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年10月重庆丨陕西" sheetId="2" r:id="rId5"/>
    <sheet name="2026年9月黑龙江丨新疆丨重庆" sheetId="3" r:id="rId6"/>
    <sheet name="2026年8月黑龙江" sheetId="4" r:id="rId7"/>
    <sheet name="2026年8月" sheetId="5" r:id="rId8"/>
    <sheet name="2026年7月" sheetId="6" r:id="rId9"/>
    <sheet name="2026年6月" sheetId="7" r:id="rId10"/>
    <sheet name="2026年5月" sheetId="8" r:id="rId11"/>
    <sheet name="2026年4月" sheetId="9" r:id="rId12"/>
    <sheet name="2026年3月" sheetId="10" r:id="rId13"/>
    <sheet name="2026年2月" sheetId="11" r:id="rId14"/>
    <sheet name="2026年1月" sheetId="12" r:id="rId15"/>
    <sheet name="2025年12月" sheetId="13" r:id="rId16"/>
    <sheet name="2025年11月" sheetId="14" r:id="rId17"/>
    <sheet name="2025年10月" sheetId="15" r:id="rId18"/>
    <sheet name="2025年9月" sheetId="16" r:id="rId19"/>
    <sheet name="2025年8月" sheetId="17" r:id="rId20"/>
    <sheet name="2025年7月" sheetId="18" r:id="rId21"/>
    <sheet name="2025年6月" sheetId="19" r:id="rId22"/>
    <sheet name="总部自播" sheetId="20" r:id="rId23"/>
    <sheet name="宝妈面对面专场" sheetId="21" r:id="rId24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70" i="8" a="true"/>
  <c r="I870" i="8" a="true"/>
  <c r="I832" i="9" a="true"/>
  <c r="G832" i="9" a="true"/>
  <c r="L579" i="2" a="true"/>
  <c r="M579" i="2" a="true"/>
  <c r="J579" i="2" a="true"/>
  <c r="K579" i="2" a="true"/>
  <c r="M183" i="4" a="true"/>
  <c r="J183" i="4" a="true"/>
  <c r="K183" i="4" a="true"/>
  <c r="L183" i="4" a="true"/>
  <c r="J288" i="4" a="true"/>
  <c r="K288" i="4" a="true"/>
  <c r="L288" i="4" a="true"/>
  <c r="M288" i="4" a="true"/>
  <c r="I856" i="6" a="true"/>
  <c r="J856" i="6" a="true"/>
  <c r="G856" i="6" a="true"/>
  <c r="H856" i="6" a="true"/>
  <c r="G827" i="7" a="true"/>
  <c r="H827" i="7" a="true"/>
  <c r="I827" i="7" a="true"/>
  <c r="J827" i="7" a="true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<sst xmlns="http://schemas.openxmlformats.org/spreadsheetml/2006/main" count="2091" uniqueCount="2091">
  <si>
    <t xml:space="preserve">  </t>
  </si>
  <si>
    <t xml:space="preserve">基础信息</t>
  </si>
  <si>
    <t xml:space="preserve">业务数据</t>
  </si>
  <si>
    <t xml:space="preserve">过程指标</t>
  </si>
  <si>
    <t xml:space="preserve">xx产品线定制化需求</t>
  </si>
  <si>
    <t xml:space="preserve">勿动</t>
  </si>
  <si>
    <t xml:space="preserve">消耗</t>
  </si>
  <si>
    <t xml:space="preserve">投产</t>
  </si>
  <si>
    <t xml:space="preserve">漏斗数据</t>
  </si>
  <si>
    <t xml:space="preserve">计算参数</t>
  </si>
  <si>
    <t xml:space="preserve">场控</t>
  </si>
  <si>
    <t xml:space="preserve">投手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</si>
  <si>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</si>
  <si>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</si>
  <si>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</si>
  <si>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</si>
  <si>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</si>
  <si>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智擎版消耗</t>
  </si>
  <si>
    <t xml:space="preserve">1号链接保单数</t>
  </si>
  <si>
    <t xml:space="preserve">1号链接保单金额</t>
  </si>
  <si>
    <t xml:space="preserve">2号链接保单数</t>
  </si>
  <si>
    <t xml:space="preserve">2号链接保单金额</t>
  </si>
  <si>
    <t xml:space="preserve">年缴单</t>
  </si>
  <si>
    <t xml:space="preserve">年缴占比</t>
  </si>
  <si>
    <t xml:space="preserve">家庭单</t>
  </si>
  <si>
    <t xml:space="preserve">家庭单占比</t>
  </si>
  <si>
    <t xml:space="preserve">总保单</t>
  </si>
  <si>
    <t xml:space="preserve">总年化保费</t>
  </si>
  <si>
    <t xml:space="preserve">投放ROI</t>
  </si>
  <si>
    <t xml:space="preserve">业务ROI</t>
  </si>
  <si>
    <t xml:space="preserve">件均</t>
  </si>
  <si>
    <t xml:space="preserve">AD转化数</t>
  </si>
  <si>
    <t xml:space="preserve">AD转化成本</t>
  </si>
  <si>
    <t xml:space="preserve">保单成本</t>
  </si>
  <si>
    <t/>
    <r>
      <rPr>
        <b val="true"/>
        <i val="false"/>
        <strike val="false"/>
        <sz val="12"/>
        <color rgb="FF000000"/>
        <rFont val="Helvetica Neue"/>
      </rPr>
      <t xml:space="preserve">点击单价
</t>
    </r>
    <r>
      <rPr>
        <b val="false"/>
        <i val="false"/>
        <strike val="false"/>
        <sz val="12"/>
        <color rgb="FF000000"/>
        <rFont val="Helvetica Neue"/>
      </rPr>
      <t>消耗/点击数</t>
    </r>
  </si>
  <si>
    <t/>
    <r>
      <rPr>
        <b val="true"/>
        <i val="false"/>
        <strike val="false"/>
        <sz val="12"/>
        <color rgb="FF000000"/>
        <rFont val="Helvetica Neue"/>
      </rPr>
      <t xml:space="preserve">千展成本
</t>
    </r>
    <r>
      <rPr>
        <b val="false"/>
        <i val="false"/>
        <strike val="false"/>
        <sz val="12"/>
        <color rgb="FF000000"/>
        <rFont val="Helvetica Neue"/>
      </rPr>
      <t>消耗/展示数*1000</t>
    </r>
  </si>
  <si>
    <t/>
    <r>
      <rPr>
        <b val="true"/>
        <i val="false"/>
        <strike val="false"/>
        <sz val="12"/>
        <color rgb="FF000000"/>
        <rFont val="Helvetica Neue"/>
      </rPr>
      <t xml:space="preserve">组件点击成本
</t>
    </r>
    <r>
      <rPr>
        <b val="false"/>
        <i val="false"/>
        <strike val="false"/>
        <sz val="12"/>
        <color rgb="FF000000"/>
        <rFont val="Helvetica Neue"/>
      </rPr>
      <t>消耗/组件点击数</t>
    </r>
  </si>
  <si>
    <t/>
    <r>
      <rPr>
        <b val="true"/>
        <i val="false"/>
        <strike val="false"/>
        <sz val="12"/>
        <color rgb="FF000000"/>
        <rFont val="Helvetica Neue"/>
      </rPr>
      <t xml:space="preserve">曝光进入率
</t>
    </r>
    <r>
      <rPr>
        <b val="false"/>
        <i val="false"/>
        <strike val="false"/>
        <sz val="12"/>
        <color rgb="FF000000"/>
        <rFont val="Helvetica Neue"/>
      </rPr>
      <t>点击数/展示数</t>
    </r>
  </si>
  <si>
    <t/>
    <r>
      <rPr>
        <b val="true"/>
        <i val="false"/>
        <strike val="false"/>
        <sz val="12"/>
        <color rgb="FF000000"/>
        <rFont val="Helvetica Neue"/>
      </rPr>
      <t xml:space="preserve">组件点击率
</t>
    </r>
    <r>
      <rPr>
        <b val="false"/>
        <i val="false"/>
        <strike val="false"/>
        <sz val="12"/>
        <color rgb="FF000000"/>
        <rFont val="Helvetica Neue"/>
      </rPr>
      <t>组件点击数/直播间观看数</t>
    </r>
  </si>
  <si>
    <t xml:space="preserve">直播间评论率</t>
  </si>
  <si>
    <t/>
    <r>
      <rPr>
        <b val="true"/>
        <i val="false"/>
        <strike val="false"/>
        <sz val="12"/>
        <color rgb="FF000000"/>
        <rFont val="Helvetica Neue"/>
      </rPr>
      <t xml:space="preserve">评论转化率
</t>
    </r>
    <r>
      <rPr>
        <b val="false"/>
        <i val="false"/>
        <strike val="false"/>
        <sz val="12"/>
        <color rgb="FF000000"/>
        <rFont val="Helvetica Neue"/>
      </rPr>
      <t>保单数/直播评论人数</t>
    </r>
  </si>
  <si>
    <t/>
    <r>
      <rPr>
        <b val="true"/>
        <i val="false"/>
        <strike val="false"/>
        <sz val="12"/>
        <color rgb="FF000000"/>
        <rFont val="Helvetica Neue"/>
      </rPr>
      <t xml:space="preserve">提单率
</t>
    </r>
    <r>
      <rPr>
        <b val="false"/>
        <i val="false"/>
        <strike val="false"/>
        <sz val="12"/>
        <color rgb="FF000000"/>
        <rFont val="Helvetica Neue"/>
      </rPr>
      <t>订单数/组件点击数</t>
    </r>
  </si>
  <si>
    <t/>
    <r>
      <rPr>
        <b val="true"/>
        <i val="false"/>
        <strike val="false"/>
        <sz val="12"/>
        <color rgb="FF000000"/>
        <rFont val="Helvetica Neue"/>
      </rPr>
      <t xml:space="preserve">支付率
</t>
    </r>
    <r>
      <rPr>
        <b val="false"/>
        <i val="false"/>
        <strike val="false"/>
        <sz val="12"/>
        <color rgb="FF000000"/>
        <rFont val="Helvetica Neue"/>
      </rPr>
      <t>已支付/订单数</t>
    </r>
  </si>
  <si>
    <t xml:space="preserve">超一分钟停留率</t>
  </si>
  <si>
    <t xml:space="preserve">平均停留时长/秒</t>
  </si>
  <si>
    <t xml:space="preserve">展示</t>
  </si>
  <si>
    <t xml:space="preserve">点击数</t>
  </si>
  <si>
    <t xml:space="preserve">直播间观看数</t>
  </si>
  <si>
    <t xml:space="preserve">组件点击数</t>
  </si>
  <si>
    <t xml:space="preserve">评论人数</t>
  </si>
  <si>
    <t xml:space="preserve">直播间评论数</t>
  </si>
  <si>
    <t xml:space="preserve">60秒观看人数</t>
  </si>
  <si>
    <t xml:space="preserve">订单数</t>
  </si>
  <si>
    <t xml:space="preserve">直播间关注数</t>
  </si>
  <si>
    <t xml:space="preserve">直播间分享数</t>
  </si>
  <si>
    <t xml:space="preserve">直播间点赞数</t>
  </si>
  <si>
    <t xml:space="preserve">时长</t>
  </si>
  <si>
    <t xml:space="preserve">2026.10.1</t>
  </si>
  <si>
    <t xml:space="preserve">卢佳轩</t>
  </si>
  <si>
    <t xml:space="preserve">李芳</t>
  </si>
  <si>
    <t xml:space="preserve">李凯旋</t>
  </si>
  <si>
    <t xml:space="preserve">00:00-01:00</t>
  </si>
  <si>
    <t xml:space="preserve">01:00-02:00</t>
  </si>
  <si>
    <t xml:space="preserve">02:00-03:00</t>
  </si>
  <si>
    <t xml:space="preserve">03:00-04:00</t>
  </si>
  <si>
    <t xml:space="preserve">分主播汇总</t>
  </si>
  <si>
    <t xml:space="preserve">冉翠颖</t>
  </si>
  <si>
    <t xml:space="preserve">靳旭会</t>
  </si>
  <si>
    <t xml:space="preserve">06:00-07:00</t>
  </si>
  <si>
    <t xml:space="preserve">07:00-08:00</t>
  </si>
  <si>
    <t xml:space="preserve">08:00-09:00</t>
  </si>
  <si>
    <t xml:space="preserve">09:00-10:00</t>
  </si>
  <si>
    <t xml:space="preserve">张梦婷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</si>
  <si>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</si>
  <si>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</si>
  <si>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</si>
  <si>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</si>
  <si>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赵培培</t>
  </si>
  <si>
    <t xml:space="preserve">14:00-15:00</t>
  </si>
  <si>
    <t xml:space="preserve">15:00-16:00</t>
  </si>
  <si>
    <t xml:space="preserve">韩红</t>
  </si>
  <si>
    <t xml:space="preserve">陈家豪</t>
  </si>
  <si>
    <t xml:space="preserve">16:00-17:00</t>
  </si>
  <si>
    <t xml:space="preserve">17:00-18:00</t>
  </si>
  <si>
    <t xml:space="preserve">赵佳茜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</si>
  <si>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</si>
  <si>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</si>
  <si>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</si>
  <si>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</si>
  <si>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</si>
  <si>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</si>
  <si>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</si>
  <si>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2026.10.2</t>
  </si>
  <si>
    <t xml:space="preserve">习晓展</t>
  </si>
  <si>
    <t xml:space="preserve">转化</t>
  </si>
  <si>
    <t xml:space="preserve">2026.10.3</t>
  </si>
  <si>
    <t xml:space="preserve">王学伟</t>
  </si>
  <si>
    <t xml:space="preserve">2026.10.4</t>
  </si>
  <si>
    <t xml:space="preserve">2026.10.5</t>
  </si>
  <si>
    <t xml:space="preserve">朱明</t>
  </si>
  <si>
    <t xml:space="preserve">2026.10.6</t>
  </si>
  <si>
    <t xml:space="preserve">2026.10.7</t>
  </si>
  <si>
    <t xml:space="preserve">2026.10.8</t>
  </si>
  <si>
    <t xml:space="preserve">2026.10.9</t>
  </si>
  <si>
    <t xml:space="preserve">2026.10.10</t>
  </si>
  <si>
    <t xml:space="preserve">张怡棣</t>
  </si>
  <si>
    <t xml:space="preserve">2026.10.11</t>
  </si>
  <si>
    <t xml:space="preserve">安梦姣</t>
  </si>
  <si>
    <t xml:space="preserve">2026.10.12</t>
  </si>
  <si>
    <t xml:space="preserve">李哲</t>
  </si>
  <si>
    <t xml:space="preserve">2026.10.13</t>
  </si>
  <si>
    <t xml:space="preserve">2026.10.14</t>
  </si>
  <si>
    <t xml:space="preserve">2026.10.15</t>
  </si>
  <si>
    <t xml:space="preserve">2026.10.16</t>
  </si>
  <si>
    <t xml:space="preserve">何彩樱</t>
  </si>
  <si>
    <t xml:space="preserve">2026.10.17</t>
  </si>
  <si>
    <t xml:space="preserve">2026.10.18</t>
  </si>
  <si>
    <t xml:space="preserve">2026.10.19</t>
  </si>
  <si>
    <t xml:space="preserve">巨量1</t>
  </si>
  <si>
    <t xml:space="preserve">巨量2</t>
  </si>
  <si>
    <t xml:space="preserve">基础信息</t>
  </si>
  <si>
    <t xml:space="preserve">业务数据</t>
  </si>
  <si>
    <t xml:space="preserve">过程指标</t>
  </si>
  <si>
    <t xml:space="preserve">xx产品线定制化需求</t>
  </si>
  <si>
    <t xml:space="preserve">勿动</t>
  </si>
  <si>
    <t xml:space="preserve">消耗</t>
  </si>
  <si>
    <t xml:space="preserve">转化</t>
  </si>
  <si>
    <t xml:space="preserve">投产</t>
  </si>
  <si>
    <t xml:space="preserve">漏斗数据</t>
  </si>
  <si>
    <t xml:space="preserve">计算参数</t>
  </si>
  <si>
    <t xml:space="preserve">场控</t>
  </si>
  <si>
    <t xml:space="preserve">投手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</si>
  <si>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</si>
  <si>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</si>
  <si>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</si>
  <si>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</si>
  <si>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</si>
  <si>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智擎版消耗</t>
  </si>
  <si>
    <t xml:space="preserve">1号链接保单数</t>
  </si>
  <si>
    <t xml:space="preserve">1号链接保单金额</t>
  </si>
  <si>
    <t xml:space="preserve">2号链接保单数</t>
  </si>
  <si>
    <t xml:space="preserve">2号链接保单金额</t>
  </si>
  <si>
    <t xml:space="preserve">年缴单</t>
  </si>
  <si>
    <t xml:space="preserve">年缴占比</t>
  </si>
  <si>
    <t xml:space="preserve">家庭单</t>
  </si>
  <si>
    <t xml:space="preserve">家庭单占比</t>
  </si>
  <si>
    <t xml:space="preserve">总保单</t>
  </si>
  <si>
    <t xml:space="preserve">总年化保费</t>
  </si>
  <si>
    <t xml:space="preserve">投放ROI</t>
  </si>
  <si>
    <t xml:space="preserve">业务ROI</t>
  </si>
  <si>
    <t xml:space="preserve">件均</t>
  </si>
  <si>
    <t xml:space="preserve">AD转化数</t>
  </si>
  <si>
    <t xml:space="preserve">AD转化成本</t>
  </si>
  <si>
    <t xml:space="preserve">保单成本</t>
  </si>
  <si>
    <t/>
    <r>
      <rPr>
        <b val="true"/>
        <i val="false"/>
        <strike val="false"/>
        <sz val="12"/>
        <color rgb="FF000000"/>
        <rFont val="Helvetica Neue"/>
      </rPr>
      <t xml:space="preserve">点击单价
</t>
    </r>
    <r>
      <rPr>
        <b val="false"/>
        <i val="false"/>
        <strike val="false"/>
        <sz val="12"/>
        <color rgb="FF000000"/>
        <rFont val="Helvetica Neue"/>
      </rPr>
      <t>消耗/点击数</t>
    </r>
  </si>
  <si>
    <t/>
    <r>
      <rPr>
        <b val="true"/>
        <i val="false"/>
        <strike val="false"/>
        <sz val="12"/>
        <color rgb="FF000000"/>
        <rFont val="Helvetica Neue"/>
      </rPr>
      <t xml:space="preserve">千展成本
</t>
    </r>
    <r>
      <rPr>
        <b val="false"/>
        <i val="false"/>
        <strike val="false"/>
        <sz val="12"/>
        <color rgb="FF000000"/>
        <rFont val="Helvetica Neue"/>
      </rPr>
      <t>消耗/展示数*1000</t>
    </r>
  </si>
  <si>
    <t/>
    <r>
      <rPr>
        <b val="true"/>
        <i val="false"/>
        <strike val="false"/>
        <sz val="12"/>
        <color rgb="FF000000"/>
        <rFont val="Helvetica Neue"/>
      </rPr>
      <t xml:space="preserve">组件点击成本
</t>
    </r>
    <r>
      <rPr>
        <b val="false"/>
        <i val="false"/>
        <strike val="false"/>
        <sz val="12"/>
        <color rgb="FF000000"/>
        <rFont val="Helvetica Neue"/>
      </rPr>
      <t>消耗/组件点击数</t>
    </r>
  </si>
  <si>
    <t/>
    <r>
      <rPr>
        <b val="true"/>
        <i val="false"/>
        <strike val="false"/>
        <sz val="12"/>
        <color rgb="FF000000"/>
        <rFont val="Helvetica Neue"/>
      </rPr>
      <t xml:space="preserve">曝光进入率
</t>
    </r>
    <r>
      <rPr>
        <b val="false"/>
        <i val="false"/>
        <strike val="false"/>
        <sz val="12"/>
        <color rgb="FF000000"/>
        <rFont val="Helvetica Neue"/>
      </rPr>
      <t>点击数/展示数</t>
    </r>
  </si>
  <si>
    <t/>
    <r>
      <rPr>
        <b val="true"/>
        <i val="false"/>
        <strike val="false"/>
        <sz val="12"/>
        <color rgb="FF000000"/>
        <rFont val="Helvetica Neue"/>
      </rPr>
      <t xml:space="preserve">组件点击率
</t>
    </r>
    <r>
      <rPr>
        <b val="false"/>
        <i val="false"/>
        <strike val="false"/>
        <sz val="12"/>
        <color rgb="FF000000"/>
        <rFont val="Helvetica Neue"/>
      </rPr>
      <t>组件点击数/直播间观看数</t>
    </r>
  </si>
  <si>
    <t xml:space="preserve">直播间评论率</t>
  </si>
  <si>
    <t/>
    <r>
      <rPr>
        <b val="true"/>
        <i val="false"/>
        <strike val="false"/>
        <sz val="12"/>
        <color rgb="FF000000"/>
        <rFont val="Helvetica Neue"/>
      </rPr>
      <t xml:space="preserve">评论转化率
</t>
    </r>
    <r>
      <rPr>
        <b val="false"/>
        <i val="false"/>
        <strike val="false"/>
        <sz val="12"/>
        <color rgb="FF000000"/>
        <rFont val="Helvetica Neue"/>
      </rPr>
      <t>保单数/直播评论人数</t>
    </r>
  </si>
  <si>
    <t/>
    <r>
      <rPr>
        <b val="true"/>
        <i val="false"/>
        <strike val="false"/>
        <sz val="12"/>
        <color rgb="FF000000"/>
        <rFont val="Helvetica Neue"/>
      </rPr>
      <t xml:space="preserve">提单率
</t>
    </r>
    <r>
      <rPr>
        <b val="false"/>
        <i val="false"/>
        <strike val="false"/>
        <sz val="12"/>
        <color rgb="FF000000"/>
        <rFont val="Helvetica Neue"/>
      </rPr>
      <t>订单数/组件点击数</t>
    </r>
  </si>
  <si>
    <t/>
    <r>
      <rPr>
        <b val="true"/>
        <i val="false"/>
        <strike val="false"/>
        <sz val="12"/>
        <color rgb="FF000000"/>
        <rFont val="Helvetica Neue"/>
      </rPr>
      <t xml:space="preserve">支付率
</t>
    </r>
    <r>
      <rPr>
        <b val="false"/>
        <i val="false"/>
        <strike val="false"/>
        <sz val="12"/>
        <color rgb="FF000000"/>
        <rFont val="Helvetica Neue"/>
      </rPr>
      <t>已支付/订单数</t>
    </r>
  </si>
  <si>
    <t xml:space="preserve">超一分钟停留率</t>
  </si>
  <si>
    <t xml:space="preserve">平均停留时长/秒</t>
  </si>
  <si>
    <t xml:space="preserve">展示</t>
  </si>
  <si>
    <t xml:space="preserve">点击数</t>
  </si>
  <si>
    <t xml:space="preserve">直播间观看数</t>
  </si>
  <si>
    <t xml:space="preserve">组件点击数</t>
  </si>
  <si>
    <t xml:space="preserve">评论人数</t>
  </si>
  <si>
    <t xml:space="preserve">直播间评论数</t>
  </si>
  <si>
    <t xml:space="preserve">60秒观看人数</t>
  </si>
  <si>
    <t xml:space="preserve">订单数</t>
  </si>
  <si>
    <t xml:space="preserve">直播间关注数</t>
  </si>
  <si>
    <t xml:space="preserve">直播间分享数</t>
  </si>
  <si>
    <t xml:space="preserve">直播间点赞数</t>
  </si>
  <si>
    <t xml:space="preserve">时长</t>
  </si>
  <si>
    <t xml:space="preserve">2026.9.1</t>
  </si>
  <si>
    <t xml:space="preserve">张滋怡</t>
  </si>
  <si>
    <t xml:space="preserve">陈家豪</t>
  </si>
  <si>
    <t xml:space="preserve">李凯旋</t>
  </si>
  <si>
    <t xml:space="preserve">00:00-01:00</t>
  </si>
  <si>
    <t xml:space="preserve">01:00-02:00</t>
  </si>
  <si>
    <t xml:space="preserve">卢佳轩</t>
  </si>
  <si>
    <t xml:space="preserve">02:00-03:00</t>
  </si>
  <si>
    <t xml:space="preserve">03:00-04:00</t>
  </si>
  <si>
    <t xml:space="preserve">分主播汇总</t>
  </si>
  <si>
    <t xml:space="preserve">韩红</t>
  </si>
  <si>
    <t xml:space="preserve">习晓展</t>
  </si>
  <si>
    <t xml:space="preserve">06:00-07:00</t>
  </si>
  <si>
    <t xml:space="preserve">07:00-08:00</t>
  </si>
  <si>
    <t xml:space="preserve">08:00-09:00</t>
  </si>
  <si>
    <t xml:space="preserve">09:00-10:00</t>
  </si>
  <si>
    <t xml:space="preserve">靳旭会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</si>
  <si>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</si>
  <si>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</si>
  <si>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</si>
  <si>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</si>
  <si>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赵佳茜</t>
  </si>
  <si>
    <t xml:space="preserve">14:00-15:00</t>
  </si>
  <si>
    <t xml:space="preserve">15:00-16:00</t>
  </si>
  <si>
    <t xml:space="preserve">李芳</t>
  </si>
  <si>
    <t xml:space="preserve">16:00-17:00</t>
  </si>
  <si>
    <t xml:space="preserve">17:00-18:00</t>
  </si>
  <si>
    <t xml:space="preserve">张梦婷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</si>
  <si>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</si>
  <si>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</si>
  <si>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</si>
  <si>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</si>
  <si>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</si>
  <si>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</si>
  <si>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</si>
  <si>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2026.9.2</t>
  </si>
  <si>
    <t xml:space="preserve">冉翠颖</t>
  </si>
  <si>
    <t xml:space="preserve">2026.9.3</t>
  </si>
  <si>
    <t xml:space="preserve">2026.9.4</t>
  </si>
  <si>
    <t xml:space="preserve">2026.9.5</t>
  </si>
  <si>
    <t xml:space="preserve">朱明</t>
  </si>
  <si>
    <t xml:space="preserve">王学伟</t>
  </si>
  <si>
    <t xml:space="preserve">2026.9.6</t>
  </si>
  <si>
    <t xml:space="preserve">赵培培</t>
  </si>
  <si>
    <t xml:space="preserve">2026.9.7</t>
  </si>
  <si>
    <t xml:space="preserve">2026.9.8</t>
  </si>
  <si>
    <t xml:space="preserve">2026.9.9</t>
  </si>
  <si>
    <t xml:space="preserve">04:00-05:00</t>
  </si>
  <si>
    <t xml:space="preserve">05:00-06:00</t>
  </si>
  <si>
    <t xml:space="preserve">2026.9.10</t>
  </si>
  <si>
    <t xml:space="preserve">2026.9.11</t>
  </si>
  <si>
    <t xml:space="preserve">2026.9.12</t>
  </si>
  <si>
    <t xml:space="preserve">2026.9.13</t>
  </si>
  <si>
    <t xml:space="preserve">2026.9.14</t>
  </si>
  <si>
    <t xml:space="preserve">2026.9.15</t>
  </si>
  <si>
    <t xml:space="preserve">2026.9.16</t>
  </si>
  <si>
    <t xml:space="preserve">2026.9.17</t>
  </si>
  <si>
    <t xml:space="preserve">2026.9.18</t>
  </si>
  <si>
    <t xml:space="preserve">2026.9.19</t>
  </si>
  <si>
    <t xml:space="preserve">2026.9.20</t>
  </si>
  <si>
    <t xml:space="preserve">2026.9.21</t>
  </si>
  <si>
    <t xml:space="preserve">2026.9.22</t>
  </si>
  <si>
    <t xml:space="preserve">李哲</t>
  </si>
  <si>
    <t xml:space="preserve">2026.9.23</t>
  </si>
  <si>
    <t xml:space="preserve">2026.9.24</t>
  </si>
  <si>
    <t xml:space="preserve">2026.9.25</t>
  </si>
  <si>
    <t xml:space="preserve">2026.9.26</t>
  </si>
  <si>
    <t xml:space="preserve">张怡棣</t>
  </si>
  <si>
    <t xml:space="preserve">2026.9.27</t>
  </si>
  <si>
    <t xml:space="preserve">2026.9.28</t>
  </si>
  <si>
    <t xml:space="preserve">2026.9.29</t>
  </si>
  <si>
    <t xml:space="preserve">2026.9.30</t>
  </si>
  <si>
    <t xml:space="preserve">基础信息</t>
  </si>
  <si>
    <t xml:space="preserve">业务数据</t>
  </si>
  <si>
    <t xml:space="preserve">过程指标</t>
  </si>
  <si>
    <t xml:space="preserve">xx产品线定制化需求</t>
  </si>
  <si>
    <t xml:space="preserve">勿动</t>
  </si>
  <si>
    <t xml:space="preserve">消耗</t>
  </si>
  <si>
    <t xml:space="preserve">转化</t>
  </si>
  <si>
    <t xml:space="preserve">投产</t>
  </si>
  <si>
    <t xml:space="preserve">漏斗数据</t>
  </si>
  <si>
    <t xml:space="preserve">计算参数</t>
  </si>
  <si>
    <t xml:space="preserve">场控</t>
  </si>
  <si>
    <t xml:space="preserve">投手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</si>
  <si>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</si>
  <si>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</si>
  <si>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</si>
  <si>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</si>
  <si>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</si>
  <si>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智擎版消耗</t>
  </si>
  <si>
    <t xml:space="preserve">1号链接保单数</t>
  </si>
  <si>
    <t xml:space="preserve">1号链接保单金额</t>
  </si>
  <si>
    <t xml:space="preserve">2号链接保单数</t>
  </si>
  <si>
    <t xml:space="preserve">2号链接保单金额</t>
  </si>
  <si>
    <t xml:space="preserve">年缴单</t>
  </si>
  <si>
    <t xml:space="preserve">年缴占比</t>
  </si>
  <si>
    <t xml:space="preserve">家庭单</t>
  </si>
  <si>
    <t xml:space="preserve">家庭单占比</t>
  </si>
  <si>
    <t xml:space="preserve">总保单</t>
  </si>
  <si>
    <t xml:space="preserve">总年化保费</t>
  </si>
  <si>
    <t xml:space="preserve">投放ROI</t>
  </si>
  <si>
    <t xml:space="preserve">业务ROI</t>
  </si>
  <si>
    <t xml:space="preserve">件均</t>
  </si>
  <si>
    <t xml:space="preserve">AD转化数</t>
  </si>
  <si>
    <t xml:space="preserve">AD转化成本</t>
  </si>
  <si>
    <t xml:space="preserve">保单成本</t>
  </si>
  <si>
    <t/>
    <r>
      <rPr>
        <b val="true"/>
        <i val="false"/>
        <strike val="false"/>
        <sz val="12"/>
        <color rgb="FF000000"/>
        <rFont val="Helvetica Neue"/>
      </rPr>
      <t xml:space="preserve">点击单价
</t>
    </r>
    <r>
      <rPr>
        <b val="false"/>
        <i val="false"/>
        <strike val="false"/>
        <sz val="12"/>
        <color rgb="FF000000"/>
        <rFont val="Helvetica Neue"/>
      </rPr>
      <t>消耗/点击数</t>
    </r>
  </si>
  <si>
    <t/>
    <r>
      <rPr>
        <b val="true"/>
        <i val="false"/>
        <strike val="false"/>
        <sz val="12"/>
        <color rgb="FF000000"/>
        <rFont val="Helvetica Neue"/>
      </rPr>
      <t xml:space="preserve">千展成本
</t>
    </r>
    <r>
      <rPr>
        <b val="false"/>
        <i val="false"/>
        <strike val="false"/>
        <sz val="12"/>
        <color rgb="FF000000"/>
        <rFont val="Helvetica Neue"/>
      </rPr>
      <t>消耗/展示数*1000</t>
    </r>
  </si>
  <si>
    <t/>
    <r>
      <rPr>
        <b val="true"/>
        <i val="false"/>
        <strike val="false"/>
        <sz val="12"/>
        <color rgb="FF000000"/>
        <rFont val="Helvetica Neue"/>
      </rPr>
      <t xml:space="preserve">组件点击成本
</t>
    </r>
    <r>
      <rPr>
        <b val="false"/>
        <i val="false"/>
        <strike val="false"/>
        <sz val="12"/>
        <color rgb="FF000000"/>
        <rFont val="Helvetica Neue"/>
      </rPr>
      <t>消耗/组件点击数</t>
    </r>
  </si>
  <si>
    <t/>
    <r>
      <rPr>
        <b val="true"/>
        <i val="false"/>
        <strike val="false"/>
        <sz val="12"/>
        <color rgb="FF000000"/>
        <rFont val="Helvetica Neue"/>
      </rPr>
      <t xml:space="preserve">曝光进入率
</t>
    </r>
    <r>
      <rPr>
        <b val="false"/>
        <i val="false"/>
        <strike val="false"/>
        <sz val="12"/>
        <color rgb="FF000000"/>
        <rFont val="Helvetica Neue"/>
      </rPr>
      <t>点击数/展示数</t>
    </r>
  </si>
  <si>
    <t/>
    <r>
      <rPr>
        <b val="true"/>
        <i val="false"/>
        <strike val="false"/>
        <sz val="12"/>
        <color rgb="FF000000"/>
        <rFont val="Helvetica Neue"/>
      </rPr>
      <t xml:space="preserve">组件点击率
</t>
    </r>
    <r>
      <rPr>
        <b val="false"/>
        <i val="false"/>
        <strike val="false"/>
        <sz val="12"/>
        <color rgb="FF000000"/>
        <rFont val="Helvetica Neue"/>
      </rPr>
      <t>组件点击数/直播间观看数</t>
    </r>
  </si>
  <si>
    <t xml:space="preserve">直播间评论率</t>
  </si>
  <si>
    <t/>
    <r>
      <rPr>
        <b val="true"/>
        <i val="false"/>
        <strike val="false"/>
        <sz val="12"/>
        <color rgb="FF000000"/>
        <rFont val="Helvetica Neue"/>
      </rPr>
      <t xml:space="preserve">评论转化率
</t>
    </r>
    <r>
      <rPr>
        <b val="false"/>
        <i val="false"/>
        <strike val="false"/>
        <sz val="12"/>
        <color rgb="FF000000"/>
        <rFont val="Helvetica Neue"/>
      </rPr>
      <t>保单数/直播评论人数</t>
    </r>
  </si>
  <si>
    <t/>
    <r>
      <rPr>
        <b val="true"/>
        <i val="false"/>
        <strike val="false"/>
        <sz val="12"/>
        <color rgb="FF000000"/>
        <rFont val="Helvetica Neue"/>
      </rPr>
      <t xml:space="preserve">提单率
</t>
    </r>
    <r>
      <rPr>
        <b val="false"/>
        <i val="false"/>
        <strike val="false"/>
        <sz val="12"/>
        <color rgb="FF000000"/>
        <rFont val="Helvetica Neue"/>
      </rPr>
      <t>订单数/组件点击数</t>
    </r>
  </si>
  <si>
    <t/>
    <r>
      <rPr>
        <b val="true"/>
        <i val="false"/>
        <strike val="false"/>
        <sz val="12"/>
        <color rgb="FF000000"/>
        <rFont val="Helvetica Neue"/>
      </rPr>
      <t xml:space="preserve">支付率
</t>
    </r>
    <r>
      <rPr>
        <b val="false"/>
        <i val="false"/>
        <strike val="false"/>
        <sz val="12"/>
        <color rgb="FF000000"/>
        <rFont val="Helvetica Neue"/>
      </rPr>
      <t>已支付/订单数</t>
    </r>
  </si>
  <si>
    <t xml:space="preserve">超一分钟停留率</t>
  </si>
  <si>
    <t xml:space="preserve">平均停留时长/秒</t>
  </si>
  <si>
    <t xml:space="preserve">展示</t>
  </si>
  <si>
    <t xml:space="preserve">点击数</t>
  </si>
  <si>
    <t xml:space="preserve">直播间观看数</t>
  </si>
  <si>
    <t xml:space="preserve">组件点击数</t>
  </si>
  <si>
    <t xml:space="preserve">评论人数</t>
  </si>
  <si>
    <t xml:space="preserve">直播间评论数</t>
  </si>
  <si>
    <t xml:space="preserve">60秒观看人数</t>
  </si>
  <si>
    <t xml:space="preserve">订单数</t>
  </si>
  <si>
    <t xml:space="preserve">直播间关注数</t>
  </si>
  <si>
    <t xml:space="preserve">直播间分享数</t>
  </si>
  <si>
    <t xml:space="preserve">直播间点赞数</t>
  </si>
  <si>
    <t xml:space="preserve">时长</t>
  </si>
  <si>
    <t xml:space="preserve">2026.8.26</t>
  </si>
  <si>
    <t xml:space="preserve">李哲</t>
  </si>
  <si>
    <t xml:space="preserve">李芳</t>
  </si>
  <si>
    <t xml:space="preserve">赵佳茜</t>
  </si>
  <si>
    <t xml:space="preserve">06:00-07:00</t>
  </si>
  <si>
    <t xml:space="preserve">07:00-08:00</t>
  </si>
  <si>
    <t xml:space="preserve">08:00-09:00</t>
  </si>
  <si>
    <t xml:space="preserve">09:00-10:00</t>
  </si>
  <si>
    <t xml:space="preserve">分主播汇总</t>
  </si>
  <si>
    <t xml:space="preserve">习晓展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</si>
  <si>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</si>
  <si>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</si>
  <si>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</si>
  <si>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</si>
  <si>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靳旭会</t>
  </si>
  <si>
    <t xml:space="preserve">14:00-15:00</t>
  </si>
  <si>
    <t xml:space="preserve">15:00-16:00</t>
  </si>
  <si>
    <t xml:space="preserve">冉翠颖</t>
  </si>
  <si>
    <t xml:space="preserve">陈家豪</t>
  </si>
  <si>
    <t xml:space="preserve">16:00-17:00</t>
  </si>
  <si>
    <t xml:space="preserve">17:00-18:00</t>
  </si>
  <si>
    <t xml:space="preserve">张梦婷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</si>
  <si>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</si>
  <si>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</si>
  <si>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</si>
  <si>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</si>
  <si>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李凯旋</t>
  </si>
  <si>
    <t xml:space="preserve">22:00-23:00</t>
  </si>
  <si>
    <t xml:space="preserve">23:00-24:00</t>
  </si>
  <si>
    <t xml:space="preserve">总计</t>
  </si>
  <si>
    <t xml:space="preserve">2026.8.27</t>
  </si>
  <si>
    <t xml:space="preserve">00:00-01:00</t>
  </si>
  <si>
    <t xml:space="preserve">01:00-02:00</t>
  </si>
  <si>
    <t xml:space="preserve">2026.8.28</t>
  </si>
  <si>
    <t xml:space="preserve">2026.8.29</t>
  </si>
  <si>
    <t xml:space="preserve">卢佳轩</t>
  </si>
  <si>
    <t xml:space="preserve">02:00-03:00</t>
  </si>
  <si>
    <t xml:space="preserve">韩红</t>
  </si>
  <si>
    <t xml:space="preserve">2026.8.30</t>
  </si>
  <si>
    <t xml:space="preserve">张滋怡</t>
  </si>
  <si>
    <t xml:space="preserve">2026.8.31</t>
  </si>
  <si>
    <t xml:space="preserve">03:00-04:00</t>
  </si>
  <si>
    <t xml:space="preserve">巨量1</t>
  </si>
  <si>
    <t xml:space="preserve">巨量2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</si>
  <si>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</si>
  <si>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</si>
  <si>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</si>
  <si>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</si>
  <si>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</si>
  <si>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</si>
  <si>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</si>
  <si>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</si>
  <si>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智擎版消耗</t>
  </si>
  <si>
    <t xml:space="preserve">1号链接保单数</t>
  </si>
  <si>
    <t xml:space="preserve">1号链接保单金额</t>
  </si>
  <si>
    <t xml:space="preserve">2号链接保单数</t>
  </si>
  <si>
    <t xml:space="preserve">2号链接保单金额</t>
  </si>
  <si>
    <t xml:space="preserve">总保单</t>
  </si>
  <si>
    <t xml:space="preserve">总年化保费</t>
  </si>
  <si>
    <t xml:space="preserve">ROI</t>
  </si>
  <si>
    <t xml:space="preserve">转化数</t>
  </si>
  <si>
    <t xml:space="preserve">保单成本</t>
  </si>
  <si>
    <t xml:space="preserve">转化成本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</si>
  <si>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</si>
  <si>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</si>
  <si>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</si>
  <si>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</si>
  <si>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</si>
  <si>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</si>
  <si>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</si>
  <si>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</si>
  <si>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</si>
  <si>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</si>
  <si>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</si>
  <si>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</si>
  <si>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</si>
  <si>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</si>
  <si>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</si>
  <si>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</si>
  <si>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</si>
  <si>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</si>
  <si>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观看成本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</si>
  <si>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</si>
  <si>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</si>
  <si>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</si>
  <si>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</si>
  <si>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靳旭会</t>
  </si>
  <si>
    <t xml:space="preserve">00:00-01:00</t>
  </si>
  <si>
    <t xml:space="preserve">李芳</t>
  </si>
  <si>
    <t xml:space="preserve">韩红</t>
  </si>
  <si>
    <t xml:space="preserve">01:00-02:00</t>
  </si>
  <si>
    <t xml:space="preserve">分主播汇总</t>
  </si>
  <si>
    <t xml:space="preserve">张梦婷</t>
  </si>
  <si>
    <t xml:space="preserve">06:00-07:00</t>
  </si>
  <si>
    <t xml:space="preserve">周舒馨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</si>
  <si>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</si>
  <si>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</si>
  <si>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</si>
  <si>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</si>
  <si>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</si>
  <si>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</si>
  <si>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</si>
  <si>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</si>
  <si>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</si>
  <si>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赵培培</t>
  </si>
  <si>
    <t xml:space="preserve">16:00-17:00</t>
  </si>
  <si>
    <t xml:space="preserve">陈家豪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</si>
  <si>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</si>
  <si>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</si>
  <si>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</si>
  <si>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</si>
  <si>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习晓展</t>
  </si>
  <si>
    <t xml:space="preserve">21:00-22:00</t>
  </si>
  <si>
    <t xml:space="preserve">22:00-23:00</t>
  </si>
  <si>
    <t xml:space="preserve">23:00-24:00</t>
  </si>
  <si>
    <t xml:space="preserve">总计</t>
  </si>
  <si>
    <t xml:space="preserve">魏迪</t>
  </si>
  <si>
    <t xml:space="preserve">赵佳茜</t>
  </si>
  <si>
    <t xml:space="preserve">李哲</t>
  </si>
  <si>
    <t xml:space="preserve">陈思钰</t>
  </si>
  <si>
    <t xml:space="preserve">张怡棣</t>
  </si>
  <si>
    <t xml:space="preserve">xx产品线定制化需求</t>
  </si>
  <si>
    <t xml:space="preserve">消耗</t>
  </si>
  <si>
    <t xml:space="preserve">转化</t>
  </si>
  <si>
    <t xml:space="preserve">投产</t>
  </si>
  <si>
    <t xml:space="preserve">漏斗数据</t>
  </si>
  <si>
    <t xml:space="preserve">计算参数</t>
  </si>
  <si>
    <t xml:space="preserve">场控</t>
  </si>
  <si>
    <t xml:space="preserve">投手</t>
  </si>
  <si>
    <t xml:space="preserve">年缴单</t>
  </si>
  <si>
    <t xml:space="preserve">年缴占比</t>
  </si>
  <si>
    <t xml:space="preserve">家庭单</t>
  </si>
  <si>
    <t xml:space="preserve">家庭单占比</t>
  </si>
  <si>
    <t xml:space="preserve">投放ROI</t>
  </si>
  <si>
    <t xml:space="preserve">AD转化数</t>
  </si>
  <si>
    <t xml:space="preserve">AD转化成本</t>
  </si>
  <si>
    <t/>
    <r>
      <rPr>
        <b val="true"/>
        <i val="false"/>
        <strike val="false"/>
        <sz val="12"/>
        <color rgb="FF000000"/>
        <rFont val="Helvetica Neue"/>
      </rPr>
      <t xml:space="preserve">点击单价
</t>
    </r>
    <r>
      <rPr>
        <b val="false"/>
        <i val="false"/>
        <strike val="false"/>
        <sz val="12"/>
        <color rgb="FF000000"/>
        <rFont val="Helvetica Neue"/>
      </rPr>
      <t>消耗/点击数</t>
    </r>
  </si>
  <si>
    <t/>
    <r>
      <rPr>
        <b val="true"/>
        <i val="false"/>
        <strike val="false"/>
        <sz val="12"/>
        <color rgb="FF000000"/>
        <rFont val="Helvetica Neue"/>
      </rPr>
      <t xml:space="preserve">千展成本
</t>
    </r>
    <r>
      <rPr>
        <b val="false"/>
        <i val="false"/>
        <strike val="false"/>
        <sz val="12"/>
        <color rgb="FF000000"/>
        <rFont val="Helvetica Neue"/>
      </rPr>
      <t>消耗/展示数*1000</t>
    </r>
  </si>
  <si>
    <t/>
    <r>
      <rPr>
        <b val="true"/>
        <i val="false"/>
        <strike val="false"/>
        <sz val="12"/>
        <color rgb="FF000000"/>
        <rFont val="Helvetica Neue"/>
      </rPr>
      <t xml:space="preserve">组件点击成本
</t>
    </r>
    <r>
      <rPr>
        <b val="false"/>
        <i val="false"/>
        <strike val="false"/>
        <sz val="12"/>
        <color rgb="FF000000"/>
        <rFont val="Helvetica Neue"/>
      </rPr>
      <t>消耗/组件点击数</t>
    </r>
  </si>
  <si>
    <t/>
    <r>
      <rPr>
        <b val="true"/>
        <i val="false"/>
        <strike val="false"/>
        <sz val="12"/>
        <color rgb="FF000000"/>
        <rFont val="Helvetica Neue"/>
      </rPr>
      <t xml:space="preserve">曝光进入率
</t>
    </r>
    <r>
      <rPr>
        <b val="false"/>
        <i val="false"/>
        <strike val="false"/>
        <sz val="12"/>
        <color rgb="FF000000"/>
        <rFont val="Helvetica Neue"/>
      </rPr>
      <t>点击数/展示数</t>
    </r>
  </si>
  <si>
    <t/>
    <r>
      <rPr>
        <b val="true"/>
        <i val="false"/>
        <strike val="false"/>
        <sz val="12"/>
        <color rgb="FF000000"/>
        <rFont val="Helvetica Neue"/>
      </rPr>
      <t xml:space="preserve">组件点击率
</t>
    </r>
    <r>
      <rPr>
        <b val="false"/>
        <i val="false"/>
        <strike val="false"/>
        <sz val="12"/>
        <color rgb="FF000000"/>
        <rFont val="Helvetica Neue"/>
      </rPr>
      <t>组件点击数/直播间观看数</t>
    </r>
  </si>
  <si>
    <t/>
    <r>
      <rPr>
        <b val="true"/>
        <i val="false"/>
        <strike val="false"/>
        <sz val="12"/>
        <color rgb="FF000000"/>
        <rFont val="Helvetica Neue"/>
      </rPr>
      <t xml:space="preserve">评论转化率
</t>
    </r>
    <r>
      <rPr>
        <b val="false"/>
        <i val="false"/>
        <strike val="false"/>
        <sz val="12"/>
        <color rgb="FF000000"/>
        <rFont val="Helvetica Neue"/>
      </rPr>
      <t>保单数/直播评论人数</t>
    </r>
  </si>
  <si>
    <t/>
    <r>
      <rPr>
        <b val="true"/>
        <i val="false"/>
        <strike val="false"/>
        <sz val="12"/>
        <color rgb="FF000000"/>
        <rFont val="Helvetica Neue"/>
      </rPr>
      <t xml:space="preserve">提单率
</t>
    </r>
    <r>
      <rPr>
        <b val="false"/>
        <i val="false"/>
        <strike val="false"/>
        <sz val="12"/>
        <color rgb="FF000000"/>
        <rFont val="Helvetica Neue"/>
      </rPr>
      <t>订单数/组件点击数</t>
    </r>
  </si>
  <si>
    <t/>
    <r>
      <rPr>
        <b val="true"/>
        <i val="false"/>
        <strike val="false"/>
        <sz val="12"/>
        <color rgb="FF000000"/>
        <rFont val="Helvetica Neue"/>
      </rPr>
      <t xml:space="preserve">支付率
</t>
    </r>
    <r>
      <rPr>
        <b val="false"/>
        <i val="false"/>
        <strike val="false"/>
        <sz val="12"/>
        <color rgb="FF000000"/>
        <rFont val="Helvetica Neue"/>
      </rPr>
      <t>已支付/订单数</t>
    </r>
  </si>
  <si>
    <t xml:space="preserve">超一分钟停留率</t>
  </si>
  <si>
    <t xml:space="preserve">直播间分享数</t>
  </si>
  <si>
    <t xml:space="preserve">60秒观看人数</t>
  </si>
  <si>
    <t xml:space="preserve">评论人数</t>
  </si>
  <si>
    <t xml:space="preserve">订单数</t>
  </si>
  <si>
    <t xml:space="preserve">2026.8.8</t>
  </si>
  <si>
    <t xml:space="preserve">2026.8.9</t>
  </si>
  <si>
    <t xml:space="preserve">2026.8.10</t>
  </si>
  <si>
    <t xml:space="preserve">冉翠颖</t>
  </si>
  <si>
    <t xml:space="preserve">勿动</t>
  </si>
  <si>
    <t xml:space="preserve">业务ROI</t>
  </si>
  <si>
    <t xml:space="preserve">时长</t>
  </si>
  <si>
    <t xml:space="preserve">2026.8.11</t>
  </si>
  <si>
    <t xml:space="preserve">2026.8.12</t>
  </si>
  <si>
    <t xml:space="preserve">2026.8.13</t>
  </si>
  <si>
    <t xml:space="preserve">2026.8.14</t>
  </si>
  <si>
    <t xml:space="preserve">2026.8.15</t>
  </si>
  <si>
    <t xml:space="preserve">2026.8.16</t>
  </si>
  <si>
    <t xml:space="preserve">2026.8.17</t>
  </si>
  <si>
    <t xml:space="preserve">·</t>
  </si>
  <si>
    <t xml:space="preserve">2026.8.18</t>
  </si>
  <si>
    <t xml:space="preserve">2026.8.19</t>
  </si>
  <si>
    <t xml:space="preserve">2026.8.20</t>
  </si>
  <si>
    <t xml:space="preserve">2026.8.21</t>
  </si>
  <si>
    <t xml:space="preserve">2026.8.22</t>
  </si>
  <si>
    <t xml:space="preserve">2026.8.23</t>
  </si>
  <si>
    <t xml:space="preserve">2026.8.24</t>
  </si>
  <si>
    <t xml:space="preserve">2026.8.25</t>
  </si>
  <si>
    <t xml:space="preserve">李凯旋</t>
  </si>
  <si>
    <t xml:space="preserve">2026.8.26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</si>
  <si>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</si>
  <si>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</si>
  <si>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</si>
  <si>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</si>
  <si>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</si>
  <si>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</si>
  <si>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</si>
  <si>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</si>
  <si>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1号链接保单数</t>
  </si>
  <si>
    <t xml:space="preserve">1号链接保单金额</t>
  </si>
  <si>
    <t xml:space="preserve">2号链接保单数</t>
  </si>
  <si>
    <t xml:space="preserve">2号链接保单金额</t>
  </si>
  <si>
    <t xml:space="preserve">总保单</t>
  </si>
  <si>
    <t xml:space="preserve">总年化保费</t>
  </si>
  <si>
    <t xml:space="preserve">ROI</t>
  </si>
  <si>
    <t xml:space="preserve">转化数</t>
  </si>
  <si>
    <t xml:space="preserve">保单成本</t>
  </si>
  <si>
    <t xml:space="preserve">转化成本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</si>
  <si>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</si>
  <si>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</si>
  <si>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</si>
  <si>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</si>
  <si>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</si>
  <si>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</si>
  <si>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</si>
  <si>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</si>
  <si>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</si>
  <si>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</si>
  <si>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</si>
  <si>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</si>
  <si>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</si>
  <si>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</si>
  <si>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</si>
  <si>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</si>
  <si>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</si>
  <si>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</si>
  <si>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观看成本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</si>
  <si>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</si>
  <si>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</si>
  <si>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</si>
  <si>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</si>
  <si>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2026.7.1</t>
  </si>
  <si>
    <t xml:space="preserve">赵佳茜</t>
  </si>
  <si>
    <t xml:space="preserve">00:00-01:00</t>
  </si>
  <si>
    <t xml:space="preserve">陈家豪</t>
  </si>
  <si>
    <t xml:space="preserve">韩红</t>
  </si>
  <si>
    <t xml:space="preserve">01:00-02:00</t>
  </si>
  <si>
    <t xml:space="preserve">分主播汇总</t>
  </si>
  <si>
    <t xml:space="preserve">靳旭会</t>
  </si>
  <si>
    <t xml:space="preserve">06:00-07:00</t>
  </si>
  <si>
    <t xml:space="preserve">张怡棣</t>
  </si>
  <si>
    <t xml:space="preserve">07:00-08:00</t>
  </si>
  <si>
    <t xml:space="preserve">08:00-09:00</t>
  </si>
  <si>
    <t xml:space="preserve">09:00-10:00</t>
  </si>
  <si>
    <t xml:space="preserve">赵培培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</si>
  <si>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</si>
  <si>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</si>
  <si>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</si>
  <si>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</si>
  <si>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总计</t>
  </si>
  <si>
    <t xml:space="preserve">2026.7.2</t>
  </si>
  <si>
    <t xml:space="preserve">14:00-15:00</t>
  </si>
  <si>
    <t xml:space="preserve">15:00-16:00</t>
  </si>
  <si>
    <t xml:space="preserve">习晓展</t>
  </si>
  <si>
    <t xml:space="preserve">16:00-17:00</t>
  </si>
  <si>
    <t xml:space="preserve">李芳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</si>
  <si>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</si>
  <si>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</si>
  <si>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</si>
  <si>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</si>
  <si>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张梦婷</t>
  </si>
  <si>
    <t xml:space="preserve">21:00-22:00</t>
  </si>
  <si>
    <t xml:space="preserve">22:00-23:00</t>
  </si>
  <si>
    <t xml:space="preserve">23:00-24:00</t>
  </si>
  <si>
    <t xml:space="preserve">日期</t>
  </si>
  <si>
    <t xml:space="preserve">2026.7.3</t>
  </si>
  <si>
    <t xml:space="preserve">2026.7.4</t>
  </si>
  <si>
    <t xml:space="preserve">2026.7.5</t>
  </si>
  <si>
    <t xml:space="preserve">2026.7.6</t>
  </si>
  <si>
    <t xml:space="preserve">2026.7.7</t>
  </si>
  <si>
    <t xml:space="preserve">高琎梅</t>
  </si>
  <si>
    <t xml:space="preserve">2026.7.8</t>
  </si>
  <si>
    <t xml:space="preserve">2026.7.9</t>
  </si>
  <si>
    <t xml:space="preserve">2026.7.10</t>
  </si>
  <si>
    <t xml:space="preserve">2026.7.11</t>
  </si>
  <si>
    <t xml:space="preserve">王学伟</t>
  </si>
  <si>
    <t xml:space="preserve">2026.7.12</t>
  </si>
  <si>
    <t xml:space="preserve">2026.7.13</t>
  </si>
  <si>
    <t xml:space="preserve">2026.7.14</t>
  </si>
  <si>
    <t xml:space="preserve">赵培培 </t>
  </si>
  <si>
    <t xml:space="preserve">2026.7.15</t>
  </si>
  <si>
    <t xml:space="preserve">2026.7.16</t>
  </si>
  <si>
    <t xml:space="preserve">2026.7.17</t>
  </si>
  <si>
    <t xml:space="preserve">2026.7.18</t>
  </si>
  <si>
    <t xml:space="preserve">2026.7.19</t>
  </si>
  <si>
    <t xml:space="preserve">2026.7.20</t>
  </si>
  <si>
    <t xml:space="preserve">张滋怡</t>
  </si>
  <si>
    <t xml:space="preserve">2026.7.21</t>
  </si>
  <si>
    <t xml:space="preserve">魏迪</t>
  </si>
  <si>
    <t xml:space="preserve">2026.7.22</t>
  </si>
  <si>
    <t xml:space="preserve">2026.7.23</t>
  </si>
  <si>
    <t xml:space="preserve">2026.7.24</t>
  </si>
  <si>
    <t xml:space="preserve">2026.7.25</t>
  </si>
  <si>
    <t xml:space="preserve">2026.7.26</t>
  </si>
  <si>
    <t xml:space="preserve">2026.7.27</t>
  </si>
  <si>
    <t xml:space="preserve">2026.7.28</t>
  </si>
  <si>
    <t xml:space="preserve">2026.7.29</t>
  </si>
  <si>
    <t xml:space="preserve">卢佳轩</t>
  </si>
  <si>
    <t xml:space="preserve">周舒馨</t>
  </si>
  <si>
    <t xml:space="preserve">2026.7.30</t>
  </si>
  <si>
    <t xml:space="preserve">2026.7.31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</si>
  <si>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</si>
  <si>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</si>
  <si>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</si>
  <si>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</si>
  <si>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</si>
  <si>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</si>
  <si>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</si>
  <si>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</si>
  <si>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</si>
  <si>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1号链接保单数</t>
  </si>
  <si>
    <t xml:space="preserve">1号链接保单金额</t>
  </si>
  <si>
    <t xml:space="preserve">2号链接保单数</t>
  </si>
  <si>
    <t xml:space="preserve">2号链接保单金额</t>
  </si>
  <si>
    <t xml:space="preserve">转化数</t>
  </si>
  <si>
    <t xml:space="preserve">年化保费</t>
  </si>
  <si>
    <t xml:space="preserve">ROI</t>
  </si>
  <si>
    <t xml:space="preserve">保单成本</t>
  </si>
  <si>
    <t xml:space="preserve">转化成本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</si>
  <si>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</si>
  <si>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</si>
  <si>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</si>
  <si>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</si>
  <si>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</si>
  <si>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</si>
  <si>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</si>
  <si>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</si>
  <si>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</si>
  <si>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</si>
  <si>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</si>
  <si>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</si>
  <si>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</si>
  <si>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</si>
  <si>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</si>
  <si>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</si>
  <si>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</si>
  <si>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</si>
  <si>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观看成本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</si>
  <si>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</si>
  <si>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</si>
  <si>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</si>
  <si>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</si>
  <si>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2026.6.1</t>
  </si>
  <si>
    <t xml:space="preserve">赵培培</t>
  </si>
  <si>
    <t xml:space="preserve">06:00-07:00</t>
  </si>
  <si>
    <t xml:space="preserve">李芳</t>
  </si>
  <si>
    <t xml:space="preserve">张怡棣</t>
  </si>
  <si>
    <t xml:space="preserve">07:00-08:00</t>
  </si>
  <si>
    <t xml:space="preserve">08:00-09:00</t>
  </si>
  <si>
    <t xml:space="preserve">09:00-10:00</t>
  </si>
  <si>
    <t xml:space="preserve">分主播汇总</t>
  </si>
  <si>
    <t xml:space="preserve">张梦婷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</si>
  <si>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</si>
  <si>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</si>
  <si>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</si>
  <si>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</si>
  <si>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靳旭会</t>
  </si>
  <si>
    <t xml:space="preserve">14:00-15:00</t>
  </si>
  <si>
    <t xml:space="preserve">15:00-16:00</t>
  </si>
  <si>
    <t xml:space="preserve">16:00-17:00</t>
  </si>
  <si>
    <t xml:space="preserve">陈家豪</t>
  </si>
  <si>
    <t xml:space="preserve">王学伟</t>
  </si>
  <si>
    <t xml:space="preserve">17:00-18:00</t>
  </si>
  <si>
    <t xml:space="preserve">习晓展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</si>
  <si>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</si>
  <si>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</si>
  <si>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</si>
  <si>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</si>
  <si>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熊福露</t>
  </si>
  <si>
    <t xml:space="preserve">22:00-23:00</t>
  </si>
  <si>
    <t xml:space="preserve">23:00-24:00</t>
  </si>
  <si>
    <t xml:space="preserve">24:00-01:00</t>
  </si>
  <si>
    <t xml:space="preserve">01:00-02:00</t>
  </si>
  <si>
    <t xml:space="preserve">总计</t>
  </si>
  <si>
    <t xml:space="preserve">2026.6.2</t>
  </si>
  <si>
    <t xml:space="preserve">李哲</t>
  </si>
  <si>
    <t xml:space="preserve">赵佳茜</t>
  </si>
  <si>
    <t xml:space="preserve">2026.6.3</t>
  </si>
  <si>
    <t xml:space="preserve">2026.6.4</t>
  </si>
  <si>
    <t xml:space="preserve">05:00-06:00</t>
  </si>
  <si>
    <t xml:space="preserve">2026.6.5</t>
  </si>
  <si>
    <t xml:space="preserve">2026.6.6</t>
  </si>
  <si>
    <t xml:space="preserve">2026.6.7</t>
  </si>
  <si>
    <t xml:space="preserve">2026.6.8</t>
  </si>
  <si>
    <t xml:space="preserve">2026.6.9</t>
  </si>
  <si>
    <t xml:space="preserve">总保单</t>
  </si>
  <si>
    <t xml:space="preserve">总年化保费</t>
  </si>
  <si>
    <t xml:space="preserve">2026.6.10</t>
  </si>
  <si>
    <t xml:space="preserve">2026.6.11</t>
  </si>
  <si>
    <t xml:space="preserve">2026.6.12</t>
  </si>
  <si>
    <t xml:space="preserve">2026.6.13</t>
  </si>
  <si>
    <t xml:space="preserve">2026.6.14</t>
  </si>
  <si>
    <t xml:space="preserve">2026.6.15</t>
  </si>
  <si>
    <t xml:space="preserve">2026.6.16</t>
  </si>
  <si>
    <t xml:space="preserve">2026.6.17</t>
  </si>
  <si>
    <t xml:space="preserve">2026.6.18</t>
  </si>
  <si>
    <t xml:space="preserve">2026.6.19</t>
  </si>
  <si>
    <t xml:space="preserve">张滋怡</t>
  </si>
  <si>
    <t xml:space="preserve">2026.6.20</t>
  </si>
  <si>
    <t xml:space="preserve">2026.6.21</t>
  </si>
  <si>
    <t xml:space="preserve">2026.6.22</t>
  </si>
  <si>
    <t xml:space="preserve">2026.6.23</t>
  </si>
  <si>
    <t xml:space="preserve">韩红</t>
  </si>
  <si>
    <t xml:space="preserve">2026.6.24</t>
  </si>
  <si>
    <t xml:space="preserve">2026.6.25</t>
  </si>
  <si>
    <t xml:space="preserve">2026.6.26</t>
  </si>
  <si>
    <t xml:space="preserve">2026.6.27</t>
  </si>
  <si>
    <t xml:space="preserve">2026.6.28</t>
  </si>
  <si>
    <t xml:space="preserve">2026.6.29</t>
  </si>
  <si>
    <t xml:space="preserve">2026.6.30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</si>
  <si>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</si>
  <si>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</si>
  <si>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</si>
  <si>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</si>
  <si>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</si>
  <si>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</si>
  <si>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</si>
  <si>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</si>
  <si>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</si>
  <si>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保单数</t>
  </si>
  <si>
    <t xml:space="preserve">转化数</t>
  </si>
  <si>
    <t xml:space="preserve">年化保费</t>
  </si>
  <si>
    <t xml:space="preserve">ROI</t>
  </si>
  <si>
    <t xml:space="preserve">保单成本</t>
  </si>
  <si>
    <t xml:space="preserve">转化成本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</si>
  <si>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</si>
  <si>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</si>
  <si>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</si>
  <si>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</si>
  <si>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</si>
  <si>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</si>
  <si>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</si>
  <si>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</si>
  <si>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</si>
  <si>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</si>
  <si>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</si>
  <si>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</si>
  <si>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</si>
  <si>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</si>
  <si>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</si>
  <si>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</si>
  <si>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</si>
  <si>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</si>
  <si>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观看成本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</si>
  <si>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</si>
  <si>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</si>
  <si>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</si>
  <si>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</si>
  <si>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2026.5.1</t>
  </si>
  <si>
    <t xml:space="preserve">赵培培</t>
  </si>
  <si>
    <t xml:space="preserve">06:00-07:00</t>
  </si>
  <si>
    <t xml:space="preserve">陈家豪</t>
  </si>
  <si>
    <t xml:space="preserve">王学伟</t>
  </si>
  <si>
    <t xml:space="preserve">07:00-08:00</t>
  </si>
  <si>
    <t xml:space="preserve">08:00-09:00</t>
  </si>
  <si>
    <t xml:space="preserve">09:00-10:00</t>
  </si>
  <si>
    <t xml:space="preserve">分主播汇总</t>
  </si>
  <si>
    <t xml:space="preserve">孙玉冰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</si>
  <si>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</si>
  <si>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</si>
  <si>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</si>
  <si>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</si>
  <si>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张梦婷</t>
  </si>
  <si>
    <t xml:space="preserve">14:00-15:00</t>
  </si>
  <si>
    <t xml:space="preserve">15:00-16:00</t>
  </si>
  <si>
    <t xml:space="preserve">16:00-17:00</t>
  </si>
  <si>
    <t xml:space="preserve">李芳</t>
  </si>
  <si>
    <t xml:space="preserve">张怡棣</t>
  </si>
  <si>
    <t xml:space="preserve">17:00-18:00</t>
  </si>
  <si>
    <t xml:space="preserve">18:00-19:00</t>
  </si>
  <si>
    <t xml:space="preserve">习晓展</t>
  </si>
  <si>
    <t xml:space="preserve">19:00-20:00</t>
  </si>
  <si>
    <t xml:space="preserve">20:00-21:00</t>
  </si>
  <si>
    <t xml:space="preserve">靳旭会</t>
  </si>
  <si>
    <t xml:space="preserve">21:00-22:00</t>
  </si>
  <si>
    <t xml:space="preserve">22:00-23:00</t>
  </si>
  <si>
    <t xml:space="preserve">23:00-24:00</t>
  </si>
  <si>
    <t xml:space="preserve">24:00-01:00</t>
  </si>
  <si>
    <t xml:space="preserve">01:00-02:00</t>
  </si>
  <si>
    <t xml:space="preserve">总计</t>
  </si>
  <si>
    <t xml:space="preserve">2026.5.2</t>
  </si>
  <si>
    <t xml:space="preserve">赵佳茜</t>
  </si>
  <si>
    <t xml:space="preserve">熊福露</t>
  </si>
  <si>
    <t xml:space="preserve">2026.5.3</t>
  </si>
  <si>
    <t xml:space="preserve">2026.5.4</t>
  </si>
  <si>
    <t xml:space="preserve">2026.5.5</t>
  </si>
  <si>
    <t xml:space="preserve">2026.5.6</t>
  </si>
  <si>
    <t xml:space="preserve">李哲</t>
  </si>
  <si>
    <t xml:space="preserve">2026.5.7</t>
  </si>
  <si>
    <t xml:space="preserve">2026.5.8</t>
  </si>
  <si>
    <t xml:space="preserve">2026.5.9</t>
  </si>
  <si>
    <t xml:space="preserve">朱明</t>
  </si>
  <si>
    <t xml:space="preserve">卢家轩</t>
  </si>
  <si>
    <t xml:space="preserve">2026.5.10</t>
  </si>
  <si>
    <t xml:space="preserve">2026.5.11</t>
  </si>
  <si>
    <t xml:space="preserve">2026.5.12</t>
  </si>
  <si>
    <t xml:space="preserve">2026.5.13</t>
  </si>
  <si>
    <t xml:space="preserve">2026.5.14</t>
  </si>
  <si>
    <t xml:space="preserve">2026.5.15</t>
  </si>
  <si>
    <t xml:space="preserve">2026.5.16</t>
  </si>
  <si>
    <t xml:space="preserve">2026.5.17</t>
  </si>
  <si>
    <t xml:space="preserve">2026.5.18</t>
  </si>
  <si>
    <t xml:space="preserve">2026.5.19</t>
  </si>
  <si>
    <t xml:space="preserve">2026.5.20</t>
  </si>
  <si>
    <t xml:space="preserve">2026.5.21</t>
  </si>
  <si>
    <t xml:space="preserve">2026.5.22</t>
  </si>
  <si>
    <t xml:space="preserve">董柯言</t>
  </si>
  <si>
    <t xml:space="preserve">2026.5.23</t>
  </si>
  <si>
    <t xml:space="preserve">2026.5.24</t>
  </si>
  <si>
    <t xml:space="preserve">2026.5.25</t>
  </si>
  <si>
    <t xml:space="preserve">2026.5.26</t>
  </si>
  <si>
    <t xml:space="preserve">2026.5.27</t>
  </si>
  <si>
    <t xml:space="preserve">魏迪</t>
  </si>
  <si>
    <t xml:space="preserve">2026.5.28</t>
  </si>
  <si>
    <t xml:space="preserve">2026.5.29</t>
  </si>
  <si>
    <t xml:space="preserve">2026.5.30</t>
  </si>
  <si>
    <t xml:space="preserve">2026.5.31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</si>
  <si>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</si>
  <si>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</si>
  <si>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</si>
  <si>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</si>
  <si>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</si>
  <si>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</si>
  <si>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</si>
  <si>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</si>
  <si>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转化数</t>
  </si>
  <si>
    <t xml:space="preserve">年化保费</t>
  </si>
  <si>
    <t xml:space="preserve">ROI</t>
  </si>
  <si>
    <t xml:space="preserve">保单成本</t>
  </si>
  <si>
    <t xml:space="preserve">转化成本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</si>
  <si>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</si>
  <si>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</si>
  <si>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</si>
  <si>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</si>
  <si>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</si>
  <si>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</si>
  <si>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</si>
  <si>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</si>
  <si>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</si>
  <si>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</si>
  <si>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</si>
  <si>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</si>
  <si>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</si>
  <si>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</si>
  <si>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</si>
  <si>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</si>
  <si>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</si>
  <si>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</si>
  <si>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观看成本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</si>
  <si>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</si>
  <si>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</si>
  <si>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</si>
  <si>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</si>
  <si>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2026.4.1</t>
  </si>
  <si>
    <t xml:space="preserve">靳旭会</t>
  </si>
  <si>
    <t xml:space="preserve">06:00-07:00</t>
  </si>
  <si>
    <t xml:space="preserve">李芳</t>
  </si>
  <si>
    <t xml:space="preserve">王学伟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</si>
  <si>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</si>
  <si>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</si>
  <si>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</si>
  <si>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</si>
  <si>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</si>
  <si>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赵培培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</si>
  <si>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</si>
  <si>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</si>
  <si>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</si>
  <si>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</si>
  <si>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</si>
  <si>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米静</t>
  </si>
  <si>
    <t xml:space="preserve">16:00-17:00</t>
  </si>
  <si>
    <t xml:space="preserve">陈家豪</t>
  </si>
  <si>
    <t xml:space="preserve">张怡棣</t>
  </si>
  <si>
    <t xml:space="preserve">17:00-18:00</t>
  </si>
  <si>
    <t xml:space="preserve">18:00-19:00</t>
  </si>
  <si>
    <t xml:space="preserve">张梦婷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</si>
  <si>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</si>
  <si>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</si>
  <si>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</si>
  <si>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</si>
  <si>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</si>
  <si>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</si>
  <si>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2026.4.2</t>
  </si>
  <si>
    <t xml:space="preserve">高琎梅</t>
  </si>
  <si>
    <t xml:space="preserve">孙玉冰</t>
  </si>
  <si>
    <t xml:space="preserve">2026.4.3</t>
  </si>
  <si>
    <t xml:space="preserve">赵佳茜</t>
  </si>
  <si>
    <t xml:space="preserve">24:00-01:00</t>
  </si>
  <si>
    <t xml:space="preserve">01:00-02:00</t>
  </si>
  <si>
    <t xml:space="preserve">直投消耗</t>
  </si>
  <si>
    <t xml:space="preserve">素材消耗</t>
  </si>
  <si>
    <t xml:space="preserve">2026.4.4</t>
  </si>
  <si>
    <t xml:space="preserve">2026.4.5</t>
  </si>
  <si>
    <t xml:space="preserve">2026.4.6</t>
  </si>
  <si>
    <t xml:space="preserve">2026.4.7</t>
  </si>
  <si>
    <t xml:space="preserve">2026.4.8</t>
  </si>
  <si>
    <t xml:space="preserve">2026.4.9</t>
  </si>
  <si>
    <t xml:space="preserve">2026.4.10</t>
  </si>
  <si>
    <t xml:space="preserve">2026.4.11</t>
  </si>
  <si>
    <t xml:space="preserve">2026.4.12</t>
  </si>
  <si>
    <t xml:space="preserve">2026.4.13</t>
  </si>
  <si>
    <t xml:space="preserve">2026.4.14</t>
  </si>
  <si>
    <t xml:space="preserve">2026.4.15</t>
  </si>
  <si>
    <t xml:space="preserve">2026.4.16</t>
  </si>
  <si>
    <t xml:space="preserve">张滋怡</t>
  </si>
  <si>
    <t xml:space="preserve">2026.4.17</t>
  </si>
  <si>
    <t xml:space="preserve">樊书燕</t>
  </si>
  <si>
    <t xml:space="preserve">2026.4.18</t>
  </si>
  <si>
    <t xml:space="preserve">李哲</t>
  </si>
  <si>
    <t xml:space="preserve">2026.4.19</t>
  </si>
  <si>
    <t xml:space="preserve">2026.4.20</t>
  </si>
  <si>
    <t xml:space="preserve">2026.4.21</t>
  </si>
  <si>
    <t xml:space="preserve">2026.4.22</t>
  </si>
  <si>
    <t xml:space="preserve">2026.4.23</t>
  </si>
  <si>
    <t xml:space="preserve">2026.4.24</t>
  </si>
  <si>
    <t xml:space="preserve">2026.4.25</t>
  </si>
  <si>
    <t xml:space="preserve">习   菲</t>
  </si>
  <si>
    <t xml:space="preserve">2026.4.26</t>
  </si>
  <si>
    <t xml:space="preserve">2026.4.27</t>
  </si>
  <si>
    <t xml:space="preserve">2026.4.28</t>
  </si>
  <si>
    <t xml:space="preserve">2026.4.29</t>
  </si>
  <si>
    <t xml:space="preserve">2026.4.30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</si>
  <si>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</si>
  <si>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</si>
  <si>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</si>
  <si>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</si>
  <si>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</si>
  <si>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</si>
  <si>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</si>
  <si>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</si>
  <si>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</si>
  <si>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</si>
  <si>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</si>
  <si>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</si>
  <si>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</si>
  <si>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</si>
  <si>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</si>
  <si>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</si>
  <si>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</si>
  <si>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</si>
  <si>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</si>
  <si>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</si>
  <si>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</si>
  <si>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</si>
  <si>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</si>
  <si>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</si>
  <si>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</si>
  <si>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</si>
  <si>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</si>
  <si>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</si>
  <si>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</si>
  <si>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</si>
  <si>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</si>
  <si>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</si>
  <si>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</si>
  <si>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2026.3.1</t>
  </si>
  <si>
    <t xml:space="preserve">赵佳茜</t>
  </si>
  <si>
    <t xml:space="preserve">11:00-12:00</t>
  </si>
  <si>
    <t xml:space="preserve">陈家豪</t>
  </si>
  <si>
    <t xml:space="preserve">张怡棣</t>
  </si>
  <si>
    <t xml:space="preserve">分主播汇总</t>
  </si>
  <si>
    <t xml:space="preserve">赵培培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</si>
  <si>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</si>
  <si>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</si>
  <si>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</si>
  <si>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</si>
  <si>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</si>
  <si>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王学伟</t>
  </si>
  <si>
    <t xml:space="preserve">王雪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</si>
  <si>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</si>
  <si>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</si>
  <si>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</si>
  <si>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</si>
  <si>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</si>
  <si>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</si>
  <si>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</si>
  <si>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</si>
  <si>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2026.3.2</t>
  </si>
  <si>
    <t xml:space="preserve">靳旭会</t>
  </si>
  <si>
    <t xml:space="preserve">高琎梅</t>
  </si>
  <si>
    <t xml:space="preserve">2026.3.3</t>
  </si>
  <si>
    <t xml:space="preserve">2026.3.4</t>
  </si>
  <si>
    <t xml:space="preserve">2026.3.5</t>
  </si>
  <si>
    <t xml:space="preserve">2026.3.6</t>
  </si>
  <si>
    <t xml:space="preserve">2026.3.7</t>
  </si>
  <si>
    <t xml:space="preserve">2026.3.8</t>
  </si>
  <si>
    <t xml:space="preserve">2026.3.9</t>
  </si>
  <si>
    <t xml:space="preserve">2026.3.10</t>
  </si>
  <si>
    <t xml:space="preserve">观看成本</t>
  </si>
  <si>
    <t xml:space="preserve">2026.3.11</t>
  </si>
  <si>
    <t xml:space="preserve">2026.3.12</t>
  </si>
  <si>
    <t xml:space="preserve">闫雪儒</t>
  </si>
  <si>
    <t xml:space="preserve">2026.3.13</t>
  </si>
  <si>
    <t xml:space="preserve">2026.3.14</t>
  </si>
  <si>
    <t xml:space="preserve">2026.3.15</t>
  </si>
  <si>
    <t xml:space="preserve">2026.3.16</t>
  </si>
  <si>
    <t xml:space="preserve">2026.3.17</t>
  </si>
  <si>
    <t xml:space="preserve">09:00-10:00</t>
  </si>
  <si>
    <t xml:space="preserve">10:00-11:00</t>
  </si>
  <si>
    <t xml:space="preserve">张梦婷</t>
  </si>
  <si>
    <t xml:space="preserve">2026.3.18</t>
  </si>
  <si>
    <t xml:space="preserve">2026.3.19</t>
  </si>
  <si>
    <t xml:space="preserve">杨得草</t>
  </si>
  <si>
    <t xml:space="preserve">卢佳轩</t>
  </si>
  <si>
    <t xml:space="preserve">2026.3.20</t>
  </si>
  <si>
    <t xml:space="preserve">2026.3.21</t>
  </si>
  <si>
    <t xml:space="preserve">2026.3.22</t>
  </si>
  <si>
    <t xml:space="preserve">2026.3.23</t>
  </si>
  <si>
    <t xml:space="preserve">转化数</t>
  </si>
  <si>
    <t xml:space="preserve">转化成本</t>
  </si>
  <si>
    <t xml:space="preserve">2026.3.24</t>
  </si>
  <si>
    <t xml:space="preserve">2026.3.25</t>
  </si>
  <si>
    <t xml:space="preserve">2026.3.26</t>
  </si>
  <si>
    <t xml:space="preserve">2026.3.27</t>
  </si>
  <si>
    <t xml:space="preserve">2026.3.28</t>
  </si>
  <si>
    <t xml:space="preserve">孙玉冰</t>
  </si>
  <si>
    <t xml:space="preserve">2026.3.29</t>
  </si>
  <si>
    <t xml:space="preserve">李芳</t>
  </si>
  <si>
    <t xml:space="preserve">米静</t>
  </si>
  <si>
    <t xml:space="preserve">2026.3.30</t>
  </si>
  <si>
    <t xml:space="preserve">2026.3.31</t>
  </si>
  <si>
    <t xml:space="preserve">张滋怡</t>
  </si>
  <si>
    <t xml:space="preserve">何彩樱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</si>
  <si>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</si>
  <si>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</si>
  <si>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</si>
  <si>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</si>
  <si>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</si>
  <si>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</si>
  <si>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</si>
  <si>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</si>
  <si>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</si>
  <si>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</si>
  <si>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</si>
  <si>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</si>
  <si>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</si>
  <si>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</si>
  <si>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</si>
  <si>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</si>
  <si>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</si>
  <si>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</si>
  <si>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</si>
  <si>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</si>
  <si>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</si>
  <si>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</si>
  <si>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</si>
  <si>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</si>
  <si>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</si>
  <si>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</si>
  <si>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</si>
  <si>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</si>
  <si>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</si>
  <si>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</si>
  <si>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</si>
  <si>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</si>
  <si>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</si>
  <si>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2026.2.1</t>
  </si>
  <si>
    <t xml:space="preserve">靳旭会</t>
  </si>
  <si>
    <t xml:space="preserve">16:00-17:00</t>
  </si>
  <si>
    <t xml:space="preserve">陈家豪</t>
  </si>
  <si>
    <t xml:space="preserve">王学伟</t>
  </si>
  <si>
    <t xml:space="preserve">17:00-18:00</t>
  </si>
  <si>
    <t xml:space="preserve">18:00-19:00</t>
  </si>
  <si>
    <t xml:space="preserve">19:00-20:00</t>
  </si>
  <si>
    <t xml:space="preserve">分主播汇总</t>
  </si>
  <si>
    <t xml:space="preserve">赵佳茜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</si>
  <si>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</si>
  <si>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</si>
  <si>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</si>
  <si>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</si>
  <si>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</si>
  <si>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2026.2.2</t>
  </si>
  <si>
    <t xml:space="preserve">2026.2.3</t>
  </si>
  <si>
    <t xml:space="preserve">2026.2.4</t>
  </si>
  <si>
    <t xml:space="preserve">2026.2.5</t>
  </si>
  <si>
    <t xml:space="preserve">2026.2.6</t>
  </si>
  <si>
    <t xml:space="preserve">2026.2.7</t>
  </si>
  <si>
    <t xml:space="preserve">2026.2.8</t>
  </si>
  <si>
    <t xml:space="preserve">2026.2.9</t>
  </si>
  <si>
    <t xml:space="preserve">2026.2.10</t>
  </si>
  <si>
    <t xml:space="preserve">2026.2.11</t>
  </si>
  <si>
    <t xml:space="preserve">2026.2.12</t>
  </si>
  <si>
    <t xml:space="preserve">2026.2.13</t>
  </si>
  <si>
    <t xml:space="preserve">闫雪儒</t>
  </si>
  <si>
    <t xml:space="preserve">赵培培</t>
  </si>
  <si>
    <t xml:space="preserve">2026.2.14</t>
  </si>
  <si>
    <t xml:space="preserve">闫小姗</t>
  </si>
  <si>
    <t xml:space="preserve">2026.2.15</t>
  </si>
  <si>
    <t xml:space="preserve">24:00-01:00</t>
  </si>
  <si>
    <t xml:space="preserve">2026.2.16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</si>
  <si>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</si>
  <si>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</si>
  <si>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</si>
  <si>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</si>
  <si>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卢佳轩</t>
  </si>
  <si>
    <t xml:space="preserve">王雪</t>
  </si>
  <si>
    <t xml:space="preserve">2026.2.17</t>
  </si>
  <si>
    <t xml:space="preserve">高琎梅</t>
  </si>
  <si>
    <t xml:space="preserve">2026.2.18</t>
  </si>
  <si>
    <t xml:space="preserve">2026.2.19</t>
  </si>
  <si>
    <t xml:space="preserve">2026.2.20</t>
  </si>
  <si>
    <t xml:space="preserve">杨得草</t>
  </si>
  <si>
    <t xml:space="preserve">任子硕</t>
  </si>
  <si>
    <t xml:space="preserve">2026.2.21</t>
  </si>
  <si>
    <t xml:space="preserve">2026.2.22</t>
  </si>
  <si>
    <t xml:space="preserve">张怡棣</t>
  </si>
  <si>
    <t xml:space="preserve">曹颖慧</t>
  </si>
  <si>
    <t xml:space="preserve">2026.2.23</t>
  </si>
  <si>
    <t xml:space="preserve">2026.2.24</t>
  </si>
  <si>
    <t xml:space="preserve">2026.2.25</t>
  </si>
  <si>
    <t xml:space="preserve">2026.2.26</t>
  </si>
  <si>
    <t xml:space="preserve">2026.2.27</t>
  </si>
  <si>
    <t xml:space="preserve">2026.2.28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</si>
  <si>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</si>
  <si>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</si>
  <si>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</si>
  <si>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</si>
  <si>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</si>
  <si>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</si>
  <si>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</si>
  <si>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</si>
  <si>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</si>
  <si>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</si>
  <si>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</si>
  <si>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</si>
  <si>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</si>
  <si>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</si>
  <si>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</si>
  <si>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</si>
  <si>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</si>
  <si>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</si>
  <si>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</si>
  <si>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</si>
  <si>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</si>
  <si>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</si>
  <si>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</si>
  <si>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</si>
  <si>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</si>
  <si>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</si>
  <si>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</si>
  <si>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</si>
  <si>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</si>
  <si>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</si>
  <si>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</si>
  <si>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</si>
  <si>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</si>
  <si>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2026.1.1</t>
  </si>
  <si>
    <t xml:space="preserve">靳旭会</t>
  </si>
  <si>
    <t xml:space="preserve">11:00-12:00</t>
  </si>
  <si>
    <t xml:space="preserve">陈家豪</t>
  </si>
  <si>
    <t xml:space="preserve">张怡棣</t>
  </si>
  <si>
    <t xml:space="preserve">12:00-13:00</t>
  </si>
  <si>
    <t xml:space="preserve">13:00-14:00</t>
  </si>
  <si>
    <t xml:space="preserve">分主播汇总</t>
  </si>
  <si>
    <t xml:space="preserve">赵佳茜</t>
  </si>
  <si>
    <t xml:space="preserve">14:00-15:00</t>
  </si>
  <si>
    <t xml:space="preserve">15:00-16:00</t>
  </si>
  <si>
    <t xml:space="preserve">16:00-17:00</t>
  </si>
  <si>
    <t xml:space="preserve">王学伟</t>
  </si>
  <si>
    <t xml:space="preserve">总计</t>
  </si>
  <si>
    <t xml:space="preserve">2026.1.2</t>
  </si>
  <si>
    <t xml:space="preserve">2026.1.3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</si>
  <si>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</si>
  <si>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</si>
  <si>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</si>
  <si>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</si>
  <si>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</si>
  <si>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</si>
  <si>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</si>
  <si>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24:00-1:00</t>
  </si>
  <si>
    <t xml:space="preserve">2026.1.4</t>
  </si>
  <si>
    <t xml:space="preserve">2026.1.5</t>
  </si>
  <si>
    <t xml:space="preserve">2026.1.6</t>
  </si>
  <si>
    <t xml:space="preserve">2026.1.7</t>
  </si>
  <si>
    <t xml:space="preserve">2026.1.8</t>
  </si>
  <si>
    <t xml:space="preserve">张滋怡</t>
  </si>
  <si>
    <t xml:space="preserve">2026.1.9</t>
  </si>
  <si>
    <t xml:space="preserve">卢佳轩</t>
  </si>
  <si>
    <t xml:space="preserve">2026.1.10</t>
  </si>
  <si>
    <t xml:space="preserve">朱明</t>
  </si>
  <si>
    <t xml:space="preserve">2026.1.11</t>
  </si>
  <si>
    <t xml:space="preserve">16:12-17:00</t>
  </si>
  <si>
    <t xml:space="preserve">19:00-20:12</t>
  </si>
  <si>
    <t xml:space="preserve">20:12-21:00</t>
  </si>
  <si>
    <t xml:space="preserve">23:00-24:12</t>
  </si>
  <si>
    <t xml:space="preserve">2026.1.12</t>
  </si>
  <si>
    <t xml:space="preserve">2026.1.13</t>
  </si>
  <si>
    <t xml:space="preserve">李哲</t>
  </si>
  <si>
    <t xml:space="preserve">2026.1.14</t>
  </si>
  <si>
    <t xml:space="preserve">24:00-01:00</t>
  </si>
  <si>
    <t xml:space="preserve">2026.1.15</t>
  </si>
  <si>
    <t xml:space="preserve">2026.1.16</t>
  </si>
  <si>
    <t xml:space="preserve">2026.1.17</t>
  </si>
  <si>
    <t xml:space="preserve">2026.1.18</t>
  </si>
  <si>
    <t xml:space="preserve">2026.1.19</t>
  </si>
  <si>
    <t xml:space="preserve">2026.1.20</t>
  </si>
  <si>
    <t xml:space="preserve">2026.1.21</t>
  </si>
  <si>
    <t xml:space="preserve">2026.1.22</t>
  </si>
  <si>
    <t xml:space="preserve">2026.1.23</t>
  </si>
  <si>
    <t xml:space="preserve">2026.1.25</t>
  </si>
  <si>
    <t xml:space="preserve">2026.1.26</t>
  </si>
  <si>
    <t xml:space="preserve">2026.1.27</t>
  </si>
  <si>
    <t xml:space="preserve">2026.1.29</t>
  </si>
  <si>
    <t xml:space="preserve">2026.1.30</t>
  </si>
  <si>
    <t xml:space="preserve">2026.1.31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</si>
  <si>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</si>
  <si>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</si>
  <si>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</si>
  <si>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</si>
  <si>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</si>
  <si>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</si>
  <si>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</si>
  <si>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</si>
  <si>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</si>
  <si>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</si>
  <si>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</si>
  <si>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</si>
  <si>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</si>
  <si>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</si>
  <si>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</si>
  <si>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</si>
  <si>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</si>
  <si>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</si>
  <si>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</si>
  <si>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</si>
  <si>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</si>
  <si>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</si>
  <si>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</si>
  <si>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</si>
  <si>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</si>
  <si>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</si>
  <si>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</si>
  <si>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</si>
  <si>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</si>
  <si>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</si>
  <si>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</si>
  <si>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</si>
  <si>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</si>
  <si>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2025.12.2</t>
  </si>
  <si>
    <t xml:space="preserve">张晓策</t>
  </si>
  <si>
    <t xml:space="preserve">16:00-17:00</t>
  </si>
  <si>
    <t xml:space="preserve">陈家豪</t>
  </si>
  <si>
    <t xml:space="preserve">李哲</t>
  </si>
  <si>
    <t xml:space="preserve">17:00-18:00</t>
  </si>
  <si>
    <t xml:space="preserve">18:00-19:00</t>
  </si>
  <si>
    <t xml:space="preserve">19:00-20:00</t>
  </si>
  <si>
    <t xml:space="preserve">朱明</t>
  </si>
  <si>
    <t xml:space="preserve">20:00-21:00</t>
  </si>
  <si>
    <t xml:space="preserve">分主播汇总</t>
  </si>
  <si>
    <t xml:space="preserve">赵佳茜</t>
  </si>
  <si>
    <t xml:space="preserve">21:00-22:00</t>
  </si>
  <si>
    <t xml:space="preserve">22:00-23:00</t>
  </si>
  <si>
    <t xml:space="preserve">23:00-24:00</t>
  </si>
  <si>
    <t xml:space="preserve">总计</t>
  </si>
  <si>
    <t xml:space="preserve">2025.12.3</t>
  </si>
  <si>
    <t xml:space="preserve">杨得草</t>
  </si>
  <si>
    <t xml:space="preserve">2025.12.4</t>
  </si>
  <si>
    <t xml:space="preserve">卢佳轩</t>
  </si>
  <si>
    <t xml:space="preserve">2025.12.5</t>
  </si>
  <si>
    <t xml:space="preserve">2025.12.6</t>
  </si>
  <si>
    <t xml:space="preserve">2025.12.7</t>
  </si>
  <si>
    <t xml:space="preserve">2025.12.8</t>
  </si>
  <si>
    <t xml:space="preserve">2025.12.9</t>
  </si>
  <si>
    <t xml:space="preserve">张怡棣</t>
  </si>
  <si>
    <t xml:space="preserve">2025.12.10</t>
  </si>
  <si>
    <t xml:space="preserve">2025.12.11</t>
  </si>
  <si>
    <t xml:space="preserve">靳旭会</t>
  </si>
  <si>
    <t xml:space="preserve">2025.12.12</t>
  </si>
  <si>
    <t xml:space="preserve">王学伟</t>
  </si>
  <si>
    <t xml:space="preserve">2025.12.13</t>
  </si>
  <si>
    <t xml:space="preserve">2025.12.14</t>
  </si>
  <si>
    <t xml:space="preserve">2025.12.15</t>
  </si>
  <si>
    <t xml:space="preserve">15:00-16:00</t>
  </si>
  <si>
    <t xml:space="preserve">24:00-1:00</t>
  </si>
  <si>
    <t xml:space="preserve">2025.12.16</t>
  </si>
  <si>
    <t xml:space="preserve">2025.12.17</t>
  </si>
  <si>
    <t xml:space="preserve">2025.12.18</t>
  </si>
  <si>
    <t xml:space="preserve">2025.12.19</t>
  </si>
  <si>
    <t xml:space="preserve">2025.12.20</t>
  </si>
  <si>
    <t xml:space="preserve">2025.12.21</t>
  </si>
  <si>
    <t xml:space="preserve">2025.12.22</t>
  </si>
  <si>
    <t xml:space="preserve">2025.12.23</t>
  </si>
  <si>
    <t xml:space="preserve">2025.12.24</t>
  </si>
  <si>
    <t xml:space="preserve">2025.12.25</t>
  </si>
  <si>
    <t xml:space="preserve">2025.12.26</t>
  </si>
  <si>
    <t xml:space="preserve">2025.12.27</t>
  </si>
  <si>
    <t xml:space="preserve">2025.12.28</t>
  </si>
  <si>
    <t xml:space="preserve">2025.12.29</t>
  </si>
  <si>
    <t xml:space="preserve">2025.12.30</t>
  </si>
  <si>
    <t xml:space="preserve">2025.12.31</t>
  </si>
  <si>
    <t xml:space="preserve">16:30-17:00</t>
  </si>
  <si>
    <t xml:space="preserve">19:00-19:30</t>
  </si>
  <si>
    <t xml:space="preserve">19:30-20:00</t>
  </si>
  <si>
    <t xml:space="preserve">00:00-00:30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</si>
  <si>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</si>
  <si>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</si>
  <si>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</si>
  <si>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</si>
  <si>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</si>
  <si>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</si>
  <si>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</si>
  <si>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</si>
  <si>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</si>
  <si>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</si>
  <si>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</si>
  <si>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</si>
  <si>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</si>
  <si>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</si>
  <si>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</si>
  <si>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</si>
  <si>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</si>
  <si>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</si>
  <si>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</si>
  <si>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</si>
  <si>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</si>
  <si>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</si>
  <si>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</si>
  <si>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</si>
  <si>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</si>
  <si>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</si>
  <si>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</si>
  <si>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</si>
  <si>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</si>
  <si>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</si>
  <si>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</si>
  <si>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</si>
  <si>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</si>
  <si>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2025.11.1</t>
  </si>
  <si>
    <t xml:space="preserve">王雪</t>
  </si>
  <si>
    <t xml:space="preserve">16:00-17:00</t>
  </si>
  <si>
    <t xml:space="preserve">徐桐</t>
  </si>
  <si>
    <t xml:space="preserve">杨得草</t>
  </si>
  <si>
    <t xml:space="preserve">17:00-18:00</t>
  </si>
  <si>
    <t xml:space="preserve">18:00-19:00</t>
  </si>
  <si>
    <t xml:space="preserve">19:00-20:00</t>
  </si>
  <si>
    <t xml:space="preserve">分主播汇总</t>
  </si>
  <si>
    <t xml:space="preserve">赵佳茜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</si>
  <si>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</si>
  <si>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</si>
  <si>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</si>
  <si>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</si>
  <si>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</si>
  <si>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2025.11.2</t>
  </si>
  <si>
    <t xml:space="preserve">张晓策</t>
  </si>
  <si>
    <t xml:space="preserve">2025.11.3</t>
  </si>
  <si>
    <t xml:space="preserve">2025.11.4</t>
  </si>
  <si>
    <t xml:space="preserve">郝子航</t>
  </si>
  <si>
    <t xml:space="preserve">朱明</t>
  </si>
  <si>
    <t xml:space="preserve">2025.11.5</t>
  </si>
  <si>
    <t xml:space="preserve">2025.11.6</t>
  </si>
  <si>
    <t xml:space="preserve">卢佳轩</t>
  </si>
  <si>
    <t xml:space="preserve">2025.11.7</t>
  </si>
  <si>
    <t xml:space="preserve">2025.11.8</t>
  </si>
  <si>
    <t xml:space="preserve">高琎梅</t>
  </si>
  <si>
    <t xml:space="preserve">2025.11.9</t>
  </si>
  <si>
    <t xml:space="preserve">2025.11.10</t>
  </si>
  <si>
    <t xml:space="preserve">2025.11.11</t>
  </si>
  <si>
    <t xml:space="preserve">8:30-9:30</t>
  </si>
  <si>
    <t xml:space="preserve">杨彬</t>
  </si>
  <si>
    <t xml:space="preserve">李仓</t>
  </si>
  <si>
    <t xml:space="preserve">9:30-10:300</t>
  </si>
  <si>
    <t xml:space="preserve">10:30-11:30</t>
  </si>
  <si>
    <t xml:space="preserve">11:30-12:30</t>
  </si>
  <si>
    <t xml:space="preserve">12:30-13:30</t>
  </si>
  <si>
    <t xml:space="preserve">13:30-14:30</t>
  </si>
  <si>
    <t xml:space="preserve">15:00-16:00</t>
  </si>
  <si>
    <t xml:space="preserve">24:00-01:00</t>
  </si>
  <si>
    <t xml:space="preserve">2025.11.12</t>
  </si>
  <si>
    <t xml:space="preserve">8:00-9:00</t>
  </si>
  <si>
    <t xml:space="preserve">9:00-10:00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</si>
  <si>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</si>
  <si>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</si>
  <si>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</si>
  <si>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</si>
  <si>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</si>
  <si>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2025.11.14</t>
  </si>
  <si>
    <t xml:space="preserve">15:30-16:00</t>
  </si>
  <si>
    <t xml:space="preserve">19:00-20:30</t>
  </si>
  <si>
    <t xml:space="preserve">20:30-21:00</t>
  </si>
  <si>
    <t xml:space="preserve">24:00-01:30</t>
  </si>
  <si>
    <t xml:space="preserve">2025.11.15</t>
  </si>
  <si>
    <t xml:space="preserve">2025.11.16</t>
  </si>
  <si>
    <t xml:space="preserve">2025.11.17</t>
  </si>
  <si>
    <t xml:space="preserve">2025.11.18</t>
  </si>
  <si>
    <t xml:space="preserve">2025.11.19</t>
  </si>
  <si>
    <t xml:space="preserve">2025.11.20</t>
  </si>
  <si>
    <t xml:space="preserve">2025.11.21</t>
  </si>
  <si>
    <t xml:space="preserve">2025.11.22</t>
  </si>
  <si>
    <t xml:space="preserve">2025.11.23</t>
  </si>
  <si>
    <t xml:space="preserve">2025.11.24</t>
  </si>
  <si>
    <t xml:space="preserve">李哲</t>
  </si>
  <si>
    <t xml:space="preserve">2025.11.25</t>
  </si>
  <si>
    <t xml:space="preserve">2025.11.26</t>
  </si>
  <si>
    <t xml:space="preserve">靳旭会</t>
  </si>
  <si>
    <t xml:space="preserve">2025.11.27</t>
  </si>
  <si>
    <t xml:space="preserve">2025.11.28</t>
  </si>
  <si>
    <t xml:space="preserve">闫雪儒</t>
  </si>
  <si>
    <t xml:space="preserve">2025.11.29</t>
  </si>
  <si>
    <t xml:space="preserve">2025.11.30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</si>
  <si>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</si>
  <si>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</si>
  <si>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</si>
  <si>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</si>
  <si>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</si>
  <si>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</si>
  <si>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</si>
  <si>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</si>
  <si>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</si>
  <si>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</si>
  <si>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</si>
  <si>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</si>
  <si>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</si>
  <si>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</si>
  <si>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</si>
  <si>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</si>
  <si>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</si>
  <si>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</si>
  <si>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</si>
  <si>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</si>
  <si>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</si>
  <si>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</si>
  <si>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</si>
  <si>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</si>
  <si>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</si>
  <si>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</si>
  <si>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</si>
  <si>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</si>
  <si>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</si>
  <si>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</si>
  <si>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</si>
  <si>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</si>
  <si>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</si>
  <si>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2025.10.1</t>
  </si>
  <si>
    <t xml:space="preserve">王雪</t>
  </si>
  <si>
    <t xml:space="preserve">16:00-17:00</t>
  </si>
  <si>
    <t xml:space="preserve">徐桐</t>
  </si>
  <si>
    <t xml:space="preserve">高琎梅</t>
  </si>
  <si>
    <t xml:space="preserve">17:00-18:00</t>
  </si>
  <si>
    <t xml:space="preserve">杨得草</t>
  </si>
  <si>
    <t xml:space="preserve">18:00-19:00</t>
  </si>
  <si>
    <t xml:space="preserve">19:00-20:00</t>
  </si>
  <si>
    <t xml:space="preserve">分主播汇总</t>
  </si>
  <si>
    <t xml:space="preserve">张晓策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</si>
  <si>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</si>
  <si>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</si>
  <si>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</si>
  <si>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</si>
  <si>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</si>
  <si>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2025.10.2</t>
  </si>
  <si>
    <t xml:space="preserve">赵佳茜</t>
  </si>
  <si>
    <t xml:space="preserve">2025.10.3</t>
  </si>
  <si>
    <t xml:space="preserve">2025.10.4</t>
  </si>
  <si>
    <t xml:space="preserve">2025.10.5</t>
  </si>
  <si>
    <t xml:space="preserve">2025.10.6</t>
  </si>
  <si>
    <t xml:space="preserve">靳旭会</t>
  </si>
  <si>
    <t xml:space="preserve">2025.10.7</t>
  </si>
  <si>
    <t xml:space="preserve">2025.10.8</t>
  </si>
  <si>
    <t xml:space="preserve">2025.10.9</t>
  </si>
  <si>
    <t xml:space="preserve">2025.10.10</t>
  </si>
  <si>
    <t xml:space="preserve">2025.10.11</t>
  </si>
  <si>
    <t xml:space="preserve">2025.10.12</t>
  </si>
  <si>
    <t xml:space="preserve">2025.10.13</t>
  </si>
  <si>
    <t xml:space="preserve">2025.10.14</t>
  </si>
  <si>
    <t xml:space="preserve">2025.10.15</t>
  </si>
  <si>
    <t xml:space="preserve">2025.10.16</t>
  </si>
  <si>
    <t xml:space="preserve">2025.10.17</t>
  </si>
  <si>
    <t xml:space="preserve">2025.10.18</t>
  </si>
  <si>
    <t xml:space="preserve">朱明</t>
  </si>
  <si>
    <t xml:space="preserve">2025.10.19</t>
  </si>
  <si>
    <t xml:space="preserve">2025.10.20</t>
  </si>
  <si>
    <t xml:space="preserve">2025.10.21</t>
  </si>
  <si>
    <t xml:space="preserve">2025.10.22</t>
  </si>
  <si>
    <t xml:space="preserve">郝子航</t>
  </si>
  <si>
    <t xml:space="preserve">24:00-01:00</t>
  </si>
  <si>
    <t xml:space="preserve">2025.10.23</t>
  </si>
  <si>
    <t xml:space="preserve">2025.10.24</t>
  </si>
  <si>
    <t xml:space="preserve">2025.10.25</t>
  </si>
  <si>
    <t xml:space="preserve">2025.10.26</t>
  </si>
  <si>
    <t xml:space="preserve">2025.10.27</t>
  </si>
  <si>
    <t xml:space="preserve">2025.10.28</t>
  </si>
  <si>
    <t xml:space="preserve">2025.10.29</t>
  </si>
  <si>
    <t xml:space="preserve">2025.10.30</t>
  </si>
  <si>
    <t xml:space="preserve">2025.10.31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</si>
  <si>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</si>
  <si>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</si>
  <si>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</si>
  <si>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</si>
  <si>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</si>
  <si>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</si>
  <si>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</si>
  <si>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</si>
  <si>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</si>
  <si>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</si>
  <si>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</si>
  <si>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</si>
  <si>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</si>
  <si>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</si>
  <si>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</si>
  <si>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</si>
  <si>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</si>
  <si>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</si>
  <si>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</si>
  <si>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</si>
  <si>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</si>
  <si>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</si>
  <si>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</si>
  <si>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</si>
  <si>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</si>
  <si>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</si>
  <si>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</si>
  <si>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</si>
  <si>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</si>
  <si>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</si>
  <si>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</si>
  <si>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</si>
  <si>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</si>
  <si>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2025.9.1</t>
  </si>
  <si>
    <t xml:space="preserve">靳旭会</t>
  </si>
  <si>
    <t xml:space="preserve">16:00-17:00</t>
  </si>
  <si>
    <t xml:space="preserve">马权东</t>
  </si>
  <si>
    <t xml:space="preserve">李哲</t>
  </si>
  <si>
    <t xml:space="preserve">17:00-18:00</t>
  </si>
  <si>
    <t xml:space="preserve">18:00-19:00</t>
  </si>
  <si>
    <t xml:space="preserve">19:00-20:00</t>
  </si>
  <si>
    <t xml:space="preserve">分主播汇总</t>
  </si>
  <si>
    <t xml:space="preserve">卢琰</t>
  </si>
  <si>
    <t xml:space="preserve">20:00-21:00</t>
  </si>
  <si>
    <t xml:space="preserve">21:00-22:00</t>
  </si>
  <si>
    <t xml:space="preserve">22:00-23:00</t>
  </si>
  <si>
    <t xml:space="preserve">总计</t>
  </si>
  <si>
    <t xml:space="preserve">2025.9.2</t>
  </si>
  <si>
    <t xml:space="preserve">赵佳茜</t>
  </si>
  <si>
    <t xml:space="preserve">2025.9.4</t>
  </si>
  <si>
    <t xml:space="preserve">王雪</t>
  </si>
  <si>
    <t xml:space="preserve">邓云云</t>
  </si>
  <si>
    <t xml:space="preserve">2025.9.5</t>
  </si>
  <si>
    <t xml:space="preserve">23:00-24:00</t>
  </si>
  <si>
    <t xml:space="preserve">2025.9.6</t>
  </si>
  <si>
    <t xml:space="preserve">2025.9.7</t>
  </si>
  <si>
    <t xml:space="preserve">2025.9.8</t>
  </si>
  <si>
    <t xml:space="preserve">2025.9.9</t>
  </si>
  <si>
    <t xml:space="preserve">2025.9.10</t>
  </si>
  <si>
    <t xml:space="preserve">2025.9.11</t>
  </si>
  <si>
    <t xml:space="preserve">2025.9.12</t>
  </si>
  <si>
    <t xml:space="preserve">2025.9.13</t>
  </si>
  <si>
    <t xml:space="preserve">杨得草</t>
  </si>
  <si>
    <t xml:space="preserve">2025.9.14</t>
  </si>
  <si>
    <t xml:space="preserve">2025.9.15</t>
  </si>
  <si>
    <t xml:space="preserve">2025.9.16</t>
  </si>
  <si>
    <t xml:space="preserve">2025.9.17</t>
  </si>
  <si>
    <t xml:space="preserve">郝子航</t>
  </si>
  <si>
    <t xml:space="preserve">2025.9.19</t>
  </si>
  <si>
    <t xml:space="preserve">邓大攀</t>
  </si>
  <si>
    <t xml:space="preserve">2025.9.20</t>
  </si>
  <si>
    <t xml:space="preserve">张晓策</t>
  </si>
  <si>
    <t xml:space="preserve">2025.9.21</t>
  </si>
  <si>
    <t xml:space="preserve">2025.9.22</t>
  </si>
  <si>
    <t xml:space="preserve">2025.9.23</t>
  </si>
  <si>
    <t xml:space="preserve">2025.9.24</t>
  </si>
  <si>
    <t xml:space="preserve">2025.9.25</t>
  </si>
  <si>
    <t xml:space="preserve">2025.9.26</t>
  </si>
  <si>
    <t xml:space="preserve">2025.9.27</t>
  </si>
  <si>
    <t xml:space="preserve">2025.9.28</t>
  </si>
  <si>
    <t xml:space="preserve">2025.9.29</t>
  </si>
  <si>
    <t xml:space="preserve">2025.9.30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</si>
  <si>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</si>
  <si>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</si>
  <si>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</si>
  <si>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</si>
  <si>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</si>
  <si>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</si>
  <si>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</si>
  <si>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</si>
  <si>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</si>
  <si>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</si>
  <si>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</si>
  <si>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</si>
  <si>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</si>
  <si>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</si>
  <si>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</si>
  <si>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</si>
  <si>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</si>
  <si>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</si>
  <si>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</si>
  <si>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</si>
  <si>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</si>
  <si>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</si>
  <si>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</si>
  <si>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</si>
  <si>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</si>
  <si>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</si>
  <si>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</si>
  <si>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</si>
  <si>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</si>
  <si>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</si>
  <si>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</si>
  <si>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</si>
  <si>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</si>
  <si>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2025.8.1</t>
  </si>
  <si>
    <t xml:space="preserve">赵佳茜</t>
  </si>
  <si>
    <t xml:space="preserve">15:00-16:00</t>
  </si>
  <si>
    <t xml:space="preserve">马权东</t>
  </si>
  <si>
    <t xml:space="preserve">邓云云</t>
  </si>
  <si>
    <t xml:space="preserve">16:00-17:00</t>
  </si>
  <si>
    <t xml:space="preserve">17:00-18:00</t>
  </si>
  <si>
    <t xml:space="preserve">18:00-19:00</t>
  </si>
  <si>
    <t xml:space="preserve">分主播汇总</t>
  </si>
  <si>
    <t xml:space="preserve">靳旭会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</si>
  <si>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</si>
  <si>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</si>
  <si>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</si>
  <si>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</si>
  <si>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总计</t>
  </si>
  <si>
    <t xml:space="preserve">2025.8.2</t>
  </si>
  <si>
    <t xml:space="preserve">卢琰</t>
  </si>
  <si>
    <t xml:space="preserve">2025.8.3</t>
  </si>
  <si>
    <t xml:space="preserve">2025.8.4</t>
  </si>
  <si>
    <t xml:space="preserve">陈思钰</t>
  </si>
  <si>
    <t xml:space="preserve">2025.8.5</t>
  </si>
  <si>
    <t xml:space="preserve">2025.8.6</t>
  </si>
  <si>
    <t xml:space="preserve">2025.8.7</t>
  </si>
  <si>
    <t xml:space="preserve">2025.8.8</t>
  </si>
  <si>
    <t xml:space="preserve">2025.8.9</t>
  </si>
  <si>
    <t xml:space="preserve">2025.8.10</t>
  </si>
  <si>
    <t xml:space="preserve">15:30-16:00</t>
  </si>
  <si>
    <t xml:space="preserve">18:00-19:30</t>
  </si>
  <si>
    <t xml:space="preserve">19:30-20:00</t>
  </si>
  <si>
    <t xml:space="preserve">22:00-23:30</t>
  </si>
  <si>
    <t xml:space="preserve">2025.8.11</t>
  </si>
  <si>
    <t xml:space="preserve">王雪</t>
  </si>
  <si>
    <t xml:space="preserve">2025.8.12</t>
  </si>
  <si>
    <t xml:space="preserve">2025.8.13</t>
  </si>
  <si>
    <t xml:space="preserve">2025.8.14</t>
  </si>
  <si>
    <t xml:space="preserve">2025.8.15</t>
  </si>
  <si>
    <t xml:space="preserve">19:00-20:30</t>
  </si>
  <si>
    <t xml:space="preserve">20:30-21:00</t>
  </si>
  <si>
    <t xml:space="preserve">22:00-23:40</t>
  </si>
  <si>
    <t xml:space="preserve">2025.8.16</t>
  </si>
  <si>
    <t xml:space="preserve">2025.8.17</t>
  </si>
  <si>
    <t xml:space="preserve">2025.8.18</t>
  </si>
  <si>
    <t xml:space="preserve">2025.8.19</t>
  </si>
  <si>
    <t xml:space="preserve">2025.8.20</t>
  </si>
  <si>
    <t xml:space="preserve">2025.8.21</t>
  </si>
  <si>
    <t xml:space="preserve">2025.8.22</t>
  </si>
  <si>
    <t xml:space="preserve">高琎梅</t>
  </si>
  <si>
    <t xml:space="preserve">2025.8.23</t>
  </si>
  <si>
    <t xml:space="preserve">杨得草</t>
  </si>
  <si>
    <t xml:space="preserve">2025.8.24</t>
  </si>
  <si>
    <t xml:space="preserve">2025.8.25</t>
  </si>
  <si>
    <t xml:space="preserve">2025.8.26</t>
  </si>
  <si>
    <t xml:space="preserve">2025.8.27</t>
  </si>
  <si>
    <t xml:space="preserve">2025.8.28</t>
  </si>
  <si>
    <t xml:space="preserve">2025.8.29</t>
  </si>
  <si>
    <t xml:space="preserve">2025.8.30</t>
  </si>
  <si>
    <t xml:space="preserve">2025.8.31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</si>
  <si>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</si>
  <si>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</si>
  <si>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</si>
  <si>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</si>
  <si>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</si>
  <si>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</si>
  <si>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</si>
  <si>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</si>
  <si>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</si>
  <si>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</si>
  <si>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</si>
  <si>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</si>
  <si>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</si>
  <si>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</si>
  <si>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</si>
  <si>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</si>
  <si>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</si>
  <si>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</si>
  <si>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</si>
  <si>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</si>
  <si>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</si>
  <si>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</si>
  <si>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</si>
  <si>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</si>
  <si>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</si>
  <si>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</si>
  <si>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</si>
  <si>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</si>
  <si>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</si>
  <si>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</si>
  <si>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</si>
  <si>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</si>
  <si>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</si>
  <si>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2025.7.1</t>
  </si>
  <si>
    <t xml:space="preserve">卢琰</t>
  </si>
  <si>
    <t xml:space="preserve">15:00-16:00</t>
  </si>
  <si>
    <t xml:space="preserve">马权东</t>
  </si>
  <si>
    <t xml:space="preserve">邓云云</t>
  </si>
  <si>
    <t xml:space="preserve">16:00-17:00</t>
  </si>
  <si>
    <t xml:space="preserve">17:00-18:00</t>
  </si>
  <si>
    <t xml:space="preserve">18:00-19:00</t>
  </si>
  <si>
    <t xml:space="preserve">分主播汇总</t>
  </si>
  <si>
    <t xml:space="preserve">靳旭会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</si>
  <si>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</si>
  <si>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</si>
  <si>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</si>
  <si>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</si>
  <si>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总计</t>
  </si>
  <si>
    <t xml:space="preserve">2025.7.2</t>
  </si>
  <si>
    <t xml:space="preserve">2025.7.3</t>
  </si>
  <si>
    <t xml:space="preserve">李哲</t>
  </si>
  <si>
    <t xml:space="preserve">王雪</t>
  </si>
  <si>
    <t xml:space="preserve">2025.7.4</t>
  </si>
  <si>
    <t xml:space="preserve">2025.7.5</t>
  </si>
  <si>
    <t xml:space="preserve">高琎梅</t>
  </si>
  <si>
    <t xml:space="preserve">周舒馨</t>
  </si>
  <si>
    <t xml:space="preserve">2025.7.6</t>
  </si>
  <si>
    <t xml:space="preserve">2025.7.7</t>
  </si>
  <si>
    <t xml:space="preserve">2025.7.8</t>
  </si>
  <si>
    <t xml:space="preserve">2025.7.9</t>
  </si>
  <si>
    <t xml:space="preserve">2025.7.10</t>
  </si>
  <si>
    <t xml:space="preserve">2025.7.11</t>
  </si>
  <si>
    <t xml:space="preserve">2025.7.12</t>
  </si>
  <si>
    <t xml:space="preserve">2025.7.13</t>
  </si>
  <si>
    <t xml:space="preserve">2025.7.14</t>
  </si>
  <si>
    <t xml:space="preserve">2025.7.15</t>
  </si>
  <si>
    <t xml:space="preserve">2025.7.16</t>
  </si>
  <si>
    <t xml:space="preserve">2025.7.17</t>
  </si>
  <si>
    <t xml:space="preserve">2025.7.18</t>
  </si>
  <si>
    <t xml:space="preserve">2025.7.19</t>
  </si>
  <si>
    <t xml:space="preserve">2025.7.20</t>
  </si>
  <si>
    <t xml:space="preserve">2025.7.21</t>
  </si>
  <si>
    <t xml:space="preserve">2025.7.22</t>
  </si>
  <si>
    <t xml:space="preserve">王雪 </t>
  </si>
  <si>
    <t xml:space="preserve">2025.7.23</t>
  </si>
  <si>
    <t xml:space="preserve">2025.7.24</t>
  </si>
  <si>
    <t xml:space="preserve">2025.7.25</t>
  </si>
  <si>
    <t xml:space="preserve">陈思钰</t>
  </si>
  <si>
    <t xml:space="preserve">2025.7.26</t>
  </si>
  <si>
    <t xml:space="preserve">2025.7.27</t>
  </si>
  <si>
    <t xml:space="preserve">2025.7.28</t>
  </si>
  <si>
    <t xml:space="preserve">2025.7.29</t>
  </si>
  <si>
    <t xml:space="preserve">赵佳茜</t>
  </si>
  <si>
    <t xml:space="preserve">2025.7.30</t>
  </si>
  <si>
    <t xml:space="preserve">2025.7.31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</si>
  <si>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</si>
  <si>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</si>
  <si>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</si>
  <si>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</si>
  <si>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</si>
  <si>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</si>
  <si>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</si>
  <si>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</si>
  <si>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</si>
  <si>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</si>
  <si>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</si>
  <si>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</si>
  <si>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</si>
  <si>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</si>
  <si>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</si>
  <si>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</si>
  <si>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</si>
  <si>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</si>
  <si>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</si>
  <si>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</si>
  <si>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</si>
  <si>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</si>
  <si>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</si>
  <si>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</si>
  <si>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</si>
  <si>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</si>
  <si>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</si>
  <si>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</si>
  <si>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</si>
  <si>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</si>
  <si>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</si>
  <si>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</si>
  <si>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</si>
  <si>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2025.6.18</t>
  </si>
  <si>
    <t xml:space="preserve">靳旭会</t>
  </si>
  <si>
    <t xml:space="preserve">15:00-16:00</t>
  </si>
  <si>
    <t xml:space="preserve">马权东</t>
  </si>
  <si>
    <t xml:space="preserve">李哲</t>
  </si>
  <si>
    <t xml:space="preserve">16:00-17:00</t>
  </si>
  <si>
    <t xml:space="preserve">17:00-18:00</t>
  </si>
  <si>
    <t xml:space="preserve">分主播汇总</t>
  </si>
  <si>
    <t xml:space="preserve">卢琰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</si>
  <si>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</si>
  <si>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</si>
  <si>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</si>
  <si>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</si>
  <si>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</si>
  <si>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总计</t>
  </si>
  <si>
    <t xml:space="preserve">2025.6.19</t>
  </si>
  <si>
    <t xml:space="preserve">2025.6.20</t>
  </si>
  <si>
    <t xml:space="preserve">王雪</t>
  </si>
  <si>
    <t xml:space="preserve">2025.6.21</t>
  </si>
  <si>
    <t xml:space="preserve">邓云云</t>
  </si>
  <si>
    <t xml:space="preserve">2025.6.22</t>
  </si>
  <si>
    <t xml:space="preserve">2025.6.23</t>
  </si>
  <si>
    <t xml:space="preserve">2025.6.24</t>
  </si>
  <si>
    <t xml:space="preserve">2025.6.25</t>
  </si>
  <si>
    <t xml:space="preserve">2025.6.26</t>
  </si>
  <si>
    <t xml:space="preserve">2025.6.27</t>
  </si>
  <si>
    <t xml:space="preserve">2025.6.28</t>
  </si>
  <si>
    <t xml:space="preserve">2025.6.29</t>
  </si>
  <si>
    <t xml:space="preserve">2025.6.30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</si>
  <si>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</si>
  <si>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</si>
  <si>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</si>
  <si>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</si>
  <si>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</si>
  <si>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</si>
  <si>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</si>
  <si>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</si>
  <si>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</si>
  <si>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</si>
  <si>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</si>
  <si>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</si>
  <si>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</si>
  <si>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</si>
  <si>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</si>
  <si>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</si>
  <si>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</si>
  <si>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</si>
  <si>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</si>
  <si>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</si>
  <si>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</si>
  <si>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</si>
  <si>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</si>
  <si>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</si>
  <si>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</si>
  <si>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</si>
  <si>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</si>
  <si>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</si>
  <si>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</si>
  <si>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</si>
  <si>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</si>
  <si>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</si>
  <si>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2025.8.23</t>
  </si>
  <si>
    <t xml:space="preserve">王文婷</t>
  </si>
  <si>
    <t xml:space="preserve">11:00-12:00</t>
  </si>
  <si>
    <t xml:space="preserve">马权东</t>
  </si>
  <si>
    <t xml:space="preserve">12:00-13:00</t>
  </si>
  <si>
    <t xml:space="preserve">李嘉珍</t>
  </si>
  <si>
    <t xml:space="preserve">13:00-14:00</t>
  </si>
  <si>
    <t xml:space="preserve">14:00-15:00</t>
  </si>
  <si>
    <t xml:space="preserve">分主播汇总</t>
  </si>
  <si>
    <t xml:space="preserve">总计</t>
  </si>
  <si>
    <t xml:space="preserve">日期</t>
  </si>
  <si>
    <t xml:space="preserve">2025.8.24</t>
  </si>
  <si>
    <t xml:space="preserve">2025.8.25</t>
  </si>
  <si>
    <t xml:space="preserve">沈柏慧</t>
  </si>
  <si>
    <t xml:space="preserve">2025.8.26</t>
  </si>
  <si>
    <t xml:space="preserve">2025.8.27</t>
  </si>
  <si>
    <t xml:space="preserve">2025.8.28</t>
  </si>
  <si>
    <t xml:space="preserve">2025.8.29</t>
  </si>
  <si>
    <t xml:space="preserve">2025.8.30</t>
  </si>
  <si>
    <t xml:space="preserve">2025.8.31</t>
  </si>
  <si>
    <t xml:space="preserve">2025.9.1</t>
  </si>
  <si>
    <t xml:space="preserve">2025.9.2</t>
  </si>
  <si>
    <t xml:space="preserve">2025.9.4</t>
  </si>
  <si>
    <t xml:space="preserve">杨一芮</t>
  </si>
  <si>
    <t xml:space="preserve">2025.9.5</t>
  </si>
  <si>
    <t xml:space="preserve">2025.9.6</t>
  </si>
  <si>
    <t xml:space="preserve">2025.9.7</t>
  </si>
  <si>
    <t xml:space="preserve">邓云云</t>
  </si>
  <si>
    <t xml:space="preserve">2025.9.8</t>
  </si>
  <si>
    <t xml:space="preserve">2025.9.9</t>
  </si>
  <si>
    <t xml:space="preserve">2025.9.10</t>
  </si>
  <si>
    <t xml:space="preserve">2025.9.11</t>
  </si>
  <si>
    <t xml:space="preserve">2025.9.12</t>
  </si>
  <si>
    <t xml:space="preserve">2025.9.13</t>
  </si>
  <si>
    <t xml:space="preserve">2025.9.14</t>
  </si>
  <si>
    <t xml:space="preserve">2025.9.15</t>
  </si>
  <si>
    <t xml:space="preserve">2025.9.16</t>
  </si>
  <si>
    <t xml:space="preserve">2025.9.17</t>
  </si>
  <si>
    <t xml:space="preserve">2025.9.19</t>
  </si>
  <si>
    <t xml:space="preserve">邓大攀</t>
  </si>
  <si>
    <t xml:space="preserve">2025.9.20</t>
  </si>
  <si>
    <t xml:space="preserve">2025.9.21</t>
  </si>
  <si>
    <t xml:space="preserve">2025.9.22</t>
  </si>
  <si>
    <t xml:space="preserve">2025.9.23</t>
  </si>
  <si>
    <t xml:space="preserve">4.3.6%</t>
  </si>
  <si>
    <t xml:space="preserve">2025.9.24</t>
  </si>
  <si>
    <t xml:space="preserve">2025.9.25</t>
  </si>
  <si>
    <t xml:space="preserve">2025.9.26</t>
  </si>
  <si>
    <t xml:space="preserve">2025.9.27</t>
  </si>
  <si>
    <t xml:space="preserve">2025.9.28</t>
  </si>
  <si>
    <t xml:space="preserve">2025.9.29</t>
  </si>
  <si>
    <t xml:space="preserve">2025.9.30</t>
  </si>
  <si>
    <t xml:space="preserve">2025.10.9</t>
  </si>
  <si>
    <t xml:space="preserve">2025.10.10</t>
  </si>
  <si>
    <t xml:space="preserve">2025.10.11</t>
  </si>
  <si>
    <t xml:space="preserve">2025.10.12</t>
  </si>
  <si>
    <t xml:space="preserve">2025.10.13</t>
  </si>
  <si>
    <t xml:space="preserve">2025.10.14</t>
  </si>
  <si>
    <t xml:space="preserve">2025.10.15</t>
  </si>
  <si>
    <t xml:space="preserve">2025.10.16</t>
  </si>
  <si>
    <t xml:space="preserve">2025.10.17</t>
  </si>
  <si>
    <t xml:space="preserve">2025.10.18</t>
  </si>
  <si>
    <t xml:space="preserve">2025.10.19</t>
  </si>
  <si>
    <t xml:space="preserve">2025.10.20</t>
  </si>
  <si>
    <t xml:space="preserve">2025.10.21</t>
  </si>
  <si>
    <t xml:space="preserve">2025.10.22</t>
  </si>
  <si>
    <t xml:space="preserve">2025.10.23</t>
  </si>
  <si>
    <t xml:space="preserve">2025.10.24</t>
  </si>
  <si>
    <t xml:space="preserve">2025.10.25</t>
  </si>
  <si>
    <t xml:space="preserve">2025.10.26</t>
  </si>
  <si>
    <t xml:space="preserve">2025.10.27</t>
  </si>
  <si>
    <t xml:space="preserve">2025.10.28</t>
  </si>
  <si>
    <t xml:space="preserve">2025.10.29</t>
  </si>
  <si>
    <t xml:space="preserve">2025.10.30</t>
  </si>
  <si>
    <t xml:space="preserve">2025.10.31</t>
  </si>
  <si>
    <t xml:space="preserve">2025.11.1</t>
  </si>
  <si>
    <t xml:space="preserve">2025.11.2</t>
  </si>
  <si>
    <t xml:space="preserve">2025.11.3</t>
  </si>
  <si>
    <t xml:space="preserve">2025.11.4</t>
  </si>
  <si>
    <t xml:space="preserve">杨彬</t>
  </si>
  <si>
    <t xml:space="preserve">2025.11.5</t>
  </si>
  <si>
    <t xml:space="preserve">徐铜</t>
  </si>
  <si>
    <t xml:space="preserve">2025.11.6</t>
  </si>
  <si>
    <t xml:space="preserve">2025.11.7</t>
  </si>
  <si>
    <t xml:space="preserve">2025.11.8</t>
  </si>
  <si>
    <t xml:space="preserve">2025.11.9</t>
  </si>
  <si>
    <t xml:space="preserve">2025.11.10</t>
  </si>
  <si>
    <t xml:space="preserve">2025.11.14</t>
  </si>
  <si>
    <t xml:space="preserve">2025.11.15</t>
  </si>
  <si>
    <t xml:space="preserve">2025.11.16</t>
  </si>
  <si>
    <t xml:space="preserve">2025.11.17</t>
  </si>
  <si>
    <t xml:space="preserve">2025.11.18</t>
  </si>
  <si>
    <t xml:space="preserve">2025.11.19</t>
  </si>
  <si>
    <t xml:space="preserve">2025.11.20</t>
  </si>
  <si>
    <t xml:space="preserve">2025.11.21</t>
  </si>
  <si>
    <t xml:space="preserve">2025.11.22</t>
  </si>
  <si>
    <t xml:space="preserve">卢佳轩</t>
  </si>
  <si>
    <t xml:space="preserve">2025.11.23</t>
  </si>
  <si>
    <t xml:space="preserve">2025.11.24</t>
  </si>
  <si>
    <t xml:space="preserve">2025.11.25</t>
  </si>
  <si>
    <t xml:space="preserve">2025.11.26</t>
  </si>
  <si>
    <t xml:space="preserve">2025.11.27</t>
  </si>
  <si>
    <t xml:space="preserve">2025.11.28</t>
  </si>
  <si>
    <t xml:space="preserve">2025.11.29</t>
  </si>
  <si>
    <t xml:space="preserve">2025.11.30</t>
  </si>
  <si>
    <t xml:space="preserve">2025.12.2</t>
  </si>
  <si>
    <t xml:space="preserve">李哲</t>
  </si>
  <si>
    <t xml:space="preserve">2025.12.3</t>
  </si>
  <si>
    <t xml:space="preserve">2025.12.4</t>
  </si>
  <si>
    <t xml:space="preserve">2025.12.5</t>
  </si>
  <si>
    <t xml:space="preserve">11:30-12:30</t>
  </si>
  <si>
    <t xml:space="preserve">陈家豪</t>
  </si>
  <si>
    <t xml:space="preserve">12:30-13:30</t>
  </si>
  <si>
    <t xml:space="preserve">13:30-14:30</t>
  </si>
  <si>
    <t xml:space="preserve">14:30-15:30</t>
  </si>
  <si>
    <t xml:space="preserve">2025.12.6</t>
  </si>
  <si>
    <t xml:space="preserve">2025.12.7</t>
  </si>
  <si>
    <t xml:space="preserve">朱明</t>
  </si>
  <si>
    <t xml:space="preserve">2025.12.8</t>
  </si>
  <si>
    <t xml:space="preserve">王学伟</t>
  </si>
  <si>
    <t xml:space="preserve">2025.12.9</t>
  </si>
  <si>
    <t xml:space="preserve">2025.12.10</t>
  </si>
  <si>
    <t xml:space="preserve">2025.12.11</t>
  </si>
  <si>
    <t xml:space="preserve">2025.12.12</t>
  </si>
  <si>
    <t xml:space="preserve">2025.12.13</t>
  </si>
  <si>
    <t xml:space="preserve">张滋怡</t>
  </si>
  <si>
    <t xml:space="preserve">2025.12.14</t>
  </si>
  <si>
    <t xml:space="preserve">张怡棣</t>
  </si>
  <si>
    <t xml:space="preserve">2025.12.15</t>
  </si>
  <si>
    <t xml:space="preserve">2025.12.16</t>
  </si>
  <si>
    <t xml:space="preserve">2025.12.17</t>
  </si>
  <si>
    <t xml:space="preserve">2025.12.18</t>
  </si>
  <si>
    <t xml:space="preserve">2025.12.19</t>
  </si>
  <si>
    <t xml:space="preserve">2025.12.20</t>
  </si>
  <si>
    <t xml:space="preserve">11:15-12:00</t>
  </si>
  <si>
    <t xml:space="preserve">2025.12.21</t>
  </si>
  <si>
    <t xml:space="preserve">2025.12.22</t>
  </si>
  <si>
    <t xml:space="preserve">2025.12.23</t>
  </si>
  <si>
    <t xml:space="preserve">2025.12.24</t>
  </si>
  <si>
    <t xml:space="preserve">2025.12.25</t>
  </si>
  <si>
    <t xml:space="preserve">2025.12.26</t>
  </si>
  <si>
    <t xml:space="preserve">2025.12.27</t>
  </si>
  <si>
    <t xml:space="preserve">高琎梅</t>
  </si>
  <si>
    <t xml:space="preserve">2025.12.28</t>
  </si>
  <si>
    <t xml:space="preserve">11:23-12:00</t>
  </si>
  <si>
    <t xml:space="preserve">2025.12.29</t>
  </si>
  <si>
    <t xml:space="preserve">2025.12.30</t>
  </si>
  <si>
    <t xml:space="preserve">2025.12.31</t>
  </si>
  <si>
    <t xml:space="preserve">2026.1.4</t>
  </si>
  <si>
    <t xml:space="preserve">2026.1.5</t>
  </si>
  <si>
    <t xml:space="preserve">2026.1.6</t>
  </si>
  <si>
    <t xml:space="preserve">2026.1.7</t>
  </si>
  <si>
    <t xml:space="preserve">2026.1.8</t>
  </si>
  <si>
    <t xml:space="preserve">2026.1.9</t>
  </si>
  <si>
    <t xml:space="preserve">2026.1.10</t>
  </si>
  <si>
    <t xml:space="preserve">2026.1.11</t>
  </si>
  <si>
    <t xml:space="preserve">2026.1.12</t>
  </si>
  <si>
    <t xml:space="preserve">2026.1.13</t>
  </si>
  <si>
    <t xml:space="preserve">2026.1.14</t>
  </si>
  <si>
    <t xml:space="preserve">2026.1.15</t>
  </si>
  <si>
    <t xml:space="preserve">2026.1.16</t>
  </si>
  <si>
    <t xml:space="preserve">2026.1.17</t>
  </si>
  <si>
    <t xml:space="preserve">2026.1.18</t>
  </si>
  <si>
    <t xml:space="preserve">2026.1.19</t>
  </si>
  <si>
    <t xml:space="preserve">2026.1.20</t>
  </si>
  <si>
    <t xml:space="preserve">任子硕</t>
  </si>
  <si>
    <t xml:space="preserve">2026.1.21</t>
  </si>
  <si>
    <t xml:space="preserve">2026.1.22</t>
  </si>
  <si>
    <t xml:space="preserve">2026.1.23</t>
  </si>
  <si>
    <t xml:space="preserve">2026.1.24</t>
  </si>
  <si>
    <t xml:space="preserve">13:10-14:00</t>
  </si>
  <si>
    <t xml:space="preserve">14:00-15:10</t>
  </si>
  <si>
    <t xml:space="preserve">2026.1.25</t>
  </si>
  <si>
    <t xml:space="preserve">2026.1.27</t>
  </si>
  <si>
    <t xml:space="preserve">2026.1.28</t>
  </si>
  <si>
    <t xml:space="preserve">2026.1.29</t>
  </si>
  <si>
    <t xml:space="preserve">2026.1.30</t>
  </si>
  <si>
    <t xml:space="preserve">2026.1.31</t>
  </si>
  <si>
    <t xml:space="preserve">2026.2.1</t>
  </si>
  <si>
    <t xml:space="preserve">2026.2.2</t>
  </si>
  <si>
    <t xml:space="preserve">2026.2.3</t>
  </si>
  <si>
    <t xml:space="preserve">2026.2.4</t>
  </si>
  <si>
    <t xml:space="preserve">2026.2.5</t>
  </si>
  <si>
    <t xml:space="preserve">2026.2.6</t>
  </si>
  <si>
    <t xml:space="preserve">2026.2.7</t>
  </si>
  <si>
    <t xml:space="preserve">2026.2.8</t>
  </si>
  <si>
    <t xml:space="preserve">2026.2.9</t>
  </si>
  <si>
    <t xml:space="preserve">2026.2.10</t>
  </si>
  <si>
    <t xml:space="preserve">2026.2.11</t>
  </si>
  <si>
    <t xml:space="preserve">2026.2.12</t>
  </si>
  <si>
    <t xml:space="preserve">2026.2.13</t>
  </si>
  <si>
    <t xml:space="preserve">2026.2.14</t>
  </si>
  <si>
    <t xml:space="preserve">2026.2.24</t>
  </si>
  <si>
    <t xml:space="preserve">2026.2.25</t>
  </si>
  <si>
    <t xml:space="preserve">2026.2.26</t>
  </si>
  <si>
    <t xml:space="preserve">2026.2.27</t>
  </si>
  <si>
    <t xml:space="preserve">2026.2.28</t>
  </si>
  <si>
    <t xml:space="preserve">2026.3.1</t>
  </si>
  <si>
    <t xml:space="preserve">06:00-07:00</t>
  </si>
  <si>
    <t xml:space="preserve">07:00-08:00</t>
  </si>
  <si>
    <t xml:space="preserve">08:00-09:00</t>
  </si>
  <si>
    <t xml:space="preserve">09:00-10:00</t>
  </si>
  <si>
    <t xml:space="preserve">2026.3.2</t>
  </si>
  <si>
    <t xml:space="preserve">2026.3.3</t>
  </si>
  <si>
    <t xml:space="preserve">2026.3.4</t>
  </si>
  <si>
    <t xml:space="preserve">2026.3.5</t>
  </si>
  <si>
    <t xml:space="preserve">2026.3.6</t>
  </si>
  <si>
    <t xml:space="preserve">2026.3.7</t>
  </si>
  <si>
    <t xml:space="preserve">2026.3.8</t>
  </si>
  <si>
    <t xml:space="preserve">2026.3.9</t>
  </si>
  <si>
    <t xml:space="preserve">2026.3.10</t>
  </si>
  <si>
    <t xml:space="preserve">2026.3.11</t>
  </si>
  <si>
    <t xml:space="preserve">2026.3.12</t>
  </si>
  <si>
    <t xml:space="preserve">闫雪儒</t>
  </si>
  <si>
    <t xml:space="preserve">2026.3.13</t>
  </si>
  <si>
    <t xml:space="preserve">2026.3.14</t>
  </si>
  <si>
    <t xml:space="preserve">2026.3.16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</si>
  <si>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</si>
  <si>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</si>
  <si>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</si>
  <si>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</si>
  <si>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</si>
  <si>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</si>
  <si>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</si>
  <si>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</si>
  <si>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</si>
  <si>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成交单量</t>
  </si>
  <si>
    <t xml:space="preserve">转化数</t>
  </si>
  <si>
    <t xml:space="preserve">年化保费</t>
  </si>
  <si>
    <t xml:space="preserve">ROI</t>
  </si>
  <si>
    <t xml:space="preserve">保单成本</t>
  </si>
  <si>
    <t xml:space="preserve">转化成本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</si>
  <si>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</si>
  <si>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</si>
  <si>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</si>
  <si>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</si>
  <si>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</si>
  <si>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</si>
  <si>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</si>
  <si>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</si>
  <si>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</si>
  <si>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</si>
  <si>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</si>
  <si>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</si>
  <si>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</si>
  <si>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</si>
  <si>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</si>
  <si>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</si>
  <si>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</si>
  <si>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</si>
  <si>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观看成本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</si>
  <si>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</si>
  <si>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</si>
  <si>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</si>
  <si>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</si>
  <si>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2026.4.30</t>
  </si>
  <si>
    <t xml:space="preserve">靳旭会</t>
  </si>
  <si>
    <t xml:space="preserve">20:30-21:00</t>
  </si>
  <si>
    <t xml:space="preserve">陈家豪</t>
  </si>
  <si>
    <t xml:space="preserve">张怡棣</t>
  </si>
  <si>
    <t xml:space="preserve">21:00-22:00</t>
  </si>
  <si>
    <t xml:space="preserve">22:00-23:00</t>
  </si>
  <si>
    <t xml:space="preserve">23:00-24:00</t>
  </si>
  <si>
    <t xml:space="preserve">24:00-01:00</t>
  </si>
  <si>
    <t xml:space="preserve">01:00-02:00</t>
  </si>
  <si>
    <t xml:space="preserve">分主播汇总</t>
  </si>
  <si>
    <t xml:space="preserve"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</si>
</sst>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9">
    <numFmt numFmtId="164" formatCode="0.00_);(0.00)"/>
    <numFmt numFmtId="165" formatCode="0.00"/>
    <numFmt numFmtId="166" formatCode="0_);(0)"/>
    <numFmt numFmtId="167" formatCode="0.00%"/>
    <numFmt numFmtId="168" formatCode="0"/>
    <numFmt numFmtId="169" formatCode="#,##0_);(#,##0)"/>
    <numFmt numFmtId="170" formatCode="General"/>
    <numFmt numFmtId="171" formatCode="#,##0.00"/>
    <numFmt numFmtId="172" formatCode="0.00_);(0.00)"/>
    <numFmt numFmtId="173" formatCode="0.00"/>
    <numFmt numFmtId="174" formatCode="0_);(0)"/>
    <numFmt numFmtId="175" formatCode="0.00%"/>
    <numFmt numFmtId="176" formatCode="0"/>
    <numFmt numFmtId="177" formatCode="#,##0_);(#,##0)"/>
    <numFmt numFmtId="178" formatCode="General"/>
    <numFmt numFmtId="179" formatCode="#,##0.00"/>
    <numFmt numFmtId="180" formatCode="0.00_);(0.00)"/>
    <numFmt numFmtId="181" formatCode="0_);(0)"/>
    <numFmt numFmtId="182" formatCode="#,##0_);(#,##0)"/>
    <numFmt numFmtId="183" formatCode="0.00"/>
    <numFmt numFmtId="184" formatCode="0.00%"/>
    <numFmt numFmtId="185" formatCode="0"/>
    <numFmt numFmtId="186" formatCode="General"/>
    <numFmt numFmtId="187" formatCode="#,##0.00"/>
    <numFmt numFmtId="188" formatCode="#,##0"/>
    <numFmt numFmtId="189" formatCode="0.00_);(0.00)"/>
    <numFmt numFmtId="190" formatCode="0.00"/>
    <numFmt numFmtId="191" formatCode="0_);(0)"/>
    <numFmt numFmtId="192" formatCode="General"/>
    <numFmt numFmtId="193" formatCode="0.00%"/>
    <numFmt numFmtId="194" formatCode="0"/>
    <numFmt numFmtId="195" formatCode="#,##0.00"/>
    <numFmt numFmtId="196" formatCode="yyyy/m/d"/>
    <numFmt numFmtId="197" formatCode="0.00_);(0.00)"/>
    <numFmt numFmtId="198" formatCode="0.00"/>
    <numFmt numFmtId="199" formatCode="0_);(0)"/>
    <numFmt numFmtId="200" formatCode="General"/>
    <numFmt numFmtId="201" formatCode="0.00%"/>
    <numFmt numFmtId="202" formatCode="0"/>
    <numFmt numFmtId="203" formatCode="#,##0.00"/>
    <numFmt numFmtId="204" formatCode="0.00_);(0.00)"/>
    <numFmt numFmtId="205" formatCode="0.00"/>
    <numFmt numFmtId="206" formatCode="0_);(0)"/>
    <numFmt numFmtId="207" formatCode="0.00%"/>
    <numFmt numFmtId="208" formatCode="0"/>
    <numFmt numFmtId="209" formatCode="#,##0.00"/>
    <numFmt numFmtId="210" formatCode="General"/>
    <numFmt numFmtId="211" formatCode="0.00_);(0.00)"/>
    <numFmt numFmtId="212" formatCode="0.00"/>
    <numFmt numFmtId="213" formatCode="0_);(0)"/>
    <numFmt numFmtId="214" formatCode="0.00%"/>
    <numFmt numFmtId="215" formatCode="0"/>
    <numFmt numFmtId="216" formatCode="#,##0.00"/>
    <numFmt numFmtId="217" formatCode="General"/>
    <numFmt numFmtId="218" formatCode="0.00_);(0.00)"/>
    <numFmt numFmtId="219" formatCode="0.00"/>
    <numFmt numFmtId="220" formatCode="0_);(0)"/>
    <numFmt numFmtId="221" formatCode="0.00%"/>
    <numFmt numFmtId="222" formatCode="0"/>
    <numFmt numFmtId="223" formatCode="#,##0.00"/>
    <numFmt numFmtId="224" formatCode="General"/>
    <numFmt numFmtId="225" formatCode="0.00_);(0.00)"/>
    <numFmt numFmtId="226" formatCode="0.00"/>
    <numFmt numFmtId="227" formatCode="0_);(0)"/>
    <numFmt numFmtId="228" formatCode="0.00%"/>
    <numFmt numFmtId="229" formatCode="0"/>
    <numFmt numFmtId="230" formatCode="#,##0.00"/>
    <numFmt numFmtId="231" formatCode="General"/>
    <numFmt numFmtId="232" formatCode="#,##0"/>
    <numFmt numFmtId="233" formatCode="0.00_);(0.00)"/>
    <numFmt numFmtId="234" formatCode="0.00"/>
    <numFmt numFmtId="235" formatCode="#,##0.00"/>
    <numFmt numFmtId="236" formatCode="0_);(0)"/>
    <numFmt numFmtId="237" formatCode="0.00%"/>
    <numFmt numFmtId="238" formatCode="0"/>
    <numFmt numFmtId="239" formatCode="#,##0"/>
    <numFmt numFmtId="240" formatCode="General"/>
    <numFmt numFmtId="241" formatCode="0.00_);(0.00)"/>
    <numFmt numFmtId="242" formatCode="0.00"/>
    <numFmt numFmtId="243" formatCode="#,##0.00"/>
    <numFmt numFmtId="244" formatCode="0_);(0)"/>
    <numFmt numFmtId="245" formatCode="0.00%"/>
    <numFmt numFmtId="246" formatCode="0"/>
    <numFmt numFmtId="247" formatCode="General"/>
    <numFmt numFmtId="248" formatCode="#,##0"/>
    <numFmt numFmtId="249" formatCode="0.00_);(0.00)"/>
    <numFmt numFmtId="250" formatCode="0.00"/>
    <numFmt numFmtId="251" formatCode="0_);(0)"/>
    <numFmt numFmtId="252" formatCode="0.00%"/>
    <numFmt numFmtId="253" formatCode="0"/>
    <numFmt numFmtId="254" formatCode="#,##0.00"/>
    <numFmt numFmtId="255" formatCode="General"/>
    <numFmt numFmtId="256" formatCode="0.00_);(0.00)"/>
    <numFmt numFmtId="257" formatCode="0.00"/>
    <numFmt numFmtId="258" formatCode="0_);(0)"/>
    <numFmt numFmtId="259" formatCode="0.00%"/>
    <numFmt numFmtId="260" formatCode="0"/>
    <numFmt numFmtId="261" formatCode="#,##0.00"/>
    <numFmt numFmtId="262" formatCode="General"/>
    <numFmt numFmtId="263" formatCode="0.00_);(0.00)"/>
    <numFmt numFmtId="264" formatCode="0.00"/>
    <numFmt numFmtId="265" formatCode="0_);(0)"/>
    <numFmt numFmtId="266" formatCode="0.00%"/>
    <numFmt numFmtId="267" formatCode="0"/>
    <numFmt numFmtId="268" formatCode="#,##0.00"/>
    <numFmt numFmtId="269" formatCode="General"/>
    <numFmt numFmtId="270" formatCode="#,##0"/>
    <numFmt numFmtId="271" formatCode="0.00_);(0.00)"/>
    <numFmt numFmtId="272" formatCode="0.00"/>
    <numFmt numFmtId="273" formatCode="0_);(0)"/>
    <numFmt numFmtId="274" formatCode="0.00%"/>
    <numFmt numFmtId="275" formatCode="0"/>
    <numFmt numFmtId="276" formatCode="#,##0.00"/>
    <numFmt numFmtId="277" formatCode="General"/>
    <numFmt numFmtId="278" formatCode="0.00_);(0.00)"/>
    <numFmt numFmtId="279" formatCode="0.00"/>
    <numFmt numFmtId="280" formatCode="0_);(0)"/>
    <numFmt numFmtId="281" formatCode="0.00%"/>
    <numFmt numFmtId="282" formatCode="0"/>
    <numFmt numFmtId="283" formatCode="#,##0.00"/>
    <numFmt numFmtId="284" formatCode="General"/>
    <numFmt numFmtId="285" formatCode="0.00_);(0.00)"/>
    <numFmt numFmtId="286" formatCode="0.00"/>
    <numFmt numFmtId="287" formatCode="0_);(0)"/>
    <numFmt numFmtId="288" formatCode="0.00%"/>
    <numFmt numFmtId="289" formatCode="0"/>
    <numFmt numFmtId="290" formatCode="General"/>
    <numFmt numFmtId="291" formatCode="#,##0.00"/>
    <numFmt numFmtId="292" formatCode="0.00_);(0.00)"/>
    <numFmt numFmtId="293" formatCode="0.00"/>
    <numFmt numFmtId="294" formatCode="0_);(0)"/>
    <numFmt numFmtId="295" formatCode="0.00%"/>
    <numFmt numFmtId="296" formatCode="0"/>
    <numFmt numFmtId="297" formatCode="General"/>
    <numFmt numFmtId="298" formatCode="#,##0.00"/>
    <numFmt numFmtId="299" formatCode="0.00_);(0.00)"/>
    <numFmt numFmtId="300" formatCode="0.00"/>
    <numFmt numFmtId="301" formatCode="0.00%"/>
    <numFmt numFmtId="302" formatCode="0"/>
    <numFmt numFmtId="303" formatCode="General"/>
    <numFmt numFmtId="304" formatCode="0_);(0)"/>
    <numFmt numFmtId="305" formatCode="#,##0.00"/>
    <numFmt numFmtId="306" formatCode="0.00_);(0.00)"/>
    <numFmt numFmtId="307" formatCode="0.00"/>
    <numFmt numFmtId="308" formatCode="0_);(0)"/>
    <numFmt numFmtId="309" formatCode="0.00%"/>
    <numFmt numFmtId="310" formatCode="0"/>
    <numFmt numFmtId="311" formatCode="#,##0.00"/>
    <numFmt numFmtId="312" formatCode="General"/>
  </numFmts>
  <fonts count="28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8"/>
      <color rgb="FFF54A45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1"/>
      <color rgb="FF1F2329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D9F5D6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31343B"/>
      <name val="Calibri"/>
      <family val="2"/>
      <scheme val="minor"/>
    </font>
    <font>
      <sz val="9"/>
      <color rgb="FF31343B"/>
      <name val="Calibri"/>
      <family val="2"/>
      <scheme val="minor"/>
    </font>
    <font>
      <sz val="12"/>
      <color rgb="FF31343B"/>
      <name val="PingFang SC"/>
      <family val="2"/>
    </font>
    <font>
      <sz val="11"/>
      <color rgb="FF8F959E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C00000"/>
      <name val="Calibri"/>
      <family val="2"/>
      <scheme val="minor"/>
    </font>
    <font>
      <sz val="9"/>
      <color rgb="FF323335"/>
      <name val="Calibri"/>
      <family val="2"/>
      <scheme val="minor"/>
    </font>
    <font>
      <sz val="12"/>
      <color rgb="FFF54A45"/>
      <name val="Calibri"/>
      <family val="2"/>
      <scheme val="minor"/>
    </font>
  </fonts>
  <fills count="16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DCC4"/>
        <bgColor/>
      </patternFill>
    </fill>
    <fill>
      <patternFill patternType="solid">
        <fgColor rgb="FF2972F4"/>
        <bgColor/>
      </patternFill>
    </fill>
    <fill>
      <patternFill patternType="solid">
        <fgColor rgb="FF319B62"/>
        <bgColor/>
      </patternFill>
    </fill>
    <fill>
      <patternFill patternType="solid">
        <fgColor rgb="FF9A38D7"/>
        <bgColor/>
      </patternFill>
    </fill>
    <fill>
      <patternFill patternType="solid">
        <fgColor rgb="FFE5EFFF"/>
        <bgColor/>
      </patternFill>
    </fill>
    <fill>
      <patternFill patternType="solid">
        <fgColor rgb="FFC7DCFF"/>
        <bgColor/>
      </patternFill>
    </fill>
    <fill>
      <patternFill patternType="solid">
        <fgColor rgb="FF99BEFF"/>
        <bgColor/>
      </patternFill>
    </fill>
    <fill>
      <patternFill patternType="solid">
        <fgColor rgb="FFEAFAF1"/>
        <bgColor/>
      </patternFill>
    </fill>
    <fill>
      <patternFill patternType="solid">
        <fgColor rgb="FFC3EAD5"/>
        <bgColor/>
      </patternFill>
    </fill>
    <fill>
      <patternFill patternType="solid">
        <fgColor rgb="FFF2C7FF"/>
        <bgColor/>
      </patternFill>
    </fill>
    <fill>
      <patternFill patternType="solid">
        <fgColor rgb="FFD9F5D6"/>
        <bgColor/>
      </patternFill>
    </fill>
    <fill>
      <patternFill patternType="solid">
        <fgColor rgb="FFFFEEAD"/>
        <bgColor/>
      </patternFill>
    </fill>
    <fill>
      <patternFill patternType="solid">
        <fgColor rgb="FFFFFFFF"/>
        <bgColor/>
      </patternFill>
    </fill>
    <fill>
      <patternFill patternType="solid">
        <fgColor rgb="FFECE2FE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ED4A4"/>
        <bgColor/>
      </patternFill>
    </fill>
    <fill>
      <patternFill patternType="solid">
        <fgColor rgb="FFFFDCC4"/>
        <bgColor/>
      </patternFill>
    </fill>
    <fill>
      <patternFill patternType="solid">
        <fgColor rgb="FF2972F4"/>
        <bgColor/>
      </patternFill>
    </fill>
    <fill>
      <patternFill patternType="solid">
        <fgColor rgb="FF319B62"/>
        <bgColor/>
      </patternFill>
    </fill>
    <fill>
      <patternFill patternType="solid">
        <fgColor rgb="FF9A38D7"/>
        <bgColor/>
      </patternFill>
    </fill>
    <fill>
      <patternFill patternType="solid">
        <fgColor rgb="FFE5EFFF"/>
        <bgColor/>
      </patternFill>
    </fill>
    <fill>
      <patternFill patternType="solid">
        <fgColor rgb="FFC7DCFF"/>
        <bgColor/>
      </patternFill>
    </fill>
    <fill>
      <patternFill patternType="solid">
        <fgColor rgb="FF99BEFF"/>
        <bgColor/>
      </patternFill>
    </fill>
    <fill>
      <patternFill patternType="solid">
        <fgColor rgb="FFEAFAF1"/>
        <bgColor/>
      </patternFill>
    </fill>
    <fill>
      <patternFill patternType="solid">
        <fgColor rgb="FFC3EAD5"/>
        <bgColor/>
      </patternFill>
    </fill>
    <fill>
      <patternFill patternType="solid">
        <fgColor rgb="FFF2C7FF"/>
        <bgColor/>
      </patternFill>
    </fill>
    <fill>
      <patternFill patternType="solid">
        <fgColor rgb="FFFFFFFF"/>
        <bgColor/>
      </patternFill>
    </fill>
    <fill>
      <patternFill patternType="solid">
        <fgColor rgb="FFD9F5D6"/>
        <bgColor/>
      </patternFill>
    </fill>
    <fill>
      <patternFill patternType="solid">
        <fgColor rgb="FFFFEEAD"/>
        <bgColor/>
      </patternFill>
    </fill>
    <fill>
      <patternFill patternType="solid">
        <fgColor rgb="FFFFDCC4"/>
        <bgColor/>
      </patternFill>
    </fill>
    <fill>
      <patternFill patternType="solid">
        <fgColor rgb="FF2972F4"/>
        <bgColor/>
      </patternFill>
    </fill>
    <fill>
      <patternFill patternType="solid">
        <fgColor rgb="FF319B62"/>
        <bgColor/>
      </patternFill>
    </fill>
    <fill>
      <patternFill patternType="solid">
        <fgColor rgb="FF9A38D7"/>
        <bgColor/>
      </patternFill>
    </fill>
    <fill>
      <patternFill patternType="solid">
        <fgColor rgb="FFE5EFFF"/>
        <bgColor/>
      </patternFill>
    </fill>
    <fill>
      <patternFill patternType="solid">
        <fgColor rgb="FFC7DCFF"/>
        <bgColor/>
      </patternFill>
    </fill>
    <fill>
      <patternFill patternType="solid">
        <fgColor rgb="FF99BEFF"/>
        <bgColor/>
      </patternFill>
    </fill>
    <fill>
      <patternFill patternType="solid">
        <fgColor rgb="FFEAFAF1"/>
        <bgColor/>
      </patternFill>
    </fill>
    <fill>
      <patternFill patternType="solid">
        <fgColor rgb="FFC3EAD5"/>
        <bgColor/>
      </patternFill>
    </fill>
    <fill>
      <patternFill patternType="solid">
        <fgColor rgb="FFF2C7FF"/>
        <bgColor/>
      </patternFill>
    </fill>
    <fill>
      <patternFill patternType="solid">
        <fgColor rgb="FFD9F5D6"/>
        <bgColor/>
      </patternFill>
    </fill>
    <fill>
      <patternFill patternType="solid">
        <fgColor rgb="FFFFEEAD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ED4A4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2972F4"/>
        <bgColor/>
      </patternFill>
    </fill>
    <fill>
      <patternFill patternType="solid">
        <fgColor rgb="FF319B62"/>
        <bgColor/>
      </patternFill>
    </fill>
    <fill>
      <patternFill patternType="solid">
        <fgColor rgb="FF9A38D7"/>
        <bgColor/>
      </patternFill>
    </fill>
    <fill>
      <patternFill patternType="solid">
        <fgColor rgb="FFFFFFFF"/>
        <bgColor/>
      </patternFill>
    </fill>
    <fill>
      <patternFill patternType="solid">
        <fgColor rgb="FFE5EFFF"/>
        <bgColor/>
      </patternFill>
    </fill>
    <fill>
      <patternFill patternType="solid">
        <fgColor rgb="FFC7DCFF"/>
        <bgColor/>
      </patternFill>
    </fill>
    <fill>
      <patternFill patternType="solid">
        <fgColor rgb="FFC3EAD5"/>
        <bgColor/>
      </patternFill>
    </fill>
    <fill>
      <patternFill patternType="solid">
        <fgColor rgb="FFF2C7FF"/>
        <bgColor/>
      </patternFill>
    </fill>
    <fill>
      <patternFill patternType="solid">
        <fgColor rgb="FFD9F5D6"/>
        <bgColor/>
      </patternFill>
    </fill>
    <fill>
      <patternFill patternType="solid">
        <fgColor rgb="FFFFFFFF"/>
        <bgColor/>
      </patternFill>
    </fill>
    <fill>
      <patternFill patternType="solid">
        <fgColor rgb="FFD9F5D6"/>
        <bgColor/>
      </patternFill>
    </fill>
    <fill>
      <patternFill patternType="solid">
        <fgColor rgb="FFF5F6F7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FFFF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FFFF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FFFFFF"/>
        <bgColor/>
      </patternFill>
    </fill>
    <fill>
      <patternFill patternType="solid">
        <fgColor rgb="FFEAFAF1"/>
        <bgColor/>
      </patternFill>
    </fill>
    <fill>
      <patternFill patternType="solid">
        <fgColor rgb="FFFFFFFF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FFFFFF"/>
        <bgColor/>
      </patternFill>
    </fill>
    <fill>
      <patternFill patternType="solid">
        <fgColor rgb="FFEAFAF1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FFFF"/>
        <bgColor/>
      </patternFill>
    </fill>
    <fill>
      <patternFill patternType="solid">
        <fgColor rgb="FFD9F5D6"/>
        <bgColor/>
      </patternFill>
    </fill>
    <fill>
      <patternFill patternType="solid">
        <fgColor rgb="FFFFFFFF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FFFF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FFFF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FFFF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</fills>
  <borders count="19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/>
      <bottom style="medium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/>
      <bottom style="medium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22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4" xfId="0">
      <alignment horizontal="center" vertical="center"/>
    </xf>
    <xf applyAlignment="true" applyBorder="false" applyFill="true" applyFont="true" applyNumberFormat="true" applyProtection="false" borderId="1" fillId="4" fontId="1" numFmtId="165" xfId="0">
      <alignment horizontal="center" vertical="center"/>
    </xf>
    <xf applyAlignment="true" applyBorder="false" applyFill="true" applyFont="true" applyNumberFormat="false" applyProtection="false" borderId="3" fillId="5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4" fillId="6" fontId="1" numFmtId="164" xfId="0">
      <alignment horizontal="center" vertical="center" wrapText="true"/>
    </xf>
    <xf applyAlignment="true" applyBorder="false" applyFill="true" applyFont="true" applyNumberFormat="true" applyProtection="false" borderId="4" fillId="7" fontId="4" numFmtId="166" xfId="0">
      <alignment horizontal="center" vertical="center" wrapText="true"/>
    </xf>
    <xf applyAlignment="true" applyBorder="false" applyFill="true" applyFont="true" applyNumberFormat="true" applyProtection="false" borderId="1" fillId="8" fontId="1" numFmtId="167" xfId="0">
      <alignment horizontal="center" vertical="center" wrapText="true"/>
    </xf>
    <xf applyAlignment="true" applyBorder="false" applyFill="true" applyFont="true" applyNumberFormat="true" applyProtection="false" borderId="1" fillId="9" fontId="1" numFmtId="167" xfId="0">
      <alignment horizontal="center" vertical="center" wrapText="true"/>
    </xf>
    <xf applyAlignment="true" applyBorder="false" applyFill="true" applyFont="true" applyNumberFormat="true" applyProtection="false" borderId="1" fillId="10" fontId="1" numFmtId="166" xfId="0">
      <alignment horizontal="center" vertical="center" wrapText="true"/>
    </xf>
    <xf applyAlignment="true" applyBorder="false" applyFill="true" applyFont="true" applyNumberFormat="false" applyProtection="false" borderId="3" fillId="11" fontId="1" numFmtId="0" xfId="0">
      <alignment horizontal="center" vertical="center" wrapText="true"/>
    </xf>
    <xf applyAlignment="true" applyBorder="false" applyFill="true" applyFont="true" applyNumberFormat="false" applyProtection="false" borderId="5" fillId="11" fontId="1" numFmtId="0" xfId="0">
      <alignment horizontal="center" vertical="center" wrapText="true"/>
    </xf>
    <xf applyAlignment="true" applyBorder="false" applyFill="true" applyFont="true" applyNumberFormat="false" applyProtection="false" borderId="2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true" applyProtection="false" borderId="1" fillId="2" fontId="1" numFmtId="164" xfId="0">
      <alignment horizontal="center" vertical="center" wrapText="true"/>
    </xf>
    <xf applyAlignment="true" applyBorder="false" applyFill="true" applyFont="true" applyNumberFormat="true" applyProtection="false" borderId="6" fillId="2" fontId="1" numFmtId="164" xfId="0">
      <alignment horizontal="center" vertical="center" wrapText="true"/>
    </xf>
    <xf applyAlignment="true" applyBorder="false" applyFill="true" applyFont="true" applyNumberFormat="true" applyProtection="false" borderId="1" fillId="6" fontId="1" numFmtId="164" xfId="0">
      <alignment horizontal="center" vertical="center" wrapText="true"/>
    </xf>
    <xf applyAlignment="true" applyBorder="false" applyFill="true" applyFont="true" applyNumberFormat="true" applyProtection="false" borderId="4" fillId="6" fontId="1" numFmtId="168" xfId="0">
      <alignment horizontal="center" vertical="center" wrapText="true"/>
    </xf>
    <xf applyAlignment="true" applyBorder="false" applyFill="true" applyFont="true" applyNumberFormat="true" applyProtection="false" borderId="1" fillId="6" fontId="1" numFmtId="165" xfId="0">
      <alignment horizontal="center" vertical="center" wrapText="true"/>
    </xf>
    <xf applyAlignment="true" applyBorder="false" applyFill="true" applyFont="true" applyNumberFormat="true" applyProtection="false" borderId="1" fillId="7" fontId="1" numFmtId="166" xfId="0">
      <alignment horizontal="center" vertical="center" wrapText="true"/>
    </xf>
    <xf applyAlignment="true" applyBorder="false" applyFill="true" applyFont="true" applyNumberFormat="true" applyProtection="false" borderId="1" fillId="7" fontId="1" numFmtId="165" xfId="0">
      <alignment horizontal="center" vertical="center" wrapText="true"/>
    </xf>
    <xf applyAlignment="true" applyBorder="false" applyFill="true" applyFont="true" applyNumberFormat="true" applyProtection="false" borderId="1" fillId="7" fontId="1" numFmtId="168" xfId="0">
      <alignment horizontal="center" vertical="center" wrapText="true"/>
    </xf>
    <xf applyAlignment="true" applyBorder="false" applyFill="true" applyFont="true" applyNumberFormat="true" applyProtection="false" borderId="2" fillId="7" fontId="1" numFmtId="165" xfId="0">
      <alignment horizontal="center" vertical="center" wrapText="true"/>
    </xf>
    <xf applyAlignment="true" applyBorder="false" applyFill="true" applyFont="true" applyNumberFormat="true" applyProtection="false" borderId="1" fillId="7" fontId="1" numFmtId="164" xfId="0">
      <alignment horizontal="center" vertical="center" wrapText="true"/>
    </xf>
    <xf applyAlignment="true" applyBorder="false" applyFill="true" applyFont="true" applyNumberFormat="true" applyProtection="false" borderId="1" fillId="8" fontId="1" numFmtId="169" xfId="0">
      <alignment horizontal="center" vertical="center" wrapText="true"/>
    </xf>
    <xf applyAlignment="true" applyBorder="false" applyFill="true" applyFont="true" applyNumberFormat="true" applyProtection="false" borderId="1" fillId="8" fontId="1" numFmtId="168" xfId="0">
      <alignment horizontal="center" vertical="center" wrapText="true"/>
    </xf>
    <xf applyAlignment="true" applyBorder="false" applyFill="true" applyFont="true" applyNumberFormat="true" applyProtection="false" borderId="1" fillId="9" fontId="7" numFmtId="167" xfId="0">
      <alignment horizontal="center" vertical="center" wrapText="true"/>
    </xf>
    <xf applyAlignment="true" applyBorder="false" applyFill="true" applyFont="true" applyNumberFormat="true" applyProtection="false" borderId="1" fillId="9" fontId="7" numFmtId="170" xfId="0">
      <alignment horizontal="center" vertical="center" wrapText="true"/>
    </xf>
    <xf applyAlignment="true" applyBorder="false" applyFill="true" applyFont="true" applyNumberFormat="true" applyProtection="false" borderId="1" fillId="9" fontId="7" numFmtId="165" xfId="0">
      <alignment horizontal="center" vertical="center" wrapText="true"/>
    </xf>
    <xf applyAlignment="true" applyBorder="false" applyFill="true" applyFont="true" applyNumberFormat="true" applyProtection="false" borderId="1" fillId="9" fontId="1" numFmtId="170" xfId="0">
      <alignment horizontal="center" vertical="center" wrapText="true"/>
    </xf>
    <xf applyAlignment="true" applyBorder="false" applyFill="true" applyFont="true" applyNumberFormat="true" applyProtection="false" borderId="4" fillId="10" fontId="1" numFmtId="166" xfId="0">
      <alignment horizontal="center" vertical="center" wrapText="true"/>
    </xf>
    <xf applyAlignment="true" applyBorder="false" applyFill="false" applyFont="true" applyNumberFormat="false" applyProtection="false" borderId="7" fillId="0" fontId="8" numFmtId="0" xfId="0">
      <alignment horizontal="center" vertical="center"/>
    </xf>
    <xf applyAlignment="true" applyBorder="false" applyFill="false" applyFont="true" applyNumberFormat="false" applyProtection="false" borderId="1" fillId="0" fontId="7" numFmtId="0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horizontal="center" vertical="center"/>
    </xf>
    <xf applyAlignment="true" applyBorder="false" applyFill="false" applyFont="true" applyNumberFormat="true" applyProtection="false" borderId="8" fillId="0" fontId="7" numFmtId="164" xfId="0">
      <alignment horizontal="center" vertical="center"/>
    </xf>
    <xf applyAlignment="true" applyBorder="false" applyFill="false" applyFont="true" applyNumberFormat="true" applyProtection="false" borderId="1" fillId="0" fontId="9" numFmtId="164" xfId="0">
      <alignment horizontal="center" vertical="center"/>
    </xf>
    <xf applyAlignment="true" applyBorder="false" applyFill="false" applyFont="true" applyNumberFormat="true" applyProtection="false" borderId="2" fillId="0" fontId="9" numFmtId="164" xfId="0">
      <alignment horizontal="center" vertical="center"/>
    </xf>
    <xf applyAlignment="true" applyBorder="false" applyFill="true" applyFont="true" applyNumberFormat="true" applyProtection="false" borderId="2" fillId="12" fontId="10" numFmtId="165" xfId="0">
      <alignment horizontal="center" vertical="center"/>
    </xf>
    <xf applyAlignment="true" applyBorder="false" applyFill="false" applyFont="true" applyNumberFormat="true" applyProtection="false" borderId="1" fillId="0" fontId="9" numFmtId="166" xfId="0">
      <alignment horizontal="center" vertical="center"/>
    </xf>
    <xf applyAlignment="true" applyBorder="false" applyFill="false" applyFont="true" applyNumberFormat="true" applyProtection="false" borderId="1" fillId="0" fontId="9" numFmtId="168" xfId="0">
      <alignment horizontal="center" vertical="center"/>
    </xf>
    <xf applyAlignment="true" applyBorder="false" applyFill="false" applyFont="true" applyNumberFormat="true" applyProtection="false" borderId="1" fillId="0" fontId="9" numFmtId="166" xfId="0">
      <alignment horizontal="center" vertical="center"/>
    </xf>
    <xf applyAlignment="true" applyBorder="false" applyFill="false" applyFont="true" applyNumberFormat="true" applyProtection="false" borderId="1" fillId="0" fontId="9" numFmtId="167" xfId="0">
      <alignment horizontal="center" vertical="center"/>
    </xf>
    <xf applyAlignment="true" applyBorder="false" applyFill="true" applyFont="true" applyNumberFormat="true" applyProtection="false" borderId="1" fillId="12" fontId="10" numFmtId="165" xfId="0">
      <alignment horizontal="center" vertical="center"/>
    </xf>
    <xf applyAlignment="true" applyBorder="false" applyFill="true" applyFont="true" applyNumberFormat="true" applyProtection="false" borderId="1" fillId="12" fontId="10" numFmtId="167" xfId="0">
      <alignment horizontal="center" vertical="center"/>
    </xf>
    <xf applyAlignment="true" applyBorder="false" applyFill="false" applyFont="true" applyNumberFormat="true" applyProtection="false" borderId="1" fillId="0" fontId="9" numFmtId="171" xfId="0">
      <alignment horizontal="center" vertical="center"/>
    </xf>
    <xf applyAlignment="true" applyBorder="false" applyFill="false" applyFont="true" applyNumberFormat="true" applyProtection="false" borderId="1" fillId="0" fontId="9" numFmtId="169" xfId="0">
      <alignment horizontal="center" vertical="center"/>
    </xf>
    <xf applyAlignment="true" applyBorder="false" applyFill="false" applyFont="true" applyNumberFormat="true" applyProtection="false" borderId="1" fillId="0" fontId="9" numFmtId="168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true" applyProtection="false" borderId="1" fillId="0" fontId="7" numFmtId="170" xfId="0">
      <alignment horizontal="center" vertical="center"/>
    </xf>
    <xf applyAlignment="true" applyBorder="false" applyFill="true" applyFont="true" applyNumberFormat="false" applyProtection="false" borderId="1" fillId="13" fontId="7" numFmtId="0" xfId="0">
      <alignment horizontal="center" vertical="center"/>
    </xf>
    <xf applyAlignment="true" applyBorder="false" applyFill="true" applyFont="true" applyNumberFormat="true" applyProtection="false" borderId="1" fillId="13" fontId="9" numFmtId="164" xfId="0">
      <alignment horizontal="center" vertical="center"/>
    </xf>
    <xf applyAlignment="true" applyBorder="false" applyFill="true" applyFont="true" applyNumberFormat="true" applyProtection="false" borderId="2" fillId="13" fontId="9" numFmtId="164" xfId="0">
      <alignment horizontal="center" vertical="center"/>
    </xf>
    <xf applyAlignment="true" applyBorder="false" applyFill="true" applyFont="true" applyNumberFormat="true" applyProtection="false" borderId="1" fillId="13" fontId="9" numFmtId="166" xfId="0">
      <alignment horizontal="center" vertical="center"/>
    </xf>
    <xf applyAlignment="true" applyBorder="false" applyFill="true" applyFont="true" applyNumberFormat="true" applyProtection="false" borderId="1" fillId="13" fontId="9" numFmtId="170" xfId="0">
      <alignment horizontal="center" vertical="center"/>
    </xf>
    <xf applyAlignment="true" applyBorder="false" applyFill="true" applyFont="true" applyNumberFormat="true" applyProtection="false" borderId="1" fillId="13" fontId="9" numFmtId="167" xfId="0">
      <alignment horizontal="center" vertical="center"/>
    </xf>
    <xf applyAlignment="true" applyBorder="false" applyFill="true" applyFont="true" applyNumberFormat="true" applyProtection="false" borderId="1" fillId="12" fontId="10" numFmtId="170" xfId="0">
      <alignment horizontal="center" vertical="center"/>
    </xf>
    <xf applyAlignment="true" applyBorder="false" applyFill="true" applyFont="true" applyNumberFormat="true" applyProtection="false" borderId="1" fillId="13" fontId="9" numFmtId="171" xfId="0">
      <alignment horizontal="center" vertical="center"/>
    </xf>
    <xf applyAlignment="true" applyBorder="false" applyFill="true" applyFont="true" applyNumberFormat="true" applyProtection="false" borderId="1" fillId="13" fontId="9" numFmtId="169" xfId="0">
      <alignment horizontal="center" vertical="center"/>
    </xf>
    <xf applyAlignment="true" applyBorder="false" applyFill="true" applyFont="true" applyNumberFormat="true" applyProtection="false" borderId="1" fillId="13" fontId="9" numFmtId="168" xfId="0">
      <alignment horizontal="center" vertical="center"/>
    </xf>
    <xf applyAlignment="true" applyBorder="false" applyFill="true" applyFont="true" applyNumberFormat="false" applyProtection="false" borderId="0" fillId="13" fontId="9" numFmtId="0" xfId="0">
      <alignment horizontal="center" vertical="center"/>
    </xf>
    <xf applyAlignment="true" applyBorder="false" applyFill="false" applyFont="true" applyNumberFormat="true" applyProtection="false" borderId="9" fillId="0" fontId="9" numFmtId="164" xfId="0">
      <alignment horizontal="center" vertical="center"/>
    </xf>
    <xf applyAlignment="true" applyBorder="false" applyFill="false" applyFont="true" applyNumberFormat="true" applyProtection="false" borderId="4" fillId="0" fontId="9" numFmtId="164" xfId="0">
      <alignment horizontal="center" vertical="center"/>
    </xf>
    <xf applyAlignment="true" applyBorder="false" applyFill="false" applyFont="true" applyNumberFormat="true" applyProtection="false" borderId="6" fillId="0" fontId="9" numFmtId="164" xfId="0">
      <alignment horizontal="center" vertical="center"/>
    </xf>
    <xf applyAlignment="true" applyBorder="false" applyFill="false" applyFont="true" applyNumberFormat="true" applyProtection="false" borderId="2" fillId="0" fontId="9" numFmtId="164" xfId="0">
      <alignment horizontal="center" vertical="center"/>
    </xf>
    <xf applyAlignment="true" applyBorder="false" applyFill="false" applyFont="true" applyNumberFormat="true" applyProtection="false" borderId="1" fillId="0" fontId="9" numFmtId="168" xfId="0">
      <alignment horizontal="center" vertical="center"/>
    </xf>
    <xf applyAlignment="true" applyBorder="false" applyFill="false" applyFont="true" applyNumberFormat="false" applyProtection="false" borderId="4" fillId="0" fontId="9" numFmtId="0" xfId="0">
      <alignment horizontal="center" vertical="center"/>
    </xf>
    <xf applyAlignment="true" applyBorder="false" applyFill="false" applyFont="true" applyNumberFormat="true" applyProtection="false" borderId="1" fillId="0" fontId="7" numFmtId="164" xfId="0">
      <alignment horizontal="center" vertical="center"/>
    </xf>
    <xf applyAlignment="true" applyBorder="false" applyFill="false" applyFont="true" applyNumberFormat="true" applyProtection="false" borderId="1" fillId="0" fontId="9" numFmtId="168" xfId="0">
      <alignment horizontal="center" vertical="top"/>
    </xf>
    <xf applyAlignment="true" applyBorder="false" applyFill="false" applyFont="true" applyNumberFormat="true" applyProtection="false" borderId="1" fillId="0" fontId="9" numFmtId="164" xfId="0">
      <alignment horizontal="center" vertical="center"/>
    </xf>
    <xf applyAlignment="true" applyBorder="false" applyFill="false" applyFont="true" applyNumberFormat="true" applyProtection="false" borderId="7" fillId="0" fontId="9" numFmtId="164" xfId="0">
      <alignment horizontal="center" vertical="center"/>
    </xf>
    <xf applyAlignment="true" applyBorder="false" applyFill="false" applyFont="true" applyNumberFormat="true" applyProtection="false" borderId="8" fillId="0" fontId="7" numFmtId="170" xfId="0">
      <alignment horizontal="center" vertical="center"/>
    </xf>
    <xf applyAlignment="true" applyBorder="false" applyFill="true" applyFont="true" applyNumberFormat="true" applyProtection="false" borderId="4" fillId="13" fontId="9" numFmtId="164" xfId="0">
      <alignment horizontal="center" vertical="center"/>
    </xf>
    <xf applyAlignment="true" applyBorder="false" applyFill="false" applyFont="true" applyNumberFormat="true" applyProtection="false" borderId="1" fillId="0" fontId="3" numFmtId="166" xfId="0">
      <alignment horizontal="center" vertical="center"/>
    </xf>
    <xf applyAlignment="true" applyBorder="false" applyFill="true" applyFont="true" applyNumberFormat="false" applyProtection="false" borderId="1" fillId="9" fontId="11" numFmtId="0" xfId="0">
      <alignment horizontal="center" vertical="center"/>
    </xf>
    <xf applyAlignment="true" applyBorder="false" applyFill="true" applyFont="true" applyNumberFormat="true" applyProtection="false" borderId="4" fillId="9" fontId="11" numFmtId="164" xfId="0">
      <alignment horizontal="center" vertical="center"/>
    </xf>
    <xf applyAlignment="true" applyBorder="false" applyFill="true" applyFont="true" applyNumberFormat="true" applyProtection="false" borderId="1" fillId="9" fontId="11" numFmtId="164" xfId="0">
      <alignment horizontal="center" vertical="center"/>
    </xf>
    <xf applyAlignment="true" applyBorder="false" applyFill="true" applyFont="true" applyNumberFormat="true" applyProtection="false" borderId="1" fillId="9" fontId="11" numFmtId="168" xfId="0">
      <alignment horizontal="center" vertical="center"/>
    </xf>
    <xf applyAlignment="true" applyBorder="false" applyFill="true" applyFont="true" applyNumberFormat="true" applyProtection="false" borderId="1" fillId="9" fontId="11" numFmtId="167" xfId="0">
      <alignment horizontal="center" vertical="center"/>
    </xf>
    <xf applyAlignment="true" applyBorder="false" applyFill="true" applyFont="true" applyNumberFormat="true" applyProtection="false" borderId="1" fillId="12" fontId="12" numFmtId="167" xfId="0">
      <alignment horizontal="center" vertical="center"/>
    </xf>
    <xf applyAlignment="true" applyBorder="false" applyFill="true" applyFont="true" applyNumberFormat="true" applyProtection="false" borderId="1" fillId="9" fontId="11" numFmtId="166" xfId="0">
      <alignment horizontal="center" vertical="center"/>
    </xf>
    <xf applyAlignment="true" applyBorder="false" applyFill="true" applyFont="true" applyNumberFormat="false" applyProtection="false" borderId="0" fillId="9" fontId="11" numFmtId="0" xfId="0">
      <alignment horizontal="center" vertical="center"/>
    </xf>
    <xf applyAlignment="true" applyBorder="false" applyFill="true" applyFont="true" applyNumberFormat="false" applyProtection="false" borderId="6" fillId="9" fontId="11" numFmtId="0" xfId="0">
      <alignment horizontal="center" vertical="center"/>
    </xf>
    <xf applyAlignment="true" applyBorder="false" applyFill="true" applyFont="true" applyNumberFormat="true" applyProtection="false" borderId="10" fillId="9" fontId="11" numFmtId="164" xfId="0">
      <alignment horizontal="center" vertical="center"/>
    </xf>
    <xf applyAlignment="true" applyBorder="false" applyFill="true" applyFont="true" applyNumberFormat="true" applyProtection="false" borderId="9" fillId="9" fontId="11" numFmtId="164" xfId="0">
      <alignment horizontal="center" vertical="center"/>
    </xf>
    <xf applyAlignment="true" applyBorder="false" applyFill="false" applyFont="true" applyNumberFormat="false" applyProtection="false" borderId="1" fillId="0" fontId="7" numFmtId="0" xfId="0">
      <alignment horizontal="center" vertical="center"/>
    </xf>
    <xf applyAlignment="true" applyBorder="false" applyFill="true" applyFont="true" applyNumberFormat="true" applyProtection="false" borderId="10" fillId="9" fontId="11" numFmtId="164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0" fillId="9" fontId="11" numFmtId="166" xfId="0">
      <alignment horizontal="center" vertical="center"/>
    </xf>
    <xf applyAlignment="true" applyBorder="false" applyFill="true" applyFont="true" applyNumberFormat="true" applyProtection="false" borderId="10" fillId="9" fontId="13" numFmtId="164" xfId="0">
      <alignment horizontal="center" vertical="center"/>
    </xf>
    <xf applyAlignment="true" applyBorder="false" applyFill="true" applyFont="true" applyNumberFormat="false" applyProtection="false" borderId="4" fillId="13" fontId="7" numFmtId="0" xfId="0">
      <alignment horizontal="center" vertical="center"/>
    </xf>
    <xf applyAlignment="true" applyBorder="false" applyFill="false" applyFont="true" applyNumberFormat="false" applyProtection="false" borderId="11" fillId="0" fontId="8" numFmtId="0" xfId="0">
      <alignment horizontal="center" vertical="center"/>
    </xf>
    <xf applyAlignment="true" applyBorder="false" applyFill="false" applyFont="true" applyNumberFormat="false" applyProtection="false" borderId="10" fillId="0" fontId="7" numFmtId="0" xfId="0">
      <alignment horizontal="center" vertical="center"/>
    </xf>
    <xf applyAlignment="true" applyBorder="false" applyFill="false" applyFont="true" applyNumberFormat="false" applyProtection="false" borderId="10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9" numFmtId="0" xfId="0">
      <alignment horizontal="center" vertical="center"/>
    </xf>
    <xf applyAlignment="true" applyBorder="false" applyFill="false" applyFont="true" applyNumberFormat="true" applyProtection="false" borderId="2" fillId="0" fontId="7" numFmtId="164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7" fillId="0" fontId="9" numFmtId="0" xfId="0">
      <alignment horizontal="center" vertical="center"/>
    </xf>
    <xf applyAlignment="true" applyBorder="false" applyFill="false" applyFont="true" applyNumberFormat="false" applyProtection="false" borderId="7" fillId="0" fontId="9" numFmtId="0" xfId="0">
      <alignment horizontal="center" vertical="center"/>
    </xf>
    <xf applyAlignment="true" applyBorder="false" applyFill="true" applyFont="true" applyNumberFormat="true" applyProtection="false" borderId="1" fillId="12" fontId="10" numFmtId="165" xfId="0">
      <alignment horizontal="center" vertical="center"/>
    </xf>
    <xf applyAlignment="true" applyBorder="false" applyFill="false" applyFont="true" applyNumberFormat="true" applyProtection="false" borderId="1" fillId="0" fontId="9" numFmtId="166" xfId="0">
      <alignment horizontal="center" vertical="center"/>
    </xf>
    <xf applyAlignment="true" applyBorder="false" applyFill="false" applyFont="true" applyNumberFormat="true" applyProtection="false" borderId="1" fillId="0" fontId="9" numFmtId="169" xfId="0">
      <alignment horizontal="center" vertical="center"/>
    </xf>
    <xf applyAlignment="true" applyBorder="false" applyFill="false" applyFont="true" applyNumberFormat="true" applyProtection="false" borderId="1" fillId="0" fontId="9" numFmtId="168" xfId="0">
      <alignment horizontal="center"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1" fillId="14" fontId="3" numFmtId="0" xfId="0">
      <alignment horizontal="center" vertical="center"/>
    </xf>
    <xf applyAlignment="true" applyBorder="false" applyFill="true" applyFont="true" applyNumberFormat="false" applyProtection="false" borderId="1" fillId="15" fontId="3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12" fillId="16" fontId="15" numFmtId="166" xfId="0">
      <alignment horizontal="center" vertical="center"/>
    </xf>
    <xf applyAlignment="true" applyBorder="false" applyFill="false" applyFont="true" applyNumberFormat="true" applyProtection="false" borderId="7" fillId="0" fontId="8" numFmtId="166" xfId="0">
      <alignment vertical="center"/>
    </xf>
    <xf applyAlignment="true" applyBorder="false" applyFill="false" applyFont="true" applyNumberFormat="true" applyProtection="false" borderId="11" fillId="0" fontId="8" numFmtId="166" xfId="0">
      <alignment vertical="center"/>
    </xf>
    <xf applyAlignment="true" applyBorder="false" applyFill="false" applyFont="true" applyNumberFormat="true" applyProtection="false" borderId="1" fillId="0" fontId="8" numFmtId="166" xfId="0">
      <alignment vertical="center"/>
    </xf>
    <xf applyAlignment="true" applyBorder="false" applyFill="true" applyFont="true" applyNumberFormat="true" applyProtection="false" borderId="0" fillId="12" fontId="16" numFmtId="168" xfId="0">
      <alignment horizontal="center" vertical="center"/>
    </xf>
    <xf applyAlignment="true" applyBorder="false" applyFill="false" applyFont="true" applyNumberFormat="true" applyProtection="false" borderId="13" fillId="0" fontId="8" numFmtId="166" xfId="0">
      <alignment vertical="center"/>
    </xf>
    <xf applyAlignment="true" applyBorder="false" applyFill="true" applyFont="true" applyNumberFormat="false" applyProtection="false" borderId="0" fillId="12" fontId="8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1" fillId="15" fontId="3" numFmtId="0" xfId="0">
      <alignment horizontal="center" vertical="center"/>
    </xf>
    <xf applyAlignment="true" applyBorder="false" applyFill="true" applyFont="true" applyNumberFormat="true" applyProtection="false" borderId="14" fillId="16" fontId="15" numFmtId="166" xfId="0">
      <alignment horizontal="center" vertical="center"/>
    </xf>
    <xf applyAlignment="true" applyBorder="false" applyFill="true" applyFont="true" applyNumberFormat="false" applyProtection="false" borderId="0" fillId="17" fontId="8" numFmtId="0" xfId="0">
      <alignment horizontal="center" vertical="center"/>
    </xf>
    <xf applyAlignment="true" applyBorder="false" applyFill="false" applyFont="true" applyNumberFormat="true" applyProtection="false" borderId="6" fillId="0" fontId="8" numFmtId="166" xfId="0">
      <alignment vertical="center"/>
    </xf>
    <xf applyAlignment="true" applyBorder="false" applyFill="true" applyFont="true" applyNumberFormat="true" applyProtection="false" borderId="0" fillId="12" fontId="16" numFmtId="168" xfId="0">
      <alignment horizontal="center" vertical="center"/>
    </xf>
    <xf applyAlignment="true" applyBorder="false" applyFill="false" applyFont="true" applyNumberFormat="true" applyProtection="false" borderId="2" fillId="0" fontId="8" numFmtId="166" xfId="0">
      <alignment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true" applyFont="true" applyNumberFormat="true" applyProtection="false" borderId="14" fillId="16" fontId="15" numFmtId="164" xfId="0">
      <alignment horizontal="center" vertical="center"/>
    </xf>
    <xf applyAlignment="true" applyBorder="false" applyFill="true" applyFont="true" applyNumberFormat="true" applyProtection="false" borderId="14" fillId="16" fontId="15" numFmtId="170" xfId="0">
      <alignment horizontal="center" vertical="center"/>
    </xf>
    <xf applyAlignment="true" applyBorder="false" applyFill="false" applyFont="true" applyNumberFormat="true" applyProtection="false" borderId="0" fillId="0" fontId="3" numFmtId="166" xfId="0">
      <alignment vertical="center"/>
    </xf>
    <xf applyAlignment="true" applyBorder="false" applyFill="false" applyFont="true" applyNumberFormat="true" applyProtection="false" borderId="0" fillId="0" fontId="3" numFmtId="164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true" applyProtection="false" borderId="0" fillId="0" fontId="14" numFmtId="169" xfId="0">
      <alignment vertical="center"/>
    </xf>
    <xf applyAlignment="true" applyBorder="false" applyFill="true" applyFont="true" applyNumberFormat="false" applyProtection="false" borderId="0" fillId="18" fontId="8" numFmtId="0" xfId="0">
      <alignment horizontal="center"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false" applyFont="true" applyNumberFormat="true" applyProtection="false" borderId="0" fillId="0" fontId="17" numFmtId="171" xfId="0">
      <alignment vertical="center"/>
    </xf>
    <xf applyAlignment="true" applyBorder="false" applyFill="true" applyFont="true" applyNumberFormat="false" applyProtection="false" borderId="15" fillId="19" fontId="1" numFmtId="0" xfId="0">
      <alignment horizontal="center" vertical="center"/>
    </xf>
    <xf applyAlignment="true" applyBorder="false" applyFill="true" applyFont="true" applyNumberFormat="false" applyProtection="false" borderId="16" fillId="19" fontId="1" numFmtId="0" xfId="0">
      <alignment horizontal="center" vertical="center"/>
    </xf>
    <xf applyAlignment="true" applyBorder="false" applyFill="true" applyFont="true" applyNumberFormat="true" applyProtection="false" borderId="15" fillId="20" fontId="1" numFmtId="172" xfId="0">
      <alignment horizontal="center" vertical="center"/>
    </xf>
    <xf applyAlignment="true" applyBorder="false" applyFill="true" applyFont="true" applyNumberFormat="true" applyProtection="false" borderId="15" fillId="21" fontId="1" numFmtId="173" xfId="0">
      <alignment horizontal="center" vertical="center"/>
    </xf>
    <xf applyAlignment="true" applyBorder="false" applyFill="true" applyFont="true" applyNumberFormat="false" applyProtection="false" borderId="17" fillId="2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true" applyProtection="false" borderId="18" fillId="23" fontId="1" numFmtId="172" xfId="0">
      <alignment horizontal="center" vertical="center" wrapText="true"/>
    </xf>
    <xf applyAlignment="true" applyBorder="false" applyFill="true" applyFont="true" applyNumberFormat="true" applyProtection="false" borderId="18" fillId="24" fontId="4" numFmtId="174" xfId="0">
      <alignment horizontal="center" vertical="center" wrapText="true"/>
    </xf>
    <xf applyAlignment="true" applyBorder="false" applyFill="true" applyFont="true" applyNumberFormat="true" applyProtection="false" borderId="15" fillId="25" fontId="1" numFmtId="175" xfId="0">
      <alignment horizontal="center" vertical="center" wrapText="true"/>
    </xf>
    <xf applyAlignment="true" applyBorder="false" applyFill="true" applyFont="true" applyNumberFormat="true" applyProtection="false" borderId="15" fillId="26" fontId="1" numFmtId="175" xfId="0">
      <alignment horizontal="center" vertical="center" wrapText="true"/>
    </xf>
    <xf applyAlignment="true" applyBorder="false" applyFill="true" applyFont="true" applyNumberFormat="true" applyProtection="false" borderId="15" fillId="27" fontId="1" numFmtId="174" xfId="0">
      <alignment horizontal="center" vertical="center" wrapText="true"/>
    </xf>
    <xf applyAlignment="true" applyBorder="false" applyFill="true" applyFont="true" applyNumberFormat="false" applyProtection="false" borderId="17" fillId="28" fontId="1" numFmtId="0" xfId="0">
      <alignment horizontal="center" vertical="center" wrapText="true"/>
    </xf>
    <xf applyAlignment="true" applyBorder="false" applyFill="true" applyFont="true" applyNumberFormat="false" applyProtection="false" borderId="19" fillId="28" fontId="1" numFmtId="0" xfId="0">
      <alignment horizontal="center" vertical="center" wrapText="true"/>
    </xf>
    <xf applyAlignment="true" applyBorder="false" applyFill="true" applyFont="true" applyNumberFormat="false" applyProtection="false" borderId="16" fillId="19" fontId="1" numFmtId="0" xfId="0">
      <alignment horizontal="center" vertical="center" wrapText="true"/>
    </xf>
    <xf applyAlignment="true" applyBorder="false" applyFill="true" applyFont="true" applyNumberFormat="false" applyProtection="false" borderId="15" fillId="19" fontId="1" numFmtId="0" xfId="0">
      <alignment horizontal="center" vertical="center" wrapText="true"/>
    </xf>
    <xf applyAlignment="true" applyBorder="false" applyFill="true" applyFont="true" applyNumberFormat="true" applyProtection="false" borderId="15" fillId="19" fontId="1" numFmtId="172" xfId="0">
      <alignment horizontal="center" vertical="center" wrapText="true"/>
    </xf>
    <xf applyAlignment="true" applyBorder="false" applyFill="true" applyFont="true" applyNumberFormat="true" applyProtection="false" borderId="20" fillId="19" fontId="1" numFmtId="172" xfId="0">
      <alignment horizontal="center" vertical="center" wrapText="true"/>
    </xf>
    <xf applyAlignment="true" applyBorder="false" applyFill="true" applyFont="true" applyNumberFormat="true" applyProtection="false" borderId="15" fillId="23" fontId="1" numFmtId="172" xfId="0">
      <alignment horizontal="center" vertical="center" wrapText="true"/>
    </xf>
    <xf applyAlignment="true" applyBorder="false" applyFill="true" applyFont="true" applyNumberFormat="true" applyProtection="false" borderId="18" fillId="23" fontId="1" numFmtId="176" xfId="0">
      <alignment horizontal="center" vertical="center" wrapText="true"/>
    </xf>
    <xf applyAlignment="true" applyBorder="false" applyFill="true" applyFont="true" applyNumberFormat="true" applyProtection="false" borderId="15" fillId="23" fontId="1" numFmtId="173" xfId="0">
      <alignment horizontal="center" vertical="center" wrapText="true"/>
    </xf>
    <xf applyAlignment="true" applyBorder="false" applyFill="true" applyFont="true" applyNumberFormat="true" applyProtection="false" borderId="15" fillId="24" fontId="1" numFmtId="174" xfId="0">
      <alignment horizontal="center" vertical="center" wrapText="true"/>
    </xf>
    <xf applyAlignment="true" applyBorder="false" applyFill="true" applyFont="true" applyNumberFormat="true" applyProtection="false" borderId="15" fillId="24" fontId="1" numFmtId="173" xfId="0">
      <alignment horizontal="center" vertical="center" wrapText="true"/>
    </xf>
    <xf applyAlignment="true" applyBorder="false" applyFill="true" applyFont="true" applyNumberFormat="true" applyProtection="false" borderId="15" fillId="24" fontId="1" numFmtId="176" xfId="0">
      <alignment horizontal="center" vertical="center" wrapText="true"/>
    </xf>
    <xf applyAlignment="true" applyBorder="false" applyFill="true" applyFont="true" applyNumberFormat="true" applyProtection="false" borderId="16" fillId="24" fontId="1" numFmtId="173" xfId="0">
      <alignment horizontal="center" vertical="center" wrapText="true"/>
    </xf>
    <xf applyAlignment="true" applyBorder="false" applyFill="true" applyFont="true" applyNumberFormat="true" applyProtection="false" borderId="15" fillId="24" fontId="1" numFmtId="172" xfId="0">
      <alignment horizontal="center" vertical="center" wrapText="true"/>
    </xf>
    <xf applyAlignment="true" applyBorder="false" applyFill="true" applyFont="true" applyNumberFormat="true" applyProtection="false" borderId="15" fillId="25" fontId="1" numFmtId="177" xfId="0">
      <alignment horizontal="center" vertical="center" wrapText="true"/>
    </xf>
    <xf applyAlignment="true" applyBorder="false" applyFill="true" applyFont="true" applyNumberFormat="true" applyProtection="false" borderId="15" fillId="25" fontId="1" numFmtId="176" xfId="0">
      <alignment horizontal="center" vertical="center" wrapText="true"/>
    </xf>
    <xf applyAlignment="true" applyBorder="false" applyFill="true" applyFont="true" applyNumberFormat="true" applyProtection="false" borderId="15" fillId="26" fontId="7" numFmtId="175" xfId="0">
      <alignment horizontal="center" vertical="center" wrapText="true"/>
    </xf>
    <xf applyAlignment="true" applyBorder="false" applyFill="true" applyFont="true" applyNumberFormat="true" applyProtection="false" borderId="15" fillId="26" fontId="7" numFmtId="178" xfId="0">
      <alignment horizontal="center" vertical="center" wrapText="true"/>
    </xf>
    <xf applyAlignment="true" applyBorder="false" applyFill="true" applyFont="true" applyNumberFormat="true" applyProtection="false" borderId="15" fillId="26" fontId="7" numFmtId="173" xfId="0">
      <alignment horizontal="center" vertical="center" wrapText="true"/>
    </xf>
    <xf applyAlignment="true" applyBorder="false" applyFill="true" applyFont="true" applyNumberFormat="true" applyProtection="false" borderId="15" fillId="26" fontId="1" numFmtId="178" xfId="0">
      <alignment horizontal="center" vertical="center" wrapText="true"/>
    </xf>
    <xf applyAlignment="true" applyBorder="false" applyFill="true" applyFont="true" applyNumberFormat="true" applyProtection="false" borderId="18" fillId="27" fontId="1" numFmtId="174" xfId="0">
      <alignment horizontal="center" vertical="center" wrapText="true"/>
    </xf>
    <xf applyAlignment="true" applyBorder="false" applyFill="false" applyFont="true" applyNumberFormat="false" applyProtection="false" borderId="21" fillId="0" fontId="8" numFmtId="0" xfId="0">
      <alignment horizontal="center" vertical="center"/>
    </xf>
    <xf applyAlignment="true" applyBorder="false" applyFill="false" applyFont="true" applyNumberFormat="false" applyProtection="false" borderId="15" fillId="0" fontId="7" numFmtId="0" xfId="0">
      <alignment horizontal="center" vertical="center"/>
    </xf>
    <xf applyAlignment="true" applyBorder="false" applyFill="false" applyFont="true" applyNumberFormat="false" applyProtection="false" borderId="15" fillId="0" fontId="9" numFmtId="0" xfId="0">
      <alignment horizontal="center" vertical="center"/>
    </xf>
    <xf applyAlignment="true" applyBorder="false" applyFill="false" applyFont="true" applyNumberFormat="false" applyProtection="false" borderId="15" fillId="0" fontId="9" numFmtId="0" xfId="0">
      <alignment horizontal="center" vertical="center"/>
    </xf>
    <xf applyAlignment="true" applyBorder="false" applyFill="false" applyFont="true" applyNumberFormat="true" applyProtection="false" borderId="22" fillId="0" fontId="7" numFmtId="172" xfId="0">
      <alignment horizontal="center" vertical="center"/>
    </xf>
    <xf applyAlignment="true" applyBorder="false" applyFill="false" applyFont="true" applyNumberFormat="true" applyProtection="false" borderId="20" fillId="0" fontId="9" numFmtId="172" xfId="0">
      <alignment horizontal="center" vertical="center"/>
    </xf>
    <xf applyAlignment="true" applyBorder="false" applyFill="true" applyFont="true" applyNumberFormat="true" applyProtection="false" borderId="23" fillId="29" fontId="18" numFmtId="172" xfId="0">
      <alignment horizontal="center" vertical="center" wrapText="true"/>
    </xf>
    <xf applyAlignment="true" applyBorder="false" applyFill="false" applyFont="true" applyNumberFormat="true" applyProtection="false" borderId="23" fillId="0" fontId="9" numFmtId="172" xfId="0">
      <alignment horizontal="center" vertical="center"/>
    </xf>
    <xf applyAlignment="true" applyBorder="false" applyFill="true" applyFont="true" applyNumberFormat="true" applyProtection="false" borderId="16" fillId="30" fontId="10" numFmtId="173" xfId="0">
      <alignment horizontal="center" vertical="center"/>
    </xf>
    <xf applyAlignment="true" applyBorder="false" applyFill="false" applyFont="true" applyNumberFormat="true" applyProtection="false" borderId="15" fillId="0" fontId="9" numFmtId="174" xfId="0">
      <alignment horizontal="center" vertical="center"/>
    </xf>
    <xf applyAlignment="true" applyBorder="false" applyFill="false" applyFont="true" applyNumberFormat="true" applyProtection="false" borderId="15" fillId="0" fontId="9" numFmtId="172" xfId="0">
      <alignment horizontal="center" vertical="center"/>
    </xf>
    <xf applyAlignment="true" applyBorder="false" applyFill="false" applyFont="true" applyNumberFormat="true" applyProtection="false" borderId="15" fillId="0" fontId="9" numFmtId="176" xfId="0">
      <alignment horizontal="center" vertical="center"/>
    </xf>
    <xf applyAlignment="true" applyBorder="false" applyFill="false" applyFont="true" applyNumberFormat="true" applyProtection="false" borderId="15" fillId="0" fontId="9" numFmtId="174" xfId="0">
      <alignment horizontal="center" vertical="center"/>
    </xf>
    <xf applyAlignment="true" applyBorder="false" applyFill="false" applyFont="true" applyNumberFormat="true" applyProtection="false" borderId="15" fillId="0" fontId="9" numFmtId="175" xfId="0">
      <alignment horizontal="center" vertical="center"/>
    </xf>
    <xf applyAlignment="true" applyBorder="false" applyFill="true" applyFont="true" applyNumberFormat="true" applyProtection="false" borderId="15" fillId="30" fontId="10" numFmtId="175" xfId="0">
      <alignment horizontal="center" vertical="center"/>
    </xf>
    <xf applyAlignment="true" applyBorder="false" applyFill="false" applyFont="true" applyNumberFormat="true" applyProtection="false" borderId="15" fillId="0" fontId="9" numFmtId="179" xfId="0">
      <alignment horizontal="center" vertical="center"/>
    </xf>
    <xf applyAlignment="true" applyBorder="false" applyFill="false" applyFont="true" applyNumberFormat="true" applyProtection="false" borderId="15" fillId="0" fontId="9" numFmtId="177" xfId="0">
      <alignment horizontal="center" vertical="center"/>
    </xf>
    <xf applyAlignment="true" applyBorder="false" applyFill="false" applyFont="true" applyNumberFormat="true" applyProtection="false" borderId="20" fillId="0" fontId="9" numFmtId="174" xfId="0">
      <alignment horizontal="center" vertical="center"/>
    </xf>
    <xf applyAlignment="true" applyBorder="false" applyFill="false" applyFont="true" applyNumberFormat="true" applyProtection="false" borderId="23" fillId="0" fontId="9" numFmtId="176" xfId="0">
      <alignment horizontal="center" vertical="center"/>
    </xf>
    <xf applyAlignment="true" applyBorder="false" applyFill="false" applyFont="true" applyNumberFormat="true" applyProtection="false" borderId="23" fillId="0" fontId="9" numFmtId="174" xfId="0">
      <alignment horizontal="center" vertical="center"/>
    </xf>
    <xf applyAlignment="true" applyBorder="false" applyFill="false" applyFont="true" applyNumberFormat="true" applyProtection="false" borderId="16" fillId="0" fontId="9" numFmtId="176" xfId="0">
      <alignment horizontal="center" vertical="center"/>
    </xf>
    <xf applyAlignment="true" applyBorder="false" applyFill="false" applyFont="true" applyNumberFormat="true" applyProtection="false" borderId="15" fillId="0" fontId="9" numFmtId="176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false" applyProtection="false" borderId="15" fillId="0" fontId="3" numFmtId="0" xfId="0">
      <alignment horizontal="center" vertical="center"/>
    </xf>
    <xf applyAlignment="true" applyBorder="false" applyFill="false" applyFont="true" applyNumberFormat="false" applyProtection="false" borderId="18" fillId="0" fontId="9" numFmtId="0" xfId="0">
      <alignment horizontal="center" vertical="center"/>
    </xf>
    <xf applyAlignment="true" applyBorder="false" applyFill="false" applyFont="true" applyNumberFormat="true" applyProtection="false" borderId="23" fillId="0" fontId="7" numFmtId="178" xfId="0">
      <alignment horizontal="center" vertical="center"/>
    </xf>
    <xf applyAlignment="true" applyBorder="false" applyFill="false" applyFont="true" applyNumberFormat="true" applyProtection="false" borderId="24" fillId="0" fontId="9" numFmtId="172" xfId="0">
      <alignment horizontal="center" vertical="center"/>
    </xf>
    <xf applyAlignment="true" applyBorder="false" applyFill="false" applyFont="true" applyNumberFormat="true" applyProtection="false" borderId="21" fillId="0" fontId="9" numFmtId="172" xfId="0">
      <alignment horizontal="center" vertical="center"/>
    </xf>
    <xf applyAlignment="true" applyBorder="false" applyFill="true" applyFont="true" applyNumberFormat="true" applyProtection="false" borderId="15" fillId="30" fontId="10" numFmtId="173" xfId="0">
      <alignment horizontal="center" vertical="center"/>
    </xf>
    <xf applyAlignment="true" applyBorder="false" applyFill="false" applyFont="true" applyNumberFormat="true" applyProtection="false" borderId="15" fillId="0" fontId="9" numFmtId="172" xfId="0">
      <alignment horizontal="center" vertical="center"/>
    </xf>
    <xf applyAlignment="true" applyBorder="false" applyFill="false" applyFont="true" applyNumberFormat="true" applyProtection="false" borderId="21" fillId="0" fontId="9" numFmtId="176" xfId="0">
      <alignment horizontal="center" vertical="center"/>
    </xf>
    <xf applyAlignment="true" applyBorder="false" applyFill="false" applyFont="true" applyNumberFormat="true" applyProtection="false" borderId="21" fillId="0" fontId="9" numFmtId="174" xfId="0">
      <alignment horizontal="center" vertical="center"/>
    </xf>
    <xf applyAlignment="true" applyBorder="false" applyFill="false" applyFont="true" applyNumberFormat="false" applyProtection="false" borderId="18" fillId="0" fontId="7" numFmtId="0" xfId="0">
      <alignment horizontal="center" vertical="center"/>
    </xf>
    <xf applyAlignment="true" applyBorder="false" applyFill="false" applyFont="true" applyNumberFormat="true" applyProtection="false" borderId="15" fillId="0" fontId="7" numFmtId="178" xfId="0">
      <alignment horizontal="center" vertical="center"/>
    </xf>
    <xf applyAlignment="true" applyBorder="false" applyFill="true" applyFont="true" applyNumberFormat="false" applyProtection="false" borderId="15" fillId="31" fontId="7" numFmtId="0" xfId="0">
      <alignment horizontal="center" vertical="center"/>
    </xf>
    <xf applyAlignment="true" applyBorder="false" applyFill="true" applyFont="true" applyNumberFormat="true" applyProtection="false" borderId="15" fillId="31" fontId="9" numFmtId="172" xfId="0">
      <alignment horizontal="center" vertical="center"/>
    </xf>
    <xf applyAlignment="true" applyBorder="false" applyFill="true" applyFont="true" applyNumberFormat="true" applyProtection="false" borderId="15" fillId="31" fontId="9" numFmtId="174" xfId="0">
      <alignment horizontal="center" vertical="center"/>
    </xf>
    <xf applyAlignment="true" applyBorder="false" applyFill="true" applyFont="true" applyNumberFormat="true" applyProtection="false" borderId="15" fillId="31" fontId="9" numFmtId="175" xfId="0">
      <alignment horizontal="center" vertical="center"/>
    </xf>
    <xf applyAlignment="true" applyBorder="false" applyFill="true" applyFont="true" applyNumberFormat="true" applyProtection="false" borderId="15" fillId="30" fontId="10" numFmtId="178" xfId="0">
      <alignment horizontal="center" vertical="center"/>
    </xf>
    <xf applyAlignment="true" applyBorder="false" applyFill="true" applyFont="true" applyNumberFormat="true" applyProtection="false" borderId="15" fillId="31" fontId="9" numFmtId="179" xfId="0">
      <alignment horizontal="center" vertical="center"/>
    </xf>
    <xf applyAlignment="true" applyBorder="false" applyFill="true" applyFont="true" applyNumberFormat="true" applyProtection="false" borderId="15" fillId="31" fontId="9" numFmtId="177" xfId="0">
      <alignment horizontal="center" vertical="center"/>
    </xf>
    <xf applyAlignment="true" applyBorder="false" applyFill="true" applyFont="true" applyNumberFormat="false" applyProtection="false" borderId="0" fillId="31" fontId="9" numFmtId="0" xfId="0">
      <alignment horizontal="center" vertical="center"/>
    </xf>
    <xf applyAlignment="true" applyBorder="false" applyFill="false" applyFont="true" applyNumberFormat="false" applyProtection="false" borderId="15" fillId="0" fontId="7" numFmtId="0" xfId="0">
      <alignment horizontal="center" vertical="center"/>
    </xf>
    <xf applyAlignment="true" applyBorder="false" applyFill="false" applyFont="true" applyNumberFormat="true" applyProtection="false" borderId="15" fillId="0" fontId="7" numFmtId="172" xfId="0">
      <alignment horizontal="center" vertical="center"/>
    </xf>
    <xf applyAlignment="true" applyBorder="false" applyFill="false" applyFont="true" applyNumberFormat="true" applyProtection="false" borderId="15" fillId="0" fontId="7" numFmtId="178" xfId="0">
      <alignment horizontal="center" vertical="center"/>
    </xf>
    <xf applyAlignment="true" applyBorder="false" applyFill="false" applyFont="true" applyNumberFormat="true" applyProtection="false" borderId="16" fillId="0" fontId="9" numFmtId="172" xfId="0">
      <alignment horizontal="center" vertical="center"/>
    </xf>
    <xf applyAlignment="true" applyBorder="false" applyFill="false" applyFont="true" applyNumberFormat="true" applyProtection="false" borderId="25" fillId="0" fontId="9" numFmtId="172" xfId="0">
      <alignment horizontal="center" vertical="center"/>
    </xf>
    <xf applyAlignment="true" applyBorder="false" applyFill="true" applyFont="true" applyNumberFormat="true" applyProtection="false" borderId="15" fillId="31" fontId="9" numFmtId="178" xfId="0">
      <alignment horizontal="center" vertical="center"/>
    </xf>
    <xf applyAlignment="true" applyBorder="false" applyFill="false" applyFont="true" applyNumberFormat="true" applyProtection="false" borderId="16" fillId="0" fontId="9" numFmtId="172" xfId="0">
      <alignment horizontal="center" vertical="center"/>
    </xf>
    <xf applyAlignment="true" applyBorder="false" applyFill="true" applyFont="true" applyNumberFormat="true" applyProtection="false" borderId="16" fillId="31" fontId="9" numFmtId="172" xfId="0">
      <alignment horizontal="center" vertical="center"/>
    </xf>
    <xf applyAlignment="true" applyBorder="false" applyFill="true" applyFont="true" applyNumberFormat="true" applyProtection="false" borderId="15" fillId="31" fontId="9" numFmtId="176" xfId="0">
      <alignment horizontal="center" vertical="center"/>
    </xf>
    <xf applyAlignment="true" applyBorder="false" applyFill="true" applyFont="true" applyNumberFormat="true" applyProtection="false" borderId="15" fillId="30" fontId="10" numFmtId="173" xfId="0">
      <alignment horizontal="center" vertical="center"/>
    </xf>
    <xf applyAlignment="true" applyBorder="false" applyFill="false" applyFont="true" applyNumberFormat="true" applyProtection="false" borderId="15" fillId="0" fontId="7" numFmtId="172" xfId="0">
      <alignment horizontal="center" vertical="center"/>
    </xf>
    <xf applyAlignment="true" applyBorder="false" applyFill="false" applyFont="true" applyNumberFormat="true" applyProtection="false" borderId="22" fillId="0" fontId="7" numFmtId="178" xfId="0">
      <alignment horizontal="center" vertical="center"/>
    </xf>
    <xf applyAlignment="true" applyBorder="false" applyFill="true" applyFont="true" applyNumberFormat="false" applyProtection="false" borderId="15" fillId="26" fontId="11" numFmtId="0" xfId="0">
      <alignment horizontal="center" vertical="center"/>
    </xf>
    <xf applyAlignment="true" applyBorder="false" applyFill="true" applyFont="true" applyNumberFormat="true" applyProtection="false" borderId="15" fillId="26" fontId="11" numFmtId="172" xfId="0">
      <alignment horizontal="center" vertical="center"/>
    </xf>
    <xf applyAlignment="true" applyBorder="false" applyFill="true" applyFont="true" applyNumberFormat="true" applyProtection="false" borderId="15" fillId="26" fontId="11" numFmtId="174" xfId="0">
      <alignment horizontal="center" vertical="center"/>
    </xf>
    <xf applyAlignment="true" applyBorder="false" applyFill="true" applyFont="true" applyNumberFormat="true" applyProtection="false" borderId="15" fillId="26" fontId="11" numFmtId="175" xfId="0">
      <alignment horizontal="center" vertical="center"/>
    </xf>
    <xf applyAlignment="true" applyBorder="false" applyFill="true" applyFont="true" applyNumberFormat="false" applyProtection="false" borderId="15" fillId="30" fontId="12" numFmtId="0" xfId="0">
      <alignment horizontal="center" vertical="center"/>
    </xf>
    <xf applyAlignment="true" applyBorder="false" applyFill="true" applyFont="true" applyNumberFormat="true" applyProtection="false" borderId="15" fillId="30" fontId="12" numFmtId="175" xfId="0">
      <alignment horizontal="center" vertical="center"/>
    </xf>
    <xf applyAlignment="true" applyBorder="false" applyFill="true" applyFont="true" applyNumberFormat="true" applyProtection="false" borderId="15" fillId="26" fontId="11" numFmtId="177" xfId="0">
      <alignment horizontal="center" vertical="center"/>
    </xf>
    <xf applyAlignment="true" applyBorder="false" applyFill="true" applyFont="true" applyNumberFormat="false" applyProtection="false" borderId="0" fillId="26" fontId="11" numFmtId="0" xfId="0">
      <alignment horizontal="center" vertical="center"/>
    </xf>
    <xf applyAlignment="true" applyBorder="false" applyFill="false" applyFont="true" applyNumberFormat="true" applyProtection="false" borderId="23" fillId="0" fontId="9" numFmtId="172" xfId="0">
      <alignment horizontal="center" vertical="center"/>
    </xf>
    <xf applyAlignment="true" applyBorder="false" applyFill="false" applyFont="true" applyNumberFormat="true" applyProtection="false" borderId="21" fillId="0" fontId="9" numFmtId="174" xfId="0">
      <alignment horizontal="center" vertical="center"/>
    </xf>
    <xf applyAlignment="true" applyBorder="false" applyFill="false" applyFont="true" applyNumberFormat="true" applyProtection="false" borderId="26" fillId="0" fontId="9" numFmtId="176" xfId="0">
      <alignment horizontal="center" vertical="center"/>
    </xf>
    <xf applyAlignment="true" applyBorder="false" applyFill="false" applyFont="true" applyNumberFormat="true" applyProtection="false" borderId="15" fillId="0" fontId="9" numFmtId="174" xfId="0">
      <alignment horizontal="center" vertical="top"/>
    </xf>
    <xf applyAlignment="true" applyBorder="false" applyFill="false" applyFont="true" applyNumberFormat="true" applyProtection="false" borderId="15" fillId="0" fontId="9" numFmtId="174" xfId="0">
      <alignment horizontal="center" vertical="top"/>
    </xf>
    <xf applyAlignment="true" applyBorder="false" applyFill="true" applyFont="true" applyNumberFormat="true" applyProtection="false" borderId="15" fillId="31" fontId="9" numFmtId="174" xfId="0">
      <alignment horizontal="center" vertical="center"/>
    </xf>
    <xf applyAlignment="true" applyBorder="false" applyFill="true" applyFont="true" applyNumberFormat="true" applyProtection="false" borderId="16" fillId="30" fontId="10" numFmtId="173" xfId="0">
      <alignment horizontal="center" vertical="center"/>
    </xf>
    <xf applyAlignment="true" applyBorder="false" applyFill="false" applyFont="true" applyNumberFormat="true" applyProtection="false" borderId="21" fillId="0" fontId="9" numFmtId="172" xfId="0">
      <alignment horizontal="center" vertical="center"/>
    </xf>
    <xf applyAlignment="true" applyBorder="false" applyFill="true" applyFont="true" applyNumberFormat="true" applyProtection="false" borderId="15" fillId="26" fontId="6" numFmtId="175" xfId="0">
      <alignment horizontal="center" vertical="center" wrapText="true"/>
    </xf>
    <xf applyAlignment="true" applyBorder="false" applyFill="true" applyFont="true" applyNumberFormat="true" applyProtection="false" borderId="15" fillId="26" fontId="6" numFmtId="178" xfId="0">
      <alignment horizontal="center" vertical="center" wrapText="true"/>
    </xf>
    <xf applyAlignment="true" applyBorder="false" applyFill="true" applyFont="true" applyNumberFormat="true" applyProtection="false" borderId="15" fillId="26" fontId="6" numFmtId="173" xfId="0">
      <alignment horizontal="center" vertical="center" wrapText="true"/>
    </xf>
    <xf applyAlignment="true" applyBorder="false" applyFill="true" applyFont="true" applyNumberFormat="true" applyProtection="false" borderId="15" fillId="26" fontId="6" numFmtId="178" xfId="0">
      <alignment horizontal="center" vertical="center" wrapText="true"/>
    </xf>
    <xf applyAlignment="true" applyBorder="false" applyFill="false" applyFont="true" applyNumberFormat="true" applyProtection="false" borderId="25" fillId="0" fontId="9" numFmtId="172" xfId="0">
      <alignment horizontal="center" vertical="center"/>
    </xf>
    <xf applyAlignment="true" applyBorder="false" applyFill="true" applyFont="true" applyNumberFormat="true" applyProtection="false" borderId="15" fillId="26" fontId="11" numFmtId="176" xfId="0">
      <alignment horizontal="center" vertical="center"/>
    </xf>
    <xf applyAlignment="true" applyBorder="false" applyFill="false" applyFont="true" applyNumberFormat="true" applyProtection="false" borderId="20" fillId="0" fontId="9" numFmtId="176" xfId="0">
      <alignment horizontal="center" vertical="center"/>
    </xf>
    <xf applyAlignment="true" applyBorder="false" applyFill="false" applyFont="true" applyNumberFormat="true" applyProtection="false" borderId="23" fillId="0" fontId="9" numFmtId="176" xfId="0">
      <alignment horizontal="center" vertical="center"/>
    </xf>
    <xf applyAlignment="true" applyBorder="false" applyFill="false" applyFont="true" applyNumberFormat="true" applyProtection="false" borderId="21" fillId="0" fontId="9" numFmtId="176" xfId="0">
      <alignment horizontal="center" vertical="center"/>
    </xf>
    <xf applyAlignment="true" applyBorder="false" applyFill="false" applyFont="true" applyNumberFormat="true" applyProtection="false" borderId="15" fillId="0" fontId="9" numFmtId="176" xfId="0">
      <alignment horizontal="center" vertical="top"/>
    </xf>
    <xf applyAlignment="true" applyBorder="false" applyFill="false" applyFont="true" applyNumberFormat="true" applyProtection="false" borderId="15" fillId="0" fontId="9" numFmtId="176" xfId="0">
      <alignment horizontal="center" vertical="top"/>
    </xf>
    <xf applyAlignment="true" applyBorder="false" applyFill="true" applyFont="true" applyNumberFormat="false" applyProtection="false" borderId="18" fillId="31" fontId="7" numFmtId="0" xfId="0">
      <alignment horizontal="center" vertical="center"/>
    </xf>
    <xf applyAlignment="true" applyBorder="false" applyFill="true" applyFont="true" applyNumberFormat="true" applyProtection="false" borderId="18" fillId="31" fontId="9" numFmtId="172" xfId="0">
      <alignment horizontal="center" vertical="center"/>
    </xf>
    <xf applyAlignment="true" applyBorder="false" applyFill="true" applyFont="true" applyNumberFormat="true" applyProtection="false" borderId="18" fillId="30" fontId="10" numFmtId="173" xfId="0">
      <alignment horizontal="center" vertical="center"/>
    </xf>
    <xf applyAlignment="true" applyBorder="false" applyFill="true" applyFont="true" applyNumberFormat="true" applyProtection="false" borderId="18" fillId="31" fontId="9" numFmtId="174" xfId="0">
      <alignment horizontal="center" vertical="center"/>
    </xf>
    <xf applyAlignment="true" applyBorder="false" applyFill="true" applyFont="true" applyNumberFormat="true" applyProtection="false" borderId="18" fillId="31" fontId="9" numFmtId="178" xfId="0">
      <alignment horizontal="center" vertical="center"/>
    </xf>
    <xf applyAlignment="true" applyBorder="false" applyFill="true" applyFont="true" applyNumberFormat="true" applyProtection="false" borderId="18" fillId="31" fontId="9" numFmtId="175" xfId="0">
      <alignment horizontal="center" vertical="center"/>
    </xf>
    <xf applyAlignment="true" applyBorder="false" applyFill="true" applyFont="true" applyNumberFormat="true" applyProtection="false" borderId="18" fillId="30" fontId="10" numFmtId="178" xfId="0">
      <alignment horizontal="center" vertical="center"/>
    </xf>
    <xf applyAlignment="true" applyBorder="false" applyFill="true" applyFont="true" applyNumberFormat="true" applyProtection="false" borderId="18" fillId="30" fontId="10" numFmtId="175" xfId="0">
      <alignment horizontal="center" vertical="center"/>
    </xf>
    <xf applyAlignment="true" applyBorder="false" applyFill="true" applyFont="true" applyNumberFormat="true" applyProtection="false" borderId="18" fillId="31" fontId="9" numFmtId="179" xfId="0">
      <alignment horizontal="center" vertical="center"/>
    </xf>
    <xf applyAlignment="true" applyBorder="false" applyFill="false" applyFont="true" applyNumberFormat="false" applyProtection="false" borderId="27" fillId="0" fontId="8" numFmtId="0" xfId="0">
      <alignment horizontal="center" vertical="center"/>
    </xf>
    <xf applyAlignment="true" applyBorder="false" applyFill="false" applyFont="true" applyNumberFormat="false" applyProtection="false" borderId="23" fillId="0" fontId="7" numFmtId="0" xfId="0">
      <alignment horizontal="center" vertical="center"/>
    </xf>
    <xf applyAlignment="true" applyBorder="false" applyFill="false" applyFont="true" applyNumberFormat="false" applyProtection="false" borderId="23" fillId="0" fontId="9" numFmtId="0" xfId="0">
      <alignment horizontal="center" vertical="center"/>
    </xf>
    <xf applyAlignment="true" applyBorder="false" applyFill="false" applyFont="true" applyNumberFormat="false" applyProtection="false" borderId="23" fillId="0" fontId="9" numFmtId="0" xfId="0">
      <alignment horizontal="center" vertical="center"/>
    </xf>
    <xf applyAlignment="true" applyBorder="false" applyFill="false" applyFont="true" applyNumberFormat="true" applyProtection="false" borderId="23" fillId="0" fontId="7" numFmtId="172" xfId="0">
      <alignment horizontal="center" vertical="center"/>
    </xf>
    <xf applyAlignment="true" applyBorder="false" applyFill="true" applyFont="true" applyNumberFormat="true" applyProtection="false" borderId="23" fillId="30" fontId="10" numFmtId="173" xfId="0">
      <alignment horizontal="center" vertical="center"/>
    </xf>
    <xf applyAlignment="true" applyBorder="false" applyFill="false" applyFont="true" applyNumberFormat="true" applyProtection="false" borderId="23" fillId="0" fontId="9" numFmtId="174" xfId="0">
      <alignment horizontal="center" vertical="center"/>
    </xf>
    <xf applyAlignment="true" applyBorder="false" applyFill="false" applyFont="true" applyNumberFormat="true" applyProtection="false" borderId="23" fillId="0" fontId="9" numFmtId="175" xfId="0">
      <alignment horizontal="center" vertical="center"/>
    </xf>
    <xf applyAlignment="true" applyBorder="false" applyFill="true" applyFont="true" applyNumberFormat="true" applyProtection="false" borderId="23" fillId="30" fontId="10" numFmtId="173" xfId="0">
      <alignment horizontal="center" vertical="center"/>
    </xf>
    <xf applyAlignment="true" applyBorder="false" applyFill="true" applyFont="true" applyNumberFormat="true" applyProtection="false" borderId="23" fillId="30" fontId="10" numFmtId="175" xfId="0">
      <alignment horizontal="center" vertical="center"/>
    </xf>
    <xf applyAlignment="true" applyBorder="false" applyFill="false" applyFont="true" applyNumberFormat="true" applyProtection="false" borderId="23" fillId="0" fontId="9" numFmtId="179" xfId="0">
      <alignment horizontal="center" vertical="center"/>
    </xf>
    <xf applyAlignment="true" applyBorder="false" applyFill="false" applyFont="true" applyNumberFormat="true" applyProtection="false" borderId="16" fillId="0" fontId="9" numFmtId="179" xfId="0">
      <alignment horizontal="center" vertical="center"/>
    </xf>
    <xf applyAlignment="true" applyBorder="false" applyFill="false" applyFont="true" applyNumberFormat="false" applyProtection="false" borderId="23" fillId="0" fontId="7" numFmtId="0" xfId="0">
      <alignment horizontal="center" vertical="center"/>
    </xf>
    <xf applyAlignment="true" applyBorder="false" applyFill="false" applyFont="true" applyNumberFormat="false" applyProtection="false" borderId="21" fillId="0" fontId="7" numFmtId="0" xfId="0">
      <alignment horizontal="center" vertical="center"/>
    </xf>
    <xf applyAlignment="true" applyBorder="false" applyFill="false" applyFont="true" applyNumberFormat="false" applyProtection="false" borderId="21" fillId="0" fontId="7" numFmtId="0" xfId="0">
      <alignment horizontal="center" vertical="center"/>
    </xf>
    <xf applyAlignment="true" applyBorder="false" applyFill="false" applyFont="true" applyNumberFormat="false" applyProtection="false" borderId="21" fillId="0" fontId="9" numFmtId="0" xfId="0">
      <alignment horizontal="center" vertical="center"/>
    </xf>
    <xf applyAlignment="true" applyBorder="false" applyFill="false" applyFont="true" applyNumberFormat="true" applyProtection="false" borderId="21" fillId="0" fontId="7" numFmtId="172" xfId="0">
      <alignment horizontal="center" vertical="center"/>
    </xf>
    <xf applyAlignment="true" applyBorder="false" applyFill="true" applyFont="true" applyNumberFormat="true" applyProtection="false" borderId="21" fillId="30" fontId="10" numFmtId="173" xfId="0">
      <alignment horizontal="center" vertical="center"/>
    </xf>
    <xf applyAlignment="true" applyBorder="false" applyFill="false" applyFont="true" applyNumberFormat="true" applyProtection="false" borderId="21" fillId="0" fontId="9" numFmtId="175" xfId="0">
      <alignment horizontal="center" vertical="center"/>
    </xf>
    <xf applyAlignment="true" applyBorder="false" applyFill="true" applyFont="true" applyNumberFormat="true" applyProtection="false" borderId="21" fillId="30" fontId="10" numFmtId="173" xfId="0">
      <alignment horizontal="center" vertical="center"/>
    </xf>
    <xf applyAlignment="true" applyBorder="false" applyFill="true" applyFont="true" applyNumberFormat="true" applyProtection="false" borderId="21" fillId="30" fontId="10" numFmtId="175" xfId="0">
      <alignment horizontal="center" vertical="center"/>
    </xf>
    <xf applyAlignment="true" applyBorder="false" applyFill="false" applyFont="true" applyNumberFormat="true" applyProtection="false" borderId="21" fillId="0" fontId="9" numFmtId="179" xfId="0">
      <alignment horizontal="center" vertical="center"/>
    </xf>
    <xf applyAlignment="true" applyBorder="false" applyFill="false" applyFont="true" applyNumberFormat="false" applyProtection="false" borderId="0" fillId="0" fontId="17" numFmtId="0" xfId="0">
      <alignment horizontal="center" vertical="center"/>
    </xf>
    <xf applyAlignment="true" applyBorder="false" applyFill="true" applyFont="true" applyNumberFormat="true" applyProtection="false" borderId="20" fillId="27" fontId="1" numFmtId="174" xfId="0">
      <alignment horizontal="center" vertical="center" wrapText="true"/>
    </xf>
    <xf applyAlignment="true" applyBorder="false" applyFill="true" applyFont="true" applyNumberFormat="true" applyProtection="false" borderId="23" fillId="27" fontId="1" numFmtId="174" xfId="0">
      <alignment horizontal="center" vertical="center" wrapText="true"/>
    </xf>
    <xf applyAlignment="true" applyBorder="false" applyFill="true" applyFont="true" applyNumberFormat="true" applyProtection="false" borderId="16" fillId="27" fontId="1" numFmtId="174" xfId="0">
      <alignment horizontal="center" vertical="center" wrapText="true"/>
    </xf>
    <xf applyAlignment="true" applyBorder="false" applyFill="false" applyFont="true" applyNumberFormat="true" applyProtection="false" borderId="16" fillId="0" fontId="9" numFmtId="176" xfId="0">
      <alignment horizontal="center" vertical="center"/>
    </xf>
    <xf applyAlignment="true" applyBorder="false" applyFill="true" applyFont="true" applyNumberFormat="true" applyProtection="false" borderId="22" fillId="24" fontId="1" numFmtId="174" xfId="0">
      <alignment horizontal="center" vertical="center" wrapText="true"/>
    </xf>
    <xf applyAlignment="true" applyBorder="false" applyFill="true" applyFont="true" applyNumberFormat="true" applyProtection="false" borderId="23" fillId="24" fontId="1" numFmtId="173" xfId="0">
      <alignment horizontal="center" vertical="center" wrapText="true"/>
    </xf>
    <xf applyAlignment="true" applyBorder="false" applyFill="true" applyFont="true" applyNumberFormat="true" applyProtection="false" borderId="23" fillId="24" fontId="1" numFmtId="176" xfId="0">
      <alignment horizontal="center" vertical="center" wrapText="true"/>
    </xf>
    <xf applyAlignment="true" applyBorder="false" applyFill="true" applyFont="true" applyNumberFormat="true" applyProtection="false" borderId="22" fillId="27" fontId="1" numFmtId="174" xfId="0">
      <alignment horizontal="center" vertical="center" wrapText="true"/>
    </xf>
    <xf applyAlignment="true" applyBorder="false" applyFill="false" applyFont="true" applyNumberFormat="true" applyProtection="false" borderId="24" fillId="0" fontId="9" numFmtId="172" xfId="0">
      <alignment horizontal="center" vertical="center"/>
    </xf>
    <xf applyAlignment="true" applyBorder="false" applyFill="false" applyFont="true" applyNumberFormat="true" applyProtection="false" borderId="18" fillId="0" fontId="9" numFmtId="172" xfId="0">
      <alignment horizontal="center" vertical="center"/>
    </xf>
    <xf applyAlignment="true" applyBorder="false" applyFill="true" applyFont="true" applyNumberFormat="true" applyProtection="false" borderId="28" fillId="30" fontId="10" numFmtId="173" xfId="0">
      <alignment horizontal="center" vertical="center"/>
    </xf>
    <xf applyAlignment="true" applyBorder="false" applyFill="false" applyFont="true" applyNumberFormat="true" applyProtection="false" borderId="29" fillId="0" fontId="9" numFmtId="174" xfId="0">
      <alignment horizontal="center" vertical="center"/>
    </xf>
    <xf applyAlignment="true" applyBorder="false" applyFill="false" applyFont="true" applyNumberFormat="true" applyProtection="false" borderId="16" fillId="0" fontId="9" numFmtId="175" xfId="0">
      <alignment horizontal="center" vertical="center"/>
    </xf>
    <xf applyAlignment="true" applyBorder="false" applyFill="false" applyFont="true" applyNumberFormat="true" applyProtection="false" borderId="30" fillId="0" fontId="9" numFmtId="172" xfId="0">
      <alignment horizontal="center" vertical="center"/>
    </xf>
    <xf applyAlignment="true" applyBorder="false" applyFill="false" applyFont="true" applyNumberFormat="true" applyProtection="false" borderId="30" fillId="0" fontId="9" numFmtId="176" xfId="0">
      <alignment horizontal="center" vertical="center"/>
    </xf>
    <xf applyAlignment="true" applyBorder="false" applyFill="false" applyFont="true" applyNumberFormat="true" applyProtection="false" borderId="30" fillId="0" fontId="9" numFmtId="174" xfId="0">
      <alignment horizontal="center" vertical="center"/>
    </xf>
    <xf applyAlignment="true" applyBorder="false" applyFill="false" applyFont="true" applyNumberFormat="true" applyProtection="false" borderId="16" fillId="0" fontId="9" numFmtId="172" xfId="0">
      <alignment horizontal="center" vertical="center"/>
    </xf>
    <xf applyAlignment="true" applyBorder="false" applyFill="false" applyFont="true" applyNumberFormat="true" applyProtection="false" borderId="15" fillId="0" fontId="9" numFmtId="176" xfId="0">
      <alignment horizontal="center" vertical="center"/>
    </xf>
    <xf applyAlignment="true" applyBorder="false" applyFill="true" applyFont="true" applyNumberFormat="false" applyProtection="false" borderId="20" fillId="26" fontId="11" numFmtId="0" xfId="0">
      <alignment horizontal="center" vertical="center"/>
    </xf>
    <xf applyAlignment="true" applyBorder="false" applyFill="true" applyFont="true" applyNumberFormat="true" applyProtection="false" borderId="23" fillId="26" fontId="11" numFmtId="172" xfId="0">
      <alignment horizontal="center" vertical="center"/>
    </xf>
    <xf applyAlignment="true" applyBorder="false" applyFill="true" applyFont="true" applyNumberFormat="true" applyProtection="false" borderId="24" fillId="26" fontId="11" numFmtId="172" xfId="0">
      <alignment horizontal="center" vertical="center"/>
    </xf>
    <xf applyAlignment="true" applyBorder="false" applyFill="true" applyFont="true" applyNumberFormat="true" applyProtection="false" borderId="18" fillId="26" fontId="11" numFmtId="172" xfId="0">
      <alignment horizontal="center" vertical="center"/>
    </xf>
    <xf applyAlignment="true" applyBorder="false" applyFill="true" applyFont="true" applyNumberFormat="false" applyProtection="false" borderId="31" fillId="32" fontId="1" numFmtId="0" xfId="0">
      <alignment horizontal="center" vertical="center"/>
    </xf>
    <xf applyAlignment="true" applyBorder="false" applyFill="true" applyFont="true" applyNumberFormat="false" applyProtection="false" borderId="32" fillId="32" fontId="1" numFmtId="0" xfId="0">
      <alignment horizontal="center" vertical="center"/>
    </xf>
    <xf applyAlignment="true" applyBorder="false" applyFill="true" applyFont="true" applyNumberFormat="true" applyProtection="false" borderId="31" fillId="33" fontId="1" numFmtId="180" xfId="0">
      <alignment horizontal="center" vertical="center"/>
    </xf>
    <xf applyAlignment="true" applyBorder="false" applyFill="true" applyFont="true" applyNumberFormat="true" applyProtection="false" borderId="31" fillId="33" fontId="1" numFmtId="181" xfId="0">
      <alignment horizontal="center" vertical="center"/>
    </xf>
    <xf applyAlignment="true" applyBorder="false" applyFill="true" applyFont="true" applyNumberFormat="true" applyProtection="false" borderId="31" fillId="33" fontId="1" numFmtId="182" xfId="0">
      <alignment horizontal="center" vertical="center"/>
    </xf>
    <xf applyAlignment="true" applyBorder="false" applyFill="true" applyFont="true" applyNumberFormat="true" applyProtection="false" borderId="31" fillId="34" fontId="1" numFmtId="183" xfId="0">
      <alignment horizontal="center" vertical="center"/>
    </xf>
    <xf applyAlignment="true" applyBorder="false" applyFill="true" applyFont="true" applyNumberFormat="false" applyProtection="false" borderId="33" fillId="35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true" applyProtection="false" borderId="34" fillId="36" fontId="1" numFmtId="180" xfId="0">
      <alignment horizontal="center" vertical="center" wrapText="true"/>
    </xf>
    <xf applyAlignment="true" applyBorder="false" applyFill="true" applyFont="true" applyNumberFormat="true" applyProtection="false" borderId="34" fillId="37" fontId="4" numFmtId="181" xfId="0">
      <alignment horizontal="center" vertical="center" wrapText="true"/>
    </xf>
    <xf applyAlignment="true" applyBorder="false" applyFill="true" applyFont="true" applyNumberFormat="true" applyProtection="false" borderId="34" fillId="37" fontId="4" numFmtId="180" xfId="0">
      <alignment horizontal="center" vertical="center" wrapText="true"/>
    </xf>
    <xf applyAlignment="true" applyBorder="false" applyFill="true" applyFont="true" applyNumberFormat="true" applyProtection="false" borderId="31" fillId="38" fontId="1" numFmtId="184" xfId="0">
      <alignment horizontal="center" vertical="center" wrapText="true"/>
    </xf>
    <xf applyAlignment="true" applyBorder="false" applyFill="true" applyFont="true" applyNumberFormat="true" applyProtection="false" borderId="31" fillId="38" fontId="1" numFmtId="182" xfId="0">
      <alignment horizontal="center" vertical="center" wrapText="true"/>
    </xf>
    <xf applyAlignment="true" applyBorder="false" applyFill="true" applyFont="true" applyNumberFormat="true" applyProtection="false" borderId="31" fillId="39" fontId="1" numFmtId="184" xfId="0">
      <alignment horizontal="center" vertical="center" wrapText="true"/>
    </xf>
    <xf applyAlignment="true" applyBorder="false" applyFill="true" applyFont="true" applyNumberFormat="true" applyProtection="false" borderId="31" fillId="40" fontId="1" numFmtId="181" xfId="0">
      <alignment horizontal="center" vertical="center" wrapText="true"/>
    </xf>
    <xf applyAlignment="true" applyBorder="false" applyFill="true" applyFont="true" applyNumberFormat="false" applyProtection="false" borderId="33" fillId="41" fontId="1" numFmtId="0" xfId="0">
      <alignment horizontal="center" vertical="center" wrapText="true"/>
    </xf>
    <xf applyAlignment="true" applyBorder="false" applyFill="true" applyFont="true" applyNumberFormat="false" applyProtection="false" borderId="35" fillId="41" fontId="1" numFmtId="0" xfId="0">
      <alignment horizontal="center" vertical="center" wrapText="true"/>
    </xf>
    <xf applyAlignment="true" applyBorder="false" applyFill="true" applyFont="true" applyNumberFormat="false" applyProtection="false" borderId="32" fillId="32" fontId="1" numFmtId="0" xfId="0">
      <alignment horizontal="center" vertical="center" wrapText="true"/>
    </xf>
    <xf applyAlignment="true" applyBorder="false" applyFill="true" applyFont="true" applyNumberFormat="false" applyProtection="false" borderId="31" fillId="32" fontId="1" numFmtId="0" xfId="0">
      <alignment horizontal="center" vertical="center" wrapText="true"/>
    </xf>
    <xf applyAlignment="true" applyBorder="false" applyFill="true" applyFont="true" applyNumberFormat="true" applyProtection="false" borderId="31" fillId="32" fontId="1" numFmtId="180" xfId="0">
      <alignment horizontal="center" vertical="center" wrapText="true"/>
    </xf>
    <xf applyAlignment="true" applyBorder="false" applyFill="true" applyFont="true" applyNumberFormat="true" applyProtection="false" borderId="36" fillId="32" fontId="1" numFmtId="180" xfId="0">
      <alignment horizontal="center" vertical="center" wrapText="true"/>
    </xf>
    <xf applyAlignment="true" applyBorder="false" applyFill="true" applyFont="true" applyNumberFormat="true" applyProtection="false" borderId="31" fillId="36" fontId="1" numFmtId="180" xfId="0">
      <alignment horizontal="center" vertical="center" wrapText="true"/>
    </xf>
    <xf applyAlignment="true" applyBorder="false" applyFill="true" applyFont="true" applyNumberFormat="true" applyProtection="false" borderId="34" fillId="36" fontId="1" numFmtId="185" xfId="0">
      <alignment horizontal="center" vertical="center" wrapText="true"/>
    </xf>
    <xf applyAlignment="true" applyBorder="false" applyFill="true" applyFont="true" applyNumberFormat="true" applyProtection="false" borderId="31" fillId="36" fontId="1" numFmtId="183" xfId="0">
      <alignment horizontal="center" vertical="center" wrapText="true"/>
    </xf>
    <xf applyAlignment="true" applyBorder="false" applyFill="true" applyFont="true" applyNumberFormat="true" applyProtection="false" borderId="31" fillId="37" fontId="1" numFmtId="181" xfId="0">
      <alignment horizontal="center" vertical="center" wrapText="true"/>
    </xf>
    <xf applyAlignment="true" applyBorder="false" applyFill="true" applyFont="true" applyNumberFormat="true" applyProtection="false" borderId="31" fillId="37" fontId="1" numFmtId="183" xfId="0">
      <alignment horizontal="center" vertical="center" wrapText="true"/>
    </xf>
    <xf applyAlignment="true" applyBorder="false" applyFill="true" applyFont="true" applyNumberFormat="true" applyProtection="false" borderId="31" fillId="37" fontId="1" numFmtId="185" xfId="0">
      <alignment horizontal="center" vertical="center" wrapText="true"/>
    </xf>
    <xf applyAlignment="true" applyBorder="false" applyFill="true" applyFont="true" applyNumberFormat="true" applyProtection="false" borderId="32" fillId="37" fontId="1" numFmtId="183" xfId="0">
      <alignment horizontal="center" vertical="center" wrapText="true"/>
    </xf>
    <xf applyAlignment="true" applyBorder="false" applyFill="true" applyFont="true" applyNumberFormat="true" applyProtection="false" borderId="31" fillId="37" fontId="1" numFmtId="180" xfId="0">
      <alignment horizontal="center" vertical="center" wrapText="true"/>
    </xf>
    <xf applyAlignment="true" applyBorder="false" applyFill="true" applyFont="true" applyNumberFormat="true" applyProtection="false" borderId="31" fillId="38" fontId="1" numFmtId="185" xfId="0">
      <alignment horizontal="center" vertical="center" wrapText="true"/>
    </xf>
    <xf applyAlignment="true" applyBorder="false" applyFill="true" applyFont="true" applyNumberFormat="true" applyProtection="false" borderId="31" fillId="39" fontId="6" numFmtId="184" xfId="0">
      <alignment horizontal="center" vertical="center" wrapText="true"/>
    </xf>
    <xf applyAlignment="true" applyBorder="false" applyFill="true" applyFont="true" applyNumberFormat="true" applyProtection="false" borderId="31" fillId="39" fontId="6" numFmtId="186" xfId="0">
      <alignment horizontal="center" vertical="center" wrapText="true"/>
    </xf>
    <xf applyAlignment="true" applyBorder="false" applyFill="true" applyFont="true" applyNumberFormat="true" applyProtection="false" borderId="31" fillId="39" fontId="6" numFmtId="183" xfId="0">
      <alignment horizontal="center" vertical="center" wrapText="true"/>
    </xf>
    <xf applyAlignment="true" applyBorder="false" applyFill="true" applyFont="true" applyNumberFormat="true" applyProtection="false" borderId="31" fillId="39" fontId="1" numFmtId="186" xfId="0">
      <alignment horizontal="center" vertical="center" wrapText="true"/>
    </xf>
    <xf applyAlignment="true" applyBorder="false" applyFill="true" applyFont="true" applyNumberFormat="true" applyProtection="false" borderId="31" fillId="39" fontId="6" numFmtId="186" xfId="0">
      <alignment horizontal="center" vertical="center" wrapText="true"/>
    </xf>
    <xf applyAlignment="true" applyBorder="false" applyFill="false" applyFont="true" applyNumberFormat="false" applyProtection="false" borderId="37" fillId="0" fontId="8" numFmtId="0" xfId="0">
      <alignment horizontal="center" vertical="center"/>
    </xf>
    <xf applyAlignment="true" applyBorder="false" applyFill="false" applyFont="true" applyNumberFormat="false" applyProtection="false" borderId="31" fillId="0" fontId="7" numFmtId="0" xfId="0">
      <alignment horizontal="center" vertical="center"/>
    </xf>
    <xf applyAlignment="true" applyBorder="false" applyFill="false" applyFont="true" applyNumberFormat="false" applyProtection="false" borderId="31" fillId="0" fontId="7" numFmtId="0" xfId="0">
      <alignment horizontal="center" vertical="center"/>
    </xf>
    <xf applyAlignment="true" applyBorder="false" applyFill="false" applyFont="true" applyNumberFormat="false" applyProtection="false" borderId="31" fillId="0" fontId="9" numFmtId="0" xfId="0">
      <alignment horizontal="center" vertical="center"/>
    </xf>
    <xf applyAlignment="true" applyBorder="false" applyFill="false" applyFont="true" applyNumberFormat="true" applyProtection="false" borderId="31" fillId="0" fontId="7" numFmtId="186" xfId="0">
      <alignment horizontal="center" vertical="center"/>
    </xf>
    <xf applyAlignment="true" applyBorder="false" applyFill="false" applyFont="true" applyNumberFormat="true" applyProtection="false" borderId="31" fillId="0" fontId="9" numFmtId="180" xfId="0">
      <alignment horizontal="center" vertical="center"/>
    </xf>
    <xf applyAlignment="true" applyBorder="false" applyFill="false" applyFont="true" applyNumberFormat="true" applyProtection="false" borderId="32" fillId="0" fontId="9" numFmtId="180" xfId="0">
      <alignment horizontal="center" vertical="center"/>
    </xf>
    <xf applyAlignment="true" applyBorder="false" applyFill="true" applyFont="true" applyNumberFormat="true" applyProtection="false" borderId="32" fillId="42" fontId="10" numFmtId="183" xfId="0">
      <alignment horizontal="center" vertical="center"/>
    </xf>
    <xf applyAlignment="true" applyBorder="false" applyFill="false" applyFont="true" applyNumberFormat="true" applyProtection="false" borderId="31" fillId="0" fontId="9" numFmtId="181" xfId="0">
      <alignment horizontal="center" vertical="center"/>
    </xf>
    <xf applyAlignment="true" applyBorder="false" applyFill="false" applyFont="true" applyNumberFormat="true" applyProtection="false" borderId="31" fillId="0" fontId="9" numFmtId="180" xfId="0">
      <alignment horizontal="center" vertical="center"/>
    </xf>
    <xf applyAlignment="true" applyBorder="false" applyFill="false" applyFont="true" applyNumberFormat="true" applyProtection="false" borderId="31" fillId="0" fontId="9" numFmtId="185" xfId="0">
      <alignment horizontal="center" vertical="center"/>
    </xf>
    <xf applyAlignment="true" applyBorder="false" applyFill="false" applyFont="true" applyNumberFormat="true" applyProtection="false" borderId="31" fillId="0" fontId="9" numFmtId="184" xfId="0">
      <alignment horizontal="center" vertical="center"/>
    </xf>
    <xf applyAlignment="true" applyBorder="false" applyFill="true" applyFont="true" applyNumberFormat="true" applyProtection="false" borderId="32" fillId="42" fontId="10" numFmtId="183" xfId="0">
      <alignment horizontal="center" vertical="center"/>
    </xf>
    <xf applyAlignment="true" applyBorder="false" applyFill="true" applyFont="true" applyNumberFormat="true" applyProtection="false" borderId="31" fillId="42" fontId="10" numFmtId="184" xfId="0">
      <alignment horizontal="center" vertical="center"/>
    </xf>
    <xf applyAlignment="true" applyBorder="false" applyFill="false" applyFont="true" applyNumberFormat="true" applyProtection="false" borderId="31" fillId="0" fontId="9" numFmtId="181" xfId="0">
      <alignment horizontal="center" vertical="center"/>
    </xf>
    <xf applyAlignment="true" applyBorder="false" applyFill="false" applyFont="true" applyNumberFormat="true" applyProtection="false" borderId="31" fillId="0" fontId="9" numFmtId="187" xfId="0">
      <alignment horizontal="center" vertical="center"/>
    </xf>
    <xf applyAlignment="true" applyBorder="false" applyFill="false" applyFont="true" applyNumberFormat="true" applyProtection="false" borderId="31" fillId="0" fontId="9" numFmtId="182" xfId="0">
      <alignment horizontal="center" vertical="center"/>
    </xf>
    <xf applyAlignment="true" applyBorder="false" applyFill="false" applyFont="true" applyNumberFormat="true" applyProtection="false" borderId="31" fillId="0" fontId="9" numFmtId="185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false" applyProtection="false" borderId="31" fillId="0" fontId="3" numFmtId="0" xfId="0">
      <alignment horizontal="center" vertical="center"/>
    </xf>
    <xf applyAlignment="true" applyBorder="false" applyFill="false" applyFont="true" applyNumberFormat="true" applyProtection="false" borderId="38" fillId="0" fontId="9" numFmtId="180" xfId="0">
      <alignment horizontal="center" vertical="center"/>
    </xf>
    <xf applyAlignment="true" applyBorder="false" applyFill="false" applyFont="true" applyNumberFormat="true" applyProtection="false" borderId="37" fillId="0" fontId="9" numFmtId="180" xfId="0">
      <alignment horizontal="center" vertical="center"/>
    </xf>
    <xf applyAlignment="true" applyBorder="false" applyFill="true" applyFont="true" applyNumberFormat="true" applyProtection="false" borderId="31" fillId="42" fontId="10" numFmtId="183" xfId="0">
      <alignment horizontal="center" vertical="center"/>
    </xf>
    <xf applyAlignment="true" applyBorder="false" applyFill="true" applyFont="true" applyNumberFormat="false" applyProtection="false" borderId="31" fillId="43" fontId="7" numFmtId="0" xfId="0">
      <alignment horizontal="center" vertical="center"/>
    </xf>
    <xf applyAlignment="true" applyBorder="false" applyFill="true" applyFont="true" applyNumberFormat="true" applyProtection="false" borderId="31" fillId="43" fontId="9" numFmtId="180" xfId="0">
      <alignment horizontal="center" vertical="center"/>
    </xf>
    <xf applyAlignment="true" applyBorder="false" applyFill="true" applyFont="true" applyNumberFormat="true" applyProtection="false" borderId="32" fillId="43" fontId="9" numFmtId="180" xfId="0">
      <alignment horizontal="center" vertical="center"/>
    </xf>
    <xf applyAlignment="true" applyBorder="false" applyFill="true" applyFont="true" applyNumberFormat="true" applyProtection="false" borderId="31" fillId="42" fontId="10" numFmtId="183" xfId="0">
      <alignment horizontal="center" vertical="center"/>
    </xf>
    <xf applyAlignment="true" applyBorder="false" applyFill="true" applyFont="true" applyNumberFormat="true" applyProtection="false" borderId="31" fillId="43" fontId="9" numFmtId="181" xfId="0">
      <alignment horizontal="center" vertical="center"/>
    </xf>
    <xf applyAlignment="true" applyBorder="false" applyFill="true" applyFont="true" applyNumberFormat="true" applyProtection="false" borderId="31" fillId="43" fontId="9" numFmtId="186" xfId="0">
      <alignment horizontal="center" vertical="center"/>
    </xf>
    <xf applyAlignment="true" applyBorder="false" applyFill="true" applyFont="true" applyNumberFormat="true" applyProtection="false" borderId="31" fillId="43" fontId="9" numFmtId="184" xfId="0">
      <alignment horizontal="center" vertical="center"/>
    </xf>
    <xf applyAlignment="true" applyBorder="false" applyFill="true" applyFont="true" applyNumberFormat="true" applyProtection="false" borderId="31" fillId="42" fontId="10" numFmtId="186" xfId="0">
      <alignment horizontal="center" vertical="center"/>
    </xf>
    <xf applyAlignment="true" applyBorder="false" applyFill="true" applyFont="true" applyNumberFormat="true" applyProtection="false" borderId="31" fillId="43" fontId="9" numFmtId="187" xfId="0">
      <alignment horizontal="center" vertical="center"/>
    </xf>
    <xf applyAlignment="true" applyBorder="false" applyFill="true" applyFont="true" applyNumberFormat="true" applyProtection="false" borderId="31" fillId="43" fontId="9" numFmtId="182" xfId="0">
      <alignment horizontal="center" vertical="center"/>
    </xf>
    <xf applyAlignment="true" applyBorder="false" applyFill="true" applyFont="true" applyNumberFormat="true" applyProtection="false" borderId="31" fillId="43" fontId="9" numFmtId="185" xfId="0">
      <alignment horizontal="center" vertical="center"/>
    </xf>
    <xf applyAlignment="true" applyBorder="false" applyFill="true" applyFont="true" applyNumberFormat="false" applyProtection="false" borderId="0" fillId="43" fontId="9" numFmtId="0" xfId="0">
      <alignment horizontal="center" vertical="center"/>
    </xf>
    <xf applyAlignment="true" applyBorder="false" applyFill="false" applyFont="true" applyNumberFormat="true" applyProtection="false" borderId="31" fillId="0" fontId="7" numFmtId="180" xfId="0">
      <alignment horizontal="center" vertical="center"/>
    </xf>
    <xf applyAlignment="true" applyBorder="false" applyFill="false" applyFont="true" applyNumberFormat="true" applyProtection="false" borderId="31" fillId="0" fontId="7" numFmtId="186" xfId="0">
      <alignment horizontal="center" vertical="center"/>
    </xf>
    <xf applyAlignment="true" applyBorder="false" applyFill="false" applyFont="true" applyNumberFormat="true" applyProtection="false" borderId="31" fillId="0" fontId="7" numFmtId="180" xfId="0">
      <alignment horizontal="center" vertical="center"/>
    </xf>
    <xf applyAlignment="true" applyBorder="false" applyFill="false" applyFont="true" applyNumberFormat="true" applyProtection="false" borderId="37" fillId="0" fontId="7" numFmtId="180" xfId="0">
      <alignment horizontal="center" vertical="center"/>
    </xf>
    <xf applyAlignment="true" applyBorder="false" applyFill="false" applyFont="true" applyNumberFormat="false" applyProtection="false" borderId="31" fillId="0" fontId="9" numFmtId="0" xfId="0">
      <alignment horizontal="center" vertical="center"/>
    </xf>
    <xf applyAlignment="true" applyBorder="false" applyFill="false" applyFont="true" applyNumberFormat="true" applyProtection="false" borderId="36" fillId="0" fontId="7" numFmtId="180" xfId="0">
      <alignment horizontal="center" vertical="center"/>
    </xf>
    <xf applyAlignment="true" applyBorder="false" applyFill="true" applyFont="true" applyNumberFormat="true" applyProtection="false" borderId="31" fillId="44" fontId="18" numFmtId="180" xfId="0">
      <alignment horizontal="center" vertical="center" wrapText="true"/>
    </xf>
    <xf applyAlignment="true" applyBorder="false" applyFill="false" applyFont="true" applyNumberFormat="false" applyProtection="false" borderId="34" fillId="0" fontId="7" numFmtId="0" xfId="0">
      <alignment horizontal="center" vertical="center"/>
    </xf>
    <xf applyAlignment="true" applyBorder="false" applyFill="false" applyFont="true" applyNumberFormat="false" applyProtection="false" borderId="34" fillId="0" fontId="9" numFmtId="0" xfId="0">
      <alignment horizontal="center" vertical="center"/>
    </xf>
    <xf applyAlignment="true" applyBorder="false" applyFill="false" applyFont="true" applyNumberFormat="true" applyProtection="false" borderId="39" fillId="0" fontId="7" numFmtId="186" xfId="0">
      <alignment horizontal="center" vertical="center"/>
    </xf>
    <xf applyAlignment="true" applyBorder="false" applyFill="false" applyFont="true" applyNumberFormat="true" applyProtection="false" borderId="34" fillId="0" fontId="9" numFmtId="180" xfId="0">
      <alignment horizontal="center" vertical="center"/>
    </xf>
    <xf applyAlignment="true" applyBorder="false" applyFill="true" applyFont="true" applyNumberFormat="true" applyProtection="false" borderId="40" fillId="43" fontId="9" numFmtId="180" xfId="0">
      <alignment horizontal="center" vertical="center"/>
    </xf>
    <xf applyAlignment="true" applyBorder="false" applyFill="true" applyFont="true" applyNumberFormat="true" applyProtection="false" borderId="34" fillId="43" fontId="9" numFmtId="180" xfId="0">
      <alignment horizontal="center" vertical="center"/>
    </xf>
    <xf applyAlignment="true" applyBorder="false" applyFill="true" applyFont="true" applyNumberFormat="true" applyProtection="false" borderId="32" fillId="42" fontId="10" numFmtId="186" xfId="0">
      <alignment horizontal="center" vertical="center"/>
    </xf>
    <xf applyAlignment="true" applyBorder="false" applyFill="true" applyFont="true" applyNumberFormat="false" applyProtection="false" borderId="31" fillId="39" fontId="11" numFmtId="0" xfId="0">
      <alignment horizontal="center" vertical="center"/>
    </xf>
    <xf applyAlignment="true" applyBorder="false" applyFill="true" applyFont="true" applyNumberFormat="true" applyProtection="false" borderId="31" fillId="39" fontId="11" numFmtId="180" xfId="0">
      <alignment horizontal="center" vertical="center"/>
    </xf>
    <xf applyAlignment="true" applyBorder="false" applyFill="true" applyFont="true" applyNumberFormat="true" applyProtection="false" borderId="31" fillId="42" fontId="12" numFmtId="183" xfId="0">
      <alignment horizontal="center" vertical="center"/>
    </xf>
    <xf applyAlignment="true" applyBorder="false" applyFill="true" applyFont="true" applyNumberFormat="true" applyProtection="false" borderId="31" fillId="39" fontId="11" numFmtId="181" xfId="0">
      <alignment horizontal="center" vertical="center"/>
    </xf>
    <xf applyAlignment="true" applyBorder="false" applyFill="true" applyFont="true" applyNumberFormat="true" applyProtection="false" borderId="31" fillId="39" fontId="11" numFmtId="184" xfId="0">
      <alignment horizontal="center" vertical="center"/>
    </xf>
    <xf applyAlignment="true" applyBorder="false" applyFill="true" applyFont="true" applyNumberFormat="false" applyProtection="false" borderId="31" fillId="42" fontId="12" numFmtId="0" xfId="0">
      <alignment horizontal="center" vertical="center"/>
    </xf>
    <xf applyAlignment="true" applyBorder="false" applyFill="true" applyFont="true" applyNumberFormat="true" applyProtection="false" borderId="31" fillId="42" fontId="12" numFmtId="184" xfId="0">
      <alignment horizontal="center" vertical="center"/>
    </xf>
    <xf applyAlignment="true" applyBorder="false" applyFill="true" applyFont="true" applyNumberFormat="true" applyProtection="false" borderId="31" fillId="39" fontId="11" numFmtId="182" xfId="0">
      <alignment horizontal="center" vertical="center"/>
    </xf>
    <xf applyAlignment="true" applyBorder="false" applyFill="true" applyFont="true" applyNumberFormat="false" applyProtection="false" borderId="0" fillId="39" fontId="11" numFmtId="0" xfId="0">
      <alignment horizontal="center" vertical="center"/>
    </xf>
    <xf applyAlignment="true" applyBorder="false" applyFill="true" applyFont="true" applyNumberFormat="true" applyProtection="false" borderId="31" fillId="39" fontId="7" numFmtId="184" xfId="0">
      <alignment horizontal="center" vertical="center" wrapText="true"/>
    </xf>
    <xf applyAlignment="true" applyBorder="false" applyFill="true" applyFont="true" applyNumberFormat="true" applyProtection="false" borderId="31" fillId="39" fontId="7" numFmtId="186" xfId="0">
      <alignment horizontal="center" vertical="center" wrapText="true"/>
    </xf>
    <xf applyAlignment="true" applyBorder="false" applyFill="true" applyFont="true" applyNumberFormat="true" applyProtection="false" borderId="31" fillId="39" fontId="7" numFmtId="183" xfId="0">
      <alignment horizontal="center" vertical="center" wrapText="true"/>
    </xf>
    <xf applyAlignment="true" applyBorder="false" applyFill="false" applyFont="true" applyNumberFormat="true" applyProtection="false" borderId="39" fillId="0" fontId="7" numFmtId="180" xfId="0">
      <alignment horizontal="center" vertical="center"/>
    </xf>
    <xf applyAlignment="true" applyBorder="false" applyFill="false" applyFont="true" applyNumberFormat="false" applyProtection="false" borderId="37" fillId="0" fontId="8" numFmtId="0" xfId="0">
      <alignment horizontal="center" vertical="center"/>
    </xf>
    <xf applyAlignment="true" applyBorder="false" applyFill="false" applyFont="true" applyNumberFormat="false" applyProtection="false" borderId="36" fillId="0" fontId="9" numFmtId="0" xfId="0">
      <alignment horizontal="center" vertical="center"/>
    </xf>
    <xf applyAlignment="true" applyBorder="false" applyFill="false" applyFont="true" applyNumberFormat="true" applyProtection="false" borderId="41" fillId="0" fontId="7" numFmtId="186" xfId="0">
      <alignment horizontal="center" vertical="center"/>
    </xf>
    <xf applyAlignment="true" applyBorder="false" applyFill="false" applyFont="true" applyNumberFormat="true" applyProtection="false" borderId="40" fillId="0" fontId="9" numFmtId="180" xfId="0">
      <alignment horizontal="center" vertical="center"/>
    </xf>
    <xf applyAlignment="true" applyBorder="false" applyFill="true" applyFont="true" applyNumberFormat="false" applyProtection="false" borderId="37" fillId="43" fontId="7" numFmtId="0" xfId="0">
      <alignment horizontal="center" vertical="center"/>
    </xf>
    <xf applyAlignment="true" applyBorder="false" applyFill="true" applyFont="true" applyNumberFormat="true" applyProtection="false" borderId="31" fillId="39" fontId="11" numFmtId="188" xfId="0">
      <alignment horizontal="center" vertical="center"/>
    </xf>
    <xf applyAlignment="true" applyBorder="false" applyFill="true" applyFont="true" applyNumberFormat="true" applyProtection="false" borderId="34" fillId="40" fontId="1" numFmtId="181" xfId="0">
      <alignment horizontal="center" vertical="center" wrapText="true"/>
    </xf>
    <xf applyAlignment="true" applyBorder="false" applyFill="false" applyFont="true" applyNumberFormat="true" applyProtection="false" borderId="36" fillId="0" fontId="9" numFmtId="180" xfId="0">
      <alignment horizontal="center" vertical="center"/>
    </xf>
    <xf applyAlignment="true" applyBorder="false" applyFill="true" applyFont="true" applyNumberFormat="true" applyProtection="false" borderId="41" fillId="44" fontId="18" numFmtId="180" xfId="0">
      <alignment horizontal="center" vertical="center" wrapText="true"/>
    </xf>
    <xf applyAlignment="true" applyBorder="false" applyFill="false" applyFont="true" applyNumberFormat="true" applyProtection="false" borderId="41" fillId="0" fontId="9" numFmtId="180" xfId="0">
      <alignment horizontal="center" vertical="center"/>
    </xf>
    <xf applyAlignment="true" applyBorder="false" applyFill="false" applyFont="true" applyNumberFormat="true" applyProtection="false" borderId="36" fillId="0" fontId="9" numFmtId="181" xfId="0">
      <alignment horizontal="center" vertical="center"/>
    </xf>
    <xf applyAlignment="true" applyBorder="false" applyFill="false" applyFont="true" applyNumberFormat="true" applyProtection="false" borderId="41" fillId="0" fontId="9" numFmtId="185" xfId="0">
      <alignment horizontal="center" vertical="center"/>
    </xf>
    <xf applyAlignment="true" applyBorder="false" applyFill="false" applyFont="true" applyNumberFormat="true" applyProtection="false" borderId="41" fillId="0" fontId="9" numFmtId="181" xfId="0">
      <alignment horizontal="center" vertical="center"/>
    </xf>
    <xf applyAlignment="true" applyBorder="false" applyFill="false" applyFont="true" applyNumberFormat="true" applyProtection="false" borderId="32" fillId="0" fontId="9" numFmtId="185" xfId="0">
      <alignment horizontal="center" vertical="center"/>
    </xf>
    <xf applyAlignment="true" applyBorder="false" applyFill="false" applyFont="true" applyNumberFormat="true" applyProtection="false" borderId="37" fillId="0" fontId="9" numFmtId="185" xfId="0">
      <alignment horizontal="center" vertical="center"/>
    </xf>
    <xf applyAlignment="true" applyBorder="false" applyFill="false" applyFont="true" applyNumberFormat="true" applyProtection="false" borderId="37" fillId="0" fontId="9" numFmtId="181" xfId="0">
      <alignment horizontal="center" vertical="center"/>
    </xf>
    <xf applyAlignment="true" applyBorder="false" applyFill="false" applyFont="true" applyNumberFormat="false" applyProtection="false" borderId="34" fillId="0" fontId="7" numFmtId="0" xfId="0">
      <alignment horizontal="center" vertical="center"/>
    </xf>
    <xf applyAlignment="true" applyBorder="false" applyFill="true" applyFont="true" applyNumberFormat="true" applyProtection="false" borderId="32" fillId="42" fontId="10" numFmtId="185" xfId="0">
      <alignment horizontal="center" vertical="center"/>
    </xf>
    <xf applyAlignment="true" applyBorder="false" applyFill="false" applyFont="true" applyNumberFormat="true" applyProtection="false" borderId="32" fillId="0" fontId="9" numFmtId="180" xfId="0">
      <alignment horizontal="center"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42" fillId="44" fontId="15" numFmtId="181" xfId="0">
      <alignment horizontal="center" vertical="center"/>
    </xf>
    <xf applyAlignment="true" applyBorder="false" applyFill="false" applyFont="true" applyNumberFormat="true" applyProtection="false" borderId="0" fillId="0" fontId="8" numFmtId="181" xfId="0">
      <alignment vertical="center"/>
    </xf>
    <xf applyAlignment="true" applyBorder="false" applyFill="false" applyFont="true" applyNumberFormat="true" applyProtection="false" borderId="0" fillId="0" fontId="8" numFmtId="180" xfId="0">
      <alignment vertical="center"/>
    </xf>
    <xf applyAlignment="true" applyBorder="false" applyFill="false" applyFont="true" applyNumberFormat="true" applyProtection="false" borderId="0" fillId="0" fontId="14" numFmtId="182" xfId="0">
      <alignment vertical="center"/>
    </xf>
    <xf applyAlignment="true" applyBorder="false" applyFill="false" applyFont="true" applyNumberFormat="true" applyProtection="false" borderId="37" fillId="0" fontId="8" numFmtId="181" xfId="0">
      <alignment vertical="center"/>
    </xf>
    <xf applyAlignment="true" applyBorder="false" applyFill="false" applyFont="true" applyNumberFormat="true" applyProtection="false" borderId="43" fillId="0" fontId="8" numFmtId="181" xfId="0">
      <alignment vertical="center"/>
    </xf>
    <xf applyAlignment="true" applyBorder="false" applyFill="false" applyFont="true" applyNumberFormat="true" applyProtection="false" borderId="31" fillId="0" fontId="8" numFmtId="181" xfId="0">
      <alignment vertical="center"/>
    </xf>
    <xf applyAlignment="true" applyBorder="false" applyFill="true" applyFont="true" applyNumberFormat="true" applyProtection="false" borderId="0" fillId="42" fontId="16" numFmtId="185" xfId="0">
      <alignment horizontal="center" vertical="center"/>
    </xf>
    <xf applyAlignment="true" applyBorder="false" applyFill="false" applyFont="true" applyNumberFormat="true" applyProtection="false" borderId="38" fillId="0" fontId="8" numFmtId="181" xfId="0">
      <alignment vertical="center"/>
    </xf>
    <xf applyAlignment="true" applyBorder="false" applyFill="true" applyFont="true" applyNumberFormat="false" applyProtection="false" borderId="0" fillId="42" fontId="8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true" applyProtection="false" borderId="44" fillId="44" fontId="15" numFmtId="181" xfId="0">
      <alignment horizontal="center" vertical="center"/>
    </xf>
    <xf applyAlignment="true" applyBorder="false" applyFill="true" applyFont="true" applyNumberFormat="true" applyProtection="false" borderId="44" fillId="44" fontId="15" numFmtId="186" xfId="0">
      <alignment horizontal="center" vertical="center"/>
    </xf>
    <xf applyAlignment="true" applyBorder="false" applyFill="true" applyFont="true" applyNumberFormat="false" applyProtection="false" borderId="0" fillId="45" fontId="8" numFmtId="0" xfId="0">
      <alignment horizontal="center" vertical="center"/>
    </xf>
    <xf applyAlignment="true" applyBorder="false" applyFill="false" applyFont="true" applyNumberFormat="true" applyProtection="false" borderId="36" fillId="0" fontId="8" numFmtId="181" xfId="0">
      <alignment vertical="center"/>
    </xf>
    <xf applyAlignment="true" applyBorder="false" applyFill="true" applyFont="true" applyNumberFormat="true" applyProtection="false" borderId="0" fillId="42" fontId="16" numFmtId="185" xfId="0">
      <alignment horizontal="center" vertical="center"/>
    </xf>
    <xf applyAlignment="true" applyBorder="false" applyFill="false" applyFont="true" applyNumberFormat="true" applyProtection="false" borderId="32" fillId="0" fontId="8" numFmtId="181" xfId="0">
      <alignment vertical="center"/>
    </xf>
    <xf applyAlignment="true" applyBorder="false" applyFill="false" applyFont="true" applyNumberFormat="true" applyProtection="false" borderId="0" fillId="0" fontId="3" numFmtId="181" xfId="0">
      <alignment vertical="center"/>
    </xf>
    <xf applyAlignment="true" applyBorder="false" applyFill="false" applyFont="true" applyNumberFormat="true" applyProtection="false" borderId="0" fillId="0" fontId="3" numFmtId="180" xfId="0">
      <alignment vertical="center"/>
    </xf>
    <xf applyAlignment="true" applyBorder="false" applyFill="true" applyFont="true" applyNumberFormat="false" applyProtection="false" borderId="0" fillId="46" fontId="8" numFmtId="0" xfId="0">
      <alignment horizontal="center" vertical="center"/>
    </xf>
    <xf applyAlignment="true" applyBorder="false" applyFill="true" applyFont="true" applyNumberFormat="false" applyProtection="false" borderId="0" fillId="44" fontId="19" numFmtId="0" xfId="0">
      <alignment horizontal="right" vertical="center" wrapText="true"/>
    </xf>
    <xf applyAlignment="true" applyBorder="false" applyFill="false" applyFont="true" applyNumberFormat="true" applyProtection="false" borderId="0" fillId="0" fontId="3" numFmtId="182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42" fillId="44" fontId="15" numFmtId="186" xfId="0">
      <alignment horizontal="center" vertical="center"/>
    </xf>
    <xf applyAlignment="true" applyBorder="false" applyFill="false" applyFont="true" applyNumberFormat="true" applyProtection="false" borderId="0" fillId="0" fontId="17" numFmtId="181" xfId="0">
      <alignment vertical="center"/>
    </xf>
    <xf applyAlignment="true" applyBorder="false" applyFill="false" applyFont="true" applyNumberFormat="true" applyProtection="false" borderId="0" fillId="0" fontId="17" numFmtId="180" xfId="0">
      <alignment vertical="center"/>
    </xf>
    <xf applyAlignment="true" applyBorder="false" applyFill="false" applyFont="true" applyNumberFormat="true" applyProtection="false" borderId="0" fillId="0" fontId="17" numFmtId="182" xfId="0">
      <alignment vertical="center"/>
    </xf>
    <xf applyAlignment="true" applyBorder="false" applyFill="false" applyFont="true" applyNumberFormat="true" applyProtection="false" borderId="0" fillId="0" fontId="17" numFmtId="181" xfId="0">
      <alignment vertical="center"/>
    </xf>
    <xf applyAlignment="true" applyBorder="false" applyFill="false" applyFont="true" applyNumberFormat="true" applyProtection="false" borderId="0" fillId="0" fontId="17" numFmtId="180" xfId="0">
      <alignment vertical="center"/>
    </xf>
    <xf applyAlignment="true" applyBorder="false" applyFill="false" applyFont="true" applyNumberFormat="true" applyProtection="false" borderId="0" fillId="0" fontId="17" numFmtId="182" xfId="0">
      <alignment vertical="center"/>
    </xf>
    <xf applyAlignment="true" applyBorder="false" applyFill="true" applyFont="true" applyNumberFormat="false" applyProtection="false" borderId="45" fillId="47" fontId="1" numFmtId="0" xfId="0">
      <alignment horizontal="center" vertical="center"/>
    </xf>
    <xf applyAlignment="true" applyBorder="false" applyFill="true" applyFont="true" applyNumberFormat="true" applyProtection="false" borderId="46" fillId="48" fontId="1" numFmtId="189" xfId="0">
      <alignment horizontal="center" vertical="center"/>
    </xf>
    <xf applyAlignment="true" applyBorder="false" applyFill="true" applyFont="true" applyNumberFormat="true" applyProtection="false" borderId="45" fillId="49" fontId="1" numFmtId="190" xfId="0">
      <alignment horizontal="center" vertical="center"/>
    </xf>
    <xf applyAlignment="true" applyBorder="false" applyFill="true" applyFont="true" applyNumberFormat="false" applyProtection="false" borderId="45" fillId="49" fontId="1" numFmtId="0" xfId="0">
      <alignment horizontal="center" vertical="center"/>
    </xf>
    <xf applyAlignment="true" applyBorder="false" applyFill="true" applyFont="true" applyNumberFormat="true" applyProtection="false" borderId="47" fillId="48" fontId="1" numFmtId="189" xfId="0">
      <alignment horizontal="center" vertical="center"/>
    </xf>
    <xf applyAlignment="true" applyBorder="false" applyFill="true" applyFont="true" applyNumberFormat="true" applyProtection="false" borderId="48" fillId="48" fontId="1" numFmtId="189" xfId="0">
      <alignment horizontal="center" vertical="center"/>
    </xf>
    <xf applyAlignment="true" applyBorder="false" applyFill="true" applyFont="true" applyNumberFormat="true" applyProtection="false" borderId="48" fillId="48" fontId="1" numFmtId="189" xfId="0">
      <alignment horizontal="center" vertical="center"/>
    </xf>
    <xf applyAlignment="true" applyBorder="false" applyFill="true" applyFont="true" applyNumberFormat="true" applyProtection="false" borderId="48" fillId="48" fontId="1" numFmtId="191" xfId="0">
      <alignment horizontal="center" vertical="center"/>
    </xf>
    <xf applyAlignment="true" applyBorder="false" applyFill="true" applyFont="true" applyNumberFormat="true" applyProtection="false" borderId="45" fillId="48" fontId="1" numFmtId="192" xfId="0">
      <alignment horizontal="center" vertical="center"/>
    </xf>
    <xf applyAlignment="true" applyBorder="false" applyFill="true" applyFont="true" applyNumberFormat="true" applyProtection="false" borderId="45" fillId="48" fontId="1" numFmtId="190" xfId="0">
      <alignment horizontal="center" vertical="center"/>
    </xf>
    <xf applyAlignment="true" applyBorder="false" applyFill="true" applyFont="true" applyNumberFormat="true" applyProtection="false" borderId="45" fillId="49" fontId="1" numFmtId="193" xfId="0">
      <alignment horizontal="center" vertical="center"/>
    </xf>
    <xf applyAlignment="true" applyBorder="false" applyFill="true" applyFont="true" applyNumberFormat="true" applyProtection="false" borderId="45" fillId="49" fontId="1" numFmtId="194" xfId="0">
      <alignment horizontal="center" vertical="center"/>
    </xf>
    <xf applyAlignment="true" applyBorder="false" applyFill="true" applyFont="true" applyNumberFormat="true" applyProtection="false" borderId="45" fillId="49" fontId="1" numFmtId="195" xfId="0">
      <alignment horizontal="center" vertical="center"/>
    </xf>
    <xf applyAlignment="true" applyBorder="false" applyFill="false" applyFont="true" applyNumberFormat="true" applyProtection="false" borderId="45" fillId="0" fontId="7" numFmtId="196" xfId="0">
      <alignment horizontal="center" vertical="center"/>
    </xf>
    <xf applyAlignment="true" applyBorder="false" applyFill="false" applyFont="true" applyNumberFormat="false" applyProtection="false" borderId="45" fillId="0" fontId="14" numFmtId="0" xfId="0">
      <alignment horizontal="center" vertical="center"/>
    </xf>
    <xf applyAlignment="true" applyBorder="false" applyFill="false" applyFont="true" applyNumberFormat="false" applyProtection="false" borderId="49" fillId="0" fontId="14" numFmtId="0" xfId="0">
      <alignment horizontal="center" vertical="center"/>
    </xf>
    <xf applyAlignment="true" applyBorder="false" applyFill="false" applyFont="true" applyNumberFormat="true" applyProtection="false" borderId="50" fillId="0" fontId="10" numFmtId="189" xfId="0">
      <alignment horizontal="center" vertical="center"/>
    </xf>
    <xf applyAlignment="true" applyBorder="false" applyFill="false" applyFont="true" applyNumberFormat="true" applyProtection="false" borderId="48" fillId="0" fontId="10" numFmtId="189" xfId="0">
      <alignment horizontal="center" vertical="center"/>
    </xf>
    <xf applyAlignment="true" applyBorder="false" applyFill="false" applyFont="true" applyNumberFormat="true" applyProtection="false" borderId="48" fillId="0" fontId="10" numFmtId="189" xfId="0">
      <alignment horizontal="center" vertical="center"/>
    </xf>
    <xf applyAlignment="true" applyBorder="false" applyFill="false" applyFont="true" applyNumberFormat="true" applyProtection="false" borderId="45" fillId="0" fontId="10" numFmtId="194" xfId="0">
      <alignment horizontal="center" vertical="center"/>
    </xf>
    <xf applyAlignment="true" applyBorder="false" applyFill="false" applyFont="true" applyNumberFormat="true" applyProtection="false" borderId="48" fillId="0" fontId="10" numFmtId="190" xfId="0">
      <alignment horizontal="center" vertical="center"/>
    </xf>
    <xf applyAlignment="true" applyBorder="false" applyFill="false" applyFont="true" applyNumberFormat="true" applyProtection="false" borderId="48" fillId="0" fontId="10" numFmtId="194" xfId="0">
      <alignment horizontal="center" vertical="center"/>
    </xf>
    <xf applyAlignment="true" applyBorder="false" applyFill="false" applyFont="true" applyNumberFormat="true" applyProtection="false" borderId="49" fillId="0" fontId="10" numFmtId="190" xfId="0">
      <alignment horizontal="center" vertical="center"/>
    </xf>
    <xf applyAlignment="true" applyBorder="false" applyFill="false" applyFont="true" applyNumberFormat="true" applyProtection="false" borderId="45" fillId="0" fontId="10" numFmtId="194" xfId="0">
      <alignment horizontal="center" vertical="center"/>
    </xf>
    <xf applyAlignment="true" applyBorder="false" applyFill="false" applyFont="true" applyNumberFormat="true" applyProtection="false" borderId="46" fillId="0" fontId="10" numFmtId="190" xfId="0">
      <alignment horizontal="center" vertical="center"/>
    </xf>
    <xf applyAlignment="true" applyBorder="false" applyFill="false" applyFont="true" applyNumberFormat="true" applyProtection="false" borderId="45" fillId="0" fontId="9" numFmtId="190" xfId="0">
      <alignment horizontal="center" vertical="center"/>
    </xf>
    <xf applyAlignment="true" applyBorder="false" applyFill="false" applyFont="true" applyNumberFormat="true" applyProtection="false" borderId="45" fillId="0" fontId="9" numFmtId="194" xfId="0">
      <alignment horizontal="center" vertical="center"/>
    </xf>
    <xf applyAlignment="true" applyBorder="false" applyFill="false" applyFont="true" applyNumberFormat="true" applyProtection="false" borderId="45" fillId="0" fontId="9" numFmtId="193" xfId="0">
      <alignment horizontal="center" vertical="center"/>
    </xf>
    <xf applyAlignment="true" applyBorder="false" applyFill="false" applyFont="true" applyNumberFormat="true" applyProtection="false" borderId="45" fillId="0" fontId="9" numFmtId="194" xfId="0">
      <alignment horizontal="center" vertical="center"/>
    </xf>
    <xf applyAlignment="true" applyBorder="false" applyFill="false" applyFont="true" applyNumberFormat="true" applyProtection="false" borderId="45" fillId="0" fontId="9" numFmtId="193" xfId="0">
      <alignment horizontal="center" vertical="center"/>
    </xf>
    <xf applyAlignment="true" applyBorder="false" applyFill="false" applyFont="true" applyNumberFormat="true" applyProtection="false" borderId="45" fillId="0" fontId="9" numFmtId="192" xfId="0">
      <alignment horizontal="center" vertical="center"/>
    </xf>
    <xf applyAlignment="true" applyBorder="false" applyFill="false" applyFont="true" applyNumberFormat="true" applyProtection="false" borderId="49" fillId="0" fontId="9" numFmtId="190" xfId="0">
      <alignment horizontal="center" vertical="center"/>
    </xf>
    <xf applyAlignment="true" applyBorder="false" applyFill="false" applyFont="true" applyNumberFormat="true" applyProtection="false" borderId="51" fillId="0" fontId="9" numFmtId="192" xfId="0">
      <alignment horizontal="center" vertical="center"/>
    </xf>
    <xf applyAlignment="true" applyBorder="false" applyFill="false" applyFont="true" applyNumberFormat="true" applyProtection="false" borderId="46" fillId="0" fontId="9" numFmtId="192" xfId="0">
      <alignment horizontal="center" vertical="center"/>
    </xf>
    <xf applyAlignment="true" applyBorder="false" applyFill="false" applyFont="true" applyNumberFormat="true" applyProtection="false" borderId="45" fillId="0" fontId="9" numFmtId="192" xfId="0">
      <alignment horizontal="center" vertical="center"/>
    </xf>
    <xf applyAlignment="true" applyBorder="false" applyFill="false" applyFont="true" applyNumberFormat="false" applyProtection="false" borderId="45" fillId="0" fontId="9" numFmtId="0" xfId="0">
      <alignment horizontal="center" vertical="center"/>
    </xf>
    <xf applyAlignment="true" applyBorder="false" applyFill="false" applyFont="true" applyNumberFormat="false" applyProtection="false" borderId="45" fillId="0" fontId="7" numFmtId="0" xfId="0">
      <alignment horizontal="center" vertical="center"/>
    </xf>
    <xf applyAlignment="true" applyBorder="false" applyFill="false" applyFont="true" applyNumberFormat="true" applyProtection="false" borderId="49" fillId="0" fontId="10" numFmtId="189" xfId="0">
      <alignment horizontal="center" vertical="center"/>
    </xf>
    <xf applyAlignment="true" applyBorder="false" applyFill="false" applyFont="true" applyNumberFormat="true" applyProtection="false" borderId="52" fillId="0" fontId="10" numFmtId="189" xfId="0">
      <alignment horizontal="center" vertical="center"/>
    </xf>
    <xf applyAlignment="true" applyBorder="false" applyFill="false" applyFont="true" applyNumberFormat="true" applyProtection="false" borderId="53" fillId="0" fontId="10" numFmtId="194" xfId="0">
      <alignment horizontal="center" vertical="center"/>
    </xf>
    <xf applyAlignment="true" applyBorder="false" applyFill="false" applyFont="true" applyNumberFormat="true" applyProtection="false" borderId="46" fillId="0" fontId="10" numFmtId="190" xfId="0">
      <alignment horizontal="center" vertical="center"/>
    </xf>
    <xf applyAlignment="true" applyBorder="false" applyFill="false" applyFont="true" applyNumberFormat="true" applyProtection="false" borderId="54" fillId="0" fontId="10" numFmtId="194" xfId="0">
      <alignment horizontal="center" vertical="center"/>
    </xf>
    <xf applyAlignment="true" applyBorder="false" applyFill="false" applyFont="true" applyNumberFormat="true" applyProtection="false" borderId="45" fillId="0" fontId="10" numFmtId="190" xfId="0">
      <alignment horizontal="center" vertical="center"/>
    </xf>
    <xf applyAlignment="true" applyBorder="false" applyFill="false" applyFont="true" applyNumberFormat="true" applyProtection="false" borderId="55" fillId="0" fontId="9" numFmtId="190" xfId="0">
      <alignment horizontal="center" vertical="center"/>
    </xf>
    <xf applyAlignment="true" applyBorder="false" applyFill="false" applyFont="true" applyNumberFormat="true" applyProtection="false" borderId="52" fillId="0" fontId="9" numFmtId="192" xfId="0">
      <alignment horizontal="center" vertical="center"/>
    </xf>
    <xf applyAlignment="true" applyBorder="false" applyFill="true" applyFont="true" applyNumberFormat="false" applyProtection="false" borderId="45" fillId="50" fontId="14" numFmtId="0" xfId="0">
      <alignment horizontal="center" vertical="center"/>
    </xf>
    <xf applyAlignment="true" applyBorder="false" applyFill="true" applyFont="true" applyNumberFormat="true" applyProtection="false" borderId="46" fillId="50" fontId="10" numFmtId="192" xfId="0">
      <alignment horizontal="center" vertical="center"/>
    </xf>
    <xf applyAlignment="true" applyBorder="false" applyFill="true" applyFont="true" applyNumberFormat="true" applyProtection="false" borderId="54" fillId="50" fontId="10" numFmtId="192" xfId="0">
      <alignment horizontal="center" vertical="center"/>
    </xf>
    <xf applyAlignment="true" applyBorder="false" applyFill="true" applyFont="true" applyNumberFormat="true" applyProtection="false" borderId="45" fillId="50" fontId="10" numFmtId="194" xfId="0">
      <alignment horizontal="center" vertical="center"/>
    </xf>
    <xf applyAlignment="true" applyBorder="false" applyFill="true" applyFont="true" applyNumberFormat="true" applyProtection="false" borderId="45" fillId="50" fontId="10" numFmtId="190" xfId="0">
      <alignment horizontal="center" vertical="center"/>
    </xf>
    <xf applyAlignment="true" applyBorder="false" applyFill="true" applyFont="true" applyNumberFormat="true" applyProtection="false" borderId="45" fillId="50" fontId="9" numFmtId="190" xfId="0">
      <alignment horizontal="center" vertical="center"/>
    </xf>
    <xf applyAlignment="true" applyBorder="false" applyFill="true" applyFont="true" applyNumberFormat="true" applyProtection="false" borderId="54" fillId="50" fontId="10" numFmtId="194" xfId="0">
      <alignment horizontal="center" vertical="center"/>
    </xf>
    <xf applyAlignment="true" applyBorder="false" applyFill="true" applyFont="true" applyNumberFormat="true" applyProtection="false" borderId="45" fillId="50" fontId="9" numFmtId="193" xfId="0">
      <alignment horizontal="center" vertical="center"/>
    </xf>
    <xf applyAlignment="true" applyBorder="false" applyFill="true" applyFont="true" applyNumberFormat="true" applyProtection="false" borderId="45" fillId="50" fontId="9" numFmtId="194" xfId="0">
      <alignment horizontal="center" vertical="center"/>
    </xf>
    <xf applyAlignment="true" applyBorder="false" applyFill="true" applyFont="true" applyNumberFormat="true" applyProtection="false" borderId="45" fillId="50" fontId="9" numFmtId="189" xfId="0">
      <alignment horizontal="center" vertical="center"/>
    </xf>
    <xf applyAlignment="true" applyBorder="false" applyFill="true" applyFont="true" applyNumberFormat="true" applyProtection="false" borderId="54" fillId="50" fontId="9" numFmtId="192" xfId="0">
      <alignment horizontal="center" vertical="center"/>
    </xf>
    <xf applyAlignment="true" applyBorder="false" applyFill="true" applyFont="true" applyNumberFormat="true" applyProtection="false" borderId="45" fillId="50" fontId="9" numFmtId="192" xfId="0">
      <alignment horizontal="center" vertical="center"/>
    </xf>
    <xf applyAlignment="true" applyBorder="false" applyFill="true" applyFont="true" applyNumberFormat="true" applyProtection="false" borderId="45" fillId="50" fontId="9" numFmtId="195" xfId="0">
      <alignment horizontal="center" vertical="center"/>
    </xf>
    <xf applyAlignment="true" applyBorder="false" applyFill="true" applyFont="true" applyNumberFormat="false" applyProtection="false" borderId="45" fillId="50" fontId="9" numFmtId="0" xfId="0">
      <alignment horizontal="center" vertical="center"/>
    </xf>
    <xf applyAlignment="true" applyBorder="false" applyFill="false" applyFont="true" applyNumberFormat="false" applyProtection="false" borderId="45" fillId="0" fontId="14" numFmtId="0" xfId="0">
      <alignment horizontal="center" vertical="center"/>
    </xf>
    <xf applyAlignment="true" applyBorder="false" applyFill="false" applyFont="true" applyNumberFormat="true" applyProtection="false" borderId="46" fillId="0" fontId="10" numFmtId="189" xfId="0">
      <alignment horizontal="center" vertical="center"/>
    </xf>
    <xf applyAlignment="true" applyBorder="false" applyFill="false" applyFont="true" applyNumberFormat="true" applyProtection="false" borderId="45" fillId="0" fontId="10" numFmtId="192" xfId="0">
      <alignment horizontal="center" vertical="center"/>
    </xf>
    <xf applyAlignment="true" applyBorder="false" applyFill="false" applyFont="true" applyNumberFormat="true" applyProtection="false" borderId="45" fillId="0" fontId="10" numFmtId="190" xfId="0">
      <alignment horizontal="center" vertical="center"/>
    </xf>
    <xf applyAlignment="true" applyBorder="false" applyFill="true" applyFont="true" applyNumberFormat="true" applyProtection="false" borderId="45" fillId="50" fontId="10" numFmtId="192" xfId="0">
      <alignment horizontal="center" vertical="center"/>
    </xf>
    <xf applyAlignment="true" applyBorder="false" applyFill="true" applyFont="true" applyNumberFormat="true" applyProtection="false" borderId="54" fillId="50" fontId="10" numFmtId="190" xfId="0">
      <alignment horizontal="center" vertical="center"/>
    </xf>
    <xf applyAlignment="true" applyBorder="false" applyFill="false" applyFont="true" applyNumberFormat="true" applyProtection="false" borderId="45" fillId="0" fontId="10" numFmtId="192" xfId="0">
      <alignment horizontal="center" vertical="center"/>
    </xf>
    <xf applyAlignment="true" applyBorder="false" applyFill="true" applyFont="true" applyNumberFormat="true" applyProtection="false" borderId="46" fillId="50" fontId="10" numFmtId="194" xfId="0">
      <alignment horizontal="center" vertical="center"/>
    </xf>
    <xf applyAlignment="true" applyBorder="false" applyFill="false" applyFont="true" applyNumberFormat="true" applyProtection="false" borderId="45" fillId="0" fontId="10" numFmtId="189" xfId="0">
      <alignment horizontal="center" vertical="center"/>
    </xf>
    <xf applyAlignment="true" applyBorder="false" applyFill="false" applyFont="true" applyNumberFormat="true" applyProtection="false" borderId="45" fillId="0" fontId="10" numFmtId="189" xfId="0">
      <alignment horizontal="center" vertical="center"/>
    </xf>
    <xf applyAlignment="true" applyBorder="false" applyFill="true" applyFont="true" applyNumberFormat="false" applyProtection="false" borderId="45" fillId="51" fontId="11" numFmtId="0" xfId="0">
      <alignment horizontal="center" vertical="center"/>
    </xf>
    <xf applyAlignment="true" applyBorder="false" applyFill="true" applyFont="true" applyNumberFormat="true" applyProtection="false" borderId="46" fillId="51" fontId="11" numFmtId="192" xfId="0">
      <alignment horizontal="center" vertical="center"/>
    </xf>
    <xf applyAlignment="true" applyBorder="false" applyFill="true" applyFont="true" applyNumberFormat="true" applyProtection="false" borderId="45" fillId="51" fontId="11" numFmtId="192" xfId="0">
      <alignment horizontal="center" vertical="center"/>
    </xf>
    <xf applyAlignment="true" applyBorder="false" applyFill="true" applyFont="true" applyNumberFormat="true" applyProtection="false" borderId="45" fillId="51" fontId="11" numFmtId="194" xfId="0">
      <alignment horizontal="center" vertical="center"/>
    </xf>
    <xf applyAlignment="true" applyBorder="false" applyFill="true" applyFont="true" applyNumberFormat="true" applyProtection="false" borderId="45" fillId="51" fontId="11" numFmtId="190" xfId="0">
      <alignment horizontal="center" vertical="center"/>
    </xf>
    <xf applyAlignment="true" applyBorder="false" applyFill="true" applyFont="true" applyNumberFormat="true" applyProtection="false" borderId="48" fillId="51" fontId="11" numFmtId="194" xfId="0">
      <alignment horizontal="center" vertical="center"/>
    </xf>
    <xf applyAlignment="true" applyBorder="false" applyFill="true" applyFont="true" applyNumberFormat="true" applyProtection="false" borderId="45" fillId="51" fontId="11" numFmtId="193" xfId="0">
      <alignment horizontal="center" vertical="center"/>
    </xf>
    <xf applyAlignment="true" applyBorder="false" applyFill="true" applyFont="true" applyNumberFormat="true" applyProtection="false" borderId="48" fillId="51" fontId="11" numFmtId="190" xfId="0">
      <alignment horizontal="center" vertical="center"/>
    </xf>
    <xf applyAlignment="true" applyBorder="false" applyFill="true" applyFont="true" applyNumberFormat="true" applyProtection="false" borderId="48" fillId="51" fontId="11" numFmtId="192" xfId="0">
      <alignment horizontal="center" vertical="center"/>
    </xf>
    <xf applyAlignment="true" applyBorder="false" applyFill="true" applyFont="true" applyNumberFormat="true" applyProtection="false" borderId="45" fillId="51" fontId="11" numFmtId="195" xfId="0">
      <alignment horizontal="center" vertical="center"/>
    </xf>
    <xf applyAlignment="true" applyBorder="false" applyFill="false" applyFont="true" applyNumberFormat="true" applyProtection="false" borderId="50" fillId="0" fontId="10" numFmtId="194" xfId="0">
      <alignment horizontal="center" vertical="center"/>
    </xf>
    <xf applyAlignment="true" applyBorder="false" applyFill="false" applyFont="true" applyNumberFormat="true" applyProtection="false" borderId="52" fillId="0" fontId="10" numFmtId="190" xfId="0">
      <alignment horizontal="center" vertical="center"/>
    </xf>
    <xf applyAlignment="true" applyBorder="false" applyFill="false" applyFont="true" applyNumberFormat="true" applyProtection="false" borderId="46" fillId="0" fontId="10" numFmtId="194" xfId="0">
      <alignment horizontal="center" vertical="center"/>
    </xf>
    <xf applyAlignment="true" applyBorder="false" applyFill="false" applyFont="true" applyNumberFormat="true" applyProtection="false" borderId="52" fillId="0" fontId="10" numFmtId="189" xfId="0">
      <alignment horizontal="center" vertical="center"/>
    </xf>
    <xf applyAlignment="true" applyBorder="false" applyFill="false" applyFont="true" applyNumberFormat="true" applyProtection="false" borderId="56" fillId="0" fontId="10" numFmtId="190" xfId="0">
      <alignment horizontal="center" vertical="center"/>
    </xf>
    <xf applyAlignment="true" applyBorder="false" applyFill="true" applyFont="true" applyNumberFormat="true" applyProtection="false" borderId="48" fillId="50" fontId="9" numFmtId="193" xfId="0">
      <alignment horizontal="center" vertical="center"/>
    </xf>
    <xf applyAlignment="true" applyBorder="false" applyFill="true" applyFont="true" applyNumberFormat="true" applyProtection="false" borderId="49" fillId="51" fontId="11" numFmtId="194" xfId="0">
      <alignment horizontal="center" vertical="center"/>
    </xf>
    <xf applyAlignment="true" applyBorder="false" applyFill="true" applyFont="true" applyNumberFormat="true" applyProtection="false" borderId="52" fillId="51" fontId="11" numFmtId="190" xfId="0">
      <alignment horizontal="center" vertical="center"/>
    </xf>
    <xf applyAlignment="true" applyBorder="false" applyFill="true" applyFont="true" applyNumberFormat="true" applyProtection="false" borderId="46" fillId="51" fontId="11" numFmtId="190" xfId="0">
      <alignment horizontal="center" vertical="center"/>
    </xf>
    <xf applyAlignment="true" applyBorder="false" applyFill="true" applyFont="true" applyNumberFormat="false" applyProtection="false" borderId="48" fillId="47" fontId="1" numFmtId="0" xfId="0">
      <alignment horizontal="center" vertical="center"/>
    </xf>
    <xf applyAlignment="true" applyBorder="false" applyFill="true" applyFont="true" applyNumberFormat="true" applyProtection="false" borderId="48" fillId="48" fontId="1" numFmtId="192" xfId="0">
      <alignment horizontal="center" vertical="center"/>
    </xf>
    <xf applyAlignment="true" applyBorder="false" applyFill="true" applyFont="true" applyNumberFormat="true" applyProtection="false" borderId="48" fillId="48" fontId="1" numFmtId="190" xfId="0">
      <alignment horizontal="center" vertical="center"/>
    </xf>
    <xf applyAlignment="true" applyBorder="false" applyFill="true" applyFont="true" applyNumberFormat="true" applyProtection="false" borderId="48" fillId="49" fontId="1" numFmtId="190" xfId="0">
      <alignment horizontal="center" vertical="center"/>
    </xf>
    <xf applyAlignment="true" applyBorder="false" applyFill="true" applyFont="true" applyNumberFormat="true" applyProtection="false" borderId="48" fillId="49" fontId="1" numFmtId="193" xfId="0">
      <alignment horizontal="center" vertical="center"/>
    </xf>
    <xf applyAlignment="true" applyBorder="false" applyFill="true" applyFont="true" applyNumberFormat="true" applyProtection="false" borderId="48" fillId="49" fontId="1" numFmtId="194" xfId="0">
      <alignment horizontal="center" vertical="center"/>
    </xf>
    <xf applyAlignment="true" applyBorder="false" applyFill="true" applyFont="true" applyNumberFormat="true" applyProtection="false" borderId="48" fillId="49" fontId="1" numFmtId="195" xfId="0">
      <alignment horizontal="center" vertical="center"/>
    </xf>
    <xf applyAlignment="true" applyBorder="false" applyFill="true" applyFont="true" applyNumberFormat="false" applyProtection="false" borderId="48" fillId="49" fontId="1" numFmtId="0" xfId="0">
      <alignment horizontal="center" vertical="center"/>
    </xf>
    <xf applyAlignment="true" applyBorder="false" applyFill="false" applyFont="true" applyNumberFormat="true" applyProtection="false" borderId="49" fillId="0" fontId="7" numFmtId="196" xfId="0">
      <alignment horizontal="center" vertical="center"/>
    </xf>
    <xf applyAlignment="true" applyBorder="false" applyFill="false" applyFont="true" applyNumberFormat="false" applyProtection="false" borderId="52" fillId="0" fontId="14" numFmtId="0" xfId="0">
      <alignment horizontal="center" vertical="center"/>
    </xf>
    <xf applyAlignment="true" applyBorder="false" applyFill="false" applyFont="true" applyNumberFormat="false" applyProtection="false" borderId="52" fillId="0" fontId="14" numFmtId="0" xfId="0">
      <alignment horizontal="center" vertical="center"/>
    </xf>
    <xf applyAlignment="true" applyBorder="false" applyFill="false" applyFont="true" applyNumberFormat="true" applyProtection="false" borderId="52" fillId="0" fontId="10" numFmtId="194" xfId="0">
      <alignment horizontal="center" vertical="center"/>
    </xf>
    <xf applyAlignment="true" applyBorder="false" applyFill="false" applyFont="true" applyNumberFormat="true" applyProtection="false" borderId="52" fillId="0" fontId="10" numFmtId="194" xfId="0">
      <alignment horizontal="center" vertical="center"/>
    </xf>
    <xf applyAlignment="true" applyBorder="false" applyFill="false" applyFont="true" applyNumberFormat="true" applyProtection="false" borderId="52" fillId="0" fontId="10" numFmtId="190" xfId="0">
      <alignment horizontal="center" vertical="center"/>
    </xf>
    <xf applyAlignment="true" applyBorder="false" applyFill="false" applyFont="true" applyNumberFormat="true" applyProtection="false" borderId="52" fillId="0" fontId="9" numFmtId="190" xfId="0">
      <alignment horizontal="center" vertical="center"/>
    </xf>
    <xf applyAlignment="true" applyBorder="false" applyFill="false" applyFont="true" applyNumberFormat="true" applyProtection="false" borderId="52" fillId="0" fontId="9" numFmtId="194" xfId="0">
      <alignment horizontal="center" vertical="center"/>
    </xf>
    <xf applyAlignment="true" applyBorder="false" applyFill="false" applyFont="true" applyNumberFormat="true" applyProtection="false" borderId="52" fillId="0" fontId="9" numFmtId="193" xfId="0">
      <alignment horizontal="center" vertical="center"/>
    </xf>
    <xf applyAlignment="true" applyBorder="false" applyFill="false" applyFont="true" applyNumberFormat="true" applyProtection="false" borderId="52" fillId="0" fontId="9" numFmtId="194" xfId="0">
      <alignment horizontal="center" vertical="center"/>
    </xf>
    <xf applyAlignment="true" applyBorder="false" applyFill="false" applyFont="true" applyNumberFormat="true" applyProtection="false" borderId="52" fillId="0" fontId="9" numFmtId="193" xfId="0">
      <alignment horizontal="center" vertical="center"/>
    </xf>
    <xf applyAlignment="true" applyBorder="false" applyFill="false" applyFont="true" applyNumberFormat="true" applyProtection="false" borderId="52" fillId="0" fontId="9" numFmtId="192" xfId="0">
      <alignment horizontal="center" vertical="center"/>
    </xf>
    <xf applyAlignment="true" applyBorder="false" applyFill="false" applyFont="true" applyNumberFormat="false" applyProtection="false" borderId="52" fillId="0" fontId="9" numFmtId="0" xfId="0">
      <alignment horizontal="center" vertical="center"/>
    </xf>
    <xf applyAlignment="true" applyBorder="false" applyFill="false" applyFont="true" applyNumberFormat="false" applyProtection="false" borderId="54" fillId="0" fontId="14" numFmtId="0" xfId="0">
      <alignment horizontal="center" vertical="center"/>
    </xf>
    <xf applyAlignment="true" applyBorder="false" applyFill="false" applyFont="true" applyNumberFormat="false" applyProtection="false" borderId="55" fillId="0" fontId="14" numFmtId="0" xfId="0">
      <alignment horizontal="center" vertical="center"/>
    </xf>
    <xf applyAlignment="true" applyBorder="false" applyFill="false" applyFont="true" applyNumberFormat="true" applyProtection="false" borderId="57" fillId="0" fontId="10" numFmtId="189" xfId="0">
      <alignment horizontal="center" vertical="center"/>
    </xf>
    <xf applyAlignment="true" applyBorder="false" applyFill="false" applyFont="true" applyNumberFormat="true" applyProtection="false" borderId="55" fillId="0" fontId="10" numFmtId="189" xfId="0">
      <alignment horizontal="center" vertical="center"/>
    </xf>
    <xf applyAlignment="true" applyBorder="false" applyFill="false" applyFont="true" applyNumberFormat="true" applyProtection="false" borderId="58" fillId="0" fontId="10" numFmtId="189" xfId="0">
      <alignment horizontal="center" vertical="center"/>
    </xf>
    <xf applyAlignment="true" applyBorder="false" applyFill="false" applyFont="true" applyNumberFormat="true" applyProtection="false" borderId="59" fillId="0" fontId="10" numFmtId="194" xfId="0">
      <alignment horizontal="center" vertical="center"/>
    </xf>
    <xf applyAlignment="true" applyBorder="false" applyFill="false" applyFont="true" applyNumberFormat="true" applyProtection="false" borderId="55" fillId="0" fontId="10" numFmtId="190" xfId="0">
      <alignment horizontal="center" vertical="center"/>
    </xf>
    <xf applyAlignment="true" applyBorder="false" applyFill="false" applyFont="true" applyNumberFormat="true" applyProtection="false" borderId="54" fillId="0" fontId="10" numFmtId="194" xfId="0">
      <alignment horizontal="center" vertical="center"/>
    </xf>
    <xf applyAlignment="true" applyBorder="false" applyFill="false" applyFont="true" applyNumberFormat="true" applyProtection="false" borderId="54" fillId="0" fontId="10" numFmtId="190" xfId="0">
      <alignment horizontal="center" vertical="center"/>
    </xf>
    <xf applyAlignment="true" applyBorder="false" applyFill="false" applyFont="true" applyNumberFormat="true" applyProtection="false" borderId="54" fillId="0" fontId="9" numFmtId="190" xfId="0">
      <alignment horizontal="center" vertical="center"/>
    </xf>
    <xf applyAlignment="true" applyBorder="false" applyFill="false" applyFont="true" applyNumberFormat="true" applyProtection="false" borderId="54" fillId="0" fontId="9" numFmtId="194" xfId="0">
      <alignment horizontal="center" vertical="center"/>
    </xf>
    <xf applyAlignment="true" applyBorder="false" applyFill="false" applyFont="true" applyNumberFormat="true" applyProtection="false" borderId="54" fillId="0" fontId="9" numFmtId="193" xfId="0">
      <alignment horizontal="center" vertical="center"/>
    </xf>
    <xf applyAlignment="true" applyBorder="false" applyFill="false" applyFont="true" applyNumberFormat="true" applyProtection="false" borderId="54" fillId="0" fontId="9" numFmtId="194" xfId="0">
      <alignment horizontal="center" vertical="center"/>
    </xf>
    <xf applyAlignment="true" applyBorder="false" applyFill="false" applyFont="true" applyNumberFormat="true" applyProtection="false" borderId="54" fillId="0" fontId="9" numFmtId="193" xfId="0">
      <alignment horizontal="center" vertical="center"/>
    </xf>
    <xf applyAlignment="true" applyBorder="false" applyFill="false" applyFont="true" applyNumberFormat="true" applyProtection="false" borderId="54" fillId="0" fontId="9" numFmtId="192" xfId="0">
      <alignment horizontal="center" vertical="center"/>
    </xf>
    <xf applyAlignment="true" applyBorder="false" applyFill="false" applyFont="true" applyNumberFormat="true" applyProtection="false" borderId="58" fillId="0" fontId="9" numFmtId="192" xfId="0">
      <alignment horizontal="center" vertical="center"/>
    </xf>
    <xf applyAlignment="true" applyBorder="false" applyFill="false" applyFont="true" applyNumberFormat="true" applyProtection="false" borderId="56" fillId="0" fontId="9" numFmtId="192" xfId="0">
      <alignment horizontal="center" vertical="center"/>
    </xf>
    <xf applyAlignment="true" applyBorder="false" applyFill="false" applyFont="true" applyNumberFormat="true" applyProtection="false" borderId="54" fillId="0" fontId="9" numFmtId="192" xfId="0">
      <alignment horizontal="center" vertical="center"/>
    </xf>
    <xf applyAlignment="true" applyBorder="false" applyFill="false" applyFont="true" applyNumberFormat="false" applyProtection="false" borderId="54" fillId="0" fontId="9" numFmtId="0" xfId="0">
      <alignment horizontal="center" vertical="center"/>
    </xf>
    <xf applyAlignment="true" applyBorder="false" applyFill="true" applyFont="true" applyNumberFormat="false" applyProtection="false" borderId="52" fillId="47" fontId="1" numFmtId="0" xfId="0">
      <alignment horizontal="center" vertical="center"/>
    </xf>
    <xf applyAlignment="true" applyBorder="false" applyFill="true" applyFont="true" applyNumberFormat="true" applyProtection="false" borderId="52" fillId="52" fontId="1" numFmtId="189" xfId="0">
      <alignment horizontal="center" vertical="center"/>
    </xf>
    <xf applyAlignment="true" applyBorder="false" applyFill="true" applyFont="true" applyNumberFormat="true" applyProtection="false" borderId="52" fillId="53" fontId="1" numFmtId="190" xfId="0">
      <alignment horizontal="center" vertical="center"/>
    </xf>
    <xf applyAlignment="true" applyBorder="false" applyFill="true" applyFont="true" applyNumberFormat="false" applyProtection="false" borderId="60" fillId="54" fontId="1" numFmtId="0" xfId="0">
      <alignment horizontal="center" vertical="center"/>
    </xf>
    <xf applyAlignment="true" applyBorder="false" applyFill="true" applyFont="true" applyNumberFormat="false" applyProtection="false" borderId="61" fillId="54" fontId="1" numFmtId="0" xfId="0">
      <alignment horizontal="center" vertical="center"/>
    </xf>
    <xf applyAlignment="true" applyBorder="false" applyFill="true" applyFont="true" applyNumberFormat="false" applyProtection="false" borderId="61" fillId="55" fontId="1" numFmtId="0" xfId="0">
      <alignment horizontal="center" vertical="center"/>
    </xf>
    <xf applyAlignment="true" applyBorder="false" applyFill="true" applyFont="true" applyNumberFormat="true" applyProtection="false" borderId="52" fillId="56" fontId="1" numFmtId="189" xfId="0">
      <alignment horizontal="center" vertical="center" wrapText="true"/>
    </xf>
    <xf applyAlignment="true" applyBorder="false" applyFill="true" applyFont="true" applyNumberFormat="true" applyProtection="false" borderId="52" fillId="57" fontId="4" numFmtId="191" xfId="0">
      <alignment horizontal="center" vertical="center" wrapText="true"/>
    </xf>
    <xf applyAlignment="true" applyBorder="false" applyFill="true" applyFont="true" applyNumberFormat="true" applyProtection="false" borderId="52" fillId="48" fontId="1" numFmtId="193" xfId="0">
      <alignment horizontal="center" vertical="center" wrapText="true"/>
    </xf>
    <xf applyAlignment="true" applyBorder="false" applyFill="true" applyFont="true" applyNumberFormat="true" applyProtection="false" borderId="52" fillId="51" fontId="1" numFmtId="193" xfId="0">
      <alignment horizontal="center" vertical="center" wrapText="true"/>
    </xf>
    <xf applyAlignment="true" applyBorder="false" applyFill="true" applyFont="true" applyNumberFormat="true" applyProtection="false" borderId="52" fillId="58" fontId="1" numFmtId="191" xfId="0">
      <alignment horizontal="center" vertical="center" wrapText="true"/>
    </xf>
    <xf applyAlignment="true" applyBorder="false" applyFill="true" applyFont="true" applyNumberFormat="false" applyProtection="false" borderId="60" fillId="59" fontId="1" numFmtId="0" xfId="0">
      <alignment horizontal="center" vertical="center" wrapText="true"/>
    </xf>
    <xf applyAlignment="true" applyBorder="false" applyFill="true" applyFont="true" applyNumberFormat="false" applyProtection="false" borderId="61" fillId="59" fontId="1" numFmtId="0" xfId="0">
      <alignment horizontal="center" vertical="center" wrapText="true"/>
    </xf>
    <xf applyAlignment="true" applyBorder="false" applyFill="true" applyFont="true" applyNumberFormat="false" applyProtection="false" borderId="61" fillId="55" fontId="1" numFmtId="0" xfId="0">
      <alignment horizontal="center" vertical="center" wrapText="true"/>
    </xf>
    <xf applyAlignment="true" applyBorder="false" applyFill="true" applyFont="true" applyNumberFormat="false" applyProtection="false" borderId="52" fillId="47" fontId="1" numFmtId="0" xfId="0">
      <alignment horizontal="center" vertical="center" wrapText="true"/>
    </xf>
    <xf applyAlignment="true" applyBorder="false" applyFill="true" applyFont="true" applyNumberFormat="true" applyProtection="false" borderId="52" fillId="47" fontId="1" numFmtId="189" xfId="0">
      <alignment horizontal="center" vertical="center" wrapText="true"/>
    </xf>
    <xf applyAlignment="true" applyBorder="false" applyFill="true" applyFont="true" applyNumberFormat="true" applyProtection="false" borderId="52" fillId="56" fontId="1" numFmtId="194" xfId="0">
      <alignment horizontal="center" vertical="center" wrapText="true"/>
    </xf>
    <xf applyAlignment="true" applyBorder="false" applyFill="true" applyFont="true" applyNumberFormat="true" applyProtection="false" borderId="52" fillId="56" fontId="1" numFmtId="190" xfId="0">
      <alignment horizontal="center" vertical="center" wrapText="true"/>
    </xf>
    <xf applyAlignment="true" applyBorder="false" applyFill="true" applyFont="true" applyNumberFormat="true" applyProtection="false" borderId="52" fillId="57" fontId="1" numFmtId="194" xfId="0">
      <alignment horizontal="center" vertical="center" wrapText="true"/>
    </xf>
    <xf applyAlignment="true" applyBorder="false" applyFill="true" applyFont="true" applyNumberFormat="true" applyProtection="false" borderId="52" fillId="57" fontId="1" numFmtId="190" xfId="0">
      <alignment horizontal="center" vertical="center" wrapText="true"/>
    </xf>
    <xf applyAlignment="true" applyBorder="false" applyFill="true" applyFont="true" applyNumberFormat="true" applyProtection="false" borderId="62" fillId="57" fontId="1" numFmtId="194" xfId="0">
      <alignment horizontal="center" vertical="center" wrapText="true"/>
    </xf>
    <xf applyAlignment="true" applyBorder="false" applyFill="true" applyFont="true" applyNumberFormat="true" applyProtection="false" borderId="62" fillId="57" fontId="1" numFmtId="190" xfId="0">
      <alignment horizontal="center" vertical="center" wrapText="true"/>
    </xf>
    <xf applyAlignment="true" applyBorder="false" applyFill="true" applyFont="true" applyNumberFormat="true" applyProtection="false" borderId="62" fillId="57" fontId="1" numFmtId="191" xfId="0">
      <alignment horizontal="center" vertical="center" wrapText="true"/>
    </xf>
    <xf applyAlignment="true" applyBorder="false" applyFill="true" applyFont="true" applyNumberFormat="true" applyProtection="false" borderId="52" fillId="48" fontId="1" numFmtId="191" xfId="0">
      <alignment horizontal="center" vertical="center" wrapText="true"/>
    </xf>
    <xf applyAlignment="true" applyBorder="false" applyFill="true" applyFont="true" applyNumberFormat="true" applyProtection="false" borderId="52" fillId="48" fontId="1" numFmtId="194" xfId="0">
      <alignment horizontal="center" vertical="center" wrapText="true"/>
    </xf>
    <xf applyAlignment="true" applyBorder="false" applyFill="true" applyFont="true" applyNumberFormat="true" applyProtection="false" borderId="52" fillId="51" fontId="6" numFmtId="193" xfId="0">
      <alignment horizontal="center" vertical="center" wrapText="true"/>
    </xf>
    <xf applyAlignment="true" applyBorder="false" applyFill="true" applyFont="true" applyNumberFormat="true" applyProtection="false" borderId="52" fillId="51" fontId="6" numFmtId="192" xfId="0">
      <alignment horizontal="center" vertical="center" wrapText="true"/>
    </xf>
    <xf applyAlignment="true" applyBorder="false" applyFill="true" applyFont="true" applyNumberFormat="true" applyProtection="false" borderId="52" fillId="51" fontId="6" numFmtId="190" xfId="0">
      <alignment horizontal="center" vertical="center" wrapText="true"/>
    </xf>
    <xf applyAlignment="true" applyBorder="false" applyFill="true" applyFont="true" applyNumberFormat="true" applyProtection="false" borderId="62" fillId="51" fontId="1" numFmtId="192" xfId="0">
      <alignment horizontal="center" vertical="center" wrapText="true"/>
    </xf>
    <xf applyAlignment="true" applyBorder="false" applyFill="true" applyFont="true" applyNumberFormat="true" applyProtection="false" borderId="62" fillId="51" fontId="6" numFmtId="192" xfId="0">
      <alignment horizontal="center" vertical="center" wrapText="true"/>
    </xf>
    <xf applyAlignment="true" applyBorder="false" applyFill="true" applyFont="true" applyNumberFormat="true" applyProtection="false" borderId="62" fillId="51" fontId="6" numFmtId="192" xfId="0">
      <alignment horizontal="center" vertical="center" wrapText="true"/>
    </xf>
    <xf applyAlignment="true" applyBorder="false" applyFill="true" applyFont="true" applyNumberFormat="true" applyProtection="false" borderId="62" fillId="58" fontId="1" numFmtId="191" xfId="0">
      <alignment horizontal="center" vertical="center" wrapText="true"/>
    </xf>
    <xf applyAlignment="true" applyBorder="false" applyFill="true" applyFont="true" applyNumberFormat="false" applyProtection="false" borderId="63" fillId="55" fontId="1" numFmtId="0" xfId="0">
      <alignment horizontal="center" vertical="center" wrapText="true"/>
    </xf>
    <xf applyAlignment="true" applyBorder="false" applyFill="false" applyFont="true" applyNumberFormat="false" applyProtection="false" borderId="52" fillId="0" fontId="8" numFmtId="0" xfId="0">
      <alignment horizontal="center" vertical="center"/>
    </xf>
    <xf applyAlignment="true" applyBorder="false" applyFill="false" applyFont="true" applyNumberFormat="false" applyProtection="false" borderId="52" fillId="0" fontId="7" numFmtId="0" xfId="0">
      <alignment horizontal="center" vertical="center"/>
    </xf>
    <xf applyAlignment="true" applyBorder="false" applyFill="false" applyFont="true" applyNumberFormat="true" applyProtection="false" borderId="52" fillId="0" fontId="7" numFmtId="189" xfId="0">
      <alignment horizontal="center" vertical="center"/>
    </xf>
    <xf applyAlignment="true" applyBorder="false" applyFill="false" applyFont="true" applyNumberFormat="true" applyProtection="false" borderId="52" fillId="0" fontId="7" numFmtId="189" xfId="0">
      <alignment horizontal="center" vertical="center"/>
    </xf>
    <xf applyAlignment="true" applyBorder="false" applyFill="false" applyFont="true" applyNumberFormat="true" applyProtection="false" borderId="52" fillId="0" fontId="9" numFmtId="189" xfId="0">
      <alignment horizontal="center" vertical="center"/>
    </xf>
    <xf applyAlignment="true" applyBorder="false" applyFill="false" applyFont="true" applyNumberFormat="true" applyProtection="false" borderId="52" fillId="0" fontId="9" numFmtId="189" xfId="0">
      <alignment horizontal="center" vertical="center"/>
    </xf>
    <xf applyAlignment="true" applyBorder="false" applyFill="false" applyFont="true" applyNumberFormat="true" applyProtection="false" borderId="62" fillId="0" fontId="9" numFmtId="194" xfId="0">
      <alignment horizontal="center" vertical="center"/>
    </xf>
    <xf applyAlignment="true" applyBorder="false" applyFill="false" applyFont="true" applyNumberFormat="true" applyProtection="false" borderId="64" fillId="0" fontId="9" numFmtId="190" xfId="0">
      <alignment horizontal="center" vertical="center"/>
    </xf>
    <xf applyAlignment="true" applyBorder="false" applyFill="false" applyFont="true" applyNumberFormat="true" applyProtection="false" borderId="62" fillId="0" fontId="9" numFmtId="190" xfId="0">
      <alignment horizontal="center" vertical="center"/>
    </xf>
    <xf applyAlignment="true" applyBorder="false" applyFill="false" applyFont="true" applyNumberFormat="true" applyProtection="false" borderId="52" fillId="0" fontId="9" numFmtId="191" xfId="0">
      <alignment horizontal="center" vertical="center"/>
    </xf>
    <xf applyAlignment="true" applyBorder="false" applyFill="false" applyFont="true" applyNumberFormat="true" applyProtection="false" borderId="65" fillId="0" fontId="9" numFmtId="193" xfId="0">
      <alignment horizontal="center" vertical="center"/>
    </xf>
    <xf applyAlignment="true" applyBorder="false" applyFill="true" applyFont="true" applyNumberFormat="true" applyProtection="false" borderId="52" fillId="60" fontId="10" numFmtId="190" xfId="0">
      <alignment horizontal="center" vertical="center"/>
    </xf>
    <xf applyAlignment="true" applyBorder="false" applyFill="true" applyFont="true" applyNumberFormat="true" applyProtection="false" borderId="52" fillId="60" fontId="10" numFmtId="193" xfId="0">
      <alignment horizontal="center" vertical="center"/>
    </xf>
    <xf applyAlignment="true" applyBorder="false" applyFill="false" applyFont="true" applyNumberFormat="true" applyProtection="false" borderId="52" fillId="0" fontId="9" numFmtId="195" xfId="0">
      <alignment horizontal="center" vertical="center"/>
    </xf>
    <xf applyAlignment="true" applyBorder="false" applyFill="false" applyFont="true" applyNumberFormat="true" applyProtection="false" borderId="66" fillId="0" fontId="9" numFmtId="193" xfId="0">
      <alignment horizontal="center" vertical="center"/>
    </xf>
    <xf applyAlignment="true" applyBorder="false" applyFill="false" applyFont="true" applyNumberFormat="true" applyProtection="false" borderId="52" fillId="0" fontId="9" numFmtId="191" xfId="0">
      <alignment horizontal="center" vertical="center"/>
    </xf>
    <xf applyAlignment="true" applyBorder="false" applyFill="false" applyFont="true" applyNumberFormat="true" applyProtection="false" borderId="65" fillId="0" fontId="9" numFmtId="191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true" applyProtection="false" borderId="52" fillId="0" fontId="8" numFmtId="196" xfId="0">
      <alignment horizontal="center" vertical="center"/>
    </xf>
    <xf applyAlignment="true" applyBorder="false" applyFill="false" applyFont="true" applyNumberFormat="false" applyProtection="false" borderId="62" fillId="0" fontId="7" numFmtId="0" xfId="0">
      <alignment horizontal="center" vertical="center"/>
    </xf>
    <xf applyAlignment="true" applyBorder="false" applyFill="false" applyFont="true" applyNumberFormat="false" applyProtection="false" borderId="62" fillId="0" fontId="9" numFmtId="0" xfId="0">
      <alignment horizontal="center" vertical="center"/>
    </xf>
    <xf applyAlignment="true" applyBorder="false" applyFill="false" applyFont="true" applyNumberFormat="true" applyProtection="false" borderId="62" fillId="0" fontId="7" numFmtId="189" xfId="0">
      <alignment horizontal="center" vertical="center"/>
    </xf>
    <xf applyAlignment="true" applyBorder="false" applyFill="false" applyFont="true" applyNumberFormat="true" applyProtection="false" borderId="62" fillId="0" fontId="7" numFmtId="192" xfId="0">
      <alignment horizontal="center" vertical="center"/>
    </xf>
    <xf applyAlignment="true" applyBorder="false" applyFill="false" applyFont="true" applyNumberFormat="true" applyProtection="false" borderId="62" fillId="0" fontId="9" numFmtId="189" xfId="0">
      <alignment horizontal="center" vertical="center"/>
    </xf>
    <xf applyAlignment="true" applyBorder="false" applyFill="false" applyFont="true" applyNumberFormat="true" applyProtection="false" borderId="62" fillId="0" fontId="9" numFmtId="189" xfId="0">
      <alignment horizontal="center" vertical="center"/>
    </xf>
    <xf applyAlignment="true" applyBorder="false" applyFill="false" applyFont="true" applyNumberFormat="true" applyProtection="false" borderId="64" fillId="0" fontId="9" numFmtId="189" xfId="0">
      <alignment horizontal="center" vertical="center"/>
    </xf>
    <xf applyAlignment="true" applyBorder="false" applyFill="false" applyFont="true" applyNumberFormat="true" applyProtection="false" borderId="65" fillId="0" fontId="9" numFmtId="194" xfId="0">
      <alignment horizontal="center" vertical="center"/>
    </xf>
    <xf applyAlignment="true" applyBorder="false" applyFill="false" applyFont="true" applyNumberFormat="true" applyProtection="false" borderId="66" fillId="0" fontId="8" numFmtId="196" xfId="0">
      <alignment horizontal="center" vertical="center"/>
    </xf>
    <xf applyAlignment="true" applyBorder="false" applyFill="true" applyFont="true" applyNumberFormat="false" applyProtection="false" borderId="52" fillId="50" fontId="7" numFmtId="0" xfId="0">
      <alignment horizontal="center" vertical="center"/>
    </xf>
    <xf applyAlignment="true" applyBorder="false" applyFill="true" applyFont="true" applyNumberFormat="true" applyProtection="false" borderId="52" fillId="50" fontId="9" numFmtId="189" xfId="0">
      <alignment horizontal="center" vertical="center"/>
    </xf>
    <xf applyAlignment="true" applyBorder="false" applyFill="true" applyFont="true" applyNumberFormat="true" applyProtection="false" borderId="66" fillId="50" fontId="9" numFmtId="189" xfId="0">
      <alignment horizontal="center" vertical="center"/>
    </xf>
    <xf applyAlignment="true" applyBorder="false" applyFill="true" applyFont="true" applyNumberFormat="true" applyProtection="false" borderId="52" fillId="50" fontId="9" numFmtId="192" xfId="0">
      <alignment horizontal="center" vertical="center"/>
    </xf>
    <xf applyAlignment="true" applyBorder="false" applyFill="true" applyFont="true" applyNumberFormat="true" applyProtection="false" borderId="67" fillId="50" fontId="9" numFmtId="194" xfId="0">
      <alignment horizontal="center" vertical="center"/>
    </xf>
    <xf applyAlignment="true" applyBorder="false" applyFill="true" applyFont="true" applyNumberFormat="true" applyProtection="false" borderId="58" fillId="50" fontId="9" numFmtId="190" xfId="0">
      <alignment horizontal="center" vertical="center"/>
    </xf>
    <xf applyAlignment="true" applyBorder="false" applyFill="true" applyFont="true" applyNumberFormat="true" applyProtection="false" borderId="58" fillId="50" fontId="9" numFmtId="191" xfId="0">
      <alignment horizontal="center" vertical="center"/>
    </xf>
    <xf applyAlignment="true" applyBorder="false" applyFill="true" applyFont="true" applyNumberFormat="true" applyProtection="false" borderId="52" fillId="50" fontId="9" numFmtId="193" xfId="0">
      <alignment horizontal="center" vertical="center"/>
    </xf>
    <xf applyAlignment="true" applyBorder="false" applyFill="true" applyFont="true" applyNumberFormat="true" applyProtection="false" borderId="52" fillId="60" fontId="10" numFmtId="192" xfId="0">
      <alignment horizontal="center" vertical="center"/>
    </xf>
    <xf applyAlignment="true" applyBorder="false" applyFill="true" applyFont="true" applyNumberFormat="true" applyProtection="false" borderId="52" fillId="50" fontId="9" numFmtId="195" xfId="0">
      <alignment horizontal="center" vertical="center"/>
    </xf>
    <xf applyAlignment="true" applyBorder="false" applyFill="true" applyFont="true" applyNumberFormat="true" applyProtection="false" borderId="52" fillId="50" fontId="9" numFmtId="191" xfId="0">
      <alignment horizontal="center" vertical="center"/>
    </xf>
    <xf applyAlignment="true" applyBorder="false" applyFill="true" applyFont="true" applyNumberFormat="true" applyProtection="false" borderId="66" fillId="50" fontId="9" numFmtId="193" xfId="0">
      <alignment horizontal="center" vertical="center"/>
    </xf>
    <xf applyAlignment="true" applyBorder="false" applyFill="true" applyFont="true" applyNumberFormat="true" applyProtection="false" borderId="65" fillId="50" fontId="9" numFmtId="191" xfId="0">
      <alignment horizontal="center" vertical="center"/>
    </xf>
    <xf applyAlignment="true" applyBorder="false" applyFill="true" applyFont="true" applyNumberFormat="false" applyProtection="false" borderId="0" fillId="50" fontId="9" numFmtId="0" xfId="0">
      <alignment horizontal="center" vertical="center"/>
    </xf>
    <xf applyAlignment="true" applyBorder="false" applyFill="false" applyFont="true" applyNumberFormat="true" applyProtection="false" borderId="52" fillId="0" fontId="7" numFmtId="192" xfId="0">
      <alignment horizontal="center" vertical="center"/>
    </xf>
    <xf applyAlignment="true" applyBorder="false" applyFill="false" applyFont="true" applyNumberFormat="true" applyProtection="false" borderId="58" fillId="0" fontId="9" numFmtId="194" xfId="0">
      <alignment horizontal="center" vertical="center"/>
    </xf>
    <xf applyAlignment="true" applyBorder="false" applyFill="false" applyFont="true" applyNumberFormat="true" applyProtection="false" borderId="67" fillId="0" fontId="9" numFmtId="190" xfId="0">
      <alignment horizontal="center" vertical="center"/>
    </xf>
    <xf applyAlignment="true" applyBorder="false" applyFill="false" applyFont="true" applyNumberFormat="true" applyProtection="false" borderId="58" fillId="0" fontId="9" numFmtId="190" xfId="0">
      <alignment horizontal="center" vertical="center"/>
    </xf>
    <xf applyAlignment="true" applyBorder="false" applyFill="true" applyFont="true" applyNumberFormat="true" applyProtection="false" borderId="52" fillId="60" fontId="10" numFmtId="190" xfId="0">
      <alignment horizontal="center" vertical="center"/>
    </xf>
    <xf applyAlignment="true" applyBorder="false" applyFill="false" applyFont="true" applyNumberFormat="true" applyProtection="false" borderId="58" fillId="0" fontId="9" numFmtId="193" xfId="0">
      <alignment horizontal="center" vertical="center"/>
    </xf>
    <xf applyAlignment="true" applyBorder="false" applyFill="false" applyFont="true" applyNumberFormat="true" applyProtection="false" borderId="58" fillId="0" fontId="9" numFmtId="192" xfId="0">
      <alignment horizontal="center" vertical="center"/>
    </xf>
    <xf applyAlignment="true" applyBorder="false" applyFill="false" applyFont="true" applyNumberFormat="true" applyProtection="false" borderId="58" fillId="0" fontId="9" numFmtId="191" xfId="0">
      <alignment horizontal="center" vertical="center"/>
    </xf>
    <xf applyAlignment="true" applyBorder="false" applyFill="false" applyFont="true" applyNumberFormat="true" applyProtection="false" borderId="65" fillId="0" fontId="9" numFmtId="190" xfId="0">
      <alignment horizontal="center" vertical="center"/>
    </xf>
    <xf applyAlignment="true" applyBorder="false" applyFill="true" applyFont="true" applyNumberFormat="false" applyProtection="false" borderId="58" fillId="50" fontId="7" numFmtId="0" xfId="0">
      <alignment horizontal="center" vertical="center"/>
    </xf>
    <xf applyAlignment="true" applyBorder="false" applyFill="true" applyFont="true" applyNumberFormat="true" applyProtection="false" borderId="58" fillId="50" fontId="9" numFmtId="189" xfId="0">
      <alignment horizontal="center" vertical="center"/>
    </xf>
    <xf applyAlignment="true" applyBorder="false" applyFill="true" applyFont="true" applyNumberFormat="true" applyProtection="false" borderId="58" fillId="50" fontId="9" numFmtId="192" xfId="0">
      <alignment horizontal="center" vertical="center"/>
    </xf>
    <xf applyAlignment="true" applyBorder="false" applyFill="true" applyFont="true" applyNumberFormat="true" applyProtection="false" borderId="52" fillId="50" fontId="9" numFmtId="194" xfId="0">
      <alignment horizontal="center" vertical="center"/>
    </xf>
    <xf applyAlignment="true" applyBorder="false" applyFill="true" applyFont="true" applyNumberFormat="true" applyProtection="false" borderId="52" fillId="50" fontId="9" numFmtId="190" xfId="0">
      <alignment horizontal="center" vertical="center"/>
    </xf>
    <xf applyAlignment="true" applyBorder="false" applyFill="false" applyFont="true" applyNumberFormat="true" applyProtection="false" borderId="52" fillId="0" fontId="9" numFmtId="190" xfId="0">
      <alignment horizontal="center" vertical="center"/>
    </xf>
    <xf applyAlignment="true" applyBorder="false" applyFill="true" applyFont="true" applyNumberFormat="false" applyProtection="false" borderId="52" fillId="51" fontId="11" numFmtId="0" xfId="0">
      <alignment horizontal="center" vertical="center"/>
    </xf>
    <xf applyAlignment="true" applyBorder="false" applyFill="true" applyFont="true" applyNumberFormat="true" applyProtection="false" borderId="52" fillId="51" fontId="11" numFmtId="189" xfId="0">
      <alignment horizontal="center" vertical="center"/>
    </xf>
    <xf applyAlignment="true" applyBorder="false" applyFill="true" applyFont="true" applyNumberFormat="true" applyProtection="false" borderId="52" fillId="51" fontId="11" numFmtId="194" xfId="0">
      <alignment horizontal="center" vertical="center"/>
    </xf>
    <xf applyAlignment="true" applyBorder="false" applyFill="true" applyFont="true" applyNumberFormat="true" applyProtection="false" borderId="52" fillId="51" fontId="11" numFmtId="191" xfId="0">
      <alignment horizontal="center" vertical="center"/>
    </xf>
    <xf applyAlignment="true" applyBorder="false" applyFill="true" applyFont="true" applyNumberFormat="true" applyProtection="false" borderId="52" fillId="51" fontId="11" numFmtId="193" xfId="0">
      <alignment horizontal="center" vertical="center"/>
    </xf>
    <xf applyAlignment="true" applyBorder="false" applyFill="true" applyFont="true" applyNumberFormat="false" applyProtection="false" borderId="52" fillId="60" fontId="12" numFmtId="0" xfId="0">
      <alignment horizontal="center" vertical="center"/>
    </xf>
    <xf applyAlignment="true" applyBorder="false" applyFill="true" applyFont="true" applyNumberFormat="true" applyProtection="false" borderId="52" fillId="60" fontId="12" numFmtId="193" xfId="0">
      <alignment horizontal="center" vertical="center"/>
    </xf>
    <xf applyAlignment="true" applyBorder="false" applyFill="true" applyFont="true" applyNumberFormat="false" applyProtection="false" borderId="0" fillId="51" fontId="11" numFmtId="0" xfId="0">
      <alignment horizontal="center" vertical="center"/>
    </xf>
    <xf applyAlignment="true" applyBorder="false" applyFill="true" applyFont="true" applyNumberFormat="true" applyProtection="false" borderId="52" fillId="53" fontId="1" numFmtId="191" xfId="0">
      <alignment horizontal="center" vertical="center"/>
    </xf>
    <xf applyAlignment="true" applyBorder="false" applyFill="true" applyFont="true" applyNumberFormat="false" applyProtection="false" borderId="62" fillId="47" fontId="1" numFmtId="0" xfId="0">
      <alignment horizontal="center" vertical="center"/>
    </xf>
    <xf applyAlignment="true" applyBorder="false" applyFill="true" applyFont="true" applyNumberFormat="true" applyProtection="false" borderId="62" fillId="56" fontId="1" numFmtId="189" xfId="0">
      <alignment horizontal="center" vertical="center" wrapText="true"/>
    </xf>
    <xf applyAlignment="true" applyBorder="false" applyFill="true" applyFont="true" applyNumberFormat="true" applyProtection="false" borderId="62" fillId="57" fontId="4" numFmtId="191" xfId="0">
      <alignment horizontal="center" vertical="center" wrapText="true"/>
    </xf>
    <xf applyAlignment="true" applyBorder="false" applyFill="true" applyFont="true" applyNumberFormat="true" applyProtection="false" borderId="52" fillId="51" fontId="1" numFmtId="191" xfId="0">
      <alignment horizontal="center" vertical="center" wrapText="true"/>
    </xf>
    <xf applyAlignment="true" applyBorder="false" applyFill="true" applyFont="true" applyNumberFormat="true" applyProtection="false" borderId="66" fillId="47" fontId="1" numFmtId="189" xfId="0">
      <alignment horizontal="center" vertical="center" wrapText="true"/>
    </xf>
    <xf applyAlignment="true" applyBorder="false" applyFill="true" applyFont="true" applyNumberFormat="true" applyProtection="false" borderId="66" fillId="56" fontId="1" numFmtId="189" xfId="0">
      <alignment horizontal="center" vertical="center" wrapText="true"/>
    </xf>
    <xf applyAlignment="true" applyBorder="false" applyFill="true" applyFont="true" applyNumberFormat="true" applyProtection="false" borderId="65" fillId="56" fontId="1" numFmtId="190" xfId="0">
      <alignment horizontal="center" vertical="center" wrapText="true"/>
    </xf>
    <xf applyAlignment="true" applyBorder="false" applyFill="true" applyFont="true" applyNumberFormat="true" applyProtection="false" borderId="65" fillId="57" fontId="1" numFmtId="190" xfId="0">
      <alignment horizontal="center" vertical="center" wrapText="true"/>
    </xf>
    <xf applyAlignment="true" applyBorder="false" applyFill="true" applyFont="true" applyNumberFormat="true" applyProtection="false" borderId="62" fillId="51" fontId="1" numFmtId="191" xfId="0">
      <alignment horizontal="center" vertical="center" wrapText="true"/>
    </xf>
    <xf applyAlignment="true" applyBorder="false" applyFill="false" applyFont="true" applyNumberFormat="true" applyProtection="false" borderId="66" fillId="0" fontId="7" numFmtId="189" xfId="0">
      <alignment horizontal="center" vertical="center"/>
    </xf>
    <xf applyAlignment="true" applyBorder="false" applyFill="false" applyFont="true" applyNumberFormat="true" applyProtection="false" borderId="58" fillId="0" fontId="9" numFmtId="189" xfId="0">
      <alignment horizontal="center" vertical="center"/>
    </xf>
    <xf applyAlignment="true" applyBorder="false" applyFill="false" applyFont="true" applyNumberFormat="true" applyProtection="false" borderId="64" fillId="0" fontId="7" numFmtId="189" xfId="0">
      <alignment horizontal="center" vertical="center"/>
    </xf>
    <xf applyAlignment="true" applyBorder="false" applyFill="true" applyFont="true" applyNumberFormat="true" applyProtection="false" borderId="68" fillId="50" fontId="9" numFmtId="189" xfId="0">
      <alignment horizontal="center" vertical="center"/>
    </xf>
    <xf applyAlignment="true" applyBorder="false" applyFill="false" applyFont="true" applyNumberFormat="false" applyProtection="false" borderId="52" fillId="0" fontId="7" numFmtId="0" xfId="0">
      <alignment horizontal="center" vertical="center"/>
    </xf>
    <xf applyAlignment="true" applyBorder="false" applyFill="false" applyFont="true" applyNumberFormat="true" applyProtection="false" borderId="58" fillId="0" fontId="9" numFmtId="194" xfId="0">
      <alignment horizontal="center" vertical="center"/>
    </xf>
    <xf applyAlignment="true" applyBorder="false" applyFill="false" applyFont="true" applyNumberFormat="true" applyProtection="false" borderId="67" fillId="0" fontId="9" numFmtId="190" xfId="0">
      <alignment horizontal="center" vertical="center"/>
    </xf>
    <xf applyAlignment="true" applyBorder="false" applyFill="false" applyFont="true" applyNumberFormat="true" applyProtection="false" borderId="58" fillId="0" fontId="9" numFmtId="190" xfId="0">
      <alignment horizontal="center" vertical="center"/>
    </xf>
    <xf applyAlignment="true" applyBorder="false" applyFill="false" applyFont="true" applyNumberFormat="true" applyProtection="false" borderId="58" fillId="0" fontId="9" numFmtId="191" xfId="0">
      <alignment horizontal="center" vertical="center"/>
    </xf>
    <xf applyAlignment="true" applyBorder="false" applyFill="false" applyFont="true" applyNumberFormat="true" applyProtection="false" borderId="62" fillId="0" fontId="9" numFmtId="191" xfId="0">
      <alignment horizontal="center" vertical="center"/>
    </xf>
    <xf applyAlignment="true" applyBorder="false" applyFill="false" applyFont="true" applyNumberFormat="true" applyProtection="false" borderId="62" fillId="0" fontId="9" numFmtId="193" xfId="0">
      <alignment horizontal="center" vertical="center"/>
    </xf>
    <xf applyAlignment="true" applyBorder="false" applyFill="true" applyFont="true" applyNumberFormat="true" applyProtection="false" borderId="62" fillId="60" fontId="10" numFmtId="190" xfId="0">
      <alignment horizontal="center" vertical="center"/>
    </xf>
    <xf applyAlignment="true" applyBorder="false" applyFill="true" applyFont="true" applyNumberFormat="true" applyProtection="false" borderId="62" fillId="60" fontId="10" numFmtId="193" xfId="0">
      <alignment horizontal="center" vertical="center"/>
    </xf>
    <xf applyAlignment="true" applyBorder="false" applyFill="false" applyFont="true" applyNumberFormat="true" applyProtection="false" borderId="62" fillId="0" fontId="9" numFmtId="195" xfId="0">
      <alignment horizontal="center" vertical="center"/>
    </xf>
    <xf applyAlignment="true" applyBorder="false" applyFill="false" applyFont="true" applyNumberFormat="true" applyProtection="false" borderId="66" fillId="0" fontId="7" numFmtId="192" xfId="0">
      <alignment horizontal="center" vertical="center"/>
    </xf>
    <xf applyAlignment="true" applyBorder="false" applyFill="false" applyFont="true" applyNumberFormat="true" applyProtection="false" borderId="65" fillId="0" fontId="9" numFmtId="195" xfId="0">
      <alignment horizontal="center" vertical="center"/>
    </xf>
    <xf applyAlignment="true" applyBorder="false" applyFill="true" applyFont="true" applyNumberFormat="false" applyProtection="false" borderId="66" fillId="50" fontId="7" numFmtId="0" xfId="0">
      <alignment horizontal="center" vertical="center"/>
    </xf>
    <xf applyAlignment="true" applyBorder="false" applyFill="true" applyFont="true" applyNumberFormat="true" applyProtection="false" borderId="65" fillId="50" fontId="9" numFmtId="195" xfId="0">
      <alignment horizontal="center" vertical="center"/>
    </xf>
    <xf applyAlignment="true" applyBorder="false" applyFill="false" applyFont="true" applyNumberFormat="true" applyProtection="false" borderId="66" fillId="0" fontId="7" numFmtId="189" xfId="0">
      <alignment horizontal="center" vertical="center"/>
    </xf>
    <xf applyAlignment="true" applyBorder="false" applyFill="true" applyFont="true" applyNumberFormat="true" applyProtection="false" borderId="58" fillId="51" fontId="11" numFmtId="189" xfId="0">
      <alignment horizontal="center" vertical="center"/>
    </xf>
    <xf applyAlignment="true" applyBorder="false" applyFill="true" applyFont="true" applyNumberFormat="false" applyProtection="false" borderId="58" fillId="51" fontId="11" numFmtId="0" xfId="0">
      <alignment horizontal="center" vertical="center"/>
    </xf>
    <xf applyAlignment="true" applyBorder="false" applyFill="true" applyFont="true" applyNumberFormat="true" applyProtection="false" borderId="58" fillId="51" fontId="11" numFmtId="194" xfId="0">
      <alignment horizontal="center" vertical="center"/>
    </xf>
    <xf applyAlignment="true" applyBorder="false" applyFill="true" applyFont="true" applyNumberFormat="true" applyProtection="false" borderId="58" fillId="51" fontId="11" numFmtId="190" xfId="0">
      <alignment horizontal="center" vertical="center"/>
    </xf>
    <xf applyAlignment="true" applyBorder="false" applyFill="true" applyFont="true" applyNumberFormat="true" applyProtection="false" borderId="58" fillId="51" fontId="11" numFmtId="191" xfId="0">
      <alignment horizontal="center" vertical="center"/>
    </xf>
    <xf applyAlignment="true" applyBorder="false" applyFill="true" applyFont="true" applyNumberFormat="true" applyProtection="false" borderId="58" fillId="51" fontId="11" numFmtId="193" xfId="0">
      <alignment horizontal="center" vertical="center"/>
    </xf>
    <xf applyAlignment="true" applyBorder="false" applyFill="true" applyFont="true" applyNumberFormat="false" applyProtection="false" borderId="58" fillId="60" fontId="12" numFmtId="0" xfId="0">
      <alignment horizontal="center" vertical="center"/>
    </xf>
    <xf applyAlignment="true" applyBorder="false" applyFill="true" applyFont="true" applyNumberFormat="true" applyProtection="false" borderId="58" fillId="60" fontId="12" numFmtId="193" xfId="0">
      <alignment horizontal="center" vertical="center"/>
    </xf>
    <xf applyAlignment="true" applyBorder="false" applyFill="true" applyFont="true" applyNumberFormat="true" applyProtection="false" borderId="52" fillId="57" fontId="1" numFmtId="191" xfId="0">
      <alignment horizontal="center" vertical="center" wrapText="true"/>
    </xf>
    <xf applyAlignment="true" applyBorder="false" applyFill="true" applyFont="true" applyNumberFormat="true" applyProtection="false" borderId="52" fillId="51" fontId="1" numFmtId="192" xfId="0">
      <alignment horizontal="center" vertical="center" wrapText="true"/>
    </xf>
    <xf applyAlignment="true" applyBorder="false" applyFill="true" applyFont="true" applyNumberFormat="true" applyProtection="false" borderId="52" fillId="51" fontId="6" numFmtId="192" xfId="0">
      <alignment horizontal="center" vertical="center" wrapText="true"/>
    </xf>
    <xf applyAlignment="true" applyBorder="false" applyFill="true" applyFont="true" applyNumberFormat="true" applyProtection="false" borderId="52" fillId="61" fontId="20" numFmtId="189" xfId="0">
      <alignment horizontal="center" vertical="center" wrapText="true"/>
    </xf>
    <xf applyAlignment="true" applyBorder="false" applyFill="true" applyFont="true" applyNumberFormat="true" applyProtection="false" borderId="52" fillId="60" fontId="9" numFmtId="190" xfId="0">
      <alignment horizontal="center" vertical="center"/>
    </xf>
    <xf applyAlignment="true" applyBorder="false" applyFill="true" applyFont="true" applyNumberFormat="true" applyProtection="false" borderId="52" fillId="60" fontId="9" numFmtId="193" xfId="0">
      <alignment horizontal="center" vertical="center"/>
    </xf>
    <xf applyAlignment="true" applyBorder="false" applyFill="true" applyFont="true" applyNumberFormat="true" applyProtection="false" borderId="52" fillId="60" fontId="9" numFmtId="192" xfId="0">
      <alignment horizontal="center" vertical="center"/>
    </xf>
    <xf applyAlignment="true" applyBorder="false" applyFill="true" applyFont="true" applyNumberFormat="true" applyProtection="false" borderId="52" fillId="60" fontId="9" numFmtId="190" xfId="0">
      <alignment horizontal="center" vertical="center"/>
    </xf>
    <xf applyAlignment="true" applyBorder="false" applyFill="true" applyFont="true" applyNumberFormat="false" applyProtection="false" borderId="52" fillId="60" fontId="11" numFmtId="0" xfId="0">
      <alignment horizontal="center" vertical="center"/>
    </xf>
    <xf applyAlignment="true" applyBorder="false" applyFill="true" applyFont="true" applyNumberFormat="true" applyProtection="false" borderId="52" fillId="60" fontId="11" numFmtId="193" xfId="0">
      <alignment horizontal="center" vertical="center"/>
    </xf>
    <xf applyAlignment="true" applyBorder="false" applyFill="true" applyFont="true" applyNumberFormat="true" applyProtection="false" borderId="62" fillId="51" fontId="11" numFmtId="191" xfId="0">
      <alignment horizontal="center" vertical="center"/>
    </xf>
    <xf applyAlignment="true" applyBorder="false" applyFill="true" applyFont="true" applyNumberFormat="true" applyProtection="false" borderId="62" fillId="51" fontId="11" numFmtId="194" xfId="0">
      <alignment horizontal="center" vertical="center"/>
    </xf>
    <xf applyAlignment="true" applyBorder="false" applyFill="true" applyFont="true" applyNumberFormat="false" applyProtection="false" borderId="0" fillId="60" fontId="17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true" applyProtection="false" borderId="52" fillId="48" fontId="1" numFmtId="193" xfId="0">
      <alignment horizontal="center" vertical="center" wrapText="true"/>
    </xf>
    <xf applyAlignment="true" applyBorder="false" applyFill="true" applyFont="true" applyNumberFormat="true" applyProtection="false" borderId="62" fillId="61" fontId="20" numFmtId="189" xfId="0">
      <alignment horizontal="center" vertical="center" wrapText="true"/>
    </xf>
    <xf applyAlignment="true" applyBorder="false" applyFill="false" applyFont="true" applyNumberFormat="false" applyProtection="false" borderId="52" fillId="0" fontId="17" numFmtId="0" xfId="0">
      <alignment horizontal="center" vertical="center"/>
    </xf>
    <xf applyAlignment="true" applyBorder="false" applyFill="false" applyFont="true" applyNumberFormat="true" applyProtection="false" borderId="66" fillId="0" fontId="9" numFmtId="189" xfId="0">
      <alignment horizontal="center" vertical="center"/>
    </xf>
    <xf applyAlignment="true" applyBorder="false" applyFill="false" applyFont="true" applyNumberFormat="true" applyProtection="false" borderId="65" fillId="0" fontId="9" numFmtId="192" xfId="0">
      <alignment horizontal="center" vertical="center"/>
    </xf>
    <xf applyAlignment="true" applyBorder="false" applyFill="true" applyFont="true" applyNumberFormat="true" applyProtection="false" borderId="65" fillId="50" fontId="9" numFmtId="192" xfId="0">
      <alignment horizontal="center" vertical="center"/>
    </xf>
    <xf applyAlignment="true" applyBorder="false" applyFill="false" applyFont="true" applyNumberFormat="true" applyProtection="false" borderId="65" fillId="0" fontId="9" numFmtId="190" xfId="0">
      <alignment horizontal="center" vertical="center"/>
    </xf>
    <xf applyAlignment="true" applyBorder="false" applyFill="false" applyFont="true" applyNumberFormat="true" applyProtection="false" borderId="58" fillId="0" fontId="9" numFmtId="189" xfId="0">
      <alignment horizontal="center" vertical="center"/>
    </xf>
    <xf applyAlignment="true" applyBorder="false" applyFill="false" applyFont="true" applyNumberFormat="false" applyProtection="false" borderId="62" fillId="0" fontId="8" numFmtId="0" xfId="0">
      <alignment horizontal="center" vertical="center"/>
    </xf>
    <xf applyAlignment="true" applyBorder="false" applyFill="true" applyFont="true" applyNumberFormat="true" applyProtection="false" borderId="52" fillId="60" fontId="12" numFmtId="190" xfId="0">
      <alignment horizontal="center" vertical="center"/>
    </xf>
    <xf applyAlignment="true" applyBorder="false" applyFill="true" applyFont="true" applyNumberFormat="false" applyProtection="false" borderId="65" fillId="47" fontId="1" numFmtId="0" xfId="0">
      <alignment horizontal="center" vertical="center"/>
    </xf>
    <xf applyAlignment="true" applyBorder="false" applyFill="true" applyFont="true" applyNumberFormat="false" applyProtection="false" borderId="65" fillId="47" fontId="1" numFmtId="0" xfId="0">
      <alignment horizontal="center" vertical="center" wrapText="true"/>
    </xf>
    <xf applyAlignment="true" applyBorder="false" applyFill="false" applyFont="true" applyNumberFormat="false" applyProtection="false" borderId="58" fillId="0" fontId="8" numFmtId="0" xfId="0">
      <alignment horizontal="center" vertical="center"/>
    </xf>
    <xf applyAlignment="true" applyBorder="false" applyFill="false" applyFont="true" applyNumberFormat="true" applyProtection="false" borderId="65" fillId="0" fontId="9" numFmtId="189" xfId="0">
      <alignment horizontal="center" vertical="center"/>
    </xf>
    <xf applyAlignment="true" applyBorder="false" applyFill="true" applyFont="true" applyNumberFormat="true" applyProtection="false" borderId="65" fillId="50" fontId="9" numFmtId="189" xfId="0">
      <alignment horizontal="center" vertical="center"/>
    </xf>
    <xf applyAlignment="true" applyBorder="false" applyFill="true" applyFont="true" applyNumberFormat="true" applyProtection="false" borderId="62" fillId="61" fontId="20" numFmtId="189" xfId="0">
      <alignment horizontal="center" vertical="center" wrapText="true"/>
    </xf>
    <xf applyAlignment="true" applyBorder="false" applyFill="true" applyFont="true" applyNumberFormat="true" applyProtection="false" borderId="52" fillId="50" fontId="9" numFmtId="192" xfId="0">
      <alignment horizontal="center" vertical="center"/>
    </xf>
    <xf applyAlignment="true" applyBorder="false" applyFill="true" applyFont="true" applyNumberFormat="true" applyProtection="false" borderId="52" fillId="61" fontId="20" numFmtId="189" xfId="0">
      <alignment horizontal="center" vertical="center" wrapText="true"/>
    </xf>
    <xf applyAlignment="true" applyBorder="false" applyFill="true" applyFont="true" applyNumberFormat="true" applyProtection="false" borderId="65" fillId="60" fontId="10" numFmtId="190" xfId="0">
      <alignment horizontal="center" vertical="center"/>
    </xf>
    <xf applyAlignment="true" applyBorder="false" applyFill="true" applyFont="true" applyNumberFormat="true" applyProtection="false" borderId="65" fillId="60" fontId="10" numFmtId="192" xfId="0">
      <alignment horizontal="center" vertical="center"/>
    </xf>
    <xf applyAlignment="true" applyBorder="false" applyFill="true" applyFont="true" applyNumberFormat="true" applyProtection="false" borderId="65" fillId="60" fontId="10" numFmtId="190" xfId="0">
      <alignment horizontal="center" vertical="center"/>
    </xf>
    <xf applyAlignment="true" applyBorder="false" applyFill="true" applyFont="true" applyNumberFormat="true" applyProtection="false" borderId="58" fillId="60" fontId="10" numFmtId="190" xfId="0">
      <alignment horizontal="center" vertical="center"/>
    </xf>
    <xf applyAlignment="true" applyBorder="false" applyFill="true" applyFont="true" applyNumberFormat="true" applyProtection="false" borderId="52" fillId="50" fontId="9" numFmtId="191" xfId="0">
      <alignment horizontal="center" vertical="center"/>
    </xf>
    <xf applyAlignment="true" applyBorder="false" applyFill="true" applyFont="true" applyNumberFormat="true" applyProtection="false" borderId="62" fillId="50" fontId="9" numFmtId="189" xfId="0">
      <alignment horizontal="center" vertical="center"/>
    </xf>
    <xf applyAlignment="true" applyBorder="false" applyFill="false" applyFont="true" applyNumberFormat="false" applyProtection="false" borderId="62" fillId="0" fontId="7" numFmtId="0" xfId="0">
      <alignment horizontal="center" vertical="center"/>
    </xf>
    <xf applyAlignment="true" applyBorder="false" applyFill="false" applyFont="true" applyNumberFormat="true" applyProtection="false" borderId="64" fillId="0" fontId="7" numFmtId="192" xfId="0">
      <alignment horizontal="center" vertical="center"/>
    </xf>
    <xf applyAlignment="true" applyBorder="false" applyFill="false" applyFont="true" applyNumberFormat="false" applyProtection="false" borderId="68" fillId="0" fontId="8" numFmtId="0" xfId="0">
      <alignment horizontal="center" vertical="center"/>
    </xf>
    <xf applyAlignment="true" applyBorder="false" applyFill="true" applyFont="true" applyNumberFormat="true" applyProtection="false" borderId="69" fillId="50" fontId="9" numFmtId="189" xfId="0">
      <alignment horizontal="center" vertical="center"/>
    </xf>
    <xf applyAlignment="true" applyBorder="false" applyFill="false" applyFont="true" applyNumberFormat="true" applyProtection="false" borderId="67" fillId="0" fontId="9" numFmtId="189" xfId="0">
      <alignment horizontal="center" vertical="center"/>
    </xf>
    <xf applyAlignment="true" applyBorder="false" applyFill="false" applyFont="true" applyNumberFormat="true" applyProtection="false" borderId="65" fillId="0" fontId="9" numFmtId="189" xfId="0">
      <alignment horizontal="center" vertical="center"/>
    </xf>
    <xf applyAlignment="true" applyBorder="false" applyFill="false" applyFont="true" applyNumberFormat="false" applyProtection="false" borderId="58" fillId="0" fontId="7" numFmtId="0" xfId="0">
      <alignment horizontal="center" vertical="center"/>
    </xf>
    <xf applyAlignment="true" applyBorder="false" applyFill="false" applyFont="true" applyNumberFormat="false" applyProtection="false" borderId="58" fillId="0" fontId="9" numFmtId="0" xfId="0">
      <alignment horizontal="center" vertical="center"/>
    </xf>
    <xf applyAlignment="true" applyBorder="false" applyFill="false" applyFont="true" applyNumberFormat="true" applyProtection="false" borderId="58" fillId="0" fontId="7" numFmtId="189" xfId="0">
      <alignment horizontal="center" vertical="center"/>
    </xf>
    <xf applyAlignment="true" applyBorder="false" applyFill="true" applyFont="true" applyNumberFormat="false" applyProtection="false" borderId="46" fillId="47" fontId="1" numFmtId="0" xfId="0">
      <alignment horizontal="center" vertical="center"/>
    </xf>
    <xf applyAlignment="true" applyBorder="false" applyFill="true" applyFont="true" applyNumberFormat="true" applyProtection="false" borderId="45" fillId="52" fontId="1" numFmtId="189" xfId="0">
      <alignment horizontal="center" vertical="center"/>
    </xf>
    <xf applyAlignment="true" applyBorder="false" applyFill="true" applyFont="true" applyNumberFormat="true" applyProtection="false" borderId="45" fillId="53" fontId="1" numFmtId="19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true" applyProtection="false" borderId="48" fillId="56" fontId="1" numFmtId="189" xfId="0">
      <alignment horizontal="center" vertical="center" wrapText="true"/>
    </xf>
    <xf applyAlignment="true" applyBorder="false" applyFill="true" applyFont="true" applyNumberFormat="true" applyProtection="false" borderId="48" fillId="57" fontId="4" numFmtId="191" xfId="0">
      <alignment horizontal="center" vertical="center" wrapText="true"/>
    </xf>
    <xf applyAlignment="true" applyBorder="false" applyFill="true" applyFont="true" applyNumberFormat="true" applyProtection="false" borderId="45" fillId="48" fontId="1" numFmtId="193" xfId="0">
      <alignment horizontal="center" vertical="center" wrapText="true"/>
    </xf>
    <xf applyAlignment="true" applyBorder="false" applyFill="true" applyFont="true" applyNumberFormat="true" applyProtection="false" borderId="45" fillId="51" fontId="1" numFmtId="193" xfId="0">
      <alignment horizontal="center" vertical="center" wrapText="true"/>
    </xf>
    <xf applyAlignment="true" applyBorder="false" applyFill="true" applyFont="true" applyNumberFormat="true" applyProtection="false" borderId="45" fillId="58" fontId="1" numFmtId="191" xfId="0">
      <alignment horizontal="center" vertical="center" wrapText="true"/>
    </xf>
    <xf applyAlignment="true" applyBorder="false" applyFill="true" applyFont="true" applyNumberFormat="false" applyProtection="false" borderId="46" fillId="47" fontId="1" numFmtId="0" xfId="0">
      <alignment horizontal="center" vertical="center" wrapText="true"/>
    </xf>
    <xf applyAlignment="true" applyBorder="false" applyFill="true" applyFont="true" applyNumberFormat="false" applyProtection="false" borderId="45" fillId="47" fontId="1" numFmtId="0" xfId="0">
      <alignment horizontal="center" vertical="center" wrapText="true"/>
    </xf>
    <xf applyAlignment="true" applyBorder="false" applyFill="true" applyFont="true" applyNumberFormat="true" applyProtection="false" borderId="45" fillId="47" fontId="1" numFmtId="189" xfId="0">
      <alignment horizontal="center" vertical="center" wrapText="true"/>
    </xf>
    <xf applyAlignment="true" applyBorder="false" applyFill="true" applyFont="true" applyNumberFormat="true" applyProtection="false" borderId="49" fillId="47" fontId="1" numFmtId="189" xfId="0">
      <alignment horizontal="center" vertical="center" wrapText="true"/>
    </xf>
    <xf applyAlignment="true" applyBorder="false" applyFill="true" applyFont="true" applyNumberFormat="true" applyProtection="false" borderId="45" fillId="56" fontId="1" numFmtId="189" xfId="0">
      <alignment horizontal="center" vertical="center" wrapText="true"/>
    </xf>
    <xf applyAlignment="true" applyBorder="false" applyFill="true" applyFont="true" applyNumberFormat="true" applyProtection="false" borderId="45" fillId="56" fontId="1" numFmtId="194" xfId="0">
      <alignment horizontal="center" vertical="center" wrapText="true"/>
    </xf>
    <xf applyAlignment="true" applyBorder="false" applyFill="true" applyFont="true" applyNumberFormat="true" applyProtection="false" borderId="45" fillId="56" fontId="1" numFmtId="190" xfId="0">
      <alignment horizontal="center" vertical="center" wrapText="true"/>
    </xf>
    <xf applyAlignment="true" applyBorder="false" applyFill="true" applyFont="true" applyNumberFormat="true" applyProtection="false" borderId="45" fillId="57" fontId="1" numFmtId="194" xfId="0">
      <alignment horizontal="center" vertical="center" wrapText="true"/>
    </xf>
    <xf applyAlignment="true" applyBorder="false" applyFill="true" applyFont="true" applyNumberFormat="true" applyProtection="false" borderId="45" fillId="57" fontId="1" numFmtId="190" xfId="0">
      <alignment horizontal="center" vertical="center" wrapText="true"/>
    </xf>
    <xf applyAlignment="true" applyBorder="false" applyFill="true" applyFont="true" applyNumberFormat="true" applyProtection="false" borderId="46" fillId="57" fontId="1" numFmtId="190" xfId="0">
      <alignment horizontal="center" vertical="center" wrapText="true"/>
    </xf>
    <xf applyAlignment="true" applyBorder="false" applyFill="true" applyFont="true" applyNumberFormat="true" applyProtection="false" borderId="45" fillId="48" fontId="1" numFmtId="191" xfId="0">
      <alignment horizontal="center" vertical="center" wrapText="true"/>
    </xf>
    <xf applyAlignment="true" applyBorder="false" applyFill="true" applyFont="true" applyNumberFormat="true" applyProtection="false" borderId="45" fillId="48" fontId="1" numFmtId="194" xfId="0">
      <alignment horizontal="center" vertical="center" wrapText="true"/>
    </xf>
    <xf applyAlignment="true" applyBorder="false" applyFill="true" applyFont="true" applyNumberFormat="true" applyProtection="false" borderId="45" fillId="51" fontId="7" numFmtId="193" xfId="0">
      <alignment horizontal="center" vertical="center" wrapText="true"/>
    </xf>
    <xf applyAlignment="true" applyBorder="false" applyFill="true" applyFont="true" applyNumberFormat="true" applyProtection="false" borderId="45" fillId="51" fontId="7" numFmtId="192" xfId="0">
      <alignment horizontal="center" vertical="center" wrapText="true"/>
    </xf>
    <xf applyAlignment="true" applyBorder="false" applyFill="true" applyFont="true" applyNumberFormat="true" applyProtection="false" borderId="45" fillId="51" fontId="7" numFmtId="190" xfId="0">
      <alignment horizontal="center" vertical="center" wrapText="true"/>
    </xf>
    <xf applyAlignment="true" applyBorder="false" applyFill="true" applyFont="true" applyNumberFormat="true" applyProtection="false" borderId="45" fillId="51" fontId="1" numFmtId="192" xfId="0">
      <alignment horizontal="center" vertical="center" wrapText="true"/>
    </xf>
    <xf applyAlignment="true" applyBorder="false" applyFill="false" applyFont="true" applyNumberFormat="false" applyProtection="false" borderId="54" fillId="0" fontId="8" numFmtId="0" xfId="0">
      <alignment horizontal="center" vertical="center"/>
    </xf>
    <xf applyAlignment="true" applyBorder="false" applyFill="false" applyFont="true" applyNumberFormat="false" applyProtection="false" borderId="45" fillId="0" fontId="7" numFmtId="0" xfId="0">
      <alignment horizontal="center" vertical="center"/>
    </xf>
    <xf applyAlignment="true" applyBorder="false" applyFill="false" applyFont="true" applyNumberFormat="false" applyProtection="false" borderId="45" fillId="0" fontId="9" numFmtId="0" xfId="0">
      <alignment horizontal="center" vertical="center"/>
    </xf>
    <xf applyAlignment="true" applyBorder="false" applyFill="false" applyFont="true" applyNumberFormat="true" applyProtection="false" borderId="49" fillId="0" fontId="7" numFmtId="189" xfId="0">
      <alignment horizontal="center" vertical="center"/>
    </xf>
    <xf applyAlignment="true" applyBorder="false" applyFill="false" applyFont="true" applyNumberFormat="true" applyProtection="false" borderId="45" fillId="0" fontId="9" numFmtId="189" xfId="0">
      <alignment horizontal="center" vertical="center"/>
    </xf>
    <xf applyAlignment="true" applyBorder="false" applyFill="true" applyFont="true" applyNumberFormat="true" applyProtection="false" borderId="45" fillId="61" fontId="18" numFmtId="189" xfId="0">
      <alignment horizontal="center" vertical="center" wrapText="true"/>
    </xf>
    <xf applyAlignment="true" applyBorder="false" applyFill="true" applyFont="true" applyNumberFormat="true" applyProtection="false" borderId="45" fillId="62" fontId="10" numFmtId="190" xfId="0">
      <alignment horizontal="center" vertical="center"/>
    </xf>
    <xf applyAlignment="true" applyBorder="false" applyFill="false" applyFont="true" applyNumberFormat="true" applyProtection="false" borderId="45" fillId="0" fontId="9" numFmtId="191" xfId="0">
      <alignment horizontal="center" vertical="center"/>
    </xf>
    <xf applyAlignment="true" applyBorder="false" applyFill="true" applyFont="true" applyNumberFormat="true" applyProtection="false" borderId="46" fillId="62" fontId="10" numFmtId="190" xfId="0">
      <alignment horizontal="center" vertical="center"/>
    </xf>
    <xf applyAlignment="true" applyBorder="false" applyFill="true" applyFont="true" applyNumberFormat="true" applyProtection="false" borderId="45" fillId="62" fontId="10" numFmtId="193" xfId="0">
      <alignment horizontal="center" vertical="center"/>
    </xf>
    <xf applyAlignment="true" applyBorder="false" applyFill="false" applyFont="true" applyNumberFormat="true" applyProtection="false" borderId="45" fillId="0" fontId="9" numFmtId="195" xfId="0">
      <alignment horizontal="center" vertical="center"/>
    </xf>
    <xf applyAlignment="true" applyBorder="false" applyFill="false" applyFont="true" applyNumberFormat="true" applyProtection="false" borderId="45" fillId="0" fontId="9" numFmtId="191" xfId="0">
      <alignment horizontal="center" vertical="center"/>
    </xf>
    <xf applyAlignment="true" applyBorder="false" applyFill="false" applyFont="true" applyNumberFormat="false" applyProtection="false" borderId="45" fillId="0" fontId="3" numFmtId="0" xfId="0">
      <alignment horizontal="center" vertical="center"/>
    </xf>
    <xf applyAlignment="true" applyBorder="false" applyFill="false" applyFont="true" applyNumberFormat="false" applyProtection="false" borderId="54" fillId="0" fontId="8" numFmtId="0" xfId="0">
      <alignment horizontal="center" vertical="center"/>
    </xf>
    <xf applyAlignment="true" applyBorder="false" applyFill="false" applyFont="true" applyNumberFormat="false" applyProtection="false" borderId="48" fillId="0" fontId="7" numFmtId="0" xfId="0">
      <alignment horizontal="center" vertical="center"/>
    </xf>
    <xf applyAlignment="true" applyBorder="false" applyFill="false" applyFont="true" applyNumberFormat="false" applyProtection="false" borderId="48" fillId="0" fontId="9" numFmtId="0" xfId="0">
      <alignment horizontal="center" vertical="center"/>
    </xf>
    <xf applyAlignment="true" applyBorder="false" applyFill="false" applyFont="true" applyNumberFormat="true" applyProtection="false" borderId="50" fillId="0" fontId="7" numFmtId="192" xfId="0">
      <alignment horizontal="center" vertical="center"/>
    </xf>
    <xf applyAlignment="true" applyBorder="false" applyFill="false" applyFont="true" applyNumberFormat="true" applyProtection="false" borderId="48" fillId="0" fontId="9" numFmtId="189" xfId="0">
      <alignment horizontal="center" vertical="center"/>
    </xf>
    <xf applyAlignment="true" applyBorder="false" applyFill="true" applyFont="true" applyNumberFormat="false" applyProtection="false" borderId="45" fillId="50" fontId="7" numFmtId="0" xfId="0">
      <alignment horizontal="center" vertical="center"/>
    </xf>
    <xf applyAlignment="true" applyBorder="false" applyFill="true" applyFont="true" applyNumberFormat="true" applyProtection="false" borderId="47" fillId="50" fontId="9" numFmtId="189" xfId="0">
      <alignment horizontal="center" vertical="center"/>
    </xf>
    <xf applyAlignment="true" applyBorder="false" applyFill="true" applyFont="true" applyNumberFormat="true" applyProtection="false" borderId="48" fillId="50" fontId="9" numFmtId="189" xfId="0">
      <alignment horizontal="center" vertical="center"/>
    </xf>
    <xf applyAlignment="true" applyBorder="false" applyFill="true" applyFont="true" applyNumberFormat="true" applyProtection="false" borderId="45" fillId="50" fontId="9" numFmtId="191" xfId="0">
      <alignment horizontal="center" vertical="center"/>
    </xf>
    <xf applyAlignment="true" applyBorder="false" applyFill="true" applyFont="true" applyNumberFormat="true" applyProtection="false" borderId="46" fillId="62" fontId="10" numFmtId="192" xfId="0">
      <alignment horizontal="center" vertical="center"/>
    </xf>
    <xf applyAlignment="true" applyBorder="false" applyFill="false" applyFont="true" applyNumberFormat="true" applyProtection="false" borderId="45" fillId="0" fontId="7" numFmtId="189" xfId="0">
      <alignment horizontal="center" vertical="center"/>
    </xf>
    <xf applyAlignment="true" applyBorder="false" applyFill="false" applyFont="true" applyNumberFormat="true" applyProtection="false" borderId="45" fillId="0" fontId="7" numFmtId="192" xfId="0">
      <alignment horizontal="center" vertical="center"/>
    </xf>
    <xf applyAlignment="true" applyBorder="false" applyFill="false" applyFont="true" applyNumberFormat="true" applyProtection="false" borderId="46" fillId="0" fontId="9" numFmtId="189" xfId="0">
      <alignment horizontal="center" vertical="center"/>
    </xf>
    <xf applyAlignment="true" applyBorder="false" applyFill="true" applyFont="true" applyNumberFormat="true" applyProtection="false" borderId="46" fillId="62" fontId="10" numFmtId="190" xfId="0">
      <alignment horizontal="center" vertical="center"/>
    </xf>
    <xf applyAlignment="true" applyBorder="false" applyFill="false" applyFont="true" applyNumberFormat="true" applyProtection="false" borderId="56" fillId="0" fontId="9" numFmtId="189" xfId="0">
      <alignment horizontal="center" vertical="center"/>
    </xf>
    <xf applyAlignment="true" applyBorder="false" applyFill="false" applyFont="true" applyNumberFormat="true" applyProtection="false" borderId="54" fillId="0" fontId="9" numFmtId="189" xfId="0">
      <alignment horizontal="center" vertical="center"/>
    </xf>
    <xf applyAlignment="true" applyBorder="false" applyFill="true" applyFont="true" applyNumberFormat="true" applyProtection="false" borderId="46" fillId="50" fontId="9" numFmtId="189" xfId="0">
      <alignment horizontal="center" vertical="center"/>
    </xf>
    <xf applyAlignment="true" applyBorder="false" applyFill="true" applyFont="true" applyNumberFormat="true" applyProtection="false" borderId="45" fillId="62" fontId="10" numFmtId="190" xfId="0">
      <alignment horizontal="center" vertical="center"/>
    </xf>
    <xf applyAlignment="true" applyBorder="false" applyFill="true" applyFont="true" applyNumberFormat="true" applyProtection="false" borderId="45" fillId="62" fontId="10" numFmtId="192" xfId="0">
      <alignment horizontal="center" vertical="center"/>
    </xf>
    <xf applyAlignment="true" applyBorder="false" applyFill="false" applyFont="true" applyNumberFormat="true" applyProtection="false" borderId="45" fillId="0" fontId="7" numFmtId="192" xfId="0">
      <alignment horizontal="center" vertical="center"/>
    </xf>
    <xf applyAlignment="true" applyBorder="false" applyFill="false" applyFont="true" applyNumberFormat="true" applyProtection="false" borderId="45" fillId="0" fontId="7" numFmtId="189" xfId="0">
      <alignment horizontal="center" vertical="center"/>
    </xf>
    <xf applyAlignment="true" applyBorder="false" applyFill="false" applyFont="true" applyNumberFormat="true" applyProtection="false" borderId="54" fillId="0" fontId="7" numFmtId="189" xfId="0">
      <alignment horizontal="center" vertical="center"/>
    </xf>
    <xf applyAlignment="true" applyBorder="false" applyFill="true" applyFont="true" applyNumberFormat="true" applyProtection="false" borderId="45" fillId="51" fontId="11" numFmtId="189" xfId="0">
      <alignment horizontal="center" vertical="center"/>
    </xf>
    <xf applyAlignment="true" applyBorder="false" applyFill="true" applyFont="true" applyNumberFormat="false" applyProtection="false" borderId="45" fillId="62" fontId="12" numFmtId="0" xfId="0">
      <alignment horizontal="center" vertical="center"/>
    </xf>
    <xf applyAlignment="true" applyBorder="false" applyFill="true" applyFont="true" applyNumberFormat="true" applyProtection="false" borderId="45" fillId="62" fontId="12" numFmtId="193" xfId="0">
      <alignment horizontal="center" vertical="center"/>
    </xf>
    <xf applyAlignment="true" applyBorder="false" applyFill="true" applyFont="true" applyNumberFormat="true" applyProtection="false" borderId="45" fillId="51" fontId="11" numFmtId="191" xfId="0">
      <alignment horizontal="center" vertical="center"/>
    </xf>
    <xf applyAlignment="true" applyBorder="false" applyFill="false" applyFont="true" applyNumberFormat="true" applyProtection="false" borderId="45" fillId="0" fontId="9" numFmtId="189" xfId="0">
      <alignment horizontal="center" vertical="center"/>
    </xf>
    <xf applyAlignment="true" applyBorder="false" applyFill="false" applyFont="true" applyNumberFormat="true" applyProtection="false" borderId="0" fillId="0" fontId="17" numFmtId="195" xfId="0">
      <alignment vertical="center"/>
    </xf>
    <xf applyAlignment="true" applyBorder="false" applyFill="true" applyFont="true" applyNumberFormat="true" applyProtection="false" borderId="0" fillId="63" fontId="21" numFmtId="195" xfId="0">
      <alignment vertical="center"/>
    </xf>
    <xf applyAlignment="true" applyBorder="false" applyFill="false" applyFont="true" applyNumberFormat="true" applyProtection="false" borderId="0" fillId="0" fontId="17" numFmtId="195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70" fillId="64" fontId="1" numFmtId="0" xfId="0">
      <alignment horizontal="center" vertical="center"/>
    </xf>
    <xf applyAlignment="true" applyBorder="false" applyFill="true" applyFont="true" applyNumberFormat="false" applyProtection="false" borderId="70" fillId="64" fontId="1" numFmtId="0" xfId="0">
      <alignment horizontal="center" vertical="center"/>
    </xf>
    <xf applyAlignment="true" applyBorder="false" applyFill="true" applyFont="true" applyNumberFormat="true" applyProtection="false" borderId="71" fillId="65" fontId="1" numFmtId="197" xfId="0">
      <alignment horizontal="center" vertical="center"/>
    </xf>
    <xf applyAlignment="true" applyBorder="false" applyFill="true" applyFont="true" applyNumberFormat="true" applyProtection="false" borderId="70" fillId="66" fontId="1" numFmtId="198" xfId="0">
      <alignment horizontal="center" vertical="center"/>
    </xf>
    <xf applyAlignment="true" applyBorder="false" applyFill="true" applyFont="true" applyNumberFormat="false" applyProtection="false" borderId="70" fillId="66" fontId="1" numFmtId="0" xfId="0">
      <alignment horizontal="center" vertical="center"/>
    </xf>
    <xf applyAlignment="true" applyBorder="false" applyFill="true" applyFont="true" applyNumberFormat="true" applyProtection="false" borderId="72" fillId="65" fontId="1" numFmtId="197" xfId="0">
      <alignment horizontal="center" vertical="center"/>
    </xf>
    <xf applyAlignment="true" applyBorder="false" applyFill="true" applyFont="true" applyNumberFormat="true" applyProtection="false" borderId="73" fillId="65" fontId="1" numFmtId="197" xfId="0">
      <alignment horizontal="center" vertical="center"/>
    </xf>
    <xf applyAlignment="true" applyBorder="false" applyFill="true" applyFont="true" applyNumberFormat="true" applyProtection="false" borderId="73" fillId="65" fontId="1" numFmtId="199" xfId="0">
      <alignment horizontal="center" vertical="center"/>
    </xf>
    <xf applyAlignment="true" applyBorder="false" applyFill="true" applyFont="true" applyNumberFormat="true" applyProtection="false" borderId="70" fillId="65" fontId="1" numFmtId="199" xfId="0">
      <alignment horizontal="center" vertical="center"/>
    </xf>
    <xf applyAlignment="true" applyBorder="false" applyFill="true" applyFont="true" applyNumberFormat="true" applyProtection="false" borderId="70" fillId="65" fontId="1" numFmtId="200" xfId="0">
      <alignment horizontal="center" vertical="center"/>
    </xf>
    <xf applyAlignment="true" applyBorder="false" applyFill="true" applyFont="true" applyNumberFormat="true" applyProtection="false" borderId="70" fillId="65" fontId="1" numFmtId="198" xfId="0">
      <alignment horizontal="center" vertical="center"/>
    </xf>
    <xf applyAlignment="true" applyBorder="false" applyFill="true" applyFont="true" applyNumberFormat="true" applyProtection="false" borderId="70" fillId="66" fontId="1" numFmtId="201" xfId="0">
      <alignment horizontal="center" vertical="center"/>
    </xf>
    <xf applyAlignment="true" applyBorder="false" applyFill="true" applyFont="true" applyNumberFormat="true" applyProtection="false" borderId="70" fillId="66" fontId="1" numFmtId="202" xfId="0">
      <alignment horizontal="center" vertical="center"/>
    </xf>
    <xf applyAlignment="true" applyBorder="false" applyFill="true" applyFont="true" applyNumberFormat="true" applyProtection="false" borderId="70" fillId="66" fontId="1" numFmtId="203" xfId="0">
      <alignment horizontal="center" vertical="center"/>
    </xf>
    <xf applyAlignment="true" applyBorder="false" applyFill="false" applyFont="true" applyNumberFormat="false" applyProtection="false" borderId="70" fillId="0" fontId="7" numFmtId="0" xfId="0">
      <alignment horizontal="center" vertical="center"/>
    </xf>
    <xf applyAlignment="true" applyBorder="false" applyFill="false" applyFont="true" applyNumberFormat="false" applyProtection="false" borderId="74" fillId="0" fontId="22" numFmtId="0" xfId="0">
      <alignment horizontal="center" vertical="center"/>
    </xf>
    <xf applyAlignment="true" applyBorder="false" applyFill="false" applyFont="true" applyNumberFormat="false" applyProtection="false" borderId="71" fillId="0" fontId="14" numFmtId="0" xfId="0">
      <alignment horizontal="center" vertical="center"/>
    </xf>
    <xf applyAlignment="true" applyBorder="false" applyFill="false" applyFont="true" applyNumberFormat="true" applyProtection="false" borderId="75" fillId="0" fontId="10" numFmtId="197" xfId="0">
      <alignment horizontal="center" vertical="center"/>
    </xf>
    <xf applyAlignment="true" applyBorder="false" applyFill="false" applyFont="true" applyNumberFormat="true" applyProtection="false" borderId="70" fillId="0" fontId="10" numFmtId="197" xfId="0">
      <alignment horizontal="center" vertical="center"/>
    </xf>
    <xf applyAlignment="true" applyBorder="false" applyFill="false" applyFont="true" applyNumberFormat="true" applyProtection="false" borderId="70" fillId="0" fontId="10" numFmtId="202" xfId="0">
      <alignment horizontal="center" vertical="center"/>
    </xf>
    <xf applyAlignment="true" applyBorder="false" applyFill="false" applyFont="true" applyNumberFormat="true" applyProtection="false" borderId="70" fillId="0" fontId="10" numFmtId="202" xfId="0">
      <alignment horizontal="center" vertical="center"/>
    </xf>
    <xf applyAlignment="true" applyBorder="false" applyFill="false" applyFont="true" applyNumberFormat="true" applyProtection="false" borderId="70" fillId="0" fontId="10" numFmtId="198" xfId="0">
      <alignment horizontal="center" vertical="center"/>
    </xf>
    <xf applyAlignment="true" applyBorder="false" applyFill="false" applyFont="true" applyNumberFormat="true" applyProtection="false" borderId="70" fillId="0" fontId="9" numFmtId="198" xfId="0">
      <alignment horizontal="center" vertical="center"/>
    </xf>
    <xf applyAlignment="true" applyBorder="false" applyFill="false" applyFont="true" applyNumberFormat="true" applyProtection="false" borderId="70" fillId="0" fontId="9" numFmtId="202" xfId="0">
      <alignment horizontal="center" vertical="center"/>
    </xf>
    <xf applyAlignment="true" applyBorder="false" applyFill="false" applyFont="true" applyNumberFormat="true" applyProtection="false" borderId="70" fillId="0" fontId="9" numFmtId="201" xfId="0">
      <alignment horizontal="center" vertical="center"/>
    </xf>
    <xf applyAlignment="true" applyBorder="false" applyFill="false" applyFont="true" applyNumberFormat="true" applyProtection="false" borderId="70" fillId="0" fontId="9" numFmtId="202" xfId="0">
      <alignment horizontal="center" vertical="center"/>
    </xf>
    <xf applyAlignment="true" applyBorder="false" applyFill="false" applyFont="true" applyNumberFormat="true" applyProtection="false" borderId="70" fillId="0" fontId="9" numFmtId="201" xfId="0">
      <alignment horizontal="center" vertical="center"/>
    </xf>
    <xf applyAlignment="true" applyBorder="false" applyFill="false" applyFont="true" applyNumberFormat="true" applyProtection="false" borderId="70" fillId="0" fontId="9" numFmtId="200" xfId="0">
      <alignment horizontal="center" vertical="center"/>
    </xf>
    <xf applyAlignment="true" applyBorder="false" applyFill="false" applyFont="true" applyNumberFormat="true" applyProtection="false" borderId="76" fillId="0" fontId="9" numFmtId="200" xfId="0">
      <alignment horizontal="center" vertical="center"/>
    </xf>
    <xf applyAlignment="true" applyBorder="false" applyFill="false" applyFont="true" applyNumberFormat="true" applyProtection="false" borderId="70" fillId="0" fontId="9" numFmtId="200" xfId="0">
      <alignment horizontal="center" vertical="center"/>
    </xf>
    <xf applyAlignment="true" applyBorder="false" applyFill="false" applyFont="true" applyNumberFormat="false" applyProtection="false" borderId="70" fillId="0" fontId="9" numFmtId="0" xfId="0">
      <alignment horizontal="center" vertical="center"/>
    </xf>
    <xf applyAlignment="true" applyBorder="false" applyFill="false" applyFont="true" applyNumberFormat="false" applyProtection="false" borderId="70" fillId="0" fontId="9" numFmtId="0" xfId="0">
      <alignment horizontal="center" vertical="center"/>
    </xf>
    <xf applyAlignment="true" applyBorder="false" applyFill="false" applyFont="true" applyNumberFormat="false" applyProtection="false" borderId="71" fillId="0" fontId="14" numFmtId="0" xfId="0">
      <alignment horizontal="center" vertical="center"/>
    </xf>
    <xf applyAlignment="true" applyBorder="false" applyFill="false" applyFont="true" applyNumberFormat="true" applyProtection="false" borderId="71" fillId="0" fontId="10" numFmtId="197" xfId="0">
      <alignment horizontal="center" vertical="center"/>
    </xf>
    <xf applyAlignment="true" applyBorder="false" applyFill="false" applyFont="true" applyNumberFormat="true" applyProtection="false" borderId="70" fillId="0" fontId="10" numFmtId="197" xfId="0">
      <alignment horizontal="center" vertical="center"/>
    </xf>
    <xf applyAlignment="true" applyBorder="false" applyFill="true" applyFont="true" applyNumberFormat="false" applyProtection="false" borderId="70" fillId="67" fontId="14" numFmtId="0" xfId="0">
      <alignment horizontal="center" vertical="center"/>
    </xf>
    <xf applyAlignment="true" applyBorder="false" applyFill="true" applyFont="true" applyNumberFormat="true" applyProtection="false" borderId="71" fillId="67" fontId="10" numFmtId="200" xfId="0">
      <alignment horizontal="center" vertical="center"/>
    </xf>
    <xf applyAlignment="true" applyBorder="false" applyFill="true" applyFont="true" applyNumberFormat="true" applyProtection="false" borderId="70" fillId="67" fontId="9" numFmtId="198" xfId="0">
      <alignment horizontal="center" vertical="center"/>
    </xf>
    <xf applyAlignment="true" applyBorder="false" applyFill="true" applyFont="true" applyNumberFormat="true" applyProtection="false" borderId="70" fillId="67" fontId="9" numFmtId="201" xfId="0">
      <alignment horizontal="center" vertical="center"/>
    </xf>
    <xf applyAlignment="true" applyBorder="false" applyFill="true" applyFont="true" applyNumberFormat="true" applyProtection="false" borderId="70" fillId="67" fontId="9" numFmtId="202" xfId="0">
      <alignment horizontal="center" vertical="center"/>
    </xf>
    <xf applyAlignment="true" applyBorder="false" applyFill="true" applyFont="true" applyNumberFormat="true" applyProtection="false" borderId="70" fillId="67" fontId="9" numFmtId="197" xfId="0">
      <alignment horizontal="center" vertical="center"/>
    </xf>
    <xf applyAlignment="true" applyBorder="false" applyFill="true" applyFont="true" applyNumberFormat="true" applyProtection="false" borderId="70" fillId="67" fontId="9" numFmtId="200" xfId="0">
      <alignment horizontal="center" vertical="center"/>
    </xf>
    <xf applyAlignment="true" applyBorder="false" applyFill="true" applyFont="true" applyNumberFormat="true" applyProtection="false" borderId="70" fillId="67" fontId="9" numFmtId="203" xfId="0">
      <alignment horizontal="center" vertical="center"/>
    </xf>
    <xf applyAlignment="true" applyBorder="false" applyFill="true" applyFont="true" applyNumberFormat="false" applyProtection="false" borderId="70" fillId="67" fontId="9" numFmtId="0" xfId="0">
      <alignment horizontal="center" vertical="center"/>
    </xf>
    <xf applyAlignment="true" applyBorder="false" applyFill="false" applyFont="true" applyNumberFormat="false" applyProtection="false" borderId="70" fillId="0" fontId="14" numFmtId="0" xfId="0">
      <alignment horizontal="center" vertical="center"/>
    </xf>
    <xf applyAlignment="true" applyBorder="false" applyFill="false" applyFont="true" applyNumberFormat="false" applyProtection="false" borderId="77" fillId="0" fontId="14" numFmtId="0" xfId="0">
      <alignment horizontal="center" vertical="center"/>
    </xf>
    <xf applyAlignment="true" applyBorder="false" applyFill="false" applyFont="true" applyNumberFormat="true" applyProtection="false" borderId="78" fillId="0" fontId="10" numFmtId="197" xfId="0">
      <alignment horizontal="center" vertical="center"/>
    </xf>
    <xf applyAlignment="true" applyBorder="false" applyFill="false" applyFont="true" applyNumberFormat="true" applyProtection="false" borderId="74" fillId="0" fontId="10" numFmtId="197" xfId="0">
      <alignment horizontal="center" vertical="center"/>
    </xf>
    <xf applyAlignment="true" applyBorder="false" applyFill="false" applyFont="true" applyNumberFormat="true" applyProtection="false" borderId="74" fillId="0" fontId="10" numFmtId="202" xfId="0">
      <alignment horizontal="center" vertical="center"/>
    </xf>
    <xf applyAlignment="true" applyBorder="false" applyFill="false" applyFont="true" applyNumberFormat="true" applyProtection="false" borderId="70" fillId="0" fontId="10" numFmtId="198" xfId="0">
      <alignment horizontal="center" vertical="center"/>
    </xf>
    <xf applyAlignment="true" applyBorder="false" applyFill="false" applyFont="true" applyNumberFormat="true" applyProtection="false" borderId="71" fillId="0" fontId="10" numFmtId="202" xfId="0">
      <alignment horizontal="center" vertical="center"/>
    </xf>
    <xf applyAlignment="true" applyBorder="false" applyFill="false" applyFont="true" applyNumberFormat="true" applyProtection="false" borderId="77" fillId="0" fontId="9" numFmtId="198" xfId="0">
      <alignment horizontal="center" vertical="center"/>
    </xf>
    <xf applyAlignment="true" applyBorder="false" applyFill="false" applyFont="true" applyNumberFormat="true" applyProtection="false" borderId="79" fillId="0" fontId="9" numFmtId="200" xfId="0">
      <alignment horizontal="center" vertical="center"/>
    </xf>
    <xf applyAlignment="true" applyBorder="false" applyFill="false" applyFont="true" applyNumberFormat="true" applyProtection="false" borderId="71" fillId="0" fontId="9" numFmtId="200" xfId="0">
      <alignment horizontal="center" vertical="center"/>
    </xf>
    <xf applyAlignment="true" applyBorder="false" applyFill="false" applyFont="true" applyNumberFormat="true" applyProtection="false" borderId="77" fillId="0" fontId="10" numFmtId="197" xfId="0">
      <alignment horizontal="center" vertical="center"/>
    </xf>
    <xf applyAlignment="true" applyBorder="false" applyFill="false" applyFont="true" applyNumberFormat="true" applyProtection="false" borderId="80" fillId="0" fontId="9" numFmtId="198" xfId="0">
      <alignment horizontal="center" vertical="center"/>
    </xf>
    <xf applyAlignment="true" applyBorder="false" applyFill="false" applyFont="true" applyNumberFormat="true" applyProtection="false" borderId="74" fillId="0" fontId="9" numFmtId="200" xfId="0">
      <alignment horizontal="center" vertical="center"/>
    </xf>
    <xf applyAlignment="true" applyBorder="false" applyFill="true" applyFont="true" applyNumberFormat="true" applyProtection="false" borderId="76" fillId="67" fontId="10" numFmtId="200" xfId="0">
      <alignment horizontal="center" vertical="center"/>
    </xf>
    <xf applyAlignment="true" applyBorder="false" applyFill="true" applyFont="true" applyNumberFormat="true" applyProtection="false" borderId="76" fillId="67" fontId="10" numFmtId="202" xfId="0">
      <alignment horizontal="center" vertical="center"/>
    </xf>
    <xf applyAlignment="true" applyBorder="false" applyFill="true" applyFont="true" applyNumberFormat="true" applyProtection="false" borderId="76" fillId="67" fontId="10" numFmtId="198" xfId="0">
      <alignment horizontal="center" vertical="center"/>
    </xf>
    <xf applyAlignment="true" applyBorder="false" applyFill="true" applyFont="true" applyNumberFormat="true" applyProtection="false" borderId="70" fillId="67" fontId="10" numFmtId="202" xfId="0">
      <alignment horizontal="center" vertical="center"/>
    </xf>
    <xf applyAlignment="true" applyBorder="false" applyFill="true" applyFont="true" applyNumberFormat="true" applyProtection="false" borderId="70" fillId="67" fontId="10" numFmtId="198" xfId="0">
      <alignment horizontal="center" vertical="center"/>
    </xf>
    <xf applyAlignment="true" applyBorder="false" applyFill="false" applyFont="true" applyNumberFormat="false" applyProtection="false" borderId="70" fillId="0" fontId="14" numFmtId="0" xfId="0">
      <alignment horizontal="center" vertical="center"/>
    </xf>
    <xf applyAlignment="true" applyBorder="false" applyFill="false" applyFont="true" applyNumberFormat="true" applyProtection="false" borderId="70" fillId="0" fontId="10" numFmtId="200" xfId="0">
      <alignment horizontal="center" vertical="center"/>
    </xf>
    <xf applyAlignment="true" applyBorder="false" applyFill="false" applyFont="true" applyNumberFormat="true" applyProtection="false" borderId="74" fillId="0" fontId="10" numFmtId="198" xfId="0">
      <alignment horizontal="center" vertical="center"/>
    </xf>
    <xf applyAlignment="true" applyBorder="false" applyFill="false" applyFont="true" applyNumberFormat="true" applyProtection="false" borderId="70" fillId="0" fontId="10" numFmtId="200" xfId="0">
      <alignment horizontal="center" vertical="center"/>
    </xf>
    <xf applyAlignment="true" applyBorder="false" applyFill="true" applyFont="true" applyNumberFormat="true" applyProtection="false" borderId="70" fillId="67" fontId="10" numFmtId="200" xfId="0">
      <alignment horizontal="center" vertical="center"/>
    </xf>
    <xf applyAlignment="true" applyBorder="false" applyFill="true" applyFont="true" applyNumberFormat="false" applyProtection="false" borderId="70" fillId="68" fontId="11" numFmtId="0" xfId="0">
      <alignment horizontal="center" vertical="center"/>
    </xf>
    <xf applyAlignment="true" applyBorder="false" applyFill="true" applyFont="true" applyNumberFormat="true" applyProtection="false" borderId="71" fillId="68" fontId="11" numFmtId="200" xfId="0">
      <alignment horizontal="center" vertical="center"/>
    </xf>
    <xf applyAlignment="true" applyBorder="false" applyFill="true" applyFont="true" applyNumberFormat="true" applyProtection="false" borderId="70" fillId="68" fontId="11" numFmtId="198" xfId="0">
      <alignment horizontal="center" vertical="center"/>
    </xf>
    <xf applyAlignment="true" applyBorder="false" applyFill="true" applyFont="true" applyNumberFormat="true" applyProtection="false" borderId="71" fillId="68" fontId="11" numFmtId="202" xfId="0">
      <alignment horizontal="center" vertical="center"/>
    </xf>
    <xf applyAlignment="true" applyBorder="false" applyFill="true" applyFont="true" applyNumberFormat="true" applyProtection="false" borderId="70" fillId="68" fontId="11" numFmtId="201" xfId="0">
      <alignment horizontal="center" vertical="center"/>
    </xf>
    <xf applyAlignment="true" applyBorder="false" applyFill="true" applyFont="true" applyNumberFormat="true" applyProtection="false" borderId="70" fillId="68" fontId="11" numFmtId="202" xfId="0">
      <alignment horizontal="center" vertical="center"/>
    </xf>
    <xf applyAlignment="true" applyBorder="false" applyFill="true" applyFont="true" applyNumberFormat="true" applyProtection="false" borderId="70" fillId="68" fontId="11" numFmtId="203" xfId="0">
      <alignment horizontal="center" vertical="center"/>
    </xf>
    <xf applyAlignment="true" applyBorder="false" applyFill="false" applyFont="true" applyNumberFormat="true" applyProtection="false" borderId="81" fillId="0" fontId="10" numFmtId="197" xfId="0">
      <alignment horizontal="center" vertical="center"/>
    </xf>
    <xf applyAlignment="true" applyBorder="false" applyFill="false" applyFont="true" applyNumberFormat="true" applyProtection="false" borderId="82" fillId="0" fontId="10" numFmtId="202" xfId="0">
      <alignment horizontal="center" vertical="center"/>
    </xf>
    <xf applyAlignment="true" applyBorder="false" applyFill="false" applyFont="true" applyNumberFormat="true" applyProtection="false" borderId="83" fillId="0" fontId="10" numFmtId="197" xfId="0">
      <alignment horizontal="center" vertical="center"/>
    </xf>
    <xf applyAlignment="true" applyBorder="false" applyFill="false" applyFont="true" applyNumberFormat="false" applyProtection="false" borderId="0" fillId="0" fontId="23" numFmtId="0" xfId="0">
      <alignment horizontal="center" vertical="center"/>
    </xf>
    <xf applyAlignment="true" applyBorder="false" applyFill="false" applyFont="true" applyNumberFormat="true" applyProtection="false" borderId="73" fillId="0" fontId="9" numFmtId="200" xfId="0">
      <alignment horizontal="center" vertical="center"/>
    </xf>
    <xf applyAlignment="true" applyBorder="false" applyFill="true" applyFont="true" applyNumberFormat="false" applyProtection="false" borderId="73" fillId="67" fontId="14" numFmtId="0" xfId="0">
      <alignment horizontal="center" vertical="center"/>
    </xf>
    <xf applyAlignment="true" applyBorder="false" applyFill="true" applyFont="true" applyNumberFormat="true" applyProtection="false" borderId="71" fillId="67" fontId="10" numFmtId="198" xfId="0">
      <alignment horizontal="center" vertical="center"/>
    </xf>
    <xf applyAlignment="true" applyBorder="false" applyFill="true" applyFont="true" applyNumberFormat="true" applyProtection="false" borderId="71" fillId="67" fontId="10" numFmtId="202" xfId="0">
      <alignment horizontal="center" vertical="center"/>
    </xf>
    <xf applyAlignment="true" applyBorder="false" applyFill="true" applyFont="true" applyNumberFormat="false" applyProtection="false" borderId="76" fillId="67" fontId="14" numFmtId="0" xfId="0">
      <alignment horizontal="center" vertical="center"/>
    </xf>
    <xf applyAlignment="true" applyBorder="false" applyFill="false" applyFont="true" applyNumberFormat="true" applyProtection="false" borderId="84" fillId="0" fontId="10" numFmtId="197" xfId="0">
      <alignment horizontal="center" vertical="center"/>
    </xf>
    <xf applyAlignment="true" applyBorder="false" applyFill="false" applyFont="true" applyNumberFormat="true" applyProtection="false" borderId="73" fillId="0" fontId="10" numFmtId="198" xfId="0">
      <alignment horizontal="center" vertical="center"/>
    </xf>
    <xf applyAlignment="true" applyBorder="false" applyFill="false" applyFont="true" applyNumberFormat="true" applyProtection="false" borderId="81" fillId="0" fontId="10" numFmtId="198" xfId="0">
      <alignment horizontal="center" vertical="center"/>
    </xf>
    <xf applyAlignment="true" applyBorder="false" applyFill="false" applyFont="true" applyNumberFormat="true" applyProtection="false" borderId="71" fillId="0" fontId="10" numFmtId="198" xfId="0">
      <alignment horizontal="center" vertical="center"/>
    </xf>
    <xf applyAlignment="true" applyBorder="false" applyFill="false" applyFont="true" applyNumberFormat="true" applyProtection="false" borderId="82" fillId="0" fontId="10" numFmtId="197" xfId="0">
      <alignment horizontal="center" vertical="center"/>
    </xf>
    <xf applyAlignment="true" applyBorder="false" applyFill="false" applyFont="true" applyNumberFormat="true" applyProtection="false" borderId="81" fillId="0" fontId="10" numFmtId="202" xfId="0">
      <alignment horizontal="center" vertical="center"/>
    </xf>
    <xf applyAlignment="true" applyBorder="false" applyFill="false" applyFont="true" applyNumberFormat="true" applyProtection="false" borderId="74" fillId="0" fontId="10" numFmtId="198" xfId="0">
      <alignment horizontal="center" vertical="center"/>
    </xf>
    <xf applyAlignment="true" applyBorder="false" applyFill="false" applyFont="true" applyNumberFormat="true" applyProtection="false" borderId="76" fillId="0" fontId="10" numFmtId="202" xfId="0">
      <alignment horizontal="center" vertical="center"/>
    </xf>
    <xf applyAlignment="true" applyBorder="false" applyFill="true" applyFont="true" applyNumberFormat="true" applyProtection="false" borderId="76" fillId="67" fontId="9" numFmtId="200" xfId="0">
      <alignment horizontal="center" vertical="center"/>
    </xf>
    <xf applyAlignment="true" applyBorder="false" applyFill="true" applyFont="true" applyNumberFormat="true" applyProtection="false" borderId="70" fillId="68" fontId="11" numFmtId="200" xfId="0">
      <alignment horizontal="center" vertical="center"/>
    </xf>
    <xf applyAlignment="true" applyBorder="false" applyFill="false" applyFont="true" applyNumberFormat="true" applyProtection="false" borderId="84" fillId="0" fontId="10" numFmtId="202" xfId="0">
      <alignment horizontal="center" vertical="center"/>
    </xf>
    <xf applyAlignment="true" applyBorder="false" applyFill="false" applyFont="true" applyNumberFormat="true" applyProtection="false" borderId="82" fillId="0" fontId="10" numFmtId="198" xfId="0">
      <alignment horizontal="center" vertical="center"/>
    </xf>
    <xf applyAlignment="true" applyBorder="false" applyFill="false" applyFont="true" applyNumberFormat="true" applyProtection="false" borderId="74" fillId="0" fontId="10" numFmtId="197" xfId="0">
      <alignment horizontal="center" vertical="center"/>
    </xf>
    <xf applyAlignment="true" applyBorder="false" applyFill="false" applyFont="true" applyNumberFormat="true" applyProtection="false" borderId="73" fillId="0" fontId="9" numFmtId="202" xfId="0">
      <alignment horizontal="center" vertical="center"/>
    </xf>
    <xf applyAlignment="true" applyBorder="false" applyFill="false" applyFont="true" applyNumberFormat="true" applyProtection="false" borderId="73" fillId="0" fontId="9" numFmtId="202" xfId="0">
      <alignment horizontal="center" vertical="center"/>
    </xf>
    <xf applyAlignment="true" applyBorder="false" applyFill="false" applyFont="true" applyNumberFormat="true" applyProtection="false" borderId="73" fillId="0" fontId="9" numFmtId="201" xfId="0">
      <alignment horizontal="center" vertical="center"/>
    </xf>
    <xf applyAlignment="true" applyBorder="false" applyFill="false" applyFont="true" applyNumberFormat="true" applyProtection="false" borderId="73" fillId="0" fontId="9" numFmtId="200" xfId="0">
      <alignment horizontal="center" vertical="center"/>
    </xf>
    <xf applyAlignment="true" applyBorder="false" applyFill="false" applyFont="true" applyNumberFormat="true" applyProtection="false" borderId="73" fillId="0" fontId="9" numFmtId="198" xfId="0">
      <alignment horizontal="center" vertical="center"/>
    </xf>
    <xf applyAlignment="true" applyBorder="false" applyFill="false" applyFont="true" applyNumberFormat="true" applyProtection="false" borderId="74" fillId="0" fontId="9" numFmtId="202" xfId="0">
      <alignment horizontal="center" vertical="center"/>
    </xf>
    <xf applyAlignment="true" applyBorder="false" applyFill="false" applyFont="true" applyNumberFormat="true" applyProtection="false" borderId="71" fillId="0" fontId="9" numFmtId="198" xfId="0">
      <alignment horizontal="center" vertical="center"/>
    </xf>
    <xf applyAlignment="true" applyBorder="false" applyFill="false" applyFont="true" applyNumberFormat="true" applyProtection="false" borderId="77" fillId="0" fontId="9" numFmtId="201" xfId="0">
      <alignment horizontal="center" vertical="center"/>
    </xf>
    <xf applyAlignment="true" applyBorder="false" applyFill="false" applyFont="true" applyNumberFormat="true" applyProtection="false" borderId="74" fillId="0" fontId="9" numFmtId="202" xfId="0">
      <alignment horizontal="center" vertical="center"/>
    </xf>
    <xf applyAlignment="true" applyBorder="false" applyFill="false" applyFont="true" applyNumberFormat="true" applyProtection="false" borderId="74" fillId="0" fontId="9" numFmtId="201" xfId="0">
      <alignment horizontal="center" vertical="center"/>
    </xf>
    <xf applyAlignment="true" applyBorder="false" applyFill="false" applyFont="true" applyNumberFormat="true" applyProtection="false" borderId="74" fillId="0" fontId="9" numFmtId="200" xfId="0">
      <alignment horizontal="center" vertical="center"/>
    </xf>
    <xf applyAlignment="true" applyBorder="false" applyFill="false" applyFont="true" applyNumberFormat="true" applyProtection="false" borderId="74" fillId="0" fontId="9" numFmtId="198" xfId="0">
      <alignment horizontal="center" vertical="center"/>
    </xf>
    <xf applyAlignment="true" applyBorder="false" applyFill="false" applyFont="true" applyNumberFormat="true" applyProtection="false" borderId="76" fillId="0" fontId="9" numFmtId="202" xfId="0">
      <alignment horizontal="center" vertical="center"/>
    </xf>
    <xf applyAlignment="true" applyBorder="false" applyFill="true" applyFont="true" applyNumberFormat="true" applyProtection="false" borderId="76" fillId="67" fontId="9" numFmtId="202" xfId="0">
      <alignment horizontal="center" vertical="center"/>
    </xf>
    <xf applyAlignment="true" applyBorder="false" applyFill="true" applyFont="true" applyNumberFormat="true" applyProtection="false" borderId="76" fillId="67" fontId="9" numFmtId="201" xfId="0">
      <alignment horizontal="center" vertical="center"/>
    </xf>
    <xf applyAlignment="true" applyBorder="false" applyFill="true" applyFont="true" applyNumberFormat="true" applyProtection="false" borderId="76" fillId="67" fontId="9" numFmtId="197" xfId="0">
      <alignment horizontal="center" vertical="center"/>
    </xf>
    <xf applyAlignment="true" applyBorder="false" applyFill="true" applyFont="true" applyNumberFormat="true" applyProtection="false" borderId="76" fillId="67" fontId="9" numFmtId="198" xfId="0">
      <alignment horizontal="center" vertical="center"/>
    </xf>
    <xf applyAlignment="true" applyBorder="false" applyFill="true" applyFont="true" applyNumberFormat="true" applyProtection="false" borderId="73" fillId="65" fontId="1" numFmtId="199" xfId="0">
      <alignment horizontal="center" vertical="center"/>
    </xf>
    <xf applyAlignment="true" applyBorder="false" applyFill="true" applyFont="true" applyNumberFormat="true" applyProtection="false" borderId="70" fillId="65" fontId="1" numFmtId="200" xfId="0">
      <alignment horizontal="center" vertical="center"/>
    </xf>
    <xf applyAlignment="true" applyBorder="false" applyFill="false" applyFont="true" applyNumberFormat="false" applyProtection="false" borderId="70" fillId="0" fontId="7" numFmtId="0" xfId="0">
      <alignment horizontal="center" vertical="center"/>
    </xf>
    <xf applyAlignment="true" applyBorder="false" applyFill="false" applyFont="true" applyNumberFormat="true" applyProtection="false" borderId="73" fillId="0" fontId="10" numFmtId="197" xfId="0">
      <alignment horizontal="center" vertical="center"/>
    </xf>
    <xf applyAlignment="true" applyBorder="false" applyFill="false" applyFont="true" applyNumberFormat="true" applyProtection="false" borderId="73" fillId="0" fontId="10" numFmtId="198" xfId="0">
      <alignment horizontal="center" vertical="center"/>
    </xf>
    <xf applyAlignment="true" applyBorder="false" applyFill="false" applyFont="true" applyNumberFormat="true" applyProtection="false" borderId="73" fillId="0" fontId="10" numFmtId="202" xfId="0">
      <alignment horizontal="center" vertical="center"/>
    </xf>
    <xf applyAlignment="true" applyBorder="false" applyFill="false" applyFont="true" applyNumberFormat="true" applyProtection="false" borderId="77" fillId="0" fontId="10" numFmtId="198" xfId="0">
      <alignment horizontal="center" vertical="center"/>
    </xf>
    <xf applyAlignment="true" applyBorder="false" applyFill="false" applyFont="true" applyNumberFormat="true" applyProtection="false" borderId="71" fillId="0" fontId="10" numFmtId="198" xfId="0">
      <alignment horizontal="center" vertical="center"/>
    </xf>
    <xf applyAlignment="true" applyBorder="false" applyFill="false" applyFont="true" applyNumberFormat="true" applyProtection="false" borderId="77" fillId="0" fontId="10" numFmtId="202" xfId="0">
      <alignment horizontal="center" vertical="center"/>
    </xf>
    <xf applyAlignment="true" applyBorder="false" applyFill="false" applyFont="true" applyNumberFormat="true" applyProtection="false" borderId="76" fillId="0" fontId="10" numFmtId="202" xfId="0">
      <alignment horizontal="center" vertical="center"/>
    </xf>
    <xf applyAlignment="true" applyBorder="false" applyFill="false" applyFont="true" applyNumberFormat="true" applyProtection="false" borderId="71" fillId="0" fontId="10" numFmtId="197" xfId="0">
      <alignment horizontal="center" vertical="center"/>
    </xf>
    <xf applyAlignment="true" applyBorder="false" applyFill="false" applyFont="true" applyNumberFormat="false" applyProtection="false" borderId="0" fillId="0" fontId="22" numFmtId="0" xfId="0">
      <alignment horizontal="center" vertical="center"/>
    </xf>
    <xf applyAlignment="true" applyBorder="false" applyFill="false" applyFont="true" applyNumberFormat="true" applyProtection="false" borderId="85" fillId="0" fontId="10" numFmtId="202" xfId="0">
      <alignment horizontal="center" vertical="center"/>
    </xf>
    <xf applyAlignment="true" applyBorder="false" applyFill="false" applyFont="true" applyNumberFormat="true" applyProtection="false" borderId="77" fillId="0" fontId="10" numFmtId="198" xfId="0">
      <alignment horizontal="center" vertical="center"/>
    </xf>
    <xf applyAlignment="true" applyBorder="false" applyFill="false" applyFont="true" applyNumberFormat="true" applyProtection="false" borderId="73" fillId="0" fontId="10" numFmtId="202" xfId="0">
      <alignment horizontal="center" vertical="center"/>
    </xf>
    <xf applyAlignment="true" applyBorder="false" applyFill="false" applyFont="true" applyNumberFormat="true" applyProtection="false" borderId="77" fillId="0" fontId="10" numFmtId="197" xfId="0">
      <alignment horizontal="center" vertical="center"/>
    </xf>
    <xf applyAlignment="true" applyBorder="false" applyFill="false" applyFont="true" applyNumberFormat="true" applyProtection="false" borderId="73" fillId="0" fontId="10" numFmtId="19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86" fillId="69" fontId="11" numFmtId="200" xfId="0">
      <alignment horizontal="center"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true" applyFont="true" applyNumberFormat="false" applyProtection="false" borderId="87" fillId="70" fontId="1" numFmtId="0" xfId="0">
      <alignment horizontal="center" vertical="center"/>
    </xf>
    <xf applyAlignment="true" applyBorder="false" applyFill="true" applyFont="true" applyNumberFormat="true" applyProtection="false" borderId="88" fillId="71" fontId="1" numFmtId="204" xfId="0">
      <alignment horizontal="center" vertical="center"/>
    </xf>
    <xf applyAlignment="true" applyBorder="false" applyFill="true" applyFont="true" applyNumberFormat="true" applyProtection="false" borderId="89" fillId="72" fontId="1" numFmtId="205" xfId="0">
      <alignment horizontal="center" vertical="center"/>
    </xf>
    <xf applyAlignment="true" applyBorder="false" applyFill="true" applyFont="true" applyNumberFormat="false" applyProtection="false" borderId="89" fillId="72" fontId="1" numFmtId="0" xfId="0">
      <alignment horizontal="center" vertical="center"/>
    </xf>
    <xf applyAlignment="true" applyBorder="false" applyFill="true" applyFont="true" applyNumberFormat="true" applyProtection="false" borderId="90" fillId="71" fontId="1" numFmtId="204" xfId="0">
      <alignment horizontal="center" vertical="center"/>
    </xf>
    <xf applyAlignment="true" applyBorder="false" applyFill="true" applyFont="true" applyNumberFormat="true" applyProtection="false" borderId="91" fillId="71" fontId="1" numFmtId="204" xfId="0">
      <alignment horizontal="center" vertical="center"/>
    </xf>
    <xf applyAlignment="true" applyBorder="false" applyFill="true" applyFont="true" applyNumberFormat="true" applyProtection="false" borderId="91" fillId="71" fontId="1" numFmtId="206" xfId="0">
      <alignment horizontal="center" vertical="center"/>
    </xf>
    <xf applyAlignment="true" applyBorder="false" applyFill="true" applyFont="true" applyNumberFormat="true" applyProtection="false" borderId="89" fillId="71" fontId="1" numFmtId="206" xfId="0">
      <alignment horizontal="center" vertical="center"/>
    </xf>
    <xf applyAlignment="true" applyBorder="false" applyFill="true" applyFont="true" applyNumberFormat="false" applyProtection="false" borderId="89" fillId="71" fontId="1" numFmtId="0" xfId="0">
      <alignment horizontal="center" vertical="center"/>
    </xf>
    <xf applyAlignment="true" applyBorder="false" applyFill="true" applyFont="true" applyNumberFormat="true" applyProtection="false" borderId="89" fillId="71" fontId="1" numFmtId="205" xfId="0">
      <alignment horizontal="center" vertical="center"/>
    </xf>
    <xf applyAlignment="true" applyBorder="false" applyFill="true" applyFont="true" applyNumberFormat="true" applyProtection="false" borderId="89" fillId="72" fontId="1" numFmtId="207" xfId="0">
      <alignment horizontal="center" vertical="center"/>
    </xf>
    <xf applyAlignment="true" applyBorder="false" applyFill="true" applyFont="true" applyNumberFormat="true" applyProtection="false" borderId="89" fillId="72" fontId="1" numFmtId="208" xfId="0">
      <alignment horizontal="center" vertical="center"/>
    </xf>
    <xf applyAlignment="true" applyBorder="false" applyFill="true" applyFont="true" applyNumberFormat="true" applyProtection="false" borderId="89" fillId="72" fontId="1" numFmtId="209" xfId="0">
      <alignment horizontal="center" vertical="center"/>
    </xf>
    <xf applyAlignment="true" applyBorder="false" applyFill="false" applyFont="true" applyNumberFormat="false" applyProtection="false" borderId="87" fillId="0" fontId="7" numFmtId="0" xfId="0">
      <alignment horizontal="center" vertical="center"/>
    </xf>
    <xf applyAlignment="true" applyBorder="false" applyFill="false" applyFont="true" applyNumberFormat="false" applyProtection="false" borderId="89" fillId="0" fontId="14" numFmtId="0" xfId="0">
      <alignment horizontal="center" vertical="center"/>
    </xf>
    <xf applyAlignment="true" applyBorder="false" applyFill="false" applyFont="true" applyNumberFormat="false" applyProtection="false" borderId="92" fillId="0" fontId="14" numFmtId="0" xfId="0">
      <alignment horizontal="center" vertical="center"/>
    </xf>
    <xf applyAlignment="true" applyBorder="false" applyFill="false" applyFont="true" applyNumberFormat="true" applyProtection="false" borderId="87" fillId="0" fontId="10" numFmtId="204" xfId="0">
      <alignment horizontal="center" vertical="center"/>
    </xf>
    <xf applyAlignment="true" applyBorder="false" applyFill="false" applyFont="true" applyNumberFormat="true" applyProtection="false" borderId="88" fillId="0" fontId="10" numFmtId="204" xfId="0">
      <alignment horizontal="center" vertical="center"/>
    </xf>
    <xf applyAlignment="true" applyBorder="false" applyFill="false" applyFont="true" applyNumberFormat="true" applyProtection="false" borderId="89" fillId="0" fontId="10" numFmtId="208" xfId="0">
      <alignment horizontal="center" vertical="center"/>
    </xf>
    <xf applyAlignment="true" applyBorder="false" applyFill="false" applyFont="true" applyNumberFormat="true" applyProtection="false" borderId="88" fillId="0" fontId="10" numFmtId="208" xfId="0">
      <alignment horizontal="center" vertical="center"/>
    </xf>
    <xf applyAlignment="true" applyBorder="false" applyFill="false" applyFont="true" applyNumberFormat="true" applyProtection="false" borderId="89" fillId="0" fontId="10" numFmtId="205" xfId="0">
      <alignment horizontal="center" vertical="center"/>
    </xf>
    <xf applyAlignment="true" applyBorder="false" applyFill="false" applyFont="true" applyNumberFormat="true" applyProtection="false" borderId="89" fillId="0" fontId="9" numFmtId="205" xfId="0">
      <alignment horizontal="center" vertical="center"/>
    </xf>
    <xf applyAlignment="true" applyBorder="false" applyFill="false" applyFont="true" applyNumberFormat="true" applyProtection="false" borderId="89" fillId="0" fontId="9" numFmtId="207" xfId="0">
      <alignment horizontal="center" vertical="center"/>
    </xf>
    <xf applyAlignment="true" applyBorder="false" applyFill="false" applyFont="true" applyNumberFormat="true" applyProtection="false" borderId="89" fillId="0" fontId="9" numFmtId="208" xfId="0">
      <alignment horizontal="center" vertical="center"/>
    </xf>
    <xf applyAlignment="true" applyBorder="false" applyFill="false" applyFont="true" applyNumberFormat="true" applyProtection="false" borderId="89" fillId="0" fontId="9" numFmtId="207" xfId="0">
      <alignment horizontal="center" vertical="center"/>
    </xf>
    <xf applyAlignment="true" applyBorder="false" applyFill="false" applyFont="true" applyNumberFormat="true" applyProtection="false" borderId="89" fillId="0" fontId="9" numFmtId="210" xfId="0">
      <alignment horizontal="center" vertical="center"/>
    </xf>
    <xf applyAlignment="true" applyBorder="false" applyFill="false" applyFont="true" applyNumberFormat="true" applyProtection="false" borderId="91" fillId="0" fontId="9" numFmtId="205" xfId="0">
      <alignment horizontal="center" vertical="center"/>
    </xf>
    <xf applyAlignment="true" applyBorder="false" applyFill="false" applyFont="true" applyNumberFormat="true" applyProtection="false" borderId="91" fillId="0" fontId="9" numFmtId="208" xfId="0">
      <alignment horizontal="center" vertical="center"/>
    </xf>
    <xf applyAlignment="true" applyBorder="false" applyFill="false" applyFont="true" applyNumberFormat="false" applyProtection="false" borderId="89" fillId="0" fontId="9" numFmtId="0" xfId="0">
      <alignment horizontal="center" vertical="center"/>
    </xf>
    <xf applyAlignment="true" applyBorder="false" applyFill="false" applyFont="true" applyNumberFormat="false" applyProtection="false" borderId="89" fillId="0" fontId="9" numFmtId="0" xfId="0">
      <alignment horizontal="center" vertical="center"/>
    </xf>
    <xf applyAlignment="true" applyBorder="false" applyFill="false" applyFont="true" applyNumberFormat="false" applyProtection="false" borderId="87" fillId="0" fontId="14" numFmtId="0" xfId="0">
      <alignment horizontal="center" vertical="center"/>
    </xf>
    <xf applyAlignment="true" applyBorder="false" applyFill="false" applyFont="true" applyNumberFormat="true" applyProtection="false" borderId="93" fillId="0" fontId="10" numFmtId="204" xfId="0">
      <alignment horizontal="center" vertical="center"/>
    </xf>
    <xf applyAlignment="true" applyBorder="false" applyFill="false" applyFont="true" applyNumberFormat="true" applyProtection="false" borderId="87" fillId="0" fontId="10" numFmtId="204" xfId="0">
      <alignment horizontal="center" vertical="center"/>
    </xf>
    <xf applyAlignment="true" applyBorder="false" applyFill="false" applyFont="true" applyNumberFormat="true" applyProtection="false" borderId="94" fillId="0" fontId="10" numFmtId="204" xfId="0">
      <alignment horizontal="center" vertical="center"/>
    </xf>
    <xf applyAlignment="true" applyBorder="false" applyFill="false" applyFont="true" applyNumberFormat="true" applyProtection="false" borderId="95" fillId="0" fontId="10" numFmtId="208" xfId="0">
      <alignment horizontal="center" vertical="center"/>
    </xf>
    <xf applyAlignment="true" applyBorder="false" applyFill="false" applyFont="true" applyNumberFormat="true" applyProtection="false" borderId="89" fillId="0" fontId="10" numFmtId="205" xfId="0">
      <alignment horizontal="center" vertical="center"/>
    </xf>
    <xf applyAlignment="true" applyBorder="false" applyFill="false" applyFont="true" applyNumberFormat="true" applyProtection="false" borderId="96" fillId="0" fontId="9" numFmtId="210" xfId="0">
      <alignment horizontal="center" vertical="center"/>
    </xf>
    <xf applyAlignment="true" applyBorder="false" applyFill="false" applyFont="true" applyNumberFormat="true" applyProtection="false" borderId="96" fillId="0" fontId="9" numFmtId="205" xfId="0">
      <alignment horizontal="center" vertical="center"/>
    </xf>
    <xf applyAlignment="true" applyBorder="false" applyFill="false" applyFont="true" applyNumberFormat="true" applyProtection="false" borderId="87" fillId="0" fontId="9" numFmtId="210" xfId="0">
      <alignment horizontal="center" vertical="center"/>
    </xf>
    <xf applyAlignment="true" applyBorder="false" applyFill="false" applyFont="true" applyNumberFormat="true" applyProtection="false" borderId="88" fillId="0" fontId="9" numFmtId="210" xfId="0">
      <alignment horizontal="center" vertical="center"/>
    </xf>
    <xf applyAlignment="true" applyBorder="false" applyFill="false" applyFont="true" applyNumberFormat="true" applyProtection="false" borderId="89" fillId="0" fontId="9" numFmtId="210" xfId="0">
      <alignment horizontal="center" vertical="center"/>
    </xf>
    <xf applyAlignment="true" applyBorder="false" applyFill="false" applyFont="true" applyNumberFormat="true" applyProtection="false" borderId="94" fillId="0" fontId="10" numFmtId="204" xfId="0">
      <alignment horizontal="center" vertical="center"/>
    </xf>
    <xf applyAlignment="true" applyBorder="false" applyFill="false" applyFont="true" applyNumberFormat="true" applyProtection="false" borderId="95" fillId="0" fontId="10" numFmtId="204" xfId="0">
      <alignment horizontal="center" vertical="center"/>
    </xf>
    <xf applyAlignment="true" applyBorder="false" applyFill="false" applyFont="true" applyNumberFormat="true" applyProtection="false" borderId="89" fillId="0" fontId="10" numFmtId="204" xfId="0">
      <alignment horizontal="center" vertical="center"/>
    </xf>
    <xf applyAlignment="true" applyBorder="false" applyFill="false" applyFont="true" applyNumberFormat="true" applyProtection="false" borderId="97" fillId="0" fontId="9" numFmtId="205" xfId="0">
      <alignment horizontal="center" vertical="center"/>
    </xf>
    <xf applyAlignment="true" applyBorder="false" applyFill="false" applyFont="true" applyNumberFormat="true" applyProtection="false" borderId="98" fillId="0" fontId="9" numFmtId="210" xfId="0">
      <alignment horizontal="center" vertical="center"/>
    </xf>
    <xf applyAlignment="true" applyBorder="false" applyFill="false" applyFont="true" applyNumberFormat="true" applyProtection="false" borderId="88" fillId="0" fontId="10" numFmtId="204" xfId="0">
      <alignment horizontal="center" vertical="center"/>
    </xf>
    <xf applyAlignment="true" applyBorder="false" applyFill="false" applyFont="true" applyNumberFormat="true" applyProtection="false" borderId="89" fillId="0" fontId="10" numFmtId="208" xfId="0">
      <alignment horizontal="center" vertical="center"/>
    </xf>
    <xf applyAlignment="true" applyBorder="false" applyFill="false" applyFont="true" applyNumberFormat="true" applyProtection="false" borderId="95" fillId="0" fontId="9" numFmtId="210" xfId="0">
      <alignment horizontal="center" vertical="center"/>
    </xf>
    <xf applyAlignment="true" applyBorder="false" applyFill="true" applyFont="true" applyNumberFormat="false" applyProtection="false" borderId="87" fillId="73" fontId="14" numFmtId="0" xfId="0">
      <alignment horizontal="center" vertical="center"/>
    </xf>
    <xf applyAlignment="true" applyBorder="false" applyFill="true" applyFont="true" applyNumberFormat="true" applyProtection="false" borderId="88" fillId="73" fontId="10" numFmtId="210" xfId="0">
      <alignment horizontal="center" vertical="center"/>
    </xf>
    <xf applyAlignment="true" applyBorder="false" applyFill="true" applyFont="true" applyNumberFormat="true" applyProtection="false" borderId="89" fillId="73" fontId="10" numFmtId="210" xfId="0">
      <alignment horizontal="center" vertical="center"/>
    </xf>
    <xf applyAlignment="true" applyBorder="false" applyFill="true" applyFont="true" applyNumberFormat="true" applyProtection="false" borderId="89" fillId="73" fontId="10" numFmtId="208" xfId="0">
      <alignment horizontal="center" vertical="center"/>
    </xf>
    <xf applyAlignment="true" applyBorder="false" applyFill="true" applyFont="true" applyNumberFormat="true" applyProtection="false" borderId="89" fillId="73" fontId="10" numFmtId="205" xfId="0">
      <alignment horizontal="center" vertical="center"/>
    </xf>
    <xf applyAlignment="true" applyBorder="false" applyFill="true" applyFont="true" applyNumberFormat="true" applyProtection="false" borderId="89" fillId="73" fontId="9" numFmtId="205" xfId="0">
      <alignment horizontal="center" vertical="center"/>
    </xf>
    <xf applyAlignment="true" applyBorder="false" applyFill="true" applyFont="true" applyNumberFormat="true" applyProtection="false" borderId="89" fillId="73" fontId="9" numFmtId="207" xfId="0">
      <alignment horizontal="center" vertical="center"/>
    </xf>
    <xf applyAlignment="true" applyBorder="false" applyFill="true" applyFont="true" applyNumberFormat="true" applyProtection="false" borderId="89" fillId="73" fontId="9" numFmtId="208" xfId="0">
      <alignment horizontal="center" vertical="center"/>
    </xf>
    <xf applyAlignment="true" applyBorder="false" applyFill="true" applyFont="true" applyNumberFormat="true" applyProtection="false" borderId="89" fillId="73" fontId="9" numFmtId="204" xfId="0">
      <alignment horizontal="center" vertical="center"/>
    </xf>
    <xf applyAlignment="true" applyBorder="false" applyFill="true" applyFont="true" applyNumberFormat="true" applyProtection="false" borderId="89" fillId="73" fontId="9" numFmtId="210" xfId="0">
      <alignment horizontal="center" vertical="center"/>
    </xf>
    <xf applyAlignment="true" applyBorder="false" applyFill="true" applyFont="true" applyNumberFormat="true" applyProtection="false" borderId="89" fillId="73" fontId="9" numFmtId="209" xfId="0">
      <alignment horizontal="center" vertical="center"/>
    </xf>
    <xf applyAlignment="true" applyBorder="false" applyFill="true" applyFont="true" applyNumberFormat="false" applyProtection="false" borderId="89" fillId="73" fontId="9" numFmtId="0" xfId="0">
      <alignment horizontal="center" vertical="center"/>
    </xf>
    <xf applyAlignment="true" applyBorder="false" applyFill="false" applyFont="true" applyNumberFormat="false" applyProtection="false" borderId="89" fillId="0" fontId="14" numFmtId="0" xfId="0">
      <alignment horizontal="center" vertical="center"/>
    </xf>
    <xf applyAlignment="true" applyBorder="false" applyFill="false" applyFont="true" applyNumberFormat="true" applyProtection="false" borderId="89" fillId="0" fontId="10" numFmtId="210" xfId="0">
      <alignment horizontal="center" vertical="center"/>
    </xf>
    <xf applyAlignment="true" applyBorder="false" applyFill="false" applyFont="true" applyNumberFormat="true" applyProtection="false" borderId="89" fillId="0" fontId="10" numFmtId="210" xfId="0">
      <alignment horizontal="center" vertical="center"/>
    </xf>
    <xf applyAlignment="true" applyBorder="false" applyFill="true" applyFont="true" applyNumberFormat="true" applyProtection="false" borderId="88" fillId="73" fontId="10" numFmtId="208" xfId="0">
      <alignment horizontal="center" vertical="center"/>
    </xf>
    <xf applyAlignment="true" applyBorder="false" applyFill="false" applyFont="true" applyNumberFormat="false" applyProtection="false" borderId="87" fillId="0" fontId="14" numFmtId="0" xfId="0">
      <alignment horizontal="center" vertical="center"/>
    </xf>
    <xf applyAlignment="true" applyBorder="false" applyFill="false" applyFont="true" applyNumberFormat="true" applyProtection="false" borderId="89" fillId="0" fontId="10" numFmtId="204" xfId="0">
      <alignment horizontal="center" vertical="center"/>
    </xf>
    <xf applyAlignment="true" applyBorder="false" applyFill="true" applyFont="true" applyNumberFormat="false" applyProtection="false" borderId="87" fillId="74" fontId="11" numFmtId="0" xfId="0">
      <alignment horizontal="center" vertical="center"/>
    </xf>
    <xf applyAlignment="true" applyBorder="false" applyFill="true" applyFont="true" applyNumberFormat="true" applyProtection="false" borderId="88" fillId="74" fontId="11" numFmtId="210" xfId="0">
      <alignment horizontal="center" vertical="center"/>
    </xf>
    <xf applyAlignment="true" applyBorder="false" applyFill="true" applyFont="true" applyNumberFormat="true" applyProtection="false" borderId="89" fillId="74" fontId="11" numFmtId="210" xfId="0">
      <alignment horizontal="center" vertical="center"/>
    </xf>
    <xf applyAlignment="true" applyBorder="false" applyFill="true" applyFont="true" applyNumberFormat="true" applyProtection="false" borderId="89" fillId="74" fontId="11" numFmtId="208" xfId="0">
      <alignment horizontal="center" vertical="center"/>
    </xf>
    <xf applyAlignment="true" applyBorder="false" applyFill="true" applyFont="true" applyNumberFormat="true" applyProtection="false" borderId="89" fillId="74" fontId="11" numFmtId="205" xfId="0">
      <alignment horizontal="center" vertical="center"/>
    </xf>
    <xf applyAlignment="true" applyBorder="false" applyFill="true" applyFont="true" applyNumberFormat="true" applyProtection="false" borderId="89" fillId="74" fontId="11" numFmtId="207" xfId="0">
      <alignment horizontal="center" vertical="center"/>
    </xf>
    <xf applyAlignment="true" applyBorder="false" applyFill="true" applyFont="true" applyNumberFormat="true" applyProtection="false" borderId="89" fillId="74" fontId="11" numFmtId="209" xfId="0">
      <alignment horizontal="center" vertical="center"/>
    </xf>
    <xf applyAlignment="true" applyBorder="false" applyFill="true" applyFont="true" applyNumberFormat="false" applyProtection="false" borderId="89" fillId="74" fontId="11" numFmtId="0" xfId="0">
      <alignment horizontal="center" vertical="center"/>
    </xf>
    <xf applyAlignment="true" applyBorder="false" applyFill="false" applyFont="true" applyNumberFormat="true" applyProtection="false" borderId="94" fillId="0" fontId="10" numFmtId="208" xfId="0">
      <alignment horizontal="center" vertical="center"/>
    </xf>
    <xf applyAlignment="true" applyBorder="false" applyFill="false" applyFont="true" applyNumberFormat="false" applyProtection="false" borderId="92" fillId="0" fontId="14" numFmtId="0" xfId="0">
      <alignment horizontal="center" vertical="center"/>
    </xf>
    <xf applyAlignment="true" applyBorder="false" applyFill="false" applyFont="true" applyNumberFormat="true" applyProtection="false" borderId="92" fillId="0" fontId="10" numFmtId="204" xfId="0">
      <alignment horizontal="center" vertical="center"/>
    </xf>
    <xf applyAlignment="true" applyBorder="false" applyFill="false" applyFont="true" applyNumberFormat="true" applyProtection="false" borderId="87" fillId="0" fontId="10" numFmtId="208" xfId="0">
      <alignment horizontal="center" vertical="center"/>
    </xf>
    <xf applyAlignment="true" applyBorder="false" applyFill="false" applyFont="true" applyNumberFormat="true" applyProtection="false" borderId="99" fillId="0" fontId="10" numFmtId="204" xfId="0">
      <alignment horizontal="center" vertical="center"/>
    </xf>
    <xf applyAlignment="true" applyBorder="false" applyFill="true" applyFont="true" applyNumberFormat="false" applyProtection="false" borderId="89" fillId="70" fontId="1" numFmtId="0" xfId="0">
      <alignment horizontal="center" vertical="center"/>
    </xf>
    <xf applyAlignment="true" applyBorder="false" applyFill="true" applyFont="true" applyNumberFormat="true" applyProtection="false" borderId="89" fillId="71" fontId="1" numFmtId="210" xfId="0">
      <alignment horizontal="center" vertical="center"/>
    </xf>
    <xf applyAlignment="true" applyBorder="false" applyFill="false" applyFont="true" applyNumberFormat="false" applyProtection="false" borderId="89" fillId="0" fontId="7" numFmtId="0" xfId="0">
      <alignment horizontal="center" vertical="center"/>
    </xf>
    <xf applyAlignment="true" applyBorder="false" applyFill="false" applyFont="true" applyNumberFormat="false" applyProtection="false" borderId="96" fillId="0" fontId="14" numFmtId="0" xfId="0">
      <alignment horizontal="center" vertical="center"/>
    </xf>
    <xf applyAlignment="true" applyBorder="false" applyFill="false" applyFont="true" applyNumberFormat="true" applyProtection="false" borderId="96" fillId="0" fontId="10" numFmtId="204" xfId="0">
      <alignment horizontal="center" vertical="center"/>
    </xf>
    <xf applyAlignment="true" applyBorder="false" applyFill="false" applyFont="true" applyNumberFormat="true" applyProtection="false" borderId="88" fillId="0" fontId="10" numFmtId="208" xfId="0">
      <alignment horizontal="center" vertical="center"/>
    </xf>
    <xf applyAlignment="true" applyBorder="false" applyFill="false" applyFont="true" applyNumberFormat="true" applyProtection="false" borderId="96" fillId="0" fontId="9" numFmtId="210" xfId="0">
      <alignment horizontal="center" vertical="center"/>
    </xf>
    <xf applyAlignment="true" applyBorder="false" applyFill="false" applyFont="true" applyNumberFormat="true" applyProtection="false" borderId="91" fillId="0" fontId="10" numFmtId="204" xfId="0">
      <alignment horizontal="center" vertical="center"/>
    </xf>
    <xf applyAlignment="true" applyBorder="false" applyFill="false" applyFont="true" applyNumberFormat="true" applyProtection="false" borderId="95" fillId="0" fontId="10" numFmtId="204" xfId="0">
      <alignment horizontal="center" vertical="center"/>
    </xf>
    <xf applyAlignment="true" applyBorder="false" applyFill="false" applyFont="true" applyNumberFormat="true" applyProtection="false" borderId="95" fillId="0" fontId="10" numFmtId="208" xfId="0">
      <alignment horizontal="center" vertical="center"/>
    </xf>
    <xf applyAlignment="true" applyBorder="false" applyFill="true" applyFont="true" applyNumberFormat="false" applyProtection="false" borderId="89" fillId="73" fontId="14" numFmtId="0" xfId="0">
      <alignment horizontal="center" vertical="center"/>
    </xf>
    <xf applyAlignment="true" applyBorder="false" applyFill="false" applyFont="true" applyNumberFormat="false" applyProtection="false" borderId="89" fillId="0" fontId="7" numFmtId="0" xfId="0">
      <alignment horizontal="center" vertical="center"/>
    </xf>
    <xf applyAlignment="true" applyBorder="false" applyFill="false" applyFont="true" applyNumberFormat="true" applyProtection="false" borderId="100" fillId="0" fontId="10" numFmtId="204" xfId="0">
      <alignment horizontal="center" vertical="center"/>
    </xf>
    <xf applyAlignment="true" applyBorder="false" applyFill="false" applyFont="true" applyNumberFormat="true" applyProtection="false" borderId="87" fillId="0" fontId="10" numFmtId="208" xfId="0">
      <alignment horizontal="center" vertical="center"/>
    </xf>
    <xf applyAlignment="true" applyBorder="false" applyFill="false" applyFont="true" applyNumberFormat="true" applyProtection="false" borderId="101" fillId="0" fontId="10" numFmtId="204" xfId="0">
      <alignment horizontal="center" vertical="center"/>
    </xf>
    <xf applyAlignment="true" applyBorder="false" applyFill="true" applyFont="true" applyNumberFormat="true" applyProtection="false" borderId="95" fillId="73" fontId="10" numFmtId="210" xfId="0">
      <alignment horizontal="center" vertical="center"/>
    </xf>
    <xf applyAlignment="true" applyBorder="false" applyFill="true" applyFont="true" applyNumberFormat="true" applyProtection="false" borderId="95" fillId="73" fontId="10" numFmtId="208" xfId="0">
      <alignment horizontal="center" vertical="center"/>
    </xf>
    <xf applyAlignment="true" applyBorder="false" applyFill="true" applyFont="true" applyNumberFormat="true" applyProtection="false" borderId="91" fillId="71" fontId="1" numFmtId="206" xfId="0">
      <alignment horizontal="center" vertical="center"/>
    </xf>
    <xf applyAlignment="true" applyBorder="false" applyFill="true" applyFont="true" applyNumberFormat="true" applyProtection="false" borderId="89" fillId="71" fontId="1" numFmtId="206" xfId="0">
      <alignment horizontal="center" vertical="center"/>
    </xf>
    <xf applyAlignment="true" applyBorder="false" applyFill="true" applyFont="true" applyNumberFormat="true" applyProtection="false" borderId="89" fillId="71" fontId="1" numFmtId="210" xfId="0">
      <alignment horizontal="center" vertical="center"/>
    </xf>
    <xf applyAlignment="true" applyBorder="false" applyFill="false" applyFont="true" applyNumberFormat="true" applyProtection="false" borderId="87" fillId="0" fontId="10" numFmtId="205" xfId="0">
      <alignment horizontal="center" vertical="center"/>
    </xf>
    <xf applyAlignment="true" applyBorder="false" applyFill="false" applyFont="true" applyNumberFormat="true" applyProtection="false" borderId="89" fillId="0" fontId="9" numFmtId="208" xfId="0">
      <alignment horizontal="center" vertical="center"/>
    </xf>
    <xf applyAlignment="true" applyBorder="false" applyFill="true" applyFont="true" applyNumberFormat="true" applyProtection="false" borderId="88" fillId="74" fontId="11" numFmtId="208" xfId="0">
      <alignment horizontal="center" vertical="center"/>
    </xf>
    <xf applyAlignment="true" applyBorder="false" applyFill="false" applyFont="true" applyNumberFormat="true" applyProtection="false" borderId="102" fillId="0" fontId="9" numFmtId="210" xfId="0">
      <alignment horizontal="center" vertical="center"/>
    </xf>
    <xf applyAlignment="true" applyBorder="false" applyFill="false" applyFont="true" applyNumberFormat="true" applyProtection="false" borderId="91" fillId="0" fontId="9" numFmtId="210" xfId="0">
      <alignment horizontal="center" vertical="center"/>
    </xf>
    <xf applyAlignment="true" applyBorder="false" applyFill="true" applyFont="true" applyNumberFormat="true" applyProtection="false" borderId="95" fillId="73" fontId="10" numFmtId="205" xfId="0">
      <alignment horizontal="center" vertical="center"/>
    </xf>
    <xf applyAlignment="true" applyBorder="false" applyFill="true" applyFont="true" applyNumberFormat="false" applyProtection="false" borderId="89" fillId="70" fontId="1" numFmtId="0" xfId="0">
      <alignment horizontal="center" vertical="center"/>
    </xf>
    <xf applyAlignment="true" applyBorder="false" applyFill="true" applyFont="true" applyNumberFormat="true" applyProtection="false" borderId="88" fillId="73" fontId="10" numFmtId="205" xfId="0">
      <alignment horizontal="center" vertical="center"/>
    </xf>
    <xf applyAlignment="true" applyBorder="false" applyFill="false" applyFont="true" applyNumberFormat="false" applyProtection="false" borderId="0" fillId="0" fontId="23" numFmtId="0" xfId="0">
      <alignment horizontal="center" vertical="center"/>
    </xf>
    <xf applyAlignment="true" applyBorder="false" applyFill="false" applyFont="true" applyNumberFormat="false" applyProtection="false" borderId="0" fillId="0" fontId="23" numFmtId="0" xfId="0">
      <alignment horizontal="center" vertical="center"/>
    </xf>
    <xf applyAlignment="true" applyBorder="false" applyFill="true" applyFont="true" applyNumberFormat="false" applyProtection="false" borderId="91" fillId="73" fontId="14" numFmtId="0" xfId="0">
      <alignment horizontal="center" vertical="center"/>
    </xf>
    <xf applyAlignment="true" applyBorder="false" applyFill="false" applyFont="true" applyNumberFormat="false" applyProtection="false" borderId="96" fillId="0" fontId="7" numFmtId="0" xfId="0">
      <alignment horizontal="center" vertical="center"/>
    </xf>
    <xf applyAlignment="true" applyBorder="false" applyFill="false" applyFont="true" applyNumberFormat="false" applyProtection="false" borderId="87" fillId="0" fontId="22" numFmtId="0" xfId="0">
      <alignment horizontal="center" vertical="center"/>
    </xf>
    <xf applyAlignment="true" applyBorder="false" applyFill="false" applyFont="true" applyNumberFormat="false" applyProtection="false" borderId="88" fillId="0" fontId="14" numFmtId="0" xfId="0">
      <alignment horizontal="center" vertical="center"/>
    </xf>
    <xf applyAlignment="true" applyBorder="false" applyFill="true" applyFont="true" applyNumberFormat="false" applyProtection="false" borderId="95" fillId="73" fontId="1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103" fillId="75" fontId="11" numFmtId="210" xfId="0">
      <alignment horizontal="center"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true" applyFont="true" applyNumberFormat="false" applyProtection="false" borderId="104" fillId="76" fontId="1" numFmtId="0" xfId="0">
      <alignment horizontal="center" vertical="center"/>
    </xf>
    <xf applyAlignment="true" applyBorder="false" applyFill="true" applyFont="true" applyNumberFormat="true" applyProtection="false" borderId="104" fillId="77" fontId="1" numFmtId="211" xfId="0">
      <alignment horizontal="center" vertical="center"/>
    </xf>
    <xf applyAlignment="true" applyBorder="false" applyFill="true" applyFont="true" applyNumberFormat="true" applyProtection="false" borderId="104" fillId="78" fontId="1" numFmtId="212" xfId="0">
      <alignment horizontal="center" vertical="center"/>
    </xf>
    <xf applyAlignment="true" applyBorder="false" applyFill="true" applyFont="true" applyNumberFormat="false" applyProtection="false" borderId="104" fillId="78" fontId="1" numFmtId="0" xfId="0">
      <alignment horizontal="center" vertical="center"/>
    </xf>
    <xf applyAlignment="true" applyBorder="false" applyFill="true" applyFont="true" applyNumberFormat="true" applyProtection="false" borderId="104" fillId="77" fontId="1" numFmtId="211" xfId="0">
      <alignment horizontal="center" vertical="center"/>
    </xf>
    <xf applyAlignment="true" applyBorder="false" applyFill="true" applyFont="true" applyNumberFormat="true" applyProtection="false" borderId="104" fillId="77" fontId="1" numFmtId="213" xfId="0">
      <alignment horizontal="center" vertical="center"/>
    </xf>
    <xf applyAlignment="true" applyBorder="false" applyFill="true" applyFont="true" applyNumberFormat="true" applyProtection="false" borderId="104" fillId="77" fontId="1" numFmtId="213" xfId="0">
      <alignment horizontal="center" vertical="center"/>
    </xf>
    <xf applyAlignment="true" applyBorder="false" applyFill="true" applyFont="true" applyNumberFormat="false" applyProtection="false" borderId="104" fillId="77" fontId="1" numFmtId="0" xfId="0">
      <alignment horizontal="center" vertical="center"/>
    </xf>
    <xf applyAlignment="true" applyBorder="false" applyFill="true" applyFont="true" applyNumberFormat="true" applyProtection="false" borderId="104" fillId="77" fontId="1" numFmtId="212" xfId="0">
      <alignment horizontal="center" vertical="center"/>
    </xf>
    <xf applyAlignment="true" applyBorder="false" applyFill="true" applyFont="true" applyNumberFormat="true" applyProtection="false" borderId="104" fillId="77" fontId="1" numFmtId="212" xfId="0">
      <alignment horizontal="center" vertical="center"/>
    </xf>
    <xf applyAlignment="true" applyBorder="false" applyFill="true" applyFont="true" applyNumberFormat="true" applyProtection="false" borderId="104" fillId="78" fontId="1" numFmtId="214" xfId="0">
      <alignment horizontal="center" vertical="center"/>
    </xf>
    <xf applyAlignment="true" applyBorder="false" applyFill="true" applyFont="true" applyNumberFormat="true" applyProtection="false" borderId="104" fillId="78" fontId="1" numFmtId="215" xfId="0">
      <alignment horizontal="center" vertical="center"/>
    </xf>
    <xf applyAlignment="true" applyBorder="false" applyFill="true" applyFont="true" applyNumberFormat="true" applyProtection="false" borderId="104" fillId="78" fontId="1" numFmtId="216" xfId="0">
      <alignment horizontal="center" vertical="center"/>
    </xf>
    <xf applyAlignment="true" applyBorder="false" applyFill="true" applyFont="true" applyNumberFormat="true" applyProtection="false" borderId="104" fillId="78" fontId="1" numFmtId="215" xfId="0">
      <alignment horizontal="center" vertical="center"/>
    </xf>
    <xf applyAlignment="true" applyBorder="false" applyFill="false" applyFont="true" applyNumberFormat="false" applyProtection="false" borderId="104" fillId="0" fontId="14" numFmtId="0" xfId="0">
      <alignment horizontal="center" vertical="center"/>
    </xf>
    <xf applyAlignment="true" applyBorder="false" applyFill="false" applyFont="true" applyNumberFormat="false" applyProtection="false" borderId="104" fillId="0" fontId="3" numFmtId="0" xfId="0">
      <alignment horizontal="center" vertical="center"/>
    </xf>
    <xf applyAlignment="true" applyBorder="false" applyFill="false" applyFont="true" applyNumberFormat="false" applyProtection="false" borderId="104" fillId="0" fontId="3" numFmtId="0" xfId="0">
      <alignment horizontal="center" vertical="center"/>
    </xf>
    <xf applyAlignment="true" applyBorder="false" applyFill="false" applyFont="true" applyNumberFormat="true" applyProtection="false" borderId="104" fillId="0" fontId="24" numFmtId="211" xfId="0">
      <alignment horizontal="center" vertical="center"/>
    </xf>
    <xf applyAlignment="true" applyBorder="false" applyFill="false" applyFont="true" applyNumberFormat="true" applyProtection="false" borderId="104" fillId="0" fontId="24" numFmtId="213" xfId="0">
      <alignment horizontal="center" vertical="center"/>
    </xf>
    <xf applyAlignment="true" applyBorder="false" applyFill="false" applyFont="true" applyNumberFormat="true" applyProtection="false" borderId="104" fillId="0" fontId="24" numFmtId="212" xfId="0">
      <alignment horizontal="center" vertical="center"/>
    </xf>
    <xf applyAlignment="true" applyBorder="false" applyFill="false" applyFont="true" applyNumberFormat="true" applyProtection="false" borderId="104" fillId="0" fontId="24" numFmtId="212" xfId="0">
      <alignment horizontal="center" vertical="center"/>
    </xf>
    <xf applyAlignment="true" applyBorder="false" applyFill="false" applyFont="true" applyNumberFormat="true" applyProtection="false" borderId="104" fillId="0" fontId="9" numFmtId="212" xfId="0">
      <alignment horizontal="center" vertical="center"/>
    </xf>
    <xf applyAlignment="true" applyBorder="false" applyFill="false" applyFont="true" applyNumberFormat="true" applyProtection="false" borderId="104" fillId="0" fontId="9" numFmtId="214" xfId="0">
      <alignment horizontal="center" vertical="center"/>
    </xf>
    <xf applyAlignment="true" applyBorder="false" applyFill="false" applyFont="true" applyNumberFormat="true" applyProtection="false" borderId="104" fillId="0" fontId="9" numFmtId="215" xfId="0">
      <alignment horizontal="center" vertical="center"/>
    </xf>
    <xf applyAlignment="true" applyBorder="false" applyFill="false" applyFont="true" applyNumberFormat="true" applyProtection="false" borderId="104" fillId="0" fontId="9" numFmtId="214" xfId="0">
      <alignment horizontal="center" vertical="center"/>
    </xf>
    <xf applyAlignment="true" applyBorder="false" applyFill="false" applyFont="true" applyNumberFormat="true" applyProtection="false" borderId="104" fillId="0" fontId="9" numFmtId="217" xfId="0">
      <alignment horizontal="center" vertical="center"/>
    </xf>
    <xf applyAlignment="true" applyBorder="false" applyFill="false" applyFont="true" applyNumberFormat="true" applyProtection="false" borderId="104" fillId="0" fontId="9" numFmtId="215" xfId="0">
      <alignment horizontal="center" vertical="center"/>
    </xf>
    <xf applyAlignment="true" applyBorder="false" applyFill="false" applyFont="true" applyNumberFormat="true" applyProtection="false" borderId="104" fillId="0" fontId="9" numFmtId="212" xfId="0">
      <alignment horizontal="center" vertical="center"/>
    </xf>
    <xf applyAlignment="true" applyBorder="false" applyFill="false" applyFont="true" applyNumberFormat="false" applyProtection="false" borderId="104" fillId="0" fontId="9" numFmtId="0" xfId="0">
      <alignment horizontal="center" vertical="center"/>
    </xf>
    <xf applyAlignment="true" applyBorder="false" applyFill="false" applyFont="true" applyNumberFormat="true" applyProtection="false" borderId="105" fillId="0" fontId="24" numFmtId="212" xfId="0">
      <alignment horizontal="center" vertical="center"/>
    </xf>
    <xf applyAlignment="true" applyBorder="false" applyFill="false" applyFont="true" applyNumberFormat="true" applyProtection="false" borderId="104" fillId="0" fontId="9" numFmtId="217" xfId="0">
      <alignment horizontal="center" vertical="center"/>
    </xf>
    <xf applyAlignment="true" applyBorder="false" applyFill="false" applyFont="true" applyNumberFormat="true" applyProtection="false" borderId="104" fillId="0" fontId="24" numFmtId="211" xfId="0">
      <alignment horizontal="center" vertical="center"/>
    </xf>
    <xf applyAlignment="true" applyBorder="false" applyFill="false" applyFont="true" applyNumberFormat="true" applyProtection="false" borderId="104" fillId="0" fontId="24" numFmtId="217" xfId="0">
      <alignment horizontal="center" vertical="center"/>
    </xf>
    <xf applyAlignment="true" applyBorder="false" applyFill="false" applyFont="true" applyNumberFormat="true" applyProtection="false" borderId="106" fillId="0" fontId="9" numFmtId="212" xfId="0">
      <alignment horizontal="center" vertical="center"/>
    </xf>
    <xf applyAlignment="true" applyBorder="false" applyFill="true" applyFont="true" applyNumberFormat="false" applyProtection="false" borderId="104" fillId="79" fontId="7" numFmtId="0" xfId="0">
      <alignment horizontal="center" vertical="center"/>
    </xf>
    <xf applyAlignment="true" applyBorder="false" applyFill="true" applyFont="true" applyNumberFormat="true" applyProtection="false" borderId="104" fillId="79" fontId="9" numFmtId="217" xfId="0">
      <alignment horizontal="center" vertical="center"/>
    </xf>
    <xf applyAlignment="true" applyBorder="false" applyFill="true" applyFont="true" applyNumberFormat="true" applyProtection="false" borderId="104" fillId="79" fontId="9" numFmtId="212" xfId="0">
      <alignment horizontal="center" vertical="center"/>
    </xf>
    <xf applyAlignment="true" applyBorder="false" applyFill="true" applyFont="true" applyNumberFormat="true" applyProtection="false" borderId="104" fillId="79" fontId="9" numFmtId="212" xfId="0">
      <alignment horizontal="center" vertical="center"/>
    </xf>
    <xf applyAlignment="true" applyBorder="false" applyFill="true" applyFont="true" applyNumberFormat="true" applyProtection="false" borderId="104" fillId="79" fontId="9" numFmtId="214" xfId="0">
      <alignment horizontal="center" vertical="center"/>
    </xf>
    <xf applyAlignment="true" applyBorder="false" applyFill="true" applyFont="true" applyNumberFormat="true" applyProtection="false" borderId="104" fillId="79" fontId="9" numFmtId="215" xfId="0">
      <alignment horizontal="center" vertical="center"/>
    </xf>
    <xf applyAlignment="true" applyBorder="false" applyFill="true" applyFont="true" applyNumberFormat="true" applyProtection="false" borderId="107" fillId="79" fontId="9" numFmtId="211" xfId="0">
      <alignment horizontal="center" vertical="center"/>
    </xf>
    <xf applyAlignment="true" applyBorder="false" applyFill="true" applyFont="true" applyNumberFormat="true" applyProtection="false" borderId="104" fillId="79" fontId="9" numFmtId="216" xfId="0">
      <alignment horizontal="center" vertical="center"/>
    </xf>
    <xf applyAlignment="true" applyBorder="false" applyFill="true" applyFont="true" applyNumberFormat="false" applyProtection="false" borderId="104" fillId="79" fontId="9" numFmtId="0" xfId="0">
      <alignment horizontal="center" vertical="center"/>
    </xf>
    <xf applyAlignment="true" applyBorder="false" applyFill="true" applyFont="true" applyNumberFormat="true" applyProtection="false" borderId="104" fillId="79" fontId="9" numFmtId="211" xfId="0">
      <alignment horizontal="center" vertical="center"/>
    </xf>
    <xf applyAlignment="true" applyBorder="false" applyFill="false" applyFont="true" applyNumberFormat="false" applyProtection="false" borderId="105" fillId="0" fontId="9" numFmtId="0" xfId="0">
      <alignment horizontal="center" vertical="center"/>
    </xf>
    <xf applyAlignment="true" applyBorder="false" applyFill="false" applyFont="true" applyNumberFormat="false" applyProtection="false" borderId="108" fillId="0" fontId="9" numFmtId="0" xfId="0">
      <alignment horizontal="center" vertical="center"/>
    </xf>
    <xf applyAlignment="true" applyBorder="false" applyFill="false" applyFont="true" applyNumberFormat="false" applyProtection="false" borderId="109" fillId="0" fontId="9" numFmtId="0" xfId="0">
      <alignment horizontal="center" vertical="center"/>
    </xf>
    <xf applyAlignment="true" applyBorder="false" applyFill="false" applyFont="true" applyNumberFormat="false" applyProtection="false" borderId="106" fillId="0" fontId="9" numFmtId="0" xfId="0">
      <alignment horizontal="center" vertical="center"/>
    </xf>
    <xf applyAlignment="true" applyBorder="false" applyFill="false" applyFont="true" applyNumberFormat="true" applyProtection="false" borderId="110" fillId="0" fontId="24" numFmtId="217" xfId="0">
      <alignment horizontal="center" vertical="center"/>
    </xf>
    <xf applyAlignment="true" applyBorder="false" applyFill="true" applyFont="true" applyNumberFormat="true" applyProtection="false" borderId="104" fillId="80" fontId="24" numFmtId="212" xfId="0">
      <alignment horizontal="center" vertical="center"/>
    </xf>
    <xf applyAlignment="true" applyBorder="false" applyFill="false" applyFont="true" applyNumberFormat="false" applyProtection="false" borderId="110" fillId="0" fontId="9" numFmtId="0" xfId="0">
      <alignment horizontal="center" vertical="center"/>
    </xf>
    <xf applyAlignment="true" applyBorder="false" applyFill="false" applyFont="true" applyNumberFormat="false" applyProtection="false" borderId="106" fillId="0" fontId="3" numFmtId="0" xfId="0">
      <alignment horizontal="center" vertical="center"/>
    </xf>
    <xf applyAlignment="true" applyBorder="false" applyFill="false" applyFont="true" applyNumberFormat="false" applyProtection="false" borderId="111" fillId="0" fontId="3" numFmtId="0" xfId="0">
      <alignment horizontal="center" vertical="center"/>
    </xf>
    <xf applyAlignment="true" applyBorder="false" applyFill="true" applyFont="true" applyNumberFormat="false" applyProtection="false" borderId="104" fillId="81" fontId="25" numFmtId="0" xfId="0">
      <alignment horizontal="center" vertical="center"/>
    </xf>
    <xf applyAlignment="true" applyBorder="false" applyFill="true" applyFont="true" applyNumberFormat="true" applyProtection="false" borderId="104" fillId="81" fontId="11" numFmtId="217" xfId="0">
      <alignment horizontal="center" vertical="center"/>
    </xf>
    <xf applyAlignment="true" applyBorder="false" applyFill="true" applyFont="true" applyNumberFormat="true" applyProtection="false" borderId="105" fillId="81" fontId="11" numFmtId="217" xfId="0">
      <alignment horizontal="center" vertical="center"/>
    </xf>
    <xf applyAlignment="true" applyBorder="false" applyFill="true" applyFont="true" applyNumberFormat="true" applyProtection="false" borderId="104" fillId="81" fontId="11" numFmtId="212" xfId="0">
      <alignment horizontal="center" vertical="center"/>
    </xf>
    <xf applyAlignment="true" applyBorder="false" applyFill="true" applyFont="true" applyNumberFormat="true" applyProtection="false" borderId="104" fillId="81" fontId="11" numFmtId="214" xfId="0">
      <alignment horizontal="center" vertical="center"/>
    </xf>
    <xf applyAlignment="true" applyBorder="false" applyFill="true" applyFont="true" applyNumberFormat="true" applyProtection="false" borderId="104" fillId="81" fontId="25" numFmtId="215" xfId="0">
      <alignment horizontal="center" vertical="center"/>
    </xf>
    <xf applyAlignment="true" applyBorder="false" applyFill="true" applyFont="true" applyNumberFormat="true" applyProtection="false" borderId="104" fillId="81" fontId="25" numFmtId="212" xfId="0">
      <alignment horizontal="center" vertical="center"/>
    </xf>
    <xf applyAlignment="true" applyBorder="false" applyFill="true" applyFont="true" applyNumberFormat="true" applyProtection="false" borderId="104" fillId="81" fontId="25" numFmtId="216" xfId="0">
      <alignment horizontal="center" vertical="center"/>
    </xf>
    <xf applyAlignment="true" applyBorder="false" applyFill="true" applyFont="true" applyNumberFormat="false" applyProtection="false" borderId="104" fillId="81" fontId="11" numFmtId="0" xfId="0">
      <alignment horizontal="center" vertical="center"/>
    </xf>
    <xf applyAlignment="true" applyBorder="false" applyFill="false" applyFont="true" applyNumberFormat="false" applyProtection="false" borderId="104" fillId="0" fontId="9" numFmtId="0" xfId="0">
      <alignment horizontal="center" vertical="center"/>
    </xf>
    <xf applyAlignment="true" applyBorder="false" applyFill="false" applyFont="true" applyNumberFormat="false" applyProtection="false" borderId="105" fillId="0" fontId="14" numFmtId="0" xfId="0">
      <alignment horizontal="center" vertical="center"/>
    </xf>
    <xf applyAlignment="true" applyBorder="false" applyFill="true" applyFont="true" applyNumberFormat="false" applyProtection="false" borderId="105" fillId="81" fontId="25" numFmtId="0" xfId="0">
      <alignment horizontal="center" vertical="center"/>
    </xf>
    <xf applyAlignment="true" applyBorder="false" applyFill="true" applyFont="true" applyNumberFormat="true" applyProtection="false" borderId="105" fillId="81" fontId="11" numFmtId="212" xfId="0">
      <alignment horizontal="center" vertical="center"/>
    </xf>
    <xf applyAlignment="true" applyBorder="false" applyFill="true" applyFont="true" applyNumberFormat="true" applyProtection="false" borderId="105" fillId="81" fontId="11" numFmtId="214" xfId="0">
      <alignment horizontal="center" vertical="center"/>
    </xf>
    <xf applyAlignment="true" applyBorder="false" applyFill="true" applyFont="true" applyNumberFormat="true" applyProtection="false" borderId="105" fillId="81" fontId="25" numFmtId="215" xfId="0">
      <alignment horizontal="center" vertical="center"/>
    </xf>
    <xf applyAlignment="true" applyBorder="false" applyFill="true" applyFont="true" applyNumberFormat="true" applyProtection="false" borderId="105" fillId="81" fontId="25" numFmtId="212" xfId="0">
      <alignment horizontal="center" vertical="center"/>
    </xf>
    <xf applyAlignment="true" applyBorder="false" applyFill="true" applyFont="true" applyNumberFormat="true" applyProtection="false" borderId="105" fillId="81" fontId="25" numFmtId="216" xfId="0">
      <alignment horizontal="center" vertical="center"/>
    </xf>
    <xf applyAlignment="true" applyBorder="false" applyFill="true" applyFont="true" applyNumberFormat="false" applyProtection="false" borderId="105" fillId="81" fontId="11" numFmtId="0" xfId="0">
      <alignment horizontal="center" vertical="center"/>
    </xf>
    <xf applyAlignment="true" applyBorder="false" applyFill="true" applyFont="true" applyNumberFormat="false" applyProtection="false" borderId="109" fillId="76" fontId="1" numFmtId="0" xfId="0">
      <alignment horizontal="center" vertical="center"/>
    </xf>
    <xf applyAlignment="true" applyBorder="false" applyFill="true" applyFont="true" applyNumberFormat="true" applyProtection="false" borderId="109" fillId="77" fontId="1" numFmtId="211" xfId="0">
      <alignment horizontal="center" vertical="center"/>
    </xf>
    <xf applyAlignment="true" applyBorder="false" applyFill="true" applyFont="true" applyNumberFormat="true" applyProtection="false" borderId="109" fillId="78" fontId="1" numFmtId="212" xfId="0">
      <alignment horizontal="center" vertical="center"/>
    </xf>
    <xf applyAlignment="true" applyBorder="false" applyFill="true" applyFont="true" applyNumberFormat="false" applyProtection="false" borderId="109" fillId="78" fontId="1" numFmtId="0" xfId="0">
      <alignment horizontal="center" vertical="center"/>
    </xf>
    <xf applyAlignment="true" applyBorder="false" applyFill="true" applyFont="true" applyNumberFormat="false" applyProtection="false" borderId="112" fillId="76" fontId="1" numFmtId="0" xfId="0">
      <alignment horizontal="center" vertical="center"/>
    </xf>
    <xf applyAlignment="true" applyBorder="false" applyFill="true" applyFont="true" applyNumberFormat="true" applyProtection="false" borderId="109" fillId="77" fontId="1" numFmtId="211" xfId="0">
      <alignment horizontal="center" vertical="center"/>
    </xf>
    <xf applyAlignment="true" applyBorder="false" applyFill="true" applyFont="true" applyNumberFormat="true" applyProtection="false" borderId="109" fillId="77" fontId="1" numFmtId="213" xfId="0">
      <alignment horizontal="center" vertical="center"/>
    </xf>
    <xf applyAlignment="true" applyBorder="false" applyFill="true" applyFont="true" applyNumberFormat="true" applyProtection="false" borderId="109" fillId="77" fontId="1" numFmtId="213" xfId="0">
      <alignment horizontal="center" vertical="center"/>
    </xf>
    <xf applyAlignment="true" applyBorder="false" applyFill="true" applyFont="true" applyNumberFormat="false" applyProtection="false" borderId="109" fillId="77" fontId="1" numFmtId="0" xfId="0">
      <alignment horizontal="center" vertical="center"/>
    </xf>
    <xf applyAlignment="true" applyBorder="false" applyFill="true" applyFont="true" applyNumberFormat="true" applyProtection="false" borderId="109" fillId="77" fontId="1" numFmtId="212" xfId="0">
      <alignment horizontal="center" vertical="center"/>
    </xf>
    <xf applyAlignment="true" applyBorder="false" applyFill="true" applyFont="true" applyNumberFormat="true" applyProtection="false" borderId="109" fillId="77" fontId="1" numFmtId="212" xfId="0">
      <alignment horizontal="center" vertical="center"/>
    </xf>
    <xf applyAlignment="true" applyBorder="false" applyFill="true" applyFont="true" applyNumberFormat="true" applyProtection="false" borderId="109" fillId="78" fontId="1" numFmtId="214" xfId="0">
      <alignment horizontal="center" vertical="center"/>
    </xf>
    <xf applyAlignment="true" applyBorder="false" applyFill="true" applyFont="true" applyNumberFormat="true" applyProtection="false" borderId="109" fillId="78" fontId="1" numFmtId="215" xfId="0">
      <alignment horizontal="center" vertical="center"/>
    </xf>
    <xf applyAlignment="true" applyBorder="false" applyFill="true" applyFont="true" applyNumberFormat="true" applyProtection="false" borderId="109" fillId="78" fontId="1" numFmtId="216" xfId="0">
      <alignment horizontal="center" vertical="center"/>
    </xf>
    <xf applyAlignment="true" applyBorder="false" applyFill="true" applyFont="true" applyNumberFormat="true" applyProtection="false" borderId="109" fillId="78" fontId="1" numFmtId="215" xfId="0">
      <alignment horizontal="center" vertical="center"/>
    </xf>
    <xf applyAlignment="true" applyBorder="false" applyFill="false" applyFont="true" applyNumberFormat="false" applyProtection="false" borderId="113" fillId="0" fontId="14" numFmtId="0" xfId="0">
      <alignment horizontal="center" vertical="center"/>
    </xf>
    <xf applyAlignment="true" applyBorder="false" applyFill="false" applyFont="true" applyNumberFormat="false" applyProtection="false" borderId="109" fillId="0" fontId="3" numFmtId="0" xfId="0">
      <alignment horizontal="center" vertical="center"/>
    </xf>
    <xf applyAlignment="true" applyBorder="false" applyFill="false" applyFont="true" applyNumberFormat="false" applyProtection="false" borderId="111" fillId="0" fontId="3" numFmtId="0" xfId="0">
      <alignment horizontal="center" vertical="center"/>
    </xf>
    <xf applyAlignment="true" applyBorder="false" applyFill="false" applyFont="true" applyNumberFormat="true" applyProtection="false" borderId="109" fillId="0" fontId="24" numFmtId="211" xfId="0">
      <alignment horizontal="center" vertical="center"/>
    </xf>
    <xf applyAlignment="true" applyBorder="false" applyFill="false" applyFont="true" applyNumberFormat="true" applyProtection="false" borderId="109" fillId="0" fontId="24" numFmtId="211" xfId="0">
      <alignment horizontal="center" vertical="center"/>
    </xf>
    <xf applyAlignment="true" applyBorder="false" applyFill="false" applyFont="true" applyNumberFormat="true" applyProtection="false" borderId="109" fillId="0" fontId="24" numFmtId="213" xfId="0">
      <alignment horizontal="center" vertical="center"/>
    </xf>
    <xf applyAlignment="true" applyBorder="false" applyFill="false" applyFont="true" applyNumberFormat="true" applyProtection="false" borderId="109" fillId="0" fontId="24" numFmtId="212" xfId="0">
      <alignment horizontal="center" vertical="center"/>
    </xf>
    <xf applyAlignment="true" applyBorder="false" applyFill="false" applyFont="true" applyNumberFormat="true" applyProtection="false" borderId="109" fillId="0" fontId="24" numFmtId="212" xfId="0">
      <alignment horizontal="center" vertical="center"/>
    </xf>
    <xf applyAlignment="true" applyBorder="false" applyFill="false" applyFont="true" applyNumberFormat="true" applyProtection="false" borderId="109" fillId="0" fontId="9" numFmtId="212" xfId="0">
      <alignment horizontal="center" vertical="center"/>
    </xf>
    <xf applyAlignment="true" applyBorder="false" applyFill="false" applyFont="true" applyNumberFormat="true" applyProtection="false" borderId="109" fillId="0" fontId="9" numFmtId="214" xfId="0">
      <alignment horizontal="center" vertical="center"/>
    </xf>
    <xf applyAlignment="true" applyBorder="false" applyFill="false" applyFont="true" applyNumberFormat="true" applyProtection="false" borderId="109" fillId="0" fontId="9" numFmtId="215" xfId="0">
      <alignment horizontal="center" vertical="center"/>
    </xf>
    <xf applyAlignment="true" applyBorder="false" applyFill="false" applyFont="true" applyNumberFormat="true" applyProtection="false" borderId="109" fillId="0" fontId="9" numFmtId="214" xfId="0">
      <alignment horizontal="center" vertical="center"/>
    </xf>
    <xf applyAlignment="true" applyBorder="false" applyFill="false" applyFont="true" applyNumberFormat="true" applyProtection="false" borderId="109" fillId="0" fontId="9" numFmtId="217" xfId="0">
      <alignment horizontal="center" vertical="center"/>
    </xf>
    <xf applyAlignment="true" applyBorder="false" applyFill="false" applyFont="true" applyNumberFormat="true" applyProtection="false" borderId="109" fillId="0" fontId="9" numFmtId="215" xfId="0">
      <alignment horizontal="center" vertical="center"/>
    </xf>
    <xf applyAlignment="true" applyBorder="false" applyFill="false" applyFont="true" applyNumberFormat="true" applyProtection="false" borderId="109" fillId="0" fontId="9" numFmtId="212" xfId="0">
      <alignment horizontal="center" vertical="center"/>
    </xf>
    <xf applyAlignment="true" applyBorder="false" applyFill="false" applyFont="true" applyNumberFormat="false" applyProtection="false" borderId="109" fillId="0" fontId="9" numFmtId="0" xfId="0">
      <alignment horizontal="center" vertical="center"/>
    </xf>
    <xf applyAlignment="true" applyBorder="false" applyFill="false" applyFont="true" applyNumberFormat="false" applyProtection="false" borderId="109" fillId="0" fontId="14" numFmtId="0" xfId="0">
      <alignment horizontal="center" vertical="center"/>
    </xf>
    <xf applyAlignment="true" applyBorder="false" applyFill="false" applyFont="true" applyNumberFormat="false" applyProtection="false" borderId="114" fillId="0" fontId="3" numFmtId="0" xfId="0">
      <alignment horizontal="center" vertical="center"/>
    </xf>
    <xf applyAlignment="true" applyBorder="false" applyFill="false" applyFont="true" applyNumberFormat="true" applyProtection="false" borderId="109" fillId="0" fontId="9" numFmtId="217" xfId="0">
      <alignment horizontal="center" vertical="center"/>
    </xf>
    <xf applyAlignment="true" applyBorder="false" applyFill="false" applyFont="true" applyNumberFormat="false" applyProtection="false" borderId="109" fillId="0" fontId="3" numFmtId="0" xfId="0">
      <alignment horizontal="center" vertical="center"/>
    </xf>
    <xf applyAlignment="true" applyBorder="false" applyFill="false" applyFont="true" applyNumberFormat="true" applyProtection="false" borderId="109" fillId="0" fontId="24" numFmtId="217" xfId="0">
      <alignment horizontal="center" vertical="center"/>
    </xf>
    <xf applyAlignment="true" applyBorder="false" applyFill="true" applyFont="true" applyNumberFormat="false" applyProtection="false" borderId="109" fillId="79" fontId="7" numFmtId="0" xfId="0">
      <alignment horizontal="center" vertical="center"/>
    </xf>
    <xf applyAlignment="true" applyBorder="false" applyFill="true" applyFont="true" applyNumberFormat="true" applyProtection="false" borderId="109" fillId="79" fontId="9" numFmtId="217" xfId="0">
      <alignment horizontal="center" vertical="center"/>
    </xf>
    <xf applyAlignment="true" applyBorder="false" applyFill="true" applyFont="true" applyNumberFormat="true" applyProtection="false" borderId="109" fillId="79" fontId="9" numFmtId="212" xfId="0">
      <alignment horizontal="center" vertical="center"/>
    </xf>
    <xf applyAlignment="true" applyBorder="false" applyFill="true" applyFont="true" applyNumberFormat="true" applyProtection="false" borderId="109" fillId="79" fontId="9" numFmtId="212" xfId="0">
      <alignment horizontal="center" vertical="center"/>
    </xf>
    <xf applyAlignment="true" applyBorder="false" applyFill="true" applyFont="true" applyNumberFormat="true" applyProtection="false" borderId="109" fillId="79" fontId="9" numFmtId="214" xfId="0">
      <alignment horizontal="center" vertical="center"/>
    </xf>
    <xf applyAlignment="true" applyBorder="false" applyFill="true" applyFont="true" applyNumberFormat="true" applyProtection="false" borderId="109" fillId="79" fontId="9" numFmtId="215" xfId="0">
      <alignment horizontal="center" vertical="center"/>
    </xf>
    <xf applyAlignment="true" applyBorder="false" applyFill="true" applyFont="true" applyNumberFormat="true" applyProtection="false" borderId="109" fillId="79" fontId="9" numFmtId="211" xfId="0">
      <alignment horizontal="center" vertical="center"/>
    </xf>
    <xf applyAlignment="true" applyBorder="false" applyFill="true" applyFont="true" applyNumberFormat="true" applyProtection="false" borderId="109" fillId="79" fontId="9" numFmtId="216" xfId="0">
      <alignment horizontal="center" vertical="center"/>
    </xf>
    <xf applyAlignment="true" applyBorder="false" applyFill="true" applyFont="true" applyNumberFormat="false" applyProtection="false" borderId="109" fillId="79" fontId="9" numFmtId="0" xfId="0">
      <alignment horizontal="center" vertical="center"/>
    </xf>
    <xf applyAlignment="true" applyBorder="false" applyFill="true" applyFont="true" applyNumberFormat="true" applyProtection="false" borderId="109" fillId="79" fontId="9" numFmtId="211" xfId="0">
      <alignment horizontal="center" vertical="center"/>
    </xf>
    <xf applyAlignment="true" applyBorder="false" applyFill="true" applyFont="true" applyNumberFormat="false" applyProtection="false" borderId="109" fillId="81" fontId="11" numFmtId="0" xfId="0">
      <alignment horizontal="center" vertical="center"/>
    </xf>
    <xf applyAlignment="true" applyBorder="false" applyFill="true" applyFont="true" applyNumberFormat="true" applyProtection="false" borderId="109" fillId="81" fontId="11" numFmtId="217" xfId="0">
      <alignment horizontal="center" vertical="center"/>
    </xf>
    <xf applyAlignment="true" applyBorder="false" applyFill="true" applyFont="true" applyNumberFormat="true" applyProtection="false" borderId="109" fillId="81" fontId="11" numFmtId="212" xfId="0">
      <alignment horizontal="center" vertical="center"/>
    </xf>
    <xf applyAlignment="true" applyBorder="false" applyFill="true" applyFont="true" applyNumberFormat="true" applyProtection="false" borderId="109" fillId="81" fontId="11" numFmtId="214" xfId="0">
      <alignment horizontal="center" vertical="center"/>
    </xf>
    <xf applyAlignment="true" applyBorder="false" applyFill="true" applyFont="true" applyNumberFormat="true" applyProtection="false" borderId="109" fillId="81" fontId="11" numFmtId="215" xfId="0">
      <alignment horizontal="center" vertical="center"/>
    </xf>
    <xf applyAlignment="true" applyBorder="false" applyFill="true" applyFont="true" applyNumberFormat="true" applyProtection="false" borderId="109" fillId="81" fontId="11" numFmtId="216" xfId="0">
      <alignment horizontal="center" vertical="center"/>
    </xf>
    <xf applyAlignment="true" applyBorder="false" applyFill="true" applyFont="true" applyNumberFormat="false" applyProtection="false" borderId="112" fillId="79" fontId="7" numFmtId="0" xfId="0">
      <alignment horizontal="center" vertical="center"/>
    </xf>
    <xf applyAlignment="true" applyBorder="false" applyFill="true" applyFont="true" applyNumberFormat="false" applyProtection="false" borderId="114" fillId="79" fontId="7" numFmtId="0" xfId="0">
      <alignment horizontal="center" vertical="center"/>
    </xf>
    <xf applyAlignment="true" applyBorder="false" applyFill="false" applyFont="true" applyNumberFormat="true" applyProtection="false" borderId="112" fillId="0" fontId="9" numFmtId="217" xfId="0">
      <alignment horizontal="center" vertical="center"/>
    </xf>
    <xf applyAlignment="true" applyBorder="false" applyFill="false" applyFont="true" applyNumberFormat="true" applyProtection="false" borderId="113" fillId="0" fontId="9" numFmtId="212" xfId="0">
      <alignment horizontal="center" vertical="center"/>
    </xf>
    <xf applyAlignment="true" applyBorder="false" applyFill="false" applyFont="true" applyNumberFormat="true" applyProtection="false" borderId="111" fillId="0" fontId="9" numFmtId="217" xfId="0">
      <alignment horizontal="center" vertical="center"/>
    </xf>
    <xf applyAlignment="true" applyBorder="false" applyFill="false" applyFont="true" applyNumberFormat="true" applyProtection="false" borderId="114" fillId="0" fontId="9" numFmtId="217" xfId="0">
      <alignment horizontal="center" vertical="center"/>
    </xf>
    <xf applyAlignment="true" applyBorder="false" applyFill="true" applyFont="true" applyNumberFormat="true" applyProtection="false" borderId="109" fillId="79" fontId="9" numFmtId="217" xfId="0">
      <alignment horizontal="center" vertical="center"/>
    </xf>
    <xf applyAlignment="true" applyBorder="false" applyFill="true" applyFont="true" applyNumberFormat="true" applyProtection="false" borderId="112" fillId="77" fontId="1" numFmtId="211" xfId="0">
      <alignment horizontal="center" vertical="center"/>
    </xf>
    <xf applyAlignment="true" applyBorder="false" applyFill="false" applyFont="true" applyNumberFormat="false" applyProtection="false" borderId="115" fillId="0" fontId="3" numFmtId="0" xfId="0">
      <alignment horizontal="center" vertical="center"/>
    </xf>
    <xf applyAlignment="true" applyBorder="false" applyFill="false" applyFont="true" applyNumberFormat="true" applyProtection="false" borderId="111" fillId="0" fontId="24" numFmtId="211" xfId="0">
      <alignment horizontal="center" vertical="center"/>
    </xf>
    <xf applyAlignment="true" applyBorder="false" applyFill="false" applyFont="true" applyNumberFormat="true" applyProtection="false" borderId="114" fillId="0" fontId="24" numFmtId="211" xfId="0">
      <alignment horizontal="center" vertical="center"/>
    </xf>
    <xf applyAlignment="true" applyBorder="false" applyFill="false" applyFont="true" applyNumberFormat="true" applyProtection="false" borderId="111" fillId="0" fontId="24" numFmtId="211" xfId="0">
      <alignment horizontal="center" vertical="center"/>
    </xf>
    <xf applyAlignment="true" applyBorder="false" applyFill="true" applyFont="true" applyNumberFormat="true" applyProtection="false" borderId="111" fillId="79" fontId="9" numFmtId="217" xfId="0">
      <alignment horizontal="center" vertical="center"/>
    </xf>
    <xf applyAlignment="true" applyBorder="false" applyFill="false" applyFont="true" applyNumberFormat="true" applyProtection="false" borderId="116" fillId="0" fontId="9" numFmtId="212" xfId="0">
      <alignment horizontal="center" vertical="center"/>
    </xf>
    <xf applyAlignment="true" applyBorder="false" applyFill="false" applyFont="true" applyNumberFormat="true" applyProtection="false" borderId="116" fillId="0" fontId="9" numFmtId="217" xfId="0">
      <alignment horizontal="center" vertical="center"/>
    </xf>
    <xf applyAlignment="true" applyBorder="false" applyFill="true" applyFont="true" applyNumberFormat="false" applyProtection="false" borderId="109" fillId="81" fontId="11" numFmtId="0" xfId="0">
      <alignment horizontal="center" vertical="center"/>
    </xf>
    <xf applyAlignment="true" applyBorder="false" applyFill="false" applyFont="true" applyNumberFormat="false" applyProtection="false" borderId="113" fillId="0" fontId="3" numFmtId="0" xfId="0">
      <alignment horizontal="center" vertical="center"/>
    </xf>
    <xf applyAlignment="true" applyBorder="false" applyFill="true" applyFont="true" applyNumberFormat="true" applyProtection="false" borderId="112" fillId="77" fontId="1" numFmtId="211" xfId="0">
      <alignment horizontal="center" vertical="center"/>
    </xf>
    <xf applyAlignment="true" applyBorder="false" applyFill="true" applyFont="true" applyNumberFormat="true" applyProtection="false" borderId="112" fillId="77" fontId="1" numFmtId="213" xfId="0">
      <alignment horizontal="center" vertical="center"/>
    </xf>
    <xf applyAlignment="true" applyBorder="false" applyFill="false" applyFont="true" applyNumberFormat="false" applyProtection="false" borderId="113" fillId="0" fontId="3" numFmtId="0" xfId="0">
      <alignment horizontal="center" vertical="center"/>
    </xf>
    <xf applyAlignment="true" applyBorder="false" applyFill="false" applyFont="true" applyNumberFormat="true" applyProtection="false" borderId="111" fillId="0" fontId="24" numFmtId="213" xfId="0">
      <alignment horizontal="center" vertical="center"/>
    </xf>
    <xf applyAlignment="true" applyBorder="false" applyFill="false" applyFont="true" applyNumberFormat="true" applyProtection="false" borderId="114" fillId="0" fontId="24" numFmtId="213" xfId="0">
      <alignment horizontal="center" vertical="center"/>
    </xf>
    <xf applyAlignment="true" applyBorder="false" applyFill="true" applyFont="true" applyNumberFormat="false" applyProtection="false" borderId="117" fillId="79" fontId="7" numFmtId="0" xfId="0">
      <alignment horizontal="center" vertical="center"/>
    </xf>
    <xf applyAlignment="true" applyBorder="false" applyFill="false" applyFont="true" applyNumberFormat="true" applyProtection="false" borderId="112" fillId="0" fontId="24" numFmtId="211" xfId="0">
      <alignment horizontal="center" vertical="center"/>
    </xf>
    <xf applyAlignment="true" applyBorder="false" applyFill="false" applyFont="true" applyNumberFormat="true" applyProtection="false" borderId="112" fillId="0" fontId="9" numFmtId="212" xfId="0">
      <alignment horizontal="center" vertical="center"/>
    </xf>
    <xf applyAlignment="true" applyBorder="false" applyFill="false" applyFont="true" applyNumberFormat="false" applyProtection="false" borderId="118" fillId="0" fontId="3" numFmtId="0" xfId="0">
      <alignment horizontal="center" vertical="center"/>
    </xf>
    <xf applyAlignment="true" applyBorder="false" applyFill="false" applyFont="true" applyNumberFormat="true" applyProtection="false" borderId="119" fillId="0" fontId="24" numFmtId="211" xfId="0">
      <alignment horizontal="center" vertical="center"/>
    </xf>
    <xf applyAlignment="true" applyBorder="false" applyFill="false" applyFont="true" applyNumberFormat="true" applyProtection="false" borderId="113" fillId="0" fontId="9" numFmtId="217" xfId="0">
      <alignment horizontal="center" vertical="center"/>
    </xf>
    <xf applyAlignment="true" applyBorder="false" applyFill="false" applyFont="true" applyNumberFormat="true" applyProtection="false" borderId="114" fillId="0" fontId="9" numFmtId="212" xfId="0">
      <alignment horizontal="center" vertical="center"/>
    </xf>
    <xf applyAlignment="true" applyBorder="false" applyFill="false" applyFont="true" applyNumberFormat="true" applyProtection="false" borderId="116" fillId="0" fontId="24" numFmtId="211" xfId="0">
      <alignment horizontal="center" vertical="center"/>
    </xf>
    <xf applyAlignment="true" applyBorder="false" applyFill="false" applyFont="true" applyNumberFormat="true" applyProtection="false" borderId="116" fillId="0" fontId="24" numFmtId="217" xfId="0">
      <alignment horizontal="center" vertical="center"/>
    </xf>
    <xf applyAlignment="true" applyBorder="false" applyFill="false" applyFont="true" applyNumberFormat="true" applyProtection="false" borderId="116" fillId="0" fontId="24" numFmtId="212" xfId="0">
      <alignment horizontal="center" vertical="center"/>
    </xf>
    <xf applyAlignment="true" applyBorder="false" applyFill="false" applyFont="true" applyNumberFormat="true" applyProtection="false" borderId="116" fillId="0" fontId="9" numFmtId="214" xfId="0">
      <alignment horizontal="center" vertical="center"/>
    </xf>
    <xf applyAlignment="true" applyBorder="false" applyFill="false" applyFont="true" applyNumberFormat="true" applyProtection="false" borderId="116" fillId="0" fontId="9" numFmtId="215" xfId="0">
      <alignment horizontal="center" vertical="center"/>
    </xf>
    <xf applyAlignment="true" applyBorder="false" applyFill="false" applyFont="true" applyNumberFormat="false" applyProtection="false" borderId="116" fillId="0" fontId="9" numFmtId="0" xfId="0">
      <alignment horizontal="center" vertical="center"/>
    </xf>
    <xf applyAlignment="true" applyBorder="false" applyFill="true" applyFont="true" applyNumberFormat="true" applyProtection="false" borderId="116" fillId="79" fontId="9" numFmtId="217" xfId="0">
      <alignment horizontal="center" vertical="center"/>
    </xf>
    <xf applyAlignment="true" applyBorder="false" applyFill="false" applyFont="true" applyNumberFormat="false" applyProtection="false" borderId="120" fillId="0" fontId="14" numFmtId="0" xfId="0">
      <alignment horizontal="center" vertical="center"/>
    </xf>
    <xf applyAlignment="true" applyBorder="false" applyFill="true" applyFont="true" applyNumberFormat="false" applyProtection="false" borderId="112" fillId="81" fontId="11" numFmtId="0" xfId="0">
      <alignment horizontal="center" vertical="center"/>
    </xf>
    <xf applyAlignment="true" applyBorder="false" applyFill="true" applyFont="true" applyNumberFormat="true" applyProtection="false" borderId="121" fillId="77" fontId="1" numFmtId="211" xfId="0">
      <alignment horizontal="center" vertical="center"/>
    </xf>
    <xf applyAlignment="true" applyBorder="false" applyFill="true" applyFont="true" applyNumberFormat="true" applyProtection="false" borderId="116" fillId="77" fontId="1" numFmtId="211" xfId="0">
      <alignment horizontal="center" vertical="center"/>
    </xf>
    <xf applyAlignment="true" applyBorder="false" applyFill="true" applyFont="true" applyNumberFormat="true" applyProtection="false" borderId="116" fillId="78" fontId="1" numFmtId="212" xfId="0">
      <alignment horizontal="center" vertical="center"/>
    </xf>
    <xf applyAlignment="true" applyBorder="false" applyFill="true" applyFont="true" applyNumberFormat="false" applyProtection="false" borderId="116" fillId="78" fontId="1" numFmtId="0" xfId="0">
      <alignment horizontal="center" vertical="center"/>
    </xf>
    <xf applyAlignment="true" applyBorder="false" applyFill="true" applyFont="true" applyNumberFormat="true" applyProtection="false" borderId="122" fillId="77" fontId="1" numFmtId="211" xfId="0">
      <alignment horizontal="center" vertical="center"/>
    </xf>
    <xf applyAlignment="true" applyBorder="false" applyFill="true" applyFont="true" applyNumberFormat="true" applyProtection="false" borderId="123" fillId="77" fontId="1" numFmtId="211" xfId="0">
      <alignment horizontal="center" vertical="center"/>
    </xf>
    <xf applyAlignment="true" applyBorder="false" applyFill="true" applyFont="true" applyNumberFormat="true" applyProtection="false" borderId="123" fillId="77" fontId="1" numFmtId="213" xfId="0">
      <alignment horizontal="center" vertical="center"/>
    </xf>
    <xf applyAlignment="true" applyBorder="false" applyFill="true" applyFont="true" applyNumberFormat="true" applyProtection="false" borderId="116" fillId="77" fontId="1" numFmtId="213" xfId="0">
      <alignment horizontal="center" vertical="center"/>
    </xf>
    <xf applyAlignment="true" applyBorder="false" applyFill="true" applyFont="true" applyNumberFormat="false" applyProtection="false" borderId="116" fillId="77" fontId="1" numFmtId="0" xfId="0">
      <alignment horizontal="center" vertical="center"/>
    </xf>
    <xf applyAlignment="true" applyBorder="false" applyFill="true" applyFont="true" applyNumberFormat="true" applyProtection="false" borderId="116" fillId="77" fontId="1" numFmtId="212" xfId="0">
      <alignment horizontal="center" vertical="center"/>
    </xf>
    <xf applyAlignment="true" applyBorder="false" applyFill="true" applyFont="true" applyNumberFormat="true" applyProtection="false" borderId="116" fillId="78" fontId="1" numFmtId="214" xfId="0">
      <alignment horizontal="center" vertical="center"/>
    </xf>
    <xf applyAlignment="true" applyBorder="false" applyFill="true" applyFont="true" applyNumberFormat="true" applyProtection="false" borderId="116" fillId="78" fontId="1" numFmtId="215" xfId="0">
      <alignment horizontal="center" vertical="center"/>
    </xf>
    <xf applyAlignment="true" applyBorder="false" applyFill="true" applyFont="true" applyNumberFormat="true" applyProtection="false" borderId="116" fillId="78" fontId="1" numFmtId="216" xfId="0">
      <alignment horizontal="center" vertical="center"/>
    </xf>
    <xf applyAlignment="true" applyBorder="false" applyFill="false" applyFont="true" applyNumberFormat="false" applyProtection="false" borderId="109" fillId="0" fontId="7" numFmtId="0" xfId="0">
      <alignment horizontal="center" vertical="center"/>
    </xf>
    <xf applyAlignment="true" applyBorder="false" applyFill="false" applyFont="true" applyNumberFormat="false" applyProtection="false" borderId="109" fillId="0" fontId="14" numFmtId="0" xfId="0">
      <alignment horizontal="center" vertical="center"/>
    </xf>
    <xf applyAlignment="true" applyBorder="false" applyFill="false" applyFont="true" applyNumberFormat="true" applyProtection="false" borderId="111" fillId="0" fontId="10" numFmtId="211" xfId="0">
      <alignment horizontal="center" vertical="center"/>
    </xf>
    <xf applyAlignment="true" applyBorder="false" applyFill="false" applyFont="true" applyNumberFormat="true" applyProtection="false" borderId="109" fillId="0" fontId="10" numFmtId="211" xfId="0">
      <alignment horizontal="center" vertical="center"/>
    </xf>
    <xf applyAlignment="true" applyBorder="false" applyFill="false" applyFont="true" applyNumberFormat="true" applyProtection="false" borderId="121" fillId="0" fontId="10" numFmtId="211" xfId="0">
      <alignment horizontal="center" vertical="center"/>
    </xf>
    <xf applyAlignment="true" applyBorder="false" applyFill="false" applyFont="true" applyNumberFormat="true" applyProtection="false" borderId="116" fillId="0" fontId="10" numFmtId="213" xfId="0">
      <alignment horizontal="center" vertical="center"/>
    </xf>
    <xf applyAlignment="true" applyBorder="false" applyFill="false" applyFont="true" applyNumberFormat="true" applyProtection="false" borderId="121" fillId="0" fontId="10" numFmtId="213" xfId="0">
      <alignment horizontal="center" vertical="center"/>
    </xf>
    <xf applyAlignment="true" applyBorder="false" applyFill="false" applyFont="true" applyNumberFormat="true" applyProtection="false" borderId="116" fillId="0" fontId="10" numFmtId="212" xfId="0">
      <alignment horizontal="center" vertical="center"/>
    </xf>
    <xf applyAlignment="true" applyBorder="false" applyFill="false" applyFont="true" applyNumberFormat="true" applyProtection="false" borderId="123" fillId="0" fontId="9" numFmtId="212" xfId="0">
      <alignment horizontal="center" vertical="center"/>
    </xf>
    <xf applyAlignment="true" applyBorder="false" applyFill="false" applyFont="true" applyNumberFormat="true" applyProtection="false" borderId="124" fillId="0" fontId="10" numFmtId="211" xfId="0">
      <alignment horizontal="center" vertical="center"/>
    </xf>
    <xf applyAlignment="true" applyBorder="false" applyFill="false" applyFont="true" applyNumberFormat="true" applyProtection="false" borderId="125" fillId="0" fontId="10" numFmtId="213" xfId="0">
      <alignment horizontal="center" vertical="center"/>
    </xf>
    <xf applyAlignment="true" applyBorder="false" applyFill="false" applyFont="true" applyNumberFormat="true" applyProtection="false" borderId="116" fillId="0" fontId="10" numFmtId="213" xfId="0">
      <alignment horizontal="center" vertical="center"/>
    </xf>
    <xf applyAlignment="true" applyBorder="false" applyFill="false" applyFont="true" applyNumberFormat="true" applyProtection="false" borderId="116" fillId="0" fontId="9" numFmtId="214" xfId="0">
      <alignment horizontal="center" vertical="center"/>
    </xf>
    <xf applyAlignment="true" applyBorder="false" applyFill="false" applyFont="true" applyNumberFormat="true" applyProtection="false" borderId="126" fillId="0" fontId="9" numFmtId="217" xfId="0">
      <alignment horizontal="center" vertical="center"/>
    </xf>
    <xf applyAlignment="true" applyBorder="false" applyFill="false" applyFont="true" applyNumberFormat="true" applyProtection="false" borderId="121" fillId="0" fontId="9" numFmtId="217" xfId="0">
      <alignment horizontal="center" vertical="center"/>
    </xf>
    <xf applyAlignment="true" applyBorder="false" applyFill="false" applyFont="true" applyNumberFormat="false" applyProtection="false" borderId="116" fillId="0" fontId="9" numFmtId="0" xfId="0">
      <alignment horizontal="center" vertical="center"/>
    </xf>
    <xf applyAlignment="true" applyBorder="false" applyFill="false" applyFont="true" applyNumberFormat="true" applyProtection="false" borderId="125" fillId="0" fontId="10" numFmtId="211" xfId="0">
      <alignment horizontal="center" vertical="center"/>
    </xf>
    <xf applyAlignment="true" applyBorder="false" applyFill="false" applyFont="true" applyNumberFormat="true" applyProtection="false" borderId="116" fillId="0" fontId="10" numFmtId="211" xfId="0">
      <alignment horizontal="center" vertical="center"/>
    </xf>
    <xf applyAlignment="true" applyBorder="false" applyFill="false" applyFont="true" applyNumberFormat="true" applyProtection="false" borderId="116" fillId="0" fontId="10" numFmtId="217" xfId="0">
      <alignment horizontal="center" vertical="center"/>
    </xf>
    <xf applyAlignment="true" applyBorder="false" applyFill="false" applyFont="true" applyNumberFormat="true" applyProtection="false" borderId="116" fillId="0" fontId="9" numFmtId="217" xfId="0">
      <alignment horizontal="center" vertical="center"/>
    </xf>
    <xf applyAlignment="true" applyBorder="false" applyFill="false" applyFont="true" applyNumberFormat="true" applyProtection="false" borderId="125" fillId="0" fontId="9" numFmtId="212" xfId="0">
      <alignment horizontal="center" vertical="center"/>
    </xf>
    <xf applyAlignment="true" applyBorder="false" applyFill="false" applyFont="true" applyNumberFormat="true" applyProtection="false" borderId="116" fillId="0" fontId="10" numFmtId="217" xfId="0">
      <alignment horizontal="center" vertical="center"/>
    </xf>
    <xf applyAlignment="true" applyBorder="false" applyFill="true" applyFont="true" applyNumberFormat="false" applyProtection="false" borderId="109" fillId="79" fontId="14" numFmtId="0" xfId="0">
      <alignment horizontal="center" vertical="center"/>
    </xf>
    <xf applyAlignment="true" applyBorder="false" applyFill="true" applyFont="true" applyNumberFormat="true" applyProtection="false" borderId="121" fillId="79" fontId="10" numFmtId="217" xfId="0">
      <alignment horizontal="center" vertical="center"/>
    </xf>
    <xf applyAlignment="true" applyBorder="false" applyFill="true" applyFont="true" applyNumberFormat="true" applyProtection="false" borderId="116" fillId="79" fontId="10" numFmtId="217" xfId="0">
      <alignment horizontal="center" vertical="center"/>
    </xf>
    <xf applyAlignment="true" applyBorder="false" applyFill="true" applyFont="true" applyNumberFormat="true" applyProtection="false" borderId="116" fillId="79" fontId="10" numFmtId="212" xfId="0">
      <alignment horizontal="center" vertical="center"/>
    </xf>
    <xf applyAlignment="true" applyBorder="false" applyFill="true" applyFont="true" applyNumberFormat="true" applyProtection="false" borderId="116" fillId="79" fontId="9" numFmtId="212" xfId="0">
      <alignment horizontal="center" vertical="center"/>
    </xf>
    <xf applyAlignment="true" applyBorder="false" applyFill="true" applyFont="true" applyNumberFormat="true" applyProtection="false" borderId="116" fillId="79" fontId="9" numFmtId="214" xfId="0">
      <alignment horizontal="center" vertical="center"/>
    </xf>
    <xf applyAlignment="true" applyBorder="false" applyFill="true" applyFont="true" applyNumberFormat="true" applyProtection="false" borderId="116" fillId="79" fontId="9" numFmtId="215" xfId="0">
      <alignment horizontal="center" vertical="center"/>
    </xf>
    <xf applyAlignment="true" applyBorder="false" applyFill="true" applyFont="true" applyNumberFormat="true" applyProtection="false" borderId="116" fillId="79" fontId="9" numFmtId="211" xfId="0">
      <alignment horizontal="center" vertical="center"/>
    </xf>
    <xf applyAlignment="true" applyBorder="false" applyFill="true" applyFont="true" applyNumberFormat="true" applyProtection="false" borderId="116" fillId="79" fontId="9" numFmtId="216" xfId="0">
      <alignment horizontal="center" vertical="center"/>
    </xf>
    <xf applyAlignment="true" applyBorder="false" applyFill="true" applyFont="true" applyNumberFormat="false" applyProtection="false" borderId="116" fillId="79" fontId="9" numFmtId="0" xfId="0">
      <alignment horizontal="center" vertical="center"/>
    </xf>
    <xf applyAlignment="true" applyBorder="false" applyFill="true" applyFont="true" applyNumberFormat="true" applyProtection="false" borderId="121" fillId="81" fontId="11" numFmtId="217" xfId="0">
      <alignment horizontal="center" vertical="center"/>
    </xf>
    <xf applyAlignment="true" applyBorder="false" applyFill="true" applyFont="true" applyNumberFormat="true" applyProtection="false" borderId="116" fillId="81" fontId="11" numFmtId="217" xfId="0">
      <alignment horizontal="center" vertical="center"/>
    </xf>
    <xf applyAlignment="true" applyBorder="false" applyFill="true" applyFont="true" applyNumberFormat="true" applyProtection="false" borderId="116" fillId="81" fontId="11" numFmtId="212" xfId="0">
      <alignment horizontal="center" vertical="center"/>
    </xf>
    <xf applyAlignment="true" applyBorder="false" applyFill="true" applyFont="true" applyNumberFormat="true" applyProtection="false" borderId="116" fillId="81" fontId="11" numFmtId="214" xfId="0">
      <alignment horizontal="center" vertical="center"/>
    </xf>
    <xf applyAlignment="true" applyBorder="false" applyFill="true" applyFont="true" applyNumberFormat="true" applyProtection="false" borderId="116" fillId="81" fontId="11" numFmtId="215" xfId="0">
      <alignment horizontal="center" vertical="center"/>
    </xf>
    <xf applyAlignment="true" applyBorder="false" applyFill="true" applyFont="true" applyNumberFormat="true" applyProtection="false" borderId="116" fillId="81" fontId="11" numFmtId="216" xfId="0">
      <alignment horizontal="center" vertical="center"/>
    </xf>
    <xf applyAlignment="true" applyBorder="false" applyFill="true" applyFont="true" applyNumberFormat="false" applyProtection="false" borderId="116" fillId="81" fontId="11" numFmtId="0" xfId="0">
      <alignment horizontal="center" vertical="center"/>
    </xf>
    <xf applyAlignment="true" applyBorder="false" applyFill="false" applyFont="true" applyNumberFormat="false" applyProtection="false" borderId="109" fillId="0" fontId="7" numFmtId="0" xfId="0">
      <alignment horizontal="center" vertical="center"/>
    </xf>
    <xf applyAlignment="true" applyBorder="false" applyFill="false" applyFont="true" applyNumberFormat="true" applyProtection="false" borderId="121" fillId="0" fontId="10" numFmtId="213" xfId="0">
      <alignment horizontal="center" vertical="center"/>
    </xf>
    <xf applyAlignment="true" applyBorder="false" applyFill="false" applyFont="true" applyNumberFormat="true" applyProtection="false" borderId="116" fillId="0" fontId="10" numFmtId="212" xfId="0">
      <alignment horizontal="center" vertical="center"/>
    </xf>
    <xf applyAlignment="true" applyBorder="false" applyFill="false" applyFont="true" applyNumberFormat="false" applyProtection="false" borderId="113" fillId="0" fontId="14" numFmtId="0" xfId="0">
      <alignment horizontal="center" vertical="center"/>
    </xf>
    <xf applyAlignment="true" applyBorder="false" applyFill="false" applyFont="true" applyNumberFormat="true" applyProtection="false" borderId="119" fillId="0" fontId="10" numFmtId="211" xfId="0">
      <alignment horizontal="center" vertical="center"/>
    </xf>
    <xf applyAlignment="true" applyBorder="false" applyFill="false" applyFont="true" applyNumberFormat="true" applyProtection="false" borderId="122" fillId="0" fontId="9" numFmtId="217" xfId="0">
      <alignment horizontal="center" vertical="center"/>
    </xf>
    <xf applyAlignment="true" applyBorder="false" applyFill="false" applyFont="true" applyNumberFormat="true" applyProtection="false" borderId="127" fillId="0" fontId="9" numFmtId="212" xfId="0">
      <alignment horizontal="center" vertical="center"/>
    </xf>
    <xf applyAlignment="true" applyBorder="false" applyFill="false" applyFont="true" applyNumberFormat="true" applyProtection="false" borderId="125" fillId="0" fontId="9" numFmtId="217" xfId="0">
      <alignment horizontal="center" vertical="center"/>
    </xf>
    <xf applyAlignment="true" applyBorder="false" applyFill="false" applyFont="true" applyNumberFormat="true" applyProtection="false" borderId="116" fillId="0" fontId="10" numFmtId="217" xfId="0">
      <alignment horizontal="center" vertical="center"/>
    </xf>
    <xf applyAlignment="true" applyBorder="false" applyFill="false" applyFont="true" applyNumberFormat="true" applyProtection="false" borderId="116" fillId="0" fontId="10" numFmtId="212" xfId="0">
      <alignment horizontal="center" vertical="center"/>
    </xf>
    <xf applyAlignment="true" applyBorder="false" applyFill="false" applyFont="true" applyNumberFormat="false" applyProtection="false" borderId="116" fillId="0" fontId="14" numFmtId="0" xfId="0">
      <alignment horizontal="center" vertical="center"/>
    </xf>
    <xf applyAlignment="true" applyBorder="false" applyFill="false" applyFont="true" applyNumberFormat="true" applyProtection="false" borderId="121" fillId="0" fontId="10" numFmtId="211" xfId="0">
      <alignment horizontal="center" vertical="center"/>
    </xf>
    <xf applyAlignment="true" applyBorder="false" applyFill="false" applyFont="true" applyNumberFormat="true" applyProtection="false" borderId="109" fillId="0" fontId="10" numFmtId="211" xfId="0">
      <alignment horizontal="center" vertical="center"/>
    </xf>
    <xf applyAlignment="true" applyBorder="false" applyFill="false" applyFont="true" applyNumberFormat="true" applyProtection="false" borderId="124" fillId="0" fontId="10" numFmtId="211" xfId="0">
      <alignment horizontal="center" vertical="center"/>
    </xf>
    <xf applyAlignment="true" applyBorder="false" applyFill="false" applyFont="true" applyNumberFormat="true" applyProtection="false" borderId="125" fillId="0" fontId="10" numFmtId="211" xfId="0">
      <alignment horizontal="center" vertical="center"/>
    </xf>
    <xf applyAlignment="true" applyBorder="false" applyFill="false" applyFont="true" applyNumberFormat="true" applyProtection="false" borderId="116" fillId="0" fontId="10" numFmtId="211" xfId="0">
      <alignment horizontal="center" vertical="center"/>
    </xf>
    <xf applyAlignment="true" applyBorder="false" applyFill="false" applyFont="true" applyNumberFormat="true" applyProtection="false" borderId="116" fillId="0" fontId="10" numFmtId="215" xfId="0">
      <alignment horizontal="center" vertical="center"/>
    </xf>
    <xf applyAlignment="true" applyBorder="false" applyFill="false" applyFont="true" applyNumberFormat="true" applyProtection="false" borderId="121" fillId="0" fontId="10" numFmtId="215" xfId="0">
      <alignment horizontal="center" vertical="center"/>
    </xf>
    <xf applyAlignment="true" applyBorder="false" applyFill="false" applyFont="true" applyNumberFormat="true" applyProtection="false" borderId="125" fillId="0" fontId="10" numFmtId="215" xfId="0">
      <alignment horizontal="center" vertical="center"/>
    </xf>
    <xf applyAlignment="true" applyBorder="false" applyFill="false" applyFont="true" applyNumberFormat="true" applyProtection="false" borderId="116" fillId="0" fontId="10" numFmtId="215" xfId="0">
      <alignment horizontal="center" vertical="center"/>
    </xf>
    <xf applyAlignment="true" applyBorder="false" applyFill="true" applyFont="true" applyNumberFormat="true" applyProtection="false" borderId="116" fillId="79" fontId="10" numFmtId="215" xfId="0">
      <alignment horizontal="center" vertical="center"/>
    </xf>
    <xf applyAlignment="true" applyBorder="false" applyFill="true" applyFont="true" applyNumberFormat="true" applyProtection="false" borderId="121" fillId="79" fontId="10" numFmtId="215" xfId="0">
      <alignment horizontal="center" vertical="center"/>
    </xf>
    <xf applyAlignment="true" applyBorder="false" applyFill="false" applyFont="true" applyNumberFormat="true" applyProtection="false" borderId="123" fillId="0" fontId="9" numFmtId="215" xfId="0">
      <alignment horizontal="center" vertical="center"/>
    </xf>
    <xf applyAlignment="true" applyBorder="false" applyFill="false" applyFont="true" applyNumberFormat="true" applyProtection="false" borderId="126" fillId="0" fontId="9" numFmtId="212" xfId="0">
      <alignment horizontal="center" vertical="center"/>
    </xf>
    <xf applyAlignment="true" applyBorder="false" applyFill="false" applyFont="true" applyNumberFormat="false" applyProtection="false" borderId="116" fillId="0" fontId="1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128" fillId="82" fontId="11" numFmtId="217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true" applyProtection="false" borderId="128" fillId="82" fontId="11" numFmtId="21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true" applyFont="true" applyNumberFormat="false" applyProtection="false" borderId="129" fillId="83" fontId="1" numFmtId="0" xfId="0">
      <alignment horizontal="center" vertical="center"/>
    </xf>
    <xf applyAlignment="true" applyBorder="false" applyFill="true" applyFont="true" applyNumberFormat="true" applyProtection="false" borderId="129" fillId="84" fontId="1" numFmtId="218" xfId="0">
      <alignment horizontal="center" vertical="center"/>
    </xf>
    <xf applyAlignment="true" applyBorder="false" applyFill="true" applyFont="true" applyNumberFormat="true" applyProtection="false" borderId="129" fillId="85" fontId="1" numFmtId="219" xfId="0">
      <alignment horizontal="center" vertical="center"/>
    </xf>
    <xf applyAlignment="true" applyBorder="false" applyFill="true" applyFont="true" applyNumberFormat="false" applyProtection="false" borderId="129" fillId="85" fontId="1" numFmtId="0" xfId="0">
      <alignment horizontal="center" vertical="center"/>
    </xf>
    <xf applyAlignment="true" applyBorder="false" applyFill="true" applyFont="true" applyNumberFormat="true" applyProtection="false" borderId="129" fillId="84" fontId="1" numFmtId="220" xfId="0">
      <alignment horizontal="center" vertical="center"/>
    </xf>
    <xf applyAlignment="true" applyBorder="false" applyFill="true" applyFont="true" applyNumberFormat="true" applyProtection="false" borderId="129" fillId="84" fontId="1" numFmtId="220" xfId="0">
      <alignment horizontal="center" vertical="center"/>
    </xf>
    <xf applyAlignment="true" applyBorder="false" applyFill="true" applyFont="true" applyNumberFormat="false" applyProtection="false" borderId="129" fillId="84" fontId="1" numFmtId="0" xfId="0">
      <alignment horizontal="center" vertical="center"/>
    </xf>
    <xf applyAlignment="true" applyBorder="false" applyFill="true" applyFont="true" applyNumberFormat="true" applyProtection="false" borderId="129" fillId="84" fontId="1" numFmtId="219" xfId="0">
      <alignment horizontal="center" vertical="center"/>
    </xf>
    <xf applyAlignment="true" applyBorder="false" applyFill="true" applyFont="true" applyNumberFormat="true" applyProtection="false" borderId="129" fillId="84" fontId="1" numFmtId="219" xfId="0">
      <alignment horizontal="center" vertical="center"/>
    </xf>
    <xf applyAlignment="true" applyBorder="false" applyFill="true" applyFont="true" applyNumberFormat="true" applyProtection="false" borderId="129" fillId="85" fontId="1" numFmtId="221" xfId="0">
      <alignment horizontal="center" vertical="center"/>
    </xf>
    <xf applyAlignment="true" applyBorder="false" applyFill="true" applyFont="true" applyNumberFormat="true" applyProtection="false" borderId="129" fillId="85" fontId="1" numFmtId="222" xfId="0">
      <alignment horizontal="center" vertical="center"/>
    </xf>
    <xf applyAlignment="true" applyBorder="false" applyFill="true" applyFont="true" applyNumberFormat="true" applyProtection="false" borderId="129" fillId="85" fontId="1" numFmtId="223" xfId="0">
      <alignment horizontal="center" vertical="center"/>
    </xf>
    <xf applyAlignment="true" applyBorder="false" applyFill="true" applyFont="true" applyNumberFormat="true" applyProtection="false" borderId="129" fillId="85" fontId="1" numFmtId="222" xfId="0">
      <alignment horizontal="center" vertical="center"/>
    </xf>
    <xf applyAlignment="true" applyBorder="false" applyFill="false" applyFont="true" applyNumberFormat="false" applyProtection="false" borderId="129" fillId="0" fontId="14" numFmtId="0" xfId="0">
      <alignment horizontal="center" vertical="center"/>
    </xf>
    <xf applyAlignment="true" applyBorder="false" applyFill="false" applyFont="true" applyNumberFormat="false" applyProtection="false" borderId="129" fillId="0" fontId="3" numFmtId="0" xfId="0">
      <alignment horizontal="center" vertical="center"/>
    </xf>
    <xf applyAlignment="true" applyBorder="false" applyFill="false" applyFont="true" applyNumberFormat="false" applyProtection="false" borderId="129" fillId="0" fontId="3" numFmtId="0" xfId="0">
      <alignment horizontal="center" vertical="center"/>
    </xf>
    <xf applyAlignment="true" applyBorder="false" applyFill="false" applyFont="true" applyNumberFormat="true" applyProtection="false" borderId="129" fillId="0" fontId="24" numFmtId="218" xfId="0">
      <alignment horizontal="center" vertical="center"/>
    </xf>
    <xf applyAlignment="true" applyBorder="false" applyFill="false" applyFont="true" applyNumberFormat="true" applyProtection="false" borderId="129" fillId="0" fontId="24" numFmtId="220" xfId="0">
      <alignment horizontal="center" vertical="center"/>
    </xf>
    <xf applyAlignment="true" applyBorder="false" applyFill="false" applyFont="true" applyNumberFormat="true" applyProtection="false" borderId="129" fillId="0" fontId="24" numFmtId="219" xfId="0">
      <alignment horizontal="center" vertical="center"/>
    </xf>
    <xf applyAlignment="true" applyBorder="false" applyFill="false" applyFont="true" applyNumberFormat="true" applyProtection="false" borderId="129" fillId="0" fontId="24" numFmtId="219" xfId="0">
      <alignment horizontal="center" vertical="center"/>
    </xf>
    <xf applyAlignment="true" applyBorder="false" applyFill="false" applyFont="true" applyNumberFormat="true" applyProtection="false" borderId="129" fillId="0" fontId="9" numFmtId="219" xfId="0">
      <alignment horizontal="center" vertical="center"/>
    </xf>
    <xf applyAlignment="true" applyBorder="false" applyFill="false" applyFont="true" applyNumberFormat="true" applyProtection="false" borderId="129" fillId="0" fontId="9" numFmtId="221" xfId="0">
      <alignment horizontal="center" vertical="center"/>
    </xf>
    <xf applyAlignment="true" applyBorder="false" applyFill="false" applyFont="true" applyNumberFormat="true" applyProtection="false" borderId="129" fillId="0" fontId="9" numFmtId="222" xfId="0">
      <alignment horizontal="center" vertical="center"/>
    </xf>
    <xf applyAlignment="true" applyBorder="false" applyFill="false" applyFont="true" applyNumberFormat="true" applyProtection="false" borderId="129" fillId="0" fontId="9" numFmtId="221" xfId="0">
      <alignment horizontal="center" vertical="center"/>
    </xf>
    <xf applyAlignment="true" applyBorder="false" applyFill="false" applyFont="true" applyNumberFormat="true" applyProtection="false" borderId="129" fillId="0" fontId="9" numFmtId="224" xfId="0">
      <alignment horizontal="center" vertical="center"/>
    </xf>
    <xf applyAlignment="true" applyBorder="false" applyFill="false" applyFont="true" applyNumberFormat="true" applyProtection="false" borderId="129" fillId="0" fontId="9" numFmtId="222" xfId="0">
      <alignment horizontal="center" vertical="center"/>
    </xf>
    <xf applyAlignment="true" applyBorder="false" applyFill="false" applyFont="true" applyNumberFormat="true" applyProtection="false" borderId="129" fillId="0" fontId="9" numFmtId="219" xfId="0">
      <alignment horizontal="center" vertical="center"/>
    </xf>
    <xf applyAlignment="true" applyBorder="false" applyFill="false" applyFont="true" applyNumberFormat="false" applyProtection="false" borderId="129" fillId="0" fontId="9" numFmtId="0" xfId="0">
      <alignment horizontal="center" vertical="center"/>
    </xf>
    <xf applyAlignment="true" applyBorder="false" applyFill="false" applyFont="true" applyNumberFormat="false" applyProtection="false" borderId="129" fillId="0" fontId="9" numFmtId="0" xfId="0">
      <alignment horizontal="center" vertical="center"/>
    </xf>
    <xf applyAlignment="true" applyBorder="false" applyFill="false" applyFont="true" applyNumberFormat="true" applyProtection="false" borderId="130" fillId="0" fontId="24" numFmtId="219" xfId="0">
      <alignment horizontal="center" vertical="center"/>
    </xf>
    <xf applyAlignment="true" applyBorder="false" applyFill="false" applyFont="true" applyNumberFormat="true" applyProtection="false" borderId="129" fillId="0" fontId="9" numFmtId="224" xfId="0">
      <alignment horizontal="center" vertical="center"/>
    </xf>
    <xf applyAlignment="true" applyBorder="false" applyFill="false" applyFont="true" applyNumberFormat="true" applyProtection="false" borderId="129" fillId="0" fontId="24" numFmtId="218" xfId="0">
      <alignment horizontal="center" vertical="center"/>
    </xf>
    <xf applyAlignment="true" applyBorder="false" applyFill="false" applyFont="true" applyNumberFormat="true" applyProtection="false" borderId="129" fillId="0" fontId="24" numFmtId="224" xfId="0">
      <alignment horizontal="center" vertical="center"/>
    </xf>
    <xf applyAlignment="true" applyBorder="false" applyFill="false" applyFont="true" applyNumberFormat="true" applyProtection="false" borderId="131" fillId="0" fontId="9" numFmtId="219" xfId="0">
      <alignment horizontal="center" vertical="center"/>
    </xf>
    <xf applyAlignment="true" applyBorder="false" applyFill="false" applyFont="true" applyNumberFormat="true" applyProtection="false" borderId="130" fillId="0" fontId="24" numFmtId="218" xfId="0">
      <alignment horizontal="center" vertical="center"/>
    </xf>
    <xf applyAlignment="true" applyBorder="false" applyFill="true" applyFont="true" applyNumberFormat="true" applyProtection="false" borderId="0" fillId="86" fontId="19" numFmtId="218" xfId="0">
      <alignment horizontal="center" vertical="center" wrapText="true"/>
    </xf>
    <xf applyAlignment="true" applyBorder="false" applyFill="true" applyFont="true" applyNumberFormat="true" applyProtection="false" borderId="132" fillId="86" fontId="19" numFmtId="218" xfId="0">
      <alignment horizontal="center" vertical="center" wrapText="true"/>
    </xf>
    <xf applyAlignment="true" applyBorder="false" applyFill="false" applyFont="true" applyNumberFormat="true" applyProtection="false" borderId="131" fillId="0" fontId="24" numFmtId="224" xfId="0">
      <alignment horizontal="center" vertical="center"/>
    </xf>
    <xf applyAlignment="true" applyBorder="false" applyFill="true" applyFont="true" applyNumberFormat="false" applyProtection="false" borderId="129" fillId="87" fontId="7" numFmtId="0" xfId="0">
      <alignment horizontal="center" vertical="center"/>
    </xf>
    <xf applyAlignment="true" applyBorder="false" applyFill="true" applyFont="true" applyNumberFormat="true" applyProtection="false" borderId="129" fillId="87" fontId="9" numFmtId="224" xfId="0">
      <alignment horizontal="center" vertical="center"/>
    </xf>
    <xf applyAlignment="true" applyBorder="false" applyFill="true" applyFont="true" applyNumberFormat="true" applyProtection="false" borderId="133" fillId="87" fontId="9" numFmtId="224" xfId="0">
      <alignment horizontal="center" vertical="center"/>
    </xf>
    <xf applyAlignment="true" applyBorder="false" applyFill="true" applyFont="true" applyNumberFormat="true" applyProtection="false" borderId="129" fillId="87" fontId="9" numFmtId="219" xfId="0">
      <alignment horizontal="center" vertical="center"/>
    </xf>
    <xf applyAlignment="true" applyBorder="false" applyFill="true" applyFont="true" applyNumberFormat="true" applyProtection="false" borderId="129" fillId="87" fontId="9" numFmtId="219" xfId="0">
      <alignment horizontal="center" vertical="center"/>
    </xf>
    <xf applyAlignment="true" applyBorder="false" applyFill="true" applyFont="true" applyNumberFormat="true" applyProtection="false" borderId="129" fillId="87" fontId="9" numFmtId="221" xfId="0">
      <alignment horizontal="center" vertical="center"/>
    </xf>
    <xf applyAlignment="true" applyBorder="false" applyFill="true" applyFont="true" applyNumberFormat="true" applyProtection="false" borderId="129" fillId="87" fontId="9" numFmtId="222" xfId="0">
      <alignment horizontal="center" vertical="center"/>
    </xf>
    <xf applyAlignment="true" applyBorder="false" applyFill="true" applyFont="true" applyNumberFormat="true" applyProtection="false" borderId="134" fillId="87" fontId="9" numFmtId="218" xfId="0">
      <alignment horizontal="center" vertical="center"/>
    </xf>
    <xf applyAlignment="true" applyBorder="false" applyFill="true" applyFont="true" applyNumberFormat="true" applyProtection="false" borderId="129" fillId="87" fontId="9" numFmtId="223" xfId="0">
      <alignment horizontal="center" vertical="center"/>
    </xf>
    <xf applyAlignment="true" applyBorder="false" applyFill="true" applyFont="true" applyNumberFormat="false" applyProtection="false" borderId="129" fillId="87" fontId="9" numFmtId="0" xfId="0">
      <alignment horizontal="center" vertical="center"/>
    </xf>
    <xf applyAlignment="true" applyBorder="false" applyFill="true" applyFont="true" applyNumberFormat="true" applyProtection="false" borderId="129" fillId="88" fontId="24" numFmtId="224" xfId="0">
      <alignment horizontal="center" vertical="center"/>
    </xf>
    <xf applyAlignment="true" applyBorder="false" applyFill="true" applyFont="true" applyNumberFormat="true" applyProtection="false" borderId="129" fillId="87" fontId="9" numFmtId="218" xfId="0">
      <alignment horizontal="center" vertical="center"/>
    </xf>
    <xf applyAlignment="true" applyBorder="false" applyFill="false" applyFont="true" applyNumberFormat="true" applyProtection="false" borderId="133" fillId="0" fontId="24" numFmtId="224" xfId="0">
      <alignment horizontal="center" vertical="center"/>
    </xf>
    <xf applyAlignment="true" applyBorder="false" applyFill="true" applyFont="true" applyNumberFormat="false" applyProtection="false" borderId="129" fillId="89" fontId="25" numFmtId="0" xfId="0">
      <alignment horizontal="center" vertical="center"/>
    </xf>
    <xf applyAlignment="true" applyBorder="false" applyFill="true" applyFont="true" applyNumberFormat="true" applyProtection="false" borderId="129" fillId="89" fontId="11" numFmtId="224" xfId="0">
      <alignment horizontal="center" vertical="center"/>
    </xf>
    <xf applyAlignment="true" applyBorder="false" applyFill="true" applyFont="true" applyNumberFormat="true" applyProtection="false" borderId="129" fillId="89" fontId="11" numFmtId="219" xfId="0">
      <alignment horizontal="center" vertical="center"/>
    </xf>
    <xf applyAlignment="true" applyBorder="false" applyFill="true" applyFont="true" applyNumberFormat="true" applyProtection="false" borderId="129" fillId="89" fontId="11" numFmtId="221" xfId="0">
      <alignment horizontal="center" vertical="center"/>
    </xf>
    <xf applyAlignment="true" applyBorder="false" applyFill="true" applyFont="true" applyNumberFormat="true" applyProtection="false" borderId="129" fillId="89" fontId="25" numFmtId="222" xfId="0">
      <alignment horizontal="center" vertical="center"/>
    </xf>
    <xf applyAlignment="true" applyBorder="false" applyFill="true" applyFont="true" applyNumberFormat="true" applyProtection="false" borderId="129" fillId="89" fontId="25" numFmtId="219" xfId="0">
      <alignment horizontal="center" vertical="center"/>
    </xf>
    <xf applyAlignment="true" applyBorder="false" applyFill="true" applyFont="true" applyNumberFormat="true" applyProtection="false" borderId="129" fillId="89" fontId="25" numFmtId="223" xfId="0">
      <alignment horizontal="center" vertical="center"/>
    </xf>
    <xf applyAlignment="true" applyBorder="false" applyFill="true" applyFont="true" applyNumberFormat="false" applyProtection="false" borderId="129" fillId="89" fontId="11" numFmtId="0" xfId="0">
      <alignment horizontal="center" vertical="center"/>
    </xf>
    <xf applyAlignment="true" applyBorder="false" applyFill="true" applyFont="true" applyNumberFormat="true" applyProtection="false" borderId="129" fillId="88" fontId="24" numFmtId="219" xfId="0">
      <alignment horizontal="center" vertical="center"/>
    </xf>
    <xf applyAlignment="true" applyBorder="false" applyFill="true" applyFont="true" applyNumberFormat="true" applyProtection="false" borderId="129" fillId="84" fontId="1" numFmtId="218" xfId="0">
      <alignment horizontal="center" vertical="center"/>
    </xf>
    <xf applyAlignment="true" applyBorder="false" applyFill="false" applyFont="true" applyNumberFormat="false" applyProtection="false" borderId="135" fillId="0" fontId="3" numFmtId="0" xfId="0">
      <alignment horizontal="center" vertical="center"/>
    </xf>
    <xf applyAlignment="true" applyBorder="false" applyFill="true" applyFont="true" applyNumberFormat="true" applyProtection="false" borderId="129" fillId="88" fontId="24" numFmtId="219" xfId="0">
      <alignment horizontal="center" vertical="center"/>
    </xf>
    <xf applyAlignment="true" applyBorder="false" applyFill="true" applyFont="true" applyNumberFormat="true" applyProtection="false" borderId="129" fillId="89" fontId="11" numFmtId="222" xfId="0">
      <alignment horizontal="center" vertical="center"/>
    </xf>
    <xf applyAlignment="true" applyBorder="false" applyFill="true" applyFont="true" applyNumberFormat="true" applyProtection="false" borderId="129" fillId="89" fontId="11" numFmtId="223" xfId="0">
      <alignment horizontal="center" vertical="center"/>
    </xf>
    <xf applyAlignment="true" applyBorder="false" applyFill="false" applyFont="true" applyNumberFormat="false" applyProtection="false" borderId="135" fillId="0" fontId="3" numFmtId="0" xfId="0">
      <alignment horizontal="center" vertical="center"/>
    </xf>
    <xf applyAlignment="true" applyBorder="false" applyFill="true" applyFont="true" applyNumberFormat="false" applyProtection="false" borderId="130" fillId="87" fontId="7" numFmtId="0" xfId="0">
      <alignment horizontal="center" vertical="center"/>
    </xf>
    <xf applyAlignment="true" applyBorder="false" applyFill="false" applyFont="true" applyNumberFormat="false" applyProtection="false" borderId="136" fillId="0" fontId="14" numFmtId="0" xfId="0">
      <alignment horizontal="center" vertical="center"/>
    </xf>
    <xf applyAlignment="true" applyBorder="false" applyFill="false" applyFont="true" applyNumberFormat="false" applyProtection="false" borderId="132" fillId="0" fontId="3" numFmtId="0" xfId="0">
      <alignment horizontal="center" vertical="center"/>
    </xf>
    <xf applyAlignment="true" applyBorder="false" applyFill="false" applyFont="true" applyNumberFormat="false" applyProtection="false" borderId="131" fillId="0" fontId="3" numFmtId="0" xfId="0">
      <alignment horizontal="center" vertical="center"/>
    </xf>
    <xf applyAlignment="true" applyBorder="false" applyFill="true" applyFont="true" applyNumberFormat="false" applyProtection="false" borderId="133" fillId="87" fontId="7" numFmtId="0" xfId="0">
      <alignment horizontal="center" vertical="center"/>
    </xf>
    <xf applyAlignment="true" applyBorder="false" applyFill="true" applyFont="true" applyNumberFormat="false" applyProtection="false" borderId="130" fillId="83" fontId="1" numFmtId="0" xfId="0">
      <alignment horizontal="center" vertical="center"/>
    </xf>
    <xf applyAlignment="true" applyBorder="false" applyFill="false" applyFont="true" applyNumberFormat="false" applyProtection="false" borderId="137" fillId="0" fontId="17" numFmtId="0" xfId="0">
      <alignment horizontal="center" vertical="center"/>
    </xf>
    <xf applyAlignment="true" applyBorder="false" applyFill="false" applyFont="true" applyNumberFormat="false" applyProtection="false" borderId="132" fillId="0" fontId="3" numFmtId="0" xfId="0">
      <alignment horizontal="center" vertical="center"/>
    </xf>
    <xf applyAlignment="true" applyBorder="false" applyFill="false" applyFont="true" applyNumberFormat="false" applyProtection="false" borderId="138" fillId="0" fontId="3" numFmtId="0" xfId="0">
      <alignment horizontal="center" vertical="center"/>
    </xf>
    <xf applyAlignment="true" applyBorder="false" applyFill="false" applyFont="true" applyNumberFormat="true" applyProtection="false" borderId="131" fillId="0" fontId="24" numFmtId="218" xfId="0">
      <alignment horizontal="center" vertical="center"/>
    </xf>
    <xf applyAlignment="true" applyBorder="false" applyFill="false" applyFont="true" applyNumberFormat="false" applyProtection="false" borderId="132" fillId="0" fontId="17" numFmtId="0" xfId="0">
      <alignment horizontal="center" vertical="center"/>
    </xf>
    <xf applyAlignment="true" applyBorder="false" applyFill="false" applyFont="true" applyNumberFormat="false" applyProtection="false" borderId="139" fillId="0" fontId="3" numFmtId="0" xfId="0">
      <alignment horizontal="center" vertical="center"/>
    </xf>
    <xf applyAlignment="true" applyBorder="false" applyFill="false" applyFont="true" applyNumberFormat="false" applyProtection="false" borderId="140" fillId="0" fontId="3" numFmtId="0" xfId="0">
      <alignment horizontal="center" vertical="center"/>
    </xf>
    <xf applyAlignment="true" applyBorder="false" applyFill="true" applyFont="true" applyNumberFormat="false" applyProtection="false" borderId="131" fillId="87" fontId="7" numFmtId="0" xfId="0">
      <alignment horizontal="center" vertical="center"/>
    </xf>
    <xf applyAlignment="true" applyBorder="false" applyFill="true" applyFont="true" applyNumberFormat="false" applyProtection="false" borderId="141" fillId="87" fontId="7" numFmtId="0" xfId="0">
      <alignment horizontal="center" vertical="center"/>
    </xf>
    <xf applyAlignment="true" applyBorder="false" applyFill="true" applyFont="true" applyNumberFormat="false" applyProtection="false" borderId="131" fillId="89" fontId="11" numFmtId="0" xfId="0">
      <alignment horizontal="center"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true" applyFont="true" applyNumberFormat="true" applyProtection="false" borderId="135" fillId="86" fontId="11" numFmtId="224" xfId="0">
      <alignment horizontal="center"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true" applyFont="true" applyNumberFormat="true" applyProtection="false" borderId="135" fillId="86" fontId="11" numFmtId="224" xfId="0">
      <alignment horizontal="center" vertical="center"/>
    </xf>
    <xf applyAlignment="true" applyBorder="false" applyFill="false" applyFont="true" applyNumberFormat="true" applyProtection="false" borderId="0" fillId="0" fontId="17" numFmtId="223" xfId="0">
      <alignment vertical="center"/>
    </xf>
    <xf applyAlignment="true" applyBorder="false" applyFill="true" applyFont="true" applyNumberFormat="false" applyProtection="false" borderId="142" fillId="90" fontId="1" numFmtId="0" xfId="0">
      <alignment horizontal="center" vertical="center"/>
    </xf>
    <xf applyAlignment="true" applyBorder="false" applyFill="true" applyFont="true" applyNumberFormat="true" applyProtection="false" borderId="142" fillId="91" fontId="1" numFmtId="225" xfId="0">
      <alignment horizontal="center" vertical="center"/>
    </xf>
    <xf applyAlignment="true" applyBorder="false" applyFill="true" applyFont="true" applyNumberFormat="true" applyProtection="false" borderId="142" fillId="92" fontId="1" numFmtId="226" xfId="0">
      <alignment horizontal="center" vertical="center"/>
    </xf>
    <xf applyAlignment="true" applyBorder="false" applyFill="true" applyFont="true" applyNumberFormat="false" applyProtection="false" borderId="142" fillId="92" fontId="1" numFmtId="0" xfId="0">
      <alignment horizontal="center" vertical="center"/>
    </xf>
    <xf applyAlignment="true" applyBorder="false" applyFill="true" applyFont="true" applyNumberFormat="true" applyProtection="false" borderId="142" fillId="91" fontId="1" numFmtId="227" xfId="0">
      <alignment horizontal="center" vertical="center"/>
    </xf>
    <xf applyAlignment="true" applyBorder="false" applyFill="true" applyFont="true" applyNumberFormat="false" applyProtection="false" borderId="142" fillId="91" fontId="1" numFmtId="0" xfId="0">
      <alignment horizontal="center" vertical="center"/>
    </xf>
    <xf applyAlignment="true" applyBorder="false" applyFill="true" applyFont="true" applyNumberFormat="true" applyProtection="false" borderId="142" fillId="91" fontId="1" numFmtId="226" xfId="0">
      <alignment horizontal="center" vertical="center"/>
    </xf>
    <xf applyAlignment="true" applyBorder="false" applyFill="true" applyFont="true" applyNumberFormat="true" applyProtection="false" borderId="142" fillId="92" fontId="1" numFmtId="228" xfId="0">
      <alignment horizontal="center" vertical="center"/>
    </xf>
    <xf applyAlignment="true" applyBorder="false" applyFill="true" applyFont="true" applyNumberFormat="true" applyProtection="false" borderId="142" fillId="92" fontId="1" numFmtId="229" xfId="0">
      <alignment horizontal="center" vertical="center"/>
    </xf>
    <xf applyAlignment="true" applyBorder="false" applyFill="true" applyFont="true" applyNumberFormat="true" applyProtection="false" borderId="142" fillId="92" fontId="1" numFmtId="230" xfId="0">
      <alignment horizontal="center" vertical="center"/>
    </xf>
    <xf applyAlignment="true" applyBorder="false" applyFill="false" applyFont="true" applyNumberFormat="false" applyProtection="false" borderId="142" fillId="0" fontId="14" numFmtId="0" xfId="0">
      <alignment horizontal="center" vertical="center"/>
    </xf>
    <xf applyAlignment="true" applyBorder="false" applyFill="false" applyFont="true" applyNumberFormat="false" applyProtection="false" borderId="142" fillId="0" fontId="3" numFmtId="0" xfId="0">
      <alignment horizontal="center" vertical="center"/>
    </xf>
    <xf applyAlignment="true" applyBorder="false" applyFill="false" applyFont="true" applyNumberFormat="false" applyProtection="false" borderId="142" fillId="0" fontId="3" numFmtId="0" xfId="0">
      <alignment horizontal="center" vertical="center"/>
    </xf>
    <xf applyAlignment="true" applyBorder="false" applyFill="false" applyFont="true" applyNumberFormat="true" applyProtection="false" borderId="142" fillId="0" fontId="24" numFmtId="225" xfId="0">
      <alignment horizontal="center" vertical="center"/>
    </xf>
    <xf applyAlignment="true" applyBorder="false" applyFill="false" applyFont="true" applyNumberFormat="true" applyProtection="false" borderId="142" fillId="0" fontId="24" numFmtId="227" xfId="0">
      <alignment horizontal="center" vertical="center"/>
    </xf>
    <xf applyAlignment="true" applyBorder="false" applyFill="false" applyFont="true" applyNumberFormat="true" applyProtection="false" borderId="142" fillId="0" fontId="24" numFmtId="226" xfId="0">
      <alignment horizontal="center" vertical="center"/>
    </xf>
    <xf applyAlignment="true" applyBorder="false" applyFill="false" applyFont="true" applyNumberFormat="true" applyProtection="false" borderId="142" fillId="0" fontId="9" numFmtId="226" xfId="0">
      <alignment horizontal="center" vertical="center"/>
    </xf>
    <xf applyAlignment="true" applyBorder="false" applyFill="false" applyFont="true" applyNumberFormat="true" applyProtection="false" borderId="142" fillId="0" fontId="9" numFmtId="228" xfId="0">
      <alignment horizontal="center" vertical="center"/>
    </xf>
    <xf applyAlignment="true" applyBorder="false" applyFill="false" applyFont="true" applyNumberFormat="true" applyProtection="false" borderId="142" fillId="0" fontId="9" numFmtId="229" xfId="0">
      <alignment horizontal="center" vertical="center"/>
    </xf>
    <xf applyAlignment="true" applyBorder="false" applyFill="false" applyFont="true" applyNumberFormat="true" applyProtection="false" borderId="142" fillId="0" fontId="9" numFmtId="228" xfId="0">
      <alignment horizontal="center" vertical="center"/>
    </xf>
    <xf applyAlignment="true" applyBorder="false" applyFill="false" applyFont="true" applyNumberFormat="true" applyProtection="false" borderId="142" fillId="0" fontId="9" numFmtId="231" xfId="0">
      <alignment horizontal="center" vertical="center"/>
    </xf>
    <xf applyAlignment="true" applyBorder="false" applyFill="false" applyFont="true" applyNumberFormat="true" applyProtection="false" borderId="142" fillId="0" fontId="9" numFmtId="229" xfId="0">
      <alignment horizontal="center" vertical="center"/>
    </xf>
    <xf applyAlignment="true" applyBorder="false" applyFill="false" applyFont="true" applyNumberFormat="false" applyProtection="false" borderId="142" fillId="0" fontId="9" numFmtId="0" xfId="0">
      <alignment horizontal="center" vertical="center"/>
    </xf>
    <xf applyAlignment="true" applyBorder="false" applyFill="false" applyFont="true" applyNumberFormat="false" applyProtection="false" borderId="142" fillId="0" fontId="9" numFmtId="0" xfId="0">
      <alignment horizontal="center" vertical="center"/>
    </xf>
    <xf applyAlignment="true" applyBorder="false" applyFill="true" applyFont="true" applyNumberFormat="false" applyProtection="false" borderId="142" fillId="93" fontId="7" numFmtId="0" xfId="0">
      <alignment horizontal="center" vertical="center"/>
    </xf>
    <xf applyAlignment="true" applyBorder="false" applyFill="true" applyFont="true" applyNumberFormat="true" applyProtection="false" borderId="142" fillId="93" fontId="9" numFmtId="231" xfId="0">
      <alignment horizontal="center" vertical="center"/>
    </xf>
    <xf applyAlignment="true" applyBorder="false" applyFill="true" applyFont="true" applyNumberFormat="true" applyProtection="false" borderId="142" fillId="93" fontId="9" numFmtId="226" xfId="0">
      <alignment horizontal="center" vertical="center"/>
    </xf>
    <xf applyAlignment="true" applyBorder="false" applyFill="true" applyFont="true" applyNumberFormat="true" applyProtection="false" borderId="142" fillId="93" fontId="9" numFmtId="228" xfId="0">
      <alignment horizontal="center" vertical="center"/>
    </xf>
    <xf applyAlignment="true" applyBorder="false" applyFill="true" applyFont="true" applyNumberFormat="true" applyProtection="false" borderId="142" fillId="93" fontId="9" numFmtId="229" xfId="0">
      <alignment horizontal="center" vertical="center"/>
    </xf>
    <xf applyAlignment="true" applyBorder="false" applyFill="true" applyFont="true" applyNumberFormat="true" applyProtection="false" borderId="143" fillId="93" fontId="9" numFmtId="225" xfId="0">
      <alignment horizontal="center" vertical="center"/>
    </xf>
    <xf applyAlignment="true" applyBorder="false" applyFill="true" applyFont="true" applyNumberFormat="true" applyProtection="false" borderId="142" fillId="93" fontId="9" numFmtId="230" xfId="0">
      <alignment horizontal="center" vertical="center"/>
    </xf>
    <xf applyAlignment="true" applyBorder="false" applyFill="true" applyFont="true" applyNumberFormat="false" applyProtection="false" borderId="142" fillId="93" fontId="9" numFmtId="0" xfId="0">
      <alignment horizontal="center" vertical="center"/>
    </xf>
    <xf applyAlignment="true" applyBorder="false" applyFill="false" applyFont="true" applyNumberFormat="true" applyProtection="false" borderId="144" fillId="0" fontId="24" numFmtId="226" xfId="0">
      <alignment horizontal="center" vertical="center"/>
    </xf>
    <xf applyAlignment="true" applyBorder="false" applyFill="false" applyFont="true" applyNumberFormat="true" applyProtection="false" borderId="142" fillId="0" fontId="9" numFmtId="231" xfId="0">
      <alignment horizontal="center" vertical="center"/>
    </xf>
    <xf applyAlignment="true" applyBorder="false" applyFill="false" applyFont="true" applyNumberFormat="true" applyProtection="false" borderId="142" fillId="0" fontId="24" numFmtId="225" xfId="0">
      <alignment horizontal="center" vertical="center"/>
    </xf>
    <xf applyAlignment="true" applyBorder="false" applyFill="false" applyFont="true" applyNumberFormat="true" applyProtection="false" borderId="142" fillId="0" fontId="24" numFmtId="231" xfId="0">
      <alignment horizontal="center" vertical="center"/>
    </xf>
    <xf applyAlignment="true" applyBorder="false" applyFill="false" applyFont="true" applyNumberFormat="true" applyProtection="false" borderId="145" fillId="0" fontId="9" numFmtId="226" xfId="0">
      <alignment horizontal="center" vertical="center"/>
    </xf>
    <xf applyAlignment="true" applyBorder="false" applyFill="false" applyFont="true" applyNumberFormat="true" applyProtection="false" borderId="146" fillId="0" fontId="24" numFmtId="231" xfId="0">
      <alignment horizontal="center" vertical="center"/>
    </xf>
    <xf applyAlignment="true" applyBorder="false" applyFill="true" applyFont="true" applyNumberFormat="true" applyProtection="false" borderId="142" fillId="93" fontId="9" numFmtId="225" xfId="0">
      <alignment horizontal="center" vertical="center"/>
    </xf>
    <xf applyAlignment="true" applyBorder="false" applyFill="true" applyFont="true" applyNumberFormat="false" applyProtection="false" borderId="142" fillId="94" fontId="25" numFmtId="0" xfId="0">
      <alignment horizontal="center" vertical="center"/>
    </xf>
    <xf applyAlignment="true" applyBorder="false" applyFill="true" applyFont="true" applyNumberFormat="true" applyProtection="false" borderId="142" fillId="94" fontId="11" numFmtId="231" xfId="0">
      <alignment horizontal="center" vertical="center"/>
    </xf>
    <xf applyAlignment="true" applyBorder="false" applyFill="true" applyFont="true" applyNumberFormat="true" applyProtection="false" borderId="142" fillId="94" fontId="11" numFmtId="226" xfId="0">
      <alignment horizontal="center" vertical="center"/>
    </xf>
    <xf applyAlignment="true" applyBorder="false" applyFill="true" applyFont="true" applyNumberFormat="true" applyProtection="false" borderId="142" fillId="94" fontId="11" numFmtId="228" xfId="0">
      <alignment horizontal="center" vertical="center"/>
    </xf>
    <xf applyAlignment="true" applyBorder="false" applyFill="true" applyFont="true" applyNumberFormat="true" applyProtection="false" borderId="142" fillId="94" fontId="25" numFmtId="229" xfId="0">
      <alignment horizontal="center" vertical="center"/>
    </xf>
    <xf applyAlignment="true" applyBorder="false" applyFill="true" applyFont="true" applyNumberFormat="true" applyProtection="false" borderId="142" fillId="94" fontId="25" numFmtId="226" xfId="0">
      <alignment horizontal="center" vertical="center"/>
    </xf>
    <xf applyAlignment="true" applyBorder="false" applyFill="true" applyFont="true" applyNumberFormat="true" applyProtection="false" borderId="142" fillId="94" fontId="11" numFmtId="225" xfId="0">
      <alignment horizontal="center" vertical="center"/>
    </xf>
    <xf applyAlignment="true" applyBorder="false" applyFill="true" applyFont="true" applyNumberFormat="true" applyProtection="false" borderId="142" fillId="94" fontId="25" numFmtId="230" xfId="0">
      <alignment horizontal="center" vertical="center"/>
    </xf>
    <xf applyAlignment="true" applyBorder="false" applyFill="true" applyFont="true" applyNumberFormat="false" applyProtection="false" borderId="142" fillId="94" fontId="11" numFmtId="0" xfId="0">
      <alignment horizontal="center" vertical="center"/>
    </xf>
    <xf applyAlignment="true" applyBorder="false" applyFill="false" applyFont="true" applyNumberFormat="true" applyProtection="false" borderId="142" fillId="0" fontId="9" numFmtId="232" xfId="0">
      <alignment horizontal="center" vertical="center"/>
    </xf>
    <xf applyAlignment="true" applyBorder="false" applyFill="true" applyFont="true" applyNumberFormat="true" applyProtection="false" borderId="142" fillId="93" fontId="9" numFmtId="22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true" applyProtection="false" borderId="142" fillId="93" fontId="9" numFmtId="232" xfId="0">
      <alignment horizontal="center" vertical="center"/>
    </xf>
    <xf applyAlignment="true" applyBorder="false" applyFill="true" applyFont="true" applyNumberFormat="true" applyProtection="false" borderId="142" fillId="95" fontId="24" numFmtId="231" xfId="0">
      <alignment horizontal="center" vertical="center"/>
    </xf>
    <xf applyAlignment="true" applyBorder="false" applyFill="true" applyFont="true" applyNumberFormat="true" applyProtection="false" borderId="142" fillId="92" fontId="1" numFmtId="229" xfId="0">
      <alignment horizontal="center" vertical="center"/>
    </xf>
    <xf applyAlignment="true" applyBorder="false" applyFill="false" applyFont="true" applyNumberFormat="true" applyProtection="false" borderId="142" fillId="0" fontId="9" numFmtId="226" xfId="0">
      <alignment horizontal="center" vertical="center"/>
    </xf>
    <xf applyAlignment="true" applyBorder="false" applyFill="true" applyFont="true" applyNumberFormat="true" applyProtection="false" borderId="142" fillId="96" fontId="1" numFmtId="226" xfId="0">
      <alignment horizontal="center" vertical="center"/>
    </xf>
    <xf applyAlignment="true" applyBorder="false" applyFill="true" applyFont="true" applyNumberFormat="false" applyProtection="false" borderId="142" fillId="95" fontId="14" numFmtId="0" xfId="0">
      <alignment horizontal="center" vertical="center"/>
    </xf>
    <xf applyAlignment="true" applyBorder="false" applyFill="true" applyFont="true" applyNumberFormat="true" applyProtection="false" borderId="142" fillId="91" fontId="1" numFmtId="227" xfId="0">
      <alignment horizontal="center" vertical="center"/>
    </xf>
    <xf applyAlignment="true" applyBorder="false" applyFill="true" applyFont="true" applyNumberFormat="true" applyProtection="false" borderId="142" fillId="91" fontId="1" numFmtId="226" xfId="0">
      <alignment horizontal="center" vertical="center"/>
    </xf>
    <xf applyAlignment="true" applyBorder="false" applyFill="false" applyFont="true" applyNumberFormat="true" applyProtection="false" borderId="142" fillId="0" fontId="24" numFmtId="226" xfId="0">
      <alignment horizontal="center" vertical="center"/>
    </xf>
    <xf applyAlignment="true" applyBorder="false" applyFill="true" applyFont="true" applyNumberFormat="true" applyProtection="false" borderId="142" fillId="93" fontId="9" numFmtId="226" xfId="0">
      <alignment horizontal="center" vertical="center"/>
    </xf>
    <xf applyAlignment="true" applyBorder="false" applyFill="true" applyFont="true" applyNumberFormat="true" applyProtection="false" borderId="0" fillId="97" fontId="19" numFmtId="225" xfId="0">
      <alignment horizontal="center" vertical="center" wrapText="true"/>
    </xf>
    <xf applyAlignment="true" applyBorder="false" applyFill="true" applyFont="true" applyNumberFormat="false" applyProtection="false" borderId="142" fillId="95" fontId="25" numFmtId="0" xfId="0">
      <alignment horizontal="center" vertical="center"/>
    </xf>
    <xf applyAlignment="true" applyBorder="false" applyFill="true" applyFont="true" applyNumberFormat="true" applyProtection="false" borderId="142" fillId="95" fontId="11" numFmtId="231" xfId="0">
      <alignment horizontal="center" vertical="center"/>
    </xf>
    <xf applyAlignment="true" applyBorder="false" applyFill="true" applyFont="true" applyNumberFormat="true" applyProtection="false" borderId="147" fillId="97" fontId="11" numFmtId="231" xfId="0">
      <alignment horizontal="center" vertical="center"/>
    </xf>
    <xf applyAlignment="true" applyBorder="false" applyFill="true" applyFont="true" applyNumberFormat="true" applyProtection="false" borderId="142" fillId="95" fontId="11" numFmtId="226" xfId="0">
      <alignment horizontal="center" vertical="center"/>
    </xf>
    <xf applyAlignment="true" applyBorder="false" applyFill="true" applyFont="true" applyNumberFormat="true" applyProtection="false" borderId="142" fillId="95" fontId="11" numFmtId="228" xfId="0">
      <alignment horizontal="center" vertical="center"/>
    </xf>
    <xf applyAlignment="true" applyBorder="false" applyFill="true" applyFont="true" applyNumberFormat="true" applyProtection="false" borderId="142" fillId="95" fontId="25" numFmtId="229" xfId="0">
      <alignment horizontal="center" vertical="center"/>
    </xf>
    <xf applyAlignment="true" applyBorder="false" applyFill="true" applyFont="true" applyNumberFormat="true" applyProtection="false" borderId="142" fillId="95" fontId="25" numFmtId="226" xfId="0">
      <alignment horizontal="center" vertical="center"/>
    </xf>
    <xf applyAlignment="true" applyBorder="false" applyFill="true" applyFont="true" applyNumberFormat="true" applyProtection="false" borderId="142" fillId="95" fontId="25" numFmtId="230" xfId="0">
      <alignment horizontal="center" vertical="center"/>
    </xf>
    <xf applyAlignment="true" applyBorder="false" applyFill="true" applyFont="true" applyNumberFormat="false" applyProtection="false" borderId="142" fillId="95" fontId="11" numFmtId="0" xfId="0">
      <alignment horizontal="center" vertical="center"/>
    </xf>
    <xf applyAlignment="true" applyBorder="false" applyFill="true" applyFont="true" applyNumberFormat="true" applyProtection="false" borderId="142" fillId="95" fontId="11" numFmtId="231" xfId="0">
      <alignment horizontal="center" vertical="center"/>
    </xf>
    <xf applyAlignment="true" applyBorder="false" applyFill="true" applyFont="true" applyNumberFormat="false" applyProtection="false" borderId="148" fillId="98" fontId="1" numFmtId="0" xfId="0">
      <alignment horizontal="center" vertical="center"/>
    </xf>
    <xf applyAlignment="true" applyBorder="false" applyFill="true" applyFont="true" applyNumberFormat="true" applyProtection="false" borderId="148" fillId="99" fontId="1" numFmtId="233" xfId="0">
      <alignment horizontal="center" vertical="center"/>
    </xf>
    <xf applyAlignment="true" applyBorder="false" applyFill="true" applyFont="true" applyNumberFormat="true" applyProtection="false" borderId="148" fillId="100" fontId="1" numFmtId="234" xfId="0">
      <alignment horizontal="center" vertical="center"/>
    </xf>
    <xf applyAlignment="true" applyBorder="false" applyFill="true" applyFont="true" applyNumberFormat="true" applyProtection="false" borderId="148" fillId="100" fontId="1" numFmtId="235" xfId="0">
      <alignment horizontal="center" vertical="center"/>
    </xf>
    <xf applyAlignment="true" applyBorder="false" applyFill="true" applyFont="true" applyNumberFormat="false" applyProtection="false" borderId="148" fillId="100" fontId="1" numFmtId="0" xfId="0">
      <alignment horizontal="center" vertical="center"/>
    </xf>
    <xf applyAlignment="true" applyBorder="false" applyFill="true" applyFont="true" applyNumberFormat="true" applyProtection="false" borderId="148" fillId="99" fontId="1" numFmtId="236" xfId="0">
      <alignment horizontal="center" vertical="center"/>
    </xf>
    <xf applyAlignment="true" applyBorder="false" applyFill="true" applyFont="true" applyNumberFormat="false" applyProtection="false" borderId="148" fillId="99" fontId="1" numFmtId="0" xfId="0">
      <alignment horizontal="center" vertical="center"/>
    </xf>
    <xf applyAlignment="true" applyBorder="false" applyFill="true" applyFont="true" applyNumberFormat="true" applyProtection="false" borderId="148" fillId="99" fontId="1" numFmtId="234" xfId="0">
      <alignment horizontal="center" vertical="center"/>
    </xf>
    <xf applyAlignment="true" applyBorder="false" applyFill="true" applyFont="true" applyNumberFormat="true" applyProtection="false" borderId="148" fillId="100" fontId="1" numFmtId="237" xfId="0">
      <alignment horizontal="center" vertical="center"/>
    </xf>
    <xf applyAlignment="true" applyBorder="false" applyFill="true" applyFont="true" applyNumberFormat="true" applyProtection="false" borderId="148" fillId="100" fontId="1" numFmtId="238" xfId="0">
      <alignment horizontal="center" vertical="center"/>
    </xf>
    <xf applyAlignment="true" applyBorder="false" applyFill="false" applyFont="true" applyNumberFormat="false" applyProtection="false" borderId="148" fillId="0" fontId="14" numFmtId="0" xfId="0">
      <alignment horizontal="center" vertical="center"/>
    </xf>
    <xf applyAlignment="true" applyBorder="false" applyFill="false" applyFont="true" applyNumberFormat="false" applyProtection="false" borderId="148" fillId="0" fontId="3" numFmtId="0" xfId="0">
      <alignment horizontal="center" vertical="center"/>
    </xf>
    <xf applyAlignment="true" applyBorder="false" applyFill="false" applyFont="true" applyNumberFormat="true" applyProtection="false" borderId="148" fillId="0" fontId="24" numFmtId="233" xfId="0">
      <alignment horizontal="center" vertical="center"/>
    </xf>
    <xf applyAlignment="true" applyBorder="false" applyFill="false" applyFont="true" applyNumberFormat="true" applyProtection="false" borderId="148" fillId="0" fontId="24" numFmtId="236" xfId="0">
      <alignment horizontal="center" vertical="center"/>
    </xf>
    <xf applyAlignment="true" applyBorder="false" applyFill="false" applyFont="true" applyNumberFormat="true" applyProtection="false" borderId="148" fillId="0" fontId="24" numFmtId="234" xfId="0">
      <alignment horizontal="center" vertical="center"/>
    </xf>
    <xf applyAlignment="true" applyBorder="false" applyFill="false" applyFont="true" applyNumberFormat="true" applyProtection="false" borderId="148" fillId="0" fontId="9" numFmtId="234" xfId="0">
      <alignment horizontal="center" vertical="center"/>
    </xf>
    <xf applyAlignment="true" applyBorder="false" applyFill="false" applyFont="true" applyNumberFormat="true" applyProtection="false" borderId="148" fillId="0" fontId="9" numFmtId="237" xfId="0">
      <alignment horizontal="center" vertical="center"/>
    </xf>
    <xf applyAlignment="true" applyBorder="false" applyFill="false" applyFont="true" applyNumberFormat="true" applyProtection="false" borderId="148" fillId="0" fontId="9" numFmtId="238" xfId="0">
      <alignment horizontal="center" vertical="center"/>
    </xf>
    <xf applyAlignment="true" applyBorder="false" applyFill="false" applyFont="true" applyNumberFormat="true" applyProtection="false" borderId="148" fillId="0" fontId="9" numFmtId="237" xfId="0">
      <alignment horizontal="center" vertical="center"/>
    </xf>
    <xf applyAlignment="true" applyBorder="false" applyFill="false" applyFont="true" applyNumberFormat="true" applyProtection="false" borderId="148" fillId="0" fontId="9" numFmtId="235" xfId="0">
      <alignment horizontal="center" vertical="center"/>
    </xf>
    <xf applyAlignment="true" applyBorder="false" applyFill="false" applyFont="true" applyNumberFormat="true" applyProtection="false" borderId="148" fillId="0" fontId="9" numFmtId="238" xfId="0">
      <alignment horizontal="center" vertical="center"/>
    </xf>
    <xf applyAlignment="true" applyBorder="false" applyFill="false" applyFont="true" applyNumberFormat="false" applyProtection="false" borderId="148" fillId="0" fontId="9" numFmtId="0" xfId="0">
      <alignment horizontal="center" vertical="center"/>
    </xf>
    <xf applyAlignment="true" applyBorder="false" applyFill="false" applyFont="true" applyNumberFormat="false" applyProtection="false" borderId="148" fillId="0" fontId="9" numFmtId="0" xfId="0">
      <alignment horizontal="center" vertical="center"/>
    </xf>
    <xf applyAlignment="true" applyBorder="false" applyFill="false" applyFont="true" applyNumberFormat="true" applyProtection="false" borderId="149" fillId="0" fontId="24" numFmtId="234" xfId="0">
      <alignment horizontal="center" vertical="center"/>
    </xf>
    <xf applyAlignment="true" applyBorder="false" applyFill="false" applyFont="true" applyNumberFormat="true" applyProtection="false" borderId="148" fillId="0" fontId="24" numFmtId="233" xfId="0">
      <alignment horizontal="center" vertical="center"/>
    </xf>
    <xf applyAlignment="true" applyBorder="false" applyFill="false" applyFont="true" applyNumberFormat="true" applyProtection="false" borderId="150" fillId="0" fontId="9" numFmtId="234" xfId="0">
      <alignment horizontal="center" vertical="center"/>
    </xf>
    <xf applyAlignment="true" applyBorder="false" applyFill="false" applyFont="true" applyNumberFormat="false" applyProtection="false" borderId="148" fillId="0" fontId="3" numFmtId="0" xfId="0">
      <alignment horizontal="center" vertical="center"/>
    </xf>
    <xf applyAlignment="true" applyBorder="false" applyFill="true" applyFont="true" applyNumberFormat="false" applyProtection="false" borderId="148" fillId="101" fontId="7" numFmtId="0" xfId="0">
      <alignment horizontal="center" vertical="center"/>
    </xf>
    <xf applyAlignment="true" applyBorder="false" applyFill="true" applyFont="true" applyNumberFormat="true" applyProtection="false" borderId="148" fillId="101" fontId="9" numFmtId="233" xfId="0">
      <alignment horizontal="center" vertical="center"/>
    </xf>
    <xf applyAlignment="true" applyBorder="false" applyFill="true" applyFont="true" applyNumberFormat="true" applyProtection="false" borderId="148" fillId="101" fontId="9" numFmtId="236" xfId="0">
      <alignment horizontal="center" vertical="center"/>
    </xf>
    <xf applyAlignment="true" applyBorder="false" applyFill="true" applyFont="true" applyNumberFormat="true" applyProtection="false" borderId="148" fillId="101" fontId="9" numFmtId="234" xfId="0">
      <alignment horizontal="center" vertical="center"/>
    </xf>
    <xf applyAlignment="true" applyBorder="false" applyFill="true" applyFont="true" applyNumberFormat="true" applyProtection="false" borderId="148" fillId="101" fontId="9" numFmtId="237" xfId="0">
      <alignment horizontal="center" vertical="center"/>
    </xf>
    <xf applyAlignment="true" applyBorder="false" applyFill="true" applyFont="true" applyNumberFormat="true" applyProtection="false" borderId="148" fillId="101" fontId="9" numFmtId="238" xfId="0">
      <alignment horizontal="center" vertical="center"/>
    </xf>
    <xf applyAlignment="true" applyBorder="false" applyFill="true" applyFont="true" applyNumberFormat="true" applyProtection="false" borderId="148" fillId="101" fontId="9" numFmtId="235" xfId="0">
      <alignment horizontal="center" vertical="center"/>
    </xf>
    <xf applyAlignment="true" applyBorder="false" applyFill="true" applyFont="true" applyNumberFormat="false" applyProtection="false" borderId="148" fillId="101" fontId="9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148" fillId="102" fontId="25" numFmtId="0" xfId="0">
      <alignment horizontal="center" vertical="center"/>
    </xf>
    <xf applyAlignment="true" applyBorder="false" applyFill="true" applyFont="true" applyNumberFormat="true" applyProtection="false" borderId="148" fillId="102" fontId="11" numFmtId="233" xfId="0">
      <alignment horizontal="center" vertical="center"/>
    </xf>
    <xf applyAlignment="true" applyBorder="false" applyFill="true" applyFont="true" applyNumberFormat="true" applyProtection="false" borderId="148" fillId="102" fontId="11" numFmtId="234" xfId="0">
      <alignment horizontal="center" vertical="center"/>
    </xf>
    <xf applyAlignment="true" applyBorder="false" applyFill="true" applyFont="true" applyNumberFormat="true" applyProtection="false" borderId="148" fillId="102" fontId="11" numFmtId="237" xfId="0">
      <alignment horizontal="center" vertical="center"/>
    </xf>
    <xf applyAlignment="true" applyBorder="false" applyFill="true" applyFont="true" applyNumberFormat="true" applyProtection="false" borderId="148" fillId="102" fontId="25" numFmtId="238" xfId="0">
      <alignment horizontal="center" vertical="center"/>
    </xf>
    <xf applyAlignment="true" applyBorder="false" applyFill="true" applyFont="true" applyNumberFormat="true" applyProtection="false" borderId="148" fillId="102" fontId="25" numFmtId="235" xfId="0">
      <alignment horizontal="center" vertical="center"/>
    </xf>
    <xf applyAlignment="true" applyBorder="false" applyFill="true" applyFont="true" applyNumberFormat="false" applyProtection="false" borderId="148" fillId="102" fontId="11" numFmtId="0" xfId="0">
      <alignment horizontal="center" vertical="center"/>
    </xf>
    <xf applyAlignment="true" applyBorder="false" applyFill="true" applyFont="true" applyNumberFormat="true" applyProtection="false" borderId="148" fillId="101" fontId="9" numFmtId="239" xfId="0">
      <alignment horizontal="center" vertical="center"/>
    </xf>
    <xf applyAlignment="true" applyBorder="false" applyFill="true" applyFont="true" applyNumberFormat="true" applyProtection="false" borderId="149" fillId="101" fontId="9" numFmtId="236" xfId="0">
      <alignment horizontal="center" vertical="center"/>
    </xf>
    <xf applyAlignment="true" applyBorder="false" applyFill="false" applyFont="true" applyNumberFormat="false" applyProtection="false" borderId="151" fillId="0" fontId="17" numFmtId="0" xfId="0">
      <alignment horizontal="center" vertical="center"/>
    </xf>
    <xf applyAlignment="true" applyBorder="false" applyFill="false" applyFont="true" applyNumberFormat="true" applyProtection="false" borderId="152" fillId="0" fontId="24" numFmtId="236" xfId="0">
      <alignment horizontal="center" vertical="center"/>
    </xf>
    <xf applyAlignment="true" applyBorder="false" applyFill="true" applyFont="true" applyNumberFormat="false" applyProtection="false" borderId="148" fillId="103" fontId="14" numFmtId="0" xfId="0">
      <alignment horizontal="center" vertical="center"/>
    </xf>
    <xf applyAlignment="true" applyBorder="false" applyFill="true" applyFont="true" applyNumberFormat="true" applyProtection="false" borderId="151" fillId="101" fontId="9" numFmtId="235" xfId="0">
      <alignment horizontal="center" vertical="center"/>
    </xf>
    <xf applyAlignment="true" applyBorder="false" applyFill="false" applyFont="true" applyNumberFormat="true" applyProtection="false" borderId="148" fillId="0" fontId="9" numFmtId="240" xfId="0">
      <alignment horizontal="center" vertical="center"/>
    </xf>
    <xf applyAlignment="true" applyBorder="false" applyFill="true" applyFont="true" applyNumberFormat="true" applyProtection="false" borderId="151" fillId="101" fontId="9" numFmtId="233" xfId="0">
      <alignment horizontal="center" vertical="center"/>
    </xf>
    <xf applyAlignment="true" applyBorder="false" applyFill="true" applyFont="true" applyNumberFormat="true" applyProtection="false" borderId="148" fillId="102" fontId="25" numFmtId="234" xfId="0">
      <alignment horizontal="center" vertical="center"/>
    </xf>
    <xf applyAlignment="true" applyBorder="false" applyFill="false" applyFont="true" applyNumberFormat="true" applyProtection="false" borderId="148" fillId="0" fontId="24" numFmtId="240" xfId="0">
      <alignment horizontal="center" vertical="center"/>
    </xf>
    <xf applyAlignment="true" applyBorder="false" applyFill="false" applyFont="true" applyNumberFormat="true" applyProtection="false" borderId="148" fillId="0" fontId="9" numFmtId="240" xfId="0">
      <alignment horizontal="center" vertical="center"/>
    </xf>
    <xf applyAlignment="true" applyBorder="false" applyFill="false" applyFont="true" applyNumberFormat="true" applyProtection="false" borderId="148" fillId="0" fontId="24" numFmtId="240" xfId="0">
      <alignment horizontal="center" vertical="center"/>
    </xf>
    <xf applyAlignment="true" applyBorder="false" applyFill="true" applyFont="true" applyNumberFormat="true" applyProtection="false" borderId="148" fillId="101" fontId="9" numFmtId="240" xfId="0">
      <alignment horizontal="center" vertical="center"/>
    </xf>
    <xf applyAlignment="true" applyBorder="false" applyFill="false" applyFont="true" applyNumberFormat="true" applyProtection="false" borderId="152" fillId="0" fontId="24" numFmtId="240" xfId="0">
      <alignment horizontal="center" vertical="center"/>
    </xf>
    <xf applyAlignment="true" applyBorder="false" applyFill="true" applyFont="true" applyNumberFormat="true" applyProtection="false" borderId="148" fillId="102" fontId="11" numFmtId="240" xfId="0">
      <alignment horizontal="center" vertical="center"/>
    </xf>
    <xf applyAlignment="true" applyBorder="false" applyFill="true" applyFont="true" applyNumberFormat="true" applyProtection="false" borderId="148" fillId="102" fontId="25" numFmtId="238" xfId="0">
      <alignment horizontal="center" vertical="center"/>
    </xf>
    <xf applyAlignment="true" applyBorder="false" applyFill="true" applyFont="true" applyNumberFormat="true" applyProtection="false" borderId="148" fillId="102" fontId="11" numFmtId="233" xfId="0">
      <alignment horizontal="center" vertical="center"/>
    </xf>
    <xf applyAlignment="true" applyBorder="false" applyFill="true" applyFont="true" applyNumberFormat="false" applyProtection="false" borderId="153" fillId="104" fontId="1" numFmtId="0" xfId="0">
      <alignment horizontal="center" vertical="center"/>
    </xf>
    <xf applyAlignment="true" applyBorder="false" applyFill="true" applyFont="true" applyNumberFormat="true" applyProtection="false" borderId="153" fillId="105" fontId="1" numFmtId="241" xfId="0">
      <alignment horizontal="center" vertical="center"/>
    </xf>
    <xf applyAlignment="true" applyBorder="false" applyFill="true" applyFont="true" applyNumberFormat="true" applyProtection="false" borderId="153" fillId="106" fontId="1" numFmtId="242" xfId="0">
      <alignment horizontal="center" vertical="center"/>
    </xf>
    <xf applyAlignment="true" applyBorder="false" applyFill="true" applyFont="true" applyNumberFormat="true" applyProtection="false" borderId="153" fillId="106" fontId="1" numFmtId="243" xfId="0">
      <alignment horizontal="center" vertical="center"/>
    </xf>
    <xf applyAlignment="true" applyBorder="false" applyFill="true" applyFont="true" applyNumberFormat="false" applyProtection="false" borderId="153" fillId="106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153" fillId="105" fontId="1" numFmtId="244" xfId="0">
      <alignment horizontal="center" vertical="center"/>
    </xf>
    <xf applyAlignment="true" applyBorder="false" applyFill="true" applyFont="true" applyNumberFormat="false" applyProtection="false" borderId="153" fillId="105" fontId="1" numFmtId="0" xfId="0">
      <alignment horizontal="center" vertical="center"/>
    </xf>
    <xf applyAlignment="true" applyBorder="false" applyFill="true" applyFont="true" applyNumberFormat="true" applyProtection="false" borderId="153" fillId="105" fontId="1" numFmtId="242" xfId="0">
      <alignment horizontal="center" vertical="center"/>
    </xf>
    <xf applyAlignment="true" applyBorder="false" applyFill="true" applyFont="true" applyNumberFormat="true" applyProtection="false" borderId="153" fillId="106" fontId="1" numFmtId="245" xfId="0">
      <alignment horizontal="center" vertical="center"/>
    </xf>
    <xf applyAlignment="true" applyBorder="false" applyFill="true" applyFont="true" applyNumberFormat="true" applyProtection="false" borderId="153" fillId="106" fontId="1" numFmtId="246" xfId="0">
      <alignment horizontal="center" vertical="center"/>
    </xf>
    <xf applyAlignment="true" applyBorder="false" applyFill="false" applyFont="true" applyNumberFormat="false" applyProtection="false" borderId="153" fillId="0" fontId="14" numFmtId="0" xfId="0">
      <alignment horizontal="center" vertical="center"/>
    </xf>
    <xf applyAlignment="true" applyBorder="false" applyFill="false" applyFont="true" applyNumberFormat="false" applyProtection="false" borderId="153" fillId="0" fontId="3" numFmtId="0" xfId="0">
      <alignment horizontal="center" vertical="center"/>
    </xf>
    <xf applyAlignment="true" applyBorder="false" applyFill="false" applyFont="true" applyNumberFormat="true" applyProtection="false" borderId="153" fillId="0" fontId="24" numFmtId="241" xfId="0">
      <alignment horizontal="center" vertical="center"/>
    </xf>
    <xf applyAlignment="true" applyBorder="false" applyFill="false" applyFont="true" applyNumberFormat="true" applyProtection="false" borderId="153" fillId="0" fontId="24" numFmtId="244" xfId="0">
      <alignment horizontal="center" vertical="center"/>
    </xf>
    <xf applyAlignment="true" applyBorder="false" applyFill="false" applyFont="true" applyNumberFormat="true" applyProtection="false" borderId="153" fillId="0" fontId="24" numFmtId="242" xfId="0">
      <alignment horizontal="center" vertical="center"/>
    </xf>
    <xf applyAlignment="true" applyBorder="false" applyFill="false" applyFont="true" applyNumberFormat="true" applyProtection="false" borderId="153" fillId="0" fontId="9" numFmtId="242" xfId="0">
      <alignment horizontal="center" vertical="center"/>
    </xf>
    <xf applyAlignment="true" applyBorder="false" applyFill="false" applyFont="true" applyNumberFormat="true" applyProtection="false" borderId="153" fillId="0" fontId="9" numFmtId="245" xfId="0">
      <alignment horizontal="center" vertical="center"/>
    </xf>
    <xf applyAlignment="true" applyBorder="false" applyFill="false" applyFont="true" applyNumberFormat="true" applyProtection="false" borderId="153" fillId="0" fontId="9" numFmtId="246" xfId="0">
      <alignment horizontal="center" vertical="center"/>
    </xf>
    <xf applyAlignment="true" applyBorder="false" applyFill="false" applyFont="true" applyNumberFormat="true" applyProtection="false" borderId="153" fillId="0" fontId="9" numFmtId="243" xfId="0">
      <alignment horizontal="center" vertical="center"/>
    </xf>
    <xf applyAlignment="true" applyBorder="false" applyFill="false" applyFont="true" applyNumberFormat="false" applyProtection="false" borderId="153" fillId="0" fontId="9" numFmtId="0" xfId="0">
      <alignment horizontal="center" vertical="center"/>
    </xf>
    <xf applyAlignment="true" applyBorder="false" applyFill="false" applyFont="true" applyNumberFormat="true" applyProtection="false" borderId="154" fillId="0" fontId="24" numFmtId="242" xfId="0">
      <alignment horizontal="center" vertical="center"/>
    </xf>
    <xf applyAlignment="true" applyBorder="false" applyFill="false" applyFont="true" applyNumberFormat="true" applyProtection="false" borderId="155" fillId="0" fontId="9" numFmtId="242" xfId="0">
      <alignment horizontal="center" vertical="center"/>
    </xf>
    <xf applyAlignment="true" applyBorder="false" applyFill="true" applyFont="true" applyNumberFormat="false" applyProtection="false" borderId="153" fillId="107" fontId="7" numFmtId="0" xfId="0">
      <alignment horizontal="center" vertical="center"/>
    </xf>
    <xf applyAlignment="true" applyBorder="false" applyFill="true" applyFont="true" applyNumberFormat="true" applyProtection="false" borderId="153" fillId="107" fontId="9" numFmtId="241" xfId="0">
      <alignment horizontal="center" vertical="center"/>
    </xf>
    <xf applyAlignment="true" applyBorder="false" applyFill="true" applyFont="true" applyNumberFormat="true" applyProtection="false" borderId="153" fillId="107" fontId="9" numFmtId="244" xfId="0">
      <alignment horizontal="center" vertical="center"/>
    </xf>
    <xf applyAlignment="true" applyBorder="false" applyFill="true" applyFont="true" applyNumberFormat="true" applyProtection="false" borderId="153" fillId="107" fontId="9" numFmtId="242" xfId="0">
      <alignment horizontal="center" vertical="center"/>
    </xf>
    <xf applyAlignment="true" applyBorder="false" applyFill="true" applyFont="true" applyNumberFormat="true" applyProtection="false" borderId="153" fillId="107" fontId="9" numFmtId="245" xfId="0">
      <alignment horizontal="center" vertical="center"/>
    </xf>
    <xf applyAlignment="true" applyBorder="false" applyFill="true" applyFont="true" applyNumberFormat="true" applyProtection="false" borderId="153" fillId="107" fontId="9" numFmtId="246" xfId="0">
      <alignment horizontal="center" vertical="center"/>
    </xf>
    <xf applyAlignment="true" applyBorder="false" applyFill="true" applyFont="true" applyNumberFormat="true" applyProtection="false" borderId="153" fillId="107" fontId="9" numFmtId="243" xfId="0">
      <alignment horizontal="center" vertical="center"/>
    </xf>
    <xf applyAlignment="true" applyBorder="false" applyFill="true" applyFont="true" applyNumberFormat="false" applyProtection="false" borderId="153" fillId="107" fontId="9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true" applyProtection="false" borderId="153" fillId="107" fontId="9" numFmtId="247" xfId="0">
      <alignment horizontal="center" vertical="center"/>
    </xf>
    <xf applyAlignment="true" applyBorder="false" applyFill="true" applyFont="true" applyNumberFormat="false" applyProtection="false" borderId="153" fillId="108" fontId="25" numFmtId="0" xfId="0">
      <alignment horizontal="center" vertical="center"/>
    </xf>
    <xf applyAlignment="true" applyBorder="false" applyFill="true" applyFont="true" applyNumberFormat="true" applyProtection="false" borderId="153" fillId="108" fontId="11" numFmtId="241" xfId="0">
      <alignment horizontal="center" vertical="center"/>
    </xf>
    <xf applyAlignment="true" applyBorder="false" applyFill="true" applyFont="true" applyNumberFormat="true" applyProtection="false" borderId="153" fillId="108" fontId="11" numFmtId="242" xfId="0">
      <alignment horizontal="center" vertical="center"/>
    </xf>
    <xf applyAlignment="true" applyBorder="false" applyFill="true" applyFont="true" applyNumberFormat="true" applyProtection="false" borderId="153" fillId="108" fontId="11" numFmtId="245" xfId="0">
      <alignment horizontal="center" vertical="center"/>
    </xf>
    <xf applyAlignment="true" applyBorder="false" applyFill="true" applyFont="true" applyNumberFormat="true" applyProtection="false" borderId="153" fillId="108" fontId="25" numFmtId="246" xfId="0">
      <alignment horizontal="center" vertical="center"/>
    </xf>
    <xf applyAlignment="true" applyBorder="false" applyFill="true" applyFont="true" applyNumberFormat="true" applyProtection="false" borderId="153" fillId="108" fontId="25" numFmtId="243" xfId="0">
      <alignment horizontal="center" vertical="center"/>
    </xf>
    <xf applyAlignment="true" applyBorder="false" applyFill="true" applyFont="true" applyNumberFormat="false" applyProtection="false" borderId="153" fillId="108" fontId="11" numFmtId="0" xfId="0">
      <alignment horizontal="center" vertical="center"/>
    </xf>
    <xf applyAlignment="true" applyBorder="false" applyFill="false" applyFont="true" applyNumberFormat="true" applyProtection="false" borderId="153" fillId="0" fontId="24" numFmtId="241" xfId="0">
      <alignment horizontal="center" vertical="center"/>
    </xf>
    <xf applyAlignment="true" applyBorder="false" applyFill="false" applyFont="true" applyNumberFormat="true" applyProtection="false" borderId="153" fillId="0" fontId="24" numFmtId="244" xfId="0">
      <alignment horizontal="center" vertical="center"/>
    </xf>
    <xf applyAlignment="true" applyBorder="false" applyFill="false" applyFont="true" applyNumberFormat="true" applyProtection="false" borderId="153" fillId="0" fontId="9" numFmtId="245" xfId="0">
      <alignment horizontal="center" vertical="center"/>
    </xf>
    <xf applyAlignment="true" applyBorder="false" applyFill="false" applyFont="true" applyNumberFormat="true" applyProtection="false" borderId="153" fillId="0" fontId="9" numFmtId="243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153" fillId="0" fontId="9" numFmtId="246" xfId="0">
      <alignment horizontal="center" vertical="center"/>
    </xf>
    <xf applyAlignment="true" applyBorder="false" applyFill="false" applyFont="true" applyNumberFormat="false" applyProtection="false" borderId="153" fillId="0" fontId="14" numFmtId="0" xfId="0">
      <alignment horizontal="center" vertical="center"/>
    </xf>
    <xf applyAlignment="true" applyBorder="false" applyFill="false" applyFont="true" applyNumberFormat="false" applyProtection="false" borderId="153" fillId="0" fontId="9" numFmtId="0" xfId="0">
      <alignment horizontal="center" vertical="center"/>
    </xf>
    <xf applyAlignment="true" applyBorder="false" applyFill="false" applyFont="true" applyNumberFormat="false" applyProtection="false" borderId="153" fillId="0" fontId="3" numFmtId="0" xfId="0">
      <alignment horizontal="center" vertical="center"/>
    </xf>
    <xf applyAlignment="true" applyBorder="false" applyFill="true" applyFont="true" applyNumberFormat="true" applyProtection="false" borderId="153" fillId="107" fontId="9" numFmtId="248" xfId="0">
      <alignment horizontal="center" vertical="center"/>
    </xf>
    <xf applyAlignment="true" applyBorder="false" applyFill="false" applyFont="true" applyNumberFormat="true" applyProtection="false" borderId="0" fillId="0" fontId="3" numFmtId="243" xfId="0">
      <alignment vertical="center"/>
    </xf>
    <xf applyAlignment="true" applyBorder="false" applyFill="false" applyFont="true" applyNumberFormat="false" applyProtection="false" borderId="156" fillId="0" fontId="3" numFmtId="0" xfId="0">
      <alignment vertical="center"/>
    </xf>
    <xf applyAlignment="true" applyBorder="false" applyFill="false" applyFont="true" applyNumberFormat="true" applyProtection="false" borderId="156" fillId="0" fontId="3" numFmtId="243" xfId="0">
      <alignment vertical="center"/>
    </xf>
    <xf applyAlignment="true" applyBorder="false" applyFill="true" applyFont="true" applyNumberFormat="false" applyProtection="false" borderId="157" fillId="109" fontId="1" numFmtId="0" xfId="0">
      <alignment horizontal="center" vertical="center"/>
    </xf>
    <xf applyAlignment="true" applyBorder="false" applyFill="true" applyFont="true" applyNumberFormat="true" applyProtection="false" borderId="157" fillId="110" fontId="1" numFmtId="249" xfId="0">
      <alignment horizontal="center" vertical="center"/>
    </xf>
    <xf applyAlignment="true" applyBorder="false" applyFill="true" applyFont="true" applyNumberFormat="true" applyProtection="false" borderId="157" fillId="111" fontId="1" numFmtId="250" xfId="0">
      <alignment horizontal="center" vertical="center"/>
    </xf>
    <xf applyAlignment="true" applyBorder="false" applyFill="true" applyFont="true" applyNumberFormat="false" applyProtection="false" borderId="157" fillId="111" fontId="1" numFmtId="0" xfId="0">
      <alignment horizontal="center" vertical="center"/>
    </xf>
    <xf applyAlignment="true" applyBorder="false" applyFill="true" applyFont="true" applyNumberFormat="true" applyProtection="false" borderId="157" fillId="110" fontId="1" numFmtId="251" xfId="0">
      <alignment horizontal="center" vertical="center"/>
    </xf>
    <xf applyAlignment="true" applyBorder="false" applyFill="true" applyFont="true" applyNumberFormat="false" applyProtection="false" borderId="157" fillId="110" fontId="1" numFmtId="0" xfId="0">
      <alignment horizontal="center" vertical="center"/>
    </xf>
    <xf applyAlignment="true" applyBorder="false" applyFill="true" applyFont="true" applyNumberFormat="true" applyProtection="false" borderId="157" fillId="110" fontId="1" numFmtId="250" xfId="0">
      <alignment horizontal="center" vertical="center"/>
    </xf>
    <xf applyAlignment="true" applyBorder="false" applyFill="true" applyFont="true" applyNumberFormat="true" applyProtection="false" borderId="157" fillId="111" fontId="1" numFmtId="252" xfId="0">
      <alignment horizontal="center" vertical="center"/>
    </xf>
    <xf applyAlignment="true" applyBorder="false" applyFill="true" applyFont="true" applyNumberFormat="true" applyProtection="false" borderId="157" fillId="111" fontId="1" numFmtId="253" xfId="0">
      <alignment horizontal="center" vertical="center"/>
    </xf>
    <xf applyAlignment="true" applyBorder="false" applyFill="true" applyFont="true" applyNumberFormat="true" applyProtection="false" borderId="157" fillId="111" fontId="1" numFmtId="250" xfId="0">
      <alignment horizontal="center" vertical="center"/>
    </xf>
    <xf applyAlignment="true" applyBorder="false" applyFill="true" applyFont="true" applyNumberFormat="false" applyProtection="false" borderId="157" fillId="111" fontId="1" numFmtId="0" xfId="0">
      <alignment horizontal="center" vertical="center"/>
    </xf>
    <xf applyAlignment="true" applyBorder="false" applyFill="false" applyFont="true" applyNumberFormat="false" applyProtection="false" borderId="157" fillId="0" fontId="14" numFmtId="0" xfId="0">
      <alignment horizontal="center" vertical="center"/>
    </xf>
    <xf applyAlignment="true" applyBorder="false" applyFill="false" applyFont="true" applyNumberFormat="false" applyProtection="false" borderId="157" fillId="0" fontId="3" numFmtId="0" xfId="0">
      <alignment horizontal="center" vertical="center"/>
    </xf>
    <xf applyAlignment="true" applyBorder="false" applyFill="false" applyFont="true" applyNumberFormat="true" applyProtection="false" borderId="157" fillId="0" fontId="24" numFmtId="249" xfId="0">
      <alignment horizontal="center" vertical="center"/>
    </xf>
    <xf applyAlignment="true" applyBorder="false" applyFill="false" applyFont="true" applyNumberFormat="true" applyProtection="false" borderId="157" fillId="0" fontId="24" numFmtId="251" xfId="0">
      <alignment horizontal="center" vertical="center"/>
    </xf>
    <xf applyAlignment="true" applyBorder="false" applyFill="false" applyFont="true" applyNumberFormat="true" applyProtection="false" borderId="157" fillId="0" fontId="24" numFmtId="250" xfId="0">
      <alignment horizontal="center" vertical="center"/>
    </xf>
    <xf applyAlignment="true" applyBorder="false" applyFill="false" applyFont="true" applyNumberFormat="true" applyProtection="false" borderId="157" fillId="0" fontId="9" numFmtId="250" xfId="0">
      <alignment horizontal="center" vertical="center"/>
    </xf>
    <xf applyAlignment="true" applyBorder="false" applyFill="false" applyFont="true" applyNumberFormat="true" applyProtection="false" borderId="157" fillId="0" fontId="9" numFmtId="252" xfId="0">
      <alignment horizontal="center" vertical="center"/>
    </xf>
    <xf applyAlignment="true" applyBorder="false" applyFill="false" applyFont="true" applyNumberFormat="true" applyProtection="false" borderId="157" fillId="0" fontId="9" numFmtId="253" xfId="0">
      <alignment horizontal="center" vertical="center"/>
    </xf>
    <xf applyAlignment="true" applyBorder="false" applyFill="false" applyFont="true" applyNumberFormat="true" applyProtection="false" borderId="157" fillId="0" fontId="9" numFmtId="252" xfId="0">
      <alignment horizontal="center" vertical="center"/>
    </xf>
    <xf applyAlignment="true" applyBorder="false" applyFill="false" applyFont="true" applyNumberFormat="true" applyProtection="false" borderId="158" fillId="0" fontId="9" numFmtId="253" xfId="0">
      <alignment horizontal="center" vertical="center"/>
    </xf>
    <xf applyAlignment="true" applyBorder="false" applyFill="false" applyFont="true" applyNumberFormat="false" applyProtection="false" borderId="157" fillId="0" fontId="9" numFmtId="0" xfId="0">
      <alignment horizontal="center" vertical="center"/>
    </xf>
    <xf applyAlignment="true" applyBorder="false" applyFill="true" applyFont="true" applyNumberFormat="false" applyProtection="false" borderId="157" fillId="112" fontId="7" numFmtId="0" xfId="0">
      <alignment horizontal="center" vertical="center"/>
    </xf>
    <xf applyAlignment="true" applyBorder="false" applyFill="true" applyFont="true" applyNumberFormat="true" applyProtection="false" borderId="157" fillId="112" fontId="9" numFmtId="249" xfId="0">
      <alignment horizontal="center" vertical="center"/>
    </xf>
    <xf applyAlignment="true" applyBorder="false" applyFill="true" applyFont="true" applyNumberFormat="true" applyProtection="false" borderId="157" fillId="112" fontId="9" numFmtId="250" xfId="0">
      <alignment horizontal="center" vertical="center"/>
    </xf>
    <xf applyAlignment="true" applyBorder="false" applyFill="true" applyFont="true" applyNumberFormat="true" applyProtection="false" borderId="157" fillId="112" fontId="9" numFmtId="252" xfId="0">
      <alignment horizontal="center" vertical="center"/>
    </xf>
    <xf applyAlignment="true" applyBorder="false" applyFill="true" applyFont="true" applyNumberFormat="true" applyProtection="false" borderId="157" fillId="112" fontId="9" numFmtId="253" xfId="0">
      <alignment horizontal="center" vertical="center"/>
    </xf>
    <xf applyAlignment="true" applyBorder="false" applyFill="true" applyFont="true" applyNumberFormat="true" applyProtection="false" borderId="157" fillId="112" fontId="9" numFmtId="253" xfId="0">
      <alignment horizontal="center" vertical="center"/>
    </xf>
    <xf applyAlignment="true" applyBorder="false" applyFill="true" applyFont="true" applyNumberFormat="true" applyProtection="false" borderId="157" fillId="112" fontId="9" numFmtId="254" xfId="0">
      <alignment horizontal="center" vertical="center"/>
    </xf>
    <xf applyAlignment="true" applyBorder="false" applyFill="true" applyFont="true" applyNumberFormat="false" applyProtection="false" borderId="157" fillId="112" fontId="9" numFmtId="0" xfId="0">
      <alignment horizontal="center" vertical="center"/>
    </xf>
    <xf applyAlignment="true" applyBorder="false" applyFill="false" applyFont="true" applyNumberFormat="false" applyProtection="false" borderId="158" fillId="0" fontId="3" numFmtId="0" xfId="0">
      <alignment horizontal="center" vertical="center"/>
    </xf>
    <xf applyAlignment="true" applyBorder="false" applyFill="false" applyFont="true" applyNumberFormat="true" applyProtection="false" borderId="158" fillId="0" fontId="24" numFmtId="250" xfId="0">
      <alignment horizontal="center" vertical="center"/>
    </xf>
    <xf applyAlignment="true" applyBorder="false" applyFill="false" applyFont="true" applyNumberFormat="true" applyProtection="false" borderId="158" fillId="0" fontId="9" numFmtId="250" xfId="0">
      <alignment horizontal="center" vertical="center"/>
    </xf>
    <xf applyAlignment="true" applyBorder="false" applyFill="false" applyFont="true" applyNumberFormat="true" applyProtection="false" borderId="158" fillId="0" fontId="9" numFmtId="252" xfId="0">
      <alignment horizontal="center" vertical="center"/>
    </xf>
    <xf applyAlignment="true" applyBorder="false" applyFill="false" applyFont="true" applyNumberFormat="true" applyProtection="false" borderId="158" fillId="0" fontId="9" numFmtId="252" xfId="0">
      <alignment horizontal="center" vertical="center"/>
    </xf>
    <xf applyAlignment="true" applyBorder="false" applyFill="true" applyFont="true" applyNumberFormat="true" applyProtection="false" borderId="157" fillId="112" fontId="9" numFmtId="255" xfId="0">
      <alignment horizontal="center" vertical="center"/>
    </xf>
    <xf applyAlignment="true" applyBorder="false" applyFill="true" applyFont="true" applyNumberFormat="false" applyProtection="false" borderId="157" fillId="113" fontId="25" numFmtId="0" xfId="0">
      <alignment horizontal="center" vertical="center"/>
    </xf>
    <xf applyAlignment="true" applyBorder="false" applyFill="true" applyFont="true" applyNumberFormat="true" applyProtection="false" borderId="157" fillId="113" fontId="11" numFmtId="249" xfId="0">
      <alignment horizontal="center" vertical="center"/>
    </xf>
    <xf applyAlignment="true" applyBorder="false" applyFill="true" applyFont="true" applyNumberFormat="true" applyProtection="false" borderId="157" fillId="113" fontId="11" numFmtId="250" xfId="0">
      <alignment horizontal="center" vertical="center"/>
    </xf>
    <xf applyAlignment="true" applyBorder="false" applyFill="true" applyFont="true" applyNumberFormat="true" applyProtection="false" borderId="157" fillId="113" fontId="11" numFmtId="252" xfId="0">
      <alignment horizontal="center" vertical="center"/>
    </xf>
    <xf applyAlignment="true" applyBorder="false" applyFill="true" applyFont="true" applyNumberFormat="true" applyProtection="false" borderId="157" fillId="113" fontId="25" numFmtId="253" xfId="0">
      <alignment horizontal="center" vertical="center"/>
    </xf>
    <xf applyAlignment="true" applyBorder="false" applyFill="true" applyFont="true" applyNumberFormat="true" applyProtection="false" borderId="157" fillId="113" fontId="25" numFmtId="252" xfId="0">
      <alignment horizontal="center" vertical="center"/>
    </xf>
    <xf applyAlignment="true" applyBorder="false" applyFill="true" applyFont="true" applyNumberFormat="true" applyProtection="false" borderId="157" fillId="113" fontId="25" numFmtId="253" xfId="0">
      <alignment horizontal="center" vertical="center"/>
    </xf>
    <xf applyAlignment="true" applyBorder="false" applyFill="true" applyFont="true" applyNumberFormat="true" applyProtection="false" borderId="157" fillId="113" fontId="25" numFmtId="254" xfId="0">
      <alignment horizontal="center" vertical="center"/>
    </xf>
    <xf applyAlignment="true" applyBorder="false" applyFill="true" applyFont="true" applyNumberFormat="false" applyProtection="false" borderId="157" fillId="113" fontId="11" numFmtId="0" xfId="0">
      <alignment horizontal="center" vertical="center"/>
    </xf>
    <xf applyAlignment="true" applyBorder="false" applyFill="true" applyFont="true" applyNumberFormat="true" applyProtection="false" borderId="158" fillId="113" fontId="25" numFmtId="253" xfId="0">
      <alignment horizontal="center" vertical="center"/>
    </xf>
    <xf applyAlignment="true" applyBorder="false" applyFill="true" applyFont="true" applyNumberFormat="true" applyProtection="false" borderId="157" fillId="112" fontId="9" numFmtId="251" xfId="0">
      <alignment horizontal="center" vertical="center"/>
    </xf>
    <xf applyAlignment="true" applyBorder="false" applyFill="false" applyFont="true" applyNumberFormat="true" applyProtection="false" borderId="158" fillId="0" fontId="9" numFmtId="253" xfId="0">
      <alignment horizontal="center" vertical="center"/>
    </xf>
    <xf applyAlignment="true" applyBorder="false" applyFill="false" applyFont="true" applyNumberFormat="true" applyProtection="false" borderId="159" fillId="0" fontId="24" numFmtId="250" xfId="0">
      <alignment horizontal="center" vertical="center"/>
    </xf>
    <xf applyAlignment="true" applyBorder="false" applyFill="false" applyFont="true" applyNumberFormat="true" applyProtection="false" borderId="160" fillId="0" fontId="24" numFmtId="249" xfId="0">
      <alignment horizontal="center" vertical="center"/>
    </xf>
    <xf applyAlignment="true" applyBorder="false" applyFill="false" applyFont="true" applyNumberFormat="true" applyProtection="false" borderId="161" fillId="0" fontId="9" numFmtId="250" xfId="0">
      <alignment horizontal="center" vertical="center"/>
    </xf>
    <xf applyAlignment="true" applyBorder="false" applyFill="false" applyFont="true" applyNumberFormat="true" applyProtection="false" borderId="162" fillId="0" fontId="24" numFmtId="250" xfId="0">
      <alignment horizontal="center" vertical="center"/>
    </xf>
    <xf applyAlignment="true" applyBorder="false" applyFill="false" applyFont="true" applyNumberFormat="true" applyProtection="false" borderId="158" fillId="0" fontId="24" numFmtId="249" xfId="0">
      <alignment horizontal="center" vertical="center"/>
    </xf>
    <xf applyAlignment="true" applyBorder="false" applyFill="false" applyFont="true" applyNumberFormat="true" applyProtection="false" borderId="158" fillId="0" fontId="24" numFmtId="249" xfId="0">
      <alignment horizontal="center" vertical="center"/>
    </xf>
    <xf applyAlignment="true" applyBorder="false" applyFill="false" applyFont="true" applyNumberFormat="false" applyProtection="false" borderId="0" fillId="0" fontId="17" numFmtId="0" xfId="0">
      <alignment horizontal="center" vertical="center"/>
    </xf>
    <xf applyAlignment="true" applyBorder="false" applyFill="true" applyFont="true" applyNumberFormat="false" applyProtection="false" borderId="163" fillId="114" fontId="1" numFmtId="0" xfId="0">
      <alignment horizontal="center" vertical="center"/>
    </xf>
    <xf applyAlignment="true" applyBorder="false" applyFill="true" applyFont="true" applyNumberFormat="true" applyProtection="false" borderId="163" fillId="115" fontId="1" numFmtId="256" xfId="0">
      <alignment horizontal="center" vertical="center"/>
    </xf>
    <xf applyAlignment="true" applyBorder="false" applyFill="true" applyFont="true" applyNumberFormat="true" applyProtection="false" borderId="163" fillId="116" fontId="1" numFmtId="257" xfId="0">
      <alignment horizontal="center" vertical="center"/>
    </xf>
    <xf applyAlignment="true" applyBorder="false" applyFill="true" applyFont="true" applyNumberFormat="false" applyProtection="false" borderId="163" fillId="116" fontId="1" numFmtId="0" xfId="0">
      <alignment horizontal="center" vertical="center"/>
    </xf>
    <xf applyAlignment="true" applyBorder="false" applyFill="true" applyFont="true" applyNumberFormat="true" applyProtection="false" borderId="163" fillId="115" fontId="1" numFmtId="258" xfId="0">
      <alignment horizontal="center" vertical="center"/>
    </xf>
    <xf applyAlignment="true" applyBorder="false" applyFill="true" applyFont="true" applyNumberFormat="false" applyProtection="false" borderId="163" fillId="115" fontId="1" numFmtId="0" xfId="0">
      <alignment horizontal="center" vertical="center"/>
    </xf>
    <xf applyAlignment="true" applyBorder="false" applyFill="true" applyFont="true" applyNumberFormat="true" applyProtection="false" borderId="163" fillId="115" fontId="1" numFmtId="257" xfId="0">
      <alignment horizontal="center" vertical="center"/>
    </xf>
    <xf applyAlignment="true" applyBorder="false" applyFill="true" applyFont="true" applyNumberFormat="true" applyProtection="false" borderId="163" fillId="116" fontId="1" numFmtId="259" xfId="0">
      <alignment horizontal="center" vertical="center"/>
    </xf>
    <xf applyAlignment="true" applyBorder="false" applyFill="true" applyFont="true" applyNumberFormat="true" applyProtection="false" borderId="163" fillId="116" fontId="1" numFmtId="260" xfId="0">
      <alignment horizontal="center" vertical="center"/>
    </xf>
    <xf applyAlignment="true" applyBorder="false" applyFill="true" applyFont="true" applyNumberFormat="true" applyProtection="false" borderId="163" fillId="116" fontId="1" numFmtId="257" xfId="0">
      <alignment horizontal="center" vertical="center"/>
    </xf>
    <xf applyAlignment="true" applyBorder="false" applyFill="true" applyFont="true" applyNumberFormat="false" applyProtection="false" borderId="163" fillId="116" fontId="1" numFmtId="0" xfId="0">
      <alignment horizontal="center" vertical="center"/>
    </xf>
    <xf applyAlignment="true" applyBorder="false" applyFill="false" applyFont="true" applyNumberFormat="false" applyProtection="false" borderId="163" fillId="0" fontId="14" numFmtId="0" xfId="0">
      <alignment horizontal="center" vertical="center"/>
    </xf>
    <xf applyAlignment="true" applyBorder="false" applyFill="false" applyFont="true" applyNumberFormat="false" applyProtection="false" borderId="163" fillId="0" fontId="3" numFmtId="0" xfId="0">
      <alignment horizontal="center" vertical="center"/>
    </xf>
    <xf applyAlignment="true" applyBorder="false" applyFill="false" applyFont="true" applyNumberFormat="true" applyProtection="false" borderId="163" fillId="0" fontId="24" numFmtId="256" xfId="0">
      <alignment horizontal="center" vertical="center"/>
    </xf>
    <xf applyAlignment="true" applyBorder="false" applyFill="false" applyFont="true" applyNumberFormat="true" applyProtection="false" borderId="163" fillId="0" fontId="24" numFmtId="258" xfId="0">
      <alignment horizontal="center" vertical="center"/>
    </xf>
    <xf applyAlignment="true" applyBorder="false" applyFill="false" applyFont="true" applyNumberFormat="true" applyProtection="false" borderId="163" fillId="0" fontId="24" numFmtId="257" xfId="0">
      <alignment horizontal="center" vertical="center"/>
    </xf>
    <xf applyAlignment="true" applyBorder="false" applyFill="false" applyFont="true" applyNumberFormat="true" applyProtection="false" borderId="163" fillId="0" fontId="9" numFmtId="257" xfId="0">
      <alignment horizontal="center" vertical="center"/>
    </xf>
    <xf applyAlignment="true" applyBorder="false" applyFill="false" applyFont="true" applyNumberFormat="true" applyProtection="false" borderId="163" fillId="0" fontId="9" numFmtId="259" xfId="0">
      <alignment horizontal="center" vertical="center"/>
    </xf>
    <xf applyAlignment="true" applyBorder="false" applyFill="false" applyFont="true" applyNumberFormat="true" applyProtection="false" borderId="163" fillId="0" fontId="9" numFmtId="260" xfId="0">
      <alignment horizontal="center" vertical="center"/>
    </xf>
    <xf applyAlignment="true" applyBorder="false" applyFill="false" applyFont="true" applyNumberFormat="true" applyProtection="false" borderId="163" fillId="0" fontId="9" numFmtId="259" xfId="0">
      <alignment horizontal="center" vertical="center"/>
    </xf>
    <xf applyAlignment="true" applyBorder="false" applyFill="false" applyFont="true" applyNumberFormat="true" applyProtection="false" borderId="164" fillId="0" fontId="9" numFmtId="260" xfId="0">
      <alignment horizontal="center" vertical="center"/>
    </xf>
    <xf applyAlignment="true" applyBorder="false" applyFill="false" applyFont="true" applyNumberFormat="false" applyProtection="false" borderId="163" fillId="0" fontId="9" numFmtId="0" xfId="0">
      <alignment horizontal="center" vertical="center"/>
    </xf>
    <xf applyAlignment="true" applyBorder="false" applyFill="true" applyFont="true" applyNumberFormat="false" applyProtection="false" borderId="163" fillId="117" fontId="7" numFmtId="0" xfId="0">
      <alignment horizontal="center" vertical="center"/>
    </xf>
    <xf applyAlignment="true" applyBorder="false" applyFill="true" applyFont="true" applyNumberFormat="true" applyProtection="false" borderId="163" fillId="117" fontId="9" numFmtId="256" xfId="0">
      <alignment horizontal="center" vertical="center"/>
    </xf>
    <xf applyAlignment="true" applyBorder="false" applyFill="true" applyFont="true" applyNumberFormat="true" applyProtection="false" borderId="163" fillId="117" fontId="9" numFmtId="258" xfId="0">
      <alignment horizontal="center" vertical="center"/>
    </xf>
    <xf applyAlignment="true" applyBorder="false" applyFill="true" applyFont="true" applyNumberFormat="true" applyProtection="false" borderId="163" fillId="117" fontId="9" numFmtId="257" xfId="0">
      <alignment horizontal="center" vertical="center"/>
    </xf>
    <xf applyAlignment="true" applyBorder="false" applyFill="true" applyFont="true" applyNumberFormat="true" applyProtection="false" borderId="163" fillId="117" fontId="9" numFmtId="259" xfId="0">
      <alignment horizontal="center" vertical="center"/>
    </xf>
    <xf applyAlignment="true" applyBorder="false" applyFill="true" applyFont="true" applyNumberFormat="true" applyProtection="false" borderId="163" fillId="117" fontId="9" numFmtId="260" xfId="0">
      <alignment horizontal="center" vertical="center"/>
    </xf>
    <xf applyAlignment="true" applyBorder="false" applyFill="true" applyFont="true" applyNumberFormat="true" applyProtection="false" borderId="163" fillId="117" fontId="9" numFmtId="260" xfId="0">
      <alignment horizontal="center" vertical="center"/>
    </xf>
    <xf applyAlignment="true" applyBorder="false" applyFill="true" applyFont="true" applyNumberFormat="true" applyProtection="false" borderId="163" fillId="117" fontId="9" numFmtId="261" xfId="0">
      <alignment horizontal="center" vertical="center"/>
    </xf>
    <xf applyAlignment="true" applyBorder="false" applyFill="true" applyFont="true" applyNumberFormat="false" applyProtection="false" borderId="163" fillId="117" fontId="9" numFmtId="0" xfId="0">
      <alignment horizontal="center" vertical="center"/>
    </xf>
    <xf applyAlignment="true" applyBorder="false" applyFill="false" applyFont="true" applyNumberFormat="false" applyProtection="false" borderId="164" fillId="0" fontId="3" numFmtId="0" xfId="0">
      <alignment horizontal="center" vertical="center"/>
    </xf>
    <xf applyAlignment="true" applyBorder="false" applyFill="false" applyFont="true" applyNumberFormat="true" applyProtection="false" borderId="164" fillId="0" fontId="9" numFmtId="259" xfId="0">
      <alignment horizontal="center" vertical="center"/>
    </xf>
    <xf applyAlignment="true" applyBorder="false" applyFill="false" applyFont="true" applyNumberFormat="true" applyProtection="false" borderId="164" fillId="0" fontId="24" numFmtId="257" xfId="0">
      <alignment horizontal="center" vertical="center"/>
    </xf>
    <xf applyAlignment="true" applyBorder="false" applyFill="false" applyFont="true" applyNumberFormat="true" applyProtection="false" borderId="164" fillId="0" fontId="9" numFmtId="257" xfId="0">
      <alignment horizontal="center" vertical="center"/>
    </xf>
    <xf applyAlignment="true" applyBorder="false" applyFill="false" applyFont="true" applyNumberFormat="true" applyProtection="false" borderId="164" fillId="0" fontId="9" numFmtId="259" xfId="0">
      <alignment horizontal="center" vertical="center"/>
    </xf>
    <xf applyAlignment="true" applyBorder="false" applyFill="true" applyFont="true" applyNumberFormat="true" applyProtection="false" borderId="163" fillId="117" fontId="9" numFmtId="262" xfId="0">
      <alignment horizontal="center" vertical="center"/>
    </xf>
    <xf applyAlignment="true" applyBorder="false" applyFill="true" applyFont="true" applyNumberFormat="false" applyProtection="false" borderId="163" fillId="118" fontId="25" numFmtId="0" xfId="0">
      <alignment horizontal="center" vertical="center"/>
    </xf>
    <xf applyAlignment="true" applyBorder="false" applyFill="true" applyFont="true" applyNumberFormat="true" applyProtection="false" borderId="163" fillId="118" fontId="11" numFmtId="256" xfId="0">
      <alignment horizontal="center" vertical="center"/>
    </xf>
    <xf applyAlignment="true" applyBorder="false" applyFill="true" applyFont="true" applyNumberFormat="true" applyProtection="false" borderId="163" fillId="118" fontId="11" numFmtId="257" xfId="0">
      <alignment horizontal="center" vertical="center"/>
    </xf>
    <xf applyAlignment="true" applyBorder="false" applyFill="true" applyFont="true" applyNumberFormat="true" applyProtection="false" borderId="163" fillId="118" fontId="11" numFmtId="259" xfId="0">
      <alignment horizontal="center" vertical="center"/>
    </xf>
    <xf applyAlignment="true" applyBorder="false" applyFill="true" applyFont="true" applyNumberFormat="true" applyProtection="false" borderId="163" fillId="118" fontId="25" numFmtId="260" xfId="0">
      <alignment horizontal="center" vertical="center"/>
    </xf>
    <xf applyAlignment="true" applyBorder="false" applyFill="true" applyFont="true" applyNumberFormat="true" applyProtection="false" borderId="163" fillId="118" fontId="25" numFmtId="260" xfId="0">
      <alignment horizontal="center" vertical="center"/>
    </xf>
    <xf applyAlignment="true" applyBorder="false" applyFill="true" applyFont="true" applyNumberFormat="true" applyProtection="false" borderId="163" fillId="118" fontId="25" numFmtId="261" xfId="0">
      <alignment horizontal="center" vertical="center"/>
    </xf>
    <xf applyAlignment="true" applyBorder="false" applyFill="true" applyFont="true" applyNumberFormat="false" applyProtection="false" borderId="163" fillId="118" fontId="11" numFmtId="0" xfId="0">
      <alignment horizontal="center" vertical="center"/>
    </xf>
    <xf applyAlignment="true" applyBorder="false" applyFill="true" applyFont="true" applyNumberFormat="true" applyProtection="false" borderId="164" fillId="118" fontId="25" numFmtId="260" xfId="0">
      <alignment horizontal="center" vertical="center"/>
    </xf>
    <xf applyAlignment="true" applyBorder="false" applyFill="true" applyFont="true" applyNumberFormat="true" applyProtection="false" borderId="164" fillId="118" fontId="25" numFmtId="260" xfId="0">
      <alignment horizontal="center" vertical="center"/>
    </xf>
    <xf applyAlignment="true" applyBorder="false" applyFill="false" applyFont="true" applyNumberFormat="true" applyProtection="false" borderId="164" fillId="0" fontId="24" numFmtId="256" xfId="0">
      <alignment horizontal="center" vertical="center"/>
    </xf>
    <xf applyAlignment="true" applyBorder="false" applyFill="false" applyFont="true" applyNumberFormat="true" applyProtection="false" borderId="164" fillId="0" fontId="24" numFmtId="258" xfId="0">
      <alignment horizontal="center" vertical="center"/>
    </xf>
    <xf applyAlignment="true" applyBorder="false" applyFill="false" applyFont="true" applyNumberFormat="true" applyProtection="false" borderId="164" fillId="0" fontId="9" numFmtId="260" xfId="0">
      <alignment horizontal="center" vertical="center"/>
    </xf>
    <xf applyAlignment="true" applyBorder="false" applyFill="false" applyFont="true" applyNumberFormat="true" applyProtection="false" borderId="164" fillId="0" fontId="9" numFmtId="262" xfId="0">
      <alignment horizontal="center" vertical="center"/>
    </xf>
    <xf applyAlignment="true" applyBorder="false" applyFill="false" applyFont="true" applyNumberFormat="true" applyProtection="false" borderId="164" fillId="0" fontId="9" numFmtId="262" xfId="0">
      <alignment horizontal="center" vertical="center"/>
    </xf>
    <xf applyAlignment="true" applyBorder="false" applyFill="false" applyFont="true" applyNumberFormat="false" applyProtection="false" borderId="164" fillId="0" fontId="9" numFmtId="0" xfId="0">
      <alignment horizontal="center" vertical="center"/>
    </xf>
    <xf applyAlignment="true" applyBorder="false" applyFill="false" applyFont="true" applyNumberFormat="true" applyProtection="false" borderId="164" fillId="0" fontId="24" numFmtId="256" xfId="0">
      <alignment horizontal="center" vertical="center"/>
    </xf>
    <xf applyAlignment="true" applyBorder="false" applyFill="false" applyFont="true" applyNumberFormat="false" applyProtection="false" borderId="164" fillId="0" fontId="3" numFmtId="0" xfId="0">
      <alignment horizontal="center" vertical="center"/>
    </xf>
    <xf applyAlignment="true" applyBorder="false" applyFill="true" applyFont="true" applyNumberFormat="true" applyProtection="false" borderId="163" fillId="118" fontId="25" numFmtId="259" xfId="0">
      <alignment horizontal="center" vertical="center"/>
    </xf>
    <xf applyAlignment="true" applyBorder="false" applyFill="true" applyFont="true" applyNumberFormat="true" applyProtection="false" borderId="163" fillId="118" fontId="25" numFmtId="261" xfId="0">
      <alignment horizontal="center" vertical="center"/>
    </xf>
    <xf applyAlignment="true" applyBorder="false" applyFill="true" applyFont="true" applyNumberFormat="false" applyProtection="false" borderId="164" fillId="114" fontId="1" numFmtId="0" xfId="0">
      <alignment horizontal="center" vertical="center"/>
    </xf>
    <xf applyAlignment="true" applyBorder="false" applyFill="true" applyFont="true" applyNumberFormat="true" applyProtection="false" borderId="164" fillId="115" fontId="1" numFmtId="256" xfId="0">
      <alignment horizontal="center" vertical="center"/>
    </xf>
    <xf applyAlignment="true" applyBorder="false" applyFill="true" applyFont="true" applyNumberFormat="true" applyProtection="false" borderId="164" fillId="116" fontId="1" numFmtId="257" xfId="0">
      <alignment horizontal="center" vertical="center"/>
    </xf>
    <xf applyAlignment="true" applyBorder="false" applyFill="true" applyFont="true" applyNumberFormat="false" applyProtection="false" borderId="164" fillId="116" fontId="1" numFmtId="0" xfId="0">
      <alignment horizontal="center" vertical="center"/>
    </xf>
    <xf applyAlignment="true" applyBorder="false" applyFill="true" applyFont="true" applyNumberFormat="true" applyProtection="false" borderId="164" fillId="115" fontId="1" numFmtId="258" xfId="0">
      <alignment horizontal="center" vertical="center"/>
    </xf>
    <xf applyAlignment="true" applyBorder="false" applyFill="true" applyFont="true" applyNumberFormat="false" applyProtection="false" borderId="164" fillId="115" fontId="1" numFmtId="0" xfId="0">
      <alignment horizontal="center" vertical="center"/>
    </xf>
    <xf applyAlignment="true" applyBorder="false" applyFill="true" applyFont="true" applyNumberFormat="true" applyProtection="false" borderId="164" fillId="115" fontId="1" numFmtId="257" xfId="0">
      <alignment horizontal="center" vertical="center"/>
    </xf>
    <xf applyAlignment="true" applyBorder="false" applyFill="true" applyFont="true" applyNumberFormat="true" applyProtection="false" borderId="164" fillId="116" fontId="1" numFmtId="259" xfId="0">
      <alignment horizontal="center" vertical="center"/>
    </xf>
    <xf applyAlignment="true" applyBorder="false" applyFill="true" applyFont="true" applyNumberFormat="true" applyProtection="false" borderId="164" fillId="116" fontId="1" numFmtId="260" xfId="0">
      <alignment horizontal="center" vertical="center"/>
    </xf>
    <xf applyAlignment="true" applyBorder="false" applyFill="false" applyFont="true" applyNumberFormat="false" applyProtection="false" borderId="164" fillId="0" fontId="14" numFmtId="0" xfId="0">
      <alignment horizontal="center" vertical="center"/>
    </xf>
    <xf applyAlignment="true" applyBorder="false" applyFill="false" applyFont="true" applyNumberFormat="false" applyProtection="false" borderId="164" fillId="0" fontId="9" numFmtId="0" xfId="0">
      <alignment horizontal="center" vertical="center"/>
    </xf>
    <xf applyAlignment="true" applyBorder="false" applyFill="false" applyFont="true" applyNumberFormat="false" applyProtection="false" borderId="164" fillId="0" fontId="14" numFmtId="0" xfId="0">
      <alignment horizontal="center" vertical="center"/>
    </xf>
    <xf applyAlignment="true" applyBorder="false" applyFill="true" applyFont="true" applyNumberFormat="false" applyProtection="false" borderId="164" fillId="117" fontId="7" numFmtId="0" xfId="0">
      <alignment horizontal="center" vertical="center"/>
    </xf>
    <xf applyAlignment="true" applyBorder="false" applyFill="true" applyFont="true" applyNumberFormat="true" applyProtection="false" borderId="164" fillId="117" fontId="9" numFmtId="256" xfId="0">
      <alignment horizontal="center" vertical="center"/>
    </xf>
    <xf applyAlignment="true" applyBorder="false" applyFill="true" applyFont="true" applyNumberFormat="true" applyProtection="false" borderId="164" fillId="117" fontId="9" numFmtId="257" xfId="0">
      <alignment horizontal="center" vertical="center"/>
    </xf>
    <xf applyAlignment="true" applyBorder="false" applyFill="true" applyFont="true" applyNumberFormat="true" applyProtection="false" borderId="164" fillId="117" fontId="9" numFmtId="259" xfId="0">
      <alignment horizontal="center" vertical="center"/>
    </xf>
    <xf applyAlignment="true" applyBorder="false" applyFill="true" applyFont="true" applyNumberFormat="true" applyProtection="false" borderId="164" fillId="117" fontId="9" numFmtId="260" xfId="0">
      <alignment horizontal="center" vertical="center"/>
    </xf>
    <xf applyAlignment="true" applyBorder="false" applyFill="true" applyFont="true" applyNumberFormat="true" applyProtection="false" borderId="164" fillId="117" fontId="9" numFmtId="261" xfId="0">
      <alignment horizontal="center" vertical="center"/>
    </xf>
    <xf applyAlignment="true" applyBorder="false" applyFill="true" applyFont="true" applyNumberFormat="false" applyProtection="false" borderId="164" fillId="117" fontId="9" numFmtId="0" xfId="0">
      <alignment horizontal="center" vertical="center"/>
    </xf>
    <xf applyAlignment="true" applyBorder="false" applyFill="true" applyFont="true" applyNumberFormat="false" applyProtection="false" borderId="164" fillId="118" fontId="25" numFmtId="0" xfId="0">
      <alignment horizontal="center" vertical="center"/>
    </xf>
    <xf applyAlignment="true" applyBorder="false" applyFill="true" applyFont="true" applyNumberFormat="true" applyProtection="false" borderId="164" fillId="118" fontId="11" numFmtId="256" xfId="0">
      <alignment horizontal="center" vertical="center"/>
    </xf>
    <xf applyAlignment="true" applyBorder="false" applyFill="true" applyFont="true" applyNumberFormat="true" applyProtection="false" borderId="164" fillId="118" fontId="11" numFmtId="257" xfId="0">
      <alignment horizontal="center" vertical="center"/>
    </xf>
    <xf applyAlignment="true" applyBorder="false" applyFill="true" applyFont="true" applyNumberFormat="true" applyProtection="false" borderId="164" fillId="118" fontId="11" numFmtId="259" xfId="0">
      <alignment horizontal="center" vertical="center"/>
    </xf>
    <xf applyAlignment="true" applyBorder="false" applyFill="true" applyFont="true" applyNumberFormat="true" applyProtection="false" borderId="164" fillId="118" fontId="25" numFmtId="261" xfId="0">
      <alignment horizontal="center" vertical="center"/>
    </xf>
    <xf applyAlignment="true" applyBorder="false" applyFill="true" applyFont="true" applyNumberFormat="false" applyProtection="false" borderId="164" fillId="118" fontId="1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true" applyFont="true" applyNumberFormat="false" applyProtection="false" borderId="165" fillId="119" fontId="1" numFmtId="0" xfId="0">
      <alignment horizontal="center" vertical="center"/>
    </xf>
    <xf applyAlignment="true" applyBorder="false" applyFill="true" applyFont="true" applyNumberFormat="true" applyProtection="false" borderId="165" fillId="120" fontId="1" numFmtId="263" xfId="0">
      <alignment horizontal="center" vertical="center"/>
    </xf>
    <xf applyAlignment="true" applyBorder="false" applyFill="true" applyFont="true" applyNumberFormat="true" applyProtection="false" borderId="165" fillId="121" fontId="1" numFmtId="264" xfId="0">
      <alignment horizontal="center" vertical="center"/>
    </xf>
    <xf applyAlignment="true" applyBorder="false" applyFill="true" applyFont="true" applyNumberFormat="false" applyProtection="false" borderId="165" fillId="121" fontId="1" numFmtId="0" xfId="0">
      <alignment horizontal="center" vertical="center"/>
    </xf>
    <xf applyAlignment="true" applyBorder="false" applyFill="true" applyFont="true" applyNumberFormat="true" applyProtection="false" borderId="165" fillId="120" fontId="1" numFmtId="265" xfId="0">
      <alignment horizontal="center" vertical="center"/>
    </xf>
    <xf applyAlignment="true" applyBorder="false" applyFill="true" applyFont="true" applyNumberFormat="false" applyProtection="false" borderId="165" fillId="120" fontId="1" numFmtId="0" xfId="0">
      <alignment horizontal="center" vertical="center"/>
    </xf>
    <xf applyAlignment="true" applyBorder="false" applyFill="true" applyFont="true" applyNumberFormat="true" applyProtection="false" borderId="165" fillId="120" fontId="1" numFmtId="264" xfId="0">
      <alignment horizontal="center" vertical="center"/>
    </xf>
    <xf applyAlignment="true" applyBorder="false" applyFill="true" applyFont="true" applyNumberFormat="true" applyProtection="false" borderId="165" fillId="121" fontId="1" numFmtId="266" xfId="0">
      <alignment horizontal="center" vertical="center"/>
    </xf>
    <xf applyAlignment="true" applyBorder="false" applyFill="true" applyFont="true" applyNumberFormat="true" applyProtection="false" borderId="165" fillId="121" fontId="1" numFmtId="267" xfId="0">
      <alignment horizontal="center" vertical="center"/>
    </xf>
    <xf applyAlignment="true" applyBorder="false" applyFill="true" applyFont="true" applyNumberFormat="true" applyProtection="false" borderId="165" fillId="121" fontId="1" numFmtId="264" xfId="0">
      <alignment horizontal="center" vertical="center"/>
    </xf>
    <xf applyAlignment="true" applyBorder="false" applyFill="true" applyFont="true" applyNumberFormat="false" applyProtection="false" borderId="165" fillId="121" fontId="1" numFmtId="0" xfId="0">
      <alignment horizontal="center" vertical="center"/>
    </xf>
    <xf applyAlignment="true" applyBorder="false" applyFill="false" applyFont="true" applyNumberFormat="false" applyProtection="false" borderId="165" fillId="0" fontId="14" numFmtId="0" xfId="0">
      <alignment horizontal="center" vertical="center"/>
    </xf>
    <xf applyAlignment="true" applyBorder="false" applyFill="false" applyFont="true" applyNumberFormat="false" applyProtection="false" borderId="165" fillId="0" fontId="3" numFmtId="0" xfId="0">
      <alignment horizontal="center" vertical="center"/>
    </xf>
    <xf applyAlignment="true" applyBorder="false" applyFill="false" applyFont="true" applyNumberFormat="true" applyProtection="false" borderId="165" fillId="0" fontId="24" numFmtId="263" xfId="0">
      <alignment horizontal="center" vertical="center"/>
    </xf>
    <xf applyAlignment="true" applyBorder="false" applyFill="false" applyFont="true" applyNumberFormat="true" applyProtection="false" borderId="165" fillId="0" fontId="24" numFmtId="265" xfId="0">
      <alignment horizontal="center" vertical="center"/>
    </xf>
    <xf applyAlignment="true" applyBorder="false" applyFill="false" applyFont="true" applyNumberFormat="true" applyProtection="false" borderId="165" fillId="0" fontId="24" numFmtId="264" xfId="0">
      <alignment horizontal="center" vertical="center"/>
    </xf>
    <xf applyAlignment="true" applyBorder="false" applyFill="false" applyFont="true" applyNumberFormat="true" applyProtection="false" borderId="165" fillId="0" fontId="9" numFmtId="264" xfId="0">
      <alignment horizontal="center" vertical="center"/>
    </xf>
    <xf applyAlignment="true" applyBorder="false" applyFill="false" applyFont="true" applyNumberFormat="true" applyProtection="false" borderId="165" fillId="0" fontId="9" numFmtId="266" xfId="0">
      <alignment horizontal="center" vertical="center"/>
    </xf>
    <xf applyAlignment="true" applyBorder="false" applyFill="false" applyFont="true" applyNumberFormat="true" applyProtection="false" borderId="165" fillId="0" fontId="9" numFmtId="267" xfId="0">
      <alignment horizontal="center" vertical="center"/>
    </xf>
    <xf applyAlignment="true" applyBorder="false" applyFill="false" applyFont="true" applyNumberFormat="true" applyProtection="false" borderId="165" fillId="0" fontId="9" numFmtId="266" xfId="0">
      <alignment horizontal="center" vertical="center"/>
    </xf>
    <xf applyAlignment="true" applyBorder="false" applyFill="false" applyFont="true" applyNumberFormat="true" applyProtection="false" borderId="166" fillId="0" fontId="9" numFmtId="267" xfId="0">
      <alignment horizontal="center" vertical="center"/>
    </xf>
    <xf applyAlignment="true" applyBorder="false" applyFill="false" applyFont="true" applyNumberFormat="false" applyProtection="false" borderId="165" fillId="0" fontId="9" numFmtId="0" xfId="0">
      <alignment horizontal="center" vertical="center"/>
    </xf>
    <xf applyAlignment="true" applyBorder="false" applyFill="true" applyFont="true" applyNumberFormat="false" applyProtection="false" borderId="165" fillId="122" fontId="7" numFmtId="0" xfId="0">
      <alignment horizontal="center" vertical="center"/>
    </xf>
    <xf applyAlignment="true" applyBorder="false" applyFill="true" applyFont="true" applyNumberFormat="true" applyProtection="false" borderId="165" fillId="122" fontId="9" numFmtId="263" xfId="0">
      <alignment horizontal="center" vertical="center"/>
    </xf>
    <xf applyAlignment="true" applyBorder="false" applyFill="true" applyFont="true" applyNumberFormat="true" applyProtection="false" borderId="165" fillId="122" fontId="9" numFmtId="265" xfId="0">
      <alignment horizontal="center" vertical="center"/>
    </xf>
    <xf applyAlignment="true" applyBorder="false" applyFill="true" applyFont="true" applyNumberFormat="true" applyProtection="false" borderId="165" fillId="122" fontId="9" numFmtId="264" xfId="0">
      <alignment horizontal="center" vertical="center"/>
    </xf>
    <xf applyAlignment="true" applyBorder="false" applyFill="true" applyFont="true" applyNumberFormat="true" applyProtection="false" borderId="165" fillId="122" fontId="9" numFmtId="266" xfId="0">
      <alignment horizontal="center" vertical="center"/>
    </xf>
    <xf applyAlignment="true" applyBorder="false" applyFill="true" applyFont="true" applyNumberFormat="true" applyProtection="false" borderId="165" fillId="122" fontId="9" numFmtId="267" xfId="0">
      <alignment horizontal="center" vertical="center"/>
    </xf>
    <xf applyAlignment="true" applyBorder="false" applyFill="true" applyFont="true" applyNumberFormat="true" applyProtection="false" borderId="165" fillId="122" fontId="9" numFmtId="267" xfId="0">
      <alignment horizontal="center" vertical="center"/>
    </xf>
    <xf applyAlignment="true" applyBorder="false" applyFill="true" applyFont="true" applyNumberFormat="true" applyProtection="false" borderId="165" fillId="122" fontId="9" numFmtId="268" xfId="0">
      <alignment horizontal="center" vertical="center"/>
    </xf>
    <xf applyAlignment="true" applyBorder="false" applyFill="true" applyFont="true" applyNumberFormat="false" applyProtection="false" borderId="165" fillId="122" fontId="9" numFmtId="0" xfId="0">
      <alignment horizontal="center" vertical="center"/>
    </xf>
    <xf applyAlignment="true" applyBorder="false" applyFill="true" applyFont="true" applyNumberFormat="true" applyProtection="false" borderId="165" fillId="122" fontId="9" numFmtId="269" xfId="0">
      <alignment horizontal="center" vertical="center"/>
    </xf>
    <xf applyAlignment="true" applyBorder="false" applyFill="false" applyFont="true" applyNumberFormat="false" applyProtection="false" borderId="166" fillId="0" fontId="3" numFmtId="0" xfId="0">
      <alignment horizontal="center" vertical="center"/>
    </xf>
    <xf applyAlignment="true" applyBorder="false" applyFill="false" applyFont="true" applyNumberFormat="true" applyProtection="false" borderId="166" fillId="0" fontId="9" numFmtId="266" xfId="0">
      <alignment horizontal="center" vertical="center"/>
    </xf>
    <xf applyAlignment="true" applyBorder="false" applyFill="false" applyFont="true" applyNumberFormat="true" applyProtection="false" borderId="166" fillId="0" fontId="24" numFmtId="264" xfId="0">
      <alignment horizontal="center" vertical="center"/>
    </xf>
    <xf applyAlignment="true" applyBorder="false" applyFill="false" applyFont="true" applyNumberFormat="true" applyProtection="false" borderId="166" fillId="0" fontId="9" numFmtId="264" xfId="0">
      <alignment horizontal="center" vertical="center"/>
    </xf>
    <xf applyAlignment="true" applyBorder="false" applyFill="false" applyFont="true" applyNumberFormat="true" applyProtection="false" borderId="166" fillId="0" fontId="9" numFmtId="266" xfId="0">
      <alignment horizontal="center" vertical="center"/>
    </xf>
    <xf applyAlignment="true" applyBorder="false" applyFill="false" applyFont="true" applyNumberFormat="false" applyProtection="false" borderId="166" fillId="0" fontId="9" numFmtId="0" xfId="0">
      <alignment horizontal="center" vertical="center"/>
    </xf>
    <xf applyAlignment="true" applyBorder="false" applyFill="true" applyFont="true" applyNumberFormat="false" applyProtection="false" borderId="165" fillId="123" fontId="25" numFmtId="0" xfId="0">
      <alignment horizontal="center" vertical="center"/>
    </xf>
    <xf applyAlignment="true" applyBorder="false" applyFill="true" applyFont="true" applyNumberFormat="true" applyProtection="false" borderId="165" fillId="123" fontId="11" numFmtId="263" xfId="0">
      <alignment horizontal="center" vertical="center"/>
    </xf>
    <xf applyAlignment="true" applyBorder="false" applyFill="true" applyFont="true" applyNumberFormat="true" applyProtection="false" borderId="165" fillId="123" fontId="11" numFmtId="264" xfId="0">
      <alignment horizontal="center" vertical="center"/>
    </xf>
    <xf applyAlignment="true" applyBorder="false" applyFill="true" applyFont="true" applyNumberFormat="true" applyProtection="false" borderId="165" fillId="123" fontId="11" numFmtId="266" xfId="0">
      <alignment horizontal="center" vertical="center"/>
    </xf>
    <xf applyAlignment="true" applyBorder="false" applyFill="true" applyFont="true" applyNumberFormat="true" applyProtection="false" borderId="165" fillId="123" fontId="25" numFmtId="267" xfId="0">
      <alignment horizontal="center" vertical="center"/>
    </xf>
    <xf applyAlignment="true" applyBorder="false" applyFill="true" applyFont="true" applyNumberFormat="true" applyProtection="false" borderId="165" fillId="123" fontId="25" numFmtId="267" xfId="0">
      <alignment horizontal="center" vertical="center"/>
    </xf>
    <xf applyAlignment="true" applyBorder="false" applyFill="true" applyFont="true" applyNumberFormat="true" applyProtection="false" borderId="165" fillId="123" fontId="25" numFmtId="268" xfId="0">
      <alignment horizontal="center" vertical="center"/>
    </xf>
    <xf applyAlignment="true" applyBorder="false" applyFill="true" applyFont="true" applyNumberFormat="false" applyProtection="false" borderId="165" fillId="123" fontId="11" numFmtId="0" xfId="0">
      <alignment horizontal="center" vertical="center"/>
    </xf>
    <xf applyAlignment="true" applyBorder="false" applyFill="true" applyFont="true" applyNumberFormat="true" applyProtection="false" borderId="166" fillId="123" fontId="25" numFmtId="267" xfId="0">
      <alignment horizontal="center" vertical="center"/>
    </xf>
    <xf applyAlignment="true" applyBorder="false" applyFill="false" applyFont="true" applyNumberFormat="true" applyProtection="false" borderId="165" fillId="0" fontId="24" numFmtId="264" xfId="0">
      <alignment horizontal="center"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false" applyFont="true" applyNumberFormat="true" applyProtection="false" borderId="0" fillId="0" fontId="17" numFmtId="270" xfId="0">
      <alignment vertical="center"/>
    </xf>
    <xf applyAlignment="true" applyBorder="false" applyFill="true" applyFont="true" applyNumberFormat="false" applyProtection="false" borderId="167" fillId="124" fontId="1" numFmtId="0" xfId="0">
      <alignment horizontal="center" vertical="center"/>
    </xf>
    <xf applyAlignment="true" applyBorder="false" applyFill="true" applyFont="true" applyNumberFormat="true" applyProtection="false" borderId="167" fillId="125" fontId="1" numFmtId="271" xfId="0">
      <alignment horizontal="center" vertical="center"/>
    </xf>
    <xf applyAlignment="true" applyBorder="false" applyFill="true" applyFont="true" applyNumberFormat="true" applyProtection="false" borderId="167" fillId="126" fontId="1" numFmtId="272" xfId="0">
      <alignment horizontal="center" vertical="center"/>
    </xf>
    <xf applyAlignment="true" applyBorder="false" applyFill="true" applyFont="true" applyNumberFormat="false" applyProtection="false" borderId="167" fillId="126" fontId="1" numFmtId="0" xfId="0">
      <alignment horizontal="center" vertical="center"/>
    </xf>
    <xf applyAlignment="true" applyBorder="false" applyFill="true" applyFont="true" applyNumberFormat="true" applyProtection="false" borderId="167" fillId="125" fontId="1" numFmtId="273" xfId="0">
      <alignment horizontal="center" vertical="center"/>
    </xf>
    <xf applyAlignment="true" applyBorder="false" applyFill="true" applyFont="true" applyNumberFormat="false" applyProtection="false" borderId="167" fillId="125" fontId="1" numFmtId="0" xfId="0">
      <alignment horizontal="center" vertical="center"/>
    </xf>
    <xf applyAlignment="true" applyBorder="false" applyFill="true" applyFont="true" applyNumberFormat="true" applyProtection="false" borderId="167" fillId="125" fontId="1" numFmtId="272" xfId="0">
      <alignment horizontal="center" vertical="center"/>
    </xf>
    <xf applyAlignment="true" applyBorder="false" applyFill="true" applyFont="true" applyNumberFormat="true" applyProtection="false" borderId="167" fillId="126" fontId="1" numFmtId="274" xfId="0">
      <alignment horizontal="center" vertical="center"/>
    </xf>
    <xf applyAlignment="true" applyBorder="false" applyFill="true" applyFont="true" applyNumberFormat="true" applyProtection="false" borderId="167" fillId="126" fontId="1" numFmtId="275" xfId="0">
      <alignment horizontal="center" vertical="center"/>
    </xf>
    <xf applyAlignment="true" applyBorder="false" applyFill="true" applyFont="true" applyNumberFormat="true" applyProtection="false" borderId="167" fillId="126" fontId="1" numFmtId="272" xfId="0">
      <alignment horizontal="center" vertical="center"/>
    </xf>
    <xf applyAlignment="true" applyBorder="false" applyFill="true" applyFont="true" applyNumberFormat="false" applyProtection="false" borderId="167" fillId="126" fontId="1" numFmtId="0" xfId="0">
      <alignment horizontal="center" vertical="center"/>
    </xf>
    <xf applyAlignment="true" applyBorder="false" applyFill="false" applyFont="true" applyNumberFormat="false" applyProtection="false" borderId="167" fillId="0" fontId="14" numFmtId="0" xfId="0">
      <alignment horizontal="center" vertical="center"/>
    </xf>
    <xf applyAlignment="true" applyBorder="false" applyFill="false" applyFont="true" applyNumberFormat="false" applyProtection="false" borderId="167" fillId="0" fontId="3" numFmtId="0" xfId="0">
      <alignment horizontal="center" vertical="center"/>
    </xf>
    <xf applyAlignment="true" applyBorder="false" applyFill="false" applyFont="true" applyNumberFormat="true" applyProtection="false" borderId="167" fillId="0" fontId="24" numFmtId="271" xfId="0">
      <alignment horizontal="center" vertical="center"/>
    </xf>
    <xf applyAlignment="true" applyBorder="false" applyFill="false" applyFont="true" applyNumberFormat="true" applyProtection="false" borderId="167" fillId="0" fontId="24" numFmtId="273" xfId="0">
      <alignment horizontal="center" vertical="center"/>
    </xf>
    <xf applyAlignment="true" applyBorder="false" applyFill="false" applyFont="true" applyNumberFormat="true" applyProtection="false" borderId="167" fillId="0" fontId="24" numFmtId="272" xfId="0">
      <alignment horizontal="center" vertical="center"/>
    </xf>
    <xf applyAlignment="true" applyBorder="false" applyFill="false" applyFont="true" applyNumberFormat="true" applyProtection="false" borderId="167" fillId="0" fontId="9" numFmtId="272" xfId="0">
      <alignment horizontal="center" vertical="center"/>
    </xf>
    <xf applyAlignment="true" applyBorder="false" applyFill="false" applyFont="true" applyNumberFormat="true" applyProtection="false" borderId="167" fillId="0" fontId="9" numFmtId="274" xfId="0">
      <alignment horizontal="center" vertical="center"/>
    </xf>
    <xf applyAlignment="true" applyBorder="false" applyFill="false" applyFont="true" applyNumberFormat="true" applyProtection="false" borderId="167" fillId="0" fontId="9" numFmtId="275" xfId="0">
      <alignment horizontal="center" vertical="center"/>
    </xf>
    <xf applyAlignment="true" applyBorder="false" applyFill="false" applyFont="true" applyNumberFormat="true" applyProtection="false" borderId="167" fillId="0" fontId="9" numFmtId="274" xfId="0">
      <alignment horizontal="center" vertical="center"/>
    </xf>
    <xf applyAlignment="true" applyBorder="false" applyFill="false" applyFont="true" applyNumberFormat="true" applyProtection="false" borderId="168" fillId="0" fontId="9" numFmtId="275" xfId="0">
      <alignment horizontal="center" vertical="center"/>
    </xf>
    <xf applyAlignment="true" applyBorder="false" applyFill="false" applyFont="true" applyNumberFormat="false" applyProtection="false" borderId="167" fillId="0" fontId="9" numFmtId="0" xfId="0">
      <alignment horizontal="center" vertical="center"/>
    </xf>
    <xf applyAlignment="true" applyBorder="false" applyFill="true" applyFont="true" applyNumberFormat="false" applyProtection="false" borderId="167" fillId="127" fontId="7" numFmtId="0" xfId="0">
      <alignment horizontal="center" vertical="center"/>
    </xf>
    <xf applyAlignment="true" applyBorder="false" applyFill="true" applyFont="true" applyNumberFormat="true" applyProtection="false" borderId="167" fillId="127" fontId="9" numFmtId="271" xfId="0">
      <alignment horizontal="center" vertical="center"/>
    </xf>
    <xf applyAlignment="true" applyBorder="false" applyFill="true" applyFont="true" applyNumberFormat="true" applyProtection="false" borderId="167" fillId="127" fontId="9" numFmtId="273" xfId="0">
      <alignment horizontal="center" vertical="center"/>
    </xf>
    <xf applyAlignment="true" applyBorder="false" applyFill="true" applyFont="true" applyNumberFormat="true" applyProtection="false" borderId="167" fillId="127" fontId="9" numFmtId="272" xfId="0">
      <alignment horizontal="center" vertical="center"/>
    </xf>
    <xf applyAlignment="true" applyBorder="false" applyFill="true" applyFont="true" applyNumberFormat="true" applyProtection="false" borderId="167" fillId="127" fontId="9" numFmtId="274" xfId="0">
      <alignment horizontal="center" vertical="center"/>
    </xf>
    <xf applyAlignment="true" applyBorder="false" applyFill="true" applyFont="true" applyNumberFormat="true" applyProtection="false" borderId="167" fillId="127" fontId="9" numFmtId="275" xfId="0">
      <alignment horizontal="center" vertical="center"/>
    </xf>
    <xf applyAlignment="true" applyBorder="false" applyFill="true" applyFont="true" applyNumberFormat="true" applyProtection="false" borderId="167" fillId="127" fontId="9" numFmtId="275" xfId="0">
      <alignment horizontal="center" vertical="center"/>
    </xf>
    <xf applyAlignment="true" applyBorder="false" applyFill="true" applyFont="true" applyNumberFormat="true" applyProtection="false" borderId="167" fillId="127" fontId="9" numFmtId="276" xfId="0">
      <alignment horizontal="center" vertical="center"/>
    </xf>
    <xf applyAlignment="true" applyBorder="false" applyFill="true" applyFont="true" applyNumberFormat="false" applyProtection="false" borderId="167" fillId="127" fontId="9" numFmtId="0" xfId="0">
      <alignment horizontal="center" vertical="center"/>
    </xf>
    <xf applyAlignment="true" applyBorder="false" applyFill="true" applyFont="true" applyNumberFormat="true" applyProtection="false" borderId="167" fillId="127" fontId="9" numFmtId="277" xfId="0">
      <alignment horizontal="center" vertical="center"/>
    </xf>
    <xf applyAlignment="true" applyBorder="false" applyFill="false" applyFont="true" applyNumberFormat="false" applyProtection="false" borderId="168" fillId="0" fontId="3" numFmtId="0" xfId="0">
      <alignment horizontal="center" vertical="center"/>
    </xf>
    <xf applyAlignment="true" applyBorder="false" applyFill="false" applyFont="true" applyNumberFormat="true" applyProtection="false" borderId="168" fillId="0" fontId="9" numFmtId="274" xfId="0">
      <alignment horizontal="center" vertical="center"/>
    </xf>
    <xf applyAlignment="true" applyBorder="false" applyFill="false" applyFont="true" applyNumberFormat="true" applyProtection="false" borderId="168" fillId="0" fontId="24" numFmtId="272" xfId="0">
      <alignment horizontal="center" vertical="center"/>
    </xf>
    <xf applyAlignment="true" applyBorder="false" applyFill="false" applyFont="true" applyNumberFormat="true" applyProtection="false" borderId="168" fillId="0" fontId="9" numFmtId="272" xfId="0">
      <alignment horizontal="center" vertical="center"/>
    </xf>
    <xf applyAlignment="true" applyBorder="false" applyFill="false" applyFont="true" applyNumberFormat="true" applyProtection="false" borderId="168" fillId="0" fontId="9" numFmtId="274" xfId="0">
      <alignment horizontal="center" vertical="center"/>
    </xf>
    <xf applyAlignment="true" applyBorder="false" applyFill="false" applyFont="true" applyNumberFormat="false" applyProtection="false" borderId="168" fillId="0" fontId="9" numFmtId="0" xfId="0">
      <alignment horizontal="center" vertical="center"/>
    </xf>
    <xf applyAlignment="true" applyBorder="false" applyFill="true" applyFont="true" applyNumberFormat="false" applyProtection="false" borderId="167" fillId="128" fontId="25" numFmtId="0" xfId="0">
      <alignment horizontal="center" vertical="center"/>
    </xf>
    <xf applyAlignment="true" applyBorder="false" applyFill="true" applyFont="true" applyNumberFormat="true" applyProtection="false" borderId="167" fillId="128" fontId="11" numFmtId="271" xfId="0">
      <alignment horizontal="center" vertical="center"/>
    </xf>
    <xf applyAlignment="true" applyBorder="false" applyFill="true" applyFont="true" applyNumberFormat="true" applyProtection="false" borderId="167" fillId="128" fontId="11" numFmtId="272" xfId="0">
      <alignment horizontal="center" vertical="center"/>
    </xf>
    <xf applyAlignment="true" applyBorder="false" applyFill="true" applyFont="true" applyNumberFormat="true" applyProtection="false" borderId="167" fillId="128" fontId="11" numFmtId="274" xfId="0">
      <alignment horizontal="center" vertical="center"/>
    </xf>
    <xf applyAlignment="true" applyBorder="false" applyFill="true" applyFont="true" applyNumberFormat="true" applyProtection="false" borderId="167" fillId="128" fontId="25" numFmtId="275" xfId="0">
      <alignment horizontal="center" vertical="center"/>
    </xf>
    <xf applyAlignment="true" applyBorder="false" applyFill="true" applyFont="true" applyNumberFormat="true" applyProtection="false" borderId="167" fillId="128" fontId="25" numFmtId="275" xfId="0">
      <alignment horizontal="center" vertical="center"/>
    </xf>
    <xf applyAlignment="true" applyBorder="false" applyFill="true" applyFont="true" applyNumberFormat="true" applyProtection="false" borderId="167" fillId="128" fontId="25" numFmtId="276" xfId="0">
      <alignment horizontal="center" vertical="center"/>
    </xf>
    <xf applyAlignment="true" applyBorder="false" applyFill="true" applyFont="true" applyNumberFormat="false" applyProtection="false" borderId="167" fillId="128" fontId="11" numFmtId="0" xfId="0">
      <alignment horizontal="center" vertical="center"/>
    </xf>
    <xf applyAlignment="true" applyBorder="false" applyFill="true" applyFont="true" applyNumberFormat="true" applyProtection="false" borderId="168" fillId="128" fontId="25" numFmtId="275" xfId="0">
      <alignment horizontal="center" vertical="center"/>
    </xf>
    <xf applyAlignment="true" applyBorder="false" applyFill="true" applyFont="true" applyNumberFormat="true" applyProtection="false" borderId="167" fillId="128" fontId="25" numFmtId="274" xfId="0">
      <alignment horizontal="center" vertical="center"/>
    </xf>
    <xf applyAlignment="true" applyBorder="false" applyFill="false" applyFont="true" applyNumberFormat="false" applyProtection="false" borderId="168" fillId="0" fontId="3" numFmtId="0" xfId="0">
      <alignment horizontal="center" vertical="center"/>
    </xf>
    <xf applyAlignment="true" applyBorder="false" applyFill="false" applyFont="true" applyNumberFormat="true" applyProtection="false" borderId="168" fillId="0" fontId="24" numFmtId="271" xfId="0">
      <alignment horizontal="center" vertical="center"/>
    </xf>
    <xf applyAlignment="true" applyBorder="false" applyFill="false" applyFont="true" applyNumberFormat="true" applyProtection="false" borderId="168" fillId="0" fontId="24" numFmtId="273" xfId="0">
      <alignment horizontal="center" vertical="center"/>
    </xf>
    <xf applyAlignment="true" applyBorder="false" applyFill="false" applyFont="true" applyNumberFormat="true" applyProtection="false" borderId="168" fillId="0" fontId="9" numFmtId="275" xfId="0">
      <alignment horizontal="center" vertical="center"/>
    </xf>
    <xf applyAlignment="true" applyBorder="false" applyFill="false" applyFont="true" applyNumberFormat="false" applyProtection="false" borderId="168" fillId="0" fontId="9" numFmtId="0" xfId="0">
      <alignment horizontal="center" vertical="center"/>
    </xf>
    <xf applyAlignment="true" applyBorder="false" applyFill="false" applyFont="true" applyNumberFormat="true" applyProtection="false" borderId="168" fillId="0" fontId="9" numFmtId="277" xfId="0">
      <alignment horizontal="center" vertical="center"/>
    </xf>
    <xf applyAlignment="true" applyBorder="false" applyFill="true" applyFont="true" applyNumberFormat="false" applyProtection="false" borderId="168" fillId="127" fontId="7" numFmtId="0" xfId="0">
      <alignment horizontal="center" vertical="center"/>
    </xf>
    <xf applyAlignment="true" applyBorder="false" applyFill="true" applyFont="true" applyNumberFormat="true" applyProtection="false" borderId="168" fillId="127" fontId="9" numFmtId="271" xfId="0">
      <alignment horizontal="center" vertical="center"/>
    </xf>
    <xf applyAlignment="true" applyBorder="false" applyFill="true" applyFont="true" applyNumberFormat="true" applyProtection="false" borderId="168" fillId="127" fontId="9" numFmtId="272" xfId="0">
      <alignment horizontal="center" vertical="center"/>
    </xf>
    <xf applyAlignment="true" applyBorder="false" applyFill="true" applyFont="true" applyNumberFormat="true" applyProtection="false" borderId="168" fillId="127" fontId="9" numFmtId="274" xfId="0">
      <alignment horizontal="center" vertical="center"/>
    </xf>
    <xf applyAlignment="true" applyBorder="false" applyFill="true" applyFont="true" applyNumberFormat="true" applyProtection="false" borderId="168" fillId="127" fontId="9" numFmtId="275" xfId="0">
      <alignment horizontal="center" vertical="center"/>
    </xf>
    <xf applyAlignment="true" applyBorder="false" applyFill="true" applyFont="true" applyNumberFormat="true" applyProtection="false" borderId="168" fillId="127" fontId="9" numFmtId="277" xfId="0">
      <alignment horizontal="center" vertical="center"/>
    </xf>
    <xf applyAlignment="true" applyBorder="false" applyFill="true" applyFont="true" applyNumberFormat="true" applyProtection="false" borderId="168" fillId="127" fontId="9" numFmtId="276" xfId="0">
      <alignment horizontal="center" vertical="center"/>
    </xf>
    <xf applyAlignment="true" applyBorder="false" applyFill="true" applyFont="true" applyNumberFormat="false" applyProtection="false" borderId="168" fillId="127" fontId="9" numFmtId="0" xfId="0">
      <alignment horizontal="center" vertical="center"/>
    </xf>
    <xf applyAlignment="true" applyBorder="false" applyFill="true" applyFont="true" applyNumberFormat="true" applyProtection="false" borderId="167" fillId="128" fontId="11" numFmtId="277" xfId="0">
      <alignment horizontal="center" vertical="center"/>
    </xf>
    <xf applyAlignment="true" applyBorder="false" applyFill="false" applyFont="true" applyNumberFormat="true" applyProtection="false" borderId="168" fillId="0" fontId="24" numFmtId="271" xfId="0">
      <alignment horizontal="center" vertical="center"/>
    </xf>
    <xf applyAlignment="true" applyBorder="false" applyFill="true" applyFont="true" applyNumberFormat="true" applyProtection="false" borderId="168" fillId="128" fontId="25" numFmtId="275" xfId="0">
      <alignment horizontal="center" vertical="center"/>
    </xf>
    <xf applyAlignment="true" applyBorder="false" applyFill="true" applyFont="true" applyNumberFormat="false" applyProtection="false" borderId="169" fillId="129" fontId="1" numFmtId="0" xfId="0">
      <alignment horizontal="center" vertical="center"/>
    </xf>
    <xf applyAlignment="true" applyBorder="false" applyFill="true" applyFont="true" applyNumberFormat="true" applyProtection="false" borderId="169" fillId="130" fontId="1" numFmtId="278" xfId="0">
      <alignment horizontal="center" vertical="center"/>
    </xf>
    <xf applyAlignment="true" applyBorder="false" applyFill="true" applyFont="true" applyNumberFormat="true" applyProtection="false" borderId="169" fillId="131" fontId="1" numFmtId="279" xfId="0">
      <alignment horizontal="center" vertical="center"/>
    </xf>
    <xf applyAlignment="true" applyBorder="false" applyFill="true" applyFont="true" applyNumberFormat="false" applyProtection="false" borderId="169" fillId="131" fontId="1" numFmtId="0" xfId="0">
      <alignment horizontal="center" vertical="center"/>
    </xf>
    <xf applyAlignment="true" applyBorder="false" applyFill="true" applyFont="true" applyNumberFormat="true" applyProtection="false" borderId="169" fillId="130" fontId="1" numFmtId="280" xfId="0">
      <alignment horizontal="center" vertical="center"/>
    </xf>
    <xf applyAlignment="true" applyBorder="false" applyFill="true" applyFont="true" applyNumberFormat="false" applyProtection="false" borderId="169" fillId="130" fontId="1" numFmtId="0" xfId="0">
      <alignment horizontal="center" vertical="center"/>
    </xf>
    <xf applyAlignment="true" applyBorder="false" applyFill="true" applyFont="true" applyNumberFormat="true" applyProtection="false" borderId="169" fillId="130" fontId="1" numFmtId="279" xfId="0">
      <alignment horizontal="center" vertical="center"/>
    </xf>
    <xf applyAlignment="true" applyBorder="false" applyFill="true" applyFont="true" applyNumberFormat="true" applyProtection="false" borderId="169" fillId="131" fontId="1" numFmtId="281" xfId="0">
      <alignment horizontal="center" vertical="center"/>
    </xf>
    <xf applyAlignment="true" applyBorder="false" applyFill="true" applyFont="true" applyNumberFormat="true" applyProtection="false" borderId="169" fillId="131" fontId="1" numFmtId="282" xfId="0">
      <alignment horizontal="center" vertical="center"/>
    </xf>
    <xf applyAlignment="true" applyBorder="false" applyFill="true" applyFont="true" applyNumberFormat="true" applyProtection="false" borderId="169" fillId="131" fontId="1" numFmtId="279" xfId="0">
      <alignment horizontal="center" vertical="center"/>
    </xf>
    <xf applyAlignment="true" applyBorder="false" applyFill="true" applyFont="true" applyNumberFormat="false" applyProtection="false" borderId="169" fillId="131" fontId="1" numFmtId="0" xfId="0">
      <alignment horizontal="center" vertical="center"/>
    </xf>
    <xf applyAlignment="true" applyBorder="false" applyFill="false" applyFont="true" applyNumberFormat="false" applyProtection="false" borderId="169" fillId="0" fontId="14" numFmtId="0" xfId="0">
      <alignment horizontal="center" vertical="center"/>
    </xf>
    <xf applyAlignment="true" applyBorder="false" applyFill="false" applyFont="true" applyNumberFormat="false" applyProtection="false" borderId="170" fillId="0" fontId="3" numFmtId="0" xfId="0">
      <alignment horizontal="center" vertical="center"/>
    </xf>
    <xf applyAlignment="true" applyBorder="false" applyFill="false" applyFont="true" applyNumberFormat="false" applyProtection="false" borderId="169" fillId="0" fontId="3" numFmtId="0" xfId="0">
      <alignment horizontal="center" vertical="center"/>
    </xf>
    <xf applyAlignment="true" applyBorder="false" applyFill="false" applyFont="true" applyNumberFormat="true" applyProtection="false" borderId="169" fillId="0" fontId="24" numFmtId="278" xfId="0">
      <alignment horizontal="center" vertical="center"/>
    </xf>
    <xf applyAlignment="true" applyBorder="false" applyFill="false" applyFont="true" applyNumberFormat="true" applyProtection="false" borderId="169" fillId="0" fontId="24" numFmtId="280" xfId="0">
      <alignment horizontal="center" vertical="center"/>
    </xf>
    <xf applyAlignment="true" applyBorder="false" applyFill="false" applyFont="true" applyNumberFormat="true" applyProtection="false" borderId="169" fillId="0" fontId="24" numFmtId="279" xfId="0">
      <alignment horizontal="center" vertical="center"/>
    </xf>
    <xf applyAlignment="true" applyBorder="false" applyFill="false" applyFont="true" applyNumberFormat="true" applyProtection="false" borderId="169" fillId="0" fontId="9" numFmtId="279" xfId="0">
      <alignment horizontal="center" vertical="center"/>
    </xf>
    <xf applyAlignment="true" applyBorder="false" applyFill="false" applyFont="true" applyNumberFormat="true" applyProtection="false" borderId="169" fillId="0" fontId="9" numFmtId="281" xfId="0">
      <alignment horizontal="center" vertical="center"/>
    </xf>
    <xf applyAlignment="true" applyBorder="false" applyFill="false" applyFont="true" applyNumberFormat="true" applyProtection="false" borderId="169" fillId="0" fontId="9" numFmtId="282" xfId="0">
      <alignment horizontal="center" vertical="center"/>
    </xf>
    <xf applyAlignment="true" applyBorder="false" applyFill="false" applyFont="true" applyNumberFormat="true" applyProtection="false" borderId="169" fillId="0" fontId="9" numFmtId="281" xfId="0">
      <alignment horizontal="center" vertical="center"/>
    </xf>
    <xf applyAlignment="true" applyBorder="false" applyFill="false" applyFont="true" applyNumberFormat="true" applyProtection="false" borderId="170" fillId="0" fontId="9" numFmtId="282" xfId="0">
      <alignment horizontal="center" vertical="center"/>
    </xf>
    <xf applyAlignment="true" applyBorder="false" applyFill="false" applyFont="true" applyNumberFormat="false" applyProtection="false" borderId="169" fillId="0" fontId="9" numFmtId="0" xfId="0">
      <alignment horizontal="center" vertical="center"/>
    </xf>
    <xf applyAlignment="true" applyBorder="false" applyFill="true" applyFont="true" applyNumberFormat="false" applyProtection="false" borderId="169" fillId="132" fontId="7" numFmtId="0" xfId="0">
      <alignment horizontal="center" vertical="center"/>
    </xf>
    <xf applyAlignment="true" applyBorder="false" applyFill="true" applyFont="true" applyNumberFormat="true" applyProtection="false" borderId="169" fillId="132" fontId="9" numFmtId="278" xfId="0">
      <alignment horizontal="center" vertical="center"/>
    </xf>
    <xf applyAlignment="true" applyBorder="false" applyFill="true" applyFont="true" applyNumberFormat="true" applyProtection="false" borderId="169" fillId="132" fontId="9" numFmtId="280" xfId="0">
      <alignment horizontal="center" vertical="center"/>
    </xf>
    <xf applyAlignment="true" applyBorder="false" applyFill="true" applyFont="true" applyNumberFormat="true" applyProtection="false" borderId="169" fillId="132" fontId="9" numFmtId="279" xfId="0">
      <alignment horizontal="center" vertical="center"/>
    </xf>
    <xf applyAlignment="true" applyBorder="false" applyFill="true" applyFont="true" applyNumberFormat="true" applyProtection="false" borderId="169" fillId="132" fontId="9" numFmtId="281" xfId="0">
      <alignment horizontal="center" vertical="center"/>
    </xf>
    <xf applyAlignment="true" applyBorder="false" applyFill="true" applyFont="true" applyNumberFormat="true" applyProtection="false" borderId="169" fillId="132" fontId="9" numFmtId="282" xfId="0">
      <alignment horizontal="center" vertical="center"/>
    </xf>
    <xf applyAlignment="true" applyBorder="false" applyFill="true" applyFont="true" applyNumberFormat="true" applyProtection="false" borderId="169" fillId="132" fontId="9" numFmtId="282" xfId="0">
      <alignment horizontal="center" vertical="center"/>
    </xf>
    <xf applyAlignment="true" applyBorder="false" applyFill="true" applyFont="true" applyNumberFormat="true" applyProtection="false" borderId="169" fillId="132" fontId="9" numFmtId="283" xfId="0">
      <alignment horizontal="center" vertical="center"/>
    </xf>
    <xf applyAlignment="true" applyBorder="false" applyFill="true" applyFont="true" applyNumberFormat="false" applyProtection="false" borderId="169" fillId="132" fontId="9" numFmtId="0" xfId="0">
      <alignment horizontal="center" vertical="center"/>
    </xf>
    <xf applyAlignment="true" applyBorder="false" applyFill="true" applyFont="true" applyNumberFormat="true" applyProtection="false" borderId="169" fillId="132" fontId="9" numFmtId="284" xfId="0">
      <alignment horizontal="center" vertical="center"/>
    </xf>
    <xf applyAlignment="true" applyBorder="false" applyFill="false" applyFont="true" applyNumberFormat="true" applyProtection="false" borderId="170" fillId="0" fontId="9" numFmtId="281" xfId="0">
      <alignment horizontal="center" vertical="center"/>
    </xf>
    <xf applyAlignment="true" applyBorder="false" applyFill="false" applyFont="true" applyNumberFormat="true" applyProtection="false" borderId="170" fillId="0" fontId="24" numFmtId="278" xfId="0">
      <alignment horizontal="center" vertical="center"/>
    </xf>
    <xf applyAlignment="true" applyBorder="false" applyFill="false" applyFont="true" applyNumberFormat="true" applyProtection="false" borderId="170" fillId="0" fontId="24" numFmtId="280" xfId="0">
      <alignment horizontal="center" vertical="center"/>
    </xf>
    <xf applyAlignment="true" applyBorder="false" applyFill="false" applyFont="true" applyNumberFormat="true" applyProtection="false" borderId="170" fillId="0" fontId="24" numFmtId="279" xfId="0">
      <alignment horizontal="center" vertical="center"/>
    </xf>
    <xf applyAlignment="true" applyBorder="false" applyFill="false" applyFont="true" applyNumberFormat="true" applyProtection="false" borderId="170" fillId="0" fontId="9" numFmtId="279" xfId="0">
      <alignment horizontal="center" vertical="center"/>
    </xf>
    <xf applyAlignment="true" applyBorder="false" applyFill="false" applyFont="true" applyNumberFormat="true" applyProtection="false" borderId="170" fillId="0" fontId="9" numFmtId="281" xfId="0">
      <alignment horizontal="center" vertical="center"/>
    </xf>
    <xf applyAlignment="true" applyBorder="false" applyFill="false" applyFont="true" applyNumberFormat="false" applyProtection="false" borderId="170" fillId="0" fontId="9" numFmtId="0" xfId="0">
      <alignment horizontal="center" vertical="center"/>
    </xf>
    <xf applyAlignment="true" applyBorder="false" applyFill="true" applyFont="true" applyNumberFormat="false" applyProtection="false" borderId="169" fillId="133" fontId="25" numFmtId="0" xfId="0">
      <alignment horizontal="center" vertical="center"/>
    </xf>
    <xf applyAlignment="true" applyBorder="false" applyFill="true" applyFont="true" applyNumberFormat="true" applyProtection="false" borderId="169" fillId="133" fontId="11" numFmtId="278" xfId="0">
      <alignment horizontal="center" vertical="center"/>
    </xf>
    <xf applyAlignment="true" applyBorder="false" applyFill="true" applyFont="true" applyNumberFormat="true" applyProtection="false" borderId="169" fillId="133" fontId="11" numFmtId="279" xfId="0">
      <alignment horizontal="center" vertical="center"/>
    </xf>
    <xf applyAlignment="true" applyBorder="false" applyFill="true" applyFont="true" applyNumberFormat="true" applyProtection="false" borderId="169" fillId="133" fontId="11" numFmtId="281" xfId="0">
      <alignment horizontal="center" vertical="center"/>
    </xf>
    <xf applyAlignment="true" applyBorder="false" applyFill="true" applyFont="true" applyNumberFormat="true" applyProtection="false" borderId="169" fillId="133" fontId="25" numFmtId="282" xfId="0">
      <alignment horizontal="center" vertical="center"/>
    </xf>
    <xf applyAlignment="true" applyBorder="false" applyFill="true" applyFont="true" applyNumberFormat="true" applyProtection="false" borderId="169" fillId="133" fontId="25" numFmtId="282" xfId="0">
      <alignment horizontal="center" vertical="center"/>
    </xf>
    <xf applyAlignment="true" applyBorder="false" applyFill="true" applyFont="true" applyNumberFormat="true" applyProtection="false" borderId="169" fillId="133" fontId="25" numFmtId="283" xfId="0">
      <alignment horizontal="center" vertical="center"/>
    </xf>
    <xf applyAlignment="true" applyBorder="false" applyFill="true" applyFont="true" applyNumberFormat="false" applyProtection="false" borderId="169" fillId="133" fontId="11" numFmtId="0" xfId="0">
      <alignment horizontal="center" vertical="center"/>
    </xf>
    <xf applyAlignment="true" applyBorder="false" applyFill="true" applyFont="true" applyNumberFormat="true" applyProtection="false" borderId="170" fillId="133" fontId="25" numFmtId="282" xfId="0">
      <alignment horizontal="center" vertical="center"/>
    </xf>
    <xf applyAlignment="true" applyBorder="false" applyFill="true" applyFont="true" applyNumberFormat="true" applyProtection="false" borderId="169" fillId="132" fontId="9" numFmtId="278" xfId="0">
      <alignment horizontal="center" vertical="center"/>
    </xf>
    <xf applyAlignment="true" applyBorder="false" applyFill="true" applyFont="true" applyNumberFormat="true" applyProtection="false" borderId="169" fillId="132" fontId="9" numFmtId="279" xfId="0">
      <alignment horizontal="center" vertical="center"/>
    </xf>
    <xf applyAlignment="true" applyBorder="false" applyFill="true" applyFont="true" applyNumberFormat="true" applyProtection="false" borderId="0" fillId="134" fontId="26" numFmtId="278" xfId="0">
      <alignment horizontal="center" vertical="center" wrapText="true"/>
    </xf>
    <xf applyAlignment="true" applyBorder="false" applyFill="true" applyFont="true" applyNumberFormat="false" applyProtection="false" borderId="171" fillId="135" fontId="1" numFmtId="0" xfId="0">
      <alignment horizontal="center" vertical="center"/>
    </xf>
    <xf applyAlignment="true" applyBorder="false" applyFill="true" applyFont="true" applyNumberFormat="true" applyProtection="false" borderId="171" fillId="136" fontId="1" numFmtId="285" xfId="0">
      <alignment horizontal="center" vertical="center"/>
    </xf>
    <xf applyAlignment="true" applyBorder="false" applyFill="true" applyFont="true" applyNumberFormat="true" applyProtection="false" borderId="171" fillId="137" fontId="1" numFmtId="286" xfId="0">
      <alignment horizontal="center" vertical="center"/>
    </xf>
    <xf applyAlignment="true" applyBorder="false" applyFill="true" applyFont="true" applyNumberFormat="false" applyProtection="false" borderId="171" fillId="137" fontId="1" numFmtId="0" xfId="0">
      <alignment horizontal="center" vertical="center"/>
    </xf>
    <xf applyAlignment="true" applyBorder="false" applyFill="true" applyFont="true" applyNumberFormat="true" applyProtection="false" borderId="171" fillId="136" fontId="1" numFmtId="287" xfId="0">
      <alignment horizontal="center" vertical="center"/>
    </xf>
    <xf applyAlignment="true" applyBorder="false" applyFill="true" applyFont="true" applyNumberFormat="false" applyProtection="false" borderId="171" fillId="136" fontId="1" numFmtId="0" xfId="0">
      <alignment horizontal="center" vertical="center"/>
    </xf>
    <xf applyAlignment="true" applyBorder="false" applyFill="true" applyFont="true" applyNumberFormat="true" applyProtection="false" borderId="171" fillId="136" fontId="1" numFmtId="286" xfId="0">
      <alignment horizontal="center" vertical="center"/>
    </xf>
    <xf applyAlignment="true" applyBorder="false" applyFill="true" applyFont="true" applyNumberFormat="true" applyProtection="false" borderId="171" fillId="137" fontId="1" numFmtId="288" xfId="0">
      <alignment horizontal="center" vertical="center"/>
    </xf>
    <xf applyAlignment="true" applyBorder="false" applyFill="true" applyFont="true" applyNumberFormat="true" applyProtection="false" borderId="171" fillId="137" fontId="1" numFmtId="289" xfId="0">
      <alignment horizontal="center" vertical="center"/>
    </xf>
    <xf applyAlignment="true" applyBorder="false" applyFill="true" applyFont="true" applyNumberFormat="true" applyProtection="false" borderId="171" fillId="137" fontId="1" numFmtId="286" xfId="0">
      <alignment horizontal="center" vertical="center"/>
    </xf>
    <xf applyAlignment="true" applyBorder="false" applyFill="true" applyFont="true" applyNumberFormat="false" applyProtection="false" borderId="171" fillId="137" fontId="1" numFmtId="0" xfId="0">
      <alignment horizontal="center" vertical="center"/>
    </xf>
    <xf applyAlignment="true" applyBorder="false" applyFill="false" applyFont="true" applyNumberFormat="false" applyProtection="false" borderId="171" fillId="0" fontId="14" numFmtId="0" xfId="0">
      <alignment horizontal="center" vertical="center"/>
    </xf>
    <xf applyAlignment="true" applyBorder="false" applyFill="false" applyFont="true" applyNumberFormat="false" applyProtection="false" borderId="172" fillId="0" fontId="3" numFmtId="0" xfId="0">
      <alignment horizontal="center" vertical="center"/>
    </xf>
    <xf applyAlignment="true" applyBorder="false" applyFill="false" applyFont="true" applyNumberFormat="false" applyProtection="false" borderId="171" fillId="0" fontId="3" numFmtId="0" xfId="0">
      <alignment horizontal="center" vertical="center"/>
    </xf>
    <xf applyAlignment="true" applyBorder="false" applyFill="false" applyFont="true" applyNumberFormat="true" applyProtection="false" borderId="171" fillId="0" fontId="24" numFmtId="285" xfId="0">
      <alignment horizontal="center" vertical="center"/>
    </xf>
    <xf applyAlignment="true" applyBorder="false" applyFill="false" applyFont="true" applyNumberFormat="true" applyProtection="false" borderId="171" fillId="0" fontId="24" numFmtId="287" xfId="0">
      <alignment horizontal="center" vertical="center"/>
    </xf>
    <xf applyAlignment="true" applyBorder="false" applyFill="false" applyFont="true" applyNumberFormat="true" applyProtection="false" borderId="171" fillId="0" fontId="24" numFmtId="286" xfId="0">
      <alignment horizontal="center" vertical="center"/>
    </xf>
    <xf applyAlignment="true" applyBorder="false" applyFill="false" applyFont="true" applyNumberFormat="true" applyProtection="false" borderId="171" fillId="0" fontId="9" numFmtId="286" xfId="0">
      <alignment horizontal="center" vertical="center"/>
    </xf>
    <xf applyAlignment="true" applyBorder="false" applyFill="false" applyFont="true" applyNumberFormat="true" applyProtection="false" borderId="171" fillId="0" fontId="9" numFmtId="288" xfId="0">
      <alignment horizontal="center" vertical="center"/>
    </xf>
    <xf applyAlignment="true" applyBorder="false" applyFill="false" applyFont="true" applyNumberFormat="true" applyProtection="false" borderId="171" fillId="0" fontId="9" numFmtId="289" xfId="0">
      <alignment horizontal="center" vertical="center"/>
    </xf>
    <xf applyAlignment="true" applyBorder="false" applyFill="false" applyFont="true" applyNumberFormat="true" applyProtection="false" borderId="171" fillId="0" fontId="9" numFmtId="288" xfId="0">
      <alignment horizontal="center" vertical="center"/>
    </xf>
    <xf applyAlignment="true" applyBorder="false" applyFill="false" applyFont="true" applyNumberFormat="false" applyProtection="false" borderId="171" fillId="0" fontId="9" numFmtId="0" xfId="0">
      <alignment horizontal="center" vertical="center"/>
    </xf>
    <xf applyAlignment="true" applyBorder="false" applyFill="true" applyFont="true" applyNumberFormat="false" applyProtection="false" borderId="171" fillId="138" fontId="7" numFmtId="0" xfId="0">
      <alignment horizontal="center" vertical="center"/>
    </xf>
    <xf applyAlignment="true" applyBorder="false" applyFill="true" applyFont="true" applyNumberFormat="true" applyProtection="false" borderId="171" fillId="138" fontId="9" numFmtId="285" xfId="0">
      <alignment horizontal="center" vertical="center"/>
    </xf>
    <xf applyAlignment="true" applyBorder="false" applyFill="true" applyFont="true" applyNumberFormat="true" applyProtection="false" borderId="171" fillId="138" fontId="9" numFmtId="287" xfId="0">
      <alignment horizontal="center" vertical="center"/>
    </xf>
    <xf applyAlignment="true" applyBorder="false" applyFill="true" applyFont="true" applyNumberFormat="true" applyProtection="false" borderId="171" fillId="138" fontId="9" numFmtId="286" xfId="0">
      <alignment horizontal="center" vertical="center"/>
    </xf>
    <xf applyAlignment="true" applyBorder="false" applyFill="true" applyFont="true" applyNumberFormat="true" applyProtection="false" borderId="171" fillId="138" fontId="9" numFmtId="288" xfId="0">
      <alignment horizontal="center" vertical="center"/>
    </xf>
    <xf applyAlignment="true" applyBorder="false" applyFill="true" applyFont="true" applyNumberFormat="true" applyProtection="false" borderId="171" fillId="138" fontId="9" numFmtId="289" xfId="0">
      <alignment horizontal="center" vertical="center"/>
    </xf>
    <xf applyAlignment="true" applyBorder="false" applyFill="true" applyFont="true" applyNumberFormat="true" applyProtection="false" borderId="171" fillId="138" fontId="9" numFmtId="289" xfId="0">
      <alignment horizontal="center" vertical="center"/>
    </xf>
    <xf applyAlignment="true" applyBorder="false" applyFill="true" applyFont="true" applyNumberFormat="true" applyProtection="false" borderId="171" fillId="138" fontId="9" numFmtId="286" xfId="0">
      <alignment horizontal="center" vertical="center"/>
    </xf>
    <xf applyAlignment="true" applyBorder="false" applyFill="true" applyFont="true" applyNumberFormat="false" applyProtection="false" borderId="171" fillId="138" fontId="9" numFmtId="0" xfId="0">
      <alignment horizontal="center" vertical="center"/>
    </xf>
    <xf applyAlignment="true" applyBorder="false" applyFill="true" applyFont="true" applyNumberFormat="true" applyProtection="false" borderId="171" fillId="138" fontId="9" numFmtId="290" xfId="0">
      <alignment horizontal="center" vertical="center"/>
    </xf>
    <xf applyAlignment="true" applyBorder="false" applyFill="false" applyFont="true" applyNumberFormat="true" applyProtection="false" borderId="172" fillId="0" fontId="24" numFmtId="285" xfId="0">
      <alignment horizontal="center" vertical="center"/>
    </xf>
    <xf applyAlignment="true" applyBorder="false" applyFill="false" applyFont="true" applyNumberFormat="true" applyProtection="false" borderId="172" fillId="0" fontId="24" numFmtId="287" xfId="0">
      <alignment horizontal="center" vertical="center"/>
    </xf>
    <xf applyAlignment="true" applyBorder="false" applyFill="false" applyFont="true" applyNumberFormat="true" applyProtection="false" borderId="172" fillId="0" fontId="24" numFmtId="286" xfId="0">
      <alignment horizontal="center" vertical="center"/>
    </xf>
    <xf applyAlignment="true" applyBorder="false" applyFill="false" applyFont="true" applyNumberFormat="true" applyProtection="false" borderId="172" fillId="0" fontId="9" numFmtId="286" xfId="0">
      <alignment horizontal="center" vertical="center"/>
    </xf>
    <xf applyAlignment="true" applyBorder="false" applyFill="false" applyFont="true" applyNumberFormat="true" applyProtection="false" borderId="172" fillId="0" fontId="9" numFmtId="288" xfId="0">
      <alignment horizontal="center" vertical="center"/>
    </xf>
    <xf applyAlignment="true" applyBorder="false" applyFill="false" applyFont="true" applyNumberFormat="true" applyProtection="false" borderId="172" fillId="0" fontId="9" numFmtId="288" xfId="0">
      <alignment horizontal="center" vertical="center"/>
    </xf>
    <xf applyAlignment="true" applyBorder="false" applyFill="false" applyFont="true" applyNumberFormat="true" applyProtection="false" borderId="172" fillId="0" fontId="9" numFmtId="289" xfId="0">
      <alignment horizontal="center" vertical="center"/>
    </xf>
    <xf applyAlignment="true" applyBorder="false" applyFill="false" applyFont="true" applyNumberFormat="false" applyProtection="false" borderId="172" fillId="0" fontId="9" numFmtId="0" xfId="0">
      <alignment horizontal="center" vertical="center"/>
    </xf>
    <xf applyAlignment="true" applyBorder="false" applyFill="true" applyFont="true" applyNumberFormat="true" applyProtection="false" borderId="171" fillId="138" fontId="9" numFmtId="290" xfId="0">
      <alignment horizontal="center" vertical="center"/>
    </xf>
    <xf applyAlignment="true" applyBorder="false" applyFill="true" applyFont="true" applyNumberFormat="false" applyProtection="false" borderId="171" fillId="139" fontId="25" numFmtId="0" xfId="0">
      <alignment horizontal="center" vertical="center"/>
    </xf>
    <xf applyAlignment="true" applyBorder="false" applyFill="true" applyFont="true" applyNumberFormat="true" applyProtection="false" borderId="171" fillId="139" fontId="11" numFmtId="285" xfId="0">
      <alignment horizontal="center" vertical="center"/>
    </xf>
    <xf applyAlignment="true" applyBorder="false" applyFill="true" applyFont="true" applyNumberFormat="true" applyProtection="false" borderId="171" fillId="139" fontId="11" numFmtId="286" xfId="0">
      <alignment horizontal="center" vertical="center"/>
    </xf>
    <xf applyAlignment="true" applyBorder="false" applyFill="true" applyFont="true" applyNumberFormat="true" applyProtection="false" borderId="171" fillId="139" fontId="11" numFmtId="288" xfId="0">
      <alignment horizontal="center" vertical="center"/>
    </xf>
    <xf applyAlignment="true" applyBorder="false" applyFill="true" applyFont="true" applyNumberFormat="true" applyProtection="false" borderId="171" fillId="139" fontId="25" numFmtId="289" xfId="0">
      <alignment horizontal="center" vertical="center"/>
    </xf>
    <xf applyAlignment="true" applyBorder="false" applyFill="true" applyFont="true" applyNumberFormat="true" applyProtection="false" borderId="171" fillId="139" fontId="25" numFmtId="289" xfId="0">
      <alignment horizontal="center" vertical="center"/>
    </xf>
    <xf applyAlignment="true" applyBorder="false" applyFill="true" applyFont="true" applyNumberFormat="false" applyProtection="false" borderId="171" fillId="139" fontId="11" numFmtId="0" xfId="0">
      <alignment horizontal="center" vertical="center"/>
    </xf>
    <xf applyAlignment="true" applyBorder="false" applyFill="true" applyFont="true" applyNumberFormat="true" applyProtection="false" borderId="172" fillId="139" fontId="25" numFmtId="289" xfId="0">
      <alignment horizontal="center" vertical="center"/>
    </xf>
    <xf applyAlignment="true" applyBorder="false" applyFill="true" applyFont="true" applyNumberFormat="true" applyProtection="false" borderId="171" fillId="138" fontId="9" numFmtId="285" xfId="0">
      <alignment horizontal="center" vertical="center"/>
    </xf>
    <xf applyAlignment="true" applyBorder="false" applyFill="true" applyFont="true" applyNumberFormat="true" applyProtection="false" borderId="0" fillId="140" fontId="26" numFmtId="285" xfId="0">
      <alignment horizontal="center" vertical="center" wrapText="true"/>
    </xf>
    <xf applyAlignment="true" applyBorder="false" applyFill="true" applyFont="true" applyNumberFormat="true" applyProtection="false" borderId="171" fillId="138" fontId="9" numFmtId="291" xfId="0">
      <alignment horizontal="center" vertical="center"/>
    </xf>
    <xf applyAlignment="true" applyBorder="false" applyFill="true" applyFont="true" applyNumberFormat="true" applyProtection="false" borderId="171" fillId="139" fontId="11" numFmtId="285" xfId="0">
      <alignment horizontal="center" vertical="center"/>
    </xf>
    <xf applyAlignment="true" applyBorder="false" applyFill="true" applyFont="true" applyNumberFormat="true" applyProtection="false" borderId="172" fillId="139" fontId="25" numFmtId="289" xfId="0">
      <alignment horizontal="center" vertical="center"/>
    </xf>
    <xf applyAlignment="true" applyBorder="false" applyFill="true" applyFont="true" applyNumberFormat="false" applyProtection="false" borderId="173" fillId="141" fontId="1" numFmtId="0" xfId="0">
      <alignment horizontal="center" vertical="center"/>
    </xf>
    <xf applyAlignment="true" applyBorder="false" applyFill="true" applyFont="true" applyNumberFormat="true" applyProtection="false" borderId="173" fillId="142" fontId="1" numFmtId="292" xfId="0">
      <alignment horizontal="center" vertical="center"/>
    </xf>
    <xf applyAlignment="true" applyBorder="false" applyFill="true" applyFont="true" applyNumberFormat="true" applyProtection="false" borderId="173" fillId="143" fontId="1" numFmtId="293" xfId="0">
      <alignment horizontal="center" vertical="center"/>
    </xf>
    <xf applyAlignment="true" applyBorder="false" applyFill="true" applyFont="true" applyNumberFormat="false" applyProtection="false" borderId="173" fillId="143" fontId="1" numFmtId="0" xfId="0">
      <alignment horizontal="center" vertical="center"/>
    </xf>
    <xf applyAlignment="true" applyBorder="false" applyFill="true" applyFont="true" applyNumberFormat="true" applyProtection="false" borderId="173" fillId="142" fontId="1" numFmtId="294" xfId="0">
      <alignment horizontal="center" vertical="center"/>
    </xf>
    <xf applyAlignment="true" applyBorder="false" applyFill="true" applyFont="true" applyNumberFormat="false" applyProtection="false" borderId="173" fillId="142" fontId="1" numFmtId="0" xfId="0">
      <alignment horizontal="center" vertical="center"/>
    </xf>
    <xf applyAlignment="true" applyBorder="false" applyFill="true" applyFont="true" applyNumberFormat="true" applyProtection="false" borderId="173" fillId="142" fontId="1" numFmtId="293" xfId="0">
      <alignment horizontal="center" vertical="center"/>
    </xf>
    <xf applyAlignment="true" applyBorder="false" applyFill="true" applyFont="true" applyNumberFormat="true" applyProtection="false" borderId="173" fillId="143" fontId="1" numFmtId="295" xfId="0">
      <alignment horizontal="center" vertical="center"/>
    </xf>
    <xf applyAlignment="true" applyBorder="false" applyFill="true" applyFont="true" applyNumberFormat="true" applyProtection="false" borderId="173" fillId="143" fontId="1" numFmtId="296" xfId="0">
      <alignment horizontal="center" vertical="center"/>
    </xf>
    <xf applyAlignment="true" applyBorder="false" applyFill="true" applyFont="true" applyNumberFormat="true" applyProtection="false" borderId="173" fillId="143" fontId="1" numFmtId="293" xfId="0">
      <alignment horizontal="center" vertical="center"/>
    </xf>
    <xf applyAlignment="true" applyBorder="false" applyFill="true" applyFont="true" applyNumberFormat="false" applyProtection="false" borderId="173" fillId="143" fontId="1" numFmtId="0" xfId="0">
      <alignment horizontal="center" vertical="center"/>
    </xf>
    <xf applyAlignment="true" applyBorder="false" applyFill="false" applyFont="true" applyNumberFormat="false" applyProtection="false" borderId="173" fillId="0" fontId="14" numFmtId="0" xfId="0">
      <alignment horizontal="center" vertical="center"/>
    </xf>
    <xf applyAlignment="true" applyBorder="false" applyFill="false" applyFont="true" applyNumberFormat="false" applyProtection="false" borderId="174" fillId="0" fontId="3" numFmtId="0" xfId="0">
      <alignment horizontal="center" vertical="center"/>
    </xf>
    <xf applyAlignment="true" applyBorder="false" applyFill="false" applyFont="true" applyNumberFormat="false" applyProtection="false" borderId="173" fillId="0" fontId="3" numFmtId="0" xfId="0">
      <alignment horizontal="center" vertical="center"/>
    </xf>
    <xf applyAlignment="true" applyBorder="false" applyFill="false" applyFont="true" applyNumberFormat="true" applyProtection="false" borderId="173" fillId="0" fontId="24" numFmtId="292" xfId="0">
      <alignment horizontal="center" vertical="center"/>
    </xf>
    <xf applyAlignment="true" applyBorder="false" applyFill="false" applyFont="true" applyNumberFormat="true" applyProtection="false" borderId="173" fillId="0" fontId="24" numFmtId="294" xfId="0">
      <alignment horizontal="center" vertical="center"/>
    </xf>
    <xf applyAlignment="true" applyBorder="false" applyFill="false" applyFont="true" applyNumberFormat="true" applyProtection="false" borderId="173" fillId="0" fontId="24" numFmtId="293" xfId="0">
      <alignment horizontal="center" vertical="center"/>
    </xf>
    <xf applyAlignment="true" applyBorder="false" applyFill="false" applyFont="true" applyNumberFormat="true" applyProtection="false" borderId="173" fillId="0" fontId="9" numFmtId="293" xfId="0">
      <alignment horizontal="center" vertical="center"/>
    </xf>
    <xf applyAlignment="true" applyBorder="false" applyFill="false" applyFont="true" applyNumberFormat="true" applyProtection="false" borderId="173" fillId="0" fontId="9" numFmtId="295" xfId="0">
      <alignment horizontal="center" vertical="center"/>
    </xf>
    <xf applyAlignment="true" applyBorder="false" applyFill="false" applyFont="true" applyNumberFormat="true" applyProtection="false" borderId="173" fillId="0" fontId="9" numFmtId="296" xfId="0">
      <alignment horizontal="center" vertical="center"/>
    </xf>
    <xf applyAlignment="true" applyBorder="false" applyFill="false" applyFont="true" applyNumberFormat="true" applyProtection="false" borderId="173" fillId="0" fontId="9" numFmtId="295" xfId="0">
      <alignment horizontal="center" vertical="center"/>
    </xf>
    <xf applyAlignment="true" applyBorder="false" applyFill="false" applyFont="true" applyNumberFormat="false" applyProtection="false" borderId="173" fillId="0" fontId="9" numFmtId="0" xfId="0">
      <alignment horizontal="center" vertical="center"/>
    </xf>
    <xf applyAlignment="true" applyBorder="false" applyFill="true" applyFont="true" applyNumberFormat="false" applyProtection="false" borderId="173" fillId="144" fontId="7" numFmtId="0" xfId="0">
      <alignment horizontal="center" vertical="center"/>
    </xf>
    <xf applyAlignment="true" applyBorder="false" applyFill="true" applyFont="true" applyNumberFormat="true" applyProtection="false" borderId="173" fillId="144" fontId="9" numFmtId="292" xfId="0">
      <alignment horizontal="center" vertical="center"/>
    </xf>
    <xf applyAlignment="true" applyBorder="false" applyFill="true" applyFont="true" applyNumberFormat="true" applyProtection="false" borderId="173" fillId="144" fontId="9" numFmtId="294" xfId="0">
      <alignment horizontal="center" vertical="center"/>
    </xf>
    <xf applyAlignment="true" applyBorder="false" applyFill="true" applyFont="true" applyNumberFormat="true" applyProtection="false" borderId="173" fillId="144" fontId="9" numFmtId="293" xfId="0">
      <alignment horizontal="center" vertical="center"/>
    </xf>
    <xf applyAlignment="true" applyBorder="false" applyFill="true" applyFont="true" applyNumberFormat="true" applyProtection="false" borderId="173" fillId="144" fontId="9" numFmtId="295" xfId="0">
      <alignment horizontal="center" vertical="center"/>
    </xf>
    <xf applyAlignment="true" applyBorder="false" applyFill="true" applyFont="true" applyNumberFormat="true" applyProtection="false" borderId="173" fillId="144" fontId="9" numFmtId="296" xfId="0">
      <alignment horizontal="center" vertical="center"/>
    </xf>
    <xf applyAlignment="true" applyBorder="false" applyFill="true" applyFont="true" applyNumberFormat="true" applyProtection="false" borderId="173" fillId="144" fontId="9" numFmtId="296" xfId="0">
      <alignment horizontal="center" vertical="center"/>
    </xf>
    <xf applyAlignment="true" applyBorder="false" applyFill="true" applyFont="true" applyNumberFormat="true" applyProtection="false" borderId="173" fillId="144" fontId="9" numFmtId="293" xfId="0">
      <alignment horizontal="center" vertical="center"/>
    </xf>
    <xf applyAlignment="true" applyBorder="false" applyFill="true" applyFont="true" applyNumberFormat="false" applyProtection="false" borderId="173" fillId="144" fontId="9" numFmtId="0" xfId="0">
      <alignment horizontal="center" vertical="center"/>
    </xf>
    <xf applyAlignment="true" applyBorder="false" applyFill="true" applyFont="true" applyNumberFormat="true" applyProtection="false" borderId="173" fillId="144" fontId="9" numFmtId="297" xfId="0">
      <alignment horizontal="center" vertical="center"/>
    </xf>
    <xf applyAlignment="true" applyBorder="false" applyFill="false" applyFont="true" applyNumberFormat="true" applyProtection="false" borderId="174" fillId="0" fontId="24" numFmtId="292" xfId="0">
      <alignment horizontal="center" vertical="center"/>
    </xf>
    <xf applyAlignment="true" applyBorder="false" applyFill="false" applyFont="true" applyNumberFormat="true" applyProtection="false" borderId="174" fillId="0" fontId="24" numFmtId="294" xfId="0">
      <alignment horizontal="center" vertical="center"/>
    </xf>
    <xf applyAlignment="true" applyBorder="false" applyFill="false" applyFont="true" applyNumberFormat="true" applyProtection="false" borderId="174" fillId="0" fontId="9" numFmtId="295" xfId="0">
      <alignment horizontal="center" vertical="center"/>
    </xf>
    <xf applyAlignment="true" applyBorder="false" applyFill="false" applyFont="true" applyNumberFormat="true" applyProtection="false" borderId="174" fillId="0" fontId="9" numFmtId="296" xfId="0">
      <alignment horizontal="center" vertical="center"/>
    </xf>
    <xf applyAlignment="true" applyBorder="false" applyFill="false" applyFont="true" applyNumberFormat="false" applyProtection="false" borderId="174" fillId="0" fontId="9" numFmtId="0" xfId="0">
      <alignment horizontal="center" vertical="center"/>
    </xf>
    <xf applyAlignment="true" applyBorder="false" applyFill="false" applyFont="true" applyNumberFormat="true" applyProtection="false" borderId="174" fillId="0" fontId="24" numFmtId="293" xfId="0">
      <alignment horizontal="center" vertical="center"/>
    </xf>
    <xf applyAlignment="true" applyBorder="false" applyFill="false" applyFont="true" applyNumberFormat="true" applyProtection="false" borderId="174" fillId="0" fontId="9" numFmtId="293" xfId="0">
      <alignment horizontal="center" vertical="center"/>
    </xf>
    <xf applyAlignment="true" applyBorder="false" applyFill="false" applyFont="true" applyNumberFormat="true" applyProtection="false" borderId="174" fillId="0" fontId="9" numFmtId="295" xfId="0">
      <alignment horizontal="center" vertical="center"/>
    </xf>
    <xf applyAlignment="true" applyBorder="false" applyFill="true" applyFont="true" applyNumberFormat="true" applyProtection="false" borderId="173" fillId="144" fontId="9" numFmtId="297" xfId="0">
      <alignment horizontal="center" vertical="center"/>
    </xf>
    <xf applyAlignment="true" applyBorder="false" applyFill="true" applyFont="true" applyNumberFormat="false" applyProtection="false" borderId="173" fillId="145" fontId="25" numFmtId="0" xfId="0">
      <alignment horizontal="center" vertical="center"/>
    </xf>
    <xf applyAlignment="true" applyBorder="false" applyFill="true" applyFont="true" applyNumberFormat="true" applyProtection="false" borderId="173" fillId="145" fontId="11" numFmtId="292" xfId="0">
      <alignment horizontal="center" vertical="center"/>
    </xf>
    <xf applyAlignment="true" applyBorder="false" applyFill="true" applyFont="true" applyNumberFormat="true" applyProtection="false" borderId="173" fillId="145" fontId="11" numFmtId="293" xfId="0">
      <alignment horizontal="center" vertical="center"/>
    </xf>
    <xf applyAlignment="true" applyBorder="false" applyFill="true" applyFont="true" applyNumberFormat="true" applyProtection="false" borderId="173" fillId="145" fontId="11" numFmtId="295" xfId="0">
      <alignment horizontal="center" vertical="center"/>
    </xf>
    <xf applyAlignment="true" applyBorder="false" applyFill="true" applyFont="true" applyNumberFormat="true" applyProtection="false" borderId="173" fillId="145" fontId="25" numFmtId="296" xfId="0">
      <alignment horizontal="center" vertical="center"/>
    </xf>
    <xf applyAlignment="true" applyBorder="false" applyFill="true" applyFont="true" applyNumberFormat="true" applyProtection="false" borderId="173" fillId="145" fontId="25" numFmtId="296" xfId="0">
      <alignment horizontal="center" vertical="center"/>
    </xf>
    <xf applyAlignment="true" applyBorder="false" applyFill="true" applyFont="true" applyNumberFormat="false" applyProtection="false" borderId="173" fillId="145" fontId="11" numFmtId="0" xfId="0">
      <alignment horizontal="center" vertical="center"/>
    </xf>
    <xf applyAlignment="true" applyBorder="false" applyFill="true" applyFont="true" applyNumberFormat="true" applyProtection="false" borderId="174" fillId="145" fontId="25" numFmtId="296" xfId="0">
      <alignment horizontal="center" vertical="center"/>
    </xf>
    <xf applyAlignment="true" applyBorder="false" applyFill="true" applyFont="true" applyNumberFormat="false" applyProtection="false" borderId="173" fillId="141" fontId="1" numFmtId="0" xfId="0">
      <alignment horizontal="center" vertical="center"/>
    </xf>
    <xf applyAlignment="true" applyBorder="false" applyFill="true" applyFont="true" applyNumberFormat="true" applyProtection="false" borderId="173" fillId="145" fontId="25" numFmtId="295" xfId="0">
      <alignment horizontal="center" vertical="center"/>
    </xf>
    <xf applyAlignment="true" applyBorder="false" applyFill="true" applyFont="true" applyNumberFormat="true" applyProtection="false" borderId="173" fillId="144" fontId="9" numFmtId="292" xfId="0">
      <alignment horizontal="center" vertical="center"/>
    </xf>
    <xf applyAlignment="true" applyBorder="false" applyFill="true" applyFont="true" applyNumberFormat="true" applyProtection="false" borderId="0" fillId="146" fontId="26" numFmtId="292" xfId="0">
      <alignment horizontal="center" vertical="center" wrapText="true"/>
    </xf>
    <xf applyAlignment="true" applyBorder="false" applyFill="true" applyFont="true" applyNumberFormat="true" applyProtection="false" borderId="173" fillId="144" fontId="9" numFmtId="298" xfId="0">
      <alignment horizontal="center" vertical="center"/>
    </xf>
    <xf applyAlignment="true" applyBorder="false" applyFill="true" applyFont="true" applyNumberFormat="true" applyProtection="false" borderId="173" fillId="147" fontId="27" numFmtId="292" xfId="0">
      <alignment horizontal="center" vertical="center"/>
    </xf>
    <xf applyAlignment="true" applyBorder="false" applyFill="true" applyFont="true" applyNumberFormat="true" applyProtection="false" borderId="174" fillId="145" fontId="25" numFmtId="296" xfId="0">
      <alignment horizontal="center" vertical="center"/>
    </xf>
    <xf applyAlignment="true" applyBorder="false" applyFill="true" applyFont="true" applyNumberFormat="false" applyProtection="false" borderId="175" fillId="148" fontId="1" numFmtId="0" xfId="0">
      <alignment horizontal="center" vertical="center"/>
    </xf>
    <xf applyAlignment="true" applyBorder="false" applyFill="true" applyFont="true" applyNumberFormat="false" applyProtection="false" borderId="175" fillId="148" fontId="1" numFmtId="0" xfId="0">
      <alignment horizontal="center" vertical="center"/>
    </xf>
    <xf applyAlignment="true" applyBorder="false" applyFill="true" applyFont="true" applyNumberFormat="false" applyProtection="false" borderId="175" fillId="149" fontId="1" numFmtId="0" xfId="0">
      <alignment horizontal="center" vertical="center"/>
    </xf>
    <xf applyAlignment="true" applyBorder="false" applyFill="true" applyFont="true" applyNumberFormat="false" applyProtection="false" borderId="175" fillId="150" fontId="1" numFmtId="0" xfId="0">
      <alignment horizontal="center" vertical="center"/>
    </xf>
    <xf applyAlignment="true" applyBorder="false" applyFill="false" applyFont="true" applyNumberFormat="false" applyProtection="false" borderId="175" fillId="0" fontId="14" numFmtId="0" xfId="0">
      <alignment horizontal="center" vertical="center"/>
    </xf>
    <xf applyAlignment="true" applyBorder="false" applyFill="false" applyFont="true" applyNumberFormat="false" applyProtection="false" borderId="175" fillId="0" fontId="3" numFmtId="0" xfId="0">
      <alignment horizontal="center" vertical="center"/>
    </xf>
    <xf applyAlignment="true" applyBorder="false" applyFill="false" applyFont="true" applyNumberFormat="true" applyProtection="false" borderId="176" fillId="0" fontId="24" numFmtId="299" xfId="0">
      <alignment horizontal="center" vertical="center"/>
    </xf>
    <xf applyAlignment="true" applyBorder="false" applyFill="false" applyFont="true" applyNumberFormat="true" applyProtection="false" borderId="176" fillId="0" fontId="24" numFmtId="300" xfId="0">
      <alignment horizontal="center" vertical="center"/>
    </xf>
    <xf applyAlignment="true" applyBorder="false" applyFill="false" applyFont="true" applyNumberFormat="true" applyProtection="false" borderId="176" fillId="0" fontId="9" numFmtId="300" xfId="0">
      <alignment horizontal="center" vertical="center"/>
    </xf>
    <xf applyAlignment="true" applyBorder="false" applyFill="false" applyFont="true" applyNumberFormat="true" applyProtection="false" borderId="176" fillId="0" fontId="9" numFmtId="301" xfId="0">
      <alignment horizontal="center" vertical="center"/>
    </xf>
    <xf applyAlignment="true" applyBorder="false" applyFill="false" applyFont="true" applyNumberFormat="true" applyProtection="false" borderId="176" fillId="0" fontId="9" numFmtId="302" xfId="0">
      <alignment horizontal="center" vertical="center"/>
    </xf>
    <xf applyAlignment="true" applyBorder="false" applyFill="false" applyFont="true" applyNumberFormat="true" applyProtection="false" borderId="175" fillId="0" fontId="14" numFmtId="301" xfId="0">
      <alignment horizontal="center" vertical="center"/>
    </xf>
    <xf applyAlignment="true" applyBorder="false" applyFill="false" applyFont="true" applyNumberFormat="true" applyProtection="false" borderId="175" fillId="0" fontId="14" numFmtId="300" xfId="0">
      <alignment horizontal="center" vertical="center"/>
    </xf>
    <xf applyAlignment="true" applyBorder="false" applyFill="true" applyFont="true" applyNumberFormat="false" applyProtection="false" borderId="175" fillId="151" fontId="14" numFmtId="0" xfId="0">
      <alignment horizontal="center" vertical="center"/>
    </xf>
    <xf applyAlignment="true" applyBorder="false" applyFill="false" applyFont="true" applyNumberFormat="false" applyProtection="false" borderId="175" fillId="0" fontId="9" numFmtId="0" xfId="0">
      <alignment horizontal="center" vertical="center"/>
    </xf>
    <xf applyAlignment="true" applyBorder="false" applyFill="false" applyFont="true" applyNumberFormat="false" applyProtection="false" borderId="175" fillId="0" fontId="14" numFmtId="0" xfId="0">
      <alignment horizontal="center" vertical="center"/>
    </xf>
    <xf applyAlignment="true" applyBorder="false" applyFill="false" applyFont="true" applyNumberFormat="true" applyProtection="false" borderId="175" fillId="0" fontId="14" numFmtId="301" xfId="0">
      <alignment horizontal="center" vertical="center"/>
    </xf>
    <xf applyAlignment="true" applyBorder="false" applyFill="false" applyFont="true" applyNumberFormat="false" applyProtection="false" borderId="175" fillId="0" fontId="3" numFmtId="0" xfId="0">
      <alignment horizontal="center" vertical="center"/>
    </xf>
    <xf applyAlignment="true" applyBorder="false" applyFill="false" applyFont="true" applyNumberFormat="true" applyProtection="false" borderId="175" fillId="0" fontId="14" numFmtId="301" xfId="0">
      <alignment horizontal="center" vertical="center"/>
    </xf>
    <xf applyAlignment="true" applyBorder="false" applyFill="true" applyFont="true" applyNumberFormat="false" applyProtection="false" borderId="175" fillId="152" fontId="7" numFmtId="0" xfId="0">
      <alignment horizontal="center" vertical="center"/>
    </xf>
    <xf applyAlignment="true" applyBorder="false" applyFill="true" applyFont="true" applyNumberFormat="false" applyProtection="false" borderId="175" fillId="152" fontId="9" numFmtId="0" xfId="0">
      <alignment horizontal="center" vertical="center"/>
    </xf>
    <xf applyAlignment="true" applyBorder="false" applyFill="true" applyFont="true" applyNumberFormat="true" applyProtection="false" borderId="176" fillId="152" fontId="9" numFmtId="300" xfId="0">
      <alignment horizontal="center" vertical="center"/>
    </xf>
    <xf applyAlignment="true" applyBorder="false" applyFill="true" applyFont="true" applyNumberFormat="true" applyProtection="false" borderId="176" fillId="152" fontId="9" numFmtId="301" xfId="0">
      <alignment horizontal="center" vertical="center"/>
    </xf>
    <xf applyAlignment="true" applyBorder="false" applyFill="true" applyFont="true" applyNumberFormat="true" applyProtection="false" borderId="176" fillId="152" fontId="9" numFmtId="302" xfId="0">
      <alignment horizontal="center" vertical="center"/>
    </xf>
    <xf applyAlignment="true" applyBorder="false" applyFill="true" applyFont="true" applyNumberFormat="true" applyProtection="false" borderId="176" fillId="152" fontId="9" numFmtId="303" xfId="0">
      <alignment horizontal="center" vertical="center"/>
    </xf>
    <xf applyAlignment="true" applyBorder="false" applyFill="true" applyFont="true" applyNumberFormat="true" applyProtection="false" borderId="176" fillId="152" fontId="9" numFmtId="299" xfId="0">
      <alignment horizontal="center" vertical="center"/>
    </xf>
    <xf applyAlignment="true" applyBorder="false" applyFill="true" applyFont="true" applyNumberFormat="true" applyProtection="false" borderId="175" fillId="152" fontId="9" numFmtId="300" xfId="0">
      <alignment horizontal="center" vertical="center"/>
    </xf>
    <xf applyAlignment="true" applyBorder="false" applyFill="true" applyFont="true" applyNumberFormat="false" applyProtection="false" borderId="175" fillId="153" fontId="25" numFmtId="0" xfId="0">
      <alignment horizontal="center" vertical="center"/>
    </xf>
    <xf applyAlignment="true" applyBorder="false" applyFill="true" applyFont="true" applyNumberFormat="false" applyProtection="false" borderId="175" fillId="153" fontId="11" numFmtId="0" xfId="0">
      <alignment horizontal="center" vertical="center"/>
    </xf>
    <xf applyAlignment="true" applyBorder="false" applyFill="true" applyFont="true" applyNumberFormat="true" applyProtection="false" borderId="176" fillId="153" fontId="11" numFmtId="300" xfId="0">
      <alignment horizontal="center" vertical="center"/>
    </xf>
    <xf applyAlignment="true" applyBorder="false" applyFill="true" applyFont="true" applyNumberFormat="true" applyProtection="false" borderId="176" fillId="153" fontId="11" numFmtId="301" xfId="0">
      <alignment horizontal="center" vertical="center"/>
    </xf>
    <xf applyAlignment="true" applyBorder="false" applyFill="true" applyFont="true" applyNumberFormat="true" applyProtection="false" borderId="176" fillId="153" fontId="25" numFmtId="302" xfId="0">
      <alignment horizontal="center" vertical="center"/>
    </xf>
    <xf applyAlignment="true" applyBorder="false" applyFill="true" applyFont="true" applyNumberFormat="true" applyProtection="false" borderId="176" fillId="153" fontId="25" numFmtId="301" xfId="0">
      <alignment horizontal="center" vertical="center"/>
    </xf>
    <xf applyAlignment="true" applyBorder="false" applyFill="true" applyFont="true" applyNumberFormat="true" applyProtection="false" borderId="176" fillId="153" fontId="25" numFmtId="302" xfId="0">
      <alignment horizontal="center" vertical="center"/>
    </xf>
    <xf applyAlignment="true" applyBorder="false" applyFill="true" applyFont="true" applyNumberFormat="true" applyProtection="false" borderId="176" fillId="153" fontId="11" numFmtId="299" xfId="0">
      <alignment horizontal="center" vertical="center"/>
    </xf>
    <xf applyAlignment="true" applyBorder="false" applyFill="true" applyFont="true" applyNumberFormat="true" applyProtection="false" borderId="175" fillId="153" fontId="11" numFmtId="300" xfId="0">
      <alignment horizontal="center" vertical="center"/>
    </xf>
    <xf applyAlignment="true" applyBorder="false" applyFill="true" applyFont="true" applyNumberFormat="false" applyProtection="false" borderId="175" fillId="151" fontId="14" numFmtId="0" xfId="0">
      <alignment horizontal="center" vertical="center"/>
    </xf>
    <xf applyAlignment="true" applyBorder="false" applyFill="false" applyFont="true" applyNumberFormat="true" applyProtection="false" borderId="176" fillId="0" fontId="24" numFmtId="300" xfId="0">
      <alignment horizontal="center" vertical="center"/>
    </xf>
    <xf applyAlignment="true" applyBorder="false" applyFill="false" applyFont="true" applyNumberFormat="true" applyProtection="false" borderId="177" fillId="0" fontId="24" numFmtId="299" xfId="0">
      <alignment horizontal="center" vertical="center"/>
    </xf>
    <xf applyAlignment="true" applyBorder="false" applyFill="false" applyFont="true" applyNumberFormat="true" applyProtection="false" borderId="177" fillId="0" fontId="24" numFmtId="300" xfId="0">
      <alignment horizontal="center" vertical="center"/>
    </xf>
    <xf applyAlignment="true" applyBorder="false" applyFill="false" applyFont="true" applyNumberFormat="true" applyProtection="false" borderId="177" fillId="0" fontId="9" numFmtId="300" xfId="0">
      <alignment horizontal="center" vertical="center"/>
    </xf>
    <xf applyAlignment="true" applyBorder="false" applyFill="false" applyFont="true" applyNumberFormat="true" applyProtection="false" borderId="177" fillId="0" fontId="9" numFmtId="301" xfId="0">
      <alignment horizontal="center" vertical="center"/>
    </xf>
    <xf applyAlignment="true" applyBorder="false" applyFill="false" applyFont="true" applyNumberFormat="true" applyProtection="false" borderId="177" fillId="0" fontId="9" numFmtId="302" xfId="0">
      <alignment horizontal="center" vertical="center"/>
    </xf>
    <xf applyAlignment="true" applyBorder="false" applyFill="false" applyFont="true" applyNumberFormat="true" applyProtection="false" borderId="177" fillId="0" fontId="24" numFmtId="299" xfId="0">
      <alignment horizontal="center" vertical="center"/>
    </xf>
    <xf applyAlignment="true" applyBorder="false" applyFill="true" applyFont="true" applyNumberFormat="true" applyProtection="false" borderId="177" fillId="152" fontId="9" numFmtId="300" xfId="0">
      <alignment horizontal="center" vertical="center"/>
    </xf>
    <xf applyAlignment="true" applyBorder="false" applyFill="true" applyFont="true" applyNumberFormat="true" applyProtection="false" borderId="177" fillId="152" fontId="9" numFmtId="301" xfId="0">
      <alignment horizontal="center" vertical="center"/>
    </xf>
    <xf applyAlignment="true" applyBorder="false" applyFill="true" applyFont="true" applyNumberFormat="true" applyProtection="false" borderId="177" fillId="152" fontId="9" numFmtId="302" xfId="0">
      <alignment horizontal="center" vertical="center"/>
    </xf>
    <xf applyAlignment="true" applyBorder="false" applyFill="true" applyFont="true" applyNumberFormat="true" applyProtection="false" borderId="177" fillId="152" fontId="9" numFmtId="299" xfId="0">
      <alignment horizontal="center" vertical="center"/>
    </xf>
    <xf applyAlignment="true" applyBorder="false" applyFill="true" applyFont="true" applyNumberFormat="true" applyProtection="false" borderId="177" fillId="153" fontId="11" numFmtId="300" xfId="0">
      <alignment horizontal="center" vertical="center"/>
    </xf>
    <xf applyAlignment="true" applyBorder="false" applyFill="true" applyFont="true" applyNumberFormat="true" applyProtection="false" borderId="177" fillId="153" fontId="11" numFmtId="301" xfId="0">
      <alignment horizontal="center" vertical="center"/>
    </xf>
    <xf applyAlignment="true" applyBorder="false" applyFill="true" applyFont="true" applyNumberFormat="true" applyProtection="false" borderId="177" fillId="153" fontId="25" numFmtId="302" xfId="0">
      <alignment horizontal="center" vertical="center"/>
    </xf>
    <xf applyAlignment="true" applyBorder="false" applyFill="true" applyFont="true" applyNumberFormat="true" applyProtection="false" borderId="177" fillId="153" fontId="25" numFmtId="301" xfId="0">
      <alignment horizontal="center" vertical="center"/>
    </xf>
    <xf applyAlignment="true" applyBorder="false" applyFill="true" applyFont="true" applyNumberFormat="true" applyProtection="false" borderId="177" fillId="153" fontId="11" numFmtId="299" xfId="0">
      <alignment horizontal="center" vertical="center"/>
    </xf>
    <xf applyAlignment="true" applyBorder="false" applyFill="true" applyFont="true" applyNumberFormat="false" applyProtection="false" borderId="176" fillId="148" fontId="1" numFmtId="0" xfId="0">
      <alignment horizontal="center" vertical="center"/>
    </xf>
    <xf applyAlignment="true" applyBorder="false" applyFill="true" applyFont="true" applyNumberFormat="true" applyProtection="false" borderId="176" fillId="149" fontId="1" numFmtId="299" xfId="0">
      <alignment horizontal="center" vertical="center"/>
    </xf>
    <xf applyAlignment="true" applyBorder="false" applyFill="true" applyFont="true" applyNumberFormat="true" applyProtection="false" borderId="176" fillId="150" fontId="1" numFmtId="300" xfId="0">
      <alignment horizontal="center" vertical="center"/>
    </xf>
    <xf applyAlignment="true" applyBorder="false" applyFill="true" applyFont="true" applyNumberFormat="false" applyProtection="false" borderId="176" fillId="150" fontId="1" numFmtId="0" xfId="0">
      <alignment horizontal="center" vertical="center"/>
    </xf>
    <xf applyAlignment="true" applyBorder="false" applyFill="true" applyFont="true" applyNumberFormat="true" applyProtection="false" borderId="176" fillId="149" fontId="1" numFmtId="304" xfId="0">
      <alignment horizontal="center" vertical="center"/>
    </xf>
    <xf applyAlignment="true" applyBorder="false" applyFill="true" applyFont="true" applyNumberFormat="false" applyProtection="false" borderId="176" fillId="149" fontId="1" numFmtId="0" xfId="0">
      <alignment horizontal="center" vertical="center"/>
    </xf>
    <xf applyAlignment="true" applyBorder="false" applyFill="true" applyFont="true" applyNumberFormat="true" applyProtection="false" borderId="176" fillId="149" fontId="1" numFmtId="300" xfId="0">
      <alignment horizontal="center" vertical="center"/>
    </xf>
    <xf applyAlignment="true" applyBorder="false" applyFill="true" applyFont="true" applyNumberFormat="true" applyProtection="false" borderId="176" fillId="150" fontId="1" numFmtId="301" xfId="0">
      <alignment horizontal="center" vertical="center"/>
    </xf>
    <xf applyAlignment="true" applyBorder="false" applyFill="true" applyFont="true" applyNumberFormat="true" applyProtection="false" borderId="176" fillId="150" fontId="1" numFmtId="302" xfId="0">
      <alignment horizontal="center" vertical="center"/>
    </xf>
    <xf applyAlignment="true" applyBorder="false" applyFill="true" applyFont="true" applyNumberFormat="true" applyProtection="false" borderId="176" fillId="150" fontId="1" numFmtId="300" xfId="0">
      <alignment horizontal="center" vertical="center"/>
    </xf>
    <xf applyAlignment="true" applyBorder="false" applyFill="true" applyFont="true" applyNumberFormat="false" applyProtection="false" borderId="176" fillId="150" fontId="1" numFmtId="0" xfId="0">
      <alignment horizontal="center" vertical="center"/>
    </xf>
    <xf applyAlignment="true" applyBorder="false" applyFill="false" applyFont="true" applyNumberFormat="false" applyProtection="false" borderId="176" fillId="0" fontId="14" numFmtId="0" xfId="0">
      <alignment horizontal="center" vertical="center"/>
    </xf>
    <xf applyAlignment="true" applyBorder="false" applyFill="false" applyFont="true" applyNumberFormat="false" applyProtection="false" borderId="176" fillId="0" fontId="3" numFmtId="0" xfId="0">
      <alignment horizontal="center" vertical="center"/>
    </xf>
    <xf applyAlignment="true" applyBorder="false" applyFill="false" applyFont="true" applyNumberFormat="true" applyProtection="false" borderId="176" fillId="0" fontId="24" numFmtId="304" xfId="0">
      <alignment horizontal="center" vertical="center"/>
    </xf>
    <xf applyAlignment="true" applyBorder="false" applyFill="false" applyFont="true" applyNumberFormat="true" applyProtection="false" borderId="176" fillId="0" fontId="9" numFmtId="301" xfId="0">
      <alignment horizontal="center" vertical="center"/>
    </xf>
    <xf applyAlignment="true" applyBorder="false" applyFill="false" applyFont="true" applyNumberFormat="false" applyProtection="false" borderId="176" fillId="0" fontId="9" numFmtId="0" xfId="0">
      <alignment horizontal="center" vertical="center"/>
    </xf>
    <xf applyAlignment="true" applyBorder="false" applyFill="true" applyFont="true" applyNumberFormat="false" applyProtection="false" borderId="176" fillId="152" fontId="7" numFmtId="0" xfId="0">
      <alignment horizontal="center" vertical="center"/>
    </xf>
    <xf applyAlignment="true" applyBorder="false" applyFill="true" applyFont="true" applyNumberFormat="true" applyProtection="false" borderId="176" fillId="152" fontId="9" numFmtId="304" xfId="0">
      <alignment horizontal="center" vertical="center"/>
    </xf>
    <xf applyAlignment="true" applyBorder="false" applyFill="true" applyFont="true" applyNumberFormat="true" applyProtection="false" borderId="176" fillId="152" fontId="9" numFmtId="302" xfId="0">
      <alignment horizontal="center" vertical="center"/>
    </xf>
    <xf applyAlignment="true" applyBorder="false" applyFill="true" applyFont="true" applyNumberFormat="true" applyProtection="false" borderId="176" fillId="152" fontId="9" numFmtId="305" xfId="0">
      <alignment horizontal="center" vertical="center"/>
    </xf>
    <xf applyAlignment="true" applyBorder="false" applyFill="true" applyFont="true" applyNumberFormat="false" applyProtection="false" borderId="176" fillId="152" fontId="9" numFmtId="0" xfId="0">
      <alignment horizontal="center" vertical="center"/>
    </xf>
    <xf applyAlignment="true" applyBorder="false" applyFill="true" applyFont="true" applyNumberFormat="true" applyProtection="false" borderId="176" fillId="152" fontId="9" numFmtId="303" xfId="0">
      <alignment horizontal="center" vertical="center"/>
    </xf>
    <xf applyAlignment="true" applyBorder="false" applyFill="false" applyFont="true" applyNumberFormat="true" applyProtection="false" borderId="177" fillId="0" fontId="9" numFmtId="301" xfId="0">
      <alignment horizontal="center" vertical="center"/>
    </xf>
    <xf applyAlignment="true" applyBorder="false" applyFill="false" applyFont="true" applyNumberFormat="true" applyProtection="false" borderId="177" fillId="0" fontId="9" numFmtId="302" xfId="0">
      <alignment horizontal="center" vertical="center"/>
    </xf>
    <xf applyAlignment="true" applyBorder="false" applyFill="false" applyFont="true" applyNumberFormat="false" applyProtection="false" borderId="177" fillId="0" fontId="9" numFmtId="0" xfId="0">
      <alignment horizontal="center" vertical="center"/>
    </xf>
    <xf applyAlignment="true" applyBorder="false" applyFill="true" applyFont="true" applyNumberFormat="false" applyProtection="false" borderId="176" fillId="153" fontId="25" numFmtId="0" xfId="0">
      <alignment horizontal="center" vertical="center"/>
    </xf>
    <xf applyAlignment="true" applyBorder="false" applyFill="true" applyFont="true" applyNumberFormat="true" applyProtection="false" borderId="176" fillId="153" fontId="25" numFmtId="305" xfId="0">
      <alignment horizontal="center" vertical="center"/>
    </xf>
    <xf applyAlignment="true" applyBorder="false" applyFill="true" applyFont="true" applyNumberFormat="false" applyProtection="false" borderId="176" fillId="153" fontId="11" numFmtId="0" xfId="0">
      <alignment horizontal="center" vertical="center"/>
    </xf>
    <xf applyAlignment="true" applyBorder="false" applyFill="false" applyFont="true" applyNumberFormat="false" applyProtection="false" borderId="176" fillId="0" fontId="4" numFmtId="0" xfId="0">
      <alignment horizontal="center" vertical="center"/>
    </xf>
    <xf applyAlignment="true" applyBorder="false" applyFill="false" applyFont="true" applyNumberFormat="false" applyProtection="false" borderId="175" fillId="0" fontId="7" numFmtId="0" xfId="0">
      <alignment horizontal="center" vertical="center"/>
    </xf>
    <xf applyAlignment="true" applyBorder="false" applyFill="false" applyFont="true" applyNumberFormat="false" applyProtection="false" borderId="176" fillId="0" fontId="7" numFmtId="0" xfId="0">
      <alignment horizontal="center" vertical="center"/>
    </xf>
    <xf applyAlignment="true" applyBorder="false" applyFill="false" applyFont="true" applyNumberFormat="true" applyProtection="false" borderId="176" fillId="0" fontId="9" numFmtId="299" xfId="0">
      <alignment horizontal="center" vertical="center"/>
    </xf>
    <xf applyAlignment="true" applyBorder="false" applyFill="false" applyFont="true" applyNumberFormat="true" applyProtection="false" borderId="176" fillId="0" fontId="9" numFmtId="304" xfId="0">
      <alignment horizontal="center" vertical="center"/>
    </xf>
    <xf applyAlignment="true" applyBorder="false" applyFill="false" applyFont="true" applyNumberFormat="false" applyProtection="false" borderId="177" fillId="0" fontId="7" numFmtId="0" xfId="0">
      <alignment horizontal="center" vertical="center"/>
    </xf>
    <xf applyAlignment="true" applyBorder="false" applyFill="true" applyFont="true" applyNumberFormat="true" applyProtection="false" borderId="177" fillId="153" fontId="25" numFmtId="302" xfId="0">
      <alignment horizontal="center" vertical="center"/>
    </xf>
    <xf applyAlignment="true" applyBorder="false" applyFill="true" applyFont="true" applyNumberFormat="false" applyProtection="false" borderId="177" fillId="148" fontId="1" numFmtId="0" xfId="0">
      <alignment horizontal="center" vertical="center"/>
    </xf>
    <xf applyAlignment="true" applyBorder="false" applyFill="true" applyFont="true" applyNumberFormat="true" applyProtection="false" borderId="177" fillId="149" fontId="1" numFmtId="299" xfId="0">
      <alignment horizontal="center" vertical="center"/>
    </xf>
    <xf applyAlignment="true" applyBorder="false" applyFill="true" applyFont="true" applyNumberFormat="true" applyProtection="false" borderId="177" fillId="150" fontId="1" numFmtId="300" xfId="0">
      <alignment horizontal="center" vertical="center"/>
    </xf>
    <xf applyAlignment="true" applyBorder="false" applyFill="true" applyFont="true" applyNumberFormat="true" applyProtection="false" borderId="177" fillId="150" fontId="1" numFmtId="302" xfId="0">
      <alignment horizontal="center" vertical="center"/>
    </xf>
    <xf applyAlignment="true" applyBorder="false" applyFill="true" applyFont="true" applyNumberFormat="true" applyProtection="false" borderId="177" fillId="149" fontId="1" numFmtId="304" xfId="0">
      <alignment horizontal="center" vertical="center"/>
    </xf>
    <xf applyAlignment="true" applyBorder="false" applyFill="true" applyFont="true" applyNumberFormat="true" applyProtection="false" borderId="177" fillId="149" fontId="1" numFmtId="300" xfId="0">
      <alignment horizontal="center" vertical="center"/>
    </xf>
    <xf applyAlignment="true" applyBorder="false" applyFill="true" applyFont="true" applyNumberFormat="true" applyProtection="false" borderId="177" fillId="150" fontId="1" numFmtId="301" xfId="0">
      <alignment horizontal="center" vertical="center"/>
    </xf>
    <xf applyAlignment="true" applyBorder="false" applyFill="true" applyFont="true" applyNumberFormat="false" applyProtection="false" borderId="177" fillId="150" fontId="1" numFmtId="0" xfId="0">
      <alignment horizontal="center" vertical="center"/>
    </xf>
    <xf applyAlignment="true" applyBorder="false" applyFill="false" applyFont="true" applyNumberFormat="false" applyProtection="false" borderId="177" fillId="0" fontId="4" numFmtId="0" xfId="0">
      <alignment horizontal="center" vertical="center"/>
    </xf>
    <xf applyAlignment="true" applyBorder="false" applyFill="false" applyFont="true" applyNumberFormat="true" applyProtection="false" borderId="177" fillId="0" fontId="9" numFmtId="299" xfId="0">
      <alignment horizontal="center" vertical="center"/>
    </xf>
    <xf applyAlignment="true" applyBorder="false" applyFill="false" applyFont="true" applyNumberFormat="true" applyProtection="false" borderId="177" fillId="0" fontId="9" numFmtId="304" xfId="0">
      <alignment horizontal="center" vertical="center"/>
    </xf>
    <xf applyAlignment="true" applyBorder="false" applyFill="false" applyFont="true" applyNumberFormat="false" applyProtection="false" borderId="177" fillId="0" fontId="9" numFmtId="0" xfId="0">
      <alignment horizontal="center" vertical="center"/>
    </xf>
    <xf applyAlignment="true" applyBorder="false" applyFill="false" applyFont="true" applyNumberFormat="false" applyProtection="false" borderId="177" fillId="0" fontId="4" numFmtId="0" xfId="0">
      <alignment horizontal="center" vertical="center"/>
    </xf>
    <xf applyAlignment="true" applyBorder="false" applyFill="true" applyFont="true" applyNumberFormat="false" applyProtection="false" borderId="177" fillId="152" fontId="7" numFmtId="0" xfId="0">
      <alignment horizontal="center" vertical="center"/>
    </xf>
    <xf applyAlignment="true" applyBorder="false" applyFill="true" applyFont="true" applyNumberFormat="true" applyProtection="false" borderId="177" fillId="152" fontId="9" numFmtId="304" xfId="0">
      <alignment horizontal="center" vertical="center"/>
    </xf>
    <xf applyAlignment="true" applyBorder="false" applyFill="true" applyFont="true" applyNumberFormat="true" applyProtection="false" borderId="177" fillId="152" fontId="9" numFmtId="305" xfId="0">
      <alignment horizontal="center" vertical="center"/>
    </xf>
    <xf applyAlignment="true" applyBorder="false" applyFill="true" applyFont="true" applyNumberFormat="false" applyProtection="false" borderId="177" fillId="152" fontId="9" numFmtId="0" xfId="0">
      <alignment horizontal="center" vertical="center"/>
    </xf>
    <xf applyAlignment="true" applyBorder="false" applyFill="true" applyFont="true" applyNumberFormat="true" applyProtection="false" borderId="177" fillId="152" fontId="9" numFmtId="303" xfId="0">
      <alignment horizontal="center" vertical="center"/>
    </xf>
    <xf applyAlignment="true" applyBorder="false" applyFill="false" applyFont="true" applyNumberFormat="false" applyProtection="false" borderId="175" fillId="0" fontId="7" numFmtId="0" xfId="0">
      <alignment horizontal="center" vertical="center"/>
    </xf>
    <xf applyAlignment="true" applyBorder="false" applyFill="true" applyFont="true" applyNumberFormat="false" applyProtection="false" borderId="177" fillId="153" fontId="25" numFmtId="0" xfId="0">
      <alignment horizontal="center" vertical="center"/>
    </xf>
    <xf applyAlignment="true" applyBorder="false" applyFill="true" applyFont="true" applyNumberFormat="true" applyProtection="false" borderId="177" fillId="153" fontId="25" numFmtId="305" xfId="0">
      <alignment horizontal="center" vertical="center"/>
    </xf>
    <xf applyAlignment="true" applyBorder="false" applyFill="true" applyFont="true" applyNumberFormat="false" applyProtection="false" borderId="177" fillId="153" fontId="11" numFmtId="0" xfId="0">
      <alignment horizontal="center" vertical="center"/>
    </xf>
    <xf applyAlignment="true" applyBorder="false" applyFill="false" applyFont="true" applyNumberFormat="true" applyProtection="false" borderId="177" fillId="0" fontId="9" numFmtId="299" xfId="0">
      <alignment horizontal="center" vertical="center"/>
    </xf>
    <xf applyAlignment="true" applyBorder="false" applyFill="false" applyFont="true" applyNumberFormat="false" applyProtection="false" borderId="177" fillId="0" fontId="7" numFmtId="0" xfId="0">
      <alignment horizontal="center" vertical="center"/>
    </xf>
    <xf applyAlignment="true" applyBorder="false" applyFill="true" applyFont="true" applyNumberFormat="false" applyProtection="false" borderId="178" fillId="148" fontId="1" numFmtId="0" xfId="0">
      <alignment horizontal="center" vertical="center"/>
    </xf>
    <xf applyAlignment="true" applyBorder="false" applyFill="true" applyFont="true" applyNumberFormat="true" applyProtection="false" borderId="178" fillId="149" fontId="1" numFmtId="299" xfId="0">
      <alignment horizontal="center" vertical="center"/>
    </xf>
    <xf applyAlignment="true" applyBorder="false" applyFill="true" applyFont="true" applyNumberFormat="true" applyProtection="false" borderId="178" fillId="149" fontId="1" numFmtId="304" xfId="0">
      <alignment horizontal="center" vertical="center"/>
    </xf>
    <xf applyAlignment="true" applyBorder="false" applyFill="true" applyFont="true" applyNumberFormat="true" applyProtection="false" borderId="178" fillId="149" fontId="1" numFmtId="300" xfId="0">
      <alignment horizontal="center" vertical="center"/>
    </xf>
    <xf applyAlignment="true" applyBorder="false" applyFill="true" applyFont="true" applyNumberFormat="true" applyProtection="false" borderId="178" fillId="150" fontId="1" numFmtId="300" xfId="0">
      <alignment horizontal="center" vertical="center"/>
    </xf>
    <xf applyAlignment="true" applyBorder="false" applyFill="true" applyFont="true" applyNumberFormat="true" applyProtection="false" borderId="178" fillId="150" fontId="1" numFmtId="301" xfId="0">
      <alignment horizontal="center" vertical="center"/>
    </xf>
    <xf applyAlignment="true" applyBorder="false" applyFill="true" applyFont="true" applyNumberFormat="true" applyProtection="false" borderId="178" fillId="150" fontId="1" numFmtId="302" xfId="0">
      <alignment horizontal="center" vertical="center"/>
    </xf>
    <xf applyAlignment="true" applyBorder="false" applyFill="false" applyFont="true" applyNumberFormat="false" applyProtection="false" borderId="176" fillId="0" fontId="7" numFmtId="0" xfId="0">
      <alignment horizontal="center" vertical="center"/>
    </xf>
    <xf applyAlignment="true" applyBorder="false" applyFill="false" applyFont="true" applyNumberFormat="true" applyProtection="false" borderId="176" fillId="0" fontId="9" numFmtId="299" xfId="0">
      <alignment horizontal="center" vertical="center"/>
    </xf>
    <xf applyAlignment="true" applyBorder="false" applyFill="false" applyFont="true" applyNumberFormat="true" applyProtection="false" borderId="176" fillId="0" fontId="9" numFmtId="304" xfId="0">
      <alignment horizontal="center" vertical="center"/>
    </xf>
    <xf applyAlignment="true" applyBorder="false" applyFill="false" applyFont="true" applyNumberFormat="true" applyProtection="false" borderId="176" fillId="0" fontId="24" numFmtId="299" xfId="0">
      <alignment horizontal="center" vertical="center"/>
    </xf>
    <xf applyAlignment="true" applyBorder="false" applyFill="false" applyFont="true" applyNumberFormat="true" applyProtection="false" borderId="176" fillId="0" fontId="9" numFmtId="300" xfId="0">
      <alignment horizontal="center" vertical="center"/>
    </xf>
    <xf applyAlignment="true" applyBorder="false" applyFill="false" applyFont="true" applyNumberFormat="true" applyProtection="false" borderId="176" fillId="0" fontId="9" numFmtId="301" xfId="0">
      <alignment horizontal="center" vertical="center"/>
    </xf>
    <xf applyAlignment="true" applyBorder="false" applyFill="false" applyFont="true" applyNumberFormat="true" applyProtection="false" borderId="179" fillId="0" fontId="9" numFmtId="301" xfId="0">
      <alignment horizontal="center" vertical="center"/>
    </xf>
    <xf applyAlignment="true" applyBorder="false" applyFill="false" applyFont="true" applyNumberFormat="true" applyProtection="false" borderId="176" fillId="0" fontId="9" numFmtId="302" xfId="0">
      <alignment horizontal="center" vertical="center"/>
    </xf>
    <xf applyAlignment="true" applyBorder="false" applyFill="false" applyFont="true" applyNumberFormat="true" applyProtection="false" borderId="176" fillId="0" fontId="9" numFmtId="301" xfId="0">
      <alignment horizontal="center" vertical="center"/>
    </xf>
    <xf applyAlignment="true" applyBorder="false" applyFill="false" applyFont="true" applyNumberFormat="true" applyProtection="false" borderId="176" fillId="0" fontId="9" numFmtId="302" xfId="0">
      <alignment horizontal="center" vertical="center"/>
    </xf>
    <xf applyAlignment="true" applyBorder="false" applyFill="false" applyFont="true" applyNumberFormat="true" applyProtection="false" borderId="180" fillId="0" fontId="9" numFmtId="300" xfId="0">
      <alignment horizontal="center" vertical="center"/>
    </xf>
    <xf applyAlignment="true" applyBorder="false" applyFill="false" applyFont="true" applyNumberFormat="true" applyProtection="false" borderId="181" fillId="0" fontId="9" numFmtId="301" xfId="0">
      <alignment horizontal="center" vertical="center"/>
    </xf>
    <xf applyAlignment="true" applyBorder="false" applyFill="false" applyFont="true" applyNumberFormat="true" applyProtection="false" borderId="181" fillId="0" fontId="9" numFmtId="302" xfId="0">
      <alignment horizontal="center" vertical="center"/>
    </xf>
    <xf applyAlignment="true" applyBorder="false" applyFill="false" applyFont="true" applyNumberFormat="true" applyProtection="false" borderId="181" fillId="0" fontId="9" numFmtId="302" xfId="0">
      <alignment horizontal="center" vertical="center"/>
    </xf>
    <xf applyAlignment="true" applyBorder="false" applyFill="false" applyFont="true" applyNumberFormat="true" applyProtection="false" borderId="181" fillId="0" fontId="9" numFmtId="300" xfId="0">
      <alignment horizontal="center" vertical="center"/>
    </xf>
    <xf applyAlignment="true" applyBorder="false" applyFill="true" applyFont="true" applyNumberFormat="true" applyProtection="false" borderId="176" fillId="152" fontId="9" numFmtId="299" xfId="0">
      <alignment horizontal="center" vertical="center"/>
    </xf>
    <xf applyAlignment="true" applyBorder="false" applyFill="true" applyFont="true" applyNumberFormat="true" applyProtection="false" borderId="176" fillId="152" fontId="9" numFmtId="304" xfId="0">
      <alignment horizontal="center" vertical="center"/>
    </xf>
    <xf applyAlignment="true" applyBorder="false" applyFill="true" applyFont="true" applyNumberFormat="true" applyProtection="false" borderId="176" fillId="152" fontId="9" numFmtId="300" xfId="0">
      <alignment horizontal="center" vertical="center"/>
    </xf>
    <xf applyAlignment="true" applyBorder="false" applyFill="true" applyFont="true" applyNumberFormat="true" applyProtection="false" borderId="176" fillId="152" fontId="9" numFmtId="301" xfId="0">
      <alignment horizontal="center" vertical="center"/>
    </xf>
    <xf applyAlignment="true" applyBorder="false" applyFill="true" applyFont="true" applyNumberFormat="true" applyProtection="false" borderId="176" fillId="152" fontId="9" numFmtId="302" xfId="0">
      <alignment horizontal="center" vertical="center"/>
    </xf>
    <xf applyAlignment="true" applyBorder="false" applyFill="true" applyFont="true" applyNumberFormat="true" applyProtection="false" borderId="180" fillId="152" fontId="9" numFmtId="305" xfId="0">
      <alignment horizontal="center" vertical="center"/>
    </xf>
    <xf applyAlignment="true" applyBorder="false" applyFill="true" applyFont="true" applyNumberFormat="true" applyProtection="false" borderId="176" fillId="153" fontId="25" numFmtId="301" xfId="0">
      <alignment horizontal="center" vertical="center"/>
    </xf>
    <xf applyAlignment="true" applyBorder="false" applyFill="true" applyFont="true" applyNumberFormat="true" applyProtection="false" borderId="180" fillId="153" fontId="25" numFmtId="305" xfId="0">
      <alignment horizontal="center" vertical="center"/>
    </xf>
    <xf applyAlignment="true" applyBorder="false" applyFill="false" applyFont="true" applyNumberFormat="true" applyProtection="false" borderId="177" fillId="0" fontId="9" numFmtId="304" xfId="0">
      <alignment horizontal="center" vertical="center"/>
    </xf>
    <xf applyAlignment="true" applyBorder="false" applyFill="false" applyFont="true" applyNumberFormat="true" applyProtection="false" borderId="182" fillId="0" fontId="9" numFmtId="301" xfId="0">
      <alignment horizontal="center" vertical="center"/>
    </xf>
    <xf applyAlignment="true" applyBorder="false" applyFill="false" applyFont="true" applyNumberFormat="true" applyProtection="false" borderId="183" fillId="0" fontId="9" numFmtId="301" xfId="0">
      <alignment horizontal="center" vertical="center"/>
    </xf>
    <xf applyAlignment="true" applyBorder="false" applyFill="false" applyFont="true" applyNumberFormat="true" applyProtection="false" borderId="183" fillId="0" fontId="9" numFmtId="302" xfId="0">
      <alignment horizontal="center" vertical="center"/>
    </xf>
    <xf applyAlignment="true" applyBorder="false" applyFill="false" applyFont="true" applyNumberFormat="true" applyProtection="false" borderId="183" fillId="0" fontId="9" numFmtId="300" xfId="0">
      <alignment horizontal="center" vertical="center"/>
    </xf>
    <xf applyAlignment="true" applyBorder="false" applyFill="false" applyFont="true" applyNumberFormat="true" applyProtection="false" borderId="176" fillId="0" fontId="24" numFmtId="299" xfId="0">
      <alignment horizontal="center" vertical="center"/>
    </xf>
    <xf applyAlignment="true" applyBorder="false" applyFill="true" applyFont="true" applyNumberFormat="true" applyProtection="false" borderId="176" fillId="153" fontId="25" numFmtId="299" xfId="0">
      <alignment horizontal="center" vertical="center"/>
    </xf>
    <xf applyAlignment="true" applyBorder="false" applyFill="true" applyFont="true" applyNumberFormat="true" applyProtection="false" borderId="176" fillId="153" fontId="25" numFmtId="300" xfId="0">
      <alignment horizontal="center" vertical="center"/>
    </xf>
    <xf applyAlignment="true" applyBorder="false" applyFill="false" applyFont="true" applyNumberFormat="true" applyProtection="false" borderId="176" fillId="0" fontId="9" numFmtId="304" xfId="0">
      <alignment horizontal="center" vertical="center"/>
    </xf>
    <xf applyAlignment="true" applyBorder="false" applyFill="false" applyFont="true" applyNumberFormat="true" applyProtection="false" borderId="176" fillId="0" fontId="9" numFmtId="301" xfId="0">
      <alignment horizontal="center" vertical="center"/>
    </xf>
    <xf applyAlignment="true" applyBorder="false" applyFill="false" applyFont="true" applyNumberFormat="true" applyProtection="false" borderId="181" fillId="0" fontId="9" numFmtId="302" xfId="0">
      <alignment horizontal="center" vertical="center"/>
    </xf>
    <xf applyAlignment="true" applyBorder="false" applyFill="false" applyFont="true" applyNumberFormat="true" applyProtection="false" borderId="177" fillId="0" fontId="9" numFmtId="302" xfId="0">
      <alignment horizontal="center" vertical="center"/>
    </xf>
    <xf applyAlignment="true" applyBorder="false" applyFill="true" applyFont="true" applyNumberFormat="true" applyProtection="false" borderId="177" fillId="153" fontId="11" numFmtId="299" xfId="0">
      <alignment horizontal="center" vertical="center"/>
    </xf>
    <xf applyAlignment="true" applyBorder="false" applyFill="true" applyFont="true" applyNumberFormat="false" applyProtection="false" borderId="184" fillId="154" fontId="1" numFmtId="0" xfId="0">
      <alignment horizontal="center" vertical="center"/>
    </xf>
    <xf applyAlignment="true" applyBorder="false" applyFill="true" applyFont="true" applyNumberFormat="true" applyProtection="false" borderId="184" fillId="155" fontId="1" numFmtId="306" xfId="0">
      <alignment horizontal="center" vertical="center"/>
    </xf>
    <xf applyAlignment="true" applyBorder="false" applyFill="true" applyFont="true" applyNumberFormat="true" applyProtection="false" borderId="184" fillId="156" fontId="1" numFmtId="307" xfId="0">
      <alignment horizontal="center" vertical="center"/>
    </xf>
    <xf applyAlignment="true" applyBorder="false" applyFill="true" applyFont="true" applyNumberFormat="false" applyProtection="false" borderId="184" fillId="156" fontId="1" numFmtId="0" xfId="0">
      <alignment horizontal="center" vertical="center"/>
    </xf>
    <xf applyAlignment="true" applyBorder="false" applyFill="true" applyFont="true" applyNumberFormat="true" applyProtection="false" borderId="184" fillId="155" fontId="1" numFmtId="306" xfId="0">
      <alignment horizontal="center" vertical="center"/>
    </xf>
    <xf applyAlignment="true" applyBorder="false" applyFill="true" applyFont="true" applyNumberFormat="true" applyProtection="false" borderId="184" fillId="155" fontId="1" numFmtId="308" xfId="0">
      <alignment horizontal="center" vertical="center"/>
    </xf>
    <xf applyAlignment="true" applyBorder="false" applyFill="true" applyFont="true" applyNumberFormat="true" applyProtection="false" borderId="184" fillId="155" fontId="1" numFmtId="308" xfId="0">
      <alignment horizontal="center" vertical="center"/>
    </xf>
    <xf applyAlignment="true" applyBorder="false" applyFill="true" applyFont="true" applyNumberFormat="false" applyProtection="false" borderId="184" fillId="155" fontId="1" numFmtId="0" xfId="0">
      <alignment horizontal="center" vertical="center"/>
    </xf>
    <xf applyAlignment="true" applyBorder="false" applyFill="true" applyFont="true" applyNumberFormat="true" applyProtection="false" borderId="184" fillId="155" fontId="1" numFmtId="307" xfId="0">
      <alignment horizontal="center" vertical="center"/>
    </xf>
    <xf applyAlignment="true" applyBorder="false" applyFill="true" applyFont="true" applyNumberFormat="true" applyProtection="false" borderId="184" fillId="155" fontId="1" numFmtId="307" xfId="0">
      <alignment horizontal="center" vertical="center"/>
    </xf>
    <xf applyAlignment="true" applyBorder="false" applyFill="true" applyFont="true" applyNumberFormat="true" applyProtection="false" borderId="184" fillId="156" fontId="1" numFmtId="309" xfId="0">
      <alignment horizontal="center" vertical="center"/>
    </xf>
    <xf applyAlignment="true" applyBorder="false" applyFill="true" applyFont="true" applyNumberFormat="true" applyProtection="false" borderId="184" fillId="156" fontId="1" numFmtId="310" xfId="0">
      <alignment horizontal="center" vertical="center"/>
    </xf>
    <xf applyAlignment="true" applyBorder="false" applyFill="true" applyFont="true" applyNumberFormat="true" applyProtection="false" borderId="184" fillId="156" fontId="1" numFmtId="311" xfId="0">
      <alignment horizontal="center" vertical="center"/>
    </xf>
    <xf applyAlignment="true" applyBorder="false" applyFill="true" applyFont="true" applyNumberFormat="true" applyProtection="false" borderId="184" fillId="156" fontId="1" numFmtId="310" xfId="0">
      <alignment horizontal="center" vertical="center"/>
    </xf>
    <xf applyAlignment="true" applyBorder="false" applyFill="false" applyFont="true" applyNumberFormat="false" applyProtection="false" borderId="185" fillId="0" fontId="17" numFmtId="0" xfId="0">
      <alignment horizontal="center" vertical="center"/>
    </xf>
    <xf applyAlignment="true" applyBorder="false" applyFill="false" applyFont="true" applyNumberFormat="false" applyProtection="false" borderId="186" fillId="0" fontId="3" numFmtId="0" xfId="0">
      <alignment horizontal="center" vertical="center"/>
    </xf>
    <xf applyAlignment="true" applyBorder="false" applyFill="false" applyFont="true" applyNumberFormat="false" applyProtection="false" borderId="184" fillId="0" fontId="3" numFmtId="0" xfId="0">
      <alignment horizontal="center" vertical="center"/>
    </xf>
    <xf applyAlignment="true" applyBorder="false" applyFill="false" applyFont="true" applyNumberFormat="true" applyProtection="false" borderId="184" fillId="0" fontId="24" numFmtId="306" xfId="0">
      <alignment horizontal="center" vertical="center"/>
    </xf>
    <xf applyAlignment="true" applyBorder="false" applyFill="false" applyFont="true" applyNumberFormat="true" applyProtection="false" borderId="184" fillId="0" fontId="24" numFmtId="306" xfId="0">
      <alignment horizontal="center" vertical="center"/>
    </xf>
    <xf applyAlignment="true" applyBorder="false" applyFill="false" applyFont="true" applyNumberFormat="true" applyProtection="false" borderId="187" fillId="0" fontId="24" numFmtId="312" xfId="0">
      <alignment horizontal="center" vertical="center"/>
    </xf>
    <xf applyAlignment="true" applyBorder="false" applyFill="false" applyFont="true" applyNumberFormat="true" applyProtection="false" borderId="184" fillId="0" fontId="24" numFmtId="307" xfId="0">
      <alignment horizontal="center" vertical="center"/>
    </xf>
    <xf applyAlignment="true" applyBorder="false" applyFill="false" applyFont="true" applyNumberFormat="true" applyProtection="false" borderId="184" fillId="0" fontId="24" numFmtId="307" xfId="0">
      <alignment horizontal="center" vertical="center"/>
    </xf>
    <xf applyAlignment="true" applyBorder="false" applyFill="false" applyFont="true" applyNumberFormat="true" applyProtection="false" borderId="184" fillId="0" fontId="9" numFmtId="307" xfId="0">
      <alignment horizontal="center" vertical="center"/>
    </xf>
    <xf applyAlignment="true" applyBorder="false" applyFill="false" applyFont="true" applyNumberFormat="true" applyProtection="false" borderId="184" fillId="0" fontId="9" numFmtId="309" xfId="0">
      <alignment horizontal="center" vertical="center"/>
    </xf>
    <xf applyAlignment="true" applyBorder="false" applyFill="false" applyFont="true" applyNumberFormat="true" applyProtection="false" borderId="184" fillId="0" fontId="9" numFmtId="310" xfId="0">
      <alignment horizontal="center" vertical="center"/>
    </xf>
    <xf applyAlignment="true" applyBorder="false" applyFill="false" applyFont="true" applyNumberFormat="true" applyProtection="false" borderId="184" fillId="0" fontId="9" numFmtId="309" xfId="0">
      <alignment horizontal="center" vertical="center"/>
    </xf>
    <xf applyAlignment="true" applyBorder="false" applyFill="false" applyFont="true" applyNumberFormat="true" applyProtection="false" borderId="184" fillId="0" fontId="9" numFmtId="312" xfId="0">
      <alignment horizontal="center" vertical="center"/>
    </xf>
    <xf applyAlignment="true" applyBorder="false" applyFill="false" applyFont="true" applyNumberFormat="true" applyProtection="false" borderId="184" fillId="0" fontId="9" numFmtId="307" xfId="0">
      <alignment horizontal="center" vertical="center"/>
    </xf>
    <xf applyAlignment="true" applyBorder="false" applyFill="false" applyFont="true" applyNumberFormat="false" applyProtection="false" borderId="184" fillId="0" fontId="9" numFmtId="0" xfId="0">
      <alignment horizontal="center" vertical="center"/>
    </xf>
    <xf applyAlignment="true" applyBorder="false" applyFill="false" applyFont="true" applyNumberFormat="false" applyProtection="false" borderId="188" fillId="0" fontId="3" numFmtId="0" xfId="0">
      <alignment horizontal="center" vertical="center"/>
    </xf>
    <xf applyAlignment="true" applyBorder="false" applyFill="false" applyFont="true" applyNumberFormat="true" applyProtection="false" borderId="184" fillId="0" fontId="24" numFmtId="306" xfId="0">
      <alignment horizontal="center" vertical="center"/>
    </xf>
    <xf applyAlignment="true" applyBorder="false" applyFill="false" applyFont="true" applyNumberFormat="true" applyProtection="false" borderId="187" fillId="0" fontId="24" numFmtId="312" xfId="0">
      <alignment horizontal="center" vertical="center"/>
    </xf>
    <xf applyAlignment="true" applyBorder="false" applyFill="false" applyFont="true" applyNumberFormat="true" applyProtection="false" borderId="184" fillId="0" fontId="24" numFmtId="307" xfId="0">
      <alignment horizontal="center" vertical="center"/>
    </xf>
    <xf applyAlignment="true" applyBorder="false" applyFill="false" applyFont="true" applyNumberFormat="false" applyProtection="false" borderId="188" fillId="0" fontId="3" numFmtId="0" xfId="0">
      <alignment horizontal="center" vertical="center"/>
    </xf>
    <xf applyAlignment="true" applyBorder="false" applyFill="false" applyFont="true" applyNumberFormat="true" applyProtection="false" borderId="184" fillId="0" fontId="9" numFmtId="309" xfId="0">
      <alignment horizontal="center" vertical="center"/>
    </xf>
    <xf applyAlignment="true" applyBorder="false" applyFill="false" applyFont="true" applyNumberFormat="true" applyProtection="false" borderId="184" fillId="0" fontId="9" numFmtId="312" xfId="0">
      <alignment horizontal="center" vertical="center"/>
    </xf>
    <xf applyAlignment="true" applyBorder="false" applyFill="false" applyFont="true" applyNumberFormat="false" applyProtection="false" borderId="184" fillId="0" fontId="9" numFmtId="0" xfId="0">
      <alignment horizontal="center" vertical="center"/>
    </xf>
    <xf applyAlignment="true" applyBorder="false" applyFill="false" applyFont="true" applyNumberFormat="true" applyProtection="false" borderId="184" fillId="0" fontId="24" numFmtId="312" xfId="0">
      <alignment horizontal="center" vertical="center"/>
    </xf>
    <xf applyAlignment="true" applyBorder="false" applyFill="true" applyFont="true" applyNumberFormat="true" applyProtection="false" borderId="184" fillId="157" fontId="24" numFmtId="307" xfId="0">
      <alignment horizontal="center" vertical="center"/>
    </xf>
    <xf applyAlignment="true" applyBorder="false" applyFill="true" applyFont="true" applyNumberFormat="false" applyProtection="false" borderId="186" fillId="158" fontId="7" numFmtId="0" xfId="0">
      <alignment horizontal="center" vertical="center"/>
    </xf>
    <xf applyAlignment="true" applyBorder="false" applyFill="true" applyFont="true" applyNumberFormat="true" applyProtection="false" borderId="184" fillId="158" fontId="9" numFmtId="312" xfId="0">
      <alignment horizontal="center" vertical="center"/>
    </xf>
    <xf applyAlignment="true" applyBorder="false" applyFill="true" applyFont="true" applyNumberFormat="true" applyProtection="false" borderId="184" fillId="158" fontId="9" numFmtId="307" xfId="0">
      <alignment horizontal="center" vertical="center"/>
    </xf>
    <xf applyAlignment="true" applyBorder="false" applyFill="true" applyFont="true" applyNumberFormat="true" applyProtection="false" borderId="184" fillId="158" fontId="9" numFmtId="307" xfId="0">
      <alignment horizontal="center" vertical="center"/>
    </xf>
    <xf applyAlignment="true" applyBorder="false" applyFill="true" applyFont="true" applyNumberFormat="true" applyProtection="false" borderId="184" fillId="158" fontId="9" numFmtId="309" xfId="0">
      <alignment horizontal="center" vertical="center"/>
    </xf>
    <xf applyAlignment="true" applyBorder="false" applyFill="true" applyFont="true" applyNumberFormat="true" applyProtection="false" borderId="184" fillId="158" fontId="9" numFmtId="310" xfId="0">
      <alignment horizontal="center" vertical="center"/>
    </xf>
    <xf applyAlignment="true" applyBorder="false" applyFill="true" applyFont="true" applyNumberFormat="true" applyProtection="false" borderId="189" fillId="158" fontId="9" numFmtId="306" xfId="0">
      <alignment horizontal="center" vertical="center"/>
    </xf>
    <xf applyAlignment="true" applyBorder="false" applyFill="true" applyFont="true" applyNumberFormat="true" applyProtection="false" borderId="184" fillId="158" fontId="9" numFmtId="306" xfId="0">
      <alignment horizontal="center" vertical="center"/>
    </xf>
    <xf applyAlignment="true" applyBorder="false" applyFill="true" applyFont="true" applyNumberFormat="true" applyProtection="false" borderId="184" fillId="158" fontId="9" numFmtId="311" xfId="0">
      <alignment horizontal="center" vertical="center"/>
    </xf>
    <xf applyAlignment="true" applyBorder="false" applyFill="true" applyFont="true" applyNumberFormat="false" applyProtection="false" borderId="184" fillId="158" fontId="9" numFmtId="0" xfId="0">
      <alignment horizontal="center" vertical="center"/>
    </xf>
    <xf applyAlignment="true" applyBorder="false" applyFill="true" applyFont="true" applyNumberFormat="false" applyProtection="false" borderId="186" fillId="159" fontId="11" numFmtId="0" xfId="0">
      <alignment horizontal="center" vertical="center"/>
    </xf>
    <xf applyAlignment="true" applyBorder="false" applyFill="true" applyFont="true" applyNumberFormat="true" applyProtection="false" borderId="184" fillId="159" fontId="11" numFmtId="312" xfId="0">
      <alignment horizontal="center" vertical="center"/>
    </xf>
    <xf applyAlignment="true" applyBorder="false" applyFill="true" applyFont="true" applyNumberFormat="true" applyProtection="false" borderId="184" fillId="159" fontId="11" numFmtId="307" xfId="0">
      <alignment horizontal="center" vertical="center"/>
    </xf>
    <xf applyAlignment="true" applyBorder="false" applyFill="true" applyFont="true" applyNumberFormat="true" applyProtection="false" borderId="184" fillId="159" fontId="11" numFmtId="309" xfId="0">
      <alignment horizontal="center" vertical="center"/>
    </xf>
    <xf applyAlignment="true" applyBorder="false" applyFill="true" applyFont="true" applyNumberFormat="true" applyProtection="false" borderId="184" fillId="159" fontId="11" numFmtId="310" xfId="0">
      <alignment horizontal="center" vertical="center"/>
    </xf>
    <xf applyAlignment="true" applyBorder="false" applyFill="true" applyFont="true" applyNumberFormat="true" applyProtection="false" borderId="184" fillId="159" fontId="11" numFmtId="311" xfId="0">
      <alignment horizontal="center" vertical="center"/>
    </xf>
    <xf applyAlignment="true" applyBorder="false" applyFill="true" applyFont="true" applyNumberFormat="false" applyProtection="false" borderId="184" fillId="159" fontId="1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calcChain.xml" Type="http://schemas.openxmlformats.org/officeDocument/2006/relationships/calcChain"></Relationship><Relationship Id="rId26" Target="metadata.xml" Type="http://schemas.openxmlformats.org/officeDocument/2006/relationships/sheetMetadata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3" min="13" style="0" width="11.211267605633802"/>
  </cols>
  <sheetData>
    <row r="1">
      <c r="A1" s="1"/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 t="s">
        <v>3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5" t="s">
        <v>4</v>
      </c>
      <c r="AW1" s="5"/>
      <c r="AX1" s="6" t="s">
        <v>5</v>
      </c>
      <c r="AY1" s="7"/>
    </row>
    <row r="2">
      <c r="A2" s="1"/>
      <c r="B2" s="2"/>
      <c r="C2" s="2"/>
      <c r="D2" s="2"/>
      <c r="E2" s="2"/>
      <c r="F2" s="8" t="s">
        <v>6</v>
      </c>
      <c r="G2" s="8"/>
      <c r="H2" s="8"/>
      <c r="I2" s="8"/>
      <c r="J2" s="9">
        <v>600.51</v>
      </c>
      <c r="K2" s="9"/>
      <c r="L2" s="9"/>
      <c r="M2" s="9"/>
      <c r="N2" s="9"/>
      <c r="O2" s="9"/>
      <c r="P2" s="9"/>
      <c r="Q2" s="9"/>
      <c r="R2" s="9"/>
      <c r="S2" s="9"/>
      <c r="T2" s="10" t="s">
        <v>7</v>
      </c>
      <c r="U2" s="10"/>
      <c r="V2" s="10"/>
      <c r="W2" s="10"/>
      <c r="X2" s="10"/>
      <c r="Y2" s="10"/>
      <c r="Z2" s="11" t="s">
        <v>8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2" t="s">
        <v>9</v>
      </c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3"/>
      <c r="AW2" s="14"/>
      <c r="AX2" s="6"/>
      <c r="AY2" s="7"/>
    </row>
    <row r="3">
      <c r="A3" s="1"/>
      <c r="B3" s="15" t="s">
        <v>10</v>
      </c>
      <c r="C3" s="16" t="s">
        <v>11</v>
      </c>
      <c r="D3" s="17" t="s">
        <v>12</v>
      </c>
      <c r="E3" s="18" t="s">
        <v>13</v>
      </c>
      <c r="F3" s="19" t="s">
        <v>14</v>
      </c>
      <c r="G3" s="8" t="s">
        <v>15</v>
      </c>
      <c r="H3" s="20" t="s">
        <v>16</v>
      </c>
      <c r="I3" s="21" t="s">
        <v>17</v>
      </c>
      <c r="J3" s="22" t="s">
        <v>18</v>
      </c>
      <c r="K3" s="23" t="s">
        <v>19</v>
      </c>
      <c r="L3" s="24" t="s">
        <v>20</v>
      </c>
      <c r="M3" s="23" t="s">
        <v>21</v>
      </c>
      <c r="N3" s="23" t="s">
        <v>22</v>
      </c>
      <c r="O3" s="23" t="s">
        <v>23</v>
      </c>
      <c r="P3" s="25" t="s">
        <v>24</v>
      </c>
      <c r="Q3" s="23" t="s">
        <v>25</v>
      </c>
      <c r="R3" s="22" t="s">
        <v>26</v>
      </c>
      <c r="S3" s="26" t="s">
        <v>27</v>
      </c>
      <c r="T3" s="10" t="s">
        <v>28</v>
      </c>
      <c r="U3" s="10" t="s">
        <v>29</v>
      </c>
      <c r="V3" s="10" t="s">
        <v>30</v>
      </c>
      <c r="W3" s="27" t="s">
        <v>31</v>
      </c>
      <c r="X3" s="10" t="s">
        <v>32</v>
      </c>
      <c r="Y3" s="28" t="s">
        <v>33</v>
      </c>
      <c r="Z3" s="29" t="s">
        <v>34</v>
      </c>
      <c r="AA3" s="30" t="s">
        <v>35</v>
      </c>
      <c r="AB3" s="31" t="s">
        <v>36</v>
      </c>
      <c r="AC3" s="30" t="s">
        <v>37</v>
      </c>
      <c r="AD3" s="30" t="s">
        <v>38</v>
      </c>
      <c r="AE3" s="32" t="s">
        <v>39</v>
      </c>
      <c r="AF3" s="30" t="s">
        <v>40</v>
      </c>
      <c r="AG3" s="30" t="s">
        <v>41</v>
      </c>
      <c r="AH3" s="30" t="s">
        <v>42</v>
      </c>
      <c r="AI3" s="32" t="s">
        <v>43</v>
      </c>
      <c r="AJ3" s="32" t="s">
        <v>44</v>
      </c>
      <c r="AK3" s="12" t="s">
        <v>45</v>
      </c>
      <c r="AL3" s="33" t="s">
        <v>46</v>
      </c>
      <c r="AM3" s="33" t="s">
        <v>47</v>
      </c>
      <c r="AN3" s="33" t="s">
        <v>48</v>
      </c>
      <c r="AO3" s="33" t="s">
        <v>49</v>
      </c>
      <c r="AP3" s="33" t="s">
        <v>50</v>
      </c>
      <c r="AQ3" s="12" t="s">
        <v>51</v>
      </c>
      <c r="AR3" s="12" t="s">
        <v>52</v>
      </c>
      <c r="AS3" s="12" t="s">
        <v>53</v>
      </c>
      <c r="AT3" s="12" t="s">
        <v>54</v>
      </c>
      <c r="AU3" s="12" t="s">
        <v>55</v>
      </c>
      <c r="AV3" s="13"/>
      <c r="AW3" s="14"/>
      <c r="AX3" s="6" t="s">
        <v>56</v>
      </c>
      <c r="AY3" s="7"/>
    </row>
    <row r="4">
      <c r="A4" s="34" t="s">
        <v>57</v>
      </c>
      <c r="B4" s="35" t="s">
        <v>58</v>
      </c>
      <c r="C4" s="36" t="s">
        <v>59</v>
      </c>
      <c r="D4" s="37" t="s">
        <v>60</v>
      </c>
      <c r="E4" s="38" t="s">
        <v>61</v>
      </c>
      <c r="F4" s="39">
        <f t="shared" ref="F4:F7" si="669">G4+H4+I4</f>
      </c>
      <c r="G4" s="40">
        <v>1692.28</v>
      </c>
      <c r="H4" s="39">
        <v>1174.1</v>
      </c>
      <c r="I4" s="41">
        <v>0</v>
      </c>
      <c r="J4" s="42">
        <v>7</v>
      </c>
      <c r="K4" s="39">
        <v>14940.2</v>
      </c>
      <c r="L4" s="43">
        <v>0</v>
      </c>
      <c r="M4" s="39">
        <v>0</v>
      </c>
      <c r="N4" s="44">
        <v>1</v>
      </c>
      <c r="O4" s="45">
        <f t="shared" ref="O4:O32" si="828">N4/R4</f>
      </c>
      <c r="P4" s="46"/>
      <c r="Q4" s="47">
        <f t="shared" ref="Q4:Q32" si="247">P4/R4</f>
      </c>
      <c r="R4" s="42">
        <f t="shared" ref="R4:R7" si="401">J4+L4</f>
      </c>
      <c r="S4" s="39">
        <f t="shared" ref="S4:S7" si="515">K4+M4</f>
      </c>
      <c r="T4" s="48">
        <f t="shared" ref="T4:T32" si="141">S4/F4</f>
      </c>
      <c r="U4" s="48">
        <f t="shared" ref="U4:U32" si="181">S4/(F4+(AX4*500)+F4*3%)</f>
      </c>
      <c r="V4" s="48">
        <f t="shared" ref="V4:V32" si="44">S4/R4</f>
      </c>
      <c r="W4" s="49">
        <v>6</v>
      </c>
      <c r="X4" s="48">
        <f t="shared" ref="X4:X30" si="98">F4/W4</f>
      </c>
      <c r="Y4" s="48">
        <f t="shared" ref="Y4:Y30" si="629">F4/R4</f>
      </c>
      <c r="Z4" s="48">
        <f t="shared" ref="Z4:Z30" si="783">F4/AL4</f>
      </c>
      <c r="AA4" s="48">
        <f t="shared" ref="AA4:AA30" si="201">F4/AK4*1000</f>
      </c>
      <c r="AB4" s="48">
        <f t="shared" ref="AB4:AB30" si="267">F4/AN4</f>
      </c>
      <c r="AC4" s="45">
        <f t="shared" ref="AC4:AC30" si="118">AL4/AK4</f>
      </c>
      <c r="AD4" s="45">
        <f t="shared" ref="AD4:AD30" si="161">AN4/AM4</f>
      </c>
      <c r="AE4" s="45">
        <f t="shared" ref="AE4:AE32" si="0">AP4/AM4</f>
      </c>
      <c r="AF4" s="45">
        <f t="shared" ref="AF4:AF32" si="64">R4/AP4</f>
      </c>
      <c r="AG4" s="45">
        <f t="shared" ref="AG4:AG32" si="649">AR4/AN4</f>
      </c>
      <c r="AH4" s="45">
        <f t="shared" ref="AH4:AH32" si="808">R4/AR4</f>
      </c>
      <c r="AI4" s="45">
        <f t="shared" ref="AI4:AI34" si="222">AQ4/AM4</f>
      </c>
      <c r="AJ4" s="50">
        <v>54</v>
      </c>
      <c r="AK4" s="43">
        <v>32657</v>
      </c>
      <c r="AL4" s="43">
        <v>844</v>
      </c>
      <c r="AM4" s="43">
        <v>966</v>
      </c>
      <c r="AN4" s="43">
        <v>73</v>
      </c>
      <c r="AO4" s="50">
        <v>20</v>
      </c>
      <c r="AP4" s="43">
        <v>74</v>
      </c>
      <c r="AQ4" s="43">
        <v>88</v>
      </c>
      <c r="AR4" s="50">
        <v>7</v>
      </c>
      <c r="AS4" s="43">
        <v>6</v>
      </c>
      <c r="AT4" s="43">
        <v>3</v>
      </c>
      <c r="AU4" s="43">
        <v>12</v>
      </c>
      <c r="AV4" s="51"/>
      <c r="AW4" s="51"/>
      <c r="AX4" s="52">
        <f t="shared" ref="AX4:AX7" si="287">COUNT(AU4)</f>
      </c>
      <c r="AY4" s="7"/>
    </row>
    <row r="5">
      <c r="A5" s="34"/>
      <c r="B5" s="35" t="s">
        <v>58</v>
      </c>
      <c r="C5" s="36" t="s">
        <v>59</v>
      </c>
      <c r="D5" s="37" t="s">
        <v>60</v>
      </c>
      <c r="E5" s="53" t="s">
        <v>62</v>
      </c>
      <c r="F5" s="39">
        <f t="shared" si="669"/>
      </c>
      <c r="G5" s="40">
        <v>1097.76</v>
      </c>
      <c r="H5" s="39">
        <v>703.02</v>
      </c>
      <c r="I5" s="41">
        <v>0</v>
      </c>
      <c r="J5" s="42">
        <v>2</v>
      </c>
      <c r="K5" s="39">
        <v>4543.109999999997</v>
      </c>
      <c r="L5" s="43">
        <v>0</v>
      </c>
      <c r="M5" s="39">
        <v>0</v>
      </c>
      <c r="N5" s="44">
        <v>0</v>
      </c>
      <c r="O5" s="45">
        <f t="shared" si="828"/>
      </c>
      <c r="P5" s="46"/>
      <c r="Q5" s="47">
        <f t="shared" si="247"/>
      </c>
      <c r="R5" s="42">
        <f t="shared" si="401"/>
      </c>
      <c r="S5" s="39">
        <f t="shared" si="515"/>
      </c>
      <c r="T5" s="48">
        <f t="shared" si="141"/>
      </c>
      <c r="U5" s="48">
        <f t="shared" si="181"/>
      </c>
      <c r="V5" s="48">
        <f t="shared" si="44"/>
      </c>
      <c r="W5" s="49">
        <v>1</v>
      </c>
      <c r="X5" s="48">
        <f t="shared" si="98"/>
      </c>
      <c r="Y5" s="48">
        <f t="shared" si="629"/>
      </c>
      <c r="Z5" s="48">
        <f t="shared" si="783"/>
      </c>
      <c r="AA5" s="48">
        <f t="shared" si="201"/>
      </c>
      <c r="AB5" s="48">
        <f t="shared" si="267"/>
      </c>
      <c r="AC5" s="45">
        <f t="shared" si="118"/>
      </c>
      <c r="AD5" s="45">
        <f t="shared" si="161"/>
      </c>
      <c r="AE5" s="45">
        <f t="shared" si="0"/>
      </c>
      <c r="AF5" s="45">
        <f t="shared" si="64"/>
      </c>
      <c r="AG5" s="45">
        <f t="shared" si="649"/>
      </c>
      <c r="AH5" s="45">
        <f t="shared" si="808"/>
      </c>
      <c r="AI5" s="45">
        <f t="shared" si="222"/>
      </c>
      <c r="AJ5" s="50">
        <v>56</v>
      </c>
      <c r="AK5" s="43">
        <v>20580</v>
      </c>
      <c r="AL5" s="43">
        <v>766</v>
      </c>
      <c r="AM5" s="43">
        <v>850</v>
      </c>
      <c r="AN5" s="43">
        <v>64</v>
      </c>
      <c r="AO5" s="50">
        <v>9</v>
      </c>
      <c r="AP5" s="43">
        <v>28</v>
      </c>
      <c r="AQ5" s="43">
        <v>63</v>
      </c>
      <c r="AR5" s="50">
        <v>2</v>
      </c>
      <c r="AS5" s="43">
        <v>4</v>
      </c>
      <c r="AT5" s="43">
        <v>2</v>
      </c>
      <c r="AU5" s="43">
        <v>7</v>
      </c>
      <c r="AV5" s="51"/>
      <c r="AW5" s="51"/>
      <c r="AX5" s="52">
        <f t="shared" si="287"/>
      </c>
      <c r="AY5" s="7"/>
    </row>
    <row r="6">
      <c r="A6" s="34"/>
      <c r="B6" s="35" t="s">
        <v>58</v>
      </c>
      <c r="C6" s="36" t="s">
        <v>59</v>
      </c>
      <c r="D6" s="37" t="s">
        <v>60</v>
      </c>
      <c r="E6" s="53" t="s">
        <v>63</v>
      </c>
      <c r="F6" s="39">
        <f t="shared" si="669"/>
      </c>
      <c r="G6" s="40">
        <v>532.9</v>
      </c>
      <c r="H6" s="39">
        <v>676.02</v>
      </c>
      <c r="I6" s="46">
        <v>0</v>
      </c>
      <c r="J6" s="42">
        <v>4</v>
      </c>
      <c r="K6" s="39">
        <v>8532.809999999998</v>
      </c>
      <c r="L6" s="43">
        <v>0</v>
      </c>
      <c r="M6" s="39">
        <v>0</v>
      </c>
      <c r="N6" s="44">
        <v>0</v>
      </c>
      <c r="O6" s="45">
        <f t="shared" si="828"/>
      </c>
      <c r="P6" s="46"/>
      <c r="Q6" s="47">
        <f t="shared" si="247"/>
      </c>
      <c r="R6" s="42">
        <f t="shared" si="401"/>
      </c>
      <c r="S6" s="39">
        <f t="shared" si="515"/>
      </c>
      <c r="T6" s="48">
        <f t="shared" si="141"/>
      </c>
      <c r="U6" s="48">
        <f t="shared" si="181"/>
      </c>
      <c r="V6" s="48">
        <f t="shared" si="44"/>
      </c>
      <c r="W6" s="49">
        <v>3</v>
      </c>
      <c r="X6" s="48">
        <f t="shared" si="98"/>
      </c>
      <c r="Y6" s="48">
        <f t="shared" si="629"/>
      </c>
      <c r="Z6" s="48">
        <f t="shared" si="783"/>
      </c>
      <c r="AA6" s="48">
        <f t="shared" si="201"/>
      </c>
      <c r="AB6" s="48">
        <f t="shared" si="267"/>
      </c>
      <c r="AC6" s="45">
        <f t="shared" si="118"/>
      </c>
      <c r="AD6" s="45">
        <f t="shared" si="161"/>
      </c>
      <c r="AE6" s="45">
        <f t="shared" si="0"/>
      </c>
      <c r="AF6" s="45">
        <f t="shared" si="64"/>
      </c>
      <c r="AG6" s="45">
        <f t="shared" si="649"/>
      </c>
      <c r="AH6" s="45">
        <f t="shared" si="808"/>
      </c>
      <c r="AI6" s="45">
        <f t="shared" si="222"/>
      </c>
      <c r="AJ6" s="50">
        <v>59</v>
      </c>
      <c r="AK6" s="43">
        <v>18716</v>
      </c>
      <c r="AL6" s="43">
        <v>659</v>
      </c>
      <c r="AM6" s="43">
        <v>769</v>
      </c>
      <c r="AN6" s="43">
        <v>43</v>
      </c>
      <c r="AO6" s="50">
        <v>5</v>
      </c>
      <c r="AP6" s="43">
        <v>20</v>
      </c>
      <c r="AQ6" s="50">
        <v>47</v>
      </c>
      <c r="AR6" s="50">
        <v>5</v>
      </c>
      <c r="AS6" s="43">
        <v>1</v>
      </c>
      <c r="AT6" s="43">
        <v>0</v>
      </c>
      <c r="AU6" s="43">
        <v>11</v>
      </c>
      <c r="AV6" s="51"/>
      <c r="AW6" s="51"/>
      <c r="AX6" s="52">
        <f t="shared" si="287"/>
      </c>
      <c r="AY6" s="7"/>
    </row>
    <row r="7">
      <c r="A7" s="34"/>
      <c r="B7" s="35" t="s">
        <v>58</v>
      </c>
      <c r="C7" s="36" t="s">
        <v>59</v>
      </c>
      <c r="D7" s="37" t="s">
        <v>60</v>
      </c>
      <c r="E7" s="53" t="s">
        <v>64</v>
      </c>
      <c r="F7" s="39">
        <f t="shared" si="669"/>
      </c>
      <c r="G7" s="40">
        <v>246.42</v>
      </c>
      <c r="H7" s="39">
        <v>289.99</v>
      </c>
      <c r="I7" s="46">
        <v>0</v>
      </c>
      <c r="J7" s="42">
        <v>0</v>
      </c>
      <c r="K7" s="39">
        <v>0</v>
      </c>
      <c r="L7" s="43">
        <v>0</v>
      </c>
      <c r="M7" s="39">
        <v>0</v>
      </c>
      <c r="N7" s="44">
        <v>0</v>
      </c>
      <c r="O7" s="45">
        <f t="shared" si="828"/>
      </c>
      <c r="P7" s="46"/>
      <c r="Q7" s="47">
        <f t="shared" si="247"/>
      </c>
      <c r="R7" s="42">
        <f t="shared" si="401"/>
      </c>
      <c r="S7" s="39">
        <f t="shared" si="515"/>
      </c>
      <c r="T7" s="48">
        <f t="shared" si="141"/>
      </c>
      <c r="U7" s="48">
        <f t="shared" si="181"/>
      </c>
      <c r="V7" s="48">
        <f t="shared" si="44"/>
      </c>
      <c r="W7" s="49">
        <v>0</v>
      </c>
      <c r="X7" s="48">
        <f t="shared" si="98"/>
      </c>
      <c r="Y7" s="48">
        <f t="shared" si="629"/>
      </c>
      <c r="Z7" s="48">
        <f t="shared" si="783"/>
      </c>
      <c r="AA7" s="48">
        <f t="shared" si="201"/>
      </c>
      <c r="AB7" s="48">
        <f t="shared" si="267"/>
      </c>
      <c r="AC7" s="45">
        <f t="shared" si="118"/>
      </c>
      <c r="AD7" s="45">
        <f t="shared" si="161"/>
      </c>
      <c r="AE7" s="45">
        <f t="shared" si="0"/>
      </c>
      <c r="AF7" s="45">
        <f t="shared" si="64"/>
      </c>
      <c r="AG7" s="45">
        <f t="shared" si="649"/>
      </c>
      <c r="AH7" s="45">
        <f t="shared" si="808"/>
      </c>
      <c r="AI7" s="45">
        <f t="shared" si="222"/>
      </c>
      <c r="AJ7" s="50">
        <v>55</v>
      </c>
      <c r="AK7" s="43">
        <v>9112</v>
      </c>
      <c r="AL7" s="43">
        <v>379</v>
      </c>
      <c r="AM7" s="43">
        <v>431</v>
      </c>
      <c r="AN7" s="43">
        <v>29</v>
      </c>
      <c r="AO7" s="50">
        <v>2</v>
      </c>
      <c r="AP7" s="43">
        <v>8</v>
      </c>
      <c r="AQ7" s="43">
        <v>30</v>
      </c>
      <c r="AR7" s="50">
        <v>0</v>
      </c>
      <c r="AS7" s="43">
        <v>3</v>
      </c>
      <c r="AT7" s="43">
        <v>0</v>
      </c>
      <c r="AU7" s="43">
        <v>5</v>
      </c>
      <c r="AV7" s="51"/>
      <c r="AW7" s="51"/>
      <c r="AX7" s="52">
        <f t="shared" si="287"/>
      </c>
      <c r="AY7" s="7"/>
    </row>
    <row r="8">
      <c r="A8" s="34"/>
      <c r="B8" s="54" t="s">
        <v>65</v>
      </c>
      <c r="C8" s="54"/>
      <c r="D8" s="54"/>
      <c r="E8" s="54"/>
      <c r="F8" s="55">
        <f>SUM(F4:F7)</f>
      </c>
      <c r="G8" s="56">
        <f>SUM(G4:G7)</f>
      </c>
      <c r="H8" s="55">
        <f>SUM(H4:H7)</f>
      </c>
      <c r="I8" s="46">
        <f t="shared" ref="I8:I13" si="139">SUM(I4:I7)</f>
      </c>
      <c r="J8" s="57">
        <f>SUM(J4:J7)</f>
      </c>
      <c r="K8" s="55">
        <f>SUM(K4:K7)</f>
      </c>
      <c r="L8" s="58">
        <f>SUM(L4:L7)</f>
      </c>
      <c r="M8" s="55">
        <f>SUM(M4:M7)</f>
      </c>
      <c r="N8" s="57">
        <f>SUM(N4:N7)</f>
      </c>
      <c r="O8" s="59">
        <f t="shared" si="828"/>
      </c>
      <c r="P8" s="60">
        <f>SUM(P4:P7)</f>
      </c>
      <c r="Q8" s="47">
        <f t="shared" si="247"/>
      </c>
      <c r="R8" s="57">
        <f>SUM(R4:R7)</f>
      </c>
      <c r="S8" s="55">
        <f>SUM(S4:S7)</f>
      </c>
      <c r="T8" s="61">
        <f t="shared" si="141"/>
      </c>
      <c r="U8" s="61">
        <f t="shared" si="181"/>
      </c>
      <c r="V8" s="61">
        <f t="shared" si="44"/>
      </c>
      <c r="W8" s="62">
        <f>SUM(W4:W7)</f>
      </c>
      <c r="X8" s="61">
        <f t="shared" si="98"/>
      </c>
      <c r="Y8" s="61">
        <f t="shared" si="629"/>
      </c>
      <c r="Z8" s="61">
        <f t="shared" si="783"/>
      </c>
      <c r="AA8" s="61">
        <f t="shared" si="201"/>
      </c>
      <c r="AB8" s="61">
        <f t="shared" si="267"/>
      </c>
      <c r="AC8" s="59">
        <f t="shared" si="118"/>
      </c>
      <c r="AD8" s="59">
        <f t="shared" si="161"/>
      </c>
      <c r="AE8" s="59">
        <f t="shared" si="0"/>
      </c>
      <c r="AF8" s="59">
        <f t="shared" si="64"/>
      </c>
      <c r="AG8" s="59">
        <f t="shared" si="649"/>
      </c>
      <c r="AH8" s="59">
        <f t="shared" si="808"/>
      </c>
      <c r="AI8" s="45">
        <f t="shared" si="222"/>
      </c>
      <c r="AJ8" s="63">
        <f>AVERAGE(AJ4:AJ7)</f>
      </c>
      <c r="AK8" s="63">
        <f>SUM(AK4:AK7)</f>
      </c>
      <c r="AL8" s="63">
        <f>SUM(AL4:AL7)</f>
      </c>
      <c r="AM8" s="63">
        <f>SUM(AM4:AM7)</f>
      </c>
      <c r="AN8" s="63">
        <f>SUM(AN4:AN7)</f>
      </c>
      <c r="AO8" s="63">
        <f>SUM(AO4:AO7)</f>
      </c>
      <c r="AP8" s="63">
        <f>SUM(AP4:AP7)</f>
      </c>
      <c r="AQ8" s="63">
        <f>SUM(AQ4:AQ7)</f>
      </c>
      <c r="AR8" s="63">
        <f>SUM(AR4:AR7)</f>
      </c>
      <c r="AS8" s="63">
        <f>SUM(AS4:AS7)</f>
      </c>
      <c r="AT8" s="63">
        <f>SUM(AT4:AT7)</f>
      </c>
      <c r="AU8" s="63">
        <f>SUM(AU4:AU7)</f>
      </c>
      <c r="AV8" s="64"/>
      <c r="AW8" s="64"/>
      <c r="AX8" s="57">
        <f>SUM(AX4:AX7)</f>
      </c>
      <c r="AY8" s="7"/>
    </row>
    <row r="9">
      <c r="A9" s="34"/>
      <c r="B9" s="35" t="s">
        <v>66</v>
      </c>
      <c r="C9" s="36" t="s">
        <v>59</v>
      </c>
      <c r="D9" s="37" t="s">
        <v>67</v>
      </c>
      <c r="E9" s="53" t="s">
        <v>68</v>
      </c>
      <c r="F9" s="39">
        <f t="shared" ref="F9:F12" si="670">G9+H9+I9</f>
      </c>
      <c r="G9" s="65">
        <v>1502.67</v>
      </c>
      <c r="H9" s="66">
        <v>1361.45</v>
      </c>
      <c r="I9" s="46">
        <f t="shared" si="139"/>
      </c>
      <c r="J9" s="42">
        <v>1</v>
      </c>
      <c r="K9" s="39">
        <v>2548.260000000002</v>
      </c>
      <c r="L9" s="43">
        <v>0</v>
      </c>
      <c r="M9" s="39">
        <v>0</v>
      </c>
      <c r="N9" s="44">
        <v>0</v>
      </c>
      <c r="O9" s="45">
        <f t="shared" si="828"/>
      </c>
      <c r="P9" s="41"/>
      <c r="Q9" s="47">
        <f t="shared" si="247"/>
      </c>
      <c r="R9" s="42">
        <f t="shared" ref="R9:R12" si="402">J9+L9</f>
      </c>
      <c r="S9" s="39">
        <f t="shared" ref="S9:S12" si="516">K9+M9</f>
      </c>
      <c r="T9" s="48">
        <f t="shared" si="141"/>
      </c>
      <c r="U9" s="48">
        <f t="shared" si="181"/>
      </c>
      <c r="V9" s="48">
        <f t="shared" si="44"/>
      </c>
      <c r="W9" s="49">
        <v>1</v>
      </c>
      <c r="X9" s="48">
        <f t="shared" si="98"/>
      </c>
      <c r="Y9" s="48">
        <f t="shared" si="629"/>
      </c>
      <c r="Z9" s="48">
        <f t="shared" si="783"/>
      </c>
      <c r="AA9" s="48">
        <f t="shared" si="201"/>
      </c>
      <c r="AB9" s="48">
        <f t="shared" si="267"/>
      </c>
      <c r="AC9" s="45">
        <f t="shared" si="118"/>
      </c>
      <c r="AD9" s="45">
        <f t="shared" si="161"/>
      </c>
      <c r="AE9" s="45">
        <f t="shared" si="0"/>
      </c>
      <c r="AF9" s="45">
        <f t="shared" si="64"/>
      </c>
      <c r="AG9" s="45">
        <f t="shared" si="649"/>
      </c>
      <c r="AH9" s="45">
        <f t="shared" si="808"/>
      </c>
      <c r="AI9" s="45">
        <f t="shared" si="222"/>
      </c>
      <c r="AJ9" s="50">
        <v>32</v>
      </c>
      <c r="AK9" s="43">
        <v>28177</v>
      </c>
      <c r="AL9" s="43">
        <v>1180</v>
      </c>
      <c r="AM9" s="43">
        <v>1250</v>
      </c>
      <c r="AN9" s="43">
        <v>117</v>
      </c>
      <c r="AO9" s="50">
        <v>24</v>
      </c>
      <c r="AP9" s="43">
        <v>60</v>
      </c>
      <c r="AQ9" s="43">
        <v>105</v>
      </c>
      <c r="AR9" s="50">
        <v>1</v>
      </c>
      <c r="AS9" s="43">
        <v>5</v>
      </c>
      <c r="AT9" s="43">
        <v>0</v>
      </c>
      <c r="AU9" s="43">
        <v>15</v>
      </c>
      <c r="AV9" s="51"/>
      <c r="AW9" s="51"/>
      <c r="AX9" s="52">
        <f t="shared" ref="AX9:AX12" si="288">COUNT(AU9)</f>
      </c>
      <c r="AY9" s="7"/>
    </row>
    <row r="10">
      <c r="A10" s="34"/>
      <c r="B10" s="35" t="s">
        <v>66</v>
      </c>
      <c r="C10" s="36" t="s">
        <v>59</v>
      </c>
      <c r="D10" s="37" t="s">
        <v>67</v>
      </c>
      <c r="E10" s="53" t="s">
        <v>69</v>
      </c>
      <c r="F10" s="67">
        <f t="shared" si="670"/>
      </c>
      <c r="G10" s="39">
        <v>2562.77</v>
      </c>
      <c r="H10" s="39">
        <v>1468.08</v>
      </c>
      <c r="I10" s="46">
        <f t="shared" si="139"/>
      </c>
      <c r="J10" s="42">
        <v>6</v>
      </c>
      <c r="K10" s="39">
        <v>13346.5</v>
      </c>
      <c r="L10" s="43">
        <v>0</v>
      </c>
      <c r="M10" s="39">
        <v>0</v>
      </c>
      <c r="N10" s="44">
        <v>1</v>
      </c>
      <c r="O10" s="45">
        <f t="shared" si="828"/>
      </c>
      <c r="P10" s="41"/>
      <c r="Q10" s="47">
        <f t="shared" si="247"/>
      </c>
      <c r="R10" s="42">
        <f t="shared" si="402"/>
      </c>
      <c r="S10" s="39">
        <f t="shared" si="516"/>
      </c>
      <c r="T10" s="48">
        <f t="shared" si="141"/>
      </c>
      <c r="U10" s="48">
        <f t="shared" si="181"/>
      </c>
      <c r="V10" s="48">
        <f t="shared" si="44"/>
      </c>
      <c r="W10" s="49">
        <v>5</v>
      </c>
      <c r="X10" s="48">
        <f t="shared" si="98"/>
      </c>
      <c r="Y10" s="48">
        <f t="shared" si="629"/>
      </c>
      <c r="Z10" s="48">
        <f t="shared" si="783"/>
      </c>
      <c r="AA10" s="48">
        <f t="shared" si="201"/>
      </c>
      <c r="AB10" s="48">
        <f t="shared" si="267"/>
      </c>
      <c r="AC10" s="45">
        <f t="shared" si="118"/>
      </c>
      <c r="AD10" s="45">
        <f t="shared" si="161"/>
      </c>
      <c r="AE10" s="45">
        <f t="shared" si="0"/>
      </c>
      <c r="AF10" s="45">
        <f t="shared" si="64"/>
      </c>
      <c r="AG10" s="45">
        <f t="shared" si="649"/>
      </c>
      <c r="AH10" s="45">
        <f t="shared" si="808"/>
      </c>
      <c r="AI10" s="45">
        <f t="shared" si="222"/>
      </c>
      <c r="AJ10" s="50">
        <v>35</v>
      </c>
      <c r="AK10" s="43">
        <v>35449</v>
      </c>
      <c r="AL10" s="43">
        <v>1369</v>
      </c>
      <c r="AM10" s="43">
        <v>1481</v>
      </c>
      <c r="AN10" s="43">
        <v>144</v>
      </c>
      <c r="AO10" s="50">
        <v>28</v>
      </c>
      <c r="AP10" s="43">
        <v>81</v>
      </c>
      <c r="AQ10" s="43">
        <v>136</v>
      </c>
      <c r="AR10" s="50">
        <v>6</v>
      </c>
      <c r="AS10" s="43">
        <v>5</v>
      </c>
      <c r="AT10" s="43">
        <v>5</v>
      </c>
      <c r="AU10" s="43">
        <v>16</v>
      </c>
      <c r="AV10" s="51"/>
      <c r="AW10" s="51"/>
      <c r="AX10" s="52">
        <f t="shared" si="288"/>
      </c>
      <c r="AY10" s="7"/>
    </row>
    <row r="11">
      <c r="A11" s="34"/>
      <c r="B11" s="35" t="s">
        <v>66</v>
      </c>
      <c r="C11" s="36" t="s">
        <v>59</v>
      </c>
      <c r="D11" s="37" t="s">
        <v>67</v>
      </c>
      <c r="E11" s="53" t="s">
        <v>70</v>
      </c>
      <c r="F11" s="67">
        <f t="shared" si="670"/>
      </c>
      <c r="G11" s="39">
        <v>3026.22</v>
      </c>
      <c r="H11" s="39">
        <v>1049.64</v>
      </c>
      <c r="I11" s="46">
        <f t="shared" si="139"/>
      </c>
      <c r="J11" s="42">
        <v>2</v>
      </c>
      <c r="K11" s="39">
        <v>3989.7000000000044</v>
      </c>
      <c r="L11" s="43">
        <v>0</v>
      </c>
      <c r="M11" s="39">
        <v>0</v>
      </c>
      <c r="N11" s="44">
        <v>0</v>
      </c>
      <c r="O11" s="45">
        <f t="shared" si="828"/>
      </c>
      <c r="P11" s="41"/>
      <c r="Q11" s="47">
        <f t="shared" si="247"/>
      </c>
      <c r="R11" s="42">
        <f t="shared" si="402"/>
      </c>
      <c r="S11" s="39">
        <f t="shared" si="516"/>
      </c>
      <c r="T11" s="48">
        <f t="shared" si="141"/>
      </c>
      <c r="U11" s="48">
        <f t="shared" si="181"/>
      </c>
      <c r="V11" s="48">
        <f t="shared" si="44"/>
      </c>
      <c r="W11" s="49">
        <v>2</v>
      </c>
      <c r="X11" s="48">
        <f t="shared" si="98"/>
      </c>
      <c r="Y11" s="48">
        <f t="shared" si="629"/>
      </c>
      <c r="Z11" s="48">
        <f t="shared" si="783"/>
      </c>
      <c r="AA11" s="48">
        <f t="shared" si="201"/>
      </c>
      <c r="AB11" s="48">
        <f t="shared" si="267"/>
      </c>
      <c r="AC11" s="45">
        <f t="shared" si="118"/>
      </c>
      <c r="AD11" s="45">
        <f t="shared" si="161"/>
      </c>
      <c r="AE11" s="45">
        <f t="shared" si="0"/>
      </c>
      <c r="AF11" s="45">
        <f t="shared" si="64"/>
      </c>
      <c r="AG11" s="45">
        <f t="shared" si="649"/>
      </c>
      <c r="AH11" s="45">
        <f t="shared" si="808"/>
      </c>
      <c r="AI11" s="45">
        <f t="shared" si="222"/>
      </c>
      <c r="AJ11" s="50">
        <v>34</v>
      </c>
      <c r="AK11" s="43">
        <v>27598</v>
      </c>
      <c r="AL11" s="43">
        <v>1168</v>
      </c>
      <c r="AM11" s="43">
        <v>1253</v>
      </c>
      <c r="AN11" s="43">
        <v>97</v>
      </c>
      <c r="AO11" s="50">
        <v>18</v>
      </c>
      <c r="AP11" s="43">
        <v>31</v>
      </c>
      <c r="AQ11" s="43">
        <v>102</v>
      </c>
      <c r="AR11" s="50">
        <v>2</v>
      </c>
      <c r="AS11" s="43">
        <v>4</v>
      </c>
      <c r="AT11" s="43">
        <v>1</v>
      </c>
      <c r="AU11" s="43">
        <v>11</v>
      </c>
      <c r="AV11" s="51"/>
      <c r="AW11" s="51"/>
      <c r="AX11" s="52">
        <f t="shared" si="288"/>
      </c>
      <c r="AY11" s="7"/>
    </row>
    <row r="12">
      <c r="A12" s="34"/>
      <c r="B12" s="35" t="s">
        <v>66</v>
      </c>
      <c r="C12" s="36" t="s">
        <v>59</v>
      </c>
      <c r="D12" s="37" t="s">
        <v>67</v>
      </c>
      <c r="E12" s="53" t="s">
        <v>71</v>
      </c>
      <c r="F12" s="67">
        <f t="shared" si="670"/>
      </c>
      <c r="G12" s="39">
        <v>3273.32</v>
      </c>
      <c r="H12" s="39">
        <v>936.09</v>
      </c>
      <c r="I12" s="46">
        <f t="shared" si="139"/>
      </c>
      <c r="J12" s="42">
        <v>4</v>
      </c>
      <c r="K12" s="39">
        <v>9646.069999999992</v>
      </c>
      <c r="L12" s="43">
        <v>0</v>
      </c>
      <c r="M12" s="39">
        <v>0</v>
      </c>
      <c r="N12" s="44">
        <v>0</v>
      </c>
      <c r="O12" s="45">
        <f t="shared" si="828"/>
      </c>
      <c r="P12" s="41"/>
      <c r="Q12" s="47">
        <f t="shared" si="247"/>
      </c>
      <c r="R12" s="42">
        <f t="shared" si="402"/>
      </c>
      <c r="S12" s="39">
        <f t="shared" si="516"/>
      </c>
      <c r="T12" s="48">
        <f t="shared" si="141"/>
      </c>
      <c r="U12" s="48">
        <f t="shared" si="181"/>
      </c>
      <c r="V12" s="48">
        <f t="shared" si="44"/>
      </c>
      <c r="W12" s="49">
        <v>4</v>
      </c>
      <c r="X12" s="48">
        <f t="shared" si="98"/>
      </c>
      <c r="Y12" s="48">
        <f t="shared" si="629"/>
      </c>
      <c r="Z12" s="48">
        <f t="shared" si="783"/>
      </c>
      <c r="AA12" s="48">
        <f t="shared" si="201"/>
      </c>
      <c r="AB12" s="48">
        <f t="shared" si="267"/>
      </c>
      <c r="AC12" s="45">
        <f t="shared" si="118"/>
      </c>
      <c r="AD12" s="45">
        <f t="shared" si="161"/>
      </c>
      <c r="AE12" s="45">
        <f t="shared" si="0"/>
      </c>
      <c r="AF12" s="45">
        <f t="shared" si="64"/>
      </c>
      <c r="AG12" s="45">
        <f t="shared" si="649"/>
      </c>
      <c r="AH12" s="45">
        <f t="shared" si="808"/>
      </c>
      <c r="AI12" s="45">
        <f t="shared" si="222"/>
      </c>
      <c r="AJ12" s="50">
        <v>35</v>
      </c>
      <c r="AK12" s="43">
        <v>23848</v>
      </c>
      <c r="AL12" s="43">
        <v>905</v>
      </c>
      <c r="AM12" s="43">
        <v>1001</v>
      </c>
      <c r="AN12" s="43">
        <v>75</v>
      </c>
      <c r="AO12" s="50">
        <v>17</v>
      </c>
      <c r="AP12" s="43">
        <v>43</v>
      </c>
      <c r="AQ12" s="43">
        <v>87</v>
      </c>
      <c r="AR12" s="50">
        <v>4</v>
      </c>
      <c r="AS12" s="43">
        <v>2</v>
      </c>
      <c r="AT12" s="43">
        <v>4</v>
      </c>
      <c r="AU12" s="43">
        <v>8</v>
      </c>
      <c r="AV12" s="51"/>
      <c r="AW12" s="51"/>
      <c r="AX12" s="52">
        <f t="shared" si="288"/>
      </c>
      <c r="AY12" s="7"/>
    </row>
    <row r="13">
      <c r="A13" s="34"/>
      <c r="B13" s="54" t="s">
        <v>65</v>
      </c>
      <c r="C13" s="54"/>
      <c r="D13" s="54"/>
      <c r="E13" s="54"/>
      <c r="F13" s="55">
        <f>SUM(F9:F12)</f>
      </c>
      <c r="G13" s="55">
        <f>SUM(G9:G12)</f>
      </c>
      <c r="H13" s="55">
        <f>SUM(H9:H12)</f>
      </c>
      <c r="I13" s="46">
        <f t="shared" si="139"/>
      </c>
      <c r="J13" s="57">
        <f>SUM(J9:J12)</f>
      </c>
      <c r="K13" s="58">
        <f>SUM(K9:K12)</f>
      </c>
      <c r="L13" s="58">
        <f>SUM(L9:L12)</f>
      </c>
      <c r="M13" s="58">
        <f>SUM(M9:M12)</f>
      </c>
      <c r="N13" s="58">
        <f>SUM(N9:N12)</f>
      </c>
      <c r="O13" s="59">
        <f t="shared" si="828"/>
      </c>
      <c r="P13" s="60">
        <f>SUM(P9:P12)</f>
      </c>
      <c r="Q13" s="47">
        <f t="shared" si="247"/>
      </c>
      <c r="R13" s="57">
        <f>SUM(R9:R12)</f>
      </c>
      <c r="S13" s="55">
        <f>SUM(S9:S12)</f>
      </c>
      <c r="T13" s="61">
        <f t="shared" si="141"/>
      </c>
      <c r="U13" s="61">
        <f t="shared" si="181"/>
      </c>
      <c r="V13" s="61">
        <f t="shared" si="44"/>
      </c>
      <c r="W13" s="62">
        <f>SUM(W9:W12)</f>
      </c>
      <c r="X13" s="61">
        <f t="shared" si="98"/>
      </c>
      <c r="Y13" s="61">
        <f t="shared" si="629"/>
      </c>
      <c r="Z13" s="61">
        <f t="shared" si="783"/>
      </c>
      <c r="AA13" s="61">
        <f t="shared" si="201"/>
      </c>
      <c r="AB13" s="61">
        <f t="shared" si="267"/>
      </c>
      <c r="AC13" s="59">
        <f t="shared" si="118"/>
      </c>
      <c r="AD13" s="59">
        <f t="shared" si="161"/>
      </c>
      <c r="AE13" s="59">
        <f t="shared" si="0"/>
      </c>
      <c r="AF13" s="59">
        <f t="shared" si="64"/>
      </c>
      <c r="AG13" s="59">
        <f t="shared" si="649"/>
      </c>
      <c r="AH13" s="59">
        <f t="shared" si="808"/>
      </c>
      <c r="AI13" s="45">
        <f t="shared" si="222"/>
      </c>
      <c r="AJ13" s="63">
        <f>AVERAGE(AJ9:AJ12)</f>
      </c>
      <c r="AK13" s="63">
        <f>SUM(AK9:AK12)</f>
      </c>
      <c r="AL13" s="63">
        <f>SUM(AL9:AL12)</f>
      </c>
      <c r="AM13" s="63">
        <f>SUM(AM9:AM12)</f>
      </c>
      <c r="AN13" s="63">
        <f>SUM(AN9:AN12)</f>
      </c>
      <c r="AO13" s="63">
        <f>SUM(AO9:AO12)</f>
      </c>
      <c r="AP13" s="63">
        <f>SUM(AP9:AP12)</f>
      </c>
      <c r="AQ13" s="63">
        <f>SUM(AQ9:AQ12)</f>
      </c>
      <c r="AR13" s="63">
        <f>SUM(AR9:AR12)</f>
      </c>
      <c r="AS13" s="63">
        <f>SUM(AS9:AS12)</f>
      </c>
      <c r="AT13" s="63">
        <f>SUM(AT9:AT12)</f>
      </c>
      <c r="AU13" s="63">
        <f>SUM(AU9:AU12)</f>
      </c>
      <c r="AV13" s="64"/>
      <c r="AW13" s="64"/>
      <c r="AX13" s="57">
        <f>SUM(AX9:AX12)</f>
      </c>
      <c r="AY13" s="7"/>
    </row>
    <row r="14">
      <c r="A14" s="34"/>
      <c r="B14" s="35" t="s">
        <v>66</v>
      </c>
      <c r="C14" s="36" t="s">
        <v>59</v>
      </c>
      <c r="D14" s="37" t="s">
        <v>72</v>
      </c>
      <c r="E14" s="53" t="s">
        <v>73</v>
      </c>
      <c r="F14" s="39">
        <f t="shared" ref="F14:F17" si="671">G14+H14+I14</f>
      </c>
      <c r="G14" s="40">
        <v>2969.62</v>
      </c>
      <c r="H14" s="39">
        <v>574.91</v>
      </c>
      <c r="I14" s="41">
        <v>0</v>
      </c>
      <c r="J14" s="42">
        <v>1</v>
      </c>
      <c r="K14" s="39">
        <v>1994.8500000000058</v>
      </c>
      <c r="L14" s="43">
        <v>0</v>
      </c>
      <c r="M14" s="39">
        <v>0</v>
      </c>
      <c r="N14" s="44">
        <v>0</v>
      </c>
      <c r="O14" s="45">
        <f t="shared" si="828"/>
      </c>
      <c r="P14" s="46"/>
      <c r="Q14" s="47">
        <f t="shared" si="247"/>
      </c>
      <c r="R14" s="42">
        <f t="shared" ref="R14:R17" si="403">J14+L14</f>
      </c>
      <c r="S14" s="39">
        <f t="shared" ref="S14:S17" si="517">K14+M14</f>
      </c>
      <c r="T14" s="48">
        <f t="shared" si="141"/>
      </c>
      <c r="U14" s="48">
        <f t="shared" si="181"/>
      </c>
      <c r="V14" s="48">
        <f t="shared" si="44"/>
      </c>
      <c r="W14" s="49">
        <v>1</v>
      </c>
      <c r="X14" s="48">
        <f t="shared" si="98"/>
      </c>
      <c r="Y14" s="48">
        <f t="shared" si="629"/>
      </c>
      <c r="Z14" s="48">
        <f t="shared" si="783"/>
      </c>
      <c r="AA14" s="48">
        <f t="shared" si="201"/>
      </c>
      <c r="AB14" s="48">
        <f t="shared" si="267"/>
      </c>
      <c r="AC14" s="45">
        <f t="shared" si="118"/>
      </c>
      <c r="AD14" s="45">
        <f t="shared" si="161"/>
      </c>
      <c r="AE14" s="45">
        <f t="shared" si="0"/>
      </c>
      <c r="AF14" s="45">
        <f t="shared" si="64"/>
      </c>
      <c r="AG14" s="45">
        <f t="shared" si="649"/>
      </c>
      <c r="AH14" s="45">
        <f t="shared" si="808"/>
      </c>
      <c r="AI14" s="45">
        <f t="shared" si="222"/>
      </c>
      <c r="AJ14" s="50">
        <v>36</v>
      </c>
      <c r="AK14" s="43">
        <v>19448</v>
      </c>
      <c r="AL14" s="43">
        <v>653</v>
      </c>
      <c r="AM14" s="43">
        <v>702</v>
      </c>
      <c r="AN14" s="43">
        <v>64</v>
      </c>
      <c r="AO14" s="50">
        <v>24</v>
      </c>
      <c r="AP14" s="43">
        <v>76</v>
      </c>
      <c r="AQ14" s="43">
        <v>66</v>
      </c>
      <c r="AR14" s="50">
        <v>1</v>
      </c>
      <c r="AS14" s="43">
        <v>4</v>
      </c>
      <c r="AT14" s="43">
        <v>2</v>
      </c>
      <c r="AU14" s="43">
        <v>6</v>
      </c>
      <c r="AV14" s="51"/>
      <c r="AW14" s="51"/>
      <c r="AX14" s="52">
        <f t="shared" ref="AX14:AX17" si="289">COUNT(AU14)</f>
      </c>
      <c r="AY14" s="7"/>
    </row>
    <row r="15">
      <c r="A15" s="34"/>
      <c r="B15" s="35" t="s">
        <v>66</v>
      </c>
      <c r="C15" s="35" t="s">
        <v>59</v>
      </c>
      <c r="D15" s="37" t="s">
        <v>72</v>
      </c>
      <c r="E15" s="53" t="s">
        <v>74</v>
      </c>
      <c r="F15" s="39">
        <f t="shared" si="671"/>
      </c>
      <c r="G15" s="40">
        <v>2243.54</v>
      </c>
      <c r="H15" s="39">
        <v>490.32</v>
      </c>
      <c r="I15" s="46">
        <v>0</v>
      </c>
      <c r="J15" s="42">
        <v>6</v>
      </c>
      <c r="K15" s="39">
        <v>16415.699999999997</v>
      </c>
      <c r="L15" s="43">
        <v>0</v>
      </c>
      <c r="M15" s="39">
        <v>0</v>
      </c>
      <c r="N15" s="44">
        <v>0</v>
      </c>
      <c r="O15" s="45">
        <f t="shared" si="828"/>
      </c>
      <c r="P15" s="46"/>
      <c r="Q15" s="47">
        <f t="shared" si="247"/>
      </c>
      <c r="R15" s="42">
        <f t="shared" si="403"/>
      </c>
      <c r="S15" s="39">
        <f t="shared" si="517"/>
      </c>
      <c r="T15" s="48">
        <f t="shared" si="141"/>
      </c>
      <c r="U15" s="48">
        <f t="shared" si="181"/>
      </c>
      <c r="V15" s="48">
        <f t="shared" si="44"/>
      </c>
      <c r="W15" s="49">
        <v>5</v>
      </c>
      <c r="X15" s="48">
        <f t="shared" si="98"/>
      </c>
      <c r="Y15" s="48">
        <f t="shared" si="629"/>
      </c>
      <c r="Z15" s="48">
        <f t="shared" si="783"/>
      </c>
      <c r="AA15" s="48">
        <f t="shared" si="201"/>
      </c>
      <c r="AB15" s="48">
        <f t="shared" si="267"/>
      </c>
      <c r="AC15" s="45">
        <f t="shared" si="118"/>
      </c>
      <c r="AD15" s="45">
        <f t="shared" si="161"/>
      </c>
      <c r="AE15" s="45">
        <f t="shared" si="0"/>
      </c>
      <c r="AF15" s="45">
        <f t="shared" si="64"/>
      </c>
      <c r="AG15" s="45">
        <f t="shared" si="649"/>
      </c>
      <c r="AH15" s="45">
        <f t="shared" si="808"/>
      </c>
      <c r="AI15" s="45">
        <f t="shared" si="222"/>
      </c>
      <c r="AJ15" s="50">
        <v>39</v>
      </c>
      <c r="AK15" s="43">
        <v>14495</v>
      </c>
      <c r="AL15" s="43">
        <v>432</v>
      </c>
      <c r="AM15" s="43">
        <v>472</v>
      </c>
      <c r="AN15" s="43">
        <v>53</v>
      </c>
      <c r="AO15" s="50">
        <v>12</v>
      </c>
      <c r="AP15" s="43">
        <v>46</v>
      </c>
      <c r="AQ15" s="43">
        <v>57</v>
      </c>
      <c r="AR15" s="50">
        <v>6</v>
      </c>
      <c r="AS15" s="43">
        <v>5</v>
      </c>
      <c r="AT15" s="43">
        <v>1</v>
      </c>
      <c r="AU15" s="43">
        <v>4</v>
      </c>
      <c r="AV15" s="51"/>
      <c r="AW15" s="51"/>
      <c r="AX15" s="52">
        <f t="shared" si="289"/>
      </c>
      <c r="AY15" s="7"/>
    </row>
    <row r="16">
      <c r="A16" s="34"/>
      <c r="B16" s="35" t="s">
        <v>66</v>
      </c>
      <c r="C16" s="36" t="s">
        <v>59</v>
      </c>
      <c r="D16" s="37" t="s">
        <v>72</v>
      </c>
      <c r="E16" s="53" t="s">
        <v>75</v>
      </c>
      <c r="F16" s="39">
        <f t="shared" si="671"/>
      </c>
      <c r="G16" s="68">
        <v>2205.04</v>
      </c>
      <c r="H16" s="39">
        <v>548.96</v>
      </c>
      <c r="I16" s="46">
        <v>0</v>
      </c>
      <c r="J16" s="42">
        <v>4</v>
      </c>
      <c r="K16" s="39">
        <v>8949.200000000012</v>
      </c>
      <c r="L16" s="43">
        <v>0</v>
      </c>
      <c r="M16" s="39">
        <v>0</v>
      </c>
      <c r="N16" s="44">
        <v>1</v>
      </c>
      <c r="O16" s="45">
        <f t="shared" si="828"/>
      </c>
      <c r="P16" s="46"/>
      <c r="Q16" s="47">
        <f t="shared" si="247"/>
      </c>
      <c r="R16" s="42">
        <f t="shared" si="403"/>
      </c>
      <c r="S16" s="39">
        <f t="shared" si="517"/>
      </c>
      <c r="T16" s="48">
        <f t="shared" si="141"/>
      </c>
      <c r="U16" s="48">
        <f t="shared" si="181"/>
      </c>
      <c r="V16" s="48">
        <f t="shared" si="44"/>
      </c>
      <c r="W16" s="49">
        <v>2</v>
      </c>
      <c r="X16" s="48">
        <f t="shared" si="98"/>
      </c>
      <c r="Y16" s="48">
        <f t="shared" si="629"/>
      </c>
      <c r="Z16" s="48">
        <f t="shared" si="783"/>
      </c>
      <c r="AA16" s="48">
        <f t="shared" si="201"/>
      </c>
      <c r="AB16" s="48">
        <f t="shared" si="267"/>
      </c>
      <c r="AC16" s="45">
        <f t="shared" si="118"/>
      </c>
      <c r="AD16" s="45">
        <f t="shared" si="161"/>
      </c>
      <c r="AE16" s="45">
        <f t="shared" si="0"/>
      </c>
      <c r="AF16" s="45">
        <f t="shared" si="64"/>
      </c>
      <c r="AG16" s="45">
        <f t="shared" si="649"/>
      </c>
      <c r="AH16" s="45">
        <f t="shared" si="808"/>
      </c>
      <c r="AI16" s="45">
        <f t="shared" si="222"/>
      </c>
      <c r="AJ16" s="50">
        <v>39</v>
      </c>
      <c r="AK16" s="43">
        <v>14588</v>
      </c>
      <c r="AL16" s="43">
        <v>494</v>
      </c>
      <c r="AM16" s="43">
        <v>548</v>
      </c>
      <c r="AN16" s="43">
        <v>46</v>
      </c>
      <c r="AO16" s="50">
        <v>17</v>
      </c>
      <c r="AP16" s="43">
        <v>41</v>
      </c>
      <c r="AQ16" s="43">
        <v>53</v>
      </c>
      <c r="AR16" s="50">
        <v>5</v>
      </c>
      <c r="AS16" s="43">
        <v>3</v>
      </c>
      <c r="AT16" s="43">
        <v>0</v>
      </c>
      <c r="AU16" s="43">
        <v>3</v>
      </c>
      <c r="AV16" s="51"/>
      <c r="AW16" s="51"/>
      <c r="AX16" s="52">
        <f t="shared" si="289"/>
      </c>
      <c r="AY16" s="7"/>
    </row>
    <row r="17">
      <c r="A17" s="34"/>
      <c r="B17" s="35" t="s">
        <v>66</v>
      </c>
      <c r="C17" s="35" t="s">
        <v>59</v>
      </c>
      <c r="D17" s="37" t="s">
        <v>72</v>
      </c>
      <c r="E17" s="53" t="s">
        <v>76</v>
      </c>
      <c r="F17" s="39">
        <f t="shared" si="671"/>
      </c>
      <c r="G17" s="40">
        <v>2171.85</v>
      </c>
      <c r="H17" s="39">
        <v>654.9499999999999</v>
      </c>
      <c r="I17" s="46">
        <v>0</v>
      </c>
      <c r="J17" s="42">
        <v>4</v>
      </c>
      <c r="K17" s="39">
        <v>8526.37999999999</v>
      </c>
      <c r="L17" s="43">
        <v>0</v>
      </c>
      <c r="M17" s="39">
        <v>0</v>
      </c>
      <c r="N17" s="44">
        <v>0</v>
      </c>
      <c r="O17" s="45">
        <f t="shared" si="828"/>
      </c>
      <c r="P17" s="46"/>
      <c r="Q17" s="47">
        <f t="shared" si="247"/>
      </c>
      <c r="R17" s="42">
        <f t="shared" si="403"/>
      </c>
      <c r="S17" s="39">
        <f t="shared" si="517"/>
      </c>
      <c r="T17" s="48">
        <f t="shared" si="141"/>
      </c>
      <c r="U17" s="48">
        <f t="shared" si="181"/>
      </c>
      <c r="V17" s="48">
        <f t="shared" si="44"/>
      </c>
      <c r="W17" s="49">
        <v>4</v>
      </c>
      <c r="X17" s="48">
        <f t="shared" si="98"/>
      </c>
      <c r="Y17" s="48">
        <f t="shared" si="629"/>
      </c>
      <c r="Z17" s="48">
        <f t="shared" si="783"/>
      </c>
      <c r="AA17" s="48">
        <f t="shared" si="201"/>
      </c>
      <c r="AB17" s="48">
        <f t="shared" si="267"/>
      </c>
      <c r="AC17" s="45">
        <f t="shared" si="118"/>
      </c>
      <c r="AD17" s="45">
        <f t="shared" si="161"/>
      </c>
      <c r="AE17" s="45">
        <f t="shared" si="0"/>
      </c>
      <c r="AF17" s="45">
        <f t="shared" si="64"/>
      </c>
      <c r="AG17" s="45">
        <f t="shared" si="649"/>
      </c>
      <c r="AH17" s="45">
        <f t="shared" si="808"/>
      </c>
      <c r="AI17" s="45">
        <f t="shared" si="222"/>
      </c>
      <c r="AJ17" s="50">
        <v>39</v>
      </c>
      <c r="AK17" s="43">
        <v>16578</v>
      </c>
      <c r="AL17" s="43">
        <v>651</v>
      </c>
      <c r="AM17" s="43">
        <v>707</v>
      </c>
      <c r="AN17" s="43">
        <v>40</v>
      </c>
      <c r="AO17" s="50">
        <v>11</v>
      </c>
      <c r="AP17" s="43">
        <v>25</v>
      </c>
      <c r="AQ17" s="43">
        <v>54</v>
      </c>
      <c r="AR17" s="69">
        <v>4</v>
      </c>
      <c r="AS17" s="43">
        <v>1</v>
      </c>
      <c r="AT17" s="43">
        <v>3</v>
      </c>
      <c r="AU17" s="43">
        <v>3</v>
      </c>
      <c r="AV17" s="51"/>
      <c r="AW17" s="51"/>
      <c r="AX17" s="52">
        <f t="shared" si="289"/>
      </c>
      <c r="AY17" s="7"/>
    </row>
    <row r="18">
      <c r="A18" s="34"/>
      <c r="B18" s="54" t="s">
        <v>65</v>
      </c>
      <c r="C18" s="54"/>
      <c r="D18" s="54"/>
      <c r="E18" s="54"/>
      <c r="F18" s="55">
        <f>SUM(F14:F17)</f>
      </c>
      <c r="G18" s="56">
        <f>SUM(G14:G17)</f>
      </c>
      <c r="H18" s="55">
        <f>SUM(H14:H17)</f>
      </c>
      <c r="I18" s="46">
        <f>SUM(I14:I17)</f>
      </c>
      <c r="J18" s="57">
        <f>SUM(J14:J17)</f>
      </c>
      <c r="K18" s="55">
        <f>SUM(K14:K17)</f>
      </c>
      <c r="L18" s="58">
        <f>SUM(L14:L17)</f>
      </c>
      <c r="M18" s="55">
        <f>SUM(M14:M17)</f>
      </c>
      <c r="N18" s="57">
        <f>SUM(N14:N17)</f>
      </c>
      <c r="O18" s="59">
        <f t="shared" si="828"/>
      </c>
      <c r="P18" s="60">
        <f>SUM(P14:P17)</f>
      </c>
      <c r="Q18" s="47">
        <f t="shared" si="247"/>
      </c>
      <c r="R18" s="57">
        <f>SUM(R14:R17)</f>
      </c>
      <c r="S18" s="55">
        <f>SUM(S14:S17)</f>
      </c>
      <c r="T18" s="61">
        <f t="shared" si="141"/>
      </c>
      <c r="U18" s="61">
        <f t="shared" si="181"/>
      </c>
      <c r="V18" s="61">
        <f t="shared" si="44"/>
      </c>
      <c r="W18" s="62">
        <f>SUM(W14:W17)</f>
      </c>
      <c r="X18" s="61">
        <f t="shared" si="98"/>
      </c>
      <c r="Y18" s="61">
        <f t="shared" si="629"/>
      </c>
      <c r="Z18" s="61">
        <f t="shared" si="783"/>
      </c>
      <c r="AA18" s="61">
        <f t="shared" si="201"/>
      </c>
      <c r="AB18" s="61">
        <f t="shared" si="267"/>
      </c>
      <c r="AC18" s="59">
        <f t="shared" si="118"/>
      </c>
      <c r="AD18" s="59">
        <f t="shared" si="161"/>
      </c>
      <c r="AE18" s="59">
        <f t="shared" si="0"/>
      </c>
      <c r="AF18" s="59">
        <f t="shared" si="64"/>
      </c>
      <c r="AG18" s="59">
        <f t="shared" si="649"/>
      </c>
      <c r="AH18" s="59">
        <f t="shared" si="808"/>
      </c>
      <c r="AI18" s="45">
        <f t="shared" si="222"/>
      </c>
      <c r="AJ18" s="63">
        <f>AVERAGE(AJ14:AJ17)</f>
      </c>
      <c r="AK18" s="63">
        <f>SUM(AK14:AK17)</f>
      </c>
      <c r="AL18" s="63">
        <f>SUM(AL14:AL17)</f>
      </c>
      <c r="AM18" s="63">
        <f>SUM(AM14:AM17)</f>
      </c>
      <c r="AN18" s="63">
        <f>SUM(AN14:AN17)</f>
      </c>
      <c r="AO18" s="63">
        <f>SUM(AO14:AO17)</f>
      </c>
      <c r="AP18" s="63">
        <f>SUM(AP14:AP17)</f>
      </c>
      <c r="AQ18" s="63">
        <f>SUM(AQ14:AQ17)</f>
      </c>
      <c r="AR18" s="63">
        <f>SUM(AR14:AR17)</f>
      </c>
      <c r="AS18" s="63">
        <f>SUM(AS14:AS17)</f>
      </c>
      <c r="AT18" s="63">
        <f>SUM(AT14:AT17)</f>
      </c>
      <c r="AU18" s="63">
        <f>SUM(AU14:AU17)</f>
      </c>
      <c r="AV18" s="64"/>
      <c r="AW18" s="64"/>
      <c r="AX18" s="57">
        <f>SUM(AX14:AX17)</f>
      </c>
      <c r="AY18" s="7"/>
    </row>
    <row r="19">
      <c r="A19" s="34"/>
      <c r="B19" s="35" t="s">
        <v>66</v>
      </c>
      <c r="C19" s="70" t="s">
        <v>59</v>
      </c>
      <c r="D19" s="37" t="s">
        <v>77</v>
      </c>
      <c r="E19" s="53" t="s">
        <v>78</v>
      </c>
      <c r="F19" s="39">
        <f t="shared" ref="F19:F22" si="672">G19+H19+I19</f>
      </c>
      <c r="G19" s="40">
        <v>2682.31</v>
      </c>
      <c r="H19" s="39">
        <v>502.84000000000003</v>
      </c>
      <c r="I19" s="46">
        <v>0</v>
      </c>
      <c r="J19" s="42">
        <v>3</v>
      </c>
      <c r="K19" s="39">
        <v>6960.790000000008</v>
      </c>
      <c r="L19" s="43">
        <v>0</v>
      </c>
      <c r="M19" s="39">
        <v>0</v>
      </c>
      <c r="N19" s="44">
        <v>1</v>
      </c>
      <c r="O19" s="45">
        <f t="shared" si="828"/>
      </c>
      <c r="P19" s="46"/>
      <c r="Q19" s="47">
        <f t="shared" si="247"/>
      </c>
      <c r="R19" s="42">
        <f t="shared" ref="R19:R22" si="404">J19+L19</f>
      </c>
      <c r="S19" s="39">
        <f t="shared" ref="S19:S22" si="518">K19+M19</f>
      </c>
      <c r="T19" s="48">
        <f t="shared" si="141"/>
      </c>
      <c r="U19" s="48">
        <f t="shared" si="181"/>
      </c>
      <c r="V19" s="48">
        <f t="shared" si="44"/>
      </c>
      <c r="W19" s="49">
        <v>3</v>
      </c>
      <c r="X19" s="48">
        <f t="shared" si="98"/>
      </c>
      <c r="Y19" s="48">
        <f t="shared" si="629"/>
      </c>
      <c r="Z19" s="48">
        <f t="shared" si="783"/>
      </c>
      <c r="AA19" s="48">
        <f t="shared" si="201"/>
      </c>
      <c r="AB19" s="48">
        <f t="shared" si="267"/>
      </c>
      <c r="AC19" s="45">
        <f t="shared" si="118"/>
      </c>
      <c r="AD19" s="45">
        <f t="shared" si="161"/>
      </c>
      <c r="AE19" s="45">
        <f t="shared" si="0"/>
      </c>
      <c r="AF19" s="45">
        <f t="shared" si="64"/>
      </c>
      <c r="AG19" s="45">
        <f t="shared" si="649"/>
      </c>
      <c r="AH19" s="45">
        <f t="shared" si="808"/>
      </c>
      <c r="AI19" s="45">
        <f t="shared" si="222"/>
      </c>
      <c r="AJ19" s="50">
        <v>40</v>
      </c>
      <c r="AK19" s="43">
        <v>16152</v>
      </c>
      <c r="AL19" s="43">
        <v>675</v>
      </c>
      <c r="AM19" s="43">
        <v>738</v>
      </c>
      <c r="AN19" s="43">
        <v>52</v>
      </c>
      <c r="AO19" s="50">
        <v>18</v>
      </c>
      <c r="AP19" s="43">
        <v>57</v>
      </c>
      <c r="AQ19" s="43">
        <v>56</v>
      </c>
      <c r="AR19" s="50">
        <v>3</v>
      </c>
      <c r="AS19" s="43">
        <v>3</v>
      </c>
      <c r="AT19" s="43">
        <v>1</v>
      </c>
      <c r="AU19" s="43">
        <v>2</v>
      </c>
      <c r="AV19" s="51"/>
      <c r="AW19" s="51"/>
      <c r="AX19" s="52">
        <f t="shared" ref="AX19:AX22" si="290">COUNT(AU19)</f>
      </c>
      <c r="AY19" s="7"/>
    </row>
    <row r="20">
      <c r="A20" s="34"/>
      <c r="B20" s="35" t="s">
        <v>66</v>
      </c>
      <c r="C20" s="70" t="s">
        <v>59</v>
      </c>
      <c r="D20" s="37" t="s">
        <v>77</v>
      </c>
      <c r="E20" s="71" t="s">
        <v>79</v>
      </c>
      <c r="F20" s="39">
        <f t="shared" si="672"/>
      </c>
      <c r="G20" s="39">
        <v>2121.21</v>
      </c>
      <c r="H20" s="39">
        <v>868.02</v>
      </c>
      <c r="I20" s="46">
        <v>0</v>
      </c>
      <c r="J20" s="42">
        <v>7</v>
      </c>
      <c r="K20" s="39">
        <v>17998.699999999983</v>
      </c>
      <c r="L20" s="43">
        <v>0</v>
      </c>
      <c r="M20" s="39">
        <v>0</v>
      </c>
      <c r="N20" s="44">
        <v>0</v>
      </c>
      <c r="O20" s="45">
        <f t="shared" si="828"/>
      </c>
      <c r="P20" s="46"/>
      <c r="Q20" s="47">
        <f t="shared" si="247"/>
      </c>
      <c r="R20" s="42">
        <f t="shared" si="404"/>
      </c>
      <c r="S20" s="39">
        <f t="shared" si="518"/>
      </c>
      <c r="T20" s="48">
        <f t="shared" si="141"/>
      </c>
      <c r="U20" s="48">
        <f t="shared" si="181"/>
      </c>
      <c r="V20" s="48">
        <f t="shared" si="44"/>
      </c>
      <c r="W20" s="49">
        <v>7</v>
      </c>
      <c r="X20" s="48">
        <f t="shared" si="98"/>
      </c>
      <c r="Y20" s="48">
        <f t="shared" si="629"/>
      </c>
      <c r="Z20" s="48">
        <f t="shared" si="783"/>
      </c>
      <c r="AA20" s="48">
        <f t="shared" si="201"/>
      </c>
      <c r="AB20" s="48">
        <f t="shared" si="267"/>
      </c>
      <c r="AC20" s="45">
        <f t="shared" si="118"/>
      </c>
      <c r="AD20" s="45">
        <f t="shared" si="161"/>
      </c>
      <c r="AE20" s="45">
        <f t="shared" si="0"/>
      </c>
      <c r="AF20" s="45">
        <f t="shared" si="64"/>
      </c>
      <c r="AG20" s="45">
        <f t="shared" si="649"/>
      </c>
      <c r="AH20" s="45">
        <f t="shared" si="808"/>
      </c>
      <c r="AI20" s="45">
        <f t="shared" si="222"/>
      </c>
      <c r="AJ20" s="50">
        <v>41</v>
      </c>
      <c r="AK20" s="43">
        <v>17565</v>
      </c>
      <c r="AL20" s="43">
        <v>581</v>
      </c>
      <c r="AM20" s="43">
        <v>638</v>
      </c>
      <c r="AN20" s="43">
        <v>64</v>
      </c>
      <c r="AO20" s="50">
        <v>22</v>
      </c>
      <c r="AP20" s="43">
        <v>68</v>
      </c>
      <c r="AQ20" s="43">
        <v>64</v>
      </c>
      <c r="AR20" s="50">
        <v>7</v>
      </c>
      <c r="AS20" s="43">
        <v>5</v>
      </c>
      <c r="AT20" s="43">
        <v>0</v>
      </c>
      <c r="AU20" s="43">
        <v>5</v>
      </c>
      <c r="AV20" s="51"/>
      <c r="AW20" s="51"/>
      <c r="AX20" s="52">
        <f t="shared" si="290"/>
      </c>
      <c r="AY20" s="7"/>
    </row>
    <row r="21">
      <c r="A21" s="34"/>
      <c r="B21" s="35" t="s">
        <v>80</v>
      </c>
      <c r="C21" s="36" t="s">
        <v>81</v>
      </c>
      <c r="D21" s="37" t="s">
        <v>77</v>
      </c>
      <c r="E21" s="71" t="s">
        <v>82</v>
      </c>
      <c r="F21" s="39">
        <f t="shared" si="672"/>
      </c>
      <c r="G21" s="39">
        <v>2945.64</v>
      </c>
      <c r="H21" s="39">
        <v>1125.19</v>
      </c>
      <c r="I21" s="46">
        <v>0</v>
      </c>
      <c r="J21" s="42">
        <v>3</v>
      </c>
      <c r="K21" s="39">
        <v>6537.960000000006</v>
      </c>
      <c r="L21" s="43">
        <v>0</v>
      </c>
      <c r="M21" s="39">
        <v>0</v>
      </c>
      <c r="N21" s="44">
        <v>0</v>
      </c>
      <c r="O21" s="45">
        <f t="shared" si="828"/>
      </c>
      <c r="P21" s="46"/>
      <c r="Q21" s="47">
        <f t="shared" si="247"/>
      </c>
      <c r="R21" s="42">
        <f t="shared" si="404"/>
      </c>
      <c r="S21" s="39">
        <f t="shared" si="518"/>
      </c>
      <c r="T21" s="48">
        <f t="shared" si="141"/>
      </c>
      <c r="U21" s="48">
        <f t="shared" si="181"/>
      </c>
      <c r="V21" s="48">
        <f t="shared" si="44"/>
      </c>
      <c r="W21" s="49">
        <v>3</v>
      </c>
      <c r="X21" s="48">
        <f t="shared" si="98"/>
      </c>
      <c r="Y21" s="48">
        <f t="shared" si="629"/>
      </c>
      <c r="Z21" s="48">
        <f t="shared" si="783"/>
      </c>
      <c r="AA21" s="48">
        <f t="shared" si="201"/>
      </c>
      <c r="AB21" s="48">
        <f t="shared" si="267"/>
      </c>
      <c r="AC21" s="45">
        <f t="shared" si="118"/>
      </c>
      <c r="AD21" s="45">
        <f t="shared" si="161"/>
      </c>
      <c r="AE21" s="45">
        <f t="shared" si="0"/>
      </c>
      <c r="AF21" s="45">
        <f t="shared" si="64"/>
      </c>
      <c r="AG21" s="45">
        <f t="shared" si="649"/>
      </c>
      <c r="AH21" s="45">
        <f t="shared" si="808"/>
      </c>
      <c r="AI21" s="45">
        <f t="shared" si="222"/>
      </c>
      <c r="AJ21" s="50">
        <v>42</v>
      </c>
      <c r="AK21" s="43">
        <v>21639</v>
      </c>
      <c r="AL21" s="43">
        <v>709</v>
      </c>
      <c r="AM21" s="43">
        <v>771</v>
      </c>
      <c r="AN21" s="43">
        <v>72</v>
      </c>
      <c r="AO21" s="43">
        <v>19</v>
      </c>
      <c r="AP21" s="43">
        <v>73</v>
      </c>
      <c r="AQ21" s="43">
        <v>77</v>
      </c>
      <c r="AR21" s="50">
        <v>3</v>
      </c>
      <c r="AS21" s="43">
        <v>4</v>
      </c>
      <c r="AT21" s="43">
        <v>0</v>
      </c>
      <c r="AU21" s="43">
        <v>9</v>
      </c>
      <c r="AV21" s="51"/>
      <c r="AW21" s="51"/>
      <c r="AX21" s="52">
        <f t="shared" si="290"/>
      </c>
      <c r="AY21" s="7"/>
    </row>
    <row r="22">
      <c r="A22" s="34"/>
      <c r="B22" s="35" t="s">
        <v>80</v>
      </c>
      <c r="C22" s="36" t="s">
        <v>81</v>
      </c>
      <c r="D22" s="37" t="s">
        <v>77</v>
      </c>
      <c r="E22" s="71" t="s">
        <v>83</v>
      </c>
      <c r="F22" s="39">
        <f t="shared" si="672"/>
      </c>
      <c r="G22" s="39">
        <v>3348.6</v>
      </c>
      <c r="H22" s="39">
        <v>1122.99</v>
      </c>
      <c r="I22" s="46">
        <v>0</v>
      </c>
      <c r="J22" s="42">
        <v>3</v>
      </c>
      <c r="K22" s="39">
        <v>9472.330000000002</v>
      </c>
      <c r="L22" s="43">
        <v>0</v>
      </c>
      <c r="M22" s="39">
        <v>0</v>
      </c>
      <c r="N22" s="44">
        <v>0</v>
      </c>
      <c r="O22" s="45">
        <f t="shared" si="828"/>
      </c>
      <c r="P22" s="46"/>
      <c r="Q22" s="47">
        <f t="shared" si="247"/>
      </c>
      <c r="R22" s="42">
        <f t="shared" si="404"/>
      </c>
      <c r="S22" s="39">
        <f t="shared" si="518"/>
      </c>
      <c r="T22" s="48">
        <f t="shared" si="141"/>
      </c>
      <c r="U22" s="48">
        <f t="shared" si="181"/>
      </c>
      <c r="V22" s="48">
        <f t="shared" si="44"/>
      </c>
      <c r="W22" s="49">
        <v>2</v>
      </c>
      <c r="X22" s="48">
        <f t="shared" si="98"/>
      </c>
      <c r="Y22" s="48">
        <f t="shared" si="629"/>
      </c>
      <c r="Z22" s="48">
        <f t="shared" si="783"/>
      </c>
      <c r="AA22" s="48">
        <f t="shared" si="201"/>
      </c>
      <c r="AB22" s="48">
        <f t="shared" si="267"/>
      </c>
      <c r="AC22" s="45">
        <f t="shared" si="118"/>
      </c>
      <c r="AD22" s="45">
        <f t="shared" si="161"/>
      </c>
      <c r="AE22" s="45">
        <f t="shared" si="0"/>
      </c>
      <c r="AF22" s="45">
        <f t="shared" si="64"/>
      </c>
      <c r="AG22" s="45">
        <f t="shared" si="649"/>
      </c>
      <c r="AH22" s="45">
        <f t="shared" si="808"/>
      </c>
      <c r="AI22" s="45">
        <f t="shared" si="222"/>
      </c>
      <c r="AJ22" s="50">
        <v>42</v>
      </c>
      <c r="AK22" s="43">
        <v>21106</v>
      </c>
      <c r="AL22" s="72">
        <v>673</v>
      </c>
      <c r="AM22" s="72">
        <v>747</v>
      </c>
      <c r="AN22" s="72">
        <v>61</v>
      </c>
      <c r="AO22" s="50">
        <v>25</v>
      </c>
      <c r="AP22" s="43">
        <v>54</v>
      </c>
      <c r="AQ22" s="43">
        <v>61</v>
      </c>
      <c r="AR22" s="50">
        <v>4</v>
      </c>
      <c r="AS22" s="43">
        <v>2</v>
      </c>
      <c r="AT22" s="43">
        <v>0</v>
      </c>
      <c r="AU22" s="43">
        <v>12</v>
      </c>
      <c r="AV22" s="51"/>
      <c r="AW22" s="51"/>
      <c r="AX22" s="52">
        <f t="shared" si="290"/>
      </c>
      <c r="AY22" s="7"/>
    </row>
    <row r="23">
      <c r="A23" s="34"/>
      <c r="B23" s="54" t="s">
        <v>65</v>
      </c>
      <c r="C23" s="54"/>
      <c r="D23" s="54"/>
      <c r="E23" s="54"/>
      <c r="F23" s="55">
        <f>SUM(F19:F22)</f>
      </c>
      <c r="G23" s="55">
        <f>SUM(G19:G22)</f>
      </c>
      <c r="H23" s="55">
        <f>SUM(H19:H22)</f>
      </c>
      <c r="I23" s="46">
        <f>SUM(I19:I22)</f>
      </c>
      <c r="J23" s="57">
        <f>SUM(J19:J22)</f>
      </c>
      <c r="K23" s="55">
        <f>SUM(K19:K22)</f>
      </c>
      <c r="L23" s="58">
        <f>SUM(L19:L22)</f>
      </c>
      <c r="M23" s="55">
        <f>SUM(M19:M22)</f>
      </c>
      <c r="N23" s="57">
        <f>SUM(N19:N22)</f>
      </c>
      <c r="O23" s="59">
        <f t="shared" si="828"/>
      </c>
      <c r="P23" s="60">
        <f>SUM(P19:P22)</f>
      </c>
      <c r="Q23" s="47">
        <f t="shared" si="247"/>
      </c>
      <c r="R23" s="57">
        <f>SUM(R19:R22)</f>
      </c>
      <c r="S23" s="55">
        <f>SUM(S19:S22)</f>
      </c>
      <c r="T23" s="61">
        <f t="shared" si="141"/>
      </c>
      <c r="U23" s="61">
        <f t="shared" si="181"/>
      </c>
      <c r="V23" s="61">
        <f t="shared" si="44"/>
      </c>
      <c r="W23" s="62">
        <f>SUM(W19:W22)</f>
      </c>
      <c r="X23" s="61">
        <f t="shared" si="98"/>
      </c>
      <c r="Y23" s="61">
        <f t="shared" si="629"/>
      </c>
      <c r="Z23" s="61">
        <f t="shared" si="783"/>
      </c>
      <c r="AA23" s="61">
        <f t="shared" si="201"/>
      </c>
      <c r="AB23" s="61">
        <f t="shared" si="267"/>
      </c>
      <c r="AC23" s="59">
        <f t="shared" si="118"/>
      </c>
      <c r="AD23" s="59">
        <f t="shared" si="161"/>
      </c>
      <c r="AE23" s="59">
        <f t="shared" si="0"/>
      </c>
      <c r="AF23" s="59">
        <f t="shared" si="64"/>
      </c>
      <c r="AG23" s="59">
        <f t="shared" si="649"/>
      </c>
      <c r="AH23" s="59">
        <f t="shared" si="808"/>
      </c>
      <c r="AI23" s="45">
        <f t="shared" si="222"/>
      </c>
      <c r="AJ23" s="57">
        <f>AVERAGE(AJ19:AJ22)</f>
      </c>
      <c r="AK23" s="57">
        <f>SUM(AK19:AK22)</f>
      </c>
      <c r="AL23" s="57">
        <f>SUM(AL19:AL22)</f>
      </c>
      <c r="AM23" s="57">
        <f>SUM(AM19:AM22)</f>
      </c>
      <c r="AN23" s="57">
        <f>SUM(AN19:AN22)</f>
      </c>
      <c r="AO23" s="63">
        <f>SUM(AO19:AO22)</f>
      </c>
      <c r="AP23" s="57">
        <f>SUM(AP19:AP22)</f>
      </c>
      <c r="AQ23" s="63">
        <f>SUM(AQ19:AQ22)</f>
      </c>
      <c r="AR23" s="63">
        <f>SUM(AR19:AR22)</f>
      </c>
      <c r="AS23" s="57">
        <f>SUM(AS19:AS22)</f>
      </c>
      <c r="AT23" s="57">
        <f>SUM(AT19:AT22)</f>
      </c>
      <c r="AU23" s="57">
        <f>SUM(AU19:AU22)</f>
      </c>
      <c r="AV23" s="64"/>
      <c r="AW23" s="64"/>
      <c r="AX23" s="57">
        <f>SUM(AX19:AX22)</f>
      </c>
      <c r="AY23" s="7"/>
    </row>
    <row r="24">
      <c r="A24" s="34"/>
      <c r="B24" s="35" t="s">
        <v>80</v>
      </c>
      <c r="C24" s="36" t="s">
        <v>81</v>
      </c>
      <c r="D24" s="37" t="s">
        <v>84</v>
      </c>
      <c r="E24" s="71" t="s">
        <v>85</v>
      </c>
      <c r="F24" s="39">
        <f t="shared" ref="F24:F27" si="673">G24+H24+I24</f>
      </c>
      <c r="G24" s="39">
        <v>1213.1100000000001</v>
      </c>
      <c r="H24" s="39">
        <v>433.43999999999994</v>
      </c>
      <c r="I24" s="46">
        <v>0</v>
      </c>
      <c r="J24" s="44">
        <v>0</v>
      </c>
      <c r="K24" s="73">
        <v>0</v>
      </c>
      <c r="L24" s="50">
        <v>0</v>
      </c>
      <c r="M24" s="73">
        <v>0</v>
      </c>
      <c r="N24" s="44">
        <v>0</v>
      </c>
      <c r="O24" s="45">
        <f t="shared" si="828"/>
      </c>
      <c r="P24" s="46"/>
      <c r="Q24" s="47">
        <f t="shared" si="247"/>
      </c>
      <c r="R24" s="42">
        <f t="shared" ref="R24:R27" si="405">J24+L24</f>
      </c>
      <c r="S24" s="39">
        <f t="shared" ref="S24:S27" si="519">K24+M24</f>
      </c>
      <c r="T24" s="48">
        <f t="shared" si="141"/>
      </c>
      <c r="U24" s="48">
        <f t="shared" si="181"/>
      </c>
      <c r="V24" s="48">
        <f t="shared" si="44"/>
      </c>
      <c r="W24" s="49">
        <v>0</v>
      </c>
      <c r="X24" s="48">
        <f t="shared" si="98"/>
      </c>
      <c r="Y24" s="48">
        <f t="shared" si="629"/>
      </c>
      <c r="Z24" s="48">
        <f t="shared" si="783"/>
      </c>
      <c r="AA24" s="48">
        <f t="shared" si="201"/>
      </c>
      <c r="AB24" s="48">
        <f t="shared" si="267"/>
      </c>
      <c r="AC24" s="45">
        <f t="shared" si="118"/>
      </c>
      <c r="AD24" s="45">
        <f t="shared" si="161"/>
      </c>
      <c r="AE24" s="45">
        <f t="shared" si="0"/>
      </c>
      <c r="AF24" s="45">
        <f t="shared" si="64"/>
      </c>
      <c r="AG24" s="45">
        <f t="shared" si="649"/>
      </c>
      <c r="AH24" s="45">
        <f t="shared" si="808"/>
      </c>
      <c r="AI24" s="45">
        <f t="shared" si="222"/>
      </c>
      <c r="AJ24" s="50">
        <v>25</v>
      </c>
      <c r="AK24" s="72">
        <v>18347</v>
      </c>
      <c r="AL24" s="72">
        <v>517</v>
      </c>
      <c r="AM24" s="72">
        <v>556</v>
      </c>
      <c r="AN24" s="72">
        <v>44</v>
      </c>
      <c r="AO24" s="50">
        <v>9</v>
      </c>
      <c r="AP24" s="43">
        <v>28</v>
      </c>
      <c r="AQ24" s="43">
        <v>43</v>
      </c>
      <c r="AR24" s="50">
        <v>0</v>
      </c>
      <c r="AS24" s="43">
        <v>4</v>
      </c>
      <c r="AT24" s="43">
        <v>0</v>
      </c>
      <c r="AU24" s="43">
        <v>8</v>
      </c>
      <c r="AV24" s="51"/>
      <c r="AW24" s="51"/>
      <c r="AX24" s="52">
        <f t="shared" ref="AX24:AX27" si="291">COUNT(AU24)</f>
      </c>
      <c r="AY24" s="7"/>
    </row>
    <row r="25">
      <c r="A25" s="34"/>
      <c r="B25" s="35" t="s">
        <v>80</v>
      </c>
      <c r="C25" s="36" t="s">
        <v>81</v>
      </c>
      <c r="D25" s="37" t="s">
        <v>84</v>
      </c>
      <c r="E25" s="71" t="s">
        <v>86</v>
      </c>
      <c r="F25" s="74">
        <f t="shared" si="673"/>
      </c>
      <c r="G25" s="39">
        <v>3055.09</v>
      </c>
      <c r="H25" s="39">
        <v>607.44</v>
      </c>
      <c r="I25" s="46">
        <v>0</v>
      </c>
      <c r="J25" s="42">
        <v>4</v>
      </c>
      <c r="K25" s="39">
        <v>10759.330000000016</v>
      </c>
      <c r="L25" s="43">
        <v>0</v>
      </c>
      <c r="M25" s="39">
        <v>0</v>
      </c>
      <c r="N25" s="44">
        <v>0</v>
      </c>
      <c r="O25" s="45">
        <f t="shared" si="828"/>
      </c>
      <c r="P25" s="46"/>
      <c r="Q25" s="47">
        <f t="shared" si="247"/>
      </c>
      <c r="R25" s="42">
        <f t="shared" si="405"/>
      </c>
      <c r="S25" s="39">
        <f t="shared" si="519"/>
      </c>
      <c r="T25" s="48">
        <f t="shared" si="141"/>
      </c>
      <c r="U25" s="48">
        <f t="shared" si="181"/>
      </c>
      <c r="V25" s="48">
        <f t="shared" si="44"/>
      </c>
      <c r="W25" s="49">
        <v>3</v>
      </c>
      <c r="X25" s="48">
        <f t="shared" si="98"/>
      </c>
      <c r="Y25" s="48">
        <f t="shared" si="629"/>
      </c>
      <c r="Z25" s="48">
        <f t="shared" si="783"/>
      </c>
      <c r="AA25" s="48">
        <f t="shared" si="201"/>
      </c>
      <c r="AB25" s="48">
        <f t="shared" si="267"/>
      </c>
      <c r="AC25" s="45">
        <f t="shared" si="118"/>
      </c>
      <c r="AD25" s="45">
        <f t="shared" si="161"/>
      </c>
      <c r="AE25" s="45">
        <f t="shared" si="0"/>
      </c>
      <c r="AF25" s="45">
        <f t="shared" si="64"/>
      </c>
      <c r="AG25" s="45">
        <f t="shared" si="649"/>
      </c>
      <c r="AH25" s="45">
        <f t="shared" si="808"/>
      </c>
      <c r="AI25" s="45">
        <f t="shared" si="222"/>
      </c>
      <c r="AJ25" s="44">
        <v>25</v>
      </c>
      <c r="AK25" s="42">
        <v>18632</v>
      </c>
      <c r="AL25" s="42">
        <v>604</v>
      </c>
      <c r="AM25" s="42">
        <v>682</v>
      </c>
      <c r="AN25" s="42">
        <v>40</v>
      </c>
      <c r="AO25" s="50">
        <v>16</v>
      </c>
      <c r="AP25" s="42">
        <v>36</v>
      </c>
      <c r="AQ25" s="43">
        <v>42</v>
      </c>
      <c r="AR25" s="50">
        <v>4</v>
      </c>
      <c r="AS25" s="42">
        <v>2</v>
      </c>
      <c r="AT25" s="42">
        <v>0</v>
      </c>
      <c r="AU25" s="42">
        <v>1</v>
      </c>
      <c r="AV25" s="51"/>
      <c r="AW25" s="51"/>
      <c r="AX25" s="52">
        <f t="shared" si="291"/>
      </c>
      <c r="AY25" s="7"/>
    </row>
    <row r="26">
      <c r="A26" s="34"/>
      <c r="B26" s="35" t="s">
        <v>80</v>
      </c>
      <c r="C26" s="36" t="s">
        <v>81</v>
      </c>
      <c r="D26" s="37" t="s">
        <v>84</v>
      </c>
      <c r="E26" s="71" t="s">
        <v>87</v>
      </c>
      <c r="F26" s="74">
        <f t="shared" si="673"/>
      </c>
      <c r="G26" s="39">
        <v>3508.87</v>
      </c>
      <c r="H26" s="39">
        <v>747.48</v>
      </c>
      <c r="I26" s="46">
        <v>0</v>
      </c>
      <c r="J26" s="42">
        <v>6</v>
      </c>
      <c r="K26" s="39">
        <v>14189.179999999993</v>
      </c>
      <c r="L26" s="43">
        <v>0</v>
      </c>
      <c r="M26" s="39">
        <v>0</v>
      </c>
      <c r="N26" s="44">
        <v>0</v>
      </c>
      <c r="O26" s="45">
        <f t="shared" si="828"/>
      </c>
      <c r="P26" s="46"/>
      <c r="Q26" s="47">
        <f t="shared" si="247"/>
      </c>
      <c r="R26" s="42">
        <f t="shared" si="405"/>
      </c>
      <c r="S26" s="39">
        <f t="shared" si="519"/>
      </c>
      <c r="T26" s="48">
        <f t="shared" si="141"/>
      </c>
      <c r="U26" s="48">
        <f t="shared" si="181"/>
      </c>
      <c r="V26" s="48">
        <f t="shared" si="44"/>
      </c>
      <c r="W26" s="49">
        <v>6</v>
      </c>
      <c r="X26" s="48">
        <f t="shared" si="98"/>
      </c>
      <c r="Y26" s="48">
        <f t="shared" si="629"/>
      </c>
      <c r="Z26" s="48">
        <f t="shared" si="783"/>
      </c>
      <c r="AA26" s="48">
        <f t="shared" si="201"/>
      </c>
      <c r="AB26" s="48">
        <f t="shared" si="267"/>
      </c>
      <c r="AC26" s="45">
        <f t="shared" si="118"/>
      </c>
      <c r="AD26" s="45">
        <f t="shared" si="161"/>
      </c>
      <c r="AE26" s="45">
        <f t="shared" si="0"/>
      </c>
      <c r="AF26" s="45">
        <f t="shared" si="64"/>
      </c>
      <c r="AG26" s="45">
        <f t="shared" si="649"/>
      </c>
      <c r="AH26" s="45">
        <f t="shared" si="808"/>
      </c>
      <c r="AI26" s="45">
        <f t="shared" si="222"/>
      </c>
      <c r="AJ26" s="44">
        <v>30</v>
      </c>
      <c r="AK26" s="42">
        <v>22404</v>
      </c>
      <c r="AL26" s="42">
        <v>703</v>
      </c>
      <c r="AM26" s="42">
        <v>775</v>
      </c>
      <c r="AN26" s="42">
        <v>61</v>
      </c>
      <c r="AO26" s="50">
        <v>22</v>
      </c>
      <c r="AP26" s="42">
        <v>92</v>
      </c>
      <c r="AQ26" s="43">
        <v>71</v>
      </c>
      <c r="AR26" s="50">
        <v>6</v>
      </c>
      <c r="AS26" s="42">
        <v>6</v>
      </c>
      <c r="AT26" s="42">
        <v>0</v>
      </c>
      <c r="AU26" s="42">
        <v>5</v>
      </c>
      <c r="AV26" s="51"/>
      <c r="AW26" s="51"/>
      <c r="AX26" s="52">
        <f t="shared" si="291"/>
      </c>
      <c r="AY26" s="7"/>
    </row>
    <row r="27">
      <c r="A27" s="34"/>
      <c r="B27" s="35" t="s">
        <v>80</v>
      </c>
      <c r="C27" s="36" t="s">
        <v>81</v>
      </c>
      <c r="D27" s="37" t="s">
        <v>84</v>
      </c>
      <c r="E27" s="75" t="s">
        <v>88</v>
      </c>
      <c r="F27" s="39">
        <f t="shared" si="673"/>
      </c>
      <c r="G27" s="39">
        <v>3215.98</v>
      </c>
      <c r="H27" s="39">
        <v>867.92</v>
      </c>
      <c r="I27" s="46">
        <v>0</v>
      </c>
      <c r="J27" s="42">
        <v>3</v>
      </c>
      <c r="K27" s="39">
        <v>8211.070000000007</v>
      </c>
      <c r="L27" s="43">
        <v>0</v>
      </c>
      <c r="M27" s="39">
        <v>0</v>
      </c>
      <c r="N27" s="44">
        <v>0</v>
      </c>
      <c r="O27" s="45">
        <f t="shared" si="828"/>
      </c>
      <c r="P27" s="46"/>
      <c r="Q27" s="47">
        <f t="shared" si="247"/>
      </c>
      <c r="R27" s="42">
        <f t="shared" si="405"/>
      </c>
      <c r="S27" s="39">
        <f t="shared" si="519"/>
      </c>
      <c r="T27" s="48">
        <f t="shared" si="141"/>
      </c>
      <c r="U27" s="48">
        <f t="shared" si="181"/>
      </c>
      <c r="V27" s="48">
        <f t="shared" si="44"/>
      </c>
      <c r="W27" s="49">
        <v>3</v>
      </c>
      <c r="X27" s="48">
        <f t="shared" si="98"/>
      </c>
      <c r="Y27" s="48">
        <f t="shared" si="629"/>
      </c>
      <c r="Z27" s="48">
        <f t="shared" si="783"/>
      </c>
      <c r="AA27" s="48">
        <f t="shared" si="201"/>
      </c>
      <c r="AB27" s="48">
        <f t="shared" si="267"/>
      </c>
      <c r="AC27" s="45">
        <f t="shared" si="118"/>
      </c>
      <c r="AD27" s="45">
        <f t="shared" si="161"/>
      </c>
      <c r="AE27" s="45">
        <f t="shared" si="0"/>
      </c>
      <c r="AF27" s="45">
        <f t="shared" si="64"/>
      </c>
      <c r="AG27" s="45">
        <f t="shared" si="649"/>
      </c>
      <c r="AH27" s="45">
        <f t="shared" si="808"/>
      </c>
      <c r="AI27" s="45">
        <f t="shared" si="222"/>
      </c>
      <c r="AJ27" s="44">
        <v>33</v>
      </c>
      <c r="AK27" s="42">
        <v>26157</v>
      </c>
      <c r="AL27" s="42">
        <v>683</v>
      </c>
      <c r="AM27" s="42">
        <v>752</v>
      </c>
      <c r="AN27" s="42">
        <v>79</v>
      </c>
      <c r="AO27" s="50">
        <v>24</v>
      </c>
      <c r="AP27" s="42">
        <v>74</v>
      </c>
      <c r="AQ27" s="43">
        <v>75</v>
      </c>
      <c r="AR27" s="50">
        <v>3</v>
      </c>
      <c r="AS27" s="42">
        <v>6</v>
      </c>
      <c r="AT27" s="42">
        <v>1</v>
      </c>
      <c r="AU27" s="42">
        <v>3</v>
      </c>
      <c r="AV27" s="51"/>
      <c r="AW27" s="51"/>
      <c r="AX27" s="52">
        <f t="shared" si="291"/>
      </c>
      <c r="AY27" s="7"/>
    </row>
    <row r="28">
      <c r="A28" s="34"/>
      <c r="B28" s="54" t="s">
        <v>65</v>
      </c>
      <c r="C28" s="54"/>
      <c r="D28" s="54"/>
      <c r="E28" s="54"/>
      <c r="F28" s="76">
        <f>SUM(F24:F27)</f>
      </c>
      <c r="G28" s="55">
        <f>SUM(G24:G27)</f>
      </c>
      <c r="H28" s="55">
        <f>SUM(H24:H27)</f>
      </c>
      <c r="I28" s="46">
        <f>SUM(I24:I27)</f>
      </c>
      <c r="J28" s="57">
        <f>SUM(J24:J27)</f>
      </c>
      <c r="K28" s="55">
        <f>SUM(K24:K27)</f>
      </c>
      <c r="L28" s="58">
        <f>SUM(L24:L27)</f>
      </c>
      <c r="M28" s="55">
        <f>SUM(M24:M27)</f>
      </c>
      <c r="N28" s="57">
        <f>SUM(N24:N27)</f>
      </c>
      <c r="O28" s="59">
        <f t="shared" si="828"/>
      </c>
      <c r="P28" s="60">
        <f>SUM(P24:P27)</f>
      </c>
      <c r="Q28" s="47">
        <f t="shared" si="247"/>
      </c>
      <c r="R28" s="57">
        <f>SUM(R24:R27)</f>
      </c>
      <c r="S28" s="55">
        <f>SUM(S24:S27)</f>
      </c>
      <c r="T28" s="61">
        <f t="shared" si="141"/>
      </c>
      <c r="U28" s="61">
        <f t="shared" si="181"/>
      </c>
      <c r="V28" s="61">
        <f t="shared" si="44"/>
      </c>
      <c r="W28" s="62">
        <f>SUM(W24:W27)</f>
      </c>
      <c r="X28" s="61">
        <f t="shared" si="98"/>
      </c>
      <c r="Y28" s="61">
        <f t="shared" si="629"/>
      </c>
      <c r="Z28" s="61">
        <f t="shared" si="783"/>
      </c>
      <c r="AA28" s="61">
        <f t="shared" si="201"/>
      </c>
      <c r="AB28" s="61">
        <f t="shared" si="267"/>
      </c>
      <c r="AC28" s="59">
        <f t="shared" si="118"/>
      </c>
      <c r="AD28" s="59">
        <f t="shared" si="161"/>
      </c>
      <c r="AE28" s="59">
        <f t="shared" si="0"/>
      </c>
      <c r="AF28" s="59">
        <f t="shared" si="64"/>
      </c>
      <c r="AG28" s="59">
        <f t="shared" si="649"/>
      </c>
      <c r="AH28" s="59">
        <f t="shared" si="808"/>
      </c>
      <c r="AI28" s="45">
        <f t="shared" si="222"/>
      </c>
      <c r="AJ28" s="57">
        <f>AVERAGE(AJ24:AJ27)</f>
      </c>
      <c r="AK28" s="57">
        <f>SUM(AK24:AK27)</f>
      </c>
      <c r="AL28" s="57">
        <f>SUM(AL24:AL27)</f>
      </c>
      <c r="AM28" s="57">
        <f>SUM(AM24:AM27)</f>
      </c>
      <c r="AN28" s="57">
        <f>SUM(AN24:AN27)</f>
      </c>
      <c r="AO28" s="63">
        <f>SUM(AO24:AO27)</f>
      </c>
      <c r="AP28" s="57">
        <f>SUM(AP24:AP27)</f>
      </c>
      <c r="AQ28" s="63">
        <f>SUM(AQ24:AQ27)</f>
      </c>
      <c r="AR28" s="63">
        <f>SUM(AR24:AR27)</f>
      </c>
      <c r="AS28" s="57">
        <f>SUM(AS24:AS27)</f>
      </c>
      <c r="AT28" s="57">
        <f>SUM(AT24:AT27)</f>
      </c>
      <c r="AU28" s="57">
        <f>SUM(AU24:AU27)</f>
      </c>
      <c r="AV28" s="64"/>
      <c r="AW28" s="64"/>
      <c r="AX28" s="57">
        <f>SUM(AX24:AX27)</f>
      </c>
      <c r="AY28" s="7"/>
    </row>
    <row customHeight="true" ht="18.452380952380953" r="29">
      <c r="A29" s="34"/>
      <c r="B29" s="35" t="s">
        <v>80</v>
      </c>
      <c r="C29" s="35" t="s">
        <v>81</v>
      </c>
      <c r="D29" s="37" t="s">
        <v>60</v>
      </c>
      <c r="E29" s="71" t="s">
        <v>89</v>
      </c>
      <c r="F29" s="74">
        <f t="shared" ref="F29:F30" si="674">G29+H29+I29</f>
      </c>
      <c r="G29" s="39">
        <v>3676.58</v>
      </c>
      <c r="H29" s="39">
        <v>911.33</v>
      </c>
      <c r="I29" s="46">
        <v>0</v>
      </c>
      <c r="J29" s="42">
        <v>3</v>
      </c>
      <c r="K29" s="39">
        <v>6537.959999999992</v>
      </c>
      <c r="L29" s="43">
        <v>1</v>
      </c>
      <c r="M29" s="39">
        <v>3626.64</v>
      </c>
      <c r="N29" s="44">
        <v>1</v>
      </c>
      <c r="O29" s="45">
        <f t="shared" si="828"/>
      </c>
      <c r="P29" s="46"/>
      <c r="Q29" s="47">
        <f t="shared" si="247"/>
      </c>
      <c r="R29" s="42">
        <f t="shared" ref="R29:R30" si="406">J29+L29</f>
      </c>
      <c r="S29" s="39">
        <f t="shared" ref="S29:S30" si="520">K29+M29</f>
      </c>
      <c r="T29" s="48">
        <f t="shared" si="141"/>
      </c>
      <c r="U29" s="48">
        <f t="shared" si="181"/>
      </c>
      <c r="V29" s="48">
        <f t="shared" si="44"/>
      </c>
      <c r="W29" s="49">
        <v>4</v>
      </c>
      <c r="X29" s="48">
        <f t="shared" si="98"/>
      </c>
      <c r="Y29" s="48">
        <f t="shared" si="629"/>
      </c>
      <c r="Z29" s="48">
        <f t="shared" si="783"/>
      </c>
      <c r="AA29" s="48">
        <f t="shared" si="201"/>
      </c>
      <c r="AB29" s="48">
        <f t="shared" si="267"/>
      </c>
      <c r="AC29" s="45">
        <f t="shared" si="118"/>
      </c>
      <c r="AD29" s="45">
        <f t="shared" si="161"/>
      </c>
      <c r="AE29" s="45">
        <f t="shared" si="0"/>
      </c>
      <c r="AF29" s="45">
        <f t="shared" si="64"/>
      </c>
      <c r="AG29" s="45">
        <f t="shared" si="649"/>
      </c>
      <c r="AH29" s="45">
        <f t="shared" si="808"/>
      </c>
      <c r="AI29" s="45">
        <f t="shared" si="222"/>
      </c>
      <c r="AJ29" s="44">
        <v>35</v>
      </c>
      <c r="AK29" s="42">
        <v>33929</v>
      </c>
      <c r="AL29" s="42">
        <v>1021</v>
      </c>
      <c r="AM29" s="42">
        <v>1151</v>
      </c>
      <c r="AN29" s="42">
        <v>87</v>
      </c>
      <c r="AO29" s="50">
        <v>30</v>
      </c>
      <c r="AP29" s="42">
        <v>101</v>
      </c>
      <c r="AQ29" s="43">
        <v>114</v>
      </c>
      <c r="AR29" s="50">
        <v>5</v>
      </c>
      <c r="AS29" s="42">
        <v>14</v>
      </c>
      <c r="AT29" s="42">
        <v>4</v>
      </c>
      <c r="AU29" s="42">
        <v>6</v>
      </c>
      <c r="AV29" s="51"/>
      <c r="AW29" s="51"/>
      <c r="AX29" s="77">
        <f t="shared" ref="AX29:AX30" si="292">COUNT(AU29)</f>
      </c>
      <c r="AY29" s="7"/>
    </row>
    <row customHeight="true" ht="18.452380952380953" r="30">
      <c r="A30" s="34"/>
      <c r="B30" s="35" t="s">
        <v>80</v>
      </c>
      <c r="C30" s="36" t="s">
        <v>81</v>
      </c>
      <c r="D30" s="37" t="s">
        <v>60</v>
      </c>
      <c r="E30" s="75" t="s">
        <v>90</v>
      </c>
      <c r="F30" s="39">
        <f t="shared" si="674"/>
      </c>
      <c r="G30" s="39">
        <v>4401.21</v>
      </c>
      <c r="H30" s="39">
        <v>1035.48</v>
      </c>
      <c r="I30" s="46">
        <v>0</v>
      </c>
      <c r="J30" s="42">
        <v>4</v>
      </c>
      <c r="K30" s="39">
        <v>10759.330000000016</v>
      </c>
      <c r="L30" s="43">
        <v>0</v>
      </c>
      <c r="M30" s="39">
        <v>0</v>
      </c>
      <c r="N30" s="44">
        <v>0</v>
      </c>
      <c r="O30" s="45">
        <f t="shared" si="828"/>
      </c>
      <c r="P30" s="46"/>
      <c r="Q30" s="47">
        <f t="shared" si="247"/>
      </c>
      <c r="R30" s="42">
        <f t="shared" si="406"/>
      </c>
      <c r="S30" s="39">
        <f t="shared" si="520"/>
      </c>
      <c r="T30" s="48">
        <f t="shared" si="141"/>
      </c>
      <c r="U30" s="48">
        <f t="shared" si="181"/>
      </c>
      <c r="V30" s="48">
        <f t="shared" si="44"/>
      </c>
      <c r="W30" s="49">
        <v>4</v>
      </c>
      <c r="X30" s="48">
        <f t="shared" si="98"/>
      </c>
      <c r="Y30" s="48">
        <f t="shared" si="629"/>
      </c>
      <c r="Z30" s="48">
        <f t="shared" si="783"/>
      </c>
      <c r="AA30" s="48">
        <f t="shared" si="201"/>
      </c>
      <c r="AB30" s="48">
        <f t="shared" si="267"/>
      </c>
      <c r="AC30" s="45">
        <f t="shared" si="118"/>
      </c>
      <c r="AD30" s="45">
        <f t="shared" si="161"/>
      </c>
      <c r="AE30" s="45">
        <f t="shared" si="0"/>
      </c>
      <c r="AF30" s="45">
        <f t="shared" si="64"/>
      </c>
      <c r="AG30" s="45">
        <f t="shared" si="649"/>
      </c>
      <c r="AH30" s="45">
        <f t="shared" si="808"/>
      </c>
      <c r="AI30" s="45">
        <f t="shared" si="222"/>
      </c>
      <c r="AJ30" s="44">
        <v>38</v>
      </c>
      <c r="AK30" s="42">
        <v>30964</v>
      </c>
      <c r="AL30" s="42">
        <v>821</v>
      </c>
      <c r="AM30" s="42">
        <v>965</v>
      </c>
      <c r="AN30" s="42">
        <v>86</v>
      </c>
      <c r="AO30" s="50">
        <v>27</v>
      </c>
      <c r="AP30" s="42">
        <v>142</v>
      </c>
      <c r="AQ30" s="43">
        <v>107</v>
      </c>
      <c r="AR30" s="50">
        <v>4</v>
      </c>
      <c r="AS30" s="42">
        <v>4</v>
      </c>
      <c r="AT30" s="42">
        <v>3</v>
      </c>
      <c r="AU30" s="42">
        <v>8</v>
      </c>
      <c r="AV30" s="51"/>
      <c r="AW30" s="51"/>
      <c r="AX30" s="77">
        <f t="shared" si="292"/>
      </c>
      <c r="AY30" s="7"/>
    </row>
    <row customHeight="true" ht="18.452380952380953" r="31">
      <c r="A31" s="34"/>
      <c r="B31" s="54" t="s">
        <v>65</v>
      </c>
      <c r="C31" s="54"/>
      <c r="D31" s="54"/>
      <c r="E31" s="54"/>
      <c r="F31" s="76">
        <f>SUM(F29:F30)</f>
      </c>
      <c r="G31" s="76">
        <f>SUM(G29:G30)</f>
      </c>
      <c r="H31" s="76">
        <f>SUM(H29:H30)</f>
      </c>
      <c r="I31" s="57">
        <f>SUM(I29:I30)</f>
      </c>
      <c r="J31" s="57">
        <f>SUM(J29:J30)</f>
      </c>
      <c r="K31" s="57">
        <f>SUM(K29:K30)</f>
      </c>
      <c r="L31" s="57">
        <f>SUM(L29:L30)</f>
      </c>
      <c r="M31" s="57">
        <f>SUM(M29:M30)</f>
      </c>
      <c r="N31" s="57">
        <f>SUM(N29:N30)</f>
      </c>
      <c r="O31" s="59">
        <f t="shared" si="828"/>
      </c>
      <c r="P31" s="60">
        <f>SUM(P29:P30)</f>
      </c>
      <c r="Q31" s="47">
        <f t="shared" si="247"/>
      </c>
      <c r="R31" s="57">
        <f>SUM(R29:R30)</f>
      </c>
      <c r="S31" s="55">
        <f>SUM(S29:S30)</f>
      </c>
      <c r="T31" s="61">
        <f t="shared" si="141"/>
      </c>
      <c r="U31" s="61">
        <f t="shared" si="181"/>
      </c>
      <c r="V31" s="61">
        <f t="shared" si="44"/>
      </c>
      <c r="W31" s="76">
        <f>SUM(W29:W30)</f>
      </c>
      <c r="X31" s="76">
        <f>SUM(X29:X30)</f>
      </c>
      <c r="Y31" s="57">
        <f>SUM(Y29:Y30)</f>
      </c>
      <c r="Z31" s="57">
        <f>SUM(Z29:Z30)</f>
      </c>
      <c r="AA31" s="57">
        <f>SUM(AA29:AA30)</f>
      </c>
      <c r="AB31" s="57">
        <f>SUM(AB29:AB30)</f>
      </c>
      <c r="AC31" s="57">
        <f>SUM(AC29:AC30)</f>
      </c>
      <c r="AD31" s="57">
        <f>SUM(AD29:AD30)</f>
      </c>
      <c r="AE31" s="59">
        <f t="shared" si="0"/>
      </c>
      <c r="AF31" s="59">
        <f t="shared" si="64"/>
      </c>
      <c r="AG31" s="59">
        <f t="shared" si="649"/>
      </c>
      <c r="AH31" s="59">
        <f t="shared" si="808"/>
      </c>
      <c r="AI31" s="45">
        <f t="shared" si="222"/>
      </c>
      <c r="AJ31" s="57">
        <f>AVERAGE(AJ29:AJ30)</f>
      </c>
      <c r="AK31" s="57">
        <f>SUM(AK29:AK30)</f>
      </c>
      <c r="AL31" s="57">
        <f>SUM(AL29:AL30)</f>
      </c>
      <c r="AM31" s="57">
        <f>SUM(AM29:AM30)</f>
      </c>
      <c r="AN31" s="57">
        <f>SUM(AN29:AN30)</f>
      </c>
      <c r="AO31" s="57">
        <f>SUM(AO29:AO30)</f>
      </c>
      <c r="AP31" s="57">
        <f>SUM(AP29:AP30)</f>
      </c>
      <c r="AQ31" s="57">
        <f>SUM(AQ29:AQ30)</f>
      </c>
      <c r="AR31" s="57">
        <f>SUM(AR29:AR30)</f>
      </c>
      <c r="AS31" s="57">
        <f>SUM(AS29:AS30)</f>
      </c>
      <c r="AT31" s="57">
        <f>SUM(AT29:AT30)</f>
      </c>
      <c r="AU31" s="57">
        <f>SUM(AU29:AU30)</f>
      </c>
      <c r="AV31" s="64"/>
      <c r="AW31" s="64"/>
      <c r="AX31" s="57">
        <f>SUM(AX29:AX30)</f>
      </c>
      <c r="AY31" s="7"/>
    </row>
    <row r="32">
      <c r="A32" s="34"/>
      <c r="B32" s="78" t="s">
        <v>91</v>
      </c>
      <c r="C32" s="78"/>
      <c r="D32" s="78"/>
      <c r="E32" s="78"/>
      <c r="F32" s="79">
        <f>F28+F23+F18+F13+F8+F31</f>
      </c>
      <c r="G32" s="79">
        <f>G28+G23+G18+G13+G8+G31</f>
      </c>
      <c r="H32" s="79">
        <f>H28+H23+H18+H13+H8+H31</f>
      </c>
      <c r="I32" s="80">
        <f>I28+I23+I18+I13+I8+I31</f>
      </c>
      <c r="J32" s="81">
        <f>J28+J23+J18+J13+J8+J31</f>
      </c>
      <c r="K32" s="81">
        <f>K28+K23+K18+K13+K8+K31</f>
      </c>
      <c r="L32" s="81">
        <f>L28+L23+L18+L13+L8+L31</f>
      </c>
      <c r="M32" s="81">
        <f>M28+M23+M18+M13+M8+M31</f>
      </c>
      <c r="N32" s="81">
        <f>N28+N23+N18+N13+N8+N31</f>
      </c>
      <c r="O32" s="82">
        <f t="shared" si="828"/>
      </c>
      <c r="P32" s="80">
        <f>P28+P23+P18+P13+P8</f>
      </c>
      <c r="Q32" s="83">
        <f t="shared" si="247"/>
      </c>
      <c r="R32" s="81">
        <f>R28+R23+R18+R13+R8+R31</f>
      </c>
      <c r="S32" s="80">
        <f>S28+S23+S18+S13+S8+S31</f>
      </c>
      <c r="T32" s="80">
        <f t="shared" si="141"/>
      </c>
      <c r="U32" s="80">
        <f t="shared" si="181"/>
      </c>
      <c r="V32" s="80">
        <f t="shared" si="44"/>
      </c>
      <c r="W32" s="81">
        <f>W28+W23+W18+W13+W8</f>
      </c>
      <c r="X32" s="80">
        <f>F32/W32</f>
      </c>
      <c r="Y32" s="80">
        <f>F32/R32</f>
      </c>
      <c r="Z32" s="80">
        <f>F32/AL32</f>
      </c>
      <c r="AA32" s="80">
        <f>F32/AK32*1000</f>
      </c>
      <c r="AB32" s="80">
        <f>F32/AN32</f>
      </c>
      <c r="AC32" s="82">
        <f>AL32/AK32</f>
      </c>
      <c r="AD32" s="82">
        <f>AN32/AM32</f>
      </c>
      <c r="AE32" s="82">
        <f t="shared" si="0"/>
      </c>
      <c r="AF32" s="82">
        <f t="shared" si="64"/>
      </c>
      <c r="AG32" s="82">
        <f t="shared" si="649"/>
      </c>
      <c r="AH32" s="82">
        <f t="shared" si="808"/>
      </c>
      <c r="AI32" s="45">
        <f t="shared" si="222"/>
      </c>
      <c r="AJ32" s="84"/>
      <c r="AK32" s="81">
        <f>AK28+AK23+AK18+AK13+AK8+AK31</f>
      </c>
      <c r="AL32" s="81">
        <f>AL28+AL23+AL18+AL13+AL8+AL31</f>
      </c>
      <c r="AM32" s="81">
        <f>AM28+AM23+AM18+AM13+AM8+AM31</f>
      </c>
      <c r="AN32" s="81">
        <f>AN28+AN23+AN18+AN13+AN8+AN31</f>
      </c>
      <c r="AO32" s="81">
        <f>AO28+AO23+AO18+AO13+AO8+AO31</f>
      </c>
      <c r="AP32" s="81">
        <f>AP28+AP23+AP18+AP13+AP8+AP31</f>
      </c>
      <c r="AQ32" s="81">
        <f>AQ28+AQ23+AQ18+AQ13+AQ8+AQ31</f>
      </c>
      <c r="AR32" s="81">
        <f>AR28+AR23+AR18+AR13+AR8+AR31</f>
      </c>
      <c r="AS32" s="81">
        <f>AS28+AS23+AS18+AS13+AS8+AS31</f>
      </c>
      <c r="AT32" s="81">
        <f>AT28+AT23+AT18+AT13+AT8+AT31</f>
      </c>
      <c r="AU32" s="81">
        <f>AU28+AU23+AU18+AU13+AU8+AU31</f>
      </c>
      <c r="AV32" s="85"/>
      <c r="AW32" s="85"/>
      <c r="AX32" s="80">
        <f>AX28+AX23+AX18+AX13+AX8+AX31</f>
      </c>
      <c r="AY32" s="7"/>
    </row>
    <row r="33">
      <c r="A33" s="1"/>
      <c r="B33" s="2" t="s">
        <v>1</v>
      </c>
      <c r="C33" s="2"/>
      <c r="D33" s="2"/>
      <c r="E33" s="2"/>
      <c r="F33" s="3" t="s">
        <v>2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4" t="s">
        <v>3</v>
      </c>
      <c r="AA33" s="4"/>
      <c r="AB33" s="4"/>
      <c r="AC33" s="4"/>
      <c r="AD33" s="4"/>
      <c r="AE33" s="4"/>
      <c r="AF33" s="4"/>
      <c r="AG33" s="4"/>
      <c r="AH33" s="4"/>
      <c r="AI33" s="45">
        <f t="shared" si="222"/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5" t="s">
        <v>4</v>
      </c>
      <c r="AW33" s="5"/>
      <c r="AX33" s="6" t="s">
        <v>5</v>
      </c>
      <c r="AY33" s="7"/>
    </row>
    <row r="34">
      <c r="A34" s="1"/>
      <c r="B34" s="2"/>
      <c r="C34" s="2"/>
      <c r="D34" s="2"/>
      <c r="E34" s="2"/>
      <c r="F34" s="8" t="s">
        <v>6</v>
      </c>
      <c r="G34" s="8"/>
      <c r="H34" s="8"/>
      <c r="I34" s="8"/>
      <c r="J34" s="9">
        <v>600.51</v>
      </c>
      <c r="K34" s="9"/>
      <c r="L34" s="9"/>
      <c r="M34" s="9"/>
      <c r="N34" s="9"/>
      <c r="O34" s="9"/>
      <c r="P34" s="9"/>
      <c r="Q34" s="9"/>
      <c r="R34" s="9"/>
      <c r="S34" s="9"/>
      <c r="T34" s="10" t="s">
        <v>7</v>
      </c>
      <c r="U34" s="10"/>
      <c r="V34" s="10"/>
      <c r="W34" s="10"/>
      <c r="X34" s="10"/>
      <c r="Y34" s="10"/>
      <c r="Z34" s="11" t="s">
        <v>8</v>
      </c>
      <c r="AA34" s="11"/>
      <c r="AB34" s="11"/>
      <c r="AC34" s="11"/>
      <c r="AD34" s="11"/>
      <c r="AE34" s="11"/>
      <c r="AF34" s="11"/>
      <c r="AG34" s="11"/>
      <c r="AH34" s="11"/>
      <c r="AI34" s="45">
        <f t="shared" si="222"/>
      </c>
      <c r="AJ34" s="11"/>
      <c r="AK34" s="12" t="s">
        <v>9</v>
      </c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3"/>
      <c r="AW34" s="14"/>
      <c r="AX34" s="6"/>
      <c r="AY34" s="7"/>
    </row>
    <row r="35">
      <c r="A35" s="1"/>
      <c r="B35" s="15" t="s">
        <v>10</v>
      </c>
      <c r="C35" s="16" t="s">
        <v>11</v>
      </c>
      <c r="D35" s="17" t="s">
        <v>12</v>
      </c>
      <c r="E35" s="18" t="s">
        <v>13</v>
      </c>
      <c r="F35" s="19" t="s">
        <v>14</v>
      </c>
      <c r="G35" s="8" t="s">
        <v>15</v>
      </c>
      <c r="H35" s="20" t="s">
        <v>16</v>
      </c>
      <c r="I35" s="21" t="s">
        <v>17</v>
      </c>
      <c r="J35" s="22" t="s">
        <v>18</v>
      </c>
      <c r="K35" s="23" t="s">
        <v>19</v>
      </c>
      <c r="L35" s="24" t="s">
        <v>20</v>
      </c>
      <c r="M35" s="23" t="s">
        <v>21</v>
      </c>
      <c r="N35" s="23" t="s">
        <v>22</v>
      </c>
      <c r="O35" s="23" t="s">
        <v>23</v>
      </c>
      <c r="P35" s="25" t="s">
        <v>24</v>
      </c>
      <c r="Q35" s="23" t="s">
        <v>25</v>
      </c>
      <c r="R35" s="22" t="s">
        <v>26</v>
      </c>
      <c r="S35" s="26" t="s">
        <v>27</v>
      </c>
      <c r="T35" s="10" t="s">
        <v>28</v>
      </c>
      <c r="U35" s="10" t="s">
        <v>29</v>
      </c>
      <c r="V35" s="10" t="s">
        <v>30</v>
      </c>
      <c r="W35" s="27" t="s">
        <v>31</v>
      </c>
      <c r="X35" s="10" t="s">
        <v>32</v>
      </c>
      <c r="Y35" s="28" t="s">
        <v>33</v>
      </c>
      <c r="Z35" s="29" t="s">
        <v>34</v>
      </c>
      <c r="AA35" s="30" t="s">
        <v>35</v>
      </c>
      <c r="AB35" s="31" t="s">
        <v>36</v>
      </c>
      <c r="AC35" s="30" t="s">
        <v>37</v>
      </c>
      <c r="AD35" s="30" t="s">
        <v>38</v>
      </c>
      <c r="AE35" s="32" t="s">
        <v>39</v>
      </c>
      <c r="AF35" s="30" t="s">
        <v>40</v>
      </c>
      <c r="AG35" s="30" t="s">
        <v>41</v>
      </c>
      <c r="AH35" s="30" t="s">
        <v>42</v>
      </c>
      <c r="AI35" s="32" t="s">
        <v>43</v>
      </c>
      <c r="AJ35" s="32" t="s">
        <v>44</v>
      </c>
      <c r="AK35" s="12" t="s">
        <v>45</v>
      </c>
      <c r="AL35" s="33" t="s">
        <v>46</v>
      </c>
      <c r="AM35" s="33" t="s">
        <v>47</v>
      </c>
      <c r="AN35" s="33" t="s">
        <v>48</v>
      </c>
      <c r="AO35" s="33" t="s">
        <v>49</v>
      </c>
      <c r="AP35" s="33" t="s">
        <v>50</v>
      </c>
      <c r="AQ35" s="12" t="s">
        <v>51</v>
      </c>
      <c r="AR35" s="12" t="s">
        <v>52</v>
      </c>
      <c r="AS35" s="12" t="s">
        <v>53</v>
      </c>
      <c r="AT35" s="12" t="s">
        <v>54</v>
      </c>
      <c r="AU35" s="12" t="s">
        <v>55</v>
      </c>
      <c r="AV35" s="13"/>
      <c r="AW35" s="14"/>
      <c r="AX35" s="6" t="s">
        <v>56</v>
      </c>
      <c r="AY35" s="7"/>
    </row>
    <row r="36">
      <c r="A36" s="34" t="s">
        <v>92</v>
      </c>
      <c r="B36" s="35" t="s">
        <v>58</v>
      </c>
      <c r="C36" s="36" t="s">
        <v>59</v>
      </c>
      <c r="D36" s="37" t="s">
        <v>60</v>
      </c>
      <c r="E36" s="38" t="s">
        <v>61</v>
      </c>
      <c r="F36" s="39">
        <f t="shared" ref="F36:F37" si="675">G36+H36+I36</f>
      </c>
      <c r="G36" s="40">
        <v>1775.16</v>
      </c>
      <c r="H36" s="39">
        <v>1242.24</v>
      </c>
      <c r="I36" s="41">
        <v>0</v>
      </c>
      <c r="J36" s="42">
        <v>3</v>
      </c>
      <c r="K36" s="39">
        <v>6537.960000000001</v>
      </c>
      <c r="L36" s="43">
        <v>0</v>
      </c>
      <c r="M36" s="39">
        <v>0</v>
      </c>
      <c r="N36" s="44">
        <v>0</v>
      </c>
      <c r="O36" s="45">
        <f t="shared" ref="O36:O62" si="829">N36/R36</f>
      </c>
      <c r="P36" s="46"/>
      <c r="Q36" s="47">
        <f t="shared" ref="Q36:Q62" si="248">P36/R36</f>
      </c>
      <c r="R36" s="42">
        <f t="shared" ref="R36:R37" si="407">J36+L36</f>
      </c>
      <c r="S36" s="39">
        <f t="shared" ref="S36:S37" si="521">K36+M36</f>
      </c>
      <c r="T36" s="48">
        <f t="shared" ref="T36:T62" si="142">S36/F36</f>
      </c>
      <c r="U36" s="48">
        <f t="shared" ref="U36:U62" si="182">S36/(F36+(AX36*500)+F36*3%)</f>
      </c>
      <c r="V36" s="48">
        <f t="shared" ref="V36:V62" si="45">S36/R36</f>
      </c>
      <c r="W36" s="49">
        <v>2</v>
      </c>
      <c r="X36" s="48">
        <f t="shared" ref="X36:X62" si="99">F36/W36</f>
      </c>
      <c r="Y36" s="48">
        <f t="shared" ref="Y36:Y62" si="630">F36/R36</f>
      </c>
      <c r="Z36" s="48">
        <f t="shared" ref="Z36:Z62" si="784">F36/AL36</f>
      </c>
      <c r="AA36" s="48">
        <f t="shared" ref="AA36:AA62" si="202">F36/AK36*1000</f>
      </c>
      <c r="AB36" s="48">
        <f t="shared" ref="AB36:AB62" si="268">F36/AN36</f>
      </c>
      <c r="AC36" s="45">
        <f t="shared" ref="AC36:AC62" si="119">AL36/AK36</f>
      </c>
      <c r="AD36" s="45">
        <f t="shared" ref="AD36:AD62" si="162">AN36/AM36</f>
      </c>
      <c r="AE36" s="45">
        <f t="shared" ref="AE36:AE43" si="1">AP36/AM36</f>
      </c>
      <c r="AF36" s="45">
        <f t="shared" ref="AF36:AF43" si="65">R36/AP36</f>
      </c>
      <c r="AG36" s="45">
        <f t="shared" ref="AG36:AG62" si="650">AR36/AN36</f>
      </c>
      <c r="AH36" s="45">
        <f t="shared" ref="AH36:AH62" si="809">R36/AR36</f>
      </c>
      <c r="AI36" s="45">
        <f t="shared" ref="AI36:AI64" si="223">AQ36/AM36</f>
      </c>
      <c r="AJ36" s="50">
        <v>40</v>
      </c>
      <c r="AK36" s="43">
        <v>34723</v>
      </c>
      <c r="AL36" s="43">
        <v>864</v>
      </c>
      <c r="AM36" s="43">
        <v>1007</v>
      </c>
      <c r="AN36" s="43">
        <v>94</v>
      </c>
      <c r="AO36" s="50">
        <v>13</v>
      </c>
      <c r="AP36" s="43">
        <v>42</v>
      </c>
      <c r="AQ36" s="43">
        <v>98</v>
      </c>
      <c r="AR36" s="50">
        <v>3</v>
      </c>
      <c r="AS36" s="43">
        <v>6</v>
      </c>
      <c r="AT36" s="43">
        <v>0</v>
      </c>
      <c r="AU36" s="43">
        <v>27</v>
      </c>
      <c r="AV36" s="51"/>
      <c r="AW36" s="51"/>
      <c r="AX36" s="52">
        <f t="shared" ref="AX36:AX37" si="293">COUNT(AU36)</f>
      </c>
      <c r="AY36" s="7"/>
    </row>
    <row r="37">
      <c r="A37" s="34"/>
      <c r="B37" s="35" t="s">
        <v>58</v>
      </c>
      <c r="C37" s="36" t="s">
        <v>59</v>
      </c>
      <c r="D37" s="37" t="s">
        <v>60</v>
      </c>
      <c r="E37" s="53" t="s">
        <v>62</v>
      </c>
      <c r="F37" s="39">
        <f t="shared" si="675"/>
      </c>
      <c r="G37" s="40">
        <v>456.25</v>
      </c>
      <c r="H37" s="39">
        <v>487.01</v>
      </c>
      <c r="I37" s="41">
        <v>0</v>
      </c>
      <c r="J37" s="42">
        <v>3</v>
      </c>
      <c r="K37" s="39">
        <v>9472.33</v>
      </c>
      <c r="L37" s="43">
        <v>0</v>
      </c>
      <c r="M37" s="39">
        <v>0</v>
      </c>
      <c r="N37" s="44">
        <v>0</v>
      </c>
      <c r="O37" s="45">
        <f t="shared" si="829"/>
      </c>
      <c r="P37" s="46"/>
      <c r="Q37" s="47">
        <f t="shared" si="248"/>
      </c>
      <c r="R37" s="42">
        <f t="shared" si="407"/>
      </c>
      <c r="S37" s="39">
        <f t="shared" si="521"/>
      </c>
      <c r="T37" s="48">
        <f t="shared" si="142"/>
      </c>
      <c r="U37" s="48">
        <f t="shared" si="182"/>
      </c>
      <c r="V37" s="48">
        <f t="shared" si="45"/>
      </c>
      <c r="W37" s="49">
        <v>2</v>
      </c>
      <c r="X37" s="48">
        <f t="shared" si="99"/>
      </c>
      <c r="Y37" s="48">
        <f t="shared" si="630"/>
      </c>
      <c r="Z37" s="48">
        <f t="shared" si="784"/>
      </c>
      <c r="AA37" s="48">
        <f t="shared" si="202"/>
      </c>
      <c r="AB37" s="48">
        <f t="shared" si="268"/>
      </c>
      <c r="AC37" s="45">
        <f t="shared" si="119"/>
      </c>
      <c r="AD37" s="45">
        <f t="shared" si="162"/>
      </c>
      <c r="AE37" s="45">
        <f t="shared" si="1"/>
      </c>
      <c r="AF37" s="45">
        <f t="shared" si="65"/>
      </c>
      <c r="AG37" s="45">
        <f t="shared" si="650"/>
      </c>
      <c r="AH37" s="45">
        <f t="shared" si="809"/>
      </c>
      <c r="AI37" s="45">
        <f t="shared" si="223"/>
      </c>
      <c r="AJ37" s="50">
        <v>44</v>
      </c>
      <c r="AK37" s="43">
        <v>13167</v>
      </c>
      <c r="AL37" s="43">
        <v>323</v>
      </c>
      <c r="AM37" s="43">
        <v>363</v>
      </c>
      <c r="AN37" s="43">
        <v>31</v>
      </c>
      <c r="AO37" s="50">
        <v>7</v>
      </c>
      <c r="AP37" s="43">
        <v>27</v>
      </c>
      <c r="AQ37" s="43">
        <v>34</v>
      </c>
      <c r="AR37" s="50">
        <v>4</v>
      </c>
      <c r="AS37" s="43">
        <v>1</v>
      </c>
      <c r="AT37" s="43">
        <v>0</v>
      </c>
      <c r="AU37" s="43">
        <v>16</v>
      </c>
      <c r="AV37" s="51"/>
      <c r="AW37" s="51"/>
      <c r="AX37" s="52">
        <f t="shared" si="293"/>
      </c>
      <c r="AY37" s="7"/>
    </row>
    <row r="38">
      <c r="A38" s="34"/>
      <c r="B38" s="54" t="s">
        <v>65</v>
      </c>
      <c r="C38" s="54"/>
      <c r="D38" s="54"/>
      <c r="E38" s="54"/>
      <c r="F38" s="55">
        <f>SUM(F36:F37)</f>
      </c>
      <c r="G38" s="56">
        <f>SUM(G36:G37)</f>
      </c>
      <c r="H38" s="55">
        <f>SUM(H36:H37)</f>
      </c>
      <c r="I38" s="46">
        <f t="shared" ref="I38:I40" si="43">SUM(I36:I37)</f>
      </c>
      <c r="J38" s="57">
        <f>SUM(J36:J37)</f>
      </c>
      <c r="K38" s="55">
        <f>SUM(K36:K37)</f>
      </c>
      <c r="L38" s="58">
        <f>SUM(L36:L37)</f>
      </c>
      <c r="M38" s="55">
        <f>SUM(M36:M37)</f>
      </c>
      <c r="N38" s="57">
        <f>SUM(N36:N37)</f>
      </c>
      <c r="O38" s="59">
        <f t="shared" si="829"/>
      </c>
      <c r="P38" s="60">
        <f>SUM(P36:P37)</f>
      </c>
      <c r="Q38" s="47">
        <f t="shared" si="248"/>
      </c>
      <c r="R38" s="57">
        <f>SUM(R36:R37)</f>
      </c>
      <c r="S38" s="55">
        <f>SUM(S36:S37)</f>
      </c>
      <c r="T38" s="61">
        <f t="shared" si="142"/>
      </c>
      <c r="U38" s="61">
        <f t="shared" si="182"/>
      </c>
      <c r="V38" s="61">
        <f t="shared" si="45"/>
      </c>
      <c r="W38" s="62">
        <f>SUM(W36:W37)</f>
      </c>
      <c r="X38" s="61">
        <f t="shared" si="99"/>
      </c>
      <c r="Y38" s="61">
        <f t="shared" si="630"/>
      </c>
      <c r="Z38" s="61">
        <f t="shared" si="784"/>
      </c>
      <c r="AA38" s="61">
        <f t="shared" si="202"/>
      </c>
      <c r="AB38" s="61">
        <f t="shared" si="268"/>
      </c>
      <c r="AC38" s="59">
        <f t="shared" si="119"/>
      </c>
      <c r="AD38" s="59">
        <f t="shared" si="162"/>
      </c>
      <c r="AE38" s="59">
        <f t="shared" si="1"/>
      </c>
      <c r="AF38" s="59">
        <f t="shared" si="65"/>
      </c>
      <c r="AG38" s="59">
        <f t="shared" si="650"/>
      </c>
      <c r="AH38" s="59">
        <f t="shared" si="809"/>
      </c>
      <c r="AI38" s="45">
        <f t="shared" si="223"/>
      </c>
      <c r="AJ38" s="63">
        <f>AVERAGE(AJ36:AJ37)</f>
      </c>
      <c r="AK38" s="63">
        <f>SUM(AK36:AK37)</f>
      </c>
      <c r="AL38" s="63">
        <f>SUM(AL36:AL37)</f>
      </c>
      <c r="AM38" s="63">
        <f>SUM(AM36:AM37)</f>
      </c>
      <c r="AN38" s="63">
        <f>SUM(AN36:AN37)</f>
      </c>
      <c r="AO38" s="63">
        <f>SUM(AO36:AO37)</f>
      </c>
      <c r="AP38" s="63">
        <f>SUM(AP36:AP37)</f>
      </c>
      <c r="AQ38" s="63">
        <f>SUM(AQ36:AQ37)</f>
      </c>
      <c r="AR38" s="63">
        <f>SUM(AR36:AR37)</f>
      </c>
      <c r="AS38" s="63">
        <f>SUM(AS36:AS37)</f>
      </c>
      <c r="AT38" s="63">
        <f>SUM(AT36:AT37)</f>
      </c>
      <c r="AU38" s="63">
        <f>SUM(AU36:AU37)</f>
      </c>
      <c r="AV38" s="64"/>
      <c r="AW38" s="64"/>
      <c r="AX38" s="57">
        <f>SUM(AX36:AX37)</f>
      </c>
      <c r="AY38" s="7"/>
    </row>
    <row r="39">
      <c r="A39" s="34"/>
      <c r="B39" s="35" t="s">
        <v>66</v>
      </c>
      <c r="C39" s="36" t="s">
        <v>59</v>
      </c>
      <c r="D39" s="37" t="s">
        <v>72</v>
      </c>
      <c r="E39" s="53" t="s">
        <v>68</v>
      </c>
      <c r="F39" s="39">
        <f t="shared" ref="F39:F42" si="676">G39+H39+I39</f>
      </c>
      <c r="G39" s="65">
        <v>760.36</v>
      </c>
      <c r="H39" s="66">
        <v>1409.94</v>
      </c>
      <c r="I39" s="46">
        <f t="shared" si="43"/>
      </c>
      <c r="J39" s="44">
        <v>0</v>
      </c>
      <c r="K39" s="73">
        <v>0</v>
      </c>
      <c r="L39" s="50">
        <v>0</v>
      </c>
      <c r="M39" s="73">
        <v>0</v>
      </c>
      <c r="N39" s="44">
        <v>0</v>
      </c>
      <c r="O39" s="45">
        <f t="shared" si="829"/>
      </c>
      <c r="P39" s="41"/>
      <c r="Q39" s="47">
        <f t="shared" si="248"/>
      </c>
      <c r="R39" s="42">
        <f t="shared" ref="R39:R42" si="408">J39+L39</f>
      </c>
      <c r="S39" s="39">
        <f t="shared" ref="S39:S42" si="522">K39+M39</f>
      </c>
      <c r="T39" s="48">
        <f t="shared" si="142"/>
      </c>
      <c r="U39" s="48">
        <f t="shared" si="182"/>
      </c>
      <c r="V39" s="48">
        <f t="shared" si="45"/>
      </c>
      <c r="W39" s="49">
        <v>0</v>
      </c>
      <c r="X39" s="48">
        <f t="shared" si="99"/>
      </c>
      <c r="Y39" s="48">
        <f t="shared" si="630"/>
      </c>
      <c r="Z39" s="48">
        <f t="shared" si="784"/>
      </c>
      <c r="AA39" s="48">
        <f t="shared" si="202"/>
      </c>
      <c r="AB39" s="48">
        <f t="shared" si="268"/>
      </c>
      <c r="AC39" s="45">
        <f t="shared" si="119"/>
      </c>
      <c r="AD39" s="45">
        <f t="shared" si="162"/>
      </c>
      <c r="AE39" s="45">
        <f t="shared" si="1"/>
      </c>
      <c r="AF39" s="45">
        <f t="shared" si="65"/>
      </c>
      <c r="AG39" s="45">
        <f t="shared" si="650"/>
      </c>
      <c r="AH39" s="45">
        <f t="shared" si="809"/>
      </c>
      <c r="AI39" s="45">
        <f t="shared" si="223"/>
      </c>
      <c r="AJ39" s="50">
        <v>30</v>
      </c>
      <c r="AK39" s="43">
        <v>28824</v>
      </c>
      <c r="AL39" s="43">
        <v>913</v>
      </c>
      <c r="AM39" s="43">
        <v>973</v>
      </c>
      <c r="AN39" s="43">
        <v>99</v>
      </c>
      <c r="AO39" s="50">
        <v>12</v>
      </c>
      <c r="AP39" s="43">
        <v>32</v>
      </c>
      <c r="AQ39" s="43">
        <v>80</v>
      </c>
      <c r="AR39" s="50">
        <v>0</v>
      </c>
      <c r="AS39" s="43">
        <v>3</v>
      </c>
      <c r="AT39" s="43">
        <v>0</v>
      </c>
      <c r="AU39" s="43">
        <v>19</v>
      </c>
      <c r="AV39" s="51"/>
      <c r="AW39" s="51"/>
      <c r="AX39" s="52">
        <f t="shared" ref="AX39:AX42" si="294">COUNT(AU39)</f>
      </c>
      <c r="AY39" s="7"/>
    </row>
    <row r="40">
      <c r="A40" s="34"/>
      <c r="B40" s="35" t="s">
        <v>66</v>
      </c>
      <c r="C40" s="36" t="s">
        <v>59</v>
      </c>
      <c r="D40" s="37" t="s">
        <v>72</v>
      </c>
      <c r="E40" s="53" t="s">
        <v>69</v>
      </c>
      <c r="F40" s="67">
        <f t="shared" si="676"/>
      </c>
      <c r="G40" s="39">
        <v>1978.37</v>
      </c>
      <c r="H40" s="39">
        <v>2118.02</v>
      </c>
      <c r="I40" s="46">
        <f t="shared" si="43"/>
      </c>
      <c r="J40" s="42">
        <v>5</v>
      </c>
      <c r="K40" s="39">
        <v>13462.029999999999</v>
      </c>
      <c r="L40" s="43">
        <v>0</v>
      </c>
      <c r="M40" s="39">
        <v>0</v>
      </c>
      <c r="N40" s="44">
        <v>0</v>
      </c>
      <c r="O40" s="45">
        <f t="shared" si="829"/>
      </c>
      <c r="P40" s="41"/>
      <c r="Q40" s="47">
        <f t="shared" si="248"/>
      </c>
      <c r="R40" s="42">
        <f t="shared" si="408"/>
      </c>
      <c r="S40" s="39">
        <f t="shared" si="522"/>
      </c>
      <c r="T40" s="48">
        <f t="shared" si="142"/>
      </c>
      <c r="U40" s="48">
        <f t="shared" si="182"/>
      </c>
      <c r="V40" s="48">
        <f t="shared" si="45"/>
      </c>
      <c r="W40" s="49">
        <v>4</v>
      </c>
      <c r="X40" s="48">
        <f t="shared" si="99"/>
      </c>
      <c r="Y40" s="48">
        <f t="shared" si="630"/>
      </c>
      <c r="Z40" s="48">
        <f t="shared" si="784"/>
      </c>
      <c r="AA40" s="48">
        <f t="shared" si="202"/>
      </c>
      <c r="AB40" s="48">
        <f t="shared" si="268"/>
      </c>
      <c r="AC40" s="45">
        <f t="shared" si="119"/>
      </c>
      <c r="AD40" s="45">
        <f t="shared" si="162"/>
      </c>
      <c r="AE40" s="45">
        <f t="shared" si="1"/>
      </c>
      <c r="AF40" s="45">
        <f t="shared" si="65"/>
      </c>
      <c r="AG40" s="45">
        <f t="shared" si="650"/>
      </c>
      <c r="AH40" s="45">
        <f t="shared" si="809"/>
      </c>
      <c r="AI40" s="45">
        <f t="shared" si="223"/>
      </c>
      <c r="AJ40" s="50">
        <v>39</v>
      </c>
      <c r="AK40" s="43">
        <v>42679</v>
      </c>
      <c r="AL40" s="43">
        <v>1098</v>
      </c>
      <c r="AM40" s="43">
        <v>1165</v>
      </c>
      <c r="AN40" s="43">
        <v>166</v>
      </c>
      <c r="AO40" s="50">
        <v>24</v>
      </c>
      <c r="AP40" s="43">
        <v>44</v>
      </c>
      <c r="AQ40" s="43">
        <v>138</v>
      </c>
      <c r="AR40" s="50">
        <v>5</v>
      </c>
      <c r="AS40" s="43">
        <v>12</v>
      </c>
      <c r="AT40" s="43">
        <v>1</v>
      </c>
      <c r="AU40" s="43">
        <v>24</v>
      </c>
      <c r="AV40" s="51"/>
      <c r="AW40" s="51"/>
      <c r="AX40" s="52">
        <f t="shared" si="294"/>
      </c>
      <c r="AY40" s="7"/>
    </row>
    <row r="41">
      <c r="A41" s="34"/>
      <c r="B41" s="35" t="s">
        <v>66</v>
      </c>
      <c r="C41" s="36" t="s">
        <v>59</v>
      </c>
      <c r="D41" s="37" t="s">
        <v>72</v>
      </c>
      <c r="E41" s="53" t="s">
        <v>70</v>
      </c>
      <c r="F41" s="67">
        <f t="shared" si="676"/>
      </c>
      <c r="G41" s="39">
        <v>1886.36</v>
      </c>
      <c r="H41" s="39">
        <v>2401.45</v>
      </c>
      <c r="I41" s="46">
        <f>SUM(I38:I40)</f>
      </c>
      <c r="J41" s="42">
        <v>5</v>
      </c>
      <c r="K41" s="39">
        <v>13307.590000000004</v>
      </c>
      <c r="L41" s="43">
        <v>0</v>
      </c>
      <c r="M41" s="39">
        <v>0</v>
      </c>
      <c r="N41" s="44">
        <v>0</v>
      </c>
      <c r="O41" s="45">
        <f t="shared" si="829"/>
      </c>
      <c r="P41" s="41"/>
      <c r="Q41" s="47">
        <f t="shared" si="248"/>
      </c>
      <c r="R41" s="42">
        <f t="shared" si="408"/>
      </c>
      <c r="S41" s="39">
        <f t="shared" si="522"/>
      </c>
      <c r="T41" s="48">
        <f t="shared" si="142"/>
      </c>
      <c r="U41" s="48">
        <f t="shared" si="182"/>
      </c>
      <c r="V41" s="48">
        <f t="shared" si="45"/>
      </c>
      <c r="W41" s="49">
        <v>4</v>
      </c>
      <c r="X41" s="48">
        <f t="shared" si="99"/>
      </c>
      <c r="Y41" s="48">
        <f t="shared" si="630"/>
      </c>
      <c r="Z41" s="48">
        <f t="shared" si="784"/>
      </c>
      <c r="AA41" s="48">
        <f t="shared" si="202"/>
      </c>
      <c r="AB41" s="48">
        <f t="shared" si="268"/>
      </c>
      <c r="AC41" s="45">
        <f t="shared" si="119"/>
      </c>
      <c r="AD41" s="45">
        <f t="shared" si="162"/>
      </c>
      <c r="AE41" s="45">
        <f t="shared" si="1"/>
      </c>
      <c r="AF41" s="45">
        <f t="shared" si="65"/>
      </c>
      <c r="AG41" s="45">
        <f t="shared" si="650"/>
      </c>
      <c r="AH41" s="45">
        <f t="shared" si="809"/>
      </c>
      <c r="AI41" s="45">
        <f t="shared" si="223"/>
      </c>
      <c r="AJ41" s="50">
        <v>43</v>
      </c>
      <c r="AK41" s="43">
        <v>43198</v>
      </c>
      <c r="AL41" s="43">
        <v>878</v>
      </c>
      <c r="AM41" s="43">
        <v>918</v>
      </c>
      <c r="AN41" s="43">
        <v>151</v>
      </c>
      <c r="AO41" s="50">
        <v>23</v>
      </c>
      <c r="AP41" s="43">
        <v>90</v>
      </c>
      <c r="AQ41" s="43">
        <v>132</v>
      </c>
      <c r="AR41" s="50">
        <v>5</v>
      </c>
      <c r="AS41" s="43">
        <v>9</v>
      </c>
      <c r="AT41" s="43">
        <v>4</v>
      </c>
      <c r="AU41" s="43">
        <v>33</v>
      </c>
      <c r="AV41" s="51"/>
      <c r="AW41" s="51"/>
      <c r="AX41" s="52">
        <f t="shared" si="294"/>
      </c>
      <c r="AY41" s="7"/>
    </row>
    <row r="42">
      <c r="A42" s="34"/>
      <c r="B42" s="35" t="s">
        <v>66</v>
      </c>
      <c r="C42" s="36" t="s">
        <v>59</v>
      </c>
      <c r="D42" s="37" t="s">
        <v>72</v>
      </c>
      <c r="E42" s="53" t="s">
        <v>71</v>
      </c>
      <c r="F42" s="67">
        <f t="shared" si="676"/>
      </c>
      <c r="G42" s="39">
        <v>2384.12</v>
      </c>
      <c r="H42" s="39">
        <v>2123.25</v>
      </c>
      <c r="I42" s="46">
        <f t="shared" ref="I42:I43" si="140">SUM(I38:I41)</f>
      </c>
      <c r="J42" s="42">
        <v>9</v>
      </c>
      <c r="K42" s="39">
        <v>20532.740000000005</v>
      </c>
      <c r="L42" s="43">
        <v>0</v>
      </c>
      <c r="M42" s="39">
        <v>0</v>
      </c>
      <c r="N42" s="44">
        <v>1</v>
      </c>
      <c r="O42" s="45">
        <f t="shared" si="829"/>
      </c>
      <c r="P42" s="41"/>
      <c r="Q42" s="47">
        <f t="shared" si="248"/>
      </c>
      <c r="R42" s="42">
        <f t="shared" si="408"/>
      </c>
      <c r="S42" s="39">
        <f t="shared" si="522"/>
      </c>
      <c r="T42" s="48">
        <f t="shared" si="142"/>
      </c>
      <c r="U42" s="48">
        <f t="shared" si="182"/>
      </c>
      <c r="V42" s="48">
        <f t="shared" si="45"/>
      </c>
      <c r="W42" s="49">
        <v>9</v>
      </c>
      <c r="X42" s="48">
        <f t="shared" si="99"/>
      </c>
      <c r="Y42" s="48">
        <f t="shared" si="630"/>
      </c>
      <c r="Z42" s="48">
        <f t="shared" si="784"/>
      </c>
      <c r="AA42" s="48">
        <f t="shared" si="202"/>
      </c>
      <c r="AB42" s="48">
        <f t="shared" si="268"/>
      </c>
      <c r="AC42" s="45">
        <f t="shared" si="119"/>
      </c>
      <c r="AD42" s="45">
        <f t="shared" si="162"/>
      </c>
      <c r="AE42" s="45">
        <f t="shared" si="1"/>
      </c>
      <c r="AF42" s="45">
        <f t="shared" si="65"/>
      </c>
      <c r="AG42" s="45">
        <f t="shared" si="650"/>
      </c>
      <c r="AH42" s="45">
        <f t="shared" si="809"/>
      </c>
      <c r="AI42" s="45">
        <f t="shared" si="223"/>
      </c>
      <c r="AJ42" s="50">
        <v>45</v>
      </c>
      <c r="AK42" s="43">
        <v>31410</v>
      </c>
      <c r="AL42" s="43">
        <v>595</v>
      </c>
      <c r="AM42" s="43">
        <v>657</v>
      </c>
      <c r="AN42" s="43">
        <v>110</v>
      </c>
      <c r="AO42" s="50">
        <v>22</v>
      </c>
      <c r="AP42" s="43">
        <v>47</v>
      </c>
      <c r="AQ42" s="43">
        <v>95</v>
      </c>
      <c r="AR42" s="50">
        <v>9</v>
      </c>
      <c r="AS42" s="43">
        <v>2</v>
      </c>
      <c r="AT42" s="43">
        <v>3</v>
      </c>
      <c r="AU42" s="43">
        <v>16</v>
      </c>
      <c r="AV42" s="51"/>
      <c r="AW42" s="51"/>
      <c r="AX42" s="52">
        <f t="shared" si="294"/>
      </c>
      <c r="AY42" s="7"/>
    </row>
    <row r="43">
      <c r="A43" s="34"/>
      <c r="B43" s="54" t="s">
        <v>65</v>
      </c>
      <c r="C43" s="54"/>
      <c r="D43" s="54"/>
      <c r="E43" s="54"/>
      <c r="F43" s="55">
        <f>SUM(F39:F42)</f>
      </c>
      <c r="G43" s="55">
        <f>SUM(G39:G42)</f>
      </c>
      <c r="H43" s="55">
        <f>SUM(H39:H42)</f>
      </c>
      <c r="I43" s="46">
        <f t="shared" si="140"/>
      </c>
      <c r="J43" s="57">
        <f>SUM(J39:J42)</f>
      </c>
      <c r="K43" s="58">
        <f>SUM(K39:K42)</f>
      </c>
      <c r="L43" s="58">
        <f>SUM(L39:L42)</f>
      </c>
      <c r="M43" s="58">
        <f>SUM(M39:M42)</f>
      </c>
      <c r="N43" s="58">
        <f>SUM(N39:N42)</f>
      </c>
      <c r="O43" s="59">
        <f t="shared" si="829"/>
      </c>
      <c r="P43" s="60">
        <f>SUM(P39:P42)</f>
      </c>
      <c r="Q43" s="47">
        <f t="shared" si="248"/>
      </c>
      <c r="R43" s="57">
        <f>SUM(R39:R42)</f>
      </c>
      <c r="S43" s="55">
        <f>SUM(S39:S42)</f>
      </c>
      <c r="T43" s="61">
        <f t="shared" si="142"/>
      </c>
      <c r="U43" s="61">
        <f t="shared" si="182"/>
      </c>
      <c r="V43" s="61">
        <f t="shared" si="45"/>
      </c>
      <c r="W43" s="62">
        <f>SUM(W39:W42)</f>
      </c>
      <c r="X43" s="61">
        <f t="shared" si="99"/>
      </c>
      <c r="Y43" s="61">
        <f t="shared" si="630"/>
      </c>
      <c r="Z43" s="61">
        <f t="shared" si="784"/>
      </c>
      <c r="AA43" s="61">
        <f t="shared" si="202"/>
      </c>
      <c r="AB43" s="61">
        <f t="shared" si="268"/>
      </c>
      <c r="AC43" s="59">
        <f t="shared" si="119"/>
      </c>
      <c r="AD43" s="59">
        <f t="shared" si="162"/>
      </c>
      <c r="AE43" s="59">
        <f t="shared" si="1"/>
      </c>
      <c r="AF43" s="59">
        <f t="shared" si="65"/>
      </c>
      <c r="AG43" s="59">
        <f t="shared" si="650"/>
      </c>
      <c r="AH43" s="59">
        <f t="shared" si="809"/>
      </c>
      <c r="AI43" s="45">
        <f t="shared" si="223"/>
      </c>
      <c r="AJ43" s="63">
        <f>AVERAGE(AJ39:AJ42)</f>
      </c>
      <c r="AK43" s="63">
        <f>SUM(AK39:AK42)</f>
      </c>
      <c r="AL43" s="63">
        <f>SUM(AL39:AL42)</f>
      </c>
      <c r="AM43" s="63">
        <f>SUM(AM39:AM42)</f>
      </c>
      <c r="AN43" s="63">
        <f>SUM(AN39:AN42)</f>
      </c>
      <c r="AO43" s="63">
        <f>SUM(AO39:AO42)</f>
      </c>
      <c r="AP43" s="63">
        <f>SUM(AP39:AP42)</f>
      </c>
      <c r="AQ43" s="63">
        <f>SUM(AQ39:AQ42)</f>
      </c>
      <c r="AR43" s="63">
        <f>SUM(AR39:AR42)</f>
      </c>
      <c r="AS43" s="63">
        <f>SUM(AS39:AS42)</f>
      </c>
      <c r="AT43" s="63">
        <f>SUM(AT39:AT42)</f>
      </c>
      <c r="AU43" s="63">
        <f>SUM(AU39:AU42)</f>
      </c>
      <c r="AV43" s="64"/>
      <c r="AW43" s="64"/>
      <c r="AX43" s="57">
        <f>SUM(AX39:AX42)</f>
      </c>
      <c r="AY43" s="7"/>
    </row>
    <row r="44">
      <c r="A44" s="34"/>
      <c r="B44" s="35" t="s">
        <v>66</v>
      </c>
      <c r="C44" s="36" t="s">
        <v>59</v>
      </c>
      <c r="D44" s="37" t="s">
        <v>77</v>
      </c>
      <c r="E44" s="53" t="s">
        <v>73</v>
      </c>
      <c r="F44" s="39">
        <f t="shared" ref="F44:F47" si="677">G44+H44+I44</f>
      </c>
      <c r="G44" s="40">
        <v>2238.08</v>
      </c>
      <c r="H44" s="39">
        <v>1888.4099999999999</v>
      </c>
      <c r="I44" s="41">
        <v>0</v>
      </c>
      <c r="J44" s="42">
        <v>9</v>
      </c>
      <c r="K44" s="39">
        <v>21099.030000000013</v>
      </c>
      <c r="L44" s="43">
        <v>0</v>
      </c>
      <c r="M44" s="39">
        <v>0</v>
      </c>
      <c r="N44" s="44">
        <v>1</v>
      </c>
      <c r="O44" s="45">
        <f t="shared" si="829"/>
      </c>
      <c r="P44" s="46"/>
      <c r="Q44" s="47">
        <f t="shared" si="248"/>
      </c>
      <c r="R44" s="42">
        <f t="shared" ref="R44:R47" si="409">J44+L44</f>
      </c>
      <c r="S44" s="39">
        <f t="shared" ref="S44:S47" si="523">K44+M44</f>
      </c>
      <c r="T44" s="48">
        <f t="shared" si="142"/>
      </c>
      <c r="U44" s="48">
        <f t="shared" si="182"/>
      </c>
      <c r="V44" s="48">
        <f t="shared" si="45"/>
      </c>
      <c r="W44" s="49">
        <v>7</v>
      </c>
      <c r="X44" s="48">
        <f t="shared" si="99"/>
      </c>
      <c r="Y44" s="48">
        <f t="shared" si="630"/>
      </c>
      <c r="Z44" s="48">
        <f t="shared" si="784"/>
      </c>
      <c r="AA44" s="48">
        <f t="shared" si="202"/>
      </c>
      <c r="AB44" s="48">
        <f t="shared" si="268"/>
      </c>
      <c r="AC44" s="45">
        <f t="shared" si="119"/>
      </c>
      <c r="AD44" s="45">
        <f t="shared" si="162"/>
      </c>
      <c r="AE44" s="45">
        <f>AP45/AM44</f>
      </c>
      <c r="AF44" s="45">
        <f>R44/AP45</f>
      </c>
      <c r="AG44" s="45">
        <f t="shared" si="650"/>
      </c>
      <c r="AH44" s="45">
        <f t="shared" si="809"/>
      </c>
      <c r="AI44" s="45">
        <f t="shared" si="223"/>
      </c>
      <c r="AJ44" s="50">
        <v>47</v>
      </c>
      <c r="AK44" s="43">
        <v>33603</v>
      </c>
      <c r="AL44" s="43">
        <v>617</v>
      </c>
      <c r="AM44" s="43">
        <v>651</v>
      </c>
      <c r="AN44" s="43">
        <v>104</v>
      </c>
      <c r="AO44" s="50">
        <v>22</v>
      </c>
      <c r="AP44" s="43">
        <v>70</v>
      </c>
      <c r="AQ44" s="43">
        <v>92</v>
      </c>
      <c r="AR44" s="50">
        <v>9</v>
      </c>
      <c r="AS44" s="43">
        <v>38</v>
      </c>
      <c r="AT44" s="43">
        <v>2</v>
      </c>
      <c r="AU44" s="43">
        <v>13</v>
      </c>
      <c r="AV44" s="51"/>
      <c r="AW44" s="51"/>
      <c r="AX44" s="52">
        <f>COUNT(AU45)</f>
      </c>
      <c r="AY44" s="7"/>
    </row>
    <row r="45">
      <c r="A45" s="34"/>
      <c r="B45" s="35" t="s">
        <v>66</v>
      </c>
      <c r="C45" s="35" t="s">
        <v>59</v>
      </c>
      <c r="D45" s="37" t="s">
        <v>77</v>
      </c>
      <c r="E45" s="53" t="s">
        <v>74</v>
      </c>
      <c r="F45" s="39">
        <f t="shared" si="677"/>
      </c>
      <c r="G45" s="40">
        <v>2997.55</v>
      </c>
      <c r="H45" s="39">
        <v>2119.92</v>
      </c>
      <c r="I45" s="46">
        <v>0</v>
      </c>
      <c r="J45" s="42">
        <v>4</v>
      </c>
      <c r="K45" s="39">
        <v>9923.079999999987</v>
      </c>
      <c r="L45" s="43">
        <v>1</v>
      </c>
      <c r="M45" s="39">
        <v>5650.53</v>
      </c>
      <c r="N45" s="44">
        <v>2</v>
      </c>
      <c r="O45" s="45">
        <f t="shared" si="829"/>
      </c>
      <c r="P45" s="46"/>
      <c r="Q45" s="47">
        <f t="shared" si="248"/>
      </c>
      <c r="R45" s="42">
        <f t="shared" si="409"/>
      </c>
      <c r="S45" s="39">
        <f t="shared" si="523"/>
      </c>
      <c r="T45" s="48">
        <f t="shared" si="142"/>
      </c>
      <c r="U45" s="48">
        <f t="shared" si="182"/>
      </c>
      <c r="V45" s="48">
        <f t="shared" si="45"/>
      </c>
      <c r="W45" s="49">
        <v>4</v>
      </c>
      <c r="X45" s="48">
        <f t="shared" si="99"/>
      </c>
      <c r="Y45" s="48">
        <f t="shared" si="630"/>
      </c>
      <c r="Z45" s="48">
        <f t="shared" si="784"/>
      </c>
      <c r="AA45" s="48">
        <f t="shared" si="202"/>
      </c>
      <c r="AB45" s="48">
        <f t="shared" si="268"/>
      </c>
      <c r="AC45" s="45">
        <f t="shared" si="119"/>
      </c>
      <c r="AD45" s="45">
        <f t="shared" si="162"/>
      </c>
      <c r="AE45" s="45">
        <f t="shared" ref="AE45:AE62" si="2">AP45/AM45</f>
      </c>
      <c r="AF45" s="45">
        <f t="shared" ref="AF45:AF62" si="66">R45/AP45</f>
      </c>
      <c r="AG45" s="45">
        <f t="shared" si="650"/>
      </c>
      <c r="AH45" s="45">
        <f t="shared" si="809"/>
      </c>
      <c r="AI45" s="45">
        <f t="shared" si="223"/>
      </c>
      <c r="AJ45" s="50">
        <v>50</v>
      </c>
      <c r="AK45" s="43">
        <v>35835</v>
      </c>
      <c r="AL45" s="43">
        <v>697</v>
      </c>
      <c r="AM45" s="43">
        <v>746</v>
      </c>
      <c r="AN45" s="43">
        <v>118</v>
      </c>
      <c r="AO45" s="50">
        <v>28</v>
      </c>
      <c r="AP45" s="43">
        <v>67</v>
      </c>
      <c r="AQ45" s="43">
        <v>106</v>
      </c>
      <c r="AR45" s="50">
        <v>8</v>
      </c>
      <c r="AS45" s="43">
        <v>5</v>
      </c>
      <c r="AT45" s="43">
        <v>4</v>
      </c>
      <c r="AU45" s="43">
        <v>21</v>
      </c>
      <c r="AV45" s="51"/>
      <c r="AW45" s="51"/>
      <c r="AX45" s="52">
        <f t="shared" ref="AX45:AX47" si="295">COUNT(AU45)</f>
      </c>
      <c r="AY45" s="7"/>
    </row>
    <row r="46">
      <c r="A46" s="34"/>
      <c r="B46" s="35" t="s">
        <v>66</v>
      </c>
      <c r="C46" s="36" t="s">
        <v>59</v>
      </c>
      <c r="D46" s="37" t="s">
        <v>77</v>
      </c>
      <c r="E46" s="53" t="s">
        <v>75</v>
      </c>
      <c r="F46" s="39">
        <f t="shared" si="677"/>
      </c>
      <c r="G46" s="68">
        <v>2489.26</v>
      </c>
      <c r="H46" s="39">
        <v>1399.72</v>
      </c>
      <c r="I46" s="46">
        <v>0</v>
      </c>
      <c r="J46" s="42">
        <v>3</v>
      </c>
      <c r="K46" s="39">
        <v>6531.529999999999</v>
      </c>
      <c r="L46" s="43">
        <v>0</v>
      </c>
      <c r="M46" s="39">
        <v>0</v>
      </c>
      <c r="N46" s="44">
        <v>0</v>
      </c>
      <c r="O46" s="45">
        <f t="shared" si="829"/>
      </c>
      <c r="P46" s="46"/>
      <c r="Q46" s="47">
        <f t="shared" si="248"/>
      </c>
      <c r="R46" s="42">
        <f t="shared" si="409"/>
      </c>
      <c r="S46" s="39">
        <f t="shared" si="523"/>
      </c>
      <c r="T46" s="48">
        <f t="shared" si="142"/>
      </c>
      <c r="U46" s="48">
        <f t="shared" si="182"/>
      </c>
      <c r="V46" s="48">
        <f t="shared" si="45"/>
      </c>
      <c r="W46" s="49">
        <v>3</v>
      </c>
      <c r="X46" s="48">
        <f t="shared" si="99"/>
      </c>
      <c r="Y46" s="48">
        <f t="shared" si="630"/>
      </c>
      <c r="Z46" s="48">
        <f t="shared" si="784"/>
      </c>
      <c r="AA46" s="48">
        <f t="shared" si="202"/>
      </c>
      <c r="AB46" s="48">
        <f t="shared" si="268"/>
      </c>
      <c r="AC46" s="45">
        <f t="shared" si="119"/>
      </c>
      <c r="AD46" s="45">
        <f t="shared" si="162"/>
      </c>
      <c r="AE46" s="45">
        <f t="shared" si="2"/>
      </c>
      <c r="AF46" s="45">
        <f t="shared" si="66"/>
      </c>
      <c r="AG46" s="45">
        <f t="shared" si="650"/>
      </c>
      <c r="AH46" s="45">
        <f t="shared" si="809"/>
      </c>
      <c r="AI46" s="45">
        <f t="shared" si="223"/>
      </c>
      <c r="AJ46" s="50">
        <v>49</v>
      </c>
      <c r="AK46" s="43">
        <v>29423</v>
      </c>
      <c r="AL46" s="43">
        <v>602</v>
      </c>
      <c r="AM46" s="43">
        <v>645</v>
      </c>
      <c r="AN46" s="43">
        <v>70</v>
      </c>
      <c r="AO46" s="50">
        <v>20</v>
      </c>
      <c r="AP46" s="43">
        <v>60</v>
      </c>
      <c r="AQ46" s="43">
        <v>67</v>
      </c>
      <c r="AR46" s="50">
        <v>3</v>
      </c>
      <c r="AS46" s="43">
        <v>2</v>
      </c>
      <c r="AT46" s="43">
        <v>1</v>
      </c>
      <c r="AU46" s="43">
        <v>11</v>
      </c>
      <c r="AV46" s="51"/>
      <c r="AW46" s="51"/>
      <c r="AX46" s="52">
        <f t="shared" si="295"/>
      </c>
      <c r="AY46" s="7"/>
    </row>
    <row r="47">
      <c r="A47" s="34"/>
      <c r="B47" s="35" t="s">
        <v>66</v>
      </c>
      <c r="C47" s="35" t="s">
        <v>59</v>
      </c>
      <c r="D47" s="37" t="s">
        <v>77</v>
      </c>
      <c r="E47" s="53" t="s">
        <v>76</v>
      </c>
      <c r="F47" s="39">
        <f t="shared" si="677"/>
      </c>
      <c r="G47" s="40">
        <v>2102.6</v>
      </c>
      <c r="H47" s="39">
        <v>1641.18</v>
      </c>
      <c r="I47" s="46">
        <v>0</v>
      </c>
      <c r="J47" s="42">
        <v>3</v>
      </c>
      <c r="K47" s="39">
        <v>7651.220000000001</v>
      </c>
      <c r="L47" s="43">
        <v>0</v>
      </c>
      <c r="M47" s="39">
        <v>0</v>
      </c>
      <c r="N47" s="44">
        <v>0</v>
      </c>
      <c r="O47" s="45">
        <f t="shared" si="829"/>
      </c>
      <c r="P47" s="46"/>
      <c r="Q47" s="47">
        <f t="shared" si="248"/>
      </c>
      <c r="R47" s="42">
        <f t="shared" si="409"/>
      </c>
      <c r="S47" s="39">
        <f t="shared" si="523"/>
      </c>
      <c r="T47" s="48">
        <f t="shared" si="142"/>
      </c>
      <c r="U47" s="48">
        <f t="shared" si="182"/>
      </c>
      <c r="V47" s="48">
        <f t="shared" si="45"/>
      </c>
      <c r="W47" s="49">
        <v>3</v>
      </c>
      <c r="X47" s="48">
        <f t="shared" si="99"/>
      </c>
      <c r="Y47" s="48">
        <f t="shared" si="630"/>
      </c>
      <c r="Z47" s="48">
        <f t="shared" si="784"/>
      </c>
      <c r="AA47" s="48">
        <f t="shared" si="202"/>
      </c>
      <c r="AB47" s="48">
        <f t="shared" si="268"/>
      </c>
      <c r="AC47" s="45">
        <f t="shared" si="119"/>
      </c>
      <c r="AD47" s="45">
        <f t="shared" si="162"/>
      </c>
      <c r="AE47" s="45">
        <f t="shared" si="2"/>
      </c>
      <c r="AF47" s="45">
        <f t="shared" si="66"/>
      </c>
      <c r="AG47" s="45">
        <f t="shared" si="650"/>
      </c>
      <c r="AH47" s="45">
        <f t="shared" si="809"/>
      </c>
      <c r="AI47" s="45">
        <f t="shared" si="223"/>
      </c>
      <c r="AJ47" s="50">
        <v>48</v>
      </c>
      <c r="AK47" s="43">
        <v>34207</v>
      </c>
      <c r="AL47" s="43">
        <v>682</v>
      </c>
      <c r="AM47" s="43">
        <v>731</v>
      </c>
      <c r="AN47" s="43">
        <v>66</v>
      </c>
      <c r="AO47" s="50">
        <v>12</v>
      </c>
      <c r="AP47" s="43">
        <v>39</v>
      </c>
      <c r="AQ47" s="43">
        <v>62</v>
      </c>
      <c r="AR47" s="69">
        <v>3</v>
      </c>
      <c r="AS47" s="43">
        <v>0</v>
      </c>
      <c r="AT47" s="43">
        <v>0</v>
      </c>
      <c r="AU47" s="43">
        <v>11</v>
      </c>
      <c r="AV47" s="51"/>
      <c r="AW47" s="51"/>
      <c r="AX47" s="52">
        <f t="shared" si="295"/>
      </c>
      <c r="AY47" s="7"/>
    </row>
    <row r="48">
      <c r="A48" s="34"/>
      <c r="B48" s="54" t="s">
        <v>65</v>
      </c>
      <c r="C48" s="54"/>
      <c r="D48" s="54"/>
      <c r="E48" s="54"/>
      <c r="F48" s="55">
        <f>SUM(F44:F47)</f>
      </c>
      <c r="G48" s="56">
        <f>SUM(G44:G47)</f>
      </c>
      <c r="H48" s="55">
        <f>SUM(H44:H47)</f>
      </c>
      <c r="I48" s="46">
        <f>SUM(I44:I47)</f>
      </c>
      <c r="J48" s="57">
        <f>SUM(J44:J47)</f>
      </c>
      <c r="K48" s="55">
        <f>SUM(K44:K47)</f>
      </c>
      <c r="L48" s="58">
        <f>SUM(L44:L47)</f>
      </c>
      <c r="M48" s="55">
        <f>SUM(M44:M47)</f>
      </c>
      <c r="N48" s="57">
        <f>SUM(N44:N47)</f>
      </c>
      <c r="O48" s="59">
        <f t="shared" si="829"/>
      </c>
      <c r="P48" s="60">
        <f>SUM(P44:P47)</f>
      </c>
      <c r="Q48" s="47">
        <f t="shared" si="248"/>
      </c>
      <c r="R48" s="57">
        <f>SUM(R44:R47)</f>
      </c>
      <c r="S48" s="55">
        <f>SUM(S44:S47)</f>
      </c>
      <c r="T48" s="61">
        <f t="shared" si="142"/>
      </c>
      <c r="U48" s="61">
        <f t="shared" si="182"/>
      </c>
      <c r="V48" s="61">
        <f t="shared" si="45"/>
      </c>
      <c r="W48" s="62">
        <f>SUM(W44:W47)</f>
      </c>
      <c r="X48" s="61">
        <f t="shared" si="99"/>
      </c>
      <c r="Y48" s="61">
        <f t="shared" si="630"/>
      </c>
      <c r="Z48" s="61">
        <f t="shared" si="784"/>
      </c>
      <c r="AA48" s="61">
        <f t="shared" si="202"/>
      </c>
      <c r="AB48" s="61">
        <f t="shared" si="268"/>
      </c>
      <c r="AC48" s="59">
        <f t="shared" si="119"/>
      </c>
      <c r="AD48" s="59">
        <f t="shared" si="162"/>
      </c>
      <c r="AE48" s="59">
        <f t="shared" si="2"/>
      </c>
      <c r="AF48" s="59">
        <f t="shared" si="66"/>
      </c>
      <c r="AG48" s="59">
        <f t="shared" si="650"/>
      </c>
      <c r="AH48" s="59">
        <f t="shared" si="809"/>
      </c>
      <c r="AI48" s="45">
        <f t="shared" si="223"/>
      </c>
      <c r="AJ48" s="63">
        <f>AVERAGE(AJ44:AJ47)</f>
      </c>
      <c r="AK48" s="63">
        <f>SUM(AK44:AK47)</f>
      </c>
      <c r="AL48" s="63">
        <f>SUM(AL44:AL47)</f>
      </c>
      <c r="AM48" s="63">
        <f>SUM(AM44:AM47)</f>
      </c>
      <c r="AN48" s="63">
        <f>SUM(AN44:AN47)</f>
      </c>
      <c r="AO48" s="63">
        <f>SUM(AO44:AO47)</f>
      </c>
      <c r="AP48" s="63">
        <f>SUM(AP45:AP47)</f>
      </c>
      <c r="AQ48" s="63">
        <f>SUM(AQ45:AQ47)</f>
      </c>
      <c r="AR48" s="63">
        <f>SUM(AR44:AR47)</f>
      </c>
      <c r="AS48" s="63">
        <f>SUM(AS45:AS47)</f>
      </c>
      <c r="AT48" s="63">
        <f>SUM(AT45:AT47)</f>
      </c>
      <c r="AU48" s="63">
        <f>SUM(AU45:AU47)</f>
      </c>
      <c r="AV48" s="64"/>
      <c r="AW48" s="64"/>
      <c r="AX48" s="57">
        <f>SUM(AX44:AX47)</f>
      </c>
      <c r="AY48" s="7"/>
    </row>
    <row r="49">
      <c r="A49" s="34"/>
      <c r="B49" s="35" t="s">
        <v>66</v>
      </c>
      <c r="C49" s="70" t="s">
        <v>59</v>
      </c>
      <c r="D49" s="37" t="s">
        <v>84</v>
      </c>
      <c r="E49" s="53" t="s">
        <v>78</v>
      </c>
      <c r="F49" s="39">
        <f t="shared" ref="F49:F52" si="678">G49+H49+I49</f>
      </c>
      <c r="G49" s="40">
        <v>1614.62</v>
      </c>
      <c r="H49" s="39">
        <v>1248.62</v>
      </c>
      <c r="I49" s="46">
        <v>0</v>
      </c>
      <c r="J49" s="42">
        <v>3</v>
      </c>
      <c r="K49" s="39">
        <v>7644.779999999999</v>
      </c>
      <c r="L49" s="43">
        <v>0</v>
      </c>
      <c r="M49" s="39">
        <v>0</v>
      </c>
      <c r="N49" s="44">
        <v>0</v>
      </c>
      <c r="O49" s="45">
        <f t="shared" si="829"/>
      </c>
      <c r="P49" s="46"/>
      <c r="Q49" s="47">
        <f t="shared" si="248"/>
      </c>
      <c r="R49" s="42">
        <f t="shared" ref="R49:R52" si="410">J49+L49</f>
      </c>
      <c r="S49" s="39">
        <f t="shared" ref="S49:S52" si="524">K49+M49</f>
      </c>
      <c r="T49" s="48">
        <f t="shared" si="142"/>
      </c>
      <c r="U49" s="48">
        <f t="shared" si="182"/>
      </c>
      <c r="V49" s="48">
        <f t="shared" si="45"/>
      </c>
      <c r="W49" s="49">
        <v>2</v>
      </c>
      <c r="X49" s="48">
        <f t="shared" si="99"/>
      </c>
      <c r="Y49" s="48">
        <f t="shared" si="630"/>
      </c>
      <c r="Z49" s="48">
        <f t="shared" si="784"/>
      </c>
      <c r="AA49" s="48">
        <f t="shared" si="202"/>
      </c>
      <c r="AB49" s="48">
        <f t="shared" si="268"/>
      </c>
      <c r="AC49" s="45">
        <f t="shared" si="119"/>
      </c>
      <c r="AD49" s="45">
        <f t="shared" si="162"/>
      </c>
      <c r="AE49" s="45">
        <f t="shared" si="2"/>
      </c>
      <c r="AF49" s="45">
        <f t="shared" si="66"/>
      </c>
      <c r="AG49" s="45">
        <f t="shared" si="650"/>
      </c>
      <c r="AH49" s="45">
        <f t="shared" si="809"/>
      </c>
      <c r="AI49" s="45">
        <f t="shared" si="223"/>
      </c>
      <c r="AJ49" s="50">
        <v>47</v>
      </c>
      <c r="AK49" s="43">
        <v>26561</v>
      </c>
      <c r="AL49" s="43">
        <v>514</v>
      </c>
      <c r="AM49" s="43">
        <v>552</v>
      </c>
      <c r="AN49" s="43">
        <v>64</v>
      </c>
      <c r="AO49" s="50">
        <v>13</v>
      </c>
      <c r="AP49" s="43">
        <v>37</v>
      </c>
      <c r="AQ49" s="43">
        <v>55</v>
      </c>
      <c r="AR49" s="50">
        <v>3</v>
      </c>
      <c r="AS49" s="43">
        <v>5</v>
      </c>
      <c r="AT49" s="43">
        <v>0</v>
      </c>
      <c r="AU49" s="43">
        <v>6</v>
      </c>
      <c r="AV49" s="51"/>
      <c r="AW49" s="51"/>
      <c r="AX49" s="52">
        <f t="shared" ref="AX49:AX52" si="296">COUNT(AU49)</f>
      </c>
      <c r="AY49" s="7"/>
    </row>
    <row r="50">
      <c r="A50" s="34"/>
      <c r="B50" s="35" t="s">
        <v>66</v>
      </c>
      <c r="C50" s="70" t="s">
        <v>59</v>
      </c>
      <c r="D50" s="37" t="s">
        <v>84</v>
      </c>
      <c r="E50" s="71" t="s">
        <v>79</v>
      </c>
      <c r="F50" s="39">
        <f t="shared" si="678"/>
      </c>
      <c r="G50" s="39">
        <v>2145.93</v>
      </c>
      <c r="H50" s="39">
        <v>1408.74</v>
      </c>
      <c r="I50" s="46">
        <v>0</v>
      </c>
      <c r="J50" s="42">
        <v>2</v>
      </c>
      <c r="K50" s="39">
        <v>4543.110000000015</v>
      </c>
      <c r="L50" s="43">
        <v>0</v>
      </c>
      <c r="M50" s="39">
        <v>0</v>
      </c>
      <c r="N50" s="44">
        <v>0</v>
      </c>
      <c r="O50" s="45">
        <f t="shared" si="829"/>
      </c>
      <c r="P50" s="46"/>
      <c r="Q50" s="47">
        <f t="shared" si="248"/>
      </c>
      <c r="R50" s="42">
        <f t="shared" si="410"/>
      </c>
      <c r="S50" s="39">
        <f t="shared" si="524"/>
      </c>
      <c r="T50" s="48">
        <f t="shared" si="142"/>
      </c>
      <c r="U50" s="48">
        <f t="shared" si="182"/>
      </c>
      <c r="V50" s="48">
        <f t="shared" si="45"/>
      </c>
      <c r="W50" s="49">
        <v>2</v>
      </c>
      <c r="X50" s="48">
        <f t="shared" si="99"/>
      </c>
      <c r="Y50" s="48">
        <f t="shared" si="630"/>
      </c>
      <c r="Z50" s="48">
        <f t="shared" si="784"/>
      </c>
      <c r="AA50" s="48">
        <f t="shared" si="202"/>
      </c>
      <c r="AB50" s="48">
        <f t="shared" si="268"/>
      </c>
      <c r="AC50" s="45">
        <f t="shared" si="119"/>
      </c>
      <c r="AD50" s="45">
        <f t="shared" si="162"/>
      </c>
      <c r="AE50" s="45">
        <f t="shared" si="2"/>
      </c>
      <c r="AF50" s="45">
        <f t="shared" si="66"/>
      </c>
      <c r="AG50" s="45">
        <f t="shared" si="650"/>
      </c>
      <c r="AH50" s="45">
        <f t="shared" si="809"/>
      </c>
      <c r="AI50" s="45">
        <f t="shared" si="223"/>
      </c>
      <c r="AJ50" s="50">
        <v>47</v>
      </c>
      <c r="AK50" s="43">
        <v>27942</v>
      </c>
      <c r="AL50" s="43">
        <v>479</v>
      </c>
      <c r="AM50" s="43">
        <v>514</v>
      </c>
      <c r="AN50" s="43">
        <v>64</v>
      </c>
      <c r="AO50" s="50">
        <v>26</v>
      </c>
      <c r="AP50" s="43">
        <v>82</v>
      </c>
      <c r="AQ50" s="43">
        <v>66</v>
      </c>
      <c r="AR50" s="50">
        <v>2</v>
      </c>
      <c r="AS50" s="50">
        <v>4</v>
      </c>
      <c r="AT50" s="50">
        <v>1</v>
      </c>
      <c r="AU50" s="50">
        <v>11</v>
      </c>
      <c r="AV50" s="51"/>
      <c r="AW50" s="51"/>
      <c r="AX50" s="52">
        <f t="shared" si="296"/>
      </c>
      <c r="AY50" s="7"/>
    </row>
    <row r="51">
      <c r="A51" s="34"/>
      <c r="B51" s="35" t="s">
        <v>80</v>
      </c>
      <c r="C51" s="36" t="s">
        <v>81</v>
      </c>
      <c r="D51" s="37" t="s">
        <v>84</v>
      </c>
      <c r="E51" s="71" t="s">
        <v>82</v>
      </c>
      <c r="F51" s="39">
        <f t="shared" si="678"/>
      </c>
      <c r="G51" s="39">
        <v>2257.55</v>
      </c>
      <c r="H51" s="39">
        <v>1458.97</v>
      </c>
      <c r="I51" s="46">
        <v>0</v>
      </c>
      <c r="J51" s="42">
        <v>3</v>
      </c>
      <c r="K51" s="39">
        <v>5984.549999999988</v>
      </c>
      <c r="L51" s="43">
        <v>0</v>
      </c>
      <c r="M51" s="39">
        <v>0</v>
      </c>
      <c r="N51" s="44">
        <v>0</v>
      </c>
      <c r="O51" s="45">
        <f t="shared" si="829"/>
      </c>
      <c r="P51" s="46"/>
      <c r="Q51" s="47">
        <f t="shared" si="248"/>
      </c>
      <c r="R51" s="42">
        <f t="shared" si="410"/>
      </c>
      <c r="S51" s="39">
        <f t="shared" si="524"/>
      </c>
      <c r="T51" s="48">
        <f t="shared" si="142"/>
      </c>
      <c r="U51" s="48">
        <f t="shared" si="182"/>
      </c>
      <c r="V51" s="48">
        <f t="shared" si="45"/>
      </c>
      <c r="W51" s="49">
        <v>2</v>
      </c>
      <c r="X51" s="48">
        <f t="shared" si="99"/>
      </c>
      <c r="Y51" s="48">
        <f t="shared" si="630"/>
      </c>
      <c r="Z51" s="48">
        <f t="shared" si="784"/>
      </c>
      <c r="AA51" s="48">
        <f t="shared" si="202"/>
      </c>
      <c r="AB51" s="48">
        <f t="shared" si="268"/>
      </c>
      <c r="AC51" s="45">
        <f t="shared" si="119"/>
      </c>
      <c r="AD51" s="45">
        <f t="shared" si="162"/>
      </c>
      <c r="AE51" s="45">
        <f t="shared" si="2"/>
      </c>
      <c r="AF51" s="45">
        <f t="shared" si="66"/>
      </c>
      <c r="AG51" s="45">
        <f t="shared" si="650"/>
      </c>
      <c r="AH51" s="45">
        <f t="shared" si="809"/>
      </c>
      <c r="AI51" s="45">
        <f t="shared" si="223"/>
      </c>
      <c r="AJ51" s="50">
        <v>47</v>
      </c>
      <c r="AK51" s="43">
        <v>31958</v>
      </c>
      <c r="AL51" s="43">
        <v>436</v>
      </c>
      <c r="AM51" s="43">
        <v>472</v>
      </c>
      <c r="AN51" s="43">
        <v>77</v>
      </c>
      <c r="AO51" s="50">
        <v>23</v>
      </c>
      <c r="AP51" s="43">
        <v>65</v>
      </c>
      <c r="AQ51" s="43">
        <v>68</v>
      </c>
      <c r="AR51" s="50">
        <v>3</v>
      </c>
      <c r="AS51" s="43">
        <v>4</v>
      </c>
      <c r="AT51" s="43">
        <v>0</v>
      </c>
      <c r="AU51" s="43">
        <v>11</v>
      </c>
      <c r="AV51" s="51"/>
      <c r="AW51" s="51"/>
      <c r="AX51" s="52">
        <f t="shared" si="296"/>
      </c>
      <c r="AY51" s="7"/>
    </row>
    <row r="52">
      <c r="A52" s="34"/>
      <c r="B52" s="35" t="s">
        <v>80</v>
      </c>
      <c r="C52" s="36" t="s">
        <v>81</v>
      </c>
      <c r="D52" s="37" t="s">
        <v>84</v>
      </c>
      <c r="E52" s="71" t="s">
        <v>83</v>
      </c>
      <c r="F52" s="39">
        <f t="shared" si="678"/>
      </c>
      <c r="G52" s="39">
        <v>2354.2599999999998</v>
      </c>
      <c r="H52" s="39">
        <v>1274.23</v>
      </c>
      <c r="I52" s="46">
        <v>0</v>
      </c>
      <c r="J52" s="42">
        <v>2</v>
      </c>
      <c r="K52" s="39">
        <v>6216.220000000001</v>
      </c>
      <c r="L52" s="43">
        <v>1</v>
      </c>
      <c r="M52" s="39">
        <v>5096.5199999999995</v>
      </c>
      <c r="N52" s="44">
        <v>0</v>
      </c>
      <c r="O52" s="45">
        <f t="shared" si="829"/>
      </c>
      <c r="P52" s="46"/>
      <c r="Q52" s="47">
        <f t="shared" si="248"/>
      </c>
      <c r="R52" s="42">
        <f t="shared" si="410"/>
      </c>
      <c r="S52" s="39">
        <f t="shared" si="524"/>
      </c>
      <c r="T52" s="48">
        <f t="shared" si="142"/>
      </c>
      <c r="U52" s="48">
        <f t="shared" si="182"/>
      </c>
      <c r="V52" s="48">
        <f t="shared" si="45"/>
      </c>
      <c r="W52" s="49">
        <v>2</v>
      </c>
      <c r="X52" s="48">
        <f t="shared" si="99"/>
      </c>
      <c r="Y52" s="48">
        <f t="shared" si="630"/>
      </c>
      <c r="Z52" s="48">
        <f t="shared" si="784"/>
      </c>
      <c r="AA52" s="48">
        <f t="shared" si="202"/>
      </c>
      <c r="AB52" s="48">
        <f t="shared" si="268"/>
      </c>
      <c r="AC52" s="45">
        <f t="shared" si="119"/>
      </c>
      <c r="AD52" s="45">
        <f t="shared" si="162"/>
      </c>
      <c r="AE52" s="45">
        <f t="shared" si="2"/>
      </c>
      <c r="AF52" s="45">
        <f t="shared" si="66"/>
      </c>
      <c r="AG52" s="45">
        <f t="shared" si="650"/>
      </c>
      <c r="AH52" s="45">
        <f t="shared" si="809"/>
      </c>
      <c r="AI52" s="45">
        <f t="shared" si="223"/>
      </c>
      <c r="AJ52" s="50">
        <v>47</v>
      </c>
      <c r="AK52" s="43">
        <v>29173</v>
      </c>
      <c r="AL52" s="72">
        <v>378</v>
      </c>
      <c r="AM52" s="72">
        <v>406</v>
      </c>
      <c r="AN52" s="72">
        <v>66</v>
      </c>
      <c r="AO52" s="50">
        <v>18</v>
      </c>
      <c r="AP52" s="43">
        <v>74</v>
      </c>
      <c r="AQ52" s="43">
        <v>57</v>
      </c>
      <c r="AR52" s="50">
        <v>3</v>
      </c>
      <c r="AS52" s="43">
        <v>5</v>
      </c>
      <c r="AT52" s="43">
        <v>0</v>
      </c>
      <c r="AU52" s="43">
        <v>14</v>
      </c>
      <c r="AV52" s="51"/>
      <c r="AW52" s="51"/>
      <c r="AX52" s="52">
        <f t="shared" si="296"/>
      </c>
      <c r="AY52" s="7"/>
    </row>
    <row r="53">
      <c r="A53" s="34"/>
      <c r="B53" s="54" t="s">
        <v>65</v>
      </c>
      <c r="C53" s="54"/>
      <c r="D53" s="54"/>
      <c r="E53" s="54"/>
      <c r="F53" s="55">
        <f>SUM(F49:F52)</f>
      </c>
      <c r="G53" s="55">
        <f>SUM(G49:G52)</f>
      </c>
      <c r="H53" s="55">
        <f>SUM(H49:H52)</f>
      </c>
      <c r="I53" s="46">
        <f>SUM(I49:I52)</f>
      </c>
      <c r="J53" s="57">
        <f>SUM(J49:J52)</f>
      </c>
      <c r="K53" s="55">
        <f>SUM(K49:K52)</f>
      </c>
      <c r="L53" s="58">
        <f>SUM(L49:L52)</f>
      </c>
      <c r="M53" s="55">
        <f>SUM(M49:M52)</f>
      </c>
      <c r="N53" s="57">
        <f>SUM(N49:N52)</f>
      </c>
      <c r="O53" s="59">
        <f t="shared" si="829"/>
      </c>
      <c r="P53" s="60">
        <f>SUM(P49:P52)</f>
      </c>
      <c r="Q53" s="47">
        <f t="shared" si="248"/>
      </c>
      <c r="R53" s="57">
        <f>SUM(R49:R52)</f>
      </c>
      <c r="S53" s="55">
        <f>SUM(S49:S52)</f>
      </c>
      <c r="T53" s="61">
        <f t="shared" si="142"/>
      </c>
      <c r="U53" s="61">
        <f t="shared" si="182"/>
      </c>
      <c r="V53" s="61">
        <f t="shared" si="45"/>
      </c>
      <c r="W53" s="62">
        <f>SUM(W49:W52)</f>
      </c>
      <c r="X53" s="61">
        <f t="shared" si="99"/>
      </c>
      <c r="Y53" s="61">
        <f t="shared" si="630"/>
      </c>
      <c r="Z53" s="61">
        <f t="shared" si="784"/>
      </c>
      <c r="AA53" s="61">
        <f t="shared" si="202"/>
      </c>
      <c r="AB53" s="61">
        <f t="shared" si="268"/>
      </c>
      <c r="AC53" s="59">
        <f t="shared" si="119"/>
      </c>
      <c r="AD53" s="59">
        <f t="shared" si="162"/>
      </c>
      <c r="AE53" s="59">
        <f t="shared" si="2"/>
      </c>
      <c r="AF53" s="59">
        <f t="shared" si="66"/>
      </c>
      <c r="AG53" s="59">
        <f t="shared" si="650"/>
      </c>
      <c r="AH53" s="59">
        <f t="shared" si="809"/>
      </c>
      <c r="AI53" s="45">
        <f t="shared" si="223"/>
      </c>
      <c r="AJ53" s="57">
        <f>AVERAGE(AJ49:AJ52)</f>
      </c>
      <c r="AK53" s="57">
        <f>SUM(AK49:AK52)</f>
      </c>
      <c r="AL53" s="57">
        <f>SUM(AL49:AL52)</f>
      </c>
      <c r="AM53" s="57">
        <f>SUM(AM49:AM52)</f>
      </c>
      <c r="AN53" s="57">
        <f>SUM(AN49:AN52)</f>
      </c>
      <c r="AO53" s="63">
        <f>SUM(AO49:AO52)</f>
      </c>
      <c r="AP53" s="57">
        <f>SUM(AP49:AP52)</f>
      </c>
      <c r="AQ53" s="63">
        <f>SUM(AQ49:AQ52)</f>
      </c>
      <c r="AR53" s="63">
        <f>SUM(AR49:AR52)</f>
      </c>
      <c r="AS53" s="57">
        <f>SUM(AS49:AS52)</f>
      </c>
      <c r="AT53" s="57">
        <f>SUM(AT49:AT52)</f>
      </c>
      <c r="AU53" s="57">
        <f>SUM(AU49:AU52)</f>
      </c>
      <c r="AV53" s="64"/>
      <c r="AW53" s="64"/>
      <c r="AX53" s="57">
        <f>SUM(AX49:AX52)</f>
      </c>
      <c r="AY53" s="7"/>
    </row>
    <row r="54">
      <c r="A54" s="34"/>
      <c r="B54" s="35" t="s">
        <v>80</v>
      </c>
      <c r="C54" s="36" t="s">
        <v>81</v>
      </c>
      <c r="D54" s="37" t="s">
        <v>60</v>
      </c>
      <c r="E54" s="71" t="s">
        <v>85</v>
      </c>
      <c r="F54" s="39">
        <f t="shared" ref="F54:F57" si="679">G54+H54+I54</f>
      </c>
      <c r="G54" s="39">
        <v>1519.5100000000002</v>
      </c>
      <c r="H54" s="39">
        <v>586.4100000000001</v>
      </c>
      <c r="I54" s="46">
        <v>0</v>
      </c>
      <c r="J54" s="44">
        <v>1</v>
      </c>
      <c r="K54" s="73">
        <v>2548.2600000000093</v>
      </c>
      <c r="L54" s="50">
        <v>0</v>
      </c>
      <c r="M54" s="73">
        <v>0</v>
      </c>
      <c r="N54" s="44">
        <v>0</v>
      </c>
      <c r="O54" s="45">
        <f t="shared" si="829"/>
      </c>
      <c r="P54" s="46"/>
      <c r="Q54" s="47">
        <f t="shared" si="248"/>
      </c>
      <c r="R54" s="42">
        <f t="shared" ref="R54:R57" si="411">J54+L54</f>
      </c>
      <c r="S54" s="39">
        <f t="shared" ref="S54:S57" si="525">K54+M54</f>
      </c>
      <c r="T54" s="48">
        <f t="shared" si="142"/>
      </c>
      <c r="U54" s="48">
        <f t="shared" si="182"/>
      </c>
      <c r="V54" s="48">
        <f t="shared" si="45"/>
      </c>
      <c r="W54" s="49">
        <v>0</v>
      </c>
      <c r="X54" s="48">
        <f t="shared" si="99"/>
      </c>
      <c r="Y54" s="48">
        <f t="shared" si="630"/>
      </c>
      <c r="Z54" s="48">
        <f t="shared" si="784"/>
      </c>
      <c r="AA54" s="48">
        <f t="shared" si="202"/>
      </c>
      <c r="AB54" s="48">
        <f t="shared" si="268"/>
      </c>
      <c r="AC54" s="45">
        <f t="shared" si="119"/>
      </c>
      <c r="AD54" s="45">
        <f t="shared" si="162"/>
      </c>
      <c r="AE54" s="45">
        <f t="shared" si="2"/>
      </c>
      <c r="AF54" s="45">
        <f t="shared" si="66"/>
      </c>
      <c r="AG54" s="45">
        <f t="shared" si="650"/>
      </c>
      <c r="AH54" s="45">
        <f t="shared" si="809"/>
      </c>
      <c r="AI54" s="45">
        <f t="shared" si="223"/>
      </c>
      <c r="AJ54" s="50">
        <v>27</v>
      </c>
      <c r="AK54" s="72">
        <v>17102</v>
      </c>
      <c r="AL54" s="72">
        <v>309</v>
      </c>
      <c r="AM54" s="72">
        <v>307</v>
      </c>
      <c r="AN54" s="72">
        <v>30</v>
      </c>
      <c r="AO54" s="50">
        <v>8</v>
      </c>
      <c r="AP54" s="43">
        <v>13</v>
      </c>
      <c r="AQ54" s="43">
        <v>20</v>
      </c>
      <c r="AR54" s="50">
        <v>1</v>
      </c>
      <c r="AS54" s="43">
        <v>1</v>
      </c>
      <c r="AT54" s="43">
        <v>5</v>
      </c>
      <c r="AU54" s="43">
        <v>5</v>
      </c>
      <c r="AV54" s="51"/>
      <c r="AW54" s="51"/>
      <c r="AX54" s="52">
        <f t="shared" ref="AX54:AX57" si="297">COUNT(AU54)</f>
      </c>
      <c r="AY54" s="7"/>
    </row>
    <row r="55">
      <c r="A55" s="34"/>
      <c r="B55" s="35" t="s">
        <v>80</v>
      </c>
      <c r="C55" s="36" t="s">
        <v>81</v>
      </c>
      <c r="D55" s="37" t="s">
        <v>60</v>
      </c>
      <c r="E55" s="71" t="s">
        <v>86</v>
      </c>
      <c r="F55" s="74">
        <f t="shared" si="679"/>
      </c>
      <c r="G55" s="39">
        <v>2311.78</v>
      </c>
      <c r="H55" s="39">
        <v>719.41</v>
      </c>
      <c r="I55" s="46">
        <v>0</v>
      </c>
      <c r="J55" s="42">
        <v>5</v>
      </c>
      <c r="K55" s="39">
        <v>13301.149999999994</v>
      </c>
      <c r="L55" s="43">
        <v>0</v>
      </c>
      <c r="M55" s="39">
        <v>0</v>
      </c>
      <c r="N55" s="44">
        <v>0</v>
      </c>
      <c r="O55" s="45">
        <f t="shared" si="829"/>
      </c>
      <c r="P55" s="46"/>
      <c r="Q55" s="47">
        <f t="shared" si="248"/>
      </c>
      <c r="R55" s="42">
        <f t="shared" si="411"/>
      </c>
      <c r="S55" s="39">
        <f t="shared" si="525"/>
      </c>
      <c r="T55" s="48">
        <f t="shared" si="142"/>
      </c>
      <c r="U55" s="48">
        <f t="shared" si="182"/>
      </c>
      <c r="V55" s="48">
        <f t="shared" si="45"/>
      </c>
      <c r="W55" s="49">
        <v>5</v>
      </c>
      <c r="X55" s="48">
        <f t="shared" si="99"/>
      </c>
      <c r="Y55" s="48">
        <f t="shared" si="630"/>
      </c>
      <c r="Z55" s="48">
        <f t="shared" si="784"/>
      </c>
      <c r="AA55" s="48">
        <f t="shared" si="202"/>
      </c>
      <c r="AB55" s="48">
        <f t="shared" si="268"/>
      </c>
      <c r="AC55" s="45">
        <f t="shared" si="119"/>
      </c>
      <c r="AD55" s="45">
        <f t="shared" si="162"/>
      </c>
      <c r="AE55" s="45">
        <f t="shared" si="2"/>
      </c>
      <c r="AF55" s="45">
        <f t="shared" si="66"/>
      </c>
      <c r="AG55" s="45">
        <f t="shared" si="650"/>
      </c>
      <c r="AH55" s="45">
        <f t="shared" si="809"/>
      </c>
      <c r="AI55" s="45">
        <f t="shared" si="223"/>
      </c>
      <c r="AJ55" s="44">
        <v>35</v>
      </c>
      <c r="AK55" s="42">
        <v>23768</v>
      </c>
      <c r="AL55" s="42">
        <v>558</v>
      </c>
      <c r="AM55" s="42">
        <v>594</v>
      </c>
      <c r="AN55" s="42">
        <v>53</v>
      </c>
      <c r="AO55" s="50">
        <v>12</v>
      </c>
      <c r="AP55" s="42">
        <v>51</v>
      </c>
      <c r="AQ55" s="43">
        <v>55</v>
      </c>
      <c r="AR55" s="50">
        <v>5</v>
      </c>
      <c r="AS55" s="44">
        <v>3</v>
      </c>
      <c r="AT55" s="44">
        <v>0</v>
      </c>
      <c r="AU55" s="44">
        <v>4</v>
      </c>
      <c r="AV55" s="51"/>
      <c r="AW55" s="51"/>
      <c r="AX55" s="52">
        <f t="shared" si="297"/>
      </c>
      <c r="AY55" s="7"/>
    </row>
    <row r="56">
      <c r="A56" s="34"/>
      <c r="B56" s="35" t="s">
        <v>80</v>
      </c>
      <c r="C56" s="36" t="s">
        <v>81</v>
      </c>
      <c r="D56" s="37" t="s">
        <v>60</v>
      </c>
      <c r="E56" s="71" t="s">
        <v>87</v>
      </c>
      <c r="F56" s="74">
        <f t="shared" si="679"/>
      </c>
      <c r="G56" s="39">
        <v>3322.4</v>
      </c>
      <c r="H56" s="39">
        <v>1131.69</v>
      </c>
      <c r="I56" s="46">
        <v>0</v>
      </c>
      <c r="J56" s="42">
        <v>4</v>
      </c>
      <c r="K56" s="39">
        <v>10199.48000000001</v>
      </c>
      <c r="L56" s="43">
        <v>0</v>
      </c>
      <c r="M56" s="39">
        <v>0</v>
      </c>
      <c r="N56" s="44">
        <v>0</v>
      </c>
      <c r="O56" s="45">
        <f t="shared" si="829"/>
      </c>
      <c r="P56" s="46"/>
      <c r="Q56" s="47">
        <f t="shared" si="248"/>
      </c>
      <c r="R56" s="42">
        <f t="shared" si="411"/>
      </c>
      <c r="S56" s="39">
        <f t="shared" si="525"/>
      </c>
      <c r="T56" s="48">
        <f t="shared" si="142"/>
      </c>
      <c r="U56" s="48">
        <f t="shared" si="182"/>
      </c>
      <c r="V56" s="48">
        <f t="shared" si="45"/>
      </c>
      <c r="W56" s="49">
        <v>4</v>
      </c>
      <c r="X56" s="48">
        <f t="shared" si="99"/>
      </c>
      <c r="Y56" s="48">
        <f t="shared" si="630"/>
      </c>
      <c r="Z56" s="48">
        <f t="shared" si="784"/>
      </c>
      <c r="AA56" s="48">
        <f t="shared" si="202"/>
      </c>
      <c r="AB56" s="48">
        <f t="shared" si="268"/>
      </c>
      <c r="AC56" s="45">
        <f t="shared" si="119"/>
      </c>
      <c r="AD56" s="45">
        <f t="shared" si="162"/>
      </c>
      <c r="AE56" s="45">
        <f t="shared" si="2"/>
      </c>
      <c r="AF56" s="45">
        <f t="shared" si="66"/>
      </c>
      <c r="AG56" s="45">
        <f t="shared" si="650"/>
      </c>
      <c r="AH56" s="45">
        <f t="shared" si="809"/>
      </c>
      <c r="AI56" s="45">
        <f t="shared" si="223"/>
      </c>
      <c r="AJ56" s="44">
        <v>39</v>
      </c>
      <c r="AK56" s="42">
        <v>27617</v>
      </c>
      <c r="AL56" s="42">
        <v>630</v>
      </c>
      <c r="AM56" s="42">
        <v>670</v>
      </c>
      <c r="AN56" s="42">
        <v>74</v>
      </c>
      <c r="AO56" s="50">
        <v>30</v>
      </c>
      <c r="AP56" s="42">
        <v>107</v>
      </c>
      <c r="AQ56" s="43">
        <v>73</v>
      </c>
      <c r="AR56" s="50">
        <v>5</v>
      </c>
      <c r="AS56" s="42">
        <v>7</v>
      </c>
      <c r="AT56" s="42">
        <v>4</v>
      </c>
      <c r="AU56" s="42">
        <v>9</v>
      </c>
      <c r="AV56" s="51"/>
      <c r="AW56" s="51"/>
      <c r="AX56" s="52">
        <f t="shared" si="297"/>
      </c>
      <c r="AY56" s="7"/>
    </row>
    <row r="57">
      <c r="A57" s="34"/>
      <c r="B57" s="35" t="s">
        <v>80</v>
      </c>
      <c r="C57" s="36" t="s">
        <v>81</v>
      </c>
      <c r="D57" s="37" t="s">
        <v>60</v>
      </c>
      <c r="E57" s="75" t="s">
        <v>88</v>
      </c>
      <c r="F57" s="39">
        <f t="shared" si="679"/>
      </c>
      <c r="G57" s="39">
        <v>3209.44</v>
      </c>
      <c r="H57" s="39">
        <v>727.71</v>
      </c>
      <c r="I57" s="46">
        <v>0</v>
      </c>
      <c r="J57" s="42">
        <v>1</v>
      </c>
      <c r="K57" s="39">
        <v>3108.110000000015</v>
      </c>
      <c r="L57" s="43">
        <v>0</v>
      </c>
      <c r="M57" s="39">
        <v>0</v>
      </c>
      <c r="N57" s="44">
        <v>0</v>
      </c>
      <c r="O57" s="45">
        <f t="shared" si="829"/>
      </c>
      <c r="P57" s="46"/>
      <c r="Q57" s="47">
        <f t="shared" si="248"/>
      </c>
      <c r="R57" s="42">
        <f t="shared" si="411"/>
      </c>
      <c r="S57" s="39">
        <f t="shared" si="525"/>
      </c>
      <c r="T57" s="48">
        <f t="shared" si="142"/>
      </c>
      <c r="U57" s="48">
        <f t="shared" si="182"/>
      </c>
      <c r="V57" s="48">
        <f t="shared" si="45"/>
      </c>
      <c r="W57" s="49">
        <v>1</v>
      </c>
      <c r="X57" s="48">
        <f t="shared" si="99"/>
      </c>
      <c r="Y57" s="48">
        <f t="shared" si="630"/>
      </c>
      <c r="Z57" s="48">
        <f t="shared" si="784"/>
      </c>
      <c r="AA57" s="48">
        <f t="shared" si="202"/>
      </c>
      <c r="AB57" s="48">
        <f t="shared" si="268"/>
      </c>
      <c r="AC57" s="45">
        <f t="shared" si="119"/>
      </c>
      <c r="AD57" s="45">
        <f t="shared" si="162"/>
      </c>
      <c r="AE57" s="45">
        <f t="shared" si="2"/>
      </c>
      <c r="AF57" s="45">
        <f t="shared" si="66"/>
      </c>
      <c r="AG57" s="45">
        <f t="shared" si="650"/>
      </c>
      <c r="AH57" s="45">
        <f t="shared" si="809"/>
      </c>
      <c r="AI57" s="45">
        <f t="shared" si="223"/>
      </c>
      <c r="AJ57" s="44">
        <v>34</v>
      </c>
      <c r="AK57" s="42">
        <v>28076</v>
      </c>
      <c r="AL57" s="42">
        <v>914</v>
      </c>
      <c r="AM57" s="42">
        <v>958</v>
      </c>
      <c r="AN57" s="42">
        <v>58</v>
      </c>
      <c r="AO57" s="50">
        <v>6</v>
      </c>
      <c r="AP57" s="42">
        <v>30</v>
      </c>
      <c r="AQ57" s="43">
        <v>51</v>
      </c>
      <c r="AR57" s="50">
        <v>2</v>
      </c>
      <c r="AS57" s="42">
        <v>2</v>
      </c>
      <c r="AT57" s="42">
        <v>0</v>
      </c>
      <c r="AU57" s="42">
        <v>11</v>
      </c>
      <c r="AV57" s="51"/>
      <c r="AW57" s="51"/>
      <c r="AX57" s="52">
        <f t="shared" si="297"/>
      </c>
      <c r="AY57" s="7"/>
    </row>
    <row r="58">
      <c r="A58" s="34"/>
      <c r="B58" s="54" t="s">
        <v>65</v>
      </c>
      <c r="C58" s="54"/>
      <c r="D58" s="54"/>
      <c r="E58" s="54"/>
      <c r="F58" s="76">
        <f>SUM(F54:F57)</f>
      </c>
      <c r="G58" s="55">
        <f>SUM(G54:G57)</f>
      </c>
      <c r="H58" s="55">
        <f>SUM(H54:H57)</f>
      </c>
      <c r="I58" s="46">
        <f>SUM(I54:I57)</f>
      </c>
      <c r="J58" s="57">
        <f>SUM(J54:J57)</f>
      </c>
      <c r="K58" s="55">
        <f>SUM(K54:K57)</f>
      </c>
      <c r="L58" s="58">
        <f>SUM(L54:L57)</f>
      </c>
      <c r="M58" s="55">
        <f>SUM(M54:M57)</f>
      </c>
      <c r="N58" s="57">
        <f>SUM(N54:N57)</f>
      </c>
      <c r="O58" s="59">
        <f t="shared" si="829"/>
      </c>
      <c r="P58" s="60">
        <f>SUM(P54:P57)</f>
      </c>
      <c r="Q58" s="47">
        <f t="shared" si="248"/>
      </c>
      <c r="R58" s="57">
        <f>SUM(R54:R57)</f>
      </c>
      <c r="S58" s="55">
        <f>SUM(S54:S57)</f>
      </c>
      <c r="T58" s="61">
        <f t="shared" si="142"/>
      </c>
      <c r="U58" s="61">
        <f t="shared" si="182"/>
      </c>
      <c r="V58" s="61">
        <f t="shared" si="45"/>
      </c>
      <c r="W58" s="62">
        <f>SUM(W54:W57)</f>
      </c>
      <c r="X58" s="61">
        <f t="shared" si="99"/>
      </c>
      <c r="Y58" s="61">
        <f t="shared" si="630"/>
      </c>
      <c r="Z58" s="61">
        <f t="shared" si="784"/>
      </c>
      <c r="AA58" s="61">
        <f t="shared" si="202"/>
      </c>
      <c r="AB58" s="61">
        <f t="shared" si="268"/>
      </c>
      <c r="AC58" s="59">
        <f t="shared" si="119"/>
      </c>
      <c r="AD58" s="59">
        <f t="shared" si="162"/>
      </c>
      <c r="AE58" s="59">
        <f t="shared" si="2"/>
      </c>
      <c r="AF58" s="59">
        <f t="shared" si="66"/>
      </c>
      <c r="AG58" s="59">
        <f t="shared" si="650"/>
      </c>
      <c r="AH58" s="59">
        <f t="shared" si="809"/>
      </c>
      <c r="AI58" s="45">
        <f t="shared" si="223"/>
      </c>
      <c r="AJ58" s="57">
        <f>AVERAGE(AJ54:AJ57)</f>
      </c>
      <c r="AK58" s="57">
        <f>SUM(AK54:AK57)</f>
      </c>
      <c r="AL58" s="57">
        <f>SUM(AL54:AL57)</f>
      </c>
      <c r="AM58" s="57">
        <f>SUM(AM54:AM57)</f>
      </c>
      <c r="AN58" s="57">
        <f>SUM(AN54:AN57)</f>
      </c>
      <c r="AO58" s="63">
        <f>SUM(AO54:AO57)</f>
      </c>
      <c r="AP58" s="57">
        <f>SUM(AP54:AP57)</f>
      </c>
      <c r="AQ58" s="63">
        <f>SUM(AQ54:AQ57)</f>
      </c>
      <c r="AR58" s="63">
        <f>SUM(AR54:AR57)</f>
      </c>
      <c r="AS58" s="57">
        <f>SUM(AS54:AS57)</f>
      </c>
      <c r="AT58" s="57">
        <f>SUM(AT54:AT57)</f>
      </c>
      <c r="AU58" s="57">
        <f>SUM(AU54:AU57)</f>
      </c>
      <c r="AV58" s="64"/>
      <c r="AW58" s="64"/>
      <c r="AX58" s="57">
        <f>SUM(AX54:AX57)</f>
      </c>
      <c r="AY58" s="7"/>
    </row>
    <row r="59">
      <c r="A59" s="34"/>
      <c r="B59" s="35" t="s">
        <v>80</v>
      </c>
      <c r="C59" s="35" t="s">
        <v>81</v>
      </c>
      <c r="D59" s="37" t="s">
        <v>93</v>
      </c>
      <c r="E59" s="71" t="s">
        <v>89</v>
      </c>
      <c r="F59" s="74">
        <f t="shared" ref="F59:F60" si="680">G59+H59+I59</f>
      </c>
      <c r="G59" s="39">
        <v>2828.83</v>
      </c>
      <c r="H59" s="39">
        <v>1781</v>
      </c>
      <c r="I59" s="46">
        <v>0</v>
      </c>
      <c r="J59" s="42">
        <v>1</v>
      </c>
      <c r="K59" s="39">
        <v>1435.0099999999802</v>
      </c>
      <c r="L59" s="43">
        <v>0</v>
      </c>
      <c r="M59" s="39">
        <v>0</v>
      </c>
      <c r="N59" s="44">
        <v>0</v>
      </c>
      <c r="O59" s="45">
        <f t="shared" si="829"/>
      </c>
      <c r="P59" s="46"/>
      <c r="Q59" s="47">
        <f t="shared" si="248"/>
      </c>
      <c r="R59" s="42">
        <f t="shared" ref="R59:R60" si="412">J59+L59</f>
      </c>
      <c r="S59" s="39">
        <f t="shared" ref="S59:S60" si="526">K59+M59</f>
      </c>
      <c r="T59" s="48">
        <f t="shared" si="142"/>
      </c>
      <c r="U59" s="48">
        <f t="shared" si="182"/>
      </c>
      <c r="V59" s="48">
        <f t="shared" si="45"/>
      </c>
      <c r="W59" s="49">
        <v>1</v>
      </c>
      <c r="X59" s="48">
        <f t="shared" si="99"/>
      </c>
      <c r="Y59" s="48">
        <f t="shared" si="630"/>
      </c>
      <c r="Z59" s="48">
        <f t="shared" si="784"/>
      </c>
      <c r="AA59" s="48">
        <f t="shared" si="202"/>
      </c>
      <c r="AB59" s="48">
        <f t="shared" si="268"/>
      </c>
      <c r="AC59" s="45">
        <f t="shared" si="119"/>
      </c>
      <c r="AD59" s="45">
        <f t="shared" si="162"/>
      </c>
      <c r="AE59" s="45">
        <f t="shared" si="2"/>
      </c>
      <c r="AF59" s="45">
        <f t="shared" si="66"/>
      </c>
      <c r="AG59" s="45">
        <f t="shared" si="650"/>
      </c>
      <c r="AH59" s="45">
        <f t="shared" si="809"/>
      </c>
      <c r="AI59" s="45">
        <f t="shared" si="223"/>
      </c>
      <c r="AJ59" s="44">
        <v>32</v>
      </c>
      <c r="AK59" s="42">
        <v>50230</v>
      </c>
      <c r="AL59" s="42">
        <v>1316</v>
      </c>
      <c r="AM59" s="42">
        <v>1394</v>
      </c>
      <c r="AN59" s="42">
        <v>84</v>
      </c>
      <c r="AO59" s="50">
        <v>27</v>
      </c>
      <c r="AP59" s="42">
        <v>64</v>
      </c>
      <c r="AQ59" s="43">
        <v>100</v>
      </c>
      <c r="AR59" s="50">
        <v>1</v>
      </c>
      <c r="AS59" s="42">
        <v>2</v>
      </c>
      <c r="AT59" s="42">
        <v>0</v>
      </c>
      <c r="AU59" s="42">
        <v>17</v>
      </c>
      <c r="AV59" s="51"/>
      <c r="AW59" s="51"/>
      <c r="AX59" s="77">
        <f t="shared" ref="AX59:AX60" si="298">COUNT(AU59)</f>
      </c>
      <c r="AY59" s="7"/>
    </row>
    <row r="60">
      <c r="A60" s="34"/>
      <c r="B60" s="35" t="s">
        <v>80</v>
      </c>
      <c r="C60" s="36" t="s">
        <v>81</v>
      </c>
      <c r="D60" s="37" t="s">
        <v>93</v>
      </c>
      <c r="E60" s="75" t="s">
        <v>90</v>
      </c>
      <c r="F60" s="39">
        <f t="shared" si="680"/>
      </c>
      <c r="G60" s="39">
        <v>2210.07</v>
      </c>
      <c r="H60" s="39">
        <v>1054.68</v>
      </c>
      <c r="I60" s="46">
        <v>0</v>
      </c>
      <c r="J60" s="42">
        <v>0</v>
      </c>
      <c r="K60" s="39">
        <v>0</v>
      </c>
      <c r="L60" s="43">
        <v>1</v>
      </c>
      <c r="M60" s="39">
        <v>7631.91</v>
      </c>
      <c r="N60" s="44">
        <v>0</v>
      </c>
      <c r="O60" s="45">
        <f t="shared" si="829"/>
      </c>
      <c r="P60" s="46"/>
      <c r="Q60" s="47">
        <f t="shared" si="248"/>
      </c>
      <c r="R60" s="42">
        <f t="shared" si="412"/>
      </c>
      <c r="S60" s="39">
        <f t="shared" si="526"/>
      </c>
      <c r="T60" s="48">
        <f t="shared" si="142"/>
      </c>
      <c r="U60" s="48">
        <f t="shared" si="182"/>
      </c>
      <c r="V60" s="48">
        <f t="shared" si="45"/>
      </c>
      <c r="W60" s="49">
        <v>1</v>
      </c>
      <c r="X60" s="48">
        <f t="shared" si="99"/>
      </c>
      <c r="Y60" s="48">
        <f t="shared" si="630"/>
      </c>
      <c r="Z60" s="48">
        <f t="shared" si="784"/>
      </c>
      <c r="AA60" s="48">
        <f t="shared" si="202"/>
      </c>
      <c r="AB60" s="48">
        <f t="shared" si="268"/>
      </c>
      <c r="AC60" s="45">
        <f t="shared" si="119"/>
      </c>
      <c r="AD60" s="45">
        <f t="shared" si="162"/>
      </c>
      <c r="AE60" s="45">
        <f t="shared" si="2"/>
      </c>
      <c r="AF60" s="45">
        <f t="shared" si="66"/>
      </c>
      <c r="AG60" s="45">
        <f t="shared" si="650"/>
      </c>
      <c r="AH60" s="45">
        <f t="shared" si="809"/>
      </c>
      <c r="AI60" s="45">
        <f t="shared" si="223"/>
      </c>
      <c r="AJ60" s="44">
        <v>32</v>
      </c>
      <c r="AK60" s="42">
        <v>29081</v>
      </c>
      <c r="AL60" s="42">
        <v>825</v>
      </c>
      <c r="AM60" s="42">
        <v>882</v>
      </c>
      <c r="AN60" s="42">
        <v>76</v>
      </c>
      <c r="AO60" s="50">
        <v>30</v>
      </c>
      <c r="AP60" s="42">
        <v>86</v>
      </c>
      <c r="AQ60" s="43">
        <v>81</v>
      </c>
      <c r="AR60" s="50">
        <v>3</v>
      </c>
      <c r="AS60" s="42">
        <v>9</v>
      </c>
      <c r="AT60" s="42">
        <v>2</v>
      </c>
      <c r="AU60" s="42">
        <v>10</v>
      </c>
      <c r="AV60" s="51"/>
      <c r="AW60" s="51"/>
      <c r="AX60" s="77">
        <f t="shared" si="298"/>
      </c>
      <c r="AY60" s="7"/>
    </row>
    <row r="61">
      <c r="A61" s="34"/>
      <c r="B61" s="54" t="s">
        <v>65</v>
      </c>
      <c r="C61" s="54"/>
      <c r="D61" s="54"/>
      <c r="E61" s="54"/>
      <c r="F61" s="76">
        <f>SUM(F59:F60)</f>
      </c>
      <c r="G61" s="76">
        <f>SUM(G59:G60)</f>
      </c>
      <c r="H61" s="76">
        <f>SUM(H59:H60)</f>
      </c>
      <c r="I61" s="57">
        <f>SUM(I59:I60)</f>
      </c>
      <c r="J61" s="57">
        <f>SUM(J59:J60)</f>
      </c>
      <c r="K61" s="57">
        <f>SUM(K59:K60)</f>
      </c>
      <c r="L61" s="57">
        <f>SUM(L59:L60)</f>
      </c>
      <c r="M61" s="57">
        <f>SUM(M59:M60)</f>
      </c>
      <c r="N61" s="57">
        <f>SUM(N59:N60)</f>
      </c>
      <c r="O61" s="59">
        <f t="shared" si="829"/>
      </c>
      <c r="P61" s="60">
        <f>SUM(P59:P60)</f>
      </c>
      <c r="Q61" s="47">
        <f t="shared" si="248"/>
      </c>
      <c r="R61" s="57">
        <f>SUM(R59:R60)</f>
      </c>
      <c r="S61" s="57">
        <f>SUM(S59:S60)</f>
      </c>
      <c r="T61" s="61">
        <f t="shared" si="142"/>
      </c>
      <c r="U61" s="61">
        <f t="shared" si="182"/>
      </c>
      <c r="V61" s="61">
        <f t="shared" si="45"/>
      </c>
      <c r="W61" s="62">
        <f>SUM(W59:W60)</f>
      </c>
      <c r="X61" s="61">
        <f t="shared" si="99"/>
      </c>
      <c r="Y61" s="61">
        <f t="shared" si="630"/>
      </c>
      <c r="Z61" s="61">
        <f t="shared" si="784"/>
      </c>
      <c r="AA61" s="61">
        <f t="shared" si="202"/>
      </c>
      <c r="AB61" s="61">
        <f t="shared" si="268"/>
      </c>
      <c r="AC61" s="59">
        <f t="shared" si="119"/>
      </c>
      <c r="AD61" s="59">
        <f t="shared" si="162"/>
      </c>
      <c r="AE61" s="59">
        <f t="shared" si="2"/>
      </c>
      <c r="AF61" s="59">
        <f t="shared" si="66"/>
      </c>
      <c r="AG61" s="59">
        <f t="shared" si="650"/>
      </c>
      <c r="AH61" s="59">
        <f t="shared" si="809"/>
      </c>
      <c r="AI61" s="45">
        <f t="shared" si="223"/>
      </c>
      <c r="AJ61" s="57">
        <f>AVERAGE(AJ59:AJ60)</f>
      </c>
      <c r="AK61" s="57">
        <f>SUM(AK59:AK60)</f>
      </c>
      <c r="AL61" s="57">
        <f>SUM(AL59:AL60)</f>
      </c>
      <c r="AM61" s="57">
        <f>SUM(AM59:AM60)</f>
      </c>
      <c r="AN61" s="57">
        <f>SUM(AN59:AN60)</f>
      </c>
      <c r="AO61" s="57">
        <f>SUM(AO59:AO60)</f>
      </c>
      <c r="AP61" s="57">
        <f>SUM(AP59:AP60)</f>
      </c>
      <c r="AQ61" s="57">
        <f>SUM(AQ59:AQ60)</f>
      </c>
      <c r="AR61" s="57">
        <f>SUM(AR59:AR60)</f>
      </c>
      <c r="AS61" s="57">
        <f>SUM(AS59:AS60)</f>
      </c>
      <c r="AT61" s="57">
        <f>SUM(AT59:AT60)</f>
      </c>
      <c r="AU61" s="57">
        <f>SUM(AU59:AU60)</f>
      </c>
      <c r="AV61" s="64"/>
      <c r="AW61" s="64"/>
      <c r="AX61" s="57">
        <f>SUM(AX59:AX60)</f>
      </c>
      <c r="AY61" s="7"/>
    </row>
    <row r="62">
      <c r="A62" s="34"/>
      <c r="B62" s="78" t="s">
        <v>91</v>
      </c>
      <c r="C62" s="78"/>
      <c r="D62" s="78"/>
      <c r="E62" s="86"/>
      <c r="F62" s="87">
        <f>F58+F53+F48+F43+F38+F61</f>
      </c>
      <c r="G62" s="88">
        <f>G58+G53+G48+G43+G38+G61</f>
      </c>
      <c r="H62" s="79">
        <f>H58+H53+H48+H43+H38+H61</f>
      </c>
      <c r="I62" s="80">
        <f>I58+I53+I48+I43+I38+I61</f>
      </c>
      <c r="J62" s="81">
        <f>J58+J53+J48+J43+J38+J61</f>
      </c>
      <c r="K62" s="81">
        <f>K58+K53+K48+K43+K38+K61</f>
      </c>
      <c r="L62" s="81">
        <f>L58+L53+L48+L43+L38+L61</f>
      </c>
      <c r="M62" s="81">
        <f>M58+M53+M48+M43+M38+M61</f>
      </c>
      <c r="N62" s="81">
        <f>N58+N53+N48+N43+N38+N61</f>
      </c>
      <c r="O62" s="82">
        <f t="shared" si="829"/>
      </c>
      <c r="P62" s="80">
        <f>P58+P53+P48+P43+P38</f>
      </c>
      <c r="Q62" s="83">
        <f t="shared" si="248"/>
      </c>
      <c r="R62" s="81">
        <f>R58+R53+R48+R43+R38+R61</f>
      </c>
      <c r="S62" s="80">
        <f>S58+S53+S48+S43+S38+S61</f>
      </c>
      <c r="T62" s="80">
        <f t="shared" si="142"/>
      </c>
      <c r="U62" s="80">
        <f t="shared" si="182"/>
      </c>
      <c r="V62" s="80">
        <f t="shared" si="45"/>
      </c>
      <c r="W62" s="81">
        <f>W58+W53+W48+W43+W38</f>
      </c>
      <c r="X62" s="80">
        <f t="shared" si="99"/>
      </c>
      <c r="Y62" s="80">
        <f t="shared" si="630"/>
      </c>
      <c r="Z62" s="80">
        <f t="shared" si="784"/>
      </c>
      <c r="AA62" s="80">
        <f t="shared" si="202"/>
      </c>
      <c r="AB62" s="80">
        <f t="shared" si="268"/>
      </c>
      <c r="AC62" s="82">
        <f t="shared" si="119"/>
      </c>
      <c r="AD62" s="82">
        <f t="shared" si="162"/>
      </c>
      <c r="AE62" s="82">
        <f t="shared" si="2"/>
      </c>
      <c r="AF62" s="82">
        <f t="shared" si="66"/>
      </c>
      <c r="AG62" s="82">
        <f t="shared" si="650"/>
      </c>
      <c r="AH62" s="82">
        <f t="shared" si="809"/>
      </c>
      <c r="AI62" s="45">
        <f t="shared" si="223"/>
      </c>
      <c r="AJ62" s="84"/>
      <c r="AK62" s="81">
        <f>AK58+AK53+AK48+AK43+AK38+AK61</f>
      </c>
      <c r="AL62" s="81">
        <f>AL58+AL53+AL48+AL43+AL38+AL61</f>
      </c>
      <c r="AM62" s="81">
        <f>AM58+AM53+AM48+AM43+AM38+AM61</f>
      </c>
      <c r="AN62" s="81">
        <f>AN58+AN53+AN48+AN43+AN38+AN61</f>
      </c>
      <c r="AO62" s="81">
        <f>AO58+AO53+AO48+AO43+AO38+AO61</f>
      </c>
      <c r="AP62" s="81">
        <f>AP58+AP53+AP48+AP43+AP38+AP61</f>
      </c>
      <c r="AQ62" s="81">
        <f>AQ58+AQ53+AQ48+AQ43+AQ38+AQ61</f>
      </c>
      <c r="AR62" s="81">
        <f>AR58+AR53+AR48+AR43+AR38+AR61</f>
      </c>
      <c r="AS62" s="81">
        <f>AS58+AS53+AS48+AS43+AS38+AS61</f>
      </c>
      <c r="AT62" s="81">
        <f>AT58+AT53+AT48+AT43+AT38+AT61</f>
      </c>
      <c r="AU62" s="81">
        <f>AU58+AU53+AU48+AU43+AU38+AU61</f>
      </c>
      <c r="AV62" s="85"/>
      <c r="AW62" s="85"/>
      <c r="AX62" s="80">
        <f>AX58+AX53+AX48+AX43+AX38+AX61</f>
      </c>
      <c r="AY62" s="7"/>
    </row>
    <row r="63">
      <c r="A63" s="1"/>
      <c r="B63" s="2" t="s">
        <v>1</v>
      </c>
      <c r="C63" s="2"/>
      <c r="D63" s="2"/>
      <c r="E63" s="2"/>
      <c r="F63" s="3" t="s">
        <v>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4" t="s">
        <v>3</v>
      </c>
      <c r="AA63" s="4"/>
      <c r="AB63" s="4"/>
      <c r="AC63" s="4"/>
      <c r="AD63" s="4"/>
      <c r="AE63" s="4"/>
      <c r="AF63" s="4"/>
      <c r="AG63" s="4"/>
      <c r="AH63" s="4"/>
      <c r="AI63" s="45">
        <f t="shared" si="223"/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5" t="s">
        <v>4</v>
      </c>
      <c r="AW63" s="5"/>
      <c r="AX63" s="6" t="s">
        <v>5</v>
      </c>
      <c r="AY63" s="7"/>
    </row>
    <row r="64">
      <c r="A64" s="1"/>
      <c r="B64" s="2"/>
      <c r="C64" s="2"/>
      <c r="D64" s="2"/>
      <c r="E64" s="2"/>
      <c r="F64" s="8" t="s">
        <v>6</v>
      </c>
      <c r="G64" s="8"/>
      <c r="H64" s="8"/>
      <c r="I64" s="8"/>
      <c r="J64" s="9" t="s">
        <v>94</v>
      </c>
      <c r="K64" s="9"/>
      <c r="L64" s="9"/>
      <c r="M64" s="9"/>
      <c r="N64" s="9"/>
      <c r="O64" s="9"/>
      <c r="P64" s="9"/>
      <c r="Q64" s="9"/>
      <c r="R64" s="9"/>
      <c r="S64" s="9"/>
      <c r="T64" s="10" t="s">
        <v>7</v>
      </c>
      <c r="U64" s="10"/>
      <c r="V64" s="10"/>
      <c r="W64" s="10"/>
      <c r="X64" s="10"/>
      <c r="Y64" s="10"/>
      <c r="Z64" s="11" t="s">
        <v>8</v>
      </c>
      <c r="AA64" s="11"/>
      <c r="AB64" s="11"/>
      <c r="AC64" s="11"/>
      <c r="AD64" s="11"/>
      <c r="AE64" s="11"/>
      <c r="AF64" s="11"/>
      <c r="AG64" s="11"/>
      <c r="AH64" s="11"/>
      <c r="AI64" s="45">
        <f t="shared" si="223"/>
      </c>
      <c r="AJ64" s="11"/>
      <c r="AK64" s="12" t="s">
        <v>9</v>
      </c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3"/>
      <c r="AW64" s="14"/>
      <c r="AX64" s="6"/>
      <c r="AY64" s="7"/>
    </row>
    <row r="65">
      <c r="A65" s="1"/>
      <c r="B65" s="15" t="s">
        <v>10</v>
      </c>
      <c r="C65" s="16" t="s">
        <v>11</v>
      </c>
      <c r="D65" s="17" t="s">
        <v>12</v>
      </c>
      <c r="E65" s="18" t="s">
        <v>13</v>
      </c>
      <c r="F65" s="19" t="s">
        <v>14</v>
      </c>
      <c r="G65" s="8" t="s">
        <v>15</v>
      </c>
      <c r="H65" s="20" t="s">
        <v>16</v>
      </c>
      <c r="I65" s="21" t="s">
        <v>17</v>
      </c>
      <c r="J65" s="22" t="s">
        <v>18</v>
      </c>
      <c r="K65" s="23" t="s">
        <v>19</v>
      </c>
      <c r="L65" s="24" t="s">
        <v>20</v>
      </c>
      <c r="M65" s="23" t="s">
        <v>21</v>
      </c>
      <c r="N65" s="23" t="s">
        <v>22</v>
      </c>
      <c r="O65" s="23" t="s">
        <v>23</v>
      </c>
      <c r="P65" s="25" t="s">
        <v>24</v>
      </c>
      <c r="Q65" s="23" t="s">
        <v>25</v>
      </c>
      <c r="R65" s="22" t="s">
        <v>26</v>
      </c>
      <c r="S65" s="26" t="s">
        <v>27</v>
      </c>
      <c r="T65" s="10" t="s">
        <v>28</v>
      </c>
      <c r="U65" s="10" t="s">
        <v>29</v>
      </c>
      <c r="V65" s="10" t="s">
        <v>30</v>
      </c>
      <c r="W65" s="27" t="s">
        <v>31</v>
      </c>
      <c r="X65" s="10" t="s">
        <v>32</v>
      </c>
      <c r="Y65" s="28" t="s">
        <v>33</v>
      </c>
      <c r="Z65" s="29" t="s">
        <v>34</v>
      </c>
      <c r="AA65" s="30" t="s">
        <v>35</v>
      </c>
      <c r="AB65" s="31" t="s">
        <v>36</v>
      </c>
      <c r="AC65" s="30" t="s">
        <v>37</v>
      </c>
      <c r="AD65" s="30" t="s">
        <v>38</v>
      </c>
      <c r="AE65" s="32" t="s">
        <v>39</v>
      </c>
      <c r="AF65" s="30" t="s">
        <v>40</v>
      </c>
      <c r="AG65" s="30" t="s">
        <v>41</v>
      </c>
      <c r="AH65" s="30" t="s">
        <v>42</v>
      </c>
      <c r="AI65" s="32" t="s">
        <v>43</v>
      </c>
      <c r="AJ65" s="32" t="s">
        <v>44</v>
      </c>
      <c r="AK65" s="12" t="s">
        <v>45</v>
      </c>
      <c r="AL65" s="33" t="s">
        <v>46</v>
      </c>
      <c r="AM65" s="33" t="s">
        <v>47</v>
      </c>
      <c r="AN65" s="33" t="s">
        <v>48</v>
      </c>
      <c r="AO65" s="33" t="s">
        <v>49</v>
      </c>
      <c r="AP65" s="33" t="s">
        <v>50</v>
      </c>
      <c r="AQ65" s="12" t="s">
        <v>51</v>
      </c>
      <c r="AR65" s="12" t="s">
        <v>52</v>
      </c>
      <c r="AS65" s="12" t="s">
        <v>53</v>
      </c>
      <c r="AT65" s="12" t="s">
        <v>54</v>
      </c>
      <c r="AU65" s="12" t="s">
        <v>55</v>
      </c>
      <c r="AV65" s="13"/>
      <c r="AW65" s="14"/>
      <c r="AX65" s="6" t="s">
        <v>56</v>
      </c>
      <c r="AY65" s="7"/>
    </row>
    <row r="66">
      <c r="A66" s="34" t="s">
        <v>95</v>
      </c>
      <c r="B66" s="35" t="s">
        <v>58</v>
      </c>
      <c r="C66" s="36" t="s">
        <v>59</v>
      </c>
      <c r="D66" s="37" t="s">
        <v>93</v>
      </c>
      <c r="E66" s="38" t="s">
        <v>61</v>
      </c>
      <c r="F66" s="39">
        <f t="shared" ref="F66:F67" si="681">G66+H66+I66</f>
      </c>
      <c r="G66" s="40">
        <v>1616.4</v>
      </c>
      <c r="H66" s="39">
        <v>1413.72</v>
      </c>
      <c r="I66" s="41">
        <v>0</v>
      </c>
      <c r="J66" s="42">
        <v>2</v>
      </c>
      <c r="K66" s="39">
        <v>4543.110000000001</v>
      </c>
      <c r="L66" s="43">
        <v>0</v>
      </c>
      <c r="M66" s="39">
        <v>0</v>
      </c>
      <c r="N66" s="44">
        <v>0</v>
      </c>
      <c r="O66" s="45">
        <f t="shared" ref="O66:O92" si="830">N66/R66</f>
      </c>
      <c r="P66" s="46"/>
      <c r="Q66" s="47">
        <f t="shared" ref="Q66:Q92" si="249">P66/R66</f>
      </c>
      <c r="R66" s="42">
        <f t="shared" ref="R66:R67" si="413">J66+L66</f>
      </c>
      <c r="S66" s="39">
        <f t="shared" ref="S66:S67" si="527">K66+M66</f>
      </c>
      <c r="T66" s="48">
        <f t="shared" ref="T66:T92" si="143">S66/F66</f>
      </c>
      <c r="U66" s="48">
        <f t="shared" ref="U66:U92" si="183">S66/(F66+(AX66*500)+F66*3%)</f>
      </c>
      <c r="V66" s="48">
        <f t="shared" ref="V66:V92" si="46">S66/R66</f>
      </c>
      <c r="W66" s="49">
        <v>2</v>
      </c>
      <c r="X66" s="48">
        <f t="shared" ref="X66:X92" si="100">F66/W66</f>
      </c>
      <c r="Y66" s="48">
        <f t="shared" ref="Y66:Y92" si="631">F66/R66</f>
      </c>
      <c r="Z66" s="48">
        <f t="shared" ref="Z66:Z92" si="785">F66/AL66</f>
      </c>
      <c r="AA66" s="48">
        <f t="shared" ref="AA66:AA92" si="203">F66/AK66*1000</f>
      </c>
      <c r="AB66" s="48">
        <f t="shared" ref="AB66:AB92" si="269">F66/AN66</f>
      </c>
      <c r="AC66" s="45">
        <f t="shared" ref="AC66:AC92" si="120">AL66/AK66</f>
      </c>
      <c r="AD66" s="45">
        <f t="shared" ref="AD66:AD92" si="163">AN66/AM66</f>
      </c>
      <c r="AE66" s="45">
        <f t="shared" ref="AE66:AE73" si="3">AP66/AM66</f>
      </c>
      <c r="AF66" s="45">
        <f t="shared" ref="AF66:AF73" si="67">R66/AP66</f>
      </c>
      <c r="AG66" s="45">
        <f t="shared" ref="AG66:AG92" si="651">AR66/AN66</f>
      </c>
      <c r="AH66" s="45">
        <f t="shared" ref="AH66:AH92" si="810">R66/AR66</f>
      </c>
      <c r="AI66" s="45">
        <f t="shared" ref="AI66:AI94" si="224">AQ66/AM66</f>
      </c>
      <c r="AJ66" s="50">
        <v>35</v>
      </c>
      <c r="AK66" s="43">
        <v>32460</v>
      </c>
      <c r="AL66" s="43">
        <v>794</v>
      </c>
      <c r="AM66" s="43">
        <v>871</v>
      </c>
      <c r="AN66" s="43">
        <v>101</v>
      </c>
      <c r="AO66" s="50">
        <v>28</v>
      </c>
      <c r="AP66" s="43">
        <v>69</v>
      </c>
      <c r="AQ66" s="43">
        <v>96</v>
      </c>
      <c r="AR66" s="50">
        <v>2</v>
      </c>
      <c r="AS66" s="43">
        <v>7</v>
      </c>
      <c r="AT66" s="43">
        <v>0</v>
      </c>
      <c r="AU66" s="43">
        <v>18</v>
      </c>
      <c r="AV66" s="51"/>
      <c r="AW66" s="51"/>
      <c r="AX66" s="52">
        <f t="shared" ref="AX66:AX67" si="299">COUNT(AU66)</f>
      </c>
      <c r="AY66" s="7"/>
    </row>
    <row r="67">
      <c r="A67" s="34"/>
      <c r="B67" s="35" t="s">
        <v>58</v>
      </c>
      <c r="C67" s="36" t="s">
        <v>59</v>
      </c>
      <c r="D67" s="37" t="s">
        <v>93</v>
      </c>
      <c r="E67" s="53" t="s">
        <v>62</v>
      </c>
      <c r="F67" s="39">
        <f t="shared" si="681"/>
      </c>
      <c r="G67" s="40">
        <v>537.19</v>
      </c>
      <c r="H67" s="39">
        <v>510.87</v>
      </c>
      <c r="I67" s="41">
        <v>0</v>
      </c>
      <c r="J67" s="42">
        <v>1</v>
      </c>
      <c r="K67" s="39">
        <v>1435.0100000000002</v>
      </c>
      <c r="L67" s="43">
        <v>0</v>
      </c>
      <c r="M67" s="39">
        <v>0</v>
      </c>
      <c r="N67" s="44">
        <v>0</v>
      </c>
      <c r="O67" s="45">
        <f t="shared" si="830"/>
      </c>
      <c r="P67" s="46"/>
      <c r="Q67" s="47">
        <f t="shared" si="249"/>
      </c>
      <c r="R67" s="42">
        <f t="shared" si="413"/>
      </c>
      <c r="S67" s="39">
        <f t="shared" si="527"/>
      </c>
      <c r="T67" s="48">
        <f t="shared" si="143"/>
      </c>
      <c r="U67" s="48">
        <f t="shared" si="183"/>
      </c>
      <c r="V67" s="48">
        <f t="shared" si="46"/>
      </c>
      <c r="W67" s="49">
        <v>1</v>
      </c>
      <c r="X67" s="48">
        <f t="shared" si="100"/>
      </c>
      <c r="Y67" s="48">
        <f t="shared" si="631"/>
      </c>
      <c r="Z67" s="48">
        <f t="shared" si="785"/>
      </c>
      <c r="AA67" s="48">
        <f t="shared" si="203"/>
      </c>
      <c r="AB67" s="48">
        <f t="shared" si="269"/>
      </c>
      <c r="AC67" s="45">
        <f t="shared" si="120"/>
      </c>
      <c r="AD67" s="45">
        <f t="shared" si="163"/>
      </c>
      <c r="AE67" s="45">
        <f t="shared" si="3"/>
      </c>
      <c r="AF67" s="45">
        <f t="shared" si="67"/>
      </c>
      <c r="AG67" s="45">
        <f t="shared" si="651"/>
      </c>
      <c r="AH67" s="45">
        <f t="shared" si="810"/>
      </c>
      <c r="AI67" s="45">
        <f t="shared" si="224"/>
      </c>
      <c r="AJ67" s="50">
        <v>36</v>
      </c>
      <c r="AK67" s="43">
        <v>13213</v>
      </c>
      <c r="AL67" s="43">
        <v>370</v>
      </c>
      <c r="AM67" s="43">
        <v>413</v>
      </c>
      <c r="AN67" s="43">
        <v>30</v>
      </c>
      <c r="AO67" s="50">
        <v>2</v>
      </c>
      <c r="AP67" s="43">
        <v>26</v>
      </c>
      <c r="AQ67" s="43">
        <v>28</v>
      </c>
      <c r="AR67" s="50">
        <v>1</v>
      </c>
      <c r="AS67" s="43">
        <v>2</v>
      </c>
      <c r="AT67" s="43">
        <v>0</v>
      </c>
      <c r="AU67" s="43">
        <v>5</v>
      </c>
      <c r="AV67" s="51"/>
      <c r="AW67" s="51"/>
      <c r="AX67" s="52">
        <f t="shared" si="299"/>
      </c>
      <c r="AY67" s="7"/>
    </row>
    <row r="68">
      <c r="A68" s="34"/>
      <c r="B68" s="54" t="s">
        <v>65</v>
      </c>
      <c r="C68" s="54"/>
      <c r="D68" s="54"/>
      <c r="E68" s="54"/>
      <c r="F68" s="55">
        <f>SUM(F66:F67)</f>
      </c>
      <c r="G68" s="56">
        <f>SUM(G66:G67)</f>
      </c>
      <c r="H68" s="55">
        <f>SUM(H66:H67)</f>
      </c>
      <c r="I68" s="46">
        <f>SUM(I66:I67)</f>
      </c>
      <c r="J68" s="57">
        <f>SUM(J66:J67)</f>
      </c>
      <c r="K68" s="55">
        <f>SUM(K66:K67)</f>
      </c>
      <c r="L68" s="58">
        <f>SUM(L66:L67)</f>
      </c>
      <c r="M68" s="55">
        <f>SUM(M66:M67)</f>
      </c>
      <c r="N68" s="57">
        <f>SUM(N66:N67)</f>
      </c>
      <c r="O68" s="59">
        <f t="shared" si="830"/>
      </c>
      <c r="P68" s="60">
        <f>SUM(P66:P67)</f>
      </c>
      <c r="Q68" s="47">
        <f t="shared" si="249"/>
      </c>
      <c r="R68" s="57">
        <f>SUM(R66:R67)</f>
      </c>
      <c r="S68" s="55">
        <f>SUM(S66:S67)</f>
      </c>
      <c r="T68" s="61">
        <f t="shared" si="143"/>
      </c>
      <c r="U68" s="61">
        <f t="shared" si="183"/>
      </c>
      <c r="V68" s="61">
        <f t="shared" si="46"/>
      </c>
      <c r="W68" s="62">
        <f>SUM(W66:W67)</f>
      </c>
      <c r="X68" s="61">
        <f t="shared" si="100"/>
      </c>
      <c r="Y68" s="61">
        <f t="shared" si="631"/>
      </c>
      <c r="Z68" s="61">
        <f t="shared" si="785"/>
      </c>
      <c r="AA68" s="61">
        <f t="shared" si="203"/>
      </c>
      <c r="AB68" s="61">
        <f t="shared" si="269"/>
      </c>
      <c r="AC68" s="59">
        <f t="shared" si="120"/>
      </c>
      <c r="AD68" s="59">
        <f t="shared" si="163"/>
      </c>
      <c r="AE68" s="59">
        <f t="shared" si="3"/>
      </c>
      <c r="AF68" s="59">
        <f t="shared" si="67"/>
      </c>
      <c r="AG68" s="59">
        <f t="shared" si="651"/>
      </c>
      <c r="AH68" s="59">
        <f t="shared" si="810"/>
      </c>
      <c r="AI68" s="45">
        <f t="shared" si="224"/>
      </c>
      <c r="AJ68" s="63">
        <f>AVERAGE(AJ66:AJ67)</f>
      </c>
      <c r="AK68" s="63">
        <f>SUM(AK66:AK67)</f>
      </c>
      <c r="AL68" s="63">
        <f>SUM(AL66:AL67)</f>
      </c>
      <c r="AM68" s="63">
        <f>SUM(AM66:AM67)</f>
      </c>
      <c r="AN68" s="63">
        <f>SUM(AN66:AN67)</f>
      </c>
      <c r="AO68" s="63">
        <f>SUM(AO66:AO67)</f>
      </c>
      <c r="AP68" s="63">
        <f>SUM(AP66:AP67)</f>
      </c>
      <c r="AQ68" s="63">
        <f>SUM(AQ66:AQ67)</f>
      </c>
      <c r="AR68" s="63">
        <f>SUM(AR66:AR67)</f>
      </c>
      <c r="AS68" s="63">
        <f>SUM(AS66:AS67)</f>
      </c>
      <c r="AT68" s="63">
        <f>SUM(AT66:AT67)</f>
      </c>
      <c r="AU68" s="63">
        <f>SUM(AU66:AU67)</f>
      </c>
      <c r="AV68" s="64"/>
      <c r="AW68" s="64"/>
      <c r="AX68" s="57">
        <f>SUM(AX66:AX67)</f>
      </c>
      <c r="AY68" s="7"/>
    </row>
    <row r="69">
      <c r="A69" s="34"/>
      <c r="B69" s="89" t="s">
        <v>96</v>
      </c>
      <c r="C69" s="36" t="s">
        <v>59</v>
      </c>
      <c r="D69" s="37" t="s">
        <v>72</v>
      </c>
      <c r="E69" s="53" t="s">
        <v>68</v>
      </c>
      <c r="F69" s="39">
        <f t="shared" ref="F69:F72" si="682">G69+H69+I69</f>
      </c>
      <c r="G69" s="65">
        <v>1009.91</v>
      </c>
      <c r="H69" s="66">
        <v>1518.31</v>
      </c>
      <c r="I69" s="46">
        <v>0</v>
      </c>
      <c r="J69" s="44">
        <v>2</v>
      </c>
      <c r="K69" s="73">
        <v>5656.370000000001</v>
      </c>
      <c r="L69" s="50">
        <v>0</v>
      </c>
      <c r="M69" s="73">
        <v>0</v>
      </c>
      <c r="N69" s="44">
        <v>0</v>
      </c>
      <c r="O69" s="45">
        <f t="shared" si="830"/>
      </c>
      <c r="P69" s="41"/>
      <c r="Q69" s="47">
        <f t="shared" si="249"/>
      </c>
      <c r="R69" s="42">
        <f t="shared" ref="R69:R72" si="414">J69+L69</f>
      </c>
      <c r="S69" s="39">
        <f t="shared" ref="S69:S72" si="528">K69+M69</f>
      </c>
      <c r="T69" s="48">
        <f t="shared" si="143"/>
      </c>
      <c r="U69" s="48">
        <f t="shared" si="183"/>
      </c>
      <c r="V69" s="48">
        <f t="shared" si="46"/>
      </c>
      <c r="W69" s="49">
        <v>2</v>
      </c>
      <c r="X69" s="48">
        <f t="shared" si="100"/>
      </c>
      <c r="Y69" s="48">
        <f t="shared" si="631"/>
      </c>
      <c r="Z69" s="48">
        <f t="shared" si="785"/>
      </c>
      <c r="AA69" s="48">
        <f t="shared" si="203"/>
      </c>
      <c r="AB69" s="48">
        <f t="shared" si="269"/>
      </c>
      <c r="AC69" s="45">
        <f t="shared" si="120"/>
      </c>
      <c r="AD69" s="45">
        <f t="shared" si="163"/>
      </c>
      <c r="AE69" s="45">
        <f t="shared" si="3"/>
      </c>
      <c r="AF69" s="45">
        <f t="shared" si="67"/>
      </c>
      <c r="AG69" s="45">
        <f t="shared" si="651"/>
      </c>
      <c r="AH69" s="45">
        <f t="shared" si="810"/>
      </c>
      <c r="AI69" s="45">
        <f t="shared" si="224"/>
      </c>
      <c r="AJ69" s="50">
        <v>30</v>
      </c>
      <c r="AK69" s="43">
        <v>35586</v>
      </c>
      <c r="AL69" s="43">
        <v>1047</v>
      </c>
      <c r="AM69" s="43">
        <v>1075</v>
      </c>
      <c r="AN69" s="43">
        <v>115</v>
      </c>
      <c r="AO69" s="50">
        <v>13</v>
      </c>
      <c r="AP69" s="43">
        <v>24</v>
      </c>
      <c r="AQ69" s="43">
        <v>91</v>
      </c>
      <c r="AR69" s="50">
        <v>2</v>
      </c>
      <c r="AS69" s="43">
        <v>6</v>
      </c>
      <c r="AT69" s="43">
        <v>1</v>
      </c>
      <c r="AU69" s="43">
        <v>20</v>
      </c>
      <c r="AV69" s="51"/>
      <c r="AW69" s="51"/>
      <c r="AX69" s="52">
        <f t="shared" ref="AX69:AX72" si="300">COUNT(AU69)</f>
      </c>
      <c r="AY69" s="7"/>
    </row>
    <row r="70">
      <c r="A70" s="34"/>
      <c r="B70" s="89" t="s">
        <v>96</v>
      </c>
      <c r="C70" s="36" t="s">
        <v>59</v>
      </c>
      <c r="D70" s="37" t="s">
        <v>72</v>
      </c>
      <c r="E70" s="53" t="s">
        <v>69</v>
      </c>
      <c r="F70" s="67">
        <f t="shared" si="682"/>
      </c>
      <c r="G70" s="39">
        <v>2296.04</v>
      </c>
      <c r="H70" s="39">
        <v>1836.31</v>
      </c>
      <c r="I70" s="46">
        <v>0</v>
      </c>
      <c r="J70" s="42">
        <v>2</v>
      </c>
      <c r="K70" s="39">
        <v>4921.43</v>
      </c>
      <c r="L70" s="43">
        <v>0</v>
      </c>
      <c r="M70" s="39">
        <v>0</v>
      </c>
      <c r="N70" s="44">
        <v>1</v>
      </c>
      <c r="O70" s="45">
        <f t="shared" si="830"/>
      </c>
      <c r="P70" s="41"/>
      <c r="Q70" s="47">
        <f t="shared" si="249"/>
      </c>
      <c r="R70" s="42">
        <f t="shared" si="414"/>
      </c>
      <c r="S70" s="39">
        <f t="shared" si="528"/>
      </c>
      <c r="T70" s="48">
        <f t="shared" si="143"/>
      </c>
      <c r="U70" s="48">
        <f t="shared" si="183"/>
      </c>
      <c r="V70" s="48">
        <f t="shared" si="46"/>
      </c>
      <c r="W70" s="49">
        <v>2</v>
      </c>
      <c r="X70" s="48">
        <f t="shared" si="100"/>
      </c>
      <c r="Y70" s="48">
        <f t="shared" si="631"/>
      </c>
      <c r="Z70" s="48">
        <f t="shared" si="785"/>
      </c>
      <c r="AA70" s="48">
        <f t="shared" si="203"/>
      </c>
      <c r="AB70" s="48">
        <f t="shared" si="269"/>
      </c>
      <c r="AC70" s="45">
        <f t="shared" si="120"/>
      </c>
      <c r="AD70" s="45">
        <f t="shared" si="163"/>
      </c>
      <c r="AE70" s="45">
        <f t="shared" si="3"/>
      </c>
      <c r="AF70" s="45">
        <f t="shared" si="67"/>
      </c>
      <c r="AG70" s="45">
        <f t="shared" si="651"/>
      </c>
      <c r="AH70" s="45">
        <f t="shared" si="810"/>
      </c>
      <c r="AI70" s="45">
        <f t="shared" si="224"/>
      </c>
      <c r="AJ70" s="50">
        <v>34</v>
      </c>
      <c r="AK70" s="43">
        <v>40813</v>
      </c>
      <c r="AL70" s="43">
        <v>1345</v>
      </c>
      <c r="AM70" s="43">
        <v>1419</v>
      </c>
      <c r="AN70" s="43">
        <v>152</v>
      </c>
      <c r="AO70" s="50">
        <v>25</v>
      </c>
      <c r="AP70" s="43">
        <v>64</v>
      </c>
      <c r="AQ70" s="43">
        <v>135</v>
      </c>
      <c r="AR70" s="50">
        <v>2</v>
      </c>
      <c r="AS70" s="50">
        <v>7</v>
      </c>
      <c r="AT70" s="50">
        <v>1</v>
      </c>
      <c r="AU70" s="50">
        <v>32</v>
      </c>
      <c r="AV70" s="51"/>
      <c r="AW70" s="51"/>
      <c r="AX70" s="52">
        <f t="shared" si="300"/>
      </c>
      <c r="AY70" s="7"/>
    </row>
    <row r="71">
      <c r="A71" s="34"/>
      <c r="B71" s="89" t="s">
        <v>96</v>
      </c>
      <c r="C71" s="36" t="s">
        <v>59</v>
      </c>
      <c r="D71" s="37" t="s">
        <v>72</v>
      </c>
      <c r="E71" s="53" t="s">
        <v>70</v>
      </c>
      <c r="F71" s="67">
        <f t="shared" si="682"/>
      </c>
      <c r="G71" s="39">
        <v>3210.46</v>
      </c>
      <c r="H71" s="39">
        <v>955.77</v>
      </c>
      <c r="I71" s="46">
        <v>0</v>
      </c>
      <c r="J71" s="42">
        <v>3</v>
      </c>
      <c r="K71" s="39">
        <v>7091.380000000001</v>
      </c>
      <c r="L71" s="43">
        <v>0</v>
      </c>
      <c r="M71" s="39">
        <v>0</v>
      </c>
      <c r="N71" s="44">
        <v>0</v>
      </c>
      <c r="O71" s="45">
        <f t="shared" si="830"/>
      </c>
      <c r="P71" s="41"/>
      <c r="Q71" s="47">
        <f t="shared" si="249"/>
      </c>
      <c r="R71" s="42">
        <f t="shared" si="414"/>
      </c>
      <c r="S71" s="39">
        <f t="shared" si="528"/>
      </c>
      <c r="T71" s="48">
        <f t="shared" si="143"/>
      </c>
      <c r="U71" s="48">
        <f t="shared" si="183"/>
      </c>
      <c r="V71" s="48">
        <f t="shared" si="46"/>
      </c>
      <c r="W71" s="49">
        <v>3</v>
      </c>
      <c r="X71" s="48">
        <f t="shared" si="100"/>
      </c>
      <c r="Y71" s="48">
        <f t="shared" si="631"/>
      </c>
      <c r="Z71" s="48">
        <f t="shared" si="785"/>
      </c>
      <c r="AA71" s="48">
        <f t="shared" si="203"/>
      </c>
      <c r="AB71" s="48">
        <f t="shared" si="269"/>
      </c>
      <c r="AC71" s="45">
        <f t="shared" si="120"/>
      </c>
      <c r="AD71" s="45">
        <f t="shared" si="163"/>
      </c>
      <c r="AE71" s="45">
        <f t="shared" si="3"/>
      </c>
      <c r="AF71" s="45">
        <f t="shared" si="67"/>
      </c>
      <c r="AG71" s="45">
        <f t="shared" si="651"/>
      </c>
      <c r="AH71" s="45">
        <f t="shared" si="810"/>
      </c>
      <c r="AI71" s="45">
        <f t="shared" si="224"/>
      </c>
      <c r="AJ71" s="50">
        <v>36</v>
      </c>
      <c r="AK71" s="43">
        <v>32883</v>
      </c>
      <c r="AL71" s="43">
        <v>1208</v>
      </c>
      <c r="AM71" s="43">
        <v>1318</v>
      </c>
      <c r="AN71" s="43">
        <v>130</v>
      </c>
      <c r="AO71" s="50">
        <v>19</v>
      </c>
      <c r="AP71" s="43">
        <v>45</v>
      </c>
      <c r="AQ71" s="43">
        <v>125</v>
      </c>
      <c r="AR71" s="50">
        <v>3</v>
      </c>
      <c r="AS71" s="50">
        <v>6</v>
      </c>
      <c r="AT71" s="50">
        <v>1</v>
      </c>
      <c r="AU71" s="50">
        <v>21</v>
      </c>
      <c r="AV71" s="51"/>
      <c r="AW71" s="51"/>
      <c r="AX71" s="52">
        <f t="shared" si="300"/>
      </c>
      <c r="AY71" s="7"/>
    </row>
    <row r="72">
      <c r="A72" s="34"/>
      <c r="B72" s="89" t="s">
        <v>96</v>
      </c>
      <c r="C72" s="36" t="s">
        <v>59</v>
      </c>
      <c r="D72" s="37" t="s">
        <v>72</v>
      </c>
      <c r="E72" s="53" t="s">
        <v>71</v>
      </c>
      <c r="F72" s="67">
        <f t="shared" si="682"/>
      </c>
      <c r="G72" s="39">
        <v>3897.22</v>
      </c>
      <c r="H72" s="39">
        <v>1962.47</v>
      </c>
      <c r="I72" s="46">
        <v>0</v>
      </c>
      <c r="J72" s="42">
        <v>6</v>
      </c>
      <c r="K72" s="39">
        <v>14742.590000000004</v>
      </c>
      <c r="L72" s="43">
        <v>1</v>
      </c>
      <c r="M72" s="39">
        <v>6216.21</v>
      </c>
      <c r="N72" s="44">
        <v>0</v>
      </c>
      <c r="O72" s="45">
        <f t="shared" si="830"/>
      </c>
      <c r="P72" s="41"/>
      <c r="Q72" s="47">
        <f t="shared" si="249"/>
      </c>
      <c r="R72" s="42">
        <f t="shared" si="414"/>
      </c>
      <c r="S72" s="39">
        <f t="shared" si="528"/>
      </c>
      <c r="T72" s="48">
        <f t="shared" si="143"/>
      </c>
      <c r="U72" s="48">
        <f t="shared" si="183"/>
      </c>
      <c r="V72" s="48">
        <f t="shared" si="46"/>
      </c>
      <c r="W72" s="49">
        <v>7</v>
      </c>
      <c r="X72" s="48">
        <f t="shared" si="100"/>
      </c>
      <c r="Y72" s="48">
        <f t="shared" si="631"/>
      </c>
      <c r="Z72" s="48">
        <f t="shared" si="785"/>
      </c>
      <c r="AA72" s="48">
        <f t="shared" si="203"/>
      </c>
      <c r="AB72" s="48">
        <f t="shared" si="269"/>
      </c>
      <c r="AC72" s="45">
        <f t="shared" si="120"/>
      </c>
      <c r="AD72" s="45">
        <f t="shared" si="163"/>
      </c>
      <c r="AE72" s="45">
        <f t="shared" si="3"/>
      </c>
      <c r="AF72" s="45">
        <f t="shared" si="67"/>
      </c>
      <c r="AG72" s="45">
        <f t="shared" si="651"/>
      </c>
      <c r="AH72" s="45">
        <f t="shared" si="810"/>
      </c>
      <c r="AI72" s="45">
        <f t="shared" si="224"/>
      </c>
      <c r="AJ72" s="50">
        <v>39</v>
      </c>
      <c r="AK72" s="43">
        <v>27122</v>
      </c>
      <c r="AL72" s="43">
        <v>621</v>
      </c>
      <c r="AM72" s="43">
        <v>693</v>
      </c>
      <c r="AN72" s="43">
        <v>105</v>
      </c>
      <c r="AO72" s="50">
        <v>22</v>
      </c>
      <c r="AP72" s="43">
        <v>65</v>
      </c>
      <c r="AQ72" s="43">
        <v>91</v>
      </c>
      <c r="AR72" s="50">
        <v>7</v>
      </c>
      <c r="AS72" s="50">
        <v>7</v>
      </c>
      <c r="AT72" s="50">
        <v>2</v>
      </c>
      <c r="AU72" s="50">
        <v>19</v>
      </c>
      <c r="AV72" s="51"/>
      <c r="AW72" s="51"/>
      <c r="AX72" s="52">
        <f t="shared" si="300"/>
      </c>
      <c r="AY72" s="7"/>
    </row>
    <row r="73">
      <c r="A73" s="34"/>
      <c r="B73" s="54" t="s">
        <v>65</v>
      </c>
      <c r="C73" s="54"/>
      <c r="D73" s="54"/>
      <c r="E73" s="54"/>
      <c r="F73" s="55">
        <f>SUM(F69:F72)</f>
      </c>
      <c r="G73" s="55">
        <f>SUM(G69:G72)</f>
      </c>
      <c r="H73" s="55">
        <f>SUM(H69:H72)</f>
      </c>
      <c r="I73" s="46">
        <f>SUM(I69:I72)</f>
      </c>
      <c r="J73" s="57">
        <f>SUM(J69:J72)</f>
      </c>
      <c r="K73" s="58">
        <f>SUM(K69:K72)</f>
      </c>
      <c r="L73" s="58">
        <f>SUM(L69:L72)</f>
      </c>
      <c r="M73" s="58">
        <f>SUM(M69:M72)</f>
      </c>
      <c r="N73" s="58">
        <f>SUM(N69:N72)</f>
      </c>
      <c r="O73" s="59">
        <f t="shared" si="830"/>
      </c>
      <c r="P73" s="60">
        <f>SUM(P69:P72)</f>
      </c>
      <c r="Q73" s="47">
        <f t="shared" si="249"/>
      </c>
      <c r="R73" s="57">
        <f>SUM(R69:R72)</f>
      </c>
      <c r="S73" s="55">
        <f>SUM(S69:S72)</f>
      </c>
      <c r="T73" s="61">
        <f t="shared" si="143"/>
      </c>
      <c r="U73" s="61">
        <f t="shared" si="183"/>
      </c>
      <c r="V73" s="61">
        <f t="shared" si="46"/>
      </c>
      <c r="W73" s="62">
        <f>SUM(W69:W72)</f>
      </c>
      <c r="X73" s="61">
        <f t="shared" si="100"/>
      </c>
      <c r="Y73" s="61">
        <f t="shared" si="631"/>
      </c>
      <c r="Z73" s="61">
        <f t="shared" si="785"/>
      </c>
      <c r="AA73" s="61">
        <f t="shared" si="203"/>
      </c>
      <c r="AB73" s="61">
        <f t="shared" si="269"/>
      </c>
      <c r="AC73" s="59">
        <f t="shared" si="120"/>
      </c>
      <c r="AD73" s="59">
        <f t="shared" si="163"/>
      </c>
      <c r="AE73" s="59">
        <f t="shared" si="3"/>
      </c>
      <c r="AF73" s="59">
        <f t="shared" si="67"/>
      </c>
      <c r="AG73" s="59">
        <f t="shared" si="651"/>
      </c>
      <c r="AH73" s="59">
        <f t="shared" si="810"/>
      </c>
      <c r="AI73" s="45">
        <f t="shared" si="224"/>
      </c>
      <c r="AJ73" s="63">
        <f>AVERAGE(AJ69:AJ72)</f>
      </c>
      <c r="AK73" s="63">
        <f>SUM(AK69:AK72)</f>
      </c>
      <c r="AL73" s="63">
        <f>SUM(AL69:AL72)</f>
      </c>
      <c r="AM73" s="63">
        <f>SUM(AM69:AM72)</f>
      </c>
      <c r="AN73" s="63">
        <f>SUM(AN69:AN72)</f>
      </c>
      <c r="AO73" s="63">
        <f>SUM(AO69:AO72)</f>
      </c>
      <c r="AP73" s="63">
        <f>SUM(AP69:AP72)</f>
      </c>
      <c r="AQ73" s="63">
        <f>SUM(AQ69:AQ72)</f>
      </c>
      <c r="AR73" s="63">
        <f>SUM(AR69:AR72)</f>
      </c>
      <c r="AS73" s="63">
        <f>SUM(AS69:AS72)</f>
      </c>
      <c r="AT73" s="63">
        <f>SUM(AT69:AT72)</f>
      </c>
      <c r="AU73" s="63">
        <f>SUM(AU69:AU72)</f>
      </c>
      <c r="AV73" s="64"/>
      <c r="AW73" s="64"/>
      <c r="AX73" s="57">
        <f>SUM(AX69:AX72)</f>
      </c>
      <c r="AY73" s="7"/>
    </row>
    <row r="74">
      <c r="A74" s="34"/>
      <c r="B74" s="89" t="s">
        <v>96</v>
      </c>
      <c r="C74" s="36" t="s">
        <v>59</v>
      </c>
      <c r="D74" s="37" t="s">
        <v>77</v>
      </c>
      <c r="E74" s="53" t="s">
        <v>73</v>
      </c>
      <c r="F74" s="39">
        <f t="shared" ref="F74:F77" si="683">G74+H74+I74</f>
      </c>
      <c r="G74" s="40">
        <v>2594.26</v>
      </c>
      <c r="H74" s="39">
        <v>1574.43</v>
      </c>
      <c r="I74" s="41">
        <v>0</v>
      </c>
      <c r="J74" s="42">
        <v>4</v>
      </c>
      <c r="K74" s="39">
        <v>9646.07</v>
      </c>
      <c r="L74" s="43">
        <v>0</v>
      </c>
      <c r="M74" s="39">
        <v>0</v>
      </c>
      <c r="N74" s="44">
        <v>0</v>
      </c>
      <c r="O74" s="45">
        <f t="shared" si="830"/>
      </c>
      <c r="P74" s="46"/>
      <c r="Q74" s="47">
        <f t="shared" si="249"/>
      </c>
      <c r="R74" s="42">
        <f t="shared" ref="R74:R77" si="415">J74+L74</f>
      </c>
      <c r="S74" s="39">
        <f t="shared" ref="S74:S77" si="529">K74+M74</f>
      </c>
      <c r="T74" s="48">
        <f t="shared" si="143"/>
      </c>
      <c r="U74" s="48">
        <f t="shared" si="183"/>
      </c>
      <c r="V74" s="48">
        <f t="shared" si="46"/>
      </c>
      <c r="W74" s="49">
        <v>4</v>
      </c>
      <c r="X74" s="48">
        <f t="shared" si="100"/>
      </c>
      <c r="Y74" s="48">
        <f t="shared" si="631"/>
      </c>
      <c r="Z74" s="48">
        <f t="shared" si="785"/>
      </c>
      <c r="AA74" s="48">
        <f t="shared" si="203"/>
      </c>
      <c r="AB74" s="48">
        <f t="shared" si="269"/>
      </c>
      <c r="AC74" s="45">
        <f t="shared" si="120"/>
      </c>
      <c r="AD74" s="45">
        <f t="shared" si="163"/>
      </c>
      <c r="AE74" s="45">
        <f>AP75/AM74</f>
      </c>
      <c r="AF74" s="45">
        <f>R74/AP75</f>
      </c>
      <c r="AG74" s="45">
        <f t="shared" si="651"/>
      </c>
      <c r="AH74" s="45">
        <f t="shared" si="810"/>
      </c>
      <c r="AI74" s="45">
        <f t="shared" si="224"/>
      </c>
      <c r="AJ74" s="50">
        <v>40</v>
      </c>
      <c r="AK74" s="43">
        <v>32286</v>
      </c>
      <c r="AL74" s="43">
        <v>842</v>
      </c>
      <c r="AM74" s="43">
        <v>890</v>
      </c>
      <c r="AN74" s="43">
        <v>127</v>
      </c>
      <c r="AO74" s="50">
        <v>27</v>
      </c>
      <c r="AP74" s="43">
        <v>67</v>
      </c>
      <c r="AQ74" s="43">
        <v>105</v>
      </c>
      <c r="AR74" s="50">
        <v>4</v>
      </c>
      <c r="AS74" s="50">
        <v>6</v>
      </c>
      <c r="AT74" s="43">
        <v>0</v>
      </c>
      <c r="AU74" s="43">
        <v>26</v>
      </c>
      <c r="AV74" s="51"/>
      <c r="AW74" s="51"/>
      <c r="AX74" s="52">
        <f>COUNT(AU75)</f>
      </c>
      <c r="AY74" s="7"/>
    </row>
    <row r="75">
      <c r="A75" s="34"/>
      <c r="B75" s="89" t="s">
        <v>96</v>
      </c>
      <c r="C75" s="35" t="s">
        <v>59</v>
      </c>
      <c r="D75" s="37" t="s">
        <v>77</v>
      </c>
      <c r="E75" s="53" t="s">
        <v>74</v>
      </c>
      <c r="F75" s="39">
        <f t="shared" si="683"/>
      </c>
      <c r="G75" s="40">
        <v>3039.54</v>
      </c>
      <c r="H75" s="39">
        <v>1282.21</v>
      </c>
      <c r="I75" s="46">
        <v>0</v>
      </c>
      <c r="J75" s="42">
        <v>7</v>
      </c>
      <c r="K75" s="39">
        <v>18564.98999999999</v>
      </c>
      <c r="L75" s="43">
        <v>0</v>
      </c>
      <c r="M75" s="39">
        <v>0</v>
      </c>
      <c r="N75" s="44">
        <v>0</v>
      </c>
      <c r="O75" s="45">
        <f t="shared" si="830"/>
      </c>
      <c r="P75" s="46"/>
      <c r="Q75" s="47">
        <f t="shared" si="249"/>
      </c>
      <c r="R75" s="42">
        <f t="shared" si="415"/>
      </c>
      <c r="S75" s="39">
        <f t="shared" si="529"/>
      </c>
      <c r="T75" s="48">
        <f t="shared" si="143"/>
      </c>
      <c r="U75" s="48">
        <f t="shared" si="183"/>
      </c>
      <c r="V75" s="48">
        <f t="shared" si="46"/>
      </c>
      <c r="W75" s="49">
        <v>7</v>
      </c>
      <c r="X75" s="48">
        <f t="shared" si="100"/>
      </c>
      <c r="Y75" s="48">
        <f t="shared" si="631"/>
      </c>
      <c r="Z75" s="48">
        <f t="shared" si="785"/>
      </c>
      <c r="AA75" s="48">
        <f t="shared" si="203"/>
      </c>
      <c r="AB75" s="48">
        <f t="shared" si="269"/>
      </c>
      <c r="AC75" s="45">
        <f t="shared" si="120"/>
      </c>
      <c r="AD75" s="45">
        <f t="shared" si="163"/>
      </c>
      <c r="AE75" s="45">
        <f t="shared" ref="AE75:AE92" si="4">AP75/AM75</f>
      </c>
      <c r="AF75" s="45">
        <f t="shared" ref="AF75:AF92" si="68">R75/AP75</f>
      </c>
      <c r="AG75" s="45">
        <f t="shared" si="651"/>
      </c>
      <c r="AH75" s="45">
        <f t="shared" si="810"/>
      </c>
      <c r="AI75" s="45">
        <f t="shared" si="224"/>
      </c>
      <c r="AJ75" s="50">
        <v>42</v>
      </c>
      <c r="AK75" s="43">
        <v>28483</v>
      </c>
      <c r="AL75" s="43">
        <v>929</v>
      </c>
      <c r="AM75" s="43">
        <v>955</v>
      </c>
      <c r="AN75" s="43">
        <v>102</v>
      </c>
      <c r="AO75" s="50">
        <v>34</v>
      </c>
      <c r="AP75" s="43">
        <v>101</v>
      </c>
      <c r="AQ75" s="43">
        <v>114</v>
      </c>
      <c r="AR75" s="50">
        <v>7</v>
      </c>
      <c r="AS75" s="50">
        <v>4</v>
      </c>
      <c r="AT75" s="50">
        <v>4</v>
      </c>
      <c r="AU75" s="50">
        <v>15</v>
      </c>
      <c r="AV75" s="51"/>
      <c r="AW75" s="51"/>
      <c r="AX75" s="52">
        <f t="shared" ref="AX75:AX77" si="301">COUNT(AU75)</f>
      </c>
      <c r="AY75" s="7"/>
    </row>
    <row r="76">
      <c r="A76" s="34"/>
      <c r="B76" s="89" t="s">
        <v>96</v>
      </c>
      <c r="C76" s="36" t="s">
        <v>59</v>
      </c>
      <c r="D76" s="37" t="s">
        <v>77</v>
      </c>
      <c r="E76" s="53" t="s">
        <v>75</v>
      </c>
      <c r="F76" s="39">
        <f t="shared" si="683"/>
      </c>
      <c r="G76" s="68">
        <v>3047.57</v>
      </c>
      <c r="H76" s="39">
        <v>775.68</v>
      </c>
      <c r="I76" s="46">
        <v>0</v>
      </c>
      <c r="J76" s="42">
        <v>6</v>
      </c>
      <c r="K76" s="39">
        <v>14182.740000000005</v>
      </c>
      <c r="L76" s="43">
        <v>0</v>
      </c>
      <c r="M76" s="39">
        <v>0</v>
      </c>
      <c r="N76" s="44">
        <v>0</v>
      </c>
      <c r="O76" s="45">
        <f t="shared" si="830"/>
      </c>
      <c r="P76" s="46"/>
      <c r="Q76" s="47">
        <f t="shared" si="249"/>
      </c>
      <c r="R76" s="42">
        <f t="shared" si="415"/>
      </c>
      <c r="S76" s="39">
        <f t="shared" si="529"/>
      </c>
      <c r="T76" s="48">
        <f t="shared" si="143"/>
      </c>
      <c r="U76" s="48">
        <f t="shared" si="183"/>
      </c>
      <c r="V76" s="48">
        <f t="shared" si="46"/>
      </c>
      <c r="W76" s="49">
        <v>5</v>
      </c>
      <c r="X76" s="48">
        <f t="shared" si="100"/>
      </c>
      <c r="Y76" s="48">
        <f t="shared" si="631"/>
      </c>
      <c r="Z76" s="48">
        <f t="shared" si="785"/>
      </c>
      <c r="AA76" s="48">
        <f t="shared" si="203"/>
      </c>
      <c r="AB76" s="48">
        <f t="shared" si="269"/>
      </c>
      <c r="AC76" s="45">
        <f t="shared" si="120"/>
      </c>
      <c r="AD76" s="45">
        <f t="shared" si="163"/>
      </c>
      <c r="AE76" s="45">
        <f t="shared" si="4"/>
      </c>
      <c r="AF76" s="45">
        <f t="shared" si="68"/>
      </c>
      <c r="AG76" s="45">
        <f t="shared" si="651"/>
      </c>
      <c r="AH76" s="45">
        <f t="shared" si="810"/>
      </c>
      <c r="AI76" s="45">
        <f t="shared" si="224"/>
      </c>
      <c r="AJ76" s="50">
        <v>41</v>
      </c>
      <c r="AK76" s="43">
        <v>23514</v>
      </c>
      <c r="AL76" s="43">
        <v>892</v>
      </c>
      <c r="AM76" s="43">
        <v>947</v>
      </c>
      <c r="AN76" s="43">
        <v>62</v>
      </c>
      <c r="AO76" s="50">
        <v>18</v>
      </c>
      <c r="AP76" s="43">
        <v>87</v>
      </c>
      <c r="AQ76" s="43">
        <v>72</v>
      </c>
      <c r="AR76" s="50">
        <v>6</v>
      </c>
      <c r="AS76" s="43">
        <v>6</v>
      </c>
      <c r="AT76" s="43">
        <v>0</v>
      </c>
      <c r="AU76" s="43">
        <v>4</v>
      </c>
      <c r="AV76" s="51"/>
      <c r="AW76" s="51"/>
      <c r="AX76" s="52">
        <f t="shared" si="301"/>
      </c>
      <c r="AY76" s="7"/>
    </row>
    <row r="77">
      <c r="A77" s="34"/>
      <c r="B77" s="89" t="s">
        <v>96</v>
      </c>
      <c r="C77" s="35" t="s">
        <v>59</v>
      </c>
      <c r="D77" s="37" t="s">
        <v>77</v>
      </c>
      <c r="E77" s="53" t="s">
        <v>76</v>
      </c>
      <c r="F77" s="39">
        <f t="shared" si="683"/>
      </c>
      <c r="G77" s="40">
        <v>2753.85</v>
      </c>
      <c r="H77" s="39">
        <v>613</v>
      </c>
      <c r="I77" s="46">
        <v>0</v>
      </c>
      <c r="J77" s="42">
        <v>3</v>
      </c>
      <c r="K77" s="39">
        <v>7651.220000000001</v>
      </c>
      <c r="L77" s="43">
        <v>1</v>
      </c>
      <c r="M77" s="39">
        <v>5096.5199999999995</v>
      </c>
      <c r="N77" s="44">
        <v>0</v>
      </c>
      <c r="O77" s="45">
        <f t="shared" si="830"/>
      </c>
      <c r="P77" s="46"/>
      <c r="Q77" s="47">
        <f t="shared" si="249"/>
      </c>
      <c r="R77" s="42">
        <f t="shared" si="415"/>
      </c>
      <c r="S77" s="39">
        <f t="shared" si="529"/>
      </c>
      <c r="T77" s="48">
        <f t="shared" si="143"/>
      </c>
      <c r="U77" s="48">
        <f t="shared" si="183"/>
      </c>
      <c r="V77" s="48">
        <f t="shared" si="46"/>
      </c>
      <c r="W77" s="49">
        <v>4</v>
      </c>
      <c r="X77" s="48">
        <f t="shared" si="100"/>
      </c>
      <c r="Y77" s="48">
        <f t="shared" si="631"/>
      </c>
      <c r="Z77" s="48">
        <f t="shared" si="785"/>
      </c>
      <c r="AA77" s="48">
        <f t="shared" si="203"/>
      </c>
      <c r="AB77" s="48">
        <f t="shared" si="269"/>
      </c>
      <c r="AC77" s="45">
        <f t="shared" si="120"/>
      </c>
      <c r="AD77" s="45">
        <f t="shared" si="163"/>
      </c>
      <c r="AE77" s="45">
        <f t="shared" si="4"/>
      </c>
      <c r="AF77" s="45">
        <f t="shared" si="68"/>
      </c>
      <c r="AG77" s="45">
        <f t="shared" si="651"/>
      </c>
      <c r="AH77" s="45">
        <f t="shared" si="810"/>
      </c>
      <c r="AI77" s="45">
        <f t="shared" si="224"/>
      </c>
      <c r="AJ77" s="50">
        <v>40</v>
      </c>
      <c r="AK77" s="43">
        <v>22064</v>
      </c>
      <c r="AL77" s="43">
        <v>881</v>
      </c>
      <c r="AM77" s="43">
        <v>958</v>
      </c>
      <c r="AN77" s="43">
        <v>57</v>
      </c>
      <c r="AO77" s="50">
        <v>18</v>
      </c>
      <c r="AP77" s="43">
        <v>43</v>
      </c>
      <c r="AQ77" s="43">
        <v>86</v>
      </c>
      <c r="AR77" s="69">
        <v>4</v>
      </c>
      <c r="AS77" s="50">
        <v>6</v>
      </c>
      <c r="AT77" s="50">
        <v>3</v>
      </c>
      <c r="AU77" s="50">
        <v>7</v>
      </c>
      <c r="AV77" s="51"/>
      <c r="AW77" s="51"/>
      <c r="AX77" s="52">
        <f t="shared" si="301"/>
      </c>
      <c r="AY77" s="7"/>
    </row>
    <row r="78">
      <c r="A78" s="34"/>
      <c r="B78" s="54" t="s">
        <v>65</v>
      </c>
      <c r="C78" s="54"/>
      <c r="D78" s="54"/>
      <c r="E78" s="54"/>
      <c r="F78" s="55">
        <f>SUM(F74:F77)</f>
      </c>
      <c r="G78" s="56">
        <f>SUM(G74:G77)</f>
      </c>
      <c r="H78" s="55">
        <f>SUM(H74:H77)</f>
      </c>
      <c r="I78" s="46">
        <f>SUM(I74:I77)</f>
      </c>
      <c r="J78" s="57">
        <f>SUM(J74:J77)</f>
      </c>
      <c r="K78" s="55">
        <f>SUM(K74:K77)</f>
      </c>
      <c r="L78" s="58">
        <f>SUM(L74:L77)</f>
      </c>
      <c r="M78" s="55">
        <f>SUM(M74:M77)</f>
      </c>
      <c r="N78" s="57">
        <f>SUM(N74:N77)</f>
      </c>
      <c r="O78" s="59">
        <f t="shared" si="830"/>
      </c>
      <c r="P78" s="60">
        <f>SUM(P74:P77)</f>
      </c>
      <c r="Q78" s="47">
        <f t="shared" si="249"/>
      </c>
      <c r="R78" s="57">
        <f>SUM(R74:R77)</f>
      </c>
      <c r="S78" s="55">
        <f>SUM(S74:S77)</f>
      </c>
      <c r="T78" s="61">
        <f t="shared" si="143"/>
      </c>
      <c r="U78" s="61">
        <f t="shared" si="183"/>
      </c>
      <c r="V78" s="61">
        <f t="shared" si="46"/>
      </c>
      <c r="W78" s="62">
        <f>SUM(W74:W77)</f>
      </c>
      <c r="X78" s="61">
        <f t="shared" si="100"/>
      </c>
      <c r="Y78" s="61">
        <f t="shared" si="631"/>
      </c>
      <c r="Z78" s="61">
        <f t="shared" si="785"/>
      </c>
      <c r="AA78" s="61">
        <f t="shared" si="203"/>
      </c>
      <c r="AB78" s="61">
        <f t="shared" si="269"/>
      </c>
      <c r="AC78" s="59">
        <f t="shared" si="120"/>
      </c>
      <c r="AD78" s="59">
        <f t="shared" si="163"/>
      </c>
      <c r="AE78" s="59">
        <f t="shared" si="4"/>
      </c>
      <c r="AF78" s="59">
        <f t="shared" si="68"/>
      </c>
      <c r="AG78" s="59">
        <f t="shared" si="651"/>
      </c>
      <c r="AH78" s="59">
        <f t="shared" si="810"/>
      </c>
      <c r="AI78" s="45">
        <f t="shared" si="224"/>
      </c>
      <c r="AJ78" s="63">
        <f>AVERAGE(AJ74:AJ77)</f>
      </c>
      <c r="AK78" s="63">
        <f>SUM(AK74:AK77)</f>
      </c>
      <c r="AL78" s="63">
        <f>SUM(AL74:AL77)</f>
      </c>
      <c r="AM78" s="63">
        <f>SUM(AM74:AM77)</f>
      </c>
      <c r="AN78" s="63">
        <f>SUM(AN74:AN77)</f>
      </c>
      <c r="AO78" s="63">
        <f>SUM(AO74:AO77)</f>
      </c>
      <c r="AP78" s="63">
        <f>SUM(AP75:AP77)</f>
      </c>
      <c r="AQ78" s="63">
        <f>SUM(AQ75:AQ77)</f>
      </c>
      <c r="AR78" s="63">
        <f>SUM(AR74:AR77)</f>
      </c>
      <c r="AS78" s="63">
        <f>SUM(AS75:AS77)</f>
      </c>
      <c r="AT78" s="63">
        <f>SUM(AT75:AT77)</f>
      </c>
      <c r="AU78" s="63">
        <f>SUM(AU75:AU77)</f>
      </c>
      <c r="AV78" s="64"/>
      <c r="AW78" s="64"/>
      <c r="AX78" s="57">
        <f>SUM(AX74:AX77)</f>
      </c>
      <c r="AY78" s="7"/>
    </row>
    <row r="79">
      <c r="A79" s="34"/>
      <c r="B79" s="89" t="s">
        <v>96</v>
      </c>
      <c r="C79" s="70" t="s">
        <v>59</v>
      </c>
      <c r="D79" s="37" t="s">
        <v>84</v>
      </c>
      <c r="E79" s="53" t="s">
        <v>78</v>
      </c>
      <c r="F79" s="39">
        <f t="shared" ref="F79:F82" si="684">G79+H79+I79</f>
      </c>
      <c r="G79" s="40">
        <v>2535.97</v>
      </c>
      <c r="H79" s="39">
        <v>584.79</v>
      </c>
      <c r="I79" s="46">
        <v>0</v>
      </c>
      <c r="J79" s="42">
        <v>3</v>
      </c>
      <c r="K79" s="39">
        <v>5424.709999999992</v>
      </c>
      <c r="L79" s="43">
        <v>0</v>
      </c>
      <c r="M79" s="39">
        <v>0</v>
      </c>
      <c r="N79" s="44">
        <v>0</v>
      </c>
      <c r="O79" s="45">
        <f t="shared" si="830"/>
      </c>
      <c r="P79" s="46"/>
      <c r="Q79" s="47">
        <f t="shared" si="249"/>
      </c>
      <c r="R79" s="42">
        <f t="shared" ref="R79:R82" si="416">J79+L79</f>
      </c>
      <c r="S79" s="39">
        <f t="shared" ref="S79:S82" si="530">K79+M79</f>
      </c>
      <c r="T79" s="48">
        <f t="shared" si="143"/>
      </c>
      <c r="U79" s="48">
        <f t="shared" si="183"/>
      </c>
      <c r="V79" s="48">
        <f t="shared" si="46"/>
      </c>
      <c r="W79" s="49">
        <v>3</v>
      </c>
      <c r="X79" s="48">
        <f t="shared" si="100"/>
      </c>
      <c r="Y79" s="48">
        <f t="shared" si="631"/>
      </c>
      <c r="Z79" s="48">
        <f t="shared" si="785"/>
      </c>
      <c r="AA79" s="48">
        <f t="shared" si="203"/>
      </c>
      <c r="AB79" s="48">
        <f t="shared" si="269"/>
      </c>
      <c r="AC79" s="45">
        <f t="shared" si="120"/>
      </c>
      <c r="AD79" s="45">
        <f t="shared" si="163"/>
      </c>
      <c r="AE79" s="45">
        <f t="shared" si="4"/>
      </c>
      <c r="AF79" s="45">
        <f t="shared" si="68"/>
      </c>
      <c r="AG79" s="45">
        <f t="shared" si="651"/>
      </c>
      <c r="AH79" s="45">
        <f t="shared" si="810"/>
      </c>
      <c r="AI79" s="45">
        <f t="shared" si="224"/>
      </c>
      <c r="AJ79" s="50">
        <v>40</v>
      </c>
      <c r="AK79" s="43">
        <v>20039</v>
      </c>
      <c r="AL79" s="43">
        <v>852</v>
      </c>
      <c r="AM79" s="43">
        <v>901</v>
      </c>
      <c r="AN79" s="43">
        <v>61</v>
      </c>
      <c r="AO79" s="50">
        <v>24</v>
      </c>
      <c r="AP79" s="43">
        <v>66</v>
      </c>
      <c r="AQ79" s="43">
        <v>75</v>
      </c>
      <c r="AR79" s="50">
        <v>3</v>
      </c>
      <c r="AS79" s="43">
        <v>4</v>
      </c>
      <c r="AT79" s="43">
        <v>2</v>
      </c>
      <c r="AU79" s="43">
        <v>7</v>
      </c>
      <c r="AV79" s="51"/>
      <c r="AW79" s="51"/>
      <c r="AX79" s="52">
        <f t="shared" ref="AX79:AX82" si="302">COUNT(AU79)</f>
      </c>
      <c r="AY79" s="7"/>
    </row>
    <row r="80">
      <c r="A80" s="34"/>
      <c r="B80" s="89" t="s">
        <v>96</v>
      </c>
      <c r="C80" s="70" t="s">
        <v>59</v>
      </c>
      <c r="D80" s="37" t="s">
        <v>84</v>
      </c>
      <c r="E80" s="71" t="s">
        <v>79</v>
      </c>
      <c r="F80" s="39">
        <f t="shared" si="684"/>
      </c>
      <c r="G80" s="39">
        <v>2310.32</v>
      </c>
      <c r="H80" s="39">
        <v>632.95</v>
      </c>
      <c r="I80" s="46">
        <v>0</v>
      </c>
      <c r="J80" s="42">
        <v>3</v>
      </c>
      <c r="K80" s="39">
        <v>7097.809999999998</v>
      </c>
      <c r="L80" s="43">
        <v>0</v>
      </c>
      <c r="M80" s="39">
        <v>0</v>
      </c>
      <c r="N80" s="44">
        <v>0</v>
      </c>
      <c r="O80" s="45">
        <f t="shared" si="830"/>
      </c>
      <c r="P80" s="46"/>
      <c r="Q80" s="47">
        <f t="shared" si="249"/>
      </c>
      <c r="R80" s="42">
        <f t="shared" si="416"/>
      </c>
      <c r="S80" s="39">
        <f t="shared" si="530"/>
      </c>
      <c r="T80" s="48">
        <f t="shared" si="143"/>
      </c>
      <c r="U80" s="48">
        <f t="shared" si="183"/>
      </c>
      <c r="V80" s="48">
        <f t="shared" si="46"/>
      </c>
      <c r="W80" s="49">
        <v>3</v>
      </c>
      <c r="X80" s="48">
        <f t="shared" si="100"/>
      </c>
      <c r="Y80" s="48">
        <f t="shared" si="631"/>
      </c>
      <c r="Z80" s="48">
        <f t="shared" si="785"/>
      </c>
      <c r="AA80" s="48">
        <f t="shared" si="203"/>
      </c>
      <c r="AB80" s="48">
        <f t="shared" si="269"/>
      </c>
      <c r="AC80" s="45">
        <f t="shared" si="120"/>
      </c>
      <c r="AD80" s="45">
        <f t="shared" si="163"/>
      </c>
      <c r="AE80" s="45">
        <f t="shared" si="4"/>
      </c>
      <c r="AF80" s="45">
        <f t="shared" si="68"/>
      </c>
      <c r="AG80" s="45">
        <f t="shared" si="651"/>
      </c>
      <c r="AH80" s="45">
        <f t="shared" si="810"/>
      </c>
      <c r="AI80" s="45">
        <f t="shared" si="224"/>
      </c>
      <c r="AJ80" s="50">
        <v>39</v>
      </c>
      <c r="AK80" s="43">
        <v>20530</v>
      </c>
      <c r="AL80" s="43">
        <v>785</v>
      </c>
      <c r="AM80" s="43">
        <v>842</v>
      </c>
      <c r="AN80" s="43">
        <v>50</v>
      </c>
      <c r="AO80" s="50">
        <v>14</v>
      </c>
      <c r="AP80" s="43">
        <v>21</v>
      </c>
      <c r="AQ80" s="43">
        <v>68</v>
      </c>
      <c r="AR80" s="50">
        <v>3</v>
      </c>
      <c r="AS80" s="50">
        <v>3</v>
      </c>
      <c r="AT80" s="50">
        <v>0</v>
      </c>
      <c r="AU80" s="50">
        <v>3</v>
      </c>
      <c r="AV80" s="51"/>
      <c r="AW80" s="51"/>
      <c r="AX80" s="52">
        <f t="shared" si="302"/>
      </c>
      <c r="AY80" s="7"/>
    </row>
    <row r="81">
      <c r="A81" s="34"/>
      <c r="B81" s="35" t="s">
        <v>66</v>
      </c>
      <c r="C81" s="36" t="s">
        <v>81</v>
      </c>
      <c r="D81" s="37" t="s">
        <v>84</v>
      </c>
      <c r="E81" s="71" t="s">
        <v>82</v>
      </c>
      <c r="F81" s="39">
        <f t="shared" si="684"/>
      </c>
      <c r="G81" s="39">
        <v>2691.59</v>
      </c>
      <c r="H81" s="39">
        <v>596.44</v>
      </c>
      <c r="I81" s="46">
        <v>0</v>
      </c>
      <c r="J81" s="42">
        <v>1</v>
      </c>
      <c r="K81" s="39">
        <v>2825.2700000000186</v>
      </c>
      <c r="L81" s="43">
        <v>0</v>
      </c>
      <c r="M81" s="39">
        <v>0</v>
      </c>
      <c r="N81" s="44">
        <v>1</v>
      </c>
      <c r="O81" s="45">
        <f t="shared" si="830"/>
      </c>
      <c r="P81" s="46"/>
      <c r="Q81" s="47">
        <f t="shared" si="249"/>
      </c>
      <c r="R81" s="42">
        <f t="shared" si="416"/>
      </c>
      <c r="S81" s="39">
        <f t="shared" si="530"/>
      </c>
      <c r="T81" s="48">
        <f t="shared" si="143"/>
      </c>
      <c r="U81" s="48">
        <f t="shared" si="183"/>
      </c>
      <c r="V81" s="48">
        <f t="shared" si="46"/>
      </c>
      <c r="W81" s="49">
        <v>1</v>
      </c>
      <c r="X81" s="48">
        <f t="shared" si="100"/>
      </c>
      <c r="Y81" s="48">
        <f t="shared" si="631"/>
      </c>
      <c r="Z81" s="48">
        <f t="shared" si="785"/>
      </c>
      <c r="AA81" s="48">
        <f t="shared" si="203"/>
      </c>
      <c r="AB81" s="48">
        <f t="shared" si="269"/>
      </c>
      <c r="AC81" s="45">
        <f t="shared" si="120"/>
      </c>
      <c r="AD81" s="45">
        <f t="shared" si="163"/>
      </c>
      <c r="AE81" s="45">
        <f t="shared" si="4"/>
      </c>
      <c r="AF81" s="45">
        <f t="shared" si="68"/>
      </c>
      <c r="AG81" s="45">
        <f t="shared" si="651"/>
      </c>
      <c r="AH81" s="45">
        <f t="shared" si="810"/>
      </c>
      <c r="AI81" s="45">
        <f t="shared" si="224"/>
      </c>
      <c r="AJ81" s="50">
        <v>39</v>
      </c>
      <c r="AK81" s="43">
        <v>19310</v>
      </c>
      <c r="AL81" s="43">
        <v>708</v>
      </c>
      <c r="AM81" s="43">
        <v>774</v>
      </c>
      <c r="AN81" s="43">
        <v>51</v>
      </c>
      <c r="AO81" s="50">
        <v>12</v>
      </c>
      <c r="AP81" s="43">
        <v>44</v>
      </c>
      <c r="AQ81" s="43">
        <v>57</v>
      </c>
      <c r="AR81" s="50">
        <v>1</v>
      </c>
      <c r="AS81" s="43">
        <v>0</v>
      </c>
      <c r="AT81" s="43">
        <v>1</v>
      </c>
      <c r="AU81" s="43">
        <v>2</v>
      </c>
      <c r="AV81" s="51"/>
      <c r="AW81" s="51"/>
      <c r="AX81" s="52">
        <f t="shared" si="302"/>
      </c>
      <c r="AY81" s="7"/>
    </row>
    <row r="82">
      <c r="A82" s="34"/>
      <c r="B82" s="35" t="s">
        <v>66</v>
      </c>
      <c r="C82" s="36" t="s">
        <v>81</v>
      </c>
      <c r="D82" s="37" t="s">
        <v>84</v>
      </c>
      <c r="E82" s="71" t="s">
        <v>83</v>
      </c>
      <c r="F82" s="39">
        <f t="shared" si="684"/>
      </c>
      <c r="G82" s="39">
        <v>2535.42</v>
      </c>
      <c r="H82" s="39">
        <v>547.36</v>
      </c>
      <c r="I82" s="46">
        <v>0</v>
      </c>
      <c r="J82" s="42">
        <v>2</v>
      </c>
      <c r="K82" s="39">
        <v>6216.220000000001</v>
      </c>
      <c r="L82" s="43">
        <v>0</v>
      </c>
      <c r="M82" s="39">
        <v>0</v>
      </c>
      <c r="N82" s="44">
        <v>0</v>
      </c>
      <c r="O82" s="45">
        <f t="shared" si="830"/>
      </c>
      <c r="P82" s="46"/>
      <c r="Q82" s="47">
        <f t="shared" si="249"/>
      </c>
      <c r="R82" s="42">
        <f t="shared" si="416"/>
      </c>
      <c r="S82" s="39">
        <f t="shared" si="530"/>
      </c>
      <c r="T82" s="48">
        <f t="shared" si="143"/>
      </c>
      <c r="U82" s="48">
        <f t="shared" si="183"/>
      </c>
      <c r="V82" s="48">
        <f t="shared" si="46"/>
      </c>
      <c r="W82" s="49">
        <v>2</v>
      </c>
      <c r="X82" s="48">
        <f t="shared" si="100"/>
      </c>
      <c r="Y82" s="48">
        <f t="shared" si="631"/>
      </c>
      <c r="Z82" s="48">
        <f t="shared" si="785"/>
      </c>
      <c r="AA82" s="48">
        <f t="shared" si="203"/>
      </c>
      <c r="AB82" s="48">
        <f t="shared" si="269"/>
      </c>
      <c r="AC82" s="45">
        <f t="shared" si="120"/>
      </c>
      <c r="AD82" s="45">
        <f t="shared" si="163"/>
      </c>
      <c r="AE82" s="45">
        <f t="shared" si="4"/>
      </c>
      <c r="AF82" s="45">
        <f t="shared" si="68"/>
      </c>
      <c r="AG82" s="45">
        <f t="shared" si="651"/>
      </c>
      <c r="AH82" s="45">
        <f t="shared" si="810"/>
      </c>
      <c r="AI82" s="45">
        <f t="shared" si="224"/>
      </c>
      <c r="AJ82" s="50">
        <v>39</v>
      </c>
      <c r="AK82" s="43">
        <v>21098</v>
      </c>
      <c r="AL82" s="72">
        <v>752</v>
      </c>
      <c r="AM82" s="72">
        <v>810</v>
      </c>
      <c r="AN82" s="72">
        <v>52</v>
      </c>
      <c r="AO82" s="50">
        <v>11</v>
      </c>
      <c r="AP82" s="43">
        <v>56</v>
      </c>
      <c r="AQ82" s="43">
        <v>60</v>
      </c>
      <c r="AR82" s="50">
        <v>2</v>
      </c>
      <c r="AS82" s="43">
        <v>7</v>
      </c>
      <c r="AT82" s="43">
        <v>1</v>
      </c>
      <c r="AU82" s="43">
        <v>2</v>
      </c>
      <c r="AV82" s="51"/>
      <c r="AW82" s="51"/>
      <c r="AX82" s="52">
        <f t="shared" si="302"/>
      </c>
      <c r="AY82" s="7"/>
    </row>
    <row r="83">
      <c r="A83" s="34"/>
      <c r="B83" s="54" t="s">
        <v>65</v>
      </c>
      <c r="C83" s="54"/>
      <c r="D83" s="54"/>
      <c r="E83" s="54"/>
      <c r="F83" s="55">
        <f>SUM(F79:F82)</f>
      </c>
      <c r="G83" s="55">
        <f>SUM(G79:G82)</f>
      </c>
      <c r="H83" s="55">
        <f>SUM(H79:H82)</f>
      </c>
      <c r="I83" s="46">
        <f>SUM(I79:I82)</f>
      </c>
      <c r="J83" s="57">
        <f>SUM(J79:J82)</f>
      </c>
      <c r="K83" s="55">
        <f>SUM(K79:K82)</f>
      </c>
      <c r="L83" s="58">
        <f>SUM(L79:L82)</f>
      </c>
      <c r="M83" s="55">
        <f>SUM(M79:M82)</f>
      </c>
      <c r="N83" s="57">
        <f>SUM(N79:N82)</f>
      </c>
      <c r="O83" s="59">
        <f t="shared" si="830"/>
      </c>
      <c r="P83" s="60">
        <f>SUM(P79:P82)</f>
      </c>
      <c r="Q83" s="47">
        <f t="shared" si="249"/>
      </c>
      <c r="R83" s="57">
        <f>SUM(R79:R82)</f>
      </c>
      <c r="S83" s="55">
        <f>SUM(S79:S82)</f>
      </c>
      <c r="T83" s="61">
        <f t="shared" si="143"/>
      </c>
      <c r="U83" s="61">
        <f t="shared" si="183"/>
      </c>
      <c r="V83" s="61">
        <f t="shared" si="46"/>
      </c>
      <c r="W83" s="62">
        <f>SUM(W79:W82)</f>
      </c>
      <c r="X83" s="61">
        <f t="shared" si="100"/>
      </c>
      <c r="Y83" s="61">
        <f t="shared" si="631"/>
      </c>
      <c r="Z83" s="61">
        <f t="shared" si="785"/>
      </c>
      <c r="AA83" s="61">
        <f t="shared" si="203"/>
      </c>
      <c r="AB83" s="61">
        <f t="shared" si="269"/>
      </c>
      <c r="AC83" s="59">
        <f t="shared" si="120"/>
      </c>
      <c r="AD83" s="59">
        <f t="shared" si="163"/>
      </c>
      <c r="AE83" s="59">
        <f t="shared" si="4"/>
      </c>
      <c r="AF83" s="59">
        <f t="shared" si="68"/>
      </c>
      <c r="AG83" s="59">
        <f t="shared" si="651"/>
      </c>
      <c r="AH83" s="59">
        <f t="shared" si="810"/>
      </c>
      <c r="AI83" s="45">
        <f t="shared" si="224"/>
      </c>
      <c r="AJ83" s="57">
        <f>AVERAGE(AJ79:AJ82)</f>
      </c>
      <c r="AK83" s="57">
        <f>SUM(AK79:AK82)</f>
      </c>
      <c r="AL83" s="57">
        <f>SUM(AL79:AL82)</f>
      </c>
      <c r="AM83" s="57">
        <f>SUM(AM79:AM82)</f>
      </c>
      <c r="AN83" s="57">
        <f>SUM(AN79:AN82)</f>
      </c>
      <c r="AO83" s="63">
        <f>SUM(AO79:AO82)</f>
      </c>
      <c r="AP83" s="57">
        <f>SUM(AP79:AP82)</f>
      </c>
      <c r="AQ83" s="63">
        <f>SUM(AQ79:AQ82)</f>
      </c>
      <c r="AR83" s="63">
        <f>SUM(AR79:AR82)</f>
      </c>
      <c r="AS83" s="57">
        <f>SUM(AS79:AS82)</f>
      </c>
      <c r="AT83" s="57">
        <f>SUM(AT79:AT82)</f>
      </c>
      <c r="AU83" s="57">
        <f>SUM(AU79:AU82)</f>
      </c>
      <c r="AV83" s="64"/>
      <c r="AW83" s="64"/>
      <c r="AX83" s="57">
        <f>SUM(AX79:AX82)</f>
      </c>
      <c r="AY83" s="7"/>
    </row>
    <row r="84">
      <c r="A84" s="34"/>
      <c r="B84" s="35" t="s">
        <v>66</v>
      </c>
      <c r="C84" s="36" t="s">
        <v>81</v>
      </c>
      <c r="D84" s="37" t="s">
        <v>67</v>
      </c>
      <c r="E84" s="71" t="s">
        <v>85</v>
      </c>
      <c r="F84" s="39">
        <f t="shared" ref="F84:F87" si="685">G84+H84+I84</f>
      </c>
      <c r="G84" s="39">
        <v>2293.99</v>
      </c>
      <c r="H84" s="39">
        <v>472.74</v>
      </c>
      <c r="I84" s="46">
        <v>0</v>
      </c>
      <c r="J84" s="44">
        <v>3</v>
      </c>
      <c r="K84" s="73">
        <v>7651.220000000016</v>
      </c>
      <c r="L84" s="50">
        <v>0</v>
      </c>
      <c r="M84" s="73">
        <v>0</v>
      </c>
      <c r="N84" s="44">
        <v>0</v>
      </c>
      <c r="O84" s="45">
        <f t="shared" si="830"/>
      </c>
      <c r="P84" s="46"/>
      <c r="Q84" s="47">
        <f t="shared" si="249"/>
      </c>
      <c r="R84" s="42">
        <f t="shared" ref="R84:R87" si="417">J84+L84</f>
      </c>
      <c r="S84" s="39">
        <f t="shared" ref="S84:S87" si="531">K84+M84</f>
      </c>
      <c r="T84" s="48">
        <f t="shared" si="143"/>
      </c>
      <c r="U84" s="48">
        <f t="shared" si="183"/>
      </c>
      <c r="V84" s="48">
        <f t="shared" si="46"/>
      </c>
      <c r="W84" s="49">
        <v>2</v>
      </c>
      <c r="X84" s="48">
        <f t="shared" si="100"/>
      </c>
      <c r="Y84" s="48">
        <f t="shared" si="631"/>
      </c>
      <c r="Z84" s="48">
        <f t="shared" si="785"/>
      </c>
      <c r="AA84" s="48">
        <f t="shared" si="203"/>
      </c>
      <c r="AB84" s="48">
        <f t="shared" si="269"/>
      </c>
      <c r="AC84" s="45">
        <f t="shared" si="120"/>
      </c>
      <c r="AD84" s="45">
        <f t="shared" si="163"/>
      </c>
      <c r="AE84" s="45">
        <f t="shared" si="4"/>
      </c>
      <c r="AF84" s="45">
        <f t="shared" si="68"/>
      </c>
      <c r="AG84" s="45">
        <f t="shared" si="651"/>
      </c>
      <c r="AH84" s="45">
        <f t="shared" si="810"/>
      </c>
      <c r="AI84" s="45">
        <f t="shared" si="224"/>
      </c>
      <c r="AJ84" s="50">
        <v>39</v>
      </c>
      <c r="AK84" s="72">
        <v>18273</v>
      </c>
      <c r="AL84" s="72">
        <v>680</v>
      </c>
      <c r="AM84" s="72">
        <v>733</v>
      </c>
      <c r="AN84" s="72">
        <v>49</v>
      </c>
      <c r="AO84" s="50">
        <v>17</v>
      </c>
      <c r="AP84" s="43">
        <v>34</v>
      </c>
      <c r="AQ84" s="43">
        <v>61</v>
      </c>
      <c r="AR84" s="50">
        <v>3</v>
      </c>
      <c r="AS84" s="43">
        <v>2</v>
      </c>
      <c r="AT84" s="43">
        <v>6</v>
      </c>
      <c r="AU84" s="43">
        <v>6</v>
      </c>
      <c r="AV84" s="51"/>
      <c r="AW84" s="51"/>
      <c r="AX84" s="52">
        <f t="shared" ref="AX84:AX87" si="303">COUNT(AU84)</f>
      </c>
      <c r="AY84" s="7"/>
    </row>
    <row r="85">
      <c r="A85" s="34"/>
      <c r="B85" s="35" t="s">
        <v>66</v>
      </c>
      <c r="C85" s="36" t="s">
        <v>81</v>
      </c>
      <c r="D85" s="37" t="s">
        <v>67</v>
      </c>
      <c r="E85" s="71" t="s">
        <v>86</v>
      </c>
      <c r="F85" s="74">
        <f t="shared" si="685"/>
      </c>
      <c r="G85" s="39">
        <v>1808.44</v>
      </c>
      <c r="H85" s="39">
        <v>498.53</v>
      </c>
      <c r="I85" s="46">
        <v>0</v>
      </c>
      <c r="J85" s="42">
        <v>3</v>
      </c>
      <c r="K85" s="39">
        <v>6859.479999999981</v>
      </c>
      <c r="L85" s="43">
        <v>0</v>
      </c>
      <c r="M85" s="39">
        <v>0</v>
      </c>
      <c r="N85" s="44">
        <v>1</v>
      </c>
      <c r="O85" s="45">
        <f t="shared" si="830"/>
      </c>
      <c r="P85" s="46"/>
      <c r="Q85" s="47">
        <f t="shared" si="249"/>
      </c>
      <c r="R85" s="42">
        <f t="shared" si="417"/>
      </c>
      <c r="S85" s="39">
        <f t="shared" si="531"/>
      </c>
      <c r="T85" s="48">
        <f t="shared" si="143"/>
      </c>
      <c r="U85" s="48">
        <f t="shared" si="183"/>
      </c>
      <c r="V85" s="48">
        <f t="shared" si="46"/>
      </c>
      <c r="W85" s="49">
        <v>2</v>
      </c>
      <c r="X85" s="48">
        <f t="shared" si="100"/>
      </c>
      <c r="Y85" s="48">
        <f t="shared" si="631"/>
      </c>
      <c r="Z85" s="48">
        <f t="shared" si="785"/>
      </c>
      <c r="AA85" s="48">
        <f t="shared" si="203"/>
      </c>
      <c r="AB85" s="48">
        <f t="shared" si="269"/>
      </c>
      <c r="AC85" s="45">
        <f t="shared" si="120"/>
      </c>
      <c r="AD85" s="45">
        <f t="shared" si="163"/>
      </c>
      <c r="AE85" s="45">
        <f t="shared" si="4"/>
      </c>
      <c r="AF85" s="45">
        <f t="shared" si="68"/>
      </c>
      <c r="AG85" s="45">
        <f t="shared" si="651"/>
      </c>
      <c r="AH85" s="45">
        <f t="shared" si="810"/>
      </c>
      <c r="AI85" s="45">
        <f t="shared" si="224"/>
      </c>
      <c r="AJ85" s="44">
        <v>38</v>
      </c>
      <c r="AK85" s="42">
        <v>19663</v>
      </c>
      <c r="AL85" s="42">
        <v>759</v>
      </c>
      <c r="AM85" s="42">
        <v>841</v>
      </c>
      <c r="AN85" s="42">
        <v>43</v>
      </c>
      <c r="AO85" s="50">
        <v>20</v>
      </c>
      <c r="AP85" s="42">
        <v>59</v>
      </c>
      <c r="AQ85" s="43">
        <v>46</v>
      </c>
      <c r="AR85" s="50">
        <v>3</v>
      </c>
      <c r="AS85" s="44">
        <v>2</v>
      </c>
      <c r="AT85" s="44">
        <v>1</v>
      </c>
      <c r="AU85" s="44">
        <v>3</v>
      </c>
      <c r="AV85" s="51"/>
      <c r="AW85" s="51"/>
      <c r="AX85" s="52">
        <f t="shared" si="303"/>
      </c>
      <c r="AY85" s="7"/>
    </row>
    <row r="86">
      <c r="A86" s="34"/>
      <c r="B86" s="35" t="s">
        <v>66</v>
      </c>
      <c r="C86" s="36" t="s">
        <v>81</v>
      </c>
      <c r="D86" s="37" t="s">
        <v>67</v>
      </c>
      <c r="E86" s="71" t="s">
        <v>87</v>
      </c>
      <c r="F86" s="74">
        <f t="shared" si="685"/>
      </c>
      <c r="G86" s="39">
        <v>3569.33</v>
      </c>
      <c r="H86" s="39">
        <v>868.59</v>
      </c>
      <c r="I86" s="46">
        <v>0</v>
      </c>
      <c r="J86" s="42">
        <v>5</v>
      </c>
      <c r="K86" s="39">
        <v>10798.240000000005</v>
      </c>
      <c r="L86" s="43">
        <v>3</v>
      </c>
      <c r="M86" s="39">
        <v>15379.79</v>
      </c>
      <c r="N86" s="44">
        <v>3</v>
      </c>
      <c r="O86" s="45">
        <f t="shared" si="830"/>
      </c>
      <c r="P86" s="46"/>
      <c r="Q86" s="47">
        <f t="shared" si="249"/>
      </c>
      <c r="R86" s="42">
        <f t="shared" si="417"/>
      </c>
      <c r="S86" s="39">
        <f t="shared" si="531"/>
      </c>
      <c r="T86" s="48">
        <f t="shared" si="143"/>
      </c>
      <c r="U86" s="48">
        <f t="shared" si="183"/>
      </c>
      <c r="V86" s="48">
        <f t="shared" si="46"/>
      </c>
      <c r="W86" s="49">
        <v>6</v>
      </c>
      <c r="X86" s="48">
        <f t="shared" si="100"/>
      </c>
      <c r="Y86" s="48">
        <f t="shared" si="631"/>
      </c>
      <c r="Z86" s="48">
        <f t="shared" si="785"/>
      </c>
      <c r="AA86" s="48">
        <f t="shared" si="203"/>
      </c>
      <c r="AB86" s="48">
        <f t="shared" si="269"/>
      </c>
      <c r="AC86" s="45">
        <f t="shared" si="120"/>
      </c>
      <c r="AD86" s="45">
        <f t="shared" si="163"/>
      </c>
      <c r="AE86" s="45">
        <f t="shared" si="4"/>
      </c>
      <c r="AF86" s="45">
        <f t="shared" si="68"/>
      </c>
      <c r="AG86" s="45">
        <f t="shared" si="651"/>
      </c>
      <c r="AH86" s="45">
        <f t="shared" si="810"/>
      </c>
      <c r="AI86" s="45">
        <f t="shared" si="224"/>
      </c>
      <c r="AJ86" s="44">
        <v>38</v>
      </c>
      <c r="AK86" s="42">
        <v>27129</v>
      </c>
      <c r="AL86" s="42">
        <v>1108</v>
      </c>
      <c r="AM86" s="42">
        <v>1220</v>
      </c>
      <c r="AN86" s="42">
        <v>62</v>
      </c>
      <c r="AO86" s="50">
        <v>26</v>
      </c>
      <c r="AP86" s="42">
        <v>65</v>
      </c>
      <c r="AQ86" s="43">
        <v>75</v>
      </c>
      <c r="AR86" s="50">
        <v>8</v>
      </c>
      <c r="AS86" s="42">
        <v>5</v>
      </c>
      <c r="AT86" s="42">
        <v>2</v>
      </c>
      <c r="AU86" s="42">
        <v>1</v>
      </c>
      <c r="AV86" s="51"/>
      <c r="AW86" s="51"/>
      <c r="AX86" s="52">
        <f t="shared" si="303"/>
      </c>
      <c r="AY86" s="7"/>
    </row>
    <row r="87">
      <c r="A87" s="34"/>
      <c r="B87" s="35" t="s">
        <v>66</v>
      </c>
      <c r="C87" s="36" t="s">
        <v>81</v>
      </c>
      <c r="D87" s="37" t="s">
        <v>67</v>
      </c>
      <c r="E87" s="75" t="s">
        <v>88</v>
      </c>
      <c r="F87" s="39">
        <f t="shared" si="685"/>
      </c>
      <c r="G87" s="39">
        <v>3187.16</v>
      </c>
      <c r="H87" s="39">
        <v>900.78</v>
      </c>
      <c r="I87" s="46">
        <v>0</v>
      </c>
      <c r="J87" s="42">
        <v>1</v>
      </c>
      <c r="K87" s="39">
        <v>1435.0100000000093</v>
      </c>
      <c r="L87" s="43">
        <v>0</v>
      </c>
      <c r="M87" s="39">
        <v>0</v>
      </c>
      <c r="N87" s="44">
        <v>0</v>
      </c>
      <c r="O87" s="45">
        <f t="shared" si="830"/>
      </c>
      <c r="P87" s="46"/>
      <c r="Q87" s="47">
        <f t="shared" si="249"/>
      </c>
      <c r="R87" s="42">
        <f t="shared" si="417"/>
      </c>
      <c r="S87" s="39">
        <f t="shared" si="531"/>
      </c>
      <c r="T87" s="48">
        <f t="shared" si="143"/>
      </c>
      <c r="U87" s="48">
        <f t="shared" si="183"/>
      </c>
      <c r="V87" s="48">
        <f t="shared" si="46"/>
      </c>
      <c r="W87" s="49">
        <v>1</v>
      </c>
      <c r="X87" s="48">
        <f t="shared" si="100"/>
      </c>
      <c r="Y87" s="48">
        <f t="shared" si="631"/>
      </c>
      <c r="Z87" s="48">
        <f t="shared" si="785"/>
      </c>
      <c r="AA87" s="48">
        <f t="shared" si="203"/>
      </c>
      <c r="AB87" s="48">
        <f t="shared" si="269"/>
      </c>
      <c r="AC87" s="45">
        <f t="shared" si="120"/>
      </c>
      <c r="AD87" s="45">
        <f t="shared" si="163"/>
      </c>
      <c r="AE87" s="45">
        <f t="shared" si="4"/>
      </c>
      <c r="AF87" s="45">
        <f t="shared" si="68"/>
      </c>
      <c r="AG87" s="45">
        <f t="shared" si="651"/>
      </c>
      <c r="AH87" s="45">
        <f t="shared" si="810"/>
      </c>
      <c r="AI87" s="45">
        <f t="shared" si="224"/>
      </c>
      <c r="AJ87" s="44">
        <v>37</v>
      </c>
      <c r="AK87" s="42">
        <v>36127</v>
      </c>
      <c r="AL87" s="42">
        <v>1377</v>
      </c>
      <c r="AM87" s="42">
        <v>1492</v>
      </c>
      <c r="AN87" s="42">
        <v>60</v>
      </c>
      <c r="AO87" s="50">
        <v>20</v>
      </c>
      <c r="AP87" s="42">
        <v>91</v>
      </c>
      <c r="AQ87" s="43">
        <v>71</v>
      </c>
      <c r="AR87" s="50">
        <v>1</v>
      </c>
      <c r="AS87" s="42">
        <v>4</v>
      </c>
      <c r="AT87" s="42">
        <v>1</v>
      </c>
      <c r="AU87" s="42">
        <v>7</v>
      </c>
      <c r="AV87" s="51"/>
      <c r="AW87" s="51"/>
      <c r="AX87" s="52">
        <f t="shared" si="303"/>
      </c>
      <c r="AY87" s="7"/>
    </row>
    <row r="88">
      <c r="A88" s="34"/>
      <c r="B88" s="54" t="s">
        <v>65</v>
      </c>
      <c r="C88" s="54"/>
      <c r="D88" s="54"/>
      <c r="E88" s="54"/>
      <c r="F88" s="76">
        <f>SUM(F84:F87)</f>
      </c>
      <c r="G88" s="55">
        <f>SUM(G84:G87)</f>
      </c>
      <c r="H88" s="55">
        <f>SUM(H84:H87)</f>
      </c>
      <c r="I88" s="46">
        <f>SUM(I84:I87)</f>
      </c>
      <c r="J88" s="57">
        <f>SUM(J84:J87)</f>
      </c>
      <c r="K88" s="55">
        <f>SUM(K84:K87)</f>
      </c>
      <c r="L88" s="58">
        <f>SUM(L84:L87)</f>
      </c>
      <c r="M88" s="55">
        <f>SUM(M84:M87)</f>
      </c>
      <c r="N88" s="57">
        <f>SUM(N84:N87)</f>
      </c>
      <c r="O88" s="59">
        <f t="shared" si="830"/>
      </c>
      <c r="P88" s="60">
        <f>SUM(P84:P87)</f>
      </c>
      <c r="Q88" s="47">
        <f t="shared" si="249"/>
      </c>
      <c r="R88" s="57">
        <f>SUM(R84:R87)</f>
      </c>
      <c r="S88" s="55">
        <f>SUM(S84:S87)</f>
      </c>
      <c r="T88" s="61">
        <f t="shared" si="143"/>
      </c>
      <c r="U88" s="61">
        <f t="shared" si="183"/>
      </c>
      <c r="V88" s="61">
        <f t="shared" si="46"/>
      </c>
      <c r="W88" s="62">
        <f>SUM(W84:W87)</f>
      </c>
      <c r="X88" s="61">
        <f t="shared" si="100"/>
      </c>
      <c r="Y88" s="61">
        <f t="shared" si="631"/>
      </c>
      <c r="Z88" s="61">
        <f t="shared" si="785"/>
      </c>
      <c r="AA88" s="61">
        <f t="shared" si="203"/>
      </c>
      <c r="AB88" s="61">
        <f t="shared" si="269"/>
      </c>
      <c r="AC88" s="59">
        <f t="shared" si="120"/>
      </c>
      <c r="AD88" s="59">
        <f t="shared" si="163"/>
      </c>
      <c r="AE88" s="59">
        <f t="shared" si="4"/>
      </c>
      <c r="AF88" s="59">
        <f t="shared" si="68"/>
      </c>
      <c r="AG88" s="59">
        <f t="shared" si="651"/>
      </c>
      <c r="AH88" s="59">
        <f t="shared" si="810"/>
      </c>
      <c r="AI88" s="45">
        <f t="shared" si="224"/>
      </c>
      <c r="AJ88" s="57">
        <f>AVERAGE(AJ84:AJ87)</f>
      </c>
      <c r="AK88" s="57">
        <f>SUM(AK84:AK87)</f>
      </c>
      <c r="AL88" s="57">
        <f>SUM(AL84:AL87)</f>
      </c>
      <c r="AM88" s="57">
        <f>SUM(AM84:AM87)</f>
      </c>
      <c r="AN88" s="57">
        <f>SUM(AN84:AN87)</f>
      </c>
      <c r="AO88" s="63">
        <f>SUM(AO84:AO87)</f>
      </c>
      <c r="AP88" s="57">
        <f>SUM(AP84:AP87)</f>
      </c>
      <c r="AQ88" s="63">
        <f>SUM(AQ84:AQ87)</f>
      </c>
      <c r="AR88" s="63">
        <f>SUM(AR84:AR87)</f>
      </c>
      <c r="AS88" s="57">
        <f>SUM(AS84:AS87)</f>
      </c>
      <c r="AT88" s="57">
        <f>SUM(AT84:AT87)</f>
      </c>
      <c r="AU88" s="57">
        <f>SUM(AU84:AU87)</f>
      </c>
      <c r="AV88" s="64"/>
      <c r="AW88" s="64"/>
      <c r="AX88" s="57">
        <f>SUM(AX84:AX87)</f>
      </c>
      <c r="AY88" s="7"/>
    </row>
    <row r="89">
      <c r="A89" s="34"/>
      <c r="B89" s="35" t="s">
        <v>66</v>
      </c>
      <c r="C89" s="35" t="s">
        <v>81</v>
      </c>
      <c r="D89" s="37" t="s">
        <v>93</v>
      </c>
      <c r="E89" s="71" t="s">
        <v>89</v>
      </c>
      <c r="F89" s="74">
        <f t="shared" ref="F89:F90" si="686">G89+H89+I89</f>
      </c>
      <c r="G89" s="39">
        <v>3705.6</v>
      </c>
      <c r="H89" s="39">
        <v>1238.83</v>
      </c>
      <c r="I89" s="46">
        <v>0</v>
      </c>
      <c r="J89" s="42">
        <v>3</v>
      </c>
      <c r="K89" s="39">
        <v>7091.369999999995</v>
      </c>
      <c r="L89" s="43">
        <v>0</v>
      </c>
      <c r="M89" s="39">
        <v>0</v>
      </c>
      <c r="N89" s="44">
        <v>0</v>
      </c>
      <c r="O89" s="45">
        <f t="shared" si="830"/>
      </c>
      <c r="P89" s="46"/>
      <c r="Q89" s="47">
        <f t="shared" si="249"/>
      </c>
      <c r="R89" s="42">
        <f t="shared" ref="R89:R90" si="418">J89+L89</f>
      </c>
      <c r="S89" s="39">
        <f t="shared" ref="S89:S90" si="532">K89+M89</f>
      </c>
      <c r="T89" s="48">
        <f t="shared" si="143"/>
      </c>
      <c r="U89" s="48">
        <f t="shared" si="183"/>
      </c>
      <c r="V89" s="48">
        <f t="shared" si="46"/>
      </c>
      <c r="W89" s="49">
        <v>2</v>
      </c>
      <c r="X89" s="48">
        <f t="shared" si="100"/>
      </c>
      <c r="Y89" s="48">
        <f t="shared" si="631"/>
      </c>
      <c r="Z89" s="48">
        <f t="shared" si="785"/>
      </c>
      <c r="AA89" s="48">
        <f t="shared" si="203"/>
      </c>
      <c r="AB89" s="48">
        <f t="shared" si="269"/>
      </c>
      <c r="AC89" s="45">
        <f t="shared" si="120"/>
      </c>
      <c r="AD89" s="45">
        <f t="shared" si="163"/>
      </c>
      <c r="AE89" s="45">
        <f t="shared" si="4"/>
      </c>
      <c r="AF89" s="45">
        <f t="shared" si="68"/>
      </c>
      <c r="AG89" s="45">
        <f t="shared" si="651"/>
      </c>
      <c r="AH89" s="45">
        <f t="shared" si="810"/>
      </c>
      <c r="AI89" s="45">
        <f t="shared" si="224"/>
      </c>
      <c r="AJ89" s="44">
        <v>36</v>
      </c>
      <c r="AK89" s="42">
        <v>47670</v>
      </c>
      <c r="AL89" s="42">
        <v>1768</v>
      </c>
      <c r="AM89" s="42">
        <v>1895</v>
      </c>
      <c r="AN89" s="42">
        <v>84</v>
      </c>
      <c r="AO89" s="50">
        <v>22</v>
      </c>
      <c r="AP89" s="42">
        <v>46</v>
      </c>
      <c r="AQ89" s="43">
        <v>100</v>
      </c>
      <c r="AR89" s="50">
        <v>3</v>
      </c>
      <c r="AS89" s="42">
        <v>6</v>
      </c>
      <c r="AT89" s="42">
        <v>0</v>
      </c>
      <c r="AU89" s="42">
        <v>10</v>
      </c>
      <c r="AV89" s="51"/>
      <c r="AW89" s="51"/>
      <c r="AX89" s="77">
        <f t="shared" ref="AX89:AX90" si="304">COUNT(AU89)</f>
      </c>
      <c r="AY89" s="7"/>
    </row>
    <row r="90">
      <c r="A90" s="34"/>
      <c r="B90" s="35" t="s">
        <v>66</v>
      </c>
      <c r="C90" s="36" t="s">
        <v>81</v>
      </c>
      <c r="D90" s="37" t="s">
        <v>93</v>
      </c>
      <c r="E90" s="75" t="s">
        <v>90</v>
      </c>
      <c r="F90" s="39">
        <f t="shared" si="686"/>
      </c>
      <c r="G90" s="39">
        <v>2877.55</v>
      </c>
      <c r="H90" s="39">
        <v>1268.19</v>
      </c>
      <c r="I90" s="46">
        <v>0</v>
      </c>
      <c r="J90" s="42">
        <v>5</v>
      </c>
      <c r="K90" s="39">
        <v>12747.73999999999</v>
      </c>
      <c r="L90" s="43">
        <v>0</v>
      </c>
      <c r="M90" s="39">
        <v>0</v>
      </c>
      <c r="N90" s="44">
        <v>0</v>
      </c>
      <c r="O90" s="45">
        <f t="shared" si="830"/>
      </c>
      <c r="P90" s="46"/>
      <c r="Q90" s="47">
        <f t="shared" si="249"/>
      </c>
      <c r="R90" s="42">
        <f t="shared" si="418"/>
      </c>
      <c r="S90" s="39">
        <f t="shared" si="532"/>
      </c>
      <c r="T90" s="48">
        <f t="shared" si="143"/>
      </c>
      <c r="U90" s="48">
        <f t="shared" si="183"/>
      </c>
      <c r="V90" s="48">
        <f t="shared" si="46"/>
      </c>
      <c r="W90" s="49">
        <v>3</v>
      </c>
      <c r="X90" s="48">
        <f t="shared" si="100"/>
      </c>
      <c r="Y90" s="48">
        <f t="shared" si="631"/>
      </c>
      <c r="Z90" s="48">
        <f t="shared" si="785"/>
      </c>
      <c r="AA90" s="48">
        <f t="shared" si="203"/>
      </c>
      <c r="AB90" s="48">
        <f t="shared" si="269"/>
      </c>
      <c r="AC90" s="45">
        <f t="shared" si="120"/>
      </c>
      <c r="AD90" s="45">
        <f t="shared" si="163"/>
      </c>
      <c r="AE90" s="45">
        <f t="shared" si="4"/>
      </c>
      <c r="AF90" s="45">
        <f t="shared" si="68"/>
      </c>
      <c r="AG90" s="45">
        <f t="shared" si="651"/>
      </c>
      <c r="AH90" s="45">
        <f t="shared" si="810"/>
      </c>
      <c r="AI90" s="45">
        <f t="shared" si="224"/>
      </c>
      <c r="AJ90" s="44">
        <v>36</v>
      </c>
      <c r="AK90" s="42">
        <v>48806</v>
      </c>
      <c r="AL90" s="42">
        <v>1316</v>
      </c>
      <c r="AM90" s="42">
        <v>1437</v>
      </c>
      <c r="AN90" s="42">
        <v>122</v>
      </c>
      <c r="AO90" s="50">
        <v>25</v>
      </c>
      <c r="AP90" s="42">
        <v>75</v>
      </c>
      <c r="AQ90" s="43">
        <v>105</v>
      </c>
      <c r="AR90" s="50">
        <v>5</v>
      </c>
      <c r="AS90" s="42">
        <v>5</v>
      </c>
      <c r="AT90" s="42">
        <v>1</v>
      </c>
      <c r="AU90" s="42">
        <v>8</v>
      </c>
      <c r="AV90" s="51"/>
      <c r="AW90" s="51"/>
      <c r="AX90" s="77">
        <f t="shared" si="304"/>
      </c>
      <c r="AY90" s="7"/>
    </row>
    <row r="91">
      <c r="A91" s="34"/>
      <c r="B91" s="54" t="s">
        <v>65</v>
      </c>
      <c r="C91" s="54"/>
      <c r="D91" s="54"/>
      <c r="E91" s="54"/>
      <c r="F91" s="76">
        <f>SUM(F89:F90)</f>
      </c>
      <c r="G91" s="76">
        <f>SUM(G89:G90)</f>
      </c>
      <c r="H91" s="76">
        <f>SUM(H89:H90)</f>
      </c>
      <c r="I91" s="57">
        <f>SUM(I89:I90)</f>
      </c>
      <c r="J91" s="57">
        <f>SUM(J89:J90)</f>
      </c>
      <c r="K91" s="57">
        <f>SUM(K89:K90)</f>
      </c>
      <c r="L91" s="57">
        <f>SUM(L89:L90)</f>
      </c>
      <c r="M91" s="57">
        <f>SUM(M89:M90)</f>
      </c>
      <c r="N91" s="57">
        <f>SUM(N89:N90)</f>
      </c>
      <c r="O91" s="59">
        <f t="shared" si="830"/>
      </c>
      <c r="P91" s="60">
        <f>SUM(P89:P90)</f>
      </c>
      <c r="Q91" s="47">
        <f t="shared" si="249"/>
      </c>
      <c r="R91" s="57">
        <f>SUM(R89:R90)</f>
      </c>
      <c r="S91" s="57">
        <f>SUM(S89:S90)</f>
      </c>
      <c r="T91" s="61">
        <f t="shared" si="143"/>
      </c>
      <c r="U91" s="61">
        <f t="shared" si="183"/>
      </c>
      <c r="V91" s="61">
        <f t="shared" si="46"/>
      </c>
      <c r="W91" s="62">
        <f>SUM(W89:W90)</f>
      </c>
      <c r="X91" s="61">
        <f t="shared" si="100"/>
      </c>
      <c r="Y91" s="61">
        <f t="shared" si="631"/>
      </c>
      <c r="Z91" s="61">
        <f t="shared" si="785"/>
      </c>
      <c r="AA91" s="61">
        <f t="shared" si="203"/>
      </c>
      <c r="AB91" s="61">
        <f t="shared" si="269"/>
      </c>
      <c r="AC91" s="59">
        <f t="shared" si="120"/>
      </c>
      <c r="AD91" s="59">
        <f t="shared" si="163"/>
      </c>
      <c r="AE91" s="59">
        <f t="shared" si="4"/>
      </c>
      <c r="AF91" s="59">
        <f t="shared" si="68"/>
      </c>
      <c r="AG91" s="59">
        <f t="shared" si="651"/>
      </c>
      <c r="AH91" s="59">
        <f t="shared" si="810"/>
      </c>
      <c r="AI91" s="45">
        <f t="shared" si="224"/>
      </c>
      <c r="AJ91" s="57">
        <f>AVERAGE(AJ89:AJ90)</f>
      </c>
      <c r="AK91" s="57">
        <f>SUM(AK89:AK90)</f>
      </c>
      <c r="AL91" s="57">
        <f>SUM(AL89:AL90)</f>
      </c>
      <c r="AM91" s="57">
        <f>SUM(AM89:AM90)</f>
      </c>
      <c r="AN91" s="57">
        <f>SUM(AN89:AN90)</f>
      </c>
      <c r="AO91" s="57">
        <f>SUM(AO89:AO90)</f>
      </c>
      <c r="AP91" s="57">
        <f>SUM(AP89:AP90)</f>
      </c>
      <c r="AQ91" s="57">
        <f>SUM(AQ89:AQ90)</f>
      </c>
      <c r="AR91" s="57">
        <f>SUM(AR89:AR90)</f>
      </c>
      <c r="AS91" s="57">
        <f>SUM(AS89:AS90)</f>
      </c>
      <c r="AT91" s="57">
        <f>SUM(AT89:AT90)</f>
      </c>
      <c r="AU91" s="57">
        <f>SUM(AU89:AU90)</f>
      </c>
      <c r="AV91" s="64"/>
      <c r="AW91" s="64"/>
      <c r="AX91" s="57">
        <f>SUM(AX89:AX90)</f>
      </c>
      <c r="AY91" s="7"/>
    </row>
    <row r="92">
      <c r="A92" s="34"/>
      <c r="B92" s="78" t="s">
        <v>91</v>
      </c>
      <c r="C92" s="78"/>
      <c r="D92" s="78"/>
      <c r="E92" s="78"/>
      <c r="F92" s="87">
        <f>F88+F83+F78+F73+F68+F91</f>
      </c>
      <c r="G92" s="88">
        <f>G88+G83+G78+G73+G68+G91</f>
      </c>
      <c r="H92" s="79">
        <f>H88+H83+H78+H73+H68+H91</f>
      </c>
      <c r="I92" s="80">
        <f>I88+I83+I78+I73+I68+I91</f>
      </c>
      <c r="J92" s="81">
        <f>J88+J83+J78+J73+J68+J91</f>
      </c>
      <c r="K92" s="81">
        <f>K88+K83+K78+K73+K68+K91</f>
      </c>
      <c r="L92" s="81">
        <f>L88+L83+L78+L73+L68+L91</f>
      </c>
      <c r="M92" s="81">
        <f>M88+M83+M78+M73+M68+M91</f>
      </c>
      <c r="N92" s="81">
        <f>N88+N83+N78+N73+N68+N91</f>
      </c>
      <c r="O92" s="82">
        <f t="shared" si="830"/>
      </c>
      <c r="P92" s="80">
        <f>P88+P83+P78+P73+P68</f>
      </c>
      <c r="Q92" s="83">
        <f t="shared" si="249"/>
      </c>
      <c r="R92" s="81">
        <f>R88+R83+R78+R73+R68+R91</f>
      </c>
      <c r="S92" s="80">
        <f>S88+S83+S78+S73+S68+S91</f>
      </c>
      <c r="T92" s="80">
        <f t="shared" si="143"/>
      </c>
      <c r="U92" s="80">
        <f t="shared" si="183"/>
      </c>
      <c r="V92" s="80">
        <f t="shared" si="46"/>
      </c>
      <c r="W92" s="81">
        <f>W88+W83+W78+W73+W68</f>
      </c>
      <c r="X92" s="80">
        <f t="shared" si="100"/>
      </c>
      <c r="Y92" s="80">
        <f t="shared" si="631"/>
      </c>
      <c r="Z92" s="80">
        <f t="shared" si="785"/>
      </c>
      <c r="AA92" s="80">
        <f t="shared" si="203"/>
      </c>
      <c r="AB92" s="80">
        <f t="shared" si="269"/>
      </c>
      <c r="AC92" s="82">
        <f t="shared" si="120"/>
      </c>
      <c r="AD92" s="82">
        <f t="shared" si="163"/>
      </c>
      <c r="AE92" s="82">
        <f t="shared" si="4"/>
      </c>
      <c r="AF92" s="82">
        <f t="shared" si="68"/>
      </c>
      <c r="AG92" s="82">
        <f t="shared" si="651"/>
      </c>
      <c r="AH92" s="82">
        <f t="shared" si="810"/>
      </c>
      <c r="AI92" s="45">
        <f t="shared" si="224"/>
      </c>
      <c r="AJ92" s="84"/>
      <c r="AK92" s="81">
        <f>AK88+AK83+AK78+AK73+AK68+AK91</f>
      </c>
      <c r="AL92" s="81">
        <f>AL88+AL83+AL78+AL73+AL68+AL91</f>
      </c>
      <c r="AM92" s="81">
        <f>AM88+AM83+AM78+AM73+AM68+AM91</f>
      </c>
      <c r="AN92" s="81">
        <f>AN88+AN83+AN78+AN73+AN68+AN91</f>
      </c>
      <c r="AO92" s="81">
        <f>AO88+AO83+AO78+AO73+AO68+AO91</f>
      </c>
      <c r="AP92" s="81">
        <f>AP88+AP83+AP78+AP73+AP68+AP91</f>
      </c>
      <c r="AQ92" s="81">
        <f>AQ88+AQ83+AQ78+AQ73+AQ68+AQ91</f>
      </c>
      <c r="AR92" s="81">
        <f>AR88+AR83+AR78+AR73+AR68+AR91</f>
      </c>
      <c r="AS92" s="81">
        <f>AS88+AS83+AS78+AS73+AS68+AS91</f>
      </c>
      <c r="AT92" s="81">
        <f>AT88+AT83+AT78+AT73+AT68+AT91</f>
      </c>
      <c r="AU92" s="81">
        <f>AU88+AU83+AU78+AU73+AU68+AU91</f>
      </c>
      <c r="AV92" s="85"/>
      <c r="AW92" s="85"/>
      <c r="AX92" s="80">
        <f>AX88+AX83+AX78+AX73+AX68+AX91</f>
      </c>
      <c r="AY92" s="7"/>
    </row>
    <row r="93">
      <c r="A93" s="1"/>
      <c r="B93" s="2" t="s">
        <v>1</v>
      </c>
      <c r="C93" s="2"/>
      <c r="D93" s="2"/>
      <c r="E93" s="2"/>
      <c r="F93" s="3" t="s">
        <v>2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4" t="s">
        <v>3</v>
      </c>
      <c r="AA93" s="4"/>
      <c r="AB93" s="4"/>
      <c r="AC93" s="4"/>
      <c r="AD93" s="4"/>
      <c r="AE93" s="4"/>
      <c r="AF93" s="4"/>
      <c r="AG93" s="4"/>
      <c r="AH93" s="4"/>
      <c r="AI93" s="45">
        <f t="shared" si="224"/>
      </c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5" t="s">
        <v>4</v>
      </c>
      <c r="AW93" s="5"/>
      <c r="AX93" s="6" t="s">
        <v>5</v>
      </c>
      <c r="AY93" s="7"/>
    </row>
    <row r="94">
      <c r="A94" s="1"/>
      <c r="B94" s="2"/>
      <c r="C94" s="2"/>
      <c r="D94" s="2"/>
      <c r="E94" s="2"/>
      <c r="F94" s="8" t="s">
        <v>6</v>
      </c>
      <c r="G94" s="8"/>
      <c r="H94" s="8"/>
      <c r="I94" s="8"/>
      <c r="J94" s="9" t="s">
        <v>94</v>
      </c>
      <c r="K94" s="9"/>
      <c r="L94" s="9"/>
      <c r="M94" s="9"/>
      <c r="N94" s="9"/>
      <c r="O94" s="9"/>
      <c r="P94" s="9"/>
      <c r="Q94" s="9"/>
      <c r="R94" s="9"/>
      <c r="S94" s="9"/>
      <c r="T94" s="10" t="s">
        <v>7</v>
      </c>
      <c r="U94" s="10"/>
      <c r="V94" s="10"/>
      <c r="W94" s="10"/>
      <c r="X94" s="10"/>
      <c r="Y94" s="10"/>
      <c r="Z94" s="11" t="s">
        <v>8</v>
      </c>
      <c r="AA94" s="11"/>
      <c r="AB94" s="11"/>
      <c r="AC94" s="11"/>
      <c r="AD94" s="11"/>
      <c r="AE94" s="11"/>
      <c r="AF94" s="11"/>
      <c r="AG94" s="11"/>
      <c r="AH94" s="11"/>
      <c r="AI94" s="45">
        <f t="shared" si="224"/>
      </c>
      <c r="AJ94" s="11"/>
      <c r="AK94" s="12" t="s">
        <v>9</v>
      </c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3"/>
      <c r="AW94" s="14"/>
      <c r="AX94" s="6"/>
      <c r="AY94" s="7"/>
    </row>
    <row r="95">
      <c r="A95" s="1"/>
      <c r="B95" s="15" t="s">
        <v>10</v>
      </c>
      <c r="C95" s="16" t="s">
        <v>11</v>
      </c>
      <c r="D95" s="17" t="s">
        <v>12</v>
      </c>
      <c r="E95" s="18" t="s">
        <v>13</v>
      </c>
      <c r="F95" s="19" t="s">
        <v>14</v>
      </c>
      <c r="G95" s="8" t="s">
        <v>15</v>
      </c>
      <c r="H95" s="20" t="s">
        <v>16</v>
      </c>
      <c r="I95" s="21" t="s">
        <v>17</v>
      </c>
      <c r="J95" s="22" t="s">
        <v>18</v>
      </c>
      <c r="K95" s="23" t="s">
        <v>19</v>
      </c>
      <c r="L95" s="24" t="s">
        <v>20</v>
      </c>
      <c r="M95" s="23" t="s">
        <v>21</v>
      </c>
      <c r="N95" s="23" t="s">
        <v>22</v>
      </c>
      <c r="O95" s="23" t="s">
        <v>23</v>
      </c>
      <c r="P95" s="25" t="s">
        <v>24</v>
      </c>
      <c r="Q95" s="23" t="s">
        <v>25</v>
      </c>
      <c r="R95" s="22" t="s">
        <v>26</v>
      </c>
      <c r="S95" s="26" t="s">
        <v>27</v>
      </c>
      <c r="T95" s="10" t="s">
        <v>28</v>
      </c>
      <c r="U95" s="10" t="s">
        <v>29</v>
      </c>
      <c r="V95" s="10" t="s">
        <v>30</v>
      </c>
      <c r="W95" s="27" t="s">
        <v>31</v>
      </c>
      <c r="X95" s="10" t="s">
        <v>32</v>
      </c>
      <c r="Y95" s="28" t="s">
        <v>33</v>
      </c>
      <c r="Z95" s="29" t="s">
        <v>34</v>
      </c>
      <c r="AA95" s="30" t="s">
        <v>35</v>
      </c>
      <c r="AB95" s="31" t="s">
        <v>36</v>
      </c>
      <c r="AC95" s="30" t="s">
        <v>37</v>
      </c>
      <c r="AD95" s="30" t="s">
        <v>38</v>
      </c>
      <c r="AE95" s="32" t="s">
        <v>39</v>
      </c>
      <c r="AF95" s="30" t="s">
        <v>40</v>
      </c>
      <c r="AG95" s="30" t="s">
        <v>41</v>
      </c>
      <c r="AH95" s="30" t="s">
        <v>42</v>
      </c>
      <c r="AI95" s="32" t="s">
        <v>43</v>
      </c>
      <c r="AJ95" s="32" t="s">
        <v>44</v>
      </c>
      <c r="AK95" s="12" t="s">
        <v>45</v>
      </c>
      <c r="AL95" s="33" t="s">
        <v>46</v>
      </c>
      <c r="AM95" s="33" t="s">
        <v>47</v>
      </c>
      <c r="AN95" s="33" t="s">
        <v>48</v>
      </c>
      <c r="AO95" s="33" t="s">
        <v>49</v>
      </c>
      <c r="AP95" s="33" t="s">
        <v>50</v>
      </c>
      <c r="AQ95" s="12" t="s">
        <v>51</v>
      </c>
      <c r="AR95" s="12" t="s">
        <v>52</v>
      </c>
      <c r="AS95" s="12" t="s">
        <v>53</v>
      </c>
      <c r="AT95" s="12" t="s">
        <v>54</v>
      </c>
      <c r="AU95" s="12" t="s">
        <v>55</v>
      </c>
      <c r="AV95" s="13"/>
      <c r="AW95" s="14"/>
      <c r="AX95" s="6" t="s">
        <v>56</v>
      </c>
      <c r="AY95" s="7"/>
    </row>
    <row r="96">
      <c r="A96" s="34" t="s">
        <v>97</v>
      </c>
      <c r="B96" s="35" t="s">
        <v>58</v>
      </c>
      <c r="C96" s="36" t="s">
        <v>59</v>
      </c>
      <c r="D96" s="37" t="s">
        <v>93</v>
      </c>
      <c r="E96" s="38" t="s">
        <v>61</v>
      </c>
      <c r="F96" s="39">
        <f t="shared" ref="F96:F97" si="687">G96+H96+I96</f>
      </c>
      <c r="G96" s="40">
        <v>1521.43</v>
      </c>
      <c r="H96" s="39">
        <v>1031.14</v>
      </c>
      <c r="I96" s="41">
        <v>0</v>
      </c>
      <c r="J96" s="42">
        <v>7</v>
      </c>
      <c r="K96" s="39">
        <v>16448.18</v>
      </c>
      <c r="L96" s="43">
        <v>0</v>
      </c>
      <c r="M96" s="39">
        <v>0</v>
      </c>
      <c r="N96" s="44">
        <v>0</v>
      </c>
      <c r="O96" s="45">
        <f t="shared" ref="O96:O122" si="831">N96/R96</f>
      </c>
      <c r="P96" s="46"/>
      <c r="Q96" s="47">
        <f t="shared" ref="Q96:Q122" si="250">P96/R96</f>
      </c>
      <c r="R96" s="42">
        <f t="shared" ref="R96:R97" si="419">J96+L96</f>
      </c>
      <c r="S96" s="39">
        <f t="shared" ref="S96:S97" si="533">K96+M96</f>
      </c>
      <c r="T96" s="48">
        <f t="shared" ref="T96:T122" si="144">S96/F96</f>
      </c>
      <c r="U96" s="48">
        <f t="shared" ref="U96:U122" si="184">S96/(F96+(AX96*500)+F96*3%)</f>
      </c>
      <c r="V96" s="48">
        <f t="shared" ref="V96:V122" si="47">S96/R96</f>
      </c>
      <c r="W96" s="49">
        <v>5</v>
      </c>
      <c r="X96" s="48">
        <f t="shared" ref="X96:X122" si="101">F96/W96</f>
      </c>
      <c r="Y96" s="48">
        <f t="shared" ref="Y96:Y122" si="632">F96/R96</f>
      </c>
      <c r="Z96" s="48">
        <f t="shared" ref="Z96:Z122" si="786">F96/AL96</f>
      </c>
      <c r="AA96" s="48">
        <f t="shared" ref="AA96:AA122" si="204">F96/AK96*1000</f>
      </c>
      <c r="AB96" s="48">
        <f t="shared" ref="AB96:AB122" si="270">F96/AN96</f>
      </c>
      <c r="AC96" s="45">
        <f t="shared" ref="AC96:AC122" si="121">AL96/AK96</f>
      </c>
      <c r="AD96" s="45">
        <f t="shared" ref="AD96:AD122" si="164">AN96/AM96</f>
      </c>
      <c r="AE96" s="45">
        <f t="shared" ref="AE96:AE103" si="5">AP96/AM96</f>
      </c>
      <c r="AF96" s="45">
        <f t="shared" ref="AF96:AF103" si="69">R96/AP96</f>
      </c>
      <c r="AG96" s="45">
        <f t="shared" ref="AG96:AG122" si="652">AR96/AN96</f>
      </c>
      <c r="AH96" s="45">
        <f t="shared" ref="AH96:AH122" si="811">R96/AR96</f>
      </c>
      <c r="AI96" s="45">
        <f t="shared" ref="AI96:AI124" si="225">AQ96/AM96</f>
      </c>
      <c r="AJ96" s="50">
        <v>37</v>
      </c>
      <c r="AK96" s="43">
        <v>28074</v>
      </c>
      <c r="AL96" s="43">
        <v>781</v>
      </c>
      <c r="AM96" s="43">
        <v>858</v>
      </c>
      <c r="AN96" s="43">
        <v>77</v>
      </c>
      <c r="AO96" s="50">
        <v>21</v>
      </c>
      <c r="AP96" s="43">
        <v>65</v>
      </c>
      <c r="AQ96" s="43">
        <v>88</v>
      </c>
      <c r="AR96" s="50">
        <v>7</v>
      </c>
      <c r="AS96" s="43">
        <v>3</v>
      </c>
      <c r="AT96" s="43">
        <v>5</v>
      </c>
      <c r="AU96" s="43">
        <v>9</v>
      </c>
      <c r="AV96" s="51"/>
      <c r="AW96" s="51"/>
      <c r="AX96" s="52">
        <f t="shared" ref="AX96:AX97" si="305">COUNT(AU96)</f>
      </c>
      <c r="AY96" s="7"/>
    </row>
    <row r="97">
      <c r="A97" s="34"/>
      <c r="B97" s="35" t="s">
        <v>58</v>
      </c>
      <c r="C97" s="36" t="s">
        <v>59</v>
      </c>
      <c r="D97" s="37" t="s">
        <v>93</v>
      </c>
      <c r="E97" s="53" t="s">
        <v>62</v>
      </c>
      <c r="F97" s="39">
        <f t="shared" si="687"/>
      </c>
      <c r="G97" s="40">
        <v>465.8</v>
      </c>
      <c r="H97" s="39">
        <v>439.66</v>
      </c>
      <c r="I97" s="41">
        <v>0</v>
      </c>
      <c r="J97" s="42">
        <v>0</v>
      </c>
      <c r="K97" s="39">
        <v>0</v>
      </c>
      <c r="L97" s="43">
        <v>0</v>
      </c>
      <c r="M97" s="39">
        <v>0</v>
      </c>
      <c r="N97" s="44">
        <v>0</v>
      </c>
      <c r="O97" s="45">
        <f t="shared" si="831"/>
      </c>
      <c r="P97" s="46"/>
      <c r="Q97" s="47">
        <f t="shared" si="250"/>
      </c>
      <c r="R97" s="42">
        <f t="shared" si="419"/>
      </c>
      <c r="S97" s="39">
        <f t="shared" si="533"/>
      </c>
      <c r="T97" s="48">
        <f t="shared" si="144"/>
      </c>
      <c r="U97" s="48">
        <f t="shared" si="184"/>
      </c>
      <c r="V97" s="48">
        <f t="shared" si="47"/>
      </c>
      <c r="W97" s="49">
        <v>0</v>
      </c>
      <c r="X97" s="48">
        <f t="shared" si="101"/>
      </c>
      <c r="Y97" s="48">
        <f t="shared" si="632"/>
      </c>
      <c r="Z97" s="48">
        <f t="shared" si="786"/>
      </c>
      <c r="AA97" s="48">
        <f t="shared" si="204"/>
      </c>
      <c r="AB97" s="48">
        <f t="shared" si="270"/>
      </c>
      <c r="AC97" s="45">
        <f t="shared" si="121"/>
      </c>
      <c r="AD97" s="45">
        <f t="shared" si="164"/>
      </c>
      <c r="AE97" s="45">
        <f t="shared" si="5"/>
      </c>
      <c r="AF97" s="45">
        <f t="shared" si="69"/>
      </c>
      <c r="AG97" s="45">
        <f t="shared" si="652"/>
      </c>
      <c r="AH97" s="45">
        <f t="shared" si="811"/>
      </c>
      <c r="AI97" s="45">
        <f t="shared" si="225"/>
      </c>
      <c r="AJ97" s="50">
        <v>38</v>
      </c>
      <c r="AK97" s="43">
        <v>11197</v>
      </c>
      <c r="AL97" s="43">
        <v>305</v>
      </c>
      <c r="AM97" s="43">
        <v>323</v>
      </c>
      <c r="AN97" s="43">
        <v>30</v>
      </c>
      <c r="AO97" s="50">
        <v>4</v>
      </c>
      <c r="AP97" s="43">
        <v>32</v>
      </c>
      <c r="AQ97" s="43">
        <v>33</v>
      </c>
      <c r="AR97" s="50">
        <v>0</v>
      </c>
      <c r="AS97" s="43">
        <v>1</v>
      </c>
      <c r="AT97" s="43">
        <v>0</v>
      </c>
      <c r="AU97" s="43">
        <v>4</v>
      </c>
      <c r="AV97" s="51"/>
      <c r="AW97" s="51"/>
      <c r="AX97" s="52">
        <f t="shared" si="305"/>
      </c>
      <c r="AY97" s="7"/>
    </row>
    <row r="98">
      <c r="A98" s="34"/>
      <c r="B98" s="54" t="s">
        <v>65</v>
      </c>
      <c r="C98" s="54"/>
      <c r="D98" s="54"/>
      <c r="E98" s="54"/>
      <c r="F98" s="55">
        <f>SUM(F96:F97)</f>
      </c>
      <c r="G98" s="56">
        <f>SUM(G96:G97)</f>
      </c>
      <c r="H98" s="55">
        <f>SUM(H96:H97)</f>
      </c>
      <c r="I98" s="46">
        <f>SUM(I96:I97)</f>
      </c>
      <c r="J98" s="57">
        <f>SUM(J96:J97)</f>
      </c>
      <c r="K98" s="55">
        <f>SUM(K96:K97)</f>
      </c>
      <c r="L98" s="58">
        <f>SUM(L96:L97)</f>
      </c>
      <c r="M98" s="55">
        <f>SUM(M96:M97)</f>
      </c>
      <c r="N98" s="57">
        <f>SUM(N96:N97)</f>
      </c>
      <c r="O98" s="59">
        <f t="shared" si="831"/>
      </c>
      <c r="P98" s="60">
        <f>SUM(P96:P97)</f>
      </c>
      <c r="Q98" s="47">
        <f t="shared" si="250"/>
      </c>
      <c r="R98" s="57">
        <f>SUM(R96:R97)</f>
      </c>
      <c r="S98" s="55">
        <f>SUM(S96:S97)</f>
      </c>
      <c r="T98" s="61">
        <f t="shared" si="144"/>
      </c>
      <c r="U98" s="61">
        <f t="shared" si="184"/>
      </c>
      <c r="V98" s="61">
        <f t="shared" si="47"/>
      </c>
      <c r="W98" s="62">
        <f>SUM(W96:W97)</f>
      </c>
      <c r="X98" s="61">
        <f t="shared" si="101"/>
      </c>
      <c r="Y98" s="61">
        <f t="shared" si="632"/>
      </c>
      <c r="Z98" s="61">
        <f t="shared" si="786"/>
      </c>
      <c r="AA98" s="61">
        <f t="shared" si="204"/>
      </c>
      <c r="AB98" s="61">
        <f t="shared" si="270"/>
      </c>
      <c r="AC98" s="59">
        <f t="shared" si="121"/>
      </c>
      <c r="AD98" s="59">
        <f t="shared" si="164"/>
      </c>
      <c r="AE98" s="59">
        <f t="shared" si="5"/>
      </c>
      <c r="AF98" s="59">
        <f t="shared" si="69"/>
      </c>
      <c r="AG98" s="59">
        <f t="shared" si="652"/>
      </c>
      <c r="AH98" s="59">
        <f t="shared" si="811"/>
      </c>
      <c r="AI98" s="45">
        <f t="shared" si="225"/>
      </c>
      <c r="AJ98" s="63">
        <f>AVERAGE(AJ96:AJ97)</f>
      </c>
      <c r="AK98" s="63">
        <f>SUM(AK96:AK97)</f>
      </c>
      <c r="AL98" s="63">
        <f>SUM(AL96:AL97)</f>
      </c>
      <c r="AM98" s="63">
        <f>SUM(AM96:AM97)</f>
      </c>
      <c r="AN98" s="63">
        <f>SUM(AN96:AN97)</f>
      </c>
      <c r="AO98" s="63">
        <f>SUM(AO96:AO97)</f>
      </c>
      <c r="AP98" s="63">
        <f>SUM(AP96:AP97)</f>
      </c>
      <c r="AQ98" s="63">
        <f>SUM(AQ96:AQ97)</f>
      </c>
      <c r="AR98" s="63">
        <f>SUM(AR96:AR97)</f>
      </c>
      <c r="AS98" s="63">
        <f>SUM(AS96:AS97)</f>
      </c>
      <c r="AT98" s="63">
        <f>SUM(AT96:AT97)</f>
      </c>
      <c r="AU98" s="63">
        <f>SUM(AU96:AU97)</f>
      </c>
      <c r="AV98" s="64"/>
      <c r="AW98" s="64"/>
      <c r="AX98" s="57">
        <f>SUM(AX96:AX97)</f>
      </c>
      <c r="AY98" s="7"/>
    </row>
    <row r="99">
      <c r="A99" s="34"/>
      <c r="B99" s="89" t="s">
        <v>96</v>
      </c>
      <c r="C99" s="36" t="s">
        <v>59</v>
      </c>
      <c r="D99" s="37" t="s">
        <v>77</v>
      </c>
      <c r="E99" s="53" t="s">
        <v>68</v>
      </c>
      <c r="F99" s="39">
        <f t="shared" ref="F99:F102" si="688">G99+H99+I99</f>
      </c>
      <c r="G99" s="65">
        <v>749.68</v>
      </c>
      <c r="H99" s="66">
        <v>1313.03</v>
      </c>
      <c r="I99" s="46">
        <v>0</v>
      </c>
      <c r="J99" s="44">
        <v>2</v>
      </c>
      <c r="K99" s="73">
        <v>4543.119999999999</v>
      </c>
      <c r="L99" s="50">
        <v>0</v>
      </c>
      <c r="M99" s="73">
        <v>0</v>
      </c>
      <c r="N99" s="44">
        <v>0</v>
      </c>
      <c r="O99" s="45">
        <f t="shared" si="831"/>
      </c>
      <c r="P99" s="41"/>
      <c r="Q99" s="47">
        <f t="shared" si="250"/>
      </c>
      <c r="R99" s="42">
        <f t="shared" ref="R99:R102" si="420">J99+L99</f>
      </c>
      <c r="S99" s="39">
        <f t="shared" ref="S99:S102" si="534">K99+M99</f>
      </c>
      <c r="T99" s="48">
        <f t="shared" si="144"/>
      </c>
      <c r="U99" s="48">
        <f t="shared" si="184"/>
      </c>
      <c r="V99" s="48">
        <f t="shared" si="47"/>
      </c>
      <c r="W99" s="49">
        <v>2</v>
      </c>
      <c r="X99" s="48">
        <f t="shared" si="101"/>
      </c>
      <c r="Y99" s="48">
        <f t="shared" si="632"/>
      </c>
      <c r="Z99" s="48">
        <f t="shared" si="786"/>
      </c>
      <c r="AA99" s="48">
        <f t="shared" si="204"/>
      </c>
      <c r="AB99" s="48">
        <f t="shared" si="270"/>
      </c>
      <c r="AC99" s="45">
        <f t="shared" si="121"/>
      </c>
      <c r="AD99" s="45">
        <f t="shared" si="164"/>
      </c>
      <c r="AE99" s="45">
        <f t="shared" si="5"/>
      </c>
      <c r="AF99" s="45">
        <f t="shared" si="69"/>
      </c>
      <c r="AG99" s="45">
        <f t="shared" si="652"/>
      </c>
      <c r="AH99" s="45">
        <f t="shared" si="811"/>
      </c>
      <c r="AI99" s="45">
        <f t="shared" si="225"/>
      </c>
      <c r="AJ99" s="50">
        <v>36</v>
      </c>
      <c r="AK99" s="43">
        <v>28094</v>
      </c>
      <c r="AL99" s="43">
        <v>823</v>
      </c>
      <c r="AM99" s="43">
        <v>854</v>
      </c>
      <c r="AN99" s="43">
        <v>96</v>
      </c>
      <c r="AO99" s="50">
        <v>21</v>
      </c>
      <c r="AP99" s="43">
        <v>66</v>
      </c>
      <c r="AQ99" s="43">
        <v>97</v>
      </c>
      <c r="AR99" s="50">
        <v>2</v>
      </c>
      <c r="AS99" s="43">
        <v>2</v>
      </c>
      <c r="AT99" s="43">
        <v>1</v>
      </c>
      <c r="AU99" s="43">
        <v>19</v>
      </c>
      <c r="AV99" s="51"/>
      <c r="AW99" s="51"/>
      <c r="AX99" s="52">
        <f t="shared" ref="AX99:AX102" si="306">COUNT(AU99)</f>
      </c>
      <c r="AY99" s="7"/>
    </row>
    <row r="100">
      <c r="A100" s="34"/>
      <c r="B100" s="89" t="s">
        <v>96</v>
      </c>
      <c r="C100" s="36" t="s">
        <v>59</v>
      </c>
      <c r="D100" s="37" t="s">
        <v>77</v>
      </c>
      <c r="E100" s="53" t="s">
        <v>69</v>
      </c>
      <c r="F100" s="67">
        <f t="shared" si="688"/>
      </c>
      <c r="G100" s="39">
        <v>1188.88</v>
      </c>
      <c r="H100" s="39">
        <v>1721.61</v>
      </c>
      <c r="I100" s="46">
        <v>0</v>
      </c>
      <c r="J100" s="42">
        <v>5</v>
      </c>
      <c r="K100" s="39">
        <v>12348.780000000002</v>
      </c>
      <c r="L100" s="43">
        <v>0</v>
      </c>
      <c r="M100" s="39">
        <v>0</v>
      </c>
      <c r="N100" s="44">
        <v>0</v>
      </c>
      <c r="O100" s="45">
        <f t="shared" si="831"/>
      </c>
      <c r="P100" s="41"/>
      <c r="Q100" s="47">
        <f t="shared" si="250"/>
      </c>
      <c r="R100" s="42">
        <f t="shared" si="420"/>
      </c>
      <c r="S100" s="39">
        <f t="shared" si="534"/>
      </c>
      <c r="T100" s="48">
        <f t="shared" si="144"/>
      </c>
      <c r="U100" s="48">
        <f t="shared" si="184"/>
      </c>
      <c r="V100" s="48">
        <f t="shared" si="47"/>
      </c>
      <c r="W100" s="49">
        <v>3</v>
      </c>
      <c r="X100" s="48">
        <f t="shared" si="101"/>
      </c>
      <c r="Y100" s="48">
        <f t="shared" si="632"/>
      </c>
      <c r="Z100" s="48">
        <f t="shared" si="786"/>
      </c>
      <c r="AA100" s="48">
        <f t="shared" si="204"/>
      </c>
      <c r="AB100" s="48">
        <f t="shared" si="270"/>
      </c>
      <c r="AC100" s="45">
        <f t="shared" si="121"/>
      </c>
      <c r="AD100" s="45">
        <f t="shared" si="164"/>
      </c>
      <c r="AE100" s="45">
        <f t="shared" si="5"/>
      </c>
      <c r="AF100" s="45">
        <f t="shared" si="69"/>
      </c>
      <c r="AG100" s="45">
        <f t="shared" si="652"/>
      </c>
      <c r="AH100" s="45">
        <f t="shared" si="811"/>
      </c>
      <c r="AI100" s="45">
        <f t="shared" si="225"/>
      </c>
      <c r="AJ100" s="50">
        <v>44</v>
      </c>
      <c r="AK100" s="43">
        <v>30662</v>
      </c>
      <c r="AL100" s="43">
        <v>869</v>
      </c>
      <c r="AM100" s="43">
        <v>930</v>
      </c>
      <c r="AN100" s="43">
        <v>135</v>
      </c>
      <c r="AO100" s="50">
        <v>51</v>
      </c>
      <c r="AP100" s="43">
        <v>79</v>
      </c>
      <c r="AQ100" s="43">
        <v>117</v>
      </c>
      <c r="AR100" s="50">
        <v>5</v>
      </c>
      <c r="AS100" s="50">
        <v>8</v>
      </c>
      <c r="AT100" s="50">
        <v>1</v>
      </c>
      <c r="AU100" s="50">
        <v>20</v>
      </c>
      <c r="AV100" s="51"/>
      <c r="AW100" s="51"/>
      <c r="AX100" s="52">
        <f t="shared" si="306"/>
      </c>
      <c r="AY100" s="7"/>
    </row>
    <row r="101">
      <c r="A101" s="34"/>
      <c r="B101" s="89" t="s">
        <v>96</v>
      </c>
      <c r="C101" s="36" t="s">
        <v>59</v>
      </c>
      <c r="D101" s="37" t="s">
        <v>77</v>
      </c>
      <c r="E101" s="53" t="s">
        <v>70</v>
      </c>
      <c r="F101" s="67">
        <f t="shared" si="688"/>
      </c>
      <c r="G101" s="39">
        <v>1912.96</v>
      </c>
      <c r="H101" s="39">
        <v>2015.57</v>
      </c>
      <c r="I101" s="46">
        <v>0</v>
      </c>
      <c r="J101" s="42">
        <v>5</v>
      </c>
      <c r="K101" s="39">
        <v>10527.669999999998</v>
      </c>
      <c r="L101" s="43">
        <v>0</v>
      </c>
      <c r="M101" s="39">
        <v>0</v>
      </c>
      <c r="N101" s="44">
        <v>0</v>
      </c>
      <c r="O101" s="45">
        <f t="shared" si="831"/>
      </c>
      <c r="P101" s="41"/>
      <c r="Q101" s="47">
        <f t="shared" si="250"/>
      </c>
      <c r="R101" s="42">
        <f t="shared" si="420"/>
      </c>
      <c r="S101" s="39">
        <f t="shared" si="534"/>
      </c>
      <c r="T101" s="48">
        <f t="shared" si="144"/>
      </c>
      <c r="U101" s="48">
        <f t="shared" si="184"/>
      </c>
      <c r="V101" s="48">
        <f t="shared" si="47"/>
      </c>
      <c r="W101" s="49">
        <v>4</v>
      </c>
      <c r="X101" s="48">
        <f t="shared" si="101"/>
      </c>
      <c r="Y101" s="48">
        <f t="shared" si="632"/>
      </c>
      <c r="Z101" s="48">
        <f t="shared" si="786"/>
      </c>
      <c r="AA101" s="48">
        <f t="shared" si="204"/>
      </c>
      <c r="AB101" s="48">
        <f t="shared" si="270"/>
      </c>
      <c r="AC101" s="45">
        <f t="shared" si="121"/>
      </c>
      <c r="AD101" s="45">
        <f t="shared" si="164"/>
      </c>
      <c r="AE101" s="45">
        <f t="shared" si="5"/>
      </c>
      <c r="AF101" s="45">
        <f t="shared" si="69"/>
      </c>
      <c r="AG101" s="45">
        <f t="shared" si="652"/>
      </c>
      <c r="AH101" s="45">
        <f t="shared" si="811"/>
      </c>
      <c r="AI101" s="45">
        <f t="shared" si="225"/>
      </c>
      <c r="AJ101" s="50">
        <v>50</v>
      </c>
      <c r="AK101" s="43">
        <v>33498</v>
      </c>
      <c r="AL101" s="43">
        <v>817</v>
      </c>
      <c r="AM101" s="43">
        <v>881</v>
      </c>
      <c r="AN101" s="43">
        <v>161</v>
      </c>
      <c r="AO101" s="50">
        <v>14</v>
      </c>
      <c r="AP101" s="43">
        <v>78</v>
      </c>
      <c r="AQ101" s="43">
        <v>138</v>
      </c>
      <c r="AR101" s="50">
        <v>5</v>
      </c>
      <c r="AS101" s="50">
        <v>6</v>
      </c>
      <c r="AT101" s="50">
        <v>3</v>
      </c>
      <c r="AU101" s="50">
        <v>25</v>
      </c>
      <c r="AV101" s="51"/>
      <c r="AW101" s="51"/>
      <c r="AX101" s="52">
        <f t="shared" si="306"/>
      </c>
      <c r="AY101" s="7"/>
    </row>
    <row r="102">
      <c r="A102" s="34"/>
      <c r="B102" s="89" t="s">
        <v>96</v>
      </c>
      <c r="C102" s="36" t="s">
        <v>59</v>
      </c>
      <c r="D102" s="37" t="s">
        <v>77</v>
      </c>
      <c r="E102" s="53" t="s">
        <v>71</v>
      </c>
      <c r="F102" s="67">
        <f t="shared" si="688"/>
      </c>
      <c r="G102" s="39">
        <v>2262.4300000000003</v>
      </c>
      <c r="H102" s="39">
        <v>3448.8</v>
      </c>
      <c r="I102" s="46">
        <v>0</v>
      </c>
      <c r="J102" s="42">
        <v>8</v>
      </c>
      <c r="K102" s="39">
        <v>20881.359999999993</v>
      </c>
      <c r="L102" s="43">
        <v>0</v>
      </c>
      <c r="M102" s="39">
        <v>0</v>
      </c>
      <c r="N102" s="44">
        <v>1</v>
      </c>
      <c r="O102" s="45">
        <f t="shared" si="831"/>
      </c>
      <c r="P102" s="41"/>
      <c r="Q102" s="47">
        <f t="shared" si="250"/>
      </c>
      <c r="R102" s="42">
        <f t="shared" si="420"/>
      </c>
      <c r="S102" s="39">
        <f t="shared" si="534"/>
      </c>
      <c r="T102" s="48">
        <f t="shared" si="144"/>
      </c>
      <c r="U102" s="48">
        <f t="shared" si="184"/>
      </c>
      <c r="V102" s="48">
        <f t="shared" si="47"/>
      </c>
      <c r="W102" s="49">
        <v>7</v>
      </c>
      <c r="X102" s="48">
        <f t="shared" si="101"/>
      </c>
      <c r="Y102" s="48">
        <f t="shared" si="632"/>
      </c>
      <c r="Z102" s="48">
        <f t="shared" si="786"/>
      </c>
      <c r="AA102" s="48">
        <f t="shared" si="204"/>
      </c>
      <c r="AB102" s="48">
        <f t="shared" si="270"/>
      </c>
      <c r="AC102" s="45">
        <f t="shared" si="121"/>
      </c>
      <c r="AD102" s="45">
        <f t="shared" si="164"/>
      </c>
      <c r="AE102" s="45">
        <f t="shared" si="5"/>
      </c>
      <c r="AF102" s="45">
        <f t="shared" si="69"/>
      </c>
      <c r="AG102" s="45">
        <f t="shared" si="652"/>
      </c>
      <c r="AH102" s="45">
        <f t="shared" si="811"/>
      </c>
      <c r="AI102" s="45">
        <f t="shared" si="225"/>
      </c>
      <c r="AJ102" s="50">
        <v>51</v>
      </c>
      <c r="AK102" s="43">
        <v>48036</v>
      </c>
      <c r="AL102" s="43">
        <v>898</v>
      </c>
      <c r="AM102" s="43">
        <v>946</v>
      </c>
      <c r="AN102" s="43">
        <v>188</v>
      </c>
      <c r="AO102" s="50">
        <v>22</v>
      </c>
      <c r="AP102" s="43">
        <v>80</v>
      </c>
      <c r="AQ102" s="43">
        <v>149</v>
      </c>
      <c r="AR102" s="50">
        <v>8</v>
      </c>
      <c r="AS102" s="50">
        <v>11</v>
      </c>
      <c r="AT102" s="50">
        <v>3</v>
      </c>
      <c r="AU102" s="50">
        <v>36</v>
      </c>
      <c r="AV102" s="51"/>
      <c r="AW102" s="51"/>
      <c r="AX102" s="52">
        <f t="shared" si="306"/>
      </c>
      <c r="AY102" s="7"/>
    </row>
    <row r="103">
      <c r="A103" s="34"/>
      <c r="B103" s="54" t="s">
        <v>65</v>
      </c>
      <c r="C103" s="54"/>
      <c r="D103" s="54"/>
      <c r="E103" s="54"/>
      <c r="F103" s="55">
        <f>SUM(F99:F102)</f>
      </c>
      <c r="G103" s="55">
        <f>SUM(G99:G102)</f>
      </c>
      <c r="H103" s="55">
        <f>SUM(H99:H102)</f>
      </c>
      <c r="I103" s="46">
        <f>SUM(I99:I102)</f>
      </c>
      <c r="J103" s="57">
        <f>SUM(J99:J102)</f>
      </c>
      <c r="K103" s="58">
        <f>SUM(K99:K102)</f>
      </c>
      <c r="L103" s="58">
        <f>SUM(L99:L102)</f>
      </c>
      <c r="M103" s="58">
        <f>SUM(M99:M102)</f>
      </c>
      <c r="N103" s="58">
        <f>SUM(N99:N102)</f>
      </c>
      <c r="O103" s="59">
        <f t="shared" si="831"/>
      </c>
      <c r="P103" s="60">
        <f>SUM(P99:P102)</f>
      </c>
      <c r="Q103" s="47">
        <f t="shared" si="250"/>
      </c>
      <c r="R103" s="57">
        <f>SUM(R99:R102)</f>
      </c>
      <c r="S103" s="55">
        <f>SUM(S99:S102)</f>
      </c>
      <c r="T103" s="61">
        <f t="shared" si="144"/>
      </c>
      <c r="U103" s="61">
        <f t="shared" si="184"/>
      </c>
      <c r="V103" s="61">
        <f t="shared" si="47"/>
      </c>
      <c r="W103" s="62">
        <f>SUM(W99:W102)</f>
      </c>
      <c r="X103" s="61">
        <f t="shared" si="101"/>
      </c>
      <c r="Y103" s="61">
        <f t="shared" si="632"/>
      </c>
      <c r="Z103" s="61">
        <f t="shared" si="786"/>
      </c>
      <c r="AA103" s="61">
        <f t="shared" si="204"/>
      </c>
      <c r="AB103" s="61">
        <f t="shared" si="270"/>
      </c>
      <c r="AC103" s="59">
        <f t="shared" si="121"/>
      </c>
      <c r="AD103" s="59">
        <f t="shared" si="164"/>
      </c>
      <c r="AE103" s="59">
        <f t="shared" si="5"/>
      </c>
      <c r="AF103" s="59">
        <f t="shared" si="69"/>
      </c>
      <c r="AG103" s="59">
        <f t="shared" si="652"/>
      </c>
      <c r="AH103" s="59">
        <f t="shared" si="811"/>
      </c>
      <c r="AI103" s="45">
        <f t="shared" si="225"/>
      </c>
      <c r="AJ103" s="63">
        <f>AVERAGE(AJ99:AJ102)</f>
      </c>
      <c r="AK103" s="63">
        <f>SUM(AK99:AK102)</f>
      </c>
      <c r="AL103" s="63">
        <f>SUM(AL99:AL102)</f>
      </c>
      <c r="AM103" s="63">
        <f>SUM(AM99:AM102)</f>
      </c>
      <c r="AN103" s="63">
        <f>SUM(AN99:AN102)</f>
      </c>
      <c r="AO103" s="63">
        <f>SUM(AO99:AO102)</f>
      </c>
      <c r="AP103" s="63">
        <f>SUM(AP99:AP102)</f>
      </c>
      <c r="AQ103" s="63">
        <f>SUM(AQ99:AQ102)</f>
      </c>
      <c r="AR103" s="63">
        <f>SUM(AR99:AR102)</f>
      </c>
      <c r="AS103" s="63">
        <f>SUM(AS99:AS102)</f>
      </c>
      <c r="AT103" s="63">
        <f>SUM(AT99:AT102)</f>
      </c>
      <c r="AU103" s="63">
        <f>SUM(AU99:AU102)</f>
      </c>
      <c r="AV103" s="64"/>
      <c r="AW103" s="64"/>
      <c r="AX103" s="57">
        <f>SUM(AX99:AX102)</f>
      </c>
      <c r="AY103" s="7"/>
    </row>
    <row r="104">
      <c r="A104" s="34"/>
      <c r="B104" s="89" t="s">
        <v>96</v>
      </c>
      <c r="C104" s="36" t="s">
        <v>59</v>
      </c>
      <c r="D104" s="37" t="s">
        <v>60</v>
      </c>
      <c r="E104" s="53" t="s">
        <v>73</v>
      </c>
      <c r="F104" s="39">
        <f t="shared" ref="F104:F107" si="689">G104+H104+I104</f>
      </c>
      <c r="G104" s="40">
        <v>3240.25</v>
      </c>
      <c r="H104" s="39">
        <v>2287.7700000000004</v>
      </c>
      <c r="I104" s="41">
        <v>0</v>
      </c>
      <c r="J104" s="42">
        <v>3</v>
      </c>
      <c r="K104" s="39">
        <v>7651.219999999994</v>
      </c>
      <c r="L104" s="43">
        <v>0</v>
      </c>
      <c r="M104" s="39">
        <v>0</v>
      </c>
      <c r="N104" s="44">
        <v>1</v>
      </c>
      <c r="O104" s="45">
        <f t="shared" si="831"/>
      </c>
      <c r="P104" s="46"/>
      <c r="Q104" s="47">
        <f t="shared" si="250"/>
      </c>
      <c r="R104" s="42">
        <f t="shared" ref="R104:R107" si="421">J104+L104</f>
      </c>
      <c r="S104" s="39">
        <f t="shared" ref="S104:S107" si="535">K104+M104</f>
      </c>
      <c r="T104" s="48">
        <f t="shared" si="144"/>
      </c>
      <c r="U104" s="48">
        <f t="shared" si="184"/>
      </c>
      <c r="V104" s="48">
        <f t="shared" si="47"/>
      </c>
      <c r="W104" s="49">
        <v>2</v>
      </c>
      <c r="X104" s="48">
        <f t="shared" si="101"/>
      </c>
      <c r="Y104" s="48">
        <f t="shared" si="632"/>
      </c>
      <c r="Z104" s="48">
        <f t="shared" si="786"/>
      </c>
      <c r="AA104" s="48">
        <f t="shared" si="204"/>
      </c>
      <c r="AB104" s="48">
        <f t="shared" si="270"/>
      </c>
      <c r="AC104" s="45">
        <f t="shared" si="121"/>
      </c>
      <c r="AD104" s="45">
        <f t="shared" si="164"/>
      </c>
      <c r="AE104" s="45">
        <f>AP105/AM104</f>
      </c>
      <c r="AF104" s="45">
        <f>R104/AP105</f>
      </c>
      <c r="AG104" s="45">
        <f t="shared" si="652"/>
      </c>
      <c r="AH104" s="45">
        <f t="shared" si="811"/>
      </c>
      <c r="AI104" s="45">
        <f t="shared" si="225"/>
      </c>
      <c r="AJ104" s="50">
        <v>54</v>
      </c>
      <c r="AK104" s="43">
        <v>41160</v>
      </c>
      <c r="AL104" s="43">
        <v>701</v>
      </c>
      <c r="AM104" s="43">
        <v>748</v>
      </c>
      <c r="AN104" s="43">
        <v>181</v>
      </c>
      <c r="AO104" s="50">
        <v>27</v>
      </c>
      <c r="AP104" s="43">
        <v>93</v>
      </c>
      <c r="AQ104" s="43">
        <v>142</v>
      </c>
      <c r="AR104" s="50">
        <v>7</v>
      </c>
      <c r="AS104" s="50">
        <v>10</v>
      </c>
      <c r="AT104" s="43">
        <v>6</v>
      </c>
      <c r="AU104" s="43">
        <v>30</v>
      </c>
      <c r="AV104" s="51"/>
      <c r="AW104" s="51"/>
      <c r="AX104" s="52">
        <f>COUNT(AU105)</f>
      </c>
      <c r="AY104" s="7"/>
    </row>
    <row r="105">
      <c r="A105" s="34"/>
      <c r="B105" s="89" t="s">
        <v>96</v>
      </c>
      <c r="C105" s="35" t="s">
        <v>59</v>
      </c>
      <c r="D105" s="37" t="s">
        <v>60</v>
      </c>
      <c r="E105" s="53" t="s">
        <v>74</v>
      </c>
      <c r="F105" s="39">
        <f t="shared" si="689"/>
      </c>
      <c r="G105" s="40">
        <v>2177.71</v>
      </c>
      <c r="H105" s="39">
        <v>2479.18</v>
      </c>
      <c r="I105" s="46">
        <v>0</v>
      </c>
      <c r="J105" s="42">
        <v>4</v>
      </c>
      <c r="K105" s="39">
        <v>8214.26000000001</v>
      </c>
      <c r="L105" s="43">
        <v>0</v>
      </c>
      <c r="M105" s="39">
        <v>0</v>
      </c>
      <c r="N105" s="44">
        <v>1</v>
      </c>
      <c r="O105" s="45">
        <f t="shared" si="831"/>
      </c>
      <c r="P105" s="46"/>
      <c r="Q105" s="47">
        <f t="shared" si="250"/>
      </c>
      <c r="R105" s="42">
        <f t="shared" si="421"/>
      </c>
      <c r="S105" s="39">
        <f t="shared" si="535"/>
      </c>
      <c r="T105" s="48">
        <f t="shared" si="144"/>
      </c>
      <c r="U105" s="48">
        <f t="shared" si="184"/>
      </c>
      <c r="V105" s="48">
        <f t="shared" si="47"/>
      </c>
      <c r="W105" s="49">
        <v>3</v>
      </c>
      <c r="X105" s="48">
        <f t="shared" si="101"/>
      </c>
      <c r="Y105" s="48">
        <f t="shared" si="632"/>
      </c>
      <c r="Z105" s="48">
        <f t="shared" si="786"/>
      </c>
      <c r="AA105" s="48">
        <f t="shared" si="204"/>
      </c>
      <c r="AB105" s="48">
        <f t="shared" si="270"/>
      </c>
      <c r="AC105" s="45">
        <f t="shared" si="121"/>
      </c>
      <c r="AD105" s="45">
        <f t="shared" si="164"/>
      </c>
      <c r="AE105" s="45">
        <f t="shared" ref="AE105:AE122" si="6">AP105/AM105</f>
      </c>
      <c r="AF105" s="45">
        <f t="shared" ref="AF105:AF122" si="70">R105/AP105</f>
      </c>
      <c r="AG105" s="45">
        <f t="shared" si="652"/>
      </c>
      <c r="AH105" s="45">
        <f t="shared" si="811"/>
      </c>
      <c r="AI105" s="45">
        <f t="shared" si="225"/>
      </c>
      <c r="AJ105" s="50">
        <v>55</v>
      </c>
      <c r="AK105" s="43">
        <v>37143</v>
      </c>
      <c r="AL105" s="43">
        <v>592</v>
      </c>
      <c r="AM105" s="43">
        <v>612</v>
      </c>
      <c r="AN105" s="43">
        <v>160</v>
      </c>
      <c r="AO105" s="50">
        <v>35</v>
      </c>
      <c r="AP105" s="43">
        <v>93</v>
      </c>
      <c r="AQ105" s="43">
        <v>108</v>
      </c>
      <c r="AR105" s="50">
        <v>4</v>
      </c>
      <c r="AS105" s="50">
        <v>7</v>
      </c>
      <c r="AT105" s="50">
        <v>3</v>
      </c>
      <c r="AU105" s="50">
        <v>29</v>
      </c>
      <c r="AV105" s="51"/>
      <c r="AW105" s="51"/>
      <c r="AX105" s="52">
        <f t="shared" ref="AX105:AX107" si="307">COUNT(AU105)</f>
      </c>
      <c r="AY105" s="7"/>
    </row>
    <row r="106">
      <c r="A106" s="34"/>
      <c r="B106" s="89" t="s">
        <v>96</v>
      </c>
      <c r="C106" s="36" t="s">
        <v>59</v>
      </c>
      <c r="D106" s="37" t="s">
        <v>60</v>
      </c>
      <c r="E106" s="53" t="s">
        <v>75</v>
      </c>
      <c r="F106" s="39">
        <f t="shared" si="689"/>
      </c>
      <c r="G106" s="68">
        <v>2073.67</v>
      </c>
      <c r="H106" s="39">
        <v>1908.16</v>
      </c>
      <c r="I106" s="46">
        <v>0</v>
      </c>
      <c r="J106" s="42">
        <v>4</v>
      </c>
      <c r="K106" s="39">
        <v>9646.069999999992</v>
      </c>
      <c r="L106" s="43">
        <v>0</v>
      </c>
      <c r="M106" s="39">
        <v>0</v>
      </c>
      <c r="N106" s="44">
        <v>0</v>
      </c>
      <c r="O106" s="45">
        <f t="shared" si="831"/>
      </c>
      <c r="P106" s="46"/>
      <c r="Q106" s="47">
        <f t="shared" si="250"/>
      </c>
      <c r="R106" s="42">
        <f t="shared" si="421"/>
      </c>
      <c r="S106" s="39">
        <f t="shared" si="535"/>
      </c>
      <c r="T106" s="48">
        <f t="shared" si="144"/>
      </c>
      <c r="U106" s="48">
        <f t="shared" si="184"/>
      </c>
      <c r="V106" s="48">
        <f t="shared" si="47"/>
      </c>
      <c r="W106" s="49">
        <v>3</v>
      </c>
      <c r="X106" s="48">
        <f t="shared" si="101"/>
      </c>
      <c r="Y106" s="48">
        <f t="shared" si="632"/>
      </c>
      <c r="Z106" s="48">
        <f t="shared" si="786"/>
      </c>
      <c r="AA106" s="48">
        <f t="shared" si="204"/>
      </c>
      <c r="AB106" s="48">
        <f t="shared" si="270"/>
      </c>
      <c r="AC106" s="45">
        <f t="shared" si="121"/>
      </c>
      <c r="AD106" s="45">
        <f t="shared" si="164"/>
      </c>
      <c r="AE106" s="45">
        <f t="shared" si="6"/>
      </c>
      <c r="AF106" s="45">
        <f t="shared" si="70"/>
      </c>
      <c r="AG106" s="45">
        <f t="shared" si="652"/>
      </c>
      <c r="AH106" s="45">
        <f t="shared" si="811"/>
      </c>
      <c r="AI106" s="45">
        <f t="shared" si="225"/>
      </c>
      <c r="AJ106" s="50">
        <v>53</v>
      </c>
      <c r="AK106" s="43">
        <v>34216</v>
      </c>
      <c r="AL106" s="43">
        <v>631</v>
      </c>
      <c r="AM106" s="43">
        <v>674</v>
      </c>
      <c r="AN106" s="43">
        <v>104</v>
      </c>
      <c r="AO106" s="50">
        <v>24</v>
      </c>
      <c r="AP106" s="43">
        <v>110</v>
      </c>
      <c r="AQ106" s="43">
        <v>92</v>
      </c>
      <c r="AR106" s="50">
        <v>5</v>
      </c>
      <c r="AS106" s="50">
        <v>5</v>
      </c>
      <c r="AT106" s="50">
        <v>1</v>
      </c>
      <c r="AU106" s="50">
        <v>28</v>
      </c>
      <c r="AV106" s="51"/>
      <c r="AW106" s="51"/>
      <c r="AX106" s="52">
        <f t="shared" si="307"/>
      </c>
      <c r="AY106" s="7"/>
    </row>
    <row r="107">
      <c r="A107" s="34"/>
      <c r="B107" s="89" t="s">
        <v>96</v>
      </c>
      <c r="C107" s="35" t="s">
        <v>59</v>
      </c>
      <c r="D107" s="37" t="s">
        <v>60</v>
      </c>
      <c r="E107" s="53" t="s">
        <v>76</v>
      </c>
      <c r="F107" s="39">
        <f t="shared" si="689"/>
      </c>
      <c r="G107" s="40">
        <v>1763.29</v>
      </c>
      <c r="H107" s="39">
        <v>1519.8000000000002</v>
      </c>
      <c r="I107" s="46">
        <v>0</v>
      </c>
      <c r="J107" s="42">
        <v>4</v>
      </c>
      <c r="K107" s="39">
        <v>9639.640000000014</v>
      </c>
      <c r="L107" s="43">
        <v>0</v>
      </c>
      <c r="M107" s="39">
        <v>0</v>
      </c>
      <c r="N107" s="44">
        <v>0</v>
      </c>
      <c r="O107" s="45">
        <f t="shared" si="831"/>
      </c>
      <c r="P107" s="46"/>
      <c r="Q107" s="47">
        <f t="shared" si="250"/>
      </c>
      <c r="R107" s="42">
        <f t="shared" si="421"/>
      </c>
      <c r="S107" s="39">
        <f t="shared" si="535"/>
      </c>
      <c r="T107" s="48">
        <f t="shared" si="144"/>
      </c>
      <c r="U107" s="48">
        <f t="shared" si="184"/>
      </c>
      <c r="V107" s="48">
        <f t="shared" si="47"/>
      </c>
      <c r="W107" s="49">
        <v>4</v>
      </c>
      <c r="X107" s="48">
        <f t="shared" si="101"/>
      </c>
      <c r="Y107" s="48">
        <f t="shared" si="632"/>
      </c>
      <c r="Z107" s="48">
        <f t="shared" si="786"/>
      </c>
      <c r="AA107" s="48">
        <f t="shared" si="204"/>
      </c>
      <c r="AB107" s="48">
        <f t="shared" si="270"/>
      </c>
      <c r="AC107" s="45">
        <f t="shared" si="121"/>
      </c>
      <c r="AD107" s="45">
        <f t="shared" si="164"/>
      </c>
      <c r="AE107" s="45">
        <f t="shared" si="6"/>
      </c>
      <c r="AF107" s="45">
        <f t="shared" si="70"/>
      </c>
      <c r="AG107" s="45">
        <f t="shared" si="652"/>
      </c>
      <c r="AH107" s="45">
        <f t="shared" si="811"/>
      </c>
      <c r="AI107" s="45">
        <f t="shared" si="225"/>
      </c>
      <c r="AJ107" s="50">
        <v>51</v>
      </c>
      <c r="AK107" s="43">
        <v>27798</v>
      </c>
      <c r="AL107" s="43">
        <v>612</v>
      </c>
      <c r="AM107" s="43">
        <v>637</v>
      </c>
      <c r="AN107" s="43">
        <v>78</v>
      </c>
      <c r="AO107" s="50">
        <v>23</v>
      </c>
      <c r="AP107" s="43">
        <v>83</v>
      </c>
      <c r="AQ107" s="43">
        <v>74</v>
      </c>
      <c r="AR107" s="69">
        <v>4</v>
      </c>
      <c r="AS107" s="50">
        <v>6</v>
      </c>
      <c r="AT107" s="50">
        <v>2</v>
      </c>
      <c r="AU107" s="50">
        <v>14</v>
      </c>
      <c r="AV107" s="51"/>
      <c r="AW107" s="51"/>
      <c r="AX107" s="52">
        <f t="shared" si="307"/>
      </c>
      <c r="AY107" s="7"/>
    </row>
    <row r="108">
      <c r="A108" s="34"/>
      <c r="B108" s="54" t="s">
        <v>65</v>
      </c>
      <c r="C108" s="54"/>
      <c r="D108" s="54"/>
      <c r="E108" s="54"/>
      <c r="F108" s="55">
        <f>SUM(F104:F107)</f>
      </c>
      <c r="G108" s="56">
        <f>SUM(G104:G107)</f>
      </c>
      <c r="H108" s="55">
        <f>SUM(H104:H107)</f>
      </c>
      <c r="I108" s="46">
        <f>SUM(I104:I107)</f>
      </c>
      <c r="J108" s="57">
        <f>SUM(J104:J107)</f>
      </c>
      <c r="K108" s="55">
        <f>SUM(K104:K107)</f>
      </c>
      <c r="L108" s="58">
        <f>SUM(L104:L107)</f>
      </c>
      <c r="M108" s="55">
        <f>SUM(M104:M107)</f>
      </c>
      <c r="N108" s="57">
        <f>SUM(N104:N107)</f>
      </c>
      <c r="O108" s="59">
        <f t="shared" si="831"/>
      </c>
      <c r="P108" s="60">
        <f>SUM(P104:P107)</f>
      </c>
      <c r="Q108" s="47">
        <f t="shared" si="250"/>
      </c>
      <c r="R108" s="57">
        <f>SUM(R104:R107)</f>
      </c>
      <c r="S108" s="55">
        <f>SUM(S104:S107)</f>
      </c>
      <c r="T108" s="61">
        <f t="shared" si="144"/>
      </c>
      <c r="U108" s="61">
        <f t="shared" si="184"/>
      </c>
      <c r="V108" s="61">
        <f t="shared" si="47"/>
      </c>
      <c r="W108" s="62">
        <f>SUM(W104:W107)</f>
      </c>
      <c r="X108" s="61">
        <f t="shared" si="101"/>
      </c>
      <c r="Y108" s="61">
        <f t="shared" si="632"/>
      </c>
      <c r="Z108" s="61">
        <f t="shared" si="786"/>
      </c>
      <c r="AA108" s="61">
        <f t="shared" si="204"/>
      </c>
      <c r="AB108" s="61">
        <f t="shared" si="270"/>
      </c>
      <c r="AC108" s="59">
        <f t="shared" si="121"/>
      </c>
      <c r="AD108" s="59">
        <f t="shared" si="164"/>
      </c>
      <c r="AE108" s="59">
        <f t="shared" si="6"/>
      </c>
      <c r="AF108" s="59">
        <f t="shared" si="70"/>
      </c>
      <c r="AG108" s="59">
        <f t="shared" si="652"/>
      </c>
      <c r="AH108" s="59">
        <f t="shared" si="811"/>
      </c>
      <c r="AI108" s="45">
        <f t="shared" si="225"/>
      </c>
      <c r="AJ108" s="63">
        <f>AVERAGE(AJ104:AJ107)</f>
      </c>
      <c r="AK108" s="63">
        <f>SUM(AK104:AK107)</f>
      </c>
      <c r="AL108" s="63">
        <f>SUM(AL104:AL107)</f>
      </c>
      <c r="AM108" s="63">
        <f>SUM(AM104:AM107)</f>
      </c>
      <c r="AN108" s="63">
        <f>SUM(AN104:AN107)</f>
      </c>
      <c r="AO108" s="63">
        <f>SUM(AO104:AO107)</f>
      </c>
      <c r="AP108" s="63">
        <f>SUM(AP104:AP107)</f>
      </c>
      <c r="AQ108" s="63">
        <f>SUM(AQ104:AQ107)</f>
      </c>
      <c r="AR108" s="63">
        <f>SUM(AR104:AR107)</f>
      </c>
      <c r="AS108" s="63">
        <f>SUM(AS104:AS107)</f>
      </c>
      <c r="AT108" s="63">
        <f>SUM(AT104:AT107)</f>
      </c>
      <c r="AU108" s="63">
        <f>SUM(AU104:AU107)</f>
      </c>
      <c r="AV108" s="64"/>
      <c r="AW108" s="64"/>
      <c r="AX108" s="57">
        <f>SUM(AX104:AX107)</f>
      </c>
      <c r="AY108" s="7"/>
    </row>
    <row r="109">
      <c r="A109" s="34"/>
      <c r="B109" s="89" t="s">
        <v>96</v>
      </c>
      <c r="C109" s="70" t="s">
        <v>59</v>
      </c>
      <c r="D109" s="37" t="s">
        <v>84</v>
      </c>
      <c r="E109" s="53" t="s">
        <v>78</v>
      </c>
      <c r="F109" s="39">
        <f t="shared" ref="F109:F112" si="690">G109+H109+I109</f>
      </c>
      <c r="G109" s="40">
        <v>1036.5700000000002</v>
      </c>
      <c r="H109" s="39">
        <v>1511.27</v>
      </c>
      <c r="I109" s="46">
        <v>0</v>
      </c>
      <c r="J109" s="42">
        <v>1</v>
      </c>
      <c r="K109" s="39">
        <v>1994.8500000000058</v>
      </c>
      <c r="L109" s="43">
        <v>2</v>
      </c>
      <c r="M109" s="39">
        <v>7979.4</v>
      </c>
      <c r="N109" s="44">
        <v>0</v>
      </c>
      <c r="O109" s="45">
        <f t="shared" si="831"/>
      </c>
      <c r="P109" s="46"/>
      <c r="Q109" s="47">
        <f t="shared" si="250"/>
      </c>
      <c r="R109" s="42">
        <f t="shared" ref="R109:R112" si="422">J109+L109</f>
      </c>
      <c r="S109" s="39">
        <f t="shared" ref="S109:S112" si="536">K109+M109</f>
      </c>
      <c r="T109" s="48">
        <f t="shared" si="144"/>
      </c>
      <c r="U109" s="48">
        <f t="shared" si="184"/>
      </c>
      <c r="V109" s="48">
        <f t="shared" si="47"/>
      </c>
      <c r="W109" s="49">
        <v>0</v>
      </c>
      <c r="X109" s="48">
        <f t="shared" si="101"/>
      </c>
      <c r="Y109" s="48">
        <f t="shared" si="632"/>
      </c>
      <c r="Z109" s="48">
        <f t="shared" si="786"/>
      </c>
      <c r="AA109" s="48">
        <f t="shared" si="204"/>
      </c>
      <c r="AB109" s="48">
        <f t="shared" si="270"/>
      </c>
      <c r="AC109" s="45">
        <f t="shared" si="121"/>
      </c>
      <c r="AD109" s="45">
        <f t="shared" si="164"/>
      </c>
      <c r="AE109" s="45">
        <f t="shared" si="6"/>
      </c>
      <c r="AF109" s="45">
        <f t="shared" si="70"/>
      </c>
      <c r="AG109" s="45">
        <f t="shared" si="652"/>
      </c>
      <c r="AH109" s="45">
        <f t="shared" si="811"/>
      </c>
      <c r="AI109" s="45">
        <f t="shared" si="225"/>
      </c>
      <c r="AJ109" s="50">
        <v>52</v>
      </c>
      <c r="AK109" s="43">
        <v>27467</v>
      </c>
      <c r="AL109" s="43">
        <v>370</v>
      </c>
      <c r="AM109" s="43">
        <v>388</v>
      </c>
      <c r="AN109" s="43">
        <v>91</v>
      </c>
      <c r="AO109" s="50">
        <v>25</v>
      </c>
      <c r="AP109" s="43">
        <v>79</v>
      </c>
      <c r="AQ109" s="43">
        <v>70</v>
      </c>
      <c r="AR109" s="50">
        <v>3</v>
      </c>
      <c r="AS109" s="43">
        <v>5</v>
      </c>
      <c r="AT109" s="43">
        <v>2</v>
      </c>
      <c r="AU109" s="43">
        <v>15</v>
      </c>
      <c r="AV109" s="51"/>
      <c r="AW109" s="51"/>
      <c r="AX109" s="52">
        <f t="shared" ref="AX109:AX112" si="308">COUNT(AU109)</f>
      </c>
      <c r="AY109" s="7"/>
    </row>
    <row r="110">
      <c r="A110" s="34"/>
      <c r="B110" s="89" t="s">
        <v>96</v>
      </c>
      <c r="C110" s="70" t="s">
        <v>59</v>
      </c>
      <c r="D110" s="37" t="s">
        <v>84</v>
      </c>
      <c r="E110" s="71" t="s">
        <v>79</v>
      </c>
      <c r="F110" s="39">
        <f t="shared" si="690"/>
      </c>
      <c r="G110" s="39">
        <v>2003.95</v>
      </c>
      <c r="H110" s="39">
        <v>1380.68</v>
      </c>
      <c r="I110" s="46">
        <v>0</v>
      </c>
      <c r="J110" s="42">
        <v>0</v>
      </c>
      <c r="K110" s="39">
        <v>0</v>
      </c>
      <c r="L110" s="43">
        <v>0</v>
      </c>
      <c r="M110" s="39">
        <v>0</v>
      </c>
      <c r="N110" s="44">
        <v>0</v>
      </c>
      <c r="O110" s="45">
        <f t="shared" si="831"/>
      </c>
      <c r="P110" s="46"/>
      <c r="Q110" s="47">
        <f t="shared" si="250"/>
      </c>
      <c r="R110" s="42">
        <f t="shared" si="422"/>
      </c>
      <c r="S110" s="39">
        <f t="shared" si="536"/>
      </c>
      <c r="T110" s="48">
        <f t="shared" si="144"/>
      </c>
      <c r="U110" s="48">
        <f t="shared" si="184"/>
      </c>
      <c r="V110" s="48">
        <f t="shared" si="47"/>
      </c>
      <c r="W110" s="49">
        <v>0</v>
      </c>
      <c r="X110" s="48">
        <f t="shared" si="101"/>
      </c>
      <c r="Y110" s="48">
        <f t="shared" si="632"/>
      </c>
      <c r="Z110" s="48">
        <f t="shared" si="786"/>
      </c>
      <c r="AA110" s="48">
        <f t="shared" si="204"/>
      </c>
      <c r="AB110" s="48">
        <f t="shared" si="270"/>
      </c>
      <c r="AC110" s="45">
        <f t="shared" si="121"/>
      </c>
      <c r="AD110" s="45">
        <f t="shared" si="164"/>
      </c>
      <c r="AE110" s="45">
        <f t="shared" si="6"/>
      </c>
      <c r="AF110" s="45">
        <f t="shared" si="70"/>
      </c>
      <c r="AG110" s="45">
        <f t="shared" si="652"/>
      </c>
      <c r="AH110" s="45">
        <f t="shared" si="811"/>
      </c>
      <c r="AI110" s="45">
        <f t="shared" si="225"/>
      </c>
      <c r="AJ110" s="50">
        <v>52</v>
      </c>
      <c r="AK110" s="43">
        <v>23682</v>
      </c>
      <c r="AL110" s="43">
        <v>405</v>
      </c>
      <c r="AM110" s="43">
        <v>431</v>
      </c>
      <c r="AN110" s="43">
        <v>86</v>
      </c>
      <c r="AO110" s="50">
        <v>13</v>
      </c>
      <c r="AP110" s="43">
        <v>47</v>
      </c>
      <c r="AQ110" s="43">
        <v>72</v>
      </c>
      <c r="AR110" s="50">
        <v>1</v>
      </c>
      <c r="AS110" s="50">
        <v>1</v>
      </c>
      <c r="AT110" s="50">
        <v>1</v>
      </c>
      <c r="AU110" s="50">
        <v>12</v>
      </c>
      <c r="AV110" s="51"/>
      <c r="AW110" s="51"/>
      <c r="AX110" s="52">
        <f t="shared" si="308"/>
      </c>
      <c r="AY110" s="7"/>
    </row>
    <row r="111">
      <c r="A111" s="34"/>
      <c r="B111" s="35" t="s">
        <v>66</v>
      </c>
      <c r="C111" s="36" t="s">
        <v>81</v>
      </c>
      <c r="D111" s="37" t="s">
        <v>84</v>
      </c>
      <c r="E111" s="71" t="s">
        <v>82</v>
      </c>
      <c r="F111" s="39">
        <f t="shared" si="690"/>
      </c>
      <c r="G111" s="39">
        <v>1286.77</v>
      </c>
      <c r="H111" s="39">
        <v>815.46</v>
      </c>
      <c r="I111" s="46">
        <v>0</v>
      </c>
      <c r="J111" s="42">
        <v>1</v>
      </c>
      <c r="K111" s="39">
        <v>1304.4199999999837</v>
      </c>
      <c r="L111" s="43">
        <v>0</v>
      </c>
      <c r="M111" s="39">
        <v>0</v>
      </c>
      <c r="N111" s="44">
        <v>1</v>
      </c>
      <c r="O111" s="45">
        <f t="shared" si="831"/>
      </c>
      <c r="P111" s="46"/>
      <c r="Q111" s="47">
        <f t="shared" si="250"/>
      </c>
      <c r="R111" s="42">
        <f t="shared" si="422"/>
      </c>
      <c r="S111" s="39">
        <f t="shared" si="536"/>
      </c>
      <c r="T111" s="48">
        <f t="shared" si="144"/>
      </c>
      <c r="U111" s="48">
        <f t="shared" si="184"/>
      </c>
      <c r="V111" s="48">
        <f t="shared" si="47"/>
      </c>
      <c r="W111" s="49">
        <v>1</v>
      </c>
      <c r="X111" s="48">
        <f t="shared" si="101"/>
      </c>
      <c r="Y111" s="48">
        <f t="shared" si="632"/>
      </c>
      <c r="Z111" s="48">
        <f t="shared" si="786"/>
      </c>
      <c r="AA111" s="48">
        <f t="shared" si="204"/>
      </c>
      <c r="AB111" s="48">
        <f t="shared" si="270"/>
      </c>
      <c r="AC111" s="45">
        <f t="shared" si="121"/>
      </c>
      <c r="AD111" s="45">
        <f t="shared" si="164"/>
      </c>
      <c r="AE111" s="45">
        <f t="shared" si="6"/>
      </c>
      <c r="AF111" s="45">
        <f t="shared" si="70"/>
      </c>
      <c r="AG111" s="45">
        <f t="shared" si="652"/>
      </c>
      <c r="AH111" s="45">
        <f t="shared" si="811"/>
      </c>
      <c r="AI111" s="45">
        <f t="shared" si="225"/>
      </c>
      <c r="AJ111" s="50">
        <v>41</v>
      </c>
      <c r="AK111" s="43">
        <v>16181</v>
      </c>
      <c r="AL111" s="43">
        <v>269</v>
      </c>
      <c r="AM111" s="43">
        <v>287</v>
      </c>
      <c r="AN111" s="43">
        <v>42</v>
      </c>
      <c r="AO111" s="50">
        <v>16</v>
      </c>
      <c r="AP111" s="43">
        <v>34</v>
      </c>
      <c r="AQ111" s="43">
        <v>41</v>
      </c>
      <c r="AR111" s="50">
        <v>1</v>
      </c>
      <c r="AS111" s="43">
        <v>5</v>
      </c>
      <c r="AT111" s="43">
        <v>2</v>
      </c>
      <c r="AU111" s="43">
        <v>8</v>
      </c>
      <c r="AV111" s="51"/>
      <c r="AW111" s="51"/>
      <c r="AX111" s="52">
        <f t="shared" si="308"/>
      </c>
      <c r="AY111" s="7"/>
    </row>
    <row r="112">
      <c r="A112" s="34"/>
      <c r="B112" s="35" t="s">
        <v>66</v>
      </c>
      <c r="C112" s="36" t="s">
        <v>81</v>
      </c>
      <c r="D112" s="37" t="s">
        <v>84</v>
      </c>
      <c r="E112" s="71" t="s">
        <v>83</v>
      </c>
      <c r="F112" s="39">
        <f t="shared" si="690"/>
      </c>
      <c r="G112" s="39">
        <v>961.91</v>
      </c>
      <c r="H112" s="39">
        <v>932.76</v>
      </c>
      <c r="I112" s="46">
        <v>0</v>
      </c>
      <c r="J112" s="42">
        <v>2</v>
      </c>
      <c r="K112" s="39">
        <v>5096.520000000019</v>
      </c>
      <c r="L112" s="43">
        <v>0</v>
      </c>
      <c r="M112" s="39">
        <v>0</v>
      </c>
      <c r="N112" s="44">
        <v>0</v>
      </c>
      <c r="O112" s="45">
        <f t="shared" si="831"/>
      </c>
      <c r="P112" s="46"/>
      <c r="Q112" s="47">
        <f t="shared" si="250"/>
      </c>
      <c r="R112" s="42">
        <f t="shared" si="422"/>
      </c>
      <c r="S112" s="39">
        <f t="shared" si="536"/>
      </c>
      <c r="T112" s="48">
        <f t="shared" si="144"/>
      </c>
      <c r="U112" s="48">
        <f t="shared" si="184"/>
      </c>
      <c r="V112" s="48">
        <f t="shared" si="47"/>
      </c>
      <c r="W112" s="49">
        <v>2</v>
      </c>
      <c r="X112" s="48">
        <f t="shared" si="101"/>
      </c>
      <c r="Y112" s="48">
        <f t="shared" si="632"/>
      </c>
      <c r="Z112" s="48">
        <f t="shared" si="786"/>
      </c>
      <c r="AA112" s="48">
        <f t="shared" si="204"/>
      </c>
      <c r="AB112" s="48">
        <f t="shared" si="270"/>
      </c>
      <c r="AC112" s="45">
        <f t="shared" si="121"/>
      </c>
      <c r="AD112" s="45">
        <f t="shared" si="164"/>
      </c>
      <c r="AE112" s="45">
        <f t="shared" si="6"/>
      </c>
      <c r="AF112" s="45">
        <f t="shared" si="70"/>
      </c>
      <c r="AG112" s="45">
        <f t="shared" si="652"/>
      </c>
      <c r="AH112" s="45">
        <f t="shared" si="811"/>
      </c>
      <c r="AI112" s="45">
        <f t="shared" si="225"/>
      </c>
      <c r="AJ112" s="50">
        <v>39</v>
      </c>
      <c r="AK112" s="43">
        <v>20094</v>
      </c>
      <c r="AL112" s="72">
        <v>342</v>
      </c>
      <c r="AM112" s="72">
        <v>348</v>
      </c>
      <c r="AN112" s="72">
        <v>60</v>
      </c>
      <c r="AO112" s="50">
        <v>13</v>
      </c>
      <c r="AP112" s="43">
        <v>40</v>
      </c>
      <c r="AQ112" s="43">
        <v>43</v>
      </c>
      <c r="AR112" s="50">
        <v>2</v>
      </c>
      <c r="AS112" s="43">
        <v>2</v>
      </c>
      <c r="AT112" s="43">
        <v>0</v>
      </c>
      <c r="AU112" s="43">
        <v>6</v>
      </c>
      <c r="AV112" s="51"/>
      <c r="AW112" s="51"/>
      <c r="AX112" s="52">
        <f t="shared" si="308"/>
      </c>
      <c r="AY112" s="7"/>
    </row>
    <row r="113">
      <c r="A113" s="34"/>
      <c r="B113" s="54" t="s">
        <v>65</v>
      </c>
      <c r="C113" s="54"/>
      <c r="D113" s="54"/>
      <c r="E113" s="54"/>
      <c r="F113" s="55">
        <f>SUM(F109:F112)</f>
      </c>
      <c r="G113" s="55">
        <f>SUM(G109:G112)</f>
      </c>
      <c r="H113" s="55">
        <f>SUM(H109:H112)</f>
      </c>
      <c r="I113" s="46">
        <f>SUM(I109:I112)</f>
      </c>
      <c r="J113" s="57">
        <f>SUM(J109:J112)</f>
      </c>
      <c r="K113" s="55">
        <f>SUM(K109:K112)</f>
      </c>
      <c r="L113" s="58">
        <f>SUM(L109:L112)</f>
      </c>
      <c r="M113" s="55">
        <f>SUM(M109:M112)</f>
      </c>
      <c r="N113" s="57">
        <f>SUM(N109:N112)</f>
      </c>
      <c r="O113" s="59">
        <f t="shared" si="831"/>
      </c>
      <c r="P113" s="60">
        <f>SUM(P109:P112)</f>
      </c>
      <c r="Q113" s="47">
        <f t="shared" si="250"/>
      </c>
      <c r="R113" s="57">
        <f>SUM(R109:R112)</f>
      </c>
      <c r="S113" s="55">
        <f>SUM(S109:S112)</f>
      </c>
      <c r="T113" s="61">
        <f t="shared" si="144"/>
      </c>
      <c r="U113" s="61">
        <f t="shared" si="184"/>
      </c>
      <c r="V113" s="61">
        <f t="shared" si="47"/>
      </c>
      <c r="W113" s="62">
        <f>SUM(W109:W112)</f>
      </c>
      <c r="X113" s="61">
        <f t="shared" si="101"/>
      </c>
      <c r="Y113" s="61">
        <f t="shared" si="632"/>
      </c>
      <c r="Z113" s="61">
        <f t="shared" si="786"/>
      </c>
      <c r="AA113" s="61">
        <f t="shared" si="204"/>
      </c>
      <c r="AB113" s="61">
        <f t="shared" si="270"/>
      </c>
      <c r="AC113" s="59">
        <f t="shared" si="121"/>
      </c>
      <c r="AD113" s="59">
        <f t="shared" si="164"/>
      </c>
      <c r="AE113" s="59">
        <f t="shared" si="6"/>
      </c>
      <c r="AF113" s="59">
        <f t="shared" si="70"/>
      </c>
      <c r="AG113" s="59">
        <f t="shared" si="652"/>
      </c>
      <c r="AH113" s="59">
        <f t="shared" si="811"/>
      </c>
      <c r="AI113" s="45">
        <f t="shared" si="225"/>
      </c>
      <c r="AJ113" s="57">
        <f>AVERAGE(AJ109:AJ112)</f>
      </c>
      <c r="AK113" s="57">
        <f>SUM(AK109:AK112)</f>
      </c>
      <c r="AL113" s="57">
        <f>SUM(AL109:AL112)</f>
      </c>
      <c r="AM113" s="57">
        <f>SUM(AM109:AM112)</f>
      </c>
      <c r="AN113" s="57">
        <f>SUM(AN109:AN112)</f>
      </c>
      <c r="AO113" s="63">
        <f>SUM(AO109:AO112)</f>
      </c>
      <c r="AP113" s="57">
        <f>SUM(AP109:AP112)</f>
      </c>
      <c r="AQ113" s="63">
        <f>SUM(AQ109:AQ112)</f>
      </c>
      <c r="AR113" s="63">
        <f>SUM(AR109:AR112)</f>
      </c>
      <c r="AS113" s="57">
        <f>SUM(AS109:AS112)</f>
      </c>
      <c r="AT113" s="57">
        <f>SUM(AT109:AT112)</f>
      </c>
      <c r="AU113" s="57">
        <f>SUM(AU109:AU112)</f>
      </c>
      <c r="AV113" s="64"/>
      <c r="AW113" s="64"/>
      <c r="AX113" s="57">
        <f>SUM(AX109:AX112)</f>
      </c>
      <c r="AY113" s="7"/>
    </row>
    <row r="114">
      <c r="A114" s="34"/>
      <c r="B114" s="35" t="s">
        <v>66</v>
      </c>
      <c r="C114" s="36" t="s">
        <v>81</v>
      </c>
      <c r="D114" s="37" t="s">
        <v>93</v>
      </c>
      <c r="E114" s="71" t="s">
        <v>85</v>
      </c>
      <c r="F114" s="39">
        <f t="shared" ref="F114:F117" si="691">G114+H114+I114</f>
      </c>
      <c r="G114" s="39">
        <v>1286.97</v>
      </c>
      <c r="H114" s="39">
        <v>746.42</v>
      </c>
      <c r="I114" s="46">
        <v>0</v>
      </c>
      <c r="J114" s="44">
        <v>1</v>
      </c>
      <c r="K114" s="73">
        <v>1994.8500000000058</v>
      </c>
      <c r="L114" s="50">
        <v>0</v>
      </c>
      <c r="M114" s="73">
        <v>0</v>
      </c>
      <c r="N114" s="44">
        <v>0</v>
      </c>
      <c r="O114" s="45">
        <f t="shared" si="831"/>
      </c>
      <c r="P114" s="46"/>
      <c r="Q114" s="47">
        <f t="shared" si="250"/>
      </c>
      <c r="R114" s="42">
        <f t="shared" ref="R114:R117" si="423">J114+L114</f>
      </c>
      <c r="S114" s="39">
        <f t="shared" ref="S114:S117" si="537">K114+M114</f>
      </c>
      <c r="T114" s="48">
        <f t="shared" si="144"/>
      </c>
      <c r="U114" s="48">
        <f t="shared" si="184"/>
      </c>
      <c r="V114" s="48">
        <f t="shared" si="47"/>
      </c>
      <c r="W114" s="49">
        <v>1</v>
      </c>
      <c r="X114" s="48">
        <f t="shared" si="101"/>
      </c>
      <c r="Y114" s="48">
        <f t="shared" si="632"/>
      </c>
      <c r="Z114" s="48">
        <f t="shared" si="786"/>
      </c>
      <c r="AA114" s="48">
        <f t="shared" si="204"/>
      </c>
      <c r="AB114" s="48">
        <f t="shared" si="270"/>
      </c>
      <c r="AC114" s="45">
        <f t="shared" si="121"/>
      </c>
      <c r="AD114" s="45">
        <f t="shared" si="164"/>
      </c>
      <c r="AE114" s="45">
        <f t="shared" si="6"/>
      </c>
      <c r="AF114" s="45">
        <f t="shared" si="70"/>
      </c>
      <c r="AG114" s="45">
        <f t="shared" si="652"/>
      </c>
      <c r="AH114" s="45">
        <f t="shared" si="811"/>
      </c>
      <c r="AI114" s="45">
        <f t="shared" si="225"/>
      </c>
      <c r="AJ114" s="50">
        <v>40</v>
      </c>
      <c r="AK114" s="72">
        <v>16869</v>
      </c>
      <c r="AL114" s="72">
        <v>309</v>
      </c>
      <c r="AM114" s="72">
        <v>326</v>
      </c>
      <c r="AN114" s="72">
        <v>46</v>
      </c>
      <c r="AO114" s="50">
        <v>12</v>
      </c>
      <c r="AP114" s="43">
        <v>41</v>
      </c>
      <c r="AQ114" s="43">
        <v>43</v>
      </c>
      <c r="AR114" s="50">
        <v>1</v>
      </c>
      <c r="AS114" s="43">
        <v>1</v>
      </c>
      <c r="AT114" s="43">
        <v>0</v>
      </c>
      <c r="AU114" s="43">
        <v>13</v>
      </c>
      <c r="AV114" s="51"/>
      <c r="AW114" s="51"/>
      <c r="AX114" s="52">
        <f t="shared" ref="AX114:AX117" si="309">COUNT(AU114)</f>
      </c>
      <c r="AY114" s="7"/>
    </row>
    <row r="115">
      <c r="A115" s="34"/>
      <c r="B115" s="35" t="s">
        <v>66</v>
      </c>
      <c r="C115" s="36" t="s">
        <v>81</v>
      </c>
      <c r="D115" s="37" t="s">
        <v>93</v>
      </c>
      <c r="E115" s="71" t="s">
        <v>86</v>
      </c>
      <c r="F115" s="74">
        <f t="shared" si="691"/>
      </c>
      <c r="G115" s="39">
        <v>1301.32</v>
      </c>
      <c r="H115" s="39">
        <v>1086.48</v>
      </c>
      <c r="I115" s="46">
        <v>0</v>
      </c>
      <c r="J115" s="42">
        <v>8</v>
      </c>
      <c r="K115" s="39">
        <v>20206.149999999994</v>
      </c>
      <c r="L115" s="43">
        <v>1</v>
      </c>
      <c r="M115" s="39">
        <v>7631.91</v>
      </c>
      <c r="N115" s="44">
        <v>1</v>
      </c>
      <c r="O115" s="45">
        <f t="shared" si="831"/>
      </c>
      <c r="P115" s="46"/>
      <c r="Q115" s="47">
        <f t="shared" si="250"/>
      </c>
      <c r="R115" s="42">
        <f t="shared" si="423"/>
      </c>
      <c r="S115" s="39">
        <f t="shared" si="537"/>
      </c>
      <c r="T115" s="48">
        <f t="shared" si="144"/>
      </c>
      <c r="U115" s="48">
        <f t="shared" si="184"/>
      </c>
      <c r="V115" s="48">
        <f t="shared" si="47"/>
      </c>
      <c r="W115" s="49">
        <v>8</v>
      </c>
      <c r="X115" s="48">
        <f t="shared" si="101"/>
      </c>
      <c r="Y115" s="48">
        <f t="shared" si="632"/>
      </c>
      <c r="Z115" s="48">
        <f t="shared" si="786"/>
      </c>
      <c r="AA115" s="48">
        <f t="shared" si="204"/>
      </c>
      <c r="AB115" s="48">
        <f t="shared" si="270"/>
      </c>
      <c r="AC115" s="45">
        <f t="shared" si="121"/>
      </c>
      <c r="AD115" s="45">
        <f t="shared" si="164"/>
      </c>
      <c r="AE115" s="45">
        <f t="shared" si="6"/>
      </c>
      <c r="AF115" s="45">
        <f t="shared" si="70"/>
      </c>
      <c r="AG115" s="45">
        <f t="shared" si="652"/>
      </c>
      <c r="AH115" s="45">
        <f t="shared" si="811"/>
      </c>
      <c r="AI115" s="45">
        <f t="shared" si="225"/>
      </c>
      <c r="AJ115" s="44">
        <v>39</v>
      </c>
      <c r="AK115" s="42">
        <v>20106</v>
      </c>
      <c r="AL115" s="42">
        <v>497</v>
      </c>
      <c r="AM115" s="42">
        <v>516</v>
      </c>
      <c r="AN115" s="42">
        <v>64</v>
      </c>
      <c r="AO115" s="50">
        <v>17</v>
      </c>
      <c r="AP115" s="42">
        <v>58</v>
      </c>
      <c r="AQ115" s="43">
        <v>59</v>
      </c>
      <c r="AR115" s="50">
        <v>9</v>
      </c>
      <c r="AS115" s="44">
        <v>1</v>
      </c>
      <c r="AT115" s="44">
        <v>2</v>
      </c>
      <c r="AU115" s="44">
        <v>8</v>
      </c>
      <c r="AV115" s="51"/>
      <c r="AW115" s="51"/>
      <c r="AX115" s="52">
        <f t="shared" si="309"/>
      </c>
      <c r="AY115" s="7"/>
    </row>
    <row r="116">
      <c r="A116" s="34"/>
      <c r="B116" s="35" t="s">
        <v>66</v>
      </c>
      <c r="C116" s="36" t="s">
        <v>81</v>
      </c>
      <c r="D116" s="37" t="s">
        <v>93</v>
      </c>
      <c r="E116" s="71" t="s">
        <v>87</v>
      </c>
      <c r="F116" s="74">
        <f t="shared" si="691"/>
      </c>
      <c r="G116" s="39">
        <v>1846.45</v>
      </c>
      <c r="H116" s="39">
        <v>1516.81</v>
      </c>
      <c r="I116" s="46">
        <v>0</v>
      </c>
      <c r="J116" s="42">
        <v>4</v>
      </c>
      <c r="K116" s="39">
        <v>9639.640000000014</v>
      </c>
      <c r="L116" s="43">
        <v>0</v>
      </c>
      <c r="M116" s="39">
        <v>0</v>
      </c>
      <c r="N116" s="44">
        <v>0</v>
      </c>
      <c r="O116" s="45">
        <f t="shared" si="831"/>
      </c>
      <c r="P116" s="46"/>
      <c r="Q116" s="47">
        <f t="shared" si="250"/>
      </c>
      <c r="R116" s="42">
        <f t="shared" si="423"/>
      </c>
      <c r="S116" s="39">
        <f t="shared" si="537"/>
      </c>
      <c r="T116" s="48">
        <f t="shared" si="144"/>
      </c>
      <c r="U116" s="48">
        <f t="shared" si="184"/>
      </c>
      <c r="V116" s="48">
        <f t="shared" si="47"/>
      </c>
      <c r="W116" s="49">
        <v>3</v>
      </c>
      <c r="X116" s="48">
        <f t="shared" si="101"/>
      </c>
      <c r="Y116" s="48">
        <f t="shared" si="632"/>
      </c>
      <c r="Z116" s="48">
        <f t="shared" si="786"/>
      </c>
      <c r="AA116" s="48">
        <f t="shared" si="204"/>
      </c>
      <c r="AB116" s="48">
        <f t="shared" si="270"/>
      </c>
      <c r="AC116" s="45">
        <f t="shared" si="121"/>
      </c>
      <c r="AD116" s="45">
        <f t="shared" si="164"/>
      </c>
      <c r="AE116" s="45">
        <f t="shared" si="6"/>
      </c>
      <c r="AF116" s="45">
        <f t="shared" si="70"/>
      </c>
      <c r="AG116" s="45">
        <f t="shared" si="652"/>
      </c>
      <c r="AH116" s="45">
        <f t="shared" si="811"/>
      </c>
      <c r="AI116" s="45">
        <f t="shared" si="225"/>
      </c>
      <c r="AJ116" s="44">
        <v>41</v>
      </c>
      <c r="AK116" s="42">
        <v>25082</v>
      </c>
      <c r="AL116" s="42">
        <v>394</v>
      </c>
      <c r="AM116" s="42">
        <v>408</v>
      </c>
      <c r="AN116" s="42">
        <v>85</v>
      </c>
      <c r="AO116" s="50">
        <v>22</v>
      </c>
      <c r="AP116" s="42">
        <v>58</v>
      </c>
      <c r="AQ116" s="43">
        <v>66</v>
      </c>
      <c r="AR116" s="50">
        <v>6</v>
      </c>
      <c r="AS116" s="42">
        <v>3</v>
      </c>
      <c r="AT116" s="42">
        <v>2</v>
      </c>
      <c r="AU116" s="42">
        <v>17</v>
      </c>
      <c r="AV116" s="51"/>
      <c r="AW116" s="51"/>
      <c r="AX116" s="52">
        <f t="shared" si="309"/>
      </c>
      <c r="AY116" s="7"/>
    </row>
    <row r="117">
      <c r="A117" s="34"/>
      <c r="B117" s="35" t="s">
        <v>66</v>
      </c>
      <c r="C117" s="36" t="s">
        <v>81</v>
      </c>
      <c r="D117" s="37" t="s">
        <v>93</v>
      </c>
      <c r="E117" s="75" t="s">
        <v>88</v>
      </c>
      <c r="F117" s="39">
        <f t="shared" si="691"/>
      </c>
      <c r="G117" s="39">
        <v>2672.96</v>
      </c>
      <c r="H117" s="39">
        <v>1846.31</v>
      </c>
      <c r="I117" s="46">
        <v>0</v>
      </c>
      <c r="J117" s="42">
        <v>7</v>
      </c>
      <c r="K117" s="39">
        <v>14832.449999999983</v>
      </c>
      <c r="L117" s="43">
        <v>0</v>
      </c>
      <c r="M117" s="39">
        <v>0</v>
      </c>
      <c r="N117" s="44">
        <v>1</v>
      </c>
      <c r="O117" s="45">
        <f t="shared" si="831"/>
      </c>
      <c r="P117" s="46"/>
      <c r="Q117" s="47">
        <f t="shared" si="250"/>
      </c>
      <c r="R117" s="42">
        <f t="shared" si="423"/>
      </c>
      <c r="S117" s="39">
        <f t="shared" si="537"/>
      </c>
      <c r="T117" s="48">
        <f t="shared" si="144"/>
      </c>
      <c r="U117" s="48">
        <f t="shared" si="184"/>
      </c>
      <c r="V117" s="48">
        <f t="shared" si="47"/>
      </c>
      <c r="W117" s="49">
        <v>6</v>
      </c>
      <c r="X117" s="48">
        <f t="shared" si="101"/>
      </c>
      <c r="Y117" s="48">
        <f t="shared" si="632"/>
      </c>
      <c r="Z117" s="48">
        <f t="shared" si="786"/>
      </c>
      <c r="AA117" s="48">
        <f t="shared" si="204"/>
      </c>
      <c r="AB117" s="48">
        <f t="shared" si="270"/>
      </c>
      <c r="AC117" s="45">
        <f t="shared" si="121"/>
      </c>
      <c r="AD117" s="45">
        <f t="shared" si="164"/>
      </c>
      <c r="AE117" s="45">
        <f t="shared" si="6"/>
      </c>
      <c r="AF117" s="45">
        <f t="shared" si="70"/>
      </c>
      <c r="AG117" s="45">
        <f t="shared" si="652"/>
      </c>
      <c r="AH117" s="45">
        <f t="shared" si="811"/>
      </c>
      <c r="AI117" s="45">
        <f t="shared" si="225"/>
      </c>
      <c r="AJ117" s="44">
        <v>47</v>
      </c>
      <c r="AK117" s="42">
        <v>28631</v>
      </c>
      <c r="AL117" s="42">
        <v>486</v>
      </c>
      <c r="AM117" s="42">
        <v>515</v>
      </c>
      <c r="AN117" s="42">
        <v>94</v>
      </c>
      <c r="AO117" s="50">
        <v>26</v>
      </c>
      <c r="AP117" s="42">
        <v>96</v>
      </c>
      <c r="AQ117" s="43">
        <v>80</v>
      </c>
      <c r="AR117" s="50">
        <v>8</v>
      </c>
      <c r="AS117" s="42">
        <v>10</v>
      </c>
      <c r="AT117" s="42">
        <v>2</v>
      </c>
      <c r="AU117" s="42">
        <v>12</v>
      </c>
      <c r="AV117" s="51"/>
      <c r="AW117" s="51"/>
      <c r="AX117" s="52">
        <f t="shared" si="309"/>
      </c>
      <c r="AY117" s="7"/>
    </row>
    <row r="118">
      <c r="A118" s="34"/>
      <c r="B118" s="54" t="s">
        <v>65</v>
      </c>
      <c r="C118" s="54"/>
      <c r="D118" s="54"/>
      <c r="E118" s="54"/>
      <c r="F118" s="76">
        <f>SUM(F114:F117)</f>
      </c>
      <c r="G118" s="55">
        <f>SUM(G114:G117)</f>
      </c>
      <c r="H118" s="55">
        <f>SUM(H114:H117)</f>
      </c>
      <c r="I118" s="46">
        <f>SUM(I114:I117)</f>
      </c>
      <c r="J118" s="57">
        <f>SUM(J114:J117)</f>
      </c>
      <c r="K118" s="55">
        <f>SUM(K114:K117)</f>
      </c>
      <c r="L118" s="58">
        <f>SUM(L114:L117)</f>
      </c>
      <c r="M118" s="55">
        <f>SUM(M114:M117)</f>
      </c>
      <c r="N118" s="57">
        <f>SUM(N114:N117)</f>
      </c>
      <c r="O118" s="59">
        <f t="shared" si="831"/>
      </c>
      <c r="P118" s="60">
        <f>SUM(P114:P117)</f>
      </c>
      <c r="Q118" s="47">
        <f t="shared" si="250"/>
      </c>
      <c r="R118" s="57">
        <f>SUM(R114:R117)</f>
      </c>
      <c r="S118" s="55">
        <f>SUM(S114:S117)</f>
      </c>
      <c r="T118" s="61">
        <f t="shared" si="144"/>
      </c>
      <c r="U118" s="61">
        <f t="shared" si="184"/>
      </c>
      <c r="V118" s="61">
        <f t="shared" si="47"/>
      </c>
      <c r="W118" s="62">
        <f>SUM(W114:W117)</f>
      </c>
      <c r="X118" s="61">
        <f t="shared" si="101"/>
      </c>
      <c r="Y118" s="61">
        <f t="shared" si="632"/>
      </c>
      <c r="Z118" s="61">
        <f t="shared" si="786"/>
      </c>
      <c r="AA118" s="61">
        <f t="shared" si="204"/>
      </c>
      <c r="AB118" s="61">
        <f t="shared" si="270"/>
      </c>
      <c r="AC118" s="59">
        <f t="shared" si="121"/>
      </c>
      <c r="AD118" s="59">
        <f t="shared" si="164"/>
      </c>
      <c r="AE118" s="59">
        <f t="shared" si="6"/>
      </c>
      <c r="AF118" s="59">
        <f t="shared" si="70"/>
      </c>
      <c r="AG118" s="59">
        <f t="shared" si="652"/>
      </c>
      <c r="AH118" s="59">
        <f t="shared" si="811"/>
      </c>
      <c r="AI118" s="45">
        <f t="shared" si="225"/>
      </c>
      <c r="AJ118" s="57">
        <f>AVERAGE(AJ114:AJ117)</f>
      </c>
      <c r="AK118" s="57">
        <f>SUM(AK114:AK117)</f>
      </c>
      <c r="AL118" s="57">
        <f>SUM(AL114:AL117)</f>
      </c>
      <c r="AM118" s="57">
        <f>SUM(AM114:AM117)</f>
      </c>
      <c r="AN118" s="57">
        <f>SUM(AN114:AN117)</f>
      </c>
      <c r="AO118" s="63">
        <f>SUM(AO114:AO117)</f>
      </c>
      <c r="AP118" s="57">
        <f>SUM(AP114:AP117)</f>
      </c>
      <c r="AQ118" s="63">
        <f>SUM(AQ114:AQ117)</f>
      </c>
      <c r="AR118" s="63">
        <f>SUM(AR114:AR117)</f>
      </c>
      <c r="AS118" s="57">
        <f>SUM(AS114:AS117)</f>
      </c>
      <c r="AT118" s="57">
        <f>SUM(AT114:AT117)</f>
      </c>
      <c r="AU118" s="57">
        <f>SUM(AU114:AU117)</f>
      </c>
      <c r="AV118" s="64"/>
      <c r="AW118" s="64"/>
      <c r="AX118" s="57">
        <f>SUM(AX114:AX117)</f>
      </c>
      <c r="AY118" s="7"/>
    </row>
    <row r="119">
      <c r="A119" s="34"/>
      <c r="B119" s="35" t="s">
        <v>66</v>
      </c>
      <c r="C119" s="35" t="s">
        <v>81</v>
      </c>
      <c r="D119" s="37" t="s">
        <v>67</v>
      </c>
      <c r="E119" s="71" t="s">
        <v>89</v>
      </c>
      <c r="F119" s="74">
        <f t="shared" ref="F119:F120" si="692">G119+H119+I119</f>
      </c>
      <c r="G119" s="39">
        <v>2051.79</v>
      </c>
      <c r="H119" s="39">
        <v>1335.36</v>
      </c>
      <c r="I119" s="46">
        <v>0</v>
      </c>
      <c r="J119" s="42">
        <v>2</v>
      </c>
      <c r="K119" s="39">
        <v>4632.74000000002</v>
      </c>
      <c r="L119" s="43">
        <v>0</v>
      </c>
      <c r="M119" s="39">
        <v>0</v>
      </c>
      <c r="N119" s="44">
        <v>2</v>
      </c>
      <c r="O119" s="45">
        <f t="shared" si="831"/>
      </c>
      <c r="P119" s="46"/>
      <c r="Q119" s="47">
        <f t="shared" si="250"/>
      </c>
      <c r="R119" s="42">
        <f t="shared" ref="R119:R120" si="424">J119+L119</f>
      </c>
      <c r="S119" s="39">
        <f t="shared" ref="S119:S120" si="538">K119+M119</f>
      </c>
      <c r="T119" s="48">
        <f t="shared" si="144"/>
      </c>
      <c r="U119" s="48">
        <f t="shared" si="184"/>
      </c>
      <c r="V119" s="48">
        <f t="shared" si="47"/>
      </c>
      <c r="W119" s="49">
        <v>1</v>
      </c>
      <c r="X119" s="48">
        <f t="shared" si="101"/>
      </c>
      <c r="Y119" s="48">
        <f t="shared" si="632"/>
      </c>
      <c r="Z119" s="48">
        <f t="shared" si="786"/>
      </c>
      <c r="AA119" s="48">
        <f t="shared" si="204"/>
      </c>
      <c r="AB119" s="48">
        <f t="shared" si="270"/>
      </c>
      <c r="AC119" s="45">
        <f t="shared" si="121"/>
      </c>
      <c r="AD119" s="45">
        <f t="shared" si="164"/>
      </c>
      <c r="AE119" s="45">
        <f t="shared" si="6"/>
      </c>
      <c r="AF119" s="45">
        <f t="shared" si="70"/>
      </c>
      <c r="AG119" s="45">
        <f t="shared" si="652"/>
      </c>
      <c r="AH119" s="45">
        <f t="shared" si="811"/>
      </c>
      <c r="AI119" s="45">
        <f t="shared" si="225"/>
      </c>
      <c r="AJ119" s="44">
        <v>47</v>
      </c>
      <c r="AK119" s="42">
        <v>33294</v>
      </c>
      <c r="AL119" s="42">
        <v>785</v>
      </c>
      <c r="AM119" s="42">
        <v>849</v>
      </c>
      <c r="AN119" s="42">
        <v>93</v>
      </c>
      <c r="AO119" s="50">
        <v>24</v>
      </c>
      <c r="AP119" s="42">
        <v>50</v>
      </c>
      <c r="AQ119" s="43">
        <v>87</v>
      </c>
      <c r="AR119" s="50">
        <v>3</v>
      </c>
      <c r="AS119" s="42">
        <v>9</v>
      </c>
      <c r="AT119" s="42">
        <v>6</v>
      </c>
      <c r="AU119" s="42">
        <v>11</v>
      </c>
      <c r="AV119" s="51"/>
      <c r="AW119" s="51"/>
      <c r="AX119" s="77">
        <f t="shared" ref="AX119:AX120" si="310">COUNT(AU119)</f>
      </c>
      <c r="AY119" s="7"/>
    </row>
    <row r="120">
      <c r="A120" s="34"/>
      <c r="B120" s="35" t="s">
        <v>66</v>
      </c>
      <c r="C120" s="36" t="s">
        <v>81</v>
      </c>
      <c r="D120" s="37" t="s">
        <v>67</v>
      </c>
      <c r="E120" s="75" t="s">
        <v>90</v>
      </c>
      <c r="F120" s="39">
        <f t="shared" si="692"/>
      </c>
      <c r="G120" s="39">
        <v>1344.06</v>
      </c>
      <c r="H120" s="39">
        <v>1689.42</v>
      </c>
      <c r="I120" s="46">
        <v>0</v>
      </c>
      <c r="J120" s="42">
        <v>2</v>
      </c>
      <c r="K120" s="39">
        <v>3299.2699999999895</v>
      </c>
      <c r="L120" s="43">
        <v>0</v>
      </c>
      <c r="M120" s="39">
        <v>0</v>
      </c>
      <c r="N120" s="44">
        <v>1</v>
      </c>
      <c r="O120" s="45">
        <f t="shared" si="831"/>
      </c>
      <c r="P120" s="46"/>
      <c r="Q120" s="47">
        <f t="shared" si="250"/>
      </c>
      <c r="R120" s="42">
        <f t="shared" si="424"/>
      </c>
      <c r="S120" s="39">
        <f t="shared" si="538"/>
      </c>
      <c r="T120" s="48">
        <f t="shared" si="144"/>
      </c>
      <c r="U120" s="48">
        <f t="shared" si="184"/>
      </c>
      <c r="V120" s="48">
        <f t="shared" si="47"/>
      </c>
      <c r="W120" s="49">
        <v>2</v>
      </c>
      <c r="X120" s="48">
        <f t="shared" si="101"/>
      </c>
      <c r="Y120" s="48">
        <f t="shared" si="632"/>
      </c>
      <c r="Z120" s="48">
        <f t="shared" si="786"/>
      </c>
      <c r="AA120" s="48">
        <f t="shared" si="204"/>
      </c>
      <c r="AB120" s="48">
        <f t="shared" si="270"/>
      </c>
      <c r="AC120" s="45">
        <f t="shared" si="121"/>
      </c>
      <c r="AD120" s="45">
        <f t="shared" si="164"/>
      </c>
      <c r="AE120" s="45">
        <f t="shared" si="6"/>
      </c>
      <c r="AF120" s="45">
        <f t="shared" si="70"/>
      </c>
      <c r="AG120" s="45">
        <f t="shared" si="652"/>
      </c>
      <c r="AH120" s="45">
        <f t="shared" si="811"/>
      </c>
      <c r="AI120" s="45">
        <f t="shared" si="225"/>
      </c>
      <c r="AJ120" s="44">
        <v>48</v>
      </c>
      <c r="AK120" s="42">
        <v>32107</v>
      </c>
      <c r="AL120" s="42">
        <v>605</v>
      </c>
      <c r="AM120" s="42">
        <v>644</v>
      </c>
      <c r="AN120" s="42">
        <v>71</v>
      </c>
      <c r="AO120" s="50">
        <v>11</v>
      </c>
      <c r="AP120" s="42">
        <v>53</v>
      </c>
      <c r="AQ120" s="43">
        <v>69</v>
      </c>
      <c r="AR120" s="50">
        <v>2</v>
      </c>
      <c r="AS120" s="42">
        <v>3</v>
      </c>
      <c r="AT120" s="42">
        <v>2</v>
      </c>
      <c r="AU120" s="42">
        <v>14</v>
      </c>
      <c r="AV120" s="51"/>
      <c r="AW120" s="51"/>
      <c r="AX120" s="77">
        <f t="shared" si="310"/>
      </c>
      <c r="AY120" s="7"/>
    </row>
    <row r="121">
      <c r="A121" s="34"/>
      <c r="B121" s="54" t="s">
        <v>65</v>
      </c>
      <c r="C121" s="54"/>
      <c r="D121" s="54"/>
      <c r="E121" s="54"/>
      <c r="F121" s="76">
        <f>SUM(F119:F120)</f>
      </c>
      <c r="G121" s="76">
        <f>SUM(G119:G120)</f>
      </c>
      <c r="H121" s="76">
        <f>SUM(H119:H120)</f>
      </c>
      <c r="I121" s="57">
        <f>SUM(I119:I120)</f>
      </c>
      <c r="J121" s="57">
        <f>SUM(J119:J120)</f>
      </c>
      <c r="K121" s="57">
        <f>SUM(K119:K120)</f>
      </c>
      <c r="L121" s="57">
        <f>SUM(L119:L120)</f>
      </c>
      <c r="M121" s="57">
        <f>SUM(M119:M120)</f>
      </c>
      <c r="N121" s="57">
        <f>SUM(N119:N120)</f>
      </c>
      <c r="O121" s="59">
        <f t="shared" si="831"/>
      </c>
      <c r="P121" s="60">
        <f>SUM(P119:P120)</f>
      </c>
      <c r="Q121" s="47">
        <f t="shared" si="250"/>
      </c>
      <c r="R121" s="57">
        <f>SUM(R119:R120)</f>
      </c>
      <c r="S121" s="55">
        <f>SUM(S119:S120)</f>
      </c>
      <c r="T121" s="61">
        <f t="shared" si="144"/>
      </c>
      <c r="U121" s="61">
        <f t="shared" si="184"/>
      </c>
      <c r="V121" s="61">
        <f t="shared" si="47"/>
      </c>
      <c r="W121" s="62">
        <f>SUM(W119:W120)</f>
      </c>
      <c r="X121" s="61">
        <f t="shared" si="101"/>
      </c>
      <c r="Y121" s="61">
        <f t="shared" si="632"/>
      </c>
      <c r="Z121" s="61">
        <f t="shared" si="786"/>
      </c>
      <c r="AA121" s="61">
        <f t="shared" si="204"/>
      </c>
      <c r="AB121" s="61">
        <f t="shared" si="270"/>
      </c>
      <c r="AC121" s="59">
        <f t="shared" si="121"/>
      </c>
      <c r="AD121" s="59">
        <f t="shared" si="164"/>
      </c>
      <c r="AE121" s="59">
        <f t="shared" si="6"/>
      </c>
      <c r="AF121" s="59">
        <f t="shared" si="70"/>
      </c>
      <c r="AG121" s="59">
        <f t="shared" si="652"/>
      </c>
      <c r="AH121" s="59">
        <f t="shared" si="811"/>
      </c>
      <c r="AI121" s="45">
        <f t="shared" si="225"/>
      </c>
      <c r="AJ121" s="57">
        <f>AVERAGE(AJ119:AJ120)</f>
      </c>
      <c r="AK121" s="57">
        <f>SUM(AK119:AK120)</f>
      </c>
      <c r="AL121" s="57">
        <f>SUM(AL119:AL120)</f>
      </c>
      <c r="AM121" s="57">
        <f>SUM(AM119:AM120)</f>
      </c>
      <c r="AN121" s="57">
        <f>SUM(AN119:AN120)</f>
      </c>
      <c r="AO121" s="57">
        <f>SUM(AO119:AO120)</f>
      </c>
      <c r="AP121" s="57">
        <f>SUM(AP119:AP120)</f>
      </c>
      <c r="AQ121" s="57">
        <f>SUM(AQ119:AQ120)</f>
      </c>
      <c r="AR121" s="57">
        <f>SUM(AR119:AR120)</f>
      </c>
      <c r="AS121" s="57">
        <f>SUM(AS119:AS120)</f>
      </c>
      <c r="AT121" s="57">
        <f>SUM(AT119:AT120)</f>
      </c>
      <c r="AU121" s="57">
        <f>SUM(AU119:AU120)</f>
      </c>
      <c r="AV121" s="64"/>
      <c r="AW121" s="64"/>
      <c r="AX121" s="57">
        <f>SUM(AX119:AX120)</f>
      </c>
      <c r="AY121" s="7"/>
    </row>
    <row r="122">
      <c r="A122" s="34"/>
      <c r="B122" s="78" t="s">
        <v>91</v>
      </c>
      <c r="C122" s="78"/>
      <c r="D122" s="78"/>
      <c r="E122" s="78"/>
      <c r="F122" s="87">
        <f>F118+F113+F108+F103+F98+F121</f>
      </c>
      <c r="G122" s="88">
        <f>G118+G113+G108+G103+G98+G121</f>
      </c>
      <c r="H122" s="79">
        <f>H118+H113+H108+H103+H98+H121</f>
      </c>
      <c r="I122" s="80">
        <f>I118+I113+I108+I103+I98+I121</f>
      </c>
      <c r="J122" s="81">
        <f>J118+J113+J108+J103+J98+J121</f>
      </c>
      <c r="K122" s="81">
        <f>K118+K113+K108+K103+K98+K121</f>
      </c>
      <c r="L122" s="81">
        <f>L118+L113+L108+L103+L98+L121</f>
      </c>
      <c r="M122" s="81">
        <f>M118+M113+M108+M103+M98+M121</f>
      </c>
      <c r="N122" s="81">
        <f>N118+N113+N108+N103+N98+N121</f>
      </c>
      <c r="O122" s="82">
        <f t="shared" si="831"/>
      </c>
      <c r="P122" s="80">
        <f>P118+P113+P108+P103+P98</f>
      </c>
      <c r="Q122" s="83">
        <f t="shared" si="250"/>
      </c>
      <c r="R122" s="81">
        <f>R118+R113+R108+R103+R98+R121</f>
      </c>
      <c r="S122" s="80">
        <f>S118+S113+S108+S103+S98+S121</f>
      </c>
      <c r="T122" s="80">
        <f t="shared" si="144"/>
      </c>
      <c r="U122" s="80">
        <f t="shared" si="184"/>
      </c>
      <c r="V122" s="80">
        <f t="shared" si="47"/>
      </c>
      <c r="W122" s="81">
        <f>W118+W113+W108+W103+W98+W121</f>
      </c>
      <c r="X122" s="80">
        <f t="shared" si="101"/>
      </c>
      <c r="Y122" s="80">
        <f t="shared" si="632"/>
      </c>
      <c r="Z122" s="80">
        <f t="shared" si="786"/>
      </c>
      <c r="AA122" s="80">
        <f t="shared" si="204"/>
      </c>
      <c r="AB122" s="80">
        <f t="shared" si="270"/>
      </c>
      <c r="AC122" s="82">
        <f t="shared" si="121"/>
      </c>
      <c r="AD122" s="82">
        <f t="shared" si="164"/>
      </c>
      <c r="AE122" s="82">
        <f t="shared" si="6"/>
      </c>
      <c r="AF122" s="82">
        <f t="shared" si="70"/>
      </c>
      <c r="AG122" s="82">
        <f t="shared" si="652"/>
      </c>
      <c r="AH122" s="82">
        <f t="shared" si="811"/>
      </c>
      <c r="AI122" s="45">
        <f t="shared" si="225"/>
      </c>
      <c r="AJ122" s="84"/>
      <c r="AK122" s="81">
        <f>AK118+AK113+AK108+AK103+AK98+AK121</f>
      </c>
      <c r="AL122" s="81">
        <f>AL118+AL113+AL108+AL103+AL98+AL121</f>
      </c>
      <c r="AM122" s="81">
        <f>AM118+AM113+AM108+AM103+AM98+AM121</f>
      </c>
      <c r="AN122" s="81">
        <f>AN118+AN113+AN108+AN103+AN98+AN121</f>
      </c>
      <c r="AO122" s="81">
        <f>AO118+AO113+AO108+AO103+AO98+AO121</f>
      </c>
      <c r="AP122" s="81">
        <f>AP118+AP113+AP108+AP103+AP98+AP121</f>
      </c>
      <c r="AQ122" s="81">
        <f>AQ118+AQ113+AQ108+AQ103+AQ98+AQ121</f>
      </c>
      <c r="AR122" s="81">
        <f>AR118+AR113+AR108+AR103+AR98+AR121</f>
      </c>
      <c r="AS122" s="81">
        <f>AS118+AS113+AS108+AS103+AS98+AS121</f>
      </c>
      <c r="AT122" s="81">
        <f>AT118+AT113+AT108+AT103+AT98+AT121</f>
      </c>
      <c r="AU122" s="81">
        <f>AU118+AU113+AU108+AU103+AU98+AU121</f>
      </c>
      <c r="AV122" s="85"/>
      <c r="AW122" s="85"/>
      <c r="AX122" s="80">
        <f>AX118+AX113+AX108+AX103+AX98+AX121</f>
      </c>
      <c r="AY122" s="7"/>
    </row>
    <row r="123">
      <c r="A123" s="1"/>
      <c r="B123" s="2" t="s">
        <v>1</v>
      </c>
      <c r="C123" s="2"/>
      <c r="D123" s="2"/>
      <c r="E123" s="2"/>
      <c r="F123" s="3" t="s">
        <v>2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4" t="s">
        <v>3</v>
      </c>
      <c r="AA123" s="4"/>
      <c r="AB123" s="4"/>
      <c r="AC123" s="4"/>
      <c r="AD123" s="4"/>
      <c r="AE123" s="4"/>
      <c r="AF123" s="4"/>
      <c r="AG123" s="4"/>
      <c r="AH123" s="4"/>
      <c r="AI123" s="45">
        <f t="shared" si="225"/>
      </c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5" t="s">
        <v>4</v>
      </c>
      <c r="AW123" s="5"/>
      <c r="AX123" s="6" t="s">
        <v>5</v>
      </c>
      <c r="AY123" s="7"/>
    </row>
    <row r="124">
      <c r="A124" s="1"/>
      <c r="B124" s="2"/>
      <c r="C124" s="2"/>
      <c r="D124" s="2"/>
      <c r="E124" s="2"/>
      <c r="F124" s="8" t="s">
        <v>6</v>
      </c>
      <c r="G124" s="8"/>
      <c r="H124" s="8"/>
      <c r="I124" s="8"/>
      <c r="J124" s="9" t="s">
        <v>94</v>
      </c>
      <c r="K124" s="9"/>
      <c r="L124" s="9"/>
      <c r="M124" s="9"/>
      <c r="N124" s="9"/>
      <c r="O124" s="9"/>
      <c r="P124" s="9"/>
      <c r="Q124" s="9"/>
      <c r="R124" s="9"/>
      <c r="S124" s="9"/>
      <c r="T124" s="10" t="s">
        <v>7</v>
      </c>
      <c r="U124" s="10"/>
      <c r="V124" s="10"/>
      <c r="W124" s="10"/>
      <c r="X124" s="10"/>
      <c r="Y124" s="10"/>
      <c r="Z124" s="11" t="s">
        <v>8</v>
      </c>
      <c r="AA124" s="11"/>
      <c r="AB124" s="11"/>
      <c r="AC124" s="11"/>
      <c r="AD124" s="11"/>
      <c r="AE124" s="11"/>
      <c r="AF124" s="11"/>
      <c r="AG124" s="11"/>
      <c r="AH124" s="11"/>
      <c r="AI124" s="45">
        <f t="shared" si="225"/>
      </c>
      <c r="AJ124" s="11"/>
      <c r="AK124" s="12" t="s">
        <v>9</v>
      </c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3"/>
      <c r="AW124" s="14"/>
      <c r="AX124" s="6"/>
      <c r="AY124" s="7"/>
    </row>
    <row r="125">
      <c r="A125" s="1"/>
      <c r="B125" s="15" t="s">
        <v>10</v>
      </c>
      <c r="C125" s="16" t="s">
        <v>11</v>
      </c>
      <c r="D125" s="17" t="s">
        <v>12</v>
      </c>
      <c r="E125" s="18" t="s">
        <v>13</v>
      </c>
      <c r="F125" s="19" t="s">
        <v>14</v>
      </c>
      <c r="G125" s="8" t="s">
        <v>15</v>
      </c>
      <c r="H125" s="20" t="s">
        <v>16</v>
      </c>
      <c r="I125" s="21" t="s">
        <v>17</v>
      </c>
      <c r="J125" s="22" t="s">
        <v>18</v>
      </c>
      <c r="K125" s="23" t="s">
        <v>19</v>
      </c>
      <c r="L125" s="24" t="s">
        <v>20</v>
      </c>
      <c r="M125" s="23" t="s">
        <v>21</v>
      </c>
      <c r="N125" s="23" t="s">
        <v>22</v>
      </c>
      <c r="O125" s="23" t="s">
        <v>23</v>
      </c>
      <c r="P125" s="25" t="s">
        <v>24</v>
      </c>
      <c r="Q125" s="23" t="s">
        <v>25</v>
      </c>
      <c r="R125" s="22" t="s">
        <v>26</v>
      </c>
      <c r="S125" s="26" t="s">
        <v>27</v>
      </c>
      <c r="T125" s="10" t="s">
        <v>28</v>
      </c>
      <c r="U125" s="10" t="s">
        <v>29</v>
      </c>
      <c r="V125" s="10" t="s">
        <v>30</v>
      </c>
      <c r="W125" s="27" t="s">
        <v>31</v>
      </c>
      <c r="X125" s="10" t="s">
        <v>32</v>
      </c>
      <c r="Y125" s="28" t="s">
        <v>33</v>
      </c>
      <c r="Z125" s="29" t="s">
        <v>34</v>
      </c>
      <c r="AA125" s="30" t="s">
        <v>35</v>
      </c>
      <c r="AB125" s="31" t="s">
        <v>36</v>
      </c>
      <c r="AC125" s="30" t="s">
        <v>37</v>
      </c>
      <c r="AD125" s="30" t="s">
        <v>38</v>
      </c>
      <c r="AE125" s="32" t="s">
        <v>39</v>
      </c>
      <c r="AF125" s="30" t="s">
        <v>40</v>
      </c>
      <c r="AG125" s="30" t="s">
        <v>41</v>
      </c>
      <c r="AH125" s="30" t="s">
        <v>42</v>
      </c>
      <c r="AI125" s="32" t="s">
        <v>43</v>
      </c>
      <c r="AJ125" s="32" t="s">
        <v>44</v>
      </c>
      <c r="AK125" s="12" t="s">
        <v>45</v>
      </c>
      <c r="AL125" s="33" t="s">
        <v>46</v>
      </c>
      <c r="AM125" s="33" t="s">
        <v>47</v>
      </c>
      <c r="AN125" s="33" t="s">
        <v>48</v>
      </c>
      <c r="AO125" s="33" t="s">
        <v>49</v>
      </c>
      <c r="AP125" s="33" t="s">
        <v>50</v>
      </c>
      <c r="AQ125" s="12" t="s">
        <v>51</v>
      </c>
      <c r="AR125" s="12" t="s">
        <v>52</v>
      </c>
      <c r="AS125" s="12" t="s">
        <v>53</v>
      </c>
      <c r="AT125" s="12" t="s">
        <v>54</v>
      </c>
      <c r="AU125" s="12" t="s">
        <v>55</v>
      </c>
      <c r="AV125" s="13"/>
      <c r="AW125" s="14"/>
      <c r="AX125" s="6" t="s">
        <v>56</v>
      </c>
      <c r="AY125" s="7"/>
    </row>
    <row r="126">
      <c r="A126" s="34" t="s">
        <v>98</v>
      </c>
      <c r="B126" s="35" t="s">
        <v>99</v>
      </c>
      <c r="C126" s="36" t="s">
        <v>59</v>
      </c>
      <c r="D126" s="37" t="s">
        <v>67</v>
      </c>
      <c r="E126" s="38" t="s">
        <v>61</v>
      </c>
      <c r="F126" s="39">
        <f t="shared" ref="F126:F127" si="693">G126+H126+I126</f>
      </c>
      <c r="G126" s="40">
        <v>1370.99</v>
      </c>
      <c r="H126" s="39">
        <v>905.23</v>
      </c>
      <c r="I126" s="41">
        <v>0</v>
      </c>
      <c r="J126" s="44">
        <v>7</v>
      </c>
      <c r="K126" s="39">
        <v>15894.760000000002</v>
      </c>
      <c r="L126" s="50">
        <v>0</v>
      </c>
      <c r="M126" s="73">
        <v>0</v>
      </c>
      <c r="N126" s="44">
        <v>1</v>
      </c>
      <c r="O126" s="45">
        <f t="shared" ref="O126:O152" si="832">N126/R126</f>
      </c>
      <c r="P126" s="46"/>
      <c r="Q126" s="47">
        <f t="shared" ref="Q126:Q152" si="251">P126/R126</f>
      </c>
      <c r="R126" s="42">
        <f t="shared" ref="R126:R127" si="425">J126+L126</f>
      </c>
      <c r="S126" s="39">
        <f t="shared" ref="S126:S127" si="539">K126+M126</f>
      </c>
      <c r="T126" s="48">
        <f t="shared" ref="T126:T152" si="145">S126/F126</f>
      </c>
      <c r="U126" s="48">
        <f t="shared" ref="U126:U152" si="185">S126/(F126+(AX126*500)+F126*3%)</f>
      </c>
      <c r="V126" s="48">
        <f t="shared" ref="V126:V152" si="48">S126/R126</f>
      </c>
      <c r="W126" s="49">
        <v>7</v>
      </c>
      <c r="X126" s="48">
        <f t="shared" ref="X126:X152" si="102">F126/W126</f>
      </c>
      <c r="Y126" s="48">
        <f t="shared" ref="Y126:Y152" si="633">F126/R126</f>
      </c>
      <c r="Z126" s="48">
        <f t="shared" ref="Z126:Z152" si="787">F126/AL126</f>
      </c>
      <c r="AA126" s="48">
        <f t="shared" ref="AA126:AA152" si="205">F126/AK126*1000</f>
      </c>
      <c r="AB126" s="48">
        <f t="shared" ref="AB126:AB152" si="271">F126/AN126</f>
      </c>
      <c r="AC126" s="45">
        <f t="shared" ref="AC126:AC152" si="122">AL126/AK126</f>
      </c>
      <c r="AD126" s="45">
        <f t="shared" ref="AD126:AD152" si="165">AN126/AM126</f>
      </c>
      <c r="AE126" s="45">
        <f t="shared" ref="AE126:AE133" si="7">AP126/AM126</f>
      </c>
      <c r="AF126" s="45">
        <f t="shared" ref="AF126:AF133" si="71">R126/AP126</f>
      </c>
      <c r="AG126" s="45">
        <f t="shared" ref="AG126:AG152" si="653">AR126/AN126</f>
      </c>
      <c r="AH126" s="45">
        <f t="shared" ref="AH126:AH152" si="812">R126/AR126</f>
      </c>
      <c r="AI126" s="45">
        <f t="shared" ref="AI126:AI154" si="226">AQ126/AM126</f>
      </c>
      <c r="AJ126" s="50">
        <v>52</v>
      </c>
      <c r="AK126" s="43">
        <v>24634</v>
      </c>
      <c r="AL126" s="43">
        <v>518</v>
      </c>
      <c r="AM126" s="43">
        <v>545</v>
      </c>
      <c r="AN126" s="43">
        <v>67</v>
      </c>
      <c r="AO126" s="50">
        <v>18</v>
      </c>
      <c r="AP126" s="43">
        <v>62</v>
      </c>
      <c r="AQ126" s="43">
        <v>67</v>
      </c>
      <c r="AR126" s="50">
        <v>7</v>
      </c>
      <c r="AS126" s="43">
        <v>2</v>
      </c>
      <c r="AT126" s="43">
        <v>0</v>
      </c>
      <c r="AU126" s="43">
        <v>16</v>
      </c>
      <c r="AV126" s="51"/>
      <c r="AW126" s="51"/>
      <c r="AX126" s="52">
        <f t="shared" ref="AX126:AX127" si="311">COUNT(AU126)</f>
      </c>
      <c r="AY126" s="7"/>
    </row>
    <row r="127">
      <c r="A127" s="34"/>
      <c r="B127" s="35" t="s">
        <v>99</v>
      </c>
      <c r="C127" s="36" t="s">
        <v>59</v>
      </c>
      <c r="D127" s="37" t="s">
        <v>67</v>
      </c>
      <c r="E127" s="53" t="s">
        <v>62</v>
      </c>
      <c r="F127" s="39">
        <f t="shared" si="693"/>
      </c>
      <c r="G127" s="40">
        <v>272.12</v>
      </c>
      <c r="H127" s="39">
        <v>400.14</v>
      </c>
      <c r="I127" s="41">
        <v>0</v>
      </c>
      <c r="J127" s="42">
        <v>4</v>
      </c>
      <c r="K127" s="39">
        <v>8526.380000000001</v>
      </c>
      <c r="L127" s="43">
        <v>0</v>
      </c>
      <c r="M127" s="39">
        <v>0</v>
      </c>
      <c r="N127" s="44">
        <v>0</v>
      </c>
      <c r="O127" s="45">
        <f t="shared" si="832"/>
      </c>
      <c r="P127" s="46"/>
      <c r="Q127" s="47">
        <f t="shared" si="251"/>
      </c>
      <c r="R127" s="42">
        <f t="shared" si="425"/>
      </c>
      <c r="S127" s="39">
        <f t="shared" si="539"/>
      </c>
      <c r="T127" s="48">
        <f t="shared" si="145"/>
      </c>
      <c r="U127" s="48">
        <f t="shared" si="185"/>
      </c>
      <c r="V127" s="48">
        <f t="shared" si="48"/>
      </c>
      <c r="W127" s="49">
        <v>4</v>
      </c>
      <c r="X127" s="48">
        <f t="shared" si="102"/>
      </c>
      <c r="Y127" s="48">
        <f t="shared" si="633"/>
      </c>
      <c r="Z127" s="48">
        <f t="shared" si="787"/>
      </c>
      <c r="AA127" s="48">
        <f t="shared" si="205"/>
      </c>
      <c r="AB127" s="48">
        <f t="shared" si="271"/>
      </c>
      <c r="AC127" s="45">
        <f t="shared" si="122"/>
      </c>
      <c r="AD127" s="45">
        <f t="shared" si="165"/>
      </c>
      <c r="AE127" s="45">
        <f t="shared" si="7"/>
      </c>
      <c r="AF127" s="45">
        <f t="shared" si="71"/>
      </c>
      <c r="AG127" s="45">
        <f t="shared" si="653"/>
      </c>
      <c r="AH127" s="45">
        <f t="shared" si="812"/>
      </c>
      <c r="AI127" s="45">
        <f t="shared" si="226"/>
      </c>
      <c r="AJ127" s="50">
        <v>56</v>
      </c>
      <c r="AK127" s="43">
        <v>9314</v>
      </c>
      <c r="AL127" s="43">
        <v>254</v>
      </c>
      <c r="AM127" s="43">
        <v>275</v>
      </c>
      <c r="AN127" s="43">
        <v>19</v>
      </c>
      <c r="AO127" s="50">
        <v>8</v>
      </c>
      <c r="AP127" s="43">
        <v>34</v>
      </c>
      <c r="AQ127" s="43">
        <v>31</v>
      </c>
      <c r="AR127" s="50">
        <v>4</v>
      </c>
      <c r="AS127" s="43">
        <v>1</v>
      </c>
      <c r="AT127" s="43">
        <v>0</v>
      </c>
      <c r="AU127" s="43">
        <v>5</v>
      </c>
      <c r="AV127" s="51"/>
      <c r="AW127" s="51"/>
      <c r="AX127" s="52">
        <f t="shared" si="311"/>
      </c>
      <c r="AY127" s="7"/>
    </row>
    <row r="128">
      <c r="A128" s="34"/>
      <c r="B128" s="54" t="s">
        <v>65</v>
      </c>
      <c r="C128" s="54"/>
      <c r="D128" s="54"/>
      <c r="E128" s="54"/>
      <c r="F128" s="55">
        <f>SUM(F126:F127)</f>
      </c>
      <c r="G128" s="56">
        <f>SUM(G126:G127)</f>
      </c>
      <c r="H128" s="55">
        <f>SUM(H126:H127)</f>
      </c>
      <c r="I128" s="46">
        <f>SUM(I126:I127)</f>
      </c>
      <c r="J128" s="57">
        <f>SUM(J126:J127)</f>
      </c>
      <c r="K128" s="55">
        <f>SUM(K126:K127)</f>
      </c>
      <c r="L128" s="58">
        <f>SUM(L126:L127)</f>
      </c>
      <c r="M128" s="55">
        <f>SUM(M126:M127)</f>
      </c>
      <c r="N128" s="57">
        <f>SUM(N126:N127)</f>
      </c>
      <c r="O128" s="59">
        <f t="shared" si="832"/>
      </c>
      <c r="P128" s="60">
        <f>SUM(P126:P127)</f>
      </c>
      <c r="Q128" s="47">
        <f t="shared" si="251"/>
      </c>
      <c r="R128" s="57">
        <f>SUM(R126:R127)</f>
      </c>
      <c r="S128" s="55">
        <f>SUM(S126:S127)</f>
      </c>
      <c r="T128" s="61">
        <f t="shared" si="145"/>
      </c>
      <c r="U128" s="61">
        <f t="shared" si="185"/>
      </c>
      <c r="V128" s="61">
        <f t="shared" si="48"/>
      </c>
      <c r="W128" s="62">
        <f>SUM(W126:W127)</f>
      </c>
      <c r="X128" s="61">
        <f t="shared" si="102"/>
      </c>
      <c r="Y128" s="61">
        <f t="shared" si="633"/>
      </c>
      <c r="Z128" s="61">
        <f t="shared" si="787"/>
      </c>
      <c r="AA128" s="61">
        <f t="shared" si="205"/>
      </c>
      <c r="AB128" s="61">
        <f t="shared" si="271"/>
      </c>
      <c r="AC128" s="59">
        <f t="shared" si="122"/>
      </c>
      <c r="AD128" s="59">
        <f t="shared" si="165"/>
      </c>
      <c r="AE128" s="59">
        <f t="shared" si="7"/>
      </c>
      <c r="AF128" s="59">
        <f t="shared" si="71"/>
      </c>
      <c r="AG128" s="59">
        <f t="shared" si="653"/>
      </c>
      <c r="AH128" s="59">
        <f t="shared" si="812"/>
      </c>
      <c r="AI128" s="45">
        <f t="shared" si="226"/>
      </c>
      <c r="AJ128" s="63">
        <f>AVERAGE(AJ126:AJ127)</f>
      </c>
      <c r="AK128" s="63">
        <f>SUM(AK126:AK127)</f>
      </c>
      <c r="AL128" s="63">
        <f>SUM(AL126:AL127)</f>
      </c>
      <c r="AM128" s="63">
        <f>SUM(AM126:AM127)</f>
      </c>
      <c r="AN128" s="63">
        <f>SUM(AN126:AN127)</f>
      </c>
      <c r="AO128" s="63">
        <f>SUM(AO126:AO127)</f>
      </c>
      <c r="AP128" s="63">
        <f>SUM(AP126:AP127)</f>
      </c>
      <c r="AQ128" s="63">
        <f>SUM(AQ126:AQ127)</f>
      </c>
      <c r="AR128" s="63">
        <f>SUM(AR126:AR127)</f>
      </c>
      <c r="AS128" s="63">
        <f>SUM(AS126:AS127)</f>
      </c>
      <c r="AT128" s="63">
        <f>SUM(AT126:AT127)</f>
      </c>
      <c r="AU128" s="63">
        <f>SUM(AU126:AU127)</f>
      </c>
      <c r="AV128" s="64"/>
      <c r="AW128" s="64"/>
      <c r="AX128" s="57">
        <f>SUM(AX126:AX127)</f>
      </c>
      <c r="AY128" s="7"/>
    </row>
    <row r="129">
      <c r="A129" s="34"/>
      <c r="B129" s="89" t="s">
        <v>80</v>
      </c>
      <c r="C129" s="36" t="s">
        <v>59</v>
      </c>
      <c r="D129" s="37" t="s">
        <v>77</v>
      </c>
      <c r="E129" s="53" t="s">
        <v>68</v>
      </c>
      <c r="F129" s="39">
        <f t="shared" ref="F129:F132" si="694">G129+H129+I129</f>
      </c>
      <c r="G129" s="65">
        <v>704.99</v>
      </c>
      <c r="H129" s="66">
        <v>1194.31</v>
      </c>
      <c r="I129" s="46">
        <v>0</v>
      </c>
      <c r="J129" s="44">
        <v>3</v>
      </c>
      <c r="K129" s="73">
        <v>8532.59</v>
      </c>
      <c r="L129" s="50">
        <v>0</v>
      </c>
      <c r="M129" s="73">
        <v>0</v>
      </c>
      <c r="N129" s="44">
        <v>0</v>
      </c>
      <c r="O129" s="45">
        <f t="shared" si="832"/>
      </c>
      <c r="P129" s="41"/>
      <c r="Q129" s="47">
        <f t="shared" si="251"/>
      </c>
      <c r="R129" s="42">
        <f t="shared" ref="R129:R132" si="426">J129+L129</f>
      </c>
      <c r="S129" s="39">
        <f t="shared" ref="S129:S132" si="540">K129+M129</f>
      </c>
      <c r="T129" s="48">
        <f t="shared" si="145"/>
      </c>
      <c r="U129" s="48">
        <f t="shared" si="185"/>
      </c>
      <c r="V129" s="48">
        <f t="shared" si="48"/>
      </c>
      <c r="W129" s="49">
        <v>2</v>
      </c>
      <c r="X129" s="48">
        <f t="shared" si="102"/>
      </c>
      <c r="Y129" s="48">
        <f t="shared" si="633"/>
      </c>
      <c r="Z129" s="48">
        <f t="shared" si="787"/>
      </c>
      <c r="AA129" s="48">
        <f t="shared" si="205"/>
      </c>
      <c r="AB129" s="48">
        <f t="shared" si="271"/>
      </c>
      <c r="AC129" s="45">
        <f t="shared" si="122"/>
      </c>
      <c r="AD129" s="45">
        <f t="shared" si="165"/>
      </c>
      <c r="AE129" s="45">
        <f t="shared" si="7"/>
      </c>
      <c r="AF129" s="45">
        <f t="shared" si="71"/>
      </c>
      <c r="AG129" s="45">
        <f t="shared" si="653"/>
      </c>
      <c r="AH129" s="45">
        <f t="shared" si="812"/>
      </c>
      <c r="AI129" s="45">
        <f t="shared" si="226"/>
      </c>
      <c r="AJ129" s="50">
        <v>47</v>
      </c>
      <c r="AK129" s="43">
        <v>24361</v>
      </c>
      <c r="AL129" s="43">
        <v>776</v>
      </c>
      <c r="AM129" s="43">
        <v>812</v>
      </c>
      <c r="AN129" s="43">
        <v>95</v>
      </c>
      <c r="AO129" s="50">
        <v>23</v>
      </c>
      <c r="AP129" s="43">
        <v>54</v>
      </c>
      <c r="AQ129" s="43">
        <v>74</v>
      </c>
      <c r="AR129" s="50">
        <v>3</v>
      </c>
      <c r="AS129" s="43">
        <v>5</v>
      </c>
      <c r="AT129" s="43">
        <v>1</v>
      </c>
      <c r="AU129" s="43">
        <v>8</v>
      </c>
      <c r="AV129" s="51"/>
      <c r="AW129" s="51"/>
      <c r="AX129" s="52">
        <f t="shared" ref="AX129:AX132" si="312">COUNT(AU129)</f>
      </c>
      <c r="AY129" s="7"/>
    </row>
    <row r="130">
      <c r="A130" s="34"/>
      <c r="B130" s="89" t="s">
        <v>80</v>
      </c>
      <c r="C130" s="36" t="s">
        <v>59</v>
      </c>
      <c r="D130" s="37" t="s">
        <v>77</v>
      </c>
      <c r="E130" s="53" t="s">
        <v>69</v>
      </c>
      <c r="F130" s="67">
        <f t="shared" si="694"/>
      </c>
      <c r="G130" s="39">
        <v>1457.07</v>
      </c>
      <c r="H130" s="39">
        <v>2019.16</v>
      </c>
      <c r="I130" s="46">
        <v>0</v>
      </c>
      <c r="J130" s="42">
        <v>3</v>
      </c>
      <c r="K130" s="39">
        <v>7651.220000000001</v>
      </c>
      <c r="L130" s="43">
        <v>1</v>
      </c>
      <c r="M130" s="39">
        <v>6216.21</v>
      </c>
      <c r="N130" s="44">
        <v>0</v>
      </c>
      <c r="O130" s="45">
        <f t="shared" si="832"/>
      </c>
      <c r="P130" s="41"/>
      <c r="Q130" s="47">
        <f t="shared" si="251"/>
      </c>
      <c r="R130" s="42">
        <f t="shared" si="426"/>
      </c>
      <c r="S130" s="39">
        <f t="shared" si="540"/>
      </c>
      <c r="T130" s="48">
        <f t="shared" si="145"/>
      </c>
      <c r="U130" s="48">
        <f t="shared" si="185"/>
      </c>
      <c r="V130" s="48">
        <f t="shared" si="48"/>
      </c>
      <c r="W130" s="49">
        <v>4</v>
      </c>
      <c r="X130" s="48">
        <f t="shared" si="102"/>
      </c>
      <c r="Y130" s="48">
        <f t="shared" si="633"/>
      </c>
      <c r="Z130" s="48">
        <f t="shared" si="787"/>
      </c>
      <c r="AA130" s="48">
        <f t="shared" si="205"/>
      </c>
      <c r="AB130" s="48">
        <f t="shared" si="271"/>
      </c>
      <c r="AC130" s="45">
        <f t="shared" si="122"/>
      </c>
      <c r="AD130" s="45">
        <f t="shared" si="165"/>
      </c>
      <c r="AE130" s="45">
        <f t="shared" si="7"/>
      </c>
      <c r="AF130" s="45">
        <f t="shared" si="71"/>
      </c>
      <c r="AG130" s="45">
        <f t="shared" si="653"/>
      </c>
      <c r="AH130" s="45">
        <f t="shared" si="812"/>
      </c>
      <c r="AI130" s="45">
        <f t="shared" si="226"/>
      </c>
      <c r="AJ130" s="50">
        <v>49</v>
      </c>
      <c r="AK130" s="43">
        <v>34965</v>
      </c>
      <c r="AL130" s="43">
        <v>825</v>
      </c>
      <c r="AM130" s="43">
        <v>867</v>
      </c>
      <c r="AN130" s="43">
        <v>115</v>
      </c>
      <c r="AO130" s="50">
        <v>21</v>
      </c>
      <c r="AP130" s="43">
        <v>91</v>
      </c>
      <c r="AQ130" s="43">
        <v>100</v>
      </c>
      <c r="AR130" s="50">
        <v>4</v>
      </c>
      <c r="AS130" s="50">
        <v>3</v>
      </c>
      <c r="AT130" s="50">
        <v>1</v>
      </c>
      <c r="AU130" s="50">
        <v>21</v>
      </c>
      <c r="AV130" s="51"/>
      <c r="AW130" s="51"/>
      <c r="AX130" s="52">
        <f t="shared" si="312"/>
      </c>
      <c r="AY130" s="7"/>
    </row>
    <row r="131">
      <c r="A131" s="34"/>
      <c r="B131" s="89" t="s">
        <v>80</v>
      </c>
      <c r="C131" s="36" t="s">
        <v>59</v>
      </c>
      <c r="D131" s="37" t="s">
        <v>77</v>
      </c>
      <c r="E131" s="53" t="s">
        <v>70</v>
      </c>
      <c r="F131" s="67">
        <f t="shared" si="694"/>
      </c>
      <c r="G131" s="39">
        <v>1964.16</v>
      </c>
      <c r="H131" s="39">
        <v>1567.74</v>
      </c>
      <c r="I131" s="46">
        <v>0</v>
      </c>
      <c r="J131" s="42">
        <v>4</v>
      </c>
      <c r="K131" s="39">
        <v>9086.239999999998</v>
      </c>
      <c r="L131" s="43">
        <v>0</v>
      </c>
      <c r="M131" s="39">
        <v>0</v>
      </c>
      <c r="N131" s="44">
        <v>0</v>
      </c>
      <c r="O131" s="45">
        <f t="shared" si="832"/>
      </c>
      <c r="P131" s="41"/>
      <c r="Q131" s="47">
        <f t="shared" si="251"/>
      </c>
      <c r="R131" s="42">
        <f t="shared" si="426"/>
      </c>
      <c r="S131" s="39">
        <f t="shared" si="540"/>
      </c>
      <c r="T131" s="48">
        <f t="shared" si="145"/>
      </c>
      <c r="U131" s="48">
        <f t="shared" si="185"/>
      </c>
      <c r="V131" s="48">
        <f t="shared" si="48"/>
      </c>
      <c r="W131" s="49">
        <v>3</v>
      </c>
      <c r="X131" s="48">
        <f t="shared" si="102"/>
      </c>
      <c r="Y131" s="48">
        <f t="shared" si="633"/>
      </c>
      <c r="Z131" s="48">
        <f t="shared" si="787"/>
      </c>
      <c r="AA131" s="48">
        <f t="shared" si="205"/>
      </c>
      <c r="AB131" s="48">
        <f t="shared" si="271"/>
      </c>
      <c r="AC131" s="45">
        <f t="shared" si="122"/>
      </c>
      <c r="AD131" s="45">
        <f t="shared" si="165"/>
      </c>
      <c r="AE131" s="45">
        <f t="shared" si="7"/>
      </c>
      <c r="AF131" s="45">
        <f t="shared" si="71"/>
      </c>
      <c r="AG131" s="45">
        <f t="shared" si="653"/>
      </c>
      <c r="AH131" s="45">
        <f t="shared" si="812"/>
      </c>
      <c r="AI131" s="45">
        <f t="shared" si="226"/>
      </c>
      <c r="AJ131" s="50">
        <v>59</v>
      </c>
      <c r="AK131" s="43">
        <v>29091</v>
      </c>
      <c r="AL131" s="43">
        <v>583</v>
      </c>
      <c r="AM131" s="43">
        <v>643</v>
      </c>
      <c r="AN131" s="43">
        <v>123</v>
      </c>
      <c r="AO131" s="50">
        <v>11</v>
      </c>
      <c r="AP131" s="43">
        <v>42</v>
      </c>
      <c r="AQ131" s="43">
        <v>109</v>
      </c>
      <c r="AR131" s="50">
        <v>4</v>
      </c>
      <c r="AS131" s="50">
        <v>2</v>
      </c>
      <c r="AT131" s="50">
        <v>10</v>
      </c>
      <c r="AU131" s="50">
        <v>21</v>
      </c>
      <c r="AV131" s="51"/>
      <c r="AW131" s="51"/>
      <c r="AX131" s="52">
        <f t="shared" si="312"/>
      </c>
      <c r="AY131" s="7"/>
    </row>
    <row r="132">
      <c r="A132" s="34"/>
      <c r="B132" s="89" t="s">
        <v>80</v>
      </c>
      <c r="C132" s="36" t="s">
        <v>59</v>
      </c>
      <c r="D132" s="37" t="s">
        <v>77</v>
      </c>
      <c r="E132" s="53" t="s">
        <v>71</v>
      </c>
      <c r="F132" s="67">
        <f t="shared" si="694"/>
      </c>
      <c r="G132" s="39">
        <v>2178.7200000000003</v>
      </c>
      <c r="H132" s="39">
        <v>1712.15</v>
      </c>
      <c r="I132" s="46">
        <v>0</v>
      </c>
      <c r="J132" s="42">
        <v>8</v>
      </c>
      <c r="K132" s="39">
        <v>16877.660000000003</v>
      </c>
      <c r="L132" s="43">
        <v>0</v>
      </c>
      <c r="M132" s="39">
        <v>0</v>
      </c>
      <c r="N132" s="44">
        <v>1</v>
      </c>
      <c r="O132" s="45">
        <f t="shared" si="832"/>
      </c>
      <c r="P132" s="41"/>
      <c r="Q132" s="47">
        <f t="shared" si="251"/>
      </c>
      <c r="R132" s="42">
        <f t="shared" si="426"/>
      </c>
      <c r="S132" s="39">
        <f t="shared" si="540"/>
      </c>
      <c r="T132" s="48">
        <f t="shared" si="145"/>
      </c>
      <c r="U132" s="48">
        <f t="shared" si="185"/>
      </c>
      <c r="V132" s="48">
        <f t="shared" si="48"/>
      </c>
      <c r="W132" s="49">
        <v>6</v>
      </c>
      <c r="X132" s="48">
        <f t="shared" si="102"/>
      </c>
      <c r="Y132" s="48">
        <f t="shared" si="633"/>
      </c>
      <c r="Z132" s="48">
        <f t="shared" si="787"/>
      </c>
      <c r="AA132" s="48">
        <f t="shared" si="205"/>
      </c>
      <c r="AB132" s="48">
        <f t="shared" si="271"/>
      </c>
      <c r="AC132" s="45">
        <f t="shared" si="122"/>
      </c>
      <c r="AD132" s="45">
        <f t="shared" si="165"/>
      </c>
      <c r="AE132" s="45">
        <f t="shared" si="7"/>
      </c>
      <c r="AF132" s="45">
        <f t="shared" si="71"/>
      </c>
      <c r="AG132" s="45">
        <f t="shared" si="653"/>
      </c>
      <c r="AH132" s="45">
        <f t="shared" si="812"/>
      </c>
      <c r="AI132" s="45">
        <f t="shared" si="226"/>
      </c>
      <c r="AJ132" s="50">
        <v>60</v>
      </c>
      <c r="AK132" s="50">
        <v>25402</v>
      </c>
      <c r="AL132" s="43">
        <v>449</v>
      </c>
      <c r="AM132" s="43">
        <v>474</v>
      </c>
      <c r="AN132" s="43">
        <v>100</v>
      </c>
      <c r="AO132" s="50">
        <v>28</v>
      </c>
      <c r="AP132" s="43">
        <v>45</v>
      </c>
      <c r="AQ132" s="43">
        <v>85</v>
      </c>
      <c r="AR132" s="50">
        <v>8</v>
      </c>
      <c r="AS132" s="50">
        <v>4</v>
      </c>
      <c r="AT132" s="50">
        <v>5</v>
      </c>
      <c r="AU132" s="50">
        <v>23</v>
      </c>
      <c r="AV132" s="51"/>
      <c r="AW132" s="51"/>
      <c r="AX132" s="52">
        <f t="shared" si="312"/>
      </c>
      <c r="AY132" s="7"/>
    </row>
    <row r="133">
      <c r="A133" s="34"/>
      <c r="B133" s="54" t="s">
        <v>65</v>
      </c>
      <c r="C133" s="54"/>
      <c r="D133" s="54"/>
      <c r="E133" s="54"/>
      <c r="F133" s="55">
        <f>SUM(F129:F132)</f>
      </c>
      <c r="G133" s="55">
        <f>SUM(G129:G132)</f>
      </c>
      <c r="H133" s="55">
        <f>SUM(H129:H132)</f>
      </c>
      <c r="I133" s="46">
        <f>SUM(I129:I132)</f>
      </c>
      <c r="J133" s="57">
        <f>SUM(J129:J132)</f>
      </c>
      <c r="K133" s="58">
        <f>SUM(K129:K132)</f>
      </c>
      <c r="L133" s="58">
        <f>SUM(L129:L132)</f>
      </c>
      <c r="M133" s="58">
        <f>SUM(M129:M132)</f>
      </c>
      <c r="N133" s="58">
        <f>SUM(N129:N132)</f>
      </c>
      <c r="O133" s="59">
        <f t="shared" si="832"/>
      </c>
      <c r="P133" s="60">
        <f>SUM(P129:P132)</f>
      </c>
      <c r="Q133" s="47">
        <f t="shared" si="251"/>
      </c>
      <c r="R133" s="57">
        <f>SUM(R129:R132)</f>
      </c>
      <c r="S133" s="55">
        <f>SUM(S129:S132)</f>
      </c>
      <c r="T133" s="61">
        <f t="shared" si="145"/>
      </c>
      <c r="U133" s="61">
        <f t="shared" si="185"/>
      </c>
      <c r="V133" s="61">
        <f t="shared" si="48"/>
      </c>
      <c r="W133" s="62">
        <f>SUM(W129:W132)</f>
      </c>
      <c r="X133" s="61">
        <f t="shared" si="102"/>
      </c>
      <c r="Y133" s="61">
        <f t="shared" si="633"/>
      </c>
      <c r="Z133" s="61">
        <f t="shared" si="787"/>
      </c>
      <c r="AA133" s="61">
        <f t="shared" si="205"/>
      </c>
      <c r="AB133" s="61">
        <f t="shared" si="271"/>
      </c>
      <c r="AC133" s="59">
        <f t="shared" si="122"/>
      </c>
      <c r="AD133" s="59">
        <f t="shared" si="165"/>
      </c>
      <c r="AE133" s="59">
        <f t="shared" si="7"/>
      </c>
      <c r="AF133" s="59">
        <f t="shared" si="71"/>
      </c>
      <c r="AG133" s="59">
        <f t="shared" si="653"/>
      </c>
      <c r="AH133" s="59">
        <f t="shared" si="812"/>
      </c>
      <c r="AI133" s="45">
        <f t="shared" si="226"/>
      </c>
      <c r="AJ133" s="63">
        <f>AVERAGE(AJ129:AJ132)</f>
      </c>
      <c r="AK133" s="63">
        <f>SUM(AK129:AK132)</f>
      </c>
      <c r="AL133" s="63">
        <f>SUM(AL129:AL132)</f>
      </c>
      <c r="AM133" s="63">
        <f>SUM(AM129:AM132)</f>
      </c>
      <c r="AN133" s="63">
        <f>SUM(AN129:AN132)</f>
      </c>
      <c r="AO133" s="63">
        <f>SUM(AO129:AO132)</f>
      </c>
      <c r="AP133" s="63">
        <f>SUM(AP129:AP132)</f>
      </c>
      <c r="AQ133" s="63">
        <f>SUM(AQ129:AQ132)</f>
      </c>
      <c r="AR133" s="63">
        <f>SUM(AR129:AR132)</f>
      </c>
      <c r="AS133" s="63">
        <f>SUM(AS129:AS132)</f>
      </c>
      <c r="AT133" s="63">
        <f>SUM(AT129:AT132)</f>
      </c>
      <c r="AU133" s="63">
        <f>SUM(AU129:AU132)</f>
      </c>
      <c r="AV133" s="64"/>
      <c r="AW133" s="64"/>
      <c r="AX133" s="57">
        <f>SUM(AX129:AX132)</f>
      </c>
      <c r="AY133" s="7"/>
    </row>
    <row r="134">
      <c r="A134" s="34"/>
      <c r="B134" s="89" t="s">
        <v>80</v>
      </c>
      <c r="C134" s="36" t="s">
        <v>59</v>
      </c>
      <c r="D134" s="37" t="s">
        <v>84</v>
      </c>
      <c r="E134" s="53" t="s">
        <v>73</v>
      </c>
      <c r="F134" s="39">
        <f t="shared" ref="F134:F137" si="695">G134+H134+I134</f>
      </c>
      <c r="G134" s="40">
        <v>1472.0500000000002</v>
      </c>
      <c r="H134" s="39">
        <v>1393.71</v>
      </c>
      <c r="I134" s="41">
        <v>0</v>
      </c>
      <c r="J134" s="42">
        <v>3</v>
      </c>
      <c r="K134" s="39">
        <v>6537.970000000001</v>
      </c>
      <c r="L134" s="43">
        <v>1</v>
      </c>
      <c r="M134" s="39">
        <v>5096.5199999999995</v>
      </c>
      <c r="N134" s="44">
        <v>0</v>
      </c>
      <c r="O134" s="45">
        <f t="shared" si="832"/>
      </c>
      <c r="P134" s="46"/>
      <c r="Q134" s="47">
        <f t="shared" si="251"/>
      </c>
      <c r="R134" s="42">
        <f t="shared" ref="R134:R137" si="427">J134+L134</f>
      </c>
      <c r="S134" s="39">
        <f t="shared" ref="S134:S137" si="541">K134+M134</f>
      </c>
      <c r="T134" s="48">
        <f t="shared" si="145"/>
      </c>
      <c r="U134" s="48">
        <f t="shared" si="185"/>
      </c>
      <c r="V134" s="48">
        <f t="shared" si="48"/>
      </c>
      <c r="W134" s="49">
        <v>4</v>
      </c>
      <c r="X134" s="48">
        <f t="shared" si="102"/>
      </c>
      <c r="Y134" s="48">
        <f t="shared" si="633"/>
      </c>
      <c r="Z134" s="48">
        <f t="shared" si="787"/>
      </c>
      <c r="AA134" s="48">
        <f t="shared" si="205"/>
      </c>
      <c r="AB134" s="48">
        <f t="shared" si="271"/>
      </c>
      <c r="AC134" s="45">
        <f t="shared" si="122"/>
      </c>
      <c r="AD134" s="45">
        <f t="shared" si="165"/>
      </c>
      <c r="AE134" s="45">
        <f>AP135/AM134</f>
      </c>
      <c r="AF134" s="45">
        <f>R134/AP135</f>
      </c>
      <c r="AG134" s="45">
        <f t="shared" si="653"/>
      </c>
      <c r="AH134" s="45">
        <f t="shared" si="812"/>
      </c>
      <c r="AI134" s="45">
        <f t="shared" si="226"/>
      </c>
      <c r="AJ134" s="50">
        <v>61</v>
      </c>
      <c r="AK134" s="43">
        <v>23669</v>
      </c>
      <c r="AL134" s="43">
        <v>352</v>
      </c>
      <c r="AM134" s="43">
        <v>360</v>
      </c>
      <c r="AN134" s="43">
        <v>98</v>
      </c>
      <c r="AO134" s="50">
        <v>17</v>
      </c>
      <c r="AP134" s="43">
        <v>99</v>
      </c>
      <c r="AQ134" s="43">
        <v>77</v>
      </c>
      <c r="AR134" s="50">
        <v>4</v>
      </c>
      <c r="AS134" s="50">
        <v>4</v>
      </c>
      <c r="AT134" s="43">
        <v>0</v>
      </c>
      <c r="AU134" s="43">
        <v>10</v>
      </c>
      <c r="AV134" s="51"/>
      <c r="AW134" s="51"/>
      <c r="AX134" s="52">
        <f>COUNT(AU135)</f>
      </c>
      <c r="AY134" s="7"/>
    </row>
    <row r="135">
      <c r="A135" s="34"/>
      <c r="B135" s="89" t="s">
        <v>80</v>
      </c>
      <c r="C135" s="35" t="s">
        <v>59</v>
      </c>
      <c r="D135" s="37" t="s">
        <v>84</v>
      </c>
      <c r="E135" s="53" t="s">
        <v>74</v>
      </c>
      <c r="F135" s="39">
        <f t="shared" si="695"/>
      </c>
      <c r="G135" s="40">
        <v>3225.42</v>
      </c>
      <c r="H135" s="39">
        <v>1217.1</v>
      </c>
      <c r="I135" s="46">
        <v>0</v>
      </c>
      <c r="J135" s="42">
        <v>3</v>
      </c>
      <c r="K135" s="39">
        <v>8764.48000000001</v>
      </c>
      <c r="L135" s="43">
        <v>0</v>
      </c>
      <c r="M135" s="39">
        <v>0</v>
      </c>
      <c r="N135" s="44">
        <v>0</v>
      </c>
      <c r="O135" s="45">
        <f t="shared" si="832"/>
      </c>
      <c r="P135" s="46"/>
      <c r="Q135" s="47">
        <f t="shared" si="251"/>
      </c>
      <c r="R135" s="42">
        <f t="shared" si="427"/>
      </c>
      <c r="S135" s="39">
        <f t="shared" si="541"/>
      </c>
      <c r="T135" s="48">
        <f t="shared" si="145"/>
      </c>
      <c r="U135" s="48">
        <f t="shared" si="185"/>
      </c>
      <c r="V135" s="48">
        <f t="shared" si="48"/>
      </c>
      <c r="W135" s="49">
        <v>1</v>
      </c>
      <c r="X135" s="48">
        <f t="shared" si="102"/>
      </c>
      <c r="Y135" s="48">
        <f t="shared" si="633"/>
      </c>
      <c r="Z135" s="48">
        <f t="shared" si="787"/>
      </c>
      <c r="AA135" s="48">
        <f t="shared" si="205"/>
      </c>
      <c r="AB135" s="48">
        <f t="shared" si="271"/>
      </c>
      <c r="AC135" s="45">
        <f t="shared" si="122"/>
      </c>
      <c r="AD135" s="45">
        <f t="shared" si="165"/>
      </c>
      <c r="AE135" s="45">
        <f t="shared" ref="AE135:AE152" si="8">AP135/AM135</f>
      </c>
      <c r="AF135" s="45">
        <f t="shared" ref="AF135:AF152" si="72">R135/AP135</f>
      </c>
      <c r="AG135" s="45">
        <f t="shared" si="653"/>
      </c>
      <c r="AH135" s="45">
        <f t="shared" si="812"/>
      </c>
      <c r="AI135" s="45">
        <f t="shared" si="226"/>
      </c>
      <c r="AJ135" s="50">
        <v>60</v>
      </c>
      <c r="AK135" s="43">
        <v>21054</v>
      </c>
      <c r="AL135" s="43">
        <v>415</v>
      </c>
      <c r="AM135" s="43">
        <v>432</v>
      </c>
      <c r="AN135" s="43">
        <v>95</v>
      </c>
      <c r="AO135" s="50">
        <v>25</v>
      </c>
      <c r="AP135" s="43">
        <v>77</v>
      </c>
      <c r="AQ135" s="43">
        <v>82</v>
      </c>
      <c r="AR135" s="50">
        <v>3</v>
      </c>
      <c r="AS135" s="50">
        <v>4</v>
      </c>
      <c r="AT135" s="50">
        <v>0</v>
      </c>
      <c r="AU135" s="50">
        <v>9</v>
      </c>
      <c r="AV135" s="51"/>
      <c r="AW135" s="51"/>
      <c r="AX135" s="52">
        <f t="shared" ref="AX135:AX137" si="313">COUNT(AU135)</f>
      </c>
      <c r="AY135" s="7"/>
    </row>
    <row r="136">
      <c r="A136" s="34"/>
      <c r="B136" s="89" t="s">
        <v>80</v>
      </c>
      <c r="C136" s="36" t="s">
        <v>59</v>
      </c>
      <c r="D136" s="37" t="s">
        <v>84</v>
      </c>
      <c r="E136" s="53" t="s">
        <v>75</v>
      </c>
      <c r="F136" s="39">
        <f t="shared" si="695"/>
      </c>
      <c r="G136" s="68">
        <v>2119.76</v>
      </c>
      <c r="H136" s="39">
        <v>616.3</v>
      </c>
      <c r="I136" s="46">
        <v>0</v>
      </c>
      <c r="J136" s="42">
        <v>2</v>
      </c>
      <c r="K136" s="39">
        <v>4543.109999999986</v>
      </c>
      <c r="L136" s="43">
        <v>0</v>
      </c>
      <c r="M136" s="39">
        <v>0</v>
      </c>
      <c r="N136" s="44">
        <v>0</v>
      </c>
      <c r="O136" s="45">
        <f t="shared" si="832"/>
      </c>
      <c r="P136" s="46"/>
      <c r="Q136" s="47">
        <f t="shared" si="251"/>
      </c>
      <c r="R136" s="42">
        <f t="shared" si="427"/>
      </c>
      <c r="S136" s="39">
        <f t="shared" si="541"/>
      </c>
      <c r="T136" s="48">
        <f t="shared" si="145"/>
      </c>
      <c r="U136" s="48">
        <f t="shared" si="185"/>
      </c>
      <c r="V136" s="48">
        <f t="shared" si="48"/>
      </c>
      <c r="W136" s="49">
        <v>2</v>
      </c>
      <c r="X136" s="48">
        <f t="shared" si="102"/>
      </c>
      <c r="Y136" s="48">
        <f t="shared" si="633"/>
      </c>
      <c r="Z136" s="48">
        <f t="shared" si="787"/>
      </c>
      <c r="AA136" s="48">
        <f t="shared" si="205"/>
      </c>
      <c r="AB136" s="48">
        <f t="shared" si="271"/>
      </c>
      <c r="AC136" s="45">
        <f t="shared" si="122"/>
      </c>
      <c r="AD136" s="45">
        <f t="shared" si="165"/>
      </c>
      <c r="AE136" s="45">
        <f t="shared" si="8"/>
      </c>
      <c r="AF136" s="45">
        <f t="shared" si="72"/>
      </c>
      <c r="AG136" s="45">
        <f t="shared" si="653"/>
      </c>
      <c r="AH136" s="45">
        <f t="shared" si="812"/>
      </c>
      <c r="AI136" s="45">
        <f t="shared" si="226"/>
      </c>
      <c r="AJ136" s="50">
        <v>59</v>
      </c>
      <c r="AK136" s="43">
        <v>14457</v>
      </c>
      <c r="AL136" s="43">
        <v>352</v>
      </c>
      <c r="AM136" s="43">
        <v>371</v>
      </c>
      <c r="AN136" s="43">
        <v>60</v>
      </c>
      <c r="AO136" s="50">
        <v>21</v>
      </c>
      <c r="AP136" s="43">
        <v>62</v>
      </c>
      <c r="AQ136" s="43">
        <v>54</v>
      </c>
      <c r="AR136" s="50">
        <v>2</v>
      </c>
      <c r="AS136" s="50">
        <v>2</v>
      </c>
      <c r="AT136" s="50">
        <v>3</v>
      </c>
      <c r="AU136" s="50">
        <v>6</v>
      </c>
      <c r="AV136" s="51"/>
      <c r="AW136" s="51"/>
      <c r="AX136" s="52">
        <f t="shared" si="313"/>
      </c>
      <c r="AY136" s="7"/>
    </row>
    <row r="137">
      <c r="A137" s="34"/>
      <c r="B137" s="89" t="s">
        <v>80</v>
      </c>
      <c r="C137" s="35" t="s">
        <v>59</v>
      </c>
      <c r="D137" s="37" t="s">
        <v>84</v>
      </c>
      <c r="E137" s="53" t="s">
        <v>76</v>
      </c>
      <c r="F137" s="39">
        <f t="shared" si="695"/>
      </c>
      <c r="G137" s="40">
        <v>1457.09</v>
      </c>
      <c r="H137" s="39">
        <v>1058.23</v>
      </c>
      <c r="I137" s="46">
        <v>0</v>
      </c>
      <c r="J137" s="42">
        <v>3</v>
      </c>
      <c r="K137" s="39">
        <v>5424.709999999992</v>
      </c>
      <c r="L137" s="43">
        <v>0</v>
      </c>
      <c r="M137" s="39">
        <v>0</v>
      </c>
      <c r="N137" s="44">
        <v>0</v>
      </c>
      <c r="O137" s="45">
        <f t="shared" si="832"/>
      </c>
      <c r="P137" s="46"/>
      <c r="Q137" s="47">
        <f t="shared" si="251"/>
      </c>
      <c r="R137" s="42">
        <f t="shared" si="427"/>
      </c>
      <c r="S137" s="39">
        <f t="shared" si="541"/>
      </c>
      <c r="T137" s="48">
        <f t="shared" si="145"/>
      </c>
      <c r="U137" s="48">
        <f t="shared" si="185"/>
      </c>
      <c r="V137" s="48">
        <f t="shared" si="48"/>
      </c>
      <c r="W137" s="49">
        <v>2</v>
      </c>
      <c r="X137" s="48">
        <f t="shared" si="102"/>
      </c>
      <c r="Y137" s="48">
        <f t="shared" si="633"/>
      </c>
      <c r="Z137" s="48">
        <f t="shared" si="787"/>
      </c>
      <c r="AA137" s="48">
        <f t="shared" si="205"/>
      </c>
      <c r="AB137" s="48">
        <f t="shared" si="271"/>
      </c>
      <c r="AC137" s="45">
        <f t="shared" si="122"/>
      </c>
      <c r="AD137" s="45">
        <f t="shared" si="165"/>
      </c>
      <c r="AE137" s="45">
        <f t="shared" si="8"/>
      </c>
      <c r="AF137" s="45">
        <f t="shared" si="72"/>
      </c>
      <c r="AG137" s="45">
        <f t="shared" si="653"/>
      </c>
      <c r="AH137" s="45">
        <f t="shared" si="812"/>
      </c>
      <c r="AI137" s="45">
        <f t="shared" si="226"/>
      </c>
      <c r="AJ137" s="50">
        <v>56</v>
      </c>
      <c r="AK137" s="43">
        <v>23918</v>
      </c>
      <c r="AL137" s="43">
        <v>441</v>
      </c>
      <c r="AM137" s="43">
        <v>458</v>
      </c>
      <c r="AN137" s="43">
        <v>67</v>
      </c>
      <c r="AO137" s="50">
        <v>16</v>
      </c>
      <c r="AP137" s="43">
        <v>24</v>
      </c>
      <c r="AQ137" s="43">
        <v>47</v>
      </c>
      <c r="AR137" s="69">
        <v>4</v>
      </c>
      <c r="AS137" s="50">
        <v>5</v>
      </c>
      <c r="AT137" s="50">
        <v>2</v>
      </c>
      <c r="AU137" s="50">
        <v>6</v>
      </c>
      <c r="AV137" s="51"/>
      <c r="AW137" s="51"/>
      <c r="AX137" s="52">
        <f t="shared" si="313"/>
      </c>
      <c r="AY137" s="7"/>
    </row>
    <row r="138">
      <c r="A138" s="34"/>
      <c r="B138" s="54" t="s">
        <v>65</v>
      </c>
      <c r="C138" s="54"/>
      <c r="D138" s="54"/>
      <c r="E138" s="54"/>
      <c r="F138" s="55">
        <f>SUM(F134:F137)</f>
      </c>
      <c r="G138" s="56">
        <f>SUM(G134:G137)</f>
      </c>
      <c r="H138" s="55">
        <f>SUM(H134:H137)</f>
      </c>
      <c r="I138" s="46">
        <f>SUM(I134:I137)</f>
      </c>
      <c r="J138" s="57">
        <f>SUM(J134:J137)</f>
      </c>
      <c r="K138" s="55">
        <f>SUM(K134:K137)</f>
      </c>
      <c r="L138" s="58">
        <f>SUM(L134:L137)</f>
      </c>
      <c r="M138" s="55">
        <f>SUM(M134:M137)</f>
      </c>
      <c r="N138" s="57">
        <f>SUM(N134:N137)</f>
      </c>
      <c r="O138" s="59">
        <f t="shared" si="832"/>
      </c>
      <c r="P138" s="60">
        <f>SUM(P134:P137)</f>
      </c>
      <c r="Q138" s="47">
        <f t="shared" si="251"/>
      </c>
      <c r="R138" s="57">
        <f>SUM(R134:R137)</f>
      </c>
      <c r="S138" s="55">
        <f>SUM(S134:S137)</f>
      </c>
      <c r="T138" s="61">
        <f t="shared" si="145"/>
      </c>
      <c r="U138" s="61">
        <f t="shared" si="185"/>
      </c>
      <c r="V138" s="61">
        <f t="shared" si="48"/>
      </c>
      <c r="W138" s="62">
        <f>SUM(W134:W137)</f>
      </c>
      <c r="X138" s="61">
        <f t="shared" si="102"/>
      </c>
      <c r="Y138" s="61">
        <f t="shared" si="633"/>
      </c>
      <c r="Z138" s="61">
        <f t="shared" si="787"/>
      </c>
      <c r="AA138" s="61">
        <f t="shared" si="205"/>
      </c>
      <c r="AB138" s="61">
        <f t="shared" si="271"/>
      </c>
      <c r="AC138" s="59">
        <f t="shared" si="122"/>
      </c>
      <c r="AD138" s="59">
        <f t="shared" si="165"/>
      </c>
      <c r="AE138" s="59">
        <f t="shared" si="8"/>
      </c>
      <c r="AF138" s="59">
        <f t="shared" si="72"/>
      </c>
      <c r="AG138" s="59">
        <f t="shared" si="653"/>
      </c>
      <c r="AH138" s="59">
        <f t="shared" si="812"/>
      </c>
      <c r="AI138" s="45">
        <f t="shared" si="226"/>
      </c>
      <c r="AJ138" s="63">
        <f>AVERAGE(AJ134:AJ137)</f>
      </c>
      <c r="AK138" s="63">
        <f>SUM(AK134:AK137)</f>
      </c>
      <c r="AL138" s="63">
        <f>SUM(AL134:AL137)</f>
      </c>
      <c r="AM138" s="63">
        <f>SUM(AM134:AM137)</f>
      </c>
      <c r="AN138" s="63">
        <f>SUM(AN134:AN137)</f>
      </c>
      <c r="AO138" s="63">
        <f>SUM(AO134:AO137)</f>
      </c>
      <c r="AP138" s="63">
        <f>SUM(AP134:AP137)</f>
      </c>
      <c r="AQ138" s="63">
        <f>SUM(AQ134:AQ137)</f>
      </c>
      <c r="AR138" s="63">
        <f>SUM(AR134:AR137)</f>
      </c>
      <c r="AS138" s="63">
        <f>SUM(AS134:AS137)</f>
      </c>
      <c r="AT138" s="63">
        <f>SUM(AT134:AT137)</f>
      </c>
      <c r="AU138" s="63">
        <f>SUM(AU134:AU137)</f>
      </c>
      <c r="AV138" s="64"/>
      <c r="AW138" s="64"/>
      <c r="AX138" s="57">
        <f>SUM(AX134:AX137)</f>
      </c>
      <c r="AY138" s="7"/>
    </row>
    <row r="139">
      <c r="A139" s="34"/>
      <c r="B139" s="89" t="s">
        <v>80</v>
      </c>
      <c r="C139" s="70" t="s">
        <v>59</v>
      </c>
      <c r="D139" s="37" t="s">
        <v>60</v>
      </c>
      <c r="E139" s="53" t="s">
        <v>78</v>
      </c>
      <c r="F139" s="39">
        <f t="shared" ref="F139:F142" si="696">G139+H139+I139</f>
      </c>
      <c r="G139" s="40">
        <v>1298.8</v>
      </c>
      <c r="H139" s="39">
        <v>905.29</v>
      </c>
      <c r="I139" s="46">
        <v>0</v>
      </c>
      <c r="J139" s="42">
        <v>1</v>
      </c>
      <c r="K139" s="39">
        <v>2548.2599999999948</v>
      </c>
      <c r="L139" s="43">
        <v>0</v>
      </c>
      <c r="M139" s="39">
        <v>0</v>
      </c>
      <c r="N139" s="44">
        <v>0</v>
      </c>
      <c r="O139" s="45">
        <f t="shared" si="832"/>
      </c>
      <c r="P139" s="46"/>
      <c r="Q139" s="47">
        <f t="shared" si="251"/>
      </c>
      <c r="R139" s="42">
        <f t="shared" ref="R139:R142" si="428">J139+L139</f>
      </c>
      <c r="S139" s="39">
        <f t="shared" ref="S139:S142" si="542">K139+M139</f>
      </c>
      <c r="T139" s="48">
        <f t="shared" si="145"/>
      </c>
      <c r="U139" s="48">
        <f t="shared" si="185"/>
      </c>
      <c r="V139" s="48">
        <f t="shared" si="48"/>
      </c>
      <c r="W139" s="49">
        <v>0</v>
      </c>
      <c r="X139" s="48">
        <f t="shared" si="102"/>
      </c>
      <c r="Y139" s="48">
        <f t="shared" si="633"/>
      </c>
      <c r="Z139" s="48">
        <f t="shared" si="787"/>
      </c>
      <c r="AA139" s="48">
        <f t="shared" si="205"/>
      </c>
      <c r="AB139" s="48">
        <f t="shared" si="271"/>
      </c>
      <c r="AC139" s="45">
        <f t="shared" si="122"/>
      </c>
      <c r="AD139" s="45">
        <f t="shared" si="165"/>
      </c>
      <c r="AE139" s="45">
        <f t="shared" si="8"/>
      </c>
      <c r="AF139" s="45">
        <f t="shared" si="72"/>
      </c>
      <c r="AG139" s="45">
        <f t="shared" si="653"/>
      </c>
      <c r="AH139" s="45">
        <f t="shared" si="812"/>
      </c>
      <c r="AI139" s="45">
        <f t="shared" si="226"/>
      </c>
      <c r="AJ139" s="50">
        <v>55</v>
      </c>
      <c r="AK139" s="43">
        <v>23086</v>
      </c>
      <c r="AL139" s="43">
        <v>390</v>
      </c>
      <c r="AM139" s="43">
        <v>418</v>
      </c>
      <c r="AN139" s="43">
        <v>78</v>
      </c>
      <c r="AO139" s="50">
        <v>19</v>
      </c>
      <c r="AP139" s="43">
        <v>25</v>
      </c>
      <c r="AQ139" s="43">
        <v>73</v>
      </c>
      <c r="AR139" s="50">
        <v>1</v>
      </c>
      <c r="AS139" s="43">
        <v>2</v>
      </c>
      <c r="AT139" s="43">
        <v>1</v>
      </c>
      <c r="AU139" s="43">
        <v>7</v>
      </c>
      <c r="AV139" s="51"/>
      <c r="AW139" s="51"/>
      <c r="AX139" s="52">
        <f t="shared" ref="AX139:AX142" si="314">COUNT(AU139)</f>
      </c>
      <c r="AY139" s="7"/>
    </row>
    <row r="140">
      <c r="A140" s="34"/>
      <c r="B140" s="89" t="s">
        <v>80</v>
      </c>
      <c r="C140" s="70" t="s">
        <v>59</v>
      </c>
      <c r="D140" s="37" t="s">
        <v>60</v>
      </c>
      <c r="E140" s="71" t="s">
        <v>79</v>
      </c>
      <c r="F140" s="39">
        <f t="shared" si="696"/>
      </c>
      <c r="G140" s="39">
        <v>1610.77</v>
      </c>
      <c r="H140" s="39">
        <v>1370.63</v>
      </c>
      <c r="I140" s="46">
        <v>0</v>
      </c>
      <c r="J140" s="42">
        <v>3</v>
      </c>
      <c r="K140" s="39">
        <v>6537.970000000001</v>
      </c>
      <c r="L140" s="43">
        <v>0</v>
      </c>
      <c r="M140" s="39">
        <v>0</v>
      </c>
      <c r="N140" s="44">
        <v>0</v>
      </c>
      <c r="O140" s="45">
        <f t="shared" si="832"/>
      </c>
      <c r="P140" s="46"/>
      <c r="Q140" s="47">
        <f t="shared" si="251"/>
      </c>
      <c r="R140" s="42">
        <f t="shared" si="428"/>
      </c>
      <c r="S140" s="39">
        <f t="shared" si="542"/>
      </c>
      <c r="T140" s="48">
        <f t="shared" si="145"/>
      </c>
      <c r="U140" s="48">
        <f t="shared" si="185"/>
      </c>
      <c r="V140" s="48">
        <f t="shared" si="48"/>
      </c>
      <c r="W140" s="49">
        <v>2</v>
      </c>
      <c r="X140" s="48">
        <f t="shared" si="102"/>
      </c>
      <c r="Y140" s="48">
        <f t="shared" si="633"/>
      </c>
      <c r="Z140" s="48">
        <f t="shared" si="787"/>
      </c>
      <c r="AA140" s="48">
        <f t="shared" si="205"/>
      </c>
      <c r="AB140" s="48">
        <f t="shared" si="271"/>
      </c>
      <c r="AC140" s="45">
        <f t="shared" si="122"/>
      </c>
      <c r="AD140" s="45">
        <f t="shared" si="165"/>
      </c>
      <c r="AE140" s="45">
        <f t="shared" si="8"/>
      </c>
      <c r="AF140" s="45">
        <f t="shared" si="72"/>
      </c>
      <c r="AG140" s="45">
        <f t="shared" si="653"/>
      </c>
      <c r="AH140" s="45">
        <f t="shared" si="812"/>
      </c>
      <c r="AI140" s="45">
        <f t="shared" si="226"/>
      </c>
      <c r="AJ140" s="50">
        <v>55</v>
      </c>
      <c r="AK140" s="43">
        <v>21300</v>
      </c>
      <c r="AL140" s="43">
        <v>458</v>
      </c>
      <c r="AM140" s="43">
        <v>481</v>
      </c>
      <c r="AN140" s="43">
        <v>82</v>
      </c>
      <c r="AO140" s="50">
        <v>13</v>
      </c>
      <c r="AP140" s="43">
        <v>44</v>
      </c>
      <c r="AQ140" s="43">
        <v>65</v>
      </c>
      <c r="AR140" s="50">
        <v>3</v>
      </c>
      <c r="AS140" s="50">
        <v>1</v>
      </c>
      <c r="AT140" s="50">
        <v>2</v>
      </c>
      <c r="AU140" s="50">
        <v>6</v>
      </c>
      <c r="AV140" s="51"/>
      <c r="AW140" s="51"/>
      <c r="AX140" s="52">
        <f t="shared" si="314"/>
      </c>
      <c r="AY140" s="7"/>
    </row>
    <row r="141">
      <c r="A141" s="34"/>
      <c r="B141" s="35" t="s">
        <v>66</v>
      </c>
      <c r="C141" s="36" t="s">
        <v>81</v>
      </c>
      <c r="D141" s="37" t="s">
        <v>60</v>
      </c>
      <c r="E141" s="71" t="s">
        <v>82</v>
      </c>
      <c r="F141" s="39">
        <f t="shared" si="696"/>
      </c>
      <c r="G141" s="39">
        <v>1699.97</v>
      </c>
      <c r="H141" s="39">
        <v>1004.86</v>
      </c>
      <c r="I141" s="46">
        <v>0</v>
      </c>
      <c r="J141" s="42">
        <v>3</v>
      </c>
      <c r="K141" s="39">
        <v>8204.630000000005</v>
      </c>
      <c r="L141" s="43">
        <v>0</v>
      </c>
      <c r="M141" s="39">
        <v>0</v>
      </c>
      <c r="N141" s="44">
        <v>0</v>
      </c>
      <c r="O141" s="45">
        <f t="shared" si="832"/>
      </c>
      <c r="P141" s="46"/>
      <c r="Q141" s="47">
        <f t="shared" si="251"/>
      </c>
      <c r="R141" s="42">
        <f t="shared" si="428"/>
      </c>
      <c r="S141" s="39">
        <f t="shared" si="542"/>
      </c>
      <c r="T141" s="48">
        <f t="shared" si="145"/>
      </c>
      <c r="U141" s="48">
        <f t="shared" si="185"/>
      </c>
      <c r="V141" s="48">
        <f t="shared" si="48"/>
      </c>
      <c r="W141" s="49">
        <v>1</v>
      </c>
      <c r="X141" s="48">
        <f t="shared" si="102"/>
      </c>
      <c r="Y141" s="48">
        <f t="shared" si="633"/>
      </c>
      <c r="Z141" s="48">
        <f t="shared" si="787"/>
      </c>
      <c r="AA141" s="48">
        <f t="shared" si="205"/>
      </c>
      <c r="AB141" s="48">
        <f t="shared" si="271"/>
      </c>
      <c r="AC141" s="45">
        <f t="shared" si="122"/>
      </c>
      <c r="AD141" s="45">
        <f t="shared" si="165"/>
      </c>
      <c r="AE141" s="45">
        <f t="shared" si="8"/>
      </c>
      <c r="AF141" s="45">
        <f t="shared" si="72"/>
      </c>
      <c r="AG141" s="45">
        <f t="shared" si="653"/>
      </c>
      <c r="AH141" s="45">
        <f t="shared" si="812"/>
      </c>
      <c r="AI141" s="45">
        <f t="shared" si="226"/>
      </c>
      <c r="AJ141" s="50">
        <v>54</v>
      </c>
      <c r="AK141" s="43">
        <v>18759</v>
      </c>
      <c r="AL141" s="43">
        <v>348</v>
      </c>
      <c r="AM141" s="43">
        <v>376</v>
      </c>
      <c r="AN141" s="43">
        <v>69</v>
      </c>
      <c r="AO141" s="50">
        <v>21</v>
      </c>
      <c r="AP141" s="43">
        <v>57</v>
      </c>
      <c r="AQ141" s="43">
        <v>62</v>
      </c>
      <c r="AR141" s="50">
        <v>3</v>
      </c>
      <c r="AS141" s="43">
        <v>3</v>
      </c>
      <c r="AT141" s="43">
        <v>1</v>
      </c>
      <c r="AU141" s="43">
        <v>10</v>
      </c>
      <c r="AV141" s="51"/>
      <c r="AW141" s="51"/>
      <c r="AX141" s="52">
        <f t="shared" si="314"/>
      </c>
      <c r="AY141" s="7"/>
    </row>
    <row r="142">
      <c r="A142" s="34"/>
      <c r="B142" s="35" t="s">
        <v>66</v>
      </c>
      <c r="C142" s="36" t="s">
        <v>81</v>
      </c>
      <c r="D142" s="37" t="s">
        <v>60</v>
      </c>
      <c r="E142" s="71" t="s">
        <v>83</v>
      </c>
      <c r="F142" s="39">
        <f t="shared" si="696"/>
      </c>
      <c r="G142" s="39">
        <v>1672.01</v>
      </c>
      <c r="H142" s="39">
        <v>873.72</v>
      </c>
      <c r="I142" s="46">
        <v>0</v>
      </c>
      <c r="J142" s="42">
        <v>6</v>
      </c>
      <c r="K142" s="39">
        <v>14736.150000000009</v>
      </c>
      <c r="L142" s="43">
        <v>0</v>
      </c>
      <c r="M142" s="39">
        <v>0</v>
      </c>
      <c r="N142" s="44">
        <v>0</v>
      </c>
      <c r="O142" s="45">
        <f t="shared" si="832"/>
      </c>
      <c r="P142" s="46"/>
      <c r="Q142" s="47">
        <f t="shared" si="251"/>
      </c>
      <c r="R142" s="42">
        <f t="shared" si="428"/>
      </c>
      <c r="S142" s="39">
        <f t="shared" si="542"/>
      </c>
      <c r="T142" s="48">
        <f t="shared" si="145"/>
      </c>
      <c r="U142" s="48">
        <f t="shared" si="185"/>
      </c>
      <c r="V142" s="48">
        <f t="shared" si="48"/>
      </c>
      <c r="W142" s="49">
        <v>2</v>
      </c>
      <c r="X142" s="48">
        <f t="shared" si="102"/>
      </c>
      <c r="Y142" s="48">
        <f t="shared" si="633"/>
      </c>
      <c r="Z142" s="48">
        <f t="shared" si="787"/>
      </c>
      <c r="AA142" s="48">
        <f t="shared" si="205"/>
      </c>
      <c r="AB142" s="48">
        <f t="shared" si="271"/>
      </c>
      <c r="AC142" s="45">
        <f t="shared" si="122"/>
      </c>
      <c r="AD142" s="45">
        <f t="shared" si="165"/>
      </c>
      <c r="AE142" s="45">
        <f t="shared" si="8"/>
      </c>
      <c r="AF142" s="45">
        <f t="shared" si="72"/>
      </c>
      <c r="AG142" s="45">
        <f t="shared" si="653"/>
      </c>
      <c r="AH142" s="45">
        <f t="shared" si="812"/>
      </c>
      <c r="AI142" s="45">
        <f t="shared" si="226"/>
      </c>
      <c r="AJ142" s="50">
        <v>54</v>
      </c>
      <c r="AK142" s="43">
        <v>17368</v>
      </c>
      <c r="AL142" s="72">
        <v>336</v>
      </c>
      <c r="AM142" s="72">
        <v>360</v>
      </c>
      <c r="AN142" s="72">
        <v>56</v>
      </c>
      <c r="AO142" s="50">
        <v>19</v>
      </c>
      <c r="AP142" s="43">
        <v>40</v>
      </c>
      <c r="AQ142" s="43">
        <v>54</v>
      </c>
      <c r="AR142" s="50">
        <v>6</v>
      </c>
      <c r="AS142" s="43">
        <v>4</v>
      </c>
      <c r="AT142" s="43">
        <v>0</v>
      </c>
      <c r="AU142" s="43">
        <v>8</v>
      </c>
      <c r="AV142" s="51"/>
      <c r="AW142" s="51"/>
      <c r="AX142" s="52">
        <f t="shared" si="314"/>
      </c>
      <c r="AY142" s="7"/>
    </row>
    <row r="143">
      <c r="A143" s="34"/>
      <c r="B143" s="54" t="s">
        <v>65</v>
      </c>
      <c r="C143" s="54"/>
      <c r="D143" s="54"/>
      <c r="E143" s="54"/>
      <c r="F143" s="55">
        <f>SUM(F139:F142)</f>
      </c>
      <c r="G143" s="55">
        <f>SUM(G139:G142)</f>
      </c>
      <c r="H143" s="55">
        <f>SUM(H139:H142)</f>
      </c>
      <c r="I143" s="46">
        <f>SUM(I139:I142)</f>
      </c>
      <c r="J143" s="57">
        <f>SUM(J139:J142)</f>
      </c>
      <c r="K143" s="55">
        <f>SUM(K139:K142)</f>
      </c>
      <c r="L143" s="58">
        <f>SUM(L139:L142)</f>
      </c>
      <c r="M143" s="55">
        <f>SUM(M139:M142)</f>
      </c>
      <c r="N143" s="57">
        <f>SUM(N139:N142)</f>
      </c>
      <c r="O143" s="59">
        <f t="shared" si="832"/>
      </c>
      <c r="P143" s="60">
        <f>SUM(P139:P142)</f>
      </c>
      <c r="Q143" s="47">
        <f t="shared" si="251"/>
      </c>
      <c r="R143" s="57">
        <f>SUM(R139:R142)</f>
      </c>
      <c r="S143" s="55">
        <f>SUM(S139:S142)</f>
      </c>
      <c r="T143" s="61">
        <f t="shared" si="145"/>
      </c>
      <c r="U143" s="61">
        <f t="shared" si="185"/>
      </c>
      <c r="V143" s="61">
        <f t="shared" si="48"/>
      </c>
      <c r="W143" s="62">
        <f>SUM(W139:W142)</f>
      </c>
      <c r="X143" s="61">
        <f t="shared" si="102"/>
      </c>
      <c r="Y143" s="61">
        <f t="shared" si="633"/>
      </c>
      <c r="Z143" s="61">
        <f t="shared" si="787"/>
      </c>
      <c r="AA143" s="61">
        <f t="shared" si="205"/>
      </c>
      <c r="AB143" s="61">
        <f t="shared" si="271"/>
      </c>
      <c r="AC143" s="59">
        <f t="shared" si="122"/>
      </c>
      <c r="AD143" s="59">
        <f t="shared" si="165"/>
      </c>
      <c r="AE143" s="59">
        <f t="shared" si="8"/>
      </c>
      <c r="AF143" s="59">
        <f t="shared" si="72"/>
      </c>
      <c r="AG143" s="59">
        <f t="shared" si="653"/>
      </c>
      <c r="AH143" s="59">
        <f t="shared" si="812"/>
      </c>
      <c r="AI143" s="45">
        <f t="shared" si="226"/>
      </c>
      <c r="AJ143" s="57">
        <f>AVERAGE(AJ139:AJ142)</f>
      </c>
      <c r="AK143" s="57">
        <f>SUM(AK139:AK142)</f>
      </c>
      <c r="AL143" s="57">
        <f>SUM(AL139:AL142)</f>
      </c>
      <c r="AM143" s="57">
        <f>SUM(AM139:AM142)</f>
      </c>
      <c r="AN143" s="57">
        <f>SUM(AN139:AN142)</f>
      </c>
      <c r="AO143" s="63">
        <f>SUM(AO139:AO142)</f>
      </c>
      <c r="AP143" s="57">
        <f>SUM(AP139:AP142)</f>
      </c>
      <c r="AQ143" s="63">
        <f>SUM(AQ139:AQ142)</f>
      </c>
      <c r="AR143" s="63">
        <f>SUM(AR139:AR142)</f>
      </c>
      <c r="AS143" s="57">
        <f>SUM(AS139:AS142)</f>
      </c>
      <c r="AT143" s="57">
        <f>SUM(AT139:AT142)</f>
      </c>
      <c r="AU143" s="57">
        <f>SUM(AU139:AU142)</f>
      </c>
      <c r="AV143" s="64"/>
      <c r="AW143" s="64"/>
      <c r="AX143" s="57">
        <f>SUM(AX139:AX142)</f>
      </c>
      <c r="AY143" s="7"/>
    </row>
    <row r="144">
      <c r="A144" s="34"/>
      <c r="B144" s="35" t="s">
        <v>66</v>
      </c>
      <c r="C144" s="36" t="s">
        <v>81</v>
      </c>
      <c r="D144" s="37" t="s">
        <v>72</v>
      </c>
      <c r="E144" s="71" t="s">
        <v>85</v>
      </c>
      <c r="F144" s="39">
        <f t="shared" ref="F144:F147" si="697">G144+H144+I144</f>
      </c>
      <c r="G144" s="39">
        <v>1645.56</v>
      </c>
      <c r="H144" s="39">
        <v>690.7</v>
      </c>
      <c r="I144" s="46">
        <v>0</v>
      </c>
      <c r="J144" s="44">
        <v>1</v>
      </c>
      <c r="K144" s="73">
        <v>1994.8500000000058</v>
      </c>
      <c r="L144" s="50">
        <v>0</v>
      </c>
      <c r="M144" s="73">
        <v>0</v>
      </c>
      <c r="N144" s="44">
        <v>0</v>
      </c>
      <c r="O144" s="45">
        <f t="shared" si="832"/>
      </c>
      <c r="P144" s="46"/>
      <c r="Q144" s="47">
        <f t="shared" si="251"/>
      </c>
      <c r="R144" s="42">
        <f t="shared" ref="R144:R147" si="429">J144+L144</f>
      </c>
      <c r="S144" s="39">
        <f t="shared" ref="S144:S147" si="543">K144+M144</f>
      </c>
      <c r="T144" s="48">
        <f t="shared" si="145"/>
      </c>
      <c r="U144" s="48">
        <f t="shared" si="185"/>
      </c>
      <c r="V144" s="48">
        <f t="shared" si="48"/>
      </c>
      <c r="W144" s="49">
        <v>1</v>
      </c>
      <c r="X144" s="48">
        <f t="shared" si="102"/>
      </c>
      <c r="Y144" s="48">
        <f t="shared" si="633"/>
      </c>
      <c r="Z144" s="48">
        <f t="shared" si="787"/>
      </c>
      <c r="AA144" s="48">
        <f t="shared" si="205"/>
      </c>
      <c r="AB144" s="48">
        <f t="shared" si="271"/>
      </c>
      <c r="AC144" s="45">
        <f t="shared" si="122"/>
      </c>
      <c r="AD144" s="45">
        <f t="shared" si="165"/>
      </c>
      <c r="AE144" s="45">
        <f t="shared" si="8"/>
      </c>
      <c r="AF144" s="45">
        <f t="shared" si="72"/>
      </c>
      <c r="AG144" s="45">
        <f t="shared" si="653"/>
      </c>
      <c r="AH144" s="45">
        <f t="shared" si="812"/>
      </c>
      <c r="AI144" s="45">
        <f t="shared" si="226"/>
      </c>
      <c r="AJ144" s="50">
        <v>53</v>
      </c>
      <c r="AK144" s="72">
        <v>13402</v>
      </c>
      <c r="AL144" s="72">
        <v>303</v>
      </c>
      <c r="AM144" s="72">
        <v>306</v>
      </c>
      <c r="AN144" s="72">
        <v>54</v>
      </c>
      <c r="AO144" s="50">
        <v>20</v>
      </c>
      <c r="AP144" s="43">
        <v>52</v>
      </c>
      <c r="AQ144" s="43">
        <v>41</v>
      </c>
      <c r="AR144" s="50">
        <v>1</v>
      </c>
      <c r="AS144" s="43">
        <v>3</v>
      </c>
      <c r="AT144" s="43">
        <v>2</v>
      </c>
      <c r="AU144" s="43">
        <v>6</v>
      </c>
      <c r="AV144" s="51"/>
      <c r="AW144" s="51"/>
      <c r="AX144" s="52">
        <f t="shared" ref="AX144:AX147" si="315">COUNT(AU144)</f>
      </c>
      <c r="AY144" s="7"/>
    </row>
    <row r="145">
      <c r="A145" s="34"/>
      <c r="B145" s="35" t="s">
        <v>66</v>
      </c>
      <c r="C145" s="36" t="s">
        <v>81</v>
      </c>
      <c r="D145" s="37" t="s">
        <v>72</v>
      </c>
      <c r="E145" s="71" t="s">
        <v>86</v>
      </c>
      <c r="F145" s="74">
        <f t="shared" si="697"/>
      </c>
      <c r="G145" s="39">
        <v>1907.66</v>
      </c>
      <c r="H145" s="39">
        <v>620.67</v>
      </c>
      <c r="I145" s="46">
        <v>0</v>
      </c>
      <c r="J145" s="42">
        <v>2</v>
      </c>
      <c r="K145" s="39">
        <v>5102.959999999992</v>
      </c>
      <c r="L145" s="43">
        <v>0</v>
      </c>
      <c r="M145" s="39">
        <v>0</v>
      </c>
      <c r="N145" s="44">
        <v>0</v>
      </c>
      <c r="O145" s="45">
        <f t="shared" si="832"/>
      </c>
      <c r="P145" s="46"/>
      <c r="Q145" s="47">
        <f t="shared" si="251"/>
      </c>
      <c r="R145" s="42">
        <f t="shared" si="429"/>
      </c>
      <c r="S145" s="39">
        <f t="shared" si="543"/>
      </c>
      <c r="T145" s="48">
        <f t="shared" si="145"/>
      </c>
      <c r="U145" s="48">
        <f t="shared" si="185"/>
      </c>
      <c r="V145" s="48">
        <f t="shared" si="48"/>
      </c>
      <c r="W145" s="49">
        <v>2</v>
      </c>
      <c r="X145" s="48">
        <f t="shared" si="102"/>
      </c>
      <c r="Y145" s="48">
        <f t="shared" si="633"/>
      </c>
      <c r="Z145" s="48">
        <f t="shared" si="787"/>
      </c>
      <c r="AA145" s="48">
        <f t="shared" si="205"/>
      </c>
      <c r="AB145" s="48">
        <f t="shared" si="271"/>
      </c>
      <c r="AC145" s="45">
        <f t="shared" si="122"/>
      </c>
      <c r="AD145" s="45">
        <f t="shared" si="165"/>
      </c>
      <c r="AE145" s="45">
        <f t="shared" si="8"/>
      </c>
      <c r="AF145" s="45">
        <f t="shared" si="72"/>
      </c>
      <c r="AG145" s="45">
        <f t="shared" si="653"/>
      </c>
      <c r="AH145" s="45">
        <f t="shared" si="812"/>
      </c>
      <c r="AI145" s="45">
        <f t="shared" si="226"/>
      </c>
      <c r="AJ145" s="44">
        <v>41</v>
      </c>
      <c r="AK145" s="42">
        <v>15684</v>
      </c>
      <c r="AL145" s="42">
        <v>335</v>
      </c>
      <c r="AM145" s="42">
        <v>354</v>
      </c>
      <c r="AN145" s="42">
        <v>49</v>
      </c>
      <c r="AO145" s="50">
        <v>11</v>
      </c>
      <c r="AP145" s="42">
        <v>34</v>
      </c>
      <c r="AQ145" s="43">
        <v>42</v>
      </c>
      <c r="AR145" s="50">
        <v>2</v>
      </c>
      <c r="AS145" s="44">
        <v>6</v>
      </c>
      <c r="AT145" s="44">
        <v>1</v>
      </c>
      <c r="AU145" s="44">
        <v>3</v>
      </c>
      <c r="AV145" s="51"/>
      <c r="AW145" s="51"/>
      <c r="AX145" s="52">
        <f t="shared" si="315"/>
      </c>
      <c r="AY145" s="7"/>
    </row>
    <row r="146">
      <c r="A146" s="34"/>
      <c r="B146" s="35" t="s">
        <v>66</v>
      </c>
      <c r="C146" s="36" t="s">
        <v>81</v>
      </c>
      <c r="D146" s="37" t="s">
        <v>72</v>
      </c>
      <c r="E146" s="71" t="s">
        <v>87</v>
      </c>
      <c r="F146" s="74">
        <f t="shared" si="697"/>
      </c>
      <c r="G146" s="39">
        <v>2805.42</v>
      </c>
      <c r="H146" s="39">
        <v>626.04</v>
      </c>
      <c r="I146" s="46">
        <v>0</v>
      </c>
      <c r="J146" s="42">
        <v>6</v>
      </c>
      <c r="K146" s="39">
        <v>14561.059999999998</v>
      </c>
      <c r="L146" s="43">
        <v>0</v>
      </c>
      <c r="M146" s="39">
        <v>0</v>
      </c>
      <c r="N146" s="44">
        <v>1</v>
      </c>
      <c r="O146" s="45">
        <f t="shared" si="832"/>
      </c>
      <c r="P146" s="46"/>
      <c r="Q146" s="47">
        <f t="shared" si="251"/>
      </c>
      <c r="R146" s="42">
        <f t="shared" si="429"/>
      </c>
      <c r="S146" s="39">
        <f t="shared" si="543"/>
      </c>
      <c r="T146" s="48">
        <f t="shared" si="145"/>
      </c>
      <c r="U146" s="48">
        <f t="shared" si="185"/>
      </c>
      <c r="V146" s="48">
        <f t="shared" si="48"/>
      </c>
      <c r="W146" s="49">
        <v>6</v>
      </c>
      <c r="X146" s="48">
        <f t="shared" si="102"/>
      </c>
      <c r="Y146" s="48">
        <f t="shared" si="633"/>
      </c>
      <c r="Z146" s="48">
        <f t="shared" si="787"/>
      </c>
      <c r="AA146" s="48">
        <f t="shared" si="205"/>
      </c>
      <c r="AB146" s="48">
        <f t="shared" si="271"/>
      </c>
      <c r="AC146" s="45">
        <f t="shared" si="122"/>
      </c>
      <c r="AD146" s="45">
        <f t="shared" si="165"/>
      </c>
      <c r="AE146" s="45">
        <f t="shared" si="8"/>
      </c>
      <c r="AF146" s="45">
        <f t="shared" si="72"/>
      </c>
      <c r="AG146" s="45">
        <f t="shared" si="653"/>
      </c>
      <c r="AH146" s="45">
        <f t="shared" si="812"/>
      </c>
      <c r="AI146" s="45">
        <f t="shared" si="226"/>
      </c>
      <c r="AJ146" s="44">
        <v>35</v>
      </c>
      <c r="AK146" s="42">
        <v>18682</v>
      </c>
      <c r="AL146" s="42">
        <v>523</v>
      </c>
      <c r="AM146" s="42">
        <v>559</v>
      </c>
      <c r="AN146" s="42">
        <v>57</v>
      </c>
      <c r="AO146" s="50">
        <v>17</v>
      </c>
      <c r="AP146" s="42">
        <v>70</v>
      </c>
      <c r="AQ146" s="43">
        <v>53</v>
      </c>
      <c r="AR146" s="50">
        <v>6</v>
      </c>
      <c r="AS146" s="42">
        <v>3</v>
      </c>
      <c r="AT146" s="42">
        <v>1</v>
      </c>
      <c r="AU146" s="42">
        <v>4</v>
      </c>
      <c r="AV146" s="51"/>
      <c r="AW146" s="51"/>
      <c r="AX146" s="52">
        <f t="shared" si="315"/>
      </c>
      <c r="AY146" s="7"/>
    </row>
    <row r="147">
      <c r="A147" s="34"/>
      <c r="B147" s="35" t="s">
        <v>66</v>
      </c>
      <c r="C147" s="36" t="s">
        <v>81</v>
      </c>
      <c r="D147" s="37" t="s">
        <v>72</v>
      </c>
      <c r="E147" s="75" t="s">
        <v>88</v>
      </c>
      <c r="F147" s="39">
        <f t="shared" si="697"/>
      </c>
      <c r="G147" s="39">
        <v>3145.19</v>
      </c>
      <c r="H147" s="39">
        <v>760.4399999999999</v>
      </c>
      <c r="I147" s="46">
        <v>0</v>
      </c>
      <c r="J147" s="42">
        <v>7</v>
      </c>
      <c r="K147" s="39">
        <v>16499.119999999995</v>
      </c>
      <c r="L147" s="43">
        <v>0</v>
      </c>
      <c r="M147" s="39">
        <v>0</v>
      </c>
      <c r="N147" s="44">
        <v>0</v>
      </c>
      <c r="O147" s="45">
        <f t="shared" si="832"/>
      </c>
      <c r="P147" s="46"/>
      <c r="Q147" s="47">
        <f t="shared" si="251"/>
      </c>
      <c r="R147" s="42">
        <f t="shared" si="429"/>
      </c>
      <c r="S147" s="39">
        <f t="shared" si="543"/>
      </c>
      <c r="T147" s="48">
        <f t="shared" si="145"/>
      </c>
      <c r="U147" s="48">
        <f t="shared" si="185"/>
      </c>
      <c r="V147" s="48">
        <f t="shared" si="48"/>
      </c>
      <c r="W147" s="49">
        <v>5</v>
      </c>
      <c r="X147" s="48">
        <f t="shared" si="102"/>
      </c>
      <c r="Y147" s="48">
        <f t="shared" si="633"/>
      </c>
      <c r="Z147" s="48">
        <f t="shared" si="787"/>
      </c>
      <c r="AA147" s="48">
        <f t="shared" si="205"/>
      </c>
      <c r="AB147" s="48">
        <f t="shared" si="271"/>
      </c>
      <c r="AC147" s="45">
        <f t="shared" si="122"/>
      </c>
      <c r="AD147" s="45">
        <f t="shared" si="165"/>
      </c>
      <c r="AE147" s="45">
        <f t="shared" si="8"/>
      </c>
      <c r="AF147" s="45">
        <f t="shared" si="72"/>
      </c>
      <c r="AG147" s="45">
        <f t="shared" si="653"/>
      </c>
      <c r="AH147" s="45">
        <f t="shared" si="812"/>
      </c>
      <c r="AI147" s="45">
        <f t="shared" si="226"/>
      </c>
      <c r="AJ147" s="44">
        <v>35</v>
      </c>
      <c r="AK147" s="42">
        <v>21925</v>
      </c>
      <c r="AL147" s="42">
        <v>711</v>
      </c>
      <c r="AM147" s="42">
        <v>768</v>
      </c>
      <c r="AN147" s="42">
        <v>75</v>
      </c>
      <c r="AO147" s="50">
        <v>24</v>
      </c>
      <c r="AP147" s="42">
        <v>42</v>
      </c>
      <c r="AQ147" s="43">
        <v>76</v>
      </c>
      <c r="AR147" s="50">
        <v>7</v>
      </c>
      <c r="AS147" s="42">
        <v>8</v>
      </c>
      <c r="AT147" s="42">
        <v>1</v>
      </c>
      <c r="AU147" s="42">
        <v>4</v>
      </c>
      <c r="AV147" s="51"/>
      <c r="AW147" s="51"/>
      <c r="AX147" s="52">
        <f t="shared" si="315"/>
      </c>
      <c r="AY147" s="7"/>
    </row>
    <row r="148">
      <c r="A148" s="34"/>
      <c r="B148" s="54" t="s">
        <v>65</v>
      </c>
      <c r="C148" s="54"/>
      <c r="D148" s="54"/>
      <c r="E148" s="54"/>
      <c r="F148" s="76">
        <f>SUM(F144:F147)</f>
      </c>
      <c r="G148" s="55">
        <f>SUM(G144:G147)</f>
      </c>
      <c r="H148" s="55">
        <f>SUM(H144:H147)</f>
      </c>
      <c r="I148" s="46">
        <f>SUM(I144:I147)</f>
      </c>
      <c r="J148" s="57">
        <f>SUM(J144:J147)</f>
      </c>
      <c r="K148" s="55">
        <f>SUM(K144:K147)</f>
      </c>
      <c r="L148" s="58">
        <f>SUM(L144:L147)</f>
      </c>
      <c r="M148" s="55">
        <f>SUM(M144:M147)</f>
      </c>
      <c r="N148" s="57">
        <f>SUM(N144:N147)</f>
      </c>
      <c r="O148" s="59">
        <f t="shared" si="832"/>
      </c>
      <c r="P148" s="60">
        <f>SUM(P144:P147)</f>
      </c>
      <c r="Q148" s="47">
        <f t="shared" si="251"/>
      </c>
      <c r="R148" s="57">
        <f>SUM(R144:R147)</f>
      </c>
      <c r="S148" s="55">
        <f>SUM(S144:S147)</f>
      </c>
      <c r="T148" s="61">
        <f t="shared" si="145"/>
      </c>
      <c r="U148" s="61">
        <f t="shared" si="185"/>
      </c>
      <c r="V148" s="61">
        <f t="shared" si="48"/>
      </c>
      <c r="W148" s="62">
        <f>SUM(W144:W147)</f>
      </c>
      <c r="X148" s="61">
        <f t="shared" si="102"/>
      </c>
      <c r="Y148" s="61">
        <f t="shared" si="633"/>
      </c>
      <c r="Z148" s="61">
        <f t="shared" si="787"/>
      </c>
      <c r="AA148" s="61">
        <f t="shared" si="205"/>
      </c>
      <c r="AB148" s="61">
        <f t="shared" si="271"/>
      </c>
      <c r="AC148" s="59">
        <f t="shared" si="122"/>
      </c>
      <c r="AD148" s="59">
        <f t="shared" si="165"/>
      </c>
      <c r="AE148" s="59">
        <f t="shared" si="8"/>
      </c>
      <c r="AF148" s="59">
        <f t="shared" si="72"/>
      </c>
      <c r="AG148" s="59">
        <f t="shared" si="653"/>
      </c>
      <c r="AH148" s="59">
        <f t="shared" si="812"/>
      </c>
      <c r="AI148" s="45">
        <f t="shared" si="226"/>
      </c>
      <c r="AJ148" s="57">
        <f>AVERAGE(AJ144:AJ147)</f>
      </c>
      <c r="AK148" s="57">
        <f>SUM(AK144:AK147)</f>
      </c>
      <c r="AL148" s="57">
        <f>SUM(AL144:AL147)</f>
      </c>
      <c r="AM148" s="57">
        <f>SUM(AM144:AM147)</f>
      </c>
      <c r="AN148" s="57">
        <f>SUM(AN144:AN147)</f>
      </c>
      <c r="AO148" s="63">
        <f>SUM(AO144:AO147)</f>
      </c>
      <c r="AP148" s="57">
        <f>SUM(AP144:AP147)</f>
      </c>
      <c r="AQ148" s="63">
        <f>SUM(AQ144:AQ147)</f>
      </c>
      <c r="AR148" s="63">
        <f>SUM(AR144:AR147)</f>
      </c>
      <c r="AS148" s="57">
        <f>SUM(AS144:AS147)</f>
      </c>
      <c r="AT148" s="57">
        <f>SUM(AT144:AT147)</f>
      </c>
      <c r="AU148" s="57">
        <f>SUM(AU144:AU147)</f>
      </c>
      <c r="AV148" s="64"/>
      <c r="AW148" s="64"/>
      <c r="AX148" s="57">
        <f>SUM(AX144:AX147)</f>
      </c>
      <c r="AY148" s="7"/>
    </row>
    <row r="149">
      <c r="A149" s="34"/>
      <c r="B149" s="35" t="s">
        <v>66</v>
      </c>
      <c r="C149" s="35" t="s">
        <v>81</v>
      </c>
      <c r="D149" s="37" t="s">
        <v>67</v>
      </c>
      <c r="E149" s="71" t="s">
        <v>89</v>
      </c>
      <c r="F149" s="74">
        <f t="shared" ref="F149:F150" si="698">G149+H149+I149</f>
      </c>
      <c r="G149" s="39">
        <v>3081.5899999999997</v>
      </c>
      <c r="H149" s="39">
        <v>1085.7</v>
      </c>
      <c r="I149" s="46">
        <v>0</v>
      </c>
      <c r="J149" s="42">
        <v>2</v>
      </c>
      <c r="K149" s="39">
        <v>4543.110000000015</v>
      </c>
      <c r="L149" s="43">
        <v>0</v>
      </c>
      <c r="M149" s="39">
        <v>0</v>
      </c>
      <c r="N149" s="44">
        <v>0</v>
      </c>
      <c r="O149" s="45">
        <f t="shared" si="832"/>
      </c>
      <c r="P149" s="46"/>
      <c r="Q149" s="47">
        <f t="shared" si="251"/>
      </c>
      <c r="R149" s="42">
        <f t="shared" ref="R149:R150" si="430">J149+L149</f>
      </c>
      <c r="S149" s="39">
        <f t="shared" ref="S149:S150" si="544">K149+M149</f>
      </c>
      <c r="T149" s="48">
        <f t="shared" si="145"/>
      </c>
      <c r="U149" s="48">
        <f t="shared" si="185"/>
      </c>
      <c r="V149" s="48">
        <f t="shared" si="48"/>
      </c>
      <c r="W149" s="49">
        <v>2</v>
      </c>
      <c r="X149" s="48">
        <f t="shared" si="102"/>
      </c>
      <c r="Y149" s="48">
        <f t="shared" si="633"/>
      </c>
      <c r="Z149" s="48">
        <f t="shared" si="787"/>
      </c>
      <c r="AA149" s="48">
        <f t="shared" si="205"/>
      </c>
      <c r="AB149" s="48">
        <f t="shared" si="271"/>
      </c>
      <c r="AC149" s="45">
        <f t="shared" si="122"/>
      </c>
      <c r="AD149" s="45">
        <f t="shared" si="165"/>
      </c>
      <c r="AE149" s="45">
        <f t="shared" si="8"/>
      </c>
      <c r="AF149" s="45">
        <f t="shared" si="72"/>
      </c>
      <c r="AG149" s="45">
        <f t="shared" si="653"/>
      </c>
      <c r="AH149" s="45">
        <f t="shared" si="812"/>
      </c>
      <c r="AI149" s="45">
        <f t="shared" si="226"/>
      </c>
      <c r="AJ149" s="44">
        <v>47</v>
      </c>
      <c r="AK149" s="42">
        <v>29371</v>
      </c>
      <c r="AL149" s="42">
        <v>956</v>
      </c>
      <c r="AM149" s="42">
        <v>1039</v>
      </c>
      <c r="AN149" s="42">
        <v>27</v>
      </c>
      <c r="AO149" s="50">
        <v>9</v>
      </c>
      <c r="AP149" s="42">
        <v>61</v>
      </c>
      <c r="AQ149" s="43">
        <v>100</v>
      </c>
      <c r="AR149" s="50">
        <v>2</v>
      </c>
      <c r="AS149" s="42">
        <v>6</v>
      </c>
      <c r="AT149" s="42">
        <v>0</v>
      </c>
      <c r="AU149" s="42">
        <v>13</v>
      </c>
      <c r="AV149" s="51"/>
      <c r="AW149" s="51"/>
      <c r="AX149" s="77">
        <f t="shared" ref="AX149:AX150" si="316">COUNT(AU149)</f>
      </c>
      <c r="AY149" s="7"/>
    </row>
    <row r="150">
      <c r="A150" s="34"/>
      <c r="B150" s="35" t="s">
        <v>66</v>
      </c>
      <c r="C150" s="36" t="s">
        <v>81</v>
      </c>
      <c r="D150" s="37" t="s">
        <v>67</v>
      </c>
      <c r="E150" s="75" t="s">
        <v>90</v>
      </c>
      <c r="F150" s="39">
        <f t="shared" si="698"/>
      </c>
      <c r="G150" s="39">
        <v>3045.86</v>
      </c>
      <c r="H150" s="39">
        <v>1431.2</v>
      </c>
      <c r="I150" s="46">
        <v>0</v>
      </c>
      <c r="J150" s="42">
        <v>4</v>
      </c>
      <c r="K150" s="39">
        <v>10199.48000000001</v>
      </c>
      <c r="L150" s="43">
        <v>0</v>
      </c>
      <c r="M150" s="39">
        <v>0</v>
      </c>
      <c r="N150" s="44">
        <v>0</v>
      </c>
      <c r="O150" s="45">
        <f t="shared" si="832"/>
      </c>
      <c r="P150" s="46"/>
      <c r="Q150" s="47">
        <f t="shared" si="251"/>
      </c>
      <c r="R150" s="42">
        <f t="shared" si="430"/>
      </c>
      <c r="S150" s="39">
        <f t="shared" si="544"/>
      </c>
      <c r="T150" s="48">
        <f t="shared" si="145"/>
      </c>
      <c r="U150" s="48">
        <f t="shared" si="185"/>
      </c>
      <c r="V150" s="48">
        <f t="shared" si="48"/>
      </c>
      <c r="W150" s="49">
        <v>4</v>
      </c>
      <c r="X150" s="48">
        <f t="shared" si="102"/>
      </c>
      <c r="Y150" s="48">
        <f t="shared" si="633"/>
      </c>
      <c r="Z150" s="48">
        <f t="shared" si="787"/>
      </c>
      <c r="AA150" s="48">
        <f t="shared" si="205"/>
      </c>
      <c r="AB150" s="48">
        <f t="shared" si="271"/>
      </c>
      <c r="AC150" s="45">
        <f t="shared" si="122"/>
      </c>
      <c r="AD150" s="45">
        <f t="shared" si="165"/>
      </c>
      <c r="AE150" s="45">
        <f t="shared" si="8"/>
      </c>
      <c r="AF150" s="45">
        <f t="shared" si="72"/>
      </c>
      <c r="AG150" s="45">
        <f t="shared" si="653"/>
      </c>
      <c r="AH150" s="45">
        <f t="shared" si="812"/>
      </c>
      <c r="AI150" s="45">
        <f t="shared" si="226"/>
      </c>
      <c r="AJ150" s="44">
        <v>44</v>
      </c>
      <c r="AK150" s="42">
        <v>38921</v>
      </c>
      <c r="AL150" s="42">
        <v>1178</v>
      </c>
      <c r="AM150" s="42">
        <v>1238</v>
      </c>
      <c r="AN150" s="42">
        <v>95</v>
      </c>
      <c r="AO150" s="50">
        <v>27</v>
      </c>
      <c r="AP150" s="42">
        <v>77</v>
      </c>
      <c r="AQ150" s="43">
        <v>97</v>
      </c>
      <c r="AR150" s="50">
        <v>4</v>
      </c>
      <c r="AS150" s="42">
        <v>6</v>
      </c>
      <c r="AT150" s="42">
        <v>2</v>
      </c>
      <c r="AU150" s="42">
        <v>12</v>
      </c>
      <c r="AV150" s="51"/>
      <c r="AW150" s="51"/>
      <c r="AX150" s="77">
        <f t="shared" si="316"/>
      </c>
      <c r="AY150" s="7"/>
    </row>
    <row r="151">
      <c r="A151" s="34"/>
      <c r="B151" s="54" t="s">
        <v>65</v>
      </c>
      <c r="C151" s="54"/>
      <c r="D151" s="54"/>
      <c r="E151" s="54"/>
      <c r="F151" s="76">
        <f>SUM(F149:F150)</f>
      </c>
      <c r="G151" s="76">
        <f>SUM(G149:G150)</f>
      </c>
      <c r="H151" s="76">
        <f>SUM(H149:H150)</f>
      </c>
      <c r="I151" s="46">
        <f>SUM(I149:I150)</f>
      </c>
      <c r="J151" s="57">
        <f>SUM(J149:J150)</f>
      </c>
      <c r="K151" s="57">
        <f>SUM(K149:K150)</f>
      </c>
      <c r="L151" s="57">
        <f>SUM(L149:L150)</f>
      </c>
      <c r="M151" s="57">
        <f>SUM(M149:M150)</f>
      </c>
      <c r="N151" s="57">
        <f>SUM(N149:N150)</f>
      </c>
      <c r="O151" s="59">
        <f t="shared" si="832"/>
      </c>
      <c r="P151" s="60">
        <f>SUM(P149:P150)</f>
      </c>
      <c r="Q151" s="47">
        <f t="shared" si="251"/>
      </c>
      <c r="R151" s="57">
        <f>SUM(R149:R150)</f>
      </c>
      <c r="S151" s="55">
        <f>SUM(S149:S150)</f>
      </c>
      <c r="T151" s="61">
        <f t="shared" si="145"/>
      </c>
      <c r="U151" s="61">
        <f t="shared" si="185"/>
      </c>
      <c r="V151" s="61">
        <f t="shared" si="48"/>
      </c>
      <c r="W151" s="62">
        <f>SUM(W149:W150)</f>
      </c>
      <c r="X151" s="61">
        <f t="shared" si="102"/>
      </c>
      <c r="Y151" s="61">
        <f t="shared" si="633"/>
      </c>
      <c r="Z151" s="61">
        <f t="shared" si="787"/>
      </c>
      <c r="AA151" s="61">
        <f t="shared" si="205"/>
      </c>
      <c r="AB151" s="61">
        <f t="shared" si="271"/>
      </c>
      <c r="AC151" s="59">
        <f t="shared" si="122"/>
      </c>
      <c r="AD151" s="59">
        <f t="shared" si="165"/>
      </c>
      <c r="AE151" s="59">
        <f t="shared" si="8"/>
      </c>
      <c r="AF151" s="59">
        <f t="shared" si="72"/>
      </c>
      <c r="AG151" s="59">
        <f t="shared" si="653"/>
      </c>
      <c r="AH151" s="59">
        <f t="shared" si="812"/>
      </c>
      <c r="AI151" s="45">
        <f t="shared" si="226"/>
      </c>
      <c r="AJ151" s="57">
        <f>AVERAGE(AJ149:AJ150)</f>
      </c>
      <c r="AK151" s="57">
        <f>SUM(AK149:AK150)</f>
      </c>
      <c r="AL151" s="57">
        <f>SUM(AL149:AL150)</f>
      </c>
      <c r="AM151" s="57">
        <f>SUM(AM149:AM150)</f>
      </c>
      <c r="AN151" s="57">
        <f>SUM(AN149:AN150)</f>
      </c>
      <c r="AO151" s="57">
        <f>SUM(AO149:AO150)</f>
      </c>
      <c r="AP151" s="57">
        <f>SUM(AP149:AP150)</f>
      </c>
      <c r="AQ151" s="57">
        <f>SUM(AQ149:AQ150)</f>
      </c>
      <c r="AR151" s="57">
        <f>SUM(AR149:AR150)</f>
      </c>
      <c r="AS151" s="57">
        <f>SUM(AS149:AS150)</f>
      </c>
      <c r="AT151" s="57">
        <f>SUM(AT149:AT150)</f>
      </c>
      <c r="AU151" s="57">
        <f>SUM(AU149:AU150)</f>
      </c>
      <c r="AV151" s="64"/>
      <c r="AW151" s="64"/>
      <c r="AX151" s="57">
        <f>SUM(AX149:AX150)</f>
      </c>
      <c r="AY151" s="7"/>
    </row>
    <row r="152">
      <c r="A152" s="34"/>
      <c r="B152" s="78" t="s">
        <v>91</v>
      </c>
      <c r="C152" s="78"/>
      <c r="D152" s="78"/>
      <c r="E152" s="78"/>
      <c r="F152" s="87">
        <f>F148+F143+F138+F133+F128+F151</f>
      </c>
      <c r="G152" s="88">
        <f>G148+G143+G138+G133+G128+G151</f>
      </c>
      <c r="H152" s="79">
        <f>H148+H143+H138+H133+H128+H151</f>
      </c>
      <c r="I152" s="80">
        <f>I148+I143+I138+I133+I128+I151</f>
      </c>
      <c r="J152" s="81">
        <f>J148+J143+J138+J133+J128+J151</f>
      </c>
      <c r="K152" s="81">
        <f>K148+K143+K138+K133+K128+K151</f>
      </c>
      <c r="L152" s="81">
        <f>L148+L143+L138+L133+L128+L151</f>
      </c>
      <c r="M152" s="81">
        <f>M148+M143+M138+M133+M128+M151</f>
      </c>
      <c r="N152" s="81">
        <f>N148+N143+N138+N133+N128+N151</f>
      </c>
      <c r="O152" s="82">
        <f t="shared" si="832"/>
      </c>
      <c r="P152" s="80">
        <f>P148+P143+P138+P133+P128</f>
      </c>
      <c r="Q152" s="83">
        <f t="shared" si="251"/>
      </c>
      <c r="R152" s="81">
        <f>R148+R143+R138+R133+R128+R151</f>
      </c>
      <c r="S152" s="80">
        <f>S148+S143+S138+S133+S128+S151</f>
      </c>
      <c r="T152" s="80">
        <f t="shared" si="145"/>
      </c>
      <c r="U152" s="80">
        <f t="shared" si="185"/>
      </c>
      <c r="V152" s="80">
        <f t="shared" si="48"/>
      </c>
      <c r="W152" s="81">
        <f>W148+W143+W138+W133+W128+W151</f>
      </c>
      <c r="X152" s="80">
        <f t="shared" si="102"/>
      </c>
      <c r="Y152" s="80">
        <f t="shared" si="633"/>
      </c>
      <c r="Z152" s="80">
        <f t="shared" si="787"/>
      </c>
      <c r="AA152" s="80">
        <f t="shared" si="205"/>
      </c>
      <c r="AB152" s="80">
        <f t="shared" si="271"/>
      </c>
      <c r="AC152" s="82">
        <f t="shared" si="122"/>
      </c>
      <c r="AD152" s="82">
        <f t="shared" si="165"/>
      </c>
      <c r="AE152" s="82">
        <f t="shared" si="8"/>
      </c>
      <c r="AF152" s="82">
        <f t="shared" si="72"/>
      </c>
      <c r="AG152" s="82">
        <f t="shared" si="653"/>
      </c>
      <c r="AH152" s="82">
        <f t="shared" si="812"/>
      </c>
      <c r="AI152" s="45">
        <f t="shared" si="226"/>
      </c>
      <c r="AJ152" s="84"/>
      <c r="AK152" s="81">
        <f>AK148+AK143+AK138+AK133+AK128+AK151</f>
      </c>
      <c r="AL152" s="81">
        <f>AL148+AL143+AL138+AL133+AL128+AL151</f>
      </c>
      <c r="AM152" s="81">
        <f>AM148+AM143+AM138+AM133+AM128+AM151</f>
      </c>
      <c r="AN152" s="81">
        <f>AN148+AN143+AN138+AN133+AN128+AN151</f>
      </c>
      <c r="AO152" s="81">
        <f>AO148+AO143+AO138+AO133+AO128+AO151</f>
      </c>
      <c r="AP152" s="81">
        <f>AP148+AP143+AP138+AP133+AP128+AP151</f>
      </c>
      <c r="AQ152" s="81">
        <f>AQ148+AQ143+AQ138+AQ133+AQ128+AQ151</f>
      </c>
      <c r="AR152" s="81">
        <f>AR148+AR143+AR138+AR133+AR128+AR151</f>
      </c>
      <c r="AS152" s="81">
        <f>AS148+AS143+AS138+AS133+AS128+AS151</f>
      </c>
      <c r="AT152" s="81">
        <f>AT148+AT143+AT138+AT133+AT128+AT151</f>
      </c>
      <c r="AU152" s="81">
        <f>AU148+AU143+AU138+AU133+AU128+AU151</f>
      </c>
      <c r="AV152" s="85"/>
      <c r="AW152" s="85"/>
      <c r="AX152" s="80">
        <f>AX148+AX143+AX138+AX133+AX128+AX151</f>
      </c>
      <c r="AY152" s="7"/>
    </row>
    <row r="153">
      <c r="A153" s="1"/>
      <c r="B153" s="2" t="s">
        <v>1</v>
      </c>
      <c r="C153" s="2"/>
      <c r="D153" s="2"/>
      <c r="E153" s="2"/>
      <c r="F153" s="3" t="s">
        <v>2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4" t="s">
        <v>3</v>
      </c>
      <c r="AA153" s="4"/>
      <c r="AB153" s="4"/>
      <c r="AC153" s="4"/>
      <c r="AD153" s="4"/>
      <c r="AE153" s="4"/>
      <c r="AF153" s="4"/>
      <c r="AG153" s="4"/>
      <c r="AH153" s="4"/>
      <c r="AI153" s="45">
        <f t="shared" si="226"/>
      </c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5" t="s">
        <v>4</v>
      </c>
      <c r="AW153" s="5"/>
      <c r="AX153" s="6" t="s">
        <v>5</v>
      </c>
      <c r="AY153" s="7"/>
    </row>
    <row r="154">
      <c r="A154" s="1"/>
      <c r="B154" s="2"/>
      <c r="C154" s="2"/>
      <c r="D154" s="2"/>
      <c r="E154" s="2"/>
      <c r="F154" s="8" t="s">
        <v>6</v>
      </c>
      <c r="G154" s="8"/>
      <c r="H154" s="8"/>
      <c r="I154" s="8"/>
      <c r="J154" s="9" t="s">
        <v>94</v>
      </c>
      <c r="K154" s="9"/>
      <c r="L154" s="9"/>
      <c r="M154" s="9"/>
      <c r="N154" s="9"/>
      <c r="O154" s="9"/>
      <c r="P154" s="9"/>
      <c r="Q154" s="9"/>
      <c r="R154" s="9"/>
      <c r="S154" s="9"/>
      <c r="T154" s="10" t="s">
        <v>7</v>
      </c>
      <c r="U154" s="10"/>
      <c r="V154" s="10"/>
      <c r="W154" s="10"/>
      <c r="X154" s="10"/>
      <c r="Y154" s="10"/>
      <c r="Z154" s="11" t="s">
        <v>8</v>
      </c>
      <c r="AA154" s="11"/>
      <c r="AB154" s="11"/>
      <c r="AC154" s="11"/>
      <c r="AD154" s="11"/>
      <c r="AE154" s="11"/>
      <c r="AF154" s="11"/>
      <c r="AG154" s="11"/>
      <c r="AH154" s="11"/>
      <c r="AI154" s="45">
        <f t="shared" si="226"/>
      </c>
      <c r="AJ154" s="11"/>
      <c r="AK154" s="12" t="s">
        <v>9</v>
      </c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3"/>
      <c r="AW154" s="14"/>
      <c r="AX154" s="6"/>
      <c r="AY154" s="7"/>
    </row>
    <row r="155">
      <c r="A155" s="1"/>
      <c r="B155" s="15" t="s">
        <v>10</v>
      </c>
      <c r="C155" s="16" t="s">
        <v>11</v>
      </c>
      <c r="D155" s="17" t="s">
        <v>12</v>
      </c>
      <c r="E155" s="18" t="s">
        <v>13</v>
      </c>
      <c r="F155" s="19" t="s">
        <v>14</v>
      </c>
      <c r="G155" s="8" t="s">
        <v>15</v>
      </c>
      <c r="H155" s="20" t="s">
        <v>16</v>
      </c>
      <c r="I155" s="21" t="s">
        <v>17</v>
      </c>
      <c r="J155" s="22" t="s">
        <v>18</v>
      </c>
      <c r="K155" s="23" t="s">
        <v>19</v>
      </c>
      <c r="L155" s="24" t="s">
        <v>20</v>
      </c>
      <c r="M155" s="23" t="s">
        <v>21</v>
      </c>
      <c r="N155" s="23" t="s">
        <v>22</v>
      </c>
      <c r="O155" s="23" t="s">
        <v>23</v>
      </c>
      <c r="P155" s="25" t="s">
        <v>24</v>
      </c>
      <c r="Q155" s="23" t="s">
        <v>25</v>
      </c>
      <c r="R155" s="22" t="s">
        <v>26</v>
      </c>
      <c r="S155" s="26" t="s">
        <v>27</v>
      </c>
      <c r="T155" s="10" t="s">
        <v>28</v>
      </c>
      <c r="U155" s="10" t="s">
        <v>29</v>
      </c>
      <c r="V155" s="10" t="s">
        <v>30</v>
      </c>
      <c r="W155" s="27" t="s">
        <v>31</v>
      </c>
      <c r="X155" s="10" t="s">
        <v>32</v>
      </c>
      <c r="Y155" s="28" t="s">
        <v>33</v>
      </c>
      <c r="Z155" s="29" t="s">
        <v>34</v>
      </c>
      <c r="AA155" s="30" t="s">
        <v>35</v>
      </c>
      <c r="AB155" s="31" t="s">
        <v>36</v>
      </c>
      <c r="AC155" s="30" t="s">
        <v>37</v>
      </c>
      <c r="AD155" s="30" t="s">
        <v>38</v>
      </c>
      <c r="AE155" s="32" t="s">
        <v>39</v>
      </c>
      <c r="AF155" s="30" t="s">
        <v>40</v>
      </c>
      <c r="AG155" s="30" t="s">
        <v>41</v>
      </c>
      <c r="AH155" s="30" t="s">
        <v>42</v>
      </c>
      <c r="AI155" s="32" t="s">
        <v>43</v>
      </c>
      <c r="AJ155" s="32" t="s">
        <v>44</v>
      </c>
      <c r="AK155" s="12" t="s">
        <v>45</v>
      </c>
      <c r="AL155" s="33" t="s">
        <v>46</v>
      </c>
      <c r="AM155" s="33" t="s">
        <v>47</v>
      </c>
      <c r="AN155" s="33" t="s">
        <v>48</v>
      </c>
      <c r="AO155" s="33" t="s">
        <v>49</v>
      </c>
      <c r="AP155" s="33" t="s">
        <v>50</v>
      </c>
      <c r="AQ155" s="12" t="s">
        <v>51</v>
      </c>
      <c r="AR155" s="12" t="s">
        <v>52</v>
      </c>
      <c r="AS155" s="12" t="s">
        <v>53</v>
      </c>
      <c r="AT155" s="12" t="s">
        <v>54</v>
      </c>
      <c r="AU155" s="12" t="s">
        <v>55</v>
      </c>
      <c r="AV155" s="13"/>
      <c r="AW155" s="14"/>
      <c r="AX155" s="6" t="s">
        <v>56</v>
      </c>
      <c r="AY155" s="7"/>
    </row>
    <row r="156">
      <c r="A156" s="34" t="s">
        <v>100</v>
      </c>
      <c r="B156" s="89" t="s">
        <v>99</v>
      </c>
      <c r="C156" s="36" t="s">
        <v>59</v>
      </c>
      <c r="D156" s="37" t="s">
        <v>67</v>
      </c>
      <c r="E156" s="38" t="s">
        <v>61</v>
      </c>
      <c r="F156" s="39">
        <f t="shared" ref="F156:F157" si="699">G156+H156+I156</f>
      </c>
      <c r="G156" s="40">
        <v>1604.55</v>
      </c>
      <c r="H156" s="39">
        <v>1066.96</v>
      </c>
      <c r="I156" s="41">
        <v>0</v>
      </c>
      <c r="J156" s="44">
        <v>1</v>
      </c>
      <c r="K156" s="39">
        <v>1994.85</v>
      </c>
      <c r="L156" s="50">
        <v>0</v>
      </c>
      <c r="M156" s="73">
        <v>0</v>
      </c>
      <c r="N156" s="44">
        <v>0</v>
      </c>
      <c r="O156" s="45">
        <f t="shared" ref="O156:O182" si="833">N156/R156</f>
      </c>
      <c r="P156" s="46"/>
      <c r="Q156" s="47">
        <f t="shared" ref="Q156:Q182" si="252">P156/R156</f>
      </c>
      <c r="R156" s="42">
        <f t="shared" ref="R156:R157" si="431">J156+L156</f>
      </c>
      <c r="S156" s="39">
        <f t="shared" ref="S156:S157" si="545">K156+M156</f>
      </c>
      <c r="T156" s="48">
        <f t="shared" ref="T156:T182" si="146">S156/F156</f>
      </c>
      <c r="U156" s="48">
        <f t="shared" ref="U156:U182" si="186">S156/(F156+(AX156*500)+F156*3%)</f>
      </c>
      <c r="V156" s="48">
        <f t="shared" ref="V156:V182" si="49">S156/R156</f>
      </c>
      <c r="W156" s="49">
        <v>1</v>
      </c>
      <c r="X156" s="48">
        <f t="shared" ref="X156:X182" si="103">F156/W156</f>
      </c>
      <c r="Y156" s="48">
        <f t="shared" ref="Y156:Y182" si="634">F156/R156</f>
      </c>
      <c r="Z156" s="48">
        <f t="shared" ref="Z156:Z182" si="788">F156/AL156</f>
      </c>
      <c r="AA156" s="48">
        <f t="shared" ref="AA156:AA182" si="206">F156/AK156*1000</f>
      </c>
      <c r="AB156" s="48">
        <f t="shared" ref="AB156:AB182" si="272">F156/AN156</f>
      </c>
      <c r="AC156" s="45">
        <f t="shared" ref="AC156:AC182" si="123">AL156/AK156</f>
      </c>
      <c r="AD156" s="45">
        <f t="shared" ref="AD156:AD182" si="166">AN156/AM156</f>
      </c>
      <c r="AE156" s="45">
        <f t="shared" ref="AE156:AE163" si="9">AP156/AM156</f>
      </c>
      <c r="AF156" s="45">
        <f t="shared" ref="AF156:AF163" si="73">R156/AP156</f>
      </c>
      <c r="AG156" s="45">
        <f t="shared" ref="AG156:AG182" si="654">AR156/AN156</f>
      </c>
      <c r="AH156" s="45">
        <f t="shared" ref="AH156:AH182" si="813">R156/AR156</f>
      </c>
      <c r="AI156" s="45">
        <f t="shared" ref="AI156:AI182" si="227">AQ156/AM156</f>
      </c>
      <c r="AJ156" s="50">
        <v>42</v>
      </c>
      <c r="AK156" s="43">
        <v>34636</v>
      </c>
      <c r="AL156" s="43">
        <v>761</v>
      </c>
      <c r="AM156" s="43">
        <v>825</v>
      </c>
      <c r="AN156" s="43">
        <v>164</v>
      </c>
      <c r="AO156" s="50">
        <v>26</v>
      </c>
      <c r="AP156" s="43">
        <v>60</v>
      </c>
      <c r="AQ156" s="43">
        <v>87</v>
      </c>
      <c r="AR156" s="50">
        <v>1</v>
      </c>
      <c r="AS156" s="43">
        <v>3</v>
      </c>
      <c r="AT156" s="43">
        <v>2</v>
      </c>
      <c r="AU156" s="43">
        <v>17</v>
      </c>
      <c r="AV156" s="51"/>
      <c r="AW156" s="51"/>
      <c r="AX156" s="52">
        <f t="shared" ref="AX156:AX157" si="317">COUNT(AU156)</f>
      </c>
      <c r="AY156" s="7"/>
    </row>
    <row r="157">
      <c r="A157" s="34"/>
      <c r="B157" s="89" t="s">
        <v>99</v>
      </c>
      <c r="C157" s="36" t="s">
        <v>59</v>
      </c>
      <c r="D157" s="37" t="s">
        <v>67</v>
      </c>
      <c r="E157" s="53" t="s">
        <v>62</v>
      </c>
      <c r="F157" s="39">
        <f t="shared" si="699"/>
      </c>
      <c r="G157" s="40">
        <v>364.3</v>
      </c>
      <c r="H157" s="39">
        <v>411.16</v>
      </c>
      <c r="I157" s="41">
        <v>0</v>
      </c>
      <c r="J157" s="42">
        <v>2</v>
      </c>
      <c r="K157" s="39">
        <v>2739.43</v>
      </c>
      <c r="L157" s="43">
        <v>0</v>
      </c>
      <c r="M157" s="39">
        <v>0</v>
      </c>
      <c r="N157" s="44">
        <v>0</v>
      </c>
      <c r="O157" s="45">
        <f t="shared" si="833"/>
      </c>
      <c r="P157" s="46"/>
      <c r="Q157" s="47">
        <f t="shared" si="252"/>
      </c>
      <c r="R157" s="42">
        <f t="shared" si="431"/>
      </c>
      <c r="S157" s="39">
        <f t="shared" si="545"/>
      </c>
      <c r="T157" s="48">
        <f t="shared" si="146"/>
      </c>
      <c r="U157" s="48">
        <f t="shared" si="186"/>
      </c>
      <c r="V157" s="48">
        <f t="shared" si="49"/>
      </c>
      <c r="W157" s="49">
        <v>2</v>
      </c>
      <c r="X157" s="48">
        <f t="shared" si="103"/>
      </c>
      <c r="Y157" s="48">
        <f t="shared" si="634"/>
      </c>
      <c r="Z157" s="48">
        <f t="shared" si="788"/>
      </c>
      <c r="AA157" s="48">
        <f t="shared" si="206"/>
      </c>
      <c r="AB157" s="48">
        <f t="shared" si="272"/>
      </c>
      <c r="AC157" s="45">
        <f t="shared" si="123"/>
      </c>
      <c r="AD157" s="45">
        <f t="shared" si="166"/>
      </c>
      <c r="AE157" s="45">
        <f t="shared" si="9"/>
      </c>
      <c r="AF157" s="45">
        <f t="shared" si="73"/>
      </c>
      <c r="AG157" s="45">
        <f t="shared" si="654"/>
      </c>
      <c r="AH157" s="45">
        <f t="shared" si="813"/>
      </c>
      <c r="AI157" s="45">
        <f t="shared" si="227"/>
      </c>
      <c r="AJ157" s="50">
        <v>47</v>
      </c>
      <c r="AK157" s="43">
        <v>11130</v>
      </c>
      <c r="AL157" s="43">
        <v>248</v>
      </c>
      <c r="AM157" s="43">
        <v>279</v>
      </c>
      <c r="AN157" s="43">
        <v>36</v>
      </c>
      <c r="AO157" s="50">
        <v>5</v>
      </c>
      <c r="AP157" s="43">
        <v>30</v>
      </c>
      <c r="AQ157" s="43">
        <v>31</v>
      </c>
      <c r="AR157" s="50">
        <v>2</v>
      </c>
      <c r="AS157" s="43">
        <v>1</v>
      </c>
      <c r="AT157" s="43">
        <v>0</v>
      </c>
      <c r="AU157" s="43">
        <v>13</v>
      </c>
      <c r="AV157" s="51"/>
      <c r="AW157" s="51"/>
      <c r="AX157" s="52">
        <f t="shared" si="317"/>
      </c>
      <c r="AY157" s="7"/>
    </row>
    <row r="158">
      <c r="A158" s="34"/>
      <c r="B158" s="54" t="s">
        <v>65</v>
      </c>
      <c r="C158" s="54"/>
      <c r="D158" s="54"/>
      <c r="E158" s="54"/>
      <c r="F158" s="55">
        <f>SUM(F156:F157)</f>
      </c>
      <c r="G158" s="56">
        <f>SUM(G156:G157)</f>
      </c>
      <c r="H158" s="55">
        <f>SUM(H156:H157)</f>
      </c>
      <c r="I158" s="46">
        <f>SUM(I156:I157)</f>
      </c>
      <c r="J158" s="57">
        <f>SUM(J156:J157)</f>
      </c>
      <c r="K158" s="55">
        <f>SUM(K156:K157)</f>
      </c>
      <c r="L158" s="58">
        <f>SUM(L156:L157)</f>
      </c>
      <c r="M158" s="55">
        <f>SUM(M156:M157)</f>
      </c>
      <c r="N158" s="57">
        <f>SUM(N156:N157)</f>
      </c>
      <c r="O158" s="59">
        <f t="shared" si="833"/>
      </c>
      <c r="P158" s="60">
        <f>SUM(P156:P157)</f>
      </c>
      <c r="Q158" s="47">
        <f t="shared" si="252"/>
      </c>
      <c r="R158" s="57">
        <f>SUM(R156:R157)</f>
      </c>
      <c r="S158" s="55">
        <f>SUM(S156:S157)</f>
      </c>
      <c r="T158" s="61">
        <f t="shared" si="146"/>
      </c>
      <c r="U158" s="61">
        <f t="shared" si="186"/>
      </c>
      <c r="V158" s="61">
        <f t="shared" si="49"/>
      </c>
      <c r="W158" s="62">
        <f>SUM(W156:W157)</f>
      </c>
      <c r="X158" s="61">
        <f t="shared" si="103"/>
      </c>
      <c r="Y158" s="61">
        <f t="shared" si="634"/>
      </c>
      <c r="Z158" s="61">
        <f t="shared" si="788"/>
      </c>
      <c r="AA158" s="61">
        <f t="shared" si="206"/>
      </c>
      <c r="AB158" s="61">
        <f t="shared" si="272"/>
      </c>
      <c r="AC158" s="59">
        <f t="shared" si="123"/>
      </c>
      <c r="AD158" s="59">
        <f t="shared" si="166"/>
      </c>
      <c r="AE158" s="59">
        <f t="shared" si="9"/>
      </c>
      <c r="AF158" s="59">
        <f t="shared" si="73"/>
      </c>
      <c r="AG158" s="59">
        <f t="shared" si="654"/>
      </c>
      <c r="AH158" s="59">
        <f t="shared" si="813"/>
      </c>
      <c r="AI158" s="45">
        <f t="shared" si="227"/>
      </c>
      <c r="AJ158" s="63">
        <f>AVERAGE(AJ156:AJ157)</f>
      </c>
      <c r="AK158" s="63">
        <f>SUM(AK156:AK157)</f>
      </c>
      <c r="AL158" s="63">
        <f>SUM(AL156:AL157)</f>
      </c>
      <c r="AM158" s="63">
        <f>SUM(AM156:AM157)</f>
      </c>
      <c r="AN158" s="63">
        <f>SUM(AN156:AN157)</f>
      </c>
      <c r="AO158" s="63">
        <f>SUM(AO156:AO157)</f>
      </c>
      <c r="AP158" s="63">
        <f>SUM(AP156:AP157)</f>
      </c>
      <c r="AQ158" s="63">
        <f>SUM(AQ156:AQ157)</f>
      </c>
      <c r="AR158" s="63">
        <f>SUM(AR156:AR157)</f>
      </c>
      <c r="AS158" s="63">
        <f>SUM(AS156:AS157)</f>
      </c>
      <c r="AT158" s="63">
        <f>SUM(AT156:AT157)</f>
      </c>
      <c r="AU158" s="63">
        <f>SUM(AU156:AU157)</f>
      </c>
      <c r="AV158" s="64"/>
      <c r="AW158" s="64"/>
      <c r="AX158" s="57">
        <f>SUM(AX156:AX157)</f>
      </c>
      <c r="AY158" s="7"/>
    </row>
    <row r="159">
      <c r="A159" s="34"/>
      <c r="B159" s="89" t="s">
        <v>80</v>
      </c>
      <c r="C159" s="36" t="s">
        <v>59</v>
      </c>
      <c r="D159" s="37" t="s">
        <v>77</v>
      </c>
      <c r="E159" s="53" t="s">
        <v>68</v>
      </c>
      <c r="F159" s="39">
        <f t="shared" ref="F159:F162" si="700">G159+H159+I159</f>
      </c>
      <c r="G159" s="65">
        <v>780.65</v>
      </c>
      <c r="H159" s="66">
        <v>1427.26</v>
      </c>
      <c r="I159" s="46">
        <v>0</v>
      </c>
      <c r="J159" s="44">
        <v>1</v>
      </c>
      <c r="K159" s="73">
        <v>3108.1099999999997</v>
      </c>
      <c r="L159" s="50">
        <v>0</v>
      </c>
      <c r="M159" s="73">
        <v>0</v>
      </c>
      <c r="N159" s="44">
        <v>0</v>
      </c>
      <c r="O159" s="45">
        <f t="shared" si="833"/>
      </c>
      <c r="P159" s="41"/>
      <c r="Q159" s="47">
        <f t="shared" si="252"/>
      </c>
      <c r="R159" s="42">
        <f t="shared" ref="R159:R162" si="432">J159+L159</f>
      </c>
      <c r="S159" s="39">
        <f t="shared" ref="S159:S162" si="546">K159+M159</f>
      </c>
      <c r="T159" s="48">
        <f t="shared" si="146"/>
      </c>
      <c r="U159" s="48">
        <f t="shared" si="186"/>
      </c>
      <c r="V159" s="48">
        <f t="shared" si="49"/>
      </c>
      <c r="W159" s="49">
        <v>1</v>
      </c>
      <c r="X159" s="48">
        <f t="shared" si="103"/>
      </c>
      <c r="Y159" s="48">
        <f t="shared" si="634"/>
      </c>
      <c r="Z159" s="48">
        <f t="shared" si="788"/>
      </c>
      <c r="AA159" s="48">
        <f t="shared" si="206"/>
      </c>
      <c r="AB159" s="48">
        <f t="shared" si="272"/>
      </c>
      <c r="AC159" s="45">
        <f t="shared" si="123"/>
      </c>
      <c r="AD159" s="45">
        <f t="shared" si="166"/>
      </c>
      <c r="AE159" s="45">
        <f t="shared" si="9"/>
      </c>
      <c r="AF159" s="45">
        <f t="shared" si="73"/>
      </c>
      <c r="AG159" s="45">
        <f t="shared" si="654"/>
      </c>
      <c r="AH159" s="45">
        <f t="shared" si="813"/>
      </c>
      <c r="AI159" s="45">
        <f t="shared" si="227"/>
      </c>
      <c r="AJ159" s="50">
        <v>45</v>
      </c>
      <c r="AK159" s="43">
        <v>26880</v>
      </c>
      <c r="AL159" s="43">
        <v>675</v>
      </c>
      <c r="AM159" s="43">
        <v>696</v>
      </c>
      <c r="AN159" s="43">
        <v>96</v>
      </c>
      <c r="AO159" s="50">
        <v>21</v>
      </c>
      <c r="AP159" s="43">
        <v>74</v>
      </c>
      <c r="AQ159" s="43">
        <v>82</v>
      </c>
      <c r="AR159" s="50">
        <v>1</v>
      </c>
      <c r="AS159" s="43">
        <v>4</v>
      </c>
      <c r="AT159" s="43">
        <v>1</v>
      </c>
      <c r="AU159" s="43">
        <v>24</v>
      </c>
      <c r="AV159" s="51"/>
      <c r="AW159" s="51"/>
      <c r="AX159" s="52">
        <f t="shared" ref="AX159:AX162" si="318">COUNT(AU159)</f>
      </c>
      <c r="AY159" s="7"/>
    </row>
    <row r="160">
      <c r="A160" s="34"/>
      <c r="B160" s="89" t="s">
        <v>80</v>
      </c>
      <c r="C160" s="36" t="s">
        <v>59</v>
      </c>
      <c r="D160" s="37" t="s">
        <v>77</v>
      </c>
      <c r="E160" s="53" t="s">
        <v>69</v>
      </c>
      <c r="F160" s="67">
        <f t="shared" si="700"/>
      </c>
      <c r="G160" s="39">
        <v>1663.96</v>
      </c>
      <c r="H160" s="39">
        <v>2480.83</v>
      </c>
      <c r="I160" s="46">
        <v>0</v>
      </c>
      <c r="J160" s="42">
        <v>2</v>
      </c>
      <c r="K160" s="39">
        <v>6216.220000000001</v>
      </c>
      <c r="L160" s="43">
        <v>1</v>
      </c>
      <c r="M160" s="39">
        <v>5650.53</v>
      </c>
      <c r="N160" s="44">
        <v>1</v>
      </c>
      <c r="O160" s="45">
        <f t="shared" si="833"/>
      </c>
      <c r="P160" s="41"/>
      <c r="Q160" s="47">
        <f t="shared" si="252"/>
      </c>
      <c r="R160" s="42">
        <f t="shared" si="432"/>
      </c>
      <c r="S160" s="39">
        <f t="shared" si="546"/>
      </c>
      <c r="T160" s="48">
        <f t="shared" si="146"/>
      </c>
      <c r="U160" s="48">
        <f t="shared" si="186"/>
      </c>
      <c r="V160" s="48">
        <f t="shared" si="49"/>
      </c>
      <c r="W160" s="49">
        <v>3</v>
      </c>
      <c r="X160" s="48">
        <f t="shared" si="103"/>
      </c>
      <c r="Y160" s="48">
        <f t="shared" si="634"/>
      </c>
      <c r="Z160" s="48">
        <f t="shared" si="788"/>
      </c>
      <c r="AA160" s="48">
        <f t="shared" si="206"/>
      </c>
      <c r="AB160" s="48">
        <f t="shared" si="272"/>
      </c>
      <c r="AC160" s="45">
        <f t="shared" si="123"/>
      </c>
      <c r="AD160" s="45">
        <f t="shared" si="166"/>
      </c>
      <c r="AE160" s="45">
        <f t="shared" si="9"/>
      </c>
      <c r="AF160" s="45">
        <f t="shared" si="73"/>
      </c>
      <c r="AG160" s="45">
        <f t="shared" si="654"/>
      </c>
      <c r="AH160" s="45">
        <f t="shared" si="813"/>
      </c>
      <c r="AI160" s="45">
        <f t="shared" si="227"/>
      </c>
      <c r="AJ160" s="50">
        <v>50</v>
      </c>
      <c r="AK160" s="43">
        <v>42380</v>
      </c>
      <c r="AL160" s="43">
        <v>959</v>
      </c>
      <c r="AM160" s="43">
        <v>974</v>
      </c>
      <c r="AN160" s="43">
        <v>187</v>
      </c>
      <c r="AO160" s="50">
        <v>26</v>
      </c>
      <c r="AP160" s="43">
        <v>59</v>
      </c>
      <c r="AQ160" s="43">
        <v>154</v>
      </c>
      <c r="AR160" s="50">
        <v>3</v>
      </c>
      <c r="AS160" s="50">
        <v>8</v>
      </c>
      <c r="AT160" s="50">
        <v>3</v>
      </c>
      <c r="AU160" s="50">
        <v>40</v>
      </c>
      <c r="AV160" s="51"/>
      <c r="AW160" s="51"/>
      <c r="AX160" s="52">
        <f t="shared" si="318"/>
      </c>
      <c r="AY160" s="7"/>
    </row>
    <row r="161">
      <c r="A161" s="34"/>
      <c r="B161" s="89" t="s">
        <v>80</v>
      </c>
      <c r="C161" s="36" t="s">
        <v>59</v>
      </c>
      <c r="D161" s="37" t="s">
        <v>77</v>
      </c>
      <c r="E161" s="53" t="s">
        <v>70</v>
      </c>
      <c r="F161" s="67">
        <f t="shared" si="700"/>
      </c>
      <c r="G161" s="73">
        <v>1470.68</v>
      </c>
      <c r="H161" s="73">
        <v>3029.73</v>
      </c>
      <c r="I161" s="46">
        <v>0</v>
      </c>
      <c r="J161" s="42">
        <v>5</v>
      </c>
      <c r="K161" s="73">
        <v>10667.649999999998</v>
      </c>
      <c r="L161" s="43">
        <v>0</v>
      </c>
      <c r="M161" s="39">
        <v>0</v>
      </c>
      <c r="N161" s="44">
        <v>2</v>
      </c>
      <c r="O161" s="45">
        <f t="shared" si="833"/>
      </c>
      <c r="P161" s="41"/>
      <c r="Q161" s="47">
        <f t="shared" si="252"/>
      </c>
      <c r="R161" s="42">
        <f t="shared" si="432"/>
      </c>
      <c r="S161" s="39">
        <f t="shared" si="546"/>
      </c>
      <c r="T161" s="48">
        <f t="shared" si="146"/>
      </c>
      <c r="U161" s="48">
        <f t="shared" si="186"/>
      </c>
      <c r="V161" s="48">
        <f t="shared" si="49"/>
      </c>
      <c r="W161" s="49">
        <v>5</v>
      </c>
      <c r="X161" s="48">
        <f t="shared" si="103"/>
      </c>
      <c r="Y161" s="48">
        <f t="shared" si="634"/>
      </c>
      <c r="Z161" s="48">
        <f t="shared" si="788"/>
      </c>
      <c r="AA161" s="48">
        <f t="shared" si="206"/>
      </c>
      <c r="AB161" s="48">
        <f t="shared" si="272"/>
      </c>
      <c r="AC161" s="45">
        <f t="shared" si="123"/>
      </c>
      <c r="AD161" s="45">
        <f t="shared" si="166"/>
      </c>
      <c r="AE161" s="45">
        <f t="shared" si="9"/>
      </c>
      <c r="AF161" s="45">
        <f t="shared" si="73"/>
      </c>
      <c r="AG161" s="45">
        <f t="shared" si="654"/>
      </c>
      <c r="AH161" s="45">
        <f t="shared" si="813"/>
      </c>
      <c r="AI161" s="45">
        <f t="shared" si="227"/>
      </c>
      <c r="AJ161" s="50">
        <v>58</v>
      </c>
      <c r="AK161" s="43">
        <v>43582</v>
      </c>
      <c r="AL161" s="43">
        <v>741</v>
      </c>
      <c r="AM161" s="43">
        <v>768</v>
      </c>
      <c r="AN161" s="43">
        <v>216</v>
      </c>
      <c r="AO161" s="50">
        <v>30</v>
      </c>
      <c r="AP161" s="43">
        <v>95</v>
      </c>
      <c r="AQ161" s="43">
        <v>179</v>
      </c>
      <c r="AR161" s="50">
        <v>6</v>
      </c>
      <c r="AS161" s="50">
        <v>7</v>
      </c>
      <c r="AT161" s="50">
        <v>1</v>
      </c>
      <c r="AU161" s="50">
        <v>32</v>
      </c>
      <c r="AV161" s="51"/>
      <c r="AW161" s="51"/>
      <c r="AX161" s="52">
        <f t="shared" si="318"/>
      </c>
      <c r="AY161" s="7"/>
    </row>
    <row r="162">
      <c r="A162" s="34"/>
      <c r="B162" s="89" t="s">
        <v>80</v>
      </c>
      <c r="C162" s="36" t="s">
        <v>59</v>
      </c>
      <c r="D162" s="37" t="s">
        <v>77</v>
      </c>
      <c r="E162" s="53" t="s">
        <v>71</v>
      </c>
      <c r="F162" s="67">
        <f t="shared" si="700"/>
      </c>
      <c r="G162" s="39">
        <v>2989.61</v>
      </c>
      <c r="H162" s="39">
        <v>2190.54</v>
      </c>
      <c r="I162" s="46">
        <v>0</v>
      </c>
      <c r="J162" s="42">
        <v>7</v>
      </c>
      <c r="K162" s="39">
        <v>17445.300000000007</v>
      </c>
      <c r="L162" s="43">
        <v>1</v>
      </c>
      <c r="M162" s="39">
        <v>3626.6400000000003</v>
      </c>
      <c r="N162" s="44">
        <v>1</v>
      </c>
      <c r="O162" s="45">
        <f t="shared" si="833"/>
      </c>
      <c r="P162" s="41"/>
      <c r="Q162" s="47">
        <f t="shared" si="252"/>
      </c>
      <c r="R162" s="42">
        <f t="shared" si="432"/>
      </c>
      <c r="S162" s="39">
        <f t="shared" si="546"/>
      </c>
      <c r="T162" s="48">
        <f t="shared" si="146"/>
      </c>
      <c r="U162" s="48">
        <f t="shared" si="186"/>
      </c>
      <c r="V162" s="48">
        <f t="shared" si="49"/>
      </c>
      <c r="W162" s="49">
        <v>6</v>
      </c>
      <c r="X162" s="48">
        <f t="shared" si="103"/>
      </c>
      <c r="Y162" s="48">
        <f t="shared" si="634"/>
      </c>
      <c r="Z162" s="48">
        <f t="shared" si="788"/>
      </c>
      <c r="AA162" s="48">
        <f t="shared" si="206"/>
      </c>
      <c r="AB162" s="48">
        <f t="shared" si="272"/>
      </c>
      <c r="AC162" s="45">
        <f t="shared" si="123"/>
      </c>
      <c r="AD162" s="45">
        <f t="shared" si="166"/>
      </c>
      <c r="AE162" s="45">
        <f t="shared" si="9"/>
      </c>
      <c r="AF162" s="45">
        <f t="shared" si="73"/>
      </c>
      <c r="AG162" s="45">
        <f t="shared" si="654"/>
      </c>
      <c r="AH162" s="45">
        <f t="shared" si="813"/>
      </c>
      <c r="AI162" s="45">
        <f t="shared" si="227"/>
      </c>
      <c r="AJ162" s="50">
        <v>58</v>
      </c>
      <c r="AK162" s="50">
        <v>29421</v>
      </c>
      <c r="AL162" s="43">
        <v>619</v>
      </c>
      <c r="AM162" s="43">
        <v>634</v>
      </c>
      <c r="AN162" s="43">
        <v>128</v>
      </c>
      <c r="AO162" s="50">
        <v>26</v>
      </c>
      <c r="AP162" s="43">
        <v>66</v>
      </c>
      <c r="AQ162" s="43">
        <v>114</v>
      </c>
      <c r="AR162" s="50">
        <v>8</v>
      </c>
      <c r="AS162" s="50">
        <v>3</v>
      </c>
      <c r="AT162" s="50">
        <v>1</v>
      </c>
      <c r="AU162" s="50">
        <v>20</v>
      </c>
      <c r="AV162" s="51"/>
      <c r="AW162" s="51"/>
      <c r="AX162" s="52">
        <f t="shared" si="318"/>
      </c>
      <c r="AY162" s="7"/>
    </row>
    <row r="163">
      <c r="A163" s="34"/>
      <c r="B163" s="54" t="s">
        <v>65</v>
      </c>
      <c r="C163" s="54"/>
      <c r="D163" s="54"/>
      <c r="E163" s="54"/>
      <c r="F163" s="55">
        <f>SUM(F159:F162)</f>
      </c>
      <c r="G163" s="55">
        <f>SUM(G159:G162)</f>
      </c>
      <c r="H163" s="55">
        <f>SUM(H159:H162)</f>
      </c>
      <c r="I163" s="46">
        <f>SUM(I159:I162)</f>
      </c>
      <c r="J163" s="57">
        <f>SUM(J159:J162)</f>
      </c>
      <c r="K163" s="58">
        <f>SUM(K159:K162)</f>
      </c>
      <c r="L163" s="58">
        <f>SUM(L159:L162)</f>
      </c>
      <c r="M163" s="58">
        <f>SUM(M159:M162)</f>
      </c>
      <c r="N163" s="58">
        <f>SUM(N159:N162)</f>
      </c>
      <c r="O163" s="59">
        <f t="shared" si="833"/>
      </c>
      <c r="P163" s="60">
        <f>SUM(P159:P162)</f>
      </c>
      <c r="Q163" s="47">
        <f t="shared" si="252"/>
      </c>
      <c r="R163" s="57">
        <f>SUM(R159:R162)</f>
      </c>
      <c r="S163" s="55">
        <f>SUM(S159:S162)</f>
      </c>
      <c r="T163" s="61">
        <f t="shared" si="146"/>
      </c>
      <c r="U163" s="61">
        <f t="shared" si="186"/>
      </c>
      <c r="V163" s="61">
        <f t="shared" si="49"/>
      </c>
      <c r="W163" s="62">
        <f>SUM(W159:W162)</f>
      </c>
      <c r="X163" s="61">
        <f t="shared" si="103"/>
      </c>
      <c r="Y163" s="61">
        <f t="shared" si="634"/>
      </c>
      <c r="Z163" s="61">
        <f t="shared" si="788"/>
      </c>
      <c r="AA163" s="61">
        <f t="shared" si="206"/>
      </c>
      <c r="AB163" s="61">
        <f t="shared" si="272"/>
      </c>
      <c r="AC163" s="59">
        <f t="shared" si="123"/>
      </c>
      <c r="AD163" s="59">
        <f t="shared" si="166"/>
      </c>
      <c r="AE163" s="59">
        <f t="shared" si="9"/>
      </c>
      <c r="AF163" s="59">
        <f t="shared" si="73"/>
      </c>
      <c r="AG163" s="59">
        <f t="shared" si="654"/>
      </c>
      <c r="AH163" s="59">
        <f t="shared" si="813"/>
      </c>
      <c r="AI163" s="45">
        <f t="shared" si="227"/>
      </c>
      <c r="AJ163" s="63">
        <f>AVERAGE(AJ159:AJ162)</f>
      </c>
      <c r="AK163" s="63">
        <f>SUM(AK159:AK162)</f>
      </c>
      <c r="AL163" s="63">
        <f>SUM(AL159:AL162)</f>
      </c>
      <c r="AM163" s="63">
        <f>SUM(AM159:AM162)</f>
      </c>
      <c r="AN163" s="63">
        <f>SUM(AN159:AN162)</f>
      </c>
      <c r="AO163" s="63">
        <f>SUM(AO159:AO162)</f>
      </c>
      <c r="AP163" s="63">
        <f>SUM(AP159:AP162)</f>
      </c>
      <c r="AQ163" s="63">
        <f>SUM(AQ159:AQ162)</f>
      </c>
      <c r="AR163" s="63">
        <f>SUM(AR159:AR162)</f>
      </c>
      <c r="AS163" s="63">
        <f>SUM(AS159:AS162)</f>
      </c>
      <c r="AT163" s="63">
        <f>SUM(AT159:AT162)</f>
      </c>
      <c r="AU163" s="63">
        <f>SUM(AU159:AU162)</f>
      </c>
      <c r="AV163" s="64"/>
      <c r="AW163" s="64"/>
      <c r="AX163" s="57">
        <f>SUM(AX159:AX162)</f>
      </c>
      <c r="AY163" s="7"/>
    </row>
    <row r="164">
      <c r="A164" s="34"/>
      <c r="B164" s="89" t="s">
        <v>80</v>
      </c>
      <c r="C164" s="36" t="s">
        <v>59</v>
      </c>
      <c r="D164" s="37" t="s">
        <v>72</v>
      </c>
      <c r="E164" s="53" t="s">
        <v>73</v>
      </c>
      <c r="F164" s="39">
        <f t="shared" ref="F164:F167" si="701">G164+H164+I164</f>
      </c>
      <c r="G164" s="40">
        <v>1410.59</v>
      </c>
      <c r="H164" s="39">
        <v>2042.49</v>
      </c>
      <c r="I164" s="41">
        <v>0</v>
      </c>
      <c r="J164" s="42">
        <v>6</v>
      </c>
      <c r="K164" s="39">
        <v>13397.450000000004</v>
      </c>
      <c r="L164" s="43">
        <v>0</v>
      </c>
      <c r="M164" s="39">
        <v>0</v>
      </c>
      <c r="N164" s="44">
        <v>1</v>
      </c>
      <c r="O164" s="45">
        <f t="shared" si="833"/>
      </c>
      <c r="P164" s="46"/>
      <c r="Q164" s="47">
        <f t="shared" si="252"/>
      </c>
      <c r="R164" s="42">
        <f t="shared" ref="R164:R167" si="433">J164+L164</f>
      </c>
      <c r="S164" s="39">
        <f t="shared" ref="S164:S167" si="547">K164+M164</f>
      </c>
      <c r="T164" s="48">
        <f t="shared" si="146"/>
      </c>
      <c r="U164" s="48">
        <f t="shared" si="186"/>
      </c>
      <c r="V164" s="48">
        <f t="shared" si="49"/>
      </c>
      <c r="W164" s="49">
        <v>4</v>
      </c>
      <c r="X164" s="48">
        <f t="shared" si="103"/>
      </c>
      <c r="Y164" s="48">
        <f t="shared" si="634"/>
      </c>
      <c r="Z164" s="48">
        <f t="shared" si="788"/>
      </c>
      <c r="AA164" s="48">
        <f t="shared" si="206"/>
      </c>
      <c r="AB164" s="48">
        <f t="shared" si="272"/>
      </c>
      <c r="AC164" s="45">
        <f t="shared" si="123"/>
      </c>
      <c r="AD164" s="45">
        <f t="shared" si="166"/>
      </c>
      <c r="AE164" s="45">
        <f>AP165/AM164</f>
      </c>
      <c r="AF164" s="45">
        <f>R164/AP165</f>
      </c>
      <c r="AG164" s="45">
        <f t="shared" si="654"/>
      </c>
      <c r="AH164" s="45">
        <f t="shared" si="813"/>
      </c>
      <c r="AI164" s="45">
        <f t="shared" si="227"/>
      </c>
      <c r="AJ164" s="50">
        <v>58</v>
      </c>
      <c r="AK164" s="43">
        <v>30829</v>
      </c>
      <c r="AL164" s="43">
        <v>544</v>
      </c>
      <c r="AM164" s="43">
        <v>564</v>
      </c>
      <c r="AN164" s="43">
        <v>135</v>
      </c>
      <c r="AO164" s="50">
        <v>22</v>
      </c>
      <c r="AP164" s="43">
        <v>72</v>
      </c>
      <c r="AQ164" s="43">
        <v>99</v>
      </c>
      <c r="AR164" s="50">
        <v>6</v>
      </c>
      <c r="AS164" s="50">
        <v>10</v>
      </c>
      <c r="AT164" s="43">
        <v>2</v>
      </c>
      <c r="AU164" s="43">
        <v>17</v>
      </c>
      <c r="AV164" s="51"/>
      <c r="AW164" s="51"/>
      <c r="AX164" s="52">
        <f>COUNT(AU165)</f>
      </c>
      <c r="AY164" s="7"/>
    </row>
    <row r="165">
      <c r="A165" s="34"/>
      <c r="B165" s="89" t="s">
        <v>80</v>
      </c>
      <c r="C165" s="35" t="s">
        <v>59</v>
      </c>
      <c r="D165" s="37" t="s">
        <v>72</v>
      </c>
      <c r="E165" s="53" t="s">
        <v>74</v>
      </c>
      <c r="F165" s="39">
        <f t="shared" si="701"/>
      </c>
      <c r="G165" s="40">
        <v>1628.71</v>
      </c>
      <c r="H165" s="39">
        <v>2365.2</v>
      </c>
      <c r="I165" s="46">
        <v>0</v>
      </c>
      <c r="J165" s="42">
        <v>4</v>
      </c>
      <c r="K165" s="39">
        <v>10199.48999999999</v>
      </c>
      <c r="L165" s="43">
        <v>0</v>
      </c>
      <c r="M165" s="39">
        <v>0</v>
      </c>
      <c r="N165" s="44">
        <v>0</v>
      </c>
      <c r="O165" s="45">
        <f t="shared" si="833"/>
      </c>
      <c r="P165" s="46"/>
      <c r="Q165" s="47">
        <f t="shared" si="252"/>
      </c>
      <c r="R165" s="42">
        <f t="shared" si="433"/>
      </c>
      <c r="S165" s="39">
        <f t="shared" si="547"/>
      </c>
      <c r="T165" s="48">
        <f t="shared" si="146"/>
      </c>
      <c r="U165" s="48">
        <f t="shared" si="186"/>
      </c>
      <c r="V165" s="48">
        <f t="shared" si="49"/>
      </c>
      <c r="W165" s="49">
        <v>3</v>
      </c>
      <c r="X165" s="48">
        <f t="shared" si="103"/>
      </c>
      <c r="Y165" s="48">
        <f t="shared" si="634"/>
      </c>
      <c r="Z165" s="48">
        <f t="shared" si="788"/>
      </c>
      <c r="AA165" s="48">
        <f t="shared" si="206"/>
      </c>
      <c r="AB165" s="48">
        <f t="shared" si="272"/>
      </c>
      <c r="AC165" s="45">
        <f t="shared" si="123"/>
      </c>
      <c r="AD165" s="45">
        <f t="shared" si="166"/>
      </c>
      <c r="AE165" s="45">
        <f t="shared" ref="AE165:AE182" si="10">AP165/AM165</f>
      </c>
      <c r="AF165" s="45">
        <f t="shared" ref="AF165:AF182" si="74">R165/AP165</f>
      </c>
      <c r="AG165" s="45">
        <f t="shared" si="654"/>
      </c>
      <c r="AH165" s="45">
        <f t="shared" si="813"/>
      </c>
      <c r="AI165" s="45">
        <f t="shared" si="227"/>
      </c>
      <c r="AJ165" s="50">
        <v>57</v>
      </c>
      <c r="AK165" s="43">
        <v>26758</v>
      </c>
      <c r="AL165" s="43">
        <v>437</v>
      </c>
      <c r="AM165" s="43">
        <v>444</v>
      </c>
      <c r="AN165" s="43">
        <v>123</v>
      </c>
      <c r="AO165" s="50">
        <v>19</v>
      </c>
      <c r="AP165" s="43">
        <v>44</v>
      </c>
      <c r="AQ165" s="43">
        <v>90</v>
      </c>
      <c r="AR165" s="50">
        <v>4</v>
      </c>
      <c r="AS165" s="50">
        <v>6</v>
      </c>
      <c r="AT165" s="50">
        <v>1</v>
      </c>
      <c r="AU165" s="50">
        <v>21</v>
      </c>
      <c r="AV165" s="51"/>
      <c r="AW165" s="51"/>
      <c r="AX165" s="52">
        <f t="shared" ref="AX165:AX167" si="319">COUNT(AU165)</f>
      </c>
      <c r="AY165" s="7"/>
    </row>
    <row r="166">
      <c r="A166" s="34"/>
      <c r="B166" s="89" t="s">
        <v>80</v>
      </c>
      <c r="C166" s="36" t="s">
        <v>59</v>
      </c>
      <c r="D166" s="37" t="s">
        <v>72</v>
      </c>
      <c r="E166" s="53" t="s">
        <v>75</v>
      </c>
      <c r="F166" s="39">
        <f t="shared" si="701"/>
      </c>
      <c r="G166" s="68">
        <v>2191.19</v>
      </c>
      <c r="H166" s="39">
        <v>1804.47</v>
      </c>
      <c r="I166" s="46">
        <v>0</v>
      </c>
      <c r="J166" s="42">
        <v>5</v>
      </c>
      <c r="K166" s="39">
        <v>13867.440000000002</v>
      </c>
      <c r="L166" s="43">
        <v>0</v>
      </c>
      <c r="M166" s="39">
        <v>0</v>
      </c>
      <c r="N166" s="44">
        <v>0</v>
      </c>
      <c r="O166" s="45">
        <f t="shared" si="833"/>
      </c>
      <c r="P166" s="46"/>
      <c r="Q166" s="47">
        <f t="shared" si="252"/>
      </c>
      <c r="R166" s="42">
        <f t="shared" si="433"/>
      </c>
      <c r="S166" s="39">
        <f t="shared" si="547"/>
      </c>
      <c r="T166" s="48">
        <f t="shared" si="146"/>
      </c>
      <c r="U166" s="48">
        <f t="shared" si="186"/>
      </c>
      <c r="V166" s="48">
        <f t="shared" si="49"/>
      </c>
      <c r="W166" s="49">
        <v>4</v>
      </c>
      <c r="X166" s="48">
        <f t="shared" si="103"/>
      </c>
      <c r="Y166" s="48">
        <f t="shared" si="634"/>
      </c>
      <c r="Z166" s="48">
        <f t="shared" si="788"/>
      </c>
      <c r="AA166" s="48">
        <f t="shared" si="206"/>
      </c>
      <c r="AB166" s="48">
        <f t="shared" si="272"/>
      </c>
      <c r="AC166" s="45">
        <f t="shared" si="123"/>
      </c>
      <c r="AD166" s="45">
        <f t="shared" si="166"/>
      </c>
      <c r="AE166" s="45">
        <f t="shared" si="10"/>
      </c>
      <c r="AF166" s="45">
        <f t="shared" si="74"/>
      </c>
      <c r="AG166" s="45">
        <f t="shared" si="654"/>
      </c>
      <c r="AH166" s="45">
        <f t="shared" si="813"/>
      </c>
      <c r="AI166" s="45">
        <f t="shared" si="227"/>
      </c>
      <c r="AJ166" s="50">
        <v>58</v>
      </c>
      <c r="AK166" s="43">
        <v>25813</v>
      </c>
      <c r="AL166" s="43">
        <v>432</v>
      </c>
      <c r="AM166" s="43">
        <v>413</v>
      </c>
      <c r="AN166" s="43">
        <v>115</v>
      </c>
      <c r="AO166" s="50">
        <v>25</v>
      </c>
      <c r="AP166" s="43">
        <v>72</v>
      </c>
      <c r="AQ166" s="43">
        <v>98</v>
      </c>
      <c r="AR166" s="50">
        <v>5</v>
      </c>
      <c r="AS166" s="50">
        <v>6</v>
      </c>
      <c r="AT166" s="50">
        <v>4</v>
      </c>
      <c r="AU166" s="50">
        <v>21</v>
      </c>
      <c r="AV166" s="51"/>
      <c r="AW166" s="51"/>
      <c r="AX166" s="52">
        <f t="shared" si="319"/>
      </c>
      <c r="AY166" s="7"/>
    </row>
    <row r="167">
      <c r="A167" s="34"/>
      <c r="B167" s="89" t="s">
        <v>80</v>
      </c>
      <c r="C167" s="35" t="s">
        <v>59</v>
      </c>
      <c r="D167" s="37" t="s">
        <v>72</v>
      </c>
      <c r="E167" s="53" t="s">
        <v>76</v>
      </c>
      <c r="F167" s="39">
        <f t="shared" si="701"/>
      </c>
      <c r="G167" s="40">
        <v>2073.71</v>
      </c>
      <c r="H167" s="39">
        <v>1794.79</v>
      </c>
      <c r="I167" s="46">
        <v>0</v>
      </c>
      <c r="J167" s="42">
        <v>10</v>
      </c>
      <c r="K167" s="39">
        <v>21974.180000000022</v>
      </c>
      <c r="L167" s="43">
        <v>0</v>
      </c>
      <c r="M167" s="39">
        <v>0</v>
      </c>
      <c r="N167" s="44">
        <v>1</v>
      </c>
      <c r="O167" s="45">
        <f t="shared" si="833"/>
      </c>
      <c r="P167" s="46"/>
      <c r="Q167" s="47">
        <f t="shared" si="252"/>
      </c>
      <c r="R167" s="42">
        <f t="shared" si="433"/>
      </c>
      <c r="S167" s="39">
        <f t="shared" si="547"/>
      </c>
      <c r="T167" s="48">
        <f t="shared" si="146"/>
      </c>
      <c r="U167" s="48">
        <f t="shared" si="186"/>
      </c>
      <c r="V167" s="48">
        <f t="shared" si="49"/>
      </c>
      <c r="W167" s="49">
        <v>9</v>
      </c>
      <c r="X167" s="48">
        <f t="shared" si="103"/>
      </c>
      <c r="Y167" s="48">
        <f t="shared" si="634"/>
      </c>
      <c r="Z167" s="48">
        <f t="shared" si="788"/>
      </c>
      <c r="AA167" s="48">
        <f t="shared" si="206"/>
      </c>
      <c r="AB167" s="48">
        <f t="shared" si="272"/>
      </c>
      <c r="AC167" s="45">
        <f t="shared" si="123"/>
      </c>
      <c r="AD167" s="45">
        <f t="shared" si="166"/>
      </c>
      <c r="AE167" s="45">
        <f t="shared" si="10"/>
      </c>
      <c r="AF167" s="45">
        <f t="shared" si="74"/>
      </c>
      <c r="AG167" s="45">
        <f t="shared" si="654"/>
      </c>
      <c r="AH167" s="45">
        <f t="shared" si="813"/>
      </c>
      <c r="AI167" s="45">
        <f t="shared" si="227"/>
      </c>
      <c r="AJ167" s="50">
        <v>60</v>
      </c>
      <c r="AK167" s="43">
        <v>25458</v>
      </c>
      <c r="AL167" s="43">
        <v>429</v>
      </c>
      <c r="AM167" s="43">
        <v>440</v>
      </c>
      <c r="AN167" s="43">
        <v>115</v>
      </c>
      <c r="AO167" s="50">
        <v>23</v>
      </c>
      <c r="AP167" s="43">
        <v>45</v>
      </c>
      <c r="AQ167" s="43">
        <v>89</v>
      </c>
      <c r="AR167" s="69">
        <v>10</v>
      </c>
      <c r="AS167" s="50">
        <v>11</v>
      </c>
      <c r="AT167" s="50">
        <v>4</v>
      </c>
      <c r="AU167" s="50">
        <v>15</v>
      </c>
      <c r="AV167" s="51"/>
      <c r="AW167" s="51"/>
      <c r="AX167" s="52">
        <f t="shared" si="319"/>
      </c>
      <c r="AY167" s="7"/>
    </row>
    <row r="168">
      <c r="A168" s="34"/>
      <c r="B168" s="54" t="s">
        <v>65</v>
      </c>
      <c r="C168" s="54"/>
      <c r="D168" s="54"/>
      <c r="E168" s="54"/>
      <c r="F168" s="55">
        <f>SUM(F164:F167)</f>
      </c>
      <c r="G168" s="56">
        <f>SUM(G164:G167)</f>
      </c>
      <c r="H168" s="55">
        <f>SUM(H164:H167)</f>
      </c>
      <c r="I168" s="46">
        <f>SUM(I164:I167)</f>
      </c>
      <c r="J168" s="57">
        <f>SUM(J164:J167)</f>
      </c>
      <c r="K168" s="55">
        <f>SUM(K164:K167)</f>
      </c>
      <c r="L168" s="58">
        <f>SUM(L164:L167)</f>
      </c>
      <c r="M168" s="55">
        <f>SUM(M164:M167)</f>
      </c>
      <c r="N168" s="57">
        <f>SUM(N164:N167)</f>
      </c>
      <c r="O168" s="59">
        <f t="shared" si="833"/>
      </c>
      <c r="P168" s="60">
        <f>SUM(P164:P167)</f>
      </c>
      <c r="Q168" s="47">
        <f t="shared" si="252"/>
      </c>
      <c r="R168" s="57">
        <f>SUM(R164:R167)</f>
      </c>
      <c r="S168" s="55">
        <f>SUM(S164:S167)</f>
      </c>
      <c r="T168" s="61">
        <f t="shared" si="146"/>
      </c>
      <c r="U168" s="61">
        <f t="shared" si="186"/>
      </c>
      <c r="V168" s="61">
        <f t="shared" si="49"/>
      </c>
      <c r="W168" s="62">
        <f>SUM(W164:W167)</f>
      </c>
      <c r="X168" s="61">
        <f t="shared" si="103"/>
      </c>
      <c r="Y168" s="61">
        <f t="shared" si="634"/>
      </c>
      <c r="Z168" s="61">
        <f t="shared" si="788"/>
      </c>
      <c r="AA168" s="61">
        <f t="shared" si="206"/>
      </c>
      <c r="AB168" s="61">
        <f t="shared" si="272"/>
      </c>
      <c r="AC168" s="59">
        <f t="shared" si="123"/>
      </c>
      <c r="AD168" s="59">
        <f t="shared" si="166"/>
      </c>
      <c r="AE168" s="59">
        <f t="shared" si="10"/>
      </c>
      <c r="AF168" s="59">
        <f t="shared" si="74"/>
      </c>
      <c r="AG168" s="59">
        <f t="shared" si="654"/>
      </c>
      <c r="AH168" s="59">
        <f t="shared" si="813"/>
      </c>
      <c r="AI168" s="45">
        <f t="shared" si="227"/>
      </c>
      <c r="AJ168" s="63">
        <f>AVERAGE(AJ164:AJ167)</f>
      </c>
      <c r="AK168" s="63">
        <f>SUM(AK164:AK167)</f>
      </c>
      <c r="AL168" s="63">
        <f>SUM(AL164:AL167)</f>
      </c>
      <c r="AM168" s="63">
        <f>SUM(AM164:AM167)</f>
      </c>
      <c r="AN168" s="63">
        <f>SUM(AN164:AN167)</f>
      </c>
      <c r="AO168" s="63">
        <f>SUM(AO164:AO167)</f>
      </c>
      <c r="AP168" s="63">
        <f>SUM(AP164:AP167)</f>
      </c>
      <c r="AQ168" s="63">
        <f>SUM(AQ164:AQ167)</f>
      </c>
      <c r="AR168" s="63">
        <f>SUM(AR164:AR167)</f>
      </c>
      <c r="AS168" s="63">
        <f>SUM(AS164:AS167)</f>
      </c>
      <c r="AT168" s="63">
        <f>SUM(AT164:AT167)</f>
      </c>
      <c r="AU168" s="63">
        <f>SUM(AU164:AU167)</f>
      </c>
      <c r="AV168" s="64"/>
      <c r="AW168" s="64"/>
      <c r="AX168" s="57">
        <f>SUM(AX164:AX167)</f>
      </c>
      <c r="AY168" s="7"/>
    </row>
    <row r="169">
      <c r="A169" s="34"/>
      <c r="B169" s="89" t="s">
        <v>80</v>
      </c>
      <c r="C169" s="70" t="s">
        <v>59</v>
      </c>
      <c r="D169" s="37" t="s">
        <v>67</v>
      </c>
      <c r="E169" s="53" t="s">
        <v>78</v>
      </c>
      <c r="F169" s="39">
        <f t="shared" ref="F169:F172" si="702">G169+H169+I169</f>
      </c>
      <c r="G169" s="40">
        <v>2398.35</v>
      </c>
      <c r="H169" s="39">
        <v>963.33</v>
      </c>
      <c r="I169" s="46">
        <v>0</v>
      </c>
      <c r="J169" s="42">
        <v>3</v>
      </c>
      <c r="K169" s="39">
        <v>6537.959999999992</v>
      </c>
      <c r="L169" s="43">
        <v>1</v>
      </c>
      <c r="M169" s="39">
        <v>3989.699999999999</v>
      </c>
      <c r="N169" s="44">
        <v>0</v>
      </c>
      <c r="O169" s="45">
        <f t="shared" si="833"/>
      </c>
      <c r="P169" s="46"/>
      <c r="Q169" s="47">
        <f t="shared" si="252"/>
      </c>
      <c r="R169" s="42">
        <f t="shared" ref="R169:R172" si="434">J169+L169</f>
      </c>
      <c r="S169" s="39">
        <f t="shared" ref="S169:S172" si="548">K169+M169</f>
      </c>
      <c r="T169" s="48">
        <f t="shared" si="146"/>
      </c>
      <c r="U169" s="48">
        <f t="shared" si="186"/>
      </c>
      <c r="V169" s="48">
        <f t="shared" si="49"/>
      </c>
      <c r="W169" s="49">
        <v>4</v>
      </c>
      <c r="X169" s="48">
        <f t="shared" si="103"/>
      </c>
      <c r="Y169" s="48">
        <f t="shared" si="634"/>
      </c>
      <c r="Z169" s="48">
        <f t="shared" si="788"/>
      </c>
      <c r="AA169" s="48">
        <f t="shared" si="206"/>
      </c>
      <c r="AB169" s="48">
        <f t="shared" si="272"/>
      </c>
      <c r="AC169" s="45">
        <f t="shared" si="123"/>
      </c>
      <c r="AD169" s="45">
        <f t="shared" si="166"/>
      </c>
      <c r="AE169" s="45">
        <f t="shared" si="10"/>
      </c>
      <c r="AF169" s="45">
        <f t="shared" si="74"/>
      </c>
      <c r="AG169" s="45">
        <f t="shared" si="654"/>
      </c>
      <c r="AH169" s="45">
        <f t="shared" si="813"/>
      </c>
      <c r="AI169" s="45">
        <f t="shared" si="227"/>
      </c>
      <c r="AJ169" s="50">
        <v>59</v>
      </c>
      <c r="AK169" s="43">
        <v>17134</v>
      </c>
      <c r="AL169" s="43">
        <v>454</v>
      </c>
      <c r="AM169" s="43">
        <v>473</v>
      </c>
      <c r="AN169" s="43">
        <v>83</v>
      </c>
      <c r="AO169" s="50">
        <v>15</v>
      </c>
      <c r="AP169" s="43">
        <v>73</v>
      </c>
      <c r="AQ169" s="43">
        <v>84</v>
      </c>
      <c r="AR169" s="50">
        <v>5</v>
      </c>
      <c r="AS169" s="43">
        <v>7</v>
      </c>
      <c r="AT169" s="43">
        <v>1</v>
      </c>
      <c r="AU169" s="43">
        <v>18</v>
      </c>
      <c r="AV169" s="51"/>
      <c r="AW169" s="51"/>
      <c r="AX169" s="52">
        <f t="shared" ref="AX169:AX172" si="320">COUNT(AU169)</f>
      </c>
      <c r="AY169" s="7"/>
    </row>
    <row r="170">
      <c r="A170" s="34"/>
      <c r="B170" s="89" t="s">
        <v>80</v>
      </c>
      <c r="C170" s="70" t="s">
        <v>59</v>
      </c>
      <c r="D170" s="37" t="s">
        <v>67</v>
      </c>
      <c r="E170" s="71" t="s">
        <v>79</v>
      </c>
      <c r="F170" s="39">
        <f t="shared" si="702"/>
      </c>
      <c r="G170" s="39">
        <v>1620.08</v>
      </c>
      <c r="H170" s="39">
        <v>1094.41</v>
      </c>
      <c r="I170" s="46">
        <v>0</v>
      </c>
      <c r="J170" s="42">
        <v>2</v>
      </c>
      <c r="K170" s="39">
        <v>5102.959999999992</v>
      </c>
      <c r="L170" s="43">
        <v>0</v>
      </c>
      <c r="M170" s="39">
        <v>0</v>
      </c>
      <c r="N170" s="44">
        <v>0</v>
      </c>
      <c r="O170" s="45">
        <f t="shared" si="833"/>
      </c>
      <c r="P170" s="46"/>
      <c r="Q170" s="47">
        <f t="shared" si="252"/>
      </c>
      <c r="R170" s="42">
        <f t="shared" si="434"/>
      </c>
      <c r="S170" s="39">
        <f t="shared" si="548"/>
      </c>
      <c r="T170" s="48">
        <f t="shared" si="146"/>
      </c>
      <c r="U170" s="48">
        <f t="shared" si="186"/>
      </c>
      <c r="V170" s="48">
        <f t="shared" si="49"/>
      </c>
      <c r="W170" s="49">
        <v>1</v>
      </c>
      <c r="X170" s="48">
        <f t="shared" si="103"/>
      </c>
      <c r="Y170" s="48">
        <f t="shared" si="634"/>
      </c>
      <c r="Z170" s="48">
        <f t="shared" si="788"/>
      </c>
      <c r="AA170" s="48">
        <f t="shared" si="206"/>
      </c>
      <c r="AB170" s="48">
        <f t="shared" si="272"/>
      </c>
      <c r="AC170" s="45">
        <f t="shared" si="123"/>
      </c>
      <c r="AD170" s="45">
        <f t="shared" si="166"/>
      </c>
      <c r="AE170" s="45">
        <f t="shared" si="10"/>
      </c>
      <c r="AF170" s="45">
        <f t="shared" si="74"/>
      </c>
      <c r="AG170" s="45">
        <f t="shared" si="654"/>
      </c>
      <c r="AH170" s="45">
        <f t="shared" si="813"/>
      </c>
      <c r="AI170" s="45">
        <f t="shared" si="227"/>
      </c>
      <c r="AJ170" s="50">
        <v>58</v>
      </c>
      <c r="AK170" s="43">
        <v>15968</v>
      </c>
      <c r="AL170" s="43">
        <v>349</v>
      </c>
      <c r="AM170" s="43">
        <v>360</v>
      </c>
      <c r="AN170" s="43">
        <v>55</v>
      </c>
      <c r="AO170" s="50">
        <v>9</v>
      </c>
      <c r="AP170" s="43">
        <v>54</v>
      </c>
      <c r="AQ170" s="43">
        <v>54</v>
      </c>
      <c r="AR170" s="50">
        <v>2</v>
      </c>
      <c r="AS170" s="50">
        <v>4</v>
      </c>
      <c r="AT170" s="50">
        <v>2</v>
      </c>
      <c r="AU170" s="50">
        <v>5</v>
      </c>
      <c r="AV170" s="51"/>
      <c r="AW170" s="51"/>
      <c r="AX170" s="52">
        <f t="shared" si="320"/>
      </c>
      <c r="AY170" s="7"/>
    </row>
    <row r="171">
      <c r="A171" s="34"/>
      <c r="B171" s="35" t="s">
        <v>66</v>
      </c>
      <c r="C171" s="36" t="s">
        <v>81</v>
      </c>
      <c r="D171" s="37" t="s">
        <v>67</v>
      </c>
      <c r="E171" s="71" t="s">
        <v>82</v>
      </c>
      <c r="F171" s="39">
        <f t="shared" si="702"/>
      </c>
      <c r="G171" s="39">
        <v>1639.04</v>
      </c>
      <c r="H171" s="39">
        <v>1083.67</v>
      </c>
      <c r="I171" s="46">
        <v>0</v>
      </c>
      <c r="J171" s="42">
        <v>2</v>
      </c>
      <c r="K171" s="39">
        <v>3429.860000000015</v>
      </c>
      <c r="L171" s="43">
        <v>1</v>
      </c>
      <c r="M171" s="39">
        <v>5096.52</v>
      </c>
      <c r="N171" s="44">
        <v>0</v>
      </c>
      <c r="O171" s="45">
        <f t="shared" si="833"/>
      </c>
      <c r="P171" s="46"/>
      <c r="Q171" s="47">
        <f t="shared" si="252"/>
      </c>
      <c r="R171" s="42">
        <f t="shared" si="434"/>
      </c>
      <c r="S171" s="39">
        <f t="shared" si="548"/>
      </c>
      <c r="T171" s="48">
        <f t="shared" si="146"/>
      </c>
      <c r="U171" s="48">
        <f t="shared" si="186"/>
      </c>
      <c r="V171" s="48">
        <f t="shared" si="49"/>
      </c>
      <c r="W171" s="49">
        <v>1</v>
      </c>
      <c r="X171" s="48">
        <f t="shared" si="103"/>
      </c>
      <c r="Y171" s="48">
        <f t="shared" si="634"/>
      </c>
      <c r="Z171" s="48">
        <f t="shared" si="788"/>
      </c>
      <c r="AA171" s="48">
        <f t="shared" si="206"/>
      </c>
      <c r="AB171" s="48">
        <f t="shared" si="272"/>
      </c>
      <c r="AC171" s="45">
        <f t="shared" si="123"/>
      </c>
      <c r="AD171" s="45">
        <f t="shared" si="166"/>
      </c>
      <c r="AE171" s="45">
        <f t="shared" si="10"/>
      </c>
      <c r="AF171" s="45">
        <f t="shared" si="74"/>
      </c>
      <c r="AG171" s="45">
        <f t="shared" si="654"/>
      </c>
      <c r="AH171" s="45">
        <f t="shared" si="813"/>
      </c>
      <c r="AI171" s="45">
        <f t="shared" si="227"/>
      </c>
      <c r="AJ171" s="50">
        <v>58</v>
      </c>
      <c r="AK171" s="43">
        <v>15941</v>
      </c>
      <c r="AL171" s="43">
        <v>321</v>
      </c>
      <c r="AM171" s="43">
        <v>333</v>
      </c>
      <c r="AN171" s="43">
        <v>77</v>
      </c>
      <c r="AO171" s="50">
        <v>20</v>
      </c>
      <c r="AP171" s="43">
        <v>58</v>
      </c>
      <c r="AQ171" s="43">
        <v>72</v>
      </c>
      <c r="AR171" s="50">
        <v>3</v>
      </c>
      <c r="AS171" s="43">
        <v>6</v>
      </c>
      <c r="AT171" s="43">
        <v>2</v>
      </c>
      <c r="AU171" s="43">
        <v>3</v>
      </c>
      <c r="AV171" s="51"/>
      <c r="AW171" s="51"/>
      <c r="AX171" s="52">
        <f t="shared" si="320"/>
      </c>
      <c r="AY171" s="7"/>
    </row>
    <row r="172">
      <c r="A172" s="34"/>
      <c r="B172" s="35" t="s">
        <v>66</v>
      </c>
      <c r="C172" s="36" t="s">
        <v>81</v>
      </c>
      <c r="D172" s="37" t="s">
        <v>67</v>
      </c>
      <c r="E172" s="71" t="s">
        <v>83</v>
      </c>
      <c r="F172" s="39">
        <f t="shared" si="702"/>
      </c>
      <c r="G172" s="39">
        <v>2412.45</v>
      </c>
      <c r="H172" s="39">
        <v>950.26</v>
      </c>
      <c r="I172" s="46">
        <v>0</v>
      </c>
      <c r="J172" s="42">
        <v>7</v>
      </c>
      <c r="K172" s="39">
        <v>19034.50999999998</v>
      </c>
      <c r="L172" s="43">
        <v>0</v>
      </c>
      <c r="M172" s="39">
        <v>0</v>
      </c>
      <c r="N172" s="44">
        <v>1</v>
      </c>
      <c r="O172" s="45">
        <f t="shared" si="833"/>
      </c>
      <c r="P172" s="46"/>
      <c r="Q172" s="47">
        <f t="shared" si="252"/>
      </c>
      <c r="R172" s="42">
        <f t="shared" si="434"/>
      </c>
      <c r="S172" s="39">
        <f t="shared" si="548"/>
      </c>
      <c r="T172" s="48">
        <f t="shared" si="146"/>
      </c>
      <c r="U172" s="48">
        <f t="shared" si="186"/>
      </c>
      <c r="V172" s="48">
        <f t="shared" si="49"/>
      </c>
      <c r="W172" s="49">
        <v>7</v>
      </c>
      <c r="X172" s="48">
        <f t="shared" si="103"/>
      </c>
      <c r="Y172" s="48">
        <f t="shared" si="634"/>
      </c>
      <c r="Z172" s="48">
        <f t="shared" si="788"/>
      </c>
      <c r="AA172" s="48">
        <f t="shared" si="206"/>
      </c>
      <c r="AB172" s="48">
        <f t="shared" si="272"/>
      </c>
      <c r="AC172" s="45">
        <f t="shared" si="123"/>
      </c>
      <c r="AD172" s="45">
        <f t="shared" si="166"/>
      </c>
      <c r="AE172" s="45">
        <f t="shared" si="10"/>
      </c>
      <c r="AF172" s="45">
        <f t="shared" si="74"/>
      </c>
      <c r="AG172" s="45">
        <f t="shared" si="654"/>
      </c>
      <c r="AH172" s="45">
        <f t="shared" si="813"/>
      </c>
      <c r="AI172" s="45">
        <f t="shared" si="227"/>
      </c>
      <c r="AJ172" s="50">
        <v>59</v>
      </c>
      <c r="AK172" s="43">
        <v>14630</v>
      </c>
      <c r="AL172" s="72">
        <v>315</v>
      </c>
      <c r="AM172" s="72">
        <v>339</v>
      </c>
      <c r="AN172" s="72">
        <v>52</v>
      </c>
      <c r="AO172" s="50">
        <v>14</v>
      </c>
      <c r="AP172" s="43">
        <v>61</v>
      </c>
      <c r="AQ172" s="43">
        <v>47</v>
      </c>
      <c r="AR172" s="50">
        <v>7</v>
      </c>
      <c r="AS172" s="43">
        <v>3</v>
      </c>
      <c r="AT172" s="43">
        <v>1</v>
      </c>
      <c r="AU172" s="43">
        <v>5</v>
      </c>
      <c r="AV172" s="51"/>
      <c r="AW172" s="51"/>
      <c r="AX172" s="52">
        <f t="shared" si="320"/>
      </c>
      <c r="AY172" s="7"/>
    </row>
    <row r="173">
      <c r="A173" s="34"/>
      <c r="B173" s="54" t="s">
        <v>65</v>
      </c>
      <c r="C173" s="54"/>
      <c r="D173" s="54"/>
      <c r="E173" s="54"/>
      <c r="F173" s="55">
        <f>SUM(F169:F172)</f>
      </c>
      <c r="G173" s="55">
        <f>SUM(G169:G172)</f>
      </c>
      <c r="H173" s="55">
        <f>SUM(H169:H172)</f>
      </c>
      <c r="I173" s="46">
        <f>SUM(I169:I172)</f>
      </c>
      <c r="J173" s="57">
        <f>SUM(J169:J172)</f>
      </c>
      <c r="K173" s="55">
        <f>SUM(K169:K172)</f>
      </c>
      <c r="L173" s="58">
        <f>SUM(L169:L172)</f>
      </c>
      <c r="M173" s="55">
        <f>SUM(M169:M172)</f>
      </c>
      <c r="N173" s="57">
        <f>SUM(N169:N172)</f>
      </c>
      <c r="O173" s="59">
        <f t="shared" si="833"/>
      </c>
      <c r="P173" s="60">
        <f>SUM(P169:P172)</f>
      </c>
      <c r="Q173" s="47">
        <f t="shared" si="252"/>
      </c>
      <c r="R173" s="57">
        <f>SUM(R169:R172)</f>
      </c>
      <c r="S173" s="55">
        <f>SUM(S169:S172)</f>
      </c>
      <c r="T173" s="61">
        <f t="shared" si="146"/>
      </c>
      <c r="U173" s="61">
        <f t="shared" si="186"/>
      </c>
      <c r="V173" s="61">
        <f t="shared" si="49"/>
      </c>
      <c r="W173" s="62">
        <f>SUM(W169:W172)</f>
      </c>
      <c r="X173" s="61">
        <f t="shared" si="103"/>
      </c>
      <c r="Y173" s="61">
        <f t="shared" si="634"/>
      </c>
      <c r="Z173" s="61">
        <f t="shared" si="788"/>
      </c>
      <c r="AA173" s="61">
        <f t="shared" si="206"/>
      </c>
      <c r="AB173" s="61">
        <f t="shared" si="272"/>
      </c>
      <c r="AC173" s="59">
        <f t="shared" si="123"/>
      </c>
      <c r="AD173" s="59">
        <f t="shared" si="166"/>
      </c>
      <c r="AE173" s="59">
        <f t="shared" si="10"/>
      </c>
      <c r="AF173" s="59">
        <f t="shared" si="74"/>
      </c>
      <c r="AG173" s="59">
        <f t="shared" si="654"/>
      </c>
      <c r="AH173" s="59">
        <f t="shared" si="813"/>
      </c>
      <c r="AI173" s="45">
        <f t="shared" si="227"/>
      </c>
      <c r="AJ173" s="57">
        <f>AVERAGE(AJ169:AJ172)</f>
      </c>
      <c r="AK173" s="57">
        <f>SUM(AK169:AK172)</f>
      </c>
      <c r="AL173" s="57">
        <f>SUM(AL169:AL172)</f>
      </c>
      <c r="AM173" s="57">
        <f>SUM(AM169:AM172)</f>
      </c>
      <c r="AN173" s="57">
        <f>SUM(AN169:AN172)</f>
      </c>
      <c r="AO173" s="63">
        <f>SUM(AO169:AO172)</f>
      </c>
      <c r="AP173" s="57">
        <f>SUM(AP169:AP172)</f>
      </c>
      <c r="AQ173" s="63">
        <f>SUM(AQ169:AQ172)</f>
      </c>
      <c r="AR173" s="63">
        <f>SUM(AR169:AR172)</f>
      </c>
      <c r="AS173" s="57">
        <f>SUM(AS169:AS172)</f>
      </c>
      <c r="AT173" s="57">
        <f>SUM(AT169:AT172)</f>
      </c>
      <c r="AU173" s="57">
        <f>SUM(AU169:AU172)</f>
      </c>
      <c r="AV173" s="64"/>
      <c r="AW173" s="64"/>
      <c r="AX173" s="57">
        <f>SUM(AX169:AX172)</f>
      </c>
      <c r="AY173" s="7"/>
    </row>
    <row r="174">
      <c r="A174" s="34"/>
      <c r="B174" s="35" t="s">
        <v>66</v>
      </c>
      <c r="C174" s="36" t="s">
        <v>81</v>
      </c>
      <c r="D174" s="37" t="s">
        <v>93</v>
      </c>
      <c r="E174" s="71" t="s">
        <v>85</v>
      </c>
      <c r="F174" s="39">
        <f t="shared" ref="F174:F177" si="703">G174+H174+I174</f>
      </c>
      <c r="G174" s="39">
        <v>1803.6499999999999</v>
      </c>
      <c r="H174" s="39">
        <v>726.34</v>
      </c>
      <c r="I174" s="46">
        <v>0</v>
      </c>
      <c r="J174" s="44">
        <v>2</v>
      </c>
      <c r="K174" s="73">
        <v>4311.220000000001</v>
      </c>
      <c r="L174" s="50">
        <v>0</v>
      </c>
      <c r="M174" s="73">
        <v>0</v>
      </c>
      <c r="N174" s="44">
        <v>1</v>
      </c>
      <c r="O174" s="45">
        <f t="shared" si="833"/>
      </c>
      <c r="P174" s="46"/>
      <c r="Q174" s="47">
        <f t="shared" si="252"/>
      </c>
      <c r="R174" s="42">
        <f t="shared" ref="R174:R177" si="435">J174+L174</f>
      </c>
      <c r="S174" s="39">
        <f t="shared" ref="S174:S177" si="549">K174+M174</f>
      </c>
      <c r="T174" s="48">
        <f t="shared" si="146"/>
      </c>
      <c r="U174" s="48">
        <f t="shared" si="186"/>
      </c>
      <c r="V174" s="48">
        <f t="shared" si="49"/>
      </c>
      <c r="W174" s="49">
        <v>2</v>
      </c>
      <c r="X174" s="48">
        <f t="shared" si="103"/>
      </c>
      <c r="Y174" s="48">
        <f t="shared" si="634"/>
      </c>
      <c r="Z174" s="48">
        <f t="shared" si="788"/>
      </c>
      <c r="AA174" s="48">
        <f t="shared" si="206"/>
      </c>
      <c r="AB174" s="48">
        <f t="shared" si="272"/>
      </c>
      <c r="AC174" s="45">
        <f t="shared" si="123"/>
      </c>
      <c r="AD174" s="45">
        <f t="shared" si="166"/>
      </c>
      <c r="AE174" s="45">
        <f t="shared" si="10"/>
      </c>
      <c r="AF174" s="45">
        <f t="shared" si="74"/>
      </c>
      <c r="AG174" s="45">
        <f t="shared" si="654"/>
      </c>
      <c r="AH174" s="45">
        <f t="shared" si="813"/>
      </c>
      <c r="AI174" s="45">
        <f t="shared" si="227"/>
      </c>
      <c r="AJ174" s="50">
        <v>58</v>
      </c>
      <c r="AK174" s="72">
        <v>15623</v>
      </c>
      <c r="AL174" s="72">
        <v>391</v>
      </c>
      <c r="AM174" s="72">
        <v>410</v>
      </c>
      <c r="AN174" s="72">
        <v>54</v>
      </c>
      <c r="AO174" s="50">
        <v>14</v>
      </c>
      <c r="AP174" s="43">
        <v>56</v>
      </c>
      <c r="AQ174" s="43">
        <v>50</v>
      </c>
      <c r="AR174" s="50">
        <v>2</v>
      </c>
      <c r="AS174" s="43">
        <v>3</v>
      </c>
      <c r="AT174" s="43">
        <v>2</v>
      </c>
      <c r="AU174" s="43">
        <v>7</v>
      </c>
      <c r="AV174" s="51"/>
      <c r="AW174" s="51"/>
      <c r="AX174" s="52">
        <f t="shared" ref="AX174:AX177" si="321">COUNT(AU174)</f>
      </c>
      <c r="AY174" s="7"/>
    </row>
    <row r="175">
      <c r="A175" s="34"/>
      <c r="B175" s="35" t="s">
        <v>66</v>
      </c>
      <c r="C175" s="36" t="s">
        <v>81</v>
      </c>
      <c r="D175" s="37" t="s">
        <v>93</v>
      </c>
      <c r="E175" s="71" t="s">
        <v>86</v>
      </c>
      <c r="F175" s="74">
        <f t="shared" si="703"/>
      </c>
      <c r="G175" s="39">
        <v>1629.53</v>
      </c>
      <c r="H175" s="39">
        <v>720.7</v>
      </c>
      <c r="I175" s="46">
        <v>0</v>
      </c>
      <c r="J175" s="42">
        <v>0</v>
      </c>
      <c r="K175" s="39">
        <v>0</v>
      </c>
      <c r="L175" s="43">
        <v>1</v>
      </c>
      <c r="M175" s="39">
        <v>5650.529999999999</v>
      </c>
      <c r="N175" s="44">
        <v>1</v>
      </c>
      <c r="O175" s="45">
        <f t="shared" si="833"/>
      </c>
      <c r="P175" s="46"/>
      <c r="Q175" s="47">
        <f t="shared" si="252"/>
      </c>
      <c r="R175" s="42">
        <f t="shared" si="435"/>
      </c>
      <c r="S175" s="39">
        <f t="shared" si="549"/>
      </c>
      <c r="T175" s="48">
        <f t="shared" si="146"/>
      </c>
      <c r="U175" s="48">
        <f t="shared" si="186"/>
      </c>
      <c r="V175" s="48">
        <f t="shared" si="49"/>
      </c>
      <c r="W175" s="49">
        <v>1</v>
      </c>
      <c r="X175" s="48">
        <f t="shared" si="103"/>
      </c>
      <c r="Y175" s="48">
        <f t="shared" si="634"/>
      </c>
      <c r="Z175" s="48">
        <f t="shared" si="788"/>
      </c>
      <c r="AA175" s="48">
        <f t="shared" si="206"/>
      </c>
      <c r="AB175" s="48">
        <f t="shared" si="272"/>
      </c>
      <c r="AC175" s="45">
        <f t="shared" si="123"/>
      </c>
      <c r="AD175" s="45">
        <f t="shared" si="166"/>
      </c>
      <c r="AE175" s="45">
        <f t="shared" si="10"/>
      </c>
      <c r="AF175" s="45">
        <f t="shared" si="74"/>
      </c>
      <c r="AG175" s="45">
        <f t="shared" si="654"/>
      </c>
      <c r="AH175" s="45">
        <f t="shared" si="813"/>
      </c>
      <c r="AI175" s="45">
        <f t="shared" si="227"/>
      </c>
      <c r="AJ175" s="44">
        <v>39</v>
      </c>
      <c r="AK175" s="42">
        <v>14637</v>
      </c>
      <c r="AL175" s="42">
        <v>419</v>
      </c>
      <c r="AM175" s="42">
        <v>434</v>
      </c>
      <c r="AN175" s="42">
        <v>39</v>
      </c>
      <c r="AO175" s="50">
        <v>13</v>
      </c>
      <c r="AP175" s="42">
        <v>26</v>
      </c>
      <c r="AQ175" s="43">
        <v>41</v>
      </c>
      <c r="AR175" s="50">
        <v>1</v>
      </c>
      <c r="AS175" s="44">
        <v>1</v>
      </c>
      <c r="AT175" s="44">
        <v>0</v>
      </c>
      <c r="AU175" s="44">
        <v>5</v>
      </c>
      <c r="AV175" s="51"/>
      <c r="AW175" s="51"/>
      <c r="AX175" s="52">
        <f t="shared" si="321"/>
      </c>
      <c r="AY175" s="7"/>
    </row>
    <row r="176">
      <c r="A176" s="34"/>
      <c r="B176" s="35" t="s">
        <v>66</v>
      </c>
      <c r="C176" s="36" t="s">
        <v>81</v>
      </c>
      <c r="D176" s="37" t="s">
        <v>93</v>
      </c>
      <c r="E176" s="71" t="s">
        <v>87</v>
      </c>
      <c r="F176" s="74">
        <f t="shared" si="703"/>
      </c>
      <c r="G176" s="39">
        <v>2428.51</v>
      </c>
      <c r="H176" s="39">
        <v>903.31</v>
      </c>
      <c r="I176" s="46">
        <v>0</v>
      </c>
      <c r="J176" s="42">
        <v>5</v>
      </c>
      <c r="K176" s="39">
        <v>13867.440000000002</v>
      </c>
      <c r="L176" s="43">
        <v>0</v>
      </c>
      <c r="M176" s="39">
        <v>0</v>
      </c>
      <c r="N176" s="44">
        <v>0</v>
      </c>
      <c r="O176" s="45">
        <f t="shared" si="833"/>
      </c>
      <c r="P176" s="46"/>
      <c r="Q176" s="47">
        <f t="shared" si="252"/>
      </c>
      <c r="R176" s="42">
        <f t="shared" si="435"/>
      </c>
      <c r="S176" s="39">
        <f t="shared" si="549"/>
      </c>
      <c r="T176" s="48">
        <f t="shared" si="146"/>
      </c>
      <c r="U176" s="48">
        <f t="shared" si="186"/>
      </c>
      <c r="V176" s="48">
        <f t="shared" si="49"/>
      </c>
      <c r="W176" s="49">
        <v>5</v>
      </c>
      <c r="X176" s="48">
        <f t="shared" si="103"/>
      </c>
      <c r="Y176" s="48">
        <f t="shared" si="634"/>
      </c>
      <c r="Z176" s="48">
        <f t="shared" si="788"/>
      </c>
      <c r="AA176" s="48">
        <f t="shared" si="206"/>
      </c>
      <c r="AB176" s="48">
        <f t="shared" si="272"/>
      </c>
      <c r="AC176" s="45">
        <f t="shared" si="123"/>
      </c>
      <c r="AD176" s="45">
        <f t="shared" si="166"/>
      </c>
      <c r="AE176" s="45">
        <f t="shared" si="10"/>
      </c>
      <c r="AF176" s="45">
        <f t="shared" si="74"/>
      </c>
      <c r="AG176" s="45">
        <f t="shared" si="654"/>
      </c>
      <c r="AH176" s="45">
        <f t="shared" si="813"/>
      </c>
      <c r="AI176" s="45">
        <f t="shared" si="227"/>
      </c>
      <c r="AJ176" s="44">
        <v>32</v>
      </c>
      <c r="AK176" s="42">
        <v>24454</v>
      </c>
      <c r="AL176" s="42">
        <v>684</v>
      </c>
      <c r="AM176" s="42">
        <v>708</v>
      </c>
      <c r="AN176" s="42">
        <v>64</v>
      </c>
      <c r="AO176" s="50">
        <v>23</v>
      </c>
      <c r="AP176" s="42">
        <v>105</v>
      </c>
      <c r="AQ176" s="43">
        <v>74</v>
      </c>
      <c r="AR176" s="50">
        <v>6</v>
      </c>
      <c r="AS176" s="42">
        <v>5</v>
      </c>
      <c r="AT176" s="42">
        <v>4</v>
      </c>
      <c r="AU176" s="42">
        <v>9</v>
      </c>
      <c r="AV176" s="51"/>
      <c r="AW176" s="51"/>
      <c r="AX176" s="52">
        <f t="shared" si="321"/>
      </c>
      <c r="AY176" s="7"/>
    </row>
    <row r="177">
      <c r="A177" s="34"/>
      <c r="B177" s="35" t="s">
        <v>66</v>
      </c>
      <c r="C177" s="36" t="s">
        <v>81</v>
      </c>
      <c r="D177" s="37" t="s">
        <v>93</v>
      </c>
      <c r="E177" s="75" t="s">
        <v>88</v>
      </c>
      <c r="F177" s="39">
        <f t="shared" si="703"/>
      </c>
      <c r="G177" s="39">
        <v>4119.68</v>
      </c>
      <c r="H177" s="39">
        <v>1227.1</v>
      </c>
      <c r="I177" s="46">
        <v>0</v>
      </c>
      <c r="J177" s="42">
        <v>8</v>
      </c>
      <c r="K177" s="39">
        <v>18865.850000000006</v>
      </c>
      <c r="L177" s="43">
        <v>0</v>
      </c>
      <c r="M177" s="39">
        <v>0</v>
      </c>
      <c r="N177" s="44">
        <v>2</v>
      </c>
      <c r="O177" s="45">
        <f t="shared" si="833"/>
      </c>
      <c r="P177" s="46"/>
      <c r="Q177" s="47">
        <f t="shared" si="252"/>
      </c>
      <c r="R177" s="42">
        <f t="shared" si="435"/>
      </c>
      <c r="S177" s="39">
        <f t="shared" si="549"/>
      </c>
      <c r="T177" s="48">
        <f t="shared" si="146"/>
      </c>
      <c r="U177" s="48">
        <f t="shared" si="186"/>
      </c>
      <c r="V177" s="48">
        <f t="shared" si="49"/>
      </c>
      <c r="W177" s="49">
        <v>6</v>
      </c>
      <c r="X177" s="48">
        <f t="shared" si="103"/>
      </c>
      <c r="Y177" s="48">
        <f t="shared" si="634"/>
      </c>
      <c r="Z177" s="48">
        <f t="shared" si="788"/>
      </c>
      <c r="AA177" s="48">
        <f t="shared" si="206"/>
      </c>
      <c r="AB177" s="48">
        <f t="shared" si="272"/>
      </c>
      <c r="AC177" s="45">
        <f t="shared" si="123"/>
      </c>
      <c r="AD177" s="45">
        <f t="shared" si="166"/>
      </c>
      <c r="AE177" s="45">
        <f t="shared" si="10"/>
      </c>
      <c r="AF177" s="45">
        <f t="shared" si="74"/>
      </c>
      <c r="AG177" s="45">
        <f t="shared" si="654"/>
      </c>
      <c r="AH177" s="45">
        <f t="shared" si="813"/>
      </c>
      <c r="AI177" s="45">
        <f t="shared" si="227"/>
      </c>
      <c r="AJ177" s="44">
        <v>34</v>
      </c>
      <c r="AK177" s="42">
        <v>29892</v>
      </c>
      <c r="AL177" s="42">
        <v>908</v>
      </c>
      <c r="AM177" s="42">
        <v>956</v>
      </c>
      <c r="AN177" s="42">
        <v>93</v>
      </c>
      <c r="AO177" s="50">
        <v>27</v>
      </c>
      <c r="AP177" s="42">
        <v>108</v>
      </c>
      <c r="AQ177" s="43">
        <v>85</v>
      </c>
      <c r="AR177" s="50">
        <v>8</v>
      </c>
      <c r="AS177" s="42">
        <v>7</v>
      </c>
      <c r="AT177" s="42">
        <v>4</v>
      </c>
      <c r="AU177" s="42">
        <v>13</v>
      </c>
      <c r="AV177" s="51"/>
      <c r="AW177" s="51"/>
      <c r="AX177" s="52">
        <f t="shared" si="321"/>
      </c>
      <c r="AY177" s="7"/>
    </row>
    <row r="178">
      <c r="A178" s="34"/>
      <c r="B178" s="54" t="s">
        <v>65</v>
      </c>
      <c r="C178" s="54"/>
      <c r="D178" s="54"/>
      <c r="E178" s="54"/>
      <c r="F178" s="76">
        <f>SUM(F174:F177)</f>
      </c>
      <c r="G178" s="55">
        <f>SUM(G174:G177)</f>
      </c>
      <c r="H178" s="55">
        <f>SUM(H174:H177)</f>
      </c>
      <c r="I178" s="46">
        <f>SUM(I174:I177)</f>
      </c>
      <c r="J178" s="57">
        <f>SUM(J174:J177)</f>
      </c>
      <c r="K178" s="55">
        <f>SUM(K174:K177)</f>
      </c>
      <c r="L178" s="58">
        <f>SUM(L174:L177)</f>
      </c>
      <c r="M178" s="55">
        <f>SUM(M174:M177)</f>
      </c>
      <c r="N178" s="57">
        <f>SUM(N174:N177)</f>
      </c>
      <c r="O178" s="59">
        <f t="shared" si="833"/>
      </c>
      <c r="P178" s="60">
        <f>SUM(P174:P177)</f>
      </c>
      <c r="Q178" s="47">
        <f t="shared" si="252"/>
      </c>
      <c r="R178" s="57">
        <f>SUM(R174:R177)</f>
      </c>
      <c r="S178" s="55">
        <f>SUM(S174:S177)</f>
      </c>
      <c r="T178" s="61">
        <f t="shared" si="146"/>
      </c>
      <c r="U178" s="61">
        <f t="shared" si="186"/>
      </c>
      <c r="V178" s="61">
        <f t="shared" si="49"/>
      </c>
      <c r="W178" s="62">
        <f>SUM(W174:W177)</f>
      </c>
      <c r="X178" s="61">
        <f t="shared" si="103"/>
      </c>
      <c r="Y178" s="61">
        <f t="shared" si="634"/>
      </c>
      <c r="Z178" s="61">
        <f t="shared" si="788"/>
      </c>
      <c r="AA178" s="61">
        <f t="shared" si="206"/>
      </c>
      <c r="AB178" s="61">
        <f t="shared" si="272"/>
      </c>
      <c r="AC178" s="59">
        <f t="shared" si="123"/>
      </c>
      <c r="AD178" s="59">
        <f t="shared" si="166"/>
      </c>
      <c r="AE178" s="59">
        <f t="shared" si="10"/>
      </c>
      <c r="AF178" s="59">
        <f t="shared" si="74"/>
      </c>
      <c r="AG178" s="59">
        <f t="shared" si="654"/>
      </c>
      <c r="AH178" s="59">
        <f t="shared" si="813"/>
      </c>
      <c r="AI178" s="45">
        <f t="shared" si="227"/>
      </c>
      <c r="AJ178" s="57">
        <f>AVERAGE(AJ174:AJ177)</f>
      </c>
      <c r="AK178" s="57">
        <f>SUM(AK174:AK177)</f>
      </c>
      <c r="AL178" s="57">
        <f>SUM(AL174:AL177)</f>
      </c>
      <c r="AM178" s="57">
        <f>SUM(AM174:AM177)</f>
      </c>
      <c r="AN178" s="57">
        <f>SUM(AN174:AN177)</f>
      </c>
      <c r="AO178" s="63">
        <f>SUM(AO174:AO177)</f>
      </c>
      <c r="AP178" s="57">
        <f>SUM(AP174:AP177)</f>
      </c>
      <c r="AQ178" s="63">
        <f>SUM(AQ174:AQ177)</f>
      </c>
      <c r="AR178" s="63">
        <f>SUM(AR174:AR177)</f>
      </c>
      <c r="AS178" s="57">
        <f>SUM(AS174:AS177)</f>
      </c>
      <c r="AT178" s="57">
        <f>SUM(AT174:AT177)</f>
      </c>
      <c r="AU178" s="57">
        <f>SUM(AU174:AU177)</f>
      </c>
      <c r="AV178" s="64"/>
      <c r="AW178" s="64"/>
      <c r="AX178" s="57">
        <f>SUM(AX174:AX177)</f>
      </c>
      <c r="AY178" s="7"/>
    </row>
    <row r="179">
      <c r="A179" s="34"/>
      <c r="B179" s="35" t="s">
        <v>66</v>
      </c>
      <c r="C179" s="35" t="s">
        <v>81</v>
      </c>
      <c r="D179" s="37" t="s">
        <v>84</v>
      </c>
      <c r="E179" s="71" t="s">
        <v>89</v>
      </c>
      <c r="F179" s="74">
        <f t="shared" ref="F179:F180" si="704">G179+H179+I179</f>
      </c>
      <c r="G179" s="39">
        <v>3220.09</v>
      </c>
      <c r="H179" s="39">
        <v>1499.3</v>
      </c>
      <c r="I179" s="46">
        <v>0</v>
      </c>
      <c r="J179" s="42">
        <v>2</v>
      </c>
      <c r="K179" s="39">
        <v>4543.110000000015</v>
      </c>
      <c r="L179" s="43">
        <v>0</v>
      </c>
      <c r="M179" s="39">
        <v>0</v>
      </c>
      <c r="N179" s="44">
        <v>0</v>
      </c>
      <c r="O179" s="45">
        <f t="shared" si="833"/>
      </c>
      <c r="P179" s="46"/>
      <c r="Q179" s="47">
        <f t="shared" si="252"/>
      </c>
      <c r="R179" s="42">
        <f t="shared" ref="R179:R180" si="436">J179+L179</f>
      </c>
      <c r="S179" s="39">
        <f t="shared" ref="S179:S180" si="550">K179+M179</f>
      </c>
      <c r="T179" s="48">
        <f t="shared" si="146"/>
      </c>
      <c r="U179" s="48">
        <f t="shared" si="186"/>
      </c>
      <c r="V179" s="48">
        <f t="shared" si="49"/>
      </c>
      <c r="W179" s="49">
        <v>2</v>
      </c>
      <c r="X179" s="48">
        <f t="shared" si="103"/>
      </c>
      <c r="Y179" s="48">
        <f t="shared" si="634"/>
      </c>
      <c r="Z179" s="48">
        <f t="shared" si="788"/>
      </c>
      <c r="AA179" s="48">
        <f t="shared" si="206"/>
      </c>
      <c r="AB179" s="48">
        <f t="shared" si="272"/>
      </c>
      <c r="AC179" s="45">
        <f t="shared" si="123"/>
      </c>
      <c r="AD179" s="45">
        <f t="shared" si="166"/>
      </c>
      <c r="AE179" s="45">
        <f t="shared" si="10"/>
      </c>
      <c r="AF179" s="45">
        <f t="shared" si="74"/>
      </c>
      <c r="AG179" s="45">
        <f t="shared" si="654"/>
      </c>
      <c r="AH179" s="45">
        <f t="shared" si="813"/>
      </c>
      <c r="AI179" s="45">
        <f t="shared" si="227"/>
      </c>
      <c r="AJ179" s="44">
        <v>35</v>
      </c>
      <c r="AK179" s="42">
        <v>39967</v>
      </c>
      <c r="AL179" s="42">
        <v>1181</v>
      </c>
      <c r="AM179" s="42">
        <v>1252</v>
      </c>
      <c r="AN179" s="42">
        <v>119</v>
      </c>
      <c r="AO179" s="50">
        <v>30</v>
      </c>
      <c r="AP179" s="42">
        <v>76</v>
      </c>
      <c r="AQ179" s="43">
        <v>120</v>
      </c>
      <c r="AR179" s="50">
        <v>3</v>
      </c>
      <c r="AS179" s="42">
        <v>6</v>
      </c>
      <c r="AT179" s="42">
        <v>1</v>
      </c>
      <c r="AU179" s="42">
        <v>7</v>
      </c>
      <c r="AV179" s="51"/>
      <c r="AW179" s="51"/>
      <c r="AX179" s="77">
        <f t="shared" ref="AX179:AX180" si="322">COUNT(AU179)</f>
      </c>
      <c r="AY179" s="7"/>
    </row>
    <row r="180">
      <c r="A180" s="34"/>
      <c r="B180" s="35" t="s">
        <v>66</v>
      </c>
      <c r="C180" s="36" t="s">
        <v>81</v>
      </c>
      <c r="D180" s="37" t="s">
        <v>84</v>
      </c>
      <c r="E180" s="75" t="s">
        <v>90</v>
      </c>
      <c r="F180" s="39">
        <f t="shared" si="704"/>
      </c>
      <c r="G180" s="39">
        <v>3329.75</v>
      </c>
      <c r="H180" s="39">
        <v>1228.64</v>
      </c>
      <c r="I180" s="46">
        <v>0</v>
      </c>
      <c r="J180" s="42">
        <v>4</v>
      </c>
      <c r="K180" s="39">
        <v>9639.630000000005</v>
      </c>
      <c r="L180" s="43">
        <v>0</v>
      </c>
      <c r="M180" s="39">
        <v>0</v>
      </c>
      <c r="N180" s="44">
        <v>0</v>
      </c>
      <c r="O180" s="45">
        <f t="shared" si="833"/>
      </c>
      <c r="P180" s="46"/>
      <c r="Q180" s="47">
        <f t="shared" si="252"/>
      </c>
      <c r="R180" s="42">
        <f t="shared" si="436"/>
      </c>
      <c r="S180" s="39">
        <f t="shared" si="550"/>
      </c>
      <c r="T180" s="48">
        <f t="shared" si="146"/>
      </c>
      <c r="U180" s="48">
        <f t="shared" si="186"/>
      </c>
      <c r="V180" s="48">
        <f t="shared" si="49"/>
      </c>
      <c r="W180" s="49">
        <v>4</v>
      </c>
      <c r="X180" s="48">
        <f t="shared" si="103"/>
      </c>
      <c r="Y180" s="48">
        <f t="shared" si="634"/>
      </c>
      <c r="Z180" s="48">
        <f t="shared" si="788"/>
      </c>
      <c r="AA180" s="48">
        <f t="shared" si="206"/>
      </c>
      <c r="AB180" s="48">
        <f t="shared" si="272"/>
      </c>
      <c r="AC180" s="45">
        <f t="shared" si="123"/>
      </c>
      <c r="AD180" s="45">
        <f t="shared" si="166"/>
      </c>
      <c r="AE180" s="45">
        <f t="shared" si="10"/>
      </c>
      <c r="AF180" s="45">
        <f t="shared" si="74"/>
      </c>
      <c r="AG180" s="45">
        <f t="shared" si="654"/>
      </c>
      <c r="AH180" s="45">
        <f t="shared" si="813"/>
      </c>
      <c r="AI180" s="45">
        <f t="shared" si="227"/>
      </c>
      <c r="AJ180" s="44">
        <v>36</v>
      </c>
      <c r="AK180" s="42">
        <v>34919</v>
      </c>
      <c r="AL180" s="42">
        <v>1134</v>
      </c>
      <c r="AM180" s="42">
        <v>1190</v>
      </c>
      <c r="AN180" s="42">
        <v>101</v>
      </c>
      <c r="AO180" s="50">
        <v>26</v>
      </c>
      <c r="AP180" s="42">
        <v>92</v>
      </c>
      <c r="AQ180" s="43">
        <v>86</v>
      </c>
      <c r="AR180" s="50">
        <v>4</v>
      </c>
      <c r="AS180" s="42">
        <v>5</v>
      </c>
      <c r="AT180" s="42">
        <v>0</v>
      </c>
      <c r="AU180" s="42">
        <v>12</v>
      </c>
      <c r="AV180" s="51"/>
      <c r="AW180" s="51"/>
      <c r="AX180" s="77">
        <f t="shared" si="322"/>
      </c>
      <c r="AY180" s="7"/>
    </row>
    <row r="181">
      <c r="A181" s="34"/>
      <c r="B181" s="54" t="s">
        <v>65</v>
      </c>
      <c r="C181" s="54"/>
      <c r="D181" s="54"/>
      <c r="E181" s="54"/>
      <c r="F181" s="76">
        <f>SUM(F179:F180)</f>
      </c>
      <c r="G181" s="76">
        <f>SUM(G179:G180)</f>
      </c>
      <c r="H181" s="76">
        <f>SUM(H179:H180)</f>
      </c>
      <c r="I181" s="46">
        <f>SUM(I179:I180)</f>
      </c>
      <c r="J181" s="57">
        <f>SUM(J179:J180)</f>
      </c>
      <c r="K181" s="57">
        <f>SUM(K179:K180)</f>
      </c>
      <c r="L181" s="57">
        <f>SUM(L179:L180)</f>
      </c>
      <c r="M181" s="57">
        <f>SUM(M179:M180)</f>
      </c>
      <c r="N181" s="57">
        <f>SUM(N179:N180)</f>
      </c>
      <c r="O181" s="59">
        <f t="shared" si="833"/>
      </c>
      <c r="P181" s="60">
        <f>SUM(P179:P180)</f>
      </c>
      <c r="Q181" s="47">
        <f t="shared" si="252"/>
      </c>
      <c r="R181" s="57">
        <f>SUM(R179:R180)</f>
      </c>
      <c r="S181" s="55">
        <f>SUM(S179:S180)</f>
      </c>
      <c r="T181" s="61">
        <f t="shared" si="146"/>
      </c>
      <c r="U181" s="61">
        <f t="shared" si="186"/>
      </c>
      <c r="V181" s="61">
        <f t="shared" si="49"/>
      </c>
      <c r="W181" s="62">
        <f>SUM(W179:W180)</f>
      </c>
      <c r="X181" s="61">
        <f t="shared" si="103"/>
      </c>
      <c r="Y181" s="61">
        <f t="shared" si="634"/>
      </c>
      <c r="Z181" s="61">
        <f t="shared" si="788"/>
      </c>
      <c r="AA181" s="61">
        <f t="shared" si="206"/>
      </c>
      <c r="AB181" s="61">
        <f t="shared" si="272"/>
      </c>
      <c r="AC181" s="59">
        <f t="shared" si="123"/>
      </c>
      <c r="AD181" s="59">
        <f t="shared" si="166"/>
      </c>
      <c r="AE181" s="59">
        <f t="shared" si="10"/>
      </c>
      <c r="AF181" s="59">
        <f t="shared" si="74"/>
      </c>
      <c r="AG181" s="59">
        <f t="shared" si="654"/>
      </c>
      <c r="AH181" s="59">
        <f t="shared" si="813"/>
      </c>
      <c r="AI181" s="45">
        <f t="shared" si="227"/>
      </c>
      <c r="AJ181" s="57">
        <f>AVERAGE(AJ179:AJ180)</f>
      </c>
      <c r="AK181" s="57">
        <f>SUM(AK179:AK180)</f>
      </c>
      <c r="AL181" s="57">
        <f>SUM(AL179:AL180)</f>
      </c>
      <c r="AM181" s="57">
        <f>SUM(AM179:AM180)</f>
      </c>
      <c r="AN181" s="57">
        <f>SUM(AN179:AN180)</f>
      </c>
      <c r="AO181" s="57">
        <f>SUM(AO179:AO180)</f>
      </c>
      <c r="AP181" s="57">
        <f>SUM(AP179:AP180)</f>
      </c>
      <c r="AQ181" s="57">
        <f>SUM(AQ179:AQ180)</f>
      </c>
      <c r="AR181" s="57">
        <f>SUM(AR179:AR180)</f>
      </c>
      <c r="AS181" s="57">
        <f>SUM(AS179:AS180)</f>
      </c>
      <c r="AT181" s="57">
        <f>SUM(AT179:AT180)</f>
      </c>
      <c r="AU181" s="57">
        <f>SUM(AU179:AU180)</f>
      </c>
      <c r="AV181" s="64"/>
      <c r="AW181" s="64"/>
      <c r="AX181" s="57">
        <f>SUM(AX179:AX180)</f>
      </c>
      <c r="AY181" s="7"/>
    </row>
    <row r="182">
      <c r="A182" s="34"/>
      <c r="B182" s="78" t="s">
        <v>91</v>
      </c>
      <c r="C182" s="78"/>
      <c r="D182" s="78"/>
      <c r="E182" s="78"/>
      <c r="F182" s="87">
        <f>F178+F173+F168+F163+F158+F181</f>
      </c>
      <c r="G182" s="88">
        <f>G178+G173+G168+G163+G158+G181</f>
      </c>
      <c r="H182" s="79">
        <f>H178+H173+H168+H163+H158+H181</f>
      </c>
      <c r="I182" s="80">
        <f>I178+I173+I168+I163+I158+I181</f>
      </c>
      <c r="J182" s="81">
        <f>J178+J173+J168+J163+J158+J181</f>
      </c>
      <c r="K182" s="81">
        <f>K178+K173+K168+K163+K158+K181</f>
      </c>
      <c r="L182" s="81">
        <f>L178+L173+L168+L163+L158+L181</f>
      </c>
      <c r="M182" s="81">
        <f>M178+M173+M168+M163+M158+M181</f>
      </c>
      <c r="N182" s="81">
        <f>N178+N173+N168+N163+N158+N181</f>
      </c>
      <c r="O182" s="82">
        <f t="shared" si="833"/>
      </c>
      <c r="P182" s="80">
        <f>P178+P173+P168+P163+P158+P181</f>
      </c>
      <c r="Q182" s="83">
        <f t="shared" si="252"/>
      </c>
      <c r="R182" s="81">
        <f>R178+R173+R168+R163+R158+R181</f>
      </c>
      <c r="S182" s="80">
        <f>S178+S173+S168+S163+S158+S181</f>
      </c>
      <c r="T182" s="80">
        <f t="shared" si="146"/>
      </c>
      <c r="U182" s="80">
        <f t="shared" si="186"/>
      </c>
      <c r="V182" s="80">
        <f t="shared" si="49"/>
      </c>
      <c r="W182" s="81">
        <f>W178+W173+W168+W163+W158+W181</f>
      </c>
      <c r="X182" s="80">
        <f t="shared" si="103"/>
      </c>
      <c r="Y182" s="80">
        <f t="shared" si="634"/>
      </c>
      <c r="Z182" s="80">
        <f t="shared" si="788"/>
      </c>
      <c r="AA182" s="80">
        <f t="shared" si="206"/>
      </c>
      <c r="AB182" s="80">
        <f t="shared" si="272"/>
      </c>
      <c r="AC182" s="82">
        <f t="shared" si="123"/>
      </c>
      <c r="AD182" s="82">
        <f t="shared" si="166"/>
      </c>
      <c r="AE182" s="82">
        <f t="shared" si="10"/>
      </c>
      <c r="AF182" s="82">
        <f t="shared" si="74"/>
      </c>
      <c r="AG182" s="82">
        <f t="shared" si="654"/>
      </c>
      <c r="AH182" s="82">
        <f t="shared" si="813"/>
      </c>
      <c r="AI182" s="45">
        <f t="shared" si="227"/>
      </c>
      <c r="AJ182" s="84"/>
      <c r="AK182" s="81">
        <f>AK178+AK173+AK168+AK163+AK158+AK181</f>
      </c>
      <c r="AL182" s="81">
        <f>AL178+AL173+AL168+AL163+AL158+AL181</f>
      </c>
      <c r="AM182" s="81">
        <f>AM178+AM173+AM168+AM163+AM158+AM181</f>
      </c>
      <c r="AN182" s="81">
        <f>AN178+AN173+AN168+AN163+AN158+AN181</f>
      </c>
      <c r="AO182" s="81">
        <f>AO178+AO173+AO168+AO163+AO158+AO181</f>
      </c>
      <c r="AP182" s="81">
        <f>AP178+AP173+AP168+AP163+AP158+AP181</f>
      </c>
      <c r="AQ182" s="81">
        <f>AQ178+AQ173+AQ168+AQ163+AQ158+AQ181</f>
      </c>
      <c r="AR182" s="81">
        <f>AR178+AR173+AR168+AR163+AR158+AR181</f>
      </c>
      <c r="AS182" s="81">
        <f>AS178+AS173+AS168+AS163+AS158+AS181</f>
      </c>
      <c r="AT182" s="81">
        <f>AT178+AT173+AT168+AT163+AT158+AT181</f>
      </c>
      <c r="AU182" s="81">
        <f>AU178+AU173+AU168+AU163+AU158+AU181</f>
      </c>
      <c r="AV182" s="85"/>
      <c r="AW182" s="85"/>
      <c r="AX182" s="80">
        <f>AX178+AX173+AX168+AX163+AX158+AX181</f>
      </c>
      <c r="AY182" s="7"/>
    </row>
    <row r="183">
      <c r="A183" s="1"/>
      <c r="B183" s="2" t="s">
        <v>1</v>
      </c>
      <c r="C183" s="2"/>
      <c r="D183" s="2"/>
      <c r="E183" s="2"/>
      <c r="F183" s="3" t="s">
        <v>2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4" t="s">
        <v>3</v>
      </c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5" t="s">
        <v>4</v>
      </c>
      <c r="AW183" s="5"/>
      <c r="AX183" s="6" t="s">
        <v>5</v>
      </c>
      <c r="AY183" s="7"/>
    </row>
    <row r="184">
      <c r="A184" s="1"/>
      <c r="B184" s="2"/>
      <c r="C184" s="2"/>
      <c r="D184" s="2"/>
      <c r="E184" s="2"/>
      <c r="F184" s="8" t="s">
        <v>6</v>
      </c>
      <c r="G184" s="8"/>
      <c r="H184" s="8"/>
      <c r="I184" s="8"/>
      <c r="J184" s="9" t="s">
        <v>94</v>
      </c>
      <c r="K184" s="9"/>
      <c r="L184" s="9"/>
      <c r="M184" s="9"/>
      <c r="N184" s="9"/>
      <c r="O184" s="9"/>
      <c r="P184" s="9"/>
      <c r="Q184" s="9"/>
      <c r="R184" s="9"/>
      <c r="S184" s="9"/>
      <c r="T184" s="10" t="s">
        <v>7</v>
      </c>
      <c r="U184" s="10"/>
      <c r="V184" s="10"/>
      <c r="W184" s="10"/>
      <c r="X184" s="10"/>
      <c r="Y184" s="10"/>
      <c r="Z184" s="11" t="s">
        <v>8</v>
      </c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2" t="s">
        <v>9</v>
      </c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3"/>
      <c r="AW184" s="14"/>
      <c r="AX184" s="6"/>
      <c r="AY184" s="7"/>
    </row>
    <row r="185">
      <c r="A185" s="1"/>
      <c r="B185" s="15" t="s">
        <v>10</v>
      </c>
      <c r="C185" s="16" t="s">
        <v>11</v>
      </c>
      <c r="D185" s="17" t="s">
        <v>12</v>
      </c>
      <c r="E185" s="18" t="s">
        <v>13</v>
      </c>
      <c r="F185" s="19" t="s">
        <v>14</v>
      </c>
      <c r="G185" s="8" t="s">
        <v>15</v>
      </c>
      <c r="H185" s="20" t="s">
        <v>16</v>
      </c>
      <c r="I185" s="21" t="s">
        <v>17</v>
      </c>
      <c r="J185" s="22" t="s">
        <v>18</v>
      </c>
      <c r="K185" s="23" t="s">
        <v>19</v>
      </c>
      <c r="L185" s="24" t="s">
        <v>20</v>
      </c>
      <c r="M185" s="23" t="s">
        <v>21</v>
      </c>
      <c r="N185" s="23" t="s">
        <v>22</v>
      </c>
      <c r="O185" s="23" t="s">
        <v>23</v>
      </c>
      <c r="P185" s="25" t="s">
        <v>24</v>
      </c>
      <c r="Q185" s="23" t="s">
        <v>25</v>
      </c>
      <c r="R185" s="22" t="s">
        <v>26</v>
      </c>
      <c r="S185" s="26" t="s">
        <v>27</v>
      </c>
      <c r="T185" s="10" t="s">
        <v>28</v>
      </c>
      <c r="U185" s="10" t="s">
        <v>29</v>
      </c>
      <c r="V185" s="10" t="s">
        <v>30</v>
      </c>
      <c r="W185" s="27" t="s">
        <v>31</v>
      </c>
      <c r="X185" s="10" t="s">
        <v>32</v>
      </c>
      <c r="Y185" s="28" t="s">
        <v>33</v>
      </c>
      <c r="Z185" s="29" t="s">
        <v>34</v>
      </c>
      <c r="AA185" s="30" t="s">
        <v>35</v>
      </c>
      <c r="AB185" s="31" t="s">
        <v>36</v>
      </c>
      <c r="AC185" s="30" t="s">
        <v>37</v>
      </c>
      <c r="AD185" s="30" t="s">
        <v>38</v>
      </c>
      <c r="AE185" s="32" t="s">
        <v>39</v>
      </c>
      <c r="AF185" s="30" t="s">
        <v>40</v>
      </c>
      <c r="AG185" s="30" t="s">
        <v>41</v>
      </c>
      <c r="AH185" s="30" t="s">
        <v>42</v>
      </c>
      <c r="AI185" s="32" t="s">
        <v>43</v>
      </c>
      <c r="AJ185" s="32" t="s">
        <v>44</v>
      </c>
      <c r="AK185" s="12" t="s">
        <v>45</v>
      </c>
      <c r="AL185" s="33" t="s">
        <v>46</v>
      </c>
      <c r="AM185" s="33" t="s">
        <v>47</v>
      </c>
      <c r="AN185" s="33" t="s">
        <v>48</v>
      </c>
      <c r="AO185" s="33" t="s">
        <v>49</v>
      </c>
      <c r="AP185" s="33" t="s">
        <v>50</v>
      </c>
      <c r="AQ185" s="12" t="s">
        <v>51</v>
      </c>
      <c r="AR185" s="12" t="s">
        <v>52</v>
      </c>
      <c r="AS185" s="12" t="s">
        <v>53</v>
      </c>
      <c r="AT185" s="12" t="s">
        <v>54</v>
      </c>
      <c r="AU185" s="12" t="s">
        <v>55</v>
      </c>
      <c r="AV185" s="13"/>
      <c r="AW185" s="14"/>
      <c r="AX185" s="6" t="s">
        <v>56</v>
      </c>
      <c r="AY185" s="7"/>
    </row>
    <row r="186">
      <c r="A186" s="34" t="s">
        <v>101</v>
      </c>
      <c r="B186" s="89" t="s">
        <v>99</v>
      </c>
      <c r="C186" s="36" t="s">
        <v>59</v>
      </c>
      <c r="D186" s="37" t="s">
        <v>84</v>
      </c>
      <c r="E186" s="38" t="s">
        <v>61</v>
      </c>
      <c r="F186" s="39">
        <f t="shared" ref="F186:F187" si="705">G186+H186+I186</f>
      </c>
      <c r="G186" s="40">
        <v>1820.84</v>
      </c>
      <c r="H186" s="39">
        <v>1218.02</v>
      </c>
      <c r="I186" s="41">
        <v>0</v>
      </c>
      <c r="J186" s="44">
        <v>3</v>
      </c>
      <c r="K186" s="39">
        <v>7651.22</v>
      </c>
      <c r="L186" s="50">
        <v>0</v>
      </c>
      <c r="M186" s="73">
        <v>0</v>
      </c>
      <c r="N186" s="44">
        <v>0</v>
      </c>
      <c r="O186" s="45">
        <f t="shared" ref="O186:O212" si="834">N186/R186</f>
      </c>
      <c r="P186" s="46"/>
      <c r="Q186" s="47">
        <f t="shared" ref="Q186:Q212" si="253">P186/R186</f>
      </c>
      <c r="R186" s="42">
        <f t="shared" ref="R186:R187" si="437">J186+L186</f>
      </c>
      <c r="S186" s="39">
        <f t="shared" ref="S186:S187" si="551">K186+M186</f>
      </c>
      <c r="T186" s="48">
        <f t="shared" ref="T186:T212" si="147">S186/F186</f>
      </c>
      <c r="U186" s="48">
        <f t="shared" ref="U186:U212" si="187">S186/(F186+(AX186*500)+F186*3%)</f>
      </c>
      <c r="V186" s="48">
        <f t="shared" ref="V186:V212" si="50">S186/R186</f>
      </c>
      <c r="W186" s="49">
        <v>3</v>
      </c>
      <c r="X186" s="48">
        <f t="shared" ref="X186:X212" si="104">F186/W186</f>
      </c>
      <c r="Y186" s="48">
        <f t="shared" ref="Y186:Y212" si="635">F186/R186</f>
      </c>
      <c r="Z186" s="48">
        <f t="shared" ref="Z186:Z212" si="789">F186/AL186</f>
      </c>
      <c r="AA186" s="48">
        <f t="shared" ref="AA186:AA212" si="207">F186/AK186*1000</f>
      </c>
      <c r="AB186" s="48">
        <f t="shared" ref="AB186:AB212" si="273">F186/AN186</f>
      </c>
      <c r="AC186" s="45">
        <f t="shared" ref="AC186:AC212" si="124">AL186/AK186</f>
      </c>
      <c r="AD186" s="45">
        <f t="shared" ref="AD186:AD212" si="167">AN186/AM186</f>
      </c>
      <c r="AE186" s="45">
        <f t="shared" ref="AE186:AE193" si="11">AP186/AM186</f>
      </c>
      <c r="AF186" s="45">
        <f t="shared" ref="AF186:AF193" si="75">R186/AP186</f>
      </c>
      <c r="AG186" s="45">
        <f t="shared" ref="AG186:AG212" si="655">AR186/AN186</f>
      </c>
      <c r="AH186" s="45">
        <f t="shared" ref="AH186:AH212" si="814">R186/AR186</f>
      </c>
      <c r="AI186" s="45">
        <f t="shared" ref="AI186:AI212" si="228">AQ186/AM186</f>
      </c>
      <c r="AJ186" s="50">
        <v>42</v>
      </c>
      <c r="AK186" s="43">
        <v>29795</v>
      </c>
      <c r="AL186" s="43">
        <v>644</v>
      </c>
      <c r="AM186" s="43">
        <v>668</v>
      </c>
      <c r="AN186" s="43">
        <v>93</v>
      </c>
      <c r="AO186" s="50">
        <v>27</v>
      </c>
      <c r="AP186" s="43">
        <v>87</v>
      </c>
      <c r="AQ186" s="43">
        <v>85</v>
      </c>
      <c r="AR186" s="50">
        <v>3</v>
      </c>
      <c r="AS186" s="43">
        <v>2</v>
      </c>
      <c r="AT186" s="43">
        <v>2</v>
      </c>
      <c r="AU186" s="43">
        <v>16</v>
      </c>
      <c r="AV186" s="51"/>
      <c r="AW186" s="51"/>
      <c r="AX186" s="52">
        <f t="shared" ref="AX186:AX187" si="323">COUNT(AU186)</f>
      </c>
      <c r="AY186" s="7"/>
    </row>
    <row r="187">
      <c r="A187" s="34"/>
      <c r="B187" s="89" t="s">
        <v>99</v>
      </c>
      <c r="C187" s="36" t="s">
        <v>59</v>
      </c>
      <c r="D187" s="37" t="s">
        <v>84</v>
      </c>
      <c r="E187" s="53" t="s">
        <v>62</v>
      </c>
      <c r="F187" s="39">
        <f t="shared" si="705"/>
      </c>
      <c r="G187" s="40">
        <v>737.88</v>
      </c>
      <c r="H187" s="39">
        <v>709.46</v>
      </c>
      <c r="I187" s="41">
        <v>0</v>
      </c>
      <c r="J187" s="42">
        <v>3</v>
      </c>
      <c r="K187" s="39">
        <v>6537.97</v>
      </c>
      <c r="L187" s="43">
        <v>0</v>
      </c>
      <c r="M187" s="39">
        <v>0</v>
      </c>
      <c r="N187" s="44">
        <v>0</v>
      </c>
      <c r="O187" s="45">
        <f t="shared" si="834"/>
      </c>
      <c r="P187" s="46"/>
      <c r="Q187" s="47">
        <f t="shared" si="253"/>
      </c>
      <c r="R187" s="42">
        <f t="shared" si="437"/>
      </c>
      <c r="S187" s="39">
        <f t="shared" si="551"/>
      </c>
      <c r="T187" s="48">
        <f t="shared" si="147"/>
      </c>
      <c r="U187" s="48">
        <f t="shared" si="187"/>
      </c>
      <c r="V187" s="48">
        <f t="shared" si="50"/>
      </c>
      <c r="W187" s="49">
        <v>2</v>
      </c>
      <c r="X187" s="48">
        <f t="shared" si="104"/>
      </c>
      <c r="Y187" s="48">
        <f t="shared" si="635"/>
      </c>
      <c r="Z187" s="48">
        <f t="shared" si="789"/>
      </c>
      <c r="AA187" s="48">
        <f t="shared" si="207"/>
      </c>
      <c r="AB187" s="48">
        <f t="shared" si="273"/>
      </c>
      <c r="AC187" s="45">
        <f t="shared" si="124"/>
      </c>
      <c r="AD187" s="45">
        <f t="shared" si="167"/>
      </c>
      <c r="AE187" s="45">
        <f t="shared" si="11"/>
      </c>
      <c r="AF187" s="45">
        <f t="shared" si="75"/>
      </c>
      <c r="AG187" s="45">
        <f t="shared" si="655"/>
      </c>
      <c r="AH187" s="45">
        <f t="shared" si="814"/>
      </c>
      <c r="AI187" s="45">
        <f t="shared" si="228"/>
      </c>
      <c r="AJ187" s="50">
        <v>47</v>
      </c>
      <c r="AK187" s="43">
        <v>28051</v>
      </c>
      <c r="AL187" s="43">
        <v>424</v>
      </c>
      <c r="AM187" s="43">
        <v>464</v>
      </c>
      <c r="AN187" s="43">
        <v>52</v>
      </c>
      <c r="AO187" s="50">
        <v>10</v>
      </c>
      <c r="AP187" s="43">
        <v>35</v>
      </c>
      <c r="AQ187" s="43">
        <v>39</v>
      </c>
      <c r="AR187" s="50">
        <v>3</v>
      </c>
      <c r="AS187" s="43">
        <v>2</v>
      </c>
      <c r="AT187" s="43">
        <v>0</v>
      </c>
      <c r="AU187" s="43">
        <v>16</v>
      </c>
      <c r="AV187" s="51"/>
      <c r="AW187" s="51"/>
      <c r="AX187" s="52">
        <f t="shared" si="323"/>
      </c>
      <c r="AY187" s="7"/>
    </row>
    <row r="188">
      <c r="A188" s="34"/>
      <c r="B188" s="54" t="s">
        <v>65</v>
      </c>
      <c r="C188" s="54"/>
      <c r="D188" s="54"/>
      <c r="E188" s="54"/>
      <c r="F188" s="55">
        <f>SUM(F186:F187)</f>
      </c>
      <c r="G188" s="56">
        <f>SUM(G186:G187)</f>
      </c>
      <c r="H188" s="55">
        <f>SUM(H186:H187)</f>
      </c>
      <c r="I188" s="46">
        <f>SUM(I186:I187)</f>
      </c>
      <c r="J188" s="57">
        <f>SUM(J186:J187)</f>
      </c>
      <c r="K188" s="55">
        <f>SUM(K186:K187)</f>
      </c>
      <c r="L188" s="58">
        <f>SUM(L186:L187)</f>
      </c>
      <c r="M188" s="55">
        <f>SUM(M186:M187)</f>
      </c>
      <c r="N188" s="57">
        <f>SUM(N186:N187)</f>
      </c>
      <c r="O188" s="59">
        <f t="shared" si="834"/>
      </c>
      <c r="P188" s="60">
        <f>SUM(P186:P187)</f>
      </c>
      <c r="Q188" s="47">
        <f t="shared" si="253"/>
      </c>
      <c r="R188" s="57">
        <f>SUM(R186:R187)</f>
      </c>
      <c r="S188" s="55">
        <f>SUM(S186:S187)</f>
      </c>
      <c r="T188" s="61">
        <f t="shared" si="147"/>
      </c>
      <c r="U188" s="61">
        <f t="shared" si="187"/>
      </c>
      <c r="V188" s="61">
        <f t="shared" si="50"/>
      </c>
      <c r="W188" s="62">
        <f>SUM(W186:W187)</f>
      </c>
      <c r="X188" s="61">
        <f t="shared" si="104"/>
      </c>
      <c r="Y188" s="61">
        <f t="shared" si="635"/>
      </c>
      <c r="Z188" s="61">
        <f t="shared" si="789"/>
      </c>
      <c r="AA188" s="61">
        <f t="shared" si="207"/>
      </c>
      <c r="AB188" s="61">
        <f t="shared" si="273"/>
      </c>
      <c r="AC188" s="59">
        <f t="shared" si="124"/>
      </c>
      <c r="AD188" s="59">
        <f t="shared" si="167"/>
      </c>
      <c r="AE188" s="59">
        <f t="shared" si="11"/>
      </c>
      <c r="AF188" s="59">
        <f t="shared" si="75"/>
      </c>
      <c r="AG188" s="59">
        <f t="shared" si="655"/>
      </c>
      <c r="AH188" s="59">
        <f t="shared" si="814"/>
      </c>
      <c r="AI188" s="59">
        <f t="shared" si="228"/>
      </c>
      <c r="AJ188" s="63">
        <f>AVERAGE(AJ186:AJ187)</f>
      </c>
      <c r="AK188" s="63">
        <f>SUM(AK186:AK187)</f>
      </c>
      <c r="AL188" s="63">
        <f>SUM(AL186:AL187)</f>
      </c>
      <c r="AM188" s="63">
        <f>SUM(AM186:AM187)</f>
      </c>
      <c r="AN188" s="63">
        <f>SUM(AN186:AN187)</f>
      </c>
      <c r="AO188" s="63">
        <f>SUM(AO186:AO187)</f>
      </c>
      <c r="AP188" s="63">
        <f>SUM(AP186:AP187)</f>
      </c>
      <c r="AQ188" s="63">
        <f>SUM(AQ186:AQ187)</f>
      </c>
      <c r="AR188" s="63">
        <f>SUM(AR186:AR187)</f>
      </c>
      <c r="AS188" s="63">
        <f>SUM(AS186:AS187)</f>
      </c>
      <c r="AT188" s="63">
        <f>SUM(AT186:AT187)</f>
      </c>
      <c r="AU188" s="63">
        <f>SUM(AU186:AU187)</f>
      </c>
      <c r="AV188" s="64"/>
      <c r="AW188" s="64"/>
      <c r="AX188" s="57">
        <f>SUM(AX186:AX187)</f>
      </c>
      <c r="AY188" s="7"/>
    </row>
    <row r="189">
      <c r="A189" s="34"/>
      <c r="B189" s="89" t="s">
        <v>80</v>
      </c>
      <c r="C189" s="36" t="s">
        <v>59</v>
      </c>
      <c r="D189" s="37" t="s">
        <v>72</v>
      </c>
      <c r="E189" s="53" t="s">
        <v>68</v>
      </c>
      <c r="F189" s="39">
        <f t="shared" ref="F189:F192" si="706">G189+H189+I189</f>
      </c>
      <c r="G189" s="65">
        <v>870.88</v>
      </c>
      <c r="H189" s="66">
        <v>1830.23</v>
      </c>
      <c r="I189" s="46">
        <v>0</v>
      </c>
      <c r="J189" s="44">
        <v>2</v>
      </c>
      <c r="K189" s="73">
        <v>5656.370000000001</v>
      </c>
      <c r="L189" s="50">
        <v>0</v>
      </c>
      <c r="M189" s="73">
        <v>0</v>
      </c>
      <c r="N189" s="44">
        <v>0</v>
      </c>
      <c r="O189" s="45">
        <f t="shared" si="834"/>
      </c>
      <c r="P189" s="41"/>
      <c r="Q189" s="47">
        <f t="shared" si="253"/>
      </c>
      <c r="R189" s="42">
        <f t="shared" ref="R189:R192" si="438">J189+L189</f>
      </c>
      <c r="S189" s="39">
        <f t="shared" ref="S189:S192" si="552">K189+M189</f>
      </c>
      <c r="T189" s="48">
        <f t="shared" si="147"/>
      </c>
      <c r="U189" s="48">
        <f t="shared" si="187"/>
      </c>
      <c r="V189" s="48">
        <f t="shared" si="50"/>
      </c>
      <c r="W189" s="49">
        <v>2</v>
      </c>
      <c r="X189" s="48">
        <f t="shared" si="104"/>
      </c>
      <c r="Y189" s="48">
        <f t="shared" si="635"/>
      </c>
      <c r="Z189" s="48">
        <f t="shared" si="789"/>
      </c>
      <c r="AA189" s="48">
        <f t="shared" si="207"/>
      </c>
      <c r="AB189" s="48">
        <f t="shared" si="273"/>
      </c>
      <c r="AC189" s="45">
        <f t="shared" si="124"/>
      </c>
      <c r="AD189" s="45">
        <f t="shared" si="167"/>
      </c>
      <c r="AE189" s="45">
        <f t="shared" si="11"/>
      </c>
      <c r="AF189" s="45">
        <f t="shared" si="75"/>
      </c>
      <c r="AG189" s="45">
        <f t="shared" si="655"/>
      </c>
      <c r="AH189" s="45">
        <f t="shared" si="814"/>
      </c>
      <c r="AI189" s="45">
        <f t="shared" si="228"/>
      </c>
      <c r="AJ189" s="50">
        <v>39</v>
      </c>
      <c r="AK189" s="43">
        <v>30783</v>
      </c>
      <c r="AL189" s="43">
        <v>672</v>
      </c>
      <c r="AM189" s="43">
        <v>687</v>
      </c>
      <c r="AN189" s="43">
        <v>121</v>
      </c>
      <c r="AO189" s="50">
        <v>13</v>
      </c>
      <c r="AP189" s="43">
        <v>30</v>
      </c>
      <c r="AQ189" s="43">
        <v>91</v>
      </c>
      <c r="AR189" s="50">
        <v>2</v>
      </c>
      <c r="AS189" s="43">
        <v>8</v>
      </c>
      <c r="AT189" s="43">
        <v>1</v>
      </c>
      <c r="AU189" s="43">
        <v>32</v>
      </c>
      <c r="AV189" s="51"/>
      <c r="AW189" s="51"/>
      <c r="AX189" s="52">
        <f t="shared" ref="AX189:AX192" si="324">COUNT(AU189)</f>
      </c>
      <c r="AY189" s="7"/>
    </row>
    <row r="190">
      <c r="A190" s="34"/>
      <c r="B190" s="89" t="s">
        <v>80</v>
      </c>
      <c r="C190" s="36" t="s">
        <v>59</v>
      </c>
      <c r="D190" s="37" t="s">
        <v>72</v>
      </c>
      <c r="E190" s="53" t="s">
        <v>69</v>
      </c>
      <c r="F190" s="67">
        <f t="shared" si="706"/>
      </c>
      <c r="G190" s="39">
        <v>1415.83</v>
      </c>
      <c r="H190" s="39">
        <v>3958.71</v>
      </c>
      <c r="I190" s="46">
        <v>0</v>
      </c>
      <c r="J190" s="42">
        <v>5</v>
      </c>
      <c r="K190" s="39">
        <v>13307.59</v>
      </c>
      <c r="L190" s="43">
        <v>1</v>
      </c>
      <c r="M190" s="39">
        <v>6216.21</v>
      </c>
      <c r="N190" s="44">
        <v>0</v>
      </c>
      <c r="O190" s="45">
        <f t="shared" si="834"/>
      </c>
      <c r="P190" s="41"/>
      <c r="Q190" s="47">
        <f t="shared" si="253"/>
      </c>
      <c r="R190" s="42">
        <f t="shared" si="438"/>
      </c>
      <c r="S190" s="39">
        <f t="shared" si="552"/>
      </c>
      <c r="T190" s="48">
        <f t="shared" si="147"/>
      </c>
      <c r="U190" s="48">
        <f t="shared" si="187"/>
      </c>
      <c r="V190" s="48">
        <f t="shared" si="50"/>
      </c>
      <c r="W190" s="49">
        <v>6</v>
      </c>
      <c r="X190" s="48">
        <f t="shared" si="104"/>
      </c>
      <c r="Y190" s="48">
        <f t="shared" si="635"/>
      </c>
      <c r="Z190" s="48">
        <f t="shared" si="789"/>
      </c>
      <c r="AA190" s="48">
        <f t="shared" si="207"/>
      </c>
      <c r="AB190" s="48">
        <f t="shared" si="273"/>
      </c>
      <c r="AC190" s="45">
        <f t="shared" si="124"/>
      </c>
      <c r="AD190" s="45">
        <f t="shared" si="167"/>
      </c>
      <c r="AE190" s="45">
        <f t="shared" si="11"/>
      </c>
      <c r="AF190" s="45">
        <f t="shared" si="75"/>
      </c>
      <c r="AG190" s="45">
        <f t="shared" si="655"/>
      </c>
      <c r="AH190" s="45">
        <f t="shared" si="814"/>
      </c>
      <c r="AI190" s="45">
        <f t="shared" si="228"/>
      </c>
      <c r="AJ190" s="50">
        <v>52</v>
      </c>
      <c r="AK190" s="43">
        <v>53056</v>
      </c>
      <c r="AL190" s="43">
        <v>1153</v>
      </c>
      <c r="AM190" s="43">
        <v>1196</v>
      </c>
      <c r="AN190" s="43">
        <v>248</v>
      </c>
      <c r="AO190" s="50">
        <v>39</v>
      </c>
      <c r="AP190" s="43">
        <v>84</v>
      </c>
      <c r="AQ190" s="43">
        <v>215</v>
      </c>
      <c r="AR190" s="50">
        <v>6</v>
      </c>
      <c r="AS190" s="50">
        <v>14</v>
      </c>
      <c r="AT190" s="50">
        <v>4</v>
      </c>
      <c r="AU190" s="50">
        <v>56</v>
      </c>
      <c r="AV190" s="51"/>
      <c r="AW190" s="51"/>
      <c r="AX190" s="52">
        <f t="shared" si="324"/>
      </c>
      <c r="AY190" s="7"/>
    </row>
    <row r="191">
      <c r="A191" s="34"/>
      <c r="B191" s="89" t="s">
        <v>80</v>
      </c>
      <c r="C191" s="36" t="s">
        <v>59</v>
      </c>
      <c r="D191" s="37" t="s">
        <v>72</v>
      </c>
      <c r="E191" s="53" t="s">
        <v>70</v>
      </c>
      <c r="F191" s="67">
        <f t="shared" si="706"/>
      </c>
      <c r="G191" s="73">
        <v>4333.38</v>
      </c>
      <c r="H191" s="73">
        <v>2123.47</v>
      </c>
      <c r="I191" s="46">
        <v>0</v>
      </c>
      <c r="J191" s="42">
        <v>10</v>
      </c>
      <c r="K191" s="73">
        <v>28307.89</v>
      </c>
      <c r="L191" s="43">
        <v>1</v>
      </c>
      <c r="M191" s="39">
        <v>6216.21</v>
      </c>
      <c r="N191" s="44">
        <v>1</v>
      </c>
      <c r="O191" s="45">
        <f t="shared" si="834"/>
      </c>
      <c r="P191" s="41"/>
      <c r="Q191" s="47">
        <f t="shared" si="253"/>
      </c>
      <c r="R191" s="42">
        <f t="shared" si="438"/>
      </c>
      <c r="S191" s="39">
        <f t="shared" si="552"/>
      </c>
      <c r="T191" s="48">
        <f t="shared" si="147"/>
      </c>
      <c r="U191" s="48">
        <f t="shared" si="187"/>
      </c>
      <c r="V191" s="48">
        <f t="shared" si="50"/>
      </c>
      <c r="W191" s="49">
        <v>9</v>
      </c>
      <c r="X191" s="48">
        <f t="shared" si="104"/>
      </c>
      <c r="Y191" s="48">
        <f t="shared" si="635"/>
      </c>
      <c r="Z191" s="48">
        <f t="shared" si="789"/>
      </c>
      <c r="AA191" s="48">
        <f t="shared" si="207"/>
      </c>
      <c r="AB191" s="48">
        <f t="shared" si="273"/>
      </c>
      <c r="AC191" s="45">
        <f t="shared" si="124"/>
      </c>
      <c r="AD191" s="45">
        <f t="shared" si="167"/>
      </c>
      <c r="AE191" s="45">
        <f t="shared" si="11"/>
      </c>
      <c r="AF191" s="45">
        <f t="shared" si="75"/>
      </c>
      <c r="AG191" s="45">
        <f t="shared" si="655"/>
      </c>
      <c r="AH191" s="45">
        <f t="shared" si="814"/>
      </c>
      <c r="AI191" s="45">
        <f t="shared" si="228"/>
      </c>
      <c r="AJ191" s="50">
        <v>56</v>
      </c>
      <c r="AK191" s="43">
        <v>39540</v>
      </c>
      <c r="AL191" s="43">
        <v>946</v>
      </c>
      <c r="AM191" s="43">
        <v>972</v>
      </c>
      <c r="AN191" s="43">
        <v>199</v>
      </c>
      <c r="AO191" s="50">
        <v>29</v>
      </c>
      <c r="AP191" s="43">
        <v>111</v>
      </c>
      <c r="AQ191" s="43">
        <v>162</v>
      </c>
      <c r="AR191" s="50">
        <v>10</v>
      </c>
      <c r="AS191" s="50">
        <v>15</v>
      </c>
      <c r="AT191" s="50">
        <v>8</v>
      </c>
      <c r="AU191" s="50">
        <v>24</v>
      </c>
      <c r="AV191" s="51"/>
      <c r="AW191" s="51"/>
      <c r="AX191" s="52">
        <f t="shared" si="324"/>
      </c>
      <c r="AY191" s="7"/>
    </row>
    <row r="192">
      <c r="A192" s="34"/>
      <c r="B192" s="89" t="s">
        <v>80</v>
      </c>
      <c r="C192" s="36" t="s">
        <v>59</v>
      </c>
      <c r="D192" s="37" t="s">
        <v>72</v>
      </c>
      <c r="E192" s="53" t="s">
        <v>71</v>
      </c>
      <c r="F192" s="67">
        <f t="shared" si="706"/>
      </c>
      <c r="G192" s="73">
        <v>3178.42</v>
      </c>
      <c r="H192" s="39">
        <v>1812.85</v>
      </c>
      <c r="I192" s="46">
        <v>0</v>
      </c>
      <c r="J192" s="42">
        <v>4</v>
      </c>
      <c r="K192" s="39">
        <v>7972.969999999994</v>
      </c>
      <c r="L192" s="43">
        <v>2</v>
      </c>
      <c r="M192" s="39">
        <v>12432.42</v>
      </c>
      <c r="N192" s="44">
        <v>0</v>
      </c>
      <c r="O192" s="45">
        <f t="shared" si="834"/>
      </c>
      <c r="P192" s="41"/>
      <c r="Q192" s="47">
        <f t="shared" si="253"/>
      </c>
      <c r="R192" s="42">
        <f t="shared" si="438"/>
      </c>
      <c r="S192" s="39">
        <f t="shared" si="552"/>
      </c>
      <c r="T192" s="48">
        <f t="shared" si="147"/>
      </c>
      <c r="U192" s="48">
        <f t="shared" si="187"/>
      </c>
      <c r="V192" s="48">
        <f t="shared" si="50"/>
      </c>
      <c r="W192" s="49">
        <v>6</v>
      </c>
      <c r="X192" s="48">
        <f t="shared" si="104"/>
      </c>
      <c r="Y192" s="48">
        <f t="shared" si="635"/>
      </c>
      <c r="Z192" s="48">
        <f t="shared" si="789"/>
      </c>
      <c r="AA192" s="48">
        <f t="shared" si="207"/>
      </c>
      <c r="AB192" s="48">
        <f t="shared" si="273"/>
      </c>
      <c r="AC192" s="45">
        <f t="shared" si="124"/>
      </c>
      <c r="AD192" s="45">
        <f t="shared" si="167"/>
      </c>
      <c r="AE192" s="45">
        <f t="shared" si="11"/>
      </c>
      <c r="AF192" s="45">
        <f t="shared" si="75"/>
      </c>
      <c r="AG192" s="45">
        <f t="shared" si="655"/>
      </c>
      <c r="AH192" s="45">
        <f t="shared" si="814"/>
      </c>
      <c r="AI192" s="45">
        <f t="shared" si="228"/>
      </c>
      <c r="AJ192" s="50">
        <v>57</v>
      </c>
      <c r="AK192" s="50">
        <v>36270</v>
      </c>
      <c r="AL192" s="43">
        <v>843</v>
      </c>
      <c r="AM192" s="43">
        <v>904</v>
      </c>
      <c r="AN192" s="43">
        <v>169</v>
      </c>
      <c r="AO192" s="50">
        <v>24</v>
      </c>
      <c r="AP192" s="43">
        <v>64</v>
      </c>
      <c r="AQ192" s="43">
        <v>154</v>
      </c>
      <c r="AR192" s="50">
        <v>6</v>
      </c>
      <c r="AS192" s="50">
        <v>8</v>
      </c>
      <c r="AT192" s="50">
        <v>4</v>
      </c>
      <c r="AU192" s="50">
        <v>23</v>
      </c>
      <c r="AV192" s="51"/>
      <c r="AW192" s="51"/>
      <c r="AX192" s="52">
        <f t="shared" si="324"/>
      </c>
      <c r="AY192" s="7"/>
    </row>
    <row r="193">
      <c r="A193" s="34"/>
      <c r="B193" s="54" t="s">
        <v>65</v>
      </c>
      <c r="C193" s="54"/>
      <c r="D193" s="54"/>
      <c r="E193" s="54"/>
      <c r="F193" s="55">
        <f>SUM(F189:F192)</f>
      </c>
      <c r="G193" s="55">
        <f>SUM(G189:G192)</f>
      </c>
      <c r="H193" s="55">
        <f>SUM(H189:H192)</f>
      </c>
      <c r="I193" s="46">
        <f>SUM(I189:I192)</f>
      </c>
      <c r="J193" s="57">
        <f>SUM(J189:J192)</f>
      </c>
      <c r="K193" s="58">
        <f>SUM(K189:K192)</f>
      </c>
      <c r="L193" s="58">
        <f>SUM(L189:L192)</f>
      </c>
      <c r="M193" s="58">
        <f>SUM(M189:M192)</f>
      </c>
      <c r="N193" s="58">
        <f>SUM(N189:N192)</f>
      </c>
      <c r="O193" s="59">
        <f t="shared" si="834"/>
      </c>
      <c r="P193" s="60">
        <f>SUM(P189:P192)</f>
      </c>
      <c r="Q193" s="47">
        <f t="shared" si="253"/>
      </c>
      <c r="R193" s="57">
        <f>SUM(R189:R192)</f>
      </c>
      <c r="S193" s="55">
        <f>SUM(S189:S192)</f>
      </c>
      <c r="T193" s="61">
        <f t="shared" si="147"/>
      </c>
      <c r="U193" s="61">
        <f t="shared" si="187"/>
      </c>
      <c r="V193" s="61">
        <f t="shared" si="50"/>
      </c>
      <c r="W193" s="62">
        <f>SUM(W189:W192)</f>
      </c>
      <c r="X193" s="61">
        <f t="shared" si="104"/>
      </c>
      <c r="Y193" s="61">
        <f t="shared" si="635"/>
      </c>
      <c r="Z193" s="61">
        <f t="shared" si="789"/>
      </c>
      <c r="AA193" s="61">
        <f t="shared" si="207"/>
      </c>
      <c r="AB193" s="61">
        <f t="shared" si="273"/>
      </c>
      <c r="AC193" s="59">
        <f t="shared" si="124"/>
      </c>
      <c r="AD193" s="59">
        <f t="shared" si="167"/>
      </c>
      <c r="AE193" s="59">
        <f t="shared" si="11"/>
      </c>
      <c r="AF193" s="59">
        <f t="shared" si="75"/>
      </c>
      <c r="AG193" s="59">
        <f t="shared" si="655"/>
      </c>
      <c r="AH193" s="59">
        <f t="shared" si="814"/>
      </c>
      <c r="AI193" s="59">
        <f t="shared" si="228"/>
      </c>
      <c r="AJ193" s="63">
        <f>AVERAGE(AJ189:AJ192)</f>
      </c>
      <c r="AK193" s="63">
        <f>SUM(AK189:AK192)</f>
      </c>
      <c r="AL193" s="63">
        <f>SUM(AL189:AL192)</f>
      </c>
      <c r="AM193" s="63">
        <f>SUM(AM189:AM192)</f>
      </c>
      <c r="AN193" s="63">
        <f>SUM(AN189:AN192)</f>
      </c>
      <c r="AO193" s="63">
        <f>SUM(AO189:AO192)</f>
      </c>
      <c r="AP193" s="63">
        <f>SUM(AP189:AP192)</f>
      </c>
      <c r="AQ193" s="63">
        <f>SUM(AQ189:AQ192)</f>
      </c>
      <c r="AR193" s="63">
        <f>SUM(AR189:AR192)</f>
      </c>
      <c r="AS193" s="63">
        <f>SUM(AS189:AS192)</f>
      </c>
      <c r="AT193" s="63">
        <f>SUM(AT189:AT192)</f>
      </c>
      <c r="AU193" s="63">
        <f>SUM(AU189:AU192)</f>
      </c>
      <c r="AV193" s="64"/>
      <c r="AW193" s="64"/>
      <c r="AX193" s="57">
        <f>SUM(AX189:AX192)</f>
      </c>
      <c r="AY193" s="7"/>
    </row>
    <row r="194">
      <c r="A194" s="34"/>
      <c r="B194" s="89" t="s">
        <v>80</v>
      </c>
      <c r="C194" s="36" t="s">
        <v>59</v>
      </c>
      <c r="D194" s="37" t="s">
        <v>93</v>
      </c>
      <c r="E194" s="53" t="s">
        <v>73</v>
      </c>
      <c r="F194" s="39">
        <f t="shared" ref="F194:F197" si="707">G194+H194+I194</f>
      </c>
      <c r="G194" s="40">
        <v>2246.5</v>
      </c>
      <c r="H194" s="39">
        <v>1469.59</v>
      </c>
      <c r="I194" s="41">
        <v>0</v>
      </c>
      <c r="J194" s="42">
        <v>3</v>
      </c>
      <c r="K194" s="39">
        <v>8204.630000000005</v>
      </c>
      <c r="L194" s="43">
        <v>0</v>
      </c>
      <c r="M194" s="39">
        <v>0</v>
      </c>
      <c r="N194" s="44">
        <v>0</v>
      </c>
      <c r="O194" s="45">
        <f t="shared" si="834"/>
      </c>
      <c r="P194" s="46"/>
      <c r="Q194" s="47">
        <f t="shared" si="253"/>
      </c>
      <c r="R194" s="42">
        <f t="shared" ref="R194:R197" si="439">J194+L194</f>
      </c>
      <c r="S194" s="39">
        <f t="shared" ref="S194:S197" si="553">K194+M194</f>
      </c>
      <c r="T194" s="48">
        <f t="shared" si="147"/>
      </c>
      <c r="U194" s="48">
        <f t="shared" si="187"/>
      </c>
      <c r="V194" s="48">
        <f t="shared" si="50"/>
      </c>
      <c r="W194" s="49">
        <v>2</v>
      </c>
      <c r="X194" s="48">
        <f t="shared" si="104"/>
      </c>
      <c r="Y194" s="48">
        <f t="shared" si="635"/>
      </c>
      <c r="Z194" s="48">
        <f t="shared" si="789"/>
      </c>
      <c r="AA194" s="48">
        <f t="shared" si="207"/>
      </c>
      <c r="AB194" s="48">
        <f t="shared" si="273"/>
      </c>
      <c r="AC194" s="45">
        <f t="shared" si="124"/>
      </c>
      <c r="AD194" s="45">
        <f t="shared" si="167"/>
      </c>
      <c r="AE194" s="45">
        <f>AP195/AM194</f>
      </c>
      <c r="AF194" s="45">
        <f>R194/AP195</f>
      </c>
      <c r="AG194" s="45">
        <f t="shared" si="655"/>
      </c>
      <c r="AH194" s="45">
        <f t="shared" si="814"/>
      </c>
      <c r="AI194" s="45">
        <f t="shared" si="228"/>
      </c>
      <c r="AJ194" s="50">
        <v>58</v>
      </c>
      <c r="AK194" s="43">
        <v>22989</v>
      </c>
      <c r="AL194" s="43">
        <v>497</v>
      </c>
      <c r="AM194" s="43">
        <v>536</v>
      </c>
      <c r="AN194" s="43">
        <v>112</v>
      </c>
      <c r="AO194" s="50">
        <v>20</v>
      </c>
      <c r="AP194" s="43">
        <v>29</v>
      </c>
      <c r="AQ194" s="43">
        <v>91</v>
      </c>
      <c r="AR194" s="50">
        <v>3</v>
      </c>
      <c r="AS194" s="50">
        <v>2</v>
      </c>
      <c r="AT194" s="43">
        <v>2</v>
      </c>
      <c r="AU194" s="43">
        <v>7</v>
      </c>
      <c r="AV194" s="51"/>
      <c r="AW194" s="51"/>
      <c r="AX194" s="52">
        <f>COUNT(AU195)</f>
      </c>
      <c r="AY194" s="7"/>
    </row>
    <row r="195">
      <c r="A195" s="34"/>
      <c r="B195" s="89" t="s">
        <v>80</v>
      </c>
      <c r="C195" s="35" t="s">
        <v>59</v>
      </c>
      <c r="D195" s="37" t="s">
        <v>93</v>
      </c>
      <c r="E195" s="53" t="s">
        <v>74</v>
      </c>
      <c r="F195" s="39">
        <f t="shared" si="707"/>
      </c>
      <c r="G195" s="40">
        <v>2422.77</v>
      </c>
      <c r="H195" s="39">
        <v>1503.84</v>
      </c>
      <c r="I195" s="46">
        <v>0</v>
      </c>
      <c r="J195" s="42">
        <v>4</v>
      </c>
      <c r="K195" s="39">
        <v>8847.899999999994</v>
      </c>
      <c r="L195" s="43">
        <v>0</v>
      </c>
      <c r="M195" s="39">
        <v>0</v>
      </c>
      <c r="N195" s="44">
        <v>1</v>
      </c>
      <c r="O195" s="45">
        <f t="shared" si="834"/>
      </c>
      <c r="P195" s="46"/>
      <c r="Q195" s="47">
        <f t="shared" si="253"/>
      </c>
      <c r="R195" s="42">
        <f t="shared" si="439"/>
      </c>
      <c r="S195" s="39">
        <f t="shared" si="553"/>
      </c>
      <c r="T195" s="48">
        <f t="shared" si="147"/>
      </c>
      <c r="U195" s="48">
        <f t="shared" si="187"/>
      </c>
      <c r="V195" s="48">
        <f t="shared" si="50"/>
      </c>
      <c r="W195" s="49">
        <v>4</v>
      </c>
      <c r="X195" s="48">
        <f t="shared" si="104"/>
      </c>
      <c r="Y195" s="48">
        <f t="shared" si="635"/>
      </c>
      <c r="Z195" s="48">
        <f t="shared" si="789"/>
      </c>
      <c r="AA195" s="48">
        <f t="shared" si="207"/>
      </c>
      <c r="AB195" s="48">
        <f t="shared" si="273"/>
      </c>
      <c r="AC195" s="45">
        <f t="shared" si="124"/>
      </c>
      <c r="AD195" s="45">
        <f t="shared" si="167"/>
      </c>
      <c r="AE195" s="45">
        <f t="shared" ref="AE195:AE212" si="12">AP195/AM195</f>
      </c>
      <c r="AF195" s="45">
        <f t="shared" ref="AF195:AF212" si="76">R195/AP195</f>
      </c>
      <c r="AG195" s="45">
        <f t="shared" si="655"/>
      </c>
      <c r="AH195" s="45">
        <f t="shared" si="814"/>
      </c>
      <c r="AI195" s="45">
        <f t="shared" si="228"/>
      </c>
      <c r="AJ195" s="50">
        <v>60</v>
      </c>
      <c r="AK195" s="43">
        <v>24521</v>
      </c>
      <c r="AL195" s="43">
        <v>445</v>
      </c>
      <c r="AM195" s="43">
        <v>481</v>
      </c>
      <c r="AN195" s="43">
        <v>65</v>
      </c>
      <c r="AO195" s="50">
        <v>19</v>
      </c>
      <c r="AP195" s="43">
        <v>35</v>
      </c>
      <c r="AQ195" s="43">
        <v>65</v>
      </c>
      <c r="AR195" s="50">
        <v>4</v>
      </c>
      <c r="AS195" s="50">
        <v>4</v>
      </c>
      <c r="AT195" s="50">
        <v>0</v>
      </c>
      <c r="AU195" s="50">
        <v>14</v>
      </c>
      <c r="AV195" s="51"/>
      <c r="AW195" s="51"/>
      <c r="AX195" s="52">
        <f t="shared" ref="AX195:AX197" si="325">COUNT(AU195)</f>
      </c>
      <c r="AY195" s="7"/>
    </row>
    <row r="196">
      <c r="A196" s="34"/>
      <c r="B196" s="89" t="s">
        <v>80</v>
      </c>
      <c r="C196" s="36" t="s">
        <v>59</v>
      </c>
      <c r="D196" s="37" t="s">
        <v>93</v>
      </c>
      <c r="E196" s="53" t="s">
        <v>75</v>
      </c>
      <c r="F196" s="39">
        <f t="shared" si="707"/>
      </c>
      <c r="G196" s="68">
        <v>2420.02</v>
      </c>
      <c r="H196" s="39">
        <v>1709.77</v>
      </c>
      <c r="I196" s="46">
        <v>0</v>
      </c>
      <c r="J196" s="42">
        <v>3</v>
      </c>
      <c r="K196" s="39">
        <v>6531.529999999999</v>
      </c>
      <c r="L196" s="43">
        <v>0</v>
      </c>
      <c r="M196" s="39">
        <v>0</v>
      </c>
      <c r="N196" s="44">
        <v>0</v>
      </c>
      <c r="O196" s="45">
        <f t="shared" si="834"/>
      </c>
      <c r="P196" s="46"/>
      <c r="Q196" s="47">
        <f t="shared" si="253"/>
      </c>
      <c r="R196" s="42">
        <f t="shared" si="439"/>
      </c>
      <c r="S196" s="39">
        <f t="shared" si="553"/>
      </c>
      <c r="T196" s="48">
        <f t="shared" si="147"/>
      </c>
      <c r="U196" s="48">
        <f t="shared" si="187"/>
      </c>
      <c r="V196" s="48">
        <f t="shared" si="50"/>
      </c>
      <c r="W196" s="49">
        <v>2</v>
      </c>
      <c r="X196" s="48">
        <f t="shared" si="104"/>
      </c>
      <c r="Y196" s="48">
        <f t="shared" si="635"/>
      </c>
      <c r="Z196" s="48">
        <f t="shared" si="789"/>
      </c>
      <c r="AA196" s="48">
        <f t="shared" si="207"/>
      </c>
      <c r="AB196" s="48">
        <f t="shared" si="273"/>
      </c>
      <c r="AC196" s="45">
        <f t="shared" si="124"/>
      </c>
      <c r="AD196" s="45">
        <f t="shared" si="167"/>
      </c>
      <c r="AE196" s="45">
        <f t="shared" si="12"/>
      </c>
      <c r="AF196" s="45">
        <f t="shared" si="76"/>
      </c>
      <c r="AG196" s="45">
        <f t="shared" si="655"/>
      </c>
      <c r="AH196" s="45">
        <f t="shared" si="814"/>
      </c>
      <c r="AI196" s="45">
        <f t="shared" si="228"/>
      </c>
      <c r="AJ196" s="50">
        <v>58</v>
      </c>
      <c r="AK196" s="43">
        <v>30214</v>
      </c>
      <c r="AL196" s="43">
        <v>623</v>
      </c>
      <c r="AM196" s="43">
        <v>661</v>
      </c>
      <c r="AN196" s="43">
        <v>106</v>
      </c>
      <c r="AO196" s="50">
        <v>12</v>
      </c>
      <c r="AP196" s="43">
        <v>38</v>
      </c>
      <c r="AQ196" s="43">
        <v>84</v>
      </c>
      <c r="AR196" s="50">
        <v>3</v>
      </c>
      <c r="AS196" s="50">
        <v>3</v>
      </c>
      <c r="AT196" s="50">
        <v>3</v>
      </c>
      <c r="AU196" s="50">
        <v>15</v>
      </c>
      <c r="AV196" s="51"/>
      <c r="AW196" s="51"/>
      <c r="AX196" s="52">
        <f t="shared" si="325"/>
      </c>
      <c r="AY196" s="7"/>
    </row>
    <row r="197">
      <c r="A197" s="34"/>
      <c r="B197" s="89" t="s">
        <v>80</v>
      </c>
      <c r="C197" s="35" t="s">
        <v>59</v>
      </c>
      <c r="D197" s="37" t="s">
        <v>93</v>
      </c>
      <c r="E197" s="53" t="s">
        <v>76</v>
      </c>
      <c r="F197" s="39">
        <f t="shared" si="707"/>
      </c>
      <c r="G197" s="40">
        <v>2570.67</v>
      </c>
      <c r="H197" s="39">
        <v>1054.97</v>
      </c>
      <c r="I197" s="46">
        <v>0</v>
      </c>
      <c r="J197" s="42">
        <v>4</v>
      </c>
      <c r="K197" s="39">
        <v>10353.919999999998</v>
      </c>
      <c r="L197" s="43">
        <v>0</v>
      </c>
      <c r="M197" s="39">
        <v>0</v>
      </c>
      <c r="N197" s="44">
        <v>0</v>
      </c>
      <c r="O197" s="45">
        <f t="shared" si="834"/>
      </c>
      <c r="P197" s="46"/>
      <c r="Q197" s="47">
        <f t="shared" si="253"/>
      </c>
      <c r="R197" s="42">
        <f t="shared" si="439"/>
      </c>
      <c r="S197" s="39">
        <f t="shared" si="553"/>
      </c>
      <c r="T197" s="48">
        <f t="shared" si="147"/>
      </c>
      <c r="U197" s="48">
        <f t="shared" si="187"/>
      </c>
      <c r="V197" s="48">
        <f t="shared" si="50"/>
      </c>
      <c r="W197" s="49">
        <v>4</v>
      </c>
      <c r="X197" s="48">
        <f t="shared" si="104"/>
      </c>
      <c r="Y197" s="48">
        <f t="shared" si="635"/>
      </c>
      <c r="Z197" s="48">
        <f t="shared" si="789"/>
      </c>
      <c r="AA197" s="48">
        <f t="shared" si="207"/>
      </c>
      <c r="AB197" s="48">
        <f t="shared" si="273"/>
      </c>
      <c r="AC197" s="45">
        <f t="shared" si="124"/>
      </c>
      <c r="AD197" s="45">
        <f t="shared" si="167"/>
      </c>
      <c r="AE197" s="45">
        <f t="shared" si="12"/>
      </c>
      <c r="AF197" s="45">
        <f t="shared" si="76"/>
      </c>
      <c r="AG197" s="45">
        <f t="shared" si="655"/>
      </c>
      <c r="AH197" s="45">
        <f t="shared" si="814"/>
      </c>
      <c r="AI197" s="45">
        <f t="shared" si="228"/>
      </c>
      <c r="AJ197" s="50">
        <v>57</v>
      </c>
      <c r="AK197" s="43">
        <v>21435</v>
      </c>
      <c r="AL197" s="43">
        <v>493</v>
      </c>
      <c r="AM197" s="43">
        <v>531</v>
      </c>
      <c r="AN197" s="43">
        <v>70</v>
      </c>
      <c r="AO197" s="50">
        <v>14</v>
      </c>
      <c r="AP197" s="43">
        <v>40</v>
      </c>
      <c r="AQ197" s="43">
        <v>78</v>
      </c>
      <c r="AR197" s="69">
        <v>4</v>
      </c>
      <c r="AS197" s="50">
        <v>3</v>
      </c>
      <c r="AT197" s="50">
        <v>2</v>
      </c>
      <c r="AU197" s="50">
        <v>9</v>
      </c>
      <c r="AV197" s="51"/>
      <c r="AW197" s="51"/>
      <c r="AX197" s="52">
        <f t="shared" si="325"/>
      </c>
      <c r="AY197" s="7"/>
    </row>
    <row r="198">
      <c r="A198" s="34"/>
      <c r="B198" s="54" t="s">
        <v>65</v>
      </c>
      <c r="C198" s="54"/>
      <c r="D198" s="54"/>
      <c r="E198" s="54"/>
      <c r="F198" s="55">
        <f>SUM(F194:F197)</f>
      </c>
      <c r="G198" s="56">
        <f>SUM(G194:G197)</f>
      </c>
      <c r="H198" s="55">
        <f>SUM(H194:H197)</f>
      </c>
      <c r="I198" s="46">
        <f>SUM(I194:I197)</f>
      </c>
      <c r="J198" s="57">
        <f>SUM(J194:J197)</f>
      </c>
      <c r="K198" s="55">
        <f>SUM(K194:K197)</f>
      </c>
      <c r="L198" s="58">
        <f>SUM(L194:L197)</f>
      </c>
      <c r="M198" s="55">
        <f>SUM(M194:M197)</f>
      </c>
      <c r="N198" s="57">
        <f>SUM(N194:N197)</f>
      </c>
      <c r="O198" s="59">
        <f t="shared" si="834"/>
      </c>
      <c r="P198" s="60">
        <f>SUM(P194:P197)</f>
      </c>
      <c r="Q198" s="47">
        <f t="shared" si="253"/>
      </c>
      <c r="R198" s="57">
        <f>SUM(R194:R197)</f>
      </c>
      <c r="S198" s="55">
        <f>SUM(S194:S197)</f>
      </c>
      <c r="T198" s="61">
        <f t="shared" si="147"/>
      </c>
      <c r="U198" s="61">
        <f t="shared" si="187"/>
      </c>
      <c r="V198" s="61">
        <f t="shared" si="50"/>
      </c>
      <c r="W198" s="62">
        <f>SUM(W194:W197)</f>
      </c>
      <c r="X198" s="61">
        <f t="shared" si="104"/>
      </c>
      <c r="Y198" s="61">
        <f t="shared" si="635"/>
      </c>
      <c r="Z198" s="61">
        <f t="shared" si="789"/>
      </c>
      <c r="AA198" s="61">
        <f t="shared" si="207"/>
      </c>
      <c r="AB198" s="61">
        <f t="shared" si="273"/>
      </c>
      <c r="AC198" s="59">
        <f t="shared" si="124"/>
      </c>
      <c r="AD198" s="59">
        <f t="shared" si="167"/>
      </c>
      <c r="AE198" s="59">
        <f t="shared" si="12"/>
      </c>
      <c r="AF198" s="59">
        <f t="shared" si="76"/>
      </c>
      <c r="AG198" s="59">
        <f t="shared" si="655"/>
      </c>
      <c r="AH198" s="59">
        <f t="shared" si="814"/>
      </c>
      <c r="AI198" s="59">
        <f t="shared" si="228"/>
      </c>
      <c r="AJ198" s="63">
        <f>AVERAGE(AJ194:AJ197)</f>
      </c>
      <c r="AK198" s="63">
        <f>SUM(AK194:AK197)</f>
      </c>
      <c r="AL198" s="63">
        <f>SUM(AL194:AL197)</f>
      </c>
      <c r="AM198" s="63">
        <f>SUM(AM194:AM197)</f>
      </c>
      <c r="AN198" s="63">
        <f>SUM(AN194:AN197)</f>
      </c>
      <c r="AO198" s="63">
        <f>SUM(AO194:AO197)</f>
      </c>
      <c r="AP198" s="63">
        <f>SUM(AP194:AP197)</f>
      </c>
      <c r="AQ198" s="63">
        <f>SUM(AQ194:AQ197)</f>
      </c>
      <c r="AR198" s="63">
        <f>SUM(AR194:AR197)</f>
      </c>
      <c r="AS198" s="63">
        <f>SUM(AS194:AS197)</f>
      </c>
      <c r="AT198" s="63">
        <f>SUM(AT194:AT197)</f>
      </c>
      <c r="AU198" s="63">
        <f>SUM(AU194:AU197)</f>
      </c>
      <c r="AV198" s="64"/>
      <c r="AW198" s="64"/>
      <c r="AX198" s="57">
        <f>SUM(AX194:AX197)</f>
      </c>
      <c r="AY198" s="7"/>
    </row>
    <row r="199">
      <c r="A199" s="34"/>
      <c r="B199" s="89" t="s">
        <v>80</v>
      </c>
      <c r="C199" s="70" t="s">
        <v>59</v>
      </c>
      <c r="D199" s="37" t="s">
        <v>67</v>
      </c>
      <c r="E199" s="53" t="s">
        <v>78</v>
      </c>
      <c r="F199" s="39">
        <f t="shared" ref="F199:F202" si="708">G199+H199+I199</f>
      </c>
      <c r="G199" s="40">
        <v>1857.06</v>
      </c>
      <c r="H199" s="39">
        <v>913.66</v>
      </c>
      <c r="I199" s="46">
        <v>0</v>
      </c>
      <c r="J199" s="42">
        <v>1</v>
      </c>
      <c r="K199" s="39">
        <v>2548.2600000000093</v>
      </c>
      <c r="L199" s="43">
        <v>0</v>
      </c>
      <c r="M199" s="39">
        <v>0</v>
      </c>
      <c r="N199" s="44">
        <v>0</v>
      </c>
      <c r="O199" s="45">
        <f t="shared" si="834"/>
      </c>
      <c r="P199" s="46"/>
      <c r="Q199" s="47">
        <f t="shared" si="253"/>
      </c>
      <c r="R199" s="42">
        <f t="shared" ref="R199:R202" si="440">J199+L199</f>
      </c>
      <c r="S199" s="39">
        <f t="shared" ref="S199:S202" si="554">K199+M199</f>
      </c>
      <c r="T199" s="48">
        <f t="shared" si="147"/>
      </c>
      <c r="U199" s="48">
        <f t="shared" si="187"/>
      </c>
      <c r="V199" s="48">
        <f t="shared" si="50"/>
      </c>
      <c r="W199" s="49">
        <v>1</v>
      </c>
      <c r="X199" s="48">
        <f t="shared" si="104"/>
      </c>
      <c r="Y199" s="48">
        <f t="shared" si="635"/>
      </c>
      <c r="Z199" s="48">
        <f t="shared" si="789"/>
      </c>
      <c r="AA199" s="48">
        <f t="shared" si="207"/>
      </c>
      <c r="AB199" s="48">
        <f t="shared" si="273"/>
      </c>
      <c r="AC199" s="45">
        <f t="shared" si="124"/>
      </c>
      <c r="AD199" s="45">
        <f t="shared" si="167"/>
      </c>
      <c r="AE199" s="45">
        <f t="shared" si="12"/>
      </c>
      <c r="AF199" s="45">
        <f t="shared" si="76"/>
      </c>
      <c r="AG199" s="45">
        <f t="shared" si="655"/>
      </c>
      <c r="AH199" s="45">
        <f t="shared" si="814"/>
      </c>
      <c r="AI199" s="45">
        <f t="shared" si="228"/>
      </c>
      <c r="AJ199" s="50">
        <v>55</v>
      </c>
      <c r="AK199" s="43">
        <v>16780</v>
      </c>
      <c r="AL199" s="43">
        <v>426</v>
      </c>
      <c r="AM199" s="43">
        <v>431</v>
      </c>
      <c r="AN199" s="43">
        <v>51</v>
      </c>
      <c r="AO199" s="50">
        <v>9</v>
      </c>
      <c r="AP199" s="43">
        <v>22</v>
      </c>
      <c r="AQ199" s="43">
        <v>43</v>
      </c>
      <c r="AR199" s="50">
        <v>1</v>
      </c>
      <c r="AS199" s="43">
        <v>5</v>
      </c>
      <c r="AT199" s="43">
        <v>2</v>
      </c>
      <c r="AU199" s="43">
        <v>6</v>
      </c>
      <c r="AV199" s="51"/>
      <c r="AW199" s="51"/>
      <c r="AX199" s="52">
        <f t="shared" ref="AX199:AX202" si="326">COUNT(AU199)</f>
      </c>
      <c r="AY199" s="7"/>
    </row>
    <row r="200">
      <c r="A200" s="34"/>
      <c r="B200" s="89" t="s">
        <v>80</v>
      </c>
      <c r="C200" s="70" t="s">
        <v>59</v>
      </c>
      <c r="D200" s="37" t="s">
        <v>67</v>
      </c>
      <c r="E200" s="71" t="s">
        <v>79</v>
      </c>
      <c r="F200" s="39">
        <f t="shared" si="708"/>
      </c>
      <c r="G200" s="39">
        <v>2915.14</v>
      </c>
      <c r="H200" s="39">
        <v>1380.86</v>
      </c>
      <c r="I200" s="46">
        <v>0</v>
      </c>
      <c r="J200" s="42">
        <v>6</v>
      </c>
      <c r="K200" s="39">
        <v>14182.74000000002</v>
      </c>
      <c r="L200" s="43">
        <v>0</v>
      </c>
      <c r="M200" s="39">
        <v>0</v>
      </c>
      <c r="N200" s="44">
        <v>0</v>
      </c>
      <c r="O200" s="45">
        <f t="shared" si="834"/>
      </c>
      <c r="P200" s="46"/>
      <c r="Q200" s="47">
        <f t="shared" si="253"/>
      </c>
      <c r="R200" s="42">
        <f t="shared" si="440"/>
      </c>
      <c r="S200" s="39">
        <f t="shared" si="554"/>
      </c>
      <c r="T200" s="48">
        <f t="shared" si="147"/>
      </c>
      <c r="U200" s="48">
        <f t="shared" si="187"/>
      </c>
      <c r="V200" s="48">
        <f t="shared" si="50"/>
      </c>
      <c r="W200" s="49">
        <v>5</v>
      </c>
      <c r="X200" s="48">
        <f t="shared" si="104"/>
      </c>
      <c r="Y200" s="48">
        <f t="shared" si="635"/>
      </c>
      <c r="Z200" s="48">
        <f t="shared" si="789"/>
      </c>
      <c r="AA200" s="48">
        <f t="shared" si="207"/>
      </c>
      <c r="AB200" s="48">
        <f t="shared" si="273"/>
      </c>
      <c r="AC200" s="45">
        <f t="shared" si="124"/>
      </c>
      <c r="AD200" s="45">
        <f t="shared" si="167"/>
      </c>
      <c r="AE200" s="45">
        <f t="shared" si="12"/>
      </c>
      <c r="AF200" s="45">
        <f t="shared" si="76"/>
      </c>
      <c r="AG200" s="45">
        <f t="shared" si="655"/>
      </c>
      <c r="AH200" s="45">
        <f t="shared" si="814"/>
      </c>
      <c r="AI200" s="45">
        <f t="shared" si="228"/>
      </c>
      <c r="AJ200" s="50">
        <v>42</v>
      </c>
      <c r="AK200" s="43">
        <v>25736</v>
      </c>
      <c r="AL200" s="43">
        <v>599</v>
      </c>
      <c r="AM200" s="43">
        <v>625</v>
      </c>
      <c r="AN200" s="43">
        <v>78</v>
      </c>
      <c r="AO200" s="50">
        <v>24</v>
      </c>
      <c r="AP200" s="43">
        <v>62</v>
      </c>
      <c r="AQ200" s="43">
        <v>77</v>
      </c>
      <c r="AR200" s="50">
        <v>6</v>
      </c>
      <c r="AS200" s="50">
        <v>6</v>
      </c>
      <c r="AT200" s="50">
        <v>0</v>
      </c>
      <c r="AU200" s="50">
        <v>5</v>
      </c>
      <c r="AV200" s="51"/>
      <c r="AW200" s="51"/>
      <c r="AX200" s="52">
        <f t="shared" si="326"/>
      </c>
      <c r="AY200" s="7"/>
    </row>
    <row r="201">
      <c r="A201" s="34"/>
      <c r="B201" s="35" t="s">
        <v>66</v>
      </c>
      <c r="C201" s="36" t="s">
        <v>81</v>
      </c>
      <c r="D201" s="37" t="s">
        <v>67</v>
      </c>
      <c r="E201" s="71" t="s">
        <v>82</v>
      </c>
      <c r="F201" s="39">
        <f t="shared" si="708"/>
      </c>
      <c r="G201" s="39">
        <v>2237.43</v>
      </c>
      <c r="H201" s="39">
        <v>1335.49</v>
      </c>
      <c r="I201" s="46">
        <v>0</v>
      </c>
      <c r="J201" s="42">
        <v>2</v>
      </c>
      <c r="K201" s="39">
        <v>4543.109999999986</v>
      </c>
      <c r="L201" s="43">
        <v>0</v>
      </c>
      <c r="M201" s="39">
        <v>0</v>
      </c>
      <c r="N201" s="44">
        <v>0</v>
      </c>
      <c r="O201" s="45">
        <f t="shared" si="834"/>
      </c>
      <c r="P201" s="46"/>
      <c r="Q201" s="47">
        <f t="shared" si="253"/>
      </c>
      <c r="R201" s="42">
        <f t="shared" si="440"/>
      </c>
      <c r="S201" s="39">
        <f t="shared" si="554"/>
      </c>
      <c r="T201" s="48">
        <f t="shared" si="147"/>
      </c>
      <c r="U201" s="48">
        <f t="shared" si="187"/>
      </c>
      <c r="V201" s="48">
        <f t="shared" si="50"/>
      </c>
      <c r="W201" s="49">
        <v>2</v>
      </c>
      <c r="X201" s="48">
        <f t="shared" si="104"/>
      </c>
      <c r="Y201" s="48">
        <f t="shared" si="635"/>
      </c>
      <c r="Z201" s="48">
        <f t="shared" si="789"/>
      </c>
      <c r="AA201" s="48">
        <f t="shared" si="207"/>
      </c>
      <c r="AB201" s="48">
        <f t="shared" si="273"/>
      </c>
      <c r="AC201" s="45">
        <f t="shared" si="124"/>
      </c>
      <c r="AD201" s="45">
        <f t="shared" si="167"/>
      </c>
      <c r="AE201" s="45">
        <f t="shared" si="12"/>
      </c>
      <c r="AF201" s="45">
        <f t="shared" si="76"/>
      </c>
      <c r="AG201" s="45">
        <f t="shared" si="655"/>
      </c>
      <c r="AH201" s="45">
        <f t="shared" si="814"/>
      </c>
      <c r="AI201" s="45">
        <f t="shared" si="228"/>
      </c>
      <c r="AJ201" s="50">
        <v>44</v>
      </c>
      <c r="AK201" s="43">
        <v>22473</v>
      </c>
      <c r="AL201" s="43">
        <v>497</v>
      </c>
      <c r="AM201" s="43">
        <v>531</v>
      </c>
      <c r="AN201" s="43">
        <v>59</v>
      </c>
      <c r="AO201" s="50">
        <v>28</v>
      </c>
      <c r="AP201" s="43">
        <v>79</v>
      </c>
      <c r="AQ201" s="43">
        <v>65</v>
      </c>
      <c r="AR201" s="50">
        <v>2</v>
      </c>
      <c r="AS201" s="43">
        <v>5</v>
      </c>
      <c r="AT201" s="43">
        <v>0</v>
      </c>
      <c r="AU201" s="43">
        <v>8</v>
      </c>
      <c r="AV201" s="51"/>
      <c r="AW201" s="51"/>
      <c r="AX201" s="52">
        <f t="shared" si="326"/>
      </c>
      <c r="AY201" s="7"/>
    </row>
    <row r="202">
      <c r="A202" s="34"/>
      <c r="B202" s="35" t="s">
        <v>66</v>
      </c>
      <c r="C202" s="36" t="s">
        <v>81</v>
      </c>
      <c r="D202" s="37" t="s">
        <v>67</v>
      </c>
      <c r="E202" s="71" t="s">
        <v>83</v>
      </c>
      <c r="F202" s="39">
        <f t="shared" si="708"/>
      </c>
      <c r="G202" s="39">
        <v>2797.1699999999996</v>
      </c>
      <c r="H202" s="39">
        <v>2021.1100000000001</v>
      </c>
      <c r="I202" s="46">
        <v>0</v>
      </c>
      <c r="J202" s="42">
        <v>4</v>
      </c>
      <c r="K202" s="39">
        <v>11080.850000000006</v>
      </c>
      <c r="L202" s="43">
        <v>0</v>
      </c>
      <c r="M202" s="39">
        <v>0</v>
      </c>
      <c r="N202" s="44">
        <v>1</v>
      </c>
      <c r="O202" s="45">
        <f t="shared" si="834"/>
      </c>
      <c r="P202" s="46"/>
      <c r="Q202" s="47">
        <f t="shared" si="253"/>
      </c>
      <c r="R202" s="42">
        <f t="shared" si="440"/>
      </c>
      <c r="S202" s="39">
        <f t="shared" si="554"/>
      </c>
      <c r="T202" s="48">
        <f t="shared" si="147"/>
      </c>
      <c r="U202" s="48">
        <f t="shared" si="187"/>
      </c>
      <c r="V202" s="48">
        <f t="shared" si="50"/>
      </c>
      <c r="W202" s="49">
        <v>4</v>
      </c>
      <c r="X202" s="48">
        <f t="shared" si="104"/>
      </c>
      <c r="Y202" s="48">
        <f t="shared" si="635"/>
      </c>
      <c r="Z202" s="48">
        <f t="shared" si="789"/>
      </c>
      <c r="AA202" s="48">
        <f t="shared" si="207"/>
      </c>
      <c r="AB202" s="48">
        <f t="shared" si="273"/>
      </c>
      <c r="AC202" s="45">
        <f t="shared" si="124"/>
      </c>
      <c r="AD202" s="45">
        <f t="shared" si="167"/>
      </c>
      <c r="AE202" s="45">
        <f t="shared" si="12"/>
      </c>
      <c r="AF202" s="45">
        <f t="shared" si="76"/>
      </c>
      <c r="AG202" s="45">
        <f t="shared" si="655"/>
      </c>
      <c r="AH202" s="45">
        <f t="shared" si="814"/>
      </c>
      <c r="AI202" s="45">
        <f t="shared" si="228"/>
      </c>
      <c r="AJ202" s="50">
        <v>44</v>
      </c>
      <c r="AK202" s="43">
        <v>28944</v>
      </c>
      <c r="AL202" s="72">
        <v>571</v>
      </c>
      <c r="AM202" s="72">
        <v>606</v>
      </c>
      <c r="AN202" s="72">
        <v>87</v>
      </c>
      <c r="AO202" s="50">
        <v>25</v>
      </c>
      <c r="AP202" s="43">
        <v>76</v>
      </c>
      <c r="AQ202" s="43">
        <v>80</v>
      </c>
      <c r="AR202" s="50">
        <v>4</v>
      </c>
      <c r="AS202" s="43">
        <v>5</v>
      </c>
      <c r="AT202" s="43">
        <v>1</v>
      </c>
      <c r="AU202" s="43">
        <v>15</v>
      </c>
      <c r="AV202" s="51"/>
      <c r="AW202" s="51"/>
      <c r="AX202" s="52">
        <f t="shared" si="326"/>
      </c>
      <c r="AY202" s="7"/>
    </row>
    <row r="203">
      <c r="A203" s="34"/>
      <c r="B203" s="54" t="s">
        <v>65</v>
      </c>
      <c r="C203" s="54"/>
      <c r="D203" s="54"/>
      <c r="E203" s="54"/>
      <c r="F203" s="55">
        <f>SUM(F199:F202)</f>
      </c>
      <c r="G203" s="55">
        <f>SUM(G199:G202)</f>
      </c>
      <c r="H203" s="55">
        <f>SUM(H199:H202)</f>
      </c>
      <c r="I203" s="46">
        <f>SUM(I199:I202)</f>
      </c>
      <c r="J203" s="57">
        <f>SUM(J199:J202)</f>
      </c>
      <c r="K203" s="55">
        <f>SUM(K199:K202)</f>
      </c>
      <c r="L203" s="58">
        <f>SUM(L199:L202)</f>
      </c>
      <c r="M203" s="55">
        <f>SUM(M199:M202)</f>
      </c>
      <c r="N203" s="57">
        <f>SUM(N199:N202)</f>
      </c>
      <c r="O203" s="59">
        <f t="shared" si="834"/>
      </c>
      <c r="P203" s="60">
        <f>SUM(P199:P202)</f>
      </c>
      <c r="Q203" s="47">
        <f t="shared" si="253"/>
      </c>
      <c r="R203" s="57">
        <f>SUM(R199:R202)</f>
      </c>
      <c r="S203" s="55">
        <f>SUM(S199:S202)</f>
      </c>
      <c r="T203" s="61">
        <f t="shared" si="147"/>
      </c>
      <c r="U203" s="61">
        <f t="shared" si="187"/>
      </c>
      <c r="V203" s="61">
        <f t="shared" si="50"/>
      </c>
      <c r="W203" s="62">
        <f>SUM(W199:W202)</f>
      </c>
      <c r="X203" s="61">
        <f t="shared" si="104"/>
      </c>
      <c r="Y203" s="61">
        <f t="shared" si="635"/>
      </c>
      <c r="Z203" s="61">
        <f t="shared" si="789"/>
      </c>
      <c r="AA203" s="61">
        <f t="shared" si="207"/>
      </c>
      <c r="AB203" s="61">
        <f t="shared" si="273"/>
      </c>
      <c r="AC203" s="59">
        <f t="shared" si="124"/>
      </c>
      <c r="AD203" s="59">
        <f t="shared" si="167"/>
      </c>
      <c r="AE203" s="59">
        <f t="shared" si="12"/>
      </c>
      <c r="AF203" s="59">
        <f t="shared" si="76"/>
      </c>
      <c r="AG203" s="59">
        <f t="shared" si="655"/>
      </c>
      <c r="AH203" s="59">
        <f t="shared" si="814"/>
      </c>
      <c r="AI203" s="59">
        <f t="shared" si="228"/>
      </c>
      <c r="AJ203" s="57">
        <f>AVERAGE(AJ199:AJ202)</f>
      </c>
      <c r="AK203" s="57">
        <f>SUM(AK199:AK202)</f>
      </c>
      <c r="AL203" s="57">
        <f>SUM(AL199:AL202)</f>
      </c>
      <c r="AM203" s="57">
        <f>SUM(AM199:AM202)</f>
      </c>
      <c r="AN203" s="57">
        <f>SUM(AN199:AN202)</f>
      </c>
      <c r="AO203" s="63">
        <f>SUM(AO199:AO202)</f>
      </c>
      <c r="AP203" s="57">
        <f>SUM(AP199:AP202)</f>
      </c>
      <c r="AQ203" s="63">
        <f>SUM(AQ199:AQ202)</f>
      </c>
      <c r="AR203" s="63">
        <f>SUM(AR199:AR202)</f>
      </c>
      <c r="AS203" s="57">
        <f>SUM(AS199:AS202)</f>
      </c>
      <c r="AT203" s="57">
        <f>SUM(AT199:AT202)</f>
      </c>
      <c r="AU203" s="57">
        <f>SUM(AU199:AU202)</f>
      </c>
      <c r="AV203" s="64"/>
      <c r="AW203" s="64"/>
      <c r="AX203" s="57">
        <f>SUM(AX199:AX202)</f>
      </c>
      <c r="AY203" s="7"/>
    </row>
    <row r="204">
      <c r="A204" s="34"/>
      <c r="B204" s="35" t="s">
        <v>66</v>
      </c>
      <c r="C204" s="36" t="s">
        <v>81</v>
      </c>
      <c r="D204" s="37" t="s">
        <v>77</v>
      </c>
      <c r="E204" s="71" t="s">
        <v>85</v>
      </c>
      <c r="F204" s="39">
        <f t="shared" ref="F204:F207" si="709">G204+H204+I204</f>
      </c>
      <c r="G204" s="39">
        <v>2089.57</v>
      </c>
      <c r="H204" s="39">
        <v>1874.5700000000002</v>
      </c>
      <c r="I204" s="46">
        <v>0</v>
      </c>
      <c r="J204" s="44">
        <v>5</v>
      </c>
      <c r="K204" s="73">
        <v>12515.859999999986</v>
      </c>
      <c r="L204" s="50">
        <v>0</v>
      </c>
      <c r="M204" s="73">
        <v>0</v>
      </c>
      <c r="N204" s="44">
        <v>1</v>
      </c>
      <c r="O204" s="45">
        <f t="shared" si="834"/>
      </c>
      <c r="P204" s="46"/>
      <c r="Q204" s="47">
        <f t="shared" si="253"/>
      </c>
      <c r="R204" s="42">
        <f t="shared" ref="R204:R207" si="441">J204+L204</f>
      </c>
      <c r="S204" s="39">
        <f t="shared" ref="S204:S207" si="555">K204+M204</f>
      </c>
      <c r="T204" s="48">
        <f t="shared" si="147"/>
      </c>
      <c r="U204" s="48">
        <f t="shared" si="187"/>
      </c>
      <c r="V204" s="48">
        <f t="shared" si="50"/>
      </c>
      <c r="W204" s="49">
        <v>4</v>
      </c>
      <c r="X204" s="48">
        <f t="shared" si="104"/>
      </c>
      <c r="Y204" s="48">
        <f t="shared" si="635"/>
      </c>
      <c r="Z204" s="48">
        <f t="shared" si="789"/>
      </c>
      <c r="AA204" s="48">
        <f t="shared" si="207"/>
      </c>
      <c r="AB204" s="48">
        <f t="shared" si="273"/>
      </c>
      <c r="AC204" s="45">
        <f t="shared" si="124"/>
      </c>
      <c r="AD204" s="45">
        <f t="shared" si="167"/>
      </c>
      <c r="AE204" s="45">
        <f t="shared" si="12"/>
      </c>
      <c r="AF204" s="45">
        <f t="shared" si="76"/>
      </c>
      <c r="AG204" s="45">
        <f t="shared" si="655"/>
      </c>
      <c r="AH204" s="45">
        <f t="shared" si="814"/>
      </c>
      <c r="AI204" s="45">
        <f t="shared" si="228"/>
      </c>
      <c r="AJ204" s="50">
        <v>44</v>
      </c>
      <c r="AK204" s="72">
        <v>33394</v>
      </c>
      <c r="AL204" s="72">
        <v>664</v>
      </c>
      <c r="AM204" s="72">
        <v>701</v>
      </c>
      <c r="AN204" s="72">
        <v>99</v>
      </c>
      <c r="AO204" s="50">
        <v>17</v>
      </c>
      <c r="AP204" s="43">
        <v>56</v>
      </c>
      <c r="AQ204" s="43">
        <v>91</v>
      </c>
      <c r="AR204" s="50">
        <v>5</v>
      </c>
      <c r="AS204" s="43">
        <v>7</v>
      </c>
      <c r="AT204" s="43">
        <v>2</v>
      </c>
      <c r="AU204" s="43">
        <v>26</v>
      </c>
      <c r="AV204" s="51"/>
      <c r="AW204" s="51"/>
      <c r="AX204" s="52">
        <f t="shared" ref="AX204:AX207" si="327">COUNT(AU204)</f>
      </c>
      <c r="AY204" s="7"/>
    </row>
    <row r="205">
      <c r="A205" s="34"/>
      <c r="B205" s="35" t="s">
        <v>66</v>
      </c>
      <c r="C205" s="36" t="s">
        <v>81</v>
      </c>
      <c r="D205" s="37" t="s">
        <v>77</v>
      </c>
      <c r="E205" s="71" t="s">
        <v>86</v>
      </c>
      <c r="F205" s="74">
        <f t="shared" si="709"/>
      </c>
      <c r="G205" s="39">
        <v>3424.95</v>
      </c>
      <c r="H205" s="39">
        <v>2616.72</v>
      </c>
      <c r="I205" s="46">
        <v>0</v>
      </c>
      <c r="J205" s="42">
        <v>7</v>
      </c>
      <c r="K205" s="39">
        <v>15624.179999999993</v>
      </c>
      <c r="L205" s="43">
        <v>0</v>
      </c>
      <c r="M205" s="39">
        <v>0</v>
      </c>
      <c r="N205" s="44">
        <v>0</v>
      </c>
      <c r="O205" s="45">
        <f t="shared" si="834"/>
      </c>
      <c r="P205" s="46"/>
      <c r="Q205" s="47">
        <f t="shared" si="253"/>
      </c>
      <c r="R205" s="42">
        <f t="shared" si="441"/>
      </c>
      <c r="S205" s="39">
        <f t="shared" si="555"/>
      </c>
      <c r="T205" s="48">
        <f t="shared" si="147"/>
      </c>
      <c r="U205" s="48">
        <f t="shared" si="187"/>
      </c>
      <c r="V205" s="48">
        <f t="shared" si="50"/>
      </c>
      <c r="W205" s="49">
        <v>7</v>
      </c>
      <c r="X205" s="48">
        <f t="shared" si="104"/>
      </c>
      <c r="Y205" s="48">
        <f t="shared" si="635"/>
      </c>
      <c r="Z205" s="48">
        <f t="shared" si="789"/>
      </c>
      <c r="AA205" s="48">
        <f t="shared" si="207"/>
      </c>
      <c r="AB205" s="48">
        <f t="shared" si="273"/>
      </c>
      <c r="AC205" s="45">
        <f t="shared" si="124"/>
      </c>
      <c r="AD205" s="45">
        <f t="shared" si="167"/>
      </c>
      <c r="AE205" s="45">
        <f t="shared" si="12"/>
      </c>
      <c r="AF205" s="45">
        <f t="shared" si="76"/>
      </c>
      <c r="AG205" s="45">
        <f t="shared" si="655"/>
      </c>
      <c r="AH205" s="45">
        <f t="shared" si="814"/>
      </c>
      <c r="AI205" s="45">
        <f t="shared" si="228"/>
      </c>
      <c r="AJ205" s="44">
        <v>46</v>
      </c>
      <c r="AK205" s="42">
        <v>43313</v>
      </c>
      <c r="AL205" s="42">
        <v>839</v>
      </c>
      <c r="AM205" s="42">
        <v>873</v>
      </c>
      <c r="AN205" s="42">
        <v>164</v>
      </c>
      <c r="AO205" s="50">
        <v>21</v>
      </c>
      <c r="AP205" s="42">
        <v>57</v>
      </c>
      <c r="AQ205" s="43">
        <v>113</v>
      </c>
      <c r="AR205" s="50">
        <v>7</v>
      </c>
      <c r="AS205" s="44">
        <v>7</v>
      </c>
      <c r="AT205" s="44">
        <v>4</v>
      </c>
      <c r="AU205" s="44">
        <v>24</v>
      </c>
      <c r="AV205" s="51"/>
      <c r="AW205" s="51"/>
      <c r="AX205" s="52">
        <f t="shared" si="327"/>
      </c>
      <c r="AY205" s="7"/>
    </row>
    <row r="206">
      <c r="A206" s="34"/>
      <c r="B206" s="35" t="s">
        <v>66</v>
      </c>
      <c r="C206" s="36" t="s">
        <v>81</v>
      </c>
      <c r="D206" s="37" t="s">
        <v>77</v>
      </c>
      <c r="E206" s="71" t="s">
        <v>87</v>
      </c>
      <c r="F206" s="74">
        <f t="shared" si="709"/>
      </c>
      <c r="G206" s="39">
        <v>3418.81</v>
      </c>
      <c r="H206" s="39">
        <v>2442.83</v>
      </c>
      <c r="I206" s="46">
        <v>0</v>
      </c>
      <c r="J206" s="42">
        <v>5</v>
      </c>
      <c r="K206" s="39">
        <v>13685.910000000033</v>
      </c>
      <c r="L206" s="43">
        <v>0</v>
      </c>
      <c r="M206" s="39">
        <v>0</v>
      </c>
      <c r="N206" s="44">
        <v>1</v>
      </c>
      <c r="O206" s="45">
        <f t="shared" si="834"/>
      </c>
      <c r="P206" s="46"/>
      <c r="Q206" s="47">
        <f t="shared" si="253"/>
      </c>
      <c r="R206" s="42">
        <f t="shared" si="441"/>
      </c>
      <c r="S206" s="39">
        <f t="shared" si="555"/>
      </c>
      <c r="T206" s="48">
        <f t="shared" si="147"/>
      </c>
      <c r="U206" s="48">
        <f t="shared" si="187"/>
      </c>
      <c r="V206" s="48">
        <f t="shared" si="50"/>
      </c>
      <c r="W206" s="49">
        <v>5</v>
      </c>
      <c r="X206" s="48">
        <f t="shared" si="104"/>
      </c>
      <c r="Y206" s="48">
        <f t="shared" si="635"/>
      </c>
      <c r="Z206" s="48">
        <f t="shared" si="789"/>
      </c>
      <c r="AA206" s="48">
        <f t="shared" si="207"/>
      </c>
      <c r="AB206" s="48">
        <f t="shared" si="273"/>
      </c>
      <c r="AC206" s="45">
        <f t="shared" si="124"/>
      </c>
      <c r="AD206" s="45">
        <f t="shared" si="167"/>
      </c>
      <c r="AE206" s="45">
        <f t="shared" si="12"/>
      </c>
      <c r="AF206" s="45">
        <f t="shared" si="76"/>
      </c>
      <c r="AG206" s="45">
        <f t="shared" si="655"/>
      </c>
      <c r="AH206" s="45">
        <f t="shared" si="814"/>
      </c>
      <c r="AI206" s="45">
        <f t="shared" si="228"/>
      </c>
      <c r="AJ206" s="44">
        <v>47</v>
      </c>
      <c r="AK206" s="42">
        <v>44089</v>
      </c>
      <c r="AL206" s="42">
        <v>915</v>
      </c>
      <c r="AM206" s="42">
        <v>969</v>
      </c>
      <c r="AN206" s="42">
        <v>137</v>
      </c>
      <c r="AO206" s="50">
        <v>28</v>
      </c>
      <c r="AP206" s="42">
        <v>81</v>
      </c>
      <c r="AQ206" s="43">
        <v>130</v>
      </c>
      <c r="AR206" s="50">
        <v>6</v>
      </c>
      <c r="AS206" s="42">
        <v>2</v>
      </c>
      <c r="AT206" s="42">
        <v>3</v>
      </c>
      <c r="AU206" s="42">
        <v>22</v>
      </c>
      <c r="AV206" s="51"/>
      <c r="AW206" s="51"/>
      <c r="AX206" s="52">
        <f t="shared" si="327"/>
      </c>
      <c r="AY206" s="7"/>
    </row>
    <row r="207">
      <c r="A207" s="34"/>
      <c r="B207" s="35" t="s">
        <v>66</v>
      </c>
      <c r="C207" s="36" t="s">
        <v>81</v>
      </c>
      <c r="D207" s="37" t="s">
        <v>77</v>
      </c>
      <c r="E207" s="75" t="s">
        <v>88</v>
      </c>
      <c r="F207" s="39">
        <f t="shared" si="709"/>
      </c>
      <c r="G207" s="39">
        <v>4256.900000000001</v>
      </c>
      <c r="H207" s="39">
        <v>3454.88</v>
      </c>
      <c r="I207" s="46">
        <v>0</v>
      </c>
      <c r="J207" s="42">
        <v>15</v>
      </c>
      <c r="K207" s="39">
        <v>36549.48000000001</v>
      </c>
      <c r="L207" s="43">
        <v>0</v>
      </c>
      <c r="M207" s="39">
        <v>0</v>
      </c>
      <c r="N207" s="44">
        <v>1</v>
      </c>
      <c r="O207" s="45">
        <f t="shared" si="834"/>
      </c>
      <c r="P207" s="46"/>
      <c r="Q207" s="47">
        <f t="shared" si="253"/>
      </c>
      <c r="R207" s="42">
        <f t="shared" si="441"/>
      </c>
      <c r="S207" s="39">
        <f t="shared" si="555"/>
      </c>
      <c r="T207" s="48">
        <f t="shared" si="147"/>
      </c>
      <c r="U207" s="48">
        <f t="shared" si="187"/>
      </c>
      <c r="V207" s="48">
        <f t="shared" si="50"/>
      </c>
      <c r="W207" s="49">
        <v>14</v>
      </c>
      <c r="X207" s="48">
        <f t="shared" si="104"/>
      </c>
      <c r="Y207" s="48">
        <f t="shared" si="635"/>
      </c>
      <c r="Z207" s="48">
        <f t="shared" si="789"/>
      </c>
      <c r="AA207" s="48">
        <f t="shared" si="207"/>
      </c>
      <c r="AB207" s="48">
        <f t="shared" si="273"/>
      </c>
      <c r="AC207" s="45">
        <f t="shared" si="124"/>
      </c>
      <c r="AD207" s="45">
        <f t="shared" si="167"/>
      </c>
      <c r="AE207" s="45">
        <f t="shared" si="12"/>
      </c>
      <c r="AF207" s="45">
        <f t="shared" si="76"/>
      </c>
      <c r="AG207" s="45">
        <f t="shared" si="655"/>
      </c>
      <c r="AH207" s="45">
        <f t="shared" si="814"/>
      </c>
      <c r="AI207" s="45">
        <f t="shared" si="228"/>
      </c>
      <c r="AJ207" s="44">
        <v>49</v>
      </c>
      <c r="AK207" s="42">
        <v>51546</v>
      </c>
      <c r="AL207" s="42">
        <v>970</v>
      </c>
      <c r="AM207" s="42">
        <v>1042</v>
      </c>
      <c r="AN207" s="42">
        <v>154</v>
      </c>
      <c r="AO207" s="50">
        <v>32</v>
      </c>
      <c r="AP207" s="42">
        <v>75</v>
      </c>
      <c r="AQ207" s="43">
        <v>146</v>
      </c>
      <c r="AR207" s="50">
        <v>15</v>
      </c>
      <c r="AS207" s="42">
        <v>10</v>
      </c>
      <c r="AT207" s="42">
        <v>1</v>
      </c>
      <c r="AU207" s="42">
        <v>26</v>
      </c>
      <c r="AV207" s="51"/>
      <c r="AW207" s="51"/>
      <c r="AX207" s="52">
        <f t="shared" si="327"/>
      </c>
      <c r="AY207" s="7"/>
    </row>
    <row r="208">
      <c r="A208" s="34"/>
      <c r="B208" s="54" t="s">
        <v>65</v>
      </c>
      <c r="C208" s="54"/>
      <c r="D208" s="54"/>
      <c r="E208" s="54"/>
      <c r="F208" s="76">
        <f>SUM(F204:F207)</f>
      </c>
      <c r="G208" s="55">
        <f>SUM(G204:G207)</f>
      </c>
      <c r="H208" s="55">
        <f>SUM(H204:H207)</f>
      </c>
      <c r="I208" s="46">
        <f>SUM(I204:I207)</f>
      </c>
      <c r="J208" s="57">
        <f>SUM(J204:J207)</f>
      </c>
      <c r="K208" s="55">
        <f>SUM(K204:K207)</f>
      </c>
      <c r="L208" s="58">
        <f>SUM(L204:L207)</f>
      </c>
      <c r="M208" s="55">
        <f>SUM(M204:M207)</f>
      </c>
      <c r="N208" s="57">
        <f>SUM(N204:N207)</f>
      </c>
      <c r="O208" s="59">
        <f t="shared" si="834"/>
      </c>
      <c r="P208" s="60">
        <f>SUM(P204:P207)</f>
      </c>
      <c r="Q208" s="47">
        <f t="shared" si="253"/>
      </c>
      <c r="R208" s="57">
        <f>SUM(R204:R207)</f>
      </c>
      <c r="S208" s="55">
        <f>SUM(S204:S207)</f>
      </c>
      <c r="T208" s="61">
        <f t="shared" si="147"/>
      </c>
      <c r="U208" s="61">
        <f t="shared" si="187"/>
      </c>
      <c r="V208" s="61">
        <f t="shared" si="50"/>
      </c>
      <c r="W208" s="62">
        <f>SUM(W204:W207)</f>
      </c>
      <c r="X208" s="61">
        <f t="shared" si="104"/>
      </c>
      <c r="Y208" s="61">
        <f t="shared" si="635"/>
      </c>
      <c r="Z208" s="61">
        <f t="shared" si="789"/>
      </c>
      <c r="AA208" s="61">
        <f t="shared" si="207"/>
      </c>
      <c r="AB208" s="61">
        <f t="shared" si="273"/>
      </c>
      <c r="AC208" s="59">
        <f t="shared" si="124"/>
      </c>
      <c r="AD208" s="59">
        <f t="shared" si="167"/>
      </c>
      <c r="AE208" s="59">
        <f t="shared" si="12"/>
      </c>
      <c r="AF208" s="59">
        <f t="shared" si="76"/>
      </c>
      <c r="AG208" s="59">
        <f t="shared" si="655"/>
      </c>
      <c r="AH208" s="59">
        <f t="shared" si="814"/>
      </c>
      <c r="AI208" s="59">
        <f t="shared" si="228"/>
      </c>
      <c r="AJ208" s="57">
        <f>AVERAGE(AJ204:AJ207)</f>
      </c>
      <c r="AK208" s="57">
        <f>SUM(AK204:AK207)</f>
      </c>
      <c r="AL208" s="57">
        <f>SUM(AL204:AL207)</f>
      </c>
      <c r="AM208" s="57">
        <f>SUM(AM204:AM207)</f>
      </c>
      <c r="AN208" s="57">
        <f>SUM(AN204:AN207)</f>
      </c>
      <c r="AO208" s="63">
        <f>SUM(AO204:AO207)</f>
      </c>
      <c r="AP208" s="57">
        <f>SUM(AP204:AP207)</f>
      </c>
      <c r="AQ208" s="63">
        <f>SUM(AQ204:AQ207)</f>
      </c>
      <c r="AR208" s="63">
        <f>SUM(AR204:AR207)</f>
      </c>
      <c r="AS208" s="57">
        <f>SUM(AS204:AS207)</f>
      </c>
      <c r="AT208" s="57">
        <f>SUM(AT204:AT207)</f>
      </c>
      <c r="AU208" s="57">
        <f>SUM(AU204:AU207)</f>
      </c>
      <c r="AV208" s="64"/>
      <c r="AW208" s="64"/>
      <c r="AX208" s="57">
        <f>SUM(AX204:AX207)</f>
      </c>
      <c r="AY208" s="7"/>
    </row>
    <row r="209">
      <c r="A209" s="34"/>
      <c r="B209" s="35" t="s">
        <v>66</v>
      </c>
      <c r="C209" s="35" t="s">
        <v>81</v>
      </c>
      <c r="D209" s="37" t="s">
        <v>60</v>
      </c>
      <c r="E209" s="71" t="s">
        <v>89</v>
      </c>
      <c r="F209" s="74">
        <f t="shared" ref="F209:F210" si="710">G209+H209+I209</f>
      </c>
      <c r="G209" s="39">
        <v>4144.48</v>
      </c>
      <c r="H209" s="39">
        <v>3296.3199999999997</v>
      </c>
      <c r="I209" s="46">
        <v>0</v>
      </c>
      <c r="J209" s="42">
        <v>9</v>
      </c>
      <c r="K209" s="39">
        <v>19985.75999999998</v>
      </c>
      <c r="L209" s="43">
        <v>0</v>
      </c>
      <c r="M209" s="39">
        <v>0</v>
      </c>
      <c r="N209" s="44">
        <v>2</v>
      </c>
      <c r="O209" s="45">
        <f t="shared" si="834"/>
      </c>
      <c r="P209" s="46"/>
      <c r="Q209" s="47">
        <f t="shared" si="253"/>
      </c>
      <c r="R209" s="42">
        <f t="shared" ref="R209:R210" si="442">J209+L209</f>
      </c>
      <c r="S209" s="39">
        <f t="shared" ref="S209:S210" si="556">K209+M209</f>
      </c>
      <c r="T209" s="48">
        <f t="shared" si="147"/>
      </c>
      <c r="U209" s="48">
        <f t="shared" si="187"/>
      </c>
      <c r="V209" s="48">
        <f t="shared" si="50"/>
      </c>
      <c r="W209" s="49">
        <v>7</v>
      </c>
      <c r="X209" s="48">
        <f t="shared" si="104"/>
      </c>
      <c r="Y209" s="48">
        <f t="shared" si="635"/>
      </c>
      <c r="Z209" s="48">
        <f t="shared" si="789"/>
      </c>
      <c r="AA209" s="48">
        <f t="shared" si="207"/>
      </c>
      <c r="AB209" s="48">
        <f t="shared" si="273"/>
      </c>
      <c r="AC209" s="45">
        <f t="shared" si="124"/>
      </c>
      <c r="AD209" s="45">
        <f t="shared" si="167"/>
      </c>
      <c r="AE209" s="45">
        <f t="shared" si="12"/>
      </c>
      <c r="AF209" s="45">
        <f t="shared" si="76"/>
      </c>
      <c r="AG209" s="45">
        <f t="shared" si="655"/>
      </c>
      <c r="AH209" s="45">
        <f t="shared" si="814"/>
      </c>
      <c r="AI209" s="45">
        <f t="shared" si="228"/>
      </c>
      <c r="AJ209" s="44">
        <v>52</v>
      </c>
      <c r="AK209" s="42">
        <v>56159</v>
      </c>
      <c r="AL209" s="42">
        <v>824</v>
      </c>
      <c r="AM209" s="42">
        <v>909</v>
      </c>
      <c r="AN209" s="42">
        <v>166</v>
      </c>
      <c r="AO209" s="50">
        <v>33</v>
      </c>
      <c r="AP209" s="42">
        <v>121</v>
      </c>
      <c r="AQ209" s="43">
        <v>141</v>
      </c>
      <c r="AR209" s="50">
        <v>9</v>
      </c>
      <c r="AS209" s="42">
        <v>8</v>
      </c>
      <c r="AT209" s="42">
        <v>8</v>
      </c>
      <c r="AU209" s="42">
        <v>40</v>
      </c>
      <c r="AV209" s="51"/>
      <c r="AW209" s="51"/>
      <c r="AX209" s="77">
        <f t="shared" ref="AX209:AX210" si="328">COUNT(AU209)</f>
      </c>
      <c r="AY209" s="7"/>
    </row>
    <row r="210">
      <c r="A210" s="34"/>
      <c r="B210" s="35" t="s">
        <v>66</v>
      </c>
      <c r="C210" s="36" t="s">
        <v>81</v>
      </c>
      <c r="D210" s="37" t="s">
        <v>60</v>
      </c>
      <c r="E210" s="75" t="s">
        <v>90</v>
      </c>
      <c r="F210" s="39">
        <f t="shared" si="710"/>
      </c>
      <c r="G210" s="39">
        <v>2222.31</v>
      </c>
      <c r="H210" s="39">
        <v>2699.8</v>
      </c>
      <c r="I210" s="46">
        <v>0</v>
      </c>
      <c r="J210" s="42">
        <v>4</v>
      </c>
      <c r="K210" s="39">
        <v>11029.899999999994</v>
      </c>
      <c r="L210" s="43">
        <v>0</v>
      </c>
      <c r="M210" s="39">
        <v>0</v>
      </c>
      <c r="N210" s="44">
        <v>0</v>
      </c>
      <c r="O210" s="45">
        <f t="shared" si="834"/>
      </c>
      <c r="P210" s="46"/>
      <c r="Q210" s="47">
        <f t="shared" si="253"/>
      </c>
      <c r="R210" s="42">
        <f t="shared" si="442"/>
      </c>
      <c r="S210" s="39">
        <f t="shared" si="556"/>
      </c>
      <c r="T210" s="48">
        <f t="shared" si="147"/>
      </c>
      <c r="U210" s="48">
        <f t="shared" si="187"/>
      </c>
      <c r="V210" s="48">
        <f t="shared" si="50"/>
      </c>
      <c r="W210" s="49">
        <v>4</v>
      </c>
      <c r="X210" s="48">
        <f t="shared" si="104"/>
      </c>
      <c r="Y210" s="48">
        <f t="shared" si="635"/>
      </c>
      <c r="Z210" s="48">
        <f t="shared" si="789"/>
      </c>
      <c r="AA210" s="48">
        <f t="shared" si="207"/>
      </c>
      <c r="AB210" s="48">
        <f t="shared" si="273"/>
      </c>
      <c r="AC210" s="45">
        <f t="shared" si="124"/>
      </c>
      <c r="AD210" s="45">
        <f t="shared" si="167"/>
      </c>
      <c r="AE210" s="45">
        <f t="shared" si="12"/>
      </c>
      <c r="AF210" s="45">
        <f t="shared" si="76"/>
      </c>
      <c r="AG210" s="45">
        <f t="shared" si="655"/>
      </c>
      <c r="AH210" s="45">
        <f t="shared" si="814"/>
      </c>
      <c r="AI210" s="45">
        <f t="shared" si="228"/>
      </c>
      <c r="AJ210" s="44">
        <v>54</v>
      </c>
      <c r="AK210" s="42">
        <v>46890</v>
      </c>
      <c r="AL210" s="42">
        <v>745</v>
      </c>
      <c r="AM210" s="42">
        <v>811</v>
      </c>
      <c r="AN210" s="42">
        <v>109</v>
      </c>
      <c r="AO210" s="50">
        <v>23</v>
      </c>
      <c r="AP210" s="42">
        <v>75</v>
      </c>
      <c r="AQ210" s="43">
        <v>103</v>
      </c>
      <c r="AR210" s="50">
        <v>4</v>
      </c>
      <c r="AS210" s="42">
        <v>7</v>
      </c>
      <c r="AT210" s="42">
        <v>1</v>
      </c>
      <c r="AU210" s="42">
        <v>29</v>
      </c>
      <c r="AV210" s="51"/>
      <c r="AW210" s="51"/>
      <c r="AX210" s="77">
        <f t="shared" si="328"/>
      </c>
      <c r="AY210" s="7"/>
    </row>
    <row r="211">
      <c r="A211" s="34"/>
      <c r="B211" s="54" t="s">
        <v>65</v>
      </c>
      <c r="C211" s="54"/>
      <c r="D211" s="54"/>
      <c r="E211" s="54"/>
      <c r="F211" s="76">
        <f>SUM(F209:F210)</f>
      </c>
      <c r="G211" s="76">
        <f>SUM(G209:G210)</f>
      </c>
      <c r="H211" s="76">
        <f>SUM(H209:H210)</f>
      </c>
      <c r="I211" s="46">
        <f>SUM(I209:I210)</f>
      </c>
      <c r="J211" s="57">
        <f>SUM(J209:J210)</f>
      </c>
      <c r="K211" s="57">
        <f>SUM(K209:K210)</f>
      </c>
      <c r="L211" s="57">
        <f>SUM(L209:L210)</f>
      </c>
      <c r="M211" s="57">
        <f>SUM(M209:M210)</f>
      </c>
      <c r="N211" s="57">
        <f>SUM(N209:N210)</f>
      </c>
      <c r="O211" s="59">
        <f t="shared" si="834"/>
      </c>
      <c r="P211" s="60">
        <f>SUM(P209:P210)</f>
      </c>
      <c r="Q211" s="47">
        <f t="shared" si="253"/>
      </c>
      <c r="R211" s="57">
        <f>SUM(R209:R210)</f>
      </c>
      <c r="S211" s="55">
        <f>SUM(S209:S210)</f>
      </c>
      <c r="T211" s="61">
        <f t="shared" si="147"/>
      </c>
      <c r="U211" s="61">
        <f t="shared" si="187"/>
      </c>
      <c r="V211" s="61">
        <f t="shared" si="50"/>
      </c>
      <c r="W211" s="62">
        <f>SUM(W209:W210)</f>
      </c>
      <c r="X211" s="61">
        <f t="shared" si="104"/>
      </c>
      <c r="Y211" s="61">
        <f t="shared" si="635"/>
      </c>
      <c r="Z211" s="61">
        <f t="shared" si="789"/>
      </c>
      <c r="AA211" s="61">
        <f t="shared" si="207"/>
      </c>
      <c r="AB211" s="61">
        <f t="shared" si="273"/>
      </c>
      <c r="AC211" s="59">
        <f t="shared" si="124"/>
      </c>
      <c r="AD211" s="59">
        <f t="shared" si="167"/>
      </c>
      <c r="AE211" s="59">
        <f t="shared" si="12"/>
      </c>
      <c r="AF211" s="59">
        <f t="shared" si="76"/>
      </c>
      <c r="AG211" s="59">
        <f t="shared" si="655"/>
      </c>
      <c r="AH211" s="59">
        <f t="shared" si="814"/>
      </c>
      <c r="AI211" s="59">
        <f t="shared" si="228"/>
      </c>
      <c r="AJ211" s="57">
        <f>AVERAGE(AJ209:AJ210)</f>
      </c>
      <c r="AK211" s="57">
        <f>SUM(AK209:AK210)</f>
      </c>
      <c r="AL211" s="57">
        <f>SUM(AL209:AL210)</f>
      </c>
      <c r="AM211" s="57">
        <f>SUM(AM209:AM210)</f>
      </c>
      <c r="AN211" s="57">
        <f>SUM(AN209:AN210)</f>
      </c>
      <c r="AO211" s="57">
        <f>SUM(AO209:AO210)</f>
      </c>
      <c r="AP211" s="57">
        <f>SUM(AP209:AP210)</f>
      </c>
      <c r="AQ211" s="57">
        <f>SUM(AQ209:AQ210)</f>
      </c>
      <c r="AR211" s="57">
        <f>SUM(AR209:AR210)</f>
      </c>
      <c r="AS211" s="57">
        <f>SUM(AS209:AS210)</f>
      </c>
      <c r="AT211" s="57">
        <f>SUM(AT209:AT210)</f>
      </c>
      <c r="AU211" s="57">
        <f>SUM(AU209:AU210)</f>
      </c>
      <c r="AV211" s="64"/>
      <c r="AW211" s="64"/>
      <c r="AX211" s="57">
        <f>SUM(AX209:AX210)</f>
      </c>
      <c r="AY211" s="7"/>
    </row>
    <row r="212">
      <c r="A212" s="34"/>
      <c r="B212" s="78" t="s">
        <v>91</v>
      </c>
      <c r="C212" s="78"/>
      <c r="D212" s="78"/>
      <c r="E212" s="78"/>
      <c r="F212" s="87">
        <f>F208+F203+F198+F193+F188+F211</f>
      </c>
      <c r="G212" s="88">
        <f>G208+G203+G198+G193+G188+G211</f>
      </c>
      <c r="H212" s="79">
        <f>H208+H203+H198+H193+H188+H211</f>
      </c>
      <c r="I212" s="80">
        <f>I208+I203+I198+I193+I188+I211</f>
      </c>
      <c r="J212" s="81">
        <f>J208+J203+J198+J193+J188+J211</f>
      </c>
      <c r="K212" s="81">
        <f>K208+K203+K198+K193+K188+K211</f>
      </c>
      <c r="L212" s="81">
        <f>L208+L203+L198+L193+L188+L211</f>
      </c>
      <c r="M212" s="81">
        <f>M208+M203+M198+M193+M188+M211</f>
      </c>
      <c r="N212" s="81">
        <f>N208+N203+N198+N193+N188+N211</f>
      </c>
      <c r="O212" s="82">
        <f t="shared" si="834"/>
      </c>
      <c r="P212" s="80">
        <f>P208+P203+P198+P193+P188+P211</f>
      </c>
      <c r="Q212" s="83">
        <f t="shared" si="253"/>
      </c>
      <c r="R212" s="81">
        <f>R208+R203+R198+R193+R188+R211</f>
      </c>
      <c r="S212" s="80">
        <f>S208+S203+S198+S193+S188+S211</f>
      </c>
      <c r="T212" s="80">
        <f t="shared" si="147"/>
      </c>
      <c r="U212" s="80">
        <f t="shared" si="187"/>
      </c>
      <c r="V212" s="80">
        <f t="shared" si="50"/>
      </c>
      <c r="W212" s="81">
        <f>W208+W203+W198+W193+W188+W211</f>
      </c>
      <c r="X212" s="80">
        <f t="shared" si="104"/>
      </c>
      <c r="Y212" s="80">
        <f t="shared" si="635"/>
      </c>
      <c r="Z212" s="80">
        <f t="shared" si="789"/>
      </c>
      <c r="AA212" s="80">
        <f t="shared" si="207"/>
      </c>
      <c r="AB212" s="80">
        <f t="shared" si="273"/>
      </c>
      <c r="AC212" s="82">
        <f t="shared" si="124"/>
      </c>
      <c r="AD212" s="82">
        <f t="shared" si="167"/>
      </c>
      <c r="AE212" s="82">
        <f t="shared" si="12"/>
      </c>
      <c r="AF212" s="82">
        <f t="shared" si="76"/>
      </c>
      <c r="AG212" s="82">
        <f t="shared" si="655"/>
      </c>
      <c r="AH212" s="82">
        <f t="shared" si="814"/>
      </c>
      <c r="AI212" s="82">
        <f t="shared" si="228"/>
      </c>
      <c r="AJ212" s="84"/>
      <c r="AK212" s="81">
        <f>AK208+AK203+AK198+AK193+AK188+AK211</f>
      </c>
      <c r="AL212" s="81">
        <f>AL208+AL203+AL198+AL193+AL188+AL211</f>
      </c>
      <c r="AM212" s="81">
        <f>AM208+AM203+AM198+AM193+AM188+AM211</f>
      </c>
      <c r="AN212" s="81">
        <f>AN208+AN203+AN198+AN193+AN188+AN211</f>
      </c>
      <c r="AO212" s="81">
        <f>AO208+AO203+AO198+AO193+AO188+AO211</f>
      </c>
      <c r="AP212" s="81">
        <f>AP208+AP203+AP198+AP193+AP188+AP211</f>
      </c>
      <c r="AQ212" s="81">
        <f>AQ208+AQ203+AQ198+AQ193+AQ188+AQ211</f>
      </c>
      <c r="AR212" s="81">
        <f>AR208+AR203+AR198+AR193+AR188+AR211</f>
      </c>
      <c r="AS212" s="81">
        <f>AS208+AS203+AS198+AS193+AS188+AS211</f>
      </c>
      <c r="AT212" s="81">
        <f>AT208+AT203+AT198+AT193+AT188+AT211</f>
      </c>
      <c r="AU212" s="81">
        <f>AU208+AU203+AU198+AU193+AU188+AU211</f>
      </c>
      <c r="AV212" s="85"/>
      <c r="AW212" s="85"/>
      <c r="AX212" s="80">
        <f>AX208+AX203+AX198+AX193+AX188+AX211</f>
      </c>
      <c r="AY212" s="7"/>
    </row>
    <row r="213">
      <c r="A213" s="1"/>
      <c r="B213" s="2" t="s">
        <v>1</v>
      </c>
      <c r="C213" s="2"/>
      <c r="D213" s="2"/>
      <c r="E213" s="2"/>
      <c r="F213" s="3" t="s">
        <v>2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4" t="s">
        <v>3</v>
      </c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5" t="s">
        <v>4</v>
      </c>
      <c r="AW213" s="5"/>
      <c r="AX213" s="6" t="s">
        <v>5</v>
      </c>
      <c r="AY213" s="7"/>
    </row>
    <row r="214">
      <c r="A214" s="1"/>
      <c r="B214" s="2"/>
      <c r="C214" s="2"/>
      <c r="D214" s="2"/>
      <c r="E214" s="2"/>
      <c r="F214" s="8" t="s">
        <v>6</v>
      </c>
      <c r="G214" s="8"/>
      <c r="H214" s="8"/>
      <c r="I214" s="8"/>
      <c r="J214" s="9" t="s">
        <v>94</v>
      </c>
      <c r="K214" s="9"/>
      <c r="L214" s="9"/>
      <c r="M214" s="9"/>
      <c r="N214" s="9"/>
      <c r="O214" s="9"/>
      <c r="P214" s="9"/>
      <c r="Q214" s="9"/>
      <c r="R214" s="9"/>
      <c r="S214" s="9"/>
      <c r="T214" s="10" t="s">
        <v>7</v>
      </c>
      <c r="U214" s="10"/>
      <c r="V214" s="10"/>
      <c r="W214" s="10"/>
      <c r="X214" s="10"/>
      <c r="Y214" s="10"/>
      <c r="Z214" s="11" t="s">
        <v>8</v>
      </c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2" t="s">
        <v>9</v>
      </c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3"/>
      <c r="AW214" s="14"/>
      <c r="AX214" s="6"/>
      <c r="AY214" s="7"/>
    </row>
    <row r="215">
      <c r="A215" s="1"/>
      <c r="B215" s="15" t="s">
        <v>10</v>
      </c>
      <c r="C215" s="16" t="s">
        <v>11</v>
      </c>
      <c r="D215" s="17" t="s">
        <v>12</v>
      </c>
      <c r="E215" s="18" t="s">
        <v>13</v>
      </c>
      <c r="F215" s="19" t="s">
        <v>14</v>
      </c>
      <c r="G215" s="8" t="s">
        <v>15</v>
      </c>
      <c r="H215" s="20" t="s">
        <v>16</v>
      </c>
      <c r="I215" s="21" t="s">
        <v>17</v>
      </c>
      <c r="J215" s="22" t="s">
        <v>18</v>
      </c>
      <c r="K215" s="23" t="s">
        <v>19</v>
      </c>
      <c r="L215" s="24" t="s">
        <v>20</v>
      </c>
      <c r="M215" s="23" t="s">
        <v>21</v>
      </c>
      <c r="N215" s="23" t="s">
        <v>22</v>
      </c>
      <c r="O215" s="23" t="s">
        <v>23</v>
      </c>
      <c r="P215" s="25" t="s">
        <v>24</v>
      </c>
      <c r="Q215" s="23" t="s">
        <v>25</v>
      </c>
      <c r="R215" s="22" t="s">
        <v>26</v>
      </c>
      <c r="S215" s="26" t="s">
        <v>27</v>
      </c>
      <c r="T215" s="10" t="s">
        <v>28</v>
      </c>
      <c r="U215" s="10" t="s">
        <v>29</v>
      </c>
      <c r="V215" s="10" t="s">
        <v>30</v>
      </c>
      <c r="W215" s="27" t="s">
        <v>31</v>
      </c>
      <c r="X215" s="10" t="s">
        <v>32</v>
      </c>
      <c r="Y215" s="28" t="s">
        <v>33</v>
      </c>
      <c r="Z215" s="29" t="s">
        <v>34</v>
      </c>
      <c r="AA215" s="30" t="s">
        <v>35</v>
      </c>
      <c r="AB215" s="31" t="s">
        <v>36</v>
      </c>
      <c r="AC215" s="30" t="s">
        <v>37</v>
      </c>
      <c r="AD215" s="30" t="s">
        <v>38</v>
      </c>
      <c r="AE215" s="32" t="s">
        <v>39</v>
      </c>
      <c r="AF215" s="30" t="s">
        <v>40</v>
      </c>
      <c r="AG215" s="30" t="s">
        <v>41</v>
      </c>
      <c r="AH215" s="30" t="s">
        <v>42</v>
      </c>
      <c r="AI215" s="32" t="s">
        <v>43</v>
      </c>
      <c r="AJ215" s="32" t="s">
        <v>44</v>
      </c>
      <c r="AK215" s="12" t="s">
        <v>45</v>
      </c>
      <c r="AL215" s="33" t="s">
        <v>46</v>
      </c>
      <c r="AM215" s="33" t="s">
        <v>47</v>
      </c>
      <c r="AN215" s="33" t="s">
        <v>48</v>
      </c>
      <c r="AO215" s="33" t="s">
        <v>49</v>
      </c>
      <c r="AP215" s="33" t="s">
        <v>50</v>
      </c>
      <c r="AQ215" s="12" t="s">
        <v>51</v>
      </c>
      <c r="AR215" s="12" t="s">
        <v>52</v>
      </c>
      <c r="AS215" s="12" t="s">
        <v>53</v>
      </c>
      <c r="AT215" s="12" t="s">
        <v>54</v>
      </c>
      <c r="AU215" s="12" t="s">
        <v>55</v>
      </c>
      <c r="AV215" s="13"/>
      <c r="AW215" s="14"/>
      <c r="AX215" s="6" t="s">
        <v>56</v>
      </c>
      <c r="AY215" s="7"/>
    </row>
    <row r="216">
      <c r="A216" s="34" t="s">
        <v>102</v>
      </c>
      <c r="B216" s="89" t="s">
        <v>99</v>
      </c>
      <c r="C216" s="36" t="s">
        <v>59</v>
      </c>
      <c r="D216" s="37" t="s">
        <v>60</v>
      </c>
      <c r="E216" s="38" t="s">
        <v>61</v>
      </c>
      <c r="F216" s="39">
        <f t="shared" ref="F216:F217" si="711">G216+H216+I216</f>
      </c>
      <c r="G216" s="40">
        <v>1713.85</v>
      </c>
      <c r="H216" s="40">
        <v>1947.89</v>
      </c>
      <c r="I216" s="41">
        <v>0</v>
      </c>
      <c r="J216" s="44">
        <v>3</v>
      </c>
      <c r="K216" s="39">
        <v>8204.630000000001</v>
      </c>
      <c r="L216" s="50">
        <v>0</v>
      </c>
      <c r="M216" s="73">
        <v>0</v>
      </c>
      <c r="N216" s="44">
        <v>0</v>
      </c>
      <c r="O216" s="45">
        <f t="shared" ref="O216:O219" si="835">N216/R216</f>
      </c>
      <c r="P216" s="46"/>
      <c r="Q216" s="47">
        <f t="shared" ref="Q216:Q219" si="254">P216/R216</f>
      </c>
      <c r="R216" s="42">
        <f t="shared" ref="R216:R217" si="443">J216+L216</f>
      </c>
      <c r="S216" s="39">
        <f t="shared" ref="S216:S217" si="557">K216+M216</f>
      </c>
      <c r="T216" s="48">
        <f t="shared" ref="T216:T219" si="148">S216/F216</f>
      </c>
      <c r="U216" s="48">
        <f t="shared" ref="U216:U219" si="188">S216/(F216+(AX216*500)+F216*3%)</f>
      </c>
      <c r="V216" s="48">
        <f t="shared" ref="V216:V219" si="51">S216/R216</f>
      </c>
      <c r="W216" s="49">
        <v>3</v>
      </c>
      <c r="X216" s="48">
        <f t="shared" ref="X216:X219" si="105">F216/W216</f>
      </c>
      <c r="Y216" s="48">
        <f t="shared" ref="Y216:Y219" si="636">F216/R216</f>
      </c>
      <c r="Z216" s="48">
        <f t="shared" ref="Z216:Z219" si="790">F216/AL216</f>
      </c>
      <c r="AA216" s="48">
        <f t="shared" ref="AA216:AA219" si="208">F216/AK216*1000</f>
      </c>
      <c r="AB216" s="48">
        <f t="shared" ref="AB216:AB219" si="274">F216/AN216</f>
      </c>
      <c r="AC216" s="45">
        <f t="shared" ref="AC216:AC219" si="125">AL216/AK216</f>
      </c>
      <c r="AD216" s="45">
        <f t="shared" ref="AD216:AD219" si="168">AN216/AM216</f>
      </c>
      <c r="AE216" s="45">
        <f t="shared" ref="AE216:AE219" si="13">AP216/AM216</f>
      </c>
      <c r="AF216" s="45">
        <f t="shared" ref="AF216:AF219" si="77">R216/AP216</f>
      </c>
      <c r="AG216" s="45">
        <f t="shared" ref="AG216:AG219" si="656">AR216/AN216</f>
      </c>
      <c r="AH216" s="45">
        <f t="shared" ref="AH216:AH219" si="815">R216/AR216</f>
      </c>
      <c r="AI216" s="45">
        <f t="shared" ref="AI216:AI219" si="229">AQ216/AM216</f>
      </c>
      <c r="AJ216" s="50">
        <v>57</v>
      </c>
      <c r="AK216" s="43">
        <v>41889</v>
      </c>
      <c r="AL216" s="43">
        <v>937</v>
      </c>
      <c r="AM216" s="43">
        <v>986</v>
      </c>
      <c r="AN216" s="43">
        <v>119</v>
      </c>
      <c r="AO216" s="50">
        <v>29</v>
      </c>
      <c r="AP216" s="43">
        <v>73</v>
      </c>
      <c r="AQ216" s="43">
        <v>127</v>
      </c>
      <c r="AR216" s="50">
        <v>3</v>
      </c>
      <c r="AS216" s="43">
        <v>7</v>
      </c>
      <c r="AT216" s="43">
        <v>0</v>
      </c>
      <c r="AU216" s="43">
        <v>24</v>
      </c>
      <c r="AV216" s="51"/>
      <c r="AW216" s="51"/>
      <c r="AX216" s="52">
        <f t="shared" ref="AX216:AX217" si="329">COUNT(AU216)</f>
      </c>
      <c r="AY216" s="7"/>
    </row>
    <row r="217">
      <c r="A217" s="34"/>
      <c r="B217" s="89" t="s">
        <v>99</v>
      </c>
      <c r="C217" s="36" t="s">
        <v>59</v>
      </c>
      <c r="D217" s="37" t="s">
        <v>60</v>
      </c>
      <c r="E217" s="53" t="s">
        <v>62</v>
      </c>
      <c r="F217" s="39">
        <f t="shared" si="711"/>
      </c>
      <c r="G217" s="40">
        <v>462.43</v>
      </c>
      <c r="H217" s="39">
        <v>919.57</v>
      </c>
      <c r="I217" s="41">
        <v>0</v>
      </c>
      <c r="J217" s="42">
        <v>5</v>
      </c>
      <c r="K217" s="39">
        <v>10521.23</v>
      </c>
      <c r="L217" s="43">
        <v>0</v>
      </c>
      <c r="M217" s="39">
        <v>0</v>
      </c>
      <c r="N217" s="44">
        <v>0</v>
      </c>
      <c r="O217" s="45">
        <f t="shared" si="835"/>
      </c>
      <c r="P217" s="46"/>
      <c r="Q217" s="47">
        <f t="shared" si="254"/>
      </c>
      <c r="R217" s="42">
        <f t="shared" si="443"/>
      </c>
      <c r="S217" s="39">
        <f t="shared" si="557"/>
      </c>
      <c r="T217" s="48">
        <f t="shared" si="148"/>
      </c>
      <c r="U217" s="48">
        <f t="shared" si="188"/>
      </c>
      <c r="V217" s="48">
        <f t="shared" si="51"/>
      </c>
      <c r="W217" s="49">
        <v>5</v>
      </c>
      <c r="X217" s="48">
        <f t="shared" si="105"/>
      </c>
      <c r="Y217" s="48">
        <f t="shared" si="636"/>
      </c>
      <c r="Z217" s="48">
        <f t="shared" si="790"/>
      </c>
      <c r="AA217" s="48">
        <f t="shared" si="208"/>
      </c>
      <c r="AB217" s="48">
        <f t="shared" si="274"/>
      </c>
      <c r="AC217" s="45">
        <f t="shared" si="125"/>
      </c>
      <c r="AD217" s="45">
        <f t="shared" si="168"/>
      </c>
      <c r="AE217" s="45">
        <f t="shared" si="13"/>
      </c>
      <c r="AF217" s="45">
        <f t="shared" si="77"/>
      </c>
      <c r="AG217" s="45">
        <f t="shared" si="656"/>
      </c>
      <c r="AH217" s="45">
        <f t="shared" si="815"/>
      </c>
      <c r="AI217" s="45">
        <f t="shared" si="229"/>
      </c>
      <c r="AJ217" s="50">
        <v>62</v>
      </c>
      <c r="AK217" s="43">
        <v>16762</v>
      </c>
      <c r="AL217" s="43">
        <v>431</v>
      </c>
      <c r="AM217" s="43">
        <v>487</v>
      </c>
      <c r="AN217" s="43">
        <v>62</v>
      </c>
      <c r="AO217" s="50">
        <v>6</v>
      </c>
      <c r="AP217" s="43">
        <v>42</v>
      </c>
      <c r="AQ217" s="43">
        <v>51</v>
      </c>
      <c r="AR217" s="50">
        <v>5</v>
      </c>
      <c r="AS217" s="43">
        <v>1</v>
      </c>
      <c r="AT217" s="43">
        <v>0</v>
      </c>
      <c r="AU217" s="43">
        <v>10</v>
      </c>
      <c r="AV217" s="51"/>
      <c r="AW217" s="51"/>
      <c r="AX217" s="52">
        <f t="shared" si="329"/>
      </c>
      <c r="AY217" s="7"/>
    </row>
    <row r="218">
      <c r="A218" s="34"/>
      <c r="B218" s="54" t="s">
        <v>65</v>
      </c>
      <c r="C218" s="54"/>
      <c r="D218" s="54"/>
      <c r="E218" s="54"/>
      <c r="F218" s="55">
        <f>SUM(F216:F217)</f>
      </c>
      <c r="G218" s="56">
        <f>SUM(G216:G217)</f>
      </c>
      <c r="H218" s="55">
        <f>SUM(H216:H217)</f>
      </c>
      <c r="I218" s="46">
        <f>SUM(I216:I217)</f>
      </c>
      <c r="J218" s="57">
        <f>SUM(J216:J217)</f>
      </c>
      <c r="K218" s="55">
        <f>SUM(K216:K217)</f>
      </c>
      <c r="L218" s="58">
        <f>SUM(L216:L217)</f>
      </c>
      <c r="M218" s="55">
        <f>SUM(M216:M217)</f>
      </c>
      <c r="N218" s="57">
        <f>SUM(N216:N217)</f>
      </c>
      <c r="O218" s="59">
        <f t="shared" si="835"/>
      </c>
      <c r="P218" s="60">
        <f>SUM(P216:P217)</f>
      </c>
      <c r="Q218" s="47">
        <f t="shared" si="254"/>
      </c>
      <c r="R218" s="57">
        <f>SUM(R216:R217)</f>
      </c>
      <c r="S218" s="55">
        <f>SUM(S216:S217)</f>
      </c>
      <c r="T218" s="61">
        <f t="shared" si="148"/>
      </c>
      <c r="U218" s="61">
        <f t="shared" si="188"/>
      </c>
      <c r="V218" s="61">
        <f t="shared" si="51"/>
      </c>
      <c r="W218" s="62">
        <f>SUM(W216:W217)</f>
      </c>
      <c r="X218" s="61">
        <f t="shared" si="105"/>
      </c>
      <c r="Y218" s="61">
        <f t="shared" si="636"/>
      </c>
      <c r="Z218" s="61">
        <f t="shared" si="790"/>
      </c>
      <c r="AA218" s="61">
        <f t="shared" si="208"/>
      </c>
      <c r="AB218" s="61">
        <f t="shared" si="274"/>
      </c>
      <c r="AC218" s="59">
        <f t="shared" si="125"/>
      </c>
      <c r="AD218" s="59">
        <f t="shared" si="168"/>
      </c>
      <c r="AE218" s="59">
        <f t="shared" si="13"/>
      </c>
      <c r="AF218" s="59">
        <f t="shared" si="77"/>
      </c>
      <c r="AG218" s="59">
        <f t="shared" si="656"/>
      </c>
      <c r="AH218" s="59">
        <f t="shared" si="815"/>
      </c>
      <c r="AI218" s="59">
        <f t="shared" si="229"/>
      </c>
      <c r="AJ218" s="63">
        <f>AVERAGE(AJ216:AJ217)</f>
      </c>
      <c r="AK218" s="63">
        <f>SUM(AK216:AK217)</f>
      </c>
      <c r="AL218" s="63">
        <f>SUM(AL216:AL217)</f>
      </c>
      <c r="AM218" s="63">
        <f>SUM(AM216:AM217)</f>
      </c>
      <c r="AN218" s="63">
        <f>SUM(AN216:AN217)</f>
      </c>
      <c r="AO218" s="63">
        <f>SUM(AO216:AO217)</f>
      </c>
      <c r="AP218" s="63">
        <f>SUM(AP216:AP217)</f>
      </c>
      <c r="AQ218" s="63">
        <f>SUM(AQ216:AQ217)</f>
      </c>
      <c r="AR218" s="63">
        <f>SUM(AR216:AR217)</f>
      </c>
      <c r="AS218" s="63">
        <f>SUM(AS216:AS217)</f>
      </c>
      <c r="AT218" s="63">
        <f>SUM(AT216:AT217)</f>
      </c>
      <c r="AU218" s="63">
        <f>SUM(AU216:AU217)</f>
      </c>
      <c r="AV218" s="64"/>
      <c r="AW218" s="64"/>
      <c r="AX218" s="57">
        <f>SUM(AX216:AX217)</f>
      </c>
      <c r="AY218" s="7"/>
    </row>
    <row r="219">
      <c r="A219" s="34"/>
      <c r="B219" s="78" t="s">
        <v>91</v>
      </c>
      <c r="C219" s="78"/>
      <c r="D219" s="78"/>
      <c r="E219" s="78"/>
      <c r="F219" s="90">
        <f>F218</f>
      </c>
      <c r="G219" s="90">
        <f>G218</f>
      </c>
      <c r="H219" s="90">
        <f>H218</f>
      </c>
      <c r="I219" s="90">
        <f>I218</f>
      </c>
      <c r="J219" s="90">
        <f>J218</f>
      </c>
      <c r="K219" s="90">
        <f>K218</f>
      </c>
      <c r="L219" s="90">
        <f>L218</f>
      </c>
      <c r="M219" s="90">
        <f>M218</f>
      </c>
      <c r="N219" s="90">
        <f>N218</f>
      </c>
      <c r="O219" s="82">
        <f t="shared" si="835"/>
      </c>
      <c r="P219" s="90">
        <f>P218</f>
      </c>
      <c r="Q219" s="83">
        <f t="shared" si="254"/>
      </c>
      <c r="R219" s="90">
        <f>R218</f>
      </c>
      <c r="S219" s="90">
        <f>S218</f>
      </c>
      <c r="T219" s="80">
        <f t="shared" si="148"/>
      </c>
      <c r="U219" s="80">
        <f t="shared" si="188"/>
      </c>
      <c r="V219" s="80">
        <f t="shared" si="51"/>
      </c>
      <c r="W219" s="90">
        <f>W218</f>
      </c>
      <c r="X219" s="80">
        <f t="shared" si="105"/>
      </c>
      <c r="Y219" s="80">
        <f t="shared" si="636"/>
      </c>
      <c r="Z219" s="80">
        <f t="shared" si="790"/>
      </c>
      <c r="AA219" s="80">
        <f t="shared" si="208"/>
      </c>
      <c r="AB219" s="80">
        <f t="shared" si="274"/>
      </c>
      <c r="AC219" s="82">
        <f t="shared" si="125"/>
      </c>
      <c r="AD219" s="82">
        <f t="shared" si="168"/>
      </c>
      <c r="AE219" s="82">
        <f t="shared" si="13"/>
      </c>
      <c r="AF219" s="82">
        <f t="shared" si="77"/>
      </c>
      <c r="AG219" s="82">
        <f t="shared" si="656"/>
      </c>
      <c r="AH219" s="82">
        <f t="shared" si="815"/>
      </c>
      <c r="AI219" s="82">
        <f t="shared" si="229"/>
      </c>
      <c r="AJ219" s="84"/>
      <c r="AK219" s="81">
        <f>AK218</f>
      </c>
      <c r="AL219" s="81">
        <f>AL218</f>
      </c>
      <c r="AM219" s="81">
        <f>AM218</f>
      </c>
      <c r="AN219" s="81">
        <f>AN218</f>
      </c>
      <c r="AO219" s="81">
        <f>AO218</f>
      </c>
      <c r="AP219" s="81">
        <f>AP218</f>
      </c>
      <c r="AQ219" s="81">
        <f>AQ218</f>
      </c>
      <c r="AR219" s="81">
        <f>AR218</f>
      </c>
      <c r="AS219" s="81">
        <f>AS218</f>
      </c>
      <c r="AT219" s="81">
        <f>AT218</f>
      </c>
      <c r="AU219" s="81">
        <f>AU218</f>
      </c>
      <c r="AV219" s="85"/>
      <c r="AW219" s="85"/>
      <c r="AX219" s="81">
        <f>AX218</f>
      </c>
      <c r="AY219" s="7"/>
    </row>
    <row r="220">
      <c r="A220" s="91"/>
      <c r="B220" s="2" t="s">
        <v>1</v>
      </c>
      <c r="C220" s="2"/>
      <c r="D220" s="2"/>
      <c r="E220" s="2"/>
      <c r="F220" s="3" t="s">
        <v>2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4" t="s">
        <v>3</v>
      </c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5" t="s">
        <v>4</v>
      </c>
      <c r="AW220" s="5"/>
      <c r="AX220" s="6" t="s">
        <v>5</v>
      </c>
      <c r="AY220" s="7"/>
    </row>
    <row r="221">
      <c r="A221" s="1"/>
      <c r="B221" s="2"/>
      <c r="C221" s="2"/>
      <c r="D221" s="2"/>
      <c r="E221" s="2"/>
      <c r="F221" s="8" t="s">
        <v>6</v>
      </c>
      <c r="G221" s="8"/>
      <c r="H221" s="8"/>
      <c r="I221" s="8"/>
      <c r="J221" s="9">
        <v>600.51</v>
      </c>
      <c r="K221" s="9"/>
      <c r="L221" s="9"/>
      <c r="M221" s="9"/>
      <c r="N221" s="9"/>
      <c r="O221" s="9"/>
      <c r="P221" s="9"/>
      <c r="Q221" s="9"/>
      <c r="R221" s="9"/>
      <c r="S221" s="9"/>
      <c r="T221" s="10" t="s">
        <v>7</v>
      </c>
      <c r="U221" s="10"/>
      <c r="V221" s="10"/>
      <c r="W221" s="10"/>
      <c r="X221" s="10"/>
      <c r="Y221" s="10"/>
      <c r="Z221" s="11" t="s">
        <v>8</v>
      </c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2" t="s">
        <v>9</v>
      </c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3"/>
      <c r="AW221" s="14"/>
      <c r="AX221" s="6"/>
      <c r="AY221" s="7"/>
    </row>
    <row r="222">
      <c r="A222" s="1"/>
      <c r="B222" s="15" t="s">
        <v>10</v>
      </c>
      <c r="C222" s="16" t="s">
        <v>11</v>
      </c>
      <c r="D222" s="17" t="s">
        <v>12</v>
      </c>
      <c r="E222" s="18" t="s">
        <v>13</v>
      </c>
      <c r="F222" s="19" t="s">
        <v>14</v>
      </c>
      <c r="G222" s="8" t="s">
        <v>15</v>
      </c>
      <c r="H222" s="20" t="s">
        <v>16</v>
      </c>
      <c r="I222" s="21" t="s">
        <v>17</v>
      </c>
      <c r="J222" s="22" t="s">
        <v>18</v>
      </c>
      <c r="K222" s="23" t="s">
        <v>19</v>
      </c>
      <c r="L222" s="24" t="s">
        <v>20</v>
      </c>
      <c r="M222" s="23" t="s">
        <v>21</v>
      </c>
      <c r="N222" s="23" t="s">
        <v>22</v>
      </c>
      <c r="O222" s="23" t="s">
        <v>23</v>
      </c>
      <c r="P222" s="25" t="s">
        <v>24</v>
      </c>
      <c r="Q222" s="23" t="s">
        <v>25</v>
      </c>
      <c r="R222" s="22" t="s">
        <v>26</v>
      </c>
      <c r="S222" s="26" t="s">
        <v>27</v>
      </c>
      <c r="T222" s="10" t="s">
        <v>28</v>
      </c>
      <c r="U222" s="10" t="s">
        <v>29</v>
      </c>
      <c r="V222" s="10" t="s">
        <v>30</v>
      </c>
      <c r="W222" s="27" t="s">
        <v>31</v>
      </c>
      <c r="X222" s="10" t="s">
        <v>32</v>
      </c>
      <c r="Y222" s="28" t="s">
        <v>33</v>
      </c>
      <c r="Z222" s="29" t="s">
        <v>34</v>
      </c>
      <c r="AA222" s="30" t="s">
        <v>35</v>
      </c>
      <c r="AB222" s="31" t="s">
        <v>36</v>
      </c>
      <c r="AC222" s="30" t="s">
        <v>37</v>
      </c>
      <c r="AD222" s="30" t="s">
        <v>38</v>
      </c>
      <c r="AE222" s="32" t="s">
        <v>39</v>
      </c>
      <c r="AF222" s="30" t="s">
        <v>40</v>
      </c>
      <c r="AG222" s="30" t="s">
        <v>41</v>
      </c>
      <c r="AH222" s="30" t="s">
        <v>42</v>
      </c>
      <c r="AI222" s="32" t="s">
        <v>43</v>
      </c>
      <c r="AJ222" s="32" t="s">
        <v>44</v>
      </c>
      <c r="AK222" s="12" t="s">
        <v>45</v>
      </c>
      <c r="AL222" s="33" t="s">
        <v>46</v>
      </c>
      <c r="AM222" s="33" t="s">
        <v>47</v>
      </c>
      <c r="AN222" s="33" t="s">
        <v>48</v>
      </c>
      <c r="AO222" s="33" t="s">
        <v>49</v>
      </c>
      <c r="AP222" s="33" t="s">
        <v>50</v>
      </c>
      <c r="AQ222" s="12" t="s">
        <v>51</v>
      </c>
      <c r="AR222" s="12" t="s">
        <v>52</v>
      </c>
      <c r="AS222" s="12" t="s">
        <v>53</v>
      </c>
      <c r="AT222" s="12" t="s">
        <v>54</v>
      </c>
      <c r="AU222" s="12" t="s">
        <v>55</v>
      </c>
      <c r="AV222" s="13"/>
      <c r="AW222" s="14"/>
      <c r="AX222" s="6" t="s">
        <v>56</v>
      </c>
      <c r="AY222" s="7"/>
    </row>
    <row r="223">
      <c r="A223" s="34" t="s">
        <v>102</v>
      </c>
      <c r="B223" s="89" t="s">
        <v>80</v>
      </c>
      <c r="C223" s="36" t="s">
        <v>59</v>
      </c>
      <c r="D223" s="37" t="s">
        <v>72</v>
      </c>
      <c r="E223" s="53" t="s">
        <v>68</v>
      </c>
      <c r="F223" s="39">
        <f t="shared" ref="F223:F226" si="712">G223+H223+I223</f>
      </c>
      <c r="G223" s="65">
        <v>1112.88</v>
      </c>
      <c r="H223" s="66">
        <v>2299.3</v>
      </c>
      <c r="I223" s="46">
        <v>0</v>
      </c>
      <c r="J223" s="44">
        <v>7</v>
      </c>
      <c r="K223" s="73">
        <v>15057.910000000002</v>
      </c>
      <c r="L223" s="50">
        <v>0</v>
      </c>
      <c r="M223" s="73">
        <v>0</v>
      </c>
      <c r="N223" s="44">
        <v>0</v>
      </c>
      <c r="O223" s="45">
        <f t="shared" ref="O223:O246" si="836">N223/R223</f>
      </c>
      <c r="P223" s="41"/>
      <c r="Q223" s="47">
        <f t="shared" ref="Q223:Q246" si="255">P223/R223</f>
      </c>
      <c r="R223" s="42">
        <f t="shared" ref="R223:R226" si="444">J223+L223</f>
      </c>
      <c r="S223" s="39">
        <f t="shared" ref="S223:S226" si="558">K223+M223</f>
      </c>
      <c r="T223" s="48">
        <f t="shared" ref="T223:T246" si="149">S223/F223</f>
      </c>
      <c r="U223" s="48">
        <f t="shared" ref="U223:U246" si="189">S223/(F223+(AX223*500)+F223*3%)</f>
      </c>
      <c r="V223" s="48">
        <f t="shared" ref="V223:V246" si="52">S223/R223</f>
      </c>
      <c r="W223" s="49">
        <v>5</v>
      </c>
      <c r="X223" s="48">
        <f t="shared" ref="X223:X246" si="106">F223/W223</f>
      </c>
      <c r="Y223" s="48">
        <f t="shared" ref="Y223:Y246" si="637">F223/R223</f>
      </c>
      <c r="Z223" s="48">
        <f t="shared" ref="Z223:Z246" si="791">F223/AL223</f>
      </c>
      <c r="AA223" s="48">
        <f t="shared" ref="AA223:AA246" si="209">F223/AK223*1000</f>
      </c>
      <c r="AB223" s="48">
        <f t="shared" ref="AB223:AB246" si="275">F223/AN223</f>
      </c>
      <c r="AC223" s="45">
        <f t="shared" ref="AC223:AC246" si="126">AL223/AK223</f>
      </c>
      <c r="AD223" s="45">
        <f t="shared" ref="AD223:AD246" si="169">AN223/AM223</f>
      </c>
      <c r="AE223" s="45">
        <f t="shared" ref="AE223:AE227" si="14">AP223/AM223</f>
      </c>
      <c r="AF223" s="45">
        <f t="shared" ref="AF223:AF227" si="78">R223/AP223</f>
      </c>
      <c r="AG223" s="45">
        <f t="shared" ref="AG223:AG246" si="657">AR223/AN223</f>
      </c>
      <c r="AH223" s="45">
        <f t="shared" ref="AH223:AH246" si="816">R223/AR223</f>
      </c>
      <c r="AI223" s="45">
        <f t="shared" ref="AI223:AI246" si="230">AQ223/AM223</f>
      </c>
      <c r="AJ223" s="50">
        <v>51</v>
      </c>
      <c r="AK223" s="43">
        <v>41212</v>
      </c>
      <c r="AL223" s="43">
        <v>993</v>
      </c>
      <c r="AM223" s="43">
        <v>1008</v>
      </c>
      <c r="AN223" s="43">
        <v>176</v>
      </c>
      <c r="AO223" s="50">
        <v>22</v>
      </c>
      <c r="AP223" s="43">
        <v>62</v>
      </c>
      <c r="AQ223" s="43">
        <v>129</v>
      </c>
      <c r="AR223" s="50">
        <v>7</v>
      </c>
      <c r="AS223" s="43">
        <v>4</v>
      </c>
      <c r="AT223" s="43">
        <v>1</v>
      </c>
      <c r="AU223" s="43">
        <v>38</v>
      </c>
      <c r="AV223" s="51"/>
      <c r="AW223" s="51"/>
      <c r="AX223" s="52">
        <f t="shared" ref="AX223:AX226" si="330">COUNT(AU223)</f>
      </c>
      <c r="AY223" s="7"/>
    </row>
    <row r="224">
      <c r="A224" s="34"/>
      <c r="B224" s="89" t="s">
        <v>80</v>
      </c>
      <c r="C224" s="36" t="s">
        <v>59</v>
      </c>
      <c r="D224" s="37" t="s">
        <v>72</v>
      </c>
      <c r="E224" s="53" t="s">
        <v>69</v>
      </c>
      <c r="F224" s="67">
        <f t="shared" si="712"/>
      </c>
      <c r="G224" s="39">
        <v>1608.86</v>
      </c>
      <c r="H224" s="39">
        <v>3133.24</v>
      </c>
      <c r="I224" s="46">
        <v>0</v>
      </c>
      <c r="J224" s="42">
        <v>3</v>
      </c>
      <c r="K224" s="39">
        <v>7097.8099999999995</v>
      </c>
      <c r="L224" s="43">
        <v>0</v>
      </c>
      <c r="M224" s="39">
        <v>0</v>
      </c>
      <c r="N224" s="44">
        <v>0</v>
      </c>
      <c r="O224" s="45">
        <f t="shared" si="836"/>
      </c>
      <c r="P224" s="41"/>
      <c r="Q224" s="47">
        <f t="shared" si="255"/>
      </c>
      <c r="R224" s="42">
        <f t="shared" si="444"/>
      </c>
      <c r="S224" s="39">
        <f t="shared" si="558"/>
      </c>
      <c r="T224" s="48">
        <f t="shared" si="149"/>
      </c>
      <c r="U224" s="48">
        <f t="shared" si="189"/>
      </c>
      <c r="V224" s="48">
        <f t="shared" si="52"/>
      </c>
      <c r="W224" s="49">
        <v>3</v>
      </c>
      <c r="X224" s="48">
        <f t="shared" si="106"/>
      </c>
      <c r="Y224" s="48">
        <f t="shared" si="637"/>
      </c>
      <c r="Z224" s="48">
        <f t="shared" si="791"/>
      </c>
      <c r="AA224" s="48">
        <f t="shared" si="209"/>
      </c>
      <c r="AB224" s="48">
        <f t="shared" si="275"/>
      </c>
      <c r="AC224" s="45">
        <f t="shared" si="126"/>
      </c>
      <c r="AD224" s="45">
        <f t="shared" si="169"/>
      </c>
      <c r="AE224" s="45">
        <f t="shared" si="14"/>
      </c>
      <c r="AF224" s="45">
        <f t="shared" si="78"/>
      </c>
      <c r="AG224" s="45">
        <f t="shared" si="657"/>
      </c>
      <c r="AH224" s="45">
        <f t="shared" si="816"/>
      </c>
      <c r="AI224" s="45">
        <f t="shared" si="230"/>
      </c>
      <c r="AJ224" s="50">
        <v>53</v>
      </c>
      <c r="AK224" s="50">
        <v>49406</v>
      </c>
      <c r="AL224" s="43">
        <v>1037</v>
      </c>
      <c r="AM224" s="43">
        <v>1095</v>
      </c>
      <c r="AN224" s="43">
        <v>212</v>
      </c>
      <c r="AO224" s="50">
        <v>21</v>
      </c>
      <c r="AP224" s="43">
        <v>52</v>
      </c>
      <c r="AQ224" s="43">
        <v>187</v>
      </c>
      <c r="AR224" s="50">
        <v>3</v>
      </c>
      <c r="AS224" s="50">
        <v>12</v>
      </c>
      <c r="AT224" s="50">
        <v>5</v>
      </c>
      <c r="AU224" s="50">
        <v>41</v>
      </c>
      <c r="AV224" s="51"/>
      <c r="AW224" s="51"/>
      <c r="AX224" s="52">
        <f t="shared" si="330"/>
      </c>
      <c r="AY224" s="7"/>
    </row>
    <row r="225">
      <c r="A225" s="34"/>
      <c r="B225" s="89" t="s">
        <v>80</v>
      </c>
      <c r="C225" s="36" t="s">
        <v>59</v>
      </c>
      <c r="D225" s="37" t="s">
        <v>72</v>
      </c>
      <c r="E225" s="53" t="s">
        <v>70</v>
      </c>
      <c r="F225" s="67">
        <f t="shared" si="712"/>
      </c>
      <c r="G225" s="73">
        <v>1730.64</v>
      </c>
      <c r="H225" s="73">
        <v>1007.77</v>
      </c>
      <c r="I225" s="46">
        <v>0</v>
      </c>
      <c r="J225" s="42">
        <v>1</v>
      </c>
      <c r="K225" s="73">
        <v>3108.1100000000006</v>
      </c>
      <c r="L225" s="43">
        <v>0</v>
      </c>
      <c r="M225" s="39">
        <v>0</v>
      </c>
      <c r="N225" s="44">
        <v>0</v>
      </c>
      <c r="O225" s="45">
        <f t="shared" si="836"/>
      </c>
      <c r="P225" s="41"/>
      <c r="Q225" s="47">
        <f t="shared" si="255"/>
      </c>
      <c r="R225" s="42">
        <f t="shared" si="444"/>
      </c>
      <c r="S225" s="39">
        <f t="shared" si="558"/>
      </c>
      <c r="T225" s="48">
        <f t="shared" si="149"/>
      </c>
      <c r="U225" s="48">
        <f t="shared" si="189"/>
      </c>
      <c r="V225" s="48">
        <f t="shared" si="52"/>
      </c>
      <c r="W225" s="49">
        <v>1</v>
      </c>
      <c r="X225" s="48">
        <f t="shared" si="106"/>
      </c>
      <c r="Y225" s="48">
        <f t="shared" si="637"/>
      </c>
      <c r="Z225" s="48">
        <f t="shared" si="791"/>
      </c>
      <c r="AA225" s="48">
        <f t="shared" si="209"/>
      </c>
      <c r="AB225" s="48">
        <f t="shared" si="275"/>
      </c>
      <c r="AC225" s="45">
        <f t="shared" si="126"/>
      </c>
      <c r="AD225" s="45">
        <f t="shared" si="169"/>
      </c>
      <c r="AE225" s="45">
        <f t="shared" si="14"/>
      </c>
      <c r="AF225" s="45">
        <f t="shared" si="78"/>
      </c>
      <c r="AG225" s="45">
        <f t="shared" si="657"/>
      </c>
      <c r="AH225" s="45">
        <f t="shared" si="816"/>
      </c>
      <c r="AI225" s="45">
        <f t="shared" si="230"/>
      </c>
      <c r="AJ225" s="50">
        <v>32</v>
      </c>
      <c r="AK225" s="43">
        <v>22542</v>
      </c>
      <c r="AL225" s="43">
        <v>614</v>
      </c>
      <c r="AM225" s="43">
        <v>630</v>
      </c>
      <c r="AN225" s="43">
        <v>75</v>
      </c>
      <c r="AO225" s="50">
        <v>11</v>
      </c>
      <c r="AP225" s="43">
        <v>23</v>
      </c>
      <c r="AQ225" s="43">
        <v>62</v>
      </c>
      <c r="AR225" s="50">
        <v>1</v>
      </c>
      <c r="AS225" s="50">
        <v>2</v>
      </c>
      <c r="AT225" s="50">
        <v>3</v>
      </c>
      <c r="AU225" s="50">
        <v>14</v>
      </c>
      <c r="AV225" s="51"/>
      <c r="AW225" s="51"/>
      <c r="AX225" s="52">
        <f t="shared" si="330"/>
      </c>
      <c r="AY225" s="7"/>
    </row>
    <row r="226">
      <c r="A226" s="34"/>
      <c r="B226" s="89" t="s">
        <v>80</v>
      </c>
      <c r="C226" s="36" t="s">
        <v>59</v>
      </c>
      <c r="D226" s="37" t="s">
        <v>72</v>
      </c>
      <c r="E226" s="53" t="s">
        <v>71</v>
      </c>
      <c r="F226" s="67">
        <f t="shared" si="712"/>
      </c>
      <c r="G226" s="73">
        <v>3369.94</v>
      </c>
      <c r="H226" s="39">
        <v>447.32</v>
      </c>
      <c r="I226" s="46">
        <v>0</v>
      </c>
      <c r="J226" s="42">
        <v>2</v>
      </c>
      <c r="K226" s="39">
        <v>3989.699999999997</v>
      </c>
      <c r="L226" s="43">
        <v>0</v>
      </c>
      <c r="M226" s="39">
        <v>0</v>
      </c>
      <c r="N226" s="44">
        <v>0</v>
      </c>
      <c r="O226" s="45">
        <f t="shared" si="836"/>
      </c>
      <c r="P226" s="41"/>
      <c r="Q226" s="47">
        <f t="shared" si="255"/>
      </c>
      <c r="R226" s="42">
        <f t="shared" si="444"/>
      </c>
      <c r="S226" s="39">
        <f t="shared" si="558"/>
      </c>
      <c r="T226" s="48">
        <f t="shared" si="149"/>
      </c>
      <c r="U226" s="48">
        <f t="shared" si="189"/>
      </c>
      <c r="V226" s="48">
        <f t="shared" si="52"/>
      </c>
      <c r="W226" s="49">
        <v>2</v>
      </c>
      <c r="X226" s="48">
        <f t="shared" si="106"/>
      </c>
      <c r="Y226" s="48">
        <f t="shared" si="637"/>
      </c>
      <c r="Z226" s="48">
        <f t="shared" si="791"/>
      </c>
      <c r="AA226" s="48">
        <f t="shared" si="209"/>
      </c>
      <c r="AB226" s="48">
        <f t="shared" si="275"/>
      </c>
      <c r="AC226" s="45">
        <f t="shared" si="126"/>
      </c>
      <c r="AD226" s="45">
        <f t="shared" si="169"/>
      </c>
      <c r="AE226" s="45">
        <f t="shared" si="14"/>
      </c>
      <c r="AF226" s="45">
        <f t="shared" si="78"/>
      </c>
      <c r="AG226" s="45">
        <f t="shared" si="657"/>
      </c>
      <c r="AH226" s="45">
        <f t="shared" si="816"/>
      </c>
      <c r="AI226" s="45">
        <f t="shared" si="230"/>
      </c>
      <c r="AJ226" s="50">
        <v>40</v>
      </c>
      <c r="AK226" s="50">
        <v>17947</v>
      </c>
      <c r="AL226" s="43">
        <v>583</v>
      </c>
      <c r="AM226" s="43">
        <v>620</v>
      </c>
      <c r="AN226" s="43">
        <v>51</v>
      </c>
      <c r="AO226" s="50">
        <v>13</v>
      </c>
      <c r="AP226" s="43">
        <v>35</v>
      </c>
      <c r="AQ226" s="43">
        <v>55</v>
      </c>
      <c r="AR226" s="50">
        <v>2</v>
      </c>
      <c r="AS226" s="50">
        <v>3</v>
      </c>
      <c r="AT226" s="50">
        <v>0</v>
      </c>
      <c r="AU226" s="50">
        <v>4</v>
      </c>
      <c r="AV226" s="51"/>
      <c r="AW226" s="51"/>
      <c r="AX226" s="52">
        <f t="shared" si="330"/>
      </c>
      <c r="AY226" s="7"/>
    </row>
    <row r="227">
      <c r="A227" s="34"/>
      <c r="B227" s="54" t="s">
        <v>65</v>
      </c>
      <c r="C227" s="54"/>
      <c r="D227" s="54"/>
      <c r="E227" s="54"/>
      <c r="F227" s="55">
        <f>SUM(F223:F226)</f>
      </c>
      <c r="G227" s="55">
        <f>SUM(G223:G226)</f>
      </c>
      <c r="H227" s="55">
        <f>SUM(H223:H226)</f>
      </c>
      <c r="I227" s="46">
        <f>SUM(I223:I226)</f>
      </c>
      <c r="J227" s="57">
        <f>SUM(J223:J226)</f>
      </c>
      <c r="K227" s="58">
        <f>SUM(K223:K226)</f>
      </c>
      <c r="L227" s="58">
        <f>SUM(L223:L226)</f>
      </c>
      <c r="M227" s="58">
        <f>SUM(M223:M226)</f>
      </c>
      <c r="N227" s="58">
        <f>SUM(N223:N226)</f>
      </c>
      <c r="O227" s="59">
        <f t="shared" si="836"/>
      </c>
      <c r="P227" s="60">
        <f>SUM(P223:P226)</f>
      </c>
      <c r="Q227" s="47">
        <f t="shared" si="255"/>
      </c>
      <c r="R227" s="57">
        <f>SUM(R223:R226)</f>
      </c>
      <c r="S227" s="55">
        <f>SUM(S223:S226)</f>
      </c>
      <c r="T227" s="61">
        <f t="shared" si="149"/>
      </c>
      <c r="U227" s="61">
        <f t="shared" si="189"/>
      </c>
      <c r="V227" s="61">
        <f t="shared" si="52"/>
      </c>
      <c r="W227" s="62">
        <f>SUM(W223:W226)</f>
      </c>
      <c r="X227" s="61">
        <f t="shared" si="106"/>
      </c>
      <c r="Y227" s="61">
        <f t="shared" si="637"/>
      </c>
      <c r="Z227" s="61">
        <f t="shared" si="791"/>
      </c>
      <c r="AA227" s="61">
        <f t="shared" si="209"/>
      </c>
      <c r="AB227" s="61">
        <f t="shared" si="275"/>
      </c>
      <c r="AC227" s="59">
        <f t="shared" si="126"/>
      </c>
      <c r="AD227" s="59">
        <f t="shared" si="169"/>
      </c>
      <c r="AE227" s="59">
        <f t="shared" si="14"/>
      </c>
      <c r="AF227" s="59">
        <f t="shared" si="78"/>
      </c>
      <c r="AG227" s="59">
        <f t="shared" si="657"/>
      </c>
      <c r="AH227" s="59">
        <f t="shared" si="816"/>
      </c>
      <c r="AI227" s="59">
        <f t="shared" si="230"/>
      </c>
      <c r="AJ227" s="63">
        <f>AVERAGE(AJ223:AJ226)</f>
      </c>
      <c r="AK227" s="63">
        <f>SUM(AK223:AK226)</f>
      </c>
      <c r="AL227" s="63">
        <f>SUM(AL223:AL226)</f>
      </c>
      <c r="AM227" s="63">
        <f>SUM(AM223:AM226)</f>
      </c>
      <c r="AN227" s="63">
        <f>SUM(AN223:AN226)</f>
      </c>
      <c r="AO227" s="63">
        <f>SUM(AO223:AO226)</f>
      </c>
      <c r="AP227" s="63">
        <f>SUM(AP223:AP226)</f>
      </c>
      <c r="AQ227" s="63">
        <f>SUM(AQ223:AQ226)</f>
      </c>
      <c r="AR227" s="63">
        <f>SUM(AR223:AR226)</f>
      </c>
      <c r="AS227" s="63">
        <f>SUM(AS223:AS226)</f>
      </c>
      <c r="AT227" s="63">
        <f>SUM(AT223:AT226)</f>
      </c>
      <c r="AU227" s="63">
        <f>SUM(AU223:AU226)</f>
      </c>
      <c r="AV227" s="64"/>
      <c r="AW227" s="64"/>
      <c r="AX227" s="57">
        <f>SUM(AX223:AX226)</f>
      </c>
      <c r="AY227" s="7"/>
    </row>
    <row r="228">
      <c r="A228" s="34"/>
      <c r="B228" s="89" t="s">
        <v>80</v>
      </c>
      <c r="C228" s="36" t="s">
        <v>59</v>
      </c>
      <c r="D228" s="37" t="s">
        <v>93</v>
      </c>
      <c r="E228" s="53" t="s">
        <v>73</v>
      </c>
      <c r="F228" s="39">
        <f t="shared" ref="F228:F231" si="713">G228+H228+I228</f>
      </c>
      <c r="G228" s="40">
        <v>3027.24</v>
      </c>
      <c r="H228" s="39">
        <v>811.58</v>
      </c>
      <c r="I228" s="41">
        <v>0</v>
      </c>
      <c r="J228" s="42">
        <v>3</v>
      </c>
      <c r="K228" s="39">
        <v>7651.220000000001</v>
      </c>
      <c r="L228" s="43">
        <v>0</v>
      </c>
      <c r="M228" s="39">
        <v>0</v>
      </c>
      <c r="N228" s="44">
        <v>0</v>
      </c>
      <c r="O228" s="45">
        <f t="shared" si="836"/>
      </c>
      <c r="P228" s="46"/>
      <c r="Q228" s="47">
        <f t="shared" si="255"/>
      </c>
      <c r="R228" s="42">
        <f t="shared" ref="R228:R231" si="445">J228+L228</f>
      </c>
      <c r="S228" s="39">
        <f t="shared" ref="S228:S231" si="559">K228+M228</f>
      </c>
      <c r="T228" s="48">
        <f t="shared" si="149"/>
      </c>
      <c r="U228" s="48">
        <f t="shared" si="189"/>
      </c>
      <c r="V228" s="48">
        <f t="shared" si="52"/>
      </c>
      <c r="W228" s="49">
        <v>3</v>
      </c>
      <c r="X228" s="48">
        <f t="shared" si="106"/>
      </c>
      <c r="Y228" s="48">
        <f t="shared" si="637"/>
      </c>
      <c r="Z228" s="48">
        <f t="shared" si="791"/>
      </c>
      <c r="AA228" s="48">
        <f t="shared" si="209"/>
      </c>
      <c r="AB228" s="48">
        <f t="shared" si="275"/>
      </c>
      <c r="AC228" s="45">
        <f t="shared" si="126"/>
      </c>
      <c r="AD228" s="45">
        <f t="shared" si="169"/>
      </c>
      <c r="AE228" s="45">
        <f>AP229/AM228</f>
      </c>
      <c r="AF228" s="45">
        <f>R228/AP229</f>
      </c>
      <c r="AG228" s="45">
        <f t="shared" si="657"/>
      </c>
      <c r="AH228" s="45">
        <f t="shared" si="816"/>
      </c>
      <c r="AI228" s="45">
        <f t="shared" si="230"/>
      </c>
      <c r="AJ228" s="50">
        <v>43</v>
      </c>
      <c r="AK228" s="43">
        <v>18169</v>
      </c>
      <c r="AL228" s="43">
        <v>587</v>
      </c>
      <c r="AM228" s="43">
        <v>615</v>
      </c>
      <c r="AN228" s="43">
        <v>87</v>
      </c>
      <c r="AO228" s="50">
        <v>25</v>
      </c>
      <c r="AP228" s="43">
        <v>56</v>
      </c>
      <c r="AQ228" s="43">
        <v>82</v>
      </c>
      <c r="AR228" s="50">
        <v>4</v>
      </c>
      <c r="AS228" s="50">
        <v>0</v>
      </c>
      <c r="AT228" s="43">
        <v>0</v>
      </c>
      <c r="AU228" s="43">
        <v>6</v>
      </c>
      <c r="AV228" s="51"/>
      <c r="AW228" s="51"/>
      <c r="AX228" s="52">
        <f>COUNT(AU229)</f>
      </c>
      <c r="AY228" s="7"/>
    </row>
    <row r="229">
      <c r="A229" s="34"/>
      <c r="B229" s="89" t="s">
        <v>80</v>
      </c>
      <c r="C229" s="35" t="s">
        <v>59</v>
      </c>
      <c r="D229" s="37" t="s">
        <v>93</v>
      </c>
      <c r="E229" s="53" t="s">
        <v>74</v>
      </c>
      <c r="F229" s="39">
        <f t="shared" si="713"/>
      </c>
      <c r="G229" s="40">
        <v>2983.56</v>
      </c>
      <c r="H229" s="39">
        <v>1156.57</v>
      </c>
      <c r="I229" s="46">
        <v>0</v>
      </c>
      <c r="J229" s="42">
        <v>3</v>
      </c>
      <c r="K229" s="39">
        <v>6356.43</v>
      </c>
      <c r="L229" s="43">
        <v>0</v>
      </c>
      <c r="M229" s="39">
        <v>0</v>
      </c>
      <c r="N229" s="44">
        <v>1</v>
      </c>
      <c r="O229" s="45">
        <f t="shared" si="836"/>
      </c>
      <c r="P229" s="46"/>
      <c r="Q229" s="47">
        <f t="shared" si="255"/>
      </c>
      <c r="R229" s="42">
        <f t="shared" si="445"/>
      </c>
      <c r="S229" s="39">
        <f t="shared" si="559"/>
      </c>
      <c r="T229" s="48">
        <f t="shared" si="149"/>
      </c>
      <c r="U229" s="48">
        <f t="shared" si="189"/>
      </c>
      <c r="V229" s="48">
        <f t="shared" si="52"/>
      </c>
      <c r="W229" s="49">
        <v>3</v>
      </c>
      <c r="X229" s="48">
        <f t="shared" si="106"/>
      </c>
      <c r="Y229" s="48">
        <f t="shared" si="637"/>
      </c>
      <c r="Z229" s="48">
        <f t="shared" si="791"/>
      </c>
      <c r="AA229" s="48">
        <f t="shared" si="209"/>
      </c>
      <c r="AB229" s="48">
        <f t="shared" si="275"/>
      </c>
      <c r="AC229" s="45">
        <f t="shared" si="126"/>
      </c>
      <c r="AD229" s="45">
        <f t="shared" si="169"/>
      </c>
      <c r="AE229" s="45">
        <f t="shared" ref="AE229:AE246" si="15">AP229/AM229</f>
      </c>
      <c r="AF229" s="45">
        <f t="shared" ref="AF229:AF246" si="79">R229/AP229</f>
      </c>
      <c r="AG229" s="45">
        <f t="shared" si="657"/>
      </c>
      <c r="AH229" s="45">
        <f t="shared" si="816"/>
      </c>
      <c r="AI229" s="45">
        <f t="shared" si="230"/>
      </c>
      <c r="AJ229" s="50">
        <v>42</v>
      </c>
      <c r="AK229" s="43">
        <v>22892</v>
      </c>
      <c r="AL229" s="43">
        <v>669</v>
      </c>
      <c r="AM229" s="43">
        <v>703</v>
      </c>
      <c r="AN229" s="43">
        <v>90</v>
      </c>
      <c r="AO229" s="50">
        <v>15</v>
      </c>
      <c r="AP229" s="43">
        <v>71</v>
      </c>
      <c r="AQ229" s="43">
        <v>88</v>
      </c>
      <c r="AR229" s="50">
        <v>3</v>
      </c>
      <c r="AS229" s="50">
        <v>5</v>
      </c>
      <c r="AT229" s="50">
        <v>1</v>
      </c>
      <c r="AU229" s="50">
        <v>11</v>
      </c>
      <c r="AV229" s="51"/>
      <c r="AW229" s="51"/>
      <c r="AX229" s="52">
        <f t="shared" ref="AX229:AX231" si="331">COUNT(AU229)</f>
      </c>
      <c r="AY229" s="7"/>
    </row>
    <row r="230">
      <c r="A230" s="34"/>
      <c r="B230" s="89" t="s">
        <v>80</v>
      </c>
      <c r="C230" s="36" t="s">
        <v>59</v>
      </c>
      <c r="D230" s="37" t="s">
        <v>93</v>
      </c>
      <c r="E230" s="53" t="s">
        <v>75</v>
      </c>
      <c r="F230" s="39">
        <f t="shared" si="713"/>
      </c>
      <c r="G230" s="68">
        <v>3088.94</v>
      </c>
      <c r="H230" s="39">
        <v>1345.26</v>
      </c>
      <c r="I230" s="46">
        <v>0</v>
      </c>
      <c r="J230" s="42">
        <v>6</v>
      </c>
      <c r="K230" s="39">
        <v>11396.400000000001</v>
      </c>
      <c r="L230" s="43">
        <v>0</v>
      </c>
      <c r="M230" s="39">
        <v>0</v>
      </c>
      <c r="N230" s="44">
        <v>0</v>
      </c>
      <c r="O230" s="45">
        <f t="shared" si="836"/>
      </c>
      <c r="P230" s="46"/>
      <c r="Q230" s="47">
        <f t="shared" si="255"/>
      </c>
      <c r="R230" s="42">
        <f t="shared" si="445"/>
      </c>
      <c r="S230" s="39">
        <f t="shared" si="559"/>
      </c>
      <c r="T230" s="48">
        <f t="shared" si="149"/>
      </c>
      <c r="U230" s="48">
        <f t="shared" si="189"/>
      </c>
      <c r="V230" s="48">
        <f t="shared" si="52"/>
      </c>
      <c r="W230" s="49">
        <v>4</v>
      </c>
      <c r="X230" s="48">
        <f t="shared" si="106"/>
      </c>
      <c r="Y230" s="48">
        <f t="shared" si="637"/>
      </c>
      <c r="Z230" s="48">
        <f t="shared" si="791"/>
      </c>
      <c r="AA230" s="48">
        <f t="shared" si="209"/>
      </c>
      <c r="AB230" s="48">
        <f t="shared" si="275"/>
      </c>
      <c r="AC230" s="45">
        <f t="shared" si="126"/>
      </c>
      <c r="AD230" s="45">
        <f t="shared" si="169"/>
      </c>
      <c r="AE230" s="45">
        <f t="shared" si="15"/>
      </c>
      <c r="AF230" s="45">
        <f t="shared" si="79"/>
      </c>
      <c r="AG230" s="45">
        <f t="shared" si="657"/>
      </c>
      <c r="AH230" s="45">
        <f t="shared" si="816"/>
      </c>
      <c r="AI230" s="45">
        <f t="shared" si="230"/>
      </c>
      <c r="AJ230" s="50">
        <v>44</v>
      </c>
      <c r="AK230" s="43">
        <v>25495</v>
      </c>
      <c r="AL230" s="43">
        <v>735</v>
      </c>
      <c r="AM230" s="43">
        <v>767</v>
      </c>
      <c r="AN230" s="43">
        <v>90</v>
      </c>
      <c r="AO230" s="50">
        <v>29</v>
      </c>
      <c r="AP230" s="43">
        <v>65</v>
      </c>
      <c r="AQ230" s="43">
        <v>94</v>
      </c>
      <c r="AR230" s="50">
        <v>6</v>
      </c>
      <c r="AS230" s="50">
        <v>2</v>
      </c>
      <c r="AT230" s="50">
        <v>1</v>
      </c>
      <c r="AU230" s="50">
        <v>9</v>
      </c>
      <c r="AV230" s="51"/>
      <c r="AW230" s="51"/>
      <c r="AX230" s="52">
        <f t="shared" si="331"/>
      </c>
      <c r="AY230" s="7"/>
    </row>
    <row r="231">
      <c r="A231" s="34"/>
      <c r="B231" s="89" t="s">
        <v>80</v>
      </c>
      <c r="C231" s="35" t="s">
        <v>59</v>
      </c>
      <c r="D231" s="37" t="s">
        <v>93</v>
      </c>
      <c r="E231" s="53" t="s">
        <v>76</v>
      </c>
      <c r="F231" s="39">
        <f t="shared" si="713"/>
      </c>
      <c r="G231" s="40">
        <v>2362.2099999999996</v>
      </c>
      <c r="H231" s="39">
        <v>1414.32</v>
      </c>
      <c r="I231" s="46">
        <v>0</v>
      </c>
      <c r="J231" s="42">
        <v>7</v>
      </c>
      <c r="K231" s="39">
        <v>17844.26000000001</v>
      </c>
      <c r="L231" s="43">
        <v>0</v>
      </c>
      <c r="M231" s="39">
        <v>0</v>
      </c>
      <c r="N231" s="44">
        <v>0</v>
      </c>
      <c r="O231" s="45">
        <f t="shared" si="836"/>
      </c>
      <c r="P231" s="46"/>
      <c r="Q231" s="47">
        <f t="shared" si="255"/>
      </c>
      <c r="R231" s="42">
        <f t="shared" si="445"/>
      </c>
      <c r="S231" s="39">
        <f t="shared" si="559"/>
      </c>
      <c r="T231" s="48">
        <f t="shared" si="149"/>
      </c>
      <c r="U231" s="48">
        <f t="shared" si="189"/>
      </c>
      <c r="V231" s="48">
        <f t="shared" si="52"/>
      </c>
      <c r="W231" s="49">
        <v>6</v>
      </c>
      <c r="X231" s="48">
        <f t="shared" si="106"/>
      </c>
      <c r="Y231" s="48">
        <f t="shared" si="637"/>
      </c>
      <c r="Z231" s="48">
        <f t="shared" si="791"/>
      </c>
      <c r="AA231" s="48">
        <f t="shared" si="209"/>
      </c>
      <c r="AB231" s="48">
        <f t="shared" si="275"/>
      </c>
      <c r="AC231" s="45">
        <f t="shared" si="126"/>
      </c>
      <c r="AD231" s="45">
        <f t="shared" si="169"/>
      </c>
      <c r="AE231" s="45">
        <f t="shared" si="15"/>
      </c>
      <c r="AF231" s="45">
        <f t="shared" si="79"/>
      </c>
      <c r="AG231" s="45">
        <f t="shared" si="657"/>
      </c>
      <c r="AH231" s="45">
        <f t="shared" si="816"/>
      </c>
      <c r="AI231" s="45">
        <f t="shared" si="230"/>
      </c>
      <c r="AJ231" s="50">
        <v>48</v>
      </c>
      <c r="AK231" s="43">
        <v>22315</v>
      </c>
      <c r="AL231" s="43">
        <v>661</v>
      </c>
      <c r="AM231" s="43">
        <v>675</v>
      </c>
      <c r="AN231" s="43">
        <v>89</v>
      </c>
      <c r="AO231" s="50">
        <v>34</v>
      </c>
      <c r="AP231" s="43">
        <v>75</v>
      </c>
      <c r="AQ231" s="43">
        <v>90</v>
      </c>
      <c r="AR231" s="69">
        <v>7</v>
      </c>
      <c r="AS231" s="50">
        <v>4</v>
      </c>
      <c r="AT231" s="50">
        <v>1</v>
      </c>
      <c r="AU231" s="50">
        <v>10</v>
      </c>
      <c r="AV231" s="51"/>
      <c r="AW231" s="51"/>
      <c r="AX231" s="52">
        <f t="shared" si="331"/>
      </c>
      <c r="AY231" s="7"/>
    </row>
    <row r="232">
      <c r="A232" s="34"/>
      <c r="B232" s="54" t="s">
        <v>65</v>
      </c>
      <c r="C232" s="54"/>
      <c r="D232" s="54"/>
      <c r="E232" s="54"/>
      <c r="F232" s="55">
        <f>SUM(F228:F231)</f>
      </c>
      <c r="G232" s="56">
        <f>SUM(G228:G231)</f>
      </c>
      <c r="H232" s="55">
        <f>SUM(H228:H231)</f>
      </c>
      <c r="I232" s="46">
        <f>SUM(I228:I231)</f>
      </c>
      <c r="J232" s="57">
        <f>SUM(J228:J231)</f>
      </c>
      <c r="K232" s="55">
        <f>SUM(K228:K231)</f>
      </c>
      <c r="L232" s="58">
        <f>SUM(L228:L231)</f>
      </c>
      <c r="M232" s="55">
        <f>SUM(M228:M231)</f>
      </c>
      <c r="N232" s="57">
        <f>SUM(N228:N231)</f>
      </c>
      <c r="O232" s="59">
        <f t="shared" si="836"/>
      </c>
      <c r="P232" s="60">
        <f>SUM(P228:P231)</f>
      </c>
      <c r="Q232" s="47">
        <f t="shared" si="255"/>
      </c>
      <c r="R232" s="57">
        <f>SUM(R228:R231)</f>
      </c>
      <c r="S232" s="55">
        <f>SUM(S228:S231)</f>
      </c>
      <c r="T232" s="61">
        <f t="shared" si="149"/>
      </c>
      <c r="U232" s="61">
        <f t="shared" si="189"/>
      </c>
      <c r="V232" s="61">
        <f t="shared" si="52"/>
      </c>
      <c r="W232" s="62">
        <f>SUM(W228:W231)</f>
      </c>
      <c r="X232" s="61">
        <f t="shared" si="106"/>
      </c>
      <c r="Y232" s="61">
        <f t="shared" si="637"/>
      </c>
      <c r="Z232" s="61">
        <f t="shared" si="791"/>
      </c>
      <c r="AA232" s="61">
        <f t="shared" si="209"/>
      </c>
      <c r="AB232" s="61">
        <f t="shared" si="275"/>
      </c>
      <c r="AC232" s="59">
        <f t="shared" si="126"/>
      </c>
      <c r="AD232" s="59">
        <f t="shared" si="169"/>
      </c>
      <c r="AE232" s="59">
        <f t="shared" si="15"/>
      </c>
      <c r="AF232" s="59">
        <f t="shared" si="79"/>
      </c>
      <c r="AG232" s="59">
        <f t="shared" si="657"/>
      </c>
      <c r="AH232" s="59">
        <f t="shared" si="816"/>
      </c>
      <c r="AI232" s="59">
        <f t="shared" si="230"/>
      </c>
      <c r="AJ232" s="63">
        <f>AVERAGE(AJ228:AJ231)</f>
      </c>
      <c r="AK232" s="63">
        <f>SUM(AK228:AK231)</f>
      </c>
      <c r="AL232" s="63">
        <f>SUM(AL228:AL231)</f>
      </c>
      <c r="AM232" s="63">
        <f>SUM(AM228:AM231)</f>
      </c>
      <c r="AN232" s="63">
        <f>SUM(AN228:AN231)</f>
      </c>
      <c r="AO232" s="63">
        <f>SUM(AO228:AO231)</f>
      </c>
      <c r="AP232" s="63">
        <f>SUM(AP228:AP231)</f>
      </c>
      <c r="AQ232" s="63">
        <f>SUM(AQ228:AQ231)</f>
      </c>
      <c r="AR232" s="63">
        <f>SUM(AR228:AR231)</f>
      </c>
      <c r="AS232" s="63">
        <f>SUM(AS228:AS231)</f>
      </c>
      <c r="AT232" s="63">
        <f>SUM(AT228:AT231)</f>
      </c>
      <c r="AU232" s="63">
        <f>SUM(AU228:AU231)</f>
      </c>
      <c r="AV232" s="64"/>
      <c r="AW232" s="64"/>
      <c r="AX232" s="57">
        <f>SUM(AX228:AX231)</f>
      </c>
      <c r="AY232" s="7"/>
    </row>
    <row r="233">
      <c r="A233" s="34"/>
      <c r="B233" s="89" t="s">
        <v>80</v>
      </c>
      <c r="C233" s="70" t="s">
        <v>59</v>
      </c>
      <c r="D233" s="37" t="s">
        <v>67</v>
      </c>
      <c r="E233" s="53" t="s">
        <v>78</v>
      </c>
      <c r="F233" s="39">
        <f t="shared" ref="F233:F236" si="714">G233+H233+I233</f>
      </c>
      <c r="G233" s="40">
        <v>2195.6800000000003</v>
      </c>
      <c r="H233" s="39">
        <v>1070.47</v>
      </c>
      <c r="I233" s="46">
        <v>0</v>
      </c>
      <c r="J233" s="42">
        <v>3</v>
      </c>
      <c r="K233" s="39">
        <v>6537.960000000006</v>
      </c>
      <c r="L233" s="43">
        <v>0</v>
      </c>
      <c r="M233" s="39">
        <v>0</v>
      </c>
      <c r="N233" s="44">
        <v>0</v>
      </c>
      <c r="O233" s="45">
        <f t="shared" si="836"/>
      </c>
      <c r="P233" s="46"/>
      <c r="Q233" s="47">
        <f t="shared" si="255"/>
      </c>
      <c r="R233" s="42">
        <f t="shared" ref="R233:R236" si="446">J233+L233</f>
      </c>
      <c r="S233" s="39">
        <f t="shared" ref="S233:S236" si="560">K233+M233</f>
      </c>
      <c r="T233" s="48">
        <f t="shared" si="149"/>
      </c>
      <c r="U233" s="48">
        <f t="shared" si="189"/>
      </c>
      <c r="V233" s="48">
        <f t="shared" si="52"/>
      </c>
      <c r="W233" s="49">
        <v>2</v>
      </c>
      <c r="X233" s="48">
        <f t="shared" si="106"/>
      </c>
      <c r="Y233" s="48">
        <f t="shared" si="637"/>
      </c>
      <c r="Z233" s="48">
        <f t="shared" si="791"/>
      </c>
      <c r="AA233" s="48">
        <f t="shared" si="209"/>
      </c>
      <c r="AB233" s="48">
        <f t="shared" si="275"/>
      </c>
      <c r="AC233" s="45">
        <f t="shared" si="126"/>
      </c>
      <c r="AD233" s="45">
        <f t="shared" si="169"/>
      </c>
      <c r="AE233" s="45">
        <f t="shared" si="15"/>
      </c>
      <c r="AF233" s="45">
        <f t="shared" si="79"/>
      </c>
      <c r="AG233" s="45">
        <f t="shared" si="657"/>
      </c>
      <c r="AH233" s="45">
        <f t="shared" si="816"/>
      </c>
      <c r="AI233" s="45">
        <f t="shared" si="230"/>
      </c>
      <c r="AJ233" s="50">
        <v>48</v>
      </c>
      <c r="AK233" s="43">
        <v>20895</v>
      </c>
      <c r="AL233" s="43">
        <v>576</v>
      </c>
      <c r="AM233" s="43">
        <v>634</v>
      </c>
      <c r="AN233" s="43">
        <v>78</v>
      </c>
      <c r="AO233" s="50">
        <v>22</v>
      </c>
      <c r="AP233" s="43">
        <v>62</v>
      </c>
      <c r="AQ233" s="43">
        <v>81</v>
      </c>
      <c r="AR233" s="50">
        <v>3</v>
      </c>
      <c r="AS233" s="43">
        <v>5</v>
      </c>
      <c r="AT233" s="43">
        <v>2</v>
      </c>
      <c r="AU233" s="43">
        <v>8</v>
      </c>
      <c r="AV233" s="51"/>
      <c r="AW233" s="51"/>
      <c r="AX233" s="52">
        <f t="shared" ref="AX233:AX236" si="332">COUNT(AU233)</f>
      </c>
      <c r="AY233" s="7"/>
    </row>
    <row r="234">
      <c r="A234" s="34"/>
      <c r="B234" s="89" t="s">
        <v>80</v>
      </c>
      <c r="C234" s="70" t="s">
        <v>59</v>
      </c>
      <c r="D234" s="37" t="s">
        <v>67</v>
      </c>
      <c r="E234" s="71" t="s">
        <v>79</v>
      </c>
      <c r="F234" s="39">
        <f t="shared" si="714"/>
      </c>
      <c r="G234" s="39">
        <v>1951.23</v>
      </c>
      <c r="H234" s="39">
        <v>1724.11</v>
      </c>
      <c r="I234" s="46">
        <v>0</v>
      </c>
      <c r="J234" s="42">
        <v>7</v>
      </c>
      <c r="K234" s="39">
        <v>17445.29999999999</v>
      </c>
      <c r="L234" s="43">
        <v>0</v>
      </c>
      <c r="M234" s="39">
        <v>0</v>
      </c>
      <c r="N234" s="44">
        <v>0</v>
      </c>
      <c r="O234" s="45">
        <f t="shared" si="836"/>
      </c>
      <c r="P234" s="46"/>
      <c r="Q234" s="47">
        <f t="shared" si="255"/>
      </c>
      <c r="R234" s="42">
        <f t="shared" si="446"/>
      </c>
      <c r="S234" s="39">
        <f t="shared" si="560"/>
      </c>
      <c r="T234" s="48">
        <f t="shared" si="149"/>
      </c>
      <c r="U234" s="48">
        <f t="shared" si="189"/>
      </c>
      <c r="V234" s="48">
        <f t="shared" si="52"/>
      </c>
      <c r="W234" s="49">
        <v>6</v>
      </c>
      <c r="X234" s="48">
        <f t="shared" si="106"/>
      </c>
      <c r="Y234" s="48">
        <f t="shared" si="637"/>
      </c>
      <c r="Z234" s="48">
        <f t="shared" si="791"/>
      </c>
      <c r="AA234" s="48">
        <f t="shared" si="209"/>
      </c>
      <c r="AB234" s="48">
        <f t="shared" si="275"/>
      </c>
      <c r="AC234" s="45">
        <f t="shared" si="126"/>
      </c>
      <c r="AD234" s="45">
        <f t="shared" si="169"/>
      </c>
      <c r="AE234" s="45">
        <f t="shared" si="15"/>
      </c>
      <c r="AF234" s="45">
        <f t="shared" si="79"/>
      </c>
      <c r="AG234" s="45">
        <f t="shared" si="657"/>
      </c>
      <c r="AH234" s="45">
        <f t="shared" si="816"/>
      </c>
      <c r="AI234" s="45">
        <f t="shared" si="230"/>
      </c>
      <c r="AJ234" s="50">
        <v>49</v>
      </c>
      <c r="AK234" s="43">
        <v>23992</v>
      </c>
      <c r="AL234" s="43">
        <v>426</v>
      </c>
      <c r="AM234" s="43">
        <v>457</v>
      </c>
      <c r="AN234" s="43">
        <v>95</v>
      </c>
      <c r="AO234" s="50">
        <v>23</v>
      </c>
      <c r="AP234" s="43">
        <v>70</v>
      </c>
      <c r="AQ234" s="43">
        <v>81</v>
      </c>
      <c r="AR234" s="50">
        <v>8</v>
      </c>
      <c r="AS234" s="50">
        <v>7</v>
      </c>
      <c r="AT234" s="50">
        <v>2</v>
      </c>
      <c r="AU234" s="50">
        <v>11</v>
      </c>
      <c r="AV234" s="51"/>
      <c r="AW234" s="51"/>
      <c r="AX234" s="52">
        <f t="shared" si="332"/>
      </c>
      <c r="AY234" s="7"/>
    </row>
    <row r="235">
      <c r="A235" s="34"/>
      <c r="B235" s="35" t="s">
        <v>66</v>
      </c>
      <c r="C235" s="36" t="s">
        <v>81</v>
      </c>
      <c r="D235" s="37" t="s">
        <v>67</v>
      </c>
      <c r="E235" s="71" t="s">
        <v>82</v>
      </c>
      <c r="F235" s="39">
        <f t="shared" si="714"/>
      </c>
      <c r="G235" s="39">
        <v>2626.92</v>
      </c>
      <c r="H235" s="39">
        <v>2951.75</v>
      </c>
      <c r="I235" s="46">
        <v>0</v>
      </c>
      <c r="J235" s="42">
        <v>7</v>
      </c>
      <c r="K235" s="39">
        <v>15481.340000000011</v>
      </c>
      <c r="L235" s="43">
        <v>0</v>
      </c>
      <c r="M235" s="39">
        <v>0</v>
      </c>
      <c r="N235" s="44">
        <v>3</v>
      </c>
      <c r="O235" s="45">
        <f t="shared" si="836"/>
      </c>
      <c r="P235" s="46"/>
      <c r="Q235" s="47">
        <f t="shared" si="255"/>
      </c>
      <c r="R235" s="42">
        <f t="shared" si="446"/>
      </c>
      <c r="S235" s="39">
        <f t="shared" si="560"/>
      </c>
      <c r="T235" s="48">
        <f t="shared" si="149"/>
      </c>
      <c r="U235" s="48">
        <f t="shared" si="189"/>
      </c>
      <c r="V235" s="48">
        <f t="shared" si="52"/>
      </c>
      <c r="W235" s="49">
        <v>6</v>
      </c>
      <c r="X235" s="48">
        <f t="shared" si="106"/>
      </c>
      <c r="Y235" s="48">
        <f t="shared" si="637"/>
      </c>
      <c r="Z235" s="48">
        <f t="shared" si="791"/>
      </c>
      <c r="AA235" s="48">
        <f t="shared" si="209"/>
      </c>
      <c r="AB235" s="48">
        <f t="shared" si="275"/>
      </c>
      <c r="AC235" s="45">
        <f t="shared" si="126"/>
      </c>
      <c r="AD235" s="45">
        <f t="shared" si="169"/>
      </c>
      <c r="AE235" s="45">
        <f t="shared" si="15"/>
      </c>
      <c r="AF235" s="45">
        <f t="shared" si="79"/>
      </c>
      <c r="AG235" s="45">
        <f t="shared" si="657"/>
      </c>
      <c r="AH235" s="45">
        <f t="shared" si="816"/>
      </c>
      <c r="AI235" s="45">
        <f t="shared" si="230"/>
      </c>
      <c r="AJ235" s="50">
        <v>52</v>
      </c>
      <c r="AK235" s="43">
        <v>41030</v>
      </c>
      <c r="AL235" s="43">
        <v>623</v>
      </c>
      <c r="AM235" s="43">
        <v>661</v>
      </c>
      <c r="AN235" s="43">
        <v>120</v>
      </c>
      <c r="AO235" s="50">
        <v>35</v>
      </c>
      <c r="AP235" s="43">
        <v>125</v>
      </c>
      <c r="AQ235" s="43">
        <v>117</v>
      </c>
      <c r="AR235" s="50">
        <v>7</v>
      </c>
      <c r="AS235" s="43">
        <v>6</v>
      </c>
      <c r="AT235" s="43">
        <v>1</v>
      </c>
      <c r="AU235" s="43">
        <v>14</v>
      </c>
      <c r="AV235" s="51"/>
      <c r="AW235" s="51"/>
      <c r="AX235" s="52">
        <f t="shared" si="332"/>
      </c>
      <c r="AY235" s="7"/>
    </row>
    <row r="236">
      <c r="A236" s="34"/>
      <c r="B236" s="35" t="s">
        <v>66</v>
      </c>
      <c r="C236" s="36" t="s">
        <v>81</v>
      </c>
      <c r="D236" s="37" t="s">
        <v>67</v>
      </c>
      <c r="E236" s="71" t="s">
        <v>83</v>
      </c>
      <c r="F236" s="39">
        <f t="shared" si="714"/>
      </c>
      <c r="G236" s="39">
        <v>3074.18</v>
      </c>
      <c r="H236" s="39">
        <v>2030.06</v>
      </c>
      <c r="I236" s="46">
        <v>0</v>
      </c>
      <c r="J236" s="42">
        <v>6</v>
      </c>
      <c r="K236" s="39">
        <v>13454.25</v>
      </c>
      <c r="L236" s="43">
        <v>1</v>
      </c>
      <c r="M236" s="39">
        <v>3989.7</v>
      </c>
      <c r="N236" s="44">
        <v>1</v>
      </c>
      <c r="O236" s="45">
        <f t="shared" si="836"/>
      </c>
      <c r="P236" s="46"/>
      <c r="Q236" s="47">
        <f t="shared" si="255"/>
      </c>
      <c r="R236" s="42">
        <f t="shared" si="446"/>
      </c>
      <c r="S236" s="39">
        <f t="shared" si="560"/>
      </c>
      <c r="T236" s="48">
        <f t="shared" si="149"/>
      </c>
      <c r="U236" s="48">
        <f t="shared" si="189"/>
      </c>
      <c r="V236" s="48">
        <f t="shared" si="52"/>
      </c>
      <c r="W236" s="49">
        <v>6</v>
      </c>
      <c r="X236" s="48">
        <f t="shared" si="106"/>
      </c>
      <c r="Y236" s="48">
        <f t="shared" si="637"/>
      </c>
      <c r="Z236" s="48">
        <f t="shared" si="791"/>
      </c>
      <c r="AA236" s="48">
        <f t="shared" si="209"/>
      </c>
      <c r="AB236" s="48">
        <f t="shared" si="275"/>
      </c>
      <c r="AC236" s="45">
        <f t="shared" si="126"/>
      </c>
      <c r="AD236" s="45">
        <f t="shared" si="169"/>
      </c>
      <c r="AE236" s="45">
        <f t="shared" si="15"/>
      </c>
      <c r="AF236" s="45">
        <f t="shared" si="79"/>
      </c>
      <c r="AG236" s="45">
        <f t="shared" si="657"/>
      </c>
      <c r="AH236" s="45">
        <f t="shared" si="816"/>
      </c>
      <c r="AI236" s="45">
        <f t="shared" si="230"/>
      </c>
      <c r="AJ236" s="50">
        <v>52</v>
      </c>
      <c r="AK236" s="43">
        <v>27803</v>
      </c>
      <c r="AL236" s="72">
        <v>573</v>
      </c>
      <c r="AM236" s="72">
        <v>578</v>
      </c>
      <c r="AN236" s="72">
        <v>87</v>
      </c>
      <c r="AO236" s="50">
        <v>13</v>
      </c>
      <c r="AP236" s="43">
        <v>56</v>
      </c>
      <c r="AQ236" s="43">
        <v>79</v>
      </c>
      <c r="AR236" s="50">
        <v>9</v>
      </c>
      <c r="AS236" s="43">
        <v>9</v>
      </c>
      <c r="AT236" s="43">
        <v>0</v>
      </c>
      <c r="AU236" s="43">
        <v>15</v>
      </c>
      <c r="AV236" s="51"/>
      <c r="AW236" s="51"/>
      <c r="AX236" s="52">
        <f t="shared" si="332"/>
      </c>
      <c r="AY236" s="7"/>
    </row>
    <row r="237">
      <c r="A237" s="34"/>
      <c r="B237" s="54" t="s">
        <v>65</v>
      </c>
      <c r="C237" s="54"/>
      <c r="D237" s="54"/>
      <c r="E237" s="54"/>
      <c r="F237" s="55">
        <f>SUM(F233:F236)</f>
      </c>
      <c r="G237" s="55">
        <f>SUM(G233:G236)</f>
      </c>
      <c r="H237" s="55">
        <f>SUM(H233:H236)</f>
      </c>
      <c r="I237" s="46">
        <f>SUM(I233:I236)</f>
      </c>
      <c r="J237" s="57">
        <f>SUM(J233:J236)</f>
      </c>
      <c r="K237" s="55">
        <f>SUM(K233:K236)</f>
      </c>
      <c r="L237" s="58">
        <f>SUM(L233:L236)</f>
      </c>
      <c r="M237" s="55">
        <f>SUM(M233:M236)</f>
      </c>
      <c r="N237" s="57">
        <f>SUM(N233:N236)</f>
      </c>
      <c r="O237" s="59">
        <f t="shared" si="836"/>
      </c>
      <c r="P237" s="60">
        <f>SUM(P233:P236)</f>
      </c>
      <c r="Q237" s="47">
        <f t="shared" si="255"/>
      </c>
      <c r="R237" s="57">
        <f>SUM(R233:R236)</f>
      </c>
      <c r="S237" s="55">
        <f>SUM(S233:S236)</f>
      </c>
      <c r="T237" s="61">
        <f t="shared" si="149"/>
      </c>
      <c r="U237" s="61">
        <f t="shared" si="189"/>
      </c>
      <c r="V237" s="61">
        <f t="shared" si="52"/>
      </c>
      <c r="W237" s="62">
        <f>SUM(W233:W236)</f>
      </c>
      <c r="X237" s="61">
        <f t="shared" si="106"/>
      </c>
      <c r="Y237" s="61">
        <f t="shared" si="637"/>
      </c>
      <c r="Z237" s="61">
        <f t="shared" si="791"/>
      </c>
      <c r="AA237" s="61">
        <f t="shared" si="209"/>
      </c>
      <c r="AB237" s="61">
        <f t="shared" si="275"/>
      </c>
      <c r="AC237" s="59">
        <f t="shared" si="126"/>
      </c>
      <c r="AD237" s="59">
        <f t="shared" si="169"/>
      </c>
      <c r="AE237" s="59">
        <f t="shared" si="15"/>
      </c>
      <c r="AF237" s="59">
        <f t="shared" si="79"/>
      </c>
      <c r="AG237" s="59">
        <f t="shared" si="657"/>
      </c>
      <c r="AH237" s="59">
        <f t="shared" si="816"/>
      </c>
      <c r="AI237" s="59">
        <f t="shared" si="230"/>
      </c>
      <c r="AJ237" s="57">
        <f>AVERAGE(AJ233:AJ236)</f>
      </c>
      <c r="AK237" s="57">
        <f>SUM(AK233:AK236)</f>
      </c>
      <c r="AL237" s="57">
        <f>SUM(AL233:AL236)</f>
      </c>
      <c r="AM237" s="57">
        <f>SUM(AM233:AM236)</f>
      </c>
      <c r="AN237" s="57">
        <f>SUM(AN233:AN236)</f>
      </c>
      <c r="AO237" s="63">
        <f>SUM(AO233:AO236)</f>
      </c>
      <c r="AP237" s="57">
        <f>SUM(AP233:AP236)</f>
      </c>
      <c r="AQ237" s="63">
        <f>SUM(AQ233:AQ236)</f>
      </c>
      <c r="AR237" s="63">
        <f>SUM(AR233:AR236)</f>
      </c>
      <c r="AS237" s="57">
        <f>SUM(AS233:AS236)</f>
      </c>
      <c r="AT237" s="57">
        <f>SUM(AT233:AT236)</f>
      </c>
      <c r="AU237" s="57">
        <f>SUM(AU233:AU236)</f>
      </c>
      <c r="AV237" s="64"/>
      <c r="AW237" s="64"/>
      <c r="AX237" s="57">
        <f>SUM(AX233:AX236)</f>
      </c>
      <c r="AY237" s="7"/>
    </row>
    <row r="238">
      <c r="A238" s="34"/>
      <c r="B238" s="35" t="s">
        <v>66</v>
      </c>
      <c r="C238" s="36" t="s">
        <v>81</v>
      </c>
      <c r="D238" s="37" t="s">
        <v>84</v>
      </c>
      <c r="E238" s="71" t="s">
        <v>85</v>
      </c>
      <c r="F238" s="39">
        <f t="shared" ref="F238:F241" si="715">G238+H238+I238</f>
      </c>
      <c r="G238" s="39">
        <v>2114.79</v>
      </c>
      <c r="H238" s="39">
        <v>2136.45</v>
      </c>
      <c r="I238" s="46">
        <v>0</v>
      </c>
      <c r="J238" s="44">
        <v>2</v>
      </c>
      <c r="K238" s="73">
        <v>5656.369999999981</v>
      </c>
      <c r="L238" s="50">
        <v>0</v>
      </c>
      <c r="M238" s="73">
        <v>0</v>
      </c>
      <c r="N238" s="44">
        <v>0</v>
      </c>
      <c r="O238" s="45">
        <f t="shared" si="836"/>
      </c>
      <c r="P238" s="46"/>
      <c r="Q238" s="47">
        <f t="shared" si="255"/>
      </c>
      <c r="R238" s="42">
        <f t="shared" ref="R238:R241" si="447">J238+L238</f>
      </c>
      <c r="S238" s="39">
        <f t="shared" ref="S238:S241" si="561">K238+M238</f>
      </c>
      <c r="T238" s="48">
        <f t="shared" si="149"/>
      </c>
      <c r="U238" s="48">
        <f t="shared" si="189"/>
      </c>
      <c r="V238" s="48">
        <f t="shared" si="52"/>
      </c>
      <c r="W238" s="49">
        <v>2</v>
      </c>
      <c r="X238" s="48">
        <f t="shared" si="106"/>
      </c>
      <c r="Y238" s="48">
        <f t="shared" si="637"/>
      </c>
      <c r="Z238" s="48">
        <f t="shared" si="791"/>
      </c>
      <c r="AA238" s="48">
        <f t="shared" si="209"/>
      </c>
      <c r="AB238" s="48">
        <f t="shared" si="275"/>
      </c>
      <c r="AC238" s="45">
        <f t="shared" si="126"/>
      </c>
      <c r="AD238" s="45">
        <f t="shared" si="169"/>
      </c>
      <c r="AE238" s="45">
        <f t="shared" si="15"/>
      </c>
      <c r="AF238" s="45">
        <f t="shared" si="79"/>
      </c>
      <c r="AG238" s="45">
        <f t="shared" si="657"/>
      </c>
      <c r="AH238" s="45">
        <f t="shared" si="816"/>
      </c>
      <c r="AI238" s="45">
        <f t="shared" si="230"/>
      </c>
      <c r="AJ238" s="50">
        <v>52</v>
      </c>
      <c r="AK238" s="72">
        <v>31485</v>
      </c>
      <c r="AL238" s="72">
        <v>685</v>
      </c>
      <c r="AM238" s="72">
        <v>712</v>
      </c>
      <c r="AN238" s="72">
        <v>119</v>
      </c>
      <c r="AO238" s="50">
        <v>36</v>
      </c>
      <c r="AP238" s="43">
        <v>65</v>
      </c>
      <c r="AQ238" s="43">
        <v>107</v>
      </c>
      <c r="AR238" s="50">
        <v>2</v>
      </c>
      <c r="AS238" s="43">
        <v>9</v>
      </c>
      <c r="AT238" s="43">
        <v>2</v>
      </c>
      <c r="AU238" s="43">
        <v>19</v>
      </c>
      <c r="AV238" s="51"/>
      <c r="AW238" s="51"/>
      <c r="AX238" s="52">
        <f t="shared" ref="AX238:AX241" si="333">COUNT(AU238)</f>
      </c>
      <c r="AY238" s="7"/>
    </row>
    <row r="239">
      <c r="A239" s="34"/>
      <c r="B239" s="35" t="s">
        <v>66</v>
      </c>
      <c r="C239" s="36" t="s">
        <v>81</v>
      </c>
      <c r="D239" s="37" t="s">
        <v>84</v>
      </c>
      <c r="E239" s="71" t="s">
        <v>86</v>
      </c>
      <c r="F239" s="74">
        <f t="shared" si="715"/>
      </c>
      <c r="G239" s="39">
        <v>1640.88</v>
      </c>
      <c r="H239" s="39">
        <v>2422.37</v>
      </c>
      <c r="I239" s="46">
        <v>0</v>
      </c>
      <c r="J239" s="42">
        <v>6</v>
      </c>
      <c r="K239" s="39">
        <v>14189.179999999993</v>
      </c>
      <c r="L239" s="43">
        <v>0</v>
      </c>
      <c r="M239" s="39">
        <v>0</v>
      </c>
      <c r="N239" s="44">
        <v>0</v>
      </c>
      <c r="O239" s="45">
        <f t="shared" si="836"/>
      </c>
      <c r="P239" s="46"/>
      <c r="Q239" s="47">
        <f t="shared" si="255"/>
      </c>
      <c r="R239" s="42">
        <f t="shared" si="447"/>
      </c>
      <c r="S239" s="39">
        <f t="shared" si="561"/>
      </c>
      <c r="T239" s="48">
        <f t="shared" si="149"/>
      </c>
      <c r="U239" s="48">
        <f t="shared" si="189"/>
      </c>
      <c r="V239" s="48">
        <f t="shared" si="52"/>
      </c>
      <c r="W239" s="49">
        <v>5</v>
      </c>
      <c r="X239" s="48">
        <f t="shared" si="106"/>
      </c>
      <c r="Y239" s="48">
        <f t="shared" si="637"/>
      </c>
      <c r="Z239" s="48">
        <f t="shared" si="791"/>
      </c>
      <c r="AA239" s="48">
        <f t="shared" si="209"/>
      </c>
      <c r="AB239" s="48">
        <f t="shared" si="275"/>
      </c>
      <c r="AC239" s="45">
        <f t="shared" si="126"/>
      </c>
      <c r="AD239" s="45">
        <f t="shared" si="169"/>
      </c>
      <c r="AE239" s="45">
        <f t="shared" si="15"/>
      </c>
      <c r="AF239" s="45">
        <f t="shared" si="79"/>
      </c>
      <c r="AG239" s="45">
        <f t="shared" si="657"/>
      </c>
      <c r="AH239" s="45">
        <f t="shared" si="816"/>
      </c>
      <c r="AI239" s="45">
        <f t="shared" si="230"/>
      </c>
      <c r="AJ239" s="44">
        <v>51</v>
      </c>
      <c r="AK239" s="42">
        <v>36096</v>
      </c>
      <c r="AL239" s="42">
        <v>751</v>
      </c>
      <c r="AM239" s="42">
        <v>768</v>
      </c>
      <c r="AN239" s="42">
        <v>109</v>
      </c>
      <c r="AO239" s="50">
        <v>28</v>
      </c>
      <c r="AP239" s="42">
        <v>71</v>
      </c>
      <c r="AQ239" s="43">
        <v>98</v>
      </c>
      <c r="AR239" s="50">
        <v>6</v>
      </c>
      <c r="AS239" s="44">
        <v>11</v>
      </c>
      <c r="AT239" s="44">
        <v>0</v>
      </c>
      <c r="AU239" s="44">
        <v>29</v>
      </c>
      <c r="AV239" s="51"/>
      <c r="AW239" s="51"/>
      <c r="AX239" s="52">
        <f t="shared" si="333"/>
      </c>
      <c r="AY239" s="7"/>
    </row>
    <row r="240">
      <c r="A240" s="34"/>
      <c r="B240" s="35" t="s">
        <v>66</v>
      </c>
      <c r="C240" s="36" t="s">
        <v>81</v>
      </c>
      <c r="D240" s="37" t="s">
        <v>84</v>
      </c>
      <c r="E240" s="71" t="s">
        <v>87</v>
      </c>
      <c r="F240" s="74">
        <f t="shared" si="715"/>
      </c>
      <c r="G240" s="39">
        <v>3096.82</v>
      </c>
      <c r="H240" s="39">
        <v>2060.45</v>
      </c>
      <c r="I240" s="46">
        <v>0</v>
      </c>
      <c r="J240" s="42">
        <v>2</v>
      </c>
      <c r="K240" s="39">
        <v>5656.369999999995</v>
      </c>
      <c r="L240" s="43">
        <v>1</v>
      </c>
      <c r="M240" s="39">
        <v>5096.520000000001</v>
      </c>
      <c r="N240" s="44">
        <v>0</v>
      </c>
      <c r="O240" s="45">
        <f t="shared" si="836"/>
      </c>
      <c r="P240" s="46"/>
      <c r="Q240" s="47">
        <f t="shared" si="255"/>
      </c>
      <c r="R240" s="42">
        <f t="shared" si="447"/>
      </c>
      <c r="S240" s="39">
        <f t="shared" si="561"/>
      </c>
      <c r="T240" s="48">
        <f t="shared" si="149"/>
      </c>
      <c r="U240" s="48">
        <f t="shared" si="189"/>
      </c>
      <c r="V240" s="48">
        <f t="shared" si="52"/>
      </c>
      <c r="W240" s="49">
        <v>3</v>
      </c>
      <c r="X240" s="48">
        <f t="shared" si="106"/>
      </c>
      <c r="Y240" s="48">
        <f t="shared" si="637"/>
      </c>
      <c r="Z240" s="48">
        <f t="shared" si="791"/>
      </c>
      <c r="AA240" s="48">
        <f t="shared" si="209"/>
      </c>
      <c r="AB240" s="48">
        <f t="shared" si="275"/>
      </c>
      <c r="AC240" s="45">
        <f t="shared" si="126"/>
      </c>
      <c r="AD240" s="45">
        <f t="shared" si="169"/>
      </c>
      <c r="AE240" s="45">
        <f t="shared" si="15"/>
      </c>
      <c r="AF240" s="45">
        <f t="shared" si="79"/>
      </c>
      <c r="AG240" s="45">
        <f t="shared" si="657"/>
      </c>
      <c r="AH240" s="45">
        <f t="shared" si="816"/>
      </c>
      <c r="AI240" s="45">
        <f t="shared" si="230"/>
      </c>
      <c r="AJ240" s="44">
        <v>52</v>
      </c>
      <c r="AK240" s="42">
        <v>33496</v>
      </c>
      <c r="AL240" s="42">
        <v>719</v>
      </c>
      <c r="AM240" s="42">
        <v>756</v>
      </c>
      <c r="AN240" s="42">
        <v>101</v>
      </c>
      <c r="AO240" s="50">
        <v>30</v>
      </c>
      <c r="AP240" s="42">
        <v>88</v>
      </c>
      <c r="AQ240" s="43">
        <v>115</v>
      </c>
      <c r="AR240" s="50">
        <v>4</v>
      </c>
      <c r="AS240" s="42">
        <v>3</v>
      </c>
      <c r="AT240" s="42">
        <v>2</v>
      </c>
      <c r="AU240" s="42">
        <v>13</v>
      </c>
      <c r="AV240" s="51"/>
      <c r="AW240" s="51"/>
      <c r="AX240" s="52">
        <f t="shared" si="333"/>
      </c>
      <c r="AY240" s="7"/>
    </row>
    <row r="241">
      <c r="A241" s="34"/>
      <c r="B241" s="35" t="s">
        <v>66</v>
      </c>
      <c r="C241" s="36" t="s">
        <v>81</v>
      </c>
      <c r="D241" s="37" t="s">
        <v>84</v>
      </c>
      <c r="E241" s="75" t="s">
        <v>88</v>
      </c>
      <c r="F241" s="39">
        <f t="shared" si="715"/>
      </c>
      <c r="G241" s="39">
        <v>3457.03</v>
      </c>
      <c r="H241" s="39">
        <v>1560.05</v>
      </c>
      <c r="I241" s="46">
        <v>0</v>
      </c>
      <c r="J241" s="42">
        <v>6</v>
      </c>
      <c r="K241" s="39">
        <v>12147.180000000022</v>
      </c>
      <c r="L241" s="43">
        <v>1</v>
      </c>
      <c r="M241" s="39">
        <v>5096.52</v>
      </c>
      <c r="N241" s="44">
        <v>2</v>
      </c>
      <c r="O241" s="45">
        <f t="shared" si="836"/>
      </c>
      <c r="P241" s="46"/>
      <c r="Q241" s="47">
        <f t="shared" si="255"/>
      </c>
      <c r="R241" s="42">
        <f t="shared" si="447"/>
      </c>
      <c r="S241" s="39">
        <f t="shared" si="561"/>
      </c>
      <c r="T241" s="48">
        <f t="shared" si="149"/>
      </c>
      <c r="U241" s="48">
        <f t="shared" si="189"/>
      </c>
      <c r="V241" s="48">
        <f t="shared" si="52"/>
      </c>
      <c r="W241" s="49">
        <v>6</v>
      </c>
      <c r="X241" s="48">
        <f t="shared" si="106"/>
      </c>
      <c r="Y241" s="48">
        <f t="shared" si="637"/>
      </c>
      <c r="Z241" s="48">
        <f t="shared" si="791"/>
      </c>
      <c r="AA241" s="48">
        <f t="shared" si="209"/>
      </c>
      <c r="AB241" s="48">
        <f t="shared" si="275"/>
      </c>
      <c r="AC241" s="45">
        <f t="shared" si="126"/>
      </c>
      <c r="AD241" s="45">
        <f t="shared" si="169"/>
      </c>
      <c r="AE241" s="45">
        <f t="shared" si="15"/>
      </c>
      <c r="AF241" s="45">
        <f t="shared" si="79"/>
      </c>
      <c r="AG241" s="45">
        <f t="shared" si="657"/>
      </c>
      <c r="AH241" s="45">
        <f t="shared" si="816"/>
      </c>
      <c r="AI241" s="45">
        <f t="shared" si="230"/>
      </c>
      <c r="AJ241" s="44">
        <v>52</v>
      </c>
      <c r="AK241" s="42">
        <v>27815</v>
      </c>
      <c r="AL241" s="42">
        <v>768</v>
      </c>
      <c r="AM241" s="42">
        <v>807</v>
      </c>
      <c r="AN241" s="42">
        <v>93</v>
      </c>
      <c r="AO241" s="50">
        <v>36</v>
      </c>
      <c r="AP241" s="42">
        <v>88</v>
      </c>
      <c r="AQ241" s="43">
        <v>98</v>
      </c>
      <c r="AR241" s="50">
        <v>8</v>
      </c>
      <c r="AS241" s="42">
        <v>9</v>
      </c>
      <c r="AT241" s="42">
        <v>6</v>
      </c>
      <c r="AU241" s="42">
        <v>11</v>
      </c>
      <c r="AV241" s="51"/>
      <c r="AW241" s="51"/>
      <c r="AX241" s="52">
        <f t="shared" si="333"/>
      </c>
      <c r="AY241" s="7"/>
    </row>
    <row r="242">
      <c r="A242" s="34"/>
      <c r="B242" s="54" t="s">
        <v>65</v>
      </c>
      <c r="C242" s="54"/>
      <c r="D242" s="54"/>
      <c r="E242" s="54"/>
      <c r="F242" s="76">
        <f>SUM(F238:F241)</f>
      </c>
      <c r="G242" s="55">
        <f>SUM(G238:G241)</f>
      </c>
      <c r="H242" s="55">
        <f>SUM(H238:H241)</f>
      </c>
      <c r="I242" s="46">
        <f>SUM(I238:I241)</f>
      </c>
      <c r="J242" s="57">
        <f>SUM(J238:J241)</f>
      </c>
      <c r="K242" s="55">
        <f>SUM(K238:K241)</f>
      </c>
      <c r="L242" s="58">
        <f>SUM(L238:L241)</f>
      </c>
      <c r="M242" s="55">
        <f>SUM(M238:M241)</f>
      </c>
      <c r="N242" s="57">
        <f>SUM(N238:N241)</f>
      </c>
      <c r="O242" s="59">
        <f t="shared" si="836"/>
      </c>
      <c r="P242" s="60">
        <f>SUM(P238:P241)</f>
      </c>
      <c r="Q242" s="47">
        <f t="shared" si="255"/>
      </c>
      <c r="R242" s="57">
        <f>SUM(R238:R241)</f>
      </c>
      <c r="S242" s="55">
        <f>SUM(S238:S241)</f>
      </c>
      <c r="T242" s="61">
        <f t="shared" si="149"/>
      </c>
      <c r="U242" s="61">
        <f t="shared" si="189"/>
      </c>
      <c r="V242" s="61">
        <f t="shared" si="52"/>
      </c>
      <c r="W242" s="62">
        <f>SUM(W238:W241)</f>
      </c>
      <c r="X242" s="61">
        <f t="shared" si="106"/>
      </c>
      <c r="Y242" s="61">
        <f t="shared" si="637"/>
      </c>
      <c r="Z242" s="61">
        <f t="shared" si="791"/>
      </c>
      <c r="AA242" s="61">
        <f t="shared" si="209"/>
      </c>
      <c r="AB242" s="61">
        <f t="shared" si="275"/>
      </c>
      <c r="AC242" s="59">
        <f t="shared" si="126"/>
      </c>
      <c r="AD242" s="59">
        <f t="shared" si="169"/>
      </c>
      <c r="AE242" s="59">
        <f t="shared" si="15"/>
      </c>
      <c r="AF242" s="59">
        <f t="shared" si="79"/>
      </c>
      <c r="AG242" s="59">
        <f t="shared" si="657"/>
      </c>
      <c r="AH242" s="59">
        <f t="shared" si="816"/>
      </c>
      <c r="AI242" s="59">
        <f t="shared" si="230"/>
      </c>
      <c r="AJ242" s="57">
        <f>AVERAGE(AJ238:AJ241)</f>
      </c>
      <c r="AK242" s="57">
        <f>SUM(AK238:AK241)</f>
      </c>
      <c r="AL242" s="57">
        <f>SUM(AL238:AL241)</f>
      </c>
      <c r="AM242" s="57">
        <f>SUM(AM238:AM241)</f>
      </c>
      <c r="AN242" s="57">
        <f>SUM(AN238:AN241)</f>
      </c>
      <c r="AO242" s="63">
        <f>SUM(AO238:AO241)</f>
      </c>
      <c r="AP242" s="57">
        <f>SUM(AP238:AP241)</f>
      </c>
      <c r="AQ242" s="63">
        <f>SUM(AQ238:AQ241)</f>
      </c>
      <c r="AR242" s="63">
        <f>SUM(AR238:AR241)</f>
      </c>
      <c r="AS242" s="57">
        <f>SUM(AS238:AS241)</f>
      </c>
      <c r="AT242" s="57">
        <f>SUM(AT238:AT241)</f>
      </c>
      <c r="AU242" s="57">
        <f>SUM(AU238:AU241)</f>
      </c>
      <c r="AV242" s="64"/>
      <c r="AW242" s="64"/>
      <c r="AX242" s="57">
        <f>SUM(AX238:AX241)</f>
      </c>
      <c r="AY242" s="7"/>
    </row>
    <row r="243">
      <c r="A243" s="34"/>
      <c r="B243" s="35" t="s">
        <v>66</v>
      </c>
      <c r="C243" s="35" t="s">
        <v>81</v>
      </c>
      <c r="D243" s="37" t="s">
        <v>60</v>
      </c>
      <c r="E243" s="71" t="s">
        <v>89</v>
      </c>
      <c r="F243" s="74">
        <f t="shared" ref="F243:F244" si="716">G243+H243+I243</f>
      </c>
      <c r="G243" s="39">
        <v>2757.65</v>
      </c>
      <c r="H243" s="39">
        <v>1450.86</v>
      </c>
      <c r="I243" s="46">
        <v>0</v>
      </c>
      <c r="J243" s="42">
        <v>5</v>
      </c>
      <c r="K243" s="39">
        <v>12194.329999999987</v>
      </c>
      <c r="L243" s="43">
        <v>0</v>
      </c>
      <c r="M243" s="39">
        <v>0</v>
      </c>
      <c r="N243" s="44">
        <v>0</v>
      </c>
      <c r="O243" s="45">
        <f t="shared" si="836"/>
      </c>
      <c r="P243" s="46"/>
      <c r="Q243" s="47">
        <f t="shared" si="255"/>
      </c>
      <c r="R243" s="42">
        <f t="shared" ref="R243:R244" si="448">J243+L243</f>
      </c>
      <c r="S243" s="39">
        <f t="shared" ref="S243:S244" si="562">K243+M243</f>
      </c>
      <c r="T243" s="48">
        <f t="shared" si="149"/>
      </c>
      <c r="U243" s="48">
        <f t="shared" si="189"/>
      </c>
      <c r="V243" s="48">
        <f t="shared" si="52"/>
      </c>
      <c r="W243" s="49">
        <v>3</v>
      </c>
      <c r="X243" s="48">
        <f t="shared" si="106"/>
      </c>
      <c r="Y243" s="48">
        <f t="shared" si="637"/>
      </c>
      <c r="Z243" s="48">
        <f t="shared" si="791"/>
      </c>
      <c r="AA243" s="48">
        <f t="shared" si="209"/>
      </c>
      <c r="AB243" s="48">
        <f t="shared" si="275"/>
      </c>
      <c r="AC243" s="45">
        <f t="shared" si="126"/>
      </c>
      <c r="AD243" s="45">
        <f t="shared" si="169"/>
      </c>
      <c r="AE243" s="45">
        <f t="shared" si="15"/>
      </c>
      <c r="AF243" s="45">
        <f t="shared" si="79"/>
      </c>
      <c r="AG243" s="45">
        <f t="shared" si="657"/>
      </c>
      <c r="AH243" s="45">
        <f t="shared" si="816"/>
      </c>
      <c r="AI243" s="45">
        <f t="shared" si="230"/>
      </c>
      <c r="AJ243" s="44">
        <v>53</v>
      </c>
      <c r="AK243" s="42">
        <v>28899</v>
      </c>
      <c r="AL243" s="42">
        <v>751</v>
      </c>
      <c r="AM243" s="42">
        <v>800</v>
      </c>
      <c r="AN243" s="42">
        <v>87</v>
      </c>
      <c r="AO243" s="50">
        <v>33</v>
      </c>
      <c r="AP243" s="42">
        <v>84</v>
      </c>
      <c r="AQ243" s="43">
        <v>102</v>
      </c>
      <c r="AR243" s="50">
        <v>7</v>
      </c>
      <c r="AS243" s="42">
        <v>2</v>
      </c>
      <c r="AT243" s="42">
        <v>6</v>
      </c>
      <c r="AU243" s="42">
        <v>14</v>
      </c>
      <c r="AV243" s="51"/>
      <c r="AW243" s="51"/>
      <c r="AX243" s="77">
        <f t="shared" ref="AX243:AX244" si="334">COUNT(AU243)</f>
      </c>
      <c r="AY243" s="7"/>
    </row>
    <row r="244">
      <c r="A244" s="34"/>
      <c r="B244" s="35" t="s">
        <v>66</v>
      </c>
      <c r="C244" s="36" t="s">
        <v>81</v>
      </c>
      <c r="D244" s="37" t="s">
        <v>60</v>
      </c>
      <c r="E244" s="75" t="s">
        <v>90</v>
      </c>
      <c r="F244" s="39">
        <f t="shared" si="716"/>
      </c>
      <c r="G244" s="39">
        <v>2364.9</v>
      </c>
      <c r="H244" s="39">
        <v>1470.08</v>
      </c>
      <c r="I244" s="46">
        <v>0</v>
      </c>
      <c r="J244" s="42">
        <v>4</v>
      </c>
      <c r="K244" s="39">
        <v>10199.48000000001</v>
      </c>
      <c r="L244" s="43">
        <v>0</v>
      </c>
      <c r="M244" s="39">
        <v>0</v>
      </c>
      <c r="N244" s="44">
        <v>0</v>
      </c>
      <c r="O244" s="45">
        <f t="shared" si="836"/>
      </c>
      <c r="P244" s="46"/>
      <c r="Q244" s="47">
        <f t="shared" si="255"/>
      </c>
      <c r="R244" s="42">
        <f t="shared" si="448"/>
      </c>
      <c r="S244" s="39">
        <f t="shared" si="562"/>
      </c>
      <c r="T244" s="48">
        <f t="shared" si="149"/>
      </c>
      <c r="U244" s="48">
        <f t="shared" si="189"/>
      </c>
      <c r="V244" s="48">
        <f t="shared" si="52"/>
      </c>
      <c r="W244" s="49">
        <v>3</v>
      </c>
      <c r="X244" s="48">
        <f t="shared" si="106"/>
      </c>
      <c r="Y244" s="48">
        <f t="shared" si="637"/>
      </c>
      <c r="Z244" s="48">
        <f t="shared" si="791"/>
      </c>
      <c r="AA244" s="48">
        <f t="shared" si="209"/>
      </c>
      <c r="AB244" s="48">
        <f t="shared" si="275"/>
      </c>
      <c r="AC244" s="45">
        <f t="shared" si="126"/>
      </c>
      <c r="AD244" s="45">
        <f t="shared" si="169"/>
      </c>
      <c r="AE244" s="45">
        <f t="shared" si="15"/>
      </c>
      <c r="AF244" s="45">
        <f t="shared" si="79"/>
      </c>
      <c r="AG244" s="45">
        <f t="shared" si="657"/>
      </c>
      <c r="AH244" s="45">
        <f t="shared" si="816"/>
      </c>
      <c r="AI244" s="45">
        <f t="shared" si="230"/>
      </c>
      <c r="AJ244" s="44">
        <v>53</v>
      </c>
      <c r="AK244" s="42">
        <v>27002</v>
      </c>
      <c r="AL244" s="42">
        <v>708</v>
      </c>
      <c r="AM244" s="42">
        <v>777</v>
      </c>
      <c r="AN244" s="42">
        <v>82</v>
      </c>
      <c r="AO244" s="50">
        <v>17</v>
      </c>
      <c r="AP244" s="42">
        <v>50</v>
      </c>
      <c r="AQ244" s="43">
        <v>85</v>
      </c>
      <c r="AR244" s="50">
        <v>5</v>
      </c>
      <c r="AS244" s="42">
        <v>7</v>
      </c>
      <c r="AT244" s="42">
        <v>1</v>
      </c>
      <c r="AU244" s="42">
        <v>12</v>
      </c>
      <c r="AV244" s="51"/>
      <c r="AW244" s="51"/>
      <c r="AX244" s="77">
        <f t="shared" si="334"/>
      </c>
      <c r="AY244" s="7"/>
    </row>
    <row r="245">
      <c r="A245" s="34"/>
      <c r="B245" s="54" t="s">
        <v>65</v>
      </c>
      <c r="C245" s="54"/>
      <c r="D245" s="54"/>
      <c r="E245" s="54"/>
      <c r="F245" s="76">
        <f>SUM(F243:F244)</f>
      </c>
      <c r="G245" s="76">
        <f>SUM(G243:G244)</f>
      </c>
      <c r="H245" s="76">
        <f>SUM(H243:H244)</f>
      </c>
      <c r="I245" s="46">
        <f>SUM(I243:I244)</f>
      </c>
      <c r="J245" s="57">
        <f>SUM(J243:J244)</f>
      </c>
      <c r="K245" s="57">
        <f>SUM(K243:K244)</f>
      </c>
      <c r="L245" s="57">
        <f>SUM(L243:L244)</f>
      </c>
      <c r="M245" s="57">
        <f>SUM(M243:M244)</f>
      </c>
      <c r="N245" s="57">
        <f>SUM(N243:N244)</f>
      </c>
      <c r="O245" s="59">
        <f t="shared" si="836"/>
      </c>
      <c r="P245" s="60">
        <f>SUM(P243:P244)</f>
      </c>
      <c r="Q245" s="47">
        <f t="shared" si="255"/>
      </c>
      <c r="R245" s="57">
        <f>SUM(R243:R244)</f>
      </c>
      <c r="S245" s="55">
        <f>SUM(S243:S244)</f>
      </c>
      <c r="T245" s="61">
        <f t="shared" si="149"/>
      </c>
      <c r="U245" s="61">
        <f t="shared" si="189"/>
      </c>
      <c r="V245" s="61">
        <f t="shared" si="52"/>
      </c>
      <c r="W245" s="62">
        <f>SUM(W243:W244)</f>
      </c>
      <c r="X245" s="61">
        <f t="shared" si="106"/>
      </c>
      <c r="Y245" s="61">
        <f t="shared" si="637"/>
      </c>
      <c r="Z245" s="61">
        <f t="shared" si="791"/>
      </c>
      <c r="AA245" s="61">
        <f t="shared" si="209"/>
      </c>
      <c r="AB245" s="61">
        <f t="shared" si="275"/>
      </c>
      <c r="AC245" s="59">
        <f t="shared" si="126"/>
      </c>
      <c r="AD245" s="59">
        <f t="shared" si="169"/>
      </c>
      <c r="AE245" s="59">
        <f t="shared" si="15"/>
      </c>
      <c r="AF245" s="59">
        <f t="shared" si="79"/>
      </c>
      <c r="AG245" s="59">
        <f t="shared" si="657"/>
      </c>
      <c r="AH245" s="59">
        <f t="shared" si="816"/>
      </c>
      <c r="AI245" s="59">
        <f t="shared" si="230"/>
      </c>
      <c r="AJ245" s="57">
        <f>AVERAGE(AJ243:AJ244)</f>
      </c>
      <c r="AK245" s="57">
        <f>SUM(AK243:AK244)</f>
      </c>
      <c r="AL245" s="57">
        <f>SUM(AL243:AL244)</f>
      </c>
      <c r="AM245" s="57">
        <f>SUM(AM243:AM244)</f>
      </c>
      <c r="AN245" s="57">
        <f>SUM(AN243:AN244)</f>
      </c>
      <c r="AO245" s="57">
        <f>SUM(AO243:AO244)</f>
      </c>
      <c r="AP245" s="57">
        <f>SUM(AP243:AP244)</f>
      </c>
      <c r="AQ245" s="57">
        <f>SUM(AQ243:AQ244)</f>
      </c>
      <c r="AR245" s="57">
        <f>SUM(AR243:AR244)</f>
      </c>
      <c r="AS245" s="57">
        <f>SUM(AS243:AS244)</f>
      </c>
      <c r="AT245" s="57">
        <f>SUM(AT243:AT244)</f>
      </c>
      <c r="AU245" s="57">
        <f>SUM(AU243:AU244)</f>
      </c>
      <c r="AV245" s="64"/>
      <c r="AW245" s="64"/>
      <c r="AX245" s="57">
        <f>SUM(AX243:AX244)</f>
      </c>
      <c r="AY245" s="7"/>
    </row>
    <row r="246">
      <c r="A246" s="34"/>
      <c r="B246" s="78" t="s">
        <v>91</v>
      </c>
      <c r="C246" s="78"/>
      <c r="D246" s="78"/>
      <c r="E246" s="78"/>
      <c r="F246" s="87">
        <f>F242+F237+F232+F227+F245</f>
      </c>
      <c r="G246" s="87">
        <f>G242+G237+G232+G227+G245</f>
      </c>
      <c r="H246" s="87">
        <f>H242+H237+H232+H227+H245</f>
      </c>
      <c r="I246" s="87">
        <f>I242+I237+I232+I227+I245</f>
      </c>
      <c r="J246" s="92">
        <f>J242+J237+J232+J227+J245</f>
      </c>
      <c r="K246" s="87">
        <f>K242+K237+K232+K227+K245</f>
      </c>
      <c r="L246" s="92">
        <f>L242+L237+L232+L227+L245</f>
      </c>
      <c r="M246" s="87">
        <f>M242+M237+M232+M227+M245</f>
      </c>
      <c r="N246" s="92">
        <f>N242+N237+N232+N227+N245</f>
      </c>
      <c r="O246" s="82">
        <f t="shared" si="836"/>
      </c>
      <c r="P246" s="87">
        <f>P242+P237+P232+P227+P245</f>
      </c>
      <c r="Q246" s="83">
        <f t="shared" si="255"/>
      </c>
      <c r="R246" s="92">
        <f>R242+R237+R232+R227+R245</f>
      </c>
      <c r="S246" s="80">
        <f>S242+S237+S232+S227+S245</f>
      </c>
      <c r="T246" s="80">
        <f t="shared" si="149"/>
      </c>
      <c r="U246" s="80">
        <f t="shared" si="189"/>
      </c>
      <c r="V246" s="80">
        <f t="shared" si="52"/>
      </c>
      <c r="W246" s="92">
        <f>W242+W237+W232+W227+W245</f>
      </c>
      <c r="X246" s="80">
        <f t="shared" si="106"/>
      </c>
      <c r="Y246" s="80">
        <f t="shared" si="637"/>
      </c>
      <c r="Z246" s="80">
        <f t="shared" si="791"/>
      </c>
      <c r="AA246" s="80">
        <f t="shared" si="209"/>
      </c>
      <c r="AB246" s="80">
        <f t="shared" si="275"/>
      </c>
      <c r="AC246" s="82">
        <f t="shared" si="126"/>
      </c>
      <c r="AD246" s="82">
        <f t="shared" si="169"/>
      </c>
      <c r="AE246" s="82">
        <f t="shared" si="15"/>
      </c>
      <c r="AF246" s="82">
        <f t="shared" si="79"/>
      </c>
      <c r="AG246" s="82">
        <f t="shared" si="657"/>
      </c>
      <c r="AH246" s="82">
        <f t="shared" si="816"/>
      </c>
      <c r="AI246" s="82">
        <f t="shared" si="230"/>
      </c>
      <c r="AJ246" s="84"/>
      <c r="AK246" s="84">
        <f>AK242+AK237+AK232+AK227+AK245</f>
      </c>
      <c r="AL246" s="84">
        <f>AL242+AL237+AL232+AL227+AL245</f>
      </c>
      <c r="AM246" s="84">
        <f>AM242+AM237+AM232+AM227+AM245</f>
      </c>
      <c r="AN246" s="84">
        <f>AN242+AN237+AN232+AN227+AN245</f>
      </c>
      <c r="AO246" s="84">
        <f>AO242+AO237+AO232+AO227+AO245</f>
      </c>
      <c r="AP246" s="84">
        <f>AP242+AP237+AP232+AP227+AP245</f>
      </c>
      <c r="AQ246" s="84">
        <f>AQ242+AQ237+AQ232+AQ227+AQ245</f>
      </c>
      <c r="AR246" s="84">
        <f>AR242+AR237+AR232+AR227+AR245</f>
      </c>
      <c r="AS246" s="84">
        <f>AS242+AS237+AS232+AS227+AS245</f>
      </c>
      <c r="AT246" s="84">
        <f>AT242+AT237+AT232+AT227+AT245</f>
      </c>
      <c r="AU246" s="84">
        <f>AU242+AU237+AU232+AU227+AU245</f>
      </c>
      <c r="AV246" s="85"/>
      <c r="AW246" s="85"/>
      <c r="AX246" s="80">
        <f>AX242+AX237+AX232+AX227+AX245</f>
      </c>
      <c r="AY246" s="7"/>
    </row>
    <row r="247">
      <c r="A247" s="91"/>
      <c r="B247" s="2" t="s">
        <v>1</v>
      </c>
      <c r="C247" s="2"/>
      <c r="D247" s="2"/>
      <c r="E247" s="2"/>
      <c r="F247" s="3" t="s">
        <v>2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4" t="s">
        <v>3</v>
      </c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5" t="s">
        <v>4</v>
      </c>
      <c r="AW247" s="5"/>
      <c r="AX247" s="6" t="s">
        <v>5</v>
      </c>
      <c r="AY247" s="7"/>
    </row>
    <row r="248">
      <c r="A248" s="91"/>
      <c r="B248" s="2"/>
      <c r="C248" s="2"/>
      <c r="D248" s="2"/>
      <c r="E248" s="2"/>
      <c r="F248" s="8" t="s">
        <v>6</v>
      </c>
      <c r="G248" s="8"/>
      <c r="H248" s="8"/>
      <c r="I248" s="8"/>
      <c r="J248" s="9" t="s">
        <v>94</v>
      </c>
      <c r="K248" s="9"/>
      <c r="L248" s="9"/>
      <c r="M248" s="9"/>
      <c r="N248" s="9"/>
      <c r="O248" s="9"/>
      <c r="P248" s="9"/>
      <c r="Q248" s="9"/>
      <c r="R248" s="9"/>
      <c r="S248" s="9"/>
      <c r="T248" s="10" t="s">
        <v>7</v>
      </c>
      <c r="U248" s="10"/>
      <c r="V248" s="10"/>
      <c r="W248" s="10"/>
      <c r="X248" s="10"/>
      <c r="Y248" s="10"/>
      <c r="Z248" s="11" t="s">
        <v>8</v>
      </c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2" t="s">
        <v>9</v>
      </c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3"/>
      <c r="AW248" s="14"/>
      <c r="AX248" s="6"/>
      <c r="AY248" s="7"/>
    </row>
    <row r="249">
      <c r="A249" s="91"/>
      <c r="B249" s="15" t="s">
        <v>10</v>
      </c>
      <c r="C249" s="16" t="s">
        <v>11</v>
      </c>
      <c r="D249" s="17" t="s">
        <v>12</v>
      </c>
      <c r="E249" s="18" t="s">
        <v>13</v>
      </c>
      <c r="F249" s="19" t="s">
        <v>14</v>
      </c>
      <c r="G249" s="8" t="s">
        <v>15</v>
      </c>
      <c r="H249" s="20" t="s">
        <v>16</v>
      </c>
      <c r="I249" s="21" t="s">
        <v>17</v>
      </c>
      <c r="J249" s="22" t="s">
        <v>18</v>
      </c>
      <c r="K249" s="23" t="s">
        <v>19</v>
      </c>
      <c r="L249" s="24" t="s">
        <v>20</v>
      </c>
      <c r="M249" s="23" t="s">
        <v>21</v>
      </c>
      <c r="N249" s="23" t="s">
        <v>22</v>
      </c>
      <c r="O249" s="23" t="s">
        <v>23</v>
      </c>
      <c r="P249" s="25" t="s">
        <v>24</v>
      </c>
      <c r="Q249" s="23" t="s">
        <v>25</v>
      </c>
      <c r="R249" s="22" t="s">
        <v>26</v>
      </c>
      <c r="S249" s="26" t="s">
        <v>27</v>
      </c>
      <c r="T249" s="10" t="s">
        <v>28</v>
      </c>
      <c r="U249" s="10" t="s">
        <v>29</v>
      </c>
      <c r="V249" s="10" t="s">
        <v>30</v>
      </c>
      <c r="W249" s="27" t="s">
        <v>31</v>
      </c>
      <c r="X249" s="10" t="s">
        <v>32</v>
      </c>
      <c r="Y249" s="28" t="s">
        <v>33</v>
      </c>
      <c r="Z249" s="29" t="s">
        <v>34</v>
      </c>
      <c r="AA249" s="30" t="s">
        <v>35</v>
      </c>
      <c r="AB249" s="31" t="s">
        <v>36</v>
      </c>
      <c r="AC249" s="30" t="s">
        <v>37</v>
      </c>
      <c r="AD249" s="30" t="s">
        <v>38</v>
      </c>
      <c r="AE249" s="32" t="s">
        <v>39</v>
      </c>
      <c r="AF249" s="30" t="s">
        <v>40</v>
      </c>
      <c r="AG249" s="30" t="s">
        <v>41</v>
      </c>
      <c r="AH249" s="30" t="s">
        <v>42</v>
      </c>
      <c r="AI249" s="32" t="s">
        <v>43</v>
      </c>
      <c r="AJ249" s="32" t="s">
        <v>44</v>
      </c>
      <c r="AK249" s="12" t="s">
        <v>45</v>
      </c>
      <c r="AL249" s="33" t="s">
        <v>46</v>
      </c>
      <c r="AM249" s="33" t="s">
        <v>47</v>
      </c>
      <c r="AN249" s="33" t="s">
        <v>48</v>
      </c>
      <c r="AO249" s="33" t="s">
        <v>49</v>
      </c>
      <c r="AP249" s="33" t="s">
        <v>50</v>
      </c>
      <c r="AQ249" s="12" t="s">
        <v>51</v>
      </c>
      <c r="AR249" s="12" t="s">
        <v>52</v>
      </c>
      <c r="AS249" s="12" t="s">
        <v>53</v>
      </c>
      <c r="AT249" s="12" t="s">
        <v>54</v>
      </c>
      <c r="AU249" s="12" t="s">
        <v>55</v>
      </c>
      <c r="AV249" s="13"/>
      <c r="AW249" s="14"/>
      <c r="AX249" s="6" t="s">
        <v>56</v>
      </c>
      <c r="AY249" s="7"/>
    </row>
    <row customHeight="true" ht="18.452380952380953" r="250">
      <c r="A250" s="34" t="s">
        <v>103</v>
      </c>
      <c r="B250" s="89" t="s">
        <v>99</v>
      </c>
      <c r="C250" s="36" t="s">
        <v>59</v>
      </c>
      <c r="D250" s="37" t="s">
        <v>60</v>
      </c>
      <c r="E250" s="38" t="s">
        <v>61</v>
      </c>
      <c r="F250" s="67">
        <f t="shared" ref="F250:F251" si="717">G250+H250+I250</f>
      </c>
      <c r="G250" s="73">
        <v>1119.58</v>
      </c>
      <c r="H250" s="73">
        <v>1234.51</v>
      </c>
      <c r="I250" s="46">
        <v>0</v>
      </c>
      <c r="J250" s="42">
        <v>4</v>
      </c>
      <c r="K250" s="73">
        <v>7419.5599999999995</v>
      </c>
      <c r="L250" s="42">
        <v>0</v>
      </c>
      <c r="M250" s="39">
        <v>0</v>
      </c>
      <c r="N250" s="44">
        <v>0</v>
      </c>
      <c r="O250" s="45">
        <f t="shared" ref="O250:O276" si="837">N250/R250</f>
      </c>
      <c r="P250" s="41"/>
      <c r="Q250" s="47">
        <f t="shared" ref="Q250:Q276" si="256">P250/R250</f>
      </c>
      <c r="R250" s="42">
        <f t="shared" ref="R250:R251" si="449">J250+L250</f>
      </c>
      <c r="S250" s="39">
        <f t="shared" ref="S250:S251" si="563">K250+M250</f>
      </c>
      <c r="T250" s="48">
        <f t="shared" ref="T250:T276" si="150">S250/F250</f>
      </c>
      <c r="U250" s="48">
        <f t="shared" ref="U250:U276" si="190">S250/(F250+(AX250*500)+F250*3%)</f>
      </c>
      <c r="V250" s="48">
        <f t="shared" ref="V250:V276" si="53">S250/R250</f>
      </c>
      <c r="W250" s="49">
        <v>3</v>
      </c>
      <c r="X250" s="48">
        <f t="shared" ref="X250:X276" si="107">F250/W250</f>
      </c>
      <c r="Y250" s="48">
        <f t="shared" ref="Y250:Y276" si="638">F250/R250</f>
      </c>
      <c r="Z250" s="48">
        <f t="shared" ref="Z250:Z276" si="792">F250/AL250</f>
      </c>
      <c r="AA250" s="48">
        <f t="shared" ref="AA250:AA276" si="210">F250/AK250*1000</f>
      </c>
      <c r="AB250" s="48">
        <f t="shared" ref="AB250:AB276" si="276">F250/AN250</f>
      </c>
      <c r="AC250" s="45">
        <f t="shared" ref="AC250:AC276" si="127">AL250/AK250</f>
      </c>
      <c r="AD250" s="45">
        <f t="shared" ref="AD250:AD276" si="170">AN250/AM250</f>
      </c>
      <c r="AE250" s="45">
        <f t="shared" ref="AE250:AE257" si="16">AP250/AM250</f>
      </c>
      <c r="AF250" s="45">
        <f t="shared" ref="AF250:AF257" si="80">R250/AP250</f>
      </c>
      <c r="AG250" s="45">
        <f t="shared" ref="AG250:AG276" si="658">AR250/AN250</f>
      </c>
      <c r="AH250" s="45">
        <f t="shared" ref="AH250:AH276" si="817">R250/AR250</f>
      </c>
      <c r="AI250" s="45">
        <f t="shared" ref="AI250:AI276" si="231">AQ250/AM250</f>
      </c>
      <c r="AJ250" s="50">
        <v>55</v>
      </c>
      <c r="AK250" s="43">
        <v>27015</v>
      </c>
      <c r="AL250" s="43">
        <v>658</v>
      </c>
      <c r="AM250" s="43">
        <v>714</v>
      </c>
      <c r="AN250" s="43">
        <v>98</v>
      </c>
      <c r="AO250" s="50">
        <v>21</v>
      </c>
      <c r="AP250" s="43">
        <v>48</v>
      </c>
      <c r="AQ250" s="43">
        <v>85</v>
      </c>
      <c r="AR250" s="50">
        <v>4</v>
      </c>
      <c r="AS250" s="50">
        <v>1</v>
      </c>
      <c r="AT250" s="50">
        <v>1</v>
      </c>
      <c r="AU250" s="50">
        <v>17</v>
      </c>
      <c r="AV250" s="51"/>
      <c r="AW250" s="51"/>
      <c r="AX250" s="52">
        <f t="shared" ref="AX250:AX251" si="335">COUNT(AU250)</f>
      </c>
      <c r="AY250" s="7"/>
    </row>
    <row customHeight="true" ht="18.452380952380953" r="251">
      <c r="A251" s="34"/>
      <c r="B251" s="89" t="s">
        <v>99</v>
      </c>
      <c r="C251" s="36" t="s">
        <v>59</v>
      </c>
      <c r="D251" s="37" t="s">
        <v>60</v>
      </c>
      <c r="E251" s="53" t="s">
        <v>62</v>
      </c>
      <c r="F251" s="67">
        <f t="shared" si="717"/>
      </c>
      <c r="G251" s="73">
        <v>363.35</v>
      </c>
      <c r="H251" s="39">
        <v>568.26</v>
      </c>
      <c r="I251" s="46">
        <v>0</v>
      </c>
      <c r="J251" s="44">
        <v>0</v>
      </c>
      <c r="K251" s="73">
        <v>0</v>
      </c>
      <c r="L251" s="44">
        <v>0</v>
      </c>
      <c r="M251" s="73">
        <v>0</v>
      </c>
      <c r="N251" s="44">
        <v>0</v>
      </c>
      <c r="O251" s="45">
        <f t="shared" si="837"/>
      </c>
      <c r="P251" s="41"/>
      <c r="Q251" s="47">
        <f t="shared" si="256"/>
      </c>
      <c r="R251" s="42">
        <f t="shared" si="449"/>
      </c>
      <c r="S251" s="39">
        <f t="shared" si="563"/>
      </c>
      <c r="T251" s="48">
        <f t="shared" si="150"/>
      </c>
      <c r="U251" s="48">
        <f t="shared" si="190"/>
      </c>
      <c r="V251" s="48">
        <f t="shared" si="53"/>
      </c>
      <c r="W251" s="49">
        <v>0</v>
      </c>
      <c r="X251" s="48">
        <f t="shared" si="107"/>
      </c>
      <c r="Y251" s="48">
        <f t="shared" si="638"/>
      </c>
      <c r="Z251" s="48">
        <f t="shared" si="792"/>
      </c>
      <c r="AA251" s="48">
        <f t="shared" si="210"/>
      </c>
      <c r="AB251" s="48">
        <f t="shared" si="276"/>
      </c>
      <c r="AC251" s="45">
        <f t="shared" si="127"/>
      </c>
      <c r="AD251" s="45">
        <f t="shared" si="170"/>
      </c>
      <c r="AE251" s="45">
        <f t="shared" si="16"/>
      </c>
      <c r="AF251" s="45">
        <f t="shared" si="80"/>
      </c>
      <c r="AG251" s="45">
        <f t="shared" si="658"/>
      </c>
      <c r="AH251" s="45">
        <f t="shared" si="817"/>
      </c>
      <c r="AI251" s="45">
        <f t="shared" si="231"/>
      </c>
      <c r="AJ251" s="50">
        <v>56</v>
      </c>
      <c r="AK251" s="50">
        <v>1885</v>
      </c>
      <c r="AL251" s="43">
        <v>300</v>
      </c>
      <c r="AM251" s="43">
        <v>324</v>
      </c>
      <c r="AN251" s="43">
        <v>39</v>
      </c>
      <c r="AO251" s="50">
        <v>2</v>
      </c>
      <c r="AP251" s="43">
        <v>25</v>
      </c>
      <c r="AQ251" s="43">
        <v>38</v>
      </c>
      <c r="AR251" s="50">
        <v>0</v>
      </c>
      <c r="AS251" s="50">
        <v>3</v>
      </c>
      <c r="AT251" s="50">
        <v>1</v>
      </c>
      <c r="AU251" s="50">
        <v>14</v>
      </c>
      <c r="AV251" s="51"/>
      <c r="AW251" s="51"/>
      <c r="AX251" s="52">
        <f t="shared" si="335"/>
      </c>
      <c r="AY251" s="7"/>
    </row>
    <row customHeight="true" ht="18.452380952380953" r="252">
      <c r="A252" s="34"/>
      <c r="B252" s="54" t="s">
        <v>65</v>
      </c>
      <c r="C252" s="54"/>
      <c r="D252" s="54"/>
      <c r="E252" s="54"/>
      <c r="F252" s="55">
        <f>SUM(F250:F251)</f>
      </c>
      <c r="G252" s="55">
        <f>SUM(G250:G251)</f>
      </c>
      <c r="H252" s="55">
        <f>SUM(H250:H251)</f>
      </c>
      <c r="I252" s="46">
        <f>SUM(I248:I251)</f>
      </c>
      <c r="J252" s="57">
        <f>SUM(J250:J251)</f>
      </c>
      <c r="K252" s="55">
        <f>SUM(K250:K251)</f>
      </c>
      <c r="L252" s="57">
        <f>SUM(L250:L251)</f>
      </c>
      <c r="M252" s="55">
        <f>SUM(M250:M251)</f>
      </c>
      <c r="N252" s="57">
        <f>SUM(N250:N251)</f>
      </c>
      <c r="O252" s="59">
        <f t="shared" si="837"/>
      </c>
      <c r="P252" s="60">
        <f>SUM(P248:P251)</f>
      </c>
      <c r="Q252" s="47">
        <f t="shared" si="256"/>
      </c>
      <c r="R252" s="57">
        <f>SUM(R250:R251)</f>
      </c>
      <c r="S252" s="55">
        <f>SUM(S250:S251)</f>
      </c>
      <c r="T252" s="61">
        <f t="shared" si="150"/>
      </c>
      <c r="U252" s="61">
        <f t="shared" si="190"/>
      </c>
      <c r="V252" s="61">
        <f t="shared" si="53"/>
      </c>
      <c r="W252" s="62">
        <f>SUM(W250:W251)</f>
      </c>
      <c r="X252" s="61">
        <f t="shared" si="107"/>
      </c>
      <c r="Y252" s="61">
        <f t="shared" si="638"/>
      </c>
      <c r="Z252" s="61">
        <f t="shared" si="792"/>
      </c>
      <c r="AA252" s="61">
        <f t="shared" si="210"/>
      </c>
      <c r="AB252" s="61">
        <f t="shared" si="276"/>
      </c>
      <c r="AC252" s="59">
        <f t="shared" si="127"/>
      </c>
      <c r="AD252" s="59">
        <f t="shared" si="170"/>
      </c>
      <c r="AE252" s="59">
        <f t="shared" si="16"/>
      </c>
      <c r="AF252" s="59">
        <f t="shared" si="80"/>
      </c>
      <c r="AG252" s="59">
        <f t="shared" si="658"/>
      </c>
      <c r="AH252" s="59">
        <f t="shared" si="817"/>
      </c>
      <c r="AI252" s="59">
        <f t="shared" si="231"/>
      </c>
      <c r="AJ252" s="63">
        <f>AVERAGE(AJ250:AJ251)</f>
      </c>
      <c r="AK252" s="57">
        <f>SUM(AK250:AK251)</f>
      </c>
      <c r="AL252" s="57">
        <f>SUM(AL250:AL251)</f>
      </c>
      <c r="AM252" s="57">
        <f>SUM(AM250:AM251)</f>
      </c>
      <c r="AN252" s="57">
        <f>SUM(AN250:AN251)</f>
      </c>
      <c r="AO252" s="57">
        <f>SUM(AO250:AO251)</f>
      </c>
      <c r="AP252" s="57">
        <f>SUM(AP250:AP251)</f>
      </c>
      <c r="AQ252" s="57">
        <f>SUM(AQ250:AQ251)</f>
      </c>
      <c r="AR252" s="57">
        <f>SUM(AR250:AR251)</f>
      </c>
      <c r="AS252" s="57">
        <f>SUM(AS250:AS251)</f>
      </c>
      <c r="AT252" s="57">
        <f>SUM(AT250:AT251)</f>
      </c>
      <c r="AU252" s="57">
        <f>SUM(AU250:AU251)</f>
      </c>
      <c r="AV252" s="64"/>
      <c r="AW252" s="64"/>
      <c r="AX252" s="57">
        <f>SUM(AX248:AX251)</f>
      </c>
      <c r="AY252" s="7"/>
    </row>
    <row r="253">
      <c r="A253" s="34"/>
      <c r="B253" s="89" t="s">
        <v>80</v>
      </c>
      <c r="C253" s="36" t="s">
        <v>59</v>
      </c>
      <c r="D253" s="37" t="s">
        <v>77</v>
      </c>
      <c r="E253" s="53" t="s">
        <v>68</v>
      </c>
      <c r="F253" s="39">
        <f t="shared" ref="F253:F256" si="718">G253+H253+I253</f>
      </c>
      <c r="G253" s="65">
        <v>933.96</v>
      </c>
      <c r="H253" s="66">
        <v>1877.15</v>
      </c>
      <c r="I253" s="46">
        <v>0</v>
      </c>
      <c r="J253" s="44">
        <v>4</v>
      </c>
      <c r="K253" s="73">
        <v>12580.44</v>
      </c>
      <c r="L253" s="44">
        <v>0</v>
      </c>
      <c r="M253" s="73">
        <v>0</v>
      </c>
      <c r="N253" s="44">
        <v>0</v>
      </c>
      <c r="O253" s="45">
        <f t="shared" si="837"/>
      </c>
      <c r="P253" s="41"/>
      <c r="Q253" s="47">
        <f t="shared" si="256"/>
      </c>
      <c r="R253" s="42">
        <f t="shared" ref="R253:R256" si="450">J253+L253</f>
      </c>
      <c r="S253" s="39">
        <f t="shared" ref="S253:S256" si="564">K253+M253</f>
      </c>
      <c r="T253" s="48">
        <f t="shared" si="150"/>
      </c>
      <c r="U253" s="48">
        <f t="shared" si="190"/>
      </c>
      <c r="V253" s="48">
        <f t="shared" si="53"/>
      </c>
      <c r="W253" s="49">
        <v>4</v>
      </c>
      <c r="X253" s="48">
        <f t="shared" si="107"/>
      </c>
      <c r="Y253" s="48">
        <f t="shared" si="638"/>
      </c>
      <c r="Z253" s="48">
        <f t="shared" si="792"/>
      </c>
      <c r="AA253" s="48">
        <f t="shared" si="210"/>
      </c>
      <c r="AB253" s="48">
        <f t="shared" si="276"/>
      </c>
      <c r="AC253" s="45">
        <f t="shared" si="127"/>
      </c>
      <c r="AD253" s="45">
        <f t="shared" si="170"/>
      </c>
      <c r="AE253" s="45">
        <f t="shared" si="16"/>
      </c>
      <c r="AF253" s="45">
        <f t="shared" si="80"/>
      </c>
      <c r="AG253" s="45">
        <f t="shared" si="658"/>
      </c>
      <c r="AH253" s="45">
        <f t="shared" si="817"/>
      </c>
      <c r="AI253" s="45">
        <f t="shared" si="231"/>
      </c>
      <c r="AJ253" s="50">
        <v>56</v>
      </c>
      <c r="AK253" s="43">
        <v>28314</v>
      </c>
      <c r="AL253" s="43">
        <v>693</v>
      </c>
      <c r="AM253" s="43">
        <v>711</v>
      </c>
      <c r="AN253" s="43">
        <v>122</v>
      </c>
      <c r="AO253" s="50">
        <v>30</v>
      </c>
      <c r="AP253" s="43">
        <v>52</v>
      </c>
      <c r="AQ253" s="43">
        <v>111</v>
      </c>
      <c r="AR253" s="50">
        <v>4</v>
      </c>
      <c r="AS253" s="43">
        <v>5</v>
      </c>
      <c r="AT253" s="43">
        <v>0</v>
      </c>
      <c r="AU253" s="43">
        <v>23</v>
      </c>
      <c r="AV253" s="51"/>
      <c r="AW253" s="51"/>
      <c r="AX253" s="52">
        <f t="shared" ref="AX253:AX256" si="336">COUNT(AU253)</f>
      </c>
      <c r="AY253" s="7"/>
    </row>
    <row r="254">
      <c r="A254" s="34"/>
      <c r="B254" s="89" t="s">
        <v>80</v>
      </c>
      <c r="C254" s="36" t="s">
        <v>59</v>
      </c>
      <c r="D254" s="37" t="s">
        <v>77</v>
      </c>
      <c r="E254" s="53" t="s">
        <v>69</v>
      </c>
      <c r="F254" s="67">
        <f t="shared" si="718"/>
      </c>
      <c r="G254" s="39">
        <v>1083.11</v>
      </c>
      <c r="H254" s="39">
        <v>2274.73</v>
      </c>
      <c r="I254" s="46">
        <v>0</v>
      </c>
      <c r="J254" s="42">
        <v>7</v>
      </c>
      <c r="K254" s="39">
        <v>16737.46</v>
      </c>
      <c r="L254" s="42">
        <v>0</v>
      </c>
      <c r="M254" s="39">
        <v>0</v>
      </c>
      <c r="N254" s="44">
        <v>0</v>
      </c>
      <c r="O254" s="45">
        <f t="shared" si="837"/>
      </c>
      <c r="P254" s="41"/>
      <c r="Q254" s="47">
        <f t="shared" si="256"/>
      </c>
      <c r="R254" s="42">
        <f t="shared" si="450"/>
      </c>
      <c r="S254" s="39">
        <f t="shared" si="564"/>
      </c>
      <c r="T254" s="48">
        <f t="shared" si="150"/>
      </c>
      <c r="U254" s="48">
        <f t="shared" si="190"/>
      </c>
      <c r="V254" s="48">
        <f t="shared" si="53"/>
      </c>
      <c r="W254" s="49">
        <v>7</v>
      </c>
      <c r="X254" s="48">
        <f t="shared" si="107"/>
      </c>
      <c r="Y254" s="48">
        <f t="shared" si="638"/>
      </c>
      <c r="Z254" s="48">
        <f t="shared" si="792"/>
      </c>
      <c r="AA254" s="48">
        <f t="shared" si="210"/>
      </c>
      <c r="AB254" s="48">
        <f t="shared" si="276"/>
      </c>
      <c r="AC254" s="45">
        <f t="shared" si="127"/>
      </c>
      <c r="AD254" s="45">
        <f t="shared" si="170"/>
      </c>
      <c r="AE254" s="45">
        <f t="shared" si="16"/>
      </c>
      <c r="AF254" s="45">
        <f t="shared" si="80"/>
      </c>
      <c r="AG254" s="45">
        <f t="shared" si="658"/>
      </c>
      <c r="AH254" s="45">
        <f t="shared" si="817"/>
      </c>
      <c r="AI254" s="45">
        <f t="shared" si="231"/>
      </c>
      <c r="AJ254" s="50">
        <v>54</v>
      </c>
      <c r="AK254" s="50">
        <v>35648</v>
      </c>
      <c r="AL254" s="43">
        <v>768</v>
      </c>
      <c r="AM254" s="43">
        <v>789</v>
      </c>
      <c r="AN254" s="43">
        <v>134</v>
      </c>
      <c r="AO254" s="50">
        <v>23</v>
      </c>
      <c r="AP254" s="43">
        <v>84</v>
      </c>
      <c r="AQ254" s="43">
        <v>117</v>
      </c>
      <c r="AR254" s="50">
        <v>7</v>
      </c>
      <c r="AS254" s="50">
        <v>7</v>
      </c>
      <c r="AT254" s="50">
        <v>1</v>
      </c>
      <c r="AU254" s="50">
        <v>34</v>
      </c>
      <c r="AV254" s="51"/>
      <c r="AW254" s="51"/>
      <c r="AX254" s="52">
        <f t="shared" si="336"/>
      </c>
      <c r="AY254" s="7"/>
    </row>
    <row r="255">
      <c r="A255" s="34"/>
      <c r="B255" s="89" t="s">
        <v>80</v>
      </c>
      <c r="C255" s="36" t="s">
        <v>59</v>
      </c>
      <c r="D255" s="37" t="s">
        <v>77</v>
      </c>
      <c r="E255" s="53" t="s">
        <v>70</v>
      </c>
      <c r="F255" s="67">
        <f t="shared" si="718"/>
      </c>
      <c r="G255" s="73">
        <v>1108.24</v>
      </c>
      <c r="H255" s="73">
        <v>2043.69</v>
      </c>
      <c r="I255" s="46">
        <v>0</v>
      </c>
      <c r="J255" s="42">
        <v>6</v>
      </c>
      <c r="K255" s="73">
        <v>13635.769999999997</v>
      </c>
      <c r="L255" s="42">
        <v>0</v>
      </c>
      <c r="M255" s="39">
        <v>0</v>
      </c>
      <c r="N255" s="44">
        <v>0</v>
      </c>
      <c r="O255" s="45">
        <f t="shared" si="837"/>
      </c>
      <c r="P255" s="41"/>
      <c r="Q255" s="47">
        <f t="shared" si="256"/>
      </c>
      <c r="R255" s="42">
        <f t="shared" si="450"/>
      </c>
      <c r="S255" s="39">
        <f t="shared" si="564"/>
      </c>
      <c r="T255" s="48">
        <f t="shared" si="150"/>
      </c>
      <c r="U255" s="48">
        <f t="shared" si="190"/>
      </c>
      <c r="V255" s="48">
        <f t="shared" si="53"/>
      </c>
      <c r="W255" s="49">
        <v>6</v>
      </c>
      <c r="X255" s="48">
        <f t="shared" si="107"/>
      </c>
      <c r="Y255" s="48">
        <f t="shared" si="638"/>
      </c>
      <c r="Z255" s="48">
        <f t="shared" si="792"/>
      </c>
      <c r="AA255" s="48">
        <f t="shared" si="210"/>
      </c>
      <c r="AB255" s="48">
        <f t="shared" si="276"/>
      </c>
      <c r="AC255" s="45">
        <f t="shared" si="127"/>
      </c>
      <c r="AD255" s="45">
        <f t="shared" si="170"/>
      </c>
      <c r="AE255" s="45">
        <f t="shared" si="16"/>
      </c>
      <c r="AF255" s="45">
        <f t="shared" si="80"/>
      </c>
      <c r="AG255" s="45">
        <f t="shared" si="658"/>
      </c>
      <c r="AH255" s="45">
        <f t="shared" si="817"/>
      </c>
      <c r="AI255" s="45">
        <f t="shared" si="231"/>
      </c>
      <c r="AJ255" s="50">
        <v>59</v>
      </c>
      <c r="AK255" s="43">
        <v>22783</v>
      </c>
      <c r="AL255" s="43">
        <v>339</v>
      </c>
      <c r="AM255" s="43">
        <v>340</v>
      </c>
      <c r="AN255" s="43">
        <v>135</v>
      </c>
      <c r="AO255" s="50">
        <v>25</v>
      </c>
      <c r="AP255" s="43">
        <v>91</v>
      </c>
      <c r="AQ255" s="43">
        <v>100</v>
      </c>
      <c r="AR255" s="50">
        <v>6</v>
      </c>
      <c r="AS255" s="50">
        <v>6</v>
      </c>
      <c r="AT255" s="50">
        <v>2</v>
      </c>
      <c r="AU255" s="50">
        <v>18</v>
      </c>
      <c r="AV255" s="51"/>
      <c r="AW255" s="51"/>
      <c r="AX255" s="52">
        <f t="shared" si="336"/>
      </c>
      <c r="AY255" s="7"/>
    </row>
    <row r="256">
      <c r="A256" s="34"/>
      <c r="B256" s="89" t="s">
        <v>80</v>
      </c>
      <c r="C256" s="36" t="s">
        <v>59</v>
      </c>
      <c r="D256" s="37" t="s">
        <v>77</v>
      </c>
      <c r="E256" s="53" t="s">
        <v>71</v>
      </c>
      <c r="F256" s="67">
        <f t="shared" si="718"/>
      </c>
      <c r="G256" s="73">
        <v>891.76</v>
      </c>
      <c r="H256" s="39">
        <v>2501.68</v>
      </c>
      <c r="I256" s="46">
        <v>0</v>
      </c>
      <c r="J256" s="42">
        <v>6</v>
      </c>
      <c r="K256" s="39">
        <v>16016.729999999996</v>
      </c>
      <c r="L256" s="42">
        <v>0</v>
      </c>
      <c r="M256" s="39">
        <v>0</v>
      </c>
      <c r="N256" s="44">
        <v>0</v>
      </c>
      <c r="O256" s="45">
        <f t="shared" si="837"/>
      </c>
      <c r="P256" s="41"/>
      <c r="Q256" s="47">
        <f t="shared" si="256"/>
      </c>
      <c r="R256" s="42">
        <f t="shared" si="450"/>
      </c>
      <c r="S256" s="39">
        <f t="shared" si="564"/>
      </c>
      <c r="T256" s="48">
        <f t="shared" si="150"/>
      </c>
      <c r="U256" s="48">
        <f t="shared" si="190"/>
      </c>
      <c r="V256" s="48">
        <f t="shared" si="53"/>
      </c>
      <c r="W256" s="49">
        <v>4</v>
      </c>
      <c r="X256" s="48">
        <f t="shared" si="107"/>
      </c>
      <c r="Y256" s="48">
        <f t="shared" si="638"/>
      </c>
      <c r="Z256" s="48">
        <f t="shared" si="792"/>
      </c>
      <c r="AA256" s="48">
        <f t="shared" si="210"/>
      </c>
      <c r="AB256" s="48">
        <f t="shared" si="276"/>
      </c>
      <c r="AC256" s="45">
        <f t="shared" si="127"/>
      </c>
      <c r="AD256" s="45">
        <f t="shared" si="170"/>
      </c>
      <c r="AE256" s="45">
        <f t="shared" si="16"/>
      </c>
      <c r="AF256" s="45">
        <f t="shared" si="80"/>
      </c>
      <c r="AG256" s="45">
        <f t="shared" si="658"/>
      </c>
      <c r="AH256" s="45">
        <f t="shared" si="817"/>
      </c>
      <c r="AI256" s="45">
        <f t="shared" si="231"/>
      </c>
      <c r="AJ256" s="50">
        <v>62</v>
      </c>
      <c r="AK256" s="50">
        <v>24586</v>
      </c>
      <c r="AL256" s="43">
        <v>290</v>
      </c>
      <c r="AM256" s="43">
        <v>279</v>
      </c>
      <c r="AN256" s="43">
        <v>124</v>
      </c>
      <c r="AO256" s="50">
        <v>16</v>
      </c>
      <c r="AP256" s="43">
        <v>53</v>
      </c>
      <c r="AQ256" s="43">
        <v>98</v>
      </c>
      <c r="AR256" s="50">
        <v>6</v>
      </c>
      <c r="AS256" s="50">
        <v>5</v>
      </c>
      <c r="AT256" s="50">
        <v>1</v>
      </c>
      <c r="AU256" s="50">
        <v>24</v>
      </c>
      <c r="AV256" s="51"/>
      <c r="AW256" s="51"/>
      <c r="AX256" s="52">
        <f t="shared" si="336"/>
      </c>
      <c r="AY256" s="7"/>
    </row>
    <row r="257">
      <c r="A257" s="34"/>
      <c r="B257" s="54" t="s">
        <v>65</v>
      </c>
      <c r="C257" s="54"/>
      <c r="D257" s="54"/>
      <c r="E257" s="54"/>
      <c r="F257" s="55">
        <f>SUM(F253:F256)</f>
      </c>
      <c r="G257" s="55">
        <f>SUM(G253:G256)</f>
      </c>
      <c r="H257" s="55">
        <f>SUM(H253:H256)</f>
      </c>
      <c r="I257" s="46">
        <f>SUM(I253:I256)</f>
      </c>
      <c r="J257" s="57">
        <f>SUM(J253:J256)</f>
      </c>
      <c r="K257" s="58">
        <f>SUM(K253:K256)</f>
      </c>
      <c r="L257" s="57">
        <f>SUM(L253:L256)</f>
      </c>
      <c r="M257" s="55">
        <f>SUM(M253:M256)</f>
      </c>
      <c r="N257" s="57">
        <f>SUM(N253:N256)</f>
      </c>
      <c r="O257" s="59">
        <f t="shared" si="837"/>
      </c>
      <c r="P257" s="60">
        <f>SUM(P253:P256)</f>
      </c>
      <c r="Q257" s="47">
        <f t="shared" si="256"/>
      </c>
      <c r="R257" s="57">
        <f>SUM(R253:R256)</f>
      </c>
      <c r="S257" s="55">
        <f>SUM(S253:S256)</f>
      </c>
      <c r="T257" s="61">
        <f t="shared" si="150"/>
      </c>
      <c r="U257" s="61">
        <f t="shared" si="190"/>
      </c>
      <c r="V257" s="61">
        <f t="shared" si="53"/>
      </c>
      <c r="W257" s="62">
        <f>SUM(W253:W256)</f>
      </c>
      <c r="X257" s="61">
        <f t="shared" si="107"/>
      </c>
      <c r="Y257" s="61">
        <f t="shared" si="638"/>
      </c>
      <c r="Z257" s="61">
        <f t="shared" si="792"/>
      </c>
      <c r="AA257" s="61">
        <f t="shared" si="210"/>
      </c>
      <c r="AB257" s="61">
        <f t="shared" si="276"/>
      </c>
      <c r="AC257" s="59">
        <f t="shared" si="127"/>
      </c>
      <c r="AD257" s="59">
        <f t="shared" si="170"/>
      </c>
      <c r="AE257" s="59">
        <f t="shared" si="16"/>
      </c>
      <c r="AF257" s="59">
        <f t="shared" si="80"/>
      </c>
      <c r="AG257" s="59">
        <f t="shared" si="658"/>
      </c>
      <c r="AH257" s="59">
        <f t="shared" si="817"/>
      </c>
      <c r="AI257" s="59">
        <f t="shared" si="231"/>
      </c>
      <c r="AJ257" s="63">
        <f>AVERAGE(AJ253:AJ256)</f>
      </c>
      <c r="AK257" s="63">
        <f>SUM(AK253:AK256)</f>
      </c>
      <c r="AL257" s="63">
        <f>SUM(AL253:AL256)</f>
      </c>
      <c r="AM257" s="63">
        <f>SUM(AM253:AM256)</f>
      </c>
      <c r="AN257" s="63">
        <f>SUM(AN253:AN256)</f>
      </c>
      <c r="AO257" s="63">
        <f>SUM(AO253:AO256)</f>
      </c>
      <c r="AP257" s="63">
        <f>SUM(AP253:AP256)</f>
      </c>
      <c r="AQ257" s="63">
        <f>SUM(AQ253:AQ256)</f>
      </c>
      <c r="AR257" s="63">
        <f>SUM(AR253:AR256)</f>
      </c>
      <c r="AS257" s="63">
        <f>SUM(AS253:AS256)</f>
      </c>
      <c r="AT257" s="63">
        <f>SUM(AT253:AT256)</f>
      </c>
      <c r="AU257" s="63">
        <f>SUM(AU253:AU256)</f>
      </c>
      <c r="AV257" s="64"/>
      <c r="AW257" s="64"/>
      <c r="AX257" s="57">
        <f>SUM(AX253:AX256)</f>
      </c>
      <c r="AY257" s="7"/>
    </row>
    <row r="258">
      <c r="A258" s="34"/>
      <c r="B258" s="89" t="s">
        <v>80</v>
      </c>
      <c r="C258" s="36" t="s">
        <v>59</v>
      </c>
      <c r="D258" s="37" t="s">
        <v>72</v>
      </c>
      <c r="E258" s="53" t="s">
        <v>73</v>
      </c>
      <c r="F258" s="39">
        <f t="shared" ref="F258:F261" si="719">G258+H258+I258</f>
      </c>
      <c r="G258" s="40">
        <v>967.23</v>
      </c>
      <c r="H258" s="73">
        <v>2994.45</v>
      </c>
      <c r="I258" s="41">
        <v>0</v>
      </c>
      <c r="J258" s="42">
        <v>2</v>
      </c>
      <c r="K258" s="39">
        <v>5102.960000000006</v>
      </c>
      <c r="L258" s="42">
        <v>0</v>
      </c>
      <c r="M258" s="39">
        <v>0</v>
      </c>
      <c r="N258" s="44">
        <v>0</v>
      </c>
      <c r="O258" s="45">
        <f t="shared" si="837"/>
      </c>
      <c r="P258" s="46"/>
      <c r="Q258" s="47">
        <f t="shared" si="256"/>
      </c>
      <c r="R258" s="42">
        <f t="shared" ref="R258:R261" si="451">J258+L258</f>
      </c>
      <c r="S258" s="39">
        <f t="shared" ref="S258:S261" si="565">K258+M258</f>
      </c>
      <c r="T258" s="48">
        <f t="shared" si="150"/>
      </c>
      <c r="U258" s="48">
        <f t="shared" si="190"/>
      </c>
      <c r="V258" s="48">
        <f t="shared" si="53"/>
      </c>
      <c r="W258" s="49">
        <v>2</v>
      </c>
      <c r="X258" s="48">
        <f t="shared" si="107"/>
      </c>
      <c r="Y258" s="48">
        <f t="shared" si="638"/>
      </c>
      <c r="Z258" s="48">
        <f t="shared" si="792"/>
      </c>
      <c r="AA258" s="48">
        <f t="shared" si="210"/>
      </c>
      <c r="AB258" s="48">
        <f t="shared" si="276"/>
      </c>
      <c r="AC258" s="45">
        <f t="shared" si="127"/>
      </c>
      <c r="AD258" s="45">
        <f t="shared" si="170"/>
      </c>
      <c r="AE258" s="45">
        <f>AP259/AM258</f>
      </c>
      <c r="AF258" s="45">
        <f>R258/AP259</f>
      </c>
      <c r="AG258" s="45">
        <f t="shared" si="658"/>
      </c>
      <c r="AH258" s="45">
        <f t="shared" si="817"/>
      </c>
      <c r="AI258" s="45">
        <f t="shared" si="231"/>
      </c>
      <c r="AJ258" s="50">
        <v>66</v>
      </c>
      <c r="AK258" s="43">
        <v>31811</v>
      </c>
      <c r="AL258" s="43">
        <v>424</v>
      </c>
      <c r="AM258" s="43">
        <v>414</v>
      </c>
      <c r="AN258" s="43">
        <v>155</v>
      </c>
      <c r="AO258" s="50">
        <v>25</v>
      </c>
      <c r="AP258" s="43">
        <v>50</v>
      </c>
      <c r="AQ258" s="43">
        <v>111</v>
      </c>
      <c r="AR258" s="50">
        <v>2</v>
      </c>
      <c r="AS258" s="50">
        <v>6</v>
      </c>
      <c r="AT258" s="43">
        <v>3</v>
      </c>
      <c r="AU258" s="43">
        <v>33</v>
      </c>
      <c r="AV258" s="51"/>
      <c r="AW258" s="51"/>
      <c r="AX258" s="52">
        <f>COUNT(AU259)</f>
      </c>
      <c r="AY258" s="7"/>
    </row>
    <row r="259">
      <c r="A259" s="34"/>
      <c r="B259" s="89" t="s">
        <v>80</v>
      </c>
      <c r="C259" s="35" t="s">
        <v>59</v>
      </c>
      <c r="D259" s="37" t="s">
        <v>72</v>
      </c>
      <c r="E259" s="53" t="s">
        <v>74</v>
      </c>
      <c r="F259" s="39">
        <f t="shared" si="719"/>
      </c>
      <c r="G259" s="40">
        <v>824.16</v>
      </c>
      <c r="H259" s="39">
        <v>2505.53</v>
      </c>
      <c r="I259" s="46">
        <v>0</v>
      </c>
      <c r="J259" s="42">
        <v>6</v>
      </c>
      <c r="K259" s="39">
        <v>13391.009999999995</v>
      </c>
      <c r="L259" s="42">
        <v>0</v>
      </c>
      <c r="M259" s="39">
        <v>0</v>
      </c>
      <c r="N259" s="44">
        <v>1</v>
      </c>
      <c r="O259" s="45">
        <f t="shared" si="837"/>
      </c>
      <c r="P259" s="46"/>
      <c r="Q259" s="47">
        <f t="shared" si="256"/>
      </c>
      <c r="R259" s="42">
        <f t="shared" si="451"/>
      </c>
      <c r="S259" s="39">
        <f t="shared" si="565"/>
      </c>
      <c r="T259" s="48">
        <f t="shared" si="150"/>
      </c>
      <c r="U259" s="48">
        <f t="shared" si="190"/>
      </c>
      <c r="V259" s="48">
        <f t="shared" si="53"/>
      </c>
      <c r="W259" s="49">
        <v>4</v>
      </c>
      <c r="X259" s="48">
        <f t="shared" si="107"/>
      </c>
      <c r="Y259" s="48">
        <f t="shared" si="638"/>
      </c>
      <c r="Z259" s="48">
        <f t="shared" si="792"/>
      </c>
      <c r="AA259" s="48">
        <f t="shared" si="210"/>
      </c>
      <c r="AB259" s="48">
        <f t="shared" si="276"/>
      </c>
      <c r="AC259" s="45">
        <f t="shared" si="127"/>
      </c>
      <c r="AD259" s="45">
        <f t="shared" si="170"/>
      </c>
      <c r="AE259" s="45">
        <f t="shared" ref="AE259:AE276" si="17">AP259/AM259</f>
      </c>
      <c r="AF259" s="45">
        <f t="shared" ref="AF259:AF276" si="81">R259/AP259</f>
      </c>
      <c r="AG259" s="45">
        <f t="shared" si="658"/>
      </c>
      <c r="AH259" s="45">
        <f t="shared" si="817"/>
      </c>
      <c r="AI259" s="45">
        <f t="shared" si="231"/>
      </c>
      <c r="AJ259" s="50">
        <v>66</v>
      </c>
      <c r="AK259" s="43">
        <v>24476</v>
      </c>
      <c r="AL259" s="43">
        <v>260</v>
      </c>
      <c r="AM259" s="43">
        <v>250</v>
      </c>
      <c r="AN259" s="43">
        <v>116</v>
      </c>
      <c r="AO259" s="50">
        <v>17</v>
      </c>
      <c r="AP259" s="43">
        <v>52</v>
      </c>
      <c r="AQ259" s="43">
        <v>95</v>
      </c>
      <c r="AR259" s="50">
        <v>6</v>
      </c>
      <c r="AS259" s="50">
        <v>6</v>
      </c>
      <c r="AT259" s="50">
        <v>0</v>
      </c>
      <c r="AU259" s="50">
        <v>25</v>
      </c>
      <c r="AV259" s="51"/>
      <c r="AW259" s="51"/>
      <c r="AX259" s="52">
        <f t="shared" ref="AX259:AX261" si="337">COUNT(AU259)</f>
      </c>
      <c r="AY259" s="7"/>
    </row>
    <row r="260">
      <c r="A260" s="34"/>
      <c r="B260" s="89" t="s">
        <v>80</v>
      </c>
      <c r="C260" s="36" t="s">
        <v>59</v>
      </c>
      <c r="D260" s="37" t="s">
        <v>72</v>
      </c>
      <c r="E260" s="53" t="s">
        <v>75</v>
      </c>
      <c r="F260" s="39">
        <f t="shared" si="719"/>
      </c>
      <c r="G260" s="68">
        <v>902.23</v>
      </c>
      <c r="H260" s="39">
        <v>2340.06</v>
      </c>
      <c r="I260" s="46">
        <v>0</v>
      </c>
      <c r="J260" s="42">
        <v>5</v>
      </c>
      <c r="K260" s="39">
        <v>11358.079999999987</v>
      </c>
      <c r="L260" s="42">
        <v>0</v>
      </c>
      <c r="M260" s="39">
        <v>0</v>
      </c>
      <c r="N260" s="44">
        <v>1</v>
      </c>
      <c r="O260" s="45">
        <f t="shared" si="837"/>
      </c>
      <c r="P260" s="46"/>
      <c r="Q260" s="47">
        <f t="shared" si="256"/>
      </c>
      <c r="R260" s="42">
        <f t="shared" si="451"/>
      </c>
      <c r="S260" s="39">
        <f t="shared" si="565"/>
      </c>
      <c r="T260" s="48">
        <f t="shared" si="150"/>
      </c>
      <c r="U260" s="48">
        <f t="shared" si="190"/>
      </c>
      <c r="V260" s="48">
        <f t="shared" si="53"/>
      </c>
      <c r="W260" s="49">
        <v>4</v>
      </c>
      <c r="X260" s="48">
        <f t="shared" si="107"/>
      </c>
      <c r="Y260" s="48">
        <f t="shared" si="638"/>
      </c>
      <c r="Z260" s="48">
        <f t="shared" si="792"/>
      </c>
      <c r="AA260" s="48">
        <f t="shared" si="210"/>
      </c>
      <c r="AB260" s="48">
        <f t="shared" si="276"/>
      </c>
      <c r="AC260" s="45">
        <f t="shared" si="127"/>
      </c>
      <c r="AD260" s="45">
        <f t="shared" si="170"/>
      </c>
      <c r="AE260" s="45">
        <f t="shared" si="17"/>
      </c>
      <c r="AF260" s="45">
        <f t="shared" si="81"/>
      </c>
      <c r="AG260" s="45">
        <f t="shared" si="658"/>
      </c>
      <c r="AH260" s="45">
        <f t="shared" si="817"/>
      </c>
      <c r="AI260" s="45">
        <f t="shared" si="231"/>
      </c>
      <c r="AJ260" s="50">
        <v>63</v>
      </c>
      <c r="AK260" s="43">
        <v>34351</v>
      </c>
      <c r="AL260" s="43">
        <v>425</v>
      </c>
      <c r="AM260" s="43">
        <v>411</v>
      </c>
      <c r="AN260" s="43">
        <v>139</v>
      </c>
      <c r="AO260" s="50">
        <v>24</v>
      </c>
      <c r="AP260" s="43">
        <v>57</v>
      </c>
      <c r="AQ260" s="43">
        <v>87</v>
      </c>
      <c r="AR260" s="50">
        <v>5</v>
      </c>
      <c r="AS260" s="50">
        <v>5</v>
      </c>
      <c r="AT260" s="50">
        <v>2</v>
      </c>
      <c r="AU260" s="50">
        <v>28</v>
      </c>
      <c r="AV260" s="51"/>
      <c r="AW260" s="51"/>
      <c r="AX260" s="52">
        <f t="shared" si="337"/>
      </c>
      <c r="AY260" s="7"/>
    </row>
    <row r="261">
      <c r="A261" s="34"/>
      <c r="B261" s="89" t="s">
        <v>80</v>
      </c>
      <c r="C261" s="35" t="s">
        <v>59</v>
      </c>
      <c r="D261" s="37" t="s">
        <v>72</v>
      </c>
      <c r="E261" s="53" t="s">
        <v>76</v>
      </c>
      <c r="F261" s="39">
        <f t="shared" si="719"/>
      </c>
      <c r="G261" s="40">
        <v>687.21</v>
      </c>
      <c r="H261" s="39">
        <v>2686.27</v>
      </c>
      <c r="I261" s="46">
        <v>0</v>
      </c>
      <c r="J261" s="42">
        <v>8</v>
      </c>
      <c r="K261" s="39">
        <v>18725.860000000015</v>
      </c>
      <c r="L261" s="42">
        <v>0</v>
      </c>
      <c r="M261" s="39">
        <v>0</v>
      </c>
      <c r="N261" s="44">
        <v>0</v>
      </c>
      <c r="O261" s="45">
        <f t="shared" si="837"/>
      </c>
      <c r="P261" s="46"/>
      <c r="Q261" s="47">
        <f t="shared" si="256"/>
      </c>
      <c r="R261" s="42">
        <f t="shared" si="451"/>
      </c>
      <c r="S261" s="39">
        <f t="shared" si="565"/>
      </c>
      <c r="T261" s="48">
        <f t="shared" si="150"/>
      </c>
      <c r="U261" s="48">
        <f t="shared" si="190"/>
      </c>
      <c r="V261" s="48">
        <f t="shared" si="53"/>
      </c>
      <c r="W261" s="49">
        <v>7</v>
      </c>
      <c r="X261" s="48">
        <f t="shared" si="107"/>
      </c>
      <c r="Y261" s="48">
        <f t="shared" si="638"/>
      </c>
      <c r="Z261" s="48">
        <f t="shared" si="792"/>
      </c>
      <c r="AA261" s="48">
        <f t="shared" si="210"/>
      </c>
      <c r="AB261" s="48">
        <f t="shared" si="276"/>
      </c>
      <c r="AC261" s="45">
        <f t="shared" si="127"/>
      </c>
      <c r="AD261" s="45">
        <f t="shared" si="170"/>
      </c>
      <c r="AE261" s="45">
        <f t="shared" si="17"/>
      </c>
      <c r="AF261" s="45">
        <f t="shared" si="81"/>
      </c>
      <c r="AG261" s="45">
        <f t="shared" si="658"/>
      </c>
      <c r="AH261" s="45">
        <f t="shared" si="817"/>
      </c>
      <c r="AI261" s="45">
        <f t="shared" si="231"/>
      </c>
      <c r="AJ261" s="50">
        <v>65</v>
      </c>
      <c r="AK261" s="43">
        <v>30423</v>
      </c>
      <c r="AL261" s="43">
        <v>324</v>
      </c>
      <c r="AM261" s="43">
        <v>316</v>
      </c>
      <c r="AN261" s="43">
        <v>155</v>
      </c>
      <c r="AO261" s="50">
        <v>24</v>
      </c>
      <c r="AP261" s="43">
        <v>83</v>
      </c>
      <c r="AQ261" s="43">
        <v>109</v>
      </c>
      <c r="AR261" s="69">
        <v>8</v>
      </c>
      <c r="AS261" s="50">
        <v>6</v>
      </c>
      <c r="AT261" s="50">
        <v>0</v>
      </c>
      <c r="AU261" s="50">
        <v>39</v>
      </c>
      <c r="AV261" s="51"/>
      <c r="AW261" s="51"/>
      <c r="AX261" s="52">
        <f t="shared" si="337"/>
      </c>
      <c r="AY261" s="7"/>
    </row>
    <row r="262">
      <c r="A262" s="34"/>
      <c r="B262" s="54" t="s">
        <v>65</v>
      </c>
      <c r="C262" s="54"/>
      <c r="D262" s="54"/>
      <c r="E262" s="54"/>
      <c r="F262" s="55">
        <f>SUM(F258:F261)</f>
      </c>
      <c r="G262" s="56">
        <f>SUM(G258:G261)</f>
      </c>
      <c r="H262" s="55">
        <f>SUM(H258:H261)</f>
      </c>
      <c r="I262" s="46">
        <f>SUM(I258:I261)</f>
      </c>
      <c r="J262" s="57">
        <f>SUM(J258:J261)</f>
      </c>
      <c r="K262" s="55">
        <f>SUM(K258:K261)</f>
      </c>
      <c r="L262" s="57">
        <f>SUM(L258:L261)</f>
      </c>
      <c r="M262" s="55">
        <f>SUM(M258:M261)</f>
      </c>
      <c r="N262" s="57">
        <f>SUM(N258:N261)</f>
      </c>
      <c r="O262" s="59">
        <f t="shared" si="837"/>
      </c>
      <c r="P262" s="60">
        <f>SUM(P258:P261)</f>
      </c>
      <c r="Q262" s="47">
        <f t="shared" si="256"/>
      </c>
      <c r="R262" s="57">
        <f>SUM(R258:R261)</f>
      </c>
      <c r="S262" s="55">
        <f>SUM(S258:S261)</f>
      </c>
      <c r="T262" s="61">
        <f t="shared" si="150"/>
      </c>
      <c r="U262" s="61">
        <f t="shared" si="190"/>
      </c>
      <c r="V262" s="61">
        <f t="shared" si="53"/>
      </c>
      <c r="W262" s="62">
        <f>SUM(W258:W261)</f>
      </c>
      <c r="X262" s="61">
        <f t="shared" si="107"/>
      </c>
      <c r="Y262" s="61">
        <f t="shared" si="638"/>
      </c>
      <c r="Z262" s="61">
        <f t="shared" si="792"/>
      </c>
      <c r="AA262" s="61">
        <f t="shared" si="210"/>
      </c>
      <c r="AB262" s="61">
        <f t="shared" si="276"/>
      </c>
      <c r="AC262" s="59">
        <f t="shared" si="127"/>
      </c>
      <c r="AD262" s="59">
        <f t="shared" si="170"/>
      </c>
      <c r="AE262" s="59">
        <f t="shared" si="17"/>
      </c>
      <c r="AF262" s="59">
        <f t="shared" si="81"/>
      </c>
      <c r="AG262" s="59">
        <f t="shared" si="658"/>
      </c>
      <c r="AH262" s="59">
        <f t="shared" si="817"/>
      </c>
      <c r="AI262" s="59">
        <f t="shared" si="231"/>
      </c>
      <c r="AJ262" s="63">
        <f>AVERAGE(AJ258:AJ261)</f>
      </c>
      <c r="AK262" s="63">
        <f>SUM(AK258:AK261)</f>
      </c>
      <c r="AL262" s="63">
        <f>SUM(AL258:AL261)</f>
      </c>
      <c r="AM262" s="63">
        <f>SUM(AM258:AM261)</f>
      </c>
      <c r="AN262" s="63">
        <f>SUM(AN258:AN261)</f>
      </c>
      <c r="AO262" s="63">
        <f>SUM(AO258:AO261)</f>
      </c>
      <c r="AP262" s="63">
        <f>SUM(AP258:AP261)</f>
      </c>
      <c r="AQ262" s="63">
        <f>SUM(AQ258:AQ261)</f>
      </c>
      <c r="AR262" s="63">
        <f>SUM(AR258:AR261)</f>
      </c>
      <c r="AS262" s="63">
        <f>SUM(AS258:AS261)</f>
      </c>
      <c r="AT262" s="63">
        <f>SUM(AT258:AT261)</f>
      </c>
      <c r="AU262" s="63">
        <f>SUM(AU258:AU261)</f>
      </c>
      <c r="AV262" s="64"/>
      <c r="AW262" s="64"/>
      <c r="AX262" s="57">
        <f>SUM(AX258:AX261)</f>
      </c>
      <c r="AY262" s="7"/>
    </row>
    <row r="263">
      <c r="A263" s="34"/>
      <c r="B263" s="89" t="s">
        <v>80</v>
      </c>
      <c r="C263" s="70" t="s">
        <v>59</v>
      </c>
      <c r="D263" s="37" t="s">
        <v>60</v>
      </c>
      <c r="E263" s="53" t="s">
        <v>78</v>
      </c>
      <c r="F263" s="39">
        <f t="shared" ref="F263:F266" si="720">G263+H263+I263</f>
      </c>
      <c r="G263" s="40">
        <v>833.01</v>
      </c>
      <c r="H263" s="39">
        <v>1925.3400000000001</v>
      </c>
      <c r="I263" s="46">
        <v>0</v>
      </c>
      <c r="J263" s="42">
        <v>3</v>
      </c>
      <c r="K263" s="39">
        <v>6531.529999999999</v>
      </c>
      <c r="L263" s="42">
        <v>0</v>
      </c>
      <c r="M263" s="39">
        <v>0</v>
      </c>
      <c r="N263" s="44">
        <v>0</v>
      </c>
      <c r="O263" s="45">
        <f t="shared" si="837"/>
      </c>
      <c r="P263" s="46"/>
      <c r="Q263" s="47">
        <f t="shared" si="256"/>
      </c>
      <c r="R263" s="42">
        <f t="shared" ref="R263:R266" si="452">J263+L263</f>
      </c>
      <c r="S263" s="39">
        <f t="shared" ref="S263:S266" si="566">K263+M263</f>
      </c>
      <c r="T263" s="48">
        <f t="shared" si="150"/>
      </c>
      <c r="U263" s="48">
        <f t="shared" si="190"/>
      </c>
      <c r="V263" s="48">
        <f t="shared" si="53"/>
      </c>
      <c r="W263" s="49">
        <v>1</v>
      </c>
      <c r="X263" s="48">
        <f t="shared" si="107"/>
      </c>
      <c r="Y263" s="48">
        <f t="shared" si="638"/>
      </c>
      <c r="Z263" s="48">
        <f t="shared" si="792"/>
      </c>
      <c r="AA263" s="48">
        <f t="shared" si="210"/>
      </c>
      <c r="AB263" s="48">
        <f t="shared" si="276"/>
      </c>
      <c r="AC263" s="45">
        <f t="shared" si="127"/>
      </c>
      <c r="AD263" s="45">
        <f t="shared" si="170"/>
      </c>
      <c r="AE263" s="45">
        <f t="shared" si="17"/>
      </c>
      <c r="AF263" s="45">
        <f t="shared" si="81"/>
      </c>
      <c r="AG263" s="45">
        <f t="shared" si="658"/>
      </c>
      <c r="AH263" s="45">
        <f t="shared" si="817"/>
      </c>
      <c r="AI263" s="45">
        <f t="shared" si="231"/>
      </c>
      <c r="AJ263" s="50">
        <v>64</v>
      </c>
      <c r="AK263" s="43">
        <v>25440</v>
      </c>
      <c r="AL263" s="43">
        <v>262</v>
      </c>
      <c r="AM263" s="43">
        <v>236</v>
      </c>
      <c r="AN263" s="43">
        <v>93</v>
      </c>
      <c r="AO263" s="50">
        <v>19</v>
      </c>
      <c r="AP263" s="43">
        <v>38</v>
      </c>
      <c r="AQ263" s="43">
        <v>66</v>
      </c>
      <c r="AR263" s="50">
        <v>3</v>
      </c>
      <c r="AS263" s="43">
        <v>6</v>
      </c>
      <c r="AT263" s="43">
        <v>1</v>
      </c>
      <c r="AU263" s="43">
        <v>18</v>
      </c>
      <c r="AV263" s="51"/>
      <c r="AW263" s="51"/>
      <c r="AX263" s="52">
        <f t="shared" ref="AX263:AX266" si="338">COUNT(AU263)</f>
      </c>
      <c r="AY263" s="7"/>
    </row>
    <row r="264">
      <c r="A264" s="34"/>
      <c r="B264" s="89" t="s">
        <v>80</v>
      </c>
      <c r="C264" s="70" t="s">
        <v>59</v>
      </c>
      <c r="D264" s="37" t="s">
        <v>60</v>
      </c>
      <c r="E264" s="71" t="s">
        <v>79</v>
      </c>
      <c r="F264" s="39">
        <f t="shared" si="720"/>
      </c>
      <c r="G264" s="39">
        <v>1799.21</v>
      </c>
      <c r="H264" s="39">
        <v>3786.45</v>
      </c>
      <c r="I264" s="46">
        <v>0</v>
      </c>
      <c r="J264" s="42">
        <v>5</v>
      </c>
      <c r="K264" s="39">
        <v>11628.050000000017</v>
      </c>
      <c r="L264" s="42">
        <v>0</v>
      </c>
      <c r="M264" s="39">
        <v>0</v>
      </c>
      <c r="N264" s="44">
        <v>0</v>
      </c>
      <c r="O264" s="45">
        <f t="shared" si="837"/>
      </c>
      <c r="P264" s="46"/>
      <c r="Q264" s="47">
        <f t="shared" si="256"/>
      </c>
      <c r="R264" s="42">
        <f t="shared" si="452"/>
      </c>
      <c r="S264" s="39">
        <f t="shared" si="566"/>
      </c>
      <c r="T264" s="48">
        <f t="shared" si="150"/>
      </c>
      <c r="U264" s="48">
        <f t="shared" si="190"/>
      </c>
      <c r="V264" s="48">
        <f t="shared" si="53"/>
      </c>
      <c r="W264" s="49">
        <v>5</v>
      </c>
      <c r="X264" s="48">
        <f t="shared" si="107"/>
      </c>
      <c r="Y264" s="48">
        <f t="shared" si="638"/>
      </c>
      <c r="Z264" s="48">
        <f t="shared" si="792"/>
      </c>
      <c r="AA264" s="48">
        <f t="shared" si="210"/>
      </c>
      <c r="AB264" s="48">
        <f t="shared" si="276"/>
      </c>
      <c r="AC264" s="45">
        <f t="shared" si="127"/>
      </c>
      <c r="AD264" s="45">
        <f t="shared" si="170"/>
      </c>
      <c r="AE264" s="45">
        <f t="shared" si="17"/>
      </c>
      <c r="AF264" s="45">
        <f t="shared" si="81"/>
      </c>
      <c r="AG264" s="45">
        <f t="shared" si="658"/>
      </c>
      <c r="AH264" s="45">
        <f t="shared" si="817"/>
      </c>
      <c r="AI264" s="45">
        <f t="shared" si="231"/>
      </c>
      <c r="AJ264" s="50">
        <v>64</v>
      </c>
      <c r="AK264" s="43">
        <v>50380</v>
      </c>
      <c r="AL264" s="43">
        <v>636</v>
      </c>
      <c r="AM264" s="43">
        <v>644</v>
      </c>
      <c r="AN264" s="43">
        <v>194</v>
      </c>
      <c r="AO264" s="50">
        <v>28</v>
      </c>
      <c r="AP264" s="43">
        <v>82</v>
      </c>
      <c r="AQ264" s="43">
        <v>141</v>
      </c>
      <c r="AR264" s="50">
        <v>5</v>
      </c>
      <c r="AS264" s="50">
        <v>11</v>
      </c>
      <c r="AT264" s="50">
        <v>1</v>
      </c>
      <c r="AU264" s="50">
        <v>41</v>
      </c>
      <c r="AV264" s="51"/>
      <c r="AW264" s="51"/>
      <c r="AX264" s="52">
        <f t="shared" si="338"/>
      </c>
      <c r="AY264" s="7"/>
    </row>
    <row r="265">
      <c r="A265" s="34"/>
      <c r="B265" s="35" t="s">
        <v>66</v>
      </c>
      <c r="C265" s="36" t="s">
        <v>81</v>
      </c>
      <c r="D265" s="37" t="s">
        <v>60</v>
      </c>
      <c r="E265" s="71" t="s">
        <v>82</v>
      </c>
      <c r="F265" s="39">
        <f t="shared" si="720"/>
      </c>
      <c r="G265" s="39">
        <v>2793.49</v>
      </c>
      <c r="H265" s="39">
        <v>3382.99</v>
      </c>
      <c r="I265" s="46">
        <v>0</v>
      </c>
      <c r="J265" s="42">
        <v>7</v>
      </c>
      <c r="K265" s="39">
        <v>16511.98999999999</v>
      </c>
      <c r="L265" s="42">
        <v>0</v>
      </c>
      <c r="M265" s="39">
        <v>0</v>
      </c>
      <c r="N265" s="44">
        <v>1</v>
      </c>
      <c r="O265" s="45">
        <f t="shared" si="837"/>
      </c>
      <c r="P265" s="46"/>
      <c r="Q265" s="47">
        <f t="shared" si="256"/>
      </c>
      <c r="R265" s="42">
        <f t="shared" si="452"/>
      </c>
      <c r="S265" s="39">
        <f t="shared" si="566"/>
      </c>
      <c r="T265" s="48">
        <f t="shared" si="150"/>
      </c>
      <c r="U265" s="48">
        <f t="shared" si="190"/>
      </c>
      <c r="V265" s="48">
        <f t="shared" si="53"/>
      </c>
      <c r="W265" s="49">
        <v>6</v>
      </c>
      <c r="X265" s="48">
        <f t="shared" si="107"/>
      </c>
      <c r="Y265" s="48">
        <f t="shared" si="638"/>
      </c>
      <c r="Z265" s="48">
        <f t="shared" si="792"/>
      </c>
      <c r="AA265" s="48">
        <f t="shared" si="210"/>
      </c>
      <c r="AB265" s="48">
        <f t="shared" si="276"/>
      </c>
      <c r="AC265" s="45">
        <f t="shared" si="127"/>
      </c>
      <c r="AD265" s="45">
        <f t="shared" si="170"/>
      </c>
      <c r="AE265" s="45">
        <f t="shared" si="17"/>
      </c>
      <c r="AF265" s="45">
        <f t="shared" si="81"/>
      </c>
      <c r="AG265" s="45">
        <f t="shared" si="658"/>
      </c>
      <c r="AH265" s="45">
        <f t="shared" si="817"/>
      </c>
      <c r="AI265" s="45">
        <f t="shared" si="231"/>
      </c>
      <c r="AJ265" s="50">
        <v>65</v>
      </c>
      <c r="AK265" s="43">
        <v>49299</v>
      </c>
      <c r="AL265" s="43">
        <v>764</v>
      </c>
      <c r="AM265" s="43">
        <v>772</v>
      </c>
      <c r="AN265" s="43">
        <v>180</v>
      </c>
      <c r="AO265" s="50">
        <v>30</v>
      </c>
      <c r="AP265" s="43">
        <v>89</v>
      </c>
      <c r="AQ265" s="43">
        <v>145</v>
      </c>
      <c r="AR265" s="50">
        <v>7</v>
      </c>
      <c r="AS265" s="43">
        <v>5</v>
      </c>
      <c r="AT265" s="43">
        <v>0</v>
      </c>
      <c r="AU265" s="43">
        <v>22</v>
      </c>
      <c r="AV265" s="51"/>
      <c r="AW265" s="51"/>
      <c r="AX265" s="52">
        <f t="shared" si="338"/>
      </c>
      <c r="AY265" s="7"/>
    </row>
    <row r="266">
      <c r="A266" s="34"/>
      <c r="B266" s="35" t="s">
        <v>66</v>
      </c>
      <c r="C266" s="36" t="s">
        <v>81</v>
      </c>
      <c r="D266" s="37" t="s">
        <v>60</v>
      </c>
      <c r="E266" s="71" t="s">
        <v>83</v>
      </c>
      <c r="F266" s="39">
        <f t="shared" si="720"/>
      </c>
      <c r="G266" s="39">
        <v>3018.64</v>
      </c>
      <c r="H266" s="39">
        <v>2427.5</v>
      </c>
      <c r="I266" s="46">
        <v>0</v>
      </c>
      <c r="J266" s="42">
        <v>5</v>
      </c>
      <c r="K266" s="39">
        <v>13031.190000000002</v>
      </c>
      <c r="L266" s="42">
        <v>0</v>
      </c>
      <c r="M266" s="39">
        <v>0</v>
      </c>
      <c r="N266" s="44">
        <v>1</v>
      </c>
      <c r="O266" s="45">
        <f t="shared" si="837"/>
      </c>
      <c r="P266" s="46"/>
      <c r="Q266" s="47">
        <f t="shared" si="256"/>
      </c>
      <c r="R266" s="42">
        <f t="shared" si="452"/>
      </c>
      <c r="S266" s="39">
        <f t="shared" si="566"/>
      </c>
      <c r="T266" s="48">
        <f t="shared" si="150"/>
      </c>
      <c r="U266" s="48">
        <f t="shared" si="190"/>
      </c>
      <c r="V266" s="48">
        <f t="shared" si="53"/>
      </c>
      <c r="W266" s="49">
        <v>5</v>
      </c>
      <c r="X266" s="48">
        <f t="shared" si="107"/>
      </c>
      <c r="Y266" s="48">
        <f t="shared" si="638"/>
      </c>
      <c r="Z266" s="48">
        <f t="shared" si="792"/>
      </c>
      <c r="AA266" s="48">
        <f t="shared" si="210"/>
      </c>
      <c r="AB266" s="48">
        <f t="shared" si="276"/>
      </c>
      <c r="AC266" s="45">
        <f t="shared" si="127"/>
      </c>
      <c r="AD266" s="45">
        <f t="shared" si="170"/>
      </c>
      <c r="AE266" s="45">
        <f t="shared" si="17"/>
      </c>
      <c r="AF266" s="45">
        <f t="shared" si="81"/>
      </c>
      <c r="AG266" s="45">
        <f t="shared" si="658"/>
      </c>
      <c r="AH266" s="45">
        <f t="shared" si="817"/>
      </c>
      <c r="AI266" s="45">
        <f t="shared" si="231"/>
      </c>
      <c r="AJ266" s="50">
        <v>63</v>
      </c>
      <c r="AK266" s="43">
        <v>36994</v>
      </c>
      <c r="AL266" s="72">
        <v>698</v>
      </c>
      <c r="AM266" s="72">
        <v>720</v>
      </c>
      <c r="AN266" s="72">
        <v>148</v>
      </c>
      <c r="AO266" s="50">
        <v>40</v>
      </c>
      <c r="AP266" s="43">
        <v>104</v>
      </c>
      <c r="AQ266" s="43">
        <v>113</v>
      </c>
      <c r="AR266" s="50">
        <v>5</v>
      </c>
      <c r="AS266" s="43">
        <v>5</v>
      </c>
      <c r="AT266" s="43">
        <v>2</v>
      </c>
      <c r="AU266" s="43">
        <v>34</v>
      </c>
      <c r="AV266" s="51"/>
      <c r="AW266" s="51"/>
      <c r="AX266" s="52">
        <f t="shared" si="338"/>
      </c>
      <c r="AY266" s="7"/>
    </row>
    <row r="267">
      <c r="A267" s="34"/>
      <c r="B267" s="54" t="s">
        <v>65</v>
      </c>
      <c r="C267" s="54"/>
      <c r="D267" s="54"/>
      <c r="E267" s="54"/>
      <c r="F267" s="55">
        <f>SUM(F263:F266)</f>
      </c>
      <c r="G267" s="55">
        <f>SUM(G263:G266)</f>
      </c>
      <c r="H267" s="55">
        <f>SUM(H263:H266)</f>
      </c>
      <c r="I267" s="46">
        <f>SUM(I263:I266)</f>
      </c>
      <c r="J267" s="57">
        <f>SUM(J263:J266)</f>
      </c>
      <c r="K267" s="55">
        <f>SUM(K263:K266)</f>
      </c>
      <c r="L267" s="57">
        <f>SUM(L263:L266)</f>
      </c>
      <c r="M267" s="55">
        <f>SUM(M263:M266)</f>
      </c>
      <c r="N267" s="57">
        <f>SUM(N263:N266)</f>
      </c>
      <c r="O267" s="59">
        <f t="shared" si="837"/>
      </c>
      <c r="P267" s="60">
        <f>SUM(P263:P266)</f>
      </c>
      <c r="Q267" s="47">
        <f t="shared" si="256"/>
      </c>
      <c r="R267" s="57">
        <f>SUM(R263:R266)</f>
      </c>
      <c r="S267" s="55">
        <f>SUM(S263:S266)</f>
      </c>
      <c r="T267" s="61">
        <f t="shared" si="150"/>
      </c>
      <c r="U267" s="61">
        <f t="shared" si="190"/>
      </c>
      <c r="V267" s="61">
        <f t="shared" si="53"/>
      </c>
      <c r="W267" s="62">
        <f>SUM(W263:W266)</f>
      </c>
      <c r="X267" s="61">
        <f t="shared" si="107"/>
      </c>
      <c r="Y267" s="61">
        <f t="shared" si="638"/>
      </c>
      <c r="Z267" s="61">
        <f t="shared" si="792"/>
      </c>
      <c r="AA267" s="61">
        <f t="shared" si="210"/>
      </c>
      <c r="AB267" s="61">
        <f t="shared" si="276"/>
      </c>
      <c r="AC267" s="59">
        <f t="shared" si="127"/>
      </c>
      <c r="AD267" s="59">
        <f t="shared" si="170"/>
      </c>
      <c r="AE267" s="59">
        <f t="shared" si="17"/>
      </c>
      <c r="AF267" s="59">
        <f t="shared" si="81"/>
      </c>
      <c r="AG267" s="59">
        <f t="shared" si="658"/>
      </c>
      <c r="AH267" s="59">
        <f t="shared" si="817"/>
      </c>
      <c r="AI267" s="59">
        <f t="shared" si="231"/>
      </c>
      <c r="AJ267" s="57">
        <f>AVERAGE(AJ263:AJ266)</f>
      </c>
      <c r="AK267" s="57">
        <f>SUM(AK263:AK266)</f>
      </c>
      <c r="AL267" s="57">
        <f>SUM(AL263:AL266)</f>
      </c>
      <c r="AM267" s="57">
        <f>SUM(AM263:AM266)</f>
      </c>
      <c r="AN267" s="57">
        <f>SUM(AN263:AN266)</f>
      </c>
      <c r="AO267" s="63">
        <f>SUM(AO263:AO266)</f>
      </c>
      <c r="AP267" s="57">
        <f>SUM(AP263:AP266)</f>
      </c>
      <c r="AQ267" s="63">
        <f>SUM(AQ263:AQ266)</f>
      </c>
      <c r="AR267" s="63">
        <f>SUM(AR263:AR266)</f>
      </c>
      <c r="AS267" s="57">
        <f>SUM(AS263:AS266)</f>
      </c>
      <c r="AT267" s="57">
        <f>SUM(AT263:AT266)</f>
      </c>
      <c r="AU267" s="57">
        <f>SUM(AU263:AU266)</f>
      </c>
      <c r="AV267" s="64"/>
      <c r="AW267" s="64"/>
      <c r="AX267" s="57">
        <f>SUM(AX263:AX266)</f>
      </c>
      <c r="AY267" s="7"/>
    </row>
    <row r="268">
      <c r="A268" s="34"/>
      <c r="B268" s="35" t="s">
        <v>66</v>
      </c>
      <c r="C268" s="36" t="s">
        <v>81</v>
      </c>
      <c r="D268" s="37" t="s">
        <v>93</v>
      </c>
      <c r="E268" s="71" t="s">
        <v>85</v>
      </c>
      <c r="F268" s="39">
        <f t="shared" ref="F268:F271" si="721">G268+H268+I268</f>
      </c>
      <c r="G268" s="39">
        <v>1915.86</v>
      </c>
      <c r="H268" s="39">
        <v>1402.59</v>
      </c>
      <c r="I268" s="46">
        <v>0</v>
      </c>
      <c r="J268" s="44">
        <v>5</v>
      </c>
      <c r="K268" s="73">
        <v>11634.48999999999</v>
      </c>
      <c r="L268" s="44">
        <v>0</v>
      </c>
      <c r="M268" s="73">
        <v>0</v>
      </c>
      <c r="N268" s="44">
        <v>0</v>
      </c>
      <c r="O268" s="45">
        <f t="shared" si="837"/>
      </c>
      <c r="P268" s="46"/>
      <c r="Q268" s="47">
        <f t="shared" si="256"/>
      </c>
      <c r="R268" s="42">
        <f t="shared" ref="R268:R271" si="453">J268+L268</f>
      </c>
      <c r="S268" s="39">
        <f t="shared" ref="S268:S271" si="567">K268+M268</f>
      </c>
      <c r="T268" s="48">
        <f t="shared" si="150"/>
      </c>
      <c r="U268" s="48">
        <f t="shared" si="190"/>
      </c>
      <c r="V268" s="48">
        <f t="shared" si="53"/>
      </c>
      <c r="W268" s="49">
        <v>4</v>
      </c>
      <c r="X268" s="48">
        <f t="shared" si="107"/>
      </c>
      <c r="Y268" s="48">
        <f t="shared" si="638"/>
      </c>
      <c r="Z268" s="48">
        <f t="shared" si="792"/>
      </c>
      <c r="AA268" s="48">
        <f t="shared" si="210"/>
      </c>
      <c r="AB268" s="48">
        <f t="shared" si="276"/>
      </c>
      <c r="AC268" s="45">
        <f t="shared" si="127"/>
      </c>
      <c r="AD268" s="45">
        <f t="shared" si="170"/>
      </c>
      <c r="AE268" s="45">
        <f t="shared" si="17"/>
      </c>
      <c r="AF268" s="45">
        <f t="shared" si="81"/>
      </c>
      <c r="AG268" s="45">
        <f t="shared" si="658"/>
      </c>
      <c r="AH268" s="45">
        <f t="shared" si="817"/>
      </c>
      <c r="AI268" s="45">
        <f t="shared" si="231"/>
      </c>
      <c r="AJ268" s="50">
        <v>63</v>
      </c>
      <c r="AK268" s="72">
        <v>25137</v>
      </c>
      <c r="AL268" s="72">
        <v>455</v>
      </c>
      <c r="AM268" s="72">
        <v>490</v>
      </c>
      <c r="AN268" s="72">
        <v>88</v>
      </c>
      <c r="AO268" s="50">
        <v>19</v>
      </c>
      <c r="AP268" s="43">
        <v>44</v>
      </c>
      <c r="AQ268" s="43">
        <v>77</v>
      </c>
      <c r="AR268" s="50">
        <v>5</v>
      </c>
      <c r="AS268" s="43">
        <v>5</v>
      </c>
      <c r="AT268" s="43">
        <v>1</v>
      </c>
      <c r="AU268" s="43">
        <v>19</v>
      </c>
      <c r="AV268" s="51"/>
      <c r="AW268" s="51"/>
      <c r="AX268" s="52">
        <f t="shared" ref="AX268:AX271" si="339">COUNT(AU268)</f>
      </c>
      <c r="AY268" s="7"/>
    </row>
    <row r="269">
      <c r="A269" s="34"/>
      <c r="B269" s="35" t="s">
        <v>66</v>
      </c>
      <c r="C269" s="36" t="s">
        <v>81</v>
      </c>
      <c r="D269" s="37" t="s">
        <v>93</v>
      </c>
      <c r="E269" s="71" t="s">
        <v>86</v>
      </c>
      <c r="F269" s="74">
        <f t="shared" si="721"/>
      </c>
      <c r="G269" s="39">
        <v>3075.17</v>
      </c>
      <c r="H269" s="39">
        <v>2645.44</v>
      </c>
      <c r="I269" s="46">
        <v>0</v>
      </c>
      <c r="J269" s="42">
        <v>4</v>
      </c>
      <c r="K269" s="39">
        <v>10527.440000000002</v>
      </c>
      <c r="L269" s="42">
        <v>0</v>
      </c>
      <c r="M269" s="39">
        <v>0</v>
      </c>
      <c r="N269" s="44">
        <v>1</v>
      </c>
      <c r="O269" s="45">
        <f t="shared" si="837"/>
      </c>
      <c r="P269" s="46"/>
      <c r="Q269" s="47">
        <f t="shared" si="256"/>
      </c>
      <c r="R269" s="42">
        <f t="shared" si="453"/>
      </c>
      <c r="S269" s="39">
        <f t="shared" si="567"/>
      </c>
      <c r="T269" s="48">
        <f t="shared" si="150"/>
      </c>
      <c r="U269" s="48">
        <f t="shared" si="190"/>
      </c>
      <c r="V269" s="48">
        <f t="shared" si="53"/>
      </c>
      <c r="W269" s="49">
        <v>4</v>
      </c>
      <c r="X269" s="48">
        <f t="shared" si="107"/>
      </c>
      <c r="Y269" s="48">
        <f t="shared" si="638"/>
      </c>
      <c r="Z269" s="48">
        <f t="shared" si="792"/>
      </c>
      <c r="AA269" s="48">
        <f t="shared" si="210"/>
      </c>
      <c r="AB269" s="48">
        <f t="shared" si="276"/>
      </c>
      <c r="AC269" s="45">
        <f t="shared" si="127"/>
      </c>
      <c r="AD269" s="45">
        <f t="shared" si="170"/>
      </c>
      <c r="AE269" s="45">
        <f t="shared" si="17"/>
      </c>
      <c r="AF269" s="45">
        <f t="shared" si="81"/>
      </c>
      <c r="AG269" s="45">
        <f t="shared" si="658"/>
      </c>
      <c r="AH269" s="45">
        <f t="shared" si="817"/>
      </c>
      <c r="AI269" s="45">
        <f t="shared" si="231"/>
      </c>
      <c r="AJ269" s="44">
        <v>61</v>
      </c>
      <c r="AK269" s="42">
        <v>40715</v>
      </c>
      <c r="AL269" s="42">
        <v>689</v>
      </c>
      <c r="AM269" s="42">
        <v>700</v>
      </c>
      <c r="AN269" s="42">
        <v>150</v>
      </c>
      <c r="AO269" s="50">
        <v>27</v>
      </c>
      <c r="AP269" s="42">
        <v>65</v>
      </c>
      <c r="AQ269" s="43">
        <v>123</v>
      </c>
      <c r="AR269" s="50">
        <v>5</v>
      </c>
      <c r="AS269" s="44">
        <v>6</v>
      </c>
      <c r="AT269" s="44">
        <v>3</v>
      </c>
      <c r="AU269" s="44">
        <v>31</v>
      </c>
      <c r="AV269" s="51"/>
      <c r="AW269" s="51"/>
      <c r="AX269" s="52">
        <f t="shared" si="339"/>
      </c>
      <c r="AY269" s="7"/>
    </row>
    <row r="270">
      <c r="A270" s="34"/>
      <c r="B270" s="35" t="s">
        <v>66</v>
      </c>
      <c r="C270" s="36" t="s">
        <v>81</v>
      </c>
      <c r="D270" s="37" t="s">
        <v>93</v>
      </c>
      <c r="E270" s="71" t="s">
        <v>87</v>
      </c>
      <c r="F270" s="74">
        <f t="shared" si="721"/>
      </c>
      <c r="G270" s="39">
        <v>2708.79</v>
      </c>
      <c r="H270" s="39">
        <v>3515.96</v>
      </c>
      <c r="I270" s="46">
        <v>0</v>
      </c>
      <c r="J270" s="42">
        <v>7</v>
      </c>
      <c r="K270" s="39">
        <v>16184.02999999997</v>
      </c>
      <c r="L270" s="42">
        <v>0</v>
      </c>
      <c r="M270" s="39">
        <v>0</v>
      </c>
      <c r="N270" s="44">
        <v>0</v>
      </c>
      <c r="O270" s="45">
        <f t="shared" si="837"/>
      </c>
      <c r="P270" s="46"/>
      <c r="Q270" s="47">
        <f t="shared" si="256"/>
      </c>
      <c r="R270" s="42">
        <f t="shared" si="453"/>
      </c>
      <c r="S270" s="39">
        <f t="shared" si="567"/>
      </c>
      <c r="T270" s="48">
        <f t="shared" si="150"/>
      </c>
      <c r="U270" s="48">
        <f t="shared" si="190"/>
      </c>
      <c r="V270" s="48">
        <f t="shared" si="53"/>
      </c>
      <c r="W270" s="49">
        <v>6</v>
      </c>
      <c r="X270" s="48">
        <f t="shared" si="107"/>
      </c>
      <c r="Y270" s="48">
        <f t="shared" si="638"/>
      </c>
      <c r="Z270" s="48">
        <f t="shared" si="792"/>
      </c>
      <c r="AA270" s="48">
        <f t="shared" si="210"/>
      </c>
      <c r="AB270" s="48">
        <f t="shared" si="276"/>
      </c>
      <c r="AC270" s="45">
        <f t="shared" si="127"/>
      </c>
      <c r="AD270" s="45">
        <f t="shared" si="170"/>
      </c>
      <c r="AE270" s="45">
        <f t="shared" si="17"/>
      </c>
      <c r="AF270" s="45">
        <f t="shared" si="81"/>
      </c>
      <c r="AG270" s="45">
        <f t="shared" si="658"/>
      </c>
      <c r="AH270" s="45">
        <f t="shared" si="817"/>
      </c>
      <c r="AI270" s="45">
        <f t="shared" si="231"/>
      </c>
      <c r="AJ270" s="44">
        <v>60</v>
      </c>
      <c r="AK270" s="42">
        <v>49930</v>
      </c>
      <c r="AL270" s="42">
        <v>908</v>
      </c>
      <c r="AM270" s="42">
        <v>936</v>
      </c>
      <c r="AN270" s="42">
        <v>213</v>
      </c>
      <c r="AO270" s="50">
        <v>36</v>
      </c>
      <c r="AP270" s="42">
        <v>92</v>
      </c>
      <c r="AQ270" s="43">
        <v>178</v>
      </c>
      <c r="AR270" s="50">
        <v>7</v>
      </c>
      <c r="AS270" s="42">
        <v>10</v>
      </c>
      <c r="AT270" s="42">
        <v>5</v>
      </c>
      <c r="AU270" s="42">
        <v>45</v>
      </c>
      <c r="AV270" s="51"/>
      <c r="AW270" s="51"/>
      <c r="AX270" s="52">
        <f t="shared" si="339"/>
      </c>
      <c r="AY270" s="7"/>
    </row>
    <row r="271">
      <c r="A271" s="34"/>
      <c r="B271" s="35" t="s">
        <v>66</v>
      </c>
      <c r="C271" s="36" t="s">
        <v>81</v>
      </c>
      <c r="D271" s="37" t="s">
        <v>93</v>
      </c>
      <c r="E271" s="75" t="s">
        <v>88</v>
      </c>
      <c r="F271" s="39">
        <f t="shared" si="721"/>
      </c>
      <c r="G271" s="39">
        <v>2818.99</v>
      </c>
      <c r="H271" s="39">
        <v>2099.31</v>
      </c>
      <c r="I271" s="46">
        <v>0</v>
      </c>
      <c r="J271" s="42">
        <v>5</v>
      </c>
      <c r="K271" s="39">
        <v>11634.490000000049</v>
      </c>
      <c r="L271" s="42">
        <v>0</v>
      </c>
      <c r="M271" s="39">
        <v>0</v>
      </c>
      <c r="N271" s="44">
        <v>0</v>
      </c>
      <c r="O271" s="45">
        <f t="shared" si="837"/>
      </c>
      <c r="P271" s="46"/>
      <c r="Q271" s="47">
        <f t="shared" si="256"/>
      </c>
      <c r="R271" s="42">
        <f t="shared" si="453"/>
      </c>
      <c r="S271" s="39">
        <f t="shared" si="567"/>
      </c>
      <c r="T271" s="48">
        <f t="shared" si="150"/>
      </c>
      <c r="U271" s="48">
        <f t="shared" si="190"/>
      </c>
      <c r="V271" s="48">
        <f t="shared" si="53"/>
      </c>
      <c r="W271" s="49">
        <v>4</v>
      </c>
      <c r="X271" s="48">
        <f t="shared" si="107"/>
      </c>
      <c r="Y271" s="48">
        <f t="shared" si="638"/>
      </c>
      <c r="Z271" s="48">
        <f t="shared" si="792"/>
      </c>
      <c r="AA271" s="48">
        <f t="shared" si="210"/>
      </c>
      <c r="AB271" s="48">
        <f t="shared" si="276"/>
      </c>
      <c r="AC271" s="45">
        <f t="shared" si="127"/>
      </c>
      <c r="AD271" s="45">
        <f t="shared" si="170"/>
      </c>
      <c r="AE271" s="45">
        <f t="shared" si="17"/>
      </c>
      <c r="AF271" s="45">
        <f t="shared" si="81"/>
      </c>
      <c r="AG271" s="45">
        <f t="shared" si="658"/>
      </c>
      <c r="AH271" s="45">
        <f t="shared" si="817"/>
      </c>
      <c r="AI271" s="45">
        <f t="shared" si="231"/>
      </c>
      <c r="AJ271" s="44">
        <v>60</v>
      </c>
      <c r="AK271" s="42">
        <v>32872</v>
      </c>
      <c r="AL271" s="42">
        <v>671</v>
      </c>
      <c r="AM271" s="42">
        <v>706</v>
      </c>
      <c r="AN271" s="42">
        <v>138</v>
      </c>
      <c r="AO271" s="50">
        <v>32</v>
      </c>
      <c r="AP271" s="42">
        <v>98</v>
      </c>
      <c r="AQ271" s="43">
        <v>118</v>
      </c>
      <c r="AR271" s="50">
        <v>5</v>
      </c>
      <c r="AS271" s="42">
        <v>6</v>
      </c>
      <c r="AT271" s="42">
        <v>5</v>
      </c>
      <c r="AU271" s="42">
        <v>24</v>
      </c>
      <c r="AV271" s="51"/>
      <c r="AW271" s="51"/>
      <c r="AX271" s="52">
        <f t="shared" si="339"/>
      </c>
      <c r="AY271" s="7"/>
    </row>
    <row r="272">
      <c r="A272" s="34"/>
      <c r="B272" s="54" t="s">
        <v>65</v>
      </c>
      <c r="C272" s="54"/>
      <c r="D272" s="54"/>
      <c r="E272" s="54"/>
      <c r="F272" s="76">
        <f>SUM(F268:F271)</f>
      </c>
      <c r="G272" s="55">
        <f>SUM(G268:G271)</f>
      </c>
      <c r="H272" s="55">
        <f>SUM(H268:H271)</f>
      </c>
      <c r="I272" s="46">
        <f>SUM(I268:I271)</f>
      </c>
      <c r="J272" s="57">
        <f>SUM(J268:J271)</f>
      </c>
      <c r="K272" s="55">
        <f>SUM(K268:K271)</f>
      </c>
      <c r="L272" s="57">
        <f>SUM(L268:L271)</f>
      </c>
      <c r="M272" s="55">
        <f>SUM(M268:M271)</f>
      </c>
      <c r="N272" s="57">
        <f>SUM(N268:N271)</f>
      </c>
      <c r="O272" s="59">
        <f t="shared" si="837"/>
      </c>
      <c r="P272" s="60">
        <f>SUM(P268:P271)</f>
      </c>
      <c r="Q272" s="47">
        <f t="shared" si="256"/>
      </c>
      <c r="R272" s="57">
        <f>SUM(R268:R271)</f>
      </c>
      <c r="S272" s="55">
        <f>SUM(S268:S271)</f>
      </c>
      <c r="T272" s="61">
        <f t="shared" si="150"/>
      </c>
      <c r="U272" s="61">
        <f t="shared" si="190"/>
      </c>
      <c r="V272" s="61">
        <f t="shared" si="53"/>
      </c>
      <c r="W272" s="62">
        <f>SUM(W268:W271)</f>
      </c>
      <c r="X272" s="61">
        <f t="shared" si="107"/>
      </c>
      <c r="Y272" s="61">
        <f t="shared" si="638"/>
      </c>
      <c r="Z272" s="61">
        <f t="shared" si="792"/>
      </c>
      <c r="AA272" s="61">
        <f t="shared" si="210"/>
      </c>
      <c r="AB272" s="61">
        <f t="shared" si="276"/>
      </c>
      <c r="AC272" s="59">
        <f t="shared" si="127"/>
      </c>
      <c r="AD272" s="59">
        <f t="shared" si="170"/>
      </c>
      <c r="AE272" s="59">
        <f t="shared" si="17"/>
      </c>
      <c r="AF272" s="59">
        <f t="shared" si="81"/>
      </c>
      <c r="AG272" s="59">
        <f t="shared" si="658"/>
      </c>
      <c r="AH272" s="59">
        <f t="shared" si="817"/>
      </c>
      <c r="AI272" s="59">
        <f t="shared" si="231"/>
      </c>
      <c r="AJ272" s="57">
        <f>AVERAGE(AJ268:AJ271)</f>
      </c>
      <c r="AK272" s="57">
        <f>SUM(AK268:AK271)</f>
      </c>
      <c r="AL272" s="57">
        <f>SUM(AL268:AL271)</f>
      </c>
      <c r="AM272" s="57">
        <f>SUM(AM268:AM271)</f>
      </c>
      <c r="AN272" s="57">
        <f>SUM(AN268:AN271)</f>
      </c>
      <c r="AO272" s="63">
        <f>SUM(AO268:AO271)</f>
      </c>
      <c r="AP272" s="57">
        <f>SUM(AP268:AP271)</f>
      </c>
      <c r="AQ272" s="63">
        <f>SUM(AQ268:AQ271)</f>
      </c>
      <c r="AR272" s="63">
        <f>SUM(AR268:AR271)</f>
      </c>
      <c r="AS272" s="57">
        <f>SUM(AS268:AS271)</f>
      </c>
      <c r="AT272" s="57">
        <f>SUM(AT268:AT271)</f>
      </c>
      <c r="AU272" s="57">
        <f>SUM(AU268:AU271)</f>
      </c>
      <c r="AV272" s="64"/>
      <c r="AW272" s="64"/>
      <c r="AX272" s="57">
        <f>SUM(AX268:AX271)</f>
      </c>
      <c r="AY272" s="7"/>
    </row>
    <row r="273">
      <c r="A273" s="34"/>
      <c r="B273" s="35" t="s">
        <v>66</v>
      </c>
      <c r="C273" s="35" t="s">
        <v>81</v>
      </c>
      <c r="D273" s="37" t="s">
        <v>84</v>
      </c>
      <c r="E273" s="71" t="s">
        <v>89</v>
      </c>
      <c r="F273" s="74">
        <f t="shared" ref="F273:F274" si="722">G273+H273+I273</f>
      </c>
      <c r="G273" s="39">
        <v>2420.85</v>
      </c>
      <c r="H273" s="39">
        <v>2363.6800000000003</v>
      </c>
      <c r="I273" s="46">
        <v>0</v>
      </c>
      <c r="J273" s="42">
        <v>2</v>
      </c>
      <c r="K273" s="39">
        <v>3983.2699999999604</v>
      </c>
      <c r="L273" s="42">
        <v>0</v>
      </c>
      <c r="M273" s="39">
        <v>0</v>
      </c>
      <c r="N273" s="44">
        <v>0</v>
      </c>
      <c r="O273" s="45">
        <f t="shared" si="837"/>
      </c>
      <c r="P273" s="46"/>
      <c r="Q273" s="47">
        <f t="shared" si="256"/>
      </c>
      <c r="R273" s="42">
        <f t="shared" ref="R273:R274" si="454">J273+L273</f>
      </c>
      <c r="S273" s="39">
        <f t="shared" ref="S273:S274" si="568">K273+M273</f>
      </c>
      <c r="T273" s="48">
        <f t="shared" si="150"/>
      </c>
      <c r="U273" s="48">
        <f t="shared" si="190"/>
      </c>
      <c r="V273" s="48">
        <f t="shared" si="53"/>
      </c>
      <c r="W273" s="49">
        <v>2</v>
      </c>
      <c r="X273" s="48">
        <f t="shared" si="107"/>
      </c>
      <c r="Y273" s="48">
        <f t="shared" si="638"/>
      </c>
      <c r="Z273" s="48">
        <f t="shared" si="792"/>
      </c>
      <c r="AA273" s="48">
        <f t="shared" si="210"/>
      </c>
      <c r="AB273" s="48">
        <f t="shared" si="276"/>
      </c>
      <c r="AC273" s="45">
        <f t="shared" si="127"/>
      </c>
      <c r="AD273" s="45">
        <f t="shared" si="170"/>
      </c>
      <c r="AE273" s="45">
        <f t="shared" si="17"/>
      </c>
      <c r="AF273" s="45">
        <f t="shared" si="81"/>
      </c>
      <c r="AG273" s="45">
        <f t="shared" si="658"/>
      </c>
      <c r="AH273" s="45">
        <f t="shared" si="817"/>
      </c>
      <c r="AI273" s="45">
        <f t="shared" si="231"/>
      </c>
      <c r="AJ273" s="44">
        <v>59</v>
      </c>
      <c r="AK273" s="42">
        <v>37467</v>
      </c>
      <c r="AL273" s="42">
        <v>923</v>
      </c>
      <c r="AM273" s="42">
        <v>961</v>
      </c>
      <c r="AN273" s="42">
        <v>141</v>
      </c>
      <c r="AO273" s="50">
        <v>29</v>
      </c>
      <c r="AP273" s="42">
        <v>94</v>
      </c>
      <c r="AQ273" s="43">
        <v>116</v>
      </c>
      <c r="AR273" s="50">
        <v>2</v>
      </c>
      <c r="AS273" s="42">
        <v>4</v>
      </c>
      <c r="AT273" s="42">
        <v>2</v>
      </c>
      <c r="AU273" s="42">
        <v>24</v>
      </c>
      <c r="AV273" s="51"/>
      <c r="AW273" s="51"/>
      <c r="AX273" s="77">
        <f t="shared" ref="AX273:AX274" si="340">COUNT(AU273)</f>
      </c>
      <c r="AY273" s="7"/>
    </row>
    <row r="274">
      <c r="A274" s="34"/>
      <c r="B274" s="35" t="s">
        <v>66</v>
      </c>
      <c r="C274" s="36" t="s">
        <v>81</v>
      </c>
      <c r="D274" s="37" t="s">
        <v>84</v>
      </c>
      <c r="E274" s="75" t="s">
        <v>90</v>
      </c>
      <c r="F274" s="39">
        <f t="shared" si="722"/>
      </c>
      <c r="G274" s="39">
        <v>2525.15</v>
      </c>
      <c r="H274" s="39">
        <v>1443.79</v>
      </c>
      <c r="I274" s="46">
        <v>0</v>
      </c>
      <c r="J274" s="42">
        <v>3</v>
      </c>
      <c r="K274" s="39">
        <v>7972.740000000049</v>
      </c>
      <c r="L274" s="42">
        <v>0</v>
      </c>
      <c r="M274" s="39">
        <v>0</v>
      </c>
      <c r="N274" s="44">
        <v>1</v>
      </c>
      <c r="O274" s="45">
        <f t="shared" si="837"/>
      </c>
      <c r="P274" s="46"/>
      <c r="Q274" s="47">
        <f t="shared" si="256"/>
      </c>
      <c r="R274" s="42">
        <f t="shared" si="454"/>
      </c>
      <c r="S274" s="39">
        <f t="shared" si="568"/>
      </c>
      <c r="T274" s="48">
        <f t="shared" si="150"/>
      </c>
      <c r="U274" s="48">
        <f t="shared" si="190"/>
      </c>
      <c r="V274" s="48">
        <f t="shared" si="53"/>
      </c>
      <c r="W274" s="49">
        <v>3</v>
      </c>
      <c r="X274" s="48">
        <f t="shared" si="107"/>
      </c>
      <c r="Y274" s="48">
        <f t="shared" si="638"/>
      </c>
      <c r="Z274" s="48">
        <f t="shared" si="792"/>
      </c>
      <c r="AA274" s="48">
        <f t="shared" si="210"/>
      </c>
      <c r="AB274" s="48">
        <f t="shared" si="276"/>
      </c>
      <c r="AC274" s="45">
        <f t="shared" si="127"/>
      </c>
      <c r="AD274" s="45">
        <f t="shared" si="170"/>
      </c>
      <c r="AE274" s="45">
        <f t="shared" si="17"/>
      </c>
      <c r="AF274" s="45">
        <f t="shared" si="81"/>
      </c>
      <c r="AG274" s="45">
        <f t="shared" si="658"/>
      </c>
      <c r="AH274" s="45">
        <f t="shared" si="817"/>
      </c>
      <c r="AI274" s="45">
        <f t="shared" si="231"/>
      </c>
      <c r="AJ274" s="44">
        <v>45</v>
      </c>
      <c r="AK274" s="42">
        <v>34470</v>
      </c>
      <c r="AL274" s="42">
        <v>892</v>
      </c>
      <c r="AM274" s="42">
        <v>936</v>
      </c>
      <c r="AN274" s="42">
        <v>94</v>
      </c>
      <c r="AO274" s="50">
        <v>25</v>
      </c>
      <c r="AP274" s="42">
        <v>60</v>
      </c>
      <c r="AQ274" s="43">
        <v>94</v>
      </c>
      <c r="AR274" s="50">
        <v>3</v>
      </c>
      <c r="AS274" s="42">
        <v>8</v>
      </c>
      <c r="AT274" s="42">
        <v>2</v>
      </c>
      <c r="AU274" s="42">
        <v>10</v>
      </c>
      <c r="AV274" s="51"/>
      <c r="AW274" s="51"/>
      <c r="AX274" s="77">
        <f t="shared" si="340"/>
      </c>
      <c r="AY274" s="7"/>
    </row>
    <row r="275">
      <c r="A275" s="34"/>
      <c r="B275" s="54" t="s">
        <v>65</v>
      </c>
      <c r="C275" s="54"/>
      <c r="D275" s="54"/>
      <c r="E275" s="54"/>
      <c r="F275" s="76">
        <f>SUM(F273:F274)</f>
      </c>
      <c r="G275" s="76">
        <f>SUM(G273:G274)</f>
      </c>
      <c r="H275" s="76">
        <f>SUM(H273:H274)</f>
      </c>
      <c r="I275" s="46">
        <f>SUM(I273:I274)</f>
      </c>
      <c r="J275" s="57">
        <f>SUM(J273:J274)</f>
      </c>
      <c r="K275" s="55">
        <f>SUM(K273:K274)</f>
      </c>
      <c r="L275" s="57">
        <f>SUM(L273:L274)</f>
      </c>
      <c r="M275" s="55">
        <f>SUM(M273:M274)</f>
      </c>
      <c r="N275" s="57">
        <f>SUM(N273:N274)</f>
      </c>
      <c r="O275" s="59">
        <f t="shared" si="837"/>
      </c>
      <c r="P275" s="60">
        <f>SUM(P273:P274)</f>
      </c>
      <c r="Q275" s="47">
        <f t="shared" si="256"/>
      </c>
      <c r="R275" s="57">
        <f>SUM(R273:R274)</f>
      </c>
      <c r="S275" s="55">
        <f>SUM(S273:S274)</f>
      </c>
      <c r="T275" s="61">
        <f t="shared" si="150"/>
      </c>
      <c r="U275" s="61">
        <f t="shared" si="190"/>
      </c>
      <c r="V275" s="61">
        <f t="shared" si="53"/>
      </c>
      <c r="W275" s="62">
        <f>SUM(W273:W274)</f>
      </c>
      <c r="X275" s="61">
        <f t="shared" si="107"/>
      </c>
      <c r="Y275" s="61">
        <f t="shared" si="638"/>
      </c>
      <c r="Z275" s="61">
        <f t="shared" si="792"/>
      </c>
      <c r="AA275" s="61">
        <f t="shared" si="210"/>
      </c>
      <c r="AB275" s="61">
        <f t="shared" si="276"/>
      </c>
      <c r="AC275" s="59">
        <f t="shared" si="127"/>
      </c>
      <c r="AD275" s="59">
        <f t="shared" si="170"/>
      </c>
      <c r="AE275" s="59">
        <f t="shared" si="17"/>
      </c>
      <c r="AF275" s="59">
        <f t="shared" si="81"/>
      </c>
      <c r="AG275" s="59">
        <f t="shared" si="658"/>
      </c>
      <c r="AH275" s="59">
        <f t="shared" si="817"/>
      </c>
      <c r="AI275" s="59">
        <f t="shared" si="231"/>
      </c>
      <c r="AJ275" s="57">
        <f>AVERAGE(AJ273:AJ274)</f>
      </c>
      <c r="AK275" s="57">
        <f>SUM(AK273:AK274)</f>
      </c>
      <c r="AL275" s="57">
        <f>SUM(AL273:AL274)</f>
      </c>
      <c r="AM275" s="57">
        <f>SUM(AM273:AM274)</f>
      </c>
      <c r="AN275" s="57">
        <f>SUM(AN273:AN274)</f>
      </c>
      <c r="AO275" s="57">
        <f>SUM(AO273:AO274)</f>
      </c>
      <c r="AP275" s="57">
        <f>SUM(AP273:AP274)</f>
      </c>
      <c r="AQ275" s="57">
        <f>SUM(AQ273:AQ274)</f>
      </c>
      <c r="AR275" s="57">
        <f>SUM(AR273:AR274)</f>
      </c>
      <c r="AS275" s="57">
        <f>SUM(AS273:AS274)</f>
      </c>
      <c r="AT275" s="57">
        <f>SUM(AT273:AT274)</f>
      </c>
      <c r="AU275" s="57">
        <f>SUM(AU273:AU274)</f>
      </c>
      <c r="AV275" s="64"/>
      <c r="AW275" s="64"/>
      <c r="AX275" s="57">
        <f>SUM(AX273:AX274)</f>
      </c>
      <c r="AY275" s="7"/>
    </row>
    <row r="276">
      <c r="A276" s="34"/>
      <c r="B276" s="78" t="s">
        <v>91</v>
      </c>
      <c r="C276" s="78"/>
      <c r="D276" s="78"/>
      <c r="E276" s="78"/>
      <c r="F276" s="87">
        <f>F275+F272+F267+F262+F257+F252</f>
      </c>
      <c r="G276" s="87">
        <f>G275+G272+G267+G262+G257+G252</f>
      </c>
      <c r="H276" s="87">
        <f>H275+H272+H267+H262+H257+H252</f>
      </c>
      <c r="I276" s="93">
        <f>I272+I267+I262+I257+I275</f>
      </c>
      <c r="J276" s="92">
        <f>J275+J272+J267+J262+J257+J252</f>
      </c>
      <c r="K276" s="87">
        <f>K275+K272+K267+K262+K257+K252</f>
      </c>
      <c r="L276" s="92">
        <f>L275+L272+L267+L262+L257+L252</f>
      </c>
      <c r="M276" s="87">
        <f>M275+M272+M267+M262+M257+M252</f>
      </c>
      <c r="N276" s="92">
        <f>N275+N272+N267+N262+N257+N252</f>
      </c>
      <c r="O276" s="82">
        <f t="shared" si="837"/>
      </c>
      <c r="P276" s="92">
        <f>P272+P267+P262+P257+P275</f>
      </c>
      <c r="Q276" s="83">
        <f t="shared" si="256"/>
      </c>
      <c r="R276" s="92">
        <f>R275+R272+R267+R262+R257+R252</f>
      </c>
      <c r="S276" s="87">
        <f>S275+S272+S267+S262+S257+S252</f>
      </c>
      <c r="T276" s="80">
        <f t="shared" si="150"/>
      </c>
      <c r="U276" s="80">
        <f t="shared" si="190"/>
      </c>
      <c r="V276" s="80">
        <f t="shared" si="53"/>
      </c>
      <c r="W276" s="92">
        <f>W275+W272+W267+W262+W257+W252</f>
      </c>
      <c r="X276" s="80">
        <f t="shared" si="107"/>
      </c>
      <c r="Y276" s="80">
        <f t="shared" si="638"/>
      </c>
      <c r="Z276" s="80">
        <f t="shared" si="792"/>
      </c>
      <c r="AA276" s="80">
        <f t="shared" si="210"/>
      </c>
      <c r="AB276" s="80">
        <f t="shared" si="276"/>
      </c>
      <c r="AC276" s="82">
        <f t="shared" si="127"/>
      </c>
      <c r="AD276" s="82">
        <f t="shared" si="170"/>
      </c>
      <c r="AE276" s="82">
        <f t="shared" si="17"/>
      </c>
      <c r="AF276" s="82">
        <f t="shared" si="81"/>
      </c>
      <c r="AG276" s="82">
        <f t="shared" si="658"/>
      </c>
      <c r="AH276" s="82">
        <f t="shared" si="817"/>
      </c>
      <c r="AI276" s="82">
        <f t="shared" si="231"/>
      </c>
      <c r="AJ276" s="84"/>
      <c r="AK276" s="92">
        <f>AK275+AK272+AK267+AK262+AK257+AK252</f>
      </c>
      <c r="AL276" s="92">
        <f>AL275+AL272+AL267+AL262+AL257+AL252</f>
      </c>
      <c r="AM276" s="92">
        <f>AM275+AM272+AM267+AM262+AM257+AM252</f>
      </c>
      <c r="AN276" s="92">
        <f>AN275+AN272+AN267+AN262+AN257+AN252</f>
      </c>
      <c r="AO276" s="92">
        <f>AO275+AO272+AO267+AO262+AO257+AO252</f>
      </c>
      <c r="AP276" s="92">
        <f>AP275+AP272+AP267+AP262+AP257+AP252</f>
      </c>
      <c r="AQ276" s="92">
        <f>AQ275+AQ272+AQ267+AQ262+AQ257+AQ252</f>
      </c>
      <c r="AR276" s="92">
        <f>AR275+AR272+AR267+AR262+AR257+AR252</f>
      </c>
      <c r="AS276" s="92">
        <f>AS275+AS272+AS267+AS262+AS257+AS252</f>
      </c>
      <c r="AT276" s="92">
        <f>AT275+AT272+AT267+AT262+AT257+AT252</f>
      </c>
      <c r="AU276" s="92">
        <f>AU275+AU272+AU267+AU262+AU257+AU252</f>
      </c>
      <c r="AV276" s="85"/>
      <c r="AW276" s="85"/>
      <c r="AX276" s="80">
        <f>AX272+AX267+AX262+AX257+AX275</f>
      </c>
      <c r="AY276" s="7"/>
    </row>
    <row r="277">
      <c r="A277" s="91"/>
      <c r="B277" s="2" t="s">
        <v>1</v>
      </c>
      <c r="C277" s="2"/>
      <c r="D277" s="2"/>
      <c r="E277" s="2"/>
      <c r="F277" s="3" t="s">
        <v>2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4" t="s">
        <v>3</v>
      </c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5" t="s">
        <v>4</v>
      </c>
      <c r="AW277" s="5"/>
      <c r="AX277" s="6" t="s">
        <v>5</v>
      </c>
      <c r="AY277" s="7"/>
    </row>
    <row r="278">
      <c r="A278" s="91"/>
      <c r="B278" s="2"/>
      <c r="C278" s="2"/>
      <c r="D278" s="2"/>
      <c r="E278" s="2"/>
      <c r="F278" s="8" t="s">
        <v>6</v>
      </c>
      <c r="G278" s="8"/>
      <c r="H278" s="8"/>
      <c r="I278" s="8"/>
      <c r="J278" s="9" t="s">
        <v>94</v>
      </c>
      <c r="K278" s="9"/>
      <c r="L278" s="9"/>
      <c r="M278" s="9"/>
      <c r="N278" s="9"/>
      <c r="O278" s="9"/>
      <c r="P278" s="9"/>
      <c r="Q278" s="9"/>
      <c r="R278" s="9"/>
      <c r="S278" s="9"/>
      <c r="T278" s="10" t="s">
        <v>7</v>
      </c>
      <c r="U278" s="10"/>
      <c r="V278" s="10"/>
      <c r="W278" s="10"/>
      <c r="X278" s="10"/>
      <c r="Y278" s="10"/>
      <c r="Z278" s="11" t="s">
        <v>8</v>
      </c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2" t="s">
        <v>9</v>
      </c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3"/>
      <c r="AW278" s="14"/>
      <c r="AX278" s="6"/>
      <c r="AY278" s="7"/>
    </row>
    <row r="279">
      <c r="A279" s="91"/>
      <c r="B279" s="15" t="s">
        <v>10</v>
      </c>
      <c r="C279" s="16" t="s">
        <v>11</v>
      </c>
      <c r="D279" s="17" t="s">
        <v>12</v>
      </c>
      <c r="E279" s="18" t="s">
        <v>13</v>
      </c>
      <c r="F279" s="19" t="s">
        <v>14</v>
      </c>
      <c r="G279" s="8" t="s">
        <v>15</v>
      </c>
      <c r="H279" s="20" t="s">
        <v>16</v>
      </c>
      <c r="I279" s="21" t="s">
        <v>17</v>
      </c>
      <c r="J279" s="22" t="s">
        <v>18</v>
      </c>
      <c r="K279" s="23" t="s">
        <v>19</v>
      </c>
      <c r="L279" s="24" t="s">
        <v>20</v>
      </c>
      <c r="M279" s="23" t="s">
        <v>21</v>
      </c>
      <c r="N279" s="23" t="s">
        <v>22</v>
      </c>
      <c r="O279" s="23" t="s">
        <v>23</v>
      </c>
      <c r="P279" s="25" t="s">
        <v>24</v>
      </c>
      <c r="Q279" s="23" t="s">
        <v>25</v>
      </c>
      <c r="R279" s="22" t="s">
        <v>26</v>
      </c>
      <c r="S279" s="26" t="s">
        <v>27</v>
      </c>
      <c r="T279" s="10" t="s">
        <v>28</v>
      </c>
      <c r="U279" s="10" t="s">
        <v>29</v>
      </c>
      <c r="V279" s="10" t="s">
        <v>30</v>
      </c>
      <c r="W279" s="27" t="s">
        <v>31</v>
      </c>
      <c r="X279" s="10" t="s">
        <v>32</v>
      </c>
      <c r="Y279" s="28" t="s">
        <v>33</v>
      </c>
      <c r="Z279" s="29" t="s">
        <v>34</v>
      </c>
      <c r="AA279" s="30" t="s">
        <v>35</v>
      </c>
      <c r="AB279" s="31" t="s">
        <v>36</v>
      </c>
      <c r="AC279" s="30" t="s">
        <v>37</v>
      </c>
      <c r="AD279" s="30" t="s">
        <v>38</v>
      </c>
      <c r="AE279" s="32" t="s">
        <v>39</v>
      </c>
      <c r="AF279" s="30" t="s">
        <v>40</v>
      </c>
      <c r="AG279" s="30" t="s">
        <v>41</v>
      </c>
      <c r="AH279" s="30" t="s">
        <v>42</v>
      </c>
      <c r="AI279" s="32" t="s">
        <v>43</v>
      </c>
      <c r="AJ279" s="32" t="s">
        <v>44</v>
      </c>
      <c r="AK279" s="12" t="s">
        <v>45</v>
      </c>
      <c r="AL279" s="33" t="s">
        <v>46</v>
      </c>
      <c r="AM279" s="33" t="s">
        <v>47</v>
      </c>
      <c r="AN279" s="33" t="s">
        <v>48</v>
      </c>
      <c r="AO279" s="33" t="s">
        <v>49</v>
      </c>
      <c r="AP279" s="33" t="s">
        <v>50</v>
      </c>
      <c r="AQ279" s="12" t="s">
        <v>51</v>
      </c>
      <c r="AR279" s="12" t="s">
        <v>52</v>
      </c>
      <c r="AS279" s="12" t="s">
        <v>53</v>
      </c>
      <c r="AT279" s="12" t="s">
        <v>54</v>
      </c>
      <c r="AU279" s="12" t="s">
        <v>55</v>
      </c>
      <c r="AV279" s="13"/>
      <c r="AW279" s="14"/>
      <c r="AX279" s="6" t="s">
        <v>56</v>
      </c>
      <c r="AY279" s="7"/>
    </row>
    <row r="280">
      <c r="A280" s="34" t="s">
        <v>104</v>
      </c>
      <c r="B280" s="89" t="s">
        <v>99</v>
      </c>
      <c r="C280" s="36" t="s">
        <v>59</v>
      </c>
      <c r="D280" s="37" t="s">
        <v>84</v>
      </c>
      <c r="E280" s="38" t="s">
        <v>61</v>
      </c>
      <c r="F280" s="67">
        <f t="shared" ref="F280:F281" si="723">G280+H280+I280</f>
      </c>
      <c r="G280" s="73">
        <v>1096.55</v>
      </c>
      <c r="H280" s="73">
        <v>1282.55</v>
      </c>
      <c r="I280" s="46">
        <v>0</v>
      </c>
      <c r="J280" s="42">
        <v>3</v>
      </c>
      <c r="K280" s="73">
        <v>6537.960000000001</v>
      </c>
      <c r="L280" s="42">
        <v>0</v>
      </c>
      <c r="M280" s="39">
        <v>0</v>
      </c>
      <c r="N280" s="44">
        <v>0</v>
      </c>
      <c r="O280" s="45">
        <f t="shared" ref="O280:O306" si="838">N280/R280</f>
      </c>
      <c r="P280" s="41"/>
      <c r="Q280" s="47">
        <f t="shared" ref="Q280:Q306" si="257">P280/R280</f>
      </c>
      <c r="R280" s="42">
        <f t="shared" ref="R280:R281" si="455">J280+L280</f>
      </c>
      <c r="S280" s="39">
        <f t="shared" ref="S280:S281" si="569">K280+M280</f>
      </c>
      <c r="T280" s="48">
        <f t="shared" ref="T280:T306" si="151">S280/F280</f>
      </c>
      <c r="U280" s="48">
        <f t="shared" ref="U280:U306" si="191">S280/(F280+(AX280*500)+F280*3%)</f>
      </c>
      <c r="V280" s="48">
        <f t="shared" ref="V280:V306" si="54">S280/R280</f>
      </c>
      <c r="W280" s="49">
        <v>3</v>
      </c>
      <c r="X280" s="48">
        <f t="shared" ref="X280:X306" si="108">F280/W280</f>
      </c>
      <c r="Y280" s="48">
        <f t="shared" ref="Y280:Y306" si="639">F280/R280</f>
      </c>
      <c r="Z280" s="48">
        <f t="shared" ref="Z280:Z306" si="793">F280/AL280</f>
      </c>
      <c r="AA280" s="48">
        <f t="shared" ref="AA280:AA306" si="211">F280/AK280*1000</f>
      </c>
      <c r="AB280" s="48">
        <f t="shared" ref="AB280:AB306" si="277">F280/AN280</f>
      </c>
      <c r="AC280" s="45">
        <f t="shared" ref="AC280:AC306" si="128">AL280/AK280</f>
      </c>
      <c r="AD280" s="45">
        <f t="shared" ref="AD280:AD306" si="171">AN280/AM280</f>
      </c>
      <c r="AE280" s="45">
        <f t="shared" ref="AE280:AE287" si="18">AP280/AM280</f>
      </c>
      <c r="AF280" s="45">
        <f t="shared" ref="AF280:AF287" si="82">R280/AP280</f>
      </c>
      <c r="AG280" s="45">
        <f t="shared" ref="AG280:AG306" si="659">AR280/AN280</f>
      </c>
      <c r="AH280" s="45">
        <f t="shared" ref="AH280:AH306" si="818">R280/AR280</f>
      </c>
      <c r="AI280" s="45">
        <f t="shared" ref="AI280:AI306" si="232">AQ280/AM280</f>
      </c>
      <c r="AJ280" s="50">
        <v>59</v>
      </c>
      <c r="AK280" s="43">
        <v>26297</v>
      </c>
      <c r="AL280" s="43">
        <v>576</v>
      </c>
      <c r="AM280" s="43">
        <v>606</v>
      </c>
      <c r="AN280" s="43">
        <v>102</v>
      </c>
      <c r="AO280" s="50">
        <v>21</v>
      </c>
      <c r="AP280" s="43">
        <v>90</v>
      </c>
      <c r="AQ280" s="43">
        <v>90</v>
      </c>
      <c r="AR280" s="50">
        <v>3</v>
      </c>
      <c r="AS280" s="50">
        <v>9</v>
      </c>
      <c r="AT280" s="50">
        <v>0</v>
      </c>
      <c r="AU280" s="50">
        <v>16</v>
      </c>
      <c r="AV280" s="51"/>
      <c r="AW280" s="51"/>
      <c r="AX280" s="52">
        <f t="shared" ref="AX280:AX281" si="341">COUNT(AU280)</f>
      </c>
      <c r="AY280" s="7"/>
    </row>
    <row r="281">
      <c r="A281" s="34"/>
      <c r="B281" s="89" t="s">
        <v>99</v>
      </c>
      <c r="C281" s="36" t="s">
        <v>59</v>
      </c>
      <c r="D281" s="37" t="s">
        <v>84</v>
      </c>
      <c r="E281" s="53" t="s">
        <v>62</v>
      </c>
      <c r="F281" s="67">
        <f t="shared" si="723"/>
      </c>
      <c r="G281" s="73">
        <v>444.85</v>
      </c>
      <c r="H281" s="39">
        <v>539.86</v>
      </c>
      <c r="I281" s="46">
        <v>0</v>
      </c>
      <c r="J281" s="44">
        <v>0</v>
      </c>
      <c r="K281" s="73">
        <v>0</v>
      </c>
      <c r="L281" s="44">
        <v>0</v>
      </c>
      <c r="M281" s="73">
        <v>0</v>
      </c>
      <c r="N281" s="44">
        <v>0</v>
      </c>
      <c r="O281" s="45">
        <f t="shared" si="838"/>
      </c>
      <c r="P281" s="41"/>
      <c r="Q281" s="47">
        <f t="shared" si="257"/>
      </c>
      <c r="R281" s="42">
        <f t="shared" si="455"/>
      </c>
      <c r="S281" s="39">
        <f t="shared" si="569"/>
      </c>
      <c r="T281" s="48">
        <f t="shared" si="151"/>
      </c>
      <c r="U281" s="48">
        <f t="shared" si="191"/>
      </c>
      <c r="V281" s="48">
        <f t="shared" si="54"/>
      </c>
      <c r="W281" s="49">
        <v>0</v>
      </c>
      <c r="X281" s="48">
        <f t="shared" si="108"/>
      </c>
      <c r="Y281" s="48">
        <f t="shared" si="639"/>
      </c>
      <c r="Z281" s="48">
        <f t="shared" si="793"/>
      </c>
      <c r="AA281" s="48">
        <f t="shared" si="211"/>
      </c>
      <c r="AB281" s="48">
        <f t="shared" si="277"/>
      </c>
      <c r="AC281" s="45">
        <f t="shared" si="128"/>
      </c>
      <c r="AD281" s="45">
        <f t="shared" si="171"/>
      </c>
      <c r="AE281" s="45">
        <f t="shared" si="18"/>
      </c>
      <c r="AF281" s="45">
        <f t="shared" si="82"/>
      </c>
      <c r="AG281" s="45">
        <f t="shared" si="659"/>
      </c>
      <c r="AH281" s="45">
        <f t="shared" si="818"/>
      </c>
      <c r="AI281" s="45">
        <f t="shared" si="232"/>
      </c>
      <c r="AJ281" s="50">
        <v>68</v>
      </c>
      <c r="AK281" s="50">
        <v>12274</v>
      </c>
      <c r="AL281" s="43">
        <v>302</v>
      </c>
      <c r="AM281" s="43">
        <v>330</v>
      </c>
      <c r="AN281" s="43">
        <v>52</v>
      </c>
      <c r="AO281" s="50">
        <v>13</v>
      </c>
      <c r="AP281" s="43">
        <v>32</v>
      </c>
      <c r="AQ281" s="43">
        <v>38</v>
      </c>
      <c r="AR281" s="50">
        <v>0</v>
      </c>
      <c r="AS281" s="50">
        <v>4</v>
      </c>
      <c r="AT281" s="50">
        <v>0</v>
      </c>
      <c r="AU281" s="50">
        <v>11</v>
      </c>
      <c r="AV281" s="51"/>
      <c r="AW281" s="51"/>
      <c r="AX281" s="52">
        <f t="shared" si="341"/>
      </c>
      <c r="AY281" s="7"/>
    </row>
    <row r="282">
      <c r="A282" s="34"/>
      <c r="B282" s="54" t="s">
        <v>65</v>
      </c>
      <c r="C282" s="54"/>
      <c r="D282" s="54"/>
      <c r="E282" s="54"/>
      <c r="F282" s="55">
        <f>SUM(F280:F281)</f>
      </c>
      <c r="G282" s="55">
        <f>SUM(G280:G281)</f>
      </c>
      <c r="H282" s="55">
        <f>SUM(H280:H281)</f>
      </c>
      <c r="I282" s="46">
        <f>SUM(I278:I281)</f>
      </c>
      <c r="J282" s="57">
        <f>SUM(J280:J281)</f>
      </c>
      <c r="K282" s="55">
        <f>SUM(K280:K281)</f>
      </c>
      <c r="L282" s="57">
        <f>SUM(L280:L281)</f>
      </c>
      <c r="M282" s="55">
        <f>SUM(M280:M281)</f>
      </c>
      <c r="N282" s="57">
        <f>SUM(N280:N281)</f>
      </c>
      <c r="O282" s="59">
        <f t="shared" si="838"/>
      </c>
      <c r="P282" s="60">
        <f>SUM(P278:P281)</f>
      </c>
      <c r="Q282" s="47">
        <f t="shared" si="257"/>
      </c>
      <c r="R282" s="57">
        <f>SUM(R280:R281)</f>
      </c>
      <c r="S282" s="55">
        <f>SUM(S280:S281)</f>
      </c>
      <c r="T282" s="61">
        <f t="shared" si="151"/>
      </c>
      <c r="U282" s="61">
        <f t="shared" si="191"/>
      </c>
      <c r="V282" s="61">
        <f t="shared" si="54"/>
      </c>
      <c r="W282" s="62">
        <f>SUM(W280:W281)</f>
      </c>
      <c r="X282" s="61">
        <f t="shared" si="108"/>
      </c>
      <c r="Y282" s="61">
        <f t="shared" si="639"/>
      </c>
      <c r="Z282" s="61">
        <f t="shared" si="793"/>
      </c>
      <c r="AA282" s="61">
        <f t="shared" si="211"/>
      </c>
      <c r="AB282" s="61">
        <f t="shared" si="277"/>
      </c>
      <c r="AC282" s="59">
        <f t="shared" si="128"/>
      </c>
      <c r="AD282" s="59">
        <f t="shared" si="171"/>
      </c>
      <c r="AE282" s="59">
        <f t="shared" si="18"/>
      </c>
      <c r="AF282" s="59">
        <f t="shared" si="82"/>
      </c>
      <c r="AG282" s="59">
        <f t="shared" si="659"/>
      </c>
      <c r="AH282" s="59">
        <f t="shared" si="818"/>
      </c>
      <c r="AI282" s="59">
        <f t="shared" si="232"/>
      </c>
      <c r="AJ282" s="63">
        <f>AVERAGE(AJ280:AJ281)</f>
      </c>
      <c r="AK282" s="57">
        <f>SUM(AK280:AK281)</f>
      </c>
      <c r="AL282" s="57">
        <f>SUM(AL280:AL281)</f>
      </c>
      <c r="AM282" s="57">
        <f>SUM(AM280:AM281)</f>
      </c>
      <c r="AN282" s="57">
        <f>SUM(AN280:AN281)</f>
      </c>
      <c r="AO282" s="57">
        <f>SUM(AO280:AO281)</f>
      </c>
      <c r="AP282" s="57">
        <f>SUM(AP280:AP281)</f>
      </c>
      <c r="AQ282" s="57">
        <f>SUM(AQ280:AQ281)</f>
      </c>
      <c r="AR282" s="57">
        <f>SUM(AR280:AR281)</f>
      </c>
      <c r="AS282" s="57">
        <f>SUM(AS280:AS281)</f>
      </c>
      <c r="AT282" s="57">
        <f>SUM(AT280:AT281)</f>
      </c>
      <c r="AU282" s="57">
        <f>SUM(AU280:AU281)</f>
      </c>
      <c r="AV282" s="64"/>
      <c r="AW282" s="64"/>
      <c r="AX282" s="57">
        <f>SUM(AX278:AX281)</f>
      </c>
      <c r="AY282" s="7"/>
    </row>
    <row r="283">
      <c r="A283" s="34"/>
      <c r="B283" s="89" t="s">
        <v>80</v>
      </c>
      <c r="C283" s="36" t="s">
        <v>59</v>
      </c>
      <c r="D283" s="37" t="s">
        <v>77</v>
      </c>
      <c r="E283" s="53" t="s">
        <v>68</v>
      </c>
      <c r="F283" s="39">
        <f t="shared" ref="F283:F286" si="724">G283+H283+I283</f>
      </c>
      <c r="G283" s="65">
        <v>955.52</v>
      </c>
      <c r="H283" s="66">
        <v>2609.29</v>
      </c>
      <c r="I283" s="46">
        <v>0</v>
      </c>
      <c r="J283" s="44">
        <v>1</v>
      </c>
      <c r="K283" s="73">
        <v>1813.3199999999997</v>
      </c>
      <c r="L283" s="44">
        <v>0</v>
      </c>
      <c r="M283" s="73">
        <v>0</v>
      </c>
      <c r="N283" s="44">
        <v>1</v>
      </c>
      <c r="O283" s="45">
        <f t="shared" si="838"/>
      </c>
      <c r="P283" s="41"/>
      <c r="Q283" s="47">
        <f t="shared" si="257"/>
      </c>
      <c r="R283" s="42">
        <f t="shared" ref="R283:R286" si="456">J283+L283</f>
      </c>
      <c r="S283" s="39">
        <f t="shared" ref="S283:S286" si="570">K283+M283</f>
      </c>
      <c r="T283" s="48">
        <f t="shared" si="151"/>
      </c>
      <c r="U283" s="48">
        <f t="shared" si="191"/>
      </c>
      <c r="V283" s="48">
        <f t="shared" si="54"/>
      </c>
      <c r="W283" s="49">
        <v>1</v>
      </c>
      <c r="X283" s="48">
        <f t="shared" si="108"/>
      </c>
      <c r="Y283" s="48">
        <f t="shared" si="639"/>
      </c>
      <c r="Z283" s="48">
        <f t="shared" si="793"/>
      </c>
      <c r="AA283" s="48">
        <f t="shared" si="211"/>
      </c>
      <c r="AB283" s="48">
        <f t="shared" si="277"/>
      </c>
      <c r="AC283" s="45">
        <f t="shared" si="128"/>
      </c>
      <c r="AD283" s="45">
        <f t="shared" si="171"/>
      </c>
      <c r="AE283" s="45">
        <f t="shared" si="18"/>
      </c>
      <c r="AF283" s="45">
        <f t="shared" si="82"/>
      </c>
      <c r="AG283" s="45">
        <f t="shared" si="659"/>
      </c>
      <c r="AH283" s="45">
        <f t="shared" si="818"/>
      </c>
      <c r="AI283" s="45">
        <f t="shared" si="232"/>
      </c>
      <c r="AJ283" s="50">
        <v>45</v>
      </c>
      <c r="AK283" s="43">
        <v>41999</v>
      </c>
      <c r="AL283" s="43">
        <v>969</v>
      </c>
      <c r="AM283" s="43">
        <v>989</v>
      </c>
      <c r="AN283" s="43">
        <v>188</v>
      </c>
      <c r="AO283" s="50">
        <v>35</v>
      </c>
      <c r="AP283" s="43">
        <v>80</v>
      </c>
      <c r="AQ283" s="43">
        <v>151</v>
      </c>
      <c r="AR283" s="50">
        <v>1</v>
      </c>
      <c r="AS283" s="43">
        <v>14</v>
      </c>
      <c r="AT283" s="43">
        <v>1</v>
      </c>
      <c r="AU283" s="43">
        <v>47</v>
      </c>
      <c r="AV283" s="51"/>
      <c r="AW283" s="51"/>
      <c r="AX283" s="52">
        <f t="shared" ref="AX283:AX286" si="342">COUNT(AU283)</f>
      </c>
      <c r="AY283" s="7"/>
    </row>
    <row r="284">
      <c r="A284" s="34"/>
      <c r="B284" s="89" t="s">
        <v>80</v>
      </c>
      <c r="C284" s="36" t="s">
        <v>59</v>
      </c>
      <c r="D284" s="37" t="s">
        <v>77</v>
      </c>
      <c r="E284" s="53" t="s">
        <v>69</v>
      </c>
      <c r="F284" s="67">
        <f t="shared" si="724"/>
      </c>
      <c r="G284" s="39">
        <v>1503.08</v>
      </c>
      <c r="H284" s="39">
        <v>2068.3</v>
      </c>
      <c r="I284" s="46">
        <v>0</v>
      </c>
      <c r="J284" s="42">
        <v>8</v>
      </c>
      <c r="K284" s="39">
        <v>19285.700000000004</v>
      </c>
      <c r="L284" s="42">
        <v>0</v>
      </c>
      <c r="M284" s="39">
        <v>0</v>
      </c>
      <c r="N284" s="44">
        <v>0</v>
      </c>
      <c r="O284" s="45">
        <f t="shared" si="838"/>
      </c>
      <c r="P284" s="41"/>
      <c r="Q284" s="47">
        <f t="shared" si="257"/>
      </c>
      <c r="R284" s="42">
        <f t="shared" si="456"/>
      </c>
      <c r="S284" s="39">
        <f t="shared" si="570"/>
      </c>
      <c r="T284" s="48">
        <f t="shared" si="151"/>
      </c>
      <c r="U284" s="48">
        <f t="shared" si="191"/>
      </c>
      <c r="V284" s="48">
        <f t="shared" si="54"/>
      </c>
      <c r="W284" s="49">
        <v>6</v>
      </c>
      <c r="X284" s="48">
        <f t="shared" si="108"/>
      </c>
      <c r="Y284" s="48">
        <f t="shared" si="639"/>
      </c>
      <c r="Z284" s="48">
        <f t="shared" si="793"/>
      </c>
      <c r="AA284" s="48">
        <f t="shared" si="211"/>
      </c>
      <c r="AB284" s="48">
        <f t="shared" si="277"/>
      </c>
      <c r="AC284" s="45">
        <f t="shared" si="128"/>
      </c>
      <c r="AD284" s="45">
        <f t="shared" si="171"/>
      </c>
      <c r="AE284" s="45">
        <f t="shared" si="18"/>
      </c>
      <c r="AF284" s="45">
        <f t="shared" si="82"/>
      </c>
      <c r="AG284" s="45">
        <f t="shared" si="659"/>
      </c>
      <c r="AH284" s="45">
        <f t="shared" si="818"/>
      </c>
      <c r="AI284" s="45">
        <f t="shared" si="232"/>
      </c>
      <c r="AJ284" s="50">
        <v>55</v>
      </c>
      <c r="AK284" s="50">
        <v>39393</v>
      </c>
      <c r="AL284" s="43">
        <v>903</v>
      </c>
      <c r="AM284" s="43">
        <v>940</v>
      </c>
      <c r="AN284" s="43">
        <v>216</v>
      </c>
      <c r="AO284" s="50">
        <v>31</v>
      </c>
      <c r="AP284" s="50">
        <v>94</v>
      </c>
      <c r="AQ284" s="43">
        <v>180</v>
      </c>
      <c r="AR284" s="50">
        <v>8</v>
      </c>
      <c r="AS284" s="50">
        <v>13</v>
      </c>
      <c r="AT284" s="50">
        <v>4</v>
      </c>
      <c r="AU284" s="50">
        <v>48</v>
      </c>
      <c r="AV284" s="51"/>
      <c r="AW284" s="51"/>
      <c r="AX284" s="52">
        <f t="shared" si="342"/>
      </c>
      <c r="AY284" s="7"/>
    </row>
    <row r="285">
      <c r="A285" s="34"/>
      <c r="B285" s="89" t="s">
        <v>80</v>
      </c>
      <c r="C285" s="36" t="s">
        <v>59</v>
      </c>
      <c r="D285" s="37" t="s">
        <v>77</v>
      </c>
      <c r="E285" s="53" t="s">
        <v>70</v>
      </c>
      <c r="F285" s="67">
        <f t="shared" si="724"/>
      </c>
      <c r="G285" s="73">
        <v>1682.08</v>
      </c>
      <c r="H285" s="73">
        <v>2000</v>
      </c>
      <c r="I285" s="46">
        <v>0</v>
      </c>
      <c r="J285" s="42">
        <v>8</v>
      </c>
      <c r="K285" s="73">
        <v>20392.52000000001</v>
      </c>
      <c r="L285" s="42">
        <v>0</v>
      </c>
      <c r="M285" s="39">
        <v>0</v>
      </c>
      <c r="N285" s="44">
        <v>0</v>
      </c>
      <c r="O285" s="45">
        <f t="shared" si="838"/>
      </c>
      <c r="P285" s="41"/>
      <c r="Q285" s="47">
        <f t="shared" si="257"/>
      </c>
      <c r="R285" s="42">
        <f t="shared" si="456"/>
      </c>
      <c r="S285" s="39">
        <f t="shared" si="570"/>
      </c>
      <c r="T285" s="48">
        <f t="shared" si="151"/>
      </c>
      <c r="U285" s="48">
        <f t="shared" si="191"/>
      </c>
      <c r="V285" s="48">
        <f t="shared" si="54"/>
      </c>
      <c r="W285" s="49">
        <v>7</v>
      </c>
      <c r="X285" s="48">
        <f t="shared" si="108"/>
      </c>
      <c r="Y285" s="48">
        <f t="shared" si="639"/>
      </c>
      <c r="Z285" s="48">
        <f t="shared" si="793"/>
      </c>
      <c r="AA285" s="48">
        <f t="shared" si="211"/>
      </c>
      <c r="AB285" s="48">
        <f t="shared" si="277"/>
      </c>
      <c r="AC285" s="45">
        <f t="shared" si="128"/>
      </c>
      <c r="AD285" s="45">
        <f t="shared" si="171"/>
      </c>
      <c r="AE285" s="45">
        <f t="shared" si="18"/>
      </c>
      <c r="AF285" s="45">
        <f t="shared" si="82"/>
      </c>
      <c r="AG285" s="45">
        <f t="shared" si="659"/>
      </c>
      <c r="AH285" s="45">
        <f t="shared" si="818"/>
      </c>
      <c r="AI285" s="45">
        <f t="shared" si="232"/>
      </c>
      <c r="AJ285" s="50">
        <v>63</v>
      </c>
      <c r="AK285" s="43">
        <v>30509</v>
      </c>
      <c r="AL285" s="43">
        <v>477</v>
      </c>
      <c r="AM285" s="43">
        <v>475</v>
      </c>
      <c r="AN285" s="43">
        <v>176</v>
      </c>
      <c r="AO285" s="50">
        <v>27</v>
      </c>
      <c r="AP285" s="43">
        <v>74</v>
      </c>
      <c r="AQ285" s="43">
        <v>142</v>
      </c>
      <c r="AR285" s="50">
        <v>8</v>
      </c>
      <c r="AS285" s="50">
        <v>9</v>
      </c>
      <c r="AT285" s="50">
        <v>1</v>
      </c>
      <c r="AU285" s="50">
        <v>28</v>
      </c>
      <c r="AV285" s="51"/>
      <c r="AW285" s="51"/>
      <c r="AX285" s="52">
        <f t="shared" si="342"/>
      </c>
      <c r="AY285" s="7"/>
    </row>
    <row r="286">
      <c r="A286" s="34"/>
      <c r="B286" s="89" t="s">
        <v>80</v>
      </c>
      <c r="C286" s="36" t="s">
        <v>59</v>
      </c>
      <c r="D286" s="37" t="s">
        <v>77</v>
      </c>
      <c r="E286" s="53" t="s">
        <v>71</v>
      </c>
      <c r="F286" s="67">
        <f t="shared" si="724"/>
      </c>
      <c r="G286" s="73">
        <v>1496.18</v>
      </c>
      <c r="H286" s="39">
        <v>2058.0499999999997</v>
      </c>
      <c r="I286" s="46">
        <v>0</v>
      </c>
      <c r="J286" s="42">
        <v>6</v>
      </c>
      <c r="K286" s="39">
        <v>13629.330000000002</v>
      </c>
      <c r="L286" s="42">
        <v>0</v>
      </c>
      <c r="M286" s="39">
        <v>0</v>
      </c>
      <c r="N286" s="44">
        <v>0</v>
      </c>
      <c r="O286" s="45">
        <f t="shared" si="838"/>
      </c>
      <c r="P286" s="41"/>
      <c r="Q286" s="47">
        <f t="shared" si="257"/>
      </c>
      <c r="R286" s="42">
        <f t="shared" si="456"/>
      </c>
      <c r="S286" s="39">
        <f t="shared" si="570"/>
      </c>
      <c r="T286" s="48">
        <f t="shared" si="151"/>
      </c>
      <c r="U286" s="48">
        <f t="shared" si="191"/>
      </c>
      <c r="V286" s="48">
        <f t="shared" si="54"/>
      </c>
      <c r="W286" s="49">
        <v>4</v>
      </c>
      <c r="X286" s="48">
        <f t="shared" si="108"/>
      </c>
      <c r="Y286" s="48">
        <f t="shared" si="639"/>
      </c>
      <c r="Z286" s="48">
        <f t="shared" si="793"/>
      </c>
      <c r="AA286" s="48">
        <f t="shared" si="211"/>
      </c>
      <c r="AB286" s="48">
        <f t="shared" si="277"/>
      </c>
      <c r="AC286" s="45">
        <f t="shared" si="128"/>
      </c>
      <c r="AD286" s="45">
        <f t="shared" si="171"/>
      </c>
      <c r="AE286" s="45">
        <f t="shared" si="18"/>
      </c>
      <c r="AF286" s="45">
        <f t="shared" si="82"/>
      </c>
      <c r="AG286" s="45">
        <f t="shared" si="659"/>
      </c>
      <c r="AH286" s="45">
        <f t="shared" si="818"/>
      </c>
      <c r="AI286" s="45">
        <f t="shared" si="232"/>
      </c>
      <c r="AJ286" s="50">
        <v>68</v>
      </c>
      <c r="AK286" s="50">
        <v>17440</v>
      </c>
      <c r="AL286" s="43">
        <v>288</v>
      </c>
      <c r="AM286" s="43">
        <v>270</v>
      </c>
      <c r="AN286" s="43">
        <v>118</v>
      </c>
      <c r="AO286" s="50">
        <v>32</v>
      </c>
      <c r="AP286" s="43">
        <v>73</v>
      </c>
      <c r="AQ286" s="43">
        <v>85</v>
      </c>
      <c r="AR286" s="50">
        <v>6</v>
      </c>
      <c r="AS286" s="50">
        <v>3</v>
      </c>
      <c r="AT286" s="50">
        <v>3</v>
      </c>
      <c r="AU286" s="50">
        <v>14</v>
      </c>
      <c r="AV286" s="51"/>
      <c r="AW286" s="51"/>
      <c r="AX286" s="52">
        <f t="shared" si="342"/>
      </c>
      <c r="AY286" s="7"/>
    </row>
    <row r="287">
      <c r="A287" s="34"/>
      <c r="B287" s="54" t="s">
        <v>65</v>
      </c>
      <c r="C287" s="54"/>
      <c r="D287" s="54"/>
      <c r="E287" s="54"/>
      <c r="F287" s="55">
        <f>SUM(F283:F286)</f>
      </c>
      <c r="G287" s="55">
        <f>SUM(G283:G286)</f>
      </c>
      <c r="H287" s="55">
        <f>SUM(H283:H286)</f>
      </c>
      <c r="I287" s="46">
        <f>SUM(I283:I286)</f>
      </c>
      <c r="J287" s="57">
        <f>SUM(J283:J286)</f>
      </c>
      <c r="K287" s="58">
        <f>SUM(K283:K286)</f>
      </c>
      <c r="L287" s="57">
        <f>SUM(L283:L286)</f>
      </c>
      <c r="M287" s="55">
        <f>SUM(M283:M286)</f>
      </c>
      <c r="N287" s="57">
        <f>SUM(N283:N286)</f>
      </c>
      <c r="O287" s="59">
        <f t="shared" si="838"/>
      </c>
      <c r="P287" s="60">
        <f>SUM(P283:P286)</f>
      </c>
      <c r="Q287" s="47">
        <f t="shared" si="257"/>
      </c>
      <c r="R287" s="57">
        <f>SUM(R283:R286)</f>
      </c>
      <c r="S287" s="55">
        <f>SUM(S283:S286)</f>
      </c>
      <c r="T287" s="61">
        <f t="shared" si="151"/>
      </c>
      <c r="U287" s="61">
        <f t="shared" si="191"/>
      </c>
      <c r="V287" s="61">
        <f t="shared" si="54"/>
      </c>
      <c r="W287" s="62">
        <f>SUM(W283:W286)</f>
      </c>
      <c r="X287" s="61">
        <f t="shared" si="108"/>
      </c>
      <c r="Y287" s="61">
        <f t="shared" si="639"/>
      </c>
      <c r="Z287" s="61">
        <f t="shared" si="793"/>
      </c>
      <c r="AA287" s="61">
        <f t="shared" si="211"/>
      </c>
      <c r="AB287" s="61">
        <f t="shared" si="277"/>
      </c>
      <c r="AC287" s="59">
        <f t="shared" si="128"/>
      </c>
      <c r="AD287" s="59">
        <f t="shared" si="171"/>
      </c>
      <c r="AE287" s="59">
        <f t="shared" si="18"/>
      </c>
      <c r="AF287" s="59">
        <f t="shared" si="82"/>
      </c>
      <c r="AG287" s="59">
        <f t="shared" si="659"/>
      </c>
      <c r="AH287" s="59">
        <f t="shared" si="818"/>
      </c>
      <c r="AI287" s="59">
        <f t="shared" si="232"/>
      </c>
      <c r="AJ287" s="63">
        <f>AVERAGE(AJ283:AJ286)</f>
      </c>
      <c r="AK287" s="63">
        <f>SUM(AK283:AK286)</f>
      </c>
      <c r="AL287" s="63">
        <f>SUM(AL283:AL286)</f>
      </c>
      <c r="AM287" s="63">
        <f>SUM(AM283:AM286)</f>
      </c>
      <c r="AN287" s="63">
        <f>SUM(AN283:AN286)</f>
      </c>
      <c r="AO287" s="63">
        <f>SUM(AO283:AO286)</f>
      </c>
      <c r="AP287" s="63">
        <f>SUM(AP283:AP286)</f>
      </c>
      <c r="AQ287" s="63">
        <f>SUM(AQ283:AQ286)</f>
      </c>
      <c r="AR287" s="63">
        <f>SUM(AR283:AR286)</f>
      </c>
      <c r="AS287" s="63">
        <f>SUM(AS283:AS286)</f>
      </c>
      <c r="AT287" s="63">
        <f>SUM(AT283:AT286)</f>
      </c>
      <c r="AU287" s="63">
        <f>SUM(AU283:AU286)</f>
      </c>
      <c r="AV287" s="64"/>
      <c r="AW287" s="64"/>
      <c r="AX287" s="57">
        <f>SUM(AX283:AX286)</f>
      </c>
      <c r="AY287" s="7"/>
    </row>
    <row r="288">
      <c r="A288" s="34"/>
      <c r="B288" s="89" t="s">
        <v>80</v>
      </c>
      <c r="C288" s="36" t="s">
        <v>59</v>
      </c>
      <c r="D288" s="37" t="s">
        <v>60</v>
      </c>
      <c r="E288" s="53" t="s">
        <v>73</v>
      </c>
      <c r="F288" s="39">
        <f t="shared" ref="F288:F291" si="725">G288+H288+I288</f>
      </c>
      <c r="G288" s="40">
        <v>1337.6799999999998</v>
      </c>
      <c r="H288" s="73">
        <v>1920.6599999999999</v>
      </c>
      <c r="I288" s="41">
        <v>0</v>
      </c>
      <c r="J288" s="42">
        <v>4</v>
      </c>
      <c r="K288" s="39">
        <v>8532.820000000007</v>
      </c>
      <c r="L288" s="42">
        <v>0</v>
      </c>
      <c r="M288" s="39">
        <v>0</v>
      </c>
      <c r="N288" s="44">
        <v>0</v>
      </c>
      <c r="O288" s="45">
        <f t="shared" si="838"/>
      </c>
      <c r="P288" s="46"/>
      <c r="Q288" s="47">
        <f t="shared" si="257"/>
      </c>
      <c r="R288" s="42">
        <f t="shared" ref="R288:R291" si="457">J288+L288</f>
      </c>
      <c r="S288" s="39">
        <f t="shared" ref="S288:S291" si="571">K288+M288</f>
      </c>
      <c r="T288" s="48">
        <f t="shared" si="151"/>
      </c>
      <c r="U288" s="48">
        <f t="shared" si="191"/>
      </c>
      <c r="V288" s="48">
        <f t="shared" si="54"/>
      </c>
      <c r="W288" s="49">
        <v>4</v>
      </c>
      <c r="X288" s="48">
        <f t="shared" si="108"/>
      </c>
      <c r="Y288" s="48">
        <f t="shared" si="639"/>
      </c>
      <c r="Z288" s="48">
        <f t="shared" si="793"/>
      </c>
      <c r="AA288" s="48">
        <f t="shared" si="211"/>
      </c>
      <c r="AB288" s="48">
        <f t="shared" si="277"/>
      </c>
      <c r="AC288" s="45">
        <f t="shared" si="128"/>
      </c>
      <c r="AD288" s="45">
        <f t="shared" si="171"/>
      </c>
      <c r="AE288" s="45">
        <f>AP289/AM288</f>
      </c>
      <c r="AF288" s="45">
        <f>R288/AP289</f>
      </c>
      <c r="AG288" s="45">
        <f t="shared" si="659"/>
      </c>
      <c r="AH288" s="45">
        <f t="shared" si="818"/>
      </c>
      <c r="AI288" s="45">
        <f t="shared" si="232"/>
      </c>
      <c r="AJ288" s="50">
        <v>68</v>
      </c>
      <c r="AK288" s="43">
        <v>23441</v>
      </c>
      <c r="AL288" s="43">
        <v>371</v>
      </c>
      <c r="AM288" s="43">
        <v>371</v>
      </c>
      <c r="AN288" s="43">
        <v>125</v>
      </c>
      <c r="AO288" s="50">
        <v>23</v>
      </c>
      <c r="AP288" s="43">
        <v>65</v>
      </c>
      <c r="AQ288" s="43">
        <v>100</v>
      </c>
      <c r="AR288" s="50">
        <v>4</v>
      </c>
      <c r="AS288" s="50">
        <v>4</v>
      </c>
      <c r="AT288" s="43">
        <v>4</v>
      </c>
      <c r="AU288" s="43">
        <v>22</v>
      </c>
      <c r="AV288" s="51"/>
      <c r="AW288" s="51"/>
      <c r="AX288" s="52">
        <f>COUNT(AU289)</f>
      </c>
      <c r="AY288" s="7"/>
    </row>
    <row r="289">
      <c r="A289" s="34"/>
      <c r="B289" s="89" t="s">
        <v>80</v>
      </c>
      <c r="C289" s="35" t="s">
        <v>59</v>
      </c>
      <c r="D289" s="37" t="s">
        <v>60</v>
      </c>
      <c r="E289" s="53" t="s">
        <v>74</v>
      </c>
      <c r="F289" s="39">
        <f t="shared" si="725"/>
      </c>
      <c r="G289" s="40">
        <v>1275.48</v>
      </c>
      <c r="H289" s="39">
        <v>2101.06</v>
      </c>
      <c r="I289" s="46">
        <v>0</v>
      </c>
      <c r="J289" s="42">
        <v>3</v>
      </c>
      <c r="K289" s="39">
        <v>7091.369999999995</v>
      </c>
      <c r="L289" s="42">
        <v>1</v>
      </c>
      <c r="M289" s="39">
        <v>6216.21</v>
      </c>
      <c r="N289" s="44">
        <v>0</v>
      </c>
      <c r="O289" s="45">
        <f t="shared" si="838"/>
      </c>
      <c r="P289" s="46"/>
      <c r="Q289" s="47">
        <f t="shared" si="257"/>
      </c>
      <c r="R289" s="42">
        <f t="shared" si="457"/>
      </c>
      <c r="S289" s="39">
        <f t="shared" si="571"/>
      </c>
      <c r="T289" s="48">
        <f t="shared" si="151"/>
      </c>
      <c r="U289" s="48">
        <f t="shared" si="191"/>
      </c>
      <c r="V289" s="48">
        <f t="shared" si="54"/>
      </c>
      <c r="W289" s="49">
        <v>3</v>
      </c>
      <c r="X289" s="48">
        <f t="shared" si="108"/>
      </c>
      <c r="Y289" s="48">
        <f t="shared" si="639"/>
      </c>
      <c r="Z289" s="48">
        <f t="shared" si="793"/>
      </c>
      <c r="AA289" s="48">
        <f t="shared" si="211"/>
      </c>
      <c r="AB289" s="48">
        <f t="shared" si="277"/>
      </c>
      <c r="AC289" s="45">
        <f t="shared" si="128"/>
      </c>
      <c r="AD289" s="45">
        <f t="shared" si="171"/>
      </c>
      <c r="AE289" s="45">
        <f t="shared" ref="AE289:AE306" si="19">AP289/AM289</f>
      </c>
      <c r="AF289" s="45">
        <f t="shared" ref="AF289:AF306" si="83">R289/AP289</f>
      </c>
      <c r="AG289" s="45">
        <f t="shared" si="659"/>
      </c>
      <c r="AH289" s="45">
        <f t="shared" si="818"/>
      </c>
      <c r="AI289" s="45">
        <f t="shared" si="232"/>
      </c>
      <c r="AJ289" s="50">
        <v>67</v>
      </c>
      <c r="AK289" s="43">
        <v>20656</v>
      </c>
      <c r="AL289" s="43">
        <v>338</v>
      </c>
      <c r="AM289" s="43">
        <v>345</v>
      </c>
      <c r="AN289" s="43">
        <v>133</v>
      </c>
      <c r="AO289" s="50">
        <v>26</v>
      </c>
      <c r="AP289" s="43">
        <v>68</v>
      </c>
      <c r="AQ289" s="43">
        <v>95</v>
      </c>
      <c r="AR289" s="50">
        <v>4</v>
      </c>
      <c r="AS289" s="50">
        <v>5</v>
      </c>
      <c r="AT289" s="50">
        <v>1</v>
      </c>
      <c r="AU289" s="50">
        <v>14</v>
      </c>
      <c r="AV289" s="51"/>
      <c r="AW289" s="51"/>
      <c r="AX289" s="52">
        <f t="shared" ref="AX289:AX291" si="343">COUNT(AU289)</f>
      </c>
      <c r="AY289" s="7"/>
    </row>
    <row r="290">
      <c r="A290" s="34"/>
      <c r="B290" s="89" t="s">
        <v>80</v>
      </c>
      <c r="C290" s="36" t="s">
        <v>59</v>
      </c>
      <c r="D290" s="37" t="s">
        <v>60</v>
      </c>
      <c r="E290" s="53" t="s">
        <v>75</v>
      </c>
      <c r="F290" s="39">
        <f t="shared" si="725"/>
      </c>
      <c r="G290" s="68">
        <v>1707.01</v>
      </c>
      <c r="H290" s="39">
        <v>2506.69</v>
      </c>
      <c r="I290" s="46">
        <v>0</v>
      </c>
      <c r="J290" s="42">
        <v>5</v>
      </c>
      <c r="K290" s="39">
        <v>11081.069999999978</v>
      </c>
      <c r="L290" s="42">
        <v>0</v>
      </c>
      <c r="M290" s="39">
        <v>0</v>
      </c>
      <c r="N290" s="44">
        <v>0</v>
      </c>
      <c r="O290" s="45">
        <f t="shared" si="838"/>
      </c>
      <c r="P290" s="46"/>
      <c r="Q290" s="47">
        <f t="shared" si="257"/>
      </c>
      <c r="R290" s="42">
        <f t="shared" si="457"/>
      </c>
      <c r="S290" s="39">
        <f t="shared" si="571"/>
      </c>
      <c r="T290" s="48">
        <f t="shared" si="151"/>
      </c>
      <c r="U290" s="48">
        <f t="shared" si="191"/>
      </c>
      <c r="V290" s="48">
        <f t="shared" si="54"/>
      </c>
      <c r="W290" s="49">
        <v>4</v>
      </c>
      <c r="X290" s="48">
        <f t="shared" si="108"/>
      </c>
      <c r="Y290" s="48">
        <f t="shared" si="639"/>
      </c>
      <c r="Z290" s="48">
        <f t="shared" si="793"/>
      </c>
      <c r="AA290" s="48">
        <f t="shared" si="211"/>
      </c>
      <c r="AB290" s="48">
        <f t="shared" si="277"/>
      </c>
      <c r="AC290" s="45">
        <f t="shared" si="128"/>
      </c>
      <c r="AD290" s="45">
        <f t="shared" si="171"/>
      </c>
      <c r="AE290" s="45">
        <f t="shared" si="19"/>
      </c>
      <c r="AF290" s="45">
        <f t="shared" si="83"/>
      </c>
      <c r="AG290" s="45">
        <f t="shared" si="659"/>
      </c>
      <c r="AH290" s="45">
        <f t="shared" si="818"/>
      </c>
      <c r="AI290" s="45">
        <f t="shared" si="232"/>
      </c>
      <c r="AJ290" s="50">
        <v>67</v>
      </c>
      <c r="AK290" s="43">
        <v>28630</v>
      </c>
      <c r="AL290" s="43">
        <v>383</v>
      </c>
      <c r="AM290" s="43">
        <v>392</v>
      </c>
      <c r="AN290" s="43">
        <v>173</v>
      </c>
      <c r="AO290" s="50">
        <v>28</v>
      </c>
      <c r="AP290" s="43">
        <v>57</v>
      </c>
      <c r="AQ290" s="43">
        <v>119</v>
      </c>
      <c r="AR290" s="50">
        <v>5</v>
      </c>
      <c r="AS290" s="50">
        <v>13</v>
      </c>
      <c r="AT290" s="50">
        <v>0</v>
      </c>
      <c r="AU290" s="50">
        <v>32</v>
      </c>
      <c r="AV290" s="51"/>
      <c r="AW290" s="51"/>
      <c r="AX290" s="52">
        <f t="shared" si="343"/>
      </c>
      <c r="AY290" s="7"/>
    </row>
    <row r="291">
      <c r="A291" s="34"/>
      <c r="B291" s="89" t="s">
        <v>80</v>
      </c>
      <c r="C291" s="35" t="s">
        <v>59</v>
      </c>
      <c r="D291" s="37" t="s">
        <v>60</v>
      </c>
      <c r="E291" s="53" t="s">
        <v>76</v>
      </c>
      <c r="F291" s="39">
        <f t="shared" si="725"/>
      </c>
      <c r="G291" s="40">
        <v>1373.23</v>
      </c>
      <c r="H291" s="73">
        <v>1389.59</v>
      </c>
      <c r="I291" s="46">
        <v>0</v>
      </c>
      <c r="J291" s="44">
        <v>2</v>
      </c>
      <c r="K291" s="39">
        <v>4412.529999999999</v>
      </c>
      <c r="L291" s="42">
        <v>0</v>
      </c>
      <c r="M291" s="39">
        <v>0</v>
      </c>
      <c r="N291" s="44">
        <v>0</v>
      </c>
      <c r="O291" s="45">
        <f t="shared" si="838"/>
      </c>
      <c r="P291" s="46"/>
      <c r="Q291" s="47">
        <f t="shared" si="257"/>
      </c>
      <c r="R291" s="42">
        <f t="shared" si="457"/>
      </c>
      <c r="S291" s="39">
        <f t="shared" si="571"/>
      </c>
      <c r="T291" s="48">
        <f t="shared" si="151"/>
      </c>
      <c r="U291" s="48">
        <f t="shared" si="191"/>
      </c>
      <c r="V291" s="48">
        <f t="shared" si="54"/>
      </c>
      <c r="W291" s="49">
        <v>2</v>
      </c>
      <c r="X291" s="48">
        <f t="shared" si="108"/>
      </c>
      <c r="Y291" s="48">
        <f t="shared" si="639"/>
      </c>
      <c r="Z291" s="48">
        <f t="shared" si="793"/>
      </c>
      <c r="AA291" s="48">
        <f t="shared" si="211"/>
      </c>
      <c r="AB291" s="48">
        <f t="shared" si="277"/>
      </c>
      <c r="AC291" s="45">
        <f t="shared" si="128"/>
      </c>
      <c r="AD291" s="45">
        <f t="shared" si="171"/>
      </c>
      <c r="AE291" s="45">
        <f t="shared" si="19"/>
      </c>
      <c r="AF291" s="45">
        <f t="shared" si="83"/>
      </c>
      <c r="AG291" s="45">
        <f t="shared" si="659"/>
      </c>
      <c r="AH291" s="45">
        <f t="shared" si="818"/>
      </c>
      <c r="AI291" s="45">
        <f t="shared" si="232"/>
      </c>
      <c r="AJ291" s="50">
        <v>67</v>
      </c>
      <c r="AK291" s="43">
        <v>19679</v>
      </c>
      <c r="AL291" s="43">
        <v>337</v>
      </c>
      <c r="AM291" s="43">
        <v>355</v>
      </c>
      <c r="AN291" s="43">
        <v>100</v>
      </c>
      <c r="AO291" s="50">
        <v>26</v>
      </c>
      <c r="AP291" s="43">
        <v>94</v>
      </c>
      <c r="AQ291" s="43">
        <v>69</v>
      </c>
      <c r="AR291" s="69">
        <v>2</v>
      </c>
      <c r="AS291" s="50">
        <v>5</v>
      </c>
      <c r="AT291" s="50">
        <v>1</v>
      </c>
      <c r="AU291" s="50">
        <v>17</v>
      </c>
      <c r="AV291" s="51"/>
      <c r="AW291" s="51"/>
      <c r="AX291" s="52">
        <f t="shared" si="343"/>
      </c>
      <c r="AY291" s="7"/>
    </row>
    <row r="292">
      <c r="A292" s="34"/>
      <c r="B292" s="54" t="s">
        <v>65</v>
      </c>
      <c r="C292" s="54"/>
      <c r="D292" s="54"/>
      <c r="E292" s="54"/>
      <c r="F292" s="55">
        <f>SUM(F288:F291)</f>
      </c>
      <c r="G292" s="56">
        <f>SUM(G288:G291)</f>
      </c>
      <c r="H292" s="55">
        <f>SUM(H288:H291)</f>
      </c>
      <c r="I292" s="46">
        <f>SUM(I288:I291)</f>
      </c>
      <c r="J292" s="57">
        <f>SUM(J288:J291)</f>
      </c>
      <c r="K292" s="55">
        <f>SUM(K288:K291)</f>
      </c>
      <c r="L292" s="57">
        <f>SUM(L288:L291)</f>
      </c>
      <c r="M292" s="55">
        <f>SUM(M288:M291)</f>
      </c>
      <c r="N292" s="57">
        <f>SUM(N288:N291)</f>
      </c>
      <c r="O292" s="59">
        <f t="shared" si="838"/>
      </c>
      <c r="P292" s="60">
        <f>SUM(P288:P291)</f>
      </c>
      <c r="Q292" s="47">
        <f t="shared" si="257"/>
      </c>
      <c r="R292" s="57">
        <f>SUM(R288:R291)</f>
      </c>
      <c r="S292" s="55">
        <f>SUM(S288:S291)</f>
      </c>
      <c r="T292" s="61">
        <f t="shared" si="151"/>
      </c>
      <c r="U292" s="61">
        <f t="shared" si="191"/>
      </c>
      <c r="V292" s="61">
        <f t="shared" si="54"/>
      </c>
      <c r="W292" s="62">
        <f>SUM(W288:W291)</f>
      </c>
      <c r="X292" s="61">
        <f t="shared" si="108"/>
      </c>
      <c r="Y292" s="61">
        <f t="shared" si="639"/>
      </c>
      <c r="Z292" s="61">
        <f t="shared" si="793"/>
      </c>
      <c r="AA292" s="61">
        <f t="shared" si="211"/>
      </c>
      <c r="AB292" s="61">
        <f t="shared" si="277"/>
      </c>
      <c r="AC292" s="59">
        <f t="shared" si="128"/>
      </c>
      <c r="AD292" s="59">
        <f t="shared" si="171"/>
      </c>
      <c r="AE292" s="59">
        <f t="shared" si="19"/>
      </c>
      <c r="AF292" s="59">
        <f t="shared" si="83"/>
      </c>
      <c r="AG292" s="59">
        <f t="shared" si="659"/>
      </c>
      <c r="AH292" s="59">
        <f t="shared" si="818"/>
      </c>
      <c r="AI292" s="59">
        <f t="shared" si="232"/>
      </c>
      <c r="AJ292" s="63">
        <f>AVERAGE(AJ288:AJ291)</f>
      </c>
      <c r="AK292" s="63">
        <f>SUM(AK288:AK291)</f>
      </c>
      <c r="AL292" s="63">
        <f>SUM(AL288:AL291)</f>
      </c>
      <c r="AM292" s="63">
        <f>SUM(AM288:AM291)</f>
      </c>
      <c r="AN292" s="63">
        <f>SUM(AN288:AN291)</f>
      </c>
      <c r="AO292" s="63">
        <f>SUM(AO288:AO291)</f>
      </c>
      <c r="AP292" s="63">
        <f>SUM(AP288:AP291)</f>
      </c>
      <c r="AQ292" s="63">
        <f>SUM(AQ288:AQ291)</f>
      </c>
      <c r="AR292" s="63">
        <f>SUM(AR288:AR291)</f>
      </c>
      <c r="AS292" s="63">
        <f>SUM(AS288:AS291)</f>
      </c>
      <c r="AT292" s="63">
        <f>SUM(AT288:AT291)</f>
      </c>
      <c r="AU292" s="63">
        <f>SUM(AU288:AU291)</f>
      </c>
      <c r="AV292" s="64"/>
      <c r="AW292" s="64"/>
      <c r="AX292" s="57">
        <f>SUM(AX288:AX291)</f>
      </c>
      <c r="AY292" s="7"/>
    </row>
    <row r="293">
      <c r="A293" s="34"/>
      <c r="B293" s="89" t="s">
        <v>80</v>
      </c>
      <c r="C293" s="70" t="s">
        <v>59</v>
      </c>
      <c r="D293" s="37" t="s">
        <v>67</v>
      </c>
      <c r="E293" s="53" t="s">
        <v>78</v>
      </c>
      <c r="F293" s="39">
        <f t="shared" ref="F293:F296" si="726">G293+H293+I293</f>
      </c>
      <c r="G293" s="40">
        <v>1271.76</v>
      </c>
      <c r="H293" s="39">
        <v>1897.62</v>
      </c>
      <c r="I293" s="46">
        <v>0</v>
      </c>
      <c r="J293" s="42">
        <v>0</v>
      </c>
      <c r="K293" s="39">
        <v>0</v>
      </c>
      <c r="L293" s="42">
        <v>1</v>
      </c>
      <c r="M293" s="39">
        <v>5096.5199999999995</v>
      </c>
      <c r="N293" s="44">
        <v>0</v>
      </c>
      <c r="O293" s="45">
        <f t="shared" si="838"/>
      </c>
      <c r="P293" s="46"/>
      <c r="Q293" s="47">
        <f t="shared" si="257"/>
      </c>
      <c r="R293" s="42">
        <f t="shared" ref="R293:R296" si="458">J293+L293</f>
      </c>
      <c r="S293" s="39">
        <f t="shared" ref="S293:S296" si="572">K293+M293</f>
      </c>
      <c r="T293" s="48">
        <f t="shared" si="151"/>
      </c>
      <c r="U293" s="48">
        <f t="shared" si="191"/>
      </c>
      <c r="V293" s="48">
        <f t="shared" si="54"/>
      </c>
      <c r="W293" s="49">
        <v>1</v>
      </c>
      <c r="X293" s="48">
        <f t="shared" si="108"/>
      </c>
      <c r="Y293" s="48">
        <f t="shared" si="639"/>
      </c>
      <c r="Z293" s="48">
        <f t="shared" si="793"/>
      </c>
      <c r="AA293" s="48">
        <f t="shared" si="211"/>
      </c>
      <c r="AB293" s="48">
        <f t="shared" si="277"/>
      </c>
      <c r="AC293" s="45">
        <f t="shared" si="128"/>
      </c>
      <c r="AD293" s="45">
        <f t="shared" si="171"/>
      </c>
      <c r="AE293" s="45">
        <f t="shared" si="19"/>
      </c>
      <c r="AF293" s="45">
        <f t="shared" si="83"/>
      </c>
      <c r="AG293" s="45">
        <f t="shared" si="659"/>
      </c>
      <c r="AH293" s="45">
        <f t="shared" si="818"/>
      </c>
      <c r="AI293" s="45">
        <f t="shared" si="232"/>
      </c>
      <c r="AJ293" s="50">
        <v>66</v>
      </c>
      <c r="AK293" s="43">
        <v>22193</v>
      </c>
      <c r="AL293" s="43">
        <v>399</v>
      </c>
      <c r="AM293" s="43">
        <v>394</v>
      </c>
      <c r="AN293" s="43">
        <v>129</v>
      </c>
      <c r="AO293" s="50">
        <v>20</v>
      </c>
      <c r="AP293" s="43">
        <v>65</v>
      </c>
      <c r="AQ293" s="43">
        <v>91</v>
      </c>
      <c r="AR293" s="50">
        <v>1</v>
      </c>
      <c r="AS293" s="43">
        <v>6</v>
      </c>
      <c r="AT293" s="43">
        <v>1</v>
      </c>
      <c r="AU293" s="43">
        <v>26</v>
      </c>
      <c r="AV293" s="51"/>
      <c r="AW293" s="51"/>
      <c r="AX293" s="52">
        <f t="shared" ref="AX293:AX296" si="344">COUNT(AU293)</f>
      </c>
      <c r="AY293" s="7"/>
    </row>
    <row r="294">
      <c r="A294" s="34"/>
      <c r="B294" s="89" t="s">
        <v>80</v>
      </c>
      <c r="C294" s="70" t="s">
        <v>59</v>
      </c>
      <c r="D294" s="37" t="s">
        <v>67</v>
      </c>
      <c r="E294" s="71" t="s">
        <v>79</v>
      </c>
      <c r="F294" s="39">
        <f t="shared" si="726"/>
      </c>
      <c r="G294" s="39">
        <v>2674.31</v>
      </c>
      <c r="H294" s="39">
        <v>1873.82</v>
      </c>
      <c r="I294" s="46">
        <v>0</v>
      </c>
      <c r="J294" s="42">
        <v>3</v>
      </c>
      <c r="K294" s="39">
        <v>7091.369999999995</v>
      </c>
      <c r="L294" s="42">
        <v>0</v>
      </c>
      <c r="M294" s="39">
        <v>0</v>
      </c>
      <c r="N294" s="44">
        <v>0</v>
      </c>
      <c r="O294" s="45">
        <f t="shared" si="838"/>
      </c>
      <c r="P294" s="46"/>
      <c r="Q294" s="47">
        <f t="shared" si="257"/>
      </c>
      <c r="R294" s="42">
        <f t="shared" si="458"/>
      </c>
      <c r="S294" s="39">
        <f t="shared" si="572"/>
      </c>
      <c r="T294" s="48">
        <f t="shared" si="151"/>
      </c>
      <c r="U294" s="48">
        <f t="shared" si="191"/>
      </c>
      <c r="V294" s="48">
        <f t="shared" si="54"/>
      </c>
      <c r="W294" s="49">
        <v>3</v>
      </c>
      <c r="X294" s="48">
        <f t="shared" si="108"/>
      </c>
      <c r="Y294" s="48">
        <f t="shared" si="639"/>
      </c>
      <c r="Z294" s="48">
        <f t="shared" si="793"/>
      </c>
      <c r="AA294" s="48">
        <f t="shared" si="211"/>
      </c>
      <c r="AB294" s="48">
        <f t="shared" si="277"/>
      </c>
      <c r="AC294" s="45">
        <f t="shared" si="128"/>
      </c>
      <c r="AD294" s="45">
        <f t="shared" si="171"/>
      </c>
      <c r="AE294" s="45">
        <f t="shared" si="19"/>
      </c>
      <c r="AF294" s="45">
        <f t="shared" si="83"/>
      </c>
      <c r="AG294" s="45">
        <f t="shared" si="659"/>
      </c>
      <c r="AH294" s="45">
        <f t="shared" si="818"/>
      </c>
      <c r="AI294" s="45">
        <f t="shared" si="232"/>
      </c>
      <c r="AJ294" s="50">
        <v>65</v>
      </c>
      <c r="AK294" s="43">
        <v>29906</v>
      </c>
      <c r="AL294" s="43">
        <v>617</v>
      </c>
      <c r="AM294" s="43">
        <v>631</v>
      </c>
      <c r="AN294" s="43">
        <v>141</v>
      </c>
      <c r="AO294" s="50">
        <v>21</v>
      </c>
      <c r="AP294" s="50">
        <v>62</v>
      </c>
      <c r="AQ294" s="43">
        <v>102</v>
      </c>
      <c r="AR294" s="50">
        <v>5</v>
      </c>
      <c r="AS294" s="50">
        <v>5</v>
      </c>
      <c r="AT294" s="50">
        <v>2</v>
      </c>
      <c r="AU294" s="50">
        <v>20</v>
      </c>
      <c r="AV294" s="51"/>
      <c r="AW294" s="51"/>
      <c r="AX294" s="52">
        <f t="shared" si="344"/>
      </c>
      <c r="AY294" s="7"/>
    </row>
    <row r="295">
      <c r="A295" s="34"/>
      <c r="B295" s="89" t="s">
        <v>105</v>
      </c>
      <c r="C295" s="36" t="s">
        <v>81</v>
      </c>
      <c r="D295" s="37" t="s">
        <v>67</v>
      </c>
      <c r="E295" s="71" t="s">
        <v>82</v>
      </c>
      <c r="F295" s="39">
        <f t="shared" si="726"/>
      </c>
      <c r="G295" s="39">
        <v>2760.62</v>
      </c>
      <c r="H295" s="39">
        <v>1391.61</v>
      </c>
      <c r="I295" s="46">
        <v>0</v>
      </c>
      <c r="J295" s="42">
        <v>2</v>
      </c>
      <c r="K295" s="39">
        <v>3751.3800000000047</v>
      </c>
      <c r="L295" s="42">
        <v>0</v>
      </c>
      <c r="M295" s="39">
        <v>0</v>
      </c>
      <c r="N295" s="44">
        <v>1</v>
      </c>
      <c r="O295" s="45">
        <f t="shared" si="838"/>
      </c>
      <c r="P295" s="46"/>
      <c r="Q295" s="47">
        <f t="shared" si="257"/>
      </c>
      <c r="R295" s="42">
        <f t="shared" si="458"/>
      </c>
      <c r="S295" s="39">
        <f t="shared" si="572"/>
      </c>
      <c r="T295" s="48">
        <f t="shared" si="151"/>
      </c>
      <c r="U295" s="48">
        <f t="shared" si="191"/>
      </c>
      <c r="V295" s="48">
        <f t="shared" si="54"/>
      </c>
      <c r="W295" s="49">
        <v>2</v>
      </c>
      <c r="X295" s="48">
        <f t="shared" si="108"/>
      </c>
      <c r="Y295" s="48">
        <f t="shared" si="639"/>
      </c>
      <c r="Z295" s="48">
        <f t="shared" si="793"/>
      </c>
      <c r="AA295" s="48">
        <f t="shared" si="211"/>
      </c>
      <c r="AB295" s="48">
        <f t="shared" si="277"/>
      </c>
      <c r="AC295" s="45">
        <f t="shared" si="128"/>
      </c>
      <c r="AD295" s="45">
        <f t="shared" si="171"/>
      </c>
      <c r="AE295" s="45">
        <f t="shared" si="19"/>
      </c>
      <c r="AF295" s="45">
        <f t="shared" si="83"/>
      </c>
      <c r="AG295" s="45">
        <f t="shared" si="659"/>
      </c>
      <c r="AH295" s="45">
        <f t="shared" si="818"/>
      </c>
      <c r="AI295" s="45">
        <f t="shared" si="232"/>
      </c>
      <c r="AJ295" s="50">
        <v>47</v>
      </c>
      <c r="AK295" s="43">
        <v>25639</v>
      </c>
      <c r="AL295" s="43">
        <v>547</v>
      </c>
      <c r="AM295" s="43">
        <v>568</v>
      </c>
      <c r="AN295" s="43">
        <v>95</v>
      </c>
      <c r="AO295" s="50">
        <v>17</v>
      </c>
      <c r="AP295" s="50">
        <v>56</v>
      </c>
      <c r="AQ295" s="43">
        <v>73</v>
      </c>
      <c r="AR295" s="50">
        <v>2</v>
      </c>
      <c r="AS295" s="43">
        <v>4</v>
      </c>
      <c r="AT295" s="43">
        <v>0</v>
      </c>
      <c r="AU295" s="43">
        <v>13</v>
      </c>
      <c r="AV295" s="51"/>
      <c r="AW295" s="51"/>
      <c r="AX295" s="52">
        <f t="shared" si="344"/>
      </c>
      <c r="AY295" s="7"/>
    </row>
    <row r="296">
      <c r="A296" s="34"/>
      <c r="B296" s="89" t="s">
        <v>105</v>
      </c>
      <c r="C296" s="36" t="s">
        <v>81</v>
      </c>
      <c r="D296" s="37" t="s">
        <v>67</v>
      </c>
      <c r="E296" s="71" t="s">
        <v>83</v>
      </c>
      <c r="F296" s="39">
        <f t="shared" si="726"/>
      </c>
      <c r="G296" s="39">
        <v>2050.16</v>
      </c>
      <c r="H296" s="39">
        <v>1241.69</v>
      </c>
      <c r="I296" s="46">
        <v>0</v>
      </c>
      <c r="J296" s="42">
        <v>8</v>
      </c>
      <c r="K296" s="39">
        <v>20923.710000000006</v>
      </c>
      <c r="L296" s="42">
        <v>0</v>
      </c>
      <c r="M296" s="39">
        <v>0</v>
      </c>
      <c r="N296" s="44">
        <v>3</v>
      </c>
      <c r="O296" s="45">
        <f t="shared" si="838"/>
      </c>
      <c r="P296" s="46"/>
      <c r="Q296" s="47">
        <f t="shared" si="257"/>
      </c>
      <c r="R296" s="42">
        <f t="shared" si="458"/>
      </c>
      <c r="S296" s="39">
        <f t="shared" si="572"/>
      </c>
      <c r="T296" s="48">
        <f t="shared" si="151"/>
      </c>
      <c r="U296" s="48">
        <f t="shared" si="191"/>
      </c>
      <c r="V296" s="48">
        <f t="shared" si="54"/>
      </c>
      <c r="W296" s="49">
        <v>8</v>
      </c>
      <c r="X296" s="48">
        <f t="shared" si="108"/>
      </c>
      <c r="Y296" s="48">
        <f t="shared" si="639"/>
      </c>
      <c r="Z296" s="48">
        <f t="shared" si="793"/>
      </c>
      <c r="AA296" s="48">
        <f t="shared" si="211"/>
      </c>
      <c r="AB296" s="48">
        <f t="shared" si="277"/>
      </c>
      <c r="AC296" s="45">
        <f t="shared" si="128"/>
      </c>
      <c r="AD296" s="45">
        <f t="shared" si="171"/>
      </c>
      <c r="AE296" s="45">
        <f t="shared" si="19"/>
      </c>
      <c r="AF296" s="45">
        <f t="shared" si="83"/>
      </c>
      <c r="AG296" s="45">
        <f t="shared" si="659"/>
      </c>
      <c r="AH296" s="45">
        <f t="shared" si="818"/>
      </c>
      <c r="AI296" s="45">
        <f t="shared" si="232"/>
      </c>
      <c r="AJ296" s="50">
        <v>57</v>
      </c>
      <c r="AK296" s="43">
        <v>19093</v>
      </c>
      <c r="AL296" s="72">
        <v>432</v>
      </c>
      <c r="AM296" s="72">
        <v>446</v>
      </c>
      <c r="AN296" s="72">
        <v>94</v>
      </c>
      <c r="AO296" s="50">
        <v>29</v>
      </c>
      <c r="AP296" s="43">
        <v>103</v>
      </c>
      <c r="AQ296" s="43">
        <v>82</v>
      </c>
      <c r="AR296" s="50">
        <v>9</v>
      </c>
      <c r="AS296" s="43">
        <v>8</v>
      </c>
      <c r="AT296" s="43">
        <v>1</v>
      </c>
      <c r="AU296" s="43">
        <v>12</v>
      </c>
      <c r="AV296" s="51"/>
      <c r="AW296" s="51"/>
      <c r="AX296" s="52">
        <f t="shared" si="344"/>
      </c>
      <c r="AY296" s="7"/>
    </row>
    <row r="297">
      <c r="A297" s="34"/>
      <c r="B297" s="54" t="s">
        <v>65</v>
      </c>
      <c r="C297" s="54"/>
      <c r="D297" s="54"/>
      <c r="E297" s="54"/>
      <c r="F297" s="55">
        <f>SUM(F293:F296)</f>
      </c>
      <c r="G297" s="55">
        <f>SUM(G293:G296)</f>
      </c>
      <c r="H297" s="55">
        <f>SUM(H293:H296)</f>
      </c>
      <c r="I297" s="46">
        <f>SUM(I293:I296)</f>
      </c>
      <c r="J297" s="57">
        <f>SUM(J293:J296)</f>
      </c>
      <c r="K297" s="55">
        <f>SUM(K293:K296)</f>
      </c>
      <c r="L297" s="57">
        <f>SUM(L293:L296)</f>
      </c>
      <c r="M297" s="55">
        <f>SUM(M293:M296)</f>
      </c>
      <c r="N297" s="57">
        <f>SUM(N293:N296)</f>
      </c>
      <c r="O297" s="59">
        <f t="shared" si="838"/>
      </c>
      <c r="P297" s="60">
        <f>SUM(P293:P296)</f>
      </c>
      <c r="Q297" s="47">
        <f t="shared" si="257"/>
      </c>
      <c r="R297" s="57">
        <f>SUM(R293:R296)</f>
      </c>
      <c r="S297" s="55">
        <f>SUM(S293:S296)</f>
      </c>
      <c r="T297" s="61">
        <f t="shared" si="151"/>
      </c>
      <c r="U297" s="61">
        <f t="shared" si="191"/>
      </c>
      <c r="V297" s="61">
        <f t="shared" si="54"/>
      </c>
      <c r="W297" s="62">
        <f>SUM(W293:W296)</f>
      </c>
      <c r="X297" s="61">
        <f t="shared" si="108"/>
      </c>
      <c r="Y297" s="61">
        <f t="shared" si="639"/>
      </c>
      <c r="Z297" s="61">
        <f t="shared" si="793"/>
      </c>
      <c r="AA297" s="61">
        <f t="shared" si="211"/>
      </c>
      <c r="AB297" s="61">
        <f t="shared" si="277"/>
      </c>
      <c r="AC297" s="59">
        <f t="shared" si="128"/>
      </c>
      <c r="AD297" s="59">
        <f t="shared" si="171"/>
      </c>
      <c r="AE297" s="59">
        <f t="shared" si="19"/>
      </c>
      <c r="AF297" s="59">
        <f t="shared" si="83"/>
      </c>
      <c r="AG297" s="59">
        <f t="shared" si="659"/>
      </c>
      <c r="AH297" s="59">
        <f t="shared" si="818"/>
      </c>
      <c r="AI297" s="59">
        <f t="shared" si="232"/>
      </c>
      <c r="AJ297" s="57">
        <f>AVERAGE(AJ293:AJ296)</f>
      </c>
      <c r="AK297" s="57">
        <f>SUM(AK293:AK296)</f>
      </c>
      <c r="AL297" s="57">
        <f>SUM(AL293:AL296)</f>
      </c>
      <c r="AM297" s="57">
        <f>SUM(AM293:AM296)</f>
      </c>
      <c r="AN297" s="57">
        <f>SUM(AN293:AN296)</f>
      </c>
      <c r="AO297" s="63">
        <f>SUM(AO293:AO296)</f>
      </c>
      <c r="AP297" s="57">
        <f>SUM(AP293:AP296)</f>
      </c>
      <c r="AQ297" s="63">
        <f>SUM(AQ293:AQ296)</f>
      </c>
      <c r="AR297" s="63">
        <f>SUM(AR293:AR296)</f>
      </c>
      <c r="AS297" s="57">
        <f>SUM(AS293:AS296)</f>
      </c>
      <c r="AT297" s="57">
        <f>SUM(AT293:AT296)</f>
      </c>
      <c r="AU297" s="57">
        <f>SUM(AU293:AU296)</f>
      </c>
      <c r="AV297" s="64"/>
      <c r="AW297" s="64"/>
      <c r="AX297" s="57">
        <f>SUM(AX293:AX296)</f>
      </c>
      <c r="AY297" s="7"/>
    </row>
    <row r="298">
      <c r="A298" s="34"/>
      <c r="B298" s="89" t="s">
        <v>105</v>
      </c>
      <c r="C298" s="36" t="s">
        <v>81</v>
      </c>
      <c r="D298" s="37" t="s">
        <v>93</v>
      </c>
      <c r="E298" s="71" t="s">
        <v>85</v>
      </c>
      <c r="F298" s="39">
        <f t="shared" ref="F298:F301" si="727">G298+H298+I298</f>
      </c>
      <c r="G298" s="39">
        <v>2055.77</v>
      </c>
      <c r="H298" s="39">
        <v>1525.77</v>
      </c>
      <c r="I298" s="46">
        <v>0</v>
      </c>
      <c r="J298" s="44">
        <v>4</v>
      </c>
      <c r="K298" s="73">
        <v>9086.229999999996</v>
      </c>
      <c r="L298" s="44">
        <v>0</v>
      </c>
      <c r="M298" s="73">
        <v>0</v>
      </c>
      <c r="N298" s="44">
        <v>0</v>
      </c>
      <c r="O298" s="45">
        <f t="shared" si="838"/>
      </c>
      <c r="P298" s="46"/>
      <c r="Q298" s="47">
        <f t="shared" si="257"/>
      </c>
      <c r="R298" s="42">
        <f t="shared" ref="R298:R301" si="459">J298+L298</f>
      </c>
      <c r="S298" s="39">
        <f t="shared" ref="S298:S301" si="573">K298+M298</f>
      </c>
      <c r="T298" s="48">
        <f t="shared" si="151"/>
      </c>
      <c r="U298" s="48">
        <f t="shared" si="191"/>
      </c>
      <c r="V298" s="48">
        <f t="shared" si="54"/>
      </c>
      <c r="W298" s="49">
        <v>3</v>
      </c>
      <c r="X298" s="48">
        <f t="shared" si="108"/>
      </c>
      <c r="Y298" s="48">
        <f t="shared" si="639"/>
      </c>
      <c r="Z298" s="48">
        <f t="shared" si="793"/>
      </c>
      <c r="AA298" s="48">
        <f t="shared" si="211"/>
      </c>
      <c r="AB298" s="48">
        <f t="shared" si="277"/>
      </c>
      <c r="AC298" s="45">
        <f t="shared" si="128"/>
      </c>
      <c r="AD298" s="45">
        <f t="shared" si="171"/>
      </c>
      <c r="AE298" s="45">
        <f t="shared" si="19"/>
      </c>
      <c r="AF298" s="45">
        <f t="shared" si="83"/>
      </c>
      <c r="AG298" s="45">
        <f t="shared" si="659"/>
      </c>
      <c r="AH298" s="45">
        <f t="shared" si="818"/>
      </c>
      <c r="AI298" s="45">
        <f t="shared" si="232"/>
      </c>
      <c r="AJ298" s="50">
        <v>54</v>
      </c>
      <c r="AK298" s="72">
        <v>23019</v>
      </c>
      <c r="AL298" s="72">
        <v>476</v>
      </c>
      <c r="AM298" s="72">
        <v>493</v>
      </c>
      <c r="AN298" s="72">
        <v>97</v>
      </c>
      <c r="AO298" s="50">
        <v>20</v>
      </c>
      <c r="AP298" s="43">
        <v>48</v>
      </c>
      <c r="AQ298" s="43">
        <v>80</v>
      </c>
      <c r="AR298" s="50">
        <v>4</v>
      </c>
      <c r="AS298" s="43">
        <v>7</v>
      </c>
      <c r="AT298" s="43">
        <v>2</v>
      </c>
      <c r="AU298" s="43">
        <v>22</v>
      </c>
      <c r="AV298" s="51"/>
      <c r="AW298" s="51"/>
      <c r="AX298" s="52">
        <f t="shared" ref="AX298:AX301" si="345">COUNT(AU298)</f>
      </c>
      <c r="AY298" s="7"/>
    </row>
    <row r="299">
      <c r="A299" s="34"/>
      <c r="B299" s="89" t="s">
        <v>105</v>
      </c>
      <c r="C299" s="36" t="s">
        <v>81</v>
      </c>
      <c r="D299" s="37" t="s">
        <v>93</v>
      </c>
      <c r="E299" s="71" t="s">
        <v>86</v>
      </c>
      <c r="F299" s="74">
        <f t="shared" si="727"/>
      </c>
      <c r="G299" s="39">
        <v>3032.28</v>
      </c>
      <c r="H299" s="39">
        <v>1748.37</v>
      </c>
      <c r="I299" s="46">
        <v>0</v>
      </c>
      <c r="J299" s="42">
        <v>3</v>
      </c>
      <c r="K299" s="39">
        <v>5424.710000000021</v>
      </c>
      <c r="L299" s="42">
        <v>0</v>
      </c>
      <c r="M299" s="39">
        <v>0</v>
      </c>
      <c r="N299" s="44">
        <v>0</v>
      </c>
      <c r="O299" s="45">
        <f t="shared" si="838"/>
      </c>
      <c r="P299" s="46"/>
      <c r="Q299" s="47">
        <f t="shared" si="257"/>
      </c>
      <c r="R299" s="42">
        <f t="shared" si="459"/>
      </c>
      <c r="S299" s="39">
        <f t="shared" si="573"/>
      </c>
      <c r="T299" s="48">
        <f t="shared" si="151"/>
      </c>
      <c r="U299" s="48">
        <f t="shared" si="191"/>
      </c>
      <c r="V299" s="48">
        <f t="shared" si="54"/>
      </c>
      <c r="W299" s="49">
        <v>1</v>
      </c>
      <c r="X299" s="48">
        <f t="shared" si="108"/>
      </c>
      <c r="Y299" s="48">
        <f t="shared" si="639"/>
      </c>
      <c r="Z299" s="48">
        <f t="shared" si="793"/>
      </c>
      <c r="AA299" s="48">
        <f t="shared" si="211"/>
      </c>
      <c r="AB299" s="48">
        <f t="shared" si="277"/>
      </c>
      <c r="AC299" s="45">
        <f t="shared" si="128"/>
      </c>
      <c r="AD299" s="45">
        <f t="shared" si="171"/>
      </c>
      <c r="AE299" s="45">
        <f t="shared" si="19"/>
      </c>
      <c r="AF299" s="45">
        <f t="shared" si="83"/>
      </c>
      <c r="AG299" s="45">
        <f t="shared" si="659"/>
      </c>
      <c r="AH299" s="45">
        <f t="shared" si="818"/>
      </c>
      <c r="AI299" s="45">
        <f t="shared" si="232"/>
      </c>
      <c r="AJ299" s="44">
        <v>51</v>
      </c>
      <c r="AK299" s="42">
        <v>26943</v>
      </c>
      <c r="AL299" s="42">
        <v>569</v>
      </c>
      <c r="AM299" s="42">
        <v>600</v>
      </c>
      <c r="AN299" s="42">
        <v>153</v>
      </c>
      <c r="AO299" s="50">
        <v>30</v>
      </c>
      <c r="AP299" s="42">
        <v>72</v>
      </c>
      <c r="AQ299" s="43">
        <v>123</v>
      </c>
      <c r="AR299" s="50">
        <v>4</v>
      </c>
      <c r="AS299" s="44">
        <v>1</v>
      </c>
      <c r="AT299" s="44">
        <v>4</v>
      </c>
      <c r="AU299" s="44">
        <v>19</v>
      </c>
      <c r="AV299" s="51"/>
      <c r="AW299" s="51"/>
      <c r="AX299" s="52">
        <f t="shared" si="345"/>
      </c>
      <c r="AY299" s="7"/>
    </row>
    <row r="300">
      <c r="A300" s="34"/>
      <c r="B300" s="89" t="s">
        <v>105</v>
      </c>
      <c r="C300" s="36" t="s">
        <v>81</v>
      </c>
      <c r="D300" s="37" t="s">
        <v>93</v>
      </c>
      <c r="E300" s="71" t="s">
        <v>87</v>
      </c>
      <c r="F300" s="74">
        <f t="shared" si="727"/>
      </c>
      <c r="G300" s="39">
        <v>2439.55</v>
      </c>
      <c r="H300" s="39">
        <v>2150.93</v>
      </c>
      <c r="I300" s="46">
        <v>0</v>
      </c>
      <c r="J300" s="42">
        <v>2</v>
      </c>
      <c r="K300" s="39">
        <v>5102.960000000021</v>
      </c>
      <c r="L300" s="42">
        <v>0</v>
      </c>
      <c r="M300" s="39">
        <v>0</v>
      </c>
      <c r="N300" s="44">
        <v>0</v>
      </c>
      <c r="O300" s="45">
        <f t="shared" si="838"/>
      </c>
      <c r="P300" s="46"/>
      <c r="Q300" s="47">
        <f t="shared" si="257"/>
      </c>
      <c r="R300" s="42">
        <f t="shared" si="459"/>
      </c>
      <c r="S300" s="39">
        <f t="shared" si="573"/>
      </c>
      <c r="T300" s="48">
        <f t="shared" si="151"/>
      </c>
      <c r="U300" s="48">
        <f t="shared" si="191"/>
      </c>
      <c r="V300" s="48">
        <f t="shared" si="54"/>
      </c>
      <c r="W300" s="49">
        <v>2</v>
      </c>
      <c r="X300" s="48">
        <f t="shared" si="108"/>
      </c>
      <c r="Y300" s="48">
        <f t="shared" si="639"/>
      </c>
      <c r="Z300" s="48">
        <f t="shared" si="793"/>
      </c>
      <c r="AA300" s="48">
        <f t="shared" si="211"/>
      </c>
      <c r="AB300" s="48">
        <f t="shared" si="277"/>
      </c>
      <c r="AC300" s="45">
        <f t="shared" si="128"/>
      </c>
      <c r="AD300" s="45">
        <f t="shared" si="171"/>
      </c>
      <c r="AE300" s="45">
        <f t="shared" si="19"/>
      </c>
      <c r="AF300" s="45">
        <f t="shared" si="83"/>
      </c>
      <c r="AG300" s="45">
        <f t="shared" si="659"/>
      </c>
      <c r="AH300" s="45">
        <f t="shared" si="818"/>
      </c>
      <c r="AI300" s="45">
        <f t="shared" si="232"/>
      </c>
      <c r="AJ300" s="44">
        <v>50</v>
      </c>
      <c r="AK300" s="42">
        <v>30087</v>
      </c>
      <c r="AL300" s="42">
        <v>564</v>
      </c>
      <c r="AM300" s="42">
        <v>570</v>
      </c>
      <c r="AN300" s="42">
        <v>128</v>
      </c>
      <c r="AO300" s="50">
        <v>20</v>
      </c>
      <c r="AP300" s="42">
        <v>62</v>
      </c>
      <c r="AQ300" s="43">
        <v>94</v>
      </c>
      <c r="AR300" s="50">
        <v>2</v>
      </c>
      <c r="AS300" s="42">
        <v>4</v>
      </c>
      <c r="AT300" s="42">
        <v>2</v>
      </c>
      <c r="AU300" s="42">
        <v>24</v>
      </c>
      <c r="AV300" s="51"/>
      <c r="AW300" s="51"/>
      <c r="AX300" s="52">
        <f t="shared" si="345"/>
      </c>
      <c r="AY300" s="7"/>
    </row>
    <row r="301">
      <c r="A301" s="34"/>
      <c r="B301" s="89" t="s">
        <v>105</v>
      </c>
      <c r="C301" s="36" t="s">
        <v>81</v>
      </c>
      <c r="D301" s="37" t="s">
        <v>93</v>
      </c>
      <c r="E301" s="75" t="s">
        <v>88</v>
      </c>
      <c r="F301" s="39">
        <f t="shared" si="727"/>
      </c>
      <c r="G301" s="39">
        <v>2638.73</v>
      </c>
      <c r="H301" s="39">
        <v>2480.67</v>
      </c>
      <c r="I301" s="46">
        <v>0</v>
      </c>
      <c r="J301" s="42">
        <v>8</v>
      </c>
      <c r="K301" s="39">
        <v>20223.869999999995</v>
      </c>
      <c r="L301" s="42">
        <v>0</v>
      </c>
      <c r="M301" s="39">
        <v>0</v>
      </c>
      <c r="N301" s="44">
        <v>1</v>
      </c>
      <c r="O301" s="45">
        <f t="shared" si="838"/>
      </c>
      <c r="P301" s="46"/>
      <c r="Q301" s="47">
        <f t="shared" si="257"/>
      </c>
      <c r="R301" s="42">
        <f t="shared" si="459"/>
      </c>
      <c r="S301" s="39">
        <f t="shared" si="573"/>
      </c>
      <c r="T301" s="48">
        <f t="shared" si="151"/>
      </c>
      <c r="U301" s="48">
        <f t="shared" si="191"/>
      </c>
      <c r="V301" s="48">
        <f t="shared" si="54"/>
      </c>
      <c r="W301" s="49">
        <v>5</v>
      </c>
      <c r="X301" s="48">
        <f t="shared" si="108"/>
      </c>
      <c r="Y301" s="48">
        <f t="shared" si="639"/>
      </c>
      <c r="Z301" s="48">
        <f t="shared" si="793"/>
      </c>
      <c r="AA301" s="48">
        <f t="shared" si="211"/>
      </c>
      <c r="AB301" s="48">
        <f t="shared" si="277"/>
      </c>
      <c r="AC301" s="45">
        <f t="shared" si="128"/>
      </c>
      <c r="AD301" s="45">
        <f t="shared" si="171"/>
      </c>
      <c r="AE301" s="45">
        <f t="shared" si="19"/>
      </c>
      <c r="AF301" s="45">
        <f t="shared" si="83"/>
      </c>
      <c r="AG301" s="45">
        <f t="shared" si="659"/>
      </c>
      <c r="AH301" s="45">
        <f t="shared" si="818"/>
      </c>
      <c r="AI301" s="45">
        <f t="shared" si="232"/>
      </c>
      <c r="AJ301" s="44">
        <v>54</v>
      </c>
      <c r="AK301" s="42">
        <v>34639</v>
      </c>
      <c r="AL301" s="42">
        <v>633</v>
      </c>
      <c r="AM301" s="42">
        <v>664</v>
      </c>
      <c r="AN301" s="42">
        <v>185</v>
      </c>
      <c r="AO301" s="50">
        <v>33</v>
      </c>
      <c r="AP301" s="42">
        <v>64</v>
      </c>
      <c r="AQ301" s="43">
        <v>129</v>
      </c>
      <c r="AR301" s="50">
        <v>9</v>
      </c>
      <c r="AS301" s="42">
        <v>7</v>
      </c>
      <c r="AT301" s="42">
        <v>2</v>
      </c>
      <c r="AU301" s="42">
        <v>24</v>
      </c>
      <c r="AV301" s="51"/>
      <c r="AW301" s="51"/>
      <c r="AX301" s="52">
        <f t="shared" si="345"/>
      </c>
      <c r="AY301" s="7"/>
    </row>
    <row r="302">
      <c r="A302" s="34"/>
      <c r="B302" s="54" t="s">
        <v>65</v>
      </c>
      <c r="C302" s="54"/>
      <c r="D302" s="54"/>
      <c r="E302" s="54"/>
      <c r="F302" s="76">
        <f>SUM(F298:F301)</f>
      </c>
      <c r="G302" s="55">
        <f>SUM(G298:G301)</f>
      </c>
      <c r="H302" s="55">
        <f>SUM(H298:H301)</f>
      </c>
      <c r="I302" s="46">
        <f>SUM(I298:I301)</f>
      </c>
      <c r="J302" s="57">
        <f>SUM(J298:J301)</f>
      </c>
      <c r="K302" s="55">
        <f>SUM(K298:K301)</f>
      </c>
      <c r="L302" s="57">
        <f>SUM(L298:L301)</f>
      </c>
      <c r="M302" s="55">
        <f>SUM(M298:M301)</f>
      </c>
      <c r="N302" s="57">
        <f>SUM(N298:N301)</f>
      </c>
      <c r="O302" s="59">
        <f t="shared" si="838"/>
      </c>
      <c r="P302" s="60">
        <f>SUM(P298:P301)</f>
      </c>
      <c r="Q302" s="47">
        <f t="shared" si="257"/>
      </c>
      <c r="R302" s="57">
        <f>SUM(R298:R301)</f>
      </c>
      <c r="S302" s="55">
        <f>SUM(S298:S301)</f>
      </c>
      <c r="T302" s="61">
        <f t="shared" si="151"/>
      </c>
      <c r="U302" s="61">
        <f t="shared" si="191"/>
      </c>
      <c r="V302" s="61">
        <f t="shared" si="54"/>
      </c>
      <c r="W302" s="62">
        <f>SUM(W298:W301)</f>
      </c>
      <c r="X302" s="61">
        <f t="shared" si="108"/>
      </c>
      <c r="Y302" s="61">
        <f t="shared" si="639"/>
      </c>
      <c r="Z302" s="61">
        <f t="shared" si="793"/>
      </c>
      <c r="AA302" s="61">
        <f t="shared" si="211"/>
      </c>
      <c r="AB302" s="61">
        <f t="shared" si="277"/>
      </c>
      <c r="AC302" s="59">
        <f t="shared" si="128"/>
      </c>
      <c r="AD302" s="59">
        <f t="shared" si="171"/>
      </c>
      <c r="AE302" s="59">
        <f t="shared" si="19"/>
      </c>
      <c r="AF302" s="59">
        <f t="shared" si="83"/>
      </c>
      <c r="AG302" s="59">
        <f t="shared" si="659"/>
      </c>
      <c r="AH302" s="59">
        <f t="shared" si="818"/>
      </c>
      <c r="AI302" s="59">
        <f t="shared" si="232"/>
      </c>
      <c r="AJ302" s="57">
        <f>AVERAGE(AJ298:AJ301)</f>
      </c>
      <c r="AK302" s="57">
        <f>SUM(AK298:AK301)</f>
      </c>
      <c r="AL302" s="57">
        <f>SUM(AL298:AL301)</f>
      </c>
      <c r="AM302" s="57">
        <f>SUM(AM298:AM301)</f>
      </c>
      <c r="AN302" s="57">
        <f>SUM(AN298:AN301)</f>
      </c>
      <c r="AO302" s="63">
        <f>SUM(AO298:AO301)</f>
      </c>
      <c r="AP302" s="57">
        <f>SUM(AP298:AP301)</f>
      </c>
      <c r="AQ302" s="63">
        <f>SUM(AQ298:AQ301)</f>
      </c>
      <c r="AR302" s="63">
        <f>SUM(AR298:AR301)</f>
      </c>
      <c r="AS302" s="57">
        <f>SUM(AS298:AS301)</f>
      </c>
      <c r="AT302" s="57">
        <f>SUM(AT298:AT301)</f>
      </c>
      <c r="AU302" s="57">
        <f>SUM(AU298:AU301)</f>
      </c>
      <c r="AV302" s="64"/>
      <c r="AW302" s="64"/>
      <c r="AX302" s="57">
        <f>SUM(AX298:AX301)</f>
      </c>
      <c r="AY302" s="7"/>
    </row>
    <row r="303">
      <c r="A303" s="34"/>
      <c r="B303" s="89" t="s">
        <v>105</v>
      </c>
      <c r="C303" s="35" t="s">
        <v>81</v>
      </c>
      <c r="D303" s="37" t="s">
        <v>84</v>
      </c>
      <c r="E303" s="71" t="s">
        <v>89</v>
      </c>
      <c r="F303" s="74">
        <f t="shared" ref="F303:F304" si="728">G303+H303+I303</f>
      </c>
      <c r="G303" s="39">
        <v>3002.75</v>
      </c>
      <c r="H303" s="39">
        <v>1968.8899999999999</v>
      </c>
      <c r="I303" s="46">
        <v>0</v>
      </c>
      <c r="J303" s="42">
        <v>6</v>
      </c>
      <c r="K303" s="39">
        <v>14459.759999999951</v>
      </c>
      <c r="L303" s="42">
        <v>1</v>
      </c>
      <c r="M303" s="39">
        <v>7631.91</v>
      </c>
      <c r="N303" s="44">
        <v>1</v>
      </c>
      <c r="O303" s="45">
        <f t="shared" si="838"/>
      </c>
      <c r="P303" s="46"/>
      <c r="Q303" s="47">
        <f t="shared" si="257"/>
      </c>
      <c r="R303" s="42">
        <f t="shared" ref="R303:R304" si="460">J303+L303</f>
      </c>
      <c r="S303" s="39">
        <f t="shared" ref="S303:S304" si="574">K303+M303</f>
      </c>
      <c r="T303" s="48">
        <f t="shared" si="151"/>
      </c>
      <c r="U303" s="48">
        <f t="shared" si="191"/>
      </c>
      <c r="V303" s="48">
        <f t="shared" si="54"/>
      </c>
      <c r="W303" s="49">
        <v>6</v>
      </c>
      <c r="X303" s="48">
        <f t="shared" si="108"/>
      </c>
      <c r="Y303" s="48">
        <f t="shared" si="639"/>
      </c>
      <c r="Z303" s="48">
        <f t="shared" si="793"/>
      </c>
      <c r="AA303" s="48">
        <f t="shared" si="211"/>
      </c>
      <c r="AB303" s="48">
        <f t="shared" si="277"/>
      </c>
      <c r="AC303" s="45">
        <f t="shared" si="128"/>
      </c>
      <c r="AD303" s="45">
        <f t="shared" si="171"/>
      </c>
      <c r="AE303" s="45">
        <f t="shared" si="19"/>
      </c>
      <c r="AF303" s="45">
        <f t="shared" si="83"/>
      </c>
      <c r="AG303" s="45">
        <f t="shared" si="659"/>
      </c>
      <c r="AH303" s="45">
        <f t="shared" si="818"/>
      </c>
      <c r="AI303" s="45">
        <f t="shared" si="232"/>
      </c>
      <c r="AJ303" s="44">
        <v>57</v>
      </c>
      <c r="AK303" s="42">
        <v>34369</v>
      </c>
      <c r="AL303" s="42">
        <v>677</v>
      </c>
      <c r="AM303" s="42">
        <v>733</v>
      </c>
      <c r="AN303" s="42">
        <v>163</v>
      </c>
      <c r="AO303" s="50">
        <v>20</v>
      </c>
      <c r="AP303" s="42">
        <v>90</v>
      </c>
      <c r="AQ303" s="43">
        <v>133</v>
      </c>
      <c r="AR303" s="50">
        <v>8</v>
      </c>
      <c r="AS303" s="42">
        <v>11</v>
      </c>
      <c r="AT303" s="42">
        <v>4</v>
      </c>
      <c r="AU303" s="42">
        <v>19</v>
      </c>
      <c r="AV303" s="51"/>
      <c r="AW303" s="51"/>
      <c r="AX303" s="77">
        <f t="shared" ref="AX303:AX304" si="346">COUNT(AU303)</f>
      </c>
      <c r="AY303" s="7"/>
    </row>
    <row r="304">
      <c r="A304" s="34"/>
      <c r="B304" s="89" t="s">
        <v>105</v>
      </c>
      <c r="C304" s="36" t="s">
        <v>81</v>
      </c>
      <c r="D304" s="37" t="s">
        <v>84</v>
      </c>
      <c r="E304" s="75" t="s">
        <v>90</v>
      </c>
      <c r="F304" s="39">
        <f t="shared" si="728"/>
      </c>
      <c r="G304" s="39">
        <v>1897.59</v>
      </c>
      <c r="H304" s="39">
        <v>2328.36</v>
      </c>
      <c r="I304" s="46">
        <v>0</v>
      </c>
      <c r="J304" s="42">
        <v>5</v>
      </c>
      <c r="K304" s="39">
        <v>13075.700000000012</v>
      </c>
      <c r="L304" s="42">
        <v>0</v>
      </c>
      <c r="M304" s="39">
        <v>0</v>
      </c>
      <c r="N304" s="44">
        <v>1</v>
      </c>
      <c r="O304" s="45">
        <f t="shared" si="838"/>
      </c>
      <c r="P304" s="46"/>
      <c r="Q304" s="47">
        <f t="shared" si="257"/>
      </c>
      <c r="R304" s="42">
        <f t="shared" si="460"/>
      </c>
      <c r="S304" s="39">
        <f t="shared" si="574"/>
      </c>
      <c r="T304" s="48">
        <f t="shared" si="151"/>
      </c>
      <c r="U304" s="48">
        <f t="shared" si="191"/>
      </c>
      <c r="V304" s="48">
        <f t="shared" si="54"/>
      </c>
      <c r="W304" s="49">
        <v>4</v>
      </c>
      <c r="X304" s="48">
        <f t="shared" si="108"/>
      </c>
      <c r="Y304" s="48">
        <f t="shared" si="639"/>
      </c>
      <c r="Z304" s="48">
        <f t="shared" si="793"/>
      </c>
      <c r="AA304" s="48">
        <f t="shared" si="211"/>
      </c>
      <c r="AB304" s="48">
        <f t="shared" si="277"/>
      </c>
      <c r="AC304" s="45">
        <f t="shared" si="128"/>
      </c>
      <c r="AD304" s="45">
        <f t="shared" si="171"/>
      </c>
      <c r="AE304" s="45">
        <f t="shared" si="19"/>
      </c>
      <c r="AF304" s="45">
        <f t="shared" si="83"/>
      </c>
      <c r="AG304" s="45">
        <f t="shared" si="659"/>
      </c>
      <c r="AH304" s="45">
        <f t="shared" si="818"/>
      </c>
      <c r="AI304" s="45">
        <f t="shared" si="232"/>
      </c>
      <c r="AJ304" s="44">
        <v>62</v>
      </c>
      <c r="AK304" s="42">
        <v>36493</v>
      </c>
      <c r="AL304" s="42">
        <v>595</v>
      </c>
      <c r="AM304" s="42">
        <v>608</v>
      </c>
      <c r="AN304" s="42">
        <v>155</v>
      </c>
      <c r="AO304" s="50">
        <v>40</v>
      </c>
      <c r="AP304" s="42">
        <v>132</v>
      </c>
      <c r="AQ304" s="43">
        <v>127</v>
      </c>
      <c r="AR304" s="50">
        <v>5</v>
      </c>
      <c r="AS304" s="42">
        <v>6</v>
      </c>
      <c r="AT304" s="42">
        <v>3</v>
      </c>
      <c r="AU304" s="42">
        <v>35</v>
      </c>
      <c r="AV304" s="51"/>
      <c r="AW304" s="51"/>
      <c r="AX304" s="77">
        <f t="shared" si="346"/>
      </c>
      <c r="AY304" s="7"/>
    </row>
    <row r="305">
      <c r="A305" s="34"/>
      <c r="B305" s="54" t="s">
        <v>65</v>
      </c>
      <c r="C305" s="54"/>
      <c r="D305" s="54"/>
      <c r="E305" s="54"/>
      <c r="F305" s="76">
        <f>SUM(F303:F304)</f>
      </c>
      <c r="G305" s="76">
        <f>SUM(G303:G304)</f>
      </c>
      <c r="H305" s="76">
        <f>SUM(H303:H304)</f>
      </c>
      <c r="I305" s="46">
        <f>SUM(I303:I304)</f>
      </c>
      <c r="J305" s="57">
        <f>SUM(J303:J304)</f>
      </c>
      <c r="K305" s="55">
        <f>SUM(K303:K304)</f>
      </c>
      <c r="L305" s="57">
        <f>SUM(L303:L304)</f>
      </c>
      <c r="M305" s="55">
        <f>SUM(M303:M304)</f>
      </c>
      <c r="N305" s="57">
        <f>SUM(N303:N304)</f>
      </c>
      <c r="O305" s="59">
        <f t="shared" si="838"/>
      </c>
      <c r="P305" s="60">
        <f>SUM(P303:P304)</f>
      </c>
      <c r="Q305" s="47">
        <f t="shared" si="257"/>
      </c>
      <c r="R305" s="57">
        <f>SUM(R303:R304)</f>
      </c>
      <c r="S305" s="55">
        <f>SUM(S303:S304)</f>
      </c>
      <c r="T305" s="61">
        <f t="shared" si="151"/>
      </c>
      <c r="U305" s="61">
        <f t="shared" si="191"/>
      </c>
      <c r="V305" s="61">
        <f t="shared" si="54"/>
      </c>
      <c r="W305" s="62">
        <f>SUM(W303:W304)</f>
      </c>
      <c r="X305" s="61">
        <f t="shared" si="108"/>
      </c>
      <c r="Y305" s="61">
        <f t="shared" si="639"/>
      </c>
      <c r="Z305" s="61">
        <f t="shared" si="793"/>
      </c>
      <c r="AA305" s="61">
        <f t="shared" si="211"/>
      </c>
      <c r="AB305" s="61">
        <f t="shared" si="277"/>
      </c>
      <c r="AC305" s="59">
        <f t="shared" si="128"/>
      </c>
      <c r="AD305" s="59">
        <f t="shared" si="171"/>
      </c>
      <c r="AE305" s="59">
        <f t="shared" si="19"/>
      </c>
      <c r="AF305" s="59">
        <f t="shared" si="83"/>
      </c>
      <c r="AG305" s="59">
        <f t="shared" si="659"/>
      </c>
      <c r="AH305" s="59">
        <f t="shared" si="818"/>
      </c>
      <c r="AI305" s="59">
        <f t="shared" si="232"/>
      </c>
      <c r="AJ305" s="57">
        <f>AVERAGE(AJ303:AJ304)</f>
      </c>
      <c r="AK305" s="57">
        <f>SUM(AK303:AK304)</f>
      </c>
      <c r="AL305" s="57">
        <f>SUM(AL303:AL304)</f>
      </c>
      <c r="AM305" s="57">
        <f>SUM(AM303:AM304)</f>
      </c>
      <c r="AN305" s="57">
        <f>SUM(AN303:AN304)</f>
      </c>
      <c r="AO305" s="57">
        <f>SUM(AO303:AO304)</f>
      </c>
      <c r="AP305" s="57">
        <f>SUM(AP303:AP304)</f>
      </c>
      <c r="AQ305" s="57">
        <f>SUM(AQ303:AQ304)</f>
      </c>
      <c r="AR305" s="57">
        <f>SUM(AR303:AR304)</f>
      </c>
      <c r="AS305" s="57">
        <f>SUM(AS303:AS304)</f>
      </c>
      <c r="AT305" s="57">
        <f>SUM(AT303:AT304)</f>
      </c>
      <c r="AU305" s="57">
        <f>SUM(AU303:AU304)</f>
      </c>
      <c r="AV305" s="64"/>
      <c r="AW305" s="64"/>
      <c r="AX305" s="57">
        <f>SUM(AX303:AX304)</f>
      </c>
      <c r="AY305" s="7"/>
    </row>
    <row r="306">
      <c r="A306" s="34"/>
      <c r="B306" s="78" t="s">
        <v>91</v>
      </c>
      <c r="C306" s="78"/>
      <c r="D306" s="78"/>
      <c r="E306" s="78"/>
      <c r="F306" s="87">
        <f>F305+F302+F297+F292+F287+F282</f>
      </c>
      <c r="G306" s="87">
        <f>G305+G302+G297+G292+G287+G282</f>
      </c>
      <c r="H306" s="87">
        <f>H305+H302+H297+H292+H287+H282</f>
      </c>
      <c r="I306" s="93">
        <f>I302+I297+I292+I287+I305</f>
      </c>
      <c r="J306" s="92">
        <f>J305+J302+J297+J292+J287+J282</f>
      </c>
      <c r="K306" s="87">
        <f>K305+K302+K297+K292+K287+K282</f>
      </c>
      <c r="L306" s="92">
        <f>L305+L302+L297+L292+L287+L282</f>
      </c>
      <c r="M306" s="87">
        <f>M305+M302+M297+M292+M287+M282</f>
      </c>
      <c r="N306" s="92">
        <f>N305+N302+N297+N292+N287+N282</f>
      </c>
      <c r="O306" s="82">
        <f t="shared" si="838"/>
      </c>
      <c r="P306" s="92">
        <f>P302+P297+P292+P287+P305</f>
      </c>
      <c r="Q306" s="83">
        <f t="shared" si="257"/>
      </c>
      <c r="R306" s="92">
        <f>R305+R302+R297+R292+R287+R282</f>
      </c>
      <c r="S306" s="87">
        <f>S305+S302+S297+S292+S287+S282</f>
      </c>
      <c r="T306" s="80">
        <f t="shared" si="151"/>
      </c>
      <c r="U306" s="80">
        <f t="shared" si="191"/>
      </c>
      <c r="V306" s="80">
        <f t="shared" si="54"/>
      </c>
      <c r="W306" s="92">
        <f>W305+W302+W297+W292+W287+W282</f>
      </c>
      <c r="X306" s="80">
        <f t="shared" si="108"/>
      </c>
      <c r="Y306" s="80">
        <f t="shared" si="639"/>
      </c>
      <c r="Z306" s="80">
        <f t="shared" si="793"/>
      </c>
      <c r="AA306" s="80">
        <f t="shared" si="211"/>
      </c>
      <c r="AB306" s="80">
        <f t="shared" si="277"/>
      </c>
      <c r="AC306" s="82">
        <f t="shared" si="128"/>
      </c>
      <c r="AD306" s="82">
        <f t="shared" si="171"/>
      </c>
      <c r="AE306" s="82">
        <f t="shared" si="19"/>
      </c>
      <c r="AF306" s="82">
        <f t="shared" si="83"/>
      </c>
      <c r="AG306" s="82">
        <f t="shared" si="659"/>
      </c>
      <c r="AH306" s="82">
        <f t="shared" si="818"/>
      </c>
      <c r="AI306" s="82">
        <f t="shared" si="232"/>
      </c>
      <c r="AJ306" s="84"/>
      <c r="AK306" s="92">
        <f>AK305+AK302+AK297+AK292+AK287+AK282</f>
      </c>
      <c r="AL306" s="92">
        <f>AL305+AL302+AL297+AL292+AL287+AL282</f>
      </c>
      <c r="AM306" s="92">
        <f>AM305+AM302+AM297+AM292+AM287+AM282</f>
      </c>
      <c r="AN306" s="92">
        <f>AN305+AN302+AN297+AN292+AN287+AN282</f>
      </c>
      <c r="AO306" s="92">
        <f>AO305+AO302+AO297+AO292+AO287+AO282</f>
      </c>
      <c r="AP306" s="92">
        <f>AP305+AP302+AP297+AP292+AP287+AP282</f>
      </c>
      <c r="AQ306" s="92">
        <f>AQ305+AQ302+AQ297+AQ292+AQ287+AQ282</f>
      </c>
      <c r="AR306" s="92">
        <f>AR305+AR302+AR297+AR292+AR287+AR282</f>
      </c>
      <c r="AS306" s="92">
        <f>AS305+AS302+AS297+AS292+AS287+AS282</f>
      </c>
      <c r="AT306" s="92">
        <f>AT305+AT302+AT297+AT292+AT287+AT282</f>
      </c>
      <c r="AU306" s="92">
        <f>AU305+AU302+AU297+AU292+AU287+AU282</f>
      </c>
      <c r="AV306" s="85"/>
      <c r="AW306" s="85"/>
      <c r="AX306" s="80">
        <f>AX302+AX297+AX292+AX287+AX305</f>
      </c>
      <c r="AY306" s="7"/>
    </row>
    <row customHeight="true" ht="20.238095238095237" r="307">
      <c r="A307" s="91"/>
      <c r="B307" s="2" t="s">
        <v>1</v>
      </c>
      <c r="C307" s="2"/>
      <c r="D307" s="2"/>
      <c r="E307" s="2"/>
      <c r="F307" s="3" t="s">
        <v>2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4" t="s">
        <v>3</v>
      </c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5" t="s">
        <v>4</v>
      </c>
      <c r="AW307" s="5"/>
      <c r="AX307" s="6" t="s">
        <v>5</v>
      </c>
      <c r="AY307" s="7"/>
    </row>
    <row customHeight="true" ht="20.238095238095237" r="308">
      <c r="A308" s="91"/>
      <c r="B308" s="2"/>
      <c r="C308" s="2"/>
      <c r="D308" s="2"/>
      <c r="E308" s="2"/>
      <c r="F308" s="8" t="s">
        <v>6</v>
      </c>
      <c r="G308" s="8"/>
      <c r="H308" s="8"/>
      <c r="I308" s="8"/>
      <c r="J308" s="9" t="s">
        <v>94</v>
      </c>
      <c r="K308" s="9"/>
      <c r="L308" s="9"/>
      <c r="M308" s="9"/>
      <c r="N308" s="9"/>
      <c r="O308" s="9"/>
      <c r="P308" s="9"/>
      <c r="Q308" s="9"/>
      <c r="R308" s="9"/>
      <c r="S308" s="9"/>
      <c r="T308" s="10" t="s">
        <v>7</v>
      </c>
      <c r="U308" s="10"/>
      <c r="V308" s="10"/>
      <c r="W308" s="10"/>
      <c r="X308" s="10"/>
      <c r="Y308" s="10"/>
      <c r="Z308" s="11" t="s">
        <v>8</v>
      </c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2" t="s">
        <v>9</v>
      </c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3"/>
      <c r="AW308" s="14"/>
      <c r="AX308" s="6"/>
      <c r="AY308" s="7"/>
    </row>
    <row customHeight="true" ht="20.238095238095237" r="309">
      <c r="A309" s="91"/>
      <c r="B309" s="15" t="s">
        <v>10</v>
      </c>
      <c r="C309" s="16" t="s">
        <v>11</v>
      </c>
      <c r="D309" s="17" t="s">
        <v>12</v>
      </c>
      <c r="E309" s="18" t="s">
        <v>13</v>
      </c>
      <c r="F309" s="19" t="s">
        <v>14</v>
      </c>
      <c r="G309" s="8" t="s">
        <v>15</v>
      </c>
      <c r="H309" s="20" t="s">
        <v>16</v>
      </c>
      <c r="I309" s="21" t="s">
        <v>17</v>
      </c>
      <c r="J309" s="22" t="s">
        <v>18</v>
      </c>
      <c r="K309" s="23" t="s">
        <v>19</v>
      </c>
      <c r="L309" s="24" t="s">
        <v>20</v>
      </c>
      <c r="M309" s="23" t="s">
        <v>21</v>
      </c>
      <c r="N309" s="23" t="s">
        <v>22</v>
      </c>
      <c r="O309" s="23" t="s">
        <v>23</v>
      </c>
      <c r="P309" s="25" t="s">
        <v>24</v>
      </c>
      <c r="Q309" s="23" t="s">
        <v>25</v>
      </c>
      <c r="R309" s="22" t="s">
        <v>26</v>
      </c>
      <c r="S309" s="26" t="s">
        <v>27</v>
      </c>
      <c r="T309" s="10" t="s">
        <v>28</v>
      </c>
      <c r="U309" s="10" t="s">
        <v>29</v>
      </c>
      <c r="V309" s="10" t="s">
        <v>30</v>
      </c>
      <c r="W309" s="27" t="s">
        <v>31</v>
      </c>
      <c r="X309" s="10" t="s">
        <v>32</v>
      </c>
      <c r="Y309" s="28" t="s">
        <v>33</v>
      </c>
      <c r="Z309" s="29" t="s">
        <v>34</v>
      </c>
      <c r="AA309" s="30" t="s">
        <v>35</v>
      </c>
      <c r="AB309" s="31" t="s">
        <v>36</v>
      </c>
      <c r="AC309" s="30" t="s">
        <v>37</v>
      </c>
      <c r="AD309" s="30" t="s">
        <v>38</v>
      </c>
      <c r="AE309" s="32" t="s">
        <v>39</v>
      </c>
      <c r="AF309" s="30" t="s">
        <v>40</v>
      </c>
      <c r="AG309" s="30" t="s">
        <v>41</v>
      </c>
      <c r="AH309" s="30" t="s">
        <v>42</v>
      </c>
      <c r="AI309" s="32" t="s">
        <v>43</v>
      </c>
      <c r="AJ309" s="32" t="s">
        <v>44</v>
      </c>
      <c r="AK309" s="12" t="s">
        <v>45</v>
      </c>
      <c r="AL309" s="33" t="s">
        <v>46</v>
      </c>
      <c r="AM309" s="33" t="s">
        <v>47</v>
      </c>
      <c r="AN309" s="33" t="s">
        <v>48</v>
      </c>
      <c r="AO309" s="33" t="s">
        <v>49</v>
      </c>
      <c r="AP309" s="33" t="s">
        <v>50</v>
      </c>
      <c r="AQ309" s="12" t="s">
        <v>51</v>
      </c>
      <c r="AR309" s="12" t="s">
        <v>52</v>
      </c>
      <c r="AS309" s="12" t="s">
        <v>53</v>
      </c>
      <c r="AT309" s="12" t="s">
        <v>54</v>
      </c>
      <c r="AU309" s="12" t="s">
        <v>55</v>
      </c>
      <c r="AV309" s="13"/>
      <c r="AW309" s="14"/>
      <c r="AX309" s="6" t="s">
        <v>56</v>
      </c>
      <c r="AY309" s="7"/>
    </row>
    <row customHeight="true" ht="20.238095238095237" r="310">
      <c r="A310" s="34" t="s">
        <v>106</v>
      </c>
      <c r="B310" s="89" t="s">
        <v>105</v>
      </c>
      <c r="C310" s="36" t="s">
        <v>81</v>
      </c>
      <c r="D310" s="37" t="s">
        <v>84</v>
      </c>
      <c r="E310" s="38" t="s">
        <v>61</v>
      </c>
      <c r="F310" s="67">
        <f t="shared" ref="F310:F311" si="729">G310+H310+I310</f>
      </c>
      <c r="G310" s="73">
        <v>1068.87</v>
      </c>
      <c r="H310" s="73">
        <v>1628.21</v>
      </c>
      <c r="I310" s="46">
        <v>0</v>
      </c>
      <c r="J310" s="42">
        <v>4</v>
      </c>
      <c r="K310" s="73">
        <v>9646.070000000002</v>
      </c>
      <c r="L310" s="42">
        <v>0</v>
      </c>
      <c r="M310" s="39">
        <v>0</v>
      </c>
      <c r="N310" s="44">
        <v>0</v>
      </c>
      <c r="O310" s="45">
        <f t="shared" ref="O310:O336" si="839">N310/R310</f>
      </c>
      <c r="P310" s="41"/>
      <c r="Q310" s="47">
        <f t="shared" ref="Q310:Q336" si="258">P310/R310</f>
      </c>
      <c r="R310" s="42">
        <f t="shared" ref="R310:R311" si="461">J310+L310</f>
      </c>
      <c r="S310" s="39">
        <f t="shared" ref="S310:S311" si="575">K310+M310</f>
      </c>
      <c r="T310" s="48">
        <f t="shared" ref="T310:T336" si="152">S310/F310</f>
      </c>
      <c r="U310" s="48">
        <f t="shared" ref="U310:U336" si="192">S310/(F310+(AX310*500)+F310*3%)</f>
      </c>
      <c r="V310" s="48">
        <f t="shared" ref="V310:V336" si="55">S310/R310</f>
      </c>
      <c r="W310" s="49">
        <v>3</v>
      </c>
      <c r="X310" s="48">
        <f t="shared" ref="X310:X336" si="109">F310/W310</f>
      </c>
      <c r="Y310" s="48">
        <f t="shared" ref="Y310:Y336" si="640">F310/R310</f>
      </c>
      <c r="Z310" s="48">
        <f t="shared" ref="Z310:Z336" si="794">F310/AL310</f>
      </c>
      <c r="AA310" s="48">
        <f t="shared" ref="AA310:AA336" si="212">F310/AK310*1000</f>
      </c>
      <c r="AB310" s="48">
        <f t="shared" ref="AB310:AB336" si="278">F310/AN310</f>
      </c>
      <c r="AC310" s="45">
        <f t="shared" ref="AC310:AC336" si="129">AL310/AK310</f>
      </c>
      <c r="AD310" s="45">
        <f t="shared" ref="AD310:AD336" si="172">AN310/AM310</f>
      </c>
      <c r="AE310" s="45">
        <f t="shared" ref="AE310:AE318" si="20">AP310/AM310</f>
      </c>
      <c r="AF310" s="45">
        <f t="shared" ref="AF310:AF318" si="84">R310/AP310</f>
      </c>
      <c r="AG310" s="45">
        <f t="shared" ref="AG310:AG336" si="660">AR310/AN310</f>
      </c>
      <c r="AH310" s="45">
        <f t="shared" ref="AH310:AH336" si="819">R310/AR310</f>
      </c>
      <c r="AI310" s="45">
        <f t="shared" ref="AI310:AI336" si="233">AQ310/AM310</f>
      </c>
      <c r="AJ310" s="50">
        <v>64</v>
      </c>
      <c r="AK310" s="43">
        <v>32241</v>
      </c>
      <c r="AL310" s="43">
        <v>695</v>
      </c>
      <c r="AM310" s="43">
        <v>746</v>
      </c>
      <c r="AN310" s="43">
        <v>109</v>
      </c>
      <c r="AO310" s="50">
        <v>18</v>
      </c>
      <c r="AP310" s="43">
        <v>81</v>
      </c>
      <c r="AQ310" s="43">
        <v>91</v>
      </c>
      <c r="AR310" s="50">
        <v>5</v>
      </c>
      <c r="AS310" s="50">
        <v>7</v>
      </c>
      <c r="AT310" s="50">
        <v>5</v>
      </c>
      <c r="AU310" s="50">
        <v>24</v>
      </c>
      <c r="AV310" s="51"/>
      <c r="AW310" s="51"/>
      <c r="AX310" s="52">
        <f t="shared" ref="AX310:AX311" si="347">COUNT(AU310)</f>
      </c>
      <c r="AY310" s="7"/>
    </row>
    <row customHeight="true" ht="20.238095238095237" r="311">
      <c r="A311" s="34"/>
      <c r="B311" s="89" t="s">
        <v>105</v>
      </c>
      <c r="C311" s="36" t="s">
        <v>81</v>
      </c>
      <c r="D311" s="37" t="s">
        <v>84</v>
      </c>
      <c r="E311" s="53" t="s">
        <v>62</v>
      </c>
      <c r="F311" s="67">
        <f t="shared" si="729"/>
      </c>
      <c r="G311" s="73">
        <v>336.84</v>
      </c>
      <c r="H311" s="39">
        <v>708.25</v>
      </c>
      <c r="I311" s="46">
        <v>0</v>
      </c>
      <c r="J311" s="44">
        <v>1</v>
      </c>
      <c r="K311" s="73">
        <v>2548.26</v>
      </c>
      <c r="L311" s="44">
        <v>0</v>
      </c>
      <c r="M311" s="73">
        <v>0</v>
      </c>
      <c r="N311" s="44">
        <v>0</v>
      </c>
      <c r="O311" s="45">
        <f t="shared" si="839"/>
      </c>
      <c r="P311" s="41"/>
      <c r="Q311" s="47">
        <f t="shared" si="258"/>
      </c>
      <c r="R311" s="42">
        <f t="shared" si="461"/>
      </c>
      <c r="S311" s="39">
        <f t="shared" si="575"/>
      </c>
      <c r="T311" s="48">
        <f t="shared" si="152"/>
      </c>
      <c r="U311" s="48">
        <f t="shared" si="192"/>
      </c>
      <c r="V311" s="48">
        <f t="shared" si="55"/>
      </c>
      <c r="W311" s="49">
        <v>0</v>
      </c>
      <c r="X311" s="48">
        <f t="shared" si="109"/>
      </c>
      <c r="Y311" s="48">
        <f t="shared" si="640"/>
      </c>
      <c r="Z311" s="48">
        <f t="shared" si="794"/>
      </c>
      <c r="AA311" s="48">
        <f t="shared" si="212"/>
      </c>
      <c r="AB311" s="48">
        <f t="shared" si="278"/>
      </c>
      <c r="AC311" s="45">
        <f t="shared" si="129"/>
      </c>
      <c r="AD311" s="45">
        <f t="shared" si="172"/>
      </c>
      <c r="AE311" s="45">
        <f t="shared" si="20"/>
      </c>
      <c r="AF311" s="45">
        <f t="shared" si="84"/>
      </c>
      <c r="AG311" s="45">
        <f t="shared" si="660"/>
      </c>
      <c r="AH311" s="45">
        <f t="shared" si="819"/>
      </c>
      <c r="AI311" s="45">
        <f t="shared" si="233"/>
      </c>
      <c r="AJ311" s="50">
        <v>65</v>
      </c>
      <c r="AK311" s="50">
        <v>16813</v>
      </c>
      <c r="AL311" s="43">
        <v>347</v>
      </c>
      <c r="AM311" s="43">
        <v>378</v>
      </c>
      <c r="AN311" s="43">
        <v>60</v>
      </c>
      <c r="AO311" s="50">
        <v>4</v>
      </c>
      <c r="AP311" s="43">
        <v>21</v>
      </c>
      <c r="AQ311" s="43">
        <v>50</v>
      </c>
      <c r="AR311" s="50">
        <v>1</v>
      </c>
      <c r="AS311" s="50">
        <v>1</v>
      </c>
      <c r="AT311" s="50">
        <v>1</v>
      </c>
      <c r="AU311" s="50">
        <v>23</v>
      </c>
      <c r="AV311" s="51"/>
      <c r="AW311" s="51"/>
      <c r="AX311" s="52">
        <f t="shared" si="347"/>
      </c>
      <c r="AY311" s="7"/>
    </row>
    <row customHeight="true" ht="20.238095238095237" r="312">
      <c r="A312" s="34"/>
      <c r="B312" s="54" t="s">
        <v>65</v>
      </c>
      <c r="C312" s="54"/>
      <c r="D312" s="54"/>
      <c r="E312" s="54"/>
      <c r="F312" s="55">
        <f>SUM(F310:F311)</f>
      </c>
      <c r="G312" s="55">
        <f>SUM(G310:G311)</f>
      </c>
      <c r="H312" s="55">
        <f>SUM(H310:H311)</f>
      </c>
      <c r="I312" s="46">
        <f>SUM(I308:I311)</f>
      </c>
      <c r="J312" s="57">
        <f>SUM(J310:J311)</f>
      </c>
      <c r="K312" s="55">
        <f>SUM(K310:K311)</f>
      </c>
      <c r="L312" s="57">
        <f>SUM(L310:L311)</f>
      </c>
      <c r="M312" s="55">
        <f>SUM(M310:M311)</f>
      </c>
      <c r="N312" s="57">
        <f>SUM(N310:N311)</f>
      </c>
      <c r="O312" s="59">
        <f t="shared" si="839"/>
      </c>
      <c r="P312" s="60">
        <f>SUM(P308:P311)</f>
      </c>
      <c r="Q312" s="47">
        <f t="shared" si="258"/>
      </c>
      <c r="R312" s="57">
        <f>SUM(R310:R311)</f>
      </c>
      <c r="S312" s="55">
        <f>SUM(S310:S311)</f>
      </c>
      <c r="T312" s="61">
        <f t="shared" si="152"/>
      </c>
      <c r="U312" s="61">
        <f t="shared" si="192"/>
      </c>
      <c r="V312" s="61">
        <f t="shared" si="55"/>
      </c>
      <c r="W312" s="62">
        <f>SUM(W310:W311)</f>
      </c>
      <c r="X312" s="61">
        <f t="shared" si="109"/>
      </c>
      <c r="Y312" s="61">
        <f t="shared" si="640"/>
      </c>
      <c r="Z312" s="61">
        <f t="shared" si="794"/>
      </c>
      <c r="AA312" s="61">
        <f t="shared" si="212"/>
      </c>
      <c r="AB312" s="61">
        <f t="shared" si="278"/>
      </c>
      <c r="AC312" s="59">
        <f t="shared" si="129"/>
      </c>
      <c r="AD312" s="59">
        <f t="shared" si="172"/>
      </c>
      <c r="AE312" s="59">
        <f t="shared" si="20"/>
      </c>
      <c r="AF312" s="59">
        <f t="shared" si="84"/>
      </c>
      <c r="AG312" s="59">
        <f t="shared" si="660"/>
      </c>
      <c r="AH312" s="59">
        <f t="shared" si="819"/>
      </c>
      <c r="AI312" s="59">
        <f t="shared" si="233"/>
      </c>
      <c r="AJ312" s="63">
        <f>AVERAGE(AJ310:AJ311)</f>
      </c>
      <c r="AK312" s="57">
        <f>SUM(AK310:AK311)</f>
      </c>
      <c r="AL312" s="57">
        <f>SUM(AL310:AL311)</f>
      </c>
      <c r="AM312" s="57">
        <f>SUM(AM310:AM311)</f>
      </c>
      <c r="AN312" s="57">
        <f>SUM(AN310:AN311)</f>
      </c>
      <c r="AO312" s="57">
        <f>SUM(AO310:AO311)</f>
      </c>
      <c r="AP312" s="57">
        <f>SUM(AP310:AP311)</f>
      </c>
      <c r="AQ312" s="57">
        <f>SUM(AQ310:AQ311)</f>
      </c>
      <c r="AR312" s="57">
        <f>SUM(AR310:AR311)</f>
      </c>
      <c r="AS312" s="57">
        <f>SUM(AS310:AS311)</f>
      </c>
      <c r="AT312" s="57">
        <f>SUM(AT310:AT311)</f>
      </c>
      <c r="AU312" s="57">
        <f>SUM(AU310:AU311)</f>
      </c>
      <c r="AV312" s="64"/>
      <c r="AW312" s="64"/>
      <c r="AX312" s="57">
        <f>SUM(AX308:AX311)</f>
      </c>
      <c r="AY312" s="7"/>
    </row>
    <row customHeight="true" ht="20.238095238095237" r="313">
      <c r="A313" s="34"/>
      <c r="B313" s="89" t="s">
        <v>80</v>
      </c>
      <c r="C313" s="36" t="s">
        <v>59</v>
      </c>
      <c r="D313" s="37" t="s">
        <v>77</v>
      </c>
      <c r="E313" s="53" t="s">
        <v>68</v>
      </c>
      <c r="F313" s="39">
        <f t="shared" ref="F313:F317" si="730">G313+H313+I313</f>
      </c>
      <c r="G313" s="65">
        <v>693.14</v>
      </c>
      <c r="H313" s="66">
        <v>1574.38</v>
      </c>
      <c r="I313" s="46">
        <v>0</v>
      </c>
      <c r="J313" s="44">
        <v>2</v>
      </c>
      <c r="K313" s="73">
        <v>4543.110000000001</v>
      </c>
      <c r="L313" s="44">
        <v>0</v>
      </c>
      <c r="M313" s="73">
        <v>0</v>
      </c>
      <c r="N313" s="44">
        <v>0</v>
      </c>
      <c r="O313" s="45">
        <f t="shared" si="839"/>
      </c>
      <c r="P313" s="41"/>
      <c r="Q313" s="47">
        <f t="shared" si="258"/>
      </c>
      <c r="R313" s="42">
        <f t="shared" ref="R313:R317" si="462">J313+L313</f>
      </c>
      <c r="S313" s="39">
        <f t="shared" ref="S313:S317" si="576">K313+M313</f>
      </c>
      <c r="T313" s="48">
        <f t="shared" si="152"/>
      </c>
      <c r="U313" s="48">
        <f t="shared" si="192"/>
      </c>
      <c r="V313" s="48">
        <f t="shared" si="55"/>
      </c>
      <c r="W313" s="49">
        <v>2</v>
      </c>
      <c r="X313" s="48">
        <f t="shared" si="109"/>
      </c>
      <c r="Y313" s="48">
        <f t="shared" si="640"/>
      </c>
      <c r="Z313" s="48">
        <f t="shared" si="794"/>
      </c>
      <c r="AA313" s="48">
        <f t="shared" si="212"/>
      </c>
      <c r="AB313" s="48">
        <f t="shared" si="278"/>
      </c>
      <c r="AC313" s="45">
        <f t="shared" si="129"/>
      </c>
      <c r="AD313" s="45">
        <f t="shared" si="172"/>
      </c>
      <c r="AE313" s="45">
        <f t="shared" si="20"/>
      </c>
      <c r="AF313" s="45">
        <f t="shared" si="84"/>
      </c>
      <c r="AG313" s="45">
        <f t="shared" si="660"/>
      </c>
      <c r="AH313" s="45">
        <f t="shared" si="819"/>
      </c>
      <c r="AI313" s="45">
        <f t="shared" si="233"/>
      </c>
      <c r="AJ313" s="50">
        <v>48</v>
      </c>
      <c r="AK313" s="43">
        <v>27596</v>
      </c>
      <c r="AL313" s="43">
        <v>703</v>
      </c>
      <c r="AM313" s="43">
        <v>714</v>
      </c>
      <c r="AN313" s="43">
        <v>147</v>
      </c>
      <c r="AO313" s="50">
        <v>26</v>
      </c>
      <c r="AP313" s="43">
        <v>52</v>
      </c>
      <c r="AQ313" s="43">
        <v>130</v>
      </c>
      <c r="AR313" s="50">
        <v>2</v>
      </c>
      <c r="AS313" s="43">
        <v>5</v>
      </c>
      <c r="AT313" s="43">
        <v>0</v>
      </c>
      <c r="AU313" s="43">
        <v>25</v>
      </c>
      <c r="AV313" s="51"/>
      <c r="AW313" s="51"/>
      <c r="AX313" s="52">
        <f t="shared" ref="AX313:AX317" si="348">COUNT(AU313)</f>
      </c>
      <c r="AY313" s="7"/>
    </row>
    <row customHeight="true" ht="20.238095238095237" r="314">
      <c r="A314" s="34"/>
      <c r="B314" s="89" t="s">
        <v>80</v>
      </c>
      <c r="C314" s="36" t="s">
        <v>59</v>
      </c>
      <c r="D314" s="37" t="s">
        <v>77</v>
      </c>
      <c r="E314" s="53" t="s">
        <v>69</v>
      </c>
      <c r="F314" s="67">
        <f t="shared" si="730"/>
      </c>
      <c r="G314" s="39">
        <v>1975.73</v>
      </c>
      <c r="H314" s="39">
        <v>1936.74</v>
      </c>
      <c r="I314" s="46">
        <v>0</v>
      </c>
      <c r="J314" s="42">
        <v>3</v>
      </c>
      <c r="K314" s="39">
        <v>7091.380000000001</v>
      </c>
      <c r="L314" s="42">
        <v>0</v>
      </c>
      <c r="M314" s="39">
        <v>0</v>
      </c>
      <c r="N314" s="44">
        <v>0</v>
      </c>
      <c r="O314" s="45">
        <f t="shared" si="839"/>
      </c>
      <c r="P314" s="41"/>
      <c r="Q314" s="47">
        <f t="shared" si="258"/>
      </c>
      <c r="R314" s="42">
        <f t="shared" si="462"/>
      </c>
      <c r="S314" s="39">
        <f t="shared" si="576"/>
      </c>
      <c r="T314" s="48">
        <f t="shared" si="152"/>
      </c>
      <c r="U314" s="48">
        <f t="shared" si="192"/>
      </c>
      <c r="V314" s="48">
        <f t="shared" si="55"/>
      </c>
      <c r="W314" s="49">
        <v>2</v>
      </c>
      <c r="X314" s="48">
        <f t="shared" si="109"/>
      </c>
      <c r="Y314" s="48">
        <f t="shared" si="640"/>
      </c>
      <c r="Z314" s="48">
        <f t="shared" si="794"/>
      </c>
      <c r="AA314" s="48">
        <f t="shared" si="212"/>
      </c>
      <c r="AB314" s="48">
        <f t="shared" si="278"/>
      </c>
      <c r="AC314" s="45">
        <f t="shared" si="129"/>
      </c>
      <c r="AD314" s="45">
        <f t="shared" si="172"/>
      </c>
      <c r="AE314" s="45">
        <f t="shared" si="20"/>
      </c>
      <c r="AF314" s="45">
        <f t="shared" si="84"/>
      </c>
      <c r="AG314" s="45">
        <f t="shared" si="660"/>
      </c>
      <c r="AH314" s="45">
        <f t="shared" si="819"/>
      </c>
      <c r="AI314" s="45">
        <f t="shared" si="233"/>
      </c>
      <c r="AJ314" s="50">
        <v>57</v>
      </c>
      <c r="AK314" s="50">
        <v>37980</v>
      </c>
      <c r="AL314" s="43">
        <v>1034</v>
      </c>
      <c r="AM314" s="43">
        <v>1078</v>
      </c>
      <c r="AN314" s="43">
        <v>187</v>
      </c>
      <c r="AO314" s="50">
        <v>31</v>
      </c>
      <c r="AP314" s="50">
        <v>75</v>
      </c>
      <c r="AQ314" s="43">
        <v>150</v>
      </c>
      <c r="AR314" s="50">
        <v>5</v>
      </c>
      <c r="AS314" s="50">
        <v>3</v>
      </c>
      <c r="AT314" s="50">
        <v>4</v>
      </c>
      <c r="AU314" s="50">
        <v>20</v>
      </c>
      <c r="AV314" s="51"/>
      <c r="AW314" s="51"/>
      <c r="AX314" s="52">
        <f t="shared" si="348"/>
      </c>
      <c r="AY314" s="7"/>
    </row>
    <row customHeight="true" ht="20.238095238095237" r="315">
      <c r="A315" s="34"/>
      <c r="B315" s="89" t="s">
        <v>80</v>
      </c>
      <c r="C315" s="36" t="s">
        <v>59</v>
      </c>
      <c r="D315" s="37" t="s">
        <v>77</v>
      </c>
      <c r="E315" s="53" t="s">
        <v>70</v>
      </c>
      <c r="F315" s="67">
        <f t="shared" si="730"/>
      </c>
      <c r="G315" s="73">
        <v>2783.09</v>
      </c>
      <c r="H315" s="73">
        <v>1871.05</v>
      </c>
      <c r="I315" s="46">
        <v>0</v>
      </c>
      <c r="J315" s="42">
        <v>5</v>
      </c>
      <c r="K315" s="73">
        <v>13307.59</v>
      </c>
      <c r="L315" s="42">
        <v>0</v>
      </c>
      <c r="M315" s="39">
        <v>0</v>
      </c>
      <c r="N315" s="44">
        <v>0</v>
      </c>
      <c r="O315" s="45">
        <f t="shared" si="839"/>
      </c>
      <c r="P315" s="41"/>
      <c r="Q315" s="47">
        <f t="shared" si="258"/>
      </c>
      <c r="R315" s="42">
        <f t="shared" si="462"/>
      </c>
      <c r="S315" s="39">
        <f t="shared" si="576"/>
      </c>
      <c r="T315" s="48">
        <f t="shared" si="152"/>
      </c>
      <c r="U315" s="48">
        <f t="shared" si="192"/>
      </c>
      <c r="V315" s="48">
        <f t="shared" si="55"/>
      </c>
      <c r="W315" s="49">
        <v>5</v>
      </c>
      <c r="X315" s="48">
        <f t="shared" si="109"/>
      </c>
      <c r="Y315" s="48">
        <f t="shared" si="640"/>
      </c>
      <c r="Z315" s="48">
        <f t="shared" si="794"/>
      </c>
      <c r="AA315" s="48">
        <f t="shared" si="212"/>
      </c>
      <c r="AB315" s="48">
        <f t="shared" si="278"/>
      </c>
      <c r="AC315" s="45">
        <f t="shared" si="129"/>
      </c>
      <c r="AD315" s="45">
        <f t="shared" si="172"/>
      </c>
      <c r="AE315" s="45">
        <f t="shared" si="20"/>
      </c>
      <c r="AF315" s="45">
        <f t="shared" si="84"/>
      </c>
      <c r="AG315" s="45">
        <f t="shared" si="660"/>
      </c>
      <c r="AH315" s="45">
        <f t="shared" si="819"/>
      </c>
      <c r="AI315" s="45">
        <f t="shared" si="233"/>
      </c>
      <c r="AJ315" s="50">
        <v>53</v>
      </c>
      <c r="AK315" s="43">
        <v>30157</v>
      </c>
      <c r="AL315" s="43">
        <v>715</v>
      </c>
      <c r="AM315" s="43">
        <v>743</v>
      </c>
      <c r="AN315" s="43">
        <v>138</v>
      </c>
      <c r="AO315" s="50">
        <v>19</v>
      </c>
      <c r="AP315" s="43">
        <v>61</v>
      </c>
      <c r="AQ315" s="43">
        <v>125</v>
      </c>
      <c r="AR315" s="50">
        <v>5</v>
      </c>
      <c r="AS315" s="50">
        <v>7</v>
      </c>
      <c r="AT315" s="50">
        <v>1</v>
      </c>
      <c r="AU315" s="50">
        <v>25</v>
      </c>
      <c r="AV315" s="51"/>
      <c r="AW315" s="51"/>
      <c r="AX315" s="52">
        <f t="shared" si="348"/>
      </c>
      <c r="AY315" s="7"/>
    </row>
    <row customHeight="true" ht="20.238095238095237" r="316">
      <c r="A316" s="34"/>
      <c r="B316" s="89" t="s">
        <v>80</v>
      </c>
      <c r="C316" s="36" t="s">
        <v>59</v>
      </c>
      <c r="D316" s="37" t="s">
        <v>77</v>
      </c>
      <c r="E316" s="53" t="s">
        <v>71</v>
      </c>
      <c r="F316" s="67">
        <f t="shared" si="730"/>
      </c>
      <c r="G316" s="73">
        <v>3736.16</v>
      </c>
      <c r="H316" s="73">
        <v>1744.51</v>
      </c>
      <c r="I316" s="46">
        <v>0</v>
      </c>
      <c r="J316" s="42">
        <v>8</v>
      </c>
      <c r="K316" s="73">
        <v>18312.44000000001</v>
      </c>
      <c r="L316" s="42">
        <v>0</v>
      </c>
      <c r="M316" s="39">
        <v>0</v>
      </c>
      <c r="N316" s="44">
        <v>2</v>
      </c>
      <c r="O316" s="45">
        <f t="shared" si="839"/>
      </c>
      <c r="P316" s="41"/>
      <c r="Q316" s="47">
        <f t="shared" si="258"/>
      </c>
      <c r="R316" s="42">
        <f t="shared" si="462"/>
      </c>
      <c r="S316" s="39">
        <f t="shared" si="576"/>
      </c>
      <c r="T316" s="48">
        <f t="shared" si="152"/>
      </c>
      <c r="U316" s="48">
        <f t="shared" si="192"/>
      </c>
      <c r="V316" s="48">
        <f t="shared" si="55"/>
      </c>
      <c r="W316" s="49">
        <v>8</v>
      </c>
      <c r="X316" s="48">
        <f t="shared" si="109"/>
      </c>
      <c r="Y316" s="48">
        <f t="shared" si="640"/>
      </c>
      <c r="Z316" s="48">
        <f t="shared" si="794"/>
      </c>
      <c r="AA316" s="48">
        <f t="shared" si="212"/>
      </c>
      <c r="AB316" s="48">
        <f t="shared" si="278"/>
      </c>
      <c r="AC316" s="45">
        <f t="shared" si="129"/>
      </c>
      <c r="AD316" s="45">
        <f t="shared" si="172"/>
      </c>
      <c r="AE316" s="45">
        <f t="shared" si="20"/>
      </c>
      <c r="AF316" s="45">
        <f t="shared" si="84"/>
      </c>
      <c r="AG316" s="45">
        <f t="shared" si="660"/>
      </c>
      <c r="AH316" s="45">
        <f t="shared" si="819"/>
      </c>
      <c r="AI316" s="45">
        <f t="shared" si="233"/>
      </c>
      <c r="AJ316" s="50">
        <v>52</v>
      </c>
      <c r="AK316" s="43">
        <v>30973</v>
      </c>
      <c r="AL316" s="43">
        <v>865</v>
      </c>
      <c r="AM316" s="43">
        <v>898</v>
      </c>
      <c r="AN316" s="43">
        <v>129</v>
      </c>
      <c r="AO316" s="50">
        <v>27</v>
      </c>
      <c r="AP316" s="43">
        <v>73</v>
      </c>
      <c r="AQ316" s="43">
        <v>126</v>
      </c>
      <c r="AR316" s="50">
        <v>8</v>
      </c>
      <c r="AS316" s="50">
        <v>9</v>
      </c>
      <c r="AT316" s="50">
        <v>1</v>
      </c>
      <c r="AU316" s="50">
        <v>12</v>
      </c>
      <c r="AV316" s="51"/>
      <c r="AW316" s="51"/>
      <c r="AX316" s="52">
        <f t="shared" si="348"/>
      </c>
      <c r="AY316" s="7"/>
    </row>
    <row customHeight="true" ht="20.238095238095237" r="317">
      <c r="A317" s="34"/>
      <c r="B317" s="89" t="s">
        <v>80</v>
      </c>
      <c r="C317" s="36" t="s">
        <v>59</v>
      </c>
      <c r="D317" s="37" t="s">
        <v>77</v>
      </c>
      <c r="E317" s="53" t="s">
        <v>73</v>
      </c>
      <c r="F317" s="67">
        <f t="shared" si="730"/>
      </c>
      <c r="G317" s="73">
        <v>4250.87</v>
      </c>
      <c r="H317" s="39">
        <v>901.0899999999999</v>
      </c>
      <c r="I317" s="46">
        <v>0</v>
      </c>
      <c r="J317" s="42">
        <v>9</v>
      </c>
      <c r="K317" s="39">
        <v>21833.980000000003</v>
      </c>
      <c r="L317" s="42">
        <v>0</v>
      </c>
      <c r="M317" s="39">
        <v>0</v>
      </c>
      <c r="N317" s="44">
        <v>0</v>
      </c>
      <c r="O317" s="45">
        <f t="shared" si="839"/>
      </c>
      <c r="P317" s="41"/>
      <c r="Q317" s="47">
        <f t="shared" si="258"/>
      </c>
      <c r="R317" s="42">
        <f t="shared" si="462"/>
      </c>
      <c r="S317" s="39">
        <f t="shared" si="576"/>
      </c>
      <c r="T317" s="48">
        <f t="shared" si="152"/>
      </c>
      <c r="U317" s="48">
        <f t="shared" si="192"/>
      </c>
      <c r="V317" s="48">
        <f t="shared" si="55"/>
      </c>
      <c r="W317" s="49">
        <v>7</v>
      </c>
      <c r="X317" s="48">
        <f t="shared" si="109"/>
      </c>
      <c r="Y317" s="48">
        <f t="shared" si="640"/>
      </c>
      <c r="Z317" s="48">
        <f t="shared" si="794"/>
      </c>
      <c r="AA317" s="48">
        <f t="shared" si="212"/>
      </c>
      <c r="AB317" s="48">
        <f t="shared" si="278"/>
      </c>
      <c r="AC317" s="45">
        <f t="shared" si="129"/>
      </c>
      <c r="AD317" s="45">
        <f t="shared" si="172"/>
      </c>
      <c r="AE317" s="45">
        <f t="shared" si="20"/>
      </c>
      <c r="AF317" s="45">
        <f t="shared" si="84"/>
      </c>
      <c r="AG317" s="45">
        <f t="shared" si="660"/>
      </c>
      <c r="AH317" s="45">
        <f t="shared" si="819"/>
      </c>
      <c r="AI317" s="45">
        <f t="shared" si="233"/>
      </c>
      <c r="AJ317" s="50">
        <v>56</v>
      </c>
      <c r="AK317" s="50">
        <v>18621</v>
      </c>
      <c r="AL317" s="43">
        <v>584</v>
      </c>
      <c r="AM317" s="43">
        <v>618</v>
      </c>
      <c r="AN317" s="43">
        <v>94</v>
      </c>
      <c r="AO317" s="50">
        <v>20</v>
      </c>
      <c r="AP317" s="43">
        <v>120</v>
      </c>
      <c r="AQ317" s="43">
        <v>111</v>
      </c>
      <c r="AR317" s="50">
        <v>9</v>
      </c>
      <c r="AS317" s="50">
        <v>13</v>
      </c>
      <c r="AT317" s="50">
        <v>1</v>
      </c>
      <c r="AU317" s="50">
        <v>6</v>
      </c>
      <c r="AV317" s="51"/>
      <c r="AW317" s="51"/>
      <c r="AX317" s="52">
        <f t="shared" si="348"/>
      </c>
      <c r="AY317" s="7"/>
    </row>
    <row customHeight="true" ht="20.238095238095237" r="318">
      <c r="A318" s="34"/>
      <c r="B318" s="54" t="s">
        <v>65</v>
      </c>
      <c r="C318" s="54"/>
      <c r="D318" s="54"/>
      <c r="E318" s="54"/>
      <c r="F318" s="55">
        <f>SUM(F313:F317)</f>
      </c>
      <c r="G318" s="55">
        <f>SUM(G313:G317)</f>
      </c>
      <c r="H318" s="55">
        <f>SUM(H313:H317)</f>
      </c>
      <c r="I318" s="46">
        <f>SUM(I313:I317)</f>
      </c>
      <c r="J318" s="57">
        <f>SUM(J313:J317)</f>
      </c>
      <c r="K318" s="58">
        <f>SUM(K313:K317)</f>
      </c>
      <c r="L318" s="57">
        <f>SUM(L313:L317)</f>
      </c>
      <c r="M318" s="55">
        <f>SUM(M313:M317)</f>
      </c>
      <c r="N318" s="57">
        <f>SUM(N313:N317)</f>
      </c>
      <c r="O318" s="59">
        <f t="shared" si="839"/>
      </c>
      <c r="P318" s="60">
        <f>SUM(P313:P317)</f>
      </c>
      <c r="Q318" s="47">
        <f t="shared" si="258"/>
      </c>
      <c r="R318" s="57">
        <f>SUM(R313:R317)</f>
      </c>
      <c r="S318" s="55">
        <f>SUM(S313:S317)</f>
      </c>
      <c r="T318" s="61">
        <f t="shared" si="152"/>
      </c>
      <c r="U318" s="61">
        <f t="shared" si="192"/>
      </c>
      <c r="V318" s="61">
        <f t="shared" si="55"/>
      </c>
      <c r="W318" s="57">
        <f>SUM(W313:W317)</f>
      </c>
      <c r="X318" s="61">
        <f t="shared" si="109"/>
      </c>
      <c r="Y318" s="61">
        <f t="shared" si="640"/>
      </c>
      <c r="Z318" s="61">
        <f t="shared" si="794"/>
      </c>
      <c r="AA318" s="61">
        <f t="shared" si="212"/>
      </c>
      <c r="AB318" s="61">
        <f t="shared" si="278"/>
      </c>
      <c r="AC318" s="59">
        <f t="shared" si="129"/>
      </c>
      <c r="AD318" s="59">
        <f t="shared" si="172"/>
      </c>
      <c r="AE318" s="59">
        <f t="shared" si="20"/>
      </c>
      <c r="AF318" s="59">
        <f t="shared" si="84"/>
      </c>
      <c r="AG318" s="59">
        <f t="shared" si="660"/>
      </c>
      <c r="AH318" s="59">
        <f t="shared" si="819"/>
      </c>
      <c r="AI318" s="59">
        <f t="shared" si="233"/>
      </c>
      <c r="AJ318" s="63">
        <f>AVERAGE(AJ313:AJ317)</f>
      </c>
      <c r="AK318" s="63">
        <f>SUM(AK313:AK317)</f>
      </c>
      <c r="AL318" s="63">
        <f>SUM(AL313:AL317)</f>
      </c>
      <c r="AM318" s="63">
        <f>SUM(AM313:AM317)</f>
      </c>
      <c r="AN318" s="63">
        <f>SUM(AN313:AN317)</f>
      </c>
      <c r="AO318" s="63">
        <f>SUM(AO313:AO317)</f>
      </c>
      <c r="AP318" s="63">
        <f>SUM(AP313:AP317)</f>
      </c>
      <c r="AQ318" s="63">
        <f>SUM(AQ313:AQ317)</f>
      </c>
      <c r="AR318" s="63">
        <f>SUM(AR313:AR317)</f>
      </c>
      <c r="AS318" s="63">
        <f>SUM(AS313:AS317)</f>
      </c>
      <c r="AT318" s="63">
        <f>SUM(AT313:AT317)</f>
      </c>
      <c r="AU318" s="63">
        <f>SUM(AU313:AU317)</f>
      </c>
      <c r="AV318" s="64"/>
      <c r="AW318" s="64"/>
      <c r="AX318" s="57">
        <f>SUM(AX313:AX317)</f>
      </c>
      <c r="AY318" s="7"/>
    </row>
    <row customHeight="true" ht="20.238095238095237" r="319">
      <c r="A319" s="34"/>
      <c r="B319" s="89" t="s">
        <v>80</v>
      </c>
      <c r="C319" s="36" t="s">
        <v>59</v>
      </c>
      <c r="D319" s="37" t="s">
        <v>72</v>
      </c>
      <c r="E319" s="53" t="s">
        <v>74</v>
      </c>
      <c r="F319" s="39">
        <f t="shared" ref="F319:F323" si="731">G319+H319+I319</f>
      </c>
      <c r="G319" s="40">
        <v>2538.52</v>
      </c>
      <c r="H319" s="73">
        <v>1355.33</v>
      </c>
      <c r="I319" s="41">
        <v>0</v>
      </c>
      <c r="J319" s="42">
        <v>7</v>
      </c>
      <c r="K319" s="39">
        <v>17437.280000000013</v>
      </c>
      <c r="L319" s="42">
        <v>0</v>
      </c>
      <c r="M319" s="39">
        <v>0</v>
      </c>
      <c r="N319" s="44">
        <v>2</v>
      </c>
      <c r="O319" s="45">
        <f t="shared" si="839"/>
      </c>
      <c r="P319" s="46"/>
      <c r="Q319" s="47">
        <f t="shared" si="258"/>
      </c>
      <c r="R319" s="42">
        <f t="shared" ref="R319:R323" si="463">J319+L319</f>
      </c>
      <c r="S319" s="39">
        <f t="shared" ref="S319:S323" si="577">K319+M319</f>
      </c>
      <c r="T319" s="48">
        <f t="shared" si="152"/>
      </c>
      <c r="U319" s="48">
        <f t="shared" si="192"/>
      </c>
      <c r="V319" s="48">
        <f t="shared" si="55"/>
      </c>
      <c r="W319" s="49">
        <v>7</v>
      </c>
      <c r="X319" s="48">
        <f t="shared" si="109"/>
      </c>
      <c r="Y319" s="48">
        <f t="shared" si="640"/>
      </c>
      <c r="Z319" s="48">
        <f t="shared" si="794"/>
      </c>
      <c r="AA319" s="48">
        <f t="shared" si="212"/>
      </c>
      <c r="AB319" s="48">
        <f t="shared" si="278"/>
      </c>
      <c r="AC319" s="45">
        <f t="shared" si="129"/>
      </c>
      <c r="AD319" s="45">
        <f t="shared" si="172"/>
      </c>
      <c r="AE319" s="45">
        <f>AP320/AM319</f>
      </c>
      <c r="AF319" s="45">
        <f>R319/AP320</f>
      </c>
      <c r="AG319" s="45">
        <f t="shared" si="660"/>
      </c>
      <c r="AH319" s="45">
        <f t="shared" si="819"/>
      </c>
      <c r="AI319" s="45">
        <f t="shared" si="233"/>
      </c>
      <c r="AJ319" s="50">
        <v>55</v>
      </c>
      <c r="AK319" s="43">
        <v>25592</v>
      </c>
      <c r="AL319" s="43">
        <v>695</v>
      </c>
      <c r="AM319" s="43">
        <v>731</v>
      </c>
      <c r="AN319" s="43">
        <v>91</v>
      </c>
      <c r="AO319" s="50">
        <v>31</v>
      </c>
      <c r="AP319" s="43">
        <v>60</v>
      </c>
      <c r="AQ319" s="43">
        <v>87</v>
      </c>
      <c r="AR319" s="50">
        <v>7</v>
      </c>
      <c r="AS319" s="50">
        <v>8</v>
      </c>
      <c r="AT319" s="43">
        <v>2</v>
      </c>
      <c r="AU319" s="43">
        <v>8</v>
      </c>
      <c r="AV319" s="51"/>
      <c r="AW319" s="51"/>
      <c r="AX319" s="52">
        <f>COUNT(AU320)</f>
      </c>
      <c r="AY319" s="7"/>
    </row>
    <row customHeight="true" ht="20.238095238095237" r="320">
      <c r="A320" s="34"/>
      <c r="B320" s="89" t="s">
        <v>80</v>
      </c>
      <c r="C320" s="35" t="s">
        <v>59</v>
      </c>
      <c r="D320" s="37" t="s">
        <v>72</v>
      </c>
      <c r="E320" s="53" t="s">
        <v>75</v>
      </c>
      <c r="F320" s="39">
        <f t="shared" si="731"/>
      </c>
      <c r="G320" s="40">
        <v>2868.31</v>
      </c>
      <c r="H320" s="39">
        <v>1212.68</v>
      </c>
      <c r="I320" s="46">
        <v>0</v>
      </c>
      <c r="J320" s="42">
        <v>7</v>
      </c>
      <c r="K320" s="39">
        <v>15617.759999999995</v>
      </c>
      <c r="L320" s="42">
        <v>1</v>
      </c>
      <c r="M320" s="39">
        <v>6216.21</v>
      </c>
      <c r="N320" s="44">
        <v>0</v>
      </c>
      <c r="O320" s="45">
        <f t="shared" si="839"/>
      </c>
      <c r="P320" s="46"/>
      <c r="Q320" s="47">
        <f t="shared" si="258"/>
      </c>
      <c r="R320" s="42">
        <f t="shared" si="463"/>
      </c>
      <c r="S320" s="39">
        <f t="shared" si="577"/>
      </c>
      <c r="T320" s="48">
        <f t="shared" si="152"/>
      </c>
      <c r="U320" s="48">
        <f t="shared" si="192"/>
      </c>
      <c r="V320" s="48">
        <f t="shared" si="55"/>
      </c>
      <c r="W320" s="49">
        <v>7</v>
      </c>
      <c r="X320" s="48">
        <f t="shared" si="109"/>
      </c>
      <c r="Y320" s="48">
        <f t="shared" si="640"/>
      </c>
      <c r="Z320" s="48">
        <f t="shared" si="794"/>
      </c>
      <c r="AA320" s="48">
        <f t="shared" si="212"/>
      </c>
      <c r="AB320" s="48">
        <f t="shared" si="278"/>
      </c>
      <c r="AC320" s="45">
        <f t="shared" si="129"/>
      </c>
      <c r="AD320" s="45">
        <f t="shared" si="172"/>
      </c>
      <c r="AE320" s="45">
        <f t="shared" ref="AE320:AE336" si="21">AP320/AM320</f>
      </c>
      <c r="AF320" s="45">
        <f t="shared" ref="AF320:AF336" si="85">R320/AP320</f>
      </c>
      <c r="AG320" s="45">
        <f t="shared" si="660"/>
      </c>
      <c r="AH320" s="45">
        <f t="shared" si="819"/>
      </c>
      <c r="AI320" s="45">
        <f t="shared" si="233"/>
      </c>
      <c r="AJ320" s="50">
        <v>56</v>
      </c>
      <c r="AK320" s="43">
        <v>24617</v>
      </c>
      <c r="AL320" s="43">
        <v>678</v>
      </c>
      <c r="AM320" s="43">
        <v>728</v>
      </c>
      <c r="AN320" s="43">
        <v>81</v>
      </c>
      <c r="AO320" s="50">
        <v>17</v>
      </c>
      <c r="AP320" s="43">
        <v>70</v>
      </c>
      <c r="AQ320" s="43">
        <v>87</v>
      </c>
      <c r="AR320" s="50">
        <v>8</v>
      </c>
      <c r="AS320" s="50">
        <v>3</v>
      </c>
      <c r="AT320" s="50">
        <v>0</v>
      </c>
      <c r="AU320" s="50">
        <v>15</v>
      </c>
      <c r="AV320" s="51"/>
      <c r="AW320" s="51"/>
      <c r="AX320" s="52">
        <f t="shared" ref="AX320:AX323" si="349">COUNT(AU320)</f>
      </c>
      <c r="AY320" s="7"/>
    </row>
    <row customHeight="true" ht="20.238095238095237" r="321">
      <c r="A321" s="34"/>
      <c r="B321" s="89" t="s">
        <v>80</v>
      </c>
      <c r="C321" s="35" t="s">
        <v>59</v>
      </c>
      <c r="D321" s="37" t="s">
        <v>72</v>
      </c>
      <c r="E321" s="53" t="s">
        <v>76</v>
      </c>
      <c r="F321" s="39">
        <f t="shared" si="731"/>
      </c>
      <c r="G321" s="40">
        <v>1604.06</v>
      </c>
      <c r="H321" s="39">
        <v>2346.78</v>
      </c>
      <c r="I321" s="46">
        <v>0</v>
      </c>
      <c r="J321" s="42">
        <v>4</v>
      </c>
      <c r="K321" s="39">
        <v>8532.809999999998</v>
      </c>
      <c r="L321" s="42">
        <v>0</v>
      </c>
      <c r="M321" s="39">
        <v>0</v>
      </c>
      <c r="N321" s="44">
        <v>0</v>
      </c>
      <c r="O321" s="45">
        <f t="shared" si="839"/>
      </c>
      <c r="P321" s="46"/>
      <c r="Q321" s="47">
        <f t="shared" si="258"/>
      </c>
      <c r="R321" s="42">
        <f t="shared" si="463"/>
      </c>
      <c r="S321" s="39">
        <f t="shared" si="577"/>
      </c>
      <c r="T321" s="48">
        <f t="shared" si="152"/>
      </c>
      <c r="U321" s="48">
        <f t="shared" si="192"/>
      </c>
      <c r="V321" s="48">
        <f t="shared" si="55"/>
      </c>
      <c r="W321" s="49">
        <v>4</v>
      </c>
      <c r="X321" s="48">
        <f t="shared" si="109"/>
      </c>
      <c r="Y321" s="48">
        <f t="shared" si="640"/>
      </c>
      <c r="Z321" s="48">
        <f t="shared" si="794"/>
      </c>
      <c r="AA321" s="48">
        <f t="shared" si="212"/>
      </c>
      <c r="AB321" s="48">
        <f t="shared" si="278"/>
      </c>
      <c r="AC321" s="45">
        <f t="shared" si="129"/>
      </c>
      <c r="AD321" s="45">
        <f t="shared" si="172"/>
      </c>
      <c r="AE321" s="45">
        <f t="shared" si="21"/>
      </c>
      <c r="AF321" s="45">
        <f t="shared" si="85"/>
      </c>
      <c r="AG321" s="45">
        <f t="shared" si="660"/>
      </c>
      <c r="AH321" s="45">
        <f t="shared" si="819"/>
      </c>
      <c r="AI321" s="45">
        <f t="shared" si="233"/>
      </c>
      <c r="AJ321" s="50">
        <v>54</v>
      </c>
      <c r="AK321" s="43">
        <v>32076</v>
      </c>
      <c r="AL321" s="43">
        <v>631</v>
      </c>
      <c r="AM321" s="43">
        <v>657</v>
      </c>
      <c r="AN321" s="43">
        <v>94</v>
      </c>
      <c r="AO321" s="50">
        <v>18</v>
      </c>
      <c r="AP321" s="43">
        <v>69</v>
      </c>
      <c r="AQ321" s="43">
        <v>89</v>
      </c>
      <c r="AR321" s="50">
        <v>4</v>
      </c>
      <c r="AS321" s="50">
        <v>6</v>
      </c>
      <c r="AT321" s="50">
        <v>1</v>
      </c>
      <c r="AU321" s="50">
        <v>23</v>
      </c>
      <c r="AV321" s="51"/>
      <c r="AW321" s="51"/>
      <c r="AX321" s="52">
        <f t="shared" si="349"/>
      </c>
      <c r="AY321" s="7"/>
    </row>
    <row customHeight="true" ht="20.238095238095237" r="322">
      <c r="A322" s="34"/>
      <c r="B322" s="89" t="s">
        <v>80</v>
      </c>
      <c r="C322" s="36" t="s">
        <v>59</v>
      </c>
      <c r="D322" s="37" t="s">
        <v>72</v>
      </c>
      <c r="E322" s="53" t="s">
        <v>78</v>
      </c>
      <c r="F322" s="39">
        <f t="shared" si="731"/>
      </c>
      <c r="G322" s="68">
        <v>1066.85</v>
      </c>
      <c r="H322" s="39">
        <v>1700.12</v>
      </c>
      <c r="I322" s="46">
        <v>0</v>
      </c>
      <c r="J322" s="42">
        <v>2</v>
      </c>
      <c r="K322" s="39">
        <v>4543.110000000001</v>
      </c>
      <c r="L322" s="42">
        <v>1</v>
      </c>
      <c r="M322" s="39">
        <v>5650.53</v>
      </c>
      <c r="N322" s="44">
        <v>1</v>
      </c>
      <c r="O322" s="45">
        <f t="shared" si="839"/>
      </c>
      <c r="P322" s="46"/>
      <c r="Q322" s="47">
        <f t="shared" si="258"/>
      </c>
      <c r="R322" s="42">
        <f t="shared" si="463"/>
      </c>
      <c r="S322" s="39">
        <f t="shared" si="577"/>
      </c>
      <c r="T322" s="48">
        <f t="shared" si="152"/>
      </c>
      <c r="U322" s="48">
        <f t="shared" si="192"/>
      </c>
      <c r="V322" s="48">
        <f t="shared" si="55"/>
      </c>
      <c r="W322" s="49">
        <v>2</v>
      </c>
      <c r="X322" s="48">
        <f t="shared" si="109"/>
      </c>
      <c r="Y322" s="48">
        <f t="shared" si="640"/>
      </c>
      <c r="Z322" s="48">
        <f t="shared" si="794"/>
      </c>
      <c r="AA322" s="48">
        <f t="shared" si="212"/>
      </c>
      <c r="AB322" s="48">
        <f t="shared" si="278"/>
      </c>
      <c r="AC322" s="45">
        <f t="shared" si="129"/>
      </c>
      <c r="AD322" s="45">
        <f t="shared" si="172"/>
      </c>
      <c r="AE322" s="45">
        <f t="shared" si="21"/>
      </c>
      <c r="AF322" s="45">
        <f t="shared" si="85"/>
      </c>
      <c r="AG322" s="45">
        <f t="shared" si="660"/>
      </c>
      <c r="AH322" s="45">
        <f t="shared" si="819"/>
      </c>
      <c r="AI322" s="45">
        <f t="shared" si="233"/>
      </c>
      <c r="AJ322" s="50">
        <v>54</v>
      </c>
      <c r="AK322" s="43">
        <v>24225</v>
      </c>
      <c r="AL322" s="43">
        <v>429</v>
      </c>
      <c r="AM322" s="43">
        <v>435</v>
      </c>
      <c r="AN322" s="43">
        <v>67</v>
      </c>
      <c r="AO322" s="50">
        <v>12</v>
      </c>
      <c r="AP322" s="43">
        <v>20</v>
      </c>
      <c r="AQ322" s="43">
        <v>59</v>
      </c>
      <c r="AR322" s="50">
        <v>3</v>
      </c>
      <c r="AS322" s="50">
        <v>1</v>
      </c>
      <c r="AT322" s="50">
        <v>3</v>
      </c>
      <c r="AU322" s="50">
        <v>12</v>
      </c>
      <c r="AV322" s="51"/>
      <c r="AW322" s="51"/>
      <c r="AX322" s="52">
        <f t="shared" si="349"/>
      </c>
      <c r="AY322" s="7"/>
    </row>
    <row customHeight="true" ht="20.238095238095237" r="323">
      <c r="A323" s="34"/>
      <c r="B323" s="89" t="s">
        <v>80</v>
      </c>
      <c r="C323" s="35" t="s">
        <v>59</v>
      </c>
      <c r="D323" s="37" t="s">
        <v>72</v>
      </c>
      <c r="E323" s="53" t="s">
        <v>79</v>
      </c>
      <c r="F323" s="39">
        <f t="shared" si="731"/>
      </c>
      <c r="G323" s="40">
        <v>2314.98</v>
      </c>
      <c r="H323" s="73">
        <v>2317.24</v>
      </c>
      <c r="I323" s="46">
        <v>0</v>
      </c>
      <c r="J323" s="44">
        <v>5</v>
      </c>
      <c r="K323" s="39">
        <v>11724.11</v>
      </c>
      <c r="L323" s="42">
        <v>0</v>
      </c>
      <c r="M323" s="39">
        <v>0</v>
      </c>
      <c r="N323" s="44">
        <v>2</v>
      </c>
      <c r="O323" s="45">
        <f t="shared" si="839"/>
      </c>
      <c r="P323" s="46"/>
      <c r="Q323" s="47">
        <f t="shared" si="258"/>
      </c>
      <c r="R323" s="42">
        <f t="shared" si="463"/>
      </c>
      <c r="S323" s="39">
        <f t="shared" si="577"/>
      </c>
      <c r="T323" s="48">
        <f t="shared" si="152"/>
      </c>
      <c r="U323" s="48">
        <f t="shared" si="192"/>
      </c>
      <c r="V323" s="48">
        <f t="shared" si="55"/>
      </c>
      <c r="W323" s="49">
        <v>4</v>
      </c>
      <c r="X323" s="48">
        <f t="shared" si="109"/>
      </c>
      <c r="Y323" s="48">
        <f t="shared" si="640"/>
      </c>
      <c r="Z323" s="48">
        <f t="shared" si="794"/>
      </c>
      <c r="AA323" s="48">
        <f t="shared" si="212"/>
      </c>
      <c r="AB323" s="48">
        <f t="shared" si="278"/>
      </c>
      <c r="AC323" s="45">
        <f t="shared" si="129"/>
      </c>
      <c r="AD323" s="45">
        <f t="shared" si="172"/>
      </c>
      <c r="AE323" s="45">
        <f t="shared" si="21"/>
      </c>
      <c r="AF323" s="45">
        <f t="shared" si="85"/>
      </c>
      <c r="AG323" s="45">
        <f t="shared" si="660"/>
      </c>
      <c r="AH323" s="45">
        <f t="shared" si="819"/>
      </c>
      <c r="AI323" s="45">
        <f t="shared" si="233"/>
      </c>
      <c r="AJ323" s="50">
        <v>55</v>
      </c>
      <c r="AK323" s="43">
        <v>30478</v>
      </c>
      <c r="AL323" s="43">
        <v>529</v>
      </c>
      <c r="AM323" s="43">
        <v>570</v>
      </c>
      <c r="AN323" s="43">
        <v>94</v>
      </c>
      <c r="AO323" s="50">
        <v>23</v>
      </c>
      <c r="AP323" s="43">
        <v>84</v>
      </c>
      <c r="AQ323" s="43">
        <v>97</v>
      </c>
      <c r="AR323" s="69">
        <v>5</v>
      </c>
      <c r="AS323" s="50">
        <v>6</v>
      </c>
      <c r="AT323" s="50">
        <v>1</v>
      </c>
      <c r="AU323" s="50">
        <v>31</v>
      </c>
      <c r="AV323" s="51"/>
      <c r="AW323" s="51"/>
      <c r="AX323" s="52">
        <f t="shared" si="349"/>
      </c>
      <c r="AY323" s="7"/>
    </row>
    <row customHeight="true" ht="20.238095238095237" r="324">
      <c r="A324" s="34"/>
      <c r="B324" s="54" t="s">
        <v>65</v>
      </c>
      <c r="C324" s="54"/>
      <c r="D324" s="54"/>
      <c r="E324" s="54"/>
      <c r="F324" s="55">
        <f>SUM(F319:F323)</f>
      </c>
      <c r="G324" s="56">
        <f>SUM(G319:G323)</f>
      </c>
      <c r="H324" s="55">
        <f>SUM(H319:H323)</f>
      </c>
      <c r="I324" s="46">
        <f>SUM(I319:I323)</f>
      </c>
      <c r="J324" s="57">
        <f>SUM(J319:J323)</f>
      </c>
      <c r="K324" s="55">
        <f>SUM(K319:K323)</f>
      </c>
      <c r="L324" s="57">
        <f>SUM(L319:L323)</f>
      </c>
      <c r="M324" s="55">
        <f>SUM(M319:M323)</f>
      </c>
      <c r="N324" s="57">
        <f>SUM(N319:N323)</f>
      </c>
      <c r="O324" s="59">
        <f t="shared" si="839"/>
      </c>
      <c r="P324" s="60">
        <f>SUM(P319:P323)</f>
      </c>
      <c r="Q324" s="47">
        <f t="shared" si="258"/>
      </c>
      <c r="R324" s="57">
        <f>SUM(R319:R323)</f>
      </c>
      <c r="S324" s="55">
        <f>SUM(S319:S323)</f>
      </c>
      <c r="T324" s="61">
        <f t="shared" si="152"/>
      </c>
      <c r="U324" s="61">
        <f t="shared" si="192"/>
      </c>
      <c r="V324" s="61">
        <f t="shared" si="55"/>
      </c>
      <c r="W324" s="62">
        <f>SUM(W319:W323)</f>
      </c>
      <c r="X324" s="61">
        <f t="shared" si="109"/>
      </c>
      <c r="Y324" s="61">
        <f t="shared" si="640"/>
      </c>
      <c r="Z324" s="61">
        <f t="shared" si="794"/>
      </c>
      <c r="AA324" s="61">
        <f t="shared" si="212"/>
      </c>
      <c r="AB324" s="61">
        <f t="shared" si="278"/>
      </c>
      <c r="AC324" s="59">
        <f t="shared" si="129"/>
      </c>
      <c r="AD324" s="59">
        <f t="shared" si="172"/>
      </c>
      <c r="AE324" s="59">
        <f t="shared" si="21"/>
      </c>
      <c r="AF324" s="59">
        <f t="shared" si="85"/>
      </c>
      <c r="AG324" s="59">
        <f t="shared" si="660"/>
      </c>
      <c r="AH324" s="59">
        <f t="shared" si="819"/>
      </c>
      <c r="AI324" s="59">
        <f t="shared" si="233"/>
      </c>
      <c r="AJ324" s="63">
        <f>AVERAGE(AJ319:AJ323)</f>
      </c>
      <c r="AK324" s="63">
        <f>SUM(AK319:AK323)</f>
      </c>
      <c r="AL324" s="63">
        <f>SUM(AL319:AL323)</f>
      </c>
      <c r="AM324" s="63">
        <f>SUM(AM319:AM323)</f>
      </c>
      <c r="AN324" s="63">
        <f>SUM(AN319:AN323)</f>
      </c>
      <c r="AO324" s="63">
        <f>SUM(AO319:AO323)</f>
      </c>
      <c r="AP324" s="63">
        <f>SUM(AP319:AP323)</f>
      </c>
      <c r="AQ324" s="63">
        <f>SUM(AQ319:AQ323)</f>
      </c>
      <c r="AR324" s="63">
        <f>SUM(AR319:AR323)</f>
      </c>
      <c r="AS324" s="63">
        <f>SUM(AS319:AS323)</f>
      </c>
      <c r="AT324" s="63">
        <f>SUM(AT319:AT323)</f>
      </c>
      <c r="AU324" s="63">
        <f>SUM(AU319:AU323)</f>
      </c>
      <c r="AV324" s="64"/>
      <c r="AW324" s="64"/>
      <c r="AX324" s="57">
        <f>SUM(AX319:AX323)</f>
      </c>
      <c r="AY324" s="7"/>
    </row>
    <row customHeight="true" ht="20.238095238095237" r="325">
      <c r="A325" s="34"/>
      <c r="B325" s="89" t="s">
        <v>66</v>
      </c>
      <c r="C325" s="36" t="s">
        <v>81</v>
      </c>
      <c r="D325" s="37" t="s">
        <v>107</v>
      </c>
      <c r="E325" s="71" t="s">
        <v>82</v>
      </c>
      <c r="F325" s="39">
        <f t="shared" ref="F325:F326" si="732">G325+H325+I325</f>
      </c>
      <c r="G325" s="39">
        <v>2787.83</v>
      </c>
      <c r="H325" s="39">
        <v>2353.34</v>
      </c>
      <c r="I325" s="46">
        <v>0</v>
      </c>
      <c r="J325" s="42">
        <v>5</v>
      </c>
      <c r="K325" s="39">
        <v>12663.859999999986</v>
      </c>
      <c r="L325" s="42">
        <v>0</v>
      </c>
      <c r="M325" s="39">
        <v>0</v>
      </c>
      <c r="N325" s="44">
        <v>1</v>
      </c>
      <c r="O325" s="45">
        <f t="shared" si="839"/>
      </c>
      <c r="P325" s="46"/>
      <c r="Q325" s="47">
        <f t="shared" si="258"/>
      </c>
      <c r="R325" s="42">
        <f t="shared" ref="R325:R326" si="464">J325+L325</f>
      </c>
      <c r="S325" s="39">
        <f t="shared" ref="S325:S326" si="578">K325+M325</f>
      </c>
      <c r="T325" s="48">
        <f t="shared" si="152"/>
      </c>
      <c r="U325" s="48">
        <f t="shared" si="192"/>
      </c>
      <c r="V325" s="48">
        <f t="shared" si="55"/>
      </c>
      <c r="W325" s="49">
        <v>4</v>
      </c>
      <c r="X325" s="48">
        <f t="shared" si="109"/>
      </c>
      <c r="Y325" s="48">
        <f t="shared" si="640"/>
      </c>
      <c r="Z325" s="48">
        <f t="shared" si="794"/>
      </c>
      <c r="AA325" s="48">
        <f t="shared" si="212"/>
      </c>
      <c r="AB325" s="48">
        <f t="shared" si="278"/>
      </c>
      <c r="AC325" s="45">
        <f t="shared" si="129"/>
      </c>
      <c r="AD325" s="45">
        <f t="shared" si="172"/>
      </c>
      <c r="AE325" s="45">
        <f t="shared" si="21"/>
      </c>
      <c r="AF325" s="45">
        <f t="shared" si="85"/>
      </c>
      <c r="AG325" s="45">
        <f t="shared" si="660"/>
      </c>
      <c r="AH325" s="45">
        <f t="shared" si="819"/>
      </c>
      <c r="AI325" s="45">
        <f t="shared" si="233"/>
      </c>
      <c r="AJ325" s="50">
        <v>55</v>
      </c>
      <c r="AK325" s="43">
        <v>34114</v>
      </c>
      <c r="AL325" s="43">
        <v>492</v>
      </c>
      <c r="AM325" s="43">
        <v>525</v>
      </c>
      <c r="AN325" s="43">
        <v>112</v>
      </c>
      <c r="AO325" s="50">
        <v>24</v>
      </c>
      <c r="AP325" s="50">
        <v>89</v>
      </c>
      <c r="AQ325" s="43">
        <v>96</v>
      </c>
      <c r="AR325" s="50">
        <v>5</v>
      </c>
      <c r="AS325" s="43">
        <v>2</v>
      </c>
      <c r="AT325" s="43">
        <v>0</v>
      </c>
      <c r="AU325" s="43">
        <v>27</v>
      </c>
      <c r="AV325" s="51"/>
      <c r="AW325" s="51"/>
      <c r="AX325" s="52">
        <f t="shared" ref="AX325:AX326" si="350">COUNT(AU325)</f>
      </c>
      <c r="AY325" s="7"/>
    </row>
    <row customHeight="true" ht="20.238095238095237" r="326">
      <c r="A326" s="34"/>
      <c r="B326" s="89" t="s">
        <v>66</v>
      </c>
      <c r="C326" s="36" t="s">
        <v>81</v>
      </c>
      <c r="D326" s="37" t="s">
        <v>107</v>
      </c>
      <c r="E326" s="71" t="s">
        <v>83</v>
      </c>
      <c r="F326" s="39">
        <f t="shared" si="732"/>
      </c>
      <c r="G326" s="39">
        <v>2910.38</v>
      </c>
      <c r="H326" s="39">
        <v>1913.4299999999998</v>
      </c>
      <c r="I326" s="46">
        <v>0</v>
      </c>
      <c r="J326" s="42">
        <v>8</v>
      </c>
      <c r="K326" s="39">
        <v>21834.350000000006</v>
      </c>
      <c r="L326" s="42">
        <v>0</v>
      </c>
      <c r="M326" s="39">
        <v>0</v>
      </c>
      <c r="N326" s="44">
        <v>3</v>
      </c>
      <c r="O326" s="45">
        <f t="shared" si="839"/>
      </c>
      <c r="P326" s="46"/>
      <c r="Q326" s="47">
        <f t="shared" si="258"/>
      </c>
      <c r="R326" s="42">
        <f t="shared" si="464"/>
      </c>
      <c r="S326" s="39">
        <f t="shared" si="578"/>
      </c>
      <c r="T326" s="48">
        <f t="shared" si="152"/>
      </c>
      <c r="U326" s="48">
        <f t="shared" si="192"/>
      </c>
      <c r="V326" s="48">
        <f t="shared" si="55"/>
      </c>
      <c r="W326" s="49">
        <v>5</v>
      </c>
      <c r="X326" s="48">
        <f t="shared" si="109"/>
      </c>
      <c r="Y326" s="48">
        <f t="shared" si="640"/>
      </c>
      <c r="Z326" s="48">
        <f t="shared" si="794"/>
      </c>
      <c r="AA326" s="48">
        <f t="shared" si="212"/>
      </c>
      <c r="AB326" s="48">
        <f t="shared" si="278"/>
      </c>
      <c r="AC326" s="45">
        <f t="shared" si="129"/>
      </c>
      <c r="AD326" s="45">
        <f t="shared" si="172"/>
      </c>
      <c r="AE326" s="45">
        <f t="shared" si="21"/>
      </c>
      <c r="AF326" s="45">
        <f t="shared" si="85"/>
      </c>
      <c r="AG326" s="45">
        <f t="shared" si="660"/>
      </c>
      <c r="AH326" s="45">
        <f t="shared" si="819"/>
      </c>
      <c r="AI326" s="45">
        <f t="shared" si="233"/>
      </c>
      <c r="AJ326" s="50">
        <v>56</v>
      </c>
      <c r="AK326" s="43">
        <v>25506</v>
      </c>
      <c r="AL326" s="72">
        <v>495</v>
      </c>
      <c r="AM326" s="72">
        <v>522</v>
      </c>
      <c r="AN326" s="72">
        <v>79</v>
      </c>
      <c r="AO326" s="50">
        <v>18</v>
      </c>
      <c r="AP326" s="43">
        <v>44</v>
      </c>
      <c r="AQ326" s="43">
        <v>77</v>
      </c>
      <c r="AR326" s="50">
        <v>8</v>
      </c>
      <c r="AS326" s="43">
        <v>0</v>
      </c>
      <c r="AT326" s="43">
        <v>1</v>
      </c>
      <c r="AU326" s="43">
        <v>16</v>
      </c>
      <c r="AV326" s="51"/>
      <c r="AW326" s="51"/>
      <c r="AX326" s="52">
        <f t="shared" si="350"/>
      </c>
      <c r="AY326" s="7"/>
    </row>
    <row customHeight="true" ht="20.238095238095237" r="327">
      <c r="A327" s="34"/>
      <c r="B327" s="54" t="s">
        <v>65</v>
      </c>
      <c r="C327" s="54"/>
      <c r="D327" s="54"/>
      <c r="E327" s="54"/>
      <c r="F327" s="55">
        <f>SUM(F325:F326)</f>
      </c>
      <c r="G327" s="55">
        <f>SUM(G325:G326)</f>
      </c>
      <c r="H327" s="55">
        <f>SUM(H325:H326)</f>
      </c>
      <c r="I327" s="46">
        <f>SUM(I325:I326)</f>
      </c>
      <c r="J327" s="57">
        <f>SUM(J325:J326)</f>
      </c>
      <c r="K327" s="55">
        <f>SUM(K325:K326)</f>
      </c>
      <c r="L327" s="57">
        <f>SUM(L325:L326)</f>
      </c>
      <c r="M327" s="55">
        <f>SUM(M325:M326)</f>
      </c>
      <c r="N327" s="57">
        <f>SUM(N325:N326)</f>
      </c>
      <c r="O327" s="59">
        <f t="shared" si="839"/>
      </c>
      <c r="P327" s="60">
        <f>SUM(P325:P326)</f>
      </c>
      <c r="Q327" s="47">
        <f t="shared" si="258"/>
      </c>
      <c r="R327" s="57">
        <f>SUM(R325:R326)</f>
      </c>
      <c r="S327" s="55">
        <f>SUM(S325:S326)</f>
      </c>
      <c r="T327" s="61">
        <f t="shared" si="152"/>
      </c>
      <c r="U327" s="61">
        <f t="shared" si="192"/>
      </c>
      <c r="V327" s="61">
        <f t="shared" si="55"/>
      </c>
      <c r="W327" s="62">
        <f>SUM(W325:W326)</f>
      </c>
      <c r="X327" s="61">
        <f t="shared" si="109"/>
      </c>
      <c r="Y327" s="61">
        <f t="shared" si="640"/>
      </c>
      <c r="Z327" s="61">
        <f t="shared" si="794"/>
      </c>
      <c r="AA327" s="61">
        <f t="shared" si="212"/>
      </c>
      <c r="AB327" s="61">
        <f t="shared" si="278"/>
      </c>
      <c r="AC327" s="59">
        <f t="shared" si="129"/>
      </c>
      <c r="AD327" s="59">
        <f t="shared" si="172"/>
      </c>
      <c r="AE327" s="59">
        <f t="shared" si="21"/>
      </c>
      <c r="AF327" s="59">
        <f t="shared" si="85"/>
      </c>
      <c r="AG327" s="59">
        <f t="shared" si="660"/>
      </c>
      <c r="AH327" s="59">
        <f t="shared" si="819"/>
      </c>
      <c r="AI327" s="59">
        <f t="shared" si="233"/>
      </c>
      <c r="AJ327" s="57">
        <f>AVERAGE(AJ325:AJ326)</f>
      </c>
      <c r="AK327" s="57">
        <f>SUM(AK325:AK326)</f>
      </c>
      <c r="AL327" s="57">
        <f>SUM(AL325:AL326)</f>
      </c>
      <c r="AM327" s="57">
        <f>SUM(AM325:AM326)</f>
      </c>
      <c r="AN327" s="57">
        <f>SUM(AN325:AN326)</f>
      </c>
      <c r="AO327" s="63">
        <f>SUM(AO325:AO326)</f>
      </c>
      <c r="AP327" s="57">
        <f>SUM(AP325:AP326)</f>
      </c>
      <c r="AQ327" s="63">
        <f>SUM(AQ325:AQ326)</f>
      </c>
      <c r="AR327" s="63">
        <f>SUM(AR325:AR326)</f>
      </c>
      <c r="AS327" s="57">
        <f>SUM(AS325:AS326)</f>
      </c>
      <c r="AT327" s="57">
        <f>SUM(AT325:AT326)</f>
      </c>
      <c r="AU327" s="57">
        <f>SUM(AU325:AU326)</f>
      </c>
      <c r="AV327" s="64"/>
      <c r="AW327" s="64"/>
      <c r="AX327" s="57">
        <f>SUM(AX325:AX326)</f>
      </c>
      <c r="AY327" s="7"/>
    </row>
    <row customHeight="true" ht="20.238095238095237" r="328">
      <c r="A328" s="34"/>
      <c r="B328" s="89" t="s">
        <v>66</v>
      </c>
      <c r="C328" s="36" t="s">
        <v>81</v>
      </c>
      <c r="D328" s="37" t="s">
        <v>67</v>
      </c>
      <c r="E328" s="71" t="s">
        <v>85</v>
      </c>
      <c r="F328" s="39">
        <f t="shared" ref="F328:F331" si="733">G328+H328+I328</f>
      </c>
      <c r="G328" s="39">
        <v>1932.83</v>
      </c>
      <c r="H328" s="39">
        <v>1264.3200000000002</v>
      </c>
      <c r="I328" s="46">
        <v>0</v>
      </c>
      <c r="J328" s="44">
        <v>3</v>
      </c>
      <c r="K328" s="73">
        <v>6916.279999999999</v>
      </c>
      <c r="L328" s="44">
        <v>0</v>
      </c>
      <c r="M328" s="73">
        <v>0</v>
      </c>
      <c r="N328" s="44">
        <v>1</v>
      </c>
      <c r="O328" s="45">
        <f t="shared" si="839"/>
      </c>
      <c r="P328" s="46"/>
      <c r="Q328" s="47">
        <f t="shared" si="258"/>
      </c>
      <c r="R328" s="42">
        <f t="shared" ref="R328:R331" si="465">J328+L328</f>
      </c>
      <c r="S328" s="39">
        <f t="shared" ref="S328:S331" si="579">K328+M328</f>
      </c>
      <c r="T328" s="48">
        <f t="shared" si="152"/>
      </c>
      <c r="U328" s="48">
        <f t="shared" si="192"/>
      </c>
      <c r="V328" s="48">
        <f t="shared" si="55"/>
      </c>
      <c r="W328" s="49">
        <v>3</v>
      </c>
      <c r="X328" s="48">
        <f t="shared" si="109"/>
      </c>
      <c r="Y328" s="48">
        <f t="shared" si="640"/>
      </c>
      <c r="Z328" s="48">
        <f t="shared" si="794"/>
      </c>
      <c r="AA328" s="48">
        <f t="shared" si="212"/>
      </c>
      <c r="AB328" s="48">
        <f t="shared" si="278"/>
      </c>
      <c r="AC328" s="45">
        <f t="shared" si="129"/>
      </c>
      <c r="AD328" s="45">
        <f t="shared" si="172"/>
      </c>
      <c r="AE328" s="45">
        <f t="shared" si="21"/>
      </c>
      <c r="AF328" s="45">
        <f t="shared" si="85"/>
      </c>
      <c r="AG328" s="45">
        <f t="shared" si="660"/>
      </c>
      <c r="AH328" s="45">
        <f t="shared" si="819"/>
      </c>
      <c r="AI328" s="45">
        <f t="shared" si="233"/>
      </c>
      <c r="AJ328" s="50">
        <v>56</v>
      </c>
      <c r="AK328" s="72">
        <v>22494</v>
      </c>
      <c r="AL328" s="72">
        <v>470</v>
      </c>
      <c r="AM328" s="72">
        <v>501</v>
      </c>
      <c r="AN328" s="72">
        <v>79</v>
      </c>
      <c r="AO328" s="50">
        <v>24</v>
      </c>
      <c r="AP328" s="43">
        <v>90</v>
      </c>
      <c r="AQ328" s="43">
        <v>72</v>
      </c>
      <c r="AR328" s="50">
        <v>3</v>
      </c>
      <c r="AS328" s="43">
        <v>4</v>
      </c>
      <c r="AT328" s="43">
        <v>2</v>
      </c>
      <c r="AU328" s="43">
        <v>9</v>
      </c>
      <c r="AV328" s="51"/>
      <c r="AW328" s="51"/>
      <c r="AX328" s="52">
        <f t="shared" ref="AX328:AX331" si="351">COUNT(AU328)</f>
      </c>
      <c r="AY328" s="7"/>
    </row>
    <row customHeight="true" ht="20.238095238095237" r="329">
      <c r="A329" s="34"/>
      <c r="B329" s="89" t="s">
        <v>66</v>
      </c>
      <c r="C329" s="36" t="s">
        <v>81</v>
      </c>
      <c r="D329" s="37" t="s">
        <v>67</v>
      </c>
      <c r="E329" s="71" t="s">
        <v>86</v>
      </c>
      <c r="F329" s="74">
        <f t="shared" si="733"/>
      </c>
      <c r="G329" s="39">
        <v>1843.66</v>
      </c>
      <c r="H329" s="39">
        <v>1480.52</v>
      </c>
      <c r="I329" s="46">
        <v>0</v>
      </c>
      <c r="J329" s="42">
        <v>5</v>
      </c>
      <c r="K329" s="39">
        <v>11634.48000000001</v>
      </c>
      <c r="L329" s="42">
        <v>0</v>
      </c>
      <c r="M329" s="39">
        <v>0</v>
      </c>
      <c r="N329" s="44">
        <v>0</v>
      </c>
      <c r="O329" s="45">
        <f t="shared" si="839"/>
      </c>
      <c r="P329" s="46"/>
      <c r="Q329" s="47">
        <f t="shared" si="258"/>
      </c>
      <c r="R329" s="42">
        <f t="shared" si="465"/>
      </c>
      <c r="S329" s="39">
        <f t="shared" si="579"/>
      </c>
      <c r="T329" s="48">
        <f t="shared" si="152"/>
      </c>
      <c r="U329" s="48">
        <f t="shared" si="192"/>
      </c>
      <c r="V329" s="48">
        <f t="shared" si="55"/>
      </c>
      <c r="W329" s="49">
        <v>5</v>
      </c>
      <c r="X329" s="48">
        <f t="shared" si="109"/>
      </c>
      <c r="Y329" s="48">
        <f t="shared" si="640"/>
      </c>
      <c r="Z329" s="48">
        <f t="shared" si="794"/>
      </c>
      <c r="AA329" s="48">
        <f t="shared" si="212"/>
      </c>
      <c r="AB329" s="48">
        <f t="shared" si="278"/>
      </c>
      <c r="AC329" s="45">
        <f t="shared" si="129"/>
      </c>
      <c r="AD329" s="45">
        <f t="shared" si="172"/>
      </c>
      <c r="AE329" s="45">
        <f t="shared" si="21"/>
      </c>
      <c r="AF329" s="45">
        <f t="shared" si="85"/>
      </c>
      <c r="AG329" s="45">
        <f t="shared" si="660"/>
      </c>
      <c r="AH329" s="45">
        <f t="shared" si="819"/>
      </c>
      <c r="AI329" s="45">
        <f t="shared" si="233"/>
      </c>
      <c r="AJ329" s="44">
        <v>55</v>
      </c>
      <c r="AK329" s="42">
        <v>24083</v>
      </c>
      <c r="AL329" s="42">
        <v>530</v>
      </c>
      <c r="AM329" s="42">
        <v>565</v>
      </c>
      <c r="AN329" s="42">
        <v>87</v>
      </c>
      <c r="AO329" s="50">
        <v>33</v>
      </c>
      <c r="AP329" s="42">
        <v>111</v>
      </c>
      <c r="AQ329" s="43">
        <v>97</v>
      </c>
      <c r="AR329" s="50">
        <v>5</v>
      </c>
      <c r="AS329" s="44">
        <v>5</v>
      </c>
      <c r="AT329" s="44">
        <v>1</v>
      </c>
      <c r="AU329" s="44">
        <v>10</v>
      </c>
      <c r="AV329" s="51"/>
      <c r="AW329" s="51"/>
      <c r="AX329" s="52">
        <f t="shared" si="351"/>
      </c>
      <c r="AY329" s="7"/>
    </row>
    <row customHeight="true" ht="20.238095238095237" r="330">
      <c r="A330" s="34"/>
      <c r="B330" s="89" t="s">
        <v>66</v>
      </c>
      <c r="C330" s="36" t="s">
        <v>81</v>
      </c>
      <c r="D330" s="37" t="s">
        <v>67</v>
      </c>
      <c r="E330" s="71" t="s">
        <v>87</v>
      </c>
      <c r="F330" s="74">
        <f t="shared" si="733"/>
      </c>
      <c r="G330" s="39">
        <v>2868.36</v>
      </c>
      <c r="H330" s="39">
        <v>1821.91</v>
      </c>
      <c r="I330" s="46">
        <v>0</v>
      </c>
      <c r="J330" s="42">
        <v>6</v>
      </c>
      <c r="K330" s="39">
        <v>13075.929999999993</v>
      </c>
      <c r="L330" s="42">
        <v>0</v>
      </c>
      <c r="M330" s="39">
        <v>0</v>
      </c>
      <c r="N330" s="44">
        <v>0</v>
      </c>
      <c r="O330" s="45">
        <f t="shared" si="839"/>
      </c>
      <c r="P330" s="46"/>
      <c r="Q330" s="47">
        <f t="shared" si="258"/>
      </c>
      <c r="R330" s="42">
        <f t="shared" si="465"/>
      </c>
      <c r="S330" s="39">
        <f t="shared" si="579"/>
      </c>
      <c r="T330" s="48">
        <f t="shared" si="152"/>
      </c>
      <c r="U330" s="48">
        <f t="shared" si="192"/>
      </c>
      <c r="V330" s="48">
        <f t="shared" si="55"/>
      </c>
      <c r="W330" s="49">
        <v>6</v>
      </c>
      <c r="X330" s="48">
        <f t="shared" si="109"/>
      </c>
      <c r="Y330" s="48">
        <f t="shared" si="640"/>
      </c>
      <c r="Z330" s="48">
        <f t="shared" si="794"/>
      </c>
      <c r="AA330" s="48">
        <f t="shared" si="212"/>
      </c>
      <c r="AB330" s="48">
        <f t="shared" si="278"/>
      </c>
      <c r="AC330" s="45">
        <f t="shared" si="129"/>
      </c>
      <c r="AD330" s="45">
        <f t="shared" si="172"/>
      </c>
      <c r="AE330" s="45">
        <f t="shared" si="21"/>
      </c>
      <c r="AF330" s="45">
        <f t="shared" si="85"/>
      </c>
      <c r="AG330" s="45">
        <f t="shared" si="660"/>
      </c>
      <c r="AH330" s="45">
        <f t="shared" si="819"/>
      </c>
      <c r="AI330" s="45">
        <f t="shared" si="233"/>
      </c>
      <c r="AJ330" s="44">
        <v>56</v>
      </c>
      <c r="AK330" s="42">
        <v>28723</v>
      </c>
      <c r="AL330" s="42">
        <v>754</v>
      </c>
      <c r="AM330" s="42">
        <v>784</v>
      </c>
      <c r="AN330" s="42">
        <v>124</v>
      </c>
      <c r="AO330" s="50">
        <v>32</v>
      </c>
      <c r="AP330" s="42">
        <v>125</v>
      </c>
      <c r="AQ330" s="43">
        <v>115</v>
      </c>
      <c r="AR330" s="50">
        <v>6</v>
      </c>
      <c r="AS330" s="42">
        <v>8</v>
      </c>
      <c r="AT330" s="42">
        <v>0</v>
      </c>
      <c r="AU330" s="42">
        <v>18</v>
      </c>
      <c r="AV330" s="51"/>
      <c r="AW330" s="51"/>
      <c r="AX330" s="52">
        <f t="shared" si="351"/>
      </c>
      <c r="AY330" s="7"/>
    </row>
    <row customHeight="true" ht="20.238095238095237" r="331">
      <c r="A331" s="34"/>
      <c r="B331" s="89" t="s">
        <v>66</v>
      </c>
      <c r="C331" s="36" t="s">
        <v>81</v>
      </c>
      <c r="D331" s="37" t="s">
        <v>67</v>
      </c>
      <c r="E331" s="75" t="s">
        <v>88</v>
      </c>
      <c r="F331" s="39">
        <f t="shared" si="733"/>
      </c>
      <c r="G331" s="39">
        <v>4901.89</v>
      </c>
      <c r="H331" s="39">
        <v>2401.76</v>
      </c>
      <c r="I331" s="46">
        <v>0</v>
      </c>
      <c r="J331" s="42">
        <v>10</v>
      </c>
      <c r="K331" s="39">
        <v>28584.290000000008</v>
      </c>
      <c r="L331" s="42">
        <v>1</v>
      </c>
      <c r="M331" s="39">
        <v>5096.520000000002</v>
      </c>
      <c r="N331" s="44">
        <v>0</v>
      </c>
      <c r="O331" s="45">
        <f t="shared" si="839"/>
      </c>
      <c r="P331" s="46"/>
      <c r="Q331" s="47">
        <f t="shared" si="258"/>
      </c>
      <c r="R331" s="42">
        <f t="shared" si="465"/>
      </c>
      <c r="S331" s="39">
        <f t="shared" si="579"/>
      </c>
      <c r="T331" s="48">
        <f t="shared" si="152"/>
      </c>
      <c r="U331" s="48">
        <f t="shared" si="192"/>
      </c>
      <c r="V331" s="48">
        <f t="shared" si="55"/>
      </c>
      <c r="W331" s="49">
        <v>11</v>
      </c>
      <c r="X331" s="48">
        <f t="shared" si="109"/>
      </c>
      <c r="Y331" s="48">
        <f t="shared" si="640"/>
      </c>
      <c r="Z331" s="48">
        <f t="shared" si="794"/>
      </c>
      <c r="AA331" s="48">
        <f t="shared" si="212"/>
      </c>
      <c r="AB331" s="48">
        <f t="shared" si="278"/>
      </c>
      <c r="AC331" s="45">
        <f t="shared" si="129"/>
      </c>
      <c r="AD331" s="45">
        <f t="shared" si="172"/>
      </c>
      <c r="AE331" s="45">
        <f t="shared" si="21"/>
      </c>
      <c r="AF331" s="45">
        <f t="shared" si="85"/>
      </c>
      <c r="AG331" s="45">
        <f t="shared" si="660"/>
      </c>
      <c r="AH331" s="45">
        <f t="shared" si="819"/>
      </c>
      <c r="AI331" s="45">
        <f t="shared" si="233"/>
      </c>
      <c r="AJ331" s="44">
        <v>56</v>
      </c>
      <c r="AK331" s="42">
        <v>36134</v>
      </c>
      <c r="AL331" s="42">
        <v>1064</v>
      </c>
      <c r="AM331" s="42">
        <v>1119</v>
      </c>
      <c r="AN331" s="42">
        <v>103</v>
      </c>
      <c r="AO331" s="50">
        <v>33</v>
      </c>
      <c r="AP331" s="42">
        <v>120</v>
      </c>
      <c r="AQ331" s="43">
        <v>104</v>
      </c>
      <c r="AR331" s="50">
        <v>12</v>
      </c>
      <c r="AS331" s="42">
        <v>4</v>
      </c>
      <c r="AT331" s="42">
        <v>3</v>
      </c>
      <c r="AU331" s="42">
        <v>17</v>
      </c>
      <c r="AV331" s="51"/>
      <c r="AW331" s="51"/>
      <c r="AX331" s="52">
        <f t="shared" si="351"/>
      </c>
      <c r="AY331" s="7"/>
    </row>
    <row customHeight="true" ht="20.238095238095237" r="332">
      <c r="A332" s="34"/>
      <c r="B332" s="54" t="s">
        <v>65</v>
      </c>
      <c r="C332" s="54"/>
      <c r="D332" s="54"/>
      <c r="E332" s="54"/>
      <c r="F332" s="76">
        <f>SUM(F328:F331)</f>
      </c>
      <c r="G332" s="55">
        <f>SUM(G328:G331)</f>
      </c>
      <c r="H332" s="55">
        <f>SUM(H328:H331)</f>
      </c>
      <c r="I332" s="46">
        <f>SUM(I328:I331)</f>
      </c>
      <c r="J332" s="57">
        <f>SUM(J328:J331)</f>
      </c>
      <c r="K332" s="55">
        <f>SUM(K328:K331)</f>
      </c>
      <c r="L332" s="57">
        <f>SUM(L328:L331)</f>
      </c>
      <c r="M332" s="55">
        <f>SUM(M328:M331)</f>
      </c>
      <c r="N332" s="57">
        <f>SUM(N328:N331)</f>
      </c>
      <c r="O332" s="59">
        <f t="shared" si="839"/>
      </c>
      <c r="P332" s="60">
        <f>SUM(P328:P331)</f>
      </c>
      <c r="Q332" s="47">
        <f t="shared" si="258"/>
      </c>
      <c r="R332" s="57">
        <f>SUM(R328:R331)</f>
      </c>
      <c r="S332" s="55">
        <f>SUM(S328:S331)</f>
      </c>
      <c r="T332" s="61">
        <f t="shared" si="152"/>
      </c>
      <c r="U332" s="61">
        <f t="shared" si="192"/>
      </c>
      <c r="V332" s="61">
        <f t="shared" si="55"/>
      </c>
      <c r="W332" s="62">
        <f>SUM(W328:W331)</f>
      </c>
      <c r="X332" s="61">
        <f t="shared" si="109"/>
      </c>
      <c r="Y332" s="61">
        <f t="shared" si="640"/>
      </c>
      <c r="Z332" s="61">
        <f t="shared" si="794"/>
      </c>
      <c r="AA332" s="61">
        <f t="shared" si="212"/>
      </c>
      <c r="AB332" s="61">
        <f t="shared" si="278"/>
      </c>
      <c r="AC332" s="59">
        <f t="shared" si="129"/>
      </c>
      <c r="AD332" s="59">
        <f t="shared" si="172"/>
      </c>
      <c r="AE332" s="59">
        <f t="shared" si="21"/>
      </c>
      <c r="AF332" s="59">
        <f t="shared" si="85"/>
      </c>
      <c r="AG332" s="59">
        <f t="shared" si="660"/>
      </c>
      <c r="AH332" s="59">
        <f t="shared" si="819"/>
      </c>
      <c r="AI332" s="59">
        <f t="shared" si="233"/>
      </c>
      <c r="AJ332" s="57">
        <f>AVERAGE(AJ328:AJ331)</f>
      </c>
      <c r="AK332" s="57">
        <f>SUM(AK328:AK331)</f>
      </c>
      <c r="AL332" s="57">
        <f>SUM(AL328:AL331)</f>
      </c>
      <c r="AM332" s="57">
        <f>SUM(AM328:AM331)</f>
      </c>
      <c r="AN332" s="57">
        <f>SUM(AN328:AN331)</f>
      </c>
      <c r="AO332" s="63">
        <f>SUM(AO328:AO331)</f>
      </c>
      <c r="AP332" s="57">
        <f>SUM(AP328:AP331)</f>
      </c>
      <c r="AQ332" s="63">
        <f>SUM(AQ328:AQ331)</f>
      </c>
      <c r="AR332" s="63">
        <f>SUM(AR328:AR331)</f>
      </c>
      <c r="AS332" s="57">
        <f>SUM(AS328:AS331)</f>
      </c>
      <c r="AT332" s="57">
        <f>SUM(AT328:AT331)</f>
      </c>
      <c r="AU332" s="57">
        <f>SUM(AU328:AU331)</f>
      </c>
      <c r="AV332" s="64"/>
      <c r="AW332" s="64"/>
      <c r="AX332" s="57">
        <f>SUM(AX328:AX331)</f>
      </c>
      <c r="AY332" s="7"/>
    </row>
    <row customHeight="true" ht="20.238095238095237" r="333">
      <c r="A333" s="34"/>
      <c r="B333" s="89" t="s">
        <v>66</v>
      </c>
      <c r="C333" s="35" t="s">
        <v>81</v>
      </c>
      <c r="D333" s="37" t="s">
        <v>84</v>
      </c>
      <c r="E333" s="71" t="s">
        <v>89</v>
      </c>
      <c r="F333" s="74">
        <f t="shared" ref="F333:F334" si="734">G333+H333+I333</f>
      </c>
      <c r="G333" s="39">
        <v>5098.27</v>
      </c>
      <c r="H333" s="39">
        <v>2846.53</v>
      </c>
      <c r="I333" s="46">
        <v>0</v>
      </c>
      <c r="J333" s="42">
        <v>10</v>
      </c>
      <c r="K333" s="39">
        <v>25495.48000000001</v>
      </c>
      <c r="L333" s="42">
        <v>0</v>
      </c>
      <c r="M333" s="39">
        <v>0</v>
      </c>
      <c r="N333" s="44">
        <v>0</v>
      </c>
      <c r="O333" s="45">
        <f t="shared" si="839"/>
      </c>
      <c r="P333" s="46"/>
      <c r="Q333" s="47">
        <f t="shared" si="258"/>
      </c>
      <c r="R333" s="42">
        <f t="shared" ref="R333:R334" si="466">J333+L333</f>
      </c>
      <c r="S333" s="39">
        <f t="shared" ref="S333:S334" si="580">K333+M333</f>
      </c>
      <c r="T333" s="48">
        <f t="shared" si="152"/>
      </c>
      <c r="U333" s="48">
        <f t="shared" si="192"/>
      </c>
      <c r="V333" s="48">
        <f t="shared" si="55"/>
      </c>
      <c r="W333" s="49">
        <v>9</v>
      </c>
      <c r="X333" s="48">
        <f t="shared" si="109"/>
      </c>
      <c r="Y333" s="48">
        <f t="shared" si="640"/>
      </c>
      <c r="Z333" s="48">
        <f t="shared" si="794"/>
      </c>
      <c r="AA333" s="48">
        <f t="shared" si="212"/>
      </c>
      <c r="AB333" s="48">
        <f t="shared" si="278"/>
      </c>
      <c r="AC333" s="45">
        <f t="shared" si="129"/>
      </c>
      <c r="AD333" s="45">
        <f t="shared" si="172"/>
      </c>
      <c r="AE333" s="45">
        <f t="shared" si="21"/>
      </c>
      <c r="AF333" s="45">
        <f t="shared" si="85"/>
      </c>
      <c r="AG333" s="45">
        <f t="shared" si="660"/>
      </c>
      <c r="AH333" s="45">
        <f t="shared" si="819"/>
      </c>
      <c r="AI333" s="45">
        <f t="shared" si="233"/>
      </c>
      <c r="AJ333" s="44">
        <v>55</v>
      </c>
      <c r="AK333" s="42">
        <v>58571</v>
      </c>
      <c r="AL333" s="42">
        <v>1707</v>
      </c>
      <c r="AM333" s="42">
        <v>1797</v>
      </c>
      <c r="AN333" s="42">
        <v>186</v>
      </c>
      <c r="AO333" s="50">
        <v>45</v>
      </c>
      <c r="AP333" s="42">
        <v>141</v>
      </c>
      <c r="AQ333" s="43">
        <v>166</v>
      </c>
      <c r="AR333" s="50">
        <v>10</v>
      </c>
      <c r="AS333" s="42">
        <v>8</v>
      </c>
      <c r="AT333" s="42">
        <v>2</v>
      </c>
      <c r="AU333" s="42">
        <v>28</v>
      </c>
      <c r="AV333" s="51"/>
      <c r="AW333" s="51"/>
      <c r="AX333" s="77">
        <f t="shared" ref="AX333:AX334" si="352">COUNT(AU333)</f>
      </c>
      <c r="AY333" s="7"/>
    </row>
    <row customHeight="true" ht="20.238095238095237" r="334">
      <c r="A334" s="34"/>
      <c r="B334" s="89" t="s">
        <v>66</v>
      </c>
      <c r="C334" s="36" t="s">
        <v>81</v>
      </c>
      <c r="D334" s="37" t="s">
        <v>84</v>
      </c>
      <c r="E334" s="75" t="s">
        <v>90</v>
      </c>
      <c r="F334" s="39">
        <f t="shared" si="734"/>
      </c>
      <c r="G334" s="39">
        <v>3911.63</v>
      </c>
      <c r="H334" s="39">
        <v>2032.05</v>
      </c>
      <c r="I334" s="46">
        <v>0</v>
      </c>
      <c r="J334" s="42">
        <v>5</v>
      </c>
      <c r="K334" s="39">
        <v>11634.49000000002</v>
      </c>
      <c r="L334" s="42">
        <v>0</v>
      </c>
      <c r="M334" s="39">
        <v>0</v>
      </c>
      <c r="N334" s="44">
        <v>0</v>
      </c>
      <c r="O334" s="45">
        <f t="shared" si="839"/>
      </c>
      <c r="P334" s="46"/>
      <c r="Q334" s="47">
        <f t="shared" si="258"/>
      </c>
      <c r="R334" s="42">
        <f t="shared" si="466"/>
      </c>
      <c r="S334" s="39">
        <f t="shared" si="580"/>
      </c>
      <c r="T334" s="48">
        <f t="shared" si="152"/>
      </c>
      <c r="U334" s="48">
        <f t="shared" si="192"/>
      </c>
      <c r="V334" s="48">
        <f t="shared" si="55"/>
      </c>
      <c r="W334" s="49">
        <v>5</v>
      </c>
      <c r="X334" s="48">
        <f t="shared" si="109"/>
      </c>
      <c r="Y334" s="48">
        <f t="shared" si="640"/>
      </c>
      <c r="Z334" s="48">
        <f t="shared" si="794"/>
      </c>
      <c r="AA334" s="48">
        <f t="shared" si="212"/>
      </c>
      <c r="AB334" s="48">
        <f t="shared" si="278"/>
      </c>
      <c r="AC334" s="45">
        <f t="shared" si="129"/>
      </c>
      <c r="AD334" s="45">
        <f t="shared" si="172"/>
      </c>
      <c r="AE334" s="45">
        <f t="shared" si="21"/>
      </c>
      <c r="AF334" s="45">
        <f t="shared" si="85"/>
      </c>
      <c r="AG334" s="45">
        <f t="shared" si="660"/>
      </c>
      <c r="AH334" s="45">
        <f t="shared" si="819"/>
      </c>
      <c r="AI334" s="45">
        <f t="shared" si="233"/>
      </c>
      <c r="AJ334" s="44">
        <v>55</v>
      </c>
      <c r="AK334" s="42">
        <v>47309</v>
      </c>
      <c r="AL334" s="42">
        <v>1386</v>
      </c>
      <c r="AM334" s="42">
        <v>1500</v>
      </c>
      <c r="AN334" s="42">
        <v>133</v>
      </c>
      <c r="AO334" s="50">
        <v>24</v>
      </c>
      <c r="AP334" s="42">
        <v>99</v>
      </c>
      <c r="AQ334" s="43">
        <v>139</v>
      </c>
      <c r="AR334" s="50">
        <v>6</v>
      </c>
      <c r="AS334" s="42">
        <v>14</v>
      </c>
      <c r="AT334" s="42">
        <v>1</v>
      </c>
      <c r="AU334" s="42">
        <v>23</v>
      </c>
      <c r="AV334" s="51"/>
      <c r="AW334" s="51"/>
      <c r="AX334" s="77">
        <f t="shared" si="352"/>
      </c>
      <c r="AY334" s="7"/>
    </row>
    <row customHeight="true" ht="20.238095238095237" r="335">
      <c r="A335" s="34"/>
      <c r="B335" s="54" t="s">
        <v>65</v>
      </c>
      <c r="C335" s="54"/>
      <c r="D335" s="54"/>
      <c r="E335" s="54"/>
      <c r="F335" s="76">
        <f>SUM(F333:F334)</f>
      </c>
      <c r="G335" s="76">
        <f>SUM(G333:G334)</f>
      </c>
      <c r="H335" s="76">
        <f>SUM(H333:H334)</f>
      </c>
      <c r="I335" s="46">
        <f>SUM(I333:I334)</f>
      </c>
      <c r="J335" s="57">
        <f>SUM(J333:J334)</f>
      </c>
      <c r="K335" s="55">
        <f>SUM(K333:K334)</f>
      </c>
      <c r="L335" s="57">
        <f>SUM(L333:L334)</f>
      </c>
      <c r="M335" s="55">
        <f>SUM(M333:M334)</f>
      </c>
      <c r="N335" s="57">
        <f>SUM(N333:N334)</f>
      </c>
      <c r="O335" s="59">
        <f t="shared" si="839"/>
      </c>
      <c r="P335" s="60">
        <f>SUM(P333:P334)</f>
      </c>
      <c r="Q335" s="47">
        <f t="shared" si="258"/>
      </c>
      <c r="R335" s="57">
        <f>SUM(R333:R334)</f>
      </c>
      <c r="S335" s="55">
        <f>SUM(S333:S334)</f>
      </c>
      <c r="T335" s="61">
        <f t="shared" si="152"/>
      </c>
      <c r="U335" s="61">
        <f t="shared" si="192"/>
      </c>
      <c r="V335" s="61">
        <f t="shared" si="55"/>
      </c>
      <c r="W335" s="62">
        <f>SUM(W333:W334)</f>
      </c>
      <c r="X335" s="61">
        <f t="shared" si="109"/>
      </c>
      <c r="Y335" s="61">
        <f t="shared" si="640"/>
      </c>
      <c r="Z335" s="61">
        <f t="shared" si="794"/>
      </c>
      <c r="AA335" s="61">
        <f t="shared" si="212"/>
      </c>
      <c r="AB335" s="61">
        <f t="shared" si="278"/>
      </c>
      <c r="AC335" s="59">
        <f t="shared" si="129"/>
      </c>
      <c r="AD335" s="59">
        <f t="shared" si="172"/>
      </c>
      <c r="AE335" s="59">
        <f t="shared" si="21"/>
      </c>
      <c r="AF335" s="59">
        <f t="shared" si="85"/>
      </c>
      <c r="AG335" s="59">
        <f t="shared" si="660"/>
      </c>
      <c r="AH335" s="59">
        <f t="shared" si="819"/>
      </c>
      <c r="AI335" s="59">
        <f t="shared" si="233"/>
      </c>
      <c r="AJ335" s="57">
        <f>AVERAGE(AJ333:AJ334)</f>
      </c>
      <c r="AK335" s="57">
        <f>SUM(AK333:AK334)</f>
      </c>
      <c r="AL335" s="57">
        <f>SUM(AL333:AL334)</f>
      </c>
      <c r="AM335" s="57">
        <f>SUM(AM333:AM334)</f>
      </c>
      <c r="AN335" s="57">
        <f>SUM(AN333:AN334)</f>
      </c>
      <c r="AO335" s="57">
        <f>SUM(AO333:AO334)</f>
      </c>
      <c r="AP335" s="57">
        <f>SUM(AP333:AP334)</f>
      </c>
      <c r="AQ335" s="57">
        <f>SUM(AQ333:AQ334)</f>
      </c>
      <c r="AR335" s="57">
        <f>SUM(AR333:AR334)</f>
      </c>
      <c r="AS335" s="57">
        <f>SUM(AS333:AS334)</f>
      </c>
      <c r="AT335" s="57">
        <f>SUM(AT333:AT334)</f>
      </c>
      <c r="AU335" s="57">
        <f>SUM(AU333:AU334)</f>
      </c>
      <c r="AV335" s="64"/>
      <c r="AW335" s="64"/>
      <c r="AX335" s="57">
        <f>SUM(AX333:AX334)</f>
      </c>
      <c r="AY335" s="7"/>
    </row>
    <row customHeight="true" ht="20.238095238095237" r="336">
      <c r="A336" s="34"/>
      <c r="B336" s="78" t="s">
        <v>91</v>
      </c>
      <c r="C336" s="78"/>
      <c r="D336" s="78"/>
      <c r="E336" s="78"/>
      <c r="F336" s="87">
        <f>F335+F332+F327+F324+F318+F312</f>
      </c>
      <c r="G336" s="87">
        <f>G335+G332+G327+G324+G318+G312</f>
      </c>
      <c r="H336" s="87">
        <f>H335+H332+H327+H324+H318+H312</f>
      </c>
      <c r="I336" s="93">
        <f>I332+I327+I324+I318+I335</f>
      </c>
      <c r="J336" s="92">
        <f>J335+J332+J327+J324+J318+J312</f>
      </c>
      <c r="K336" s="87">
        <f>K335+K332+K327+K324+K318+K312</f>
      </c>
      <c r="L336" s="92">
        <f>L335+L332+L327+L324+L318+L312</f>
      </c>
      <c r="M336" s="87">
        <f>M335+M332+M327+M324+M318+M312</f>
      </c>
      <c r="N336" s="92">
        <f>N335+N332+N327+N324+N318+N312</f>
      </c>
      <c r="O336" s="82">
        <f t="shared" si="839"/>
      </c>
      <c r="P336" s="92">
        <f>P332+P327+P324+P318+P335</f>
      </c>
      <c r="Q336" s="83">
        <f t="shared" si="258"/>
      </c>
      <c r="R336" s="92">
        <f>R335+R332+R327+R324+R318+R312</f>
      </c>
      <c r="S336" s="87">
        <f>S335+S332+S327+S324+S318+S312</f>
      </c>
      <c r="T336" s="80">
        <f t="shared" si="152"/>
      </c>
      <c r="U336" s="80">
        <f t="shared" si="192"/>
      </c>
      <c r="V336" s="80">
        <f t="shared" si="55"/>
      </c>
      <c r="W336" s="92">
        <f>W335+W332+W327+W324+W318+W312</f>
      </c>
      <c r="X336" s="80">
        <f t="shared" si="109"/>
      </c>
      <c r="Y336" s="80">
        <f t="shared" si="640"/>
      </c>
      <c r="Z336" s="80">
        <f t="shared" si="794"/>
      </c>
      <c r="AA336" s="80">
        <f t="shared" si="212"/>
      </c>
      <c r="AB336" s="80">
        <f t="shared" si="278"/>
      </c>
      <c r="AC336" s="82">
        <f t="shared" si="129"/>
      </c>
      <c r="AD336" s="82">
        <f t="shared" si="172"/>
      </c>
      <c r="AE336" s="82">
        <f t="shared" si="21"/>
      </c>
      <c r="AF336" s="82">
        <f t="shared" si="85"/>
      </c>
      <c r="AG336" s="82">
        <f t="shared" si="660"/>
      </c>
      <c r="AH336" s="82">
        <f t="shared" si="819"/>
      </c>
      <c r="AI336" s="82">
        <f t="shared" si="233"/>
      </c>
      <c r="AJ336" s="84"/>
      <c r="AK336" s="92">
        <f>AK335+AK332+AK327+AK324+AK318+AK312</f>
      </c>
      <c r="AL336" s="92">
        <f>AL335+AL332+AL327+AL324+AL318+AL312</f>
      </c>
      <c r="AM336" s="92">
        <f>AM335+AM332+AM327+AM324+AM318+AM312</f>
      </c>
      <c r="AN336" s="92">
        <f>AN335+AN332+AN327+AN324+AN318+AN312</f>
      </c>
      <c r="AO336" s="92">
        <f>AO335+AO332+AO327+AO324+AO318+AO312</f>
      </c>
      <c r="AP336" s="92">
        <f>AP335+AP332+AP327+AP324+AP318+AP312</f>
      </c>
      <c r="AQ336" s="92">
        <f>AQ335+AQ332+AQ327+AQ324+AQ318+AQ312</f>
      </c>
      <c r="AR336" s="92">
        <f>AR335+AR332+AR327+AR324+AR318+AR312</f>
      </c>
      <c r="AS336" s="92">
        <f>AS335+AS332+AS327+AS324+AS318+AS312</f>
      </c>
      <c r="AT336" s="92">
        <f>AT335+AT332+AT327+AT324+AT318+AT312</f>
      </c>
      <c r="AU336" s="92">
        <f>AU335+AU332+AU327+AU324+AU318+AU312</f>
      </c>
      <c r="AV336" s="85"/>
      <c r="AW336" s="85"/>
      <c r="AX336" s="80">
        <f>AX332+AX327+AX324+AX318+AX335</f>
      </c>
      <c r="AY336" s="7"/>
    </row>
    <row r="337">
      <c r="A337" s="91"/>
      <c r="B337" s="2" t="s">
        <v>1</v>
      </c>
      <c r="C337" s="2"/>
      <c r="D337" s="2"/>
      <c r="E337" s="2"/>
      <c r="F337" s="3" t="s">
        <v>2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4" t="s">
        <v>3</v>
      </c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5" t="s">
        <v>4</v>
      </c>
      <c r="AW337" s="5"/>
      <c r="AX337" s="6" t="s">
        <v>5</v>
      </c>
      <c r="AY337" s="7"/>
    </row>
    <row r="338">
      <c r="A338" s="91"/>
      <c r="B338" s="2"/>
      <c r="C338" s="2"/>
      <c r="D338" s="2"/>
      <c r="E338" s="2"/>
      <c r="F338" s="8" t="s">
        <v>6</v>
      </c>
      <c r="G338" s="8"/>
      <c r="H338" s="8"/>
      <c r="I338" s="8"/>
      <c r="J338" s="9" t="s">
        <v>94</v>
      </c>
      <c r="K338" s="9"/>
      <c r="L338" s="9"/>
      <c r="M338" s="9"/>
      <c r="N338" s="9"/>
      <c r="O338" s="9"/>
      <c r="P338" s="9"/>
      <c r="Q338" s="9"/>
      <c r="R338" s="9"/>
      <c r="S338" s="9"/>
      <c r="T338" s="10" t="s">
        <v>7</v>
      </c>
      <c r="U338" s="10"/>
      <c r="V338" s="10"/>
      <c r="W338" s="10"/>
      <c r="X338" s="10"/>
      <c r="Y338" s="10"/>
      <c r="Z338" s="11" t="s">
        <v>8</v>
      </c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2" t="s">
        <v>9</v>
      </c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3"/>
      <c r="AW338" s="14"/>
      <c r="AX338" s="6"/>
      <c r="AY338" s="7"/>
    </row>
    <row r="339">
      <c r="A339" s="91"/>
      <c r="B339" s="15" t="s">
        <v>10</v>
      </c>
      <c r="C339" s="16" t="s">
        <v>11</v>
      </c>
      <c r="D339" s="17" t="s">
        <v>12</v>
      </c>
      <c r="E339" s="18" t="s">
        <v>13</v>
      </c>
      <c r="F339" s="19" t="s">
        <v>14</v>
      </c>
      <c r="G339" s="8" t="s">
        <v>15</v>
      </c>
      <c r="H339" s="20" t="s">
        <v>16</v>
      </c>
      <c r="I339" s="21" t="s">
        <v>17</v>
      </c>
      <c r="J339" s="22" t="s">
        <v>18</v>
      </c>
      <c r="K339" s="23" t="s">
        <v>19</v>
      </c>
      <c r="L339" s="24" t="s">
        <v>20</v>
      </c>
      <c r="M339" s="23" t="s">
        <v>21</v>
      </c>
      <c r="N339" s="23" t="s">
        <v>22</v>
      </c>
      <c r="O339" s="23" t="s">
        <v>23</v>
      </c>
      <c r="P339" s="25" t="s">
        <v>24</v>
      </c>
      <c r="Q339" s="23" t="s">
        <v>25</v>
      </c>
      <c r="R339" s="22" t="s">
        <v>26</v>
      </c>
      <c r="S339" s="26" t="s">
        <v>27</v>
      </c>
      <c r="T339" s="10" t="s">
        <v>28</v>
      </c>
      <c r="U339" s="10" t="s">
        <v>29</v>
      </c>
      <c r="V339" s="10" t="s">
        <v>30</v>
      </c>
      <c r="W339" s="27" t="s">
        <v>31</v>
      </c>
      <c r="X339" s="10" t="s">
        <v>32</v>
      </c>
      <c r="Y339" s="28" t="s">
        <v>33</v>
      </c>
      <c r="Z339" s="29" t="s">
        <v>34</v>
      </c>
      <c r="AA339" s="30" t="s">
        <v>35</v>
      </c>
      <c r="AB339" s="31" t="s">
        <v>36</v>
      </c>
      <c r="AC339" s="30" t="s">
        <v>37</v>
      </c>
      <c r="AD339" s="30" t="s">
        <v>38</v>
      </c>
      <c r="AE339" s="32" t="s">
        <v>39</v>
      </c>
      <c r="AF339" s="30" t="s">
        <v>40</v>
      </c>
      <c r="AG339" s="30" t="s">
        <v>41</v>
      </c>
      <c r="AH339" s="30" t="s">
        <v>42</v>
      </c>
      <c r="AI339" s="32" t="s">
        <v>43</v>
      </c>
      <c r="AJ339" s="32" t="s">
        <v>44</v>
      </c>
      <c r="AK339" s="12" t="s">
        <v>45</v>
      </c>
      <c r="AL339" s="33" t="s">
        <v>46</v>
      </c>
      <c r="AM339" s="33" t="s">
        <v>47</v>
      </c>
      <c r="AN339" s="33" t="s">
        <v>48</v>
      </c>
      <c r="AO339" s="33" t="s">
        <v>49</v>
      </c>
      <c r="AP339" s="33" t="s">
        <v>50</v>
      </c>
      <c r="AQ339" s="12" t="s">
        <v>51</v>
      </c>
      <c r="AR339" s="12" t="s">
        <v>52</v>
      </c>
      <c r="AS339" s="12" t="s">
        <v>53</v>
      </c>
      <c r="AT339" s="12" t="s">
        <v>54</v>
      </c>
      <c r="AU339" s="12" t="s">
        <v>55</v>
      </c>
      <c r="AV339" s="13"/>
      <c r="AW339" s="14"/>
      <c r="AX339" s="6" t="s">
        <v>56</v>
      </c>
      <c r="AY339" s="7"/>
    </row>
    <row r="340">
      <c r="A340" s="34" t="s">
        <v>108</v>
      </c>
      <c r="B340" s="89" t="s">
        <v>66</v>
      </c>
      <c r="C340" s="36" t="s">
        <v>81</v>
      </c>
      <c r="D340" s="37" t="s">
        <v>84</v>
      </c>
      <c r="E340" s="38" t="s">
        <v>61</v>
      </c>
      <c r="F340" s="67">
        <f t="shared" ref="F340:F341" si="735">G340+H340+I340</f>
      </c>
      <c r="G340" s="73">
        <v>1453.43</v>
      </c>
      <c r="H340" s="73">
        <v>1694.92</v>
      </c>
      <c r="I340" s="46">
        <v>0</v>
      </c>
      <c r="J340" s="44">
        <v>3</v>
      </c>
      <c r="K340" s="73">
        <v>7368.38</v>
      </c>
      <c r="L340" s="42">
        <v>0</v>
      </c>
      <c r="M340" s="39">
        <v>0</v>
      </c>
      <c r="N340" s="44">
        <v>1</v>
      </c>
      <c r="O340" s="45">
        <f t="shared" ref="O340:O366" si="840">N340/R340</f>
      </c>
      <c r="P340" s="41"/>
      <c r="Q340" s="47">
        <f t="shared" ref="Q340:Q366" si="259">P340/R340</f>
      </c>
      <c r="R340" s="42">
        <f t="shared" ref="R340:R341" si="467">J340+L340</f>
      </c>
      <c r="S340" s="39">
        <f t="shared" ref="S340:S341" si="581">K340+M340</f>
      </c>
      <c r="T340" s="48">
        <f t="shared" ref="T340:T366" si="153">S340/F340</f>
      </c>
      <c r="U340" s="48">
        <f t="shared" ref="U340:U366" si="193">S340/(F340+(AX340*500)+F340*3%)</f>
      </c>
      <c r="V340" s="48">
        <f t="shared" ref="V340:V366" si="56">S340/R340</f>
      </c>
      <c r="W340" s="49">
        <v>2</v>
      </c>
      <c r="X340" s="48">
        <f t="shared" ref="X340:X366" si="110">F340/W340</f>
      </c>
      <c r="Y340" s="48">
        <f t="shared" ref="Y340:Y366" si="641">F340/R340</f>
      </c>
      <c r="Z340" s="48">
        <f t="shared" ref="Z340:Z366" si="795">F340/AL340</f>
      </c>
      <c r="AA340" s="48">
        <f t="shared" ref="AA340:AA366" si="213">F340/AK340*1000</f>
      </c>
      <c r="AB340" s="48">
        <f t="shared" ref="AB340:AB366" si="279">F340/AN340</f>
      </c>
      <c r="AC340" s="45">
        <f t="shared" ref="AC340:AC366" si="130">AL340/AK340</f>
      </c>
      <c r="AD340" s="45">
        <f t="shared" ref="AD340:AD366" si="173">AN340/AM340</f>
      </c>
      <c r="AE340" s="45">
        <f t="shared" ref="AE340:AE348" si="22">AP340/AM340</f>
      </c>
      <c r="AF340" s="45">
        <f t="shared" ref="AF340:AF348" si="86">R340/AP340</f>
      </c>
      <c r="AG340" s="45">
        <f t="shared" ref="AG340:AG366" si="661">AR340/AN340</f>
      </c>
      <c r="AH340" s="45">
        <f t="shared" ref="AH340:AH366" si="820">R340/AR340</f>
      </c>
      <c r="AI340" s="45">
        <f t="shared" ref="AI340:AI366" si="234">AQ340/AM340</f>
      </c>
      <c r="AJ340" s="50">
        <v>56</v>
      </c>
      <c r="AK340" s="43">
        <v>36024</v>
      </c>
      <c r="AL340" s="43">
        <v>790</v>
      </c>
      <c r="AM340" s="43">
        <v>869</v>
      </c>
      <c r="AN340" s="43">
        <v>125</v>
      </c>
      <c r="AO340" s="50">
        <v>27</v>
      </c>
      <c r="AP340" s="43">
        <v>50</v>
      </c>
      <c r="AQ340" s="43">
        <v>114</v>
      </c>
      <c r="AR340" s="50">
        <v>3</v>
      </c>
      <c r="AS340" s="50">
        <v>6</v>
      </c>
      <c r="AT340" s="50">
        <v>2</v>
      </c>
      <c r="AU340" s="50">
        <v>31</v>
      </c>
      <c r="AV340" s="51"/>
      <c r="AW340" s="51"/>
      <c r="AX340" s="52">
        <f t="shared" ref="AX340:AX341" si="353">COUNT(AU340)</f>
      </c>
      <c r="AY340" s="7"/>
    </row>
    <row r="341">
      <c r="A341" s="34"/>
      <c r="B341" s="89" t="s">
        <v>66</v>
      </c>
      <c r="C341" s="36" t="s">
        <v>81</v>
      </c>
      <c r="D341" s="37" t="s">
        <v>84</v>
      </c>
      <c r="E341" s="53" t="s">
        <v>62</v>
      </c>
      <c r="F341" s="67">
        <f t="shared" si="735"/>
      </c>
      <c r="G341" s="73">
        <v>833.83</v>
      </c>
      <c r="H341" s="39">
        <v>552.23</v>
      </c>
      <c r="I341" s="46">
        <v>0</v>
      </c>
      <c r="J341" s="44">
        <v>1</v>
      </c>
      <c r="K341" s="73">
        <v>1994.8500000000004</v>
      </c>
      <c r="L341" s="44">
        <v>0</v>
      </c>
      <c r="M341" s="73">
        <v>0</v>
      </c>
      <c r="N341" s="44">
        <v>0</v>
      </c>
      <c r="O341" s="45">
        <f t="shared" si="840"/>
      </c>
      <c r="P341" s="41"/>
      <c r="Q341" s="47">
        <f t="shared" si="259"/>
      </c>
      <c r="R341" s="42">
        <f t="shared" si="467"/>
      </c>
      <c r="S341" s="39">
        <f t="shared" si="581"/>
      </c>
      <c r="T341" s="48">
        <f t="shared" si="153"/>
      </c>
      <c r="U341" s="48">
        <f t="shared" si="193"/>
      </c>
      <c r="V341" s="48">
        <f t="shared" si="56"/>
      </c>
      <c r="W341" s="49">
        <v>0</v>
      </c>
      <c r="X341" s="48">
        <f t="shared" si="110"/>
      </c>
      <c r="Y341" s="48">
        <f t="shared" si="641"/>
      </c>
      <c r="Z341" s="48">
        <f t="shared" si="795"/>
      </c>
      <c r="AA341" s="48">
        <f t="shared" si="213"/>
      </c>
      <c r="AB341" s="48">
        <f t="shared" si="279"/>
      </c>
      <c r="AC341" s="45">
        <f t="shared" si="130"/>
      </c>
      <c r="AD341" s="45">
        <f t="shared" si="173"/>
      </c>
      <c r="AE341" s="45">
        <f t="shared" si="22"/>
      </c>
      <c r="AF341" s="45">
        <f t="shared" si="86"/>
      </c>
      <c r="AG341" s="45">
        <f t="shared" si="661"/>
      </c>
      <c r="AH341" s="45">
        <f t="shared" si="820"/>
      </c>
      <c r="AI341" s="45">
        <f t="shared" si="234"/>
      </c>
      <c r="AJ341" s="50">
        <v>56</v>
      </c>
      <c r="AK341" s="50">
        <v>12565</v>
      </c>
      <c r="AL341" s="43">
        <v>292</v>
      </c>
      <c r="AM341" s="43">
        <v>301</v>
      </c>
      <c r="AN341" s="43">
        <v>51</v>
      </c>
      <c r="AO341" s="50">
        <v>35</v>
      </c>
      <c r="AP341" s="43">
        <v>29</v>
      </c>
      <c r="AQ341" s="43">
        <v>50</v>
      </c>
      <c r="AR341" s="50">
        <v>1</v>
      </c>
      <c r="AS341" s="50">
        <v>3</v>
      </c>
      <c r="AT341" s="50">
        <v>0</v>
      </c>
      <c r="AU341" s="50">
        <v>12</v>
      </c>
      <c r="AV341" s="51"/>
      <c r="AW341" s="51"/>
      <c r="AX341" s="52">
        <f t="shared" si="353"/>
      </c>
      <c r="AY341" s="7"/>
    </row>
    <row r="342">
      <c r="A342" s="34"/>
      <c r="B342" s="54" t="s">
        <v>65</v>
      </c>
      <c r="C342" s="54"/>
      <c r="D342" s="54"/>
      <c r="E342" s="54"/>
      <c r="F342" s="55">
        <f>SUM(F340:F341)</f>
      </c>
      <c r="G342" s="55">
        <f>SUM(G340:G341)</f>
      </c>
      <c r="H342" s="55">
        <f>SUM(H340:H341)</f>
      </c>
      <c r="I342" s="46">
        <f>SUM(I338:I341)</f>
      </c>
      <c r="J342" s="57">
        <f>SUM(J340:J341)</f>
      </c>
      <c r="K342" s="55">
        <f>SUM(K340:K341)</f>
      </c>
      <c r="L342" s="57">
        <f>SUM(L340:L341)</f>
      </c>
      <c r="M342" s="55">
        <f>SUM(M340:M341)</f>
      </c>
      <c r="N342" s="57">
        <f>SUM(N340:N341)</f>
      </c>
      <c r="O342" s="59">
        <f t="shared" si="840"/>
      </c>
      <c r="P342" s="60">
        <f>SUM(P338:P341)</f>
      </c>
      <c r="Q342" s="47">
        <f t="shared" si="259"/>
      </c>
      <c r="R342" s="57">
        <f>SUM(R340:R341)</f>
      </c>
      <c r="S342" s="55">
        <f>SUM(S340:S341)</f>
      </c>
      <c r="T342" s="61">
        <f t="shared" si="153"/>
      </c>
      <c r="U342" s="61">
        <f t="shared" si="193"/>
      </c>
      <c r="V342" s="61">
        <f t="shared" si="56"/>
      </c>
      <c r="W342" s="62">
        <f>SUM(W340:W341)</f>
      </c>
      <c r="X342" s="61">
        <f t="shared" si="110"/>
      </c>
      <c r="Y342" s="61">
        <f t="shared" si="641"/>
      </c>
      <c r="Z342" s="61">
        <f t="shared" si="795"/>
      </c>
      <c r="AA342" s="61">
        <f t="shared" si="213"/>
      </c>
      <c r="AB342" s="61">
        <f t="shared" si="279"/>
      </c>
      <c r="AC342" s="59">
        <f t="shared" si="130"/>
      </c>
      <c r="AD342" s="59">
        <f t="shared" si="173"/>
      </c>
      <c r="AE342" s="59">
        <f t="shared" si="22"/>
      </c>
      <c r="AF342" s="59">
        <f t="shared" si="86"/>
      </c>
      <c r="AG342" s="59">
        <f t="shared" si="661"/>
      </c>
      <c r="AH342" s="59">
        <f t="shared" si="820"/>
      </c>
      <c r="AI342" s="59">
        <f t="shared" si="234"/>
      </c>
      <c r="AJ342" s="63">
        <f>AVERAGE(AJ340:AJ341)</f>
      </c>
      <c r="AK342" s="57">
        <f>SUM(AK340:AK341)</f>
      </c>
      <c r="AL342" s="57">
        <f>SUM(AL340:AL341)</f>
      </c>
      <c r="AM342" s="57">
        <f>SUM(AM340:AM341)</f>
      </c>
      <c r="AN342" s="57">
        <f>SUM(AN340:AN341)</f>
      </c>
      <c r="AO342" s="57">
        <f>SUM(AO340:AO341)</f>
      </c>
      <c r="AP342" s="57">
        <f>SUM(AP340:AP341)</f>
      </c>
      <c r="AQ342" s="57">
        <f>SUM(AQ340:AQ341)</f>
      </c>
      <c r="AR342" s="57">
        <f>SUM(AR340:AR341)</f>
      </c>
      <c r="AS342" s="57">
        <f>SUM(AS340:AS341)</f>
      </c>
      <c r="AT342" s="57">
        <f>SUM(AT340:AT341)</f>
      </c>
      <c r="AU342" s="57">
        <f>SUM(AU340:AU341)</f>
      </c>
      <c r="AV342" s="64"/>
      <c r="AW342" s="64"/>
      <c r="AX342" s="57">
        <f>SUM(AX338:AX341)</f>
      </c>
      <c r="AY342" s="7"/>
    </row>
    <row r="343">
      <c r="A343" s="34"/>
      <c r="B343" s="89" t="s">
        <v>109</v>
      </c>
      <c r="C343" s="36" t="s">
        <v>59</v>
      </c>
      <c r="D343" s="37" t="s">
        <v>72</v>
      </c>
      <c r="E343" s="53" t="s">
        <v>68</v>
      </c>
      <c r="F343" s="39">
        <f t="shared" ref="F343:F347" si="736">G343+H343+I343</f>
      </c>
      <c r="G343" s="65">
        <v>1734.45</v>
      </c>
      <c r="H343" s="66">
        <v>2110.84</v>
      </c>
      <c r="I343" s="46">
        <v>0</v>
      </c>
      <c r="J343" s="44">
        <v>2</v>
      </c>
      <c r="K343" s="73">
        <v>3983.2700000000004</v>
      </c>
      <c r="L343" s="44">
        <v>0</v>
      </c>
      <c r="M343" s="73">
        <v>0</v>
      </c>
      <c r="N343" s="44">
        <v>0</v>
      </c>
      <c r="O343" s="45">
        <f t="shared" si="840"/>
      </c>
      <c r="P343" s="41"/>
      <c r="Q343" s="47">
        <f t="shared" si="259"/>
      </c>
      <c r="R343" s="42">
        <f t="shared" ref="R343:R347" si="468">J343+L343</f>
      </c>
      <c r="S343" s="39">
        <f t="shared" ref="S343:S347" si="582">K343+M343</f>
      </c>
      <c r="T343" s="48">
        <f t="shared" si="153"/>
      </c>
      <c r="U343" s="48">
        <f t="shared" si="193"/>
      </c>
      <c r="V343" s="48">
        <f t="shared" si="56"/>
      </c>
      <c r="W343" s="49">
        <v>2</v>
      </c>
      <c r="X343" s="48">
        <f t="shared" si="110"/>
      </c>
      <c r="Y343" s="48">
        <f t="shared" si="641"/>
      </c>
      <c r="Z343" s="48">
        <f t="shared" si="795"/>
      </c>
      <c r="AA343" s="48">
        <f t="shared" si="213"/>
      </c>
      <c r="AB343" s="48">
        <f t="shared" si="279"/>
      </c>
      <c r="AC343" s="45">
        <f t="shared" si="130"/>
      </c>
      <c r="AD343" s="45">
        <f t="shared" si="173"/>
      </c>
      <c r="AE343" s="45">
        <f t="shared" si="22"/>
      </c>
      <c r="AF343" s="45">
        <f t="shared" si="86"/>
      </c>
      <c r="AG343" s="45">
        <f t="shared" si="661"/>
      </c>
      <c r="AH343" s="45">
        <f t="shared" si="820"/>
      </c>
      <c r="AI343" s="45">
        <f t="shared" si="234"/>
      </c>
      <c r="AJ343" s="50">
        <v>42</v>
      </c>
      <c r="AK343" s="43">
        <v>43789</v>
      </c>
      <c r="AL343" s="43">
        <v>1141</v>
      </c>
      <c r="AM343" s="43">
        <v>1191</v>
      </c>
      <c r="AN343" s="43">
        <v>188</v>
      </c>
      <c r="AO343" s="50">
        <v>21</v>
      </c>
      <c r="AP343" s="43">
        <v>43</v>
      </c>
      <c r="AQ343" s="43">
        <v>151</v>
      </c>
      <c r="AR343" s="50">
        <v>2</v>
      </c>
      <c r="AS343" s="43">
        <v>11</v>
      </c>
      <c r="AT343" s="43">
        <v>1</v>
      </c>
      <c r="AU343" s="43">
        <v>47</v>
      </c>
      <c r="AV343" s="51"/>
      <c r="AW343" s="51"/>
      <c r="AX343" s="52">
        <f t="shared" ref="AX343:AX347" si="354">COUNT(AU343)</f>
      </c>
      <c r="AY343" s="7"/>
    </row>
    <row r="344">
      <c r="A344" s="34"/>
      <c r="B344" s="89" t="s">
        <v>109</v>
      </c>
      <c r="C344" s="36" t="s">
        <v>59</v>
      </c>
      <c r="D344" s="37" t="s">
        <v>72</v>
      </c>
      <c r="E344" s="53" t="s">
        <v>69</v>
      </c>
      <c r="F344" s="67">
        <f t="shared" si="736"/>
      </c>
      <c r="G344" s="73">
        <v>1880.43</v>
      </c>
      <c r="H344" s="73">
        <v>2588.2</v>
      </c>
      <c r="I344" s="46">
        <v>0</v>
      </c>
      <c r="J344" s="42">
        <v>4</v>
      </c>
      <c r="K344" s="39">
        <v>10752.89</v>
      </c>
      <c r="L344" s="42">
        <v>0</v>
      </c>
      <c r="M344" s="39">
        <v>0</v>
      </c>
      <c r="N344" s="44">
        <v>0</v>
      </c>
      <c r="O344" s="45">
        <f t="shared" si="840"/>
      </c>
      <c r="P344" s="41"/>
      <c r="Q344" s="47">
        <f t="shared" si="259"/>
      </c>
      <c r="R344" s="42">
        <f t="shared" si="468"/>
      </c>
      <c r="S344" s="39">
        <f t="shared" si="582"/>
      </c>
      <c r="T344" s="48">
        <f t="shared" si="153"/>
      </c>
      <c r="U344" s="48">
        <f t="shared" si="193"/>
      </c>
      <c r="V344" s="48">
        <f t="shared" si="56"/>
      </c>
      <c r="W344" s="49">
        <v>4</v>
      </c>
      <c r="X344" s="48">
        <f t="shared" si="110"/>
      </c>
      <c r="Y344" s="48">
        <f t="shared" si="641"/>
      </c>
      <c r="Z344" s="48">
        <f t="shared" si="795"/>
      </c>
      <c r="AA344" s="48">
        <f t="shared" si="213"/>
      </c>
      <c r="AB344" s="48">
        <f t="shared" si="279"/>
      </c>
      <c r="AC344" s="45">
        <f t="shared" si="130"/>
      </c>
      <c r="AD344" s="45">
        <f t="shared" si="173"/>
      </c>
      <c r="AE344" s="45">
        <f t="shared" si="22"/>
      </c>
      <c r="AF344" s="45">
        <f t="shared" si="86"/>
      </c>
      <c r="AG344" s="45">
        <f t="shared" si="661"/>
      </c>
      <c r="AH344" s="45">
        <f t="shared" si="820"/>
      </c>
      <c r="AI344" s="45">
        <f t="shared" si="234"/>
      </c>
      <c r="AJ344" s="50">
        <v>49</v>
      </c>
      <c r="AK344" s="50">
        <v>53648</v>
      </c>
      <c r="AL344" s="43">
        <v>1162</v>
      </c>
      <c r="AM344" s="43">
        <v>1186</v>
      </c>
      <c r="AN344" s="43">
        <v>229</v>
      </c>
      <c r="AO344" s="50">
        <v>42</v>
      </c>
      <c r="AP344" s="50">
        <v>93</v>
      </c>
      <c r="AQ344" s="43">
        <v>207</v>
      </c>
      <c r="AR344" s="50">
        <v>4</v>
      </c>
      <c r="AS344" s="50">
        <v>13</v>
      </c>
      <c r="AT344" s="50">
        <v>3</v>
      </c>
      <c r="AU344" s="50">
        <v>41</v>
      </c>
      <c r="AV344" s="51"/>
      <c r="AW344" s="51"/>
      <c r="AX344" s="52">
        <f t="shared" si="354"/>
      </c>
      <c r="AY344" s="7"/>
    </row>
    <row r="345">
      <c r="A345" s="34"/>
      <c r="B345" s="89" t="s">
        <v>109</v>
      </c>
      <c r="C345" s="36" t="s">
        <v>59</v>
      </c>
      <c r="D345" s="37" t="s">
        <v>72</v>
      </c>
      <c r="E345" s="53" t="s">
        <v>70</v>
      </c>
      <c r="F345" s="67">
        <f t="shared" si="736"/>
      </c>
      <c r="G345" s="73">
        <v>1898.08</v>
      </c>
      <c r="H345" s="73">
        <v>1843.02</v>
      </c>
      <c r="I345" s="46">
        <v>0</v>
      </c>
      <c r="J345" s="42">
        <v>4</v>
      </c>
      <c r="K345" s="73">
        <v>7419.559999999998</v>
      </c>
      <c r="L345" s="42">
        <v>0</v>
      </c>
      <c r="M345" s="39">
        <v>0</v>
      </c>
      <c r="N345" s="44">
        <v>0</v>
      </c>
      <c r="O345" s="45">
        <f t="shared" si="840"/>
      </c>
      <c r="P345" s="41"/>
      <c r="Q345" s="47">
        <f t="shared" si="259"/>
      </c>
      <c r="R345" s="42">
        <f t="shared" si="468"/>
      </c>
      <c r="S345" s="39">
        <f t="shared" si="582"/>
      </c>
      <c r="T345" s="48">
        <f t="shared" si="153"/>
      </c>
      <c r="U345" s="48">
        <f t="shared" si="193"/>
      </c>
      <c r="V345" s="48">
        <f t="shared" si="56"/>
      </c>
      <c r="W345" s="49">
        <v>3</v>
      </c>
      <c r="X345" s="48">
        <f t="shared" si="110"/>
      </c>
      <c r="Y345" s="48">
        <f t="shared" si="641"/>
      </c>
      <c r="Z345" s="48">
        <f t="shared" si="795"/>
      </c>
      <c r="AA345" s="48">
        <f t="shared" si="213"/>
      </c>
      <c r="AB345" s="48">
        <f t="shared" si="279"/>
      </c>
      <c r="AC345" s="45">
        <f t="shared" si="130"/>
      </c>
      <c r="AD345" s="45">
        <f t="shared" si="173"/>
      </c>
      <c r="AE345" s="45">
        <f t="shared" si="22"/>
      </c>
      <c r="AF345" s="45">
        <f t="shared" si="86"/>
      </c>
      <c r="AG345" s="45">
        <f t="shared" si="661"/>
      </c>
      <c r="AH345" s="45">
        <f t="shared" si="820"/>
      </c>
      <c r="AI345" s="45">
        <f t="shared" si="234"/>
      </c>
      <c r="AJ345" s="50">
        <v>54</v>
      </c>
      <c r="AK345" s="43">
        <v>26317</v>
      </c>
      <c r="AL345" s="43">
        <v>734</v>
      </c>
      <c r="AM345" s="43">
        <v>788</v>
      </c>
      <c r="AN345" s="43">
        <v>136</v>
      </c>
      <c r="AO345" s="50">
        <v>34</v>
      </c>
      <c r="AP345" s="43">
        <v>89</v>
      </c>
      <c r="AQ345" s="43">
        <v>128</v>
      </c>
      <c r="AR345" s="50">
        <v>4</v>
      </c>
      <c r="AS345" s="50">
        <v>7</v>
      </c>
      <c r="AT345" s="50">
        <v>1</v>
      </c>
      <c r="AU345" s="50">
        <v>19</v>
      </c>
      <c r="AV345" s="51"/>
      <c r="AW345" s="51"/>
      <c r="AX345" s="52">
        <f t="shared" si="354"/>
      </c>
      <c r="AY345" s="7"/>
    </row>
    <row r="346">
      <c r="A346" s="34"/>
      <c r="B346" s="89" t="s">
        <v>109</v>
      </c>
      <c r="C346" s="36" t="s">
        <v>59</v>
      </c>
      <c r="D346" s="37" t="s">
        <v>72</v>
      </c>
      <c r="E346" s="53" t="s">
        <v>71</v>
      </c>
      <c r="F346" s="67">
        <f t="shared" si="736"/>
      </c>
      <c r="G346" s="73">
        <v>1966.22</v>
      </c>
      <c r="H346" s="73">
        <v>1803.96</v>
      </c>
      <c r="I346" s="46">
        <v>0</v>
      </c>
      <c r="J346" s="42">
        <v>4</v>
      </c>
      <c r="K346" s="73">
        <v>9092.659999999996</v>
      </c>
      <c r="L346" s="42">
        <v>0</v>
      </c>
      <c r="M346" s="39">
        <v>0</v>
      </c>
      <c r="N346" s="44">
        <v>0</v>
      </c>
      <c r="O346" s="45">
        <f t="shared" si="840"/>
      </c>
      <c r="P346" s="41"/>
      <c r="Q346" s="47">
        <f t="shared" si="259"/>
      </c>
      <c r="R346" s="42">
        <f t="shared" si="468"/>
      </c>
      <c r="S346" s="39">
        <f t="shared" si="582"/>
      </c>
      <c r="T346" s="48">
        <f t="shared" si="153"/>
      </c>
      <c r="U346" s="48">
        <f t="shared" si="193"/>
      </c>
      <c r="V346" s="48">
        <f t="shared" si="56"/>
      </c>
      <c r="W346" s="49">
        <v>3</v>
      </c>
      <c r="X346" s="48">
        <f t="shared" si="110"/>
      </c>
      <c r="Y346" s="48">
        <f t="shared" si="641"/>
      </c>
      <c r="Z346" s="48">
        <f t="shared" si="795"/>
      </c>
      <c r="AA346" s="48">
        <f t="shared" si="213"/>
      </c>
      <c r="AB346" s="48">
        <f t="shared" si="279"/>
      </c>
      <c r="AC346" s="45">
        <f t="shared" si="130"/>
      </c>
      <c r="AD346" s="45">
        <f t="shared" si="173"/>
      </c>
      <c r="AE346" s="45">
        <f t="shared" si="22"/>
      </c>
      <c r="AF346" s="45">
        <f t="shared" si="86"/>
      </c>
      <c r="AG346" s="45">
        <f t="shared" si="661"/>
      </c>
      <c r="AH346" s="45">
        <f t="shared" si="820"/>
      </c>
      <c r="AI346" s="45">
        <f t="shared" si="234"/>
      </c>
      <c r="AJ346" s="50">
        <v>60</v>
      </c>
      <c r="AK346" s="43">
        <v>21814</v>
      </c>
      <c r="AL346" s="43">
        <v>363</v>
      </c>
      <c r="AM346" s="43">
        <v>365</v>
      </c>
      <c r="AN346" s="43">
        <v>115</v>
      </c>
      <c r="AO346" s="50">
        <v>24</v>
      </c>
      <c r="AP346" s="43">
        <v>49</v>
      </c>
      <c r="AQ346" s="43">
        <v>100</v>
      </c>
      <c r="AR346" s="50">
        <v>4</v>
      </c>
      <c r="AS346" s="50">
        <v>5</v>
      </c>
      <c r="AT346" s="50">
        <v>2</v>
      </c>
      <c r="AU346" s="50">
        <v>14</v>
      </c>
      <c r="AV346" s="51"/>
      <c r="AW346" s="51"/>
      <c r="AX346" s="52">
        <f t="shared" si="354"/>
      </c>
      <c r="AY346" s="7"/>
    </row>
    <row r="347">
      <c r="A347" s="34"/>
      <c r="B347" s="89" t="s">
        <v>109</v>
      </c>
      <c r="C347" s="36" t="s">
        <v>59</v>
      </c>
      <c r="D347" s="37" t="s">
        <v>72</v>
      </c>
      <c r="E347" s="53" t="s">
        <v>73</v>
      </c>
      <c r="F347" s="67">
        <f t="shared" si="736"/>
      </c>
      <c r="G347" s="73">
        <v>2901.59</v>
      </c>
      <c r="H347" s="39">
        <v>1105.28</v>
      </c>
      <c r="I347" s="46">
        <v>0</v>
      </c>
      <c r="J347" s="42">
        <v>5</v>
      </c>
      <c r="K347" s="39">
        <v>11081.070000000007</v>
      </c>
      <c r="L347" s="42">
        <v>0</v>
      </c>
      <c r="M347" s="39">
        <v>0</v>
      </c>
      <c r="N347" s="44">
        <v>0</v>
      </c>
      <c r="O347" s="45">
        <f t="shared" si="840"/>
      </c>
      <c r="P347" s="41"/>
      <c r="Q347" s="47">
        <f t="shared" si="259"/>
      </c>
      <c r="R347" s="42">
        <f t="shared" si="468"/>
      </c>
      <c r="S347" s="39">
        <f t="shared" si="582"/>
      </c>
      <c r="T347" s="48">
        <f t="shared" si="153"/>
      </c>
      <c r="U347" s="48">
        <f t="shared" si="193"/>
      </c>
      <c r="V347" s="48">
        <f t="shared" si="56"/>
      </c>
      <c r="W347" s="49">
        <v>5</v>
      </c>
      <c r="X347" s="48">
        <f t="shared" si="110"/>
      </c>
      <c r="Y347" s="48">
        <f t="shared" si="641"/>
      </c>
      <c r="Z347" s="48">
        <f t="shared" si="795"/>
      </c>
      <c r="AA347" s="48">
        <f t="shared" si="213"/>
      </c>
      <c r="AB347" s="48">
        <f t="shared" si="279"/>
      </c>
      <c r="AC347" s="45">
        <f t="shared" si="130"/>
      </c>
      <c r="AD347" s="45">
        <f t="shared" si="173"/>
      </c>
      <c r="AE347" s="45">
        <f t="shared" si="22"/>
      </c>
      <c r="AF347" s="45">
        <f t="shared" si="86"/>
      </c>
      <c r="AG347" s="45">
        <f t="shared" si="661"/>
      </c>
      <c r="AH347" s="45">
        <f t="shared" si="820"/>
      </c>
      <c r="AI347" s="45">
        <f t="shared" si="234"/>
      </c>
      <c r="AJ347" s="50">
        <v>60</v>
      </c>
      <c r="AK347" s="50">
        <v>19869</v>
      </c>
      <c r="AL347" s="43">
        <v>488</v>
      </c>
      <c r="AM347" s="43">
        <v>492</v>
      </c>
      <c r="AN347" s="43">
        <v>108</v>
      </c>
      <c r="AO347" s="50">
        <v>33</v>
      </c>
      <c r="AP347" s="43">
        <v>71</v>
      </c>
      <c r="AQ347" s="43">
        <v>89</v>
      </c>
      <c r="AR347" s="50">
        <v>5</v>
      </c>
      <c r="AS347" s="50">
        <v>3</v>
      </c>
      <c r="AT347" s="50">
        <v>1</v>
      </c>
      <c r="AU347" s="50">
        <v>9</v>
      </c>
      <c r="AV347" s="51"/>
      <c r="AW347" s="51"/>
      <c r="AX347" s="52">
        <f t="shared" si="354"/>
      </c>
      <c r="AY347" s="7"/>
    </row>
    <row r="348">
      <c r="A348" s="34"/>
      <c r="B348" s="54" t="s">
        <v>65</v>
      </c>
      <c r="C348" s="54"/>
      <c r="D348" s="54"/>
      <c r="E348" s="54"/>
      <c r="F348" s="55">
        <f>SUM(F343:F347)</f>
      </c>
      <c r="G348" s="55">
        <f>SUM(G343:G347)</f>
      </c>
      <c r="H348" s="55">
        <f>SUM(H343:H347)</f>
      </c>
      <c r="I348" s="46">
        <f>SUM(I343:I347)</f>
      </c>
      <c r="J348" s="57">
        <f>SUM(J343:J347)</f>
      </c>
      <c r="K348" s="58">
        <f>SUM(K343:K347)</f>
      </c>
      <c r="L348" s="57">
        <f>SUM(L343:L347)</f>
      </c>
      <c r="M348" s="55">
        <f>SUM(M343:M347)</f>
      </c>
      <c r="N348" s="57">
        <f>SUM(N343:N347)</f>
      </c>
      <c r="O348" s="59">
        <f t="shared" si="840"/>
      </c>
      <c r="P348" s="60">
        <f>SUM(P343:P347)</f>
      </c>
      <c r="Q348" s="47">
        <f t="shared" si="259"/>
      </c>
      <c r="R348" s="57">
        <f>SUM(R343:R347)</f>
      </c>
      <c r="S348" s="55">
        <f>SUM(S343:S347)</f>
      </c>
      <c r="T348" s="61">
        <f t="shared" si="153"/>
      </c>
      <c r="U348" s="61">
        <f t="shared" si="193"/>
      </c>
      <c r="V348" s="61">
        <f t="shared" si="56"/>
      </c>
      <c r="W348" s="57">
        <f>SUM(W343:W347)</f>
      </c>
      <c r="X348" s="61">
        <f t="shared" si="110"/>
      </c>
      <c r="Y348" s="61">
        <f t="shared" si="641"/>
      </c>
      <c r="Z348" s="61">
        <f t="shared" si="795"/>
      </c>
      <c r="AA348" s="61">
        <f t="shared" si="213"/>
      </c>
      <c r="AB348" s="61">
        <f t="shared" si="279"/>
      </c>
      <c r="AC348" s="59">
        <f t="shared" si="130"/>
      </c>
      <c r="AD348" s="59">
        <f t="shared" si="173"/>
      </c>
      <c r="AE348" s="59">
        <f t="shared" si="22"/>
      </c>
      <c r="AF348" s="59">
        <f t="shared" si="86"/>
      </c>
      <c r="AG348" s="59">
        <f t="shared" si="661"/>
      </c>
      <c r="AH348" s="59">
        <f t="shared" si="820"/>
      </c>
      <c r="AI348" s="59">
        <f t="shared" si="234"/>
      </c>
      <c r="AJ348" s="63">
        <f>AVERAGE(AJ343:AJ347)</f>
      </c>
      <c r="AK348" s="63">
        <f>SUM(AK343:AK347)</f>
      </c>
      <c r="AL348" s="63">
        <f>SUM(AL343:AL347)</f>
      </c>
      <c r="AM348" s="63">
        <f>SUM(AM343:AM347)</f>
      </c>
      <c r="AN348" s="63">
        <f>SUM(AN343:AN347)</f>
      </c>
      <c r="AO348" s="63">
        <f>SUM(AO343:AO347)</f>
      </c>
      <c r="AP348" s="63">
        <f>SUM(AP343:AP347)</f>
      </c>
      <c r="AQ348" s="63">
        <f>SUM(AQ343:AQ347)</f>
      </c>
      <c r="AR348" s="63">
        <f>SUM(AR343:AR347)</f>
      </c>
      <c r="AS348" s="63">
        <f>SUM(AS343:AS347)</f>
      </c>
      <c r="AT348" s="63">
        <f>SUM(AT343:AT347)</f>
      </c>
      <c r="AU348" s="63">
        <f>SUM(AU343:AU347)</f>
      </c>
      <c r="AV348" s="64"/>
      <c r="AW348" s="64"/>
      <c r="AX348" s="57">
        <f>SUM(AX343:AX347)</f>
      </c>
      <c r="AY348" s="7"/>
    </row>
    <row r="349">
      <c r="A349" s="34"/>
      <c r="B349" s="89" t="s">
        <v>109</v>
      </c>
      <c r="C349" s="36" t="s">
        <v>59</v>
      </c>
      <c r="D349" s="37" t="s">
        <v>77</v>
      </c>
      <c r="E349" s="53" t="s">
        <v>74</v>
      </c>
      <c r="F349" s="39">
        <f t="shared" ref="F349:F353" si="737">G349+H349+I349</f>
      </c>
      <c r="G349" s="40">
        <v>3536.49</v>
      </c>
      <c r="H349" s="73">
        <v>2582.72</v>
      </c>
      <c r="I349" s="41">
        <v>0</v>
      </c>
      <c r="J349" s="42">
        <v>9</v>
      </c>
      <c r="K349" s="39">
        <v>18319.110000000015</v>
      </c>
      <c r="L349" s="42">
        <v>0</v>
      </c>
      <c r="M349" s="39">
        <v>0</v>
      </c>
      <c r="N349" s="44">
        <v>1</v>
      </c>
      <c r="O349" s="45">
        <f t="shared" si="840"/>
      </c>
      <c r="P349" s="46"/>
      <c r="Q349" s="47">
        <f t="shared" si="259"/>
      </c>
      <c r="R349" s="42">
        <f t="shared" ref="R349:R353" si="469">J349+L349</f>
      </c>
      <c r="S349" s="39">
        <f t="shared" ref="S349:S353" si="583">K349+M349</f>
      </c>
      <c r="T349" s="48">
        <f t="shared" si="153"/>
      </c>
      <c r="U349" s="48">
        <f t="shared" si="193"/>
      </c>
      <c r="V349" s="48">
        <f t="shared" si="56"/>
      </c>
      <c r="W349" s="49">
        <v>8</v>
      </c>
      <c r="X349" s="48">
        <f t="shared" si="110"/>
      </c>
      <c r="Y349" s="48">
        <f t="shared" si="641"/>
      </c>
      <c r="Z349" s="48">
        <f t="shared" si="795"/>
      </c>
      <c r="AA349" s="48">
        <f t="shared" si="213"/>
      </c>
      <c r="AB349" s="48">
        <f t="shared" si="279"/>
      </c>
      <c r="AC349" s="45">
        <f t="shared" si="130"/>
      </c>
      <c r="AD349" s="45">
        <f t="shared" si="173"/>
      </c>
      <c r="AE349" s="45">
        <f>AP350/AM349</f>
      </c>
      <c r="AF349" s="45">
        <f>R349/AP350</f>
      </c>
      <c r="AG349" s="45">
        <f t="shared" si="661"/>
      </c>
      <c r="AH349" s="45">
        <f t="shared" si="820"/>
      </c>
      <c r="AI349" s="45">
        <f t="shared" si="234"/>
      </c>
      <c r="AJ349" s="50">
        <v>60</v>
      </c>
      <c r="AK349" s="43">
        <v>38298</v>
      </c>
      <c r="AL349" s="43">
        <v>801</v>
      </c>
      <c r="AM349" s="43">
        <v>830</v>
      </c>
      <c r="AN349" s="43">
        <v>180</v>
      </c>
      <c r="AO349" s="50">
        <v>40</v>
      </c>
      <c r="AP349" s="43">
        <v>93</v>
      </c>
      <c r="AQ349" s="43">
        <v>148</v>
      </c>
      <c r="AR349" s="50">
        <v>9</v>
      </c>
      <c r="AS349" s="50">
        <v>6</v>
      </c>
      <c r="AT349" s="43">
        <v>0</v>
      </c>
      <c r="AU349" s="43">
        <v>26</v>
      </c>
      <c r="AV349" s="51"/>
      <c r="AW349" s="51"/>
      <c r="AX349" s="52">
        <f>COUNT(AU350)</f>
      </c>
      <c r="AY349" s="7"/>
    </row>
    <row r="350">
      <c r="A350" s="34"/>
      <c r="B350" s="89" t="s">
        <v>109</v>
      </c>
      <c r="C350" s="35" t="s">
        <v>59</v>
      </c>
      <c r="D350" s="37" t="s">
        <v>77</v>
      </c>
      <c r="E350" s="53" t="s">
        <v>75</v>
      </c>
      <c r="F350" s="39">
        <f t="shared" si="737"/>
      </c>
      <c r="G350" s="40">
        <v>2240.77</v>
      </c>
      <c r="H350" s="39">
        <v>1518.83</v>
      </c>
      <c r="I350" s="46">
        <v>0</v>
      </c>
      <c r="J350" s="42">
        <v>6</v>
      </c>
      <c r="K350" s="39">
        <v>15296</v>
      </c>
      <c r="L350" s="42">
        <v>0</v>
      </c>
      <c r="M350" s="39">
        <v>0</v>
      </c>
      <c r="N350" s="44">
        <v>0</v>
      </c>
      <c r="O350" s="45">
        <f t="shared" si="840"/>
      </c>
      <c r="P350" s="46"/>
      <c r="Q350" s="47">
        <f t="shared" si="259"/>
      </c>
      <c r="R350" s="42">
        <f t="shared" si="469"/>
      </c>
      <c r="S350" s="39">
        <f t="shared" si="583"/>
      </c>
      <c r="T350" s="48">
        <f t="shared" si="153"/>
      </c>
      <c r="U350" s="48">
        <f t="shared" si="193"/>
      </c>
      <c r="V350" s="48">
        <f t="shared" si="56"/>
      </c>
      <c r="W350" s="49">
        <v>6</v>
      </c>
      <c r="X350" s="48">
        <f t="shared" si="110"/>
      </c>
      <c r="Y350" s="48">
        <f t="shared" si="641"/>
      </c>
      <c r="Z350" s="48">
        <f t="shared" si="795"/>
      </c>
      <c r="AA350" s="48">
        <f t="shared" si="213"/>
      </c>
      <c r="AB350" s="48">
        <f t="shared" si="279"/>
      </c>
      <c r="AC350" s="45">
        <f t="shared" si="130"/>
      </c>
      <c r="AD350" s="45">
        <f t="shared" si="173"/>
      </c>
      <c r="AE350" s="45">
        <f t="shared" ref="AE350:AE366" si="23">AP350/AM350</f>
      </c>
      <c r="AF350" s="45">
        <f t="shared" ref="AF350:AF366" si="87">R350/AP350</f>
      </c>
      <c r="AG350" s="45">
        <f t="shared" si="661"/>
      </c>
      <c r="AH350" s="45">
        <f t="shared" si="820"/>
      </c>
      <c r="AI350" s="45">
        <f t="shared" si="234"/>
      </c>
      <c r="AJ350" s="50">
        <v>59</v>
      </c>
      <c r="AK350" s="43">
        <v>30418</v>
      </c>
      <c r="AL350" s="43">
        <v>616</v>
      </c>
      <c r="AM350" s="43">
        <v>653</v>
      </c>
      <c r="AN350" s="43">
        <v>150</v>
      </c>
      <c r="AO350" s="50">
        <v>32</v>
      </c>
      <c r="AP350" s="43">
        <v>135</v>
      </c>
      <c r="AQ350" s="43">
        <v>108</v>
      </c>
      <c r="AR350" s="50">
        <v>7</v>
      </c>
      <c r="AS350" s="50">
        <v>4</v>
      </c>
      <c r="AT350" s="50">
        <v>1</v>
      </c>
      <c r="AU350" s="50">
        <v>23</v>
      </c>
      <c r="AV350" s="51"/>
      <c r="AW350" s="51"/>
      <c r="AX350" s="52">
        <f t="shared" ref="AX350:AX353" si="355">COUNT(AU350)</f>
      </c>
      <c r="AY350" s="7"/>
    </row>
    <row r="351">
      <c r="A351" s="34"/>
      <c r="B351" s="89" t="s">
        <v>109</v>
      </c>
      <c r="C351" s="35" t="s">
        <v>59</v>
      </c>
      <c r="D351" s="37" t="s">
        <v>77</v>
      </c>
      <c r="E351" s="53" t="s">
        <v>76</v>
      </c>
      <c r="F351" s="39">
        <f t="shared" si="737"/>
      </c>
      <c r="G351" s="40">
        <v>2354.71</v>
      </c>
      <c r="H351" s="39">
        <v>1700</v>
      </c>
      <c r="I351" s="46">
        <v>0</v>
      </c>
      <c r="J351" s="42">
        <v>12</v>
      </c>
      <c r="K351" s="39">
        <v>27783.410000000003</v>
      </c>
      <c r="L351" s="42">
        <v>0</v>
      </c>
      <c r="M351" s="39">
        <v>0</v>
      </c>
      <c r="N351" s="44">
        <v>3</v>
      </c>
      <c r="O351" s="45">
        <f t="shared" si="840"/>
      </c>
      <c r="P351" s="46"/>
      <c r="Q351" s="47">
        <f t="shared" si="259"/>
      </c>
      <c r="R351" s="42">
        <f t="shared" si="469"/>
      </c>
      <c r="S351" s="39">
        <f t="shared" si="583"/>
      </c>
      <c r="T351" s="48">
        <f t="shared" si="153"/>
      </c>
      <c r="U351" s="48">
        <f t="shared" si="193"/>
      </c>
      <c r="V351" s="48">
        <f t="shared" si="56"/>
      </c>
      <c r="W351" s="49">
        <v>12</v>
      </c>
      <c r="X351" s="48">
        <f t="shared" si="110"/>
      </c>
      <c r="Y351" s="48">
        <f t="shared" si="641"/>
      </c>
      <c r="Z351" s="48">
        <f t="shared" si="795"/>
      </c>
      <c r="AA351" s="48">
        <f t="shared" si="213"/>
      </c>
      <c r="AB351" s="48">
        <f t="shared" si="279"/>
      </c>
      <c r="AC351" s="45">
        <f t="shared" si="130"/>
      </c>
      <c r="AD351" s="45">
        <f t="shared" si="173"/>
      </c>
      <c r="AE351" s="45">
        <f t="shared" si="23"/>
      </c>
      <c r="AF351" s="45">
        <f t="shared" si="87"/>
      </c>
      <c r="AG351" s="45">
        <f t="shared" si="661"/>
      </c>
      <c r="AH351" s="45">
        <f t="shared" si="820"/>
      </c>
      <c r="AI351" s="45">
        <f t="shared" si="234"/>
      </c>
      <c r="AJ351" s="50">
        <v>63</v>
      </c>
      <c r="AK351" s="43">
        <v>29256</v>
      </c>
      <c r="AL351" s="43">
        <v>408</v>
      </c>
      <c r="AM351" s="43">
        <v>407</v>
      </c>
      <c r="AN351" s="43">
        <v>132</v>
      </c>
      <c r="AO351" s="50">
        <v>24</v>
      </c>
      <c r="AP351" s="43">
        <v>81</v>
      </c>
      <c r="AQ351" s="43">
        <v>108</v>
      </c>
      <c r="AR351" s="50">
        <v>13</v>
      </c>
      <c r="AS351" s="50">
        <v>6</v>
      </c>
      <c r="AT351" s="50">
        <v>3</v>
      </c>
      <c r="AU351" s="50">
        <v>19</v>
      </c>
      <c r="AV351" s="51"/>
      <c r="AW351" s="51"/>
      <c r="AX351" s="52">
        <f t="shared" si="355"/>
      </c>
      <c r="AY351" s="7"/>
    </row>
    <row r="352">
      <c r="A352" s="34"/>
      <c r="B352" s="89" t="s">
        <v>109</v>
      </c>
      <c r="C352" s="36" t="s">
        <v>59</v>
      </c>
      <c r="D352" s="37" t="s">
        <v>77</v>
      </c>
      <c r="E352" s="53" t="s">
        <v>78</v>
      </c>
      <c r="F352" s="39">
        <f t="shared" si="737"/>
      </c>
      <c r="G352" s="68">
        <v>2297.66</v>
      </c>
      <c r="H352" s="39">
        <v>1229.56</v>
      </c>
      <c r="I352" s="46">
        <v>0</v>
      </c>
      <c r="J352" s="42">
        <v>3</v>
      </c>
      <c r="K352" s="39">
        <v>7972.739999999991</v>
      </c>
      <c r="L352" s="42">
        <v>0</v>
      </c>
      <c r="M352" s="39">
        <v>0</v>
      </c>
      <c r="N352" s="44">
        <v>1</v>
      </c>
      <c r="O352" s="45">
        <f t="shared" si="840"/>
      </c>
      <c r="P352" s="46"/>
      <c r="Q352" s="47">
        <f t="shared" si="259"/>
      </c>
      <c r="R352" s="42">
        <f t="shared" si="469"/>
      </c>
      <c r="S352" s="39">
        <f t="shared" si="583"/>
      </c>
      <c r="T352" s="48">
        <f t="shared" si="153"/>
      </c>
      <c r="U352" s="48">
        <f t="shared" si="193"/>
      </c>
      <c r="V352" s="48">
        <f t="shared" si="56"/>
      </c>
      <c r="W352" s="49">
        <v>3</v>
      </c>
      <c r="X352" s="48">
        <f t="shared" si="110"/>
      </c>
      <c r="Y352" s="48">
        <f t="shared" si="641"/>
      </c>
      <c r="Z352" s="48">
        <f t="shared" si="795"/>
      </c>
      <c r="AA352" s="48">
        <f t="shared" si="213"/>
      </c>
      <c r="AB352" s="48">
        <f t="shared" si="279"/>
      </c>
      <c r="AC352" s="45">
        <f t="shared" si="130"/>
      </c>
      <c r="AD352" s="45">
        <f t="shared" si="173"/>
      </c>
      <c r="AE352" s="45">
        <f t="shared" si="23"/>
      </c>
      <c r="AF352" s="45">
        <f t="shared" si="87"/>
      </c>
      <c r="AG352" s="45">
        <f t="shared" si="661"/>
      </c>
      <c r="AH352" s="45">
        <f t="shared" si="820"/>
      </c>
      <c r="AI352" s="45">
        <f t="shared" si="234"/>
      </c>
      <c r="AJ352" s="50">
        <v>64</v>
      </c>
      <c r="AK352" s="43">
        <v>23821</v>
      </c>
      <c r="AL352" s="43">
        <v>480</v>
      </c>
      <c r="AM352" s="43">
        <v>480</v>
      </c>
      <c r="AN352" s="43">
        <v>99</v>
      </c>
      <c r="AO352" s="50">
        <v>24</v>
      </c>
      <c r="AP352" s="43">
        <v>81</v>
      </c>
      <c r="AQ352" s="43">
        <v>80</v>
      </c>
      <c r="AR352" s="50">
        <v>5</v>
      </c>
      <c r="AS352" s="50">
        <v>2</v>
      </c>
      <c r="AT352" s="50">
        <v>0</v>
      </c>
      <c r="AU352" s="50">
        <v>18</v>
      </c>
      <c r="AV352" s="51"/>
      <c r="AW352" s="51"/>
      <c r="AX352" s="52">
        <f t="shared" si="355"/>
      </c>
      <c r="AY352" s="7"/>
    </row>
    <row r="353">
      <c r="A353" s="34"/>
      <c r="B353" s="89" t="s">
        <v>109</v>
      </c>
      <c r="C353" s="35" t="s">
        <v>59</v>
      </c>
      <c r="D353" s="37" t="s">
        <v>77</v>
      </c>
      <c r="E353" s="53" t="s">
        <v>79</v>
      </c>
      <c r="F353" s="39">
        <f t="shared" si="737"/>
      </c>
      <c r="G353" s="40">
        <v>3574.61</v>
      </c>
      <c r="H353" s="73">
        <v>1798.46</v>
      </c>
      <c r="I353" s="46">
        <v>0</v>
      </c>
      <c r="J353" s="44">
        <v>3</v>
      </c>
      <c r="K353" s="39">
        <v>6537.960000000021</v>
      </c>
      <c r="L353" s="42">
        <v>1</v>
      </c>
      <c r="M353" s="39">
        <v>6216.21</v>
      </c>
      <c r="N353" s="44">
        <v>0</v>
      </c>
      <c r="O353" s="45">
        <f t="shared" si="840"/>
      </c>
      <c r="P353" s="46"/>
      <c r="Q353" s="47">
        <f t="shared" si="259"/>
      </c>
      <c r="R353" s="42">
        <f t="shared" si="469"/>
      </c>
      <c r="S353" s="39">
        <f t="shared" si="583"/>
      </c>
      <c r="T353" s="48">
        <f t="shared" si="153"/>
      </c>
      <c r="U353" s="48">
        <f t="shared" si="193"/>
      </c>
      <c r="V353" s="48">
        <f t="shared" si="56"/>
      </c>
      <c r="W353" s="49">
        <v>4</v>
      </c>
      <c r="X353" s="48">
        <f t="shared" si="110"/>
      </c>
      <c r="Y353" s="48">
        <f t="shared" si="641"/>
      </c>
      <c r="Z353" s="48">
        <f t="shared" si="795"/>
      </c>
      <c r="AA353" s="48">
        <f t="shared" si="213"/>
      </c>
      <c r="AB353" s="48">
        <f t="shared" si="279"/>
      </c>
      <c r="AC353" s="45">
        <f t="shared" si="130"/>
      </c>
      <c r="AD353" s="45">
        <f t="shared" si="173"/>
      </c>
      <c r="AE353" s="45">
        <f t="shared" si="23"/>
      </c>
      <c r="AF353" s="45">
        <f t="shared" si="87"/>
      </c>
      <c r="AG353" s="45">
        <f t="shared" si="661"/>
      </c>
      <c r="AH353" s="45">
        <f t="shared" si="820"/>
      </c>
      <c r="AI353" s="45">
        <f t="shared" si="234"/>
      </c>
      <c r="AJ353" s="50">
        <v>62</v>
      </c>
      <c r="AK353" s="43">
        <v>31867</v>
      </c>
      <c r="AL353" s="43">
        <v>826</v>
      </c>
      <c r="AM353" s="43">
        <v>882</v>
      </c>
      <c r="AN353" s="50">
        <v>114</v>
      </c>
      <c r="AO353" s="50">
        <v>32</v>
      </c>
      <c r="AP353" s="43">
        <v>81</v>
      </c>
      <c r="AQ353" s="43">
        <v>121</v>
      </c>
      <c r="AR353" s="69">
        <v>6</v>
      </c>
      <c r="AS353" s="50">
        <v>3</v>
      </c>
      <c r="AT353" s="50">
        <v>3</v>
      </c>
      <c r="AU353" s="50">
        <v>19</v>
      </c>
      <c r="AV353" s="51"/>
      <c r="AW353" s="51"/>
      <c r="AX353" s="52">
        <f t="shared" si="355"/>
      </c>
      <c r="AY353" s="7"/>
    </row>
    <row r="354">
      <c r="A354" s="34"/>
      <c r="B354" s="94" t="s">
        <v>65</v>
      </c>
      <c r="C354" s="94"/>
      <c r="D354" s="94"/>
      <c r="E354" s="54"/>
      <c r="F354" s="55">
        <f>SUM(F349:F353)</f>
      </c>
      <c r="G354" s="56">
        <f>SUM(G349:G353)</f>
      </c>
      <c r="H354" s="55">
        <f>SUM(H349:H353)</f>
      </c>
      <c r="I354" s="46">
        <f>SUM(I349:I353)</f>
      </c>
      <c r="J354" s="57">
        <f>SUM(J349:J353)</f>
      </c>
      <c r="K354" s="55">
        <f>SUM(K349:K353)</f>
      </c>
      <c r="L354" s="57">
        <f>SUM(L349:L353)</f>
      </c>
      <c r="M354" s="55">
        <f>SUM(M349:M353)</f>
      </c>
      <c r="N354" s="57">
        <f>SUM(N349:N353)</f>
      </c>
      <c r="O354" s="59">
        <f t="shared" si="840"/>
      </c>
      <c r="P354" s="60">
        <f>SUM(P349:P353)</f>
      </c>
      <c r="Q354" s="47">
        <f t="shared" si="259"/>
      </c>
      <c r="R354" s="57">
        <f>SUM(R349:R353)</f>
      </c>
      <c r="S354" s="55">
        <f>SUM(S349:S353)</f>
      </c>
      <c r="T354" s="61">
        <f t="shared" si="153"/>
      </c>
      <c r="U354" s="61">
        <f t="shared" si="193"/>
      </c>
      <c r="V354" s="61">
        <f t="shared" si="56"/>
      </c>
      <c r="W354" s="62">
        <f>SUM(W349:W353)</f>
      </c>
      <c r="X354" s="61">
        <f t="shared" si="110"/>
      </c>
      <c r="Y354" s="61">
        <f t="shared" si="641"/>
      </c>
      <c r="Z354" s="61">
        <f t="shared" si="795"/>
      </c>
      <c r="AA354" s="61">
        <f t="shared" si="213"/>
      </c>
      <c r="AB354" s="61">
        <f t="shared" si="279"/>
      </c>
      <c r="AC354" s="59">
        <f t="shared" si="130"/>
      </c>
      <c r="AD354" s="59">
        <f t="shared" si="173"/>
      </c>
      <c r="AE354" s="59">
        <f t="shared" si="23"/>
      </c>
      <c r="AF354" s="59">
        <f t="shared" si="87"/>
      </c>
      <c r="AG354" s="59">
        <f t="shared" si="661"/>
      </c>
      <c r="AH354" s="59">
        <f t="shared" si="820"/>
      </c>
      <c r="AI354" s="59">
        <f t="shared" si="234"/>
      </c>
      <c r="AJ354" s="63">
        <f>AVERAGE(AJ349:AJ353)</f>
      </c>
      <c r="AK354" s="63">
        <f>SUM(AK349:AK353)</f>
      </c>
      <c r="AL354" s="63">
        <f>SUM(AL349:AL353)</f>
      </c>
      <c r="AM354" s="63">
        <f>SUM(AM349:AM353)</f>
      </c>
      <c r="AN354" s="63">
        <f>SUM(AN349:AN353)</f>
      </c>
      <c r="AO354" s="63">
        <f>SUM(AO349:AO353)</f>
      </c>
      <c r="AP354" s="63">
        <f>SUM(AP349:AP353)</f>
      </c>
      <c r="AQ354" s="63">
        <f>SUM(AQ349:AQ353)</f>
      </c>
      <c r="AR354" s="63">
        <f>SUM(AR349:AR353)</f>
      </c>
      <c r="AS354" s="63">
        <f>SUM(AS349:AS353)</f>
      </c>
      <c r="AT354" s="63">
        <f>SUM(AT349:AT353)</f>
      </c>
      <c r="AU354" s="63">
        <f>SUM(AU349:AU353)</f>
      </c>
      <c r="AV354" s="64"/>
      <c r="AW354" s="64"/>
      <c r="AX354" s="57">
        <f>SUM(AX349:AX353)</f>
      </c>
      <c r="AY354" s="7"/>
    </row>
    <row r="355">
      <c r="A355" s="95"/>
      <c r="B355" s="96" t="s">
        <v>66</v>
      </c>
      <c r="C355" s="97" t="s">
        <v>81</v>
      </c>
      <c r="D355" s="98" t="s">
        <v>60</v>
      </c>
      <c r="E355" s="99" t="s">
        <v>82</v>
      </c>
      <c r="F355" s="39">
        <f t="shared" ref="F355:F358" si="738">G355+H355+I355</f>
      </c>
      <c r="G355" s="39">
        <v>3291.7000000000003</v>
      </c>
      <c r="H355" s="39">
        <v>1005.8299999999999</v>
      </c>
      <c r="I355" s="46">
        <v>0</v>
      </c>
      <c r="J355" s="42">
        <v>2</v>
      </c>
      <c r="K355" s="39">
        <v>4543.109999999986</v>
      </c>
      <c r="L355" s="42">
        <v>1</v>
      </c>
      <c r="M355" s="39">
        <v>3989.7</v>
      </c>
      <c r="N355" s="44">
        <v>0</v>
      </c>
      <c r="O355" s="45">
        <f t="shared" si="840"/>
      </c>
      <c r="P355" s="46"/>
      <c r="Q355" s="47">
        <f t="shared" si="259"/>
      </c>
      <c r="R355" s="42">
        <f t="shared" ref="R355:R358" si="470">J355+L355</f>
      </c>
      <c r="S355" s="39">
        <f t="shared" ref="S355:S358" si="584">K355+M355</f>
      </c>
      <c r="T355" s="48">
        <f t="shared" si="153"/>
      </c>
      <c r="U355" s="48">
        <f t="shared" si="193"/>
      </c>
      <c r="V355" s="48">
        <f t="shared" si="56"/>
      </c>
      <c r="W355" s="49">
        <v>2</v>
      </c>
      <c r="X355" s="48">
        <f t="shared" si="110"/>
      </c>
      <c r="Y355" s="48">
        <f t="shared" si="641"/>
      </c>
      <c r="Z355" s="48">
        <f t="shared" si="795"/>
      </c>
      <c r="AA355" s="48">
        <f t="shared" si="213"/>
      </c>
      <c r="AB355" s="48">
        <f t="shared" si="279"/>
      </c>
      <c r="AC355" s="45">
        <f t="shared" si="130"/>
      </c>
      <c r="AD355" s="45">
        <f t="shared" si="173"/>
      </c>
      <c r="AE355" s="45">
        <f t="shared" si="23"/>
      </c>
      <c r="AF355" s="45">
        <f t="shared" si="87"/>
      </c>
      <c r="AG355" s="45">
        <f t="shared" si="661"/>
      </c>
      <c r="AH355" s="45">
        <f t="shared" si="820"/>
      </c>
      <c r="AI355" s="45">
        <f t="shared" si="234"/>
      </c>
      <c r="AJ355" s="50">
        <v>60</v>
      </c>
      <c r="AK355" s="43">
        <v>27329</v>
      </c>
      <c r="AL355" s="43">
        <v>828</v>
      </c>
      <c r="AM355" s="43">
        <v>893</v>
      </c>
      <c r="AN355" s="43">
        <v>108</v>
      </c>
      <c r="AO355" s="50">
        <v>23</v>
      </c>
      <c r="AP355" s="50">
        <v>83</v>
      </c>
      <c r="AQ355" s="43">
        <v>106</v>
      </c>
      <c r="AR355" s="50">
        <v>3</v>
      </c>
      <c r="AS355" s="43">
        <v>3</v>
      </c>
      <c r="AT355" s="43">
        <v>0</v>
      </c>
      <c r="AU355" s="43">
        <v>8</v>
      </c>
      <c r="AV355" s="51"/>
      <c r="AW355" s="51"/>
      <c r="AX355" s="52">
        <f t="shared" ref="AX355:AX358" si="356">COUNT(AU355)</f>
      </c>
      <c r="AY355" s="7"/>
    </row>
    <row customHeight="true" ht="18.452380952380953" r="356">
      <c r="A356" s="34"/>
      <c r="B356" s="100" t="s">
        <v>66</v>
      </c>
      <c r="C356" s="101" t="s">
        <v>81</v>
      </c>
      <c r="D356" s="102" t="s">
        <v>60</v>
      </c>
      <c r="E356" s="71" t="s">
        <v>83</v>
      </c>
      <c r="F356" s="39">
        <f t="shared" si="738"/>
      </c>
      <c r="G356" s="39">
        <v>2553.4</v>
      </c>
      <c r="H356" s="39">
        <v>1140.78</v>
      </c>
      <c r="I356" s="46">
        <v>0</v>
      </c>
      <c r="J356" s="44">
        <v>4</v>
      </c>
      <c r="K356" s="73">
        <v>6729.130000000005</v>
      </c>
      <c r="L356" s="44">
        <v>0</v>
      </c>
      <c r="M356" s="73">
        <v>0</v>
      </c>
      <c r="N356" s="44">
        <v>1</v>
      </c>
      <c r="O356" s="45">
        <f t="shared" si="840"/>
      </c>
      <c r="P356" s="46"/>
      <c r="Q356" s="47">
        <f t="shared" si="259"/>
      </c>
      <c r="R356" s="42">
        <f t="shared" si="470"/>
      </c>
      <c r="S356" s="39">
        <f t="shared" si="584"/>
      </c>
      <c r="T356" s="48">
        <f t="shared" si="153"/>
      </c>
      <c r="U356" s="48">
        <f t="shared" si="193"/>
      </c>
      <c r="V356" s="48">
        <f t="shared" si="56"/>
      </c>
      <c r="W356" s="49">
        <v>4</v>
      </c>
      <c r="X356" s="48">
        <f t="shared" si="110"/>
      </c>
      <c r="Y356" s="48">
        <f t="shared" si="641"/>
      </c>
      <c r="Z356" s="48">
        <f t="shared" si="795"/>
      </c>
      <c r="AA356" s="48">
        <f t="shared" si="213"/>
      </c>
      <c r="AB356" s="48">
        <f t="shared" si="279"/>
      </c>
      <c r="AC356" s="45">
        <f t="shared" si="130"/>
      </c>
      <c r="AD356" s="45">
        <f t="shared" si="173"/>
      </c>
      <c r="AE356" s="45">
        <f t="shared" si="23"/>
      </c>
      <c r="AF356" s="45">
        <f t="shared" si="87"/>
      </c>
      <c r="AG356" s="45">
        <f t="shared" si="661"/>
      </c>
      <c r="AH356" s="45">
        <f t="shared" si="820"/>
      </c>
      <c r="AI356" s="45">
        <f t="shared" si="234"/>
      </c>
      <c r="AJ356" s="50">
        <v>58</v>
      </c>
      <c r="AK356" s="72">
        <v>24264</v>
      </c>
      <c r="AL356" s="72">
        <v>626</v>
      </c>
      <c r="AM356" s="72">
        <v>695</v>
      </c>
      <c r="AN356" s="72">
        <v>84</v>
      </c>
      <c r="AO356" s="50">
        <v>20</v>
      </c>
      <c r="AP356" s="43">
        <v>41</v>
      </c>
      <c r="AQ356" s="43">
        <v>71</v>
      </c>
      <c r="AR356" s="50">
        <v>4</v>
      </c>
      <c r="AS356" s="43">
        <v>6</v>
      </c>
      <c r="AT356" s="43">
        <v>2</v>
      </c>
      <c r="AU356" s="43">
        <v>11</v>
      </c>
      <c r="AV356" s="51"/>
      <c r="AW356" s="51"/>
      <c r="AX356" s="52">
        <f t="shared" si="356"/>
      </c>
      <c r="AY356" s="7"/>
    </row>
    <row customHeight="true" ht="18.452380952380953" r="357">
      <c r="A357" s="34"/>
      <c r="B357" s="89" t="s">
        <v>66</v>
      </c>
      <c r="C357" s="36" t="s">
        <v>81</v>
      </c>
      <c r="D357" s="37" t="s">
        <v>60</v>
      </c>
      <c r="E357" s="71" t="s">
        <v>85</v>
      </c>
      <c r="F357" s="74">
        <f t="shared" si="738"/>
      </c>
      <c r="G357" s="39">
        <v>3394.45</v>
      </c>
      <c r="H357" s="39">
        <v>1431.18</v>
      </c>
      <c r="I357" s="46">
        <v>0</v>
      </c>
      <c r="J357" s="42">
        <v>5</v>
      </c>
      <c r="K357" s="39">
        <v>12012.800000000017</v>
      </c>
      <c r="L357" s="42">
        <v>0</v>
      </c>
      <c r="M357" s="39">
        <v>0</v>
      </c>
      <c r="N357" s="44">
        <v>1</v>
      </c>
      <c r="O357" s="45">
        <f t="shared" si="840"/>
      </c>
      <c r="P357" s="46"/>
      <c r="Q357" s="47">
        <f t="shared" si="259"/>
      </c>
      <c r="R357" s="42">
        <f t="shared" si="470"/>
      </c>
      <c r="S357" s="39">
        <f t="shared" si="584"/>
      </c>
      <c r="T357" s="48">
        <f t="shared" si="153"/>
      </c>
      <c r="U357" s="48">
        <f t="shared" si="193"/>
      </c>
      <c r="V357" s="48">
        <f t="shared" si="56"/>
      </c>
      <c r="W357" s="49">
        <v>5</v>
      </c>
      <c r="X357" s="48">
        <f t="shared" si="110"/>
      </c>
      <c r="Y357" s="48">
        <f t="shared" si="641"/>
      </c>
      <c r="Z357" s="48">
        <f t="shared" si="795"/>
      </c>
      <c r="AA357" s="48">
        <f t="shared" si="213"/>
      </c>
      <c r="AB357" s="48">
        <f t="shared" si="279"/>
      </c>
      <c r="AC357" s="45">
        <f t="shared" si="130"/>
      </c>
      <c r="AD357" s="45">
        <f t="shared" si="173"/>
      </c>
      <c r="AE357" s="45">
        <f t="shared" si="23"/>
      </c>
      <c r="AF357" s="45">
        <f t="shared" si="87"/>
      </c>
      <c r="AG357" s="45">
        <f t="shared" si="661"/>
      </c>
      <c r="AH357" s="45">
        <f t="shared" si="820"/>
      </c>
      <c r="AI357" s="45">
        <f t="shared" si="234"/>
      </c>
      <c r="AJ357" s="44">
        <v>57</v>
      </c>
      <c r="AK357" s="42">
        <v>34193</v>
      </c>
      <c r="AL357" s="42">
        <v>900</v>
      </c>
      <c r="AM357" s="42">
        <v>941</v>
      </c>
      <c r="AN357" s="42">
        <v>96</v>
      </c>
      <c r="AO357" s="50">
        <v>31</v>
      </c>
      <c r="AP357" s="42">
        <v>76</v>
      </c>
      <c r="AQ357" s="43">
        <v>100</v>
      </c>
      <c r="AR357" s="50">
        <v>6</v>
      </c>
      <c r="AS357" s="44">
        <v>6</v>
      </c>
      <c r="AT357" s="44">
        <v>1</v>
      </c>
      <c r="AU357" s="44">
        <v>12</v>
      </c>
      <c r="AV357" s="51"/>
      <c r="AW357" s="51"/>
      <c r="AX357" s="52">
        <f t="shared" si="356"/>
      </c>
      <c r="AY357" s="7"/>
    </row>
    <row r="358">
      <c r="A358" s="34"/>
      <c r="B358" s="89" t="s">
        <v>66</v>
      </c>
      <c r="C358" s="36" t="s">
        <v>81</v>
      </c>
      <c r="D358" s="37" t="s">
        <v>60</v>
      </c>
      <c r="E358" s="71" t="s">
        <v>86</v>
      </c>
      <c r="F358" s="39">
        <f t="shared" si="738"/>
      </c>
      <c r="G358" s="39">
        <v>3180.45</v>
      </c>
      <c r="H358" s="39">
        <v>1352.47</v>
      </c>
      <c r="I358" s="46">
        <v>0</v>
      </c>
      <c r="J358" s="42">
        <v>2</v>
      </c>
      <c r="K358" s="39">
        <v>3983.2699999999895</v>
      </c>
      <c r="L358" s="42">
        <v>0</v>
      </c>
      <c r="M358" s="39">
        <v>0</v>
      </c>
      <c r="N358" s="44">
        <v>0</v>
      </c>
      <c r="O358" s="45">
        <f t="shared" si="840"/>
      </c>
      <c r="P358" s="46"/>
      <c r="Q358" s="47">
        <f t="shared" si="259"/>
      </c>
      <c r="R358" s="42">
        <f t="shared" si="470"/>
      </c>
      <c r="S358" s="39">
        <f t="shared" si="584"/>
      </c>
      <c r="T358" s="48">
        <f t="shared" si="153"/>
      </c>
      <c r="U358" s="48">
        <f t="shared" si="193"/>
      </c>
      <c r="V358" s="48">
        <f t="shared" si="56"/>
      </c>
      <c r="W358" s="49">
        <v>1</v>
      </c>
      <c r="X358" s="48">
        <f t="shared" si="110"/>
      </c>
      <c r="Y358" s="48">
        <f t="shared" si="641"/>
      </c>
      <c r="Z358" s="48">
        <f t="shared" si="795"/>
      </c>
      <c r="AA358" s="48">
        <f t="shared" si="213"/>
      </c>
      <c r="AB358" s="48">
        <f t="shared" si="279"/>
      </c>
      <c r="AC358" s="45">
        <f t="shared" si="130"/>
      </c>
      <c r="AD358" s="45">
        <f t="shared" si="173"/>
      </c>
      <c r="AE358" s="45">
        <f t="shared" si="23"/>
      </c>
      <c r="AF358" s="45">
        <f t="shared" si="87"/>
      </c>
      <c r="AG358" s="45">
        <f t="shared" si="661"/>
      </c>
      <c r="AH358" s="45">
        <f t="shared" si="820"/>
      </c>
      <c r="AI358" s="45">
        <f t="shared" si="234"/>
      </c>
      <c r="AJ358" s="50">
        <v>56</v>
      </c>
      <c r="AK358" s="43">
        <v>33924</v>
      </c>
      <c r="AL358" s="72">
        <v>1086</v>
      </c>
      <c r="AM358" s="72">
        <v>1160</v>
      </c>
      <c r="AN358" s="72">
        <v>94</v>
      </c>
      <c r="AO358" s="50">
        <v>18</v>
      </c>
      <c r="AP358" s="43">
        <v>55</v>
      </c>
      <c r="AQ358" s="43">
        <v>91</v>
      </c>
      <c r="AR358" s="50">
        <v>2</v>
      </c>
      <c r="AS358" s="43">
        <v>4</v>
      </c>
      <c r="AT358" s="43">
        <v>2</v>
      </c>
      <c r="AU358" s="43">
        <v>6</v>
      </c>
      <c r="AV358" s="51"/>
      <c r="AW358" s="51"/>
      <c r="AX358" s="52">
        <f t="shared" si="356"/>
      </c>
      <c r="AY358" s="7"/>
    </row>
    <row r="359">
      <c r="A359" s="34"/>
      <c r="B359" s="54" t="s">
        <v>65</v>
      </c>
      <c r="C359" s="54"/>
      <c r="D359" s="54"/>
      <c r="E359" s="54"/>
      <c r="F359" s="55">
        <f>SUM(F355:F358)</f>
      </c>
      <c r="G359" s="55">
        <f>SUM(G355:G358)</f>
      </c>
      <c r="H359" s="55">
        <f>SUM(H355:H358)</f>
      </c>
      <c r="I359" s="46">
        <f>SUM(I355:I358)</f>
      </c>
      <c r="J359" s="57">
        <f>SUM(J355:J358)</f>
      </c>
      <c r="K359" s="55">
        <f>SUM(K355:K358)</f>
      </c>
      <c r="L359" s="57">
        <f>SUM(L355:L358)</f>
      </c>
      <c r="M359" s="55">
        <f>SUM(M355:M358)</f>
      </c>
      <c r="N359" s="57">
        <f>SUM(N355:N358)</f>
      </c>
      <c r="O359" s="59">
        <f t="shared" si="840"/>
      </c>
      <c r="P359" s="60">
        <f>SUM(P355:P358)</f>
      </c>
      <c r="Q359" s="47">
        <f t="shared" si="259"/>
      </c>
      <c r="R359" s="57">
        <f>SUM(R355:R358)</f>
      </c>
      <c r="S359" s="55">
        <f>SUM(S355:S358)</f>
      </c>
      <c r="T359" s="61">
        <f t="shared" si="153"/>
      </c>
      <c r="U359" s="61">
        <f t="shared" si="193"/>
      </c>
      <c r="V359" s="61">
        <f t="shared" si="56"/>
      </c>
      <c r="W359" s="62">
        <f>SUM(W355:W358)</f>
      </c>
      <c r="X359" s="61">
        <f t="shared" si="110"/>
      </c>
      <c r="Y359" s="61">
        <f t="shared" si="641"/>
      </c>
      <c r="Z359" s="61">
        <f t="shared" si="795"/>
      </c>
      <c r="AA359" s="61">
        <f t="shared" si="213"/>
      </c>
      <c r="AB359" s="61">
        <f t="shared" si="279"/>
      </c>
      <c r="AC359" s="59">
        <f t="shared" si="130"/>
      </c>
      <c r="AD359" s="59">
        <f t="shared" si="173"/>
      </c>
      <c r="AE359" s="59">
        <f t="shared" si="23"/>
      </c>
      <c r="AF359" s="59">
        <f t="shared" si="87"/>
      </c>
      <c r="AG359" s="59">
        <f t="shared" si="661"/>
      </c>
      <c r="AH359" s="59">
        <f t="shared" si="820"/>
      </c>
      <c r="AI359" s="59">
        <f t="shared" si="234"/>
      </c>
      <c r="AJ359" s="57">
        <f>AVERAGE(AJ355:AJ358)</f>
      </c>
      <c r="AK359" s="57">
        <f>SUM(AK355:AK358)</f>
      </c>
      <c r="AL359" s="57">
        <f>SUM(AL355:AL358)</f>
      </c>
      <c r="AM359" s="57">
        <f>SUM(AM355:AM358)</f>
      </c>
      <c r="AN359" s="57">
        <f>SUM(AN355:AN358)</f>
      </c>
      <c r="AO359" s="63">
        <f>SUM(AO355:AO358)</f>
      </c>
      <c r="AP359" s="57">
        <f>SUM(AP355:AP358)</f>
      </c>
      <c r="AQ359" s="63">
        <f>SUM(AQ355:AQ358)</f>
      </c>
      <c r="AR359" s="63">
        <f>SUM(AR355:AR358)</f>
      </c>
      <c r="AS359" s="57">
        <f>SUM(AS355:AS358)</f>
      </c>
      <c r="AT359" s="57">
        <f>SUM(AT355:AT358)</f>
      </c>
      <c r="AU359" s="57">
        <f>SUM(AU355:AU358)</f>
      </c>
      <c r="AV359" s="64"/>
      <c r="AW359" s="64"/>
      <c r="AX359" s="57">
        <f>SUM(AX355:AX358)</f>
      </c>
      <c r="AY359" s="7"/>
    </row>
    <row r="360">
      <c r="A360" s="34"/>
      <c r="B360" s="89" t="s">
        <v>66</v>
      </c>
      <c r="C360" s="36" t="s">
        <v>81</v>
      </c>
      <c r="D360" s="37" t="s">
        <v>107</v>
      </c>
      <c r="E360" s="71" t="s">
        <v>87</v>
      </c>
      <c r="F360" s="74">
        <f t="shared" ref="F360:F361" si="739">G360+H360+I360</f>
      </c>
      <c r="G360" s="39">
        <v>4346.97</v>
      </c>
      <c r="H360" s="39">
        <v>868.04</v>
      </c>
      <c r="I360" s="46">
        <v>0</v>
      </c>
      <c r="J360" s="42">
        <v>0</v>
      </c>
      <c r="K360" s="39">
        <v>0</v>
      </c>
      <c r="L360" s="42">
        <v>0</v>
      </c>
      <c r="M360" s="39">
        <v>0</v>
      </c>
      <c r="N360" s="44">
        <v>0</v>
      </c>
      <c r="O360" s="45">
        <f t="shared" si="840"/>
      </c>
      <c r="P360" s="46"/>
      <c r="Q360" s="47">
        <f t="shared" si="259"/>
      </c>
      <c r="R360" s="42">
        <f t="shared" ref="R360:R361" si="471">J360+L360</f>
      </c>
      <c r="S360" s="39">
        <f t="shared" ref="S360:S361" si="585">K360+M360</f>
      </c>
      <c r="T360" s="48">
        <f t="shared" si="153"/>
      </c>
      <c r="U360" s="48">
        <f t="shared" si="193"/>
      </c>
      <c r="V360" s="48">
        <f t="shared" si="56"/>
      </c>
      <c r="W360" s="49">
        <v>0</v>
      </c>
      <c r="X360" s="48">
        <f t="shared" si="110"/>
      </c>
      <c r="Y360" s="48">
        <f t="shared" si="641"/>
      </c>
      <c r="Z360" s="48">
        <f t="shared" si="795"/>
      </c>
      <c r="AA360" s="48">
        <f t="shared" si="213"/>
      </c>
      <c r="AB360" s="48">
        <f t="shared" si="279"/>
      </c>
      <c r="AC360" s="45">
        <f t="shared" si="130"/>
      </c>
      <c r="AD360" s="45">
        <f t="shared" si="173"/>
      </c>
      <c r="AE360" s="45">
        <f t="shared" si="23"/>
      </c>
      <c r="AF360" s="45">
        <f t="shared" si="87"/>
      </c>
      <c r="AG360" s="45">
        <f t="shared" si="661"/>
      </c>
      <c r="AH360" s="45">
        <f t="shared" si="820"/>
      </c>
      <c r="AI360" s="45">
        <f t="shared" si="234"/>
      </c>
      <c r="AJ360" s="44">
        <v>53</v>
      </c>
      <c r="AK360" s="42">
        <v>31870</v>
      </c>
      <c r="AL360" s="42">
        <v>1259</v>
      </c>
      <c r="AM360" s="42">
        <v>1346</v>
      </c>
      <c r="AN360" s="42">
        <v>92</v>
      </c>
      <c r="AO360" s="50">
        <v>28</v>
      </c>
      <c r="AP360" s="42">
        <v>56</v>
      </c>
      <c r="AQ360" s="50">
        <v>99</v>
      </c>
      <c r="AR360" s="50">
        <v>0</v>
      </c>
      <c r="AS360" s="42">
        <v>2</v>
      </c>
      <c r="AT360" s="42">
        <v>3</v>
      </c>
      <c r="AU360" s="42">
        <v>8</v>
      </c>
      <c r="AV360" s="51"/>
      <c r="AW360" s="51"/>
      <c r="AX360" s="52">
        <f t="shared" ref="AX360:AX361" si="357">COUNT(AU360)</f>
      </c>
      <c r="AY360" s="7"/>
    </row>
    <row r="361">
      <c r="A361" s="34"/>
      <c r="B361" s="89" t="s">
        <v>66</v>
      </c>
      <c r="C361" s="36" t="s">
        <v>81</v>
      </c>
      <c r="D361" s="37" t="s">
        <v>107</v>
      </c>
      <c r="E361" s="75" t="s">
        <v>88</v>
      </c>
      <c r="F361" s="39">
        <f t="shared" si="739"/>
      </c>
      <c r="G361" s="39">
        <v>3396.77</v>
      </c>
      <c r="H361" s="39">
        <v>720.49</v>
      </c>
      <c r="I361" s="46">
        <v>0</v>
      </c>
      <c r="J361" s="42">
        <v>6</v>
      </c>
      <c r="K361" s="39">
        <v>13075.929999999993</v>
      </c>
      <c r="L361" s="42">
        <v>1</v>
      </c>
      <c r="M361" s="39">
        <v>5096.52</v>
      </c>
      <c r="N361" s="44">
        <v>0</v>
      </c>
      <c r="O361" s="45">
        <f t="shared" si="840"/>
      </c>
      <c r="P361" s="46"/>
      <c r="Q361" s="47">
        <f t="shared" si="259"/>
      </c>
      <c r="R361" s="42">
        <f t="shared" si="471"/>
      </c>
      <c r="S361" s="39">
        <f t="shared" si="585"/>
      </c>
      <c r="T361" s="48">
        <f t="shared" si="153"/>
      </c>
      <c r="U361" s="48">
        <f t="shared" si="193"/>
      </c>
      <c r="V361" s="48">
        <f t="shared" si="56"/>
      </c>
      <c r="W361" s="49">
        <v>4</v>
      </c>
      <c r="X361" s="48">
        <f t="shared" si="110"/>
      </c>
      <c r="Y361" s="48">
        <f t="shared" si="641"/>
      </c>
      <c r="Z361" s="48">
        <f t="shared" si="795"/>
      </c>
      <c r="AA361" s="48">
        <f t="shared" si="213"/>
      </c>
      <c r="AB361" s="48">
        <f t="shared" si="279"/>
      </c>
      <c r="AC361" s="45">
        <f t="shared" si="130"/>
      </c>
      <c r="AD361" s="45">
        <f t="shared" si="173"/>
      </c>
      <c r="AE361" s="45">
        <f t="shared" si="23"/>
      </c>
      <c r="AF361" s="45">
        <f t="shared" si="87"/>
      </c>
      <c r="AG361" s="45">
        <f t="shared" si="661"/>
      </c>
      <c r="AH361" s="45">
        <f t="shared" si="820"/>
      </c>
      <c r="AI361" s="45">
        <f t="shared" si="234"/>
      </c>
      <c r="AJ361" s="44">
        <v>53</v>
      </c>
      <c r="AK361" s="42">
        <v>29282</v>
      </c>
      <c r="AL361" s="42">
        <v>1136</v>
      </c>
      <c r="AM361" s="42">
        <v>1192</v>
      </c>
      <c r="AN361" s="42">
        <v>82</v>
      </c>
      <c r="AO361" s="50">
        <v>29</v>
      </c>
      <c r="AP361" s="42">
        <v>105</v>
      </c>
      <c r="AQ361" s="43">
        <v>102</v>
      </c>
      <c r="AR361" s="50">
        <v>7</v>
      </c>
      <c r="AS361" s="42">
        <v>5</v>
      </c>
      <c r="AT361" s="42">
        <v>2</v>
      </c>
      <c r="AU361" s="42">
        <v>3</v>
      </c>
      <c r="AV361" s="51"/>
      <c r="AW361" s="51"/>
      <c r="AX361" s="52">
        <f t="shared" si="357"/>
      </c>
      <c r="AY361" s="7"/>
    </row>
    <row r="362">
      <c r="A362" s="34"/>
      <c r="B362" s="54" t="s">
        <v>65</v>
      </c>
      <c r="C362" s="54"/>
      <c r="D362" s="54"/>
      <c r="E362" s="54"/>
      <c r="F362" s="76">
        <f>SUM(F360:F361)</f>
      </c>
      <c r="G362" s="55">
        <f>SUM(G360:G361)</f>
      </c>
      <c r="H362" s="55">
        <f>SUM(H360:H361)</f>
      </c>
      <c r="I362" s="46">
        <f>SUM(I360:I361)</f>
      </c>
      <c r="J362" s="57">
        <f>SUM(J360:J361)</f>
      </c>
      <c r="K362" s="55">
        <f>SUM(K360:K361)</f>
      </c>
      <c r="L362" s="57">
        <f>SUM(L360:L361)</f>
      </c>
      <c r="M362" s="55">
        <f>SUM(M360:M361)</f>
      </c>
      <c r="N362" s="57">
        <f>SUM(N360:N361)</f>
      </c>
      <c r="O362" s="59">
        <f t="shared" si="840"/>
      </c>
      <c r="P362" s="60">
        <f>SUM(P360:P361)</f>
      </c>
      <c r="Q362" s="47">
        <f t="shared" si="259"/>
      </c>
      <c r="R362" s="57">
        <f>SUM(R360:R361)</f>
      </c>
      <c r="S362" s="55">
        <f>SUM(S360:S361)</f>
      </c>
      <c r="T362" s="61">
        <f t="shared" si="153"/>
      </c>
      <c r="U362" s="61">
        <f t="shared" si="193"/>
      </c>
      <c r="V362" s="61">
        <f t="shared" si="56"/>
      </c>
      <c r="W362" s="62">
        <f>SUM(W360:W361)</f>
      </c>
      <c r="X362" s="61">
        <f t="shared" si="110"/>
      </c>
      <c r="Y362" s="61">
        <f t="shared" si="641"/>
      </c>
      <c r="Z362" s="61">
        <f t="shared" si="795"/>
      </c>
      <c r="AA362" s="61">
        <f t="shared" si="213"/>
      </c>
      <c r="AB362" s="61">
        <f t="shared" si="279"/>
      </c>
      <c r="AC362" s="59">
        <f t="shared" si="130"/>
      </c>
      <c r="AD362" s="59">
        <f t="shared" si="173"/>
      </c>
      <c r="AE362" s="59">
        <f t="shared" si="23"/>
      </c>
      <c r="AF362" s="59">
        <f t="shared" si="87"/>
      </c>
      <c r="AG362" s="59">
        <f t="shared" si="661"/>
      </c>
      <c r="AH362" s="59">
        <f t="shared" si="820"/>
      </c>
      <c r="AI362" s="59">
        <f t="shared" si="234"/>
      </c>
      <c r="AJ362" s="57">
        <f>AVERAGE(AJ360:AJ361)</f>
      </c>
      <c r="AK362" s="57">
        <f>SUM(AK360:AK361)</f>
      </c>
      <c r="AL362" s="57">
        <f>SUM(AL360:AL361)</f>
      </c>
      <c r="AM362" s="57">
        <f>SUM(AM360:AM361)</f>
      </c>
      <c r="AN362" s="57">
        <f>SUM(AN360:AN361)</f>
      </c>
      <c r="AO362" s="63">
        <f>SUM(AO360:AO361)</f>
      </c>
      <c r="AP362" s="57">
        <f>SUM(AP360:AP361)</f>
      </c>
      <c r="AQ362" s="63">
        <f>SUM(AQ360:AQ361)</f>
      </c>
      <c r="AR362" s="63">
        <f>SUM(AR360:AR361)</f>
      </c>
      <c r="AS362" s="57">
        <f>SUM(AS360:AS361)</f>
      </c>
      <c r="AT362" s="57">
        <f>SUM(AT360:AT361)</f>
      </c>
      <c r="AU362" s="57">
        <f>SUM(AU360:AU361)</f>
      </c>
      <c r="AV362" s="64"/>
      <c r="AW362" s="64"/>
      <c r="AX362" s="57">
        <f>SUM(AX360:AX361)</f>
      </c>
      <c r="AY362" s="7"/>
    </row>
    <row r="363">
      <c r="A363" s="34"/>
      <c r="B363" s="89" t="s">
        <v>66</v>
      </c>
      <c r="C363" s="35" t="s">
        <v>81</v>
      </c>
      <c r="D363" s="37" t="s">
        <v>67</v>
      </c>
      <c r="E363" s="71" t="s">
        <v>89</v>
      </c>
      <c r="F363" s="74">
        <f t="shared" ref="F363:F364" si="740">G363+H363+I363</f>
      </c>
      <c r="G363" s="39">
        <v>3320.23</v>
      </c>
      <c r="H363" s="39">
        <v>999.88</v>
      </c>
      <c r="I363" s="46">
        <v>0</v>
      </c>
      <c r="J363" s="42">
        <v>5</v>
      </c>
      <c r="K363" s="39">
        <v>10521.229999999981</v>
      </c>
      <c r="L363" s="42">
        <v>0</v>
      </c>
      <c r="M363" s="39">
        <v>0</v>
      </c>
      <c r="N363" s="44">
        <v>0</v>
      </c>
      <c r="O363" s="45">
        <f t="shared" si="840"/>
      </c>
      <c r="P363" s="46"/>
      <c r="Q363" s="47">
        <f t="shared" si="259"/>
      </c>
      <c r="R363" s="42">
        <f t="shared" ref="R363:R364" si="472">J363+L363</f>
      </c>
      <c r="S363" s="39">
        <f t="shared" ref="S363:S364" si="586">K363+M363</f>
      </c>
      <c r="T363" s="48">
        <f t="shared" si="153"/>
      </c>
      <c r="U363" s="48">
        <f t="shared" si="193"/>
      </c>
      <c r="V363" s="48">
        <f t="shared" si="56"/>
      </c>
      <c r="W363" s="49">
        <v>3</v>
      </c>
      <c r="X363" s="48">
        <f t="shared" si="110"/>
      </c>
      <c r="Y363" s="48">
        <f t="shared" si="641"/>
      </c>
      <c r="Z363" s="48">
        <f t="shared" si="795"/>
      </c>
      <c r="AA363" s="48">
        <f t="shared" si="213"/>
      </c>
      <c r="AB363" s="48">
        <f t="shared" si="279"/>
      </c>
      <c r="AC363" s="45">
        <f t="shared" si="130"/>
      </c>
      <c r="AD363" s="45">
        <f t="shared" si="173"/>
      </c>
      <c r="AE363" s="45">
        <f t="shared" si="23"/>
      </c>
      <c r="AF363" s="45">
        <f t="shared" si="87"/>
      </c>
      <c r="AG363" s="45">
        <f t="shared" si="661"/>
      </c>
      <c r="AH363" s="45">
        <f t="shared" si="820"/>
      </c>
      <c r="AI363" s="45">
        <f t="shared" si="234"/>
      </c>
      <c r="AJ363" s="44">
        <v>53</v>
      </c>
      <c r="AK363" s="42">
        <v>34702</v>
      </c>
      <c r="AL363" s="42">
        <v>1204</v>
      </c>
      <c r="AM363" s="42">
        <v>1257</v>
      </c>
      <c r="AN363" s="42">
        <v>95</v>
      </c>
      <c r="AO363" s="50">
        <v>35</v>
      </c>
      <c r="AP363" s="42">
        <v>111</v>
      </c>
      <c r="AQ363" s="43">
        <v>118</v>
      </c>
      <c r="AR363" s="50">
        <v>6</v>
      </c>
      <c r="AS363" s="42">
        <v>5</v>
      </c>
      <c r="AT363" s="42">
        <v>1</v>
      </c>
      <c r="AU363" s="42">
        <v>6</v>
      </c>
      <c r="AV363" s="51"/>
      <c r="AW363" s="51"/>
      <c r="AX363" s="77">
        <f t="shared" ref="AX363:AX364" si="358">COUNT(AU363)</f>
      </c>
      <c r="AY363" s="7"/>
    </row>
    <row r="364">
      <c r="A364" s="34"/>
      <c r="B364" s="89" t="s">
        <v>66</v>
      </c>
      <c r="C364" s="36" t="s">
        <v>81</v>
      </c>
      <c r="D364" s="37" t="s">
        <v>67</v>
      </c>
      <c r="E364" s="75" t="s">
        <v>90</v>
      </c>
      <c r="F364" s="39">
        <f t="shared" si="740"/>
      </c>
      <c r="G364" s="39">
        <v>2333.43</v>
      </c>
      <c r="H364" s="39">
        <v>1322.49</v>
      </c>
      <c r="I364" s="46">
        <v>0</v>
      </c>
      <c r="J364" s="42">
        <v>3</v>
      </c>
      <c r="K364" s="39">
        <v>5984.549999999988</v>
      </c>
      <c r="L364" s="42">
        <v>0</v>
      </c>
      <c r="M364" s="39">
        <v>0</v>
      </c>
      <c r="N364" s="44">
        <v>0</v>
      </c>
      <c r="O364" s="45">
        <f t="shared" si="840"/>
      </c>
      <c r="P364" s="46"/>
      <c r="Q364" s="47">
        <f t="shared" si="259"/>
      </c>
      <c r="R364" s="42">
        <f t="shared" si="472"/>
      </c>
      <c r="S364" s="39">
        <f t="shared" si="586"/>
      </c>
      <c r="T364" s="48">
        <f t="shared" si="153"/>
      </c>
      <c r="U364" s="48">
        <f t="shared" si="193"/>
      </c>
      <c r="V364" s="48">
        <f t="shared" si="56"/>
      </c>
      <c r="W364" s="49">
        <v>3</v>
      </c>
      <c r="X364" s="48">
        <f t="shared" si="110"/>
      </c>
      <c r="Y364" s="48">
        <f t="shared" si="641"/>
      </c>
      <c r="Z364" s="48">
        <f t="shared" si="795"/>
      </c>
      <c r="AA364" s="48">
        <f t="shared" si="213"/>
      </c>
      <c r="AB364" s="48">
        <f t="shared" si="279"/>
      </c>
      <c r="AC364" s="45">
        <f t="shared" si="130"/>
      </c>
      <c r="AD364" s="45">
        <f t="shared" si="173"/>
      </c>
      <c r="AE364" s="45">
        <f t="shared" si="23"/>
      </c>
      <c r="AF364" s="45">
        <f t="shared" si="87"/>
      </c>
      <c r="AG364" s="45">
        <f t="shared" si="661"/>
      </c>
      <c r="AH364" s="45">
        <f t="shared" si="820"/>
      </c>
      <c r="AI364" s="45">
        <f t="shared" si="234"/>
      </c>
      <c r="AJ364" s="44">
        <v>53</v>
      </c>
      <c r="AK364" s="42">
        <v>31322</v>
      </c>
      <c r="AL364" s="42">
        <v>935</v>
      </c>
      <c r="AM364" s="42">
        <v>963</v>
      </c>
      <c r="AN364" s="42">
        <v>124</v>
      </c>
      <c r="AO364" s="50">
        <v>27</v>
      </c>
      <c r="AP364" s="42">
        <v>114</v>
      </c>
      <c r="AQ364" s="43">
        <v>99</v>
      </c>
      <c r="AR364" s="50">
        <v>3</v>
      </c>
      <c r="AS364" s="42">
        <v>10</v>
      </c>
      <c r="AT364" s="42">
        <v>1</v>
      </c>
      <c r="AU364" s="42">
        <v>22</v>
      </c>
      <c r="AV364" s="51"/>
      <c r="AW364" s="51"/>
      <c r="AX364" s="77">
        <f t="shared" si="358"/>
      </c>
      <c r="AY364" s="7"/>
    </row>
    <row r="365">
      <c r="A365" s="34"/>
      <c r="B365" s="54" t="s">
        <v>65</v>
      </c>
      <c r="C365" s="54"/>
      <c r="D365" s="54"/>
      <c r="E365" s="54"/>
      <c r="F365" s="76">
        <f>SUM(F363:F364)</f>
      </c>
      <c r="G365" s="76">
        <f>SUM(G363:G364)</f>
      </c>
      <c r="H365" s="76">
        <f>SUM(H363:H364)</f>
      </c>
      <c r="I365" s="46">
        <f>SUM(I363:I364)</f>
      </c>
      <c r="J365" s="57">
        <f>SUM(J363:J364)</f>
      </c>
      <c r="K365" s="55">
        <f>SUM(K363:K364)</f>
      </c>
      <c r="L365" s="57">
        <f>SUM(L363:L364)</f>
      </c>
      <c r="M365" s="55">
        <f>SUM(M363:M364)</f>
      </c>
      <c r="N365" s="57">
        <f>SUM(N363:N364)</f>
      </c>
      <c r="O365" s="59">
        <f t="shared" si="840"/>
      </c>
      <c r="P365" s="60">
        <f>SUM(P363:P364)</f>
      </c>
      <c r="Q365" s="47">
        <f t="shared" si="259"/>
      </c>
      <c r="R365" s="57">
        <f>SUM(R363:R364)</f>
      </c>
      <c r="S365" s="55">
        <f>SUM(S363:S364)</f>
      </c>
      <c r="T365" s="61">
        <f t="shared" si="153"/>
      </c>
      <c r="U365" s="61">
        <f t="shared" si="193"/>
      </c>
      <c r="V365" s="61">
        <f t="shared" si="56"/>
      </c>
      <c r="W365" s="62">
        <f>SUM(W363:W364)</f>
      </c>
      <c r="X365" s="61">
        <f t="shared" si="110"/>
      </c>
      <c r="Y365" s="61">
        <f t="shared" si="641"/>
      </c>
      <c r="Z365" s="61">
        <f t="shared" si="795"/>
      </c>
      <c r="AA365" s="61">
        <f t="shared" si="213"/>
      </c>
      <c r="AB365" s="61">
        <f t="shared" si="279"/>
      </c>
      <c r="AC365" s="59">
        <f t="shared" si="130"/>
      </c>
      <c r="AD365" s="59">
        <f t="shared" si="173"/>
      </c>
      <c r="AE365" s="59">
        <f t="shared" si="23"/>
      </c>
      <c r="AF365" s="59">
        <f t="shared" si="87"/>
      </c>
      <c r="AG365" s="59">
        <f t="shared" si="661"/>
      </c>
      <c r="AH365" s="59">
        <f t="shared" si="820"/>
      </c>
      <c r="AI365" s="59">
        <f t="shared" si="234"/>
      </c>
      <c r="AJ365" s="57">
        <f>AVERAGE(AJ363:AJ364)</f>
      </c>
      <c r="AK365" s="57">
        <f>SUM(AK363:AK364)</f>
      </c>
      <c r="AL365" s="57">
        <f>SUM(AL363:AL364)</f>
      </c>
      <c r="AM365" s="57">
        <f>SUM(AM363:AM364)</f>
      </c>
      <c r="AN365" s="57">
        <f>SUM(AN363:AN364)</f>
      </c>
      <c r="AO365" s="57">
        <f>SUM(AO363:AO364)</f>
      </c>
      <c r="AP365" s="57">
        <f>SUM(AP363:AP364)</f>
      </c>
      <c r="AQ365" s="57">
        <f>SUM(AQ363:AQ364)</f>
      </c>
      <c r="AR365" s="57">
        <f>SUM(AR363:AR364)</f>
      </c>
      <c r="AS365" s="57">
        <f>SUM(AS363:AS364)</f>
      </c>
      <c r="AT365" s="57">
        <f>SUM(AT363:AT364)</f>
      </c>
      <c r="AU365" s="57">
        <f>SUM(AU363:AU364)</f>
      </c>
      <c r="AV365" s="64"/>
      <c r="AW365" s="64"/>
      <c r="AX365" s="57">
        <f>SUM(AX363:AX364)</f>
      </c>
      <c r="AY365" s="7"/>
    </row>
    <row r="366">
      <c r="A366" s="34"/>
      <c r="B366" s="78" t="s">
        <v>91</v>
      </c>
      <c r="C366" s="78"/>
      <c r="D366" s="78"/>
      <c r="E366" s="78"/>
      <c r="F366" s="87">
        <f>F365+F362+F359+F354+F348+F342</f>
      </c>
      <c r="G366" s="87">
        <f>G365+G362+G359+G354+G348+G342</f>
      </c>
      <c r="H366" s="87">
        <f>H365+H362+H359+H354+H348+H342</f>
      </c>
      <c r="I366" s="93">
        <f>I362+I359+I354+I348+I365</f>
      </c>
      <c r="J366" s="92">
        <f>J365+J362+J359+J354+J348+J342</f>
      </c>
      <c r="K366" s="87">
        <f>K365+K362+K359+K354+K348+K342</f>
      </c>
      <c r="L366" s="92">
        <f>L365+L362+L359+L354+L348+L342</f>
      </c>
      <c r="M366" s="87">
        <f>M365+M362+M359+M354+M348+M342</f>
      </c>
      <c r="N366" s="92">
        <f>N365+N362+N359+N354+N348+N342</f>
      </c>
      <c r="O366" s="82">
        <f t="shared" si="840"/>
      </c>
      <c r="P366" s="92">
        <f>P362+P359+P354+P348+P365</f>
      </c>
      <c r="Q366" s="83">
        <f t="shared" si="259"/>
      </c>
      <c r="R366" s="92">
        <f>R365+R362+R359+R354+R348+R342</f>
      </c>
      <c r="S366" s="87">
        <f>S365+S362+S359+S354+S348+S342</f>
      </c>
      <c r="T366" s="80">
        <f t="shared" si="153"/>
      </c>
      <c r="U366" s="80">
        <f t="shared" si="193"/>
      </c>
      <c r="V366" s="80">
        <f t="shared" si="56"/>
      </c>
      <c r="W366" s="92">
        <f>W365+W362+W359+W354+W348+W342</f>
      </c>
      <c r="X366" s="80">
        <f t="shared" si="110"/>
      </c>
      <c r="Y366" s="80">
        <f t="shared" si="641"/>
      </c>
      <c r="Z366" s="80">
        <f t="shared" si="795"/>
      </c>
      <c r="AA366" s="80">
        <f t="shared" si="213"/>
      </c>
      <c r="AB366" s="80">
        <f t="shared" si="279"/>
      </c>
      <c r="AC366" s="82">
        <f t="shared" si="130"/>
      </c>
      <c r="AD366" s="82">
        <f t="shared" si="173"/>
      </c>
      <c r="AE366" s="82">
        <f t="shared" si="23"/>
      </c>
      <c r="AF366" s="82">
        <f t="shared" si="87"/>
      </c>
      <c r="AG366" s="82">
        <f t="shared" si="661"/>
      </c>
      <c r="AH366" s="82">
        <f t="shared" si="820"/>
      </c>
      <c r="AI366" s="82">
        <f t="shared" si="234"/>
      </c>
      <c r="AJ366" s="84"/>
      <c r="AK366" s="92">
        <f>AK365+AK362+AK359+AK354+AK348+AK342</f>
      </c>
      <c r="AL366" s="92">
        <f>AL365+AL362+AL359+AL354+AL348+AL342</f>
      </c>
      <c r="AM366" s="92">
        <f>AM365+AM362+AM359+AM354+AM348+AM342</f>
      </c>
      <c r="AN366" s="92">
        <f>AN365+AN362+AN359+AN354+AN348+AN342</f>
      </c>
      <c r="AO366" s="92">
        <f>AO365+AO362+AO359+AO354+AO348+AO342</f>
      </c>
      <c r="AP366" s="92">
        <f>AP365+AP362+AP359+AP354+AP348+AP342</f>
      </c>
      <c r="AQ366" s="92">
        <f>AQ365+AQ362+AQ359+AQ354+AQ348+AQ342</f>
      </c>
      <c r="AR366" s="92">
        <f>AR365+AR362+AR359+AR354+AR348+AR342</f>
      </c>
      <c r="AS366" s="92">
        <f>AS365+AS362+AS359+AS354+AS348+AS342</f>
      </c>
      <c r="AT366" s="92">
        <f>AT365+AT362+AT359+AT354+AT348+AT342</f>
      </c>
      <c r="AU366" s="92">
        <f>AU365+AU362+AU359+AU354+AU348+AU342</f>
      </c>
      <c r="AV366" s="85"/>
      <c r="AW366" s="85"/>
      <c r="AX366" s="80">
        <f>AX362+AX359+AX354+AX348+AX365</f>
      </c>
      <c r="AY366" s="7"/>
    </row>
    <row r="367">
      <c r="A367" s="91"/>
      <c r="B367" s="2" t="s">
        <v>1</v>
      </c>
      <c r="C367" s="2"/>
      <c r="D367" s="2"/>
      <c r="E367" s="2"/>
      <c r="F367" s="3" t="s">
        <v>2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4" t="s">
        <v>3</v>
      </c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5" t="s">
        <v>4</v>
      </c>
      <c r="AW367" s="5"/>
      <c r="AX367" s="6" t="s">
        <v>5</v>
      </c>
      <c r="AY367" s="7"/>
    </row>
    <row r="368">
      <c r="A368" s="91"/>
      <c r="B368" s="2"/>
      <c r="C368" s="2"/>
      <c r="D368" s="2"/>
      <c r="E368" s="2"/>
      <c r="F368" s="8" t="s">
        <v>6</v>
      </c>
      <c r="G368" s="8"/>
      <c r="H368" s="8"/>
      <c r="I368" s="8"/>
      <c r="J368" s="9" t="s">
        <v>94</v>
      </c>
      <c r="K368" s="9"/>
      <c r="L368" s="9"/>
      <c r="M368" s="9"/>
      <c r="N368" s="9"/>
      <c r="O368" s="9"/>
      <c r="P368" s="9"/>
      <c r="Q368" s="9"/>
      <c r="R368" s="9"/>
      <c r="S368" s="9"/>
      <c r="T368" s="10" t="s">
        <v>7</v>
      </c>
      <c r="U368" s="10"/>
      <c r="V368" s="10"/>
      <c r="W368" s="10"/>
      <c r="X368" s="10"/>
      <c r="Y368" s="10"/>
      <c r="Z368" s="11" t="s">
        <v>8</v>
      </c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2" t="s">
        <v>9</v>
      </c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3"/>
      <c r="AW368" s="14"/>
      <c r="AX368" s="6"/>
      <c r="AY368" s="7"/>
    </row>
    <row r="369">
      <c r="A369" s="91"/>
      <c r="B369" s="15" t="s">
        <v>10</v>
      </c>
      <c r="C369" s="16" t="s">
        <v>11</v>
      </c>
      <c r="D369" s="17" t="s">
        <v>12</v>
      </c>
      <c r="E369" s="18" t="s">
        <v>13</v>
      </c>
      <c r="F369" s="19" t="s">
        <v>14</v>
      </c>
      <c r="G369" s="8" t="s">
        <v>15</v>
      </c>
      <c r="H369" s="20" t="s">
        <v>16</v>
      </c>
      <c r="I369" s="21" t="s">
        <v>17</v>
      </c>
      <c r="J369" s="22" t="s">
        <v>18</v>
      </c>
      <c r="K369" s="23" t="s">
        <v>19</v>
      </c>
      <c r="L369" s="24" t="s">
        <v>20</v>
      </c>
      <c r="M369" s="23" t="s">
        <v>21</v>
      </c>
      <c r="N369" s="23" t="s">
        <v>22</v>
      </c>
      <c r="O369" s="23" t="s">
        <v>23</v>
      </c>
      <c r="P369" s="25" t="s">
        <v>24</v>
      </c>
      <c r="Q369" s="23" t="s">
        <v>25</v>
      </c>
      <c r="R369" s="22" t="s">
        <v>26</v>
      </c>
      <c r="S369" s="26" t="s">
        <v>27</v>
      </c>
      <c r="T369" s="10" t="s">
        <v>28</v>
      </c>
      <c r="U369" s="10" t="s">
        <v>29</v>
      </c>
      <c r="V369" s="10" t="s">
        <v>30</v>
      </c>
      <c r="W369" s="27" t="s">
        <v>31</v>
      </c>
      <c r="X369" s="10" t="s">
        <v>32</v>
      </c>
      <c r="Y369" s="28" t="s">
        <v>33</v>
      </c>
      <c r="Z369" s="29" t="s">
        <v>34</v>
      </c>
      <c r="AA369" s="30" t="s">
        <v>35</v>
      </c>
      <c r="AB369" s="31" t="s">
        <v>36</v>
      </c>
      <c r="AC369" s="30" t="s">
        <v>37</v>
      </c>
      <c r="AD369" s="30" t="s">
        <v>38</v>
      </c>
      <c r="AE369" s="32" t="s">
        <v>39</v>
      </c>
      <c r="AF369" s="30" t="s">
        <v>40</v>
      </c>
      <c r="AG369" s="30" t="s">
        <v>41</v>
      </c>
      <c r="AH369" s="30" t="s">
        <v>42</v>
      </c>
      <c r="AI369" s="32" t="s">
        <v>43</v>
      </c>
      <c r="AJ369" s="32" t="s">
        <v>44</v>
      </c>
      <c r="AK369" s="12" t="s">
        <v>45</v>
      </c>
      <c r="AL369" s="33" t="s">
        <v>46</v>
      </c>
      <c r="AM369" s="33" t="s">
        <v>47</v>
      </c>
      <c r="AN369" s="33" t="s">
        <v>48</v>
      </c>
      <c r="AO369" s="33" t="s">
        <v>49</v>
      </c>
      <c r="AP369" s="33" t="s">
        <v>50</v>
      </c>
      <c r="AQ369" s="12" t="s">
        <v>51</v>
      </c>
      <c r="AR369" s="12" t="s">
        <v>52</v>
      </c>
      <c r="AS369" s="12" t="s">
        <v>53</v>
      </c>
      <c r="AT369" s="12" t="s">
        <v>54</v>
      </c>
      <c r="AU369" s="12" t="s">
        <v>55</v>
      </c>
      <c r="AV369" s="13"/>
      <c r="AW369" s="14"/>
      <c r="AX369" s="6" t="s">
        <v>56</v>
      </c>
      <c r="AY369" s="7"/>
    </row>
    <row r="370">
      <c r="A370" s="34" t="s">
        <v>110</v>
      </c>
      <c r="B370" s="89" t="s">
        <v>66</v>
      </c>
      <c r="C370" s="36" t="s">
        <v>81</v>
      </c>
      <c r="D370" s="37" t="s">
        <v>67</v>
      </c>
      <c r="E370" s="38" t="s">
        <v>61</v>
      </c>
      <c r="F370" s="67">
        <f t="shared" ref="F370:F371" si="741">G370+H370+I370</f>
      </c>
      <c r="G370" s="73">
        <v>949.86</v>
      </c>
      <c r="H370" s="73">
        <v>1507.31</v>
      </c>
      <c r="I370" s="46">
        <v>0</v>
      </c>
      <c r="J370" s="44">
        <v>4</v>
      </c>
      <c r="K370" s="73">
        <v>12020.59</v>
      </c>
      <c r="L370" s="42">
        <v>0</v>
      </c>
      <c r="M370" s="39">
        <v>0</v>
      </c>
      <c r="N370" s="44">
        <v>0</v>
      </c>
      <c r="O370" s="45">
        <f t="shared" ref="O370:O396" si="841">N370/R370</f>
      </c>
      <c r="P370" s="41"/>
      <c r="Q370" s="47">
        <f t="shared" ref="Q370:Q396" si="260">P370/R370</f>
      </c>
      <c r="R370" s="42">
        <f t="shared" ref="R370:R371" si="473">J370+L370</f>
      </c>
      <c r="S370" s="39">
        <f t="shared" ref="S370:S371" si="587">K370+M370</f>
      </c>
      <c r="T370" s="48">
        <f t="shared" ref="T370:T396" si="154">S370/F370</f>
      </c>
      <c r="U370" s="48">
        <f t="shared" ref="U370:U396" si="194">S370/(F370+(AX370*500)+F370*3%)</f>
      </c>
      <c r="V370" s="48">
        <f t="shared" ref="V370:V396" si="57">S370/R370</f>
      </c>
      <c r="W370" s="49">
        <v>3</v>
      </c>
      <c r="X370" s="48">
        <f t="shared" ref="X370:X396" si="111">F370/W370</f>
      </c>
      <c r="Y370" s="48">
        <f t="shared" ref="Y370:Y396" si="642">F370/R370</f>
      </c>
      <c r="Z370" s="48">
        <f t="shared" ref="Z370:Z396" si="796">F370/AL370</f>
      </c>
      <c r="AA370" s="48">
        <f t="shared" ref="AA370:AA396" si="214">F370/AK370*1000</f>
      </c>
      <c r="AB370" s="48">
        <f t="shared" ref="AB370:AB396" si="280">F370/AN370</f>
      </c>
      <c r="AC370" s="45">
        <f t="shared" ref="AC370:AC396" si="131">AL370/AK370</f>
      </c>
      <c r="AD370" s="45">
        <f t="shared" ref="AD370:AD396" si="174">AN370/AM370</f>
      </c>
      <c r="AE370" s="45">
        <f t="shared" ref="AE370:AE378" si="24">AP370/AM370</f>
      </c>
      <c r="AF370" s="45">
        <f t="shared" ref="AF370:AF378" si="88">R370/AP370</f>
      </c>
      <c r="AG370" s="45">
        <f t="shared" ref="AG370:AG396" si="662">AR370/AN370</f>
      </c>
      <c r="AH370" s="45">
        <f t="shared" ref="AH370:AH396" si="821">R370/AR370</f>
      </c>
      <c r="AI370" s="45">
        <f t="shared" ref="AI370:AI396" si="235">AQ370/AM370</f>
      </c>
      <c r="AJ370" s="50">
        <v>54</v>
      </c>
      <c r="AK370" s="43">
        <v>27420</v>
      </c>
      <c r="AL370" s="43">
        <v>629</v>
      </c>
      <c r="AM370" s="43">
        <v>681</v>
      </c>
      <c r="AN370" s="43">
        <v>109</v>
      </c>
      <c r="AO370" s="50">
        <v>25</v>
      </c>
      <c r="AP370" s="43">
        <v>85</v>
      </c>
      <c r="AQ370" s="43">
        <v>97</v>
      </c>
      <c r="AR370" s="50">
        <v>4</v>
      </c>
      <c r="AS370" s="50">
        <v>3</v>
      </c>
      <c r="AT370" s="50">
        <v>1</v>
      </c>
      <c r="AU370" s="50">
        <v>11</v>
      </c>
      <c r="AV370" s="51"/>
      <c r="AW370" s="51"/>
      <c r="AX370" s="52">
        <f t="shared" ref="AX370:AX371" si="359">COUNT(AU370)</f>
      </c>
      <c r="AY370" s="7"/>
    </row>
    <row r="371">
      <c r="A371" s="34"/>
      <c r="B371" s="89" t="s">
        <v>66</v>
      </c>
      <c r="C371" s="36" t="s">
        <v>81</v>
      </c>
      <c r="D371" s="37" t="s">
        <v>67</v>
      </c>
      <c r="E371" s="53" t="s">
        <v>62</v>
      </c>
      <c r="F371" s="67">
        <f t="shared" si="741"/>
      </c>
      <c r="G371" s="73">
        <v>241.91</v>
      </c>
      <c r="H371" s="39">
        <v>582.02</v>
      </c>
      <c r="I371" s="46">
        <v>0</v>
      </c>
      <c r="J371" s="44">
        <v>4</v>
      </c>
      <c r="K371" s="73">
        <v>11319.18</v>
      </c>
      <c r="L371" s="44">
        <v>0</v>
      </c>
      <c r="M371" s="73">
        <v>0</v>
      </c>
      <c r="N371" s="44">
        <v>0</v>
      </c>
      <c r="O371" s="45">
        <f t="shared" si="841"/>
      </c>
      <c r="P371" s="41"/>
      <c r="Q371" s="47">
        <f t="shared" si="260"/>
      </c>
      <c r="R371" s="42">
        <f t="shared" si="473"/>
      </c>
      <c r="S371" s="39">
        <f t="shared" si="587"/>
      </c>
      <c r="T371" s="48">
        <f t="shared" si="154"/>
      </c>
      <c r="U371" s="48">
        <f t="shared" si="194"/>
      </c>
      <c r="V371" s="48">
        <f t="shared" si="57"/>
      </c>
      <c r="W371" s="49">
        <v>3</v>
      </c>
      <c r="X371" s="48">
        <f t="shared" si="111"/>
      </c>
      <c r="Y371" s="48">
        <f t="shared" si="642"/>
      </c>
      <c r="Z371" s="48">
        <f t="shared" si="796"/>
      </c>
      <c r="AA371" s="48">
        <f t="shared" si="214"/>
      </c>
      <c r="AB371" s="48">
        <f t="shared" si="280"/>
      </c>
      <c r="AC371" s="45">
        <f t="shared" si="131"/>
      </c>
      <c r="AD371" s="45">
        <f t="shared" si="174"/>
      </c>
      <c r="AE371" s="45">
        <f t="shared" si="24"/>
      </c>
      <c r="AF371" s="45">
        <f t="shared" si="88"/>
      </c>
      <c r="AG371" s="45">
        <f t="shared" si="662"/>
      </c>
      <c r="AH371" s="45">
        <f t="shared" si="821"/>
      </c>
      <c r="AI371" s="45">
        <f t="shared" si="235"/>
      </c>
      <c r="AJ371" s="50">
        <v>54</v>
      </c>
      <c r="AK371" s="50">
        <v>11033</v>
      </c>
      <c r="AL371" s="43">
        <v>247</v>
      </c>
      <c r="AM371" s="43">
        <v>265</v>
      </c>
      <c r="AN371" s="43">
        <v>48</v>
      </c>
      <c r="AO371" s="50">
        <v>18</v>
      </c>
      <c r="AP371" s="43">
        <v>63</v>
      </c>
      <c r="AQ371" s="43">
        <v>51</v>
      </c>
      <c r="AR371" s="50">
        <v>4</v>
      </c>
      <c r="AS371" s="50">
        <v>6</v>
      </c>
      <c r="AT371" s="50">
        <v>0</v>
      </c>
      <c r="AU371" s="50">
        <v>11</v>
      </c>
      <c r="AV371" s="51"/>
      <c r="AW371" s="51"/>
      <c r="AX371" s="52">
        <f t="shared" si="359"/>
      </c>
      <c r="AY371" s="7"/>
    </row>
    <row r="372">
      <c r="A372" s="34"/>
      <c r="B372" s="54" t="s">
        <v>65</v>
      </c>
      <c r="C372" s="54"/>
      <c r="D372" s="54"/>
      <c r="E372" s="54"/>
      <c r="F372" s="55">
        <f>SUM(F370:F371)</f>
      </c>
      <c r="G372" s="55">
        <f>SUM(G370:G371)</f>
      </c>
      <c r="H372" s="55">
        <f>SUM(H370:H371)</f>
      </c>
      <c r="I372" s="46">
        <f>SUM(I368:I371)</f>
      </c>
      <c r="J372" s="57">
        <f>SUM(J370:J371)</f>
      </c>
      <c r="K372" s="55">
        <f>SUM(K370:K371)</f>
      </c>
      <c r="L372" s="57">
        <f>SUM(L370:L371)</f>
      </c>
      <c r="M372" s="55">
        <f>SUM(M370:M371)</f>
      </c>
      <c r="N372" s="57">
        <f>SUM(N370:N371)</f>
      </c>
      <c r="O372" s="59">
        <f t="shared" si="841"/>
      </c>
      <c r="P372" s="60">
        <f>SUM(P368:P371)</f>
      </c>
      <c r="Q372" s="47">
        <f t="shared" si="260"/>
      </c>
      <c r="R372" s="57">
        <f>SUM(R370:R371)</f>
      </c>
      <c r="S372" s="55">
        <f>SUM(S370:S371)</f>
      </c>
      <c r="T372" s="61">
        <f t="shared" si="154"/>
      </c>
      <c r="U372" s="61">
        <f t="shared" si="194"/>
      </c>
      <c r="V372" s="61">
        <f t="shared" si="57"/>
      </c>
      <c r="W372" s="62">
        <f>SUM(W370:W371)</f>
      </c>
      <c r="X372" s="61">
        <f t="shared" si="111"/>
      </c>
      <c r="Y372" s="61">
        <f t="shared" si="642"/>
      </c>
      <c r="Z372" s="61">
        <f t="shared" si="796"/>
      </c>
      <c r="AA372" s="61">
        <f t="shared" si="214"/>
      </c>
      <c r="AB372" s="61">
        <f t="shared" si="280"/>
      </c>
      <c r="AC372" s="59">
        <f t="shared" si="131"/>
      </c>
      <c r="AD372" s="59">
        <f t="shared" si="174"/>
      </c>
      <c r="AE372" s="59">
        <f t="shared" si="24"/>
      </c>
      <c r="AF372" s="59">
        <f t="shared" si="88"/>
      </c>
      <c r="AG372" s="59">
        <f t="shared" si="662"/>
      </c>
      <c r="AH372" s="59">
        <f t="shared" si="821"/>
      </c>
      <c r="AI372" s="59">
        <f t="shared" si="235"/>
      </c>
      <c r="AJ372" s="63">
        <f>AVERAGE(AJ370:AJ371)</f>
      </c>
      <c r="AK372" s="57">
        <f>SUM(AK370:AK371)</f>
      </c>
      <c r="AL372" s="57">
        <f>SUM(AL370:AL371)</f>
      </c>
      <c r="AM372" s="57">
        <f>SUM(AM370:AM371)</f>
      </c>
      <c r="AN372" s="57">
        <f>SUM(AN370:AN371)</f>
      </c>
      <c r="AO372" s="57">
        <f>SUM(AO370:AO371)</f>
      </c>
      <c r="AP372" s="57">
        <f>SUM(AP370:AP371)</f>
      </c>
      <c r="AQ372" s="57">
        <f>SUM(AQ370:AQ371)</f>
      </c>
      <c r="AR372" s="57">
        <f>SUM(AR370:AR371)</f>
      </c>
      <c r="AS372" s="57">
        <f>SUM(AS370:AS371)</f>
      </c>
      <c r="AT372" s="57">
        <f>SUM(AT370:AT371)</f>
      </c>
      <c r="AU372" s="57">
        <f>SUM(AU370:AU371)</f>
      </c>
      <c r="AV372" s="64"/>
      <c r="AW372" s="64"/>
      <c r="AX372" s="57">
        <f>SUM(AX368:AX371)</f>
      </c>
      <c r="AY372" s="7"/>
    </row>
    <row r="373">
      <c r="A373" s="34"/>
      <c r="B373" s="89" t="s">
        <v>109</v>
      </c>
      <c r="C373" s="36" t="s">
        <v>59</v>
      </c>
      <c r="D373" s="37" t="s">
        <v>72</v>
      </c>
      <c r="E373" s="53" t="s">
        <v>68</v>
      </c>
      <c r="F373" s="39">
        <f t="shared" ref="F373:F377" si="742">G373+H373+I373</f>
      </c>
      <c r="G373" s="65">
        <v>918.61</v>
      </c>
      <c r="H373" s="66">
        <v>2497.82</v>
      </c>
      <c r="I373" s="46">
        <v>0</v>
      </c>
      <c r="J373" s="44">
        <v>4</v>
      </c>
      <c r="K373" s="73">
        <v>10199.48</v>
      </c>
      <c r="L373" s="44">
        <v>0</v>
      </c>
      <c r="M373" s="73">
        <v>0</v>
      </c>
      <c r="N373" s="44">
        <v>0</v>
      </c>
      <c r="O373" s="45">
        <f t="shared" si="841"/>
      </c>
      <c r="P373" s="41"/>
      <c r="Q373" s="47">
        <f t="shared" si="260"/>
      </c>
      <c r="R373" s="42">
        <f t="shared" ref="R373:R377" si="474">J373+L373</f>
      </c>
      <c r="S373" s="39">
        <f t="shared" ref="S373:S377" si="588">K373+M373</f>
      </c>
      <c r="T373" s="48">
        <f t="shared" si="154"/>
      </c>
      <c r="U373" s="48">
        <f t="shared" si="194"/>
      </c>
      <c r="V373" s="48">
        <f t="shared" si="57"/>
      </c>
      <c r="W373" s="49">
        <v>4</v>
      </c>
      <c r="X373" s="48">
        <f t="shared" si="111"/>
      </c>
      <c r="Y373" s="48">
        <f t="shared" si="642"/>
      </c>
      <c r="Z373" s="48">
        <f t="shared" si="796"/>
      </c>
      <c r="AA373" s="48">
        <f t="shared" si="214"/>
      </c>
      <c r="AB373" s="48">
        <f t="shared" si="280"/>
      </c>
      <c r="AC373" s="45">
        <f t="shared" si="131"/>
      </c>
      <c r="AD373" s="45">
        <f t="shared" si="174"/>
      </c>
      <c r="AE373" s="45">
        <f t="shared" si="24"/>
      </c>
      <c r="AF373" s="45">
        <f t="shared" si="88"/>
      </c>
      <c r="AG373" s="45">
        <f t="shared" si="662"/>
      </c>
      <c r="AH373" s="45">
        <f t="shared" si="821"/>
      </c>
      <c r="AI373" s="45">
        <f t="shared" si="235"/>
      </c>
      <c r="AJ373" s="50">
        <v>46</v>
      </c>
      <c r="AK373" s="43">
        <v>43582</v>
      </c>
      <c r="AL373" s="43">
        <v>986</v>
      </c>
      <c r="AM373" s="43">
        <v>997</v>
      </c>
      <c r="AN373" s="43">
        <v>175</v>
      </c>
      <c r="AO373" s="50">
        <v>29</v>
      </c>
      <c r="AP373" s="43">
        <v>100</v>
      </c>
      <c r="AQ373" s="43">
        <v>144</v>
      </c>
      <c r="AR373" s="50">
        <v>4</v>
      </c>
      <c r="AS373" s="43">
        <v>9</v>
      </c>
      <c r="AT373" s="43">
        <v>2</v>
      </c>
      <c r="AU373" s="43">
        <v>36</v>
      </c>
      <c r="AV373" s="51"/>
      <c r="AW373" s="51"/>
      <c r="AX373" s="52">
        <f t="shared" ref="AX373:AX377" si="360">COUNT(AU373)</f>
      </c>
      <c r="AY373" s="7"/>
    </row>
    <row r="374">
      <c r="A374" s="34"/>
      <c r="B374" s="89" t="s">
        <v>109</v>
      </c>
      <c r="C374" s="36" t="s">
        <v>59</v>
      </c>
      <c r="D374" s="37" t="s">
        <v>72</v>
      </c>
      <c r="E374" s="53" t="s">
        <v>69</v>
      </c>
      <c r="F374" s="67">
        <f t="shared" si="742"/>
      </c>
      <c r="G374" s="73">
        <v>1389.62</v>
      </c>
      <c r="H374" s="73">
        <v>1912.85</v>
      </c>
      <c r="I374" s="46">
        <v>0</v>
      </c>
      <c r="J374" s="42">
        <v>4</v>
      </c>
      <c r="K374" s="39">
        <v>11621.620000000003</v>
      </c>
      <c r="L374" s="42">
        <v>0</v>
      </c>
      <c r="M374" s="39">
        <v>0</v>
      </c>
      <c r="N374" s="44">
        <v>0</v>
      </c>
      <c r="O374" s="45">
        <f t="shared" si="841"/>
      </c>
      <c r="P374" s="41"/>
      <c r="Q374" s="47">
        <f t="shared" si="260"/>
      </c>
      <c r="R374" s="42">
        <f t="shared" si="474"/>
      </c>
      <c r="S374" s="39">
        <f t="shared" si="588"/>
      </c>
      <c r="T374" s="48">
        <f t="shared" si="154"/>
      </c>
      <c r="U374" s="48">
        <f t="shared" si="194"/>
      </c>
      <c r="V374" s="48">
        <f t="shared" si="57"/>
      </c>
      <c r="W374" s="49">
        <v>4</v>
      </c>
      <c r="X374" s="48">
        <f t="shared" si="111"/>
      </c>
      <c r="Y374" s="48">
        <f t="shared" si="642"/>
      </c>
      <c r="Z374" s="48">
        <f t="shared" si="796"/>
      </c>
      <c r="AA374" s="48">
        <f t="shared" si="214"/>
      </c>
      <c r="AB374" s="48">
        <f t="shared" si="280"/>
      </c>
      <c r="AC374" s="45">
        <f t="shared" si="131"/>
      </c>
      <c r="AD374" s="45">
        <f t="shared" si="174"/>
      </c>
      <c r="AE374" s="45">
        <f t="shared" si="24"/>
      </c>
      <c r="AF374" s="45">
        <f t="shared" si="88"/>
      </c>
      <c r="AG374" s="45">
        <f t="shared" si="662"/>
      </c>
      <c r="AH374" s="45">
        <f t="shared" si="821"/>
      </c>
      <c r="AI374" s="45">
        <f t="shared" si="235"/>
      </c>
      <c r="AJ374" s="50">
        <v>50</v>
      </c>
      <c r="AK374" s="50">
        <v>44926</v>
      </c>
      <c r="AL374" s="43">
        <v>1106</v>
      </c>
      <c r="AM374" s="43">
        <v>1147</v>
      </c>
      <c r="AN374" s="43">
        <v>216</v>
      </c>
      <c r="AO374" s="50">
        <v>40</v>
      </c>
      <c r="AP374" s="50">
        <v>91</v>
      </c>
      <c r="AQ374" s="43">
        <v>185</v>
      </c>
      <c r="AR374" s="50">
        <v>4</v>
      </c>
      <c r="AS374" s="50">
        <v>6</v>
      </c>
      <c r="AT374" s="50">
        <v>2</v>
      </c>
      <c r="AU374" s="50">
        <v>24</v>
      </c>
      <c r="AV374" s="51"/>
      <c r="AW374" s="51"/>
      <c r="AX374" s="52">
        <f t="shared" si="360"/>
      </c>
      <c r="AY374" s="7"/>
    </row>
    <row r="375">
      <c r="A375" s="34"/>
      <c r="B375" s="89" t="s">
        <v>109</v>
      </c>
      <c r="C375" s="36" t="s">
        <v>59</v>
      </c>
      <c r="D375" s="37" t="s">
        <v>72</v>
      </c>
      <c r="E375" s="53" t="s">
        <v>70</v>
      </c>
      <c r="F375" s="67">
        <f t="shared" si="742"/>
      </c>
      <c r="G375" s="73">
        <v>1979.47</v>
      </c>
      <c r="H375" s="73">
        <v>1917.3</v>
      </c>
      <c r="I375" s="46">
        <v>0</v>
      </c>
      <c r="J375" s="42">
        <v>3</v>
      </c>
      <c r="K375" s="73">
        <v>7979.4000000000015</v>
      </c>
      <c r="L375" s="42">
        <v>0</v>
      </c>
      <c r="M375" s="39">
        <v>0</v>
      </c>
      <c r="N375" s="44">
        <v>0</v>
      </c>
      <c r="O375" s="45">
        <f t="shared" si="841"/>
      </c>
      <c r="P375" s="41"/>
      <c r="Q375" s="47">
        <f t="shared" si="260"/>
      </c>
      <c r="R375" s="42">
        <f t="shared" si="474"/>
      </c>
      <c r="S375" s="39">
        <f t="shared" si="588"/>
      </c>
      <c r="T375" s="48">
        <f t="shared" si="154"/>
      </c>
      <c r="U375" s="48">
        <f t="shared" si="194"/>
      </c>
      <c r="V375" s="48">
        <f t="shared" si="57"/>
      </c>
      <c r="W375" s="49">
        <v>2</v>
      </c>
      <c r="X375" s="48">
        <f t="shared" si="111"/>
      </c>
      <c r="Y375" s="48">
        <f t="shared" si="642"/>
      </c>
      <c r="Z375" s="48">
        <f t="shared" si="796"/>
      </c>
      <c r="AA375" s="48">
        <f t="shared" si="214"/>
      </c>
      <c r="AB375" s="48">
        <f t="shared" si="280"/>
      </c>
      <c r="AC375" s="45">
        <f t="shared" si="131"/>
      </c>
      <c r="AD375" s="45">
        <f t="shared" si="174"/>
      </c>
      <c r="AE375" s="45">
        <f t="shared" si="24"/>
      </c>
      <c r="AF375" s="45">
        <f t="shared" si="88"/>
      </c>
      <c r="AG375" s="45">
        <f t="shared" si="662"/>
      </c>
      <c r="AH375" s="45">
        <f t="shared" si="821"/>
      </c>
      <c r="AI375" s="45">
        <f t="shared" si="235"/>
      </c>
      <c r="AJ375" s="50">
        <v>52</v>
      </c>
      <c r="AK375" s="43">
        <v>36623</v>
      </c>
      <c r="AL375" s="43">
        <v>765</v>
      </c>
      <c r="AM375" s="43">
        <v>767</v>
      </c>
      <c r="AN375" s="43">
        <v>158</v>
      </c>
      <c r="AO375" s="50">
        <v>29</v>
      </c>
      <c r="AP375" s="43">
        <v>68</v>
      </c>
      <c r="AQ375" s="50">
        <v>135</v>
      </c>
      <c r="AR375" s="50">
        <v>3</v>
      </c>
      <c r="AS375" s="50">
        <v>8</v>
      </c>
      <c r="AT375" s="50">
        <v>1</v>
      </c>
      <c r="AU375" s="50">
        <v>30</v>
      </c>
      <c r="AV375" s="51"/>
      <c r="AW375" s="51"/>
      <c r="AX375" s="52">
        <f t="shared" si="360"/>
      </c>
      <c r="AY375" s="7"/>
    </row>
    <row r="376">
      <c r="A376" s="34"/>
      <c r="B376" s="89" t="s">
        <v>109</v>
      </c>
      <c r="C376" s="36" t="s">
        <v>59</v>
      </c>
      <c r="D376" s="37" t="s">
        <v>72</v>
      </c>
      <c r="E376" s="53" t="s">
        <v>71</v>
      </c>
      <c r="F376" s="67">
        <f t="shared" si="742"/>
      </c>
      <c r="G376" s="73">
        <v>2684.65</v>
      </c>
      <c r="H376" s="73">
        <v>2010.22</v>
      </c>
      <c r="I376" s="46">
        <v>0</v>
      </c>
      <c r="J376" s="42">
        <v>6</v>
      </c>
      <c r="K376" s="73">
        <v>13075.940000000002</v>
      </c>
      <c r="L376" s="42">
        <v>0</v>
      </c>
      <c r="M376" s="39">
        <v>0</v>
      </c>
      <c r="N376" s="44">
        <v>0</v>
      </c>
      <c r="O376" s="45">
        <f t="shared" si="841"/>
      </c>
      <c r="P376" s="41"/>
      <c r="Q376" s="47">
        <f t="shared" si="260"/>
      </c>
      <c r="R376" s="42">
        <f t="shared" si="474"/>
      </c>
      <c r="S376" s="39">
        <f t="shared" si="588"/>
      </c>
      <c r="T376" s="48">
        <f t="shared" si="154"/>
      </c>
      <c r="U376" s="48">
        <f t="shared" si="194"/>
      </c>
      <c r="V376" s="48">
        <f t="shared" si="57"/>
      </c>
      <c r="W376" s="49">
        <v>6</v>
      </c>
      <c r="X376" s="48">
        <f t="shared" si="111"/>
      </c>
      <c r="Y376" s="48">
        <f t="shared" si="642"/>
      </c>
      <c r="Z376" s="48">
        <f t="shared" si="796"/>
      </c>
      <c r="AA376" s="48">
        <f t="shared" si="214"/>
      </c>
      <c r="AB376" s="48">
        <f t="shared" si="280"/>
      </c>
      <c r="AC376" s="45">
        <f t="shared" si="131"/>
      </c>
      <c r="AD376" s="45">
        <f t="shared" si="174"/>
      </c>
      <c r="AE376" s="45">
        <f t="shared" si="24"/>
      </c>
      <c r="AF376" s="45">
        <f t="shared" si="88"/>
      </c>
      <c r="AG376" s="45">
        <f t="shared" si="662"/>
      </c>
      <c r="AH376" s="45">
        <f t="shared" si="821"/>
      </c>
      <c r="AI376" s="45">
        <f t="shared" si="235"/>
      </c>
      <c r="AJ376" s="50">
        <v>57</v>
      </c>
      <c r="AK376" s="43">
        <v>30036</v>
      </c>
      <c r="AL376" s="43">
        <v>658</v>
      </c>
      <c r="AM376" s="43">
        <v>715</v>
      </c>
      <c r="AN376" s="43">
        <v>112</v>
      </c>
      <c r="AO376" s="50">
        <v>23</v>
      </c>
      <c r="AP376" s="43">
        <v>86</v>
      </c>
      <c r="AQ376" s="43">
        <v>113</v>
      </c>
      <c r="AR376" s="50">
        <v>6</v>
      </c>
      <c r="AS376" s="50">
        <v>5</v>
      </c>
      <c r="AT376" s="50">
        <v>0</v>
      </c>
      <c r="AU376" s="50">
        <v>10</v>
      </c>
      <c r="AV376" s="51"/>
      <c r="AW376" s="51"/>
      <c r="AX376" s="52">
        <f t="shared" si="360"/>
      </c>
      <c r="AY376" s="7"/>
    </row>
    <row r="377">
      <c r="A377" s="34"/>
      <c r="B377" s="89" t="s">
        <v>109</v>
      </c>
      <c r="C377" s="36" t="s">
        <v>59</v>
      </c>
      <c r="D377" s="37" t="s">
        <v>72</v>
      </c>
      <c r="E377" s="53" t="s">
        <v>73</v>
      </c>
      <c r="F377" s="67">
        <f t="shared" si="742"/>
      </c>
      <c r="G377" s="73">
        <v>2264.29</v>
      </c>
      <c r="H377" s="39">
        <v>1623.06</v>
      </c>
      <c r="I377" s="46">
        <v>0</v>
      </c>
      <c r="J377" s="42">
        <v>3</v>
      </c>
      <c r="K377" s="39">
        <v>7651.220000000001</v>
      </c>
      <c r="L377" s="42">
        <v>0</v>
      </c>
      <c r="M377" s="39">
        <v>0</v>
      </c>
      <c r="N377" s="44">
        <v>0</v>
      </c>
      <c r="O377" s="45">
        <f t="shared" si="841"/>
      </c>
      <c r="P377" s="41"/>
      <c r="Q377" s="47">
        <f t="shared" si="260"/>
      </c>
      <c r="R377" s="42">
        <f t="shared" si="474"/>
      </c>
      <c r="S377" s="39">
        <f t="shared" si="588"/>
      </c>
      <c r="T377" s="48">
        <f t="shared" si="154"/>
      </c>
      <c r="U377" s="48">
        <f t="shared" si="194"/>
      </c>
      <c r="V377" s="48">
        <f t="shared" si="57"/>
      </c>
      <c r="W377" s="49">
        <v>3</v>
      </c>
      <c r="X377" s="48">
        <f t="shared" si="111"/>
      </c>
      <c r="Y377" s="48">
        <f t="shared" si="642"/>
      </c>
      <c r="Z377" s="48">
        <f t="shared" si="796"/>
      </c>
      <c r="AA377" s="48">
        <f t="shared" si="214"/>
      </c>
      <c r="AB377" s="48">
        <f t="shared" si="280"/>
      </c>
      <c r="AC377" s="45">
        <f t="shared" si="131"/>
      </c>
      <c r="AD377" s="45">
        <f t="shared" si="174"/>
      </c>
      <c r="AE377" s="45">
        <f t="shared" si="24"/>
      </c>
      <c r="AF377" s="45">
        <f t="shared" si="88"/>
      </c>
      <c r="AG377" s="45">
        <f t="shared" si="662"/>
      </c>
      <c r="AH377" s="45">
        <f t="shared" si="821"/>
      </c>
      <c r="AI377" s="45">
        <f t="shared" si="235"/>
      </c>
      <c r="AJ377" s="50">
        <v>36</v>
      </c>
      <c r="AK377" s="50">
        <v>28684</v>
      </c>
      <c r="AL377" s="43">
        <v>654</v>
      </c>
      <c r="AM377" s="43">
        <v>682</v>
      </c>
      <c r="AN377" s="43">
        <v>116</v>
      </c>
      <c r="AO377" s="50">
        <v>32</v>
      </c>
      <c r="AP377" s="43">
        <v>70</v>
      </c>
      <c r="AQ377" s="43">
        <v>106</v>
      </c>
      <c r="AR377" s="50">
        <v>3</v>
      </c>
      <c r="AS377" s="50">
        <v>3</v>
      </c>
      <c r="AT377" s="50">
        <v>0</v>
      </c>
      <c r="AU377" s="50">
        <v>9</v>
      </c>
      <c r="AV377" s="51"/>
      <c r="AW377" s="51"/>
      <c r="AX377" s="52">
        <f t="shared" si="360"/>
      </c>
      <c r="AY377" s="7"/>
    </row>
    <row r="378">
      <c r="A378" s="34"/>
      <c r="B378" s="54" t="s">
        <v>65</v>
      </c>
      <c r="C378" s="54"/>
      <c r="D378" s="54"/>
      <c r="E378" s="54"/>
      <c r="F378" s="55">
        <f>SUM(F373:F377)</f>
      </c>
      <c r="G378" s="55">
        <f>SUM(G373:G377)</f>
      </c>
      <c r="H378" s="55">
        <f>SUM(H373:H377)</f>
      </c>
      <c r="I378" s="46">
        <f>SUM(I373:I377)</f>
      </c>
      <c r="J378" s="57">
        <f>SUM(J373:J377)</f>
      </c>
      <c r="K378" s="58">
        <f>SUM(K373:K377)</f>
      </c>
      <c r="L378" s="57">
        <f>SUM(L373:L377)</f>
      </c>
      <c r="M378" s="55">
        <f>SUM(M373:M377)</f>
      </c>
      <c r="N378" s="57">
        <f>SUM(N373:N377)</f>
      </c>
      <c r="O378" s="59">
        <f t="shared" si="841"/>
      </c>
      <c r="P378" s="60">
        <f>SUM(P373:P377)</f>
      </c>
      <c r="Q378" s="47">
        <f t="shared" si="260"/>
      </c>
      <c r="R378" s="57">
        <f>SUM(R373:R377)</f>
      </c>
      <c r="S378" s="55">
        <f>SUM(S373:S377)</f>
      </c>
      <c r="T378" s="61">
        <f t="shared" si="154"/>
      </c>
      <c r="U378" s="61">
        <f t="shared" si="194"/>
      </c>
      <c r="V378" s="61">
        <f t="shared" si="57"/>
      </c>
      <c r="W378" s="57">
        <f>SUM(W373:W377)</f>
      </c>
      <c r="X378" s="61">
        <f t="shared" si="111"/>
      </c>
      <c r="Y378" s="61">
        <f t="shared" si="642"/>
      </c>
      <c r="Z378" s="61">
        <f t="shared" si="796"/>
      </c>
      <c r="AA378" s="61">
        <f t="shared" si="214"/>
      </c>
      <c r="AB378" s="61">
        <f t="shared" si="280"/>
      </c>
      <c r="AC378" s="59">
        <f t="shared" si="131"/>
      </c>
      <c r="AD378" s="59">
        <f t="shared" si="174"/>
      </c>
      <c r="AE378" s="59">
        <f t="shared" si="24"/>
      </c>
      <c r="AF378" s="59">
        <f t="shared" si="88"/>
      </c>
      <c r="AG378" s="59">
        <f t="shared" si="662"/>
      </c>
      <c r="AH378" s="59">
        <f t="shared" si="821"/>
      </c>
      <c r="AI378" s="59">
        <f t="shared" si="235"/>
      </c>
      <c r="AJ378" s="63">
        <f>AVERAGE(AJ373:AJ377)</f>
      </c>
      <c r="AK378" s="63">
        <f>SUM(AK373:AK377)</f>
      </c>
      <c r="AL378" s="63">
        <f>SUM(AL373:AL377)</f>
      </c>
      <c r="AM378" s="63">
        <f>SUM(AM373:AM377)</f>
      </c>
      <c r="AN378" s="63">
        <f>SUM(AN373:AN377)</f>
      </c>
      <c r="AO378" s="63">
        <f>SUM(AO373:AO377)</f>
      </c>
      <c r="AP378" s="63">
        <f>SUM(AP373:AP377)</f>
      </c>
      <c r="AQ378" s="63">
        <f>SUM(AQ373:AQ377)</f>
      </c>
      <c r="AR378" s="63">
        <f>SUM(AR373:AR377)</f>
      </c>
      <c r="AS378" s="63">
        <f>SUM(AS373:AS377)</f>
      </c>
      <c r="AT378" s="63">
        <f>SUM(AT373:AT377)</f>
      </c>
      <c r="AU378" s="63">
        <f>SUM(AU373:AU377)</f>
      </c>
      <c r="AV378" s="64"/>
      <c r="AW378" s="64"/>
      <c r="AX378" s="57">
        <f>SUM(AX373:AX377)</f>
      </c>
      <c r="AY378" s="7"/>
    </row>
    <row r="379">
      <c r="A379" s="34"/>
      <c r="B379" s="89" t="s">
        <v>109</v>
      </c>
      <c r="C379" s="36" t="s">
        <v>59</v>
      </c>
      <c r="D379" s="37" t="s">
        <v>93</v>
      </c>
      <c r="E379" s="53" t="s">
        <v>74</v>
      </c>
      <c r="F379" s="39">
        <f t="shared" ref="F379:F383" si="743">G379+H379+I379</f>
      </c>
      <c r="G379" s="40">
        <v>1390.87</v>
      </c>
      <c r="H379" s="73">
        <v>1930.89</v>
      </c>
      <c r="I379" s="41">
        <v>0</v>
      </c>
      <c r="J379" s="42">
        <v>4</v>
      </c>
      <c r="K379" s="39">
        <v>9639.630000000005</v>
      </c>
      <c r="L379" s="42">
        <v>0</v>
      </c>
      <c r="M379" s="39">
        <v>0</v>
      </c>
      <c r="N379" s="44">
        <v>0</v>
      </c>
      <c r="O379" s="45">
        <f t="shared" si="841"/>
      </c>
      <c r="P379" s="46"/>
      <c r="Q379" s="47">
        <f t="shared" si="260"/>
      </c>
      <c r="R379" s="42">
        <f t="shared" ref="R379:R383" si="475">J379+L379</f>
      </c>
      <c r="S379" s="39">
        <f t="shared" ref="S379:S383" si="589">K379+M379</f>
      </c>
      <c r="T379" s="48">
        <f t="shared" si="154"/>
      </c>
      <c r="U379" s="48">
        <f t="shared" si="194"/>
      </c>
      <c r="V379" s="48">
        <f t="shared" si="57"/>
      </c>
      <c r="W379" s="49">
        <v>4</v>
      </c>
      <c r="X379" s="48">
        <f t="shared" si="111"/>
      </c>
      <c r="Y379" s="48">
        <f t="shared" si="642"/>
      </c>
      <c r="Z379" s="48">
        <f t="shared" si="796"/>
      </c>
      <c r="AA379" s="48">
        <f t="shared" si="214"/>
      </c>
      <c r="AB379" s="48">
        <f t="shared" si="280"/>
      </c>
      <c r="AC379" s="45">
        <f t="shared" si="131"/>
      </c>
      <c r="AD379" s="45">
        <f t="shared" si="174"/>
      </c>
      <c r="AE379" s="45">
        <f>AP380/AM379</f>
      </c>
      <c r="AF379" s="45">
        <f>R379/AP380</f>
      </c>
      <c r="AG379" s="45">
        <f t="shared" si="662"/>
      </c>
      <c r="AH379" s="45">
        <f t="shared" si="821"/>
      </c>
      <c r="AI379" s="45">
        <f t="shared" si="235"/>
      </c>
      <c r="AJ379" s="50">
        <v>47</v>
      </c>
      <c r="AK379" s="43">
        <v>26792</v>
      </c>
      <c r="AL379" s="43">
        <v>534</v>
      </c>
      <c r="AM379" s="43">
        <v>549</v>
      </c>
      <c r="AN379" s="43">
        <v>109</v>
      </c>
      <c r="AO379" s="50">
        <v>13</v>
      </c>
      <c r="AP379" s="50">
        <v>60</v>
      </c>
      <c r="AQ379" s="50">
        <v>95</v>
      </c>
      <c r="AR379" s="50">
        <v>4</v>
      </c>
      <c r="AS379" s="50">
        <v>2</v>
      </c>
      <c r="AT379" s="43">
        <v>0</v>
      </c>
      <c r="AU379" s="43">
        <v>7</v>
      </c>
      <c r="AV379" s="51"/>
      <c r="AW379" s="51"/>
      <c r="AX379" s="52">
        <f>COUNT(AU380)</f>
      </c>
      <c r="AY379" s="7"/>
    </row>
    <row r="380">
      <c r="A380" s="34"/>
      <c r="B380" s="89" t="s">
        <v>109</v>
      </c>
      <c r="C380" s="35" t="s">
        <v>59</v>
      </c>
      <c r="D380" s="37" t="s">
        <v>93</v>
      </c>
      <c r="E380" s="53" t="s">
        <v>75</v>
      </c>
      <c r="F380" s="39">
        <f t="shared" si="743"/>
      </c>
      <c r="G380" s="40">
        <v>1730.53</v>
      </c>
      <c r="H380" s="39">
        <v>1595.3</v>
      </c>
      <c r="I380" s="46">
        <v>0</v>
      </c>
      <c r="J380" s="42">
        <v>4</v>
      </c>
      <c r="K380" s="39">
        <v>9967.589999999997</v>
      </c>
      <c r="L380" s="42">
        <v>0</v>
      </c>
      <c r="M380" s="39">
        <v>0</v>
      </c>
      <c r="N380" s="44">
        <v>1</v>
      </c>
      <c r="O380" s="45">
        <f t="shared" si="841"/>
      </c>
      <c r="P380" s="46"/>
      <c r="Q380" s="47">
        <f t="shared" si="260"/>
      </c>
      <c r="R380" s="42">
        <f t="shared" si="475"/>
      </c>
      <c r="S380" s="39">
        <f t="shared" si="589"/>
      </c>
      <c r="T380" s="48">
        <f t="shared" si="154"/>
      </c>
      <c r="U380" s="48">
        <f t="shared" si="194"/>
      </c>
      <c r="V380" s="48">
        <f t="shared" si="57"/>
      </c>
      <c r="W380" s="49">
        <v>4</v>
      </c>
      <c r="X380" s="48">
        <f t="shared" si="111"/>
      </c>
      <c r="Y380" s="48">
        <f t="shared" si="642"/>
      </c>
      <c r="Z380" s="48">
        <f t="shared" si="796"/>
      </c>
      <c r="AA380" s="48">
        <f t="shared" si="214"/>
      </c>
      <c r="AB380" s="48">
        <f t="shared" si="280"/>
      </c>
      <c r="AC380" s="45">
        <f t="shared" si="131"/>
      </c>
      <c r="AD380" s="45">
        <f t="shared" si="174"/>
      </c>
      <c r="AE380" s="45">
        <f t="shared" ref="AE380:AE396" si="25">AP380/AM380</f>
      </c>
      <c r="AF380" s="45">
        <f t="shared" ref="AF380:AF396" si="89">R380/AP380</f>
      </c>
      <c r="AG380" s="45">
        <f t="shared" si="662"/>
      </c>
      <c r="AH380" s="45">
        <f t="shared" si="821"/>
      </c>
      <c r="AI380" s="45">
        <f t="shared" si="235"/>
      </c>
      <c r="AJ380" s="50">
        <v>50</v>
      </c>
      <c r="AK380" s="43">
        <v>24599</v>
      </c>
      <c r="AL380" s="43">
        <v>436</v>
      </c>
      <c r="AM380" s="43">
        <v>447</v>
      </c>
      <c r="AN380" s="43">
        <v>91</v>
      </c>
      <c r="AO380" s="50">
        <v>22</v>
      </c>
      <c r="AP380" s="43">
        <v>49</v>
      </c>
      <c r="AQ380" s="43">
        <v>73</v>
      </c>
      <c r="AR380" s="50">
        <v>4</v>
      </c>
      <c r="AS380" s="50">
        <v>4</v>
      </c>
      <c r="AT380" s="50">
        <v>0</v>
      </c>
      <c r="AU380" s="50">
        <v>18</v>
      </c>
      <c r="AV380" s="51"/>
      <c r="AW380" s="51"/>
      <c r="AX380" s="52">
        <f t="shared" ref="AX380:AX383" si="361">COUNT(AU380)</f>
      </c>
      <c r="AY380" s="7"/>
    </row>
    <row r="381">
      <c r="A381" s="34"/>
      <c r="B381" s="89" t="s">
        <v>109</v>
      </c>
      <c r="C381" s="35" t="s">
        <v>59</v>
      </c>
      <c r="D381" s="37" t="s">
        <v>93</v>
      </c>
      <c r="E381" s="53" t="s">
        <v>76</v>
      </c>
      <c r="F381" s="39">
        <f t="shared" si="743"/>
      </c>
      <c r="G381" s="40">
        <v>1598.59</v>
      </c>
      <c r="H381" s="39">
        <v>1565.32</v>
      </c>
      <c r="I381" s="46">
        <v>0</v>
      </c>
      <c r="J381" s="42">
        <v>2</v>
      </c>
      <c r="K381" s="39">
        <v>5424.710000000006</v>
      </c>
      <c r="L381" s="42">
        <v>0</v>
      </c>
      <c r="M381" s="39">
        <v>0</v>
      </c>
      <c r="N381" s="44">
        <v>0</v>
      </c>
      <c r="O381" s="45">
        <f t="shared" si="841"/>
      </c>
      <c r="P381" s="46"/>
      <c r="Q381" s="47">
        <f t="shared" si="260"/>
      </c>
      <c r="R381" s="42">
        <f t="shared" si="475"/>
      </c>
      <c r="S381" s="39">
        <f t="shared" si="589"/>
      </c>
      <c r="T381" s="48">
        <f t="shared" si="154"/>
      </c>
      <c r="U381" s="48">
        <f t="shared" si="194"/>
      </c>
      <c r="V381" s="48">
        <f t="shared" si="57"/>
      </c>
      <c r="W381" s="49">
        <v>0</v>
      </c>
      <c r="X381" s="48">
        <f t="shared" si="111"/>
      </c>
      <c r="Y381" s="48">
        <f t="shared" si="642"/>
      </c>
      <c r="Z381" s="48">
        <f t="shared" si="796"/>
      </c>
      <c r="AA381" s="48">
        <f t="shared" si="214"/>
      </c>
      <c r="AB381" s="48">
        <f t="shared" si="280"/>
      </c>
      <c r="AC381" s="45">
        <f t="shared" si="131"/>
      </c>
      <c r="AD381" s="45">
        <f t="shared" si="174"/>
      </c>
      <c r="AE381" s="45">
        <f t="shared" si="25"/>
      </c>
      <c r="AF381" s="45">
        <f t="shared" si="89"/>
      </c>
      <c r="AG381" s="45">
        <f t="shared" si="662"/>
      </c>
      <c r="AH381" s="45">
        <f t="shared" si="821"/>
      </c>
      <c r="AI381" s="45">
        <f t="shared" si="235"/>
      </c>
      <c r="AJ381" s="50">
        <v>50</v>
      </c>
      <c r="AK381" s="43">
        <v>22246</v>
      </c>
      <c r="AL381" s="43">
        <v>465</v>
      </c>
      <c r="AM381" s="43">
        <v>477</v>
      </c>
      <c r="AN381" s="43">
        <v>87</v>
      </c>
      <c r="AO381" s="50">
        <v>25</v>
      </c>
      <c r="AP381" s="43">
        <v>43</v>
      </c>
      <c r="AQ381" s="43">
        <v>73</v>
      </c>
      <c r="AR381" s="50">
        <v>2</v>
      </c>
      <c r="AS381" s="50">
        <v>4</v>
      </c>
      <c r="AT381" s="50">
        <v>0</v>
      </c>
      <c r="AU381" s="50">
        <v>19</v>
      </c>
      <c r="AV381" s="51"/>
      <c r="AW381" s="51"/>
      <c r="AX381" s="52">
        <f t="shared" si="361"/>
      </c>
      <c r="AY381" s="7"/>
    </row>
    <row r="382">
      <c r="A382" s="34"/>
      <c r="B382" s="89" t="s">
        <v>109</v>
      </c>
      <c r="C382" s="36" t="s">
        <v>59</v>
      </c>
      <c r="D382" s="37" t="s">
        <v>93</v>
      </c>
      <c r="E382" s="53" t="s">
        <v>78</v>
      </c>
      <c r="F382" s="39">
        <f t="shared" si="743"/>
      </c>
      <c r="G382" s="68">
        <v>2063.77</v>
      </c>
      <c r="H382" s="39">
        <v>1218.44</v>
      </c>
      <c r="I382" s="46">
        <v>0</v>
      </c>
      <c r="J382" s="42">
        <v>6</v>
      </c>
      <c r="K382" s="39">
        <v>12522.51999999999</v>
      </c>
      <c r="L382" s="42">
        <v>0</v>
      </c>
      <c r="M382" s="39">
        <v>0</v>
      </c>
      <c r="N382" s="44">
        <v>0</v>
      </c>
      <c r="O382" s="45">
        <f t="shared" si="841"/>
      </c>
      <c r="P382" s="46"/>
      <c r="Q382" s="47">
        <f t="shared" si="260"/>
      </c>
      <c r="R382" s="42">
        <f t="shared" si="475"/>
      </c>
      <c r="S382" s="39">
        <f t="shared" si="589"/>
      </c>
      <c r="T382" s="48">
        <f t="shared" si="154"/>
      </c>
      <c r="U382" s="48">
        <f t="shared" si="194"/>
      </c>
      <c r="V382" s="48">
        <f t="shared" si="57"/>
      </c>
      <c r="W382" s="49">
        <v>3</v>
      </c>
      <c r="X382" s="48">
        <f t="shared" si="111"/>
      </c>
      <c r="Y382" s="48">
        <f t="shared" si="642"/>
      </c>
      <c r="Z382" s="48">
        <f t="shared" si="796"/>
      </c>
      <c r="AA382" s="48">
        <f t="shared" si="214"/>
      </c>
      <c r="AB382" s="48">
        <f t="shared" si="280"/>
      </c>
      <c r="AC382" s="45">
        <f t="shared" si="131"/>
      </c>
      <c r="AD382" s="45">
        <f t="shared" si="174"/>
      </c>
      <c r="AE382" s="45">
        <f t="shared" si="25"/>
      </c>
      <c r="AF382" s="45">
        <f t="shared" si="89"/>
      </c>
      <c r="AG382" s="45">
        <f t="shared" si="662"/>
      </c>
      <c r="AH382" s="45">
        <f t="shared" si="821"/>
      </c>
      <c r="AI382" s="45">
        <f t="shared" si="235"/>
      </c>
      <c r="AJ382" s="50">
        <v>54</v>
      </c>
      <c r="AK382" s="43">
        <v>19324</v>
      </c>
      <c r="AL382" s="43">
        <v>418</v>
      </c>
      <c r="AM382" s="43">
        <v>450</v>
      </c>
      <c r="AN382" s="43">
        <v>89</v>
      </c>
      <c r="AO382" s="50">
        <v>20</v>
      </c>
      <c r="AP382" s="43">
        <v>34</v>
      </c>
      <c r="AQ382" s="43">
        <v>81</v>
      </c>
      <c r="AR382" s="50">
        <v>8</v>
      </c>
      <c r="AS382" s="50">
        <v>2</v>
      </c>
      <c r="AT382" s="50">
        <v>0</v>
      </c>
      <c r="AU382" s="50">
        <v>7</v>
      </c>
      <c r="AV382" s="51"/>
      <c r="AW382" s="51"/>
      <c r="AX382" s="52">
        <f t="shared" si="361"/>
      </c>
      <c r="AY382" s="7"/>
    </row>
    <row r="383">
      <c r="A383" s="34"/>
      <c r="B383" s="89" t="s">
        <v>109</v>
      </c>
      <c r="C383" s="35" t="s">
        <v>59</v>
      </c>
      <c r="D383" s="37" t="s">
        <v>93</v>
      </c>
      <c r="E383" s="53" t="s">
        <v>79</v>
      </c>
      <c r="F383" s="39">
        <f t="shared" si="743"/>
      </c>
      <c r="G383" s="40">
        <v>2912.29</v>
      </c>
      <c r="H383" s="73">
        <v>1439.9</v>
      </c>
      <c r="I383" s="46">
        <v>0</v>
      </c>
      <c r="J383" s="44">
        <v>7</v>
      </c>
      <c r="K383" s="39">
        <v>16877.429999999993</v>
      </c>
      <c r="L383" s="42">
        <v>0</v>
      </c>
      <c r="M383" s="39">
        <v>0</v>
      </c>
      <c r="N383" s="44">
        <v>2</v>
      </c>
      <c r="O383" s="45">
        <f t="shared" si="841"/>
      </c>
      <c r="P383" s="46"/>
      <c r="Q383" s="47">
        <f t="shared" si="260"/>
      </c>
      <c r="R383" s="42">
        <f t="shared" si="475"/>
      </c>
      <c r="S383" s="39">
        <f t="shared" si="589"/>
      </c>
      <c r="T383" s="48">
        <f t="shared" si="154"/>
      </c>
      <c r="U383" s="48">
        <f t="shared" si="194"/>
      </c>
      <c r="V383" s="48">
        <f t="shared" si="57"/>
      </c>
      <c r="W383" s="49">
        <v>6</v>
      </c>
      <c r="X383" s="48">
        <f t="shared" si="111"/>
      </c>
      <c r="Y383" s="48">
        <f t="shared" si="642"/>
      </c>
      <c r="Z383" s="48">
        <f t="shared" si="796"/>
      </c>
      <c r="AA383" s="48">
        <f t="shared" si="214"/>
      </c>
      <c r="AB383" s="48">
        <f t="shared" si="280"/>
      </c>
      <c r="AC383" s="45">
        <f t="shared" si="131"/>
      </c>
      <c r="AD383" s="45">
        <f t="shared" si="174"/>
      </c>
      <c r="AE383" s="45">
        <f t="shared" si="25"/>
      </c>
      <c r="AF383" s="45">
        <f t="shared" si="89"/>
      </c>
      <c r="AG383" s="45">
        <f t="shared" si="662"/>
      </c>
      <c r="AH383" s="45">
        <f t="shared" si="821"/>
      </c>
      <c r="AI383" s="45">
        <f t="shared" si="235"/>
      </c>
      <c r="AJ383" s="50">
        <v>59</v>
      </c>
      <c r="AK383" s="43">
        <v>19788</v>
      </c>
      <c r="AL383" s="43">
        <v>456</v>
      </c>
      <c r="AM383" s="43">
        <v>475</v>
      </c>
      <c r="AN383" s="50">
        <v>99</v>
      </c>
      <c r="AO383" s="50">
        <v>25</v>
      </c>
      <c r="AP383" s="43">
        <v>73</v>
      </c>
      <c r="AQ383" s="43">
        <v>85</v>
      </c>
      <c r="AR383" s="69">
        <v>7</v>
      </c>
      <c r="AS383" s="50">
        <v>10</v>
      </c>
      <c r="AT383" s="50">
        <v>0</v>
      </c>
      <c r="AU383" s="50">
        <v>8</v>
      </c>
      <c r="AV383" s="51"/>
      <c r="AW383" s="51"/>
      <c r="AX383" s="52">
        <f t="shared" si="361"/>
      </c>
      <c r="AY383" s="7"/>
    </row>
    <row r="384">
      <c r="A384" s="34"/>
      <c r="B384" s="94" t="s">
        <v>65</v>
      </c>
      <c r="C384" s="94"/>
      <c r="D384" s="94"/>
      <c r="E384" s="94"/>
      <c r="F384" s="55">
        <f>SUM(F379:F383)</f>
      </c>
      <c r="G384" s="56">
        <f>SUM(G379:G383)</f>
      </c>
      <c r="H384" s="55">
        <f>SUM(H379:H383)</f>
      </c>
      <c r="I384" s="46">
        <f>SUM(I379:I383)</f>
      </c>
      <c r="J384" s="57">
        <f>SUM(J379:J383)</f>
      </c>
      <c r="K384" s="55">
        <f>SUM(K379:K383)</f>
      </c>
      <c r="L384" s="57">
        <f>SUM(L379:L383)</f>
      </c>
      <c r="M384" s="55">
        <f>SUM(M379:M383)</f>
      </c>
      <c r="N384" s="57">
        <f>SUM(N379:N383)</f>
      </c>
      <c r="O384" s="59">
        <f t="shared" si="841"/>
      </c>
      <c r="P384" s="60">
        <f>SUM(P379:P383)</f>
      </c>
      <c r="Q384" s="47">
        <f t="shared" si="260"/>
      </c>
      <c r="R384" s="57">
        <f>SUM(R379:R383)</f>
      </c>
      <c r="S384" s="55">
        <f>SUM(S379:S383)</f>
      </c>
      <c r="T384" s="61">
        <f t="shared" si="154"/>
      </c>
      <c r="U384" s="61">
        <f t="shared" si="194"/>
      </c>
      <c r="V384" s="61">
        <f t="shared" si="57"/>
      </c>
      <c r="W384" s="62">
        <f>SUM(W379:W383)</f>
      </c>
      <c r="X384" s="61">
        <f t="shared" si="111"/>
      </c>
      <c r="Y384" s="61">
        <f t="shared" si="642"/>
      </c>
      <c r="Z384" s="61">
        <f t="shared" si="796"/>
      </c>
      <c r="AA384" s="61">
        <f t="shared" si="214"/>
      </c>
      <c r="AB384" s="61">
        <f t="shared" si="280"/>
      </c>
      <c r="AC384" s="59">
        <f t="shared" si="131"/>
      </c>
      <c r="AD384" s="59">
        <f t="shared" si="174"/>
      </c>
      <c r="AE384" s="59">
        <f t="shared" si="25"/>
      </c>
      <c r="AF384" s="59">
        <f t="shared" si="89"/>
      </c>
      <c r="AG384" s="59">
        <f t="shared" si="662"/>
      </c>
      <c r="AH384" s="59">
        <f t="shared" si="821"/>
      </c>
      <c r="AI384" s="59">
        <f t="shared" si="235"/>
      </c>
      <c r="AJ384" s="63">
        <f>AVERAGE(AJ379:AJ383)</f>
      </c>
      <c r="AK384" s="63">
        <f>SUM(AK379:AK383)</f>
      </c>
      <c r="AL384" s="63">
        <f>SUM(AL379:AL383)</f>
      </c>
      <c r="AM384" s="63">
        <f>SUM(AM379:AM383)</f>
      </c>
      <c r="AN384" s="63">
        <f>SUM(AN379:AN383)</f>
      </c>
      <c r="AO384" s="63">
        <f>SUM(AO379:AO383)</f>
      </c>
      <c r="AP384" s="63">
        <f>SUM(AP379:AP383)</f>
      </c>
      <c r="AQ384" s="63">
        <f>SUM(AQ379:AQ383)</f>
      </c>
      <c r="AR384" s="63">
        <f>SUM(AR379:AR383)</f>
      </c>
      <c r="AS384" s="63">
        <f>SUM(AS379:AS383)</f>
      </c>
      <c r="AT384" s="63">
        <f>SUM(AT379:AT383)</f>
      </c>
      <c r="AU384" s="63">
        <f>SUM(AU379:AU383)</f>
      </c>
      <c r="AV384" s="64"/>
      <c r="AW384" s="64"/>
      <c r="AX384" s="57">
        <f>SUM(AX379:AX383)</f>
      </c>
      <c r="AY384" s="7"/>
    </row>
    <row r="385">
      <c r="A385" s="34"/>
      <c r="B385" s="96" t="s">
        <v>66</v>
      </c>
      <c r="C385" s="97" t="s">
        <v>81</v>
      </c>
      <c r="D385" s="98" t="s">
        <v>77</v>
      </c>
      <c r="E385" s="99" t="s">
        <v>82</v>
      </c>
      <c r="F385" s="39">
        <f t="shared" ref="F385:F388" si="744">G385+H385+I385</f>
      </c>
      <c r="G385" s="39">
        <v>2220.04</v>
      </c>
      <c r="H385" s="39">
        <v>1021.77</v>
      </c>
      <c r="I385" s="46">
        <v>0</v>
      </c>
      <c r="J385" s="42">
        <v>5</v>
      </c>
      <c r="K385" s="39">
        <v>13301.150000000023</v>
      </c>
      <c r="L385" s="42">
        <v>0</v>
      </c>
      <c r="M385" s="39">
        <v>0</v>
      </c>
      <c r="N385" s="44">
        <v>0</v>
      </c>
      <c r="O385" s="45">
        <f t="shared" si="841"/>
      </c>
      <c r="P385" s="46"/>
      <c r="Q385" s="47">
        <f t="shared" si="260"/>
      </c>
      <c r="R385" s="42">
        <f t="shared" ref="R385:R388" si="476">J385+L385</f>
      </c>
      <c r="S385" s="39">
        <f t="shared" ref="S385:S388" si="590">K385+M385</f>
      </c>
      <c r="T385" s="48">
        <f t="shared" si="154"/>
      </c>
      <c r="U385" s="48">
        <f t="shared" si="194"/>
      </c>
      <c r="V385" s="48">
        <f t="shared" si="57"/>
      </c>
      <c r="W385" s="49">
        <v>2</v>
      </c>
      <c r="X385" s="48">
        <f t="shared" si="111"/>
      </c>
      <c r="Y385" s="48">
        <f t="shared" si="642"/>
      </c>
      <c r="Z385" s="48">
        <f t="shared" si="796"/>
      </c>
      <c r="AA385" s="48">
        <f t="shared" si="214"/>
      </c>
      <c r="AB385" s="48">
        <f t="shared" si="280"/>
      </c>
      <c r="AC385" s="45">
        <f t="shared" si="131"/>
      </c>
      <c r="AD385" s="45">
        <f t="shared" si="174"/>
      </c>
      <c r="AE385" s="45">
        <f t="shared" si="25"/>
      </c>
      <c r="AF385" s="45">
        <f t="shared" si="89"/>
      </c>
      <c r="AG385" s="45">
        <f t="shared" si="662"/>
      </c>
      <c r="AH385" s="45">
        <f t="shared" si="821"/>
      </c>
      <c r="AI385" s="45">
        <f t="shared" si="235"/>
      </c>
      <c r="AJ385" s="50">
        <v>58</v>
      </c>
      <c r="AK385" s="43">
        <v>20006</v>
      </c>
      <c r="AL385" s="43">
        <v>522</v>
      </c>
      <c r="AM385" s="43">
        <v>566</v>
      </c>
      <c r="AN385" s="43">
        <v>94</v>
      </c>
      <c r="AO385" s="50">
        <v>19</v>
      </c>
      <c r="AP385" s="50">
        <v>60</v>
      </c>
      <c r="AQ385" s="43">
        <v>82</v>
      </c>
      <c r="AR385" s="50">
        <v>5</v>
      </c>
      <c r="AS385" s="43">
        <v>4</v>
      </c>
      <c r="AT385" s="43">
        <v>2</v>
      </c>
      <c r="AU385" s="43">
        <v>11</v>
      </c>
      <c r="AV385" s="51"/>
      <c r="AW385" s="51"/>
      <c r="AX385" s="52">
        <f t="shared" ref="AX385:AX388" si="362">COUNT(AU385)</f>
      </c>
      <c r="AY385" s="7"/>
    </row>
    <row r="386">
      <c r="A386" s="34"/>
      <c r="B386" s="100" t="s">
        <v>66</v>
      </c>
      <c r="C386" s="101" t="s">
        <v>81</v>
      </c>
      <c r="D386" s="98" t="s">
        <v>77</v>
      </c>
      <c r="E386" s="71" t="s">
        <v>83</v>
      </c>
      <c r="F386" s="39">
        <f t="shared" si="744"/>
      </c>
      <c r="G386" s="39">
        <v>2271.25</v>
      </c>
      <c r="H386" s="39">
        <v>1239.22</v>
      </c>
      <c r="I386" s="46">
        <v>0</v>
      </c>
      <c r="J386" s="44">
        <v>6</v>
      </c>
      <c r="K386" s="73">
        <v>14749.029999999999</v>
      </c>
      <c r="L386" s="44">
        <v>0</v>
      </c>
      <c r="M386" s="73">
        <v>0</v>
      </c>
      <c r="N386" s="44">
        <v>0</v>
      </c>
      <c r="O386" s="45">
        <f t="shared" si="841"/>
      </c>
      <c r="P386" s="46"/>
      <c r="Q386" s="47">
        <f t="shared" si="260"/>
      </c>
      <c r="R386" s="42">
        <f t="shared" si="476"/>
      </c>
      <c r="S386" s="39">
        <f t="shared" si="590"/>
      </c>
      <c r="T386" s="48">
        <f t="shared" si="154"/>
      </c>
      <c r="U386" s="48">
        <f t="shared" si="194"/>
      </c>
      <c r="V386" s="48">
        <f t="shared" si="57"/>
      </c>
      <c r="W386" s="49">
        <v>6</v>
      </c>
      <c r="X386" s="48">
        <f t="shared" si="111"/>
      </c>
      <c r="Y386" s="48">
        <f t="shared" si="642"/>
      </c>
      <c r="Z386" s="48">
        <f t="shared" si="796"/>
      </c>
      <c r="AA386" s="48">
        <f t="shared" si="214"/>
      </c>
      <c r="AB386" s="48">
        <f t="shared" si="280"/>
      </c>
      <c r="AC386" s="45">
        <f t="shared" si="131"/>
      </c>
      <c r="AD386" s="45">
        <f t="shared" si="174"/>
      </c>
      <c r="AE386" s="45">
        <f t="shared" si="25"/>
      </c>
      <c r="AF386" s="45">
        <f t="shared" si="89"/>
      </c>
      <c r="AG386" s="45">
        <f t="shared" si="662"/>
      </c>
      <c r="AH386" s="45">
        <f t="shared" si="821"/>
      </c>
      <c r="AI386" s="45">
        <f t="shared" si="235"/>
      </c>
      <c r="AJ386" s="50">
        <v>58</v>
      </c>
      <c r="AK386" s="72">
        <v>17417</v>
      </c>
      <c r="AL386" s="72">
        <v>410</v>
      </c>
      <c r="AM386" s="72">
        <v>416</v>
      </c>
      <c r="AN386" s="72">
        <v>95</v>
      </c>
      <c r="AO386" s="50">
        <v>22</v>
      </c>
      <c r="AP386" s="43">
        <v>76</v>
      </c>
      <c r="AQ386" s="43">
        <v>76</v>
      </c>
      <c r="AR386" s="50">
        <v>7</v>
      </c>
      <c r="AS386" s="43">
        <v>6</v>
      </c>
      <c r="AT386" s="43">
        <v>0</v>
      </c>
      <c r="AU386" s="43">
        <v>14</v>
      </c>
      <c r="AV386" s="51"/>
      <c r="AW386" s="51"/>
      <c r="AX386" s="52">
        <f t="shared" si="362"/>
      </c>
      <c r="AY386" s="7"/>
    </row>
    <row r="387">
      <c r="A387" s="34"/>
      <c r="B387" s="89" t="s">
        <v>66</v>
      </c>
      <c r="C387" s="36" t="s">
        <v>81</v>
      </c>
      <c r="D387" s="98" t="s">
        <v>77</v>
      </c>
      <c r="E387" s="71" t="s">
        <v>85</v>
      </c>
      <c r="F387" s="74">
        <f t="shared" si="744"/>
      </c>
      <c r="G387" s="39">
        <v>2322.24</v>
      </c>
      <c r="H387" s="39">
        <v>1623.19</v>
      </c>
      <c r="I387" s="46">
        <v>0</v>
      </c>
      <c r="J387" s="42">
        <v>1</v>
      </c>
      <c r="K387" s="39">
        <v>2548.25999999998</v>
      </c>
      <c r="L387" s="42">
        <v>0</v>
      </c>
      <c r="M387" s="39">
        <v>0</v>
      </c>
      <c r="N387" s="44">
        <v>0</v>
      </c>
      <c r="O387" s="45">
        <f t="shared" si="841"/>
      </c>
      <c r="P387" s="46"/>
      <c r="Q387" s="47">
        <f t="shared" si="260"/>
      </c>
      <c r="R387" s="42">
        <f t="shared" si="476"/>
      </c>
      <c r="S387" s="39">
        <f t="shared" si="590"/>
      </c>
      <c r="T387" s="48">
        <f t="shared" si="154"/>
      </c>
      <c r="U387" s="48">
        <f t="shared" si="194"/>
      </c>
      <c r="V387" s="48">
        <f t="shared" si="57"/>
      </c>
      <c r="W387" s="49">
        <v>1</v>
      </c>
      <c r="X387" s="48">
        <f t="shared" si="111"/>
      </c>
      <c r="Y387" s="48">
        <f t="shared" si="642"/>
      </c>
      <c r="Z387" s="48">
        <f t="shared" si="796"/>
      </c>
      <c r="AA387" s="48">
        <f t="shared" si="214"/>
      </c>
      <c r="AB387" s="48">
        <f t="shared" si="280"/>
      </c>
      <c r="AC387" s="45">
        <f t="shared" si="131"/>
      </c>
      <c r="AD387" s="45">
        <f t="shared" si="174"/>
      </c>
      <c r="AE387" s="45">
        <f t="shared" si="25"/>
      </c>
      <c r="AF387" s="45">
        <f t="shared" si="89"/>
      </c>
      <c r="AG387" s="45">
        <f t="shared" si="662"/>
      </c>
      <c r="AH387" s="45">
        <f t="shared" si="821"/>
      </c>
      <c r="AI387" s="45">
        <f t="shared" si="235"/>
      </c>
      <c r="AJ387" s="44">
        <v>57</v>
      </c>
      <c r="AK387" s="42">
        <v>21498</v>
      </c>
      <c r="AL387" s="42">
        <v>428</v>
      </c>
      <c r="AM387" s="42">
        <v>466</v>
      </c>
      <c r="AN387" s="42">
        <v>112</v>
      </c>
      <c r="AO387" s="50">
        <v>20</v>
      </c>
      <c r="AP387" s="42">
        <v>77</v>
      </c>
      <c r="AQ387" s="43">
        <v>101</v>
      </c>
      <c r="AR387" s="50">
        <v>2</v>
      </c>
      <c r="AS387" s="44">
        <v>5</v>
      </c>
      <c r="AT387" s="44">
        <v>1</v>
      </c>
      <c r="AU387" s="44">
        <v>10</v>
      </c>
      <c r="AV387" s="51"/>
      <c r="AW387" s="51"/>
      <c r="AX387" s="52">
        <f t="shared" si="362"/>
      </c>
      <c r="AY387" s="7"/>
    </row>
    <row r="388">
      <c r="A388" s="34"/>
      <c r="B388" s="89" t="s">
        <v>66</v>
      </c>
      <c r="C388" s="36" t="s">
        <v>81</v>
      </c>
      <c r="D388" s="98" t="s">
        <v>77</v>
      </c>
      <c r="E388" s="71" t="s">
        <v>86</v>
      </c>
      <c r="F388" s="39">
        <f t="shared" si="744"/>
      </c>
      <c r="G388" s="39">
        <v>2714.2999999999997</v>
      </c>
      <c r="H388" s="39">
        <v>1428.9399999999998</v>
      </c>
      <c r="I388" s="46">
        <v>0</v>
      </c>
      <c r="J388" s="42">
        <v>4</v>
      </c>
      <c r="K388" s="39">
        <v>9086.220000000001</v>
      </c>
      <c r="L388" s="42">
        <v>0</v>
      </c>
      <c r="M388" s="39">
        <v>0</v>
      </c>
      <c r="N388" s="44">
        <v>0</v>
      </c>
      <c r="O388" s="45">
        <f t="shared" si="841"/>
      </c>
      <c r="P388" s="46"/>
      <c r="Q388" s="47">
        <f t="shared" si="260"/>
      </c>
      <c r="R388" s="42">
        <f t="shared" si="476"/>
      </c>
      <c r="S388" s="39">
        <f t="shared" si="590"/>
      </c>
      <c r="T388" s="48">
        <f t="shared" si="154"/>
      </c>
      <c r="U388" s="48">
        <f t="shared" si="194"/>
      </c>
      <c r="V388" s="48">
        <f t="shared" si="57"/>
      </c>
      <c r="W388" s="49">
        <v>2</v>
      </c>
      <c r="X388" s="48">
        <f t="shared" si="111"/>
      </c>
      <c r="Y388" s="48">
        <f t="shared" si="642"/>
      </c>
      <c r="Z388" s="48">
        <f t="shared" si="796"/>
      </c>
      <c r="AA388" s="48">
        <f t="shared" si="214"/>
      </c>
      <c r="AB388" s="48">
        <f t="shared" si="280"/>
      </c>
      <c r="AC388" s="45">
        <f t="shared" si="131"/>
      </c>
      <c r="AD388" s="45">
        <f t="shared" si="174"/>
      </c>
      <c r="AE388" s="45">
        <f t="shared" si="25"/>
      </c>
      <c r="AF388" s="45">
        <f t="shared" si="89"/>
      </c>
      <c r="AG388" s="45">
        <f t="shared" si="662"/>
      </c>
      <c r="AH388" s="45">
        <f t="shared" si="821"/>
      </c>
      <c r="AI388" s="45">
        <f t="shared" si="235"/>
      </c>
      <c r="AJ388" s="50">
        <v>57</v>
      </c>
      <c r="AK388" s="43">
        <v>21139</v>
      </c>
      <c r="AL388" s="72">
        <v>472</v>
      </c>
      <c r="AM388" s="72">
        <v>508</v>
      </c>
      <c r="AN388" s="72">
        <v>86</v>
      </c>
      <c r="AO388" s="50">
        <v>22</v>
      </c>
      <c r="AP388" s="43">
        <v>85</v>
      </c>
      <c r="AQ388" s="43">
        <v>82</v>
      </c>
      <c r="AR388" s="50">
        <v>4</v>
      </c>
      <c r="AS388" s="43">
        <v>0</v>
      </c>
      <c r="AT388" s="43">
        <v>4</v>
      </c>
      <c r="AU388" s="43">
        <v>5</v>
      </c>
      <c r="AV388" s="51"/>
      <c r="AW388" s="51"/>
      <c r="AX388" s="52">
        <f t="shared" si="362"/>
      </c>
      <c r="AY388" s="7"/>
    </row>
    <row r="389">
      <c r="A389" s="34"/>
      <c r="B389" s="54" t="s">
        <v>65</v>
      </c>
      <c r="C389" s="54"/>
      <c r="D389" s="54"/>
      <c r="E389" s="54"/>
      <c r="F389" s="55">
        <f>SUM(F385:F388)</f>
      </c>
      <c r="G389" s="55">
        <f>SUM(G385:G388)</f>
      </c>
      <c r="H389" s="55">
        <f>SUM(H385:H388)</f>
      </c>
      <c r="I389" s="46">
        <f>SUM(I385:I388)</f>
      </c>
      <c r="J389" s="57">
        <f>SUM(J385:J388)</f>
      </c>
      <c r="K389" s="55">
        <f>SUM(K385:K388)</f>
      </c>
      <c r="L389" s="57">
        <f>SUM(L385:L388)</f>
      </c>
      <c r="M389" s="55">
        <f>SUM(M385:M388)</f>
      </c>
      <c r="N389" s="57">
        <f>SUM(N385:N388)</f>
      </c>
      <c r="O389" s="59">
        <f t="shared" si="841"/>
      </c>
      <c r="P389" s="60">
        <f>SUM(P385:P388)</f>
      </c>
      <c r="Q389" s="47">
        <f t="shared" si="260"/>
      </c>
      <c r="R389" s="57">
        <f>SUM(R385:R388)</f>
      </c>
      <c r="S389" s="55">
        <f>SUM(S385:S388)</f>
      </c>
      <c r="T389" s="61">
        <f t="shared" si="154"/>
      </c>
      <c r="U389" s="61">
        <f t="shared" si="194"/>
      </c>
      <c r="V389" s="61">
        <f t="shared" si="57"/>
      </c>
      <c r="W389" s="62">
        <f>SUM(W385:W388)</f>
      </c>
      <c r="X389" s="61">
        <f t="shared" si="111"/>
      </c>
      <c r="Y389" s="61">
        <f t="shared" si="642"/>
      </c>
      <c r="Z389" s="61">
        <f t="shared" si="796"/>
      </c>
      <c r="AA389" s="61">
        <f t="shared" si="214"/>
      </c>
      <c r="AB389" s="61">
        <f t="shared" si="280"/>
      </c>
      <c r="AC389" s="59">
        <f t="shared" si="131"/>
      </c>
      <c r="AD389" s="59">
        <f t="shared" si="174"/>
      </c>
      <c r="AE389" s="59">
        <f t="shared" si="25"/>
      </c>
      <c r="AF389" s="59">
        <f t="shared" si="89"/>
      </c>
      <c r="AG389" s="59">
        <f t="shared" si="662"/>
      </c>
      <c r="AH389" s="59">
        <f t="shared" si="821"/>
      </c>
      <c r="AI389" s="59">
        <f t="shared" si="235"/>
      </c>
      <c r="AJ389" s="57">
        <f>AVERAGE(AJ385:AJ388)</f>
      </c>
      <c r="AK389" s="57">
        <f>SUM(AK385:AK388)</f>
      </c>
      <c r="AL389" s="57">
        <f>SUM(AL385:AL388)</f>
      </c>
      <c r="AM389" s="57">
        <f>SUM(AM385:AM388)</f>
      </c>
      <c r="AN389" s="57">
        <f>SUM(AN385:AN388)</f>
      </c>
      <c r="AO389" s="63">
        <f>SUM(AO385:AO388)</f>
      </c>
      <c r="AP389" s="57">
        <f>SUM(AP385:AP388)</f>
      </c>
      <c r="AQ389" s="63">
        <f>SUM(AQ385:AQ388)</f>
      </c>
      <c r="AR389" s="63">
        <f>SUM(AR385:AR388)</f>
      </c>
      <c r="AS389" s="57">
        <f>SUM(AS385:AS388)</f>
      </c>
      <c r="AT389" s="57">
        <f>SUM(AT385:AT388)</f>
      </c>
      <c r="AU389" s="57">
        <f>SUM(AU385:AU388)</f>
      </c>
      <c r="AV389" s="64"/>
      <c r="AW389" s="64"/>
      <c r="AX389" s="57">
        <f>SUM(AX385:AX388)</f>
      </c>
      <c r="AY389" s="7"/>
    </row>
    <row r="390">
      <c r="A390" s="34"/>
      <c r="B390" s="89" t="s">
        <v>66</v>
      </c>
      <c r="C390" s="36" t="s">
        <v>81</v>
      </c>
      <c r="D390" s="37" t="s">
        <v>107</v>
      </c>
      <c r="E390" s="71" t="s">
        <v>87</v>
      </c>
      <c r="F390" s="74">
        <f t="shared" ref="F390:F391" si="745">G390+H390+I390</f>
      </c>
      <c r="G390" s="39">
        <v>1933.36</v>
      </c>
      <c r="H390" s="39">
        <v>838.45</v>
      </c>
      <c r="I390" s="46">
        <v>0</v>
      </c>
      <c r="J390" s="42">
        <v>3</v>
      </c>
      <c r="K390" s="39">
        <v>8481.640000000014</v>
      </c>
      <c r="L390" s="42">
        <v>0</v>
      </c>
      <c r="M390" s="39">
        <v>0</v>
      </c>
      <c r="N390" s="44">
        <v>1</v>
      </c>
      <c r="O390" s="45">
        <f t="shared" si="841"/>
      </c>
      <c r="P390" s="46"/>
      <c r="Q390" s="47">
        <f t="shared" si="260"/>
      </c>
      <c r="R390" s="42">
        <f t="shared" ref="R390:R391" si="477">J390+L390</f>
      </c>
      <c r="S390" s="39">
        <f t="shared" ref="S390:S391" si="591">K390+M390</f>
      </c>
      <c r="T390" s="48">
        <f t="shared" si="154"/>
      </c>
      <c r="U390" s="48">
        <f t="shared" si="194"/>
      </c>
      <c r="V390" s="48">
        <f t="shared" si="57"/>
      </c>
      <c r="W390" s="49">
        <v>3</v>
      </c>
      <c r="X390" s="48">
        <f t="shared" si="111"/>
      </c>
      <c r="Y390" s="48">
        <f t="shared" si="642"/>
      </c>
      <c r="Z390" s="48">
        <f t="shared" si="796"/>
      </c>
      <c r="AA390" s="48">
        <f t="shared" si="214"/>
      </c>
      <c r="AB390" s="48">
        <f t="shared" si="280"/>
      </c>
      <c r="AC390" s="45">
        <f t="shared" si="131"/>
      </c>
      <c r="AD390" s="45">
        <f t="shared" si="174"/>
      </c>
      <c r="AE390" s="45">
        <f t="shared" si="25"/>
      </c>
      <c r="AF390" s="45">
        <f t="shared" si="89"/>
      </c>
      <c r="AG390" s="45">
        <f t="shared" si="662"/>
      </c>
      <c r="AH390" s="45">
        <f t="shared" si="821"/>
      </c>
      <c r="AI390" s="45">
        <f t="shared" si="235"/>
      </c>
      <c r="AJ390" s="44">
        <v>56</v>
      </c>
      <c r="AK390" s="42">
        <v>18587</v>
      </c>
      <c r="AL390" s="42">
        <v>482</v>
      </c>
      <c r="AM390" s="42">
        <v>510</v>
      </c>
      <c r="AN390" s="42">
        <v>87</v>
      </c>
      <c r="AO390" s="50">
        <v>17</v>
      </c>
      <c r="AP390" s="42">
        <v>97</v>
      </c>
      <c r="AQ390" s="50">
        <v>71</v>
      </c>
      <c r="AR390" s="50">
        <v>3</v>
      </c>
      <c r="AS390" s="42">
        <v>3</v>
      </c>
      <c r="AT390" s="42">
        <v>4</v>
      </c>
      <c r="AU390" s="42">
        <v>12</v>
      </c>
      <c r="AV390" s="51"/>
      <c r="AW390" s="51"/>
      <c r="AX390" s="52">
        <f t="shared" ref="AX390:AX391" si="363">COUNT(AU390)</f>
      </c>
      <c r="AY390" s="7"/>
    </row>
    <row r="391">
      <c r="A391" s="34"/>
      <c r="B391" s="89" t="s">
        <v>66</v>
      </c>
      <c r="C391" s="36" t="s">
        <v>81</v>
      </c>
      <c r="D391" s="37" t="s">
        <v>107</v>
      </c>
      <c r="E391" s="75" t="s">
        <v>88</v>
      </c>
      <c r="F391" s="39">
        <f t="shared" si="745"/>
      </c>
      <c r="G391" s="39">
        <v>2293.17</v>
      </c>
      <c r="H391" s="39">
        <v>1573.33</v>
      </c>
      <c r="I391" s="46">
        <v>0</v>
      </c>
      <c r="J391" s="42">
        <v>5</v>
      </c>
      <c r="K391" s="39">
        <v>11634.479999999981</v>
      </c>
      <c r="L391" s="42">
        <v>0</v>
      </c>
      <c r="M391" s="39">
        <v>0</v>
      </c>
      <c r="N391" s="44">
        <v>0</v>
      </c>
      <c r="O391" s="45">
        <f t="shared" si="841"/>
      </c>
      <c r="P391" s="46"/>
      <c r="Q391" s="47">
        <f t="shared" si="260"/>
      </c>
      <c r="R391" s="42">
        <f t="shared" si="477"/>
      </c>
      <c r="S391" s="39">
        <f t="shared" si="591"/>
      </c>
      <c r="T391" s="48">
        <f t="shared" si="154"/>
      </c>
      <c r="U391" s="48">
        <f t="shared" si="194"/>
      </c>
      <c r="V391" s="48">
        <f t="shared" si="57"/>
      </c>
      <c r="W391" s="49">
        <v>5</v>
      </c>
      <c r="X391" s="48">
        <f t="shared" si="111"/>
      </c>
      <c r="Y391" s="48">
        <f t="shared" si="642"/>
      </c>
      <c r="Z391" s="48">
        <f t="shared" si="796"/>
      </c>
      <c r="AA391" s="48">
        <f t="shared" si="214"/>
      </c>
      <c r="AB391" s="48">
        <f t="shared" si="280"/>
      </c>
      <c r="AC391" s="45">
        <f t="shared" si="131"/>
      </c>
      <c r="AD391" s="45">
        <f t="shared" si="174"/>
      </c>
      <c r="AE391" s="45">
        <f t="shared" si="25"/>
      </c>
      <c r="AF391" s="45">
        <f t="shared" si="89"/>
      </c>
      <c r="AG391" s="45">
        <f t="shared" si="662"/>
      </c>
      <c r="AH391" s="45">
        <f t="shared" si="821"/>
      </c>
      <c r="AI391" s="45">
        <f t="shared" si="235"/>
      </c>
      <c r="AJ391" s="44">
        <v>55</v>
      </c>
      <c r="AK391" s="42">
        <v>27207</v>
      </c>
      <c r="AL391" s="42">
        <v>712</v>
      </c>
      <c r="AM391" s="42">
        <v>745</v>
      </c>
      <c r="AN391" s="42">
        <v>105</v>
      </c>
      <c r="AO391" s="50">
        <v>27</v>
      </c>
      <c r="AP391" s="42">
        <v>61</v>
      </c>
      <c r="AQ391" s="43">
        <v>87</v>
      </c>
      <c r="AR391" s="50">
        <v>6</v>
      </c>
      <c r="AS391" s="42">
        <v>8</v>
      </c>
      <c r="AT391" s="42">
        <v>0</v>
      </c>
      <c r="AU391" s="42">
        <v>10</v>
      </c>
      <c r="AV391" s="51"/>
      <c r="AW391" s="51"/>
      <c r="AX391" s="52">
        <f t="shared" si="363"/>
      </c>
      <c r="AY391" s="7"/>
    </row>
    <row r="392">
      <c r="A392" s="34"/>
      <c r="B392" s="54" t="s">
        <v>65</v>
      </c>
      <c r="C392" s="54"/>
      <c r="D392" s="54"/>
      <c r="E392" s="54"/>
      <c r="F392" s="76">
        <f>SUM(F390:F391)</f>
      </c>
      <c r="G392" s="55">
        <f>SUM(G390:G391)</f>
      </c>
      <c r="H392" s="55">
        <f>SUM(H390:H391)</f>
      </c>
      <c r="I392" s="46">
        <f>SUM(I390:I391)</f>
      </c>
      <c r="J392" s="57">
        <f>SUM(J390:J391)</f>
      </c>
      <c r="K392" s="55">
        <f>SUM(K390:K391)</f>
      </c>
      <c r="L392" s="57">
        <f>SUM(L390:L391)</f>
      </c>
      <c r="M392" s="55">
        <f>SUM(M390:M391)</f>
      </c>
      <c r="N392" s="57">
        <f>SUM(N390:N391)</f>
      </c>
      <c r="O392" s="59">
        <f t="shared" si="841"/>
      </c>
      <c r="P392" s="60">
        <f>SUM(P390:P391)</f>
      </c>
      <c r="Q392" s="47">
        <f t="shared" si="260"/>
      </c>
      <c r="R392" s="57">
        <f>SUM(R390:R391)</f>
      </c>
      <c r="S392" s="55">
        <f>SUM(S390:S391)</f>
      </c>
      <c r="T392" s="61">
        <f t="shared" si="154"/>
      </c>
      <c r="U392" s="61">
        <f t="shared" si="194"/>
      </c>
      <c r="V392" s="61">
        <f t="shared" si="57"/>
      </c>
      <c r="W392" s="62">
        <f>SUM(W390:W391)</f>
      </c>
      <c r="X392" s="61">
        <f t="shared" si="111"/>
      </c>
      <c r="Y392" s="61">
        <f t="shared" si="642"/>
      </c>
      <c r="Z392" s="61">
        <f t="shared" si="796"/>
      </c>
      <c r="AA392" s="61">
        <f t="shared" si="214"/>
      </c>
      <c r="AB392" s="61">
        <f t="shared" si="280"/>
      </c>
      <c r="AC392" s="59">
        <f t="shared" si="131"/>
      </c>
      <c r="AD392" s="59">
        <f t="shared" si="174"/>
      </c>
      <c r="AE392" s="59">
        <f t="shared" si="25"/>
      </c>
      <c r="AF392" s="59">
        <f t="shared" si="89"/>
      </c>
      <c r="AG392" s="59">
        <f t="shared" si="662"/>
      </c>
      <c r="AH392" s="59">
        <f t="shared" si="821"/>
      </c>
      <c r="AI392" s="59">
        <f t="shared" si="235"/>
      </c>
      <c r="AJ392" s="57">
        <f>AVERAGE(AJ390:AJ391)</f>
      </c>
      <c r="AK392" s="57">
        <f>SUM(AK390:AK391)</f>
      </c>
      <c r="AL392" s="57">
        <f>SUM(AL390:AL391)</f>
      </c>
      <c r="AM392" s="57">
        <f>SUM(AM390:AM391)</f>
      </c>
      <c r="AN392" s="57">
        <f>SUM(AN390:AN391)</f>
      </c>
      <c r="AO392" s="63">
        <f>SUM(AO390:AO391)</f>
      </c>
      <c r="AP392" s="57">
        <f>SUM(AP390:AP391)</f>
      </c>
      <c r="AQ392" s="63">
        <f>SUM(AQ390:AQ391)</f>
      </c>
      <c r="AR392" s="63">
        <f>SUM(AR390:AR391)</f>
      </c>
      <c r="AS392" s="57">
        <f>SUM(AS390:AS391)</f>
      </c>
      <c r="AT392" s="57">
        <f>SUM(AT390:AT391)</f>
      </c>
      <c r="AU392" s="57">
        <f>SUM(AU390:AU391)</f>
      </c>
      <c r="AV392" s="64"/>
      <c r="AW392" s="64"/>
      <c r="AX392" s="57">
        <f>SUM(AX390:AX391)</f>
      </c>
      <c r="AY392" s="7"/>
    </row>
    <row r="393">
      <c r="A393" s="34"/>
      <c r="B393" s="89" t="s">
        <v>66</v>
      </c>
      <c r="C393" s="35" t="s">
        <v>81</v>
      </c>
      <c r="D393" s="37" t="s">
        <v>67</v>
      </c>
      <c r="E393" s="71" t="s">
        <v>89</v>
      </c>
      <c r="F393" s="74">
        <f t="shared" ref="F393:F394" si="746">G393+H393+I393</f>
      </c>
      <c r="G393" s="39">
        <v>1506.69</v>
      </c>
      <c r="H393" s="39">
        <v>1282.2600000000002</v>
      </c>
      <c r="I393" s="46">
        <v>0</v>
      </c>
      <c r="J393" s="42">
        <v>4</v>
      </c>
      <c r="K393" s="39">
        <v>10353.929999999993</v>
      </c>
      <c r="L393" s="42">
        <v>0</v>
      </c>
      <c r="M393" s="39">
        <v>0</v>
      </c>
      <c r="N393" s="44">
        <v>0</v>
      </c>
      <c r="O393" s="45">
        <f t="shared" si="841"/>
      </c>
      <c r="P393" s="46"/>
      <c r="Q393" s="47">
        <f t="shared" si="260"/>
      </c>
      <c r="R393" s="42">
        <f t="shared" ref="R393:R394" si="478">J393+L393</f>
      </c>
      <c r="S393" s="39">
        <f t="shared" ref="S393:S394" si="592">K393+M393</f>
      </c>
      <c r="T393" s="48">
        <f t="shared" si="154"/>
      </c>
      <c r="U393" s="48">
        <f t="shared" si="194"/>
      </c>
      <c r="V393" s="48">
        <f t="shared" si="57"/>
      </c>
      <c r="W393" s="49">
        <v>3</v>
      </c>
      <c r="X393" s="48">
        <f t="shared" si="111"/>
      </c>
      <c r="Y393" s="48">
        <f t="shared" si="642"/>
      </c>
      <c r="Z393" s="48">
        <f t="shared" si="796"/>
      </c>
      <c r="AA393" s="48">
        <f t="shared" si="214"/>
      </c>
      <c r="AB393" s="48">
        <f t="shared" si="280"/>
      </c>
      <c r="AC393" s="45">
        <f t="shared" si="131"/>
      </c>
      <c r="AD393" s="45">
        <f t="shared" si="174"/>
      </c>
      <c r="AE393" s="45">
        <f t="shared" si="25"/>
      </c>
      <c r="AF393" s="45">
        <f t="shared" si="89"/>
      </c>
      <c r="AG393" s="45">
        <f t="shared" si="662"/>
      </c>
      <c r="AH393" s="45">
        <f t="shared" si="821"/>
      </c>
      <c r="AI393" s="45">
        <f t="shared" si="235"/>
      </c>
      <c r="AJ393" s="44">
        <v>53</v>
      </c>
      <c r="AK393" s="42">
        <v>33089</v>
      </c>
      <c r="AL393" s="42">
        <v>930</v>
      </c>
      <c r="AM393" s="42">
        <v>977</v>
      </c>
      <c r="AN393" s="42">
        <v>120</v>
      </c>
      <c r="AO393" s="50">
        <v>23</v>
      </c>
      <c r="AP393" s="42">
        <v>80</v>
      </c>
      <c r="AQ393" s="43">
        <v>103</v>
      </c>
      <c r="AR393" s="50">
        <v>4</v>
      </c>
      <c r="AS393" s="42">
        <v>9</v>
      </c>
      <c r="AT393" s="42">
        <v>1</v>
      </c>
      <c r="AU393" s="42">
        <v>13</v>
      </c>
      <c r="AV393" s="51"/>
      <c r="AW393" s="51"/>
      <c r="AX393" s="77">
        <f t="shared" ref="AX393:AX394" si="364">COUNT(AU393)</f>
      </c>
      <c r="AY393" s="7"/>
    </row>
    <row r="394">
      <c r="A394" s="34"/>
      <c r="B394" s="89" t="s">
        <v>66</v>
      </c>
      <c r="C394" s="36" t="s">
        <v>81</v>
      </c>
      <c r="D394" s="37" t="s">
        <v>67</v>
      </c>
      <c r="E394" s="75" t="s">
        <v>90</v>
      </c>
      <c r="F394" s="39">
        <f t="shared" si="746"/>
      </c>
      <c r="G394" s="39">
        <v>1923.17</v>
      </c>
      <c r="H394" s="39">
        <v>1810.76</v>
      </c>
      <c r="I394" s="46">
        <v>0</v>
      </c>
      <c r="J394" s="42">
        <v>4</v>
      </c>
      <c r="K394" s="39">
        <v>9646.070000000007</v>
      </c>
      <c r="L394" s="42">
        <v>0</v>
      </c>
      <c r="M394" s="39">
        <v>0</v>
      </c>
      <c r="N394" s="44">
        <v>0</v>
      </c>
      <c r="O394" s="45">
        <f t="shared" si="841"/>
      </c>
      <c r="P394" s="46"/>
      <c r="Q394" s="47">
        <f t="shared" si="260"/>
      </c>
      <c r="R394" s="42">
        <f t="shared" si="478"/>
      </c>
      <c r="S394" s="39">
        <f t="shared" si="592"/>
      </c>
      <c r="T394" s="48">
        <f t="shared" si="154"/>
      </c>
      <c r="U394" s="48">
        <f t="shared" si="194"/>
      </c>
      <c r="V394" s="48">
        <f t="shared" si="57"/>
      </c>
      <c r="W394" s="49">
        <v>4</v>
      </c>
      <c r="X394" s="48">
        <f t="shared" si="111"/>
      </c>
      <c r="Y394" s="48">
        <f t="shared" si="642"/>
      </c>
      <c r="Z394" s="48">
        <f t="shared" si="796"/>
      </c>
      <c r="AA394" s="48">
        <f t="shared" si="214"/>
      </c>
      <c r="AB394" s="48">
        <f t="shared" si="280"/>
      </c>
      <c r="AC394" s="45">
        <f t="shared" si="131"/>
      </c>
      <c r="AD394" s="45">
        <f t="shared" si="174"/>
      </c>
      <c r="AE394" s="45">
        <f t="shared" si="25"/>
      </c>
      <c r="AF394" s="45">
        <f t="shared" si="89"/>
      </c>
      <c r="AG394" s="45">
        <f t="shared" si="662"/>
      </c>
      <c r="AH394" s="45">
        <f t="shared" si="821"/>
      </c>
      <c r="AI394" s="45">
        <f t="shared" si="235"/>
      </c>
      <c r="AJ394" s="44">
        <v>53</v>
      </c>
      <c r="AK394" s="42">
        <v>43790</v>
      </c>
      <c r="AL394" s="42">
        <v>1162</v>
      </c>
      <c r="AM394" s="42">
        <v>1223</v>
      </c>
      <c r="AN394" s="42">
        <v>163</v>
      </c>
      <c r="AO394" s="50">
        <v>26</v>
      </c>
      <c r="AP394" s="42">
        <v>98</v>
      </c>
      <c r="AQ394" s="43">
        <v>136</v>
      </c>
      <c r="AR394" s="50">
        <v>4</v>
      </c>
      <c r="AS394" s="42">
        <v>5</v>
      </c>
      <c r="AT394" s="42">
        <v>4</v>
      </c>
      <c r="AU394" s="42">
        <v>19</v>
      </c>
      <c r="AV394" s="51"/>
      <c r="AW394" s="51"/>
      <c r="AX394" s="77">
        <f t="shared" si="364"/>
      </c>
      <c r="AY394" s="7"/>
    </row>
    <row r="395">
      <c r="A395" s="34"/>
      <c r="B395" s="54" t="s">
        <v>65</v>
      </c>
      <c r="C395" s="54"/>
      <c r="D395" s="54"/>
      <c r="E395" s="54"/>
      <c r="F395" s="76">
        <f>SUM(F393:F394)</f>
      </c>
      <c r="G395" s="76">
        <f>SUM(G393:G394)</f>
      </c>
      <c r="H395" s="76">
        <f>SUM(H393:H394)</f>
      </c>
      <c r="I395" s="46">
        <f>SUM(I393:I394)</f>
      </c>
      <c r="J395" s="57">
        <f>SUM(J393:J394)</f>
      </c>
      <c r="K395" s="55">
        <f>SUM(K393:K394)</f>
      </c>
      <c r="L395" s="57">
        <f>SUM(L393:L394)</f>
      </c>
      <c r="M395" s="55">
        <f>SUM(M393:M394)</f>
      </c>
      <c r="N395" s="57">
        <f>SUM(N393:N394)</f>
      </c>
      <c r="O395" s="59">
        <f t="shared" si="841"/>
      </c>
      <c r="P395" s="60">
        <f>SUM(P393:P394)</f>
      </c>
      <c r="Q395" s="47">
        <f t="shared" si="260"/>
      </c>
      <c r="R395" s="57">
        <f>SUM(R393:R394)</f>
      </c>
      <c r="S395" s="55">
        <f>SUM(S393:S394)</f>
      </c>
      <c r="T395" s="61">
        <f t="shared" si="154"/>
      </c>
      <c r="U395" s="61">
        <f t="shared" si="194"/>
      </c>
      <c r="V395" s="61">
        <f t="shared" si="57"/>
      </c>
      <c r="W395" s="62">
        <f>SUM(W393:W394)</f>
      </c>
      <c r="X395" s="61">
        <f t="shared" si="111"/>
      </c>
      <c r="Y395" s="61">
        <f t="shared" si="642"/>
      </c>
      <c r="Z395" s="61">
        <f t="shared" si="796"/>
      </c>
      <c r="AA395" s="61">
        <f t="shared" si="214"/>
      </c>
      <c r="AB395" s="61">
        <f t="shared" si="280"/>
      </c>
      <c r="AC395" s="59">
        <f t="shared" si="131"/>
      </c>
      <c r="AD395" s="59">
        <f t="shared" si="174"/>
      </c>
      <c r="AE395" s="59">
        <f t="shared" si="25"/>
      </c>
      <c r="AF395" s="59">
        <f t="shared" si="89"/>
      </c>
      <c r="AG395" s="59">
        <f t="shared" si="662"/>
      </c>
      <c r="AH395" s="59">
        <f t="shared" si="821"/>
      </c>
      <c r="AI395" s="59">
        <f t="shared" si="235"/>
      </c>
      <c r="AJ395" s="57">
        <f>AVERAGE(AJ393:AJ394)</f>
      </c>
      <c r="AK395" s="57">
        <f>SUM(AK393:AK394)</f>
      </c>
      <c r="AL395" s="57">
        <f>SUM(AL393:AL394)</f>
      </c>
      <c r="AM395" s="57">
        <f>SUM(AM393:AM394)</f>
      </c>
      <c r="AN395" s="57">
        <f>SUM(AN393:AN394)</f>
      </c>
      <c r="AO395" s="57">
        <f>SUM(AO393:AO394)</f>
      </c>
      <c r="AP395" s="57">
        <f>SUM(AP393:AP394)</f>
      </c>
      <c r="AQ395" s="57">
        <f>SUM(AQ393:AQ394)</f>
      </c>
      <c r="AR395" s="57">
        <f>SUM(AR393:AR394)</f>
      </c>
      <c r="AS395" s="57">
        <f>SUM(AS393:AS394)</f>
      </c>
      <c r="AT395" s="57">
        <f>SUM(AT393:AT394)</f>
      </c>
      <c r="AU395" s="57">
        <f>SUM(AU393:AU394)</f>
      </c>
      <c r="AV395" s="64"/>
      <c r="AW395" s="64"/>
      <c r="AX395" s="57">
        <f>SUM(AX393:AX394)</f>
      </c>
      <c r="AY395" s="7"/>
    </row>
    <row r="396">
      <c r="A396" s="34"/>
      <c r="B396" s="78" t="s">
        <v>91</v>
      </c>
      <c r="C396" s="78"/>
      <c r="D396" s="78"/>
      <c r="E396" s="78"/>
      <c r="F396" s="87">
        <f>F395+F392+F389+F384+F378+F372</f>
      </c>
      <c r="G396" s="87">
        <f>G395+G392+G389+G384+G378+G372</f>
      </c>
      <c r="H396" s="87">
        <f>H395+H392+H389+H384+H378+H372</f>
      </c>
      <c r="I396" s="93">
        <f>I392+I389+I384+I378+I395</f>
      </c>
      <c r="J396" s="92">
        <f>J395+J392+J389+J384+J378+J372</f>
      </c>
      <c r="K396" s="87">
        <f>K395+K392+K389+K384+K378+K372</f>
      </c>
      <c r="L396" s="92">
        <f>L395+L392+L389+L384+L378+L372</f>
      </c>
      <c r="M396" s="87">
        <f>M395+M392+M389+M384+M378+M372</f>
      </c>
      <c r="N396" s="92">
        <f>N395+N392+N389+N384+N378+N372</f>
      </c>
      <c r="O396" s="82">
        <f t="shared" si="841"/>
      </c>
      <c r="P396" s="92">
        <f>P392+P389+P384+P378+P395</f>
      </c>
      <c r="Q396" s="83">
        <f t="shared" si="260"/>
      </c>
      <c r="R396" s="92">
        <f>R395+R392+R389+R384+R378+R372</f>
      </c>
      <c r="S396" s="87">
        <f>S395+S392+S389+S384+S378+S372</f>
      </c>
      <c r="T396" s="80">
        <f t="shared" si="154"/>
      </c>
      <c r="U396" s="80">
        <f t="shared" si="194"/>
      </c>
      <c r="V396" s="80">
        <f t="shared" si="57"/>
      </c>
      <c r="W396" s="92">
        <f>W395+W392+W389+W384+W378+W372</f>
      </c>
      <c r="X396" s="80">
        <f t="shared" si="111"/>
      </c>
      <c r="Y396" s="80">
        <f t="shared" si="642"/>
      </c>
      <c r="Z396" s="80">
        <f t="shared" si="796"/>
      </c>
      <c r="AA396" s="80">
        <f t="shared" si="214"/>
      </c>
      <c r="AB396" s="80">
        <f t="shared" si="280"/>
      </c>
      <c r="AC396" s="82">
        <f t="shared" si="131"/>
      </c>
      <c r="AD396" s="82">
        <f t="shared" si="174"/>
      </c>
      <c r="AE396" s="82">
        <f t="shared" si="25"/>
      </c>
      <c r="AF396" s="82">
        <f t="shared" si="89"/>
      </c>
      <c r="AG396" s="82">
        <f t="shared" si="662"/>
      </c>
      <c r="AH396" s="82">
        <f t="shared" si="821"/>
      </c>
      <c r="AI396" s="82">
        <f t="shared" si="235"/>
      </c>
      <c r="AJ396" s="84"/>
      <c r="AK396" s="92">
        <f>AK395+AK392+AK389+AK384+AK378+AK372</f>
      </c>
      <c r="AL396" s="92">
        <f>AL395+AL392+AL389+AL384+AL378+AL372</f>
      </c>
      <c r="AM396" s="92">
        <f>AM395+AM392+AM389+AM384+AM378+AM372</f>
      </c>
      <c r="AN396" s="92">
        <f>AN395+AN392+AN389+AN384+AN378+AN372</f>
      </c>
      <c r="AO396" s="92">
        <f>AO395+AO392+AO389+AO384+AO378+AO372</f>
      </c>
      <c r="AP396" s="92">
        <f>AP395+AP392+AP389+AP384+AP378+AP372</f>
      </c>
      <c r="AQ396" s="92">
        <f>AQ395+AQ392+AQ389+AQ384+AQ378+AQ372</f>
      </c>
      <c r="AR396" s="92">
        <f>AR395+AR392+AR389+AR384+AR378+AR372</f>
      </c>
      <c r="AS396" s="92">
        <f>AS395+AS392+AS389+AS384+AS378+AS372</f>
      </c>
      <c r="AT396" s="92">
        <f>AT395+AT392+AT389+AT384+AT378+AT372</f>
      </c>
      <c r="AU396" s="92">
        <f>AU395+AU392+AU389+AU384+AU378+AU372</f>
      </c>
      <c r="AV396" s="85"/>
      <c r="AW396" s="85"/>
      <c r="AX396" s="80">
        <f>AX392+AX389+AX384+AX378+AX395</f>
      </c>
      <c r="AY396" s="7"/>
    </row>
    <row r="397">
      <c r="A397" s="91"/>
      <c r="B397" s="2" t="s">
        <v>1</v>
      </c>
      <c r="C397" s="2"/>
      <c r="D397" s="2"/>
      <c r="E397" s="2"/>
      <c r="F397" s="3" t="s">
        <v>2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4" t="s">
        <v>3</v>
      </c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5" t="s">
        <v>4</v>
      </c>
      <c r="AW397" s="5"/>
      <c r="AX397" s="6" t="s">
        <v>5</v>
      </c>
    </row>
    <row r="398">
      <c r="A398" s="91"/>
      <c r="B398" s="2"/>
      <c r="C398" s="2"/>
      <c r="D398" s="2"/>
      <c r="E398" s="2"/>
      <c r="F398" s="8" t="s">
        <v>6</v>
      </c>
      <c r="G398" s="8"/>
      <c r="H398" s="8"/>
      <c r="I398" s="8"/>
      <c r="J398" s="9" t="s">
        <v>94</v>
      </c>
      <c r="K398" s="9"/>
      <c r="L398" s="9"/>
      <c r="M398" s="9"/>
      <c r="N398" s="9"/>
      <c r="O398" s="9"/>
      <c r="P398" s="9"/>
      <c r="Q398" s="9"/>
      <c r="R398" s="9"/>
      <c r="S398" s="9"/>
      <c r="T398" s="10" t="s">
        <v>7</v>
      </c>
      <c r="U398" s="10"/>
      <c r="V398" s="10"/>
      <c r="W398" s="10"/>
      <c r="X398" s="10"/>
      <c r="Y398" s="10"/>
      <c r="Z398" s="11" t="s">
        <v>8</v>
      </c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2" t="s">
        <v>9</v>
      </c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3"/>
      <c r="AW398" s="14"/>
      <c r="AX398" s="6"/>
    </row>
    <row r="399">
      <c r="A399" s="91"/>
      <c r="B399" s="15" t="s">
        <v>10</v>
      </c>
      <c r="C399" s="16" t="s">
        <v>11</v>
      </c>
      <c r="D399" s="17" t="s">
        <v>12</v>
      </c>
      <c r="E399" s="18" t="s">
        <v>13</v>
      </c>
      <c r="F399" s="19" t="s">
        <v>14</v>
      </c>
      <c r="G399" s="8" t="s">
        <v>15</v>
      </c>
      <c r="H399" s="20" t="s">
        <v>16</v>
      </c>
      <c r="I399" s="21" t="s">
        <v>17</v>
      </c>
      <c r="J399" s="22" t="s">
        <v>18</v>
      </c>
      <c r="K399" s="23" t="s">
        <v>19</v>
      </c>
      <c r="L399" s="24" t="s">
        <v>20</v>
      </c>
      <c r="M399" s="23" t="s">
        <v>21</v>
      </c>
      <c r="N399" s="23" t="s">
        <v>22</v>
      </c>
      <c r="O399" s="23" t="s">
        <v>23</v>
      </c>
      <c r="P399" s="25" t="s">
        <v>24</v>
      </c>
      <c r="Q399" s="23" t="s">
        <v>25</v>
      </c>
      <c r="R399" s="22" t="s">
        <v>26</v>
      </c>
      <c r="S399" s="26" t="s">
        <v>27</v>
      </c>
      <c r="T399" s="10" t="s">
        <v>28</v>
      </c>
      <c r="U399" s="10" t="s">
        <v>29</v>
      </c>
      <c r="V399" s="10" t="s">
        <v>30</v>
      </c>
      <c r="W399" s="27" t="s">
        <v>31</v>
      </c>
      <c r="X399" s="10" t="s">
        <v>32</v>
      </c>
      <c r="Y399" s="28" t="s">
        <v>33</v>
      </c>
      <c r="Z399" s="29" t="s">
        <v>34</v>
      </c>
      <c r="AA399" s="30" t="s">
        <v>35</v>
      </c>
      <c r="AB399" s="31" t="s">
        <v>36</v>
      </c>
      <c r="AC399" s="30" t="s">
        <v>37</v>
      </c>
      <c r="AD399" s="30" t="s">
        <v>38</v>
      </c>
      <c r="AE399" s="32" t="s">
        <v>39</v>
      </c>
      <c r="AF399" s="30" t="s">
        <v>40</v>
      </c>
      <c r="AG399" s="30" t="s">
        <v>41</v>
      </c>
      <c r="AH399" s="30" t="s">
        <v>42</v>
      </c>
      <c r="AI399" s="32" t="s">
        <v>43</v>
      </c>
      <c r="AJ399" s="32" t="s">
        <v>44</v>
      </c>
      <c r="AK399" s="12" t="s">
        <v>45</v>
      </c>
      <c r="AL399" s="33" t="s">
        <v>46</v>
      </c>
      <c r="AM399" s="33" t="s">
        <v>47</v>
      </c>
      <c r="AN399" s="33" t="s">
        <v>48</v>
      </c>
      <c r="AO399" s="33" t="s">
        <v>49</v>
      </c>
      <c r="AP399" s="33" t="s">
        <v>50</v>
      </c>
      <c r="AQ399" s="12" t="s">
        <v>51</v>
      </c>
      <c r="AR399" s="12" t="s">
        <v>52</v>
      </c>
      <c r="AS399" s="12" t="s">
        <v>53</v>
      </c>
      <c r="AT399" s="12" t="s">
        <v>54</v>
      </c>
      <c r="AU399" s="12" t="s">
        <v>55</v>
      </c>
      <c r="AV399" s="13"/>
      <c r="AW399" s="14"/>
      <c r="AX399" s="6" t="s">
        <v>56</v>
      </c>
    </row>
    <row r="400">
      <c r="A400" s="34" t="s">
        <v>111</v>
      </c>
      <c r="B400" s="89" t="s">
        <v>66</v>
      </c>
      <c r="C400" s="36" t="s">
        <v>81</v>
      </c>
      <c r="D400" s="37" t="s">
        <v>67</v>
      </c>
      <c r="E400" s="38" t="s">
        <v>61</v>
      </c>
      <c r="F400" s="67">
        <f t="shared" ref="F400:F401" si="747">G400+H400+I400</f>
      </c>
      <c r="G400" s="73">
        <v>1183.27</v>
      </c>
      <c r="H400" s="73">
        <v>1533.71</v>
      </c>
      <c r="I400" s="46">
        <v>0</v>
      </c>
      <c r="J400" s="44">
        <v>3</v>
      </c>
      <c r="K400" s="73">
        <v>5424.71</v>
      </c>
      <c r="L400" s="42">
        <v>0</v>
      </c>
      <c r="M400" s="39">
        <v>0</v>
      </c>
      <c r="N400" s="44">
        <v>0</v>
      </c>
      <c r="O400" s="45">
        <f t="shared" ref="O400:O426" si="842">N400/R400</f>
      </c>
      <c r="P400" s="41"/>
      <c r="Q400" s="47">
        <f t="shared" ref="Q400:Q426" si="261">P400/R400</f>
      </c>
      <c r="R400" s="42">
        <f t="shared" ref="R400:R401" si="479">J400+L400</f>
      </c>
      <c r="S400" s="39">
        <f t="shared" ref="S400:S401" si="593">K400+M400</f>
      </c>
      <c r="T400" s="48">
        <f t="shared" ref="T400:T426" si="155">S400/F400</f>
      </c>
      <c r="U400" s="48">
        <f t="shared" ref="U400:U426" si="195">S400/(F400+(AX400*500)+F400*3%)</f>
      </c>
      <c r="V400" s="48">
        <f t="shared" ref="V400:V426" si="58">S400/R400</f>
      </c>
      <c r="W400" s="49">
        <v>3</v>
      </c>
      <c r="X400" s="48">
        <f t="shared" ref="X400:X426" si="112">F400/W400</f>
      </c>
      <c r="Y400" s="48">
        <f t="shared" ref="Y400:Y426" si="643">F400/R400</f>
      </c>
      <c r="Z400" s="48">
        <f t="shared" ref="Z400:Z426" si="797">F400/AL400</f>
      </c>
      <c r="AA400" s="48">
        <f t="shared" ref="AA400:AA426" si="215">F400/AK400*1000</f>
      </c>
      <c r="AB400" s="48">
        <f t="shared" ref="AB400:AB426" si="281">F400/AN400</f>
      </c>
      <c r="AC400" s="45">
        <f t="shared" ref="AC400:AC426" si="132">AL400/AK400</f>
      </c>
      <c r="AD400" s="45">
        <f t="shared" ref="AD400:AD426" si="175">AN400/AM400</f>
      </c>
      <c r="AE400" s="45">
        <f t="shared" ref="AE400:AE407" si="26">AP400/AM400</f>
      </c>
      <c r="AF400" s="45">
        <f t="shared" ref="AF400:AF407" si="90">R400/AP400</f>
      </c>
      <c r="AG400" s="45">
        <f t="shared" ref="AG400:AG426" si="663">AR400/AN400</f>
      </c>
      <c r="AH400" s="45">
        <f t="shared" ref="AH400:AH426" si="822">R400/AR400</f>
      </c>
      <c r="AI400" s="45">
        <f t="shared" ref="AI400:AI426" si="236">AQ400/AM400</f>
      </c>
      <c r="AJ400" s="50">
        <v>55</v>
      </c>
      <c r="AK400" s="43">
        <v>33776</v>
      </c>
      <c r="AL400" s="43">
        <v>738</v>
      </c>
      <c r="AM400" s="43">
        <v>770</v>
      </c>
      <c r="AN400" s="43">
        <v>112</v>
      </c>
      <c r="AO400" s="50">
        <v>26</v>
      </c>
      <c r="AP400" s="43">
        <v>60</v>
      </c>
      <c r="AQ400" s="43">
        <v>99</v>
      </c>
      <c r="AR400" s="50">
        <v>4</v>
      </c>
      <c r="AS400" s="50">
        <v>1</v>
      </c>
      <c r="AT400" s="50">
        <v>1</v>
      </c>
      <c r="AU400" s="50">
        <v>19</v>
      </c>
      <c r="AV400" s="51"/>
      <c r="AW400" s="51"/>
      <c r="AX400" s="52">
        <f t="shared" ref="AX400:AX401" si="365">COUNT(AU400)</f>
      </c>
    </row>
    <row r="401">
      <c r="A401" s="34"/>
      <c r="B401" s="89" t="s">
        <v>66</v>
      </c>
      <c r="C401" s="36" t="s">
        <v>81</v>
      </c>
      <c r="D401" s="37" t="s">
        <v>67</v>
      </c>
      <c r="E401" s="53" t="s">
        <v>62</v>
      </c>
      <c r="F401" s="67">
        <f t="shared" si="747"/>
      </c>
      <c r="G401" s="73">
        <v>535.61</v>
      </c>
      <c r="H401" s="39">
        <v>608.44</v>
      </c>
      <c r="I401" s="46">
        <v>0</v>
      </c>
      <c r="J401" s="44">
        <v>4</v>
      </c>
      <c r="K401" s="73">
        <v>9086.23</v>
      </c>
      <c r="L401" s="44">
        <v>0</v>
      </c>
      <c r="M401" s="73">
        <v>0</v>
      </c>
      <c r="N401" s="44">
        <v>0</v>
      </c>
      <c r="O401" s="45">
        <f t="shared" si="842"/>
      </c>
      <c r="P401" s="41"/>
      <c r="Q401" s="47">
        <f t="shared" si="261"/>
      </c>
      <c r="R401" s="42">
        <f t="shared" si="479"/>
      </c>
      <c r="S401" s="39">
        <f t="shared" si="593"/>
      </c>
      <c r="T401" s="48">
        <f t="shared" si="155"/>
      </c>
      <c r="U401" s="48">
        <f t="shared" si="195"/>
      </c>
      <c r="V401" s="48">
        <f t="shared" si="58"/>
      </c>
      <c r="W401" s="49">
        <v>3</v>
      </c>
      <c r="X401" s="48">
        <f t="shared" si="112"/>
      </c>
      <c r="Y401" s="48">
        <f t="shared" si="643"/>
      </c>
      <c r="Z401" s="48">
        <f t="shared" si="797"/>
      </c>
      <c r="AA401" s="48">
        <f t="shared" si="215"/>
      </c>
      <c r="AB401" s="48">
        <f t="shared" si="281"/>
      </c>
      <c r="AC401" s="45">
        <f t="shared" si="132"/>
      </c>
      <c r="AD401" s="45">
        <f t="shared" si="175"/>
      </c>
      <c r="AE401" s="45">
        <f t="shared" si="26"/>
      </c>
      <c r="AF401" s="45">
        <f t="shared" si="90"/>
      </c>
      <c r="AG401" s="45">
        <f t="shared" si="663"/>
      </c>
      <c r="AH401" s="45">
        <f t="shared" si="822"/>
      </c>
      <c r="AI401" s="45">
        <f t="shared" si="236"/>
      </c>
      <c r="AJ401" s="50">
        <v>58</v>
      </c>
      <c r="AK401" s="50">
        <v>14310</v>
      </c>
      <c r="AL401" s="43">
        <v>340</v>
      </c>
      <c r="AM401" s="43">
        <v>365</v>
      </c>
      <c r="AN401" s="43">
        <v>52</v>
      </c>
      <c r="AO401" s="50">
        <v>7</v>
      </c>
      <c r="AP401" s="43">
        <v>38</v>
      </c>
      <c r="AQ401" s="43">
        <v>61</v>
      </c>
      <c r="AR401" s="50">
        <v>4</v>
      </c>
      <c r="AS401" s="50">
        <v>1</v>
      </c>
      <c r="AT401" s="50">
        <v>0</v>
      </c>
      <c r="AU401" s="50">
        <v>11</v>
      </c>
      <c r="AV401" s="51"/>
      <c r="AW401" s="51"/>
      <c r="AX401" s="52">
        <f t="shared" si="365"/>
      </c>
    </row>
    <row r="402">
      <c r="A402" s="34"/>
      <c r="B402" s="54" t="s">
        <v>65</v>
      </c>
      <c r="C402" s="54"/>
      <c r="D402" s="54"/>
      <c r="E402" s="54"/>
      <c r="F402" s="55">
        <f>SUM(F400:F401)</f>
      </c>
      <c r="G402" s="55">
        <f>SUM(G400:G401)</f>
      </c>
      <c r="H402" s="55">
        <f>SUM(H400:H401)</f>
      </c>
      <c r="I402" s="46">
        <f>SUM(I398:I401)</f>
      </c>
      <c r="J402" s="57">
        <f>SUM(J400:J401)</f>
      </c>
      <c r="K402" s="55">
        <f>SUM(K400:K401)</f>
      </c>
      <c r="L402" s="57">
        <f>SUM(L400:L401)</f>
      </c>
      <c r="M402" s="55">
        <f>SUM(M400:M401)</f>
      </c>
      <c r="N402" s="57">
        <f>SUM(N400:N401)</f>
      </c>
      <c r="O402" s="59">
        <f t="shared" si="842"/>
      </c>
      <c r="P402" s="60">
        <f>SUM(P398:P401)</f>
      </c>
      <c r="Q402" s="47">
        <f t="shared" si="261"/>
      </c>
      <c r="R402" s="57">
        <f>SUM(R400:R401)</f>
      </c>
      <c r="S402" s="55">
        <f>SUM(S400:S401)</f>
      </c>
      <c r="T402" s="61">
        <f t="shared" si="155"/>
      </c>
      <c r="U402" s="61">
        <f t="shared" si="195"/>
      </c>
      <c r="V402" s="61">
        <f t="shared" si="58"/>
      </c>
      <c r="W402" s="62">
        <f>SUM(W400:W401)</f>
      </c>
      <c r="X402" s="61">
        <f t="shared" si="112"/>
      </c>
      <c r="Y402" s="61">
        <f t="shared" si="643"/>
      </c>
      <c r="Z402" s="61">
        <f t="shared" si="797"/>
      </c>
      <c r="AA402" s="61">
        <f t="shared" si="215"/>
      </c>
      <c r="AB402" s="61">
        <f t="shared" si="281"/>
      </c>
      <c r="AC402" s="59">
        <f t="shared" si="132"/>
      </c>
      <c r="AD402" s="59">
        <f t="shared" si="175"/>
      </c>
      <c r="AE402" s="59">
        <f t="shared" si="26"/>
      </c>
      <c r="AF402" s="59">
        <f t="shared" si="90"/>
      </c>
      <c r="AG402" s="59">
        <f t="shared" si="663"/>
      </c>
      <c r="AH402" s="59">
        <f t="shared" si="822"/>
      </c>
      <c r="AI402" s="59">
        <f t="shared" si="236"/>
      </c>
      <c r="AJ402" s="63">
        <f>AVERAGE(AJ400:AJ401)</f>
      </c>
      <c r="AK402" s="57">
        <f>SUM(AK400:AK401)</f>
      </c>
      <c r="AL402" s="57">
        <f>SUM(AL400:AL401)</f>
      </c>
      <c r="AM402" s="57">
        <f>SUM(AM400:AM401)</f>
      </c>
      <c r="AN402" s="57">
        <f>SUM(AN400:AN401)</f>
      </c>
      <c r="AO402" s="57">
        <f>SUM(AO400:AO401)</f>
      </c>
      <c r="AP402" s="57">
        <f>SUM(AP400:AP401)</f>
      </c>
      <c r="AQ402" s="57">
        <f>SUM(AQ400:AQ401)</f>
      </c>
      <c r="AR402" s="57">
        <f>SUM(AR400:AR401)</f>
      </c>
      <c r="AS402" s="57">
        <f>SUM(AS400:AS401)</f>
      </c>
      <c r="AT402" s="57">
        <f>SUM(AT400:AT401)</f>
      </c>
      <c r="AU402" s="57">
        <f>SUM(AU400:AU401)</f>
      </c>
      <c r="AV402" s="64"/>
      <c r="AW402" s="64"/>
      <c r="AX402" s="57">
        <f>SUM(AX398:AX401)</f>
      </c>
    </row>
    <row r="403">
      <c r="A403" s="34"/>
      <c r="B403" s="89" t="s">
        <v>96</v>
      </c>
      <c r="C403" s="36" t="s">
        <v>59</v>
      </c>
      <c r="D403" s="37" t="s">
        <v>72</v>
      </c>
      <c r="E403" s="53" t="s">
        <v>68</v>
      </c>
      <c r="F403" s="39">
        <f t="shared" ref="F403:F406" si="748">G403+H403+I403</f>
      </c>
      <c r="G403" s="65">
        <v>1053.21</v>
      </c>
      <c r="H403" s="66">
        <v>2067.1</v>
      </c>
      <c r="I403" s="46">
        <v>0</v>
      </c>
      <c r="J403" s="44">
        <v>0</v>
      </c>
      <c r="K403" s="73">
        <v>0</v>
      </c>
      <c r="L403" s="44">
        <v>0</v>
      </c>
      <c r="M403" s="73">
        <v>0</v>
      </c>
      <c r="N403" s="44">
        <v>0</v>
      </c>
      <c r="O403" s="45">
        <f t="shared" si="842"/>
      </c>
      <c r="P403" s="41"/>
      <c r="Q403" s="47">
        <f t="shared" si="261"/>
      </c>
      <c r="R403" s="42">
        <f t="shared" ref="R403:R406" si="480">J403+L403</f>
      </c>
      <c r="S403" s="39">
        <f t="shared" ref="S403:S406" si="594">K403+M403</f>
      </c>
      <c r="T403" s="48">
        <f t="shared" si="155"/>
      </c>
      <c r="U403" s="48">
        <f t="shared" si="195"/>
      </c>
      <c r="V403" s="48">
        <f t="shared" si="58"/>
      </c>
      <c r="W403" s="49">
        <v>0</v>
      </c>
      <c r="X403" s="48">
        <f t="shared" si="112"/>
      </c>
      <c r="Y403" s="48">
        <f t="shared" si="643"/>
      </c>
      <c r="Z403" s="48">
        <f t="shared" si="797"/>
      </c>
      <c r="AA403" s="48">
        <f t="shared" si="215"/>
      </c>
      <c r="AB403" s="48">
        <f t="shared" si="281"/>
      </c>
      <c r="AC403" s="45">
        <f t="shared" si="132"/>
      </c>
      <c r="AD403" s="45">
        <f t="shared" si="175"/>
      </c>
      <c r="AE403" s="45">
        <f t="shared" si="26"/>
      </c>
      <c r="AF403" s="45">
        <f t="shared" si="90"/>
      </c>
      <c r="AG403" s="45">
        <f t="shared" si="663"/>
      </c>
      <c r="AH403" s="45">
        <f t="shared" si="822"/>
      </c>
      <c r="AI403" s="45">
        <f t="shared" si="236"/>
      </c>
      <c r="AJ403" s="50">
        <v>51</v>
      </c>
      <c r="AK403" s="43">
        <v>35502</v>
      </c>
      <c r="AL403" s="43">
        <v>740</v>
      </c>
      <c r="AM403" s="43">
        <v>739</v>
      </c>
      <c r="AN403" s="43">
        <v>137</v>
      </c>
      <c r="AO403" s="50">
        <v>19</v>
      </c>
      <c r="AP403" s="43">
        <v>39</v>
      </c>
      <c r="AQ403" s="43">
        <v>110</v>
      </c>
      <c r="AR403" s="50">
        <v>0</v>
      </c>
      <c r="AS403" s="43">
        <v>4</v>
      </c>
      <c r="AT403" s="43">
        <v>2</v>
      </c>
      <c r="AU403" s="43">
        <v>41</v>
      </c>
      <c r="AV403" s="51"/>
      <c r="AW403" s="51"/>
      <c r="AX403" s="52">
        <f t="shared" ref="AX403:AX406" si="366">COUNT(AU403)</f>
      </c>
    </row>
    <row r="404">
      <c r="A404" s="34"/>
      <c r="B404" s="89" t="s">
        <v>96</v>
      </c>
      <c r="C404" s="36" t="s">
        <v>59</v>
      </c>
      <c r="D404" s="37" t="s">
        <v>72</v>
      </c>
      <c r="E404" s="53" t="s">
        <v>69</v>
      </c>
      <c r="F404" s="67">
        <f t="shared" si="748"/>
      </c>
      <c r="G404" s="73">
        <v>2059.89</v>
      </c>
      <c r="H404" s="73">
        <v>1675.51</v>
      </c>
      <c r="I404" s="46">
        <v>0</v>
      </c>
      <c r="J404" s="42">
        <v>4</v>
      </c>
      <c r="K404" s="39">
        <v>9646.070000000003</v>
      </c>
      <c r="L404" s="42">
        <v>0</v>
      </c>
      <c r="M404" s="39">
        <v>0</v>
      </c>
      <c r="N404" s="44">
        <v>0</v>
      </c>
      <c r="O404" s="45">
        <f t="shared" si="842"/>
      </c>
      <c r="P404" s="41"/>
      <c r="Q404" s="47">
        <f t="shared" si="261"/>
      </c>
      <c r="R404" s="42">
        <f t="shared" si="480"/>
      </c>
      <c r="S404" s="39">
        <f t="shared" si="594"/>
      </c>
      <c r="T404" s="48">
        <f t="shared" si="155"/>
      </c>
      <c r="U404" s="48">
        <f t="shared" si="195"/>
      </c>
      <c r="V404" s="48">
        <f t="shared" si="58"/>
      </c>
      <c r="W404" s="49">
        <v>4</v>
      </c>
      <c r="X404" s="48">
        <f t="shared" si="112"/>
      </c>
      <c r="Y404" s="48">
        <f t="shared" si="643"/>
      </c>
      <c r="Z404" s="48">
        <f t="shared" si="797"/>
      </c>
      <c r="AA404" s="48">
        <f t="shared" si="215"/>
      </c>
      <c r="AB404" s="48">
        <f t="shared" si="281"/>
      </c>
      <c r="AC404" s="45">
        <f t="shared" si="132"/>
      </c>
      <c r="AD404" s="45">
        <f t="shared" si="175"/>
      </c>
      <c r="AE404" s="45">
        <f t="shared" si="26"/>
      </c>
      <c r="AF404" s="45">
        <f t="shared" si="90"/>
      </c>
      <c r="AG404" s="45">
        <f t="shared" si="663"/>
      </c>
      <c r="AH404" s="45">
        <f t="shared" si="822"/>
      </c>
      <c r="AI404" s="45">
        <f t="shared" si="236"/>
      </c>
      <c r="AJ404" s="50">
        <v>45</v>
      </c>
      <c r="AK404" s="50">
        <v>44104</v>
      </c>
      <c r="AL404" s="43">
        <v>1122</v>
      </c>
      <c r="AM404" s="43">
        <v>1183</v>
      </c>
      <c r="AN404" s="43">
        <v>168</v>
      </c>
      <c r="AO404" s="50">
        <v>17</v>
      </c>
      <c r="AP404" s="50">
        <v>58</v>
      </c>
      <c r="AQ404" s="43">
        <v>158</v>
      </c>
      <c r="AR404" s="50">
        <v>5</v>
      </c>
      <c r="AS404" s="50">
        <v>8</v>
      </c>
      <c r="AT404" s="50">
        <v>1</v>
      </c>
      <c r="AU404" s="50">
        <v>26</v>
      </c>
      <c r="AV404" s="51"/>
      <c r="AW404" s="51"/>
      <c r="AX404" s="52">
        <f t="shared" si="366"/>
      </c>
    </row>
    <row r="405">
      <c r="A405" s="34"/>
      <c r="B405" s="89" t="s">
        <v>96</v>
      </c>
      <c r="C405" s="36" t="s">
        <v>59</v>
      </c>
      <c r="D405" s="37" t="s">
        <v>72</v>
      </c>
      <c r="E405" s="53" t="s">
        <v>70</v>
      </c>
      <c r="F405" s="67">
        <f t="shared" si="748"/>
      </c>
      <c r="G405" s="73">
        <v>2628.98</v>
      </c>
      <c r="H405" s="73">
        <v>1593.45</v>
      </c>
      <c r="I405" s="46">
        <v>0</v>
      </c>
      <c r="J405" s="42">
        <v>2</v>
      </c>
      <c r="K405" s="73">
        <v>3989.7000000000007</v>
      </c>
      <c r="L405" s="42">
        <v>0</v>
      </c>
      <c r="M405" s="39">
        <v>0</v>
      </c>
      <c r="N405" s="44">
        <v>0</v>
      </c>
      <c r="O405" s="45">
        <f t="shared" si="842"/>
      </c>
      <c r="P405" s="41"/>
      <c r="Q405" s="47">
        <f t="shared" si="261"/>
      </c>
      <c r="R405" s="42">
        <f t="shared" si="480"/>
      </c>
      <c r="S405" s="39">
        <f t="shared" si="594"/>
      </c>
      <c r="T405" s="48">
        <f t="shared" si="155"/>
      </c>
      <c r="U405" s="48">
        <f t="shared" si="195"/>
      </c>
      <c r="V405" s="48">
        <f t="shared" si="58"/>
      </c>
      <c r="W405" s="49">
        <v>2</v>
      </c>
      <c r="X405" s="48">
        <f t="shared" si="112"/>
      </c>
      <c r="Y405" s="48">
        <f t="shared" si="643"/>
      </c>
      <c r="Z405" s="48">
        <f t="shared" si="797"/>
      </c>
      <c r="AA405" s="48">
        <f t="shared" si="215"/>
      </c>
      <c r="AB405" s="48">
        <f t="shared" si="281"/>
      </c>
      <c r="AC405" s="45">
        <f t="shared" si="132"/>
      </c>
      <c r="AD405" s="45">
        <f t="shared" si="175"/>
      </c>
      <c r="AE405" s="45">
        <f t="shared" si="26"/>
      </c>
      <c r="AF405" s="45">
        <f t="shared" si="90"/>
      </c>
      <c r="AG405" s="45">
        <f t="shared" si="663"/>
      </c>
      <c r="AH405" s="45">
        <f t="shared" si="822"/>
      </c>
      <c r="AI405" s="45">
        <f t="shared" si="236"/>
      </c>
      <c r="AJ405" s="50">
        <v>43</v>
      </c>
      <c r="AK405" s="43">
        <v>39309</v>
      </c>
      <c r="AL405" s="43">
        <v>1064</v>
      </c>
      <c r="AM405" s="43">
        <v>1153</v>
      </c>
      <c r="AN405" s="43">
        <v>154</v>
      </c>
      <c r="AO405" s="50">
        <v>20</v>
      </c>
      <c r="AP405" s="43">
        <v>37</v>
      </c>
      <c r="AQ405" s="50">
        <v>137</v>
      </c>
      <c r="AR405" s="50">
        <v>3</v>
      </c>
      <c r="AS405" s="50">
        <v>9</v>
      </c>
      <c r="AT405" s="50">
        <v>3</v>
      </c>
      <c r="AU405" s="50">
        <v>26</v>
      </c>
      <c r="AV405" s="51"/>
      <c r="AW405" s="51"/>
      <c r="AX405" s="52">
        <f t="shared" si="366"/>
      </c>
    </row>
    <row r="406">
      <c r="A406" s="34"/>
      <c r="B406" s="89" t="s">
        <v>96</v>
      </c>
      <c r="C406" s="36" t="s">
        <v>59</v>
      </c>
      <c r="D406" s="37" t="s">
        <v>72</v>
      </c>
      <c r="E406" s="53" t="s">
        <v>71</v>
      </c>
      <c r="F406" s="67">
        <f t="shared" si="748"/>
      </c>
      <c r="G406" s="73">
        <v>2632.67</v>
      </c>
      <c r="H406" s="73">
        <v>909.2299999999999</v>
      </c>
      <c r="I406" s="46">
        <v>0</v>
      </c>
      <c r="J406" s="42">
        <v>4</v>
      </c>
      <c r="K406" s="73">
        <v>10759.329999999998</v>
      </c>
      <c r="L406" s="42">
        <v>0</v>
      </c>
      <c r="M406" s="39">
        <v>0</v>
      </c>
      <c r="N406" s="44">
        <v>0</v>
      </c>
      <c r="O406" s="45">
        <f t="shared" si="842"/>
      </c>
      <c r="P406" s="41"/>
      <c r="Q406" s="47">
        <f t="shared" si="261"/>
      </c>
      <c r="R406" s="42">
        <f t="shared" si="480"/>
      </c>
      <c r="S406" s="39">
        <f t="shared" si="594"/>
      </c>
      <c r="T406" s="48">
        <f t="shared" si="155"/>
      </c>
      <c r="U406" s="48">
        <f t="shared" si="195"/>
      </c>
      <c r="V406" s="48">
        <f t="shared" si="58"/>
      </c>
      <c r="W406" s="49">
        <v>4</v>
      </c>
      <c r="X406" s="48">
        <f t="shared" si="112"/>
      </c>
      <c r="Y406" s="48">
        <f t="shared" si="643"/>
      </c>
      <c r="Z406" s="48">
        <f t="shared" si="797"/>
      </c>
      <c r="AA406" s="48">
        <f t="shared" si="215"/>
      </c>
      <c r="AB406" s="48">
        <f t="shared" si="281"/>
      </c>
      <c r="AC406" s="45">
        <f t="shared" si="132"/>
      </c>
      <c r="AD406" s="45">
        <f t="shared" si="175"/>
      </c>
      <c r="AE406" s="45">
        <f t="shared" si="26"/>
      </c>
      <c r="AF406" s="45">
        <f t="shared" si="90"/>
      </c>
      <c r="AG406" s="45">
        <f t="shared" si="663"/>
      </c>
      <c r="AH406" s="45">
        <f t="shared" si="822"/>
      </c>
      <c r="AI406" s="45">
        <f t="shared" si="236"/>
      </c>
      <c r="AJ406" s="50">
        <v>45</v>
      </c>
      <c r="AK406" s="43">
        <v>22438</v>
      </c>
      <c r="AL406" s="43">
        <v>708</v>
      </c>
      <c r="AM406" s="43">
        <v>752</v>
      </c>
      <c r="AN406" s="43">
        <v>106</v>
      </c>
      <c r="AO406" s="50">
        <v>20</v>
      </c>
      <c r="AP406" s="43">
        <v>67</v>
      </c>
      <c r="AQ406" s="43">
        <v>107</v>
      </c>
      <c r="AR406" s="50">
        <v>5</v>
      </c>
      <c r="AS406" s="50">
        <v>4</v>
      </c>
      <c r="AT406" s="50">
        <v>2</v>
      </c>
      <c r="AU406" s="50">
        <v>7</v>
      </c>
      <c r="AV406" s="51"/>
      <c r="AW406" s="51"/>
      <c r="AX406" s="52">
        <f t="shared" si="366"/>
      </c>
    </row>
    <row r="407">
      <c r="A407" s="34"/>
      <c r="B407" s="54" t="s">
        <v>65</v>
      </c>
      <c r="C407" s="54"/>
      <c r="D407" s="54"/>
      <c r="E407" s="54"/>
      <c r="F407" s="55">
        <f>SUM(F403:F406)</f>
      </c>
      <c r="G407" s="55">
        <f>SUM(G403:G406)</f>
      </c>
      <c r="H407" s="55">
        <f>SUM(H403:H406)</f>
      </c>
      <c r="I407" s="46">
        <f>SUM(I403:I406)</f>
      </c>
      <c r="J407" s="57">
        <f>SUM(J403:J406)</f>
      </c>
      <c r="K407" s="58">
        <f>SUM(K403:K406)</f>
      </c>
      <c r="L407" s="57">
        <f>SUM(L403:L406)</f>
      </c>
      <c r="M407" s="55">
        <f>SUM(M403:M406)</f>
      </c>
      <c r="N407" s="57">
        <f>SUM(N403:N406)</f>
      </c>
      <c r="O407" s="59">
        <f t="shared" si="842"/>
      </c>
      <c r="P407" s="60">
        <f>SUM(P403:P406)</f>
      </c>
      <c r="Q407" s="47">
        <f t="shared" si="261"/>
      </c>
      <c r="R407" s="57">
        <f>SUM(R403:R406)</f>
      </c>
      <c r="S407" s="55">
        <f>SUM(S403:S406)</f>
      </c>
      <c r="T407" s="61">
        <f t="shared" si="155"/>
      </c>
      <c r="U407" s="61">
        <f t="shared" si="195"/>
      </c>
      <c r="V407" s="61">
        <f t="shared" si="58"/>
      </c>
      <c r="W407" s="57">
        <f>SUM(W403:W406)</f>
      </c>
      <c r="X407" s="61">
        <f t="shared" si="112"/>
      </c>
      <c r="Y407" s="61">
        <f t="shared" si="643"/>
      </c>
      <c r="Z407" s="61">
        <f t="shared" si="797"/>
      </c>
      <c r="AA407" s="61">
        <f t="shared" si="215"/>
      </c>
      <c r="AB407" s="61">
        <f t="shared" si="281"/>
      </c>
      <c r="AC407" s="59">
        <f t="shared" si="132"/>
      </c>
      <c r="AD407" s="59">
        <f t="shared" si="175"/>
      </c>
      <c r="AE407" s="59">
        <f t="shared" si="26"/>
      </c>
      <c r="AF407" s="59">
        <f t="shared" si="90"/>
      </c>
      <c r="AG407" s="59">
        <f t="shared" si="663"/>
      </c>
      <c r="AH407" s="59">
        <f t="shared" si="822"/>
      </c>
      <c r="AI407" s="59">
        <f t="shared" si="236"/>
      </c>
      <c r="AJ407" s="63">
        <f>AVERAGE(AJ403:AJ406)</f>
      </c>
      <c r="AK407" s="63">
        <f>SUM(AK403:AK406)</f>
      </c>
      <c r="AL407" s="63">
        <f>SUM(AL403:AL406)</f>
      </c>
      <c r="AM407" s="63">
        <f>SUM(AM403:AM406)</f>
      </c>
      <c r="AN407" s="63">
        <f>SUM(AN403:AN406)</f>
      </c>
      <c r="AO407" s="63">
        <f>SUM(AO403:AO406)</f>
      </c>
      <c r="AP407" s="63">
        <f>SUM(AP403:AP406)</f>
      </c>
      <c r="AQ407" s="63">
        <f>SUM(AQ403:AQ406)</f>
      </c>
      <c r="AR407" s="63">
        <f>SUM(AR403:AR406)</f>
      </c>
      <c r="AS407" s="63">
        <f>SUM(AS403:AS406)</f>
      </c>
      <c r="AT407" s="63">
        <f>SUM(AT403:AT406)</f>
      </c>
      <c r="AU407" s="63">
        <f>SUM(AU403:AU406)</f>
      </c>
      <c r="AV407" s="64"/>
      <c r="AW407" s="64"/>
      <c r="AX407" s="57">
        <f>SUM(AX403:AX406)</f>
      </c>
    </row>
    <row r="408">
      <c r="A408" s="34"/>
      <c r="B408" s="89" t="s">
        <v>96</v>
      </c>
      <c r="C408" s="36" t="s">
        <v>59</v>
      </c>
      <c r="D408" s="37" t="s">
        <v>93</v>
      </c>
      <c r="E408" s="53" t="s">
        <v>73</v>
      </c>
      <c r="F408" s="39">
        <f t="shared" ref="F408:F411" si="749">G408+H408+I408</f>
      </c>
      <c r="G408" s="40">
        <v>1845.72</v>
      </c>
      <c r="H408" s="73">
        <v>798.85</v>
      </c>
      <c r="I408" s="41">
        <v>0</v>
      </c>
      <c r="J408" s="42">
        <v>3</v>
      </c>
      <c r="K408" s="39">
        <v>7651.220000000001</v>
      </c>
      <c r="L408" s="42">
        <v>0</v>
      </c>
      <c r="M408" s="39">
        <v>0</v>
      </c>
      <c r="N408" s="44">
        <v>0</v>
      </c>
      <c r="O408" s="45">
        <f t="shared" si="842"/>
      </c>
      <c r="P408" s="46"/>
      <c r="Q408" s="47">
        <f t="shared" si="261"/>
      </c>
      <c r="R408" s="42">
        <f t="shared" ref="R408:R411" si="481">J408+L408</f>
      </c>
      <c r="S408" s="39">
        <f t="shared" ref="S408:S411" si="595">K408+M408</f>
      </c>
      <c r="T408" s="48">
        <f t="shared" si="155"/>
      </c>
      <c r="U408" s="48">
        <f t="shared" si="195"/>
      </c>
      <c r="V408" s="48">
        <f t="shared" si="58"/>
      </c>
      <c r="W408" s="49">
        <v>2</v>
      </c>
      <c r="X408" s="48">
        <f t="shared" si="112"/>
      </c>
      <c r="Y408" s="48">
        <f t="shared" si="643"/>
      </c>
      <c r="Z408" s="48">
        <f t="shared" si="797"/>
      </c>
      <c r="AA408" s="48">
        <f t="shared" si="215"/>
      </c>
      <c r="AB408" s="48">
        <f t="shared" si="281"/>
      </c>
      <c r="AC408" s="45">
        <f t="shared" si="132"/>
      </c>
      <c r="AD408" s="45">
        <f t="shared" si="175"/>
      </c>
      <c r="AE408" s="45">
        <f>AP409/AM408</f>
      </c>
      <c r="AF408" s="45">
        <f>R408/AP409</f>
      </c>
      <c r="AG408" s="45">
        <f t="shared" si="663"/>
      </c>
      <c r="AH408" s="45">
        <f t="shared" si="822"/>
      </c>
      <c r="AI408" s="45">
        <f t="shared" si="236"/>
      </c>
      <c r="AJ408" s="50">
        <v>46</v>
      </c>
      <c r="AK408" s="43">
        <v>20469</v>
      </c>
      <c r="AL408" s="43">
        <v>538</v>
      </c>
      <c r="AM408" s="43">
        <v>566</v>
      </c>
      <c r="AN408" s="43">
        <v>81</v>
      </c>
      <c r="AO408" s="50">
        <v>15</v>
      </c>
      <c r="AP408" s="50">
        <v>61</v>
      </c>
      <c r="AQ408" s="50">
        <v>73</v>
      </c>
      <c r="AR408" s="50">
        <v>4</v>
      </c>
      <c r="AS408" s="50">
        <v>3</v>
      </c>
      <c r="AT408" s="43">
        <v>0</v>
      </c>
      <c r="AU408" s="43">
        <v>9</v>
      </c>
      <c r="AV408" s="51"/>
      <c r="AW408" s="51"/>
      <c r="AX408" s="52">
        <f>COUNT(AU409)</f>
      </c>
    </row>
    <row r="409">
      <c r="A409" s="34"/>
      <c r="B409" s="89" t="s">
        <v>96</v>
      </c>
      <c r="C409" s="35" t="s">
        <v>59</v>
      </c>
      <c r="D409" s="37" t="s">
        <v>93</v>
      </c>
      <c r="E409" s="53" t="s">
        <v>74</v>
      </c>
      <c r="F409" s="39">
        <f t="shared" si="749"/>
      </c>
      <c r="G409" s="40">
        <v>2672.65</v>
      </c>
      <c r="H409" s="39">
        <v>1843.74</v>
      </c>
      <c r="I409" s="46">
        <v>0</v>
      </c>
      <c r="J409" s="42">
        <v>8</v>
      </c>
      <c r="K409" s="39">
        <v>15204.57</v>
      </c>
      <c r="L409" s="42">
        <v>0</v>
      </c>
      <c r="M409" s="39">
        <v>0</v>
      </c>
      <c r="N409" s="44">
        <v>1</v>
      </c>
      <c r="O409" s="45">
        <f t="shared" si="842"/>
      </c>
      <c r="P409" s="46"/>
      <c r="Q409" s="47">
        <f t="shared" si="261"/>
      </c>
      <c r="R409" s="42">
        <f t="shared" si="481"/>
      </c>
      <c r="S409" s="39">
        <f t="shared" si="595"/>
      </c>
      <c r="T409" s="48">
        <f t="shared" si="155"/>
      </c>
      <c r="U409" s="48">
        <f t="shared" si="195"/>
      </c>
      <c r="V409" s="48">
        <f t="shared" si="58"/>
      </c>
      <c r="W409" s="49">
        <v>7</v>
      </c>
      <c r="X409" s="48">
        <f t="shared" si="112"/>
      </c>
      <c r="Y409" s="48">
        <f t="shared" si="643"/>
      </c>
      <c r="Z409" s="48">
        <f t="shared" si="797"/>
      </c>
      <c r="AA409" s="48">
        <f t="shared" si="215"/>
      </c>
      <c r="AB409" s="48">
        <f t="shared" si="281"/>
      </c>
      <c r="AC409" s="45">
        <f t="shared" si="132"/>
      </c>
      <c r="AD409" s="45">
        <f t="shared" si="175"/>
      </c>
      <c r="AE409" s="45">
        <f t="shared" ref="AE409:AE426" si="27">AP409/AM409</f>
      </c>
      <c r="AF409" s="45">
        <f t="shared" ref="AF409:AF426" si="91">R409/AP409</f>
      </c>
      <c r="AG409" s="45">
        <f t="shared" si="663"/>
      </c>
      <c r="AH409" s="45">
        <f t="shared" si="822"/>
      </c>
      <c r="AI409" s="45">
        <f t="shared" si="236"/>
      </c>
      <c r="AJ409" s="50">
        <v>53</v>
      </c>
      <c r="AK409" s="43">
        <v>31666</v>
      </c>
      <c r="AL409" s="43">
        <v>752</v>
      </c>
      <c r="AM409" s="43">
        <v>777</v>
      </c>
      <c r="AN409" s="43">
        <v>148</v>
      </c>
      <c r="AO409" s="50">
        <v>43</v>
      </c>
      <c r="AP409" s="43">
        <v>98</v>
      </c>
      <c r="AQ409" s="43">
        <v>117</v>
      </c>
      <c r="AR409" s="50">
        <v>9</v>
      </c>
      <c r="AS409" s="50">
        <v>5</v>
      </c>
      <c r="AT409" s="50">
        <v>3</v>
      </c>
      <c r="AU409" s="50">
        <v>17</v>
      </c>
      <c r="AV409" s="51"/>
      <c r="AW409" s="51"/>
      <c r="AX409" s="52">
        <f t="shared" ref="AX409:AX411" si="367">COUNT(AU409)</f>
      </c>
    </row>
    <row r="410">
      <c r="A410" s="34"/>
      <c r="B410" s="89" t="s">
        <v>96</v>
      </c>
      <c r="C410" s="35" t="s">
        <v>59</v>
      </c>
      <c r="D410" s="37" t="s">
        <v>93</v>
      </c>
      <c r="E410" s="53" t="s">
        <v>75</v>
      </c>
      <c r="F410" s="39">
        <f t="shared" si="749"/>
      </c>
      <c r="G410" s="40">
        <v>2250.3</v>
      </c>
      <c r="H410" s="39">
        <v>1413.16</v>
      </c>
      <c r="I410" s="46">
        <v>0</v>
      </c>
      <c r="J410" s="42">
        <v>4</v>
      </c>
      <c r="K410" s="39">
        <v>9086.220000000001</v>
      </c>
      <c r="L410" s="42">
        <v>0</v>
      </c>
      <c r="M410" s="39">
        <v>0</v>
      </c>
      <c r="N410" s="44">
        <v>0</v>
      </c>
      <c r="O410" s="45">
        <f t="shared" si="842"/>
      </c>
      <c r="P410" s="46"/>
      <c r="Q410" s="47">
        <f t="shared" si="261"/>
      </c>
      <c r="R410" s="42">
        <f t="shared" si="481"/>
      </c>
      <c r="S410" s="39">
        <f t="shared" si="595"/>
      </c>
      <c r="T410" s="48">
        <f t="shared" si="155"/>
      </c>
      <c r="U410" s="48">
        <f t="shared" si="195"/>
      </c>
      <c r="V410" s="48">
        <f t="shared" si="58"/>
      </c>
      <c r="W410" s="49">
        <v>2</v>
      </c>
      <c r="X410" s="48">
        <f t="shared" si="112"/>
      </c>
      <c r="Y410" s="48">
        <f t="shared" si="643"/>
      </c>
      <c r="Z410" s="48">
        <f t="shared" si="797"/>
      </c>
      <c r="AA410" s="48">
        <f t="shared" si="215"/>
      </c>
      <c r="AB410" s="48">
        <f t="shared" si="281"/>
      </c>
      <c r="AC410" s="45">
        <f t="shared" si="132"/>
      </c>
      <c r="AD410" s="45">
        <f t="shared" si="175"/>
      </c>
      <c r="AE410" s="45">
        <f t="shared" si="27"/>
      </c>
      <c r="AF410" s="45">
        <f t="shared" si="91"/>
      </c>
      <c r="AG410" s="45">
        <f t="shared" si="663"/>
      </c>
      <c r="AH410" s="45">
        <f t="shared" si="822"/>
      </c>
      <c r="AI410" s="45">
        <f t="shared" si="236"/>
      </c>
      <c r="AJ410" s="50">
        <v>47</v>
      </c>
      <c r="AK410" s="43">
        <v>34014</v>
      </c>
      <c r="AL410" s="43">
        <v>985</v>
      </c>
      <c r="AM410" s="43">
        <v>1043</v>
      </c>
      <c r="AN410" s="43">
        <v>135</v>
      </c>
      <c r="AO410" s="50">
        <v>19</v>
      </c>
      <c r="AP410" s="43">
        <v>90</v>
      </c>
      <c r="AQ410" s="43">
        <v>132</v>
      </c>
      <c r="AR410" s="50">
        <v>5</v>
      </c>
      <c r="AS410" s="50">
        <v>6</v>
      </c>
      <c r="AT410" s="50">
        <v>1</v>
      </c>
      <c r="AU410" s="50">
        <v>9</v>
      </c>
      <c r="AV410" s="51"/>
      <c r="AW410" s="51"/>
      <c r="AX410" s="52">
        <f t="shared" si="367"/>
      </c>
    </row>
    <row customHeight="true" ht="18.041383219954135" r="411">
      <c r="A411" s="34"/>
      <c r="B411" s="89" t="s">
        <v>96</v>
      </c>
      <c r="C411" s="36" t="s">
        <v>59</v>
      </c>
      <c r="D411" s="37" t="s">
        <v>93</v>
      </c>
      <c r="E411" s="53" t="s">
        <v>76</v>
      </c>
      <c r="F411" s="39">
        <f t="shared" si="749"/>
      </c>
      <c r="G411" s="68">
        <v>2810.68</v>
      </c>
      <c r="H411" s="39">
        <v>957.43</v>
      </c>
      <c r="I411" s="46">
        <v>0</v>
      </c>
      <c r="J411" s="42">
        <v>5</v>
      </c>
      <c r="K411" s="39">
        <v>10521.240000000005</v>
      </c>
      <c r="L411" s="42">
        <v>0</v>
      </c>
      <c r="M411" s="39">
        <v>0</v>
      </c>
      <c r="N411" s="44">
        <v>0</v>
      </c>
      <c r="O411" s="45">
        <f t="shared" si="842"/>
      </c>
      <c r="P411" s="46"/>
      <c r="Q411" s="47">
        <f t="shared" si="261"/>
      </c>
      <c r="R411" s="42">
        <f t="shared" si="481"/>
      </c>
      <c r="S411" s="39">
        <f t="shared" si="595"/>
      </c>
      <c r="T411" s="48">
        <f t="shared" si="155"/>
      </c>
      <c r="U411" s="48">
        <f t="shared" si="195"/>
      </c>
      <c r="V411" s="48">
        <f t="shared" si="58"/>
      </c>
      <c r="W411" s="49">
        <v>4</v>
      </c>
      <c r="X411" s="48">
        <f t="shared" si="112"/>
      </c>
      <c r="Y411" s="48">
        <f t="shared" si="643"/>
      </c>
      <c r="Z411" s="48">
        <f t="shared" si="797"/>
      </c>
      <c r="AA411" s="48">
        <f t="shared" si="215"/>
      </c>
      <c r="AB411" s="48">
        <f t="shared" si="281"/>
      </c>
      <c r="AC411" s="45">
        <f t="shared" si="132"/>
      </c>
      <c r="AD411" s="45">
        <f t="shared" si="175"/>
      </c>
      <c r="AE411" s="45">
        <f t="shared" si="27"/>
      </c>
      <c r="AF411" s="45">
        <f t="shared" si="91"/>
      </c>
      <c r="AG411" s="45">
        <f t="shared" si="663"/>
      </c>
      <c r="AH411" s="45">
        <f t="shared" si="822"/>
      </c>
      <c r="AI411" s="45">
        <f t="shared" si="236"/>
      </c>
      <c r="AJ411" s="50">
        <v>46</v>
      </c>
      <c r="AK411" s="43">
        <v>24415</v>
      </c>
      <c r="AL411" s="43">
        <v>725</v>
      </c>
      <c r="AM411" s="43">
        <v>759</v>
      </c>
      <c r="AN411" s="43">
        <v>76</v>
      </c>
      <c r="AO411" s="50">
        <v>19</v>
      </c>
      <c r="AP411" s="43">
        <v>66</v>
      </c>
      <c r="AQ411" s="43">
        <v>81</v>
      </c>
      <c r="AR411" s="50">
        <v>5</v>
      </c>
      <c r="AS411" s="50">
        <v>3</v>
      </c>
      <c r="AT411" s="50">
        <v>1</v>
      </c>
      <c r="AU411" s="50">
        <v>14</v>
      </c>
      <c r="AV411" s="51"/>
      <c r="AW411" s="51"/>
      <c r="AX411" s="52">
        <f t="shared" si="367"/>
      </c>
    </row>
    <row r="412">
      <c r="A412" s="34"/>
      <c r="B412" s="94" t="s">
        <v>65</v>
      </c>
      <c r="C412" s="94"/>
      <c r="D412" s="94"/>
      <c r="E412" s="94"/>
      <c r="F412" s="55">
        <f>SUM(F408:F411)</f>
      </c>
      <c r="G412" s="56">
        <f>SUM(G408:G411)</f>
      </c>
      <c r="H412" s="55">
        <f>SUM(H408:H411)</f>
      </c>
      <c r="I412" s="46">
        <f>SUM(I408:I411)</f>
      </c>
      <c r="J412" s="57">
        <f>SUM(J408:J411)</f>
      </c>
      <c r="K412" s="55">
        <f>SUM(K408:K411)</f>
      </c>
      <c r="L412" s="57">
        <f>SUM(L408:L411)</f>
      </c>
      <c r="M412" s="55">
        <f>SUM(M408:M411)</f>
      </c>
      <c r="N412" s="57">
        <f>SUM(N408:N411)</f>
      </c>
      <c r="O412" s="59">
        <f t="shared" si="842"/>
      </c>
      <c r="P412" s="60">
        <f>SUM(P408:P411)</f>
      </c>
      <c r="Q412" s="47">
        <f t="shared" si="261"/>
      </c>
      <c r="R412" s="57">
        <f>SUM(R408:R411)</f>
      </c>
      <c r="S412" s="55">
        <f>SUM(S408:S411)</f>
      </c>
      <c r="T412" s="61">
        <f t="shared" si="155"/>
      </c>
      <c r="U412" s="61">
        <f t="shared" si="195"/>
      </c>
      <c r="V412" s="61">
        <f t="shared" si="58"/>
      </c>
      <c r="W412" s="62">
        <f>SUM(W408:W411)</f>
      </c>
      <c r="X412" s="61">
        <f t="shared" si="112"/>
      </c>
      <c r="Y412" s="61">
        <f t="shared" si="643"/>
      </c>
      <c r="Z412" s="61">
        <f t="shared" si="797"/>
      </c>
      <c r="AA412" s="61">
        <f t="shared" si="215"/>
      </c>
      <c r="AB412" s="61">
        <f t="shared" si="281"/>
      </c>
      <c r="AC412" s="59">
        <f t="shared" si="132"/>
      </c>
      <c r="AD412" s="59">
        <f t="shared" si="175"/>
      </c>
      <c r="AE412" s="59">
        <f t="shared" si="27"/>
      </c>
      <c r="AF412" s="59">
        <f t="shared" si="91"/>
      </c>
      <c r="AG412" s="59">
        <f t="shared" si="663"/>
      </c>
      <c r="AH412" s="59">
        <f t="shared" si="822"/>
      </c>
      <c r="AI412" s="59">
        <f t="shared" si="236"/>
      </c>
      <c r="AJ412" s="63">
        <f>AVERAGE(AJ408:AJ411)</f>
      </c>
      <c r="AK412" s="63">
        <f>SUM(AK408:AK411)</f>
      </c>
      <c r="AL412" s="63">
        <f>SUM(AL408:AL411)</f>
      </c>
      <c r="AM412" s="63">
        <f>SUM(AM408:AM411)</f>
      </c>
      <c r="AN412" s="63">
        <f>SUM(AN408:AN411)</f>
      </c>
      <c r="AO412" s="63">
        <f>SUM(AO408:AO411)</f>
      </c>
      <c r="AP412" s="63">
        <f>SUM(AP408:AP411)</f>
      </c>
      <c r="AQ412" s="63">
        <f>SUM(AQ408:AQ411)</f>
      </c>
      <c r="AR412" s="63">
        <f>SUM(AR408:AR411)</f>
      </c>
      <c r="AS412" s="63">
        <f>SUM(AS408:AS411)</f>
      </c>
      <c r="AT412" s="63">
        <f>SUM(AT408:AT411)</f>
      </c>
      <c r="AU412" s="63">
        <f>SUM(AU408:AU411)</f>
      </c>
      <c r="AV412" s="64"/>
      <c r="AW412" s="64"/>
      <c r="AX412" s="57">
        <f>SUM(AX408:AX411)</f>
      </c>
    </row>
    <row r="413">
      <c r="A413" s="34"/>
      <c r="B413" s="89" t="s">
        <v>96</v>
      </c>
      <c r="C413" s="97" t="s">
        <v>81</v>
      </c>
      <c r="D413" s="98" t="s">
        <v>67</v>
      </c>
      <c r="E413" s="53" t="s">
        <v>78</v>
      </c>
      <c r="F413" s="39">
        <f t="shared" ref="F413:F416" si="750">G413+H413+I413</f>
      </c>
      <c r="G413" s="39">
        <v>2041.4</v>
      </c>
      <c r="H413" s="39">
        <v>607.42</v>
      </c>
      <c r="I413" s="46">
        <v>0</v>
      </c>
      <c r="J413" s="42">
        <v>4</v>
      </c>
      <c r="K413" s="39">
        <v>9961.149999999994</v>
      </c>
      <c r="L413" s="42">
        <v>0</v>
      </c>
      <c r="M413" s="39">
        <v>0</v>
      </c>
      <c r="N413" s="44">
        <v>1</v>
      </c>
      <c r="O413" s="45">
        <f t="shared" si="842"/>
      </c>
      <c r="P413" s="46"/>
      <c r="Q413" s="47">
        <f t="shared" si="261"/>
      </c>
      <c r="R413" s="42">
        <f t="shared" ref="R413:R416" si="482">J413+L413</f>
      </c>
      <c r="S413" s="39">
        <f t="shared" ref="S413:S416" si="596">K413+M413</f>
      </c>
      <c r="T413" s="48">
        <f t="shared" si="155"/>
      </c>
      <c r="U413" s="48">
        <f t="shared" si="195"/>
      </c>
      <c r="V413" s="48">
        <f t="shared" si="58"/>
      </c>
      <c r="W413" s="49">
        <v>3</v>
      </c>
      <c r="X413" s="48">
        <f t="shared" si="112"/>
      </c>
      <c r="Y413" s="48">
        <f t="shared" si="643"/>
      </c>
      <c r="Z413" s="48">
        <f t="shared" si="797"/>
      </c>
      <c r="AA413" s="48">
        <f t="shared" si="215"/>
      </c>
      <c r="AB413" s="48">
        <f t="shared" si="281"/>
      </c>
      <c r="AC413" s="45">
        <f t="shared" si="132"/>
      </c>
      <c r="AD413" s="45">
        <f t="shared" si="175"/>
      </c>
      <c r="AE413" s="45">
        <f t="shared" si="27"/>
      </c>
      <c r="AF413" s="45">
        <f t="shared" si="91"/>
      </c>
      <c r="AG413" s="45">
        <f t="shared" si="663"/>
      </c>
      <c r="AH413" s="45">
        <f t="shared" si="822"/>
      </c>
      <c r="AI413" s="45">
        <f t="shared" si="236"/>
      </c>
      <c r="AJ413" s="50">
        <v>43</v>
      </c>
      <c r="AK413" s="43">
        <v>20601</v>
      </c>
      <c r="AL413" s="43">
        <v>684</v>
      </c>
      <c r="AM413" s="43">
        <v>715</v>
      </c>
      <c r="AN413" s="43">
        <v>53</v>
      </c>
      <c r="AO413" s="50">
        <v>15</v>
      </c>
      <c r="AP413" s="50">
        <v>61</v>
      </c>
      <c r="AQ413" s="43">
        <v>65</v>
      </c>
      <c r="AR413" s="50">
        <v>4</v>
      </c>
      <c r="AS413" s="50">
        <v>2</v>
      </c>
      <c r="AT413" s="50">
        <v>1</v>
      </c>
      <c r="AU413" s="50">
        <v>3</v>
      </c>
      <c r="AV413" s="51"/>
      <c r="AW413" s="51"/>
      <c r="AX413" s="52">
        <f t="shared" ref="AX413:AX416" si="368">COUNT(AU413)</f>
      </c>
    </row>
    <row r="414">
      <c r="A414" s="34"/>
      <c r="B414" s="89" t="s">
        <v>96</v>
      </c>
      <c r="C414" s="101" t="s">
        <v>81</v>
      </c>
      <c r="D414" s="98" t="s">
        <v>67</v>
      </c>
      <c r="E414" s="71" t="s">
        <v>79</v>
      </c>
      <c r="F414" s="39">
        <f t="shared" si="750"/>
      </c>
      <c r="G414" s="39">
        <v>2699.5</v>
      </c>
      <c r="H414" s="39">
        <v>1267.47</v>
      </c>
      <c r="I414" s="46">
        <v>0</v>
      </c>
      <c r="J414" s="44">
        <v>1</v>
      </c>
      <c r="K414" s="73">
        <v>2548.2600000000093</v>
      </c>
      <c r="L414" s="44">
        <v>0</v>
      </c>
      <c r="M414" s="73">
        <v>0</v>
      </c>
      <c r="N414" s="44">
        <v>0</v>
      </c>
      <c r="O414" s="45">
        <f t="shared" si="842"/>
      </c>
      <c r="P414" s="46"/>
      <c r="Q414" s="47">
        <f t="shared" si="261"/>
      </c>
      <c r="R414" s="42">
        <f t="shared" si="482"/>
      </c>
      <c r="S414" s="39">
        <f t="shared" si="596"/>
      </c>
      <c r="T414" s="48">
        <f t="shared" si="155"/>
      </c>
      <c r="U414" s="48">
        <f t="shared" si="195"/>
      </c>
      <c r="V414" s="48">
        <f t="shared" si="58"/>
      </c>
      <c r="W414" s="49">
        <v>1</v>
      </c>
      <c r="X414" s="48">
        <f t="shared" si="112"/>
      </c>
      <c r="Y414" s="48">
        <f t="shared" si="643"/>
      </c>
      <c r="Z414" s="48">
        <f t="shared" si="797"/>
      </c>
      <c r="AA414" s="48">
        <f t="shared" si="215"/>
      </c>
      <c r="AB414" s="48">
        <f t="shared" si="281"/>
      </c>
      <c r="AC414" s="45">
        <f t="shared" si="132"/>
      </c>
      <c r="AD414" s="45">
        <f t="shared" si="175"/>
      </c>
      <c r="AE414" s="45">
        <f t="shared" si="27"/>
      </c>
      <c r="AF414" s="45">
        <f t="shared" si="91"/>
      </c>
      <c r="AG414" s="45">
        <f t="shared" si="663"/>
      </c>
      <c r="AH414" s="45">
        <f t="shared" si="822"/>
      </c>
      <c r="AI414" s="45">
        <f t="shared" si="236"/>
      </c>
      <c r="AJ414" s="50">
        <v>41</v>
      </c>
      <c r="AK414" s="72">
        <v>31125</v>
      </c>
      <c r="AL414" s="72">
        <v>819</v>
      </c>
      <c r="AM414" s="72">
        <v>864</v>
      </c>
      <c r="AN414" s="72">
        <v>102</v>
      </c>
      <c r="AO414" s="50">
        <v>25</v>
      </c>
      <c r="AP414" s="43">
        <v>58</v>
      </c>
      <c r="AQ414" s="43">
        <v>85</v>
      </c>
      <c r="AR414" s="50">
        <v>2</v>
      </c>
      <c r="AS414" s="43">
        <v>6</v>
      </c>
      <c r="AT414" s="43">
        <v>1</v>
      </c>
      <c r="AU414" s="43">
        <v>17</v>
      </c>
      <c r="AV414" s="51"/>
      <c r="AW414" s="51"/>
      <c r="AX414" s="52">
        <f t="shared" si="368"/>
      </c>
    </row>
    <row r="415">
      <c r="A415" s="34"/>
      <c r="B415" s="96" t="s">
        <v>80</v>
      </c>
      <c r="C415" s="36" t="s">
        <v>81</v>
      </c>
      <c r="D415" s="98" t="s">
        <v>67</v>
      </c>
      <c r="E415" s="71" t="s">
        <v>82</v>
      </c>
      <c r="F415" s="74">
        <f t="shared" si="750"/>
      </c>
      <c r="G415" s="39">
        <v>2792.09</v>
      </c>
      <c r="H415" s="39">
        <v>737.29</v>
      </c>
      <c r="I415" s="46">
        <v>0</v>
      </c>
      <c r="J415" s="44">
        <v>4</v>
      </c>
      <c r="K415" s="39">
        <v>9086.220000000001</v>
      </c>
      <c r="L415" s="42">
        <v>0</v>
      </c>
      <c r="M415" s="39">
        <v>0</v>
      </c>
      <c r="N415" s="44">
        <v>0</v>
      </c>
      <c r="O415" s="45">
        <f t="shared" si="842"/>
      </c>
      <c r="P415" s="46"/>
      <c r="Q415" s="47">
        <f t="shared" si="261"/>
      </c>
      <c r="R415" s="42">
        <f t="shared" si="482"/>
      </c>
      <c r="S415" s="39">
        <f t="shared" si="596"/>
      </c>
      <c r="T415" s="48">
        <f t="shared" si="155"/>
      </c>
      <c r="U415" s="48">
        <f t="shared" si="195"/>
      </c>
      <c r="V415" s="48">
        <f t="shared" si="58"/>
      </c>
      <c r="W415" s="49">
        <v>4</v>
      </c>
      <c r="X415" s="48">
        <f t="shared" si="112"/>
      </c>
      <c r="Y415" s="48">
        <f t="shared" si="643"/>
      </c>
      <c r="Z415" s="48">
        <f t="shared" si="797"/>
      </c>
      <c r="AA415" s="48">
        <f t="shared" si="215"/>
      </c>
      <c r="AB415" s="48">
        <f t="shared" si="281"/>
      </c>
      <c r="AC415" s="45">
        <f t="shared" si="132"/>
      </c>
      <c r="AD415" s="45">
        <f t="shared" si="175"/>
      </c>
      <c r="AE415" s="45">
        <f t="shared" si="27"/>
      </c>
      <c r="AF415" s="45">
        <f t="shared" si="91"/>
      </c>
      <c r="AG415" s="45">
        <f t="shared" si="663"/>
      </c>
      <c r="AH415" s="45">
        <f t="shared" si="822"/>
      </c>
      <c r="AI415" s="45">
        <f t="shared" si="236"/>
      </c>
      <c r="AJ415" s="44">
        <v>42</v>
      </c>
      <c r="AK415" s="42">
        <v>21077</v>
      </c>
      <c r="AL415" s="42">
        <v>665</v>
      </c>
      <c r="AM415" s="42">
        <v>712</v>
      </c>
      <c r="AN415" s="42">
        <v>86</v>
      </c>
      <c r="AO415" s="50">
        <v>20</v>
      </c>
      <c r="AP415" s="42">
        <v>83</v>
      </c>
      <c r="AQ415" s="43">
        <v>89</v>
      </c>
      <c r="AR415" s="50">
        <v>4</v>
      </c>
      <c r="AS415" s="44">
        <v>5</v>
      </c>
      <c r="AT415" s="44">
        <v>0</v>
      </c>
      <c r="AU415" s="44">
        <v>4</v>
      </c>
      <c r="AV415" s="51"/>
      <c r="AW415" s="51"/>
      <c r="AX415" s="52">
        <f t="shared" si="368"/>
      </c>
    </row>
    <row r="416">
      <c r="A416" s="34"/>
      <c r="B416" s="96" t="s">
        <v>80</v>
      </c>
      <c r="C416" s="36" t="s">
        <v>81</v>
      </c>
      <c r="D416" s="98" t="s">
        <v>67</v>
      </c>
      <c r="E416" s="71" t="s">
        <v>83</v>
      </c>
      <c r="F416" s="39">
        <f t="shared" si="750"/>
      </c>
      <c r="G416" s="39">
        <v>2431.21</v>
      </c>
      <c r="H416" s="39">
        <v>730.74</v>
      </c>
      <c r="I416" s="46">
        <v>0</v>
      </c>
      <c r="J416" s="42">
        <v>3</v>
      </c>
      <c r="K416" s="39">
        <v>7921.789999999979</v>
      </c>
      <c r="L416" s="42">
        <v>1</v>
      </c>
      <c r="M416" s="39">
        <v>7631.91</v>
      </c>
      <c r="N416" s="44">
        <v>1</v>
      </c>
      <c r="O416" s="45">
        <f t="shared" si="842"/>
      </c>
      <c r="P416" s="46"/>
      <c r="Q416" s="47">
        <f t="shared" si="261"/>
      </c>
      <c r="R416" s="42">
        <f t="shared" si="482"/>
      </c>
      <c r="S416" s="39">
        <f t="shared" si="596"/>
      </c>
      <c r="T416" s="48">
        <f t="shared" si="155"/>
      </c>
      <c r="U416" s="48">
        <f t="shared" si="195"/>
      </c>
      <c r="V416" s="48">
        <f t="shared" si="58"/>
      </c>
      <c r="W416" s="49">
        <v>3</v>
      </c>
      <c r="X416" s="48">
        <f t="shared" si="112"/>
      </c>
      <c r="Y416" s="48">
        <f t="shared" si="643"/>
      </c>
      <c r="Z416" s="48">
        <f t="shared" si="797"/>
      </c>
      <c r="AA416" s="48">
        <f t="shared" si="215"/>
      </c>
      <c r="AB416" s="48">
        <f t="shared" si="281"/>
      </c>
      <c r="AC416" s="45">
        <f t="shared" si="132"/>
      </c>
      <c r="AD416" s="45">
        <f t="shared" si="175"/>
      </c>
      <c r="AE416" s="45">
        <f t="shared" si="27"/>
      </c>
      <c r="AF416" s="45">
        <f t="shared" si="91"/>
      </c>
      <c r="AG416" s="45">
        <f t="shared" si="663"/>
      </c>
      <c r="AH416" s="45">
        <f t="shared" si="822"/>
      </c>
      <c r="AI416" s="45">
        <f t="shared" si="236"/>
      </c>
      <c r="AJ416" s="50">
        <v>41</v>
      </c>
      <c r="AK416" s="43">
        <v>20007</v>
      </c>
      <c r="AL416" s="72">
        <v>597</v>
      </c>
      <c r="AM416" s="72">
        <v>655</v>
      </c>
      <c r="AN416" s="72">
        <v>64</v>
      </c>
      <c r="AO416" s="50">
        <v>15</v>
      </c>
      <c r="AP416" s="43">
        <v>73</v>
      </c>
      <c r="AQ416" s="43">
        <v>62</v>
      </c>
      <c r="AR416" s="50">
        <v>4</v>
      </c>
      <c r="AS416" s="43">
        <v>6</v>
      </c>
      <c r="AT416" s="43">
        <v>1</v>
      </c>
      <c r="AU416" s="43">
        <v>9</v>
      </c>
      <c r="AV416" s="51"/>
      <c r="AW416" s="51"/>
      <c r="AX416" s="52">
        <f t="shared" si="368"/>
      </c>
    </row>
    <row r="417">
      <c r="A417" s="34"/>
      <c r="B417" s="54" t="s">
        <v>65</v>
      </c>
      <c r="C417" s="54"/>
      <c r="D417" s="54"/>
      <c r="E417" s="54"/>
      <c r="F417" s="55">
        <f>SUM(F413:F416)</f>
      </c>
      <c r="G417" s="55">
        <f>SUM(G413:G416)</f>
      </c>
      <c r="H417" s="55">
        <f>SUM(H413:H416)</f>
      </c>
      <c r="I417" s="46">
        <f>SUM(I413:I416)</f>
      </c>
      <c r="J417" s="57">
        <f>SUM(J413:J416)</f>
      </c>
      <c r="K417" s="55">
        <f>SUM(K413:K416)</f>
      </c>
      <c r="L417" s="57">
        <f>SUM(L413:L416)</f>
      </c>
      <c r="M417" s="55">
        <f>SUM(M413:M416)</f>
      </c>
      <c r="N417" s="57">
        <f>SUM(N413:N416)</f>
      </c>
      <c r="O417" s="59">
        <f t="shared" si="842"/>
      </c>
      <c r="P417" s="60">
        <f>SUM(P413:P416)</f>
      </c>
      <c r="Q417" s="47">
        <f t="shared" si="261"/>
      </c>
      <c r="R417" s="57">
        <f>SUM(R413:R416)</f>
      </c>
      <c r="S417" s="55">
        <f>SUM(S413:S416)</f>
      </c>
      <c r="T417" s="61">
        <f t="shared" si="155"/>
      </c>
      <c r="U417" s="61">
        <f t="shared" si="195"/>
      </c>
      <c r="V417" s="61">
        <f t="shared" si="58"/>
      </c>
      <c r="W417" s="62">
        <f>SUM(W413:W416)</f>
      </c>
      <c r="X417" s="61">
        <f t="shared" si="112"/>
      </c>
      <c r="Y417" s="61">
        <f t="shared" si="643"/>
      </c>
      <c r="Z417" s="61">
        <f t="shared" si="797"/>
      </c>
      <c r="AA417" s="61">
        <f t="shared" si="215"/>
      </c>
      <c r="AB417" s="61">
        <f t="shared" si="281"/>
      </c>
      <c r="AC417" s="59">
        <f t="shared" si="132"/>
      </c>
      <c r="AD417" s="59">
        <f t="shared" si="175"/>
      </c>
      <c r="AE417" s="59">
        <f t="shared" si="27"/>
      </c>
      <c r="AF417" s="59">
        <f t="shared" si="91"/>
      </c>
      <c r="AG417" s="59">
        <f t="shared" si="663"/>
      </c>
      <c r="AH417" s="59">
        <f t="shared" si="822"/>
      </c>
      <c r="AI417" s="59">
        <f t="shared" si="236"/>
      </c>
      <c r="AJ417" s="57">
        <f>AVERAGE(AJ413:AJ416)</f>
      </c>
      <c r="AK417" s="57">
        <f>SUM(AK413:AK416)</f>
      </c>
      <c r="AL417" s="57">
        <f>SUM(AL413:AL416)</f>
      </c>
      <c r="AM417" s="57">
        <f>SUM(AM413:AM416)</f>
      </c>
      <c r="AN417" s="57">
        <f>SUM(AN413:AN416)</f>
      </c>
      <c r="AO417" s="63">
        <f>SUM(AO413:AO416)</f>
      </c>
      <c r="AP417" s="57">
        <f>SUM(AP413:AP416)</f>
      </c>
      <c r="AQ417" s="63">
        <f>SUM(AQ413:AQ416)</f>
      </c>
      <c r="AR417" s="63">
        <f>SUM(AR413:AR416)</f>
      </c>
      <c r="AS417" s="57">
        <f>SUM(AS413:AS416)</f>
      </c>
      <c r="AT417" s="57">
        <f>SUM(AT413:AT416)</f>
      </c>
      <c r="AU417" s="57">
        <f>SUM(AU413:AU416)</f>
      </c>
      <c r="AV417" s="64"/>
      <c r="AW417" s="64"/>
      <c r="AX417" s="57">
        <f>SUM(AX413:AX416)</f>
      </c>
    </row>
    <row r="418">
      <c r="A418" s="34"/>
      <c r="B418" s="89" t="s">
        <v>80</v>
      </c>
      <c r="C418" s="36" t="s">
        <v>81</v>
      </c>
      <c r="D418" s="37" t="s">
        <v>107</v>
      </c>
      <c r="E418" s="71" t="s">
        <v>85</v>
      </c>
      <c r="F418" s="74">
        <f t="shared" ref="F418:F421" si="751">G418+H418+I418</f>
      </c>
      <c r="G418" s="39">
        <v>2587.6</v>
      </c>
      <c r="H418" s="39">
        <v>485.46</v>
      </c>
      <c r="I418" s="46">
        <v>0</v>
      </c>
      <c r="J418" s="42">
        <v>1</v>
      </c>
      <c r="K418" s="39">
        <v>1994.8500000000058</v>
      </c>
      <c r="L418" s="42">
        <v>0</v>
      </c>
      <c r="M418" s="39">
        <v>0</v>
      </c>
      <c r="N418" s="44">
        <v>0</v>
      </c>
      <c r="O418" s="45">
        <f t="shared" si="842"/>
      </c>
      <c r="P418" s="46"/>
      <c r="Q418" s="47">
        <f t="shared" si="261"/>
      </c>
      <c r="R418" s="42">
        <f t="shared" ref="R418:R421" si="483">J418+L418</f>
      </c>
      <c r="S418" s="39">
        <f t="shared" ref="S418:S421" si="597">K418+M418</f>
      </c>
      <c r="T418" s="48">
        <f t="shared" si="155"/>
      </c>
      <c r="U418" s="48">
        <f t="shared" si="195"/>
      </c>
      <c r="V418" s="48">
        <f t="shared" si="58"/>
      </c>
      <c r="W418" s="49">
        <v>1</v>
      </c>
      <c r="X418" s="48">
        <f t="shared" si="112"/>
      </c>
      <c r="Y418" s="48">
        <f t="shared" si="643"/>
      </c>
      <c r="Z418" s="48">
        <f t="shared" si="797"/>
      </c>
      <c r="AA418" s="48">
        <f t="shared" si="215"/>
      </c>
      <c r="AB418" s="48">
        <f t="shared" si="281"/>
      </c>
      <c r="AC418" s="45">
        <f t="shared" si="132"/>
      </c>
      <c r="AD418" s="45">
        <f t="shared" si="175"/>
      </c>
      <c r="AE418" s="45">
        <f t="shared" si="27"/>
      </c>
      <c r="AF418" s="45">
        <f t="shared" si="91"/>
      </c>
      <c r="AG418" s="45">
        <f t="shared" si="663"/>
      </c>
      <c r="AH418" s="45">
        <f t="shared" si="822"/>
      </c>
      <c r="AI418" s="45">
        <f t="shared" si="236"/>
      </c>
      <c r="AJ418" s="44">
        <v>41</v>
      </c>
      <c r="AK418" s="42">
        <v>19683</v>
      </c>
      <c r="AL418" s="42">
        <v>684</v>
      </c>
      <c r="AM418" s="42">
        <v>748</v>
      </c>
      <c r="AN418" s="42">
        <v>79</v>
      </c>
      <c r="AO418" s="50">
        <v>26</v>
      </c>
      <c r="AP418" s="42">
        <v>63</v>
      </c>
      <c r="AQ418" s="50">
        <v>87</v>
      </c>
      <c r="AR418" s="50">
        <v>2</v>
      </c>
      <c r="AS418" s="42">
        <v>4</v>
      </c>
      <c r="AT418" s="42">
        <v>1</v>
      </c>
      <c r="AU418" s="42">
        <v>6</v>
      </c>
      <c r="AV418" s="51"/>
      <c r="AW418" s="51"/>
      <c r="AX418" s="52">
        <f t="shared" ref="AX418:AX421" si="369">COUNT(AU418)</f>
      </c>
    </row>
    <row customHeight="true" ht="18.452380952380953" r="419">
      <c r="A419" s="34"/>
      <c r="B419" s="89" t="s">
        <v>80</v>
      </c>
      <c r="C419" s="36" t="s">
        <v>81</v>
      </c>
      <c r="D419" s="37" t="s">
        <v>107</v>
      </c>
      <c r="E419" s="71" t="s">
        <v>86</v>
      </c>
      <c r="F419" s="74">
        <f t="shared" si="751"/>
      </c>
      <c r="G419" s="39">
        <v>2457.74</v>
      </c>
      <c r="H419" s="39">
        <v>682.34</v>
      </c>
      <c r="I419" s="46">
        <v>0</v>
      </c>
      <c r="J419" s="44">
        <v>0</v>
      </c>
      <c r="K419" s="73">
        <v>0</v>
      </c>
      <c r="L419" s="44">
        <v>0</v>
      </c>
      <c r="M419" s="73">
        <v>0</v>
      </c>
      <c r="N419" s="44">
        <v>0</v>
      </c>
      <c r="O419" s="45">
        <f t="shared" si="842"/>
      </c>
      <c r="P419" s="46"/>
      <c r="Q419" s="47">
        <f t="shared" si="261"/>
      </c>
      <c r="R419" s="42">
        <f t="shared" si="483"/>
      </c>
      <c r="S419" s="39">
        <f t="shared" si="597"/>
      </c>
      <c r="T419" s="48">
        <f t="shared" si="155"/>
      </c>
      <c r="U419" s="48">
        <f t="shared" si="195"/>
      </c>
      <c r="V419" s="48">
        <f t="shared" si="58"/>
      </c>
      <c r="W419" s="49">
        <v>0</v>
      </c>
      <c r="X419" s="48">
        <f t="shared" si="112"/>
      </c>
      <c r="Y419" s="48">
        <f t="shared" si="643"/>
      </c>
      <c r="Z419" s="48">
        <f t="shared" si="797"/>
      </c>
      <c r="AA419" s="48">
        <f t="shared" si="215"/>
      </c>
      <c r="AB419" s="48">
        <f t="shared" si="281"/>
      </c>
      <c r="AC419" s="45">
        <f t="shared" si="132"/>
      </c>
      <c r="AD419" s="45">
        <f t="shared" si="175"/>
      </c>
      <c r="AE419" s="45">
        <f t="shared" si="27"/>
      </c>
      <c r="AF419" s="45">
        <f t="shared" si="91"/>
      </c>
      <c r="AG419" s="45">
        <f t="shared" si="663"/>
      </c>
      <c r="AH419" s="45">
        <f t="shared" si="822"/>
      </c>
      <c r="AI419" s="45">
        <f t="shared" si="236"/>
      </c>
      <c r="AJ419" s="44">
        <v>41</v>
      </c>
      <c r="AK419" s="42">
        <v>24144</v>
      </c>
      <c r="AL419" s="42">
        <v>839</v>
      </c>
      <c r="AM419" s="42">
        <v>916</v>
      </c>
      <c r="AN419" s="42">
        <v>91</v>
      </c>
      <c r="AO419" s="50">
        <v>29</v>
      </c>
      <c r="AP419" s="42">
        <v>84</v>
      </c>
      <c r="AQ419" s="50">
        <v>84</v>
      </c>
      <c r="AR419" s="50">
        <v>0</v>
      </c>
      <c r="AS419" s="44">
        <v>4</v>
      </c>
      <c r="AT419" s="44">
        <v>2</v>
      </c>
      <c r="AU419" s="44">
        <v>4</v>
      </c>
      <c r="AV419" s="51"/>
      <c r="AW419" s="51"/>
      <c r="AX419" s="52">
        <f t="shared" si="369"/>
      </c>
    </row>
    <row customHeight="true" ht="18.452380952380953" r="420">
      <c r="A420" s="34"/>
      <c r="B420" s="89" t="s">
        <v>80</v>
      </c>
      <c r="C420" s="36" t="s">
        <v>81</v>
      </c>
      <c r="D420" s="37" t="s">
        <v>107</v>
      </c>
      <c r="E420" s="71" t="s">
        <v>87</v>
      </c>
      <c r="F420" s="74">
        <f t="shared" si="751"/>
      </c>
      <c r="G420" s="39">
        <v>2768.2</v>
      </c>
      <c r="H420" s="39">
        <v>901.61</v>
      </c>
      <c r="I420" s="46">
        <v>0</v>
      </c>
      <c r="J420" s="42">
        <v>4</v>
      </c>
      <c r="K420" s="39">
        <v>9086.220000000001</v>
      </c>
      <c r="L420" s="42">
        <v>2</v>
      </c>
      <c r="M420" s="39">
        <v>11312.73</v>
      </c>
      <c r="N420" s="44">
        <v>0</v>
      </c>
      <c r="O420" s="45">
        <f t="shared" si="842"/>
      </c>
      <c r="P420" s="46"/>
      <c r="Q420" s="47">
        <f t="shared" si="261"/>
      </c>
      <c r="R420" s="42">
        <f t="shared" si="483"/>
      </c>
      <c r="S420" s="39">
        <f t="shared" si="597"/>
      </c>
      <c r="T420" s="48">
        <f t="shared" si="155"/>
      </c>
      <c r="U420" s="48">
        <f t="shared" si="195"/>
      </c>
      <c r="V420" s="48">
        <f t="shared" si="58"/>
      </c>
      <c r="W420" s="49">
        <v>4</v>
      </c>
      <c r="X420" s="48">
        <f t="shared" si="112"/>
      </c>
      <c r="Y420" s="48">
        <f t="shared" si="643"/>
      </c>
      <c r="Z420" s="48">
        <f t="shared" si="797"/>
      </c>
      <c r="AA420" s="48">
        <f t="shared" si="215"/>
      </c>
      <c r="AB420" s="48">
        <f t="shared" si="281"/>
      </c>
      <c r="AC420" s="45">
        <f t="shared" si="132"/>
      </c>
      <c r="AD420" s="45">
        <f t="shared" si="175"/>
      </c>
      <c r="AE420" s="45">
        <f t="shared" si="27"/>
      </c>
      <c r="AF420" s="45">
        <f t="shared" si="91"/>
      </c>
      <c r="AG420" s="45">
        <f t="shared" si="663"/>
      </c>
      <c r="AH420" s="45">
        <f t="shared" si="822"/>
      </c>
      <c r="AI420" s="45">
        <f t="shared" si="236"/>
      </c>
      <c r="AJ420" s="44">
        <v>40</v>
      </c>
      <c r="AK420" s="42">
        <v>30554</v>
      </c>
      <c r="AL420" s="42">
        <v>1099</v>
      </c>
      <c r="AM420" s="42">
        <v>1144</v>
      </c>
      <c r="AN420" s="42">
        <v>104</v>
      </c>
      <c r="AO420" s="50">
        <v>16</v>
      </c>
      <c r="AP420" s="42">
        <v>43</v>
      </c>
      <c r="AQ420" s="50">
        <v>97</v>
      </c>
      <c r="AR420" s="50">
        <v>6</v>
      </c>
      <c r="AS420" s="42">
        <v>21</v>
      </c>
      <c r="AT420" s="42">
        <v>2</v>
      </c>
      <c r="AU420" s="42">
        <v>13</v>
      </c>
      <c r="AV420" s="51"/>
      <c r="AW420" s="51"/>
      <c r="AX420" s="52">
        <f t="shared" si="369"/>
      </c>
    </row>
    <row r="421">
      <c r="A421" s="34"/>
      <c r="B421" s="89" t="s">
        <v>80</v>
      </c>
      <c r="C421" s="36" t="s">
        <v>81</v>
      </c>
      <c r="D421" s="37" t="s">
        <v>107</v>
      </c>
      <c r="E421" s="75" t="s">
        <v>88</v>
      </c>
      <c r="F421" s="39">
        <f t="shared" si="751"/>
      </c>
      <c r="G421" s="39">
        <v>3476.4500000000003</v>
      </c>
      <c r="H421" s="39">
        <v>1028.02</v>
      </c>
      <c r="I421" s="46">
        <v>0</v>
      </c>
      <c r="J421" s="42">
        <v>7</v>
      </c>
      <c r="K421" s="39">
        <v>15939.26999999999</v>
      </c>
      <c r="L421" s="42">
        <v>0</v>
      </c>
      <c r="M421" s="39">
        <v>0</v>
      </c>
      <c r="N421" s="44">
        <v>1</v>
      </c>
      <c r="O421" s="45">
        <f t="shared" si="842"/>
      </c>
      <c r="P421" s="46"/>
      <c r="Q421" s="47">
        <f t="shared" si="261"/>
      </c>
      <c r="R421" s="42">
        <f t="shared" si="483"/>
      </c>
      <c r="S421" s="39">
        <f t="shared" si="597"/>
      </c>
      <c r="T421" s="48">
        <f t="shared" si="155"/>
      </c>
      <c r="U421" s="48">
        <f t="shared" si="195"/>
      </c>
      <c r="V421" s="48">
        <f t="shared" si="58"/>
      </c>
      <c r="W421" s="49">
        <v>5</v>
      </c>
      <c r="X421" s="48">
        <f t="shared" si="112"/>
      </c>
      <c r="Y421" s="48">
        <f t="shared" si="643"/>
      </c>
      <c r="Z421" s="48">
        <f t="shared" si="797"/>
      </c>
      <c r="AA421" s="48">
        <f t="shared" si="215"/>
      </c>
      <c r="AB421" s="48">
        <f t="shared" si="281"/>
      </c>
      <c r="AC421" s="45">
        <f t="shared" si="132"/>
      </c>
      <c r="AD421" s="45">
        <f t="shared" si="175"/>
      </c>
      <c r="AE421" s="45">
        <f t="shared" si="27"/>
      </c>
      <c r="AF421" s="45">
        <f t="shared" si="91"/>
      </c>
      <c r="AG421" s="45">
        <f t="shared" si="663"/>
      </c>
      <c r="AH421" s="45">
        <f t="shared" si="822"/>
      </c>
      <c r="AI421" s="45">
        <f t="shared" si="236"/>
      </c>
      <c r="AJ421" s="44">
        <v>40</v>
      </c>
      <c r="AK421" s="44">
        <v>32120</v>
      </c>
      <c r="AL421" s="42">
        <v>1201</v>
      </c>
      <c r="AM421" s="42">
        <v>1263</v>
      </c>
      <c r="AN421" s="42">
        <v>95</v>
      </c>
      <c r="AO421" s="50">
        <v>34</v>
      </c>
      <c r="AP421" s="42">
        <v>85</v>
      </c>
      <c r="AQ421" s="43">
        <v>108</v>
      </c>
      <c r="AR421" s="50">
        <v>7</v>
      </c>
      <c r="AS421" s="42">
        <v>5</v>
      </c>
      <c r="AT421" s="42">
        <v>1</v>
      </c>
      <c r="AU421" s="42">
        <v>7</v>
      </c>
      <c r="AV421" s="51"/>
      <c r="AW421" s="51"/>
      <c r="AX421" s="52">
        <f t="shared" si="369"/>
      </c>
    </row>
    <row r="422">
      <c r="A422" s="34"/>
      <c r="B422" s="54" t="s">
        <v>65</v>
      </c>
      <c r="C422" s="54"/>
      <c r="D422" s="54"/>
      <c r="E422" s="54"/>
      <c r="F422" s="76">
        <f>SUM(F418:F421)</f>
      </c>
      <c r="G422" s="55">
        <f>SUM(G418:G421)</f>
      </c>
      <c r="H422" s="55">
        <f>SUM(H418:H421)</f>
      </c>
      <c r="I422" s="46">
        <f>SUM(I418:I421)</f>
      </c>
      <c r="J422" s="57">
        <f>SUM(J418:J421)</f>
      </c>
      <c r="K422" s="55">
        <f>SUM(K418:K421)</f>
      </c>
      <c r="L422" s="57">
        <f>SUM(L418:L421)</f>
      </c>
      <c r="M422" s="55">
        <f>SUM(M418:M421)</f>
      </c>
      <c r="N422" s="57">
        <f>SUM(N418:N421)</f>
      </c>
      <c r="O422" s="59">
        <f t="shared" si="842"/>
      </c>
      <c r="P422" s="60">
        <f>SUM(P418:P421)</f>
      </c>
      <c r="Q422" s="47">
        <f t="shared" si="261"/>
      </c>
      <c r="R422" s="57">
        <f>SUM(R418:R421)</f>
      </c>
      <c r="S422" s="55">
        <f>SUM(S418:S421)</f>
      </c>
      <c r="T422" s="61">
        <f t="shared" si="155"/>
      </c>
      <c r="U422" s="61">
        <f t="shared" si="195"/>
      </c>
      <c r="V422" s="61">
        <f t="shared" si="58"/>
      </c>
      <c r="W422" s="62">
        <f>SUM(W418:W421)</f>
      </c>
      <c r="X422" s="61">
        <f t="shared" si="112"/>
      </c>
      <c r="Y422" s="61">
        <f t="shared" si="643"/>
      </c>
      <c r="Z422" s="61">
        <f t="shared" si="797"/>
      </c>
      <c r="AA422" s="61">
        <f t="shared" si="215"/>
      </c>
      <c r="AB422" s="61">
        <f t="shared" si="281"/>
      </c>
      <c r="AC422" s="59">
        <f t="shared" si="132"/>
      </c>
      <c r="AD422" s="59">
        <f t="shared" si="175"/>
      </c>
      <c r="AE422" s="59">
        <f t="shared" si="27"/>
      </c>
      <c r="AF422" s="59">
        <f t="shared" si="91"/>
      </c>
      <c r="AG422" s="59">
        <f t="shared" si="663"/>
      </c>
      <c r="AH422" s="59">
        <f t="shared" si="822"/>
      </c>
      <c r="AI422" s="59">
        <f t="shared" si="236"/>
      </c>
      <c r="AJ422" s="57">
        <f>AVERAGE(AJ418:AJ421)</f>
      </c>
      <c r="AK422" s="57">
        <f>SUM(AK418:AK421)</f>
      </c>
      <c r="AL422" s="57">
        <f>SUM(AL418:AL421)</f>
      </c>
      <c r="AM422" s="57">
        <f>SUM(AM418:AM421)</f>
      </c>
      <c r="AN422" s="57">
        <f>SUM(AN418:AN421)</f>
      </c>
      <c r="AO422" s="63">
        <f>SUM(AO418:AO421)</f>
      </c>
      <c r="AP422" s="57">
        <f>SUM(AP418:AP421)</f>
      </c>
      <c r="AQ422" s="63">
        <f>SUM(AQ418:AQ421)</f>
      </c>
      <c r="AR422" s="63">
        <f>SUM(AR418:AR421)</f>
      </c>
      <c r="AS422" s="57">
        <f>SUM(AS418:AS421)</f>
      </c>
      <c r="AT422" s="57">
        <f>SUM(AT418:AT421)</f>
      </c>
      <c r="AU422" s="57">
        <f>SUM(AU418:AU421)</f>
      </c>
      <c r="AV422" s="64"/>
      <c r="AW422" s="64"/>
      <c r="AX422" s="57">
        <f>SUM(AX418:AX421)</f>
      </c>
    </row>
    <row r="423">
      <c r="A423" s="34"/>
      <c r="B423" s="89" t="s">
        <v>80</v>
      </c>
      <c r="C423" s="35" t="s">
        <v>81</v>
      </c>
      <c r="D423" s="37" t="s">
        <v>84</v>
      </c>
      <c r="E423" s="71" t="s">
        <v>89</v>
      </c>
      <c r="F423" s="74">
        <f t="shared" ref="F423:F424" si="752">G423+H423+I423</f>
      </c>
      <c r="G423" s="39">
        <v>3072.7799999999997</v>
      </c>
      <c r="H423" s="39">
        <v>852.61</v>
      </c>
      <c r="I423" s="46">
        <v>0</v>
      </c>
      <c r="J423" s="42">
        <v>3</v>
      </c>
      <c r="K423" s="39">
        <v>5615.640000000014</v>
      </c>
      <c r="L423" s="42">
        <v>2</v>
      </c>
      <c r="M423" s="39">
        <v>9086.220000000001</v>
      </c>
      <c r="N423" s="44">
        <v>1</v>
      </c>
      <c r="O423" s="45">
        <f t="shared" si="842"/>
      </c>
      <c r="P423" s="46"/>
      <c r="Q423" s="47">
        <f t="shared" si="261"/>
      </c>
      <c r="R423" s="42">
        <f t="shared" ref="R423:R424" si="484">J423+L423</f>
      </c>
      <c r="S423" s="39">
        <f t="shared" ref="S423:S424" si="598">K423+M423</f>
      </c>
      <c r="T423" s="48">
        <f t="shared" si="155"/>
      </c>
      <c r="U423" s="48">
        <f t="shared" si="195"/>
      </c>
      <c r="V423" s="48">
        <f t="shared" si="58"/>
      </c>
      <c r="W423" s="49">
        <v>4</v>
      </c>
      <c r="X423" s="48">
        <f t="shared" si="112"/>
      </c>
      <c r="Y423" s="48">
        <f t="shared" si="643"/>
      </c>
      <c r="Z423" s="48">
        <f t="shared" si="797"/>
      </c>
      <c r="AA423" s="48">
        <f t="shared" si="215"/>
      </c>
      <c r="AB423" s="48">
        <f t="shared" si="281"/>
      </c>
      <c r="AC423" s="45">
        <f t="shared" si="132"/>
      </c>
      <c r="AD423" s="45">
        <f t="shared" si="175"/>
      </c>
      <c r="AE423" s="45">
        <f t="shared" si="27"/>
      </c>
      <c r="AF423" s="45">
        <f t="shared" si="91"/>
      </c>
      <c r="AG423" s="45">
        <f t="shared" si="663"/>
      </c>
      <c r="AH423" s="45">
        <f t="shared" si="822"/>
      </c>
      <c r="AI423" s="45">
        <f t="shared" si="236"/>
      </c>
      <c r="AJ423" s="44">
        <v>41</v>
      </c>
      <c r="AK423" s="42">
        <v>32159</v>
      </c>
      <c r="AL423" s="42">
        <v>1207</v>
      </c>
      <c r="AM423" s="42">
        <v>1333</v>
      </c>
      <c r="AN423" s="42">
        <v>116</v>
      </c>
      <c r="AO423" s="50">
        <v>18</v>
      </c>
      <c r="AP423" s="44">
        <v>69</v>
      </c>
      <c r="AQ423" s="43">
        <v>115</v>
      </c>
      <c r="AR423" s="50">
        <v>6</v>
      </c>
      <c r="AS423" s="42">
        <v>6</v>
      </c>
      <c r="AT423" s="42">
        <v>8</v>
      </c>
      <c r="AU423" s="42">
        <v>4</v>
      </c>
      <c r="AV423" s="51"/>
      <c r="AW423" s="51"/>
      <c r="AX423" s="77">
        <f t="shared" ref="AX423:AX424" si="370">COUNT(AU423)</f>
      </c>
    </row>
    <row r="424">
      <c r="A424" s="34"/>
      <c r="B424" s="89" t="s">
        <v>80</v>
      </c>
      <c r="C424" s="36" t="s">
        <v>81</v>
      </c>
      <c r="D424" s="37" t="s">
        <v>84</v>
      </c>
      <c r="E424" s="75" t="s">
        <v>90</v>
      </c>
      <c r="F424" s="39">
        <f t="shared" si="752"/>
      </c>
      <c r="G424" s="39">
        <v>2812.87</v>
      </c>
      <c r="H424" s="39">
        <v>915.34</v>
      </c>
      <c r="I424" s="46">
        <v>0</v>
      </c>
      <c r="J424" s="42">
        <v>1</v>
      </c>
      <c r="K424" s="39">
        <v>1994.8500000000058</v>
      </c>
      <c r="L424" s="42">
        <v>0</v>
      </c>
      <c r="M424" s="39">
        <v>0</v>
      </c>
      <c r="N424" s="44">
        <v>0</v>
      </c>
      <c r="O424" s="45">
        <f t="shared" si="842"/>
      </c>
      <c r="P424" s="46"/>
      <c r="Q424" s="47">
        <f t="shared" si="261"/>
      </c>
      <c r="R424" s="42">
        <f t="shared" si="484"/>
      </c>
      <c r="S424" s="39">
        <f t="shared" si="598"/>
      </c>
      <c r="T424" s="48">
        <f t="shared" si="155"/>
      </c>
      <c r="U424" s="48">
        <f t="shared" si="195"/>
      </c>
      <c r="V424" s="48">
        <f t="shared" si="58"/>
      </c>
      <c r="W424" s="49">
        <v>1</v>
      </c>
      <c r="X424" s="48">
        <f t="shared" si="112"/>
      </c>
      <c r="Y424" s="48">
        <f t="shared" si="643"/>
      </c>
      <c r="Z424" s="48">
        <f t="shared" si="797"/>
      </c>
      <c r="AA424" s="48">
        <f t="shared" si="215"/>
      </c>
      <c r="AB424" s="48">
        <f t="shared" si="281"/>
      </c>
      <c r="AC424" s="45">
        <f t="shared" si="132"/>
      </c>
      <c r="AD424" s="45">
        <f t="shared" si="175"/>
      </c>
      <c r="AE424" s="45">
        <f t="shared" si="27"/>
      </c>
      <c r="AF424" s="45">
        <f t="shared" si="91"/>
      </c>
      <c r="AG424" s="45">
        <f t="shared" si="663"/>
      </c>
      <c r="AH424" s="45">
        <f t="shared" si="822"/>
      </c>
      <c r="AI424" s="45">
        <f t="shared" si="236"/>
      </c>
      <c r="AJ424" s="44">
        <v>41</v>
      </c>
      <c r="AK424" s="42">
        <v>31276</v>
      </c>
      <c r="AL424" s="42">
        <v>1091</v>
      </c>
      <c r="AM424" s="42">
        <v>1183</v>
      </c>
      <c r="AN424" s="42">
        <v>84</v>
      </c>
      <c r="AO424" s="50">
        <v>17</v>
      </c>
      <c r="AP424" s="42">
        <v>22</v>
      </c>
      <c r="AQ424" s="43">
        <v>89</v>
      </c>
      <c r="AR424" s="50">
        <v>2</v>
      </c>
      <c r="AS424" s="42">
        <v>6</v>
      </c>
      <c r="AT424" s="42">
        <v>0</v>
      </c>
      <c r="AU424" s="42">
        <v>12</v>
      </c>
      <c r="AV424" s="51"/>
      <c r="AW424" s="51"/>
      <c r="AX424" s="77">
        <f t="shared" si="370"/>
      </c>
    </row>
    <row r="425">
      <c r="A425" s="34"/>
      <c r="B425" s="54" t="s">
        <v>65</v>
      </c>
      <c r="C425" s="54"/>
      <c r="D425" s="54"/>
      <c r="E425" s="54"/>
      <c r="F425" s="76">
        <f>SUM(F423:F424)</f>
      </c>
      <c r="G425" s="76">
        <f>SUM(G423:G424)</f>
      </c>
      <c r="H425" s="76">
        <f>SUM(H423:H424)</f>
      </c>
      <c r="I425" s="46">
        <f>SUM(I423:I424)</f>
      </c>
      <c r="J425" s="57">
        <f>SUM(J423:J424)</f>
      </c>
      <c r="K425" s="55">
        <f>SUM(K423:K424)</f>
      </c>
      <c r="L425" s="57">
        <f>SUM(L423:L424)</f>
      </c>
      <c r="M425" s="55">
        <f>SUM(M423:M424)</f>
      </c>
      <c r="N425" s="57">
        <f>SUM(N423:N424)</f>
      </c>
      <c r="O425" s="59">
        <f t="shared" si="842"/>
      </c>
      <c r="P425" s="60">
        <f>SUM(P423:P424)</f>
      </c>
      <c r="Q425" s="47">
        <f t="shared" si="261"/>
      </c>
      <c r="R425" s="57">
        <f>SUM(R423:R424)</f>
      </c>
      <c r="S425" s="55">
        <f>SUM(S423:S424)</f>
      </c>
      <c r="T425" s="61">
        <f t="shared" si="155"/>
      </c>
      <c r="U425" s="61">
        <f t="shared" si="195"/>
      </c>
      <c r="V425" s="61">
        <f t="shared" si="58"/>
      </c>
      <c r="W425" s="62">
        <f>SUM(W423:W424)</f>
      </c>
      <c r="X425" s="61">
        <f t="shared" si="112"/>
      </c>
      <c r="Y425" s="61">
        <f t="shared" si="643"/>
      </c>
      <c r="Z425" s="61">
        <f t="shared" si="797"/>
      </c>
      <c r="AA425" s="61">
        <f t="shared" si="215"/>
      </c>
      <c r="AB425" s="61">
        <f t="shared" si="281"/>
      </c>
      <c r="AC425" s="59">
        <f t="shared" si="132"/>
      </c>
      <c r="AD425" s="59">
        <f t="shared" si="175"/>
      </c>
      <c r="AE425" s="59">
        <f t="shared" si="27"/>
      </c>
      <c r="AF425" s="59">
        <f t="shared" si="91"/>
      </c>
      <c r="AG425" s="59">
        <f t="shared" si="663"/>
      </c>
      <c r="AH425" s="59">
        <f t="shared" si="822"/>
      </c>
      <c r="AI425" s="59">
        <f t="shared" si="236"/>
      </c>
      <c r="AJ425" s="57">
        <f>AVERAGE(AJ423:AJ424)</f>
      </c>
      <c r="AK425" s="57">
        <f>SUM(AK423:AK424)</f>
      </c>
      <c r="AL425" s="57">
        <f>SUM(AL423:AL424)</f>
      </c>
      <c r="AM425" s="57">
        <f>SUM(AM423:AM424)</f>
      </c>
      <c r="AN425" s="57">
        <f>SUM(AN423:AN424)</f>
      </c>
      <c r="AO425" s="57">
        <f>SUM(AO423:AO424)</f>
      </c>
      <c r="AP425" s="57">
        <f>SUM(AP423:AP424)</f>
      </c>
      <c r="AQ425" s="57">
        <f>SUM(AQ423:AQ424)</f>
      </c>
      <c r="AR425" s="57">
        <f>SUM(AR423:AR424)</f>
      </c>
      <c r="AS425" s="57">
        <f>SUM(AS423:AS424)</f>
      </c>
      <c r="AT425" s="57">
        <f>SUM(AT423:AT424)</f>
      </c>
      <c r="AU425" s="57">
        <f>SUM(AU423:AU424)</f>
      </c>
      <c r="AV425" s="64"/>
      <c r="AW425" s="64"/>
      <c r="AX425" s="57">
        <f>SUM(AX423:AX424)</f>
      </c>
    </row>
    <row r="426">
      <c r="A426" s="34"/>
      <c r="B426" s="78" t="s">
        <v>91</v>
      </c>
      <c r="C426" s="78"/>
      <c r="D426" s="78"/>
      <c r="E426" s="78"/>
      <c r="F426" s="87">
        <f>F425+F422+F417+F412+F407+F402</f>
      </c>
      <c r="G426" s="87">
        <f>G425+G422+G417+G412+G407+G402</f>
      </c>
      <c r="H426" s="87">
        <f>H425+H422+H417+H412+H407+H402</f>
      </c>
      <c r="I426" s="93">
        <f>I422+I417+I412+I407+I425</f>
      </c>
      <c r="J426" s="92">
        <f>J425+J422+J417+J412+J407+J402</f>
      </c>
      <c r="K426" s="87">
        <f>K425+K422+K417+K412+K407+K402</f>
      </c>
      <c r="L426" s="92">
        <f>L425+L422+L417+L412+L407+L402</f>
      </c>
      <c r="M426" s="87">
        <f>M425+M422+M417+M412+M407+M402</f>
      </c>
      <c r="N426" s="92">
        <f>N425+N422+N417+N412+N407+N402</f>
      </c>
      <c r="O426" s="82">
        <f t="shared" si="842"/>
      </c>
      <c r="P426" s="92">
        <f>P422+P417+P412+P407+P425</f>
      </c>
      <c r="Q426" s="83">
        <f t="shared" si="261"/>
      </c>
      <c r="R426" s="92">
        <f>R425+R422+R417+R412+R407+R402</f>
      </c>
      <c r="S426" s="87">
        <f>S425+S422+S417+S412+S407+S402</f>
      </c>
      <c r="T426" s="80">
        <f t="shared" si="155"/>
      </c>
      <c r="U426" s="80">
        <f t="shared" si="195"/>
      </c>
      <c r="V426" s="80">
        <f t="shared" si="58"/>
      </c>
      <c r="W426" s="92">
        <f>W425+W422+W417+W412+W407+W402</f>
      </c>
      <c r="X426" s="80">
        <f t="shared" si="112"/>
      </c>
      <c r="Y426" s="80">
        <f t="shared" si="643"/>
      </c>
      <c r="Z426" s="80">
        <f t="shared" si="797"/>
      </c>
      <c r="AA426" s="80">
        <f t="shared" si="215"/>
      </c>
      <c r="AB426" s="80">
        <f t="shared" si="281"/>
      </c>
      <c r="AC426" s="82">
        <f t="shared" si="132"/>
      </c>
      <c r="AD426" s="82">
        <f t="shared" si="175"/>
      </c>
      <c r="AE426" s="82">
        <f t="shared" si="27"/>
      </c>
      <c r="AF426" s="82">
        <f t="shared" si="91"/>
      </c>
      <c r="AG426" s="82">
        <f t="shared" si="663"/>
      </c>
      <c r="AH426" s="82">
        <f t="shared" si="822"/>
      </c>
      <c r="AI426" s="82">
        <f t="shared" si="236"/>
      </c>
      <c r="AJ426" s="84"/>
      <c r="AK426" s="92">
        <f>AK425+AK422+AK417+AK412+AK407+AK402</f>
      </c>
      <c r="AL426" s="92">
        <f>AL425+AL422+AL417+AL412+AL407+AL402</f>
      </c>
      <c r="AM426" s="92">
        <f>AM425+AM422+AM417+AM412+AM407+AM402</f>
      </c>
      <c r="AN426" s="92">
        <f>AN425+AN422+AN417+AN412+AN407+AN402</f>
      </c>
      <c r="AO426" s="92">
        <f>AO425+AO422+AO417+AO412+AO407+AO402</f>
      </c>
      <c r="AP426" s="92">
        <f>AP425+AP422+AP417+AP412+AP407+AP402</f>
      </c>
      <c r="AQ426" s="92">
        <f>AQ425+AQ422+AQ417+AQ412+AQ407+AQ402</f>
      </c>
      <c r="AR426" s="92">
        <f>AR425+AR422+AR417+AR412+AR407+AR402</f>
      </c>
      <c r="AS426" s="92">
        <f>AS425+AS422+AS417+AS412+AS407+AS402</f>
      </c>
      <c r="AT426" s="92">
        <f>AT425+AT422+AT417+AT412+AT407+AT402</f>
      </c>
      <c r="AU426" s="92">
        <f>AU425+AU422+AU417+AU412+AU407+AU402</f>
      </c>
      <c r="AV426" s="85"/>
      <c r="AW426" s="85"/>
      <c r="AX426" s="80">
        <f>AX422+AX417+AX412+AX407+AX425</f>
      </c>
    </row>
    <row r="427">
      <c r="A427" s="91"/>
      <c r="B427" s="2" t="s">
        <v>1</v>
      </c>
      <c r="C427" s="2"/>
      <c r="D427" s="2"/>
      <c r="E427" s="2"/>
      <c r="F427" s="3" t="s">
        <v>2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4" t="s">
        <v>3</v>
      </c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5" t="s">
        <v>4</v>
      </c>
      <c r="AW427" s="5"/>
      <c r="AX427" s="6" t="s">
        <v>5</v>
      </c>
    </row>
    <row r="428">
      <c r="A428" s="91"/>
      <c r="B428" s="2"/>
      <c r="C428" s="2"/>
      <c r="D428" s="2"/>
      <c r="E428" s="2"/>
      <c r="F428" s="8" t="s">
        <v>6</v>
      </c>
      <c r="G428" s="8"/>
      <c r="H428" s="8"/>
      <c r="I428" s="8"/>
      <c r="J428" s="9" t="s">
        <v>94</v>
      </c>
      <c r="K428" s="9"/>
      <c r="L428" s="9"/>
      <c r="M428" s="9"/>
      <c r="N428" s="9"/>
      <c r="O428" s="9"/>
      <c r="P428" s="9"/>
      <c r="Q428" s="9"/>
      <c r="R428" s="9"/>
      <c r="S428" s="9"/>
      <c r="T428" s="10" t="s">
        <v>7</v>
      </c>
      <c r="U428" s="10"/>
      <c r="V428" s="10"/>
      <c r="W428" s="10"/>
      <c r="X428" s="10"/>
      <c r="Y428" s="10"/>
      <c r="Z428" s="11" t="s">
        <v>8</v>
      </c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2" t="s">
        <v>9</v>
      </c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3"/>
      <c r="AW428" s="14"/>
      <c r="AX428" s="6"/>
    </row>
    <row r="429">
      <c r="A429" s="91"/>
      <c r="B429" s="15" t="s">
        <v>10</v>
      </c>
      <c r="C429" s="16" t="s">
        <v>11</v>
      </c>
      <c r="D429" s="17" t="s">
        <v>12</v>
      </c>
      <c r="E429" s="18" t="s">
        <v>13</v>
      </c>
      <c r="F429" s="19" t="s">
        <v>14</v>
      </c>
      <c r="G429" s="8" t="s">
        <v>15</v>
      </c>
      <c r="H429" s="20" t="s">
        <v>16</v>
      </c>
      <c r="I429" s="21" t="s">
        <v>17</v>
      </c>
      <c r="J429" s="22" t="s">
        <v>18</v>
      </c>
      <c r="K429" s="23" t="s">
        <v>19</v>
      </c>
      <c r="L429" s="24" t="s">
        <v>20</v>
      </c>
      <c r="M429" s="23" t="s">
        <v>21</v>
      </c>
      <c r="N429" s="23" t="s">
        <v>22</v>
      </c>
      <c r="O429" s="23" t="s">
        <v>23</v>
      </c>
      <c r="P429" s="25" t="s">
        <v>24</v>
      </c>
      <c r="Q429" s="23" t="s">
        <v>25</v>
      </c>
      <c r="R429" s="22" t="s">
        <v>26</v>
      </c>
      <c r="S429" s="26" t="s">
        <v>27</v>
      </c>
      <c r="T429" s="10" t="s">
        <v>28</v>
      </c>
      <c r="U429" s="10" t="s">
        <v>29</v>
      </c>
      <c r="V429" s="10" t="s">
        <v>30</v>
      </c>
      <c r="W429" s="27" t="s">
        <v>31</v>
      </c>
      <c r="X429" s="10" t="s">
        <v>32</v>
      </c>
      <c r="Y429" s="28" t="s">
        <v>33</v>
      </c>
      <c r="Z429" s="29" t="s">
        <v>34</v>
      </c>
      <c r="AA429" s="30" t="s">
        <v>35</v>
      </c>
      <c r="AB429" s="31" t="s">
        <v>36</v>
      </c>
      <c r="AC429" s="30" t="s">
        <v>37</v>
      </c>
      <c r="AD429" s="30" t="s">
        <v>38</v>
      </c>
      <c r="AE429" s="32" t="s">
        <v>39</v>
      </c>
      <c r="AF429" s="30" t="s">
        <v>40</v>
      </c>
      <c r="AG429" s="30" t="s">
        <v>41</v>
      </c>
      <c r="AH429" s="30" t="s">
        <v>42</v>
      </c>
      <c r="AI429" s="32" t="s">
        <v>43</v>
      </c>
      <c r="AJ429" s="32" t="s">
        <v>44</v>
      </c>
      <c r="AK429" s="12" t="s">
        <v>45</v>
      </c>
      <c r="AL429" s="33" t="s">
        <v>46</v>
      </c>
      <c r="AM429" s="33" t="s">
        <v>47</v>
      </c>
      <c r="AN429" s="33" t="s">
        <v>48</v>
      </c>
      <c r="AO429" s="33" t="s">
        <v>49</v>
      </c>
      <c r="AP429" s="33" t="s">
        <v>50</v>
      </c>
      <c r="AQ429" s="12" t="s">
        <v>51</v>
      </c>
      <c r="AR429" s="12" t="s">
        <v>52</v>
      </c>
      <c r="AS429" s="12" t="s">
        <v>53</v>
      </c>
      <c r="AT429" s="12" t="s">
        <v>54</v>
      </c>
      <c r="AU429" s="12" t="s">
        <v>55</v>
      </c>
      <c r="AV429" s="13"/>
      <c r="AW429" s="14"/>
      <c r="AX429" s="6" t="s">
        <v>56</v>
      </c>
    </row>
    <row r="430">
      <c r="A430" s="34" t="s">
        <v>112</v>
      </c>
      <c r="B430" s="89" t="s">
        <v>80</v>
      </c>
      <c r="C430" s="36" t="s">
        <v>81</v>
      </c>
      <c r="D430" s="37" t="s">
        <v>84</v>
      </c>
      <c r="E430" s="38" t="s">
        <v>61</v>
      </c>
      <c r="F430" s="67">
        <f t="shared" ref="F430:F431" si="753">G430+H430+I430</f>
      </c>
      <c r="G430" s="73">
        <v>1179.25</v>
      </c>
      <c r="H430" s="73">
        <v>1182.1</v>
      </c>
      <c r="I430" s="103">
        <v>0</v>
      </c>
      <c r="J430" s="44">
        <v>5</v>
      </c>
      <c r="K430" s="73">
        <v>12194.34</v>
      </c>
      <c r="L430" s="42">
        <v>0</v>
      </c>
      <c r="M430" s="39">
        <v>0</v>
      </c>
      <c r="N430" s="44">
        <v>0</v>
      </c>
      <c r="O430" s="45">
        <f t="shared" ref="O430:O456" si="843">N430/R430</f>
      </c>
      <c r="P430" s="41"/>
      <c r="Q430" s="47">
        <f t="shared" ref="Q430:Q456" si="262">P430/R430</f>
      </c>
      <c r="R430" s="42">
        <f t="shared" ref="R430:R431" si="485">J430+L430</f>
      </c>
      <c r="S430" s="39">
        <f t="shared" ref="S430:S431" si="599">K430+M430</f>
      </c>
      <c r="T430" s="48">
        <f t="shared" ref="T430:T456" si="156">S430/F430</f>
      </c>
      <c r="U430" s="48">
        <f t="shared" ref="U430:U456" si="196">S430/(F430+(AX430*500)+F430*3%)</f>
      </c>
      <c r="V430" s="48">
        <f t="shared" ref="V430:V456" si="59">S430/R430</f>
      </c>
      <c r="W430" s="49">
        <v>5</v>
      </c>
      <c r="X430" s="48">
        <f t="shared" ref="X430:X456" si="113">F430/W430</f>
      </c>
      <c r="Y430" s="48">
        <f t="shared" ref="Y430:Y456" si="644">F430/R430</f>
      </c>
      <c r="Z430" s="48">
        <f t="shared" ref="Z430:Z432" si="798">F430/AL430</f>
      </c>
      <c r="AA430" s="48">
        <f t="shared" ref="AA430:AA432" si="216">F430/AK430*1000</f>
      </c>
      <c r="AB430" s="48">
        <f t="shared" ref="AB430:AB456" si="282">F430/AN430</f>
      </c>
      <c r="AC430" s="45">
        <f t="shared" ref="AC430:AC432" si="133">AL430/AK430</f>
      </c>
      <c r="AD430" s="45">
        <f t="shared" ref="AD430:AD456" si="176">AN430/AM430</f>
      </c>
      <c r="AE430" s="45">
        <f t="shared" ref="AE430:AE432" si="28">AP430/AM430</f>
      </c>
      <c r="AF430" s="45">
        <f t="shared" ref="AF430:AF437" si="92">R430/AP430</f>
      </c>
      <c r="AG430" s="45">
        <f t="shared" ref="AG430:AG456" si="664">AR430/AN430</f>
      </c>
      <c r="AH430" s="45">
        <f t="shared" ref="AH430:AH456" si="823">R430/AR430</f>
      </c>
      <c r="AI430" s="45">
        <f t="shared" ref="AI430:AI432" si="237">AQ430/AM430</f>
      </c>
      <c r="AJ430" s="50">
        <v>44</v>
      </c>
      <c r="AK430" s="43">
        <v>25150</v>
      </c>
      <c r="AL430" s="43">
        <v>681</v>
      </c>
      <c r="AM430" s="43">
        <v>740</v>
      </c>
      <c r="AN430" s="43">
        <v>82</v>
      </c>
      <c r="AO430" s="50">
        <v>16</v>
      </c>
      <c r="AP430" s="43">
        <v>60</v>
      </c>
      <c r="AQ430" s="43">
        <v>83</v>
      </c>
      <c r="AR430" s="50">
        <v>5</v>
      </c>
      <c r="AS430" s="50">
        <v>7</v>
      </c>
      <c r="AT430" s="50">
        <v>1</v>
      </c>
      <c r="AU430" s="50">
        <v>19</v>
      </c>
      <c r="AV430" s="51"/>
      <c r="AW430" s="51"/>
      <c r="AX430" s="52">
        <f t="shared" ref="AX430:AX431" si="371">COUNT(AU430)</f>
      </c>
    </row>
    <row r="431">
      <c r="A431" s="34"/>
      <c r="B431" s="89" t="s">
        <v>80</v>
      </c>
      <c r="C431" s="36" t="s">
        <v>81</v>
      </c>
      <c r="D431" s="37" t="s">
        <v>84</v>
      </c>
      <c r="E431" s="53" t="s">
        <v>62</v>
      </c>
      <c r="F431" s="67">
        <f t="shared" si="753"/>
      </c>
      <c r="G431" s="73">
        <v>590.56</v>
      </c>
      <c r="H431" s="73">
        <v>385.2</v>
      </c>
      <c r="I431" s="103">
        <v>0</v>
      </c>
      <c r="J431" s="44">
        <v>1</v>
      </c>
      <c r="K431" s="73">
        <v>2548.26</v>
      </c>
      <c r="L431" s="44">
        <v>0</v>
      </c>
      <c r="M431" s="73">
        <v>0</v>
      </c>
      <c r="N431" s="44">
        <v>0</v>
      </c>
      <c r="O431" s="45">
        <f t="shared" si="843"/>
      </c>
      <c r="P431" s="41"/>
      <c r="Q431" s="47">
        <f t="shared" si="262"/>
      </c>
      <c r="R431" s="42">
        <f t="shared" si="485"/>
      </c>
      <c r="S431" s="39">
        <f t="shared" si="599"/>
      </c>
      <c r="T431" s="48">
        <f t="shared" si="156"/>
      </c>
      <c r="U431" s="48">
        <f t="shared" si="196"/>
      </c>
      <c r="V431" s="48">
        <f t="shared" si="59"/>
      </c>
      <c r="W431" s="49">
        <v>1</v>
      </c>
      <c r="X431" s="48">
        <f t="shared" si="113"/>
      </c>
      <c r="Y431" s="48">
        <f t="shared" si="644"/>
      </c>
      <c r="Z431" s="48">
        <f t="shared" si="798"/>
      </c>
      <c r="AA431" s="48">
        <f t="shared" si="216"/>
      </c>
      <c r="AB431" s="48">
        <f t="shared" si="282"/>
      </c>
      <c r="AC431" s="45">
        <f t="shared" si="133"/>
      </c>
      <c r="AD431" s="45">
        <f t="shared" si="176"/>
      </c>
      <c r="AE431" s="45">
        <f t="shared" si="28"/>
      </c>
      <c r="AF431" s="45">
        <f t="shared" si="92"/>
      </c>
      <c r="AG431" s="45">
        <f t="shared" si="664"/>
      </c>
      <c r="AH431" s="45">
        <f t="shared" si="823"/>
      </c>
      <c r="AI431" s="45">
        <f t="shared" si="237"/>
      </c>
      <c r="AJ431" s="50">
        <v>47</v>
      </c>
      <c r="AK431" s="50">
        <v>9474</v>
      </c>
      <c r="AL431" s="43">
        <v>271</v>
      </c>
      <c r="AM431" s="43">
        <v>311</v>
      </c>
      <c r="AN431" s="43">
        <v>37</v>
      </c>
      <c r="AO431" s="50">
        <v>21</v>
      </c>
      <c r="AP431" s="43">
        <v>19</v>
      </c>
      <c r="AQ431" s="43">
        <v>44</v>
      </c>
      <c r="AR431" s="50">
        <v>1</v>
      </c>
      <c r="AS431" s="50">
        <v>9</v>
      </c>
      <c r="AT431" s="50">
        <v>0</v>
      </c>
      <c r="AU431" s="50">
        <v>14</v>
      </c>
      <c r="AV431" s="51"/>
      <c r="AW431" s="51"/>
      <c r="AX431" s="52">
        <f t="shared" si="371"/>
      </c>
    </row>
    <row r="432">
      <c r="A432" s="34"/>
      <c r="B432" s="54" t="s">
        <v>65</v>
      </c>
      <c r="C432" s="54"/>
      <c r="D432" s="54"/>
      <c r="E432" s="54"/>
      <c r="F432" s="55">
        <f>SUM(F430:F431)</f>
      </c>
      <c r="G432" s="55">
        <f>SUM(G430:G431)</f>
      </c>
      <c r="H432" s="55">
        <f>SUM(H430:H431)</f>
      </c>
      <c r="I432" s="46">
        <f>SUM(I428:I431)</f>
      </c>
      <c r="J432" s="57">
        <f>SUM(J430:J431)</f>
      </c>
      <c r="K432" s="55">
        <f>SUM(K430:K431)</f>
      </c>
      <c r="L432" s="57">
        <f>SUM(L430:L431)</f>
      </c>
      <c r="M432" s="55">
        <f>SUM(M430:M431)</f>
      </c>
      <c r="N432" s="57">
        <f>SUM(N430:N431)</f>
      </c>
      <c r="O432" s="59">
        <f t="shared" si="843"/>
      </c>
      <c r="P432" s="60">
        <f>SUM(P428:P431)</f>
      </c>
      <c r="Q432" s="47">
        <f t="shared" si="262"/>
      </c>
      <c r="R432" s="57">
        <f>SUM(R430:R431)</f>
      </c>
      <c r="S432" s="55">
        <f>SUM(S430:S431)</f>
      </c>
      <c r="T432" s="61">
        <f t="shared" si="156"/>
      </c>
      <c r="U432" s="61">
        <f t="shared" si="196"/>
      </c>
      <c r="V432" s="61">
        <f t="shared" si="59"/>
      </c>
      <c r="W432" s="62">
        <f>SUM(W430:W431)</f>
      </c>
      <c r="X432" s="61">
        <f t="shared" si="113"/>
      </c>
      <c r="Y432" s="61">
        <f t="shared" si="644"/>
      </c>
      <c r="Z432" s="61">
        <f t="shared" si="798"/>
      </c>
      <c r="AA432" s="61">
        <f t="shared" si="216"/>
      </c>
      <c r="AB432" s="61">
        <f t="shared" si="282"/>
      </c>
      <c r="AC432" s="59">
        <f t="shared" si="133"/>
      </c>
      <c r="AD432" s="59">
        <f t="shared" si="176"/>
      </c>
      <c r="AE432" s="59">
        <f t="shared" si="28"/>
      </c>
      <c r="AF432" s="59">
        <f t="shared" si="92"/>
      </c>
      <c r="AG432" s="59">
        <f t="shared" si="664"/>
      </c>
      <c r="AH432" s="59">
        <f t="shared" si="823"/>
      </c>
      <c r="AI432" s="59">
        <f t="shared" si="237"/>
      </c>
      <c r="AJ432" s="63">
        <f>AVERAGE(AJ430:AJ431)</f>
      </c>
      <c r="AK432" s="57">
        <f>SUM(AK430:AK431)</f>
      </c>
      <c r="AL432" s="57">
        <f>SUM(AL430:AL431)</f>
      </c>
      <c r="AM432" s="57">
        <f>SUM(AM430:AM431)</f>
      </c>
      <c r="AN432" s="57">
        <f>SUM(AN430:AN431)</f>
      </c>
      <c r="AO432" s="57">
        <f>SUM(AO430:AO431)</f>
      </c>
      <c r="AP432" s="57">
        <f>SUM(AP430:AP431)</f>
      </c>
      <c r="AQ432" s="57">
        <f>SUM(AQ430:AQ431)</f>
      </c>
      <c r="AR432" s="57">
        <f>SUM(AR430:AR431)</f>
      </c>
      <c r="AS432" s="57">
        <f>SUM(AS430:AS431)</f>
      </c>
      <c r="AT432" s="57">
        <f>SUM(AT430:AT431)</f>
      </c>
      <c r="AU432" s="57">
        <f>SUM(AU430:AU431)</f>
      </c>
      <c r="AV432" s="64"/>
      <c r="AW432" s="64"/>
      <c r="AX432" s="57">
        <f>SUM(AX428:AX431)</f>
      </c>
    </row>
    <row r="433">
      <c r="A433" s="34"/>
      <c r="B433" s="89" t="s">
        <v>96</v>
      </c>
      <c r="C433" s="36" t="s">
        <v>59</v>
      </c>
      <c r="D433" s="37" t="s">
        <v>77</v>
      </c>
      <c r="E433" s="53" t="s">
        <v>68</v>
      </c>
      <c r="F433" s="39">
        <f t="shared" ref="F433:F436" si="754">G433+H433+I433</f>
      </c>
      <c r="G433" s="65">
        <v>1180.13</v>
      </c>
      <c r="H433" s="66">
        <v>2213.37</v>
      </c>
      <c r="I433" s="103">
        <v>0</v>
      </c>
      <c r="J433" s="44">
        <v>3</v>
      </c>
      <c r="K433" s="73">
        <v>7091.370000000001</v>
      </c>
      <c r="L433" s="44">
        <v>0</v>
      </c>
      <c r="M433" s="73">
        <v>0</v>
      </c>
      <c r="N433" s="44">
        <v>0</v>
      </c>
      <c r="O433" s="45">
        <f t="shared" si="843"/>
      </c>
      <c r="P433" s="41"/>
      <c r="Q433" s="47">
        <f t="shared" si="262"/>
      </c>
      <c r="R433" s="42">
        <f t="shared" ref="R433:R436" si="486">J433+L433</f>
      </c>
      <c r="S433" s="39">
        <f t="shared" ref="S433:S436" si="600">K433+M433</f>
      </c>
      <c r="T433" s="48">
        <f t="shared" si="156"/>
      </c>
      <c r="U433" s="48">
        <f t="shared" si="196"/>
      </c>
      <c r="V433" s="48">
        <f t="shared" si="59"/>
      </c>
      <c r="W433" s="49">
        <v>3</v>
      </c>
      <c r="X433" s="48">
        <f t="shared" si="113"/>
      </c>
      <c r="Y433" s="48">
        <f t="shared" si="644"/>
      </c>
      <c r="Z433" s="48">
        <f>F433/AM433</f>
      </c>
      <c r="AA433" s="48">
        <f>F433/AL433*1000</f>
      </c>
      <c r="AB433" s="48">
        <f t="shared" si="282"/>
      </c>
      <c r="AC433" s="45">
        <f>AM433/AL433</f>
      </c>
      <c r="AD433" s="45">
        <f t="shared" si="176"/>
      </c>
      <c r="AE433" s="45">
        <f>AP433/AN433</f>
      </c>
      <c r="AF433" s="45">
        <f t="shared" si="92"/>
      </c>
      <c r="AG433" s="45">
        <f t="shared" si="664"/>
      </c>
      <c r="AH433" s="45">
        <f t="shared" si="823"/>
      </c>
      <c r="AI433" s="45">
        <f>AQ433/AN433</f>
      </c>
      <c r="AJ433" s="50">
        <v>39</v>
      </c>
      <c r="AK433" s="50">
        <v>41065</v>
      </c>
      <c r="AL433" s="43">
        <v>949</v>
      </c>
      <c r="AM433" s="43">
        <v>987</v>
      </c>
      <c r="AN433" s="43">
        <v>160</v>
      </c>
      <c r="AO433" s="50">
        <v>32</v>
      </c>
      <c r="AP433" s="43">
        <v>57</v>
      </c>
      <c r="AQ433" s="43">
        <v>129</v>
      </c>
      <c r="AR433" s="50">
        <v>3</v>
      </c>
      <c r="AS433" s="43">
        <v>11</v>
      </c>
      <c r="AT433" s="43">
        <v>0</v>
      </c>
      <c r="AU433" s="43">
        <v>33</v>
      </c>
      <c r="AV433" s="51"/>
      <c r="AW433" s="51"/>
      <c r="AX433" s="52">
        <f t="shared" ref="AX433:AX436" si="372">COUNT(AU433)</f>
      </c>
    </row>
    <row r="434">
      <c r="A434" s="34"/>
      <c r="B434" s="89" t="s">
        <v>96</v>
      </c>
      <c r="C434" s="36" t="s">
        <v>59</v>
      </c>
      <c r="D434" s="37" t="s">
        <v>77</v>
      </c>
      <c r="E434" s="53" t="s">
        <v>69</v>
      </c>
      <c r="F434" s="67">
        <f t="shared" si="754"/>
      </c>
      <c r="G434" s="73">
        <v>1613.38</v>
      </c>
      <c r="H434" s="73">
        <v>1722.52</v>
      </c>
      <c r="I434" s="103">
        <v>0</v>
      </c>
      <c r="J434" s="42">
        <v>10</v>
      </c>
      <c r="K434" s="39">
        <v>24710.180000000008</v>
      </c>
      <c r="L434" s="42">
        <v>0</v>
      </c>
      <c r="M434" s="39">
        <v>0</v>
      </c>
      <c r="N434" s="44">
        <v>1</v>
      </c>
      <c r="O434" s="45">
        <f t="shared" si="843"/>
      </c>
      <c r="P434" s="41"/>
      <c r="Q434" s="47">
        <f t="shared" si="262"/>
      </c>
      <c r="R434" s="42">
        <f t="shared" si="486"/>
      </c>
      <c r="S434" s="39">
        <f t="shared" si="600"/>
      </c>
      <c r="T434" s="48">
        <f t="shared" si="156"/>
      </c>
      <c r="U434" s="48">
        <f t="shared" si="196"/>
      </c>
      <c r="V434" s="48">
        <f t="shared" si="59"/>
      </c>
      <c r="W434" s="49">
        <v>9</v>
      </c>
      <c r="X434" s="48">
        <f t="shared" si="113"/>
      </c>
      <c r="Y434" s="48">
        <f t="shared" si="644"/>
      </c>
      <c r="Z434" s="48">
        <f t="shared" ref="Z434:Z456" si="799">F434/AL434</f>
      </c>
      <c r="AA434" s="48">
        <f t="shared" ref="AA434:AA456" si="217">F434/AK434*1000</f>
      </c>
      <c r="AB434" s="48">
        <f t="shared" si="282"/>
      </c>
      <c r="AC434" s="45">
        <f t="shared" ref="AC434:AC456" si="134">AL434/AK434</f>
      </c>
      <c r="AD434" s="45">
        <f t="shared" si="176"/>
      </c>
      <c r="AE434" s="45">
        <f t="shared" ref="AE434:AE437" si="29">AP434/AM434</f>
      </c>
      <c r="AF434" s="45">
        <f t="shared" si="92"/>
      </c>
      <c r="AG434" s="45">
        <f t="shared" si="664"/>
      </c>
      <c r="AH434" s="45">
        <f t="shared" si="823"/>
      </c>
      <c r="AI434" s="45">
        <f t="shared" ref="AI434:AI456" si="238">AQ434/AM434</f>
      </c>
      <c r="AJ434" s="50">
        <v>45</v>
      </c>
      <c r="AK434" s="50">
        <v>35868</v>
      </c>
      <c r="AL434" s="43">
        <v>938</v>
      </c>
      <c r="AM434" s="43">
        <v>1020</v>
      </c>
      <c r="AN434" s="43">
        <v>168</v>
      </c>
      <c r="AO434" s="50">
        <v>23</v>
      </c>
      <c r="AP434" s="50">
        <v>156</v>
      </c>
      <c r="AQ434" s="43">
        <v>152</v>
      </c>
      <c r="AR434" s="50">
        <v>11</v>
      </c>
      <c r="AS434" s="50">
        <v>14</v>
      </c>
      <c r="AT434" s="50">
        <v>1</v>
      </c>
      <c r="AU434" s="50">
        <v>32</v>
      </c>
      <c r="AV434" s="51"/>
      <c r="AW434" s="51"/>
      <c r="AX434" s="52">
        <f t="shared" si="372"/>
      </c>
    </row>
    <row r="435">
      <c r="A435" s="34"/>
      <c r="B435" s="89" t="s">
        <v>96</v>
      </c>
      <c r="C435" s="36" t="s">
        <v>59</v>
      </c>
      <c r="D435" s="37" t="s">
        <v>77</v>
      </c>
      <c r="E435" s="53" t="s">
        <v>70</v>
      </c>
      <c r="F435" s="67">
        <f t="shared" si="754"/>
      </c>
      <c r="G435" s="73">
        <v>1409.52</v>
      </c>
      <c r="H435" s="73">
        <v>1521.63</v>
      </c>
      <c r="I435" s="103">
        <v>0</v>
      </c>
      <c r="J435" s="42">
        <v>4</v>
      </c>
      <c r="K435" s="73">
        <v>10907.329999999994</v>
      </c>
      <c r="L435" s="42">
        <v>0</v>
      </c>
      <c r="M435" s="39">
        <v>0</v>
      </c>
      <c r="N435" s="44">
        <v>0</v>
      </c>
      <c r="O435" s="45">
        <f t="shared" si="843"/>
      </c>
      <c r="P435" s="41"/>
      <c r="Q435" s="47">
        <f t="shared" si="262"/>
      </c>
      <c r="R435" s="42">
        <f t="shared" si="486"/>
      </c>
      <c r="S435" s="39">
        <f t="shared" si="600"/>
      </c>
      <c r="T435" s="48">
        <f t="shared" si="156"/>
      </c>
      <c r="U435" s="48">
        <f t="shared" si="196"/>
      </c>
      <c r="V435" s="48">
        <f t="shared" si="59"/>
      </c>
      <c r="W435" s="49">
        <v>3</v>
      </c>
      <c r="X435" s="48">
        <f t="shared" si="113"/>
      </c>
      <c r="Y435" s="48">
        <f t="shared" si="644"/>
      </c>
      <c r="Z435" s="48">
        <f t="shared" si="799"/>
      </c>
      <c r="AA435" s="48">
        <f t="shared" si="217"/>
      </c>
      <c r="AB435" s="48">
        <f t="shared" si="282"/>
      </c>
      <c r="AC435" s="45">
        <f t="shared" si="134"/>
      </c>
      <c r="AD435" s="45">
        <f t="shared" si="176"/>
      </c>
      <c r="AE435" s="45">
        <f t="shared" si="29"/>
      </c>
      <c r="AF435" s="45">
        <f t="shared" si="92"/>
      </c>
      <c r="AG435" s="45">
        <f t="shared" si="664"/>
      </c>
      <c r="AH435" s="45">
        <f t="shared" si="823"/>
      </c>
      <c r="AI435" s="45">
        <f t="shared" si="238"/>
      </c>
      <c r="AJ435" s="50">
        <v>45</v>
      </c>
      <c r="AK435" s="43">
        <v>20055</v>
      </c>
      <c r="AL435" s="43">
        <v>437</v>
      </c>
      <c r="AM435" s="43">
        <v>443</v>
      </c>
      <c r="AN435" s="43">
        <v>102</v>
      </c>
      <c r="AO435" s="50">
        <v>28</v>
      </c>
      <c r="AP435" s="43">
        <v>78</v>
      </c>
      <c r="AQ435" s="50">
        <v>80</v>
      </c>
      <c r="AR435" s="50">
        <v>5</v>
      </c>
      <c r="AS435" s="50">
        <v>6</v>
      </c>
      <c r="AT435" s="50">
        <v>2</v>
      </c>
      <c r="AU435" s="50">
        <v>15</v>
      </c>
      <c r="AV435" s="51"/>
      <c r="AW435" s="51"/>
      <c r="AX435" s="52">
        <f t="shared" si="372"/>
      </c>
    </row>
    <row r="436">
      <c r="A436" s="34"/>
      <c r="B436" s="89" t="s">
        <v>96</v>
      </c>
      <c r="C436" s="36" t="s">
        <v>59</v>
      </c>
      <c r="D436" s="37" t="s">
        <v>77</v>
      </c>
      <c r="E436" s="53" t="s">
        <v>71</v>
      </c>
      <c r="F436" s="67">
        <f t="shared" si="754"/>
      </c>
      <c r="G436" s="73">
        <v>2037.83</v>
      </c>
      <c r="H436" s="73">
        <v>2925.15</v>
      </c>
      <c r="I436" s="103">
        <v>0</v>
      </c>
      <c r="J436" s="42">
        <v>4</v>
      </c>
      <c r="K436" s="73">
        <v>9464.54</v>
      </c>
      <c r="L436" s="42">
        <v>1</v>
      </c>
      <c r="M436" s="39">
        <v>3989.7</v>
      </c>
      <c r="N436" s="44">
        <v>1</v>
      </c>
      <c r="O436" s="45">
        <f t="shared" si="843"/>
      </c>
      <c r="P436" s="41"/>
      <c r="Q436" s="47">
        <f t="shared" si="262"/>
      </c>
      <c r="R436" s="42">
        <f t="shared" si="486"/>
      </c>
      <c r="S436" s="39">
        <f t="shared" si="600"/>
      </c>
      <c r="T436" s="48">
        <f t="shared" si="156"/>
      </c>
      <c r="U436" s="48">
        <f t="shared" si="196"/>
      </c>
      <c r="V436" s="48">
        <f t="shared" si="59"/>
      </c>
      <c r="W436" s="49">
        <v>4</v>
      </c>
      <c r="X436" s="48">
        <f t="shared" si="113"/>
      </c>
      <c r="Y436" s="48">
        <f t="shared" si="644"/>
      </c>
      <c r="Z436" s="48">
        <f t="shared" si="799"/>
      </c>
      <c r="AA436" s="48">
        <f t="shared" si="217"/>
      </c>
      <c r="AB436" s="48">
        <f t="shared" si="282"/>
      </c>
      <c r="AC436" s="45">
        <f t="shared" si="134"/>
      </c>
      <c r="AD436" s="45">
        <f t="shared" si="176"/>
      </c>
      <c r="AE436" s="45">
        <f t="shared" si="29"/>
      </c>
      <c r="AF436" s="45">
        <f t="shared" si="92"/>
      </c>
      <c r="AG436" s="45">
        <f t="shared" si="664"/>
      </c>
      <c r="AH436" s="45">
        <f t="shared" si="823"/>
      </c>
      <c r="AI436" s="45">
        <f t="shared" si="238"/>
      </c>
      <c r="AJ436" s="50">
        <v>46</v>
      </c>
      <c r="AK436" s="43">
        <v>33340</v>
      </c>
      <c r="AL436" s="43">
        <v>720</v>
      </c>
      <c r="AM436" s="43">
        <v>771</v>
      </c>
      <c r="AN436" s="43">
        <v>159</v>
      </c>
      <c r="AO436" s="50">
        <v>22</v>
      </c>
      <c r="AP436" s="43">
        <v>75</v>
      </c>
      <c r="AQ436" s="43">
        <v>122</v>
      </c>
      <c r="AR436" s="50">
        <v>8</v>
      </c>
      <c r="AS436" s="50">
        <v>5</v>
      </c>
      <c r="AT436" s="50">
        <v>0</v>
      </c>
      <c r="AU436" s="50">
        <v>33</v>
      </c>
      <c r="AV436" s="51"/>
      <c r="AW436" s="51"/>
      <c r="AX436" s="52">
        <f t="shared" si="372"/>
      </c>
    </row>
    <row r="437">
      <c r="A437" s="34"/>
      <c r="B437" s="54" t="s">
        <v>65</v>
      </c>
      <c r="C437" s="54"/>
      <c r="D437" s="54"/>
      <c r="E437" s="54"/>
      <c r="F437" s="55">
        <f>SUM(F433:F436)</f>
      </c>
      <c r="G437" s="55">
        <f>SUM(G433:G436)</f>
      </c>
      <c r="H437" s="55">
        <f>SUM(H433:H436)</f>
      </c>
      <c r="I437" s="46">
        <f>SUM(I433:I436)</f>
      </c>
      <c r="J437" s="57">
        <f>SUM(J433:J436)</f>
      </c>
      <c r="K437" s="58">
        <f>SUM(K433:K436)</f>
      </c>
      <c r="L437" s="57">
        <f>SUM(L433:L436)</f>
      </c>
      <c r="M437" s="55">
        <f>SUM(M433:M436)</f>
      </c>
      <c r="N437" s="57">
        <f>SUM(N433:N436)</f>
      </c>
      <c r="O437" s="59">
        <f t="shared" si="843"/>
      </c>
      <c r="P437" s="60">
        <f>SUM(P433:P436)</f>
      </c>
      <c r="Q437" s="47">
        <f t="shared" si="262"/>
      </c>
      <c r="R437" s="57">
        <f>SUM(R433:R436)</f>
      </c>
      <c r="S437" s="55">
        <f>SUM(S433:S436)</f>
      </c>
      <c r="T437" s="61">
        <f t="shared" si="156"/>
      </c>
      <c r="U437" s="61">
        <f t="shared" si="196"/>
      </c>
      <c r="V437" s="61">
        <f t="shared" si="59"/>
      </c>
      <c r="W437" s="57">
        <f>SUM(W433:W436)</f>
      </c>
      <c r="X437" s="61">
        <f t="shared" si="113"/>
      </c>
      <c r="Y437" s="61">
        <f t="shared" si="644"/>
      </c>
      <c r="Z437" s="61">
        <f t="shared" si="799"/>
      </c>
      <c r="AA437" s="61">
        <f t="shared" si="217"/>
      </c>
      <c r="AB437" s="61">
        <f t="shared" si="282"/>
      </c>
      <c r="AC437" s="59">
        <f t="shared" si="134"/>
      </c>
      <c r="AD437" s="59">
        <f t="shared" si="176"/>
      </c>
      <c r="AE437" s="59">
        <f t="shared" si="29"/>
      </c>
      <c r="AF437" s="59">
        <f t="shared" si="92"/>
      </c>
      <c r="AG437" s="59">
        <f t="shared" si="664"/>
      </c>
      <c r="AH437" s="59">
        <f t="shared" si="823"/>
      </c>
      <c r="AI437" s="59">
        <f t="shared" si="238"/>
      </c>
      <c r="AJ437" s="63">
        <f>AVERAGE(AJ433:AJ436)</f>
      </c>
      <c r="AK437" s="63">
        <f>SUM(AK433:AK436)</f>
      </c>
      <c r="AL437" s="63">
        <f>SUM(AL433:AL436)</f>
      </c>
      <c r="AM437" s="63">
        <f>SUM(AM433:AM436)</f>
      </c>
      <c r="AN437" s="63">
        <f>SUM(AN433:AN436)</f>
      </c>
      <c r="AO437" s="63">
        <f>SUM(AO433:AO436)</f>
      </c>
      <c r="AP437" s="63">
        <f>SUM(AP433:AP436)</f>
      </c>
      <c r="AQ437" s="63">
        <f>SUM(AQ433:AQ436)</f>
      </c>
      <c r="AR437" s="63">
        <f>SUM(AR433:AR436)</f>
      </c>
      <c r="AS437" s="63">
        <f>SUM(AS433:AS436)</f>
      </c>
      <c r="AT437" s="63">
        <f>SUM(AT433:AT436)</f>
      </c>
      <c r="AU437" s="63">
        <f>SUM(AU433:AU436)</f>
      </c>
      <c r="AV437" s="64"/>
      <c r="AW437" s="64"/>
      <c r="AX437" s="57">
        <f>SUM(AX433:AX436)</f>
      </c>
    </row>
    <row r="438">
      <c r="A438" s="34"/>
      <c r="B438" s="89" t="s">
        <v>96</v>
      </c>
      <c r="C438" s="36" t="s">
        <v>59</v>
      </c>
      <c r="D438" s="37" t="s">
        <v>72</v>
      </c>
      <c r="E438" s="53" t="s">
        <v>73</v>
      </c>
      <c r="F438" s="39">
        <f t="shared" ref="F438:F441" si="755">G438+H438+I438</f>
      </c>
      <c r="G438" s="40">
        <v>1989.3300000000002</v>
      </c>
      <c r="H438" s="73">
        <v>2358.29</v>
      </c>
      <c r="I438" s="103">
        <v>0</v>
      </c>
      <c r="J438" s="42">
        <v>4</v>
      </c>
      <c r="K438" s="39">
        <v>9639.630000000005</v>
      </c>
      <c r="L438" s="42">
        <v>0</v>
      </c>
      <c r="M438" s="39">
        <v>0</v>
      </c>
      <c r="N438" s="44">
        <v>0</v>
      </c>
      <c r="O438" s="45">
        <f t="shared" si="843"/>
      </c>
      <c r="P438" s="46"/>
      <c r="Q438" s="47">
        <f t="shared" si="262"/>
      </c>
      <c r="R438" s="42">
        <f t="shared" ref="R438:R441" si="487">J438+L438</f>
      </c>
      <c r="S438" s="39">
        <f t="shared" ref="S438:S441" si="601">K438+M438</f>
      </c>
      <c r="T438" s="48">
        <f t="shared" si="156"/>
      </c>
      <c r="U438" s="48">
        <f t="shared" si="196"/>
      </c>
      <c r="V438" s="48">
        <f t="shared" si="59"/>
      </c>
      <c r="W438" s="49">
        <v>4</v>
      </c>
      <c r="X438" s="48">
        <f t="shared" si="113"/>
      </c>
      <c r="Y438" s="48">
        <f t="shared" si="644"/>
      </c>
      <c r="Z438" s="48">
        <f t="shared" si="799"/>
      </c>
      <c r="AA438" s="48">
        <f t="shared" si="217"/>
      </c>
      <c r="AB438" s="48">
        <f t="shared" si="282"/>
      </c>
      <c r="AC438" s="45">
        <f t="shared" si="134"/>
      </c>
      <c r="AD438" s="45">
        <f t="shared" si="176"/>
      </c>
      <c r="AE438" s="45">
        <f>AP439/AM438</f>
      </c>
      <c r="AF438" s="45">
        <f>R438/AP439</f>
      </c>
      <c r="AG438" s="45">
        <f t="shared" si="664"/>
      </c>
      <c r="AH438" s="45">
        <f t="shared" si="823"/>
      </c>
      <c r="AI438" s="45">
        <f t="shared" si="238"/>
      </c>
      <c r="AJ438" s="50">
        <v>48</v>
      </c>
      <c r="AK438" s="43">
        <v>30886</v>
      </c>
      <c r="AL438" s="43">
        <v>630</v>
      </c>
      <c r="AM438" s="43">
        <v>670</v>
      </c>
      <c r="AN438" s="43">
        <v>146</v>
      </c>
      <c r="AO438" s="50">
        <v>27</v>
      </c>
      <c r="AP438" s="50">
        <v>118</v>
      </c>
      <c r="AQ438" s="50">
        <v>116</v>
      </c>
      <c r="AR438" s="50">
        <v>4</v>
      </c>
      <c r="AS438" s="50">
        <v>7</v>
      </c>
      <c r="AT438" s="50">
        <v>1</v>
      </c>
      <c r="AU438" s="50">
        <v>19</v>
      </c>
      <c r="AV438" s="51"/>
      <c r="AW438" s="51"/>
      <c r="AX438" s="52">
        <f>COUNT(AU439)</f>
      </c>
    </row>
    <row r="439">
      <c r="A439" s="34"/>
      <c r="B439" s="89" t="s">
        <v>96</v>
      </c>
      <c r="C439" s="35" t="s">
        <v>59</v>
      </c>
      <c r="D439" s="37" t="s">
        <v>72</v>
      </c>
      <c r="E439" s="53" t="s">
        <v>74</v>
      </c>
      <c r="F439" s="39">
        <f t="shared" si="755"/>
      </c>
      <c r="G439" s="40">
        <v>1381.35</v>
      </c>
      <c r="H439" s="39">
        <v>2287</v>
      </c>
      <c r="I439" s="103">
        <v>0</v>
      </c>
      <c r="J439" s="42">
        <v>4</v>
      </c>
      <c r="K439" s="39">
        <v>8526.37999999999</v>
      </c>
      <c r="L439" s="42">
        <v>0</v>
      </c>
      <c r="M439" s="39">
        <v>0</v>
      </c>
      <c r="N439" s="44">
        <v>0</v>
      </c>
      <c r="O439" s="45">
        <f t="shared" si="843"/>
      </c>
      <c r="P439" s="46"/>
      <c r="Q439" s="47">
        <f t="shared" si="262"/>
      </c>
      <c r="R439" s="42">
        <f t="shared" si="487"/>
      </c>
      <c r="S439" s="39">
        <f t="shared" si="601"/>
      </c>
      <c r="T439" s="48">
        <f t="shared" si="156"/>
      </c>
      <c r="U439" s="48">
        <f t="shared" si="196"/>
      </c>
      <c r="V439" s="48">
        <f t="shared" si="59"/>
      </c>
      <c r="W439" s="49">
        <v>4</v>
      </c>
      <c r="X439" s="48">
        <f t="shared" si="113"/>
      </c>
      <c r="Y439" s="48">
        <f t="shared" si="644"/>
      </c>
      <c r="Z439" s="48">
        <f t="shared" si="799"/>
      </c>
      <c r="AA439" s="48">
        <f t="shared" si="217"/>
      </c>
      <c r="AB439" s="48">
        <f t="shared" si="282"/>
      </c>
      <c r="AC439" s="45">
        <f t="shared" si="134"/>
      </c>
      <c r="AD439" s="45">
        <f t="shared" si="176"/>
      </c>
      <c r="AE439" s="45">
        <f t="shared" ref="AE439:AE456" si="30">AP439/AM439</f>
      </c>
      <c r="AF439" s="45">
        <f t="shared" ref="AF439:AF456" si="93">R439/AP439</f>
      </c>
      <c r="AG439" s="45">
        <f t="shared" si="664"/>
      </c>
      <c r="AH439" s="45">
        <f t="shared" si="823"/>
      </c>
      <c r="AI439" s="45">
        <f t="shared" si="238"/>
      </c>
      <c r="AJ439" s="50">
        <v>53</v>
      </c>
      <c r="AK439" s="43">
        <v>20348</v>
      </c>
      <c r="AL439" s="43">
        <v>316</v>
      </c>
      <c r="AM439" s="43">
        <v>322</v>
      </c>
      <c r="AN439" s="43">
        <v>117</v>
      </c>
      <c r="AO439" s="50">
        <v>23</v>
      </c>
      <c r="AP439" s="43">
        <v>64</v>
      </c>
      <c r="AQ439" s="43">
        <v>92</v>
      </c>
      <c r="AR439" s="50">
        <v>4</v>
      </c>
      <c r="AS439" s="50">
        <v>2</v>
      </c>
      <c r="AT439" s="50">
        <v>2</v>
      </c>
      <c r="AU439" s="50">
        <v>21</v>
      </c>
      <c r="AV439" s="51"/>
      <c r="AW439" s="51"/>
      <c r="AX439" s="52">
        <f t="shared" ref="AX439:AX441" si="373">COUNT(AU439)</f>
      </c>
    </row>
    <row r="440">
      <c r="A440" s="34"/>
      <c r="B440" s="89" t="s">
        <v>96</v>
      </c>
      <c r="C440" s="35" t="s">
        <v>59</v>
      </c>
      <c r="D440" s="37" t="s">
        <v>72</v>
      </c>
      <c r="E440" s="53" t="s">
        <v>75</v>
      </c>
      <c r="F440" s="39">
        <f t="shared" si="755"/>
      </c>
      <c r="G440" s="40">
        <v>1319.07</v>
      </c>
      <c r="H440" s="39">
        <v>2991.52</v>
      </c>
      <c r="I440" s="103">
        <v>0</v>
      </c>
      <c r="J440" s="42">
        <v>7</v>
      </c>
      <c r="K440" s="39">
        <v>14832.460000000006</v>
      </c>
      <c r="L440" s="42">
        <v>0</v>
      </c>
      <c r="M440" s="39">
        <v>0</v>
      </c>
      <c r="N440" s="44">
        <v>1</v>
      </c>
      <c r="O440" s="45">
        <f t="shared" si="843"/>
      </c>
      <c r="P440" s="46"/>
      <c r="Q440" s="47">
        <f t="shared" si="262"/>
      </c>
      <c r="R440" s="42">
        <f t="shared" si="487"/>
      </c>
      <c r="S440" s="39">
        <f t="shared" si="601"/>
      </c>
      <c r="T440" s="48">
        <f t="shared" si="156"/>
      </c>
      <c r="U440" s="48">
        <f t="shared" si="196"/>
      </c>
      <c r="V440" s="48">
        <f t="shared" si="59"/>
      </c>
      <c r="W440" s="49">
        <v>6</v>
      </c>
      <c r="X440" s="48">
        <f t="shared" si="113"/>
      </c>
      <c r="Y440" s="48">
        <f t="shared" si="644"/>
      </c>
      <c r="Z440" s="48">
        <f t="shared" si="799"/>
      </c>
      <c r="AA440" s="48">
        <f t="shared" si="217"/>
      </c>
      <c r="AB440" s="48">
        <f t="shared" si="282"/>
      </c>
      <c r="AC440" s="45">
        <f t="shared" si="134"/>
      </c>
      <c r="AD440" s="45">
        <f t="shared" si="176"/>
      </c>
      <c r="AE440" s="45">
        <f t="shared" si="30"/>
      </c>
      <c r="AF440" s="45">
        <f t="shared" si="93"/>
      </c>
      <c r="AG440" s="45">
        <f t="shared" si="664"/>
      </c>
      <c r="AH440" s="45">
        <f t="shared" si="823"/>
      </c>
      <c r="AI440" s="45">
        <f t="shared" si="238"/>
      </c>
      <c r="AJ440" s="50">
        <v>57</v>
      </c>
      <c r="AK440" s="43">
        <v>28352</v>
      </c>
      <c r="AL440" s="43">
        <v>411</v>
      </c>
      <c r="AM440" s="43">
        <v>415</v>
      </c>
      <c r="AN440" s="43">
        <v>148</v>
      </c>
      <c r="AO440" s="50">
        <v>22</v>
      </c>
      <c r="AP440" s="43">
        <v>77</v>
      </c>
      <c r="AQ440" s="43">
        <v>113</v>
      </c>
      <c r="AR440" s="50">
        <v>7</v>
      </c>
      <c r="AS440" s="50">
        <v>3</v>
      </c>
      <c r="AT440" s="50">
        <v>5</v>
      </c>
      <c r="AU440" s="50">
        <v>24</v>
      </c>
      <c r="AV440" s="51"/>
      <c r="AW440" s="51"/>
      <c r="AX440" s="52">
        <f t="shared" si="373"/>
      </c>
    </row>
    <row r="441">
      <c r="A441" s="34"/>
      <c r="B441" s="89" t="s">
        <v>96</v>
      </c>
      <c r="C441" s="36" t="s">
        <v>59</v>
      </c>
      <c r="D441" s="37" t="s">
        <v>72</v>
      </c>
      <c r="E441" s="53" t="s">
        <v>76</v>
      </c>
      <c r="F441" s="39">
        <f t="shared" si="755"/>
      </c>
      <c r="G441" s="68">
        <v>1212.62</v>
      </c>
      <c r="H441" s="39">
        <v>2663.06</v>
      </c>
      <c r="I441" s="103">
        <v>0</v>
      </c>
      <c r="J441" s="42">
        <v>3</v>
      </c>
      <c r="K441" s="39">
        <v>6407.37999999999</v>
      </c>
      <c r="L441" s="42">
        <v>0</v>
      </c>
      <c r="M441" s="39">
        <v>0</v>
      </c>
      <c r="N441" s="44">
        <v>1</v>
      </c>
      <c r="O441" s="45">
        <f t="shared" si="843"/>
      </c>
      <c r="P441" s="46"/>
      <c r="Q441" s="47">
        <f t="shared" si="262"/>
      </c>
      <c r="R441" s="42">
        <f t="shared" si="487"/>
      </c>
      <c r="S441" s="39">
        <f t="shared" si="601"/>
      </c>
      <c r="T441" s="48">
        <f t="shared" si="156"/>
      </c>
      <c r="U441" s="48">
        <f t="shared" si="196"/>
      </c>
      <c r="V441" s="48">
        <f t="shared" si="59"/>
      </c>
      <c r="W441" s="49">
        <v>2</v>
      </c>
      <c r="X441" s="48">
        <f t="shared" si="113"/>
      </c>
      <c r="Y441" s="48">
        <f t="shared" si="644"/>
      </c>
      <c r="Z441" s="48">
        <f t="shared" si="799"/>
      </c>
      <c r="AA441" s="48">
        <f t="shared" si="217"/>
      </c>
      <c r="AB441" s="48">
        <f t="shared" si="282"/>
      </c>
      <c r="AC441" s="45">
        <f t="shared" si="134"/>
      </c>
      <c r="AD441" s="45">
        <f t="shared" si="176"/>
      </c>
      <c r="AE441" s="45">
        <f t="shared" si="30"/>
      </c>
      <c r="AF441" s="45">
        <f t="shared" si="93"/>
      </c>
      <c r="AG441" s="45">
        <f t="shared" si="664"/>
      </c>
      <c r="AH441" s="45">
        <f t="shared" si="823"/>
      </c>
      <c r="AI441" s="45">
        <f t="shared" si="238"/>
      </c>
      <c r="AJ441" s="50">
        <v>57</v>
      </c>
      <c r="AK441" s="43">
        <v>32879</v>
      </c>
      <c r="AL441" s="43">
        <v>583</v>
      </c>
      <c r="AM441" s="43">
        <v>608</v>
      </c>
      <c r="AN441" s="43">
        <v>113</v>
      </c>
      <c r="AO441" s="50">
        <v>21</v>
      </c>
      <c r="AP441" s="43">
        <v>82</v>
      </c>
      <c r="AQ441" s="43">
        <v>95</v>
      </c>
      <c r="AR441" s="50">
        <v>2</v>
      </c>
      <c r="AS441" s="50">
        <v>7</v>
      </c>
      <c r="AT441" s="50">
        <v>1</v>
      </c>
      <c r="AU441" s="50">
        <v>28</v>
      </c>
      <c r="AV441" s="51"/>
      <c r="AW441" s="51"/>
      <c r="AX441" s="52">
        <f t="shared" si="373"/>
      </c>
    </row>
    <row r="442">
      <c r="A442" s="34"/>
      <c r="B442" s="94" t="s">
        <v>65</v>
      </c>
      <c r="C442" s="94"/>
      <c r="D442" s="94"/>
      <c r="E442" s="94"/>
      <c r="F442" s="55">
        <f>SUM(F438:F441)</f>
      </c>
      <c r="G442" s="56">
        <f>SUM(G438:G441)</f>
      </c>
      <c r="H442" s="55">
        <f>SUM(H438:H441)</f>
      </c>
      <c r="I442" s="46">
        <f>SUM(I438:I441)</f>
      </c>
      <c r="J442" s="57">
        <f>SUM(J438:J441)</f>
      </c>
      <c r="K442" s="55">
        <f>SUM(K438:K441)</f>
      </c>
      <c r="L442" s="57">
        <f>SUM(L438:L441)</f>
      </c>
      <c r="M442" s="55">
        <f>SUM(M438:M441)</f>
      </c>
      <c r="N442" s="57">
        <f>SUM(N438:N441)</f>
      </c>
      <c r="O442" s="59">
        <f t="shared" si="843"/>
      </c>
      <c r="P442" s="60">
        <f>SUM(P438:P441)</f>
      </c>
      <c r="Q442" s="47">
        <f t="shared" si="262"/>
      </c>
      <c r="R442" s="57">
        <f>SUM(R438:R441)</f>
      </c>
      <c r="S442" s="55">
        <f>SUM(S438:S441)</f>
      </c>
      <c r="T442" s="61">
        <f t="shared" si="156"/>
      </c>
      <c r="U442" s="61">
        <f t="shared" si="196"/>
      </c>
      <c r="V442" s="61">
        <f t="shared" si="59"/>
      </c>
      <c r="W442" s="62">
        <f>SUM(W438:W441)</f>
      </c>
      <c r="X442" s="61">
        <f t="shared" si="113"/>
      </c>
      <c r="Y442" s="61">
        <f t="shared" si="644"/>
      </c>
      <c r="Z442" s="61">
        <f t="shared" si="799"/>
      </c>
      <c r="AA442" s="61">
        <f t="shared" si="217"/>
      </c>
      <c r="AB442" s="61">
        <f t="shared" si="282"/>
      </c>
      <c r="AC442" s="59">
        <f t="shared" si="134"/>
      </c>
      <c r="AD442" s="59">
        <f t="shared" si="176"/>
      </c>
      <c r="AE442" s="59">
        <f t="shared" si="30"/>
      </c>
      <c r="AF442" s="59">
        <f t="shared" si="93"/>
      </c>
      <c r="AG442" s="59">
        <f t="shared" si="664"/>
      </c>
      <c r="AH442" s="59">
        <f t="shared" si="823"/>
      </c>
      <c r="AI442" s="59">
        <f t="shared" si="238"/>
      </c>
      <c r="AJ442" s="63">
        <f>AVERAGE(AJ438:AJ441)</f>
      </c>
      <c r="AK442" s="63">
        <f>SUM(AK438:AK441)</f>
      </c>
      <c r="AL442" s="63">
        <f>SUM(AL438:AL441)</f>
      </c>
      <c r="AM442" s="63">
        <f>SUM(AM438:AM441)</f>
      </c>
      <c r="AN442" s="63">
        <f>SUM(AN438:AN441)</f>
      </c>
      <c r="AO442" s="63">
        <f>SUM(AO438:AO441)</f>
      </c>
      <c r="AP442" s="63">
        <f>SUM(AP438:AP441)</f>
      </c>
      <c r="AQ442" s="63">
        <f>SUM(AQ438:AQ441)</f>
      </c>
      <c r="AR442" s="63">
        <f>SUM(AR438:AR441)</f>
      </c>
      <c r="AS442" s="63">
        <f>SUM(AS438:AS441)</f>
      </c>
      <c r="AT442" s="63">
        <f>SUM(AT438:AT441)</f>
      </c>
      <c r="AU442" s="63">
        <f>SUM(AU438:AU441)</f>
      </c>
      <c r="AV442" s="64"/>
      <c r="AW442" s="64"/>
      <c r="AX442" s="57">
        <f>SUM(AX438:AX441)</f>
      </c>
    </row>
    <row r="443">
      <c r="A443" s="34"/>
      <c r="B443" s="89" t="s">
        <v>96</v>
      </c>
      <c r="C443" s="97" t="s">
        <v>81</v>
      </c>
      <c r="D443" s="98" t="s">
        <v>67</v>
      </c>
      <c r="E443" s="53" t="s">
        <v>78</v>
      </c>
      <c r="F443" s="39">
        <f t="shared" ref="F443:F446" si="756">G443+H443+I443</f>
      </c>
      <c r="G443" s="39">
        <v>1625.91</v>
      </c>
      <c r="H443" s="39">
        <v>1635.26</v>
      </c>
      <c r="I443" s="103">
        <v>0</v>
      </c>
      <c r="J443" s="42">
        <v>2</v>
      </c>
      <c r="K443" s="39">
        <v>4543.110000000015</v>
      </c>
      <c r="L443" s="42">
        <v>0</v>
      </c>
      <c r="M443" s="39">
        <v>0</v>
      </c>
      <c r="N443" s="44">
        <v>0</v>
      </c>
      <c r="O443" s="45">
        <f t="shared" si="843"/>
      </c>
      <c r="P443" s="46"/>
      <c r="Q443" s="47">
        <f t="shared" si="262"/>
      </c>
      <c r="R443" s="42">
        <f t="shared" ref="R443:R446" si="488">J443+L443</f>
      </c>
      <c r="S443" s="39">
        <f t="shared" ref="S443:S446" si="602">K443+M443</f>
      </c>
      <c r="T443" s="48">
        <f t="shared" si="156"/>
      </c>
      <c r="U443" s="48">
        <f t="shared" si="196"/>
      </c>
      <c r="V443" s="48">
        <f t="shared" si="59"/>
      </c>
      <c r="W443" s="49">
        <v>2</v>
      </c>
      <c r="X443" s="48">
        <f t="shared" si="113"/>
      </c>
      <c r="Y443" s="48">
        <f t="shared" si="644"/>
      </c>
      <c r="Z443" s="48">
        <f t="shared" si="799"/>
      </c>
      <c r="AA443" s="48">
        <f t="shared" si="217"/>
      </c>
      <c r="AB443" s="48">
        <f t="shared" si="282"/>
      </c>
      <c r="AC443" s="45">
        <f t="shared" si="134"/>
      </c>
      <c r="AD443" s="45">
        <f t="shared" si="176"/>
      </c>
      <c r="AE443" s="45">
        <f t="shared" si="30"/>
      </c>
      <c r="AF443" s="45">
        <f t="shared" si="93"/>
      </c>
      <c r="AG443" s="45">
        <f t="shared" si="664"/>
      </c>
      <c r="AH443" s="45">
        <f t="shared" si="823"/>
      </c>
      <c r="AI443" s="45">
        <f t="shared" si="238"/>
      </c>
      <c r="AJ443" s="50">
        <v>57</v>
      </c>
      <c r="AK443" s="43">
        <v>27955</v>
      </c>
      <c r="AL443" s="43">
        <v>711</v>
      </c>
      <c r="AM443" s="43">
        <v>763</v>
      </c>
      <c r="AN443" s="43">
        <v>137</v>
      </c>
      <c r="AO443" s="50">
        <v>24</v>
      </c>
      <c r="AP443" s="50">
        <v>87</v>
      </c>
      <c r="AQ443" s="43">
        <v>121</v>
      </c>
      <c r="AR443" s="50">
        <v>3</v>
      </c>
      <c r="AS443" s="50">
        <v>4</v>
      </c>
      <c r="AT443" s="50">
        <v>0</v>
      </c>
      <c r="AU443" s="50">
        <v>15</v>
      </c>
      <c r="AV443" s="51"/>
      <c r="AW443" s="51"/>
      <c r="AX443" s="52">
        <f t="shared" ref="AX443:AX446" si="374">COUNT(AU443)</f>
      </c>
    </row>
    <row r="444">
      <c r="A444" s="34"/>
      <c r="B444" s="89" t="s">
        <v>96</v>
      </c>
      <c r="C444" s="101" t="s">
        <v>81</v>
      </c>
      <c r="D444" s="98" t="s">
        <v>67</v>
      </c>
      <c r="E444" s="71" t="s">
        <v>79</v>
      </c>
      <c r="F444" s="39">
        <f t="shared" si="756"/>
      </c>
      <c r="G444" s="39">
        <v>2519.72</v>
      </c>
      <c r="H444" s="39">
        <v>2293.46</v>
      </c>
      <c r="I444" s="103">
        <v>0</v>
      </c>
      <c r="J444" s="44">
        <v>4</v>
      </c>
      <c r="K444" s="73">
        <v>9639.630000000005</v>
      </c>
      <c r="L444" s="44">
        <v>0</v>
      </c>
      <c r="M444" s="73">
        <v>0</v>
      </c>
      <c r="N444" s="44">
        <v>0</v>
      </c>
      <c r="O444" s="45">
        <f t="shared" si="843"/>
      </c>
      <c r="P444" s="46"/>
      <c r="Q444" s="47">
        <f t="shared" si="262"/>
      </c>
      <c r="R444" s="42">
        <f t="shared" si="488"/>
      </c>
      <c r="S444" s="39">
        <f t="shared" si="602"/>
      </c>
      <c r="T444" s="48">
        <f t="shared" si="156"/>
      </c>
      <c r="U444" s="48">
        <f t="shared" si="196"/>
      </c>
      <c r="V444" s="48">
        <f t="shared" si="59"/>
      </c>
      <c r="W444" s="49">
        <v>4</v>
      </c>
      <c r="X444" s="48">
        <f t="shared" si="113"/>
      </c>
      <c r="Y444" s="48">
        <f t="shared" si="644"/>
      </c>
      <c r="Z444" s="48">
        <f t="shared" si="799"/>
      </c>
      <c r="AA444" s="48">
        <f t="shared" si="217"/>
      </c>
      <c r="AB444" s="48">
        <f t="shared" si="282"/>
      </c>
      <c r="AC444" s="45">
        <f t="shared" si="134"/>
      </c>
      <c r="AD444" s="45">
        <f t="shared" si="176"/>
      </c>
      <c r="AE444" s="45">
        <f t="shared" si="30"/>
      </c>
      <c r="AF444" s="45">
        <f t="shared" si="93"/>
      </c>
      <c r="AG444" s="45">
        <f t="shared" si="664"/>
      </c>
      <c r="AH444" s="45">
        <f t="shared" si="823"/>
      </c>
      <c r="AI444" s="45">
        <f t="shared" si="238"/>
      </c>
      <c r="AJ444" s="50">
        <v>57</v>
      </c>
      <c r="AK444" s="72">
        <v>31348</v>
      </c>
      <c r="AL444" s="72">
        <v>674</v>
      </c>
      <c r="AM444" s="72">
        <v>701</v>
      </c>
      <c r="AN444" s="72">
        <v>149</v>
      </c>
      <c r="AO444" s="50">
        <v>29</v>
      </c>
      <c r="AP444" s="43">
        <v>100</v>
      </c>
      <c r="AQ444" s="43">
        <v>115</v>
      </c>
      <c r="AR444" s="50">
        <v>4</v>
      </c>
      <c r="AS444" s="43">
        <v>5</v>
      </c>
      <c r="AT444" s="43">
        <v>3</v>
      </c>
      <c r="AU444" s="43">
        <v>17</v>
      </c>
      <c r="AV444" s="51"/>
      <c r="AW444" s="51"/>
      <c r="AX444" s="52">
        <f t="shared" si="374"/>
      </c>
    </row>
    <row r="445">
      <c r="A445" s="34"/>
      <c r="B445" s="96" t="s">
        <v>80</v>
      </c>
      <c r="C445" s="36" t="s">
        <v>81</v>
      </c>
      <c r="D445" s="98" t="s">
        <v>67</v>
      </c>
      <c r="E445" s="71" t="s">
        <v>82</v>
      </c>
      <c r="F445" s="74">
        <f t="shared" si="756"/>
      </c>
      <c r="G445" s="39">
        <v>2308.28</v>
      </c>
      <c r="H445" s="39">
        <v>1704.88</v>
      </c>
      <c r="I445" s="103">
        <v>0</v>
      </c>
      <c r="J445" s="44">
        <v>6</v>
      </c>
      <c r="K445" s="39">
        <v>14567.50999999998</v>
      </c>
      <c r="L445" s="42">
        <v>0</v>
      </c>
      <c r="M445" s="39">
        <v>0</v>
      </c>
      <c r="N445" s="44">
        <v>1</v>
      </c>
      <c r="O445" s="45">
        <f t="shared" si="843"/>
      </c>
      <c r="P445" s="46"/>
      <c r="Q445" s="47">
        <f t="shared" si="262"/>
      </c>
      <c r="R445" s="42">
        <f t="shared" si="488"/>
      </c>
      <c r="S445" s="39">
        <f t="shared" si="602"/>
      </c>
      <c r="T445" s="48">
        <f t="shared" si="156"/>
      </c>
      <c r="U445" s="48">
        <f t="shared" si="196"/>
      </c>
      <c r="V445" s="48">
        <f t="shared" si="59"/>
      </c>
      <c r="W445" s="49">
        <v>4</v>
      </c>
      <c r="X445" s="48">
        <f t="shared" si="113"/>
      </c>
      <c r="Y445" s="48">
        <f t="shared" si="644"/>
      </c>
      <c r="Z445" s="48">
        <f t="shared" si="799"/>
      </c>
      <c r="AA445" s="48">
        <f t="shared" si="217"/>
      </c>
      <c r="AB445" s="48">
        <f t="shared" si="282"/>
      </c>
      <c r="AC445" s="45">
        <f t="shared" si="134"/>
      </c>
      <c r="AD445" s="45">
        <f t="shared" si="176"/>
      </c>
      <c r="AE445" s="45">
        <f t="shared" si="30"/>
      </c>
      <c r="AF445" s="45">
        <f t="shared" si="93"/>
      </c>
      <c r="AG445" s="45">
        <f t="shared" si="664"/>
      </c>
      <c r="AH445" s="45">
        <f t="shared" si="823"/>
      </c>
      <c r="AI445" s="45">
        <f t="shared" si="238"/>
      </c>
      <c r="AJ445" s="44">
        <v>58</v>
      </c>
      <c r="AK445" s="42">
        <v>23865</v>
      </c>
      <c r="AL445" s="42">
        <v>477</v>
      </c>
      <c r="AM445" s="42">
        <v>515</v>
      </c>
      <c r="AN445" s="42">
        <v>134</v>
      </c>
      <c r="AO445" s="50">
        <v>24</v>
      </c>
      <c r="AP445" s="42">
        <v>64</v>
      </c>
      <c r="AQ445" s="43">
        <v>108</v>
      </c>
      <c r="AR445" s="50">
        <v>7</v>
      </c>
      <c r="AS445" s="44">
        <v>4</v>
      </c>
      <c r="AT445" s="44">
        <v>1</v>
      </c>
      <c r="AU445" s="44">
        <v>18</v>
      </c>
      <c r="AV445" s="51"/>
      <c r="AW445" s="51"/>
      <c r="AX445" s="52">
        <f t="shared" si="374"/>
      </c>
    </row>
    <row r="446">
      <c r="A446" s="34"/>
      <c r="B446" s="96" t="s">
        <v>80</v>
      </c>
      <c r="C446" s="36" t="s">
        <v>81</v>
      </c>
      <c r="D446" s="98" t="s">
        <v>67</v>
      </c>
      <c r="E446" s="71" t="s">
        <v>83</v>
      </c>
      <c r="F446" s="39">
        <f t="shared" si="756"/>
      </c>
      <c r="G446" s="39">
        <v>1909.72</v>
      </c>
      <c r="H446" s="39">
        <v>1361.17</v>
      </c>
      <c r="I446" s="103">
        <v>0</v>
      </c>
      <c r="J446" s="42">
        <v>4</v>
      </c>
      <c r="K446" s="39">
        <v>8854.330000000016</v>
      </c>
      <c r="L446" s="42">
        <v>0</v>
      </c>
      <c r="M446" s="39">
        <v>0</v>
      </c>
      <c r="N446" s="44">
        <v>1</v>
      </c>
      <c r="O446" s="45">
        <f t="shared" si="843"/>
      </c>
      <c r="P446" s="46"/>
      <c r="Q446" s="47">
        <f t="shared" si="262"/>
      </c>
      <c r="R446" s="42">
        <f t="shared" si="488"/>
      </c>
      <c r="S446" s="39">
        <f t="shared" si="602"/>
      </c>
      <c r="T446" s="48">
        <f t="shared" si="156"/>
      </c>
      <c r="U446" s="48">
        <f t="shared" si="196"/>
      </c>
      <c r="V446" s="48">
        <f t="shared" si="59"/>
      </c>
      <c r="W446" s="49">
        <v>3</v>
      </c>
      <c r="X446" s="48">
        <f t="shared" si="113"/>
      </c>
      <c r="Y446" s="48">
        <f t="shared" si="644"/>
      </c>
      <c r="Z446" s="48">
        <f t="shared" si="799"/>
      </c>
      <c r="AA446" s="48">
        <f t="shared" si="217"/>
      </c>
      <c r="AB446" s="48">
        <f t="shared" si="282"/>
      </c>
      <c r="AC446" s="45">
        <f t="shared" si="134"/>
      </c>
      <c r="AD446" s="45">
        <f t="shared" si="176"/>
      </c>
      <c r="AE446" s="45">
        <f t="shared" si="30"/>
      </c>
      <c r="AF446" s="45">
        <f t="shared" si="93"/>
      </c>
      <c r="AG446" s="45">
        <f t="shared" si="664"/>
      </c>
      <c r="AH446" s="45">
        <f t="shared" si="823"/>
      </c>
      <c r="AI446" s="45">
        <f t="shared" si="238"/>
      </c>
      <c r="AJ446" s="50">
        <v>58</v>
      </c>
      <c r="AK446" s="43">
        <v>18323</v>
      </c>
      <c r="AL446" s="72">
        <v>451</v>
      </c>
      <c r="AM446" s="72">
        <v>478</v>
      </c>
      <c r="AN446" s="72">
        <v>94</v>
      </c>
      <c r="AO446" s="50">
        <v>20</v>
      </c>
      <c r="AP446" s="43">
        <v>97</v>
      </c>
      <c r="AQ446" s="43">
        <v>67</v>
      </c>
      <c r="AR446" s="50">
        <v>4</v>
      </c>
      <c r="AS446" s="43">
        <v>2</v>
      </c>
      <c r="AT446" s="43">
        <v>1</v>
      </c>
      <c r="AU446" s="43">
        <v>19</v>
      </c>
      <c r="AV446" s="51"/>
      <c r="AW446" s="51"/>
      <c r="AX446" s="52">
        <f t="shared" si="374"/>
      </c>
    </row>
    <row r="447">
      <c r="A447" s="34"/>
      <c r="B447" s="54" t="s">
        <v>65</v>
      </c>
      <c r="C447" s="54"/>
      <c r="D447" s="54"/>
      <c r="E447" s="54"/>
      <c r="F447" s="55">
        <f>SUM(F443:F446)</f>
      </c>
      <c r="G447" s="55">
        <f>SUM(G443:G446)</f>
      </c>
      <c r="H447" s="55">
        <f>SUM(H443:H446)</f>
      </c>
      <c r="I447" s="46">
        <f>SUM(I443:I446)</f>
      </c>
      <c r="J447" s="57">
        <f>SUM(J443:J446)</f>
      </c>
      <c r="K447" s="55">
        <f>SUM(K443:K446)</f>
      </c>
      <c r="L447" s="57">
        <f>SUM(L443:L446)</f>
      </c>
      <c r="M447" s="55">
        <f>SUM(M443:M446)</f>
      </c>
      <c r="N447" s="57">
        <f>SUM(N443:N446)</f>
      </c>
      <c r="O447" s="59">
        <f t="shared" si="843"/>
      </c>
      <c r="P447" s="60">
        <f>SUM(P443:P446)</f>
      </c>
      <c r="Q447" s="47">
        <f t="shared" si="262"/>
      </c>
      <c r="R447" s="57">
        <f>SUM(R443:R446)</f>
      </c>
      <c r="S447" s="55">
        <f>SUM(S443:S446)</f>
      </c>
      <c r="T447" s="61">
        <f t="shared" si="156"/>
      </c>
      <c r="U447" s="61">
        <f t="shared" si="196"/>
      </c>
      <c r="V447" s="61">
        <f t="shared" si="59"/>
      </c>
      <c r="W447" s="62">
        <f>SUM(W443:W446)</f>
      </c>
      <c r="X447" s="61">
        <f t="shared" si="113"/>
      </c>
      <c r="Y447" s="61">
        <f t="shared" si="644"/>
      </c>
      <c r="Z447" s="61">
        <f t="shared" si="799"/>
      </c>
      <c r="AA447" s="61">
        <f t="shared" si="217"/>
      </c>
      <c r="AB447" s="61">
        <f t="shared" si="282"/>
      </c>
      <c r="AC447" s="59">
        <f t="shared" si="134"/>
      </c>
      <c r="AD447" s="59">
        <f t="shared" si="176"/>
      </c>
      <c r="AE447" s="59">
        <f t="shared" si="30"/>
      </c>
      <c r="AF447" s="59">
        <f t="shared" si="93"/>
      </c>
      <c r="AG447" s="59">
        <f t="shared" si="664"/>
      </c>
      <c r="AH447" s="59">
        <f t="shared" si="823"/>
      </c>
      <c r="AI447" s="59">
        <f t="shared" si="238"/>
      </c>
      <c r="AJ447" s="57">
        <f>AVERAGE(AJ443:AJ446)</f>
      </c>
      <c r="AK447" s="57">
        <f>SUM(AK443:AK446)</f>
      </c>
      <c r="AL447" s="57">
        <f>SUM(AL443:AL446)</f>
      </c>
      <c r="AM447" s="57">
        <f>SUM(AM443:AM446)</f>
      </c>
      <c r="AN447" s="57">
        <f>SUM(AN443:AN446)</f>
      </c>
      <c r="AO447" s="63">
        <f>SUM(AO443:AO446)</f>
      </c>
      <c r="AP447" s="57">
        <f>SUM(AP443:AP446)</f>
      </c>
      <c r="AQ447" s="63">
        <f>SUM(AQ443:AQ446)</f>
      </c>
      <c r="AR447" s="63">
        <f>SUM(AR443:AR446)</f>
      </c>
      <c r="AS447" s="57">
        <f>SUM(AS443:AS446)</f>
      </c>
      <c r="AT447" s="57">
        <f>SUM(AT443:AT446)</f>
      </c>
      <c r="AU447" s="57">
        <f>SUM(AU443:AU446)</f>
      </c>
      <c r="AV447" s="64"/>
      <c r="AW447" s="64"/>
      <c r="AX447" s="57">
        <f>SUM(AX443:AX446)</f>
      </c>
    </row>
    <row r="448">
      <c r="A448" s="34"/>
      <c r="B448" s="89" t="s">
        <v>80</v>
      </c>
      <c r="C448" s="36" t="s">
        <v>81</v>
      </c>
      <c r="D448" s="37" t="s">
        <v>60</v>
      </c>
      <c r="E448" s="71" t="s">
        <v>85</v>
      </c>
      <c r="F448" s="74">
        <f t="shared" ref="F448:F451" si="757">G448+H448+I448</f>
      </c>
      <c r="G448" s="39">
        <v>1697.98</v>
      </c>
      <c r="H448" s="39">
        <v>1438.57</v>
      </c>
      <c r="I448" s="103">
        <v>0</v>
      </c>
      <c r="J448" s="42">
        <v>0</v>
      </c>
      <c r="K448" s="39">
        <v>0</v>
      </c>
      <c r="L448" s="42">
        <v>1</v>
      </c>
      <c r="M448" s="39">
        <v>6216.21</v>
      </c>
      <c r="N448" s="44">
        <v>0</v>
      </c>
      <c r="O448" s="45">
        <f t="shared" si="843"/>
      </c>
      <c r="P448" s="46"/>
      <c r="Q448" s="47">
        <f t="shared" si="262"/>
      </c>
      <c r="R448" s="42">
        <f t="shared" ref="R448:R451" si="489">J448+L448</f>
      </c>
      <c r="S448" s="39">
        <f t="shared" ref="S448:S451" si="603">K448+M448</f>
      </c>
      <c r="T448" s="48">
        <f t="shared" si="156"/>
      </c>
      <c r="U448" s="48">
        <f t="shared" si="196"/>
      </c>
      <c r="V448" s="48">
        <f t="shared" si="59"/>
      </c>
      <c r="W448" s="49">
        <v>1</v>
      </c>
      <c r="X448" s="48">
        <f t="shared" si="113"/>
      </c>
      <c r="Y448" s="48">
        <f t="shared" si="644"/>
      </c>
      <c r="Z448" s="48">
        <f t="shared" si="799"/>
      </c>
      <c r="AA448" s="48">
        <f t="shared" si="217"/>
      </c>
      <c r="AB448" s="48">
        <f t="shared" si="282"/>
      </c>
      <c r="AC448" s="45">
        <f t="shared" si="134"/>
      </c>
      <c r="AD448" s="45">
        <f t="shared" si="176"/>
      </c>
      <c r="AE448" s="45">
        <f t="shared" si="30"/>
      </c>
      <c r="AF448" s="45">
        <f t="shared" si="93"/>
      </c>
      <c r="AG448" s="45">
        <f t="shared" si="664"/>
      </c>
      <c r="AH448" s="45">
        <f t="shared" si="823"/>
      </c>
      <c r="AI448" s="45">
        <f t="shared" si="238"/>
      </c>
      <c r="AJ448" s="44">
        <v>57</v>
      </c>
      <c r="AK448" s="42">
        <v>19322</v>
      </c>
      <c r="AL448" s="42">
        <v>408</v>
      </c>
      <c r="AM448" s="42">
        <v>428</v>
      </c>
      <c r="AN448" s="42">
        <v>71</v>
      </c>
      <c r="AO448" s="50">
        <v>18</v>
      </c>
      <c r="AP448" s="42">
        <v>38</v>
      </c>
      <c r="AQ448" s="50">
        <v>61</v>
      </c>
      <c r="AR448" s="50">
        <v>1</v>
      </c>
      <c r="AS448" s="42">
        <v>4</v>
      </c>
      <c r="AT448" s="42">
        <v>4</v>
      </c>
      <c r="AU448" s="42">
        <v>15</v>
      </c>
      <c r="AV448" s="51"/>
      <c r="AW448" s="51"/>
      <c r="AX448" s="52">
        <f t="shared" ref="AX448:AX451" si="375">COUNT(AU448)</f>
      </c>
    </row>
    <row r="449">
      <c r="A449" s="34"/>
      <c r="B449" s="89" t="s">
        <v>80</v>
      </c>
      <c r="C449" s="36" t="s">
        <v>81</v>
      </c>
      <c r="D449" s="37" t="s">
        <v>60</v>
      </c>
      <c r="E449" s="71" t="s">
        <v>86</v>
      </c>
      <c r="F449" s="74">
        <f t="shared" si="757"/>
      </c>
      <c r="G449" s="39">
        <v>1613.67</v>
      </c>
      <c r="H449" s="39">
        <v>1958.25</v>
      </c>
      <c r="I449" s="103">
        <v>0</v>
      </c>
      <c r="J449" s="44">
        <v>3</v>
      </c>
      <c r="K449" s="73">
        <v>5978.119999999995</v>
      </c>
      <c r="L449" s="44">
        <v>1</v>
      </c>
      <c r="M449" s="73">
        <v>5096.52</v>
      </c>
      <c r="N449" s="44">
        <v>0</v>
      </c>
      <c r="O449" s="45">
        <f t="shared" si="843"/>
      </c>
      <c r="P449" s="46"/>
      <c r="Q449" s="47">
        <f t="shared" si="262"/>
      </c>
      <c r="R449" s="42">
        <f t="shared" si="489"/>
      </c>
      <c r="S449" s="39">
        <f t="shared" si="603"/>
      </c>
      <c r="T449" s="48">
        <f t="shared" si="156"/>
      </c>
      <c r="U449" s="48">
        <f t="shared" si="196"/>
      </c>
      <c r="V449" s="48">
        <f t="shared" si="59"/>
      </c>
      <c r="W449" s="49">
        <v>4</v>
      </c>
      <c r="X449" s="48">
        <f t="shared" si="113"/>
      </c>
      <c r="Y449" s="48">
        <f t="shared" si="644"/>
      </c>
      <c r="Z449" s="48">
        <f t="shared" si="799"/>
      </c>
      <c r="AA449" s="48">
        <f t="shared" si="217"/>
      </c>
      <c r="AB449" s="48">
        <f t="shared" si="282"/>
      </c>
      <c r="AC449" s="45">
        <f t="shared" si="134"/>
      </c>
      <c r="AD449" s="45">
        <f t="shared" si="176"/>
      </c>
      <c r="AE449" s="45">
        <f t="shared" si="30"/>
      </c>
      <c r="AF449" s="45">
        <f t="shared" si="93"/>
      </c>
      <c r="AG449" s="45">
        <f t="shared" si="664"/>
      </c>
      <c r="AH449" s="45">
        <f t="shared" si="823"/>
      </c>
      <c r="AI449" s="45">
        <f t="shared" si="238"/>
      </c>
      <c r="AJ449" s="44">
        <v>58</v>
      </c>
      <c r="AK449" s="42">
        <v>25860</v>
      </c>
      <c r="AL449" s="42">
        <v>502</v>
      </c>
      <c r="AM449" s="42">
        <v>522</v>
      </c>
      <c r="AN449" s="42">
        <v>105</v>
      </c>
      <c r="AO449" s="50">
        <v>26</v>
      </c>
      <c r="AP449" s="42">
        <v>70</v>
      </c>
      <c r="AQ449" s="50">
        <v>85</v>
      </c>
      <c r="AR449" s="50">
        <v>4</v>
      </c>
      <c r="AS449" s="44">
        <v>6</v>
      </c>
      <c r="AT449" s="44">
        <v>2</v>
      </c>
      <c r="AU449" s="44">
        <v>21</v>
      </c>
      <c r="AV449" s="51"/>
      <c r="AW449" s="51"/>
      <c r="AX449" s="52">
        <f t="shared" si="375"/>
      </c>
    </row>
    <row r="450">
      <c r="A450" s="34"/>
      <c r="B450" s="89" t="s">
        <v>80</v>
      </c>
      <c r="C450" s="36" t="s">
        <v>81</v>
      </c>
      <c r="D450" s="37" t="s">
        <v>60</v>
      </c>
      <c r="E450" s="71" t="s">
        <v>87</v>
      </c>
      <c r="F450" s="74">
        <f t="shared" si="757"/>
      </c>
      <c r="G450" s="39">
        <v>1684.65</v>
      </c>
      <c r="H450" s="39">
        <v>1873.1</v>
      </c>
      <c r="I450" s="103">
        <v>0</v>
      </c>
      <c r="J450" s="42">
        <v>3</v>
      </c>
      <c r="K450" s="39">
        <v>7651.220000000001</v>
      </c>
      <c r="L450" s="42">
        <v>0</v>
      </c>
      <c r="M450" s="39">
        <v>0</v>
      </c>
      <c r="N450" s="44">
        <v>0</v>
      </c>
      <c r="O450" s="45">
        <f t="shared" si="843"/>
      </c>
      <c r="P450" s="46"/>
      <c r="Q450" s="47">
        <f t="shared" si="262"/>
      </c>
      <c r="R450" s="42">
        <f t="shared" si="489"/>
      </c>
      <c r="S450" s="39">
        <f t="shared" si="603"/>
      </c>
      <c r="T450" s="48">
        <f t="shared" si="156"/>
      </c>
      <c r="U450" s="48">
        <f t="shared" si="196"/>
      </c>
      <c r="V450" s="48">
        <f t="shared" si="59"/>
      </c>
      <c r="W450" s="49">
        <v>2</v>
      </c>
      <c r="X450" s="48">
        <f t="shared" si="113"/>
      </c>
      <c r="Y450" s="48">
        <f t="shared" si="644"/>
      </c>
      <c r="Z450" s="48">
        <f t="shared" si="799"/>
      </c>
      <c r="AA450" s="48">
        <f t="shared" si="217"/>
      </c>
      <c r="AB450" s="48">
        <f t="shared" si="282"/>
      </c>
      <c r="AC450" s="45">
        <f t="shared" si="134"/>
      </c>
      <c r="AD450" s="45">
        <f t="shared" si="176"/>
      </c>
      <c r="AE450" s="45">
        <f t="shared" si="30"/>
      </c>
      <c r="AF450" s="45">
        <f t="shared" si="93"/>
      </c>
      <c r="AG450" s="45">
        <f t="shared" si="664"/>
      </c>
      <c r="AH450" s="45">
        <f t="shared" si="823"/>
      </c>
      <c r="AI450" s="45">
        <f t="shared" si="238"/>
      </c>
      <c r="AJ450" s="44">
        <v>58</v>
      </c>
      <c r="AK450" s="42">
        <v>23434</v>
      </c>
      <c r="AL450" s="42">
        <v>466</v>
      </c>
      <c r="AM450" s="42">
        <v>501</v>
      </c>
      <c r="AN450" s="42">
        <v>124</v>
      </c>
      <c r="AO450" s="50">
        <v>16</v>
      </c>
      <c r="AP450" s="42">
        <v>61</v>
      </c>
      <c r="AQ450" s="50">
        <v>85</v>
      </c>
      <c r="AR450" s="50">
        <v>4</v>
      </c>
      <c r="AS450" s="42">
        <v>5</v>
      </c>
      <c r="AT450" s="42">
        <v>1</v>
      </c>
      <c r="AU450" s="42">
        <v>20</v>
      </c>
      <c r="AV450" s="51"/>
      <c r="AW450" s="51"/>
      <c r="AX450" s="52">
        <f t="shared" si="375"/>
      </c>
    </row>
    <row r="451">
      <c r="A451" s="34"/>
      <c r="B451" s="89" t="s">
        <v>80</v>
      </c>
      <c r="C451" s="36" t="s">
        <v>81</v>
      </c>
      <c r="D451" s="37" t="s">
        <v>60</v>
      </c>
      <c r="E451" s="75" t="s">
        <v>88</v>
      </c>
      <c r="F451" s="39">
        <f t="shared" si="757"/>
      </c>
      <c r="G451" s="39">
        <v>2015.85</v>
      </c>
      <c r="H451" s="39">
        <v>1600.11</v>
      </c>
      <c r="I451" s="103">
        <v>0</v>
      </c>
      <c r="J451" s="42">
        <v>6</v>
      </c>
      <c r="K451" s="39">
        <v>13075.920000000013</v>
      </c>
      <c r="L451" s="42">
        <v>0</v>
      </c>
      <c r="M451" s="39">
        <v>0</v>
      </c>
      <c r="N451" s="44">
        <v>0</v>
      </c>
      <c r="O451" s="45">
        <f t="shared" si="843"/>
      </c>
      <c r="P451" s="46"/>
      <c r="Q451" s="47">
        <f t="shared" si="262"/>
      </c>
      <c r="R451" s="42">
        <f t="shared" si="489"/>
      </c>
      <c r="S451" s="39">
        <f t="shared" si="603"/>
      </c>
      <c r="T451" s="48">
        <f t="shared" si="156"/>
      </c>
      <c r="U451" s="48">
        <f t="shared" si="196"/>
      </c>
      <c r="V451" s="48">
        <f t="shared" si="59"/>
      </c>
      <c r="W451" s="49">
        <v>4</v>
      </c>
      <c r="X451" s="48">
        <f t="shared" si="113"/>
      </c>
      <c r="Y451" s="48">
        <f t="shared" si="644"/>
      </c>
      <c r="Z451" s="48">
        <f t="shared" si="799"/>
      </c>
      <c r="AA451" s="48">
        <f t="shared" si="217"/>
      </c>
      <c r="AB451" s="48">
        <f t="shared" si="282"/>
      </c>
      <c r="AC451" s="45">
        <f t="shared" si="134"/>
      </c>
      <c r="AD451" s="45">
        <f t="shared" si="176"/>
      </c>
      <c r="AE451" s="45">
        <f t="shared" si="30"/>
      </c>
      <c r="AF451" s="45">
        <f t="shared" si="93"/>
      </c>
      <c r="AG451" s="45">
        <f t="shared" si="664"/>
      </c>
      <c r="AH451" s="45">
        <f t="shared" si="823"/>
      </c>
      <c r="AI451" s="45">
        <f t="shared" si="238"/>
      </c>
      <c r="AJ451" s="44">
        <v>57</v>
      </c>
      <c r="AK451" s="44">
        <v>23806</v>
      </c>
      <c r="AL451" s="42">
        <v>626</v>
      </c>
      <c r="AM451" s="42">
        <v>656</v>
      </c>
      <c r="AN451" s="42">
        <v>97</v>
      </c>
      <c r="AO451" s="50">
        <v>23</v>
      </c>
      <c r="AP451" s="42">
        <v>64</v>
      </c>
      <c r="AQ451" s="43">
        <v>90</v>
      </c>
      <c r="AR451" s="50">
        <v>6</v>
      </c>
      <c r="AS451" s="42">
        <v>4</v>
      </c>
      <c r="AT451" s="42">
        <v>1</v>
      </c>
      <c r="AU451" s="42">
        <v>17</v>
      </c>
      <c r="AV451" s="51"/>
      <c r="AW451" s="51"/>
      <c r="AX451" s="52">
        <f t="shared" si="375"/>
      </c>
    </row>
    <row r="452">
      <c r="A452" s="34"/>
      <c r="B452" s="54" t="s">
        <v>65</v>
      </c>
      <c r="C452" s="54"/>
      <c r="D452" s="54"/>
      <c r="E452" s="54"/>
      <c r="F452" s="76">
        <f>SUM(F448:F451)</f>
      </c>
      <c r="G452" s="55">
        <f>SUM(G448:G451)</f>
      </c>
      <c r="H452" s="55">
        <f>SUM(H448:H451)</f>
      </c>
      <c r="I452" s="46">
        <f>SUM(I448:I451)</f>
      </c>
      <c r="J452" s="57">
        <f>SUM(J448:J451)</f>
      </c>
      <c r="K452" s="55">
        <f>SUM(K448:K451)</f>
      </c>
      <c r="L452" s="57">
        <f>SUM(L448:L451)</f>
      </c>
      <c r="M452" s="55">
        <f>SUM(M448:M451)</f>
      </c>
      <c r="N452" s="57">
        <f>SUM(N448:N451)</f>
      </c>
      <c r="O452" s="59">
        <f t="shared" si="843"/>
      </c>
      <c r="P452" s="60">
        <f>SUM(P448:P451)</f>
      </c>
      <c r="Q452" s="47">
        <f t="shared" si="262"/>
      </c>
      <c r="R452" s="57">
        <f>SUM(R448:R451)</f>
      </c>
      <c r="S452" s="55">
        <f>SUM(S448:S451)</f>
      </c>
      <c r="T452" s="61">
        <f t="shared" si="156"/>
      </c>
      <c r="U452" s="61">
        <f t="shared" si="196"/>
      </c>
      <c r="V452" s="61">
        <f t="shared" si="59"/>
      </c>
      <c r="W452" s="62">
        <f>SUM(W448:W451)</f>
      </c>
      <c r="X452" s="61">
        <f t="shared" si="113"/>
      </c>
      <c r="Y452" s="61">
        <f t="shared" si="644"/>
      </c>
      <c r="Z452" s="61">
        <f t="shared" si="799"/>
      </c>
      <c r="AA452" s="61">
        <f t="shared" si="217"/>
      </c>
      <c r="AB452" s="61">
        <f t="shared" si="282"/>
      </c>
      <c r="AC452" s="59">
        <f t="shared" si="134"/>
      </c>
      <c r="AD452" s="59">
        <f t="shared" si="176"/>
      </c>
      <c r="AE452" s="59">
        <f t="shared" si="30"/>
      </c>
      <c r="AF452" s="59">
        <f t="shared" si="93"/>
      </c>
      <c r="AG452" s="59">
        <f t="shared" si="664"/>
      </c>
      <c r="AH452" s="59">
        <f t="shared" si="823"/>
      </c>
      <c r="AI452" s="59">
        <f t="shared" si="238"/>
      </c>
      <c r="AJ452" s="57">
        <f>AVERAGE(AJ448:AJ451)</f>
      </c>
      <c r="AK452" s="57">
        <f>SUM(AK448:AK451)</f>
      </c>
      <c r="AL452" s="57">
        <f>SUM(AL448:AL451)</f>
      </c>
      <c r="AM452" s="57">
        <f>SUM(AM448:AM451)</f>
      </c>
      <c r="AN452" s="57">
        <f>SUM(AN448:AN451)</f>
      </c>
      <c r="AO452" s="63">
        <f>SUM(AO448:AO451)</f>
      </c>
      <c r="AP452" s="57">
        <f>SUM(AP448:AP451)</f>
      </c>
      <c r="AQ452" s="63">
        <f>SUM(AQ448:AQ451)</f>
      </c>
      <c r="AR452" s="63">
        <f>SUM(AR448:AR451)</f>
      </c>
      <c r="AS452" s="57">
        <f>SUM(AS448:AS451)</f>
      </c>
      <c r="AT452" s="57">
        <f>SUM(AT448:AT451)</f>
      </c>
      <c r="AU452" s="57">
        <f>SUM(AU448:AU451)</f>
      </c>
      <c r="AV452" s="64"/>
      <c r="AW452" s="64"/>
      <c r="AX452" s="57">
        <f>SUM(AX448:AX451)</f>
      </c>
    </row>
    <row r="453">
      <c r="A453" s="34"/>
      <c r="B453" s="89" t="s">
        <v>80</v>
      </c>
      <c r="C453" s="35" t="s">
        <v>81</v>
      </c>
      <c r="D453" s="37" t="s">
        <v>84</v>
      </c>
      <c r="E453" s="71" t="s">
        <v>89</v>
      </c>
      <c r="F453" s="74">
        <f t="shared" ref="F453:F454" si="758">G453+H453+I453</f>
      </c>
      <c r="G453" s="39">
        <v>3597.47</v>
      </c>
      <c r="H453" s="39">
        <v>1554.48</v>
      </c>
      <c r="I453" s="103">
        <v>0</v>
      </c>
      <c r="J453" s="42">
        <v>4</v>
      </c>
      <c r="K453" s="39">
        <v>8526.380000000005</v>
      </c>
      <c r="L453" s="42">
        <v>0</v>
      </c>
      <c r="M453" s="39">
        <v>0</v>
      </c>
      <c r="N453" s="44">
        <v>0</v>
      </c>
      <c r="O453" s="45">
        <f t="shared" si="843"/>
      </c>
      <c r="P453" s="46"/>
      <c r="Q453" s="47">
        <f t="shared" si="262"/>
      </c>
      <c r="R453" s="42">
        <f t="shared" ref="R453:R454" si="490">J453+L453</f>
      </c>
      <c r="S453" s="39">
        <f t="shared" ref="S453:S454" si="604">K453+M453</f>
      </c>
      <c r="T453" s="48">
        <f t="shared" si="156"/>
      </c>
      <c r="U453" s="48">
        <f t="shared" si="196"/>
      </c>
      <c r="V453" s="48">
        <f t="shared" si="59"/>
      </c>
      <c r="W453" s="49">
        <v>4</v>
      </c>
      <c r="X453" s="48">
        <f t="shared" si="113"/>
      </c>
      <c r="Y453" s="48">
        <f t="shared" si="644"/>
      </c>
      <c r="Z453" s="48">
        <f t="shared" si="799"/>
      </c>
      <c r="AA453" s="48">
        <f t="shared" si="217"/>
      </c>
      <c r="AB453" s="48">
        <f t="shared" si="282"/>
      </c>
      <c r="AC453" s="45">
        <f t="shared" si="134"/>
      </c>
      <c r="AD453" s="45">
        <f t="shared" si="176"/>
      </c>
      <c r="AE453" s="45">
        <f t="shared" si="30"/>
      </c>
      <c r="AF453" s="45">
        <f t="shared" si="93"/>
      </c>
      <c r="AG453" s="45">
        <f t="shared" si="664"/>
      </c>
      <c r="AH453" s="45">
        <f t="shared" si="823"/>
      </c>
      <c r="AI453" s="45">
        <f t="shared" si="238"/>
      </c>
      <c r="AJ453" s="44">
        <v>58</v>
      </c>
      <c r="AK453" s="42">
        <v>29588</v>
      </c>
      <c r="AL453" s="42">
        <v>909</v>
      </c>
      <c r="AM453" s="42">
        <v>946</v>
      </c>
      <c r="AN453" s="42">
        <v>124</v>
      </c>
      <c r="AO453" s="50">
        <v>32</v>
      </c>
      <c r="AP453" s="44">
        <v>88</v>
      </c>
      <c r="AQ453" s="43">
        <v>142</v>
      </c>
      <c r="AR453" s="50">
        <v>4</v>
      </c>
      <c r="AS453" s="42">
        <v>4</v>
      </c>
      <c r="AT453" s="42">
        <v>5</v>
      </c>
      <c r="AU453" s="42">
        <v>10</v>
      </c>
      <c r="AV453" s="51"/>
      <c r="AW453" s="51"/>
      <c r="AX453" s="77">
        <f t="shared" ref="AX453:AX454" si="376">COUNT(AU453)</f>
      </c>
    </row>
    <row r="454">
      <c r="A454" s="34"/>
      <c r="B454" s="89" t="s">
        <v>80</v>
      </c>
      <c r="C454" s="36" t="s">
        <v>81</v>
      </c>
      <c r="D454" s="37" t="s">
        <v>84</v>
      </c>
      <c r="E454" s="75" t="s">
        <v>90</v>
      </c>
      <c r="F454" s="39">
        <f t="shared" si="758"/>
      </c>
      <c r="G454" s="39">
        <v>1616.37</v>
      </c>
      <c r="H454" s="39">
        <v>1639.21</v>
      </c>
      <c r="I454" s="103">
        <v>0</v>
      </c>
      <c r="J454" s="42">
        <v>4</v>
      </c>
      <c r="K454" s="39">
        <v>9923.079999999987</v>
      </c>
      <c r="L454" s="42">
        <v>0</v>
      </c>
      <c r="M454" s="39">
        <v>0</v>
      </c>
      <c r="N454" s="44">
        <v>1</v>
      </c>
      <c r="O454" s="45">
        <f t="shared" si="843"/>
      </c>
      <c r="P454" s="46"/>
      <c r="Q454" s="47">
        <f t="shared" si="262"/>
      </c>
      <c r="R454" s="42">
        <f t="shared" si="490"/>
      </c>
      <c r="S454" s="39">
        <f t="shared" si="604"/>
      </c>
      <c r="T454" s="48">
        <f t="shared" si="156"/>
      </c>
      <c r="U454" s="48">
        <f t="shared" si="196"/>
      </c>
      <c r="V454" s="48">
        <f t="shared" si="59"/>
      </c>
      <c r="W454" s="49">
        <v>4</v>
      </c>
      <c r="X454" s="48">
        <f t="shared" si="113"/>
      </c>
      <c r="Y454" s="48">
        <f t="shared" si="644"/>
      </c>
      <c r="Z454" s="48">
        <f t="shared" si="799"/>
      </c>
      <c r="AA454" s="48">
        <f t="shared" si="217"/>
      </c>
      <c r="AB454" s="48">
        <f t="shared" si="282"/>
      </c>
      <c r="AC454" s="45">
        <f t="shared" si="134"/>
      </c>
      <c r="AD454" s="45">
        <f t="shared" si="176"/>
      </c>
      <c r="AE454" s="45">
        <f t="shared" si="30"/>
      </c>
      <c r="AF454" s="45">
        <f t="shared" si="93"/>
      </c>
      <c r="AG454" s="45">
        <f t="shared" si="664"/>
      </c>
      <c r="AH454" s="45">
        <f t="shared" si="823"/>
      </c>
      <c r="AI454" s="45">
        <f t="shared" si="238"/>
      </c>
      <c r="AJ454" s="44">
        <v>57</v>
      </c>
      <c r="AK454" s="42">
        <v>33399</v>
      </c>
      <c r="AL454" s="42">
        <v>966</v>
      </c>
      <c r="AM454" s="42">
        <v>1014</v>
      </c>
      <c r="AN454" s="42">
        <v>114</v>
      </c>
      <c r="AO454" s="50">
        <v>24</v>
      </c>
      <c r="AP454" s="42">
        <v>79</v>
      </c>
      <c r="AQ454" s="43">
        <v>97</v>
      </c>
      <c r="AR454" s="50">
        <v>4</v>
      </c>
      <c r="AS454" s="42">
        <v>3</v>
      </c>
      <c r="AT454" s="42">
        <v>3</v>
      </c>
      <c r="AU454" s="42">
        <v>16</v>
      </c>
      <c r="AV454" s="51"/>
      <c r="AW454" s="51"/>
      <c r="AX454" s="77">
        <f t="shared" si="376"/>
      </c>
    </row>
    <row r="455">
      <c r="A455" s="34"/>
      <c r="B455" s="54" t="s">
        <v>65</v>
      </c>
      <c r="C455" s="54"/>
      <c r="D455" s="54"/>
      <c r="E455" s="54"/>
      <c r="F455" s="76">
        <f>SUM(F453:F454)</f>
      </c>
      <c r="G455" s="76">
        <f>SUM(G453:G454)</f>
      </c>
      <c r="H455" s="76">
        <f>SUM(H453:H454)</f>
      </c>
      <c r="I455" s="46">
        <f>SUM(I453:I454)</f>
      </c>
      <c r="J455" s="57">
        <f>SUM(J453:J454)</f>
      </c>
      <c r="K455" s="55">
        <f>SUM(K453:K454)</f>
      </c>
      <c r="L455" s="57">
        <f>SUM(L453:L454)</f>
      </c>
      <c r="M455" s="55">
        <f>SUM(M453:M454)</f>
      </c>
      <c r="N455" s="57">
        <f>SUM(N453:N454)</f>
      </c>
      <c r="O455" s="59">
        <f t="shared" si="843"/>
      </c>
      <c r="P455" s="60">
        <f>SUM(P453:P454)</f>
      </c>
      <c r="Q455" s="47">
        <f t="shared" si="262"/>
      </c>
      <c r="R455" s="57">
        <f>SUM(R453:R454)</f>
      </c>
      <c r="S455" s="55">
        <f>SUM(S453:S454)</f>
      </c>
      <c r="T455" s="61">
        <f t="shared" si="156"/>
      </c>
      <c r="U455" s="61">
        <f t="shared" si="196"/>
      </c>
      <c r="V455" s="61">
        <f t="shared" si="59"/>
      </c>
      <c r="W455" s="62">
        <f>SUM(W453:W454)</f>
      </c>
      <c r="X455" s="61">
        <f t="shared" si="113"/>
      </c>
      <c r="Y455" s="61">
        <f t="shared" si="644"/>
      </c>
      <c r="Z455" s="61">
        <f t="shared" si="799"/>
      </c>
      <c r="AA455" s="61">
        <f t="shared" si="217"/>
      </c>
      <c r="AB455" s="61">
        <f t="shared" si="282"/>
      </c>
      <c r="AC455" s="59">
        <f t="shared" si="134"/>
      </c>
      <c r="AD455" s="59">
        <f t="shared" si="176"/>
      </c>
      <c r="AE455" s="59">
        <f t="shared" si="30"/>
      </c>
      <c r="AF455" s="59">
        <f t="shared" si="93"/>
      </c>
      <c r="AG455" s="59">
        <f t="shared" si="664"/>
      </c>
      <c r="AH455" s="59">
        <f t="shared" si="823"/>
      </c>
      <c r="AI455" s="59">
        <f t="shared" si="238"/>
      </c>
      <c r="AJ455" s="57">
        <f>AVERAGE(AJ453:AJ454)</f>
      </c>
      <c r="AK455" s="57">
        <f>SUM(AK453:AK454)</f>
      </c>
      <c r="AL455" s="57">
        <f>SUM(AL453:AL454)</f>
      </c>
      <c r="AM455" s="57">
        <f>SUM(AM453:AM454)</f>
      </c>
      <c r="AN455" s="57">
        <f>SUM(AN453:AN454)</f>
      </c>
      <c r="AO455" s="57">
        <f>SUM(AO453:AO454)</f>
      </c>
      <c r="AP455" s="57">
        <f>SUM(AP453:AP454)</f>
      </c>
      <c r="AQ455" s="57">
        <f>SUM(AQ453:AQ454)</f>
      </c>
      <c r="AR455" s="57">
        <f>SUM(AR453:AR454)</f>
      </c>
      <c r="AS455" s="57">
        <f>SUM(AS453:AS454)</f>
      </c>
      <c r="AT455" s="57">
        <f>SUM(AT453:AT454)</f>
      </c>
      <c r="AU455" s="57">
        <f>SUM(AU453:AU454)</f>
      </c>
      <c r="AV455" s="64"/>
      <c r="AW455" s="64"/>
      <c r="AX455" s="57">
        <f>SUM(AX453:AX454)</f>
      </c>
    </row>
    <row r="456">
      <c r="A456" s="34"/>
      <c r="B456" s="78" t="s">
        <v>91</v>
      </c>
      <c r="C456" s="78"/>
      <c r="D456" s="78"/>
      <c r="E456" s="78"/>
      <c r="F456" s="87">
        <f>F455+F452+F447+F442+F437+F432</f>
      </c>
      <c r="G456" s="87">
        <f>G455+G452+G447+G442+G437+G432</f>
      </c>
      <c r="H456" s="87">
        <f>H455+H452+H447+H442+H437+H432</f>
      </c>
      <c r="I456" s="93">
        <f>I452+I447+I442+I437+I455</f>
      </c>
      <c r="J456" s="92">
        <f>J455+J452+J447+J442+J437+J432</f>
      </c>
      <c r="K456" s="87">
        <f>K455+K452+K447+K442+K437+K432</f>
      </c>
      <c r="L456" s="92">
        <f>L455+L452+L447+L442+L437+L432</f>
      </c>
      <c r="M456" s="87">
        <f>M455+M452+M447+M442+M437+M432</f>
      </c>
      <c r="N456" s="92">
        <f>N455+N452+N447+N442+N437+N432</f>
      </c>
      <c r="O456" s="82">
        <f t="shared" si="843"/>
      </c>
      <c r="P456" s="92">
        <f>P452+P447+P442+P437+P455</f>
      </c>
      <c r="Q456" s="83">
        <f t="shared" si="262"/>
      </c>
      <c r="R456" s="92">
        <f>R455+R452+R447+R442+R437+R432</f>
      </c>
      <c r="S456" s="87">
        <f>S455+S452+S447+S442+S437+S432</f>
      </c>
      <c r="T456" s="80">
        <f t="shared" si="156"/>
      </c>
      <c r="U456" s="80">
        <f t="shared" si="196"/>
      </c>
      <c r="V456" s="80">
        <f t="shared" si="59"/>
      </c>
      <c r="W456" s="92">
        <f>W455+W452+W447+W442+W437+W432</f>
      </c>
      <c r="X456" s="80">
        <f t="shared" si="113"/>
      </c>
      <c r="Y456" s="80">
        <f t="shared" si="644"/>
      </c>
      <c r="Z456" s="80">
        <f t="shared" si="799"/>
      </c>
      <c r="AA456" s="80">
        <f t="shared" si="217"/>
      </c>
      <c r="AB456" s="80">
        <f t="shared" si="282"/>
      </c>
      <c r="AC456" s="82">
        <f t="shared" si="134"/>
      </c>
      <c r="AD456" s="82">
        <f t="shared" si="176"/>
      </c>
      <c r="AE456" s="82">
        <f t="shared" si="30"/>
      </c>
      <c r="AF456" s="82">
        <f t="shared" si="93"/>
      </c>
      <c r="AG456" s="82">
        <f t="shared" si="664"/>
      </c>
      <c r="AH456" s="82">
        <f t="shared" si="823"/>
      </c>
      <c r="AI456" s="82">
        <f t="shared" si="238"/>
      </c>
      <c r="AJ456" s="84"/>
      <c r="AK456" s="92">
        <f>AK455+AK452+AK447+AK442+AK437+AK432</f>
      </c>
      <c r="AL456" s="92">
        <f>AL455+AL452+AL447+AL442+AL437+AL432</f>
      </c>
      <c r="AM456" s="92">
        <f>AM455+AM452+AM447+AM442+AM437+AM432</f>
      </c>
      <c r="AN456" s="92">
        <f>AN455+AN452+AN447+AN442+AN437+AN432</f>
      </c>
      <c r="AO456" s="92">
        <f>AO455+AO452+AO447+AO442+AO437+AO432</f>
      </c>
      <c r="AP456" s="92">
        <f>AP455+AP452+AP447+AP442+AP437+AP432</f>
      </c>
      <c r="AQ456" s="92">
        <f>AQ455+AQ452+AQ447+AQ442+AQ437+AQ432</f>
      </c>
      <c r="AR456" s="92">
        <f>AR455+AR452+AR447+AR442+AR437+AR432</f>
      </c>
      <c r="AS456" s="92">
        <f>AS455+AS452+AS447+AS442+AS437+AS432</f>
      </c>
      <c r="AT456" s="92">
        <f>AT455+AT452+AT447+AT442+AT437+AT432</f>
      </c>
      <c r="AU456" s="92">
        <f>AU455+AU452+AU447+AU442+AU437+AU432</f>
      </c>
      <c r="AV456" s="85"/>
      <c r="AW456" s="85"/>
      <c r="AX456" s="80">
        <f>AX452+AX447+AX442+AX437+AX455</f>
      </c>
    </row>
    <row r="457">
      <c r="A457" s="91"/>
      <c r="B457" s="2" t="s">
        <v>1</v>
      </c>
      <c r="C457" s="2"/>
      <c r="D457" s="2"/>
      <c r="E457" s="2"/>
      <c r="F457" s="3" t="s">
        <v>2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4" t="s">
        <v>3</v>
      </c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5" t="s">
        <v>4</v>
      </c>
      <c r="AW457" s="5"/>
      <c r="AX457" s="6" t="s">
        <v>5</v>
      </c>
    </row>
    <row r="458">
      <c r="A458" s="91"/>
      <c r="B458" s="2"/>
      <c r="C458" s="2"/>
      <c r="D458" s="2"/>
      <c r="E458" s="2"/>
      <c r="F458" s="8" t="s">
        <v>6</v>
      </c>
      <c r="G458" s="8"/>
      <c r="H458" s="8"/>
      <c r="I458" s="8"/>
      <c r="J458" s="9" t="s">
        <v>94</v>
      </c>
      <c r="K458" s="9"/>
      <c r="L458" s="9"/>
      <c r="M458" s="9"/>
      <c r="N458" s="9"/>
      <c r="O458" s="9"/>
      <c r="P458" s="9"/>
      <c r="Q458" s="9"/>
      <c r="R458" s="9"/>
      <c r="S458" s="9"/>
      <c r="T458" s="10" t="s">
        <v>7</v>
      </c>
      <c r="U458" s="10"/>
      <c r="V458" s="10"/>
      <c r="W458" s="10"/>
      <c r="X458" s="10"/>
      <c r="Y458" s="10"/>
      <c r="Z458" s="11" t="s">
        <v>8</v>
      </c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2" t="s">
        <v>9</v>
      </c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3"/>
      <c r="AW458" s="14"/>
      <c r="AX458" s="6"/>
    </row>
    <row r="459">
      <c r="A459" s="91"/>
      <c r="B459" s="15" t="s">
        <v>10</v>
      </c>
      <c r="C459" s="16" t="s">
        <v>11</v>
      </c>
      <c r="D459" s="17" t="s">
        <v>12</v>
      </c>
      <c r="E459" s="18" t="s">
        <v>13</v>
      </c>
      <c r="F459" s="19" t="s">
        <v>14</v>
      </c>
      <c r="G459" s="8" t="s">
        <v>15</v>
      </c>
      <c r="H459" s="20" t="s">
        <v>16</v>
      </c>
      <c r="I459" s="21" t="s">
        <v>17</v>
      </c>
      <c r="J459" s="22" t="s">
        <v>18</v>
      </c>
      <c r="K459" s="23" t="s">
        <v>19</v>
      </c>
      <c r="L459" s="24" t="s">
        <v>20</v>
      </c>
      <c r="M459" s="23" t="s">
        <v>21</v>
      </c>
      <c r="N459" s="23" t="s">
        <v>22</v>
      </c>
      <c r="O459" s="23" t="s">
        <v>23</v>
      </c>
      <c r="P459" s="25" t="s">
        <v>24</v>
      </c>
      <c r="Q459" s="23" t="s">
        <v>25</v>
      </c>
      <c r="R459" s="22" t="s">
        <v>26</v>
      </c>
      <c r="S459" s="26" t="s">
        <v>27</v>
      </c>
      <c r="T459" s="10" t="s">
        <v>28</v>
      </c>
      <c r="U459" s="10" t="s">
        <v>29</v>
      </c>
      <c r="V459" s="10" t="s">
        <v>30</v>
      </c>
      <c r="W459" s="27" t="s">
        <v>31</v>
      </c>
      <c r="X459" s="10" t="s">
        <v>32</v>
      </c>
      <c r="Y459" s="28" t="s">
        <v>33</v>
      </c>
      <c r="Z459" s="29" t="s">
        <v>34</v>
      </c>
      <c r="AA459" s="30" t="s">
        <v>35</v>
      </c>
      <c r="AB459" s="31" t="s">
        <v>36</v>
      </c>
      <c r="AC459" s="30" t="s">
        <v>37</v>
      </c>
      <c r="AD459" s="30" t="s">
        <v>38</v>
      </c>
      <c r="AE459" s="32" t="s">
        <v>39</v>
      </c>
      <c r="AF459" s="30" t="s">
        <v>40</v>
      </c>
      <c r="AG459" s="30" t="s">
        <v>41</v>
      </c>
      <c r="AH459" s="30" t="s">
        <v>42</v>
      </c>
      <c r="AI459" s="32" t="s">
        <v>43</v>
      </c>
      <c r="AJ459" s="32" t="s">
        <v>44</v>
      </c>
      <c r="AK459" s="12" t="s">
        <v>45</v>
      </c>
      <c r="AL459" s="33" t="s">
        <v>46</v>
      </c>
      <c r="AM459" s="33" t="s">
        <v>47</v>
      </c>
      <c r="AN459" s="33" t="s">
        <v>48</v>
      </c>
      <c r="AO459" s="33" t="s">
        <v>49</v>
      </c>
      <c r="AP459" s="33" t="s">
        <v>50</v>
      </c>
      <c r="AQ459" s="12" t="s">
        <v>51</v>
      </c>
      <c r="AR459" s="12" t="s">
        <v>52</v>
      </c>
      <c r="AS459" s="12" t="s">
        <v>53</v>
      </c>
      <c r="AT459" s="12" t="s">
        <v>54</v>
      </c>
      <c r="AU459" s="12" t="s">
        <v>55</v>
      </c>
      <c r="AV459" s="13"/>
      <c r="AW459" s="14"/>
      <c r="AX459" s="6" t="s">
        <v>56</v>
      </c>
    </row>
    <row r="460">
      <c r="A460" s="34" t="s">
        <v>113</v>
      </c>
      <c r="B460" s="89" t="s">
        <v>80</v>
      </c>
      <c r="C460" s="36" t="s">
        <v>81</v>
      </c>
      <c r="D460" s="37" t="s">
        <v>84</v>
      </c>
      <c r="E460" s="38" t="s">
        <v>61</v>
      </c>
      <c r="F460" s="67">
        <f t="shared" ref="F460:F461" si="759">G460+H460+I460</f>
      </c>
      <c r="G460" s="73">
        <v>1468.72</v>
      </c>
      <c r="H460" s="73">
        <v>1029.47</v>
      </c>
      <c r="I460" s="103">
        <v>0</v>
      </c>
      <c r="J460" s="44">
        <v>1</v>
      </c>
      <c r="K460" s="73">
        <v>2548.26</v>
      </c>
      <c r="L460" s="42">
        <v>0</v>
      </c>
      <c r="M460" s="39">
        <v>0</v>
      </c>
      <c r="N460" s="44">
        <v>0</v>
      </c>
      <c r="O460" s="45">
        <f t="shared" ref="O460:O486" si="844">N460/R460</f>
      </c>
      <c r="P460" s="41"/>
      <c r="Q460" s="47">
        <f t="shared" ref="Q460:Q486" si="263">P460/R460</f>
      </c>
      <c r="R460" s="42">
        <f t="shared" ref="R460:R461" si="491">J460+L460</f>
      </c>
      <c r="S460" s="39">
        <f t="shared" ref="S460:S461" si="605">K460+M460</f>
      </c>
      <c r="T460" s="48">
        <f t="shared" ref="T460:T486" si="157">S460/F460</f>
      </c>
      <c r="U460" s="48">
        <f t="shared" ref="U460:U486" si="197">S460/(F460+(AX460*500)+F460*3%)</f>
      </c>
      <c r="V460" s="48">
        <f t="shared" ref="V460:V486" si="60">S460/R460</f>
      </c>
      <c r="W460" s="49">
        <v>0</v>
      </c>
      <c r="X460" s="48">
        <f t="shared" ref="X460:X486" si="114">F460/W460</f>
      </c>
      <c r="Y460" s="48">
        <f t="shared" ref="Y460:Y486" si="645">F460/R460</f>
      </c>
      <c r="Z460" s="48">
        <f t="shared" ref="Z460:Z462" si="800">F460/AL460</f>
      </c>
      <c r="AA460" s="48">
        <f t="shared" ref="AA460:AA486" si="218">F460/AK460*1000</f>
      </c>
      <c r="AB460" s="48">
        <f t="shared" ref="AB460:AB486" si="283">F460/AN460</f>
      </c>
      <c r="AC460" s="45">
        <f t="shared" ref="AC460:AC486" si="135">AL460/AK460</f>
      </c>
      <c r="AD460" s="45">
        <f t="shared" ref="AD460:AD486" si="177">AN460/AM460</f>
      </c>
      <c r="AE460" s="45">
        <f t="shared" ref="AE460:AE462" si="31">AP460/AM460</f>
      </c>
      <c r="AF460" s="45">
        <f t="shared" ref="AF460:AF486" si="94">R460/AP460</f>
      </c>
      <c r="AG460" s="45">
        <f t="shared" ref="AG460:AG486" si="665">AR460/AN460</f>
      </c>
      <c r="AH460" s="45">
        <f t="shared" ref="AH460:AH486" si="824">R460/AR460</f>
      </c>
      <c r="AI460" s="45">
        <f t="shared" ref="AI460:AI462" si="239">AQ460/AM460</f>
      </c>
      <c r="AJ460" s="50">
        <v>58</v>
      </c>
      <c r="AK460" s="43">
        <v>24065</v>
      </c>
      <c r="AL460" s="43">
        <v>770</v>
      </c>
      <c r="AM460" s="43">
        <v>838</v>
      </c>
      <c r="AN460" s="43">
        <v>95</v>
      </c>
      <c r="AO460" s="50">
        <v>17</v>
      </c>
      <c r="AP460" s="43">
        <v>89</v>
      </c>
      <c r="AQ460" s="43">
        <v>84</v>
      </c>
      <c r="AR460" s="50">
        <v>2</v>
      </c>
      <c r="AS460" s="50">
        <v>4</v>
      </c>
      <c r="AT460" s="50">
        <v>1</v>
      </c>
      <c r="AU460" s="50">
        <v>14</v>
      </c>
      <c r="AV460" s="51"/>
      <c r="AW460" s="51"/>
      <c r="AX460" s="52">
        <f t="shared" ref="AX460:AX461" si="377">COUNT(AU460)</f>
      </c>
    </row>
    <row r="461">
      <c r="A461" s="34"/>
      <c r="B461" s="89" t="s">
        <v>80</v>
      </c>
      <c r="C461" s="36" t="s">
        <v>81</v>
      </c>
      <c r="D461" s="37" t="s">
        <v>84</v>
      </c>
      <c r="E461" s="53" t="s">
        <v>62</v>
      </c>
      <c r="F461" s="67">
        <f t="shared" si="759"/>
      </c>
      <c r="G461" s="73">
        <v>282.29</v>
      </c>
      <c r="H461" s="73">
        <v>370.09</v>
      </c>
      <c r="I461" s="103">
        <v>0</v>
      </c>
      <c r="J461" s="44">
        <v>2</v>
      </c>
      <c r="K461" s="73">
        <v>3989.7000000000007</v>
      </c>
      <c r="L461" s="44">
        <v>0</v>
      </c>
      <c r="M461" s="73">
        <v>0</v>
      </c>
      <c r="N461" s="44">
        <v>0</v>
      </c>
      <c r="O461" s="45">
        <f t="shared" si="844"/>
      </c>
      <c r="P461" s="41"/>
      <c r="Q461" s="47">
        <f t="shared" si="263"/>
      </c>
      <c r="R461" s="42">
        <f t="shared" si="491"/>
      </c>
      <c r="S461" s="39">
        <f t="shared" si="605"/>
      </c>
      <c r="T461" s="48">
        <f t="shared" si="157"/>
      </c>
      <c r="U461" s="48">
        <f t="shared" si="197"/>
      </c>
      <c r="V461" s="48">
        <f t="shared" si="60"/>
      </c>
      <c r="W461" s="49">
        <v>1</v>
      </c>
      <c r="X461" s="48">
        <f t="shared" si="114"/>
      </c>
      <c r="Y461" s="48">
        <f t="shared" si="645"/>
      </c>
      <c r="Z461" s="48">
        <f t="shared" si="800"/>
      </c>
      <c r="AA461" s="48">
        <f t="shared" si="218"/>
      </c>
      <c r="AB461" s="48">
        <f t="shared" si="283"/>
      </c>
      <c r="AC461" s="45">
        <f t="shared" si="135"/>
      </c>
      <c r="AD461" s="45">
        <f t="shared" si="177"/>
      </c>
      <c r="AE461" s="45">
        <f t="shared" si="31"/>
      </c>
      <c r="AF461" s="45">
        <f t="shared" si="94"/>
      </c>
      <c r="AG461" s="45">
        <f t="shared" si="665"/>
      </c>
      <c r="AH461" s="45">
        <f t="shared" si="824"/>
      </c>
      <c r="AI461" s="45">
        <f t="shared" si="239"/>
      </c>
      <c r="AJ461" s="50">
        <v>60</v>
      </c>
      <c r="AK461" s="50">
        <v>7660</v>
      </c>
      <c r="AL461" s="43">
        <v>217</v>
      </c>
      <c r="AM461" s="43">
        <v>237</v>
      </c>
      <c r="AN461" s="43">
        <v>27</v>
      </c>
      <c r="AO461" s="50">
        <v>7</v>
      </c>
      <c r="AP461" s="43">
        <v>34</v>
      </c>
      <c r="AQ461" s="43">
        <v>25</v>
      </c>
      <c r="AR461" s="50">
        <v>2</v>
      </c>
      <c r="AS461" s="50">
        <v>7</v>
      </c>
      <c r="AT461" s="50">
        <v>2</v>
      </c>
      <c r="AU461" s="50">
        <v>2</v>
      </c>
      <c r="AV461" s="51"/>
      <c r="AW461" s="51"/>
      <c r="AX461" s="52">
        <f t="shared" si="377"/>
      </c>
    </row>
    <row r="462">
      <c r="A462" s="34"/>
      <c r="B462" s="54" t="s">
        <v>65</v>
      </c>
      <c r="C462" s="54"/>
      <c r="D462" s="54"/>
      <c r="E462" s="54"/>
      <c r="F462" s="55">
        <f>SUM(F460:F461)</f>
      </c>
      <c r="G462" s="55">
        <f>SUM(G460:G461)</f>
      </c>
      <c r="H462" s="55">
        <f>SUM(H460:H461)</f>
      </c>
      <c r="I462" s="46">
        <f>SUM(I458:I461)</f>
      </c>
      <c r="J462" s="57">
        <f>SUM(J460:J461)</f>
      </c>
      <c r="K462" s="55">
        <f>SUM(K460:K461)</f>
      </c>
      <c r="L462" s="57">
        <f>SUM(L460:L461)</f>
      </c>
      <c r="M462" s="55">
        <f>SUM(M460:M461)</f>
      </c>
      <c r="N462" s="57">
        <f>SUM(N460:N461)</f>
      </c>
      <c r="O462" s="59">
        <f t="shared" si="844"/>
      </c>
      <c r="P462" s="60">
        <f>SUM(P458:P461)</f>
      </c>
      <c r="Q462" s="47">
        <f t="shared" si="263"/>
      </c>
      <c r="R462" s="57">
        <f>SUM(R460:R461)</f>
      </c>
      <c r="S462" s="55">
        <f>SUM(S460:S461)</f>
      </c>
      <c r="T462" s="61">
        <f t="shared" si="157"/>
      </c>
      <c r="U462" s="61">
        <f t="shared" si="197"/>
      </c>
      <c r="V462" s="61">
        <f t="shared" si="60"/>
      </c>
      <c r="W462" s="62">
        <f>SUM(W460:W461)</f>
      </c>
      <c r="X462" s="61">
        <f t="shared" si="114"/>
      </c>
      <c r="Y462" s="61">
        <f t="shared" si="645"/>
      </c>
      <c r="Z462" s="61">
        <f t="shared" si="800"/>
      </c>
      <c r="AA462" s="61">
        <f t="shared" si="218"/>
      </c>
      <c r="AB462" s="61">
        <f t="shared" si="283"/>
      </c>
      <c r="AC462" s="59">
        <f t="shared" si="135"/>
      </c>
      <c r="AD462" s="59">
        <f t="shared" si="177"/>
      </c>
      <c r="AE462" s="59">
        <f t="shared" si="31"/>
      </c>
      <c r="AF462" s="59">
        <f t="shared" si="94"/>
      </c>
      <c r="AG462" s="59">
        <f t="shared" si="665"/>
      </c>
      <c r="AH462" s="59">
        <f t="shared" si="824"/>
      </c>
      <c r="AI462" s="59">
        <f t="shared" si="239"/>
      </c>
      <c r="AJ462" s="63">
        <f>AVERAGE(AJ460:AJ461)</f>
      </c>
      <c r="AK462" s="57">
        <f>SUM(AK460:AK461)</f>
      </c>
      <c r="AL462" s="57">
        <f>SUM(AL460:AL461)</f>
      </c>
      <c r="AM462" s="57">
        <f>SUM(AM460:AM461)</f>
      </c>
      <c r="AN462" s="57">
        <f>SUM(AN460:AN461)</f>
      </c>
      <c r="AO462" s="57">
        <f>SUM(AO460:AO461)</f>
      </c>
      <c r="AP462" s="57">
        <f>SUM(AP460:AP461)</f>
      </c>
      <c r="AQ462" s="57">
        <f>SUM(AQ460:AQ461)</f>
      </c>
      <c r="AR462" s="57">
        <f>SUM(AR460:AR461)</f>
      </c>
      <c r="AS462" s="57">
        <f>SUM(AS460:AS461)</f>
      </c>
      <c r="AT462" s="57">
        <f>SUM(AT460:AT461)</f>
      </c>
      <c r="AU462" s="57">
        <f>SUM(AU460:AU461)</f>
      </c>
      <c r="AV462" s="64"/>
      <c r="AW462" s="64"/>
      <c r="AX462" s="57">
        <f>SUM(AX458:AX461)</f>
      </c>
    </row>
    <row r="463">
      <c r="A463" s="34"/>
      <c r="B463" s="89" t="s">
        <v>114</v>
      </c>
      <c r="C463" s="36" t="s">
        <v>59</v>
      </c>
      <c r="D463" s="37" t="s">
        <v>77</v>
      </c>
      <c r="E463" s="53" t="s">
        <v>68</v>
      </c>
      <c r="F463" s="39">
        <f t="shared" ref="F463:F467" si="760">G463+H463+I463</f>
      </c>
      <c r="G463" s="65">
        <v>545</v>
      </c>
      <c r="H463" s="66">
        <v>1150.06</v>
      </c>
      <c r="I463" s="103">
        <v>0</v>
      </c>
      <c r="J463" s="44">
        <v>3</v>
      </c>
      <c r="K463" s="73">
        <v>5424.710000000001</v>
      </c>
      <c r="L463" s="44">
        <v>0</v>
      </c>
      <c r="M463" s="73">
        <v>0</v>
      </c>
      <c r="N463" s="44">
        <v>0</v>
      </c>
      <c r="O463" s="45">
        <f t="shared" si="844"/>
      </c>
      <c r="P463" s="41"/>
      <c r="Q463" s="47">
        <f t="shared" si="263"/>
      </c>
      <c r="R463" s="42">
        <f t="shared" ref="R463:R467" si="492">J463+L463</f>
      </c>
      <c r="S463" s="39">
        <f t="shared" ref="S463:S467" si="606">K463+M463</f>
      </c>
      <c r="T463" s="48">
        <f t="shared" si="157"/>
      </c>
      <c r="U463" s="48">
        <f t="shared" si="197"/>
      </c>
      <c r="V463" s="48">
        <f t="shared" si="60"/>
      </c>
      <c r="W463" s="49">
        <v>3</v>
      </c>
      <c r="X463" s="48">
        <f t="shared" si="114"/>
      </c>
      <c r="Y463" s="48">
        <f t="shared" si="645"/>
      </c>
      <c r="Z463" s="48">
        <f>F463/AM463</f>
      </c>
      <c r="AA463" s="48">
        <f t="shared" si="218"/>
      </c>
      <c r="AB463" s="48">
        <f t="shared" si="283"/>
      </c>
      <c r="AC463" s="45">
        <f t="shared" si="135"/>
      </c>
      <c r="AD463" s="45">
        <f t="shared" si="177"/>
      </c>
      <c r="AE463" s="45">
        <f>AP463/AN463</f>
      </c>
      <c r="AF463" s="45">
        <f t="shared" si="94"/>
      </c>
      <c r="AG463" s="45">
        <f t="shared" si="665"/>
      </c>
      <c r="AH463" s="45">
        <f t="shared" si="824"/>
      </c>
      <c r="AI463" s="45">
        <f>AQ463/AN463</f>
      </c>
      <c r="AJ463" s="50">
        <v>39</v>
      </c>
      <c r="AK463" s="50">
        <v>18416</v>
      </c>
      <c r="AL463" s="43">
        <v>539</v>
      </c>
      <c r="AM463" s="43">
        <v>554</v>
      </c>
      <c r="AN463" s="50">
        <v>84</v>
      </c>
      <c r="AO463" s="50">
        <v>27</v>
      </c>
      <c r="AP463" s="43">
        <v>46</v>
      </c>
      <c r="AQ463" s="43">
        <v>68</v>
      </c>
      <c r="AR463" s="50">
        <v>3</v>
      </c>
      <c r="AS463" s="43">
        <v>2</v>
      </c>
      <c r="AT463" s="43">
        <v>1</v>
      </c>
      <c r="AU463" s="43">
        <v>22</v>
      </c>
      <c r="AV463" s="51"/>
      <c r="AW463" s="51"/>
      <c r="AX463" s="52">
        <f t="shared" ref="AX463:AX467" si="378">COUNT(AU463)</f>
      </c>
    </row>
    <row r="464">
      <c r="A464" s="34"/>
      <c r="B464" s="89" t="s">
        <v>114</v>
      </c>
      <c r="C464" s="36" t="s">
        <v>59</v>
      </c>
      <c r="D464" s="37" t="s">
        <v>77</v>
      </c>
      <c r="E464" s="53" t="s">
        <v>69</v>
      </c>
      <c r="F464" s="67">
        <f t="shared" si="760"/>
      </c>
      <c r="G464" s="73">
        <v>1498.78</v>
      </c>
      <c r="H464" s="73">
        <v>2562.2</v>
      </c>
      <c r="I464" s="103">
        <v>0</v>
      </c>
      <c r="J464" s="42">
        <v>5</v>
      </c>
      <c r="K464" s="39">
        <v>13056.629999999994</v>
      </c>
      <c r="L464" s="42">
        <v>0</v>
      </c>
      <c r="M464" s="39">
        <v>0</v>
      </c>
      <c r="N464" s="44">
        <v>0</v>
      </c>
      <c r="O464" s="45">
        <f t="shared" si="844"/>
      </c>
      <c r="P464" s="41"/>
      <c r="Q464" s="47">
        <f t="shared" si="263"/>
      </c>
      <c r="R464" s="42">
        <f t="shared" si="492"/>
      </c>
      <c r="S464" s="39">
        <f t="shared" si="606"/>
      </c>
      <c r="T464" s="48">
        <f t="shared" si="157"/>
      </c>
      <c r="U464" s="48">
        <f t="shared" si="197"/>
      </c>
      <c r="V464" s="48">
        <f t="shared" si="60"/>
      </c>
      <c r="W464" s="49">
        <v>4</v>
      </c>
      <c r="X464" s="48">
        <f t="shared" si="114"/>
      </c>
      <c r="Y464" s="48">
        <f t="shared" si="645"/>
      </c>
      <c r="Z464" s="48">
        <f t="shared" ref="Z464:Z486" si="801">F464/AL464</f>
      </c>
      <c r="AA464" s="48">
        <f t="shared" si="218"/>
      </c>
      <c r="AB464" s="48">
        <f t="shared" si="283"/>
      </c>
      <c r="AC464" s="45">
        <f t="shared" si="135"/>
      </c>
      <c r="AD464" s="45">
        <f t="shared" si="177"/>
      </c>
      <c r="AE464" s="45">
        <f t="shared" ref="AE464:AE468" si="32">AP464/AM464</f>
      </c>
      <c r="AF464" s="45">
        <f t="shared" si="94"/>
      </c>
      <c r="AG464" s="45">
        <f t="shared" si="665"/>
      </c>
      <c r="AH464" s="45">
        <f t="shared" si="824"/>
      </c>
      <c r="AI464" s="45">
        <f t="shared" ref="AI464:AI486" si="240">AQ464/AM464</f>
      </c>
      <c r="AJ464" s="50">
        <v>51</v>
      </c>
      <c r="AK464" s="50">
        <v>35097</v>
      </c>
      <c r="AL464" s="43">
        <v>847</v>
      </c>
      <c r="AM464" s="43">
        <v>863</v>
      </c>
      <c r="AN464" s="43">
        <v>180</v>
      </c>
      <c r="AO464" s="50">
        <v>24</v>
      </c>
      <c r="AP464" s="50">
        <v>85</v>
      </c>
      <c r="AQ464" s="43">
        <v>143</v>
      </c>
      <c r="AR464" s="50">
        <v>4</v>
      </c>
      <c r="AS464" s="50">
        <v>15</v>
      </c>
      <c r="AT464" s="50">
        <v>1</v>
      </c>
      <c r="AU464" s="50">
        <v>30</v>
      </c>
      <c r="AV464" s="51"/>
      <c r="AW464" s="51"/>
      <c r="AX464" s="52">
        <f t="shared" si="378"/>
      </c>
    </row>
    <row r="465">
      <c r="A465" s="34"/>
      <c r="B465" s="89" t="s">
        <v>114</v>
      </c>
      <c r="C465" s="36" t="s">
        <v>59</v>
      </c>
      <c r="D465" s="37" t="s">
        <v>77</v>
      </c>
      <c r="E465" s="53" t="s">
        <v>70</v>
      </c>
      <c r="F465" s="67">
        <f t="shared" si="760"/>
      </c>
      <c r="G465" s="73">
        <v>1728.38</v>
      </c>
      <c r="H465" s="73">
        <v>2259.14</v>
      </c>
      <c r="I465" s="103">
        <v>0</v>
      </c>
      <c r="J465" s="42">
        <v>8</v>
      </c>
      <c r="K465" s="73">
        <v>18557.21</v>
      </c>
      <c r="L465" s="42">
        <v>0</v>
      </c>
      <c r="M465" s="39">
        <v>0</v>
      </c>
      <c r="N465" s="44">
        <v>1</v>
      </c>
      <c r="O465" s="45">
        <f t="shared" si="844"/>
      </c>
      <c r="P465" s="41"/>
      <c r="Q465" s="47">
        <f t="shared" si="263"/>
      </c>
      <c r="R465" s="42">
        <f t="shared" si="492"/>
      </c>
      <c r="S465" s="39">
        <f t="shared" si="606"/>
      </c>
      <c r="T465" s="48">
        <f t="shared" si="157"/>
      </c>
      <c r="U465" s="48">
        <f t="shared" si="197"/>
      </c>
      <c r="V465" s="48">
        <f t="shared" si="60"/>
      </c>
      <c r="W465" s="49">
        <v>6</v>
      </c>
      <c r="X465" s="48">
        <f t="shared" si="114"/>
      </c>
      <c r="Y465" s="48">
        <f t="shared" si="645"/>
      </c>
      <c r="Z465" s="48">
        <f t="shared" si="801"/>
      </c>
      <c r="AA465" s="48">
        <f t="shared" si="218"/>
      </c>
      <c r="AB465" s="48">
        <f t="shared" si="283"/>
      </c>
      <c r="AC465" s="45">
        <f t="shared" si="135"/>
      </c>
      <c r="AD465" s="45">
        <f t="shared" si="177"/>
      </c>
      <c r="AE465" s="45">
        <f t="shared" si="32"/>
      </c>
      <c r="AF465" s="45">
        <f t="shared" si="94"/>
      </c>
      <c r="AG465" s="45">
        <f t="shared" si="665"/>
      </c>
      <c r="AH465" s="45">
        <f t="shared" si="824"/>
      </c>
      <c r="AI465" s="45">
        <f t="shared" si="240"/>
      </c>
      <c r="AJ465" s="50">
        <v>58</v>
      </c>
      <c r="AK465" s="43">
        <v>32834</v>
      </c>
      <c r="AL465" s="43">
        <v>617</v>
      </c>
      <c r="AM465" s="43">
        <v>647</v>
      </c>
      <c r="AN465" s="43">
        <v>148</v>
      </c>
      <c r="AO465" s="50">
        <v>30</v>
      </c>
      <c r="AP465" s="43">
        <v>90</v>
      </c>
      <c r="AQ465" s="50">
        <v>140</v>
      </c>
      <c r="AR465" s="50">
        <v>8</v>
      </c>
      <c r="AS465" s="50">
        <v>5</v>
      </c>
      <c r="AT465" s="50">
        <v>1</v>
      </c>
      <c r="AU465" s="50">
        <v>26</v>
      </c>
      <c r="AV465" s="51"/>
      <c r="AW465" s="51"/>
      <c r="AX465" s="52">
        <f t="shared" si="378"/>
      </c>
    </row>
    <row customHeight="true" ht="18.452380952380953" r="466">
      <c r="A466" s="34"/>
      <c r="B466" s="89" t="s">
        <v>114</v>
      </c>
      <c r="C466" s="36" t="s">
        <v>59</v>
      </c>
      <c r="D466" s="37" t="s">
        <v>77</v>
      </c>
      <c r="E466" s="53" t="s">
        <v>71</v>
      </c>
      <c r="F466" s="67">
        <f t="shared" si="760"/>
      </c>
      <c r="G466" s="73">
        <v>1810</v>
      </c>
      <c r="H466" s="73">
        <v>2873.87</v>
      </c>
      <c r="I466" s="103">
        <v>0</v>
      </c>
      <c r="J466" s="42">
        <v>6</v>
      </c>
      <c r="K466" s="73">
        <v>11962.68</v>
      </c>
      <c r="L466" s="42">
        <v>1</v>
      </c>
      <c r="M466" s="39">
        <v>5096.52</v>
      </c>
      <c r="N466" s="44">
        <v>0</v>
      </c>
      <c r="O466" s="45">
        <f t="shared" si="844"/>
      </c>
      <c r="P466" s="41"/>
      <c r="Q466" s="47">
        <f t="shared" si="263"/>
      </c>
      <c r="R466" s="42">
        <f t="shared" si="492"/>
      </c>
      <c r="S466" s="39">
        <f t="shared" si="606"/>
      </c>
      <c r="T466" s="48">
        <f t="shared" si="157"/>
      </c>
      <c r="U466" s="48">
        <f t="shared" si="197"/>
      </c>
      <c r="V466" s="48">
        <f t="shared" si="60"/>
      </c>
      <c r="W466" s="49">
        <v>7</v>
      </c>
      <c r="X466" s="48">
        <f t="shared" si="114"/>
      </c>
      <c r="Y466" s="48">
        <f t="shared" si="645"/>
      </c>
      <c r="Z466" s="48">
        <f t="shared" si="801"/>
      </c>
      <c r="AA466" s="48">
        <f t="shared" si="218"/>
      </c>
      <c r="AB466" s="48">
        <f t="shared" si="283"/>
      </c>
      <c r="AC466" s="45">
        <f t="shared" si="135"/>
      </c>
      <c r="AD466" s="45">
        <f t="shared" si="177"/>
      </c>
      <c r="AE466" s="45">
        <f t="shared" si="32"/>
      </c>
      <c r="AF466" s="45">
        <f t="shared" si="94"/>
      </c>
      <c r="AG466" s="45">
        <f t="shared" si="665"/>
      </c>
      <c r="AH466" s="45">
        <f t="shared" si="824"/>
      </c>
      <c r="AI466" s="45">
        <f t="shared" si="240"/>
      </c>
      <c r="AJ466" s="50">
        <v>62</v>
      </c>
      <c r="AK466" s="43">
        <v>33130</v>
      </c>
      <c r="AL466" s="43">
        <v>626</v>
      </c>
      <c r="AM466" s="43">
        <v>638</v>
      </c>
      <c r="AN466" s="43">
        <v>175</v>
      </c>
      <c r="AO466" s="50">
        <v>31</v>
      </c>
      <c r="AP466" s="43">
        <v>85</v>
      </c>
      <c r="AQ466" s="50">
        <v>148</v>
      </c>
      <c r="AR466" s="50">
        <v>8</v>
      </c>
      <c r="AS466" s="50">
        <v>5</v>
      </c>
      <c r="AT466" s="50">
        <v>0</v>
      </c>
      <c r="AU466" s="50">
        <v>30</v>
      </c>
      <c r="AV466" s="51"/>
      <c r="AW466" s="51"/>
      <c r="AX466" s="52">
        <f t="shared" si="378"/>
      </c>
    </row>
    <row r="467">
      <c r="A467" s="34"/>
      <c r="B467" s="89" t="s">
        <v>114</v>
      </c>
      <c r="C467" s="36" t="s">
        <v>59</v>
      </c>
      <c r="D467" s="37" t="s">
        <v>77</v>
      </c>
      <c r="E467" s="53" t="s">
        <v>73</v>
      </c>
      <c r="F467" s="67">
        <f t="shared" si="760"/>
      </c>
      <c r="G467" s="73">
        <v>3101.88</v>
      </c>
      <c r="H467" s="73">
        <v>2334.13</v>
      </c>
      <c r="I467" s="103">
        <v>0</v>
      </c>
      <c r="J467" s="42">
        <v>11</v>
      </c>
      <c r="K467" s="73">
        <v>24716.840000000004</v>
      </c>
      <c r="L467" s="42">
        <v>0</v>
      </c>
      <c r="M467" s="39">
        <v>0</v>
      </c>
      <c r="N467" s="44">
        <v>0</v>
      </c>
      <c r="O467" s="45">
        <f t="shared" si="844"/>
      </c>
      <c r="P467" s="41"/>
      <c r="Q467" s="47">
        <f t="shared" si="263"/>
      </c>
      <c r="R467" s="42">
        <f t="shared" si="492"/>
      </c>
      <c r="S467" s="39">
        <f t="shared" si="606"/>
      </c>
      <c r="T467" s="48">
        <f t="shared" si="157"/>
      </c>
      <c r="U467" s="48">
        <f t="shared" si="197"/>
      </c>
      <c r="V467" s="48">
        <f t="shared" si="60"/>
      </c>
      <c r="W467" s="49">
        <v>10</v>
      </c>
      <c r="X467" s="48">
        <f t="shared" si="114"/>
      </c>
      <c r="Y467" s="48">
        <f t="shared" si="645"/>
      </c>
      <c r="Z467" s="48">
        <f t="shared" si="801"/>
      </c>
      <c r="AA467" s="48">
        <f t="shared" si="218"/>
      </c>
      <c r="AB467" s="48">
        <f t="shared" si="283"/>
      </c>
      <c r="AC467" s="45">
        <f t="shared" si="135"/>
      </c>
      <c r="AD467" s="45">
        <f t="shared" si="177"/>
      </c>
      <c r="AE467" s="45">
        <f t="shared" si="32"/>
      </c>
      <c r="AF467" s="45">
        <f t="shared" si="94"/>
      </c>
      <c r="AG467" s="45">
        <f t="shared" si="665"/>
      </c>
      <c r="AH467" s="45">
        <f t="shared" si="824"/>
      </c>
      <c r="AI467" s="45">
        <f t="shared" si="240"/>
      </c>
      <c r="AJ467" s="50">
        <v>63</v>
      </c>
      <c r="AK467" s="43">
        <v>32355</v>
      </c>
      <c r="AL467" s="43">
        <v>629</v>
      </c>
      <c r="AM467" s="43">
        <v>653</v>
      </c>
      <c r="AN467" s="43">
        <v>161</v>
      </c>
      <c r="AO467" s="50">
        <v>44</v>
      </c>
      <c r="AP467" s="43">
        <v>129</v>
      </c>
      <c r="AQ467" s="43">
        <v>143</v>
      </c>
      <c r="AR467" s="50">
        <v>12</v>
      </c>
      <c r="AS467" s="50">
        <v>5</v>
      </c>
      <c r="AT467" s="50">
        <v>1</v>
      </c>
      <c r="AU467" s="50">
        <v>17</v>
      </c>
      <c r="AV467" s="51"/>
      <c r="AW467" s="51"/>
      <c r="AX467" s="52">
        <f t="shared" si="378"/>
      </c>
    </row>
    <row r="468">
      <c r="A468" s="34"/>
      <c r="B468" s="54" t="s">
        <v>65</v>
      </c>
      <c r="C468" s="54"/>
      <c r="D468" s="54"/>
      <c r="E468" s="54"/>
      <c r="F468" s="55">
        <f>SUM(F463:F467)</f>
      </c>
      <c r="G468" s="55">
        <f>SUM(G463:G467)</f>
      </c>
      <c r="H468" s="55">
        <f>SUM(H463:H467)</f>
      </c>
      <c r="I468" s="46">
        <f>SUM(I463:I467)</f>
      </c>
      <c r="J468" s="57">
        <f>SUM(J463:J467)</f>
      </c>
      <c r="K468" s="58">
        <f>SUM(K463:K467)</f>
      </c>
      <c r="L468" s="57">
        <f>SUM(L463:L467)</f>
      </c>
      <c r="M468" s="55">
        <f>SUM(M463:M467)</f>
      </c>
      <c r="N468" s="57">
        <f>SUM(N463:N467)</f>
      </c>
      <c r="O468" s="59">
        <f t="shared" si="844"/>
      </c>
      <c r="P468" s="60">
        <f>SUM(P463:P467)</f>
      </c>
      <c r="Q468" s="47">
        <f t="shared" si="263"/>
      </c>
      <c r="R468" s="57">
        <f>SUM(R463:R467)</f>
      </c>
      <c r="S468" s="55">
        <f>SUM(S463:S467)</f>
      </c>
      <c r="T468" s="61">
        <f t="shared" si="157"/>
      </c>
      <c r="U468" s="61">
        <f t="shared" si="197"/>
      </c>
      <c r="V468" s="61">
        <f t="shared" si="60"/>
      </c>
      <c r="W468" s="57">
        <f>SUM(W463:W467)</f>
      </c>
      <c r="X468" s="61">
        <f t="shared" si="114"/>
      </c>
      <c r="Y468" s="61">
        <f t="shared" si="645"/>
      </c>
      <c r="Z468" s="61">
        <f t="shared" si="801"/>
      </c>
      <c r="AA468" s="61">
        <f t="shared" si="218"/>
      </c>
      <c r="AB468" s="61">
        <f t="shared" si="283"/>
      </c>
      <c r="AC468" s="59">
        <f t="shared" si="135"/>
      </c>
      <c r="AD468" s="59">
        <f t="shared" si="177"/>
      </c>
      <c r="AE468" s="59">
        <f t="shared" si="32"/>
      </c>
      <c r="AF468" s="59">
        <f t="shared" si="94"/>
      </c>
      <c r="AG468" s="59">
        <f t="shared" si="665"/>
      </c>
      <c r="AH468" s="59">
        <f t="shared" si="824"/>
      </c>
      <c r="AI468" s="59">
        <f t="shared" si="240"/>
      </c>
      <c r="AJ468" s="63">
        <f>AVERAGE(AJ463:AJ467)</f>
      </c>
      <c r="AK468" s="63">
        <f>SUM(AK463:AK467)</f>
      </c>
      <c r="AL468" s="63">
        <f>SUM(AL463:AL467)</f>
      </c>
      <c r="AM468" s="63">
        <f>SUM(AM463:AM467)</f>
      </c>
      <c r="AN468" s="63">
        <f>SUM(AN463:AN467)</f>
      </c>
      <c r="AO468" s="63">
        <f>SUM(AO463:AO467)</f>
      </c>
      <c r="AP468" s="63">
        <f>SUM(AP463:AP467)</f>
      </c>
      <c r="AQ468" s="63">
        <f>SUM(AQ463:AQ467)</f>
      </c>
      <c r="AR468" s="63">
        <f>SUM(AR463:AR467)</f>
      </c>
      <c r="AS468" s="63">
        <f>SUM(AS463:AS467)</f>
      </c>
      <c r="AT468" s="63">
        <f>SUM(AT463:AT467)</f>
      </c>
      <c r="AU468" s="63">
        <f>SUM(AU463:AU467)</f>
      </c>
      <c r="AV468" s="64"/>
      <c r="AW468" s="64"/>
      <c r="AX468" s="57">
        <f>SUM(AX463:AX467)</f>
      </c>
    </row>
    <row r="469">
      <c r="A469" s="34"/>
      <c r="B469" s="89" t="s">
        <v>114</v>
      </c>
      <c r="C469" s="36" t="s">
        <v>59</v>
      </c>
      <c r="D469" s="37" t="s">
        <v>93</v>
      </c>
      <c r="E469" s="53" t="s">
        <v>74</v>
      </c>
      <c r="F469" s="39">
        <f t="shared" ref="F469:F472" si="761">G469+H469+I469</f>
      </c>
      <c r="G469" s="40">
        <v>2556.38</v>
      </c>
      <c r="H469" s="73">
        <v>2344.68</v>
      </c>
      <c r="I469" s="103">
        <v>0</v>
      </c>
      <c r="J469" s="42">
        <v>3</v>
      </c>
      <c r="K469" s="39">
        <v>10032.179999999978</v>
      </c>
      <c r="L469" s="42">
        <v>0</v>
      </c>
      <c r="M469" s="39">
        <v>0</v>
      </c>
      <c r="N469" s="44">
        <v>0</v>
      </c>
      <c r="O469" s="45">
        <f t="shared" si="844"/>
      </c>
      <c r="P469" s="46"/>
      <c r="Q469" s="47">
        <f t="shared" si="263"/>
      </c>
      <c r="R469" s="42">
        <f t="shared" ref="R469:R472" si="493">J469+L469</f>
      </c>
      <c r="S469" s="39">
        <f t="shared" ref="S469:S472" si="607">K469+M469</f>
      </c>
      <c r="T469" s="48">
        <f t="shared" si="157"/>
      </c>
      <c r="U469" s="48">
        <f t="shared" si="197"/>
      </c>
      <c r="V469" s="48">
        <f t="shared" si="60"/>
      </c>
      <c r="W469" s="49">
        <v>2</v>
      </c>
      <c r="X469" s="48">
        <f t="shared" si="114"/>
      </c>
      <c r="Y469" s="48">
        <f t="shared" si="645"/>
      </c>
      <c r="Z469" s="48">
        <f t="shared" si="801"/>
      </c>
      <c r="AA469" s="48">
        <f t="shared" si="218"/>
      </c>
      <c r="AB469" s="48">
        <f t="shared" si="283"/>
      </c>
      <c r="AC469" s="45">
        <f t="shared" si="135"/>
      </c>
      <c r="AD469" s="45">
        <f t="shared" si="177"/>
      </c>
      <c r="AE469" s="45">
        <f>AP470/AM469</f>
      </c>
      <c r="AF469" s="45">
        <f t="shared" si="94"/>
      </c>
      <c r="AG469" s="45">
        <f t="shared" si="665"/>
      </c>
      <c r="AH469" s="45">
        <f t="shared" si="824"/>
      </c>
      <c r="AI469" s="45">
        <f t="shared" si="240"/>
      </c>
      <c r="AJ469" s="50">
        <v>62</v>
      </c>
      <c r="AK469" s="43">
        <v>31686</v>
      </c>
      <c r="AL469" s="43">
        <v>573</v>
      </c>
      <c r="AM469" s="43">
        <v>584</v>
      </c>
      <c r="AN469" s="43">
        <v>120</v>
      </c>
      <c r="AO469" s="50">
        <v>16</v>
      </c>
      <c r="AP469" s="50">
        <v>57</v>
      </c>
      <c r="AQ469" s="50">
        <v>96</v>
      </c>
      <c r="AR469" s="50">
        <v>5</v>
      </c>
      <c r="AS469" s="50">
        <v>2</v>
      </c>
      <c r="AT469" s="50">
        <v>0</v>
      </c>
      <c r="AU469" s="50">
        <v>26</v>
      </c>
      <c r="AV469" s="51"/>
      <c r="AW469" s="51"/>
      <c r="AX469" s="52">
        <f t="shared" ref="AX469:AX472" si="379">COUNT(AU469)</f>
      </c>
    </row>
    <row r="470">
      <c r="A470" s="34"/>
      <c r="B470" s="89" t="s">
        <v>114</v>
      </c>
      <c r="C470" s="35" t="s">
        <v>59</v>
      </c>
      <c r="D470" s="37" t="s">
        <v>93</v>
      </c>
      <c r="E470" s="53" t="s">
        <v>75</v>
      </c>
      <c r="F470" s="39">
        <f t="shared" si="761"/>
      </c>
      <c r="G470" s="40">
        <v>2152.69</v>
      </c>
      <c r="H470" s="39">
        <v>2578.64</v>
      </c>
      <c r="I470" s="103">
        <v>0</v>
      </c>
      <c r="J470" s="42">
        <v>7</v>
      </c>
      <c r="K470" s="39">
        <v>16731.000000000015</v>
      </c>
      <c r="L470" s="42">
        <v>1</v>
      </c>
      <c r="M470" s="39">
        <v>5096.52</v>
      </c>
      <c r="N470" s="44">
        <v>0</v>
      </c>
      <c r="O470" s="45">
        <f t="shared" si="844"/>
      </c>
      <c r="P470" s="46"/>
      <c r="Q470" s="47">
        <f t="shared" si="263"/>
      </c>
      <c r="R470" s="42">
        <f t="shared" si="493"/>
      </c>
      <c r="S470" s="39">
        <f t="shared" si="607"/>
      </c>
      <c r="T470" s="48">
        <f t="shared" si="157"/>
      </c>
      <c r="U470" s="48">
        <f t="shared" si="197"/>
      </c>
      <c r="V470" s="48">
        <f t="shared" si="60"/>
      </c>
      <c r="W470" s="49">
        <v>7</v>
      </c>
      <c r="X470" s="48">
        <f t="shared" si="114"/>
      </c>
      <c r="Y470" s="48">
        <f t="shared" si="645"/>
      </c>
      <c r="Z470" s="48">
        <f t="shared" si="801"/>
      </c>
      <c r="AA470" s="48">
        <f t="shared" si="218"/>
      </c>
      <c r="AB470" s="48">
        <f t="shared" si="283"/>
      </c>
      <c r="AC470" s="45">
        <f t="shared" si="135"/>
      </c>
      <c r="AD470" s="45">
        <f t="shared" si="177"/>
      </c>
      <c r="AE470" s="45">
        <f t="shared" ref="AE470:AE486" si="33">AP470/AM470</f>
      </c>
      <c r="AF470" s="45">
        <f t="shared" si="94"/>
      </c>
      <c r="AG470" s="45">
        <f t="shared" si="665"/>
      </c>
      <c r="AH470" s="45">
        <f t="shared" si="824"/>
      </c>
      <c r="AI470" s="45">
        <f t="shared" si="240"/>
      </c>
      <c r="AJ470" s="50">
        <v>62</v>
      </c>
      <c r="AK470" s="43">
        <v>33040</v>
      </c>
      <c r="AL470" s="43">
        <v>504</v>
      </c>
      <c r="AM470" s="43">
        <v>510</v>
      </c>
      <c r="AN470" s="43">
        <v>115</v>
      </c>
      <c r="AO470" s="50">
        <v>31</v>
      </c>
      <c r="AP470" s="43">
        <v>99</v>
      </c>
      <c r="AQ470" s="43">
        <v>102</v>
      </c>
      <c r="AR470" s="50">
        <v>8</v>
      </c>
      <c r="AS470" s="50">
        <v>6</v>
      </c>
      <c r="AT470" s="50">
        <v>3</v>
      </c>
      <c r="AU470" s="50">
        <v>20</v>
      </c>
      <c r="AV470" s="51"/>
      <c r="AW470" s="51"/>
      <c r="AX470" s="52">
        <f t="shared" si="379"/>
      </c>
    </row>
    <row r="471">
      <c r="A471" s="34"/>
      <c r="B471" s="89" t="s">
        <v>114</v>
      </c>
      <c r="C471" s="35" t="s">
        <v>59</v>
      </c>
      <c r="D471" s="37" t="s">
        <v>93</v>
      </c>
      <c r="E471" s="53" t="s">
        <v>76</v>
      </c>
      <c r="F471" s="39">
        <f t="shared" si="761"/>
      </c>
      <c r="G471" s="40">
        <v>2235.78</v>
      </c>
      <c r="H471" s="39">
        <v>2954.5</v>
      </c>
      <c r="I471" s="103">
        <v>0</v>
      </c>
      <c r="J471" s="42">
        <v>9</v>
      </c>
      <c r="K471" s="39">
        <v>21557.58</v>
      </c>
      <c r="L471" s="42">
        <v>0</v>
      </c>
      <c r="M471" s="39">
        <v>0</v>
      </c>
      <c r="N471" s="44">
        <v>1</v>
      </c>
      <c r="O471" s="45">
        <f t="shared" si="844"/>
      </c>
      <c r="P471" s="46"/>
      <c r="Q471" s="47">
        <f t="shared" si="263"/>
      </c>
      <c r="R471" s="42">
        <f t="shared" si="493"/>
      </c>
      <c r="S471" s="39">
        <f t="shared" si="607"/>
      </c>
      <c r="T471" s="48">
        <f t="shared" si="157"/>
      </c>
      <c r="U471" s="48">
        <f t="shared" si="197"/>
      </c>
      <c r="V471" s="48">
        <f t="shared" si="60"/>
      </c>
      <c r="W471" s="49">
        <v>7</v>
      </c>
      <c r="X471" s="48">
        <f t="shared" si="114"/>
      </c>
      <c r="Y471" s="48">
        <f t="shared" si="645"/>
      </c>
      <c r="Z471" s="48">
        <f t="shared" si="801"/>
      </c>
      <c r="AA471" s="48">
        <f t="shared" si="218"/>
      </c>
      <c r="AB471" s="48">
        <f t="shared" si="283"/>
      </c>
      <c r="AC471" s="45">
        <f t="shared" si="135"/>
      </c>
      <c r="AD471" s="45">
        <f t="shared" si="177"/>
      </c>
      <c r="AE471" s="45">
        <f t="shared" si="33"/>
      </c>
      <c r="AF471" s="45">
        <f t="shared" si="94"/>
      </c>
      <c r="AG471" s="45">
        <f t="shared" si="665"/>
      </c>
      <c r="AH471" s="45">
        <f t="shared" si="824"/>
      </c>
      <c r="AI471" s="45">
        <f t="shared" si="240"/>
      </c>
      <c r="AJ471" s="50">
        <v>63</v>
      </c>
      <c r="AK471" s="43">
        <v>37881</v>
      </c>
      <c r="AL471" s="43">
        <v>655</v>
      </c>
      <c r="AM471" s="43">
        <v>684</v>
      </c>
      <c r="AN471" s="43">
        <v>149</v>
      </c>
      <c r="AO471" s="50">
        <v>31</v>
      </c>
      <c r="AP471" s="43">
        <v>105</v>
      </c>
      <c r="AQ471" s="43">
        <v>131</v>
      </c>
      <c r="AR471" s="50">
        <v>11</v>
      </c>
      <c r="AS471" s="50">
        <v>12</v>
      </c>
      <c r="AT471" s="50">
        <v>3</v>
      </c>
      <c r="AU471" s="50">
        <v>34</v>
      </c>
      <c r="AV471" s="51"/>
      <c r="AW471" s="51"/>
      <c r="AX471" s="52">
        <f t="shared" si="379"/>
      </c>
    </row>
    <row r="472">
      <c r="A472" s="34"/>
      <c r="B472" s="89" t="s">
        <v>114</v>
      </c>
      <c r="C472" s="36" t="s">
        <v>59</v>
      </c>
      <c r="D472" s="37" t="s">
        <v>93</v>
      </c>
      <c r="E472" s="53" t="s">
        <v>78</v>
      </c>
      <c r="F472" s="39">
        <f t="shared" si="761"/>
      </c>
      <c r="G472" s="68">
        <v>2380.94</v>
      </c>
      <c r="H472" s="39">
        <v>1873.52</v>
      </c>
      <c r="I472" s="103">
        <v>0</v>
      </c>
      <c r="J472" s="42">
        <v>4</v>
      </c>
      <c r="K472" s="39">
        <v>9509.050000000017</v>
      </c>
      <c r="L472" s="42">
        <v>0</v>
      </c>
      <c r="M472" s="39">
        <v>0</v>
      </c>
      <c r="N472" s="44">
        <v>1</v>
      </c>
      <c r="O472" s="45">
        <f t="shared" si="844"/>
      </c>
      <c r="P472" s="46"/>
      <c r="Q472" s="47">
        <f t="shared" si="263"/>
      </c>
      <c r="R472" s="42">
        <f t="shared" si="493"/>
      </c>
      <c r="S472" s="39">
        <f t="shared" si="607"/>
      </c>
      <c r="T472" s="48">
        <f t="shared" si="157"/>
      </c>
      <c r="U472" s="48">
        <f t="shared" si="197"/>
      </c>
      <c r="V472" s="48">
        <f t="shared" si="60"/>
      </c>
      <c r="W472" s="49">
        <v>4</v>
      </c>
      <c r="X472" s="48">
        <f t="shared" si="114"/>
      </c>
      <c r="Y472" s="48">
        <f t="shared" si="645"/>
      </c>
      <c r="Z472" s="48">
        <f t="shared" si="801"/>
      </c>
      <c r="AA472" s="48">
        <f t="shared" si="218"/>
      </c>
      <c r="AB472" s="48">
        <f t="shared" si="283"/>
      </c>
      <c r="AC472" s="45">
        <f t="shared" si="135"/>
      </c>
      <c r="AD472" s="45">
        <f t="shared" si="177"/>
      </c>
      <c r="AE472" s="45">
        <f t="shared" si="33"/>
      </c>
      <c r="AF472" s="45">
        <f t="shared" si="94"/>
      </c>
      <c r="AG472" s="45">
        <f t="shared" si="665"/>
      </c>
      <c r="AH472" s="45">
        <f t="shared" si="824"/>
      </c>
      <c r="AI472" s="45">
        <f t="shared" si="240"/>
      </c>
      <c r="AJ472" s="50">
        <v>64</v>
      </c>
      <c r="AK472" s="43">
        <v>26411</v>
      </c>
      <c r="AL472" s="43">
        <v>489</v>
      </c>
      <c r="AM472" s="43">
        <v>501</v>
      </c>
      <c r="AN472" s="43">
        <v>112</v>
      </c>
      <c r="AO472" s="50">
        <v>27</v>
      </c>
      <c r="AP472" s="43">
        <v>55</v>
      </c>
      <c r="AQ472" s="43">
        <v>108</v>
      </c>
      <c r="AR472" s="50">
        <v>6</v>
      </c>
      <c r="AS472" s="50">
        <v>2</v>
      </c>
      <c r="AT472" s="50">
        <v>1</v>
      </c>
      <c r="AU472" s="50">
        <v>17</v>
      </c>
      <c r="AV472" s="51"/>
      <c r="AW472" s="51"/>
      <c r="AX472" s="52">
        <f t="shared" si="379"/>
      </c>
    </row>
    <row r="473">
      <c r="A473" s="34"/>
      <c r="B473" s="94" t="s">
        <v>65</v>
      </c>
      <c r="C473" s="94"/>
      <c r="D473" s="94"/>
      <c r="E473" s="94"/>
      <c r="F473" s="55">
        <f>SUM(F469:F472)</f>
      </c>
      <c r="G473" s="56">
        <f>SUM(G469:G472)</f>
      </c>
      <c r="H473" s="55">
        <f>SUM(H469:H472)</f>
      </c>
      <c r="I473" s="46">
        <f>SUM(I469:I472)</f>
      </c>
      <c r="J473" s="57">
        <f>SUM(J469:J472)</f>
      </c>
      <c r="K473" s="55">
        <f>SUM(K469:K472)</f>
      </c>
      <c r="L473" s="57">
        <f>SUM(L469:L472)</f>
      </c>
      <c r="M473" s="55">
        <f>SUM(M469:M472)</f>
      </c>
      <c r="N473" s="57">
        <f>SUM(N469:N472)</f>
      </c>
      <c r="O473" s="59">
        <f t="shared" si="844"/>
      </c>
      <c r="P473" s="60">
        <f>SUM(P469:P472)</f>
      </c>
      <c r="Q473" s="47">
        <f t="shared" si="263"/>
      </c>
      <c r="R473" s="57">
        <f>SUM(R469:R472)</f>
      </c>
      <c r="S473" s="55">
        <f>SUM(S469:S472)</f>
      </c>
      <c r="T473" s="61">
        <f t="shared" si="157"/>
      </c>
      <c r="U473" s="61">
        <f t="shared" si="197"/>
      </c>
      <c r="V473" s="61">
        <f t="shared" si="60"/>
      </c>
      <c r="W473" s="62">
        <f>SUM(W469:W472)</f>
      </c>
      <c r="X473" s="61">
        <f t="shared" si="114"/>
      </c>
      <c r="Y473" s="61">
        <f t="shared" si="645"/>
      </c>
      <c r="Z473" s="61">
        <f t="shared" si="801"/>
      </c>
      <c r="AA473" s="61">
        <f t="shared" si="218"/>
      </c>
      <c r="AB473" s="61">
        <f t="shared" si="283"/>
      </c>
      <c r="AC473" s="59">
        <f t="shared" si="135"/>
      </c>
      <c r="AD473" s="59">
        <f t="shared" si="177"/>
      </c>
      <c r="AE473" s="59">
        <f t="shared" si="33"/>
      </c>
      <c r="AF473" s="59">
        <f t="shared" si="94"/>
      </c>
      <c r="AG473" s="59">
        <f t="shared" si="665"/>
      </c>
      <c r="AH473" s="59">
        <f t="shared" si="824"/>
      </c>
      <c r="AI473" s="59">
        <f t="shared" si="240"/>
      </c>
      <c r="AJ473" s="63">
        <f>AVERAGE(AJ469:AJ472)</f>
      </c>
      <c r="AK473" s="63">
        <f>SUM(AK469:AK472)</f>
      </c>
      <c r="AL473" s="63">
        <f>SUM(AL469:AL472)</f>
      </c>
      <c r="AM473" s="63">
        <f>SUM(AM469:AM472)</f>
      </c>
      <c r="AN473" s="63">
        <f>SUM(AN469:AN472)</f>
      </c>
      <c r="AO473" s="63">
        <f>SUM(AO469:AO472)</f>
      </c>
      <c r="AP473" s="63">
        <f>SUM(AP469:AP472)</f>
      </c>
      <c r="AQ473" s="63">
        <f>SUM(AQ469:AQ472)</f>
      </c>
      <c r="AR473" s="63">
        <f>SUM(AR469:AR472)</f>
      </c>
      <c r="AS473" s="63">
        <f>SUM(AS469:AS472)</f>
      </c>
      <c r="AT473" s="63">
        <f>SUM(AT469:AT472)</f>
      </c>
      <c r="AU473" s="63">
        <f>SUM(AU469:AU472)</f>
      </c>
      <c r="AV473" s="64"/>
      <c r="AW473" s="64"/>
      <c r="AX473" s="57">
        <f>SUM(AX469:AX472)</f>
      </c>
    </row>
    <row r="474">
      <c r="A474" s="34"/>
      <c r="B474" s="89" t="s">
        <v>114</v>
      </c>
      <c r="C474" s="97" t="s">
        <v>81</v>
      </c>
      <c r="D474" s="98" t="s">
        <v>67</v>
      </c>
      <c r="E474" s="53" t="s">
        <v>79</v>
      </c>
      <c r="F474" s="39">
        <f t="shared" ref="F474:F477" si="762">G474+H474+I474</f>
      </c>
      <c r="G474" s="39">
        <v>1431.58</v>
      </c>
      <c r="H474" s="39">
        <v>2271.91</v>
      </c>
      <c r="I474" s="103">
        <v>0</v>
      </c>
      <c r="J474" s="42">
        <v>2</v>
      </c>
      <c r="K474" s="39">
        <v>5096.5199999999895</v>
      </c>
      <c r="L474" s="42">
        <v>0</v>
      </c>
      <c r="M474" s="39">
        <v>0</v>
      </c>
      <c r="N474" s="44">
        <v>0</v>
      </c>
      <c r="O474" s="45">
        <f t="shared" si="844"/>
      </c>
      <c r="P474" s="46"/>
      <c r="Q474" s="47">
        <f t="shared" si="263"/>
      </c>
      <c r="R474" s="42">
        <f t="shared" ref="R474:R477" si="494">J474+L474</f>
      </c>
      <c r="S474" s="39">
        <f t="shared" ref="S474:S477" si="608">K474+M474</f>
      </c>
      <c r="T474" s="48">
        <f t="shared" si="157"/>
      </c>
      <c r="U474" s="48">
        <f t="shared" si="197"/>
      </c>
      <c r="V474" s="48">
        <f t="shared" si="60"/>
      </c>
      <c r="W474" s="49">
        <v>2</v>
      </c>
      <c r="X474" s="48">
        <f t="shared" si="114"/>
      </c>
      <c r="Y474" s="48">
        <f t="shared" si="645"/>
      </c>
      <c r="Z474" s="48">
        <f t="shared" si="801"/>
      </c>
      <c r="AA474" s="48">
        <f t="shared" si="218"/>
      </c>
      <c r="AB474" s="48">
        <f t="shared" si="283"/>
      </c>
      <c r="AC474" s="45">
        <f t="shared" si="135"/>
      </c>
      <c r="AD474" s="45">
        <f t="shared" si="177"/>
      </c>
      <c r="AE474" s="45">
        <f t="shared" si="33"/>
      </c>
      <c r="AF474" s="45">
        <f t="shared" si="94"/>
      </c>
      <c r="AG474" s="45">
        <f t="shared" si="665"/>
      </c>
      <c r="AH474" s="45">
        <f t="shared" si="824"/>
      </c>
      <c r="AI474" s="45">
        <f t="shared" si="240"/>
      </c>
      <c r="AJ474" s="50">
        <v>63</v>
      </c>
      <c r="AK474" s="43">
        <v>27573</v>
      </c>
      <c r="AL474" s="43">
        <v>449</v>
      </c>
      <c r="AM474" s="43">
        <v>458</v>
      </c>
      <c r="AN474" s="43">
        <v>95</v>
      </c>
      <c r="AO474" s="50">
        <v>21</v>
      </c>
      <c r="AP474" s="50">
        <v>60</v>
      </c>
      <c r="AQ474" s="43">
        <v>77</v>
      </c>
      <c r="AR474" s="50">
        <v>2</v>
      </c>
      <c r="AS474" s="50">
        <v>4</v>
      </c>
      <c r="AT474" s="50">
        <v>0</v>
      </c>
      <c r="AU474" s="50">
        <v>14</v>
      </c>
      <c r="AV474" s="51"/>
      <c r="AW474" s="51"/>
      <c r="AX474" s="52">
        <f t="shared" ref="AX474:AX477" si="380">COUNT(AU474)</f>
      </c>
    </row>
    <row r="475">
      <c r="A475" s="34"/>
      <c r="B475" s="89" t="s">
        <v>80</v>
      </c>
      <c r="C475" s="101" t="s">
        <v>81</v>
      </c>
      <c r="D475" s="98" t="s">
        <v>67</v>
      </c>
      <c r="E475" s="71" t="s">
        <v>82</v>
      </c>
      <c r="F475" s="39">
        <f t="shared" si="762"/>
      </c>
      <c r="G475" s="39">
        <v>1951.05</v>
      </c>
      <c r="H475" s="39">
        <v>1478.43</v>
      </c>
      <c r="I475" s="103">
        <v>0</v>
      </c>
      <c r="J475" s="44">
        <v>6</v>
      </c>
      <c r="K475" s="73">
        <v>13629.330000000016</v>
      </c>
      <c r="L475" s="44">
        <v>0</v>
      </c>
      <c r="M475" s="73">
        <v>0</v>
      </c>
      <c r="N475" s="44">
        <v>0</v>
      </c>
      <c r="O475" s="45">
        <f t="shared" si="844"/>
      </c>
      <c r="P475" s="46"/>
      <c r="Q475" s="47">
        <f t="shared" si="263"/>
      </c>
      <c r="R475" s="42">
        <f t="shared" si="494"/>
      </c>
      <c r="S475" s="39">
        <f t="shared" si="608"/>
      </c>
      <c r="T475" s="48">
        <f t="shared" si="157"/>
      </c>
      <c r="U475" s="48">
        <f t="shared" si="197"/>
      </c>
      <c r="V475" s="48">
        <f t="shared" si="60"/>
      </c>
      <c r="W475" s="49">
        <v>5</v>
      </c>
      <c r="X475" s="48">
        <f t="shared" si="114"/>
      </c>
      <c r="Y475" s="48">
        <f t="shared" si="645"/>
      </c>
      <c r="Z475" s="48">
        <f t="shared" si="801"/>
      </c>
      <c r="AA475" s="48">
        <f t="shared" si="218"/>
      </c>
      <c r="AB475" s="48">
        <f t="shared" si="283"/>
      </c>
      <c r="AC475" s="45">
        <f t="shared" si="135"/>
      </c>
      <c r="AD475" s="45">
        <f t="shared" si="177"/>
      </c>
      <c r="AE475" s="45">
        <f t="shared" si="33"/>
      </c>
      <c r="AF475" s="45">
        <f t="shared" si="94"/>
      </c>
      <c r="AG475" s="45">
        <f t="shared" si="665"/>
      </c>
      <c r="AH475" s="45">
        <f t="shared" si="824"/>
      </c>
      <c r="AI475" s="45">
        <f t="shared" si="240"/>
      </c>
      <c r="AJ475" s="50">
        <v>63</v>
      </c>
      <c r="AK475" s="72">
        <v>23133</v>
      </c>
      <c r="AL475" s="72">
        <v>397</v>
      </c>
      <c r="AM475" s="72">
        <v>426</v>
      </c>
      <c r="AN475" s="72">
        <v>89</v>
      </c>
      <c r="AO475" s="50">
        <v>26</v>
      </c>
      <c r="AP475" s="43">
        <v>81</v>
      </c>
      <c r="AQ475" s="43">
        <v>80</v>
      </c>
      <c r="AR475" s="50">
        <v>6</v>
      </c>
      <c r="AS475" s="43">
        <v>6</v>
      </c>
      <c r="AT475" s="43">
        <v>3</v>
      </c>
      <c r="AU475" s="43">
        <v>9</v>
      </c>
      <c r="AV475" s="51"/>
      <c r="AW475" s="51"/>
      <c r="AX475" s="52">
        <f t="shared" si="380"/>
      </c>
    </row>
    <row r="476">
      <c r="A476" s="34"/>
      <c r="B476" s="96" t="s">
        <v>80</v>
      </c>
      <c r="C476" s="36" t="s">
        <v>81</v>
      </c>
      <c r="D476" s="98" t="s">
        <v>67</v>
      </c>
      <c r="E476" s="71" t="s">
        <v>83</v>
      </c>
      <c r="F476" s="74">
        <f t="shared" si="762"/>
      </c>
      <c r="G476" s="39">
        <v>1492.01</v>
      </c>
      <c r="H476" s="39">
        <v>1622.1</v>
      </c>
      <c r="I476" s="103">
        <v>0</v>
      </c>
      <c r="J476" s="44">
        <v>3</v>
      </c>
      <c r="K476" s="39">
        <v>6537.959999999992</v>
      </c>
      <c r="L476" s="42">
        <v>0</v>
      </c>
      <c r="M476" s="39">
        <v>0</v>
      </c>
      <c r="N476" s="44">
        <v>0</v>
      </c>
      <c r="O476" s="45">
        <f t="shared" si="844"/>
      </c>
      <c r="P476" s="46"/>
      <c r="Q476" s="47">
        <f t="shared" si="263"/>
      </c>
      <c r="R476" s="42">
        <f t="shared" si="494"/>
      </c>
      <c r="S476" s="39">
        <f t="shared" si="608"/>
      </c>
      <c r="T476" s="48">
        <f t="shared" si="157"/>
      </c>
      <c r="U476" s="48">
        <f t="shared" si="197"/>
      </c>
      <c r="V476" s="48">
        <f t="shared" si="60"/>
      </c>
      <c r="W476" s="49">
        <v>3</v>
      </c>
      <c r="X476" s="48">
        <f t="shared" si="114"/>
      </c>
      <c r="Y476" s="48">
        <f t="shared" si="645"/>
      </c>
      <c r="Z476" s="48">
        <f t="shared" si="801"/>
      </c>
      <c r="AA476" s="48">
        <f t="shared" si="218"/>
      </c>
      <c r="AB476" s="48">
        <f t="shared" si="283"/>
      </c>
      <c r="AC476" s="45">
        <f t="shared" si="135"/>
      </c>
      <c r="AD476" s="45">
        <f t="shared" si="177"/>
      </c>
      <c r="AE476" s="45">
        <f t="shared" si="33"/>
      </c>
      <c r="AF476" s="45">
        <f t="shared" si="94"/>
      </c>
      <c r="AG476" s="45">
        <f t="shared" si="665"/>
      </c>
      <c r="AH476" s="45">
        <f t="shared" si="824"/>
      </c>
      <c r="AI476" s="45">
        <f t="shared" si="240"/>
      </c>
      <c r="AJ476" s="44">
        <v>63</v>
      </c>
      <c r="AK476" s="42">
        <v>22494</v>
      </c>
      <c r="AL476" s="42">
        <v>420</v>
      </c>
      <c r="AM476" s="42">
        <v>434</v>
      </c>
      <c r="AN476" s="42">
        <v>82</v>
      </c>
      <c r="AO476" s="50">
        <v>23</v>
      </c>
      <c r="AP476" s="42">
        <v>49</v>
      </c>
      <c r="AQ476" s="43">
        <v>65</v>
      </c>
      <c r="AR476" s="50">
        <v>3</v>
      </c>
      <c r="AS476" s="44">
        <v>2</v>
      </c>
      <c r="AT476" s="44">
        <v>1</v>
      </c>
      <c r="AU476" s="44">
        <v>16</v>
      </c>
      <c r="AV476" s="51"/>
      <c r="AW476" s="51"/>
      <c r="AX476" s="52">
        <f t="shared" si="380"/>
      </c>
    </row>
    <row r="477">
      <c r="A477" s="34"/>
      <c r="B477" s="96" t="s">
        <v>80</v>
      </c>
      <c r="C477" s="36" t="s">
        <v>81</v>
      </c>
      <c r="D477" s="98" t="s">
        <v>67</v>
      </c>
      <c r="E477" s="71" t="s">
        <v>85</v>
      </c>
      <c r="F477" s="39">
        <f t="shared" si="762"/>
      </c>
      <c r="G477" s="39">
        <v>2688.05</v>
      </c>
      <c r="H477" s="39">
        <v>1728.65</v>
      </c>
      <c r="I477" s="103">
        <v>0</v>
      </c>
      <c r="J477" s="42">
        <v>3</v>
      </c>
      <c r="K477" s="39">
        <v>8764.479999999981</v>
      </c>
      <c r="L477" s="42">
        <v>1</v>
      </c>
      <c r="M477" s="39">
        <v>6216.209999999999</v>
      </c>
      <c r="N477" s="44">
        <v>0</v>
      </c>
      <c r="O477" s="45">
        <f t="shared" si="844"/>
      </c>
      <c r="P477" s="46"/>
      <c r="Q477" s="47">
        <f t="shared" si="263"/>
      </c>
      <c r="R477" s="42">
        <f t="shared" si="494"/>
      </c>
      <c r="S477" s="39">
        <f t="shared" si="608"/>
      </c>
      <c r="T477" s="48">
        <f t="shared" si="157"/>
      </c>
      <c r="U477" s="48">
        <f t="shared" si="197"/>
      </c>
      <c r="V477" s="48">
        <f t="shared" si="60"/>
      </c>
      <c r="W477" s="49">
        <v>4</v>
      </c>
      <c r="X477" s="48">
        <f t="shared" si="114"/>
      </c>
      <c r="Y477" s="48">
        <f t="shared" si="645"/>
      </c>
      <c r="Z477" s="48">
        <f t="shared" si="801"/>
      </c>
      <c r="AA477" s="48">
        <f t="shared" si="218"/>
      </c>
      <c r="AB477" s="48">
        <f t="shared" si="283"/>
      </c>
      <c r="AC477" s="45">
        <f t="shared" si="135"/>
      </c>
      <c r="AD477" s="45">
        <f t="shared" si="177"/>
      </c>
      <c r="AE477" s="45">
        <f t="shared" si="33"/>
      </c>
      <c r="AF477" s="45">
        <f t="shared" si="94"/>
      </c>
      <c r="AG477" s="45">
        <f t="shared" si="665"/>
      </c>
      <c r="AH477" s="45">
        <f t="shared" si="824"/>
      </c>
      <c r="AI477" s="45">
        <f t="shared" si="240"/>
      </c>
      <c r="AJ477" s="50">
        <v>62</v>
      </c>
      <c r="AK477" s="43">
        <v>24087</v>
      </c>
      <c r="AL477" s="72">
        <v>562</v>
      </c>
      <c r="AM477" s="72">
        <v>567</v>
      </c>
      <c r="AN477" s="72">
        <v>121</v>
      </c>
      <c r="AO477" s="50">
        <v>14</v>
      </c>
      <c r="AP477" s="43">
        <v>66</v>
      </c>
      <c r="AQ477" s="43">
        <v>88</v>
      </c>
      <c r="AR477" s="50">
        <v>4</v>
      </c>
      <c r="AS477" s="50">
        <v>4</v>
      </c>
      <c r="AT477" s="50">
        <v>4</v>
      </c>
      <c r="AU477" s="50">
        <v>7</v>
      </c>
      <c r="AV477" s="51"/>
      <c r="AW477" s="51"/>
      <c r="AX477" s="52">
        <f t="shared" si="380"/>
      </c>
    </row>
    <row r="478">
      <c r="A478" s="34"/>
      <c r="B478" s="54" t="s">
        <v>65</v>
      </c>
      <c r="C478" s="54"/>
      <c r="D478" s="54"/>
      <c r="E478" s="54"/>
      <c r="F478" s="55">
        <f>SUM(F474:F477)</f>
      </c>
      <c r="G478" s="55">
        <f>SUM(G474:G477)</f>
      </c>
      <c r="H478" s="55">
        <f>SUM(H474:H477)</f>
      </c>
      <c r="I478" s="46">
        <f>SUM(I474:I477)</f>
      </c>
      <c r="J478" s="57">
        <f>SUM(J474:J477)</f>
      </c>
      <c r="K478" s="55">
        <f>SUM(K474:K477)</f>
      </c>
      <c r="L478" s="57">
        <f>SUM(L474:L477)</f>
      </c>
      <c r="M478" s="55">
        <f>SUM(M474:M477)</f>
      </c>
      <c r="N478" s="57">
        <f>SUM(N474:N477)</f>
      </c>
      <c r="O478" s="59">
        <f t="shared" si="844"/>
      </c>
      <c r="P478" s="60">
        <f>SUM(P474:P477)</f>
      </c>
      <c r="Q478" s="47">
        <f t="shared" si="263"/>
      </c>
      <c r="R478" s="57">
        <f>SUM(R474:R477)</f>
      </c>
      <c r="S478" s="55">
        <f>SUM(S474:S477)</f>
      </c>
      <c r="T478" s="61">
        <f t="shared" si="157"/>
      </c>
      <c r="U478" s="61">
        <f t="shared" si="197"/>
      </c>
      <c r="V478" s="61">
        <f t="shared" si="60"/>
      </c>
      <c r="W478" s="62">
        <f>SUM(W474:W477)</f>
      </c>
      <c r="X478" s="61">
        <f t="shared" si="114"/>
      </c>
      <c r="Y478" s="61">
        <f t="shared" si="645"/>
      </c>
      <c r="Z478" s="61">
        <f t="shared" si="801"/>
      </c>
      <c r="AA478" s="61">
        <f t="shared" si="218"/>
      </c>
      <c r="AB478" s="61">
        <f t="shared" si="283"/>
      </c>
      <c r="AC478" s="59">
        <f t="shared" si="135"/>
      </c>
      <c r="AD478" s="59">
        <f t="shared" si="177"/>
      </c>
      <c r="AE478" s="59">
        <f t="shared" si="33"/>
      </c>
      <c r="AF478" s="59">
        <f t="shared" si="94"/>
      </c>
      <c r="AG478" s="59">
        <f t="shared" si="665"/>
      </c>
      <c r="AH478" s="59">
        <f t="shared" si="824"/>
      </c>
      <c r="AI478" s="59">
        <f t="shared" si="240"/>
      </c>
      <c r="AJ478" s="57">
        <f>AVERAGE(AJ474:AJ477)</f>
      </c>
      <c r="AK478" s="57">
        <f>SUM(AK474:AK477)</f>
      </c>
      <c r="AL478" s="57">
        <f>SUM(AL474:AL477)</f>
      </c>
      <c r="AM478" s="57">
        <f>SUM(AM474:AM477)</f>
      </c>
      <c r="AN478" s="57">
        <f>SUM(AN474:AN477)</f>
      </c>
      <c r="AO478" s="63">
        <f>SUM(AO474:AO477)</f>
      </c>
      <c r="AP478" s="57">
        <f>SUM(AP474:AP477)</f>
      </c>
      <c r="AQ478" s="63">
        <f>SUM(AQ474:AQ477)</f>
      </c>
      <c r="AR478" s="63">
        <f>SUM(AR474:AR477)</f>
      </c>
      <c r="AS478" s="57">
        <f>SUM(AS474:AS477)</f>
      </c>
      <c r="AT478" s="57">
        <f>SUM(AT474:AT477)</f>
      </c>
      <c r="AU478" s="57">
        <f>SUM(AU474:AU477)</f>
      </c>
      <c r="AV478" s="64"/>
      <c r="AW478" s="64"/>
      <c r="AX478" s="57">
        <f>SUM(AX474:AX477)</f>
      </c>
    </row>
    <row r="479">
      <c r="A479" s="34"/>
      <c r="B479" s="89" t="s">
        <v>80</v>
      </c>
      <c r="C479" s="36" t="s">
        <v>81</v>
      </c>
      <c r="D479" s="37" t="s">
        <v>107</v>
      </c>
      <c r="E479" s="71" t="s">
        <v>86</v>
      </c>
      <c r="F479" s="74">
        <f t="shared" ref="F479:F481" si="763">G479+H479+I479</f>
      </c>
      <c r="G479" s="39">
        <v>2160.1</v>
      </c>
      <c r="H479" s="39">
        <v>1795.18</v>
      </c>
      <c r="I479" s="103">
        <v>0</v>
      </c>
      <c r="J479" s="42">
        <v>9</v>
      </c>
      <c r="K479" s="39">
        <v>19432.359999999986</v>
      </c>
      <c r="L479" s="42">
        <v>0</v>
      </c>
      <c r="M479" s="39">
        <v>0</v>
      </c>
      <c r="N479" s="44">
        <v>1</v>
      </c>
      <c r="O479" s="45">
        <f t="shared" si="844"/>
      </c>
      <c r="P479" s="46"/>
      <c r="Q479" s="47">
        <f t="shared" si="263"/>
      </c>
      <c r="R479" s="42">
        <f t="shared" ref="R479:R481" si="495">J479+L479</f>
      </c>
      <c r="S479" s="39">
        <f t="shared" ref="S479:S481" si="609">K479+M479</f>
      </c>
      <c r="T479" s="48">
        <f t="shared" si="157"/>
      </c>
      <c r="U479" s="48">
        <f t="shared" si="197"/>
      </c>
      <c r="V479" s="48">
        <f t="shared" si="60"/>
      </c>
      <c r="W479" s="49">
        <v>8</v>
      </c>
      <c r="X479" s="48">
        <f t="shared" si="114"/>
      </c>
      <c r="Y479" s="48">
        <f t="shared" si="645"/>
      </c>
      <c r="Z479" s="48">
        <f t="shared" si="801"/>
      </c>
      <c r="AA479" s="48">
        <f t="shared" si="218"/>
      </c>
      <c r="AB479" s="48">
        <f t="shared" si="283"/>
      </c>
      <c r="AC479" s="45">
        <f t="shared" si="135"/>
      </c>
      <c r="AD479" s="45">
        <f t="shared" si="177"/>
      </c>
      <c r="AE479" s="45">
        <f t="shared" si="33"/>
      </c>
      <c r="AF479" s="45">
        <f t="shared" si="94"/>
      </c>
      <c r="AG479" s="45">
        <f t="shared" si="665"/>
      </c>
      <c r="AH479" s="45">
        <f t="shared" si="824"/>
      </c>
      <c r="AI479" s="45">
        <f t="shared" si="240"/>
      </c>
      <c r="AJ479" s="44">
        <v>62</v>
      </c>
      <c r="AK479" s="42">
        <v>29756</v>
      </c>
      <c r="AL479" s="42">
        <v>609</v>
      </c>
      <c r="AM479" s="42">
        <v>667</v>
      </c>
      <c r="AN479" s="42">
        <v>113</v>
      </c>
      <c r="AO479" s="50">
        <v>22</v>
      </c>
      <c r="AP479" s="42">
        <v>71</v>
      </c>
      <c r="AQ479" s="50">
        <v>100</v>
      </c>
      <c r="AR479" s="50">
        <v>10</v>
      </c>
      <c r="AS479" s="42">
        <v>8</v>
      </c>
      <c r="AT479" s="42">
        <v>1</v>
      </c>
      <c r="AU479" s="42">
        <v>26</v>
      </c>
      <c r="AV479" s="51"/>
      <c r="AW479" s="51"/>
      <c r="AX479" s="52">
        <f t="shared" ref="AX479:AX481" si="381">COUNT(AU479)</f>
      </c>
    </row>
    <row r="480">
      <c r="A480" s="34"/>
      <c r="B480" s="89" t="s">
        <v>80</v>
      </c>
      <c r="C480" s="36" t="s">
        <v>81</v>
      </c>
      <c r="D480" s="37" t="s">
        <v>107</v>
      </c>
      <c r="E480" s="71" t="s">
        <v>87</v>
      </c>
      <c r="F480" s="74">
        <f t="shared" si="763"/>
      </c>
      <c r="G480" s="39">
        <v>2202.37</v>
      </c>
      <c r="H480" s="39">
        <v>2626.82</v>
      </c>
      <c r="I480" s="103">
        <v>0</v>
      </c>
      <c r="J480" s="44">
        <v>5</v>
      </c>
      <c r="K480" s="73">
        <v>11607.400000000023</v>
      </c>
      <c r="L480" s="44">
        <v>0</v>
      </c>
      <c r="M480" s="73">
        <v>0</v>
      </c>
      <c r="N480" s="44">
        <v>1</v>
      </c>
      <c r="O480" s="45">
        <f t="shared" si="844"/>
      </c>
      <c r="P480" s="46"/>
      <c r="Q480" s="47">
        <f t="shared" si="263"/>
      </c>
      <c r="R480" s="42">
        <f t="shared" si="495"/>
      </c>
      <c r="S480" s="39">
        <f t="shared" si="609"/>
      </c>
      <c r="T480" s="48">
        <f t="shared" si="157"/>
      </c>
      <c r="U480" s="48">
        <f t="shared" si="197"/>
      </c>
      <c r="V480" s="48">
        <f t="shared" si="60"/>
      </c>
      <c r="W480" s="49">
        <v>4</v>
      </c>
      <c r="X480" s="48">
        <f t="shared" si="114"/>
      </c>
      <c r="Y480" s="48">
        <f t="shared" si="645"/>
      </c>
      <c r="Z480" s="48">
        <f t="shared" si="801"/>
      </c>
      <c r="AA480" s="48">
        <f t="shared" si="218"/>
      </c>
      <c r="AB480" s="48">
        <f t="shared" si="283"/>
      </c>
      <c r="AC480" s="45">
        <f t="shared" si="135"/>
      </c>
      <c r="AD480" s="45">
        <f t="shared" si="177"/>
      </c>
      <c r="AE480" s="45">
        <f t="shared" si="33"/>
      </c>
      <c r="AF480" s="45">
        <f t="shared" si="94"/>
      </c>
      <c r="AG480" s="45">
        <f t="shared" si="665"/>
      </c>
      <c r="AH480" s="45">
        <f t="shared" si="824"/>
      </c>
      <c r="AI480" s="45">
        <f t="shared" si="240"/>
      </c>
      <c r="AJ480" s="44">
        <v>63</v>
      </c>
      <c r="AK480" s="42">
        <v>36175</v>
      </c>
      <c r="AL480" s="42">
        <v>646</v>
      </c>
      <c r="AM480" s="42">
        <v>689</v>
      </c>
      <c r="AN480" s="42">
        <v>149</v>
      </c>
      <c r="AO480" s="50">
        <v>32</v>
      </c>
      <c r="AP480" s="42">
        <v>107</v>
      </c>
      <c r="AQ480" s="50">
        <v>120</v>
      </c>
      <c r="AR480" s="50">
        <v>5</v>
      </c>
      <c r="AS480" s="44">
        <v>5</v>
      </c>
      <c r="AT480" s="44">
        <v>4</v>
      </c>
      <c r="AU480" s="44">
        <v>23</v>
      </c>
      <c r="AV480" s="51"/>
      <c r="AW480" s="51"/>
      <c r="AX480" s="52">
        <f t="shared" si="381"/>
      </c>
    </row>
    <row r="481">
      <c r="A481" s="34"/>
      <c r="B481" s="89" t="s">
        <v>80</v>
      </c>
      <c r="C481" s="36" t="s">
        <v>81</v>
      </c>
      <c r="D481" s="37" t="s">
        <v>107</v>
      </c>
      <c r="E481" s="71" t="s">
        <v>88</v>
      </c>
      <c r="F481" s="74">
        <f t="shared" si="763"/>
      </c>
      <c r="G481" s="39">
        <v>3822.81</v>
      </c>
      <c r="H481" s="39">
        <v>3064.41</v>
      </c>
      <c r="I481" s="103">
        <v>0</v>
      </c>
      <c r="J481" s="44">
        <v>14</v>
      </c>
      <c r="K481" s="39">
        <v>32733.51000000001</v>
      </c>
      <c r="L481" s="42">
        <v>0</v>
      </c>
      <c r="M481" s="39">
        <v>0</v>
      </c>
      <c r="N481" s="44">
        <v>1</v>
      </c>
      <c r="O481" s="45">
        <f t="shared" si="844"/>
      </c>
      <c r="P481" s="46"/>
      <c r="Q481" s="47">
        <f t="shared" si="263"/>
      </c>
      <c r="R481" s="42">
        <f t="shared" si="495"/>
      </c>
      <c r="S481" s="39">
        <f t="shared" si="609"/>
      </c>
      <c r="T481" s="48">
        <f t="shared" si="157"/>
      </c>
      <c r="U481" s="48">
        <f t="shared" si="197"/>
      </c>
      <c r="V481" s="48">
        <f t="shared" si="60"/>
      </c>
      <c r="W481" s="49">
        <v>11</v>
      </c>
      <c r="X481" s="48">
        <f t="shared" si="114"/>
      </c>
      <c r="Y481" s="48">
        <f t="shared" si="645"/>
      </c>
      <c r="Z481" s="48">
        <f t="shared" si="801"/>
      </c>
      <c r="AA481" s="48">
        <f t="shared" si="218"/>
      </c>
      <c r="AB481" s="48">
        <f t="shared" si="283"/>
      </c>
      <c r="AC481" s="45">
        <f t="shared" si="135"/>
      </c>
      <c r="AD481" s="45">
        <f t="shared" si="177"/>
      </c>
      <c r="AE481" s="45">
        <f t="shared" si="33"/>
      </c>
      <c r="AF481" s="45">
        <f t="shared" si="94"/>
      </c>
      <c r="AG481" s="45">
        <f t="shared" si="665"/>
      </c>
      <c r="AH481" s="45">
        <f t="shared" si="824"/>
      </c>
      <c r="AI481" s="45">
        <f t="shared" si="240"/>
      </c>
      <c r="AJ481" s="44">
        <v>63</v>
      </c>
      <c r="AK481" s="42">
        <v>36684</v>
      </c>
      <c r="AL481" s="42">
        <v>840</v>
      </c>
      <c r="AM481" s="42">
        <v>877</v>
      </c>
      <c r="AN481" s="42">
        <v>134</v>
      </c>
      <c r="AO481" s="50">
        <v>26</v>
      </c>
      <c r="AP481" s="42">
        <v>65</v>
      </c>
      <c r="AQ481" s="50">
        <v>124</v>
      </c>
      <c r="AR481" s="50">
        <v>15</v>
      </c>
      <c r="AS481" s="42">
        <v>10</v>
      </c>
      <c r="AT481" s="42">
        <v>3</v>
      </c>
      <c r="AU481" s="42">
        <v>21</v>
      </c>
      <c r="AV481" s="51"/>
      <c r="AW481" s="51"/>
      <c r="AX481" s="52">
        <f t="shared" si="381"/>
      </c>
    </row>
    <row r="482">
      <c r="A482" s="34"/>
      <c r="B482" s="54" t="s">
        <v>65</v>
      </c>
      <c r="C482" s="54"/>
      <c r="D482" s="54"/>
      <c r="E482" s="54"/>
      <c r="F482" s="76">
        <f>SUM(F479:F481)</f>
      </c>
      <c r="G482" s="55">
        <f>SUM(G479:G481)</f>
      </c>
      <c r="H482" s="55">
        <f>SUM(H479:H481)</f>
      </c>
      <c r="I482" s="46">
        <f>SUM(I479:I481)</f>
      </c>
      <c r="J482" s="57">
        <f>SUM(J479:J481)</f>
      </c>
      <c r="K482" s="55">
        <f>SUM(K479:K481)</f>
      </c>
      <c r="L482" s="57">
        <f>SUM(L479:L481)</f>
      </c>
      <c r="M482" s="55">
        <f>SUM(M479:M481)</f>
      </c>
      <c r="N482" s="57">
        <f>SUM(N479:N481)</f>
      </c>
      <c r="O482" s="59">
        <f t="shared" si="844"/>
      </c>
      <c r="P482" s="60">
        <f>SUM(P479:P481)</f>
      </c>
      <c r="Q482" s="47">
        <f t="shared" si="263"/>
      </c>
      <c r="R482" s="57">
        <f>SUM(R479:R481)</f>
      </c>
      <c r="S482" s="55">
        <f>SUM(S479:S481)</f>
      </c>
      <c r="T482" s="61">
        <f t="shared" si="157"/>
      </c>
      <c r="U482" s="61">
        <f t="shared" si="197"/>
      </c>
      <c r="V482" s="61">
        <f t="shared" si="60"/>
      </c>
      <c r="W482" s="62">
        <f>SUM(W479:W481)</f>
      </c>
      <c r="X482" s="61">
        <f t="shared" si="114"/>
      </c>
      <c r="Y482" s="61">
        <f t="shared" si="645"/>
      </c>
      <c r="Z482" s="61">
        <f t="shared" si="801"/>
      </c>
      <c r="AA482" s="61">
        <f t="shared" si="218"/>
      </c>
      <c r="AB482" s="61">
        <f t="shared" si="283"/>
      </c>
      <c r="AC482" s="59">
        <f t="shared" si="135"/>
      </c>
      <c r="AD482" s="59">
        <f t="shared" si="177"/>
      </c>
      <c r="AE482" s="59">
        <f t="shared" si="33"/>
      </c>
      <c r="AF482" s="59">
        <f t="shared" si="94"/>
      </c>
      <c r="AG482" s="59">
        <f t="shared" si="665"/>
      </c>
      <c r="AH482" s="59">
        <f t="shared" si="824"/>
      </c>
      <c r="AI482" s="59">
        <f t="shared" si="240"/>
      </c>
      <c r="AJ482" s="57">
        <f>AVERAGE(AJ479:AJ481)</f>
      </c>
      <c r="AK482" s="57">
        <f>SUM(AK479:AK481)</f>
      </c>
      <c r="AL482" s="57">
        <f>SUM(AL479:AL481)</f>
      </c>
      <c r="AM482" s="57">
        <f>SUM(AM479:AM481)</f>
      </c>
      <c r="AN482" s="57">
        <f>SUM(AN479:AN481)</f>
      </c>
      <c r="AO482" s="63">
        <f>SUM(AO479:AO481)</f>
      </c>
      <c r="AP482" s="57">
        <f>SUM(AP479:AP481)</f>
      </c>
      <c r="AQ482" s="63">
        <f>SUM(AQ479:AQ481)</f>
      </c>
      <c r="AR482" s="63">
        <f>SUM(AR479:AR481)</f>
      </c>
      <c r="AS482" s="57">
        <f>SUM(AS479:AS481)</f>
      </c>
      <c r="AT482" s="57">
        <f>SUM(AT479:AT481)</f>
      </c>
      <c r="AU482" s="57">
        <f>SUM(AU479:AU481)</f>
      </c>
      <c r="AV482" s="64"/>
      <c r="AW482" s="64"/>
      <c r="AX482" s="57">
        <f>SUM(AX479:AX481)</f>
      </c>
    </row>
    <row r="483">
      <c r="A483" s="34"/>
      <c r="B483" s="89" t="s">
        <v>80</v>
      </c>
      <c r="C483" s="35" t="s">
        <v>81</v>
      </c>
      <c r="D483" s="37" t="s">
        <v>60</v>
      </c>
      <c r="E483" s="71" t="s">
        <v>89</v>
      </c>
      <c r="F483" s="74">
        <f t="shared" ref="F483:F484" si="764">G483+H483+I483</f>
      </c>
      <c r="G483" s="39">
        <v>2430.73</v>
      </c>
      <c r="H483" s="39">
        <v>2180.5</v>
      </c>
      <c r="I483" s="103">
        <v>0</v>
      </c>
      <c r="J483" s="42">
        <v>3</v>
      </c>
      <c r="K483" s="39">
        <v>6909.839999999967</v>
      </c>
      <c r="L483" s="42">
        <v>0</v>
      </c>
      <c r="M483" s="39">
        <v>0</v>
      </c>
      <c r="N483" s="44">
        <v>1</v>
      </c>
      <c r="O483" s="45">
        <f t="shared" si="844"/>
      </c>
      <c r="P483" s="46"/>
      <c r="Q483" s="47">
        <f t="shared" si="263"/>
      </c>
      <c r="R483" s="42">
        <f t="shared" ref="R483:R484" si="496">J483+L483</f>
      </c>
      <c r="S483" s="39">
        <f t="shared" ref="S483:S484" si="610">K483+M483</f>
      </c>
      <c r="T483" s="48">
        <f t="shared" si="157"/>
      </c>
      <c r="U483" s="48">
        <f t="shared" si="197"/>
      </c>
      <c r="V483" s="48">
        <f t="shared" si="60"/>
      </c>
      <c r="W483" s="49">
        <v>3</v>
      </c>
      <c r="X483" s="48">
        <f t="shared" si="114"/>
      </c>
      <c r="Y483" s="48">
        <f t="shared" si="645"/>
      </c>
      <c r="Z483" s="48">
        <f t="shared" si="801"/>
      </c>
      <c r="AA483" s="48">
        <f t="shared" si="218"/>
      </c>
      <c r="AB483" s="48">
        <f t="shared" si="283"/>
      </c>
      <c r="AC483" s="45">
        <f t="shared" si="135"/>
      </c>
      <c r="AD483" s="45">
        <f t="shared" si="177"/>
      </c>
      <c r="AE483" s="45">
        <f t="shared" si="33"/>
      </c>
      <c r="AF483" s="45">
        <f t="shared" si="94"/>
      </c>
      <c r="AG483" s="45">
        <f t="shared" si="665"/>
      </c>
      <c r="AH483" s="45">
        <f t="shared" si="824"/>
      </c>
      <c r="AI483" s="45">
        <f t="shared" si="240"/>
      </c>
      <c r="AJ483" s="44">
        <v>62</v>
      </c>
      <c r="AK483" s="42">
        <v>41918</v>
      </c>
      <c r="AL483" s="42">
        <v>1033</v>
      </c>
      <c r="AM483" s="42">
        <v>1127</v>
      </c>
      <c r="AN483" s="42">
        <v>144</v>
      </c>
      <c r="AO483" s="50">
        <v>30</v>
      </c>
      <c r="AP483" s="44">
        <v>89</v>
      </c>
      <c r="AQ483" s="43">
        <v>136</v>
      </c>
      <c r="AR483" s="50">
        <v>5</v>
      </c>
      <c r="AS483" s="42">
        <v>8</v>
      </c>
      <c r="AT483" s="42">
        <v>1</v>
      </c>
      <c r="AU483" s="42">
        <v>26</v>
      </c>
      <c r="AV483" s="51"/>
      <c r="AW483" s="51"/>
      <c r="AX483" s="77">
        <f t="shared" ref="AX483:AX484" si="382">COUNT(AU483)</f>
      </c>
    </row>
    <row r="484">
      <c r="A484" s="34"/>
      <c r="B484" s="89" t="s">
        <v>80</v>
      </c>
      <c r="C484" s="36" t="s">
        <v>81</v>
      </c>
      <c r="D484" s="37" t="s">
        <v>60</v>
      </c>
      <c r="E484" s="75" t="s">
        <v>90</v>
      </c>
      <c r="F484" s="39">
        <f t="shared" si="764"/>
      </c>
      <c r="G484" s="39">
        <v>1646.44</v>
      </c>
      <c r="H484" s="39">
        <v>3020.93</v>
      </c>
      <c r="I484" s="103">
        <v>0</v>
      </c>
      <c r="J484" s="42">
        <v>11</v>
      </c>
      <c r="K484" s="39">
        <v>22490.340000000055</v>
      </c>
      <c r="L484" s="44">
        <v>0</v>
      </c>
      <c r="M484" s="73">
        <v>0</v>
      </c>
      <c r="N484" s="44">
        <v>0</v>
      </c>
      <c r="O484" s="45">
        <f t="shared" si="844"/>
      </c>
      <c r="P484" s="46"/>
      <c r="Q484" s="47">
        <f t="shared" si="263"/>
      </c>
      <c r="R484" s="42">
        <f t="shared" si="496"/>
      </c>
      <c r="S484" s="39">
        <f t="shared" si="610"/>
      </c>
      <c r="T484" s="48">
        <f t="shared" si="157"/>
      </c>
      <c r="U484" s="48">
        <f t="shared" si="197"/>
      </c>
      <c r="V484" s="48">
        <f t="shared" si="60"/>
      </c>
      <c r="W484" s="49">
        <v>7</v>
      </c>
      <c r="X484" s="48">
        <f t="shared" si="114"/>
      </c>
      <c r="Y484" s="48">
        <f t="shared" si="645"/>
      </c>
      <c r="Z484" s="48">
        <f t="shared" si="801"/>
      </c>
      <c r="AA484" s="48">
        <f t="shared" si="218"/>
      </c>
      <c r="AB484" s="48">
        <f t="shared" si="283"/>
      </c>
      <c r="AC484" s="45">
        <f t="shared" si="135"/>
      </c>
      <c r="AD484" s="45">
        <f t="shared" si="177"/>
      </c>
      <c r="AE484" s="45">
        <f t="shared" si="33"/>
      </c>
      <c r="AF484" s="45">
        <f t="shared" si="94"/>
      </c>
      <c r="AG484" s="45">
        <f t="shared" si="665"/>
      </c>
      <c r="AH484" s="45">
        <f t="shared" si="824"/>
      </c>
      <c r="AI484" s="45">
        <f t="shared" si="240"/>
      </c>
      <c r="AJ484" s="44">
        <v>63</v>
      </c>
      <c r="AK484" s="42">
        <v>43490</v>
      </c>
      <c r="AL484" s="42">
        <v>830</v>
      </c>
      <c r="AM484" s="42">
        <v>884</v>
      </c>
      <c r="AN484" s="42">
        <v>178</v>
      </c>
      <c r="AO484" s="50">
        <v>36</v>
      </c>
      <c r="AP484" s="42">
        <v>104</v>
      </c>
      <c r="AQ484" s="43">
        <v>144</v>
      </c>
      <c r="AR484" s="50">
        <v>12</v>
      </c>
      <c r="AS484" s="42">
        <v>8</v>
      </c>
      <c r="AT484" s="42">
        <v>3</v>
      </c>
      <c r="AU484" s="42">
        <v>29</v>
      </c>
      <c r="AV484" s="51"/>
      <c r="AW484" s="51"/>
      <c r="AX484" s="77">
        <f t="shared" si="382"/>
      </c>
    </row>
    <row r="485">
      <c r="A485" s="34"/>
      <c r="B485" s="54" t="s">
        <v>65</v>
      </c>
      <c r="C485" s="54"/>
      <c r="D485" s="54"/>
      <c r="E485" s="54"/>
      <c r="F485" s="76">
        <f>SUM(F483:F484)</f>
      </c>
      <c r="G485" s="76">
        <f>SUM(G483:G484)</f>
      </c>
      <c r="H485" s="76">
        <f>SUM(H483:H484)</f>
      </c>
      <c r="I485" s="46">
        <f>SUM(I483:I484)</f>
      </c>
      <c r="J485" s="57">
        <f>SUM(J483:J484)</f>
      </c>
      <c r="K485" s="55">
        <f>SUM(K483:K484)</f>
      </c>
      <c r="L485" s="57">
        <f>SUM(L483:L484)</f>
      </c>
      <c r="M485" s="55">
        <f>SUM(M483:M484)</f>
      </c>
      <c r="N485" s="57">
        <f>SUM(N483:N484)</f>
      </c>
      <c r="O485" s="59">
        <f t="shared" si="844"/>
      </c>
      <c r="P485" s="60">
        <f>SUM(P483:P484)</f>
      </c>
      <c r="Q485" s="47">
        <f t="shared" si="263"/>
      </c>
      <c r="R485" s="57">
        <f>SUM(R483:R484)</f>
      </c>
      <c r="S485" s="55">
        <f>SUM(S483:S484)</f>
      </c>
      <c r="T485" s="61">
        <f t="shared" si="157"/>
      </c>
      <c r="U485" s="61">
        <f t="shared" si="197"/>
      </c>
      <c r="V485" s="61">
        <f t="shared" si="60"/>
      </c>
      <c r="W485" s="62">
        <f>SUM(W483:W484)</f>
      </c>
      <c r="X485" s="61">
        <f t="shared" si="114"/>
      </c>
      <c r="Y485" s="61">
        <f t="shared" si="645"/>
      </c>
      <c r="Z485" s="61">
        <f t="shared" si="801"/>
      </c>
      <c r="AA485" s="61">
        <f t="shared" si="218"/>
      </c>
      <c r="AB485" s="61">
        <f t="shared" si="283"/>
      </c>
      <c r="AC485" s="59">
        <f t="shared" si="135"/>
      </c>
      <c r="AD485" s="59">
        <f t="shared" si="177"/>
      </c>
      <c r="AE485" s="59">
        <f t="shared" si="33"/>
      </c>
      <c r="AF485" s="59">
        <f t="shared" si="94"/>
      </c>
      <c r="AG485" s="59">
        <f t="shared" si="665"/>
      </c>
      <c r="AH485" s="59">
        <f t="shared" si="824"/>
      </c>
      <c r="AI485" s="59">
        <f t="shared" si="240"/>
      </c>
      <c r="AJ485" s="57">
        <f>AVERAGE(AJ483:AJ484)</f>
      </c>
      <c r="AK485" s="57">
        <f>SUM(AK483:AK484)</f>
      </c>
      <c r="AL485" s="57">
        <f>SUM(AL483:AL484)</f>
      </c>
      <c r="AM485" s="57">
        <f>SUM(AM483:AM484)</f>
      </c>
      <c r="AN485" s="57">
        <f>SUM(AN483:AN484)</f>
      </c>
      <c r="AO485" s="57">
        <f>SUM(AO483:AO484)</f>
      </c>
      <c r="AP485" s="57">
        <f>SUM(AP483:AP484)</f>
      </c>
      <c r="AQ485" s="57">
        <f>SUM(AQ483:AQ484)</f>
      </c>
      <c r="AR485" s="57">
        <f>SUM(AR483:AR484)</f>
      </c>
      <c r="AS485" s="57">
        <f>SUM(AS483:AS484)</f>
      </c>
      <c r="AT485" s="57">
        <f>SUM(AT483:AT484)</f>
      </c>
      <c r="AU485" s="57">
        <f>SUM(AU483:AU484)</f>
      </c>
      <c r="AV485" s="64"/>
      <c r="AW485" s="64"/>
      <c r="AX485" s="57">
        <f>SUM(AX483:AX484)</f>
      </c>
    </row>
    <row r="486">
      <c r="A486" s="34"/>
      <c r="B486" s="78" t="s">
        <v>91</v>
      </c>
      <c r="C486" s="78"/>
      <c r="D486" s="78"/>
      <c r="E486" s="78"/>
      <c r="F486" s="87">
        <f>F485+F482+F478+F473+F468+F462</f>
      </c>
      <c r="G486" s="87">
        <f>G485+G482+G478+G473+G468+G462</f>
      </c>
      <c r="H486" s="87">
        <f>H485+H482+H478+H473+H468+H462</f>
      </c>
      <c r="I486" s="93">
        <f>I482+I478+I473+I468+I485</f>
      </c>
      <c r="J486" s="92">
        <f>J485+J482+J478+J473+J468+J462</f>
      </c>
      <c r="K486" s="87">
        <f>K485+K482+K478+K473+K468+K462</f>
      </c>
      <c r="L486" s="92">
        <f>L485+L482+L478+L473+L468+L462</f>
      </c>
      <c r="M486" s="87">
        <f>M485+M482+M478+M473+M468+M462</f>
      </c>
      <c r="N486" s="92">
        <f>N485+N482+N478+N473+N468+N462</f>
      </c>
      <c r="O486" s="82">
        <f t="shared" si="844"/>
      </c>
      <c r="P486" s="92">
        <f>P482+P478+P473+P468+P485</f>
      </c>
      <c r="Q486" s="83">
        <f t="shared" si="263"/>
      </c>
      <c r="R486" s="92">
        <f>R485+R482+R478+R473+R468+R462</f>
      </c>
      <c r="S486" s="87">
        <f>S485+S482+S478+S473+S468+S462</f>
      </c>
      <c r="T486" s="80">
        <f t="shared" si="157"/>
      </c>
      <c r="U486" s="80">
        <f t="shared" si="197"/>
      </c>
      <c r="V486" s="80">
        <f t="shared" si="60"/>
      </c>
      <c r="W486" s="92">
        <f>W485+W482+W478+W473+W468+W462</f>
      </c>
      <c r="X486" s="80">
        <f t="shared" si="114"/>
      </c>
      <c r="Y486" s="80">
        <f t="shared" si="645"/>
      </c>
      <c r="Z486" s="80">
        <f t="shared" si="801"/>
      </c>
      <c r="AA486" s="80">
        <f t="shared" si="218"/>
      </c>
      <c r="AB486" s="80">
        <f t="shared" si="283"/>
      </c>
      <c r="AC486" s="82">
        <f t="shared" si="135"/>
      </c>
      <c r="AD486" s="82">
        <f t="shared" si="177"/>
      </c>
      <c r="AE486" s="82">
        <f t="shared" si="33"/>
      </c>
      <c r="AF486" s="82">
        <f t="shared" si="94"/>
      </c>
      <c r="AG486" s="82">
        <f t="shared" si="665"/>
      </c>
      <c r="AH486" s="82">
        <f t="shared" si="824"/>
      </c>
      <c r="AI486" s="82">
        <f t="shared" si="240"/>
      </c>
      <c r="AJ486" s="84"/>
      <c r="AK486" s="92">
        <f>AK485+AK482+AK478+AK473+AK468+AK462</f>
      </c>
      <c r="AL486" s="92">
        <f>AL485+AL482+AL478+AL473+AL468+AL462</f>
      </c>
      <c r="AM486" s="92">
        <f>AM485+AM482+AM478+AM473+AM468+AM462</f>
      </c>
      <c r="AN486" s="92">
        <f>AN485+AN482+AN478+AN473+AN468+AN462</f>
      </c>
      <c r="AO486" s="92">
        <f>AO485+AO482+AO478+AO473+AO468+AO462</f>
      </c>
      <c r="AP486" s="92">
        <f>AP485+AP482+AP478+AP473+AP468+AP462</f>
      </c>
      <c r="AQ486" s="92">
        <f>AQ485+AQ482+AQ478+AQ473+AQ468+AQ462</f>
      </c>
      <c r="AR486" s="92">
        <f>AR485+AR482+AR478+AR473+AR468+AR462</f>
      </c>
      <c r="AS486" s="92">
        <f>AS485+AS482+AS478+AS473+AS468+AS462</f>
      </c>
      <c r="AT486" s="92">
        <f>AT485+AT482+AT478+AT473+AT468+AT462</f>
      </c>
      <c r="AU486" s="92">
        <f>AU485+AU482+AU478+AU473+AU468+AU462</f>
      </c>
      <c r="AV486" s="85"/>
      <c r="AW486" s="85"/>
      <c r="AX486" s="80">
        <f>AX482+AX478+AX473+AX468+AX485</f>
      </c>
    </row>
    <row r="487">
      <c r="A487" s="91"/>
      <c r="B487" s="2" t="s">
        <v>1</v>
      </c>
      <c r="C487" s="2"/>
      <c r="D487" s="2"/>
      <c r="E487" s="2"/>
      <c r="F487" s="3" t="s">
        <v>2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4" t="s">
        <v>3</v>
      </c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5" t="s">
        <v>4</v>
      </c>
      <c r="AW487" s="5"/>
      <c r="AX487" s="6" t="s">
        <v>5</v>
      </c>
    </row>
    <row r="488">
      <c r="A488" s="91"/>
      <c r="B488" s="2"/>
      <c r="C488" s="2"/>
      <c r="D488" s="2"/>
      <c r="E488" s="2"/>
      <c r="F488" s="8" t="s">
        <v>6</v>
      </c>
      <c r="G488" s="8"/>
      <c r="H488" s="8"/>
      <c r="I488" s="8"/>
      <c r="J488" s="9" t="s">
        <v>94</v>
      </c>
      <c r="K488" s="9"/>
      <c r="L488" s="9"/>
      <c r="M488" s="9"/>
      <c r="N488" s="9"/>
      <c r="O488" s="9"/>
      <c r="P488" s="9"/>
      <c r="Q488" s="9"/>
      <c r="R488" s="9"/>
      <c r="S488" s="9"/>
      <c r="T488" s="10" t="s">
        <v>7</v>
      </c>
      <c r="U488" s="10"/>
      <c r="V488" s="10"/>
      <c r="W488" s="10"/>
      <c r="X488" s="10"/>
      <c r="Y488" s="10"/>
      <c r="Z488" s="11" t="s">
        <v>8</v>
      </c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2" t="s">
        <v>9</v>
      </c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3"/>
      <c r="AW488" s="14"/>
      <c r="AX488" s="6"/>
    </row>
    <row r="489">
      <c r="A489" s="91"/>
      <c r="B489" s="15" t="s">
        <v>10</v>
      </c>
      <c r="C489" s="16" t="s">
        <v>11</v>
      </c>
      <c r="D489" s="17" t="s">
        <v>12</v>
      </c>
      <c r="E489" s="18" t="s">
        <v>13</v>
      </c>
      <c r="F489" s="19" t="s">
        <v>14</v>
      </c>
      <c r="G489" s="8" t="s">
        <v>15</v>
      </c>
      <c r="H489" s="20" t="s">
        <v>16</v>
      </c>
      <c r="I489" s="21" t="s">
        <v>17</v>
      </c>
      <c r="J489" s="22" t="s">
        <v>18</v>
      </c>
      <c r="K489" s="23" t="s">
        <v>19</v>
      </c>
      <c r="L489" s="24" t="s">
        <v>20</v>
      </c>
      <c r="M489" s="23" t="s">
        <v>21</v>
      </c>
      <c r="N489" s="23" t="s">
        <v>22</v>
      </c>
      <c r="O489" s="23" t="s">
        <v>23</v>
      </c>
      <c r="P489" s="25" t="s">
        <v>24</v>
      </c>
      <c r="Q489" s="23" t="s">
        <v>25</v>
      </c>
      <c r="R489" s="22" t="s">
        <v>26</v>
      </c>
      <c r="S489" s="26" t="s">
        <v>27</v>
      </c>
      <c r="T489" s="10" t="s">
        <v>28</v>
      </c>
      <c r="U489" s="10" t="s">
        <v>29</v>
      </c>
      <c r="V489" s="10" t="s">
        <v>30</v>
      </c>
      <c r="W489" s="27" t="s">
        <v>31</v>
      </c>
      <c r="X489" s="10" t="s">
        <v>32</v>
      </c>
      <c r="Y489" s="28" t="s">
        <v>33</v>
      </c>
      <c r="Z489" s="29" t="s">
        <v>34</v>
      </c>
      <c r="AA489" s="30" t="s">
        <v>35</v>
      </c>
      <c r="AB489" s="31" t="s">
        <v>36</v>
      </c>
      <c r="AC489" s="30" t="s">
        <v>37</v>
      </c>
      <c r="AD489" s="30" t="s">
        <v>38</v>
      </c>
      <c r="AE489" s="32" t="s">
        <v>39</v>
      </c>
      <c r="AF489" s="30" t="s">
        <v>40</v>
      </c>
      <c r="AG489" s="30" t="s">
        <v>41</v>
      </c>
      <c r="AH489" s="30" t="s">
        <v>42</v>
      </c>
      <c r="AI489" s="32" t="s">
        <v>43</v>
      </c>
      <c r="AJ489" s="32" t="s">
        <v>44</v>
      </c>
      <c r="AK489" s="12" t="s">
        <v>45</v>
      </c>
      <c r="AL489" s="33" t="s">
        <v>46</v>
      </c>
      <c r="AM489" s="33" t="s">
        <v>47</v>
      </c>
      <c r="AN489" s="33" t="s">
        <v>48</v>
      </c>
      <c r="AO489" s="33" t="s">
        <v>49</v>
      </c>
      <c r="AP489" s="33" t="s">
        <v>50</v>
      </c>
      <c r="AQ489" s="12" t="s">
        <v>51</v>
      </c>
      <c r="AR489" s="12" t="s">
        <v>52</v>
      </c>
      <c r="AS489" s="12" t="s">
        <v>53</v>
      </c>
      <c r="AT489" s="12" t="s">
        <v>54</v>
      </c>
      <c r="AU489" s="12" t="s">
        <v>55</v>
      </c>
      <c r="AV489" s="13"/>
      <c r="AW489" s="14"/>
      <c r="AX489" s="6" t="s">
        <v>56</v>
      </c>
    </row>
    <row r="490">
      <c r="A490" s="34" t="s">
        <v>115</v>
      </c>
      <c r="B490" s="89" t="s">
        <v>80</v>
      </c>
      <c r="C490" s="36" t="s">
        <v>81</v>
      </c>
      <c r="D490" s="37" t="s">
        <v>60</v>
      </c>
      <c r="E490" s="38" t="s">
        <v>61</v>
      </c>
      <c r="F490" s="67">
        <f t="shared" ref="F490:F491" si="765">G490+H490+I490</f>
      </c>
      <c r="G490" s="73">
        <v>1176.81</v>
      </c>
      <c r="H490" s="73">
        <v>1827.51</v>
      </c>
      <c r="I490" s="103">
        <v>0</v>
      </c>
      <c r="J490" s="44">
        <v>4</v>
      </c>
      <c r="K490" s="73">
        <v>9515.49</v>
      </c>
      <c r="L490" s="42">
        <v>1</v>
      </c>
      <c r="M490" s="39">
        <v>3989.7</v>
      </c>
      <c r="N490" s="44">
        <v>1</v>
      </c>
      <c r="O490" s="45">
        <f t="shared" ref="O490:O516" si="845">N490/R490</f>
      </c>
      <c r="P490" s="41"/>
      <c r="Q490" s="47">
        <f t="shared" ref="Q490:Q516" si="264">P490/R490</f>
      </c>
      <c r="R490" s="42">
        <f t="shared" ref="R490:R491" si="497">J490+L490</f>
      </c>
      <c r="S490" s="39">
        <f t="shared" ref="S490:S491" si="611">K490+M490</f>
      </c>
      <c r="T490" s="48">
        <f t="shared" ref="T490:T516" si="158">S490/F490</f>
      </c>
      <c r="U490" s="48">
        <f t="shared" ref="U490:U516" si="198">S490/(F490+(AX490*500)+F490*3%)</f>
      </c>
      <c r="V490" s="48">
        <f t="shared" ref="V490:V516" si="61">S490/R490</f>
      </c>
      <c r="W490" s="49">
        <v>6</v>
      </c>
      <c r="X490" s="48">
        <f t="shared" ref="X490:X516" si="115">F490/W490</f>
      </c>
      <c r="Y490" s="48">
        <f t="shared" ref="Y490:Y516" si="646">F490/R490</f>
      </c>
      <c r="Z490" s="48">
        <f t="shared" ref="Z490:Z492" si="802">F490/AL490</f>
      </c>
      <c r="AA490" s="48">
        <f t="shared" ref="AA490:AA516" si="219">F490/AK490*1000</f>
      </c>
      <c r="AB490" s="48">
        <f t="shared" ref="AB490:AB516" si="284">F490/AN490</f>
      </c>
      <c r="AC490" s="45">
        <f t="shared" ref="AC490:AC516" si="136">AL490/AK490</f>
      </c>
      <c r="AD490" s="45">
        <f t="shared" ref="AD490:AD516" si="178">AN490/AM490</f>
      </c>
      <c r="AE490" s="45">
        <f t="shared" ref="AE490:AE492" si="34">AP490/AM490</f>
      </c>
      <c r="AF490" s="45">
        <f t="shared" ref="AF490:AF516" si="95">R490/AP490</f>
      </c>
      <c r="AG490" s="45">
        <f t="shared" ref="AG490:AG516" si="666">AR490/AN490</f>
      </c>
      <c r="AH490" s="45">
        <f t="shared" ref="AH490:AH516" si="825">R490/AR490</f>
      </c>
      <c r="AI490" s="45">
        <f t="shared" ref="AI490:AI492" si="241">AQ490/AM490</f>
      </c>
      <c r="AJ490" s="50">
        <v>63</v>
      </c>
      <c r="AK490" s="43">
        <v>34447</v>
      </c>
      <c r="AL490" s="43">
        <v>751</v>
      </c>
      <c r="AM490" s="43">
        <v>802</v>
      </c>
      <c r="AN490" s="43">
        <v>110</v>
      </c>
      <c r="AO490" s="50">
        <v>18</v>
      </c>
      <c r="AP490" s="43">
        <v>71</v>
      </c>
      <c r="AQ490" s="43">
        <v>98</v>
      </c>
      <c r="AR490" s="50">
        <v>5</v>
      </c>
      <c r="AS490" s="50">
        <v>5</v>
      </c>
      <c r="AT490" s="50">
        <v>0</v>
      </c>
      <c r="AU490" s="50">
        <v>21</v>
      </c>
      <c r="AV490" s="51"/>
      <c r="AW490" s="51"/>
      <c r="AX490" s="52">
        <f t="shared" ref="AX490:AX491" si="383">COUNT(AU490)</f>
      </c>
    </row>
    <row r="491">
      <c r="A491" s="34"/>
      <c r="B491" s="89" t="s">
        <v>80</v>
      </c>
      <c r="C491" s="36" t="s">
        <v>81</v>
      </c>
      <c r="D491" s="37" t="s">
        <v>60</v>
      </c>
      <c r="E491" s="53" t="s">
        <v>62</v>
      </c>
      <c r="F491" s="67">
        <f t="shared" si="765"/>
      </c>
      <c r="G491" s="73">
        <v>401.24</v>
      </c>
      <c r="H491" s="73">
        <v>621.97</v>
      </c>
      <c r="I491" s="103">
        <v>0</v>
      </c>
      <c r="J491" s="44">
        <v>0</v>
      </c>
      <c r="K491" s="73">
        <v>0</v>
      </c>
      <c r="L491" s="44">
        <v>0</v>
      </c>
      <c r="M491" s="73">
        <v>0</v>
      </c>
      <c r="N491" s="44">
        <v>0</v>
      </c>
      <c r="O491" s="45">
        <f t="shared" si="845"/>
      </c>
      <c r="P491" s="41"/>
      <c r="Q491" s="47">
        <f t="shared" si="264"/>
      </c>
      <c r="R491" s="42">
        <f t="shared" si="497"/>
      </c>
      <c r="S491" s="39">
        <f t="shared" si="611"/>
      </c>
      <c r="T491" s="48">
        <f t="shared" si="158"/>
      </c>
      <c r="U491" s="48">
        <f t="shared" si="198"/>
      </c>
      <c r="V491" s="48">
        <f t="shared" si="61"/>
      </c>
      <c r="W491" s="49">
        <v>0</v>
      </c>
      <c r="X491" s="48">
        <f t="shared" si="115"/>
      </c>
      <c r="Y491" s="48">
        <f t="shared" si="646"/>
      </c>
      <c r="Z491" s="48">
        <f t="shared" si="802"/>
      </c>
      <c r="AA491" s="48">
        <f t="shared" si="219"/>
      </c>
      <c r="AB491" s="48">
        <f t="shared" si="284"/>
      </c>
      <c r="AC491" s="45">
        <f t="shared" si="136"/>
      </c>
      <c r="AD491" s="45">
        <f t="shared" si="178"/>
      </c>
      <c r="AE491" s="45">
        <f t="shared" si="34"/>
      </c>
      <c r="AF491" s="45">
        <f t="shared" si="95"/>
      </c>
      <c r="AG491" s="45">
        <f t="shared" si="666"/>
      </c>
      <c r="AH491" s="45">
        <f t="shared" si="825"/>
      </c>
      <c r="AI491" s="45">
        <f t="shared" si="241"/>
      </c>
      <c r="AJ491" s="50">
        <v>64</v>
      </c>
      <c r="AK491" s="50">
        <v>13075</v>
      </c>
      <c r="AL491" s="43">
        <v>295</v>
      </c>
      <c r="AM491" s="43">
        <v>316</v>
      </c>
      <c r="AN491" s="43">
        <v>46</v>
      </c>
      <c r="AO491" s="50">
        <v>2</v>
      </c>
      <c r="AP491" s="43">
        <v>8</v>
      </c>
      <c r="AQ491" s="43">
        <v>35</v>
      </c>
      <c r="AR491" s="50">
        <v>1</v>
      </c>
      <c r="AS491" s="50">
        <v>2</v>
      </c>
      <c r="AT491" s="50">
        <v>1</v>
      </c>
      <c r="AU491" s="50">
        <v>4</v>
      </c>
      <c r="AV491" s="51"/>
      <c r="AW491" s="51"/>
      <c r="AX491" s="52">
        <f t="shared" si="383"/>
      </c>
    </row>
    <row r="492">
      <c r="A492" s="34"/>
      <c r="B492" s="54" t="s">
        <v>65</v>
      </c>
      <c r="C492" s="54"/>
      <c r="D492" s="54"/>
      <c r="E492" s="54"/>
      <c r="F492" s="55">
        <f>SUM(F490:F491)</f>
      </c>
      <c r="G492" s="55">
        <f>SUM(G490:G491)</f>
      </c>
      <c r="H492" s="55">
        <f>SUM(H490:H491)</f>
      </c>
      <c r="I492" s="46">
        <f>SUM(I488:I491)</f>
      </c>
      <c r="J492" s="57">
        <f>SUM(J490:J491)</f>
      </c>
      <c r="K492" s="55">
        <f>SUM(K490:K491)</f>
      </c>
      <c r="L492" s="57">
        <f>SUM(L490:L491)</f>
      </c>
      <c r="M492" s="55">
        <f>SUM(M490:M491)</f>
      </c>
      <c r="N492" s="57">
        <f>SUM(N490:N491)</f>
      </c>
      <c r="O492" s="59">
        <f t="shared" si="845"/>
      </c>
      <c r="P492" s="60">
        <f>SUM(P488:P491)</f>
      </c>
      <c r="Q492" s="47">
        <f t="shared" si="264"/>
      </c>
      <c r="R492" s="57">
        <f>SUM(R490:R491)</f>
      </c>
      <c r="S492" s="55">
        <f>SUM(S490:S491)</f>
      </c>
      <c r="T492" s="61">
        <f t="shared" si="158"/>
      </c>
      <c r="U492" s="61">
        <f t="shared" si="198"/>
      </c>
      <c r="V492" s="61">
        <f t="shared" si="61"/>
      </c>
      <c r="W492" s="62">
        <f>SUM(W490:W491)</f>
      </c>
      <c r="X492" s="61">
        <f t="shared" si="115"/>
      </c>
      <c r="Y492" s="61">
        <f t="shared" si="646"/>
      </c>
      <c r="Z492" s="61">
        <f t="shared" si="802"/>
      </c>
      <c r="AA492" s="61">
        <f t="shared" si="219"/>
      </c>
      <c r="AB492" s="61">
        <f t="shared" si="284"/>
      </c>
      <c r="AC492" s="59">
        <f t="shared" si="136"/>
      </c>
      <c r="AD492" s="59">
        <f t="shared" si="178"/>
      </c>
      <c r="AE492" s="59">
        <f t="shared" si="34"/>
      </c>
      <c r="AF492" s="59">
        <f t="shared" si="95"/>
      </c>
      <c r="AG492" s="59">
        <f t="shared" si="666"/>
      </c>
      <c r="AH492" s="59">
        <f t="shared" si="825"/>
      </c>
      <c r="AI492" s="59">
        <f t="shared" si="241"/>
      </c>
      <c r="AJ492" s="63">
        <f>AVERAGE(AJ490:AJ491)</f>
      </c>
      <c r="AK492" s="57">
        <f>SUM(AK490:AK491)</f>
      </c>
      <c r="AL492" s="57">
        <f>SUM(AL490:AL491)</f>
      </c>
      <c r="AM492" s="57">
        <f>SUM(AM490:AM491)</f>
      </c>
      <c r="AN492" s="57">
        <f>SUM(AN490:AN491)</f>
      </c>
      <c r="AO492" s="57">
        <f>SUM(AO490:AO491)</f>
      </c>
      <c r="AP492" s="57">
        <f>SUM(AP490:AP491)</f>
      </c>
      <c r="AQ492" s="57">
        <f>SUM(AQ490:AQ491)</f>
      </c>
      <c r="AR492" s="57">
        <f>SUM(AR490:AR491)</f>
      </c>
      <c r="AS492" s="57">
        <f>SUM(AS490:AS491)</f>
      </c>
      <c r="AT492" s="57">
        <f>SUM(AT490:AT491)</f>
      </c>
      <c r="AU492" s="57">
        <f>SUM(AU490:AU491)</f>
      </c>
      <c r="AV492" s="64"/>
      <c r="AW492" s="64"/>
      <c r="AX492" s="57">
        <f>SUM(AX488:AX491)</f>
      </c>
    </row>
    <row r="493">
      <c r="A493" s="34"/>
      <c r="B493" s="89" t="s">
        <v>114</v>
      </c>
      <c r="C493" s="36" t="s">
        <v>59</v>
      </c>
      <c r="D493" s="37" t="s">
        <v>77</v>
      </c>
      <c r="E493" s="53" t="s">
        <v>68</v>
      </c>
      <c r="F493" s="39">
        <f t="shared" ref="F493:F497" si="766">G493+H493+I493</f>
      </c>
      <c r="G493" s="65">
        <v>560.97</v>
      </c>
      <c r="H493" s="66">
        <v>1899.46</v>
      </c>
      <c r="I493" s="103">
        <v>0</v>
      </c>
      <c r="J493" s="44">
        <v>4</v>
      </c>
      <c r="K493" s="73">
        <v>10759.33</v>
      </c>
      <c r="L493" s="44">
        <v>0</v>
      </c>
      <c r="M493" s="73">
        <v>0</v>
      </c>
      <c r="N493" s="44">
        <v>0</v>
      </c>
      <c r="O493" s="45">
        <f t="shared" si="845"/>
      </c>
      <c r="P493" s="41"/>
      <c r="Q493" s="47">
        <f t="shared" si="264"/>
      </c>
      <c r="R493" s="42">
        <f t="shared" ref="R493:R497" si="498">J493+L493</f>
      </c>
      <c r="S493" s="39">
        <f t="shared" ref="S493:S497" si="612">K493+M493</f>
      </c>
      <c r="T493" s="48">
        <f t="shared" si="158"/>
      </c>
      <c r="U493" s="48">
        <f t="shared" si="198"/>
      </c>
      <c r="V493" s="48">
        <f t="shared" si="61"/>
      </c>
      <c r="W493" s="49">
        <v>3</v>
      </c>
      <c r="X493" s="48">
        <f t="shared" si="115"/>
      </c>
      <c r="Y493" s="48">
        <f t="shared" si="646"/>
      </c>
      <c r="Z493" s="48">
        <f>F493/AM493</f>
      </c>
      <c r="AA493" s="48">
        <f t="shared" si="219"/>
      </c>
      <c r="AB493" s="48">
        <f t="shared" si="284"/>
      </c>
      <c r="AC493" s="45">
        <f t="shared" si="136"/>
      </c>
      <c r="AD493" s="45">
        <f t="shared" si="178"/>
      </c>
      <c r="AE493" s="45">
        <f>AP493/AN493</f>
      </c>
      <c r="AF493" s="45">
        <f t="shared" si="95"/>
      </c>
      <c r="AG493" s="45">
        <f t="shared" si="666"/>
      </c>
      <c r="AH493" s="45">
        <f t="shared" si="825"/>
      </c>
      <c r="AI493" s="45">
        <f>AQ493/AN493</f>
      </c>
      <c r="AJ493" s="50">
        <v>56</v>
      </c>
      <c r="AK493" s="50">
        <v>27741</v>
      </c>
      <c r="AL493" s="43">
        <v>689</v>
      </c>
      <c r="AM493" s="43">
        <v>707</v>
      </c>
      <c r="AN493" s="50">
        <v>124</v>
      </c>
      <c r="AO493" s="50">
        <v>23</v>
      </c>
      <c r="AP493" s="43">
        <v>63</v>
      </c>
      <c r="AQ493" s="43">
        <v>113</v>
      </c>
      <c r="AR493" s="50">
        <v>4</v>
      </c>
      <c r="AS493" s="43">
        <v>6</v>
      </c>
      <c r="AT493" s="43">
        <v>3</v>
      </c>
      <c r="AU493" s="43">
        <v>28</v>
      </c>
      <c r="AV493" s="51"/>
      <c r="AW493" s="51"/>
      <c r="AX493" s="52">
        <f t="shared" ref="AX493:AX497" si="384">COUNT(AU493)</f>
      </c>
    </row>
    <row r="494">
      <c r="A494" s="34"/>
      <c r="B494" s="89" t="s">
        <v>114</v>
      </c>
      <c r="C494" s="36" t="s">
        <v>59</v>
      </c>
      <c r="D494" s="37" t="s">
        <v>77</v>
      </c>
      <c r="E494" s="53" t="s">
        <v>69</v>
      </c>
      <c r="F494" s="67">
        <f t="shared" si="766"/>
      </c>
      <c r="G494" s="73">
        <v>1529.07</v>
      </c>
      <c r="H494" s="73">
        <v>2748.3</v>
      </c>
      <c r="I494" s="103">
        <v>0</v>
      </c>
      <c r="J494" s="42">
        <v>3</v>
      </c>
      <c r="K494" s="39">
        <v>5978.120000000003</v>
      </c>
      <c r="L494" s="42">
        <v>0</v>
      </c>
      <c r="M494" s="39">
        <v>0</v>
      </c>
      <c r="N494" s="44">
        <v>0</v>
      </c>
      <c r="O494" s="45">
        <f t="shared" si="845"/>
      </c>
      <c r="P494" s="41"/>
      <c r="Q494" s="47">
        <f t="shared" si="264"/>
      </c>
      <c r="R494" s="42">
        <f t="shared" si="498"/>
      </c>
      <c r="S494" s="39">
        <f t="shared" si="612"/>
      </c>
      <c r="T494" s="48">
        <f t="shared" si="158"/>
      </c>
      <c r="U494" s="48">
        <f t="shared" si="198"/>
      </c>
      <c r="V494" s="48">
        <f t="shared" si="61"/>
      </c>
      <c r="W494" s="49">
        <v>2</v>
      </c>
      <c r="X494" s="48">
        <f t="shared" si="115"/>
      </c>
      <c r="Y494" s="48">
        <f t="shared" si="646"/>
      </c>
      <c r="Z494" s="48">
        <f t="shared" ref="Z494:Z516" si="803">F494/AL494</f>
      </c>
      <c r="AA494" s="48">
        <f t="shared" si="219"/>
      </c>
      <c r="AB494" s="48">
        <f t="shared" si="284"/>
      </c>
      <c r="AC494" s="45">
        <f t="shared" si="136"/>
      </c>
      <c r="AD494" s="45">
        <f t="shared" si="178"/>
      </c>
      <c r="AE494" s="45">
        <f t="shared" ref="AE494:AE498" si="35">AP494/AM494</f>
      </c>
      <c r="AF494" s="45">
        <f t="shared" si="95"/>
      </c>
      <c r="AG494" s="45">
        <f t="shared" si="666"/>
      </c>
      <c r="AH494" s="45">
        <f t="shared" si="825"/>
      </c>
      <c r="AI494" s="45">
        <f t="shared" ref="AI494:AI516" si="242">AQ494/AM494</f>
      </c>
      <c r="AJ494" s="50">
        <v>57</v>
      </c>
      <c r="AK494" s="50">
        <v>39496</v>
      </c>
      <c r="AL494" s="43">
        <v>986</v>
      </c>
      <c r="AM494" s="43">
        <v>1039</v>
      </c>
      <c r="AN494" s="43">
        <v>202</v>
      </c>
      <c r="AO494" s="50">
        <v>22</v>
      </c>
      <c r="AP494" s="50">
        <v>89</v>
      </c>
      <c r="AQ494" s="43">
        <v>152</v>
      </c>
      <c r="AR494" s="50">
        <v>3</v>
      </c>
      <c r="AS494" s="50">
        <v>5</v>
      </c>
      <c r="AT494" s="50">
        <v>5</v>
      </c>
      <c r="AU494" s="50">
        <v>24</v>
      </c>
      <c r="AV494" s="51"/>
      <c r="AW494" s="51"/>
      <c r="AX494" s="52">
        <f t="shared" si="384"/>
      </c>
    </row>
    <row r="495">
      <c r="A495" s="34"/>
      <c r="B495" s="89" t="s">
        <v>114</v>
      </c>
      <c r="C495" s="36" t="s">
        <v>59</v>
      </c>
      <c r="D495" s="37" t="s">
        <v>77</v>
      </c>
      <c r="E495" s="53" t="s">
        <v>70</v>
      </c>
      <c r="F495" s="67">
        <f t="shared" si="766"/>
      </c>
      <c r="G495" s="73">
        <v>1926.88</v>
      </c>
      <c r="H495" s="73">
        <v>2207.43</v>
      </c>
      <c r="I495" s="103">
        <v>0</v>
      </c>
      <c r="J495" s="42">
        <v>3</v>
      </c>
      <c r="K495" s="73">
        <v>8359.069999999992</v>
      </c>
      <c r="L495" s="42">
        <v>0</v>
      </c>
      <c r="M495" s="39">
        <v>0</v>
      </c>
      <c r="N495" s="44">
        <v>0</v>
      </c>
      <c r="O495" s="45">
        <f t="shared" si="845"/>
      </c>
      <c r="P495" s="41"/>
      <c r="Q495" s="47">
        <f t="shared" si="264"/>
      </c>
      <c r="R495" s="42">
        <f t="shared" si="498"/>
      </c>
      <c r="S495" s="39">
        <f t="shared" si="612"/>
      </c>
      <c r="T495" s="48">
        <f t="shared" si="158"/>
      </c>
      <c r="U495" s="48">
        <f t="shared" si="198"/>
      </c>
      <c r="V495" s="48">
        <f t="shared" si="61"/>
      </c>
      <c r="W495" s="49">
        <v>3</v>
      </c>
      <c r="X495" s="48">
        <f t="shared" si="115"/>
      </c>
      <c r="Y495" s="48">
        <f t="shared" si="646"/>
      </c>
      <c r="Z495" s="48">
        <f t="shared" si="803"/>
      </c>
      <c r="AA495" s="48">
        <f t="shared" si="219"/>
      </c>
      <c r="AB495" s="48">
        <f t="shared" si="284"/>
      </c>
      <c r="AC495" s="45">
        <f t="shared" si="136"/>
      </c>
      <c r="AD495" s="45">
        <f t="shared" si="178"/>
      </c>
      <c r="AE495" s="45">
        <f t="shared" si="35"/>
      </c>
      <c r="AF495" s="45">
        <f t="shared" si="95"/>
      </c>
      <c r="AG495" s="45">
        <f t="shared" si="666"/>
      </c>
      <c r="AH495" s="45">
        <f t="shared" si="825"/>
      </c>
      <c r="AI495" s="45">
        <f t="shared" si="242"/>
      </c>
      <c r="AJ495" s="50">
        <v>58</v>
      </c>
      <c r="AK495" s="43">
        <v>28956</v>
      </c>
      <c r="AL495" s="43">
        <v>667</v>
      </c>
      <c r="AM495" s="43">
        <v>704</v>
      </c>
      <c r="AN495" s="43">
        <v>132</v>
      </c>
      <c r="AO495" s="50">
        <v>18</v>
      </c>
      <c r="AP495" s="43">
        <v>60</v>
      </c>
      <c r="AQ495" s="50">
        <v>121</v>
      </c>
      <c r="AR495" s="50">
        <v>3</v>
      </c>
      <c r="AS495" s="50">
        <v>7</v>
      </c>
      <c r="AT495" s="50">
        <v>3</v>
      </c>
      <c r="AU495" s="50">
        <v>16</v>
      </c>
      <c r="AV495" s="51"/>
      <c r="AW495" s="51"/>
      <c r="AX495" s="52">
        <f t="shared" si="384"/>
      </c>
    </row>
    <row r="496">
      <c r="A496" s="34"/>
      <c r="B496" s="89" t="s">
        <v>114</v>
      </c>
      <c r="C496" s="36" t="s">
        <v>59</v>
      </c>
      <c r="D496" s="37" t="s">
        <v>77</v>
      </c>
      <c r="E496" s="53" t="s">
        <v>71</v>
      </c>
      <c r="F496" s="67">
        <f t="shared" si="766"/>
      </c>
      <c r="G496" s="73">
        <v>2022.16</v>
      </c>
      <c r="H496" s="73">
        <v>1745.76</v>
      </c>
      <c r="I496" s="103">
        <v>0</v>
      </c>
      <c r="J496" s="42">
        <v>2</v>
      </c>
      <c r="K496" s="73">
        <v>3989.699999999997</v>
      </c>
      <c r="L496" s="42">
        <v>0</v>
      </c>
      <c r="M496" s="39">
        <v>0</v>
      </c>
      <c r="N496" s="44">
        <v>1</v>
      </c>
      <c r="O496" s="45">
        <f t="shared" si="845"/>
      </c>
      <c r="P496" s="41"/>
      <c r="Q496" s="47">
        <f t="shared" si="264"/>
      </c>
      <c r="R496" s="42">
        <f t="shared" si="498"/>
      </c>
      <c r="S496" s="39">
        <f t="shared" si="612"/>
      </c>
      <c r="T496" s="48">
        <f t="shared" si="158"/>
      </c>
      <c r="U496" s="48">
        <f t="shared" si="198"/>
      </c>
      <c r="V496" s="48">
        <f t="shared" si="61"/>
      </c>
      <c r="W496" s="49">
        <v>2</v>
      </c>
      <c r="X496" s="48">
        <f t="shared" si="115"/>
      </c>
      <c r="Y496" s="48">
        <f t="shared" si="646"/>
      </c>
      <c r="Z496" s="48">
        <f t="shared" si="803"/>
      </c>
      <c r="AA496" s="48">
        <f t="shared" si="219"/>
      </c>
      <c r="AB496" s="48">
        <f t="shared" si="284"/>
      </c>
      <c r="AC496" s="45">
        <f t="shared" si="136"/>
      </c>
      <c r="AD496" s="45">
        <f t="shared" si="178"/>
      </c>
      <c r="AE496" s="45">
        <f t="shared" si="35"/>
      </c>
      <c r="AF496" s="45">
        <f t="shared" si="95"/>
      </c>
      <c r="AG496" s="45">
        <f t="shared" si="666"/>
      </c>
      <c r="AH496" s="45">
        <f t="shared" si="825"/>
      </c>
      <c r="AI496" s="45">
        <f t="shared" si="242"/>
      </c>
      <c r="AJ496" s="50">
        <v>47</v>
      </c>
      <c r="AK496" s="43">
        <v>24668</v>
      </c>
      <c r="AL496" s="43">
        <v>564</v>
      </c>
      <c r="AM496" s="43">
        <v>578</v>
      </c>
      <c r="AN496" s="43">
        <v>92</v>
      </c>
      <c r="AO496" s="50">
        <v>18</v>
      </c>
      <c r="AP496" s="43">
        <v>72</v>
      </c>
      <c r="AQ496" s="50">
        <v>74</v>
      </c>
      <c r="AR496" s="50">
        <v>2</v>
      </c>
      <c r="AS496" s="50">
        <v>2</v>
      </c>
      <c r="AT496" s="50">
        <v>1</v>
      </c>
      <c r="AU496" s="50">
        <v>11</v>
      </c>
      <c r="AV496" s="51"/>
      <c r="AW496" s="51"/>
      <c r="AX496" s="52">
        <f t="shared" si="384"/>
      </c>
    </row>
    <row r="497">
      <c r="A497" s="34"/>
      <c r="B497" s="89" t="s">
        <v>114</v>
      </c>
      <c r="C497" s="36" t="s">
        <v>59</v>
      </c>
      <c r="D497" s="37" t="s">
        <v>77</v>
      </c>
      <c r="E497" s="53" t="s">
        <v>73</v>
      </c>
      <c r="F497" s="67">
        <f t="shared" si="766"/>
      </c>
      <c r="G497" s="73">
        <v>2242.26</v>
      </c>
      <c r="H497" s="73">
        <v>1887.01</v>
      </c>
      <c r="I497" s="103">
        <v>0</v>
      </c>
      <c r="J497" s="44">
        <v>5</v>
      </c>
      <c r="K497" s="73">
        <v>10849.179999999997</v>
      </c>
      <c r="L497" s="42">
        <v>1</v>
      </c>
      <c r="M497" s="39">
        <v>3989.7</v>
      </c>
      <c r="N497" s="44">
        <v>0</v>
      </c>
      <c r="O497" s="45">
        <f t="shared" si="845"/>
      </c>
      <c r="P497" s="41"/>
      <c r="Q497" s="47">
        <f t="shared" si="264"/>
      </c>
      <c r="R497" s="42">
        <f t="shared" si="498"/>
      </c>
      <c r="S497" s="39">
        <f t="shared" si="612"/>
      </c>
      <c r="T497" s="48">
        <f t="shared" si="158"/>
      </c>
      <c r="U497" s="48">
        <f t="shared" si="198"/>
      </c>
      <c r="V497" s="48">
        <f t="shared" si="61"/>
      </c>
      <c r="W497" s="49">
        <v>5</v>
      </c>
      <c r="X497" s="48">
        <f t="shared" si="115"/>
      </c>
      <c r="Y497" s="48">
        <f t="shared" si="646"/>
      </c>
      <c r="Z497" s="48">
        <f t="shared" si="803"/>
      </c>
      <c r="AA497" s="48">
        <f t="shared" si="219"/>
      </c>
      <c r="AB497" s="48">
        <f t="shared" si="284"/>
      </c>
      <c r="AC497" s="45">
        <f t="shared" si="136"/>
      </c>
      <c r="AD497" s="45">
        <f t="shared" si="178"/>
      </c>
      <c r="AE497" s="45">
        <f t="shared" si="35"/>
      </c>
      <c r="AF497" s="45">
        <f t="shared" si="95"/>
      </c>
      <c r="AG497" s="45">
        <f t="shared" si="666"/>
      </c>
      <c r="AH497" s="45">
        <f t="shared" si="825"/>
      </c>
      <c r="AI497" s="45">
        <f t="shared" si="242"/>
      </c>
      <c r="AJ497" s="50">
        <v>48</v>
      </c>
      <c r="AK497" s="43">
        <v>24304</v>
      </c>
      <c r="AL497" s="43">
        <v>581</v>
      </c>
      <c r="AM497" s="43">
        <v>603</v>
      </c>
      <c r="AN497" s="43">
        <v>87</v>
      </c>
      <c r="AO497" s="50">
        <v>27</v>
      </c>
      <c r="AP497" s="43">
        <v>59</v>
      </c>
      <c r="AQ497" s="43">
        <v>78</v>
      </c>
      <c r="AR497" s="50">
        <v>7</v>
      </c>
      <c r="AS497" s="50">
        <v>2</v>
      </c>
      <c r="AT497" s="50">
        <v>1</v>
      </c>
      <c r="AU497" s="50">
        <v>13</v>
      </c>
      <c r="AV497" s="51"/>
      <c r="AW497" s="51"/>
      <c r="AX497" s="52">
        <f t="shared" si="384"/>
      </c>
    </row>
    <row r="498">
      <c r="A498" s="34"/>
      <c r="B498" s="54" t="s">
        <v>65</v>
      </c>
      <c r="C498" s="54"/>
      <c r="D498" s="54"/>
      <c r="E498" s="54"/>
      <c r="F498" s="55">
        <f>SUM(F493:F497)</f>
      </c>
      <c r="G498" s="55">
        <f>SUM(G493:G497)</f>
      </c>
      <c r="H498" s="55">
        <f>SUM(H493:H497)</f>
      </c>
      <c r="I498" s="46">
        <f>SUM(I493:I497)</f>
      </c>
      <c r="J498" s="57">
        <f>SUM(J493:J497)</f>
      </c>
      <c r="K498" s="58">
        <f>SUM(K493:K497)</f>
      </c>
      <c r="L498" s="57">
        <f>SUM(L493:L497)</f>
      </c>
      <c r="M498" s="55">
        <f>SUM(M493:M497)</f>
      </c>
      <c r="N498" s="57">
        <f>SUM(N493:N497)</f>
      </c>
      <c r="O498" s="59">
        <f t="shared" si="845"/>
      </c>
      <c r="P498" s="60">
        <f>SUM(P493:P497)</f>
      </c>
      <c r="Q498" s="47">
        <f t="shared" si="264"/>
      </c>
      <c r="R498" s="57">
        <f>SUM(R493:R497)</f>
      </c>
      <c r="S498" s="55">
        <f>SUM(S493:S497)</f>
      </c>
      <c r="T498" s="61">
        <f t="shared" si="158"/>
      </c>
      <c r="U498" s="61">
        <f t="shared" si="198"/>
      </c>
      <c r="V498" s="61">
        <f t="shared" si="61"/>
      </c>
      <c r="W498" s="57">
        <f>SUM(W493:W497)</f>
      </c>
      <c r="X498" s="61">
        <f t="shared" si="115"/>
      </c>
      <c r="Y498" s="61">
        <f t="shared" si="646"/>
      </c>
      <c r="Z498" s="61">
        <f t="shared" si="803"/>
      </c>
      <c r="AA498" s="61">
        <f t="shared" si="219"/>
      </c>
      <c r="AB498" s="61">
        <f t="shared" si="284"/>
      </c>
      <c r="AC498" s="59">
        <f t="shared" si="136"/>
      </c>
      <c r="AD498" s="59">
        <f t="shared" si="178"/>
      </c>
      <c r="AE498" s="59">
        <f t="shared" si="35"/>
      </c>
      <c r="AF498" s="59">
        <f t="shared" si="95"/>
      </c>
      <c r="AG498" s="59">
        <f t="shared" si="666"/>
      </c>
      <c r="AH498" s="59">
        <f t="shared" si="825"/>
      </c>
      <c r="AI498" s="59">
        <f t="shared" si="242"/>
      </c>
      <c r="AJ498" s="63">
        <f>AVERAGE(AJ493:AJ497)</f>
      </c>
      <c r="AK498" s="63">
        <f>SUM(AK493:AK497)</f>
      </c>
      <c r="AL498" s="63">
        <f>SUM(AL493:AL497)</f>
      </c>
      <c r="AM498" s="63">
        <f>SUM(AM493:AM497)</f>
      </c>
      <c r="AN498" s="63">
        <f>SUM(AN493:AN497)</f>
      </c>
      <c r="AO498" s="63">
        <f>SUM(AO493:AO497)</f>
      </c>
      <c r="AP498" s="63">
        <f>SUM(AP493:AP497)</f>
      </c>
      <c r="AQ498" s="63">
        <f>SUM(AQ493:AQ497)</f>
      </c>
      <c r="AR498" s="63">
        <f>SUM(AR493:AR497)</f>
      </c>
      <c r="AS498" s="63">
        <f>SUM(AS493:AS497)</f>
      </c>
      <c r="AT498" s="63">
        <f>SUM(AT493:AT497)</f>
      </c>
      <c r="AU498" s="63">
        <f>SUM(AU493:AU497)</f>
      </c>
      <c r="AV498" s="64"/>
      <c r="AW498" s="64"/>
      <c r="AX498" s="57">
        <f>SUM(AX493:AX497)</f>
      </c>
    </row>
    <row r="499">
      <c r="A499" s="34"/>
      <c r="B499" s="89" t="s">
        <v>114</v>
      </c>
      <c r="C499" s="36" t="s">
        <v>59</v>
      </c>
      <c r="D499" s="37" t="s">
        <v>72</v>
      </c>
      <c r="E499" s="53" t="s">
        <v>74</v>
      </c>
      <c r="F499" s="39">
        <f t="shared" ref="F499:F502" si="767">G499+H499+I499</f>
      </c>
      <c r="G499" s="40">
        <v>2081.82</v>
      </c>
      <c r="H499" s="73">
        <v>1623.6</v>
      </c>
      <c r="I499" s="103">
        <v>0</v>
      </c>
      <c r="J499" s="44">
        <v>3</v>
      </c>
      <c r="K499" s="39">
        <v>5746.229999999996</v>
      </c>
      <c r="L499" s="42">
        <v>0</v>
      </c>
      <c r="M499" s="39">
        <v>0</v>
      </c>
      <c r="N499" s="44">
        <v>1</v>
      </c>
      <c r="O499" s="45">
        <f t="shared" si="845"/>
      </c>
      <c r="P499" s="46"/>
      <c r="Q499" s="47">
        <f t="shared" si="264"/>
      </c>
      <c r="R499" s="42">
        <f t="shared" ref="R499:R502" si="499">J499+L499</f>
      </c>
      <c r="S499" s="39">
        <f t="shared" ref="S499:S502" si="613">K499+M499</f>
      </c>
      <c r="T499" s="48">
        <f t="shared" si="158"/>
      </c>
      <c r="U499" s="48">
        <f t="shared" si="198"/>
      </c>
      <c r="V499" s="48">
        <f t="shared" si="61"/>
      </c>
      <c r="W499" s="49">
        <v>2</v>
      </c>
      <c r="X499" s="48">
        <f t="shared" si="115"/>
      </c>
      <c r="Y499" s="48">
        <f t="shared" si="646"/>
      </c>
      <c r="Z499" s="48">
        <f t="shared" si="803"/>
      </c>
      <c r="AA499" s="48">
        <f t="shared" si="219"/>
      </c>
      <c r="AB499" s="48">
        <f t="shared" si="284"/>
      </c>
      <c r="AC499" s="45">
        <f t="shared" si="136"/>
      </c>
      <c r="AD499" s="45">
        <f t="shared" si="178"/>
      </c>
      <c r="AE499" s="45">
        <f>AP500/AM499</f>
      </c>
      <c r="AF499" s="45">
        <f t="shared" si="95"/>
      </c>
      <c r="AG499" s="45">
        <f t="shared" si="666"/>
      </c>
      <c r="AH499" s="45">
        <f t="shared" si="825"/>
      </c>
      <c r="AI499" s="45">
        <f t="shared" si="242"/>
      </c>
      <c r="AJ499" s="50">
        <v>50</v>
      </c>
      <c r="AK499" s="43">
        <v>22710</v>
      </c>
      <c r="AL499" s="43">
        <v>534</v>
      </c>
      <c r="AM499" s="43">
        <v>563</v>
      </c>
      <c r="AN499" s="43">
        <v>97</v>
      </c>
      <c r="AO499" s="50">
        <v>17</v>
      </c>
      <c r="AP499" s="50">
        <v>79</v>
      </c>
      <c r="AQ499" s="50">
        <v>97</v>
      </c>
      <c r="AR499" s="50">
        <v>3</v>
      </c>
      <c r="AS499" s="50">
        <v>4</v>
      </c>
      <c r="AT499" s="50">
        <v>3</v>
      </c>
      <c r="AU499" s="50">
        <v>17</v>
      </c>
      <c r="AV499" s="51"/>
      <c r="AW499" s="51"/>
      <c r="AX499" s="52">
        <f t="shared" ref="AX499:AX502" si="385">COUNT(AU499)</f>
      </c>
    </row>
    <row r="500">
      <c r="A500" s="34"/>
      <c r="B500" s="89" t="s">
        <v>114</v>
      </c>
      <c r="C500" s="35" t="s">
        <v>59</v>
      </c>
      <c r="D500" s="37" t="s">
        <v>72</v>
      </c>
      <c r="E500" s="53" t="s">
        <v>75</v>
      </c>
      <c r="F500" s="39">
        <f t="shared" si="767"/>
      </c>
      <c r="G500" s="40">
        <v>2180.52</v>
      </c>
      <c r="H500" s="39">
        <v>1482.11</v>
      </c>
      <c r="I500" s="103">
        <v>0</v>
      </c>
      <c r="J500" s="42">
        <v>7</v>
      </c>
      <c r="K500" s="39">
        <v>17857.140000000007</v>
      </c>
      <c r="L500" s="42">
        <v>0</v>
      </c>
      <c r="M500" s="39">
        <v>0</v>
      </c>
      <c r="N500" s="44">
        <v>0</v>
      </c>
      <c r="O500" s="45">
        <f t="shared" si="845"/>
      </c>
      <c r="P500" s="46"/>
      <c r="Q500" s="47">
        <f t="shared" si="264"/>
      </c>
      <c r="R500" s="42">
        <f t="shared" si="499"/>
      </c>
      <c r="S500" s="39">
        <f t="shared" si="613"/>
      </c>
      <c r="T500" s="48">
        <f t="shared" si="158"/>
      </c>
      <c r="U500" s="48">
        <f t="shared" si="198"/>
      </c>
      <c r="V500" s="48">
        <f t="shared" si="61"/>
      </c>
      <c r="W500" s="49">
        <v>6</v>
      </c>
      <c r="X500" s="48">
        <f t="shared" si="115"/>
      </c>
      <c r="Y500" s="48">
        <f t="shared" si="646"/>
      </c>
      <c r="Z500" s="48">
        <f t="shared" si="803"/>
      </c>
      <c r="AA500" s="48">
        <f t="shared" si="219"/>
      </c>
      <c r="AB500" s="48">
        <f t="shared" si="284"/>
      </c>
      <c r="AC500" s="45">
        <f t="shared" si="136"/>
      </c>
      <c r="AD500" s="45">
        <f t="shared" si="178"/>
      </c>
      <c r="AE500" s="45">
        <f t="shared" ref="AE500:AE516" si="36">AP500/AM500</f>
      </c>
      <c r="AF500" s="45">
        <f t="shared" si="95"/>
      </c>
      <c r="AG500" s="45">
        <f t="shared" si="666"/>
      </c>
      <c r="AH500" s="45">
        <f t="shared" si="825"/>
      </c>
      <c r="AI500" s="45">
        <f t="shared" si="242"/>
      </c>
      <c r="AJ500" s="50">
        <v>52</v>
      </c>
      <c r="AK500" s="43">
        <v>21446</v>
      </c>
      <c r="AL500" s="43">
        <v>530</v>
      </c>
      <c r="AM500" s="43">
        <v>589</v>
      </c>
      <c r="AN500" s="43">
        <v>97</v>
      </c>
      <c r="AO500" s="50">
        <v>19</v>
      </c>
      <c r="AP500" s="43">
        <v>71</v>
      </c>
      <c r="AQ500" s="43">
        <v>87</v>
      </c>
      <c r="AR500" s="50">
        <v>7</v>
      </c>
      <c r="AS500" s="50">
        <v>4</v>
      </c>
      <c r="AT500" s="50">
        <v>0</v>
      </c>
      <c r="AU500" s="50">
        <v>11</v>
      </c>
      <c r="AV500" s="51"/>
      <c r="AW500" s="51"/>
      <c r="AX500" s="52">
        <f t="shared" si="385"/>
      </c>
    </row>
    <row r="501">
      <c r="A501" s="34"/>
      <c r="B501" s="89" t="s">
        <v>114</v>
      </c>
      <c r="C501" s="35" t="s">
        <v>59</v>
      </c>
      <c r="D501" s="37" t="s">
        <v>72</v>
      </c>
      <c r="E501" s="53" t="s">
        <v>76</v>
      </c>
      <c r="F501" s="39">
        <f t="shared" si="767"/>
      </c>
      <c r="G501" s="40">
        <v>1694.09</v>
      </c>
      <c r="H501" s="39">
        <v>1426.78</v>
      </c>
      <c r="I501" s="103">
        <v>0</v>
      </c>
      <c r="J501" s="42">
        <v>2</v>
      </c>
      <c r="K501" s="39">
        <v>3751.3800000000047</v>
      </c>
      <c r="L501" s="42">
        <v>1</v>
      </c>
      <c r="M501" s="39">
        <v>5096.520000000002</v>
      </c>
      <c r="N501" s="44">
        <v>1</v>
      </c>
      <c r="O501" s="45">
        <f t="shared" si="845"/>
      </c>
      <c r="P501" s="46"/>
      <c r="Q501" s="47">
        <f t="shared" si="264"/>
      </c>
      <c r="R501" s="42">
        <f t="shared" si="499"/>
      </c>
      <c r="S501" s="39">
        <f t="shared" si="613"/>
      </c>
      <c r="T501" s="48">
        <f t="shared" si="158"/>
      </c>
      <c r="U501" s="48">
        <f t="shared" si="198"/>
      </c>
      <c r="V501" s="48">
        <f t="shared" si="61"/>
      </c>
      <c r="W501" s="49">
        <v>2</v>
      </c>
      <c r="X501" s="48">
        <f t="shared" si="115"/>
      </c>
      <c r="Y501" s="48">
        <f t="shared" si="646"/>
      </c>
      <c r="Z501" s="48">
        <f t="shared" si="803"/>
      </c>
      <c r="AA501" s="48">
        <f t="shared" si="219"/>
      </c>
      <c r="AB501" s="48">
        <f t="shared" si="284"/>
      </c>
      <c r="AC501" s="45">
        <f t="shared" si="136"/>
      </c>
      <c r="AD501" s="45">
        <f t="shared" si="178"/>
      </c>
      <c r="AE501" s="45">
        <f t="shared" si="36"/>
      </c>
      <c r="AF501" s="45">
        <f t="shared" si="95"/>
      </c>
      <c r="AG501" s="45">
        <f t="shared" si="666"/>
      </c>
      <c r="AH501" s="45">
        <f t="shared" si="825"/>
      </c>
      <c r="AI501" s="45">
        <f t="shared" si="242"/>
      </c>
      <c r="AJ501" s="50">
        <v>50</v>
      </c>
      <c r="AK501" s="43">
        <v>23414</v>
      </c>
      <c r="AL501" s="43">
        <v>665</v>
      </c>
      <c r="AM501" s="43">
        <v>701</v>
      </c>
      <c r="AN501" s="43">
        <v>92</v>
      </c>
      <c r="AO501" s="50">
        <v>16</v>
      </c>
      <c r="AP501" s="43">
        <v>33</v>
      </c>
      <c r="AQ501" s="43">
        <v>81</v>
      </c>
      <c r="AR501" s="50">
        <v>3</v>
      </c>
      <c r="AS501" s="50">
        <v>3</v>
      </c>
      <c r="AT501" s="50">
        <v>1</v>
      </c>
      <c r="AU501" s="50">
        <v>21</v>
      </c>
      <c r="AV501" s="51"/>
      <c r="AW501" s="51"/>
      <c r="AX501" s="52">
        <f t="shared" si="385"/>
      </c>
    </row>
    <row r="502">
      <c r="A502" s="34"/>
      <c r="B502" s="89" t="s">
        <v>114</v>
      </c>
      <c r="C502" s="36" t="s">
        <v>59</v>
      </c>
      <c r="D502" s="37" t="s">
        <v>72</v>
      </c>
      <c r="E502" s="53" t="s">
        <v>78</v>
      </c>
      <c r="F502" s="39">
        <f t="shared" si="767"/>
      </c>
      <c r="G502" s="68">
        <v>2278.98</v>
      </c>
      <c r="H502" s="39">
        <v>1198.04</v>
      </c>
      <c r="I502" s="103">
        <v>0</v>
      </c>
      <c r="J502" s="42">
        <v>3</v>
      </c>
      <c r="K502" s="39">
        <v>6909.8399999999965</v>
      </c>
      <c r="L502" s="42">
        <v>1</v>
      </c>
      <c r="M502" s="39">
        <v>3989.7000000000007</v>
      </c>
      <c r="N502" s="44">
        <v>1</v>
      </c>
      <c r="O502" s="45">
        <f t="shared" si="845"/>
      </c>
      <c r="P502" s="46"/>
      <c r="Q502" s="47">
        <f t="shared" si="264"/>
      </c>
      <c r="R502" s="42">
        <f t="shared" si="499"/>
      </c>
      <c r="S502" s="39">
        <f t="shared" si="613"/>
      </c>
      <c r="T502" s="48">
        <f t="shared" si="158"/>
      </c>
      <c r="U502" s="48">
        <f t="shared" si="198"/>
      </c>
      <c r="V502" s="48">
        <f t="shared" si="61"/>
      </c>
      <c r="W502" s="49">
        <v>3</v>
      </c>
      <c r="X502" s="48">
        <f t="shared" si="115"/>
      </c>
      <c r="Y502" s="48">
        <f t="shared" si="646"/>
      </c>
      <c r="Z502" s="48">
        <f t="shared" si="803"/>
      </c>
      <c r="AA502" s="48">
        <f t="shared" si="219"/>
      </c>
      <c r="AB502" s="48">
        <f t="shared" si="284"/>
      </c>
      <c r="AC502" s="45">
        <f t="shared" si="136"/>
      </c>
      <c r="AD502" s="45">
        <f t="shared" si="178"/>
      </c>
      <c r="AE502" s="45">
        <f t="shared" si="36"/>
      </c>
      <c r="AF502" s="45">
        <f t="shared" si="95"/>
      </c>
      <c r="AG502" s="45">
        <f t="shared" si="666"/>
      </c>
      <c r="AH502" s="45">
        <f t="shared" si="825"/>
      </c>
      <c r="AI502" s="45">
        <f t="shared" si="242"/>
      </c>
      <c r="AJ502" s="50">
        <v>53</v>
      </c>
      <c r="AK502" s="43">
        <v>19930</v>
      </c>
      <c r="AL502" s="43">
        <v>575</v>
      </c>
      <c r="AM502" s="43">
        <v>618</v>
      </c>
      <c r="AN502" s="43">
        <v>87</v>
      </c>
      <c r="AO502" s="50">
        <v>25</v>
      </c>
      <c r="AP502" s="43">
        <v>62</v>
      </c>
      <c r="AQ502" s="43">
        <v>78</v>
      </c>
      <c r="AR502" s="50">
        <v>4</v>
      </c>
      <c r="AS502" s="50">
        <v>6</v>
      </c>
      <c r="AT502" s="50">
        <v>1</v>
      </c>
      <c r="AU502" s="50">
        <v>22</v>
      </c>
      <c r="AV502" s="51"/>
      <c r="AW502" s="51"/>
      <c r="AX502" s="52">
        <f t="shared" si="385"/>
      </c>
    </row>
    <row r="503">
      <c r="A503" s="34"/>
      <c r="B503" s="94" t="s">
        <v>65</v>
      </c>
      <c r="C503" s="94"/>
      <c r="D503" s="94"/>
      <c r="E503" s="94"/>
      <c r="F503" s="55">
        <f>SUM(F499:F502)</f>
      </c>
      <c r="G503" s="56">
        <f>SUM(G499:G502)</f>
      </c>
      <c r="H503" s="55">
        <f>SUM(H499:H502)</f>
      </c>
      <c r="I503" s="46">
        <f>SUM(I499:I502)</f>
      </c>
      <c r="J503" s="57">
        <f>SUM(J499:J502)</f>
      </c>
      <c r="K503" s="55">
        <f>SUM(K499:K502)</f>
      </c>
      <c r="L503" s="57">
        <f>SUM(L499:L502)</f>
      </c>
      <c r="M503" s="55">
        <f>SUM(M499:M502)</f>
      </c>
      <c r="N503" s="57">
        <f>SUM(N499:N502)</f>
      </c>
      <c r="O503" s="59">
        <f t="shared" si="845"/>
      </c>
      <c r="P503" s="60">
        <f>SUM(P499:P502)</f>
      </c>
      <c r="Q503" s="47">
        <f t="shared" si="264"/>
      </c>
      <c r="R503" s="57">
        <f>SUM(R499:R502)</f>
      </c>
      <c r="S503" s="55">
        <f>SUM(S499:S502)</f>
      </c>
      <c r="T503" s="61">
        <f t="shared" si="158"/>
      </c>
      <c r="U503" s="61">
        <f t="shared" si="198"/>
      </c>
      <c r="V503" s="61">
        <f t="shared" si="61"/>
      </c>
      <c r="W503" s="62">
        <f>SUM(W499:W502)</f>
      </c>
      <c r="X503" s="61">
        <f t="shared" si="115"/>
      </c>
      <c r="Y503" s="61">
        <f t="shared" si="646"/>
      </c>
      <c r="Z503" s="61">
        <f t="shared" si="803"/>
      </c>
      <c r="AA503" s="61">
        <f t="shared" si="219"/>
      </c>
      <c r="AB503" s="61">
        <f t="shared" si="284"/>
      </c>
      <c r="AC503" s="59">
        <f t="shared" si="136"/>
      </c>
      <c r="AD503" s="59">
        <f t="shared" si="178"/>
      </c>
      <c r="AE503" s="59">
        <f t="shared" si="36"/>
      </c>
      <c r="AF503" s="59">
        <f t="shared" si="95"/>
      </c>
      <c r="AG503" s="59">
        <f t="shared" si="666"/>
      </c>
      <c r="AH503" s="59">
        <f t="shared" si="825"/>
      </c>
      <c r="AI503" s="59">
        <f t="shared" si="242"/>
      </c>
      <c r="AJ503" s="63">
        <f>AVERAGE(AJ499:AJ502)</f>
      </c>
      <c r="AK503" s="63">
        <f>SUM(AK499:AK502)</f>
      </c>
      <c r="AL503" s="63">
        <f>SUM(AL499:AL502)</f>
      </c>
      <c r="AM503" s="63">
        <f>SUM(AM499:AM502)</f>
      </c>
      <c r="AN503" s="63">
        <f>SUM(AN499:AN502)</f>
      </c>
      <c r="AO503" s="63">
        <f>SUM(AO499:AO502)</f>
      </c>
      <c r="AP503" s="63">
        <f>SUM(AP499:AP502)</f>
      </c>
      <c r="AQ503" s="63">
        <f>SUM(AQ499:AQ502)</f>
      </c>
      <c r="AR503" s="63">
        <f>SUM(AR499:AR502)</f>
      </c>
      <c r="AS503" s="63">
        <f>SUM(AS499:AS502)</f>
      </c>
      <c r="AT503" s="63">
        <f>SUM(AT499:AT502)</f>
      </c>
      <c r="AU503" s="63">
        <f>SUM(AU499:AU502)</f>
      </c>
      <c r="AV503" s="64"/>
      <c r="AW503" s="64"/>
      <c r="AX503" s="57">
        <f>SUM(AX499:AX502)</f>
      </c>
    </row>
    <row r="504">
      <c r="A504" s="34"/>
      <c r="B504" s="89" t="s">
        <v>114</v>
      </c>
      <c r="C504" s="97" t="s">
        <v>81</v>
      </c>
      <c r="D504" s="98" t="s">
        <v>67</v>
      </c>
      <c r="E504" s="53" t="s">
        <v>79</v>
      </c>
      <c r="F504" s="39">
        <f t="shared" ref="F504:F507" si="768">G504+H504+I504</f>
      </c>
      <c r="G504" s="39">
        <v>2586.92</v>
      </c>
      <c r="H504" s="39">
        <v>1294.24</v>
      </c>
      <c r="I504" s="103">
        <v>0</v>
      </c>
      <c r="J504" s="42">
        <v>4</v>
      </c>
      <c r="K504" s="39">
        <v>9232.649999999994</v>
      </c>
      <c r="L504" s="42">
        <v>2</v>
      </c>
      <c r="M504" s="39">
        <v>10193.04</v>
      </c>
      <c r="N504" s="44">
        <v>2</v>
      </c>
      <c r="O504" s="45">
        <f t="shared" si="845"/>
      </c>
      <c r="P504" s="46"/>
      <c r="Q504" s="47">
        <f t="shared" si="264"/>
      </c>
      <c r="R504" s="42">
        <f t="shared" ref="R504:R507" si="500">J504+L504</f>
      </c>
      <c r="S504" s="39">
        <f t="shared" ref="S504:S507" si="614">K504+M504</f>
      </c>
      <c r="T504" s="48">
        <f t="shared" si="158"/>
      </c>
      <c r="U504" s="48">
        <f t="shared" si="198"/>
      </c>
      <c r="V504" s="48">
        <f t="shared" si="61"/>
      </c>
      <c r="W504" s="49">
        <v>6</v>
      </c>
      <c r="X504" s="48">
        <f t="shared" si="115"/>
      </c>
      <c r="Y504" s="48">
        <f t="shared" si="646"/>
      </c>
      <c r="Z504" s="48">
        <f t="shared" si="803"/>
      </c>
      <c r="AA504" s="48">
        <f t="shared" si="219"/>
      </c>
      <c r="AB504" s="48">
        <f t="shared" si="284"/>
      </c>
      <c r="AC504" s="45">
        <f t="shared" si="136"/>
      </c>
      <c r="AD504" s="45">
        <f t="shared" si="178"/>
      </c>
      <c r="AE504" s="45">
        <f t="shared" si="36"/>
      </c>
      <c r="AF504" s="45">
        <f t="shared" si="95"/>
      </c>
      <c r="AG504" s="45">
        <f t="shared" si="666"/>
      </c>
      <c r="AH504" s="45">
        <f t="shared" si="825"/>
      </c>
      <c r="AI504" s="45">
        <f t="shared" si="242"/>
      </c>
      <c r="AJ504" s="50">
        <v>54</v>
      </c>
      <c r="AK504" s="43">
        <v>18447</v>
      </c>
      <c r="AL504" s="43">
        <v>518</v>
      </c>
      <c r="AM504" s="43">
        <v>549</v>
      </c>
      <c r="AN504" s="43">
        <v>67</v>
      </c>
      <c r="AO504" s="50">
        <v>20</v>
      </c>
      <c r="AP504" s="50">
        <v>89</v>
      </c>
      <c r="AQ504" s="43">
        <v>63</v>
      </c>
      <c r="AR504" s="50">
        <v>7</v>
      </c>
      <c r="AS504" s="50">
        <v>5</v>
      </c>
      <c r="AT504" s="50">
        <v>0</v>
      </c>
      <c r="AU504" s="50">
        <v>9</v>
      </c>
      <c r="AV504" s="51"/>
      <c r="AW504" s="51"/>
      <c r="AX504" s="52">
        <f t="shared" ref="AX504:AX507" si="386">COUNT(AU504)</f>
      </c>
    </row>
    <row r="505">
      <c r="A505" s="34"/>
      <c r="B505" s="89" t="s">
        <v>80</v>
      </c>
      <c r="C505" s="101" t="s">
        <v>81</v>
      </c>
      <c r="D505" s="98" t="s">
        <v>67</v>
      </c>
      <c r="E505" s="71" t="s">
        <v>82</v>
      </c>
      <c r="F505" s="39">
        <f t="shared" si="768"/>
      </c>
      <c r="G505" s="39">
        <v>2460.98</v>
      </c>
      <c r="H505" s="39">
        <v>1143.47</v>
      </c>
      <c r="I505" s="103">
        <v>0</v>
      </c>
      <c r="J505" s="44">
        <v>3</v>
      </c>
      <c r="K505" s="73">
        <v>6067.75</v>
      </c>
      <c r="L505" s="44">
        <v>1</v>
      </c>
      <c r="M505" s="73">
        <v>6216.209999999999</v>
      </c>
      <c r="N505" s="44">
        <v>2</v>
      </c>
      <c r="O505" s="45">
        <f t="shared" si="845"/>
      </c>
      <c r="P505" s="46"/>
      <c r="Q505" s="47">
        <f t="shared" si="264"/>
      </c>
      <c r="R505" s="42">
        <f t="shared" si="500"/>
      </c>
      <c r="S505" s="39">
        <f t="shared" si="614"/>
      </c>
      <c r="T505" s="48">
        <f t="shared" si="158"/>
      </c>
      <c r="U505" s="48">
        <f t="shared" si="198"/>
      </c>
      <c r="V505" s="48">
        <f t="shared" si="61"/>
      </c>
      <c r="W505" s="49">
        <v>2</v>
      </c>
      <c r="X505" s="48">
        <f t="shared" si="115"/>
      </c>
      <c r="Y505" s="48">
        <f t="shared" si="646"/>
      </c>
      <c r="Z505" s="48">
        <f t="shared" si="803"/>
      </c>
      <c r="AA505" s="48">
        <f t="shared" si="219"/>
      </c>
      <c r="AB505" s="48">
        <f t="shared" si="284"/>
      </c>
      <c r="AC505" s="45">
        <f t="shared" si="136"/>
      </c>
      <c r="AD505" s="45">
        <f t="shared" si="178"/>
      </c>
      <c r="AE505" s="45">
        <f t="shared" si="36"/>
      </c>
      <c r="AF505" s="45">
        <f t="shared" si="95"/>
      </c>
      <c r="AG505" s="45">
        <f t="shared" si="666"/>
      </c>
      <c r="AH505" s="45">
        <f t="shared" si="825"/>
      </c>
      <c r="AI505" s="45">
        <f t="shared" si="242"/>
      </c>
      <c r="AJ505" s="50">
        <v>53</v>
      </c>
      <c r="AK505" s="72">
        <v>19892</v>
      </c>
      <c r="AL505" s="72">
        <v>612</v>
      </c>
      <c r="AM505" s="72">
        <v>663</v>
      </c>
      <c r="AN505" s="72">
        <v>64</v>
      </c>
      <c r="AO505" s="50">
        <v>18</v>
      </c>
      <c r="AP505" s="43">
        <v>79</v>
      </c>
      <c r="AQ505" s="43">
        <v>65</v>
      </c>
      <c r="AR505" s="50">
        <v>4</v>
      </c>
      <c r="AS505" s="43">
        <v>5</v>
      </c>
      <c r="AT505" s="43">
        <v>0</v>
      </c>
      <c r="AU505" s="43">
        <v>10</v>
      </c>
      <c r="AV505" s="51"/>
      <c r="AW505" s="51"/>
      <c r="AX505" s="52">
        <f t="shared" si="386"/>
      </c>
    </row>
    <row r="506">
      <c r="A506" s="34"/>
      <c r="B506" s="96" t="s">
        <v>80</v>
      </c>
      <c r="C506" s="36" t="s">
        <v>81</v>
      </c>
      <c r="D506" s="98" t="s">
        <v>67</v>
      </c>
      <c r="E506" s="71" t="s">
        <v>83</v>
      </c>
      <c r="F506" s="74">
        <f t="shared" si="768"/>
      </c>
      <c r="G506" s="39">
        <v>2344.35</v>
      </c>
      <c r="H506" s="39">
        <v>1031.7</v>
      </c>
      <c r="I506" s="103">
        <v>0</v>
      </c>
      <c r="J506" s="44">
        <v>4</v>
      </c>
      <c r="K506" s="39">
        <v>9646.080000000016</v>
      </c>
      <c r="L506" s="42">
        <v>0</v>
      </c>
      <c r="M506" s="39">
        <v>0</v>
      </c>
      <c r="N506" s="44">
        <v>0</v>
      </c>
      <c r="O506" s="45">
        <f t="shared" si="845"/>
      </c>
      <c r="P506" s="46"/>
      <c r="Q506" s="47">
        <f t="shared" si="264"/>
      </c>
      <c r="R506" s="42">
        <f t="shared" si="500"/>
      </c>
      <c r="S506" s="39">
        <f t="shared" si="614"/>
      </c>
      <c r="T506" s="48">
        <f t="shared" si="158"/>
      </c>
      <c r="U506" s="48">
        <f t="shared" si="198"/>
      </c>
      <c r="V506" s="48">
        <f t="shared" si="61"/>
      </c>
      <c r="W506" s="49">
        <v>3</v>
      </c>
      <c r="X506" s="48">
        <f t="shared" si="115"/>
      </c>
      <c r="Y506" s="48">
        <f t="shared" si="646"/>
      </c>
      <c r="Z506" s="48">
        <f t="shared" si="803"/>
      </c>
      <c r="AA506" s="48">
        <f t="shared" si="219"/>
      </c>
      <c r="AB506" s="48">
        <f t="shared" si="284"/>
      </c>
      <c r="AC506" s="45">
        <f t="shared" si="136"/>
      </c>
      <c r="AD506" s="45">
        <f t="shared" si="178"/>
      </c>
      <c r="AE506" s="45">
        <f t="shared" si="36"/>
      </c>
      <c r="AF506" s="45">
        <f t="shared" si="95"/>
      </c>
      <c r="AG506" s="45">
        <f t="shared" si="666"/>
      </c>
      <c r="AH506" s="45">
        <f t="shared" si="825"/>
      </c>
      <c r="AI506" s="45">
        <f t="shared" si="242"/>
      </c>
      <c r="AJ506" s="44">
        <v>53</v>
      </c>
      <c r="AK506" s="42">
        <v>16785</v>
      </c>
      <c r="AL506" s="42">
        <v>507</v>
      </c>
      <c r="AM506" s="42">
        <v>550</v>
      </c>
      <c r="AN506" s="42">
        <v>77</v>
      </c>
      <c r="AO506" s="50">
        <v>19</v>
      </c>
      <c r="AP506" s="42">
        <v>56</v>
      </c>
      <c r="AQ506" s="43">
        <v>75</v>
      </c>
      <c r="AR506" s="50">
        <v>4</v>
      </c>
      <c r="AS506" s="44">
        <v>4</v>
      </c>
      <c r="AT506" s="44">
        <v>1</v>
      </c>
      <c r="AU506" s="44">
        <v>11</v>
      </c>
      <c r="AV506" s="51"/>
      <c r="AW506" s="51"/>
      <c r="AX506" s="52">
        <f t="shared" si="386"/>
      </c>
    </row>
    <row r="507">
      <c r="A507" s="34"/>
      <c r="B507" s="96" t="s">
        <v>80</v>
      </c>
      <c r="C507" s="36" t="s">
        <v>81</v>
      </c>
      <c r="D507" s="98" t="s">
        <v>67</v>
      </c>
      <c r="E507" s="71" t="s">
        <v>85</v>
      </c>
      <c r="F507" s="39">
        <f t="shared" si="768"/>
      </c>
      <c r="G507" s="39">
        <v>1442.05</v>
      </c>
      <c r="H507" s="39">
        <v>864.14</v>
      </c>
      <c r="I507" s="103">
        <v>0</v>
      </c>
      <c r="J507" s="42">
        <v>1</v>
      </c>
      <c r="K507" s="39">
        <v>1994.8499999999913</v>
      </c>
      <c r="L507" s="42">
        <v>0</v>
      </c>
      <c r="M507" s="39">
        <v>0</v>
      </c>
      <c r="N507" s="44">
        <v>0</v>
      </c>
      <c r="O507" s="45">
        <f t="shared" si="845"/>
      </c>
      <c r="P507" s="46"/>
      <c r="Q507" s="47">
        <f t="shared" si="264"/>
      </c>
      <c r="R507" s="42">
        <f t="shared" si="500"/>
      </c>
      <c r="S507" s="39">
        <f t="shared" si="614"/>
      </c>
      <c r="T507" s="48">
        <f t="shared" si="158"/>
      </c>
      <c r="U507" s="48">
        <f t="shared" si="198"/>
      </c>
      <c r="V507" s="48">
        <f t="shared" si="61"/>
      </c>
      <c r="W507" s="49">
        <v>1</v>
      </c>
      <c r="X507" s="48">
        <f t="shared" si="115"/>
      </c>
      <c r="Y507" s="48">
        <f t="shared" si="646"/>
      </c>
      <c r="Z507" s="48">
        <f t="shared" si="803"/>
      </c>
      <c r="AA507" s="48">
        <f t="shared" si="219"/>
      </c>
      <c r="AB507" s="48">
        <f t="shared" si="284"/>
      </c>
      <c r="AC507" s="45">
        <f t="shared" si="136"/>
      </c>
      <c r="AD507" s="45">
        <f t="shared" si="178"/>
      </c>
      <c r="AE507" s="45">
        <f t="shared" si="36"/>
      </c>
      <c r="AF507" s="45">
        <f t="shared" si="95"/>
      </c>
      <c r="AG507" s="45">
        <f t="shared" si="666"/>
      </c>
      <c r="AH507" s="45">
        <f t="shared" si="825"/>
      </c>
      <c r="AI507" s="45">
        <f t="shared" si="242"/>
      </c>
      <c r="AJ507" s="50">
        <v>51</v>
      </c>
      <c r="AK507" s="43">
        <v>14429</v>
      </c>
      <c r="AL507" s="72">
        <v>473</v>
      </c>
      <c r="AM507" s="72">
        <v>517</v>
      </c>
      <c r="AN507" s="72">
        <v>45</v>
      </c>
      <c r="AO507" s="50">
        <v>13</v>
      </c>
      <c r="AP507" s="43">
        <v>39</v>
      </c>
      <c r="AQ507" s="43">
        <v>41</v>
      </c>
      <c r="AR507" s="50">
        <v>1</v>
      </c>
      <c r="AS507" s="50">
        <v>2</v>
      </c>
      <c r="AT507" s="50">
        <v>1</v>
      </c>
      <c r="AU507" s="50">
        <v>6</v>
      </c>
      <c r="AV507" s="51"/>
      <c r="AW507" s="51"/>
      <c r="AX507" s="52">
        <f t="shared" si="386"/>
      </c>
    </row>
    <row r="508">
      <c r="A508" s="34"/>
      <c r="B508" s="54" t="s">
        <v>65</v>
      </c>
      <c r="C508" s="54"/>
      <c r="D508" s="54"/>
      <c r="E508" s="54"/>
      <c r="F508" s="55">
        <f>SUM(F504:F507)</f>
      </c>
      <c r="G508" s="55">
        <f>SUM(G504:G507)</f>
      </c>
      <c r="H508" s="55">
        <f>SUM(H504:H507)</f>
      </c>
      <c r="I508" s="46">
        <f>SUM(I504:I507)</f>
      </c>
      <c r="J508" s="57">
        <f>SUM(J504:J507)</f>
      </c>
      <c r="K508" s="55">
        <f>SUM(K504:K507)</f>
      </c>
      <c r="L508" s="57">
        <f>SUM(L504:L507)</f>
      </c>
      <c r="M508" s="55">
        <f>SUM(M504:M507)</f>
      </c>
      <c r="N508" s="57">
        <f>SUM(N504:N507)</f>
      </c>
      <c r="O508" s="59">
        <f t="shared" si="845"/>
      </c>
      <c r="P508" s="60">
        <f>SUM(P504:P507)</f>
      </c>
      <c r="Q508" s="47">
        <f t="shared" si="264"/>
      </c>
      <c r="R508" s="57">
        <f>SUM(R504:R507)</f>
      </c>
      <c r="S508" s="55">
        <f>SUM(S504:S507)</f>
      </c>
      <c r="T508" s="61">
        <f t="shared" si="158"/>
      </c>
      <c r="U508" s="61">
        <f t="shared" si="198"/>
      </c>
      <c r="V508" s="61">
        <f t="shared" si="61"/>
      </c>
      <c r="W508" s="62">
        <f>SUM(W504:W507)</f>
      </c>
      <c r="X508" s="61">
        <f t="shared" si="115"/>
      </c>
      <c r="Y508" s="61">
        <f t="shared" si="646"/>
      </c>
      <c r="Z508" s="61">
        <f t="shared" si="803"/>
      </c>
      <c r="AA508" s="61">
        <f t="shared" si="219"/>
      </c>
      <c r="AB508" s="61">
        <f t="shared" si="284"/>
      </c>
      <c r="AC508" s="59">
        <f t="shared" si="136"/>
      </c>
      <c r="AD508" s="59">
        <f t="shared" si="178"/>
      </c>
      <c r="AE508" s="59">
        <f t="shared" si="36"/>
      </c>
      <c r="AF508" s="59">
        <f t="shared" si="95"/>
      </c>
      <c r="AG508" s="59">
        <f t="shared" si="666"/>
      </c>
      <c r="AH508" s="59">
        <f t="shared" si="825"/>
      </c>
      <c r="AI508" s="59">
        <f t="shared" si="242"/>
      </c>
      <c r="AJ508" s="57">
        <f>AVERAGE(AJ504:AJ507)</f>
      </c>
      <c r="AK508" s="57">
        <f>SUM(AK504:AK507)</f>
      </c>
      <c r="AL508" s="57">
        <f>SUM(AL504:AL507)</f>
      </c>
      <c r="AM508" s="57">
        <f>SUM(AM504:AM507)</f>
      </c>
      <c r="AN508" s="57">
        <f>SUM(AN504:AN507)</f>
      </c>
      <c r="AO508" s="63">
        <f>SUM(AO504:AO507)</f>
      </c>
      <c r="AP508" s="57">
        <f>SUM(AP504:AP507)</f>
      </c>
      <c r="AQ508" s="63">
        <f>SUM(AQ504:AQ507)</f>
      </c>
      <c r="AR508" s="63">
        <f>SUM(AR504:AR507)</f>
      </c>
      <c r="AS508" s="57">
        <f>SUM(AS504:AS507)</f>
      </c>
      <c r="AT508" s="57">
        <f>SUM(AT504:AT507)</f>
      </c>
      <c r="AU508" s="57">
        <f>SUM(AU504:AU507)</f>
      </c>
      <c r="AV508" s="64"/>
      <c r="AW508" s="64"/>
      <c r="AX508" s="57">
        <f>SUM(AX504:AX507)</f>
      </c>
    </row>
    <row r="509">
      <c r="A509" s="34"/>
      <c r="B509" s="89" t="s">
        <v>80</v>
      </c>
      <c r="C509" s="36" t="s">
        <v>81</v>
      </c>
      <c r="D509" s="37" t="s">
        <v>107</v>
      </c>
      <c r="E509" s="71" t="s">
        <v>86</v>
      </c>
      <c r="F509" s="74">
        <f t="shared" ref="F509:F511" si="769">G509+H509+I509</f>
      </c>
      <c r="G509" s="39">
        <v>2462.74</v>
      </c>
      <c r="H509" s="39">
        <v>557.02</v>
      </c>
      <c r="I509" s="103">
        <v>0</v>
      </c>
      <c r="J509" s="44">
        <v>1</v>
      </c>
      <c r="K509" s="73">
        <v>2548.2599999999948</v>
      </c>
      <c r="L509" s="44">
        <v>0</v>
      </c>
      <c r="M509" s="73">
        <v>0</v>
      </c>
      <c r="N509" s="44">
        <v>0</v>
      </c>
      <c r="O509" s="45">
        <f t="shared" si="845"/>
      </c>
      <c r="P509" s="46"/>
      <c r="Q509" s="47">
        <f t="shared" si="264"/>
      </c>
      <c r="R509" s="42">
        <f t="shared" ref="R509:R511" si="501">J509+L509</f>
      </c>
      <c r="S509" s="39">
        <f t="shared" ref="S509:S511" si="615">K509+M509</f>
      </c>
      <c r="T509" s="48">
        <f t="shared" si="158"/>
      </c>
      <c r="U509" s="48">
        <f t="shared" si="198"/>
      </c>
      <c r="V509" s="48">
        <f t="shared" si="61"/>
      </c>
      <c r="W509" s="49">
        <v>1</v>
      </c>
      <c r="X509" s="48">
        <f t="shared" si="115"/>
      </c>
      <c r="Y509" s="48">
        <f t="shared" si="646"/>
      </c>
      <c r="Z509" s="48">
        <f t="shared" si="803"/>
      </c>
      <c r="AA509" s="48">
        <f t="shared" si="219"/>
      </c>
      <c r="AB509" s="48">
        <f t="shared" si="284"/>
      </c>
      <c r="AC509" s="45">
        <f t="shared" si="136"/>
      </c>
      <c r="AD509" s="45">
        <f t="shared" si="178"/>
      </c>
      <c r="AE509" s="45">
        <f t="shared" si="36"/>
      </c>
      <c r="AF509" s="45">
        <f t="shared" si="95"/>
      </c>
      <c r="AG509" s="45">
        <f t="shared" si="666"/>
      </c>
      <c r="AH509" s="45">
        <f t="shared" si="825"/>
      </c>
      <c r="AI509" s="45">
        <f t="shared" si="242"/>
      </c>
      <c r="AJ509" s="44">
        <v>51</v>
      </c>
      <c r="AK509" s="42">
        <v>13598</v>
      </c>
      <c r="AL509" s="42">
        <v>470</v>
      </c>
      <c r="AM509" s="42">
        <v>527</v>
      </c>
      <c r="AN509" s="42">
        <v>64</v>
      </c>
      <c r="AO509" s="50">
        <v>9</v>
      </c>
      <c r="AP509" s="42">
        <v>23</v>
      </c>
      <c r="AQ509" s="50">
        <v>57</v>
      </c>
      <c r="AR509" s="50">
        <v>1</v>
      </c>
      <c r="AS509" s="42">
        <v>2</v>
      </c>
      <c r="AT509" s="42">
        <v>3</v>
      </c>
      <c r="AU509" s="42">
        <v>3</v>
      </c>
      <c r="AV509" s="51"/>
      <c r="AW509" s="51"/>
      <c r="AX509" s="52">
        <f t="shared" ref="AX509:AX511" si="387">COUNT(AU509)</f>
      </c>
    </row>
    <row r="510">
      <c r="A510" s="34"/>
      <c r="B510" s="89" t="s">
        <v>80</v>
      </c>
      <c r="C510" s="36" t="s">
        <v>81</v>
      </c>
      <c r="D510" s="37" t="s">
        <v>107</v>
      </c>
      <c r="E510" s="71" t="s">
        <v>87</v>
      </c>
      <c r="F510" s="74">
        <f t="shared" si="769"/>
      </c>
      <c r="G510" s="39">
        <v>2645.7</v>
      </c>
      <c r="H510" s="39">
        <v>1071.41</v>
      </c>
      <c r="I510" s="103">
        <v>0</v>
      </c>
      <c r="J510" s="44">
        <v>2</v>
      </c>
      <c r="K510" s="73">
        <v>4543.110000000001</v>
      </c>
      <c r="L510" s="44">
        <v>0</v>
      </c>
      <c r="M510" s="73">
        <v>0</v>
      </c>
      <c r="N510" s="44">
        <v>0</v>
      </c>
      <c r="O510" s="45">
        <f t="shared" si="845"/>
      </c>
      <c r="P510" s="46"/>
      <c r="Q510" s="47">
        <f t="shared" si="264"/>
      </c>
      <c r="R510" s="42">
        <f t="shared" si="501"/>
      </c>
      <c r="S510" s="39">
        <f t="shared" si="615"/>
      </c>
      <c r="T510" s="48">
        <f t="shared" si="158"/>
      </c>
      <c r="U510" s="48">
        <f t="shared" si="198"/>
      </c>
      <c r="V510" s="48">
        <f t="shared" si="61"/>
      </c>
      <c r="W510" s="49">
        <v>2</v>
      </c>
      <c r="X510" s="48">
        <f t="shared" si="115"/>
      </c>
      <c r="Y510" s="48">
        <f t="shared" si="646"/>
      </c>
      <c r="Z510" s="48">
        <f t="shared" si="803"/>
      </c>
      <c r="AA510" s="48">
        <f t="shared" si="219"/>
      </c>
      <c r="AB510" s="48">
        <f t="shared" si="284"/>
      </c>
      <c r="AC510" s="45">
        <f t="shared" si="136"/>
      </c>
      <c r="AD510" s="45">
        <f t="shared" si="178"/>
      </c>
      <c r="AE510" s="45">
        <f t="shared" si="36"/>
      </c>
      <c r="AF510" s="45">
        <f t="shared" si="95"/>
      </c>
      <c r="AG510" s="45">
        <f t="shared" si="666"/>
      </c>
      <c r="AH510" s="45">
        <f t="shared" si="825"/>
      </c>
      <c r="AI510" s="45">
        <f t="shared" si="242"/>
      </c>
      <c r="AJ510" s="44">
        <v>32</v>
      </c>
      <c r="AK510" s="42">
        <v>25500</v>
      </c>
      <c r="AL510" s="42">
        <v>768</v>
      </c>
      <c r="AM510" s="42">
        <v>821</v>
      </c>
      <c r="AN510" s="42">
        <v>75</v>
      </c>
      <c r="AO510" s="50">
        <v>20</v>
      </c>
      <c r="AP510" s="42">
        <v>63</v>
      </c>
      <c r="AQ510" s="50">
        <v>71</v>
      </c>
      <c r="AR510" s="50">
        <v>3</v>
      </c>
      <c r="AS510" s="44">
        <v>5</v>
      </c>
      <c r="AT510" s="44">
        <v>2</v>
      </c>
      <c r="AU510" s="44">
        <v>7</v>
      </c>
      <c r="AV510" s="51"/>
      <c r="AW510" s="51"/>
      <c r="AX510" s="52">
        <f t="shared" si="387"/>
      </c>
    </row>
    <row r="511">
      <c r="A511" s="34"/>
      <c r="B511" s="89" t="s">
        <v>80</v>
      </c>
      <c r="C511" s="36" t="s">
        <v>81</v>
      </c>
      <c r="D511" s="37" t="s">
        <v>107</v>
      </c>
      <c r="E511" s="71" t="s">
        <v>88</v>
      </c>
      <c r="F511" s="74">
        <f t="shared" si="769"/>
      </c>
      <c r="G511" s="39">
        <v>2159.72</v>
      </c>
      <c r="H511" s="39">
        <v>1190.24</v>
      </c>
      <c r="I511" s="103">
        <v>0</v>
      </c>
      <c r="J511" s="44">
        <v>6</v>
      </c>
      <c r="K511" s="39">
        <v>12945.339999999997</v>
      </c>
      <c r="L511" s="42">
        <v>0</v>
      </c>
      <c r="M511" s="39">
        <v>0</v>
      </c>
      <c r="N511" s="44">
        <v>1</v>
      </c>
      <c r="O511" s="45">
        <f t="shared" si="845"/>
      </c>
      <c r="P511" s="46"/>
      <c r="Q511" s="47">
        <f t="shared" si="264"/>
      </c>
      <c r="R511" s="42">
        <f t="shared" si="501"/>
      </c>
      <c r="S511" s="39">
        <f t="shared" si="615"/>
      </c>
      <c r="T511" s="48">
        <f t="shared" si="158"/>
      </c>
      <c r="U511" s="48">
        <f t="shared" si="198"/>
      </c>
      <c r="V511" s="48">
        <f t="shared" si="61"/>
      </c>
      <c r="W511" s="49">
        <v>4</v>
      </c>
      <c r="X511" s="48">
        <f t="shared" si="115"/>
      </c>
      <c r="Y511" s="48">
        <f t="shared" si="646"/>
      </c>
      <c r="Z511" s="48">
        <f t="shared" si="803"/>
      </c>
      <c r="AA511" s="48">
        <f t="shared" si="219"/>
      </c>
      <c r="AB511" s="48">
        <f t="shared" si="284"/>
      </c>
      <c r="AC511" s="45">
        <f t="shared" si="136"/>
      </c>
      <c r="AD511" s="45">
        <f t="shared" si="178"/>
      </c>
      <c r="AE511" s="45">
        <f t="shared" si="36"/>
      </c>
      <c r="AF511" s="45">
        <f t="shared" si="95"/>
      </c>
      <c r="AG511" s="45">
        <f t="shared" si="666"/>
      </c>
      <c r="AH511" s="45">
        <f t="shared" si="825"/>
      </c>
      <c r="AI511" s="45">
        <f t="shared" si="242"/>
      </c>
      <c r="AJ511" s="44">
        <v>39</v>
      </c>
      <c r="AK511" s="42">
        <v>21595</v>
      </c>
      <c r="AL511" s="42">
        <v>478</v>
      </c>
      <c r="AM511" s="42">
        <v>537</v>
      </c>
      <c r="AN511" s="42">
        <v>64</v>
      </c>
      <c r="AO511" s="50">
        <v>26</v>
      </c>
      <c r="AP511" s="42">
        <v>50</v>
      </c>
      <c r="AQ511" s="50">
        <v>69</v>
      </c>
      <c r="AR511" s="50">
        <v>6</v>
      </c>
      <c r="AS511" s="44">
        <v>4</v>
      </c>
      <c r="AT511" s="44">
        <v>1</v>
      </c>
      <c r="AU511" s="44">
        <v>6</v>
      </c>
      <c r="AV511" s="51"/>
      <c r="AW511" s="51"/>
      <c r="AX511" s="52">
        <f t="shared" si="387"/>
      </c>
    </row>
    <row r="512">
      <c r="A512" s="34"/>
      <c r="B512" s="54" t="s">
        <v>65</v>
      </c>
      <c r="C512" s="54"/>
      <c r="D512" s="54"/>
      <c r="E512" s="54"/>
      <c r="F512" s="76">
        <f>SUM(F509:F511)</f>
      </c>
      <c r="G512" s="55">
        <f>SUM(G509:G511)</f>
      </c>
      <c r="H512" s="55">
        <f>SUM(H509:H511)</f>
      </c>
      <c r="I512" s="46">
        <f>SUM(I509:I511)</f>
      </c>
      <c r="J512" s="57">
        <f>SUM(J509:J511)</f>
      </c>
      <c r="K512" s="55">
        <f>SUM(K509:K511)</f>
      </c>
      <c r="L512" s="57">
        <f>SUM(L509:L511)</f>
      </c>
      <c r="M512" s="55">
        <f>SUM(M509:M511)</f>
      </c>
      <c r="N512" s="57">
        <f>SUM(N509:N511)</f>
      </c>
      <c r="O512" s="59">
        <f t="shared" si="845"/>
      </c>
      <c r="P512" s="60">
        <f>SUM(P509:P511)</f>
      </c>
      <c r="Q512" s="47">
        <f t="shared" si="264"/>
      </c>
      <c r="R512" s="57">
        <f>SUM(R509:R511)</f>
      </c>
      <c r="S512" s="55">
        <f>SUM(S509:S511)</f>
      </c>
      <c r="T512" s="61">
        <f t="shared" si="158"/>
      </c>
      <c r="U512" s="61">
        <f t="shared" si="198"/>
      </c>
      <c r="V512" s="61">
        <f t="shared" si="61"/>
      </c>
      <c r="W512" s="62">
        <f>SUM(W509:W511)</f>
      </c>
      <c r="X512" s="61">
        <f t="shared" si="115"/>
      </c>
      <c r="Y512" s="61">
        <f t="shared" si="646"/>
      </c>
      <c r="Z512" s="61">
        <f t="shared" si="803"/>
      </c>
      <c r="AA512" s="61">
        <f t="shared" si="219"/>
      </c>
      <c r="AB512" s="61">
        <f t="shared" si="284"/>
      </c>
      <c r="AC512" s="59">
        <f t="shared" si="136"/>
      </c>
      <c r="AD512" s="59">
        <f t="shared" si="178"/>
      </c>
      <c r="AE512" s="59">
        <f t="shared" si="36"/>
      </c>
      <c r="AF512" s="59">
        <f t="shared" si="95"/>
      </c>
      <c r="AG512" s="59">
        <f t="shared" si="666"/>
      </c>
      <c r="AH512" s="59">
        <f t="shared" si="825"/>
      </c>
      <c r="AI512" s="59">
        <f t="shared" si="242"/>
      </c>
      <c r="AJ512" s="57">
        <f>AVERAGE(AJ509:AJ511)</f>
      </c>
      <c r="AK512" s="57">
        <f>SUM(AK509:AK511)</f>
      </c>
      <c r="AL512" s="57">
        <f>SUM(AL509:AL511)</f>
      </c>
      <c r="AM512" s="57">
        <f>SUM(AM509:AM511)</f>
      </c>
      <c r="AN512" s="57">
        <f>SUM(AN509:AN511)</f>
      </c>
      <c r="AO512" s="63">
        <f>SUM(AO509:AO511)</f>
      </c>
      <c r="AP512" s="57">
        <f>SUM(AP509:AP511)</f>
      </c>
      <c r="AQ512" s="63">
        <f>SUM(AQ509:AQ511)</f>
      </c>
      <c r="AR512" s="63">
        <f>SUM(AR509:AR511)</f>
      </c>
      <c r="AS512" s="57">
        <f>SUM(AS509:AS511)</f>
      </c>
      <c r="AT512" s="57">
        <f>SUM(AT509:AT511)</f>
      </c>
      <c r="AU512" s="57">
        <f>SUM(AU509:AU511)</f>
      </c>
      <c r="AV512" s="64"/>
      <c r="AW512" s="64"/>
      <c r="AX512" s="57">
        <f>SUM(AX509:AX511)</f>
      </c>
    </row>
    <row r="513">
      <c r="A513" s="34"/>
      <c r="B513" s="89" t="s">
        <v>80</v>
      </c>
      <c r="C513" s="35" t="s">
        <v>81</v>
      </c>
      <c r="D513" s="37" t="s">
        <v>84</v>
      </c>
      <c r="E513" s="71" t="s">
        <v>89</v>
      </c>
      <c r="F513" s="74">
        <f t="shared" ref="F513:F514" si="770">G513+H513+I513</f>
      </c>
      <c r="G513" s="39">
        <v>2276.93</v>
      </c>
      <c r="H513" s="39">
        <v>1080.95</v>
      </c>
      <c r="I513" s="103">
        <v>0</v>
      </c>
      <c r="J513" s="42">
        <v>5</v>
      </c>
      <c r="K513" s="39">
        <v>11634.48000000001</v>
      </c>
      <c r="L513" s="42">
        <v>0</v>
      </c>
      <c r="M513" s="39">
        <v>0</v>
      </c>
      <c r="N513" s="44">
        <v>0</v>
      </c>
      <c r="O513" s="45">
        <f t="shared" si="845"/>
      </c>
      <c r="P513" s="46"/>
      <c r="Q513" s="47">
        <f t="shared" si="264"/>
      </c>
      <c r="R513" s="42">
        <f t="shared" ref="R513:R514" si="502">J513+L513</f>
      </c>
      <c r="S513" s="39">
        <f t="shared" ref="S513:S514" si="616">K513+M513</f>
      </c>
      <c r="T513" s="48">
        <f t="shared" si="158"/>
      </c>
      <c r="U513" s="48">
        <f t="shared" si="198"/>
      </c>
      <c r="V513" s="48">
        <f t="shared" si="61"/>
      </c>
      <c r="W513" s="49">
        <v>4</v>
      </c>
      <c r="X513" s="48">
        <f t="shared" si="115"/>
      </c>
      <c r="Y513" s="48">
        <f t="shared" si="646"/>
      </c>
      <c r="Z513" s="48">
        <f t="shared" si="803"/>
      </c>
      <c r="AA513" s="48">
        <f t="shared" si="219"/>
      </c>
      <c r="AB513" s="48">
        <f t="shared" si="284"/>
      </c>
      <c r="AC513" s="45">
        <f t="shared" si="136"/>
      </c>
      <c r="AD513" s="45">
        <f t="shared" si="178"/>
      </c>
      <c r="AE513" s="45">
        <f t="shared" si="36"/>
      </c>
      <c r="AF513" s="45">
        <f t="shared" si="95"/>
      </c>
      <c r="AG513" s="45">
        <f t="shared" si="666"/>
      </c>
      <c r="AH513" s="45">
        <f t="shared" si="825"/>
      </c>
      <c r="AI513" s="45">
        <f t="shared" si="242"/>
      </c>
      <c r="AJ513" s="44">
        <v>46</v>
      </c>
      <c r="AK513" s="42">
        <v>23437</v>
      </c>
      <c r="AL513" s="42">
        <v>566</v>
      </c>
      <c r="AM513" s="42">
        <v>630</v>
      </c>
      <c r="AN513" s="42">
        <v>65</v>
      </c>
      <c r="AO513" s="50">
        <v>25</v>
      </c>
      <c r="AP513" s="44">
        <v>56</v>
      </c>
      <c r="AQ513" s="43">
        <v>80</v>
      </c>
      <c r="AR513" s="50">
        <v>8</v>
      </c>
      <c r="AS513" s="42">
        <v>1</v>
      </c>
      <c r="AT513" s="42">
        <v>0</v>
      </c>
      <c r="AU513" s="42">
        <v>7</v>
      </c>
      <c r="AV513" s="51"/>
      <c r="AW513" s="51"/>
      <c r="AX513" s="77">
        <f t="shared" ref="AX513:AX514" si="388">COUNT(AU513)</f>
      </c>
    </row>
    <row r="514">
      <c r="A514" s="34"/>
      <c r="B514" s="89" t="s">
        <v>80</v>
      </c>
      <c r="C514" s="36" t="s">
        <v>81</v>
      </c>
      <c r="D514" s="37" t="s">
        <v>84</v>
      </c>
      <c r="E514" s="75" t="s">
        <v>90</v>
      </c>
      <c r="F514" s="39">
        <f t="shared" si="770"/>
      </c>
      <c r="G514" s="39">
        <v>2211.82</v>
      </c>
      <c r="H514" s="39">
        <v>1090.02</v>
      </c>
      <c r="I514" s="103">
        <v>0</v>
      </c>
      <c r="J514" s="42">
        <v>4</v>
      </c>
      <c r="K514" s="39">
        <v>8526.390000000014</v>
      </c>
      <c r="L514" s="42">
        <v>0</v>
      </c>
      <c r="M514" s="39">
        <v>0</v>
      </c>
      <c r="N514" s="44">
        <v>0</v>
      </c>
      <c r="O514" s="45">
        <f t="shared" si="845"/>
      </c>
      <c r="P514" s="46"/>
      <c r="Q514" s="47">
        <f t="shared" si="264"/>
      </c>
      <c r="R514" s="42">
        <f t="shared" si="502"/>
      </c>
      <c r="S514" s="39">
        <f t="shared" si="616"/>
      </c>
      <c r="T514" s="48">
        <f t="shared" si="158"/>
      </c>
      <c r="U514" s="48">
        <f t="shared" si="198"/>
      </c>
      <c r="V514" s="48">
        <f t="shared" si="61"/>
      </c>
      <c r="W514" s="49">
        <v>4</v>
      </c>
      <c r="X514" s="48">
        <f t="shared" si="115"/>
      </c>
      <c r="Y514" s="48">
        <f t="shared" si="646"/>
      </c>
      <c r="Z514" s="48">
        <f t="shared" si="803"/>
      </c>
      <c r="AA514" s="48">
        <f t="shared" si="219"/>
      </c>
      <c r="AB514" s="48">
        <f t="shared" si="284"/>
      </c>
      <c r="AC514" s="45">
        <f t="shared" si="136"/>
      </c>
      <c r="AD514" s="45">
        <f t="shared" si="178"/>
      </c>
      <c r="AE514" s="45">
        <f t="shared" si="36"/>
      </c>
      <c r="AF514" s="45">
        <f t="shared" si="95"/>
      </c>
      <c r="AG514" s="45">
        <f t="shared" si="666"/>
      </c>
      <c r="AH514" s="45">
        <f t="shared" si="825"/>
      </c>
      <c r="AI514" s="45">
        <f t="shared" si="242"/>
      </c>
      <c r="AJ514" s="44">
        <v>47</v>
      </c>
      <c r="AK514" s="42">
        <v>23949</v>
      </c>
      <c r="AL514" s="42">
        <v>738</v>
      </c>
      <c r="AM514" s="42">
        <v>813</v>
      </c>
      <c r="AN514" s="42">
        <v>93</v>
      </c>
      <c r="AO514" s="50">
        <v>22</v>
      </c>
      <c r="AP514" s="44">
        <v>49</v>
      </c>
      <c r="AQ514" s="43">
        <v>84</v>
      </c>
      <c r="AR514" s="50">
        <v>4</v>
      </c>
      <c r="AS514" s="42">
        <v>4</v>
      </c>
      <c r="AT514" s="42">
        <v>1</v>
      </c>
      <c r="AU514" s="42">
        <v>9</v>
      </c>
      <c r="AV514" s="51"/>
      <c r="AW514" s="51"/>
      <c r="AX514" s="77">
        <f t="shared" si="388"/>
      </c>
    </row>
    <row r="515">
      <c r="A515" s="34"/>
      <c r="B515" s="54" t="s">
        <v>65</v>
      </c>
      <c r="C515" s="54"/>
      <c r="D515" s="54"/>
      <c r="E515" s="54"/>
      <c r="F515" s="76">
        <f>SUM(F513:F514)</f>
      </c>
      <c r="G515" s="76">
        <f>SUM(G513:G514)</f>
      </c>
      <c r="H515" s="76">
        <f>SUM(H513:H514)</f>
      </c>
      <c r="I515" s="46">
        <f>SUM(I513:I514)</f>
      </c>
      <c r="J515" s="57">
        <f>SUM(J513:J514)</f>
      </c>
      <c r="K515" s="55">
        <f>SUM(K513:K514)</f>
      </c>
      <c r="L515" s="57">
        <f>SUM(L513:L514)</f>
      </c>
      <c r="M515" s="55">
        <f>SUM(M513:M514)</f>
      </c>
      <c r="N515" s="57">
        <f>SUM(N513:N514)</f>
      </c>
      <c r="O515" s="59">
        <f t="shared" si="845"/>
      </c>
      <c r="P515" s="60">
        <f>SUM(P513:P514)</f>
      </c>
      <c r="Q515" s="47">
        <f t="shared" si="264"/>
      </c>
      <c r="R515" s="57">
        <f>SUM(R513:R514)</f>
      </c>
      <c r="S515" s="55">
        <f>SUM(S513:S514)</f>
      </c>
      <c r="T515" s="61">
        <f t="shared" si="158"/>
      </c>
      <c r="U515" s="61">
        <f t="shared" si="198"/>
      </c>
      <c r="V515" s="61">
        <f t="shared" si="61"/>
      </c>
      <c r="W515" s="62">
        <f>SUM(W513:W514)</f>
      </c>
      <c r="X515" s="61">
        <f t="shared" si="115"/>
      </c>
      <c r="Y515" s="61">
        <f t="shared" si="646"/>
      </c>
      <c r="Z515" s="61">
        <f t="shared" si="803"/>
      </c>
      <c r="AA515" s="61">
        <f t="shared" si="219"/>
      </c>
      <c r="AB515" s="61">
        <f t="shared" si="284"/>
      </c>
      <c r="AC515" s="59">
        <f t="shared" si="136"/>
      </c>
      <c r="AD515" s="59">
        <f t="shared" si="178"/>
      </c>
      <c r="AE515" s="59">
        <f t="shared" si="36"/>
      </c>
      <c r="AF515" s="59">
        <f t="shared" si="95"/>
      </c>
      <c r="AG515" s="59">
        <f t="shared" si="666"/>
      </c>
      <c r="AH515" s="59">
        <f t="shared" si="825"/>
      </c>
      <c r="AI515" s="59">
        <f t="shared" si="242"/>
      </c>
      <c r="AJ515" s="57">
        <f>AVERAGE(AJ513:AJ514)</f>
      </c>
      <c r="AK515" s="57">
        <f>SUM(AK513:AK514)</f>
      </c>
      <c r="AL515" s="57">
        <f>SUM(AL513:AL514)</f>
      </c>
      <c r="AM515" s="57">
        <f>SUM(AM513:AM514)</f>
      </c>
      <c r="AN515" s="57">
        <f>SUM(AN513:AN514)</f>
      </c>
      <c r="AO515" s="57">
        <f>SUM(AO513:AO514)</f>
      </c>
      <c r="AP515" s="57">
        <f>SUM(AP513:AP514)</f>
      </c>
      <c r="AQ515" s="57">
        <f>SUM(AQ513:AQ514)</f>
      </c>
      <c r="AR515" s="57">
        <f>SUM(AR513:AR514)</f>
      </c>
      <c r="AS515" s="57">
        <f>SUM(AS513:AS514)</f>
      </c>
      <c r="AT515" s="57">
        <f>SUM(AT513:AT514)</f>
      </c>
      <c r="AU515" s="57">
        <f>SUM(AU513:AU514)</f>
      </c>
      <c r="AV515" s="64"/>
      <c r="AW515" s="64"/>
      <c r="AX515" s="57">
        <f>SUM(AX513:AX514)</f>
      </c>
    </row>
    <row r="516">
      <c r="A516" s="34"/>
      <c r="B516" s="78" t="s">
        <v>91</v>
      </c>
      <c r="C516" s="78"/>
      <c r="D516" s="78"/>
      <c r="E516" s="78"/>
      <c r="F516" s="87">
        <f>F515+F512+F508+F503+F498+F492</f>
      </c>
      <c r="G516" s="87">
        <f>G515+G512+G508+G503+G498+G492</f>
      </c>
      <c r="H516" s="87">
        <f>H515+H512+H508+H503+H498+H492</f>
      </c>
      <c r="I516" s="93">
        <f>I512+I508+I503+I498+I515</f>
      </c>
      <c r="J516" s="92">
        <f>J515+J512+J508+J503+J498+J492</f>
      </c>
      <c r="K516" s="87">
        <f>K515+K512+K508+K503+K498+K492</f>
      </c>
      <c r="L516" s="92">
        <f>L515+L512+L508+L503+L498+L492</f>
      </c>
      <c r="M516" s="87">
        <f>M515+M512+M508+M503+M498+M492</f>
      </c>
      <c r="N516" s="92">
        <f>N515+N512+N508+N503+N498+N492</f>
      </c>
      <c r="O516" s="82">
        <f t="shared" si="845"/>
      </c>
      <c r="P516" s="92">
        <f>P512+P508+P503+P498+P515</f>
      </c>
      <c r="Q516" s="83">
        <f t="shared" si="264"/>
      </c>
      <c r="R516" s="92">
        <f>R515+R512+R508+R503+R498+R492</f>
      </c>
      <c r="S516" s="87">
        <f>S515+S512+S508+S503+S498+S492</f>
      </c>
      <c r="T516" s="80">
        <f t="shared" si="158"/>
      </c>
      <c r="U516" s="80">
        <f t="shared" si="198"/>
      </c>
      <c r="V516" s="80">
        <f t="shared" si="61"/>
      </c>
      <c r="W516" s="92">
        <f>W515+W512+W508+W503+W498+W492</f>
      </c>
      <c r="X516" s="80">
        <f t="shared" si="115"/>
      </c>
      <c r="Y516" s="80">
        <f t="shared" si="646"/>
      </c>
      <c r="Z516" s="80">
        <f t="shared" si="803"/>
      </c>
      <c r="AA516" s="80">
        <f t="shared" si="219"/>
      </c>
      <c r="AB516" s="80">
        <f t="shared" si="284"/>
      </c>
      <c r="AC516" s="82">
        <f t="shared" si="136"/>
      </c>
      <c r="AD516" s="82">
        <f t="shared" si="178"/>
      </c>
      <c r="AE516" s="82">
        <f t="shared" si="36"/>
      </c>
      <c r="AF516" s="82">
        <f t="shared" si="95"/>
      </c>
      <c r="AG516" s="82">
        <f t="shared" si="666"/>
      </c>
      <c r="AH516" s="82">
        <f t="shared" si="825"/>
      </c>
      <c r="AI516" s="82">
        <f t="shared" si="242"/>
      </c>
      <c r="AJ516" s="84"/>
      <c r="AK516" s="92">
        <f>AK515+AK512+AK508+AK503+AK498+AK492</f>
      </c>
      <c r="AL516" s="92">
        <f>AL515+AL512+AL508+AL503+AL498+AL492</f>
      </c>
      <c r="AM516" s="92">
        <f>AM515+AM512+AM508+AM503+AM498+AM492</f>
      </c>
      <c r="AN516" s="92">
        <f>AN515+AN512+AN508+AN503+AN498+AN492</f>
      </c>
      <c r="AO516" s="92">
        <f>AO515+AO512+AO508+AO503+AO498+AO492</f>
      </c>
      <c r="AP516" s="92">
        <f>AP515+AP512+AP508+AP503+AP498+AP492</f>
      </c>
      <c r="AQ516" s="92">
        <f>AQ515+AQ512+AQ508+AQ503+AQ498+AQ492</f>
      </c>
      <c r="AR516" s="92">
        <f>AR515+AR512+AR508+AR503+AR498+AR492</f>
      </c>
      <c r="AS516" s="92">
        <f>AS515+AS512+AS508+AS503+AS498+AS492</f>
      </c>
      <c r="AT516" s="92">
        <f>AT515+AT512+AT508+AT503+AT498+AT492</f>
      </c>
      <c r="AU516" s="92">
        <f>AU515+AU512+AU508+AU503+AU498+AU492</f>
      </c>
      <c r="AV516" s="85"/>
      <c r="AW516" s="85"/>
      <c r="AX516" s="80">
        <f>AX512+AX508+AX503+AX498+AX515</f>
      </c>
    </row>
    <row r="517">
      <c r="A517" s="91"/>
      <c r="B517" s="2" t="s">
        <v>1</v>
      </c>
      <c r="C517" s="2"/>
      <c r="D517" s="2"/>
      <c r="E517" s="2"/>
      <c r="F517" s="3" t="s">
        <v>2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4" t="s">
        <v>3</v>
      </c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5" t="s">
        <v>4</v>
      </c>
      <c r="AW517" s="5"/>
      <c r="AX517" s="6" t="s">
        <v>5</v>
      </c>
    </row>
    <row r="518">
      <c r="A518" s="91"/>
      <c r="B518" s="2"/>
      <c r="C518" s="2"/>
      <c r="D518" s="2"/>
      <c r="E518" s="2"/>
      <c r="F518" s="8" t="s">
        <v>6</v>
      </c>
      <c r="G518" s="8"/>
      <c r="H518" s="8"/>
      <c r="I518" s="8"/>
      <c r="J518" s="9" t="s">
        <v>94</v>
      </c>
      <c r="K518" s="9"/>
      <c r="L518" s="9"/>
      <c r="M518" s="9"/>
      <c r="N518" s="9"/>
      <c r="O518" s="9"/>
      <c r="P518" s="9"/>
      <c r="Q518" s="9"/>
      <c r="R518" s="9"/>
      <c r="S518" s="9"/>
      <c r="T518" s="10" t="s">
        <v>7</v>
      </c>
      <c r="U518" s="10"/>
      <c r="V518" s="10"/>
      <c r="W518" s="10"/>
      <c r="X518" s="10"/>
      <c r="Y518" s="10"/>
      <c r="Z518" s="11" t="s">
        <v>8</v>
      </c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2" t="s">
        <v>9</v>
      </c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3"/>
      <c r="AW518" s="14"/>
      <c r="AX518" s="6"/>
    </row>
    <row r="519">
      <c r="A519" s="91"/>
      <c r="B519" s="15" t="s">
        <v>10</v>
      </c>
      <c r="C519" s="16" t="s">
        <v>11</v>
      </c>
      <c r="D519" s="17" t="s">
        <v>12</v>
      </c>
      <c r="E519" s="18" t="s">
        <v>13</v>
      </c>
      <c r="F519" s="19" t="s">
        <v>14</v>
      </c>
      <c r="G519" s="8" t="s">
        <v>15</v>
      </c>
      <c r="H519" s="20" t="s">
        <v>16</v>
      </c>
      <c r="I519" s="21" t="s">
        <v>17</v>
      </c>
      <c r="J519" s="22" t="s">
        <v>18</v>
      </c>
      <c r="K519" s="23" t="s">
        <v>19</v>
      </c>
      <c r="L519" s="24" t="s">
        <v>20</v>
      </c>
      <c r="M519" s="23" t="s">
        <v>21</v>
      </c>
      <c r="N519" s="23" t="s">
        <v>22</v>
      </c>
      <c r="O519" s="23" t="s">
        <v>23</v>
      </c>
      <c r="P519" s="25" t="s">
        <v>24</v>
      </c>
      <c r="Q519" s="23" t="s">
        <v>25</v>
      </c>
      <c r="R519" s="22" t="s">
        <v>26</v>
      </c>
      <c r="S519" s="26" t="s">
        <v>27</v>
      </c>
      <c r="T519" s="10" t="s">
        <v>28</v>
      </c>
      <c r="U519" s="10" t="s">
        <v>29</v>
      </c>
      <c r="V519" s="10" t="s">
        <v>30</v>
      </c>
      <c r="W519" s="27" t="s">
        <v>31</v>
      </c>
      <c r="X519" s="10" t="s">
        <v>32</v>
      </c>
      <c r="Y519" s="28" t="s">
        <v>33</v>
      </c>
      <c r="Z519" s="29" t="s">
        <v>34</v>
      </c>
      <c r="AA519" s="30" t="s">
        <v>35</v>
      </c>
      <c r="AB519" s="31" t="s">
        <v>36</v>
      </c>
      <c r="AC519" s="30" t="s">
        <v>37</v>
      </c>
      <c r="AD519" s="30" t="s">
        <v>38</v>
      </c>
      <c r="AE519" s="32" t="s">
        <v>39</v>
      </c>
      <c r="AF519" s="30" t="s">
        <v>40</v>
      </c>
      <c r="AG519" s="30" t="s">
        <v>41</v>
      </c>
      <c r="AH519" s="30" t="s">
        <v>42</v>
      </c>
      <c r="AI519" s="32" t="s">
        <v>43</v>
      </c>
      <c r="AJ519" s="32" t="s">
        <v>44</v>
      </c>
      <c r="AK519" s="12" t="s">
        <v>45</v>
      </c>
      <c r="AL519" s="33" t="s">
        <v>46</v>
      </c>
      <c r="AM519" s="33" t="s">
        <v>47</v>
      </c>
      <c r="AN519" s="33" t="s">
        <v>48</v>
      </c>
      <c r="AO519" s="33" t="s">
        <v>49</v>
      </c>
      <c r="AP519" s="33" t="s">
        <v>50</v>
      </c>
      <c r="AQ519" s="12" t="s">
        <v>51</v>
      </c>
      <c r="AR519" s="12" t="s">
        <v>52</v>
      </c>
      <c r="AS519" s="12" t="s">
        <v>53</v>
      </c>
      <c r="AT519" s="12" t="s">
        <v>54</v>
      </c>
      <c r="AU519" s="12" t="s">
        <v>55</v>
      </c>
      <c r="AV519" s="13"/>
      <c r="AW519" s="14"/>
      <c r="AX519" s="6" t="s">
        <v>56</v>
      </c>
    </row>
    <row r="520">
      <c r="A520" s="34" t="s">
        <v>116</v>
      </c>
      <c r="B520" s="89" t="s">
        <v>80</v>
      </c>
      <c r="C520" s="36" t="s">
        <v>81</v>
      </c>
      <c r="D520" s="37" t="s">
        <v>84</v>
      </c>
      <c r="E520" s="38" t="s">
        <v>61</v>
      </c>
      <c r="F520" s="67">
        <f t="shared" ref="F520:F521" si="771">G520+H520+I520</f>
      </c>
      <c r="G520" s="73">
        <v>1138.59</v>
      </c>
      <c r="H520" s="73">
        <v>1353.61</v>
      </c>
      <c r="I520" s="103">
        <v>0</v>
      </c>
      <c r="J520" s="44">
        <v>3</v>
      </c>
      <c r="K520" s="73">
        <v>5424.709999999999</v>
      </c>
      <c r="L520" s="42">
        <v>1</v>
      </c>
      <c r="M520" s="39">
        <v>3989.7</v>
      </c>
      <c r="N520" s="44">
        <v>0</v>
      </c>
      <c r="O520" s="45">
        <f t="shared" ref="O520:O546" si="846">N520/R520</f>
      </c>
      <c r="P520" s="41"/>
      <c r="Q520" s="47">
        <f t="shared" ref="Q520:Q546" si="265">P520/R520</f>
      </c>
      <c r="R520" s="42">
        <f t="shared" ref="R520:R521" si="503">J520+L520</f>
      </c>
      <c r="S520" s="39">
        <f t="shared" ref="S520:S521" si="617">K520+M520</f>
      </c>
      <c r="T520" s="48">
        <f t="shared" ref="T520:T546" si="159">S520/F520</f>
      </c>
      <c r="U520" s="48">
        <f t="shared" ref="U520:U546" si="199">S520/(F520+(AX520*500)+F520*3%)</f>
      </c>
      <c r="V520" s="48">
        <f t="shared" ref="V520:V546" si="62">S520/R520</f>
      </c>
      <c r="W520" s="49">
        <v>2</v>
      </c>
      <c r="X520" s="48">
        <f t="shared" ref="X520:X546" si="116">F520/W520</f>
      </c>
      <c r="Y520" s="48">
        <f t="shared" ref="Y520:Y546" si="647">F520/R520</f>
      </c>
      <c r="Z520" s="48">
        <f t="shared" ref="Z520:Z522" si="804">F520/AL520</f>
      </c>
      <c r="AA520" s="48">
        <f t="shared" ref="AA520:AA546" si="220">F520/AK520*1000</f>
      </c>
      <c r="AB520" s="48">
        <f t="shared" ref="AB520:AB546" si="285">F520/AN520</f>
      </c>
      <c r="AC520" s="45">
        <f t="shared" ref="AC520:AC546" si="137">AL520/AK520</f>
      </c>
      <c r="AD520" s="45">
        <f t="shared" ref="AD520:AD546" si="179">AN520/AM520</f>
      </c>
      <c r="AE520" s="45">
        <f t="shared" ref="AE520:AE522" si="37">AP520/AM520</f>
      </c>
      <c r="AF520" s="45">
        <f t="shared" ref="AF520:AF546" si="96">R520/AP520</f>
      </c>
      <c r="AG520" s="45">
        <f t="shared" ref="AG520:AG546" si="667">AR520/AN520</f>
      </c>
      <c r="AH520" s="45">
        <f t="shared" ref="AH520:AH546" si="826">R520/AR520</f>
      </c>
      <c r="AI520" s="45">
        <f t="shared" ref="AI520:AI522" si="243">AQ520/AM520</f>
      </c>
      <c r="AJ520" s="50">
        <v>51</v>
      </c>
      <c r="AK520" s="43">
        <v>27047</v>
      </c>
      <c r="AL520" s="43">
        <v>649</v>
      </c>
      <c r="AM520" s="43">
        <v>688</v>
      </c>
      <c r="AN520" s="43">
        <v>99</v>
      </c>
      <c r="AO520" s="50">
        <v>16</v>
      </c>
      <c r="AP520" s="43">
        <v>83</v>
      </c>
      <c r="AQ520" s="43">
        <v>82</v>
      </c>
      <c r="AR520" s="50">
        <v>4</v>
      </c>
      <c r="AS520" s="50">
        <v>6</v>
      </c>
      <c r="AT520" s="50">
        <v>2</v>
      </c>
      <c r="AU520" s="50">
        <v>24</v>
      </c>
      <c r="AV520" s="51"/>
      <c r="AW520" s="51"/>
      <c r="AX520" s="52">
        <f t="shared" ref="AX520:AX521" si="389">COUNT(AU520)</f>
      </c>
    </row>
    <row r="521">
      <c r="A521" s="34"/>
      <c r="B521" s="89" t="s">
        <v>80</v>
      </c>
      <c r="C521" s="36" t="s">
        <v>81</v>
      </c>
      <c r="D521" s="37" t="s">
        <v>84</v>
      </c>
      <c r="E521" s="53" t="s">
        <v>62</v>
      </c>
      <c r="F521" s="67">
        <f t="shared" si="771"/>
      </c>
      <c r="G521" s="73">
        <v>235.73</v>
      </c>
      <c r="H521" s="73">
        <v>437.76</v>
      </c>
      <c r="I521" s="103">
        <v>0</v>
      </c>
      <c r="J521" s="44">
        <v>3</v>
      </c>
      <c r="K521" s="73">
        <v>5978.130000000001</v>
      </c>
      <c r="L521" s="44">
        <v>0</v>
      </c>
      <c r="M521" s="73">
        <v>0</v>
      </c>
      <c r="N521" s="44">
        <v>0</v>
      </c>
      <c r="O521" s="45">
        <f t="shared" si="846"/>
      </c>
      <c r="P521" s="41"/>
      <c r="Q521" s="47">
        <f t="shared" si="265"/>
      </c>
      <c r="R521" s="42">
        <f t="shared" si="503"/>
      </c>
      <c r="S521" s="39">
        <f t="shared" si="617"/>
      </c>
      <c r="T521" s="48">
        <f t="shared" si="159"/>
      </c>
      <c r="U521" s="48">
        <f t="shared" si="199"/>
      </c>
      <c r="V521" s="48">
        <f t="shared" si="62"/>
      </c>
      <c r="W521" s="49">
        <v>3</v>
      </c>
      <c r="X521" s="48">
        <f t="shared" si="116"/>
      </c>
      <c r="Y521" s="48">
        <f t="shared" si="647"/>
      </c>
      <c r="Z521" s="48">
        <f t="shared" si="804"/>
      </c>
      <c r="AA521" s="48">
        <f t="shared" si="220"/>
      </c>
      <c r="AB521" s="48">
        <f t="shared" si="285"/>
      </c>
      <c r="AC521" s="45">
        <f t="shared" si="137"/>
      </c>
      <c r="AD521" s="45">
        <f t="shared" si="179"/>
      </c>
      <c r="AE521" s="45">
        <f t="shared" si="37"/>
      </c>
      <c r="AF521" s="45">
        <f t="shared" si="96"/>
      </c>
      <c r="AG521" s="45">
        <f t="shared" si="667"/>
      </c>
      <c r="AH521" s="45">
        <f t="shared" si="826"/>
      </c>
      <c r="AI521" s="45">
        <f t="shared" si="243"/>
      </c>
      <c r="AJ521" s="50">
        <v>55</v>
      </c>
      <c r="AK521" s="50">
        <v>9577</v>
      </c>
      <c r="AL521" s="43">
        <v>233</v>
      </c>
      <c r="AM521" s="43">
        <v>258</v>
      </c>
      <c r="AN521" s="43">
        <v>44</v>
      </c>
      <c r="AO521" s="50">
        <v>4</v>
      </c>
      <c r="AP521" s="43">
        <v>20</v>
      </c>
      <c r="AQ521" s="43">
        <v>46</v>
      </c>
      <c r="AR521" s="50">
        <v>3</v>
      </c>
      <c r="AS521" s="50">
        <v>4</v>
      </c>
      <c r="AT521" s="50">
        <v>0</v>
      </c>
      <c r="AU521" s="50">
        <v>6</v>
      </c>
      <c r="AV521" s="51"/>
      <c r="AW521" s="51"/>
      <c r="AX521" s="52">
        <f t="shared" si="389"/>
      </c>
    </row>
    <row r="522">
      <c r="A522" s="34"/>
      <c r="B522" s="54" t="s">
        <v>65</v>
      </c>
      <c r="C522" s="54"/>
      <c r="D522" s="54"/>
      <c r="E522" s="54"/>
      <c r="F522" s="55">
        <f>SUM(F520:F521)</f>
      </c>
      <c r="G522" s="55">
        <f>SUM(G520:G521)</f>
      </c>
      <c r="H522" s="55">
        <f>SUM(H520:H521)</f>
      </c>
      <c r="I522" s="46">
        <f>SUM(I518:I521)</f>
      </c>
      <c r="J522" s="57">
        <f>SUM(J520:J521)</f>
      </c>
      <c r="K522" s="55">
        <f>SUM(K520:K521)</f>
      </c>
      <c r="L522" s="57">
        <f>SUM(L520:L521)</f>
      </c>
      <c r="M522" s="55">
        <f>SUM(M520:M521)</f>
      </c>
      <c r="N522" s="57">
        <f>SUM(N520:N521)</f>
      </c>
      <c r="O522" s="59">
        <f t="shared" si="846"/>
      </c>
      <c r="P522" s="60">
        <f>SUM(P518:P521)</f>
      </c>
      <c r="Q522" s="47">
        <f t="shared" si="265"/>
      </c>
      <c r="R522" s="57">
        <f>SUM(R520:R521)</f>
      </c>
      <c r="S522" s="55">
        <f>SUM(S520:S521)</f>
      </c>
      <c r="T522" s="61">
        <f t="shared" si="159"/>
      </c>
      <c r="U522" s="61">
        <f t="shared" si="199"/>
      </c>
      <c r="V522" s="61">
        <f t="shared" si="62"/>
      </c>
      <c r="W522" s="62">
        <f>SUM(W520:W521)</f>
      </c>
      <c r="X522" s="61">
        <f t="shared" si="116"/>
      </c>
      <c r="Y522" s="61">
        <f t="shared" si="647"/>
      </c>
      <c r="Z522" s="61">
        <f t="shared" si="804"/>
      </c>
      <c r="AA522" s="61">
        <f t="shared" si="220"/>
      </c>
      <c r="AB522" s="61">
        <f t="shared" si="285"/>
      </c>
      <c r="AC522" s="59">
        <f t="shared" si="137"/>
      </c>
      <c r="AD522" s="59">
        <f t="shared" si="179"/>
      </c>
      <c r="AE522" s="59">
        <f t="shared" si="37"/>
      </c>
      <c r="AF522" s="59">
        <f t="shared" si="96"/>
      </c>
      <c r="AG522" s="59">
        <f t="shared" si="667"/>
      </c>
      <c r="AH522" s="59">
        <f t="shared" si="826"/>
      </c>
      <c r="AI522" s="59">
        <f t="shared" si="243"/>
      </c>
      <c r="AJ522" s="63">
        <f>AVERAGE(AJ520:AJ521)</f>
      </c>
      <c r="AK522" s="57">
        <f>SUM(AK520:AK521)</f>
      </c>
      <c r="AL522" s="57">
        <f>SUM(AL520:AL521)</f>
      </c>
      <c r="AM522" s="57">
        <f>SUM(AM520:AM521)</f>
      </c>
      <c r="AN522" s="57">
        <f>SUM(AN520:AN521)</f>
      </c>
      <c r="AO522" s="57">
        <f>SUM(AO520:AO521)</f>
      </c>
      <c r="AP522" s="57">
        <f>SUM(AP520:AP521)</f>
      </c>
      <c r="AQ522" s="57">
        <f>SUM(AQ520:AQ521)</f>
      </c>
      <c r="AR522" s="57">
        <f>SUM(AR520:AR521)</f>
      </c>
      <c r="AS522" s="57">
        <f>SUM(AS520:AS521)</f>
      </c>
      <c r="AT522" s="57">
        <f>SUM(AT520:AT521)</f>
      </c>
      <c r="AU522" s="57">
        <f>SUM(AU520:AU521)</f>
      </c>
      <c r="AV522" s="64"/>
      <c r="AW522" s="64"/>
      <c r="AX522" s="57">
        <f>SUM(AX518:AX521)</f>
      </c>
    </row>
    <row r="523">
      <c r="A523" s="34"/>
      <c r="B523" s="89" t="s">
        <v>114</v>
      </c>
      <c r="C523" s="36" t="s">
        <v>59</v>
      </c>
      <c r="D523" s="37" t="s">
        <v>77</v>
      </c>
      <c r="E523" s="53" t="s">
        <v>68</v>
      </c>
      <c r="F523" s="39">
        <f t="shared" ref="F523:F526" si="772">G523+H523+I523</f>
      </c>
      <c r="G523" s="65">
        <v>460.15</v>
      </c>
      <c r="H523" s="66">
        <v>1251.05</v>
      </c>
      <c r="I523" s="103">
        <v>0</v>
      </c>
      <c r="J523" s="44">
        <v>1</v>
      </c>
      <c r="K523" s="73">
        <v>2548.26</v>
      </c>
      <c r="L523" s="44">
        <v>0</v>
      </c>
      <c r="M523" s="73">
        <v>0</v>
      </c>
      <c r="N523" s="44">
        <v>0</v>
      </c>
      <c r="O523" s="45">
        <f t="shared" si="846"/>
      </c>
      <c r="P523" s="41"/>
      <c r="Q523" s="47">
        <f t="shared" si="265"/>
      </c>
      <c r="R523" s="42">
        <f t="shared" ref="R523:R526" si="504">J523+L523</f>
      </c>
      <c r="S523" s="39">
        <f t="shared" ref="S523:S526" si="618">K523+M523</f>
      </c>
      <c r="T523" s="48">
        <f t="shared" si="159"/>
      </c>
      <c r="U523" s="48">
        <f t="shared" si="199"/>
      </c>
      <c r="V523" s="48">
        <f t="shared" si="62"/>
      </c>
      <c r="W523" s="49">
        <v>1</v>
      </c>
      <c r="X523" s="48">
        <f t="shared" si="116"/>
      </c>
      <c r="Y523" s="48">
        <f t="shared" si="647"/>
      </c>
      <c r="Z523" s="48">
        <f>F523/AM523</f>
      </c>
      <c r="AA523" s="48">
        <f t="shared" si="220"/>
      </c>
      <c r="AB523" s="48">
        <f t="shared" si="285"/>
      </c>
      <c r="AC523" s="45">
        <f t="shared" si="137"/>
      </c>
      <c r="AD523" s="45">
        <f t="shared" si="179"/>
      </c>
      <c r="AE523" s="45">
        <f>AP523/AN523</f>
      </c>
      <c r="AF523" s="45">
        <f t="shared" si="96"/>
      </c>
      <c r="AG523" s="45">
        <f t="shared" si="667"/>
      </c>
      <c r="AH523" s="45">
        <f t="shared" si="826"/>
      </c>
      <c r="AI523" s="45">
        <f>AQ523/AN523</f>
      </c>
      <c r="AJ523" s="50">
        <v>51</v>
      </c>
      <c r="AK523" s="50">
        <v>17271</v>
      </c>
      <c r="AL523" s="43">
        <v>477</v>
      </c>
      <c r="AM523" s="43">
        <v>498</v>
      </c>
      <c r="AN523" s="43">
        <v>90</v>
      </c>
      <c r="AO523" s="50">
        <v>14</v>
      </c>
      <c r="AP523" s="43">
        <v>44</v>
      </c>
      <c r="AQ523" s="43">
        <v>80</v>
      </c>
      <c r="AR523" s="50">
        <v>1</v>
      </c>
      <c r="AS523" s="43">
        <v>1</v>
      </c>
      <c r="AT523" s="43">
        <v>1</v>
      </c>
      <c r="AU523" s="43">
        <v>19</v>
      </c>
      <c r="AV523" s="51"/>
      <c r="AW523" s="51"/>
      <c r="AX523" s="52">
        <f t="shared" ref="AX523:AX526" si="390">COUNT(AU523)</f>
      </c>
    </row>
    <row r="524">
      <c r="A524" s="34"/>
      <c r="B524" s="89" t="s">
        <v>114</v>
      </c>
      <c r="C524" s="36" t="s">
        <v>59</v>
      </c>
      <c r="D524" s="37" t="s">
        <v>77</v>
      </c>
      <c r="E524" s="53" t="s">
        <v>69</v>
      </c>
      <c r="F524" s="67">
        <f t="shared" si="772"/>
      </c>
      <c r="G524" s="73">
        <v>1349.74</v>
      </c>
      <c r="H524" s="73">
        <v>2078.36</v>
      </c>
      <c r="I524" s="103">
        <v>0</v>
      </c>
      <c r="J524" s="42">
        <v>6</v>
      </c>
      <c r="K524" s="39">
        <v>13725.400000000001</v>
      </c>
      <c r="L524" s="42">
        <v>1</v>
      </c>
      <c r="M524" s="39">
        <v>3989.7</v>
      </c>
      <c r="N524" s="44">
        <v>2</v>
      </c>
      <c r="O524" s="45">
        <f t="shared" si="846"/>
      </c>
      <c r="P524" s="41"/>
      <c r="Q524" s="47">
        <f t="shared" si="265"/>
      </c>
      <c r="R524" s="42">
        <f t="shared" si="504"/>
      </c>
      <c r="S524" s="39">
        <f t="shared" si="618"/>
      </c>
      <c r="T524" s="48">
        <f t="shared" si="159"/>
      </c>
      <c r="U524" s="48">
        <f t="shared" si="199"/>
      </c>
      <c r="V524" s="48">
        <f t="shared" si="62"/>
      </c>
      <c r="W524" s="49">
        <v>7</v>
      </c>
      <c r="X524" s="48">
        <f t="shared" si="116"/>
      </c>
      <c r="Y524" s="48">
        <f t="shared" si="647"/>
      </c>
      <c r="Z524" s="48">
        <f t="shared" ref="Z524:Z546" si="805">F524/AL524</f>
      </c>
      <c r="AA524" s="48">
        <f t="shared" si="220"/>
      </c>
      <c r="AB524" s="48">
        <f t="shared" si="285"/>
      </c>
      <c r="AC524" s="45">
        <f t="shared" si="137"/>
      </c>
      <c r="AD524" s="45">
        <f t="shared" si="179"/>
      </c>
      <c r="AE524" s="45">
        <f t="shared" ref="AE524:AE527" si="38">AP524/AM524</f>
      </c>
      <c r="AF524" s="45">
        <f t="shared" si="96"/>
      </c>
      <c r="AG524" s="45">
        <f t="shared" si="667"/>
      </c>
      <c r="AH524" s="45">
        <f t="shared" si="826"/>
      </c>
      <c r="AI524" s="45">
        <f t="shared" ref="AI524:AI546" si="244">AQ524/AM524</f>
      </c>
      <c r="AJ524" s="50">
        <v>54</v>
      </c>
      <c r="AK524" s="50">
        <v>29334</v>
      </c>
      <c r="AL524" s="43">
        <v>738</v>
      </c>
      <c r="AM524" s="43">
        <v>768</v>
      </c>
      <c r="AN524" s="43">
        <v>133</v>
      </c>
      <c r="AO524" s="50">
        <v>25</v>
      </c>
      <c r="AP524" s="50">
        <v>65</v>
      </c>
      <c r="AQ524" s="43">
        <v>109</v>
      </c>
      <c r="AR524" s="50">
        <v>8</v>
      </c>
      <c r="AS524" s="50">
        <v>3</v>
      </c>
      <c r="AT524" s="50">
        <v>0</v>
      </c>
      <c r="AU524" s="50">
        <v>40</v>
      </c>
      <c r="AV524" s="51"/>
      <c r="AW524" s="51"/>
      <c r="AX524" s="52">
        <f t="shared" si="390"/>
      </c>
    </row>
    <row r="525">
      <c r="A525" s="34"/>
      <c r="B525" s="89" t="s">
        <v>114</v>
      </c>
      <c r="C525" s="36" t="s">
        <v>59</v>
      </c>
      <c r="D525" s="37" t="s">
        <v>77</v>
      </c>
      <c r="E525" s="53" t="s">
        <v>70</v>
      </c>
      <c r="F525" s="67">
        <f t="shared" si="772"/>
      </c>
      <c r="G525" s="73">
        <v>1856.21</v>
      </c>
      <c r="H525" s="73">
        <v>2494.36</v>
      </c>
      <c r="I525" s="103">
        <v>0</v>
      </c>
      <c r="J525" s="42">
        <v>6</v>
      </c>
      <c r="K525" s="73">
        <v>13310.780000000006</v>
      </c>
      <c r="L525" s="42">
        <v>0</v>
      </c>
      <c r="M525" s="39">
        <v>0</v>
      </c>
      <c r="N525" s="44">
        <v>2</v>
      </c>
      <c r="O525" s="45">
        <f t="shared" si="846"/>
      </c>
      <c r="P525" s="41"/>
      <c r="Q525" s="47">
        <f t="shared" si="265"/>
      </c>
      <c r="R525" s="42">
        <f t="shared" si="504"/>
      </c>
      <c r="S525" s="39">
        <f t="shared" si="618"/>
      </c>
      <c r="T525" s="48">
        <f t="shared" si="159"/>
      </c>
      <c r="U525" s="48">
        <f t="shared" si="199"/>
      </c>
      <c r="V525" s="48">
        <f t="shared" si="62"/>
      </c>
      <c r="W525" s="49">
        <v>6</v>
      </c>
      <c r="X525" s="48">
        <f t="shared" si="116"/>
      </c>
      <c r="Y525" s="48">
        <f t="shared" si="647"/>
      </c>
      <c r="Z525" s="48">
        <f t="shared" si="805"/>
      </c>
      <c r="AA525" s="48">
        <f t="shared" si="220"/>
      </c>
      <c r="AB525" s="48">
        <f t="shared" si="285"/>
      </c>
      <c r="AC525" s="45">
        <f t="shared" si="137"/>
      </c>
      <c r="AD525" s="45">
        <f t="shared" si="179"/>
      </c>
      <c r="AE525" s="45">
        <f t="shared" si="38"/>
      </c>
      <c r="AF525" s="45">
        <f t="shared" si="96"/>
      </c>
      <c r="AG525" s="45">
        <f t="shared" si="667"/>
      </c>
      <c r="AH525" s="45">
        <f t="shared" si="826"/>
      </c>
      <c r="AI525" s="45">
        <f t="shared" si="244"/>
      </c>
      <c r="AJ525" s="50">
        <v>55</v>
      </c>
      <c r="AK525" s="43">
        <v>31224</v>
      </c>
      <c r="AL525" s="43">
        <v>674</v>
      </c>
      <c r="AM525" s="43">
        <v>712</v>
      </c>
      <c r="AN525" s="43">
        <v>161</v>
      </c>
      <c r="AO525" s="50">
        <v>22</v>
      </c>
      <c r="AP525" s="43">
        <v>93</v>
      </c>
      <c r="AQ525" s="50">
        <v>139</v>
      </c>
      <c r="AR525" s="50">
        <v>6</v>
      </c>
      <c r="AS525" s="50">
        <v>11</v>
      </c>
      <c r="AT525" s="50">
        <v>1</v>
      </c>
      <c r="AU525" s="50">
        <v>41</v>
      </c>
      <c r="AV525" s="51"/>
      <c r="AW525" s="51"/>
      <c r="AX525" s="52">
        <f t="shared" si="390"/>
      </c>
    </row>
    <row r="526">
      <c r="A526" s="34"/>
      <c r="B526" s="89" t="s">
        <v>114</v>
      </c>
      <c r="C526" s="36" t="s">
        <v>59</v>
      </c>
      <c r="D526" s="37" t="s">
        <v>77</v>
      </c>
      <c r="E526" s="53" t="s">
        <v>71</v>
      </c>
      <c r="F526" s="67">
        <f t="shared" si="772"/>
      </c>
      <c r="G526" s="73">
        <v>1831.5</v>
      </c>
      <c r="H526" s="73">
        <v>3411.66</v>
      </c>
      <c r="I526" s="103">
        <v>0</v>
      </c>
      <c r="J526" s="42">
        <v>7</v>
      </c>
      <c r="K526" s="73">
        <v>15442.659999999989</v>
      </c>
      <c r="L526" s="42">
        <v>0</v>
      </c>
      <c r="M526" s="39">
        <v>0</v>
      </c>
      <c r="N526" s="44">
        <v>1</v>
      </c>
      <c r="O526" s="45">
        <f t="shared" si="846"/>
      </c>
      <c r="P526" s="41"/>
      <c r="Q526" s="47">
        <f t="shared" si="265"/>
      </c>
      <c r="R526" s="42">
        <f t="shared" si="504"/>
      </c>
      <c r="S526" s="39">
        <f t="shared" si="618"/>
      </c>
      <c r="T526" s="48">
        <f t="shared" si="159"/>
      </c>
      <c r="U526" s="48">
        <f t="shared" si="199"/>
      </c>
      <c r="V526" s="48">
        <f t="shared" si="62"/>
      </c>
      <c r="W526" s="49">
        <v>7</v>
      </c>
      <c r="X526" s="48">
        <f t="shared" si="116"/>
      </c>
      <c r="Y526" s="48">
        <f t="shared" si="647"/>
      </c>
      <c r="Z526" s="48">
        <f t="shared" si="805"/>
      </c>
      <c r="AA526" s="48">
        <f t="shared" si="220"/>
      </c>
      <c r="AB526" s="48">
        <f t="shared" si="285"/>
      </c>
      <c r="AC526" s="45">
        <f t="shared" si="137"/>
      </c>
      <c r="AD526" s="45">
        <f t="shared" si="179"/>
      </c>
      <c r="AE526" s="45">
        <f t="shared" si="38"/>
      </c>
      <c r="AF526" s="45">
        <f t="shared" si="96"/>
      </c>
      <c r="AG526" s="45">
        <f t="shared" si="667"/>
      </c>
      <c r="AH526" s="45">
        <f t="shared" si="826"/>
      </c>
      <c r="AI526" s="45">
        <f t="shared" si="244"/>
      </c>
      <c r="AJ526" s="50">
        <v>57</v>
      </c>
      <c r="AK526" s="43">
        <v>39622</v>
      </c>
      <c r="AL526" s="43">
        <v>777</v>
      </c>
      <c r="AM526" s="43">
        <v>808</v>
      </c>
      <c r="AN526" s="43">
        <v>204</v>
      </c>
      <c r="AO526" s="50">
        <v>39</v>
      </c>
      <c r="AP526" s="43">
        <v>103</v>
      </c>
      <c r="AQ526" s="43">
        <v>154</v>
      </c>
      <c r="AR526" s="50">
        <v>7</v>
      </c>
      <c r="AS526" s="50">
        <v>6</v>
      </c>
      <c r="AT526" s="50">
        <v>3</v>
      </c>
      <c r="AU526" s="50">
        <v>48</v>
      </c>
      <c r="AV526" s="51"/>
      <c r="AW526" s="51"/>
      <c r="AX526" s="52">
        <f t="shared" si="390"/>
      </c>
    </row>
    <row r="527">
      <c r="A527" s="34"/>
      <c r="B527" s="54" t="s">
        <v>65</v>
      </c>
      <c r="C527" s="54"/>
      <c r="D527" s="54"/>
      <c r="E527" s="54"/>
      <c r="F527" s="55">
        <f>SUM(F523:F526)</f>
      </c>
      <c r="G527" s="55">
        <f>SUM(G523:G526)</f>
      </c>
      <c r="H527" s="55">
        <f>SUM(H523:H526)</f>
      </c>
      <c r="I527" s="46">
        <f>SUM(I523:I526)</f>
      </c>
      <c r="J527" s="57">
        <f>SUM(J523:J526)</f>
      </c>
      <c r="K527" s="58">
        <f>SUM(K523:K526)</f>
      </c>
      <c r="L527" s="57">
        <f>SUM(L523:L526)</f>
      </c>
      <c r="M527" s="55">
        <f>SUM(M523:M526)</f>
      </c>
      <c r="N527" s="57">
        <f>SUM(N523:N526)</f>
      </c>
      <c r="O527" s="59">
        <f t="shared" si="846"/>
      </c>
      <c r="P527" s="60">
        <f>SUM(P523:P526)</f>
      </c>
      <c r="Q527" s="47">
        <f t="shared" si="265"/>
      </c>
      <c r="R527" s="57">
        <f>SUM(R523:R526)</f>
      </c>
      <c r="S527" s="55">
        <f>SUM(S523:S526)</f>
      </c>
      <c r="T527" s="61">
        <f t="shared" si="159"/>
      </c>
      <c r="U527" s="61">
        <f t="shared" si="199"/>
      </c>
      <c r="V527" s="61">
        <f t="shared" si="62"/>
      </c>
      <c r="W527" s="57">
        <f>SUM(W523:W526)</f>
      </c>
      <c r="X527" s="61">
        <f t="shared" si="116"/>
      </c>
      <c r="Y527" s="61">
        <f t="shared" si="647"/>
      </c>
      <c r="Z527" s="61">
        <f t="shared" si="805"/>
      </c>
      <c r="AA527" s="61">
        <f t="shared" si="220"/>
      </c>
      <c r="AB527" s="61">
        <f t="shared" si="285"/>
      </c>
      <c r="AC527" s="59">
        <f t="shared" si="137"/>
      </c>
      <c r="AD527" s="59">
        <f t="shared" si="179"/>
      </c>
      <c r="AE527" s="59">
        <f t="shared" si="38"/>
      </c>
      <c r="AF527" s="59">
        <f t="shared" si="96"/>
      </c>
      <c r="AG527" s="59">
        <f t="shared" si="667"/>
      </c>
      <c r="AH527" s="59">
        <f t="shared" si="826"/>
      </c>
      <c r="AI527" s="59">
        <f t="shared" si="244"/>
      </c>
      <c r="AJ527" s="63">
        <f>AVERAGE(AJ523:AJ526)</f>
      </c>
      <c r="AK527" s="63">
        <f>SUM(AK523:AK526)</f>
      </c>
      <c r="AL527" s="63">
        <f>SUM(AL523:AL526)</f>
      </c>
      <c r="AM527" s="63">
        <f>SUM(AM523:AM526)</f>
      </c>
      <c r="AN527" s="63">
        <f>SUM(AN523:AN526)</f>
      </c>
      <c r="AO527" s="63">
        <f>SUM(AO523:AO526)</f>
      </c>
      <c r="AP527" s="63">
        <f>SUM(AP523:AP526)</f>
      </c>
      <c r="AQ527" s="63">
        <f>SUM(AQ523:AQ526)</f>
      </c>
      <c r="AR527" s="63">
        <f>SUM(AR523:AR526)</f>
      </c>
      <c r="AS527" s="63">
        <f>SUM(AS523:AS526)</f>
      </c>
      <c r="AT527" s="63">
        <f>SUM(AT523:AT526)</f>
      </c>
      <c r="AU527" s="63">
        <f>SUM(AU523:AU526)</f>
      </c>
      <c r="AV527" s="64"/>
      <c r="AW527" s="64"/>
      <c r="AX527" s="57">
        <f>SUM(AX523:AX526)</f>
      </c>
    </row>
    <row r="528">
      <c r="A528" s="34"/>
      <c r="B528" s="89" t="s">
        <v>114</v>
      </c>
      <c r="C528" s="36" t="s">
        <v>59</v>
      </c>
      <c r="D528" s="37" t="s">
        <v>72</v>
      </c>
      <c r="E528" s="53" t="s">
        <v>73</v>
      </c>
      <c r="F528" s="39">
        <f t="shared" ref="F528:F531" si="773">G528+H528+I528</f>
      </c>
      <c r="G528" s="40">
        <v>2460.37</v>
      </c>
      <c r="H528" s="73">
        <v>2999.13</v>
      </c>
      <c r="I528" s="103">
        <v>0</v>
      </c>
      <c r="J528" s="42">
        <v>5</v>
      </c>
      <c r="K528" s="39">
        <v>11640.930000000008</v>
      </c>
      <c r="L528" s="42">
        <v>0</v>
      </c>
      <c r="M528" s="39">
        <v>0</v>
      </c>
      <c r="N528" s="44">
        <v>0</v>
      </c>
      <c r="O528" s="45">
        <f t="shared" si="846"/>
      </c>
      <c r="P528" s="46"/>
      <c r="Q528" s="47">
        <f t="shared" si="265"/>
      </c>
      <c r="R528" s="42">
        <f t="shared" ref="R528:R531" si="505">J528+L528</f>
      </c>
      <c r="S528" s="39">
        <f t="shared" ref="S528:S531" si="619">K528+M528</f>
      </c>
      <c r="T528" s="48">
        <f t="shared" si="159"/>
      </c>
      <c r="U528" s="48">
        <f t="shared" si="199"/>
      </c>
      <c r="V528" s="48">
        <f t="shared" si="62"/>
      </c>
      <c r="W528" s="49">
        <v>5</v>
      </c>
      <c r="X528" s="48">
        <f t="shared" si="116"/>
      </c>
      <c r="Y528" s="48">
        <f t="shared" si="647"/>
      </c>
      <c r="Z528" s="48">
        <f t="shared" si="805"/>
      </c>
      <c r="AA528" s="48">
        <f t="shared" si="220"/>
      </c>
      <c r="AB528" s="48">
        <f t="shared" si="285"/>
      </c>
      <c r="AC528" s="45">
        <f t="shared" si="137"/>
      </c>
      <c r="AD528" s="45">
        <f t="shared" si="179"/>
      </c>
      <c r="AE528" s="45">
        <f>AP529/AM528</f>
      </c>
      <c r="AF528" s="45">
        <f t="shared" si="96"/>
      </c>
      <c r="AG528" s="45">
        <f t="shared" si="667"/>
      </c>
      <c r="AH528" s="45">
        <f t="shared" si="826"/>
      </c>
      <c r="AI528" s="45">
        <f t="shared" si="244"/>
      </c>
      <c r="AJ528" s="50">
        <v>60</v>
      </c>
      <c r="AK528" s="43">
        <v>35853</v>
      </c>
      <c r="AL528" s="43">
        <v>854</v>
      </c>
      <c r="AM528" s="43">
        <v>899</v>
      </c>
      <c r="AN528" s="43">
        <v>185</v>
      </c>
      <c r="AO528" s="50">
        <v>32</v>
      </c>
      <c r="AP528" s="50">
        <v>121</v>
      </c>
      <c r="AQ528" s="50">
        <v>157</v>
      </c>
      <c r="AR528" s="50">
        <v>5</v>
      </c>
      <c r="AS528" s="50">
        <v>17</v>
      </c>
      <c r="AT528" s="50">
        <v>3</v>
      </c>
      <c r="AU528" s="50">
        <v>31</v>
      </c>
      <c r="AV528" s="51"/>
      <c r="AW528" s="51"/>
      <c r="AX528" s="52">
        <f>COUNT(AU529)</f>
      </c>
    </row>
    <row r="529">
      <c r="A529" s="34"/>
      <c r="B529" s="89" t="s">
        <v>114</v>
      </c>
      <c r="C529" s="35" t="s">
        <v>59</v>
      </c>
      <c r="D529" s="37" t="s">
        <v>72</v>
      </c>
      <c r="E529" s="53" t="s">
        <v>74</v>
      </c>
      <c r="F529" s="39">
        <f t="shared" si="773"/>
      </c>
      <c r="G529" s="40">
        <v>2963.57</v>
      </c>
      <c r="H529" s="39">
        <v>1937.47</v>
      </c>
      <c r="I529" s="103">
        <v>0</v>
      </c>
      <c r="J529" s="42">
        <v>5</v>
      </c>
      <c r="K529" s="39">
        <v>11634.479999999996</v>
      </c>
      <c r="L529" s="42">
        <v>0</v>
      </c>
      <c r="M529" s="39">
        <v>0</v>
      </c>
      <c r="N529" s="44">
        <v>0</v>
      </c>
      <c r="O529" s="45">
        <f t="shared" si="846"/>
      </c>
      <c r="P529" s="46"/>
      <c r="Q529" s="47">
        <f t="shared" si="265"/>
      </c>
      <c r="R529" s="42">
        <f t="shared" si="505"/>
      </c>
      <c r="S529" s="39">
        <f t="shared" si="619"/>
      </c>
      <c r="T529" s="48">
        <f t="shared" si="159"/>
      </c>
      <c r="U529" s="48">
        <f t="shared" si="199"/>
      </c>
      <c r="V529" s="48">
        <f t="shared" si="62"/>
      </c>
      <c r="W529" s="49">
        <v>5</v>
      </c>
      <c r="X529" s="48">
        <f t="shared" si="116"/>
      </c>
      <c r="Y529" s="48">
        <f t="shared" si="647"/>
      </c>
      <c r="Z529" s="48">
        <f t="shared" si="805"/>
      </c>
      <c r="AA529" s="48">
        <f t="shared" si="220"/>
      </c>
      <c r="AB529" s="48">
        <f t="shared" si="285"/>
      </c>
      <c r="AC529" s="45">
        <f t="shared" si="137"/>
      </c>
      <c r="AD529" s="45">
        <f t="shared" si="179"/>
      </c>
      <c r="AE529" s="45">
        <f t="shared" ref="AE529:AE546" si="39">AP529/AM529</f>
      </c>
      <c r="AF529" s="45">
        <f t="shared" si="96"/>
      </c>
      <c r="AG529" s="45">
        <f t="shared" si="667"/>
      </c>
      <c r="AH529" s="45">
        <f t="shared" si="826"/>
      </c>
      <c r="AI529" s="45">
        <f t="shared" si="244"/>
      </c>
      <c r="AJ529" s="50">
        <v>60</v>
      </c>
      <c r="AK529" s="43">
        <v>29001</v>
      </c>
      <c r="AL529" s="43">
        <v>802</v>
      </c>
      <c r="AM529" s="43">
        <v>840</v>
      </c>
      <c r="AN529" s="43">
        <v>128</v>
      </c>
      <c r="AO529" s="50">
        <v>32</v>
      </c>
      <c r="AP529" s="43">
        <v>108</v>
      </c>
      <c r="AQ529" s="43">
        <v>124</v>
      </c>
      <c r="AR529" s="50">
        <v>5</v>
      </c>
      <c r="AS529" s="50">
        <v>9</v>
      </c>
      <c r="AT529" s="50">
        <v>0</v>
      </c>
      <c r="AU529" s="50">
        <v>21</v>
      </c>
      <c r="AV529" s="51"/>
      <c r="AW529" s="51"/>
      <c r="AX529" s="52">
        <f t="shared" ref="AX529:AX531" si="391">COUNT(AU529)</f>
      </c>
    </row>
    <row r="530">
      <c r="A530" s="34"/>
      <c r="B530" s="89" t="s">
        <v>114</v>
      </c>
      <c r="C530" s="35" t="s">
        <v>59</v>
      </c>
      <c r="D530" s="37" t="s">
        <v>72</v>
      </c>
      <c r="E530" s="53" t="s">
        <v>75</v>
      </c>
      <c r="F530" s="39">
        <f t="shared" si="773"/>
      </c>
      <c r="G530" s="40">
        <v>2641.5</v>
      </c>
      <c r="H530" s="39">
        <v>1746.86</v>
      </c>
      <c r="I530" s="103">
        <v>0</v>
      </c>
      <c r="J530" s="42">
        <v>7</v>
      </c>
      <c r="K530" s="39">
        <v>18558.560000000012</v>
      </c>
      <c r="L530" s="42">
        <v>0</v>
      </c>
      <c r="M530" s="39">
        <v>0</v>
      </c>
      <c r="N530" s="44">
        <v>0</v>
      </c>
      <c r="O530" s="45">
        <f t="shared" si="846"/>
      </c>
      <c r="P530" s="46"/>
      <c r="Q530" s="47">
        <f t="shared" si="265"/>
      </c>
      <c r="R530" s="42">
        <f t="shared" si="505"/>
      </c>
      <c r="S530" s="39">
        <f t="shared" si="619"/>
      </c>
      <c r="T530" s="48">
        <f t="shared" si="159"/>
      </c>
      <c r="U530" s="48">
        <f t="shared" si="199"/>
      </c>
      <c r="V530" s="48">
        <f t="shared" si="62"/>
      </c>
      <c r="W530" s="49">
        <v>7</v>
      </c>
      <c r="X530" s="48">
        <f t="shared" si="116"/>
      </c>
      <c r="Y530" s="48">
        <f t="shared" si="647"/>
      </c>
      <c r="Z530" s="48">
        <f t="shared" si="805"/>
      </c>
      <c r="AA530" s="48">
        <f t="shared" si="220"/>
      </c>
      <c r="AB530" s="48">
        <f t="shared" si="285"/>
      </c>
      <c r="AC530" s="45">
        <f t="shared" si="137"/>
      </c>
      <c r="AD530" s="45">
        <f t="shared" si="179"/>
      </c>
      <c r="AE530" s="45">
        <f t="shared" si="39"/>
      </c>
      <c r="AF530" s="45">
        <f t="shared" si="96"/>
      </c>
      <c r="AG530" s="45">
        <f t="shared" si="667"/>
      </c>
      <c r="AH530" s="45">
        <f t="shared" si="826"/>
      </c>
      <c r="AI530" s="45">
        <f t="shared" si="244"/>
      </c>
      <c r="AJ530" s="50">
        <v>60</v>
      </c>
      <c r="AK530" s="43">
        <v>27929</v>
      </c>
      <c r="AL530" s="43">
        <v>762</v>
      </c>
      <c r="AM530" s="43">
        <v>807</v>
      </c>
      <c r="AN530" s="43">
        <v>133</v>
      </c>
      <c r="AO530" s="50">
        <v>26</v>
      </c>
      <c r="AP530" s="50">
        <v>90</v>
      </c>
      <c r="AQ530" s="43">
        <v>116</v>
      </c>
      <c r="AR530" s="50">
        <v>7</v>
      </c>
      <c r="AS530" s="50">
        <v>11</v>
      </c>
      <c r="AT530" s="50">
        <v>1</v>
      </c>
      <c r="AU530" s="50">
        <v>19</v>
      </c>
      <c r="AV530" s="51"/>
      <c r="AW530" s="51"/>
      <c r="AX530" s="52">
        <f t="shared" si="391"/>
      </c>
    </row>
    <row r="531">
      <c r="A531" s="34"/>
      <c r="B531" s="89" t="s">
        <v>114</v>
      </c>
      <c r="C531" s="36" t="s">
        <v>59</v>
      </c>
      <c r="D531" s="37" t="s">
        <v>72</v>
      </c>
      <c r="E531" s="53" t="s">
        <v>76</v>
      </c>
      <c r="F531" s="39">
        <f t="shared" si="773"/>
      </c>
      <c r="G531" s="68">
        <v>2916.06</v>
      </c>
      <c r="H531" s="39">
        <v>1974.07</v>
      </c>
      <c r="I531" s="103">
        <v>0</v>
      </c>
      <c r="J531" s="42">
        <v>9</v>
      </c>
      <c r="K531" s="39">
        <v>22953.660000000003</v>
      </c>
      <c r="L531" s="42">
        <v>0</v>
      </c>
      <c r="M531" s="39">
        <v>0</v>
      </c>
      <c r="N531" s="44">
        <v>0</v>
      </c>
      <c r="O531" s="45">
        <f t="shared" si="846"/>
      </c>
      <c r="P531" s="46"/>
      <c r="Q531" s="47">
        <f t="shared" si="265"/>
      </c>
      <c r="R531" s="42">
        <f t="shared" si="505"/>
      </c>
      <c r="S531" s="39">
        <f t="shared" si="619"/>
      </c>
      <c r="T531" s="48">
        <f t="shared" si="159"/>
      </c>
      <c r="U531" s="48">
        <f t="shared" si="199"/>
      </c>
      <c r="V531" s="48">
        <f t="shared" si="62"/>
      </c>
      <c r="W531" s="49">
        <v>9</v>
      </c>
      <c r="X531" s="48">
        <f t="shared" si="116"/>
      </c>
      <c r="Y531" s="48">
        <f t="shared" si="647"/>
      </c>
      <c r="Z531" s="48">
        <f t="shared" si="805"/>
      </c>
      <c r="AA531" s="48">
        <f t="shared" si="220"/>
      </c>
      <c r="AB531" s="48">
        <f t="shared" si="285"/>
      </c>
      <c r="AC531" s="45">
        <f t="shared" si="137"/>
      </c>
      <c r="AD531" s="45">
        <f t="shared" si="179"/>
      </c>
      <c r="AE531" s="45">
        <f t="shared" si="39"/>
      </c>
      <c r="AF531" s="45">
        <f t="shared" si="96"/>
      </c>
      <c r="AG531" s="45">
        <f t="shared" si="667"/>
      </c>
      <c r="AH531" s="45">
        <f t="shared" si="826"/>
      </c>
      <c r="AI531" s="45">
        <f t="shared" si="244"/>
      </c>
      <c r="AJ531" s="50">
        <v>60</v>
      </c>
      <c r="AK531" s="43">
        <v>31436</v>
      </c>
      <c r="AL531" s="43">
        <v>842</v>
      </c>
      <c r="AM531" s="43">
        <v>900</v>
      </c>
      <c r="AN531" s="43">
        <v>117</v>
      </c>
      <c r="AO531" s="50">
        <v>22</v>
      </c>
      <c r="AP531" s="43">
        <v>112</v>
      </c>
      <c r="AQ531" s="43">
        <v>116</v>
      </c>
      <c r="AR531" s="50">
        <v>9</v>
      </c>
      <c r="AS531" s="50">
        <v>9</v>
      </c>
      <c r="AT531" s="50">
        <v>1</v>
      </c>
      <c r="AU531" s="50">
        <v>17</v>
      </c>
      <c r="AV531" s="51"/>
      <c r="AW531" s="51"/>
      <c r="AX531" s="52">
        <f t="shared" si="391"/>
      </c>
    </row>
    <row r="532">
      <c r="A532" s="34"/>
      <c r="B532" s="94" t="s">
        <v>65</v>
      </c>
      <c r="C532" s="94"/>
      <c r="D532" s="94"/>
      <c r="E532" s="94"/>
      <c r="F532" s="55">
        <f>SUM(F528:F531)</f>
      </c>
      <c r="G532" s="56">
        <f>SUM(G528:G531)</f>
      </c>
      <c r="H532" s="55">
        <f>SUM(H528:H531)</f>
      </c>
      <c r="I532" s="46">
        <f>SUM(I528:I531)</f>
      </c>
      <c r="J532" s="57">
        <f>SUM(J528:J531)</f>
      </c>
      <c r="K532" s="55">
        <f>SUM(K528:K531)</f>
      </c>
      <c r="L532" s="57">
        <f>SUM(L528:L531)</f>
      </c>
      <c r="M532" s="55">
        <f>SUM(M528:M531)</f>
      </c>
      <c r="N532" s="57">
        <f>SUM(N528:N531)</f>
      </c>
      <c r="O532" s="59">
        <f t="shared" si="846"/>
      </c>
      <c r="P532" s="60">
        <f>SUM(P528:P531)</f>
      </c>
      <c r="Q532" s="47">
        <f t="shared" si="265"/>
      </c>
      <c r="R532" s="57">
        <f>SUM(R528:R531)</f>
      </c>
      <c r="S532" s="55">
        <f>SUM(S528:S531)</f>
      </c>
      <c r="T532" s="61">
        <f t="shared" si="159"/>
      </c>
      <c r="U532" s="61">
        <f t="shared" si="199"/>
      </c>
      <c r="V532" s="61">
        <f t="shared" si="62"/>
      </c>
      <c r="W532" s="62">
        <f>SUM(W528:W531)</f>
      </c>
      <c r="X532" s="61">
        <f t="shared" si="116"/>
      </c>
      <c r="Y532" s="61">
        <f t="shared" si="647"/>
      </c>
      <c r="Z532" s="61">
        <f t="shared" si="805"/>
      </c>
      <c r="AA532" s="61">
        <f t="shared" si="220"/>
      </c>
      <c r="AB532" s="61">
        <f t="shared" si="285"/>
      </c>
      <c r="AC532" s="59">
        <f t="shared" si="137"/>
      </c>
      <c r="AD532" s="59">
        <f t="shared" si="179"/>
      </c>
      <c r="AE532" s="59">
        <f t="shared" si="39"/>
      </c>
      <c r="AF532" s="59">
        <f t="shared" si="96"/>
      </c>
      <c r="AG532" s="59">
        <f t="shared" si="667"/>
      </c>
      <c r="AH532" s="59">
        <f t="shared" si="826"/>
      </c>
      <c r="AI532" s="59">
        <f t="shared" si="244"/>
      </c>
      <c r="AJ532" s="63">
        <f>AVERAGE(AJ528:AJ531)</f>
      </c>
      <c r="AK532" s="63">
        <f>SUM(AK528:AK531)</f>
      </c>
      <c r="AL532" s="63">
        <f>SUM(AL528:AL531)</f>
      </c>
      <c r="AM532" s="63">
        <f>SUM(AM528:AM531)</f>
      </c>
      <c r="AN532" s="63">
        <f>SUM(AN528:AN531)</f>
      </c>
      <c r="AO532" s="63">
        <f>SUM(AO528:AO531)</f>
      </c>
      <c r="AP532" s="63">
        <f>SUM(AP528:AP531)</f>
      </c>
      <c r="AQ532" s="63">
        <f>SUM(AQ528:AQ531)</f>
      </c>
      <c r="AR532" s="63">
        <f>SUM(AR528:AR531)</f>
      </c>
      <c r="AS532" s="63">
        <f>SUM(AS528:AS531)</f>
      </c>
      <c r="AT532" s="63">
        <f>SUM(AT528:AT531)</f>
      </c>
      <c r="AU532" s="63">
        <f>SUM(AU528:AU531)</f>
      </c>
      <c r="AV532" s="64"/>
      <c r="AW532" s="64"/>
      <c r="AX532" s="57">
        <f>SUM(AX528:AX531)</f>
      </c>
    </row>
    <row r="533">
      <c r="A533" s="34"/>
      <c r="B533" s="89" t="s">
        <v>114</v>
      </c>
      <c r="C533" s="97" t="s">
        <v>81</v>
      </c>
      <c r="D533" s="98" t="s">
        <v>84</v>
      </c>
      <c r="E533" s="53" t="s">
        <v>78</v>
      </c>
      <c r="F533" s="39">
        <f t="shared" ref="F533:F536" si="774">G533+H533+I533</f>
      </c>
      <c r="G533" s="39">
        <v>3145.11</v>
      </c>
      <c r="H533" s="39">
        <v>2169.09</v>
      </c>
      <c r="I533" s="103">
        <v>0</v>
      </c>
      <c r="J533" s="42">
        <v>3</v>
      </c>
      <c r="K533" s="39">
        <v>7644.779999999999</v>
      </c>
      <c r="L533" s="42">
        <v>0</v>
      </c>
      <c r="M533" s="39">
        <v>0</v>
      </c>
      <c r="N533" s="44">
        <v>0</v>
      </c>
      <c r="O533" s="45">
        <f t="shared" si="846"/>
      </c>
      <c r="P533" s="46"/>
      <c r="Q533" s="47">
        <f t="shared" si="265"/>
      </c>
      <c r="R533" s="42">
        <f t="shared" ref="R533:R536" si="506">J533+L533</f>
      </c>
      <c r="S533" s="39">
        <f t="shared" ref="S533:S536" si="620">K533+M533</f>
      </c>
      <c r="T533" s="48">
        <f t="shared" si="159"/>
      </c>
      <c r="U533" s="48">
        <f t="shared" si="199"/>
      </c>
      <c r="V533" s="48">
        <f t="shared" si="62"/>
      </c>
      <c r="W533" s="49">
        <v>2</v>
      </c>
      <c r="X533" s="48">
        <f t="shared" si="116"/>
      </c>
      <c r="Y533" s="48">
        <f t="shared" si="647"/>
      </c>
      <c r="Z533" s="48">
        <f t="shared" si="805"/>
      </c>
      <c r="AA533" s="48">
        <f t="shared" si="220"/>
      </c>
      <c r="AB533" s="48">
        <f t="shared" si="285"/>
      </c>
      <c r="AC533" s="45">
        <f t="shared" si="137"/>
      </c>
      <c r="AD533" s="45">
        <f t="shared" si="179"/>
      </c>
      <c r="AE533" s="45">
        <f t="shared" si="39"/>
      </c>
      <c r="AF533" s="45">
        <f t="shared" si="96"/>
      </c>
      <c r="AG533" s="45">
        <f t="shared" si="667"/>
      </c>
      <c r="AH533" s="45">
        <f t="shared" si="826"/>
      </c>
      <c r="AI533" s="45">
        <f t="shared" si="244"/>
      </c>
      <c r="AJ533" s="50">
        <v>59</v>
      </c>
      <c r="AK533" s="43">
        <v>32998</v>
      </c>
      <c r="AL533" s="43">
        <v>819</v>
      </c>
      <c r="AM533" s="43">
        <v>866</v>
      </c>
      <c r="AN533" s="43">
        <v>143</v>
      </c>
      <c r="AO533" s="50">
        <v>22</v>
      </c>
      <c r="AP533" s="50">
        <v>65</v>
      </c>
      <c r="AQ533" s="43">
        <v>115</v>
      </c>
      <c r="AR533" s="50">
        <v>4</v>
      </c>
      <c r="AS533" s="50">
        <v>5</v>
      </c>
      <c r="AT533" s="50">
        <v>0</v>
      </c>
      <c r="AU533" s="50">
        <v>24</v>
      </c>
      <c r="AV533" s="51"/>
      <c r="AW533" s="51"/>
      <c r="AX533" s="52">
        <f t="shared" ref="AX533:AX536" si="392">COUNT(AU533)</f>
      </c>
    </row>
    <row r="534">
      <c r="A534" s="34"/>
      <c r="B534" s="89" t="s">
        <v>114</v>
      </c>
      <c r="C534" s="101" t="s">
        <v>81</v>
      </c>
      <c r="D534" s="98" t="s">
        <v>84</v>
      </c>
      <c r="E534" s="71" t="s">
        <v>79</v>
      </c>
      <c r="F534" s="39">
        <f t="shared" si="774"/>
      </c>
      <c r="G534" s="39">
        <v>2799.45</v>
      </c>
      <c r="H534" s="39">
        <v>2027.16</v>
      </c>
      <c r="I534" s="103">
        <v>0</v>
      </c>
      <c r="J534" s="44">
        <v>5</v>
      </c>
      <c r="K534" s="73">
        <v>13301.150000000009</v>
      </c>
      <c r="L534" s="44">
        <v>0</v>
      </c>
      <c r="M534" s="73">
        <v>0</v>
      </c>
      <c r="N534" s="44">
        <v>0</v>
      </c>
      <c r="O534" s="45">
        <f t="shared" si="846"/>
      </c>
      <c r="P534" s="46"/>
      <c r="Q534" s="47">
        <f t="shared" si="265"/>
      </c>
      <c r="R534" s="42">
        <f t="shared" si="506"/>
      </c>
      <c r="S534" s="39">
        <f t="shared" si="620"/>
      </c>
      <c r="T534" s="48">
        <f t="shared" si="159"/>
      </c>
      <c r="U534" s="48">
        <f t="shared" si="199"/>
      </c>
      <c r="V534" s="48">
        <f t="shared" si="62"/>
      </c>
      <c r="W534" s="49">
        <v>5</v>
      </c>
      <c r="X534" s="48">
        <f t="shared" si="116"/>
      </c>
      <c r="Y534" s="48">
        <f t="shared" si="647"/>
      </c>
      <c r="Z534" s="48">
        <f t="shared" si="805"/>
      </c>
      <c r="AA534" s="48">
        <f t="shared" si="220"/>
      </c>
      <c r="AB534" s="48">
        <f t="shared" si="285"/>
      </c>
      <c r="AC534" s="45">
        <f t="shared" si="137"/>
      </c>
      <c r="AD534" s="45">
        <f t="shared" si="179"/>
      </c>
      <c r="AE534" s="45">
        <f t="shared" si="39"/>
      </c>
      <c r="AF534" s="45">
        <f t="shared" si="96"/>
      </c>
      <c r="AG534" s="45">
        <f t="shared" si="667"/>
      </c>
      <c r="AH534" s="45">
        <f t="shared" si="826"/>
      </c>
      <c r="AI534" s="45">
        <f t="shared" si="244"/>
      </c>
      <c r="AJ534" s="50">
        <v>60</v>
      </c>
      <c r="AK534" s="72">
        <v>30438</v>
      </c>
      <c r="AL534" s="72">
        <v>751</v>
      </c>
      <c r="AM534" s="72">
        <v>786</v>
      </c>
      <c r="AN534" s="72">
        <v>152</v>
      </c>
      <c r="AO534" s="50">
        <v>46</v>
      </c>
      <c r="AP534" s="43">
        <v>102</v>
      </c>
      <c r="AQ534" s="43">
        <v>132</v>
      </c>
      <c r="AR534" s="50">
        <v>5</v>
      </c>
      <c r="AS534" s="43">
        <v>8</v>
      </c>
      <c r="AT534" s="43">
        <v>2</v>
      </c>
      <c r="AU534" s="43">
        <v>27</v>
      </c>
      <c r="AV534" s="51"/>
      <c r="AW534" s="51"/>
      <c r="AX534" s="52">
        <f t="shared" si="392"/>
      </c>
    </row>
    <row r="535">
      <c r="A535" s="34"/>
      <c r="B535" s="96" t="s">
        <v>80</v>
      </c>
      <c r="C535" s="36" t="s">
        <v>81</v>
      </c>
      <c r="D535" s="98" t="s">
        <v>84</v>
      </c>
      <c r="E535" s="71" t="s">
        <v>82</v>
      </c>
      <c r="F535" s="74">
        <f t="shared" si="774"/>
      </c>
      <c r="G535" s="39">
        <v>2440.14</v>
      </c>
      <c r="H535" s="39">
        <v>2473.66</v>
      </c>
      <c r="I535" s="103">
        <v>0</v>
      </c>
      <c r="J535" s="44">
        <v>5</v>
      </c>
      <c r="K535" s="39">
        <v>11634.49000000002</v>
      </c>
      <c r="L535" s="42">
        <v>0</v>
      </c>
      <c r="M535" s="39">
        <v>0</v>
      </c>
      <c r="N535" s="44">
        <v>0</v>
      </c>
      <c r="O535" s="45">
        <f t="shared" si="846"/>
      </c>
      <c r="P535" s="46"/>
      <c r="Q535" s="47">
        <f t="shared" si="265"/>
      </c>
      <c r="R535" s="42">
        <f t="shared" si="506"/>
      </c>
      <c r="S535" s="39">
        <f t="shared" si="620"/>
      </c>
      <c r="T535" s="48">
        <f t="shared" si="159"/>
      </c>
      <c r="U535" s="48">
        <f t="shared" si="199"/>
      </c>
      <c r="V535" s="48">
        <f t="shared" si="62"/>
      </c>
      <c r="W535" s="49">
        <v>4</v>
      </c>
      <c r="X535" s="48">
        <f t="shared" si="116"/>
      </c>
      <c r="Y535" s="48">
        <f t="shared" si="647"/>
      </c>
      <c r="Z535" s="48">
        <f t="shared" si="805"/>
      </c>
      <c r="AA535" s="48">
        <f t="shared" si="220"/>
      </c>
      <c r="AB535" s="48">
        <f t="shared" si="285"/>
      </c>
      <c r="AC535" s="45">
        <f t="shared" si="137"/>
      </c>
      <c r="AD535" s="45">
        <f t="shared" si="179"/>
      </c>
      <c r="AE535" s="45">
        <f t="shared" si="39"/>
      </c>
      <c r="AF535" s="45">
        <f t="shared" si="96"/>
      </c>
      <c r="AG535" s="45">
        <f t="shared" si="667"/>
      </c>
      <c r="AH535" s="45">
        <f t="shared" si="826"/>
      </c>
      <c r="AI535" s="45">
        <f t="shared" si="244"/>
      </c>
      <c r="AJ535" s="44">
        <v>61</v>
      </c>
      <c r="AK535" s="42">
        <v>35566</v>
      </c>
      <c r="AL535" s="42">
        <v>834</v>
      </c>
      <c r="AM535" s="42">
        <v>867</v>
      </c>
      <c r="AN535" s="42">
        <v>175</v>
      </c>
      <c r="AO535" s="50">
        <v>33</v>
      </c>
      <c r="AP535" s="42">
        <v>106</v>
      </c>
      <c r="AQ535" s="43">
        <v>144</v>
      </c>
      <c r="AR535" s="50">
        <v>7</v>
      </c>
      <c r="AS535" s="44">
        <v>9</v>
      </c>
      <c r="AT535" s="44">
        <v>1</v>
      </c>
      <c r="AU535" s="44">
        <v>32</v>
      </c>
      <c r="AV535" s="51"/>
      <c r="AW535" s="51"/>
      <c r="AX535" s="52">
        <f t="shared" si="392"/>
      </c>
    </row>
    <row r="536">
      <c r="A536" s="34"/>
      <c r="B536" s="96" t="s">
        <v>80</v>
      </c>
      <c r="C536" s="36" t="s">
        <v>81</v>
      </c>
      <c r="D536" s="98" t="s">
        <v>84</v>
      </c>
      <c r="E536" s="71" t="s">
        <v>83</v>
      </c>
      <c r="F536" s="39">
        <f t="shared" si="774"/>
      </c>
      <c r="G536" s="39">
        <v>2722.09</v>
      </c>
      <c r="H536" s="39">
        <v>1970.36</v>
      </c>
      <c r="I536" s="103">
        <v>0</v>
      </c>
      <c r="J536" s="42">
        <v>6</v>
      </c>
      <c r="K536" s="39">
        <v>15070.559999999998</v>
      </c>
      <c r="L536" s="42">
        <v>0</v>
      </c>
      <c r="M536" s="39">
        <v>0</v>
      </c>
      <c r="N536" s="44">
        <v>1</v>
      </c>
      <c r="O536" s="45">
        <f t="shared" si="846"/>
      </c>
      <c r="P536" s="46"/>
      <c r="Q536" s="47">
        <f t="shared" si="265"/>
      </c>
      <c r="R536" s="42">
        <f t="shared" si="506"/>
      </c>
      <c r="S536" s="39">
        <f t="shared" si="620"/>
      </c>
      <c r="T536" s="48">
        <f t="shared" si="159"/>
      </c>
      <c r="U536" s="48">
        <f t="shared" si="199"/>
      </c>
      <c r="V536" s="48">
        <f t="shared" si="62"/>
      </c>
      <c r="W536" s="49">
        <v>5</v>
      </c>
      <c r="X536" s="48">
        <f t="shared" si="116"/>
      </c>
      <c r="Y536" s="48">
        <f t="shared" si="647"/>
      </c>
      <c r="Z536" s="48">
        <f t="shared" si="805"/>
      </c>
      <c r="AA536" s="48">
        <f t="shared" si="220"/>
      </c>
      <c r="AB536" s="48">
        <f t="shared" si="285"/>
      </c>
      <c r="AC536" s="45">
        <f t="shared" si="137"/>
      </c>
      <c r="AD536" s="45">
        <f t="shared" si="179"/>
      </c>
      <c r="AE536" s="45">
        <f t="shared" si="39"/>
      </c>
      <c r="AF536" s="45">
        <f t="shared" si="96"/>
      </c>
      <c r="AG536" s="45">
        <f t="shared" si="667"/>
      </c>
      <c r="AH536" s="45">
        <f t="shared" si="826"/>
      </c>
      <c r="AI536" s="45">
        <f t="shared" si="244"/>
      </c>
      <c r="AJ536" s="50">
        <v>60</v>
      </c>
      <c r="AK536" s="43">
        <v>27887</v>
      </c>
      <c r="AL536" s="72">
        <v>664</v>
      </c>
      <c r="AM536" s="72">
        <v>686</v>
      </c>
      <c r="AN536" s="72">
        <v>131</v>
      </c>
      <c r="AO536" s="50">
        <v>24</v>
      </c>
      <c r="AP536" s="43">
        <v>56</v>
      </c>
      <c r="AQ536" s="43">
        <v>82</v>
      </c>
      <c r="AR536" s="50">
        <v>5</v>
      </c>
      <c r="AS536" s="43">
        <v>4</v>
      </c>
      <c r="AT536" s="43">
        <v>0</v>
      </c>
      <c r="AU536" s="43">
        <v>25</v>
      </c>
      <c r="AV536" s="51"/>
      <c r="AW536" s="51"/>
      <c r="AX536" s="52">
        <f t="shared" si="392"/>
      </c>
    </row>
    <row r="537">
      <c r="A537" s="34"/>
      <c r="B537" s="54" t="s">
        <v>65</v>
      </c>
      <c r="C537" s="54"/>
      <c r="D537" s="54"/>
      <c r="E537" s="54"/>
      <c r="F537" s="55">
        <f>SUM(F533:F536)</f>
      </c>
      <c r="G537" s="55">
        <f>SUM(G533:G536)</f>
      </c>
      <c r="H537" s="55">
        <f>SUM(H533:H536)</f>
      </c>
      <c r="I537" s="46">
        <f>SUM(I533:I536)</f>
      </c>
      <c r="J537" s="57">
        <f>SUM(J533:J536)</f>
      </c>
      <c r="K537" s="55">
        <f>SUM(K533:K536)</f>
      </c>
      <c r="L537" s="57">
        <f>SUM(L533:L536)</f>
      </c>
      <c r="M537" s="55">
        <f>SUM(M533:M536)</f>
      </c>
      <c r="N537" s="57">
        <f>SUM(N533:N536)</f>
      </c>
      <c r="O537" s="59">
        <f t="shared" si="846"/>
      </c>
      <c r="P537" s="60">
        <f>SUM(P533:P536)</f>
      </c>
      <c r="Q537" s="47">
        <f t="shared" si="265"/>
      </c>
      <c r="R537" s="57">
        <f>SUM(R533:R536)</f>
      </c>
      <c r="S537" s="55">
        <f>SUM(S533:S536)</f>
      </c>
      <c r="T537" s="61">
        <f t="shared" si="159"/>
      </c>
      <c r="U537" s="61">
        <f t="shared" si="199"/>
      </c>
      <c r="V537" s="61">
        <f t="shared" si="62"/>
      </c>
      <c r="W537" s="62">
        <f>SUM(W533:W536)</f>
      </c>
      <c r="X537" s="61">
        <f t="shared" si="116"/>
      </c>
      <c r="Y537" s="61">
        <f t="shared" si="647"/>
      </c>
      <c r="Z537" s="61">
        <f t="shared" si="805"/>
      </c>
      <c r="AA537" s="61">
        <f t="shared" si="220"/>
      </c>
      <c r="AB537" s="61">
        <f t="shared" si="285"/>
      </c>
      <c r="AC537" s="59">
        <f t="shared" si="137"/>
      </c>
      <c r="AD537" s="59">
        <f t="shared" si="179"/>
      </c>
      <c r="AE537" s="59">
        <f t="shared" si="39"/>
      </c>
      <c r="AF537" s="59">
        <f t="shared" si="96"/>
      </c>
      <c r="AG537" s="59">
        <f t="shared" si="667"/>
      </c>
      <c r="AH537" s="59">
        <f t="shared" si="826"/>
      </c>
      <c r="AI537" s="59">
        <f t="shared" si="244"/>
      </c>
      <c r="AJ537" s="57">
        <f>AVERAGE(AJ533:AJ536)</f>
      </c>
      <c r="AK537" s="57">
        <f>SUM(AK533:AK536)</f>
      </c>
      <c r="AL537" s="57">
        <f>SUM(AL533:AL536)</f>
      </c>
      <c r="AM537" s="57">
        <f>SUM(AM533:AM536)</f>
      </c>
      <c r="AN537" s="57">
        <f>SUM(AN533:AN536)</f>
      </c>
      <c r="AO537" s="63">
        <f>SUM(AO533:AO536)</f>
      </c>
      <c r="AP537" s="57">
        <f>SUM(AP533:AP536)</f>
      </c>
      <c r="AQ537" s="63">
        <f>SUM(AQ533:AQ536)</f>
      </c>
      <c r="AR537" s="63">
        <f>SUM(AR533:AR536)</f>
      </c>
      <c r="AS537" s="57">
        <f>SUM(AS533:AS536)</f>
      </c>
      <c r="AT537" s="57">
        <f>SUM(AT533:AT536)</f>
      </c>
      <c r="AU537" s="57">
        <f>SUM(AU533:AU536)</f>
      </c>
      <c r="AV537" s="64"/>
      <c r="AW537" s="64"/>
      <c r="AX537" s="57">
        <f>SUM(AX533:AX536)</f>
      </c>
    </row>
    <row r="538">
      <c r="A538" s="34"/>
      <c r="B538" s="89" t="s">
        <v>80</v>
      </c>
      <c r="C538" s="36" t="s">
        <v>81</v>
      </c>
      <c r="D538" s="37" t="s">
        <v>93</v>
      </c>
      <c r="E538" s="71" t="s">
        <v>85</v>
      </c>
      <c r="F538" s="74">
        <f t="shared" ref="F538:F541" si="775">G538+H538+I538</f>
      </c>
      <c r="G538" s="39">
        <v>2202.5</v>
      </c>
      <c r="H538" s="39">
        <v>1397.64</v>
      </c>
      <c r="I538" s="103">
        <v>0</v>
      </c>
      <c r="J538" s="42">
        <v>2</v>
      </c>
      <c r="K538" s="39">
        <v>3989.7000000000116</v>
      </c>
      <c r="L538" s="42">
        <v>1</v>
      </c>
      <c r="M538" s="39">
        <v>4632.74</v>
      </c>
      <c r="N538" s="44">
        <v>1</v>
      </c>
      <c r="O538" s="45">
        <f t="shared" si="846"/>
      </c>
      <c r="P538" s="46"/>
      <c r="Q538" s="47">
        <f t="shared" si="265"/>
      </c>
      <c r="R538" s="42">
        <f t="shared" ref="R538:R541" si="507">J538+L538</f>
      </c>
      <c r="S538" s="39">
        <f t="shared" ref="S538:S541" si="621">K538+M538</f>
      </c>
      <c r="T538" s="48">
        <f t="shared" si="159"/>
      </c>
      <c r="U538" s="48">
        <f t="shared" si="199"/>
      </c>
      <c r="V538" s="48">
        <f t="shared" si="62"/>
      </c>
      <c r="W538" s="49">
        <v>3</v>
      </c>
      <c r="X538" s="48">
        <f t="shared" si="116"/>
      </c>
      <c r="Y538" s="48">
        <f t="shared" si="647"/>
      </c>
      <c r="Z538" s="48">
        <f t="shared" si="805"/>
      </c>
      <c r="AA538" s="48">
        <f t="shared" si="220"/>
      </c>
      <c r="AB538" s="48">
        <f t="shared" si="285"/>
      </c>
      <c r="AC538" s="45">
        <f t="shared" si="137"/>
      </c>
      <c r="AD538" s="45">
        <f t="shared" si="179"/>
      </c>
      <c r="AE538" s="45">
        <f t="shared" si="39"/>
      </c>
      <c r="AF538" s="45">
        <f t="shared" si="96"/>
      </c>
      <c r="AG538" s="45">
        <f t="shared" si="667"/>
      </c>
      <c r="AH538" s="45">
        <f t="shared" si="826"/>
      </c>
      <c r="AI538" s="45">
        <f t="shared" si="244"/>
      </c>
      <c r="AJ538" s="44">
        <v>59</v>
      </c>
      <c r="AK538" s="42">
        <v>23586</v>
      </c>
      <c r="AL538" s="42">
        <v>584</v>
      </c>
      <c r="AM538" s="42">
        <v>621</v>
      </c>
      <c r="AN538" s="42">
        <v>104</v>
      </c>
      <c r="AO538" s="50">
        <v>23</v>
      </c>
      <c r="AP538" s="42">
        <v>77</v>
      </c>
      <c r="AQ538" s="50">
        <v>98</v>
      </c>
      <c r="AR538" s="50">
        <v>3</v>
      </c>
      <c r="AS538" s="42">
        <v>5</v>
      </c>
      <c r="AT538" s="42">
        <v>0</v>
      </c>
      <c r="AU538" s="42">
        <v>14</v>
      </c>
      <c r="AV538" s="51"/>
      <c r="AW538" s="51"/>
      <c r="AX538" s="52">
        <f t="shared" ref="AX538:AX541" si="393">COUNT(AU538)</f>
      </c>
    </row>
    <row r="539">
      <c r="A539" s="34"/>
      <c r="B539" s="89" t="s">
        <v>80</v>
      </c>
      <c r="C539" s="36" t="s">
        <v>81</v>
      </c>
      <c r="D539" s="37" t="s">
        <v>93</v>
      </c>
      <c r="E539" s="71" t="s">
        <v>86</v>
      </c>
      <c r="F539" s="74">
        <f t="shared" si="775"/>
      </c>
      <c r="G539" s="39">
        <v>2579.7</v>
      </c>
      <c r="H539" s="39">
        <v>1274.97</v>
      </c>
      <c r="I539" s="103">
        <v>0</v>
      </c>
      <c r="J539" s="44">
        <v>4</v>
      </c>
      <c r="K539" s="73">
        <v>10199.479999999981</v>
      </c>
      <c r="L539" s="44">
        <v>1</v>
      </c>
      <c r="M539" s="73">
        <v>6216.210000000003</v>
      </c>
      <c r="N539" s="44">
        <v>0</v>
      </c>
      <c r="O539" s="45">
        <f t="shared" si="846"/>
      </c>
      <c r="P539" s="46"/>
      <c r="Q539" s="47">
        <f t="shared" si="265"/>
      </c>
      <c r="R539" s="42">
        <f t="shared" si="507"/>
      </c>
      <c r="S539" s="39">
        <f t="shared" si="621"/>
      </c>
      <c r="T539" s="48">
        <f t="shared" si="159"/>
      </c>
      <c r="U539" s="48">
        <f t="shared" si="199"/>
      </c>
      <c r="V539" s="48">
        <f t="shared" si="62"/>
      </c>
      <c r="W539" s="49">
        <v>5</v>
      </c>
      <c r="X539" s="48">
        <f t="shared" si="116"/>
      </c>
      <c r="Y539" s="48">
        <f t="shared" si="647"/>
      </c>
      <c r="Z539" s="48">
        <f t="shared" si="805"/>
      </c>
      <c r="AA539" s="48">
        <f t="shared" si="220"/>
      </c>
      <c r="AB539" s="48">
        <f t="shared" si="285"/>
      </c>
      <c r="AC539" s="45">
        <f t="shared" si="137"/>
      </c>
      <c r="AD539" s="45">
        <f t="shared" si="179"/>
      </c>
      <c r="AE539" s="45">
        <f t="shared" si="39"/>
      </c>
      <c r="AF539" s="45">
        <f t="shared" si="96"/>
      </c>
      <c r="AG539" s="45">
        <f t="shared" si="667"/>
      </c>
      <c r="AH539" s="45">
        <f t="shared" si="826"/>
      </c>
      <c r="AI539" s="45">
        <f t="shared" si="244"/>
      </c>
      <c r="AJ539" s="44">
        <v>57</v>
      </c>
      <c r="AK539" s="42">
        <v>23699</v>
      </c>
      <c r="AL539" s="42">
        <v>740</v>
      </c>
      <c r="AM539" s="42">
        <v>790</v>
      </c>
      <c r="AN539" s="42">
        <v>106</v>
      </c>
      <c r="AO539" s="50">
        <v>18</v>
      </c>
      <c r="AP539" s="42">
        <v>68</v>
      </c>
      <c r="AQ539" s="50">
        <v>77</v>
      </c>
      <c r="AR539" s="50">
        <v>5</v>
      </c>
      <c r="AS539" s="44">
        <v>7</v>
      </c>
      <c r="AT539" s="44">
        <v>0</v>
      </c>
      <c r="AU539" s="44">
        <v>16</v>
      </c>
      <c r="AV539" s="51"/>
      <c r="AW539" s="51"/>
      <c r="AX539" s="52">
        <f t="shared" si="393"/>
      </c>
    </row>
    <row r="540">
      <c r="A540" s="34"/>
      <c r="B540" s="89" t="s">
        <v>80</v>
      </c>
      <c r="C540" s="36" t="s">
        <v>81</v>
      </c>
      <c r="D540" s="37" t="s">
        <v>93</v>
      </c>
      <c r="E540" s="71" t="s">
        <v>87</v>
      </c>
      <c r="F540" s="74">
        <f t="shared" si="775"/>
      </c>
      <c r="G540" s="39">
        <v>3514.91</v>
      </c>
      <c r="H540" s="39">
        <v>1353.87</v>
      </c>
      <c r="I540" s="103">
        <v>0</v>
      </c>
      <c r="J540" s="42">
        <v>6</v>
      </c>
      <c r="K540" s="39">
        <v>14182.74000000002</v>
      </c>
      <c r="L540" s="42">
        <v>0</v>
      </c>
      <c r="M540" s="39">
        <v>0</v>
      </c>
      <c r="N540" s="44">
        <v>0</v>
      </c>
      <c r="O540" s="45">
        <f t="shared" si="846"/>
      </c>
      <c r="P540" s="46"/>
      <c r="Q540" s="47">
        <f t="shared" si="265"/>
      </c>
      <c r="R540" s="42">
        <f t="shared" si="507"/>
      </c>
      <c r="S540" s="39">
        <f t="shared" si="621"/>
      </c>
      <c r="T540" s="48">
        <f t="shared" si="159"/>
      </c>
      <c r="U540" s="48">
        <f t="shared" si="199"/>
      </c>
      <c r="V540" s="48">
        <f t="shared" si="62"/>
      </c>
      <c r="W540" s="49">
        <v>6</v>
      </c>
      <c r="X540" s="48">
        <f t="shared" si="116"/>
      </c>
      <c r="Y540" s="48">
        <f t="shared" si="647"/>
      </c>
      <c r="Z540" s="48">
        <f t="shared" si="805"/>
      </c>
      <c r="AA540" s="48">
        <f t="shared" si="220"/>
      </c>
      <c r="AB540" s="48">
        <f t="shared" si="285"/>
      </c>
      <c r="AC540" s="45">
        <f t="shared" si="137"/>
      </c>
      <c r="AD540" s="45">
        <f t="shared" si="179"/>
      </c>
      <c r="AE540" s="45">
        <f t="shared" si="39"/>
      </c>
      <c r="AF540" s="45">
        <f t="shared" si="96"/>
      </c>
      <c r="AG540" s="45">
        <f t="shared" si="667"/>
      </c>
      <c r="AH540" s="45">
        <f t="shared" si="826"/>
      </c>
      <c r="AI540" s="45">
        <f t="shared" si="244"/>
      </c>
      <c r="AJ540" s="44">
        <v>56</v>
      </c>
      <c r="AK540" s="42">
        <v>27108</v>
      </c>
      <c r="AL540" s="42">
        <v>907</v>
      </c>
      <c r="AM540" s="42">
        <v>963</v>
      </c>
      <c r="AN540" s="42">
        <v>109</v>
      </c>
      <c r="AO540" s="50">
        <v>29</v>
      </c>
      <c r="AP540" s="42">
        <v>97</v>
      </c>
      <c r="AQ540" s="50">
        <v>93</v>
      </c>
      <c r="AR540" s="50">
        <v>6</v>
      </c>
      <c r="AS540" s="42">
        <v>12</v>
      </c>
      <c r="AT540" s="42">
        <v>0</v>
      </c>
      <c r="AU540" s="42">
        <v>12</v>
      </c>
      <c r="AV540" s="51"/>
      <c r="AW540" s="51"/>
      <c r="AX540" s="52">
        <f t="shared" si="393"/>
      </c>
    </row>
    <row r="541">
      <c r="A541" s="34"/>
      <c r="B541" s="89" t="s">
        <v>80</v>
      </c>
      <c r="C541" s="36" t="s">
        <v>81</v>
      </c>
      <c r="D541" s="37" t="s">
        <v>93</v>
      </c>
      <c r="E541" s="75" t="s">
        <v>88</v>
      </c>
      <c r="F541" s="39">
        <f t="shared" si="775"/>
      </c>
      <c r="G541" s="39">
        <v>4272.9</v>
      </c>
      <c r="H541" s="39">
        <v>1750.5700000000002</v>
      </c>
      <c r="I541" s="103">
        <v>0</v>
      </c>
      <c r="J541" s="42">
        <v>9</v>
      </c>
      <c r="K541" s="39">
        <v>22387.380000000005</v>
      </c>
      <c r="L541" s="42">
        <v>0</v>
      </c>
      <c r="M541" s="39">
        <v>0</v>
      </c>
      <c r="N541" s="44">
        <v>0</v>
      </c>
      <c r="O541" s="45">
        <f t="shared" si="846"/>
      </c>
      <c r="P541" s="46"/>
      <c r="Q541" s="47">
        <f t="shared" si="265"/>
      </c>
      <c r="R541" s="42">
        <f t="shared" si="507"/>
      </c>
      <c r="S541" s="39">
        <f t="shared" si="621"/>
      </c>
      <c r="T541" s="48">
        <f t="shared" si="159"/>
      </c>
      <c r="U541" s="48">
        <f t="shared" si="199"/>
      </c>
      <c r="V541" s="48">
        <f t="shared" si="62"/>
      </c>
      <c r="W541" s="49">
        <v>7</v>
      </c>
      <c r="X541" s="48">
        <f t="shared" si="116"/>
      </c>
      <c r="Y541" s="48">
        <f t="shared" si="647"/>
      </c>
      <c r="Z541" s="48">
        <f t="shared" si="805"/>
      </c>
      <c r="AA541" s="48">
        <f t="shared" si="220"/>
      </c>
      <c r="AB541" s="48">
        <f t="shared" si="285"/>
      </c>
      <c r="AC541" s="45">
        <f t="shared" si="137"/>
      </c>
      <c r="AD541" s="45">
        <f t="shared" si="179"/>
      </c>
      <c r="AE541" s="45">
        <f t="shared" si="39"/>
      </c>
      <c r="AF541" s="45">
        <f t="shared" si="96"/>
      </c>
      <c r="AG541" s="45">
        <f t="shared" si="667"/>
      </c>
      <c r="AH541" s="45">
        <f t="shared" si="826"/>
      </c>
      <c r="AI541" s="45">
        <f t="shared" si="244"/>
      </c>
      <c r="AJ541" s="44">
        <v>55</v>
      </c>
      <c r="AK541" s="44">
        <v>33387</v>
      </c>
      <c r="AL541" s="42">
        <v>1166</v>
      </c>
      <c r="AM541" s="42">
        <v>1266</v>
      </c>
      <c r="AN541" s="42">
        <v>120</v>
      </c>
      <c r="AO541" s="50">
        <v>20</v>
      </c>
      <c r="AP541" s="42">
        <v>70</v>
      </c>
      <c r="AQ541" s="43">
        <v>118</v>
      </c>
      <c r="AR541" s="50">
        <v>10</v>
      </c>
      <c r="AS541" s="44">
        <v>8</v>
      </c>
      <c r="AT541" s="42">
        <v>5</v>
      </c>
      <c r="AU541" s="42">
        <v>9</v>
      </c>
      <c r="AV541" s="51"/>
      <c r="AW541" s="51"/>
      <c r="AX541" s="52">
        <f t="shared" si="393"/>
      </c>
    </row>
    <row r="542">
      <c r="A542" s="34"/>
      <c r="B542" s="54" t="s">
        <v>65</v>
      </c>
      <c r="C542" s="54"/>
      <c r="D542" s="54"/>
      <c r="E542" s="54"/>
      <c r="F542" s="76">
        <f>SUM(F538:F541)</f>
      </c>
      <c r="G542" s="55">
        <f>SUM(G538:G541)</f>
      </c>
      <c r="H542" s="55">
        <f>SUM(H538:H541)</f>
      </c>
      <c r="I542" s="46">
        <f>SUM(I538:I541)</f>
      </c>
      <c r="J542" s="57">
        <f>SUM(J538:J541)</f>
      </c>
      <c r="K542" s="55">
        <f>SUM(K538:K541)</f>
      </c>
      <c r="L542" s="57">
        <f>SUM(L538:L541)</f>
      </c>
      <c r="M542" s="55">
        <f>SUM(M538:M541)</f>
      </c>
      <c r="N542" s="57">
        <f>SUM(N538:N541)</f>
      </c>
      <c r="O542" s="59">
        <f t="shared" si="846"/>
      </c>
      <c r="P542" s="60">
        <f>SUM(P538:P541)</f>
      </c>
      <c r="Q542" s="47">
        <f t="shared" si="265"/>
      </c>
      <c r="R542" s="57">
        <f>SUM(R538:R541)</f>
      </c>
      <c r="S542" s="55">
        <f>SUM(S538:S541)</f>
      </c>
      <c r="T542" s="61">
        <f t="shared" si="159"/>
      </c>
      <c r="U542" s="61">
        <f t="shared" si="199"/>
      </c>
      <c r="V542" s="61">
        <f t="shared" si="62"/>
      </c>
      <c r="W542" s="62">
        <f>SUM(W538:W541)</f>
      </c>
      <c r="X542" s="61">
        <f t="shared" si="116"/>
      </c>
      <c r="Y542" s="61">
        <f t="shared" si="647"/>
      </c>
      <c r="Z542" s="61">
        <f t="shared" si="805"/>
      </c>
      <c r="AA542" s="61">
        <f t="shared" si="220"/>
      </c>
      <c r="AB542" s="61">
        <f t="shared" si="285"/>
      </c>
      <c r="AC542" s="59">
        <f t="shared" si="137"/>
      </c>
      <c r="AD542" s="59">
        <f t="shared" si="179"/>
      </c>
      <c r="AE542" s="59">
        <f t="shared" si="39"/>
      </c>
      <c r="AF542" s="59">
        <f t="shared" si="96"/>
      </c>
      <c r="AG542" s="59">
        <f t="shared" si="667"/>
      </c>
      <c r="AH542" s="59">
        <f t="shared" si="826"/>
      </c>
      <c r="AI542" s="59">
        <f t="shared" si="244"/>
      </c>
      <c r="AJ542" s="57">
        <f>AVERAGE(AJ538:AJ541)</f>
      </c>
      <c r="AK542" s="57">
        <f>SUM(AK538:AK541)</f>
      </c>
      <c r="AL542" s="57">
        <f>SUM(AL538:AL541)</f>
      </c>
      <c r="AM542" s="57">
        <f>SUM(AM538:AM541)</f>
      </c>
      <c r="AN542" s="57">
        <f>SUM(AN538:AN541)</f>
      </c>
      <c r="AO542" s="63">
        <f>SUM(AO538:AO541)</f>
      </c>
      <c r="AP542" s="57">
        <f>SUM(AP538:AP541)</f>
      </c>
      <c r="AQ542" s="63">
        <f>SUM(AQ538:AQ541)</f>
      </c>
      <c r="AR542" s="63">
        <f>SUM(AR538:AR541)</f>
      </c>
      <c r="AS542" s="57">
        <f>SUM(AS538:AS541)</f>
      </c>
      <c r="AT542" s="57">
        <f>SUM(AT538:AT541)</f>
      </c>
      <c r="AU542" s="57">
        <f>SUM(AU538:AU541)</f>
      </c>
      <c r="AV542" s="64"/>
      <c r="AW542" s="64"/>
      <c r="AX542" s="57">
        <f>SUM(AX538:AX541)</f>
      </c>
    </row>
    <row r="543">
      <c r="A543" s="34"/>
      <c r="B543" s="89" t="s">
        <v>80</v>
      </c>
      <c r="C543" s="35" t="s">
        <v>81</v>
      </c>
      <c r="D543" s="37" t="s">
        <v>60</v>
      </c>
      <c r="E543" s="71" t="s">
        <v>89</v>
      </c>
      <c r="F543" s="74">
        <f t="shared" ref="F543:F544" si="776">G543+H543+I543</f>
      </c>
      <c r="G543" s="39">
        <v>3451.67</v>
      </c>
      <c r="H543" s="39">
        <v>1239.4599999999998</v>
      </c>
      <c r="I543" s="103">
        <v>0</v>
      </c>
      <c r="J543" s="42">
        <v>5</v>
      </c>
      <c r="K543" s="39">
        <v>9830.799999999988</v>
      </c>
      <c r="L543" s="42">
        <v>1</v>
      </c>
      <c r="M543" s="39">
        <v>6216.209999999999</v>
      </c>
      <c r="N543" s="44">
        <v>1</v>
      </c>
      <c r="O543" s="45">
        <f t="shared" si="846"/>
      </c>
      <c r="P543" s="46"/>
      <c r="Q543" s="47">
        <f t="shared" si="265"/>
      </c>
      <c r="R543" s="42">
        <f t="shared" ref="R543:R544" si="508">J543+L543</f>
      </c>
      <c r="S543" s="39">
        <f t="shared" ref="S543:S544" si="622">K543+M543</f>
      </c>
      <c r="T543" s="48">
        <f t="shared" si="159"/>
      </c>
      <c r="U543" s="48">
        <f t="shared" si="199"/>
      </c>
      <c r="V543" s="48">
        <f t="shared" si="62"/>
      </c>
      <c r="W543" s="49">
        <v>4</v>
      </c>
      <c r="X543" s="48">
        <f t="shared" si="116"/>
      </c>
      <c r="Y543" s="48">
        <f t="shared" si="647"/>
      </c>
      <c r="Z543" s="48">
        <f t="shared" si="805"/>
      </c>
      <c r="AA543" s="48">
        <f t="shared" si="220"/>
      </c>
      <c r="AB543" s="48">
        <f t="shared" si="285"/>
      </c>
      <c r="AC543" s="45">
        <f t="shared" si="137"/>
      </c>
      <c r="AD543" s="45">
        <f t="shared" si="179"/>
      </c>
      <c r="AE543" s="45">
        <f t="shared" si="39"/>
      </c>
      <c r="AF543" s="45">
        <f t="shared" si="96"/>
      </c>
      <c r="AG543" s="45">
        <f t="shared" si="667"/>
      </c>
      <c r="AH543" s="45">
        <f t="shared" si="826"/>
      </c>
      <c r="AI543" s="45">
        <f t="shared" si="244"/>
      </c>
      <c r="AJ543" s="44">
        <v>55</v>
      </c>
      <c r="AK543" s="42">
        <v>34512</v>
      </c>
      <c r="AL543" s="42">
        <v>1351</v>
      </c>
      <c r="AM543" s="42">
        <v>1467</v>
      </c>
      <c r="AN543" s="42">
        <v>98</v>
      </c>
      <c r="AO543" s="50">
        <v>32</v>
      </c>
      <c r="AP543" s="44">
        <v>84</v>
      </c>
      <c r="AQ543" s="43">
        <v>107</v>
      </c>
      <c r="AR543" s="50">
        <v>6</v>
      </c>
      <c r="AS543" s="42">
        <v>2</v>
      </c>
      <c r="AT543" s="42">
        <v>3</v>
      </c>
      <c r="AU543" s="42">
        <v>13</v>
      </c>
      <c r="AV543" s="51"/>
      <c r="AW543" s="51"/>
      <c r="AX543" s="77">
        <f t="shared" ref="AX543:AX544" si="394">COUNT(AU543)</f>
      </c>
    </row>
    <row r="544">
      <c r="A544" s="34"/>
      <c r="B544" s="89" t="s">
        <v>80</v>
      </c>
      <c r="C544" s="36" t="s">
        <v>81</v>
      </c>
      <c r="D544" s="37" t="s">
        <v>60</v>
      </c>
      <c r="E544" s="75" t="s">
        <v>90</v>
      </c>
      <c r="F544" s="39">
        <f t="shared" si="776"/>
      </c>
      <c r="G544" s="39">
        <v>3389.1</v>
      </c>
      <c r="H544" s="39">
        <v>1320.41</v>
      </c>
      <c r="I544" s="103">
        <v>0</v>
      </c>
      <c r="J544" s="42">
        <v>5</v>
      </c>
      <c r="K544" s="39">
        <v>11729.960000000021</v>
      </c>
      <c r="L544" s="42">
        <v>0</v>
      </c>
      <c r="M544" s="39">
        <v>0</v>
      </c>
      <c r="N544" s="44">
        <v>2</v>
      </c>
      <c r="O544" s="45">
        <f t="shared" si="846"/>
      </c>
      <c r="P544" s="46"/>
      <c r="Q544" s="47">
        <f t="shared" si="265"/>
      </c>
      <c r="R544" s="42">
        <f t="shared" si="508"/>
      </c>
      <c r="S544" s="39">
        <f t="shared" si="622"/>
      </c>
      <c r="T544" s="48">
        <f t="shared" si="159"/>
      </c>
      <c r="U544" s="48">
        <f t="shared" si="199"/>
      </c>
      <c r="V544" s="48">
        <f t="shared" si="62"/>
      </c>
      <c r="W544" s="49">
        <v>5</v>
      </c>
      <c r="X544" s="48">
        <f t="shared" si="116"/>
      </c>
      <c r="Y544" s="48">
        <f t="shared" si="647"/>
      </c>
      <c r="Z544" s="48">
        <f t="shared" si="805"/>
      </c>
      <c r="AA544" s="48">
        <f t="shared" si="220"/>
      </c>
      <c r="AB544" s="48">
        <f t="shared" si="285"/>
      </c>
      <c r="AC544" s="45">
        <f t="shared" si="137"/>
      </c>
      <c r="AD544" s="45">
        <f t="shared" si="179"/>
      </c>
      <c r="AE544" s="45">
        <f t="shared" si="39"/>
      </c>
      <c r="AF544" s="45">
        <f t="shared" si="96"/>
      </c>
      <c r="AG544" s="45">
        <f t="shared" si="667"/>
      </c>
      <c r="AH544" s="45">
        <f t="shared" si="826"/>
      </c>
      <c r="AI544" s="45">
        <f t="shared" si="244"/>
      </c>
      <c r="AJ544" s="44">
        <v>54</v>
      </c>
      <c r="AK544" s="42">
        <v>37682</v>
      </c>
      <c r="AL544" s="42">
        <v>1357</v>
      </c>
      <c r="AM544" s="42">
        <v>1430</v>
      </c>
      <c r="AN544" s="42">
        <v>120</v>
      </c>
      <c r="AO544" s="50">
        <v>25</v>
      </c>
      <c r="AP544" s="42">
        <v>92</v>
      </c>
      <c r="AQ544" s="43">
        <v>114</v>
      </c>
      <c r="AR544" s="50">
        <v>5</v>
      </c>
      <c r="AS544" s="42">
        <v>4</v>
      </c>
      <c r="AT544" s="42">
        <v>3</v>
      </c>
      <c r="AU544" s="42">
        <v>14</v>
      </c>
      <c r="AV544" s="51"/>
      <c r="AW544" s="51"/>
      <c r="AX544" s="77">
        <f t="shared" si="394"/>
      </c>
    </row>
    <row r="545">
      <c r="A545" s="34"/>
      <c r="B545" s="54" t="s">
        <v>65</v>
      </c>
      <c r="C545" s="54"/>
      <c r="D545" s="54"/>
      <c r="E545" s="54"/>
      <c r="F545" s="76">
        <f>SUM(F543:F544)</f>
      </c>
      <c r="G545" s="76">
        <f>SUM(G543:G544)</f>
      </c>
      <c r="H545" s="76">
        <f>SUM(H543:H544)</f>
      </c>
      <c r="I545" s="46">
        <f>SUM(I543:I544)</f>
      </c>
      <c r="J545" s="57">
        <f>SUM(J543:J544)</f>
      </c>
      <c r="K545" s="55">
        <f>SUM(K543:K544)</f>
      </c>
      <c r="L545" s="57">
        <f>SUM(L543:L544)</f>
      </c>
      <c r="M545" s="55">
        <f>SUM(M543:M544)</f>
      </c>
      <c r="N545" s="57">
        <f>SUM(N543:N544)</f>
      </c>
      <c r="O545" s="59">
        <f t="shared" si="846"/>
      </c>
      <c r="P545" s="60">
        <f>SUM(P543:P544)</f>
      </c>
      <c r="Q545" s="47">
        <f t="shared" si="265"/>
      </c>
      <c r="R545" s="57">
        <f>SUM(R543:R544)</f>
      </c>
      <c r="S545" s="55">
        <f>SUM(S543:S544)</f>
      </c>
      <c r="T545" s="61">
        <f t="shared" si="159"/>
      </c>
      <c r="U545" s="61">
        <f t="shared" si="199"/>
      </c>
      <c r="V545" s="61">
        <f t="shared" si="62"/>
      </c>
      <c r="W545" s="62">
        <f>SUM(W543:W544)</f>
      </c>
      <c r="X545" s="61">
        <f t="shared" si="116"/>
      </c>
      <c r="Y545" s="61">
        <f t="shared" si="647"/>
      </c>
      <c r="Z545" s="61">
        <f t="shared" si="805"/>
      </c>
      <c r="AA545" s="61">
        <f t="shared" si="220"/>
      </c>
      <c r="AB545" s="61">
        <f t="shared" si="285"/>
      </c>
      <c r="AC545" s="59">
        <f t="shared" si="137"/>
      </c>
      <c r="AD545" s="59">
        <f t="shared" si="179"/>
      </c>
      <c r="AE545" s="59">
        <f t="shared" si="39"/>
      </c>
      <c r="AF545" s="59">
        <f t="shared" si="96"/>
      </c>
      <c r="AG545" s="59">
        <f t="shared" si="667"/>
      </c>
      <c r="AH545" s="59">
        <f t="shared" si="826"/>
      </c>
      <c r="AI545" s="59">
        <f t="shared" si="244"/>
      </c>
      <c r="AJ545" s="57">
        <f>AVERAGE(AJ543:AJ544)</f>
      </c>
      <c r="AK545" s="57">
        <f>SUM(AK543:AK544)</f>
      </c>
      <c r="AL545" s="57">
        <f>SUM(AL543:AL544)</f>
      </c>
      <c r="AM545" s="57">
        <f>SUM(AM543:AM544)</f>
      </c>
      <c r="AN545" s="57">
        <f>SUM(AN543:AN544)</f>
      </c>
      <c r="AO545" s="57">
        <f>SUM(AO543:AO544)</f>
      </c>
      <c r="AP545" s="57">
        <f>SUM(AP543:AP544)</f>
      </c>
      <c r="AQ545" s="57">
        <f>SUM(AQ543:AQ544)</f>
      </c>
      <c r="AR545" s="57">
        <f>SUM(AR543:AR544)</f>
      </c>
      <c r="AS545" s="57">
        <f>SUM(AS543:AS544)</f>
      </c>
      <c r="AT545" s="57">
        <f>SUM(AT543:AT544)</f>
      </c>
      <c r="AU545" s="57">
        <f>SUM(AU543:AU544)</f>
      </c>
      <c r="AV545" s="64"/>
      <c r="AW545" s="64"/>
      <c r="AX545" s="57">
        <f>SUM(AX543:AX544)</f>
      </c>
    </row>
    <row r="546">
      <c r="A546" s="34"/>
      <c r="B546" s="78" t="s">
        <v>91</v>
      </c>
      <c r="C546" s="78"/>
      <c r="D546" s="78"/>
      <c r="E546" s="78"/>
      <c r="F546" s="87">
        <f>F545+F542+F537+F532+F527+F522</f>
      </c>
      <c r="G546" s="87">
        <f>G545+G542+G537+G532+G527+G522</f>
      </c>
      <c r="H546" s="87">
        <f>H545+H542+H537+H532+H527+H522</f>
      </c>
      <c r="I546" s="93">
        <f>I542+I537+I532+I527+I545</f>
      </c>
      <c r="J546" s="92">
        <f>J545+J542+J537+J532+J527+J522</f>
      </c>
      <c r="K546" s="87">
        <f>K545+K542+K537+K532+K527+K522</f>
      </c>
      <c r="L546" s="92">
        <f>L545+L542+L537+L532+L527+L522</f>
      </c>
      <c r="M546" s="87">
        <f>M545+M542+M537+M532+M527+M522</f>
      </c>
      <c r="N546" s="92">
        <f>N545+N542+N537+N532+N527+N522</f>
      </c>
      <c r="O546" s="82">
        <f t="shared" si="846"/>
      </c>
      <c r="P546" s="92">
        <f>P542+P537+P532+P527+P545</f>
      </c>
      <c r="Q546" s="83">
        <f t="shared" si="265"/>
      </c>
      <c r="R546" s="92">
        <f>R545+R542+R537+R532+R527+R522</f>
      </c>
      <c r="S546" s="87">
        <f>S545+S542+S537+S532+S527+S522</f>
      </c>
      <c r="T546" s="80">
        <f t="shared" si="159"/>
      </c>
      <c r="U546" s="80">
        <f t="shared" si="199"/>
      </c>
      <c r="V546" s="80">
        <f t="shared" si="62"/>
      </c>
      <c r="W546" s="92">
        <f>W545+W542+W537+W532+W527+W522</f>
      </c>
      <c r="X546" s="80">
        <f t="shared" si="116"/>
      </c>
      <c r="Y546" s="80">
        <f t="shared" si="647"/>
      </c>
      <c r="Z546" s="80">
        <f t="shared" si="805"/>
      </c>
      <c r="AA546" s="80">
        <f t="shared" si="220"/>
      </c>
      <c r="AB546" s="80">
        <f t="shared" si="285"/>
      </c>
      <c r="AC546" s="82">
        <f t="shared" si="137"/>
      </c>
      <c r="AD546" s="82">
        <f t="shared" si="179"/>
      </c>
      <c r="AE546" s="82">
        <f t="shared" si="39"/>
      </c>
      <c r="AF546" s="82">
        <f t="shared" si="96"/>
      </c>
      <c r="AG546" s="82">
        <f t="shared" si="667"/>
      </c>
      <c r="AH546" s="82">
        <f t="shared" si="826"/>
      </c>
      <c r="AI546" s="82">
        <f t="shared" si="244"/>
      </c>
      <c r="AJ546" s="84"/>
      <c r="AK546" s="92">
        <f>AK545+AK542+AK537+AK532+AK527+AK522</f>
      </c>
      <c r="AL546" s="92">
        <f>AL545+AL542+AL537+AL532+AL527+AL522</f>
      </c>
      <c r="AM546" s="92">
        <f>AM545+AM542+AM537+AM532+AM527+AM522</f>
      </c>
      <c r="AN546" s="92">
        <f>AN545+AN542+AN537+AN532+AN527+AN522</f>
      </c>
      <c r="AO546" s="92">
        <f>AO545+AO542+AO537+AO532+AO527+AO522</f>
      </c>
      <c r="AP546" s="92">
        <f>AP545+AP542+AP537+AP532+AP527+AP522</f>
      </c>
      <c r="AQ546" s="92">
        <f>AQ545+AQ542+AQ537+AQ532+AQ527+AQ522</f>
      </c>
      <c r="AR546" s="92">
        <f>AR545+AR542+AR537+AR532+AR527+AR522</f>
      </c>
      <c r="AS546" s="92">
        <f>AS545+AS542+AS537+AS532+AS527+AS522</f>
      </c>
      <c r="AT546" s="92">
        <f>AT545+AT542+AT537+AT532+AT527+AT522</f>
      </c>
      <c r="AU546" s="92">
        <f>AU545+AU542+AU537+AU532+AU527+AU522</f>
      </c>
      <c r="AV546" s="85"/>
      <c r="AW546" s="85"/>
      <c r="AX546" s="80">
        <f>AX542+AX537+AX532+AX527+AX545</f>
      </c>
    </row>
    <row r="547">
      <c r="A547" s="91"/>
      <c r="B547" s="2" t="s">
        <v>1</v>
      </c>
      <c r="C547" s="2"/>
      <c r="D547" s="2"/>
      <c r="E547" s="2"/>
      <c r="F547" s="3" t="s">
        <v>2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4" t="s">
        <v>3</v>
      </c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5" t="s">
        <v>4</v>
      </c>
      <c r="AW547" s="5"/>
      <c r="AX547" s="6" t="s">
        <v>5</v>
      </c>
    </row>
    <row r="548">
      <c r="A548" s="91"/>
      <c r="B548" s="2"/>
      <c r="C548" s="2"/>
      <c r="D548" s="2"/>
      <c r="E548" s="2"/>
      <c r="F548" s="8" t="s">
        <v>6</v>
      </c>
      <c r="G548" s="8"/>
      <c r="H548" s="8"/>
      <c r="I548" s="8"/>
      <c r="J548" s="9" t="s">
        <v>94</v>
      </c>
      <c r="K548" s="9"/>
      <c r="L548" s="9"/>
      <c r="M548" s="9"/>
      <c r="N548" s="9"/>
      <c r="O548" s="9"/>
      <c r="P548" s="9"/>
      <c r="Q548" s="9"/>
      <c r="R548" s="9"/>
      <c r="S548" s="9"/>
      <c r="T548" s="10" t="s">
        <v>7</v>
      </c>
      <c r="U548" s="10"/>
      <c r="V548" s="10"/>
      <c r="W548" s="10"/>
      <c r="X548" s="10"/>
      <c r="Y548" s="10"/>
      <c r="Z548" s="11" t="s">
        <v>8</v>
      </c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2" t="s">
        <v>9</v>
      </c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3"/>
      <c r="AW548" s="14"/>
      <c r="AX548" s="6"/>
    </row>
    <row r="549">
      <c r="A549" s="91"/>
      <c r="B549" s="15" t="s">
        <v>10</v>
      </c>
      <c r="C549" s="16" t="s">
        <v>11</v>
      </c>
      <c r="D549" s="17" t="s">
        <v>12</v>
      </c>
      <c r="E549" s="18" t="s">
        <v>13</v>
      </c>
      <c r="F549" s="19" t="s">
        <v>14</v>
      </c>
      <c r="G549" s="8" t="s">
        <v>15</v>
      </c>
      <c r="H549" s="20" t="s">
        <v>16</v>
      </c>
      <c r="I549" s="21" t="s">
        <v>17</v>
      </c>
      <c r="J549" s="22" t="s">
        <v>18</v>
      </c>
      <c r="K549" s="23" t="s">
        <v>19</v>
      </c>
      <c r="L549" s="24" t="s">
        <v>20</v>
      </c>
      <c r="M549" s="23" t="s">
        <v>21</v>
      </c>
      <c r="N549" s="23" t="s">
        <v>22</v>
      </c>
      <c r="O549" s="23" t="s">
        <v>23</v>
      </c>
      <c r="P549" s="25" t="s">
        <v>24</v>
      </c>
      <c r="Q549" s="23" t="s">
        <v>25</v>
      </c>
      <c r="R549" s="22" t="s">
        <v>26</v>
      </c>
      <c r="S549" s="26" t="s">
        <v>27</v>
      </c>
      <c r="T549" s="10" t="s">
        <v>28</v>
      </c>
      <c r="U549" s="10" t="s">
        <v>29</v>
      </c>
      <c r="V549" s="10" t="s">
        <v>30</v>
      </c>
      <c r="W549" s="27" t="s">
        <v>31</v>
      </c>
      <c r="X549" s="10" t="s">
        <v>32</v>
      </c>
      <c r="Y549" s="28" t="s">
        <v>33</v>
      </c>
      <c r="Z549" s="29" t="s">
        <v>34</v>
      </c>
      <c r="AA549" s="30" t="s">
        <v>35</v>
      </c>
      <c r="AB549" s="31" t="s">
        <v>36</v>
      </c>
      <c r="AC549" s="30" t="s">
        <v>37</v>
      </c>
      <c r="AD549" s="30" t="s">
        <v>38</v>
      </c>
      <c r="AE549" s="32" t="s">
        <v>39</v>
      </c>
      <c r="AF549" s="30" t="s">
        <v>40</v>
      </c>
      <c r="AG549" s="30" t="s">
        <v>41</v>
      </c>
      <c r="AH549" s="30" t="s">
        <v>42</v>
      </c>
      <c r="AI549" s="32" t="s">
        <v>43</v>
      </c>
      <c r="AJ549" s="32" t="s">
        <v>44</v>
      </c>
      <c r="AK549" s="12" t="s">
        <v>45</v>
      </c>
      <c r="AL549" s="33" t="s">
        <v>46</v>
      </c>
      <c r="AM549" s="33" t="s">
        <v>47</v>
      </c>
      <c r="AN549" s="33" t="s">
        <v>48</v>
      </c>
      <c r="AO549" s="33" t="s">
        <v>49</v>
      </c>
      <c r="AP549" s="33" t="s">
        <v>50</v>
      </c>
      <c r="AQ549" s="12" t="s">
        <v>51</v>
      </c>
      <c r="AR549" s="12" t="s">
        <v>52</v>
      </c>
      <c r="AS549" s="12" t="s">
        <v>53</v>
      </c>
      <c r="AT549" s="12" t="s">
        <v>54</v>
      </c>
      <c r="AU549" s="12" t="s">
        <v>55</v>
      </c>
      <c r="AV549" s="13"/>
      <c r="AW549" s="14"/>
      <c r="AX549" s="6" t="s">
        <v>56</v>
      </c>
    </row>
    <row r="550">
      <c r="A550" s="34" t="s">
        <v>117</v>
      </c>
      <c r="B550" s="89" t="s">
        <v>80</v>
      </c>
      <c r="C550" s="36" t="s">
        <v>81</v>
      </c>
      <c r="D550" s="37" t="s">
        <v>60</v>
      </c>
      <c r="E550" s="38" t="s">
        <v>61</v>
      </c>
      <c r="F550" s="67">
        <f t="shared" ref="F550:F551" si="777">G550+H550+I550</f>
      </c>
      <c r="G550" s="73">
        <v>1998.89</v>
      </c>
      <c r="H550" s="73">
        <v>1422.98</v>
      </c>
      <c r="I550" s="103">
        <v>0</v>
      </c>
      <c r="J550" s="44">
        <v>10</v>
      </c>
      <c r="K550" s="73">
        <v>23976.829999999998</v>
      </c>
      <c r="L550" s="42">
        <v>0</v>
      </c>
      <c r="M550" s="39">
        <v>0</v>
      </c>
      <c r="N550" s="44">
        <v>0</v>
      </c>
      <c r="O550" s="45">
        <f t="shared" ref="O550:O576" si="847">N550/R550</f>
      </c>
      <c r="P550" s="41"/>
      <c r="Q550" s="47">
        <f t="shared" ref="Q550:Q576" si="266">P550/R550</f>
      </c>
      <c r="R550" s="42">
        <f t="shared" ref="R550:R551" si="509">J550+L550</f>
      </c>
      <c r="S550" s="39">
        <f t="shared" ref="S550:S551" si="623">K550+M550</f>
      </c>
      <c r="T550" s="48">
        <f t="shared" ref="T550:T576" si="160">S550/F550</f>
      </c>
      <c r="U550" s="48">
        <f t="shared" ref="U550:U576" si="200">S550/(F550+(AX550*500)+F550*3%)</f>
      </c>
      <c r="V550" s="48">
        <f t="shared" ref="V550:V576" si="63">S550/R550</f>
      </c>
      <c r="W550" s="49">
        <v>9</v>
      </c>
      <c r="X550" s="48">
        <f t="shared" ref="X550:X576" si="117">F550/W550</f>
      </c>
      <c r="Y550" s="48">
        <f t="shared" ref="Y550:Y576" si="648">F550/R550</f>
      </c>
      <c r="Z550" s="48">
        <f t="shared" ref="Z550:Z552" si="806">F550/AL550</f>
      </c>
      <c r="AA550" s="48">
        <f t="shared" ref="AA550:AA576" si="221">F550/AK550*1000</f>
      </c>
      <c r="AB550" s="48">
        <f t="shared" ref="AB550:AB576" si="286">F550/AN550</f>
      </c>
      <c r="AC550" s="45">
        <f t="shared" ref="AC550:AC576" si="138">AL550/AK550</f>
      </c>
      <c r="AD550" s="45">
        <f t="shared" ref="AD550:AD576" si="180">AN550/AM550</f>
      </c>
      <c r="AE550" s="45">
        <f t="shared" ref="AE550:AE552" si="40">AP550/AM550</f>
      </c>
      <c r="AF550" s="45">
        <f t="shared" ref="AF550:AF576" si="97">R550/AP550</f>
      </c>
      <c r="AG550" s="45">
        <f t="shared" ref="AG550:AG576" si="668">AR550/AN550</f>
      </c>
      <c r="AH550" s="45">
        <f t="shared" ref="AH550:AH576" si="827">R550/AR550</f>
      </c>
      <c r="AI550" s="45">
        <f t="shared" ref="AI550:AI552" si="245">AQ550/AM550</f>
      </c>
      <c r="AJ550" s="50">
        <v>55</v>
      </c>
      <c r="AK550" s="43">
        <v>32773</v>
      </c>
      <c r="AL550" s="43">
        <v>964</v>
      </c>
      <c r="AM550" s="43">
        <v>1060</v>
      </c>
      <c r="AN550" s="43">
        <v>110</v>
      </c>
      <c r="AO550" s="50">
        <v>22</v>
      </c>
      <c r="AP550" s="43">
        <v>79</v>
      </c>
      <c r="AQ550" s="43">
        <v>103</v>
      </c>
      <c r="AR550" s="50">
        <v>10</v>
      </c>
      <c r="AS550" s="50">
        <v>4</v>
      </c>
      <c r="AT550" s="50">
        <v>1</v>
      </c>
      <c r="AU550" s="50">
        <v>23</v>
      </c>
      <c r="AV550" s="51"/>
      <c r="AW550" s="51"/>
      <c r="AX550" s="52">
        <f t="shared" ref="AX550:AX551" si="395">COUNT(AU550)</f>
      </c>
    </row>
    <row r="551">
      <c r="A551" s="34"/>
      <c r="B551" s="89" t="s">
        <v>80</v>
      </c>
      <c r="C551" s="36" t="s">
        <v>81</v>
      </c>
      <c r="D551" s="37" t="s">
        <v>60</v>
      </c>
      <c r="E551" s="53" t="s">
        <v>62</v>
      </c>
      <c r="F551" s="67">
        <f t="shared" si="777"/>
      </c>
      <c r="G551" s="73">
        <v>737.54</v>
      </c>
      <c r="H551" s="73">
        <v>470.76</v>
      </c>
      <c r="I551" s="103">
        <v>0</v>
      </c>
      <c r="J551" s="44">
        <v>1</v>
      </c>
      <c r="K551" s="73">
        <v>3108.1100000000006</v>
      </c>
      <c r="L551" s="44">
        <v>1</v>
      </c>
      <c r="M551" s="73">
        <v>3989.7</v>
      </c>
      <c r="N551" s="44">
        <v>0</v>
      </c>
      <c r="O551" s="45">
        <f t="shared" si="847"/>
      </c>
      <c r="P551" s="41"/>
      <c r="Q551" s="47">
        <f t="shared" si="266"/>
      </c>
      <c r="R551" s="42">
        <f t="shared" si="509"/>
      </c>
      <c r="S551" s="39">
        <f t="shared" si="623"/>
      </c>
      <c r="T551" s="48">
        <f t="shared" si="160"/>
      </c>
      <c r="U551" s="48">
        <f t="shared" si="200"/>
      </c>
      <c r="V551" s="48">
        <f t="shared" si="63"/>
      </c>
      <c r="W551" s="49">
        <v>1</v>
      </c>
      <c r="X551" s="48">
        <f t="shared" si="117"/>
      </c>
      <c r="Y551" s="48">
        <f t="shared" si="648"/>
      </c>
      <c r="Z551" s="48">
        <f t="shared" si="806"/>
      </c>
      <c r="AA551" s="48">
        <f t="shared" si="221"/>
      </c>
      <c r="AB551" s="48">
        <f t="shared" si="286"/>
      </c>
      <c r="AC551" s="45">
        <f t="shared" si="138"/>
      </c>
      <c r="AD551" s="45">
        <f t="shared" si="180"/>
      </c>
      <c r="AE551" s="45">
        <f t="shared" si="40"/>
      </c>
      <c r="AF551" s="45">
        <f t="shared" si="97"/>
      </c>
      <c r="AG551" s="45">
        <f t="shared" si="668"/>
      </c>
      <c r="AH551" s="45">
        <f t="shared" si="827"/>
      </c>
      <c r="AI551" s="45">
        <f t="shared" si="245"/>
      </c>
      <c r="AJ551" s="50">
        <v>57</v>
      </c>
      <c r="AK551" s="50">
        <v>6569</v>
      </c>
      <c r="AL551" s="43">
        <v>294</v>
      </c>
      <c r="AM551" s="43">
        <v>360</v>
      </c>
      <c r="AN551" s="43">
        <v>13</v>
      </c>
      <c r="AO551" s="50">
        <v>8</v>
      </c>
      <c r="AP551" s="43">
        <v>15</v>
      </c>
      <c r="AQ551" s="43">
        <v>16</v>
      </c>
      <c r="AR551" s="50">
        <v>3</v>
      </c>
      <c r="AS551" s="50">
        <v>2</v>
      </c>
      <c r="AT551" s="50">
        <v>1</v>
      </c>
      <c r="AU551" s="50">
        <v>0</v>
      </c>
      <c r="AV551" s="51"/>
      <c r="AW551" s="51"/>
      <c r="AX551" s="52">
        <f t="shared" si="395"/>
      </c>
    </row>
    <row r="552">
      <c r="A552" s="34"/>
      <c r="B552" s="54" t="s">
        <v>65</v>
      </c>
      <c r="C552" s="54"/>
      <c r="D552" s="54"/>
      <c r="E552" s="54"/>
      <c r="F552" s="55">
        <f>SUM(F550:F551)</f>
      </c>
      <c r="G552" s="55">
        <f>SUM(G550:G551)</f>
      </c>
      <c r="H552" s="55">
        <f>SUM(H550:H551)</f>
      </c>
      <c r="I552" s="46">
        <f>SUM(I548:I551)</f>
      </c>
      <c r="J552" s="57">
        <f>SUM(J550:J551)</f>
      </c>
      <c r="K552" s="55">
        <f>SUM(K550:K551)</f>
      </c>
      <c r="L552" s="57">
        <f>SUM(L550:L551)</f>
      </c>
      <c r="M552" s="55">
        <f>SUM(M550:M551)</f>
      </c>
      <c r="N552" s="57">
        <f>SUM(N550:N551)</f>
      </c>
      <c r="O552" s="59">
        <f t="shared" si="847"/>
      </c>
      <c r="P552" s="60">
        <f>SUM(P548:P551)</f>
      </c>
      <c r="Q552" s="47">
        <f t="shared" si="266"/>
      </c>
      <c r="R552" s="57">
        <f>SUM(R550:R551)</f>
      </c>
      <c r="S552" s="55">
        <f>SUM(S550:S551)</f>
      </c>
      <c r="T552" s="61">
        <f t="shared" si="160"/>
      </c>
      <c r="U552" s="61">
        <f t="shared" si="200"/>
      </c>
      <c r="V552" s="61">
        <f t="shared" si="63"/>
      </c>
      <c r="W552" s="62">
        <f>SUM(W550:W551)</f>
      </c>
      <c r="X552" s="61">
        <f t="shared" si="117"/>
      </c>
      <c r="Y552" s="61">
        <f t="shared" si="648"/>
      </c>
      <c r="Z552" s="61">
        <f t="shared" si="806"/>
      </c>
      <c r="AA552" s="61">
        <f t="shared" si="221"/>
      </c>
      <c r="AB552" s="61">
        <f t="shared" si="286"/>
      </c>
      <c r="AC552" s="59">
        <f t="shared" si="138"/>
      </c>
      <c r="AD552" s="59">
        <f t="shared" si="180"/>
      </c>
      <c r="AE552" s="59">
        <f t="shared" si="40"/>
      </c>
      <c r="AF552" s="59">
        <f t="shared" si="97"/>
      </c>
      <c r="AG552" s="59">
        <f t="shared" si="668"/>
      </c>
      <c r="AH552" s="59">
        <f t="shared" si="827"/>
      </c>
      <c r="AI552" s="59">
        <f t="shared" si="245"/>
      </c>
      <c r="AJ552" s="63">
        <f>AVERAGE(AJ550:AJ551)</f>
      </c>
      <c r="AK552" s="57">
        <f>SUM(AK550:AK551)</f>
      </c>
      <c r="AL552" s="57">
        <f>SUM(AL550:AL551)</f>
      </c>
      <c r="AM552" s="57">
        <f>SUM(AM550:AM551)</f>
      </c>
      <c r="AN552" s="57">
        <f>SUM(AN550:AN551)</f>
      </c>
      <c r="AO552" s="57">
        <f>SUM(AO550:AO551)</f>
      </c>
      <c r="AP552" s="57">
        <f>SUM(AP550:AP551)</f>
      </c>
      <c r="AQ552" s="57">
        <f>SUM(AQ550:AQ551)</f>
      </c>
      <c r="AR552" s="57">
        <f>SUM(AR550:AR551)</f>
      </c>
      <c r="AS552" s="57">
        <f>SUM(AS550:AS551)</f>
      </c>
      <c r="AT552" s="57">
        <f>SUM(AT550:AT551)</f>
      </c>
      <c r="AU552" s="57">
        <f>SUM(AU550:AU551)</f>
      </c>
      <c r="AV552" s="64"/>
      <c r="AW552" s="64"/>
      <c r="AX552" s="57">
        <f>SUM(AX548:AX551)</f>
      </c>
    </row>
    <row r="553">
      <c r="A553" s="34"/>
      <c r="B553" s="89" t="s">
        <v>114</v>
      </c>
      <c r="C553" s="36" t="s">
        <v>59</v>
      </c>
      <c r="D553" s="37" t="s">
        <v>72</v>
      </c>
      <c r="E553" s="53" t="s">
        <v>68</v>
      </c>
      <c r="F553" s="39">
        <f t="shared" ref="F553:F556" si="778">G553+H553+I553</f>
      </c>
      <c r="G553" s="65">
        <v>816.93</v>
      </c>
      <c r="H553" s="66">
        <v>1705.92</v>
      </c>
      <c r="I553" s="103">
        <v>0</v>
      </c>
      <c r="J553" s="44">
        <v>4</v>
      </c>
      <c r="K553" s="73">
        <v>9086.220000000005</v>
      </c>
      <c r="L553" s="44">
        <v>0</v>
      </c>
      <c r="M553" s="73">
        <v>0</v>
      </c>
      <c r="N553" s="44">
        <v>0</v>
      </c>
      <c r="O553" s="45">
        <f t="shared" si="847"/>
      </c>
      <c r="P553" s="41"/>
      <c r="Q553" s="47">
        <f t="shared" si="266"/>
      </c>
      <c r="R553" s="42">
        <f t="shared" ref="R553:R556" si="510">J553+L553</f>
      </c>
      <c r="S553" s="39">
        <f t="shared" ref="S553:S556" si="624">K553+M553</f>
      </c>
      <c r="T553" s="48">
        <f t="shared" si="160"/>
      </c>
      <c r="U553" s="48">
        <f t="shared" si="200"/>
      </c>
      <c r="V553" s="48">
        <f t="shared" si="63"/>
      </c>
      <c r="W553" s="49">
        <v>4</v>
      </c>
      <c r="X553" s="48">
        <f t="shared" si="117"/>
      </c>
      <c r="Y553" s="48">
        <f t="shared" si="648"/>
      </c>
      <c r="Z553" s="48">
        <f>F553/AM553</f>
      </c>
      <c r="AA553" s="48">
        <f t="shared" si="221"/>
      </c>
      <c r="AB553" s="48">
        <f t="shared" si="286"/>
      </c>
      <c r="AC553" s="45">
        <f t="shared" si="138"/>
      </c>
      <c r="AD553" s="45">
        <f t="shared" si="180"/>
      </c>
      <c r="AE553" s="45">
        <f>AP553/AN553</f>
      </c>
      <c r="AF553" s="45">
        <f t="shared" si="97"/>
      </c>
      <c r="AG553" s="45">
        <f t="shared" si="668"/>
      </c>
      <c r="AH553" s="45">
        <f t="shared" si="827"/>
      </c>
      <c r="AI553" s="45">
        <f>AQ553/AN553</f>
      </c>
      <c r="AJ553" s="50">
        <v>49</v>
      </c>
      <c r="AK553" s="50">
        <v>28621</v>
      </c>
      <c r="AL553" s="43">
        <v>737</v>
      </c>
      <c r="AM553" s="43">
        <v>764</v>
      </c>
      <c r="AN553" s="43">
        <v>121</v>
      </c>
      <c r="AO553" s="50">
        <v>15</v>
      </c>
      <c r="AP553" s="43">
        <v>44</v>
      </c>
      <c r="AQ553" s="43">
        <v>106</v>
      </c>
      <c r="AR553" s="50">
        <v>4</v>
      </c>
      <c r="AS553" s="43">
        <v>10</v>
      </c>
      <c r="AT553" s="43">
        <v>1</v>
      </c>
      <c r="AU553" s="43">
        <v>25</v>
      </c>
      <c r="AV553" s="51"/>
      <c r="AW553" s="51"/>
      <c r="AX553" s="52">
        <f t="shared" ref="AX553:AX556" si="396">COUNT(AU553)</f>
      </c>
    </row>
    <row r="554">
      <c r="A554" s="34"/>
      <c r="B554" s="89" t="s">
        <v>114</v>
      </c>
      <c r="C554" s="36" t="s">
        <v>59</v>
      </c>
      <c r="D554" s="37" t="s">
        <v>72</v>
      </c>
      <c r="E554" s="53" t="s">
        <v>69</v>
      </c>
      <c r="F554" s="67">
        <f t="shared" si="778"/>
      </c>
      <c r="G554" s="73">
        <v>1330.63</v>
      </c>
      <c r="H554" s="73">
        <v>2511.96</v>
      </c>
      <c r="I554" s="103">
        <v>0</v>
      </c>
      <c r="J554" s="42">
        <v>6</v>
      </c>
      <c r="K554" s="39">
        <v>13075.929999999993</v>
      </c>
      <c r="L554" s="42">
        <v>0</v>
      </c>
      <c r="M554" s="39">
        <v>0</v>
      </c>
      <c r="N554" s="44">
        <v>0</v>
      </c>
      <c r="O554" s="45">
        <f t="shared" si="847"/>
      </c>
      <c r="P554" s="41"/>
      <c r="Q554" s="47">
        <f t="shared" si="266"/>
      </c>
      <c r="R554" s="42">
        <f t="shared" si="510"/>
      </c>
      <c r="S554" s="39">
        <f t="shared" si="624"/>
      </c>
      <c r="T554" s="48">
        <f t="shared" si="160"/>
      </c>
      <c r="U554" s="48">
        <f t="shared" si="200"/>
      </c>
      <c r="V554" s="48">
        <f t="shared" si="63"/>
      </c>
      <c r="W554" s="49">
        <v>5</v>
      </c>
      <c r="X554" s="48">
        <f t="shared" si="117"/>
      </c>
      <c r="Y554" s="48">
        <f t="shared" si="648"/>
      </c>
      <c r="Z554" s="48">
        <f t="shared" ref="Z554:Z576" si="807">F554/AL554</f>
      </c>
      <c r="AA554" s="48">
        <f t="shared" si="221"/>
      </c>
      <c r="AB554" s="48">
        <f t="shared" si="286"/>
      </c>
      <c r="AC554" s="45">
        <f t="shared" si="138"/>
      </c>
      <c r="AD554" s="45">
        <f t="shared" si="180"/>
      </c>
      <c r="AE554" s="45">
        <f t="shared" ref="AE554:AE557" si="41">AP554/AM554</f>
      </c>
      <c r="AF554" s="45">
        <f t="shared" si="97"/>
      </c>
      <c r="AG554" s="45">
        <f t="shared" si="668"/>
      </c>
      <c r="AH554" s="45">
        <f t="shared" si="827"/>
      </c>
      <c r="AI554" s="45">
        <f t="shared" ref="AI554:AI576" si="246">AQ554/AM554</f>
      </c>
      <c r="AJ554" s="50">
        <v>58</v>
      </c>
      <c r="AK554" s="50">
        <v>41019</v>
      </c>
      <c r="AL554" s="43">
        <v>968</v>
      </c>
      <c r="AM554" s="43">
        <v>1028</v>
      </c>
      <c r="AN554" s="43">
        <v>200</v>
      </c>
      <c r="AO554" s="50">
        <v>46</v>
      </c>
      <c r="AP554" s="50">
        <v>96</v>
      </c>
      <c r="AQ554" s="43">
        <v>176</v>
      </c>
      <c r="AR554" s="50">
        <v>6</v>
      </c>
      <c r="AS554" s="50">
        <v>14</v>
      </c>
      <c r="AT554" s="50">
        <v>3</v>
      </c>
      <c r="AU554" s="50">
        <v>34</v>
      </c>
      <c r="AV554" s="51"/>
      <c r="AW554" s="51"/>
      <c r="AX554" s="52">
        <f t="shared" si="396"/>
      </c>
    </row>
    <row r="555">
      <c r="A555" s="34"/>
      <c r="B555" s="89" t="s">
        <v>114</v>
      </c>
      <c r="C555" s="36" t="s">
        <v>59</v>
      </c>
      <c r="D555" s="37" t="s">
        <v>72</v>
      </c>
      <c r="E555" s="53" t="s">
        <v>70</v>
      </c>
      <c r="F555" s="67">
        <f t="shared" si="778"/>
      </c>
      <c r="G555" s="73">
        <v>2218.79</v>
      </c>
      <c r="H555" s="73">
        <v>3417.21</v>
      </c>
      <c r="I555" s="103">
        <v>0</v>
      </c>
      <c r="J555" s="42">
        <v>4</v>
      </c>
      <c r="K555" s="73">
        <v>9086.220000000001</v>
      </c>
      <c r="L555" s="42">
        <v>0</v>
      </c>
      <c r="M555" s="39">
        <v>0</v>
      </c>
      <c r="N555" s="44">
        <v>0</v>
      </c>
      <c r="O555" s="45">
        <f t="shared" si="847"/>
      </c>
      <c r="P555" s="41"/>
      <c r="Q555" s="47">
        <f t="shared" si="266"/>
      </c>
      <c r="R555" s="42">
        <f t="shared" si="510"/>
      </c>
      <c r="S555" s="39">
        <f t="shared" si="624"/>
      </c>
      <c r="T555" s="48">
        <f t="shared" si="160"/>
      </c>
      <c r="U555" s="48">
        <f t="shared" si="200"/>
      </c>
      <c r="V555" s="48">
        <f t="shared" si="63"/>
      </c>
      <c r="W555" s="49">
        <v>4</v>
      </c>
      <c r="X555" s="48">
        <f t="shared" si="117"/>
      </c>
      <c r="Y555" s="48">
        <f t="shared" si="648"/>
      </c>
      <c r="Z555" s="48">
        <f t="shared" si="807"/>
      </c>
      <c r="AA555" s="48">
        <f t="shared" si="221"/>
      </c>
      <c r="AB555" s="48">
        <f t="shared" si="286"/>
      </c>
      <c r="AC555" s="45">
        <f t="shared" si="138"/>
      </c>
      <c r="AD555" s="45">
        <f t="shared" si="180"/>
      </c>
      <c r="AE555" s="45">
        <f t="shared" si="41"/>
      </c>
      <c r="AF555" s="45">
        <f t="shared" si="97"/>
      </c>
      <c r="AG555" s="45">
        <f t="shared" si="668"/>
      </c>
      <c r="AH555" s="45">
        <f t="shared" si="827"/>
      </c>
      <c r="AI555" s="45">
        <f t="shared" si="246"/>
      </c>
      <c r="AJ555" s="50">
        <v>57</v>
      </c>
      <c r="AK555" s="43">
        <v>47627</v>
      </c>
      <c r="AL555" s="43">
        <v>1102</v>
      </c>
      <c r="AM555" s="43">
        <v>1155</v>
      </c>
      <c r="AN555" s="43">
        <v>186</v>
      </c>
      <c r="AO555" s="50">
        <v>27</v>
      </c>
      <c r="AP555" s="50">
        <v>86</v>
      </c>
      <c r="AQ555" s="50">
        <v>176</v>
      </c>
      <c r="AR555" s="50">
        <v>4</v>
      </c>
      <c r="AS555" s="50">
        <v>8</v>
      </c>
      <c r="AT555" s="50">
        <v>2</v>
      </c>
      <c r="AU555" s="50">
        <v>42</v>
      </c>
      <c r="AV555" s="51"/>
      <c r="AW555" s="51"/>
      <c r="AX555" s="52">
        <f t="shared" si="396"/>
      </c>
    </row>
    <row r="556">
      <c r="A556" s="34"/>
      <c r="B556" s="89" t="s">
        <v>114</v>
      </c>
      <c r="C556" s="36" t="s">
        <v>59</v>
      </c>
      <c r="D556" s="37" t="s">
        <v>72</v>
      </c>
      <c r="E556" s="53" t="s">
        <v>71</v>
      </c>
      <c r="F556" s="67">
        <f t="shared" si="778"/>
      </c>
      <c r="G556" s="73">
        <v>2125.85</v>
      </c>
      <c r="H556" s="73">
        <v>2300.03</v>
      </c>
      <c r="I556" s="103">
        <v>0</v>
      </c>
      <c r="J556" s="42">
        <v>1</v>
      </c>
      <c r="K556" s="73">
        <v>2548.2600000000093</v>
      </c>
      <c r="L556" s="42">
        <v>0</v>
      </c>
      <c r="M556" s="39">
        <v>0</v>
      </c>
      <c r="N556" s="44">
        <v>0</v>
      </c>
      <c r="O556" s="45">
        <f t="shared" si="847"/>
      </c>
      <c r="P556" s="41"/>
      <c r="Q556" s="47">
        <f t="shared" si="266"/>
      </c>
      <c r="R556" s="42">
        <f t="shared" si="510"/>
      </c>
      <c r="S556" s="39">
        <f t="shared" si="624"/>
      </c>
      <c r="T556" s="48">
        <f t="shared" si="160"/>
      </c>
      <c r="U556" s="48">
        <f t="shared" si="200"/>
      </c>
      <c r="V556" s="48">
        <f t="shared" si="63"/>
      </c>
      <c r="W556" s="49">
        <v>1</v>
      </c>
      <c r="X556" s="48">
        <f t="shared" si="117"/>
      </c>
      <c r="Y556" s="48">
        <f t="shared" si="648"/>
      </c>
      <c r="Z556" s="48">
        <f t="shared" si="807"/>
      </c>
      <c r="AA556" s="48">
        <f t="shared" si="221"/>
      </c>
      <c r="AB556" s="48">
        <f t="shared" si="286"/>
      </c>
      <c r="AC556" s="45">
        <f t="shared" si="138"/>
      </c>
      <c r="AD556" s="45">
        <f t="shared" si="180"/>
      </c>
      <c r="AE556" s="45">
        <f t="shared" si="41"/>
      </c>
      <c r="AF556" s="45">
        <f t="shared" si="97"/>
      </c>
      <c r="AG556" s="45">
        <f t="shared" si="668"/>
      </c>
      <c r="AH556" s="45">
        <f t="shared" si="827"/>
      </c>
      <c r="AI556" s="45">
        <f t="shared" si="246"/>
      </c>
      <c r="AJ556" s="50">
        <v>59</v>
      </c>
      <c r="AK556" s="43">
        <v>32952</v>
      </c>
      <c r="AL556" s="43">
        <v>680</v>
      </c>
      <c r="AM556" s="43">
        <v>724</v>
      </c>
      <c r="AN556" s="43">
        <v>142</v>
      </c>
      <c r="AO556" s="50">
        <v>32</v>
      </c>
      <c r="AP556" s="43">
        <v>61</v>
      </c>
      <c r="AQ556" s="43">
        <v>109</v>
      </c>
      <c r="AR556" s="50">
        <v>1</v>
      </c>
      <c r="AS556" s="50">
        <v>8</v>
      </c>
      <c r="AT556" s="50">
        <v>1</v>
      </c>
      <c r="AU556" s="50">
        <v>21</v>
      </c>
      <c r="AV556" s="51"/>
      <c r="AW556" s="51"/>
      <c r="AX556" s="52">
        <f t="shared" si="396"/>
      </c>
    </row>
    <row r="557">
      <c r="A557" s="34"/>
      <c r="B557" s="54" t="s">
        <v>65</v>
      </c>
      <c r="C557" s="54"/>
      <c r="D557" s="54"/>
      <c r="E557" s="54"/>
      <c r="F557" s="55">
        <f>SUM(F553:F556)</f>
      </c>
      <c r="G557" s="55">
        <f>SUM(G553:G556)</f>
      </c>
      <c r="H557" s="55">
        <f>SUM(H553:H556)</f>
      </c>
      <c r="I557" s="46">
        <f>SUM(I553:I556)</f>
      </c>
      <c r="J557" s="57">
        <f>SUM(J553:J556)</f>
      </c>
      <c r="K557" s="58">
        <f>SUM(K553:K556)</f>
      </c>
      <c r="L557" s="57">
        <f>SUM(L553:L556)</f>
      </c>
      <c r="M557" s="55">
        <f>SUM(M553:M556)</f>
      </c>
      <c r="N557" s="57">
        <f>SUM(N553:N556)</f>
      </c>
      <c r="O557" s="59">
        <f t="shared" si="847"/>
      </c>
      <c r="P557" s="60">
        <f>SUM(P553:P556)</f>
      </c>
      <c r="Q557" s="47">
        <f t="shared" si="266"/>
      </c>
      <c r="R557" s="57">
        <f>SUM(R553:R556)</f>
      </c>
      <c r="S557" s="55">
        <f>SUM(S553:S556)</f>
      </c>
      <c r="T557" s="61">
        <f t="shared" si="160"/>
      </c>
      <c r="U557" s="61">
        <f t="shared" si="200"/>
      </c>
      <c r="V557" s="61">
        <f t="shared" si="63"/>
      </c>
      <c r="W557" s="57">
        <f>SUM(W553:W556)</f>
      </c>
      <c r="X557" s="61">
        <f t="shared" si="117"/>
      </c>
      <c r="Y557" s="61">
        <f t="shared" si="648"/>
      </c>
      <c r="Z557" s="61">
        <f t="shared" si="807"/>
      </c>
      <c r="AA557" s="61">
        <f t="shared" si="221"/>
      </c>
      <c r="AB557" s="61">
        <f t="shared" si="286"/>
      </c>
      <c r="AC557" s="59">
        <f t="shared" si="138"/>
      </c>
      <c r="AD557" s="59">
        <f t="shared" si="180"/>
      </c>
      <c r="AE557" s="59">
        <f t="shared" si="41"/>
      </c>
      <c r="AF557" s="59">
        <f t="shared" si="97"/>
      </c>
      <c r="AG557" s="59">
        <f t="shared" si="668"/>
      </c>
      <c r="AH557" s="59">
        <f t="shared" si="827"/>
      </c>
      <c r="AI557" s="59">
        <f t="shared" si="246"/>
      </c>
      <c r="AJ557" s="63">
        <f>AVERAGE(AJ553:AJ556)</f>
      </c>
      <c r="AK557" s="63">
        <f>SUM(AK553:AK556)</f>
      </c>
      <c r="AL557" s="63">
        <f>SUM(AL553:AL556)</f>
      </c>
      <c r="AM557" s="63">
        <f>SUM(AM553:AM556)</f>
      </c>
      <c r="AN557" s="63">
        <f>SUM(AN553:AN556)</f>
      </c>
      <c r="AO557" s="63">
        <f>SUM(AO553:AO556)</f>
      </c>
      <c r="AP557" s="63">
        <f>SUM(AP553:AP556)</f>
      </c>
      <c r="AQ557" s="63">
        <f>SUM(AQ553:AQ556)</f>
      </c>
      <c r="AR557" s="63">
        <f>SUM(AR553:AR556)</f>
      </c>
      <c r="AS557" s="63">
        <f>SUM(AS553:AS556)</f>
      </c>
      <c r="AT557" s="63">
        <f>SUM(AT553:AT556)</f>
      </c>
      <c r="AU557" s="63">
        <f>SUM(AU553:AU556)</f>
      </c>
      <c r="AV557" s="64"/>
      <c r="AW557" s="64"/>
      <c r="AX557" s="57">
        <f>SUM(AX553:AX556)</f>
      </c>
    </row>
    <row r="558">
      <c r="A558" s="34"/>
      <c r="B558" s="89" t="s">
        <v>114</v>
      </c>
      <c r="C558" s="36" t="s">
        <v>59</v>
      </c>
      <c r="D558" s="37" t="s">
        <v>107</v>
      </c>
      <c r="E558" s="53" t="s">
        <v>73</v>
      </c>
      <c r="F558" s="39">
        <f t="shared" ref="F558:F561" si="779">G558+H558+I558</f>
      </c>
      <c r="G558" s="40">
        <v>1399.27</v>
      </c>
      <c r="H558" s="73">
        <v>3091.21</v>
      </c>
      <c r="I558" s="103">
        <v>0</v>
      </c>
      <c r="J558" s="42">
        <v>3</v>
      </c>
      <c r="K558" s="39">
        <v>9472.330000000002</v>
      </c>
      <c r="L558" s="42">
        <v>0</v>
      </c>
      <c r="M558" s="39">
        <v>0</v>
      </c>
      <c r="N558" s="44">
        <v>0</v>
      </c>
      <c r="O558" s="45">
        <f t="shared" si="847"/>
      </c>
      <c r="P558" s="46"/>
      <c r="Q558" s="47">
        <f t="shared" si="266"/>
      </c>
      <c r="R558" s="42">
        <f t="shared" ref="R558:R561" si="511">J558+L558</f>
      </c>
      <c r="S558" s="39">
        <f t="shared" ref="S558:S561" si="625">K558+M558</f>
      </c>
      <c r="T558" s="48">
        <f t="shared" si="160"/>
      </c>
      <c r="U558" s="48">
        <f t="shared" si="200"/>
      </c>
      <c r="V558" s="48">
        <f t="shared" si="63"/>
      </c>
      <c r="W558" s="49">
        <v>3</v>
      </c>
      <c r="X558" s="48">
        <f t="shared" si="117"/>
      </c>
      <c r="Y558" s="48">
        <f t="shared" si="648"/>
      </c>
      <c r="Z558" s="48">
        <f t="shared" si="807"/>
      </c>
      <c r="AA558" s="48">
        <f t="shared" si="221"/>
      </c>
      <c r="AB558" s="48">
        <f t="shared" si="286"/>
      </c>
      <c r="AC558" s="45">
        <f t="shared" si="138"/>
      </c>
      <c r="AD558" s="45">
        <f t="shared" si="180"/>
      </c>
      <c r="AE558" s="45">
        <f>AP559/AM558</f>
      </c>
      <c r="AF558" s="45">
        <f t="shared" si="97"/>
      </c>
      <c r="AG558" s="45">
        <f t="shared" si="668"/>
      </c>
      <c r="AH558" s="45">
        <f t="shared" si="827"/>
      </c>
      <c r="AI558" s="45">
        <f t="shared" si="246"/>
      </c>
      <c r="AJ558" s="50">
        <v>60</v>
      </c>
      <c r="AK558" s="43">
        <v>34727</v>
      </c>
      <c r="AL558" s="43">
        <v>668</v>
      </c>
      <c r="AM558" s="43">
        <v>673</v>
      </c>
      <c r="AN558" s="43">
        <v>130</v>
      </c>
      <c r="AO558" s="50">
        <v>27</v>
      </c>
      <c r="AP558" s="50">
        <v>74</v>
      </c>
      <c r="AQ558" s="50">
        <v>112</v>
      </c>
      <c r="AR558" s="50">
        <v>3</v>
      </c>
      <c r="AS558" s="50">
        <v>10</v>
      </c>
      <c r="AT558" s="50">
        <v>2</v>
      </c>
      <c r="AU558" s="50">
        <v>23</v>
      </c>
      <c r="AV558" s="51"/>
      <c r="AW558" s="51"/>
      <c r="AX558" s="52">
        <f>COUNT(AU559)</f>
      </c>
    </row>
    <row r="559">
      <c r="A559" s="34"/>
      <c r="B559" s="89" t="s">
        <v>114</v>
      </c>
      <c r="C559" s="35" t="s">
        <v>59</v>
      </c>
      <c r="D559" s="37" t="s">
        <v>107</v>
      </c>
      <c r="E559" s="53" t="s">
        <v>74</v>
      </c>
      <c r="F559" s="39">
        <f t="shared" si="779"/>
      </c>
      <c r="G559" s="40">
        <v>1743.73</v>
      </c>
      <c r="H559" s="39">
        <v>3079.65</v>
      </c>
      <c r="I559" s="103">
        <v>0</v>
      </c>
      <c r="J559" s="42">
        <v>2</v>
      </c>
      <c r="K559" s="39">
        <v>4543.110000000001</v>
      </c>
      <c r="L559" s="42">
        <v>0</v>
      </c>
      <c r="M559" s="39">
        <v>0</v>
      </c>
      <c r="N559" s="44">
        <v>0</v>
      </c>
      <c r="O559" s="45">
        <f t="shared" si="847"/>
      </c>
      <c r="P559" s="46"/>
      <c r="Q559" s="47">
        <f t="shared" si="266"/>
      </c>
      <c r="R559" s="42">
        <f t="shared" si="511"/>
      </c>
      <c r="S559" s="39">
        <f t="shared" si="625"/>
      </c>
      <c r="T559" s="48">
        <f t="shared" si="160"/>
      </c>
      <c r="U559" s="48">
        <f t="shared" si="200"/>
      </c>
      <c r="V559" s="48">
        <f t="shared" si="63"/>
      </c>
      <c r="W559" s="49">
        <v>1</v>
      </c>
      <c r="X559" s="48">
        <f t="shared" si="117"/>
      </c>
      <c r="Y559" s="48">
        <f t="shared" si="648"/>
      </c>
      <c r="Z559" s="48">
        <f t="shared" si="807"/>
      </c>
      <c r="AA559" s="48">
        <f t="shared" si="221"/>
      </c>
      <c r="AB559" s="48">
        <f t="shared" si="286"/>
      </c>
      <c r="AC559" s="45">
        <f t="shared" si="138"/>
      </c>
      <c r="AD559" s="45">
        <f t="shared" si="180"/>
      </c>
      <c r="AE559" s="45">
        <f t="shared" ref="AE559:AE576" si="42">AP559/AM559</f>
      </c>
      <c r="AF559" s="45">
        <f t="shared" si="97"/>
      </c>
      <c r="AG559" s="45">
        <f t="shared" si="668"/>
      </c>
      <c r="AH559" s="45">
        <f t="shared" si="827"/>
      </c>
      <c r="AI559" s="45">
        <f t="shared" si="246"/>
      </c>
      <c r="AJ559" s="50">
        <v>62</v>
      </c>
      <c r="AK559" s="43">
        <v>34663</v>
      </c>
      <c r="AL559" s="43">
        <v>602</v>
      </c>
      <c r="AM559" s="43">
        <v>637</v>
      </c>
      <c r="AN559" s="43">
        <v>148</v>
      </c>
      <c r="AO559" s="50">
        <v>24</v>
      </c>
      <c r="AP559" s="43">
        <v>90</v>
      </c>
      <c r="AQ559" s="43">
        <v>138</v>
      </c>
      <c r="AR559" s="50">
        <v>2</v>
      </c>
      <c r="AS559" s="50">
        <v>9</v>
      </c>
      <c r="AT559" s="50">
        <v>1</v>
      </c>
      <c r="AU559" s="50">
        <v>16</v>
      </c>
      <c r="AV559" s="51"/>
      <c r="AW559" s="51"/>
      <c r="AX559" s="52">
        <f t="shared" ref="AX559:AX561" si="397">COUNT(AU559)</f>
      </c>
    </row>
    <row r="560">
      <c r="A560" s="34"/>
      <c r="B560" s="89" t="s">
        <v>114</v>
      </c>
      <c r="C560" s="35" t="s">
        <v>59</v>
      </c>
      <c r="D560" s="37" t="s">
        <v>107</v>
      </c>
      <c r="E560" s="53" t="s">
        <v>75</v>
      </c>
      <c r="F560" s="39">
        <f t="shared" si="779"/>
      </c>
      <c r="G560" s="40">
        <v>1128.65</v>
      </c>
      <c r="H560" s="39">
        <v>2179.82</v>
      </c>
      <c r="I560" s="103">
        <v>0</v>
      </c>
      <c r="J560" s="42">
        <v>5</v>
      </c>
      <c r="K560" s="39">
        <v>11634.48000000001</v>
      </c>
      <c r="L560" s="42">
        <v>0</v>
      </c>
      <c r="M560" s="39">
        <v>0</v>
      </c>
      <c r="N560" s="44">
        <v>0</v>
      </c>
      <c r="O560" s="45">
        <f t="shared" si="847"/>
      </c>
      <c r="P560" s="46"/>
      <c r="Q560" s="47">
        <f t="shared" si="266"/>
      </c>
      <c r="R560" s="42">
        <f t="shared" si="511"/>
      </c>
      <c r="S560" s="39">
        <f t="shared" si="625"/>
      </c>
      <c r="T560" s="48">
        <f t="shared" si="160"/>
      </c>
      <c r="U560" s="48">
        <f t="shared" si="200"/>
      </c>
      <c r="V560" s="48">
        <f t="shared" si="63"/>
      </c>
      <c r="W560" s="49">
        <v>5</v>
      </c>
      <c r="X560" s="48">
        <f t="shared" si="117"/>
      </c>
      <c r="Y560" s="48">
        <f t="shared" si="648"/>
      </c>
      <c r="Z560" s="48">
        <f t="shared" si="807"/>
      </c>
      <c r="AA560" s="48">
        <f t="shared" si="221"/>
      </c>
      <c r="AB560" s="48">
        <f t="shared" si="286"/>
      </c>
      <c r="AC560" s="45">
        <f t="shared" si="138"/>
      </c>
      <c r="AD560" s="45">
        <f t="shared" si="180"/>
      </c>
      <c r="AE560" s="45">
        <f t="shared" si="42"/>
      </c>
      <c r="AF560" s="45">
        <f t="shared" si="97"/>
      </c>
      <c r="AG560" s="45">
        <f t="shared" si="668"/>
      </c>
      <c r="AH560" s="45">
        <f t="shared" si="827"/>
      </c>
      <c r="AI560" s="45">
        <f t="shared" si="246"/>
      </c>
      <c r="AJ560" s="50">
        <v>62</v>
      </c>
      <c r="AK560" s="43">
        <v>27047</v>
      </c>
      <c r="AL560" s="43">
        <v>493</v>
      </c>
      <c r="AM560" s="43">
        <v>519</v>
      </c>
      <c r="AN560" s="43">
        <v>119</v>
      </c>
      <c r="AO560" s="50">
        <v>18</v>
      </c>
      <c r="AP560" s="50">
        <v>58</v>
      </c>
      <c r="AQ560" s="43">
        <v>95</v>
      </c>
      <c r="AR560" s="50">
        <v>5</v>
      </c>
      <c r="AS560" s="50">
        <v>9</v>
      </c>
      <c r="AT560" s="50">
        <v>1</v>
      </c>
      <c r="AU560" s="50">
        <v>26</v>
      </c>
      <c r="AV560" s="51"/>
      <c r="AW560" s="51"/>
      <c r="AX560" s="52">
        <f t="shared" si="397"/>
      </c>
    </row>
    <row r="561">
      <c r="A561" s="34"/>
      <c r="B561" s="89" t="s">
        <v>114</v>
      </c>
      <c r="C561" s="36" t="s">
        <v>59</v>
      </c>
      <c r="D561" s="37" t="s">
        <v>107</v>
      </c>
      <c r="E561" s="53" t="s">
        <v>76</v>
      </c>
      <c r="F561" s="39">
        <f t="shared" si="779"/>
      </c>
      <c r="G561" s="68">
        <v>1185.44</v>
      </c>
      <c r="H561" s="39">
        <v>2507.88</v>
      </c>
      <c r="I561" s="103">
        <v>0</v>
      </c>
      <c r="J561" s="42">
        <v>6</v>
      </c>
      <c r="K561" s="39">
        <v>13075.919999999984</v>
      </c>
      <c r="L561" s="42">
        <v>0</v>
      </c>
      <c r="M561" s="39">
        <v>0</v>
      </c>
      <c r="N561" s="44">
        <v>0</v>
      </c>
      <c r="O561" s="45">
        <f t="shared" si="847"/>
      </c>
      <c r="P561" s="46"/>
      <c r="Q561" s="47">
        <f t="shared" si="266"/>
      </c>
      <c r="R561" s="42">
        <f t="shared" si="511"/>
      </c>
      <c r="S561" s="39">
        <f t="shared" si="625"/>
      </c>
      <c r="T561" s="48">
        <f t="shared" si="160"/>
      </c>
      <c r="U561" s="48">
        <f t="shared" si="200"/>
      </c>
      <c r="V561" s="48">
        <f t="shared" si="63"/>
      </c>
      <c r="W561" s="49">
        <v>5</v>
      </c>
      <c r="X561" s="48">
        <f t="shared" si="117"/>
      </c>
      <c r="Y561" s="48">
        <f t="shared" si="648"/>
      </c>
      <c r="Z561" s="48">
        <f t="shared" si="807"/>
      </c>
      <c r="AA561" s="48">
        <f t="shared" si="221"/>
      </c>
      <c r="AB561" s="48">
        <f t="shared" si="286"/>
      </c>
      <c r="AC561" s="45">
        <f t="shared" si="138"/>
      </c>
      <c r="AD561" s="45">
        <f t="shared" si="180"/>
      </c>
      <c r="AE561" s="45">
        <f t="shared" si="42"/>
      </c>
      <c r="AF561" s="45">
        <f t="shared" si="97"/>
      </c>
      <c r="AG561" s="45">
        <f t="shared" si="668"/>
      </c>
      <c r="AH561" s="45">
        <f t="shared" si="827"/>
      </c>
      <c r="AI561" s="45">
        <f t="shared" si="246"/>
      </c>
      <c r="AJ561" s="50">
        <v>68</v>
      </c>
      <c r="AK561" s="43">
        <v>25328</v>
      </c>
      <c r="AL561" s="43">
        <v>344</v>
      </c>
      <c r="AM561" s="43">
        <v>352</v>
      </c>
      <c r="AN561" s="43">
        <v>131</v>
      </c>
      <c r="AO561" s="50">
        <v>28</v>
      </c>
      <c r="AP561" s="43">
        <v>96</v>
      </c>
      <c r="AQ561" s="43">
        <v>107</v>
      </c>
      <c r="AR561" s="50">
        <v>6</v>
      </c>
      <c r="AS561" s="50">
        <v>6</v>
      </c>
      <c r="AT561" s="50">
        <v>2</v>
      </c>
      <c r="AU561" s="50">
        <v>8</v>
      </c>
      <c r="AV561" s="51"/>
      <c r="AW561" s="51"/>
      <c r="AX561" s="52">
        <f t="shared" si="397"/>
      </c>
    </row>
    <row r="562">
      <c r="A562" s="34"/>
      <c r="B562" s="94" t="s">
        <v>65</v>
      </c>
      <c r="C562" s="94"/>
      <c r="D562" s="94"/>
      <c r="E562" s="94"/>
      <c r="F562" s="55">
        <f>SUM(F558:F561)</f>
      </c>
      <c r="G562" s="56">
        <f>SUM(G558:G561)</f>
      </c>
      <c r="H562" s="55">
        <f>SUM(H558:H561)</f>
      </c>
      <c r="I562" s="46">
        <f>SUM(I558:I561)</f>
      </c>
      <c r="J562" s="57">
        <f>SUM(J558:J561)</f>
      </c>
      <c r="K562" s="55">
        <f>SUM(K558:K561)</f>
      </c>
      <c r="L562" s="57">
        <f>SUM(L558:L561)</f>
      </c>
      <c r="M562" s="55">
        <f>SUM(M558:M561)</f>
      </c>
      <c r="N562" s="57">
        <f>SUM(N558:N561)</f>
      </c>
      <c r="O562" s="59">
        <f t="shared" si="847"/>
      </c>
      <c r="P562" s="60">
        <f>SUM(P558:P561)</f>
      </c>
      <c r="Q562" s="47">
        <f t="shared" si="266"/>
      </c>
      <c r="R562" s="57">
        <f>SUM(R558:R561)</f>
      </c>
      <c r="S562" s="55">
        <f>SUM(S558:S561)</f>
      </c>
      <c r="T562" s="61">
        <f t="shared" si="160"/>
      </c>
      <c r="U562" s="61">
        <f t="shared" si="200"/>
      </c>
      <c r="V562" s="61">
        <f t="shared" si="63"/>
      </c>
      <c r="W562" s="62">
        <f>SUM(W558:W561)</f>
      </c>
      <c r="X562" s="61">
        <f t="shared" si="117"/>
      </c>
      <c r="Y562" s="61">
        <f t="shared" si="648"/>
      </c>
      <c r="Z562" s="61">
        <f t="shared" si="807"/>
      </c>
      <c r="AA562" s="61">
        <f t="shared" si="221"/>
      </c>
      <c r="AB562" s="61">
        <f t="shared" si="286"/>
      </c>
      <c r="AC562" s="59">
        <f t="shared" si="138"/>
      </c>
      <c r="AD562" s="59">
        <f t="shared" si="180"/>
      </c>
      <c r="AE562" s="59">
        <f t="shared" si="42"/>
      </c>
      <c r="AF562" s="59">
        <f t="shared" si="97"/>
      </c>
      <c r="AG562" s="59">
        <f t="shared" si="668"/>
      </c>
      <c r="AH562" s="59">
        <f t="shared" si="827"/>
      </c>
      <c r="AI562" s="59">
        <f t="shared" si="246"/>
      </c>
      <c r="AJ562" s="63">
        <f>AVERAGE(AJ558:AJ561)</f>
      </c>
      <c r="AK562" s="63">
        <f>SUM(AK558:AK561)</f>
      </c>
      <c r="AL562" s="63">
        <f>SUM(AL558:AL561)</f>
      </c>
      <c r="AM562" s="63">
        <f>SUM(AM558:AM561)</f>
      </c>
      <c r="AN562" s="63">
        <f>SUM(AN558:AN561)</f>
      </c>
      <c r="AO562" s="63">
        <f>SUM(AO558:AO561)</f>
      </c>
      <c r="AP562" s="63">
        <f>SUM(AP558:AP561)</f>
      </c>
      <c r="AQ562" s="63">
        <f>SUM(AQ558:AQ561)</f>
      </c>
      <c r="AR562" s="63">
        <f>SUM(AR558:AR561)</f>
      </c>
      <c r="AS562" s="63">
        <f>SUM(AS558:AS561)</f>
      </c>
      <c r="AT562" s="63">
        <f>SUM(AT558:AT561)</f>
      </c>
      <c r="AU562" s="63">
        <f>SUM(AU558:AU561)</f>
      </c>
      <c r="AV562" s="64"/>
      <c r="AW562" s="64"/>
      <c r="AX562" s="57">
        <f>SUM(AX558:AX561)</f>
      </c>
    </row>
    <row r="563">
      <c r="A563" s="34"/>
      <c r="B563" s="89" t="s">
        <v>114</v>
      </c>
      <c r="C563" s="97" t="s">
        <v>81</v>
      </c>
      <c r="D563" s="98" t="s">
        <v>84</v>
      </c>
      <c r="E563" s="53" t="s">
        <v>78</v>
      </c>
      <c r="F563" s="39">
        <f t="shared" ref="F563:F566" si="780">G563+H563+I563</f>
      </c>
      <c r="G563" s="39">
        <v>1314.28</v>
      </c>
      <c r="H563" s="39">
        <v>2597.93</v>
      </c>
      <c r="I563" s="103">
        <v>0</v>
      </c>
      <c r="J563" s="42">
        <v>3</v>
      </c>
      <c r="K563" s="39">
        <v>8211.070000000007</v>
      </c>
      <c r="L563" s="42">
        <v>0</v>
      </c>
      <c r="M563" s="39">
        <v>0</v>
      </c>
      <c r="N563" s="104">
        <v>0</v>
      </c>
      <c r="O563" s="45">
        <f t="shared" si="847"/>
      </c>
      <c r="P563" s="46"/>
      <c r="Q563" s="47">
        <f t="shared" si="266"/>
      </c>
      <c r="R563" s="42">
        <f t="shared" ref="R563:R566" si="512">J563+L563</f>
      </c>
      <c r="S563" s="39">
        <f t="shared" ref="S563:S566" si="626">K563+M563</f>
      </c>
      <c r="T563" s="48">
        <f t="shared" si="160"/>
      </c>
      <c r="U563" s="48">
        <f t="shared" si="200"/>
      </c>
      <c r="V563" s="48">
        <f t="shared" si="63"/>
      </c>
      <c r="W563" s="105">
        <v>4</v>
      </c>
      <c r="X563" s="48">
        <f t="shared" si="117"/>
      </c>
      <c r="Y563" s="48">
        <f t="shared" si="648"/>
      </c>
      <c r="Z563" s="48">
        <f t="shared" si="807"/>
      </c>
      <c r="AA563" s="48">
        <f t="shared" si="221"/>
      </c>
      <c r="AB563" s="48">
        <f t="shared" si="286"/>
      </c>
      <c r="AC563" s="45">
        <f t="shared" si="138"/>
      </c>
      <c r="AD563" s="45">
        <f t="shared" si="180"/>
      </c>
      <c r="AE563" s="45">
        <f t="shared" si="42"/>
      </c>
      <c r="AF563" s="45">
        <f t="shared" si="97"/>
      </c>
      <c r="AG563" s="45">
        <f t="shared" si="668"/>
      </c>
      <c r="AH563" s="45">
        <f t="shared" si="827"/>
      </c>
      <c r="AI563" s="45">
        <f t="shared" si="246"/>
      </c>
      <c r="AJ563" s="106">
        <v>68</v>
      </c>
      <c r="AK563" s="43">
        <v>30099</v>
      </c>
      <c r="AL563" s="43">
        <v>466</v>
      </c>
      <c r="AM563" s="43">
        <v>492</v>
      </c>
      <c r="AN563" s="43">
        <v>129</v>
      </c>
      <c r="AO563" s="106">
        <v>20</v>
      </c>
      <c r="AP563" s="50">
        <v>64</v>
      </c>
      <c r="AQ563" s="43">
        <v>95</v>
      </c>
      <c r="AR563" s="106">
        <v>3</v>
      </c>
      <c r="AS563" s="50">
        <v>4</v>
      </c>
      <c r="AT563" s="50">
        <v>0</v>
      </c>
      <c r="AU563" s="50">
        <v>23</v>
      </c>
      <c r="AV563" s="51"/>
      <c r="AW563" s="51"/>
      <c r="AX563" s="52">
        <f t="shared" ref="AX563:AX566" si="398">COUNT(AU563)</f>
      </c>
    </row>
    <row r="564">
      <c r="A564" s="34"/>
      <c r="B564" s="89" t="s">
        <v>114</v>
      </c>
      <c r="C564" s="101" t="s">
        <v>81</v>
      </c>
      <c r="D564" s="98" t="s">
        <v>84</v>
      </c>
      <c r="E564" s="71" t="s">
        <v>79</v>
      </c>
      <c r="F564" s="39">
        <f t="shared" si="780"/>
      </c>
      <c r="G564" s="39"/>
      <c r="H564" s="39"/>
      <c r="I564" s="103">
        <v>0</v>
      </c>
      <c r="J564" s="44"/>
      <c r="K564" s="73"/>
      <c r="L564" s="44"/>
      <c r="M564" s="73"/>
      <c r="N564" s="44"/>
      <c r="O564" s="45">
        <f t="shared" si="847"/>
      </c>
      <c r="P564" s="46"/>
      <c r="Q564" s="47">
        <f t="shared" si="266"/>
      </c>
      <c r="R564" s="42">
        <f t="shared" si="512"/>
      </c>
      <c r="S564" s="39">
        <f t="shared" si="626"/>
      </c>
      <c r="T564" s="48">
        <f t="shared" si="160"/>
      </c>
      <c r="U564" s="48">
        <f t="shared" si="200"/>
      </c>
      <c r="V564" s="48">
        <f t="shared" si="63"/>
      </c>
      <c r="W564" s="49"/>
      <c r="X564" s="48">
        <f t="shared" si="117"/>
      </c>
      <c r="Y564" s="48">
        <f t="shared" si="648"/>
      </c>
      <c r="Z564" s="48">
        <f t="shared" si="807"/>
      </c>
      <c r="AA564" s="48">
        <f t="shared" si="221"/>
      </c>
      <c r="AB564" s="48">
        <f t="shared" si="286"/>
      </c>
      <c r="AC564" s="45">
        <f t="shared" si="138"/>
      </c>
      <c r="AD564" s="45">
        <f t="shared" si="180"/>
      </c>
      <c r="AE564" s="45">
        <f t="shared" si="42"/>
      </c>
      <c r="AF564" s="45">
        <f t="shared" si="97"/>
      </c>
      <c r="AG564" s="45">
        <f t="shared" si="668"/>
      </c>
      <c r="AH564" s="45">
        <f t="shared" si="827"/>
      </c>
      <c r="AI564" s="45">
        <f t="shared" si="246"/>
      </c>
      <c r="AJ564" s="50"/>
      <c r="AK564" s="72"/>
      <c r="AL564" s="72"/>
      <c r="AM564" s="72"/>
      <c r="AN564" s="72"/>
      <c r="AO564" s="50"/>
      <c r="AP564" s="43"/>
      <c r="AQ564" s="43"/>
      <c r="AR564" s="50"/>
      <c r="AS564" s="43"/>
      <c r="AT564" s="43"/>
      <c r="AU564" s="43"/>
      <c r="AV564" s="51"/>
      <c r="AW564" s="51"/>
      <c r="AX564" s="52">
        <f t="shared" si="398"/>
      </c>
    </row>
    <row r="565">
      <c r="A565" s="34"/>
      <c r="B565" s="96" t="s">
        <v>80</v>
      </c>
      <c r="C565" s="36" t="s">
        <v>81</v>
      </c>
      <c r="D565" s="98" t="s">
        <v>84</v>
      </c>
      <c r="E565" s="71" t="s">
        <v>82</v>
      </c>
      <c r="F565" s="74">
        <f t="shared" si="780"/>
      </c>
      <c r="G565" s="39"/>
      <c r="H565" s="39"/>
      <c r="I565" s="103">
        <v>0</v>
      </c>
      <c r="J565" s="44"/>
      <c r="K565" s="39"/>
      <c r="L565" s="42"/>
      <c r="M565" s="39"/>
      <c r="N565" s="44"/>
      <c r="O565" s="45">
        <f t="shared" si="847"/>
      </c>
      <c r="P565" s="46"/>
      <c r="Q565" s="47">
        <f t="shared" si="266"/>
      </c>
      <c r="R565" s="42">
        <f t="shared" si="512"/>
      </c>
      <c r="S565" s="39">
        <f t="shared" si="626"/>
      </c>
      <c r="T565" s="48">
        <f t="shared" si="160"/>
      </c>
      <c r="U565" s="48">
        <f t="shared" si="200"/>
      </c>
      <c r="V565" s="48">
        <f t="shared" si="63"/>
      </c>
      <c r="W565" s="49"/>
      <c r="X565" s="48">
        <f t="shared" si="117"/>
      </c>
      <c r="Y565" s="48">
        <f t="shared" si="648"/>
      </c>
      <c r="Z565" s="48">
        <f t="shared" si="807"/>
      </c>
      <c r="AA565" s="48">
        <f t="shared" si="221"/>
      </c>
      <c r="AB565" s="48">
        <f t="shared" si="286"/>
      </c>
      <c r="AC565" s="45">
        <f t="shared" si="138"/>
      </c>
      <c r="AD565" s="45">
        <f t="shared" si="180"/>
      </c>
      <c r="AE565" s="45">
        <f t="shared" si="42"/>
      </c>
      <c r="AF565" s="45">
        <f t="shared" si="97"/>
      </c>
      <c r="AG565" s="45">
        <f t="shared" si="668"/>
      </c>
      <c r="AH565" s="45">
        <f t="shared" si="827"/>
      </c>
      <c r="AI565" s="45">
        <f t="shared" si="246"/>
      </c>
      <c r="AJ565" s="44"/>
      <c r="AK565" s="42"/>
      <c r="AL565" s="42"/>
      <c r="AM565" s="42"/>
      <c r="AN565" s="42"/>
      <c r="AO565" s="50"/>
      <c r="AP565" s="42"/>
      <c r="AQ565" s="43"/>
      <c r="AR565" s="50"/>
      <c r="AS565" s="44"/>
      <c r="AT565" s="44"/>
      <c r="AU565" s="44"/>
      <c r="AV565" s="51"/>
      <c r="AW565" s="51"/>
      <c r="AX565" s="52">
        <f t="shared" si="398"/>
      </c>
    </row>
    <row r="566">
      <c r="A566" s="34"/>
      <c r="B566" s="96" t="s">
        <v>80</v>
      </c>
      <c r="C566" s="36" t="s">
        <v>81</v>
      </c>
      <c r="D566" s="98" t="s">
        <v>84</v>
      </c>
      <c r="E566" s="71" t="s">
        <v>83</v>
      </c>
      <c r="F566" s="39">
        <f t="shared" si="780"/>
      </c>
      <c r="G566" s="39"/>
      <c r="H566" s="39"/>
      <c r="I566" s="103">
        <v>0</v>
      </c>
      <c r="J566" s="42"/>
      <c r="K566" s="39"/>
      <c r="L566" s="42"/>
      <c r="M566" s="39"/>
      <c r="N566" s="44"/>
      <c r="O566" s="45">
        <f t="shared" si="847"/>
      </c>
      <c r="P566" s="46"/>
      <c r="Q566" s="47">
        <f t="shared" si="266"/>
      </c>
      <c r="R566" s="42">
        <f t="shared" si="512"/>
      </c>
      <c r="S566" s="39">
        <f t="shared" si="626"/>
      </c>
      <c r="T566" s="48">
        <f t="shared" si="160"/>
      </c>
      <c r="U566" s="48">
        <f t="shared" si="200"/>
      </c>
      <c r="V566" s="48">
        <f t="shared" si="63"/>
      </c>
      <c r="W566" s="49"/>
      <c r="X566" s="48">
        <f t="shared" si="117"/>
      </c>
      <c r="Y566" s="48">
        <f t="shared" si="648"/>
      </c>
      <c r="Z566" s="48">
        <f t="shared" si="807"/>
      </c>
      <c r="AA566" s="48">
        <f t="shared" si="221"/>
      </c>
      <c r="AB566" s="48">
        <f t="shared" si="286"/>
      </c>
      <c r="AC566" s="45">
        <f t="shared" si="138"/>
      </c>
      <c r="AD566" s="45">
        <f t="shared" si="180"/>
      </c>
      <c r="AE566" s="45">
        <f t="shared" si="42"/>
      </c>
      <c r="AF566" s="45">
        <f t="shared" si="97"/>
      </c>
      <c r="AG566" s="45">
        <f t="shared" si="668"/>
      </c>
      <c r="AH566" s="45">
        <f t="shared" si="827"/>
      </c>
      <c r="AI566" s="45">
        <f t="shared" si="246"/>
      </c>
      <c r="AJ566" s="50"/>
      <c r="AK566" s="43"/>
      <c r="AL566" s="72"/>
      <c r="AM566" s="72"/>
      <c r="AN566" s="72"/>
      <c r="AO566" s="50"/>
      <c r="AP566" s="43"/>
      <c r="AQ566" s="43"/>
      <c r="AR566" s="50"/>
      <c r="AS566" s="43"/>
      <c r="AT566" s="43"/>
      <c r="AU566" s="43"/>
      <c r="AV566" s="51"/>
      <c r="AW566" s="51"/>
      <c r="AX566" s="52">
        <f t="shared" si="398"/>
      </c>
    </row>
    <row r="567">
      <c r="A567" s="34"/>
      <c r="B567" s="54" t="s">
        <v>65</v>
      </c>
      <c r="C567" s="54"/>
      <c r="D567" s="54"/>
      <c r="E567" s="54"/>
      <c r="F567" s="55">
        <f>SUM(F563:F566)</f>
      </c>
      <c r="G567" s="55">
        <f>SUM(G563:G566)</f>
      </c>
      <c r="H567" s="55">
        <f>SUM(H563:H566)</f>
      </c>
      <c r="I567" s="46">
        <f>SUM(I563:I566)</f>
      </c>
      <c r="J567" s="57">
        <f>SUM(J563:J566)</f>
      </c>
      <c r="K567" s="55">
        <f>SUM(K563:K566)</f>
      </c>
      <c r="L567" s="57">
        <f>SUM(L563:L566)</f>
      </c>
      <c r="M567" s="55">
        <f>SUM(M563:M566)</f>
      </c>
      <c r="N567" s="57">
        <f>SUM(N563:N566)</f>
      </c>
      <c r="O567" s="59">
        <f t="shared" si="847"/>
      </c>
      <c r="P567" s="60">
        <f>SUM(P563:P566)</f>
      </c>
      <c r="Q567" s="47">
        <f t="shared" si="266"/>
      </c>
      <c r="R567" s="57">
        <f>SUM(R563:R566)</f>
      </c>
      <c r="S567" s="55">
        <f>SUM(S563:S566)</f>
      </c>
      <c r="T567" s="61">
        <f t="shared" si="160"/>
      </c>
      <c r="U567" s="61">
        <f t="shared" si="200"/>
      </c>
      <c r="V567" s="61">
        <f t="shared" si="63"/>
      </c>
      <c r="W567" s="62">
        <f>SUM(W563:W566)</f>
      </c>
      <c r="X567" s="61">
        <f t="shared" si="117"/>
      </c>
      <c r="Y567" s="61">
        <f t="shared" si="648"/>
      </c>
      <c r="Z567" s="61">
        <f t="shared" si="807"/>
      </c>
      <c r="AA567" s="61">
        <f t="shared" si="221"/>
      </c>
      <c r="AB567" s="61">
        <f t="shared" si="286"/>
      </c>
      <c r="AC567" s="59">
        <f t="shared" si="138"/>
      </c>
      <c r="AD567" s="59">
        <f t="shared" si="180"/>
      </c>
      <c r="AE567" s="59">
        <f t="shared" si="42"/>
      </c>
      <c r="AF567" s="59">
        <f t="shared" si="97"/>
      </c>
      <c r="AG567" s="59">
        <f t="shared" si="668"/>
      </c>
      <c r="AH567" s="59">
        <f t="shared" si="827"/>
      </c>
      <c r="AI567" s="59">
        <f t="shared" si="246"/>
      </c>
      <c r="AJ567" s="57">
        <f>AVERAGE(AJ563:AJ566)</f>
      </c>
      <c r="AK567" s="57">
        <f>SUM(AK563:AK566)</f>
      </c>
      <c r="AL567" s="57">
        <f>SUM(AL563:AL566)</f>
      </c>
      <c r="AM567" s="57">
        <f>SUM(AM563:AM566)</f>
      </c>
      <c r="AN567" s="57">
        <f>SUM(AN563:AN566)</f>
      </c>
      <c r="AO567" s="63">
        <f>SUM(AO563:AO566)</f>
      </c>
      <c r="AP567" s="57">
        <f>SUM(AP563:AP566)</f>
      </c>
      <c r="AQ567" s="63">
        <f>SUM(AQ563:AQ566)</f>
      </c>
      <c r="AR567" s="63">
        <f>SUM(AR563:AR566)</f>
      </c>
      <c r="AS567" s="57">
        <f>SUM(AS563:AS566)</f>
      </c>
      <c r="AT567" s="57">
        <f>SUM(AT563:AT566)</f>
      </c>
      <c r="AU567" s="57">
        <f>SUM(AU563:AU566)</f>
      </c>
      <c r="AV567" s="64"/>
      <c r="AW567" s="64"/>
      <c r="AX567" s="57">
        <f>SUM(AX563:AX566)</f>
      </c>
    </row>
    <row r="568">
      <c r="A568" s="34"/>
      <c r="B568" s="89" t="s">
        <v>80</v>
      </c>
      <c r="C568" s="36" t="s">
        <v>81</v>
      </c>
      <c r="D568" s="37" t="s">
        <v>93</v>
      </c>
      <c r="E568" s="71" t="s">
        <v>85</v>
      </c>
      <c r="F568" s="74">
        <f t="shared" ref="F568:F571" si="781">G568+H568+I568</f>
      </c>
      <c r="G568" s="39"/>
      <c r="H568" s="39"/>
      <c r="I568" s="103">
        <v>0</v>
      </c>
      <c r="J568" s="42"/>
      <c r="K568" s="39"/>
      <c r="L568" s="42"/>
      <c r="M568" s="39"/>
      <c r="N568" s="44"/>
      <c r="O568" s="45">
        <f t="shared" si="847"/>
      </c>
      <c r="P568" s="46"/>
      <c r="Q568" s="47">
        <f t="shared" si="266"/>
      </c>
      <c r="R568" s="42">
        <f t="shared" ref="R568:R571" si="513">J568+L568</f>
      </c>
      <c r="S568" s="39">
        <f t="shared" ref="S568:S571" si="627">K568+M568</f>
      </c>
      <c r="T568" s="48">
        <f t="shared" si="160"/>
      </c>
      <c r="U568" s="48">
        <f t="shared" si="200"/>
      </c>
      <c r="V568" s="48">
        <f t="shared" si="63"/>
      </c>
      <c r="W568" s="49"/>
      <c r="X568" s="48">
        <f t="shared" si="117"/>
      </c>
      <c r="Y568" s="48">
        <f t="shared" si="648"/>
      </c>
      <c r="Z568" s="48">
        <f t="shared" si="807"/>
      </c>
      <c r="AA568" s="48">
        <f t="shared" si="221"/>
      </c>
      <c r="AB568" s="48">
        <f t="shared" si="286"/>
      </c>
      <c r="AC568" s="45">
        <f t="shared" si="138"/>
      </c>
      <c r="AD568" s="45">
        <f t="shared" si="180"/>
      </c>
      <c r="AE568" s="45">
        <f t="shared" si="42"/>
      </c>
      <c r="AF568" s="45">
        <f t="shared" si="97"/>
      </c>
      <c r="AG568" s="45">
        <f t="shared" si="668"/>
      </c>
      <c r="AH568" s="45">
        <f t="shared" si="827"/>
      </c>
      <c r="AI568" s="45">
        <f t="shared" si="246"/>
      </c>
      <c r="AJ568" s="44"/>
      <c r="AK568" s="42"/>
      <c r="AL568" s="42"/>
      <c r="AM568" s="42"/>
      <c r="AN568" s="42"/>
      <c r="AO568" s="50"/>
      <c r="AP568" s="42"/>
      <c r="AQ568" s="50"/>
      <c r="AR568" s="50"/>
      <c r="AS568" s="42"/>
      <c r="AT568" s="42"/>
      <c r="AU568" s="42"/>
      <c r="AV568" s="51"/>
      <c r="AW568" s="51"/>
      <c r="AX568" s="52">
        <f t="shared" ref="AX568:AX571" si="399">COUNT(AU568)</f>
      </c>
    </row>
    <row r="569">
      <c r="A569" s="34"/>
      <c r="B569" s="89" t="s">
        <v>80</v>
      </c>
      <c r="C569" s="36" t="s">
        <v>81</v>
      </c>
      <c r="D569" s="37" t="s">
        <v>93</v>
      </c>
      <c r="E569" s="71" t="s">
        <v>86</v>
      </c>
      <c r="F569" s="74">
        <f t="shared" si="781"/>
      </c>
      <c r="G569" s="39"/>
      <c r="H569" s="39"/>
      <c r="I569" s="103">
        <v>0</v>
      </c>
      <c r="J569" s="44"/>
      <c r="K569" s="73"/>
      <c r="L569" s="44"/>
      <c r="M569" s="73"/>
      <c r="N569" s="44"/>
      <c r="O569" s="45">
        <f t="shared" si="847"/>
      </c>
      <c r="P569" s="46"/>
      <c r="Q569" s="47">
        <f t="shared" si="266"/>
      </c>
      <c r="R569" s="42">
        <f t="shared" si="513"/>
      </c>
      <c r="S569" s="39">
        <f t="shared" si="627"/>
      </c>
      <c r="T569" s="48">
        <f t="shared" si="160"/>
      </c>
      <c r="U569" s="48">
        <f t="shared" si="200"/>
      </c>
      <c r="V569" s="48">
        <f t="shared" si="63"/>
      </c>
      <c r="W569" s="49"/>
      <c r="X569" s="48">
        <f t="shared" si="117"/>
      </c>
      <c r="Y569" s="48">
        <f t="shared" si="648"/>
      </c>
      <c r="Z569" s="48">
        <f t="shared" si="807"/>
      </c>
      <c r="AA569" s="48">
        <f t="shared" si="221"/>
      </c>
      <c r="AB569" s="48">
        <f t="shared" si="286"/>
      </c>
      <c r="AC569" s="45">
        <f t="shared" si="138"/>
      </c>
      <c r="AD569" s="45">
        <f t="shared" si="180"/>
      </c>
      <c r="AE569" s="45">
        <f t="shared" si="42"/>
      </c>
      <c r="AF569" s="45">
        <f t="shared" si="97"/>
      </c>
      <c r="AG569" s="45">
        <f t="shared" si="668"/>
      </c>
      <c r="AH569" s="45">
        <f t="shared" si="827"/>
      </c>
      <c r="AI569" s="45">
        <f t="shared" si="246"/>
      </c>
      <c r="AJ569" s="44"/>
      <c r="AK569" s="42"/>
      <c r="AL569" s="42"/>
      <c r="AM569" s="42"/>
      <c r="AN569" s="42"/>
      <c r="AO569" s="50"/>
      <c r="AP569" s="42"/>
      <c r="AQ569" s="50"/>
      <c r="AR569" s="50"/>
      <c r="AS569" s="44"/>
      <c r="AT569" s="44"/>
      <c r="AU569" s="44"/>
      <c r="AV569" s="51"/>
      <c r="AW569" s="51"/>
      <c r="AX569" s="52">
        <f t="shared" si="399"/>
      </c>
    </row>
    <row r="570">
      <c r="A570" s="34"/>
      <c r="B570" s="89" t="s">
        <v>80</v>
      </c>
      <c r="C570" s="36" t="s">
        <v>81</v>
      </c>
      <c r="D570" s="37" t="s">
        <v>93</v>
      </c>
      <c r="E570" s="71" t="s">
        <v>87</v>
      </c>
      <c r="F570" s="74">
        <f t="shared" si="781"/>
      </c>
      <c r="G570" s="39"/>
      <c r="H570" s="39"/>
      <c r="I570" s="103">
        <v>0</v>
      </c>
      <c r="J570" s="42"/>
      <c r="K570" s="39"/>
      <c r="L570" s="42"/>
      <c r="M570" s="39"/>
      <c r="N570" s="44"/>
      <c r="O570" s="45">
        <f t="shared" si="847"/>
      </c>
      <c r="P570" s="46"/>
      <c r="Q570" s="47">
        <f t="shared" si="266"/>
      </c>
      <c r="R570" s="42">
        <f t="shared" si="513"/>
      </c>
      <c r="S570" s="39">
        <f t="shared" si="627"/>
      </c>
      <c r="T570" s="48">
        <f t="shared" si="160"/>
      </c>
      <c r="U570" s="48">
        <f t="shared" si="200"/>
      </c>
      <c r="V570" s="48">
        <f t="shared" si="63"/>
      </c>
      <c r="W570" s="49"/>
      <c r="X570" s="48">
        <f t="shared" si="117"/>
      </c>
      <c r="Y570" s="48">
        <f t="shared" si="648"/>
      </c>
      <c r="Z570" s="48">
        <f t="shared" si="807"/>
      </c>
      <c r="AA570" s="48">
        <f t="shared" si="221"/>
      </c>
      <c r="AB570" s="48">
        <f t="shared" si="286"/>
      </c>
      <c r="AC570" s="45">
        <f t="shared" si="138"/>
      </c>
      <c r="AD570" s="45">
        <f t="shared" si="180"/>
      </c>
      <c r="AE570" s="45">
        <f t="shared" si="42"/>
      </c>
      <c r="AF570" s="45">
        <f t="shared" si="97"/>
      </c>
      <c r="AG570" s="45">
        <f t="shared" si="668"/>
      </c>
      <c r="AH570" s="45">
        <f t="shared" si="827"/>
      </c>
      <c r="AI570" s="45">
        <f t="shared" si="246"/>
      </c>
      <c r="AJ570" s="44"/>
      <c r="AK570" s="42"/>
      <c r="AL570" s="42"/>
      <c r="AM570" s="42"/>
      <c r="AN570" s="42"/>
      <c r="AO570" s="50"/>
      <c r="AP570" s="42"/>
      <c r="AQ570" s="50"/>
      <c r="AR570" s="50"/>
      <c r="AS570" s="42"/>
      <c r="AT570" s="42"/>
      <c r="AU570" s="42"/>
      <c r="AV570" s="51"/>
      <c r="AW570" s="51"/>
      <c r="AX570" s="52">
        <f t="shared" si="399"/>
      </c>
    </row>
    <row r="571">
      <c r="A571" s="34"/>
      <c r="B571" s="89" t="s">
        <v>80</v>
      </c>
      <c r="C571" s="36" t="s">
        <v>81</v>
      </c>
      <c r="D571" s="37" t="s">
        <v>93</v>
      </c>
      <c r="E571" s="75" t="s">
        <v>88</v>
      </c>
      <c r="F571" s="39">
        <f t="shared" si="781"/>
      </c>
      <c r="G571" s="39"/>
      <c r="H571" s="39"/>
      <c r="I571" s="103">
        <v>0</v>
      </c>
      <c r="J571" s="42"/>
      <c r="K571" s="39"/>
      <c r="L571" s="42"/>
      <c r="M571" s="39"/>
      <c r="N571" s="44"/>
      <c r="O571" s="45">
        <f t="shared" si="847"/>
      </c>
      <c r="P571" s="46"/>
      <c r="Q571" s="47">
        <f t="shared" si="266"/>
      </c>
      <c r="R571" s="42">
        <f t="shared" si="513"/>
      </c>
      <c r="S571" s="39">
        <f t="shared" si="627"/>
      </c>
      <c r="T571" s="48">
        <f t="shared" si="160"/>
      </c>
      <c r="U571" s="48">
        <f t="shared" si="200"/>
      </c>
      <c r="V571" s="48">
        <f t="shared" si="63"/>
      </c>
      <c r="W571" s="49"/>
      <c r="X571" s="48">
        <f t="shared" si="117"/>
      </c>
      <c r="Y571" s="48">
        <f t="shared" si="648"/>
      </c>
      <c r="Z571" s="48">
        <f t="shared" si="807"/>
      </c>
      <c r="AA571" s="48">
        <f t="shared" si="221"/>
      </c>
      <c r="AB571" s="48">
        <f t="shared" si="286"/>
      </c>
      <c r="AC571" s="45">
        <f t="shared" si="138"/>
      </c>
      <c r="AD571" s="45">
        <f t="shared" si="180"/>
      </c>
      <c r="AE571" s="45">
        <f t="shared" si="42"/>
      </c>
      <c r="AF571" s="45">
        <f t="shared" si="97"/>
      </c>
      <c r="AG571" s="45">
        <f t="shared" si="668"/>
      </c>
      <c r="AH571" s="45">
        <f t="shared" si="827"/>
      </c>
      <c r="AI571" s="45">
        <f t="shared" si="246"/>
      </c>
      <c r="AJ571" s="44"/>
      <c r="AK571" s="44"/>
      <c r="AL571" s="42"/>
      <c r="AM571" s="42"/>
      <c r="AN571" s="42"/>
      <c r="AO571" s="50"/>
      <c r="AP571" s="42"/>
      <c r="AQ571" s="43"/>
      <c r="AR571" s="50"/>
      <c r="AS571" s="42"/>
      <c r="AT571" s="42"/>
      <c r="AU571" s="42"/>
      <c r="AV571" s="51"/>
      <c r="AW571" s="51"/>
      <c r="AX571" s="52">
        <f t="shared" si="399"/>
      </c>
    </row>
    <row r="572">
      <c r="A572" s="34"/>
      <c r="B572" s="54" t="s">
        <v>65</v>
      </c>
      <c r="C572" s="54"/>
      <c r="D572" s="54"/>
      <c r="E572" s="54"/>
      <c r="F572" s="76">
        <f>SUM(F568:F571)</f>
      </c>
      <c r="G572" s="55">
        <f>SUM(G568:G571)</f>
      </c>
      <c r="H572" s="55">
        <f>SUM(H568:H571)</f>
      </c>
      <c r="I572" s="46">
        <f>SUM(I568:I571)</f>
      </c>
      <c r="J572" s="57">
        <f>SUM(J568:J571)</f>
      </c>
      <c r="K572" s="55">
        <f>SUM(K568:K571)</f>
      </c>
      <c r="L572" s="57">
        <f>SUM(L568:L571)</f>
      </c>
      <c r="M572" s="55">
        <f>SUM(M568:M571)</f>
      </c>
      <c r="N572" s="57">
        <f>SUM(N568:N571)</f>
      </c>
      <c r="O572" s="59">
        <f t="shared" si="847"/>
      </c>
      <c r="P572" s="60">
        <f>SUM(P568:P571)</f>
      </c>
      <c r="Q572" s="47">
        <f t="shared" si="266"/>
      </c>
      <c r="R572" s="57">
        <f>SUM(R568:R571)</f>
      </c>
      <c r="S572" s="55">
        <f>SUM(S568:S571)</f>
      </c>
      <c r="T572" s="61">
        <f t="shared" si="160"/>
      </c>
      <c r="U572" s="61">
        <f t="shared" si="200"/>
      </c>
      <c r="V572" s="61">
        <f t="shared" si="63"/>
      </c>
      <c r="W572" s="62">
        <f>SUM(W568:W571)</f>
      </c>
      <c r="X572" s="61">
        <f t="shared" si="117"/>
      </c>
      <c r="Y572" s="61">
        <f t="shared" si="648"/>
      </c>
      <c r="Z572" s="61">
        <f t="shared" si="807"/>
      </c>
      <c r="AA572" s="61">
        <f t="shared" si="221"/>
      </c>
      <c r="AB572" s="61">
        <f t="shared" si="286"/>
      </c>
      <c r="AC572" s="59">
        <f t="shared" si="138"/>
      </c>
      <c r="AD572" s="59">
        <f t="shared" si="180"/>
      </c>
      <c r="AE572" s="59">
        <f t="shared" si="42"/>
      </c>
      <c r="AF572" s="59">
        <f t="shared" si="97"/>
      </c>
      <c r="AG572" s="59">
        <f t="shared" si="668"/>
      </c>
      <c r="AH572" s="59">
        <f t="shared" si="827"/>
      </c>
      <c r="AI572" s="59">
        <f t="shared" si="246"/>
      </c>
      <c r="AJ572" s="57">
        <f>AVERAGE(AJ568:AJ571)</f>
      </c>
      <c r="AK572" s="57">
        <f>SUM(AK568:AK571)</f>
      </c>
      <c r="AL572" s="57">
        <f>SUM(AL568:AL571)</f>
      </c>
      <c r="AM572" s="57">
        <f>SUM(AM568:AM571)</f>
      </c>
      <c r="AN572" s="57">
        <f>SUM(AN568:AN571)</f>
      </c>
      <c r="AO572" s="63">
        <f>SUM(AO568:AO571)</f>
      </c>
      <c r="AP572" s="57">
        <f>SUM(AP568:AP571)</f>
      </c>
      <c r="AQ572" s="63">
        <f>SUM(AQ568:AQ571)</f>
      </c>
      <c r="AR572" s="63">
        <f>SUM(AR568:AR571)</f>
      </c>
      <c r="AS572" s="57">
        <f>SUM(AS568:AS571)</f>
      </c>
      <c r="AT572" s="57">
        <f>SUM(AT568:AT571)</f>
      </c>
      <c r="AU572" s="57">
        <f>SUM(AU568:AU571)</f>
      </c>
      <c r="AV572" s="64"/>
      <c r="AW572" s="64"/>
      <c r="AX572" s="57">
        <f>SUM(AX568:AX571)</f>
      </c>
    </row>
    <row r="573">
      <c r="A573" s="34"/>
      <c r="B573" s="89" t="s">
        <v>80</v>
      </c>
      <c r="C573" s="35" t="s">
        <v>81</v>
      </c>
      <c r="D573" s="37" t="s">
        <v>60</v>
      </c>
      <c r="E573" s="71" t="s">
        <v>89</v>
      </c>
      <c r="F573" s="74">
        <f t="shared" ref="F573:F574" si="782">G573+H573+I573</f>
      </c>
      <c r="G573" s="39"/>
      <c r="H573" s="39"/>
      <c r="I573" s="103">
        <v>0</v>
      </c>
      <c r="J573" s="42"/>
      <c r="K573" s="39"/>
      <c r="L573" s="42"/>
      <c r="M573" s="39"/>
      <c r="N573" s="44"/>
      <c r="O573" s="45">
        <f t="shared" si="847"/>
      </c>
      <c r="P573" s="46"/>
      <c r="Q573" s="47">
        <f t="shared" si="266"/>
      </c>
      <c r="R573" s="42">
        <f t="shared" ref="R573:R574" si="514">J573+L573</f>
      </c>
      <c r="S573" s="39">
        <f t="shared" ref="S573:S574" si="628">K573+M573</f>
      </c>
      <c r="T573" s="48">
        <f t="shared" si="160"/>
      </c>
      <c r="U573" s="48">
        <f t="shared" si="200"/>
      </c>
      <c r="V573" s="48">
        <f t="shared" si="63"/>
      </c>
      <c r="W573" s="49"/>
      <c r="X573" s="48">
        <f t="shared" si="117"/>
      </c>
      <c r="Y573" s="48">
        <f t="shared" si="648"/>
      </c>
      <c r="Z573" s="48">
        <f t="shared" si="807"/>
      </c>
      <c r="AA573" s="48">
        <f t="shared" si="221"/>
      </c>
      <c r="AB573" s="48">
        <f t="shared" si="286"/>
      </c>
      <c r="AC573" s="45">
        <f t="shared" si="138"/>
      </c>
      <c r="AD573" s="45">
        <f t="shared" si="180"/>
      </c>
      <c r="AE573" s="45">
        <f t="shared" si="42"/>
      </c>
      <c r="AF573" s="45">
        <f t="shared" si="97"/>
      </c>
      <c r="AG573" s="45">
        <f t="shared" si="668"/>
      </c>
      <c r="AH573" s="45">
        <f t="shared" si="827"/>
      </c>
      <c r="AI573" s="45">
        <f t="shared" si="246"/>
      </c>
      <c r="AJ573" s="44"/>
      <c r="AK573" s="42"/>
      <c r="AL573" s="42"/>
      <c r="AM573" s="42"/>
      <c r="AN573" s="42"/>
      <c r="AO573" s="50"/>
      <c r="AP573" s="44"/>
      <c r="AQ573" s="43"/>
      <c r="AR573" s="50"/>
      <c r="AS573" s="42"/>
      <c r="AT573" s="42"/>
      <c r="AU573" s="42"/>
      <c r="AV573" s="51"/>
      <c r="AW573" s="51"/>
      <c r="AX573" s="77">
        <f t="shared" ref="AX573:AX574" si="400">COUNT(AU573)</f>
      </c>
    </row>
    <row r="574">
      <c r="A574" s="34"/>
      <c r="B574" s="89" t="s">
        <v>80</v>
      </c>
      <c r="C574" s="36" t="s">
        <v>81</v>
      </c>
      <c r="D574" s="37" t="s">
        <v>60</v>
      </c>
      <c r="E574" s="75" t="s">
        <v>90</v>
      </c>
      <c r="F574" s="39">
        <f t="shared" si="782"/>
      </c>
      <c r="G574" s="39"/>
      <c r="H574" s="39"/>
      <c r="I574" s="103">
        <v>0</v>
      </c>
      <c r="J574" s="42"/>
      <c r="K574" s="39"/>
      <c r="L574" s="42"/>
      <c r="M574" s="39"/>
      <c r="N574" s="44"/>
      <c r="O574" s="45">
        <f t="shared" si="847"/>
      </c>
      <c r="P574" s="46"/>
      <c r="Q574" s="47">
        <f t="shared" si="266"/>
      </c>
      <c r="R574" s="42">
        <f t="shared" si="514"/>
      </c>
      <c r="S574" s="39">
        <f t="shared" si="628"/>
      </c>
      <c r="T574" s="48">
        <f t="shared" si="160"/>
      </c>
      <c r="U574" s="48">
        <f t="shared" si="200"/>
      </c>
      <c r="V574" s="48">
        <f t="shared" si="63"/>
      </c>
      <c r="W574" s="49"/>
      <c r="X574" s="48">
        <f t="shared" si="117"/>
      </c>
      <c r="Y574" s="48">
        <f t="shared" si="648"/>
      </c>
      <c r="Z574" s="48">
        <f t="shared" si="807"/>
      </c>
      <c r="AA574" s="48">
        <f t="shared" si="221"/>
      </c>
      <c r="AB574" s="48">
        <f t="shared" si="286"/>
      </c>
      <c r="AC574" s="45">
        <f t="shared" si="138"/>
      </c>
      <c r="AD574" s="45">
        <f t="shared" si="180"/>
      </c>
      <c r="AE574" s="45">
        <f t="shared" si="42"/>
      </c>
      <c r="AF574" s="45">
        <f t="shared" si="97"/>
      </c>
      <c r="AG574" s="45">
        <f t="shared" si="668"/>
      </c>
      <c r="AH574" s="45">
        <f t="shared" si="827"/>
      </c>
      <c r="AI574" s="45">
        <f t="shared" si="246"/>
      </c>
      <c r="AJ574" s="44"/>
      <c r="AK574" s="42"/>
      <c r="AL574" s="42"/>
      <c r="AM574" s="42"/>
      <c r="AN574" s="42"/>
      <c r="AO574" s="50"/>
      <c r="AP574" s="42"/>
      <c r="AQ574" s="43"/>
      <c r="AR574" s="50"/>
      <c r="AS574" s="42"/>
      <c r="AT574" s="42"/>
      <c r="AU574" s="42"/>
      <c r="AV574" s="51"/>
      <c r="AW574" s="51"/>
      <c r="AX574" s="77">
        <f t="shared" si="400"/>
      </c>
    </row>
    <row r="575">
      <c r="A575" s="34"/>
      <c r="B575" s="54" t="s">
        <v>65</v>
      </c>
      <c r="C575" s="54"/>
      <c r="D575" s="54"/>
      <c r="E575" s="54"/>
      <c r="F575" s="76">
        <f>SUM(F573:F574)</f>
      </c>
      <c r="G575" s="76">
        <f>SUM(G573:G574)</f>
      </c>
      <c r="H575" s="76">
        <f>SUM(H573:H574)</f>
      </c>
      <c r="I575" s="46">
        <f>SUM(I573:I574)</f>
      </c>
      <c r="J575" s="57">
        <f>SUM(J573:J574)</f>
      </c>
      <c r="K575" s="55">
        <f>SUM(K573:K574)</f>
      </c>
      <c r="L575" s="57">
        <f>SUM(L573:L574)</f>
      </c>
      <c r="M575" s="55">
        <f>SUM(M573:M574)</f>
      </c>
      <c r="N575" s="57">
        <f>SUM(N573:N574)</f>
      </c>
      <c r="O575" s="59">
        <f t="shared" si="847"/>
      </c>
      <c r="P575" s="60">
        <f>SUM(P573:P574)</f>
      </c>
      <c r="Q575" s="47">
        <f t="shared" si="266"/>
      </c>
      <c r="R575" s="57">
        <f>SUM(R573:R574)</f>
      </c>
      <c r="S575" s="55">
        <f>SUM(S573:S574)</f>
      </c>
      <c r="T575" s="61">
        <f t="shared" si="160"/>
      </c>
      <c r="U575" s="61">
        <f t="shared" si="200"/>
      </c>
      <c r="V575" s="61">
        <f t="shared" si="63"/>
      </c>
      <c r="W575" s="62">
        <f>SUM(W573:W574)</f>
      </c>
      <c r="X575" s="61">
        <f t="shared" si="117"/>
      </c>
      <c r="Y575" s="61">
        <f t="shared" si="648"/>
      </c>
      <c r="Z575" s="61">
        <f t="shared" si="807"/>
      </c>
      <c r="AA575" s="61">
        <f t="shared" si="221"/>
      </c>
      <c r="AB575" s="61">
        <f t="shared" si="286"/>
      </c>
      <c r="AC575" s="59">
        <f t="shared" si="138"/>
      </c>
      <c r="AD575" s="59">
        <f t="shared" si="180"/>
      </c>
      <c r="AE575" s="59">
        <f t="shared" si="42"/>
      </c>
      <c r="AF575" s="59">
        <f t="shared" si="97"/>
      </c>
      <c r="AG575" s="59">
        <f t="shared" si="668"/>
      </c>
      <c r="AH575" s="59">
        <f t="shared" si="827"/>
      </c>
      <c r="AI575" s="59">
        <f t="shared" si="246"/>
      </c>
      <c r="AJ575" s="57">
        <f>AVERAGE(AJ573:AJ574)</f>
      </c>
      <c r="AK575" s="57">
        <f>SUM(AK573:AK574)</f>
      </c>
      <c r="AL575" s="57">
        <f>SUM(AL573:AL574)</f>
      </c>
      <c r="AM575" s="57">
        <f>SUM(AM573:AM574)</f>
      </c>
      <c r="AN575" s="57">
        <f>SUM(AN573:AN574)</f>
      </c>
      <c r="AO575" s="57">
        <f>SUM(AO573:AO574)</f>
      </c>
      <c r="AP575" s="57">
        <f>SUM(AP573:AP574)</f>
      </c>
      <c r="AQ575" s="57">
        <f>SUM(AQ573:AQ574)</f>
      </c>
      <c r="AR575" s="57">
        <f>SUM(AR573:AR574)</f>
      </c>
      <c r="AS575" s="57">
        <f>SUM(AS573:AS574)</f>
      </c>
      <c r="AT575" s="57">
        <f>SUM(AT573:AT574)</f>
      </c>
      <c r="AU575" s="57">
        <f>SUM(AU573:AU574)</f>
      </c>
      <c r="AV575" s="64"/>
      <c r="AW575" s="64"/>
      <c r="AX575" s="57">
        <f>SUM(AX573:AX574)</f>
      </c>
    </row>
    <row r="576">
      <c r="A576" s="34"/>
      <c r="B576" s="78" t="s">
        <v>91</v>
      </c>
      <c r="C576" s="78"/>
      <c r="D576" s="78"/>
      <c r="E576" s="78"/>
      <c r="F576" s="87">
        <f>F575+F572+F567+F562+F557+F552</f>
      </c>
      <c r="G576" s="87">
        <f>G575+G572+G567+G562+G557+G552</f>
      </c>
      <c r="H576" s="87">
        <f>H575+H572+H567+H562+H557+H552</f>
      </c>
      <c r="I576" s="93">
        <f>I572+I567+I562+I557+I575</f>
      </c>
      <c r="J576" s="92">
        <f>J575+J572+J567+J562+J557+J552</f>
      </c>
      <c r="K576" s="87">
        <f>K575+K572+K567+K562+K557+K552</f>
      </c>
      <c r="L576" s="92">
        <f>L575+L572+L567+L562+L557+L552</f>
      </c>
      <c r="M576" s="87">
        <f>M575+M572+M567+M562+M557+M552</f>
      </c>
      <c r="N576" s="92">
        <f>N575+N572+N567+N562+N557+N552</f>
      </c>
      <c r="O576" s="82">
        <f t="shared" si="847"/>
      </c>
      <c r="P576" s="92">
        <f>P572+P567+P562+P557+P575</f>
      </c>
      <c r="Q576" s="83">
        <f t="shared" si="266"/>
      </c>
      <c r="R576" s="92">
        <f>R575+R572+R567+R562+R557+R552</f>
      </c>
      <c r="S576" s="87">
        <f>S575+S572+S567+S562+S557+S552</f>
      </c>
      <c r="T576" s="80">
        <f t="shared" si="160"/>
      </c>
      <c r="U576" s="80">
        <f t="shared" si="200"/>
      </c>
      <c r="V576" s="80">
        <f t="shared" si="63"/>
      </c>
      <c r="W576" s="92">
        <f>W575+W572+W567+W562+W557+W552</f>
      </c>
      <c r="X576" s="80">
        <f t="shared" si="117"/>
      </c>
      <c r="Y576" s="80">
        <f t="shared" si="648"/>
      </c>
      <c r="Z576" s="80">
        <f t="shared" si="807"/>
      </c>
      <c r="AA576" s="80">
        <f t="shared" si="221"/>
      </c>
      <c r="AB576" s="80">
        <f t="shared" si="286"/>
      </c>
      <c r="AC576" s="82">
        <f t="shared" si="138"/>
      </c>
      <c r="AD576" s="82">
        <f t="shared" si="180"/>
      </c>
      <c r="AE576" s="82">
        <f t="shared" si="42"/>
      </c>
      <c r="AF576" s="82">
        <f t="shared" si="97"/>
      </c>
      <c r="AG576" s="82">
        <f t="shared" si="668"/>
      </c>
      <c r="AH576" s="82">
        <f t="shared" si="827"/>
      </c>
      <c r="AI576" s="82">
        <f t="shared" si="246"/>
      </c>
      <c r="AJ576" s="84"/>
      <c r="AK576" s="92">
        <f>AK575+AK572+AK567+AK562+AK557+AK552</f>
      </c>
      <c r="AL576" s="92">
        <f>AL575+AL572+AL567+AL562+AL557+AL552</f>
      </c>
      <c r="AM576" s="92">
        <f>AM575+AM572+AM567+AM562+AM557+AM552</f>
      </c>
      <c r="AN576" s="92">
        <f>AN575+AN572+AN567+AN562+AN557+AN552</f>
      </c>
      <c r="AO576" s="92">
        <f>AO575+AO572+AO567+AO562+AO557+AO552</f>
      </c>
      <c r="AP576" s="92">
        <f>AP575+AP572+AP567+AP562+AP557+AP552</f>
      </c>
      <c r="AQ576" s="92">
        <f>AQ575+AQ572+AQ567+AQ562+AQ557+AQ552</f>
      </c>
      <c r="AR576" s="92">
        <f>AR575+AR572+AR567+AR562+AR557+AR552</f>
      </c>
      <c r="AS576" s="92">
        <f>AS575+AS572+AS567+AS562+AS557+AS552</f>
      </c>
      <c r="AT576" s="92">
        <f>AT575+AT572+AT567+AT562+AT557+AT552</f>
      </c>
      <c r="AU576" s="92">
        <f>AU575+AU572+AU567+AU562+AU557+AU552</f>
      </c>
      <c r="AV576" s="85"/>
      <c r="AW576" s="85"/>
      <c r="AX576" s="80">
        <f>AX572+AX567+AX562+AX557+AX575</f>
      </c>
    </row>
    <row r="577">
      <c r="A577" s="107"/>
      <c r="B577" s="7"/>
      <c r="C577" s="7"/>
      <c r="D577" s="7"/>
      <c r="E577" s="108"/>
      <c r="F577" s="109">
        <v>1100.92</v>
      </c>
      <c r="G577" s="110"/>
      <c r="H577" s="110"/>
      <c r="I577" s="111"/>
      <c r="J577" s="112">
        <f>J552+J557+J562+J567+J572+J575</f>
      </c>
      <c r="K577" s="112">
        <f>K552+K557+K562+K567+K572+K575</f>
      </c>
      <c r="L577" s="112">
        <f>L552+L557+L562+L567+L572+L575</f>
      </c>
      <c r="M577" s="112">
        <f>M552+M557+M562+M567+M572+M575</f>
      </c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11"/>
      <c r="AJ577" s="111"/>
      <c r="AK577" s="113">
        <f>AK578+AK579</f>
      </c>
      <c r="AL577" s="114">
        <f>AL578+AL579</f>
      </c>
      <c r="AM577" s="114">
        <f>AM578+AM579</f>
      </c>
      <c r="AN577" s="115">
        <f>AN578+AN579</f>
      </c>
      <c r="AO577" s="116">
        <f>AO578-AO576+AO552+120</f>
      </c>
      <c r="AP577" s="115">
        <f>AP578+AP579</f>
      </c>
      <c r="AQ577" s="117">
        <f>AQ578+AQ579</f>
      </c>
      <c r="AR577" s="118"/>
      <c r="AS577" s="114">
        <f>AS578+AS579</f>
      </c>
      <c r="AT577" s="113">
        <f>AT578+AT579</f>
      </c>
      <c r="AU577" s="117">
        <f>AU578+AU579</f>
      </c>
      <c r="AV577" s="7"/>
      <c r="AW577" s="119"/>
      <c r="AX577" s="7"/>
    </row>
    <row r="578">
      <c r="A578" s="107"/>
      <c r="B578" s="7"/>
      <c r="C578" s="7"/>
      <c r="D578" s="7"/>
      <c r="E578" s="7"/>
      <c r="F578" s="109"/>
      <c r="G578" s="110"/>
      <c r="H578" s="120"/>
      <c r="I578" s="111"/>
      <c r="J578" s="121">
        <f>J579-J577</f>
      </c>
      <c r="K578" s="121">
        <f>K579-K577</f>
      </c>
      <c r="L578" s="121">
        <f>L579-L577</f>
      </c>
      <c r="M578" s="121">
        <f>M579-M577</f>
      </c>
      <c r="N578" s="7"/>
      <c r="O578" s="108"/>
      <c r="P578" s="7"/>
      <c r="Q578" s="7"/>
      <c r="R578" s="7"/>
      <c r="S578" s="108"/>
      <c r="T578" s="108"/>
      <c r="U578" s="7"/>
      <c r="V578" s="7"/>
      <c r="W578" s="7"/>
      <c r="X578" s="107"/>
      <c r="Y578" s="107"/>
      <c r="Z578" s="107"/>
      <c r="AA578" s="107"/>
      <c r="AB578" s="7"/>
      <c r="AC578" s="107"/>
      <c r="AD578" s="107"/>
      <c r="AE578" s="107"/>
      <c r="AF578" s="107"/>
      <c r="AG578" s="107"/>
      <c r="AH578" s="107"/>
      <c r="AI578" s="111"/>
      <c r="AJ578" s="122" t="s">
        <v>118</v>
      </c>
      <c r="AK578" s="115"/>
      <c r="AL578" s="123"/>
      <c r="AM578" s="123"/>
      <c r="AN578" s="115"/>
      <c r="AO578" s="124">
        <v>117</v>
      </c>
      <c r="AP578" s="115"/>
      <c r="AQ578" s="125"/>
      <c r="AR578" s="118"/>
      <c r="AS578" s="123"/>
      <c r="AT578" s="115"/>
      <c r="AU578" s="125"/>
      <c r="AV578" s="7"/>
      <c r="AW578" s="119"/>
      <c r="AX578" s="7"/>
    </row>
    <row r="579">
      <c r="A579" s="107"/>
      <c r="B579" s="107"/>
      <c r="C579" s="107"/>
      <c r="D579" s="126"/>
      <c r="E579" s="7"/>
      <c r="F579" s="7"/>
      <c r="G579" s="120">
        <f>SUM(G577:G578)</f>
      </c>
      <c r="H579" s="120">
        <f>SUM(H577:H578)</f>
      </c>
      <c r="I579" s="7"/>
      <c r="J579" s="121" cm="1">
        <f t="array" ref="J579:J579">IMPORTRANGE("https://meimeiwangluo.feishu.cn/sheets/Sgl9soiuNhw97btSf20cZqcFnGh","'Sheet1'!B89")</f>
      </c>
      <c r="K579" s="127" cm="1">
        <f t="array" ref="K579:K579">IMPORTRANGE("https://meimeiwangluo.feishu.cn/sheets/Sgl9soiuNhw97btSf20cZqcFnGh","'Sheet1'!B91")</f>
      </c>
      <c r="L579" s="128" cm="1">
        <f t="array" ref="L579:L579">IMPORTRANGE("https://meimeiwangluo.feishu.cn/sheets/Sgl9soiuNhw97btSf20cZqcFnGh","'Sheet1'!C89")</f>
      </c>
      <c r="M579" s="127" cm="1">
        <f t="array" ref="M579:M579">IMPORTRANGE("https://meimeiwangluo.feishu.cn/sheets/Sgl9soiuNhw97btSf20cZqcFnGh","'Sheet1'!C91")</f>
      </c>
      <c r="N579" s="7"/>
      <c r="O579" s="7"/>
      <c r="P579" s="111"/>
      <c r="Q579" s="111"/>
      <c r="R579" s="129"/>
      <c r="S579" s="130"/>
      <c r="T579" s="111"/>
      <c r="U579" s="131"/>
      <c r="V579" s="126"/>
      <c r="W579" s="132"/>
      <c r="X579" s="107"/>
      <c r="Y579" s="107"/>
      <c r="Z579" s="107"/>
      <c r="AA579" s="107"/>
      <c r="AB579" s="7"/>
      <c r="AC579" s="107"/>
      <c r="AD579" s="107"/>
      <c r="AE579" s="107"/>
      <c r="AF579" s="107"/>
      <c r="AG579" s="107"/>
      <c r="AH579" s="107"/>
      <c r="AI579" s="111"/>
      <c r="AJ579" s="133" t="s">
        <v>119</v>
      </c>
      <c r="AK579" s="115"/>
      <c r="AL579" s="123"/>
      <c r="AM579" s="123"/>
      <c r="AN579" s="115"/>
      <c r="AO579" s="116"/>
      <c r="AP579" s="115"/>
      <c r="AQ579" s="125"/>
      <c r="AR579" s="118"/>
      <c r="AS579" s="123"/>
      <c r="AT579" s="115"/>
      <c r="AU579" s="125"/>
      <c r="AV579" s="119"/>
      <c r="AW579" s="119"/>
      <c r="AX579" s="7"/>
    </row>
    <row r="580">
      <c r="B580" s="134"/>
      <c r="D580" s="135"/>
      <c r="G580" s="120">
        <f>G577-G578</f>
      </c>
      <c r="H580" s="120">
        <f>H577-H578</f>
      </c>
      <c r="Q580" s="134"/>
      <c r="R580" s="134"/>
      <c r="AO580" s="134"/>
    </row>
  </sheetData>
  <mergeCells>
    <mergeCell ref="B576:E576"/>
    <mergeCell ref="B575:E575"/>
    <mergeCell ref="B572:E572"/>
    <mergeCell ref="B567:E567"/>
    <mergeCell ref="B562:E562"/>
    <mergeCell ref="B557:E557"/>
    <mergeCell ref="B552:E552"/>
    <mergeCell ref="A550:A576"/>
    <mergeCell ref="J548:S548"/>
    <mergeCell ref="F548:I548"/>
    <mergeCell ref="T548:Y548"/>
    <mergeCell ref="Z548:AI548"/>
    <mergeCell ref="AK548:AU548"/>
    <mergeCell ref="A547:A549"/>
    <mergeCell ref="B547:E548"/>
    <mergeCell ref="F547:Y547"/>
    <mergeCell ref="Z547:AI547"/>
    <mergeCell ref="AK547:AU547"/>
    <mergeCell ref="AV547:AW547"/>
    <mergeCell ref="AX547:AX548"/>
    <mergeCell ref="B516:E516"/>
    <mergeCell ref="B515:E515"/>
    <mergeCell ref="B512:E512"/>
    <mergeCell ref="B508:E508"/>
    <mergeCell ref="B503:E503"/>
    <mergeCell ref="B498:E498"/>
    <mergeCell ref="B492:E492"/>
    <mergeCell ref="A490:A516"/>
    <mergeCell ref="J488:S488"/>
    <mergeCell ref="F488:I488"/>
    <mergeCell ref="T488:Y488"/>
    <mergeCell ref="Z488:AI488"/>
    <mergeCell ref="AK488:AU488"/>
    <mergeCell ref="A487:A489"/>
    <mergeCell ref="B487:E488"/>
    <mergeCell ref="F487:Y487"/>
    <mergeCell ref="Z487:AI487"/>
    <mergeCell ref="AK487:AU487"/>
    <mergeCell ref="AV487:AW487"/>
    <mergeCell ref="AX487:AX488"/>
    <mergeCell ref="B426:E426"/>
    <mergeCell ref="B425:E425"/>
    <mergeCell ref="B422:E422"/>
    <mergeCell ref="A400:A426"/>
    <mergeCell ref="B417:E417"/>
    <mergeCell ref="B412:E412"/>
    <mergeCell ref="B407:E407"/>
    <mergeCell ref="B402:E402"/>
    <mergeCell ref="J398:S398"/>
    <mergeCell ref="F398:I398"/>
    <mergeCell ref="T398:Y398"/>
    <mergeCell ref="Z398:AI398"/>
    <mergeCell ref="AK398:AU398"/>
    <mergeCell ref="A397:A399"/>
    <mergeCell ref="B397:E398"/>
    <mergeCell ref="F397:Y397"/>
    <mergeCell ref="Z397:AI397"/>
    <mergeCell ref="AK397:AU397"/>
    <mergeCell ref="AV397:AW397"/>
    <mergeCell ref="AX397:AX398"/>
    <mergeCell ref="A340:A366"/>
    <mergeCell ref="B359:E359"/>
    <mergeCell ref="B362:E362"/>
    <mergeCell ref="B365:E365"/>
    <mergeCell ref="B366:E366"/>
    <mergeCell ref="B354:E354"/>
    <mergeCell ref="B348:E348"/>
    <mergeCell ref="B342:E342"/>
    <mergeCell ref="AK338:AU338"/>
    <mergeCell ref="Z338:AI338"/>
    <mergeCell ref="T338:Y338"/>
    <mergeCell ref="F338:I338"/>
    <mergeCell ref="J338:S338"/>
    <mergeCell ref="AX337:AX338"/>
    <mergeCell ref="AV337:AW337"/>
    <mergeCell ref="AK337:AU337"/>
    <mergeCell ref="Z337:AI337"/>
    <mergeCell ref="F337:Y337"/>
    <mergeCell ref="B337:E338"/>
    <mergeCell ref="A337:A339"/>
    <mergeCell ref="A223:A246"/>
    <mergeCell ref="AX213:AX214"/>
    <mergeCell ref="AV213:AW213"/>
    <mergeCell ref="AK213:AU213"/>
    <mergeCell ref="Z213:AI213"/>
    <mergeCell ref="F213:Y213"/>
    <mergeCell ref="B213:E214"/>
    <mergeCell ref="A213:A215"/>
    <mergeCell ref="AK214:AU214"/>
    <mergeCell ref="Z214:AI214"/>
    <mergeCell ref="T214:Y214"/>
    <mergeCell ref="F214:I214"/>
    <mergeCell ref="A216:A219"/>
    <mergeCell ref="B218:E218"/>
    <mergeCell ref="B219:E219"/>
    <mergeCell ref="AX220:AX221"/>
    <mergeCell ref="AV220:AW220"/>
    <mergeCell ref="AK220:AU220"/>
    <mergeCell ref="Z220:AI220"/>
    <mergeCell ref="F220:Y220"/>
    <mergeCell ref="B220:E221"/>
    <mergeCell ref="A220:A222"/>
    <mergeCell ref="AK221:AU221"/>
    <mergeCell ref="Z221:AI221"/>
    <mergeCell ref="T221:Y221"/>
    <mergeCell ref="J221:S221"/>
    <mergeCell ref="F221:I221"/>
    <mergeCell ref="B227:E227"/>
    <mergeCell ref="B232:E232"/>
    <mergeCell ref="B237:E237"/>
    <mergeCell ref="B242:E242"/>
    <mergeCell ref="B245:E245"/>
    <mergeCell ref="B246:E246"/>
    <mergeCell ref="B193:E193"/>
    <mergeCell ref="B212:E212"/>
    <mergeCell ref="B211:E211"/>
    <mergeCell ref="B208:E208"/>
    <mergeCell ref="B203:E203"/>
    <mergeCell ref="B198:E198"/>
    <mergeCell ref="B188:E188"/>
    <mergeCell ref="A186:A212"/>
    <mergeCell ref="F184:I184"/>
    <mergeCell ref="T184:Y184"/>
    <mergeCell ref="AK184:AU184"/>
    <mergeCell ref="A183:A185"/>
    <mergeCell ref="B183:E184"/>
    <mergeCell ref="F183:Y183"/>
    <mergeCell ref="AK183:AU183"/>
    <mergeCell ref="AV183:AW183"/>
    <mergeCell ref="AX183:AX184"/>
    <mergeCell ref="B182:E182"/>
    <mergeCell ref="B181:E181"/>
    <mergeCell ref="B178:E178"/>
    <mergeCell ref="B173:E173"/>
    <mergeCell ref="B168:E168"/>
    <mergeCell ref="B163:E163"/>
    <mergeCell ref="B158:E158"/>
    <mergeCell ref="A156:A182"/>
    <mergeCell ref="F154:I154"/>
    <mergeCell ref="T154:Y154"/>
    <mergeCell ref="AK154:AU154"/>
    <mergeCell ref="A153:A155"/>
    <mergeCell ref="B153:E154"/>
    <mergeCell ref="F153:Y153"/>
    <mergeCell ref="AK153:AU153"/>
    <mergeCell ref="AV153:AW153"/>
    <mergeCell ref="AX153:AX154"/>
    <mergeCell ref="B152:E152"/>
    <mergeCell ref="B151:E151"/>
    <mergeCell ref="B148:E148"/>
    <mergeCell ref="B143:E143"/>
    <mergeCell ref="B138:E138"/>
    <mergeCell ref="B133:E133"/>
    <mergeCell ref="B128:E128"/>
    <mergeCell ref="A126:A152"/>
    <mergeCell ref="F124:I124"/>
    <mergeCell ref="T124:Y124"/>
    <mergeCell ref="AK124:AU124"/>
    <mergeCell ref="A123:A125"/>
    <mergeCell ref="B123:E124"/>
    <mergeCell ref="F123:Y123"/>
    <mergeCell ref="AK123:AU123"/>
    <mergeCell ref="AV123:AW123"/>
    <mergeCell ref="AX123:AX124"/>
    <mergeCell ref="B122:E122"/>
    <mergeCell ref="B121:E121"/>
    <mergeCell ref="B118:E118"/>
    <mergeCell ref="B113:E113"/>
    <mergeCell ref="B108:E108"/>
    <mergeCell ref="B103:E103"/>
    <mergeCell ref="B98:E98"/>
    <mergeCell ref="A96:A122"/>
    <mergeCell ref="F94:I94"/>
    <mergeCell ref="T94:Y94"/>
    <mergeCell ref="AK94:AU94"/>
    <mergeCell ref="A93:A95"/>
    <mergeCell ref="B93:E94"/>
    <mergeCell ref="F93:Y93"/>
    <mergeCell ref="AK93:AU93"/>
    <mergeCell ref="AV93:AW93"/>
    <mergeCell ref="AX93:AX94"/>
    <mergeCell ref="B92:E92"/>
    <mergeCell ref="B91:E91"/>
    <mergeCell ref="B88:E88"/>
    <mergeCell ref="B83:E83"/>
    <mergeCell ref="B78:E78"/>
    <mergeCell ref="B73:E73"/>
    <mergeCell ref="B68:E68"/>
    <mergeCell ref="A66:A92"/>
    <mergeCell ref="F64:I64"/>
    <mergeCell ref="T64:Y64"/>
    <mergeCell ref="AK64:AU64"/>
    <mergeCell ref="A63:A65"/>
    <mergeCell ref="B63:E64"/>
    <mergeCell ref="F63:Y63"/>
    <mergeCell ref="AK63:AU63"/>
    <mergeCell ref="AV63:AW63"/>
    <mergeCell ref="AX63:AX64"/>
    <mergeCell ref="A1:A3"/>
    <mergeCell ref="B1:E2"/>
    <mergeCell ref="F1:Y1"/>
    <mergeCell ref="Z1:AI1"/>
    <mergeCell ref="AK1:AU1"/>
    <mergeCell ref="AV1:AW1"/>
    <mergeCell ref="AX1:AX2"/>
    <mergeCell ref="F2:I2"/>
    <mergeCell ref="J2:S2"/>
    <mergeCell ref="T2:Y2"/>
    <mergeCell ref="Z2:AI2"/>
    <mergeCell ref="AK2:AU2"/>
    <mergeCell ref="B8:E8"/>
    <mergeCell ref="B13:E13"/>
    <mergeCell ref="B18:E18"/>
    <mergeCell ref="B23:E23"/>
    <mergeCell ref="B28:E28"/>
    <mergeCell ref="B32:E32"/>
    <mergeCell ref="B31:E31"/>
    <mergeCell ref="A4:A32"/>
    <mergeCell ref="A33:A35"/>
    <mergeCell ref="B33:E34"/>
    <mergeCell ref="F33:Y33"/>
    <mergeCell ref="AK33:AU33"/>
    <mergeCell ref="AV33:AW33"/>
    <mergeCell ref="AX33:AX34"/>
    <mergeCell ref="F34:I34"/>
    <mergeCell ref="J34:S34"/>
    <mergeCell ref="T34:Y34"/>
    <mergeCell ref="AK34:AU34"/>
    <mergeCell ref="B38:E38"/>
    <mergeCell ref="B43:E43"/>
    <mergeCell ref="B48:E48"/>
    <mergeCell ref="B53:E53"/>
    <mergeCell ref="B58:E58"/>
    <mergeCell ref="B62:E62"/>
    <mergeCell ref="B61:E61"/>
    <mergeCell ref="A36:A62"/>
    <mergeCell ref="AX247:AX248"/>
    <mergeCell ref="AV247:AW247"/>
    <mergeCell ref="AK247:AU247"/>
    <mergeCell ref="Z247:AI247"/>
    <mergeCell ref="F247:Y247"/>
    <mergeCell ref="B247:E248"/>
    <mergeCell ref="A247:A249"/>
    <mergeCell ref="AK248:AU248"/>
    <mergeCell ref="Z248:AI248"/>
    <mergeCell ref="T248:Y248"/>
    <mergeCell ref="F248:I248"/>
    <mergeCell ref="B276:E276"/>
    <mergeCell ref="B275:E275"/>
    <mergeCell ref="B272:E272"/>
    <mergeCell ref="B267:E267"/>
    <mergeCell ref="B262:E262"/>
    <mergeCell ref="B257:E257"/>
    <mergeCell ref="B252:E252"/>
    <mergeCell ref="A250:A276"/>
    <mergeCell ref="J64:S64"/>
    <mergeCell ref="J94:S94"/>
    <mergeCell ref="J124:S124"/>
    <mergeCell ref="J154:S154"/>
    <mergeCell ref="J184:S184"/>
    <mergeCell ref="J214:S214"/>
    <mergeCell ref="J248:S248"/>
    <mergeCell ref="AX277:AX278"/>
    <mergeCell ref="AV277:AW277"/>
    <mergeCell ref="AK277:AU277"/>
    <mergeCell ref="Z277:AI277"/>
    <mergeCell ref="F277:Y277"/>
    <mergeCell ref="B277:E278"/>
    <mergeCell ref="A277:A279"/>
    <mergeCell ref="AK278:AU278"/>
    <mergeCell ref="Z278:AI278"/>
    <mergeCell ref="T278:Y278"/>
    <mergeCell ref="F278:I278"/>
    <mergeCell ref="J278:S278"/>
    <mergeCell ref="A280:A306"/>
    <mergeCell ref="B282:E282"/>
    <mergeCell ref="B287:E287"/>
    <mergeCell ref="B292:E292"/>
    <mergeCell ref="B297:E297"/>
    <mergeCell ref="B302:E302"/>
    <mergeCell ref="B305:E305"/>
    <mergeCell ref="B306:E306"/>
    <mergeCell ref="AX307:AX308"/>
    <mergeCell ref="AV307:AW307"/>
    <mergeCell ref="AK307:AU307"/>
    <mergeCell ref="Z307:AI307"/>
    <mergeCell ref="F307:Y307"/>
    <mergeCell ref="B307:E308"/>
    <mergeCell ref="A307:A309"/>
    <mergeCell ref="AK308:AU308"/>
    <mergeCell ref="Z308:AI308"/>
    <mergeCell ref="T308:Y308"/>
    <mergeCell ref="F308:I308"/>
    <mergeCell ref="J308:S308"/>
    <mergeCell ref="B312:E312"/>
    <mergeCell ref="B318:E318"/>
    <mergeCell ref="A310:A336"/>
    <mergeCell ref="B324:E324"/>
    <mergeCell ref="B327:E327"/>
    <mergeCell ref="B332:E332"/>
    <mergeCell ref="B335:E335"/>
    <mergeCell ref="B336:E336"/>
    <mergeCell ref="AX367:AX368"/>
    <mergeCell ref="AV367:AW367"/>
    <mergeCell ref="AK367:AU367"/>
    <mergeCell ref="Z367:AI367"/>
    <mergeCell ref="F367:Y367"/>
    <mergeCell ref="B367:E368"/>
    <mergeCell ref="A367:A369"/>
    <mergeCell ref="AK368:AU368"/>
    <mergeCell ref="Z368:AI368"/>
    <mergeCell ref="T368:Y368"/>
    <mergeCell ref="F368:I368"/>
    <mergeCell ref="J368:S368"/>
    <mergeCell ref="A370:A396"/>
    <mergeCell ref="B372:E372"/>
    <mergeCell ref="B378:E378"/>
    <mergeCell ref="B384:E384"/>
    <mergeCell ref="B389:E389"/>
    <mergeCell ref="B392:E392"/>
    <mergeCell ref="B395:E395"/>
    <mergeCell ref="B396:E396"/>
    <mergeCell ref="A427:A429"/>
    <mergeCell ref="B427:E428"/>
    <mergeCell ref="F427:Y427"/>
    <mergeCell ref="Z427:AI427"/>
    <mergeCell ref="AK427:AU427"/>
    <mergeCell ref="AV427:AW427"/>
    <mergeCell ref="AX427:AX428"/>
    <mergeCell ref="J428:S428"/>
    <mergeCell ref="F428:I428"/>
    <mergeCell ref="T428:Y428"/>
    <mergeCell ref="Z428:AI428"/>
    <mergeCell ref="AK428:AU428"/>
    <mergeCell ref="A430:A456"/>
    <mergeCell ref="B432:E432"/>
    <mergeCell ref="B437:E437"/>
    <mergeCell ref="B442:E442"/>
    <mergeCell ref="B447:E447"/>
    <mergeCell ref="B452:E452"/>
    <mergeCell ref="B455:E455"/>
    <mergeCell ref="B456:E456"/>
    <mergeCell ref="A457:A459"/>
    <mergeCell ref="B457:E458"/>
    <mergeCell ref="F457:Y457"/>
    <mergeCell ref="Z457:AI457"/>
    <mergeCell ref="AK457:AU457"/>
    <mergeCell ref="AV457:AW457"/>
    <mergeCell ref="AX457:AX458"/>
    <mergeCell ref="J458:S458"/>
    <mergeCell ref="F458:I458"/>
    <mergeCell ref="T458:Y458"/>
    <mergeCell ref="Z458:AI458"/>
    <mergeCell ref="AK458:AU458"/>
    <mergeCell ref="B462:E462"/>
    <mergeCell ref="B486:E486"/>
    <mergeCell ref="B485:E485"/>
    <mergeCell ref="B482:E482"/>
    <mergeCell ref="B478:E478"/>
    <mergeCell ref="B473:E473"/>
    <mergeCell ref="B468:E468"/>
    <mergeCell ref="A460:A486"/>
    <mergeCell ref="A517:A519"/>
    <mergeCell ref="B517:E518"/>
    <mergeCell ref="F517:Y517"/>
    <mergeCell ref="Z517:AI517"/>
    <mergeCell ref="AK517:AU517"/>
    <mergeCell ref="AV517:AW517"/>
    <mergeCell ref="AX517:AX518"/>
    <mergeCell ref="J518:S518"/>
    <mergeCell ref="F518:I518"/>
    <mergeCell ref="T518:Y518"/>
    <mergeCell ref="Z518:AI518"/>
    <mergeCell ref="AK518:AU518"/>
    <mergeCell ref="A520:A546"/>
    <mergeCell ref="B522:E522"/>
    <mergeCell ref="B527:E527"/>
    <mergeCell ref="B532:E532"/>
    <mergeCell ref="B537:E537"/>
    <mergeCell ref="B542:E542"/>
    <mergeCell ref="B545:E545"/>
    <mergeCell ref="B546:E546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50" min="50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47" min="47" style="0" width="11.211267605633802"/>
  </cols>
  <sheetData>
    <row r="1">
      <c r="A1" s="136"/>
      <c r="B1" s="137" t="s">
        <v>120</v>
      </c>
      <c r="C1" s="137"/>
      <c r="D1" s="137"/>
      <c r="E1" s="137"/>
      <c r="F1" s="138" t="s">
        <v>121</v>
      </c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9" t="s">
        <v>122</v>
      </c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40" t="s">
        <v>123</v>
      </c>
      <c r="AW1" s="140"/>
      <c r="AX1" s="141" t="s">
        <v>124</v>
      </c>
    </row>
    <row r="2">
      <c r="A2" s="136"/>
      <c r="B2" s="137"/>
      <c r="C2" s="137"/>
      <c r="D2" s="137"/>
      <c r="E2" s="137"/>
      <c r="F2" s="142" t="s">
        <v>125</v>
      </c>
      <c r="G2" s="142"/>
      <c r="H2" s="142"/>
      <c r="I2" s="142"/>
      <c r="J2" s="143" t="s">
        <v>126</v>
      </c>
      <c r="K2" s="143"/>
      <c r="L2" s="143"/>
      <c r="M2" s="143"/>
      <c r="N2" s="143"/>
      <c r="O2" s="143"/>
      <c r="P2" s="143"/>
      <c r="Q2" s="143"/>
      <c r="R2" s="143"/>
      <c r="S2" s="143"/>
      <c r="T2" s="144" t="s">
        <v>127</v>
      </c>
      <c r="U2" s="144"/>
      <c r="V2" s="144"/>
      <c r="W2" s="144"/>
      <c r="X2" s="144"/>
      <c r="Y2" s="144"/>
      <c r="Z2" s="145" t="s">
        <v>128</v>
      </c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6" t="s">
        <v>129</v>
      </c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7"/>
      <c r="AW2" s="148"/>
      <c r="AX2" s="141"/>
    </row>
    <row r="3">
      <c r="A3" s="136"/>
      <c r="B3" s="149" t="s">
        <v>130</v>
      </c>
      <c r="C3" s="150" t="s">
        <v>131</v>
      </c>
      <c r="D3" s="151" t="s">
        <v>132</v>
      </c>
      <c r="E3" s="152" t="s">
        <v>133</v>
      </c>
      <c r="F3" s="153" t="s">
        <v>134</v>
      </c>
      <c r="G3" s="142" t="s">
        <v>135</v>
      </c>
      <c r="H3" s="154" t="s">
        <v>136</v>
      </c>
      <c r="I3" s="155" t="s">
        <v>137</v>
      </c>
      <c r="J3" s="156" t="s">
        <v>138</v>
      </c>
      <c r="K3" s="157" t="s">
        <v>139</v>
      </c>
      <c r="L3" s="158" t="s">
        <v>140</v>
      </c>
      <c r="M3" s="157" t="s">
        <v>141</v>
      </c>
      <c r="N3" s="157" t="s">
        <v>142</v>
      </c>
      <c r="O3" s="157" t="s">
        <v>143</v>
      </c>
      <c r="P3" s="159" t="s">
        <v>144</v>
      </c>
      <c r="Q3" s="157" t="s">
        <v>145</v>
      </c>
      <c r="R3" s="156" t="s">
        <v>146</v>
      </c>
      <c r="S3" s="160" t="s">
        <v>147</v>
      </c>
      <c r="T3" s="144" t="s">
        <v>148</v>
      </c>
      <c r="U3" s="144" t="s">
        <v>149</v>
      </c>
      <c r="V3" s="144" t="s">
        <v>150</v>
      </c>
      <c r="W3" s="161" t="s">
        <v>151</v>
      </c>
      <c r="X3" s="144" t="s">
        <v>152</v>
      </c>
      <c r="Y3" s="162" t="s">
        <v>153</v>
      </c>
      <c r="Z3" s="163" t="s">
        <v>154</v>
      </c>
      <c r="AA3" s="164" t="s">
        <v>155</v>
      </c>
      <c r="AB3" s="165" t="s">
        <v>156</v>
      </c>
      <c r="AC3" s="164" t="s">
        <v>157</v>
      </c>
      <c r="AD3" s="164" t="s">
        <v>158</v>
      </c>
      <c r="AE3" s="166" t="s">
        <v>159</v>
      </c>
      <c r="AF3" s="164" t="s">
        <v>160</v>
      </c>
      <c r="AG3" s="164" t="s">
        <v>161</v>
      </c>
      <c r="AH3" s="164" t="s">
        <v>162</v>
      </c>
      <c r="AI3" s="166" t="s">
        <v>163</v>
      </c>
      <c r="AJ3" s="166" t="s">
        <v>164</v>
      </c>
      <c r="AK3" s="146" t="s">
        <v>165</v>
      </c>
      <c r="AL3" s="146" t="s">
        <v>166</v>
      </c>
      <c r="AM3" s="146" t="s">
        <v>167</v>
      </c>
      <c r="AN3" s="146" t="s">
        <v>168</v>
      </c>
      <c r="AO3" s="167" t="s">
        <v>169</v>
      </c>
      <c r="AP3" s="167" t="s">
        <v>170</v>
      </c>
      <c r="AQ3" s="146" t="s">
        <v>171</v>
      </c>
      <c r="AR3" s="146" t="s">
        <v>172</v>
      </c>
      <c r="AS3" s="146" t="s">
        <v>173</v>
      </c>
      <c r="AT3" s="146" t="s">
        <v>174</v>
      </c>
      <c r="AU3" s="146" t="s">
        <v>175</v>
      </c>
      <c r="AV3" s="147"/>
      <c r="AW3" s="148"/>
      <c r="AX3" s="141" t="s">
        <v>176</v>
      </c>
    </row>
    <row r="4">
      <c r="A4" s="168" t="s">
        <v>177</v>
      </c>
      <c r="B4" s="169" t="s">
        <v>178</v>
      </c>
      <c r="C4" s="170" t="s">
        <v>179</v>
      </c>
      <c r="D4" s="171" t="s">
        <v>180</v>
      </c>
      <c r="E4" s="172" t="s">
        <v>181</v>
      </c>
      <c r="F4" s="173">
        <f t="shared" ref="F4:F7" si="160">G4+H4+I4</f>
      </c>
      <c r="G4" s="174">
        <v>1349.59</v>
      </c>
      <c r="H4" s="175">
        <v>1452.67</v>
      </c>
      <c r="I4" s="176">
        <v>0</v>
      </c>
      <c r="J4" s="177">
        <v>2</v>
      </c>
      <c r="K4" s="178">
        <v>6364.220000000001</v>
      </c>
      <c r="L4" s="179">
        <v>0</v>
      </c>
      <c r="M4" s="178">
        <v>0</v>
      </c>
      <c r="N4" s="180">
        <v>0</v>
      </c>
      <c r="O4" s="181">
        <f t="shared" ref="O4:O6" si="35">N4/R4</f>
      </c>
      <c r="P4" s="176"/>
      <c r="Q4" s="182">
        <f t="shared" ref="Q4:Q6" si="1180">P4/R4</f>
      </c>
      <c r="R4" s="177">
        <f t="shared" ref="R4:R7" si="810">J4+L4</f>
      </c>
      <c r="S4" s="178">
        <f t="shared" ref="S4:S7" si="960">K4+M4</f>
      </c>
      <c r="T4" s="183">
        <f t="shared" ref="T4:T32" si="593">S4/F4</f>
      </c>
      <c r="U4" s="183">
        <f t="shared" ref="U4:U32" si="515">S4/(F4+(AX4*500)+F4*3%)</f>
      </c>
      <c r="V4" s="183">
        <f t="shared" ref="V4:V6" si="444">S4/R4</f>
      </c>
      <c r="W4" s="184">
        <v>2</v>
      </c>
      <c r="X4" s="183">
        <f t="shared" ref="X4:X27" si="358">F4/W4</f>
      </c>
      <c r="Y4" s="183">
        <f t="shared" ref="Y4:Y27" si="310">F4/R4</f>
      </c>
      <c r="Z4" s="183">
        <f t="shared" ref="Z4:Z27" si="77">F4/AL4</f>
      </c>
      <c r="AA4" s="183">
        <f t="shared" ref="AA4:AA32" si="1261">F4/AK4*1000</f>
      </c>
      <c r="AB4" s="183">
        <f t="shared" ref="AB4:AB32" si="1110">F4/AN4</f>
      </c>
      <c r="AC4" s="181">
        <f t="shared" ref="AC4:AC32" si="625">AL4/AK4</f>
      </c>
      <c r="AD4" s="181">
        <f t="shared" ref="AD4:AD32" si="547">AN4/AM4</f>
      </c>
      <c r="AE4" s="181">
        <f t="shared" ref="AE4:AE32" si="477">AP4/AM4</f>
      </c>
      <c r="AF4" s="181">
        <f t="shared" ref="AF4:AF32" si="406">R4/AP4</f>
      </c>
      <c r="AG4" s="181">
        <f t="shared" ref="AG4:AG32" si="125">AR4/AN4</f>
      </c>
      <c r="AH4" s="181">
        <f t="shared" ref="AH4:AH32" si="0">R4/AR4</f>
      </c>
      <c r="AI4" s="181">
        <f t="shared" ref="AI4:AI32" si="1145">AQ4/AP4</f>
      </c>
      <c r="AJ4" s="180">
        <v>67</v>
      </c>
      <c r="AK4" s="177">
        <v>33674</v>
      </c>
      <c r="AL4" s="177">
        <v>710</v>
      </c>
      <c r="AM4" s="177">
        <v>787</v>
      </c>
      <c r="AN4" s="185">
        <v>90</v>
      </c>
      <c r="AO4" s="186">
        <v>19</v>
      </c>
      <c r="AP4" s="187">
        <v>77</v>
      </c>
      <c r="AQ4" s="188">
        <v>84</v>
      </c>
      <c r="AR4" s="189">
        <v>2</v>
      </c>
      <c r="AS4" s="177">
        <v>6</v>
      </c>
      <c r="AT4" s="177">
        <v>0</v>
      </c>
      <c r="AU4" s="180">
        <v>23</v>
      </c>
      <c r="AV4" s="190"/>
      <c r="AW4" s="190"/>
      <c r="AX4" s="191">
        <f t="shared" ref="AX4:AX7" si="660">COUNT(AU4)</f>
      </c>
    </row>
    <row r="5">
      <c r="A5" s="168"/>
      <c r="B5" s="169" t="s">
        <v>178</v>
      </c>
      <c r="C5" s="192" t="s">
        <v>179</v>
      </c>
      <c r="D5" s="171" t="s">
        <v>180</v>
      </c>
      <c r="E5" s="193" t="s">
        <v>182</v>
      </c>
      <c r="F5" s="194">
        <f t="shared" si="160"/>
      </c>
      <c r="G5" s="195">
        <v>565.18</v>
      </c>
      <c r="H5" s="195">
        <v>874.19</v>
      </c>
      <c r="I5" s="196">
        <v>0</v>
      </c>
      <c r="J5" s="180">
        <v>0</v>
      </c>
      <c r="K5" s="197">
        <v>0</v>
      </c>
      <c r="L5" s="189">
        <v>0</v>
      </c>
      <c r="M5" s="197">
        <v>0</v>
      </c>
      <c r="N5" s="180">
        <v>0</v>
      </c>
      <c r="O5" s="181">
        <f t="shared" si="35"/>
      </c>
      <c r="P5" s="176"/>
      <c r="Q5" s="182">
        <f t="shared" si="1180"/>
      </c>
      <c r="R5" s="177">
        <f t="shared" si="810"/>
      </c>
      <c r="S5" s="178">
        <f t="shared" si="960"/>
      </c>
      <c r="T5" s="183">
        <f t="shared" si="593"/>
      </c>
      <c r="U5" s="183">
        <f t="shared" si="515"/>
      </c>
      <c r="V5" s="183">
        <f t="shared" si="444"/>
      </c>
      <c r="W5" s="184">
        <v>0</v>
      </c>
      <c r="X5" s="183">
        <f t="shared" si="358"/>
      </c>
      <c r="Y5" s="183">
        <f t="shared" si="310"/>
      </c>
      <c r="Z5" s="183">
        <f t="shared" si="77"/>
      </c>
      <c r="AA5" s="183">
        <f t="shared" si="1261"/>
      </c>
      <c r="AB5" s="183">
        <f t="shared" si="1110"/>
      </c>
      <c r="AC5" s="181">
        <f t="shared" si="625"/>
      </c>
      <c r="AD5" s="181">
        <f t="shared" si="547"/>
      </c>
      <c r="AE5" s="181">
        <f t="shared" si="477"/>
      </c>
      <c r="AF5" s="181">
        <f t="shared" si="406"/>
      </c>
      <c r="AG5" s="181">
        <f t="shared" si="125"/>
      </c>
      <c r="AH5" s="181">
        <f t="shared" si="0"/>
      </c>
      <c r="AI5" s="181">
        <f t="shared" si="1145"/>
      </c>
      <c r="AJ5" s="180">
        <v>68</v>
      </c>
      <c r="AK5" s="177">
        <v>18247</v>
      </c>
      <c r="AL5" s="177">
        <v>376</v>
      </c>
      <c r="AM5" s="177">
        <v>456</v>
      </c>
      <c r="AN5" s="177">
        <v>61</v>
      </c>
      <c r="AO5" s="198">
        <v>7</v>
      </c>
      <c r="AP5" s="199">
        <v>32</v>
      </c>
      <c r="AQ5" s="179">
        <v>50</v>
      </c>
      <c r="AR5" s="189">
        <v>1</v>
      </c>
      <c r="AS5" s="177">
        <v>2</v>
      </c>
      <c r="AT5" s="177">
        <v>4</v>
      </c>
      <c r="AU5" s="177">
        <v>25</v>
      </c>
      <c r="AV5" s="190"/>
      <c r="AW5" s="190"/>
      <c r="AX5" s="191">
        <f t="shared" si="660"/>
      </c>
    </row>
    <row r="6">
      <c r="A6" s="168"/>
      <c r="B6" s="200" t="s">
        <v>183</v>
      </c>
      <c r="C6" s="192" t="s">
        <v>179</v>
      </c>
      <c r="D6" s="171" t="s">
        <v>180</v>
      </c>
      <c r="E6" s="201" t="s">
        <v>184</v>
      </c>
      <c r="F6" s="194">
        <f t="shared" si="160"/>
      </c>
      <c r="G6" s="197">
        <v>334.44</v>
      </c>
      <c r="H6" s="178">
        <v>496.45</v>
      </c>
      <c r="I6" s="196">
        <v>0</v>
      </c>
      <c r="J6" s="180">
        <v>1</v>
      </c>
      <c r="K6" s="197">
        <v>3815.960000000021</v>
      </c>
      <c r="L6" s="189">
        <v>0</v>
      </c>
      <c r="M6" s="197">
        <v>0</v>
      </c>
      <c r="N6" s="180">
        <v>0</v>
      </c>
      <c r="O6" s="181">
        <f t="shared" si="35"/>
      </c>
      <c r="P6" s="176"/>
      <c r="Q6" s="182">
        <f t="shared" si="1180"/>
      </c>
      <c r="R6" s="177">
        <f t="shared" si="810"/>
      </c>
      <c r="S6" s="178">
        <f t="shared" si="960"/>
      </c>
      <c r="T6" s="183">
        <f t="shared" si="593"/>
      </c>
      <c r="U6" s="183">
        <f t="shared" si="515"/>
      </c>
      <c r="V6" s="183">
        <f t="shared" si="444"/>
      </c>
      <c r="W6" s="184">
        <v>0</v>
      </c>
      <c r="X6" s="183">
        <f t="shared" si="358"/>
      </c>
      <c r="Y6" s="183">
        <f t="shared" si="310"/>
      </c>
      <c r="Z6" s="183">
        <f t="shared" si="77"/>
      </c>
      <c r="AA6" s="183">
        <f t="shared" si="1261"/>
      </c>
      <c r="AB6" s="183">
        <f t="shared" si="1110"/>
      </c>
      <c r="AC6" s="181">
        <f t="shared" si="625"/>
      </c>
      <c r="AD6" s="181">
        <f t="shared" si="547"/>
      </c>
      <c r="AE6" s="181">
        <f t="shared" si="477"/>
      </c>
      <c r="AF6" s="181">
        <f t="shared" si="406"/>
      </c>
      <c r="AG6" s="181">
        <f t="shared" si="125"/>
      </c>
      <c r="AH6" s="181">
        <f t="shared" si="0"/>
      </c>
      <c r="AI6" s="181">
        <f t="shared" si="1145"/>
      </c>
      <c r="AJ6" s="180">
        <v>69</v>
      </c>
      <c r="AK6" s="177">
        <v>11787</v>
      </c>
      <c r="AL6" s="177">
        <v>310</v>
      </c>
      <c r="AM6" s="177">
        <v>357</v>
      </c>
      <c r="AN6" s="177">
        <v>43</v>
      </c>
      <c r="AO6" s="189">
        <v>6</v>
      </c>
      <c r="AP6" s="177">
        <v>16</v>
      </c>
      <c r="AQ6" s="179">
        <v>33</v>
      </c>
      <c r="AR6" s="189">
        <v>1</v>
      </c>
      <c r="AS6" s="180">
        <v>2</v>
      </c>
      <c r="AT6" s="180">
        <v>0</v>
      </c>
      <c r="AU6" s="180">
        <v>9</v>
      </c>
      <c r="AV6" s="190"/>
      <c r="AW6" s="190"/>
      <c r="AX6" s="191">
        <f t="shared" si="660"/>
      </c>
    </row>
    <row r="7">
      <c r="A7" s="168"/>
      <c r="B7" s="200" t="s">
        <v>183</v>
      </c>
      <c r="C7" s="192" t="s">
        <v>179</v>
      </c>
      <c r="D7" s="171" t="s">
        <v>180</v>
      </c>
      <c r="E7" s="201" t="s">
        <v>185</v>
      </c>
      <c r="F7" s="194">
        <f t="shared" si="160"/>
      </c>
      <c r="G7" s="197">
        <v>123.53</v>
      </c>
      <c r="H7" s="178">
        <v>246.1</v>
      </c>
      <c r="I7" s="196">
        <v>0</v>
      </c>
      <c r="J7" s="180">
        <v>0</v>
      </c>
      <c r="K7" s="197">
        <v>0</v>
      </c>
      <c r="L7" s="189">
        <v>0</v>
      </c>
      <c r="M7" s="197">
        <v>0</v>
      </c>
      <c r="N7" s="180">
        <v>0</v>
      </c>
      <c r="O7" s="181" t="str">
        <v>#DIV/0!</v>
      </c>
      <c r="P7" s="176"/>
      <c r="Q7" s="182" t="str">
        <v>#DIV/0!</v>
      </c>
      <c r="R7" s="177">
        <f t="shared" si="810"/>
      </c>
      <c r="S7" s="178">
        <f t="shared" si="960"/>
      </c>
      <c r="T7" s="183">
        <f t="shared" si="593"/>
      </c>
      <c r="U7" s="183">
        <f t="shared" si="515"/>
      </c>
      <c r="V7" s="183" t="str">
        <v>#DIV/0!</v>
      </c>
      <c r="W7" s="184">
        <v>1</v>
      </c>
      <c r="X7" s="183">
        <f t="shared" si="358"/>
      </c>
      <c r="Y7" s="183">
        <f t="shared" si="310"/>
      </c>
      <c r="Z7" s="183">
        <f t="shared" si="77"/>
      </c>
      <c r="AA7" s="183">
        <f t="shared" si="1261"/>
      </c>
      <c r="AB7" s="183">
        <f t="shared" si="1110"/>
      </c>
      <c r="AC7" s="181">
        <f t="shared" si="625"/>
      </c>
      <c r="AD7" s="181">
        <f t="shared" si="547"/>
      </c>
      <c r="AE7" s="181">
        <f t="shared" si="477"/>
      </c>
      <c r="AF7" s="181">
        <f t="shared" si="406"/>
      </c>
      <c r="AG7" s="181">
        <f t="shared" si="125"/>
      </c>
      <c r="AH7" s="181">
        <f t="shared" si="0"/>
      </c>
      <c r="AI7" s="181">
        <f t="shared" si="1145"/>
      </c>
      <c r="AJ7" s="180">
        <v>71</v>
      </c>
      <c r="AK7" s="177">
        <v>6654</v>
      </c>
      <c r="AL7" s="177">
        <v>206</v>
      </c>
      <c r="AM7" s="177">
        <v>221</v>
      </c>
      <c r="AN7" s="177">
        <v>20</v>
      </c>
      <c r="AO7" s="189">
        <v>2</v>
      </c>
      <c r="AP7" s="177">
        <v>8</v>
      </c>
      <c r="AQ7" s="179">
        <v>29</v>
      </c>
      <c r="AR7" s="189">
        <v>0</v>
      </c>
      <c r="AS7" s="180">
        <v>1</v>
      </c>
      <c r="AT7" s="180">
        <v>0</v>
      </c>
      <c r="AU7" s="180">
        <v>6</v>
      </c>
      <c r="AV7" s="190"/>
      <c r="AW7" s="190"/>
      <c r="AX7" s="191">
        <f t="shared" si="660"/>
      </c>
    </row>
    <row r="8">
      <c r="A8" s="168"/>
      <c r="B8" s="202" t="s">
        <v>186</v>
      </c>
      <c r="C8" s="202"/>
      <c r="D8" s="202"/>
      <c r="E8" s="202"/>
      <c r="F8" s="203">
        <f>SUM(F4:F7)</f>
      </c>
      <c r="G8" s="203">
        <f>SUM(G4:G7)</f>
      </c>
      <c r="H8" s="203">
        <f>SUM(H4:H7)</f>
      </c>
      <c r="I8" s="196">
        <f>SUM(I4:I7)</f>
      </c>
      <c r="J8" s="204">
        <f>SUM(J4:J7)</f>
      </c>
      <c r="K8" s="203">
        <f>SUM(K4:K7)</f>
      </c>
      <c r="L8" s="203">
        <f>SUM(L4:L7)</f>
      </c>
      <c r="M8" s="203">
        <f>SUM(M4:M7)</f>
      </c>
      <c r="N8" s="203">
        <f>SUM(N4:N7)</f>
      </c>
      <c r="O8" s="205">
        <f t="shared" ref="O8:O32" si="36">N8/R8</f>
      </c>
      <c r="P8" s="206">
        <f>SUM(P4:P7)</f>
      </c>
      <c r="Q8" s="182">
        <f t="shared" ref="Q8:Q32" si="1181">P8/R8</f>
      </c>
      <c r="R8" s="204">
        <f>SUM(R4:R7)</f>
      </c>
      <c r="S8" s="203">
        <f>SUM(S4:S7)</f>
      </c>
      <c r="T8" s="207">
        <f t="shared" si="593"/>
      </c>
      <c r="U8" s="207">
        <f t="shared" si="515"/>
      </c>
      <c r="V8" s="207">
        <f t="shared" ref="V8:V32" si="445">S8/R8</f>
      </c>
      <c r="W8" s="208">
        <f>SUM(W4:W7)</f>
      </c>
      <c r="X8" s="207">
        <f t="shared" si="358"/>
      </c>
      <c r="Y8" s="207">
        <f t="shared" si="310"/>
      </c>
      <c r="Z8" s="207">
        <f t="shared" si="77"/>
      </c>
      <c r="AA8" s="207">
        <f t="shared" si="1261"/>
      </c>
      <c r="AB8" s="207">
        <f t="shared" si="1110"/>
      </c>
      <c r="AC8" s="205">
        <f t="shared" si="625"/>
      </c>
      <c r="AD8" s="205">
        <f t="shared" si="547"/>
      </c>
      <c r="AE8" s="205">
        <f t="shared" si="477"/>
      </c>
      <c r="AF8" s="205">
        <f t="shared" si="406"/>
      </c>
      <c r="AG8" s="205">
        <f t="shared" si="125"/>
      </c>
      <c r="AH8" s="205">
        <f t="shared" si="0"/>
      </c>
      <c r="AI8" s="205">
        <f t="shared" si="1145"/>
      </c>
      <c r="AJ8" s="204">
        <f>AVERAGE(AJ4:AJ7)</f>
      </c>
      <c r="AK8" s="204">
        <f>SUM(AK4:AK7)</f>
      </c>
      <c r="AL8" s="204">
        <f>SUM(AL4:AL7)</f>
      </c>
      <c r="AM8" s="204">
        <f>SUM(AM4:AM7)</f>
      </c>
      <c r="AN8" s="204">
        <f>SUM(AN4:AN7)</f>
      </c>
      <c r="AO8" s="204">
        <f>SUM(AO4:AO7)</f>
      </c>
      <c r="AP8" s="204">
        <f>SUM(AP4:AP7)</f>
      </c>
      <c r="AQ8" s="204">
        <f>SUM(AQ4:AQ7)</f>
      </c>
      <c r="AR8" s="204">
        <f>SUM(AR4:AR7)</f>
      </c>
      <c r="AS8" s="204">
        <f>SUM(AS4:AS7)</f>
      </c>
      <c r="AT8" s="204">
        <f>SUM(AT4:AT7)</f>
      </c>
      <c r="AU8" s="204">
        <f>SUM(AU4:AU7)</f>
      </c>
      <c r="AV8" s="209"/>
      <c r="AW8" s="209"/>
      <c r="AX8" s="204">
        <f>SUM(AX4:AX7)</f>
      </c>
    </row>
    <row r="9">
      <c r="A9" s="168"/>
      <c r="B9" s="210" t="s">
        <v>187</v>
      </c>
      <c r="C9" s="170" t="s">
        <v>179</v>
      </c>
      <c r="D9" s="211" t="s">
        <v>188</v>
      </c>
      <c r="E9" s="212" t="s">
        <v>189</v>
      </c>
      <c r="F9" s="178">
        <f t="shared" ref="F9:F12" si="161">G9+H9+I9</f>
      </c>
      <c r="G9" s="213">
        <v>1049.61</v>
      </c>
      <c r="H9" s="178">
        <v>2197.02</v>
      </c>
      <c r="I9" s="176">
        <v>0</v>
      </c>
      <c r="J9" s="180">
        <v>1</v>
      </c>
      <c r="K9" s="197">
        <v>2548.26</v>
      </c>
      <c r="L9" s="189">
        <v>0</v>
      </c>
      <c r="M9" s="197">
        <v>0</v>
      </c>
      <c r="N9" s="180">
        <v>0</v>
      </c>
      <c r="O9" s="181">
        <f t="shared" si="36"/>
      </c>
      <c r="P9" s="176"/>
      <c r="Q9" s="182">
        <f t="shared" si="1181"/>
      </c>
      <c r="R9" s="177">
        <f t="shared" ref="R9:R12" si="811">J9+L9</f>
      </c>
      <c r="S9" s="178">
        <f t="shared" ref="S9:S12" si="961">K9+M9</f>
      </c>
      <c r="T9" s="183">
        <f t="shared" si="593"/>
      </c>
      <c r="U9" s="183">
        <f t="shared" si="515"/>
      </c>
      <c r="V9" s="183">
        <f t="shared" si="445"/>
      </c>
      <c r="W9" s="184">
        <v>1</v>
      </c>
      <c r="X9" s="183">
        <f t="shared" si="358"/>
      </c>
      <c r="Y9" s="183">
        <f t="shared" si="310"/>
      </c>
      <c r="Z9" s="183">
        <f t="shared" si="77"/>
      </c>
      <c r="AA9" s="183">
        <f t="shared" si="1261"/>
      </c>
      <c r="AB9" s="183">
        <f t="shared" si="1110"/>
      </c>
      <c r="AC9" s="181">
        <f t="shared" si="625"/>
      </c>
      <c r="AD9" s="181">
        <f t="shared" si="547"/>
      </c>
      <c r="AE9" s="181">
        <f t="shared" si="477"/>
      </c>
      <c r="AF9" s="181">
        <f t="shared" si="406"/>
      </c>
      <c r="AG9" s="181">
        <f t="shared" si="125"/>
      </c>
      <c r="AH9" s="181">
        <f t="shared" si="0"/>
      </c>
      <c r="AI9" s="181">
        <f t="shared" si="1145"/>
      </c>
      <c r="AJ9" s="180">
        <v>38</v>
      </c>
      <c r="AK9" s="177">
        <v>39591</v>
      </c>
      <c r="AL9" s="177">
        <v>966</v>
      </c>
      <c r="AM9" s="177">
        <v>1021</v>
      </c>
      <c r="AN9" s="177">
        <v>143</v>
      </c>
      <c r="AO9" s="189">
        <v>26</v>
      </c>
      <c r="AP9" s="177">
        <v>42</v>
      </c>
      <c r="AQ9" s="179">
        <v>120</v>
      </c>
      <c r="AR9" s="189">
        <v>1</v>
      </c>
      <c r="AS9" s="177">
        <v>9</v>
      </c>
      <c r="AT9" s="177">
        <v>2</v>
      </c>
      <c r="AU9" s="177">
        <v>46</v>
      </c>
      <c r="AV9" s="190"/>
      <c r="AW9" s="190"/>
      <c r="AX9" s="191">
        <f t="shared" ref="AX9:AX12" si="661">COUNT(AU9)</f>
      </c>
    </row>
    <row r="10">
      <c r="A10" s="168"/>
      <c r="B10" s="210" t="s">
        <v>187</v>
      </c>
      <c r="C10" s="192" t="s">
        <v>179</v>
      </c>
      <c r="D10" s="211" t="s">
        <v>188</v>
      </c>
      <c r="E10" s="212" t="s">
        <v>190</v>
      </c>
      <c r="F10" s="178">
        <f t="shared" si="161"/>
      </c>
      <c r="G10" s="214">
        <v>1646.98</v>
      </c>
      <c r="H10" s="195">
        <v>2365.5</v>
      </c>
      <c r="I10" s="176">
        <v>0</v>
      </c>
      <c r="J10" s="177">
        <v>8</v>
      </c>
      <c r="K10" s="178">
        <v>19664.020000000004</v>
      </c>
      <c r="L10" s="179">
        <v>0</v>
      </c>
      <c r="M10" s="178">
        <v>0</v>
      </c>
      <c r="N10" s="180">
        <v>1</v>
      </c>
      <c r="O10" s="181">
        <f t="shared" si="36"/>
      </c>
      <c r="P10" s="176"/>
      <c r="Q10" s="182">
        <f t="shared" si="1181"/>
      </c>
      <c r="R10" s="177">
        <f t="shared" si="811"/>
      </c>
      <c r="S10" s="178">
        <f t="shared" si="961"/>
      </c>
      <c r="T10" s="183">
        <f t="shared" si="593"/>
      </c>
      <c r="U10" s="183">
        <f t="shared" si="515"/>
      </c>
      <c r="V10" s="183">
        <f t="shared" si="445"/>
      </c>
      <c r="W10" s="184">
        <v>5</v>
      </c>
      <c r="X10" s="183">
        <f t="shared" si="358"/>
      </c>
      <c r="Y10" s="183">
        <f t="shared" si="310"/>
      </c>
      <c r="Z10" s="183">
        <f t="shared" si="77"/>
      </c>
      <c r="AA10" s="183">
        <f t="shared" si="1261"/>
      </c>
      <c r="AB10" s="183">
        <f t="shared" si="1110"/>
      </c>
      <c r="AC10" s="181">
        <f t="shared" si="625"/>
      </c>
      <c r="AD10" s="181">
        <f t="shared" si="547"/>
      </c>
      <c r="AE10" s="181">
        <f t="shared" si="477"/>
      </c>
      <c r="AF10" s="181">
        <f t="shared" si="406"/>
      </c>
      <c r="AG10" s="181">
        <f t="shared" si="125"/>
      </c>
      <c r="AH10" s="181">
        <f t="shared" si="0"/>
      </c>
      <c r="AI10" s="181">
        <f t="shared" si="1145"/>
      </c>
      <c r="AJ10" s="180">
        <v>42</v>
      </c>
      <c r="AK10" s="177">
        <v>47745</v>
      </c>
      <c r="AL10" s="177">
        <v>993</v>
      </c>
      <c r="AM10" s="177">
        <v>1069</v>
      </c>
      <c r="AN10" s="177">
        <v>168</v>
      </c>
      <c r="AO10" s="189">
        <v>22</v>
      </c>
      <c r="AP10" s="177">
        <v>60</v>
      </c>
      <c r="AQ10" s="179">
        <v>132</v>
      </c>
      <c r="AR10" s="189">
        <v>8</v>
      </c>
      <c r="AS10" s="180">
        <v>7</v>
      </c>
      <c r="AT10" s="177">
        <v>1</v>
      </c>
      <c r="AU10" s="177">
        <v>44</v>
      </c>
      <c r="AV10" s="190"/>
      <c r="AW10" s="190"/>
      <c r="AX10" s="191">
        <f t="shared" si="661"/>
      </c>
    </row>
    <row r="11">
      <c r="A11" s="168"/>
      <c r="B11" s="210" t="s">
        <v>187</v>
      </c>
      <c r="C11" s="192" t="s">
        <v>179</v>
      </c>
      <c r="D11" s="211" t="s">
        <v>188</v>
      </c>
      <c r="E11" s="212" t="s">
        <v>191</v>
      </c>
      <c r="F11" s="178">
        <f t="shared" si="161"/>
      </c>
      <c r="G11" s="213">
        <v>1709.26</v>
      </c>
      <c r="H11" s="178">
        <v>1588.26</v>
      </c>
      <c r="I11" s="176">
        <v>0</v>
      </c>
      <c r="J11" s="180">
        <v>9</v>
      </c>
      <c r="K11" s="197">
        <v>19432.359999999993</v>
      </c>
      <c r="L11" s="189">
        <v>0</v>
      </c>
      <c r="M11" s="197">
        <v>0</v>
      </c>
      <c r="N11" s="180">
        <v>1</v>
      </c>
      <c r="O11" s="181">
        <f t="shared" si="36"/>
      </c>
      <c r="P11" s="176"/>
      <c r="Q11" s="182">
        <f t="shared" si="1181"/>
      </c>
      <c r="R11" s="177">
        <f t="shared" si="811"/>
      </c>
      <c r="S11" s="178">
        <f t="shared" si="961"/>
      </c>
      <c r="T11" s="183">
        <f t="shared" si="593"/>
      </c>
      <c r="U11" s="183">
        <f t="shared" si="515"/>
      </c>
      <c r="V11" s="183">
        <f t="shared" si="445"/>
      </c>
      <c r="W11" s="184">
        <v>6</v>
      </c>
      <c r="X11" s="183">
        <f t="shared" si="358"/>
      </c>
      <c r="Y11" s="183">
        <f t="shared" si="310"/>
      </c>
      <c r="Z11" s="183">
        <f t="shared" si="77"/>
      </c>
      <c r="AA11" s="183">
        <f t="shared" si="1261"/>
      </c>
      <c r="AB11" s="183">
        <f t="shared" si="1110"/>
      </c>
      <c r="AC11" s="181">
        <f t="shared" si="625"/>
      </c>
      <c r="AD11" s="181">
        <f t="shared" si="547"/>
      </c>
      <c r="AE11" s="181">
        <f t="shared" si="477"/>
      </c>
      <c r="AF11" s="181">
        <f t="shared" si="406"/>
      </c>
      <c r="AG11" s="181">
        <f t="shared" si="125"/>
      </c>
      <c r="AH11" s="181">
        <f t="shared" si="0"/>
      </c>
      <c r="AI11" s="181">
        <f t="shared" si="1145"/>
      </c>
      <c r="AJ11" s="180">
        <v>47</v>
      </c>
      <c r="AK11" s="177">
        <v>24310</v>
      </c>
      <c r="AL11" s="177">
        <v>407</v>
      </c>
      <c r="AM11" s="177">
        <v>448</v>
      </c>
      <c r="AN11" s="177">
        <v>105</v>
      </c>
      <c r="AO11" s="189">
        <v>22</v>
      </c>
      <c r="AP11" s="177">
        <v>74</v>
      </c>
      <c r="AQ11" s="179">
        <v>92</v>
      </c>
      <c r="AR11" s="189">
        <v>9</v>
      </c>
      <c r="AS11" s="180">
        <v>4</v>
      </c>
      <c r="AT11" s="180">
        <v>3</v>
      </c>
      <c r="AU11" s="180">
        <v>29</v>
      </c>
      <c r="AV11" s="190"/>
      <c r="AW11" s="190"/>
      <c r="AX11" s="191">
        <f t="shared" si="661"/>
      </c>
    </row>
    <row r="12">
      <c r="A12" s="168"/>
      <c r="B12" s="210" t="s">
        <v>187</v>
      </c>
      <c r="C12" s="192" t="s">
        <v>179</v>
      </c>
      <c r="D12" s="211" t="s">
        <v>188</v>
      </c>
      <c r="E12" s="212" t="s">
        <v>192</v>
      </c>
      <c r="F12" s="178">
        <f t="shared" si="161"/>
      </c>
      <c r="G12" s="213">
        <v>3430.99</v>
      </c>
      <c r="H12" s="178">
        <v>2376.75</v>
      </c>
      <c r="I12" s="176">
        <v>0</v>
      </c>
      <c r="J12" s="177">
        <v>5</v>
      </c>
      <c r="K12" s="178">
        <v>12496.79</v>
      </c>
      <c r="L12" s="179">
        <v>1</v>
      </c>
      <c r="M12" s="178">
        <v>6216.21</v>
      </c>
      <c r="N12" s="180">
        <v>0</v>
      </c>
      <c r="O12" s="181">
        <f t="shared" si="36"/>
      </c>
      <c r="P12" s="176"/>
      <c r="Q12" s="182">
        <f t="shared" si="1181"/>
      </c>
      <c r="R12" s="177">
        <f t="shared" si="811"/>
      </c>
      <c r="S12" s="178">
        <f t="shared" si="961"/>
      </c>
      <c r="T12" s="183">
        <f t="shared" si="593"/>
      </c>
      <c r="U12" s="183">
        <f t="shared" si="515"/>
      </c>
      <c r="V12" s="183">
        <f t="shared" si="445"/>
      </c>
      <c r="W12" s="184">
        <v>5</v>
      </c>
      <c r="X12" s="183">
        <f t="shared" si="358"/>
      </c>
      <c r="Y12" s="183">
        <f t="shared" si="310"/>
      </c>
      <c r="Z12" s="183">
        <f t="shared" si="77"/>
      </c>
      <c r="AA12" s="183">
        <f t="shared" si="1261"/>
      </c>
      <c r="AB12" s="183">
        <f t="shared" si="1110"/>
      </c>
      <c r="AC12" s="181">
        <f t="shared" si="625"/>
      </c>
      <c r="AD12" s="181">
        <f t="shared" si="547"/>
      </c>
      <c r="AE12" s="181">
        <f t="shared" si="477"/>
      </c>
      <c r="AF12" s="181">
        <f t="shared" si="406"/>
      </c>
      <c r="AG12" s="181">
        <f t="shared" si="125"/>
      </c>
      <c r="AH12" s="181">
        <f t="shared" si="0"/>
      </c>
      <c r="AI12" s="181">
        <f t="shared" si="1145"/>
      </c>
      <c r="AJ12" s="180">
        <v>49</v>
      </c>
      <c r="AK12" s="177">
        <v>31819</v>
      </c>
      <c r="AL12" s="177">
        <v>575</v>
      </c>
      <c r="AM12" s="177">
        <v>613</v>
      </c>
      <c r="AN12" s="177">
        <v>117</v>
      </c>
      <c r="AO12" s="189">
        <v>32</v>
      </c>
      <c r="AP12" s="177">
        <v>84</v>
      </c>
      <c r="AQ12" s="179">
        <v>101</v>
      </c>
      <c r="AR12" s="189">
        <v>7</v>
      </c>
      <c r="AS12" s="177">
        <v>11</v>
      </c>
      <c r="AT12" s="177">
        <v>4</v>
      </c>
      <c r="AU12" s="177">
        <v>26</v>
      </c>
      <c r="AV12" s="190"/>
      <c r="AW12" s="190"/>
      <c r="AX12" s="191">
        <f t="shared" si="661"/>
      </c>
    </row>
    <row r="13">
      <c r="A13" s="168"/>
      <c r="B13" s="202" t="s">
        <v>186</v>
      </c>
      <c r="C13" s="202"/>
      <c r="D13" s="202"/>
      <c r="E13" s="202"/>
      <c r="F13" s="203">
        <f>SUM(F9:F12)</f>
      </c>
      <c r="G13" s="203">
        <f>SUM(G9:G12)</f>
      </c>
      <c r="H13" s="203">
        <f>SUM(H9:H12)</f>
      </c>
      <c r="I13" s="196">
        <f>SUM(I9:I12)</f>
      </c>
      <c r="J13" s="204">
        <f>SUM(J9:J12)</f>
      </c>
      <c r="K13" s="215">
        <f>SUM(K9:K12)</f>
      </c>
      <c r="L13" s="215">
        <f>SUM(L9:L12)</f>
      </c>
      <c r="M13" s="215">
        <f>SUM(M9:M12)</f>
      </c>
      <c r="N13" s="215">
        <f>SUM(N9:N12)</f>
      </c>
      <c r="O13" s="205">
        <f t="shared" si="36"/>
      </c>
      <c r="P13" s="206">
        <f>SUM(P9:P12)</f>
      </c>
      <c r="Q13" s="182">
        <f t="shared" si="1181"/>
      </c>
      <c r="R13" s="204">
        <f>SUM(R9:R12)</f>
      </c>
      <c r="S13" s="203">
        <f>SUM(S9:S12)</f>
      </c>
      <c r="T13" s="207">
        <f t="shared" si="593"/>
      </c>
      <c r="U13" s="207">
        <f t="shared" si="515"/>
      </c>
      <c r="V13" s="207">
        <f t="shared" si="445"/>
      </c>
      <c r="W13" s="208">
        <f>SUM(W9:W12)</f>
      </c>
      <c r="X13" s="207">
        <f t="shared" si="358"/>
      </c>
      <c r="Y13" s="207">
        <f t="shared" si="310"/>
      </c>
      <c r="Z13" s="207">
        <f t="shared" si="77"/>
      </c>
      <c r="AA13" s="207">
        <f t="shared" si="1261"/>
      </c>
      <c r="AB13" s="207">
        <f t="shared" si="1110"/>
      </c>
      <c r="AC13" s="205">
        <f t="shared" si="625"/>
      </c>
      <c r="AD13" s="205">
        <f t="shared" si="547"/>
      </c>
      <c r="AE13" s="205">
        <f t="shared" si="477"/>
      </c>
      <c r="AF13" s="205">
        <f t="shared" si="406"/>
      </c>
      <c r="AG13" s="205">
        <f t="shared" si="125"/>
      </c>
      <c r="AH13" s="205">
        <f t="shared" si="0"/>
      </c>
      <c r="AI13" s="205">
        <f t="shared" si="1145"/>
      </c>
      <c r="AJ13" s="204">
        <f>AVERAGE(AJ9:AJ12)</f>
      </c>
      <c r="AK13" s="204">
        <f>SUM(AK9:AK12)</f>
      </c>
      <c r="AL13" s="204">
        <f>SUM(AL9:AL12)</f>
      </c>
      <c r="AM13" s="204">
        <f>SUM(AM9:AM12)</f>
      </c>
      <c r="AN13" s="204">
        <f>SUM(AN9:AN12)</f>
      </c>
      <c r="AO13" s="204">
        <f>SUM(AO9:AO12)</f>
      </c>
      <c r="AP13" s="204">
        <f>SUM(AP9:AP12)</f>
      </c>
      <c r="AQ13" s="204">
        <f>SUM(AQ9:AQ12)</f>
      </c>
      <c r="AR13" s="204">
        <f>SUM(AR9:AR12)</f>
      </c>
      <c r="AS13" s="204">
        <f>SUM(AS9:AS12)</f>
      </c>
      <c r="AT13" s="204">
        <f>SUM(AT9:AT12)</f>
      </c>
      <c r="AU13" s="204">
        <f>SUM(AU9:AU12)</f>
      </c>
      <c r="AV13" s="209"/>
      <c r="AW13" s="209"/>
      <c r="AX13" s="204">
        <f>SUM(AX9:AX12)</f>
      </c>
    </row>
    <row r="14">
      <c r="A14" s="168"/>
      <c r="B14" s="169" t="s">
        <v>187</v>
      </c>
      <c r="C14" s="170" t="s">
        <v>179</v>
      </c>
      <c r="D14" s="171" t="s">
        <v>193</v>
      </c>
      <c r="E14" s="201" t="s">
        <v>194</v>
      </c>
      <c r="F14" s="178">
        <f t="shared" ref="F14:F17" si="162">G14+H14+I14</f>
      </c>
      <c r="G14" s="216">
        <v>2893.63</v>
      </c>
      <c r="H14" s="178">
        <v>2653.93</v>
      </c>
      <c r="I14" s="196">
        <v>0</v>
      </c>
      <c r="J14" s="177">
        <v>6</v>
      </c>
      <c r="K14" s="178">
        <v>11498.310000000005</v>
      </c>
      <c r="L14" s="179">
        <v>1</v>
      </c>
      <c r="M14" s="178">
        <v>6216.21</v>
      </c>
      <c r="N14" s="180">
        <v>2</v>
      </c>
      <c r="O14" s="181">
        <f t="shared" si="36"/>
      </c>
      <c r="P14" s="196"/>
      <c r="Q14" s="182">
        <f t="shared" si="1181"/>
      </c>
      <c r="R14" s="177">
        <f t="shared" ref="R14:R17" si="812">J14+L14</f>
      </c>
      <c r="S14" s="178">
        <f t="shared" ref="S14:S17" si="962">K14+M14</f>
      </c>
      <c r="T14" s="183">
        <f t="shared" si="593"/>
      </c>
      <c r="U14" s="183">
        <f t="shared" si="515"/>
      </c>
      <c r="V14" s="183">
        <f t="shared" si="445"/>
      </c>
      <c r="W14" s="184">
        <v>6</v>
      </c>
      <c r="X14" s="183">
        <f t="shared" si="358"/>
      </c>
      <c r="Y14" s="183">
        <f t="shared" si="310"/>
      </c>
      <c r="Z14" s="183">
        <f t="shared" si="77"/>
      </c>
      <c r="AA14" s="183">
        <f t="shared" si="1261"/>
      </c>
      <c r="AB14" s="183">
        <f t="shared" si="1110"/>
      </c>
      <c r="AC14" s="181">
        <f t="shared" si="625"/>
      </c>
      <c r="AD14" s="181">
        <f t="shared" si="547"/>
      </c>
      <c r="AE14" s="181">
        <f t="shared" si="477"/>
      </c>
      <c r="AF14" s="181">
        <f t="shared" si="406"/>
      </c>
      <c r="AG14" s="181">
        <f t="shared" si="125"/>
      </c>
      <c r="AH14" s="181">
        <f t="shared" si="0"/>
      </c>
      <c r="AI14" s="181">
        <f t="shared" si="1145"/>
      </c>
      <c r="AJ14" s="180">
        <v>54</v>
      </c>
      <c r="AK14" s="177">
        <v>42151</v>
      </c>
      <c r="AL14" s="177">
        <v>614</v>
      </c>
      <c r="AM14" s="177">
        <v>646</v>
      </c>
      <c r="AN14" s="177">
        <v>164</v>
      </c>
      <c r="AO14" s="189">
        <v>36</v>
      </c>
      <c r="AP14" s="180">
        <v>97</v>
      </c>
      <c r="AQ14" s="179">
        <v>129</v>
      </c>
      <c r="AR14" s="189">
        <v>8</v>
      </c>
      <c r="AS14" s="177">
        <v>5</v>
      </c>
      <c r="AT14" s="177">
        <v>5</v>
      </c>
      <c r="AU14" s="177">
        <v>56</v>
      </c>
      <c r="AV14" s="190"/>
      <c r="AW14" s="190"/>
      <c r="AX14" s="191">
        <f t="shared" ref="AX14:AX17" si="662">COUNT(AU14)</f>
      </c>
    </row>
    <row r="15">
      <c r="A15" s="168"/>
      <c r="B15" s="169" t="s">
        <v>187</v>
      </c>
      <c r="C15" s="192" t="s">
        <v>179</v>
      </c>
      <c r="D15" s="171" t="s">
        <v>193</v>
      </c>
      <c r="E15" s="212" t="s">
        <v>195</v>
      </c>
      <c r="F15" s="178">
        <f t="shared" si="162"/>
      </c>
      <c r="G15" s="213">
        <v>2740.74</v>
      </c>
      <c r="H15" s="178">
        <v>1528.37</v>
      </c>
      <c r="I15" s="196">
        <v>0</v>
      </c>
      <c r="J15" s="177">
        <v>3</v>
      </c>
      <c r="K15" s="178">
        <v>7419.330000000002</v>
      </c>
      <c r="L15" s="179">
        <v>0</v>
      </c>
      <c r="M15" s="178">
        <v>0</v>
      </c>
      <c r="N15" s="180">
        <v>1</v>
      </c>
      <c r="O15" s="181">
        <f t="shared" si="36"/>
      </c>
      <c r="P15" s="196"/>
      <c r="Q15" s="182">
        <f t="shared" si="1181"/>
      </c>
      <c r="R15" s="177">
        <f t="shared" si="812"/>
      </c>
      <c r="S15" s="178">
        <f t="shared" si="962"/>
      </c>
      <c r="T15" s="183">
        <f t="shared" si="593"/>
      </c>
      <c r="U15" s="183">
        <f t="shared" si="515"/>
      </c>
      <c r="V15" s="183">
        <f t="shared" si="445"/>
      </c>
      <c r="W15" s="184">
        <v>2</v>
      </c>
      <c r="X15" s="183">
        <f t="shared" si="358"/>
      </c>
      <c r="Y15" s="183">
        <f t="shared" si="310"/>
      </c>
      <c r="Z15" s="183">
        <f t="shared" si="77"/>
      </c>
      <c r="AA15" s="183">
        <f t="shared" si="1261"/>
      </c>
      <c r="AB15" s="183">
        <f t="shared" si="1110"/>
      </c>
      <c r="AC15" s="181">
        <f t="shared" si="625"/>
      </c>
      <c r="AD15" s="181">
        <f t="shared" si="547"/>
      </c>
      <c r="AE15" s="181">
        <f t="shared" si="477"/>
      </c>
      <c r="AF15" s="181">
        <f t="shared" si="406"/>
      </c>
      <c r="AG15" s="181">
        <f t="shared" si="125"/>
      </c>
      <c r="AH15" s="181">
        <f t="shared" si="0"/>
      </c>
      <c r="AI15" s="181">
        <f t="shared" si="1145"/>
      </c>
      <c r="AJ15" s="180">
        <v>56</v>
      </c>
      <c r="AK15" s="177">
        <v>25533</v>
      </c>
      <c r="AL15" s="177">
        <v>408</v>
      </c>
      <c r="AM15" s="177">
        <v>447</v>
      </c>
      <c r="AN15" s="177">
        <v>103</v>
      </c>
      <c r="AO15" s="189">
        <v>27</v>
      </c>
      <c r="AP15" s="177">
        <v>105</v>
      </c>
      <c r="AQ15" s="179">
        <v>91</v>
      </c>
      <c r="AR15" s="189">
        <v>3</v>
      </c>
      <c r="AS15" s="177">
        <v>4</v>
      </c>
      <c r="AT15" s="177">
        <v>1</v>
      </c>
      <c r="AU15" s="177">
        <v>28</v>
      </c>
      <c r="AV15" s="190"/>
      <c r="AW15" s="190"/>
      <c r="AX15" s="191">
        <f t="shared" si="662"/>
      </c>
    </row>
    <row r="16">
      <c r="A16" s="168"/>
      <c r="B16" s="169" t="s">
        <v>187</v>
      </c>
      <c r="C16" s="192" t="s">
        <v>179</v>
      </c>
      <c r="D16" s="171" t="s">
        <v>193</v>
      </c>
      <c r="E16" s="212" t="s">
        <v>196</v>
      </c>
      <c r="F16" s="178">
        <f t="shared" si="162"/>
      </c>
      <c r="G16" s="213">
        <v>2666.55</v>
      </c>
      <c r="H16" s="197">
        <v>1629.71</v>
      </c>
      <c r="I16" s="196">
        <v>0</v>
      </c>
      <c r="J16" s="177">
        <v>4</v>
      </c>
      <c r="K16" s="178">
        <v>11312.73999999999</v>
      </c>
      <c r="L16" s="179">
        <v>0</v>
      </c>
      <c r="M16" s="178">
        <v>0</v>
      </c>
      <c r="N16" s="180">
        <v>0</v>
      </c>
      <c r="O16" s="181">
        <f t="shared" si="36"/>
      </c>
      <c r="P16" s="196"/>
      <c r="Q16" s="182">
        <f t="shared" si="1181"/>
      </c>
      <c r="R16" s="177">
        <f t="shared" si="812"/>
      </c>
      <c r="S16" s="178">
        <f t="shared" si="962"/>
      </c>
      <c r="T16" s="183">
        <f t="shared" si="593"/>
      </c>
      <c r="U16" s="183">
        <f t="shared" si="515"/>
      </c>
      <c r="V16" s="183">
        <f t="shared" si="445"/>
      </c>
      <c r="W16" s="184">
        <v>3</v>
      </c>
      <c r="X16" s="183">
        <f t="shared" si="358"/>
      </c>
      <c r="Y16" s="183">
        <f t="shared" si="310"/>
      </c>
      <c r="Z16" s="183">
        <f t="shared" si="77"/>
      </c>
      <c r="AA16" s="183">
        <f t="shared" si="1261"/>
      </c>
      <c r="AB16" s="183">
        <f t="shared" si="1110"/>
      </c>
      <c r="AC16" s="181">
        <f t="shared" si="625"/>
      </c>
      <c r="AD16" s="181">
        <f t="shared" si="547"/>
      </c>
      <c r="AE16" s="181">
        <f t="shared" si="477"/>
      </c>
      <c r="AF16" s="181">
        <f t="shared" si="406"/>
      </c>
      <c r="AG16" s="181">
        <f t="shared" si="125"/>
      </c>
      <c r="AH16" s="181">
        <f t="shared" si="0"/>
      </c>
      <c r="AI16" s="181">
        <f t="shared" si="1145"/>
      </c>
      <c r="AJ16" s="180">
        <v>55</v>
      </c>
      <c r="AK16" s="177">
        <v>29000</v>
      </c>
      <c r="AL16" s="177">
        <v>585</v>
      </c>
      <c r="AM16" s="177">
        <v>608</v>
      </c>
      <c r="AN16" s="177">
        <v>88</v>
      </c>
      <c r="AO16" s="189">
        <v>22</v>
      </c>
      <c r="AP16" s="177">
        <v>67</v>
      </c>
      <c r="AQ16" s="179">
        <v>78</v>
      </c>
      <c r="AR16" s="189">
        <v>5</v>
      </c>
      <c r="AS16" s="177">
        <v>11</v>
      </c>
      <c r="AT16" s="177">
        <v>2</v>
      </c>
      <c r="AU16" s="177">
        <v>18</v>
      </c>
      <c r="AV16" s="190"/>
      <c r="AW16" s="190"/>
      <c r="AX16" s="191">
        <f t="shared" si="662"/>
      </c>
    </row>
    <row r="17">
      <c r="A17" s="168"/>
      <c r="B17" s="169" t="s">
        <v>187</v>
      </c>
      <c r="C17" s="192" t="s">
        <v>179</v>
      </c>
      <c r="D17" s="171" t="s">
        <v>193</v>
      </c>
      <c r="E17" s="212" t="s">
        <v>197</v>
      </c>
      <c r="F17" s="178">
        <f t="shared" si="162"/>
      </c>
      <c r="G17" s="213">
        <v>2476.51</v>
      </c>
      <c r="H17" s="178">
        <v>1719.43</v>
      </c>
      <c r="I17" s="196">
        <v>0</v>
      </c>
      <c r="J17" s="177">
        <v>7</v>
      </c>
      <c r="K17" s="178">
        <v>17290.850000000006</v>
      </c>
      <c r="L17" s="179">
        <v>1</v>
      </c>
      <c r="M17" s="178">
        <v>5096.519999999999</v>
      </c>
      <c r="N17" s="180">
        <v>0</v>
      </c>
      <c r="O17" s="181">
        <f t="shared" si="36"/>
      </c>
      <c r="P17" s="196"/>
      <c r="Q17" s="182">
        <f t="shared" si="1181"/>
      </c>
      <c r="R17" s="177">
        <f t="shared" si="812"/>
      </c>
      <c r="S17" s="178">
        <f t="shared" si="962"/>
      </c>
      <c r="T17" s="183">
        <f t="shared" si="593"/>
      </c>
      <c r="U17" s="183">
        <f t="shared" si="515"/>
      </c>
      <c r="V17" s="183">
        <f t="shared" si="445"/>
      </c>
      <c r="W17" s="184">
        <v>8</v>
      </c>
      <c r="X17" s="183">
        <f t="shared" si="358"/>
      </c>
      <c r="Y17" s="183">
        <f t="shared" si="310"/>
      </c>
      <c r="Z17" s="183">
        <f t="shared" si="77"/>
      </c>
      <c r="AA17" s="183">
        <f t="shared" si="1261"/>
      </c>
      <c r="AB17" s="183">
        <f t="shared" si="1110"/>
      </c>
      <c r="AC17" s="181">
        <f t="shared" si="625"/>
      </c>
      <c r="AD17" s="181">
        <f t="shared" si="547"/>
      </c>
      <c r="AE17" s="181">
        <f t="shared" si="477"/>
      </c>
      <c r="AF17" s="181">
        <f t="shared" si="406"/>
      </c>
      <c r="AG17" s="181">
        <f t="shared" si="125"/>
      </c>
      <c r="AH17" s="181">
        <f t="shared" si="0"/>
      </c>
      <c r="AI17" s="181">
        <f t="shared" si="1145"/>
      </c>
      <c r="AJ17" s="180">
        <v>55</v>
      </c>
      <c r="AK17" s="177">
        <v>31218</v>
      </c>
      <c r="AL17" s="177">
        <v>725</v>
      </c>
      <c r="AM17" s="177">
        <v>756</v>
      </c>
      <c r="AN17" s="177">
        <v>116</v>
      </c>
      <c r="AO17" s="189">
        <v>28</v>
      </c>
      <c r="AP17" s="177">
        <v>104</v>
      </c>
      <c r="AQ17" s="179">
        <v>101</v>
      </c>
      <c r="AR17" s="189">
        <v>8</v>
      </c>
      <c r="AS17" s="177">
        <v>7</v>
      </c>
      <c r="AT17" s="177">
        <v>0</v>
      </c>
      <c r="AU17" s="177">
        <v>16</v>
      </c>
      <c r="AV17" s="190"/>
      <c r="AW17" s="190"/>
      <c r="AX17" s="191">
        <f t="shared" si="662"/>
      </c>
    </row>
    <row r="18">
      <c r="A18" s="168"/>
      <c r="B18" s="202" t="s">
        <v>186</v>
      </c>
      <c r="C18" s="202"/>
      <c r="D18" s="202"/>
      <c r="E18" s="202"/>
      <c r="F18" s="203">
        <f>SUM(F14:F17)</f>
      </c>
      <c r="G18" s="217">
        <f>SUM(G14:G17)</f>
      </c>
      <c r="H18" s="203">
        <f>SUM(H14:H17)</f>
      </c>
      <c r="I18" s="196">
        <f>SUM(I14:I17)</f>
      </c>
      <c r="J18" s="204">
        <f>SUM(J14:J17)</f>
      </c>
      <c r="K18" s="203">
        <f>SUM(K14:K17)</f>
      </c>
      <c r="L18" s="215">
        <f>SUM(L14:L17)</f>
      </c>
      <c r="M18" s="203">
        <f>SUM(M14:M17)</f>
      </c>
      <c r="N18" s="204">
        <f>SUM(N14:N17)</f>
      </c>
      <c r="O18" s="205">
        <f t="shared" si="36"/>
      </c>
      <c r="P18" s="206">
        <f>SUM(P14:P17)</f>
      </c>
      <c r="Q18" s="182">
        <f t="shared" si="1181"/>
      </c>
      <c r="R18" s="204">
        <f>SUM(R14:R17)</f>
      </c>
      <c r="S18" s="203">
        <f>SUM(S14:S17)</f>
      </c>
      <c r="T18" s="207">
        <f t="shared" si="593"/>
      </c>
      <c r="U18" s="207">
        <f t="shared" si="515"/>
      </c>
      <c r="V18" s="207">
        <f t="shared" si="445"/>
      </c>
      <c r="W18" s="208">
        <f>SUM(W14:W17)</f>
      </c>
      <c r="X18" s="207">
        <f t="shared" si="358"/>
      </c>
      <c r="Y18" s="207">
        <f t="shared" si="310"/>
      </c>
      <c r="Z18" s="207">
        <f t="shared" si="77"/>
      </c>
      <c r="AA18" s="207">
        <f t="shared" si="1261"/>
      </c>
      <c r="AB18" s="207">
        <f t="shared" si="1110"/>
      </c>
      <c r="AC18" s="205">
        <f t="shared" si="625"/>
      </c>
      <c r="AD18" s="205">
        <f t="shared" si="547"/>
      </c>
      <c r="AE18" s="205">
        <f t="shared" si="477"/>
      </c>
      <c r="AF18" s="205">
        <f t="shared" si="406"/>
      </c>
      <c r="AG18" s="205">
        <f t="shared" si="125"/>
      </c>
      <c r="AH18" s="205">
        <f t="shared" si="0"/>
      </c>
      <c r="AI18" s="205">
        <f t="shared" si="1145"/>
      </c>
      <c r="AJ18" s="204">
        <f>AVERAGE(AJ14:AJ17)</f>
      </c>
      <c r="AK18" s="204">
        <f>SUM(AK14:AK17)</f>
      </c>
      <c r="AL18" s="204">
        <f>SUM(AL14:AL17)</f>
      </c>
      <c r="AM18" s="204">
        <f>SUM(AM14:AM17)</f>
      </c>
      <c r="AN18" s="204">
        <f>SUM(AN14:AN17)</f>
      </c>
      <c r="AO18" s="218">
        <f>SUM(AO14:AO17)</f>
      </c>
      <c r="AP18" s="204">
        <f>SUM(AP14:AP17)</f>
      </c>
      <c r="AQ18" s="218">
        <f>SUM(AQ14:AQ17)</f>
      </c>
      <c r="AR18" s="218">
        <f>SUM(AR14:AR17)</f>
      </c>
      <c r="AS18" s="204">
        <f>SUM(AS14:AS17)</f>
      </c>
      <c r="AT18" s="204">
        <f>SUM(AT14:AT17)</f>
      </c>
      <c r="AU18" s="204">
        <f>SUM(AU14:AU17)</f>
      </c>
      <c r="AV18" s="209"/>
      <c r="AW18" s="209"/>
      <c r="AX18" s="204">
        <f>SUM(AX14:AX17)</f>
      </c>
    </row>
    <row r="19">
      <c r="A19" s="168"/>
      <c r="B19" s="210" t="s">
        <v>187</v>
      </c>
      <c r="C19" s="192" t="s">
        <v>179</v>
      </c>
      <c r="D19" s="171" t="s">
        <v>198</v>
      </c>
      <c r="E19" s="211" t="s">
        <v>199</v>
      </c>
      <c r="F19" s="178">
        <f t="shared" ref="F19:F22" si="163">G19+H19+I19</f>
      </c>
      <c r="G19" s="213">
        <v>2210.22</v>
      </c>
      <c r="H19" s="178">
        <v>1285.5</v>
      </c>
      <c r="I19" s="219">
        <v>0</v>
      </c>
      <c r="J19" s="177">
        <v>2</v>
      </c>
      <c r="K19" s="178">
        <v>3989.699999999997</v>
      </c>
      <c r="L19" s="179">
        <v>0</v>
      </c>
      <c r="M19" s="178">
        <v>0</v>
      </c>
      <c r="N19" s="180">
        <v>0</v>
      </c>
      <c r="O19" s="181">
        <f t="shared" si="36"/>
      </c>
      <c r="P19" s="196"/>
      <c r="Q19" s="182">
        <f t="shared" si="1181"/>
      </c>
      <c r="R19" s="177">
        <f t="shared" ref="R19:R22" si="813">J19+L19</f>
      </c>
      <c r="S19" s="178">
        <f t="shared" ref="S19:S22" si="963">K19+M19</f>
      </c>
      <c r="T19" s="183">
        <f t="shared" si="593"/>
      </c>
      <c r="U19" s="183">
        <f t="shared" si="515"/>
      </c>
      <c r="V19" s="183">
        <f t="shared" si="445"/>
      </c>
      <c r="W19" s="184">
        <v>2</v>
      </c>
      <c r="X19" s="183">
        <f t="shared" si="358"/>
      </c>
      <c r="Y19" s="183">
        <f t="shared" si="310"/>
      </c>
      <c r="Z19" s="183">
        <f t="shared" si="77"/>
      </c>
      <c r="AA19" s="183">
        <f t="shared" si="1261"/>
      </c>
      <c r="AB19" s="183">
        <f t="shared" si="1110"/>
      </c>
      <c r="AC19" s="181">
        <f t="shared" si="625"/>
      </c>
      <c r="AD19" s="181">
        <f t="shared" si="547"/>
      </c>
      <c r="AE19" s="181">
        <f t="shared" si="477"/>
      </c>
      <c r="AF19" s="181">
        <f t="shared" si="406"/>
      </c>
      <c r="AG19" s="181">
        <f t="shared" si="125"/>
      </c>
      <c r="AH19" s="181">
        <f t="shared" si="0"/>
      </c>
      <c r="AI19" s="181">
        <f t="shared" si="1145"/>
      </c>
      <c r="AJ19" s="180">
        <v>55</v>
      </c>
      <c r="AK19" s="177">
        <v>20499</v>
      </c>
      <c r="AL19" s="177">
        <v>490</v>
      </c>
      <c r="AM19" s="177">
        <v>526</v>
      </c>
      <c r="AN19" s="177">
        <v>100</v>
      </c>
      <c r="AO19" s="189">
        <v>24</v>
      </c>
      <c r="AP19" s="177">
        <v>98</v>
      </c>
      <c r="AQ19" s="179">
        <v>89</v>
      </c>
      <c r="AR19" s="189">
        <v>3</v>
      </c>
      <c r="AS19" s="177">
        <v>3</v>
      </c>
      <c r="AT19" s="177">
        <v>3</v>
      </c>
      <c r="AU19" s="177">
        <v>13</v>
      </c>
      <c r="AV19" s="190"/>
      <c r="AW19" s="190"/>
      <c r="AX19" s="191">
        <f t="shared" ref="AX19:AX22" si="663">COUNT(AU19)</f>
      </c>
    </row>
    <row r="20">
      <c r="A20" s="168"/>
      <c r="B20" s="210" t="s">
        <v>187</v>
      </c>
      <c r="C20" s="192" t="s">
        <v>179</v>
      </c>
      <c r="D20" s="171" t="s">
        <v>198</v>
      </c>
      <c r="E20" s="211" t="s">
        <v>200</v>
      </c>
      <c r="F20" s="195">
        <f t="shared" si="163"/>
      </c>
      <c r="G20" s="178">
        <v>2868.27</v>
      </c>
      <c r="H20" s="178">
        <v>1849.41</v>
      </c>
      <c r="I20" s="219">
        <v>0</v>
      </c>
      <c r="J20" s="177">
        <v>4</v>
      </c>
      <c r="K20" s="178">
        <v>8532.810000000012</v>
      </c>
      <c r="L20" s="179">
        <v>0</v>
      </c>
      <c r="M20" s="178">
        <v>0</v>
      </c>
      <c r="N20" s="180">
        <v>0</v>
      </c>
      <c r="O20" s="181">
        <f t="shared" si="36"/>
      </c>
      <c r="P20" s="196"/>
      <c r="Q20" s="182">
        <f t="shared" si="1181"/>
      </c>
      <c r="R20" s="177">
        <f t="shared" si="813"/>
      </c>
      <c r="S20" s="178">
        <f t="shared" si="963"/>
      </c>
      <c r="T20" s="183">
        <f t="shared" si="593"/>
      </c>
      <c r="U20" s="183">
        <f t="shared" si="515"/>
      </c>
      <c r="V20" s="183">
        <f t="shared" si="445"/>
      </c>
      <c r="W20" s="184">
        <v>3</v>
      </c>
      <c r="X20" s="183">
        <f t="shared" si="358"/>
      </c>
      <c r="Y20" s="183">
        <f t="shared" si="310"/>
      </c>
      <c r="Z20" s="183">
        <f t="shared" si="77"/>
      </c>
      <c r="AA20" s="183">
        <f t="shared" si="1261"/>
      </c>
      <c r="AB20" s="183">
        <f t="shared" si="1110"/>
      </c>
      <c r="AC20" s="181">
        <f t="shared" si="625"/>
      </c>
      <c r="AD20" s="181">
        <f t="shared" si="547"/>
      </c>
      <c r="AE20" s="181">
        <f t="shared" si="477"/>
      </c>
      <c r="AF20" s="181">
        <f t="shared" si="406"/>
      </c>
      <c r="AG20" s="181">
        <f t="shared" si="125"/>
      </c>
      <c r="AH20" s="181">
        <f t="shared" si="0"/>
      </c>
      <c r="AI20" s="181">
        <f t="shared" si="1145"/>
      </c>
      <c r="AJ20" s="180">
        <v>54</v>
      </c>
      <c r="AK20" s="180">
        <v>28725</v>
      </c>
      <c r="AL20" s="177">
        <v>556</v>
      </c>
      <c r="AM20" s="177">
        <v>594</v>
      </c>
      <c r="AN20" s="177">
        <v>113</v>
      </c>
      <c r="AO20" s="189">
        <v>22</v>
      </c>
      <c r="AP20" s="177">
        <v>39</v>
      </c>
      <c r="AQ20" s="179">
        <v>84</v>
      </c>
      <c r="AR20" s="189">
        <v>2</v>
      </c>
      <c r="AS20" s="177">
        <v>1</v>
      </c>
      <c r="AT20" s="177">
        <v>0</v>
      </c>
      <c r="AU20" s="177">
        <v>17</v>
      </c>
      <c r="AV20" s="190"/>
      <c r="AW20" s="190"/>
      <c r="AX20" s="191">
        <f t="shared" si="663"/>
      </c>
    </row>
    <row r="21">
      <c r="A21" s="168"/>
      <c r="B21" s="169" t="s">
        <v>178</v>
      </c>
      <c r="C21" s="170" t="s">
        <v>201</v>
      </c>
      <c r="D21" s="171" t="s">
        <v>198</v>
      </c>
      <c r="E21" s="211" t="s">
        <v>202</v>
      </c>
      <c r="F21" s="178">
        <f t="shared" si="163"/>
      </c>
      <c r="G21" s="178">
        <v>2289.48</v>
      </c>
      <c r="H21" s="178">
        <v>1537.1</v>
      </c>
      <c r="I21" s="196">
        <v>0</v>
      </c>
      <c r="J21" s="177">
        <v>4</v>
      </c>
      <c r="K21" s="178">
        <v>9646.069999999978</v>
      </c>
      <c r="L21" s="179">
        <v>0</v>
      </c>
      <c r="M21" s="178">
        <v>0</v>
      </c>
      <c r="N21" s="180">
        <v>0</v>
      </c>
      <c r="O21" s="181">
        <f t="shared" si="36"/>
      </c>
      <c r="P21" s="196"/>
      <c r="Q21" s="182">
        <f t="shared" si="1181"/>
      </c>
      <c r="R21" s="177">
        <f t="shared" si="813"/>
      </c>
      <c r="S21" s="178">
        <f t="shared" si="963"/>
      </c>
      <c r="T21" s="183">
        <f t="shared" si="593"/>
      </c>
      <c r="U21" s="183">
        <f t="shared" si="515"/>
      </c>
      <c r="V21" s="183">
        <f t="shared" si="445"/>
      </c>
      <c r="W21" s="184">
        <v>4</v>
      </c>
      <c r="X21" s="183">
        <f t="shared" si="358"/>
      </c>
      <c r="Y21" s="183">
        <f t="shared" si="310"/>
      </c>
      <c r="Z21" s="183">
        <f t="shared" si="77"/>
      </c>
      <c r="AA21" s="183">
        <f t="shared" si="1261"/>
      </c>
      <c r="AB21" s="183">
        <f t="shared" si="1110"/>
      </c>
      <c r="AC21" s="181">
        <f t="shared" si="625"/>
      </c>
      <c r="AD21" s="181">
        <f t="shared" si="547"/>
      </c>
      <c r="AE21" s="181">
        <f t="shared" si="477"/>
      </c>
      <c r="AF21" s="181">
        <f t="shared" si="406"/>
      </c>
      <c r="AG21" s="181">
        <f t="shared" si="125"/>
      </c>
      <c r="AH21" s="181">
        <f t="shared" si="0"/>
      </c>
      <c r="AI21" s="181">
        <f t="shared" si="1145"/>
      </c>
      <c r="AJ21" s="180">
        <v>54</v>
      </c>
      <c r="AK21" s="177">
        <v>27146</v>
      </c>
      <c r="AL21" s="177">
        <v>613</v>
      </c>
      <c r="AM21" s="177">
        <v>658</v>
      </c>
      <c r="AN21" s="177">
        <v>99</v>
      </c>
      <c r="AO21" s="189">
        <v>29</v>
      </c>
      <c r="AP21" s="177">
        <v>78</v>
      </c>
      <c r="AQ21" s="179">
        <v>90</v>
      </c>
      <c r="AR21" s="189">
        <v>5</v>
      </c>
      <c r="AS21" s="177">
        <v>9</v>
      </c>
      <c r="AT21" s="177">
        <v>0</v>
      </c>
      <c r="AU21" s="177">
        <v>14</v>
      </c>
      <c r="AV21" s="190"/>
      <c r="AW21" s="190"/>
      <c r="AX21" s="191">
        <f t="shared" si="663"/>
      </c>
    </row>
    <row r="22">
      <c r="A22" s="168"/>
      <c r="B22" s="169" t="s">
        <v>178</v>
      </c>
      <c r="C22" s="170" t="s">
        <v>201</v>
      </c>
      <c r="D22" s="171" t="s">
        <v>198</v>
      </c>
      <c r="E22" s="211" t="s">
        <v>203</v>
      </c>
      <c r="F22" s="178">
        <f t="shared" si="163"/>
      </c>
      <c r="G22" s="178">
        <v>2499.19</v>
      </c>
      <c r="H22" s="178">
        <v>1337.93</v>
      </c>
      <c r="I22" s="196">
        <v>0</v>
      </c>
      <c r="J22" s="177">
        <v>6</v>
      </c>
      <c r="K22" s="178">
        <v>14504.270000000019</v>
      </c>
      <c r="L22" s="179">
        <v>2</v>
      </c>
      <c r="M22" s="178">
        <v>10501.920000000002</v>
      </c>
      <c r="N22" s="180">
        <v>1</v>
      </c>
      <c r="O22" s="181">
        <f t="shared" si="36"/>
      </c>
      <c r="P22" s="196"/>
      <c r="Q22" s="182">
        <f t="shared" si="1181"/>
      </c>
      <c r="R22" s="177">
        <f t="shared" si="813"/>
      </c>
      <c r="S22" s="178">
        <f t="shared" si="963"/>
      </c>
      <c r="T22" s="183">
        <f t="shared" si="593"/>
      </c>
      <c r="U22" s="183">
        <f t="shared" si="515"/>
      </c>
      <c r="V22" s="183">
        <f t="shared" si="445"/>
      </c>
      <c r="W22" s="184">
        <v>8</v>
      </c>
      <c r="X22" s="183">
        <f t="shared" si="358"/>
      </c>
      <c r="Y22" s="183">
        <f t="shared" si="310"/>
      </c>
      <c r="Z22" s="183">
        <f t="shared" si="77"/>
      </c>
      <c r="AA22" s="183">
        <f t="shared" si="1261"/>
      </c>
      <c r="AB22" s="183">
        <f t="shared" si="1110"/>
      </c>
      <c r="AC22" s="181">
        <f t="shared" si="625"/>
      </c>
      <c r="AD22" s="181">
        <f t="shared" si="547"/>
      </c>
      <c r="AE22" s="181">
        <f t="shared" si="477"/>
      </c>
      <c r="AF22" s="181">
        <f t="shared" si="406"/>
      </c>
      <c r="AG22" s="181">
        <f t="shared" si="125"/>
      </c>
      <c r="AH22" s="181">
        <f t="shared" si="0"/>
      </c>
      <c r="AI22" s="181">
        <f t="shared" si="1145"/>
      </c>
      <c r="AJ22" s="180">
        <v>54</v>
      </c>
      <c r="AK22" s="177">
        <v>23681</v>
      </c>
      <c r="AL22" s="177">
        <v>526</v>
      </c>
      <c r="AM22" s="177">
        <v>581</v>
      </c>
      <c r="AN22" s="177">
        <v>95</v>
      </c>
      <c r="AO22" s="189">
        <v>22</v>
      </c>
      <c r="AP22" s="177">
        <v>58</v>
      </c>
      <c r="AQ22" s="189">
        <v>81</v>
      </c>
      <c r="AR22" s="189">
        <v>8</v>
      </c>
      <c r="AS22" s="177">
        <v>2</v>
      </c>
      <c r="AT22" s="177">
        <v>0</v>
      </c>
      <c r="AU22" s="177">
        <v>9</v>
      </c>
      <c r="AV22" s="190"/>
      <c r="AW22" s="190"/>
      <c r="AX22" s="191">
        <f t="shared" si="663"/>
      </c>
    </row>
    <row r="23">
      <c r="A23" s="168"/>
      <c r="B23" s="202" t="s">
        <v>186</v>
      </c>
      <c r="C23" s="202"/>
      <c r="D23" s="202"/>
      <c r="E23" s="202"/>
      <c r="F23" s="203">
        <f>SUM(F19:F22)</f>
      </c>
      <c r="G23" s="203">
        <f>SUM(G19:G22)</f>
      </c>
      <c r="H23" s="203">
        <f>SUM(H19:H22)</f>
      </c>
      <c r="I23" s="196">
        <f>SUM(I19:I22)</f>
      </c>
      <c r="J23" s="204">
        <f>SUM(J19:J22)</f>
      </c>
      <c r="K23" s="203">
        <f>SUM(K19:K22)</f>
      </c>
      <c r="L23" s="215">
        <f>SUM(L19:L22)</f>
      </c>
      <c r="M23" s="203">
        <f>SUM(M19:M22)</f>
      </c>
      <c r="N23" s="204">
        <f>SUM(N19:N22)</f>
      </c>
      <c r="O23" s="205">
        <f t="shared" si="36"/>
      </c>
      <c r="P23" s="206">
        <f>SUM(P19:P22)</f>
      </c>
      <c r="Q23" s="182">
        <f t="shared" si="1181"/>
      </c>
      <c r="R23" s="204">
        <f>SUM(R19:R22)</f>
      </c>
      <c r="S23" s="203">
        <f>SUM(S19:S22)</f>
      </c>
      <c r="T23" s="207">
        <f t="shared" si="593"/>
      </c>
      <c r="U23" s="207">
        <f t="shared" si="515"/>
      </c>
      <c r="V23" s="207">
        <f t="shared" si="445"/>
      </c>
      <c r="W23" s="208">
        <f>SUM(W19:W22)</f>
      </c>
      <c r="X23" s="207">
        <f t="shared" si="358"/>
      </c>
      <c r="Y23" s="207">
        <f t="shared" si="310"/>
      </c>
      <c r="Z23" s="207">
        <f t="shared" si="77"/>
      </c>
      <c r="AA23" s="207">
        <f t="shared" si="1261"/>
      </c>
      <c r="AB23" s="207">
        <f t="shared" si="1110"/>
      </c>
      <c r="AC23" s="205">
        <f t="shared" si="625"/>
      </c>
      <c r="AD23" s="205">
        <f t="shared" si="547"/>
      </c>
      <c r="AE23" s="205">
        <f t="shared" si="477"/>
      </c>
      <c r="AF23" s="205">
        <f t="shared" si="406"/>
      </c>
      <c r="AG23" s="205">
        <f t="shared" si="125"/>
      </c>
      <c r="AH23" s="205">
        <f t="shared" si="0"/>
      </c>
      <c r="AI23" s="205">
        <f t="shared" si="1145"/>
      </c>
      <c r="AJ23" s="204">
        <f>AVERAGE(AJ19:AJ22)</f>
      </c>
      <c r="AK23" s="204">
        <f>SUM(AK19:AK22)</f>
      </c>
      <c r="AL23" s="204">
        <f>SUM(AL19:AL22)</f>
      </c>
      <c r="AM23" s="204">
        <f>SUM(AM19:AM22)</f>
      </c>
      <c r="AN23" s="204">
        <f>SUM(AN19:AN22)</f>
      </c>
      <c r="AO23" s="218">
        <f>SUM(AO19:AO22)</f>
      </c>
      <c r="AP23" s="204">
        <f>SUM(AP19:AP22)</f>
      </c>
      <c r="AQ23" s="218">
        <f>SUM(AQ19:AQ22)</f>
      </c>
      <c r="AR23" s="218">
        <f>SUM(AR19:AR22)</f>
      </c>
      <c r="AS23" s="204">
        <f>SUM(AS19:AS22)</f>
      </c>
      <c r="AT23" s="204">
        <f>SUM(AT19:AT22)</f>
      </c>
      <c r="AU23" s="204">
        <f>SUM(AU19:AU22)</f>
      </c>
      <c r="AV23" s="209"/>
      <c r="AW23" s="209"/>
      <c r="AX23" s="204">
        <f>SUM(AX19:AX22)</f>
      </c>
    </row>
    <row r="24">
      <c r="A24" s="168"/>
      <c r="B24" s="169" t="s">
        <v>178</v>
      </c>
      <c r="C24" s="169" t="s">
        <v>201</v>
      </c>
      <c r="D24" s="171" t="s">
        <v>204</v>
      </c>
      <c r="E24" s="220" t="s">
        <v>205</v>
      </c>
      <c r="F24" s="178">
        <f t="shared" ref="F24:F28" si="164">G24+H24+I24</f>
      </c>
      <c r="G24" s="213">
        <v>2728.83</v>
      </c>
      <c r="H24" s="178">
        <v>1411.54</v>
      </c>
      <c r="I24" s="196">
        <v>0</v>
      </c>
      <c r="J24" s="177">
        <v>1</v>
      </c>
      <c r="K24" s="178">
        <v>1994.8500000000058</v>
      </c>
      <c r="L24" s="179">
        <v>0</v>
      </c>
      <c r="M24" s="178">
        <v>0</v>
      </c>
      <c r="N24" s="180">
        <v>0</v>
      </c>
      <c r="O24" s="181">
        <f t="shared" si="36"/>
      </c>
      <c r="P24" s="196"/>
      <c r="Q24" s="182">
        <f t="shared" si="1181"/>
      </c>
      <c r="R24" s="177">
        <f t="shared" ref="R24:R28" si="814">J24+L24</f>
      </c>
      <c r="S24" s="178">
        <f t="shared" ref="S24:S28" si="964">K24+M24</f>
      </c>
      <c r="T24" s="183">
        <f t="shared" si="593"/>
      </c>
      <c r="U24" s="183">
        <f t="shared" si="515"/>
      </c>
      <c r="V24" s="183">
        <f t="shared" si="445"/>
      </c>
      <c r="W24" s="184">
        <v>1</v>
      </c>
      <c r="X24" s="183">
        <f t="shared" si="358"/>
      </c>
      <c r="Y24" s="183">
        <f t="shared" si="310"/>
      </c>
      <c r="Z24" s="183">
        <f t="shared" si="77"/>
      </c>
      <c r="AA24" s="183">
        <f t="shared" si="1261"/>
      </c>
      <c r="AB24" s="183">
        <f t="shared" si="1110"/>
      </c>
      <c r="AC24" s="181">
        <f t="shared" si="625"/>
      </c>
      <c r="AD24" s="181">
        <f t="shared" si="547"/>
      </c>
      <c r="AE24" s="181">
        <f t="shared" si="477"/>
      </c>
      <c r="AF24" s="181">
        <f t="shared" si="406"/>
      </c>
      <c r="AG24" s="181">
        <f t="shared" si="125"/>
      </c>
      <c r="AH24" s="181">
        <f t="shared" si="0"/>
      </c>
      <c r="AI24" s="181">
        <f t="shared" si="1145"/>
      </c>
      <c r="AJ24" s="180">
        <v>53</v>
      </c>
      <c r="AK24" s="177">
        <v>28015</v>
      </c>
      <c r="AL24" s="177">
        <v>642</v>
      </c>
      <c r="AM24" s="177">
        <v>676</v>
      </c>
      <c r="AN24" s="177">
        <v>89</v>
      </c>
      <c r="AO24" s="189">
        <v>19</v>
      </c>
      <c r="AP24" s="177">
        <v>46</v>
      </c>
      <c r="AQ24" s="179">
        <v>71</v>
      </c>
      <c r="AR24" s="189">
        <v>1</v>
      </c>
      <c r="AS24" s="177">
        <v>3</v>
      </c>
      <c r="AT24" s="177">
        <v>1</v>
      </c>
      <c r="AU24" s="177">
        <v>16</v>
      </c>
      <c r="AV24" s="190"/>
      <c r="AW24" s="190"/>
      <c r="AX24" s="191">
        <f t="shared" ref="AX24:AX28" si="664">COUNT(AU24)</f>
      </c>
    </row>
    <row r="25">
      <c r="A25" s="168"/>
      <c r="B25" s="169" t="s">
        <v>178</v>
      </c>
      <c r="C25" s="169" t="s">
        <v>201</v>
      </c>
      <c r="D25" s="171" t="s">
        <v>204</v>
      </c>
      <c r="E25" s="220" t="s">
        <v>206</v>
      </c>
      <c r="F25" s="195">
        <f t="shared" si="164"/>
      </c>
      <c r="G25" s="178">
        <v>2002.27</v>
      </c>
      <c r="H25" s="178">
        <v>1109.19</v>
      </c>
      <c r="I25" s="196">
        <v>0</v>
      </c>
      <c r="J25" s="177">
        <v>2</v>
      </c>
      <c r="K25" s="178">
        <v>5102.959999999992</v>
      </c>
      <c r="L25" s="179">
        <v>0</v>
      </c>
      <c r="M25" s="178">
        <v>0</v>
      </c>
      <c r="N25" s="180">
        <v>0</v>
      </c>
      <c r="O25" s="181">
        <f t="shared" si="36"/>
      </c>
      <c r="P25" s="196"/>
      <c r="Q25" s="182">
        <f t="shared" si="1181"/>
      </c>
      <c r="R25" s="177">
        <f t="shared" si="814"/>
      </c>
      <c r="S25" s="178">
        <f t="shared" si="964"/>
      </c>
      <c r="T25" s="183">
        <f t="shared" si="593"/>
      </c>
      <c r="U25" s="183">
        <f t="shared" si="515"/>
      </c>
      <c r="V25" s="183">
        <f t="shared" si="445"/>
      </c>
      <c r="W25" s="184">
        <v>1</v>
      </c>
      <c r="X25" s="183">
        <f t="shared" si="358"/>
      </c>
      <c r="Y25" s="183">
        <f t="shared" si="310"/>
      </c>
      <c r="Z25" s="183">
        <f t="shared" si="77"/>
      </c>
      <c r="AA25" s="183">
        <f t="shared" si="1261"/>
      </c>
      <c r="AB25" s="183">
        <f t="shared" si="1110"/>
      </c>
      <c r="AC25" s="181">
        <f t="shared" si="625"/>
      </c>
      <c r="AD25" s="181">
        <f t="shared" si="547"/>
      </c>
      <c r="AE25" s="181">
        <f t="shared" si="477"/>
      </c>
      <c r="AF25" s="181">
        <f t="shared" si="406"/>
      </c>
      <c r="AG25" s="181">
        <f t="shared" si="125"/>
      </c>
      <c r="AH25" s="181">
        <f t="shared" si="0"/>
      </c>
      <c r="AI25" s="181">
        <f t="shared" si="1145"/>
      </c>
      <c r="AJ25" s="180">
        <v>34</v>
      </c>
      <c r="AK25" s="177">
        <v>28096</v>
      </c>
      <c r="AL25" s="177">
        <v>538</v>
      </c>
      <c r="AM25" s="177">
        <v>546</v>
      </c>
      <c r="AN25" s="177">
        <v>67</v>
      </c>
      <c r="AO25" s="189">
        <v>19</v>
      </c>
      <c r="AP25" s="177">
        <v>46</v>
      </c>
      <c r="AQ25" s="179">
        <v>55</v>
      </c>
      <c r="AR25" s="189">
        <v>2</v>
      </c>
      <c r="AS25" s="177">
        <v>3</v>
      </c>
      <c r="AT25" s="177">
        <v>0</v>
      </c>
      <c r="AU25" s="177">
        <v>11</v>
      </c>
      <c r="AV25" s="190"/>
      <c r="AW25" s="190"/>
      <c r="AX25" s="191">
        <f t="shared" si="664"/>
      </c>
    </row>
    <row r="26">
      <c r="A26" s="168"/>
      <c r="B26" s="169" t="s">
        <v>178</v>
      </c>
      <c r="C26" s="169" t="s">
        <v>201</v>
      </c>
      <c r="D26" s="171" t="s">
        <v>204</v>
      </c>
      <c r="E26" s="220" t="s">
        <v>207</v>
      </c>
      <c r="F26" s="178">
        <f t="shared" si="164"/>
      </c>
      <c r="G26" s="178">
        <v>3146.2</v>
      </c>
      <c r="H26" s="178">
        <v>1429.45</v>
      </c>
      <c r="I26" s="196">
        <v>0</v>
      </c>
      <c r="J26" s="177">
        <v>3</v>
      </c>
      <c r="K26" s="178">
        <v>8204.630000000005</v>
      </c>
      <c r="L26" s="179">
        <v>0</v>
      </c>
      <c r="M26" s="178">
        <v>0</v>
      </c>
      <c r="N26" s="180">
        <v>0</v>
      </c>
      <c r="O26" s="181">
        <f t="shared" si="36"/>
      </c>
      <c r="P26" s="196"/>
      <c r="Q26" s="182">
        <f t="shared" si="1181"/>
      </c>
      <c r="R26" s="177">
        <f t="shared" si="814"/>
      </c>
      <c r="S26" s="178">
        <f t="shared" si="964"/>
      </c>
      <c r="T26" s="183">
        <f t="shared" si="593"/>
      </c>
      <c r="U26" s="183">
        <f t="shared" si="515"/>
      </c>
      <c r="V26" s="183">
        <f t="shared" si="445"/>
      </c>
      <c r="W26" s="184">
        <v>3</v>
      </c>
      <c r="X26" s="183">
        <f t="shared" si="358"/>
      </c>
      <c r="Y26" s="183">
        <f t="shared" si="310"/>
      </c>
      <c r="Z26" s="183">
        <f t="shared" si="77"/>
      </c>
      <c r="AA26" s="183">
        <f t="shared" si="1261"/>
      </c>
      <c r="AB26" s="183">
        <f t="shared" si="1110"/>
      </c>
      <c r="AC26" s="181">
        <f t="shared" si="625"/>
      </c>
      <c r="AD26" s="181">
        <f t="shared" si="547"/>
      </c>
      <c r="AE26" s="181">
        <f t="shared" si="477"/>
      </c>
      <c r="AF26" s="181">
        <f t="shared" si="406"/>
      </c>
      <c r="AG26" s="181">
        <f t="shared" si="125"/>
      </c>
      <c r="AH26" s="181">
        <f t="shared" si="0"/>
      </c>
      <c r="AI26" s="181">
        <f t="shared" si="1145"/>
      </c>
      <c r="AJ26" s="180">
        <v>40</v>
      </c>
      <c r="AK26" s="177">
        <v>36110</v>
      </c>
      <c r="AL26" s="177">
        <v>844</v>
      </c>
      <c r="AM26" s="177">
        <v>902</v>
      </c>
      <c r="AN26" s="177">
        <v>94</v>
      </c>
      <c r="AO26" s="189">
        <v>27</v>
      </c>
      <c r="AP26" s="177">
        <v>111</v>
      </c>
      <c r="AQ26" s="179">
        <v>107</v>
      </c>
      <c r="AR26" s="189">
        <v>3</v>
      </c>
      <c r="AS26" s="177">
        <v>5</v>
      </c>
      <c r="AT26" s="177">
        <v>1</v>
      </c>
      <c r="AU26" s="177">
        <v>15</v>
      </c>
      <c r="AV26" s="190"/>
      <c r="AW26" s="190"/>
      <c r="AX26" s="191">
        <f t="shared" si="664"/>
      </c>
    </row>
    <row r="27">
      <c r="A27" s="168"/>
      <c r="B27" s="169" t="s">
        <v>178</v>
      </c>
      <c r="C27" s="170" t="s">
        <v>201</v>
      </c>
      <c r="D27" s="171" t="s">
        <v>204</v>
      </c>
      <c r="E27" s="220" t="s">
        <v>208</v>
      </c>
      <c r="F27" s="178">
        <f t="shared" si="164"/>
      </c>
      <c r="G27" s="178">
        <v>2957.16</v>
      </c>
      <c r="H27" s="178">
        <v>1717.38</v>
      </c>
      <c r="I27" s="196">
        <v>0</v>
      </c>
      <c r="J27" s="177">
        <v>6</v>
      </c>
      <c r="K27" s="178">
        <v>15424.709999999992</v>
      </c>
      <c r="L27" s="179">
        <v>1</v>
      </c>
      <c r="M27" s="178">
        <v>6216.209999999999</v>
      </c>
      <c r="N27" s="180">
        <v>2</v>
      </c>
      <c r="O27" s="181">
        <f t="shared" si="36"/>
      </c>
      <c r="P27" s="196"/>
      <c r="Q27" s="182">
        <f t="shared" si="1181"/>
      </c>
      <c r="R27" s="177">
        <f t="shared" si="814"/>
      </c>
      <c r="S27" s="178">
        <f t="shared" si="964"/>
      </c>
      <c r="T27" s="183">
        <f t="shared" si="593"/>
      </c>
      <c r="U27" s="183">
        <f t="shared" si="515"/>
      </c>
      <c r="V27" s="183">
        <f t="shared" si="445"/>
      </c>
      <c r="W27" s="184">
        <v>6</v>
      </c>
      <c r="X27" s="183">
        <f t="shared" si="358"/>
      </c>
      <c r="Y27" s="183">
        <f t="shared" si="310"/>
      </c>
      <c r="Z27" s="183">
        <f t="shared" si="77"/>
      </c>
      <c r="AA27" s="183">
        <f t="shared" si="1261"/>
      </c>
      <c r="AB27" s="183">
        <f t="shared" si="1110"/>
      </c>
      <c r="AC27" s="181">
        <f t="shared" si="625"/>
      </c>
      <c r="AD27" s="181">
        <f t="shared" si="547"/>
      </c>
      <c r="AE27" s="181">
        <f t="shared" si="477"/>
      </c>
      <c r="AF27" s="181">
        <f t="shared" si="406"/>
      </c>
      <c r="AG27" s="181">
        <f t="shared" si="125"/>
      </c>
      <c r="AH27" s="181">
        <f t="shared" si="0"/>
      </c>
      <c r="AI27" s="181">
        <f t="shared" si="1145"/>
      </c>
      <c r="AJ27" s="180">
        <v>42</v>
      </c>
      <c r="AK27" s="177">
        <v>36468</v>
      </c>
      <c r="AL27" s="177">
        <v>822</v>
      </c>
      <c r="AM27" s="177">
        <v>879</v>
      </c>
      <c r="AN27" s="177">
        <v>110</v>
      </c>
      <c r="AO27" s="189">
        <v>35</v>
      </c>
      <c r="AP27" s="177">
        <v>99</v>
      </c>
      <c r="AQ27" s="189">
        <v>107</v>
      </c>
      <c r="AR27" s="189">
        <v>8</v>
      </c>
      <c r="AS27" s="177">
        <v>7</v>
      </c>
      <c r="AT27" s="177">
        <v>2</v>
      </c>
      <c r="AU27" s="177">
        <v>15</v>
      </c>
      <c r="AV27" s="190"/>
      <c r="AW27" s="190"/>
      <c r="AX27" s="191">
        <f t="shared" si="664"/>
      </c>
    </row>
    <row r="28">
      <c r="A28" s="168"/>
      <c r="B28" s="169" t="s">
        <v>178</v>
      </c>
      <c r="C28" s="170" t="s">
        <v>201</v>
      </c>
      <c r="D28" s="171" t="s">
        <v>204</v>
      </c>
      <c r="E28" s="220" t="s">
        <v>209</v>
      </c>
      <c r="F28" s="178">
        <f t="shared" si="164"/>
      </c>
      <c r="G28" s="178">
        <f>2934.75+474.62</f>
      </c>
      <c r="H28" s="178">
        <v>2069.65</v>
      </c>
      <c r="I28" s="196">
        <v>0</v>
      </c>
      <c r="J28" s="177">
        <v>13</v>
      </c>
      <c r="K28" s="178">
        <v>32033.44000000003</v>
      </c>
      <c r="L28" s="179">
        <v>0</v>
      </c>
      <c r="M28" s="178">
        <v>0</v>
      </c>
      <c r="N28" s="180">
        <v>0</v>
      </c>
      <c r="O28" s="181">
        <f t="shared" si="36"/>
      </c>
      <c r="P28" s="196"/>
      <c r="Q28" s="182">
        <f t="shared" si="1181"/>
      </c>
      <c r="R28" s="177">
        <f t="shared" si="814"/>
      </c>
      <c r="S28" s="178">
        <f t="shared" si="964"/>
      </c>
      <c r="T28" s="183">
        <f t="shared" si="593"/>
      </c>
      <c r="U28" s="183">
        <f t="shared" si="515"/>
      </c>
      <c r="V28" s="183">
        <f t="shared" si="445"/>
      </c>
      <c r="W28" s="184">
        <v>12</v>
      </c>
      <c r="X28" s="183">
        <v>319</v>
      </c>
      <c r="Y28" s="183">
        <v>331</v>
      </c>
      <c r="Z28" s="183">
        <v>93</v>
      </c>
      <c r="AA28" s="183">
        <f t="shared" si="1261"/>
      </c>
      <c r="AB28" s="183">
        <f t="shared" si="1110"/>
      </c>
      <c r="AC28" s="181">
        <f t="shared" si="625"/>
      </c>
      <c r="AD28" s="181">
        <f t="shared" si="547"/>
      </c>
      <c r="AE28" s="181">
        <f t="shared" si="477"/>
      </c>
      <c r="AF28" s="181">
        <f t="shared" si="406"/>
      </c>
      <c r="AG28" s="181">
        <f t="shared" si="125"/>
      </c>
      <c r="AH28" s="181">
        <f t="shared" si="0"/>
      </c>
      <c r="AI28" s="181">
        <f t="shared" si="1145"/>
      </c>
      <c r="AJ28" s="180">
        <v>44</v>
      </c>
      <c r="AK28" s="177">
        <v>100</v>
      </c>
      <c r="AL28" s="177">
        <v>118</v>
      </c>
      <c r="AM28" s="177">
        <v>1178</v>
      </c>
      <c r="AN28" s="177">
        <v>126</v>
      </c>
      <c r="AO28" s="189">
        <v>32</v>
      </c>
      <c r="AP28" s="177">
        <v>100</v>
      </c>
      <c r="AQ28" s="189">
        <v>118</v>
      </c>
      <c r="AR28" s="189">
        <v>13</v>
      </c>
      <c r="AS28" s="177">
        <v>6</v>
      </c>
      <c r="AT28" s="177">
        <v>1</v>
      </c>
      <c r="AU28" s="177">
        <v>26</v>
      </c>
      <c r="AV28" s="190"/>
      <c r="AW28" s="190"/>
      <c r="AX28" s="191">
        <f t="shared" si="664"/>
      </c>
    </row>
    <row r="29">
      <c r="A29" s="168"/>
      <c r="B29" s="202" t="s">
        <v>186</v>
      </c>
      <c r="C29" s="202"/>
      <c r="D29" s="202"/>
      <c r="E29" s="202"/>
      <c r="F29" s="203">
        <f>SUM(F24:F28)</f>
      </c>
      <c r="G29" s="203">
        <f>SUM(G24:G28)</f>
      </c>
      <c r="H29" s="203">
        <f>SUM(H24:H28)</f>
      </c>
      <c r="I29" s="196">
        <f>SUM(I24:I28)</f>
      </c>
      <c r="J29" s="204">
        <f>SUM(J24:J28)</f>
      </c>
      <c r="K29" s="203">
        <f>SUM(K24:K28)</f>
      </c>
      <c r="L29" s="215">
        <f>SUM(L24:L28)</f>
      </c>
      <c r="M29" s="203">
        <f>SUM(M24:M28)</f>
      </c>
      <c r="N29" s="204">
        <f>SUM(N24:N28)</f>
      </c>
      <c r="O29" s="205">
        <f t="shared" si="36"/>
      </c>
      <c r="P29" s="206">
        <f>SUM(P24:P28)</f>
      </c>
      <c r="Q29" s="182">
        <f t="shared" si="1181"/>
      </c>
      <c r="R29" s="204">
        <f>SUM(R24:R28)</f>
      </c>
      <c r="S29" s="203">
        <f>SUM(S24:S28)</f>
      </c>
      <c r="T29" s="207">
        <f t="shared" si="593"/>
      </c>
      <c r="U29" s="207">
        <f t="shared" si="515"/>
      </c>
      <c r="V29" s="207">
        <f t="shared" si="445"/>
      </c>
      <c r="W29" s="208">
        <f>SUM(W24:W28)</f>
      </c>
      <c r="X29" s="207">
        <f t="shared" ref="X29:X32" si="359">F29/W29</f>
      </c>
      <c r="Y29" s="207">
        <f t="shared" ref="Y29:Y32" si="311">F29/R29</f>
      </c>
      <c r="Z29" s="207">
        <f t="shared" ref="Z29:Z32" si="78">F29/AL29</f>
      </c>
      <c r="AA29" s="207">
        <f t="shared" si="1261"/>
      </c>
      <c r="AB29" s="207">
        <f t="shared" si="1110"/>
      </c>
      <c r="AC29" s="205">
        <f t="shared" si="625"/>
      </c>
      <c r="AD29" s="205">
        <f t="shared" si="547"/>
      </c>
      <c r="AE29" s="205">
        <f t="shared" si="477"/>
      </c>
      <c r="AF29" s="205">
        <f t="shared" si="406"/>
      </c>
      <c r="AG29" s="205">
        <f t="shared" si="125"/>
      </c>
      <c r="AH29" s="205">
        <f t="shared" si="0"/>
      </c>
      <c r="AI29" s="205">
        <f t="shared" si="1145"/>
      </c>
      <c r="AJ29" s="204">
        <f>AVERAGE(AJ24:AJ28)</f>
      </c>
      <c r="AK29" s="204">
        <f>SUM(AK24:AK28)</f>
      </c>
      <c r="AL29" s="204">
        <f>SUM(AL24:AL28)</f>
      </c>
      <c r="AM29" s="204">
        <f>SUM(AM24:AM28)</f>
      </c>
      <c r="AN29" s="204">
        <f>SUM(AN24:AN28)</f>
      </c>
      <c r="AO29" s="218">
        <f>SUM(AO24:AO28)</f>
      </c>
      <c r="AP29" s="204">
        <f>SUM(AP24:AP28)</f>
      </c>
      <c r="AQ29" s="218">
        <f>SUM(AQ24:AQ28)</f>
      </c>
      <c r="AR29" s="218">
        <f>SUM(AR24:AR28)</f>
      </c>
      <c r="AS29" s="204">
        <f>SUM(AS24:AS28)</f>
      </c>
      <c r="AT29" s="204">
        <f>SUM(AT24:AT28)</f>
      </c>
      <c r="AU29" s="204">
        <f>SUM(AU24:AU28)</f>
      </c>
      <c r="AV29" s="209"/>
      <c r="AW29" s="209"/>
      <c r="AX29" s="204">
        <f>SUM(AX24:AX28)</f>
      </c>
    </row>
    <row r="30">
      <c r="A30" s="168"/>
      <c r="B30" s="169" t="s">
        <v>178</v>
      </c>
      <c r="C30" s="170" t="s">
        <v>201</v>
      </c>
      <c r="D30" s="171" t="s">
        <v>180</v>
      </c>
      <c r="E30" s="221" t="s">
        <v>210</v>
      </c>
      <c r="F30" s="178">
        <f>G30+H30+I30</f>
      </c>
      <c r="G30" s="178">
        <f>2710.51-474.62</f>
      </c>
      <c r="H30" s="178">
        <v>2174.75</v>
      </c>
      <c r="I30" s="196">
        <v>0</v>
      </c>
      <c r="J30" s="177">
        <v>5</v>
      </c>
      <c r="K30" s="178">
        <v>11081.070000000007</v>
      </c>
      <c r="L30" s="179">
        <v>0</v>
      </c>
      <c r="M30" s="178">
        <v>0</v>
      </c>
      <c r="N30" s="180">
        <v>0</v>
      </c>
      <c r="O30" s="181">
        <f t="shared" si="36"/>
      </c>
      <c r="P30" s="196"/>
      <c r="Q30" s="182">
        <f t="shared" si="1181"/>
      </c>
      <c r="R30" s="177">
        <f>J30+L30</f>
      </c>
      <c r="S30" s="178">
        <f>K30+M30</f>
      </c>
      <c r="T30" s="183">
        <f t="shared" si="593"/>
      </c>
      <c r="U30" s="183">
        <f t="shared" si="515"/>
      </c>
      <c r="V30" s="183">
        <f t="shared" si="445"/>
      </c>
      <c r="W30" s="184">
        <v>5</v>
      </c>
      <c r="X30" s="183">
        <f t="shared" si="359"/>
      </c>
      <c r="Y30" s="183">
        <f t="shared" si="311"/>
      </c>
      <c r="Z30" s="183">
        <f t="shared" si="78"/>
      </c>
      <c r="AA30" s="183">
        <f t="shared" si="1261"/>
      </c>
      <c r="AB30" s="183">
        <f t="shared" si="1110"/>
      </c>
      <c r="AC30" s="181">
        <f t="shared" si="625"/>
      </c>
      <c r="AD30" s="181">
        <f t="shared" si="547"/>
      </c>
      <c r="AE30" s="181">
        <f t="shared" si="477"/>
      </c>
      <c r="AF30" s="181">
        <f t="shared" si="406"/>
      </c>
      <c r="AG30" s="181">
        <f t="shared" si="125"/>
      </c>
      <c r="AH30" s="181">
        <f t="shared" si="0"/>
      </c>
      <c r="AI30" s="181">
        <f t="shared" si="1145"/>
      </c>
      <c r="AJ30" s="180">
        <v>44</v>
      </c>
      <c r="AK30" s="177">
        <v>52255</v>
      </c>
      <c r="AL30" s="177">
        <v>1261</v>
      </c>
      <c r="AM30" s="177">
        <v>1350</v>
      </c>
      <c r="AN30" s="177">
        <v>130</v>
      </c>
      <c r="AO30" s="189">
        <v>32</v>
      </c>
      <c r="AP30" s="177">
        <v>108</v>
      </c>
      <c r="AQ30" s="179">
        <v>122</v>
      </c>
      <c r="AR30" s="189">
        <v>5</v>
      </c>
      <c r="AS30" s="177">
        <v>10</v>
      </c>
      <c r="AT30" s="177">
        <v>1</v>
      </c>
      <c r="AU30" s="177">
        <v>28</v>
      </c>
      <c r="AV30" s="190"/>
      <c r="AW30" s="190"/>
      <c r="AX30" s="191">
        <f>COUNT(AU30)</f>
      </c>
    </row>
    <row r="31">
      <c r="A31" s="168"/>
      <c r="B31" s="202" t="s">
        <v>186</v>
      </c>
      <c r="C31" s="202"/>
      <c r="D31" s="202"/>
      <c r="E31" s="202"/>
      <c r="F31" s="203">
        <f>SUM(F30)</f>
      </c>
      <c r="G31" s="203">
        <f>SUM(G30)</f>
      </c>
      <c r="H31" s="203">
        <f>SUM(H30)</f>
      </c>
      <c r="I31" s="196">
        <f>SUM(I30)</f>
      </c>
      <c r="J31" s="204">
        <f>SUM(J30)</f>
      </c>
      <c r="K31" s="203">
        <f>SUM(K30)</f>
      </c>
      <c r="L31" s="215">
        <f>SUM(L30)</f>
      </c>
      <c r="M31" s="203">
        <f>SUM(M30)</f>
      </c>
      <c r="N31" s="204">
        <f>SUM(N30)</f>
      </c>
      <c r="O31" s="205">
        <f t="shared" si="36"/>
      </c>
      <c r="P31" s="206">
        <f>SUM(P30)</f>
      </c>
      <c r="Q31" s="182">
        <f t="shared" si="1181"/>
      </c>
      <c r="R31" s="204">
        <f>SUM(R30)</f>
      </c>
      <c r="S31" s="203">
        <f>SUM(S30)</f>
      </c>
      <c r="T31" s="207">
        <f t="shared" si="593"/>
      </c>
      <c r="U31" s="207">
        <f t="shared" si="515"/>
      </c>
      <c r="V31" s="207">
        <f t="shared" si="445"/>
      </c>
      <c r="W31" s="208">
        <f>SUM(W30)</f>
      </c>
      <c r="X31" s="207">
        <f t="shared" si="359"/>
      </c>
      <c r="Y31" s="207">
        <f t="shared" si="311"/>
      </c>
      <c r="Z31" s="207">
        <f t="shared" si="78"/>
      </c>
      <c r="AA31" s="207">
        <f t="shared" si="1261"/>
      </c>
      <c r="AB31" s="207">
        <f t="shared" si="1110"/>
      </c>
      <c r="AC31" s="205">
        <f t="shared" si="625"/>
      </c>
      <c r="AD31" s="205">
        <f t="shared" si="547"/>
      </c>
      <c r="AE31" s="205">
        <f t="shared" si="477"/>
      </c>
      <c r="AF31" s="205">
        <f t="shared" si="406"/>
      </c>
      <c r="AG31" s="205">
        <f t="shared" si="125"/>
      </c>
      <c r="AH31" s="205">
        <f t="shared" si="0"/>
      </c>
      <c r="AI31" s="205">
        <f t="shared" si="1145"/>
      </c>
      <c r="AJ31" s="204">
        <f>AVERAGE(AJ30)</f>
      </c>
      <c r="AK31" s="204">
        <f>SUM(AK30)</f>
      </c>
      <c r="AL31" s="204">
        <f>SUM(AL30)</f>
      </c>
      <c r="AM31" s="204">
        <f>SUM(AM30)</f>
      </c>
      <c r="AN31" s="204">
        <f>SUM(AN30)</f>
      </c>
      <c r="AO31" s="204">
        <f>SUM(AO30)</f>
      </c>
      <c r="AP31" s="204">
        <f>SUM(AP30)</f>
      </c>
      <c r="AQ31" s="204">
        <f>SUM(AQ30)</f>
      </c>
      <c r="AR31" s="204">
        <f>SUM(AR30)</f>
      </c>
      <c r="AS31" s="204">
        <f>SUM(AS30)</f>
      </c>
      <c r="AT31" s="204">
        <f>SUM(AT30)</f>
      </c>
      <c r="AU31" s="204">
        <f>SUM(AU30)</f>
      </c>
      <c r="AV31" s="209"/>
      <c r="AW31" s="209"/>
      <c r="AX31" s="204">
        <f>SUM(AX30)</f>
      </c>
    </row>
    <row r="32">
      <c r="A32" s="168"/>
      <c r="B32" s="222" t="s">
        <v>211</v>
      </c>
      <c r="C32" s="222"/>
      <c r="D32" s="222"/>
      <c r="E32" s="222"/>
      <c r="F32" s="223">
        <f>F13+F18+F23+F31+F8+F29</f>
      </c>
      <c r="G32" s="223">
        <f>G31+G29+G23+G18+G13+G8</f>
      </c>
      <c r="H32" s="223">
        <f>H31+H29+H23+H18+H13+H8</f>
      </c>
      <c r="I32" s="223">
        <f>I13+I18+I23+I31+I8+I29</f>
      </c>
      <c r="J32" s="224">
        <f>J13+J18+J23+J31+J8+J29</f>
      </c>
      <c r="K32" s="223">
        <f>K13+K18+K23+K31+K8+K29</f>
      </c>
      <c r="L32" s="223">
        <f>L13+L18+L23+L31+L8+L29</f>
      </c>
      <c r="M32" s="223">
        <f>M13+M18+M23+M31+M8+M29</f>
      </c>
      <c r="N32" s="223">
        <f>N13+N18+N23+N31+N8+N29</f>
      </c>
      <c r="O32" s="225">
        <f t="shared" si="36"/>
      </c>
      <c r="P32" s="226">
        <f>P13+P18+P31+P23+P8+P29</f>
      </c>
      <c r="Q32" s="227">
        <f t="shared" si="1181"/>
      </c>
      <c r="R32" s="224">
        <f>R13+R18+R23+R31+R8+R29</f>
      </c>
      <c r="S32" s="223">
        <f>S13+S18+S23+S31+S8+S29</f>
      </c>
      <c r="T32" s="223">
        <f t="shared" si="593"/>
      </c>
      <c r="U32" s="223">
        <f t="shared" si="515"/>
      </c>
      <c r="V32" s="223">
        <f t="shared" si="445"/>
      </c>
      <c r="W32" s="228">
        <f>W13+W18+W23+W31+W8+W29</f>
      </c>
      <c r="X32" s="223">
        <f t="shared" si="359"/>
      </c>
      <c r="Y32" s="223">
        <f t="shared" si="311"/>
      </c>
      <c r="Z32" s="223">
        <f t="shared" si="78"/>
      </c>
      <c r="AA32" s="223">
        <f t="shared" si="1261"/>
      </c>
      <c r="AB32" s="223">
        <f t="shared" si="1110"/>
      </c>
      <c r="AC32" s="225">
        <f t="shared" si="625"/>
      </c>
      <c r="AD32" s="225">
        <f t="shared" si="547"/>
      </c>
      <c r="AE32" s="225">
        <f t="shared" si="477"/>
      </c>
      <c r="AF32" s="225">
        <f t="shared" si="406"/>
      </c>
      <c r="AG32" s="225">
        <f t="shared" si="125"/>
      </c>
      <c r="AH32" s="225">
        <f t="shared" si="0"/>
      </c>
      <c r="AI32" s="225">
        <f t="shared" si="1145"/>
      </c>
      <c r="AJ32" s="224"/>
      <c r="AK32" s="224">
        <f>AK13+AK18+AK23+AK31+AK8+AK29</f>
      </c>
      <c r="AL32" s="224">
        <f>AL13+AL18+AL23+AL31+AL8+AL29</f>
      </c>
      <c r="AM32" s="224">
        <f>AM13+AM18+AM23+AM31+AM8+AM29</f>
      </c>
      <c r="AN32" s="224">
        <f>AN13+AN18+AN23+AN31+AN8+AN29</f>
      </c>
      <c r="AO32" s="224">
        <f>AO13+AO18+AO23+AO31+AO8+AO29</f>
      </c>
      <c r="AP32" s="224">
        <f>AP13+AP18+AP23+AP31+AP8+AP29</f>
      </c>
      <c r="AQ32" s="224">
        <f>AQ13+AQ18+AQ23+AQ31+AQ8+AQ29</f>
      </c>
      <c r="AR32" s="224">
        <f>AR13+AR18+AR23+AR31+AR8+AR29</f>
      </c>
      <c r="AS32" s="224">
        <f>AS13+AS18+AS23+AS31+AS8+AS29</f>
      </c>
      <c r="AT32" s="224">
        <f>AT13+AT18+AT23+AT31+AT8+AT29</f>
      </c>
      <c r="AU32" s="224">
        <f>AU13+AU18+AU23+AU31+AU8+AU29</f>
      </c>
      <c r="AV32" s="229"/>
      <c r="AW32" s="229"/>
      <c r="AX32" s="224">
        <f>AX13+AX18+AX23+AX31+AX8+AX29</f>
      </c>
    </row>
    <row r="33">
      <c r="A33" s="136"/>
      <c r="B33" s="137" t="s">
        <v>120</v>
      </c>
      <c r="C33" s="137"/>
      <c r="D33" s="137"/>
      <c r="E33" s="137"/>
      <c r="F33" s="138" t="s">
        <v>121</v>
      </c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9" t="s">
        <v>122</v>
      </c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40" t="s">
        <v>123</v>
      </c>
      <c r="AW33" s="140"/>
      <c r="AX33" s="141" t="s">
        <v>124</v>
      </c>
    </row>
    <row r="34">
      <c r="A34" s="136"/>
      <c r="B34" s="137"/>
      <c r="C34" s="137"/>
      <c r="D34" s="137"/>
      <c r="E34" s="137"/>
      <c r="F34" s="142" t="s">
        <v>125</v>
      </c>
      <c r="G34" s="142"/>
      <c r="H34" s="142"/>
      <c r="I34" s="142"/>
      <c r="J34" s="143" t="s">
        <v>126</v>
      </c>
      <c r="K34" s="143"/>
      <c r="L34" s="143"/>
      <c r="M34" s="143"/>
      <c r="N34" s="143"/>
      <c r="O34" s="143"/>
      <c r="P34" s="143"/>
      <c r="Q34" s="143"/>
      <c r="R34" s="143"/>
      <c r="S34" s="143"/>
      <c r="T34" s="144" t="s">
        <v>127</v>
      </c>
      <c r="U34" s="144"/>
      <c r="V34" s="144"/>
      <c r="W34" s="144"/>
      <c r="X34" s="144"/>
      <c r="Y34" s="144"/>
      <c r="Z34" s="145" t="s">
        <v>128</v>
      </c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6" t="s">
        <v>129</v>
      </c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7"/>
      <c r="AW34" s="148"/>
      <c r="AX34" s="141"/>
    </row>
    <row r="35">
      <c r="A35" s="136"/>
      <c r="B35" s="149" t="s">
        <v>130</v>
      </c>
      <c r="C35" s="150" t="s">
        <v>131</v>
      </c>
      <c r="D35" s="151" t="s">
        <v>132</v>
      </c>
      <c r="E35" s="152" t="s">
        <v>133</v>
      </c>
      <c r="F35" s="153" t="s">
        <v>134</v>
      </c>
      <c r="G35" s="142" t="s">
        <v>135</v>
      </c>
      <c r="H35" s="154" t="s">
        <v>136</v>
      </c>
      <c r="I35" s="155" t="s">
        <v>137</v>
      </c>
      <c r="J35" s="156" t="s">
        <v>138</v>
      </c>
      <c r="K35" s="157" t="s">
        <v>139</v>
      </c>
      <c r="L35" s="158" t="s">
        <v>140</v>
      </c>
      <c r="M35" s="157" t="s">
        <v>141</v>
      </c>
      <c r="N35" s="157" t="s">
        <v>142</v>
      </c>
      <c r="O35" s="157" t="s">
        <v>143</v>
      </c>
      <c r="P35" s="159" t="s">
        <v>144</v>
      </c>
      <c r="Q35" s="157" t="s">
        <v>145</v>
      </c>
      <c r="R35" s="156" t="s">
        <v>146</v>
      </c>
      <c r="S35" s="160" t="s">
        <v>147</v>
      </c>
      <c r="T35" s="144" t="s">
        <v>148</v>
      </c>
      <c r="U35" s="144" t="s">
        <v>149</v>
      </c>
      <c r="V35" s="144" t="s">
        <v>150</v>
      </c>
      <c r="W35" s="161" t="s">
        <v>151</v>
      </c>
      <c r="X35" s="144" t="s">
        <v>152</v>
      </c>
      <c r="Y35" s="162" t="s">
        <v>153</v>
      </c>
      <c r="Z35" s="163" t="s">
        <v>154</v>
      </c>
      <c r="AA35" s="164" t="s">
        <v>155</v>
      </c>
      <c r="AB35" s="165" t="s">
        <v>156</v>
      </c>
      <c r="AC35" s="164" t="s">
        <v>157</v>
      </c>
      <c r="AD35" s="164" t="s">
        <v>158</v>
      </c>
      <c r="AE35" s="166" t="s">
        <v>159</v>
      </c>
      <c r="AF35" s="164" t="s">
        <v>160</v>
      </c>
      <c r="AG35" s="164" t="s">
        <v>161</v>
      </c>
      <c r="AH35" s="164" t="s">
        <v>162</v>
      </c>
      <c r="AI35" s="166" t="s">
        <v>163</v>
      </c>
      <c r="AJ35" s="166" t="s">
        <v>164</v>
      </c>
      <c r="AK35" s="146" t="s">
        <v>165</v>
      </c>
      <c r="AL35" s="146" t="s">
        <v>166</v>
      </c>
      <c r="AM35" s="146" t="s">
        <v>167</v>
      </c>
      <c r="AN35" s="146" t="s">
        <v>168</v>
      </c>
      <c r="AO35" s="167" t="s">
        <v>169</v>
      </c>
      <c r="AP35" s="167" t="s">
        <v>170</v>
      </c>
      <c r="AQ35" s="146" t="s">
        <v>171</v>
      </c>
      <c r="AR35" s="146" t="s">
        <v>172</v>
      </c>
      <c r="AS35" s="146" t="s">
        <v>173</v>
      </c>
      <c r="AT35" s="146" t="s">
        <v>174</v>
      </c>
      <c r="AU35" s="146" t="s">
        <v>175</v>
      </c>
      <c r="AV35" s="147"/>
      <c r="AW35" s="148"/>
      <c r="AX35" s="141" t="s">
        <v>176</v>
      </c>
    </row>
    <row r="36">
      <c r="A36" s="168" t="s">
        <v>212</v>
      </c>
      <c r="B36" s="169" t="s">
        <v>178</v>
      </c>
      <c r="C36" s="170" t="s">
        <v>179</v>
      </c>
      <c r="D36" s="171" t="s">
        <v>180</v>
      </c>
      <c r="E36" s="172" t="s">
        <v>181</v>
      </c>
      <c r="F36" s="173">
        <f t="shared" ref="F36:F39" si="165">G36+H36+I36</f>
      </c>
      <c r="G36" s="174">
        <v>933.2</v>
      </c>
      <c r="H36" s="230">
        <v>1124.58</v>
      </c>
      <c r="I36" s="176">
        <v>0</v>
      </c>
      <c r="J36" s="177">
        <v>1</v>
      </c>
      <c r="K36" s="178">
        <v>2548.2600000000093</v>
      </c>
      <c r="L36" s="179">
        <v>0</v>
      </c>
      <c r="M36" s="178">
        <v>0</v>
      </c>
      <c r="N36" s="180">
        <v>0</v>
      </c>
      <c r="O36" s="181">
        <f t="shared" ref="O36:O38" si="37">N36/R36</f>
      </c>
      <c r="P36" s="176"/>
      <c r="Q36" s="182">
        <f t="shared" ref="Q36:Q38" si="1182">P36/R36</f>
      </c>
      <c r="R36" s="177">
        <f t="shared" ref="R36:R39" si="815">J36+L36</f>
      </c>
      <c r="S36" s="178">
        <f t="shared" ref="S36:S39" si="965">K36+M36</f>
      </c>
      <c r="T36" s="183">
        <f t="shared" ref="T36:T64" si="594">S36/F36</f>
      </c>
      <c r="U36" s="183">
        <f t="shared" ref="U36:U64" si="516">S36/(F36+(AX36*500)+F36*3%)</f>
      </c>
      <c r="V36" s="183">
        <f t="shared" ref="V36:V64" si="446">S36/R36</f>
      </c>
      <c r="W36" s="184">
        <v>0</v>
      </c>
      <c r="X36" s="183">
        <f t="shared" ref="X36:X59" si="360">F36/W36</f>
      </c>
      <c r="Y36" s="183">
        <f t="shared" ref="Y36:Y59" si="312">F36/R36</f>
      </c>
      <c r="Z36" s="183">
        <f t="shared" ref="Z36:Z59" si="79">F36/AL36</f>
      </c>
      <c r="AA36" s="183">
        <f t="shared" ref="AA36:AA64" si="1262">F36/AK36*1000</f>
      </c>
      <c r="AB36" s="183">
        <f t="shared" ref="AB36:AB64" si="1111">F36/AN36</f>
      </c>
      <c r="AC36" s="181">
        <f t="shared" ref="AC36:AC64" si="626">AL36/AK36</f>
      </c>
      <c r="AD36" s="181">
        <f t="shared" ref="AD36:AD64" si="548">AN36/AM36</f>
      </c>
      <c r="AE36" s="181">
        <f t="shared" ref="AE36:AE64" si="478">AP36/AM36</f>
      </c>
      <c r="AF36" s="181">
        <f t="shared" ref="AF36:AF64" si="407">R36/AP36</f>
      </c>
      <c r="AG36" s="181">
        <f t="shared" ref="AG36:AG64" si="126">AR36/AN36</f>
      </c>
      <c r="AH36" s="181">
        <f t="shared" ref="AH36:AH64" si="1">R36/AR36</f>
      </c>
      <c r="AI36" s="181">
        <f t="shared" ref="AI36:AI64" si="1146">AQ36/AP36</f>
      </c>
      <c r="AJ36" s="180">
        <v>48</v>
      </c>
      <c r="AK36" s="177">
        <v>25706</v>
      </c>
      <c r="AL36" s="177">
        <v>533</v>
      </c>
      <c r="AM36" s="177">
        <v>555</v>
      </c>
      <c r="AN36" s="185">
        <v>74</v>
      </c>
      <c r="AO36" s="186">
        <v>19</v>
      </c>
      <c r="AP36" s="187">
        <v>61</v>
      </c>
      <c r="AQ36" s="188">
        <v>61</v>
      </c>
      <c r="AR36" s="189">
        <v>1</v>
      </c>
      <c r="AS36" s="177">
        <v>3</v>
      </c>
      <c r="AT36" s="177">
        <v>0</v>
      </c>
      <c r="AU36" s="180">
        <v>13</v>
      </c>
      <c r="AV36" s="190"/>
      <c r="AW36" s="190"/>
      <c r="AX36" s="191">
        <f t="shared" ref="AX36:AX39" si="665">COUNT(AU36)</f>
      </c>
    </row>
    <row r="37">
      <c r="A37" s="168"/>
      <c r="B37" s="169" t="s">
        <v>178</v>
      </c>
      <c r="C37" s="192" t="s">
        <v>179</v>
      </c>
      <c r="D37" s="171" t="s">
        <v>180</v>
      </c>
      <c r="E37" s="193" t="s">
        <v>182</v>
      </c>
      <c r="F37" s="194">
        <f t="shared" si="165"/>
      </c>
      <c r="G37" s="195">
        <v>410.88</v>
      </c>
      <c r="H37" s="195">
        <v>755.92</v>
      </c>
      <c r="I37" s="196">
        <v>0</v>
      </c>
      <c r="J37" s="180">
        <v>1</v>
      </c>
      <c r="K37" s="197">
        <v>1994.8499999999767</v>
      </c>
      <c r="L37" s="189">
        <v>0</v>
      </c>
      <c r="M37" s="197">
        <v>0</v>
      </c>
      <c r="N37" s="180">
        <v>0</v>
      </c>
      <c r="O37" s="181">
        <f t="shared" si="37"/>
      </c>
      <c r="P37" s="176"/>
      <c r="Q37" s="182">
        <f t="shared" si="1182"/>
      </c>
      <c r="R37" s="177">
        <f t="shared" si="815"/>
      </c>
      <c r="S37" s="178">
        <f t="shared" si="965"/>
      </c>
      <c r="T37" s="183">
        <f t="shared" si="594"/>
      </c>
      <c r="U37" s="183">
        <f t="shared" si="516"/>
      </c>
      <c r="V37" s="183">
        <f t="shared" si="446"/>
      </c>
      <c r="W37" s="184">
        <v>1</v>
      </c>
      <c r="X37" s="183">
        <f t="shared" si="360"/>
      </c>
      <c r="Y37" s="183">
        <f t="shared" si="312"/>
      </c>
      <c r="Z37" s="183">
        <f t="shared" si="79"/>
      </c>
      <c r="AA37" s="183">
        <f t="shared" si="1262"/>
      </c>
      <c r="AB37" s="183">
        <f t="shared" si="1111"/>
      </c>
      <c r="AC37" s="181">
        <f t="shared" si="626"/>
      </c>
      <c r="AD37" s="181">
        <f t="shared" si="548"/>
      </c>
      <c r="AE37" s="181">
        <f t="shared" si="478"/>
      </c>
      <c r="AF37" s="181">
        <f t="shared" si="407"/>
      </c>
      <c r="AG37" s="181">
        <f t="shared" si="126"/>
      </c>
      <c r="AH37" s="181">
        <f t="shared" si="1"/>
      </c>
      <c r="AI37" s="181">
        <f t="shared" si="1146"/>
      </c>
      <c r="AJ37" s="180">
        <v>53</v>
      </c>
      <c r="AK37" s="177">
        <v>16463</v>
      </c>
      <c r="AL37" s="177">
        <v>314</v>
      </c>
      <c r="AM37" s="177">
        <v>358</v>
      </c>
      <c r="AN37" s="177">
        <v>50</v>
      </c>
      <c r="AO37" s="198">
        <v>12</v>
      </c>
      <c r="AP37" s="231">
        <v>38</v>
      </c>
      <c r="AQ37" s="189">
        <v>44</v>
      </c>
      <c r="AR37" s="189">
        <v>2</v>
      </c>
      <c r="AS37" s="177">
        <v>3</v>
      </c>
      <c r="AT37" s="177">
        <v>1</v>
      </c>
      <c r="AU37" s="177">
        <v>13</v>
      </c>
      <c r="AV37" s="190"/>
      <c r="AW37" s="190"/>
      <c r="AX37" s="191">
        <f t="shared" si="665"/>
      </c>
    </row>
    <row r="38">
      <c r="A38" s="168"/>
      <c r="B38" s="200" t="s">
        <v>183</v>
      </c>
      <c r="C38" s="192" t="s">
        <v>179</v>
      </c>
      <c r="D38" s="171" t="s">
        <v>180</v>
      </c>
      <c r="E38" s="201" t="s">
        <v>184</v>
      </c>
      <c r="F38" s="194">
        <f t="shared" si="165"/>
      </c>
      <c r="G38" s="197">
        <v>342.71</v>
      </c>
      <c r="H38" s="178">
        <v>440.66</v>
      </c>
      <c r="I38" s="196">
        <v>0</v>
      </c>
      <c r="J38" s="180">
        <v>0</v>
      </c>
      <c r="K38" s="197">
        <v>0</v>
      </c>
      <c r="L38" s="189">
        <v>0</v>
      </c>
      <c r="M38" s="197">
        <v>0</v>
      </c>
      <c r="N38" s="180">
        <v>0</v>
      </c>
      <c r="O38" s="181">
        <f t="shared" si="37"/>
      </c>
      <c r="P38" s="176"/>
      <c r="Q38" s="182">
        <f t="shared" si="1182"/>
      </c>
      <c r="R38" s="177">
        <f t="shared" si="815"/>
      </c>
      <c r="S38" s="178">
        <f t="shared" si="965"/>
      </c>
      <c r="T38" s="183">
        <f t="shared" si="594"/>
      </c>
      <c r="U38" s="183">
        <f t="shared" si="516"/>
      </c>
      <c r="V38" s="183">
        <f t="shared" si="446"/>
      </c>
      <c r="W38" s="184">
        <v>0</v>
      </c>
      <c r="X38" s="183">
        <f t="shared" si="360"/>
      </c>
      <c r="Y38" s="183">
        <f t="shared" si="312"/>
      </c>
      <c r="Z38" s="183">
        <f t="shared" si="79"/>
      </c>
      <c r="AA38" s="183">
        <f t="shared" si="1262"/>
      </c>
      <c r="AB38" s="183">
        <f t="shared" si="1111"/>
      </c>
      <c r="AC38" s="181">
        <f t="shared" si="626"/>
      </c>
      <c r="AD38" s="181">
        <f t="shared" si="548"/>
      </c>
      <c r="AE38" s="181">
        <f t="shared" si="478"/>
      </c>
      <c r="AF38" s="181">
        <f t="shared" si="407"/>
      </c>
      <c r="AG38" s="181">
        <f t="shared" si="126"/>
      </c>
      <c r="AH38" s="181">
        <f t="shared" si="1"/>
      </c>
      <c r="AI38" s="181">
        <f t="shared" si="1146"/>
      </c>
      <c r="AJ38" s="180">
        <v>57</v>
      </c>
      <c r="AK38" s="177">
        <v>9557</v>
      </c>
      <c r="AL38" s="177">
        <v>247</v>
      </c>
      <c r="AM38" s="177">
        <v>299</v>
      </c>
      <c r="AN38" s="177">
        <v>35</v>
      </c>
      <c r="AO38" s="189">
        <v>7</v>
      </c>
      <c r="AP38" s="177">
        <v>11</v>
      </c>
      <c r="AQ38" s="179">
        <v>39</v>
      </c>
      <c r="AR38" s="189">
        <v>0</v>
      </c>
      <c r="AS38" s="180">
        <v>1</v>
      </c>
      <c r="AT38" s="180">
        <v>1</v>
      </c>
      <c r="AU38" s="180">
        <v>8</v>
      </c>
      <c r="AV38" s="190"/>
      <c r="AW38" s="190"/>
      <c r="AX38" s="191">
        <f t="shared" si="665"/>
      </c>
    </row>
    <row r="39">
      <c r="A39" s="168"/>
      <c r="B39" s="200" t="s">
        <v>183</v>
      </c>
      <c r="C39" s="192" t="s">
        <v>179</v>
      </c>
      <c r="D39" s="171" t="s">
        <v>180</v>
      </c>
      <c r="E39" s="201" t="s">
        <v>185</v>
      </c>
      <c r="F39" s="194">
        <f t="shared" si="165"/>
      </c>
      <c r="G39" s="197">
        <v>118.87</v>
      </c>
      <c r="H39" s="178">
        <v>168.5</v>
      </c>
      <c r="I39" s="196">
        <v>0</v>
      </c>
      <c r="J39" s="180">
        <v>1</v>
      </c>
      <c r="K39" s="197">
        <v>2548.2600000000093</v>
      </c>
      <c r="L39" s="189">
        <v>0</v>
      </c>
      <c r="M39" s="197">
        <v>0</v>
      </c>
      <c r="N39" s="180">
        <v>0</v>
      </c>
      <c r="O39" s="181" t="str">
        <v>#DIV/0!</v>
      </c>
      <c r="P39" s="176"/>
      <c r="Q39" s="182" t="str">
        <v>#DIV/0!</v>
      </c>
      <c r="R39" s="177">
        <f t="shared" si="815"/>
      </c>
      <c r="S39" s="178">
        <f t="shared" si="965"/>
      </c>
      <c r="T39" s="183">
        <f t="shared" si="594"/>
      </c>
      <c r="U39" s="183">
        <f t="shared" si="516"/>
      </c>
      <c r="V39" s="183">
        <f t="shared" si="446"/>
      </c>
      <c r="W39" s="184">
        <v>1</v>
      </c>
      <c r="X39" s="183">
        <f t="shared" si="360"/>
      </c>
      <c r="Y39" s="183">
        <f t="shared" si="312"/>
      </c>
      <c r="Z39" s="183">
        <f t="shared" si="79"/>
      </c>
      <c r="AA39" s="183">
        <f t="shared" si="1262"/>
      </c>
      <c r="AB39" s="183">
        <f t="shared" si="1111"/>
      </c>
      <c r="AC39" s="181">
        <f t="shared" si="626"/>
      </c>
      <c r="AD39" s="181">
        <f t="shared" si="548"/>
      </c>
      <c r="AE39" s="181">
        <f t="shared" si="478"/>
      </c>
      <c r="AF39" s="181">
        <f t="shared" si="407"/>
      </c>
      <c r="AG39" s="181">
        <f t="shared" si="126"/>
      </c>
      <c r="AH39" s="181">
        <f t="shared" si="1"/>
      </c>
      <c r="AI39" s="181">
        <f t="shared" si="1146"/>
      </c>
      <c r="AJ39" s="180">
        <v>60</v>
      </c>
      <c r="AK39" s="177">
        <v>36</v>
      </c>
      <c r="AL39" s="177">
        <v>114</v>
      </c>
      <c r="AM39" s="177">
        <v>135</v>
      </c>
      <c r="AN39" s="180">
        <v>20</v>
      </c>
      <c r="AO39" s="189">
        <v>4</v>
      </c>
      <c r="AP39" s="177">
        <v>12</v>
      </c>
      <c r="AQ39" s="179">
        <v>20</v>
      </c>
      <c r="AR39" s="189">
        <v>1</v>
      </c>
      <c r="AS39" s="180">
        <v>0</v>
      </c>
      <c r="AT39" s="180">
        <v>0</v>
      </c>
      <c r="AU39" s="180">
        <v>5</v>
      </c>
      <c r="AV39" s="190"/>
      <c r="AW39" s="190"/>
      <c r="AX39" s="191">
        <f t="shared" si="665"/>
      </c>
    </row>
    <row r="40">
      <c r="A40" s="168"/>
      <c r="B40" s="202" t="s">
        <v>186</v>
      </c>
      <c r="C40" s="202"/>
      <c r="D40" s="202"/>
      <c r="E40" s="202"/>
      <c r="F40" s="203">
        <f>SUM(F36:F39)</f>
      </c>
      <c r="G40" s="203">
        <f>SUM(G36:G39)</f>
      </c>
      <c r="H40" s="203">
        <f>SUM(H36:H39)</f>
      </c>
      <c r="I40" s="196">
        <f>SUM(I36:I39)</f>
      </c>
      <c r="J40" s="204">
        <f>SUM(J36:J39)</f>
      </c>
      <c r="K40" s="203">
        <f>SUM(K36:K39)</f>
      </c>
      <c r="L40" s="203">
        <f>SUM(L36:L39)</f>
      </c>
      <c r="M40" s="203">
        <f>SUM(M36:M39)</f>
      </c>
      <c r="N40" s="204">
        <f>SUM(N36:N39)</f>
      </c>
      <c r="O40" s="205">
        <f t="shared" ref="O40:O64" si="38">N40/R40</f>
      </c>
      <c r="P40" s="206">
        <f>SUM(P36:P39)</f>
      </c>
      <c r="Q40" s="182">
        <f t="shared" ref="Q40:Q64" si="1183">P40/R40</f>
      </c>
      <c r="R40" s="204">
        <f>SUM(R36:R39)</f>
      </c>
      <c r="S40" s="203">
        <f>SUM(S36:S39)</f>
      </c>
      <c r="T40" s="207">
        <f t="shared" si="594"/>
      </c>
      <c r="U40" s="207">
        <f t="shared" si="516"/>
      </c>
      <c r="V40" s="207">
        <f t="shared" si="446"/>
      </c>
      <c r="W40" s="208">
        <f>SUM(W36:W39)</f>
      </c>
      <c r="X40" s="207">
        <f t="shared" si="360"/>
      </c>
      <c r="Y40" s="207">
        <f t="shared" si="312"/>
      </c>
      <c r="Z40" s="207">
        <f t="shared" si="79"/>
      </c>
      <c r="AA40" s="207">
        <f t="shared" si="1262"/>
      </c>
      <c r="AB40" s="207">
        <f t="shared" si="1111"/>
      </c>
      <c r="AC40" s="205">
        <f t="shared" si="626"/>
      </c>
      <c r="AD40" s="205">
        <f t="shared" si="548"/>
      </c>
      <c r="AE40" s="205">
        <f t="shared" si="478"/>
      </c>
      <c r="AF40" s="205">
        <f t="shared" si="407"/>
      </c>
      <c r="AG40" s="205">
        <f t="shared" si="126"/>
      </c>
      <c r="AH40" s="205">
        <f t="shared" si="1"/>
      </c>
      <c r="AI40" s="205">
        <f t="shared" si="1146"/>
      </c>
      <c r="AJ40" s="204">
        <f>AVERAGE(AJ36:AJ39)</f>
      </c>
      <c r="AK40" s="204">
        <f>SUM(AK36:AK39)</f>
      </c>
      <c r="AL40" s="204">
        <f>SUM(AL36:AL39)</f>
      </c>
      <c r="AM40" s="204">
        <f>SUM(AM36:AM39)</f>
      </c>
      <c r="AN40" s="204">
        <f>SUM(AN36:AN39)</f>
      </c>
      <c r="AO40" s="204">
        <f>SUM(AO36:AO39)</f>
      </c>
      <c r="AP40" s="204">
        <f>SUM(AP36:AP39)</f>
      </c>
      <c r="AQ40" s="204">
        <f>SUM(AQ36:AQ39)</f>
      </c>
      <c r="AR40" s="204">
        <f>SUM(AR36:AR39)</f>
      </c>
      <c r="AS40" s="204">
        <f>SUM(AS36:AS39)</f>
      </c>
      <c r="AT40" s="204">
        <f>SUM(AT36:AT39)</f>
      </c>
      <c r="AU40" s="204">
        <f>SUM(AU36:AU39)</f>
      </c>
      <c r="AV40" s="209"/>
      <c r="AW40" s="209"/>
      <c r="AX40" s="204">
        <f>SUM(AX36:AX39)</f>
      </c>
    </row>
    <row r="41">
      <c r="A41" s="168"/>
      <c r="B41" s="210" t="s">
        <v>187</v>
      </c>
      <c r="C41" s="170" t="s">
        <v>179</v>
      </c>
      <c r="D41" s="211" t="s">
        <v>188</v>
      </c>
      <c r="E41" s="212" t="s">
        <v>189</v>
      </c>
      <c r="F41" s="178">
        <f t="shared" ref="F41:F44" si="166">G41+H41+I41</f>
      </c>
      <c r="G41" s="213">
        <v>858.38</v>
      </c>
      <c r="H41" s="178">
        <v>1499.71</v>
      </c>
      <c r="I41" s="176">
        <v>0</v>
      </c>
      <c r="J41" s="180">
        <v>0</v>
      </c>
      <c r="K41" s="197">
        <v>0</v>
      </c>
      <c r="L41" s="189">
        <v>1</v>
      </c>
      <c r="M41" s="197">
        <v>5096.52</v>
      </c>
      <c r="N41" s="180">
        <v>0</v>
      </c>
      <c r="O41" s="181">
        <f t="shared" si="38"/>
      </c>
      <c r="P41" s="176"/>
      <c r="Q41" s="182">
        <f t="shared" si="1183"/>
      </c>
      <c r="R41" s="177">
        <f t="shared" ref="R41:R44" si="816">J41+L41</f>
      </c>
      <c r="S41" s="178">
        <f t="shared" ref="S41:S44" si="966">K41+M41</f>
      </c>
      <c r="T41" s="183">
        <f t="shared" si="594"/>
      </c>
      <c r="U41" s="183">
        <f t="shared" si="516"/>
      </c>
      <c r="V41" s="183">
        <f t="shared" si="446"/>
      </c>
      <c r="W41" s="184">
        <v>1</v>
      </c>
      <c r="X41" s="183">
        <f t="shared" si="360"/>
      </c>
      <c r="Y41" s="183">
        <f t="shared" si="312"/>
      </c>
      <c r="Z41" s="183">
        <f t="shared" si="79"/>
      </c>
      <c r="AA41" s="183">
        <f t="shared" si="1262"/>
      </c>
      <c r="AB41" s="183">
        <f t="shared" si="1111"/>
      </c>
      <c r="AC41" s="181">
        <f t="shared" si="626"/>
      </c>
      <c r="AD41" s="181">
        <f t="shared" si="548"/>
      </c>
      <c r="AE41" s="181">
        <f t="shared" si="478"/>
      </c>
      <c r="AF41" s="181">
        <f t="shared" si="407"/>
      </c>
      <c r="AG41" s="181">
        <f t="shared" si="126"/>
      </c>
      <c r="AH41" s="181">
        <f t="shared" si="1"/>
      </c>
      <c r="AI41" s="181">
        <f t="shared" si="1146"/>
      </c>
      <c r="AJ41" s="180">
        <v>47</v>
      </c>
      <c r="AK41" s="177">
        <v>29393</v>
      </c>
      <c r="AL41" s="177">
        <v>722</v>
      </c>
      <c r="AM41" s="177">
        <v>750</v>
      </c>
      <c r="AN41" s="177">
        <v>137</v>
      </c>
      <c r="AO41" s="189">
        <v>16</v>
      </c>
      <c r="AP41" s="177">
        <v>30</v>
      </c>
      <c r="AQ41" s="179">
        <v>105</v>
      </c>
      <c r="AR41" s="189">
        <v>1</v>
      </c>
      <c r="AS41" s="177">
        <v>7</v>
      </c>
      <c r="AT41" s="177">
        <v>2</v>
      </c>
      <c r="AU41" s="177">
        <v>31</v>
      </c>
      <c r="AV41" s="190"/>
      <c r="AW41" s="190"/>
      <c r="AX41" s="191">
        <f t="shared" ref="AX41:AX44" si="666">COUNT(AU41)</f>
      </c>
    </row>
    <row r="42">
      <c r="A42" s="168"/>
      <c r="B42" s="210" t="s">
        <v>187</v>
      </c>
      <c r="C42" s="192" t="s">
        <v>179</v>
      </c>
      <c r="D42" s="211" t="s">
        <v>188</v>
      </c>
      <c r="E42" s="212" t="s">
        <v>190</v>
      </c>
      <c r="F42" s="178">
        <f t="shared" si="166"/>
      </c>
      <c r="G42" s="214">
        <v>2176.12</v>
      </c>
      <c r="H42" s="195">
        <v>2250.29</v>
      </c>
      <c r="I42" s="176">
        <v>0</v>
      </c>
      <c r="J42" s="177">
        <v>5</v>
      </c>
      <c r="K42" s="178">
        <v>12194.330000000002</v>
      </c>
      <c r="L42" s="179">
        <v>0</v>
      </c>
      <c r="M42" s="178">
        <v>0</v>
      </c>
      <c r="N42" s="180">
        <v>0</v>
      </c>
      <c r="O42" s="181">
        <f t="shared" si="38"/>
      </c>
      <c r="P42" s="176"/>
      <c r="Q42" s="182">
        <f t="shared" si="1183"/>
      </c>
      <c r="R42" s="177">
        <f t="shared" si="816"/>
      </c>
      <c r="S42" s="178">
        <f t="shared" si="966"/>
      </c>
      <c r="T42" s="183">
        <f t="shared" si="594"/>
      </c>
      <c r="U42" s="183">
        <f t="shared" si="516"/>
      </c>
      <c r="V42" s="183">
        <f t="shared" si="446"/>
      </c>
      <c r="W42" s="184">
        <v>5</v>
      </c>
      <c r="X42" s="183">
        <f t="shared" si="360"/>
      </c>
      <c r="Y42" s="183">
        <f t="shared" si="312"/>
      </c>
      <c r="Z42" s="183">
        <f t="shared" si="79"/>
      </c>
      <c r="AA42" s="183">
        <f t="shared" si="1262"/>
      </c>
      <c r="AB42" s="183">
        <f t="shared" si="1111"/>
      </c>
      <c r="AC42" s="181">
        <f t="shared" si="626"/>
      </c>
      <c r="AD42" s="181">
        <f t="shared" si="548"/>
      </c>
      <c r="AE42" s="181">
        <f t="shared" si="478"/>
      </c>
      <c r="AF42" s="181">
        <f t="shared" si="407"/>
      </c>
      <c r="AG42" s="181">
        <f t="shared" si="126"/>
      </c>
      <c r="AH42" s="181">
        <f t="shared" si="1"/>
      </c>
      <c r="AI42" s="181">
        <f t="shared" si="1146"/>
      </c>
      <c r="AJ42" s="180">
        <v>53</v>
      </c>
      <c r="AK42" s="177">
        <v>46495</v>
      </c>
      <c r="AL42" s="177">
        <v>1033</v>
      </c>
      <c r="AM42" s="177">
        <v>1063</v>
      </c>
      <c r="AN42" s="177">
        <v>216</v>
      </c>
      <c r="AO42" s="189">
        <v>36</v>
      </c>
      <c r="AP42" s="177">
        <v>71</v>
      </c>
      <c r="AQ42" s="179">
        <v>175</v>
      </c>
      <c r="AR42" s="189">
        <v>5</v>
      </c>
      <c r="AS42" s="180">
        <v>16</v>
      </c>
      <c r="AT42" s="177">
        <v>3</v>
      </c>
      <c r="AU42" s="177">
        <v>40</v>
      </c>
      <c r="AV42" s="190"/>
      <c r="AW42" s="190"/>
      <c r="AX42" s="191">
        <f t="shared" si="666"/>
      </c>
    </row>
    <row r="43">
      <c r="A43" s="168"/>
      <c r="B43" s="210" t="s">
        <v>187</v>
      </c>
      <c r="C43" s="192" t="s">
        <v>179</v>
      </c>
      <c r="D43" s="211" t="s">
        <v>188</v>
      </c>
      <c r="E43" s="212" t="s">
        <v>191</v>
      </c>
      <c r="F43" s="178">
        <f t="shared" si="166"/>
      </c>
      <c r="G43" s="213">
        <v>2468.03</v>
      </c>
      <c r="H43" s="178">
        <v>2133.61</v>
      </c>
      <c r="I43" s="176">
        <v>0</v>
      </c>
      <c r="J43" s="180">
        <v>6</v>
      </c>
      <c r="K43" s="197">
        <v>15680.760000000002</v>
      </c>
      <c r="L43" s="189">
        <v>0</v>
      </c>
      <c r="M43" s="197">
        <v>0</v>
      </c>
      <c r="N43" s="180">
        <v>1</v>
      </c>
      <c r="O43" s="181">
        <f t="shared" si="38"/>
      </c>
      <c r="P43" s="176"/>
      <c r="Q43" s="182">
        <f t="shared" si="1183"/>
      </c>
      <c r="R43" s="177">
        <f t="shared" si="816"/>
      </c>
      <c r="S43" s="178">
        <f t="shared" si="966"/>
      </c>
      <c r="T43" s="183">
        <f t="shared" si="594"/>
      </c>
      <c r="U43" s="183">
        <f t="shared" si="516"/>
      </c>
      <c r="V43" s="183">
        <f t="shared" si="446"/>
      </c>
      <c r="W43" s="184">
        <v>5</v>
      </c>
      <c r="X43" s="183">
        <f t="shared" si="360"/>
      </c>
      <c r="Y43" s="183">
        <f t="shared" si="312"/>
      </c>
      <c r="Z43" s="183">
        <f t="shared" si="79"/>
      </c>
      <c r="AA43" s="183">
        <f t="shared" si="1262"/>
      </c>
      <c r="AB43" s="183">
        <f t="shared" si="1111"/>
      </c>
      <c r="AC43" s="181">
        <f t="shared" si="626"/>
      </c>
      <c r="AD43" s="181">
        <f t="shared" si="548"/>
      </c>
      <c r="AE43" s="181">
        <f t="shared" si="478"/>
      </c>
      <c r="AF43" s="181">
        <f t="shared" si="407"/>
      </c>
      <c r="AG43" s="181">
        <f t="shared" si="126"/>
      </c>
      <c r="AH43" s="181">
        <f t="shared" si="1"/>
      </c>
      <c r="AI43" s="181">
        <f t="shared" si="1146"/>
      </c>
      <c r="AJ43" s="180">
        <v>55</v>
      </c>
      <c r="AK43" s="177">
        <v>40134</v>
      </c>
      <c r="AL43" s="177">
        <v>674</v>
      </c>
      <c r="AM43" s="177">
        <v>699</v>
      </c>
      <c r="AN43" s="177">
        <v>160</v>
      </c>
      <c r="AO43" s="189">
        <v>24</v>
      </c>
      <c r="AP43" s="177">
        <v>92</v>
      </c>
      <c r="AQ43" s="179">
        <v>138</v>
      </c>
      <c r="AR43" s="189">
        <v>6</v>
      </c>
      <c r="AS43" s="180">
        <v>5</v>
      </c>
      <c r="AT43" s="180">
        <v>2</v>
      </c>
      <c r="AU43" s="180">
        <v>34</v>
      </c>
      <c r="AV43" s="190"/>
      <c r="AW43" s="190"/>
      <c r="AX43" s="191">
        <f t="shared" si="666"/>
      </c>
    </row>
    <row r="44">
      <c r="A44" s="168"/>
      <c r="B44" s="210" t="s">
        <v>187</v>
      </c>
      <c r="C44" s="192" t="s">
        <v>179</v>
      </c>
      <c r="D44" s="211" t="s">
        <v>188</v>
      </c>
      <c r="E44" s="212" t="s">
        <v>192</v>
      </c>
      <c r="F44" s="178">
        <f t="shared" si="166"/>
      </c>
      <c r="G44" s="213">
        <v>2051.8</v>
      </c>
      <c r="H44" s="178">
        <v>1261.79</v>
      </c>
      <c r="I44" s="176">
        <v>0</v>
      </c>
      <c r="J44" s="177">
        <v>4</v>
      </c>
      <c r="K44" s="178">
        <v>10752.890000000007</v>
      </c>
      <c r="L44" s="179">
        <v>0</v>
      </c>
      <c r="M44" s="178">
        <v>0</v>
      </c>
      <c r="N44" s="180">
        <v>0</v>
      </c>
      <c r="O44" s="181">
        <f t="shared" si="38"/>
      </c>
      <c r="P44" s="176"/>
      <c r="Q44" s="182">
        <f t="shared" si="1183"/>
      </c>
      <c r="R44" s="177">
        <f t="shared" si="816"/>
      </c>
      <c r="S44" s="178">
        <f t="shared" si="966"/>
      </c>
      <c r="T44" s="183">
        <f t="shared" si="594"/>
      </c>
      <c r="U44" s="183">
        <f t="shared" si="516"/>
      </c>
      <c r="V44" s="183">
        <f t="shared" si="446"/>
      </c>
      <c r="W44" s="184">
        <v>2</v>
      </c>
      <c r="X44" s="183">
        <f t="shared" si="360"/>
      </c>
      <c r="Y44" s="183">
        <f t="shared" si="312"/>
      </c>
      <c r="Z44" s="183">
        <f t="shared" si="79"/>
      </c>
      <c r="AA44" s="183">
        <f t="shared" si="1262"/>
      </c>
      <c r="AB44" s="183">
        <f t="shared" si="1111"/>
      </c>
      <c r="AC44" s="181">
        <f t="shared" si="626"/>
      </c>
      <c r="AD44" s="181">
        <f t="shared" si="548"/>
      </c>
      <c r="AE44" s="181">
        <f t="shared" si="478"/>
      </c>
      <c r="AF44" s="181">
        <f t="shared" si="407"/>
      </c>
      <c r="AG44" s="181">
        <f t="shared" si="126"/>
      </c>
      <c r="AH44" s="181">
        <f t="shared" si="1"/>
      </c>
      <c r="AI44" s="181">
        <f t="shared" si="1146"/>
      </c>
      <c r="AJ44" s="180">
        <v>59</v>
      </c>
      <c r="AK44" s="177">
        <v>21511</v>
      </c>
      <c r="AL44" s="177">
        <v>389</v>
      </c>
      <c r="AM44" s="177">
        <v>420</v>
      </c>
      <c r="AN44" s="177">
        <v>81</v>
      </c>
      <c r="AO44" s="189">
        <v>25</v>
      </c>
      <c r="AP44" s="177">
        <v>66</v>
      </c>
      <c r="AQ44" s="179">
        <v>66</v>
      </c>
      <c r="AR44" s="189">
        <v>3</v>
      </c>
      <c r="AS44" s="177">
        <v>2</v>
      </c>
      <c r="AT44" s="177">
        <v>2</v>
      </c>
      <c r="AU44" s="177">
        <v>12</v>
      </c>
      <c r="AV44" s="190"/>
      <c r="AW44" s="190"/>
      <c r="AX44" s="191">
        <f t="shared" si="666"/>
      </c>
    </row>
    <row r="45">
      <c r="A45" s="168"/>
      <c r="B45" s="202" t="s">
        <v>186</v>
      </c>
      <c r="C45" s="202"/>
      <c r="D45" s="202"/>
      <c r="E45" s="202"/>
      <c r="F45" s="203">
        <f>SUM(F41:F44)</f>
      </c>
      <c r="G45" s="203">
        <f>SUM(G41:G44)</f>
      </c>
      <c r="H45" s="203">
        <f>SUM(H41:H44)</f>
      </c>
      <c r="I45" s="196">
        <f>SUM(I41:I44)</f>
      </c>
      <c r="J45" s="204">
        <f>SUM(J41:J44)</f>
      </c>
      <c r="K45" s="215">
        <f>SUM(K41:K44)</f>
      </c>
      <c r="L45" s="215">
        <f>SUM(L41:L44)</f>
      </c>
      <c r="M45" s="215">
        <f>SUM(M41:M44)</f>
      </c>
      <c r="N45" s="215">
        <f>SUM(N41:N44)</f>
      </c>
      <c r="O45" s="205">
        <f t="shared" si="38"/>
      </c>
      <c r="P45" s="206">
        <f>SUM(P41:P44)</f>
      </c>
      <c r="Q45" s="182">
        <f t="shared" si="1183"/>
      </c>
      <c r="R45" s="204">
        <f>SUM(R41:R44)</f>
      </c>
      <c r="S45" s="203">
        <f>SUM(S41:S44)</f>
      </c>
      <c r="T45" s="207">
        <f t="shared" si="594"/>
      </c>
      <c r="U45" s="207">
        <f t="shared" si="516"/>
      </c>
      <c r="V45" s="207">
        <f t="shared" si="446"/>
      </c>
      <c r="W45" s="208">
        <f>SUM(W41:W44)</f>
      </c>
      <c r="X45" s="207">
        <f t="shared" si="360"/>
      </c>
      <c r="Y45" s="207">
        <f t="shared" si="312"/>
      </c>
      <c r="Z45" s="207">
        <f t="shared" si="79"/>
      </c>
      <c r="AA45" s="207">
        <f t="shared" si="1262"/>
      </c>
      <c r="AB45" s="207">
        <f t="shared" si="1111"/>
      </c>
      <c r="AC45" s="205">
        <f t="shared" si="626"/>
      </c>
      <c r="AD45" s="205">
        <f t="shared" si="548"/>
      </c>
      <c r="AE45" s="205">
        <f t="shared" si="478"/>
      </c>
      <c r="AF45" s="205">
        <f t="shared" si="407"/>
      </c>
      <c r="AG45" s="205">
        <f t="shared" si="126"/>
      </c>
      <c r="AH45" s="205">
        <f t="shared" si="1"/>
      </c>
      <c r="AI45" s="205">
        <f t="shared" si="1146"/>
      </c>
      <c r="AJ45" s="204">
        <f>AVERAGE(AJ41:AJ44)</f>
      </c>
      <c r="AK45" s="204">
        <f>SUM(AK41:AK44)</f>
      </c>
      <c r="AL45" s="204">
        <f>SUM(AL41:AL44)</f>
      </c>
      <c r="AM45" s="204">
        <f>SUM(AM41:AM44)</f>
      </c>
      <c r="AN45" s="204">
        <f>SUM(AN41:AN44)</f>
      </c>
      <c r="AO45" s="204">
        <f>SUM(AO41:AO44)</f>
      </c>
      <c r="AP45" s="204">
        <f>SUM(AP41:AP44)</f>
      </c>
      <c r="AQ45" s="204">
        <f>SUM(AQ41:AQ44)</f>
      </c>
      <c r="AR45" s="204">
        <f>SUM(AR41:AR44)</f>
      </c>
      <c r="AS45" s="204">
        <f>SUM(AS41:AS44)</f>
      </c>
      <c r="AT45" s="204">
        <f>SUM(AT41:AT44)</f>
      </c>
      <c r="AU45" s="204">
        <f>SUM(AU41:AU44)</f>
      </c>
      <c r="AV45" s="209"/>
      <c r="AW45" s="209"/>
      <c r="AX45" s="204">
        <f>SUM(AX41:AX44)</f>
      </c>
    </row>
    <row r="46">
      <c r="A46" s="168"/>
      <c r="B46" s="169" t="s">
        <v>187</v>
      </c>
      <c r="C46" s="170" t="s">
        <v>179</v>
      </c>
      <c r="D46" s="171" t="s">
        <v>198</v>
      </c>
      <c r="E46" s="201" t="s">
        <v>194</v>
      </c>
      <c r="F46" s="178">
        <f t="shared" ref="F46:F49" si="167">G46+H46+I46</f>
      </c>
      <c r="G46" s="216">
        <v>2887.6400000000003</v>
      </c>
      <c r="H46" s="178">
        <v>1102.77</v>
      </c>
      <c r="I46" s="196">
        <v>0</v>
      </c>
      <c r="J46" s="177">
        <v>5</v>
      </c>
      <c r="K46" s="178">
        <v>10899.54</v>
      </c>
      <c r="L46" s="179">
        <v>0</v>
      </c>
      <c r="M46" s="178">
        <v>0</v>
      </c>
      <c r="N46" s="180">
        <v>1</v>
      </c>
      <c r="O46" s="181">
        <f t="shared" si="38"/>
      </c>
      <c r="P46" s="196"/>
      <c r="Q46" s="182">
        <f t="shared" si="1183"/>
      </c>
      <c r="R46" s="177">
        <f t="shared" ref="R46:R49" si="817">J46+L46</f>
      </c>
      <c r="S46" s="178">
        <f t="shared" ref="S46:S49" si="967">K46+M46</f>
      </c>
      <c r="T46" s="183">
        <f t="shared" si="594"/>
      </c>
      <c r="U46" s="183">
        <f t="shared" si="516"/>
      </c>
      <c r="V46" s="183">
        <f t="shared" si="446"/>
      </c>
      <c r="W46" s="184">
        <v>4</v>
      </c>
      <c r="X46" s="183">
        <f t="shared" si="360"/>
      </c>
      <c r="Y46" s="183">
        <f t="shared" si="312"/>
      </c>
      <c r="Z46" s="183">
        <f t="shared" si="79"/>
      </c>
      <c r="AA46" s="183">
        <f t="shared" si="1262"/>
      </c>
      <c r="AB46" s="183">
        <f t="shared" si="1111"/>
      </c>
      <c r="AC46" s="181">
        <f t="shared" si="626"/>
      </c>
      <c r="AD46" s="181">
        <f t="shared" si="548"/>
      </c>
      <c r="AE46" s="181">
        <f t="shared" si="478"/>
      </c>
      <c r="AF46" s="181">
        <f t="shared" si="407"/>
      </c>
      <c r="AG46" s="181">
        <f t="shared" si="126"/>
      </c>
      <c r="AH46" s="181">
        <f t="shared" si="1"/>
      </c>
      <c r="AI46" s="181">
        <f t="shared" si="1146"/>
      </c>
      <c r="AJ46" s="180">
        <v>59</v>
      </c>
      <c r="AK46" s="177">
        <v>21307</v>
      </c>
      <c r="AL46" s="177">
        <v>471</v>
      </c>
      <c r="AM46" s="177">
        <v>498</v>
      </c>
      <c r="AN46" s="177">
        <v>65</v>
      </c>
      <c r="AO46" s="189">
        <v>27</v>
      </c>
      <c r="AP46" s="180">
        <v>71</v>
      </c>
      <c r="AQ46" s="179">
        <v>75</v>
      </c>
      <c r="AR46" s="189">
        <v>6</v>
      </c>
      <c r="AS46" s="177">
        <v>2</v>
      </c>
      <c r="AT46" s="177">
        <v>0</v>
      </c>
      <c r="AU46" s="177">
        <v>12</v>
      </c>
      <c r="AV46" s="190"/>
      <c r="AW46" s="190"/>
      <c r="AX46" s="191">
        <f t="shared" ref="AX46:AX49" si="667">COUNT(AU46)</f>
      </c>
    </row>
    <row r="47">
      <c r="A47" s="168"/>
      <c r="B47" s="169" t="s">
        <v>187</v>
      </c>
      <c r="C47" s="192" t="s">
        <v>179</v>
      </c>
      <c r="D47" s="171" t="s">
        <v>198</v>
      </c>
      <c r="E47" s="212" t="s">
        <v>195</v>
      </c>
      <c r="F47" s="178">
        <f t="shared" si="167"/>
      </c>
      <c r="G47" s="213">
        <v>2567.52</v>
      </c>
      <c r="H47" s="178">
        <v>1186.34</v>
      </c>
      <c r="I47" s="196">
        <v>0</v>
      </c>
      <c r="J47" s="177">
        <v>2</v>
      </c>
      <c r="K47" s="178">
        <v>3989.7000000000044</v>
      </c>
      <c r="L47" s="179">
        <v>0</v>
      </c>
      <c r="M47" s="178">
        <v>0</v>
      </c>
      <c r="N47" s="180">
        <v>0</v>
      </c>
      <c r="O47" s="181">
        <f t="shared" si="38"/>
      </c>
      <c r="P47" s="196"/>
      <c r="Q47" s="182">
        <f t="shared" si="1183"/>
      </c>
      <c r="R47" s="177">
        <f t="shared" si="817"/>
      </c>
      <c r="S47" s="178">
        <f t="shared" si="967"/>
      </c>
      <c r="T47" s="183">
        <f t="shared" si="594"/>
      </c>
      <c r="U47" s="183">
        <f t="shared" si="516"/>
      </c>
      <c r="V47" s="183">
        <f t="shared" si="446"/>
      </c>
      <c r="W47" s="184">
        <v>1</v>
      </c>
      <c r="X47" s="183">
        <f t="shared" si="360"/>
      </c>
      <c r="Y47" s="183">
        <f t="shared" si="312"/>
      </c>
      <c r="Z47" s="183">
        <f t="shared" si="79"/>
      </c>
      <c r="AA47" s="183">
        <f t="shared" si="1262"/>
      </c>
      <c r="AB47" s="183">
        <f t="shared" si="1111"/>
      </c>
      <c r="AC47" s="181">
        <f t="shared" si="626"/>
      </c>
      <c r="AD47" s="181">
        <f t="shared" si="548"/>
      </c>
      <c r="AE47" s="181">
        <f t="shared" si="478"/>
      </c>
      <c r="AF47" s="181">
        <f t="shared" si="407"/>
      </c>
      <c r="AG47" s="181">
        <f t="shared" si="126"/>
      </c>
      <c r="AH47" s="181">
        <f t="shared" si="1"/>
      </c>
      <c r="AI47" s="181">
        <f t="shared" si="1146"/>
      </c>
      <c r="AJ47" s="180">
        <v>60</v>
      </c>
      <c r="AK47" s="177">
        <v>23075</v>
      </c>
      <c r="AL47" s="177">
        <v>551</v>
      </c>
      <c r="AM47" s="177">
        <v>583</v>
      </c>
      <c r="AN47" s="177">
        <v>85</v>
      </c>
      <c r="AO47" s="189">
        <v>25</v>
      </c>
      <c r="AP47" s="177">
        <v>61</v>
      </c>
      <c r="AQ47" s="179">
        <v>86</v>
      </c>
      <c r="AR47" s="189">
        <v>2</v>
      </c>
      <c r="AS47" s="177">
        <v>5</v>
      </c>
      <c r="AT47" s="177">
        <v>2</v>
      </c>
      <c r="AU47" s="177">
        <v>6</v>
      </c>
      <c r="AV47" s="190"/>
      <c r="AW47" s="190"/>
      <c r="AX47" s="191">
        <f t="shared" si="667"/>
      </c>
    </row>
    <row r="48">
      <c r="A48" s="168"/>
      <c r="B48" s="169" t="s">
        <v>187</v>
      </c>
      <c r="C48" s="192" t="s">
        <v>179</v>
      </c>
      <c r="D48" s="171" t="s">
        <v>198</v>
      </c>
      <c r="E48" s="212" t="s">
        <v>196</v>
      </c>
      <c r="F48" s="178">
        <f t="shared" si="167"/>
      </c>
      <c r="G48" s="213">
        <v>2676.58</v>
      </c>
      <c r="H48" s="197">
        <v>1290.28</v>
      </c>
      <c r="I48" s="196">
        <v>0</v>
      </c>
      <c r="J48" s="177">
        <v>8</v>
      </c>
      <c r="K48" s="178">
        <v>19258.619999999995</v>
      </c>
      <c r="L48" s="179">
        <v>0</v>
      </c>
      <c r="M48" s="178">
        <v>0</v>
      </c>
      <c r="N48" s="180">
        <v>1</v>
      </c>
      <c r="O48" s="181">
        <f t="shared" si="38"/>
      </c>
      <c r="P48" s="196"/>
      <c r="Q48" s="182">
        <f t="shared" si="1183"/>
      </c>
      <c r="R48" s="177">
        <f t="shared" si="817"/>
      </c>
      <c r="S48" s="178">
        <f t="shared" si="967"/>
      </c>
      <c r="T48" s="183">
        <f t="shared" si="594"/>
      </c>
      <c r="U48" s="183">
        <f t="shared" si="516"/>
      </c>
      <c r="V48" s="183">
        <f t="shared" si="446"/>
      </c>
      <c r="W48" s="184">
        <v>7</v>
      </c>
      <c r="X48" s="183">
        <f t="shared" si="360"/>
      </c>
      <c r="Y48" s="183">
        <f t="shared" si="312"/>
      </c>
      <c r="Z48" s="183">
        <f t="shared" si="79"/>
      </c>
      <c r="AA48" s="183">
        <f t="shared" si="1262"/>
      </c>
      <c r="AB48" s="183">
        <f t="shared" si="1111"/>
      </c>
      <c r="AC48" s="181">
        <f t="shared" si="626"/>
      </c>
      <c r="AD48" s="181">
        <f t="shared" si="548"/>
      </c>
      <c r="AE48" s="181">
        <f t="shared" si="478"/>
      </c>
      <c r="AF48" s="181">
        <f t="shared" si="407"/>
      </c>
      <c r="AG48" s="181">
        <f t="shared" si="126"/>
      </c>
      <c r="AH48" s="181">
        <f t="shared" si="1"/>
      </c>
      <c r="AI48" s="181">
        <f t="shared" si="1146"/>
      </c>
      <c r="AJ48" s="180">
        <v>62</v>
      </c>
      <c r="AK48" s="177">
        <v>25116</v>
      </c>
      <c r="AL48" s="177">
        <v>568</v>
      </c>
      <c r="AM48" s="177">
        <v>606</v>
      </c>
      <c r="AN48" s="177">
        <v>86</v>
      </c>
      <c r="AO48" s="189">
        <v>19</v>
      </c>
      <c r="AP48" s="177">
        <v>65</v>
      </c>
      <c r="AQ48" s="179">
        <v>96</v>
      </c>
      <c r="AR48" s="189">
        <v>8</v>
      </c>
      <c r="AS48" s="177">
        <v>4</v>
      </c>
      <c r="AT48" s="177">
        <v>1</v>
      </c>
      <c r="AU48" s="177">
        <v>14</v>
      </c>
      <c r="AV48" s="190"/>
      <c r="AW48" s="190"/>
      <c r="AX48" s="191">
        <f t="shared" si="667"/>
      </c>
    </row>
    <row r="49">
      <c r="A49" s="168"/>
      <c r="B49" s="169" t="s">
        <v>187</v>
      </c>
      <c r="C49" s="192" t="s">
        <v>179</v>
      </c>
      <c r="D49" s="171" t="s">
        <v>198</v>
      </c>
      <c r="E49" s="212" t="s">
        <v>197</v>
      </c>
      <c r="F49" s="178">
        <f t="shared" si="167"/>
      </c>
      <c r="G49" s="213">
        <v>2393.48</v>
      </c>
      <c r="H49" s="178">
        <v>1261.99</v>
      </c>
      <c r="I49" s="196">
        <v>0</v>
      </c>
      <c r="J49" s="177">
        <v>2</v>
      </c>
      <c r="K49" s="178">
        <v>3626.6399999999994</v>
      </c>
      <c r="L49" s="179">
        <v>0</v>
      </c>
      <c r="M49" s="178">
        <v>0</v>
      </c>
      <c r="N49" s="180">
        <v>2</v>
      </c>
      <c r="O49" s="181">
        <f t="shared" si="38"/>
      </c>
      <c r="P49" s="196"/>
      <c r="Q49" s="182">
        <f t="shared" si="1183"/>
      </c>
      <c r="R49" s="177">
        <f t="shared" si="817"/>
      </c>
      <c r="S49" s="178">
        <f t="shared" si="967"/>
      </c>
      <c r="T49" s="183">
        <f t="shared" si="594"/>
      </c>
      <c r="U49" s="183">
        <f t="shared" si="516"/>
      </c>
      <c r="V49" s="183">
        <f t="shared" si="446"/>
      </c>
      <c r="W49" s="184">
        <v>1</v>
      </c>
      <c r="X49" s="183">
        <f t="shared" si="360"/>
      </c>
      <c r="Y49" s="183">
        <f t="shared" si="312"/>
      </c>
      <c r="Z49" s="183">
        <f t="shared" si="79"/>
      </c>
      <c r="AA49" s="183">
        <f t="shared" si="1262"/>
      </c>
      <c r="AB49" s="183">
        <f t="shared" si="1111"/>
      </c>
      <c r="AC49" s="181">
        <f t="shared" si="626"/>
      </c>
      <c r="AD49" s="181">
        <f t="shared" si="548"/>
      </c>
      <c r="AE49" s="181">
        <f t="shared" si="478"/>
      </c>
      <c r="AF49" s="181">
        <f t="shared" si="407"/>
      </c>
      <c r="AG49" s="181">
        <f t="shared" si="126"/>
      </c>
      <c r="AH49" s="181">
        <f t="shared" si="1"/>
      </c>
      <c r="AI49" s="181">
        <f t="shared" si="1146"/>
      </c>
      <c r="AJ49" s="180">
        <v>61</v>
      </c>
      <c r="AK49" s="177">
        <v>23318</v>
      </c>
      <c r="AL49" s="177">
        <v>551</v>
      </c>
      <c r="AM49" s="177">
        <v>600</v>
      </c>
      <c r="AN49" s="177">
        <v>85</v>
      </c>
      <c r="AO49" s="189">
        <v>25</v>
      </c>
      <c r="AP49" s="177">
        <v>68</v>
      </c>
      <c r="AQ49" s="179">
        <v>74</v>
      </c>
      <c r="AR49" s="189">
        <v>2</v>
      </c>
      <c r="AS49" s="177">
        <v>4</v>
      </c>
      <c r="AT49" s="177">
        <v>1</v>
      </c>
      <c r="AU49" s="177">
        <v>14</v>
      </c>
      <c r="AV49" s="190"/>
      <c r="AW49" s="190"/>
      <c r="AX49" s="191">
        <f t="shared" si="667"/>
      </c>
    </row>
    <row r="50">
      <c r="A50" s="168"/>
      <c r="B50" s="202" t="s">
        <v>186</v>
      </c>
      <c r="C50" s="202"/>
      <c r="D50" s="202"/>
      <c r="E50" s="202"/>
      <c r="F50" s="203">
        <f>SUM(F46:F49)</f>
      </c>
      <c r="G50" s="217">
        <f>SUM(G46:G49)</f>
      </c>
      <c r="H50" s="203">
        <f>SUM(H46:H49)</f>
      </c>
      <c r="I50" s="196">
        <f>SUM(I46:I49)</f>
      </c>
      <c r="J50" s="204">
        <f>SUM(J46:J49)</f>
      </c>
      <c r="K50" s="203">
        <f>SUM(K46:K49)</f>
      </c>
      <c r="L50" s="215">
        <f>SUM(L46:L49)</f>
      </c>
      <c r="M50" s="203">
        <f>SUM(M46:M49)</f>
      </c>
      <c r="N50" s="204">
        <f>SUM(N46:N49)</f>
      </c>
      <c r="O50" s="205">
        <f t="shared" si="38"/>
      </c>
      <c r="P50" s="206">
        <f>SUM(P46:P49)</f>
      </c>
      <c r="Q50" s="182">
        <f t="shared" si="1183"/>
      </c>
      <c r="R50" s="204">
        <f>SUM(R46:R49)</f>
      </c>
      <c r="S50" s="203">
        <f>SUM(S46:S49)</f>
      </c>
      <c r="T50" s="207">
        <f t="shared" si="594"/>
      </c>
      <c r="U50" s="207">
        <f t="shared" si="516"/>
      </c>
      <c r="V50" s="207">
        <f t="shared" si="446"/>
      </c>
      <c r="W50" s="208">
        <f>SUM(W46:W49)</f>
      </c>
      <c r="X50" s="207">
        <f t="shared" si="360"/>
      </c>
      <c r="Y50" s="207">
        <f t="shared" si="312"/>
      </c>
      <c r="Z50" s="207">
        <f t="shared" si="79"/>
      </c>
      <c r="AA50" s="207">
        <f t="shared" si="1262"/>
      </c>
      <c r="AB50" s="207">
        <f t="shared" si="1111"/>
      </c>
      <c r="AC50" s="205">
        <f t="shared" si="626"/>
      </c>
      <c r="AD50" s="205">
        <f t="shared" si="548"/>
      </c>
      <c r="AE50" s="205">
        <f t="shared" si="478"/>
      </c>
      <c r="AF50" s="205">
        <f t="shared" si="407"/>
      </c>
      <c r="AG50" s="205">
        <f t="shared" si="126"/>
      </c>
      <c r="AH50" s="205">
        <f t="shared" si="1"/>
      </c>
      <c r="AI50" s="205">
        <f t="shared" si="1146"/>
      </c>
      <c r="AJ50" s="204">
        <f>AVERAGE(AJ46:AJ49)</f>
      </c>
      <c r="AK50" s="204">
        <f>SUM(AK46:AK49)</f>
      </c>
      <c r="AL50" s="204">
        <f>SUM(AL46:AL49)</f>
      </c>
      <c r="AM50" s="204">
        <f>SUM(AM46:AM49)</f>
      </c>
      <c r="AN50" s="204">
        <f>SUM(AN46:AN49)</f>
      </c>
      <c r="AO50" s="218">
        <f>SUM(AO46:AO49)</f>
      </c>
      <c r="AP50" s="204">
        <f>SUM(AP46:AP49)</f>
      </c>
      <c r="AQ50" s="218">
        <f>SUM(AQ46:AQ49)</f>
      </c>
      <c r="AR50" s="218">
        <f>SUM(AR46:AR49)</f>
      </c>
      <c r="AS50" s="204">
        <f>SUM(AS46:AS49)</f>
      </c>
      <c r="AT50" s="204">
        <f>SUM(AT46:AT49)</f>
      </c>
      <c r="AU50" s="204">
        <f>SUM(AU46:AU49)</f>
      </c>
      <c r="AV50" s="209"/>
      <c r="AW50" s="209"/>
      <c r="AX50" s="204">
        <f>SUM(AX46:AX49)</f>
      </c>
    </row>
    <row r="51">
      <c r="A51" s="168"/>
      <c r="B51" s="210" t="s">
        <v>187</v>
      </c>
      <c r="C51" s="192" t="s">
        <v>179</v>
      </c>
      <c r="D51" s="171" t="s">
        <v>204</v>
      </c>
      <c r="E51" s="211" t="s">
        <v>199</v>
      </c>
      <c r="F51" s="178">
        <f t="shared" ref="F51:F54" si="168">G51+H51+I51</f>
      </c>
      <c r="G51" s="213">
        <v>2353.89</v>
      </c>
      <c r="H51" s="178">
        <v>1477.07</v>
      </c>
      <c r="I51" s="219">
        <v>0</v>
      </c>
      <c r="J51" s="177">
        <v>5</v>
      </c>
      <c r="K51" s="178">
        <v>11634.490000000005</v>
      </c>
      <c r="L51" s="179">
        <v>0</v>
      </c>
      <c r="M51" s="178">
        <v>0</v>
      </c>
      <c r="N51" s="180">
        <v>0</v>
      </c>
      <c r="O51" s="181">
        <f t="shared" si="38"/>
      </c>
      <c r="P51" s="196"/>
      <c r="Q51" s="182">
        <f t="shared" si="1183"/>
      </c>
      <c r="R51" s="177">
        <f t="shared" ref="R51:R54" si="818">J51+L51</f>
      </c>
      <c r="S51" s="178">
        <f t="shared" ref="S51:S54" si="968">K51+M51</f>
      </c>
      <c r="T51" s="183">
        <f t="shared" si="594"/>
      </c>
      <c r="U51" s="183">
        <f t="shared" si="516"/>
      </c>
      <c r="V51" s="183">
        <f t="shared" si="446"/>
      </c>
      <c r="W51" s="184">
        <v>4</v>
      </c>
      <c r="X51" s="183">
        <f t="shared" si="360"/>
      </c>
      <c r="Y51" s="183">
        <f t="shared" si="312"/>
      </c>
      <c r="Z51" s="183">
        <f t="shared" si="79"/>
      </c>
      <c r="AA51" s="183">
        <f t="shared" si="1262"/>
      </c>
      <c r="AB51" s="183">
        <f t="shared" si="1111"/>
      </c>
      <c r="AC51" s="181">
        <f t="shared" si="626"/>
      </c>
      <c r="AD51" s="181">
        <f t="shared" si="548"/>
      </c>
      <c r="AE51" s="181">
        <f t="shared" si="478"/>
      </c>
      <c r="AF51" s="181">
        <f t="shared" si="407"/>
      </c>
      <c r="AG51" s="181">
        <f t="shared" si="126"/>
      </c>
      <c r="AH51" s="181">
        <f t="shared" si="1"/>
      </c>
      <c r="AI51" s="181">
        <f t="shared" si="1146"/>
      </c>
      <c r="AJ51" s="180">
        <v>61</v>
      </c>
      <c r="AK51" s="177">
        <v>27757</v>
      </c>
      <c r="AL51" s="177">
        <v>494</v>
      </c>
      <c r="AM51" s="177">
        <v>535</v>
      </c>
      <c r="AN51" s="177">
        <v>62</v>
      </c>
      <c r="AO51" s="189">
        <v>19</v>
      </c>
      <c r="AP51" s="177">
        <v>82</v>
      </c>
      <c r="AQ51" s="179">
        <v>71</v>
      </c>
      <c r="AR51" s="189">
        <v>5</v>
      </c>
      <c r="AS51" s="177">
        <v>8</v>
      </c>
      <c r="AT51" s="177">
        <v>1</v>
      </c>
      <c r="AU51" s="177">
        <v>16</v>
      </c>
      <c r="AV51" s="190"/>
      <c r="AW51" s="190"/>
      <c r="AX51" s="191">
        <f t="shared" ref="AX51:AX54" si="668">COUNT(AU51)</f>
      </c>
    </row>
    <row r="52">
      <c r="A52" s="168"/>
      <c r="B52" s="210" t="s">
        <v>187</v>
      </c>
      <c r="C52" s="192" t="s">
        <v>179</v>
      </c>
      <c r="D52" s="171" t="s">
        <v>204</v>
      </c>
      <c r="E52" s="211" t="s">
        <v>200</v>
      </c>
      <c r="F52" s="195">
        <f t="shared" si="168"/>
      </c>
      <c r="G52" s="178">
        <v>2778.29</v>
      </c>
      <c r="H52" s="178">
        <v>1356.24</v>
      </c>
      <c r="I52" s="219">
        <v>0</v>
      </c>
      <c r="J52" s="177">
        <v>4</v>
      </c>
      <c r="K52" s="178">
        <v>8526.37999999999</v>
      </c>
      <c r="L52" s="179">
        <v>0</v>
      </c>
      <c r="M52" s="178">
        <v>0</v>
      </c>
      <c r="N52" s="180">
        <v>0</v>
      </c>
      <c r="O52" s="181">
        <f t="shared" si="38"/>
      </c>
      <c r="P52" s="196"/>
      <c r="Q52" s="182">
        <f t="shared" si="1183"/>
      </c>
      <c r="R52" s="177">
        <f t="shared" si="818"/>
      </c>
      <c r="S52" s="178">
        <f t="shared" si="968"/>
      </c>
      <c r="T52" s="183">
        <f t="shared" si="594"/>
      </c>
      <c r="U52" s="183">
        <f t="shared" si="516"/>
      </c>
      <c r="V52" s="183">
        <f t="shared" si="446"/>
      </c>
      <c r="W52" s="184">
        <v>3</v>
      </c>
      <c r="X52" s="183">
        <f t="shared" si="360"/>
      </c>
      <c r="Y52" s="183">
        <f t="shared" si="312"/>
      </c>
      <c r="Z52" s="183">
        <f t="shared" si="79"/>
      </c>
      <c r="AA52" s="183">
        <f t="shared" si="1262"/>
      </c>
      <c r="AB52" s="183">
        <f t="shared" si="1111"/>
      </c>
      <c r="AC52" s="181">
        <f t="shared" si="626"/>
      </c>
      <c r="AD52" s="181">
        <f t="shared" si="548"/>
      </c>
      <c r="AE52" s="181">
        <f t="shared" si="478"/>
      </c>
      <c r="AF52" s="181">
        <f t="shared" si="407"/>
      </c>
      <c r="AG52" s="181">
        <f t="shared" si="126"/>
      </c>
      <c r="AH52" s="181">
        <f t="shared" si="1"/>
      </c>
      <c r="AI52" s="181">
        <f t="shared" si="1146"/>
      </c>
      <c r="AJ52" s="180">
        <v>61</v>
      </c>
      <c r="AK52" s="180">
        <v>25110</v>
      </c>
      <c r="AL52" s="177">
        <v>471</v>
      </c>
      <c r="AM52" s="177">
        <v>500</v>
      </c>
      <c r="AN52" s="177">
        <v>73</v>
      </c>
      <c r="AO52" s="189">
        <v>23</v>
      </c>
      <c r="AP52" s="177">
        <v>107</v>
      </c>
      <c r="AQ52" s="179">
        <v>74</v>
      </c>
      <c r="AR52" s="189">
        <v>6</v>
      </c>
      <c r="AS52" s="177">
        <v>1</v>
      </c>
      <c r="AT52" s="177">
        <v>0</v>
      </c>
      <c r="AU52" s="177">
        <v>9</v>
      </c>
      <c r="AV52" s="190"/>
      <c r="AW52" s="190"/>
      <c r="AX52" s="191">
        <f t="shared" si="668"/>
      </c>
    </row>
    <row r="53">
      <c r="A53" s="168"/>
      <c r="B53" s="210" t="s">
        <v>213</v>
      </c>
      <c r="C53" s="170" t="s">
        <v>201</v>
      </c>
      <c r="D53" s="171" t="s">
        <v>204</v>
      </c>
      <c r="E53" s="211" t="s">
        <v>202</v>
      </c>
      <c r="F53" s="178">
        <f t="shared" si="168"/>
      </c>
      <c r="G53" s="178">
        <v>3213.24</v>
      </c>
      <c r="H53" s="178">
        <v>1159.79</v>
      </c>
      <c r="I53" s="196">
        <v>0</v>
      </c>
      <c r="J53" s="177">
        <v>2</v>
      </c>
      <c r="K53" s="178">
        <v>4543.110000000015</v>
      </c>
      <c r="L53" s="179">
        <v>1</v>
      </c>
      <c r="M53" s="178">
        <v>6216.209999999999</v>
      </c>
      <c r="N53" s="180">
        <v>0</v>
      </c>
      <c r="O53" s="181">
        <f t="shared" si="38"/>
      </c>
      <c r="P53" s="196"/>
      <c r="Q53" s="182">
        <f t="shared" si="1183"/>
      </c>
      <c r="R53" s="177">
        <f t="shared" si="818"/>
      </c>
      <c r="S53" s="178">
        <f t="shared" si="968"/>
      </c>
      <c r="T53" s="183">
        <f t="shared" si="594"/>
      </c>
      <c r="U53" s="183">
        <f t="shared" si="516"/>
      </c>
      <c r="V53" s="183">
        <f t="shared" si="446"/>
      </c>
      <c r="W53" s="184">
        <v>3</v>
      </c>
      <c r="X53" s="183">
        <f t="shared" si="360"/>
      </c>
      <c r="Y53" s="183">
        <f t="shared" si="312"/>
      </c>
      <c r="Z53" s="183">
        <f t="shared" si="79"/>
      </c>
      <c r="AA53" s="183">
        <f t="shared" si="1262"/>
      </c>
      <c r="AB53" s="183">
        <f t="shared" si="1111"/>
      </c>
      <c r="AC53" s="181">
        <f t="shared" si="626"/>
      </c>
      <c r="AD53" s="181">
        <f t="shared" si="548"/>
      </c>
      <c r="AE53" s="181">
        <f t="shared" si="478"/>
      </c>
      <c r="AF53" s="181">
        <f t="shared" si="407"/>
      </c>
      <c r="AG53" s="181">
        <f t="shared" si="126"/>
      </c>
      <c r="AH53" s="181">
        <f t="shared" si="1"/>
      </c>
      <c r="AI53" s="181">
        <f t="shared" si="1146"/>
      </c>
      <c r="AJ53" s="180">
        <v>59</v>
      </c>
      <c r="AK53" s="177">
        <v>23275</v>
      </c>
      <c r="AL53" s="177">
        <v>466</v>
      </c>
      <c r="AM53" s="177">
        <v>504</v>
      </c>
      <c r="AN53" s="177">
        <v>63</v>
      </c>
      <c r="AO53" s="189">
        <v>15</v>
      </c>
      <c r="AP53" s="177">
        <v>58</v>
      </c>
      <c r="AQ53" s="179">
        <v>72</v>
      </c>
      <c r="AR53" s="189">
        <v>5</v>
      </c>
      <c r="AS53" s="177">
        <v>5</v>
      </c>
      <c r="AT53" s="177">
        <v>0</v>
      </c>
      <c r="AU53" s="177">
        <v>13</v>
      </c>
      <c r="AV53" s="190"/>
      <c r="AW53" s="190"/>
      <c r="AX53" s="191">
        <f t="shared" si="668"/>
      </c>
    </row>
    <row r="54">
      <c r="A54" s="168"/>
      <c r="B54" s="210" t="s">
        <v>213</v>
      </c>
      <c r="C54" s="170" t="s">
        <v>201</v>
      </c>
      <c r="D54" s="171" t="s">
        <v>204</v>
      </c>
      <c r="E54" s="211" t="s">
        <v>203</v>
      </c>
      <c r="F54" s="178">
        <f t="shared" si="168"/>
      </c>
      <c r="G54" s="178">
        <v>2630.1699999999996</v>
      </c>
      <c r="H54" s="178">
        <v>1610.54</v>
      </c>
      <c r="I54" s="196">
        <v>0</v>
      </c>
      <c r="J54" s="177">
        <v>4</v>
      </c>
      <c r="K54" s="178">
        <v>7842.37999999999</v>
      </c>
      <c r="L54" s="179">
        <v>0</v>
      </c>
      <c r="M54" s="178">
        <v>0</v>
      </c>
      <c r="N54" s="180">
        <v>1</v>
      </c>
      <c r="O54" s="181">
        <f t="shared" si="38"/>
      </c>
      <c r="P54" s="196"/>
      <c r="Q54" s="182">
        <f t="shared" si="1183"/>
      </c>
      <c r="R54" s="177">
        <f t="shared" si="818"/>
      </c>
      <c r="S54" s="178">
        <f t="shared" si="968"/>
      </c>
      <c r="T54" s="183">
        <f t="shared" si="594"/>
      </c>
      <c r="U54" s="183">
        <f t="shared" si="516"/>
      </c>
      <c r="V54" s="183">
        <f t="shared" si="446"/>
      </c>
      <c r="W54" s="184">
        <v>1</v>
      </c>
      <c r="X54" s="183">
        <f t="shared" si="360"/>
      </c>
      <c r="Y54" s="183">
        <f t="shared" si="312"/>
      </c>
      <c r="Z54" s="183">
        <f t="shared" si="79"/>
      </c>
      <c r="AA54" s="183">
        <f t="shared" si="1262"/>
      </c>
      <c r="AB54" s="183">
        <f t="shared" si="1111"/>
      </c>
      <c r="AC54" s="181">
        <f t="shared" si="626"/>
      </c>
      <c r="AD54" s="181">
        <f t="shared" si="548"/>
      </c>
      <c r="AE54" s="181">
        <f t="shared" si="478"/>
      </c>
      <c r="AF54" s="181">
        <f t="shared" si="407"/>
      </c>
      <c r="AG54" s="181">
        <f t="shared" si="126"/>
      </c>
      <c r="AH54" s="181">
        <f t="shared" si="1"/>
      </c>
      <c r="AI54" s="181">
        <f t="shared" si="1146"/>
      </c>
      <c r="AJ54" s="180">
        <v>59</v>
      </c>
      <c r="AK54" s="177">
        <v>27072</v>
      </c>
      <c r="AL54" s="177">
        <v>442</v>
      </c>
      <c r="AM54" s="177">
        <v>470</v>
      </c>
      <c r="AN54" s="180">
        <v>74</v>
      </c>
      <c r="AO54" s="189">
        <v>22</v>
      </c>
      <c r="AP54" s="177">
        <v>51</v>
      </c>
      <c r="AQ54" s="189">
        <v>65</v>
      </c>
      <c r="AR54" s="189">
        <v>4</v>
      </c>
      <c r="AS54" s="177">
        <v>1</v>
      </c>
      <c r="AT54" s="177">
        <v>1</v>
      </c>
      <c r="AU54" s="177">
        <v>12</v>
      </c>
      <c r="AV54" s="190"/>
      <c r="AW54" s="190"/>
      <c r="AX54" s="191">
        <f t="shared" si="668"/>
      </c>
    </row>
    <row r="55">
      <c r="A55" s="168"/>
      <c r="B55" s="202" t="s">
        <v>186</v>
      </c>
      <c r="C55" s="202"/>
      <c r="D55" s="202"/>
      <c r="E55" s="202"/>
      <c r="F55" s="203">
        <f>SUM(F51:F54)</f>
      </c>
      <c r="G55" s="203">
        <f>SUM(G51:G54)</f>
      </c>
      <c r="H55" s="203">
        <f>SUM(H51:H54)</f>
      </c>
      <c r="I55" s="196">
        <f>SUM(I51:I54)</f>
      </c>
      <c r="J55" s="204">
        <f>SUM(J51:J54)</f>
      </c>
      <c r="K55" s="203">
        <f>SUM(K51:K54)</f>
      </c>
      <c r="L55" s="215">
        <f>SUM(L51:L54)</f>
      </c>
      <c r="M55" s="203">
        <f>SUM(M51:M54)</f>
      </c>
      <c r="N55" s="204">
        <f>SUM(N51:N54)</f>
      </c>
      <c r="O55" s="205">
        <f t="shared" si="38"/>
      </c>
      <c r="P55" s="206">
        <f>SUM(P51:P54)</f>
      </c>
      <c r="Q55" s="182">
        <f t="shared" si="1183"/>
      </c>
      <c r="R55" s="204">
        <f>SUM(R51:R54)</f>
      </c>
      <c r="S55" s="203">
        <f>SUM(S51:S54)</f>
      </c>
      <c r="T55" s="207">
        <f t="shared" si="594"/>
      </c>
      <c r="U55" s="207">
        <f t="shared" si="516"/>
      </c>
      <c r="V55" s="207">
        <f t="shared" si="446"/>
      </c>
      <c r="W55" s="208">
        <f>SUM(W51:W54)</f>
      </c>
      <c r="X55" s="207">
        <f t="shared" si="360"/>
      </c>
      <c r="Y55" s="207">
        <f t="shared" si="312"/>
      </c>
      <c r="Z55" s="207">
        <f t="shared" si="79"/>
      </c>
      <c r="AA55" s="207">
        <f t="shared" si="1262"/>
      </c>
      <c r="AB55" s="207">
        <f t="shared" si="1111"/>
      </c>
      <c r="AC55" s="205">
        <f t="shared" si="626"/>
      </c>
      <c r="AD55" s="205">
        <f t="shared" si="548"/>
      </c>
      <c r="AE55" s="205">
        <f t="shared" si="478"/>
      </c>
      <c r="AF55" s="205">
        <f t="shared" si="407"/>
      </c>
      <c r="AG55" s="205">
        <f t="shared" si="126"/>
      </c>
      <c r="AH55" s="205">
        <f t="shared" si="1"/>
      </c>
      <c r="AI55" s="205">
        <f t="shared" si="1146"/>
      </c>
      <c r="AJ55" s="204">
        <f>AVERAGE(AJ51:AJ54)</f>
      </c>
      <c r="AK55" s="204">
        <f>SUM(AK51:AK54)</f>
      </c>
      <c r="AL55" s="204">
        <f>SUM(AL51:AL54)</f>
      </c>
      <c r="AM55" s="204">
        <f>SUM(AM51:AM54)</f>
      </c>
      <c r="AN55" s="204">
        <f>SUM(AN51:AN54)</f>
      </c>
      <c r="AO55" s="218">
        <f>SUM(AO51:AO54)</f>
      </c>
      <c r="AP55" s="204">
        <f>SUM(AP51:AP54)</f>
      </c>
      <c r="AQ55" s="218">
        <f>SUM(AQ51:AQ54)</f>
      </c>
      <c r="AR55" s="218">
        <f>SUM(AR51:AR54)</f>
      </c>
      <c r="AS55" s="204">
        <f>SUM(AS51:AS54)</f>
      </c>
      <c r="AT55" s="204">
        <f>SUM(AT51:AT54)</f>
      </c>
      <c r="AU55" s="204">
        <f>SUM(AU51:AU54)</f>
      </c>
      <c r="AV55" s="209"/>
      <c r="AW55" s="209"/>
      <c r="AX55" s="204">
        <f>SUM(AX51:AX54)</f>
      </c>
    </row>
    <row r="56">
      <c r="A56" s="168"/>
      <c r="B56" s="169" t="s">
        <v>213</v>
      </c>
      <c r="C56" s="169" t="s">
        <v>201</v>
      </c>
      <c r="D56" s="171" t="s">
        <v>180</v>
      </c>
      <c r="E56" s="220" t="s">
        <v>205</v>
      </c>
      <c r="F56" s="178">
        <f t="shared" ref="F56:F60" si="169">G56+H56+I56</f>
      </c>
      <c r="G56" s="213">
        <v>1966.8999999999999</v>
      </c>
      <c r="H56" s="178">
        <v>1390.9099999999999</v>
      </c>
      <c r="I56" s="196">
        <v>0</v>
      </c>
      <c r="J56" s="177">
        <v>2</v>
      </c>
      <c r="K56" s="178">
        <v>5656.369999999995</v>
      </c>
      <c r="L56" s="179">
        <v>0</v>
      </c>
      <c r="M56" s="178">
        <v>0</v>
      </c>
      <c r="N56" s="180">
        <v>0</v>
      </c>
      <c r="O56" s="181">
        <f t="shared" si="38"/>
      </c>
      <c r="P56" s="196"/>
      <c r="Q56" s="182">
        <f t="shared" si="1183"/>
      </c>
      <c r="R56" s="177">
        <f t="shared" ref="R56:R60" si="819">J56+L56</f>
      </c>
      <c r="S56" s="178">
        <f t="shared" ref="S56:S60" si="969">K56+M56</f>
      </c>
      <c r="T56" s="183">
        <f t="shared" si="594"/>
      </c>
      <c r="U56" s="183">
        <f t="shared" si="516"/>
      </c>
      <c r="V56" s="183">
        <f t="shared" si="446"/>
      </c>
      <c r="W56" s="184">
        <v>2</v>
      </c>
      <c r="X56" s="183">
        <f t="shared" si="360"/>
      </c>
      <c r="Y56" s="183">
        <f t="shared" si="312"/>
      </c>
      <c r="Z56" s="183">
        <f t="shared" si="79"/>
      </c>
      <c r="AA56" s="183">
        <f t="shared" si="1262"/>
      </c>
      <c r="AB56" s="183">
        <f t="shared" si="1111"/>
      </c>
      <c r="AC56" s="181">
        <f t="shared" si="626"/>
      </c>
      <c r="AD56" s="181">
        <f t="shared" si="548"/>
      </c>
      <c r="AE56" s="181">
        <f t="shared" si="478"/>
      </c>
      <c r="AF56" s="181">
        <f t="shared" si="407"/>
      </c>
      <c r="AG56" s="181">
        <f t="shared" si="126"/>
      </c>
      <c r="AH56" s="181">
        <f t="shared" si="1"/>
      </c>
      <c r="AI56" s="181">
        <f t="shared" si="1146"/>
      </c>
      <c r="AJ56" s="180">
        <v>59</v>
      </c>
      <c r="AK56" s="177">
        <v>28680</v>
      </c>
      <c r="AL56" s="177">
        <v>485</v>
      </c>
      <c r="AM56" s="177">
        <v>502</v>
      </c>
      <c r="AN56" s="177">
        <v>76</v>
      </c>
      <c r="AO56" s="189">
        <v>21</v>
      </c>
      <c r="AP56" s="177">
        <v>68</v>
      </c>
      <c r="AQ56" s="179">
        <v>85</v>
      </c>
      <c r="AR56" s="189">
        <v>4</v>
      </c>
      <c r="AS56" s="177">
        <v>4</v>
      </c>
      <c r="AT56" s="177">
        <v>0</v>
      </c>
      <c r="AU56" s="177">
        <v>13</v>
      </c>
      <c r="AV56" s="190"/>
      <c r="AW56" s="190"/>
      <c r="AX56" s="191">
        <f t="shared" ref="AX56:AX60" si="669">COUNT(AU56)</f>
      </c>
    </row>
    <row r="57">
      <c r="A57" s="168"/>
      <c r="B57" s="169" t="s">
        <v>213</v>
      </c>
      <c r="C57" s="169" t="s">
        <v>201</v>
      </c>
      <c r="D57" s="171" t="s">
        <v>180</v>
      </c>
      <c r="E57" s="220" t="s">
        <v>206</v>
      </c>
      <c r="F57" s="195">
        <f t="shared" si="169"/>
      </c>
      <c r="G57" s="178">
        <v>2286.56</v>
      </c>
      <c r="H57" s="178">
        <v>1302.14</v>
      </c>
      <c r="I57" s="196">
        <v>0</v>
      </c>
      <c r="J57" s="177">
        <v>5</v>
      </c>
      <c r="K57" s="178">
        <v>10289.340000000011</v>
      </c>
      <c r="L57" s="179">
        <v>0</v>
      </c>
      <c r="M57" s="178">
        <v>0</v>
      </c>
      <c r="N57" s="180">
        <v>1</v>
      </c>
      <c r="O57" s="181">
        <f t="shared" si="38"/>
      </c>
      <c r="P57" s="196"/>
      <c r="Q57" s="182">
        <f t="shared" si="1183"/>
      </c>
      <c r="R57" s="177">
        <f t="shared" si="819"/>
      </c>
      <c r="S57" s="178">
        <f t="shared" si="969"/>
      </c>
      <c r="T57" s="183">
        <f t="shared" si="594"/>
      </c>
      <c r="U57" s="183">
        <f t="shared" si="516"/>
      </c>
      <c r="V57" s="183">
        <f t="shared" si="446"/>
      </c>
      <c r="W57" s="184">
        <v>4</v>
      </c>
      <c r="X57" s="183">
        <f t="shared" si="360"/>
      </c>
      <c r="Y57" s="183">
        <f t="shared" si="312"/>
      </c>
      <c r="Z57" s="183">
        <f t="shared" si="79"/>
      </c>
      <c r="AA57" s="183">
        <f t="shared" si="1262"/>
      </c>
      <c r="AB57" s="183">
        <f t="shared" si="1111"/>
      </c>
      <c r="AC57" s="181">
        <f t="shared" si="626"/>
      </c>
      <c r="AD57" s="181">
        <f t="shared" si="548"/>
      </c>
      <c r="AE57" s="181">
        <f t="shared" si="478"/>
      </c>
      <c r="AF57" s="181">
        <f t="shared" si="407"/>
      </c>
      <c r="AG57" s="181">
        <f t="shared" si="126"/>
      </c>
      <c r="AH57" s="181">
        <f t="shared" si="1"/>
      </c>
      <c r="AI57" s="181">
        <f t="shared" si="1146"/>
      </c>
      <c r="AJ57" s="180">
        <v>59</v>
      </c>
      <c r="AK57" s="177">
        <v>26913</v>
      </c>
      <c r="AL57" s="177">
        <v>454</v>
      </c>
      <c r="AM57" s="177">
        <v>488</v>
      </c>
      <c r="AN57" s="177">
        <v>65</v>
      </c>
      <c r="AO57" s="189">
        <v>15</v>
      </c>
      <c r="AP57" s="177">
        <v>48</v>
      </c>
      <c r="AQ57" s="179">
        <v>67</v>
      </c>
      <c r="AR57" s="189">
        <v>5</v>
      </c>
      <c r="AS57" s="177">
        <v>6</v>
      </c>
      <c r="AT57" s="177">
        <v>0</v>
      </c>
      <c r="AU57" s="177">
        <v>17</v>
      </c>
      <c r="AV57" s="190"/>
      <c r="AW57" s="190"/>
      <c r="AX57" s="191">
        <f t="shared" si="669"/>
      </c>
    </row>
    <row r="58">
      <c r="A58" s="168"/>
      <c r="B58" s="169" t="s">
        <v>213</v>
      </c>
      <c r="C58" s="169" t="s">
        <v>201</v>
      </c>
      <c r="D58" s="171" t="s">
        <v>180</v>
      </c>
      <c r="E58" s="220" t="s">
        <v>207</v>
      </c>
      <c r="F58" s="178">
        <f t="shared" si="169"/>
      </c>
      <c r="G58" s="178">
        <v>2239.92</v>
      </c>
      <c r="H58" s="178">
        <v>1519.59</v>
      </c>
      <c r="I58" s="196">
        <v>0</v>
      </c>
      <c r="J58" s="177">
        <v>4</v>
      </c>
      <c r="K58" s="178">
        <v>9086.220000000001</v>
      </c>
      <c r="L58" s="179">
        <v>0</v>
      </c>
      <c r="M58" s="178">
        <v>0</v>
      </c>
      <c r="N58" s="180">
        <v>0</v>
      </c>
      <c r="O58" s="181">
        <f t="shared" si="38"/>
      </c>
      <c r="P58" s="196"/>
      <c r="Q58" s="182">
        <f t="shared" si="1183"/>
      </c>
      <c r="R58" s="177">
        <f t="shared" si="819"/>
      </c>
      <c r="S58" s="178">
        <f t="shared" si="969"/>
      </c>
      <c r="T58" s="183">
        <f t="shared" si="594"/>
      </c>
      <c r="U58" s="183">
        <f t="shared" si="516"/>
      </c>
      <c r="V58" s="183">
        <f t="shared" si="446"/>
      </c>
      <c r="W58" s="184">
        <v>4</v>
      </c>
      <c r="X58" s="183">
        <f t="shared" si="360"/>
      </c>
      <c r="Y58" s="183">
        <f t="shared" si="312"/>
      </c>
      <c r="Z58" s="183">
        <f t="shared" si="79"/>
      </c>
      <c r="AA58" s="183">
        <f t="shared" si="1262"/>
      </c>
      <c r="AB58" s="183">
        <f t="shared" si="1111"/>
      </c>
      <c r="AC58" s="181">
        <f t="shared" si="626"/>
      </c>
      <c r="AD58" s="181">
        <f t="shared" si="548"/>
      </c>
      <c r="AE58" s="181">
        <f t="shared" si="478"/>
      </c>
      <c r="AF58" s="181">
        <f t="shared" si="407"/>
      </c>
      <c r="AG58" s="181">
        <f t="shared" si="126"/>
      </c>
      <c r="AH58" s="181">
        <f t="shared" si="1"/>
      </c>
      <c r="AI58" s="181">
        <f t="shared" si="1146"/>
      </c>
      <c r="AJ58" s="180">
        <v>58</v>
      </c>
      <c r="AK58" s="177">
        <v>33591</v>
      </c>
      <c r="AL58" s="177">
        <v>643</v>
      </c>
      <c r="AM58" s="177">
        <v>695</v>
      </c>
      <c r="AN58" s="177">
        <v>90</v>
      </c>
      <c r="AO58" s="189">
        <v>17</v>
      </c>
      <c r="AP58" s="177">
        <v>67</v>
      </c>
      <c r="AQ58" s="179">
        <v>72</v>
      </c>
      <c r="AR58" s="189">
        <v>4</v>
      </c>
      <c r="AS58" s="177">
        <v>12</v>
      </c>
      <c r="AT58" s="177">
        <v>4</v>
      </c>
      <c r="AU58" s="177">
        <v>20</v>
      </c>
      <c r="AV58" s="190"/>
      <c r="AW58" s="190"/>
      <c r="AX58" s="191">
        <f t="shared" si="669"/>
      </c>
    </row>
    <row r="59">
      <c r="A59" s="168"/>
      <c r="B59" s="169" t="s">
        <v>213</v>
      </c>
      <c r="C59" s="170" t="s">
        <v>201</v>
      </c>
      <c r="D59" s="171" t="s">
        <v>180</v>
      </c>
      <c r="E59" s="220" t="s">
        <v>208</v>
      </c>
      <c r="F59" s="178">
        <f t="shared" si="169"/>
      </c>
      <c r="G59" s="178">
        <v>2721.94</v>
      </c>
      <c r="H59" s="178">
        <v>1386.68</v>
      </c>
      <c r="I59" s="196">
        <v>0</v>
      </c>
      <c r="J59" s="177">
        <v>1</v>
      </c>
      <c r="K59" s="178">
        <v>3108.109999999986</v>
      </c>
      <c r="L59" s="179">
        <v>0</v>
      </c>
      <c r="M59" s="178">
        <v>0</v>
      </c>
      <c r="N59" s="180">
        <v>0</v>
      </c>
      <c r="O59" s="181">
        <f t="shared" si="38"/>
      </c>
      <c r="P59" s="196"/>
      <c r="Q59" s="182">
        <f t="shared" si="1183"/>
      </c>
      <c r="R59" s="177">
        <f t="shared" si="819"/>
      </c>
      <c r="S59" s="178">
        <f t="shared" si="969"/>
      </c>
      <c r="T59" s="183">
        <f t="shared" si="594"/>
      </c>
      <c r="U59" s="183">
        <f t="shared" si="516"/>
      </c>
      <c r="V59" s="183">
        <f t="shared" si="446"/>
      </c>
      <c r="W59" s="184">
        <v>1</v>
      </c>
      <c r="X59" s="183">
        <f t="shared" si="360"/>
      </c>
      <c r="Y59" s="183">
        <f t="shared" si="312"/>
      </c>
      <c r="Z59" s="183">
        <f t="shared" si="79"/>
      </c>
      <c r="AA59" s="183">
        <f t="shared" si="1262"/>
      </c>
      <c r="AB59" s="183">
        <f t="shared" si="1111"/>
      </c>
      <c r="AC59" s="181">
        <f t="shared" si="626"/>
      </c>
      <c r="AD59" s="181">
        <f t="shared" si="548"/>
      </c>
      <c r="AE59" s="181">
        <f t="shared" si="478"/>
      </c>
      <c r="AF59" s="181">
        <f t="shared" si="407"/>
      </c>
      <c r="AG59" s="181">
        <f t="shared" si="126"/>
      </c>
      <c r="AH59" s="181">
        <f t="shared" si="1"/>
      </c>
      <c r="AI59" s="181">
        <f t="shared" si="1146"/>
      </c>
      <c r="AJ59" s="180">
        <v>56</v>
      </c>
      <c r="AK59" s="177">
        <v>36282</v>
      </c>
      <c r="AL59" s="177">
        <v>860</v>
      </c>
      <c r="AM59" s="177">
        <v>930</v>
      </c>
      <c r="AN59" s="177">
        <v>90</v>
      </c>
      <c r="AO59" s="189">
        <v>31</v>
      </c>
      <c r="AP59" s="177">
        <v>74</v>
      </c>
      <c r="AQ59" s="189">
        <v>99</v>
      </c>
      <c r="AR59" s="189">
        <v>1</v>
      </c>
      <c r="AS59" s="177">
        <v>2</v>
      </c>
      <c r="AT59" s="177">
        <v>1</v>
      </c>
      <c r="AU59" s="177">
        <v>11</v>
      </c>
      <c r="AV59" s="190"/>
      <c r="AW59" s="190"/>
      <c r="AX59" s="191">
        <f t="shared" si="669"/>
      </c>
    </row>
    <row r="60">
      <c r="A60" s="168"/>
      <c r="B60" s="169" t="s">
        <v>213</v>
      </c>
      <c r="C60" s="170" t="s">
        <v>201</v>
      </c>
      <c r="D60" s="171" t="s">
        <v>180</v>
      </c>
      <c r="E60" s="220" t="s">
        <v>209</v>
      </c>
      <c r="F60" s="178">
        <f t="shared" si="169"/>
      </c>
      <c r="G60" s="178">
        <v>3292.49</v>
      </c>
      <c r="H60" s="178">
        <v>1502.75</v>
      </c>
      <c r="I60" s="196">
        <v>0</v>
      </c>
      <c r="J60" s="177">
        <v>12</v>
      </c>
      <c r="K60" s="178">
        <v>25347.25</v>
      </c>
      <c r="L60" s="179">
        <v>0</v>
      </c>
      <c r="M60" s="178">
        <v>0</v>
      </c>
      <c r="N60" s="180">
        <v>1</v>
      </c>
      <c r="O60" s="181">
        <f t="shared" si="38"/>
      </c>
      <c r="P60" s="196"/>
      <c r="Q60" s="182">
        <f t="shared" si="1183"/>
      </c>
      <c r="R60" s="177">
        <f t="shared" si="819"/>
      </c>
      <c r="S60" s="178">
        <f t="shared" si="969"/>
      </c>
      <c r="T60" s="183">
        <f t="shared" si="594"/>
      </c>
      <c r="U60" s="183">
        <f t="shared" si="516"/>
      </c>
      <c r="V60" s="183">
        <f t="shared" si="446"/>
      </c>
      <c r="W60" s="184">
        <v>8</v>
      </c>
      <c r="X60" s="183">
        <v>319</v>
      </c>
      <c r="Y60" s="183">
        <v>331</v>
      </c>
      <c r="Z60" s="183">
        <v>93</v>
      </c>
      <c r="AA60" s="183">
        <f t="shared" si="1262"/>
      </c>
      <c r="AB60" s="183">
        <f t="shared" si="1111"/>
      </c>
      <c r="AC60" s="181">
        <f t="shared" si="626"/>
      </c>
      <c r="AD60" s="181">
        <f t="shared" si="548"/>
      </c>
      <c r="AE60" s="181">
        <f t="shared" si="478"/>
      </c>
      <c r="AF60" s="181">
        <f t="shared" si="407"/>
      </c>
      <c r="AG60" s="181">
        <f t="shared" si="126"/>
      </c>
      <c r="AH60" s="181">
        <f t="shared" si="1"/>
      </c>
      <c r="AI60" s="181">
        <f t="shared" si="1146"/>
      </c>
      <c r="AJ60" s="180">
        <v>55</v>
      </c>
      <c r="AK60" s="177">
        <v>41217</v>
      </c>
      <c r="AL60" s="177">
        <v>921</v>
      </c>
      <c r="AM60" s="177">
        <v>1019</v>
      </c>
      <c r="AN60" s="177">
        <v>97</v>
      </c>
      <c r="AO60" s="189">
        <v>23</v>
      </c>
      <c r="AP60" s="177">
        <v>68</v>
      </c>
      <c r="AQ60" s="189">
        <v>110</v>
      </c>
      <c r="AR60" s="189">
        <v>12</v>
      </c>
      <c r="AS60" s="177">
        <v>7</v>
      </c>
      <c r="AT60" s="177">
        <v>5</v>
      </c>
      <c r="AU60" s="177">
        <v>23</v>
      </c>
      <c r="AV60" s="190"/>
      <c r="AW60" s="190"/>
      <c r="AX60" s="191">
        <f t="shared" si="669"/>
      </c>
    </row>
    <row r="61">
      <c r="A61" s="168"/>
      <c r="B61" s="202" t="s">
        <v>186</v>
      </c>
      <c r="C61" s="202"/>
      <c r="D61" s="202"/>
      <c r="E61" s="202"/>
      <c r="F61" s="203">
        <f>SUM(F56:F60)</f>
      </c>
      <c r="G61" s="203">
        <f>SUM(G56:G60)</f>
      </c>
      <c r="H61" s="203">
        <f>SUM(H56:H60)</f>
      </c>
      <c r="I61" s="196">
        <f>SUM(I56:I60)</f>
      </c>
      <c r="J61" s="204">
        <f>SUM(J56:J60)</f>
      </c>
      <c r="K61" s="203">
        <f>SUM(K56:K60)</f>
      </c>
      <c r="L61" s="215">
        <f>SUM(L56:L60)</f>
      </c>
      <c r="M61" s="203">
        <f>SUM(M56:M60)</f>
      </c>
      <c r="N61" s="204">
        <f>SUM(N56:N60)</f>
      </c>
      <c r="O61" s="205">
        <f t="shared" si="38"/>
      </c>
      <c r="P61" s="206">
        <f>SUM(P56:P60)</f>
      </c>
      <c r="Q61" s="182">
        <f t="shared" si="1183"/>
      </c>
      <c r="R61" s="204">
        <f>SUM(R56:R60)</f>
      </c>
      <c r="S61" s="203">
        <f>SUM(S56:S60)</f>
      </c>
      <c r="T61" s="207">
        <f t="shared" si="594"/>
      </c>
      <c r="U61" s="207">
        <f t="shared" si="516"/>
      </c>
      <c r="V61" s="207">
        <f t="shared" si="446"/>
      </c>
      <c r="W61" s="208">
        <f>SUM(W56:W60)</f>
      </c>
      <c r="X61" s="207">
        <f t="shared" ref="X61:X64" si="361">F61/W61</f>
      </c>
      <c r="Y61" s="207">
        <f t="shared" ref="Y61:Y64" si="313">F61/R61</f>
      </c>
      <c r="Z61" s="207">
        <f t="shared" ref="Z61:Z64" si="80">F61/AL61</f>
      </c>
      <c r="AA61" s="207">
        <f t="shared" si="1262"/>
      </c>
      <c r="AB61" s="207">
        <f t="shared" si="1111"/>
      </c>
      <c r="AC61" s="205">
        <f t="shared" si="626"/>
      </c>
      <c r="AD61" s="205">
        <f t="shared" si="548"/>
      </c>
      <c r="AE61" s="205">
        <f t="shared" si="478"/>
      </c>
      <c r="AF61" s="205">
        <f t="shared" si="407"/>
      </c>
      <c r="AG61" s="205">
        <f t="shared" si="126"/>
      </c>
      <c r="AH61" s="205">
        <f t="shared" si="1"/>
      </c>
      <c r="AI61" s="205">
        <f t="shared" si="1146"/>
      </c>
      <c r="AJ61" s="204">
        <f>AVERAGE(AJ56:AJ60)</f>
      </c>
      <c r="AK61" s="204">
        <f>SUM(AK56:AK60)</f>
      </c>
      <c r="AL61" s="204">
        <f>SUM(AL56:AL60)</f>
      </c>
      <c r="AM61" s="204">
        <f>SUM(AM56:AM60)</f>
      </c>
      <c r="AN61" s="204">
        <f>SUM(AN56:AN60)</f>
      </c>
      <c r="AO61" s="218">
        <f>SUM(AO56:AO60)</f>
      </c>
      <c r="AP61" s="204">
        <f>SUM(AP56:AP60)</f>
      </c>
      <c r="AQ61" s="218">
        <f>SUM(AQ56:AQ60)</f>
      </c>
      <c r="AR61" s="218">
        <f>SUM(AR56:AR60)</f>
      </c>
      <c r="AS61" s="204">
        <f>SUM(AS56:AS60)</f>
      </c>
      <c r="AT61" s="204">
        <f>SUM(AT56:AT60)</f>
      </c>
      <c r="AU61" s="204">
        <f>SUM(AU56:AU60)</f>
      </c>
      <c r="AV61" s="209"/>
      <c r="AW61" s="209"/>
      <c r="AX61" s="204">
        <f>SUM(AX56:AX60)</f>
      </c>
    </row>
    <row r="62">
      <c r="A62" s="168"/>
      <c r="B62" s="169" t="s">
        <v>213</v>
      </c>
      <c r="C62" s="170" t="s">
        <v>201</v>
      </c>
      <c r="D62" s="171" t="s">
        <v>193</v>
      </c>
      <c r="E62" s="221" t="s">
        <v>210</v>
      </c>
      <c r="F62" s="178">
        <f>G62+H62+I62</f>
      </c>
      <c r="G62" s="178">
        <v>1726.97</v>
      </c>
      <c r="H62" s="178">
        <v>1035.98</v>
      </c>
      <c r="I62" s="196">
        <v>0</v>
      </c>
      <c r="J62" s="177">
        <v>6</v>
      </c>
      <c r="K62" s="178">
        <v>13635.770000000019</v>
      </c>
      <c r="L62" s="179">
        <v>0</v>
      </c>
      <c r="M62" s="178">
        <v>0</v>
      </c>
      <c r="N62" s="180">
        <v>0</v>
      </c>
      <c r="O62" s="181">
        <f t="shared" si="38"/>
      </c>
      <c r="P62" s="196"/>
      <c r="Q62" s="182">
        <f t="shared" si="1183"/>
      </c>
      <c r="R62" s="177">
        <f>J62+L62</f>
      </c>
      <c r="S62" s="178">
        <f>K62+M62</f>
      </c>
      <c r="T62" s="183">
        <f t="shared" si="594"/>
      </c>
      <c r="U62" s="183">
        <f t="shared" si="516"/>
      </c>
      <c r="V62" s="183">
        <f t="shared" si="446"/>
      </c>
      <c r="W62" s="184">
        <v>4</v>
      </c>
      <c r="X62" s="183">
        <f t="shared" si="361"/>
      </c>
      <c r="Y62" s="183">
        <f t="shared" si="313"/>
      </c>
      <c r="Z62" s="183">
        <f t="shared" si="80"/>
      </c>
      <c r="AA62" s="183">
        <f t="shared" si="1262"/>
      </c>
      <c r="AB62" s="183">
        <f t="shared" si="1111"/>
      </c>
      <c r="AC62" s="181">
        <f t="shared" si="626"/>
      </c>
      <c r="AD62" s="181">
        <f t="shared" si="548"/>
      </c>
      <c r="AE62" s="181">
        <f t="shared" si="478"/>
      </c>
      <c r="AF62" s="181">
        <f t="shared" si="407"/>
      </c>
      <c r="AG62" s="181">
        <f t="shared" si="126"/>
      </c>
      <c r="AH62" s="181">
        <f t="shared" si="1"/>
      </c>
      <c r="AI62" s="181">
        <f t="shared" si="1146"/>
      </c>
      <c r="AJ62" s="180">
        <v>54</v>
      </c>
      <c r="AK62" s="177">
        <v>36517</v>
      </c>
      <c r="AL62" s="177">
        <v>886</v>
      </c>
      <c r="AM62" s="177">
        <v>953</v>
      </c>
      <c r="AN62" s="177">
        <v>71</v>
      </c>
      <c r="AO62" s="189">
        <v>26</v>
      </c>
      <c r="AP62" s="177">
        <v>69</v>
      </c>
      <c r="AQ62" s="179">
        <v>77</v>
      </c>
      <c r="AR62" s="189">
        <v>7</v>
      </c>
      <c r="AS62" s="177">
        <v>4</v>
      </c>
      <c r="AT62" s="177">
        <v>0</v>
      </c>
      <c r="AU62" s="177">
        <v>15</v>
      </c>
      <c r="AV62" s="190"/>
      <c r="AW62" s="190"/>
      <c r="AX62" s="191">
        <f>COUNT(AU62)</f>
      </c>
    </row>
    <row r="63">
      <c r="A63" s="168"/>
      <c r="B63" s="202" t="s">
        <v>186</v>
      </c>
      <c r="C63" s="202"/>
      <c r="D63" s="202"/>
      <c r="E63" s="202"/>
      <c r="F63" s="203">
        <f>SUM(F62)</f>
      </c>
      <c r="G63" s="203">
        <f>SUM(G62)</f>
      </c>
      <c r="H63" s="203">
        <f>SUM(H62)</f>
      </c>
      <c r="I63" s="196">
        <f>SUM(I62)</f>
      </c>
      <c r="J63" s="204">
        <f>SUM(J62)</f>
      </c>
      <c r="K63" s="203">
        <f>SUM(K62)</f>
      </c>
      <c r="L63" s="215">
        <f>SUM(L62)</f>
      </c>
      <c r="M63" s="203">
        <f>SUM(M62)</f>
      </c>
      <c r="N63" s="204">
        <f>SUM(N62)</f>
      </c>
      <c r="O63" s="205">
        <f t="shared" si="38"/>
      </c>
      <c r="P63" s="206">
        <f>SUM(P62)</f>
      </c>
      <c r="Q63" s="182">
        <f t="shared" si="1183"/>
      </c>
      <c r="R63" s="204">
        <f>SUM(R62)</f>
      </c>
      <c r="S63" s="203">
        <f>SUM(S62)</f>
      </c>
      <c r="T63" s="207">
        <f t="shared" si="594"/>
      </c>
      <c r="U63" s="207">
        <f t="shared" si="516"/>
      </c>
      <c r="V63" s="207">
        <f t="shared" si="446"/>
      </c>
      <c r="W63" s="208">
        <f>SUM(W62)</f>
      </c>
      <c r="X63" s="207">
        <f t="shared" si="361"/>
      </c>
      <c r="Y63" s="207">
        <f t="shared" si="313"/>
      </c>
      <c r="Z63" s="207">
        <f t="shared" si="80"/>
      </c>
      <c r="AA63" s="207">
        <f t="shared" si="1262"/>
      </c>
      <c r="AB63" s="207">
        <f t="shared" si="1111"/>
      </c>
      <c r="AC63" s="205">
        <f t="shared" si="626"/>
      </c>
      <c r="AD63" s="205">
        <f t="shared" si="548"/>
      </c>
      <c r="AE63" s="205">
        <f t="shared" si="478"/>
      </c>
      <c r="AF63" s="205">
        <f t="shared" si="407"/>
      </c>
      <c r="AG63" s="205">
        <f t="shared" si="126"/>
      </c>
      <c r="AH63" s="205">
        <f t="shared" si="1"/>
      </c>
      <c r="AI63" s="205">
        <f t="shared" si="1146"/>
      </c>
      <c r="AJ63" s="204">
        <f>AVERAGE(AJ62)</f>
      </c>
      <c r="AK63" s="204">
        <f>SUM(AK62)</f>
      </c>
      <c r="AL63" s="204">
        <f>SUM(AL62)</f>
      </c>
      <c r="AM63" s="204">
        <f>SUM(AM62)</f>
      </c>
      <c r="AN63" s="204">
        <f>SUM(AN62)</f>
      </c>
      <c r="AO63" s="204">
        <f>SUM(AO62)</f>
      </c>
      <c r="AP63" s="204">
        <f>SUM(AP62)</f>
      </c>
      <c r="AQ63" s="204">
        <f>SUM(AQ62)</f>
      </c>
      <c r="AR63" s="204">
        <f>SUM(AR62)</f>
      </c>
      <c r="AS63" s="204">
        <f>SUM(AS62)</f>
      </c>
      <c r="AT63" s="204">
        <f>SUM(AT62)</f>
      </c>
      <c r="AU63" s="204">
        <f>SUM(AU62)</f>
      </c>
      <c r="AV63" s="209"/>
      <c r="AW63" s="209"/>
      <c r="AX63" s="204">
        <f>SUM(AX62)</f>
      </c>
    </row>
    <row r="64">
      <c r="A64" s="168"/>
      <c r="B64" s="222" t="s">
        <v>211</v>
      </c>
      <c r="C64" s="222"/>
      <c r="D64" s="222"/>
      <c r="E64" s="222"/>
      <c r="F64" s="223">
        <f>F45+F50+F55+F63+F40+F61</f>
      </c>
      <c r="G64" s="223">
        <f>G63+G61+G55+G50+G45+G40</f>
      </c>
      <c r="H64" s="223">
        <f>H63+H61+H55+H50+H45+H40</f>
      </c>
      <c r="I64" s="223">
        <f>I45+I50+I55+I63+I40+I61</f>
      </c>
      <c r="J64" s="224">
        <f>J45+J50+J55+J63+J40+J61</f>
      </c>
      <c r="K64" s="223">
        <f>K45+K50+K55+K63+K40+K61</f>
      </c>
      <c r="L64" s="224">
        <f>L45+L50+L55+L63+L40+L61</f>
      </c>
      <c r="M64" s="223">
        <f>M45+M50+M55+M63+M40+M61</f>
      </c>
      <c r="N64" s="224">
        <f>N45+N50+N55+N63+N40+N61</f>
      </c>
      <c r="O64" s="225">
        <f t="shared" si="38"/>
      </c>
      <c r="P64" s="226">
        <f>P45+P50+P63+P55+P40+P61</f>
      </c>
      <c r="Q64" s="227">
        <f t="shared" si="1183"/>
      </c>
      <c r="R64" s="224">
        <f>R45+R50+R55+R63+R40+R61</f>
      </c>
      <c r="S64" s="223">
        <f>S45+S50+S55+S63+S40+S61</f>
      </c>
      <c r="T64" s="223">
        <f t="shared" si="594"/>
      </c>
      <c r="U64" s="223">
        <f t="shared" si="516"/>
      </c>
      <c r="V64" s="223">
        <f t="shared" si="446"/>
      </c>
      <c r="W64" s="228">
        <f>W45+W50+W55+W63+W40+W61</f>
      </c>
      <c r="X64" s="223">
        <f t="shared" si="361"/>
      </c>
      <c r="Y64" s="223">
        <f t="shared" si="313"/>
      </c>
      <c r="Z64" s="223">
        <f t="shared" si="80"/>
      </c>
      <c r="AA64" s="223">
        <f t="shared" si="1262"/>
      </c>
      <c r="AB64" s="223">
        <f t="shared" si="1111"/>
      </c>
      <c r="AC64" s="225">
        <f t="shared" si="626"/>
      </c>
      <c r="AD64" s="225">
        <f t="shared" si="548"/>
      </c>
      <c r="AE64" s="225">
        <f t="shared" si="478"/>
      </c>
      <c r="AF64" s="225">
        <f t="shared" si="407"/>
      </c>
      <c r="AG64" s="225">
        <f t="shared" si="126"/>
      </c>
      <c r="AH64" s="225">
        <f t="shared" si="1"/>
      </c>
      <c r="AI64" s="225">
        <f t="shared" si="1146"/>
      </c>
      <c r="AJ64" s="224"/>
      <c r="AK64" s="224">
        <f>AK45+AK50+AK55+AK63+AK40+AK61</f>
      </c>
      <c r="AL64" s="224">
        <f>AL45+AL50+AL55+AL63+AL40+AL61</f>
      </c>
      <c r="AM64" s="224">
        <f>AM45+AM50+AM55+AM63+AM40+AM61</f>
      </c>
      <c r="AN64" s="224">
        <f>AN45+AN50+AN55+AN63+AN40+AN61</f>
      </c>
      <c r="AO64" s="224">
        <f>AO45+AO50+AO55+AO63+AO40+AO61</f>
      </c>
      <c r="AP64" s="224">
        <f>AP45+AP50+AP55+AP63+AP40+AP61</f>
      </c>
      <c r="AQ64" s="224">
        <f>AQ45+AQ50+AQ55+AQ63+AQ40+AQ61</f>
      </c>
      <c r="AR64" s="224">
        <f>AR45+AR50+AR55+AR63+AR40+AR61</f>
      </c>
      <c r="AS64" s="224">
        <f>AS45+AS50+AS55+AS63+AS40+AS61</f>
      </c>
      <c r="AT64" s="224">
        <f>AT45+AT50+AT55+AT63+AT40+AT61</f>
      </c>
      <c r="AU64" s="224">
        <f>AU45+AU50+AU55+AU63+AU40+AU61</f>
      </c>
      <c r="AV64" s="229"/>
      <c r="AW64" s="229"/>
      <c r="AX64" s="224">
        <f>AX45+AX50+AX55+AX63+AX40+AX61</f>
      </c>
    </row>
    <row r="65">
      <c r="A65" s="136"/>
      <c r="B65" s="137" t="s">
        <v>120</v>
      </c>
      <c r="C65" s="137"/>
      <c r="D65" s="137"/>
      <c r="E65" s="137"/>
      <c r="F65" s="138" t="s">
        <v>121</v>
      </c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9" t="s">
        <v>122</v>
      </c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40" t="s">
        <v>123</v>
      </c>
      <c r="AW65" s="140"/>
      <c r="AX65" s="141" t="s">
        <v>124</v>
      </c>
    </row>
    <row r="66">
      <c r="A66" s="136"/>
      <c r="B66" s="137"/>
      <c r="C66" s="137"/>
      <c r="D66" s="137"/>
      <c r="E66" s="137"/>
      <c r="F66" s="142" t="s">
        <v>125</v>
      </c>
      <c r="G66" s="142"/>
      <c r="H66" s="142"/>
      <c r="I66" s="142"/>
      <c r="J66" s="143" t="s">
        <v>126</v>
      </c>
      <c r="K66" s="143"/>
      <c r="L66" s="143"/>
      <c r="M66" s="143"/>
      <c r="N66" s="143"/>
      <c r="O66" s="143"/>
      <c r="P66" s="143"/>
      <c r="Q66" s="143"/>
      <c r="R66" s="143"/>
      <c r="S66" s="143"/>
      <c r="T66" s="144" t="s">
        <v>127</v>
      </c>
      <c r="U66" s="144"/>
      <c r="V66" s="144"/>
      <c r="W66" s="144"/>
      <c r="X66" s="144"/>
      <c r="Y66" s="144"/>
      <c r="Z66" s="145" t="s">
        <v>128</v>
      </c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6" t="s">
        <v>129</v>
      </c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7"/>
      <c r="AW66" s="148"/>
      <c r="AX66" s="141"/>
    </row>
    <row r="67">
      <c r="A67" s="136"/>
      <c r="B67" s="149" t="s">
        <v>130</v>
      </c>
      <c r="C67" s="150" t="s">
        <v>131</v>
      </c>
      <c r="D67" s="151" t="s">
        <v>132</v>
      </c>
      <c r="E67" s="152" t="s">
        <v>133</v>
      </c>
      <c r="F67" s="153" t="s">
        <v>134</v>
      </c>
      <c r="G67" s="142" t="s">
        <v>135</v>
      </c>
      <c r="H67" s="154" t="s">
        <v>136</v>
      </c>
      <c r="I67" s="155" t="s">
        <v>137</v>
      </c>
      <c r="J67" s="156" t="s">
        <v>138</v>
      </c>
      <c r="K67" s="157" t="s">
        <v>139</v>
      </c>
      <c r="L67" s="158" t="s">
        <v>140</v>
      </c>
      <c r="M67" s="157" t="s">
        <v>141</v>
      </c>
      <c r="N67" s="157" t="s">
        <v>142</v>
      </c>
      <c r="O67" s="157" t="s">
        <v>143</v>
      </c>
      <c r="P67" s="159" t="s">
        <v>144</v>
      </c>
      <c r="Q67" s="157" t="s">
        <v>145</v>
      </c>
      <c r="R67" s="156" t="s">
        <v>146</v>
      </c>
      <c r="S67" s="160" t="s">
        <v>147</v>
      </c>
      <c r="T67" s="144" t="s">
        <v>148</v>
      </c>
      <c r="U67" s="144" t="s">
        <v>149</v>
      </c>
      <c r="V67" s="144" t="s">
        <v>150</v>
      </c>
      <c r="W67" s="161" t="s">
        <v>151</v>
      </c>
      <c r="X67" s="144" t="s">
        <v>152</v>
      </c>
      <c r="Y67" s="162" t="s">
        <v>153</v>
      </c>
      <c r="Z67" s="163" t="s">
        <v>154</v>
      </c>
      <c r="AA67" s="164" t="s">
        <v>155</v>
      </c>
      <c r="AB67" s="165" t="s">
        <v>156</v>
      </c>
      <c r="AC67" s="164" t="s">
        <v>157</v>
      </c>
      <c r="AD67" s="164" t="s">
        <v>158</v>
      </c>
      <c r="AE67" s="166" t="s">
        <v>159</v>
      </c>
      <c r="AF67" s="164" t="s">
        <v>160</v>
      </c>
      <c r="AG67" s="164" t="s">
        <v>161</v>
      </c>
      <c r="AH67" s="164" t="s">
        <v>162</v>
      </c>
      <c r="AI67" s="166" t="s">
        <v>163</v>
      </c>
      <c r="AJ67" s="166" t="s">
        <v>164</v>
      </c>
      <c r="AK67" s="146" t="s">
        <v>165</v>
      </c>
      <c r="AL67" s="167" t="s">
        <v>166</v>
      </c>
      <c r="AM67" s="167" t="s">
        <v>167</v>
      </c>
      <c r="AN67" s="167" t="s">
        <v>168</v>
      </c>
      <c r="AO67" s="167" t="s">
        <v>169</v>
      </c>
      <c r="AP67" s="167" t="s">
        <v>170</v>
      </c>
      <c r="AQ67" s="146" t="s">
        <v>171</v>
      </c>
      <c r="AR67" s="146" t="s">
        <v>172</v>
      </c>
      <c r="AS67" s="146" t="s">
        <v>173</v>
      </c>
      <c r="AT67" s="146" t="s">
        <v>174</v>
      </c>
      <c r="AU67" s="146" t="s">
        <v>175</v>
      </c>
      <c r="AV67" s="147"/>
      <c r="AW67" s="148"/>
      <c r="AX67" s="141" t="s">
        <v>176</v>
      </c>
    </row>
    <row r="68">
      <c r="A68" s="168" t="s">
        <v>214</v>
      </c>
      <c r="B68" s="210" t="s">
        <v>213</v>
      </c>
      <c r="C68" s="170" t="s">
        <v>179</v>
      </c>
      <c r="D68" s="171" t="s">
        <v>193</v>
      </c>
      <c r="E68" s="172" t="s">
        <v>181</v>
      </c>
      <c r="F68" s="173">
        <f t="shared" ref="F68:F71" si="170">G68+H68+I68</f>
      </c>
      <c r="G68" s="174">
        <v>835.81</v>
      </c>
      <c r="H68" s="230">
        <v>741.19</v>
      </c>
      <c r="I68" s="176">
        <v>0</v>
      </c>
      <c r="J68" s="177">
        <v>6</v>
      </c>
      <c r="K68" s="178">
        <v>14567.49999999997</v>
      </c>
      <c r="L68" s="179">
        <v>0</v>
      </c>
      <c r="M68" s="178">
        <v>0</v>
      </c>
      <c r="N68" s="180">
        <v>1</v>
      </c>
      <c r="O68" s="181">
        <f t="shared" ref="O68:O70" si="39">N68/R68</f>
      </c>
      <c r="P68" s="176"/>
      <c r="Q68" s="182">
        <f t="shared" ref="Q68:Q70" si="1184">P68/R68</f>
      </c>
      <c r="R68" s="177">
        <f t="shared" ref="R68:R71" si="820">J68+L68</f>
      </c>
      <c r="S68" s="178">
        <f t="shared" ref="S68:S71" si="970">K68+M68</f>
      </c>
      <c r="T68" s="183">
        <f t="shared" ref="T68:T96" si="595">S68/F68</f>
      </c>
      <c r="U68" s="183">
        <f t="shared" ref="U68:U96" si="517">S68/(F68+(AX68*500)+F68*3%)</f>
      </c>
      <c r="V68" s="183">
        <f t="shared" ref="V68:V96" si="447">S68/R68</f>
      </c>
      <c r="W68" s="184">
        <v>5</v>
      </c>
      <c r="X68" s="183">
        <f t="shared" ref="X68:X91" si="362">F68/W68</f>
      </c>
      <c r="Y68" s="183">
        <f t="shared" ref="Y68:Y91" si="314">F68/R68</f>
      </c>
      <c r="Z68" s="183">
        <f t="shared" ref="Z68:Z91" si="81">F68/AL68</f>
      </c>
      <c r="AA68" s="183">
        <f t="shared" ref="AA68:AA96" si="1263">F68/AK68*1000</f>
      </c>
      <c r="AB68" s="183">
        <f t="shared" ref="AB68:AB96" si="1112">F68/AN68</f>
      </c>
      <c r="AC68" s="181">
        <f t="shared" ref="AC68:AC96" si="627">AL68/AK68</f>
      </c>
      <c r="AD68" s="181">
        <f t="shared" ref="AD68:AD96" si="549">AN68/AM68</f>
      </c>
      <c r="AE68" s="181">
        <f t="shared" ref="AE68:AE96" si="479">AP68/AM68</f>
      </c>
      <c r="AF68" s="181">
        <f t="shared" ref="AF68:AF96" si="408">R68/AP68</f>
      </c>
      <c r="AG68" s="181">
        <f t="shared" ref="AG68:AG96" si="127">AR68/AN68</f>
      </c>
      <c r="AH68" s="181">
        <f t="shared" ref="AH68:AH96" si="2">R68/AR68</f>
      </c>
      <c r="AI68" s="181">
        <f t="shared" ref="AI68:AI96" si="1147">AQ68/AP68</f>
      </c>
      <c r="AJ68" s="180">
        <v>55</v>
      </c>
      <c r="AK68" s="185">
        <v>20064</v>
      </c>
      <c r="AL68" s="187">
        <v>406</v>
      </c>
      <c r="AM68" s="187">
        <v>483</v>
      </c>
      <c r="AN68" s="187">
        <v>61</v>
      </c>
      <c r="AO68" s="232">
        <v>14</v>
      </c>
      <c r="AP68" s="187">
        <v>78</v>
      </c>
      <c r="AQ68" s="188">
        <v>57</v>
      </c>
      <c r="AR68" s="189">
        <v>6</v>
      </c>
      <c r="AS68" s="177">
        <v>6</v>
      </c>
      <c r="AT68" s="177">
        <v>1</v>
      </c>
      <c r="AU68" s="180">
        <v>6</v>
      </c>
      <c r="AV68" s="190"/>
      <c r="AW68" s="190"/>
      <c r="AX68" s="191">
        <f t="shared" ref="AX68:AX71" si="670">COUNT(AU68)</f>
      </c>
    </row>
    <row r="69">
      <c r="A69" s="168"/>
      <c r="B69" s="210" t="s">
        <v>213</v>
      </c>
      <c r="C69" s="192" t="s">
        <v>179</v>
      </c>
      <c r="D69" s="171" t="s">
        <v>193</v>
      </c>
      <c r="E69" s="193" t="s">
        <v>182</v>
      </c>
      <c r="F69" s="194">
        <f t="shared" si="170"/>
      </c>
      <c r="G69" s="195">
        <v>552.04</v>
      </c>
      <c r="H69" s="195">
        <v>611.28</v>
      </c>
      <c r="I69" s="196">
        <v>0</v>
      </c>
      <c r="J69" s="180">
        <v>1</v>
      </c>
      <c r="K69" s="197">
        <v>3108.1100000000442</v>
      </c>
      <c r="L69" s="189">
        <v>0</v>
      </c>
      <c r="M69" s="197">
        <v>0</v>
      </c>
      <c r="N69" s="180">
        <v>0</v>
      </c>
      <c r="O69" s="181">
        <f t="shared" si="39"/>
      </c>
      <c r="P69" s="176"/>
      <c r="Q69" s="182">
        <f t="shared" si="1184"/>
      </c>
      <c r="R69" s="177">
        <f t="shared" si="820"/>
      </c>
      <c r="S69" s="178">
        <f t="shared" si="970"/>
      </c>
      <c r="T69" s="183">
        <f t="shared" si="595"/>
      </c>
      <c r="U69" s="183">
        <f t="shared" si="517"/>
      </c>
      <c r="V69" s="183">
        <f t="shared" si="447"/>
      </c>
      <c r="W69" s="184">
        <v>0</v>
      </c>
      <c r="X69" s="183">
        <f t="shared" si="362"/>
      </c>
      <c r="Y69" s="183">
        <f t="shared" si="314"/>
      </c>
      <c r="Z69" s="183">
        <f t="shared" si="81"/>
      </c>
      <c r="AA69" s="183">
        <f t="shared" si="1263"/>
      </c>
      <c r="AB69" s="183">
        <f t="shared" si="1112"/>
      </c>
      <c r="AC69" s="181">
        <f t="shared" si="627"/>
      </c>
      <c r="AD69" s="181">
        <f t="shared" si="549"/>
      </c>
      <c r="AE69" s="181">
        <f t="shared" si="479"/>
      </c>
      <c r="AF69" s="181">
        <f t="shared" si="408"/>
      </c>
      <c r="AG69" s="181">
        <f t="shared" si="127"/>
      </c>
      <c r="AH69" s="181">
        <f t="shared" si="2"/>
      </c>
      <c r="AI69" s="181">
        <f t="shared" si="1147"/>
      </c>
      <c r="AJ69" s="180">
        <v>57</v>
      </c>
      <c r="AK69" s="177">
        <v>13702</v>
      </c>
      <c r="AL69" s="199">
        <v>318</v>
      </c>
      <c r="AM69" s="199">
        <v>340</v>
      </c>
      <c r="AN69" s="199">
        <v>51</v>
      </c>
      <c r="AO69" s="198">
        <v>14</v>
      </c>
      <c r="AP69" s="231">
        <v>47</v>
      </c>
      <c r="AQ69" s="189">
        <v>39</v>
      </c>
      <c r="AR69" s="189">
        <v>1</v>
      </c>
      <c r="AS69" s="177">
        <v>5</v>
      </c>
      <c r="AT69" s="177">
        <v>1</v>
      </c>
      <c r="AU69" s="180">
        <v>9</v>
      </c>
      <c r="AV69" s="190"/>
      <c r="AW69" s="190"/>
      <c r="AX69" s="191">
        <f t="shared" si="670"/>
      </c>
    </row>
    <row r="70">
      <c r="A70" s="168"/>
      <c r="B70" s="200" t="s">
        <v>183</v>
      </c>
      <c r="C70" s="192" t="s">
        <v>179</v>
      </c>
      <c r="D70" s="171" t="s">
        <v>193</v>
      </c>
      <c r="E70" s="201" t="s">
        <v>184</v>
      </c>
      <c r="F70" s="194">
        <f t="shared" si="170"/>
      </c>
      <c r="G70" s="197">
        <v>286.95</v>
      </c>
      <c r="H70" s="178">
        <v>388.66</v>
      </c>
      <c r="I70" s="219">
        <v>0</v>
      </c>
      <c r="J70" s="180">
        <v>0</v>
      </c>
      <c r="K70" s="197">
        <v>0</v>
      </c>
      <c r="L70" s="189">
        <v>0</v>
      </c>
      <c r="M70" s="197">
        <v>0</v>
      </c>
      <c r="N70" s="180">
        <v>0</v>
      </c>
      <c r="O70" s="181">
        <f t="shared" si="39"/>
      </c>
      <c r="P70" s="176"/>
      <c r="Q70" s="182">
        <f t="shared" si="1184"/>
      </c>
      <c r="R70" s="177">
        <f t="shared" si="820"/>
      </c>
      <c r="S70" s="178">
        <f t="shared" si="970"/>
      </c>
      <c r="T70" s="183">
        <f t="shared" si="595"/>
      </c>
      <c r="U70" s="183">
        <f t="shared" si="517"/>
      </c>
      <c r="V70" s="183">
        <f t="shared" si="447"/>
      </c>
      <c r="W70" s="184">
        <v>0</v>
      </c>
      <c r="X70" s="183">
        <f t="shared" si="362"/>
      </c>
      <c r="Y70" s="183">
        <f t="shared" si="314"/>
      </c>
      <c r="Z70" s="183">
        <f t="shared" si="81"/>
      </c>
      <c r="AA70" s="183">
        <f t="shared" si="1263"/>
      </c>
      <c r="AB70" s="183">
        <f t="shared" si="1112"/>
      </c>
      <c r="AC70" s="181">
        <f t="shared" si="627"/>
      </c>
      <c r="AD70" s="181">
        <f t="shared" si="549"/>
      </c>
      <c r="AE70" s="181">
        <f t="shared" si="479"/>
      </c>
      <c r="AF70" s="181">
        <f t="shared" si="408"/>
      </c>
      <c r="AG70" s="181">
        <f t="shared" si="127"/>
      </c>
      <c r="AH70" s="181">
        <f t="shared" si="2"/>
      </c>
      <c r="AI70" s="181">
        <f t="shared" si="1147"/>
      </c>
      <c r="AJ70" s="180">
        <v>59</v>
      </c>
      <c r="AK70" s="177">
        <v>11485</v>
      </c>
      <c r="AL70" s="177">
        <v>268</v>
      </c>
      <c r="AM70" s="177">
        <v>324</v>
      </c>
      <c r="AN70" s="177">
        <v>34</v>
      </c>
      <c r="AO70" s="189">
        <v>7</v>
      </c>
      <c r="AP70" s="177">
        <v>24</v>
      </c>
      <c r="AQ70" s="179">
        <v>42</v>
      </c>
      <c r="AR70" s="189">
        <v>0</v>
      </c>
      <c r="AS70" s="180">
        <v>1</v>
      </c>
      <c r="AT70" s="180">
        <v>0</v>
      </c>
      <c r="AU70" s="180">
        <v>9</v>
      </c>
      <c r="AV70" s="190"/>
      <c r="AW70" s="190"/>
      <c r="AX70" s="191">
        <f t="shared" si="670"/>
      </c>
    </row>
    <row r="71">
      <c r="A71" s="168"/>
      <c r="B71" s="200" t="s">
        <v>183</v>
      </c>
      <c r="C71" s="192" t="s">
        <v>179</v>
      </c>
      <c r="D71" s="171" t="s">
        <v>193</v>
      </c>
      <c r="E71" s="201" t="s">
        <v>185</v>
      </c>
      <c r="F71" s="194">
        <f t="shared" si="170"/>
      </c>
      <c r="G71" s="197">
        <v>147.18</v>
      </c>
      <c r="H71" s="178">
        <v>193.08</v>
      </c>
      <c r="I71" s="196">
        <v>0</v>
      </c>
      <c r="J71" s="180">
        <v>0</v>
      </c>
      <c r="K71" s="197">
        <v>0</v>
      </c>
      <c r="L71" s="189">
        <v>0</v>
      </c>
      <c r="M71" s="197">
        <v>0</v>
      </c>
      <c r="N71" s="180">
        <v>0</v>
      </c>
      <c r="O71" s="181" t="str">
        <v>#DIV/0!</v>
      </c>
      <c r="P71" s="176"/>
      <c r="Q71" s="182" t="str">
        <v>#DIV/0!</v>
      </c>
      <c r="R71" s="177">
        <f t="shared" si="820"/>
      </c>
      <c r="S71" s="178">
        <f t="shared" si="970"/>
      </c>
      <c r="T71" s="183">
        <f t="shared" si="595"/>
      </c>
      <c r="U71" s="183">
        <f t="shared" si="517"/>
      </c>
      <c r="V71" s="183">
        <f t="shared" si="447"/>
      </c>
      <c r="W71" s="184">
        <v>0</v>
      </c>
      <c r="X71" s="183">
        <f t="shared" si="362"/>
      </c>
      <c r="Y71" s="183">
        <f t="shared" si="314"/>
      </c>
      <c r="Z71" s="183">
        <f t="shared" si="81"/>
      </c>
      <c r="AA71" s="183">
        <f t="shared" si="1263"/>
      </c>
      <c r="AB71" s="183">
        <f t="shared" si="1112"/>
      </c>
      <c r="AC71" s="181">
        <f t="shared" si="627"/>
      </c>
      <c r="AD71" s="181">
        <f t="shared" si="549"/>
      </c>
      <c r="AE71" s="181">
        <f t="shared" si="479"/>
      </c>
      <c r="AF71" s="181">
        <f t="shared" si="408"/>
      </c>
      <c r="AG71" s="181">
        <f t="shared" si="127"/>
      </c>
      <c r="AH71" s="181">
        <f t="shared" si="2"/>
      </c>
      <c r="AI71" s="181">
        <f t="shared" si="1147"/>
      </c>
      <c r="AJ71" s="180">
        <v>57</v>
      </c>
      <c r="AK71" s="177">
        <v>5901</v>
      </c>
      <c r="AL71" s="177">
        <v>101</v>
      </c>
      <c r="AM71" s="177">
        <v>125</v>
      </c>
      <c r="AN71" s="180">
        <v>11</v>
      </c>
      <c r="AO71" s="189">
        <v>1</v>
      </c>
      <c r="AP71" s="177">
        <v>0</v>
      </c>
      <c r="AQ71" s="179">
        <v>10</v>
      </c>
      <c r="AR71" s="189">
        <v>0</v>
      </c>
      <c r="AS71" s="180">
        <v>0</v>
      </c>
      <c r="AT71" s="180">
        <v>0</v>
      </c>
      <c r="AU71" s="180">
        <v>2</v>
      </c>
      <c r="AV71" s="190"/>
      <c r="AW71" s="190"/>
      <c r="AX71" s="191">
        <f t="shared" si="670"/>
      </c>
    </row>
    <row r="72">
      <c r="A72" s="168"/>
      <c r="B72" s="202" t="s">
        <v>186</v>
      </c>
      <c r="C72" s="202"/>
      <c r="D72" s="202"/>
      <c r="E72" s="202"/>
      <c r="F72" s="203">
        <f>SUM(F68:F71)</f>
      </c>
      <c r="G72" s="203">
        <f>SUM(G68:G71)</f>
      </c>
      <c r="H72" s="203">
        <f>SUM(H68:H71)</f>
      </c>
      <c r="I72" s="196">
        <f>SUM(I68:I71)</f>
      </c>
      <c r="J72" s="204">
        <f>SUM(J68:J71)</f>
      </c>
      <c r="K72" s="203">
        <f>SUM(K68:K71)</f>
      </c>
      <c r="L72" s="203">
        <f>SUM(L68:L71)</f>
      </c>
      <c r="M72" s="203">
        <f>SUM(M68:M71)</f>
      </c>
      <c r="N72" s="204">
        <f>SUM(N68:N71)</f>
      </c>
      <c r="O72" s="205">
        <f t="shared" ref="O72:O96" si="40">N72/R72</f>
      </c>
      <c r="P72" s="206">
        <f>SUM(P68:P71)</f>
      </c>
      <c r="Q72" s="182">
        <f t="shared" ref="Q72:Q96" si="1185">P72/R72</f>
      </c>
      <c r="R72" s="204">
        <f>SUM(R68:R71)</f>
      </c>
      <c r="S72" s="203">
        <f>SUM(S68:S71)</f>
      </c>
      <c r="T72" s="207">
        <f t="shared" si="595"/>
      </c>
      <c r="U72" s="207">
        <f t="shared" si="517"/>
      </c>
      <c r="V72" s="207">
        <f t="shared" si="447"/>
      </c>
      <c r="W72" s="208">
        <f>SUM(W68:W71)</f>
      </c>
      <c r="X72" s="207">
        <f t="shared" si="362"/>
      </c>
      <c r="Y72" s="207">
        <f t="shared" si="314"/>
      </c>
      <c r="Z72" s="207">
        <f t="shared" si="81"/>
      </c>
      <c r="AA72" s="207">
        <f t="shared" si="1263"/>
      </c>
      <c r="AB72" s="207">
        <f t="shared" si="1112"/>
      </c>
      <c r="AC72" s="205">
        <f t="shared" si="627"/>
      </c>
      <c r="AD72" s="205">
        <f t="shared" si="549"/>
      </c>
      <c r="AE72" s="205">
        <f t="shared" si="479"/>
      </c>
      <c r="AF72" s="205">
        <f t="shared" si="408"/>
      </c>
      <c r="AG72" s="205">
        <f t="shared" si="127"/>
      </c>
      <c r="AH72" s="205">
        <f t="shared" si="2"/>
      </c>
      <c r="AI72" s="205">
        <f t="shared" si="1147"/>
      </c>
      <c r="AJ72" s="204">
        <f>AVERAGE(AJ68:AJ71)</f>
      </c>
      <c r="AK72" s="204">
        <f>SUM(AK68:AK71)</f>
      </c>
      <c r="AL72" s="204">
        <f>SUM(AL68:AL71)</f>
      </c>
      <c r="AM72" s="204">
        <f>SUM(AM68:AM71)</f>
      </c>
      <c r="AN72" s="204">
        <f>SUM(AN68:AN71)</f>
      </c>
      <c r="AO72" s="204">
        <f>SUM(AO68:AO71)</f>
      </c>
      <c r="AP72" s="204">
        <f>SUM(AP68:AP71)</f>
      </c>
      <c r="AQ72" s="204">
        <f>SUM(AQ68:AQ71)</f>
      </c>
      <c r="AR72" s="204">
        <f>SUM(AR68:AR71)</f>
      </c>
      <c r="AS72" s="204">
        <f>SUM(AS68:AS71)</f>
      </c>
      <c r="AT72" s="204">
        <f>SUM(AT68:AT71)</f>
      </c>
      <c r="AU72" s="204">
        <f>SUM(AU68:AU71)</f>
      </c>
      <c r="AV72" s="209"/>
      <c r="AW72" s="209"/>
      <c r="AX72" s="204">
        <f>SUM(AX68:AX71)</f>
      </c>
    </row>
    <row r="73">
      <c r="A73" s="168"/>
      <c r="B73" s="210" t="s">
        <v>187</v>
      </c>
      <c r="C73" s="170" t="s">
        <v>179</v>
      </c>
      <c r="D73" s="211" t="s">
        <v>204</v>
      </c>
      <c r="E73" s="212" t="s">
        <v>189</v>
      </c>
      <c r="F73" s="178">
        <f t="shared" ref="F73:F76" si="171">G73+H73+I73</f>
      </c>
      <c r="G73" s="213">
        <v>1154.39</v>
      </c>
      <c r="H73" s="178">
        <v>1631.61</v>
      </c>
      <c r="I73" s="176">
        <v>0</v>
      </c>
      <c r="J73" s="180">
        <v>1</v>
      </c>
      <c r="K73" s="197">
        <v>1994.85</v>
      </c>
      <c r="L73" s="189">
        <v>0</v>
      </c>
      <c r="M73" s="197">
        <v>0</v>
      </c>
      <c r="N73" s="180">
        <v>0</v>
      </c>
      <c r="O73" s="181">
        <f t="shared" si="40"/>
      </c>
      <c r="P73" s="176"/>
      <c r="Q73" s="182">
        <f t="shared" si="1185"/>
      </c>
      <c r="R73" s="177">
        <f t="shared" ref="R73:R76" si="821">J73+L73</f>
      </c>
      <c r="S73" s="178">
        <f t="shared" ref="S73:S76" si="971">K73+M73</f>
      </c>
      <c r="T73" s="183">
        <f t="shared" si="595"/>
      </c>
      <c r="U73" s="183">
        <f t="shared" si="517"/>
      </c>
      <c r="V73" s="183">
        <f t="shared" si="447"/>
      </c>
      <c r="W73" s="184">
        <v>1</v>
      </c>
      <c r="X73" s="183">
        <f t="shared" si="362"/>
      </c>
      <c r="Y73" s="183">
        <f t="shared" si="314"/>
      </c>
      <c r="Z73" s="183">
        <f t="shared" si="81"/>
      </c>
      <c r="AA73" s="183">
        <f t="shared" si="1263"/>
      </c>
      <c r="AB73" s="183">
        <f t="shared" si="1112"/>
      </c>
      <c r="AC73" s="181">
        <f t="shared" si="627"/>
      </c>
      <c r="AD73" s="181">
        <f t="shared" si="549"/>
      </c>
      <c r="AE73" s="181">
        <f t="shared" si="479"/>
      </c>
      <c r="AF73" s="181">
        <f t="shared" si="408"/>
      </c>
      <c r="AG73" s="181">
        <f t="shared" si="127"/>
      </c>
      <c r="AH73" s="181">
        <f t="shared" si="2"/>
      </c>
      <c r="AI73" s="181">
        <f t="shared" si="1147"/>
      </c>
      <c r="AJ73" s="180">
        <v>40</v>
      </c>
      <c r="AK73" s="177">
        <v>34472</v>
      </c>
      <c r="AL73" s="177">
        <v>815</v>
      </c>
      <c r="AM73" s="177">
        <v>862</v>
      </c>
      <c r="AN73" s="177">
        <v>133</v>
      </c>
      <c r="AO73" s="189">
        <v>24</v>
      </c>
      <c r="AP73" s="177">
        <v>58</v>
      </c>
      <c r="AQ73" s="179">
        <v>104</v>
      </c>
      <c r="AR73" s="189">
        <v>1</v>
      </c>
      <c r="AS73" s="177">
        <v>7</v>
      </c>
      <c r="AT73" s="177">
        <v>3</v>
      </c>
      <c r="AU73" s="177">
        <v>30</v>
      </c>
      <c r="AV73" s="190"/>
      <c r="AW73" s="190"/>
      <c r="AX73" s="191">
        <f t="shared" ref="AX73:AX76" si="671">COUNT(AU73)</f>
      </c>
    </row>
    <row r="74">
      <c r="A74" s="168"/>
      <c r="B74" s="210" t="s">
        <v>187</v>
      </c>
      <c r="C74" s="192" t="s">
        <v>179</v>
      </c>
      <c r="D74" s="211" t="s">
        <v>204</v>
      </c>
      <c r="E74" s="212" t="s">
        <v>190</v>
      </c>
      <c r="F74" s="178">
        <f t="shared" si="171"/>
      </c>
      <c r="G74" s="214">
        <v>2137.79</v>
      </c>
      <c r="H74" s="195">
        <v>2251.95</v>
      </c>
      <c r="I74" s="176">
        <v>0</v>
      </c>
      <c r="J74" s="177">
        <v>6</v>
      </c>
      <c r="K74" s="178">
        <v>12894.4</v>
      </c>
      <c r="L74" s="179">
        <v>0</v>
      </c>
      <c r="M74" s="178">
        <v>0</v>
      </c>
      <c r="N74" s="180">
        <v>1</v>
      </c>
      <c r="O74" s="181">
        <f t="shared" si="40"/>
      </c>
      <c r="P74" s="176"/>
      <c r="Q74" s="182">
        <f t="shared" si="1185"/>
      </c>
      <c r="R74" s="177">
        <f t="shared" si="821"/>
      </c>
      <c r="S74" s="178">
        <f t="shared" si="971"/>
      </c>
      <c r="T74" s="183">
        <f t="shared" si="595"/>
      </c>
      <c r="U74" s="183">
        <f t="shared" si="517"/>
      </c>
      <c r="V74" s="183">
        <f t="shared" si="447"/>
      </c>
      <c r="W74" s="184">
        <v>3</v>
      </c>
      <c r="X74" s="183">
        <f t="shared" si="362"/>
      </c>
      <c r="Y74" s="183">
        <f t="shared" si="314"/>
      </c>
      <c r="Z74" s="183">
        <f t="shared" si="81"/>
      </c>
      <c r="AA74" s="183">
        <f t="shared" si="1263"/>
      </c>
      <c r="AB74" s="183">
        <f t="shared" si="1112"/>
      </c>
      <c r="AC74" s="181">
        <f t="shared" si="627"/>
      </c>
      <c r="AD74" s="181">
        <f t="shared" si="549"/>
      </c>
      <c r="AE74" s="181">
        <f t="shared" si="479"/>
      </c>
      <c r="AF74" s="181">
        <f t="shared" si="408"/>
      </c>
      <c r="AG74" s="181">
        <f t="shared" si="127"/>
      </c>
      <c r="AH74" s="181">
        <f t="shared" si="2"/>
      </c>
      <c r="AI74" s="181">
        <f t="shared" si="1147"/>
      </c>
      <c r="AJ74" s="180">
        <v>40</v>
      </c>
      <c r="AK74" s="177">
        <v>50806</v>
      </c>
      <c r="AL74" s="177">
        <v>1192</v>
      </c>
      <c r="AM74" s="177">
        <v>1259</v>
      </c>
      <c r="AN74" s="177">
        <v>199</v>
      </c>
      <c r="AO74" s="189">
        <v>37</v>
      </c>
      <c r="AP74" s="177">
        <v>74</v>
      </c>
      <c r="AQ74" s="179">
        <v>159</v>
      </c>
      <c r="AR74" s="189">
        <v>6</v>
      </c>
      <c r="AS74" s="180">
        <v>7</v>
      </c>
      <c r="AT74" s="177">
        <v>4</v>
      </c>
      <c r="AU74" s="177">
        <v>46</v>
      </c>
      <c r="AV74" s="190"/>
      <c r="AW74" s="190"/>
      <c r="AX74" s="191">
        <f t="shared" si="671"/>
      </c>
    </row>
    <row r="75">
      <c r="A75" s="168"/>
      <c r="B75" s="210" t="s">
        <v>187</v>
      </c>
      <c r="C75" s="192" t="s">
        <v>179</v>
      </c>
      <c r="D75" s="211" t="s">
        <v>204</v>
      </c>
      <c r="E75" s="212" t="s">
        <v>191</v>
      </c>
      <c r="F75" s="178">
        <f t="shared" si="171"/>
      </c>
      <c r="G75" s="213">
        <v>1547.82</v>
      </c>
      <c r="H75" s="178">
        <v>1114.74</v>
      </c>
      <c r="I75" s="176">
        <v>0</v>
      </c>
      <c r="J75" s="180">
        <v>1</v>
      </c>
      <c r="K75" s="197">
        <v>1994.8500000000022</v>
      </c>
      <c r="L75" s="189">
        <v>0</v>
      </c>
      <c r="M75" s="197">
        <v>0</v>
      </c>
      <c r="N75" s="180">
        <v>0</v>
      </c>
      <c r="O75" s="181">
        <f t="shared" si="40"/>
      </c>
      <c r="P75" s="176"/>
      <c r="Q75" s="182">
        <f t="shared" si="1185"/>
      </c>
      <c r="R75" s="177">
        <f t="shared" si="821"/>
      </c>
      <c r="S75" s="178">
        <f t="shared" si="971"/>
      </c>
      <c r="T75" s="183">
        <f t="shared" si="595"/>
      </c>
      <c r="U75" s="183">
        <f t="shared" si="517"/>
      </c>
      <c r="V75" s="183">
        <f t="shared" si="447"/>
      </c>
      <c r="W75" s="184">
        <v>0</v>
      </c>
      <c r="X75" s="183">
        <f t="shared" si="362"/>
      </c>
      <c r="Y75" s="183">
        <f t="shared" si="314"/>
      </c>
      <c r="Z75" s="183">
        <f t="shared" si="81"/>
      </c>
      <c r="AA75" s="183">
        <f t="shared" si="1263"/>
      </c>
      <c r="AB75" s="183">
        <f t="shared" si="1112"/>
      </c>
      <c r="AC75" s="181">
        <f t="shared" si="627"/>
      </c>
      <c r="AD75" s="181">
        <f t="shared" si="549"/>
      </c>
      <c r="AE75" s="181">
        <f t="shared" si="479"/>
      </c>
      <c r="AF75" s="181">
        <f t="shared" si="408"/>
      </c>
      <c r="AG75" s="181">
        <f t="shared" si="127"/>
      </c>
      <c r="AH75" s="181">
        <f t="shared" si="2"/>
      </c>
      <c r="AI75" s="181">
        <f t="shared" si="1147"/>
      </c>
      <c r="AJ75" s="180">
        <v>43</v>
      </c>
      <c r="AK75" s="180">
        <v>26962</v>
      </c>
      <c r="AL75" s="177">
        <v>542</v>
      </c>
      <c r="AM75" s="177">
        <v>589</v>
      </c>
      <c r="AN75" s="177">
        <v>99</v>
      </c>
      <c r="AO75" s="189">
        <v>22</v>
      </c>
      <c r="AP75" s="177">
        <v>46</v>
      </c>
      <c r="AQ75" s="179">
        <v>106</v>
      </c>
      <c r="AR75" s="189">
        <v>1</v>
      </c>
      <c r="AS75" s="180">
        <v>7</v>
      </c>
      <c r="AT75" s="180">
        <v>1</v>
      </c>
      <c r="AU75" s="180">
        <v>21</v>
      </c>
      <c r="AV75" s="190"/>
      <c r="AW75" s="190"/>
      <c r="AX75" s="191">
        <f t="shared" si="671"/>
      </c>
    </row>
    <row r="76">
      <c r="A76" s="168"/>
      <c r="B76" s="210" t="s">
        <v>187</v>
      </c>
      <c r="C76" s="192" t="s">
        <v>179</v>
      </c>
      <c r="D76" s="211" t="s">
        <v>204</v>
      </c>
      <c r="E76" s="212" t="s">
        <v>192</v>
      </c>
      <c r="F76" s="178">
        <f t="shared" si="171"/>
      </c>
      <c r="G76" s="213">
        <v>1802.34</v>
      </c>
      <c r="H76" s="178">
        <v>930.11</v>
      </c>
      <c r="I76" s="176">
        <v>0</v>
      </c>
      <c r="J76" s="177">
        <v>8</v>
      </c>
      <c r="K76" s="178">
        <v>18166.02</v>
      </c>
      <c r="L76" s="179">
        <v>1</v>
      </c>
      <c r="M76" s="178">
        <v>4632.74</v>
      </c>
      <c r="N76" s="180">
        <v>1</v>
      </c>
      <c r="O76" s="181">
        <f t="shared" si="40"/>
      </c>
      <c r="P76" s="176"/>
      <c r="Q76" s="182">
        <f t="shared" si="1185"/>
      </c>
      <c r="R76" s="177">
        <f t="shared" si="821"/>
      </c>
      <c r="S76" s="178">
        <f t="shared" si="971"/>
      </c>
      <c r="T76" s="183">
        <f t="shared" si="595"/>
      </c>
      <c r="U76" s="183">
        <f t="shared" si="517"/>
      </c>
      <c r="V76" s="183">
        <f t="shared" si="447"/>
      </c>
      <c r="W76" s="184">
        <v>8</v>
      </c>
      <c r="X76" s="183">
        <f t="shared" si="362"/>
      </c>
      <c r="Y76" s="183">
        <f t="shared" si="314"/>
      </c>
      <c r="Z76" s="183">
        <f t="shared" si="81"/>
      </c>
      <c r="AA76" s="183">
        <f t="shared" si="1263"/>
      </c>
      <c r="AB76" s="183">
        <f t="shared" si="1112"/>
      </c>
      <c r="AC76" s="181">
        <f t="shared" si="627"/>
      </c>
      <c r="AD76" s="181">
        <f t="shared" si="549"/>
      </c>
      <c r="AE76" s="181">
        <f t="shared" si="479"/>
      </c>
      <c r="AF76" s="181">
        <f t="shared" si="408"/>
      </c>
      <c r="AG76" s="181">
        <f t="shared" si="127"/>
      </c>
      <c r="AH76" s="181">
        <f t="shared" si="2"/>
      </c>
      <c r="AI76" s="181">
        <f t="shared" si="1147"/>
      </c>
      <c r="AJ76" s="180">
        <v>46</v>
      </c>
      <c r="AK76" s="177">
        <v>19961</v>
      </c>
      <c r="AL76" s="177">
        <v>439</v>
      </c>
      <c r="AM76" s="177">
        <v>492</v>
      </c>
      <c r="AN76" s="177">
        <v>73</v>
      </c>
      <c r="AO76" s="189">
        <v>23</v>
      </c>
      <c r="AP76" s="177">
        <v>64</v>
      </c>
      <c r="AQ76" s="179">
        <v>75</v>
      </c>
      <c r="AR76" s="189">
        <v>9</v>
      </c>
      <c r="AS76" s="177">
        <v>4</v>
      </c>
      <c r="AT76" s="177">
        <v>1</v>
      </c>
      <c r="AU76" s="177">
        <v>7</v>
      </c>
      <c r="AV76" s="190"/>
      <c r="AW76" s="190"/>
      <c r="AX76" s="191">
        <f t="shared" si="671"/>
      </c>
    </row>
    <row r="77">
      <c r="A77" s="168"/>
      <c r="B77" s="202" t="s">
        <v>186</v>
      </c>
      <c r="C77" s="202"/>
      <c r="D77" s="202"/>
      <c r="E77" s="202"/>
      <c r="F77" s="203">
        <f>SUM(F73:F76)</f>
      </c>
      <c r="G77" s="203">
        <f>SUM(G73:G76)</f>
      </c>
      <c r="H77" s="203">
        <f>SUM(H73:H76)</f>
      </c>
      <c r="I77" s="196">
        <f>SUM(I73:I76)</f>
      </c>
      <c r="J77" s="204">
        <f>SUM(J73:J76)</f>
      </c>
      <c r="K77" s="215">
        <f>SUM(K73:K76)</f>
      </c>
      <c r="L77" s="215">
        <f>SUM(L73:L76)</f>
      </c>
      <c r="M77" s="215">
        <f>SUM(M73:M76)</f>
      </c>
      <c r="N77" s="215">
        <f>SUM(N73:N76)</f>
      </c>
      <c r="O77" s="205">
        <f t="shared" si="40"/>
      </c>
      <c r="P77" s="206">
        <f>SUM(P73:P76)</f>
      </c>
      <c r="Q77" s="182">
        <f t="shared" si="1185"/>
      </c>
      <c r="R77" s="204">
        <f>SUM(R73:R76)</f>
      </c>
      <c r="S77" s="203">
        <f>SUM(S73:S76)</f>
      </c>
      <c r="T77" s="207">
        <f t="shared" si="595"/>
      </c>
      <c r="U77" s="207">
        <f t="shared" si="517"/>
      </c>
      <c r="V77" s="207">
        <f t="shared" si="447"/>
      </c>
      <c r="W77" s="208">
        <f>SUM(W73:W76)</f>
      </c>
      <c r="X77" s="207">
        <f t="shared" si="362"/>
      </c>
      <c r="Y77" s="207">
        <f t="shared" si="314"/>
      </c>
      <c r="Z77" s="207">
        <f t="shared" si="81"/>
      </c>
      <c r="AA77" s="207">
        <f t="shared" si="1263"/>
      </c>
      <c r="AB77" s="207">
        <f t="shared" si="1112"/>
      </c>
      <c r="AC77" s="205">
        <f t="shared" si="627"/>
      </c>
      <c r="AD77" s="205">
        <f t="shared" si="549"/>
      </c>
      <c r="AE77" s="205">
        <f t="shared" si="479"/>
      </c>
      <c r="AF77" s="205">
        <f t="shared" si="408"/>
      </c>
      <c r="AG77" s="205">
        <f t="shared" si="127"/>
      </c>
      <c r="AH77" s="205">
        <f t="shared" si="2"/>
      </c>
      <c r="AI77" s="205">
        <f t="shared" si="1147"/>
      </c>
      <c r="AJ77" s="204">
        <f>AVERAGE(AJ73:AJ76)</f>
      </c>
      <c r="AK77" s="204">
        <f>SUM(AK73:AK76)</f>
      </c>
      <c r="AL77" s="204">
        <f>SUM(AL73:AL76)</f>
      </c>
      <c r="AM77" s="204">
        <f>SUM(AM73:AM76)</f>
      </c>
      <c r="AN77" s="204">
        <f>SUM(AN73:AN76)</f>
      </c>
      <c r="AO77" s="204">
        <f>SUM(AO73:AO76)</f>
      </c>
      <c r="AP77" s="204">
        <f>SUM(AP73:AP76)</f>
      </c>
      <c r="AQ77" s="204">
        <f>SUM(AQ73:AQ76)</f>
      </c>
      <c r="AR77" s="204">
        <f>SUM(AR73:AR76)</f>
      </c>
      <c r="AS77" s="204">
        <f>SUM(AS73:AS76)</f>
      </c>
      <c r="AT77" s="204">
        <f>SUM(AT73:AT76)</f>
      </c>
      <c r="AU77" s="204">
        <f>SUM(AU73:AU76)</f>
      </c>
      <c r="AV77" s="209"/>
      <c r="AW77" s="209"/>
      <c r="AX77" s="204">
        <f>SUM(AX73:AX76)</f>
      </c>
    </row>
    <row r="78">
      <c r="A78" s="168"/>
      <c r="B78" s="169" t="s">
        <v>187</v>
      </c>
      <c r="C78" s="170" t="s">
        <v>179</v>
      </c>
      <c r="D78" s="171" t="s">
        <v>198</v>
      </c>
      <c r="E78" s="201" t="s">
        <v>194</v>
      </c>
      <c r="F78" s="178">
        <f t="shared" ref="F78:F81" si="172">G78+H78+I78</f>
      </c>
      <c r="G78" s="216">
        <v>2926.01</v>
      </c>
      <c r="H78" s="178">
        <v>872.04</v>
      </c>
      <c r="I78" s="196">
        <v>0</v>
      </c>
      <c r="J78" s="177">
        <v>4</v>
      </c>
      <c r="K78" s="178">
        <v>7419.559999999998</v>
      </c>
      <c r="L78" s="179">
        <v>0</v>
      </c>
      <c r="M78" s="178">
        <v>0</v>
      </c>
      <c r="N78" s="180">
        <v>0</v>
      </c>
      <c r="O78" s="181">
        <f t="shared" si="40"/>
      </c>
      <c r="P78" s="196"/>
      <c r="Q78" s="182">
        <f t="shared" si="1185"/>
      </c>
      <c r="R78" s="177">
        <f t="shared" ref="R78:R81" si="822">J78+L78</f>
      </c>
      <c r="S78" s="178">
        <f t="shared" ref="S78:S81" si="972">K78+M78</f>
      </c>
      <c r="T78" s="183">
        <f t="shared" si="595"/>
      </c>
      <c r="U78" s="183">
        <f t="shared" si="517"/>
      </c>
      <c r="V78" s="183">
        <f t="shared" si="447"/>
      </c>
      <c r="W78" s="184">
        <v>4</v>
      </c>
      <c r="X78" s="183">
        <f t="shared" si="362"/>
      </c>
      <c r="Y78" s="183">
        <f t="shared" si="314"/>
      </c>
      <c r="Z78" s="183">
        <f t="shared" si="81"/>
      </c>
      <c r="AA78" s="183">
        <f t="shared" si="1263"/>
      </c>
      <c r="AB78" s="183">
        <f t="shared" si="1112"/>
      </c>
      <c r="AC78" s="181">
        <f t="shared" si="627"/>
      </c>
      <c r="AD78" s="181">
        <f t="shared" si="549"/>
      </c>
      <c r="AE78" s="181">
        <f t="shared" si="479"/>
      </c>
      <c r="AF78" s="181">
        <f t="shared" si="408"/>
      </c>
      <c r="AG78" s="181">
        <f t="shared" si="127"/>
      </c>
      <c r="AH78" s="181">
        <f t="shared" si="2"/>
      </c>
      <c r="AI78" s="181">
        <f t="shared" si="1147"/>
      </c>
      <c r="AJ78" s="180">
        <v>49</v>
      </c>
      <c r="AK78" s="177">
        <v>18601</v>
      </c>
      <c r="AL78" s="177">
        <v>406</v>
      </c>
      <c r="AM78" s="177">
        <v>436</v>
      </c>
      <c r="AN78" s="177">
        <v>80</v>
      </c>
      <c r="AO78" s="189">
        <v>20</v>
      </c>
      <c r="AP78" s="180">
        <v>89</v>
      </c>
      <c r="AQ78" s="179">
        <v>85</v>
      </c>
      <c r="AR78" s="189">
        <v>4</v>
      </c>
      <c r="AS78" s="177">
        <v>7</v>
      </c>
      <c r="AT78" s="177">
        <v>1</v>
      </c>
      <c r="AU78" s="177">
        <v>5</v>
      </c>
      <c r="AV78" s="190"/>
      <c r="AW78" s="190"/>
      <c r="AX78" s="191">
        <f t="shared" ref="AX78:AX81" si="672">COUNT(AU78)</f>
      </c>
    </row>
    <row r="79">
      <c r="A79" s="168"/>
      <c r="B79" s="169" t="s">
        <v>187</v>
      </c>
      <c r="C79" s="192" t="s">
        <v>179</v>
      </c>
      <c r="D79" s="171" t="s">
        <v>198</v>
      </c>
      <c r="E79" s="212" t="s">
        <v>195</v>
      </c>
      <c r="F79" s="178">
        <f t="shared" si="172"/>
      </c>
      <c r="G79" s="213">
        <v>2333.25</v>
      </c>
      <c r="H79" s="178">
        <v>1102.31</v>
      </c>
      <c r="I79" s="196">
        <v>0</v>
      </c>
      <c r="J79" s="177">
        <v>4</v>
      </c>
      <c r="K79" s="178">
        <v>10353.920000000006</v>
      </c>
      <c r="L79" s="179">
        <v>0</v>
      </c>
      <c r="M79" s="178">
        <v>0</v>
      </c>
      <c r="N79" s="180">
        <v>0</v>
      </c>
      <c r="O79" s="181">
        <f t="shared" si="40"/>
      </c>
      <c r="P79" s="196"/>
      <c r="Q79" s="182">
        <f t="shared" si="1185"/>
      </c>
      <c r="R79" s="177">
        <f t="shared" si="822"/>
      </c>
      <c r="S79" s="178">
        <f t="shared" si="972"/>
      </c>
      <c r="T79" s="183">
        <f t="shared" si="595"/>
      </c>
      <c r="U79" s="183">
        <f t="shared" si="517"/>
      </c>
      <c r="V79" s="183">
        <f t="shared" si="447"/>
      </c>
      <c r="W79" s="184">
        <v>2</v>
      </c>
      <c r="X79" s="183">
        <f t="shared" si="362"/>
      </c>
      <c r="Y79" s="183">
        <f t="shared" si="314"/>
      </c>
      <c r="Z79" s="183">
        <f t="shared" si="81"/>
      </c>
      <c r="AA79" s="183">
        <f t="shared" si="1263"/>
      </c>
      <c r="AB79" s="183">
        <f t="shared" si="1112"/>
      </c>
      <c r="AC79" s="181">
        <f t="shared" si="627"/>
      </c>
      <c r="AD79" s="181">
        <f t="shared" si="549"/>
      </c>
      <c r="AE79" s="181">
        <f t="shared" si="479"/>
      </c>
      <c r="AF79" s="181">
        <f t="shared" si="408"/>
      </c>
      <c r="AG79" s="181">
        <f t="shared" si="127"/>
      </c>
      <c r="AH79" s="181">
        <f t="shared" si="2"/>
      </c>
      <c r="AI79" s="181">
        <f t="shared" si="1147"/>
      </c>
      <c r="AJ79" s="180">
        <v>49</v>
      </c>
      <c r="AK79" s="177">
        <v>20054</v>
      </c>
      <c r="AL79" s="177">
        <v>427</v>
      </c>
      <c r="AM79" s="177">
        <v>477</v>
      </c>
      <c r="AN79" s="177">
        <v>70</v>
      </c>
      <c r="AO79" s="189">
        <v>18</v>
      </c>
      <c r="AP79" s="177">
        <v>41</v>
      </c>
      <c r="AQ79" s="179">
        <v>72</v>
      </c>
      <c r="AR79" s="189">
        <v>4</v>
      </c>
      <c r="AS79" s="177">
        <v>3</v>
      </c>
      <c r="AT79" s="177">
        <v>0</v>
      </c>
      <c r="AU79" s="177">
        <v>5</v>
      </c>
      <c r="AV79" s="190"/>
      <c r="AW79" s="190"/>
      <c r="AX79" s="191">
        <f t="shared" si="672"/>
      </c>
    </row>
    <row r="80">
      <c r="A80" s="168"/>
      <c r="B80" s="169" t="s">
        <v>187</v>
      </c>
      <c r="C80" s="192" t="s">
        <v>179</v>
      </c>
      <c r="D80" s="171" t="s">
        <v>198</v>
      </c>
      <c r="E80" s="212" t="s">
        <v>196</v>
      </c>
      <c r="F80" s="178">
        <f t="shared" si="172"/>
      </c>
      <c r="G80" s="213">
        <v>2346.97</v>
      </c>
      <c r="H80" s="197">
        <v>1435.67</v>
      </c>
      <c r="I80" s="196">
        <v>0</v>
      </c>
      <c r="J80" s="177">
        <v>4</v>
      </c>
      <c r="K80" s="178">
        <v>7797.869999999995</v>
      </c>
      <c r="L80" s="179">
        <v>0</v>
      </c>
      <c r="M80" s="178">
        <v>0</v>
      </c>
      <c r="N80" s="180">
        <v>1</v>
      </c>
      <c r="O80" s="181">
        <f t="shared" si="40"/>
      </c>
      <c r="P80" s="196"/>
      <c r="Q80" s="182">
        <f t="shared" si="1185"/>
      </c>
      <c r="R80" s="177">
        <f t="shared" si="822"/>
      </c>
      <c r="S80" s="178">
        <f t="shared" si="972"/>
      </c>
      <c r="T80" s="183">
        <f t="shared" si="595"/>
      </c>
      <c r="U80" s="183">
        <f t="shared" si="517"/>
      </c>
      <c r="V80" s="183">
        <f t="shared" si="447"/>
      </c>
      <c r="W80" s="184">
        <v>3</v>
      </c>
      <c r="X80" s="183">
        <f t="shared" si="362"/>
      </c>
      <c r="Y80" s="183">
        <f t="shared" si="314"/>
      </c>
      <c r="Z80" s="183">
        <f t="shared" si="81"/>
      </c>
      <c r="AA80" s="183">
        <f t="shared" si="1263"/>
      </c>
      <c r="AB80" s="183">
        <f t="shared" si="1112"/>
      </c>
      <c r="AC80" s="181">
        <f t="shared" si="627"/>
      </c>
      <c r="AD80" s="181">
        <f t="shared" si="549"/>
      </c>
      <c r="AE80" s="181">
        <f t="shared" si="479"/>
      </c>
      <c r="AF80" s="181">
        <f t="shared" si="408"/>
      </c>
      <c r="AG80" s="181">
        <f t="shared" si="127"/>
      </c>
      <c r="AH80" s="181">
        <f t="shared" si="2"/>
      </c>
      <c r="AI80" s="181">
        <f t="shared" si="1147"/>
      </c>
      <c r="AJ80" s="180">
        <v>49</v>
      </c>
      <c r="AK80" s="177">
        <v>26863</v>
      </c>
      <c r="AL80" s="177">
        <v>540</v>
      </c>
      <c r="AM80" s="177">
        <v>569</v>
      </c>
      <c r="AN80" s="177">
        <v>115</v>
      </c>
      <c r="AO80" s="189">
        <v>19</v>
      </c>
      <c r="AP80" s="177">
        <v>57</v>
      </c>
      <c r="AQ80" s="179">
        <v>89</v>
      </c>
      <c r="AR80" s="189">
        <v>4</v>
      </c>
      <c r="AS80" s="177">
        <v>1</v>
      </c>
      <c r="AT80" s="177">
        <v>1</v>
      </c>
      <c r="AU80" s="177">
        <v>10</v>
      </c>
      <c r="AV80" s="190"/>
      <c r="AW80" s="190"/>
      <c r="AX80" s="191">
        <f t="shared" si="672"/>
      </c>
    </row>
    <row r="81">
      <c r="A81" s="168"/>
      <c r="B81" s="169" t="s">
        <v>187</v>
      </c>
      <c r="C81" s="192" t="s">
        <v>179</v>
      </c>
      <c r="D81" s="171" t="s">
        <v>198</v>
      </c>
      <c r="E81" s="212" t="s">
        <v>197</v>
      </c>
      <c r="F81" s="178">
        <f t="shared" si="172"/>
      </c>
      <c r="G81" s="216">
        <v>2166.81</v>
      </c>
      <c r="H81" s="178">
        <v>1346.71</v>
      </c>
      <c r="I81" s="196">
        <v>0</v>
      </c>
      <c r="J81" s="180">
        <v>7</v>
      </c>
      <c r="K81" s="178">
        <v>18041.64</v>
      </c>
      <c r="L81" s="179">
        <v>0</v>
      </c>
      <c r="M81" s="178">
        <v>0</v>
      </c>
      <c r="N81" s="180">
        <v>2</v>
      </c>
      <c r="O81" s="181">
        <f t="shared" si="40"/>
      </c>
      <c r="P81" s="196"/>
      <c r="Q81" s="182">
        <f t="shared" si="1185"/>
      </c>
      <c r="R81" s="177">
        <f t="shared" si="822"/>
      </c>
      <c r="S81" s="178">
        <f t="shared" si="972"/>
      </c>
      <c r="T81" s="183">
        <f t="shared" si="595"/>
      </c>
      <c r="U81" s="183">
        <f t="shared" si="517"/>
      </c>
      <c r="V81" s="183">
        <f t="shared" si="447"/>
      </c>
      <c r="W81" s="184">
        <v>6</v>
      </c>
      <c r="X81" s="183">
        <f t="shared" si="362"/>
      </c>
      <c r="Y81" s="183">
        <f t="shared" si="314"/>
      </c>
      <c r="Z81" s="183">
        <f t="shared" si="81"/>
      </c>
      <c r="AA81" s="183">
        <f t="shared" si="1263"/>
      </c>
      <c r="AB81" s="183">
        <f t="shared" si="1112"/>
      </c>
      <c r="AC81" s="181">
        <f t="shared" si="627"/>
      </c>
      <c r="AD81" s="181">
        <f t="shared" si="549"/>
      </c>
      <c r="AE81" s="181">
        <f t="shared" si="479"/>
      </c>
      <c r="AF81" s="181">
        <f t="shared" si="408"/>
      </c>
      <c r="AG81" s="181">
        <f t="shared" si="127"/>
      </c>
      <c r="AH81" s="181">
        <f t="shared" si="2"/>
      </c>
      <c r="AI81" s="181">
        <f t="shared" si="1147"/>
      </c>
      <c r="AJ81" s="180">
        <v>49</v>
      </c>
      <c r="AK81" s="177">
        <v>21948</v>
      </c>
      <c r="AL81" s="177">
        <v>416</v>
      </c>
      <c r="AM81" s="177">
        <v>429</v>
      </c>
      <c r="AN81" s="177">
        <v>80</v>
      </c>
      <c r="AO81" s="189">
        <v>24</v>
      </c>
      <c r="AP81" s="177">
        <v>50</v>
      </c>
      <c r="AQ81" s="179">
        <v>63</v>
      </c>
      <c r="AR81" s="189">
        <v>7</v>
      </c>
      <c r="AS81" s="177">
        <v>8</v>
      </c>
      <c r="AT81" s="177">
        <v>3</v>
      </c>
      <c r="AU81" s="177">
        <v>15</v>
      </c>
      <c r="AV81" s="190"/>
      <c r="AW81" s="190"/>
      <c r="AX81" s="191">
        <f t="shared" si="672"/>
      </c>
    </row>
    <row r="82">
      <c r="A82" s="168"/>
      <c r="B82" s="202" t="s">
        <v>186</v>
      </c>
      <c r="C82" s="202"/>
      <c r="D82" s="202"/>
      <c r="E82" s="202"/>
      <c r="F82" s="203">
        <f>SUM(F78:F81)</f>
      </c>
      <c r="G82" s="217">
        <f>SUM(G78:G81)</f>
      </c>
      <c r="H82" s="203">
        <f>SUM(H78:H81)</f>
      </c>
      <c r="I82" s="196">
        <f>SUM(I78:I81)</f>
      </c>
      <c r="J82" s="204">
        <f>SUM(J78:J81)</f>
      </c>
      <c r="K82" s="203">
        <f>SUM(K78:K81)</f>
      </c>
      <c r="L82" s="215">
        <f>SUM(L78:L81)</f>
      </c>
      <c r="M82" s="203">
        <f>SUM(M78:M81)</f>
      </c>
      <c r="N82" s="204">
        <f>SUM(N78:N81)</f>
      </c>
      <c r="O82" s="205">
        <f t="shared" si="40"/>
      </c>
      <c r="P82" s="206">
        <f>SUM(P78:P81)</f>
      </c>
      <c r="Q82" s="182">
        <f t="shared" si="1185"/>
      </c>
      <c r="R82" s="204">
        <f>SUM(R78:R81)</f>
      </c>
      <c r="S82" s="203">
        <f>SUM(S78:S81)</f>
      </c>
      <c r="T82" s="207">
        <f t="shared" si="595"/>
      </c>
      <c r="U82" s="207">
        <f t="shared" si="517"/>
      </c>
      <c r="V82" s="207">
        <f t="shared" si="447"/>
      </c>
      <c r="W82" s="208">
        <f>SUM(W78:W81)</f>
      </c>
      <c r="X82" s="207">
        <f t="shared" si="362"/>
      </c>
      <c r="Y82" s="207">
        <f t="shared" si="314"/>
      </c>
      <c r="Z82" s="207">
        <f t="shared" si="81"/>
      </c>
      <c r="AA82" s="207">
        <f t="shared" si="1263"/>
      </c>
      <c r="AB82" s="207">
        <f t="shared" si="1112"/>
      </c>
      <c r="AC82" s="205">
        <f t="shared" si="627"/>
      </c>
      <c r="AD82" s="205">
        <f t="shared" si="549"/>
      </c>
      <c r="AE82" s="205">
        <f t="shared" si="479"/>
      </c>
      <c r="AF82" s="205">
        <f t="shared" si="408"/>
      </c>
      <c r="AG82" s="205">
        <f t="shared" si="127"/>
      </c>
      <c r="AH82" s="205">
        <f t="shared" si="2"/>
      </c>
      <c r="AI82" s="205">
        <f t="shared" si="1147"/>
      </c>
      <c r="AJ82" s="204">
        <f>AVERAGE(AJ78:AJ81)</f>
      </c>
      <c r="AK82" s="204">
        <f>SUM(AK78:AK81)</f>
      </c>
      <c r="AL82" s="204">
        <f>SUM(AL78:AL81)</f>
      </c>
      <c r="AM82" s="204">
        <f>SUM(AM78:AM81)</f>
      </c>
      <c r="AN82" s="204">
        <f>SUM(AN78:AN81)</f>
      </c>
      <c r="AO82" s="218">
        <f>SUM(AO78:AO81)</f>
      </c>
      <c r="AP82" s="204">
        <f>SUM(AP78:AP81)</f>
      </c>
      <c r="AQ82" s="218">
        <f>SUM(AQ78:AQ81)</f>
      </c>
      <c r="AR82" s="218">
        <f>SUM(AR78:AR81)</f>
      </c>
      <c r="AS82" s="204">
        <f>SUM(AS78:AS81)</f>
      </c>
      <c r="AT82" s="204">
        <f>SUM(AT78:AT81)</f>
      </c>
      <c r="AU82" s="204">
        <f>SUM(AU78:AU81)</f>
      </c>
      <c r="AV82" s="209"/>
      <c r="AW82" s="209"/>
      <c r="AX82" s="204">
        <f>SUM(AX78:AX81)</f>
      </c>
    </row>
    <row r="83">
      <c r="A83" s="168"/>
      <c r="B83" s="210" t="s">
        <v>187</v>
      </c>
      <c r="C83" s="192" t="s">
        <v>179</v>
      </c>
      <c r="D83" s="171" t="s">
        <v>193</v>
      </c>
      <c r="E83" s="211" t="s">
        <v>199</v>
      </c>
      <c r="F83" s="178">
        <f t="shared" ref="F83:F86" si="173">G83+H83+I83</f>
      </c>
      <c r="G83" s="213">
        <v>1782.46</v>
      </c>
      <c r="H83" s="178">
        <v>1518.05</v>
      </c>
      <c r="I83" s="219">
        <v>0</v>
      </c>
      <c r="J83" s="177">
        <v>4</v>
      </c>
      <c r="K83" s="178">
        <v>10675.440000000002</v>
      </c>
      <c r="L83" s="179">
        <v>0</v>
      </c>
      <c r="M83" s="178">
        <v>0</v>
      </c>
      <c r="N83" s="180">
        <v>1</v>
      </c>
      <c r="O83" s="181">
        <f t="shared" si="40"/>
      </c>
      <c r="P83" s="196"/>
      <c r="Q83" s="182">
        <f t="shared" si="1185"/>
      </c>
      <c r="R83" s="177">
        <f t="shared" ref="R83:R86" si="823">J83+L83</f>
      </c>
      <c r="S83" s="178">
        <f t="shared" ref="S83:S86" si="973">K83+M83</f>
      </c>
      <c r="T83" s="183">
        <f t="shared" si="595"/>
      </c>
      <c r="U83" s="183">
        <f t="shared" si="517"/>
      </c>
      <c r="V83" s="183">
        <f t="shared" si="447"/>
      </c>
      <c r="W83" s="184">
        <v>3</v>
      </c>
      <c r="X83" s="183">
        <f t="shared" si="362"/>
      </c>
      <c r="Y83" s="183">
        <f t="shared" si="314"/>
      </c>
      <c r="Z83" s="183">
        <f t="shared" si="81"/>
      </c>
      <c r="AA83" s="183">
        <f t="shared" si="1263"/>
      </c>
      <c r="AB83" s="183">
        <f t="shared" si="1112"/>
      </c>
      <c r="AC83" s="181">
        <f t="shared" si="627"/>
      </c>
      <c r="AD83" s="181">
        <f t="shared" si="549"/>
      </c>
      <c r="AE83" s="181">
        <f t="shared" si="479"/>
      </c>
      <c r="AF83" s="181">
        <f t="shared" si="408"/>
      </c>
      <c r="AG83" s="181">
        <f t="shared" si="127"/>
      </c>
      <c r="AH83" s="181">
        <f t="shared" si="2"/>
      </c>
      <c r="AI83" s="181">
        <f t="shared" si="1147"/>
      </c>
      <c r="AJ83" s="180">
        <v>51</v>
      </c>
      <c r="AK83" s="177">
        <v>25158</v>
      </c>
      <c r="AL83" s="177">
        <v>448</v>
      </c>
      <c r="AM83" s="177">
        <v>468</v>
      </c>
      <c r="AN83" s="177">
        <v>105</v>
      </c>
      <c r="AO83" s="189">
        <v>28</v>
      </c>
      <c r="AP83" s="177">
        <v>83</v>
      </c>
      <c r="AQ83" s="179">
        <v>100</v>
      </c>
      <c r="AR83" s="189">
        <v>4</v>
      </c>
      <c r="AS83" s="177">
        <v>3</v>
      </c>
      <c r="AT83" s="177">
        <v>0</v>
      </c>
      <c r="AU83" s="177">
        <v>14</v>
      </c>
      <c r="AV83" s="190"/>
      <c r="AW83" s="190"/>
      <c r="AX83" s="191">
        <f t="shared" ref="AX83:AX86" si="673">COUNT(AU83)</f>
      </c>
    </row>
    <row r="84">
      <c r="A84" s="168"/>
      <c r="B84" s="210" t="s">
        <v>187</v>
      </c>
      <c r="C84" s="192" t="s">
        <v>179</v>
      </c>
      <c r="D84" s="171" t="s">
        <v>193</v>
      </c>
      <c r="E84" s="211" t="s">
        <v>200</v>
      </c>
      <c r="F84" s="195">
        <f t="shared" si="173"/>
      </c>
      <c r="G84" s="178">
        <v>2188.09</v>
      </c>
      <c r="H84" s="178">
        <v>1815.66</v>
      </c>
      <c r="I84" s="219">
        <v>0</v>
      </c>
      <c r="J84" s="177">
        <v>7</v>
      </c>
      <c r="K84" s="178">
        <v>15385.86</v>
      </c>
      <c r="L84" s="179">
        <v>0</v>
      </c>
      <c r="M84" s="178">
        <v>0</v>
      </c>
      <c r="N84" s="180">
        <v>1</v>
      </c>
      <c r="O84" s="181">
        <f t="shared" si="40"/>
      </c>
      <c r="P84" s="196"/>
      <c r="Q84" s="182">
        <f t="shared" si="1185"/>
      </c>
      <c r="R84" s="177">
        <f t="shared" si="823"/>
      </c>
      <c r="S84" s="178">
        <f t="shared" si="973"/>
      </c>
      <c r="T84" s="183">
        <f t="shared" si="595"/>
      </c>
      <c r="U84" s="183">
        <f t="shared" si="517"/>
      </c>
      <c r="V84" s="183">
        <f t="shared" si="447"/>
      </c>
      <c r="W84" s="184">
        <v>3</v>
      </c>
      <c r="X84" s="183">
        <f t="shared" si="362"/>
      </c>
      <c r="Y84" s="183">
        <f t="shared" si="314"/>
      </c>
      <c r="Z84" s="183">
        <f t="shared" si="81"/>
      </c>
      <c r="AA84" s="183">
        <f t="shared" si="1263"/>
      </c>
      <c r="AB84" s="183">
        <f t="shared" si="1112"/>
      </c>
      <c r="AC84" s="181">
        <f t="shared" si="627"/>
      </c>
      <c r="AD84" s="181">
        <f t="shared" si="549"/>
      </c>
      <c r="AE84" s="181">
        <f t="shared" si="479"/>
      </c>
      <c r="AF84" s="181">
        <f t="shared" si="408"/>
      </c>
      <c r="AG84" s="181">
        <f t="shared" si="127"/>
      </c>
      <c r="AH84" s="181">
        <f t="shared" si="2"/>
      </c>
      <c r="AI84" s="181">
        <f t="shared" si="1147"/>
      </c>
      <c r="AJ84" s="180">
        <v>52</v>
      </c>
      <c r="AK84" s="180">
        <v>28682</v>
      </c>
      <c r="AL84" s="177">
        <v>401</v>
      </c>
      <c r="AM84" s="177">
        <v>420</v>
      </c>
      <c r="AN84" s="177">
        <v>105</v>
      </c>
      <c r="AO84" s="189">
        <v>18</v>
      </c>
      <c r="AP84" s="180">
        <v>89</v>
      </c>
      <c r="AQ84" s="189">
        <v>85</v>
      </c>
      <c r="AR84" s="189">
        <v>8</v>
      </c>
      <c r="AS84" s="177">
        <v>8</v>
      </c>
      <c r="AT84" s="177">
        <v>1</v>
      </c>
      <c r="AU84" s="177">
        <v>22</v>
      </c>
      <c r="AV84" s="190"/>
      <c r="AW84" s="190"/>
      <c r="AX84" s="191">
        <f t="shared" si="673"/>
      </c>
    </row>
    <row r="85">
      <c r="A85" s="168"/>
      <c r="B85" s="210" t="s">
        <v>213</v>
      </c>
      <c r="C85" s="170" t="s">
        <v>201</v>
      </c>
      <c r="D85" s="171" t="s">
        <v>193</v>
      </c>
      <c r="E85" s="211" t="s">
        <v>202</v>
      </c>
      <c r="F85" s="178">
        <f t="shared" si="173"/>
      </c>
      <c r="G85" s="178">
        <v>1953.36</v>
      </c>
      <c r="H85" s="178">
        <v>1325.63</v>
      </c>
      <c r="I85" s="196">
        <v>0</v>
      </c>
      <c r="J85" s="177">
        <v>4</v>
      </c>
      <c r="K85" s="178">
        <v>10907.339999999997</v>
      </c>
      <c r="L85" s="179">
        <v>0</v>
      </c>
      <c r="M85" s="178">
        <v>0</v>
      </c>
      <c r="N85" s="180">
        <v>0</v>
      </c>
      <c r="O85" s="181">
        <f t="shared" si="40"/>
      </c>
      <c r="P85" s="196"/>
      <c r="Q85" s="182">
        <f t="shared" si="1185"/>
      </c>
      <c r="R85" s="177">
        <f t="shared" si="823"/>
      </c>
      <c r="S85" s="178">
        <f t="shared" si="973"/>
      </c>
      <c r="T85" s="183">
        <f t="shared" si="595"/>
      </c>
      <c r="U85" s="183">
        <f t="shared" si="517"/>
      </c>
      <c r="V85" s="183">
        <f t="shared" si="447"/>
      </c>
      <c r="W85" s="184">
        <v>2</v>
      </c>
      <c r="X85" s="183">
        <f t="shared" si="362"/>
      </c>
      <c r="Y85" s="183">
        <f t="shared" si="314"/>
      </c>
      <c r="Z85" s="183">
        <f t="shared" si="81"/>
      </c>
      <c r="AA85" s="183">
        <f t="shared" si="1263"/>
      </c>
      <c r="AB85" s="183">
        <f t="shared" si="1112"/>
      </c>
      <c r="AC85" s="181">
        <f t="shared" si="627"/>
      </c>
      <c r="AD85" s="181">
        <f t="shared" si="549"/>
      </c>
      <c r="AE85" s="181">
        <f t="shared" si="479"/>
      </c>
      <c r="AF85" s="181">
        <f t="shared" si="408"/>
      </c>
      <c r="AG85" s="181">
        <f t="shared" si="127"/>
      </c>
      <c r="AH85" s="181">
        <f t="shared" si="2"/>
      </c>
      <c r="AI85" s="181">
        <f t="shared" si="1147"/>
      </c>
      <c r="AJ85" s="180">
        <v>53</v>
      </c>
      <c r="AK85" s="177">
        <v>22114</v>
      </c>
      <c r="AL85" s="177">
        <v>382</v>
      </c>
      <c r="AM85" s="177">
        <v>411</v>
      </c>
      <c r="AN85" s="177">
        <v>92</v>
      </c>
      <c r="AO85" s="189">
        <v>20</v>
      </c>
      <c r="AP85" s="177">
        <v>61</v>
      </c>
      <c r="AQ85" s="179">
        <v>66</v>
      </c>
      <c r="AR85" s="189">
        <v>4</v>
      </c>
      <c r="AS85" s="177">
        <v>3</v>
      </c>
      <c r="AT85" s="177">
        <v>2</v>
      </c>
      <c r="AU85" s="177">
        <v>13</v>
      </c>
      <c r="AV85" s="190"/>
      <c r="AW85" s="190"/>
      <c r="AX85" s="191">
        <f t="shared" si="673"/>
      </c>
    </row>
    <row r="86">
      <c r="A86" s="168"/>
      <c r="B86" s="210" t="s">
        <v>213</v>
      </c>
      <c r="C86" s="170" t="s">
        <v>201</v>
      </c>
      <c r="D86" s="171" t="s">
        <v>193</v>
      </c>
      <c r="E86" s="211" t="s">
        <v>203</v>
      </c>
      <c r="F86" s="178">
        <f t="shared" si="173"/>
      </c>
      <c r="G86" s="178">
        <v>2184.92</v>
      </c>
      <c r="H86" s="178">
        <v>1325.1000000000001</v>
      </c>
      <c r="I86" s="196">
        <v>0</v>
      </c>
      <c r="J86" s="177">
        <v>6</v>
      </c>
      <c r="K86" s="178">
        <v>12945.350000000006</v>
      </c>
      <c r="L86" s="179">
        <v>0</v>
      </c>
      <c r="M86" s="178">
        <v>0</v>
      </c>
      <c r="N86" s="180">
        <v>1</v>
      </c>
      <c r="O86" s="181">
        <f t="shared" si="40"/>
      </c>
      <c r="P86" s="196"/>
      <c r="Q86" s="182">
        <f t="shared" si="1185"/>
      </c>
      <c r="R86" s="177">
        <f t="shared" si="823"/>
      </c>
      <c r="S86" s="178">
        <f t="shared" si="973"/>
      </c>
      <c r="T86" s="183">
        <f t="shared" si="595"/>
      </c>
      <c r="U86" s="183">
        <f t="shared" si="517"/>
      </c>
      <c r="V86" s="183">
        <f t="shared" si="447"/>
      </c>
      <c r="W86" s="184">
        <v>4</v>
      </c>
      <c r="X86" s="183">
        <f t="shared" si="362"/>
      </c>
      <c r="Y86" s="183">
        <f t="shared" si="314"/>
      </c>
      <c r="Z86" s="183">
        <f t="shared" si="81"/>
      </c>
      <c r="AA86" s="183">
        <f t="shared" si="1263"/>
      </c>
      <c r="AB86" s="183">
        <f t="shared" si="1112"/>
      </c>
      <c r="AC86" s="181">
        <f t="shared" si="627"/>
      </c>
      <c r="AD86" s="181">
        <f t="shared" si="549"/>
      </c>
      <c r="AE86" s="181">
        <f t="shared" si="479"/>
      </c>
      <c r="AF86" s="181">
        <f t="shared" si="408"/>
      </c>
      <c r="AG86" s="181">
        <f t="shared" si="127"/>
      </c>
      <c r="AH86" s="181">
        <f t="shared" si="2"/>
      </c>
      <c r="AI86" s="181">
        <f t="shared" si="1147"/>
      </c>
      <c r="AJ86" s="180">
        <v>53</v>
      </c>
      <c r="AK86" s="177">
        <v>21904</v>
      </c>
      <c r="AL86" s="177">
        <v>372</v>
      </c>
      <c r="AM86" s="177">
        <v>393</v>
      </c>
      <c r="AN86" s="180">
        <v>63</v>
      </c>
      <c r="AO86" s="189">
        <v>20</v>
      </c>
      <c r="AP86" s="177">
        <v>59</v>
      </c>
      <c r="AQ86" s="189">
        <v>62</v>
      </c>
      <c r="AR86" s="189">
        <v>6</v>
      </c>
      <c r="AS86" s="177">
        <v>3</v>
      </c>
      <c r="AT86" s="177">
        <v>1</v>
      </c>
      <c r="AU86" s="177">
        <v>14</v>
      </c>
      <c r="AV86" s="190"/>
      <c r="AW86" s="190"/>
      <c r="AX86" s="191">
        <f t="shared" si="673"/>
      </c>
    </row>
    <row r="87">
      <c r="A87" s="168"/>
      <c r="B87" s="202" t="s">
        <v>186</v>
      </c>
      <c r="C87" s="202"/>
      <c r="D87" s="202"/>
      <c r="E87" s="202"/>
      <c r="F87" s="203">
        <f>SUM(F83:F86)</f>
      </c>
      <c r="G87" s="203">
        <f>SUM(G83:G86)</f>
      </c>
      <c r="H87" s="203">
        <f>SUM(H83:H86)</f>
      </c>
      <c r="I87" s="196">
        <f>SUM(I83:I86)</f>
      </c>
      <c r="J87" s="204">
        <f>SUM(J83:J86)</f>
      </c>
      <c r="K87" s="203">
        <f>SUM(K83:K86)</f>
      </c>
      <c r="L87" s="215">
        <f>SUM(L83:L86)</f>
      </c>
      <c r="M87" s="203">
        <f>SUM(M83:M86)</f>
      </c>
      <c r="N87" s="204">
        <f>SUM(N83:N86)</f>
      </c>
      <c r="O87" s="205">
        <f t="shared" si="40"/>
      </c>
      <c r="P87" s="206">
        <f>SUM(P83:P86)</f>
      </c>
      <c r="Q87" s="182">
        <f t="shared" si="1185"/>
      </c>
      <c r="R87" s="204">
        <f>SUM(R83:R86)</f>
      </c>
      <c r="S87" s="203">
        <f>SUM(S83:S86)</f>
      </c>
      <c r="T87" s="207">
        <f t="shared" si="595"/>
      </c>
      <c r="U87" s="207">
        <f t="shared" si="517"/>
      </c>
      <c r="V87" s="207">
        <f t="shared" si="447"/>
      </c>
      <c r="W87" s="208">
        <f>SUM(W83:W86)</f>
      </c>
      <c r="X87" s="207">
        <f t="shared" si="362"/>
      </c>
      <c r="Y87" s="207">
        <f t="shared" si="314"/>
      </c>
      <c r="Z87" s="207">
        <f t="shared" si="81"/>
      </c>
      <c r="AA87" s="207">
        <f t="shared" si="1263"/>
      </c>
      <c r="AB87" s="207">
        <f t="shared" si="1112"/>
      </c>
      <c r="AC87" s="205">
        <f t="shared" si="627"/>
      </c>
      <c r="AD87" s="205">
        <f t="shared" si="549"/>
      </c>
      <c r="AE87" s="205">
        <f t="shared" si="479"/>
      </c>
      <c r="AF87" s="205">
        <f t="shared" si="408"/>
      </c>
      <c r="AG87" s="205">
        <f t="shared" si="127"/>
      </c>
      <c r="AH87" s="205">
        <f t="shared" si="2"/>
      </c>
      <c r="AI87" s="205">
        <f t="shared" si="1147"/>
      </c>
      <c r="AJ87" s="204">
        <f>AVERAGE(AJ83:AJ86)</f>
      </c>
      <c r="AK87" s="204">
        <f>SUM(AK83:AK86)</f>
      </c>
      <c r="AL87" s="204">
        <f>SUM(AL83:AL86)</f>
      </c>
      <c r="AM87" s="204">
        <f>SUM(AM83:AM86)</f>
      </c>
      <c r="AN87" s="204">
        <f>SUM(AN83:AN86)</f>
      </c>
      <c r="AO87" s="218">
        <f>SUM(AO83:AO86)</f>
      </c>
      <c r="AP87" s="204">
        <f>SUM(AP83:AP86)</f>
      </c>
      <c r="AQ87" s="218">
        <f>SUM(AQ83:AQ86)</f>
      </c>
      <c r="AR87" s="218">
        <f>SUM(AR83:AR86)</f>
      </c>
      <c r="AS87" s="204">
        <f>SUM(AS83:AS86)</f>
      </c>
      <c r="AT87" s="204">
        <f>SUM(AT83:AT86)</f>
      </c>
      <c r="AU87" s="204">
        <f>SUM(AU83:AU86)</f>
      </c>
      <c r="AV87" s="209"/>
      <c r="AW87" s="209"/>
      <c r="AX87" s="204">
        <f>SUM(AX83:AX86)</f>
      </c>
    </row>
    <row r="88">
      <c r="A88" s="168"/>
      <c r="B88" s="169" t="s">
        <v>213</v>
      </c>
      <c r="C88" s="169" t="s">
        <v>201</v>
      </c>
      <c r="D88" s="171" t="s">
        <v>188</v>
      </c>
      <c r="E88" s="220" t="s">
        <v>205</v>
      </c>
      <c r="F88" s="178">
        <f t="shared" ref="F88:F92" si="174">G88+H88+I88</f>
      </c>
      <c r="G88" s="213">
        <v>1773.46</v>
      </c>
      <c r="H88" s="178">
        <v>816.6500000000001</v>
      </c>
      <c r="I88" s="196">
        <v>0</v>
      </c>
      <c r="J88" s="177">
        <v>2</v>
      </c>
      <c r="K88" s="178">
        <v>5656.369999999995</v>
      </c>
      <c r="L88" s="179">
        <v>0</v>
      </c>
      <c r="M88" s="178">
        <v>0</v>
      </c>
      <c r="N88" s="180">
        <v>0</v>
      </c>
      <c r="O88" s="181">
        <f t="shared" si="40"/>
      </c>
      <c r="P88" s="196"/>
      <c r="Q88" s="182">
        <f t="shared" si="1185"/>
      </c>
      <c r="R88" s="177">
        <f t="shared" ref="R88:R92" si="824">J88+L88</f>
      </c>
      <c r="S88" s="178">
        <f t="shared" ref="S88:S92" si="974">K88+M88</f>
      </c>
      <c r="T88" s="183">
        <f t="shared" si="595"/>
      </c>
      <c r="U88" s="183">
        <f t="shared" si="517"/>
      </c>
      <c r="V88" s="183">
        <f t="shared" si="447"/>
      </c>
      <c r="W88" s="184">
        <v>3</v>
      </c>
      <c r="X88" s="183">
        <f t="shared" si="362"/>
      </c>
      <c r="Y88" s="183">
        <f t="shared" si="314"/>
      </c>
      <c r="Z88" s="183">
        <f t="shared" si="81"/>
      </c>
      <c r="AA88" s="183">
        <f t="shared" si="1263"/>
      </c>
      <c r="AB88" s="183">
        <f t="shared" si="1112"/>
      </c>
      <c r="AC88" s="181">
        <f t="shared" si="627"/>
      </c>
      <c r="AD88" s="181">
        <f t="shared" si="549"/>
      </c>
      <c r="AE88" s="181">
        <f t="shared" si="479"/>
      </c>
      <c r="AF88" s="181">
        <f t="shared" si="408"/>
      </c>
      <c r="AG88" s="181">
        <f t="shared" si="127"/>
      </c>
      <c r="AH88" s="181">
        <f t="shared" si="2"/>
      </c>
      <c r="AI88" s="181">
        <f t="shared" si="1147"/>
      </c>
      <c r="AJ88" s="180">
        <v>52</v>
      </c>
      <c r="AK88" s="177">
        <v>23970</v>
      </c>
      <c r="AL88" s="177">
        <v>542</v>
      </c>
      <c r="AM88" s="177">
        <v>570</v>
      </c>
      <c r="AN88" s="177">
        <v>75</v>
      </c>
      <c r="AO88" s="189">
        <v>21</v>
      </c>
      <c r="AP88" s="177">
        <v>44</v>
      </c>
      <c r="AQ88" s="179">
        <v>67</v>
      </c>
      <c r="AR88" s="189">
        <v>3</v>
      </c>
      <c r="AS88" s="177">
        <v>4</v>
      </c>
      <c r="AT88" s="177">
        <v>1</v>
      </c>
      <c r="AU88" s="177">
        <v>14</v>
      </c>
      <c r="AV88" s="190"/>
      <c r="AW88" s="190"/>
      <c r="AX88" s="191">
        <f t="shared" ref="AX88:AX92" si="674">COUNT(AU88)</f>
      </c>
    </row>
    <row r="89">
      <c r="A89" s="168"/>
      <c r="B89" s="169" t="s">
        <v>213</v>
      </c>
      <c r="C89" s="169" t="s">
        <v>201</v>
      </c>
      <c r="D89" s="171" t="s">
        <v>188</v>
      </c>
      <c r="E89" s="220" t="s">
        <v>206</v>
      </c>
      <c r="F89" s="195">
        <f t="shared" si="174"/>
      </c>
      <c r="G89" s="178">
        <v>1818.45</v>
      </c>
      <c r="H89" s="197">
        <v>1201.62</v>
      </c>
      <c r="I89" s="196">
        <v>0</v>
      </c>
      <c r="J89" s="177">
        <v>1</v>
      </c>
      <c r="K89" s="178">
        <v>1435.0100000000093</v>
      </c>
      <c r="L89" s="179">
        <v>1</v>
      </c>
      <c r="M89" s="178">
        <v>6216.210000000001</v>
      </c>
      <c r="N89" s="180">
        <v>0</v>
      </c>
      <c r="O89" s="181">
        <f t="shared" si="40"/>
      </c>
      <c r="P89" s="196"/>
      <c r="Q89" s="182">
        <f t="shared" si="1185"/>
      </c>
      <c r="R89" s="177">
        <f t="shared" si="824"/>
      </c>
      <c r="S89" s="178">
        <f t="shared" si="974"/>
      </c>
      <c r="T89" s="183">
        <f t="shared" si="595"/>
      </c>
      <c r="U89" s="183">
        <f t="shared" si="517"/>
      </c>
      <c r="V89" s="183">
        <f t="shared" si="447"/>
      </c>
      <c r="W89" s="184">
        <v>2</v>
      </c>
      <c r="X89" s="183">
        <f t="shared" si="362"/>
      </c>
      <c r="Y89" s="183">
        <f t="shared" si="314"/>
      </c>
      <c r="Z89" s="183">
        <f t="shared" si="81"/>
      </c>
      <c r="AA89" s="183">
        <f t="shared" si="1263"/>
      </c>
      <c r="AB89" s="183">
        <f t="shared" si="1112"/>
      </c>
      <c r="AC89" s="181">
        <f t="shared" si="627"/>
      </c>
      <c r="AD89" s="181">
        <f t="shared" si="549"/>
      </c>
      <c r="AE89" s="181">
        <f t="shared" si="479"/>
      </c>
      <c r="AF89" s="181">
        <f t="shared" si="408"/>
      </c>
      <c r="AG89" s="181">
        <f t="shared" si="127"/>
      </c>
      <c r="AH89" s="181">
        <f t="shared" si="2"/>
      </c>
      <c r="AI89" s="181">
        <f t="shared" si="1147"/>
      </c>
      <c r="AJ89" s="180">
        <v>50</v>
      </c>
      <c r="AK89" s="177">
        <v>30949</v>
      </c>
      <c r="AL89" s="177">
        <v>700</v>
      </c>
      <c r="AM89" s="177">
        <v>738</v>
      </c>
      <c r="AN89" s="177">
        <v>85</v>
      </c>
      <c r="AO89" s="189">
        <v>13</v>
      </c>
      <c r="AP89" s="177">
        <v>37</v>
      </c>
      <c r="AQ89" s="179">
        <v>77</v>
      </c>
      <c r="AR89" s="189">
        <v>2</v>
      </c>
      <c r="AS89" s="177">
        <v>5</v>
      </c>
      <c r="AT89" s="177">
        <v>2</v>
      </c>
      <c r="AU89" s="177">
        <v>13</v>
      </c>
      <c r="AV89" s="190"/>
      <c r="AW89" s="190"/>
      <c r="AX89" s="191">
        <f t="shared" si="674"/>
      </c>
    </row>
    <row r="90">
      <c r="A90" s="168"/>
      <c r="B90" s="169" t="s">
        <v>213</v>
      </c>
      <c r="C90" s="169" t="s">
        <v>201</v>
      </c>
      <c r="D90" s="171" t="s">
        <v>188</v>
      </c>
      <c r="E90" s="220" t="s">
        <v>207</v>
      </c>
      <c r="F90" s="178">
        <f t="shared" si="174"/>
      </c>
      <c r="G90" s="178">
        <v>2874.55</v>
      </c>
      <c r="H90" s="178">
        <v>1303.43</v>
      </c>
      <c r="I90" s="196">
        <v>0</v>
      </c>
      <c r="J90" s="177">
        <v>5</v>
      </c>
      <c r="K90" s="178">
        <v>10899.549999999988</v>
      </c>
      <c r="L90" s="179">
        <v>0</v>
      </c>
      <c r="M90" s="178">
        <v>0</v>
      </c>
      <c r="N90" s="180">
        <v>1</v>
      </c>
      <c r="O90" s="181">
        <f t="shared" si="40"/>
      </c>
      <c r="P90" s="196"/>
      <c r="Q90" s="182">
        <f t="shared" si="1185"/>
      </c>
      <c r="R90" s="177">
        <f t="shared" si="824"/>
      </c>
      <c r="S90" s="178">
        <f t="shared" si="974"/>
      </c>
      <c r="T90" s="183">
        <f t="shared" si="595"/>
      </c>
      <c r="U90" s="183">
        <f t="shared" si="517"/>
      </c>
      <c r="V90" s="183">
        <f t="shared" si="447"/>
      </c>
      <c r="W90" s="184">
        <v>4</v>
      </c>
      <c r="X90" s="183">
        <f t="shared" si="362"/>
      </c>
      <c r="Y90" s="183">
        <f t="shared" si="314"/>
      </c>
      <c r="Z90" s="183">
        <f t="shared" si="81"/>
      </c>
      <c r="AA90" s="183">
        <f t="shared" si="1263"/>
      </c>
      <c r="AB90" s="183">
        <f t="shared" si="1112"/>
      </c>
      <c r="AC90" s="181">
        <f t="shared" si="627"/>
      </c>
      <c r="AD90" s="181">
        <f t="shared" si="549"/>
      </c>
      <c r="AE90" s="181">
        <f t="shared" si="479"/>
      </c>
      <c r="AF90" s="181">
        <f t="shared" si="408"/>
      </c>
      <c r="AG90" s="181">
        <f t="shared" si="127"/>
      </c>
      <c r="AH90" s="181">
        <f t="shared" si="2"/>
      </c>
      <c r="AI90" s="181">
        <f t="shared" si="1147"/>
      </c>
      <c r="AJ90" s="180">
        <v>50</v>
      </c>
      <c r="AK90" s="177">
        <v>30795</v>
      </c>
      <c r="AL90" s="177">
        <v>643</v>
      </c>
      <c r="AM90" s="177">
        <v>698</v>
      </c>
      <c r="AN90" s="177">
        <v>92</v>
      </c>
      <c r="AO90" s="189">
        <v>22</v>
      </c>
      <c r="AP90" s="177">
        <v>70</v>
      </c>
      <c r="AQ90" s="179">
        <v>91</v>
      </c>
      <c r="AR90" s="189">
        <v>6</v>
      </c>
      <c r="AS90" s="177">
        <v>3</v>
      </c>
      <c r="AT90" s="177">
        <v>0</v>
      </c>
      <c r="AU90" s="177">
        <v>11</v>
      </c>
      <c r="AV90" s="190"/>
      <c r="AW90" s="190"/>
      <c r="AX90" s="191">
        <f t="shared" si="674"/>
      </c>
    </row>
    <row r="91">
      <c r="A91" s="168"/>
      <c r="B91" s="169" t="s">
        <v>213</v>
      </c>
      <c r="C91" s="170" t="s">
        <v>201</v>
      </c>
      <c r="D91" s="171" t="s">
        <v>188</v>
      </c>
      <c r="E91" s="220" t="s">
        <v>208</v>
      </c>
      <c r="F91" s="178">
        <f t="shared" si="174"/>
      </c>
      <c r="G91" s="178">
        <v>2635.81</v>
      </c>
      <c r="H91" s="178">
        <v>1312.27</v>
      </c>
      <c r="I91" s="196">
        <v>0</v>
      </c>
      <c r="J91" s="177">
        <v>7</v>
      </c>
      <c r="K91" s="178">
        <v>16743.880000000005</v>
      </c>
      <c r="L91" s="179">
        <v>1</v>
      </c>
      <c r="M91" s="178">
        <v>5096.519999999999</v>
      </c>
      <c r="N91" s="180">
        <v>0</v>
      </c>
      <c r="O91" s="181">
        <f t="shared" si="40"/>
      </c>
      <c r="P91" s="196"/>
      <c r="Q91" s="182">
        <f t="shared" si="1185"/>
      </c>
      <c r="R91" s="177">
        <f t="shared" si="824"/>
      </c>
      <c r="S91" s="178">
        <f t="shared" si="974"/>
      </c>
      <c r="T91" s="183">
        <f t="shared" si="595"/>
      </c>
      <c r="U91" s="183">
        <f t="shared" si="517"/>
      </c>
      <c r="V91" s="183">
        <f t="shared" si="447"/>
      </c>
      <c r="W91" s="184">
        <v>7</v>
      </c>
      <c r="X91" s="183">
        <f t="shared" si="362"/>
      </c>
      <c r="Y91" s="183">
        <f t="shared" si="314"/>
      </c>
      <c r="Z91" s="183">
        <f t="shared" si="81"/>
      </c>
      <c r="AA91" s="183">
        <f t="shared" si="1263"/>
      </c>
      <c r="AB91" s="183">
        <f t="shared" si="1112"/>
      </c>
      <c r="AC91" s="181">
        <f t="shared" si="627"/>
      </c>
      <c r="AD91" s="181">
        <f t="shared" si="549"/>
      </c>
      <c r="AE91" s="181">
        <f t="shared" si="479"/>
      </c>
      <c r="AF91" s="181">
        <f t="shared" si="408"/>
      </c>
      <c r="AG91" s="181">
        <f t="shared" si="127"/>
      </c>
      <c r="AH91" s="181">
        <f t="shared" si="2"/>
      </c>
      <c r="AI91" s="181">
        <f t="shared" si="1147"/>
      </c>
      <c r="AJ91" s="180">
        <v>49</v>
      </c>
      <c r="AK91" s="177">
        <v>31592</v>
      </c>
      <c r="AL91" s="177">
        <v>770</v>
      </c>
      <c r="AM91" s="177">
        <v>818</v>
      </c>
      <c r="AN91" s="177">
        <v>106</v>
      </c>
      <c r="AO91" s="189">
        <v>20</v>
      </c>
      <c r="AP91" s="177">
        <v>79</v>
      </c>
      <c r="AQ91" s="189">
        <v>99</v>
      </c>
      <c r="AR91" s="189">
        <v>8</v>
      </c>
      <c r="AS91" s="177">
        <v>9</v>
      </c>
      <c r="AT91" s="177">
        <v>1</v>
      </c>
      <c r="AU91" s="177">
        <v>16</v>
      </c>
      <c r="AV91" s="190"/>
      <c r="AW91" s="190"/>
      <c r="AX91" s="191">
        <f t="shared" si="674"/>
      </c>
    </row>
    <row r="92">
      <c r="A92" s="168"/>
      <c r="B92" s="169" t="s">
        <v>213</v>
      </c>
      <c r="C92" s="170" t="s">
        <v>201</v>
      </c>
      <c r="D92" s="171" t="s">
        <v>188</v>
      </c>
      <c r="E92" s="220" t="s">
        <v>209</v>
      </c>
      <c r="F92" s="178">
        <f t="shared" si="174"/>
      </c>
      <c r="G92" s="178">
        <v>3086.33</v>
      </c>
      <c r="H92" s="178">
        <v>1742.08</v>
      </c>
      <c r="I92" s="196">
        <v>0</v>
      </c>
      <c r="J92" s="177">
        <v>8</v>
      </c>
      <c r="K92" s="178">
        <v>19110.619999999995</v>
      </c>
      <c r="L92" s="179">
        <v>0</v>
      </c>
      <c r="M92" s="178">
        <v>0</v>
      </c>
      <c r="N92" s="180">
        <v>1</v>
      </c>
      <c r="O92" s="181">
        <f t="shared" si="40"/>
      </c>
      <c r="P92" s="196"/>
      <c r="Q92" s="182">
        <f t="shared" si="1185"/>
      </c>
      <c r="R92" s="177">
        <f t="shared" si="824"/>
      </c>
      <c r="S92" s="178">
        <f t="shared" si="974"/>
      </c>
      <c r="T92" s="183">
        <f t="shared" si="595"/>
      </c>
      <c r="U92" s="183">
        <f t="shared" si="517"/>
      </c>
      <c r="V92" s="183">
        <f t="shared" si="447"/>
      </c>
      <c r="W92" s="184">
        <v>8</v>
      </c>
      <c r="X92" s="183">
        <v>319</v>
      </c>
      <c r="Y92" s="183">
        <v>331</v>
      </c>
      <c r="Z92" s="183">
        <v>93</v>
      </c>
      <c r="AA92" s="183">
        <f t="shared" si="1263"/>
      </c>
      <c r="AB92" s="183">
        <f t="shared" si="1112"/>
      </c>
      <c r="AC92" s="181">
        <f t="shared" si="627"/>
      </c>
      <c r="AD92" s="181">
        <f t="shared" si="549"/>
      </c>
      <c r="AE92" s="181">
        <f t="shared" si="479"/>
      </c>
      <c r="AF92" s="181">
        <f t="shared" si="408"/>
      </c>
      <c r="AG92" s="181">
        <f t="shared" si="127"/>
      </c>
      <c r="AH92" s="181">
        <f t="shared" si="2"/>
      </c>
      <c r="AI92" s="181">
        <f t="shared" si="1147"/>
      </c>
      <c r="AJ92" s="180">
        <v>49</v>
      </c>
      <c r="AK92" s="177">
        <v>36665</v>
      </c>
      <c r="AL92" s="177">
        <v>908</v>
      </c>
      <c r="AM92" s="177">
        <v>975</v>
      </c>
      <c r="AN92" s="177">
        <v>102</v>
      </c>
      <c r="AO92" s="189">
        <v>21</v>
      </c>
      <c r="AP92" s="177">
        <v>44</v>
      </c>
      <c r="AQ92" s="189">
        <v>98</v>
      </c>
      <c r="AR92" s="189">
        <v>10</v>
      </c>
      <c r="AS92" s="177">
        <v>7</v>
      </c>
      <c r="AT92" s="177">
        <v>2</v>
      </c>
      <c r="AU92" s="177">
        <v>13</v>
      </c>
      <c r="AV92" s="190"/>
      <c r="AW92" s="190"/>
      <c r="AX92" s="191">
        <f t="shared" si="674"/>
      </c>
    </row>
    <row r="93">
      <c r="A93" s="168"/>
      <c r="B93" s="202" t="s">
        <v>186</v>
      </c>
      <c r="C93" s="202"/>
      <c r="D93" s="202"/>
      <c r="E93" s="202"/>
      <c r="F93" s="203">
        <f>SUM(F88:F92)</f>
      </c>
      <c r="G93" s="203">
        <f>SUM(G88:G92)</f>
      </c>
      <c r="H93" s="203">
        <f>SUM(H88:H92)</f>
      </c>
      <c r="I93" s="196">
        <f>SUM(I88:I92)</f>
      </c>
      <c r="J93" s="204">
        <f>SUM(J88:J92)</f>
      </c>
      <c r="K93" s="203">
        <f>SUM(K88:K92)</f>
      </c>
      <c r="L93" s="215">
        <f>SUM(L88:L92)</f>
      </c>
      <c r="M93" s="203">
        <f>SUM(M88:M92)</f>
      </c>
      <c r="N93" s="204">
        <f>SUM(N88:N92)</f>
      </c>
      <c r="O93" s="205">
        <f t="shared" si="40"/>
      </c>
      <c r="P93" s="206">
        <f>SUM(P88:P92)</f>
      </c>
      <c r="Q93" s="182">
        <f t="shared" si="1185"/>
      </c>
      <c r="R93" s="204">
        <f>SUM(R88:R92)</f>
      </c>
      <c r="S93" s="203">
        <f>SUM(S88:S92)</f>
      </c>
      <c r="T93" s="207">
        <f t="shared" si="595"/>
      </c>
      <c r="U93" s="207">
        <f t="shared" si="517"/>
      </c>
      <c r="V93" s="207">
        <f t="shared" si="447"/>
      </c>
      <c r="W93" s="208">
        <f>SUM(W88:W92)</f>
      </c>
      <c r="X93" s="207">
        <f t="shared" ref="X93:X96" si="363">F93/W93</f>
      </c>
      <c r="Y93" s="207">
        <f t="shared" ref="Y93:Y96" si="315">F93/R93</f>
      </c>
      <c r="Z93" s="207">
        <f t="shared" ref="Z93:Z96" si="82">F93/AL93</f>
      </c>
      <c r="AA93" s="207">
        <f t="shared" si="1263"/>
      </c>
      <c r="AB93" s="207">
        <f t="shared" si="1112"/>
      </c>
      <c r="AC93" s="205">
        <f t="shared" si="627"/>
      </c>
      <c r="AD93" s="205">
        <f t="shared" si="549"/>
      </c>
      <c r="AE93" s="205">
        <f t="shared" si="479"/>
      </c>
      <c r="AF93" s="205">
        <f t="shared" si="408"/>
      </c>
      <c r="AG93" s="205">
        <f t="shared" si="127"/>
      </c>
      <c r="AH93" s="205">
        <f t="shared" si="2"/>
      </c>
      <c r="AI93" s="205">
        <f t="shared" si="1147"/>
      </c>
      <c r="AJ93" s="204">
        <f>AVERAGE(AJ88:AJ92)</f>
      </c>
      <c r="AK93" s="204">
        <f>SUM(AK88:AK92)</f>
      </c>
      <c r="AL93" s="204">
        <f>SUM(AL88:AL92)</f>
      </c>
      <c r="AM93" s="204">
        <f>SUM(AM88:AM92)</f>
      </c>
      <c r="AN93" s="204">
        <f>SUM(AN88:AN92)</f>
      </c>
      <c r="AO93" s="218">
        <f>SUM(AO88:AO92)</f>
      </c>
      <c r="AP93" s="204">
        <f>SUM(AP88:AP92)</f>
      </c>
      <c r="AQ93" s="218">
        <f>SUM(AQ88:AQ92)</f>
      </c>
      <c r="AR93" s="218">
        <f>SUM(AR88:AR92)</f>
      </c>
      <c r="AS93" s="204">
        <f>SUM(AS88:AS92)</f>
      </c>
      <c r="AT93" s="204">
        <f>SUM(AT88:AT92)</f>
      </c>
      <c r="AU93" s="204">
        <f>SUM(AU88:AU92)</f>
      </c>
      <c r="AV93" s="209"/>
      <c r="AW93" s="209"/>
      <c r="AX93" s="204">
        <f>SUM(AX88:AX92)</f>
      </c>
    </row>
    <row r="94">
      <c r="A94" s="168"/>
      <c r="B94" s="169" t="s">
        <v>213</v>
      </c>
      <c r="C94" s="170" t="s">
        <v>201</v>
      </c>
      <c r="D94" s="171" t="s">
        <v>180</v>
      </c>
      <c r="E94" s="221" t="s">
        <v>210</v>
      </c>
      <c r="F94" s="178">
        <f>G94+H94+I94</f>
      </c>
      <c r="G94" s="178">
        <v>2389.71</v>
      </c>
      <c r="H94" s="178">
        <v>835.81</v>
      </c>
      <c r="I94" s="196">
        <v>0</v>
      </c>
      <c r="J94" s="177">
        <v>3</v>
      </c>
      <c r="K94" s="178">
        <v>6531.529999999999</v>
      </c>
      <c r="L94" s="179">
        <v>0</v>
      </c>
      <c r="M94" s="178">
        <v>0</v>
      </c>
      <c r="N94" s="180">
        <v>0</v>
      </c>
      <c r="O94" s="181">
        <f t="shared" si="40"/>
      </c>
      <c r="P94" s="196"/>
      <c r="Q94" s="182">
        <f t="shared" si="1185"/>
      </c>
      <c r="R94" s="177">
        <f>J94+L94</f>
      </c>
      <c r="S94" s="178">
        <f>K94+M94</f>
      </c>
      <c r="T94" s="183">
        <f t="shared" si="595"/>
      </c>
      <c r="U94" s="183">
        <f t="shared" si="517"/>
      </c>
      <c r="V94" s="183">
        <f t="shared" si="447"/>
      </c>
      <c r="W94" s="184">
        <v>4</v>
      </c>
      <c r="X94" s="183">
        <f t="shared" si="363"/>
      </c>
      <c r="Y94" s="183">
        <f t="shared" si="315"/>
      </c>
      <c r="Z94" s="183">
        <f t="shared" si="82"/>
      </c>
      <c r="AA94" s="183">
        <f t="shared" si="1263"/>
      </c>
      <c r="AB94" s="183">
        <f t="shared" si="1112"/>
      </c>
      <c r="AC94" s="181">
        <f t="shared" si="627"/>
      </c>
      <c r="AD94" s="181">
        <f t="shared" si="549"/>
      </c>
      <c r="AE94" s="181">
        <f t="shared" si="479"/>
      </c>
      <c r="AF94" s="181">
        <f t="shared" si="408"/>
      </c>
      <c r="AG94" s="181">
        <f t="shared" si="127"/>
      </c>
      <c r="AH94" s="181">
        <f t="shared" si="2"/>
      </c>
      <c r="AI94" s="181">
        <f t="shared" si="1147"/>
      </c>
      <c r="AJ94" s="180">
        <v>49</v>
      </c>
      <c r="AK94" s="177">
        <v>29905</v>
      </c>
      <c r="AL94" s="177">
        <v>781</v>
      </c>
      <c r="AM94" s="177">
        <v>856</v>
      </c>
      <c r="AN94" s="177">
        <v>77</v>
      </c>
      <c r="AO94" s="189">
        <v>17</v>
      </c>
      <c r="AP94" s="177">
        <v>51</v>
      </c>
      <c r="AQ94" s="179">
        <v>76</v>
      </c>
      <c r="AR94" s="189">
        <v>4</v>
      </c>
      <c r="AS94" s="177">
        <v>9</v>
      </c>
      <c r="AT94" s="177">
        <v>1</v>
      </c>
      <c r="AU94" s="177">
        <v>13</v>
      </c>
      <c r="AV94" s="190"/>
      <c r="AW94" s="190"/>
      <c r="AX94" s="191">
        <f>COUNT(AU94)</f>
      </c>
    </row>
    <row r="95">
      <c r="A95" s="168"/>
      <c r="B95" s="202" t="s">
        <v>186</v>
      </c>
      <c r="C95" s="202"/>
      <c r="D95" s="202"/>
      <c r="E95" s="202"/>
      <c r="F95" s="203">
        <f>SUM(F94)</f>
      </c>
      <c r="G95" s="203">
        <f>SUM(G94)</f>
      </c>
      <c r="H95" s="203">
        <f>SUM(H94)</f>
      </c>
      <c r="I95" s="196">
        <f>SUM(I94)</f>
      </c>
      <c r="J95" s="204">
        <f>SUM(J94)</f>
      </c>
      <c r="K95" s="203">
        <f>SUM(K94)</f>
      </c>
      <c r="L95" s="215">
        <f>SUM(L94)</f>
      </c>
      <c r="M95" s="203">
        <f>SUM(M94)</f>
      </c>
      <c r="N95" s="204">
        <f>SUM(N94)</f>
      </c>
      <c r="O95" s="205">
        <f t="shared" si="40"/>
      </c>
      <c r="P95" s="206">
        <f>SUM(P94)</f>
      </c>
      <c r="Q95" s="182">
        <f t="shared" si="1185"/>
      </c>
      <c r="R95" s="204">
        <f>SUM(R94)</f>
      </c>
      <c r="S95" s="203">
        <f>SUM(S94)</f>
      </c>
      <c r="T95" s="207">
        <f t="shared" si="595"/>
      </c>
      <c r="U95" s="207">
        <f t="shared" si="517"/>
      </c>
      <c r="V95" s="207">
        <f t="shared" si="447"/>
      </c>
      <c r="W95" s="208">
        <f>SUM(W94)</f>
      </c>
      <c r="X95" s="207">
        <f t="shared" si="363"/>
      </c>
      <c r="Y95" s="207">
        <f t="shared" si="315"/>
      </c>
      <c r="Z95" s="207">
        <f t="shared" si="82"/>
      </c>
      <c r="AA95" s="207">
        <f t="shared" si="1263"/>
      </c>
      <c r="AB95" s="207">
        <f t="shared" si="1112"/>
      </c>
      <c r="AC95" s="205">
        <f t="shared" si="627"/>
      </c>
      <c r="AD95" s="205">
        <f t="shared" si="549"/>
      </c>
      <c r="AE95" s="205">
        <f t="shared" si="479"/>
      </c>
      <c r="AF95" s="205">
        <f t="shared" si="408"/>
      </c>
      <c r="AG95" s="205">
        <f t="shared" si="127"/>
      </c>
      <c r="AH95" s="205">
        <f t="shared" si="2"/>
      </c>
      <c r="AI95" s="205">
        <f t="shared" si="1147"/>
      </c>
      <c r="AJ95" s="204">
        <f>AVERAGE(AJ94)</f>
      </c>
      <c r="AK95" s="204">
        <f>SUM(AK94)</f>
      </c>
      <c r="AL95" s="204">
        <f>SUM(AL94)</f>
      </c>
      <c r="AM95" s="204">
        <f>SUM(AM94)</f>
      </c>
      <c r="AN95" s="204">
        <f>SUM(AN94)</f>
      </c>
      <c r="AO95" s="204">
        <f>SUM(AO94)</f>
      </c>
      <c r="AP95" s="204">
        <f>SUM(AP94)</f>
      </c>
      <c r="AQ95" s="204">
        <f>SUM(AQ94)</f>
      </c>
      <c r="AR95" s="204">
        <f>SUM(AR94)</f>
      </c>
      <c r="AS95" s="204">
        <f>SUM(AS94)</f>
      </c>
      <c r="AT95" s="204">
        <f>SUM(AT94)</f>
      </c>
      <c r="AU95" s="204">
        <f>SUM(AU94)</f>
      </c>
      <c r="AV95" s="209"/>
      <c r="AW95" s="209"/>
      <c r="AX95" s="204">
        <f>SUM(AX94)</f>
      </c>
    </row>
    <row r="96">
      <c r="A96" s="168"/>
      <c r="B96" s="222" t="s">
        <v>211</v>
      </c>
      <c r="C96" s="222"/>
      <c r="D96" s="222"/>
      <c r="E96" s="222"/>
      <c r="F96" s="223">
        <f>F77+F82+F87+F95+F72+F93</f>
      </c>
      <c r="G96" s="223">
        <f>G95+G93+G87+G82+G77+G72</f>
      </c>
      <c r="H96" s="223">
        <f>H95+H93+H87+H82+H77+H72</f>
      </c>
      <c r="I96" s="223">
        <f>I77+I82+I87+I95+I72+I93</f>
      </c>
      <c r="J96" s="224">
        <f>J77+J82+J87+J95+J72+J93</f>
      </c>
      <c r="K96" s="223">
        <f>K77+K82+K87+K95+K72+K93</f>
      </c>
      <c r="L96" s="224">
        <f>L77+L82+L87+L95+L72+L93</f>
      </c>
      <c r="M96" s="223">
        <f>M77+M82+M87+M95+M72+M93</f>
      </c>
      <c r="N96" s="224">
        <f>N77+N82+N87+N95+N72+N93</f>
      </c>
      <c r="O96" s="225">
        <f t="shared" si="40"/>
      </c>
      <c r="P96" s="226">
        <f>P77+P82+P95+P87+P72+P93</f>
      </c>
      <c r="Q96" s="227">
        <f t="shared" si="1185"/>
      </c>
      <c r="R96" s="224">
        <f>R77+R82+R87+R95+R72+R93</f>
      </c>
      <c r="S96" s="223">
        <f>S77+S82+S87+S95+S72+S93</f>
      </c>
      <c r="T96" s="223">
        <f t="shared" si="595"/>
      </c>
      <c r="U96" s="223">
        <f t="shared" si="517"/>
      </c>
      <c r="V96" s="223">
        <f t="shared" si="447"/>
      </c>
      <c r="W96" s="228">
        <f>W77+W82+W87+W95+W72+W93</f>
      </c>
      <c r="X96" s="223">
        <f t="shared" si="363"/>
      </c>
      <c r="Y96" s="223">
        <f t="shared" si="315"/>
      </c>
      <c r="Z96" s="223">
        <f t="shared" si="82"/>
      </c>
      <c r="AA96" s="223">
        <f t="shared" si="1263"/>
      </c>
      <c r="AB96" s="223">
        <f t="shared" si="1112"/>
      </c>
      <c r="AC96" s="225">
        <f t="shared" si="627"/>
      </c>
      <c r="AD96" s="225">
        <f t="shared" si="549"/>
      </c>
      <c r="AE96" s="225">
        <f t="shared" si="479"/>
      </c>
      <c r="AF96" s="225">
        <f t="shared" si="408"/>
      </c>
      <c r="AG96" s="225">
        <f t="shared" si="127"/>
      </c>
      <c r="AH96" s="225">
        <f t="shared" si="2"/>
      </c>
      <c r="AI96" s="225">
        <f t="shared" si="1147"/>
      </c>
      <c r="AJ96" s="224"/>
      <c r="AK96" s="224">
        <f>AK77+AK82+AK87+AK95+AK72+AK93</f>
      </c>
      <c r="AL96" s="224">
        <f>AL77+AL82+AL87+AL95+AL72+AL93</f>
      </c>
      <c r="AM96" s="224">
        <f>AM77+AM82+AM87+AM95+AM72+AM93</f>
      </c>
      <c r="AN96" s="224">
        <f>AN77+AN82+AN87+AN95+AN72+AN93</f>
      </c>
      <c r="AO96" s="224">
        <f>AO77+AO82+AO87+AO95+AO72+AO93</f>
      </c>
      <c r="AP96" s="224">
        <f>AP77+AP82+AP87+AP95+AP72+AP93</f>
      </c>
      <c r="AQ96" s="224">
        <f>AQ77+AQ82+AQ87+AQ95+AQ72+AQ93</f>
      </c>
      <c r="AR96" s="224">
        <f>AR77+AR82+AR87+AR95+AR72+AR93</f>
      </c>
      <c r="AS96" s="224">
        <f>AS77+AS82+AS87+AS95+AS72+AS93</f>
      </c>
      <c r="AT96" s="224">
        <f>AT77+AT82+AT87+AT95+AT72+AT93</f>
      </c>
      <c r="AU96" s="224">
        <f>AU77+AU82+AU87+AU95+AU72+AU93</f>
      </c>
      <c r="AV96" s="229"/>
      <c r="AW96" s="229"/>
      <c r="AX96" s="224">
        <f>AX77+AX82+AX87+AX95+AX72+AX93</f>
      </c>
    </row>
    <row r="97">
      <c r="A97" s="136"/>
      <c r="B97" s="137" t="s">
        <v>120</v>
      </c>
      <c r="C97" s="137"/>
      <c r="D97" s="137"/>
      <c r="E97" s="137"/>
      <c r="F97" s="138" t="s">
        <v>121</v>
      </c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9" t="s">
        <v>122</v>
      </c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  <c r="AK97" s="139"/>
      <c r="AL97" s="139"/>
      <c r="AM97" s="139"/>
      <c r="AN97" s="139"/>
      <c r="AO97" s="139"/>
      <c r="AP97" s="139"/>
      <c r="AQ97" s="139"/>
      <c r="AR97" s="139"/>
      <c r="AS97" s="139"/>
      <c r="AT97" s="139"/>
      <c r="AU97" s="139"/>
      <c r="AV97" s="140" t="s">
        <v>123</v>
      </c>
      <c r="AW97" s="140"/>
      <c r="AX97" s="141" t="s">
        <v>124</v>
      </c>
    </row>
    <row r="98">
      <c r="A98" s="136"/>
      <c r="B98" s="137"/>
      <c r="C98" s="137"/>
      <c r="D98" s="137"/>
      <c r="E98" s="137"/>
      <c r="F98" s="142" t="s">
        <v>125</v>
      </c>
      <c r="G98" s="142"/>
      <c r="H98" s="142"/>
      <c r="I98" s="142"/>
      <c r="J98" s="143" t="s">
        <v>126</v>
      </c>
      <c r="K98" s="143"/>
      <c r="L98" s="143"/>
      <c r="M98" s="143"/>
      <c r="N98" s="143"/>
      <c r="O98" s="143"/>
      <c r="P98" s="143"/>
      <c r="Q98" s="143"/>
      <c r="R98" s="143"/>
      <c r="S98" s="143"/>
      <c r="T98" s="144" t="s">
        <v>127</v>
      </c>
      <c r="U98" s="144"/>
      <c r="V98" s="144"/>
      <c r="W98" s="144"/>
      <c r="X98" s="144"/>
      <c r="Y98" s="144"/>
      <c r="Z98" s="145" t="s">
        <v>128</v>
      </c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6" t="s">
        <v>129</v>
      </c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7"/>
      <c r="AW98" s="148"/>
      <c r="AX98" s="141"/>
    </row>
    <row r="99">
      <c r="A99" s="136"/>
      <c r="B99" s="149" t="s">
        <v>130</v>
      </c>
      <c r="C99" s="150" t="s">
        <v>131</v>
      </c>
      <c r="D99" s="151" t="s">
        <v>132</v>
      </c>
      <c r="E99" s="152" t="s">
        <v>133</v>
      </c>
      <c r="F99" s="153" t="s">
        <v>134</v>
      </c>
      <c r="G99" s="142" t="s">
        <v>135</v>
      </c>
      <c r="H99" s="154" t="s">
        <v>136</v>
      </c>
      <c r="I99" s="155" t="s">
        <v>137</v>
      </c>
      <c r="J99" s="156" t="s">
        <v>138</v>
      </c>
      <c r="K99" s="157" t="s">
        <v>139</v>
      </c>
      <c r="L99" s="158" t="s">
        <v>140</v>
      </c>
      <c r="M99" s="157" t="s">
        <v>141</v>
      </c>
      <c r="N99" s="157" t="s">
        <v>142</v>
      </c>
      <c r="O99" s="157" t="s">
        <v>143</v>
      </c>
      <c r="P99" s="159" t="s">
        <v>144</v>
      </c>
      <c r="Q99" s="157" t="s">
        <v>145</v>
      </c>
      <c r="R99" s="156" t="s">
        <v>146</v>
      </c>
      <c r="S99" s="160" t="s">
        <v>147</v>
      </c>
      <c r="T99" s="144" t="s">
        <v>148</v>
      </c>
      <c r="U99" s="144" t="s">
        <v>149</v>
      </c>
      <c r="V99" s="144" t="s">
        <v>150</v>
      </c>
      <c r="W99" s="161" t="s">
        <v>151</v>
      </c>
      <c r="X99" s="144" t="s">
        <v>152</v>
      </c>
      <c r="Y99" s="162" t="s">
        <v>153</v>
      </c>
      <c r="Z99" s="163" t="s">
        <v>154</v>
      </c>
      <c r="AA99" s="164" t="s">
        <v>155</v>
      </c>
      <c r="AB99" s="165" t="s">
        <v>156</v>
      </c>
      <c r="AC99" s="164" t="s">
        <v>157</v>
      </c>
      <c r="AD99" s="164" t="s">
        <v>158</v>
      </c>
      <c r="AE99" s="166" t="s">
        <v>159</v>
      </c>
      <c r="AF99" s="164" t="s">
        <v>160</v>
      </c>
      <c r="AG99" s="164" t="s">
        <v>161</v>
      </c>
      <c r="AH99" s="164" t="s">
        <v>162</v>
      </c>
      <c r="AI99" s="166" t="s">
        <v>163</v>
      </c>
      <c r="AJ99" s="166" t="s">
        <v>164</v>
      </c>
      <c r="AK99" s="146" t="s">
        <v>165</v>
      </c>
      <c r="AL99" s="167" t="s">
        <v>166</v>
      </c>
      <c r="AM99" s="167" t="s">
        <v>167</v>
      </c>
      <c r="AN99" s="167" t="s">
        <v>168</v>
      </c>
      <c r="AO99" s="167" t="s">
        <v>169</v>
      </c>
      <c r="AP99" s="167" t="s">
        <v>170</v>
      </c>
      <c r="AQ99" s="146" t="s">
        <v>171</v>
      </c>
      <c r="AR99" s="146" t="s">
        <v>172</v>
      </c>
      <c r="AS99" s="146" t="s">
        <v>173</v>
      </c>
      <c r="AT99" s="146" t="s">
        <v>174</v>
      </c>
      <c r="AU99" s="146" t="s">
        <v>175</v>
      </c>
      <c r="AV99" s="147"/>
      <c r="AW99" s="148"/>
      <c r="AX99" s="141" t="s">
        <v>176</v>
      </c>
    </row>
    <row r="100">
      <c r="A100" s="168" t="s">
        <v>215</v>
      </c>
      <c r="B100" s="210" t="s">
        <v>213</v>
      </c>
      <c r="C100" s="170" t="s">
        <v>179</v>
      </c>
      <c r="D100" s="171" t="s">
        <v>180</v>
      </c>
      <c r="E100" s="172" t="s">
        <v>181</v>
      </c>
      <c r="F100" s="173">
        <f t="shared" ref="F100:F103" si="175">G100+H100+I100</f>
      </c>
      <c r="G100" s="174">
        <v>936.77</v>
      </c>
      <c r="H100" s="230">
        <v>885.48</v>
      </c>
      <c r="I100" s="176">
        <v>0</v>
      </c>
      <c r="J100" s="177">
        <v>2</v>
      </c>
      <c r="K100" s="178">
        <v>3429.860000000015</v>
      </c>
      <c r="L100" s="179">
        <v>0</v>
      </c>
      <c r="M100" s="178">
        <v>0</v>
      </c>
      <c r="N100" s="180">
        <v>0</v>
      </c>
      <c r="O100" s="181">
        <f t="shared" ref="O100:O102" si="41">N100/R100</f>
      </c>
      <c r="P100" s="176"/>
      <c r="Q100" s="182">
        <f t="shared" ref="Q100:Q102" si="1186">P100/R100</f>
      </c>
      <c r="R100" s="177">
        <f t="shared" ref="R100:R103" si="825">J100+L100</f>
      </c>
      <c r="S100" s="178">
        <f t="shared" ref="S100:S103" si="975">K100+M100</f>
      </c>
      <c r="T100" s="183">
        <f t="shared" ref="T100:T128" si="596">S100/F100</f>
      </c>
      <c r="U100" s="183">
        <f t="shared" ref="U100:U128" si="518">S100/(F100+(AX100*500)+F100*3%)</f>
      </c>
      <c r="V100" s="183">
        <f t="shared" ref="V100:V128" si="448">S100/R100</f>
      </c>
      <c r="W100" s="184">
        <v>2</v>
      </c>
      <c r="X100" s="183">
        <f t="shared" ref="X100:X117" si="364">F100/W100</f>
      </c>
      <c r="Y100" s="183">
        <f t="shared" ref="Y100:Y117" si="316">F100/R100</f>
      </c>
      <c r="Z100" s="183">
        <f t="shared" ref="Z100:Z117" si="83">F100/AL100</f>
      </c>
      <c r="AA100" s="183">
        <f t="shared" ref="AA100:AA128" si="1264">F100/AK100*1000</f>
      </c>
      <c r="AB100" s="183">
        <f t="shared" ref="AB100:AB128" si="1113">F100/AN100</f>
      </c>
      <c r="AC100" s="181">
        <f t="shared" ref="AC100:AC128" si="628">AL100/AK100</f>
      </c>
      <c r="AD100" s="181">
        <f t="shared" ref="AD100:AD128" si="550">AN100/AM100</f>
      </c>
      <c r="AE100" s="181">
        <f t="shared" ref="AE100:AE128" si="480">AP100/AM100</f>
      </c>
      <c r="AF100" s="181">
        <f t="shared" ref="AF100:AF128" si="409">R100/AP100</f>
      </c>
      <c r="AG100" s="181">
        <f t="shared" ref="AG100:AG128" si="128">AR100/AN100</f>
      </c>
      <c r="AH100" s="181">
        <f t="shared" ref="AH100:AH128" si="3">R100/AR100</f>
      </c>
      <c r="AI100" s="181">
        <f t="shared" ref="AI100:AI128" si="1148">AQ100/AP100</f>
      </c>
      <c r="AJ100" s="180">
        <v>51</v>
      </c>
      <c r="AK100" s="185">
        <v>23039</v>
      </c>
      <c r="AL100" s="187">
        <v>560</v>
      </c>
      <c r="AM100" s="187">
        <v>618</v>
      </c>
      <c r="AN100" s="187">
        <v>64</v>
      </c>
      <c r="AO100" s="232">
        <v>21</v>
      </c>
      <c r="AP100" s="187">
        <v>67</v>
      </c>
      <c r="AQ100" s="188">
        <v>74</v>
      </c>
      <c r="AR100" s="189">
        <v>2</v>
      </c>
      <c r="AS100" s="177">
        <v>6</v>
      </c>
      <c r="AT100" s="177">
        <v>3</v>
      </c>
      <c r="AU100" s="180">
        <v>25</v>
      </c>
      <c r="AV100" s="190"/>
      <c r="AW100" s="190"/>
      <c r="AX100" s="191">
        <f t="shared" ref="AX100:AX103" si="675">COUNT(AU100)</f>
      </c>
    </row>
    <row r="101">
      <c r="A101" s="168"/>
      <c r="B101" s="210" t="s">
        <v>213</v>
      </c>
      <c r="C101" s="192" t="s">
        <v>179</v>
      </c>
      <c r="D101" s="171" t="s">
        <v>180</v>
      </c>
      <c r="E101" s="193" t="s">
        <v>182</v>
      </c>
      <c r="F101" s="194">
        <f t="shared" si="175"/>
      </c>
      <c r="G101" s="195">
        <v>466.05</v>
      </c>
      <c r="H101" s="195">
        <v>689.23</v>
      </c>
      <c r="I101" s="196">
        <v>0</v>
      </c>
      <c r="J101" s="180">
        <v>3</v>
      </c>
      <c r="K101" s="197">
        <v>7097.809999999998</v>
      </c>
      <c r="L101" s="189">
        <v>0</v>
      </c>
      <c r="M101" s="197">
        <v>0</v>
      </c>
      <c r="N101" s="180">
        <v>0</v>
      </c>
      <c r="O101" s="181">
        <f t="shared" si="41"/>
      </c>
      <c r="P101" s="176"/>
      <c r="Q101" s="182">
        <f t="shared" si="1186"/>
      </c>
      <c r="R101" s="177">
        <f t="shared" si="825"/>
      </c>
      <c r="S101" s="178">
        <f t="shared" si="975"/>
      </c>
      <c r="T101" s="183">
        <f t="shared" si="596"/>
      </c>
      <c r="U101" s="183">
        <f t="shared" si="518"/>
      </c>
      <c r="V101" s="183">
        <f t="shared" si="448"/>
      </c>
      <c r="W101" s="184">
        <v>3</v>
      </c>
      <c r="X101" s="183">
        <f t="shared" si="364"/>
      </c>
      <c r="Y101" s="183">
        <f t="shared" si="316"/>
      </c>
      <c r="Z101" s="183">
        <f t="shared" si="83"/>
      </c>
      <c r="AA101" s="183">
        <f t="shared" si="1264"/>
      </c>
      <c r="AB101" s="183">
        <f t="shared" si="1113"/>
      </c>
      <c r="AC101" s="181">
        <f t="shared" si="628"/>
      </c>
      <c r="AD101" s="181">
        <f t="shared" si="550"/>
      </c>
      <c r="AE101" s="181">
        <f t="shared" si="480"/>
      </c>
      <c r="AF101" s="181">
        <f t="shared" si="409"/>
      </c>
      <c r="AG101" s="181">
        <f t="shared" si="128"/>
      </c>
      <c r="AH101" s="181">
        <f t="shared" si="3"/>
      </c>
      <c r="AI101" s="181">
        <f t="shared" si="1148"/>
      </c>
      <c r="AJ101" s="180">
        <v>54</v>
      </c>
      <c r="AK101" s="177">
        <v>15833</v>
      </c>
      <c r="AL101" s="199">
        <v>423</v>
      </c>
      <c r="AM101" s="199">
        <v>472</v>
      </c>
      <c r="AN101" s="199">
        <v>65</v>
      </c>
      <c r="AO101" s="198">
        <v>12</v>
      </c>
      <c r="AP101" s="231">
        <v>34</v>
      </c>
      <c r="AQ101" s="189">
        <v>47</v>
      </c>
      <c r="AR101" s="189">
        <v>3</v>
      </c>
      <c r="AS101" s="177">
        <v>3</v>
      </c>
      <c r="AT101" s="177">
        <v>1</v>
      </c>
      <c r="AU101" s="180">
        <v>21</v>
      </c>
      <c r="AV101" s="190"/>
      <c r="AW101" s="190"/>
      <c r="AX101" s="191">
        <f t="shared" si="675"/>
      </c>
    </row>
    <row r="102">
      <c r="A102" s="168"/>
      <c r="B102" s="200" t="s">
        <v>183</v>
      </c>
      <c r="C102" s="192" t="s">
        <v>179</v>
      </c>
      <c r="D102" s="171" t="s">
        <v>180</v>
      </c>
      <c r="E102" s="201" t="s">
        <v>184</v>
      </c>
      <c r="F102" s="194">
        <f t="shared" si="175"/>
      </c>
      <c r="G102" s="197">
        <v>625.57</v>
      </c>
      <c r="H102" s="178">
        <v>620.09</v>
      </c>
      <c r="I102" s="219">
        <v>0</v>
      </c>
      <c r="J102" s="180">
        <v>5</v>
      </c>
      <c r="K102" s="197">
        <v>12200.76999999999</v>
      </c>
      <c r="L102" s="189">
        <v>0</v>
      </c>
      <c r="M102" s="197">
        <v>0</v>
      </c>
      <c r="N102" s="180">
        <v>0</v>
      </c>
      <c r="O102" s="181">
        <f t="shared" si="41"/>
      </c>
      <c r="P102" s="176"/>
      <c r="Q102" s="182">
        <f t="shared" si="1186"/>
      </c>
      <c r="R102" s="177">
        <f t="shared" si="825"/>
      </c>
      <c r="S102" s="178">
        <f t="shared" si="975"/>
      </c>
      <c r="T102" s="183">
        <f t="shared" si="596"/>
      </c>
      <c r="U102" s="183">
        <f t="shared" si="518"/>
      </c>
      <c r="V102" s="183">
        <f t="shared" si="448"/>
      </c>
      <c r="W102" s="184">
        <v>5</v>
      </c>
      <c r="X102" s="183">
        <f t="shared" si="364"/>
      </c>
      <c r="Y102" s="183">
        <f t="shared" si="316"/>
      </c>
      <c r="Z102" s="183">
        <f t="shared" si="83"/>
      </c>
      <c r="AA102" s="183">
        <f t="shared" si="1264"/>
      </c>
      <c r="AB102" s="183">
        <f t="shared" si="1113"/>
      </c>
      <c r="AC102" s="181">
        <f t="shared" si="628"/>
      </c>
      <c r="AD102" s="181">
        <f t="shared" si="550"/>
      </c>
      <c r="AE102" s="181">
        <f t="shared" si="480"/>
      </c>
      <c r="AF102" s="181">
        <f t="shared" si="409"/>
      </c>
      <c r="AG102" s="181">
        <f t="shared" si="128"/>
      </c>
      <c r="AH102" s="181">
        <f t="shared" si="3"/>
      </c>
      <c r="AI102" s="181">
        <f t="shared" si="1148"/>
      </c>
      <c r="AJ102" s="180">
        <v>56</v>
      </c>
      <c r="AK102" s="177">
        <v>15183</v>
      </c>
      <c r="AL102" s="177">
        <v>386</v>
      </c>
      <c r="AM102" s="177">
        <v>413</v>
      </c>
      <c r="AN102" s="177">
        <v>51</v>
      </c>
      <c r="AO102" s="189">
        <v>14</v>
      </c>
      <c r="AP102" s="177">
        <v>48</v>
      </c>
      <c r="AQ102" s="189">
        <v>58</v>
      </c>
      <c r="AR102" s="189">
        <v>6</v>
      </c>
      <c r="AS102" s="180">
        <v>13</v>
      </c>
      <c r="AT102" s="180">
        <v>1</v>
      </c>
      <c r="AU102" s="180">
        <v>14</v>
      </c>
      <c r="AV102" s="190"/>
      <c r="AW102" s="190"/>
      <c r="AX102" s="191">
        <f t="shared" si="675"/>
      </c>
    </row>
    <row r="103">
      <c r="A103" s="168"/>
      <c r="B103" s="200" t="s">
        <v>183</v>
      </c>
      <c r="C103" s="192" t="s">
        <v>179</v>
      </c>
      <c r="D103" s="171" t="s">
        <v>180</v>
      </c>
      <c r="E103" s="201" t="s">
        <v>185</v>
      </c>
      <c r="F103" s="194">
        <f t="shared" si="175"/>
      </c>
      <c r="G103" s="197">
        <v>226.44</v>
      </c>
      <c r="H103" s="178">
        <v>265.09</v>
      </c>
      <c r="I103" s="196">
        <v>0</v>
      </c>
      <c r="J103" s="180">
        <v>0</v>
      </c>
      <c r="K103" s="197">
        <v>0</v>
      </c>
      <c r="L103" s="189">
        <v>0</v>
      </c>
      <c r="M103" s="197">
        <v>0</v>
      </c>
      <c r="N103" s="180">
        <v>0</v>
      </c>
      <c r="O103" s="181" t="str">
        <v>#DIV/0!</v>
      </c>
      <c r="P103" s="176"/>
      <c r="Q103" s="182" t="str">
        <v>#DIV/0!</v>
      </c>
      <c r="R103" s="177">
        <f t="shared" si="825"/>
      </c>
      <c r="S103" s="178">
        <f t="shared" si="975"/>
      </c>
      <c r="T103" s="183">
        <f t="shared" si="596"/>
      </c>
      <c r="U103" s="183">
        <f t="shared" si="518"/>
      </c>
      <c r="V103" s="183">
        <f t="shared" si="448"/>
      </c>
      <c r="W103" s="184">
        <v>0</v>
      </c>
      <c r="X103" s="183">
        <f t="shared" si="364"/>
      </c>
      <c r="Y103" s="183">
        <f t="shared" si="316"/>
      </c>
      <c r="Z103" s="183">
        <f t="shared" si="83"/>
      </c>
      <c r="AA103" s="183">
        <f t="shared" si="1264"/>
      </c>
      <c r="AB103" s="183">
        <f t="shared" si="1113"/>
      </c>
      <c r="AC103" s="181">
        <f t="shared" si="628"/>
      </c>
      <c r="AD103" s="181">
        <f t="shared" si="550"/>
      </c>
      <c r="AE103" s="181">
        <f t="shared" si="480"/>
      </c>
      <c r="AF103" s="181">
        <f t="shared" si="409"/>
      </c>
      <c r="AG103" s="181">
        <f t="shared" si="128"/>
      </c>
      <c r="AH103" s="181">
        <f t="shared" si="3"/>
      </c>
      <c r="AI103" s="181">
        <f t="shared" si="1148"/>
      </c>
      <c r="AJ103" s="180">
        <v>57</v>
      </c>
      <c r="AK103" s="177">
        <v>7797</v>
      </c>
      <c r="AL103" s="177">
        <v>213</v>
      </c>
      <c r="AM103" s="177">
        <v>256</v>
      </c>
      <c r="AN103" s="180">
        <v>29</v>
      </c>
      <c r="AO103" s="189">
        <v>4</v>
      </c>
      <c r="AP103" s="177">
        <v>14</v>
      </c>
      <c r="AQ103" s="189">
        <v>24</v>
      </c>
      <c r="AR103" s="189">
        <v>0</v>
      </c>
      <c r="AS103" s="180">
        <v>6</v>
      </c>
      <c r="AT103" s="180">
        <v>0</v>
      </c>
      <c r="AU103" s="180">
        <v>2</v>
      </c>
      <c r="AV103" s="190"/>
      <c r="AW103" s="190"/>
      <c r="AX103" s="191">
        <f t="shared" si="675"/>
      </c>
    </row>
    <row r="104">
      <c r="A104" s="168"/>
      <c r="B104" s="202" t="s">
        <v>186</v>
      </c>
      <c r="C104" s="202"/>
      <c r="D104" s="202"/>
      <c r="E104" s="202"/>
      <c r="F104" s="203">
        <f>SUM(F100:F103)</f>
      </c>
      <c r="G104" s="203">
        <f>SUM(G100:G103)</f>
      </c>
      <c r="H104" s="203">
        <f>SUM(H100:H103)</f>
      </c>
      <c r="I104" s="196">
        <f>SUM(I100:I103)</f>
      </c>
      <c r="J104" s="204">
        <f>SUM(J100:J103)</f>
      </c>
      <c r="K104" s="203">
        <f>SUM(K100:K103)</f>
      </c>
      <c r="L104" s="203">
        <f>SUM(L100:L103)</f>
      </c>
      <c r="M104" s="203">
        <f>SUM(M100:M103)</f>
      </c>
      <c r="N104" s="204">
        <f>SUM(N100:N103)</f>
      </c>
      <c r="O104" s="205">
        <f t="shared" ref="O104:O128" si="42">N104/R104</f>
      </c>
      <c r="P104" s="206">
        <f>SUM(P100:P103)</f>
      </c>
      <c r="Q104" s="182">
        <f t="shared" ref="Q104:Q128" si="1187">P104/R104</f>
      </c>
      <c r="R104" s="204">
        <f>SUM(R100:R103)</f>
      </c>
      <c r="S104" s="203">
        <f>SUM(S100:S103)</f>
      </c>
      <c r="T104" s="207">
        <f t="shared" si="596"/>
      </c>
      <c r="U104" s="207">
        <f t="shared" si="518"/>
      </c>
      <c r="V104" s="207">
        <f t="shared" si="448"/>
      </c>
      <c r="W104" s="208">
        <f>SUM(W100:W103)</f>
      </c>
      <c r="X104" s="207">
        <f t="shared" si="364"/>
      </c>
      <c r="Y104" s="207">
        <f t="shared" si="316"/>
      </c>
      <c r="Z104" s="207">
        <f t="shared" si="83"/>
      </c>
      <c r="AA104" s="207">
        <f t="shared" si="1264"/>
      </c>
      <c r="AB104" s="207">
        <f t="shared" si="1113"/>
      </c>
      <c r="AC104" s="205">
        <f t="shared" si="628"/>
      </c>
      <c r="AD104" s="205">
        <f t="shared" si="550"/>
      </c>
      <c r="AE104" s="205">
        <f t="shared" si="480"/>
      </c>
      <c r="AF104" s="205">
        <f t="shared" si="409"/>
      </c>
      <c r="AG104" s="205">
        <f t="shared" si="128"/>
      </c>
      <c r="AH104" s="205">
        <f t="shared" si="3"/>
      </c>
      <c r="AI104" s="205">
        <f t="shared" si="1148"/>
      </c>
      <c r="AJ104" s="204">
        <f>AVERAGE(AJ100:AJ103)</f>
      </c>
      <c r="AK104" s="204">
        <f>SUM(AK100:AK103)</f>
      </c>
      <c r="AL104" s="204">
        <f>SUM(AL100:AL103)</f>
      </c>
      <c r="AM104" s="204">
        <f>SUM(AM100:AM103)</f>
      </c>
      <c r="AN104" s="204">
        <f>SUM(AN100:AN103)</f>
      </c>
      <c r="AO104" s="204">
        <f>SUM(AO100:AO103)</f>
      </c>
      <c r="AP104" s="204">
        <f>SUM(AP100:AP103)</f>
      </c>
      <c r="AQ104" s="204">
        <f>SUM(AQ100:AQ103)</f>
      </c>
      <c r="AR104" s="204">
        <f>SUM(AR100:AR103)</f>
      </c>
      <c r="AS104" s="204">
        <f>SUM(AS100:AS103)</f>
      </c>
      <c r="AT104" s="204">
        <f>SUM(AT100:AT103)</f>
      </c>
      <c r="AU104" s="204">
        <f>SUM(AU100:AU103)</f>
      </c>
      <c r="AV104" s="209"/>
      <c r="AW104" s="209"/>
      <c r="AX104" s="204">
        <f>SUM(AX100:AX103)</f>
      </c>
    </row>
    <row r="105">
      <c r="A105" s="168"/>
      <c r="B105" s="210" t="s">
        <v>187</v>
      </c>
      <c r="C105" s="170" t="s">
        <v>179</v>
      </c>
      <c r="D105" s="211" t="s">
        <v>204</v>
      </c>
      <c r="E105" s="212" t="s">
        <v>189</v>
      </c>
      <c r="F105" s="178">
        <f t="shared" ref="F105:F108" si="176">G105+H105+I105</f>
      </c>
      <c r="G105" s="216">
        <v>1242.1</v>
      </c>
      <c r="H105" s="178">
        <v>1383.51</v>
      </c>
      <c r="I105" s="176">
        <v>0</v>
      </c>
      <c r="J105" s="180">
        <v>1</v>
      </c>
      <c r="K105" s="197">
        <v>1994.85</v>
      </c>
      <c r="L105" s="189">
        <v>0</v>
      </c>
      <c r="M105" s="197">
        <v>0</v>
      </c>
      <c r="N105" s="180">
        <v>0</v>
      </c>
      <c r="O105" s="181">
        <f t="shared" si="42"/>
      </c>
      <c r="P105" s="176"/>
      <c r="Q105" s="182">
        <f t="shared" si="1187"/>
      </c>
      <c r="R105" s="177">
        <f t="shared" ref="R105:R108" si="826">J105+L105</f>
      </c>
      <c r="S105" s="178">
        <f t="shared" ref="S105:S108" si="976">K105+M105</f>
      </c>
      <c r="T105" s="183">
        <f t="shared" si="596"/>
      </c>
      <c r="U105" s="183">
        <f t="shared" si="518"/>
      </c>
      <c r="V105" s="183">
        <f t="shared" si="448"/>
      </c>
      <c r="W105" s="184">
        <v>1</v>
      </c>
      <c r="X105" s="183">
        <f t="shared" si="364"/>
      </c>
      <c r="Y105" s="183">
        <f t="shared" si="316"/>
      </c>
      <c r="Z105" s="183">
        <f t="shared" si="83"/>
      </c>
      <c r="AA105" s="183">
        <f t="shared" si="1264"/>
      </c>
      <c r="AB105" s="183">
        <f t="shared" si="1113"/>
      </c>
      <c r="AC105" s="181">
        <f t="shared" si="628"/>
      </c>
      <c r="AD105" s="181">
        <f t="shared" si="550"/>
      </c>
      <c r="AE105" s="181">
        <f t="shared" si="480"/>
      </c>
      <c r="AF105" s="181">
        <f t="shared" si="409"/>
      </c>
      <c r="AG105" s="181">
        <f t="shared" si="128"/>
      </c>
      <c r="AH105" s="181">
        <f t="shared" si="3"/>
      </c>
      <c r="AI105" s="181">
        <f t="shared" si="1148"/>
      </c>
      <c r="AJ105" s="180">
        <v>37</v>
      </c>
      <c r="AK105" s="177">
        <v>29584</v>
      </c>
      <c r="AL105" s="177">
        <v>711</v>
      </c>
      <c r="AM105" s="177">
        <v>775</v>
      </c>
      <c r="AN105" s="177">
        <v>101</v>
      </c>
      <c r="AO105" s="189">
        <v>14</v>
      </c>
      <c r="AP105" s="177">
        <v>41</v>
      </c>
      <c r="AQ105" s="179">
        <v>87</v>
      </c>
      <c r="AR105" s="189">
        <v>1</v>
      </c>
      <c r="AS105" s="177">
        <v>5</v>
      </c>
      <c r="AT105" s="177">
        <v>0</v>
      </c>
      <c r="AU105" s="177">
        <v>24</v>
      </c>
      <c r="AV105" s="190"/>
      <c r="AW105" s="190"/>
      <c r="AX105" s="191">
        <f t="shared" ref="AX105:AX108" si="676">COUNT(AU105)</f>
      </c>
    </row>
    <row r="106">
      <c r="A106" s="168"/>
      <c r="B106" s="210" t="s">
        <v>187</v>
      </c>
      <c r="C106" s="192" t="s">
        <v>179</v>
      </c>
      <c r="D106" s="211" t="s">
        <v>204</v>
      </c>
      <c r="E106" s="212" t="s">
        <v>190</v>
      </c>
      <c r="F106" s="178">
        <f t="shared" si="176"/>
      </c>
      <c r="G106" s="214">
        <v>2381.79</v>
      </c>
      <c r="H106" s="195">
        <v>2614.25</v>
      </c>
      <c r="I106" s="176">
        <v>0</v>
      </c>
      <c r="J106" s="177">
        <v>8</v>
      </c>
      <c r="K106" s="178">
        <v>18178.88</v>
      </c>
      <c r="L106" s="179">
        <v>0</v>
      </c>
      <c r="M106" s="178">
        <v>0</v>
      </c>
      <c r="N106" s="180">
        <v>0</v>
      </c>
      <c r="O106" s="181">
        <f t="shared" si="42"/>
      </c>
      <c r="P106" s="176"/>
      <c r="Q106" s="182">
        <f t="shared" si="1187"/>
      </c>
      <c r="R106" s="177">
        <f t="shared" si="826"/>
      </c>
      <c r="S106" s="178">
        <f t="shared" si="976"/>
      </c>
      <c r="T106" s="183">
        <f t="shared" si="596"/>
      </c>
      <c r="U106" s="183">
        <f t="shared" si="518"/>
      </c>
      <c r="V106" s="183">
        <f t="shared" si="448"/>
      </c>
      <c r="W106" s="184">
        <v>7</v>
      </c>
      <c r="X106" s="183">
        <f t="shared" si="364"/>
      </c>
      <c r="Y106" s="183">
        <f t="shared" si="316"/>
      </c>
      <c r="Z106" s="183">
        <f t="shared" si="83"/>
      </c>
      <c r="AA106" s="183">
        <f t="shared" si="1264"/>
      </c>
      <c r="AB106" s="183">
        <f t="shared" si="1113"/>
      </c>
      <c r="AC106" s="181">
        <f t="shared" si="628"/>
      </c>
      <c r="AD106" s="181">
        <f t="shared" si="550"/>
      </c>
      <c r="AE106" s="181">
        <f t="shared" si="480"/>
      </c>
      <c r="AF106" s="181">
        <f t="shared" si="409"/>
      </c>
      <c r="AG106" s="181">
        <f t="shared" si="128"/>
      </c>
      <c r="AH106" s="181">
        <f t="shared" si="3"/>
      </c>
      <c r="AI106" s="181">
        <f t="shared" si="1148"/>
      </c>
      <c r="AJ106" s="180">
        <v>43</v>
      </c>
      <c r="AK106" s="177">
        <v>48595</v>
      </c>
      <c r="AL106" s="177">
        <v>1218</v>
      </c>
      <c r="AM106" s="177">
        <v>1264</v>
      </c>
      <c r="AN106" s="177">
        <v>209</v>
      </c>
      <c r="AO106" s="189">
        <v>35</v>
      </c>
      <c r="AP106" s="177">
        <v>98</v>
      </c>
      <c r="AQ106" s="179">
        <v>174</v>
      </c>
      <c r="AR106" s="189">
        <v>9</v>
      </c>
      <c r="AS106" s="180">
        <v>13</v>
      </c>
      <c r="AT106" s="177">
        <v>6</v>
      </c>
      <c r="AU106" s="177">
        <v>47</v>
      </c>
      <c r="AV106" s="190"/>
      <c r="AW106" s="190"/>
      <c r="AX106" s="191">
        <f t="shared" si="676"/>
      </c>
    </row>
    <row r="107">
      <c r="A107" s="168"/>
      <c r="B107" s="210" t="s">
        <v>187</v>
      </c>
      <c r="C107" s="192" t="s">
        <v>179</v>
      </c>
      <c r="D107" s="211" t="s">
        <v>204</v>
      </c>
      <c r="E107" s="212" t="s">
        <v>191</v>
      </c>
      <c r="F107" s="178">
        <f t="shared" si="176"/>
      </c>
      <c r="G107" s="213">
        <v>3021.98</v>
      </c>
      <c r="H107" s="178">
        <v>3300.34</v>
      </c>
      <c r="I107" s="176">
        <v>0</v>
      </c>
      <c r="J107" s="180">
        <v>5</v>
      </c>
      <c r="K107" s="197">
        <v>12754.179999999997</v>
      </c>
      <c r="L107" s="189">
        <v>0</v>
      </c>
      <c r="M107" s="197">
        <v>0</v>
      </c>
      <c r="N107" s="180">
        <v>0</v>
      </c>
      <c r="O107" s="181">
        <f t="shared" si="42"/>
      </c>
      <c r="P107" s="176"/>
      <c r="Q107" s="182">
        <f t="shared" si="1187"/>
      </c>
      <c r="R107" s="177">
        <f t="shared" si="826"/>
      </c>
      <c r="S107" s="178">
        <f t="shared" si="976"/>
      </c>
      <c r="T107" s="183">
        <f t="shared" si="596"/>
      </c>
      <c r="U107" s="183">
        <f t="shared" si="518"/>
      </c>
      <c r="V107" s="183">
        <f t="shared" si="448"/>
      </c>
      <c r="W107" s="184">
        <v>4</v>
      </c>
      <c r="X107" s="183">
        <f t="shared" si="364"/>
      </c>
      <c r="Y107" s="183">
        <f t="shared" si="316"/>
      </c>
      <c r="Z107" s="183">
        <f t="shared" si="83"/>
      </c>
      <c r="AA107" s="183">
        <f t="shared" si="1264"/>
      </c>
      <c r="AB107" s="183">
        <f t="shared" si="1113"/>
      </c>
      <c r="AC107" s="181">
        <f t="shared" si="628"/>
      </c>
      <c r="AD107" s="181">
        <f t="shared" si="550"/>
      </c>
      <c r="AE107" s="181">
        <f t="shared" si="480"/>
      </c>
      <c r="AF107" s="181">
        <f t="shared" si="409"/>
      </c>
      <c r="AG107" s="181">
        <f t="shared" si="128"/>
      </c>
      <c r="AH107" s="181">
        <f t="shared" si="3"/>
      </c>
      <c r="AI107" s="181">
        <f t="shared" si="1148"/>
      </c>
      <c r="AJ107" s="180">
        <v>47</v>
      </c>
      <c r="AK107" s="180">
        <v>57494</v>
      </c>
      <c r="AL107" s="177">
        <v>1264</v>
      </c>
      <c r="AM107" s="177">
        <v>1338</v>
      </c>
      <c r="AN107" s="177">
        <v>249</v>
      </c>
      <c r="AO107" s="189">
        <v>39</v>
      </c>
      <c r="AP107" s="177">
        <v>134</v>
      </c>
      <c r="AQ107" s="179">
        <v>226</v>
      </c>
      <c r="AR107" s="189">
        <v>8</v>
      </c>
      <c r="AS107" s="180">
        <v>11</v>
      </c>
      <c r="AT107" s="180">
        <v>1</v>
      </c>
      <c r="AU107" s="180">
        <v>54</v>
      </c>
      <c r="AV107" s="190"/>
      <c r="AW107" s="190"/>
      <c r="AX107" s="191">
        <f t="shared" si="676"/>
      </c>
    </row>
    <row r="108">
      <c r="A108" s="168"/>
      <c r="B108" s="210" t="s">
        <v>187</v>
      </c>
      <c r="C108" s="192" t="s">
        <v>179</v>
      </c>
      <c r="D108" s="211" t="s">
        <v>204</v>
      </c>
      <c r="E108" s="212" t="s">
        <v>192</v>
      </c>
      <c r="F108" s="178">
        <f t="shared" si="176"/>
      </c>
      <c r="G108" s="213">
        <v>3117.82</v>
      </c>
      <c r="H108" s="178">
        <v>3336.39</v>
      </c>
      <c r="I108" s="176">
        <v>0</v>
      </c>
      <c r="J108" s="180">
        <v>2</v>
      </c>
      <c r="K108" s="197">
        <v>5656.370000000003</v>
      </c>
      <c r="L108" s="189">
        <v>0</v>
      </c>
      <c r="M108" s="197">
        <v>0</v>
      </c>
      <c r="N108" s="180">
        <v>0</v>
      </c>
      <c r="O108" s="181">
        <f t="shared" si="42"/>
      </c>
      <c r="P108" s="176"/>
      <c r="Q108" s="182">
        <f t="shared" si="1187"/>
      </c>
      <c r="R108" s="177">
        <f t="shared" si="826"/>
      </c>
      <c r="S108" s="178">
        <f t="shared" si="976"/>
      </c>
      <c r="T108" s="183">
        <f t="shared" si="596"/>
      </c>
      <c r="U108" s="183">
        <f t="shared" si="518"/>
      </c>
      <c r="V108" s="183">
        <f t="shared" si="448"/>
      </c>
      <c r="W108" s="184">
        <v>1</v>
      </c>
      <c r="X108" s="183">
        <f t="shared" si="364"/>
      </c>
      <c r="Y108" s="183">
        <f t="shared" si="316"/>
      </c>
      <c r="Z108" s="183">
        <f t="shared" si="83"/>
      </c>
      <c r="AA108" s="183">
        <f t="shared" si="1264"/>
      </c>
      <c r="AB108" s="183">
        <f t="shared" si="1113"/>
      </c>
      <c r="AC108" s="181">
        <f t="shared" si="628"/>
      </c>
      <c r="AD108" s="181">
        <f t="shared" si="550"/>
      </c>
      <c r="AE108" s="181">
        <f t="shared" si="480"/>
      </c>
      <c r="AF108" s="181">
        <f t="shared" si="409"/>
      </c>
      <c r="AG108" s="181">
        <f t="shared" si="128"/>
      </c>
      <c r="AH108" s="181">
        <f t="shared" si="3"/>
      </c>
      <c r="AI108" s="181">
        <f t="shared" si="1148"/>
      </c>
      <c r="AJ108" s="180">
        <v>51</v>
      </c>
      <c r="AK108" s="177">
        <v>48043</v>
      </c>
      <c r="AL108" s="177">
        <v>974</v>
      </c>
      <c r="AM108" s="177">
        <v>1011</v>
      </c>
      <c r="AN108" s="177">
        <v>247</v>
      </c>
      <c r="AO108" s="189">
        <v>40</v>
      </c>
      <c r="AP108" s="177">
        <v>92</v>
      </c>
      <c r="AQ108" s="179">
        <v>182</v>
      </c>
      <c r="AR108" s="189">
        <v>3</v>
      </c>
      <c r="AS108" s="177">
        <v>15</v>
      </c>
      <c r="AT108" s="177">
        <v>2</v>
      </c>
      <c r="AU108" s="177">
        <v>51</v>
      </c>
      <c r="AV108" s="190"/>
      <c r="AW108" s="190"/>
      <c r="AX108" s="191">
        <f t="shared" si="676"/>
      </c>
    </row>
    <row r="109">
      <c r="A109" s="168"/>
      <c r="B109" s="202" t="s">
        <v>186</v>
      </c>
      <c r="C109" s="202"/>
      <c r="D109" s="202"/>
      <c r="E109" s="202"/>
      <c r="F109" s="203">
        <f>SUM(F105:F108)</f>
      </c>
      <c r="G109" s="203">
        <f>SUM(G105:G108)</f>
      </c>
      <c r="H109" s="203">
        <f>SUM(H105:H108)</f>
      </c>
      <c r="I109" s="196">
        <f>SUM(I105:I108)</f>
      </c>
      <c r="J109" s="204">
        <f>SUM(J105:J108)</f>
      </c>
      <c r="K109" s="215">
        <f>SUM(K105:K108)</f>
      </c>
      <c r="L109" s="215">
        <f>SUM(L105:L108)</f>
      </c>
      <c r="M109" s="215">
        <f>SUM(M105:M108)</f>
      </c>
      <c r="N109" s="215">
        <f>SUM(N105:N108)</f>
      </c>
      <c r="O109" s="205">
        <f t="shared" si="42"/>
      </c>
      <c r="P109" s="206">
        <f>SUM(P105:P108)</f>
      </c>
      <c r="Q109" s="182">
        <f t="shared" si="1187"/>
      </c>
      <c r="R109" s="204">
        <f>SUM(R105:R108)</f>
      </c>
      <c r="S109" s="203">
        <f>SUM(S105:S108)</f>
      </c>
      <c r="T109" s="207">
        <f t="shared" si="596"/>
      </c>
      <c r="U109" s="207">
        <f t="shared" si="518"/>
      </c>
      <c r="V109" s="207">
        <f t="shared" si="448"/>
      </c>
      <c r="W109" s="208">
        <f>SUM(W105:W108)</f>
      </c>
      <c r="X109" s="207">
        <f t="shared" si="364"/>
      </c>
      <c r="Y109" s="207">
        <f t="shared" si="316"/>
      </c>
      <c r="Z109" s="207">
        <f t="shared" si="83"/>
      </c>
      <c r="AA109" s="207">
        <f t="shared" si="1264"/>
      </c>
      <c r="AB109" s="207">
        <f t="shared" si="1113"/>
      </c>
      <c r="AC109" s="205">
        <f t="shared" si="628"/>
      </c>
      <c r="AD109" s="205">
        <f t="shared" si="550"/>
      </c>
      <c r="AE109" s="205">
        <f t="shared" si="480"/>
      </c>
      <c r="AF109" s="205">
        <f t="shared" si="409"/>
      </c>
      <c r="AG109" s="205">
        <f t="shared" si="128"/>
      </c>
      <c r="AH109" s="205">
        <f t="shared" si="3"/>
      </c>
      <c r="AI109" s="205">
        <f t="shared" si="1148"/>
      </c>
      <c r="AJ109" s="204">
        <f>AVERAGE(AJ105:AJ108)</f>
      </c>
      <c r="AK109" s="204">
        <f>SUM(AK105:AK108)</f>
      </c>
      <c r="AL109" s="204">
        <f>SUM(AL105:AL108)</f>
      </c>
      <c r="AM109" s="204">
        <f>SUM(AM105:AM108)</f>
      </c>
      <c r="AN109" s="204">
        <f>SUM(AN105:AN108)</f>
      </c>
      <c r="AO109" s="204">
        <f>SUM(AO105:AO108)</f>
      </c>
      <c r="AP109" s="204">
        <f>SUM(AP105:AP108)</f>
      </c>
      <c r="AQ109" s="204">
        <f>SUM(AQ105:AQ108)</f>
      </c>
      <c r="AR109" s="204">
        <f>SUM(AR105:AR108)</f>
      </c>
      <c r="AS109" s="204">
        <f>SUM(AS105:AS108)</f>
      </c>
      <c r="AT109" s="204">
        <f>SUM(AT105:AT108)</f>
      </c>
      <c r="AU109" s="204">
        <f>SUM(AU105:AU108)</f>
      </c>
      <c r="AV109" s="209"/>
      <c r="AW109" s="209"/>
      <c r="AX109" s="204">
        <f>SUM(AX105:AX108)</f>
      </c>
    </row>
    <row r="110">
      <c r="A110" s="168"/>
      <c r="B110" s="169" t="s">
        <v>187</v>
      </c>
      <c r="C110" s="170" t="s">
        <v>179</v>
      </c>
      <c r="D110" s="171" t="s">
        <v>193</v>
      </c>
      <c r="E110" s="201" t="s">
        <v>194</v>
      </c>
      <c r="F110" s="178">
        <f t="shared" ref="F110:F113" si="177">G110+H110+I110</f>
      </c>
      <c r="G110" s="216">
        <v>2516.9700000000003</v>
      </c>
      <c r="H110" s="178">
        <v>1107.59</v>
      </c>
      <c r="I110" s="196">
        <v>0</v>
      </c>
      <c r="J110" s="177">
        <v>4</v>
      </c>
      <c r="K110" s="178">
        <v>8526.380000000005</v>
      </c>
      <c r="L110" s="179">
        <v>1</v>
      </c>
      <c r="M110" s="178">
        <v>5096.52</v>
      </c>
      <c r="N110" s="180">
        <v>0</v>
      </c>
      <c r="O110" s="181">
        <f t="shared" si="42"/>
      </c>
      <c r="P110" s="196"/>
      <c r="Q110" s="182">
        <f t="shared" si="1187"/>
      </c>
      <c r="R110" s="177">
        <f t="shared" ref="R110:R113" si="827">J110+L110</f>
      </c>
      <c r="S110" s="178">
        <f t="shared" ref="S110:S113" si="977">K110+M110</f>
      </c>
      <c r="T110" s="183">
        <f t="shared" si="596"/>
      </c>
      <c r="U110" s="183">
        <f t="shared" si="518"/>
      </c>
      <c r="V110" s="183">
        <f t="shared" si="448"/>
      </c>
      <c r="W110" s="184">
        <v>3</v>
      </c>
      <c r="X110" s="183">
        <f t="shared" si="364"/>
      </c>
      <c r="Y110" s="183">
        <f t="shared" si="316"/>
      </c>
      <c r="Z110" s="183">
        <f t="shared" si="83"/>
      </c>
      <c r="AA110" s="183">
        <f t="shared" si="1264"/>
      </c>
      <c r="AB110" s="183">
        <f t="shared" si="1113"/>
      </c>
      <c r="AC110" s="181">
        <f t="shared" si="628"/>
      </c>
      <c r="AD110" s="181">
        <f t="shared" si="550"/>
      </c>
      <c r="AE110" s="181">
        <f t="shared" si="480"/>
      </c>
      <c r="AF110" s="181">
        <f t="shared" si="409"/>
      </c>
      <c r="AG110" s="181">
        <f t="shared" si="128"/>
      </c>
      <c r="AH110" s="181">
        <f t="shared" si="3"/>
      </c>
      <c r="AI110" s="181">
        <f t="shared" si="1148"/>
      </c>
      <c r="AJ110" s="180">
        <v>51</v>
      </c>
      <c r="AK110" s="177">
        <v>23956</v>
      </c>
      <c r="AL110" s="177">
        <v>609</v>
      </c>
      <c r="AM110" s="177">
        <v>659</v>
      </c>
      <c r="AN110" s="177">
        <v>120</v>
      </c>
      <c r="AO110" s="189">
        <v>23</v>
      </c>
      <c r="AP110" s="180">
        <v>61</v>
      </c>
      <c r="AQ110" s="179">
        <v>105</v>
      </c>
      <c r="AR110" s="189">
        <v>5</v>
      </c>
      <c r="AS110" s="177">
        <v>6</v>
      </c>
      <c r="AT110" s="177">
        <v>2</v>
      </c>
      <c r="AU110" s="177">
        <v>18</v>
      </c>
      <c r="AV110" s="190"/>
      <c r="AW110" s="190"/>
      <c r="AX110" s="191">
        <f t="shared" ref="AX110:AX113" si="677">COUNT(AU110)</f>
      </c>
    </row>
    <row r="111">
      <c r="A111" s="168"/>
      <c r="B111" s="169" t="s">
        <v>187</v>
      </c>
      <c r="C111" s="192" t="s">
        <v>179</v>
      </c>
      <c r="D111" s="171" t="s">
        <v>193</v>
      </c>
      <c r="E111" s="212" t="s">
        <v>195</v>
      </c>
      <c r="F111" s="178">
        <f t="shared" si="177"/>
      </c>
      <c r="G111" s="213">
        <v>2944.27</v>
      </c>
      <c r="H111" s="178">
        <v>1494.35</v>
      </c>
      <c r="I111" s="196">
        <v>0</v>
      </c>
      <c r="J111" s="177">
        <v>8</v>
      </c>
      <c r="K111" s="178">
        <v>20881.359999999986</v>
      </c>
      <c r="L111" s="179">
        <v>0</v>
      </c>
      <c r="M111" s="178">
        <v>0</v>
      </c>
      <c r="N111" s="180">
        <v>1</v>
      </c>
      <c r="O111" s="181">
        <f t="shared" si="42"/>
      </c>
      <c r="P111" s="196"/>
      <c r="Q111" s="182">
        <f t="shared" si="1187"/>
      </c>
      <c r="R111" s="177">
        <f t="shared" si="827"/>
      </c>
      <c r="S111" s="178">
        <f t="shared" si="977"/>
      </c>
      <c r="T111" s="183">
        <f t="shared" si="596"/>
      </c>
      <c r="U111" s="183">
        <f t="shared" si="518"/>
      </c>
      <c r="V111" s="183">
        <f t="shared" si="448"/>
      </c>
      <c r="W111" s="184">
        <v>6</v>
      </c>
      <c r="X111" s="183">
        <f t="shared" si="364"/>
      </c>
      <c r="Y111" s="183">
        <f t="shared" si="316"/>
      </c>
      <c r="Z111" s="183">
        <f t="shared" si="83"/>
      </c>
      <c r="AA111" s="183">
        <f t="shared" si="1264"/>
      </c>
      <c r="AB111" s="183">
        <f t="shared" si="1113"/>
      </c>
      <c r="AC111" s="181">
        <f t="shared" si="628"/>
      </c>
      <c r="AD111" s="181">
        <f t="shared" si="550"/>
      </c>
      <c r="AE111" s="181">
        <f t="shared" si="480"/>
      </c>
      <c r="AF111" s="181">
        <f t="shared" si="409"/>
      </c>
      <c r="AG111" s="181">
        <f t="shared" si="128"/>
      </c>
      <c r="AH111" s="181">
        <f t="shared" si="3"/>
      </c>
      <c r="AI111" s="181">
        <f t="shared" si="1148"/>
      </c>
      <c r="AJ111" s="180">
        <v>54</v>
      </c>
      <c r="AK111" s="177">
        <v>23123</v>
      </c>
      <c r="AL111" s="177">
        <v>499</v>
      </c>
      <c r="AM111" s="177">
        <v>524</v>
      </c>
      <c r="AN111" s="177">
        <v>119</v>
      </c>
      <c r="AO111" s="189">
        <v>26</v>
      </c>
      <c r="AP111" s="177">
        <v>76</v>
      </c>
      <c r="AQ111" s="179">
        <v>94</v>
      </c>
      <c r="AR111" s="189">
        <v>8</v>
      </c>
      <c r="AS111" s="177">
        <v>10</v>
      </c>
      <c r="AT111" s="177">
        <v>0</v>
      </c>
      <c r="AU111" s="177">
        <v>21</v>
      </c>
      <c r="AV111" s="190"/>
      <c r="AW111" s="190"/>
      <c r="AX111" s="191">
        <f t="shared" si="677"/>
      </c>
    </row>
    <row r="112">
      <c r="A112" s="168"/>
      <c r="B112" s="169" t="s">
        <v>187</v>
      </c>
      <c r="C112" s="192" t="s">
        <v>179</v>
      </c>
      <c r="D112" s="171" t="s">
        <v>193</v>
      </c>
      <c r="E112" s="212" t="s">
        <v>196</v>
      </c>
      <c r="F112" s="178">
        <f t="shared" si="177"/>
      </c>
      <c r="G112" s="213">
        <v>2292.48</v>
      </c>
      <c r="H112" s="197">
        <v>2012.39</v>
      </c>
      <c r="I112" s="196">
        <v>0</v>
      </c>
      <c r="J112" s="177">
        <v>5</v>
      </c>
      <c r="K112" s="178">
        <v>9837.240000000005</v>
      </c>
      <c r="L112" s="179">
        <v>0</v>
      </c>
      <c r="M112" s="178">
        <v>0</v>
      </c>
      <c r="N112" s="180">
        <v>1</v>
      </c>
      <c r="O112" s="181">
        <f t="shared" si="42"/>
      </c>
      <c r="P112" s="196"/>
      <c r="Q112" s="182">
        <f t="shared" si="1187"/>
      </c>
      <c r="R112" s="177">
        <f t="shared" si="827"/>
      </c>
      <c r="S112" s="178">
        <f t="shared" si="977"/>
      </c>
      <c r="T112" s="183">
        <f t="shared" si="596"/>
      </c>
      <c r="U112" s="183">
        <f t="shared" si="518"/>
      </c>
      <c r="V112" s="183">
        <f t="shared" si="448"/>
      </c>
      <c r="W112" s="184">
        <v>4</v>
      </c>
      <c r="X112" s="183">
        <f t="shared" si="364"/>
      </c>
      <c r="Y112" s="183">
        <f t="shared" si="316"/>
      </c>
      <c r="Z112" s="183">
        <f t="shared" si="83"/>
      </c>
      <c r="AA112" s="183">
        <f t="shared" si="1264"/>
      </c>
      <c r="AB112" s="183">
        <f t="shared" si="1113"/>
      </c>
      <c r="AC112" s="181">
        <f t="shared" si="628"/>
      </c>
      <c r="AD112" s="181">
        <f t="shared" si="550"/>
      </c>
      <c r="AE112" s="181">
        <f t="shared" si="480"/>
      </c>
      <c r="AF112" s="181">
        <f t="shared" si="409"/>
      </c>
      <c r="AG112" s="181">
        <f t="shared" si="128"/>
      </c>
      <c r="AH112" s="181">
        <f t="shared" si="3"/>
      </c>
      <c r="AI112" s="181">
        <f t="shared" si="1148"/>
      </c>
      <c r="AJ112" s="180">
        <v>54</v>
      </c>
      <c r="AK112" s="177">
        <v>32888</v>
      </c>
      <c r="AL112" s="177">
        <v>596</v>
      </c>
      <c r="AM112" s="177">
        <v>609</v>
      </c>
      <c r="AN112" s="177">
        <v>129</v>
      </c>
      <c r="AO112" s="189">
        <v>17</v>
      </c>
      <c r="AP112" s="177">
        <v>60</v>
      </c>
      <c r="AQ112" s="179">
        <v>102</v>
      </c>
      <c r="AR112" s="189">
        <v>5</v>
      </c>
      <c r="AS112" s="180">
        <v>7</v>
      </c>
      <c r="AT112" s="177">
        <v>1</v>
      </c>
      <c r="AU112" s="177">
        <v>23</v>
      </c>
      <c r="AV112" s="190"/>
      <c r="AW112" s="190"/>
      <c r="AX112" s="191">
        <f t="shared" si="677"/>
      </c>
    </row>
    <row r="113">
      <c r="A113" s="168"/>
      <c r="B113" s="169" t="s">
        <v>187</v>
      </c>
      <c r="C113" s="192" t="s">
        <v>179</v>
      </c>
      <c r="D113" s="171" t="s">
        <v>193</v>
      </c>
      <c r="E113" s="212" t="s">
        <v>197</v>
      </c>
      <c r="F113" s="178">
        <f t="shared" si="177"/>
      </c>
      <c r="G113" s="216">
        <v>2689.46</v>
      </c>
      <c r="H113" s="178">
        <v>1836.76</v>
      </c>
      <c r="I113" s="196">
        <v>0</v>
      </c>
      <c r="J113" s="180">
        <v>3</v>
      </c>
      <c r="K113" s="178">
        <v>6814.969999999987</v>
      </c>
      <c r="L113" s="179">
        <v>0</v>
      </c>
      <c r="M113" s="178">
        <v>0</v>
      </c>
      <c r="N113" s="180">
        <v>1</v>
      </c>
      <c r="O113" s="181">
        <f t="shared" si="42"/>
      </c>
      <c r="P113" s="196"/>
      <c r="Q113" s="182">
        <f t="shared" si="1187"/>
      </c>
      <c r="R113" s="177">
        <f t="shared" si="827"/>
      </c>
      <c r="S113" s="178">
        <f t="shared" si="977"/>
      </c>
      <c r="T113" s="183">
        <f t="shared" si="596"/>
      </c>
      <c r="U113" s="183">
        <f t="shared" si="518"/>
      </c>
      <c r="V113" s="183">
        <f t="shared" si="448"/>
      </c>
      <c r="W113" s="184">
        <v>3</v>
      </c>
      <c r="X113" s="183">
        <f t="shared" si="364"/>
      </c>
      <c r="Y113" s="183">
        <f t="shared" si="316"/>
      </c>
      <c r="Z113" s="183">
        <f t="shared" si="83"/>
      </c>
      <c r="AA113" s="183">
        <f t="shared" si="1264"/>
      </c>
      <c r="AB113" s="183">
        <f t="shared" si="1113"/>
      </c>
      <c r="AC113" s="181">
        <f t="shared" si="628"/>
      </c>
      <c r="AD113" s="181">
        <f t="shared" si="550"/>
      </c>
      <c r="AE113" s="181">
        <f t="shared" si="480"/>
      </c>
      <c r="AF113" s="181">
        <f t="shared" si="409"/>
      </c>
      <c r="AG113" s="181">
        <f t="shared" si="128"/>
      </c>
      <c r="AH113" s="181">
        <f t="shared" si="3"/>
      </c>
      <c r="AI113" s="181">
        <f t="shared" si="1148"/>
      </c>
      <c r="AJ113" s="180">
        <v>53</v>
      </c>
      <c r="AK113" s="177">
        <v>37977</v>
      </c>
      <c r="AL113" s="177">
        <v>1029</v>
      </c>
      <c r="AM113" s="177">
        <v>1058</v>
      </c>
      <c r="AN113" s="177">
        <v>152</v>
      </c>
      <c r="AO113" s="189">
        <v>37</v>
      </c>
      <c r="AP113" s="177">
        <v>83</v>
      </c>
      <c r="AQ113" s="179">
        <v>137</v>
      </c>
      <c r="AR113" s="189">
        <v>3</v>
      </c>
      <c r="AS113" s="177">
        <v>5</v>
      </c>
      <c r="AT113" s="177">
        <v>0</v>
      </c>
      <c r="AU113" s="177">
        <v>21</v>
      </c>
      <c r="AV113" s="190"/>
      <c r="AW113" s="190"/>
      <c r="AX113" s="191">
        <f t="shared" si="677"/>
      </c>
    </row>
    <row r="114">
      <c r="A114" s="168"/>
      <c r="B114" s="202" t="s">
        <v>186</v>
      </c>
      <c r="C114" s="202"/>
      <c r="D114" s="202"/>
      <c r="E114" s="202"/>
      <c r="F114" s="203">
        <f>SUM(F110:F113)</f>
      </c>
      <c r="G114" s="217">
        <f>SUM(G110:G113)</f>
      </c>
      <c r="H114" s="203">
        <f>SUM(H110:H113)</f>
      </c>
      <c r="I114" s="196">
        <f>SUM(I110:I113)</f>
      </c>
      <c r="J114" s="204">
        <f>SUM(J110:J113)</f>
      </c>
      <c r="K114" s="203">
        <f>SUM(K110:K113)</f>
      </c>
      <c r="L114" s="215">
        <f>SUM(L110:L113)</f>
      </c>
      <c r="M114" s="203">
        <f>SUM(M110:M113)</f>
      </c>
      <c r="N114" s="204">
        <f>SUM(N110:N113)</f>
      </c>
      <c r="O114" s="205">
        <f t="shared" si="42"/>
      </c>
      <c r="P114" s="206">
        <f>SUM(P110:P113)</f>
      </c>
      <c r="Q114" s="182">
        <f t="shared" si="1187"/>
      </c>
      <c r="R114" s="204">
        <f>SUM(R110:R113)</f>
      </c>
      <c r="S114" s="203">
        <f>SUM(S110:S113)</f>
      </c>
      <c r="T114" s="207">
        <f t="shared" si="596"/>
      </c>
      <c r="U114" s="207">
        <f t="shared" si="518"/>
      </c>
      <c r="V114" s="207">
        <f t="shared" si="448"/>
      </c>
      <c r="W114" s="208">
        <f>SUM(W110:W113)</f>
      </c>
      <c r="X114" s="207">
        <f t="shared" si="364"/>
      </c>
      <c r="Y114" s="207">
        <f t="shared" si="316"/>
      </c>
      <c r="Z114" s="207">
        <f t="shared" si="83"/>
      </c>
      <c r="AA114" s="207">
        <f t="shared" si="1264"/>
      </c>
      <c r="AB114" s="207">
        <f t="shared" si="1113"/>
      </c>
      <c r="AC114" s="205">
        <f t="shared" si="628"/>
      </c>
      <c r="AD114" s="205">
        <f t="shared" si="550"/>
      </c>
      <c r="AE114" s="205">
        <f t="shared" si="480"/>
      </c>
      <c r="AF114" s="205">
        <f t="shared" si="409"/>
      </c>
      <c r="AG114" s="205">
        <f t="shared" si="128"/>
      </c>
      <c r="AH114" s="205">
        <f t="shared" si="3"/>
      </c>
      <c r="AI114" s="205">
        <f t="shared" si="1148"/>
      </c>
      <c r="AJ114" s="204">
        <f>AVERAGE(AJ110:AJ113)</f>
      </c>
      <c r="AK114" s="204">
        <f>SUM(AK110:AK113)</f>
      </c>
      <c r="AL114" s="204">
        <f>SUM(AL110:AL113)</f>
      </c>
      <c r="AM114" s="204">
        <f>SUM(AM110:AM113)</f>
      </c>
      <c r="AN114" s="204">
        <f>SUM(AN110:AN113)</f>
      </c>
      <c r="AO114" s="218">
        <f>SUM(AO110:AO113)</f>
      </c>
      <c r="AP114" s="204">
        <f>SUM(AP110:AP113)</f>
      </c>
      <c r="AQ114" s="218">
        <f>SUM(AQ110:AQ113)</f>
      </c>
      <c r="AR114" s="218">
        <f>SUM(AR110:AR113)</f>
      </c>
      <c r="AS114" s="204">
        <f>SUM(AS110:AS113)</f>
      </c>
      <c r="AT114" s="204">
        <f>SUM(AT110:AT113)</f>
      </c>
      <c r="AU114" s="204">
        <f>SUM(AU110:AU113)</f>
      </c>
      <c r="AV114" s="209"/>
      <c r="AW114" s="209"/>
      <c r="AX114" s="204">
        <f>SUM(AX110:AX113)</f>
      </c>
    </row>
    <row r="115">
      <c r="A115" s="168"/>
      <c r="B115" s="210" t="s">
        <v>187</v>
      </c>
      <c r="C115" s="192" t="s">
        <v>179</v>
      </c>
      <c r="D115" s="171" t="s">
        <v>188</v>
      </c>
      <c r="E115" s="211" t="s">
        <v>199</v>
      </c>
      <c r="F115" s="178">
        <f t="shared" ref="F115:F118" si="178">G115+H115+I115</f>
      </c>
      <c r="G115" s="213">
        <v>2068.7799999999997</v>
      </c>
      <c r="H115" s="178">
        <v>1531.8500000000001</v>
      </c>
      <c r="I115" s="219">
        <v>0</v>
      </c>
      <c r="J115" s="180">
        <v>0</v>
      </c>
      <c r="K115" s="197">
        <v>0</v>
      </c>
      <c r="L115" s="189">
        <v>0</v>
      </c>
      <c r="M115" s="197">
        <v>0</v>
      </c>
      <c r="N115" s="180">
        <v>0</v>
      </c>
      <c r="O115" s="181">
        <f t="shared" si="42"/>
      </c>
      <c r="P115" s="196"/>
      <c r="Q115" s="182">
        <f t="shared" si="1187"/>
      </c>
      <c r="R115" s="177">
        <f t="shared" ref="R115:R118" si="828">J115+L115</f>
      </c>
      <c r="S115" s="178">
        <f t="shared" ref="S115:S118" si="978">K115+M115</f>
      </c>
      <c r="T115" s="183">
        <f t="shared" si="596"/>
      </c>
      <c r="U115" s="183">
        <f t="shared" si="518"/>
      </c>
      <c r="V115" s="183">
        <f t="shared" si="448"/>
      </c>
      <c r="W115" s="184">
        <v>0</v>
      </c>
      <c r="X115" s="183">
        <f t="shared" si="364"/>
      </c>
      <c r="Y115" s="183">
        <f t="shared" si="316"/>
      </c>
      <c r="Z115" s="183">
        <f t="shared" si="83"/>
      </c>
      <c r="AA115" s="183">
        <f t="shared" si="1264"/>
      </c>
      <c r="AB115" s="183">
        <f t="shared" si="1113"/>
      </c>
      <c r="AC115" s="181">
        <f t="shared" si="628"/>
      </c>
      <c r="AD115" s="181">
        <f t="shared" si="550"/>
      </c>
      <c r="AE115" s="181">
        <f t="shared" si="480"/>
      </c>
      <c r="AF115" s="181">
        <f t="shared" si="409"/>
      </c>
      <c r="AG115" s="181">
        <f t="shared" si="128"/>
      </c>
      <c r="AH115" s="181">
        <f t="shared" si="3"/>
      </c>
      <c r="AI115" s="181">
        <f t="shared" si="1148"/>
      </c>
      <c r="AJ115" s="180">
        <v>52</v>
      </c>
      <c r="AK115" s="177">
        <v>30631</v>
      </c>
      <c r="AL115" s="177">
        <v>817</v>
      </c>
      <c r="AM115" s="177">
        <v>856</v>
      </c>
      <c r="AN115" s="177">
        <v>135</v>
      </c>
      <c r="AO115" s="189">
        <v>21</v>
      </c>
      <c r="AP115" s="177">
        <v>90</v>
      </c>
      <c r="AQ115" s="179">
        <v>116</v>
      </c>
      <c r="AR115" s="189">
        <v>1</v>
      </c>
      <c r="AS115" s="177">
        <v>5</v>
      </c>
      <c r="AT115" s="177">
        <v>2</v>
      </c>
      <c r="AU115" s="177">
        <v>30</v>
      </c>
      <c r="AV115" s="190"/>
      <c r="AW115" s="190"/>
      <c r="AX115" s="191">
        <f t="shared" ref="AX115:AX118" si="678">COUNT(AU115)</f>
      </c>
    </row>
    <row r="116">
      <c r="A116" s="168"/>
      <c r="B116" s="210" t="s">
        <v>187</v>
      </c>
      <c r="C116" s="192" t="s">
        <v>179</v>
      </c>
      <c r="D116" s="171" t="s">
        <v>188</v>
      </c>
      <c r="E116" s="211" t="s">
        <v>200</v>
      </c>
      <c r="F116" s="195">
        <f t="shared" si="178"/>
      </c>
      <c r="G116" s="178">
        <v>2032.75</v>
      </c>
      <c r="H116" s="178">
        <v>1243.31</v>
      </c>
      <c r="I116" s="219">
        <v>0</v>
      </c>
      <c r="J116" s="177">
        <v>4</v>
      </c>
      <c r="K116" s="178">
        <v>12020.589999999997</v>
      </c>
      <c r="L116" s="179">
        <v>1</v>
      </c>
      <c r="M116" s="178">
        <v>6216.209999999999</v>
      </c>
      <c r="N116" s="180">
        <v>0</v>
      </c>
      <c r="O116" s="181">
        <f t="shared" si="42"/>
      </c>
      <c r="P116" s="196"/>
      <c r="Q116" s="182">
        <f t="shared" si="1187"/>
      </c>
      <c r="R116" s="177">
        <f t="shared" si="828"/>
      </c>
      <c r="S116" s="178">
        <f t="shared" si="978"/>
      </c>
      <c r="T116" s="183">
        <f t="shared" si="596"/>
      </c>
      <c r="U116" s="183">
        <f t="shared" si="518"/>
      </c>
      <c r="V116" s="183">
        <f t="shared" si="448"/>
      </c>
      <c r="W116" s="184">
        <v>4</v>
      </c>
      <c r="X116" s="183">
        <f t="shared" si="364"/>
      </c>
      <c r="Y116" s="183">
        <f t="shared" si="316"/>
      </c>
      <c r="Z116" s="183">
        <f t="shared" si="83"/>
      </c>
      <c r="AA116" s="183">
        <f t="shared" si="1264"/>
      </c>
      <c r="AB116" s="183">
        <f t="shared" si="1113"/>
      </c>
      <c r="AC116" s="181">
        <f t="shared" si="628"/>
      </c>
      <c r="AD116" s="181">
        <f t="shared" si="550"/>
      </c>
      <c r="AE116" s="181">
        <f t="shared" si="480"/>
      </c>
      <c r="AF116" s="181">
        <f t="shared" si="409"/>
      </c>
      <c r="AG116" s="181">
        <f t="shared" si="128"/>
      </c>
      <c r="AH116" s="181">
        <f t="shared" si="3"/>
      </c>
      <c r="AI116" s="181">
        <f t="shared" si="1148"/>
      </c>
      <c r="AJ116" s="180">
        <v>52</v>
      </c>
      <c r="AK116" s="180">
        <v>20713</v>
      </c>
      <c r="AL116" s="177">
        <v>470</v>
      </c>
      <c r="AM116" s="177">
        <v>510</v>
      </c>
      <c r="AN116" s="177">
        <v>122</v>
      </c>
      <c r="AO116" s="189">
        <v>30</v>
      </c>
      <c r="AP116" s="180">
        <v>69</v>
      </c>
      <c r="AQ116" s="189">
        <v>92</v>
      </c>
      <c r="AR116" s="189">
        <v>5</v>
      </c>
      <c r="AS116" s="177">
        <v>10</v>
      </c>
      <c r="AT116" s="177">
        <v>1</v>
      </c>
      <c r="AU116" s="177">
        <v>15</v>
      </c>
      <c r="AV116" s="190"/>
      <c r="AW116" s="190"/>
      <c r="AX116" s="191">
        <f t="shared" si="678"/>
      </c>
    </row>
    <row r="117">
      <c r="A117" s="168"/>
      <c r="B117" s="210" t="s">
        <v>213</v>
      </c>
      <c r="C117" s="170" t="s">
        <v>201</v>
      </c>
      <c r="D117" s="171" t="s">
        <v>188</v>
      </c>
      <c r="E117" s="211" t="s">
        <v>202</v>
      </c>
      <c r="F117" s="178">
        <f t="shared" si="178"/>
      </c>
      <c r="G117" s="178">
        <v>1892.77</v>
      </c>
      <c r="H117" s="178">
        <v>954.03</v>
      </c>
      <c r="I117" s="196">
        <v>0</v>
      </c>
      <c r="J117" s="177">
        <v>2</v>
      </c>
      <c r="K117" s="178">
        <v>4543.110000000001</v>
      </c>
      <c r="L117" s="179">
        <v>0</v>
      </c>
      <c r="M117" s="178">
        <v>0</v>
      </c>
      <c r="N117" s="180">
        <v>0</v>
      </c>
      <c r="O117" s="181">
        <f t="shared" si="42"/>
      </c>
      <c r="P117" s="196"/>
      <c r="Q117" s="182">
        <f t="shared" si="1187"/>
      </c>
      <c r="R117" s="177">
        <f t="shared" si="828"/>
      </c>
      <c r="S117" s="178">
        <f t="shared" si="978"/>
      </c>
      <c r="T117" s="183">
        <f t="shared" si="596"/>
      </c>
      <c r="U117" s="183">
        <f t="shared" si="518"/>
      </c>
      <c r="V117" s="183">
        <f t="shared" si="448"/>
      </c>
      <c r="W117" s="184">
        <v>1</v>
      </c>
      <c r="X117" s="183">
        <f t="shared" si="364"/>
      </c>
      <c r="Y117" s="183">
        <f t="shared" si="316"/>
      </c>
      <c r="Z117" s="183">
        <f t="shared" si="83"/>
      </c>
      <c r="AA117" s="183">
        <f t="shared" si="1264"/>
      </c>
      <c r="AB117" s="183">
        <f t="shared" si="1113"/>
      </c>
      <c r="AC117" s="181">
        <f t="shared" si="628"/>
      </c>
      <c r="AD117" s="181">
        <f t="shared" si="550"/>
      </c>
      <c r="AE117" s="181">
        <f t="shared" si="480"/>
      </c>
      <c r="AF117" s="181">
        <f t="shared" si="409"/>
      </c>
      <c r="AG117" s="181">
        <f t="shared" si="128"/>
      </c>
      <c r="AH117" s="181">
        <f t="shared" si="3"/>
      </c>
      <c r="AI117" s="181">
        <f t="shared" si="1148"/>
      </c>
      <c r="AJ117" s="180">
        <v>53</v>
      </c>
      <c r="AK117" s="177">
        <v>18319</v>
      </c>
      <c r="AL117" s="177">
        <v>394</v>
      </c>
      <c r="AM117" s="177">
        <v>423</v>
      </c>
      <c r="AN117" s="177">
        <v>105</v>
      </c>
      <c r="AO117" s="189">
        <v>21</v>
      </c>
      <c r="AP117" s="177">
        <v>64</v>
      </c>
      <c r="AQ117" s="179">
        <v>88</v>
      </c>
      <c r="AR117" s="189">
        <v>2</v>
      </c>
      <c r="AS117" s="177">
        <v>4</v>
      </c>
      <c r="AT117" s="177">
        <v>0</v>
      </c>
      <c r="AU117" s="177">
        <v>12</v>
      </c>
      <c r="AV117" s="190"/>
      <c r="AW117" s="190"/>
      <c r="AX117" s="191">
        <f t="shared" si="678"/>
      </c>
    </row>
    <row r="118">
      <c r="A118" s="168"/>
      <c r="B118" s="210" t="s">
        <v>213</v>
      </c>
      <c r="C118" s="170" t="s">
        <v>201</v>
      </c>
      <c r="D118" s="171" t="s">
        <v>188</v>
      </c>
      <c r="E118" s="211" t="s">
        <v>203</v>
      </c>
      <c r="F118" s="178">
        <f t="shared" si="178"/>
      </c>
      <c r="G118" s="178">
        <v>1664.9699999999998</v>
      </c>
      <c r="H118" s="178">
        <v>736.23</v>
      </c>
      <c r="I118" s="196">
        <v>0</v>
      </c>
      <c r="J118" s="177">
        <v>2</v>
      </c>
      <c r="K118" s="178">
        <v>6216.220000000001</v>
      </c>
      <c r="L118" s="179">
        <v>1</v>
      </c>
      <c r="M118" s="178">
        <v>6216.210000000003</v>
      </c>
      <c r="N118" s="180">
        <v>0</v>
      </c>
      <c r="O118" s="181">
        <f t="shared" si="42"/>
      </c>
      <c r="P118" s="196"/>
      <c r="Q118" s="182">
        <f t="shared" si="1187"/>
      </c>
      <c r="R118" s="177">
        <f t="shared" si="828"/>
      </c>
      <c r="S118" s="178">
        <f t="shared" si="978"/>
      </c>
      <c r="T118" s="183">
        <f t="shared" si="596"/>
      </c>
      <c r="U118" s="183">
        <f t="shared" si="518"/>
      </c>
      <c r="V118" s="183">
        <f t="shared" si="448"/>
      </c>
      <c r="W118" s="184">
        <v>2</v>
      </c>
      <c r="X118" s="183">
        <v>394</v>
      </c>
      <c r="Y118" s="183">
        <v>423</v>
      </c>
      <c r="Z118" s="183">
        <v>105</v>
      </c>
      <c r="AA118" s="183">
        <f t="shared" si="1264"/>
      </c>
      <c r="AB118" s="183">
        <f t="shared" si="1113"/>
      </c>
      <c r="AC118" s="181">
        <f t="shared" si="628"/>
      </c>
      <c r="AD118" s="181">
        <f t="shared" si="550"/>
      </c>
      <c r="AE118" s="181">
        <f t="shared" si="480"/>
      </c>
      <c r="AF118" s="181">
        <f t="shared" si="409"/>
      </c>
      <c r="AG118" s="181">
        <f t="shared" si="128"/>
      </c>
      <c r="AH118" s="181">
        <f t="shared" si="3"/>
      </c>
      <c r="AI118" s="181">
        <f t="shared" si="1148"/>
      </c>
      <c r="AJ118" s="180">
        <v>52</v>
      </c>
      <c r="AK118" s="233">
        <v>14322</v>
      </c>
      <c r="AL118" s="233">
        <v>304</v>
      </c>
      <c r="AM118" s="233">
        <v>345</v>
      </c>
      <c r="AN118" s="234">
        <v>59</v>
      </c>
      <c r="AO118" s="189">
        <v>14</v>
      </c>
      <c r="AP118" s="177">
        <v>38</v>
      </c>
      <c r="AQ118" s="189">
        <v>51</v>
      </c>
      <c r="AR118" s="189">
        <v>3</v>
      </c>
      <c r="AS118" s="177">
        <v>3</v>
      </c>
      <c r="AT118" s="177">
        <v>0</v>
      </c>
      <c r="AU118" s="177">
        <v>9</v>
      </c>
      <c r="AV118" s="190"/>
      <c r="AW118" s="190"/>
      <c r="AX118" s="191">
        <f t="shared" si="678"/>
      </c>
    </row>
    <row r="119">
      <c r="A119" s="168"/>
      <c r="B119" s="202" t="s">
        <v>186</v>
      </c>
      <c r="C119" s="202"/>
      <c r="D119" s="202"/>
      <c r="E119" s="202"/>
      <c r="F119" s="203">
        <f>SUM(F115:F118)</f>
      </c>
      <c r="G119" s="203">
        <f>SUM(G115:G118)</f>
      </c>
      <c r="H119" s="203">
        <f>SUM(H115:H118)</f>
      </c>
      <c r="I119" s="196">
        <f>SUM(I115:I118)</f>
      </c>
      <c r="J119" s="204">
        <f>SUM(J115:J118)</f>
      </c>
      <c r="K119" s="203">
        <f>SUM(K115:K118)</f>
      </c>
      <c r="L119" s="215">
        <f>SUM(L115:L118)</f>
      </c>
      <c r="M119" s="203">
        <f>SUM(M115:M118)</f>
      </c>
      <c r="N119" s="204">
        <f>SUM(N115:N118)</f>
      </c>
      <c r="O119" s="205">
        <f t="shared" si="42"/>
      </c>
      <c r="P119" s="206">
        <f>SUM(P115:P118)</f>
      </c>
      <c r="Q119" s="182">
        <f t="shared" si="1187"/>
      </c>
      <c r="R119" s="204">
        <f>SUM(R115:R118)</f>
      </c>
      <c r="S119" s="203">
        <f>SUM(S115:S118)</f>
      </c>
      <c r="T119" s="207">
        <f t="shared" si="596"/>
      </c>
      <c r="U119" s="207">
        <f t="shared" si="518"/>
      </c>
      <c r="V119" s="207">
        <f t="shared" si="448"/>
      </c>
      <c r="W119" s="208">
        <f>SUM(W115:W118)</f>
      </c>
      <c r="X119" s="207">
        <f t="shared" ref="X119:X123" si="365">F119/W119</f>
      </c>
      <c r="Y119" s="207">
        <f t="shared" ref="Y119:Y123" si="317">F119/R119</f>
      </c>
      <c r="Z119" s="207">
        <f t="shared" ref="Z119:Z123" si="84">F119/AL119</f>
      </c>
      <c r="AA119" s="207">
        <f t="shared" si="1264"/>
      </c>
      <c r="AB119" s="207">
        <f t="shared" si="1113"/>
      </c>
      <c r="AC119" s="205">
        <f t="shared" si="628"/>
      </c>
      <c r="AD119" s="205">
        <f t="shared" si="550"/>
      </c>
      <c r="AE119" s="205">
        <f t="shared" si="480"/>
      </c>
      <c r="AF119" s="205">
        <f t="shared" si="409"/>
      </c>
      <c r="AG119" s="205">
        <f t="shared" si="128"/>
      </c>
      <c r="AH119" s="205">
        <f t="shared" si="3"/>
      </c>
      <c r="AI119" s="205">
        <f t="shared" si="1148"/>
      </c>
      <c r="AJ119" s="204">
        <f>AVERAGE(AJ115:AJ118)</f>
      </c>
      <c r="AK119" s="204">
        <f>SUM(AK115:AK118)</f>
      </c>
      <c r="AL119" s="204">
        <f>SUM(AL115:AL118)</f>
      </c>
      <c r="AM119" s="204">
        <f>SUM(AM115:AM118)</f>
      </c>
      <c r="AN119" s="204">
        <f>SUM(AN115:AN118)</f>
      </c>
      <c r="AO119" s="218">
        <f>SUM(AO115:AO118)</f>
      </c>
      <c r="AP119" s="204">
        <f>SUM(AP115:AP118)</f>
      </c>
      <c r="AQ119" s="218">
        <f>SUM(AQ115:AQ118)</f>
      </c>
      <c r="AR119" s="218">
        <f>SUM(AR115:AR118)</f>
      </c>
      <c r="AS119" s="204">
        <f>SUM(AS115:AS118)</f>
      </c>
      <c r="AT119" s="204">
        <f>SUM(AT115:AT118)</f>
      </c>
      <c r="AU119" s="204">
        <f>SUM(AU115:AU118)</f>
      </c>
      <c r="AV119" s="209"/>
      <c r="AW119" s="209"/>
      <c r="AX119" s="204">
        <f>SUM(AX115:AX118)</f>
      </c>
    </row>
    <row r="120">
      <c r="A120" s="168"/>
      <c r="B120" s="169" t="s">
        <v>213</v>
      </c>
      <c r="C120" s="169" t="s">
        <v>201</v>
      </c>
      <c r="D120" s="171" t="s">
        <v>180</v>
      </c>
      <c r="E120" s="220" t="s">
        <v>205</v>
      </c>
      <c r="F120" s="178">
        <f t="shared" ref="F120:F124" si="179">G120+H120+I120</f>
      </c>
      <c r="G120" s="213">
        <v>1398.67</v>
      </c>
      <c r="H120" s="178">
        <v>729.67</v>
      </c>
      <c r="I120" s="196">
        <v>0</v>
      </c>
      <c r="J120" s="177">
        <v>2</v>
      </c>
      <c r="K120" s="178">
        <v>3751.3800000000047</v>
      </c>
      <c r="L120" s="179">
        <v>0</v>
      </c>
      <c r="M120" s="178">
        <v>0</v>
      </c>
      <c r="N120" s="180">
        <v>1</v>
      </c>
      <c r="O120" s="181">
        <f t="shared" si="42"/>
      </c>
      <c r="P120" s="196"/>
      <c r="Q120" s="182">
        <f t="shared" si="1187"/>
      </c>
      <c r="R120" s="177">
        <f t="shared" ref="R120:R124" si="829">J120+L120</f>
      </c>
      <c r="S120" s="178">
        <f t="shared" ref="S120:S124" si="979">K120+M120</f>
      </c>
      <c r="T120" s="183">
        <f t="shared" si="596"/>
      </c>
      <c r="U120" s="183">
        <f t="shared" si="518"/>
      </c>
      <c r="V120" s="183">
        <f t="shared" si="448"/>
      </c>
      <c r="W120" s="184">
        <v>2</v>
      </c>
      <c r="X120" s="183">
        <f t="shared" si="365"/>
      </c>
      <c r="Y120" s="183">
        <f t="shared" si="317"/>
      </c>
      <c r="Z120" s="183">
        <f t="shared" si="84"/>
      </c>
      <c r="AA120" s="183">
        <f t="shared" si="1264"/>
      </c>
      <c r="AB120" s="183">
        <f t="shared" si="1113"/>
      </c>
      <c r="AC120" s="181">
        <f t="shared" si="628"/>
      </c>
      <c r="AD120" s="181">
        <f t="shared" si="550"/>
      </c>
      <c r="AE120" s="181">
        <f t="shared" si="480"/>
      </c>
      <c r="AF120" s="181">
        <f t="shared" si="409"/>
      </c>
      <c r="AG120" s="181">
        <f t="shared" si="128"/>
      </c>
      <c r="AH120" s="181">
        <f t="shared" si="3"/>
      </c>
      <c r="AI120" s="181">
        <f t="shared" si="1148"/>
      </c>
      <c r="AJ120" s="180">
        <v>52</v>
      </c>
      <c r="AK120" s="177">
        <v>15654</v>
      </c>
      <c r="AL120" s="177">
        <v>310</v>
      </c>
      <c r="AM120" s="177">
        <v>353</v>
      </c>
      <c r="AN120" s="177">
        <v>63</v>
      </c>
      <c r="AO120" s="189">
        <v>17</v>
      </c>
      <c r="AP120" s="177">
        <v>80</v>
      </c>
      <c r="AQ120" s="179">
        <v>51</v>
      </c>
      <c r="AR120" s="189">
        <v>2</v>
      </c>
      <c r="AS120" s="177">
        <v>3</v>
      </c>
      <c r="AT120" s="177">
        <v>0</v>
      </c>
      <c r="AU120" s="177">
        <v>13</v>
      </c>
      <c r="AV120" s="190"/>
      <c r="AW120" s="190"/>
      <c r="AX120" s="191">
        <f t="shared" ref="AX120:AX124" si="679">COUNT(AU120)</f>
      </c>
    </row>
    <row r="121">
      <c r="A121" s="168"/>
      <c r="B121" s="169" t="s">
        <v>213</v>
      </c>
      <c r="C121" s="169" t="s">
        <v>201</v>
      </c>
      <c r="D121" s="171" t="s">
        <v>180</v>
      </c>
      <c r="E121" s="220" t="s">
        <v>206</v>
      </c>
      <c r="F121" s="195">
        <f t="shared" si="179"/>
      </c>
      <c r="G121" s="178">
        <v>1402.86</v>
      </c>
      <c r="H121" s="197">
        <v>1335.27</v>
      </c>
      <c r="I121" s="196">
        <v>0</v>
      </c>
      <c r="J121" s="177">
        <v>4</v>
      </c>
      <c r="K121" s="178">
        <v>10753.5</v>
      </c>
      <c r="L121" s="179">
        <v>0</v>
      </c>
      <c r="M121" s="178">
        <v>0</v>
      </c>
      <c r="N121" s="180">
        <v>2</v>
      </c>
      <c r="O121" s="181">
        <f t="shared" si="42"/>
      </c>
      <c r="P121" s="196"/>
      <c r="Q121" s="182">
        <f t="shared" si="1187"/>
      </c>
      <c r="R121" s="177">
        <f t="shared" si="829"/>
      </c>
      <c r="S121" s="178">
        <f t="shared" si="979"/>
      </c>
      <c r="T121" s="183">
        <f t="shared" si="596"/>
      </c>
      <c r="U121" s="183">
        <f t="shared" si="518"/>
      </c>
      <c r="V121" s="183">
        <f t="shared" si="448"/>
      </c>
      <c r="W121" s="184">
        <v>3</v>
      </c>
      <c r="X121" s="183">
        <f t="shared" si="365"/>
      </c>
      <c r="Y121" s="183">
        <f t="shared" si="317"/>
      </c>
      <c r="Z121" s="183">
        <f t="shared" si="84"/>
      </c>
      <c r="AA121" s="183">
        <f t="shared" si="1264"/>
      </c>
      <c r="AB121" s="183">
        <f t="shared" si="1113"/>
      </c>
      <c r="AC121" s="181">
        <f t="shared" si="628"/>
      </c>
      <c r="AD121" s="181">
        <f t="shared" si="550"/>
      </c>
      <c r="AE121" s="181">
        <f t="shared" si="480"/>
      </c>
      <c r="AF121" s="181">
        <f t="shared" si="409"/>
      </c>
      <c r="AG121" s="181">
        <f t="shared" si="128"/>
      </c>
      <c r="AH121" s="181">
        <f t="shared" si="3"/>
      </c>
      <c r="AI121" s="181">
        <f t="shared" si="1148"/>
      </c>
      <c r="AJ121" s="180">
        <v>52</v>
      </c>
      <c r="AK121" s="177">
        <v>22953</v>
      </c>
      <c r="AL121" s="177">
        <v>436</v>
      </c>
      <c r="AM121" s="177">
        <v>463</v>
      </c>
      <c r="AN121" s="177">
        <v>74</v>
      </c>
      <c r="AO121" s="189">
        <v>15</v>
      </c>
      <c r="AP121" s="177">
        <v>56</v>
      </c>
      <c r="AQ121" s="179">
        <v>62</v>
      </c>
      <c r="AR121" s="189">
        <v>4</v>
      </c>
      <c r="AS121" s="177">
        <v>3</v>
      </c>
      <c r="AT121" s="177">
        <v>0</v>
      </c>
      <c r="AU121" s="177">
        <v>12</v>
      </c>
      <c r="AV121" s="190"/>
      <c r="AW121" s="190"/>
      <c r="AX121" s="191">
        <f t="shared" si="679"/>
      </c>
    </row>
    <row r="122">
      <c r="A122" s="168"/>
      <c r="B122" s="169" t="s">
        <v>213</v>
      </c>
      <c r="C122" s="169" t="s">
        <v>201</v>
      </c>
      <c r="D122" s="171" t="s">
        <v>180</v>
      </c>
      <c r="E122" s="220" t="s">
        <v>207</v>
      </c>
      <c r="F122" s="178">
        <f t="shared" si="179"/>
      </c>
      <c r="G122" s="178">
        <v>1804.04</v>
      </c>
      <c r="H122" s="178">
        <v>1997.01</v>
      </c>
      <c r="I122" s="196">
        <v>0</v>
      </c>
      <c r="J122" s="177">
        <v>6</v>
      </c>
      <c r="K122" s="178">
        <v>13635.770000000004</v>
      </c>
      <c r="L122" s="179">
        <v>0</v>
      </c>
      <c r="M122" s="178">
        <v>0</v>
      </c>
      <c r="N122" s="180">
        <v>0</v>
      </c>
      <c r="O122" s="181">
        <f t="shared" si="42"/>
      </c>
      <c r="P122" s="196"/>
      <c r="Q122" s="182">
        <f t="shared" si="1187"/>
      </c>
      <c r="R122" s="177">
        <f t="shared" si="829"/>
      </c>
      <c r="S122" s="178">
        <f t="shared" si="979"/>
      </c>
      <c r="T122" s="183">
        <f t="shared" si="596"/>
      </c>
      <c r="U122" s="183">
        <f t="shared" si="518"/>
      </c>
      <c r="V122" s="183">
        <f t="shared" si="448"/>
      </c>
      <c r="W122" s="184">
        <v>5</v>
      </c>
      <c r="X122" s="183">
        <f t="shared" si="365"/>
      </c>
      <c r="Y122" s="183">
        <f t="shared" si="317"/>
      </c>
      <c r="Z122" s="183">
        <f t="shared" si="84"/>
      </c>
      <c r="AA122" s="183">
        <f t="shared" si="1264"/>
      </c>
      <c r="AB122" s="183">
        <f t="shared" si="1113"/>
      </c>
      <c r="AC122" s="181">
        <f t="shared" si="628"/>
      </c>
      <c r="AD122" s="181">
        <f t="shared" si="550"/>
      </c>
      <c r="AE122" s="181">
        <f t="shared" si="480"/>
      </c>
      <c r="AF122" s="181">
        <f t="shared" si="409"/>
      </c>
      <c r="AG122" s="181">
        <f t="shared" si="128"/>
      </c>
      <c r="AH122" s="181">
        <f t="shared" si="3"/>
      </c>
      <c r="AI122" s="181">
        <f t="shared" si="1148"/>
      </c>
      <c r="AJ122" s="180">
        <v>53</v>
      </c>
      <c r="AK122" s="177">
        <v>30599</v>
      </c>
      <c r="AL122" s="177">
        <v>528</v>
      </c>
      <c r="AM122" s="177">
        <v>570</v>
      </c>
      <c r="AN122" s="177">
        <v>122</v>
      </c>
      <c r="AO122" s="189">
        <v>30</v>
      </c>
      <c r="AP122" s="177">
        <v>68</v>
      </c>
      <c r="AQ122" s="179">
        <v>118</v>
      </c>
      <c r="AR122" s="189">
        <v>6</v>
      </c>
      <c r="AS122" s="177">
        <v>4</v>
      </c>
      <c r="AT122" s="177">
        <v>1</v>
      </c>
      <c r="AU122" s="177">
        <v>22</v>
      </c>
      <c r="AV122" s="190"/>
      <c r="AW122" s="190"/>
      <c r="AX122" s="191">
        <f t="shared" si="679"/>
      </c>
    </row>
    <row r="123">
      <c r="A123" s="168"/>
      <c r="B123" s="169" t="s">
        <v>213</v>
      </c>
      <c r="C123" s="170" t="s">
        <v>201</v>
      </c>
      <c r="D123" s="171" t="s">
        <v>180</v>
      </c>
      <c r="E123" s="220" t="s">
        <v>208</v>
      </c>
      <c r="F123" s="178">
        <f t="shared" si="179"/>
      </c>
      <c r="G123" s="178">
        <v>2247.52</v>
      </c>
      <c r="H123" s="178">
        <v>2714.76</v>
      </c>
      <c r="I123" s="196">
        <v>0</v>
      </c>
      <c r="J123" s="177">
        <v>7</v>
      </c>
      <c r="K123" s="178">
        <v>17857.139999999985</v>
      </c>
      <c r="L123" s="179">
        <v>0</v>
      </c>
      <c r="M123" s="178">
        <v>0</v>
      </c>
      <c r="N123" s="180">
        <v>0</v>
      </c>
      <c r="O123" s="181">
        <f t="shared" si="42"/>
      </c>
      <c r="P123" s="196"/>
      <c r="Q123" s="182">
        <f t="shared" si="1187"/>
      </c>
      <c r="R123" s="177">
        <f t="shared" si="829"/>
      </c>
      <c r="S123" s="178">
        <f t="shared" si="979"/>
      </c>
      <c r="T123" s="183">
        <f t="shared" si="596"/>
      </c>
      <c r="U123" s="183">
        <f t="shared" si="518"/>
      </c>
      <c r="V123" s="183">
        <f t="shared" si="448"/>
      </c>
      <c r="W123" s="184">
        <v>7</v>
      </c>
      <c r="X123" s="183">
        <f t="shared" si="365"/>
      </c>
      <c r="Y123" s="183">
        <f t="shared" si="317"/>
      </c>
      <c r="Z123" s="183">
        <f t="shared" si="84"/>
      </c>
      <c r="AA123" s="183">
        <f t="shared" si="1264"/>
      </c>
      <c r="AB123" s="183">
        <f t="shared" si="1113"/>
      </c>
      <c r="AC123" s="181">
        <f t="shared" si="628"/>
      </c>
      <c r="AD123" s="181">
        <f t="shared" si="550"/>
      </c>
      <c r="AE123" s="181">
        <f t="shared" si="480"/>
      </c>
      <c r="AF123" s="181">
        <f t="shared" si="409"/>
      </c>
      <c r="AG123" s="181">
        <f t="shared" si="128"/>
      </c>
      <c r="AH123" s="181">
        <f t="shared" si="3"/>
      </c>
      <c r="AI123" s="181">
        <f t="shared" si="1148"/>
      </c>
      <c r="AJ123" s="180">
        <v>54</v>
      </c>
      <c r="AK123" s="177">
        <v>41451</v>
      </c>
      <c r="AL123" s="177">
        <v>628</v>
      </c>
      <c r="AM123" s="177">
        <v>650</v>
      </c>
      <c r="AN123" s="177">
        <v>150</v>
      </c>
      <c r="AO123" s="189">
        <v>30</v>
      </c>
      <c r="AP123" s="177">
        <v>105</v>
      </c>
      <c r="AQ123" s="189">
        <v>128</v>
      </c>
      <c r="AR123" s="189">
        <v>8</v>
      </c>
      <c r="AS123" s="177">
        <v>10</v>
      </c>
      <c r="AT123" s="177">
        <v>1</v>
      </c>
      <c r="AU123" s="177">
        <v>29</v>
      </c>
      <c r="AV123" s="190"/>
      <c r="AW123" s="190"/>
      <c r="AX123" s="191">
        <f t="shared" si="679"/>
      </c>
    </row>
    <row r="124">
      <c r="A124" s="168"/>
      <c r="B124" s="169" t="s">
        <v>213</v>
      </c>
      <c r="C124" s="170" t="s">
        <v>201</v>
      </c>
      <c r="D124" s="171" t="s">
        <v>180</v>
      </c>
      <c r="E124" s="220" t="s">
        <v>209</v>
      </c>
      <c r="F124" s="178">
        <f t="shared" si="179"/>
      </c>
      <c r="G124" s="178">
        <v>2643.6400000000003</v>
      </c>
      <c r="H124" s="178">
        <v>3320.1</v>
      </c>
      <c r="I124" s="196">
        <v>0</v>
      </c>
      <c r="J124" s="177">
        <v>8</v>
      </c>
      <c r="K124" s="178">
        <v>17625.47</v>
      </c>
      <c r="L124" s="179">
        <v>0</v>
      </c>
      <c r="M124" s="178">
        <v>0</v>
      </c>
      <c r="N124" s="180">
        <v>0</v>
      </c>
      <c r="O124" s="181">
        <f t="shared" si="42"/>
      </c>
      <c r="P124" s="196"/>
      <c r="Q124" s="182">
        <f t="shared" si="1187"/>
      </c>
      <c r="R124" s="177">
        <f t="shared" si="829"/>
      </c>
      <c r="S124" s="178">
        <f t="shared" si="979"/>
      </c>
      <c r="T124" s="183">
        <f t="shared" si="596"/>
      </c>
      <c r="U124" s="183">
        <f t="shared" si="518"/>
      </c>
      <c r="V124" s="183">
        <f t="shared" si="448"/>
      </c>
      <c r="W124" s="184">
        <v>7</v>
      </c>
      <c r="X124" s="183">
        <v>319</v>
      </c>
      <c r="Y124" s="183">
        <v>331</v>
      </c>
      <c r="Z124" s="183">
        <v>93</v>
      </c>
      <c r="AA124" s="183">
        <f t="shared" si="1264"/>
      </c>
      <c r="AB124" s="183">
        <f t="shared" si="1113"/>
      </c>
      <c r="AC124" s="181">
        <f t="shared" si="628"/>
      </c>
      <c r="AD124" s="181">
        <f t="shared" si="550"/>
      </c>
      <c r="AE124" s="181">
        <f t="shared" si="480"/>
      </c>
      <c r="AF124" s="181">
        <f t="shared" si="409"/>
      </c>
      <c r="AG124" s="181">
        <f t="shared" si="128"/>
      </c>
      <c r="AH124" s="181">
        <f t="shared" si="3"/>
      </c>
      <c r="AI124" s="181">
        <f t="shared" si="1148"/>
      </c>
      <c r="AJ124" s="180">
        <v>55</v>
      </c>
      <c r="AK124" s="177">
        <v>43995</v>
      </c>
      <c r="AL124" s="177">
        <v>767</v>
      </c>
      <c r="AM124" s="177">
        <v>830</v>
      </c>
      <c r="AN124" s="177">
        <v>174</v>
      </c>
      <c r="AO124" s="189">
        <v>28</v>
      </c>
      <c r="AP124" s="177">
        <v>96</v>
      </c>
      <c r="AQ124" s="189">
        <v>153</v>
      </c>
      <c r="AR124" s="189">
        <v>8</v>
      </c>
      <c r="AS124" s="177">
        <v>5</v>
      </c>
      <c r="AT124" s="177">
        <v>4</v>
      </c>
      <c r="AU124" s="177">
        <v>44</v>
      </c>
      <c r="AV124" s="190"/>
      <c r="AW124" s="190"/>
      <c r="AX124" s="191">
        <f t="shared" si="679"/>
      </c>
    </row>
    <row r="125">
      <c r="A125" s="168"/>
      <c r="B125" s="202" t="s">
        <v>186</v>
      </c>
      <c r="C125" s="202"/>
      <c r="D125" s="202"/>
      <c r="E125" s="202"/>
      <c r="F125" s="203">
        <f>SUM(F120:F124)</f>
      </c>
      <c r="G125" s="203">
        <f>SUM(G120:G124)</f>
      </c>
      <c r="H125" s="203">
        <f>SUM(H120:H124)</f>
      </c>
      <c r="I125" s="196">
        <f>SUM(I120:I124)</f>
      </c>
      <c r="J125" s="204">
        <f>SUM(J120:J124)</f>
      </c>
      <c r="K125" s="203">
        <f>SUM(K120:K124)</f>
      </c>
      <c r="L125" s="215">
        <f>SUM(L120:L124)</f>
      </c>
      <c r="M125" s="203">
        <f>SUM(M120:M124)</f>
      </c>
      <c r="N125" s="204">
        <f>SUM(N120:N124)</f>
      </c>
      <c r="O125" s="205">
        <f t="shared" si="42"/>
      </c>
      <c r="P125" s="206">
        <f>SUM(P120:P124)</f>
      </c>
      <c r="Q125" s="182">
        <f t="shared" si="1187"/>
      </c>
      <c r="R125" s="204">
        <f>SUM(R120:R124)</f>
      </c>
      <c r="S125" s="203">
        <f>SUM(S120:S124)</f>
      </c>
      <c r="T125" s="207">
        <f t="shared" si="596"/>
      </c>
      <c r="U125" s="207">
        <f t="shared" si="518"/>
      </c>
      <c r="V125" s="207">
        <f t="shared" si="448"/>
      </c>
      <c r="W125" s="208">
        <f>SUM(W120:W124)</f>
      </c>
      <c r="X125" s="207">
        <f t="shared" ref="X125:X128" si="366">F125/W125</f>
      </c>
      <c r="Y125" s="207">
        <f t="shared" ref="Y125:Y128" si="318">F125/R125</f>
      </c>
      <c r="Z125" s="207">
        <f t="shared" ref="Z125:Z128" si="85">F125/AL125</f>
      </c>
      <c r="AA125" s="207">
        <f t="shared" si="1264"/>
      </c>
      <c r="AB125" s="207">
        <f t="shared" si="1113"/>
      </c>
      <c r="AC125" s="205">
        <f t="shared" si="628"/>
      </c>
      <c r="AD125" s="205">
        <f t="shared" si="550"/>
      </c>
      <c r="AE125" s="205">
        <f t="shared" si="480"/>
      </c>
      <c r="AF125" s="205">
        <f t="shared" si="409"/>
      </c>
      <c r="AG125" s="205">
        <f t="shared" si="128"/>
      </c>
      <c r="AH125" s="205">
        <f t="shared" si="3"/>
      </c>
      <c r="AI125" s="205">
        <f t="shared" si="1148"/>
      </c>
      <c r="AJ125" s="204">
        <f>AVERAGE(AJ120:AJ124)</f>
      </c>
      <c r="AK125" s="204">
        <f>SUM(AK120:AK124)</f>
      </c>
      <c r="AL125" s="204">
        <f>SUM(AL120:AL124)</f>
      </c>
      <c r="AM125" s="204">
        <f>SUM(AM120:AM124)</f>
      </c>
      <c r="AN125" s="204">
        <f>SUM(AN120:AN124)</f>
      </c>
      <c r="AO125" s="218">
        <f>SUM(AO120:AO124)</f>
      </c>
      <c r="AP125" s="204">
        <f>SUM(AP120:AP124)</f>
      </c>
      <c r="AQ125" s="218">
        <f>SUM(AQ120:AQ124)</f>
      </c>
      <c r="AR125" s="218">
        <f>SUM(AR120:AR124)</f>
      </c>
      <c r="AS125" s="204">
        <f>SUM(AS120:AS124)</f>
      </c>
      <c r="AT125" s="204">
        <f>SUM(AT120:AT124)</f>
      </c>
      <c r="AU125" s="204">
        <f>SUM(AU120:AU124)</f>
      </c>
      <c r="AV125" s="209"/>
      <c r="AW125" s="209"/>
      <c r="AX125" s="204">
        <f>SUM(AX120:AX124)</f>
      </c>
    </row>
    <row r="126">
      <c r="A126" s="168"/>
      <c r="B126" s="169" t="s">
        <v>213</v>
      </c>
      <c r="C126" s="170" t="s">
        <v>201</v>
      </c>
      <c r="D126" s="171" t="s">
        <v>198</v>
      </c>
      <c r="E126" s="221" t="s">
        <v>210</v>
      </c>
      <c r="F126" s="178">
        <f>G126+H126+I126</f>
      </c>
      <c r="G126" s="178">
        <v>2146.75</v>
      </c>
      <c r="H126" s="178">
        <v>2513.48</v>
      </c>
      <c r="I126" s="196">
        <v>0</v>
      </c>
      <c r="J126" s="177">
        <v>6</v>
      </c>
      <c r="K126" s="178">
        <v>12516.090000000026</v>
      </c>
      <c r="L126" s="179">
        <v>0</v>
      </c>
      <c r="M126" s="178">
        <v>0</v>
      </c>
      <c r="N126" s="180">
        <v>0</v>
      </c>
      <c r="O126" s="181">
        <f t="shared" si="42"/>
      </c>
      <c r="P126" s="196"/>
      <c r="Q126" s="182">
        <f t="shared" si="1187"/>
      </c>
      <c r="R126" s="177">
        <f>J126+L126</f>
      </c>
      <c r="S126" s="178">
        <f>K126+M126</f>
      </c>
      <c r="T126" s="183">
        <f t="shared" si="596"/>
      </c>
      <c r="U126" s="183">
        <f t="shared" si="518"/>
      </c>
      <c r="V126" s="183">
        <f t="shared" si="448"/>
      </c>
      <c r="W126" s="184">
        <v>6</v>
      </c>
      <c r="X126" s="183">
        <f t="shared" si="366"/>
      </c>
      <c r="Y126" s="183">
        <f t="shared" si="318"/>
      </c>
      <c r="Z126" s="183">
        <f t="shared" si="85"/>
      </c>
      <c r="AA126" s="183">
        <f t="shared" si="1264"/>
      </c>
      <c r="AB126" s="183">
        <f t="shared" si="1113"/>
      </c>
      <c r="AC126" s="181">
        <f t="shared" si="628"/>
      </c>
      <c r="AD126" s="181">
        <f t="shared" si="550"/>
      </c>
      <c r="AE126" s="181">
        <f t="shared" si="480"/>
      </c>
      <c r="AF126" s="181">
        <f t="shared" si="409"/>
      </c>
      <c r="AG126" s="181">
        <f t="shared" si="128"/>
      </c>
      <c r="AH126" s="181">
        <f t="shared" si="3"/>
      </c>
      <c r="AI126" s="181">
        <f t="shared" si="1148"/>
      </c>
      <c r="AJ126" s="180">
        <v>56</v>
      </c>
      <c r="AK126" s="177">
        <v>52178</v>
      </c>
      <c r="AL126" s="177">
        <v>981</v>
      </c>
      <c r="AM126" s="177">
        <v>1068</v>
      </c>
      <c r="AN126" s="177">
        <v>188</v>
      </c>
      <c r="AO126" s="189">
        <v>45</v>
      </c>
      <c r="AP126" s="177">
        <v>140</v>
      </c>
      <c r="AQ126" s="179">
        <v>165</v>
      </c>
      <c r="AR126" s="189">
        <v>7</v>
      </c>
      <c r="AS126" s="177">
        <v>10</v>
      </c>
      <c r="AT126" s="177">
        <v>5</v>
      </c>
      <c r="AU126" s="177">
        <v>43</v>
      </c>
      <c r="AV126" s="190"/>
      <c r="AW126" s="190"/>
      <c r="AX126" s="191">
        <f>COUNT(AU126)</f>
      </c>
    </row>
    <row r="127">
      <c r="A127" s="168"/>
      <c r="B127" s="202" t="s">
        <v>186</v>
      </c>
      <c r="C127" s="202"/>
      <c r="D127" s="202"/>
      <c r="E127" s="202"/>
      <c r="F127" s="203">
        <f>SUM(F126)</f>
      </c>
      <c r="G127" s="203">
        <f>SUM(G126)</f>
      </c>
      <c r="H127" s="203">
        <f>SUM(H126)</f>
      </c>
      <c r="I127" s="196">
        <f>SUM(I126)</f>
      </c>
      <c r="J127" s="204">
        <f>SUM(J126)</f>
      </c>
      <c r="K127" s="203">
        <f>SUM(K126)</f>
      </c>
      <c r="L127" s="215">
        <f>SUM(L126)</f>
      </c>
      <c r="M127" s="203">
        <f>SUM(M126)</f>
      </c>
      <c r="N127" s="204">
        <f>SUM(N126)</f>
      </c>
      <c r="O127" s="205">
        <f t="shared" si="42"/>
      </c>
      <c r="P127" s="206">
        <f>SUM(P126)</f>
      </c>
      <c r="Q127" s="182">
        <f t="shared" si="1187"/>
      </c>
      <c r="R127" s="204">
        <f>SUM(R126)</f>
      </c>
      <c r="S127" s="203">
        <f>SUM(S126)</f>
      </c>
      <c r="T127" s="207">
        <f t="shared" si="596"/>
      </c>
      <c r="U127" s="207">
        <f t="shared" si="518"/>
      </c>
      <c r="V127" s="207">
        <f t="shared" si="448"/>
      </c>
      <c r="W127" s="208">
        <f>SUM(W126)</f>
      </c>
      <c r="X127" s="207">
        <f t="shared" si="366"/>
      </c>
      <c r="Y127" s="207">
        <f t="shared" si="318"/>
      </c>
      <c r="Z127" s="207">
        <f t="shared" si="85"/>
      </c>
      <c r="AA127" s="207">
        <f t="shared" si="1264"/>
      </c>
      <c r="AB127" s="207">
        <f t="shared" si="1113"/>
      </c>
      <c r="AC127" s="205">
        <f t="shared" si="628"/>
      </c>
      <c r="AD127" s="205">
        <f t="shared" si="550"/>
      </c>
      <c r="AE127" s="205">
        <f t="shared" si="480"/>
      </c>
      <c r="AF127" s="205">
        <f t="shared" si="409"/>
      </c>
      <c r="AG127" s="205">
        <f t="shared" si="128"/>
      </c>
      <c r="AH127" s="205">
        <f t="shared" si="3"/>
      </c>
      <c r="AI127" s="205">
        <f t="shared" si="1148"/>
      </c>
      <c r="AJ127" s="204">
        <f>AVERAGE(AJ126)</f>
      </c>
      <c r="AK127" s="204">
        <f>SUM(AK126)</f>
      </c>
      <c r="AL127" s="204">
        <f>SUM(AL126)</f>
      </c>
      <c r="AM127" s="204">
        <f>SUM(AM126)</f>
      </c>
      <c r="AN127" s="204">
        <f>SUM(AN126)</f>
      </c>
      <c r="AO127" s="204">
        <f>SUM(AO126)</f>
      </c>
      <c r="AP127" s="204">
        <f>SUM(AP126)</f>
      </c>
      <c r="AQ127" s="204">
        <f>SUM(AQ126)</f>
      </c>
      <c r="AR127" s="204">
        <f>SUM(AR126)</f>
      </c>
      <c r="AS127" s="204">
        <f>SUM(AS126)</f>
      </c>
      <c r="AT127" s="204">
        <f>SUM(AT126)</f>
      </c>
      <c r="AU127" s="204">
        <f>SUM(AU126)</f>
      </c>
      <c r="AV127" s="209"/>
      <c r="AW127" s="209"/>
      <c r="AX127" s="204">
        <f>SUM(AX126)</f>
      </c>
    </row>
    <row r="128">
      <c r="A128" s="168"/>
      <c r="B128" s="222" t="s">
        <v>211</v>
      </c>
      <c r="C128" s="222"/>
      <c r="D128" s="222"/>
      <c r="E128" s="222"/>
      <c r="F128" s="223">
        <f>F109+F114+F119+F127+F104+F125</f>
      </c>
      <c r="G128" s="223">
        <f>G127+G125+G119+G114+G109+G104</f>
      </c>
      <c r="H128" s="223">
        <f>H127+H125+H119+H114+H109+H104</f>
      </c>
      <c r="I128" s="223">
        <f>I109+I114+I119+I127+I104+I125</f>
      </c>
      <c r="J128" s="224">
        <f>J109+J114+J119+J127+J104+J125</f>
      </c>
      <c r="K128" s="223">
        <f>K109+K114+K119+K127+K104+K125</f>
      </c>
      <c r="L128" s="224">
        <f>L109+L114+L119+L127+L104+L125</f>
      </c>
      <c r="M128" s="223">
        <f>M109+M114+M119+M127+M104+M125</f>
      </c>
      <c r="N128" s="224">
        <f>N109+N114+N119+N127+N104+N125</f>
      </c>
      <c r="O128" s="225">
        <f t="shared" si="42"/>
      </c>
      <c r="P128" s="226">
        <f>P109+P114+P127+P119+P104+P125</f>
      </c>
      <c r="Q128" s="227">
        <f t="shared" si="1187"/>
      </c>
      <c r="R128" s="224">
        <f>R109+R114+R119+R127+R104+R125</f>
      </c>
      <c r="S128" s="223">
        <f>S109+S114+S119+S127+S104+S125</f>
      </c>
      <c r="T128" s="223">
        <f t="shared" si="596"/>
      </c>
      <c r="U128" s="223">
        <f t="shared" si="518"/>
      </c>
      <c r="V128" s="223">
        <f t="shared" si="448"/>
      </c>
      <c r="W128" s="228">
        <f>W109+W114+W119+W127+W104+W125</f>
      </c>
      <c r="X128" s="223">
        <f t="shared" si="366"/>
      </c>
      <c r="Y128" s="223">
        <f t="shared" si="318"/>
      </c>
      <c r="Z128" s="223">
        <f t="shared" si="85"/>
      </c>
      <c r="AA128" s="223">
        <f t="shared" si="1264"/>
      </c>
      <c r="AB128" s="223">
        <f t="shared" si="1113"/>
      </c>
      <c r="AC128" s="225">
        <f t="shared" si="628"/>
      </c>
      <c r="AD128" s="225">
        <f t="shared" si="550"/>
      </c>
      <c r="AE128" s="225">
        <f t="shared" si="480"/>
      </c>
      <c r="AF128" s="225">
        <f t="shared" si="409"/>
      </c>
      <c r="AG128" s="225">
        <f t="shared" si="128"/>
      </c>
      <c r="AH128" s="225">
        <f t="shared" si="3"/>
      </c>
      <c r="AI128" s="225">
        <f t="shared" si="1148"/>
      </c>
      <c r="AJ128" s="224"/>
      <c r="AK128" s="224">
        <f>AK109+AK114+AK119+AK127+AK104+AK125</f>
      </c>
      <c r="AL128" s="224">
        <f>AL109+AL114+AL119+AL127+AL104+AL125</f>
      </c>
      <c r="AM128" s="224">
        <f>AM109+AM114+AM119+AM127+AM104+AM125</f>
      </c>
      <c r="AN128" s="224">
        <f>AN109+AN114+AN119+AN127+AN104+AN125</f>
      </c>
      <c r="AO128" s="224">
        <f>AO109+AO114+AO119+AO127+AO104+AO125</f>
      </c>
      <c r="AP128" s="224">
        <f>AP109+AP114+AP119+AP127+AP104+AP125</f>
      </c>
      <c r="AQ128" s="224">
        <f>AQ109+AQ114+AQ119+AQ127+AQ104+AQ125</f>
      </c>
      <c r="AR128" s="224">
        <f>AR109+AR114+AR119+AR127+AR104+AR125</f>
      </c>
      <c r="AS128" s="224">
        <f>AS109+AS114+AS119+AS127+AS104+AS125</f>
      </c>
      <c r="AT128" s="224">
        <f>AT109+AT114+AT119+AT127+AT104+AT125</f>
      </c>
      <c r="AU128" s="224">
        <f>AU109+AU114+AU119+AU127+AU104+AU125</f>
      </c>
      <c r="AV128" s="229"/>
      <c r="AW128" s="229"/>
      <c r="AX128" s="224">
        <f>AX109+AX114+AX119+AX127+AX104+AX125</f>
      </c>
    </row>
    <row r="129">
      <c r="A129" s="136"/>
      <c r="B129" s="137" t="s">
        <v>120</v>
      </c>
      <c r="C129" s="137"/>
      <c r="D129" s="137"/>
      <c r="E129" s="137"/>
      <c r="F129" s="138" t="s">
        <v>121</v>
      </c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9" t="s">
        <v>122</v>
      </c>
      <c r="AA129" s="139"/>
      <c r="AB129" s="139"/>
      <c r="AC129" s="139"/>
      <c r="AD129" s="139"/>
      <c r="AE129" s="139"/>
      <c r="AF129" s="139"/>
      <c r="AG129" s="139"/>
      <c r="AH129" s="139"/>
      <c r="AI129" s="139"/>
      <c r="AJ129" s="139"/>
      <c r="AK129" s="139"/>
      <c r="AL129" s="139"/>
      <c r="AM129" s="139"/>
      <c r="AN129" s="139"/>
      <c r="AO129" s="139"/>
      <c r="AP129" s="139"/>
      <c r="AQ129" s="139"/>
      <c r="AR129" s="139"/>
      <c r="AS129" s="139"/>
      <c r="AT129" s="139"/>
      <c r="AU129" s="139"/>
      <c r="AV129" s="140" t="s">
        <v>123</v>
      </c>
      <c r="AW129" s="140"/>
      <c r="AX129" s="141" t="s">
        <v>124</v>
      </c>
    </row>
    <row r="130">
      <c r="A130" s="136"/>
      <c r="B130" s="137"/>
      <c r="C130" s="137"/>
      <c r="D130" s="137"/>
      <c r="E130" s="137"/>
      <c r="F130" s="142" t="s">
        <v>125</v>
      </c>
      <c r="G130" s="142"/>
      <c r="H130" s="142"/>
      <c r="I130" s="142"/>
      <c r="J130" s="143" t="s">
        <v>126</v>
      </c>
      <c r="K130" s="143"/>
      <c r="L130" s="143"/>
      <c r="M130" s="143"/>
      <c r="N130" s="143"/>
      <c r="O130" s="143"/>
      <c r="P130" s="143"/>
      <c r="Q130" s="143"/>
      <c r="R130" s="143"/>
      <c r="S130" s="143"/>
      <c r="T130" s="144" t="s">
        <v>127</v>
      </c>
      <c r="U130" s="144"/>
      <c r="V130" s="144"/>
      <c r="W130" s="144"/>
      <c r="X130" s="144"/>
      <c r="Y130" s="144"/>
      <c r="Z130" s="145" t="s">
        <v>128</v>
      </c>
      <c r="AA130" s="145"/>
      <c r="AB130" s="145"/>
      <c r="AC130" s="145"/>
      <c r="AD130" s="145"/>
      <c r="AE130" s="145"/>
      <c r="AF130" s="145"/>
      <c r="AG130" s="145"/>
      <c r="AH130" s="145"/>
      <c r="AI130" s="145"/>
      <c r="AJ130" s="145"/>
      <c r="AK130" s="146" t="s">
        <v>129</v>
      </c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7"/>
      <c r="AW130" s="148"/>
      <c r="AX130" s="141"/>
    </row>
    <row r="131">
      <c r="A131" s="136"/>
      <c r="B131" s="149" t="s">
        <v>130</v>
      </c>
      <c r="C131" s="150" t="s">
        <v>131</v>
      </c>
      <c r="D131" s="151" t="s">
        <v>132</v>
      </c>
      <c r="E131" s="152" t="s">
        <v>133</v>
      </c>
      <c r="F131" s="153" t="s">
        <v>134</v>
      </c>
      <c r="G131" s="142" t="s">
        <v>135</v>
      </c>
      <c r="H131" s="154" t="s">
        <v>136</v>
      </c>
      <c r="I131" s="155" t="s">
        <v>137</v>
      </c>
      <c r="J131" s="156" t="s">
        <v>138</v>
      </c>
      <c r="K131" s="157" t="s">
        <v>139</v>
      </c>
      <c r="L131" s="158" t="s">
        <v>140</v>
      </c>
      <c r="M131" s="157" t="s">
        <v>141</v>
      </c>
      <c r="N131" s="157" t="s">
        <v>142</v>
      </c>
      <c r="O131" s="157" t="s">
        <v>143</v>
      </c>
      <c r="P131" s="159" t="s">
        <v>144</v>
      </c>
      <c r="Q131" s="157" t="s">
        <v>145</v>
      </c>
      <c r="R131" s="156" t="s">
        <v>146</v>
      </c>
      <c r="S131" s="160" t="s">
        <v>147</v>
      </c>
      <c r="T131" s="144" t="s">
        <v>148</v>
      </c>
      <c r="U131" s="144" t="s">
        <v>149</v>
      </c>
      <c r="V131" s="144" t="s">
        <v>150</v>
      </c>
      <c r="W131" s="161" t="s">
        <v>151</v>
      </c>
      <c r="X131" s="144" t="s">
        <v>152</v>
      </c>
      <c r="Y131" s="162" t="s">
        <v>153</v>
      </c>
      <c r="Z131" s="163" t="s">
        <v>154</v>
      </c>
      <c r="AA131" s="164" t="s">
        <v>155</v>
      </c>
      <c r="AB131" s="165" t="s">
        <v>156</v>
      </c>
      <c r="AC131" s="164" t="s">
        <v>157</v>
      </c>
      <c r="AD131" s="164" t="s">
        <v>158</v>
      </c>
      <c r="AE131" s="166" t="s">
        <v>159</v>
      </c>
      <c r="AF131" s="164" t="s">
        <v>160</v>
      </c>
      <c r="AG131" s="164" t="s">
        <v>161</v>
      </c>
      <c r="AH131" s="164" t="s">
        <v>162</v>
      </c>
      <c r="AI131" s="166" t="s">
        <v>163</v>
      </c>
      <c r="AJ131" s="166" t="s">
        <v>164</v>
      </c>
      <c r="AK131" s="146" t="s">
        <v>165</v>
      </c>
      <c r="AL131" s="167" t="s">
        <v>166</v>
      </c>
      <c r="AM131" s="167" t="s">
        <v>167</v>
      </c>
      <c r="AN131" s="167" t="s">
        <v>168</v>
      </c>
      <c r="AO131" s="167" t="s">
        <v>169</v>
      </c>
      <c r="AP131" s="167" t="s">
        <v>170</v>
      </c>
      <c r="AQ131" s="146" t="s">
        <v>171</v>
      </c>
      <c r="AR131" s="146" t="s">
        <v>172</v>
      </c>
      <c r="AS131" s="146" t="s">
        <v>173</v>
      </c>
      <c r="AT131" s="146" t="s">
        <v>174</v>
      </c>
      <c r="AU131" s="146" t="s">
        <v>175</v>
      </c>
      <c r="AV131" s="147"/>
      <c r="AW131" s="148"/>
      <c r="AX131" s="141" t="s">
        <v>176</v>
      </c>
    </row>
    <row r="132">
      <c r="A132" s="168" t="s">
        <v>216</v>
      </c>
      <c r="B132" s="210" t="s">
        <v>213</v>
      </c>
      <c r="C132" s="170" t="s">
        <v>179</v>
      </c>
      <c r="D132" s="171" t="s">
        <v>198</v>
      </c>
      <c r="E132" s="172" t="s">
        <v>181</v>
      </c>
      <c r="F132" s="173">
        <f t="shared" ref="F132:F135" si="180">G132+H132+I132</f>
      </c>
      <c r="G132" s="174">
        <v>1227.63</v>
      </c>
      <c r="H132" s="230">
        <v>1261.11</v>
      </c>
      <c r="I132" s="176">
        <v>0</v>
      </c>
      <c r="J132" s="177">
        <v>5</v>
      </c>
      <c r="K132" s="178">
        <v>11081.069999999978</v>
      </c>
      <c r="L132" s="179">
        <v>0</v>
      </c>
      <c r="M132" s="178">
        <v>0</v>
      </c>
      <c r="N132" s="180">
        <v>0</v>
      </c>
      <c r="O132" s="181">
        <f t="shared" ref="O132:O134" si="43">N132/R132</f>
      </c>
      <c r="P132" s="176"/>
      <c r="Q132" s="182">
        <f t="shared" ref="Q132:Q134" si="1188">P132/R132</f>
      </c>
      <c r="R132" s="177">
        <f t="shared" ref="R132:R135" si="830">J132+L132</f>
      </c>
      <c r="S132" s="178">
        <f t="shared" ref="S132:S135" si="980">K132+M132</f>
      </c>
      <c r="T132" s="183">
        <f t="shared" ref="T132:T160" si="597">S132/F132</f>
      </c>
      <c r="U132" s="183">
        <f t="shared" ref="U132:U160" si="519">S132/(F132+(AX132*500)+F132*3%)</f>
      </c>
      <c r="V132" s="183">
        <f t="shared" ref="V132:V160" si="449">S132/R132</f>
      </c>
      <c r="W132" s="184">
        <v>5</v>
      </c>
      <c r="X132" s="183">
        <f t="shared" ref="X132:X149" si="367">F132/W132</f>
      </c>
      <c r="Y132" s="183">
        <f t="shared" ref="Y132:Y149" si="319">F132/R132</f>
      </c>
      <c r="Z132" s="183">
        <f t="shared" ref="Z132:Z149" si="86">F132/AL132</f>
      </c>
      <c r="AA132" s="183">
        <f t="shared" ref="AA132:AA160" si="1265">F132/AK132*1000</f>
      </c>
      <c r="AB132" s="183">
        <f t="shared" ref="AB132:AB160" si="1114">F132/AN132</f>
      </c>
      <c r="AC132" s="181">
        <f t="shared" ref="AC132:AC160" si="629">AL132/AK132</f>
      </c>
      <c r="AD132" s="181">
        <f t="shared" ref="AD132:AD160" si="551">AN132/AM132</f>
      </c>
      <c r="AE132" s="181">
        <f t="shared" ref="AE132:AE160" si="481">AP132/AM132</f>
      </c>
      <c r="AF132" s="181">
        <f t="shared" ref="AF132:AF160" si="410">R132/AP132</f>
      </c>
      <c r="AG132" s="181">
        <f t="shared" ref="AG132:AG160" si="129">AR132/AN132</f>
      </c>
      <c r="AH132" s="181">
        <f t="shared" ref="AH132:AH160" si="4">R132/AR132</f>
      </c>
      <c r="AI132" s="181">
        <f t="shared" ref="AI132:AI160" si="1149">AQ132/AP132</f>
      </c>
      <c r="AJ132" s="180">
        <v>57</v>
      </c>
      <c r="AK132" s="185">
        <v>29088</v>
      </c>
      <c r="AL132" s="187">
        <v>622</v>
      </c>
      <c r="AM132" s="187">
        <v>702</v>
      </c>
      <c r="AN132" s="187">
        <v>99</v>
      </c>
      <c r="AO132" s="232">
        <v>16</v>
      </c>
      <c r="AP132" s="187">
        <v>64</v>
      </c>
      <c r="AQ132" s="188">
        <v>85</v>
      </c>
      <c r="AR132" s="189">
        <v>5</v>
      </c>
      <c r="AS132" s="177">
        <v>7</v>
      </c>
      <c r="AT132" s="177">
        <v>0</v>
      </c>
      <c r="AU132" s="180">
        <v>33</v>
      </c>
      <c r="AV132" s="190"/>
      <c r="AW132" s="190"/>
      <c r="AX132" s="191">
        <f t="shared" ref="AX132:AX135" si="680">COUNT(AU132)</f>
      </c>
    </row>
    <row r="133">
      <c r="A133" s="168"/>
      <c r="B133" s="210" t="s">
        <v>213</v>
      </c>
      <c r="C133" s="192" t="s">
        <v>179</v>
      </c>
      <c r="D133" s="171" t="s">
        <v>198</v>
      </c>
      <c r="E133" s="193" t="s">
        <v>182</v>
      </c>
      <c r="F133" s="194">
        <f t="shared" si="180"/>
      </c>
      <c r="G133" s="195">
        <v>679.97</v>
      </c>
      <c r="H133" s="195">
        <v>817.27</v>
      </c>
      <c r="I133" s="196">
        <v>0</v>
      </c>
      <c r="J133" s="180">
        <v>3</v>
      </c>
      <c r="K133" s="197">
        <v>8204.630000000034</v>
      </c>
      <c r="L133" s="189">
        <v>0</v>
      </c>
      <c r="M133" s="197">
        <v>0</v>
      </c>
      <c r="N133" s="180">
        <v>0</v>
      </c>
      <c r="O133" s="181">
        <f t="shared" si="43"/>
      </c>
      <c r="P133" s="176"/>
      <c r="Q133" s="182">
        <f t="shared" si="1188"/>
      </c>
      <c r="R133" s="177">
        <f t="shared" si="830"/>
      </c>
      <c r="S133" s="178">
        <f t="shared" si="980"/>
      </c>
      <c r="T133" s="183">
        <f t="shared" si="597"/>
      </c>
      <c r="U133" s="183">
        <f t="shared" si="519"/>
      </c>
      <c r="V133" s="183">
        <f t="shared" si="449"/>
      </c>
      <c r="W133" s="184">
        <v>3</v>
      </c>
      <c r="X133" s="183">
        <f t="shared" si="367"/>
      </c>
      <c r="Y133" s="183">
        <f t="shared" si="319"/>
      </c>
      <c r="Z133" s="183">
        <f t="shared" si="86"/>
      </c>
      <c r="AA133" s="183">
        <f t="shared" si="1265"/>
      </c>
      <c r="AB133" s="183">
        <f t="shared" si="1114"/>
      </c>
      <c r="AC133" s="181">
        <f t="shared" si="629"/>
      </c>
      <c r="AD133" s="181">
        <f t="shared" si="551"/>
      </c>
      <c r="AE133" s="181">
        <f t="shared" si="481"/>
      </c>
      <c r="AF133" s="181">
        <f t="shared" si="410"/>
      </c>
      <c r="AG133" s="181">
        <f t="shared" si="129"/>
      </c>
      <c r="AH133" s="181">
        <f t="shared" si="4"/>
      </c>
      <c r="AI133" s="181">
        <f t="shared" si="1149"/>
      </c>
      <c r="AJ133" s="180">
        <v>57</v>
      </c>
      <c r="AK133" s="177">
        <v>19846</v>
      </c>
      <c r="AL133" s="199">
        <v>476</v>
      </c>
      <c r="AM133" s="199">
        <v>550</v>
      </c>
      <c r="AN133" s="199">
        <v>73</v>
      </c>
      <c r="AO133" s="198">
        <v>13</v>
      </c>
      <c r="AP133" s="231">
        <v>40</v>
      </c>
      <c r="AQ133" s="189">
        <v>56</v>
      </c>
      <c r="AR133" s="189">
        <v>3</v>
      </c>
      <c r="AS133" s="177">
        <v>7</v>
      </c>
      <c r="AT133" s="177">
        <v>1</v>
      </c>
      <c r="AU133" s="180">
        <v>13</v>
      </c>
      <c r="AV133" s="190"/>
      <c r="AW133" s="190"/>
      <c r="AX133" s="191">
        <f t="shared" si="680"/>
      </c>
    </row>
    <row r="134">
      <c r="A134" s="168"/>
      <c r="B134" s="200" t="s">
        <v>217</v>
      </c>
      <c r="C134" s="192" t="s">
        <v>179</v>
      </c>
      <c r="D134" s="171" t="s">
        <v>198</v>
      </c>
      <c r="E134" s="201" t="s">
        <v>184</v>
      </c>
      <c r="F134" s="194">
        <f t="shared" si="180"/>
      </c>
      <c r="G134" s="197">
        <v>410.06</v>
      </c>
      <c r="H134" s="178">
        <v>644.2</v>
      </c>
      <c r="I134" s="219">
        <v>0</v>
      </c>
      <c r="J134" s="180">
        <v>2</v>
      </c>
      <c r="K134" s="197">
        <v>3429.859999999986</v>
      </c>
      <c r="L134" s="189">
        <v>0</v>
      </c>
      <c r="M134" s="197">
        <v>0</v>
      </c>
      <c r="N134" s="180">
        <v>0</v>
      </c>
      <c r="O134" s="181">
        <f t="shared" si="43"/>
      </c>
      <c r="P134" s="176"/>
      <c r="Q134" s="182">
        <f t="shared" si="1188"/>
      </c>
      <c r="R134" s="177">
        <f t="shared" si="830"/>
      </c>
      <c r="S134" s="178">
        <f t="shared" si="980"/>
      </c>
      <c r="T134" s="183">
        <f t="shared" si="597"/>
      </c>
      <c r="U134" s="183">
        <f t="shared" si="519"/>
      </c>
      <c r="V134" s="183">
        <f t="shared" si="449"/>
      </c>
      <c r="W134" s="184">
        <v>2</v>
      </c>
      <c r="X134" s="183">
        <f t="shared" si="367"/>
      </c>
      <c r="Y134" s="183">
        <f t="shared" si="319"/>
      </c>
      <c r="Z134" s="183">
        <f t="shared" si="86"/>
      </c>
      <c r="AA134" s="183">
        <f t="shared" si="1265"/>
      </c>
      <c r="AB134" s="183">
        <f t="shared" si="1114"/>
      </c>
      <c r="AC134" s="181">
        <f t="shared" si="629"/>
      </c>
      <c r="AD134" s="181">
        <f t="shared" si="551"/>
      </c>
      <c r="AE134" s="181">
        <f t="shared" si="481"/>
      </c>
      <c r="AF134" s="181">
        <f t="shared" si="410"/>
      </c>
      <c r="AG134" s="181">
        <f t="shared" si="129"/>
      </c>
      <c r="AH134" s="181">
        <f t="shared" si="4"/>
      </c>
      <c r="AI134" s="181">
        <f t="shared" si="1149"/>
      </c>
      <c r="AJ134" s="180">
        <v>58</v>
      </c>
      <c r="AK134" s="177">
        <v>17023</v>
      </c>
      <c r="AL134" s="177">
        <v>428</v>
      </c>
      <c r="AM134" s="177">
        <v>491</v>
      </c>
      <c r="AN134" s="177">
        <v>62</v>
      </c>
      <c r="AO134" s="189">
        <v>13</v>
      </c>
      <c r="AP134" s="177">
        <v>77</v>
      </c>
      <c r="AQ134" s="189">
        <v>51</v>
      </c>
      <c r="AR134" s="189">
        <v>2</v>
      </c>
      <c r="AS134" s="180">
        <v>2</v>
      </c>
      <c r="AT134" s="180">
        <v>0</v>
      </c>
      <c r="AU134" s="180">
        <v>17</v>
      </c>
      <c r="AV134" s="190"/>
      <c r="AW134" s="190"/>
      <c r="AX134" s="191">
        <f t="shared" si="680"/>
      </c>
    </row>
    <row r="135">
      <c r="A135" s="168"/>
      <c r="B135" s="200" t="s">
        <v>217</v>
      </c>
      <c r="C135" s="192" t="s">
        <v>179</v>
      </c>
      <c r="D135" s="171" t="s">
        <v>198</v>
      </c>
      <c r="E135" s="201" t="s">
        <v>185</v>
      </c>
      <c r="F135" s="194">
        <f t="shared" si="180"/>
      </c>
      <c r="G135" s="197">
        <v>130.63</v>
      </c>
      <c r="H135" s="178">
        <v>249.15</v>
      </c>
      <c r="I135" s="196">
        <v>0</v>
      </c>
      <c r="J135" s="180">
        <v>1</v>
      </c>
      <c r="K135" s="197">
        <v>2548.2600000000093</v>
      </c>
      <c r="L135" s="189">
        <v>0</v>
      </c>
      <c r="M135" s="197">
        <v>0</v>
      </c>
      <c r="N135" s="180">
        <v>0</v>
      </c>
      <c r="O135" s="181" t="str">
        <v>#DIV/0!</v>
      </c>
      <c r="P135" s="176"/>
      <c r="Q135" s="182" t="str">
        <v>#DIV/0!</v>
      </c>
      <c r="R135" s="177">
        <f t="shared" si="830"/>
      </c>
      <c r="S135" s="178">
        <f t="shared" si="980"/>
      </c>
      <c r="T135" s="183">
        <f t="shared" si="597"/>
      </c>
      <c r="U135" s="183">
        <f t="shared" si="519"/>
      </c>
      <c r="V135" s="183">
        <f t="shared" si="449"/>
      </c>
      <c r="W135" s="184">
        <v>1</v>
      </c>
      <c r="X135" s="183">
        <f t="shared" si="367"/>
      </c>
      <c r="Y135" s="183">
        <f t="shared" si="319"/>
      </c>
      <c r="Z135" s="183">
        <f t="shared" si="86"/>
      </c>
      <c r="AA135" s="183">
        <f t="shared" si="1265"/>
      </c>
      <c r="AB135" s="183">
        <f t="shared" si="1114"/>
      </c>
      <c r="AC135" s="181">
        <f t="shared" si="629"/>
      </c>
      <c r="AD135" s="181">
        <f t="shared" si="551"/>
      </c>
      <c r="AE135" s="181">
        <f t="shared" si="481"/>
      </c>
      <c r="AF135" s="181">
        <f t="shared" si="410"/>
      </c>
      <c r="AG135" s="181">
        <f t="shared" si="129"/>
      </c>
      <c r="AH135" s="181">
        <f t="shared" si="4"/>
      </c>
      <c r="AI135" s="181">
        <f t="shared" si="1149"/>
      </c>
      <c r="AJ135" s="180">
        <v>59</v>
      </c>
      <c r="AK135" s="177">
        <v>7992</v>
      </c>
      <c r="AL135" s="177">
        <v>197</v>
      </c>
      <c r="AM135" s="177">
        <v>235</v>
      </c>
      <c r="AN135" s="180">
        <v>19</v>
      </c>
      <c r="AO135" s="189">
        <v>5</v>
      </c>
      <c r="AP135" s="177">
        <v>18</v>
      </c>
      <c r="AQ135" s="189">
        <v>24</v>
      </c>
      <c r="AR135" s="189">
        <v>2</v>
      </c>
      <c r="AS135" s="180">
        <v>1</v>
      </c>
      <c r="AT135" s="180">
        <v>0</v>
      </c>
      <c r="AU135" s="180">
        <v>8</v>
      </c>
      <c r="AV135" s="190"/>
      <c r="AW135" s="190"/>
      <c r="AX135" s="191">
        <f t="shared" si="680"/>
      </c>
    </row>
    <row r="136">
      <c r="A136" s="168"/>
      <c r="B136" s="202" t="s">
        <v>186</v>
      </c>
      <c r="C136" s="202"/>
      <c r="D136" s="202"/>
      <c r="E136" s="202"/>
      <c r="F136" s="203">
        <f>SUM(F132:F135)</f>
      </c>
      <c r="G136" s="203">
        <f>SUM(G132:G135)</f>
      </c>
      <c r="H136" s="203">
        <f>SUM(H132:H135)</f>
      </c>
      <c r="I136" s="196">
        <f>SUM(I132:I135)</f>
      </c>
      <c r="J136" s="204">
        <f>SUM(J132:J135)</f>
      </c>
      <c r="K136" s="203">
        <f>SUM(K132:K135)</f>
      </c>
      <c r="L136" s="203">
        <f>SUM(L132:L135)</f>
      </c>
      <c r="M136" s="203">
        <f>SUM(M132:M135)</f>
      </c>
      <c r="N136" s="204">
        <f>SUM(N132:N135)</f>
      </c>
      <c r="O136" s="205">
        <f t="shared" ref="O136:O160" si="44">N136/R136</f>
      </c>
      <c r="P136" s="206">
        <f>SUM(P132:P135)</f>
      </c>
      <c r="Q136" s="182">
        <f t="shared" ref="Q136:Q160" si="1189">P136/R136</f>
      </c>
      <c r="R136" s="204">
        <f>SUM(R132:R135)</f>
      </c>
      <c r="S136" s="203">
        <f>SUM(S132:S135)</f>
      </c>
      <c r="T136" s="207">
        <f t="shared" si="597"/>
      </c>
      <c r="U136" s="207">
        <f t="shared" si="519"/>
      </c>
      <c r="V136" s="207">
        <f t="shared" si="449"/>
      </c>
      <c r="W136" s="208">
        <f>SUM(W132:W135)</f>
      </c>
      <c r="X136" s="207">
        <f t="shared" si="367"/>
      </c>
      <c r="Y136" s="207">
        <f t="shared" si="319"/>
      </c>
      <c r="Z136" s="207">
        <f t="shared" si="86"/>
      </c>
      <c r="AA136" s="207">
        <f t="shared" si="1265"/>
      </c>
      <c r="AB136" s="207">
        <f t="shared" si="1114"/>
      </c>
      <c r="AC136" s="205">
        <f t="shared" si="629"/>
      </c>
      <c r="AD136" s="205">
        <f t="shared" si="551"/>
      </c>
      <c r="AE136" s="205">
        <f t="shared" si="481"/>
      </c>
      <c r="AF136" s="205">
        <f t="shared" si="410"/>
      </c>
      <c r="AG136" s="205">
        <f t="shared" si="129"/>
      </c>
      <c r="AH136" s="205">
        <f t="shared" si="4"/>
      </c>
      <c r="AI136" s="205">
        <f t="shared" si="1149"/>
      </c>
      <c r="AJ136" s="204">
        <f>AVERAGE(AJ132:AJ135)</f>
      </c>
      <c r="AK136" s="204">
        <f>SUM(AK132:AK135)</f>
      </c>
      <c r="AL136" s="204">
        <f>SUM(AL132:AL135)</f>
      </c>
      <c r="AM136" s="204">
        <f>SUM(AM132:AM135)</f>
      </c>
      <c r="AN136" s="204">
        <f>SUM(AN132:AN135)</f>
      </c>
      <c r="AO136" s="204">
        <f>SUM(AO132:AO135)</f>
      </c>
      <c r="AP136" s="204">
        <f>SUM(AP132:AP135)</f>
      </c>
      <c r="AQ136" s="204">
        <f>SUM(AQ132:AQ135)</f>
      </c>
      <c r="AR136" s="204">
        <f>SUM(AR132:AR135)</f>
      </c>
      <c r="AS136" s="204">
        <f>SUM(AS132:AS135)</f>
      </c>
      <c r="AT136" s="204">
        <f>SUM(AT132:AT135)</f>
      </c>
      <c r="AU136" s="204">
        <f>SUM(AU132:AU135)</f>
      </c>
      <c r="AV136" s="209"/>
      <c r="AW136" s="209"/>
      <c r="AX136" s="204">
        <f>SUM(AX132:AX135)</f>
      </c>
    </row>
    <row r="137">
      <c r="A137" s="168"/>
      <c r="B137" s="210" t="s">
        <v>218</v>
      </c>
      <c r="C137" s="170" t="s">
        <v>179</v>
      </c>
      <c r="D137" s="211" t="s">
        <v>204</v>
      </c>
      <c r="E137" s="212" t="s">
        <v>189</v>
      </c>
      <c r="F137" s="178">
        <f t="shared" ref="F137:F140" si="181">G137+H137+I137</f>
      </c>
      <c r="G137" s="216">
        <v>1125.83</v>
      </c>
      <c r="H137" s="178">
        <v>2022.93</v>
      </c>
      <c r="I137" s="176">
        <v>0</v>
      </c>
      <c r="J137" s="180">
        <v>2</v>
      </c>
      <c r="K137" s="197">
        <v>5096.52</v>
      </c>
      <c r="L137" s="189">
        <v>0</v>
      </c>
      <c r="M137" s="197">
        <v>0</v>
      </c>
      <c r="N137" s="180">
        <v>0</v>
      </c>
      <c r="O137" s="181">
        <f t="shared" si="44"/>
      </c>
      <c r="P137" s="176"/>
      <c r="Q137" s="182">
        <f t="shared" si="1189"/>
      </c>
      <c r="R137" s="177">
        <f t="shared" ref="R137:R140" si="831">J137+L137</f>
      </c>
      <c r="S137" s="178">
        <f t="shared" ref="S137:S140" si="981">K137+M137</f>
      </c>
      <c r="T137" s="183">
        <f t="shared" si="597"/>
      </c>
      <c r="U137" s="183">
        <f t="shared" si="519"/>
      </c>
      <c r="V137" s="183">
        <f t="shared" si="449"/>
      </c>
      <c r="W137" s="184">
        <v>2</v>
      </c>
      <c r="X137" s="183">
        <f t="shared" si="367"/>
      </c>
      <c r="Y137" s="183">
        <f t="shared" si="319"/>
      </c>
      <c r="Z137" s="183">
        <f t="shared" si="86"/>
      </c>
      <c r="AA137" s="183">
        <f t="shared" si="1265"/>
      </c>
      <c r="AB137" s="183">
        <f t="shared" si="1114"/>
      </c>
      <c r="AC137" s="181">
        <f t="shared" si="629"/>
      </c>
      <c r="AD137" s="181">
        <f t="shared" si="551"/>
      </c>
      <c r="AE137" s="181">
        <f t="shared" si="481"/>
      </c>
      <c r="AF137" s="181">
        <f t="shared" si="410"/>
      </c>
      <c r="AG137" s="181">
        <f t="shared" si="129"/>
      </c>
      <c r="AH137" s="181">
        <f t="shared" si="4"/>
      </c>
      <c r="AI137" s="181">
        <f t="shared" si="1149"/>
      </c>
      <c r="AJ137" s="180">
        <v>39</v>
      </c>
      <c r="AK137" s="177">
        <v>37996</v>
      </c>
      <c r="AL137" s="177">
        <v>827</v>
      </c>
      <c r="AM137" s="177">
        <v>865</v>
      </c>
      <c r="AN137" s="177">
        <v>154</v>
      </c>
      <c r="AO137" s="189">
        <v>25</v>
      </c>
      <c r="AP137" s="180">
        <v>37</v>
      </c>
      <c r="AQ137" s="179">
        <v>120</v>
      </c>
      <c r="AR137" s="189">
        <v>4</v>
      </c>
      <c r="AS137" s="180">
        <v>4</v>
      </c>
      <c r="AT137" s="177">
        <v>0</v>
      </c>
      <c r="AU137" s="177">
        <v>43</v>
      </c>
      <c r="AV137" s="190"/>
      <c r="AW137" s="190"/>
      <c r="AX137" s="191">
        <f t="shared" ref="AX137:AX140" si="681">COUNT(AU137)</f>
      </c>
    </row>
    <row r="138">
      <c r="A138" s="168"/>
      <c r="B138" s="210" t="s">
        <v>218</v>
      </c>
      <c r="C138" s="192" t="s">
        <v>179</v>
      </c>
      <c r="D138" s="211" t="s">
        <v>204</v>
      </c>
      <c r="E138" s="212" t="s">
        <v>190</v>
      </c>
      <c r="F138" s="178">
        <f t="shared" si="181"/>
      </c>
      <c r="G138" s="214">
        <v>2196.24</v>
      </c>
      <c r="H138" s="195">
        <v>3601.89</v>
      </c>
      <c r="I138" s="176">
        <v>0</v>
      </c>
      <c r="J138" s="177">
        <v>7</v>
      </c>
      <c r="K138" s="178">
        <v>19517.370000000006</v>
      </c>
      <c r="L138" s="179">
        <v>0</v>
      </c>
      <c r="M138" s="178">
        <v>0</v>
      </c>
      <c r="N138" s="180">
        <v>0</v>
      </c>
      <c r="O138" s="181">
        <f t="shared" si="44"/>
      </c>
      <c r="P138" s="176"/>
      <c r="Q138" s="182">
        <f t="shared" si="1189"/>
      </c>
      <c r="R138" s="177">
        <f t="shared" si="831"/>
      </c>
      <c r="S138" s="178">
        <f t="shared" si="981"/>
      </c>
      <c r="T138" s="183">
        <f t="shared" si="597"/>
      </c>
      <c r="U138" s="183">
        <f t="shared" si="519"/>
      </c>
      <c r="V138" s="183">
        <f t="shared" si="449"/>
      </c>
      <c r="W138" s="184">
        <v>6</v>
      </c>
      <c r="X138" s="183">
        <f t="shared" si="367"/>
      </c>
      <c r="Y138" s="183">
        <f t="shared" si="319"/>
      </c>
      <c r="Z138" s="183">
        <f t="shared" si="86"/>
      </c>
      <c r="AA138" s="183">
        <f t="shared" si="1265"/>
      </c>
      <c r="AB138" s="183">
        <f t="shared" si="1114"/>
      </c>
      <c r="AC138" s="181">
        <f t="shared" si="629"/>
      </c>
      <c r="AD138" s="181">
        <f t="shared" si="551"/>
      </c>
      <c r="AE138" s="181">
        <f t="shared" si="481"/>
      </c>
      <c r="AF138" s="181">
        <f t="shared" si="410"/>
      </c>
      <c r="AG138" s="181">
        <f t="shared" si="129"/>
      </c>
      <c r="AH138" s="181">
        <f t="shared" si="4"/>
      </c>
      <c r="AI138" s="181">
        <f t="shared" si="1149"/>
      </c>
      <c r="AJ138" s="180">
        <v>51</v>
      </c>
      <c r="AK138" s="177">
        <v>63288</v>
      </c>
      <c r="AL138" s="177">
        <v>1382</v>
      </c>
      <c r="AM138" s="177">
        <v>1464</v>
      </c>
      <c r="AN138" s="177">
        <v>316</v>
      </c>
      <c r="AO138" s="189">
        <v>38</v>
      </c>
      <c r="AP138" s="177">
        <v>167</v>
      </c>
      <c r="AQ138" s="179">
        <v>234</v>
      </c>
      <c r="AR138" s="189">
        <v>9</v>
      </c>
      <c r="AS138" s="180">
        <v>14</v>
      </c>
      <c r="AT138" s="177">
        <v>1</v>
      </c>
      <c r="AU138" s="177">
        <v>83</v>
      </c>
      <c r="AV138" s="190"/>
      <c r="AW138" s="190"/>
      <c r="AX138" s="191">
        <f t="shared" si="681"/>
      </c>
    </row>
    <row r="139">
      <c r="A139" s="168"/>
      <c r="B139" s="210" t="s">
        <v>218</v>
      </c>
      <c r="C139" s="192" t="s">
        <v>179</v>
      </c>
      <c r="D139" s="211" t="s">
        <v>204</v>
      </c>
      <c r="E139" s="212" t="s">
        <v>191</v>
      </c>
      <c r="F139" s="178">
        <f t="shared" si="181"/>
      </c>
      <c r="G139" s="213">
        <v>2791.42</v>
      </c>
      <c r="H139" s="178">
        <v>2643.27</v>
      </c>
      <c r="I139" s="176">
        <v>0</v>
      </c>
      <c r="J139" s="180">
        <v>6</v>
      </c>
      <c r="K139" s="197">
        <v>14182.75</v>
      </c>
      <c r="L139" s="189">
        <v>1</v>
      </c>
      <c r="M139" s="197">
        <v>5096.52</v>
      </c>
      <c r="N139" s="180">
        <v>0</v>
      </c>
      <c r="O139" s="181">
        <f t="shared" si="44"/>
      </c>
      <c r="P139" s="176"/>
      <c r="Q139" s="182">
        <f t="shared" si="1189"/>
      </c>
      <c r="R139" s="177">
        <f t="shared" si="831"/>
      </c>
      <c r="S139" s="178">
        <f t="shared" si="981"/>
      </c>
      <c r="T139" s="183">
        <f t="shared" si="597"/>
      </c>
      <c r="U139" s="183">
        <f t="shared" si="519"/>
      </c>
      <c r="V139" s="183">
        <f t="shared" si="449"/>
      </c>
      <c r="W139" s="184">
        <v>3</v>
      </c>
      <c r="X139" s="183">
        <f t="shared" si="367"/>
      </c>
      <c r="Y139" s="183">
        <f t="shared" si="319"/>
      </c>
      <c r="Z139" s="183">
        <f t="shared" si="86"/>
      </c>
      <c r="AA139" s="183">
        <f t="shared" si="1265"/>
      </c>
      <c r="AB139" s="183">
        <f t="shared" si="1114"/>
      </c>
      <c r="AC139" s="181">
        <f t="shared" si="629"/>
      </c>
      <c r="AD139" s="181">
        <f t="shared" si="551"/>
      </c>
      <c r="AE139" s="181">
        <f t="shared" si="481"/>
      </c>
      <c r="AF139" s="181">
        <f t="shared" si="410"/>
      </c>
      <c r="AG139" s="181">
        <f t="shared" si="129"/>
      </c>
      <c r="AH139" s="181">
        <f t="shared" si="4"/>
      </c>
      <c r="AI139" s="181">
        <f t="shared" si="1149"/>
      </c>
      <c r="AJ139" s="180">
        <v>53</v>
      </c>
      <c r="AK139" s="180">
        <v>52953</v>
      </c>
      <c r="AL139" s="177">
        <v>1182</v>
      </c>
      <c r="AM139" s="177">
        <v>1269</v>
      </c>
      <c r="AN139" s="177">
        <v>253</v>
      </c>
      <c r="AO139" s="189">
        <v>35</v>
      </c>
      <c r="AP139" s="177">
        <v>89</v>
      </c>
      <c r="AQ139" s="179">
        <v>196</v>
      </c>
      <c r="AR139" s="189">
        <v>8</v>
      </c>
      <c r="AS139" s="180">
        <v>8</v>
      </c>
      <c r="AT139" s="180">
        <v>2</v>
      </c>
      <c r="AU139" s="180">
        <v>69</v>
      </c>
      <c r="AV139" s="190"/>
      <c r="AW139" s="190"/>
      <c r="AX139" s="191">
        <f t="shared" si="681"/>
      </c>
    </row>
    <row r="140">
      <c r="A140" s="168"/>
      <c r="B140" s="210" t="s">
        <v>218</v>
      </c>
      <c r="C140" s="192" t="s">
        <v>179</v>
      </c>
      <c r="D140" s="211" t="s">
        <v>204</v>
      </c>
      <c r="E140" s="212" t="s">
        <v>192</v>
      </c>
      <c r="F140" s="178">
        <f t="shared" si="181"/>
      </c>
      <c r="G140" s="213">
        <v>2934.63</v>
      </c>
      <c r="H140" s="178">
        <v>1924.12</v>
      </c>
      <c r="I140" s="176">
        <v>0</v>
      </c>
      <c r="J140" s="180">
        <v>8</v>
      </c>
      <c r="K140" s="197">
        <v>16324.260000000002</v>
      </c>
      <c r="L140" s="189">
        <v>0</v>
      </c>
      <c r="M140" s="197">
        <v>0</v>
      </c>
      <c r="N140" s="180">
        <v>1</v>
      </c>
      <c r="O140" s="181">
        <f t="shared" si="44"/>
      </c>
      <c r="P140" s="176"/>
      <c r="Q140" s="182">
        <f t="shared" si="1189"/>
      </c>
      <c r="R140" s="177">
        <f t="shared" si="831"/>
      </c>
      <c r="S140" s="178">
        <f t="shared" si="981"/>
      </c>
      <c r="T140" s="183">
        <f t="shared" si="597"/>
      </c>
      <c r="U140" s="183">
        <f t="shared" si="519"/>
      </c>
      <c r="V140" s="183">
        <f t="shared" si="449"/>
      </c>
      <c r="W140" s="184">
        <v>7</v>
      </c>
      <c r="X140" s="183">
        <f t="shared" si="367"/>
      </c>
      <c r="Y140" s="183">
        <f t="shared" si="319"/>
      </c>
      <c r="Z140" s="183">
        <f t="shared" si="86"/>
      </c>
      <c r="AA140" s="183">
        <f t="shared" si="1265"/>
      </c>
      <c r="AB140" s="183">
        <f t="shared" si="1114"/>
      </c>
      <c r="AC140" s="181">
        <f t="shared" si="629"/>
      </c>
      <c r="AD140" s="181">
        <f t="shared" si="551"/>
      </c>
      <c r="AE140" s="181">
        <f t="shared" si="481"/>
      </c>
      <c r="AF140" s="181">
        <f t="shared" si="410"/>
      </c>
      <c r="AG140" s="181">
        <f t="shared" si="129"/>
      </c>
      <c r="AH140" s="181">
        <f t="shared" si="4"/>
      </c>
      <c r="AI140" s="181">
        <f t="shared" si="1149"/>
      </c>
      <c r="AJ140" s="180">
        <v>55</v>
      </c>
      <c r="AK140" s="177">
        <v>34472</v>
      </c>
      <c r="AL140" s="177">
        <v>596</v>
      </c>
      <c r="AM140" s="177">
        <v>647</v>
      </c>
      <c r="AN140" s="177">
        <v>173</v>
      </c>
      <c r="AO140" s="189">
        <v>33</v>
      </c>
      <c r="AP140" s="177">
        <v>100</v>
      </c>
      <c r="AQ140" s="179">
        <v>137</v>
      </c>
      <c r="AR140" s="189">
        <v>8</v>
      </c>
      <c r="AS140" s="177">
        <v>8</v>
      </c>
      <c r="AT140" s="177">
        <v>1</v>
      </c>
      <c r="AU140" s="177">
        <v>36</v>
      </c>
      <c r="AV140" s="190"/>
      <c r="AW140" s="190"/>
      <c r="AX140" s="191">
        <f t="shared" si="681"/>
      </c>
    </row>
    <row r="141">
      <c r="A141" s="168"/>
      <c r="B141" s="202" t="s">
        <v>186</v>
      </c>
      <c r="C141" s="202"/>
      <c r="D141" s="202"/>
      <c r="E141" s="202"/>
      <c r="F141" s="203">
        <f>SUM(F137:F140)</f>
      </c>
      <c r="G141" s="203">
        <f>SUM(G137:G140)</f>
      </c>
      <c r="H141" s="203">
        <f>SUM(H137:H140)</f>
      </c>
      <c r="I141" s="196">
        <f>SUM(I137:I140)</f>
      </c>
      <c r="J141" s="204">
        <f>SUM(J137:J140)</f>
      </c>
      <c r="K141" s="215">
        <f>SUM(K137:K140)</f>
      </c>
      <c r="L141" s="215">
        <f>SUM(L137:L140)</f>
      </c>
      <c r="M141" s="215">
        <f>SUM(M137:M140)</f>
      </c>
      <c r="N141" s="215">
        <f>SUM(N137:N140)</f>
      </c>
      <c r="O141" s="205">
        <f t="shared" si="44"/>
      </c>
      <c r="P141" s="206">
        <f>SUM(P137:P140)</f>
      </c>
      <c r="Q141" s="182">
        <f t="shared" si="1189"/>
      </c>
      <c r="R141" s="204">
        <f>SUM(R137:R140)</f>
      </c>
      <c r="S141" s="203">
        <f>SUM(S137:S140)</f>
      </c>
      <c r="T141" s="207">
        <f t="shared" si="597"/>
      </c>
      <c r="U141" s="207">
        <f t="shared" si="519"/>
      </c>
      <c r="V141" s="207">
        <f t="shared" si="449"/>
      </c>
      <c r="W141" s="208">
        <f>SUM(W137:W140)</f>
      </c>
      <c r="X141" s="207">
        <f t="shared" si="367"/>
      </c>
      <c r="Y141" s="207">
        <f t="shared" si="319"/>
      </c>
      <c r="Z141" s="207">
        <f t="shared" si="86"/>
      </c>
      <c r="AA141" s="207">
        <f t="shared" si="1265"/>
      </c>
      <c r="AB141" s="207">
        <f t="shared" si="1114"/>
      </c>
      <c r="AC141" s="205">
        <f t="shared" si="629"/>
      </c>
      <c r="AD141" s="205">
        <f t="shared" si="551"/>
      </c>
      <c r="AE141" s="205">
        <f t="shared" si="481"/>
      </c>
      <c r="AF141" s="205">
        <f t="shared" si="410"/>
      </c>
      <c r="AG141" s="205">
        <f t="shared" si="129"/>
      </c>
      <c r="AH141" s="205">
        <f t="shared" si="4"/>
      </c>
      <c r="AI141" s="205">
        <f t="shared" si="1149"/>
      </c>
      <c r="AJ141" s="204">
        <f>AVERAGE(AJ137:AJ140)</f>
      </c>
      <c r="AK141" s="204">
        <f>SUM(AK137:AK140)</f>
      </c>
      <c r="AL141" s="204">
        <f>SUM(AL137:AL140)</f>
      </c>
      <c r="AM141" s="204">
        <f>SUM(AM137:AM140)</f>
      </c>
      <c r="AN141" s="204">
        <f>SUM(AN137:AN140)</f>
      </c>
      <c r="AO141" s="204">
        <f>SUM(AO137:AO140)</f>
      </c>
      <c r="AP141" s="204">
        <f>SUM(AP137:AP140)</f>
      </c>
      <c r="AQ141" s="204">
        <f>SUM(AQ137:AQ140)</f>
      </c>
      <c r="AR141" s="204">
        <f>SUM(AR137:AR140)</f>
      </c>
      <c r="AS141" s="204">
        <f>SUM(AS137:AS140)</f>
      </c>
      <c r="AT141" s="204">
        <f>SUM(AT137:AT140)</f>
      </c>
      <c r="AU141" s="204">
        <f>SUM(AU137:AU140)</f>
      </c>
      <c r="AV141" s="209"/>
      <c r="AW141" s="209"/>
      <c r="AX141" s="204">
        <f>SUM(AX137:AX140)</f>
      </c>
    </row>
    <row r="142">
      <c r="A142" s="168"/>
      <c r="B142" s="210" t="s">
        <v>218</v>
      </c>
      <c r="C142" s="170" t="s">
        <v>179</v>
      </c>
      <c r="D142" s="171" t="s">
        <v>188</v>
      </c>
      <c r="E142" s="201" t="s">
        <v>194</v>
      </c>
      <c r="F142" s="178">
        <f t="shared" ref="F142:F145" si="182">G142+H142+I142</f>
      </c>
      <c r="G142" s="216">
        <v>2356.36</v>
      </c>
      <c r="H142" s="178">
        <v>1474.75</v>
      </c>
      <c r="I142" s="196">
        <v>0</v>
      </c>
      <c r="J142" s="180">
        <v>2</v>
      </c>
      <c r="K142" s="178">
        <v>6216.220000000001</v>
      </c>
      <c r="L142" s="179">
        <v>0</v>
      </c>
      <c r="M142" s="178">
        <v>0</v>
      </c>
      <c r="N142" s="180">
        <v>0</v>
      </c>
      <c r="O142" s="181">
        <f t="shared" si="44"/>
      </c>
      <c r="P142" s="196"/>
      <c r="Q142" s="182">
        <f t="shared" si="1189"/>
      </c>
      <c r="R142" s="177">
        <f t="shared" ref="R142:R145" si="832">J142+L142</f>
      </c>
      <c r="S142" s="178">
        <f t="shared" ref="S142:S145" si="982">K142+M142</f>
      </c>
      <c r="T142" s="183">
        <f t="shared" si="597"/>
      </c>
      <c r="U142" s="183">
        <f t="shared" si="519"/>
      </c>
      <c r="V142" s="183">
        <f t="shared" si="449"/>
      </c>
      <c r="W142" s="184">
        <v>2</v>
      </c>
      <c r="X142" s="183">
        <f t="shared" si="367"/>
      </c>
      <c r="Y142" s="183">
        <f t="shared" si="319"/>
      </c>
      <c r="Z142" s="183">
        <f t="shared" si="86"/>
      </c>
      <c r="AA142" s="183">
        <f t="shared" si="1265"/>
      </c>
      <c r="AB142" s="183">
        <f t="shared" si="1114"/>
      </c>
      <c r="AC142" s="181">
        <f t="shared" si="629"/>
      </c>
      <c r="AD142" s="181">
        <f t="shared" si="551"/>
      </c>
      <c r="AE142" s="181">
        <f t="shared" si="481"/>
      </c>
      <c r="AF142" s="181">
        <f t="shared" si="410"/>
      </c>
      <c r="AG142" s="181">
        <f t="shared" si="129"/>
      </c>
      <c r="AH142" s="181">
        <f t="shared" si="4"/>
      </c>
      <c r="AI142" s="181">
        <f t="shared" si="1149"/>
      </c>
      <c r="AJ142" s="180">
        <v>56</v>
      </c>
      <c r="AK142" s="177">
        <v>24513</v>
      </c>
      <c r="AL142" s="177">
        <v>435</v>
      </c>
      <c r="AM142" s="177">
        <v>469</v>
      </c>
      <c r="AN142" s="177">
        <v>120</v>
      </c>
      <c r="AO142" s="189">
        <v>24</v>
      </c>
      <c r="AP142" s="180">
        <v>50</v>
      </c>
      <c r="AQ142" s="179">
        <v>102</v>
      </c>
      <c r="AR142" s="189">
        <v>2</v>
      </c>
      <c r="AS142" s="177">
        <v>3</v>
      </c>
      <c r="AT142" s="177">
        <v>1</v>
      </c>
      <c r="AU142" s="177">
        <v>18</v>
      </c>
      <c r="AV142" s="190"/>
      <c r="AW142" s="190"/>
      <c r="AX142" s="191">
        <f t="shared" ref="AX142:AX145" si="682">COUNT(AU142)</f>
      </c>
    </row>
    <row r="143">
      <c r="A143" s="168"/>
      <c r="B143" s="210" t="s">
        <v>218</v>
      </c>
      <c r="C143" s="192" t="s">
        <v>179</v>
      </c>
      <c r="D143" s="171" t="s">
        <v>188</v>
      </c>
      <c r="E143" s="212" t="s">
        <v>195</v>
      </c>
      <c r="F143" s="178">
        <f t="shared" si="182"/>
      </c>
      <c r="G143" s="213">
        <v>2796.18</v>
      </c>
      <c r="H143" s="178">
        <v>838.41</v>
      </c>
      <c r="I143" s="196">
        <v>0</v>
      </c>
      <c r="J143" s="177">
        <v>3</v>
      </c>
      <c r="K143" s="178">
        <v>7651.220000000001</v>
      </c>
      <c r="L143" s="179">
        <v>0</v>
      </c>
      <c r="M143" s="178">
        <v>0</v>
      </c>
      <c r="N143" s="180">
        <v>0</v>
      </c>
      <c r="O143" s="181">
        <f t="shared" si="44"/>
      </c>
      <c r="P143" s="196"/>
      <c r="Q143" s="182">
        <f t="shared" si="1189"/>
      </c>
      <c r="R143" s="177">
        <f t="shared" si="832"/>
      </c>
      <c r="S143" s="178">
        <f t="shared" si="982"/>
      </c>
      <c r="T143" s="183">
        <f t="shared" si="597"/>
      </c>
      <c r="U143" s="183">
        <f t="shared" si="519"/>
      </c>
      <c r="V143" s="183">
        <f t="shared" si="449"/>
      </c>
      <c r="W143" s="184">
        <v>2</v>
      </c>
      <c r="X143" s="183">
        <f t="shared" si="367"/>
      </c>
      <c r="Y143" s="183">
        <f t="shared" si="319"/>
      </c>
      <c r="Z143" s="183">
        <f t="shared" si="86"/>
      </c>
      <c r="AA143" s="183">
        <f t="shared" si="1265"/>
      </c>
      <c r="AB143" s="183">
        <f t="shared" si="1114"/>
      </c>
      <c r="AC143" s="181">
        <f t="shared" si="629"/>
      </c>
      <c r="AD143" s="181">
        <f t="shared" si="551"/>
      </c>
      <c r="AE143" s="181">
        <f t="shared" si="481"/>
      </c>
      <c r="AF143" s="181">
        <f t="shared" si="410"/>
      </c>
      <c r="AG143" s="181">
        <f t="shared" si="129"/>
      </c>
      <c r="AH143" s="181">
        <f t="shared" si="4"/>
      </c>
      <c r="AI143" s="181">
        <f t="shared" si="1149"/>
      </c>
      <c r="AJ143" s="180">
        <v>56</v>
      </c>
      <c r="AK143" s="177">
        <v>19149</v>
      </c>
      <c r="AL143" s="177">
        <v>421</v>
      </c>
      <c r="AM143" s="177">
        <v>472</v>
      </c>
      <c r="AN143" s="177">
        <v>80</v>
      </c>
      <c r="AO143" s="189">
        <v>33</v>
      </c>
      <c r="AP143" s="177">
        <v>46</v>
      </c>
      <c r="AQ143" s="179">
        <v>69</v>
      </c>
      <c r="AR143" s="189">
        <v>4</v>
      </c>
      <c r="AS143" s="177">
        <v>3</v>
      </c>
      <c r="AT143" s="177">
        <v>1</v>
      </c>
      <c r="AU143" s="177">
        <v>10</v>
      </c>
      <c r="AV143" s="190"/>
      <c r="AW143" s="190"/>
      <c r="AX143" s="191">
        <f t="shared" si="682"/>
      </c>
    </row>
    <row r="144">
      <c r="A144" s="168"/>
      <c r="B144" s="210" t="s">
        <v>218</v>
      </c>
      <c r="C144" s="192" t="s">
        <v>179</v>
      </c>
      <c r="D144" s="171" t="s">
        <v>188</v>
      </c>
      <c r="E144" s="212" t="s">
        <v>196</v>
      </c>
      <c r="F144" s="178">
        <f t="shared" si="182"/>
      </c>
      <c r="G144" s="213">
        <v>2211.22</v>
      </c>
      <c r="H144" s="197">
        <v>622.31</v>
      </c>
      <c r="I144" s="196">
        <v>0</v>
      </c>
      <c r="J144" s="177">
        <v>2</v>
      </c>
      <c r="K144" s="178">
        <v>5102.959999999992</v>
      </c>
      <c r="L144" s="179">
        <v>0</v>
      </c>
      <c r="M144" s="178">
        <v>0</v>
      </c>
      <c r="N144" s="180">
        <v>0</v>
      </c>
      <c r="O144" s="181">
        <f t="shared" si="44"/>
      </c>
      <c r="P144" s="196"/>
      <c r="Q144" s="182">
        <f t="shared" si="1189"/>
      </c>
      <c r="R144" s="177">
        <f t="shared" si="832"/>
      </c>
      <c r="S144" s="178">
        <f t="shared" si="982"/>
      </c>
      <c r="T144" s="183">
        <f t="shared" si="597"/>
      </c>
      <c r="U144" s="183">
        <f t="shared" si="519"/>
      </c>
      <c r="V144" s="183">
        <f t="shared" si="449"/>
      </c>
      <c r="W144" s="184">
        <v>2</v>
      </c>
      <c r="X144" s="183">
        <f t="shared" si="367"/>
      </c>
      <c r="Y144" s="183">
        <f t="shared" si="319"/>
      </c>
      <c r="Z144" s="183">
        <f t="shared" si="86"/>
      </c>
      <c r="AA144" s="183">
        <f t="shared" si="1265"/>
      </c>
      <c r="AB144" s="183">
        <f t="shared" si="1114"/>
      </c>
      <c r="AC144" s="181">
        <f t="shared" si="629"/>
      </c>
      <c r="AD144" s="181">
        <f t="shared" si="551"/>
      </c>
      <c r="AE144" s="181">
        <f t="shared" si="481"/>
      </c>
      <c r="AF144" s="181">
        <f t="shared" si="410"/>
      </c>
      <c r="AG144" s="181">
        <f t="shared" si="129"/>
      </c>
      <c r="AH144" s="181">
        <f t="shared" si="4"/>
      </c>
      <c r="AI144" s="181">
        <f t="shared" si="1149"/>
      </c>
      <c r="AJ144" s="180">
        <v>55</v>
      </c>
      <c r="AK144" s="177">
        <v>16310</v>
      </c>
      <c r="AL144" s="177">
        <v>349</v>
      </c>
      <c r="AM144" s="177">
        <v>402</v>
      </c>
      <c r="AN144" s="177">
        <v>67</v>
      </c>
      <c r="AO144" s="189">
        <v>21</v>
      </c>
      <c r="AP144" s="177">
        <v>41</v>
      </c>
      <c r="AQ144" s="179">
        <v>60</v>
      </c>
      <c r="AR144" s="189">
        <v>3</v>
      </c>
      <c r="AS144" s="180">
        <v>2</v>
      </c>
      <c r="AT144" s="177">
        <v>1</v>
      </c>
      <c r="AU144" s="177">
        <v>8</v>
      </c>
      <c r="AV144" s="190"/>
      <c r="AW144" s="190"/>
      <c r="AX144" s="191">
        <f t="shared" si="682"/>
      </c>
    </row>
    <row r="145">
      <c r="A145" s="168"/>
      <c r="B145" s="210" t="s">
        <v>218</v>
      </c>
      <c r="C145" s="192" t="s">
        <v>179</v>
      </c>
      <c r="D145" s="171" t="s">
        <v>188</v>
      </c>
      <c r="E145" s="212" t="s">
        <v>197</v>
      </c>
      <c r="F145" s="178">
        <f t="shared" si="182"/>
      </c>
      <c r="G145" s="216">
        <v>1737.03</v>
      </c>
      <c r="H145" s="178">
        <v>747.9</v>
      </c>
      <c r="I145" s="196"/>
      <c r="J145" s="180">
        <v>5</v>
      </c>
      <c r="K145" s="178">
        <v>9967.819999999992</v>
      </c>
      <c r="L145" s="179">
        <v>0</v>
      </c>
      <c r="M145" s="178">
        <v>0</v>
      </c>
      <c r="N145" s="180">
        <v>0</v>
      </c>
      <c r="O145" s="181">
        <f t="shared" si="44"/>
      </c>
      <c r="P145" s="196"/>
      <c r="Q145" s="182">
        <f t="shared" si="1189"/>
      </c>
      <c r="R145" s="177">
        <f t="shared" si="832"/>
      </c>
      <c r="S145" s="178">
        <f t="shared" si="982"/>
      </c>
      <c r="T145" s="183">
        <f t="shared" si="597"/>
      </c>
      <c r="U145" s="183">
        <f t="shared" si="519"/>
      </c>
      <c r="V145" s="183">
        <f t="shared" si="449"/>
      </c>
      <c r="W145" s="184">
        <v>4</v>
      </c>
      <c r="X145" s="183">
        <f t="shared" si="367"/>
      </c>
      <c r="Y145" s="183">
        <f t="shared" si="319"/>
      </c>
      <c r="Z145" s="183">
        <f t="shared" si="86"/>
      </c>
      <c r="AA145" s="183">
        <f t="shared" si="1265"/>
      </c>
      <c r="AB145" s="183">
        <f t="shared" si="1114"/>
      </c>
      <c r="AC145" s="181">
        <f t="shared" si="629"/>
      </c>
      <c r="AD145" s="181">
        <f t="shared" si="551"/>
      </c>
      <c r="AE145" s="181">
        <f t="shared" si="481"/>
      </c>
      <c r="AF145" s="181">
        <f t="shared" si="410"/>
      </c>
      <c r="AG145" s="181">
        <f t="shared" si="129"/>
      </c>
      <c r="AH145" s="181">
        <f t="shared" si="4"/>
      </c>
      <c r="AI145" s="181">
        <f t="shared" si="1149"/>
      </c>
      <c r="AJ145" s="180">
        <v>56</v>
      </c>
      <c r="AK145" s="177">
        <v>17467</v>
      </c>
      <c r="AL145" s="177">
        <v>396</v>
      </c>
      <c r="AM145" s="177">
        <v>438</v>
      </c>
      <c r="AN145" s="177">
        <v>61</v>
      </c>
      <c r="AO145" s="189">
        <v>13</v>
      </c>
      <c r="AP145" s="177">
        <v>54</v>
      </c>
      <c r="AQ145" s="179">
        <v>64</v>
      </c>
      <c r="AR145" s="189">
        <v>7</v>
      </c>
      <c r="AS145" s="177">
        <v>3</v>
      </c>
      <c r="AT145" s="177">
        <v>0</v>
      </c>
      <c r="AU145" s="177">
        <v>12</v>
      </c>
      <c r="AV145" s="190"/>
      <c r="AW145" s="190"/>
      <c r="AX145" s="191">
        <f t="shared" si="682"/>
      </c>
    </row>
    <row r="146">
      <c r="A146" s="168"/>
      <c r="B146" s="202" t="s">
        <v>186</v>
      </c>
      <c r="C146" s="202"/>
      <c r="D146" s="202"/>
      <c r="E146" s="202"/>
      <c r="F146" s="203">
        <f>SUM(F142:F145)</f>
      </c>
      <c r="G146" s="217">
        <f>SUM(G142:G145)</f>
      </c>
      <c r="H146" s="203">
        <f>SUM(H142:H145)</f>
      </c>
      <c r="I146" s="196">
        <f>SUM(I142:I145)</f>
      </c>
      <c r="J146" s="204">
        <f>SUM(J142:J145)</f>
      </c>
      <c r="K146" s="203">
        <f>SUM(K142:K145)</f>
      </c>
      <c r="L146" s="215">
        <f>SUM(L142:L145)</f>
      </c>
      <c r="M146" s="203">
        <f>SUM(M142:M145)</f>
      </c>
      <c r="N146" s="204">
        <f>SUM(N142:N145)</f>
      </c>
      <c r="O146" s="205">
        <f t="shared" si="44"/>
      </c>
      <c r="P146" s="206">
        <f>SUM(P142:P145)</f>
      </c>
      <c r="Q146" s="182">
        <f t="shared" si="1189"/>
      </c>
      <c r="R146" s="204">
        <f>SUM(R142:R145)</f>
      </c>
      <c r="S146" s="203">
        <f>SUM(S142:S145)</f>
      </c>
      <c r="T146" s="207">
        <f t="shared" si="597"/>
      </c>
      <c r="U146" s="207">
        <f t="shared" si="519"/>
      </c>
      <c r="V146" s="207">
        <f t="shared" si="449"/>
      </c>
      <c r="W146" s="208">
        <f>SUM(W142:W145)</f>
      </c>
      <c r="X146" s="207">
        <f t="shared" si="367"/>
      </c>
      <c r="Y146" s="207">
        <f t="shared" si="319"/>
      </c>
      <c r="Z146" s="207">
        <f t="shared" si="86"/>
      </c>
      <c r="AA146" s="207">
        <f t="shared" si="1265"/>
      </c>
      <c r="AB146" s="207">
        <f t="shared" si="1114"/>
      </c>
      <c r="AC146" s="205">
        <f t="shared" si="629"/>
      </c>
      <c r="AD146" s="205">
        <f t="shared" si="551"/>
      </c>
      <c r="AE146" s="205">
        <f t="shared" si="481"/>
      </c>
      <c r="AF146" s="205">
        <f t="shared" si="410"/>
      </c>
      <c r="AG146" s="205">
        <f t="shared" si="129"/>
      </c>
      <c r="AH146" s="205">
        <f t="shared" si="4"/>
      </c>
      <c r="AI146" s="205">
        <f t="shared" si="1149"/>
      </c>
      <c r="AJ146" s="204">
        <f>AVERAGE(AJ142:AJ145)</f>
      </c>
      <c r="AK146" s="204">
        <f>SUM(AK142:AK145)</f>
      </c>
      <c r="AL146" s="204">
        <f>SUM(AL142:AL145)</f>
      </c>
      <c r="AM146" s="204">
        <f>SUM(AM142:AM145)</f>
      </c>
      <c r="AN146" s="204">
        <f>SUM(AN142:AN145)</f>
      </c>
      <c r="AO146" s="218">
        <f>SUM(AO142:AO145)</f>
      </c>
      <c r="AP146" s="204">
        <f>SUM(AP142:AP145)</f>
      </c>
      <c r="AQ146" s="218">
        <f>SUM(AQ142:AQ145)</f>
      </c>
      <c r="AR146" s="218">
        <f>SUM(AR142:AR145)</f>
      </c>
      <c r="AS146" s="204">
        <f>SUM(AS142:AS145)</f>
      </c>
      <c r="AT146" s="204">
        <f>SUM(AT142:AT145)</f>
      </c>
      <c r="AU146" s="204">
        <f>SUM(AU142:AU145)</f>
      </c>
      <c r="AV146" s="209"/>
      <c r="AW146" s="209"/>
      <c r="AX146" s="204">
        <f>SUM(AX142:AX145)</f>
      </c>
    </row>
    <row r="147">
      <c r="A147" s="168"/>
      <c r="B147" s="210" t="s">
        <v>218</v>
      </c>
      <c r="C147" s="192" t="s">
        <v>179</v>
      </c>
      <c r="D147" s="171" t="s">
        <v>193</v>
      </c>
      <c r="E147" s="211" t="s">
        <v>199</v>
      </c>
      <c r="F147" s="178">
        <f t="shared" ref="F147:F150" si="183">G147+H147+I147</f>
      </c>
      <c r="G147" s="213">
        <v>2244.39</v>
      </c>
      <c r="H147" s="178">
        <v>830.98</v>
      </c>
      <c r="I147" s="219">
        <v>0</v>
      </c>
      <c r="J147" s="180">
        <v>2</v>
      </c>
      <c r="K147" s="197">
        <v>4543.110000000001</v>
      </c>
      <c r="L147" s="189">
        <v>0</v>
      </c>
      <c r="M147" s="197">
        <v>0</v>
      </c>
      <c r="N147" s="180">
        <v>0</v>
      </c>
      <c r="O147" s="181">
        <f t="shared" si="44"/>
      </c>
      <c r="P147" s="196"/>
      <c r="Q147" s="182">
        <f t="shared" si="1189"/>
      </c>
      <c r="R147" s="177">
        <f t="shared" ref="R147:R150" si="833">J147+L147</f>
      </c>
      <c r="S147" s="178">
        <f t="shared" ref="S147:S150" si="983">K147+M147</f>
      </c>
      <c r="T147" s="183">
        <f t="shared" si="597"/>
      </c>
      <c r="U147" s="183">
        <f t="shared" si="519"/>
      </c>
      <c r="V147" s="183">
        <f t="shared" si="449"/>
      </c>
      <c r="W147" s="184">
        <v>2</v>
      </c>
      <c r="X147" s="183">
        <f t="shared" si="367"/>
      </c>
      <c r="Y147" s="183">
        <f t="shared" si="319"/>
      </c>
      <c r="Z147" s="183">
        <f t="shared" si="86"/>
      </c>
      <c r="AA147" s="183">
        <f t="shared" si="1265"/>
      </c>
      <c r="AB147" s="183">
        <f t="shared" si="1114"/>
      </c>
      <c r="AC147" s="181">
        <f t="shared" si="629"/>
      </c>
      <c r="AD147" s="181">
        <f t="shared" si="551"/>
      </c>
      <c r="AE147" s="181">
        <f t="shared" si="481"/>
      </c>
      <c r="AF147" s="181">
        <f t="shared" si="410"/>
      </c>
      <c r="AG147" s="181">
        <f t="shared" si="129"/>
      </c>
      <c r="AH147" s="181">
        <f t="shared" si="4"/>
      </c>
      <c r="AI147" s="181">
        <f t="shared" si="1149"/>
      </c>
      <c r="AJ147" s="180">
        <v>56</v>
      </c>
      <c r="AK147" s="177">
        <v>17721</v>
      </c>
      <c r="AL147" s="177">
        <v>388</v>
      </c>
      <c r="AM147" s="177">
        <v>431</v>
      </c>
      <c r="AN147" s="177">
        <v>74</v>
      </c>
      <c r="AO147" s="189">
        <v>11</v>
      </c>
      <c r="AP147" s="180">
        <v>58</v>
      </c>
      <c r="AQ147" s="179">
        <v>76</v>
      </c>
      <c r="AR147" s="189">
        <v>3</v>
      </c>
      <c r="AS147" s="177">
        <v>6</v>
      </c>
      <c r="AT147" s="177">
        <v>0</v>
      </c>
      <c r="AU147" s="177">
        <v>12</v>
      </c>
      <c r="AV147" s="190"/>
      <c r="AW147" s="190"/>
      <c r="AX147" s="191">
        <f t="shared" ref="AX147:AX150" si="683">COUNT(AU147)</f>
      </c>
    </row>
    <row r="148">
      <c r="A148" s="168"/>
      <c r="B148" s="210" t="s">
        <v>218</v>
      </c>
      <c r="C148" s="192" t="s">
        <v>179</v>
      </c>
      <c r="D148" s="171" t="s">
        <v>193</v>
      </c>
      <c r="E148" s="211" t="s">
        <v>200</v>
      </c>
      <c r="F148" s="195">
        <f t="shared" si="183"/>
      </c>
      <c r="G148" s="178">
        <v>1750.17</v>
      </c>
      <c r="H148" s="178">
        <v>633.58</v>
      </c>
      <c r="I148" s="219">
        <v>0</v>
      </c>
      <c r="J148" s="177">
        <v>4</v>
      </c>
      <c r="K148" s="178">
        <v>10017.949999999997</v>
      </c>
      <c r="L148" s="179">
        <v>0</v>
      </c>
      <c r="M148" s="178">
        <v>0</v>
      </c>
      <c r="N148" s="180">
        <v>1</v>
      </c>
      <c r="O148" s="181">
        <f t="shared" si="44"/>
      </c>
      <c r="P148" s="196"/>
      <c r="Q148" s="182">
        <f t="shared" si="1189"/>
      </c>
      <c r="R148" s="177">
        <f t="shared" si="833"/>
      </c>
      <c r="S148" s="178">
        <f t="shared" si="983"/>
      </c>
      <c r="T148" s="183">
        <f t="shared" si="597"/>
      </c>
      <c r="U148" s="183">
        <f t="shared" si="519"/>
      </c>
      <c r="V148" s="183">
        <f t="shared" si="449"/>
      </c>
      <c r="W148" s="184">
        <v>3</v>
      </c>
      <c r="X148" s="183">
        <f t="shared" si="367"/>
      </c>
      <c r="Y148" s="183">
        <f t="shared" si="319"/>
      </c>
      <c r="Z148" s="183">
        <f t="shared" si="86"/>
      </c>
      <c r="AA148" s="183">
        <f t="shared" si="1265"/>
      </c>
      <c r="AB148" s="183">
        <f t="shared" si="1114"/>
      </c>
      <c r="AC148" s="181">
        <f t="shared" si="629"/>
      </c>
      <c r="AD148" s="181">
        <f t="shared" si="551"/>
      </c>
      <c r="AE148" s="181">
        <f t="shared" si="481"/>
      </c>
      <c r="AF148" s="181">
        <f t="shared" si="410"/>
      </c>
      <c r="AG148" s="181">
        <f t="shared" si="129"/>
      </c>
      <c r="AH148" s="181">
        <f t="shared" si="4"/>
      </c>
      <c r="AI148" s="181">
        <f t="shared" si="1149"/>
      </c>
      <c r="AJ148" s="180">
        <v>55</v>
      </c>
      <c r="AK148" s="180">
        <v>15643</v>
      </c>
      <c r="AL148" s="177">
        <v>395</v>
      </c>
      <c r="AM148" s="177">
        <v>455</v>
      </c>
      <c r="AN148" s="177">
        <v>56</v>
      </c>
      <c r="AO148" s="189">
        <v>14</v>
      </c>
      <c r="AP148" s="180">
        <v>96</v>
      </c>
      <c r="AQ148" s="189">
        <v>57</v>
      </c>
      <c r="AR148" s="189">
        <v>4</v>
      </c>
      <c r="AS148" s="177">
        <v>2</v>
      </c>
      <c r="AT148" s="177">
        <v>0</v>
      </c>
      <c r="AU148" s="177">
        <v>2</v>
      </c>
      <c r="AV148" s="190"/>
      <c r="AW148" s="190"/>
      <c r="AX148" s="191">
        <f t="shared" si="683"/>
      </c>
    </row>
    <row r="149">
      <c r="A149" s="168"/>
      <c r="B149" s="210" t="s">
        <v>213</v>
      </c>
      <c r="C149" s="170" t="s">
        <v>201</v>
      </c>
      <c r="D149" s="171" t="s">
        <v>193</v>
      </c>
      <c r="E149" s="211" t="s">
        <v>202</v>
      </c>
      <c r="F149" s="178">
        <f t="shared" si="183"/>
      </c>
      <c r="G149" s="178">
        <v>2404.1</v>
      </c>
      <c r="H149" s="178">
        <v>893.88</v>
      </c>
      <c r="I149" s="196">
        <v>0</v>
      </c>
      <c r="J149" s="177">
        <v>3</v>
      </c>
      <c r="K149" s="178">
        <v>8204.630000000005</v>
      </c>
      <c r="L149" s="179">
        <v>0</v>
      </c>
      <c r="M149" s="178">
        <v>0</v>
      </c>
      <c r="N149" s="180">
        <v>0</v>
      </c>
      <c r="O149" s="181">
        <f t="shared" si="44"/>
      </c>
      <c r="P149" s="196"/>
      <c r="Q149" s="182">
        <f t="shared" si="1189"/>
      </c>
      <c r="R149" s="177">
        <f t="shared" si="833"/>
      </c>
      <c r="S149" s="178">
        <f t="shared" si="983"/>
      </c>
      <c r="T149" s="183">
        <f t="shared" si="597"/>
      </c>
      <c r="U149" s="183">
        <f t="shared" si="519"/>
      </c>
      <c r="V149" s="183">
        <f t="shared" si="449"/>
      </c>
      <c r="W149" s="184">
        <v>3</v>
      </c>
      <c r="X149" s="183">
        <f t="shared" si="367"/>
      </c>
      <c r="Y149" s="183">
        <f t="shared" si="319"/>
      </c>
      <c r="Z149" s="183">
        <f t="shared" si="86"/>
      </c>
      <c r="AA149" s="183">
        <f t="shared" si="1265"/>
      </c>
      <c r="AB149" s="183">
        <f t="shared" si="1114"/>
      </c>
      <c r="AC149" s="181">
        <f t="shared" si="629"/>
      </c>
      <c r="AD149" s="181">
        <f t="shared" si="551"/>
      </c>
      <c r="AE149" s="181">
        <f t="shared" si="481"/>
      </c>
      <c r="AF149" s="181">
        <f t="shared" si="410"/>
      </c>
      <c r="AG149" s="181">
        <f t="shared" si="129"/>
      </c>
      <c r="AH149" s="181">
        <f t="shared" si="4"/>
      </c>
      <c r="AI149" s="181">
        <f t="shared" si="1149"/>
      </c>
      <c r="AJ149" s="180">
        <v>40</v>
      </c>
      <c r="AK149" s="177">
        <v>24035</v>
      </c>
      <c r="AL149" s="177">
        <v>566</v>
      </c>
      <c r="AM149" s="177">
        <v>591</v>
      </c>
      <c r="AN149" s="177">
        <v>77</v>
      </c>
      <c r="AO149" s="189">
        <v>26</v>
      </c>
      <c r="AP149" s="177">
        <v>79</v>
      </c>
      <c r="AQ149" s="179">
        <v>73</v>
      </c>
      <c r="AR149" s="189">
        <v>3</v>
      </c>
      <c r="AS149" s="177">
        <v>5</v>
      </c>
      <c r="AT149" s="177">
        <v>1</v>
      </c>
      <c r="AU149" s="177">
        <v>15</v>
      </c>
      <c r="AV149" s="190"/>
      <c r="AW149" s="190"/>
      <c r="AX149" s="191">
        <f t="shared" si="683"/>
      </c>
    </row>
    <row r="150">
      <c r="A150" s="168"/>
      <c r="B150" s="210" t="s">
        <v>213</v>
      </c>
      <c r="C150" s="170" t="s">
        <v>201</v>
      </c>
      <c r="D150" s="171" t="s">
        <v>193</v>
      </c>
      <c r="E150" s="211" t="s">
        <v>203</v>
      </c>
      <c r="F150" s="178">
        <f t="shared" si="183"/>
      </c>
      <c r="G150" s="178">
        <v>2198.11</v>
      </c>
      <c r="H150" s="178">
        <v>1060.99</v>
      </c>
      <c r="I150" s="196">
        <v>0</v>
      </c>
      <c r="J150" s="177">
        <v>2</v>
      </c>
      <c r="K150" s="178">
        <v>5656.37000000001</v>
      </c>
      <c r="L150" s="179">
        <v>2</v>
      </c>
      <c r="M150" s="178">
        <v>11312.73</v>
      </c>
      <c r="N150" s="180">
        <v>0</v>
      </c>
      <c r="O150" s="181">
        <f t="shared" si="44"/>
      </c>
      <c r="P150" s="196"/>
      <c r="Q150" s="182">
        <f t="shared" si="1189"/>
      </c>
      <c r="R150" s="177">
        <f t="shared" si="833"/>
      </c>
      <c r="S150" s="178">
        <f t="shared" si="983"/>
      </c>
      <c r="T150" s="183">
        <f t="shared" si="597"/>
      </c>
      <c r="U150" s="183">
        <f t="shared" si="519"/>
      </c>
      <c r="V150" s="183">
        <f t="shared" si="449"/>
      </c>
      <c r="W150" s="184">
        <v>4</v>
      </c>
      <c r="X150" s="183">
        <v>394</v>
      </c>
      <c r="Y150" s="183">
        <v>423</v>
      </c>
      <c r="Z150" s="183">
        <v>105</v>
      </c>
      <c r="AA150" s="183">
        <f t="shared" si="1265"/>
      </c>
      <c r="AB150" s="183">
        <f t="shared" si="1114"/>
      </c>
      <c r="AC150" s="181">
        <f t="shared" si="629"/>
      </c>
      <c r="AD150" s="181">
        <f t="shared" si="551"/>
      </c>
      <c r="AE150" s="181">
        <f t="shared" si="481"/>
      </c>
      <c r="AF150" s="181">
        <f t="shared" si="410"/>
      </c>
      <c r="AG150" s="181">
        <f t="shared" si="129"/>
      </c>
      <c r="AH150" s="181">
        <f t="shared" si="4"/>
      </c>
      <c r="AI150" s="181">
        <f t="shared" si="1149"/>
      </c>
      <c r="AJ150" s="180">
        <v>41</v>
      </c>
      <c r="AK150" s="233">
        <v>24434</v>
      </c>
      <c r="AL150" s="233">
        <v>567</v>
      </c>
      <c r="AM150" s="233">
        <v>644</v>
      </c>
      <c r="AN150" s="234">
        <v>76</v>
      </c>
      <c r="AO150" s="189">
        <v>18</v>
      </c>
      <c r="AP150" s="177">
        <v>114</v>
      </c>
      <c r="AQ150" s="189">
        <v>77</v>
      </c>
      <c r="AR150" s="189">
        <v>4</v>
      </c>
      <c r="AS150" s="177">
        <v>6</v>
      </c>
      <c r="AT150" s="177">
        <v>1</v>
      </c>
      <c r="AU150" s="177">
        <v>15</v>
      </c>
      <c r="AV150" s="190"/>
      <c r="AW150" s="190"/>
      <c r="AX150" s="191">
        <f t="shared" si="683"/>
      </c>
    </row>
    <row r="151">
      <c r="A151" s="168"/>
      <c r="B151" s="202" t="s">
        <v>186</v>
      </c>
      <c r="C151" s="202"/>
      <c r="D151" s="202"/>
      <c r="E151" s="202"/>
      <c r="F151" s="203">
        <f>SUM(F147:F150)</f>
      </c>
      <c r="G151" s="203">
        <f>SUM(G147:G150)</f>
      </c>
      <c r="H151" s="203">
        <f>SUM(H147:H150)</f>
      </c>
      <c r="I151" s="196">
        <f>SUM(I147:I150)</f>
      </c>
      <c r="J151" s="204">
        <f>SUM(J147:J150)</f>
      </c>
      <c r="K151" s="203">
        <f>SUM(K147:K150)</f>
      </c>
      <c r="L151" s="215">
        <f>SUM(L147:L150)</f>
      </c>
      <c r="M151" s="203">
        <f>SUM(M147:M150)</f>
      </c>
      <c r="N151" s="204">
        <f>SUM(N147:N150)</f>
      </c>
      <c r="O151" s="205">
        <f t="shared" si="44"/>
      </c>
      <c r="P151" s="206">
        <f>SUM(P147:P150)</f>
      </c>
      <c r="Q151" s="182">
        <f t="shared" si="1189"/>
      </c>
      <c r="R151" s="204">
        <f>SUM(R147:R150)</f>
      </c>
      <c r="S151" s="203">
        <f>SUM(S147:S150)</f>
      </c>
      <c r="T151" s="207">
        <f t="shared" si="597"/>
      </c>
      <c r="U151" s="207">
        <f t="shared" si="519"/>
      </c>
      <c r="V151" s="207">
        <f t="shared" si="449"/>
      </c>
      <c r="W151" s="208">
        <f>SUM(W147:W150)</f>
      </c>
      <c r="X151" s="207">
        <f t="shared" ref="X151:X155" si="368">F151/W151</f>
      </c>
      <c r="Y151" s="207">
        <f t="shared" ref="Y151:Y155" si="320">F151/R151</f>
      </c>
      <c r="Z151" s="207">
        <f t="shared" ref="Z151:Z155" si="87">F151/AL151</f>
      </c>
      <c r="AA151" s="207">
        <f t="shared" si="1265"/>
      </c>
      <c r="AB151" s="207">
        <f t="shared" si="1114"/>
      </c>
      <c r="AC151" s="205">
        <f t="shared" si="629"/>
      </c>
      <c r="AD151" s="205">
        <f t="shared" si="551"/>
      </c>
      <c r="AE151" s="205">
        <f t="shared" si="481"/>
      </c>
      <c r="AF151" s="205">
        <f t="shared" si="410"/>
      </c>
      <c r="AG151" s="205">
        <f t="shared" si="129"/>
      </c>
      <c r="AH151" s="205">
        <f t="shared" si="4"/>
      </c>
      <c r="AI151" s="205">
        <f t="shared" si="1149"/>
      </c>
      <c r="AJ151" s="204">
        <f>AVERAGE(AJ147:AJ150)</f>
      </c>
      <c r="AK151" s="204">
        <f>SUM(AK147:AK150)</f>
      </c>
      <c r="AL151" s="204">
        <f>SUM(AL147:AL150)</f>
      </c>
      <c r="AM151" s="204">
        <f>SUM(AM147:AM150)</f>
      </c>
      <c r="AN151" s="204">
        <f>SUM(AN147:AN150)</f>
      </c>
      <c r="AO151" s="218">
        <f>SUM(AO147:AO150)</f>
      </c>
      <c r="AP151" s="204">
        <f>SUM(AP147:AP150)</f>
      </c>
      <c r="AQ151" s="218">
        <f>SUM(AQ147:AQ150)</f>
      </c>
      <c r="AR151" s="218">
        <f>SUM(AR147:AR150)</f>
      </c>
      <c r="AS151" s="204">
        <f>SUM(AS147:AS150)</f>
      </c>
      <c r="AT151" s="204">
        <f>SUM(AT147:AT150)</f>
      </c>
      <c r="AU151" s="204">
        <f>SUM(AU147:AU150)</f>
      </c>
      <c r="AV151" s="209"/>
      <c r="AW151" s="209"/>
      <c r="AX151" s="204">
        <f>SUM(AX147:AX150)</f>
      </c>
    </row>
    <row r="152">
      <c r="A152" s="168"/>
      <c r="B152" s="169" t="s">
        <v>213</v>
      </c>
      <c r="C152" s="169" t="s">
        <v>201</v>
      </c>
      <c r="D152" s="171" t="s">
        <v>180</v>
      </c>
      <c r="E152" s="220" t="s">
        <v>205</v>
      </c>
      <c r="F152" s="178">
        <f t="shared" ref="F152:F156" si="184">G152+H152+I152</f>
      </c>
      <c r="G152" s="213">
        <v>1410.98</v>
      </c>
      <c r="H152" s="178">
        <v>858.03</v>
      </c>
      <c r="I152" s="196">
        <v>0</v>
      </c>
      <c r="J152" s="177">
        <v>2</v>
      </c>
      <c r="K152" s="178">
        <v>3429.8600000000006</v>
      </c>
      <c r="L152" s="179">
        <v>0</v>
      </c>
      <c r="M152" s="178">
        <v>0</v>
      </c>
      <c r="N152" s="180">
        <v>0</v>
      </c>
      <c r="O152" s="181">
        <f t="shared" si="44"/>
      </c>
      <c r="P152" s="196"/>
      <c r="Q152" s="182">
        <f t="shared" si="1189"/>
      </c>
      <c r="R152" s="177">
        <f t="shared" ref="R152:R156" si="834">J152+L152</f>
      </c>
      <c r="S152" s="178">
        <f t="shared" ref="S152:S156" si="984">K152+M152</f>
      </c>
      <c r="T152" s="183">
        <f t="shared" si="597"/>
      </c>
      <c r="U152" s="183">
        <f t="shared" si="519"/>
      </c>
      <c r="V152" s="183">
        <f t="shared" si="449"/>
      </c>
      <c r="W152" s="184">
        <v>2</v>
      </c>
      <c r="X152" s="183">
        <f t="shared" si="368"/>
      </c>
      <c r="Y152" s="183">
        <f t="shared" si="320"/>
      </c>
      <c r="Z152" s="183">
        <f t="shared" si="87"/>
      </c>
      <c r="AA152" s="183">
        <f t="shared" si="1265"/>
      </c>
      <c r="AB152" s="183">
        <f t="shared" si="1114"/>
      </c>
      <c r="AC152" s="181">
        <f t="shared" si="629"/>
      </c>
      <c r="AD152" s="181">
        <f t="shared" si="551"/>
      </c>
      <c r="AE152" s="181">
        <f t="shared" si="481"/>
      </c>
      <c r="AF152" s="181">
        <f t="shared" si="410"/>
      </c>
      <c r="AG152" s="181">
        <f t="shared" si="129"/>
      </c>
      <c r="AH152" s="181">
        <f t="shared" si="4"/>
      </c>
      <c r="AI152" s="181">
        <f t="shared" si="1149"/>
      </c>
      <c r="AJ152" s="180">
        <v>45</v>
      </c>
      <c r="AK152" s="177">
        <v>19365</v>
      </c>
      <c r="AL152" s="177">
        <v>374</v>
      </c>
      <c r="AM152" s="177">
        <v>413</v>
      </c>
      <c r="AN152" s="177">
        <v>79</v>
      </c>
      <c r="AO152" s="189">
        <v>20</v>
      </c>
      <c r="AP152" s="177">
        <v>78</v>
      </c>
      <c r="AQ152" s="179">
        <v>79</v>
      </c>
      <c r="AR152" s="189">
        <v>3</v>
      </c>
      <c r="AS152" s="177">
        <v>2</v>
      </c>
      <c r="AT152" s="177">
        <v>2</v>
      </c>
      <c r="AU152" s="177">
        <v>12</v>
      </c>
      <c r="AV152" s="190"/>
      <c r="AW152" s="190"/>
      <c r="AX152" s="191">
        <f t="shared" ref="AX152:AX156" si="684">COUNT(AU152)</f>
      </c>
    </row>
    <row r="153">
      <c r="A153" s="168"/>
      <c r="B153" s="169" t="s">
        <v>213</v>
      </c>
      <c r="C153" s="169" t="s">
        <v>201</v>
      </c>
      <c r="D153" s="171" t="s">
        <v>180</v>
      </c>
      <c r="E153" s="220" t="s">
        <v>206</v>
      </c>
      <c r="F153" s="195">
        <f t="shared" si="184"/>
      </c>
      <c r="G153" s="178">
        <v>1545.87</v>
      </c>
      <c r="H153" s="197">
        <v>812.18</v>
      </c>
      <c r="I153" s="196">
        <v>0</v>
      </c>
      <c r="J153" s="177">
        <v>5</v>
      </c>
      <c r="K153" s="178">
        <v>11911.5</v>
      </c>
      <c r="L153" s="179">
        <v>0</v>
      </c>
      <c r="M153" s="178">
        <v>0</v>
      </c>
      <c r="N153" s="180">
        <v>1</v>
      </c>
      <c r="O153" s="181">
        <f t="shared" si="44"/>
      </c>
      <c r="P153" s="196"/>
      <c r="Q153" s="182">
        <f t="shared" si="1189"/>
      </c>
      <c r="R153" s="177">
        <f t="shared" si="834"/>
      </c>
      <c r="S153" s="178">
        <f t="shared" si="984"/>
      </c>
      <c r="T153" s="183">
        <f t="shared" si="597"/>
      </c>
      <c r="U153" s="183">
        <f t="shared" si="519"/>
      </c>
      <c r="V153" s="183">
        <f t="shared" si="449"/>
      </c>
      <c r="W153" s="184">
        <v>5</v>
      </c>
      <c r="X153" s="183">
        <f t="shared" si="368"/>
      </c>
      <c r="Y153" s="183">
        <f t="shared" si="320"/>
      </c>
      <c r="Z153" s="183">
        <f t="shared" si="87"/>
      </c>
      <c r="AA153" s="183">
        <f t="shared" si="1265"/>
      </c>
      <c r="AB153" s="183">
        <f t="shared" si="1114"/>
      </c>
      <c r="AC153" s="181">
        <f t="shared" si="629"/>
      </c>
      <c r="AD153" s="181">
        <f t="shared" si="551"/>
      </c>
      <c r="AE153" s="181">
        <f t="shared" si="481"/>
      </c>
      <c r="AF153" s="181">
        <f t="shared" si="410"/>
      </c>
      <c r="AG153" s="181">
        <f t="shared" si="129"/>
      </c>
      <c r="AH153" s="181">
        <f t="shared" si="4"/>
      </c>
      <c r="AI153" s="181">
        <f t="shared" si="1149"/>
      </c>
      <c r="AJ153" s="180">
        <v>43</v>
      </c>
      <c r="AK153" s="177">
        <v>20158</v>
      </c>
      <c r="AL153" s="177">
        <v>428</v>
      </c>
      <c r="AM153" s="177">
        <v>479</v>
      </c>
      <c r="AN153" s="177">
        <v>71</v>
      </c>
      <c r="AO153" s="189">
        <v>16</v>
      </c>
      <c r="AP153" s="177">
        <v>77</v>
      </c>
      <c r="AQ153" s="179">
        <v>60</v>
      </c>
      <c r="AR153" s="189">
        <v>6</v>
      </c>
      <c r="AS153" s="177">
        <v>4</v>
      </c>
      <c r="AT153" s="177">
        <v>1</v>
      </c>
      <c r="AU153" s="177">
        <v>7</v>
      </c>
      <c r="AV153" s="190"/>
      <c r="AW153" s="190"/>
      <c r="AX153" s="191">
        <f t="shared" si="684"/>
      </c>
    </row>
    <row r="154">
      <c r="A154" s="168"/>
      <c r="B154" s="169" t="s">
        <v>213</v>
      </c>
      <c r="C154" s="169" t="s">
        <v>201</v>
      </c>
      <c r="D154" s="171" t="s">
        <v>180</v>
      </c>
      <c r="E154" s="220" t="s">
        <v>207</v>
      </c>
      <c r="F154" s="178">
        <f t="shared" si="184"/>
      </c>
      <c r="G154" s="178">
        <v>2458.89</v>
      </c>
      <c r="H154" s="178">
        <v>934.91</v>
      </c>
      <c r="I154" s="196">
        <v>0</v>
      </c>
      <c r="J154" s="177">
        <v>5</v>
      </c>
      <c r="K154" s="178">
        <v>10527.670000000013</v>
      </c>
      <c r="L154" s="179">
        <v>0</v>
      </c>
      <c r="M154" s="178">
        <v>0</v>
      </c>
      <c r="N154" s="180">
        <v>0</v>
      </c>
      <c r="O154" s="181">
        <f t="shared" si="44"/>
      </c>
      <c r="P154" s="196"/>
      <c r="Q154" s="182">
        <f t="shared" si="1189"/>
      </c>
      <c r="R154" s="177">
        <f t="shared" si="834"/>
      </c>
      <c r="S154" s="178">
        <f t="shared" si="984"/>
      </c>
      <c r="T154" s="183">
        <f t="shared" si="597"/>
      </c>
      <c r="U154" s="183">
        <f t="shared" si="519"/>
      </c>
      <c r="V154" s="183">
        <f t="shared" si="449"/>
      </c>
      <c r="W154" s="184">
        <v>4</v>
      </c>
      <c r="X154" s="183">
        <f t="shared" si="368"/>
      </c>
      <c r="Y154" s="183">
        <f t="shared" si="320"/>
      </c>
      <c r="Z154" s="183">
        <f t="shared" si="87"/>
      </c>
      <c r="AA154" s="183">
        <f t="shared" si="1265"/>
      </c>
      <c r="AB154" s="183">
        <f t="shared" si="1114"/>
      </c>
      <c r="AC154" s="181">
        <f t="shared" si="629"/>
      </c>
      <c r="AD154" s="181">
        <f t="shared" si="551"/>
      </c>
      <c r="AE154" s="181">
        <f t="shared" si="481"/>
      </c>
      <c r="AF154" s="181">
        <f t="shared" si="410"/>
      </c>
      <c r="AG154" s="181">
        <f t="shared" si="129"/>
      </c>
      <c r="AH154" s="181">
        <f t="shared" si="4"/>
      </c>
      <c r="AI154" s="181">
        <f t="shared" si="1149"/>
      </c>
      <c r="AJ154" s="180">
        <v>40</v>
      </c>
      <c r="AK154" s="177">
        <v>25707</v>
      </c>
      <c r="AL154" s="177">
        <v>648</v>
      </c>
      <c r="AM154" s="177">
        <v>697</v>
      </c>
      <c r="AN154" s="177">
        <v>89</v>
      </c>
      <c r="AO154" s="189">
        <v>17</v>
      </c>
      <c r="AP154" s="177">
        <v>57</v>
      </c>
      <c r="AQ154" s="179">
        <v>75</v>
      </c>
      <c r="AR154" s="189">
        <v>5</v>
      </c>
      <c r="AS154" s="177">
        <v>4</v>
      </c>
      <c r="AT154" s="177">
        <v>3</v>
      </c>
      <c r="AU154" s="177">
        <v>9</v>
      </c>
      <c r="AV154" s="190"/>
      <c r="AW154" s="190"/>
      <c r="AX154" s="191">
        <f t="shared" si="684"/>
      </c>
    </row>
    <row r="155">
      <c r="A155" s="168"/>
      <c r="B155" s="169" t="s">
        <v>213</v>
      </c>
      <c r="C155" s="170" t="s">
        <v>201</v>
      </c>
      <c r="D155" s="171" t="s">
        <v>180</v>
      </c>
      <c r="E155" s="220" t="s">
        <v>208</v>
      </c>
      <c r="F155" s="178">
        <f t="shared" si="184"/>
      </c>
      <c r="G155" s="178">
        <v>3178.57</v>
      </c>
      <c r="H155" s="178">
        <v>1088.3</v>
      </c>
      <c r="I155" s="196">
        <v>0</v>
      </c>
      <c r="J155" s="177">
        <v>3</v>
      </c>
      <c r="K155" s="178">
        <v>8764.479999999981</v>
      </c>
      <c r="L155" s="179">
        <v>1</v>
      </c>
      <c r="M155" s="178">
        <v>3989.7000000000007</v>
      </c>
      <c r="N155" s="180">
        <v>0</v>
      </c>
      <c r="O155" s="181">
        <f t="shared" si="44"/>
      </c>
      <c r="P155" s="196"/>
      <c r="Q155" s="182">
        <f t="shared" si="1189"/>
      </c>
      <c r="R155" s="177">
        <f t="shared" si="834"/>
      </c>
      <c r="S155" s="178">
        <f t="shared" si="984"/>
      </c>
      <c r="T155" s="183">
        <f t="shared" si="597"/>
      </c>
      <c r="U155" s="183">
        <f t="shared" si="519"/>
      </c>
      <c r="V155" s="183">
        <f t="shared" si="449"/>
      </c>
      <c r="W155" s="184">
        <v>4</v>
      </c>
      <c r="X155" s="183">
        <f t="shared" si="368"/>
      </c>
      <c r="Y155" s="183">
        <f t="shared" si="320"/>
      </c>
      <c r="Z155" s="183">
        <f t="shared" si="87"/>
      </c>
      <c r="AA155" s="183">
        <f t="shared" si="1265"/>
      </c>
      <c r="AB155" s="183">
        <f t="shared" si="1114"/>
      </c>
      <c r="AC155" s="181">
        <f t="shared" si="629"/>
      </c>
      <c r="AD155" s="181">
        <f t="shared" si="551"/>
      </c>
      <c r="AE155" s="181">
        <f t="shared" si="481"/>
      </c>
      <c r="AF155" s="181">
        <f t="shared" si="410"/>
      </c>
      <c r="AG155" s="181">
        <f t="shared" si="129"/>
      </c>
      <c r="AH155" s="181">
        <f t="shared" si="4"/>
      </c>
      <c r="AI155" s="181">
        <f t="shared" si="1149"/>
      </c>
      <c r="AJ155" s="180">
        <v>42</v>
      </c>
      <c r="AK155" s="177">
        <v>31115</v>
      </c>
      <c r="AL155" s="177">
        <v>825</v>
      </c>
      <c r="AM155" s="177">
        <v>898</v>
      </c>
      <c r="AN155" s="177">
        <v>102</v>
      </c>
      <c r="AO155" s="189">
        <v>37</v>
      </c>
      <c r="AP155" s="177">
        <v>113</v>
      </c>
      <c r="AQ155" s="189">
        <v>124</v>
      </c>
      <c r="AR155" s="189">
        <v>4</v>
      </c>
      <c r="AS155" s="177">
        <v>4</v>
      </c>
      <c r="AT155" s="177">
        <v>1</v>
      </c>
      <c r="AU155" s="177">
        <v>17</v>
      </c>
      <c r="AV155" s="190"/>
      <c r="AW155" s="190"/>
      <c r="AX155" s="191">
        <f t="shared" si="684"/>
      </c>
    </row>
    <row r="156">
      <c r="A156" s="168"/>
      <c r="B156" s="169" t="s">
        <v>213</v>
      </c>
      <c r="C156" s="170" t="s">
        <v>201</v>
      </c>
      <c r="D156" s="171" t="s">
        <v>180</v>
      </c>
      <c r="E156" s="220" t="s">
        <v>209</v>
      </c>
      <c r="F156" s="178">
        <f t="shared" si="184"/>
      </c>
      <c r="G156" s="178">
        <v>3623.7999999999997</v>
      </c>
      <c r="H156" s="178">
        <v>1628.25</v>
      </c>
      <c r="I156" s="196">
        <v>0</v>
      </c>
      <c r="J156" s="177">
        <v>14</v>
      </c>
      <c r="K156" s="178">
        <v>30701.410000000003</v>
      </c>
      <c r="L156" s="179">
        <v>0</v>
      </c>
      <c r="M156" s="178">
        <v>0</v>
      </c>
      <c r="N156" s="180">
        <v>0</v>
      </c>
      <c r="O156" s="181">
        <f t="shared" si="44"/>
      </c>
      <c r="P156" s="196"/>
      <c r="Q156" s="182">
        <f t="shared" si="1189"/>
      </c>
      <c r="R156" s="177">
        <f t="shared" si="834"/>
      </c>
      <c r="S156" s="178">
        <f t="shared" si="984"/>
      </c>
      <c r="T156" s="183">
        <f t="shared" si="597"/>
      </c>
      <c r="U156" s="183">
        <f t="shared" si="519"/>
      </c>
      <c r="V156" s="183">
        <f t="shared" si="449"/>
      </c>
      <c r="W156" s="184">
        <v>12</v>
      </c>
      <c r="X156" s="183">
        <v>319</v>
      </c>
      <c r="Y156" s="183">
        <v>331</v>
      </c>
      <c r="Z156" s="183">
        <v>93</v>
      </c>
      <c r="AA156" s="183">
        <f t="shared" si="1265"/>
      </c>
      <c r="AB156" s="183">
        <f t="shared" si="1114"/>
      </c>
      <c r="AC156" s="181">
        <f t="shared" si="629"/>
      </c>
      <c r="AD156" s="181">
        <f t="shared" si="551"/>
      </c>
      <c r="AE156" s="181">
        <f t="shared" si="481"/>
      </c>
      <c r="AF156" s="181">
        <f t="shared" si="410"/>
      </c>
      <c r="AG156" s="181">
        <f t="shared" si="129"/>
      </c>
      <c r="AH156" s="181">
        <f t="shared" si="4"/>
      </c>
      <c r="AI156" s="181">
        <f t="shared" si="1149"/>
      </c>
      <c r="AJ156" s="180">
        <v>42</v>
      </c>
      <c r="AK156" s="177">
        <v>40525</v>
      </c>
      <c r="AL156" s="177">
        <v>1108</v>
      </c>
      <c r="AM156" s="177">
        <v>1177</v>
      </c>
      <c r="AN156" s="177">
        <v>113</v>
      </c>
      <c r="AO156" s="189">
        <v>28</v>
      </c>
      <c r="AP156" s="177">
        <v>109</v>
      </c>
      <c r="AQ156" s="189">
        <v>118</v>
      </c>
      <c r="AR156" s="189">
        <v>14</v>
      </c>
      <c r="AS156" s="177">
        <v>7</v>
      </c>
      <c r="AT156" s="177">
        <v>3</v>
      </c>
      <c r="AU156" s="177">
        <v>13</v>
      </c>
      <c r="AV156" s="190"/>
      <c r="AW156" s="190"/>
      <c r="AX156" s="191">
        <f t="shared" si="684"/>
      </c>
    </row>
    <row r="157">
      <c r="A157" s="168"/>
      <c r="B157" s="202" t="s">
        <v>186</v>
      </c>
      <c r="C157" s="202"/>
      <c r="D157" s="202"/>
      <c r="E157" s="202"/>
      <c r="F157" s="203">
        <f>SUM(F152:F156)</f>
      </c>
      <c r="G157" s="203">
        <f>SUM(G152:G156)</f>
      </c>
      <c r="H157" s="203">
        <f>SUM(H152:H156)</f>
      </c>
      <c r="I157" s="196">
        <f>SUM(I152:I156)</f>
      </c>
      <c r="J157" s="204">
        <f>SUM(J152:J156)</f>
      </c>
      <c r="K157" s="203">
        <f>SUM(K152:K156)</f>
      </c>
      <c r="L157" s="215">
        <f>SUM(L152:L156)</f>
      </c>
      <c r="M157" s="203">
        <f>SUM(M152:M156)</f>
      </c>
      <c r="N157" s="204">
        <f>SUM(N152:N156)</f>
      </c>
      <c r="O157" s="205">
        <f t="shared" si="44"/>
      </c>
      <c r="P157" s="206">
        <f>SUM(P152:P156)</f>
      </c>
      <c r="Q157" s="182">
        <f t="shared" si="1189"/>
      </c>
      <c r="R157" s="204">
        <f>SUM(R152:R156)</f>
      </c>
      <c r="S157" s="203">
        <f>SUM(S152:S156)</f>
      </c>
      <c r="T157" s="207">
        <f t="shared" si="597"/>
      </c>
      <c r="U157" s="207">
        <f t="shared" si="519"/>
      </c>
      <c r="V157" s="207">
        <f t="shared" si="449"/>
      </c>
      <c r="W157" s="208">
        <f>SUM(W152:W156)</f>
      </c>
      <c r="X157" s="207">
        <f t="shared" ref="X157:X160" si="369">F157/W157</f>
      </c>
      <c r="Y157" s="207">
        <f t="shared" ref="Y157:Y160" si="321">F157/R157</f>
      </c>
      <c r="Z157" s="207">
        <f t="shared" ref="Z157:Z160" si="88">F157/AL157</f>
      </c>
      <c r="AA157" s="207">
        <f t="shared" si="1265"/>
      </c>
      <c r="AB157" s="207">
        <f t="shared" si="1114"/>
      </c>
      <c r="AC157" s="205">
        <f t="shared" si="629"/>
      </c>
      <c r="AD157" s="205">
        <f t="shared" si="551"/>
      </c>
      <c r="AE157" s="205">
        <f t="shared" si="481"/>
      </c>
      <c r="AF157" s="205">
        <f t="shared" si="410"/>
      </c>
      <c r="AG157" s="205">
        <f t="shared" si="129"/>
      </c>
      <c r="AH157" s="205">
        <f t="shared" si="4"/>
      </c>
      <c r="AI157" s="205">
        <f t="shared" si="1149"/>
      </c>
      <c r="AJ157" s="204">
        <f>AVERAGE(AJ152:AJ156)</f>
      </c>
      <c r="AK157" s="204">
        <f>SUM(AK152:AK156)</f>
      </c>
      <c r="AL157" s="204">
        <f>SUM(AL152:AL156)</f>
      </c>
      <c r="AM157" s="204">
        <f>SUM(AM152:AM156)</f>
      </c>
      <c r="AN157" s="204">
        <f>SUM(AN152:AN156)</f>
      </c>
      <c r="AO157" s="218">
        <f>SUM(AO152:AO156)</f>
      </c>
      <c r="AP157" s="204">
        <f>SUM(AP152:AP156)</f>
      </c>
      <c r="AQ157" s="218">
        <f>SUM(AQ152:AQ156)</f>
      </c>
      <c r="AR157" s="218">
        <f>SUM(AR152:AR156)</f>
      </c>
      <c r="AS157" s="204">
        <f>SUM(AS152:AS156)</f>
      </c>
      <c r="AT157" s="204">
        <f>SUM(AT152:AT156)</f>
      </c>
      <c r="AU157" s="204">
        <f>SUM(AU152:AU156)</f>
      </c>
      <c r="AV157" s="209"/>
      <c r="AW157" s="209"/>
      <c r="AX157" s="204">
        <f>SUM(AX152:AX156)</f>
      </c>
    </row>
    <row r="158">
      <c r="A158" s="168"/>
      <c r="B158" s="169" t="s">
        <v>213</v>
      </c>
      <c r="C158" s="170" t="s">
        <v>201</v>
      </c>
      <c r="D158" s="171" t="s">
        <v>198</v>
      </c>
      <c r="E158" s="221" t="s">
        <v>210</v>
      </c>
      <c r="F158" s="178">
        <f>G158+H158+I158</f>
      </c>
      <c r="G158" s="178">
        <v>2322.2200000000003</v>
      </c>
      <c r="H158" s="178">
        <v>1163.97</v>
      </c>
      <c r="I158" s="196">
        <v>0</v>
      </c>
      <c r="J158" s="177">
        <v>2</v>
      </c>
      <c r="K158" s="178">
        <v>5096.5199999999895</v>
      </c>
      <c r="L158" s="179">
        <v>0</v>
      </c>
      <c r="M158" s="178">
        <v>0</v>
      </c>
      <c r="N158" s="180">
        <v>0</v>
      </c>
      <c r="O158" s="181">
        <f t="shared" si="44"/>
      </c>
      <c r="P158" s="196"/>
      <c r="Q158" s="182">
        <f t="shared" si="1189"/>
      </c>
      <c r="R158" s="177">
        <f>J158+L158</f>
      </c>
      <c r="S158" s="178">
        <f>K158+M158</f>
      </c>
      <c r="T158" s="183">
        <f t="shared" si="597"/>
      </c>
      <c r="U158" s="183">
        <f t="shared" si="519"/>
      </c>
      <c r="V158" s="183">
        <f t="shared" si="449"/>
      </c>
      <c r="W158" s="184">
        <v>2</v>
      </c>
      <c r="X158" s="183">
        <f t="shared" si="369"/>
      </c>
      <c r="Y158" s="183">
        <f t="shared" si="321"/>
      </c>
      <c r="Z158" s="183">
        <f t="shared" si="88"/>
      </c>
      <c r="AA158" s="183">
        <f t="shared" si="1265"/>
      </c>
      <c r="AB158" s="183">
        <f t="shared" si="1114"/>
      </c>
      <c r="AC158" s="181">
        <f t="shared" si="629"/>
      </c>
      <c r="AD158" s="181">
        <f t="shared" si="551"/>
      </c>
      <c r="AE158" s="181">
        <f t="shared" si="481"/>
      </c>
      <c r="AF158" s="181">
        <f t="shared" si="410"/>
      </c>
      <c r="AG158" s="181">
        <f t="shared" si="129"/>
      </c>
      <c r="AH158" s="181">
        <f t="shared" si="4"/>
      </c>
      <c r="AI158" s="181">
        <f t="shared" si="1149"/>
      </c>
      <c r="AJ158" s="180">
        <v>43</v>
      </c>
      <c r="AK158" s="177">
        <v>42365</v>
      </c>
      <c r="AL158" s="177">
        <v>1079</v>
      </c>
      <c r="AM158" s="177">
        <v>1214</v>
      </c>
      <c r="AN158" s="177">
        <v>116</v>
      </c>
      <c r="AO158" s="189">
        <v>22</v>
      </c>
      <c r="AP158" s="177">
        <v>92</v>
      </c>
      <c r="AQ158" s="179">
        <v>120</v>
      </c>
      <c r="AR158" s="189">
        <v>2</v>
      </c>
      <c r="AS158" s="177">
        <v>8</v>
      </c>
      <c r="AT158" s="177">
        <v>2</v>
      </c>
      <c r="AU158" s="177">
        <v>22</v>
      </c>
      <c r="AV158" s="190"/>
      <c r="AW158" s="190"/>
      <c r="AX158" s="191">
        <f>COUNT(AU158)</f>
      </c>
    </row>
    <row r="159">
      <c r="A159" s="168"/>
      <c r="B159" s="202" t="s">
        <v>186</v>
      </c>
      <c r="C159" s="202"/>
      <c r="D159" s="202"/>
      <c r="E159" s="202"/>
      <c r="F159" s="203">
        <f>SUM(F158)</f>
      </c>
      <c r="G159" s="203">
        <f>SUM(G158)</f>
      </c>
      <c r="H159" s="203">
        <f>SUM(H158)</f>
      </c>
      <c r="I159" s="196">
        <f>SUM(I158)</f>
      </c>
      <c r="J159" s="204">
        <f>SUM(J158)</f>
      </c>
      <c r="K159" s="203">
        <f>SUM(K158)</f>
      </c>
      <c r="L159" s="215">
        <f>SUM(L158)</f>
      </c>
      <c r="M159" s="203">
        <f>SUM(M158)</f>
      </c>
      <c r="N159" s="204">
        <f>SUM(N158)</f>
      </c>
      <c r="O159" s="205">
        <f t="shared" si="44"/>
      </c>
      <c r="P159" s="206">
        <f>SUM(P158)</f>
      </c>
      <c r="Q159" s="182">
        <f t="shared" si="1189"/>
      </c>
      <c r="R159" s="204">
        <f>SUM(R158)</f>
      </c>
      <c r="S159" s="203">
        <f>SUM(S158)</f>
      </c>
      <c r="T159" s="207">
        <f t="shared" si="597"/>
      </c>
      <c r="U159" s="207">
        <f t="shared" si="519"/>
      </c>
      <c r="V159" s="207">
        <f t="shared" si="449"/>
      </c>
      <c r="W159" s="208">
        <f>SUM(W158)</f>
      </c>
      <c r="X159" s="207">
        <f t="shared" si="369"/>
      </c>
      <c r="Y159" s="207">
        <f t="shared" si="321"/>
      </c>
      <c r="Z159" s="207">
        <f t="shared" si="88"/>
      </c>
      <c r="AA159" s="207">
        <f t="shared" si="1265"/>
      </c>
      <c r="AB159" s="207">
        <f t="shared" si="1114"/>
      </c>
      <c r="AC159" s="205">
        <f t="shared" si="629"/>
      </c>
      <c r="AD159" s="205">
        <f t="shared" si="551"/>
      </c>
      <c r="AE159" s="205">
        <f t="shared" si="481"/>
      </c>
      <c r="AF159" s="205">
        <f t="shared" si="410"/>
      </c>
      <c r="AG159" s="205">
        <f t="shared" si="129"/>
      </c>
      <c r="AH159" s="205">
        <f t="shared" si="4"/>
      </c>
      <c r="AI159" s="205">
        <f t="shared" si="1149"/>
      </c>
      <c r="AJ159" s="204">
        <f>AVERAGE(AJ158)</f>
      </c>
      <c r="AK159" s="204">
        <f>SUM(AK158)</f>
      </c>
      <c r="AL159" s="204">
        <f>SUM(AL158)</f>
      </c>
      <c r="AM159" s="204">
        <f>SUM(AM158)</f>
      </c>
      <c r="AN159" s="204">
        <f>SUM(AN158)</f>
      </c>
      <c r="AO159" s="204">
        <f>SUM(AO158)</f>
      </c>
      <c r="AP159" s="204">
        <f>SUM(AP158)</f>
      </c>
      <c r="AQ159" s="204">
        <f>SUM(AQ158)</f>
      </c>
      <c r="AR159" s="235">
        <v>2</v>
      </c>
      <c r="AS159" s="204">
        <f>SUM(AS158)</f>
      </c>
      <c r="AT159" s="204">
        <f>SUM(AT158)</f>
      </c>
      <c r="AU159" s="204">
        <f>SUM(AU158)</f>
      </c>
      <c r="AV159" s="209"/>
      <c r="AW159" s="209"/>
      <c r="AX159" s="204">
        <f>SUM(AX158)</f>
      </c>
    </row>
    <row r="160">
      <c r="A160" s="168"/>
      <c r="B160" s="222" t="s">
        <v>211</v>
      </c>
      <c r="C160" s="222"/>
      <c r="D160" s="222"/>
      <c r="E160" s="222"/>
      <c r="F160" s="223">
        <f>F141+F146+F151+F159+F136+F157</f>
      </c>
      <c r="G160" s="223">
        <f>G159+G157+G151+G146+G141+G136</f>
      </c>
      <c r="H160" s="223">
        <f>H159+H157+H151+H146+H141+H136</f>
      </c>
      <c r="I160" s="223">
        <f>I141+I146+I151+I159+I136+I157</f>
      </c>
      <c r="J160" s="224">
        <f>J141+J146+J151+J159+J136+J157</f>
      </c>
      <c r="K160" s="223">
        <f>K141+K146+K151+K159+K136+K157</f>
      </c>
      <c r="L160" s="224">
        <f>L141+L146+L151+L159+L136+L157</f>
      </c>
      <c r="M160" s="223">
        <f>M141+M146+M151+M159+M136+M157</f>
      </c>
      <c r="N160" s="224">
        <f>N141+N146+N151+N159+N136+N157</f>
      </c>
      <c r="O160" s="225">
        <f t="shared" si="44"/>
      </c>
      <c r="P160" s="226">
        <f>P141+P146+P159+P151+P136+P157</f>
      </c>
      <c r="Q160" s="227">
        <f t="shared" si="1189"/>
      </c>
      <c r="R160" s="224">
        <f>R141+R146+R151+R159+R136+R157</f>
      </c>
      <c r="S160" s="223">
        <f>S141+S146+S151+S159+S136+S157</f>
      </c>
      <c r="T160" s="223">
        <f t="shared" si="597"/>
      </c>
      <c r="U160" s="223">
        <f t="shared" si="519"/>
      </c>
      <c r="V160" s="223">
        <f t="shared" si="449"/>
      </c>
      <c r="W160" s="228">
        <f>W141+W146+W151+W159+W136+W157</f>
      </c>
      <c r="X160" s="223">
        <f t="shared" si="369"/>
      </c>
      <c r="Y160" s="223">
        <f t="shared" si="321"/>
      </c>
      <c r="Z160" s="223">
        <f t="shared" si="88"/>
      </c>
      <c r="AA160" s="223">
        <f t="shared" si="1265"/>
      </c>
      <c r="AB160" s="223">
        <f t="shared" si="1114"/>
      </c>
      <c r="AC160" s="225">
        <f t="shared" si="629"/>
      </c>
      <c r="AD160" s="225">
        <f t="shared" si="551"/>
      </c>
      <c r="AE160" s="225">
        <f t="shared" si="481"/>
      </c>
      <c r="AF160" s="225">
        <f t="shared" si="410"/>
      </c>
      <c r="AG160" s="225">
        <f t="shared" si="129"/>
      </c>
      <c r="AH160" s="225">
        <f t="shared" si="4"/>
      </c>
      <c r="AI160" s="225">
        <f t="shared" si="1149"/>
      </c>
      <c r="AJ160" s="224"/>
      <c r="AK160" s="224">
        <f>AK141+AK146+AK151+AK159+AK136+AK157</f>
      </c>
      <c r="AL160" s="224">
        <f>AL141+AL146+AL151+AL159+AL136+AL157</f>
      </c>
      <c r="AM160" s="224">
        <f>AM141+AM146+AM151+AM159+AM136+AM157</f>
      </c>
      <c r="AN160" s="224">
        <f>AN141+AN146+AN151+AN159+AN136+AN157</f>
      </c>
      <c r="AO160" s="224">
        <f>AO141+AO146+AO151+AO159+AO136+AO157</f>
      </c>
      <c r="AP160" s="224">
        <f>AP141+AP146+AP151+AP159+AP136+AP157</f>
      </c>
      <c r="AQ160" s="224">
        <f>AQ141+AQ146+AQ151+AQ159+AQ136+AQ157</f>
      </c>
      <c r="AR160" s="224">
        <f>AR141+AR146+AR151+AR159+AR136+AR157</f>
      </c>
      <c r="AS160" s="224">
        <f>AS141+AS146+AS151+AS159+AS136+AS157</f>
      </c>
      <c r="AT160" s="224">
        <f>AT141+AT146+AT151+AT159+AT136+AT157</f>
      </c>
      <c r="AU160" s="224">
        <f>AU141+AU146+AU151+AU159+AU136+AU157</f>
      </c>
      <c r="AV160" s="229"/>
      <c r="AW160" s="229"/>
      <c r="AX160" s="224">
        <f>AX141+AX146+AX151+AX159+AX136+AX157</f>
      </c>
    </row>
    <row r="161">
      <c r="A161" s="136"/>
      <c r="B161" s="137" t="s">
        <v>120</v>
      </c>
      <c r="C161" s="137"/>
      <c r="D161" s="137"/>
      <c r="E161" s="137"/>
      <c r="F161" s="138" t="s">
        <v>121</v>
      </c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9" t="s">
        <v>122</v>
      </c>
      <c r="AA161" s="139"/>
      <c r="AB161" s="139"/>
      <c r="AC161" s="139"/>
      <c r="AD161" s="139"/>
      <c r="AE161" s="139"/>
      <c r="AF161" s="139"/>
      <c r="AG161" s="139"/>
      <c r="AH161" s="139"/>
      <c r="AI161" s="139"/>
      <c r="AJ161" s="139"/>
      <c r="AK161" s="139"/>
      <c r="AL161" s="139"/>
      <c r="AM161" s="139"/>
      <c r="AN161" s="139"/>
      <c r="AO161" s="139"/>
      <c r="AP161" s="139"/>
      <c r="AQ161" s="139"/>
      <c r="AR161" s="139"/>
      <c r="AS161" s="139"/>
      <c r="AT161" s="139"/>
      <c r="AU161" s="139"/>
      <c r="AV161" s="140" t="s">
        <v>123</v>
      </c>
      <c r="AW161" s="140"/>
      <c r="AX161" s="141" t="s">
        <v>124</v>
      </c>
    </row>
    <row r="162">
      <c r="A162" s="136"/>
      <c r="B162" s="137"/>
      <c r="C162" s="137"/>
      <c r="D162" s="137"/>
      <c r="E162" s="137"/>
      <c r="F162" s="142" t="s">
        <v>125</v>
      </c>
      <c r="G162" s="142"/>
      <c r="H162" s="142"/>
      <c r="I162" s="142"/>
      <c r="J162" s="143" t="s">
        <v>126</v>
      </c>
      <c r="K162" s="143"/>
      <c r="L162" s="143"/>
      <c r="M162" s="143"/>
      <c r="N162" s="143"/>
      <c r="O162" s="143"/>
      <c r="P162" s="143"/>
      <c r="Q162" s="143"/>
      <c r="R162" s="143"/>
      <c r="S162" s="143"/>
      <c r="T162" s="144" t="s">
        <v>127</v>
      </c>
      <c r="U162" s="144"/>
      <c r="V162" s="144"/>
      <c r="W162" s="144"/>
      <c r="X162" s="144"/>
      <c r="Y162" s="144"/>
      <c r="Z162" s="145" t="s">
        <v>128</v>
      </c>
      <c r="AA162" s="145"/>
      <c r="AB162" s="145"/>
      <c r="AC162" s="145"/>
      <c r="AD162" s="145"/>
      <c r="AE162" s="145"/>
      <c r="AF162" s="145"/>
      <c r="AG162" s="145"/>
      <c r="AH162" s="145"/>
      <c r="AI162" s="145"/>
      <c r="AJ162" s="145"/>
      <c r="AK162" s="146" t="s">
        <v>129</v>
      </c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7"/>
      <c r="AW162" s="148"/>
      <c r="AX162" s="141"/>
    </row>
    <row r="163">
      <c r="A163" s="136"/>
      <c r="B163" s="149" t="s">
        <v>130</v>
      </c>
      <c r="C163" s="150" t="s">
        <v>131</v>
      </c>
      <c r="D163" s="151" t="s">
        <v>132</v>
      </c>
      <c r="E163" s="152" t="s">
        <v>133</v>
      </c>
      <c r="F163" s="153" t="s">
        <v>134</v>
      </c>
      <c r="G163" s="142" t="s">
        <v>135</v>
      </c>
      <c r="H163" s="154" t="s">
        <v>136</v>
      </c>
      <c r="I163" s="155" t="s">
        <v>137</v>
      </c>
      <c r="J163" s="156" t="s">
        <v>138</v>
      </c>
      <c r="K163" s="157" t="s">
        <v>139</v>
      </c>
      <c r="L163" s="158" t="s">
        <v>140</v>
      </c>
      <c r="M163" s="157" t="s">
        <v>141</v>
      </c>
      <c r="N163" s="157" t="s">
        <v>142</v>
      </c>
      <c r="O163" s="157" t="s">
        <v>143</v>
      </c>
      <c r="P163" s="159" t="s">
        <v>144</v>
      </c>
      <c r="Q163" s="157" t="s">
        <v>145</v>
      </c>
      <c r="R163" s="156" t="s">
        <v>146</v>
      </c>
      <c r="S163" s="160" t="s">
        <v>147</v>
      </c>
      <c r="T163" s="144" t="s">
        <v>148</v>
      </c>
      <c r="U163" s="144" t="s">
        <v>149</v>
      </c>
      <c r="V163" s="144" t="s">
        <v>150</v>
      </c>
      <c r="W163" s="161" t="s">
        <v>151</v>
      </c>
      <c r="X163" s="144" t="s">
        <v>152</v>
      </c>
      <c r="Y163" s="162" t="s">
        <v>153</v>
      </c>
      <c r="Z163" s="163" t="s">
        <v>154</v>
      </c>
      <c r="AA163" s="164" t="s">
        <v>155</v>
      </c>
      <c r="AB163" s="165" t="s">
        <v>156</v>
      </c>
      <c r="AC163" s="164" t="s">
        <v>157</v>
      </c>
      <c r="AD163" s="164" t="s">
        <v>158</v>
      </c>
      <c r="AE163" s="166" t="s">
        <v>159</v>
      </c>
      <c r="AF163" s="164" t="s">
        <v>160</v>
      </c>
      <c r="AG163" s="164" t="s">
        <v>161</v>
      </c>
      <c r="AH163" s="164" t="s">
        <v>162</v>
      </c>
      <c r="AI163" s="166" t="s">
        <v>163</v>
      </c>
      <c r="AJ163" s="166" t="s">
        <v>164</v>
      </c>
      <c r="AK163" s="146" t="s">
        <v>165</v>
      </c>
      <c r="AL163" s="167" t="s">
        <v>166</v>
      </c>
      <c r="AM163" s="167" t="s">
        <v>167</v>
      </c>
      <c r="AN163" s="167" t="s">
        <v>168</v>
      </c>
      <c r="AO163" s="167" t="s">
        <v>169</v>
      </c>
      <c r="AP163" s="167" t="s">
        <v>170</v>
      </c>
      <c r="AQ163" s="146" t="s">
        <v>171</v>
      </c>
      <c r="AR163" s="146" t="s">
        <v>172</v>
      </c>
      <c r="AS163" s="146" t="s">
        <v>173</v>
      </c>
      <c r="AT163" s="146" t="s">
        <v>174</v>
      </c>
      <c r="AU163" s="146" t="s">
        <v>175</v>
      </c>
      <c r="AV163" s="147"/>
      <c r="AW163" s="148"/>
      <c r="AX163" s="141" t="s">
        <v>176</v>
      </c>
    </row>
    <row r="164">
      <c r="A164" s="168" t="s">
        <v>219</v>
      </c>
      <c r="B164" s="210" t="s">
        <v>213</v>
      </c>
      <c r="C164" s="170" t="s">
        <v>179</v>
      </c>
      <c r="D164" s="171" t="s">
        <v>198</v>
      </c>
      <c r="E164" s="172" t="s">
        <v>181</v>
      </c>
      <c r="F164" s="173">
        <f t="shared" ref="F164:F167" si="185">G164+H164+I164</f>
      </c>
      <c r="G164" s="174">
        <v>1119.97</v>
      </c>
      <c r="H164" s="230">
        <v>883.22</v>
      </c>
      <c r="I164" s="176">
        <v>0</v>
      </c>
      <c r="J164" s="177">
        <v>3</v>
      </c>
      <c r="K164" s="178">
        <v>5978.119999999995</v>
      </c>
      <c r="L164" s="179">
        <v>0</v>
      </c>
      <c r="M164" s="178">
        <v>0</v>
      </c>
      <c r="N164" s="180">
        <v>0</v>
      </c>
      <c r="O164" s="181">
        <f t="shared" ref="O164:O166" si="45">N164/R164</f>
      </c>
      <c r="P164" s="176"/>
      <c r="Q164" s="182">
        <f t="shared" ref="Q164:Q166" si="1190">P164/R164</f>
      </c>
      <c r="R164" s="177">
        <f t="shared" ref="R164:R167" si="835">J164+L164</f>
      </c>
      <c r="S164" s="178">
        <f t="shared" ref="S164:S167" si="985">K164+M164</f>
      </c>
      <c r="T164" s="183">
        <f t="shared" ref="T164:T192" si="598">S164/F164</f>
      </c>
      <c r="U164" s="183">
        <f t="shared" ref="U164:U192" si="520">S164/(F164+(AX164*500)+F164*3%)</f>
      </c>
      <c r="V164" s="183">
        <f t="shared" ref="V164:V192" si="450">S164/R164</f>
      </c>
      <c r="W164" s="184">
        <v>2</v>
      </c>
      <c r="X164" s="183">
        <f t="shared" ref="X164:X181" si="370">F164/W164</f>
      </c>
      <c r="Y164" s="183">
        <f t="shared" ref="Y164:Y181" si="322">F164/R164</f>
      </c>
      <c r="Z164" s="183">
        <f t="shared" ref="Z164:Z181" si="89">F164/AL164</f>
      </c>
      <c r="AA164" s="183">
        <f t="shared" ref="AA164:AA192" si="1266">F164/AK164*1000</f>
      </c>
      <c r="AB164" s="183">
        <f t="shared" ref="AB164:AB192" si="1115">F164/AN164</f>
      </c>
      <c r="AC164" s="181">
        <f t="shared" ref="AC164:AC192" si="630">AL164/AK164</f>
      </c>
      <c r="AD164" s="181">
        <f t="shared" ref="AD164:AD192" si="552">AN164/AM164</f>
      </c>
      <c r="AE164" s="181">
        <f t="shared" ref="AE164:AE192" si="482">AP164/AM164</f>
      </c>
      <c r="AF164" s="181">
        <f t="shared" ref="AF164:AF192" si="411">R164/AP164</f>
      </c>
      <c r="AG164" s="181">
        <f t="shared" ref="AG164:AG192" si="130">AR164/AN164</f>
      </c>
      <c r="AH164" s="181">
        <f t="shared" ref="AH164:AH192" si="5">R164/AR164</f>
      </c>
      <c r="AI164" s="181">
        <f t="shared" ref="AI164:AI192" si="1150">AQ164/AP164</f>
      </c>
      <c r="AJ164" s="180">
        <v>46</v>
      </c>
      <c r="AK164" s="185">
        <v>25438</v>
      </c>
      <c r="AL164" s="187">
        <v>517</v>
      </c>
      <c r="AM164" s="187">
        <v>584</v>
      </c>
      <c r="AN164" s="187">
        <v>56</v>
      </c>
      <c r="AO164" s="232">
        <v>15</v>
      </c>
      <c r="AP164" s="187">
        <v>61</v>
      </c>
      <c r="AQ164" s="188">
        <v>66</v>
      </c>
      <c r="AR164" s="189">
        <v>3</v>
      </c>
      <c r="AS164" s="177">
        <v>4</v>
      </c>
      <c r="AT164" s="177">
        <v>1</v>
      </c>
      <c r="AU164" s="180">
        <v>8</v>
      </c>
      <c r="AV164" s="190"/>
      <c r="AW164" s="190"/>
      <c r="AX164" s="191">
        <f t="shared" ref="AX164:AX167" si="685">COUNT(AU164)</f>
      </c>
    </row>
    <row r="165">
      <c r="A165" s="168"/>
      <c r="B165" s="210" t="s">
        <v>213</v>
      </c>
      <c r="C165" s="192" t="s">
        <v>179</v>
      </c>
      <c r="D165" s="171" t="s">
        <v>198</v>
      </c>
      <c r="E165" s="193" t="s">
        <v>182</v>
      </c>
      <c r="F165" s="194">
        <f t="shared" si="185"/>
      </c>
      <c r="G165" s="195">
        <v>683.48</v>
      </c>
      <c r="H165" s="195">
        <v>594.86</v>
      </c>
      <c r="I165" s="196">
        <v>0</v>
      </c>
      <c r="J165" s="180">
        <v>2</v>
      </c>
      <c r="K165" s="197">
        <v>3751.3800000000047</v>
      </c>
      <c r="L165" s="189">
        <v>0</v>
      </c>
      <c r="M165" s="197">
        <v>0</v>
      </c>
      <c r="N165" s="180">
        <v>0</v>
      </c>
      <c r="O165" s="181">
        <f t="shared" si="45"/>
      </c>
      <c r="P165" s="176"/>
      <c r="Q165" s="182">
        <f t="shared" si="1190"/>
      </c>
      <c r="R165" s="177">
        <f t="shared" si="835"/>
      </c>
      <c r="S165" s="178">
        <f t="shared" si="985"/>
      </c>
      <c r="T165" s="183">
        <f t="shared" si="598"/>
      </c>
      <c r="U165" s="183">
        <f t="shared" si="520"/>
      </c>
      <c r="V165" s="183">
        <f t="shared" si="450"/>
      </c>
      <c r="W165" s="184">
        <v>2</v>
      </c>
      <c r="X165" s="183">
        <f t="shared" si="370"/>
      </c>
      <c r="Y165" s="183">
        <f t="shared" si="322"/>
      </c>
      <c r="Z165" s="183">
        <f t="shared" si="89"/>
      </c>
      <c r="AA165" s="183">
        <f t="shared" si="1266"/>
      </c>
      <c r="AB165" s="183">
        <f t="shared" si="1115"/>
      </c>
      <c r="AC165" s="181">
        <f t="shared" si="630"/>
      </c>
      <c r="AD165" s="181">
        <f t="shared" si="552"/>
      </c>
      <c r="AE165" s="181">
        <f t="shared" si="482"/>
      </c>
      <c r="AF165" s="181">
        <f t="shared" si="411"/>
      </c>
      <c r="AG165" s="181">
        <f t="shared" si="130"/>
      </c>
      <c r="AH165" s="181">
        <f t="shared" si="5"/>
      </c>
      <c r="AI165" s="181">
        <f t="shared" si="1150"/>
      </c>
      <c r="AJ165" s="180">
        <v>49</v>
      </c>
      <c r="AK165" s="177">
        <v>16038</v>
      </c>
      <c r="AL165" s="199">
        <v>385</v>
      </c>
      <c r="AM165" s="199">
        <v>445</v>
      </c>
      <c r="AN165" s="199">
        <v>46</v>
      </c>
      <c r="AO165" s="198">
        <v>11</v>
      </c>
      <c r="AP165" s="231">
        <v>44</v>
      </c>
      <c r="AQ165" s="189">
        <v>42</v>
      </c>
      <c r="AR165" s="189">
        <v>2</v>
      </c>
      <c r="AS165" s="177">
        <v>3</v>
      </c>
      <c r="AT165" s="177">
        <v>0</v>
      </c>
      <c r="AU165" s="180">
        <v>10</v>
      </c>
      <c r="AV165" s="190"/>
      <c r="AW165" s="190"/>
      <c r="AX165" s="191">
        <f t="shared" si="685"/>
      </c>
    </row>
    <row r="166">
      <c r="A166" s="168"/>
      <c r="B166" s="200" t="s">
        <v>217</v>
      </c>
      <c r="C166" s="192" t="s">
        <v>179</v>
      </c>
      <c r="D166" s="171" t="s">
        <v>198</v>
      </c>
      <c r="E166" s="201" t="s">
        <v>184</v>
      </c>
      <c r="F166" s="194">
        <f t="shared" si="185"/>
      </c>
      <c r="G166" s="197">
        <v>591.44</v>
      </c>
      <c r="H166" s="178">
        <v>470.62</v>
      </c>
      <c r="I166" s="219">
        <v>0</v>
      </c>
      <c r="J166" s="180">
        <v>4</v>
      </c>
      <c r="K166" s="197">
        <v>8169.760000000009</v>
      </c>
      <c r="L166" s="189">
        <v>0</v>
      </c>
      <c r="M166" s="197">
        <v>0</v>
      </c>
      <c r="N166" s="180">
        <v>0</v>
      </c>
      <c r="O166" s="181">
        <f t="shared" si="45"/>
      </c>
      <c r="P166" s="176"/>
      <c r="Q166" s="182">
        <f t="shared" si="1190"/>
      </c>
      <c r="R166" s="177">
        <f t="shared" si="835"/>
      </c>
      <c r="S166" s="178">
        <f t="shared" si="985"/>
      </c>
      <c r="T166" s="183">
        <f t="shared" si="598"/>
      </c>
      <c r="U166" s="183">
        <f t="shared" si="520"/>
      </c>
      <c r="V166" s="183">
        <f t="shared" si="450"/>
      </c>
      <c r="W166" s="184">
        <v>3</v>
      </c>
      <c r="X166" s="183">
        <f t="shared" si="370"/>
      </c>
      <c r="Y166" s="183">
        <f t="shared" si="322"/>
      </c>
      <c r="Z166" s="183">
        <f t="shared" si="89"/>
      </c>
      <c r="AA166" s="183">
        <f t="shared" si="1266"/>
      </c>
      <c r="AB166" s="183">
        <f t="shared" si="1115"/>
      </c>
      <c r="AC166" s="181">
        <f t="shared" si="630"/>
      </c>
      <c r="AD166" s="181">
        <f t="shared" si="552"/>
      </c>
      <c r="AE166" s="181">
        <f t="shared" si="482"/>
      </c>
      <c r="AF166" s="181">
        <f t="shared" si="411"/>
      </c>
      <c r="AG166" s="181">
        <f t="shared" si="130"/>
      </c>
      <c r="AH166" s="181">
        <f t="shared" si="5"/>
      </c>
      <c r="AI166" s="181">
        <f t="shared" si="1150"/>
      </c>
      <c r="AJ166" s="180">
        <v>53</v>
      </c>
      <c r="AK166" s="177">
        <v>14289</v>
      </c>
      <c r="AL166" s="177">
        <v>365</v>
      </c>
      <c r="AM166" s="177">
        <v>423</v>
      </c>
      <c r="AN166" s="177">
        <v>45</v>
      </c>
      <c r="AO166" s="189">
        <v>9</v>
      </c>
      <c r="AP166" s="177">
        <v>50</v>
      </c>
      <c r="AQ166" s="189">
        <v>51</v>
      </c>
      <c r="AR166" s="189">
        <v>6</v>
      </c>
      <c r="AS166" s="180">
        <v>4</v>
      </c>
      <c r="AT166" s="180">
        <v>0</v>
      </c>
      <c r="AU166" s="180">
        <v>9</v>
      </c>
      <c r="AV166" s="190"/>
      <c r="AW166" s="190"/>
      <c r="AX166" s="191">
        <f t="shared" si="685"/>
      </c>
    </row>
    <row r="167">
      <c r="A167" s="168"/>
      <c r="B167" s="200" t="s">
        <v>217</v>
      </c>
      <c r="C167" s="192" t="s">
        <v>179</v>
      </c>
      <c r="D167" s="171" t="s">
        <v>198</v>
      </c>
      <c r="E167" s="201" t="s">
        <v>185</v>
      </c>
      <c r="F167" s="194">
        <f t="shared" si="185"/>
      </c>
      <c r="G167" s="197">
        <v>132.89</v>
      </c>
      <c r="H167" s="178">
        <v>205.98</v>
      </c>
      <c r="I167" s="196">
        <v>0</v>
      </c>
      <c r="J167" s="180">
        <v>0</v>
      </c>
      <c r="K167" s="197">
        <v>0</v>
      </c>
      <c r="L167" s="189">
        <v>0</v>
      </c>
      <c r="M167" s="197">
        <v>0</v>
      </c>
      <c r="N167" s="180">
        <v>0</v>
      </c>
      <c r="O167" s="181" t="str">
        <v>#DIV/0!</v>
      </c>
      <c r="P167" s="176"/>
      <c r="Q167" s="182" t="str">
        <v>#DIV/0!</v>
      </c>
      <c r="R167" s="177">
        <f t="shared" si="835"/>
      </c>
      <c r="S167" s="178">
        <f t="shared" si="985"/>
      </c>
      <c r="T167" s="183">
        <f t="shared" si="598"/>
      </c>
      <c r="U167" s="183">
        <f t="shared" si="520"/>
      </c>
      <c r="V167" s="183">
        <f t="shared" si="450"/>
      </c>
      <c r="W167" s="184">
        <v>0</v>
      </c>
      <c r="X167" s="183">
        <f t="shared" si="370"/>
      </c>
      <c r="Y167" s="183">
        <f t="shared" si="322"/>
      </c>
      <c r="Z167" s="183">
        <f t="shared" si="89"/>
      </c>
      <c r="AA167" s="183">
        <f t="shared" si="1266"/>
      </c>
      <c r="AB167" s="183">
        <f t="shared" si="1115"/>
      </c>
      <c r="AC167" s="181">
        <f t="shared" si="630"/>
      </c>
      <c r="AD167" s="181">
        <f t="shared" si="552"/>
      </c>
      <c r="AE167" s="181">
        <f t="shared" si="482"/>
      </c>
      <c r="AF167" s="181">
        <f t="shared" si="411"/>
      </c>
      <c r="AG167" s="181">
        <f t="shared" si="130"/>
      </c>
      <c r="AH167" s="181">
        <f t="shared" si="5"/>
      </c>
      <c r="AI167" s="181">
        <f t="shared" si="1150"/>
      </c>
      <c r="AJ167" s="180">
        <v>56</v>
      </c>
      <c r="AK167" s="177">
        <v>7352</v>
      </c>
      <c r="AL167" s="177">
        <v>173</v>
      </c>
      <c r="AM167" s="177">
        <v>207</v>
      </c>
      <c r="AN167" s="180">
        <v>15</v>
      </c>
      <c r="AO167" s="189">
        <v>3</v>
      </c>
      <c r="AP167" s="177">
        <v>7</v>
      </c>
      <c r="AQ167" s="189">
        <v>26</v>
      </c>
      <c r="AR167" s="189">
        <v>0</v>
      </c>
      <c r="AS167" s="180">
        <v>0</v>
      </c>
      <c r="AT167" s="180">
        <v>0</v>
      </c>
      <c r="AU167" s="180">
        <v>3</v>
      </c>
      <c r="AV167" s="190"/>
      <c r="AW167" s="190"/>
      <c r="AX167" s="191">
        <f t="shared" si="685"/>
      </c>
    </row>
    <row r="168">
      <c r="A168" s="168"/>
      <c r="B168" s="202" t="s">
        <v>186</v>
      </c>
      <c r="C168" s="202"/>
      <c r="D168" s="202"/>
      <c r="E168" s="202"/>
      <c r="F168" s="203">
        <f>SUM(F164:F167)</f>
      </c>
      <c r="G168" s="203">
        <f>SUM(G164:G167)</f>
      </c>
      <c r="H168" s="203">
        <f>SUM(H164:H167)</f>
      </c>
      <c r="I168" s="196">
        <f>SUM(I164:I167)</f>
      </c>
      <c r="J168" s="204">
        <f>SUM(J164:J167)</f>
      </c>
      <c r="K168" s="203">
        <f>SUM(K164:K167)</f>
      </c>
      <c r="L168" s="203">
        <f>SUM(L164:L167)</f>
      </c>
      <c r="M168" s="203">
        <f>SUM(M164:M167)</f>
      </c>
      <c r="N168" s="204">
        <f>SUM(N164:N167)</f>
      </c>
      <c r="O168" s="205">
        <f t="shared" ref="O168:O192" si="46">N168/R168</f>
      </c>
      <c r="P168" s="206">
        <f>SUM(P164:P167)</f>
      </c>
      <c r="Q168" s="182">
        <f t="shared" ref="Q168:Q192" si="1191">P168/R168</f>
      </c>
      <c r="R168" s="204">
        <f>SUM(R164:R167)</f>
      </c>
      <c r="S168" s="203">
        <f>SUM(S164:S167)</f>
      </c>
      <c r="T168" s="207">
        <f t="shared" si="598"/>
      </c>
      <c r="U168" s="207">
        <f t="shared" si="520"/>
      </c>
      <c r="V168" s="207">
        <f t="shared" si="450"/>
      </c>
      <c r="W168" s="208">
        <f>SUM(W164:W167)</f>
      </c>
      <c r="X168" s="207">
        <f t="shared" si="370"/>
      </c>
      <c r="Y168" s="207">
        <f t="shared" si="322"/>
      </c>
      <c r="Z168" s="207">
        <f t="shared" si="89"/>
      </c>
      <c r="AA168" s="207">
        <f t="shared" si="1266"/>
      </c>
      <c r="AB168" s="207">
        <f t="shared" si="1115"/>
      </c>
      <c r="AC168" s="205">
        <f t="shared" si="630"/>
      </c>
      <c r="AD168" s="205">
        <f t="shared" si="552"/>
      </c>
      <c r="AE168" s="205">
        <f t="shared" si="482"/>
      </c>
      <c r="AF168" s="205">
        <f t="shared" si="411"/>
      </c>
      <c r="AG168" s="205">
        <f t="shared" si="130"/>
      </c>
      <c r="AH168" s="205">
        <f t="shared" si="5"/>
      </c>
      <c r="AI168" s="205">
        <f t="shared" si="1150"/>
      </c>
      <c r="AJ168" s="204">
        <f>AVERAGE(AJ164:AJ167)</f>
      </c>
      <c r="AK168" s="204">
        <f>SUM(AK164:AK167)</f>
      </c>
      <c r="AL168" s="204">
        <f>SUM(AL164:AL167)</f>
      </c>
      <c r="AM168" s="204">
        <f>SUM(AM164:AM167)</f>
      </c>
      <c r="AN168" s="204">
        <f>SUM(AN164:AN167)</f>
      </c>
      <c r="AO168" s="204">
        <f>SUM(AO164:AO167)</f>
      </c>
      <c r="AP168" s="204">
        <f>SUM(AP164:AP167)</f>
      </c>
      <c r="AQ168" s="204">
        <f>SUM(AQ164:AQ167)</f>
      </c>
      <c r="AR168" s="204">
        <f>SUM(AR164:AR167)</f>
      </c>
      <c r="AS168" s="204">
        <f>SUM(AS164:AS167)</f>
      </c>
      <c r="AT168" s="204">
        <f>SUM(AT164:AT167)</f>
      </c>
      <c r="AU168" s="204">
        <f>SUM(AU164:AU167)</f>
      </c>
      <c r="AV168" s="209"/>
      <c r="AW168" s="209"/>
      <c r="AX168" s="204">
        <f>SUM(AX164:AX167)</f>
      </c>
    </row>
    <row r="169">
      <c r="A169" s="168"/>
      <c r="B169" s="210" t="s">
        <v>218</v>
      </c>
      <c r="C169" s="170" t="s">
        <v>179</v>
      </c>
      <c r="D169" s="211" t="s">
        <v>193</v>
      </c>
      <c r="E169" s="212" t="s">
        <v>189</v>
      </c>
      <c r="F169" s="178">
        <f t="shared" ref="F169:F172" si="186">G169+H169+I169</f>
      </c>
      <c r="G169" s="216">
        <v>1236.59</v>
      </c>
      <c r="H169" s="178">
        <v>1258.32</v>
      </c>
      <c r="I169" s="236">
        <v>0</v>
      </c>
      <c r="J169" s="180">
        <v>2</v>
      </c>
      <c r="K169" s="197">
        <v>4543.110000000001</v>
      </c>
      <c r="L169" s="189">
        <v>0</v>
      </c>
      <c r="M169" s="197">
        <v>0</v>
      </c>
      <c r="N169" s="180">
        <v>0</v>
      </c>
      <c r="O169" s="181">
        <f t="shared" si="46"/>
      </c>
      <c r="P169" s="176"/>
      <c r="Q169" s="182">
        <f t="shared" si="1191"/>
      </c>
      <c r="R169" s="177">
        <f t="shared" ref="R169:R172" si="836">J169+L169</f>
      </c>
      <c r="S169" s="178">
        <f t="shared" ref="S169:S172" si="986">K169+M169</f>
      </c>
      <c r="T169" s="183">
        <f t="shared" si="598"/>
      </c>
      <c r="U169" s="183">
        <f t="shared" si="520"/>
      </c>
      <c r="V169" s="183">
        <f t="shared" si="450"/>
      </c>
      <c r="W169" s="184">
        <v>1</v>
      </c>
      <c r="X169" s="183">
        <f t="shared" si="370"/>
      </c>
      <c r="Y169" s="183">
        <f t="shared" si="322"/>
      </c>
      <c r="Z169" s="183">
        <f t="shared" si="89"/>
      </c>
      <c r="AA169" s="183">
        <f t="shared" si="1266"/>
      </c>
      <c r="AB169" s="183">
        <f t="shared" si="1115"/>
      </c>
      <c r="AC169" s="181">
        <f t="shared" si="630"/>
      </c>
      <c r="AD169" s="181">
        <f t="shared" si="552"/>
      </c>
      <c r="AE169" s="181">
        <f t="shared" si="482"/>
      </c>
      <c r="AF169" s="181">
        <f t="shared" si="411"/>
      </c>
      <c r="AG169" s="181">
        <f t="shared" si="130"/>
      </c>
      <c r="AH169" s="181">
        <f t="shared" si="5"/>
      </c>
      <c r="AI169" s="181">
        <f t="shared" si="1150"/>
      </c>
      <c r="AJ169" s="180">
        <v>37</v>
      </c>
      <c r="AK169" s="177">
        <v>29620</v>
      </c>
      <c r="AL169" s="177">
        <v>795</v>
      </c>
      <c r="AM169" s="177">
        <v>866</v>
      </c>
      <c r="AN169" s="177">
        <v>113</v>
      </c>
      <c r="AO169" s="189">
        <v>21</v>
      </c>
      <c r="AP169" s="180">
        <v>52</v>
      </c>
      <c r="AQ169" s="179">
        <v>99</v>
      </c>
      <c r="AR169" s="189">
        <v>3</v>
      </c>
      <c r="AS169" s="180">
        <v>7</v>
      </c>
      <c r="AT169" s="177">
        <v>1</v>
      </c>
      <c r="AU169" s="177">
        <v>21</v>
      </c>
      <c r="AV169" s="190"/>
      <c r="AW169" s="190"/>
      <c r="AX169" s="191">
        <f t="shared" ref="AX169:AX172" si="686">COUNT(AU169)</f>
      </c>
    </row>
    <row r="170">
      <c r="A170" s="168"/>
      <c r="B170" s="210" t="s">
        <v>218</v>
      </c>
      <c r="C170" s="192" t="s">
        <v>179</v>
      </c>
      <c r="D170" s="211" t="s">
        <v>193</v>
      </c>
      <c r="E170" s="212" t="s">
        <v>190</v>
      </c>
      <c r="F170" s="178">
        <f t="shared" si="186"/>
      </c>
      <c r="G170" s="214">
        <v>2238.35</v>
      </c>
      <c r="H170" s="195">
        <v>2143.3</v>
      </c>
      <c r="I170" s="236">
        <v>0</v>
      </c>
      <c r="J170" s="177">
        <v>2</v>
      </c>
      <c r="K170" s="178">
        <v>4543.110000000001</v>
      </c>
      <c r="L170" s="179">
        <v>0</v>
      </c>
      <c r="M170" s="178">
        <v>0</v>
      </c>
      <c r="N170" s="180">
        <v>0</v>
      </c>
      <c r="O170" s="181">
        <f t="shared" si="46"/>
      </c>
      <c r="P170" s="176"/>
      <c r="Q170" s="182">
        <f t="shared" si="1191"/>
      </c>
      <c r="R170" s="177">
        <f t="shared" si="836"/>
      </c>
      <c r="S170" s="178">
        <f t="shared" si="986"/>
      </c>
      <c r="T170" s="183">
        <f t="shared" si="598"/>
      </c>
      <c r="U170" s="183">
        <f t="shared" si="520"/>
      </c>
      <c r="V170" s="183">
        <f t="shared" si="450"/>
      </c>
      <c r="W170" s="184">
        <v>2</v>
      </c>
      <c r="X170" s="183">
        <f t="shared" si="370"/>
      </c>
      <c r="Y170" s="183">
        <f t="shared" si="322"/>
      </c>
      <c r="Z170" s="183">
        <f t="shared" si="89"/>
      </c>
      <c r="AA170" s="183">
        <f t="shared" si="1266"/>
      </c>
      <c r="AB170" s="183">
        <f t="shared" si="1115"/>
      </c>
      <c r="AC170" s="181">
        <f t="shared" si="630"/>
      </c>
      <c r="AD170" s="181">
        <f t="shared" si="552"/>
      </c>
      <c r="AE170" s="181">
        <f t="shared" si="482"/>
      </c>
      <c r="AF170" s="181">
        <f t="shared" si="411"/>
      </c>
      <c r="AG170" s="181">
        <f t="shared" si="130"/>
      </c>
      <c r="AH170" s="181">
        <f t="shared" si="5"/>
      </c>
      <c r="AI170" s="181">
        <f t="shared" si="1150"/>
      </c>
      <c r="AJ170" s="180">
        <v>41</v>
      </c>
      <c r="AK170" s="177">
        <v>41246</v>
      </c>
      <c r="AL170" s="177">
        <v>966</v>
      </c>
      <c r="AM170" s="177">
        <v>1060</v>
      </c>
      <c r="AN170" s="177">
        <v>165</v>
      </c>
      <c r="AO170" s="189">
        <v>22</v>
      </c>
      <c r="AP170" s="177">
        <v>74</v>
      </c>
      <c r="AQ170" s="179">
        <v>124</v>
      </c>
      <c r="AR170" s="189">
        <v>2</v>
      </c>
      <c r="AS170" s="180">
        <v>7</v>
      </c>
      <c r="AT170" s="177">
        <v>1</v>
      </c>
      <c r="AU170" s="177">
        <v>28</v>
      </c>
      <c r="AV170" s="190"/>
      <c r="AW170" s="190"/>
      <c r="AX170" s="191">
        <f t="shared" si="686"/>
      </c>
    </row>
    <row r="171">
      <c r="A171" s="168"/>
      <c r="B171" s="210" t="s">
        <v>218</v>
      </c>
      <c r="C171" s="192" t="s">
        <v>179</v>
      </c>
      <c r="D171" s="211" t="s">
        <v>193</v>
      </c>
      <c r="E171" s="212" t="s">
        <v>191</v>
      </c>
      <c r="F171" s="178">
        <f t="shared" si="186"/>
      </c>
      <c r="G171" s="213">
        <v>3108.28</v>
      </c>
      <c r="H171" s="178">
        <v>1425.86</v>
      </c>
      <c r="I171" s="236">
        <v>0</v>
      </c>
      <c r="J171" s="180">
        <v>3</v>
      </c>
      <c r="K171" s="197">
        <v>8764.48</v>
      </c>
      <c r="L171" s="189">
        <v>0</v>
      </c>
      <c r="M171" s="197">
        <v>0</v>
      </c>
      <c r="N171" s="180">
        <v>0</v>
      </c>
      <c r="O171" s="181">
        <f t="shared" si="46"/>
      </c>
      <c r="P171" s="176"/>
      <c r="Q171" s="182">
        <f t="shared" si="1191"/>
      </c>
      <c r="R171" s="177">
        <f t="shared" si="836"/>
      </c>
      <c r="S171" s="178">
        <f t="shared" si="986"/>
      </c>
      <c r="T171" s="183">
        <f t="shared" si="598"/>
      </c>
      <c r="U171" s="183">
        <f t="shared" si="520"/>
      </c>
      <c r="V171" s="183">
        <f t="shared" si="450"/>
      </c>
      <c r="W171" s="184">
        <v>3</v>
      </c>
      <c r="X171" s="183">
        <f t="shared" si="370"/>
      </c>
      <c r="Y171" s="183">
        <f t="shared" si="322"/>
      </c>
      <c r="Z171" s="183">
        <f t="shared" si="89"/>
      </c>
      <c r="AA171" s="183">
        <f t="shared" si="1266"/>
      </c>
      <c r="AB171" s="183">
        <f t="shared" si="1115"/>
      </c>
      <c r="AC171" s="181">
        <f t="shared" si="630"/>
      </c>
      <c r="AD171" s="181">
        <f t="shared" si="552"/>
      </c>
      <c r="AE171" s="181">
        <f t="shared" si="482"/>
      </c>
      <c r="AF171" s="181">
        <f t="shared" si="411"/>
      </c>
      <c r="AG171" s="181">
        <f t="shared" si="130"/>
      </c>
      <c r="AH171" s="181">
        <f t="shared" si="5"/>
      </c>
      <c r="AI171" s="181">
        <f t="shared" si="1150"/>
      </c>
      <c r="AJ171" s="180">
        <v>45</v>
      </c>
      <c r="AK171" s="180">
        <v>34365</v>
      </c>
      <c r="AL171" s="177">
        <v>794</v>
      </c>
      <c r="AM171" s="177">
        <v>877</v>
      </c>
      <c r="AN171" s="177">
        <v>155</v>
      </c>
      <c r="AO171" s="189">
        <v>22</v>
      </c>
      <c r="AP171" s="177">
        <v>85</v>
      </c>
      <c r="AQ171" s="179">
        <v>130</v>
      </c>
      <c r="AR171" s="189">
        <v>4</v>
      </c>
      <c r="AS171" s="180">
        <v>9</v>
      </c>
      <c r="AT171" s="180">
        <v>2</v>
      </c>
      <c r="AU171" s="180">
        <v>23</v>
      </c>
      <c r="AV171" s="190"/>
      <c r="AW171" s="190"/>
      <c r="AX171" s="191">
        <f t="shared" si="686"/>
      </c>
    </row>
    <row r="172">
      <c r="A172" s="168"/>
      <c r="B172" s="210" t="s">
        <v>218</v>
      </c>
      <c r="C172" s="192" t="s">
        <v>179</v>
      </c>
      <c r="D172" s="211" t="s">
        <v>193</v>
      </c>
      <c r="E172" s="212" t="s">
        <v>192</v>
      </c>
      <c r="F172" s="178">
        <f t="shared" si="186"/>
      </c>
      <c r="G172" s="213">
        <v>3313.2200000000003</v>
      </c>
      <c r="H172" s="178">
        <v>1212.32</v>
      </c>
      <c r="I172" s="236">
        <v>0</v>
      </c>
      <c r="J172" s="180">
        <v>6</v>
      </c>
      <c r="K172" s="197">
        <v>13075.919999999995</v>
      </c>
      <c r="L172" s="189">
        <v>0</v>
      </c>
      <c r="M172" s="197">
        <v>0</v>
      </c>
      <c r="N172" s="180">
        <v>0</v>
      </c>
      <c r="O172" s="181">
        <f t="shared" si="46"/>
      </c>
      <c r="P172" s="176"/>
      <c r="Q172" s="182">
        <f t="shared" si="1191"/>
      </c>
      <c r="R172" s="177">
        <f t="shared" si="836"/>
      </c>
      <c r="S172" s="178">
        <f t="shared" si="986"/>
      </c>
      <c r="T172" s="183">
        <f t="shared" si="598"/>
      </c>
      <c r="U172" s="183">
        <f t="shared" si="520"/>
      </c>
      <c r="V172" s="183">
        <f t="shared" si="450"/>
      </c>
      <c r="W172" s="184">
        <v>5</v>
      </c>
      <c r="X172" s="183">
        <f t="shared" si="370"/>
      </c>
      <c r="Y172" s="183">
        <f t="shared" si="322"/>
      </c>
      <c r="Z172" s="183">
        <f t="shared" si="89"/>
      </c>
      <c r="AA172" s="183">
        <f t="shared" si="1266"/>
      </c>
      <c r="AB172" s="183">
        <f t="shared" si="1115"/>
      </c>
      <c r="AC172" s="181">
        <f t="shared" si="630"/>
      </c>
      <c r="AD172" s="181">
        <f t="shared" si="552"/>
      </c>
      <c r="AE172" s="181">
        <f t="shared" si="482"/>
      </c>
      <c r="AF172" s="181">
        <f t="shared" si="411"/>
      </c>
      <c r="AG172" s="181">
        <f t="shared" si="130"/>
      </c>
      <c r="AH172" s="181">
        <f t="shared" si="5"/>
      </c>
      <c r="AI172" s="181">
        <f t="shared" si="1150"/>
      </c>
      <c r="AJ172" s="180">
        <v>48</v>
      </c>
      <c r="AK172" s="177">
        <v>24190</v>
      </c>
      <c r="AL172" s="177">
        <v>547</v>
      </c>
      <c r="AM172" s="177">
        <v>599</v>
      </c>
      <c r="AN172" s="177">
        <v>100</v>
      </c>
      <c r="AO172" s="189">
        <v>23</v>
      </c>
      <c r="AP172" s="177">
        <v>48</v>
      </c>
      <c r="AQ172" s="179">
        <v>95</v>
      </c>
      <c r="AR172" s="189">
        <v>5</v>
      </c>
      <c r="AS172" s="177">
        <v>2</v>
      </c>
      <c r="AT172" s="177">
        <v>1</v>
      </c>
      <c r="AU172" s="177">
        <v>11</v>
      </c>
      <c r="AV172" s="190"/>
      <c r="AW172" s="190"/>
      <c r="AX172" s="191">
        <f t="shared" si="686"/>
      </c>
    </row>
    <row r="173">
      <c r="A173" s="168"/>
      <c r="B173" s="202" t="s">
        <v>186</v>
      </c>
      <c r="C173" s="202"/>
      <c r="D173" s="202"/>
      <c r="E173" s="202"/>
      <c r="F173" s="203">
        <f>SUM(F169:F172)</f>
      </c>
      <c r="G173" s="203">
        <f>SUM(G169:G172)</f>
      </c>
      <c r="H173" s="203">
        <f>SUM(H169:H172)</f>
      </c>
      <c r="I173" s="196">
        <f>SUM(I169:I172)</f>
      </c>
      <c r="J173" s="204">
        <f>SUM(J169:J172)</f>
      </c>
      <c r="K173" s="215">
        <f>SUM(K169:K172)</f>
      </c>
      <c r="L173" s="215">
        <f>SUM(L169:L172)</f>
      </c>
      <c r="M173" s="215">
        <f>SUM(M169:M172)</f>
      </c>
      <c r="N173" s="215">
        <f>SUM(N169:N172)</f>
      </c>
      <c r="O173" s="205">
        <f t="shared" si="46"/>
      </c>
      <c r="P173" s="206">
        <f>SUM(P169:P172)</f>
      </c>
      <c r="Q173" s="182">
        <f t="shared" si="1191"/>
      </c>
      <c r="R173" s="204">
        <f>SUM(R169:R172)</f>
      </c>
      <c r="S173" s="203">
        <f>SUM(S169:S172)</f>
      </c>
      <c r="T173" s="207">
        <f t="shared" si="598"/>
      </c>
      <c r="U173" s="207">
        <f t="shared" si="520"/>
      </c>
      <c r="V173" s="207">
        <f t="shared" si="450"/>
      </c>
      <c r="W173" s="208">
        <f>SUM(W169:W172)</f>
      </c>
      <c r="X173" s="207">
        <f t="shared" si="370"/>
      </c>
      <c r="Y173" s="207">
        <f t="shared" si="322"/>
      </c>
      <c r="Z173" s="207">
        <f t="shared" si="89"/>
      </c>
      <c r="AA173" s="207">
        <f t="shared" si="1266"/>
      </c>
      <c r="AB173" s="207">
        <f t="shared" si="1115"/>
      </c>
      <c r="AC173" s="205">
        <f t="shared" si="630"/>
      </c>
      <c r="AD173" s="205">
        <f t="shared" si="552"/>
      </c>
      <c r="AE173" s="205">
        <f t="shared" si="482"/>
      </c>
      <c r="AF173" s="205">
        <f t="shared" si="411"/>
      </c>
      <c r="AG173" s="205">
        <f t="shared" si="130"/>
      </c>
      <c r="AH173" s="205">
        <f t="shared" si="5"/>
      </c>
      <c r="AI173" s="205">
        <f t="shared" si="1150"/>
      </c>
      <c r="AJ173" s="204">
        <f>AVERAGE(AJ169:AJ172)</f>
      </c>
      <c r="AK173" s="204">
        <f>SUM(AK169:AK172)</f>
      </c>
      <c r="AL173" s="204">
        <f>SUM(AL169:AL172)</f>
      </c>
      <c r="AM173" s="204">
        <f>SUM(AM169:AM172)</f>
      </c>
      <c r="AN173" s="204">
        <f>SUM(AN169:AN172)</f>
      </c>
      <c r="AO173" s="204">
        <f>SUM(AO169:AO172)</f>
      </c>
      <c r="AP173" s="204">
        <f>SUM(AP169:AP172)</f>
      </c>
      <c r="AQ173" s="204">
        <f>SUM(AQ169:AQ172)</f>
      </c>
      <c r="AR173" s="204">
        <f>SUM(AR169:AR172)</f>
      </c>
      <c r="AS173" s="204">
        <f>SUM(AS169:AS172)</f>
      </c>
      <c r="AT173" s="204">
        <f>SUM(AT169:AT172)</f>
      </c>
      <c r="AU173" s="204">
        <f>SUM(AU169:AU172)</f>
      </c>
      <c r="AV173" s="209"/>
      <c r="AW173" s="209"/>
      <c r="AX173" s="204">
        <f>SUM(AX169:AX172)</f>
      </c>
    </row>
    <row r="174">
      <c r="A174" s="168"/>
      <c r="B174" s="210" t="s">
        <v>218</v>
      </c>
      <c r="C174" s="170" t="s">
        <v>179</v>
      </c>
      <c r="D174" s="171" t="s">
        <v>220</v>
      </c>
      <c r="E174" s="201" t="s">
        <v>194</v>
      </c>
      <c r="F174" s="178">
        <f t="shared" ref="F174:F177" si="187">G174+H174+I174</f>
      </c>
      <c r="G174" s="216">
        <v>1909.2799999999997</v>
      </c>
      <c r="H174" s="178">
        <v>1066.3000000000002</v>
      </c>
      <c r="I174" s="219">
        <v>0</v>
      </c>
      <c r="J174" s="180">
        <v>4</v>
      </c>
      <c r="K174" s="178">
        <v>9086.230000000003</v>
      </c>
      <c r="L174" s="179">
        <v>1</v>
      </c>
      <c r="M174" s="178">
        <v>3989.7</v>
      </c>
      <c r="N174" s="180">
        <v>0</v>
      </c>
      <c r="O174" s="181">
        <f t="shared" si="46"/>
      </c>
      <c r="P174" s="196"/>
      <c r="Q174" s="182">
        <f t="shared" si="1191"/>
      </c>
      <c r="R174" s="177">
        <f t="shared" ref="R174:R177" si="837">J174+L174</f>
      </c>
      <c r="S174" s="178">
        <f t="shared" ref="S174:S177" si="987">K174+M174</f>
      </c>
      <c r="T174" s="183">
        <f t="shared" si="598"/>
      </c>
      <c r="U174" s="183">
        <f t="shared" si="520"/>
      </c>
      <c r="V174" s="183">
        <f t="shared" si="450"/>
      </c>
      <c r="W174" s="184">
        <v>3</v>
      </c>
      <c r="X174" s="183">
        <f t="shared" si="370"/>
      </c>
      <c r="Y174" s="183">
        <f t="shared" si="322"/>
      </c>
      <c r="Z174" s="183">
        <f t="shared" si="89"/>
      </c>
      <c r="AA174" s="183">
        <f t="shared" si="1266"/>
      </c>
      <c r="AB174" s="183">
        <f t="shared" si="1115"/>
      </c>
      <c r="AC174" s="181">
        <f t="shared" si="630"/>
      </c>
      <c r="AD174" s="181">
        <f t="shared" si="552"/>
      </c>
      <c r="AE174" s="181">
        <f t="shared" si="482"/>
      </c>
      <c r="AF174" s="181">
        <f t="shared" si="411"/>
      </c>
      <c r="AG174" s="181">
        <f t="shared" si="130"/>
      </c>
      <c r="AH174" s="181">
        <f t="shared" si="5"/>
      </c>
      <c r="AI174" s="181">
        <f t="shared" si="1150"/>
      </c>
      <c r="AJ174" s="180">
        <v>49</v>
      </c>
      <c r="AK174" s="177">
        <v>27930</v>
      </c>
      <c r="AL174" s="177">
        <v>607</v>
      </c>
      <c r="AM174" s="177">
        <v>680</v>
      </c>
      <c r="AN174" s="177">
        <v>115</v>
      </c>
      <c r="AO174" s="189">
        <v>32</v>
      </c>
      <c r="AP174" s="180">
        <v>90</v>
      </c>
      <c r="AQ174" s="179">
        <v>112</v>
      </c>
      <c r="AR174" s="189">
        <v>5</v>
      </c>
      <c r="AS174" s="177">
        <v>3</v>
      </c>
      <c r="AT174" s="177">
        <v>1</v>
      </c>
      <c r="AU174" s="177">
        <v>11</v>
      </c>
      <c r="AV174" s="190"/>
      <c r="AW174" s="190"/>
      <c r="AX174" s="191">
        <f t="shared" ref="AX174:AX177" si="687">COUNT(AU174)</f>
      </c>
    </row>
    <row r="175">
      <c r="A175" s="168"/>
      <c r="B175" s="210" t="s">
        <v>218</v>
      </c>
      <c r="C175" s="192" t="s">
        <v>179</v>
      </c>
      <c r="D175" s="171" t="s">
        <v>220</v>
      </c>
      <c r="E175" s="212" t="s">
        <v>195</v>
      </c>
      <c r="F175" s="178">
        <f t="shared" si="187"/>
      </c>
      <c r="G175" s="213">
        <v>2557.53</v>
      </c>
      <c r="H175" s="178">
        <v>1019.1</v>
      </c>
      <c r="I175" s="219">
        <v>0</v>
      </c>
      <c r="J175" s="177">
        <v>7</v>
      </c>
      <c r="K175" s="178">
        <v>14826.019999999997</v>
      </c>
      <c r="L175" s="179">
        <v>0</v>
      </c>
      <c r="M175" s="178">
        <v>0</v>
      </c>
      <c r="N175" s="180">
        <v>0</v>
      </c>
      <c r="O175" s="181">
        <f t="shared" si="46"/>
      </c>
      <c r="P175" s="196"/>
      <c r="Q175" s="182">
        <f t="shared" si="1191"/>
      </c>
      <c r="R175" s="177">
        <f t="shared" si="837"/>
      </c>
      <c r="S175" s="178">
        <f t="shared" si="987"/>
      </c>
      <c r="T175" s="183">
        <f t="shared" si="598"/>
      </c>
      <c r="U175" s="183">
        <f t="shared" si="520"/>
      </c>
      <c r="V175" s="183">
        <f t="shared" si="450"/>
      </c>
      <c r="W175" s="184">
        <v>5</v>
      </c>
      <c r="X175" s="183">
        <f t="shared" si="370"/>
      </c>
      <c r="Y175" s="183">
        <f t="shared" si="322"/>
      </c>
      <c r="Z175" s="183">
        <f t="shared" si="89"/>
      </c>
      <c r="AA175" s="183">
        <f t="shared" si="1266"/>
      </c>
      <c r="AB175" s="183">
        <f t="shared" si="1115"/>
      </c>
      <c r="AC175" s="181">
        <f t="shared" si="630"/>
      </c>
      <c r="AD175" s="181">
        <f t="shared" si="552"/>
      </c>
      <c r="AE175" s="181">
        <f t="shared" si="482"/>
      </c>
      <c r="AF175" s="181">
        <f t="shared" si="411"/>
      </c>
      <c r="AG175" s="181">
        <f t="shared" si="130"/>
      </c>
      <c r="AH175" s="181">
        <f t="shared" si="5"/>
      </c>
      <c r="AI175" s="181">
        <f t="shared" si="1150"/>
      </c>
      <c r="AJ175" s="180">
        <v>52</v>
      </c>
      <c r="AK175" s="177">
        <v>22394</v>
      </c>
      <c r="AL175" s="177">
        <v>532</v>
      </c>
      <c r="AM175" s="177">
        <v>602</v>
      </c>
      <c r="AN175" s="177">
        <v>75</v>
      </c>
      <c r="AO175" s="189">
        <v>33</v>
      </c>
      <c r="AP175" s="177">
        <v>124</v>
      </c>
      <c r="AQ175" s="179">
        <v>93</v>
      </c>
      <c r="AR175" s="189">
        <v>7</v>
      </c>
      <c r="AS175" s="177">
        <v>5</v>
      </c>
      <c r="AT175" s="177">
        <v>1</v>
      </c>
      <c r="AU175" s="177">
        <v>10</v>
      </c>
      <c r="AV175" s="190"/>
      <c r="AW175" s="190"/>
      <c r="AX175" s="191">
        <f t="shared" si="687"/>
      </c>
    </row>
    <row r="176">
      <c r="A176" s="168"/>
      <c r="B176" s="210" t="s">
        <v>218</v>
      </c>
      <c r="C176" s="192" t="s">
        <v>179</v>
      </c>
      <c r="D176" s="171" t="s">
        <v>220</v>
      </c>
      <c r="E176" s="212" t="s">
        <v>196</v>
      </c>
      <c r="F176" s="178">
        <f t="shared" si="187"/>
      </c>
      <c r="G176" s="213">
        <v>1951.49</v>
      </c>
      <c r="H176" s="197">
        <v>667.13</v>
      </c>
      <c r="I176" s="219">
        <v>0</v>
      </c>
      <c r="J176" s="177">
        <v>2</v>
      </c>
      <c r="K176" s="178">
        <v>5656.370000000003</v>
      </c>
      <c r="L176" s="179">
        <v>0</v>
      </c>
      <c r="M176" s="178">
        <v>0</v>
      </c>
      <c r="N176" s="180">
        <v>0</v>
      </c>
      <c r="O176" s="181">
        <f t="shared" si="46"/>
      </c>
      <c r="P176" s="196"/>
      <c r="Q176" s="182">
        <f t="shared" si="1191"/>
      </c>
      <c r="R176" s="177">
        <f t="shared" si="837"/>
      </c>
      <c r="S176" s="178">
        <f t="shared" si="987"/>
      </c>
      <c r="T176" s="183">
        <f t="shared" si="598"/>
      </c>
      <c r="U176" s="183">
        <f t="shared" si="520"/>
      </c>
      <c r="V176" s="183">
        <f t="shared" si="450"/>
      </c>
      <c r="W176" s="184">
        <v>2</v>
      </c>
      <c r="X176" s="183">
        <f t="shared" si="370"/>
      </c>
      <c r="Y176" s="183">
        <f t="shared" si="322"/>
      </c>
      <c r="Z176" s="183">
        <f t="shared" si="89"/>
      </c>
      <c r="AA176" s="183">
        <f t="shared" si="1266"/>
      </c>
      <c r="AB176" s="183">
        <f t="shared" si="1115"/>
      </c>
      <c r="AC176" s="181">
        <f t="shared" si="630"/>
      </c>
      <c r="AD176" s="181">
        <f t="shared" si="552"/>
      </c>
      <c r="AE176" s="181">
        <f t="shared" si="482"/>
      </c>
      <c r="AF176" s="181">
        <f t="shared" si="411"/>
      </c>
      <c r="AG176" s="181">
        <f t="shared" si="130"/>
      </c>
      <c r="AH176" s="181">
        <f t="shared" si="5"/>
      </c>
      <c r="AI176" s="181">
        <f t="shared" si="1150"/>
      </c>
      <c r="AJ176" s="180">
        <v>50</v>
      </c>
      <c r="AK176" s="177">
        <v>20256</v>
      </c>
      <c r="AL176" s="177">
        <v>557</v>
      </c>
      <c r="AM176" s="177">
        <v>611</v>
      </c>
      <c r="AN176" s="177">
        <v>62</v>
      </c>
      <c r="AO176" s="189">
        <v>21</v>
      </c>
      <c r="AP176" s="177">
        <v>75</v>
      </c>
      <c r="AQ176" s="179">
        <v>59</v>
      </c>
      <c r="AR176" s="189">
        <v>2</v>
      </c>
      <c r="AS176" s="180">
        <v>2</v>
      </c>
      <c r="AT176" s="177">
        <v>0</v>
      </c>
      <c r="AU176" s="177">
        <v>9</v>
      </c>
      <c r="AV176" s="190"/>
      <c r="AW176" s="190"/>
      <c r="AX176" s="191">
        <f t="shared" si="687"/>
      </c>
    </row>
    <row r="177">
      <c r="A177" s="168"/>
      <c r="B177" s="210" t="s">
        <v>218</v>
      </c>
      <c r="C177" s="192" t="s">
        <v>179</v>
      </c>
      <c r="D177" s="171" t="s">
        <v>220</v>
      </c>
      <c r="E177" s="212" t="s">
        <v>197</v>
      </c>
      <c r="F177" s="178">
        <f t="shared" si="187"/>
      </c>
      <c r="G177" s="216">
        <v>2937.95</v>
      </c>
      <c r="H177" s="178">
        <v>712.7</v>
      </c>
      <c r="I177" s="219">
        <v>0</v>
      </c>
      <c r="J177" s="180">
        <v>3</v>
      </c>
      <c r="K177" s="178">
        <v>5978.120000000003</v>
      </c>
      <c r="L177" s="179">
        <v>0</v>
      </c>
      <c r="M177" s="178">
        <v>0</v>
      </c>
      <c r="N177" s="180">
        <v>0</v>
      </c>
      <c r="O177" s="181">
        <f t="shared" si="46"/>
      </c>
      <c r="P177" s="196"/>
      <c r="Q177" s="182">
        <f t="shared" si="1191"/>
      </c>
      <c r="R177" s="177">
        <f t="shared" si="837"/>
      </c>
      <c r="S177" s="178">
        <f t="shared" si="987"/>
      </c>
      <c r="T177" s="183">
        <f t="shared" si="598"/>
      </c>
      <c r="U177" s="183">
        <f t="shared" si="520"/>
      </c>
      <c r="V177" s="183">
        <f t="shared" si="450"/>
      </c>
      <c r="W177" s="184">
        <v>3</v>
      </c>
      <c r="X177" s="183">
        <f t="shared" si="370"/>
      </c>
      <c r="Y177" s="183">
        <f t="shared" si="322"/>
      </c>
      <c r="Z177" s="183">
        <f t="shared" si="89"/>
      </c>
      <c r="AA177" s="183">
        <f t="shared" si="1266"/>
      </c>
      <c r="AB177" s="183">
        <f t="shared" si="1115"/>
      </c>
      <c r="AC177" s="181">
        <f t="shared" si="630"/>
      </c>
      <c r="AD177" s="181">
        <f t="shared" si="552"/>
      </c>
      <c r="AE177" s="181">
        <f t="shared" si="482"/>
      </c>
      <c r="AF177" s="181">
        <f t="shared" si="411"/>
      </c>
      <c r="AG177" s="181">
        <f t="shared" si="130"/>
      </c>
      <c r="AH177" s="181">
        <f t="shared" si="5"/>
      </c>
      <c r="AI177" s="181">
        <f t="shared" si="1150"/>
      </c>
      <c r="AJ177" s="180">
        <v>48</v>
      </c>
      <c r="AK177" s="177">
        <v>22477</v>
      </c>
      <c r="AL177" s="177">
        <v>659</v>
      </c>
      <c r="AM177" s="177">
        <v>716</v>
      </c>
      <c r="AN177" s="177">
        <v>61</v>
      </c>
      <c r="AO177" s="189">
        <v>9</v>
      </c>
      <c r="AP177" s="177">
        <v>49</v>
      </c>
      <c r="AQ177" s="179">
        <v>73</v>
      </c>
      <c r="AR177" s="189">
        <v>3</v>
      </c>
      <c r="AS177" s="177">
        <v>3</v>
      </c>
      <c r="AT177" s="177">
        <v>0</v>
      </c>
      <c r="AU177" s="177">
        <v>9</v>
      </c>
      <c r="AV177" s="190"/>
      <c r="AW177" s="190"/>
      <c r="AX177" s="191">
        <f t="shared" si="687"/>
      </c>
    </row>
    <row r="178">
      <c r="A178" s="168"/>
      <c r="B178" s="202" t="s">
        <v>186</v>
      </c>
      <c r="C178" s="202"/>
      <c r="D178" s="202"/>
      <c r="E178" s="202"/>
      <c r="F178" s="203">
        <f>SUM(F174:F177)</f>
      </c>
      <c r="G178" s="217">
        <f>SUM(G174:G177)</f>
      </c>
      <c r="H178" s="203">
        <f>SUM(H174:H177)</f>
      </c>
      <c r="I178" s="196">
        <f>SUM(I174:I177)</f>
      </c>
      <c r="J178" s="204">
        <f>SUM(J174:J177)</f>
      </c>
      <c r="K178" s="203">
        <f>SUM(K174:K177)</f>
      </c>
      <c r="L178" s="215">
        <f>SUM(L174:L177)</f>
      </c>
      <c r="M178" s="203">
        <f>SUM(M174:M177)</f>
      </c>
      <c r="N178" s="204">
        <f>SUM(N174:N177)</f>
      </c>
      <c r="O178" s="205">
        <f t="shared" si="46"/>
      </c>
      <c r="P178" s="206">
        <f>SUM(P174:P177)</f>
      </c>
      <c r="Q178" s="182">
        <f t="shared" si="1191"/>
      </c>
      <c r="R178" s="204">
        <f>SUM(R174:R177)</f>
      </c>
      <c r="S178" s="203">
        <f>SUM(S174:S177)</f>
      </c>
      <c r="T178" s="207">
        <f t="shared" si="598"/>
      </c>
      <c r="U178" s="207">
        <f t="shared" si="520"/>
      </c>
      <c r="V178" s="207">
        <f t="shared" si="450"/>
      </c>
      <c r="W178" s="208">
        <f>SUM(W174:W177)</f>
      </c>
      <c r="X178" s="207">
        <f t="shared" si="370"/>
      </c>
      <c r="Y178" s="207">
        <f t="shared" si="322"/>
      </c>
      <c r="Z178" s="207">
        <f t="shared" si="89"/>
      </c>
      <c r="AA178" s="207">
        <f t="shared" si="1266"/>
      </c>
      <c r="AB178" s="207">
        <f t="shared" si="1115"/>
      </c>
      <c r="AC178" s="205">
        <f t="shared" si="630"/>
      </c>
      <c r="AD178" s="205">
        <f t="shared" si="552"/>
      </c>
      <c r="AE178" s="205">
        <f t="shared" si="482"/>
      </c>
      <c r="AF178" s="205">
        <f t="shared" si="411"/>
      </c>
      <c r="AG178" s="205">
        <f t="shared" si="130"/>
      </c>
      <c r="AH178" s="205">
        <f t="shared" si="5"/>
      </c>
      <c r="AI178" s="205">
        <f t="shared" si="1150"/>
      </c>
      <c r="AJ178" s="204">
        <f>AVERAGE(AJ174:AJ177)</f>
      </c>
      <c r="AK178" s="204">
        <f>SUM(AK174:AK177)</f>
      </c>
      <c r="AL178" s="204">
        <f>SUM(AL174:AL177)</f>
      </c>
      <c r="AM178" s="204">
        <f>SUM(AM174:AM177)</f>
      </c>
      <c r="AN178" s="204">
        <f>SUM(AN174:AN177)</f>
      </c>
      <c r="AO178" s="218">
        <f>SUM(AO174:AO177)</f>
      </c>
      <c r="AP178" s="204">
        <f>SUM(AP174:AP177)</f>
      </c>
      <c r="AQ178" s="218">
        <f>SUM(AQ174:AQ177)</f>
      </c>
      <c r="AR178" s="218">
        <f>SUM(AR174:AR177)</f>
      </c>
      <c r="AS178" s="204">
        <f>SUM(AS174:AS177)</f>
      </c>
      <c r="AT178" s="204">
        <f>SUM(AT174:AT177)</f>
      </c>
      <c r="AU178" s="204">
        <f>SUM(AU174:AU177)</f>
      </c>
      <c r="AV178" s="209"/>
      <c r="AW178" s="209"/>
      <c r="AX178" s="204">
        <f>SUM(AX174:AX177)</f>
      </c>
    </row>
    <row r="179">
      <c r="A179" s="168"/>
      <c r="B179" s="210" t="s">
        <v>218</v>
      </c>
      <c r="C179" s="192" t="s">
        <v>179</v>
      </c>
      <c r="D179" s="171" t="s">
        <v>204</v>
      </c>
      <c r="E179" s="211" t="s">
        <v>199</v>
      </c>
      <c r="F179" s="178">
        <f t="shared" ref="F179:F182" si="188">G179+H179+I179</f>
      </c>
      <c r="G179" s="213">
        <v>1750.47</v>
      </c>
      <c r="H179" s="178">
        <v>785.54</v>
      </c>
      <c r="I179" s="219">
        <v>0</v>
      </c>
      <c r="J179" s="180">
        <v>3</v>
      </c>
      <c r="K179" s="197">
        <v>7651.220000000001</v>
      </c>
      <c r="L179" s="189">
        <v>0</v>
      </c>
      <c r="M179" s="197">
        <v>0</v>
      </c>
      <c r="N179" s="180">
        <v>0</v>
      </c>
      <c r="O179" s="181">
        <f t="shared" si="46"/>
      </c>
      <c r="P179" s="196"/>
      <c r="Q179" s="182">
        <f t="shared" si="1191"/>
      </c>
      <c r="R179" s="177">
        <f t="shared" ref="R179:R182" si="838">J179+L179</f>
      </c>
      <c r="S179" s="178">
        <f t="shared" ref="S179:S182" si="988">K179+M179</f>
      </c>
      <c r="T179" s="183">
        <f t="shared" si="598"/>
      </c>
      <c r="U179" s="183">
        <f t="shared" si="520"/>
      </c>
      <c r="V179" s="183">
        <f t="shared" si="450"/>
      </c>
      <c r="W179" s="184">
        <v>3</v>
      </c>
      <c r="X179" s="183">
        <f t="shared" si="370"/>
      </c>
      <c r="Y179" s="183">
        <f t="shared" si="322"/>
      </c>
      <c r="Z179" s="183">
        <f t="shared" si="89"/>
      </c>
      <c r="AA179" s="183">
        <f t="shared" si="1266"/>
      </c>
      <c r="AB179" s="183">
        <f t="shared" si="1115"/>
      </c>
      <c r="AC179" s="181">
        <f t="shared" si="630"/>
      </c>
      <c r="AD179" s="181">
        <f t="shared" si="552"/>
      </c>
      <c r="AE179" s="181">
        <f t="shared" si="482"/>
      </c>
      <c r="AF179" s="181">
        <f t="shared" si="411"/>
      </c>
      <c r="AG179" s="181">
        <f t="shared" si="130"/>
      </c>
      <c r="AH179" s="181">
        <f t="shared" si="5"/>
      </c>
      <c r="AI179" s="181">
        <f t="shared" si="1150"/>
      </c>
      <c r="AJ179" s="180">
        <v>47</v>
      </c>
      <c r="AK179" s="177">
        <v>21257</v>
      </c>
      <c r="AL179" s="177">
        <v>589</v>
      </c>
      <c r="AM179" s="177">
        <v>667</v>
      </c>
      <c r="AN179" s="177">
        <v>79</v>
      </c>
      <c r="AO179" s="189">
        <v>18</v>
      </c>
      <c r="AP179" s="180">
        <v>75</v>
      </c>
      <c r="AQ179" s="179">
        <v>69</v>
      </c>
      <c r="AR179" s="189">
        <v>5</v>
      </c>
      <c r="AS179" s="177">
        <v>3</v>
      </c>
      <c r="AT179" s="177">
        <v>1</v>
      </c>
      <c r="AU179" s="177">
        <v>9</v>
      </c>
      <c r="AV179" s="190"/>
      <c r="AW179" s="190"/>
      <c r="AX179" s="191">
        <f t="shared" ref="AX179:AX182" si="688">COUNT(AU179)</f>
      </c>
    </row>
    <row r="180">
      <c r="A180" s="168"/>
      <c r="B180" s="210" t="s">
        <v>218</v>
      </c>
      <c r="C180" s="192" t="s">
        <v>179</v>
      </c>
      <c r="D180" s="171" t="s">
        <v>204</v>
      </c>
      <c r="E180" s="211" t="s">
        <v>200</v>
      </c>
      <c r="F180" s="195">
        <f t="shared" si="188"/>
      </c>
      <c r="G180" s="178">
        <v>2334.89</v>
      </c>
      <c r="H180" s="178">
        <v>1337.25</v>
      </c>
      <c r="I180" s="219">
        <v>0</v>
      </c>
      <c r="J180" s="177">
        <v>3</v>
      </c>
      <c r="K180" s="178">
        <v>9472.330000000002</v>
      </c>
      <c r="L180" s="179">
        <v>1</v>
      </c>
      <c r="M180" s="178">
        <v>5096.520000000001</v>
      </c>
      <c r="N180" s="180">
        <v>0</v>
      </c>
      <c r="O180" s="181">
        <f t="shared" si="46"/>
      </c>
      <c r="P180" s="196"/>
      <c r="Q180" s="182">
        <f t="shared" si="1191"/>
      </c>
      <c r="R180" s="177">
        <f t="shared" si="838"/>
      </c>
      <c r="S180" s="178">
        <f t="shared" si="988"/>
      </c>
      <c r="T180" s="183">
        <f t="shared" si="598"/>
      </c>
      <c r="U180" s="183">
        <f t="shared" si="520"/>
      </c>
      <c r="V180" s="183">
        <f t="shared" si="450"/>
      </c>
      <c r="W180" s="184">
        <v>4</v>
      </c>
      <c r="X180" s="183">
        <f t="shared" si="370"/>
      </c>
      <c r="Y180" s="183">
        <f t="shared" si="322"/>
      </c>
      <c r="Z180" s="183">
        <f t="shared" si="89"/>
      </c>
      <c r="AA180" s="183">
        <f t="shared" si="1266"/>
      </c>
      <c r="AB180" s="183">
        <f t="shared" si="1115"/>
      </c>
      <c r="AC180" s="181">
        <f t="shared" si="630"/>
      </c>
      <c r="AD180" s="181">
        <f t="shared" si="552"/>
      </c>
      <c r="AE180" s="181">
        <f t="shared" si="482"/>
      </c>
      <c r="AF180" s="181">
        <f t="shared" si="411"/>
      </c>
      <c r="AG180" s="181">
        <f t="shared" si="130"/>
      </c>
      <c r="AH180" s="181">
        <f t="shared" si="5"/>
      </c>
      <c r="AI180" s="181">
        <f t="shared" si="1150"/>
      </c>
      <c r="AJ180" s="180">
        <v>47</v>
      </c>
      <c r="AK180" s="180">
        <v>27683</v>
      </c>
      <c r="AL180" s="177">
        <v>654</v>
      </c>
      <c r="AM180" s="177">
        <v>727</v>
      </c>
      <c r="AN180" s="177">
        <v>117</v>
      </c>
      <c r="AO180" s="189">
        <v>18</v>
      </c>
      <c r="AP180" s="180">
        <v>47</v>
      </c>
      <c r="AQ180" s="189">
        <v>99</v>
      </c>
      <c r="AR180" s="189">
        <v>3</v>
      </c>
      <c r="AS180" s="177">
        <v>5</v>
      </c>
      <c r="AT180" s="177">
        <v>2</v>
      </c>
      <c r="AU180" s="177">
        <v>20</v>
      </c>
      <c r="AV180" s="190"/>
      <c r="AW180" s="190"/>
      <c r="AX180" s="191">
        <f t="shared" si="688"/>
      </c>
    </row>
    <row r="181">
      <c r="A181" s="168"/>
      <c r="B181" s="210" t="s">
        <v>213</v>
      </c>
      <c r="C181" s="170" t="s">
        <v>201</v>
      </c>
      <c r="D181" s="171" t="s">
        <v>204</v>
      </c>
      <c r="E181" s="211" t="s">
        <v>202</v>
      </c>
      <c r="F181" s="178">
        <f t="shared" si="188"/>
      </c>
      <c r="G181" s="178">
        <v>2006.03</v>
      </c>
      <c r="H181" s="178">
        <v>902.48</v>
      </c>
      <c r="I181" s="219">
        <v>0</v>
      </c>
      <c r="J181" s="177">
        <v>1</v>
      </c>
      <c r="K181" s="178">
        <v>1304.4199999999983</v>
      </c>
      <c r="L181" s="179">
        <v>0</v>
      </c>
      <c r="M181" s="178">
        <v>0</v>
      </c>
      <c r="N181" s="180">
        <v>1</v>
      </c>
      <c r="O181" s="181">
        <f t="shared" si="46"/>
      </c>
      <c r="P181" s="196"/>
      <c r="Q181" s="182">
        <f t="shared" si="1191"/>
      </c>
      <c r="R181" s="177">
        <f t="shared" si="838"/>
      </c>
      <c r="S181" s="178">
        <f t="shared" si="988"/>
      </c>
      <c r="T181" s="183">
        <f t="shared" si="598"/>
      </c>
      <c r="U181" s="183">
        <f t="shared" si="520"/>
      </c>
      <c r="V181" s="183">
        <f t="shared" si="450"/>
      </c>
      <c r="W181" s="184">
        <v>1</v>
      </c>
      <c r="X181" s="183">
        <f t="shared" si="370"/>
      </c>
      <c r="Y181" s="183">
        <f t="shared" si="322"/>
      </c>
      <c r="Z181" s="183">
        <f t="shared" si="89"/>
      </c>
      <c r="AA181" s="183">
        <f t="shared" si="1266"/>
      </c>
      <c r="AB181" s="183">
        <f t="shared" si="1115"/>
      </c>
      <c r="AC181" s="181">
        <f t="shared" si="630"/>
      </c>
      <c r="AD181" s="181">
        <f t="shared" si="552"/>
      </c>
      <c r="AE181" s="181">
        <f t="shared" si="482"/>
      </c>
      <c r="AF181" s="181">
        <f t="shared" si="411"/>
      </c>
      <c r="AG181" s="181">
        <f t="shared" si="130"/>
      </c>
      <c r="AH181" s="181">
        <f t="shared" si="5"/>
      </c>
      <c r="AI181" s="181">
        <f t="shared" si="1150"/>
      </c>
      <c r="AJ181" s="180">
        <v>31</v>
      </c>
      <c r="AK181" s="177">
        <v>25372</v>
      </c>
      <c r="AL181" s="177">
        <v>572</v>
      </c>
      <c r="AM181" s="177">
        <v>633</v>
      </c>
      <c r="AN181" s="177">
        <v>58</v>
      </c>
      <c r="AO181" s="189">
        <v>8</v>
      </c>
      <c r="AP181" s="177">
        <v>22</v>
      </c>
      <c r="AQ181" s="179">
        <v>50</v>
      </c>
      <c r="AR181" s="189">
        <v>1</v>
      </c>
      <c r="AS181" s="177">
        <v>5</v>
      </c>
      <c r="AT181" s="177">
        <v>2</v>
      </c>
      <c r="AU181" s="177">
        <v>11</v>
      </c>
      <c r="AV181" s="190"/>
      <c r="AW181" s="190"/>
      <c r="AX181" s="191">
        <f t="shared" si="688"/>
      </c>
    </row>
    <row r="182">
      <c r="A182" s="168"/>
      <c r="B182" s="210" t="s">
        <v>213</v>
      </c>
      <c r="C182" s="170" t="s">
        <v>201</v>
      </c>
      <c r="D182" s="171" t="s">
        <v>204</v>
      </c>
      <c r="E182" s="211" t="s">
        <v>203</v>
      </c>
      <c r="F182" s="178">
        <f t="shared" si="188"/>
      </c>
      <c r="G182" s="178">
        <v>2314.57</v>
      </c>
      <c r="H182" s="178">
        <v>996.3399999999999</v>
      </c>
      <c r="I182" s="219">
        <v>0</v>
      </c>
      <c r="J182" s="177">
        <v>3</v>
      </c>
      <c r="K182" s="178">
        <v>7469.690000000002</v>
      </c>
      <c r="L182" s="179">
        <v>0</v>
      </c>
      <c r="M182" s="178">
        <v>0</v>
      </c>
      <c r="N182" s="180">
        <v>1</v>
      </c>
      <c r="O182" s="181">
        <f t="shared" si="46"/>
      </c>
      <c r="P182" s="196"/>
      <c r="Q182" s="182">
        <f t="shared" si="1191"/>
      </c>
      <c r="R182" s="177">
        <f t="shared" si="838"/>
      </c>
      <c r="S182" s="178">
        <f t="shared" si="988"/>
      </c>
      <c r="T182" s="183">
        <f t="shared" si="598"/>
      </c>
      <c r="U182" s="183">
        <f t="shared" si="520"/>
      </c>
      <c r="V182" s="183">
        <f t="shared" si="450"/>
      </c>
      <c r="W182" s="184">
        <v>1</v>
      </c>
      <c r="X182" s="183">
        <v>394</v>
      </c>
      <c r="Y182" s="183">
        <v>423</v>
      </c>
      <c r="Z182" s="183">
        <v>105</v>
      </c>
      <c r="AA182" s="183">
        <f t="shared" si="1266"/>
      </c>
      <c r="AB182" s="183">
        <f t="shared" si="1115"/>
      </c>
      <c r="AC182" s="181">
        <f t="shared" si="630"/>
      </c>
      <c r="AD182" s="181">
        <f t="shared" si="552"/>
      </c>
      <c r="AE182" s="181">
        <f t="shared" si="482"/>
      </c>
      <c r="AF182" s="181">
        <f t="shared" si="411"/>
      </c>
      <c r="AG182" s="181">
        <f t="shared" si="130"/>
      </c>
      <c r="AH182" s="181">
        <f t="shared" si="5"/>
      </c>
      <c r="AI182" s="181">
        <f t="shared" si="1150"/>
      </c>
      <c r="AJ182" s="180">
        <v>35</v>
      </c>
      <c r="AK182" s="233">
        <v>24440</v>
      </c>
      <c r="AL182" s="233">
        <v>581</v>
      </c>
      <c r="AM182" s="233">
        <v>695</v>
      </c>
      <c r="AN182" s="234">
        <v>77</v>
      </c>
      <c r="AO182" s="189">
        <v>21</v>
      </c>
      <c r="AP182" s="177">
        <v>50</v>
      </c>
      <c r="AQ182" s="189">
        <v>77</v>
      </c>
      <c r="AR182" s="189">
        <v>4</v>
      </c>
      <c r="AS182" s="177">
        <v>6</v>
      </c>
      <c r="AT182" s="177">
        <v>0</v>
      </c>
      <c r="AU182" s="177">
        <v>14</v>
      </c>
      <c r="AV182" s="190"/>
      <c r="AW182" s="190"/>
      <c r="AX182" s="191">
        <f t="shared" si="688"/>
      </c>
    </row>
    <row r="183">
      <c r="A183" s="168"/>
      <c r="B183" s="202" t="s">
        <v>186</v>
      </c>
      <c r="C183" s="202"/>
      <c r="D183" s="202"/>
      <c r="E183" s="202"/>
      <c r="F183" s="203">
        <f>SUM(F179:F182)</f>
      </c>
      <c r="G183" s="203">
        <f>SUM(G179:G182)</f>
      </c>
      <c r="H183" s="203">
        <f>SUM(H179:H182)</f>
      </c>
      <c r="I183" s="196">
        <f>SUM(I179:I182)</f>
      </c>
      <c r="J183" s="204">
        <f>SUM(J179:J182)</f>
      </c>
      <c r="K183" s="203">
        <f>SUM(K179:K182)</f>
      </c>
      <c r="L183" s="215">
        <f>SUM(L179:L182)</f>
      </c>
      <c r="M183" s="203">
        <f>SUM(M179:M182)</f>
      </c>
      <c r="N183" s="204">
        <f>SUM(N179:N182)</f>
      </c>
      <c r="O183" s="205">
        <f t="shared" si="46"/>
      </c>
      <c r="P183" s="206">
        <f>SUM(P179:P182)</f>
      </c>
      <c r="Q183" s="182">
        <f t="shared" si="1191"/>
      </c>
      <c r="R183" s="204">
        <f>SUM(R179:R182)</f>
      </c>
      <c r="S183" s="203">
        <f>SUM(S179:S182)</f>
      </c>
      <c r="T183" s="207">
        <f t="shared" si="598"/>
      </c>
      <c r="U183" s="207">
        <f t="shared" si="520"/>
      </c>
      <c r="V183" s="207">
        <f t="shared" si="450"/>
      </c>
      <c r="W183" s="208">
        <f>SUM(W179:W182)</f>
      </c>
      <c r="X183" s="207">
        <f t="shared" ref="X183:X185" si="371">F183/W183</f>
      </c>
      <c r="Y183" s="207">
        <f t="shared" ref="Y183:Y185" si="323">F183/R183</f>
      </c>
      <c r="Z183" s="207">
        <f t="shared" ref="Z183:Z185" si="90">F183/AL183</f>
      </c>
      <c r="AA183" s="207">
        <f t="shared" si="1266"/>
      </c>
      <c r="AB183" s="207">
        <f t="shared" si="1115"/>
      </c>
      <c r="AC183" s="205">
        <f t="shared" si="630"/>
      </c>
      <c r="AD183" s="205">
        <f t="shared" si="552"/>
      </c>
      <c r="AE183" s="205">
        <f t="shared" si="482"/>
      </c>
      <c r="AF183" s="205">
        <f t="shared" si="411"/>
      </c>
      <c r="AG183" s="205">
        <f t="shared" si="130"/>
      </c>
      <c r="AH183" s="205">
        <f t="shared" si="5"/>
      </c>
      <c r="AI183" s="205">
        <f t="shared" si="1150"/>
      </c>
      <c r="AJ183" s="204">
        <f>AVERAGE(AJ179:AJ182)</f>
      </c>
      <c r="AK183" s="204">
        <f>SUM(AK179:AK182)</f>
      </c>
      <c r="AL183" s="204">
        <f>SUM(AL179:AL182)</f>
      </c>
      <c r="AM183" s="204">
        <f>SUM(AM179:AM182)</f>
      </c>
      <c r="AN183" s="204">
        <f>SUM(AN179:AN182)</f>
      </c>
      <c r="AO183" s="218">
        <f>SUM(AO179:AO182)</f>
      </c>
      <c r="AP183" s="204">
        <f>SUM(AP179:AP182)</f>
      </c>
      <c r="AQ183" s="218">
        <f>SUM(AQ179:AQ182)</f>
      </c>
      <c r="AR183" s="218">
        <f>SUM(AR179:AR182)</f>
      </c>
      <c r="AS183" s="204">
        <f>SUM(AS179:AS182)</f>
      </c>
      <c r="AT183" s="204">
        <f>SUM(AT179:AT182)</f>
      </c>
      <c r="AU183" s="204">
        <f>SUM(AU179:AU182)</f>
      </c>
      <c r="AV183" s="209"/>
      <c r="AW183" s="209"/>
      <c r="AX183" s="204">
        <f>SUM(AX179:AX182)</f>
      </c>
    </row>
    <row r="184">
      <c r="A184" s="168"/>
      <c r="B184" s="169" t="s">
        <v>213</v>
      </c>
      <c r="C184" s="169" t="s">
        <v>201</v>
      </c>
      <c r="D184" s="171" t="s">
        <v>188</v>
      </c>
      <c r="E184" s="220" t="s">
        <v>205</v>
      </c>
      <c r="F184" s="178">
        <f t="shared" ref="F184:F188" si="189">G184+H184+I184</f>
      </c>
      <c r="G184" s="213">
        <v>1616.3100000000002</v>
      </c>
      <c r="H184" s="178">
        <v>657.19</v>
      </c>
      <c r="I184" s="219">
        <v>0</v>
      </c>
      <c r="J184" s="177">
        <v>6</v>
      </c>
      <c r="K184" s="178">
        <v>15013.160000000003</v>
      </c>
      <c r="L184" s="179">
        <v>0</v>
      </c>
      <c r="M184" s="178">
        <v>0</v>
      </c>
      <c r="N184" s="180">
        <v>1</v>
      </c>
      <c r="O184" s="181">
        <f t="shared" si="46"/>
      </c>
      <c r="P184" s="196"/>
      <c r="Q184" s="182">
        <f t="shared" si="1191"/>
      </c>
      <c r="R184" s="177">
        <f t="shared" ref="R184:R188" si="839">J184+L184</f>
      </c>
      <c r="S184" s="178">
        <f t="shared" ref="S184:S188" si="989">K184+M184</f>
      </c>
      <c r="T184" s="183">
        <f t="shared" si="598"/>
      </c>
      <c r="U184" s="183">
        <f t="shared" si="520"/>
      </c>
      <c r="V184" s="183">
        <f t="shared" si="450"/>
      </c>
      <c r="W184" s="184">
        <v>4</v>
      </c>
      <c r="X184" s="183">
        <f t="shared" si="371"/>
      </c>
      <c r="Y184" s="183">
        <f t="shared" si="323"/>
      </c>
      <c r="Z184" s="183">
        <f t="shared" si="90"/>
      </c>
      <c r="AA184" s="183">
        <f t="shared" si="1266"/>
      </c>
      <c r="AB184" s="183">
        <f t="shared" si="1115"/>
      </c>
      <c r="AC184" s="181">
        <f t="shared" si="630"/>
      </c>
      <c r="AD184" s="181">
        <f t="shared" si="552"/>
      </c>
      <c r="AE184" s="181">
        <f t="shared" si="482"/>
      </c>
      <c r="AF184" s="181">
        <f t="shared" si="411"/>
      </c>
      <c r="AG184" s="181">
        <f t="shared" si="130"/>
      </c>
      <c r="AH184" s="181">
        <f t="shared" si="5"/>
      </c>
      <c r="AI184" s="181">
        <f t="shared" si="1150"/>
      </c>
      <c r="AJ184" s="180">
        <v>40</v>
      </c>
      <c r="AK184" s="177">
        <v>19715</v>
      </c>
      <c r="AL184" s="177">
        <v>563</v>
      </c>
      <c r="AM184" s="177">
        <v>627</v>
      </c>
      <c r="AN184" s="177">
        <v>89</v>
      </c>
      <c r="AO184" s="189">
        <v>16</v>
      </c>
      <c r="AP184" s="177">
        <v>39</v>
      </c>
      <c r="AQ184" s="179">
        <v>78</v>
      </c>
      <c r="AR184" s="189">
        <v>6</v>
      </c>
      <c r="AS184" s="177">
        <v>4</v>
      </c>
      <c r="AT184" s="177">
        <v>1</v>
      </c>
      <c r="AU184" s="177">
        <v>9</v>
      </c>
      <c r="AV184" s="190"/>
      <c r="AW184" s="190"/>
      <c r="AX184" s="191">
        <f t="shared" ref="AX184:AX188" si="689">COUNT(AU184)</f>
      </c>
    </row>
    <row r="185">
      <c r="A185" s="168"/>
      <c r="B185" s="169" t="s">
        <v>213</v>
      </c>
      <c r="C185" s="169" t="s">
        <v>201</v>
      </c>
      <c r="D185" s="171" t="s">
        <v>188</v>
      </c>
      <c r="E185" s="220" t="s">
        <v>206</v>
      </c>
      <c r="F185" s="195">
        <f t="shared" si="189"/>
      </c>
      <c r="G185" s="178">
        <v>2213.09</v>
      </c>
      <c r="H185" s="197">
        <v>1059.43</v>
      </c>
      <c r="I185" s="219">
        <v>0</v>
      </c>
      <c r="J185" s="177">
        <v>5</v>
      </c>
      <c r="K185" s="178">
        <v>11074.64</v>
      </c>
      <c r="L185" s="179">
        <v>0</v>
      </c>
      <c r="M185" s="178">
        <v>0</v>
      </c>
      <c r="N185" s="180">
        <v>0</v>
      </c>
      <c r="O185" s="181">
        <f t="shared" si="46"/>
      </c>
      <c r="P185" s="196"/>
      <c r="Q185" s="182">
        <f t="shared" si="1191"/>
      </c>
      <c r="R185" s="177">
        <f t="shared" si="839"/>
      </c>
      <c r="S185" s="178">
        <f t="shared" si="989"/>
      </c>
      <c r="T185" s="183">
        <f t="shared" si="598"/>
      </c>
      <c r="U185" s="183">
        <f t="shared" si="520"/>
      </c>
      <c r="V185" s="183">
        <f t="shared" si="450"/>
      </c>
      <c r="W185" s="184">
        <v>4</v>
      </c>
      <c r="X185" s="183">
        <f t="shared" si="371"/>
      </c>
      <c r="Y185" s="183">
        <f t="shared" si="323"/>
      </c>
      <c r="Z185" s="183">
        <f t="shared" si="90"/>
      </c>
      <c r="AA185" s="183">
        <f t="shared" si="1266"/>
      </c>
      <c r="AB185" s="183">
        <f t="shared" si="1115"/>
      </c>
      <c r="AC185" s="181">
        <f t="shared" si="630"/>
      </c>
      <c r="AD185" s="181">
        <f t="shared" si="552"/>
      </c>
      <c r="AE185" s="181">
        <f t="shared" si="482"/>
      </c>
      <c r="AF185" s="181">
        <f t="shared" si="411"/>
      </c>
      <c r="AG185" s="181">
        <f t="shared" si="130"/>
      </c>
      <c r="AH185" s="181">
        <f t="shared" si="5"/>
      </c>
      <c r="AI185" s="181">
        <f t="shared" si="1150"/>
      </c>
      <c r="AJ185" s="180">
        <v>42</v>
      </c>
      <c r="AK185" s="177">
        <v>26275</v>
      </c>
      <c r="AL185" s="177">
        <v>656</v>
      </c>
      <c r="AM185" s="177">
        <v>732</v>
      </c>
      <c r="AN185" s="177">
        <v>106</v>
      </c>
      <c r="AO185" s="189">
        <v>24</v>
      </c>
      <c r="AP185" s="177">
        <v>45</v>
      </c>
      <c r="AQ185" s="179">
        <v>110</v>
      </c>
      <c r="AR185" s="189">
        <v>5</v>
      </c>
      <c r="AS185" s="180">
        <v>4</v>
      </c>
      <c r="AT185" s="177">
        <v>4</v>
      </c>
      <c r="AU185" s="177">
        <v>19</v>
      </c>
      <c r="AV185" s="190"/>
      <c r="AW185" s="190"/>
      <c r="AX185" s="191">
        <f t="shared" si="689"/>
      </c>
    </row>
    <row r="186">
      <c r="A186" s="168"/>
      <c r="B186" s="169" t="s">
        <v>213</v>
      </c>
      <c r="C186" s="169" t="s">
        <v>201</v>
      </c>
      <c r="D186" s="171" t="s">
        <v>188</v>
      </c>
      <c r="E186" s="220" t="s">
        <v>207</v>
      </c>
      <c r="F186" s="178">
        <f t="shared" si="189"/>
      </c>
      <c r="G186" s="178">
        <v>2958.36</v>
      </c>
      <c r="H186" s="178">
        <v>1184.19</v>
      </c>
      <c r="I186" s="219">
        <v>0</v>
      </c>
      <c r="J186" s="177">
        <v>6</v>
      </c>
      <c r="K186" s="178">
        <v>13683.859999999986</v>
      </c>
      <c r="L186" s="179">
        <v>1</v>
      </c>
      <c r="M186" s="178">
        <v>3989.7000000000007</v>
      </c>
      <c r="N186" s="180">
        <v>5</v>
      </c>
      <c r="O186" s="181">
        <f t="shared" si="46"/>
      </c>
      <c r="P186" s="196"/>
      <c r="Q186" s="182">
        <f t="shared" si="1191"/>
      </c>
      <c r="R186" s="177">
        <f t="shared" si="839"/>
      </c>
      <c r="S186" s="178">
        <f t="shared" si="989"/>
      </c>
      <c r="T186" s="183">
        <f t="shared" si="598"/>
      </c>
      <c r="U186" s="183">
        <f t="shared" si="520"/>
      </c>
      <c r="V186" s="183">
        <f t="shared" si="450"/>
      </c>
      <c r="W186" s="184">
        <v>5</v>
      </c>
      <c r="X186" s="183">
        <v>656</v>
      </c>
      <c r="Y186" s="183">
        <v>732</v>
      </c>
      <c r="Z186" s="183">
        <v>106</v>
      </c>
      <c r="AA186" s="183">
        <f t="shared" si="1266"/>
      </c>
      <c r="AB186" s="183">
        <f t="shared" si="1115"/>
      </c>
      <c r="AC186" s="181">
        <f t="shared" si="630"/>
      </c>
      <c r="AD186" s="181">
        <f t="shared" si="552"/>
      </c>
      <c r="AE186" s="181">
        <f t="shared" si="482"/>
      </c>
      <c r="AF186" s="181">
        <f t="shared" si="411"/>
      </c>
      <c r="AG186" s="181">
        <f t="shared" si="130"/>
      </c>
      <c r="AH186" s="181">
        <f t="shared" si="5"/>
      </c>
      <c r="AI186" s="181">
        <f t="shared" si="1150"/>
      </c>
      <c r="AJ186" s="180">
        <v>45</v>
      </c>
      <c r="AK186" s="177">
        <v>28484</v>
      </c>
      <c r="AL186" s="177">
        <v>734</v>
      </c>
      <c r="AM186" s="177">
        <v>787</v>
      </c>
      <c r="AN186" s="177">
        <v>116</v>
      </c>
      <c r="AO186" s="189">
        <v>24</v>
      </c>
      <c r="AP186" s="177">
        <v>58</v>
      </c>
      <c r="AQ186" s="179">
        <v>105</v>
      </c>
      <c r="AR186" s="189">
        <v>7</v>
      </c>
      <c r="AS186" s="177">
        <v>5</v>
      </c>
      <c r="AT186" s="177">
        <v>6</v>
      </c>
      <c r="AU186" s="177">
        <v>9</v>
      </c>
      <c r="AV186" s="190"/>
      <c r="AW186" s="190"/>
      <c r="AX186" s="191">
        <f t="shared" si="689"/>
      </c>
    </row>
    <row r="187">
      <c r="A187" s="168"/>
      <c r="B187" s="169" t="s">
        <v>213</v>
      </c>
      <c r="C187" s="170" t="s">
        <v>201</v>
      </c>
      <c r="D187" s="171" t="s">
        <v>188</v>
      </c>
      <c r="E187" s="220" t="s">
        <v>208</v>
      </c>
      <c r="F187" s="178">
        <f t="shared" si="189"/>
      </c>
      <c r="G187" s="178">
        <v>2725.95</v>
      </c>
      <c r="H187" s="178">
        <v>1339.9</v>
      </c>
      <c r="I187" s="219">
        <v>0</v>
      </c>
      <c r="J187" s="177">
        <v>4</v>
      </c>
      <c r="K187" s="178">
        <v>8402.23000000001</v>
      </c>
      <c r="L187" s="179">
        <v>0</v>
      </c>
      <c r="M187" s="178">
        <v>0</v>
      </c>
      <c r="N187" s="180">
        <v>1</v>
      </c>
      <c r="O187" s="181">
        <f t="shared" si="46"/>
      </c>
      <c r="P187" s="196"/>
      <c r="Q187" s="182">
        <f t="shared" si="1191"/>
      </c>
      <c r="R187" s="177">
        <f t="shared" si="839"/>
      </c>
      <c r="S187" s="178">
        <f t="shared" si="989"/>
      </c>
      <c r="T187" s="183">
        <f t="shared" si="598"/>
      </c>
      <c r="U187" s="183">
        <f t="shared" si="520"/>
      </c>
      <c r="V187" s="183">
        <f t="shared" si="450"/>
      </c>
      <c r="W187" s="184">
        <v>4</v>
      </c>
      <c r="X187" s="183">
        <f>F187/W187</f>
      </c>
      <c r="Y187" s="183">
        <f>F187/R187</f>
      </c>
      <c r="Z187" s="183">
        <f>F187/AL187</f>
      </c>
      <c r="AA187" s="183">
        <f t="shared" si="1266"/>
      </c>
      <c r="AB187" s="183">
        <f t="shared" si="1115"/>
      </c>
      <c r="AC187" s="181">
        <f t="shared" si="630"/>
      </c>
      <c r="AD187" s="181">
        <f t="shared" si="552"/>
      </c>
      <c r="AE187" s="181">
        <f t="shared" si="482"/>
      </c>
      <c r="AF187" s="181">
        <f t="shared" si="411"/>
      </c>
      <c r="AG187" s="181">
        <f t="shared" si="130"/>
      </c>
      <c r="AH187" s="181">
        <f t="shared" si="5"/>
      </c>
      <c r="AI187" s="181">
        <f t="shared" si="1150"/>
      </c>
      <c r="AJ187" s="180">
        <v>44</v>
      </c>
      <c r="AK187" s="177">
        <v>33011</v>
      </c>
      <c r="AL187" s="177">
        <v>975</v>
      </c>
      <c r="AM187" s="177">
        <v>1065</v>
      </c>
      <c r="AN187" s="177">
        <v>109</v>
      </c>
      <c r="AO187" s="189">
        <v>26</v>
      </c>
      <c r="AP187" s="177">
        <v>84</v>
      </c>
      <c r="AQ187" s="189">
        <v>114</v>
      </c>
      <c r="AR187" s="189">
        <v>4</v>
      </c>
      <c r="AS187" s="177">
        <v>5</v>
      </c>
      <c r="AT187" s="177">
        <v>2</v>
      </c>
      <c r="AU187" s="177">
        <v>24</v>
      </c>
      <c r="AV187" s="190"/>
      <c r="AW187" s="190"/>
      <c r="AX187" s="191">
        <f t="shared" si="689"/>
      </c>
    </row>
    <row r="188">
      <c r="A188" s="168"/>
      <c r="B188" s="169" t="s">
        <v>213</v>
      </c>
      <c r="C188" s="170" t="s">
        <v>201</v>
      </c>
      <c r="D188" s="171" t="s">
        <v>188</v>
      </c>
      <c r="E188" s="220" t="s">
        <v>209</v>
      </c>
      <c r="F188" s="178">
        <f t="shared" si="189"/>
      </c>
      <c r="G188" s="178">
        <v>3646.1299999999997</v>
      </c>
      <c r="H188" s="178">
        <v>2030.43</v>
      </c>
      <c r="I188" s="219">
        <v>0</v>
      </c>
      <c r="J188" s="177">
        <v>5</v>
      </c>
      <c r="K188" s="178">
        <v>11640.929999999993</v>
      </c>
      <c r="L188" s="179">
        <v>0</v>
      </c>
      <c r="M188" s="178">
        <v>0</v>
      </c>
      <c r="N188" s="180">
        <v>0</v>
      </c>
      <c r="O188" s="181">
        <f t="shared" si="46"/>
      </c>
      <c r="P188" s="196"/>
      <c r="Q188" s="182">
        <f t="shared" si="1191"/>
      </c>
      <c r="R188" s="177">
        <f t="shared" si="839"/>
      </c>
      <c r="S188" s="178">
        <f t="shared" si="989"/>
      </c>
      <c r="T188" s="183">
        <f t="shared" si="598"/>
      </c>
      <c r="U188" s="183">
        <f t="shared" si="520"/>
      </c>
      <c r="V188" s="183">
        <f t="shared" si="450"/>
      </c>
      <c r="W188" s="184">
        <v>2</v>
      </c>
      <c r="X188" s="183">
        <v>319</v>
      </c>
      <c r="Y188" s="183">
        <v>331</v>
      </c>
      <c r="Z188" s="183">
        <v>93</v>
      </c>
      <c r="AA188" s="183">
        <f t="shared" si="1266"/>
      </c>
      <c r="AB188" s="183">
        <f t="shared" si="1115"/>
      </c>
      <c r="AC188" s="181">
        <f t="shared" si="630"/>
      </c>
      <c r="AD188" s="181">
        <f t="shared" si="552"/>
      </c>
      <c r="AE188" s="181">
        <f t="shared" si="482"/>
      </c>
      <c r="AF188" s="181">
        <f t="shared" si="411"/>
      </c>
      <c r="AG188" s="181">
        <f t="shared" si="130"/>
      </c>
      <c r="AH188" s="181">
        <f t="shared" si="5"/>
      </c>
      <c r="AI188" s="181">
        <f t="shared" si="1150"/>
      </c>
      <c r="AJ188" s="180">
        <v>45</v>
      </c>
      <c r="AK188" s="177">
        <v>40641</v>
      </c>
      <c r="AL188" s="177">
        <v>1182</v>
      </c>
      <c r="AM188" s="177">
        <v>1289</v>
      </c>
      <c r="AN188" s="177">
        <v>157</v>
      </c>
      <c r="AO188" s="189">
        <v>32</v>
      </c>
      <c r="AP188" s="177">
        <v>90</v>
      </c>
      <c r="AQ188" s="189">
        <v>141</v>
      </c>
      <c r="AR188" s="189">
        <v>6</v>
      </c>
      <c r="AS188" s="177">
        <v>10</v>
      </c>
      <c r="AT188" s="177">
        <v>4</v>
      </c>
      <c r="AU188" s="177">
        <v>30</v>
      </c>
      <c r="AV188" s="190"/>
      <c r="AW188" s="190"/>
      <c r="AX188" s="191">
        <f t="shared" si="689"/>
      </c>
    </row>
    <row r="189">
      <c r="A189" s="168"/>
      <c r="B189" s="202" t="s">
        <v>186</v>
      </c>
      <c r="C189" s="202"/>
      <c r="D189" s="202"/>
      <c r="E189" s="202"/>
      <c r="F189" s="203">
        <f>SUM(F184:F188)</f>
      </c>
      <c r="G189" s="203">
        <f>SUM(G184:G188)</f>
      </c>
      <c r="H189" s="203">
        <f>SUM(H184:H188)</f>
      </c>
      <c r="I189" s="196">
        <f>SUM(I184:I188)</f>
      </c>
      <c r="J189" s="204">
        <f>SUM(J184:J188)</f>
      </c>
      <c r="K189" s="203">
        <f>SUM(K184:K188)</f>
      </c>
      <c r="L189" s="215">
        <f>SUM(L184:L188)</f>
      </c>
      <c r="M189" s="203">
        <f>SUM(M184:M188)</f>
      </c>
      <c r="N189" s="204">
        <f>SUM(N184:N188)</f>
      </c>
      <c r="O189" s="205">
        <f t="shared" si="46"/>
      </c>
      <c r="P189" s="206">
        <f>SUM(P184:P188)</f>
      </c>
      <c r="Q189" s="182">
        <f t="shared" si="1191"/>
      </c>
      <c r="R189" s="204">
        <f>SUM(R184:R188)</f>
      </c>
      <c r="S189" s="203">
        <f>SUM(S184:S188)</f>
      </c>
      <c r="T189" s="207">
        <f t="shared" si="598"/>
      </c>
      <c r="U189" s="207">
        <f t="shared" si="520"/>
      </c>
      <c r="V189" s="207">
        <f t="shared" si="450"/>
      </c>
      <c r="W189" s="208">
        <f>SUM(W184:W188)</f>
      </c>
      <c r="X189" s="207">
        <f t="shared" ref="X189:X192" si="372">F189/W189</f>
      </c>
      <c r="Y189" s="207">
        <f t="shared" ref="Y189:Y192" si="324">F189/R189</f>
      </c>
      <c r="Z189" s="207">
        <f t="shared" ref="Z189:Z192" si="91">F189/AL189</f>
      </c>
      <c r="AA189" s="207">
        <f t="shared" si="1266"/>
      </c>
      <c r="AB189" s="207">
        <f t="shared" si="1115"/>
      </c>
      <c r="AC189" s="205">
        <f t="shared" si="630"/>
      </c>
      <c r="AD189" s="205">
        <f t="shared" si="552"/>
      </c>
      <c r="AE189" s="205">
        <f t="shared" si="482"/>
      </c>
      <c r="AF189" s="205">
        <f t="shared" si="411"/>
      </c>
      <c r="AG189" s="205">
        <f t="shared" si="130"/>
      </c>
      <c r="AH189" s="205">
        <f t="shared" si="5"/>
      </c>
      <c r="AI189" s="205">
        <f t="shared" si="1150"/>
      </c>
      <c r="AJ189" s="204">
        <f>AVERAGE(AJ184:AJ188)</f>
      </c>
      <c r="AK189" s="204">
        <f>SUM(AK184:AK188)</f>
      </c>
      <c r="AL189" s="204">
        <f>SUM(AL184:AL188)</f>
      </c>
      <c r="AM189" s="204">
        <f>SUM(AM184:AM188)</f>
      </c>
      <c r="AN189" s="204">
        <f>SUM(AN184:AN188)</f>
      </c>
      <c r="AO189" s="218">
        <f>SUM(AO184:AO188)</f>
      </c>
      <c r="AP189" s="204">
        <f>SUM(AP184:AP188)</f>
      </c>
      <c r="AQ189" s="218">
        <f>SUM(AQ184:AQ188)</f>
      </c>
      <c r="AR189" s="218">
        <f>SUM(AR184:AR188)</f>
      </c>
      <c r="AS189" s="204">
        <f>SUM(AS184:AS188)</f>
      </c>
      <c r="AT189" s="204">
        <f>SUM(AT184:AT188)</f>
      </c>
      <c r="AU189" s="204">
        <f>SUM(AU184:AU188)</f>
      </c>
      <c r="AV189" s="209"/>
      <c r="AW189" s="209"/>
      <c r="AX189" s="204">
        <f>SUM(AX184:AX188)</f>
      </c>
    </row>
    <row r="190">
      <c r="A190" s="168"/>
      <c r="B190" s="169" t="s">
        <v>213</v>
      </c>
      <c r="C190" s="170" t="s">
        <v>201</v>
      </c>
      <c r="D190" s="171" t="s">
        <v>180</v>
      </c>
      <c r="E190" s="221" t="s">
        <v>210</v>
      </c>
      <c r="F190" s="178">
        <f>G190+H190+I190</f>
      </c>
      <c r="G190" s="178">
        <v>1854.2</v>
      </c>
      <c r="H190" s="178">
        <v>1209.81</v>
      </c>
      <c r="I190" s="219">
        <v>0</v>
      </c>
      <c r="J190" s="177">
        <v>5</v>
      </c>
      <c r="K190" s="178">
        <v>12194.329999999987</v>
      </c>
      <c r="L190" s="179">
        <v>0</v>
      </c>
      <c r="M190" s="178">
        <v>0</v>
      </c>
      <c r="N190" s="180">
        <v>0</v>
      </c>
      <c r="O190" s="181">
        <f t="shared" si="46"/>
      </c>
      <c r="P190" s="196"/>
      <c r="Q190" s="182">
        <f t="shared" si="1191"/>
      </c>
      <c r="R190" s="177">
        <f>J190+L190</f>
      </c>
      <c r="S190" s="178">
        <f>K190+M190</f>
      </c>
      <c r="T190" s="183">
        <f t="shared" si="598"/>
      </c>
      <c r="U190" s="183">
        <f t="shared" si="520"/>
      </c>
      <c r="V190" s="183">
        <f t="shared" si="450"/>
      </c>
      <c r="W190" s="184">
        <v>5</v>
      </c>
      <c r="X190" s="183">
        <f t="shared" si="372"/>
      </c>
      <c r="Y190" s="183">
        <f t="shared" si="324"/>
      </c>
      <c r="Z190" s="183">
        <f t="shared" si="91"/>
      </c>
      <c r="AA190" s="183">
        <f t="shared" si="1266"/>
      </c>
      <c r="AB190" s="183">
        <f t="shared" si="1115"/>
      </c>
      <c r="AC190" s="181">
        <f t="shared" si="630"/>
      </c>
      <c r="AD190" s="181">
        <f t="shared" si="552"/>
      </c>
      <c r="AE190" s="181">
        <f t="shared" si="482"/>
      </c>
      <c r="AF190" s="181">
        <f t="shared" si="411"/>
      </c>
      <c r="AG190" s="181">
        <f t="shared" si="130"/>
      </c>
      <c r="AH190" s="181">
        <f t="shared" si="5"/>
      </c>
      <c r="AI190" s="181">
        <f t="shared" si="1150"/>
      </c>
      <c r="AJ190" s="180">
        <v>46</v>
      </c>
      <c r="AK190" s="177">
        <v>40714</v>
      </c>
      <c r="AL190" s="177">
        <v>1241</v>
      </c>
      <c r="AM190" s="177">
        <v>1353</v>
      </c>
      <c r="AN190" s="177">
        <v>124</v>
      </c>
      <c r="AO190" s="189">
        <v>31</v>
      </c>
      <c r="AP190" s="177">
        <v>95</v>
      </c>
      <c r="AQ190" s="179">
        <v>127</v>
      </c>
      <c r="AR190" s="189">
        <v>6</v>
      </c>
      <c r="AS190" s="177">
        <v>10</v>
      </c>
      <c r="AT190" s="177">
        <v>2</v>
      </c>
      <c r="AU190" s="177">
        <v>34</v>
      </c>
      <c r="AV190" s="190"/>
      <c r="AW190" s="190"/>
      <c r="AX190" s="191">
        <f>COUNT(AU190)</f>
      </c>
    </row>
    <row r="191">
      <c r="A191" s="168"/>
      <c r="B191" s="202" t="s">
        <v>186</v>
      </c>
      <c r="C191" s="202"/>
      <c r="D191" s="202"/>
      <c r="E191" s="202"/>
      <c r="F191" s="203">
        <f>SUM(F190)</f>
      </c>
      <c r="G191" s="203">
        <f>SUM(G190)</f>
      </c>
      <c r="H191" s="203">
        <f>SUM(H190)</f>
      </c>
      <c r="I191" s="196">
        <f>SUM(I190)</f>
      </c>
      <c r="J191" s="204">
        <f>SUM(J190)</f>
      </c>
      <c r="K191" s="203">
        <f>SUM(K190)</f>
      </c>
      <c r="L191" s="215">
        <f>SUM(L190)</f>
      </c>
      <c r="M191" s="203">
        <f>SUM(M190)</f>
      </c>
      <c r="N191" s="204">
        <f>SUM(N190)</f>
      </c>
      <c r="O191" s="205">
        <f t="shared" si="46"/>
      </c>
      <c r="P191" s="206">
        <f>SUM(P190)</f>
      </c>
      <c r="Q191" s="182">
        <f t="shared" si="1191"/>
      </c>
      <c r="R191" s="204">
        <f>SUM(R190)</f>
      </c>
      <c r="S191" s="203">
        <f>SUM(S190)</f>
      </c>
      <c r="T191" s="207">
        <f t="shared" si="598"/>
      </c>
      <c r="U191" s="207">
        <f t="shared" si="520"/>
      </c>
      <c r="V191" s="207">
        <f t="shared" si="450"/>
      </c>
      <c r="W191" s="208">
        <f>SUM(W190)</f>
      </c>
      <c r="X191" s="207">
        <f t="shared" si="372"/>
      </c>
      <c r="Y191" s="207">
        <f t="shared" si="324"/>
      </c>
      <c r="Z191" s="207">
        <f t="shared" si="91"/>
      </c>
      <c r="AA191" s="207">
        <f t="shared" si="1266"/>
      </c>
      <c r="AB191" s="207">
        <f t="shared" si="1115"/>
      </c>
      <c r="AC191" s="205">
        <f t="shared" si="630"/>
      </c>
      <c r="AD191" s="205">
        <f t="shared" si="552"/>
      </c>
      <c r="AE191" s="205">
        <f t="shared" si="482"/>
      </c>
      <c r="AF191" s="205">
        <f t="shared" si="411"/>
      </c>
      <c r="AG191" s="205">
        <f t="shared" si="130"/>
      </c>
      <c r="AH191" s="205">
        <f t="shared" si="5"/>
      </c>
      <c r="AI191" s="205">
        <f t="shared" si="1150"/>
      </c>
      <c r="AJ191" s="204">
        <f>AVERAGE(AJ190)</f>
      </c>
      <c r="AK191" s="204">
        <f>SUM(AK190)</f>
      </c>
      <c r="AL191" s="204">
        <f>SUM(AL190)</f>
      </c>
      <c r="AM191" s="204">
        <f>SUM(AM190)</f>
      </c>
      <c r="AN191" s="204">
        <f>SUM(AN190)</f>
      </c>
      <c r="AO191" s="204">
        <f>SUM(AO190)</f>
      </c>
      <c r="AP191" s="204">
        <f>SUM(AP190)</f>
      </c>
      <c r="AQ191" s="204">
        <f>SUM(AQ190)</f>
      </c>
      <c r="AR191" s="235">
        <v>2</v>
      </c>
      <c r="AS191" s="204">
        <f>SUM(AS190)</f>
      </c>
      <c r="AT191" s="204">
        <f>SUM(AT190)</f>
      </c>
      <c r="AU191" s="204">
        <f>SUM(AU190)</f>
      </c>
      <c r="AV191" s="209"/>
      <c r="AW191" s="209"/>
      <c r="AX191" s="204">
        <f>SUM(AX190)</f>
      </c>
    </row>
    <row r="192">
      <c r="A192" s="168"/>
      <c r="B192" s="222" t="s">
        <v>211</v>
      </c>
      <c r="C192" s="222"/>
      <c r="D192" s="222"/>
      <c r="E192" s="222"/>
      <c r="F192" s="223">
        <f>F173+F178+F183+F191+F168+F189</f>
      </c>
      <c r="G192" s="223">
        <f>G191+G189+G183+G178+G173+G168</f>
      </c>
      <c r="H192" s="223">
        <v>2810.3</v>
      </c>
      <c r="I192" s="223">
        <f>I173+I178+I183+I191+I168+I189</f>
      </c>
      <c r="J192" s="224">
        <f>J173+J178+J183+J191+J168+J189</f>
      </c>
      <c r="K192" s="223">
        <f>K173+K178+K183+K191+K168+K189</f>
      </c>
      <c r="L192" s="224">
        <f>L173+L178+L183+L191+L168+L189</f>
      </c>
      <c r="M192" s="223">
        <f>M173+M178+M183+M191+M168+M189</f>
      </c>
      <c r="N192" s="224">
        <f>N173+N178+N183+N191+N168+N189</f>
      </c>
      <c r="O192" s="225">
        <f t="shared" si="46"/>
      </c>
      <c r="P192" s="226">
        <f>P173+P178+P191+P183+P168+P189</f>
      </c>
      <c r="Q192" s="227">
        <f t="shared" si="1191"/>
      </c>
      <c r="R192" s="224">
        <f>R173+R178+R183+R191+R168+R189</f>
      </c>
      <c r="S192" s="223">
        <f>S173+S178+S183+S191+S168+S189</f>
      </c>
      <c r="T192" s="223">
        <f t="shared" si="598"/>
      </c>
      <c r="U192" s="223">
        <f t="shared" si="520"/>
      </c>
      <c r="V192" s="223">
        <f t="shared" si="450"/>
      </c>
      <c r="W192" s="228">
        <f>W173+W178+W183+W191+W168+W189</f>
      </c>
      <c r="X192" s="223">
        <f t="shared" si="372"/>
      </c>
      <c r="Y192" s="223">
        <f t="shared" si="324"/>
      </c>
      <c r="Z192" s="223">
        <f t="shared" si="91"/>
      </c>
      <c r="AA192" s="223">
        <f t="shared" si="1266"/>
      </c>
      <c r="AB192" s="223">
        <f t="shared" si="1115"/>
      </c>
      <c r="AC192" s="225">
        <f t="shared" si="630"/>
      </c>
      <c r="AD192" s="225">
        <f t="shared" si="552"/>
      </c>
      <c r="AE192" s="225">
        <f t="shared" si="482"/>
      </c>
      <c r="AF192" s="225">
        <f t="shared" si="411"/>
      </c>
      <c r="AG192" s="225">
        <f t="shared" si="130"/>
      </c>
      <c r="AH192" s="225">
        <f t="shared" si="5"/>
      </c>
      <c r="AI192" s="225">
        <f t="shared" si="1150"/>
      </c>
      <c r="AJ192" s="224"/>
      <c r="AK192" s="224">
        <f>AK173+AK178+AK183+AK191+AK168+AK189</f>
      </c>
      <c r="AL192" s="224">
        <f>AL173+AL178+AL183+AL191+AL168+AL189</f>
      </c>
      <c r="AM192" s="224">
        <f>AM173+AM178+AM183+AM191+AM168+AM189</f>
      </c>
      <c r="AN192" s="224">
        <f>AN173+AN178+AN183+AN191+AN168+AN189</f>
      </c>
      <c r="AO192" s="224">
        <f>AO173+AO178+AO183+AO191+AO168+AO189</f>
      </c>
      <c r="AP192" s="224">
        <f>AP173+AP178+AP183+AP191+AP168+AP189</f>
      </c>
      <c r="AQ192" s="224">
        <f>AQ173+AQ178+AQ183+AQ191+AQ168+AQ189</f>
      </c>
      <c r="AR192" s="224">
        <f>AR173+AR178+AR183+AR191+AR168+AR189</f>
      </c>
      <c r="AS192" s="224">
        <f>AS173+AS178+AS183+AS191+AS168+AS189</f>
      </c>
      <c r="AT192" s="224">
        <f>AT173+AT178+AT183+AT191+AT168+AT189</f>
      </c>
      <c r="AU192" s="224">
        <f>AU173+AU178+AU183+AU191+AU168+AU189</f>
      </c>
      <c r="AV192" s="229"/>
      <c r="AW192" s="229"/>
      <c r="AX192" s="224">
        <f>AX173+AX178+AX183+AX191+AX168+AX189</f>
      </c>
    </row>
    <row r="193">
      <c r="A193" s="136"/>
      <c r="B193" s="137" t="s">
        <v>120</v>
      </c>
      <c r="C193" s="137"/>
      <c r="D193" s="137"/>
      <c r="E193" s="137"/>
      <c r="F193" s="138" t="s">
        <v>121</v>
      </c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9" t="s">
        <v>122</v>
      </c>
      <c r="AA193" s="139"/>
      <c r="AB193" s="139"/>
      <c r="AC193" s="139"/>
      <c r="AD193" s="139"/>
      <c r="AE193" s="139"/>
      <c r="AF193" s="139"/>
      <c r="AG193" s="139"/>
      <c r="AH193" s="139"/>
      <c r="AI193" s="139"/>
      <c r="AJ193" s="139"/>
      <c r="AK193" s="139"/>
      <c r="AL193" s="139"/>
      <c r="AM193" s="139"/>
      <c r="AN193" s="139"/>
      <c r="AO193" s="139"/>
      <c r="AP193" s="139"/>
      <c r="AQ193" s="139"/>
      <c r="AR193" s="139"/>
      <c r="AS193" s="139"/>
      <c r="AT193" s="139"/>
      <c r="AU193" s="139"/>
      <c r="AV193" s="140" t="s">
        <v>123</v>
      </c>
      <c r="AW193" s="140"/>
      <c r="AX193" s="141" t="s">
        <v>124</v>
      </c>
    </row>
    <row r="194">
      <c r="A194" s="136"/>
      <c r="B194" s="137"/>
      <c r="C194" s="137"/>
      <c r="D194" s="137"/>
      <c r="E194" s="137"/>
      <c r="F194" s="142" t="s">
        <v>125</v>
      </c>
      <c r="G194" s="142"/>
      <c r="H194" s="142"/>
      <c r="I194" s="142"/>
      <c r="J194" s="143" t="s">
        <v>126</v>
      </c>
      <c r="K194" s="143"/>
      <c r="L194" s="143"/>
      <c r="M194" s="143"/>
      <c r="N194" s="143"/>
      <c r="O194" s="143"/>
      <c r="P194" s="143"/>
      <c r="Q194" s="143"/>
      <c r="R194" s="143"/>
      <c r="S194" s="143"/>
      <c r="T194" s="144" t="s">
        <v>127</v>
      </c>
      <c r="U194" s="144"/>
      <c r="V194" s="144"/>
      <c r="W194" s="144"/>
      <c r="X194" s="144"/>
      <c r="Y194" s="144"/>
      <c r="Z194" s="145" t="s">
        <v>128</v>
      </c>
      <c r="AA194" s="145"/>
      <c r="AB194" s="145"/>
      <c r="AC194" s="145"/>
      <c r="AD194" s="145"/>
      <c r="AE194" s="145"/>
      <c r="AF194" s="145"/>
      <c r="AG194" s="145"/>
      <c r="AH194" s="145"/>
      <c r="AI194" s="145"/>
      <c r="AJ194" s="145"/>
      <c r="AK194" s="146" t="s">
        <v>129</v>
      </c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7"/>
      <c r="AW194" s="148"/>
      <c r="AX194" s="141"/>
    </row>
    <row r="195">
      <c r="A195" s="136"/>
      <c r="B195" s="149" t="s">
        <v>130</v>
      </c>
      <c r="C195" s="150" t="s">
        <v>131</v>
      </c>
      <c r="D195" s="151" t="s">
        <v>132</v>
      </c>
      <c r="E195" s="152" t="s">
        <v>133</v>
      </c>
      <c r="F195" s="153" t="s">
        <v>134</v>
      </c>
      <c r="G195" s="142" t="s">
        <v>135</v>
      </c>
      <c r="H195" s="154" t="s">
        <v>136</v>
      </c>
      <c r="I195" s="155" t="s">
        <v>137</v>
      </c>
      <c r="J195" s="156" t="s">
        <v>138</v>
      </c>
      <c r="K195" s="157" t="s">
        <v>139</v>
      </c>
      <c r="L195" s="158" t="s">
        <v>140</v>
      </c>
      <c r="M195" s="157" t="s">
        <v>141</v>
      </c>
      <c r="N195" s="157" t="s">
        <v>142</v>
      </c>
      <c r="O195" s="157" t="s">
        <v>143</v>
      </c>
      <c r="P195" s="159" t="s">
        <v>144</v>
      </c>
      <c r="Q195" s="157" t="s">
        <v>145</v>
      </c>
      <c r="R195" s="156" t="s">
        <v>146</v>
      </c>
      <c r="S195" s="160" t="s">
        <v>147</v>
      </c>
      <c r="T195" s="144" t="s">
        <v>148</v>
      </c>
      <c r="U195" s="144" t="s">
        <v>149</v>
      </c>
      <c r="V195" s="144" t="s">
        <v>150</v>
      </c>
      <c r="W195" s="161" t="s">
        <v>151</v>
      </c>
      <c r="X195" s="144" t="s">
        <v>152</v>
      </c>
      <c r="Y195" s="162" t="s">
        <v>153</v>
      </c>
      <c r="Z195" s="163" t="s">
        <v>154</v>
      </c>
      <c r="AA195" s="164" t="s">
        <v>155</v>
      </c>
      <c r="AB195" s="165" t="s">
        <v>156</v>
      </c>
      <c r="AC195" s="164" t="s">
        <v>157</v>
      </c>
      <c r="AD195" s="164" t="s">
        <v>158</v>
      </c>
      <c r="AE195" s="166" t="s">
        <v>159</v>
      </c>
      <c r="AF195" s="164" t="s">
        <v>160</v>
      </c>
      <c r="AG195" s="164" t="s">
        <v>161</v>
      </c>
      <c r="AH195" s="164" t="s">
        <v>162</v>
      </c>
      <c r="AI195" s="166" t="s">
        <v>163</v>
      </c>
      <c r="AJ195" s="166" t="s">
        <v>164</v>
      </c>
      <c r="AK195" s="146" t="s">
        <v>165</v>
      </c>
      <c r="AL195" s="167" t="s">
        <v>166</v>
      </c>
      <c r="AM195" s="167" t="s">
        <v>167</v>
      </c>
      <c r="AN195" s="167" t="s">
        <v>168</v>
      </c>
      <c r="AO195" s="167" t="s">
        <v>169</v>
      </c>
      <c r="AP195" s="167" t="s">
        <v>170</v>
      </c>
      <c r="AQ195" s="146" t="s">
        <v>171</v>
      </c>
      <c r="AR195" s="146" t="s">
        <v>172</v>
      </c>
      <c r="AS195" s="146" t="s">
        <v>173</v>
      </c>
      <c r="AT195" s="146" t="s">
        <v>174</v>
      </c>
      <c r="AU195" s="146" t="s">
        <v>175</v>
      </c>
      <c r="AV195" s="147"/>
      <c r="AW195" s="148"/>
      <c r="AX195" s="141" t="s">
        <v>176</v>
      </c>
    </row>
    <row r="196">
      <c r="A196" s="168" t="s">
        <v>221</v>
      </c>
      <c r="B196" s="210" t="s">
        <v>213</v>
      </c>
      <c r="C196" s="170" t="s">
        <v>179</v>
      </c>
      <c r="D196" s="171" t="s">
        <v>180</v>
      </c>
      <c r="E196" s="172" t="s">
        <v>181</v>
      </c>
      <c r="F196" s="173">
        <f t="shared" ref="F196:F199" si="190">G196+H196+I196</f>
      </c>
      <c r="G196" s="174">
        <v>1084.6</v>
      </c>
      <c r="H196" s="230">
        <v>1044.08</v>
      </c>
      <c r="I196" s="176">
        <v>0</v>
      </c>
      <c r="J196" s="177">
        <v>5</v>
      </c>
      <c r="K196" s="178">
        <v>10521.23000000001</v>
      </c>
      <c r="L196" s="179">
        <v>0</v>
      </c>
      <c r="M196" s="178">
        <v>0</v>
      </c>
      <c r="N196" s="180">
        <v>0</v>
      </c>
      <c r="O196" s="181">
        <f t="shared" ref="O196:O198" si="47">N196/R196</f>
      </c>
      <c r="P196" s="176"/>
      <c r="Q196" s="182">
        <f t="shared" ref="Q196:Q198" si="1192">P196/R196</f>
      </c>
      <c r="R196" s="177">
        <f t="shared" ref="R196:R199" si="840">J196+L196</f>
      </c>
      <c r="S196" s="178">
        <f t="shared" ref="S196:S199" si="990">K196+M196</f>
      </c>
      <c r="T196" s="183">
        <f t="shared" ref="T196:T224" si="599">S196/F196</f>
      </c>
      <c r="U196" s="183">
        <f t="shared" ref="U196:U224" si="521">S196/(F196+(AX196*500)+F196*3%)</f>
      </c>
      <c r="V196" s="183">
        <f t="shared" ref="V196:V224" si="451">S196/R196</f>
      </c>
      <c r="W196" s="184">
        <v>4</v>
      </c>
      <c r="X196" s="183">
        <f t="shared" ref="X196:X213" si="373">F196/W196</f>
      </c>
      <c r="Y196" s="183">
        <f t="shared" ref="Y196:Y213" si="325">F196/R196</f>
      </c>
      <c r="Z196" s="183">
        <f t="shared" ref="Z196:Z213" si="92">F196/AL196</f>
      </c>
      <c r="AA196" s="183">
        <f t="shared" ref="AA196:AA224" si="1267">F196/AK196*1000</f>
      </c>
      <c r="AB196" s="183">
        <f t="shared" ref="AB196:AB224" si="1116">F196/AN196</f>
      </c>
      <c r="AC196" s="181">
        <f t="shared" ref="AC196:AC224" si="631">AL196/AK196</f>
      </c>
      <c r="AD196" s="181">
        <f t="shared" ref="AD196:AD224" si="553">AN196/AM196</f>
      </c>
      <c r="AE196" s="181">
        <f t="shared" ref="AE196:AE205" si="483">AP196/AM196</f>
      </c>
      <c r="AF196" s="181">
        <f t="shared" ref="AF196:AF205" si="412">R196/AP196</f>
      </c>
      <c r="AG196" s="181">
        <f t="shared" ref="AG196:AG224" si="131">AR196/AN196</f>
      </c>
      <c r="AH196" s="181">
        <f t="shared" ref="AH196:AH224" si="6">R196/AR196</f>
      </c>
      <c r="AI196" s="181">
        <f t="shared" ref="AI196:AI224" si="1151">AQ196/AP196</f>
      </c>
      <c r="AJ196" s="180">
        <v>49</v>
      </c>
      <c r="AK196" s="185">
        <v>27035</v>
      </c>
      <c r="AL196" s="187">
        <v>620</v>
      </c>
      <c r="AM196" s="187">
        <v>696</v>
      </c>
      <c r="AN196" s="187">
        <v>88</v>
      </c>
      <c r="AO196" s="232">
        <v>18</v>
      </c>
      <c r="AP196" s="187">
        <v>51</v>
      </c>
      <c r="AQ196" s="188">
        <v>77</v>
      </c>
      <c r="AR196" s="189">
        <v>5</v>
      </c>
      <c r="AS196" s="177">
        <v>4</v>
      </c>
      <c r="AT196" s="177">
        <v>0</v>
      </c>
      <c r="AU196" s="180">
        <v>29</v>
      </c>
      <c r="AV196" s="190"/>
      <c r="AW196" s="190"/>
      <c r="AX196" s="191">
        <f t="shared" ref="AX196:AX199" si="690">COUNT(AU196)</f>
      </c>
    </row>
    <row r="197">
      <c r="A197" s="168"/>
      <c r="B197" s="210" t="s">
        <v>213</v>
      </c>
      <c r="C197" s="192" t="s">
        <v>179</v>
      </c>
      <c r="D197" s="171" t="s">
        <v>180</v>
      </c>
      <c r="E197" s="193" t="s">
        <v>182</v>
      </c>
      <c r="F197" s="194">
        <f t="shared" si="190"/>
      </c>
      <c r="G197" s="195">
        <v>433.05</v>
      </c>
      <c r="H197" s="195">
        <v>1050.49</v>
      </c>
      <c r="I197" s="196">
        <v>0</v>
      </c>
      <c r="J197" s="180">
        <v>6</v>
      </c>
      <c r="K197" s="197">
        <v>14182.75</v>
      </c>
      <c r="L197" s="189">
        <v>0</v>
      </c>
      <c r="M197" s="197">
        <v>0</v>
      </c>
      <c r="N197" s="180">
        <v>0</v>
      </c>
      <c r="O197" s="181">
        <f t="shared" si="47"/>
      </c>
      <c r="P197" s="176"/>
      <c r="Q197" s="182">
        <f t="shared" si="1192"/>
      </c>
      <c r="R197" s="177">
        <f t="shared" si="840"/>
      </c>
      <c r="S197" s="178">
        <f t="shared" si="990"/>
      </c>
      <c r="T197" s="183">
        <f t="shared" si="599"/>
      </c>
      <c r="U197" s="183">
        <f t="shared" si="521"/>
      </c>
      <c r="V197" s="183">
        <f t="shared" si="451"/>
      </c>
      <c r="W197" s="184">
        <v>5</v>
      </c>
      <c r="X197" s="183">
        <f t="shared" si="373"/>
      </c>
      <c r="Y197" s="183">
        <f t="shared" si="325"/>
      </c>
      <c r="Z197" s="183">
        <f t="shared" si="92"/>
      </c>
      <c r="AA197" s="183">
        <f t="shared" si="1267"/>
      </c>
      <c r="AB197" s="183">
        <f t="shared" si="1116"/>
      </c>
      <c r="AC197" s="181">
        <f t="shared" si="631"/>
      </c>
      <c r="AD197" s="181">
        <f t="shared" si="553"/>
      </c>
      <c r="AE197" s="181">
        <f t="shared" si="483"/>
      </c>
      <c r="AF197" s="181">
        <f t="shared" si="412"/>
      </c>
      <c r="AG197" s="181">
        <f t="shared" si="131"/>
      </c>
      <c r="AH197" s="181">
        <f t="shared" si="6"/>
      </c>
      <c r="AI197" s="181">
        <f t="shared" si="1151"/>
      </c>
      <c r="AJ197" s="180">
        <v>54</v>
      </c>
      <c r="AK197" s="177">
        <v>22740</v>
      </c>
      <c r="AL197" s="199">
        <v>391</v>
      </c>
      <c r="AM197" s="199">
        <v>437</v>
      </c>
      <c r="AN197" s="199">
        <v>53</v>
      </c>
      <c r="AO197" s="198">
        <v>14</v>
      </c>
      <c r="AP197" s="231">
        <v>52</v>
      </c>
      <c r="AQ197" s="189">
        <v>64</v>
      </c>
      <c r="AR197" s="189">
        <v>6</v>
      </c>
      <c r="AS197" s="177">
        <v>8</v>
      </c>
      <c r="AT197" s="177">
        <v>0</v>
      </c>
      <c r="AU197" s="180">
        <v>19</v>
      </c>
      <c r="AV197" s="190"/>
      <c r="AW197" s="190"/>
      <c r="AX197" s="191">
        <f t="shared" si="690"/>
      </c>
    </row>
    <row r="198">
      <c r="A198" s="168"/>
      <c r="B198" s="200" t="s">
        <v>217</v>
      </c>
      <c r="C198" s="192" t="s">
        <v>179</v>
      </c>
      <c r="D198" s="171" t="s">
        <v>180</v>
      </c>
      <c r="E198" s="201" t="s">
        <v>184</v>
      </c>
      <c r="F198" s="194">
        <f t="shared" si="190"/>
      </c>
      <c r="G198" s="197">
        <v>285.72</v>
      </c>
      <c r="H198" s="178">
        <v>1032.18</v>
      </c>
      <c r="I198" s="219">
        <v>0</v>
      </c>
      <c r="J198" s="180">
        <v>0</v>
      </c>
      <c r="K198" s="197">
        <v>0</v>
      </c>
      <c r="L198" s="189">
        <v>0</v>
      </c>
      <c r="M198" s="197">
        <v>0</v>
      </c>
      <c r="N198" s="180">
        <v>0</v>
      </c>
      <c r="O198" s="181">
        <f t="shared" si="47"/>
      </c>
      <c r="P198" s="176"/>
      <c r="Q198" s="182">
        <f t="shared" si="1192"/>
      </c>
      <c r="R198" s="177">
        <f t="shared" si="840"/>
      </c>
      <c r="S198" s="178">
        <f t="shared" si="990"/>
      </c>
      <c r="T198" s="183">
        <f t="shared" si="599"/>
      </c>
      <c r="U198" s="183">
        <f t="shared" si="521"/>
      </c>
      <c r="V198" s="183">
        <f t="shared" si="451"/>
      </c>
      <c r="W198" s="184">
        <v>0</v>
      </c>
      <c r="X198" s="183">
        <f t="shared" si="373"/>
      </c>
      <c r="Y198" s="183">
        <f t="shared" si="325"/>
      </c>
      <c r="Z198" s="183">
        <f t="shared" si="92"/>
      </c>
      <c r="AA198" s="183">
        <f t="shared" si="1267"/>
      </c>
      <c r="AB198" s="183">
        <f t="shared" si="1116"/>
      </c>
      <c r="AC198" s="181">
        <f t="shared" si="631"/>
      </c>
      <c r="AD198" s="181">
        <f t="shared" si="553"/>
      </c>
      <c r="AE198" s="181">
        <f t="shared" si="483"/>
      </c>
      <c r="AF198" s="181">
        <f t="shared" si="412"/>
      </c>
      <c r="AG198" s="181">
        <f t="shared" si="131"/>
      </c>
      <c r="AH198" s="181">
        <f t="shared" si="6"/>
      </c>
      <c r="AI198" s="181">
        <f t="shared" si="1151"/>
      </c>
      <c r="AJ198" s="180">
        <v>58</v>
      </c>
      <c r="AK198" s="177">
        <v>22202</v>
      </c>
      <c r="AL198" s="177">
        <v>397</v>
      </c>
      <c r="AM198" s="177">
        <v>464</v>
      </c>
      <c r="AN198" s="177">
        <v>77</v>
      </c>
      <c r="AO198" s="189">
        <v>12</v>
      </c>
      <c r="AP198" s="177">
        <v>32</v>
      </c>
      <c r="AQ198" s="189">
        <v>65</v>
      </c>
      <c r="AR198" s="189">
        <v>1</v>
      </c>
      <c r="AS198" s="180">
        <v>8</v>
      </c>
      <c r="AT198" s="180">
        <v>1</v>
      </c>
      <c r="AU198" s="180">
        <v>18</v>
      </c>
      <c r="AV198" s="190"/>
      <c r="AW198" s="190"/>
      <c r="AX198" s="191">
        <f t="shared" si="690"/>
      </c>
    </row>
    <row r="199">
      <c r="A199" s="168"/>
      <c r="B199" s="200" t="s">
        <v>217</v>
      </c>
      <c r="C199" s="192" t="s">
        <v>179</v>
      </c>
      <c r="D199" s="171" t="s">
        <v>180</v>
      </c>
      <c r="E199" s="201" t="s">
        <v>185</v>
      </c>
      <c r="F199" s="194">
        <f t="shared" si="190"/>
      </c>
      <c r="G199" s="197">
        <v>138.04</v>
      </c>
      <c r="H199" s="178">
        <v>368.23</v>
      </c>
      <c r="I199" s="196">
        <v>0</v>
      </c>
      <c r="J199" s="180">
        <v>3</v>
      </c>
      <c r="K199" s="197">
        <v>7091.370000000024</v>
      </c>
      <c r="L199" s="189">
        <v>0</v>
      </c>
      <c r="M199" s="197">
        <v>0</v>
      </c>
      <c r="N199" s="180">
        <v>0</v>
      </c>
      <c r="O199" s="181" t="str">
        <v>#DIV/0!</v>
      </c>
      <c r="P199" s="176"/>
      <c r="Q199" s="182" t="str">
        <v>#DIV/0!</v>
      </c>
      <c r="R199" s="177">
        <f t="shared" si="840"/>
      </c>
      <c r="S199" s="178">
        <f t="shared" si="990"/>
      </c>
      <c r="T199" s="183">
        <f t="shared" si="599"/>
      </c>
      <c r="U199" s="183">
        <f t="shared" si="521"/>
      </c>
      <c r="V199" s="183">
        <f t="shared" si="451"/>
      </c>
      <c r="W199" s="184">
        <v>2</v>
      </c>
      <c r="X199" s="183">
        <f t="shared" si="373"/>
      </c>
      <c r="Y199" s="183">
        <f t="shared" si="325"/>
      </c>
      <c r="Z199" s="183">
        <f t="shared" si="92"/>
      </c>
      <c r="AA199" s="183">
        <f t="shared" si="1267"/>
      </c>
      <c r="AB199" s="183">
        <f t="shared" si="1116"/>
      </c>
      <c r="AC199" s="181">
        <f t="shared" si="631"/>
      </c>
      <c r="AD199" s="181">
        <f t="shared" si="553"/>
      </c>
      <c r="AE199" s="181">
        <f t="shared" si="483"/>
      </c>
      <c r="AF199" s="181">
        <f t="shared" si="412"/>
      </c>
      <c r="AG199" s="181">
        <f t="shared" si="131"/>
      </c>
      <c r="AH199" s="181">
        <f t="shared" si="6"/>
      </c>
      <c r="AI199" s="181">
        <f t="shared" si="1151"/>
      </c>
      <c r="AJ199" s="180">
        <v>61</v>
      </c>
      <c r="AK199" s="177">
        <v>7422</v>
      </c>
      <c r="AL199" s="177">
        <v>81</v>
      </c>
      <c r="AM199" s="177">
        <v>94</v>
      </c>
      <c r="AN199" s="180">
        <v>27</v>
      </c>
      <c r="AO199" s="189">
        <v>3</v>
      </c>
      <c r="AP199" s="177">
        <v>9</v>
      </c>
      <c r="AQ199" s="189">
        <v>23</v>
      </c>
      <c r="AR199" s="189">
        <v>3</v>
      </c>
      <c r="AS199" s="180">
        <v>3</v>
      </c>
      <c r="AT199" s="180">
        <v>0</v>
      </c>
      <c r="AU199" s="180">
        <v>9</v>
      </c>
      <c r="AV199" s="190"/>
      <c r="AW199" s="190"/>
      <c r="AX199" s="191">
        <f t="shared" si="690"/>
      </c>
    </row>
    <row r="200">
      <c r="A200" s="168"/>
      <c r="B200" s="202" t="s">
        <v>186</v>
      </c>
      <c r="C200" s="202"/>
      <c r="D200" s="202"/>
      <c r="E200" s="202"/>
      <c r="F200" s="203">
        <f>SUM(F196:F199)</f>
      </c>
      <c r="G200" s="203">
        <f>SUM(G196:G199)</f>
      </c>
      <c r="H200" s="203">
        <f>SUM(H196:H199)</f>
      </c>
      <c r="I200" s="196">
        <f>SUM(I196:I199)</f>
      </c>
      <c r="J200" s="204">
        <f>SUM(J196:J199)</f>
      </c>
      <c r="K200" s="203">
        <f>SUM(K196:K199)</f>
      </c>
      <c r="L200" s="203">
        <f>SUM(L196:L199)</f>
      </c>
      <c r="M200" s="203">
        <f>SUM(M196:M199)</f>
      </c>
      <c r="N200" s="204">
        <f>SUM(N196:N199)</f>
      </c>
      <c r="O200" s="205">
        <f t="shared" ref="O200:O224" si="48">N200/R200</f>
      </c>
      <c r="P200" s="206">
        <f>SUM(P196:P199)</f>
      </c>
      <c r="Q200" s="182">
        <f t="shared" ref="Q200:Q224" si="1193">P200/R200</f>
      </c>
      <c r="R200" s="204">
        <f>SUM(R196:R199)</f>
      </c>
      <c r="S200" s="203">
        <f>SUM(S196:S199)</f>
      </c>
      <c r="T200" s="207">
        <f t="shared" si="599"/>
      </c>
      <c r="U200" s="207">
        <f t="shared" si="521"/>
      </c>
      <c r="V200" s="207">
        <f t="shared" si="451"/>
      </c>
      <c r="W200" s="208">
        <f>SUM(W196:W199)</f>
      </c>
      <c r="X200" s="207">
        <f t="shared" si="373"/>
      </c>
      <c r="Y200" s="207">
        <f t="shared" si="325"/>
      </c>
      <c r="Z200" s="207">
        <f t="shared" si="92"/>
      </c>
      <c r="AA200" s="207">
        <f t="shared" si="1267"/>
      </c>
      <c r="AB200" s="207">
        <f t="shared" si="1116"/>
      </c>
      <c r="AC200" s="205">
        <f t="shared" si="631"/>
      </c>
      <c r="AD200" s="205">
        <f t="shared" si="553"/>
      </c>
      <c r="AE200" s="205">
        <f t="shared" si="483"/>
      </c>
      <c r="AF200" s="205">
        <f t="shared" si="412"/>
      </c>
      <c r="AG200" s="205">
        <f t="shared" si="131"/>
      </c>
      <c r="AH200" s="205">
        <f t="shared" si="6"/>
      </c>
      <c r="AI200" s="205">
        <f t="shared" si="1151"/>
      </c>
      <c r="AJ200" s="204">
        <f>AVERAGE(AJ196:AJ199)</f>
      </c>
      <c r="AK200" s="204">
        <f>SUM(AK196:AK199)</f>
      </c>
      <c r="AL200" s="204">
        <f>SUM(AL196:AL199)</f>
      </c>
      <c r="AM200" s="204">
        <f>SUM(AM196:AM199)</f>
      </c>
      <c r="AN200" s="204">
        <f>SUM(AN196:AN199)</f>
      </c>
      <c r="AO200" s="204">
        <f>SUM(AO196:AO199)</f>
      </c>
      <c r="AP200" s="204">
        <f>SUM(AP196:AP199)</f>
      </c>
      <c r="AQ200" s="204">
        <f>SUM(AQ196:AQ199)</f>
      </c>
      <c r="AR200" s="204">
        <f>SUM(AR196:AR199)</f>
      </c>
      <c r="AS200" s="204">
        <f>SUM(AS196:AS199)</f>
      </c>
      <c r="AT200" s="204">
        <f>SUM(AT196:AT199)</f>
      </c>
      <c r="AU200" s="204">
        <f>SUM(AU196:AU199)</f>
      </c>
      <c r="AV200" s="209"/>
      <c r="AW200" s="209"/>
      <c r="AX200" s="204">
        <f>SUM(AX196:AX199)</f>
      </c>
    </row>
    <row r="201">
      <c r="A201" s="168"/>
      <c r="B201" s="210" t="s">
        <v>218</v>
      </c>
      <c r="C201" s="170" t="s">
        <v>179</v>
      </c>
      <c r="D201" s="211" t="s">
        <v>220</v>
      </c>
      <c r="E201" s="212" t="s">
        <v>189</v>
      </c>
      <c r="F201" s="178">
        <f t="shared" ref="F201:F204" si="191">G201+H201+I201</f>
      </c>
      <c r="G201" s="216">
        <v>1064.62</v>
      </c>
      <c r="H201" s="178">
        <v>1901.42</v>
      </c>
      <c r="I201" s="236">
        <v>0</v>
      </c>
      <c r="J201" s="180">
        <v>1</v>
      </c>
      <c r="K201" s="197">
        <v>1994.85</v>
      </c>
      <c r="L201" s="189">
        <v>0</v>
      </c>
      <c r="M201" s="197">
        <v>0</v>
      </c>
      <c r="N201" s="180">
        <v>0</v>
      </c>
      <c r="O201" s="181">
        <f t="shared" si="48"/>
      </c>
      <c r="P201" s="176"/>
      <c r="Q201" s="182">
        <f t="shared" si="1193"/>
      </c>
      <c r="R201" s="177">
        <f t="shared" ref="R201:R204" si="841">J201+L201</f>
      </c>
      <c r="S201" s="178">
        <f t="shared" ref="S201:S204" si="991">K201+M201</f>
      </c>
      <c r="T201" s="183">
        <f t="shared" si="599"/>
      </c>
      <c r="U201" s="183">
        <f t="shared" si="521"/>
      </c>
      <c r="V201" s="183">
        <f t="shared" si="451"/>
      </c>
      <c r="W201" s="184">
        <v>1</v>
      </c>
      <c r="X201" s="183">
        <f t="shared" si="373"/>
      </c>
      <c r="Y201" s="183">
        <f t="shared" si="325"/>
      </c>
      <c r="Z201" s="183">
        <f t="shared" si="92"/>
      </c>
      <c r="AA201" s="183">
        <f t="shared" si="1267"/>
      </c>
      <c r="AB201" s="183">
        <f t="shared" si="1116"/>
      </c>
      <c r="AC201" s="181">
        <f t="shared" si="631"/>
      </c>
      <c r="AD201" s="181">
        <f t="shared" si="553"/>
      </c>
      <c r="AE201" s="181">
        <f t="shared" si="483"/>
      </c>
      <c r="AF201" s="181">
        <f t="shared" si="412"/>
      </c>
      <c r="AG201" s="181">
        <f t="shared" si="131"/>
      </c>
      <c r="AH201" s="181">
        <f t="shared" si="6"/>
      </c>
      <c r="AI201" s="181">
        <f t="shared" si="1151"/>
      </c>
      <c r="AJ201" s="180">
        <v>33</v>
      </c>
      <c r="AK201" s="177">
        <v>35189</v>
      </c>
      <c r="AL201" s="177">
        <v>702</v>
      </c>
      <c r="AM201" s="177">
        <v>791</v>
      </c>
      <c r="AN201" s="177">
        <v>116</v>
      </c>
      <c r="AO201" s="189">
        <v>14</v>
      </c>
      <c r="AP201" s="180">
        <v>24</v>
      </c>
      <c r="AQ201" s="179">
        <v>97</v>
      </c>
      <c r="AR201" s="189">
        <v>1</v>
      </c>
      <c r="AS201" s="180">
        <v>4</v>
      </c>
      <c r="AT201" s="177">
        <v>4</v>
      </c>
      <c r="AU201" s="177">
        <v>46</v>
      </c>
      <c r="AV201" s="190"/>
      <c r="AW201" s="190"/>
      <c r="AX201" s="191">
        <f t="shared" ref="AX201:AX204" si="691">COUNT(AU201)</f>
      </c>
    </row>
    <row r="202">
      <c r="A202" s="168"/>
      <c r="B202" s="210" t="s">
        <v>218</v>
      </c>
      <c r="C202" s="192" t="s">
        <v>179</v>
      </c>
      <c r="D202" s="211" t="s">
        <v>220</v>
      </c>
      <c r="E202" s="212" t="s">
        <v>190</v>
      </c>
      <c r="F202" s="178">
        <f t="shared" si="191"/>
      </c>
      <c r="G202" s="214">
        <v>1552.8</v>
      </c>
      <c r="H202" s="195">
        <v>2244.38</v>
      </c>
      <c r="I202" s="236">
        <v>0</v>
      </c>
      <c r="J202" s="177">
        <v>1</v>
      </c>
      <c r="K202" s="178">
        <v>2548.2600000000007</v>
      </c>
      <c r="L202" s="179">
        <v>0</v>
      </c>
      <c r="M202" s="178">
        <v>0</v>
      </c>
      <c r="N202" s="180">
        <v>0</v>
      </c>
      <c r="O202" s="181">
        <f t="shared" si="48"/>
      </c>
      <c r="P202" s="176"/>
      <c r="Q202" s="182">
        <f t="shared" si="1193"/>
      </c>
      <c r="R202" s="177">
        <f t="shared" si="841"/>
      </c>
      <c r="S202" s="178">
        <f t="shared" si="991"/>
      </c>
      <c r="T202" s="183">
        <f t="shared" si="599"/>
      </c>
      <c r="U202" s="183">
        <f t="shared" si="521"/>
      </c>
      <c r="V202" s="183">
        <f t="shared" si="451"/>
      </c>
      <c r="W202" s="184">
        <v>1</v>
      </c>
      <c r="X202" s="183">
        <f t="shared" si="373"/>
      </c>
      <c r="Y202" s="183">
        <f t="shared" si="325"/>
      </c>
      <c r="Z202" s="183">
        <f t="shared" si="92"/>
      </c>
      <c r="AA202" s="183">
        <f t="shared" si="1267"/>
      </c>
      <c r="AB202" s="183">
        <f t="shared" si="1116"/>
      </c>
      <c r="AC202" s="181">
        <f t="shared" si="631"/>
      </c>
      <c r="AD202" s="181">
        <f t="shared" si="553"/>
      </c>
      <c r="AE202" s="181">
        <f t="shared" si="483"/>
      </c>
      <c r="AF202" s="181">
        <f t="shared" si="412"/>
      </c>
      <c r="AG202" s="181">
        <f t="shared" si="131"/>
      </c>
      <c r="AH202" s="181">
        <f t="shared" si="6"/>
      </c>
      <c r="AI202" s="181">
        <f t="shared" si="1151"/>
      </c>
      <c r="AJ202" s="180">
        <v>37</v>
      </c>
      <c r="AK202" s="177">
        <v>39603</v>
      </c>
      <c r="AL202" s="177">
        <v>813</v>
      </c>
      <c r="AM202" s="177">
        <v>931</v>
      </c>
      <c r="AN202" s="177">
        <v>144</v>
      </c>
      <c r="AO202" s="189">
        <v>23</v>
      </c>
      <c r="AP202" s="177">
        <v>77</v>
      </c>
      <c r="AQ202" s="179">
        <v>130</v>
      </c>
      <c r="AR202" s="189">
        <v>1</v>
      </c>
      <c r="AS202" s="180">
        <v>6</v>
      </c>
      <c r="AT202" s="177">
        <v>1</v>
      </c>
      <c r="AU202" s="177">
        <v>56</v>
      </c>
      <c r="AV202" s="190"/>
      <c r="AW202" s="190"/>
      <c r="AX202" s="191">
        <f t="shared" si="691"/>
      </c>
    </row>
    <row r="203">
      <c r="A203" s="168"/>
      <c r="B203" s="210" t="s">
        <v>218</v>
      </c>
      <c r="C203" s="192" t="s">
        <v>179</v>
      </c>
      <c r="D203" s="211" t="s">
        <v>220</v>
      </c>
      <c r="E203" s="212" t="s">
        <v>191</v>
      </c>
      <c r="F203" s="178">
        <f t="shared" si="191"/>
      </c>
      <c r="G203" s="213">
        <v>1926.91</v>
      </c>
      <c r="H203" s="178">
        <v>1468.72</v>
      </c>
      <c r="I203" s="236">
        <v>0</v>
      </c>
      <c r="J203" s="180">
        <v>2</v>
      </c>
      <c r="K203" s="197">
        <v>3989.7000000000007</v>
      </c>
      <c r="L203" s="189">
        <v>1</v>
      </c>
      <c r="M203" s="197">
        <v>6216.21</v>
      </c>
      <c r="N203" s="180">
        <v>0</v>
      </c>
      <c r="O203" s="181">
        <f t="shared" si="48"/>
      </c>
      <c r="P203" s="176"/>
      <c r="Q203" s="182">
        <f t="shared" si="1193"/>
      </c>
      <c r="R203" s="177">
        <f t="shared" si="841"/>
      </c>
      <c r="S203" s="178">
        <f t="shared" si="991"/>
      </c>
      <c r="T203" s="183">
        <f t="shared" si="599"/>
      </c>
      <c r="U203" s="183">
        <f t="shared" si="521"/>
      </c>
      <c r="V203" s="183">
        <f t="shared" si="451"/>
      </c>
      <c r="W203" s="184">
        <v>2</v>
      </c>
      <c r="X203" s="183">
        <f t="shared" si="373"/>
      </c>
      <c r="Y203" s="183">
        <f t="shared" si="325"/>
      </c>
      <c r="Z203" s="183">
        <f t="shared" si="92"/>
      </c>
      <c r="AA203" s="183">
        <f t="shared" si="1267"/>
      </c>
      <c r="AB203" s="183">
        <f t="shared" si="1116"/>
      </c>
      <c r="AC203" s="181">
        <f t="shared" si="631"/>
      </c>
      <c r="AD203" s="181">
        <f t="shared" si="553"/>
      </c>
      <c r="AE203" s="181">
        <f t="shared" si="483"/>
      </c>
      <c r="AF203" s="181">
        <f t="shared" si="412"/>
      </c>
      <c r="AG203" s="181">
        <f t="shared" si="131"/>
      </c>
      <c r="AH203" s="181">
        <f t="shared" si="6"/>
      </c>
      <c r="AI203" s="181">
        <f t="shared" si="1151"/>
      </c>
      <c r="AJ203" s="180">
        <v>52</v>
      </c>
      <c r="AK203" s="180">
        <v>29636</v>
      </c>
      <c r="AL203" s="177">
        <v>606</v>
      </c>
      <c r="AM203" s="177">
        <v>632</v>
      </c>
      <c r="AN203" s="177">
        <v>80</v>
      </c>
      <c r="AO203" s="189">
        <v>24</v>
      </c>
      <c r="AP203" s="177">
        <v>72</v>
      </c>
      <c r="AQ203" s="179">
        <v>79</v>
      </c>
      <c r="AR203" s="189">
        <v>3</v>
      </c>
      <c r="AS203" s="180">
        <v>8</v>
      </c>
      <c r="AT203" s="180">
        <v>1</v>
      </c>
      <c r="AU203" s="180">
        <v>19</v>
      </c>
      <c r="AV203" s="190"/>
      <c r="AW203" s="190"/>
      <c r="AX203" s="191">
        <f t="shared" si="691"/>
      </c>
    </row>
    <row r="204">
      <c r="A204" s="168"/>
      <c r="B204" s="210" t="s">
        <v>218</v>
      </c>
      <c r="C204" s="192" t="s">
        <v>179</v>
      </c>
      <c r="D204" s="211" t="s">
        <v>220</v>
      </c>
      <c r="E204" s="212" t="s">
        <v>192</v>
      </c>
      <c r="F204" s="178">
        <f t="shared" si="191"/>
      </c>
      <c r="G204" s="213">
        <v>3533.24</v>
      </c>
      <c r="H204" s="178">
        <v>1265.64</v>
      </c>
      <c r="I204" s="236">
        <v>0</v>
      </c>
      <c r="J204" s="180">
        <v>10</v>
      </c>
      <c r="K204" s="197">
        <v>23429.849999999995</v>
      </c>
      <c r="L204" s="189">
        <v>0</v>
      </c>
      <c r="M204" s="197">
        <v>0</v>
      </c>
      <c r="N204" s="180">
        <v>0</v>
      </c>
      <c r="O204" s="181">
        <f t="shared" si="48"/>
      </c>
      <c r="P204" s="176"/>
      <c r="Q204" s="182">
        <f t="shared" si="1193"/>
      </c>
      <c r="R204" s="177">
        <f t="shared" si="841"/>
      </c>
      <c r="S204" s="178">
        <f t="shared" si="991"/>
      </c>
      <c r="T204" s="183">
        <f t="shared" si="599"/>
      </c>
      <c r="U204" s="183">
        <f t="shared" si="521"/>
      </c>
      <c r="V204" s="183">
        <f t="shared" si="451"/>
      </c>
      <c r="W204" s="184">
        <v>8</v>
      </c>
      <c r="X204" s="183">
        <f t="shared" si="373"/>
      </c>
      <c r="Y204" s="183">
        <f t="shared" si="325"/>
      </c>
      <c r="Z204" s="183">
        <f t="shared" si="92"/>
      </c>
      <c r="AA204" s="183">
        <f t="shared" si="1267"/>
      </c>
      <c r="AB204" s="183">
        <f t="shared" si="1116"/>
      </c>
      <c r="AC204" s="181">
        <f t="shared" si="631"/>
      </c>
      <c r="AD204" s="181">
        <f t="shared" si="553"/>
      </c>
      <c r="AE204" s="181">
        <f t="shared" si="483"/>
      </c>
      <c r="AF204" s="181">
        <f t="shared" si="412"/>
      </c>
      <c r="AG204" s="181">
        <f t="shared" si="131"/>
      </c>
      <c r="AH204" s="181">
        <f t="shared" si="6"/>
      </c>
      <c r="AI204" s="181">
        <f t="shared" si="1151"/>
      </c>
      <c r="AJ204" s="180">
        <v>51</v>
      </c>
      <c r="AK204" s="177">
        <v>28824</v>
      </c>
      <c r="AL204" s="177">
        <v>636</v>
      </c>
      <c r="AM204" s="177">
        <v>683</v>
      </c>
      <c r="AN204" s="177">
        <v>103</v>
      </c>
      <c r="AO204" s="189">
        <v>38</v>
      </c>
      <c r="AP204" s="177">
        <v>60</v>
      </c>
      <c r="AQ204" s="179">
        <v>98</v>
      </c>
      <c r="AR204" s="189">
        <v>11</v>
      </c>
      <c r="AS204" s="177">
        <v>4</v>
      </c>
      <c r="AT204" s="177">
        <v>2</v>
      </c>
      <c r="AU204" s="177">
        <v>10</v>
      </c>
      <c r="AV204" s="190"/>
      <c r="AW204" s="190"/>
      <c r="AX204" s="191">
        <f t="shared" si="691"/>
      </c>
    </row>
    <row r="205">
      <c r="A205" s="168"/>
      <c r="B205" s="202" t="s">
        <v>186</v>
      </c>
      <c r="C205" s="202"/>
      <c r="D205" s="202"/>
      <c r="E205" s="202"/>
      <c r="F205" s="203">
        <f>SUM(F201:F204)</f>
      </c>
      <c r="G205" s="203">
        <f>SUM(G201:G204)</f>
      </c>
      <c r="H205" s="203">
        <f>SUM(H201:H204)</f>
      </c>
      <c r="I205" s="196">
        <f>SUM(I201:I204)</f>
      </c>
      <c r="J205" s="204">
        <f>SUM(J201:J204)</f>
      </c>
      <c r="K205" s="215">
        <f>SUM(K201:K204)</f>
      </c>
      <c r="L205" s="215">
        <f>SUM(L201:L204)</f>
      </c>
      <c r="M205" s="215">
        <f>SUM(M201:M204)</f>
      </c>
      <c r="N205" s="215">
        <f>SUM(N201:N204)</f>
      </c>
      <c r="O205" s="205">
        <f t="shared" si="48"/>
      </c>
      <c r="P205" s="206">
        <f>SUM(P201:P204)</f>
      </c>
      <c r="Q205" s="182">
        <f t="shared" si="1193"/>
      </c>
      <c r="R205" s="204">
        <f>SUM(R201:R204)</f>
      </c>
      <c r="S205" s="203">
        <f>SUM(S201:S204)</f>
      </c>
      <c r="T205" s="207">
        <f t="shared" si="599"/>
      </c>
      <c r="U205" s="207">
        <f t="shared" si="521"/>
      </c>
      <c r="V205" s="207">
        <f t="shared" si="451"/>
      </c>
      <c r="W205" s="208">
        <f>SUM(W201:W204)</f>
      </c>
      <c r="X205" s="207">
        <f t="shared" si="373"/>
      </c>
      <c r="Y205" s="207">
        <f t="shared" si="325"/>
      </c>
      <c r="Z205" s="207">
        <f t="shared" si="92"/>
      </c>
      <c r="AA205" s="207">
        <f t="shared" si="1267"/>
      </c>
      <c r="AB205" s="207">
        <f t="shared" si="1116"/>
      </c>
      <c r="AC205" s="205">
        <f t="shared" si="631"/>
      </c>
      <c r="AD205" s="205">
        <f t="shared" si="553"/>
      </c>
      <c r="AE205" s="205">
        <f t="shared" si="483"/>
      </c>
      <c r="AF205" s="205">
        <f t="shared" si="412"/>
      </c>
      <c r="AG205" s="205">
        <f t="shared" si="131"/>
      </c>
      <c r="AH205" s="205">
        <f t="shared" si="6"/>
      </c>
      <c r="AI205" s="205">
        <f t="shared" si="1151"/>
      </c>
      <c r="AJ205" s="204">
        <f>AVERAGE(AJ201:AJ204)</f>
      </c>
      <c r="AK205" s="204">
        <f>SUM(AK201:AK204)</f>
      </c>
      <c r="AL205" s="204">
        <f>SUM(AL201:AL204)</f>
      </c>
      <c r="AM205" s="204">
        <f>SUM(AM201:AM204)</f>
      </c>
      <c r="AN205" s="204">
        <f>SUM(AN201:AN204)</f>
      </c>
      <c r="AO205" s="204">
        <f>SUM(AO201:AO204)</f>
      </c>
      <c r="AP205" s="204">
        <f>SUM(AP201:AP204)</f>
      </c>
      <c r="AQ205" s="204">
        <f>SUM(AQ201:AQ204)</f>
      </c>
      <c r="AR205" s="204">
        <f>SUM(AR201:AR204)</f>
      </c>
      <c r="AS205" s="204">
        <f>SUM(AS201:AS204)</f>
      </c>
      <c r="AT205" s="204">
        <f>SUM(AT201:AT204)</f>
      </c>
      <c r="AU205" s="204">
        <f>SUM(AU201:AU204)</f>
      </c>
      <c r="AV205" s="209"/>
      <c r="AW205" s="209"/>
      <c r="AX205" s="204">
        <f>SUM(AX201:AX204)</f>
      </c>
    </row>
    <row r="206">
      <c r="A206" s="168"/>
      <c r="B206" s="210" t="s">
        <v>218</v>
      </c>
      <c r="C206" s="170" t="s">
        <v>179</v>
      </c>
      <c r="D206" s="171" t="s">
        <v>193</v>
      </c>
      <c r="E206" s="201" t="s">
        <v>194</v>
      </c>
      <c r="F206" s="178">
        <f t="shared" ref="F206:F209" si="192">G206+H206+I206</f>
      </c>
      <c r="G206" s="216">
        <v>3500.3</v>
      </c>
      <c r="H206" s="178">
        <v>1484.62</v>
      </c>
      <c r="I206" s="219">
        <v>0</v>
      </c>
      <c r="J206" s="180">
        <v>2</v>
      </c>
      <c r="K206" s="178">
        <v>5102.959999999999</v>
      </c>
      <c r="L206" s="179">
        <v>0</v>
      </c>
      <c r="M206" s="178">
        <v>0</v>
      </c>
      <c r="N206" s="180">
        <v>0</v>
      </c>
      <c r="O206" s="181">
        <f t="shared" si="48"/>
      </c>
      <c r="P206" s="196"/>
      <c r="Q206" s="182">
        <f t="shared" si="1193"/>
      </c>
      <c r="R206" s="177">
        <f t="shared" ref="R206:R209" si="842">J206+L206</f>
      </c>
      <c r="S206" s="178">
        <f t="shared" ref="S206:S209" si="992">K206+M206</f>
      </c>
      <c r="T206" s="183">
        <f t="shared" si="599"/>
      </c>
      <c r="U206" s="183">
        <f t="shared" si="521"/>
      </c>
      <c r="V206" s="183">
        <f t="shared" si="451"/>
      </c>
      <c r="W206" s="184">
        <v>2</v>
      </c>
      <c r="X206" s="183">
        <f t="shared" si="373"/>
      </c>
      <c r="Y206" s="183">
        <f t="shared" si="325"/>
      </c>
      <c r="Z206" s="183">
        <f t="shared" si="92"/>
      </c>
      <c r="AA206" s="183">
        <f t="shared" si="1267"/>
      </c>
      <c r="AB206" s="183">
        <f t="shared" si="1116"/>
      </c>
      <c r="AC206" s="181">
        <f t="shared" si="631"/>
      </c>
      <c r="AD206" s="181">
        <f t="shared" si="553"/>
      </c>
      <c r="AE206" s="181">
        <f>AQ206/AM206</f>
      </c>
      <c r="AF206" s="181">
        <f>R206/AQ206</f>
      </c>
      <c r="AG206" s="181">
        <f t="shared" si="131"/>
      </c>
      <c r="AH206" s="181">
        <f t="shared" si="6"/>
      </c>
      <c r="AI206" s="181">
        <f t="shared" si="1151"/>
      </c>
      <c r="AJ206" s="180">
        <v>60</v>
      </c>
      <c r="AK206" s="177">
        <v>25303</v>
      </c>
      <c r="AL206" s="177">
        <v>558</v>
      </c>
      <c r="AM206" s="177">
        <v>603</v>
      </c>
      <c r="AN206" s="177">
        <v>115</v>
      </c>
      <c r="AO206" s="189">
        <v>24</v>
      </c>
      <c r="AP206" s="189">
        <v>113</v>
      </c>
      <c r="AQ206" s="180">
        <v>122</v>
      </c>
      <c r="AR206" s="189">
        <v>2</v>
      </c>
      <c r="AS206" s="177">
        <v>5</v>
      </c>
      <c r="AT206" s="177">
        <v>2</v>
      </c>
      <c r="AU206" s="177">
        <v>19</v>
      </c>
      <c r="AV206" s="190"/>
      <c r="AW206" s="190"/>
      <c r="AX206" s="191">
        <f t="shared" ref="AX206:AX209" si="692">COUNT(AU206)</f>
      </c>
    </row>
    <row r="207">
      <c r="A207" s="168"/>
      <c r="B207" s="210" t="s">
        <v>218</v>
      </c>
      <c r="C207" s="192" t="s">
        <v>179</v>
      </c>
      <c r="D207" s="171" t="s">
        <v>193</v>
      </c>
      <c r="E207" s="212" t="s">
        <v>195</v>
      </c>
      <c r="F207" s="178">
        <f t="shared" si="192"/>
      </c>
      <c r="G207" s="213">
        <v>2904.59</v>
      </c>
      <c r="H207" s="178">
        <v>1912.74</v>
      </c>
      <c r="I207" s="219">
        <v>0</v>
      </c>
      <c r="J207" s="177">
        <v>4</v>
      </c>
      <c r="K207" s="178">
        <v>9092.660000000003</v>
      </c>
      <c r="L207" s="179">
        <v>0</v>
      </c>
      <c r="M207" s="178">
        <v>0</v>
      </c>
      <c r="N207" s="180">
        <v>0</v>
      </c>
      <c r="O207" s="181">
        <f t="shared" si="48"/>
      </c>
      <c r="P207" s="196"/>
      <c r="Q207" s="182">
        <f t="shared" si="1193"/>
      </c>
      <c r="R207" s="177">
        <f t="shared" si="842"/>
      </c>
      <c r="S207" s="178">
        <f t="shared" si="992"/>
      </c>
      <c r="T207" s="183">
        <f t="shared" si="599"/>
      </c>
      <c r="U207" s="183">
        <f t="shared" si="521"/>
      </c>
      <c r="V207" s="183">
        <f t="shared" si="451"/>
      </c>
      <c r="W207" s="184">
        <v>4</v>
      </c>
      <c r="X207" s="183">
        <f t="shared" si="373"/>
      </c>
      <c r="Y207" s="183">
        <f t="shared" si="325"/>
      </c>
      <c r="Z207" s="183">
        <f t="shared" si="92"/>
      </c>
      <c r="AA207" s="183">
        <f t="shared" si="1267"/>
      </c>
      <c r="AB207" s="183">
        <f t="shared" si="1116"/>
      </c>
      <c r="AC207" s="181">
        <f t="shared" si="631"/>
      </c>
      <c r="AD207" s="181">
        <f t="shared" si="553"/>
      </c>
      <c r="AE207" s="181">
        <f t="shared" ref="AE207:AE224" si="484">AP207/AM207</f>
      </c>
      <c r="AF207" s="181">
        <f t="shared" ref="AF207:AF224" si="413">R207/AP207</f>
      </c>
      <c r="AG207" s="181">
        <f t="shared" si="131"/>
      </c>
      <c r="AH207" s="181">
        <f t="shared" si="6"/>
      </c>
      <c r="AI207" s="181">
        <f t="shared" si="1151"/>
      </c>
      <c r="AJ207" s="180">
        <v>61</v>
      </c>
      <c r="AK207" s="177">
        <v>31517</v>
      </c>
      <c r="AL207" s="177">
        <v>540</v>
      </c>
      <c r="AM207" s="177">
        <v>616</v>
      </c>
      <c r="AN207" s="177">
        <v>133</v>
      </c>
      <c r="AO207" s="189">
        <v>12</v>
      </c>
      <c r="AP207" s="177">
        <v>84</v>
      </c>
      <c r="AQ207" s="179">
        <v>98</v>
      </c>
      <c r="AR207" s="189">
        <v>4</v>
      </c>
      <c r="AS207" s="177">
        <v>4</v>
      </c>
      <c r="AT207" s="177">
        <v>3</v>
      </c>
      <c r="AU207" s="177">
        <v>30</v>
      </c>
      <c r="AV207" s="190"/>
      <c r="AW207" s="190"/>
      <c r="AX207" s="191">
        <f t="shared" si="692"/>
      </c>
    </row>
    <row r="208">
      <c r="A208" s="168"/>
      <c r="B208" s="210" t="s">
        <v>218</v>
      </c>
      <c r="C208" s="192" t="s">
        <v>179</v>
      </c>
      <c r="D208" s="171" t="s">
        <v>193</v>
      </c>
      <c r="E208" s="212" t="s">
        <v>196</v>
      </c>
      <c r="F208" s="178">
        <f t="shared" si="192"/>
      </c>
      <c r="G208" s="213">
        <v>1731.28</v>
      </c>
      <c r="H208" s="197">
        <v>1052.65</v>
      </c>
      <c r="I208" s="219">
        <v>0</v>
      </c>
      <c r="J208" s="177">
        <v>3</v>
      </c>
      <c r="K208" s="178">
        <v>5978.119999999995</v>
      </c>
      <c r="L208" s="179">
        <v>0</v>
      </c>
      <c r="M208" s="178">
        <v>0</v>
      </c>
      <c r="N208" s="180">
        <v>0</v>
      </c>
      <c r="O208" s="181">
        <f t="shared" si="48"/>
      </c>
      <c r="P208" s="196"/>
      <c r="Q208" s="182">
        <f t="shared" si="1193"/>
      </c>
      <c r="R208" s="177">
        <f t="shared" si="842"/>
      </c>
      <c r="S208" s="178">
        <f t="shared" si="992"/>
      </c>
      <c r="T208" s="183">
        <f t="shared" si="599"/>
      </c>
      <c r="U208" s="183">
        <f t="shared" si="521"/>
      </c>
      <c r="V208" s="183">
        <f t="shared" si="451"/>
      </c>
      <c r="W208" s="184">
        <v>3</v>
      </c>
      <c r="X208" s="183">
        <f t="shared" si="373"/>
      </c>
      <c r="Y208" s="183">
        <f t="shared" si="325"/>
      </c>
      <c r="Z208" s="183">
        <f t="shared" si="92"/>
      </c>
      <c r="AA208" s="183">
        <f t="shared" si="1267"/>
      </c>
      <c r="AB208" s="183">
        <f t="shared" si="1116"/>
      </c>
      <c r="AC208" s="181">
        <f t="shared" si="631"/>
      </c>
      <c r="AD208" s="181">
        <f t="shared" si="553"/>
      </c>
      <c r="AE208" s="181">
        <f t="shared" si="484"/>
      </c>
      <c r="AF208" s="181">
        <f t="shared" si="413"/>
      </c>
      <c r="AG208" s="181">
        <f t="shared" si="131"/>
      </c>
      <c r="AH208" s="181">
        <f t="shared" si="6"/>
      </c>
      <c r="AI208" s="181">
        <f t="shared" si="1151"/>
      </c>
      <c r="AJ208" s="180">
        <v>48</v>
      </c>
      <c r="AK208" s="177">
        <v>22802</v>
      </c>
      <c r="AL208" s="177">
        <v>420</v>
      </c>
      <c r="AM208" s="177">
        <v>471</v>
      </c>
      <c r="AN208" s="177">
        <v>63</v>
      </c>
      <c r="AO208" s="189">
        <v>17</v>
      </c>
      <c r="AP208" s="177">
        <v>46</v>
      </c>
      <c r="AQ208" s="179">
        <v>66</v>
      </c>
      <c r="AR208" s="189">
        <v>4</v>
      </c>
      <c r="AS208" s="180">
        <v>3</v>
      </c>
      <c r="AT208" s="177">
        <v>1</v>
      </c>
      <c r="AU208" s="177">
        <v>20</v>
      </c>
      <c r="AV208" s="190"/>
      <c r="AW208" s="190"/>
      <c r="AX208" s="191">
        <f t="shared" si="692"/>
      </c>
    </row>
    <row r="209">
      <c r="A209" s="168"/>
      <c r="B209" s="210" t="s">
        <v>218</v>
      </c>
      <c r="C209" s="192" t="s">
        <v>179</v>
      </c>
      <c r="D209" s="171" t="s">
        <v>193</v>
      </c>
      <c r="E209" s="212" t="s">
        <v>197</v>
      </c>
      <c r="F209" s="178">
        <f t="shared" si="192"/>
      </c>
      <c r="G209" s="216">
        <v>2923.86</v>
      </c>
      <c r="H209" s="178">
        <v>2024.62</v>
      </c>
      <c r="I209" s="219">
        <v>0</v>
      </c>
      <c r="J209" s="180">
        <v>9</v>
      </c>
      <c r="K209" s="178">
        <v>23074.570000000007</v>
      </c>
      <c r="L209" s="179">
        <v>0</v>
      </c>
      <c r="M209" s="178">
        <v>0</v>
      </c>
      <c r="N209" s="180">
        <v>1</v>
      </c>
      <c r="O209" s="181">
        <f t="shared" si="48"/>
      </c>
      <c r="P209" s="196"/>
      <c r="Q209" s="182">
        <f t="shared" si="1193"/>
      </c>
      <c r="R209" s="177">
        <f t="shared" si="842"/>
      </c>
      <c r="S209" s="178">
        <f t="shared" si="992"/>
      </c>
      <c r="T209" s="183">
        <f t="shared" si="599"/>
      </c>
      <c r="U209" s="183">
        <f t="shared" si="521"/>
      </c>
      <c r="V209" s="183">
        <f t="shared" si="451"/>
      </c>
      <c r="W209" s="184">
        <v>6</v>
      </c>
      <c r="X209" s="183">
        <f t="shared" si="373"/>
      </c>
      <c r="Y209" s="183">
        <f t="shared" si="325"/>
      </c>
      <c r="Z209" s="183">
        <f t="shared" si="92"/>
      </c>
      <c r="AA209" s="183">
        <f t="shared" si="1267"/>
      </c>
      <c r="AB209" s="183">
        <f t="shared" si="1116"/>
      </c>
      <c r="AC209" s="181">
        <f t="shared" si="631"/>
      </c>
      <c r="AD209" s="181">
        <f t="shared" si="553"/>
      </c>
      <c r="AE209" s="181">
        <f t="shared" si="484"/>
      </c>
      <c r="AF209" s="181">
        <f t="shared" si="413"/>
      </c>
      <c r="AG209" s="181">
        <f t="shared" si="131"/>
      </c>
      <c r="AH209" s="181">
        <f t="shared" si="6"/>
      </c>
      <c r="AI209" s="181">
        <f t="shared" si="1151"/>
      </c>
      <c r="AJ209" s="180">
        <v>43</v>
      </c>
      <c r="AK209" s="177">
        <v>42955</v>
      </c>
      <c r="AL209" s="177">
        <v>1024</v>
      </c>
      <c r="AM209" s="177">
        <v>1110</v>
      </c>
      <c r="AN209" s="177">
        <v>152</v>
      </c>
      <c r="AO209" s="189">
        <v>47</v>
      </c>
      <c r="AP209" s="177">
        <v>116</v>
      </c>
      <c r="AQ209" s="179">
        <v>120</v>
      </c>
      <c r="AR209" s="189">
        <v>11</v>
      </c>
      <c r="AS209" s="177">
        <v>9</v>
      </c>
      <c r="AT209" s="177">
        <v>1</v>
      </c>
      <c r="AU209" s="177">
        <v>30</v>
      </c>
      <c r="AV209" s="190"/>
      <c r="AW209" s="190"/>
      <c r="AX209" s="191">
        <f t="shared" si="692"/>
      </c>
    </row>
    <row r="210">
      <c r="A210" s="168"/>
      <c r="B210" s="202" t="s">
        <v>186</v>
      </c>
      <c r="C210" s="202"/>
      <c r="D210" s="202"/>
      <c r="E210" s="202"/>
      <c r="F210" s="203">
        <f>SUM(F206:F209)</f>
      </c>
      <c r="G210" s="217">
        <f>SUM(G206:G209)</f>
      </c>
      <c r="H210" s="203">
        <f>SUM(H206:H209)</f>
      </c>
      <c r="I210" s="196">
        <f>SUM(I206:I209)</f>
      </c>
      <c r="J210" s="204">
        <f>SUM(J206:J209)</f>
      </c>
      <c r="K210" s="203">
        <f>SUM(K206:K209)</f>
      </c>
      <c r="L210" s="215">
        <f>SUM(L206:L209)</f>
      </c>
      <c r="M210" s="203">
        <f>SUM(M206:M209)</f>
      </c>
      <c r="N210" s="204">
        <f>SUM(N206:N209)</f>
      </c>
      <c r="O210" s="205">
        <f t="shared" si="48"/>
      </c>
      <c r="P210" s="206">
        <f>SUM(P206:P209)</f>
      </c>
      <c r="Q210" s="182">
        <f t="shared" si="1193"/>
      </c>
      <c r="R210" s="204">
        <f>SUM(R206:R209)</f>
      </c>
      <c r="S210" s="203">
        <f>SUM(S206:S209)</f>
      </c>
      <c r="T210" s="207">
        <f t="shared" si="599"/>
      </c>
      <c r="U210" s="207">
        <f t="shared" si="521"/>
      </c>
      <c r="V210" s="207">
        <f t="shared" si="451"/>
      </c>
      <c r="W210" s="208">
        <f>SUM(W206:W209)</f>
      </c>
      <c r="X210" s="207">
        <f t="shared" si="373"/>
      </c>
      <c r="Y210" s="207">
        <f t="shared" si="325"/>
      </c>
      <c r="Z210" s="207">
        <f t="shared" si="92"/>
      </c>
      <c r="AA210" s="207">
        <f t="shared" si="1267"/>
      </c>
      <c r="AB210" s="207">
        <f t="shared" si="1116"/>
      </c>
      <c r="AC210" s="205">
        <f t="shared" si="631"/>
      </c>
      <c r="AD210" s="205">
        <f t="shared" si="553"/>
      </c>
      <c r="AE210" s="205">
        <f t="shared" si="484"/>
      </c>
      <c r="AF210" s="205">
        <f t="shared" si="413"/>
      </c>
      <c r="AG210" s="205">
        <f t="shared" si="131"/>
      </c>
      <c r="AH210" s="205">
        <f t="shared" si="6"/>
      </c>
      <c r="AI210" s="205">
        <f t="shared" si="1151"/>
      </c>
      <c r="AJ210" s="204">
        <f>AVERAGE(AJ206:AJ209)</f>
      </c>
      <c r="AK210" s="204">
        <f>SUM(AK206:AK209)</f>
      </c>
      <c r="AL210" s="204">
        <f>SUM(AL206:AL209)</f>
      </c>
      <c r="AM210" s="204">
        <f>SUM(AM206:AM209)</f>
      </c>
      <c r="AN210" s="204">
        <f>SUM(AN206:AN209)</f>
      </c>
      <c r="AO210" s="218">
        <f>SUM(AO206:AO209)</f>
      </c>
      <c r="AP210" s="204">
        <f>SUM(AP206:AP209)</f>
      </c>
      <c r="AQ210" s="218">
        <f>SUM(AQ206:AQ209)</f>
      </c>
      <c r="AR210" s="218">
        <f>SUM(AR206:AR209)</f>
      </c>
      <c r="AS210" s="204">
        <f>SUM(AS206:AS209)</f>
      </c>
      <c r="AT210" s="204">
        <f>SUM(AT206:AT209)</f>
      </c>
      <c r="AU210" s="204">
        <f>SUM(AU206:AU209)</f>
      </c>
      <c r="AV210" s="209"/>
      <c r="AW210" s="209"/>
      <c r="AX210" s="204">
        <f>SUM(AX206:AX209)</f>
      </c>
    </row>
    <row r="211">
      <c r="A211" s="168"/>
      <c r="B211" s="210" t="s">
        <v>218</v>
      </c>
      <c r="C211" s="192" t="s">
        <v>179</v>
      </c>
      <c r="D211" s="171" t="s">
        <v>188</v>
      </c>
      <c r="E211" s="211" t="s">
        <v>199</v>
      </c>
      <c r="F211" s="178">
        <f t="shared" ref="F211:F214" si="193">G211+H211+I211</f>
      </c>
      <c r="G211" s="213">
        <v>3443.37</v>
      </c>
      <c r="H211" s="178">
        <v>1756.9</v>
      </c>
      <c r="I211" s="219">
        <v>0</v>
      </c>
      <c r="J211" s="180">
        <v>8</v>
      </c>
      <c r="K211" s="197">
        <v>18172.460000000006</v>
      </c>
      <c r="L211" s="189">
        <v>0</v>
      </c>
      <c r="M211" s="197">
        <v>0</v>
      </c>
      <c r="N211" s="180">
        <v>0</v>
      </c>
      <c r="O211" s="181">
        <f t="shared" si="48"/>
      </c>
      <c r="P211" s="196"/>
      <c r="Q211" s="182">
        <f t="shared" si="1193"/>
      </c>
      <c r="R211" s="177">
        <f t="shared" ref="R211:R214" si="843">J211+L211</f>
      </c>
      <c r="S211" s="178">
        <f t="shared" ref="S211:S214" si="993">K211+M211</f>
      </c>
      <c r="T211" s="183">
        <f t="shared" si="599"/>
      </c>
      <c r="U211" s="183">
        <f t="shared" si="521"/>
      </c>
      <c r="V211" s="183">
        <f t="shared" si="451"/>
      </c>
      <c r="W211" s="184">
        <v>8</v>
      </c>
      <c r="X211" s="183">
        <f t="shared" si="373"/>
      </c>
      <c r="Y211" s="183">
        <f t="shared" si="325"/>
      </c>
      <c r="Z211" s="183">
        <f t="shared" si="92"/>
      </c>
      <c r="AA211" s="183">
        <f t="shared" si="1267"/>
      </c>
      <c r="AB211" s="183">
        <f t="shared" si="1116"/>
      </c>
      <c r="AC211" s="181">
        <f t="shared" si="631"/>
      </c>
      <c r="AD211" s="181">
        <f t="shared" si="553"/>
      </c>
      <c r="AE211" s="181">
        <f t="shared" si="484"/>
      </c>
      <c r="AF211" s="181">
        <f t="shared" si="413"/>
      </c>
      <c r="AG211" s="181">
        <f t="shared" si="131"/>
      </c>
      <c r="AH211" s="181">
        <f t="shared" si="6"/>
      </c>
      <c r="AI211" s="181">
        <f t="shared" si="1151"/>
      </c>
      <c r="AJ211" s="180">
        <v>49</v>
      </c>
      <c r="AK211" s="177">
        <v>37633</v>
      </c>
      <c r="AL211" s="177">
        <v>879</v>
      </c>
      <c r="AM211" s="177">
        <v>980</v>
      </c>
      <c r="AN211" s="177">
        <v>156</v>
      </c>
      <c r="AO211" s="189">
        <v>41</v>
      </c>
      <c r="AP211" s="180">
        <v>153</v>
      </c>
      <c r="AQ211" s="179">
        <v>134</v>
      </c>
      <c r="AR211" s="189">
        <v>9</v>
      </c>
      <c r="AS211" s="177">
        <v>13</v>
      </c>
      <c r="AT211" s="177">
        <v>1</v>
      </c>
      <c r="AU211" s="177">
        <v>31</v>
      </c>
      <c r="AV211" s="190"/>
      <c r="AW211" s="190"/>
      <c r="AX211" s="191">
        <f t="shared" ref="AX211:AX214" si="693">COUNT(AU211)</f>
      </c>
    </row>
    <row r="212">
      <c r="A212" s="168"/>
      <c r="B212" s="210" t="s">
        <v>218</v>
      </c>
      <c r="C212" s="192" t="s">
        <v>179</v>
      </c>
      <c r="D212" s="171" t="s">
        <v>188</v>
      </c>
      <c r="E212" s="211" t="s">
        <v>200</v>
      </c>
      <c r="F212" s="195">
        <f t="shared" si="193"/>
      </c>
      <c r="G212" s="178">
        <v>3529.56</v>
      </c>
      <c r="H212" s="178">
        <v>2048.57</v>
      </c>
      <c r="I212" s="219">
        <v>0</v>
      </c>
      <c r="J212" s="177">
        <v>4</v>
      </c>
      <c r="K212" s="178">
        <v>10907.330000000002</v>
      </c>
      <c r="L212" s="179">
        <v>0</v>
      </c>
      <c r="M212" s="178">
        <v>0</v>
      </c>
      <c r="N212" s="180">
        <v>0</v>
      </c>
      <c r="O212" s="181">
        <f t="shared" si="48"/>
      </c>
      <c r="P212" s="196"/>
      <c r="Q212" s="182">
        <f t="shared" si="1193"/>
      </c>
      <c r="R212" s="177">
        <f t="shared" si="843"/>
      </c>
      <c r="S212" s="178">
        <f t="shared" si="993"/>
      </c>
      <c r="T212" s="183">
        <f t="shared" si="599"/>
      </c>
      <c r="U212" s="183">
        <f t="shared" si="521"/>
      </c>
      <c r="V212" s="183">
        <f t="shared" si="451"/>
      </c>
      <c r="W212" s="184">
        <v>4</v>
      </c>
      <c r="X212" s="183">
        <f t="shared" si="373"/>
      </c>
      <c r="Y212" s="183">
        <f t="shared" si="325"/>
      </c>
      <c r="Z212" s="183">
        <f t="shared" si="92"/>
      </c>
      <c r="AA212" s="183">
        <f t="shared" si="1267"/>
      </c>
      <c r="AB212" s="183">
        <f t="shared" si="1116"/>
      </c>
      <c r="AC212" s="181">
        <f t="shared" si="631"/>
      </c>
      <c r="AD212" s="181">
        <f t="shared" si="553"/>
      </c>
      <c r="AE212" s="181">
        <f t="shared" si="484"/>
      </c>
      <c r="AF212" s="181">
        <f t="shared" si="413"/>
      </c>
      <c r="AG212" s="181">
        <f t="shared" si="131"/>
      </c>
      <c r="AH212" s="181">
        <f t="shared" si="6"/>
      </c>
      <c r="AI212" s="181">
        <f t="shared" si="1151"/>
      </c>
      <c r="AJ212" s="180">
        <v>50</v>
      </c>
      <c r="AK212" s="180">
        <v>40723</v>
      </c>
      <c r="AL212" s="177">
        <v>859</v>
      </c>
      <c r="AM212" s="177">
        <v>919</v>
      </c>
      <c r="AN212" s="177">
        <v>178</v>
      </c>
      <c r="AO212" s="189">
        <v>26</v>
      </c>
      <c r="AP212" s="180">
        <v>102</v>
      </c>
      <c r="AQ212" s="189">
        <v>151</v>
      </c>
      <c r="AR212" s="189">
        <v>4</v>
      </c>
      <c r="AS212" s="177">
        <v>4</v>
      </c>
      <c r="AT212" s="177">
        <v>3</v>
      </c>
      <c r="AU212" s="177">
        <v>29</v>
      </c>
      <c r="AV212" s="190"/>
      <c r="AW212" s="190"/>
      <c r="AX212" s="191">
        <f t="shared" si="693"/>
      </c>
    </row>
    <row r="213">
      <c r="A213" s="168"/>
      <c r="B213" s="210" t="s">
        <v>213</v>
      </c>
      <c r="C213" s="170" t="s">
        <v>201</v>
      </c>
      <c r="D213" s="171" t="s">
        <v>188</v>
      </c>
      <c r="E213" s="211" t="s">
        <v>202</v>
      </c>
      <c r="F213" s="178">
        <f t="shared" si="193"/>
      </c>
      <c r="G213" s="178">
        <v>2913.7</v>
      </c>
      <c r="H213" s="178">
        <v>1647.02</v>
      </c>
      <c r="I213" s="219">
        <v>0</v>
      </c>
      <c r="J213" s="177">
        <v>2</v>
      </c>
      <c r="K213" s="178">
        <v>2870.0199999999895</v>
      </c>
      <c r="L213" s="179">
        <v>0</v>
      </c>
      <c r="M213" s="178">
        <v>0</v>
      </c>
      <c r="N213" s="180">
        <v>0</v>
      </c>
      <c r="O213" s="181">
        <f t="shared" si="48"/>
      </c>
      <c r="P213" s="196"/>
      <c r="Q213" s="182">
        <f t="shared" si="1193"/>
      </c>
      <c r="R213" s="177">
        <f t="shared" si="843"/>
      </c>
      <c r="S213" s="178">
        <f t="shared" si="993"/>
      </c>
      <c r="T213" s="183">
        <f t="shared" si="599"/>
      </c>
      <c r="U213" s="183">
        <f t="shared" si="521"/>
      </c>
      <c r="V213" s="183">
        <f t="shared" si="451"/>
      </c>
      <c r="W213" s="184">
        <v>1</v>
      </c>
      <c r="X213" s="183">
        <f t="shared" si="373"/>
      </c>
      <c r="Y213" s="183">
        <f t="shared" si="325"/>
      </c>
      <c r="Z213" s="183">
        <f t="shared" si="92"/>
      </c>
      <c r="AA213" s="183">
        <f t="shared" si="1267"/>
      </c>
      <c r="AB213" s="183">
        <f t="shared" si="1116"/>
      </c>
      <c r="AC213" s="181">
        <f t="shared" si="631"/>
      </c>
      <c r="AD213" s="181">
        <f t="shared" si="553"/>
      </c>
      <c r="AE213" s="181">
        <f t="shared" si="484"/>
      </c>
      <c r="AF213" s="181">
        <f t="shared" si="413"/>
      </c>
      <c r="AG213" s="181">
        <f t="shared" si="131"/>
      </c>
      <c r="AH213" s="181">
        <f t="shared" si="6"/>
      </c>
      <c r="AI213" s="181">
        <f t="shared" si="1151"/>
      </c>
      <c r="AJ213" s="180">
        <v>49</v>
      </c>
      <c r="AK213" s="177">
        <v>33351</v>
      </c>
      <c r="AL213" s="177">
        <v>624</v>
      </c>
      <c r="AM213" s="177">
        <v>704</v>
      </c>
      <c r="AN213" s="177">
        <v>111</v>
      </c>
      <c r="AO213" s="189">
        <v>19</v>
      </c>
      <c r="AP213" s="177">
        <v>57</v>
      </c>
      <c r="AQ213" s="179">
        <v>105</v>
      </c>
      <c r="AR213" s="189">
        <v>2</v>
      </c>
      <c r="AS213" s="177">
        <v>4</v>
      </c>
      <c r="AT213" s="177">
        <v>1</v>
      </c>
      <c r="AU213" s="177">
        <v>19</v>
      </c>
      <c r="AV213" s="190"/>
      <c r="AW213" s="190"/>
      <c r="AX213" s="191">
        <f t="shared" si="693"/>
      </c>
    </row>
    <row r="214">
      <c r="A214" s="168"/>
      <c r="B214" s="210" t="s">
        <v>213</v>
      </c>
      <c r="C214" s="170" t="s">
        <v>201</v>
      </c>
      <c r="D214" s="171" t="s">
        <v>188</v>
      </c>
      <c r="E214" s="211" t="s">
        <v>203</v>
      </c>
      <c r="F214" s="178">
        <f t="shared" si="193"/>
      </c>
      <c r="G214" s="178">
        <v>2123.63</v>
      </c>
      <c r="H214" s="178">
        <v>1650.26</v>
      </c>
      <c r="I214" s="219">
        <v>0</v>
      </c>
      <c r="J214" s="177">
        <v>3</v>
      </c>
      <c r="K214" s="178">
        <v>8204.630000000005</v>
      </c>
      <c r="L214" s="179">
        <v>0</v>
      </c>
      <c r="M214" s="178">
        <v>0</v>
      </c>
      <c r="N214" s="180">
        <v>0</v>
      </c>
      <c r="O214" s="181">
        <f t="shared" si="48"/>
      </c>
      <c r="P214" s="196"/>
      <c r="Q214" s="182">
        <f t="shared" si="1193"/>
      </c>
      <c r="R214" s="177">
        <f t="shared" si="843"/>
      </c>
      <c r="S214" s="178">
        <f t="shared" si="993"/>
      </c>
      <c r="T214" s="183">
        <f t="shared" si="599"/>
      </c>
      <c r="U214" s="183">
        <f t="shared" si="521"/>
      </c>
      <c r="V214" s="183">
        <f t="shared" si="451"/>
      </c>
      <c r="W214" s="184">
        <v>3</v>
      </c>
      <c r="X214" s="183">
        <v>394</v>
      </c>
      <c r="Y214" s="183">
        <v>423</v>
      </c>
      <c r="Z214" s="183">
        <v>105</v>
      </c>
      <c r="AA214" s="183">
        <f t="shared" si="1267"/>
      </c>
      <c r="AB214" s="183">
        <f t="shared" si="1116"/>
      </c>
      <c r="AC214" s="181">
        <f t="shared" si="631"/>
      </c>
      <c r="AD214" s="181">
        <f t="shared" si="553"/>
      </c>
      <c r="AE214" s="181">
        <f t="shared" si="484"/>
      </c>
      <c r="AF214" s="181">
        <f t="shared" si="413"/>
      </c>
      <c r="AG214" s="181">
        <f t="shared" si="131"/>
      </c>
      <c r="AH214" s="181">
        <f t="shared" si="6"/>
      </c>
      <c r="AI214" s="181">
        <f t="shared" si="1151"/>
      </c>
      <c r="AJ214" s="180">
        <v>49</v>
      </c>
      <c r="AK214" s="233">
        <v>27783</v>
      </c>
      <c r="AL214" s="233">
        <v>443</v>
      </c>
      <c r="AM214" s="233">
        <v>503</v>
      </c>
      <c r="AN214" s="234">
        <v>97</v>
      </c>
      <c r="AO214" s="189">
        <v>28</v>
      </c>
      <c r="AP214" s="177">
        <v>53</v>
      </c>
      <c r="AQ214" s="189">
        <v>75</v>
      </c>
      <c r="AR214" s="189">
        <v>4</v>
      </c>
      <c r="AS214" s="177">
        <v>5</v>
      </c>
      <c r="AT214" s="177">
        <v>1</v>
      </c>
      <c r="AU214" s="177">
        <v>14</v>
      </c>
      <c r="AV214" s="190"/>
      <c r="AW214" s="190"/>
      <c r="AX214" s="191">
        <f t="shared" si="693"/>
      </c>
    </row>
    <row r="215">
      <c r="A215" s="168"/>
      <c r="B215" s="202" t="s">
        <v>186</v>
      </c>
      <c r="C215" s="202"/>
      <c r="D215" s="202"/>
      <c r="E215" s="202"/>
      <c r="F215" s="203">
        <f>SUM(F211:F214)</f>
      </c>
      <c r="G215" s="203">
        <f>SUM(G211:G214)</f>
      </c>
      <c r="H215" s="203">
        <f>SUM(H211:H214)</f>
      </c>
      <c r="I215" s="196">
        <f>SUM(I211:I214)</f>
      </c>
      <c r="J215" s="204">
        <f>SUM(J211:J214)</f>
      </c>
      <c r="K215" s="203">
        <f>SUM(K211:K214)</f>
      </c>
      <c r="L215" s="215">
        <f>SUM(L211:L214)</f>
      </c>
      <c r="M215" s="203">
        <f>SUM(M211:M214)</f>
      </c>
      <c r="N215" s="204">
        <f>SUM(N211:N214)</f>
      </c>
      <c r="O215" s="205">
        <f t="shared" si="48"/>
      </c>
      <c r="P215" s="206">
        <f>SUM(P211:P214)</f>
      </c>
      <c r="Q215" s="182">
        <f t="shared" si="1193"/>
      </c>
      <c r="R215" s="204">
        <f>SUM(R211:R214)</f>
      </c>
      <c r="S215" s="203">
        <f>SUM(S211:S214)</f>
      </c>
      <c r="T215" s="207">
        <f t="shared" si="599"/>
      </c>
      <c r="U215" s="207">
        <f t="shared" si="521"/>
      </c>
      <c r="V215" s="207">
        <f t="shared" si="451"/>
      </c>
      <c r="W215" s="208">
        <f>SUM(W211:W214)</f>
      </c>
      <c r="X215" s="207">
        <f t="shared" ref="X215:X217" si="374">F215/W215</f>
      </c>
      <c r="Y215" s="207">
        <f t="shared" ref="Y215:Y217" si="326">F215/R215</f>
      </c>
      <c r="Z215" s="207">
        <f t="shared" ref="Z215:Z217" si="93">F215/AL215</f>
      </c>
      <c r="AA215" s="207">
        <f t="shared" si="1267"/>
      </c>
      <c r="AB215" s="207">
        <f t="shared" si="1116"/>
      </c>
      <c r="AC215" s="205">
        <f t="shared" si="631"/>
      </c>
      <c r="AD215" s="205">
        <f t="shared" si="553"/>
      </c>
      <c r="AE215" s="205">
        <f t="shared" si="484"/>
      </c>
      <c r="AF215" s="205">
        <f t="shared" si="413"/>
      </c>
      <c r="AG215" s="205">
        <f t="shared" si="131"/>
      </c>
      <c r="AH215" s="205">
        <f t="shared" si="6"/>
      </c>
      <c r="AI215" s="205">
        <f t="shared" si="1151"/>
      </c>
      <c r="AJ215" s="204">
        <f>AVERAGE(AJ211:AJ214)</f>
      </c>
      <c r="AK215" s="204">
        <f>SUM(AK211:AK214)</f>
      </c>
      <c r="AL215" s="204">
        <f>SUM(AL211:AL214)</f>
      </c>
      <c r="AM215" s="204">
        <f>SUM(AM211:AM214)</f>
      </c>
      <c r="AN215" s="204">
        <f>SUM(AN211:AN214)</f>
      </c>
      <c r="AO215" s="218">
        <f>SUM(AO211:AO214)</f>
      </c>
      <c r="AP215" s="204">
        <f>SUM(AP211:AP214)</f>
      </c>
      <c r="AQ215" s="218">
        <f>SUM(AQ211:AQ214)</f>
      </c>
      <c r="AR215" s="218">
        <f>SUM(AR211:AR214)</f>
      </c>
      <c r="AS215" s="204">
        <f>SUM(AS211:AS214)</f>
      </c>
      <c r="AT215" s="204">
        <f>SUM(AT211:AT214)</f>
      </c>
      <c r="AU215" s="204">
        <f>SUM(AU211:AU214)</f>
      </c>
      <c r="AV215" s="209"/>
      <c r="AW215" s="209"/>
      <c r="AX215" s="204">
        <f>SUM(AX211:AX214)</f>
      </c>
    </row>
    <row r="216">
      <c r="A216" s="168"/>
      <c r="B216" s="169" t="s">
        <v>213</v>
      </c>
      <c r="C216" s="169" t="s">
        <v>201</v>
      </c>
      <c r="D216" s="171" t="s">
        <v>198</v>
      </c>
      <c r="E216" s="220" t="s">
        <v>205</v>
      </c>
      <c r="F216" s="178">
        <f t="shared" ref="F216:F220" si="194">G216+H216+I216</f>
      </c>
      <c r="G216" s="213">
        <v>1829</v>
      </c>
      <c r="H216" s="178">
        <v>774.65</v>
      </c>
      <c r="I216" s="219">
        <v>0</v>
      </c>
      <c r="J216" s="177">
        <v>4</v>
      </c>
      <c r="K216" s="178">
        <v>8532.809999999998</v>
      </c>
      <c r="L216" s="179">
        <v>0</v>
      </c>
      <c r="M216" s="178">
        <v>0</v>
      </c>
      <c r="N216" s="180">
        <v>0</v>
      </c>
      <c r="O216" s="181">
        <f t="shared" si="48"/>
      </c>
      <c r="P216" s="196"/>
      <c r="Q216" s="182">
        <f t="shared" si="1193"/>
      </c>
      <c r="R216" s="177">
        <f t="shared" ref="R216:R220" si="844">J216+L216</f>
      </c>
      <c r="S216" s="178">
        <f t="shared" ref="S216:S220" si="994">K216+M216</f>
      </c>
      <c r="T216" s="183">
        <f t="shared" si="599"/>
      </c>
      <c r="U216" s="183">
        <f t="shared" si="521"/>
      </c>
      <c r="V216" s="183">
        <f t="shared" si="451"/>
      </c>
      <c r="W216" s="184">
        <v>3</v>
      </c>
      <c r="X216" s="183">
        <f t="shared" si="374"/>
      </c>
      <c r="Y216" s="183">
        <f t="shared" si="326"/>
      </c>
      <c r="Z216" s="183">
        <f t="shared" si="93"/>
      </c>
      <c r="AA216" s="183">
        <f t="shared" si="1267"/>
      </c>
      <c r="AB216" s="183">
        <f t="shared" si="1116"/>
      </c>
      <c r="AC216" s="181">
        <f t="shared" si="631"/>
      </c>
      <c r="AD216" s="181">
        <f t="shared" si="553"/>
      </c>
      <c r="AE216" s="181">
        <f t="shared" si="484"/>
      </c>
      <c r="AF216" s="181">
        <f t="shared" si="413"/>
      </c>
      <c r="AG216" s="181">
        <f t="shared" si="131"/>
      </c>
      <c r="AH216" s="181">
        <f t="shared" si="6"/>
      </c>
      <c r="AI216" s="181">
        <f t="shared" si="1151"/>
      </c>
      <c r="AJ216" s="180">
        <v>50</v>
      </c>
      <c r="AK216" s="177">
        <v>20952</v>
      </c>
      <c r="AL216" s="177">
        <v>354</v>
      </c>
      <c r="AM216" s="177">
        <v>397</v>
      </c>
      <c r="AN216" s="177">
        <v>69</v>
      </c>
      <c r="AO216" s="189">
        <v>16</v>
      </c>
      <c r="AP216" s="177">
        <v>76</v>
      </c>
      <c r="AQ216" s="179">
        <v>64</v>
      </c>
      <c r="AR216" s="189">
        <v>6</v>
      </c>
      <c r="AS216" s="177">
        <v>1</v>
      </c>
      <c r="AT216" s="177">
        <v>1</v>
      </c>
      <c r="AU216" s="177">
        <v>8</v>
      </c>
      <c r="AV216" s="190"/>
      <c r="AW216" s="190"/>
      <c r="AX216" s="191">
        <f t="shared" ref="AX216:AX220" si="694">COUNT(AU216)</f>
      </c>
    </row>
    <row r="217">
      <c r="A217" s="168"/>
      <c r="B217" s="169" t="s">
        <v>213</v>
      </c>
      <c r="C217" s="169" t="s">
        <v>201</v>
      </c>
      <c r="D217" s="171" t="s">
        <v>198</v>
      </c>
      <c r="E217" s="220" t="s">
        <v>206</v>
      </c>
      <c r="F217" s="195">
        <f t="shared" si="194"/>
      </c>
      <c r="G217" s="178">
        <v>2058.23</v>
      </c>
      <c r="H217" s="197">
        <v>991.24</v>
      </c>
      <c r="I217" s="219">
        <v>0</v>
      </c>
      <c r="J217" s="177">
        <v>2</v>
      </c>
      <c r="K217" s="178">
        <v>3983.2699999999895</v>
      </c>
      <c r="L217" s="179">
        <v>0</v>
      </c>
      <c r="M217" s="178">
        <v>0</v>
      </c>
      <c r="N217" s="180">
        <v>0</v>
      </c>
      <c r="O217" s="181">
        <f t="shared" si="48"/>
      </c>
      <c r="P217" s="196"/>
      <c r="Q217" s="182">
        <f t="shared" si="1193"/>
      </c>
      <c r="R217" s="177">
        <f t="shared" si="844"/>
      </c>
      <c r="S217" s="178">
        <f t="shared" si="994"/>
      </c>
      <c r="T217" s="183">
        <f t="shared" si="599"/>
      </c>
      <c r="U217" s="183">
        <f t="shared" si="521"/>
      </c>
      <c r="V217" s="183">
        <f t="shared" si="451"/>
      </c>
      <c r="W217" s="184">
        <v>1</v>
      </c>
      <c r="X217" s="183">
        <f t="shared" si="374"/>
      </c>
      <c r="Y217" s="183">
        <f t="shared" si="326"/>
      </c>
      <c r="Z217" s="183">
        <f t="shared" si="93"/>
      </c>
      <c r="AA217" s="183">
        <f t="shared" si="1267"/>
      </c>
      <c r="AB217" s="183">
        <f t="shared" si="1116"/>
      </c>
      <c r="AC217" s="181">
        <f t="shared" si="631"/>
      </c>
      <c r="AD217" s="181">
        <f t="shared" si="553"/>
      </c>
      <c r="AE217" s="181">
        <f t="shared" si="484"/>
      </c>
      <c r="AF217" s="181">
        <f t="shared" si="413"/>
      </c>
      <c r="AG217" s="181">
        <f t="shared" si="131"/>
      </c>
      <c r="AH217" s="181">
        <f t="shared" si="6"/>
      </c>
      <c r="AI217" s="181">
        <f t="shared" si="1151"/>
      </c>
      <c r="AJ217" s="180">
        <v>50</v>
      </c>
      <c r="AK217" s="177">
        <v>20660</v>
      </c>
      <c r="AL217" s="177">
        <v>361</v>
      </c>
      <c r="AM217" s="177">
        <v>409</v>
      </c>
      <c r="AN217" s="177">
        <v>78</v>
      </c>
      <c r="AO217" s="189">
        <v>11</v>
      </c>
      <c r="AP217" s="177">
        <v>29</v>
      </c>
      <c r="AQ217" s="179">
        <v>61</v>
      </c>
      <c r="AR217" s="189">
        <v>2</v>
      </c>
      <c r="AS217" s="180">
        <v>1</v>
      </c>
      <c r="AT217" s="177">
        <v>3</v>
      </c>
      <c r="AU217" s="177">
        <v>15</v>
      </c>
      <c r="AV217" s="190"/>
      <c r="AW217" s="190"/>
      <c r="AX217" s="191">
        <f t="shared" si="694"/>
      </c>
    </row>
    <row r="218">
      <c r="A218" s="168"/>
      <c r="B218" s="169" t="s">
        <v>213</v>
      </c>
      <c r="C218" s="169" t="s">
        <v>201</v>
      </c>
      <c r="D218" s="171" t="s">
        <v>198</v>
      </c>
      <c r="E218" s="220" t="s">
        <v>207</v>
      </c>
      <c r="F218" s="178">
        <f t="shared" si="194"/>
      </c>
      <c r="G218" s="178">
        <v>2254.54</v>
      </c>
      <c r="H218" s="178">
        <v>1181.3</v>
      </c>
      <c r="I218" s="219">
        <v>0</v>
      </c>
      <c r="J218" s="177">
        <v>4</v>
      </c>
      <c r="K218" s="178">
        <v>9092.660000000003</v>
      </c>
      <c r="L218" s="179">
        <v>0</v>
      </c>
      <c r="M218" s="178">
        <v>0</v>
      </c>
      <c r="N218" s="180">
        <v>0</v>
      </c>
      <c r="O218" s="181">
        <f t="shared" si="48"/>
      </c>
      <c r="P218" s="196"/>
      <c r="Q218" s="182">
        <f t="shared" si="1193"/>
      </c>
      <c r="R218" s="177">
        <f t="shared" si="844"/>
      </c>
      <c r="S218" s="178">
        <f t="shared" si="994"/>
      </c>
      <c r="T218" s="183">
        <f t="shared" si="599"/>
      </c>
      <c r="U218" s="183">
        <f t="shared" si="521"/>
      </c>
      <c r="V218" s="183">
        <f t="shared" si="451"/>
      </c>
      <c r="W218" s="184">
        <v>2</v>
      </c>
      <c r="X218" s="183">
        <v>656</v>
      </c>
      <c r="Y218" s="183">
        <v>732</v>
      </c>
      <c r="Z218" s="183">
        <v>106</v>
      </c>
      <c r="AA218" s="183">
        <f t="shared" si="1267"/>
      </c>
      <c r="AB218" s="183">
        <f t="shared" si="1116"/>
      </c>
      <c r="AC218" s="181">
        <f t="shared" si="631"/>
      </c>
      <c r="AD218" s="181">
        <f t="shared" si="553"/>
      </c>
      <c r="AE218" s="181">
        <f t="shared" si="484"/>
      </c>
      <c r="AF218" s="181">
        <f t="shared" si="413"/>
      </c>
      <c r="AG218" s="181">
        <f t="shared" si="131"/>
      </c>
      <c r="AH218" s="181">
        <f t="shared" si="6"/>
      </c>
      <c r="AI218" s="181">
        <f t="shared" si="1151"/>
      </c>
      <c r="AJ218" s="180">
        <v>50</v>
      </c>
      <c r="AK218" s="177">
        <v>23539</v>
      </c>
      <c r="AL218" s="177">
        <v>400</v>
      </c>
      <c r="AM218" s="177">
        <v>452</v>
      </c>
      <c r="AN218" s="177">
        <v>114</v>
      </c>
      <c r="AO218" s="189">
        <v>14</v>
      </c>
      <c r="AP218" s="177">
        <v>39</v>
      </c>
      <c r="AQ218" s="179">
        <v>79</v>
      </c>
      <c r="AR218" s="189">
        <v>4</v>
      </c>
      <c r="AS218" s="177">
        <v>2</v>
      </c>
      <c r="AT218" s="177">
        <v>1</v>
      </c>
      <c r="AU218" s="177">
        <v>17</v>
      </c>
      <c r="AV218" s="190"/>
      <c r="AW218" s="190"/>
      <c r="AX218" s="191">
        <f t="shared" si="694"/>
      </c>
    </row>
    <row r="219">
      <c r="A219" s="168"/>
      <c r="B219" s="169" t="s">
        <v>213</v>
      </c>
      <c r="C219" s="170" t="s">
        <v>201</v>
      </c>
      <c r="D219" s="171" t="s">
        <v>198</v>
      </c>
      <c r="E219" s="220" t="s">
        <v>208</v>
      </c>
      <c r="F219" s="178">
        <f t="shared" si="194"/>
      </c>
      <c r="G219" s="178">
        <v>2536.25</v>
      </c>
      <c r="H219" s="178">
        <v>759.75</v>
      </c>
      <c r="I219" s="219">
        <v>0</v>
      </c>
      <c r="J219" s="177">
        <v>1</v>
      </c>
      <c r="K219" s="178">
        <v>2825.2699999999895</v>
      </c>
      <c r="L219" s="179">
        <v>0</v>
      </c>
      <c r="M219" s="178">
        <v>0</v>
      </c>
      <c r="N219" s="180">
        <v>0</v>
      </c>
      <c r="O219" s="181">
        <f t="shared" si="48"/>
      </c>
      <c r="P219" s="196"/>
      <c r="Q219" s="182">
        <f t="shared" si="1193"/>
      </c>
      <c r="R219" s="177">
        <f t="shared" si="844"/>
      </c>
      <c r="S219" s="178">
        <f t="shared" si="994"/>
      </c>
      <c r="T219" s="183">
        <f t="shared" si="599"/>
      </c>
      <c r="U219" s="183">
        <f t="shared" si="521"/>
      </c>
      <c r="V219" s="183">
        <f t="shared" si="451"/>
      </c>
      <c r="W219" s="184">
        <v>1</v>
      </c>
      <c r="X219" s="183">
        <f>F219/W219</f>
      </c>
      <c r="Y219" s="183">
        <f>F219/R219</f>
      </c>
      <c r="Z219" s="183">
        <f>F219/AL219</f>
      </c>
      <c r="AA219" s="183">
        <f t="shared" si="1267"/>
      </c>
      <c r="AB219" s="183">
        <f t="shared" si="1116"/>
      </c>
      <c r="AC219" s="181">
        <f t="shared" si="631"/>
      </c>
      <c r="AD219" s="181">
        <f t="shared" si="553"/>
      </c>
      <c r="AE219" s="181">
        <f t="shared" si="484"/>
      </c>
      <c r="AF219" s="181">
        <f t="shared" si="413"/>
      </c>
      <c r="AG219" s="181">
        <f t="shared" si="131"/>
      </c>
      <c r="AH219" s="181">
        <f t="shared" si="6"/>
      </c>
      <c r="AI219" s="181">
        <f t="shared" si="1151"/>
      </c>
      <c r="AJ219" s="180">
        <v>51</v>
      </c>
      <c r="AK219" s="177">
        <v>21862</v>
      </c>
      <c r="AL219" s="177">
        <v>397</v>
      </c>
      <c r="AM219" s="177">
        <v>450</v>
      </c>
      <c r="AN219" s="177">
        <v>87</v>
      </c>
      <c r="AO219" s="189">
        <v>24</v>
      </c>
      <c r="AP219" s="177">
        <v>59</v>
      </c>
      <c r="AQ219" s="189">
        <v>88</v>
      </c>
      <c r="AR219" s="189">
        <v>1</v>
      </c>
      <c r="AS219" s="177">
        <v>4</v>
      </c>
      <c r="AT219" s="177">
        <v>5</v>
      </c>
      <c r="AU219" s="177">
        <v>17</v>
      </c>
      <c r="AV219" s="190"/>
      <c r="AW219" s="190"/>
      <c r="AX219" s="191">
        <f t="shared" si="694"/>
      </c>
    </row>
    <row r="220">
      <c r="A220" s="168"/>
      <c r="B220" s="169" t="s">
        <v>213</v>
      </c>
      <c r="C220" s="170" t="s">
        <v>201</v>
      </c>
      <c r="D220" s="171" t="s">
        <v>198</v>
      </c>
      <c r="E220" s="220" t="s">
        <v>209</v>
      </c>
      <c r="F220" s="178">
        <f t="shared" si="194"/>
      </c>
      <c r="G220" s="178">
        <v>3033.46</v>
      </c>
      <c r="H220" s="178">
        <v>1112.49</v>
      </c>
      <c r="I220" s="219">
        <v>0</v>
      </c>
      <c r="J220" s="177">
        <v>7</v>
      </c>
      <c r="K220" s="178">
        <v>14091.080000000016</v>
      </c>
      <c r="L220" s="179">
        <v>0</v>
      </c>
      <c r="M220" s="178">
        <v>0</v>
      </c>
      <c r="N220" s="180">
        <v>2</v>
      </c>
      <c r="O220" s="181">
        <f t="shared" si="48"/>
      </c>
      <c r="P220" s="196"/>
      <c r="Q220" s="182">
        <f t="shared" si="1193"/>
      </c>
      <c r="R220" s="177">
        <f t="shared" si="844"/>
      </c>
      <c r="S220" s="178">
        <f t="shared" si="994"/>
      </c>
      <c r="T220" s="183">
        <f t="shared" si="599"/>
      </c>
      <c r="U220" s="183">
        <f t="shared" si="521"/>
      </c>
      <c r="V220" s="183">
        <f t="shared" si="451"/>
      </c>
      <c r="W220" s="184">
        <v>5</v>
      </c>
      <c r="X220" s="183">
        <v>319</v>
      </c>
      <c r="Y220" s="183">
        <v>331</v>
      </c>
      <c r="Z220" s="183">
        <v>93</v>
      </c>
      <c r="AA220" s="183">
        <f t="shared" si="1267"/>
      </c>
      <c r="AB220" s="183">
        <f t="shared" si="1116"/>
      </c>
      <c r="AC220" s="181">
        <f t="shared" si="631"/>
      </c>
      <c r="AD220" s="181">
        <f t="shared" si="553"/>
      </c>
      <c r="AE220" s="181">
        <f t="shared" si="484"/>
      </c>
      <c r="AF220" s="181">
        <f t="shared" si="413"/>
      </c>
      <c r="AG220" s="181">
        <f t="shared" si="131"/>
      </c>
      <c r="AH220" s="181">
        <f t="shared" si="6"/>
      </c>
      <c r="AI220" s="181">
        <f t="shared" si="1151"/>
      </c>
      <c r="AJ220" s="180">
        <v>54</v>
      </c>
      <c r="AK220" s="177">
        <v>27307</v>
      </c>
      <c r="AL220" s="177">
        <v>569</v>
      </c>
      <c r="AM220" s="177">
        <v>624</v>
      </c>
      <c r="AN220" s="177">
        <v>114</v>
      </c>
      <c r="AO220" s="189">
        <v>39</v>
      </c>
      <c r="AP220" s="177">
        <v>131</v>
      </c>
      <c r="AQ220" s="189">
        <v>124</v>
      </c>
      <c r="AR220" s="189">
        <v>7</v>
      </c>
      <c r="AS220" s="177">
        <v>7</v>
      </c>
      <c r="AT220" s="177">
        <v>1</v>
      </c>
      <c r="AU220" s="177">
        <v>20</v>
      </c>
      <c r="AV220" s="190"/>
      <c r="AW220" s="190"/>
      <c r="AX220" s="191">
        <f t="shared" si="694"/>
      </c>
    </row>
    <row r="221">
      <c r="A221" s="168"/>
      <c r="B221" s="202" t="s">
        <v>186</v>
      </c>
      <c r="C221" s="202"/>
      <c r="D221" s="202"/>
      <c r="E221" s="202"/>
      <c r="F221" s="203">
        <f>SUM(F216:F220)</f>
      </c>
      <c r="G221" s="203">
        <f>SUM(G216:G220)</f>
      </c>
      <c r="H221" s="203">
        <f>SUM(H216:H220)</f>
      </c>
      <c r="I221" s="196">
        <f>SUM(I216:I220)</f>
      </c>
      <c r="J221" s="204">
        <f>SUM(J216:J220)</f>
      </c>
      <c r="K221" s="203">
        <f>SUM(K216:K220)</f>
      </c>
      <c r="L221" s="215">
        <f>SUM(L216:L220)</f>
      </c>
      <c r="M221" s="203">
        <f>SUM(M216:M220)</f>
      </c>
      <c r="N221" s="204">
        <f>SUM(N216:N220)</f>
      </c>
      <c r="O221" s="205">
        <f t="shared" si="48"/>
      </c>
      <c r="P221" s="206">
        <f>SUM(P216:P220)</f>
      </c>
      <c r="Q221" s="182">
        <f t="shared" si="1193"/>
      </c>
      <c r="R221" s="204">
        <f>SUM(R216:R220)</f>
      </c>
      <c r="S221" s="203">
        <f>SUM(S216:S220)</f>
      </c>
      <c r="T221" s="207">
        <f t="shared" si="599"/>
      </c>
      <c r="U221" s="207">
        <f t="shared" si="521"/>
      </c>
      <c r="V221" s="207">
        <f t="shared" si="451"/>
      </c>
      <c r="W221" s="208">
        <f>SUM(W216:W220)</f>
      </c>
      <c r="X221" s="207">
        <f t="shared" ref="X221:X224" si="375">F221/W221</f>
      </c>
      <c r="Y221" s="207">
        <f t="shared" ref="Y221:Y224" si="327">F221/R221</f>
      </c>
      <c r="Z221" s="207">
        <f t="shared" ref="Z221:Z224" si="94">F221/AL221</f>
      </c>
      <c r="AA221" s="207">
        <f t="shared" si="1267"/>
      </c>
      <c r="AB221" s="207">
        <f t="shared" si="1116"/>
      </c>
      <c r="AC221" s="205">
        <f t="shared" si="631"/>
      </c>
      <c r="AD221" s="205">
        <f t="shared" si="553"/>
      </c>
      <c r="AE221" s="205">
        <f t="shared" si="484"/>
      </c>
      <c r="AF221" s="205">
        <f t="shared" si="413"/>
      </c>
      <c r="AG221" s="205">
        <f t="shared" si="131"/>
      </c>
      <c r="AH221" s="205">
        <f t="shared" si="6"/>
      </c>
      <c r="AI221" s="205">
        <f t="shared" si="1151"/>
      </c>
      <c r="AJ221" s="204">
        <f>AVERAGE(AJ216:AJ220)</f>
      </c>
      <c r="AK221" s="204">
        <f>SUM(AK216:AK220)</f>
      </c>
      <c r="AL221" s="204">
        <f>SUM(AL216:AL220)</f>
      </c>
      <c r="AM221" s="204">
        <f>SUM(AM216:AM220)</f>
      </c>
      <c r="AN221" s="204">
        <f>SUM(AN216:AN220)</f>
      </c>
      <c r="AO221" s="218">
        <f>SUM(AO216:AO220)</f>
      </c>
      <c r="AP221" s="204">
        <f>SUM(AP216:AP220)</f>
      </c>
      <c r="AQ221" s="218">
        <f>SUM(AQ216:AQ220)</f>
      </c>
      <c r="AR221" s="218">
        <f>SUM(AR216:AR220)</f>
      </c>
      <c r="AS221" s="204">
        <f>SUM(AS216:AS220)</f>
      </c>
      <c r="AT221" s="204">
        <f>SUM(AT216:AT220)</f>
      </c>
      <c r="AU221" s="204">
        <f>SUM(AU216:AU220)</f>
      </c>
      <c r="AV221" s="209"/>
      <c r="AW221" s="209"/>
      <c r="AX221" s="204">
        <f>SUM(AX216:AX220)</f>
      </c>
    </row>
    <row r="222">
      <c r="A222" s="168"/>
      <c r="B222" s="169" t="s">
        <v>213</v>
      </c>
      <c r="C222" s="170" t="s">
        <v>201</v>
      </c>
      <c r="D222" s="171" t="s">
        <v>180</v>
      </c>
      <c r="E222" s="221" t="s">
        <v>210</v>
      </c>
      <c r="F222" s="178">
        <f>G222+H222+I222</f>
      </c>
      <c r="G222" s="178">
        <v>1590.49</v>
      </c>
      <c r="H222" s="178">
        <v>1113.72</v>
      </c>
      <c r="I222" s="219">
        <v>0</v>
      </c>
      <c r="J222" s="177">
        <v>2</v>
      </c>
      <c r="K222" s="178">
        <v>2870.0199999999895</v>
      </c>
      <c r="L222" s="179">
        <v>0</v>
      </c>
      <c r="M222" s="178">
        <v>0</v>
      </c>
      <c r="N222" s="180">
        <v>0</v>
      </c>
      <c r="O222" s="181">
        <f t="shared" si="48"/>
      </c>
      <c r="P222" s="196"/>
      <c r="Q222" s="182">
        <f t="shared" si="1193"/>
      </c>
      <c r="R222" s="177">
        <f>J222+L222</f>
      </c>
      <c r="S222" s="178">
        <f>K222+M222</f>
      </c>
      <c r="T222" s="183">
        <f t="shared" si="599"/>
      </c>
      <c r="U222" s="183">
        <f t="shared" si="521"/>
      </c>
      <c r="V222" s="183">
        <f t="shared" si="451"/>
      </c>
      <c r="W222" s="184">
        <v>2</v>
      </c>
      <c r="X222" s="183">
        <f t="shared" si="375"/>
      </c>
      <c r="Y222" s="183">
        <f t="shared" si="327"/>
      </c>
      <c r="Z222" s="183">
        <f t="shared" si="94"/>
      </c>
      <c r="AA222" s="183">
        <f t="shared" si="1267"/>
      </c>
      <c r="AB222" s="183">
        <f t="shared" si="1116"/>
      </c>
      <c r="AC222" s="181">
        <f t="shared" si="631"/>
      </c>
      <c r="AD222" s="181">
        <f t="shared" si="553"/>
      </c>
      <c r="AE222" s="181">
        <f t="shared" si="484"/>
      </c>
      <c r="AF222" s="181">
        <f t="shared" si="413"/>
      </c>
      <c r="AG222" s="181">
        <f t="shared" si="131"/>
      </c>
      <c r="AH222" s="181">
        <f t="shared" si="6"/>
      </c>
      <c r="AI222" s="181">
        <f t="shared" si="1151"/>
      </c>
      <c r="AJ222" s="180">
        <v>54</v>
      </c>
      <c r="AK222" s="177">
        <v>21429</v>
      </c>
      <c r="AL222" s="177">
        <v>419</v>
      </c>
      <c r="AM222" s="177">
        <v>457</v>
      </c>
      <c r="AN222" s="177">
        <v>89</v>
      </c>
      <c r="AO222" s="189">
        <v>14</v>
      </c>
      <c r="AP222" s="177">
        <v>54</v>
      </c>
      <c r="AQ222" s="179">
        <v>65</v>
      </c>
      <c r="AR222" s="189">
        <v>4</v>
      </c>
      <c r="AS222" s="177">
        <v>5</v>
      </c>
      <c r="AT222" s="177">
        <v>0</v>
      </c>
      <c r="AU222" s="177">
        <v>11</v>
      </c>
      <c r="AV222" s="190"/>
      <c r="AW222" s="190"/>
      <c r="AX222" s="191">
        <f>COUNT(AU222)</f>
      </c>
    </row>
    <row r="223">
      <c r="A223" s="168"/>
      <c r="B223" s="202" t="s">
        <v>186</v>
      </c>
      <c r="C223" s="202"/>
      <c r="D223" s="202"/>
      <c r="E223" s="202"/>
      <c r="F223" s="203">
        <f>SUM(F222)</f>
      </c>
      <c r="G223" s="203">
        <f>SUM(G222)</f>
      </c>
      <c r="H223" s="203">
        <f>SUM(H222)</f>
      </c>
      <c r="I223" s="196">
        <f>SUM(I222)</f>
      </c>
      <c r="J223" s="204">
        <f>SUM(J222)</f>
      </c>
      <c r="K223" s="203">
        <f>SUM(K222)</f>
      </c>
      <c r="L223" s="215">
        <f>SUM(L222)</f>
      </c>
      <c r="M223" s="203">
        <f>SUM(M222)</f>
      </c>
      <c r="N223" s="204">
        <f>SUM(N222)</f>
      </c>
      <c r="O223" s="205">
        <f t="shared" si="48"/>
      </c>
      <c r="P223" s="206">
        <f>SUM(P222)</f>
      </c>
      <c r="Q223" s="182">
        <f t="shared" si="1193"/>
      </c>
      <c r="R223" s="204">
        <f>SUM(R222)</f>
      </c>
      <c r="S223" s="203">
        <f>SUM(S222)</f>
      </c>
      <c r="T223" s="207">
        <f t="shared" si="599"/>
      </c>
      <c r="U223" s="207">
        <f t="shared" si="521"/>
      </c>
      <c r="V223" s="207">
        <f t="shared" si="451"/>
      </c>
      <c r="W223" s="208">
        <f>SUM(W222)</f>
      </c>
      <c r="X223" s="207">
        <f t="shared" si="375"/>
      </c>
      <c r="Y223" s="207">
        <f t="shared" si="327"/>
      </c>
      <c r="Z223" s="207">
        <f t="shared" si="94"/>
      </c>
      <c r="AA223" s="207">
        <f t="shared" si="1267"/>
      </c>
      <c r="AB223" s="207">
        <f t="shared" si="1116"/>
      </c>
      <c r="AC223" s="205">
        <f t="shared" si="631"/>
      </c>
      <c r="AD223" s="205">
        <f t="shared" si="553"/>
      </c>
      <c r="AE223" s="205">
        <f t="shared" si="484"/>
      </c>
      <c r="AF223" s="205">
        <f t="shared" si="413"/>
      </c>
      <c r="AG223" s="205">
        <f t="shared" si="131"/>
      </c>
      <c r="AH223" s="205">
        <f t="shared" si="6"/>
      </c>
      <c r="AI223" s="205">
        <f t="shared" si="1151"/>
      </c>
      <c r="AJ223" s="204">
        <f>AVERAGE(AJ222)</f>
      </c>
      <c r="AK223" s="204">
        <f>SUM(AK222)</f>
      </c>
      <c r="AL223" s="204">
        <f>SUM(AL222)</f>
      </c>
      <c r="AM223" s="204">
        <f>SUM(AM222)</f>
      </c>
      <c r="AN223" s="204">
        <f>SUM(AN222)</f>
      </c>
      <c r="AO223" s="204">
        <f>SUM(AO222)</f>
      </c>
      <c r="AP223" s="204">
        <f>SUM(AP222)</f>
      </c>
      <c r="AQ223" s="204">
        <f>SUM(AQ222)</f>
      </c>
      <c r="AR223" s="204">
        <f>SUM(AR222)</f>
      </c>
      <c r="AS223" s="204">
        <f>SUM(AS222)</f>
      </c>
      <c r="AT223" s="204">
        <f>SUM(AT222)</f>
      </c>
      <c r="AU223" s="204">
        <f>SUM(AU222)</f>
      </c>
      <c r="AV223" s="209"/>
      <c r="AW223" s="209"/>
      <c r="AX223" s="204">
        <f>SUM(AX222)</f>
      </c>
    </row>
    <row r="224">
      <c r="A224" s="168"/>
      <c r="B224" s="222" t="s">
        <v>211</v>
      </c>
      <c r="C224" s="222"/>
      <c r="D224" s="222"/>
      <c r="E224" s="222"/>
      <c r="F224" s="223">
        <f>F205+F210+F215+F223+F200+F221</f>
      </c>
      <c r="G224" s="223">
        <f>G223+G221+G215+G210+G205+G200</f>
      </c>
      <c r="H224" s="223">
        <v>2810.3</v>
      </c>
      <c r="I224" s="223">
        <f>I205+I210+I215+I223+I200+I221</f>
      </c>
      <c r="J224" s="224">
        <f>J205+J210+J215+J223+J200+J221</f>
      </c>
      <c r="K224" s="223">
        <f>K205+K210+K215+K223+K200+K221</f>
      </c>
      <c r="L224" s="224">
        <f>L205+L210+L215+L223+L200+L221</f>
      </c>
      <c r="M224" s="223">
        <f>M205+M210+M215+M223+M200+M221</f>
      </c>
      <c r="N224" s="224">
        <f>N205+N210+N215+N223+N200+N221</f>
      </c>
      <c r="O224" s="225">
        <f t="shared" si="48"/>
      </c>
      <c r="P224" s="226">
        <f>P205+P210+P223+P215+P200+P221</f>
      </c>
      <c r="Q224" s="227">
        <f t="shared" si="1193"/>
      </c>
      <c r="R224" s="224">
        <f>R205+R210+R215+R223+R200+R221</f>
      </c>
      <c r="S224" s="223">
        <f>S205+S210+S215+S223+S200+S221</f>
      </c>
      <c r="T224" s="223">
        <f t="shared" si="599"/>
      </c>
      <c r="U224" s="223">
        <f t="shared" si="521"/>
      </c>
      <c r="V224" s="223">
        <f t="shared" si="451"/>
      </c>
      <c r="W224" s="228">
        <f>W205+W210+W215+W223+W200+W221</f>
      </c>
      <c r="X224" s="223">
        <f t="shared" si="375"/>
      </c>
      <c r="Y224" s="223">
        <f t="shared" si="327"/>
      </c>
      <c r="Z224" s="223">
        <f t="shared" si="94"/>
      </c>
      <c r="AA224" s="223">
        <f t="shared" si="1267"/>
      </c>
      <c r="AB224" s="223">
        <f t="shared" si="1116"/>
      </c>
      <c r="AC224" s="225">
        <f t="shared" si="631"/>
      </c>
      <c r="AD224" s="225">
        <f t="shared" si="553"/>
      </c>
      <c r="AE224" s="225">
        <f t="shared" si="484"/>
      </c>
      <c r="AF224" s="225">
        <f t="shared" si="413"/>
      </c>
      <c r="AG224" s="225">
        <f t="shared" si="131"/>
      </c>
      <c r="AH224" s="225">
        <f t="shared" si="6"/>
      </c>
      <c r="AI224" s="225">
        <f t="shared" si="1151"/>
      </c>
      <c r="AJ224" s="224"/>
      <c r="AK224" s="224">
        <f>AK205+AK210+AK215+AK223+AK200+AK221</f>
      </c>
      <c r="AL224" s="224">
        <f>AL205+AL210+AL215+AL223+AL200+AL221</f>
      </c>
      <c r="AM224" s="224">
        <f>AM205+AM210+AM215+AM223+AM200+AM221</f>
      </c>
      <c r="AN224" s="224">
        <f>AN205+AN210+AN215+AN223+AN200+AN221</f>
      </c>
      <c r="AO224" s="224">
        <f>AO205+AO210+AO215+AO223+AO200+AO221</f>
      </c>
      <c r="AP224" s="224">
        <f>AP205+AP210+AP215+AP223+AP200+AP221</f>
      </c>
      <c r="AQ224" s="224">
        <f>AQ205+AQ210+AQ215+AQ223+AQ200+AQ221</f>
      </c>
      <c r="AR224" s="224">
        <f>AR205+AR210+AR215+AR223+AR200+AR221</f>
      </c>
      <c r="AS224" s="224">
        <f>AS205+AS210+AS215+AS223+AS200+AS221</f>
      </c>
      <c r="AT224" s="224">
        <f>AT205+AT210+AT215+AT223+AT200+AT221</f>
      </c>
      <c r="AU224" s="224">
        <f>AU205+AU210+AU215+AU223+AU200+AU221</f>
      </c>
      <c r="AV224" s="229"/>
      <c r="AW224" s="229"/>
      <c r="AX224" s="224">
        <f>AX205+AX210+AX215+AX223+AX200+AX221</f>
      </c>
    </row>
    <row customHeight="true" ht="18.452380952380953" r="225">
      <c r="A225" s="136"/>
      <c r="B225" s="137" t="s">
        <v>120</v>
      </c>
      <c r="C225" s="137"/>
      <c r="D225" s="137"/>
      <c r="E225" s="137"/>
      <c r="F225" s="138" t="s">
        <v>121</v>
      </c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9" t="s">
        <v>122</v>
      </c>
      <c r="AA225" s="139"/>
      <c r="AB225" s="139"/>
      <c r="AC225" s="139"/>
      <c r="AD225" s="139"/>
      <c r="AE225" s="139"/>
      <c r="AF225" s="139"/>
      <c r="AG225" s="139"/>
      <c r="AH225" s="139"/>
      <c r="AI225" s="139"/>
      <c r="AJ225" s="139"/>
      <c r="AK225" s="139"/>
      <c r="AL225" s="139"/>
      <c r="AM225" s="139"/>
      <c r="AN225" s="139"/>
      <c r="AO225" s="139"/>
      <c r="AP225" s="139"/>
      <c r="AQ225" s="139"/>
      <c r="AR225" s="139"/>
      <c r="AS225" s="139"/>
      <c r="AT225" s="139"/>
      <c r="AU225" s="139"/>
      <c r="AV225" s="140" t="s">
        <v>123</v>
      </c>
      <c r="AW225" s="140"/>
      <c r="AX225" s="141" t="s">
        <v>124</v>
      </c>
    </row>
    <row customHeight="true" ht="18.452380952380953" r="226">
      <c r="A226" s="136"/>
      <c r="B226" s="137"/>
      <c r="C226" s="137"/>
      <c r="D226" s="137"/>
      <c r="E226" s="137"/>
      <c r="F226" s="142" t="s">
        <v>125</v>
      </c>
      <c r="G226" s="142"/>
      <c r="H226" s="142"/>
      <c r="I226" s="142"/>
      <c r="J226" s="143" t="s">
        <v>126</v>
      </c>
      <c r="K226" s="143"/>
      <c r="L226" s="143"/>
      <c r="M226" s="143"/>
      <c r="N226" s="143"/>
      <c r="O226" s="143"/>
      <c r="P226" s="143"/>
      <c r="Q226" s="143"/>
      <c r="R226" s="143"/>
      <c r="S226" s="143"/>
      <c r="T226" s="144" t="s">
        <v>127</v>
      </c>
      <c r="U226" s="144"/>
      <c r="V226" s="144"/>
      <c r="W226" s="144"/>
      <c r="X226" s="144"/>
      <c r="Y226" s="144"/>
      <c r="Z226" s="145" t="s">
        <v>128</v>
      </c>
      <c r="AA226" s="145"/>
      <c r="AB226" s="145"/>
      <c r="AC226" s="145"/>
      <c r="AD226" s="145"/>
      <c r="AE226" s="145"/>
      <c r="AF226" s="145"/>
      <c r="AG226" s="145"/>
      <c r="AH226" s="145"/>
      <c r="AI226" s="145"/>
      <c r="AJ226" s="145"/>
      <c r="AK226" s="146" t="s">
        <v>129</v>
      </c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7"/>
      <c r="AW226" s="148"/>
      <c r="AX226" s="141"/>
    </row>
    <row customHeight="true" ht="57.39914021164027" r="227">
      <c r="A227" s="136"/>
      <c r="B227" s="149" t="s">
        <v>130</v>
      </c>
      <c r="C227" s="150" t="s">
        <v>131</v>
      </c>
      <c r="D227" s="151" t="s">
        <v>132</v>
      </c>
      <c r="E227" s="152" t="s">
        <v>133</v>
      </c>
      <c r="F227" s="153" t="s">
        <v>134</v>
      </c>
      <c r="G227" s="142" t="s">
        <v>135</v>
      </c>
      <c r="H227" s="154" t="s">
        <v>136</v>
      </c>
      <c r="I227" s="155" t="s">
        <v>137</v>
      </c>
      <c r="J227" s="156" t="s">
        <v>138</v>
      </c>
      <c r="K227" s="157" t="s">
        <v>139</v>
      </c>
      <c r="L227" s="158" t="s">
        <v>140</v>
      </c>
      <c r="M227" s="157" t="s">
        <v>141</v>
      </c>
      <c r="N227" s="157" t="s">
        <v>142</v>
      </c>
      <c r="O227" s="157" t="s">
        <v>143</v>
      </c>
      <c r="P227" s="159" t="s">
        <v>144</v>
      </c>
      <c r="Q227" s="157" t="s">
        <v>145</v>
      </c>
      <c r="R227" s="156" t="s">
        <v>146</v>
      </c>
      <c r="S227" s="160" t="s">
        <v>147</v>
      </c>
      <c r="T227" s="144" t="s">
        <v>148</v>
      </c>
      <c r="U227" s="144" t="s">
        <v>149</v>
      </c>
      <c r="V227" s="144" t="s">
        <v>150</v>
      </c>
      <c r="W227" s="161" t="s">
        <v>151</v>
      </c>
      <c r="X227" s="144" t="s">
        <v>152</v>
      </c>
      <c r="Y227" s="162" t="s">
        <v>153</v>
      </c>
      <c r="Z227" s="163" t="s">
        <v>154</v>
      </c>
      <c r="AA227" s="164" t="s">
        <v>155</v>
      </c>
      <c r="AB227" s="165" t="s">
        <v>156</v>
      </c>
      <c r="AC227" s="164" t="s">
        <v>157</v>
      </c>
      <c r="AD227" s="164" t="s">
        <v>158</v>
      </c>
      <c r="AE227" s="166" t="s">
        <v>159</v>
      </c>
      <c r="AF227" s="164" t="s">
        <v>160</v>
      </c>
      <c r="AG227" s="164" t="s">
        <v>161</v>
      </c>
      <c r="AH227" s="164" t="s">
        <v>162</v>
      </c>
      <c r="AI227" s="166" t="s">
        <v>163</v>
      </c>
      <c r="AJ227" s="166" t="s">
        <v>164</v>
      </c>
      <c r="AK227" s="146" t="s">
        <v>165</v>
      </c>
      <c r="AL227" s="167" t="s">
        <v>166</v>
      </c>
      <c r="AM227" s="167" t="s">
        <v>167</v>
      </c>
      <c r="AN227" s="167" t="s">
        <v>168</v>
      </c>
      <c r="AO227" s="167" t="s">
        <v>169</v>
      </c>
      <c r="AP227" s="167" t="s">
        <v>170</v>
      </c>
      <c r="AQ227" s="146" t="s">
        <v>171</v>
      </c>
      <c r="AR227" s="146" t="s">
        <v>172</v>
      </c>
      <c r="AS227" s="146" t="s">
        <v>173</v>
      </c>
      <c r="AT227" s="146" t="s">
        <v>174</v>
      </c>
      <c r="AU227" s="146" t="s">
        <v>175</v>
      </c>
      <c r="AV227" s="147"/>
      <c r="AW227" s="148"/>
      <c r="AX227" s="141" t="s">
        <v>176</v>
      </c>
    </row>
    <row r="228">
      <c r="A228" s="168" t="s">
        <v>222</v>
      </c>
      <c r="B228" s="210" t="s">
        <v>213</v>
      </c>
      <c r="C228" s="170" t="s">
        <v>179</v>
      </c>
      <c r="D228" s="171" t="s">
        <v>180</v>
      </c>
      <c r="E228" s="172" t="s">
        <v>181</v>
      </c>
      <c r="F228" s="173">
        <f t="shared" ref="F228:F231" si="195">G228+H228+I228</f>
      </c>
      <c r="G228" s="174">
        <v>982.74</v>
      </c>
      <c r="H228" s="230">
        <v>1284.44</v>
      </c>
      <c r="I228" s="176">
        <v>0</v>
      </c>
      <c r="J228" s="177">
        <v>2</v>
      </c>
      <c r="K228" s="178">
        <v>3429.860000000015</v>
      </c>
      <c r="L228" s="179">
        <v>0</v>
      </c>
      <c r="M228" s="178">
        <v>0</v>
      </c>
      <c r="N228" s="180">
        <v>0</v>
      </c>
      <c r="O228" s="181">
        <f t="shared" ref="O228:O233" si="49">N228/R228</f>
      </c>
      <c r="P228" s="176"/>
      <c r="Q228" s="182">
        <f t="shared" ref="Q228:Q230" si="1194">P228/R228</f>
      </c>
      <c r="R228" s="177">
        <f t="shared" ref="R228:R231" si="845">J228+L228</f>
      </c>
      <c r="S228" s="178">
        <f t="shared" ref="S228:S231" si="995">K228+M228</f>
      </c>
      <c r="T228" s="183">
        <f t="shared" ref="T228:T233" si="600">S228/F228</f>
      </c>
      <c r="U228" s="183">
        <f t="shared" ref="U228:U233" si="522">S228/(F228+(AX228*500)+F228*3%)</f>
      </c>
      <c r="V228" s="183">
        <f t="shared" ref="V228:V233" si="452">S228/R228</f>
      </c>
      <c r="W228" s="184">
        <v>2</v>
      </c>
      <c r="X228" s="183">
        <f t="shared" ref="X228:X233" si="376">F228/W228</f>
      </c>
      <c r="Y228" s="183">
        <f t="shared" ref="Y228:Y233" si="328">F228/R228</f>
      </c>
      <c r="Z228" s="183">
        <f t="shared" ref="Z228:Z233" si="95">F228/AL228</f>
      </c>
      <c r="AA228" s="183">
        <f t="shared" ref="AA228:AA233" si="1268">F228/AK228*1000</f>
      </c>
      <c r="AB228" s="183">
        <f t="shared" ref="AB228:AB233" si="1117">F228/AN228</f>
      </c>
      <c r="AC228" s="181">
        <f t="shared" ref="AC228:AC233" si="632">AL228/AK228</f>
      </c>
      <c r="AD228" s="181">
        <f t="shared" ref="AD228:AD233" si="554">AN228/AM228</f>
      </c>
      <c r="AE228" s="181">
        <f t="shared" ref="AE228:AE233" si="485">AP228/AM228</f>
      </c>
      <c r="AF228" s="181">
        <f t="shared" ref="AF228:AF233" si="414">R228/AP228</f>
      </c>
      <c r="AG228" s="181">
        <f t="shared" ref="AG228:AG233" si="132">AR228/AN228</f>
      </c>
      <c r="AH228" s="181">
        <f t="shared" ref="AH228:AH233" si="7">R228/AR228</f>
      </c>
      <c r="AI228" s="181">
        <f t="shared" ref="AI228:AI233" si="1152">AQ228/AP228</f>
      </c>
      <c r="AJ228" s="180">
        <v>54</v>
      </c>
      <c r="AK228" s="185">
        <v>23706</v>
      </c>
      <c r="AL228" s="187">
        <v>527</v>
      </c>
      <c r="AM228" s="187">
        <v>582</v>
      </c>
      <c r="AN228" s="187">
        <v>100</v>
      </c>
      <c r="AO228" s="232">
        <v>20</v>
      </c>
      <c r="AP228" s="187">
        <v>63</v>
      </c>
      <c r="AQ228" s="188">
        <v>77</v>
      </c>
      <c r="AR228" s="189">
        <v>2</v>
      </c>
      <c r="AS228" s="177">
        <v>5</v>
      </c>
      <c r="AT228" s="177">
        <v>0</v>
      </c>
      <c r="AU228" s="180">
        <v>25</v>
      </c>
      <c r="AV228" s="190"/>
      <c r="AW228" s="190"/>
      <c r="AX228" s="191">
        <f t="shared" ref="AX228:AX231" si="695">COUNT(AU228)</f>
      </c>
    </row>
    <row r="229">
      <c r="A229" s="168"/>
      <c r="B229" s="210" t="s">
        <v>213</v>
      </c>
      <c r="C229" s="192" t="s">
        <v>179</v>
      </c>
      <c r="D229" s="171" t="s">
        <v>180</v>
      </c>
      <c r="E229" s="193" t="s">
        <v>182</v>
      </c>
      <c r="F229" s="194">
        <f t="shared" si="195"/>
      </c>
      <c r="G229" s="237">
        <v>596.17</v>
      </c>
      <c r="H229" s="195">
        <v>1065.75</v>
      </c>
      <c r="I229" s="196">
        <v>0</v>
      </c>
      <c r="J229" s="180">
        <v>6</v>
      </c>
      <c r="K229" s="197">
        <v>11956.25</v>
      </c>
      <c r="L229" s="189">
        <v>0</v>
      </c>
      <c r="M229" s="197">
        <v>0</v>
      </c>
      <c r="N229" s="180">
        <v>0</v>
      </c>
      <c r="O229" s="181">
        <f t="shared" si="49"/>
      </c>
      <c r="P229" s="176"/>
      <c r="Q229" s="182">
        <f t="shared" si="1194"/>
      </c>
      <c r="R229" s="177">
        <f t="shared" si="845"/>
      </c>
      <c r="S229" s="178">
        <f t="shared" si="995"/>
      </c>
      <c r="T229" s="183">
        <f t="shared" si="600"/>
      </c>
      <c r="U229" s="183">
        <f t="shared" si="522"/>
      </c>
      <c r="V229" s="183">
        <f t="shared" si="452"/>
      </c>
      <c r="W229" s="184">
        <v>6</v>
      </c>
      <c r="X229" s="183">
        <f t="shared" si="376"/>
      </c>
      <c r="Y229" s="183">
        <f t="shared" si="328"/>
      </c>
      <c r="Z229" s="183">
        <f t="shared" si="95"/>
      </c>
      <c r="AA229" s="183">
        <f t="shared" si="1268"/>
      </c>
      <c r="AB229" s="183">
        <f t="shared" si="1117"/>
      </c>
      <c r="AC229" s="181">
        <f t="shared" si="632"/>
      </c>
      <c r="AD229" s="181">
        <f t="shared" si="554"/>
      </c>
      <c r="AE229" s="181">
        <f t="shared" si="485"/>
      </c>
      <c r="AF229" s="181">
        <f t="shared" si="414"/>
      </c>
      <c r="AG229" s="181">
        <f t="shared" si="132"/>
      </c>
      <c r="AH229" s="181">
        <f t="shared" si="7"/>
      </c>
      <c r="AI229" s="181">
        <f t="shared" si="1152"/>
      </c>
      <c r="AJ229" s="180">
        <v>55</v>
      </c>
      <c r="AK229" s="177">
        <v>14268</v>
      </c>
      <c r="AL229" s="199">
        <v>164</v>
      </c>
      <c r="AM229" s="199">
        <v>169</v>
      </c>
      <c r="AN229" s="199">
        <v>60</v>
      </c>
      <c r="AO229" s="198">
        <v>13</v>
      </c>
      <c r="AP229" s="231">
        <v>56</v>
      </c>
      <c r="AQ229" s="189">
        <v>42</v>
      </c>
      <c r="AR229" s="189">
        <v>8</v>
      </c>
      <c r="AS229" s="177">
        <v>4</v>
      </c>
      <c r="AT229" s="177">
        <v>0</v>
      </c>
      <c r="AU229" s="180">
        <v>23</v>
      </c>
      <c r="AV229" s="190"/>
      <c r="AW229" s="190"/>
      <c r="AX229" s="191">
        <f t="shared" si="695"/>
      </c>
    </row>
    <row r="230">
      <c r="A230" s="168"/>
      <c r="B230" s="200" t="s">
        <v>217</v>
      </c>
      <c r="C230" s="192" t="s">
        <v>179</v>
      </c>
      <c r="D230" s="171" t="s">
        <v>180</v>
      </c>
      <c r="E230" s="201" t="s">
        <v>184</v>
      </c>
      <c r="F230" s="194">
        <f t="shared" si="195"/>
      </c>
      <c r="G230" s="197">
        <v>392.06</v>
      </c>
      <c r="H230" s="178">
        <v>1031.47</v>
      </c>
      <c r="I230" s="219">
        <v>0</v>
      </c>
      <c r="J230" s="180">
        <v>1</v>
      </c>
      <c r="K230" s="197">
        <v>1304.4199999999837</v>
      </c>
      <c r="L230" s="189">
        <v>1</v>
      </c>
      <c r="M230" s="197">
        <v>5096.5199999999995</v>
      </c>
      <c r="N230" s="180">
        <v>1</v>
      </c>
      <c r="O230" s="181">
        <f t="shared" si="49"/>
      </c>
      <c r="P230" s="176"/>
      <c r="Q230" s="182">
        <f t="shared" si="1194"/>
      </c>
      <c r="R230" s="177">
        <f t="shared" si="845"/>
      </c>
      <c r="S230" s="178">
        <f t="shared" si="995"/>
      </c>
      <c r="T230" s="183">
        <f t="shared" si="600"/>
      </c>
      <c r="U230" s="183">
        <f t="shared" si="522"/>
      </c>
      <c r="V230" s="183">
        <f t="shared" si="452"/>
      </c>
      <c r="W230" s="184">
        <v>2</v>
      </c>
      <c r="X230" s="183">
        <f t="shared" si="376"/>
      </c>
      <c r="Y230" s="183">
        <f t="shared" si="328"/>
      </c>
      <c r="Z230" s="183">
        <f t="shared" si="95"/>
      </c>
      <c r="AA230" s="183">
        <f t="shared" si="1268"/>
      </c>
      <c r="AB230" s="183">
        <f t="shared" si="1117"/>
      </c>
      <c r="AC230" s="181">
        <f t="shared" si="632"/>
      </c>
      <c r="AD230" s="181">
        <f t="shared" si="554"/>
      </c>
      <c r="AE230" s="181">
        <f t="shared" si="485"/>
      </c>
      <c r="AF230" s="181">
        <f t="shared" si="414"/>
      </c>
      <c r="AG230" s="181">
        <f t="shared" si="132"/>
      </c>
      <c r="AH230" s="181">
        <f t="shared" si="7"/>
      </c>
      <c r="AI230" s="181">
        <f t="shared" si="1152"/>
      </c>
      <c r="AJ230" s="180">
        <v>56</v>
      </c>
      <c r="AK230" s="177">
        <v>21191</v>
      </c>
      <c r="AL230" s="177">
        <v>449</v>
      </c>
      <c r="AM230" s="177">
        <v>506</v>
      </c>
      <c r="AN230" s="177">
        <v>81</v>
      </c>
      <c r="AO230" s="189">
        <v>17</v>
      </c>
      <c r="AP230" s="177">
        <v>31</v>
      </c>
      <c r="AQ230" s="189">
        <v>72</v>
      </c>
      <c r="AR230" s="189">
        <v>3</v>
      </c>
      <c r="AS230" s="180">
        <v>5</v>
      </c>
      <c r="AT230" s="180">
        <v>1</v>
      </c>
      <c r="AU230" s="180">
        <v>24</v>
      </c>
      <c r="AV230" s="190"/>
      <c r="AW230" s="190"/>
      <c r="AX230" s="191">
        <f t="shared" si="695"/>
      </c>
    </row>
    <row r="231">
      <c r="A231" s="168"/>
      <c r="B231" s="200" t="s">
        <v>217</v>
      </c>
      <c r="C231" s="192" t="s">
        <v>179</v>
      </c>
      <c r="D231" s="171" t="s">
        <v>180</v>
      </c>
      <c r="E231" s="201" t="s">
        <v>185</v>
      </c>
      <c r="F231" s="194">
        <f t="shared" si="195"/>
      </c>
      <c r="G231" s="197">
        <v>73.43</v>
      </c>
      <c r="H231" s="178">
        <v>379.28</v>
      </c>
      <c r="I231" s="196">
        <v>0</v>
      </c>
      <c r="J231" s="180">
        <v>3</v>
      </c>
      <c r="K231" s="197">
        <v>4683.3399999999965</v>
      </c>
      <c r="L231" s="189">
        <v>0</v>
      </c>
      <c r="M231" s="197">
        <v>0</v>
      </c>
      <c r="N231" s="180">
        <v>1</v>
      </c>
      <c r="O231" s="181">
        <f t="shared" si="49"/>
      </c>
      <c r="P231" s="176"/>
      <c r="Q231" s="182" t="str">
        <v>#DIV/0!</v>
      </c>
      <c r="R231" s="177">
        <f t="shared" si="845"/>
      </c>
      <c r="S231" s="178">
        <f t="shared" si="995"/>
      </c>
      <c r="T231" s="183">
        <f t="shared" si="600"/>
      </c>
      <c r="U231" s="183">
        <f t="shared" si="522"/>
      </c>
      <c r="V231" s="183">
        <f t="shared" si="452"/>
      </c>
      <c r="W231" s="184">
        <v>2</v>
      </c>
      <c r="X231" s="183">
        <f t="shared" si="376"/>
      </c>
      <c r="Y231" s="183">
        <f t="shared" si="328"/>
      </c>
      <c r="Z231" s="183">
        <f t="shared" si="95"/>
      </c>
      <c r="AA231" s="183">
        <f t="shared" si="1268"/>
      </c>
      <c r="AB231" s="183">
        <f t="shared" si="1117"/>
      </c>
      <c r="AC231" s="181">
        <f t="shared" si="632"/>
      </c>
      <c r="AD231" s="181">
        <f t="shared" si="554"/>
      </c>
      <c r="AE231" s="181">
        <f t="shared" si="485"/>
      </c>
      <c r="AF231" s="181">
        <f t="shared" si="414"/>
      </c>
      <c r="AG231" s="181">
        <f t="shared" si="132"/>
      </c>
      <c r="AH231" s="181">
        <f t="shared" si="7"/>
      </c>
      <c r="AI231" s="181">
        <f t="shared" si="1152"/>
      </c>
      <c r="AJ231" s="180">
        <v>57</v>
      </c>
      <c r="AK231" s="177">
        <v>9174</v>
      </c>
      <c r="AL231" s="177">
        <v>206</v>
      </c>
      <c r="AM231" s="177">
        <v>242</v>
      </c>
      <c r="AN231" s="180">
        <v>36</v>
      </c>
      <c r="AO231" s="189">
        <v>3</v>
      </c>
      <c r="AP231" s="177">
        <v>23</v>
      </c>
      <c r="AQ231" s="189">
        <v>32</v>
      </c>
      <c r="AR231" s="189">
        <v>2</v>
      </c>
      <c r="AS231" s="180">
        <v>2</v>
      </c>
      <c r="AT231" s="180">
        <v>2</v>
      </c>
      <c r="AU231" s="180">
        <v>18</v>
      </c>
      <c r="AV231" s="190"/>
      <c r="AW231" s="190"/>
      <c r="AX231" s="191">
        <f t="shared" si="695"/>
      </c>
    </row>
    <row r="232">
      <c r="A232" s="168"/>
      <c r="B232" s="202" t="s">
        <v>186</v>
      </c>
      <c r="C232" s="202"/>
      <c r="D232" s="202"/>
      <c r="E232" s="202"/>
      <c r="F232" s="203">
        <f>SUM(F228:F231)</f>
      </c>
      <c r="G232" s="203">
        <f>SUM(G228:G231)</f>
      </c>
      <c r="H232" s="203">
        <f>SUM(H228:H231)</f>
      </c>
      <c r="I232" s="196">
        <f>SUM(I228:I231)</f>
      </c>
      <c r="J232" s="204">
        <f>SUM(J228:J231)</f>
      </c>
      <c r="K232" s="203">
        <f>SUM(K228:K231)</f>
      </c>
      <c r="L232" s="203">
        <f>SUM(L228:L231)</f>
      </c>
      <c r="M232" s="203">
        <f>SUM(M228:M231)</f>
      </c>
      <c r="N232" s="204">
        <f>SUM(N228:N231)</f>
      </c>
      <c r="O232" s="205">
        <f t="shared" si="49"/>
      </c>
      <c r="P232" s="206">
        <f>SUM(P228:P231)</f>
      </c>
      <c r="Q232" s="182">
        <f t="shared" ref="Q232:Q233" si="1195">P232/R232</f>
      </c>
      <c r="R232" s="204">
        <f>SUM(R228:R231)</f>
      </c>
      <c r="S232" s="203">
        <f>SUM(S228:S231)</f>
      </c>
      <c r="T232" s="207">
        <f t="shared" si="600"/>
      </c>
      <c r="U232" s="207">
        <f t="shared" si="522"/>
      </c>
      <c r="V232" s="207">
        <f t="shared" si="452"/>
      </c>
      <c r="W232" s="208">
        <f>SUM(W228:W231)</f>
      </c>
      <c r="X232" s="207">
        <f t="shared" si="376"/>
      </c>
      <c r="Y232" s="207">
        <f t="shared" si="328"/>
      </c>
      <c r="Z232" s="207">
        <f t="shared" si="95"/>
      </c>
      <c r="AA232" s="207">
        <f t="shared" si="1268"/>
      </c>
      <c r="AB232" s="207">
        <f t="shared" si="1117"/>
      </c>
      <c r="AC232" s="205">
        <f t="shared" si="632"/>
      </c>
      <c r="AD232" s="205">
        <f t="shared" si="554"/>
      </c>
      <c r="AE232" s="205">
        <f t="shared" si="485"/>
      </c>
      <c r="AF232" s="205">
        <f t="shared" si="414"/>
      </c>
      <c r="AG232" s="205">
        <f t="shared" si="132"/>
      </c>
      <c r="AH232" s="205">
        <f t="shared" si="7"/>
      </c>
      <c r="AI232" s="205">
        <f t="shared" si="1152"/>
      </c>
      <c r="AJ232" s="204">
        <f>AVERAGE(AJ228:AJ231)</f>
      </c>
      <c r="AK232" s="204">
        <f>SUM(AK228:AK231)</f>
      </c>
      <c r="AL232" s="204">
        <f>SUM(AL228:AL231)</f>
      </c>
      <c r="AM232" s="204">
        <f>SUM(AM228:AM231)</f>
      </c>
      <c r="AN232" s="204">
        <f>SUM(AN228:AN231)</f>
      </c>
      <c r="AO232" s="204">
        <f>SUM(AO228:AO231)</f>
      </c>
      <c r="AP232" s="204">
        <f>SUM(AP228:AP231)</f>
      </c>
      <c r="AQ232" s="204">
        <f>SUM(AQ228:AQ231)</f>
      </c>
      <c r="AR232" s="204">
        <f>SUM(AR228:AR231)</f>
      </c>
      <c r="AS232" s="204">
        <f>SUM(AS228:AS231)</f>
      </c>
      <c r="AT232" s="204">
        <f>SUM(AT228:AT231)</f>
      </c>
      <c r="AU232" s="204">
        <f>SUM(AU228:AU231)</f>
      </c>
      <c r="AV232" s="209"/>
      <c r="AW232" s="209"/>
      <c r="AX232" s="204">
        <f>SUM(AX228:AX231)</f>
      </c>
    </row>
    <row r="233">
      <c r="A233" s="168"/>
      <c r="B233" s="222" t="s">
        <v>211</v>
      </c>
      <c r="C233" s="222"/>
      <c r="D233" s="222"/>
      <c r="E233" s="222"/>
      <c r="F233" s="223">
        <f>F232</f>
      </c>
      <c r="G233" s="223">
        <f>G232</f>
      </c>
      <c r="H233" s="223">
        <f>H232</f>
      </c>
      <c r="I233" s="223">
        <f>I232</f>
      </c>
      <c r="J233" s="223">
        <f>J232</f>
      </c>
      <c r="K233" s="223">
        <f>K232</f>
      </c>
      <c r="L233" s="223">
        <f>L232</f>
      </c>
      <c r="M233" s="223">
        <f>M232</f>
      </c>
      <c r="N233" s="223">
        <f>N232</f>
      </c>
      <c r="O233" s="225">
        <f t="shared" si="49"/>
      </c>
      <c r="P233" s="226">
        <f>P232</f>
      </c>
      <c r="Q233" s="227">
        <f t="shared" si="1195"/>
      </c>
      <c r="R233" s="223">
        <f>R232</f>
      </c>
      <c r="S233" s="223">
        <f>S232</f>
      </c>
      <c r="T233" s="223">
        <f t="shared" si="600"/>
      </c>
      <c r="U233" s="223">
        <f t="shared" si="522"/>
      </c>
      <c r="V233" s="223">
        <f t="shared" si="452"/>
      </c>
      <c r="W233" s="228">
        <f>W232</f>
      </c>
      <c r="X233" s="223">
        <f t="shared" si="376"/>
      </c>
      <c r="Y233" s="223">
        <f t="shared" si="328"/>
      </c>
      <c r="Z233" s="223">
        <f t="shared" si="95"/>
      </c>
      <c r="AA233" s="223">
        <f t="shared" si="1268"/>
      </c>
      <c r="AB233" s="223">
        <f t="shared" si="1117"/>
      </c>
      <c r="AC233" s="225">
        <f t="shared" si="632"/>
      </c>
      <c r="AD233" s="225">
        <f t="shared" si="554"/>
      </c>
      <c r="AE233" s="225">
        <f t="shared" si="485"/>
      </c>
      <c r="AF233" s="225">
        <f t="shared" si="414"/>
      </c>
      <c r="AG233" s="225">
        <f t="shared" si="132"/>
      </c>
      <c r="AH233" s="225">
        <f t="shared" si="7"/>
      </c>
      <c r="AI233" s="225">
        <f t="shared" si="1152"/>
      </c>
      <c r="AJ233" s="224"/>
      <c r="AK233" s="224">
        <f>AK232</f>
      </c>
      <c r="AL233" s="224">
        <f>AL232</f>
      </c>
      <c r="AM233" s="224">
        <f>AM232</f>
      </c>
      <c r="AN233" s="224">
        <f>AN232</f>
      </c>
      <c r="AO233" s="224">
        <f>AO232</f>
      </c>
      <c r="AP233" s="224">
        <f>AP232</f>
      </c>
      <c r="AQ233" s="224">
        <f>AQ232</f>
      </c>
      <c r="AR233" s="224">
        <f>AR232</f>
      </c>
      <c r="AS233" s="224">
        <f>AS232</f>
      </c>
      <c r="AT233" s="224">
        <f>AT232</f>
      </c>
      <c r="AU233" s="224">
        <f>AU232</f>
      </c>
      <c r="AV233" s="229"/>
      <c r="AW233" s="229"/>
      <c r="AX233" s="224">
        <f>AX232</f>
      </c>
    </row>
    <row customHeight="true" ht="16.071428571428573" r="234">
      <c r="A234" s="136"/>
      <c r="B234" s="137" t="s">
        <v>120</v>
      </c>
      <c r="C234" s="137"/>
      <c r="D234" s="137"/>
      <c r="E234" s="137"/>
      <c r="F234" s="138" t="s">
        <v>121</v>
      </c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9" t="s">
        <v>122</v>
      </c>
      <c r="AA234" s="139"/>
      <c r="AB234" s="139"/>
      <c r="AC234" s="139"/>
      <c r="AD234" s="139"/>
      <c r="AE234" s="139"/>
      <c r="AF234" s="139"/>
      <c r="AG234" s="139"/>
      <c r="AH234" s="139"/>
      <c r="AI234" s="139"/>
      <c r="AJ234" s="139"/>
      <c r="AK234" s="139"/>
      <c r="AL234" s="139"/>
      <c r="AM234" s="139"/>
      <c r="AN234" s="139"/>
      <c r="AO234" s="139"/>
      <c r="AP234" s="139"/>
      <c r="AQ234" s="139"/>
      <c r="AR234" s="139"/>
      <c r="AS234" s="139"/>
      <c r="AT234" s="139"/>
      <c r="AU234" s="139"/>
      <c r="AV234" s="140" t="s">
        <v>123</v>
      </c>
      <c r="AW234" s="140"/>
      <c r="AX234" s="141" t="s">
        <v>124</v>
      </c>
    </row>
    <row customHeight="true" ht="16.071428571428573" r="235">
      <c r="A235" s="136"/>
      <c r="B235" s="137"/>
      <c r="C235" s="137"/>
      <c r="D235" s="137"/>
      <c r="E235" s="137"/>
      <c r="F235" s="142" t="s">
        <v>125</v>
      </c>
      <c r="G235" s="142"/>
      <c r="H235" s="142"/>
      <c r="I235" s="142"/>
      <c r="J235" s="143" t="s">
        <v>126</v>
      </c>
      <c r="K235" s="143"/>
      <c r="L235" s="143"/>
      <c r="M235" s="143"/>
      <c r="N235" s="143"/>
      <c r="O235" s="143"/>
      <c r="P235" s="143"/>
      <c r="Q235" s="143"/>
      <c r="R235" s="143"/>
      <c r="S235" s="143"/>
      <c r="T235" s="144" t="s">
        <v>127</v>
      </c>
      <c r="U235" s="144"/>
      <c r="V235" s="144"/>
      <c r="W235" s="144"/>
      <c r="X235" s="144"/>
      <c r="Y235" s="144"/>
      <c r="Z235" s="145" t="s">
        <v>128</v>
      </c>
      <c r="AA235" s="145"/>
      <c r="AB235" s="145"/>
      <c r="AC235" s="145"/>
      <c r="AD235" s="145"/>
      <c r="AE235" s="145"/>
      <c r="AF235" s="145"/>
      <c r="AG235" s="145"/>
      <c r="AH235" s="145"/>
      <c r="AI235" s="145"/>
      <c r="AJ235" s="145"/>
      <c r="AK235" s="146" t="s">
        <v>129</v>
      </c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7"/>
      <c r="AW235" s="148"/>
      <c r="AX235" s="141"/>
    </row>
    <row r="236">
      <c r="A236" s="136"/>
      <c r="B236" s="149" t="s">
        <v>130</v>
      </c>
      <c r="C236" s="150" t="s">
        <v>131</v>
      </c>
      <c r="D236" s="151" t="s">
        <v>132</v>
      </c>
      <c r="E236" s="152" t="s">
        <v>133</v>
      </c>
      <c r="F236" s="153" t="s">
        <v>134</v>
      </c>
      <c r="G236" s="142" t="s">
        <v>135</v>
      </c>
      <c r="H236" s="154" t="s">
        <v>136</v>
      </c>
      <c r="I236" s="155" t="s">
        <v>137</v>
      </c>
      <c r="J236" s="156" t="s">
        <v>138</v>
      </c>
      <c r="K236" s="157" t="s">
        <v>139</v>
      </c>
      <c r="L236" s="158" t="s">
        <v>140</v>
      </c>
      <c r="M236" s="157" t="s">
        <v>141</v>
      </c>
      <c r="N236" s="157" t="s">
        <v>142</v>
      </c>
      <c r="O236" s="157" t="s">
        <v>143</v>
      </c>
      <c r="P236" s="159" t="s">
        <v>144</v>
      </c>
      <c r="Q236" s="157" t="s">
        <v>145</v>
      </c>
      <c r="R236" s="156" t="s">
        <v>146</v>
      </c>
      <c r="S236" s="160" t="s">
        <v>147</v>
      </c>
      <c r="T236" s="144" t="s">
        <v>148</v>
      </c>
      <c r="U236" s="144" t="s">
        <v>149</v>
      </c>
      <c r="V236" s="144" t="s">
        <v>150</v>
      </c>
      <c r="W236" s="161" t="s">
        <v>151</v>
      </c>
      <c r="X236" s="144" t="s">
        <v>152</v>
      </c>
      <c r="Y236" s="162" t="s">
        <v>153</v>
      </c>
      <c r="Z236" s="238" t="s">
        <v>154</v>
      </c>
      <c r="AA236" s="239" t="s">
        <v>155</v>
      </c>
      <c r="AB236" s="240" t="s">
        <v>156</v>
      </c>
      <c r="AC236" s="239" t="s">
        <v>157</v>
      </c>
      <c r="AD236" s="239" t="s">
        <v>158</v>
      </c>
      <c r="AE236" s="166" t="s">
        <v>159</v>
      </c>
      <c r="AF236" s="239" t="s">
        <v>160</v>
      </c>
      <c r="AG236" s="241" t="s">
        <v>161</v>
      </c>
      <c r="AH236" s="241" t="s">
        <v>162</v>
      </c>
      <c r="AI236" s="166" t="s">
        <v>163</v>
      </c>
      <c r="AJ236" s="166" t="s">
        <v>164</v>
      </c>
      <c r="AK236" s="146" t="s">
        <v>165</v>
      </c>
      <c r="AL236" s="167" t="s">
        <v>166</v>
      </c>
      <c r="AM236" s="167" t="s">
        <v>167</v>
      </c>
      <c r="AN236" s="167" t="s">
        <v>168</v>
      </c>
      <c r="AO236" s="167" t="s">
        <v>169</v>
      </c>
      <c r="AP236" s="167" t="s">
        <v>170</v>
      </c>
      <c r="AQ236" s="146" t="s">
        <v>171</v>
      </c>
      <c r="AR236" s="146" t="s">
        <v>172</v>
      </c>
      <c r="AS236" s="146" t="s">
        <v>173</v>
      </c>
      <c r="AT236" s="146" t="s">
        <v>174</v>
      </c>
      <c r="AU236" s="146" t="s">
        <v>175</v>
      </c>
      <c r="AV236" s="147"/>
      <c r="AW236" s="148"/>
      <c r="AX236" s="141" t="s">
        <v>176</v>
      </c>
    </row>
    <row r="237">
      <c r="A237" s="168" t="s">
        <v>222</v>
      </c>
      <c r="B237" s="210" t="s">
        <v>218</v>
      </c>
      <c r="C237" s="170" t="s">
        <v>179</v>
      </c>
      <c r="D237" s="211" t="s">
        <v>220</v>
      </c>
      <c r="E237" s="212" t="s">
        <v>189</v>
      </c>
      <c r="F237" s="178">
        <f t="shared" ref="F237:F240" si="196">G237+H237+I237</f>
      </c>
      <c r="G237" s="216">
        <v>788.21</v>
      </c>
      <c r="H237" s="178">
        <v>1474.78</v>
      </c>
      <c r="I237" s="236">
        <v>0</v>
      </c>
      <c r="J237" s="180">
        <v>3</v>
      </c>
      <c r="K237" s="197">
        <v>7368.380000000001</v>
      </c>
      <c r="L237" s="189">
        <v>1</v>
      </c>
      <c r="M237" s="197">
        <v>3989.7</v>
      </c>
      <c r="N237" s="180">
        <v>1</v>
      </c>
      <c r="O237" s="181">
        <f t="shared" ref="O237:O259" si="50">N237/R237</f>
      </c>
      <c r="P237" s="176"/>
      <c r="Q237" s="182">
        <f t="shared" ref="Q237:Q259" si="1196">P237/R237</f>
      </c>
      <c r="R237" s="177">
        <f t="shared" ref="R237:R240" si="846">J237+L237</f>
      </c>
      <c r="S237" s="178">
        <f t="shared" ref="S237:S240" si="996">K237+M237</f>
      </c>
      <c r="T237" s="183">
        <f t="shared" ref="T237:T259" si="601">S237/F237</f>
      </c>
      <c r="U237" s="183">
        <f t="shared" ref="U237:U259" si="523">S237/(F237+(AX237*500)+F237*3%)</f>
      </c>
      <c r="V237" s="183">
        <f t="shared" ref="V237:V259" si="453">S237/R237</f>
      </c>
      <c r="W237" s="184">
        <v>0</v>
      </c>
      <c r="X237" s="183">
        <f t="shared" ref="X237:X259" si="377">F237/W237</f>
      </c>
      <c r="Y237" s="183">
        <f t="shared" ref="Y237:Y259" si="329">F237/R237</f>
      </c>
      <c r="Z237" s="183">
        <f t="shared" ref="Z237:Z259" si="96">F237/AL237</f>
      </c>
      <c r="AA237" s="183">
        <f t="shared" ref="AA237:AA259" si="1269">F237/AK237*1000</f>
      </c>
      <c r="AB237" s="183">
        <f t="shared" ref="AB237:AB259" si="1118">F237/AN237</f>
      </c>
      <c r="AC237" s="181">
        <f t="shared" ref="AC237:AC259" si="633">AL237/AK237</f>
      </c>
      <c r="AD237" s="181">
        <f t="shared" ref="AD237:AD259" si="555">AN237/AM237</f>
      </c>
      <c r="AE237" s="181">
        <f t="shared" ref="AE237:AE241" si="486">AP237/AM237</f>
      </c>
      <c r="AF237" s="181">
        <f t="shared" ref="AF237:AF241" si="415">R237/AP237</f>
      </c>
      <c r="AG237" s="181">
        <f t="shared" ref="AG237:AG259" si="133">AR237/AN237</f>
      </c>
      <c r="AH237" s="181">
        <f t="shared" ref="AH237:AH259" si="8">R237/AR237</f>
      </c>
      <c r="AI237" s="181">
        <f t="shared" ref="AI237:AI259" si="1153">AQ237/AP237</f>
      </c>
      <c r="AJ237" s="180">
        <v>32</v>
      </c>
      <c r="AK237" s="177">
        <v>26395</v>
      </c>
      <c r="AL237" s="177">
        <v>776</v>
      </c>
      <c r="AM237" s="177">
        <v>851</v>
      </c>
      <c r="AN237" s="177">
        <v>100</v>
      </c>
      <c r="AO237" s="189">
        <v>18</v>
      </c>
      <c r="AP237" s="180">
        <v>58</v>
      </c>
      <c r="AQ237" s="179">
        <v>85</v>
      </c>
      <c r="AR237" s="189">
        <v>4</v>
      </c>
      <c r="AS237" s="180">
        <v>7</v>
      </c>
      <c r="AT237" s="177">
        <v>1</v>
      </c>
      <c r="AU237" s="177">
        <v>27</v>
      </c>
      <c r="AV237" s="190"/>
      <c r="AW237" s="190"/>
      <c r="AX237" s="191">
        <f t="shared" ref="AX237:AX239" si="696">COUNT(AU237)</f>
      </c>
    </row>
    <row r="238">
      <c r="A238" s="168"/>
      <c r="B238" s="210" t="s">
        <v>218</v>
      </c>
      <c r="C238" s="192" t="s">
        <v>179</v>
      </c>
      <c r="D238" s="211" t="s">
        <v>220</v>
      </c>
      <c r="E238" s="212" t="s">
        <v>190</v>
      </c>
      <c r="F238" s="178">
        <f t="shared" si="196"/>
      </c>
      <c r="G238" s="242">
        <v>1623.26</v>
      </c>
      <c r="H238" s="195">
        <v>2485.21</v>
      </c>
      <c r="I238" s="236">
        <v>0</v>
      </c>
      <c r="J238" s="177">
        <v>5</v>
      </c>
      <c r="K238" s="178">
        <v>10521.23</v>
      </c>
      <c r="L238" s="179">
        <v>0</v>
      </c>
      <c r="M238" s="178">
        <v>0</v>
      </c>
      <c r="N238" s="180">
        <v>0</v>
      </c>
      <c r="O238" s="181">
        <f t="shared" si="50"/>
      </c>
      <c r="P238" s="176"/>
      <c r="Q238" s="182">
        <f t="shared" si="1196"/>
      </c>
      <c r="R238" s="177">
        <f t="shared" si="846"/>
      </c>
      <c r="S238" s="178">
        <f t="shared" si="996"/>
      </c>
      <c r="T238" s="183">
        <f t="shared" si="601"/>
      </c>
      <c r="U238" s="183">
        <f t="shared" si="523"/>
      </c>
      <c r="V238" s="183">
        <f t="shared" si="453"/>
      </c>
      <c r="W238" s="184">
        <v>0</v>
      </c>
      <c r="X238" s="183">
        <f t="shared" si="377"/>
      </c>
      <c r="Y238" s="183">
        <f t="shared" si="329"/>
      </c>
      <c r="Z238" s="183">
        <f t="shared" si="96"/>
      </c>
      <c r="AA238" s="183">
        <f t="shared" si="1269"/>
      </c>
      <c r="AB238" s="183">
        <f t="shared" si="1118"/>
      </c>
      <c r="AC238" s="181">
        <f t="shared" si="633"/>
      </c>
      <c r="AD238" s="181">
        <f t="shared" si="555"/>
      </c>
      <c r="AE238" s="181">
        <f t="shared" si="486"/>
      </c>
      <c r="AF238" s="181">
        <f t="shared" si="415"/>
      </c>
      <c r="AG238" s="181">
        <f t="shared" si="133"/>
      </c>
      <c r="AH238" s="181">
        <f t="shared" si="8"/>
      </c>
      <c r="AI238" s="181">
        <f t="shared" si="1153"/>
      </c>
      <c r="AJ238" s="180">
        <v>50</v>
      </c>
      <c r="AK238" s="180">
        <v>43219</v>
      </c>
      <c r="AL238" s="177">
        <v>853</v>
      </c>
      <c r="AM238" s="177">
        <v>949</v>
      </c>
      <c r="AN238" s="177">
        <v>193</v>
      </c>
      <c r="AO238" s="189">
        <v>36</v>
      </c>
      <c r="AP238" s="180">
        <v>89</v>
      </c>
      <c r="AQ238" s="179">
        <v>175</v>
      </c>
      <c r="AR238" s="189">
        <v>6</v>
      </c>
      <c r="AS238" s="180">
        <v>6</v>
      </c>
      <c r="AT238" s="177">
        <v>3</v>
      </c>
      <c r="AU238" s="177">
        <v>48</v>
      </c>
      <c r="AV238" s="190"/>
      <c r="AW238" s="190"/>
      <c r="AX238" s="191">
        <f t="shared" si="696"/>
      </c>
    </row>
    <row r="239">
      <c r="A239" s="168"/>
      <c r="B239" s="210" t="s">
        <v>218</v>
      </c>
      <c r="C239" s="192" t="s">
        <v>179</v>
      </c>
      <c r="D239" s="211" t="s">
        <v>220</v>
      </c>
      <c r="E239" s="212" t="s">
        <v>191</v>
      </c>
      <c r="F239" s="178">
        <f t="shared" si="196"/>
      </c>
      <c r="G239" s="213">
        <v>1962.91</v>
      </c>
      <c r="H239" s="197">
        <v>1512.94</v>
      </c>
      <c r="I239" s="236">
        <v>0</v>
      </c>
      <c r="J239" s="180">
        <v>2</v>
      </c>
      <c r="K239" s="197">
        <v>6216.220000000001</v>
      </c>
      <c r="L239" s="189">
        <v>0</v>
      </c>
      <c r="M239" s="197">
        <v>0</v>
      </c>
      <c r="N239" s="180">
        <v>0</v>
      </c>
      <c r="O239" s="181">
        <f t="shared" si="50"/>
      </c>
      <c r="P239" s="176"/>
      <c r="Q239" s="182">
        <f t="shared" si="1196"/>
      </c>
      <c r="R239" s="177">
        <f t="shared" si="846"/>
      </c>
      <c r="S239" s="178">
        <f t="shared" si="996"/>
      </c>
      <c r="T239" s="183">
        <f t="shared" si="601"/>
      </c>
      <c r="U239" s="183">
        <f t="shared" si="523"/>
      </c>
      <c r="V239" s="183">
        <f t="shared" si="453"/>
      </c>
      <c r="W239" s="184">
        <v>0</v>
      </c>
      <c r="X239" s="183">
        <f t="shared" si="377"/>
      </c>
      <c r="Y239" s="183">
        <f t="shared" si="329"/>
      </c>
      <c r="Z239" s="183">
        <f t="shared" si="96"/>
      </c>
      <c r="AA239" s="183">
        <f t="shared" si="1269"/>
      </c>
      <c r="AB239" s="183">
        <f t="shared" si="1118"/>
      </c>
      <c r="AC239" s="181">
        <f t="shared" si="633"/>
      </c>
      <c r="AD239" s="181">
        <f t="shared" si="555"/>
      </c>
      <c r="AE239" s="181">
        <f t="shared" si="486"/>
      </c>
      <c r="AF239" s="181">
        <f t="shared" si="415"/>
      </c>
      <c r="AG239" s="181">
        <f t="shared" si="133"/>
      </c>
      <c r="AH239" s="181">
        <f t="shared" si="8"/>
      </c>
      <c r="AI239" s="181">
        <f t="shared" si="1153"/>
      </c>
      <c r="AJ239" s="180">
        <v>55</v>
      </c>
      <c r="AK239" s="180">
        <v>25475</v>
      </c>
      <c r="AL239" s="177">
        <v>513</v>
      </c>
      <c r="AM239" s="177">
        <v>586</v>
      </c>
      <c r="AN239" s="177">
        <v>139</v>
      </c>
      <c r="AO239" s="189">
        <v>16</v>
      </c>
      <c r="AP239" s="180">
        <v>59</v>
      </c>
      <c r="AQ239" s="179">
        <v>118</v>
      </c>
      <c r="AR239" s="189">
        <v>5</v>
      </c>
      <c r="AS239" s="180">
        <v>3</v>
      </c>
      <c r="AT239" s="180">
        <v>3</v>
      </c>
      <c r="AU239" s="180">
        <v>25</v>
      </c>
      <c r="AV239" s="190"/>
      <c r="AW239" s="190"/>
      <c r="AX239" s="191">
        <f t="shared" si="696"/>
      </c>
    </row>
    <row r="240">
      <c r="A240" s="168"/>
      <c r="B240" s="210" t="s">
        <v>218</v>
      </c>
      <c r="C240" s="192" t="s">
        <v>179</v>
      </c>
      <c r="D240" s="211" t="s">
        <v>220</v>
      </c>
      <c r="E240" s="212" t="s">
        <v>192</v>
      </c>
      <c r="F240" s="178">
        <f t="shared" si="196"/>
      </c>
      <c r="G240" s="213">
        <v>1292.25</v>
      </c>
      <c r="H240" s="178">
        <v>1389.21</v>
      </c>
      <c r="I240" s="236">
        <v>0</v>
      </c>
      <c r="J240" s="180">
        <v>8</v>
      </c>
      <c r="K240" s="197">
        <v>15204.569999999992</v>
      </c>
      <c r="L240" s="189">
        <v>0</v>
      </c>
      <c r="M240" s="197">
        <v>0</v>
      </c>
      <c r="N240" s="180">
        <v>1</v>
      </c>
      <c r="O240" s="181">
        <f t="shared" si="50"/>
      </c>
      <c r="P240" s="176"/>
      <c r="Q240" s="182">
        <f t="shared" si="1196"/>
      </c>
      <c r="R240" s="177">
        <f t="shared" si="846"/>
      </c>
      <c r="S240" s="178">
        <f t="shared" si="996"/>
      </c>
      <c r="T240" s="183">
        <f t="shared" si="601"/>
      </c>
      <c r="U240" s="183">
        <f t="shared" si="523"/>
      </c>
      <c r="V240" s="183">
        <f t="shared" si="453"/>
      </c>
      <c r="W240" s="184">
        <v>0</v>
      </c>
      <c r="X240" s="183">
        <f t="shared" si="377"/>
      </c>
      <c r="Y240" s="183">
        <f t="shared" si="329"/>
      </c>
      <c r="Z240" s="183">
        <f t="shared" si="96"/>
      </c>
      <c r="AA240" s="183">
        <f t="shared" si="1269"/>
      </c>
      <c r="AB240" s="183">
        <f t="shared" si="1118"/>
      </c>
      <c r="AC240" s="181">
        <f t="shared" si="633"/>
      </c>
      <c r="AD240" s="181">
        <f t="shared" si="555"/>
      </c>
      <c r="AE240" s="181">
        <f t="shared" si="486"/>
      </c>
      <c r="AF240" s="181">
        <f t="shared" si="415"/>
      </c>
      <c r="AG240" s="181">
        <f t="shared" si="133"/>
      </c>
      <c r="AH240" s="181">
        <f t="shared" si="8"/>
      </c>
      <c r="AI240" s="181">
        <f t="shared" si="1153"/>
      </c>
      <c r="AJ240" s="180">
        <v>58</v>
      </c>
      <c r="AK240" s="180">
        <v>119852</v>
      </c>
      <c r="AL240" s="180">
        <v>359</v>
      </c>
      <c r="AM240" s="180">
        <v>396</v>
      </c>
      <c r="AN240" s="180">
        <v>81</v>
      </c>
      <c r="AO240" s="189">
        <v>16</v>
      </c>
      <c r="AP240" s="180">
        <v>45</v>
      </c>
      <c r="AQ240" s="189">
        <v>68</v>
      </c>
      <c r="AR240" s="189">
        <v>9</v>
      </c>
      <c r="AS240" s="180">
        <v>5</v>
      </c>
      <c r="AT240" s="180">
        <v>1</v>
      </c>
      <c r="AU240" s="180">
        <v>14</v>
      </c>
      <c r="AV240" s="190"/>
      <c r="AW240" s="190"/>
      <c r="AX240" s="191">
        <v>0</v>
      </c>
    </row>
    <row r="241">
      <c r="A241" s="168"/>
      <c r="B241" s="202" t="s">
        <v>186</v>
      </c>
      <c r="C241" s="202"/>
      <c r="D241" s="202"/>
      <c r="E241" s="202"/>
      <c r="F241" s="203">
        <f>SUM(F237:F240)</f>
      </c>
      <c r="G241" s="203">
        <f>SUM(G237:G240)</f>
      </c>
      <c r="H241" s="203">
        <f>SUM(H237:H240)</f>
      </c>
      <c r="I241" s="196">
        <f>SUM(I237:I240)</f>
      </c>
      <c r="J241" s="204">
        <f>SUM(J237:J240)</f>
      </c>
      <c r="K241" s="215">
        <f>SUM(K237:K240)</f>
      </c>
      <c r="L241" s="215">
        <f>SUM(L237:L240)</f>
      </c>
      <c r="M241" s="215">
        <f>SUM(M237:M240)</f>
      </c>
      <c r="N241" s="215">
        <f>SUM(N237:N240)</f>
      </c>
      <c r="O241" s="205">
        <f t="shared" si="50"/>
      </c>
      <c r="P241" s="206">
        <f>SUM(P237:P240)</f>
      </c>
      <c r="Q241" s="182">
        <f t="shared" si="1196"/>
      </c>
      <c r="R241" s="204">
        <f>SUM(R237:R240)</f>
      </c>
      <c r="S241" s="203">
        <f>SUM(S237:S240)</f>
      </c>
      <c r="T241" s="207">
        <f t="shared" si="601"/>
      </c>
      <c r="U241" s="207">
        <f t="shared" si="523"/>
      </c>
      <c r="V241" s="207">
        <f t="shared" si="453"/>
      </c>
      <c r="W241" s="208">
        <f>SUM(W237:W240)</f>
      </c>
      <c r="X241" s="207">
        <f t="shared" si="377"/>
      </c>
      <c r="Y241" s="207">
        <f t="shared" si="329"/>
      </c>
      <c r="Z241" s="207">
        <f t="shared" si="96"/>
      </c>
      <c r="AA241" s="207">
        <f t="shared" si="1269"/>
      </c>
      <c r="AB241" s="207">
        <f t="shared" si="1118"/>
      </c>
      <c r="AC241" s="205">
        <f t="shared" si="633"/>
      </c>
      <c r="AD241" s="205">
        <f t="shared" si="555"/>
      </c>
      <c r="AE241" s="205">
        <f t="shared" si="486"/>
      </c>
      <c r="AF241" s="205">
        <f t="shared" si="415"/>
      </c>
      <c r="AG241" s="205">
        <f t="shared" si="133"/>
      </c>
      <c r="AH241" s="205">
        <f t="shared" si="8"/>
      </c>
      <c r="AI241" s="205">
        <f t="shared" si="1153"/>
      </c>
      <c r="AJ241" s="204">
        <f>AVERAGE(AJ237:AJ240)</f>
      </c>
      <c r="AK241" s="204">
        <f>SUM(AK237:AK240)</f>
      </c>
      <c r="AL241" s="204">
        <f>SUM(AL237:AL240)</f>
      </c>
      <c r="AM241" s="204">
        <f>SUM(AM237:AM240)</f>
      </c>
      <c r="AN241" s="204">
        <f>SUM(AN237:AN240)</f>
      </c>
      <c r="AO241" s="204">
        <f>SUM(AO237:AO240)</f>
      </c>
      <c r="AP241" s="204">
        <f>SUM(AP237:AP240)</f>
      </c>
      <c r="AQ241" s="204">
        <f>SUM(AQ237:AQ240)</f>
      </c>
      <c r="AR241" s="204">
        <f>SUM(AR237:AR240)</f>
      </c>
      <c r="AS241" s="204">
        <f>SUM(AS237:AS240)</f>
      </c>
      <c r="AT241" s="204">
        <f>SUM(AT237:AT240)</f>
      </c>
      <c r="AU241" s="204">
        <f>SUM(AU237:AU240)</f>
      </c>
      <c r="AV241" s="209"/>
      <c r="AW241" s="209"/>
      <c r="AX241" s="204">
        <f>SUM(AX237:AX240)</f>
      </c>
    </row>
    <row r="242">
      <c r="A242" s="168"/>
      <c r="B242" s="210" t="s">
        <v>218</v>
      </c>
      <c r="C242" s="170" t="s">
        <v>179</v>
      </c>
      <c r="D242" s="171" t="s">
        <v>188</v>
      </c>
      <c r="E242" s="201" t="s">
        <v>194</v>
      </c>
      <c r="F242" s="178">
        <f t="shared" ref="F242:F246" si="197">G242+H242+I242</f>
      </c>
      <c r="G242" s="216">
        <v>1622.78</v>
      </c>
      <c r="H242" s="178">
        <v>1358.1999999999998</v>
      </c>
      <c r="I242" s="219">
        <v>0</v>
      </c>
      <c r="J242" s="180">
        <v>5</v>
      </c>
      <c r="K242" s="178">
        <v>11087.510000000002</v>
      </c>
      <c r="L242" s="179">
        <v>0</v>
      </c>
      <c r="M242" s="178">
        <v>0</v>
      </c>
      <c r="N242" s="180">
        <v>0</v>
      </c>
      <c r="O242" s="181">
        <f t="shared" si="50"/>
      </c>
      <c r="P242" s="196"/>
      <c r="Q242" s="182">
        <f t="shared" si="1196"/>
      </c>
      <c r="R242" s="177">
        <f t="shared" ref="R242:R246" si="847">J242+L242</f>
      </c>
      <c r="S242" s="178">
        <f t="shared" ref="S242:S246" si="997">K242+M242</f>
      </c>
      <c r="T242" s="183">
        <f t="shared" si="601"/>
      </c>
      <c r="U242" s="183">
        <f t="shared" si="523"/>
      </c>
      <c r="V242" s="183">
        <f t="shared" si="453"/>
      </c>
      <c r="W242" s="184">
        <v>0</v>
      </c>
      <c r="X242" s="183">
        <f t="shared" si="377"/>
      </c>
      <c r="Y242" s="183">
        <f t="shared" si="329"/>
      </c>
      <c r="Z242" s="183">
        <f t="shared" si="96"/>
      </c>
      <c r="AA242" s="183">
        <f t="shared" si="1269"/>
      </c>
      <c r="AB242" s="183">
        <f t="shared" si="1118"/>
      </c>
      <c r="AC242" s="181">
        <f t="shared" si="633"/>
      </c>
      <c r="AD242" s="181">
        <f t="shared" si="555"/>
      </c>
      <c r="AE242" s="181">
        <f>AQ242/AM242</f>
      </c>
      <c r="AF242" s="181">
        <f>R242/AQ242</f>
      </c>
      <c r="AG242" s="181">
        <f t="shared" si="133"/>
      </c>
      <c r="AH242" s="181">
        <f t="shared" si="8"/>
      </c>
      <c r="AI242" s="181">
        <f t="shared" si="1153"/>
      </c>
      <c r="AJ242" s="180">
        <v>62</v>
      </c>
      <c r="AK242" s="177">
        <v>22570</v>
      </c>
      <c r="AL242" s="177">
        <v>370</v>
      </c>
      <c r="AM242" s="177">
        <v>398</v>
      </c>
      <c r="AN242" s="177">
        <v>112</v>
      </c>
      <c r="AO242" s="189">
        <v>26</v>
      </c>
      <c r="AP242" s="189">
        <v>51</v>
      </c>
      <c r="AQ242" s="180">
        <v>89</v>
      </c>
      <c r="AR242" s="189">
        <v>6</v>
      </c>
      <c r="AS242" s="177">
        <v>6</v>
      </c>
      <c r="AT242" s="177">
        <v>2</v>
      </c>
      <c r="AU242" s="177">
        <v>17</v>
      </c>
      <c r="AV242" s="190"/>
      <c r="AW242" s="190"/>
      <c r="AX242" s="191">
        <f t="shared" ref="AX242:AX246" si="697">COUNT(AU242)</f>
      </c>
    </row>
    <row r="243">
      <c r="A243" s="168"/>
      <c r="B243" s="210" t="s">
        <v>218</v>
      </c>
      <c r="C243" s="192" t="s">
        <v>179</v>
      </c>
      <c r="D243" s="171" t="s">
        <v>188</v>
      </c>
      <c r="E243" s="201" t="s">
        <v>195</v>
      </c>
      <c r="F243" s="178">
        <f t="shared" si="197"/>
      </c>
      <c r="G243" s="213">
        <v>1118.25</v>
      </c>
      <c r="H243" s="178">
        <v>1002.81</v>
      </c>
      <c r="I243" s="219">
        <v>0</v>
      </c>
      <c r="J243" s="180">
        <v>4</v>
      </c>
      <c r="K243" s="178">
        <v>9380.659999999996</v>
      </c>
      <c r="L243" s="179">
        <v>0</v>
      </c>
      <c r="M243" s="178">
        <v>0</v>
      </c>
      <c r="N243" s="180">
        <v>2</v>
      </c>
      <c r="O243" s="181">
        <f t="shared" si="50"/>
      </c>
      <c r="P243" s="196"/>
      <c r="Q243" s="182">
        <f t="shared" si="1196"/>
      </c>
      <c r="R243" s="177">
        <f t="shared" si="847"/>
      </c>
      <c r="S243" s="178">
        <f t="shared" si="997"/>
      </c>
      <c r="T243" s="183">
        <f t="shared" si="601"/>
      </c>
      <c r="U243" s="183">
        <f t="shared" si="523"/>
      </c>
      <c r="V243" s="183">
        <f t="shared" si="453"/>
      </c>
      <c r="W243" s="184">
        <v>0</v>
      </c>
      <c r="X243" s="183">
        <f t="shared" si="377"/>
      </c>
      <c r="Y243" s="183">
        <f t="shared" si="329"/>
      </c>
      <c r="Z243" s="183">
        <f t="shared" si="96"/>
      </c>
      <c r="AA243" s="183">
        <f t="shared" si="1269"/>
      </c>
      <c r="AB243" s="183">
        <f t="shared" si="1118"/>
      </c>
      <c r="AC243" s="181">
        <f t="shared" si="633"/>
      </c>
      <c r="AD243" s="181">
        <f t="shared" si="555"/>
      </c>
      <c r="AE243" s="181">
        <f t="shared" ref="AE243:AE259" si="487">AP243/AM243</f>
      </c>
      <c r="AF243" s="181">
        <f t="shared" ref="AF243:AF259" si="416">R243/AP243</f>
      </c>
      <c r="AG243" s="181">
        <f t="shared" si="133"/>
      </c>
      <c r="AH243" s="181">
        <f t="shared" si="8"/>
      </c>
      <c r="AI243" s="181">
        <f t="shared" si="1153"/>
      </c>
      <c r="AJ243" s="180">
        <v>66</v>
      </c>
      <c r="AK243" s="177">
        <v>17207</v>
      </c>
      <c r="AL243" s="177">
        <v>325</v>
      </c>
      <c r="AM243" s="177">
        <v>372</v>
      </c>
      <c r="AN243" s="177">
        <v>79</v>
      </c>
      <c r="AO243" s="189">
        <v>20</v>
      </c>
      <c r="AP243" s="177">
        <v>83</v>
      </c>
      <c r="AQ243" s="179">
        <v>85</v>
      </c>
      <c r="AR243" s="189">
        <v>5</v>
      </c>
      <c r="AS243" s="177">
        <v>6</v>
      </c>
      <c r="AT243" s="177">
        <v>2</v>
      </c>
      <c r="AU243" s="177">
        <v>12</v>
      </c>
      <c r="AV243" s="190"/>
      <c r="AW243" s="190"/>
      <c r="AX243" s="191">
        <f t="shared" si="697"/>
      </c>
    </row>
    <row customHeight="true" ht="18.452380952380953" r="244">
      <c r="A244" s="168"/>
      <c r="B244" s="210" t="s">
        <v>218</v>
      </c>
      <c r="C244" s="192" t="s">
        <v>179</v>
      </c>
      <c r="D244" s="171" t="s">
        <v>188</v>
      </c>
      <c r="E244" s="212" t="s">
        <v>196</v>
      </c>
      <c r="F244" s="178">
        <f t="shared" si="197"/>
      </c>
      <c r="G244" s="213">
        <v>1729.48</v>
      </c>
      <c r="H244" s="197">
        <v>672.45</v>
      </c>
      <c r="I244" s="219">
        <v>0</v>
      </c>
      <c r="J244" s="177">
        <v>6</v>
      </c>
      <c r="K244" s="178">
        <v>13832.559999999998</v>
      </c>
      <c r="L244" s="179">
        <v>0</v>
      </c>
      <c r="M244" s="178">
        <v>0</v>
      </c>
      <c r="N244" s="180">
        <v>2</v>
      </c>
      <c r="O244" s="181">
        <f t="shared" si="50"/>
      </c>
      <c r="P244" s="196"/>
      <c r="Q244" s="182">
        <f t="shared" si="1196"/>
      </c>
      <c r="R244" s="177">
        <f t="shared" si="847"/>
      </c>
      <c r="S244" s="178">
        <f t="shared" si="997"/>
      </c>
      <c r="T244" s="183">
        <f t="shared" si="601"/>
      </c>
      <c r="U244" s="183">
        <f t="shared" si="523"/>
      </c>
      <c r="V244" s="183">
        <f t="shared" si="453"/>
      </c>
      <c r="W244" s="184">
        <v>0</v>
      </c>
      <c r="X244" s="183">
        <f t="shared" si="377"/>
      </c>
      <c r="Y244" s="183">
        <f t="shared" si="329"/>
      </c>
      <c r="Z244" s="183">
        <f t="shared" si="96"/>
      </c>
      <c r="AA244" s="183">
        <f t="shared" si="1269"/>
      </c>
      <c r="AB244" s="183">
        <f t="shared" si="1118"/>
      </c>
      <c r="AC244" s="181">
        <f t="shared" si="633"/>
      </c>
      <c r="AD244" s="181">
        <f t="shared" si="555"/>
      </c>
      <c r="AE244" s="181">
        <f t="shared" si="487"/>
      </c>
      <c r="AF244" s="181">
        <f t="shared" si="416"/>
      </c>
      <c r="AG244" s="181">
        <f t="shared" si="133"/>
      </c>
      <c r="AH244" s="181">
        <f t="shared" si="8"/>
      </c>
      <c r="AI244" s="181">
        <f t="shared" si="1153"/>
      </c>
      <c r="AJ244" s="180">
        <v>67</v>
      </c>
      <c r="AK244" s="177">
        <v>15630</v>
      </c>
      <c r="AL244" s="177">
        <v>322</v>
      </c>
      <c r="AM244" s="177">
        <v>347</v>
      </c>
      <c r="AN244" s="177">
        <v>69</v>
      </c>
      <c r="AO244" s="189">
        <v>20</v>
      </c>
      <c r="AP244" s="177">
        <v>74</v>
      </c>
      <c r="AQ244" s="179">
        <v>62</v>
      </c>
      <c r="AR244" s="189">
        <v>7</v>
      </c>
      <c r="AS244" s="180">
        <v>3</v>
      </c>
      <c r="AT244" s="177">
        <v>1</v>
      </c>
      <c r="AU244" s="177">
        <v>17</v>
      </c>
      <c r="AV244" s="190"/>
      <c r="AW244" s="190"/>
      <c r="AX244" s="191">
        <f t="shared" si="697"/>
      </c>
    </row>
    <row r="245">
      <c r="A245" s="168"/>
      <c r="B245" s="210" t="s">
        <v>218</v>
      </c>
      <c r="C245" s="192" t="s">
        <v>179</v>
      </c>
      <c r="D245" s="171" t="s">
        <v>188</v>
      </c>
      <c r="E245" s="212" t="s">
        <v>197</v>
      </c>
      <c r="F245" s="178">
        <f t="shared" si="197"/>
      </c>
      <c r="G245" s="216">
        <v>1489.59</v>
      </c>
      <c r="H245" s="178">
        <v>449.2</v>
      </c>
      <c r="I245" s="219">
        <v>0</v>
      </c>
      <c r="J245" s="180">
        <v>1</v>
      </c>
      <c r="K245" s="178">
        <v>3815.9600000000064</v>
      </c>
      <c r="L245" s="179">
        <v>1</v>
      </c>
      <c r="M245" s="178">
        <v>5096.520000000001</v>
      </c>
      <c r="N245" s="180">
        <v>0</v>
      </c>
      <c r="O245" s="181">
        <f t="shared" si="50"/>
      </c>
      <c r="P245" s="196"/>
      <c r="Q245" s="182">
        <f t="shared" si="1196"/>
      </c>
      <c r="R245" s="177">
        <f t="shared" si="847"/>
      </c>
      <c r="S245" s="178">
        <f t="shared" si="997"/>
      </c>
      <c r="T245" s="183">
        <f t="shared" si="601"/>
      </c>
      <c r="U245" s="183">
        <f t="shared" si="523"/>
      </c>
      <c r="V245" s="183">
        <f t="shared" si="453"/>
      </c>
      <c r="W245" s="184">
        <v>0</v>
      </c>
      <c r="X245" s="183">
        <f t="shared" si="377"/>
      </c>
      <c r="Y245" s="183">
        <f t="shared" si="329"/>
      </c>
      <c r="Z245" s="183">
        <f t="shared" si="96"/>
      </c>
      <c r="AA245" s="183">
        <f t="shared" si="1269"/>
      </c>
      <c r="AB245" s="183">
        <f t="shared" si="1118"/>
      </c>
      <c r="AC245" s="181">
        <f t="shared" si="633"/>
      </c>
      <c r="AD245" s="181">
        <f t="shared" si="555"/>
      </c>
      <c r="AE245" s="181">
        <f t="shared" si="487"/>
      </c>
      <c r="AF245" s="181">
        <f t="shared" si="416"/>
      </c>
      <c r="AG245" s="181">
        <f t="shared" si="133"/>
      </c>
      <c r="AH245" s="181">
        <f t="shared" si="8"/>
      </c>
      <c r="AI245" s="181">
        <f t="shared" si="1153"/>
      </c>
      <c r="AJ245" s="180">
        <v>68</v>
      </c>
      <c r="AK245" s="177">
        <v>10992</v>
      </c>
      <c r="AL245" s="177">
        <v>268</v>
      </c>
      <c r="AM245" s="177">
        <v>289</v>
      </c>
      <c r="AN245" s="177">
        <v>56</v>
      </c>
      <c r="AO245" s="189">
        <v>21</v>
      </c>
      <c r="AP245" s="177">
        <v>48</v>
      </c>
      <c r="AQ245" s="179">
        <v>64</v>
      </c>
      <c r="AR245" s="189">
        <v>4</v>
      </c>
      <c r="AS245" s="180">
        <v>2</v>
      </c>
      <c r="AT245" s="177">
        <v>1</v>
      </c>
      <c r="AU245" s="177">
        <v>7</v>
      </c>
      <c r="AV245" s="190"/>
      <c r="AW245" s="190"/>
      <c r="AX245" s="191">
        <f t="shared" si="697"/>
      </c>
    </row>
    <row r="246">
      <c r="A246" s="168"/>
      <c r="B246" s="210" t="s">
        <v>218</v>
      </c>
      <c r="C246" s="192" t="s">
        <v>179</v>
      </c>
      <c r="D246" s="171" t="s">
        <v>188</v>
      </c>
      <c r="E246" s="212" t="s">
        <v>199</v>
      </c>
      <c r="F246" s="178">
        <f t="shared" si="197"/>
      </c>
      <c r="G246" s="216">
        <v>1223.65</v>
      </c>
      <c r="H246" s="178">
        <v>500.93</v>
      </c>
      <c r="I246" s="219">
        <v>0</v>
      </c>
      <c r="J246" s="180">
        <v>3</v>
      </c>
      <c r="K246" s="178">
        <v>7091.369999999995</v>
      </c>
      <c r="L246" s="179">
        <v>0</v>
      </c>
      <c r="M246" s="178">
        <v>0</v>
      </c>
      <c r="N246" s="180">
        <v>0</v>
      </c>
      <c r="O246" s="181">
        <f t="shared" si="50"/>
      </c>
      <c r="P246" s="196"/>
      <c r="Q246" s="182">
        <f t="shared" si="1196"/>
      </c>
      <c r="R246" s="177">
        <f t="shared" si="847"/>
      </c>
      <c r="S246" s="178">
        <f t="shared" si="997"/>
      </c>
      <c r="T246" s="183">
        <f t="shared" si="601"/>
      </c>
      <c r="U246" s="183">
        <f t="shared" si="523"/>
      </c>
      <c r="V246" s="183">
        <f t="shared" si="453"/>
      </c>
      <c r="W246" s="184">
        <v>0</v>
      </c>
      <c r="X246" s="183">
        <f t="shared" si="377"/>
      </c>
      <c r="Y246" s="183">
        <f t="shared" si="329"/>
      </c>
      <c r="Z246" s="183">
        <f t="shared" si="96"/>
      </c>
      <c r="AA246" s="183">
        <f t="shared" si="1269"/>
      </c>
      <c r="AB246" s="183">
        <f t="shared" si="1118"/>
      </c>
      <c r="AC246" s="181">
        <f t="shared" si="633"/>
      </c>
      <c r="AD246" s="181">
        <f t="shared" si="555"/>
      </c>
      <c r="AE246" s="181">
        <f t="shared" si="487"/>
      </c>
      <c r="AF246" s="181">
        <f t="shared" si="416"/>
      </c>
      <c r="AG246" s="181">
        <f t="shared" si="133"/>
      </c>
      <c r="AH246" s="181">
        <f t="shared" si="8"/>
      </c>
      <c r="AI246" s="181">
        <f t="shared" si="1153"/>
      </c>
      <c r="AJ246" s="180">
        <v>68</v>
      </c>
      <c r="AK246" s="177">
        <v>10967</v>
      </c>
      <c r="AL246" s="177">
        <v>265</v>
      </c>
      <c r="AM246" s="177">
        <v>290</v>
      </c>
      <c r="AN246" s="177">
        <v>59</v>
      </c>
      <c r="AO246" s="189">
        <v>14</v>
      </c>
      <c r="AP246" s="177">
        <v>60</v>
      </c>
      <c r="AQ246" s="179">
        <v>41</v>
      </c>
      <c r="AR246" s="189">
        <v>4</v>
      </c>
      <c r="AS246" s="177">
        <v>0</v>
      </c>
      <c r="AT246" s="177">
        <v>0</v>
      </c>
      <c r="AU246" s="177">
        <v>8</v>
      </c>
      <c r="AV246" s="190"/>
      <c r="AW246" s="190"/>
      <c r="AX246" s="191">
        <f t="shared" si="697"/>
      </c>
    </row>
    <row r="247">
      <c r="A247" s="168"/>
      <c r="B247" s="202" t="s">
        <v>186</v>
      </c>
      <c r="C247" s="202"/>
      <c r="D247" s="202"/>
      <c r="E247" s="202"/>
      <c r="F247" s="203">
        <f>SUM(F242:F246)</f>
      </c>
      <c r="G247" s="217">
        <f>SUM(G242:G246)</f>
      </c>
      <c r="H247" s="203">
        <f>SUM(H242:H246)</f>
      </c>
      <c r="I247" s="196">
        <f>SUM(I242:I246)</f>
      </c>
      <c r="J247" s="204">
        <f>SUM(J242:J246)</f>
      </c>
      <c r="K247" s="203">
        <f>SUM(K242:K246)</f>
      </c>
      <c r="L247" s="215">
        <f>SUM(L242:L246)</f>
      </c>
      <c r="M247" s="203">
        <f>SUM(M242:M246)</f>
      </c>
      <c r="N247" s="204">
        <f>SUM(N242:N246)</f>
      </c>
      <c r="O247" s="205">
        <f t="shared" si="50"/>
      </c>
      <c r="P247" s="206">
        <f>SUM(P242:P246)</f>
      </c>
      <c r="Q247" s="182">
        <f t="shared" si="1196"/>
      </c>
      <c r="R247" s="204">
        <f>SUM(R242:R246)</f>
      </c>
      <c r="S247" s="203">
        <f>SUM(S242:S246)</f>
      </c>
      <c r="T247" s="207">
        <f t="shared" si="601"/>
      </c>
      <c r="U247" s="207">
        <f t="shared" si="523"/>
      </c>
      <c r="V247" s="207">
        <f t="shared" si="453"/>
      </c>
      <c r="W247" s="208">
        <f>SUM(W242:W246)</f>
      </c>
      <c r="X247" s="207">
        <f t="shared" si="377"/>
      </c>
      <c r="Y247" s="207">
        <f t="shared" si="329"/>
      </c>
      <c r="Z247" s="207">
        <f t="shared" si="96"/>
      </c>
      <c r="AA247" s="207">
        <f t="shared" si="1269"/>
      </c>
      <c r="AB247" s="207">
        <f t="shared" si="1118"/>
      </c>
      <c r="AC247" s="205">
        <f t="shared" si="633"/>
      </c>
      <c r="AD247" s="205">
        <f t="shared" si="555"/>
      </c>
      <c r="AE247" s="205">
        <f t="shared" si="487"/>
      </c>
      <c r="AF247" s="205">
        <f t="shared" si="416"/>
      </c>
      <c r="AG247" s="205">
        <f t="shared" si="133"/>
      </c>
      <c r="AH247" s="205">
        <f t="shared" si="8"/>
      </c>
      <c r="AI247" s="205">
        <f t="shared" si="1153"/>
      </c>
      <c r="AJ247" s="204">
        <f>AVERAGE(AJ242:AJ246)</f>
      </c>
      <c r="AK247" s="204">
        <f>SUM(AK242:AK246)</f>
      </c>
      <c r="AL247" s="204">
        <f>SUM(AL242:AL246)</f>
      </c>
      <c r="AM247" s="204">
        <f>SUM(AM242:AM246)</f>
      </c>
      <c r="AN247" s="204">
        <f>SUM(AN242:AN246)</f>
      </c>
      <c r="AO247" s="218">
        <f>SUM(AO242:AO246)</f>
      </c>
      <c r="AP247" s="204">
        <f>SUM(AP242:AP246)</f>
      </c>
      <c r="AQ247" s="218">
        <f>SUM(AQ242:AQ246)</f>
      </c>
      <c r="AR247" s="218">
        <f>SUM(AR242:AR246)</f>
      </c>
      <c r="AS247" s="204">
        <f>SUM(AS242:AS246)</f>
      </c>
      <c r="AT247" s="204">
        <f>SUM(AT242:AT246)</f>
      </c>
      <c r="AU247" s="204">
        <f>SUM(AU242:AU246)</f>
      </c>
      <c r="AV247" s="209"/>
      <c r="AW247" s="209"/>
      <c r="AX247" s="204">
        <f>SUM(AX242:AX246)</f>
      </c>
    </row>
    <row r="248">
      <c r="A248" s="168"/>
      <c r="B248" s="210" t="s">
        <v>218</v>
      </c>
      <c r="C248" s="192" t="s">
        <v>179</v>
      </c>
      <c r="D248" s="171" t="s">
        <v>193</v>
      </c>
      <c r="E248" s="211" t="s">
        <v>200</v>
      </c>
      <c r="F248" s="178">
        <f t="shared" ref="F248:F252" si="198">G248+H248+I248</f>
      </c>
      <c r="G248" s="213">
        <v>1130.17</v>
      </c>
      <c r="H248" s="178">
        <v>384.94</v>
      </c>
      <c r="I248" s="219">
        <v>0</v>
      </c>
      <c r="J248" s="180">
        <v>0</v>
      </c>
      <c r="K248" s="197">
        <v>0</v>
      </c>
      <c r="L248" s="189">
        <v>0</v>
      </c>
      <c r="M248" s="197">
        <v>0</v>
      </c>
      <c r="N248" s="180">
        <v>0</v>
      </c>
      <c r="O248" s="181">
        <f t="shared" si="50"/>
      </c>
      <c r="P248" s="196"/>
      <c r="Q248" s="182">
        <f t="shared" si="1196"/>
      </c>
      <c r="R248" s="177">
        <f t="shared" ref="R248:R252" si="848">J248+L248</f>
      </c>
      <c r="S248" s="178">
        <f t="shared" ref="S248:S252" si="998">K248+M248</f>
      </c>
      <c r="T248" s="183">
        <f t="shared" si="601"/>
      </c>
      <c r="U248" s="183">
        <f t="shared" si="523"/>
      </c>
      <c r="V248" s="183">
        <f t="shared" si="453"/>
      </c>
      <c r="W248" s="184">
        <v>0</v>
      </c>
      <c r="X248" s="183">
        <f t="shared" si="377"/>
      </c>
      <c r="Y248" s="183">
        <f t="shared" si="329"/>
      </c>
      <c r="Z248" s="183">
        <f t="shared" si="96"/>
      </c>
      <c r="AA248" s="183">
        <f t="shared" si="1269"/>
      </c>
      <c r="AB248" s="183">
        <f t="shared" si="1118"/>
      </c>
      <c r="AC248" s="181">
        <f t="shared" si="633"/>
      </c>
      <c r="AD248" s="181">
        <f t="shared" si="555"/>
      </c>
      <c r="AE248" s="181">
        <f t="shared" si="487"/>
      </c>
      <c r="AF248" s="181">
        <f t="shared" si="416"/>
      </c>
      <c r="AG248" s="181">
        <f t="shared" si="133"/>
      </c>
      <c r="AH248" s="181">
        <f t="shared" si="8"/>
      </c>
      <c r="AI248" s="181">
        <f t="shared" si="1153"/>
      </c>
      <c r="AJ248" s="180">
        <v>67</v>
      </c>
      <c r="AK248" s="177">
        <v>9921</v>
      </c>
      <c r="AL248" s="177">
        <v>226</v>
      </c>
      <c r="AM248" s="177">
        <v>243</v>
      </c>
      <c r="AN248" s="177">
        <v>54</v>
      </c>
      <c r="AO248" s="189">
        <v>13</v>
      </c>
      <c r="AP248" s="180">
        <v>39</v>
      </c>
      <c r="AQ248" s="179">
        <v>41</v>
      </c>
      <c r="AR248" s="189">
        <v>0</v>
      </c>
      <c r="AS248" s="177">
        <v>6</v>
      </c>
      <c r="AT248" s="177">
        <v>1</v>
      </c>
      <c r="AU248" s="177">
        <v>2</v>
      </c>
      <c r="AV248" s="190"/>
      <c r="AW248" s="190"/>
      <c r="AX248" s="191">
        <f t="shared" ref="AX248:AX252" si="698">COUNT(AU248)</f>
      </c>
    </row>
    <row r="249">
      <c r="A249" s="168"/>
      <c r="B249" s="210" t="s">
        <v>213</v>
      </c>
      <c r="C249" s="192" t="s">
        <v>179</v>
      </c>
      <c r="D249" s="171" t="s">
        <v>193</v>
      </c>
      <c r="E249" s="211" t="s">
        <v>202</v>
      </c>
      <c r="F249" s="195">
        <f t="shared" si="198"/>
      </c>
      <c r="G249" s="178">
        <v>912.51</v>
      </c>
      <c r="H249" s="178">
        <v>352.37</v>
      </c>
      <c r="I249" s="219">
        <v>0</v>
      </c>
      <c r="J249" s="177">
        <v>0</v>
      </c>
      <c r="K249" s="178">
        <v>0</v>
      </c>
      <c r="L249" s="179">
        <v>1</v>
      </c>
      <c r="M249" s="178">
        <v>6216.209999999999</v>
      </c>
      <c r="N249" s="180">
        <v>0</v>
      </c>
      <c r="O249" s="181">
        <f t="shared" si="50"/>
      </c>
      <c r="P249" s="196"/>
      <c r="Q249" s="182">
        <f t="shared" si="1196"/>
      </c>
      <c r="R249" s="177">
        <f t="shared" si="848"/>
      </c>
      <c r="S249" s="178">
        <f t="shared" si="998"/>
      </c>
      <c r="T249" s="183">
        <f t="shared" si="601"/>
      </c>
      <c r="U249" s="183">
        <f t="shared" si="523"/>
      </c>
      <c r="V249" s="183">
        <f t="shared" si="453"/>
      </c>
      <c r="W249" s="184">
        <v>0</v>
      </c>
      <c r="X249" s="183">
        <f t="shared" si="377"/>
      </c>
      <c r="Y249" s="183">
        <f t="shared" si="329"/>
      </c>
      <c r="Z249" s="183">
        <f t="shared" si="96"/>
      </c>
      <c r="AA249" s="183">
        <f t="shared" si="1269"/>
      </c>
      <c r="AB249" s="183">
        <f t="shared" si="1118"/>
      </c>
      <c r="AC249" s="181">
        <f t="shared" si="633"/>
      </c>
      <c r="AD249" s="181">
        <f t="shared" si="555"/>
      </c>
      <c r="AE249" s="181">
        <f t="shared" si="487"/>
      </c>
      <c r="AF249" s="181">
        <f t="shared" si="416"/>
      </c>
      <c r="AG249" s="181">
        <f t="shared" si="133"/>
      </c>
      <c r="AH249" s="181">
        <f t="shared" si="8"/>
      </c>
      <c r="AI249" s="181">
        <f t="shared" si="1153"/>
      </c>
      <c r="AJ249" s="180">
        <v>50</v>
      </c>
      <c r="AK249" s="180">
        <v>10690</v>
      </c>
      <c r="AL249" s="177">
        <v>234</v>
      </c>
      <c r="AM249" s="177">
        <v>251</v>
      </c>
      <c r="AN249" s="177">
        <v>42</v>
      </c>
      <c r="AO249" s="189">
        <v>11</v>
      </c>
      <c r="AP249" s="180">
        <v>42</v>
      </c>
      <c r="AQ249" s="189">
        <v>40</v>
      </c>
      <c r="AR249" s="189">
        <v>1</v>
      </c>
      <c r="AS249" s="177">
        <v>1</v>
      </c>
      <c r="AT249" s="177">
        <v>2</v>
      </c>
      <c r="AU249" s="177">
        <v>3</v>
      </c>
      <c r="AV249" s="190"/>
      <c r="AW249" s="190"/>
      <c r="AX249" s="191">
        <f t="shared" si="698"/>
      </c>
    </row>
    <row customHeight="true" ht="18.452380952380953" r="250">
      <c r="A250" s="168"/>
      <c r="B250" s="210" t="s">
        <v>213</v>
      </c>
      <c r="C250" s="170" t="s">
        <v>201</v>
      </c>
      <c r="D250" s="171" t="s">
        <v>193</v>
      </c>
      <c r="E250" s="211" t="s">
        <v>203</v>
      </c>
      <c r="F250" s="178">
        <f t="shared" si="198"/>
      </c>
      <c r="G250" s="178">
        <v>1119.1</v>
      </c>
      <c r="H250" s="178">
        <v>409.56</v>
      </c>
      <c r="I250" s="219">
        <v>0</v>
      </c>
      <c r="J250" s="177">
        <v>5</v>
      </c>
      <c r="K250" s="178">
        <v>12342.339999999997</v>
      </c>
      <c r="L250" s="179">
        <v>0</v>
      </c>
      <c r="M250" s="178">
        <v>0</v>
      </c>
      <c r="N250" s="180">
        <v>0</v>
      </c>
      <c r="O250" s="181">
        <f t="shared" si="50"/>
      </c>
      <c r="P250" s="196"/>
      <c r="Q250" s="182">
        <f t="shared" si="1196"/>
      </c>
      <c r="R250" s="177">
        <f t="shared" si="848"/>
      </c>
      <c r="S250" s="178">
        <f t="shared" si="998"/>
      </c>
      <c r="T250" s="183">
        <f t="shared" si="601"/>
      </c>
      <c r="U250" s="183">
        <f t="shared" si="523"/>
      </c>
      <c r="V250" s="183">
        <f t="shared" si="453"/>
      </c>
      <c r="W250" s="184">
        <v>0</v>
      </c>
      <c r="X250" s="183">
        <f t="shared" si="377"/>
      </c>
      <c r="Y250" s="183">
        <f t="shared" si="329"/>
      </c>
      <c r="Z250" s="183">
        <f t="shared" si="96"/>
      </c>
      <c r="AA250" s="183">
        <f t="shared" si="1269"/>
      </c>
      <c r="AB250" s="183">
        <f t="shared" si="1118"/>
      </c>
      <c r="AC250" s="181">
        <f t="shared" si="633"/>
      </c>
      <c r="AD250" s="181">
        <f t="shared" si="555"/>
      </c>
      <c r="AE250" s="181">
        <f t="shared" si="487"/>
      </c>
      <c r="AF250" s="181">
        <f t="shared" si="416"/>
      </c>
      <c r="AG250" s="181">
        <f t="shared" si="133"/>
      </c>
      <c r="AH250" s="181">
        <f t="shared" si="8"/>
      </c>
      <c r="AI250" s="181">
        <f t="shared" si="1153"/>
      </c>
      <c r="AJ250" s="180">
        <v>63</v>
      </c>
      <c r="AK250" s="177">
        <v>8971</v>
      </c>
      <c r="AL250" s="177">
        <v>181</v>
      </c>
      <c r="AM250" s="177">
        <v>200</v>
      </c>
      <c r="AN250" s="177">
        <v>51</v>
      </c>
      <c r="AO250" s="189">
        <v>18</v>
      </c>
      <c r="AP250" s="177">
        <v>96</v>
      </c>
      <c r="AQ250" s="179">
        <v>51</v>
      </c>
      <c r="AR250" s="189">
        <v>6</v>
      </c>
      <c r="AS250" s="177">
        <v>2</v>
      </c>
      <c r="AT250" s="177">
        <v>1</v>
      </c>
      <c r="AU250" s="177">
        <v>4</v>
      </c>
      <c r="AV250" s="190"/>
      <c r="AW250" s="190"/>
      <c r="AX250" s="191">
        <f t="shared" si="698"/>
      </c>
    </row>
    <row r="251">
      <c r="A251" s="168"/>
      <c r="B251" s="210" t="s">
        <v>213</v>
      </c>
      <c r="C251" s="170" t="s">
        <v>201</v>
      </c>
      <c r="D251" s="171" t="s">
        <v>193</v>
      </c>
      <c r="E251" s="220" t="s">
        <v>205</v>
      </c>
      <c r="F251" s="178">
        <f t="shared" si="198"/>
      </c>
      <c r="G251" s="178">
        <v>957.28</v>
      </c>
      <c r="H251" s="178">
        <v>412.45</v>
      </c>
      <c r="I251" s="219">
        <v>0</v>
      </c>
      <c r="J251" s="177">
        <v>1</v>
      </c>
      <c r="K251" s="178">
        <v>2316.37000000001</v>
      </c>
      <c r="L251" s="179">
        <v>0</v>
      </c>
      <c r="M251" s="178">
        <v>0</v>
      </c>
      <c r="N251" s="180">
        <v>0</v>
      </c>
      <c r="O251" s="181">
        <f t="shared" si="50"/>
      </c>
      <c r="P251" s="196"/>
      <c r="Q251" s="182">
        <f t="shared" si="1196"/>
      </c>
      <c r="R251" s="177">
        <f t="shared" si="848"/>
      </c>
      <c r="S251" s="178">
        <f t="shared" si="998"/>
      </c>
      <c r="T251" s="183">
        <f t="shared" si="601"/>
      </c>
      <c r="U251" s="183">
        <f t="shared" si="523"/>
      </c>
      <c r="V251" s="183">
        <f t="shared" si="453"/>
      </c>
      <c r="W251" s="184">
        <v>0</v>
      </c>
      <c r="X251" s="183">
        <f t="shared" si="377"/>
      </c>
      <c r="Y251" s="183">
        <f t="shared" si="329"/>
      </c>
      <c r="Z251" s="183">
        <f t="shared" si="96"/>
      </c>
      <c r="AA251" s="183">
        <f t="shared" si="1269"/>
      </c>
      <c r="AB251" s="183">
        <f t="shared" si="1118"/>
      </c>
      <c r="AC251" s="181">
        <f t="shared" si="633"/>
      </c>
      <c r="AD251" s="181">
        <f t="shared" si="555"/>
      </c>
      <c r="AE251" s="181">
        <f t="shared" si="487"/>
      </c>
      <c r="AF251" s="181">
        <f t="shared" si="416"/>
      </c>
      <c r="AG251" s="181">
        <f t="shared" si="133"/>
      </c>
      <c r="AH251" s="181">
        <f t="shared" si="8"/>
      </c>
      <c r="AI251" s="181">
        <f t="shared" si="1153"/>
      </c>
      <c r="AJ251" s="180">
        <v>71</v>
      </c>
      <c r="AK251" s="233">
        <v>8463</v>
      </c>
      <c r="AL251" s="233">
        <v>163</v>
      </c>
      <c r="AM251" s="233">
        <v>187</v>
      </c>
      <c r="AN251" s="234">
        <v>33</v>
      </c>
      <c r="AO251" s="189">
        <v>13</v>
      </c>
      <c r="AP251" s="177">
        <v>42</v>
      </c>
      <c r="AQ251" s="189">
        <v>32</v>
      </c>
      <c r="AR251" s="189">
        <v>2</v>
      </c>
      <c r="AS251" s="177">
        <v>5</v>
      </c>
      <c r="AT251" s="177">
        <v>0</v>
      </c>
      <c r="AU251" s="177">
        <v>3</v>
      </c>
      <c r="AV251" s="190"/>
      <c r="AW251" s="190"/>
      <c r="AX251" s="191">
        <f t="shared" si="698"/>
      </c>
    </row>
    <row r="252">
      <c r="A252" s="168"/>
      <c r="B252" s="210" t="s">
        <v>213</v>
      </c>
      <c r="C252" s="170" t="s">
        <v>201</v>
      </c>
      <c r="D252" s="171" t="s">
        <v>193</v>
      </c>
      <c r="E252" s="220" t="s">
        <v>206</v>
      </c>
      <c r="F252" s="178">
        <f t="shared" si="198"/>
      </c>
      <c r="G252" s="178">
        <v>786.33</v>
      </c>
      <c r="H252" s="178">
        <v>236.46</v>
      </c>
      <c r="I252" s="219">
        <v>0</v>
      </c>
      <c r="J252" s="177">
        <v>0</v>
      </c>
      <c r="K252" s="178">
        <v>0</v>
      </c>
      <c r="L252" s="179">
        <v>0</v>
      </c>
      <c r="M252" s="178">
        <v>0</v>
      </c>
      <c r="N252" s="180">
        <v>0</v>
      </c>
      <c r="O252" s="181">
        <f t="shared" si="50"/>
      </c>
      <c r="P252" s="196"/>
      <c r="Q252" s="182">
        <f t="shared" si="1196"/>
      </c>
      <c r="R252" s="177">
        <f t="shared" si="848"/>
      </c>
      <c r="S252" s="178">
        <f t="shared" si="998"/>
      </c>
      <c r="T252" s="183">
        <f t="shared" si="601"/>
      </c>
      <c r="U252" s="183">
        <f t="shared" si="523"/>
      </c>
      <c r="V252" s="183">
        <f t="shared" si="453"/>
      </c>
      <c r="W252" s="184">
        <v>0</v>
      </c>
      <c r="X252" s="183">
        <f t="shared" si="377"/>
      </c>
      <c r="Y252" s="183">
        <f t="shared" si="329"/>
      </c>
      <c r="Z252" s="183">
        <f t="shared" si="96"/>
      </c>
      <c r="AA252" s="183">
        <f t="shared" si="1269"/>
      </c>
      <c r="AB252" s="183">
        <f t="shared" si="1118"/>
      </c>
      <c r="AC252" s="181">
        <f t="shared" si="633"/>
      </c>
      <c r="AD252" s="181">
        <f t="shared" si="555"/>
      </c>
      <c r="AE252" s="181">
        <f t="shared" si="487"/>
      </c>
      <c r="AF252" s="181">
        <f t="shared" si="416"/>
      </c>
      <c r="AG252" s="181">
        <f t="shared" si="133"/>
      </c>
      <c r="AH252" s="181">
        <f t="shared" si="8"/>
      </c>
      <c r="AI252" s="181">
        <f t="shared" si="1153"/>
      </c>
      <c r="AJ252" s="180">
        <v>41</v>
      </c>
      <c r="AK252" s="233">
        <v>8716</v>
      </c>
      <c r="AL252" s="233">
        <v>181</v>
      </c>
      <c r="AM252" s="233">
        <v>194</v>
      </c>
      <c r="AN252" s="234">
        <v>18</v>
      </c>
      <c r="AO252" s="189">
        <v>5</v>
      </c>
      <c r="AP252" s="177">
        <v>34</v>
      </c>
      <c r="AQ252" s="189">
        <v>18</v>
      </c>
      <c r="AR252" s="189">
        <v>0</v>
      </c>
      <c r="AS252" s="177">
        <v>3</v>
      </c>
      <c r="AT252" s="177">
        <v>0</v>
      </c>
      <c r="AU252" s="177">
        <v>3</v>
      </c>
      <c r="AV252" s="190"/>
      <c r="AW252" s="190"/>
      <c r="AX252" s="191">
        <f t="shared" si="698"/>
      </c>
    </row>
    <row r="253">
      <c r="A253" s="168"/>
      <c r="B253" s="202" t="s">
        <v>186</v>
      </c>
      <c r="C253" s="202"/>
      <c r="D253" s="202"/>
      <c r="E253" s="202"/>
      <c r="F253" s="203">
        <f>SUM(F248:F252)</f>
      </c>
      <c r="G253" s="203">
        <f>SUM(G248:G252)</f>
      </c>
      <c r="H253" s="203">
        <f>SUM(H248:H252)</f>
      </c>
      <c r="I253" s="196">
        <f>SUM(I248:I252)</f>
      </c>
      <c r="J253" s="204">
        <f>SUM(J248:J252)</f>
      </c>
      <c r="K253" s="203">
        <f>SUM(K248:K252)</f>
      </c>
      <c r="L253" s="215">
        <f>SUM(L248:L252)</f>
      </c>
      <c r="M253" s="203">
        <f>SUM(M248:M252)</f>
      </c>
      <c r="N253" s="204">
        <f>SUM(N248:N252)</f>
      </c>
      <c r="O253" s="205">
        <f t="shared" si="50"/>
      </c>
      <c r="P253" s="206">
        <f>SUM(P248:P252)</f>
      </c>
      <c r="Q253" s="182">
        <f t="shared" si="1196"/>
      </c>
      <c r="R253" s="204">
        <f>SUM(R248:R252)</f>
      </c>
      <c r="S253" s="203">
        <f>SUM(S248:S252)</f>
      </c>
      <c r="T253" s="207">
        <f t="shared" si="601"/>
      </c>
      <c r="U253" s="207">
        <f t="shared" si="523"/>
      </c>
      <c r="V253" s="207">
        <f t="shared" si="453"/>
      </c>
      <c r="W253" s="208">
        <f>SUM(W248:W252)</f>
      </c>
      <c r="X253" s="207">
        <f t="shared" si="377"/>
      </c>
      <c r="Y253" s="207">
        <f t="shared" si="329"/>
      </c>
      <c r="Z253" s="207">
        <f t="shared" si="96"/>
      </c>
      <c r="AA253" s="207">
        <f t="shared" si="1269"/>
      </c>
      <c r="AB253" s="207">
        <f t="shared" si="1118"/>
      </c>
      <c r="AC253" s="205">
        <f t="shared" si="633"/>
      </c>
      <c r="AD253" s="205">
        <f t="shared" si="555"/>
      </c>
      <c r="AE253" s="205">
        <f t="shared" si="487"/>
      </c>
      <c r="AF253" s="205">
        <f t="shared" si="416"/>
      </c>
      <c r="AG253" s="205">
        <f t="shared" si="133"/>
      </c>
      <c r="AH253" s="205">
        <f t="shared" si="8"/>
      </c>
      <c r="AI253" s="205">
        <f t="shared" si="1153"/>
      </c>
      <c r="AJ253" s="204">
        <f>AVERAGE(AJ248:AJ252)</f>
      </c>
      <c r="AK253" s="204">
        <f>SUM(AK248:AK252)</f>
      </c>
      <c r="AL253" s="204">
        <f>SUM(AL248:AL252)</f>
      </c>
      <c r="AM253" s="204">
        <f>SUM(AM248:AM252)</f>
      </c>
      <c r="AN253" s="204">
        <f>SUM(AN248:AN252)</f>
      </c>
      <c r="AO253" s="218">
        <f>SUM(AO248:AO252)</f>
      </c>
      <c r="AP253" s="204">
        <f>SUM(AP248:AP252)</f>
      </c>
      <c r="AQ253" s="218">
        <f>SUM(AQ248:AQ252)</f>
      </c>
      <c r="AR253" s="218">
        <f>SUM(AR248:AR252)</f>
      </c>
      <c r="AS253" s="204">
        <f>SUM(AS248:AS252)</f>
      </c>
      <c r="AT253" s="204">
        <f>SUM(AT248:AT252)</f>
      </c>
      <c r="AU253" s="204">
        <f>SUM(AU248:AU252)</f>
      </c>
      <c r="AV253" s="209"/>
      <c r="AW253" s="209"/>
      <c r="AX253" s="204">
        <f>SUM(AX248:AX252)</f>
      </c>
    </row>
    <row r="254">
      <c r="A254" s="168"/>
      <c r="B254" s="169" t="s">
        <v>213</v>
      </c>
      <c r="C254" s="169" t="s">
        <v>201</v>
      </c>
      <c r="D254" s="171" t="s">
        <v>198</v>
      </c>
      <c r="E254" s="211" t="s">
        <v>207</v>
      </c>
      <c r="F254" s="178">
        <f t="shared" ref="F254:F257" si="199">G254+H254+I254</f>
      </c>
      <c r="G254" s="213">
        <v>1296.08</v>
      </c>
      <c r="H254" s="178">
        <v>365.95</v>
      </c>
      <c r="I254" s="219">
        <v>0</v>
      </c>
      <c r="J254" s="177">
        <v>0</v>
      </c>
      <c r="K254" s="178">
        <v>0</v>
      </c>
      <c r="L254" s="179">
        <v>0</v>
      </c>
      <c r="M254" s="178">
        <v>0</v>
      </c>
      <c r="N254" s="180">
        <v>0</v>
      </c>
      <c r="O254" s="181">
        <f t="shared" si="50"/>
      </c>
      <c r="P254" s="196"/>
      <c r="Q254" s="182">
        <f t="shared" si="1196"/>
      </c>
      <c r="R254" s="177">
        <f t="shared" ref="R254:R257" si="849">J254+L254</f>
      </c>
      <c r="S254" s="178">
        <f t="shared" ref="S254:S257" si="999">K254+M254</f>
      </c>
      <c r="T254" s="183">
        <f t="shared" si="601"/>
      </c>
      <c r="U254" s="183">
        <f t="shared" si="523"/>
      </c>
      <c r="V254" s="183">
        <f t="shared" si="453"/>
      </c>
      <c r="W254" s="184">
        <v>0</v>
      </c>
      <c r="X254" s="183">
        <f t="shared" si="377"/>
      </c>
      <c r="Y254" s="183">
        <f t="shared" si="329"/>
      </c>
      <c r="Z254" s="183">
        <f t="shared" si="96"/>
      </c>
      <c r="AA254" s="183">
        <f t="shared" si="1269"/>
      </c>
      <c r="AB254" s="183">
        <f t="shared" si="1118"/>
      </c>
      <c r="AC254" s="181">
        <f t="shared" si="633"/>
      </c>
      <c r="AD254" s="181">
        <f t="shared" si="555"/>
      </c>
      <c r="AE254" s="181">
        <f t="shared" si="487"/>
      </c>
      <c r="AF254" s="181">
        <f t="shared" si="416"/>
      </c>
      <c r="AG254" s="181">
        <f t="shared" si="133"/>
      </c>
      <c r="AH254" s="181">
        <f t="shared" si="8"/>
      </c>
      <c r="AI254" s="181">
        <f t="shared" si="1153"/>
      </c>
      <c r="AJ254" s="180">
        <v>32</v>
      </c>
      <c r="AK254" s="177">
        <v>10251</v>
      </c>
      <c r="AL254" s="177">
        <v>246</v>
      </c>
      <c r="AM254" s="177">
        <v>280</v>
      </c>
      <c r="AN254" s="177">
        <v>47</v>
      </c>
      <c r="AO254" s="189">
        <v>9</v>
      </c>
      <c r="AP254" s="177">
        <v>38</v>
      </c>
      <c r="AQ254" s="179">
        <v>37</v>
      </c>
      <c r="AR254" s="189">
        <v>0</v>
      </c>
      <c r="AS254" s="177">
        <v>0</v>
      </c>
      <c r="AT254" s="177">
        <v>1</v>
      </c>
      <c r="AU254" s="177">
        <v>2</v>
      </c>
      <c r="AV254" s="190"/>
      <c r="AW254" s="190"/>
      <c r="AX254" s="191">
        <f t="shared" ref="AX254:AX257" si="699">COUNT(AU254)</f>
      </c>
    </row>
    <row r="255">
      <c r="A255" s="168"/>
      <c r="B255" s="169" t="s">
        <v>213</v>
      </c>
      <c r="C255" s="169" t="s">
        <v>201</v>
      </c>
      <c r="D255" s="171" t="s">
        <v>198</v>
      </c>
      <c r="E255" s="220" t="s">
        <v>208</v>
      </c>
      <c r="F255" s="195">
        <f t="shared" si="199"/>
      </c>
      <c r="G255" s="178">
        <v>1348.51</v>
      </c>
      <c r="H255" s="197">
        <v>408.37</v>
      </c>
      <c r="I255" s="219">
        <v>0</v>
      </c>
      <c r="J255" s="177">
        <v>2</v>
      </c>
      <c r="K255" s="178">
        <v>5102.959999999992</v>
      </c>
      <c r="L255" s="179">
        <v>0</v>
      </c>
      <c r="M255" s="178">
        <v>0</v>
      </c>
      <c r="N255" s="180">
        <v>0</v>
      </c>
      <c r="O255" s="181">
        <f t="shared" si="50"/>
      </c>
      <c r="P255" s="196"/>
      <c r="Q255" s="182">
        <f t="shared" si="1196"/>
      </c>
      <c r="R255" s="177">
        <f t="shared" si="849"/>
      </c>
      <c r="S255" s="178">
        <f t="shared" si="999"/>
      </c>
      <c r="T255" s="183">
        <f t="shared" si="601"/>
      </c>
      <c r="U255" s="183">
        <f t="shared" si="523"/>
      </c>
      <c r="V255" s="183">
        <f t="shared" si="453"/>
      </c>
      <c r="W255" s="184">
        <v>1</v>
      </c>
      <c r="X255" s="183">
        <f t="shared" si="377"/>
      </c>
      <c r="Y255" s="183">
        <f t="shared" si="329"/>
      </c>
      <c r="Z255" s="183">
        <f t="shared" si="96"/>
      </c>
      <c r="AA255" s="183">
        <f t="shared" si="1269"/>
      </c>
      <c r="AB255" s="183">
        <f t="shared" si="1118"/>
      </c>
      <c r="AC255" s="181">
        <f t="shared" si="633"/>
      </c>
      <c r="AD255" s="181">
        <f t="shared" si="555"/>
      </c>
      <c r="AE255" s="181">
        <f t="shared" si="487"/>
      </c>
      <c r="AF255" s="181">
        <f t="shared" si="416"/>
      </c>
      <c r="AG255" s="181">
        <f t="shared" si="133"/>
      </c>
      <c r="AH255" s="181">
        <f t="shared" si="8"/>
      </c>
      <c r="AI255" s="181">
        <f t="shared" si="1153"/>
      </c>
      <c r="AJ255" s="180">
        <v>38</v>
      </c>
      <c r="AK255" s="177">
        <v>10106</v>
      </c>
      <c r="AL255" s="177">
        <v>217</v>
      </c>
      <c r="AM255" s="177">
        <v>233</v>
      </c>
      <c r="AN255" s="177">
        <v>52</v>
      </c>
      <c r="AO255" s="189">
        <v>15</v>
      </c>
      <c r="AP255" s="177">
        <v>48</v>
      </c>
      <c r="AQ255" s="179">
        <v>38</v>
      </c>
      <c r="AR255" s="189">
        <v>2</v>
      </c>
      <c r="AS255" s="180">
        <v>2</v>
      </c>
      <c r="AT255" s="177">
        <v>0</v>
      </c>
      <c r="AU255" s="177">
        <v>4</v>
      </c>
      <c r="AV255" s="190"/>
      <c r="AW255" s="190"/>
      <c r="AX255" s="191">
        <f t="shared" si="699"/>
      </c>
    </row>
    <row customHeight="true" ht="18.452380952380953" r="256">
      <c r="A256" s="168"/>
      <c r="B256" s="169" t="s">
        <v>213</v>
      </c>
      <c r="C256" s="169" t="s">
        <v>201</v>
      </c>
      <c r="D256" s="171" t="s">
        <v>198</v>
      </c>
      <c r="E256" s="220" t="s">
        <v>209</v>
      </c>
      <c r="F256" s="178">
        <f t="shared" si="199"/>
      </c>
      <c r="G256" s="178">
        <v>1268.07</v>
      </c>
      <c r="H256" s="178">
        <v>444.88</v>
      </c>
      <c r="I256" s="219">
        <v>0</v>
      </c>
      <c r="J256" s="177">
        <v>6</v>
      </c>
      <c r="K256" s="178">
        <v>11825.650000000009</v>
      </c>
      <c r="L256" s="179">
        <v>0</v>
      </c>
      <c r="M256" s="178">
        <v>0</v>
      </c>
      <c r="N256" s="180">
        <v>1</v>
      </c>
      <c r="O256" s="181">
        <f t="shared" si="50"/>
      </c>
      <c r="P256" s="196"/>
      <c r="Q256" s="182">
        <f t="shared" si="1196"/>
      </c>
      <c r="R256" s="177">
        <f t="shared" si="849"/>
      </c>
      <c r="S256" s="178">
        <f t="shared" si="999"/>
      </c>
      <c r="T256" s="183">
        <f t="shared" si="601"/>
      </c>
      <c r="U256" s="183">
        <f t="shared" si="523"/>
      </c>
      <c r="V256" s="183">
        <f t="shared" si="453"/>
      </c>
      <c r="W256" s="184">
        <v>3</v>
      </c>
      <c r="X256" s="183">
        <f t="shared" si="377"/>
      </c>
      <c r="Y256" s="183">
        <f t="shared" si="329"/>
      </c>
      <c r="Z256" s="183">
        <f t="shared" si="96"/>
      </c>
      <c r="AA256" s="183">
        <f t="shared" si="1269"/>
      </c>
      <c r="AB256" s="183">
        <f t="shared" si="1118"/>
      </c>
      <c r="AC256" s="181">
        <f t="shared" si="633"/>
      </c>
      <c r="AD256" s="181">
        <f t="shared" si="555"/>
      </c>
      <c r="AE256" s="181">
        <f t="shared" si="487"/>
      </c>
      <c r="AF256" s="181">
        <f t="shared" si="416"/>
      </c>
      <c r="AG256" s="181">
        <f t="shared" si="133"/>
      </c>
      <c r="AH256" s="181">
        <f t="shared" si="8"/>
      </c>
      <c r="AI256" s="181">
        <f t="shared" si="1153"/>
      </c>
      <c r="AJ256" s="180">
        <v>44</v>
      </c>
      <c r="AK256" s="177">
        <v>11263</v>
      </c>
      <c r="AL256" s="177">
        <v>248</v>
      </c>
      <c r="AM256" s="177">
        <v>262</v>
      </c>
      <c r="AN256" s="177">
        <v>43</v>
      </c>
      <c r="AO256" s="189">
        <v>14</v>
      </c>
      <c r="AP256" s="177">
        <v>75</v>
      </c>
      <c r="AQ256" s="179">
        <v>38</v>
      </c>
      <c r="AR256" s="189">
        <v>6</v>
      </c>
      <c r="AS256" s="177">
        <v>4</v>
      </c>
      <c r="AT256" s="177">
        <v>1</v>
      </c>
      <c r="AU256" s="177">
        <v>8</v>
      </c>
      <c r="AV256" s="190"/>
      <c r="AW256" s="190"/>
      <c r="AX256" s="191">
        <f t="shared" si="699"/>
      </c>
    </row>
    <row r="257">
      <c r="A257" s="168"/>
      <c r="B257" s="169" t="s">
        <v>213</v>
      </c>
      <c r="C257" s="169" t="s">
        <v>201</v>
      </c>
      <c r="D257" s="171" t="s">
        <v>198</v>
      </c>
      <c r="E257" s="211" t="s">
        <v>210</v>
      </c>
      <c r="F257" s="178">
        <f t="shared" si="199"/>
      </c>
      <c r="G257" s="178">
        <v>692.28</v>
      </c>
      <c r="H257" s="178">
        <v>608.65</v>
      </c>
      <c r="I257" s="219">
        <v>0</v>
      </c>
      <c r="J257" s="177">
        <v>3</v>
      </c>
      <c r="K257" s="178">
        <v>7651.219999999987</v>
      </c>
      <c r="L257" s="179">
        <v>0</v>
      </c>
      <c r="M257" s="178">
        <v>0</v>
      </c>
      <c r="N257" s="180">
        <v>0</v>
      </c>
      <c r="O257" s="181">
        <f t="shared" si="50"/>
      </c>
      <c r="P257" s="196"/>
      <c r="Q257" s="182">
        <f t="shared" si="1196"/>
      </c>
      <c r="R257" s="177">
        <f t="shared" si="849"/>
      </c>
      <c r="S257" s="178">
        <f t="shared" si="999"/>
      </c>
      <c r="T257" s="183">
        <f t="shared" si="601"/>
      </c>
      <c r="U257" s="183">
        <f t="shared" si="523"/>
      </c>
      <c r="V257" s="183">
        <f t="shared" si="453"/>
      </c>
      <c r="W257" s="184">
        <v>3</v>
      </c>
      <c r="X257" s="183">
        <f t="shared" si="377"/>
      </c>
      <c r="Y257" s="183">
        <f t="shared" si="329"/>
      </c>
      <c r="Z257" s="183">
        <f t="shared" si="96"/>
      </c>
      <c r="AA257" s="183">
        <f t="shared" si="1269"/>
      </c>
      <c r="AB257" s="183">
        <f t="shared" si="1118"/>
      </c>
      <c r="AC257" s="181">
        <f t="shared" si="633"/>
      </c>
      <c r="AD257" s="181">
        <f t="shared" si="555"/>
      </c>
      <c r="AE257" s="181">
        <f t="shared" si="487"/>
      </c>
      <c r="AF257" s="181">
        <f t="shared" si="416"/>
      </c>
      <c r="AG257" s="181">
        <f t="shared" si="133"/>
      </c>
      <c r="AH257" s="181">
        <f t="shared" si="8"/>
      </c>
      <c r="AI257" s="181">
        <f t="shared" si="1153"/>
      </c>
      <c r="AJ257" s="180">
        <v>47</v>
      </c>
      <c r="AK257" s="177">
        <v>13401</v>
      </c>
      <c r="AL257" s="177">
        <v>343</v>
      </c>
      <c r="AM257" s="177">
        <v>383</v>
      </c>
      <c r="AN257" s="177">
        <v>52</v>
      </c>
      <c r="AO257" s="189">
        <v>12</v>
      </c>
      <c r="AP257" s="177">
        <v>34</v>
      </c>
      <c r="AQ257" s="179">
        <v>42</v>
      </c>
      <c r="AR257" s="189">
        <v>4</v>
      </c>
      <c r="AS257" s="177">
        <v>4</v>
      </c>
      <c r="AT257" s="177">
        <v>2</v>
      </c>
      <c r="AU257" s="177">
        <v>8</v>
      </c>
      <c r="AV257" s="190"/>
      <c r="AW257" s="190"/>
      <c r="AX257" s="191">
        <f t="shared" si="699"/>
      </c>
    </row>
    <row r="258">
      <c r="A258" s="168"/>
      <c r="B258" s="202" t="s">
        <v>186</v>
      </c>
      <c r="C258" s="202"/>
      <c r="D258" s="202"/>
      <c r="E258" s="202"/>
      <c r="F258" s="203">
        <f>SUM(F254:F257)</f>
      </c>
      <c r="G258" s="203">
        <f>SUM(G254:G257)</f>
      </c>
      <c r="H258" s="203">
        <f>SUM(H254:H257)</f>
      </c>
      <c r="I258" s="196">
        <f>SUM(I254:I257)</f>
      </c>
      <c r="J258" s="204">
        <f>SUM(J254:J257)</f>
      </c>
      <c r="K258" s="203">
        <f>SUM(K254:K257)</f>
      </c>
      <c r="L258" s="215">
        <f>SUM(L254:L257)</f>
      </c>
      <c r="M258" s="203">
        <f>SUM(M254:M257)</f>
      </c>
      <c r="N258" s="204">
        <f>SUM(N254:N257)</f>
      </c>
      <c r="O258" s="205">
        <f t="shared" si="50"/>
      </c>
      <c r="P258" s="206">
        <f>SUM(P254:P257)</f>
      </c>
      <c r="Q258" s="182">
        <f t="shared" si="1196"/>
      </c>
      <c r="R258" s="204">
        <f>SUM(R254:R257)</f>
      </c>
      <c r="S258" s="203">
        <f>SUM(S254:S257)</f>
      </c>
      <c r="T258" s="207">
        <f t="shared" si="601"/>
      </c>
      <c r="U258" s="207">
        <f t="shared" si="523"/>
      </c>
      <c r="V258" s="207">
        <f t="shared" si="453"/>
      </c>
      <c r="W258" s="208">
        <f>SUM(W254:W257)</f>
      </c>
      <c r="X258" s="207">
        <f t="shared" si="377"/>
      </c>
      <c r="Y258" s="207">
        <f t="shared" si="329"/>
      </c>
      <c r="Z258" s="207">
        <f t="shared" si="96"/>
      </c>
      <c r="AA258" s="207">
        <f t="shared" si="1269"/>
      </c>
      <c r="AB258" s="207">
        <f t="shared" si="1118"/>
      </c>
      <c r="AC258" s="205">
        <f t="shared" si="633"/>
      </c>
      <c r="AD258" s="205">
        <f t="shared" si="555"/>
      </c>
      <c r="AE258" s="205">
        <f t="shared" si="487"/>
      </c>
      <c r="AF258" s="205">
        <f t="shared" si="416"/>
      </c>
      <c r="AG258" s="205">
        <f t="shared" si="133"/>
      </c>
      <c r="AH258" s="205">
        <f t="shared" si="8"/>
      </c>
      <c r="AI258" s="205">
        <f t="shared" si="1153"/>
      </c>
      <c r="AJ258" s="204">
        <f>AVERAGE(AJ254:AJ257)</f>
      </c>
      <c r="AK258" s="204">
        <f>SUM(AK254:AK257)</f>
      </c>
      <c r="AL258" s="204">
        <f>SUM(AL254:AL257)</f>
      </c>
      <c r="AM258" s="204">
        <f>SUM(AM254:AM257)</f>
      </c>
      <c r="AN258" s="204">
        <f>SUM(AN254:AN257)</f>
      </c>
      <c r="AO258" s="218">
        <f>SUM(AO254:AO257)</f>
      </c>
      <c r="AP258" s="204">
        <f>SUM(AP254:AP257)</f>
      </c>
      <c r="AQ258" s="218">
        <f>SUM(AQ254:AQ257)</f>
      </c>
      <c r="AR258" s="218">
        <f>SUM(AR254:AR257)</f>
      </c>
      <c r="AS258" s="204">
        <f>SUM(AS254:AS257)</f>
      </c>
      <c r="AT258" s="204">
        <f>SUM(AT254:AT257)</f>
      </c>
      <c r="AU258" s="204">
        <f>SUM(AU254:AU257)</f>
      </c>
      <c r="AV258" s="209"/>
      <c r="AW258" s="209"/>
      <c r="AX258" s="204">
        <f>SUM(AX254:AX257)</f>
      </c>
    </row>
    <row r="259">
      <c r="A259" s="168"/>
      <c r="B259" s="222" t="s">
        <v>211</v>
      </c>
      <c r="C259" s="222"/>
      <c r="D259" s="222"/>
      <c r="E259" s="222"/>
      <c r="F259" s="223">
        <f>F258+F253+F247+F241</f>
      </c>
      <c r="G259" s="223">
        <f>G258+G253+G247+G241</f>
      </c>
      <c r="H259" s="223">
        <f>H258+H253+H247+H241</f>
      </c>
      <c r="I259" s="223">
        <f>I241+I247+I253+I232+I258</f>
      </c>
      <c r="J259" s="223">
        <f>J258+J253+J247+J241</f>
      </c>
      <c r="K259" s="223">
        <f>K258+K253+K247+K241</f>
      </c>
      <c r="L259" s="223">
        <f>L258+L253+L247+L241</f>
      </c>
      <c r="M259" s="223">
        <f>M258+M253+M247+M241</f>
      </c>
      <c r="N259" s="223">
        <f>N258+N253+N247+N241</f>
      </c>
      <c r="O259" s="225">
        <f t="shared" si="50"/>
      </c>
      <c r="P259" s="226">
        <f>P241+P247+P253+P232+P258</f>
      </c>
      <c r="Q259" s="227">
        <f t="shared" si="1196"/>
      </c>
      <c r="R259" s="223">
        <f>R258+R253+R247+R241</f>
      </c>
      <c r="S259" s="223">
        <f>S258+S253+S247+S241</f>
      </c>
      <c r="T259" s="223">
        <f t="shared" si="601"/>
      </c>
      <c r="U259" s="223">
        <f t="shared" si="523"/>
      </c>
      <c r="V259" s="223">
        <f t="shared" si="453"/>
      </c>
      <c r="W259" s="223">
        <f>W258+W253+W247+W241</f>
      </c>
      <c r="X259" s="223">
        <f t="shared" si="377"/>
      </c>
      <c r="Y259" s="223">
        <f t="shared" si="329"/>
      </c>
      <c r="Z259" s="223">
        <f t="shared" si="96"/>
      </c>
      <c r="AA259" s="223">
        <f t="shared" si="1269"/>
      </c>
      <c r="AB259" s="223">
        <f t="shared" si="1118"/>
      </c>
      <c r="AC259" s="225">
        <f t="shared" si="633"/>
      </c>
      <c r="AD259" s="225">
        <f t="shared" si="555"/>
      </c>
      <c r="AE259" s="225">
        <f t="shared" si="487"/>
      </c>
      <c r="AF259" s="225">
        <f t="shared" si="416"/>
      </c>
      <c r="AG259" s="225">
        <f t="shared" si="133"/>
      </c>
      <c r="AH259" s="225">
        <f t="shared" si="8"/>
      </c>
      <c r="AI259" s="225">
        <f t="shared" si="1153"/>
      </c>
      <c r="AJ259" s="224"/>
      <c r="AK259" s="243">
        <f>AK258+AK253+AK247+AK241</f>
      </c>
      <c r="AL259" s="243">
        <f>AL258+AL253+AL247+AL241</f>
      </c>
      <c r="AM259" s="243">
        <f>AM258+AM253+AM247+AM241</f>
      </c>
      <c r="AN259" s="243">
        <f>AN258+AN253+AN247+AN241</f>
      </c>
      <c r="AO259" s="243">
        <f>AO258+AO253+AO247+AO241</f>
      </c>
      <c r="AP259" s="243">
        <f>AP258+AP253+AP247+AP241</f>
      </c>
      <c r="AQ259" s="243">
        <f>AQ258+AQ253+AQ247+AQ241</f>
      </c>
      <c r="AR259" s="243">
        <f>AR258+AR253+AR247+AR241</f>
      </c>
      <c r="AS259" s="243">
        <f>AS258+AS253+AS247+AS241</f>
      </c>
      <c r="AT259" s="243">
        <f>AT258+AT253+AT247+AT241</f>
      </c>
      <c r="AU259" s="243">
        <f>AU258+AU253+AU247+AU241</f>
      </c>
      <c r="AV259" s="229"/>
      <c r="AW259" s="229"/>
      <c r="AX259" s="223">
        <f>AX258+AX253+AX247+AX241</f>
      </c>
    </row>
    <row r="260">
      <c r="A260" s="136"/>
      <c r="B260" s="137" t="s">
        <v>120</v>
      </c>
      <c r="C260" s="137"/>
      <c r="D260" s="137"/>
      <c r="E260" s="137"/>
      <c r="F260" s="138" t="s">
        <v>121</v>
      </c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9" t="s">
        <v>122</v>
      </c>
      <c r="AA260" s="139"/>
      <c r="AB260" s="139"/>
      <c r="AC260" s="139"/>
      <c r="AD260" s="139"/>
      <c r="AE260" s="139"/>
      <c r="AF260" s="139"/>
      <c r="AG260" s="139"/>
      <c r="AH260" s="139"/>
      <c r="AI260" s="139"/>
      <c r="AJ260" s="139"/>
      <c r="AK260" s="139"/>
      <c r="AL260" s="139"/>
      <c r="AM260" s="139"/>
      <c r="AN260" s="139"/>
      <c r="AO260" s="139"/>
      <c r="AP260" s="139"/>
      <c r="AQ260" s="139"/>
      <c r="AR260" s="139"/>
      <c r="AS260" s="139"/>
      <c r="AT260" s="139"/>
      <c r="AU260" s="139"/>
      <c r="AV260" s="140" t="s">
        <v>123</v>
      </c>
      <c r="AW260" s="140"/>
      <c r="AX260" s="141" t="s">
        <v>124</v>
      </c>
    </row>
    <row r="261">
      <c r="A261" s="136"/>
      <c r="B261" s="137"/>
      <c r="C261" s="137"/>
      <c r="D261" s="137"/>
      <c r="E261" s="137"/>
      <c r="F261" s="142" t="s">
        <v>125</v>
      </c>
      <c r="G261" s="142"/>
      <c r="H261" s="142"/>
      <c r="I261" s="142"/>
      <c r="J261" s="143" t="s">
        <v>126</v>
      </c>
      <c r="K261" s="143"/>
      <c r="L261" s="143"/>
      <c r="M261" s="143"/>
      <c r="N261" s="143"/>
      <c r="O261" s="143"/>
      <c r="P261" s="143"/>
      <c r="Q261" s="143"/>
      <c r="R261" s="143"/>
      <c r="S261" s="143"/>
      <c r="T261" s="144" t="s">
        <v>127</v>
      </c>
      <c r="U261" s="144"/>
      <c r="V261" s="144"/>
      <c r="W261" s="144"/>
      <c r="X261" s="144"/>
      <c r="Y261" s="144"/>
      <c r="Z261" s="145" t="s">
        <v>128</v>
      </c>
      <c r="AA261" s="145"/>
      <c r="AB261" s="145"/>
      <c r="AC261" s="145"/>
      <c r="AD261" s="145"/>
      <c r="AE261" s="145"/>
      <c r="AF261" s="145"/>
      <c r="AG261" s="145"/>
      <c r="AH261" s="145"/>
      <c r="AI261" s="145"/>
      <c r="AJ261" s="145"/>
      <c r="AK261" s="146" t="s">
        <v>129</v>
      </c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7"/>
      <c r="AW261" s="148"/>
      <c r="AX261" s="141"/>
    </row>
    <row r="262">
      <c r="A262" s="136"/>
      <c r="B262" s="149" t="s">
        <v>130</v>
      </c>
      <c r="C262" s="150" t="s">
        <v>131</v>
      </c>
      <c r="D262" s="151" t="s">
        <v>132</v>
      </c>
      <c r="E262" s="152" t="s">
        <v>133</v>
      </c>
      <c r="F262" s="153" t="s">
        <v>134</v>
      </c>
      <c r="G262" s="142" t="s">
        <v>135</v>
      </c>
      <c r="H262" s="154" t="s">
        <v>136</v>
      </c>
      <c r="I262" s="155" t="s">
        <v>137</v>
      </c>
      <c r="J262" s="156" t="s">
        <v>138</v>
      </c>
      <c r="K262" s="157" t="s">
        <v>139</v>
      </c>
      <c r="L262" s="158" t="s">
        <v>140</v>
      </c>
      <c r="M262" s="157" t="s">
        <v>141</v>
      </c>
      <c r="N262" s="157" t="s">
        <v>142</v>
      </c>
      <c r="O262" s="157" t="s">
        <v>143</v>
      </c>
      <c r="P262" s="159" t="s">
        <v>144</v>
      </c>
      <c r="Q262" s="157" t="s">
        <v>145</v>
      </c>
      <c r="R262" s="156" t="s">
        <v>146</v>
      </c>
      <c r="S262" s="160" t="s">
        <v>147</v>
      </c>
      <c r="T262" s="144" t="s">
        <v>148</v>
      </c>
      <c r="U262" s="144" t="s">
        <v>149</v>
      </c>
      <c r="V262" s="144" t="s">
        <v>150</v>
      </c>
      <c r="W262" s="161" t="s">
        <v>151</v>
      </c>
      <c r="X262" s="144" t="s">
        <v>152</v>
      </c>
      <c r="Y262" s="162" t="s">
        <v>153</v>
      </c>
      <c r="Z262" s="238" t="s">
        <v>154</v>
      </c>
      <c r="AA262" s="239" t="s">
        <v>155</v>
      </c>
      <c r="AB262" s="240" t="s">
        <v>156</v>
      </c>
      <c r="AC262" s="239" t="s">
        <v>157</v>
      </c>
      <c r="AD262" s="239" t="s">
        <v>158</v>
      </c>
      <c r="AE262" s="166" t="s">
        <v>159</v>
      </c>
      <c r="AF262" s="239" t="s">
        <v>160</v>
      </c>
      <c r="AG262" s="241" t="s">
        <v>161</v>
      </c>
      <c r="AH262" s="241" t="s">
        <v>162</v>
      </c>
      <c r="AI262" s="166" t="s">
        <v>163</v>
      </c>
      <c r="AJ262" s="166" t="s">
        <v>164</v>
      </c>
      <c r="AK262" s="146" t="s">
        <v>165</v>
      </c>
      <c r="AL262" s="167" t="s">
        <v>166</v>
      </c>
      <c r="AM262" s="167" t="s">
        <v>167</v>
      </c>
      <c r="AN262" s="167" t="s">
        <v>168</v>
      </c>
      <c r="AO262" s="167" t="s">
        <v>169</v>
      </c>
      <c r="AP262" s="167" t="s">
        <v>170</v>
      </c>
      <c r="AQ262" s="146" t="s">
        <v>171</v>
      </c>
      <c r="AR262" s="146" t="s">
        <v>172</v>
      </c>
      <c r="AS262" s="146" t="s">
        <v>173</v>
      </c>
      <c r="AT262" s="146" t="s">
        <v>174</v>
      </c>
      <c r="AU262" s="146" t="s">
        <v>175</v>
      </c>
      <c r="AV262" s="147"/>
      <c r="AW262" s="148"/>
      <c r="AX262" s="141" t="s">
        <v>176</v>
      </c>
    </row>
    <row r="263">
      <c r="A263" s="168" t="s">
        <v>223</v>
      </c>
      <c r="B263" s="210" t="s">
        <v>217</v>
      </c>
      <c r="C263" s="170" t="s">
        <v>179</v>
      </c>
      <c r="D263" s="171" t="s">
        <v>198</v>
      </c>
      <c r="E263" s="172" t="s">
        <v>181</v>
      </c>
      <c r="F263" s="173">
        <f>G263+H263+I263</f>
      </c>
      <c r="G263" s="174">
        <v>843.29</v>
      </c>
      <c r="H263" s="230">
        <v>766.2</v>
      </c>
      <c r="I263" s="176">
        <v>0</v>
      </c>
      <c r="J263" s="179">
        <v>3</v>
      </c>
      <c r="K263" s="178">
        <v>9324.33</v>
      </c>
      <c r="L263" s="179">
        <v>1</v>
      </c>
      <c r="M263" s="178">
        <v>5096.52</v>
      </c>
      <c r="N263" s="189">
        <v>0</v>
      </c>
      <c r="O263" s="181">
        <f t="shared" ref="O263:O266" si="51">N263/R263</f>
      </c>
      <c r="P263" s="176"/>
      <c r="Q263" s="182">
        <f t="shared" ref="Q263:Q266" si="1197">P263/R263</f>
      </c>
      <c r="R263" s="177">
        <f>J263+L263</f>
      </c>
      <c r="S263" s="178">
        <f>K263+M263</f>
      </c>
      <c r="T263" s="183">
        <f t="shared" ref="T263:T293" si="602">S263/F263</f>
      </c>
      <c r="U263" s="183">
        <f t="shared" ref="U263:U293" si="524">S263/(F263+(AX263*500)+F263*3%)</f>
      </c>
      <c r="V263" s="183">
        <f t="shared" ref="V263:V293" si="454">S263/R263</f>
      </c>
      <c r="W263" s="189">
        <v>4</v>
      </c>
      <c r="X263" s="183">
        <f t="shared" ref="X263:X266" si="378">F263/W263</f>
      </c>
      <c r="Y263" s="183">
        <f t="shared" ref="Y263:Y266" si="330">F263/R263</f>
      </c>
      <c r="Z263" s="183">
        <f t="shared" ref="Z263:Z266" si="97">F263/AL263</f>
      </c>
      <c r="AA263" s="183">
        <f t="shared" ref="AA263:AA266" si="1270">F263/AK263*1000</f>
      </c>
      <c r="AB263" s="183">
        <f t="shared" ref="AB263:AB266" si="1119">F263/AN263</f>
      </c>
      <c r="AC263" s="181">
        <f t="shared" ref="AC263:AC266" si="634">AL263/AK263</f>
      </c>
      <c r="AD263" s="181">
        <f t="shared" ref="AD263:AD266" si="556">AN263/AM263</f>
      </c>
      <c r="AE263" s="181">
        <f t="shared" ref="AE263:AE266" si="488">AP263/AM263</f>
      </c>
      <c r="AF263" s="181">
        <f t="shared" ref="AF263:AF266" si="417">R263/AP263</f>
      </c>
      <c r="AG263" s="181">
        <f t="shared" ref="AG263:AG266" si="134">AR263/AN263</f>
      </c>
      <c r="AH263" s="181">
        <f t="shared" ref="AH263:AH266" si="9">R263/AR263</f>
      </c>
      <c r="AI263" s="181">
        <f t="shared" ref="AI263:AI266" si="1154">AQ263/AP263</f>
      </c>
      <c r="AJ263" s="189">
        <v>47</v>
      </c>
      <c r="AK263" s="244">
        <v>17803</v>
      </c>
      <c r="AL263" s="245">
        <v>460</v>
      </c>
      <c r="AM263" s="245">
        <v>484</v>
      </c>
      <c r="AN263" s="245">
        <v>61</v>
      </c>
      <c r="AO263" s="232">
        <v>17</v>
      </c>
      <c r="AP263" s="245">
        <v>53</v>
      </c>
      <c r="AQ263" s="188">
        <v>57</v>
      </c>
      <c r="AR263" s="189">
        <v>4</v>
      </c>
      <c r="AS263" s="179">
        <v>4</v>
      </c>
      <c r="AT263" s="179">
        <v>0</v>
      </c>
      <c r="AU263" s="189">
        <v>19</v>
      </c>
      <c r="AV263" s="190"/>
      <c r="AW263" s="190"/>
      <c r="AX263" s="191">
        <f>COUNT(AU263)</f>
      </c>
    </row>
    <row r="264">
      <c r="A264" s="168"/>
      <c r="B264" s="202" t="s">
        <v>186</v>
      </c>
      <c r="C264" s="202"/>
      <c r="D264" s="202"/>
      <c r="E264" s="202"/>
      <c r="F264" s="203">
        <f>F263</f>
      </c>
      <c r="G264" s="203">
        <f>G263</f>
      </c>
      <c r="H264" s="203">
        <f>H263</f>
      </c>
      <c r="I264" s="196">
        <f>SUM(I260:I263)</f>
      </c>
      <c r="J264" s="218">
        <f>J263</f>
      </c>
      <c r="K264" s="203">
        <f>K263</f>
      </c>
      <c r="L264" s="218">
        <f>L263</f>
      </c>
      <c r="M264" s="203">
        <f>M263</f>
      </c>
      <c r="N264" s="218">
        <f>N263</f>
      </c>
      <c r="O264" s="205">
        <f t="shared" si="51"/>
      </c>
      <c r="P264" s="206">
        <f>SUM(P260:P263)</f>
      </c>
      <c r="Q264" s="182">
        <f t="shared" si="1197"/>
      </c>
      <c r="R264" s="203">
        <f>R263</f>
      </c>
      <c r="S264" s="203">
        <f>S263</f>
      </c>
      <c r="T264" s="207">
        <f t="shared" si="602"/>
      </c>
      <c r="U264" s="207">
        <f t="shared" si="524"/>
      </c>
      <c r="V264" s="207">
        <f t="shared" si="454"/>
      </c>
      <c r="W264" s="218">
        <f>W263</f>
      </c>
      <c r="X264" s="207">
        <f t="shared" si="378"/>
      </c>
      <c r="Y264" s="207">
        <f t="shared" si="330"/>
      </c>
      <c r="Z264" s="207">
        <f t="shared" si="97"/>
      </c>
      <c r="AA264" s="207">
        <f t="shared" si="1270"/>
      </c>
      <c r="AB264" s="207">
        <f t="shared" si="1119"/>
      </c>
      <c r="AC264" s="205">
        <f t="shared" si="634"/>
      </c>
      <c r="AD264" s="205">
        <f t="shared" si="556"/>
      </c>
      <c r="AE264" s="205">
        <f t="shared" si="488"/>
      </c>
      <c r="AF264" s="205">
        <f t="shared" si="417"/>
      </c>
      <c r="AG264" s="205">
        <f t="shared" si="134"/>
      </c>
      <c r="AH264" s="205">
        <f t="shared" si="9"/>
      </c>
      <c r="AI264" s="205">
        <f t="shared" si="1154"/>
      </c>
      <c r="AJ264" s="218">
        <f>AJ263</f>
      </c>
      <c r="AK264" s="218">
        <f>AK263</f>
      </c>
      <c r="AL264" s="218">
        <f>AL263</f>
      </c>
      <c r="AM264" s="218">
        <f>AM263</f>
      </c>
      <c r="AN264" s="218">
        <f>AN263</f>
      </c>
      <c r="AO264" s="218">
        <f>AO263</f>
      </c>
      <c r="AP264" s="218">
        <f>AP263</f>
      </c>
      <c r="AQ264" s="218">
        <f>AQ263</f>
      </c>
      <c r="AR264" s="218">
        <f>AR263</f>
      </c>
      <c r="AS264" s="218">
        <f>AS263</f>
      </c>
      <c r="AT264" s="218">
        <f>AT263</f>
      </c>
      <c r="AU264" s="218">
        <f>AU263</f>
      </c>
      <c r="AV264" s="209"/>
      <c r="AW264" s="209"/>
      <c r="AX264" s="204">
        <f>SUM(AX260:AX263)</f>
      </c>
    </row>
    <row r="265">
      <c r="A265" s="168"/>
      <c r="B265" s="210" t="s">
        <v>217</v>
      </c>
      <c r="C265" s="192" t="s">
        <v>179</v>
      </c>
      <c r="D265" s="171" t="s">
        <v>180</v>
      </c>
      <c r="E265" s="193" t="s">
        <v>182</v>
      </c>
      <c r="F265" s="194">
        <f t="shared" ref="F265:F269" si="200">G265+H265+I265</f>
      </c>
      <c r="G265" s="195">
        <v>709.76</v>
      </c>
      <c r="H265" s="195">
        <v>598.34</v>
      </c>
      <c r="I265" s="196">
        <v>0</v>
      </c>
      <c r="J265" s="189">
        <v>1</v>
      </c>
      <c r="K265" s="197">
        <v>1813.3199999999997</v>
      </c>
      <c r="L265" s="189">
        <v>0</v>
      </c>
      <c r="M265" s="197">
        <v>0</v>
      </c>
      <c r="N265" s="189">
        <v>1</v>
      </c>
      <c r="O265" s="181">
        <f t="shared" si="51"/>
      </c>
      <c r="P265" s="176"/>
      <c r="Q265" s="182">
        <f t="shared" si="1197"/>
      </c>
      <c r="R265" s="177">
        <f t="shared" ref="R265:R269" si="850">J265+L265</f>
      </c>
      <c r="S265" s="178">
        <f t="shared" ref="S265:S269" si="1000">K265+M265</f>
      </c>
      <c r="T265" s="183">
        <f t="shared" si="602"/>
      </c>
      <c r="U265" s="183">
        <f t="shared" si="524"/>
      </c>
      <c r="V265" s="183">
        <f t="shared" si="454"/>
      </c>
      <c r="W265" s="189">
        <v>1</v>
      </c>
      <c r="X265" s="183">
        <f t="shared" si="378"/>
      </c>
      <c r="Y265" s="183">
        <f t="shared" si="330"/>
      </c>
      <c r="Z265" s="183">
        <f t="shared" si="97"/>
      </c>
      <c r="AA265" s="183">
        <f t="shared" si="1270"/>
      </c>
      <c r="AB265" s="183">
        <f t="shared" si="1119"/>
      </c>
      <c r="AC265" s="181">
        <f t="shared" si="634"/>
      </c>
      <c r="AD265" s="181">
        <f t="shared" si="556"/>
      </c>
      <c r="AE265" s="181">
        <f t="shared" si="488"/>
      </c>
      <c r="AF265" s="181">
        <f t="shared" si="417"/>
      </c>
      <c r="AG265" s="181">
        <f t="shared" si="134"/>
      </c>
      <c r="AH265" s="181">
        <f t="shared" si="9"/>
      </c>
      <c r="AI265" s="181">
        <f t="shared" si="1154"/>
      </c>
      <c r="AJ265" s="189">
        <v>53</v>
      </c>
      <c r="AK265" s="179">
        <v>11753</v>
      </c>
      <c r="AL265" s="246">
        <v>310</v>
      </c>
      <c r="AM265" s="246">
        <v>351</v>
      </c>
      <c r="AN265" s="246">
        <v>48</v>
      </c>
      <c r="AO265" s="198">
        <v>10</v>
      </c>
      <c r="AP265" s="198">
        <v>47</v>
      </c>
      <c r="AQ265" s="189">
        <v>63</v>
      </c>
      <c r="AR265" s="189">
        <v>1</v>
      </c>
      <c r="AS265" s="179">
        <v>11</v>
      </c>
      <c r="AT265" s="179">
        <v>2</v>
      </c>
      <c r="AU265" s="189">
        <v>17</v>
      </c>
      <c r="AV265" s="190"/>
      <c r="AW265" s="190"/>
      <c r="AX265" s="191">
        <f t="shared" ref="AX265:AX269" si="700">COUNT(AU265)</f>
      </c>
    </row>
    <row r="266">
      <c r="A266" s="168"/>
      <c r="B266" s="200" t="s">
        <v>217</v>
      </c>
      <c r="C266" s="192" t="s">
        <v>179</v>
      </c>
      <c r="D266" s="171" t="s">
        <v>180</v>
      </c>
      <c r="E266" s="201" t="s">
        <v>184</v>
      </c>
      <c r="F266" s="194">
        <f t="shared" si="200"/>
      </c>
      <c r="G266" s="197">
        <v>364.84</v>
      </c>
      <c r="H266" s="178">
        <v>543.39</v>
      </c>
      <c r="I266" s="219">
        <v>0</v>
      </c>
      <c r="J266" s="189">
        <v>0</v>
      </c>
      <c r="K266" s="197">
        <v>0</v>
      </c>
      <c r="L266" s="189">
        <v>0</v>
      </c>
      <c r="M266" s="197">
        <v>0</v>
      </c>
      <c r="N266" s="189">
        <v>0</v>
      </c>
      <c r="O266" s="181">
        <f t="shared" si="51"/>
      </c>
      <c r="P266" s="176"/>
      <c r="Q266" s="182">
        <f t="shared" si="1197"/>
      </c>
      <c r="R266" s="177">
        <f t="shared" si="850"/>
      </c>
      <c r="S266" s="178">
        <f t="shared" si="1000"/>
      </c>
      <c r="T266" s="183">
        <f t="shared" si="602"/>
      </c>
      <c r="U266" s="183">
        <f t="shared" si="524"/>
      </c>
      <c r="V266" s="183">
        <f t="shared" si="454"/>
      </c>
      <c r="W266" s="189">
        <v>0</v>
      </c>
      <c r="X266" s="183">
        <f t="shared" si="378"/>
      </c>
      <c r="Y266" s="183">
        <f t="shared" si="330"/>
      </c>
      <c r="Z266" s="183">
        <f t="shared" si="97"/>
      </c>
      <c r="AA266" s="183">
        <f t="shared" si="1270"/>
      </c>
      <c r="AB266" s="183">
        <f t="shared" si="1119"/>
      </c>
      <c r="AC266" s="181">
        <f t="shared" si="634"/>
      </c>
      <c r="AD266" s="181">
        <f t="shared" si="556"/>
      </c>
      <c r="AE266" s="181">
        <f t="shared" si="488"/>
      </c>
      <c r="AF266" s="181">
        <f t="shared" si="417"/>
      </c>
      <c r="AG266" s="181">
        <f t="shared" si="134"/>
      </c>
      <c r="AH266" s="181">
        <f t="shared" si="9"/>
      </c>
      <c r="AI266" s="181">
        <f t="shared" si="1154"/>
      </c>
      <c r="AJ266" s="189">
        <v>61</v>
      </c>
      <c r="AK266" s="179">
        <v>11854</v>
      </c>
      <c r="AL266" s="179">
        <v>298</v>
      </c>
      <c r="AM266" s="179">
        <v>335</v>
      </c>
      <c r="AN266" s="179">
        <v>42</v>
      </c>
      <c r="AO266" s="189">
        <v>5</v>
      </c>
      <c r="AP266" s="179">
        <v>11</v>
      </c>
      <c r="AQ266" s="189">
        <v>30</v>
      </c>
      <c r="AR266" s="189">
        <v>0</v>
      </c>
      <c r="AS266" s="189">
        <v>1</v>
      </c>
      <c r="AT266" s="189">
        <v>1</v>
      </c>
      <c r="AU266" s="189">
        <v>7</v>
      </c>
      <c r="AV266" s="190"/>
      <c r="AW266" s="190"/>
      <c r="AX266" s="191">
        <f t="shared" si="700"/>
      </c>
    </row>
    <row r="267">
      <c r="A267" s="168"/>
      <c r="B267" s="200" t="s">
        <v>217</v>
      </c>
      <c r="C267" s="192" t="s">
        <v>179</v>
      </c>
      <c r="D267" s="171" t="s">
        <v>180</v>
      </c>
      <c r="E267" s="201" t="s">
        <v>185</v>
      </c>
      <c r="F267" s="194">
        <f t="shared" si="200"/>
      </c>
      <c r="G267" s="197">
        <v>244.74</v>
      </c>
      <c r="H267" s="178">
        <v>355.4</v>
      </c>
      <c r="I267" s="219">
        <v>0</v>
      </c>
      <c r="J267" s="189">
        <v>0</v>
      </c>
      <c r="K267" s="197">
        <v>0</v>
      </c>
      <c r="L267" s="189">
        <v>0</v>
      </c>
      <c r="M267" s="197">
        <v>0</v>
      </c>
      <c r="N267" s="189">
        <v>0</v>
      </c>
      <c r="O267" s="181" t="str">
        <v>#DIV/0!</v>
      </c>
      <c r="P267" s="176"/>
      <c r="Q267" s="182" t="str">
        <v>#DIV/0!</v>
      </c>
      <c r="R267" s="177">
        <f t="shared" si="850"/>
      </c>
      <c r="S267" s="178">
        <f t="shared" si="1000"/>
      </c>
      <c r="T267" s="183">
        <f t="shared" si="602"/>
      </c>
      <c r="U267" s="183">
        <f t="shared" si="524"/>
      </c>
      <c r="V267" s="183">
        <f t="shared" si="454"/>
      </c>
      <c r="W267" s="189">
        <v>0</v>
      </c>
      <c r="X267" s="183" t="str">
        <v>#DIV/0!</v>
      </c>
      <c r="Y267" s="183" t="str">
        <v>#DIV/0!</v>
      </c>
      <c r="Z267" s="183" t="str">
        <v>#DIV/0!</v>
      </c>
      <c r="AA267" s="183" t="str">
        <v>#DIV/0!</v>
      </c>
      <c r="AB267" s="183" t="str">
        <v>#DIV/0!</v>
      </c>
      <c r="AC267" s="181" t="str">
        <v>#DIV/0!</v>
      </c>
      <c r="AD267" s="181" t="str">
        <v>#DIV/0!</v>
      </c>
      <c r="AE267" s="181" t="str">
        <v>#DIV/0!</v>
      </c>
      <c r="AF267" s="181" t="str">
        <v>#DIV/0!</v>
      </c>
      <c r="AG267" s="181" t="str">
        <v>#DIV/0!</v>
      </c>
      <c r="AH267" s="181" t="str">
        <v>#DIV/0!</v>
      </c>
      <c r="AI267" s="181" t="str">
        <v>#DIV/0!</v>
      </c>
      <c r="AJ267" s="189">
        <v>66</v>
      </c>
      <c r="AK267" s="179">
        <v>9214</v>
      </c>
      <c r="AL267" s="179">
        <v>288</v>
      </c>
      <c r="AM267" s="179">
        <v>315</v>
      </c>
      <c r="AN267" s="179">
        <v>30</v>
      </c>
      <c r="AO267" s="189">
        <v>9</v>
      </c>
      <c r="AP267" s="179">
        <v>24</v>
      </c>
      <c r="AQ267" s="189">
        <v>27</v>
      </c>
      <c r="AR267" s="189">
        <v>0</v>
      </c>
      <c r="AS267" s="189">
        <v>1</v>
      </c>
      <c r="AT267" s="189">
        <v>1</v>
      </c>
      <c r="AU267" s="189">
        <v>2</v>
      </c>
      <c r="AV267" s="190"/>
      <c r="AW267" s="190"/>
      <c r="AX267" s="191">
        <f t="shared" si="700"/>
      </c>
    </row>
    <row r="268">
      <c r="A268" s="168"/>
      <c r="B268" s="200" t="s">
        <v>217</v>
      </c>
      <c r="C268" s="192" t="s">
        <v>179</v>
      </c>
      <c r="D268" s="171" t="s">
        <v>180</v>
      </c>
      <c r="E268" s="201" t="s">
        <v>224</v>
      </c>
      <c r="F268" s="194">
        <f t="shared" si="200"/>
      </c>
      <c r="G268" s="197">
        <v>130.2</v>
      </c>
      <c r="H268" s="178">
        <v>341.01</v>
      </c>
      <c r="I268" s="196">
        <v>0</v>
      </c>
      <c r="J268" s="189">
        <v>1</v>
      </c>
      <c r="K268" s="197">
        <v>2548.26</v>
      </c>
      <c r="L268" s="189">
        <v>0</v>
      </c>
      <c r="M268" s="197">
        <v>0</v>
      </c>
      <c r="N268" s="189">
        <v>0</v>
      </c>
      <c r="O268" s="181" t="str">
        <v>#DIV/0!</v>
      </c>
      <c r="P268" s="176"/>
      <c r="Q268" s="182" t="str">
        <v>#DIV/0!</v>
      </c>
      <c r="R268" s="177">
        <f t="shared" si="850"/>
      </c>
      <c r="S268" s="178">
        <f t="shared" si="1000"/>
      </c>
      <c r="T268" s="183">
        <f t="shared" si="602"/>
      </c>
      <c r="U268" s="183">
        <f t="shared" si="524"/>
      </c>
      <c r="V268" s="183">
        <f t="shared" si="454"/>
      </c>
      <c r="W268" s="189">
        <v>1</v>
      </c>
      <c r="X268" s="183">
        <f t="shared" ref="X268:X273" si="379">F268/W268</f>
      </c>
      <c r="Y268" s="183">
        <f t="shared" ref="Y268:Y273" si="331">F268/R268</f>
      </c>
      <c r="Z268" s="183">
        <f t="shared" ref="Z268:Z273" si="98">F268/AL268</f>
      </c>
      <c r="AA268" s="183">
        <f t="shared" ref="AA268:AA273" si="1271">F268/AK268*1000</f>
      </c>
      <c r="AB268" s="183">
        <f t="shared" ref="AB268:AB273" si="1120">F268/AN268</f>
      </c>
      <c r="AC268" s="181">
        <f t="shared" ref="AC268:AC273" si="635">AL268/AK268</f>
      </c>
      <c r="AD268" s="181">
        <f t="shared" ref="AD268:AD273" si="557">AN268/AM268</f>
      </c>
      <c r="AE268" s="181">
        <f t="shared" ref="AE268:AE273" si="489">AP268/AM268</f>
      </c>
      <c r="AF268" s="181">
        <f t="shared" ref="AF268:AF273" si="418">R268/AP268</f>
      </c>
      <c r="AG268" s="181">
        <f t="shared" ref="AG268:AG273" si="135">AR268/AN268</f>
      </c>
      <c r="AH268" s="181">
        <f t="shared" ref="AH268:AH273" si="10">R268/AR268</f>
      </c>
      <c r="AI268" s="181">
        <f t="shared" ref="AI268:AI273" si="1155">AQ268/AP268</f>
      </c>
      <c r="AJ268" s="189">
        <v>70</v>
      </c>
      <c r="AK268" s="179">
        <v>8242</v>
      </c>
      <c r="AL268" s="179">
        <v>346</v>
      </c>
      <c r="AM268" s="179">
        <v>382</v>
      </c>
      <c r="AN268" s="189">
        <v>18</v>
      </c>
      <c r="AO268" s="189">
        <v>6</v>
      </c>
      <c r="AP268" s="179">
        <v>21</v>
      </c>
      <c r="AQ268" s="189">
        <v>34</v>
      </c>
      <c r="AR268" s="189">
        <v>1</v>
      </c>
      <c r="AS268" s="189">
        <v>6</v>
      </c>
      <c r="AT268" s="189">
        <v>0</v>
      </c>
      <c r="AU268" s="189">
        <v>7</v>
      </c>
      <c r="AV268" s="190"/>
      <c r="AW268" s="190"/>
      <c r="AX268" s="191">
        <f t="shared" si="700"/>
      </c>
    </row>
    <row r="269">
      <c r="A269" s="168"/>
      <c r="B269" s="200" t="s">
        <v>217</v>
      </c>
      <c r="C269" s="192" t="s">
        <v>179</v>
      </c>
      <c r="D269" s="171" t="s">
        <v>180</v>
      </c>
      <c r="E269" s="201" t="s">
        <v>225</v>
      </c>
      <c r="F269" s="194">
        <f t="shared" si="200"/>
      </c>
      <c r="G269" s="197">
        <v>282.99</v>
      </c>
      <c r="H269" s="178">
        <v>519.02</v>
      </c>
      <c r="I269" s="196">
        <v>0</v>
      </c>
      <c r="J269" s="189">
        <v>1</v>
      </c>
      <c r="K269" s="197">
        <v>2316.369999999999</v>
      </c>
      <c r="L269" s="189">
        <v>0</v>
      </c>
      <c r="M269" s="197">
        <v>0</v>
      </c>
      <c r="N269" s="189">
        <v>0</v>
      </c>
      <c r="O269" s="181" t="str">
        <v>#DIV/0!</v>
      </c>
      <c r="P269" s="176"/>
      <c r="Q269" s="182" t="str">
        <v>#DIV/0!</v>
      </c>
      <c r="R269" s="177">
        <f t="shared" si="850"/>
      </c>
      <c r="S269" s="178">
        <f t="shared" si="1000"/>
      </c>
      <c r="T269" s="183">
        <f t="shared" si="602"/>
      </c>
      <c r="U269" s="183">
        <f t="shared" si="524"/>
      </c>
      <c r="V269" s="183">
        <f t="shared" si="454"/>
      </c>
      <c r="W269" s="189">
        <v>1</v>
      </c>
      <c r="X269" s="183">
        <f t="shared" si="379"/>
      </c>
      <c r="Y269" s="183">
        <f t="shared" si="331"/>
      </c>
      <c r="Z269" s="183">
        <f t="shared" si="98"/>
      </c>
      <c r="AA269" s="183">
        <f t="shared" si="1271"/>
      </c>
      <c r="AB269" s="183">
        <f t="shared" si="1120"/>
      </c>
      <c r="AC269" s="181">
        <f t="shared" si="635"/>
      </c>
      <c r="AD269" s="181">
        <f t="shared" si="557"/>
      </c>
      <c r="AE269" s="181">
        <f t="shared" si="489"/>
      </c>
      <c r="AF269" s="181">
        <f t="shared" si="418"/>
      </c>
      <c r="AG269" s="181">
        <f t="shared" si="135"/>
      </c>
      <c r="AH269" s="181">
        <f t="shared" si="10"/>
      </c>
      <c r="AI269" s="181">
        <f t="shared" si="1155"/>
      </c>
      <c r="AJ269" s="189">
        <v>69</v>
      </c>
      <c r="AK269" s="179">
        <v>11818</v>
      </c>
      <c r="AL269" s="179">
        <v>491</v>
      </c>
      <c r="AM269" s="179">
        <v>541</v>
      </c>
      <c r="AN269" s="189">
        <v>42</v>
      </c>
      <c r="AO269" s="189">
        <v>8</v>
      </c>
      <c r="AP269" s="179">
        <v>28</v>
      </c>
      <c r="AQ269" s="189">
        <v>47</v>
      </c>
      <c r="AR269" s="189">
        <v>1</v>
      </c>
      <c r="AS269" s="189">
        <v>1</v>
      </c>
      <c r="AT269" s="189">
        <v>0</v>
      </c>
      <c r="AU269" s="189">
        <v>17</v>
      </c>
      <c r="AV269" s="190"/>
      <c r="AW269" s="190"/>
      <c r="AX269" s="191">
        <f t="shared" si="700"/>
      </c>
    </row>
    <row r="270">
      <c r="A270" s="168"/>
      <c r="B270" s="202" t="s">
        <v>186</v>
      </c>
      <c r="C270" s="202"/>
      <c r="D270" s="202"/>
      <c r="E270" s="202"/>
      <c r="F270" s="203">
        <f>SUM(F265:F269)</f>
      </c>
      <c r="G270" s="203">
        <f>SUM(G265:G269)</f>
      </c>
      <c r="H270" s="203">
        <f>SUM(H265:H269)</f>
      </c>
      <c r="I270" s="196">
        <f>SUM(I263:I269)</f>
      </c>
      <c r="J270" s="218">
        <f>SUM(J265:J269)</f>
      </c>
      <c r="K270" s="203">
        <f>SUM(K265:K269)</f>
      </c>
      <c r="L270" s="218">
        <f>SUM(L265:L269)</f>
      </c>
      <c r="M270" s="203">
        <f>SUM(M265:M269)</f>
      </c>
      <c r="N270" s="218">
        <f>SUM(N265:N269)</f>
      </c>
      <c r="O270" s="205">
        <f t="shared" ref="O270:O273" si="52">N270/R270</f>
      </c>
      <c r="P270" s="206">
        <f>SUM(P263:P269)</f>
      </c>
      <c r="Q270" s="182">
        <f t="shared" ref="Q270:Q273" si="1198">P270/R270</f>
      </c>
      <c r="R270" s="203">
        <f>SUM(R265:R269)</f>
      </c>
      <c r="S270" s="203">
        <f>SUM(S265:S269)</f>
      </c>
      <c r="T270" s="207">
        <f t="shared" si="602"/>
      </c>
      <c r="U270" s="207">
        <f t="shared" si="524"/>
      </c>
      <c r="V270" s="207">
        <f t="shared" si="454"/>
      </c>
      <c r="W270" s="218">
        <f>SUM(W265:W269)</f>
      </c>
      <c r="X270" s="207">
        <f t="shared" si="379"/>
      </c>
      <c r="Y270" s="207">
        <f t="shared" si="331"/>
      </c>
      <c r="Z270" s="207">
        <f t="shared" si="98"/>
      </c>
      <c r="AA270" s="207">
        <f t="shared" si="1271"/>
      </c>
      <c r="AB270" s="207">
        <f t="shared" si="1120"/>
      </c>
      <c r="AC270" s="205">
        <f t="shared" si="635"/>
      </c>
      <c r="AD270" s="205">
        <f t="shared" si="557"/>
      </c>
      <c r="AE270" s="205">
        <f t="shared" si="489"/>
      </c>
      <c r="AF270" s="205">
        <f t="shared" si="418"/>
      </c>
      <c r="AG270" s="205">
        <f t="shared" si="135"/>
      </c>
      <c r="AH270" s="205">
        <f t="shared" si="10"/>
      </c>
      <c r="AI270" s="205">
        <f t="shared" si="1155"/>
      </c>
      <c r="AJ270" s="218">
        <f>AVERAGE(AJ265:AJ269)</f>
      </c>
      <c r="AK270" s="218">
        <f>SUM(AK265:AK269)</f>
      </c>
      <c r="AL270" s="218">
        <f>SUM(AL265:AL269)</f>
      </c>
      <c r="AM270" s="218">
        <f>SUM(AM265:AM269)</f>
      </c>
      <c r="AN270" s="218">
        <f>SUM(AN265:AN269)</f>
      </c>
      <c r="AO270" s="218">
        <f>SUM(AO265:AO269)</f>
      </c>
      <c r="AP270" s="218">
        <f>SUM(AP265:AP269)</f>
      </c>
      <c r="AQ270" s="218">
        <f>SUM(AQ265:AQ269)</f>
      </c>
      <c r="AR270" s="218">
        <f>SUM(AR265:AR269)</f>
      </c>
      <c r="AS270" s="218">
        <f>SUM(AS265:AS269)</f>
      </c>
      <c r="AT270" s="218">
        <f>SUM(AT265:AT269)</f>
      </c>
      <c r="AU270" s="218">
        <f>SUM(AU265:AU269)</f>
      </c>
      <c r="AV270" s="209"/>
      <c r="AW270" s="209"/>
      <c r="AX270" s="204">
        <f>SUM(AX265:AX269)</f>
      </c>
    </row>
    <row r="271">
      <c r="A271" s="168"/>
      <c r="B271" s="210" t="s">
        <v>218</v>
      </c>
      <c r="C271" s="170" t="s">
        <v>179</v>
      </c>
      <c r="D271" s="211" t="s">
        <v>220</v>
      </c>
      <c r="E271" s="212" t="s">
        <v>189</v>
      </c>
      <c r="F271" s="178">
        <f t="shared" ref="F271:F274" si="201">G271+H271+I271</f>
      </c>
      <c r="G271" s="216">
        <v>544.15</v>
      </c>
      <c r="H271" s="178">
        <v>829.77</v>
      </c>
      <c r="I271" s="236">
        <v>0</v>
      </c>
      <c r="J271" s="180">
        <v>1</v>
      </c>
      <c r="K271" s="197">
        <v>3108.1100000000006</v>
      </c>
      <c r="L271" s="189">
        <v>0</v>
      </c>
      <c r="M271" s="197">
        <v>0</v>
      </c>
      <c r="N271" s="180">
        <v>0</v>
      </c>
      <c r="O271" s="181">
        <f t="shared" si="52"/>
      </c>
      <c r="P271" s="176"/>
      <c r="Q271" s="182">
        <f t="shared" si="1198"/>
      </c>
      <c r="R271" s="177">
        <f t="shared" ref="R271:R274" si="851">J271+L271</f>
      </c>
      <c r="S271" s="178">
        <f t="shared" ref="S271:S274" si="1001">K271+M271</f>
      </c>
      <c r="T271" s="183">
        <f t="shared" si="602"/>
      </c>
      <c r="U271" s="183">
        <f t="shared" si="524"/>
      </c>
      <c r="V271" s="183">
        <f t="shared" si="454"/>
      </c>
      <c r="W271" s="184">
        <v>1</v>
      </c>
      <c r="X271" s="183">
        <f t="shared" si="379"/>
      </c>
      <c r="Y271" s="183">
        <f t="shared" si="331"/>
      </c>
      <c r="Z271" s="183">
        <f t="shared" si="98"/>
      </c>
      <c r="AA271" s="183">
        <f t="shared" si="1271"/>
      </c>
      <c r="AB271" s="183">
        <f t="shared" si="1120"/>
      </c>
      <c r="AC271" s="181">
        <f t="shared" si="635"/>
      </c>
      <c r="AD271" s="181">
        <f t="shared" si="557"/>
      </c>
      <c r="AE271" s="181">
        <f t="shared" si="489"/>
      </c>
      <c r="AF271" s="181">
        <f t="shared" si="418"/>
      </c>
      <c r="AG271" s="181">
        <f t="shared" si="135"/>
      </c>
      <c r="AH271" s="181">
        <f t="shared" si="10"/>
      </c>
      <c r="AI271" s="181">
        <f t="shared" si="1155"/>
      </c>
      <c r="AJ271" s="189">
        <v>67</v>
      </c>
      <c r="AK271" s="179">
        <v>17915</v>
      </c>
      <c r="AL271" s="179">
        <v>701</v>
      </c>
      <c r="AM271" s="179">
        <v>758</v>
      </c>
      <c r="AN271" s="179">
        <v>102</v>
      </c>
      <c r="AO271" s="189">
        <v>17</v>
      </c>
      <c r="AP271" s="189">
        <v>37</v>
      </c>
      <c r="AQ271" s="179">
        <v>101</v>
      </c>
      <c r="AR271" s="189">
        <v>1</v>
      </c>
      <c r="AS271" s="189">
        <v>4</v>
      </c>
      <c r="AT271" s="179">
        <v>2</v>
      </c>
      <c r="AU271" s="179">
        <v>17</v>
      </c>
      <c r="AV271" s="190"/>
      <c r="AW271" s="190"/>
      <c r="AX271" s="191">
        <f t="shared" ref="AX271:AX274" si="701">COUNT(AU271)</f>
      </c>
    </row>
    <row r="272">
      <c r="A272" s="168"/>
      <c r="B272" s="210" t="s">
        <v>218</v>
      </c>
      <c r="C272" s="192" t="s">
        <v>179</v>
      </c>
      <c r="D272" s="211" t="s">
        <v>220</v>
      </c>
      <c r="E272" s="212" t="s">
        <v>190</v>
      </c>
      <c r="F272" s="178">
        <f t="shared" si="201"/>
      </c>
      <c r="G272" s="214">
        <v>1313.39</v>
      </c>
      <c r="H272" s="237">
        <v>711.04</v>
      </c>
      <c r="I272" s="236">
        <v>0</v>
      </c>
      <c r="J272" s="177">
        <v>2</v>
      </c>
      <c r="K272" s="178">
        <v>5656.370000000003</v>
      </c>
      <c r="L272" s="179">
        <v>0</v>
      </c>
      <c r="M272" s="178">
        <v>0</v>
      </c>
      <c r="N272" s="180">
        <v>0</v>
      </c>
      <c r="O272" s="181">
        <f t="shared" si="52"/>
      </c>
      <c r="P272" s="176"/>
      <c r="Q272" s="182">
        <f t="shared" si="1198"/>
      </c>
      <c r="R272" s="177">
        <f t="shared" si="851"/>
      </c>
      <c r="S272" s="178">
        <f t="shared" si="1001"/>
      </c>
      <c r="T272" s="183">
        <f t="shared" si="602"/>
      </c>
      <c r="U272" s="183">
        <f t="shared" si="524"/>
      </c>
      <c r="V272" s="183">
        <f t="shared" si="454"/>
      </c>
      <c r="W272" s="184">
        <v>2</v>
      </c>
      <c r="X272" s="183">
        <f t="shared" si="379"/>
      </c>
      <c r="Y272" s="183">
        <f t="shared" si="331"/>
      </c>
      <c r="Z272" s="183">
        <f t="shared" si="98"/>
      </c>
      <c r="AA272" s="183">
        <f t="shared" si="1271"/>
      </c>
      <c r="AB272" s="183">
        <f t="shared" si="1120"/>
      </c>
      <c r="AC272" s="181">
        <f t="shared" si="635"/>
      </c>
      <c r="AD272" s="181">
        <f t="shared" si="557"/>
      </c>
      <c r="AE272" s="181">
        <f t="shared" si="489"/>
      </c>
      <c r="AF272" s="181">
        <f t="shared" si="418"/>
      </c>
      <c r="AG272" s="181">
        <f t="shared" si="135"/>
      </c>
      <c r="AH272" s="181">
        <f t="shared" si="10"/>
      </c>
      <c r="AI272" s="181">
        <f t="shared" si="1155"/>
      </c>
      <c r="AJ272" s="189">
        <v>67</v>
      </c>
      <c r="AK272" s="189">
        <v>17570</v>
      </c>
      <c r="AL272" s="179">
        <v>602</v>
      </c>
      <c r="AM272" s="179">
        <v>643</v>
      </c>
      <c r="AN272" s="179">
        <v>85</v>
      </c>
      <c r="AO272" s="189">
        <v>23</v>
      </c>
      <c r="AP272" s="189">
        <v>63</v>
      </c>
      <c r="AQ272" s="179">
        <v>83</v>
      </c>
      <c r="AR272" s="189">
        <v>3</v>
      </c>
      <c r="AS272" s="189">
        <v>7</v>
      </c>
      <c r="AT272" s="179">
        <v>0</v>
      </c>
      <c r="AU272" s="179">
        <v>14</v>
      </c>
      <c r="AV272" s="190"/>
      <c r="AW272" s="190"/>
      <c r="AX272" s="191">
        <f t="shared" si="701"/>
      </c>
    </row>
    <row customHeight="true" ht="18.452380952380953" r="273">
      <c r="A273" s="168"/>
      <c r="B273" s="210" t="s">
        <v>218</v>
      </c>
      <c r="C273" s="192" t="s">
        <v>179</v>
      </c>
      <c r="D273" s="211" t="s">
        <v>220</v>
      </c>
      <c r="E273" s="212" t="s">
        <v>191</v>
      </c>
      <c r="F273" s="178">
        <f t="shared" si="201"/>
      </c>
      <c r="G273" s="213">
        <v>1325.02</v>
      </c>
      <c r="H273" s="178">
        <v>641.21</v>
      </c>
      <c r="I273" s="236">
        <v>0</v>
      </c>
      <c r="J273" s="180">
        <v>3</v>
      </c>
      <c r="K273" s="197">
        <v>8764.479999999996</v>
      </c>
      <c r="L273" s="189">
        <v>2</v>
      </c>
      <c r="M273" s="197">
        <v>10193.04</v>
      </c>
      <c r="N273" s="180">
        <v>0</v>
      </c>
      <c r="O273" s="181">
        <f t="shared" si="52"/>
      </c>
      <c r="P273" s="176"/>
      <c r="Q273" s="182">
        <f t="shared" si="1198"/>
      </c>
      <c r="R273" s="177">
        <f t="shared" si="851"/>
      </c>
      <c r="S273" s="178">
        <f t="shared" si="1001"/>
      </c>
      <c r="T273" s="183">
        <f t="shared" si="602"/>
      </c>
      <c r="U273" s="183">
        <f t="shared" si="524"/>
      </c>
      <c r="V273" s="183">
        <f t="shared" si="454"/>
      </c>
      <c r="W273" s="184">
        <v>4</v>
      </c>
      <c r="X273" s="183">
        <f t="shared" si="379"/>
      </c>
      <c r="Y273" s="183">
        <f t="shared" si="331"/>
      </c>
      <c r="Z273" s="183">
        <f t="shared" si="98"/>
      </c>
      <c r="AA273" s="183">
        <f t="shared" si="1271"/>
      </c>
      <c r="AB273" s="183">
        <f t="shared" si="1120"/>
      </c>
      <c r="AC273" s="181">
        <f t="shared" si="635"/>
      </c>
      <c r="AD273" s="181">
        <f t="shared" si="557"/>
      </c>
      <c r="AE273" s="181">
        <f t="shared" si="489"/>
      </c>
      <c r="AF273" s="181">
        <f t="shared" si="418"/>
      </c>
      <c r="AG273" s="181">
        <f t="shared" si="135"/>
      </c>
      <c r="AH273" s="181">
        <f t="shared" si="10"/>
      </c>
      <c r="AI273" s="181">
        <f t="shared" si="1155"/>
      </c>
      <c r="AJ273" s="189">
        <v>67</v>
      </c>
      <c r="AK273" s="189">
        <v>12783</v>
      </c>
      <c r="AL273" s="179">
        <v>466</v>
      </c>
      <c r="AM273" s="179">
        <v>519</v>
      </c>
      <c r="AN273" s="179">
        <v>77</v>
      </c>
      <c r="AO273" s="189">
        <v>16</v>
      </c>
      <c r="AP273" s="189">
        <v>57</v>
      </c>
      <c r="AQ273" s="179">
        <v>72</v>
      </c>
      <c r="AR273" s="189">
        <v>6</v>
      </c>
      <c r="AS273" s="189">
        <v>6</v>
      </c>
      <c r="AT273" s="189">
        <v>1</v>
      </c>
      <c r="AU273" s="189">
        <v>11</v>
      </c>
      <c r="AV273" s="190"/>
      <c r="AW273" s="190"/>
      <c r="AX273" s="191">
        <f t="shared" si="701"/>
      </c>
    </row>
    <row r="274">
      <c r="A274" s="168"/>
      <c r="B274" s="210" t="s">
        <v>218</v>
      </c>
      <c r="C274" s="192" t="s">
        <v>179</v>
      </c>
      <c r="D274" s="211" t="s">
        <v>220</v>
      </c>
      <c r="E274" s="212" t="s">
        <v>192</v>
      </c>
      <c r="F274" s="178">
        <f t="shared" si="201"/>
      </c>
      <c r="G274" s="213">
        <v>1553.56</v>
      </c>
      <c r="H274" s="178">
        <v>1044.99</v>
      </c>
      <c r="I274" s="236">
        <v>0</v>
      </c>
      <c r="J274" s="180">
        <v>8</v>
      </c>
      <c r="K274" s="197">
        <v>19285.700000000004</v>
      </c>
      <c r="L274" s="189">
        <v>0</v>
      </c>
      <c r="M274" s="197">
        <v>0</v>
      </c>
      <c r="N274" s="180">
        <v>0</v>
      </c>
      <c r="O274" s="181" t="str">
        <v>#DIV/0!</v>
      </c>
      <c r="P274" s="176"/>
      <c r="Q274" s="182" t="str">
        <v>#DIV/0!</v>
      </c>
      <c r="R274" s="177">
        <f t="shared" si="851"/>
      </c>
      <c r="S274" s="178">
        <f t="shared" si="1001"/>
      </c>
      <c r="T274" s="183">
        <f t="shared" si="602"/>
      </c>
      <c r="U274" s="183">
        <f t="shared" si="524"/>
      </c>
      <c r="V274" s="183">
        <f t="shared" si="454"/>
      </c>
      <c r="W274" s="184">
        <v>6</v>
      </c>
      <c r="X274" s="183" t="str">
        <v>#DIV/0!</v>
      </c>
      <c r="Y274" s="183" t="str">
        <v>#DIV/0!</v>
      </c>
      <c r="Z274" s="183" t="str">
        <v>#DIV/0!</v>
      </c>
      <c r="AA274" s="183" t="str">
        <v>#DIV/0!</v>
      </c>
      <c r="AB274" s="183" t="str">
        <v>#DIV/0!</v>
      </c>
      <c r="AC274" s="181" t="str">
        <v>#DIV/0!</v>
      </c>
      <c r="AD274" s="181" t="str">
        <v>#DIV/0!</v>
      </c>
      <c r="AE274" s="181" t="str">
        <v>#DIV/0!</v>
      </c>
      <c r="AF274" s="181" t="str">
        <v>#DIV/0!</v>
      </c>
      <c r="AG274" s="181" t="str">
        <v>#DIV/0!</v>
      </c>
      <c r="AH274" s="181" t="str">
        <v>#DIV/0!</v>
      </c>
      <c r="AI274" s="181" t="str">
        <v>#DIV/0!</v>
      </c>
      <c r="AJ274" s="189">
        <v>68</v>
      </c>
      <c r="AK274" s="189">
        <v>14103</v>
      </c>
      <c r="AL274" s="179">
        <v>392</v>
      </c>
      <c r="AM274" s="179">
        <v>423</v>
      </c>
      <c r="AN274" s="179">
        <v>81</v>
      </c>
      <c r="AO274" s="189">
        <v>26</v>
      </c>
      <c r="AP274" s="179">
        <v>51</v>
      </c>
      <c r="AQ274" s="179">
        <v>73</v>
      </c>
      <c r="AR274" s="189">
        <v>8</v>
      </c>
      <c r="AS274" s="189">
        <v>5</v>
      </c>
      <c r="AT274" s="189">
        <v>4</v>
      </c>
      <c r="AU274" s="189">
        <v>12</v>
      </c>
      <c r="AV274" s="190"/>
      <c r="AW274" s="190"/>
      <c r="AX274" s="191">
        <f t="shared" si="701"/>
      </c>
    </row>
    <row r="275">
      <c r="A275" s="168"/>
      <c r="B275" s="202" t="s">
        <v>186</v>
      </c>
      <c r="C275" s="202"/>
      <c r="D275" s="202"/>
      <c r="E275" s="202"/>
      <c r="F275" s="203">
        <f>SUM(F271:F274)</f>
      </c>
      <c r="G275" s="203">
        <f>SUM(G271:G274)</f>
      </c>
      <c r="H275" s="203">
        <f>SUM(H271:H274)</f>
      </c>
      <c r="I275" s="196">
        <f>SUM(I271:I274)</f>
      </c>
      <c r="J275" s="204">
        <f>SUM(J271:J274)</f>
      </c>
      <c r="K275" s="215">
        <f>SUM(K271:K274)</f>
      </c>
      <c r="L275" s="215">
        <f>SUM(L271:L274)</f>
      </c>
      <c r="M275" s="215">
        <f>SUM(M271:M274)</f>
      </c>
      <c r="N275" s="215">
        <f>SUM(N271:N274)</f>
      </c>
      <c r="O275" s="205">
        <f t="shared" ref="O275:O278" si="53">N275/R275</f>
      </c>
      <c r="P275" s="206">
        <f>SUM(P271:P274)</f>
      </c>
      <c r="Q275" s="182">
        <f t="shared" ref="Q275:Q278" si="1199">P275/R275</f>
      </c>
      <c r="R275" s="204">
        <f>SUM(R271:R274)</f>
      </c>
      <c r="S275" s="203">
        <f>SUM(S271:S274)</f>
      </c>
      <c r="T275" s="207">
        <f t="shared" si="602"/>
      </c>
      <c r="U275" s="207">
        <f t="shared" si="524"/>
      </c>
      <c r="V275" s="207">
        <f t="shared" si="454"/>
      </c>
      <c r="W275" s="208">
        <f>SUM(W271:W274)</f>
      </c>
      <c r="X275" s="207">
        <f t="shared" ref="X275:X278" si="380">F275/W275</f>
      </c>
      <c r="Y275" s="207">
        <f t="shared" ref="Y275:Y278" si="332">F275/R275</f>
      </c>
      <c r="Z275" s="207">
        <f t="shared" ref="Z275:Z278" si="99">F275/AL275</f>
      </c>
      <c r="AA275" s="207">
        <f t="shared" ref="AA275:AA278" si="1272">F275/AK275*1000</f>
      </c>
      <c r="AB275" s="207">
        <f t="shared" ref="AB275:AB278" si="1121">F275/AN275</f>
      </c>
      <c r="AC275" s="205">
        <f t="shared" ref="AC275:AC278" si="636">AL275/AK275</f>
      </c>
      <c r="AD275" s="205">
        <f t="shared" ref="AD275:AD278" si="558">AN275/AM275</f>
      </c>
      <c r="AE275" s="205">
        <f>AP275/AM275</f>
      </c>
      <c r="AF275" s="205">
        <f>R275/AP275</f>
      </c>
      <c r="AG275" s="205">
        <f t="shared" ref="AG275:AG278" si="136">AR275/AN275</f>
      </c>
      <c r="AH275" s="205">
        <f t="shared" ref="AH275:AH278" si="11">R275/AR275</f>
      </c>
      <c r="AI275" s="205">
        <f t="shared" ref="AI275:AI278" si="1156">AQ275/AP275</f>
      </c>
      <c r="AJ275" s="218">
        <f>AVERAGE(AJ271:AJ274)</f>
      </c>
      <c r="AK275" s="218">
        <f>SUM(AK271:AK274)</f>
      </c>
      <c r="AL275" s="218">
        <f>SUM(AL271:AL274)</f>
      </c>
      <c r="AM275" s="218">
        <f>SUM(AM271:AM274)</f>
      </c>
      <c r="AN275" s="218">
        <f>SUM(AN271:AN274)</f>
      </c>
      <c r="AO275" s="218">
        <f>SUM(AO271:AO274)</f>
      </c>
      <c r="AP275" s="218">
        <f>SUM(AP271:AP274)</f>
      </c>
      <c r="AQ275" s="218">
        <f>SUM(AQ271:AQ274)</f>
      </c>
      <c r="AR275" s="218">
        <f>SUM(AR271:AR274)</f>
      </c>
      <c r="AS275" s="218">
        <f>SUM(AS271:AS274)</f>
      </c>
      <c r="AT275" s="218">
        <f>SUM(AT271:AT274)</f>
      </c>
      <c r="AU275" s="218">
        <f>SUM(AU271:AU274)</f>
      </c>
      <c r="AV275" s="209"/>
      <c r="AW275" s="209"/>
      <c r="AX275" s="204">
        <f>SUM(AX271:AX274)</f>
      </c>
    </row>
    <row customHeight="true" ht="18.452380952380953" r="276">
      <c r="A276" s="168"/>
      <c r="B276" s="210" t="s">
        <v>218</v>
      </c>
      <c r="C276" s="170" t="s">
        <v>179</v>
      </c>
      <c r="D276" s="171" t="s">
        <v>204</v>
      </c>
      <c r="E276" s="201" t="s">
        <v>194</v>
      </c>
      <c r="F276" s="178">
        <f t="shared" ref="F276:F280" si="202">G276+H276+I276</f>
      </c>
      <c r="G276" s="216">
        <v>1964.86</v>
      </c>
      <c r="H276" s="178">
        <v>896.27</v>
      </c>
      <c r="I276" s="236">
        <v>0</v>
      </c>
      <c r="J276" s="180">
        <v>3</v>
      </c>
      <c r="K276" s="178">
        <v>8211.07</v>
      </c>
      <c r="L276" s="179">
        <v>0</v>
      </c>
      <c r="M276" s="178">
        <v>0</v>
      </c>
      <c r="N276" s="180">
        <v>0</v>
      </c>
      <c r="O276" s="181">
        <f t="shared" si="53"/>
      </c>
      <c r="P276" s="196"/>
      <c r="Q276" s="182">
        <f t="shared" si="1199"/>
      </c>
      <c r="R276" s="177">
        <f t="shared" ref="R276:R280" si="852">J276+L276</f>
      </c>
      <c r="S276" s="178">
        <f t="shared" ref="S276:S280" si="1002">K276+M276</f>
      </c>
      <c r="T276" s="183">
        <f t="shared" si="602"/>
      </c>
      <c r="U276" s="183">
        <f t="shared" si="524"/>
      </c>
      <c r="V276" s="183">
        <f t="shared" si="454"/>
      </c>
      <c r="W276" s="184">
        <v>3</v>
      </c>
      <c r="X276" s="183">
        <f t="shared" si="380"/>
      </c>
      <c r="Y276" s="183">
        <f t="shared" si="332"/>
      </c>
      <c r="Z276" s="183">
        <f t="shared" si="99"/>
      </c>
      <c r="AA276" s="183">
        <f t="shared" si="1272"/>
      </c>
      <c r="AB276" s="183">
        <f t="shared" si="1121"/>
      </c>
      <c r="AC276" s="181">
        <f t="shared" si="636"/>
      </c>
      <c r="AD276" s="181">
        <f t="shared" si="558"/>
      </c>
      <c r="AE276" s="181">
        <f>AQ276/AM276</f>
      </c>
      <c r="AF276" s="181">
        <f>R276/AQ276</f>
      </c>
      <c r="AG276" s="181">
        <f t="shared" si="136"/>
      </c>
      <c r="AH276" s="181">
        <f t="shared" si="11"/>
      </c>
      <c r="AI276" s="181">
        <f t="shared" si="1156"/>
      </c>
      <c r="AJ276" s="189">
        <v>68</v>
      </c>
      <c r="AK276" s="179">
        <v>13860</v>
      </c>
      <c r="AL276" s="179">
        <v>362</v>
      </c>
      <c r="AM276" s="179">
        <v>412</v>
      </c>
      <c r="AN276" s="179">
        <v>98</v>
      </c>
      <c r="AO276" s="189">
        <v>26</v>
      </c>
      <c r="AP276" s="189">
        <v>54</v>
      </c>
      <c r="AQ276" s="189">
        <v>72</v>
      </c>
      <c r="AR276" s="189">
        <v>3</v>
      </c>
      <c r="AS276" s="179">
        <v>2</v>
      </c>
      <c r="AT276" s="179">
        <v>0</v>
      </c>
      <c r="AU276" s="179">
        <v>6</v>
      </c>
      <c r="AV276" s="190"/>
      <c r="AW276" s="190"/>
      <c r="AX276" s="191">
        <f t="shared" ref="AX276:AX280" si="702">COUNT(AU276)</f>
      </c>
    </row>
    <row customHeight="true" ht="18.452380952380953" r="277">
      <c r="A277" s="168"/>
      <c r="B277" s="210" t="s">
        <v>218</v>
      </c>
      <c r="C277" s="192" t="s">
        <v>179</v>
      </c>
      <c r="D277" s="171" t="s">
        <v>204</v>
      </c>
      <c r="E277" s="201" t="s">
        <v>195</v>
      </c>
      <c r="F277" s="178">
        <f t="shared" si="202"/>
      </c>
      <c r="G277" s="213">
        <v>2033.02</v>
      </c>
      <c r="H277" s="178">
        <v>901.44</v>
      </c>
      <c r="I277" s="219">
        <v>0</v>
      </c>
      <c r="J277" s="177">
        <v>4</v>
      </c>
      <c r="K277" s="178">
        <v>8526.379999999997</v>
      </c>
      <c r="L277" s="179">
        <v>0</v>
      </c>
      <c r="M277" s="178">
        <v>0</v>
      </c>
      <c r="N277" s="180">
        <v>0</v>
      </c>
      <c r="O277" s="181">
        <f t="shared" si="53"/>
      </c>
      <c r="P277" s="196"/>
      <c r="Q277" s="182">
        <f t="shared" si="1199"/>
      </c>
      <c r="R277" s="177">
        <f t="shared" si="852"/>
      </c>
      <c r="S277" s="178">
        <f t="shared" si="1002"/>
      </c>
      <c r="T277" s="183">
        <f t="shared" si="602"/>
      </c>
      <c r="U277" s="183">
        <f t="shared" si="524"/>
      </c>
      <c r="V277" s="183">
        <f t="shared" si="454"/>
      </c>
      <c r="W277" s="184">
        <v>2</v>
      </c>
      <c r="X277" s="183">
        <f t="shared" si="380"/>
      </c>
      <c r="Y277" s="183">
        <f t="shared" si="332"/>
      </c>
      <c r="Z277" s="183">
        <f t="shared" si="99"/>
      </c>
      <c r="AA277" s="183">
        <f t="shared" si="1272"/>
      </c>
      <c r="AB277" s="183">
        <f t="shared" si="1121"/>
      </c>
      <c r="AC277" s="181">
        <f t="shared" si="636"/>
      </c>
      <c r="AD277" s="181">
        <f t="shared" si="558"/>
      </c>
      <c r="AE277" s="181">
        <f t="shared" ref="AE277:AE278" si="490">AP277/AM277</f>
      </c>
      <c r="AF277" s="181">
        <f t="shared" ref="AF277:AF278" si="419">R277/AP277</f>
      </c>
      <c r="AG277" s="181">
        <f t="shared" si="136"/>
      </c>
      <c r="AH277" s="181">
        <f t="shared" si="11"/>
      </c>
      <c r="AI277" s="181">
        <f t="shared" si="1156"/>
      </c>
      <c r="AJ277" s="189">
        <v>68</v>
      </c>
      <c r="AK277" s="179">
        <v>14319</v>
      </c>
      <c r="AL277" s="179">
        <v>380</v>
      </c>
      <c r="AM277" s="179">
        <v>400</v>
      </c>
      <c r="AN277" s="179">
        <v>105</v>
      </c>
      <c r="AO277" s="189">
        <v>24</v>
      </c>
      <c r="AP277" s="179">
        <v>76</v>
      </c>
      <c r="AQ277" s="179">
        <v>91</v>
      </c>
      <c r="AR277" s="189">
        <v>4</v>
      </c>
      <c r="AS277" s="179">
        <v>5</v>
      </c>
      <c r="AT277" s="179">
        <v>2</v>
      </c>
      <c r="AU277" s="179">
        <v>7</v>
      </c>
      <c r="AV277" s="190"/>
      <c r="AW277" s="190"/>
      <c r="AX277" s="191">
        <f t="shared" si="702"/>
      </c>
    </row>
    <row r="278">
      <c r="A278" s="168"/>
      <c r="B278" s="210" t="s">
        <v>218</v>
      </c>
      <c r="C278" s="192" t="s">
        <v>179</v>
      </c>
      <c r="D278" s="171" t="s">
        <v>204</v>
      </c>
      <c r="E278" s="212" t="s">
        <v>196</v>
      </c>
      <c r="F278" s="178">
        <f t="shared" si="202"/>
      </c>
      <c r="G278" s="213">
        <v>1444.97</v>
      </c>
      <c r="H278" s="197">
        <v>1030.56</v>
      </c>
      <c r="I278" s="219">
        <v>0</v>
      </c>
      <c r="J278" s="180">
        <v>0</v>
      </c>
      <c r="K278" s="178">
        <v>0</v>
      </c>
      <c r="L278" s="179">
        <v>0</v>
      </c>
      <c r="M278" s="178">
        <v>0</v>
      </c>
      <c r="N278" s="180">
        <v>0</v>
      </c>
      <c r="O278" s="181">
        <f t="shared" si="53"/>
      </c>
      <c r="P278" s="196"/>
      <c r="Q278" s="182">
        <f t="shared" si="1199"/>
      </c>
      <c r="R278" s="177">
        <f t="shared" si="852"/>
      </c>
      <c r="S278" s="178">
        <f t="shared" si="1002"/>
      </c>
      <c r="T278" s="183">
        <f t="shared" si="602"/>
      </c>
      <c r="U278" s="183">
        <f t="shared" si="524"/>
      </c>
      <c r="V278" s="183">
        <f t="shared" si="454"/>
      </c>
      <c r="W278" s="184">
        <v>0</v>
      </c>
      <c r="X278" s="183">
        <f t="shared" si="380"/>
      </c>
      <c r="Y278" s="183">
        <f t="shared" si="332"/>
      </c>
      <c r="Z278" s="183">
        <f t="shared" si="99"/>
      </c>
      <c r="AA278" s="183">
        <f t="shared" si="1272"/>
      </c>
      <c r="AB278" s="183">
        <f t="shared" si="1121"/>
      </c>
      <c r="AC278" s="181">
        <f t="shared" si="636"/>
      </c>
      <c r="AD278" s="181">
        <f t="shared" si="558"/>
      </c>
      <c r="AE278" s="181">
        <f t="shared" si="490"/>
      </c>
      <c r="AF278" s="181">
        <f t="shared" si="419"/>
      </c>
      <c r="AG278" s="181">
        <f t="shared" si="136"/>
      </c>
      <c r="AH278" s="181">
        <f t="shared" si="11"/>
      </c>
      <c r="AI278" s="181">
        <f t="shared" si="1156"/>
      </c>
      <c r="AJ278" s="189">
        <v>67</v>
      </c>
      <c r="AK278" s="179">
        <v>15690</v>
      </c>
      <c r="AL278" s="179">
        <v>357</v>
      </c>
      <c r="AM278" s="179">
        <v>351</v>
      </c>
      <c r="AN278" s="179">
        <v>82</v>
      </c>
      <c r="AO278" s="189">
        <v>11</v>
      </c>
      <c r="AP278" s="179">
        <v>27</v>
      </c>
      <c r="AQ278" s="179">
        <v>53</v>
      </c>
      <c r="AR278" s="189">
        <v>0</v>
      </c>
      <c r="AS278" s="189">
        <v>6</v>
      </c>
      <c r="AT278" s="179">
        <v>0</v>
      </c>
      <c r="AU278" s="179">
        <v>10</v>
      </c>
      <c r="AV278" s="190"/>
      <c r="AW278" s="190"/>
      <c r="AX278" s="191">
        <f t="shared" si="702"/>
      </c>
    </row>
    <row r="279">
      <c r="A279" s="168"/>
      <c r="B279" s="210" t="s">
        <v>218</v>
      </c>
      <c r="C279" s="192" t="s">
        <v>179</v>
      </c>
      <c r="D279" s="171" t="s">
        <v>204</v>
      </c>
      <c r="E279" s="212" t="s">
        <v>197</v>
      </c>
      <c r="F279" s="178">
        <f t="shared" si="202"/>
      </c>
      <c r="G279" s="213">
        <v>1848.97</v>
      </c>
      <c r="H279" s="197">
        <v>776.69</v>
      </c>
      <c r="I279" s="219">
        <v>0</v>
      </c>
      <c r="J279" s="177">
        <v>3</v>
      </c>
      <c r="K279" s="178">
        <v>8211.070000000007</v>
      </c>
      <c r="L279" s="179">
        <v>0</v>
      </c>
      <c r="M279" s="178">
        <v>0</v>
      </c>
      <c r="N279" s="180">
        <v>0</v>
      </c>
      <c r="O279" s="181" t="str">
        <v>#DIV/0!</v>
      </c>
      <c r="P279" s="196"/>
      <c r="Q279" s="182" t="str">
        <v>#DIV/0!</v>
      </c>
      <c r="R279" s="177">
        <f t="shared" si="852"/>
      </c>
      <c r="S279" s="178">
        <f t="shared" si="1002"/>
      </c>
      <c r="T279" s="183">
        <f t="shared" si="602"/>
      </c>
      <c r="U279" s="183">
        <f t="shared" si="524"/>
      </c>
      <c r="V279" s="183">
        <f t="shared" si="454"/>
      </c>
      <c r="W279" s="184">
        <v>3</v>
      </c>
      <c r="X279" s="183" t="str">
        <v>#DIV/0!</v>
      </c>
      <c r="Y279" s="183" t="str">
        <v>#DIV/0!</v>
      </c>
      <c r="Z279" s="183" t="str">
        <v>#DIV/0!</v>
      </c>
      <c r="AA279" s="183" t="str">
        <v>#DIV/0!</v>
      </c>
      <c r="AB279" s="183" t="str">
        <v>#DIV/0!</v>
      </c>
      <c r="AC279" s="181" t="str">
        <v>#DIV/0!</v>
      </c>
      <c r="AD279" s="181" t="str">
        <v>#DIV/0!</v>
      </c>
      <c r="AE279" s="181" t="str">
        <v>#DIV/0!</v>
      </c>
      <c r="AF279" s="181" t="str">
        <v>#DIV/0!</v>
      </c>
      <c r="AG279" s="181" t="str">
        <v>#DIV/0!</v>
      </c>
      <c r="AH279" s="181" t="str">
        <v>#DIV/0!</v>
      </c>
      <c r="AI279" s="181" t="str">
        <v>#DIV/0!</v>
      </c>
      <c r="AJ279" s="189">
        <v>39</v>
      </c>
      <c r="AK279" s="179">
        <v>17316</v>
      </c>
      <c r="AL279" s="179">
        <v>491</v>
      </c>
      <c r="AM279" s="179">
        <v>520</v>
      </c>
      <c r="AN279" s="179">
        <v>58</v>
      </c>
      <c r="AO279" s="189">
        <v>25</v>
      </c>
      <c r="AP279" s="179">
        <v>55</v>
      </c>
      <c r="AQ279" s="179">
        <v>61</v>
      </c>
      <c r="AR279" s="189">
        <v>5</v>
      </c>
      <c r="AS279" s="189">
        <v>4</v>
      </c>
      <c r="AT279" s="179">
        <v>1</v>
      </c>
      <c r="AU279" s="179">
        <v>6</v>
      </c>
      <c r="AV279" s="190"/>
      <c r="AW279" s="190"/>
      <c r="AX279" s="191">
        <f t="shared" si="702"/>
      </c>
    </row>
    <row r="280">
      <c r="A280" s="168"/>
      <c r="B280" s="210" t="s">
        <v>218</v>
      </c>
      <c r="C280" s="192" t="s">
        <v>179</v>
      </c>
      <c r="D280" s="171" t="s">
        <v>204</v>
      </c>
      <c r="E280" s="212" t="s">
        <v>199</v>
      </c>
      <c r="F280" s="178">
        <f t="shared" si="202"/>
      </c>
      <c r="G280" s="216">
        <v>1929.13</v>
      </c>
      <c r="H280" s="178">
        <v>977.3000000000001</v>
      </c>
      <c r="I280" s="219">
        <v>0</v>
      </c>
      <c r="J280" s="180">
        <v>5</v>
      </c>
      <c r="K280" s="178">
        <v>11126.189999999988</v>
      </c>
      <c r="L280" s="179">
        <v>2</v>
      </c>
      <c r="M280" s="178">
        <v>9086.220000000001</v>
      </c>
      <c r="N280" s="180">
        <v>1</v>
      </c>
      <c r="O280" s="181">
        <f t="shared" ref="O280:O293" si="54">N280/R280</f>
      </c>
      <c r="P280" s="196"/>
      <c r="Q280" s="182">
        <f t="shared" ref="Q280:Q293" si="1200">P280/R280</f>
      </c>
      <c r="R280" s="177">
        <f t="shared" si="852"/>
      </c>
      <c r="S280" s="178">
        <f t="shared" si="1002"/>
      </c>
      <c r="T280" s="183">
        <f t="shared" si="602"/>
      </c>
      <c r="U280" s="183">
        <f t="shared" si="524"/>
      </c>
      <c r="V280" s="183">
        <f t="shared" si="454"/>
      </c>
      <c r="W280" s="184">
        <v>4</v>
      </c>
      <c r="X280" s="183">
        <f t="shared" ref="X280:X284" si="381">F280/W280</f>
      </c>
      <c r="Y280" s="183">
        <f t="shared" ref="Y280:Y284" si="333">F280/R280</f>
      </c>
      <c r="Z280" s="183">
        <f t="shared" ref="Z280:Z284" si="100">F280/AL280</f>
      </c>
      <c r="AA280" s="183">
        <f t="shared" ref="AA280:AA293" si="1273">F280/AK280*1000</f>
      </c>
      <c r="AB280" s="183">
        <f t="shared" ref="AB280:AB293" si="1122">F280/AN280</f>
      </c>
      <c r="AC280" s="181">
        <f t="shared" ref="AC280:AC293" si="637">AL280/AK280</f>
      </c>
      <c r="AD280" s="181">
        <f t="shared" ref="AD280:AD293" si="559">AN280/AM280</f>
      </c>
      <c r="AE280" s="181">
        <f t="shared" ref="AE280:AE293" si="491">AP280/AM280</f>
      </c>
      <c r="AF280" s="181">
        <f t="shared" ref="AF280:AF293" si="420">R280/AP280</f>
      </c>
      <c r="AG280" s="181">
        <f t="shared" ref="AG280:AG293" si="137">AR280/AN280</f>
      </c>
      <c r="AH280" s="181">
        <f t="shared" ref="AH280:AH293" si="12">R280/AR280</f>
      </c>
      <c r="AI280" s="181">
        <f t="shared" ref="AI280:AI293" si="1157">AQ280/AP280</f>
      </c>
      <c r="AJ280" s="189">
        <v>44</v>
      </c>
      <c r="AK280" s="179">
        <v>14587</v>
      </c>
      <c r="AL280" s="179">
        <v>329</v>
      </c>
      <c r="AM280" s="179">
        <v>356</v>
      </c>
      <c r="AN280" s="179">
        <v>63</v>
      </c>
      <c r="AO280" s="189">
        <v>17</v>
      </c>
      <c r="AP280" s="179">
        <v>67</v>
      </c>
      <c r="AQ280" s="179">
        <v>63</v>
      </c>
      <c r="AR280" s="189">
        <v>11</v>
      </c>
      <c r="AS280" s="179">
        <v>4</v>
      </c>
      <c r="AT280" s="179">
        <v>0</v>
      </c>
      <c r="AU280" s="179">
        <v>11</v>
      </c>
      <c r="AV280" s="190"/>
      <c r="AW280" s="190"/>
      <c r="AX280" s="191">
        <f t="shared" si="702"/>
      </c>
    </row>
    <row r="281">
      <c r="A281" s="168"/>
      <c r="B281" s="202" t="s">
        <v>186</v>
      </c>
      <c r="C281" s="202"/>
      <c r="D281" s="202"/>
      <c r="E281" s="202"/>
      <c r="F281" s="203">
        <f>SUM(F276:F280)</f>
      </c>
      <c r="G281" s="217">
        <f>SUM(G276:G280)</f>
      </c>
      <c r="H281" s="203">
        <f>SUM(H276:H280)</f>
      </c>
      <c r="I281" s="196">
        <f>SUM(I276:I280)</f>
      </c>
      <c r="J281" s="204">
        <f>SUM(J276:J280)</f>
      </c>
      <c r="K281" s="203">
        <f>SUM(K276:K280)</f>
      </c>
      <c r="L281" s="215">
        <f>SUM(L276:L280)</f>
      </c>
      <c r="M281" s="203">
        <f>SUM(M276:M280)</f>
      </c>
      <c r="N281" s="204">
        <f>SUM(N276:N280)</f>
      </c>
      <c r="O281" s="205">
        <f t="shared" si="54"/>
      </c>
      <c r="P281" s="206">
        <f>SUM(P276:P280)</f>
      </c>
      <c r="Q281" s="182">
        <f t="shared" si="1200"/>
      </c>
      <c r="R281" s="204">
        <f>SUM(R276:R280)</f>
      </c>
      <c r="S281" s="203">
        <f>SUM(S276:S280)</f>
      </c>
      <c r="T281" s="207">
        <f t="shared" si="602"/>
      </c>
      <c r="U281" s="207">
        <f t="shared" si="524"/>
      </c>
      <c r="V281" s="207">
        <f t="shared" si="454"/>
      </c>
      <c r="W281" s="208">
        <f>SUM(W276:W280)</f>
      </c>
      <c r="X281" s="207">
        <f t="shared" si="381"/>
      </c>
      <c r="Y281" s="207">
        <f t="shared" si="333"/>
      </c>
      <c r="Z281" s="207">
        <f t="shared" si="100"/>
      </c>
      <c r="AA281" s="207">
        <f t="shared" si="1273"/>
      </c>
      <c r="AB281" s="207">
        <f t="shared" si="1122"/>
      </c>
      <c r="AC281" s="205">
        <f t="shared" si="637"/>
      </c>
      <c r="AD281" s="205">
        <f t="shared" si="559"/>
      </c>
      <c r="AE281" s="205">
        <f t="shared" si="491"/>
      </c>
      <c r="AF281" s="205">
        <f t="shared" si="420"/>
      </c>
      <c r="AG281" s="205">
        <f t="shared" si="137"/>
      </c>
      <c r="AH281" s="205">
        <f t="shared" si="12"/>
      </c>
      <c r="AI281" s="205">
        <f t="shared" si="1157"/>
      </c>
      <c r="AJ281" s="218">
        <f>AVERAGE(AJ276:AJ280)</f>
      </c>
      <c r="AK281" s="218">
        <f>SUM(AK276:AK280)</f>
      </c>
      <c r="AL281" s="218">
        <f>SUM(AL276:AL280)</f>
      </c>
      <c r="AM281" s="218">
        <f>SUM(AM276:AM280)</f>
      </c>
      <c r="AN281" s="218">
        <f>SUM(AN276:AN280)</f>
      </c>
      <c r="AO281" s="218">
        <f>SUM(AO276:AO280)</f>
      </c>
      <c r="AP281" s="218">
        <f>SUM(AP276:AP280)</f>
      </c>
      <c r="AQ281" s="218">
        <f>SUM(AQ276:AQ280)</f>
      </c>
      <c r="AR281" s="218">
        <f>SUM(AR276:AR280)</f>
      </c>
      <c r="AS281" s="218">
        <f>SUM(AS276:AS280)</f>
      </c>
      <c r="AT281" s="218">
        <f>SUM(AT276:AT280)</f>
      </c>
      <c r="AU281" s="218">
        <f>SUM(AU276:AU280)</f>
      </c>
      <c r="AV281" s="209"/>
      <c r="AW281" s="209"/>
      <c r="AX281" s="204">
        <f>SUM(AX276:AX280)</f>
      </c>
    </row>
    <row r="282">
      <c r="A282" s="168"/>
      <c r="B282" s="210" t="s">
        <v>218</v>
      </c>
      <c r="C282" s="192" t="s">
        <v>179</v>
      </c>
      <c r="D282" s="171" t="s">
        <v>193</v>
      </c>
      <c r="E282" s="212" t="s">
        <v>200</v>
      </c>
      <c r="F282" s="178">
        <f t="shared" ref="F282:F286" si="203">G282+H282+I282</f>
      </c>
      <c r="G282" s="213">
        <v>1169.8200000000002</v>
      </c>
      <c r="H282" s="178">
        <v>866.55</v>
      </c>
      <c r="I282" s="219">
        <v>0</v>
      </c>
      <c r="J282" s="180">
        <v>3</v>
      </c>
      <c r="K282" s="197">
        <v>8912.479999999996</v>
      </c>
      <c r="L282" s="189">
        <v>0</v>
      </c>
      <c r="M282" s="197">
        <v>0</v>
      </c>
      <c r="N282" s="180">
        <v>0</v>
      </c>
      <c r="O282" s="181">
        <f t="shared" si="54"/>
      </c>
      <c r="P282" s="196"/>
      <c r="Q282" s="182">
        <f t="shared" si="1200"/>
      </c>
      <c r="R282" s="177">
        <f t="shared" ref="R282:R286" si="853">J282+L282</f>
      </c>
      <c r="S282" s="178">
        <f t="shared" ref="S282:S286" si="1003">K282+M282</f>
      </c>
      <c r="T282" s="183">
        <f t="shared" si="602"/>
      </c>
      <c r="U282" s="183">
        <f t="shared" si="524"/>
      </c>
      <c r="V282" s="183">
        <f t="shared" si="454"/>
      </c>
      <c r="W282" s="184">
        <v>3</v>
      </c>
      <c r="X282" s="183">
        <f t="shared" si="381"/>
      </c>
      <c r="Y282" s="183">
        <f t="shared" si="333"/>
      </c>
      <c r="Z282" s="183">
        <f t="shared" si="100"/>
      </c>
      <c r="AA282" s="183">
        <f t="shared" si="1273"/>
      </c>
      <c r="AB282" s="183">
        <f t="shared" si="1122"/>
      </c>
      <c r="AC282" s="181">
        <f t="shared" si="637"/>
      </c>
      <c r="AD282" s="181">
        <f t="shared" si="559"/>
      </c>
      <c r="AE282" s="181">
        <f t="shared" si="491"/>
      </c>
      <c r="AF282" s="181">
        <f t="shared" si="420"/>
      </c>
      <c r="AG282" s="181">
        <f t="shared" si="137"/>
      </c>
      <c r="AH282" s="181">
        <f t="shared" si="12"/>
      </c>
      <c r="AI282" s="181">
        <f t="shared" si="1157"/>
      </c>
      <c r="AJ282" s="189">
        <v>42</v>
      </c>
      <c r="AK282" s="179">
        <v>16327</v>
      </c>
      <c r="AL282" s="179">
        <v>381</v>
      </c>
      <c r="AM282" s="179">
        <v>417</v>
      </c>
      <c r="AN282" s="179">
        <v>86</v>
      </c>
      <c r="AO282" s="189">
        <v>10</v>
      </c>
      <c r="AP282" s="189">
        <v>41</v>
      </c>
      <c r="AQ282" s="179">
        <v>69</v>
      </c>
      <c r="AR282" s="189">
        <v>3</v>
      </c>
      <c r="AS282" s="179">
        <v>6</v>
      </c>
      <c r="AT282" s="179">
        <v>0</v>
      </c>
      <c r="AU282" s="179">
        <v>10</v>
      </c>
      <c r="AV282" s="190"/>
      <c r="AW282" s="190"/>
      <c r="AX282" s="191">
        <f t="shared" ref="AX282:AX286" si="703">COUNT(AU282)</f>
      </c>
    </row>
    <row r="283">
      <c r="A283" s="168"/>
      <c r="B283" s="210" t="s">
        <v>213</v>
      </c>
      <c r="C283" s="192" t="s">
        <v>179</v>
      </c>
      <c r="D283" s="171" t="s">
        <v>193</v>
      </c>
      <c r="E283" s="211" t="s">
        <v>202</v>
      </c>
      <c r="F283" s="195">
        <f t="shared" si="203"/>
      </c>
      <c r="G283" s="178">
        <v>1927.67</v>
      </c>
      <c r="H283" s="178">
        <v>1168.39</v>
      </c>
      <c r="I283" s="219">
        <v>0</v>
      </c>
      <c r="J283" s="177">
        <v>5</v>
      </c>
      <c r="K283" s="178">
        <v>13307.590000000011</v>
      </c>
      <c r="L283" s="179">
        <v>0</v>
      </c>
      <c r="M283" s="178">
        <v>0</v>
      </c>
      <c r="N283" s="180">
        <v>0</v>
      </c>
      <c r="O283" s="181">
        <f t="shared" si="54"/>
      </c>
      <c r="P283" s="196"/>
      <c r="Q283" s="182">
        <f t="shared" si="1200"/>
      </c>
      <c r="R283" s="177">
        <f t="shared" si="853"/>
      </c>
      <c r="S283" s="178">
        <f t="shared" si="1003"/>
      </c>
      <c r="T283" s="183">
        <f t="shared" si="602"/>
      </c>
      <c r="U283" s="183">
        <f t="shared" si="524"/>
      </c>
      <c r="V283" s="183">
        <f t="shared" si="454"/>
      </c>
      <c r="W283" s="184">
        <v>5</v>
      </c>
      <c r="X283" s="183">
        <f t="shared" si="381"/>
      </c>
      <c r="Y283" s="183">
        <f t="shared" si="333"/>
      </c>
      <c r="Z283" s="183">
        <f t="shared" si="100"/>
      </c>
      <c r="AA283" s="183">
        <f t="shared" si="1273"/>
      </c>
      <c r="AB283" s="183">
        <f t="shared" si="1122"/>
      </c>
      <c r="AC283" s="181">
        <f t="shared" si="637"/>
      </c>
      <c r="AD283" s="181">
        <f t="shared" si="559"/>
      </c>
      <c r="AE283" s="181">
        <f t="shared" si="491"/>
      </c>
      <c r="AF283" s="181">
        <f t="shared" si="420"/>
      </c>
      <c r="AG283" s="181">
        <f t="shared" si="137"/>
      </c>
      <c r="AH283" s="181">
        <f t="shared" si="12"/>
      </c>
      <c r="AI283" s="181">
        <f t="shared" si="1157"/>
      </c>
      <c r="AJ283" s="189">
        <v>44</v>
      </c>
      <c r="AK283" s="189">
        <v>19095</v>
      </c>
      <c r="AL283" s="179">
        <v>367</v>
      </c>
      <c r="AM283" s="179">
        <v>408</v>
      </c>
      <c r="AN283" s="179">
        <v>87</v>
      </c>
      <c r="AO283" s="189">
        <v>18</v>
      </c>
      <c r="AP283" s="189">
        <v>63</v>
      </c>
      <c r="AQ283" s="189">
        <v>71</v>
      </c>
      <c r="AR283" s="189">
        <v>5</v>
      </c>
      <c r="AS283" s="179">
        <v>1</v>
      </c>
      <c r="AT283" s="179">
        <v>0</v>
      </c>
      <c r="AU283" s="179">
        <v>8</v>
      </c>
      <c r="AV283" s="190"/>
      <c r="AW283" s="190"/>
      <c r="AX283" s="191">
        <f t="shared" si="703"/>
      </c>
    </row>
    <row r="284">
      <c r="A284" s="168"/>
      <c r="B284" s="210" t="s">
        <v>213</v>
      </c>
      <c r="C284" s="170" t="s">
        <v>201</v>
      </c>
      <c r="D284" s="171" t="s">
        <v>193</v>
      </c>
      <c r="E284" s="211" t="s">
        <v>203</v>
      </c>
      <c r="F284" s="178">
        <f t="shared" si="203"/>
      </c>
      <c r="G284" s="178">
        <v>1335.53</v>
      </c>
      <c r="H284" s="178">
        <v>973.57</v>
      </c>
      <c r="I284" s="219">
        <v>0</v>
      </c>
      <c r="J284" s="177">
        <v>3</v>
      </c>
      <c r="K284" s="178">
        <v>8204.630000000005</v>
      </c>
      <c r="L284" s="179">
        <v>0</v>
      </c>
      <c r="M284" s="178">
        <v>0</v>
      </c>
      <c r="N284" s="180">
        <v>0</v>
      </c>
      <c r="O284" s="181">
        <f t="shared" si="54"/>
      </c>
      <c r="P284" s="196"/>
      <c r="Q284" s="182">
        <f t="shared" si="1200"/>
      </c>
      <c r="R284" s="177">
        <f t="shared" si="853"/>
      </c>
      <c r="S284" s="178">
        <f t="shared" si="1003"/>
      </c>
      <c r="T284" s="183">
        <f t="shared" si="602"/>
      </c>
      <c r="U284" s="183">
        <f t="shared" si="524"/>
      </c>
      <c r="V284" s="183">
        <f t="shared" si="454"/>
      </c>
      <c r="W284" s="184">
        <v>3</v>
      </c>
      <c r="X284" s="183">
        <f t="shared" si="381"/>
      </c>
      <c r="Y284" s="183">
        <f t="shared" si="333"/>
      </c>
      <c r="Z284" s="183">
        <f t="shared" si="100"/>
      </c>
      <c r="AA284" s="183">
        <f t="shared" si="1273"/>
      </c>
      <c r="AB284" s="183">
        <f t="shared" si="1122"/>
      </c>
      <c r="AC284" s="181">
        <f t="shared" si="637"/>
      </c>
      <c r="AD284" s="181">
        <f t="shared" si="559"/>
      </c>
      <c r="AE284" s="181">
        <f t="shared" si="491"/>
      </c>
      <c r="AF284" s="181">
        <f t="shared" si="420"/>
      </c>
      <c r="AG284" s="181">
        <f t="shared" si="137"/>
      </c>
      <c r="AH284" s="181">
        <f t="shared" si="12"/>
      </c>
      <c r="AI284" s="181">
        <f t="shared" si="1157"/>
      </c>
      <c r="AJ284" s="189">
        <v>46</v>
      </c>
      <c r="AK284" s="179">
        <v>16014</v>
      </c>
      <c r="AL284" s="179">
        <v>306</v>
      </c>
      <c r="AM284" s="179">
        <v>350</v>
      </c>
      <c r="AN284" s="179">
        <v>76</v>
      </c>
      <c r="AO284" s="189">
        <v>12</v>
      </c>
      <c r="AP284" s="179">
        <v>76</v>
      </c>
      <c r="AQ284" s="179">
        <v>67</v>
      </c>
      <c r="AR284" s="189">
        <v>3</v>
      </c>
      <c r="AS284" s="179">
        <v>6</v>
      </c>
      <c r="AT284" s="179">
        <v>0</v>
      </c>
      <c r="AU284" s="179">
        <v>13</v>
      </c>
      <c r="AV284" s="190"/>
      <c r="AW284" s="190"/>
      <c r="AX284" s="191">
        <f t="shared" si="703"/>
      </c>
    </row>
    <row r="285">
      <c r="A285" s="168"/>
      <c r="B285" s="210" t="s">
        <v>213</v>
      </c>
      <c r="C285" s="170" t="s">
        <v>201</v>
      </c>
      <c r="D285" s="171" t="s">
        <v>193</v>
      </c>
      <c r="E285" s="220" t="s">
        <v>205</v>
      </c>
      <c r="F285" s="178">
        <f t="shared" si="203"/>
      </c>
      <c r="G285" s="178">
        <v>1392.48</v>
      </c>
      <c r="H285" s="178">
        <v>971.33</v>
      </c>
      <c r="I285" s="219">
        <v>0</v>
      </c>
      <c r="J285" s="177">
        <v>3</v>
      </c>
      <c r="K285" s="178">
        <v>7644.779999999999</v>
      </c>
      <c r="L285" s="179">
        <v>0</v>
      </c>
      <c r="M285" s="178">
        <v>0</v>
      </c>
      <c r="N285" s="180">
        <v>0</v>
      </c>
      <c r="O285" s="181">
        <f t="shared" si="54"/>
      </c>
      <c r="P285" s="196"/>
      <c r="Q285" s="182">
        <f t="shared" si="1200"/>
      </c>
      <c r="R285" s="177">
        <f t="shared" si="853"/>
      </c>
      <c r="S285" s="178">
        <f t="shared" si="1003"/>
      </c>
      <c r="T285" s="183">
        <f t="shared" si="602"/>
      </c>
      <c r="U285" s="183">
        <f t="shared" si="524"/>
      </c>
      <c r="V285" s="183">
        <f t="shared" si="454"/>
      </c>
      <c r="W285" s="184">
        <v>3</v>
      </c>
      <c r="X285" s="183">
        <v>394</v>
      </c>
      <c r="Y285" s="183">
        <v>423</v>
      </c>
      <c r="Z285" s="183">
        <v>105</v>
      </c>
      <c r="AA285" s="183">
        <f t="shared" si="1273"/>
      </c>
      <c r="AB285" s="183">
        <f t="shared" si="1122"/>
      </c>
      <c r="AC285" s="181">
        <f t="shared" si="637"/>
      </c>
      <c r="AD285" s="181">
        <f t="shared" si="559"/>
      </c>
      <c r="AE285" s="181">
        <f t="shared" si="491"/>
      </c>
      <c r="AF285" s="181">
        <f t="shared" si="420"/>
      </c>
      <c r="AG285" s="181">
        <f t="shared" si="137"/>
      </c>
      <c r="AH285" s="181">
        <f t="shared" si="12"/>
      </c>
      <c r="AI285" s="181">
        <f t="shared" si="1157"/>
      </c>
      <c r="AJ285" s="189">
        <v>48</v>
      </c>
      <c r="AK285" s="247">
        <v>14994</v>
      </c>
      <c r="AL285" s="247">
        <v>275</v>
      </c>
      <c r="AM285" s="247">
        <v>295</v>
      </c>
      <c r="AN285" s="248">
        <v>62</v>
      </c>
      <c r="AO285" s="189">
        <v>14</v>
      </c>
      <c r="AP285" s="179">
        <v>42</v>
      </c>
      <c r="AQ285" s="189">
        <v>45</v>
      </c>
      <c r="AR285" s="189">
        <v>4</v>
      </c>
      <c r="AS285" s="179">
        <v>1</v>
      </c>
      <c r="AT285" s="179">
        <v>2</v>
      </c>
      <c r="AU285" s="179">
        <v>9</v>
      </c>
      <c r="AV285" s="190"/>
      <c r="AW285" s="190"/>
      <c r="AX285" s="191">
        <f t="shared" si="703"/>
      </c>
    </row>
    <row r="286">
      <c r="A286" s="168"/>
      <c r="B286" s="210" t="s">
        <v>213</v>
      </c>
      <c r="C286" s="170" t="s">
        <v>201</v>
      </c>
      <c r="D286" s="171" t="s">
        <v>193</v>
      </c>
      <c r="E286" s="220" t="s">
        <v>206</v>
      </c>
      <c r="F286" s="178">
        <f t="shared" si="203"/>
      </c>
      <c r="G286" s="178">
        <v>1501.46</v>
      </c>
      <c r="H286" s="178">
        <v>1481.3300000000002</v>
      </c>
      <c r="I286" s="219">
        <v>0</v>
      </c>
      <c r="J286" s="177">
        <v>3</v>
      </c>
      <c r="K286" s="178">
        <v>7651.220000000001</v>
      </c>
      <c r="L286" s="179">
        <v>0</v>
      </c>
      <c r="M286" s="178">
        <v>0</v>
      </c>
      <c r="N286" s="180">
        <v>0</v>
      </c>
      <c r="O286" s="181">
        <f t="shared" si="54"/>
      </c>
      <c r="P286" s="196"/>
      <c r="Q286" s="182">
        <f t="shared" si="1200"/>
      </c>
      <c r="R286" s="177">
        <f t="shared" si="853"/>
      </c>
      <c r="S286" s="178">
        <f t="shared" si="1003"/>
      </c>
      <c r="T286" s="183">
        <f t="shared" si="602"/>
      </c>
      <c r="U286" s="183">
        <f t="shared" si="524"/>
      </c>
      <c r="V286" s="183">
        <f t="shared" si="454"/>
      </c>
      <c r="W286" s="184">
        <v>2</v>
      </c>
      <c r="X286" s="183">
        <v>394</v>
      </c>
      <c r="Y286" s="183">
        <v>423</v>
      </c>
      <c r="Z286" s="183">
        <v>105</v>
      </c>
      <c r="AA286" s="183">
        <f t="shared" si="1273"/>
      </c>
      <c r="AB286" s="183">
        <f t="shared" si="1122"/>
      </c>
      <c r="AC286" s="181">
        <f t="shared" si="637"/>
      </c>
      <c r="AD286" s="181">
        <f t="shared" si="559"/>
      </c>
      <c r="AE286" s="181">
        <f t="shared" si="491"/>
      </c>
      <c r="AF286" s="181">
        <f t="shared" si="420"/>
      </c>
      <c r="AG286" s="181">
        <f t="shared" si="137"/>
      </c>
      <c r="AH286" s="181">
        <f t="shared" si="12"/>
      </c>
      <c r="AI286" s="181">
        <f t="shared" si="1157"/>
      </c>
      <c r="AJ286" s="189">
        <v>47</v>
      </c>
      <c r="AK286" s="247">
        <v>19959</v>
      </c>
      <c r="AL286" s="247">
        <v>361</v>
      </c>
      <c r="AM286" s="247">
        <v>398</v>
      </c>
      <c r="AN286" s="248">
        <v>80</v>
      </c>
      <c r="AO286" s="189">
        <v>21</v>
      </c>
      <c r="AP286" s="179">
        <v>73</v>
      </c>
      <c r="AQ286" s="189">
        <v>72</v>
      </c>
      <c r="AR286" s="189">
        <v>3</v>
      </c>
      <c r="AS286" s="179">
        <v>7</v>
      </c>
      <c r="AT286" s="179">
        <v>1</v>
      </c>
      <c r="AU286" s="179">
        <v>14</v>
      </c>
      <c r="AV286" s="190"/>
      <c r="AW286" s="190"/>
      <c r="AX286" s="191">
        <f t="shared" si="703"/>
      </c>
    </row>
    <row r="287">
      <c r="A287" s="168"/>
      <c r="B287" s="202" t="s">
        <v>186</v>
      </c>
      <c r="C287" s="202"/>
      <c r="D287" s="202"/>
      <c r="E287" s="202"/>
      <c r="F287" s="203">
        <f>SUM(F282:F286)</f>
      </c>
      <c r="G287" s="203">
        <f>SUM(G282:G286)</f>
      </c>
      <c r="H287" s="203">
        <f>SUM(H282:H286)</f>
      </c>
      <c r="I287" s="196">
        <f>SUM(I282:I286)</f>
      </c>
      <c r="J287" s="204">
        <f>SUM(J282:J286)</f>
      </c>
      <c r="K287" s="203">
        <f>SUM(K282:K286)</f>
      </c>
      <c r="L287" s="215">
        <f>SUM(L282:L286)</f>
      </c>
      <c r="M287" s="203">
        <f>SUM(M282:M286)</f>
      </c>
      <c r="N287" s="204">
        <f>SUM(N282:N286)</f>
      </c>
      <c r="O287" s="205">
        <f t="shared" si="54"/>
      </c>
      <c r="P287" s="206">
        <f>SUM(P282:P286)</f>
      </c>
      <c r="Q287" s="182">
        <f t="shared" si="1200"/>
      </c>
      <c r="R287" s="204">
        <f>SUM(R282:R286)</f>
      </c>
      <c r="S287" s="203">
        <f>SUM(S282:S286)</f>
      </c>
      <c r="T287" s="207">
        <f t="shared" si="602"/>
      </c>
      <c r="U287" s="207">
        <f t="shared" si="524"/>
      </c>
      <c r="V287" s="207">
        <f t="shared" si="454"/>
      </c>
      <c r="W287" s="208">
        <f>SUM(W282:W286)</f>
      </c>
      <c r="X287" s="207">
        <f t="shared" ref="X287:X290" si="382">F287/W287</f>
      </c>
      <c r="Y287" s="207">
        <f t="shared" ref="Y287:Y290" si="334">F287/R287</f>
      </c>
      <c r="Z287" s="207">
        <f t="shared" ref="Z287:Z290" si="101">F287/AL287</f>
      </c>
      <c r="AA287" s="207">
        <f t="shared" si="1273"/>
      </c>
      <c r="AB287" s="207">
        <f t="shared" si="1122"/>
      </c>
      <c r="AC287" s="205">
        <f t="shared" si="637"/>
      </c>
      <c r="AD287" s="205">
        <f t="shared" si="559"/>
      </c>
      <c r="AE287" s="205">
        <f t="shared" si="491"/>
      </c>
      <c r="AF287" s="205">
        <f t="shared" si="420"/>
      </c>
      <c r="AG287" s="205">
        <f t="shared" si="137"/>
      </c>
      <c r="AH287" s="205">
        <f t="shared" si="12"/>
      </c>
      <c r="AI287" s="205">
        <f t="shared" si="1157"/>
      </c>
      <c r="AJ287" s="204">
        <f>AVERAGE(AJ282:AJ286)</f>
      </c>
      <c r="AK287" s="204">
        <f>SUM(AK282:AK286)</f>
      </c>
      <c r="AL287" s="204">
        <f>SUM(AL282:AL286)</f>
      </c>
      <c r="AM287" s="204">
        <f>SUM(AM282:AM286)</f>
      </c>
      <c r="AN287" s="204">
        <f>SUM(AN282:AN286)</f>
      </c>
      <c r="AO287" s="218">
        <f>SUM(AO282:AO286)</f>
      </c>
      <c r="AP287" s="204">
        <f>SUM(AP282:AP286)</f>
      </c>
      <c r="AQ287" s="218">
        <f>SUM(AQ282:AQ286)</f>
      </c>
      <c r="AR287" s="218">
        <f>SUM(AR282:AR286)</f>
      </c>
      <c r="AS287" s="204">
        <f>SUM(AS282:AS286)</f>
      </c>
      <c r="AT287" s="204">
        <f>SUM(AT282:AT286)</f>
      </c>
      <c r="AU287" s="204">
        <f>SUM(AU282:AU286)</f>
      </c>
      <c r="AV287" s="209"/>
      <c r="AW287" s="209"/>
      <c r="AX287" s="204">
        <f>SUM(AX282:AX286)</f>
      </c>
    </row>
    <row r="288">
      <c r="A288" s="168"/>
      <c r="B288" s="169" t="s">
        <v>213</v>
      </c>
      <c r="C288" s="169" t="s">
        <v>201</v>
      </c>
      <c r="D288" s="171" t="s">
        <v>180</v>
      </c>
      <c r="E288" s="220" t="s">
        <v>207</v>
      </c>
      <c r="F288" s="178">
        <f t="shared" ref="F288:F291" si="204">G288+H288+I288</f>
      </c>
      <c r="G288" s="213">
        <v>1638.94</v>
      </c>
      <c r="H288" s="178">
        <v>1418.56</v>
      </c>
      <c r="I288" s="219">
        <v>0</v>
      </c>
      <c r="J288" s="177">
        <v>0</v>
      </c>
      <c r="K288" s="178">
        <v>0</v>
      </c>
      <c r="L288" s="179">
        <v>1</v>
      </c>
      <c r="M288" s="178">
        <v>6216.209999999999</v>
      </c>
      <c r="N288" s="180">
        <v>0</v>
      </c>
      <c r="O288" s="181">
        <f t="shared" si="54"/>
      </c>
      <c r="P288" s="196"/>
      <c r="Q288" s="182">
        <f t="shared" si="1200"/>
      </c>
      <c r="R288" s="177">
        <f t="shared" ref="R288:R291" si="854">J288+L288</f>
      </c>
      <c r="S288" s="178">
        <f t="shared" ref="S288:S291" si="1004">K288+M288</f>
      </c>
      <c r="T288" s="183">
        <f t="shared" si="602"/>
      </c>
      <c r="U288" s="183">
        <f t="shared" si="524"/>
      </c>
      <c r="V288" s="183">
        <f t="shared" si="454"/>
      </c>
      <c r="W288" s="184">
        <v>1</v>
      </c>
      <c r="X288" s="183">
        <f t="shared" si="382"/>
      </c>
      <c r="Y288" s="183">
        <f t="shared" si="334"/>
      </c>
      <c r="Z288" s="183">
        <f t="shared" si="101"/>
      </c>
      <c r="AA288" s="183">
        <f t="shared" si="1273"/>
      </c>
      <c r="AB288" s="183">
        <f t="shared" si="1122"/>
      </c>
      <c r="AC288" s="181">
        <f t="shared" si="637"/>
      </c>
      <c r="AD288" s="181">
        <f t="shared" si="559"/>
      </c>
      <c r="AE288" s="181">
        <f t="shared" si="491"/>
      </c>
      <c r="AF288" s="181">
        <f t="shared" si="420"/>
      </c>
      <c r="AG288" s="181">
        <f t="shared" si="137"/>
      </c>
      <c r="AH288" s="181">
        <f t="shared" si="12"/>
      </c>
      <c r="AI288" s="181">
        <f t="shared" si="1157"/>
      </c>
      <c r="AJ288" s="180">
        <v>48</v>
      </c>
      <c r="AK288" s="177">
        <v>21473</v>
      </c>
      <c r="AL288" s="177">
        <v>359</v>
      </c>
      <c r="AM288" s="177">
        <v>373</v>
      </c>
      <c r="AN288" s="177">
        <v>68</v>
      </c>
      <c r="AO288" s="189">
        <v>22</v>
      </c>
      <c r="AP288" s="177">
        <v>90</v>
      </c>
      <c r="AQ288" s="179">
        <v>63</v>
      </c>
      <c r="AR288" s="189">
        <v>2</v>
      </c>
      <c r="AS288" s="177">
        <v>3</v>
      </c>
      <c r="AT288" s="177">
        <v>1</v>
      </c>
      <c r="AU288" s="177">
        <v>19</v>
      </c>
      <c r="AV288" s="190"/>
      <c r="AW288" s="190"/>
      <c r="AX288" s="191">
        <f t="shared" ref="AX288:AX291" si="704">COUNT(AU288)</f>
      </c>
    </row>
    <row r="289">
      <c r="A289" s="168"/>
      <c r="B289" s="169" t="s">
        <v>213</v>
      </c>
      <c r="C289" s="169" t="s">
        <v>201</v>
      </c>
      <c r="D289" s="171" t="s">
        <v>180</v>
      </c>
      <c r="E289" s="220" t="s">
        <v>208</v>
      </c>
      <c r="F289" s="178">
        <f t="shared" si="204"/>
      </c>
      <c r="G289" s="213">
        <v>2243.61</v>
      </c>
      <c r="H289" s="178">
        <v>1992.1</v>
      </c>
      <c r="I289" s="219">
        <v>0</v>
      </c>
      <c r="J289" s="177">
        <v>7</v>
      </c>
      <c r="K289" s="178">
        <v>14707.720000000001</v>
      </c>
      <c r="L289" s="179">
        <v>1</v>
      </c>
      <c r="M289" s="178">
        <v>5096.52</v>
      </c>
      <c r="N289" s="180">
        <v>2</v>
      </c>
      <c r="O289" s="181">
        <f t="shared" si="54"/>
      </c>
      <c r="P289" s="196"/>
      <c r="Q289" s="182">
        <f t="shared" si="1200"/>
      </c>
      <c r="R289" s="177">
        <f t="shared" si="854"/>
      </c>
      <c r="S289" s="178">
        <f t="shared" si="1004"/>
      </c>
      <c r="T289" s="183">
        <f t="shared" si="602"/>
      </c>
      <c r="U289" s="183">
        <f t="shared" si="524"/>
      </c>
      <c r="V289" s="183">
        <f t="shared" si="454"/>
      </c>
      <c r="W289" s="184">
        <v>6</v>
      </c>
      <c r="X289" s="183">
        <f t="shared" si="382"/>
      </c>
      <c r="Y289" s="183">
        <f t="shared" si="334"/>
      </c>
      <c r="Z289" s="183">
        <f t="shared" si="101"/>
      </c>
      <c r="AA289" s="183">
        <f t="shared" si="1273"/>
      </c>
      <c r="AB289" s="183">
        <f t="shared" si="1122"/>
      </c>
      <c r="AC289" s="181">
        <f t="shared" si="637"/>
      </c>
      <c r="AD289" s="181">
        <f t="shared" si="559"/>
      </c>
      <c r="AE289" s="181">
        <f t="shared" si="491"/>
      </c>
      <c r="AF289" s="181">
        <f t="shared" si="420"/>
      </c>
      <c r="AG289" s="181">
        <f t="shared" si="137"/>
      </c>
      <c r="AH289" s="181">
        <f t="shared" si="12"/>
      </c>
      <c r="AI289" s="181">
        <f t="shared" si="1157"/>
      </c>
      <c r="AJ289" s="180">
        <v>49</v>
      </c>
      <c r="AK289" s="177">
        <v>31087</v>
      </c>
      <c r="AL289" s="177">
        <v>521</v>
      </c>
      <c r="AM289" s="177">
        <v>541</v>
      </c>
      <c r="AN289" s="177">
        <v>94</v>
      </c>
      <c r="AO289" s="189">
        <v>38</v>
      </c>
      <c r="AP289" s="177">
        <v>117</v>
      </c>
      <c r="AQ289" s="179">
        <v>90</v>
      </c>
      <c r="AR289" s="189">
        <v>8</v>
      </c>
      <c r="AS289" s="177">
        <v>1</v>
      </c>
      <c r="AT289" s="177">
        <v>4</v>
      </c>
      <c r="AU289" s="177">
        <v>15</v>
      </c>
      <c r="AV289" s="190"/>
      <c r="AW289" s="190"/>
      <c r="AX289" s="191">
        <f t="shared" si="704"/>
      </c>
    </row>
    <row r="290">
      <c r="A290" s="168"/>
      <c r="B290" s="169" t="s">
        <v>213</v>
      </c>
      <c r="C290" s="169" t="s">
        <v>201</v>
      </c>
      <c r="D290" s="171" t="s">
        <v>180</v>
      </c>
      <c r="E290" s="220" t="s">
        <v>209</v>
      </c>
      <c r="F290" s="195">
        <f t="shared" si="204"/>
      </c>
      <c r="G290" s="178">
        <v>3101.47</v>
      </c>
      <c r="H290" s="197">
        <v>2539.07</v>
      </c>
      <c r="I290" s="219">
        <v>0</v>
      </c>
      <c r="J290" s="177">
        <v>1</v>
      </c>
      <c r="K290" s="178">
        <v>1994.8500000000058</v>
      </c>
      <c r="L290" s="179">
        <v>0</v>
      </c>
      <c r="M290" s="178">
        <v>0</v>
      </c>
      <c r="N290" s="180">
        <v>0</v>
      </c>
      <c r="O290" s="181">
        <f t="shared" si="54"/>
      </c>
      <c r="P290" s="196"/>
      <c r="Q290" s="182">
        <f t="shared" si="1200"/>
      </c>
      <c r="R290" s="177">
        <f t="shared" si="854"/>
      </c>
      <c r="S290" s="178">
        <f t="shared" si="1004"/>
      </c>
      <c r="T290" s="183">
        <f t="shared" si="602"/>
      </c>
      <c r="U290" s="183">
        <f t="shared" si="524"/>
      </c>
      <c r="V290" s="183">
        <f t="shared" si="454"/>
      </c>
      <c r="W290" s="184">
        <v>1</v>
      </c>
      <c r="X290" s="183">
        <f t="shared" si="382"/>
      </c>
      <c r="Y290" s="183">
        <f t="shared" si="334"/>
      </c>
      <c r="Z290" s="183">
        <f t="shared" si="101"/>
      </c>
      <c r="AA290" s="183">
        <f t="shared" si="1273"/>
      </c>
      <c r="AB290" s="183">
        <f t="shared" si="1122"/>
      </c>
      <c r="AC290" s="181">
        <f t="shared" si="637"/>
      </c>
      <c r="AD290" s="181">
        <f t="shared" si="559"/>
      </c>
      <c r="AE290" s="181">
        <f t="shared" si="491"/>
      </c>
      <c r="AF290" s="181">
        <f t="shared" si="420"/>
      </c>
      <c r="AG290" s="181">
        <f t="shared" si="137"/>
      </c>
      <c r="AH290" s="181">
        <f t="shared" si="12"/>
      </c>
      <c r="AI290" s="181">
        <f t="shared" si="1157"/>
      </c>
      <c r="AJ290" s="180">
        <v>51</v>
      </c>
      <c r="AK290" s="177">
        <v>40498</v>
      </c>
      <c r="AL290" s="177">
        <v>698</v>
      </c>
      <c r="AM290" s="177">
        <v>726</v>
      </c>
      <c r="AN290" s="177">
        <v>130</v>
      </c>
      <c r="AO290" s="189">
        <v>27</v>
      </c>
      <c r="AP290" s="177">
        <v>65</v>
      </c>
      <c r="AQ290" s="179">
        <v>116</v>
      </c>
      <c r="AR290" s="189">
        <v>2</v>
      </c>
      <c r="AS290" s="180">
        <v>11</v>
      </c>
      <c r="AT290" s="177">
        <v>2</v>
      </c>
      <c r="AU290" s="177">
        <v>26</v>
      </c>
      <c r="AV290" s="190"/>
      <c r="AW290" s="190"/>
      <c r="AX290" s="191">
        <f t="shared" si="704"/>
      </c>
    </row>
    <row r="291">
      <c r="A291" s="168"/>
      <c r="B291" s="169" t="s">
        <v>213</v>
      </c>
      <c r="C291" s="169" t="s">
        <v>201</v>
      </c>
      <c r="D291" s="171" t="s">
        <v>180</v>
      </c>
      <c r="E291" s="221" t="s">
        <v>210</v>
      </c>
      <c r="F291" s="178">
        <f t="shared" si="204"/>
      </c>
      <c r="G291" s="178">
        <v>1622.02</v>
      </c>
      <c r="H291" s="178">
        <v>1709.67</v>
      </c>
      <c r="I291" s="219">
        <v>0</v>
      </c>
      <c r="J291" s="177">
        <v>3</v>
      </c>
      <c r="K291" s="178">
        <v>8764.48000000001</v>
      </c>
      <c r="L291" s="179">
        <v>0</v>
      </c>
      <c r="M291" s="178">
        <v>0</v>
      </c>
      <c r="N291" s="180">
        <v>0</v>
      </c>
      <c r="O291" s="181">
        <f t="shared" si="54"/>
      </c>
      <c r="P291" s="196"/>
      <c r="Q291" s="182">
        <f t="shared" si="1200"/>
      </c>
      <c r="R291" s="177">
        <f t="shared" si="854"/>
      </c>
      <c r="S291" s="178">
        <f t="shared" si="1004"/>
      </c>
      <c r="T291" s="183">
        <f t="shared" si="602"/>
      </c>
      <c r="U291" s="183">
        <f t="shared" si="524"/>
      </c>
      <c r="V291" s="183">
        <f t="shared" si="454"/>
      </c>
      <c r="W291" s="184">
        <v>2</v>
      </c>
      <c r="X291" s="183">
        <v>656</v>
      </c>
      <c r="Y291" s="183">
        <v>732</v>
      </c>
      <c r="Z291" s="183">
        <v>106</v>
      </c>
      <c r="AA291" s="183">
        <f t="shared" si="1273"/>
      </c>
      <c r="AB291" s="183">
        <f t="shared" si="1122"/>
      </c>
      <c r="AC291" s="181">
        <f t="shared" si="637"/>
      </c>
      <c r="AD291" s="181">
        <f t="shared" si="559"/>
      </c>
      <c r="AE291" s="181">
        <f t="shared" si="491"/>
      </c>
      <c r="AF291" s="181">
        <f t="shared" si="420"/>
      </c>
      <c r="AG291" s="181">
        <f t="shared" si="137"/>
      </c>
      <c r="AH291" s="181">
        <f t="shared" si="12"/>
      </c>
      <c r="AI291" s="181">
        <f t="shared" si="1157"/>
      </c>
      <c r="AJ291" s="180">
        <v>51</v>
      </c>
      <c r="AK291" s="177">
        <v>30447</v>
      </c>
      <c r="AL291" s="177">
        <v>608</v>
      </c>
      <c r="AM291" s="177">
        <v>664</v>
      </c>
      <c r="AN291" s="177">
        <v>86</v>
      </c>
      <c r="AO291" s="189">
        <v>15</v>
      </c>
      <c r="AP291" s="177">
        <v>49</v>
      </c>
      <c r="AQ291" s="179">
        <v>77</v>
      </c>
      <c r="AR291" s="189">
        <v>4</v>
      </c>
      <c r="AS291" s="177">
        <v>6</v>
      </c>
      <c r="AT291" s="177">
        <v>0</v>
      </c>
      <c r="AU291" s="177">
        <v>24</v>
      </c>
      <c r="AV291" s="190"/>
      <c r="AW291" s="190"/>
      <c r="AX291" s="191">
        <f t="shared" si="704"/>
      </c>
    </row>
    <row r="292">
      <c r="A292" s="168"/>
      <c r="B292" s="202" t="s">
        <v>186</v>
      </c>
      <c r="C292" s="202"/>
      <c r="D292" s="202"/>
      <c r="E292" s="202"/>
      <c r="F292" s="203">
        <f>SUM(F288:F291)</f>
      </c>
      <c r="G292" s="203">
        <f>SUM(G288:G291)</f>
      </c>
      <c r="H292" s="203">
        <f>SUM(H288:H291)</f>
      </c>
      <c r="I292" s="196">
        <f>SUM(I288:I291)</f>
      </c>
      <c r="J292" s="204">
        <f>SUM(J288:J291)</f>
      </c>
      <c r="K292" s="203">
        <f>SUM(K288:K291)</f>
      </c>
      <c r="L292" s="215">
        <f>SUM(L288:L291)</f>
      </c>
      <c r="M292" s="203">
        <f>SUM(M288:M291)</f>
      </c>
      <c r="N292" s="204">
        <f>SUM(N288:N291)</f>
      </c>
      <c r="O292" s="205">
        <f t="shared" si="54"/>
      </c>
      <c r="P292" s="206">
        <f>SUM(P288:P291)</f>
      </c>
      <c r="Q292" s="182">
        <f t="shared" si="1200"/>
      </c>
      <c r="R292" s="204">
        <f>SUM(R288:R291)</f>
      </c>
      <c r="S292" s="203">
        <f>SUM(S288:S291)</f>
      </c>
      <c r="T292" s="207">
        <f t="shared" si="602"/>
      </c>
      <c r="U292" s="207">
        <f t="shared" si="524"/>
      </c>
      <c r="V292" s="207">
        <f t="shared" si="454"/>
      </c>
      <c r="W292" s="208">
        <f>SUM(W288:W291)</f>
      </c>
      <c r="X292" s="207">
        <f t="shared" ref="X292:X293" si="383">F292/W292</f>
      </c>
      <c r="Y292" s="207">
        <f t="shared" ref="Y292:Y293" si="335">F292/R292</f>
      </c>
      <c r="Z292" s="207">
        <f t="shared" ref="Z292:Z293" si="102">F292/AL292</f>
      </c>
      <c r="AA292" s="207">
        <f t="shared" si="1273"/>
      </c>
      <c r="AB292" s="207">
        <f t="shared" si="1122"/>
      </c>
      <c r="AC292" s="205">
        <f t="shared" si="637"/>
      </c>
      <c r="AD292" s="205">
        <f t="shared" si="559"/>
      </c>
      <c r="AE292" s="205">
        <f t="shared" si="491"/>
      </c>
      <c r="AF292" s="205">
        <f t="shared" si="420"/>
      </c>
      <c r="AG292" s="205">
        <f t="shared" si="137"/>
      </c>
      <c r="AH292" s="205">
        <f t="shared" si="12"/>
      </c>
      <c r="AI292" s="205">
        <f t="shared" si="1157"/>
      </c>
      <c r="AJ292" s="204">
        <f>AVERAGE(AJ288:AJ291)</f>
      </c>
      <c r="AK292" s="204">
        <f>SUM(AK288:AK291)</f>
      </c>
      <c r="AL292" s="204">
        <f>SUM(AL288:AL291)</f>
      </c>
      <c r="AM292" s="204">
        <f>SUM(AM288:AM291)</f>
      </c>
      <c r="AN292" s="204">
        <f>SUM(AN288:AN291)</f>
      </c>
      <c r="AO292" s="218">
        <f>SUM(AO288:AO291)</f>
      </c>
      <c r="AP292" s="204">
        <f>SUM(AP288:AP291)</f>
      </c>
      <c r="AQ292" s="218">
        <f>SUM(AQ288:AQ291)</f>
      </c>
      <c r="AR292" s="218">
        <f>SUM(AR288:AR291)</f>
      </c>
      <c r="AS292" s="204">
        <f>SUM(AS288:AS291)</f>
      </c>
      <c r="AT292" s="204">
        <f>SUM(AT288:AT291)</f>
      </c>
      <c r="AU292" s="204">
        <f>SUM(AU288:AU291)</f>
      </c>
      <c r="AV292" s="209"/>
      <c r="AW292" s="209"/>
      <c r="AX292" s="204">
        <f>SUM(AX288:AX291)</f>
      </c>
    </row>
    <row r="293">
      <c r="A293" s="168"/>
      <c r="B293" s="222" t="s">
        <v>211</v>
      </c>
      <c r="C293" s="222"/>
      <c r="D293" s="222"/>
      <c r="E293" s="222"/>
      <c r="F293" s="223">
        <f>F275+F281+F287+F270+F292+F264</f>
      </c>
      <c r="G293" s="223">
        <f>G275+G281+G287+G270+G292+G264</f>
      </c>
      <c r="H293" s="223">
        <f>H275+H281+H287+H270+H292+H264</f>
      </c>
      <c r="I293" s="223">
        <f>I275+I281+I287+I270+I292+I264</f>
      </c>
      <c r="J293" s="223">
        <f>J275+J281+J287+J270+J292+J264</f>
      </c>
      <c r="K293" s="223">
        <f>K275+K281+K287+K270+K292+K264</f>
      </c>
      <c r="L293" s="223">
        <f>L275+L281+L287+L270+L292+L264</f>
      </c>
      <c r="M293" s="223">
        <f>M275+M281+M287+M270+M292+M264</f>
      </c>
      <c r="N293" s="223">
        <f>N275+N281+N287+N270+N292+N264</f>
      </c>
      <c r="O293" s="225">
        <f t="shared" si="54"/>
      </c>
      <c r="P293" s="226">
        <f>P275+P281+P287+P270+P292+P264</f>
      </c>
      <c r="Q293" s="227">
        <f t="shared" si="1200"/>
      </c>
      <c r="R293" s="223">
        <f>R275+R281+R287+R270+R292+R264</f>
      </c>
      <c r="S293" s="223">
        <f>S275+S281+S287+S270+S292+S264</f>
      </c>
      <c r="T293" s="223">
        <f t="shared" si="602"/>
      </c>
      <c r="U293" s="223">
        <f t="shared" si="524"/>
      </c>
      <c r="V293" s="223">
        <f t="shared" si="454"/>
      </c>
      <c r="W293" s="228">
        <f>W275+W281+W287+W270+W292+W264</f>
      </c>
      <c r="X293" s="223">
        <f t="shared" si="383"/>
      </c>
      <c r="Y293" s="223">
        <f t="shared" si="335"/>
      </c>
      <c r="Z293" s="223">
        <f t="shared" si="102"/>
      </c>
      <c r="AA293" s="223">
        <f t="shared" si="1273"/>
      </c>
      <c r="AB293" s="223">
        <f t="shared" si="1122"/>
      </c>
      <c r="AC293" s="225">
        <f t="shared" si="637"/>
      </c>
      <c r="AD293" s="225">
        <f t="shared" si="559"/>
      </c>
      <c r="AE293" s="225">
        <f t="shared" si="491"/>
      </c>
      <c r="AF293" s="225">
        <f t="shared" si="420"/>
      </c>
      <c r="AG293" s="225">
        <f t="shared" si="137"/>
      </c>
      <c r="AH293" s="225">
        <f t="shared" si="12"/>
      </c>
      <c r="AI293" s="225">
        <f t="shared" si="1157"/>
      </c>
      <c r="AJ293" s="224"/>
      <c r="AK293" s="224">
        <f>AK275+AK281+AK287+AK270+AK292+AK264</f>
      </c>
      <c r="AL293" s="224">
        <f>AL275+AL281+AL287+AL270+AL292+AL264</f>
      </c>
      <c r="AM293" s="224">
        <f>AM275+AM281+AM287+AM270+AM292+AM264</f>
      </c>
      <c r="AN293" s="224">
        <f>AN275+AN281+AN287+AN270+AN292+AN264</f>
      </c>
      <c r="AO293" s="224">
        <f>AO275+AO281+AO287+AO270+AO292+AO264</f>
      </c>
      <c r="AP293" s="224">
        <f>AP275+AP281+AP287+AP270+AP292+AP264</f>
      </c>
      <c r="AQ293" s="224">
        <f>AQ275+AQ281+AQ287+AQ270+AQ292+AQ264</f>
      </c>
      <c r="AR293" s="224">
        <f>AR275+AR281+AR287+AR270+AR292+AR264</f>
      </c>
      <c r="AS293" s="224">
        <f>AS275+AS281+AS287+AS270+AS292+AS264</f>
      </c>
      <c r="AT293" s="224">
        <f>AT275+AT281+AT287+AT270+AT292+AT264</f>
      </c>
      <c r="AU293" s="224">
        <f>AU275+AU281+AU287+AU270+AU292+AU264</f>
      </c>
      <c r="AV293" s="229"/>
      <c r="AW293" s="229"/>
      <c r="AX293" s="224">
        <f>AX275+AX281+AX287+AX270+AX292+AX264</f>
      </c>
    </row>
    <row r="294">
      <c r="A294" s="136"/>
      <c r="B294" s="137" t="s">
        <v>120</v>
      </c>
      <c r="C294" s="137"/>
      <c r="D294" s="137"/>
      <c r="E294" s="137"/>
      <c r="F294" s="138" t="s">
        <v>121</v>
      </c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9" t="s">
        <v>122</v>
      </c>
      <c r="AA294" s="139"/>
      <c r="AB294" s="139"/>
      <c r="AC294" s="139"/>
      <c r="AD294" s="139"/>
      <c r="AE294" s="139"/>
      <c r="AF294" s="139"/>
      <c r="AG294" s="139"/>
      <c r="AH294" s="139"/>
      <c r="AI294" s="139"/>
      <c r="AJ294" s="139"/>
      <c r="AK294" s="139"/>
      <c r="AL294" s="139"/>
      <c r="AM294" s="139"/>
      <c r="AN294" s="139"/>
      <c r="AO294" s="139"/>
      <c r="AP294" s="139"/>
      <c r="AQ294" s="139"/>
      <c r="AR294" s="139"/>
      <c r="AS294" s="139"/>
      <c r="AT294" s="139"/>
      <c r="AU294" s="139"/>
      <c r="AV294" s="140" t="s">
        <v>123</v>
      </c>
      <c r="AW294" s="140"/>
      <c r="AX294" s="141" t="s">
        <v>124</v>
      </c>
    </row>
    <row r="295">
      <c r="A295" s="136"/>
      <c r="B295" s="137"/>
      <c r="C295" s="137"/>
      <c r="D295" s="137"/>
      <c r="E295" s="137"/>
      <c r="F295" s="142" t="s">
        <v>125</v>
      </c>
      <c r="G295" s="142"/>
      <c r="H295" s="142"/>
      <c r="I295" s="142"/>
      <c r="J295" s="143" t="s">
        <v>126</v>
      </c>
      <c r="K295" s="143"/>
      <c r="L295" s="143"/>
      <c r="M295" s="143"/>
      <c r="N295" s="143"/>
      <c r="O295" s="143"/>
      <c r="P295" s="143"/>
      <c r="Q295" s="143"/>
      <c r="R295" s="143"/>
      <c r="S295" s="143"/>
      <c r="T295" s="144" t="s">
        <v>127</v>
      </c>
      <c r="U295" s="144"/>
      <c r="V295" s="144"/>
      <c r="W295" s="144"/>
      <c r="X295" s="144"/>
      <c r="Y295" s="144"/>
      <c r="Z295" s="145" t="s">
        <v>128</v>
      </c>
      <c r="AA295" s="145"/>
      <c r="AB295" s="145"/>
      <c r="AC295" s="145"/>
      <c r="AD295" s="145"/>
      <c r="AE295" s="145"/>
      <c r="AF295" s="145"/>
      <c r="AG295" s="145"/>
      <c r="AH295" s="145"/>
      <c r="AI295" s="145"/>
      <c r="AJ295" s="145"/>
      <c r="AK295" s="146" t="s">
        <v>129</v>
      </c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7"/>
      <c r="AW295" s="148"/>
      <c r="AX295" s="141"/>
    </row>
    <row r="296">
      <c r="A296" s="136"/>
      <c r="B296" s="149" t="s">
        <v>130</v>
      </c>
      <c r="C296" s="150" t="s">
        <v>131</v>
      </c>
      <c r="D296" s="151" t="s">
        <v>132</v>
      </c>
      <c r="E296" s="152" t="s">
        <v>133</v>
      </c>
      <c r="F296" s="153" t="s">
        <v>134</v>
      </c>
      <c r="G296" s="142" t="s">
        <v>135</v>
      </c>
      <c r="H296" s="154" t="s">
        <v>136</v>
      </c>
      <c r="I296" s="155" t="s">
        <v>137</v>
      </c>
      <c r="J296" s="156" t="s">
        <v>138</v>
      </c>
      <c r="K296" s="157" t="s">
        <v>139</v>
      </c>
      <c r="L296" s="158" t="s">
        <v>140</v>
      </c>
      <c r="M296" s="157" t="s">
        <v>141</v>
      </c>
      <c r="N296" s="157" t="s">
        <v>142</v>
      </c>
      <c r="O296" s="157" t="s">
        <v>143</v>
      </c>
      <c r="P296" s="159" t="s">
        <v>144</v>
      </c>
      <c r="Q296" s="157" t="s">
        <v>145</v>
      </c>
      <c r="R296" s="156" t="s">
        <v>146</v>
      </c>
      <c r="S296" s="160" t="s">
        <v>147</v>
      </c>
      <c r="T296" s="144" t="s">
        <v>148</v>
      </c>
      <c r="U296" s="144" t="s">
        <v>149</v>
      </c>
      <c r="V296" s="144" t="s">
        <v>150</v>
      </c>
      <c r="W296" s="161" t="s">
        <v>151</v>
      </c>
      <c r="X296" s="144" t="s">
        <v>152</v>
      </c>
      <c r="Y296" s="162" t="s">
        <v>153</v>
      </c>
      <c r="Z296" s="238" t="s">
        <v>154</v>
      </c>
      <c r="AA296" s="239" t="s">
        <v>155</v>
      </c>
      <c r="AB296" s="240" t="s">
        <v>156</v>
      </c>
      <c r="AC296" s="239" t="s">
        <v>157</v>
      </c>
      <c r="AD296" s="239" t="s">
        <v>158</v>
      </c>
      <c r="AE296" s="166" t="s">
        <v>159</v>
      </c>
      <c r="AF296" s="239" t="s">
        <v>160</v>
      </c>
      <c r="AG296" s="241" t="s">
        <v>161</v>
      </c>
      <c r="AH296" s="241" t="s">
        <v>162</v>
      </c>
      <c r="AI296" s="166" t="s">
        <v>163</v>
      </c>
      <c r="AJ296" s="166" t="s">
        <v>164</v>
      </c>
      <c r="AK296" s="146" t="s">
        <v>165</v>
      </c>
      <c r="AL296" s="167" t="s">
        <v>166</v>
      </c>
      <c r="AM296" s="167" t="s">
        <v>167</v>
      </c>
      <c r="AN296" s="167" t="s">
        <v>168</v>
      </c>
      <c r="AO296" s="167" t="s">
        <v>169</v>
      </c>
      <c r="AP296" s="167" t="s">
        <v>170</v>
      </c>
      <c r="AQ296" s="146" t="s">
        <v>171</v>
      </c>
      <c r="AR296" s="146" t="s">
        <v>172</v>
      </c>
      <c r="AS296" s="146" t="s">
        <v>173</v>
      </c>
      <c r="AT296" s="146" t="s">
        <v>174</v>
      </c>
      <c r="AU296" s="146" t="s">
        <v>175</v>
      </c>
      <c r="AV296" s="147"/>
      <c r="AW296" s="148"/>
      <c r="AX296" s="141" t="s">
        <v>176</v>
      </c>
    </row>
    <row r="297">
      <c r="A297" s="168" t="s">
        <v>226</v>
      </c>
      <c r="B297" s="210" t="s">
        <v>217</v>
      </c>
      <c r="C297" s="170" t="s">
        <v>179</v>
      </c>
      <c r="D297" s="171" t="s">
        <v>180</v>
      </c>
      <c r="E297" s="172" t="s">
        <v>181</v>
      </c>
      <c r="F297" s="173">
        <f>G297+H297+I297</f>
      </c>
      <c r="G297" s="174">
        <v>829.31</v>
      </c>
      <c r="H297" s="230">
        <v>741.24</v>
      </c>
      <c r="I297" s="176">
        <v>0</v>
      </c>
      <c r="J297" s="179">
        <v>1</v>
      </c>
      <c r="K297" s="178">
        <v>2548.26</v>
      </c>
      <c r="L297" s="179">
        <v>0</v>
      </c>
      <c r="M297" s="178">
        <v>0</v>
      </c>
      <c r="N297" s="189">
        <v>0</v>
      </c>
      <c r="O297" s="181">
        <f t="shared" ref="O297:O327" si="55">N297/R297</f>
      </c>
      <c r="P297" s="176"/>
      <c r="Q297" s="182">
        <f t="shared" ref="Q297:Q300" si="1201">P297/R297</f>
      </c>
      <c r="R297" s="177">
        <f>J297+L297</f>
      </c>
      <c r="S297" s="178">
        <f>K297+M297</f>
      </c>
      <c r="T297" s="183">
        <f t="shared" ref="T297:T327" si="603">S297/F297</f>
      </c>
      <c r="U297" s="183">
        <f t="shared" ref="U297:U327" si="525">S297/(F297+(AX297*500)+F297*3%)</f>
      </c>
      <c r="V297" s="183">
        <f t="shared" ref="V297:V327" si="455">S297/R297</f>
      </c>
      <c r="W297" s="189">
        <v>0</v>
      </c>
      <c r="X297" s="183">
        <f t="shared" ref="X297:X327" si="384">F297/W297</f>
      </c>
      <c r="Y297" s="183">
        <f t="shared" ref="Y297:Y327" si="336">F297/R297</f>
      </c>
      <c r="Z297" s="183">
        <f t="shared" ref="Z297:Z327" si="103">F297/AL297</f>
      </c>
      <c r="AA297" s="183">
        <f t="shared" ref="AA297:AA327" si="1274">F297/AK297*1000</f>
      </c>
      <c r="AB297" s="183">
        <f t="shared" ref="AB297:AB327" si="1123">F297/AN297</f>
      </c>
      <c r="AC297" s="181">
        <f t="shared" ref="AC297:AC327" si="638">AL297/AK297</f>
      </c>
      <c r="AD297" s="181">
        <f t="shared" ref="AD297:AD327" si="560">AN297/AM297</f>
      </c>
      <c r="AE297" s="181">
        <f t="shared" ref="AE297:AE310" si="492">AP297/AM297</f>
      </c>
      <c r="AF297" s="181">
        <f t="shared" ref="AF297:AF310" si="421">R297/AP297</f>
      </c>
      <c r="AG297" s="181">
        <f t="shared" ref="AG297:AG327" si="138">AR297/AN297</f>
      </c>
      <c r="AH297" s="181">
        <f t="shared" ref="AH297:AH327" si="13">R297/AR297</f>
      </c>
      <c r="AI297" s="181">
        <f t="shared" ref="AI297:AI327" si="1158">AQ297/AP297</f>
      </c>
      <c r="AJ297" s="189">
        <v>51</v>
      </c>
      <c r="AK297" s="244">
        <v>17245</v>
      </c>
      <c r="AL297" s="245">
        <v>545</v>
      </c>
      <c r="AM297" s="245">
        <v>602</v>
      </c>
      <c r="AN297" s="245">
        <v>70</v>
      </c>
      <c r="AO297" s="232">
        <v>19</v>
      </c>
      <c r="AP297" s="245">
        <v>48</v>
      </c>
      <c r="AQ297" s="188">
        <v>62</v>
      </c>
      <c r="AR297" s="189">
        <v>1</v>
      </c>
      <c r="AS297" s="179">
        <v>1</v>
      </c>
      <c r="AT297" s="179">
        <v>1</v>
      </c>
      <c r="AU297" s="189">
        <v>14</v>
      </c>
      <c r="AV297" s="190"/>
      <c r="AW297" s="190"/>
      <c r="AX297" s="191">
        <f>COUNT(AU297)</f>
      </c>
    </row>
    <row r="298">
      <c r="A298" s="168"/>
      <c r="B298" s="202" t="s">
        <v>186</v>
      </c>
      <c r="C298" s="202"/>
      <c r="D298" s="202"/>
      <c r="E298" s="202"/>
      <c r="F298" s="203">
        <f>F297</f>
      </c>
      <c r="G298" s="203">
        <f>G297</f>
      </c>
      <c r="H298" s="203">
        <f>H297</f>
      </c>
      <c r="I298" s="196">
        <f>SUM(I294:I297)</f>
      </c>
      <c r="J298" s="218">
        <f>J297</f>
      </c>
      <c r="K298" s="203">
        <f>K297</f>
      </c>
      <c r="L298" s="218">
        <f>L297</f>
      </c>
      <c r="M298" s="203">
        <f>M297</f>
      </c>
      <c r="N298" s="218">
        <f>N297</f>
      </c>
      <c r="O298" s="205">
        <f t="shared" si="55"/>
      </c>
      <c r="P298" s="206">
        <f>SUM(P294:P297)</f>
      </c>
      <c r="Q298" s="182">
        <f t="shared" si="1201"/>
      </c>
      <c r="R298" s="204">
        <f>R297</f>
      </c>
      <c r="S298" s="203">
        <f>S297</f>
      </c>
      <c r="T298" s="207">
        <f t="shared" si="603"/>
      </c>
      <c r="U298" s="207">
        <f t="shared" si="525"/>
      </c>
      <c r="V298" s="207">
        <f t="shared" si="455"/>
      </c>
      <c r="W298" s="218">
        <f>W297</f>
      </c>
      <c r="X298" s="207">
        <f t="shared" si="384"/>
      </c>
      <c r="Y298" s="207">
        <f t="shared" si="336"/>
      </c>
      <c r="Z298" s="207">
        <f t="shared" si="103"/>
      </c>
      <c r="AA298" s="207">
        <f t="shared" si="1274"/>
      </c>
      <c r="AB298" s="207">
        <f t="shared" si="1123"/>
      </c>
      <c r="AC298" s="205">
        <f t="shared" si="638"/>
      </c>
      <c r="AD298" s="205">
        <f t="shared" si="560"/>
      </c>
      <c r="AE298" s="205">
        <f t="shared" si="492"/>
      </c>
      <c r="AF298" s="205">
        <f t="shared" si="421"/>
      </c>
      <c r="AG298" s="205">
        <f t="shared" si="138"/>
      </c>
      <c r="AH298" s="205">
        <f t="shared" si="13"/>
      </c>
      <c r="AI298" s="205">
        <f t="shared" si="1158"/>
      </c>
      <c r="AJ298" s="218">
        <f>AJ297</f>
      </c>
      <c r="AK298" s="218">
        <f>AK297</f>
      </c>
      <c r="AL298" s="218">
        <f>AL297</f>
      </c>
      <c r="AM298" s="218">
        <f>AM297</f>
      </c>
      <c r="AN298" s="218">
        <f>AN297</f>
      </c>
      <c r="AO298" s="218">
        <f>AO297</f>
      </c>
      <c r="AP298" s="218">
        <f>AP297</f>
      </c>
      <c r="AQ298" s="218">
        <f>AQ297</f>
      </c>
      <c r="AR298" s="218">
        <f>AR297</f>
      </c>
      <c r="AS298" s="218">
        <f>AS297</f>
      </c>
      <c r="AT298" s="218">
        <f>AT297</f>
      </c>
      <c r="AU298" s="218">
        <f>AU297</f>
      </c>
      <c r="AV298" s="209"/>
      <c r="AW298" s="209"/>
      <c r="AX298" s="204">
        <f>SUM(AX294:AX297)</f>
      </c>
    </row>
    <row r="299">
      <c r="A299" s="168"/>
      <c r="B299" s="210" t="s">
        <v>217</v>
      </c>
      <c r="C299" s="192" t="s">
        <v>179</v>
      </c>
      <c r="D299" s="171" t="s">
        <v>198</v>
      </c>
      <c r="E299" s="193" t="s">
        <v>182</v>
      </c>
      <c r="F299" s="194">
        <f t="shared" ref="F299:F303" si="205">G299+H299+I299</f>
      </c>
      <c r="G299" s="195">
        <v>412.39</v>
      </c>
      <c r="H299" s="195">
        <v>519.01</v>
      </c>
      <c r="I299" s="196">
        <v>0</v>
      </c>
      <c r="J299" s="189">
        <v>0</v>
      </c>
      <c r="K299" s="197">
        <v>0</v>
      </c>
      <c r="L299" s="189">
        <v>0</v>
      </c>
      <c r="M299" s="197">
        <v>0</v>
      </c>
      <c r="N299" s="189">
        <v>0</v>
      </c>
      <c r="O299" s="181">
        <f t="shared" si="55"/>
      </c>
      <c r="P299" s="176"/>
      <c r="Q299" s="182">
        <f t="shared" si="1201"/>
      </c>
      <c r="R299" s="177">
        <f t="shared" ref="R299:R303" si="855">J299+L299</f>
      </c>
      <c r="S299" s="178">
        <f t="shared" ref="S299:S303" si="1005">K299+M299</f>
      </c>
      <c r="T299" s="183">
        <f t="shared" si="603"/>
      </c>
      <c r="U299" s="183">
        <f t="shared" si="525"/>
      </c>
      <c r="V299" s="183">
        <f t="shared" si="455"/>
      </c>
      <c r="W299" s="189">
        <v>0</v>
      </c>
      <c r="X299" s="183">
        <f t="shared" si="384"/>
      </c>
      <c r="Y299" s="183">
        <f t="shared" si="336"/>
      </c>
      <c r="Z299" s="183">
        <f t="shared" si="103"/>
      </c>
      <c r="AA299" s="183">
        <f t="shared" si="1274"/>
      </c>
      <c r="AB299" s="183">
        <f t="shared" si="1123"/>
      </c>
      <c r="AC299" s="181">
        <f t="shared" si="638"/>
      </c>
      <c r="AD299" s="181">
        <f t="shared" si="560"/>
      </c>
      <c r="AE299" s="181">
        <f t="shared" si="492"/>
      </c>
      <c r="AF299" s="181">
        <f t="shared" si="421"/>
      </c>
      <c r="AG299" s="181">
        <f t="shared" si="138"/>
      </c>
      <c r="AH299" s="181">
        <f t="shared" si="13"/>
      </c>
      <c r="AI299" s="181">
        <f t="shared" si="1158"/>
      </c>
      <c r="AJ299" s="189">
        <v>55</v>
      </c>
      <c r="AK299" s="179">
        <v>10135</v>
      </c>
      <c r="AL299" s="246">
        <v>273</v>
      </c>
      <c r="AM299" s="246">
        <v>303</v>
      </c>
      <c r="AN299" s="246">
        <v>31</v>
      </c>
      <c r="AO299" s="198">
        <v>12</v>
      </c>
      <c r="AP299" s="198">
        <v>25</v>
      </c>
      <c r="AQ299" s="189">
        <v>44</v>
      </c>
      <c r="AR299" s="189">
        <v>0</v>
      </c>
      <c r="AS299" s="179">
        <v>4</v>
      </c>
      <c r="AT299" s="179">
        <v>0</v>
      </c>
      <c r="AU299" s="189">
        <v>11</v>
      </c>
      <c r="AV299" s="190"/>
      <c r="AW299" s="190"/>
      <c r="AX299" s="191">
        <f t="shared" ref="AX299:AX303" si="705">COUNT(AU299)</f>
      </c>
    </row>
    <row r="300">
      <c r="A300" s="168"/>
      <c r="B300" s="200" t="s">
        <v>217</v>
      </c>
      <c r="C300" s="192" t="s">
        <v>179</v>
      </c>
      <c r="D300" s="171" t="s">
        <v>198</v>
      </c>
      <c r="E300" s="201" t="s">
        <v>184</v>
      </c>
      <c r="F300" s="194">
        <f t="shared" si="205"/>
      </c>
      <c r="G300" s="197">
        <v>321.73</v>
      </c>
      <c r="H300" s="178">
        <v>423.56</v>
      </c>
      <c r="I300" s="219">
        <v>0</v>
      </c>
      <c r="J300" s="189">
        <v>1</v>
      </c>
      <c r="K300" s="197">
        <v>2548.26</v>
      </c>
      <c r="L300" s="189">
        <v>0</v>
      </c>
      <c r="M300" s="197">
        <v>0</v>
      </c>
      <c r="N300" s="189">
        <v>0</v>
      </c>
      <c r="O300" s="181">
        <f t="shared" si="55"/>
      </c>
      <c r="P300" s="176"/>
      <c r="Q300" s="182">
        <f t="shared" si="1201"/>
      </c>
      <c r="R300" s="177">
        <f t="shared" si="855"/>
      </c>
      <c r="S300" s="178">
        <f t="shared" si="1005"/>
      </c>
      <c r="T300" s="183">
        <f t="shared" si="603"/>
      </c>
      <c r="U300" s="183">
        <f t="shared" si="525"/>
      </c>
      <c r="V300" s="183">
        <f t="shared" si="455"/>
      </c>
      <c r="W300" s="189">
        <v>1</v>
      </c>
      <c r="X300" s="183">
        <f t="shared" si="384"/>
      </c>
      <c r="Y300" s="183">
        <f t="shared" si="336"/>
      </c>
      <c r="Z300" s="183">
        <f t="shared" si="103"/>
      </c>
      <c r="AA300" s="183">
        <f t="shared" si="1274"/>
      </c>
      <c r="AB300" s="183">
        <f t="shared" si="1123"/>
      </c>
      <c r="AC300" s="181">
        <f t="shared" si="638"/>
      </c>
      <c r="AD300" s="181">
        <f t="shared" si="560"/>
      </c>
      <c r="AE300" s="181">
        <f t="shared" si="492"/>
      </c>
      <c r="AF300" s="181">
        <f t="shared" si="421"/>
      </c>
      <c r="AG300" s="181">
        <f t="shared" si="138"/>
      </c>
      <c r="AH300" s="181">
        <f t="shared" si="13"/>
      </c>
      <c r="AI300" s="181">
        <f t="shared" si="1158"/>
      </c>
      <c r="AJ300" s="189">
        <v>58</v>
      </c>
      <c r="AK300" s="179">
        <v>9691</v>
      </c>
      <c r="AL300" s="179">
        <v>250</v>
      </c>
      <c r="AM300" s="179">
        <v>292</v>
      </c>
      <c r="AN300" s="179">
        <v>27</v>
      </c>
      <c r="AO300" s="189">
        <v>6</v>
      </c>
      <c r="AP300" s="179">
        <v>36</v>
      </c>
      <c r="AQ300" s="189">
        <v>32</v>
      </c>
      <c r="AR300" s="189">
        <v>1</v>
      </c>
      <c r="AS300" s="189">
        <v>0</v>
      </c>
      <c r="AT300" s="189">
        <v>0</v>
      </c>
      <c r="AU300" s="189">
        <v>11</v>
      </c>
      <c r="AV300" s="190"/>
      <c r="AW300" s="190"/>
      <c r="AX300" s="191">
        <f t="shared" si="705"/>
      </c>
    </row>
    <row r="301">
      <c r="A301" s="168"/>
      <c r="B301" s="200" t="s">
        <v>217</v>
      </c>
      <c r="C301" s="192" t="s">
        <v>179</v>
      </c>
      <c r="D301" s="171" t="s">
        <v>198</v>
      </c>
      <c r="E301" s="201" t="s">
        <v>185</v>
      </c>
      <c r="F301" s="194">
        <f t="shared" si="205"/>
      </c>
      <c r="G301" s="197">
        <v>151.93</v>
      </c>
      <c r="H301" s="178">
        <v>361.96</v>
      </c>
      <c r="I301" s="219">
        <v>0</v>
      </c>
      <c r="J301" s="189">
        <v>1</v>
      </c>
      <c r="K301" s="197">
        <v>2548.26</v>
      </c>
      <c r="L301" s="189">
        <v>0</v>
      </c>
      <c r="M301" s="197">
        <v>0</v>
      </c>
      <c r="N301" s="189">
        <v>0</v>
      </c>
      <c r="O301" s="181">
        <f t="shared" si="55"/>
      </c>
      <c r="P301" s="176"/>
      <c r="Q301" s="182" t="str">
        <v>#DIV/0!</v>
      </c>
      <c r="R301" s="177">
        <f t="shared" si="855"/>
      </c>
      <c r="S301" s="178">
        <f t="shared" si="1005"/>
      </c>
      <c r="T301" s="183">
        <f t="shared" si="603"/>
      </c>
      <c r="U301" s="183">
        <f t="shared" si="525"/>
      </c>
      <c r="V301" s="183">
        <f t="shared" si="455"/>
      </c>
      <c r="W301" s="189">
        <v>1</v>
      </c>
      <c r="X301" s="183">
        <f t="shared" si="384"/>
      </c>
      <c r="Y301" s="183">
        <f t="shared" si="336"/>
      </c>
      <c r="Z301" s="183">
        <f t="shared" si="103"/>
      </c>
      <c r="AA301" s="183">
        <f t="shared" si="1274"/>
      </c>
      <c r="AB301" s="183">
        <f t="shared" si="1123"/>
      </c>
      <c r="AC301" s="181">
        <f t="shared" si="638"/>
      </c>
      <c r="AD301" s="181">
        <f t="shared" si="560"/>
      </c>
      <c r="AE301" s="181">
        <f t="shared" si="492"/>
      </c>
      <c r="AF301" s="181">
        <f t="shared" si="421"/>
      </c>
      <c r="AG301" s="181">
        <f t="shared" si="138"/>
      </c>
      <c r="AH301" s="181">
        <f t="shared" si="13"/>
      </c>
      <c r="AI301" s="181">
        <f t="shared" si="1158"/>
      </c>
      <c r="AJ301" s="189">
        <v>61</v>
      </c>
      <c r="AK301" s="179">
        <v>8131</v>
      </c>
      <c r="AL301" s="179">
        <v>226</v>
      </c>
      <c r="AM301" s="179">
        <v>256</v>
      </c>
      <c r="AN301" s="179">
        <v>26</v>
      </c>
      <c r="AO301" s="189">
        <v>5</v>
      </c>
      <c r="AP301" s="179">
        <v>12</v>
      </c>
      <c r="AQ301" s="189">
        <v>29</v>
      </c>
      <c r="AR301" s="189">
        <v>1</v>
      </c>
      <c r="AS301" s="189">
        <v>2</v>
      </c>
      <c r="AT301" s="189">
        <v>0</v>
      </c>
      <c r="AU301" s="189">
        <v>2</v>
      </c>
      <c r="AV301" s="190"/>
      <c r="AW301" s="190"/>
      <c r="AX301" s="191">
        <f t="shared" si="705"/>
      </c>
    </row>
    <row r="302">
      <c r="A302" s="168"/>
      <c r="B302" s="200" t="s">
        <v>217</v>
      </c>
      <c r="C302" s="192" t="s">
        <v>179</v>
      </c>
      <c r="D302" s="171" t="s">
        <v>198</v>
      </c>
      <c r="E302" s="201" t="s">
        <v>224</v>
      </c>
      <c r="F302" s="194">
        <f t="shared" si="205"/>
      </c>
      <c r="G302" s="197">
        <v>145.37</v>
      </c>
      <c r="H302" s="178">
        <v>307.25</v>
      </c>
      <c r="I302" s="196">
        <v>0</v>
      </c>
      <c r="J302" s="189">
        <v>1</v>
      </c>
      <c r="K302" s="197">
        <v>3108.1100000000006</v>
      </c>
      <c r="L302" s="189">
        <v>1</v>
      </c>
      <c r="M302" s="197">
        <v>6216.21</v>
      </c>
      <c r="N302" s="189">
        <v>0</v>
      </c>
      <c r="O302" s="181">
        <f t="shared" si="55"/>
      </c>
      <c r="P302" s="176"/>
      <c r="Q302" s="182" t="str">
        <v>#DIV/0!</v>
      </c>
      <c r="R302" s="177">
        <f t="shared" si="855"/>
      </c>
      <c r="S302" s="178">
        <f t="shared" si="1005"/>
      </c>
      <c r="T302" s="183">
        <f t="shared" si="603"/>
      </c>
      <c r="U302" s="183">
        <f t="shared" si="525"/>
      </c>
      <c r="V302" s="183">
        <f t="shared" si="455"/>
      </c>
      <c r="W302" s="189">
        <v>2</v>
      </c>
      <c r="X302" s="183">
        <f t="shared" si="384"/>
      </c>
      <c r="Y302" s="183">
        <f t="shared" si="336"/>
      </c>
      <c r="Z302" s="183">
        <f t="shared" si="103"/>
      </c>
      <c r="AA302" s="183">
        <f t="shared" si="1274"/>
      </c>
      <c r="AB302" s="183">
        <f t="shared" si="1123"/>
      </c>
      <c r="AC302" s="181">
        <f t="shared" si="638"/>
      </c>
      <c r="AD302" s="181">
        <f t="shared" si="560"/>
      </c>
      <c r="AE302" s="181">
        <f t="shared" si="492"/>
      </c>
      <c r="AF302" s="181">
        <f t="shared" si="421"/>
      </c>
      <c r="AG302" s="181">
        <f t="shared" si="138"/>
      </c>
      <c r="AH302" s="181">
        <f t="shared" si="13"/>
      </c>
      <c r="AI302" s="181">
        <f t="shared" si="1158"/>
      </c>
      <c r="AJ302" s="189">
        <v>64</v>
      </c>
      <c r="AK302" s="179">
        <v>7162</v>
      </c>
      <c r="AL302" s="179">
        <v>280</v>
      </c>
      <c r="AM302" s="179">
        <v>333</v>
      </c>
      <c r="AN302" s="189">
        <v>29</v>
      </c>
      <c r="AO302" s="189">
        <v>5</v>
      </c>
      <c r="AP302" s="179">
        <v>27</v>
      </c>
      <c r="AQ302" s="189">
        <v>30</v>
      </c>
      <c r="AR302" s="189">
        <v>2</v>
      </c>
      <c r="AS302" s="189">
        <v>1</v>
      </c>
      <c r="AT302" s="189">
        <v>0</v>
      </c>
      <c r="AU302" s="189">
        <v>5</v>
      </c>
      <c r="AV302" s="190"/>
      <c r="AW302" s="190"/>
      <c r="AX302" s="191">
        <f t="shared" si="705"/>
      </c>
    </row>
    <row r="303">
      <c r="A303" s="168"/>
      <c r="B303" s="200" t="s">
        <v>217</v>
      </c>
      <c r="C303" s="192" t="s">
        <v>179</v>
      </c>
      <c r="D303" s="171" t="s">
        <v>198</v>
      </c>
      <c r="E303" s="201" t="s">
        <v>225</v>
      </c>
      <c r="F303" s="194">
        <f t="shared" si="205"/>
      </c>
      <c r="G303" s="197">
        <v>283.67</v>
      </c>
      <c r="H303" s="178">
        <v>491.19</v>
      </c>
      <c r="I303" s="196">
        <v>0</v>
      </c>
      <c r="J303" s="189">
        <v>1</v>
      </c>
      <c r="K303" s="197">
        <v>3108.1100000000006</v>
      </c>
      <c r="L303" s="189">
        <v>0</v>
      </c>
      <c r="M303" s="197">
        <v>0</v>
      </c>
      <c r="N303" s="189">
        <v>0</v>
      </c>
      <c r="O303" s="181">
        <f t="shared" si="55"/>
      </c>
      <c r="P303" s="176"/>
      <c r="Q303" s="182" t="str">
        <v>#DIV/0!</v>
      </c>
      <c r="R303" s="177">
        <f t="shared" si="855"/>
      </c>
      <c r="S303" s="178">
        <f t="shared" si="1005"/>
      </c>
      <c r="T303" s="183">
        <f t="shared" si="603"/>
      </c>
      <c r="U303" s="183">
        <f t="shared" si="525"/>
      </c>
      <c r="V303" s="183">
        <f t="shared" si="455"/>
      </c>
      <c r="W303" s="189">
        <v>1</v>
      </c>
      <c r="X303" s="183">
        <f t="shared" si="384"/>
      </c>
      <c r="Y303" s="183">
        <f t="shared" si="336"/>
      </c>
      <c r="Z303" s="183">
        <f t="shared" si="103"/>
      </c>
      <c r="AA303" s="183">
        <f t="shared" si="1274"/>
      </c>
      <c r="AB303" s="183">
        <f t="shared" si="1123"/>
      </c>
      <c r="AC303" s="181">
        <f t="shared" si="638"/>
      </c>
      <c r="AD303" s="181">
        <f t="shared" si="560"/>
      </c>
      <c r="AE303" s="181">
        <f t="shared" si="492"/>
      </c>
      <c r="AF303" s="181">
        <f t="shared" si="421"/>
      </c>
      <c r="AG303" s="181">
        <f t="shared" si="138"/>
      </c>
      <c r="AH303" s="181">
        <f t="shared" si="13"/>
      </c>
      <c r="AI303" s="181">
        <f t="shared" si="1158"/>
      </c>
      <c r="AJ303" s="189">
        <v>67</v>
      </c>
      <c r="AK303" s="179">
        <v>9131</v>
      </c>
      <c r="AL303" s="179">
        <v>291</v>
      </c>
      <c r="AM303" s="179">
        <v>320</v>
      </c>
      <c r="AN303" s="189">
        <v>35</v>
      </c>
      <c r="AO303" s="189">
        <v>12</v>
      </c>
      <c r="AP303" s="179">
        <v>39</v>
      </c>
      <c r="AQ303" s="189">
        <v>42</v>
      </c>
      <c r="AR303" s="189">
        <v>1</v>
      </c>
      <c r="AS303" s="189">
        <v>3</v>
      </c>
      <c r="AT303" s="189">
        <v>1</v>
      </c>
      <c r="AU303" s="189">
        <v>7</v>
      </c>
      <c r="AV303" s="190"/>
      <c r="AW303" s="190"/>
      <c r="AX303" s="191">
        <f t="shared" si="705"/>
      </c>
    </row>
    <row r="304">
      <c r="A304" s="168"/>
      <c r="B304" s="202" t="s">
        <v>186</v>
      </c>
      <c r="C304" s="202"/>
      <c r="D304" s="202"/>
      <c r="E304" s="202"/>
      <c r="F304" s="203">
        <f>SUM(F299:F303)</f>
      </c>
      <c r="G304" s="203">
        <f>SUM(G299:G303)</f>
      </c>
      <c r="H304" s="203">
        <f>SUM(H299:H303)</f>
      </c>
      <c r="I304" s="196">
        <f>SUM(I297:I303)</f>
      </c>
      <c r="J304" s="218">
        <f>SUM(J299:J303)</f>
      </c>
      <c r="K304" s="203">
        <f>SUM(K299:K303)</f>
      </c>
      <c r="L304" s="218">
        <f>SUM(L299:L303)</f>
      </c>
      <c r="M304" s="203">
        <f>SUM(M299:M303)</f>
      </c>
      <c r="N304" s="218">
        <f>SUM(N299:N303)</f>
      </c>
      <c r="O304" s="205">
        <f t="shared" si="55"/>
      </c>
      <c r="P304" s="206">
        <f>SUM(P297:P303)</f>
      </c>
      <c r="Q304" s="182">
        <f t="shared" ref="Q304:Q308" si="1202">P304/R304</f>
      </c>
      <c r="R304" s="204">
        <f>SUM(R299:R303)</f>
      </c>
      <c r="S304" s="203">
        <f>SUM(S299:S303)</f>
      </c>
      <c r="T304" s="207">
        <f t="shared" si="603"/>
      </c>
      <c r="U304" s="207">
        <f t="shared" si="525"/>
      </c>
      <c r="V304" s="207">
        <f t="shared" si="455"/>
      </c>
      <c r="W304" s="218">
        <f>SUM(W299:W303)</f>
      </c>
      <c r="X304" s="207">
        <f t="shared" si="384"/>
      </c>
      <c r="Y304" s="207">
        <f t="shared" si="336"/>
      </c>
      <c r="Z304" s="207">
        <f t="shared" si="103"/>
      </c>
      <c r="AA304" s="207">
        <f t="shared" si="1274"/>
      </c>
      <c r="AB304" s="207">
        <f t="shared" si="1123"/>
      </c>
      <c r="AC304" s="205">
        <f t="shared" si="638"/>
      </c>
      <c r="AD304" s="205">
        <f t="shared" si="560"/>
      </c>
      <c r="AE304" s="205">
        <f t="shared" si="492"/>
      </c>
      <c r="AF304" s="205">
        <f t="shared" si="421"/>
      </c>
      <c r="AG304" s="205">
        <f t="shared" si="138"/>
      </c>
      <c r="AH304" s="205">
        <f t="shared" si="13"/>
      </c>
      <c r="AI304" s="205">
        <f t="shared" si="1158"/>
      </c>
      <c r="AJ304" s="218">
        <f>AVERAGE(AJ299:AJ303)</f>
      </c>
      <c r="AK304" s="218">
        <f>SUM(AK299:AK303)</f>
      </c>
      <c r="AL304" s="218">
        <f>SUM(AL299:AL303)</f>
      </c>
      <c r="AM304" s="218">
        <f>SUM(AM299:AM303)</f>
      </c>
      <c r="AN304" s="218">
        <f>SUM(AN299:AN303)</f>
      </c>
      <c r="AO304" s="218">
        <f>SUM(AO299:AO303)</f>
      </c>
      <c r="AP304" s="218">
        <f>SUM(AP299:AP303)</f>
      </c>
      <c r="AQ304" s="218">
        <f>SUM(AQ299:AQ303)</f>
      </c>
      <c r="AR304" s="218">
        <f>SUM(AR299:AR303)</f>
      </c>
      <c r="AS304" s="218">
        <f>SUM(AS299:AS303)</f>
      </c>
      <c r="AT304" s="218">
        <f>SUM(AT299:AT303)</f>
      </c>
      <c r="AU304" s="218">
        <f>SUM(AU299:AU303)</f>
      </c>
      <c r="AV304" s="209"/>
      <c r="AW304" s="209"/>
      <c r="AX304" s="204">
        <f>SUM(AX299:AX303)</f>
      </c>
    </row>
    <row r="305">
      <c r="A305" s="168"/>
      <c r="B305" s="200" t="s">
        <v>217</v>
      </c>
      <c r="C305" s="170" t="s">
        <v>179</v>
      </c>
      <c r="D305" s="170" t="s">
        <v>188</v>
      </c>
      <c r="E305" s="212" t="s">
        <v>189</v>
      </c>
      <c r="F305" s="178">
        <f t="shared" ref="F305:F309" si="206">G305+H305+I305</f>
      </c>
      <c r="G305" s="216">
        <v>650.96</v>
      </c>
      <c r="H305" s="178">
        <v>1136.66</v>
      </c>
      <c r="I305" s="236">
        <v>0</v>
      </c>
      <c r="J305" s="180">
        <v>1</v>
      </c>
      <c r="K305" s="197">
        <v>3108.1099999999988</v>
      </c>
      <c r="L305" s="189">
        <v>0</v>
      </c>
      <c r="M305" s="197">
        <v>0</v>
      </c>
      <c r="N305" s="180">
        <v>0</v>
      </c>
      <c r="O305" s="181">
        <f t="shared" si="55"/>
      </c>
      <c r="P305" s="176"/>
      <c r="Q305" s="182">
        <f t="shared" si="1202"/>
      </c>
      <c r="R305" s="177">
        <f t="shared" ref="R305:R309" si="856">J305+L305</f>
      </c>
      <c r="S305" s="178">
        <f t="shared" ref="S305:S309" si="1006">K305+M305</f>
      </c>
      <c r="T305" s="183">
        <f t="shared" si="603"/>
      </c>
      <c r="U305" s="183">
        <f t="shared" si="525"/>
      </c>
      <c r="V305" s="183">
        <f t="shared" si="455"/>
      </c>
      <c r="W305" s="184">
        <v>1</v>
      </c>
      <c r="X305" s="183">
        <f t="shared" si="384"/>
      </c>
      <c r="Y305" s="183">
        <f t="shared" si="336"/>
      </c>
      <c r="Z305" s="183">
        <f t="shared" si="103"/>
      </c>
      <c r="AA305" s="183">
        <f t="shared" si="1274"/>
      </c>
      <c r="AB305" s="183">
        <f t="shared" si="1123"/>
      </c>
      <c r="AC305" s="181">
        <f t="shared" si="638"/>
      </c>
      <c r="AD305" s="181">
        <f t="shared" si="560"/>
      </c>
      <c r="AE305" s="181">
        <f t="shared" si="492"/>
      </c>
      <c r="AF305" s="181">
        <f t="shared" si="421"/>
      </c>
      <c r="AG305" s="181">
        <f t="shared" si="138"/>
      </c>
      <c r="AH305" s="181">
        <f t="shared" si="13"/>
      </c>
      <c r="AI305" s="181">
        <f t="shared" si="1158"/>
      </c>
      <c r="AJ305" s="189">
        <v>67</v>
      </c>
      <c r="AK305" s="179">
        <v>18281</v>
      </c>
      <c r="AL305" s="179">
        <v>536</v>
      </c>
      <c r="AM305" s="179">
        <v>595</v>
      </c>
      <c r="AN305" s="179">
        <v>95</v>
      </c>
      <c r="AO305" s="189">
        <v>20</v>
      </c>
      <c r="AP305" s="189">
        <v>65</v>
      </c>
      <c r="AQ305" s="179">
        <v>86</v>
      </c>
      <c r="AR305" s="189">
        <v>1</v>
      </c>
      <c r="AS305" s="189">
        <v>5</v>
      </c>
      <c r="AT305" s="179">
        <v>1</v>
      </c>
      <c r="AU305" s="179">
        <v>21</v>
      </c>
      <c r="AV305" s="190"/>
      <c r="AW305" s="190"/>
      <c r="AX305" s="191">
        <f t="shared" ref="AX305:AX309" si="706">COUNT(AU305)</f>
      </c>
    </row>
    <row customHeight="true" ht="18.452380952380953" r="306">
      <c r="A306" s="168"/>
      <c r="B306" s="210" t="s">
        <v>187</v>
      </c>
      <c r="C306" s="192" t="s">
        <v>179</v>
      </c>
      <c r="D306" s="170" t="s">
        <v>188</v>
      </c>
      <c r="E306" s="212" t="s">
        <v>190</v>
      </c>
      <c r="F306" s="178">
        <f t="shared" si="206"/>
      </c>
      <c r="G306" s="214">
        <v>1478.14</v>
      </c>
      <c r="H306" s="237">
        <v>1279.13</v>
      </c>
      <c r="I306" s="236">
        <v>0</v>
      </c>
      <c r="J306" s="177">
        <v>2</v>
      </c>
      <c r="K306" s="178">
        <v>3429.8600000000006</v>
      </c>
      <c r="L306" s="179">
        <v>1</v>
      </c>
      <c r="M306" s="178">
        <v>5096.5199999999995</v>
      </c>
      <c r="N306" s="180">
        <v>0</v>
      </c>
      <c r="O306" s="181">
        <f t="shared" si="55"/>
      </c>
      <c r="P306" s="176"/>
      <c r="Q306" s="182">
        <f t="shared" si="1202"/>
      </c>
      <c r="R306" s="177">
        <f t="shared" si="856"/>
      </c>
      <c r="S306" s="178">
        <f t="shared" si="1006"/>
      </c>
      <c r="T306" s="183">
        <f t="shared" si="603"/>
      </c>
      <c r="U306" s="183">
        <f t="shared" si="525"/>
      </c>
      <c r="V306" s="183">
        <f t="shared" si="455"/>
      </c>
      <c r="W306" s="184">
        <v>2</v>
      </c>
      <c r="X306" s="183">
        <f t="shared" si="384"/>
      </c>
      <c r="Y306" s="183">
        <f t="shared" si="336"/>
      </c>
      <c r="Z306" s="183">
        <f t="shared" si="103"/>
      </c>
      <c r="AA306" s="183">
        <f t="shared" si="1274"/>
      </c>
      <c r="AB306" s="183">
        <f t="shared" si="1123"/>
      </c>
      <c r="AC306" s="181">
        <f t="shared" si="638"/>
      </c>
      <c r="AD306" s="181">
        <f t="shared" si="560"/>
      </c>
      <c r="AE306" s="181">
        <f t="shared" si="492"/>
      </c>
      <c r="AF306" s="181">
        <f t="shared" si="421"/>
      </c>
      <c r="AG306" s="181">
        <f t="shared" si="138"/>
      </c>
      <c r="AH306" s="181">
        <f t="shared" si="13"/>
      </c>
      <c r="AI306" s="181">
        <f t="shared" si="1158"/>
      </c>
      <c r="AJ306" s="189">
        <v>69</v>
      </c>
      <c r="AK306" s="189">
        <v>23192</v>
      </c>
      <c r="AL306" s="179">
        <v>625</v>
      </c>
      <c r="AM306" s="179">
        <v>673</v>
      </c>
      <c r="AN306" s="179">
        <v>116</v>
      </c>
      <c r="AO306" s="189">
        <v>20</v>
      </c>
      <c r="AP306" s="189">
        <v>75</v>
      </c>
      <c r="AQ306" s="179">
        <v>115</v>
      </c>
      <c r="AR306" s="189">
        <v>3</v>
      </c>
      <c r="AS306" s="189">
        <v>10</v>
      </c>
      <c r="AT306" s="179">
        <v>2</v>
      </c>
      <c r="AU306" s="179">
        <v>24</v>
      </c>
      <c r="AV306" s="190"/>
      <c r="AW306" s="190"/>
      <c r="AX306" s="191">
        <f t="shared" si="706"/>
      </c>
    </row>
    <row r="307">
      <c r="A307" s="168"/>
      <c r="B307" s="210" t="s">
        <v>187</v>
      </c>
      <c r="C307" s="192" t="s">
        <v>179</v>
      </c>
      <c r="D307" s="170" t="s">
        <v>188</v>
      </c>
      <c r="E307" s="212" t="s">
        <v>191</v>
      </c>
      <c r="F307" s="178">
        <f t="shared" si="206"/>
      </c>
      <c r="G307" s="214">
        <v>1834.91</v>
      </c>
      <c r="H307" s="237">
        <v>915.79</v>
      </c>
      <c r="I307" s="236">
        <v>0</v>
      </c>
      <c r="J307" s="177">
        <v>2</v>
      </c>
      <c r="K307" s="178">
        <v>5102.959999999999</v>
      </c>
      <c r="L307" s="179">
        <v>0</v>
      </c>
      <c r="M307" s="178">
        <v>0</v>
      </c>
      <c r="N307" s="180">
        <v>0</v>
      </c>
      <c r="O307" s="181">
        <f t="shared" si="55"/>
      </c>
      <c r="P307" s="176"/>
      <c r="Q307" s="182">
        <f t="shared" si="1202"/>
      </c>
      <c r="R307" s="177">
        <f t="shared" si="856"/>
      </c>
      <c r="S307" s="178">
        <f t="shared" si="1006"/>
      </c>
      <c r="T307" s="183">
        <f t="shared" si="603"/>
      </c>
      <c r="U307" s="183">
        <f t="shared" si="525"/>
      </c>
      <c r="V307" s="183">
        <f t="shared" si="455"/>
      </c>
      <c r="W307" s="184">
        <v>2</v>
      </c>
      <c r="X307" s="183">
        <f t="shared" si="384"/>
      </c>
      <c r="Y307" s="183">
        <f t="shared" si="336"/>
      </c>
      <c r="Z307" s="183">
        <f t="shared" si="103"/>
      </c>
      <c r="AA307" s="183">
        <f t="shared" si="1274"/>
      </c>
      <c r="AB307" s="183">
        <f t="shared" si="1123"/>
      </c>
      <c r="AC307" s="181">
        <f t="shared" si="638"/>
      </c>
      <c r="AD307" s="181">
        <f t="shared" si="560"/>
      </c>
      <c r="AE307" s="181">
        <f t="shared" si="492"/>
      </c>
      <c r="AF307" s="181">
        <f t="shared" si="421"/>
      </c>
      <c r="AG307" s="181">
        <f t="shared" si="138"/>
      </c>
      <c r="AH307" s="181">
        <f t="shared" si="13"/>
      </c>
      <c r="AI307" s="181">
        <f t="shared" si="1158"/>
      </c>
      <c r="AJ307" s="189">
        <v>70</v>
      </c>
      <c r="AK307" s="189">
        <v>18044</v>
      </c>
      <c r="AL307" s="179">
        <v>523</v>
      </c>
      <c r="AM307" s="179">
        <v>588</v>
      </c>
      <c r="AN307" s="179">
        <v>97</v>
      </c>
      <c r="AO307" s="189">
        <v>16</v>
      </c>
      <c r="AP307" s="189">
        <v>62</v>
      </c>
      <c r="AQ307" s="179">
        <v>87</v>
      </c>
      <c r="AR307" s="189">
        <v>2</v>
      </c>
      <c r="AS307" s="189">
        <v>11</v>
      </c>
      <c r="AT307" s="179">
        <v>0</v>
      </c>
      <c r="AU307" s="179">
        <v>18</v>
      </c>
      <c r="AV307" s="190"/>
      <c r="AW307" s="190"/>
      <c r="AX307" s="191">
        <f t="shared" si="706"/>
      </c>
    </row>
    <row r="308">
      <c r="A308" s="168"/>
      <c r="B308" s="210" t="s">
        <v>187</v>
      </c>
      <c r="C308" s="192" t="s">
        <v>179</v>
      </c>
      <c r="D308" s="170" t="s">
        <v>188</v>
      </c>
      <c r="E308" s="212" t="s">
        <v>192</v>
      </c>
      <c r="F308" s="178">
        <f t="shared" si="206"/>
      </c>
      <c r="G308" s="213">
        <v>1715.57</v>
      </c>
      <c r="H308" s="178">
        <v>723.61</v>
      </c>
      <c r="I308" s="236">
        <v>0</v>
      </c>
      <c r="J308" s="180">
        <v>8</v>
      </c>
      <c r="K308" s="197">
        <v>19274.050000000003</v>
      </c>
      <c r="L308" s="189">
        <v>0</v>
      </c>
      <c r="M308" s="197">
        <v>0</v>
      </c>
      <c r="N308" s="180">
        <v>4</v>
      </c>
      <c r="O308" s="181">
        <f t="shared" si="55"/>
      </c>
      <c r="P308" s="176"/>
      <c r="Q308" s="182">
        <f t="shared" si="1202"/>
      </c>
      <c r="R308" s="177">
        <f t="shared" si="856"/>
      </c>
      <c r="S308" s="178">
        <f t="shared" si="1006"/>
      </c>
      <c r="T308" s="183">
        <f t="shared" si="603"/>
      </c>
      <c r="U308" s="183">
        <f t="shared" si="525"/>
      </c>
      <c r="V308" s="183">
        <f t="shared" si="455"/>
      </c>
      <c r="W308" s="184">
        <v>6</v>
      </c>
      <c r="X308" s="183">
        <f t="shared" si="384"/>
      </c>
      <c r="Y308" s="183">
        <f t="shared" si="336"/>
      </c>
      <c r="Z308" s="183">
        <f t="shared" si="103"/>
      </c>
      <c r="AA308" s="183">
        <f t="shared" si="1274"/>
      </c>
      <c r="AB308" s="183">
        <f t="shared" si="1123"/>
      </c>
      <c r="AC308" s="181">
        <f t="shared" si="638"/>
      </c>
      <c r="AD308" s="181">
        <f t="shared" si="560"/>
      </c>
      <c r="AE308" s="181">
        <f t="shared" si="492"/>
      </c>
      <c r="AF308" s="181">
        <f t="shared" si="421"/>
      </c>
      <c r="AG308" s="181">
        <f t="shared" si="138"/>
      </c>
      <c r="AH308" s="181">
        <f t="shared" si="13"/>
      </c>
      <c r="AI308" s="181">
        <f t="shared" si="1158"/>
      </c>
      <c r="AJ308" s="189">
        <v>71</v>
      </c>
      <c r="AK308" s="189">
        <v>13218</v>
      </c>
      <c r="AL308" s="179">
        <v>424</v>
      </c>
      <c r="AM308" s="179">
        <v>464</v>
      </c>
      <c r="AN308" s="179">
        <v>87</v>
      </c>
      <c r="AO308" s="189">
        <v>26</v>
      </c>
      <c r="AP308" s="189">
        <v>92</v>
      </c>
      <c r="AQ308" s="179">
        <v>82</v>
      </c>
      <c r="AR308" s="189">
        <v>8</v>
      </c>
      <c r="AS308" s="189">
        <v>3</v>
      </c>
      <c r="AT308" s="189">
        <v>2</v>
      </c>
      <c r="AU308" s="189">
        <v>8</v>
      </c>
      <c r="AV308" s="190"/>
      <c r="AW308" s="190"/>
      <c r="AX308" s="191">
        <f t="shared" si="706"/>
      </c>
    </row>
    <row r="309">
      <c r="A309" s="168"/>
      <c r="B309" s="210" t="s">
        <v>187</v>
      </c>
      <c r="C309" s="192" t="s">
        <v>179</v>
      </c>
      <c r="D309" s="170" t="s">
        <v>188</v>
      </c>
      <c r="E309" s="201" t="s">
        <v>194</v>
      </c>
      <c r="F309" s="178">
        <f t="shared" si="206"/>
      </c>
      <c r="G309" s="213">
        <v>2749.81</v>
      </c>
      <c r="H309" s="178">
        <v>1361.16</v>
      </c>
      <c r="I309" s="236">
        <v>0</v>
      </c>
      <c r="J309" s="180">
        <v>5</v>
      </c>
      <c r="K309" s="197">
        <v>11962.440000000002</v>
      </c>
      <c r="L309" s="189">
        <v>0</v>
      </c>
      <c r="M309" s="197">
        <v>0</v>
      </c>
      <c r="N309" s="180">
        <v>1</v>
      </c>
      <c r="O309" s="181">
        <f t="shared" si="55"/>
      </c>
      <c r="P309" s="176"/>
      <c r="Q309" s="182" t="str">
        <v>#DIV/0!</v>
      </c>
      <c r="R309" s="177">
        <f t="shared" si="856"/>
      </c>
      <c r="S309" s="178">
        <f t="shared" si="1006"/>
      </c>
      <c r="T309" s="183">
        <f t="shared" si="603"/>
      </c>
      <c r="U309" s="183">
        <f t="shared" si="525"/>
      </c>
      <c r="V309" s="183">
        <f t="shared" si="455"/>
      </c>
      <c r="W309" s="184">
        <v>5</v>
      </c>
      <c r="X309" s="183">
        <f t="shared" si="384"/>
      </c>
      <c r="Y309" s="183">
        <f t="shared" si="336"/>
      </c>
      <c r="Z309" s="183">
        <f t="shared" si="103"/>
      </c>
      <c r="AA309" s="183">
        <f t="shared" si="1274"/>
      </c>
      <c r="AB309" s="183">
        <f t="shared" si="1123"/>
      </c>
      <c r="AC309" s="181">
        <f t="shared" si="638"/>
      </c>
      <c r="AD309" s="181">
        <f t="shared" si="560"/>
      </c>
      <c r="AE309" s="181">
        <f t="shared" si="492"/>
      </c>
      <c r="AF309" s="181">
        <f t="shared" si="421"/>
      </c>
      <c r="AG309" s="181">
        <f t="shared" si="138"/>
      </c>
      <c r="AH309" s="181">
        <f t="shared" si="13"/>
      </c>
      <c r="AI309" s="181">
        <f t="shared" si="1158"/>
      </c>
      <c r="AJ309" s="189">
        <v>72</v>
      </c>
      <c r="AK309" s="189">
        <v>18402</v>
      </c>
      <c r="AL309" s="179">
        <v>468</v>
      </c>
      <c r="AM309" s="179">
        <v>498</v>
      </c>
      <c r="AN309" s="179">
        <v>110</v>
      </c>
      <c r="AO309" s="189">
        <v>23</v>
      </c>
      <c r="AP309" s="179">
        <v>80</v>
      </c>
      <c r="AQ309" s="179">
        <v>93</v>
      </c>
      <c r="AR309" s="189">
        <v>5</v>
      </c>
      <c r="AS309" s="189">
        <v>2</v>
      </c>
      <c r="AT309" s="189">
        <v>2</v>
      </c>
      <c r="AU309" s="189">
        <v>17</v>
      </c>
      <c r="AV309" s="190"/>
      <c r="AW309" s="190"/>
      <c r="AX309" s="191">
        <f t="shared" si="706"/>
      </c>
    </row>
    <row r="310">
      <c r="A310" s="168"/>
      <c r="B310" s="202" t="s">
        <v>186</v>
      </c>
      <c r="C310" s="202"/>
      <c r="D310" s="202"/>
      <c r="E310" s="202"/>
      <c r="F310" s="203">
        <f>SUM(F305:F309)</f>
      </c>
      <c r="G310" s="203">
        <f>SUM(G305:G309)</f>
      </c>
      <c r="H310" s="203">
        <f>SUM(H305:H309)</f>
      </c>
      <c r="I310" s="196">
        <f>SUM(I305:I309)</f>
      </c>
      <c r="J310" s="204">
        <f>SUM(J305:J309)</f>
      </c>
      <c r="K310" s="215">
        <f>SUM(K305:K309)</f>
      </c>
      <c r="L310" s="215">
        <f>SUM(L305:L309)</f>
      </c>
      <c r="M310" s="215">
        <f>SUM(M305:M309)</f>
      </c>
      <c r="N310" s="215">
        <f>SUM(N305:N309)</f>
      </c>
      <c r="O310" s="205">
        <f t="shared" si="55"/>
      </c>
      <c r="P310" s="206">
        <f>SUM(P305:P309)</f>
      </c>
      <c r="Q310" s="182">
        <f t="shared" ref="Q310:Q313" si="1203">P310/R310</f>
      </c>
      <c r="R310" s="204">
        <f>SUM(R305:R309)</f>
      </c>
      <c r="S310" s="203">
        <f>SUM(S305:S309)</f>
      </c>
      <c r="T310" s="207">
        <f t="shared" si="603"/>
      </c>
      <c r="U310" s="207">
        <f t="shared" si="525"/>
      </c>
      <c r="V310" s="207">
        <f t="shared" si="455"/>
      </c>
      <c r="W310" s="208">
        <f>SUM(W305:W309)</f>
      </c>
      <c r="X310" s="207">
        <f t="shared" si="384"/>
      </c>
      <c r="Y310" s="207">
        <f t="shared" si="336"/>
      </c>
      <c r="Z310" s="207">
        <f t="shared" si="103"/>
      </c>
      <c r="AA310" s="207">
        <f t="shared" si="1274"/>
      </c>
      <c r="AB310" s="207">
        <f t="shared" si="1123"/>
      </c>
      <c r="AC310" s="205">
        <f t="shared" si="638"/>
      </c>
      <c r="AD310" s="205">
        <f t="shared" si="560"/>
      </c>
      <c r="AE310" s="205">
        <f t="shared" si="492"/>
      </c>
      <c r="AF310" s="205">
        <f t="shared" si="421"/>
      </c>
      <c r="AG310" s="205">
        <f t="shared" si="138"/>
      </c>
      <c r="AH310" s="205">
        <f t="shared" si="13"/>
      </c>
      <c r="AI310" s="205">
        <f t="shared" si="1158"/>
      </c>
      <c r="AJ310" s="218">
        <f>AVERAGE(AJ305:AJ309)</f>
      </c>
      <c r="AK310" s="218">
        <f>SUM(AK305:AK309)</f>
      </c>
      <c r="AL310" s="218">
        <f>SUM(AL305:AL309)</f>
      </c>
      <c r="AM310" s="218">
        <f>SUM(AM305:AM309)</f>
      </c>
      <c r="AN310" s="218">
        <f>SUM(AN305:AN309)</f>
      </c>
      <c r="AO310" s="218">
        <f>SUM(AO305:AO309)</f>
      </c>
      <c r="AP310" s="218">
        <f>SUM(AP305:AP309)</f>
      </c>
      <c r="AQ310" s="218">
        <f>SUM(AQ305:AQ309)</f>
      </c>
      <c r="AR310" s="218">
        <f>SUM(AR305:AR309)</f>
      </c>
      <c r="AS310" s="218">
        <f>SUM(AS305:AS309)</f>
      </c>
      <c r="AT310" s="218">
        <f>SUM(AT305:AT309)</f>
      </c>
      <c r="AU310" s="218">
        <f>SUM(AU305:AU309)</f>
      </c>
      <c r="AV310" s="209"/>
      <c r="AW310" s="209"/>
      <c r="AX310" s="204">
        <f>SUM(AX305:AX309)</f>
      </c>
    </row>
    <row r="311">
      <c r="A311" s="168"/>
      <c r="B311" s="210" t="s">
        <v>187</v>
      </c>
      <c r="C311" s="170" t="s">
        <v>179</v>
      </c>
      <c r="D311" s="171" t="s">
        <v>204</v>
      </c>
      <c r="E311" s="201" t="s">
        <v>195</v>
      </c>
      <c r="F311" s="178">
        <f t="shared" ref="F311:F315" si="207">G311+H311+I311</f>
      </c>
      <c r="G311" s="216">
        <v>1815.3</v>
      </c>
      <c r="H311" s="178">
        <v>1238.81</v>
      </c>
      <c r="I311" s="236">
        <v>0</v>
      </c>
      <c r="J311" s="180">
        <v>4</v>
      </c>
      <c r="K311" s="178">
        <v>7972.979999999996</v>
      </c>
      <c r="L311" s="179">
        <v>0</v>
      </c>
      <c r="M311" s="178">
        <v>0</v>
      </c>
      <c r="N311" s="180">
        <v>0</v>
      </c>
      <c r="O311" s="181">
        <f t="shared" si="55"/>
      </c>
      <c r="P311" s="196"/>
      <c r="Q311" s="182">
        <f t="shared" si="1203"/>
      </c>
      <c r="R311" s="177">
        <f t="shared" ref="R311:R315" si="857">J311+L311</f>
      </c>
      <c r="S311" s="178">
        <f t="shared" ref="S311:S315" si="1007">K311+M311</f>
      </c>
      <c r="T311" s="183">
        <f t="shared" si="603"/>
      </c>
      <c r="U311" s="183">
        <f t="shared" si="525"/>
      </c>
      <c r="V311" s="183">
        <f t="shared" si="455"/>
      </c>
      <c r="W311" s="184">
        <v>1</v>
      </c>
      <c r="X311" s="183">
        <f t="shared" si="384"/>
      </c>
      <c r="Y311" s="183">
        <f t="shared" si="336"/>
      </c>
      <c r="Z311" s="183">
        <f t="shared" si="103"/>
      </c>
      <c r="AA311" s="183">
        <f t="shared" si="1274"/>
      </c>
      <c r="AB311" s="183">
        <f t="shared" si="1123"/>
      </c>
      <c r="AC311" s="181">
        <f t="shared" si="638"/>
      </c>
      <c r="AD311" s="181">
        <f t="shared" si="560"/>
      </c>
      <c r="AE311" s="181">
        <f>AQ311/AM311</f>
      </c>
      <c r="AF311" s="181">
        <f>R311/AQ311</f>
      </c>
      <c r="AG311" s="181">
        <f t="shared" si="138"/>
      </c>
      <c r="AH311" s="181">
        <f t="shared" si="13"/>
      </c>
      <c r="AI311" s="181">
        <f t="shared" si="1158"/>
      </c>
      <c r="AJ311" s="189">
        <v>72</v>
      </c>
      <c r="AK311" s="179">
        <v>19425</v>
      </c>
      <c r="AL311" s="179">
        <v>406</v>
      </c>
      <c r="AM311" s="179">
        <v>447</v>
      </c>
      <c r="AN311" s="179">
        <v>85</v>
      </c>
      <c r="AO311" s="189">
        <v>19</v>
      </c>
      <c r="AP311" s="189">
        <v>55</v>
      </c>
      <c r="AQ311" s="189">
        <v>64</v>
      </c>
      <c r="AR311" s="189">
        <v>4</v>
      </c>
      <c r="AS311" s="179">
        <v>6</v>
      </c>
      <c r="AT311" s="179">
        <v>1</v>
      </c>
      <c r="AU311" s="179">
        <v>25</v>
      </c>
      <c r="AV311" s="190"/>
      <c r="AW311" s="190"/>
      <c r="AX311" s="191">
        <f t="shared" ref="AX311:AX315" si="707">COUNT(AU311)</f>
      </c>
    </row>
    <row r="312">
      <c r="A312" s="168"/>
      <c r="B312" s="210" t="s">
        <v>187</v>
      </c>
      <c r="C312" s="192" t="s">
        <v>179</v>
      </c>
      <c r="D312" s="170" t="s">
        <v>204</v>
      </c>
      <c r="E312" s="212" t="s">
        <v>196</v>
      </c>
      <c r="F312" s="178">
        <f t="shared" si="207"/>
      </c>
      <c r="G312" s="213">
        <v>2133.15</v>
      </c>
      <c r="H312" s="178">
        <v>673.04</v>
      </c>
      <c r="I312" s="219">
        <v>0</v>
      </c>
      <c r="J312" s="177">
        <v>5</v>
      </c>
      <c r="K312" s="178">
        <v>11788.93</v>
      </c>
      <c r="L312" s="179">
        <v>0</v>
      </c>
      <c r="M312" s="178">
        <v>0</v>
      </c>
      <c r="N312" s="180">
        <v>0</v>
      </c>
      <c r="O312" s="181">
        <f t="shared" si="55"/>
      </c>
      <c r="P312" s="196"/>
      <c r="Q312" s="182">
        <f t="shared" si="1203"/>
      </c>
      <c r="R312" s="177">
        <f t="shared" si="857"/>
      </c>
      <c r="S312" s="178">
        <f t="shared" si="1007"/>
      </c>
      <c r="T312" s="183">
        <f t="shared" si="603"/>
      </c>
      <c r="U312" s="183">
        <f t="shared" si="525"/>
      </c>
      <c r="V312" s="183">
        <f t="shared" si="455"/>
      </c>
      <c r="W312" s="184">
        <v>4</v>
      </c>
      <c r="X312" s="183">
        <f t="shared" si="384"/>
      </c>
      <c r="Y312" s="183">
        <f t="shared" si="336"/>
      </c>
      <c r="Z312" s="183">
        <f t="shared" si="103"/>
      </c>
      <c r="AA312" s="183">
        <f t="shared" si="1274"/>
      </c>
      <c r="AB312" s="183">
        <f t="shared" si="1123"/>
      </c>
      <c r="AC312" s="181">
        <f t="shared" si="638"/>
      </c>
      <c r="AD312" s="181">
        <f t="shared" si="560"/>
      </c>
      <c r="AE312" s="181">
        <f t="shared" ref="AE312:AE327" si="493">AP312/AM312</f>
      </c>
      <c r="AF312" s="181">
        <f t="shared" ref="AF312:AF327" si="422">R312/AP312</f>
      </c>
      <c r="AG312" s="181">
        <f t="shared" si="138"/>
      </c>
      <c r="AH312" s="181">
        <f t="shared" si="13"/>
      </c>
      <c r="AI312" s="181">
        <f t="shared" si="1158"/>
      </c>
      <c r="AJ312" s="189">
        <v>73</v>
      </c>
      <c r="AK312" s="179">
        <v>15964</v>
      </c>
      <c r="AL312" s="179">
        <v>442</v>
      </c>
      <c r="AM312" s="179">
        <v>489</v>
      </c>
      <c r="AN312" s="179">
        <v>69</v>
      </c>
      <c r="AO312" s="189">
        <v>14</v>
      </c>
      <c r="AP312" s="179">
        <v>72</v>
      </c>
      <c r="AQ312" s="179">
        <v>79</v>
      </c>
      <c r="AR312" s="189">
        <v>4</v>
      </c>
      <c r="AS312" s="179">
        <v>5</v>
      </c>
      <c r="AT312" s="179">
        <v>0</v>
      </c>
      <c r="AU312" s="179">
        <v>6</v>
      </c>
      <c r="AV312" s="190"/>
      <c r="AW312" s="190"/>
      <c r="AX312" s="191">
        <f t="shared" si="707"/>
      </c>
    </row>
    <row r="313">
      <c r="A313" s="168"/>
      <c r="B313" s="210" t="s">
        <v>187</v>
      </c>
      <c r="C313" s="192" t="s">
        <v>179</v>
      </c>
      <c r="D313" s="170" t="s">
        <v>204</v>
      </c>
      <c r="E313" s="212" t="s">
        <v>197</v>
      </c>
      <c r="F313" s="178">
        <f t="shared" si="207"/>
      </c>
      <c r="G313" s="213">
        <v>2175.89</v>
      </c>
      <c r="H313" s="197">
        <v>549.55</v>
      </c>
      <c r="I313" s="219">
        <v>0</v>
      </c>
      <c r="J313" s="180">
        <v>6</v>
      </c>
      <c r="K313" s="178">
        <v>14466.189999999988</v>
      </c>
      <c r="L313" s="179">
        <v>0</v>
      </c>
      <c r="M313" s="178">
        <v>0</v>
      </c>
      <c r="N313" s="180">
        <v>1</v>
      </c>
      <c r="O313" s="181">
        <f t="shared" si="55"/>
      </c>
      <c r="P313" s="196"/>
      <c r="Q313" s="182">
        <f t="shared" si="1203"/>
      </c>
      <c r="R313" s="177">
        <f t="shared" si="857"/>
      </c>
      <c r="S313" s="178">
        <f t="shared" si="1007"/>
      </c>
      <c r="T313" s="183">
        <f t="shared" si="603"/>
      </c>
      <c r="U313" s="183">
        <f t="shared" si="525"/>
      </c>
      <c r="V313" s="183">
        <f t="shared" si="455"/>
      </c>
      <c r="W313" s="184">
        <v>4</v>
      </c>
      <c r="X313" s="183">
        <f t="shared" si="384"/>
      </c>
      <c r="Y313" s="183">
        <f t="shared" si="336"/>
      </c>
      <c r="Z313" s="183">
        <f t="shared" si="103"/>
      </c>
      <c r="AA313" s="183">
        <f t="shared" si="1274"/>
      </c>
      <c r="AB313" s="183">
        <f t="shared" si="1123"/>
      </c>
      <c r="AC313" s="181">
        <f t="shared" si="638"/>
      </c>
      <c r="AD313" s="181">
        <f t="shared" si="560"/>
      </c>
      <c r="AE313" s="181">
        <f t="shared" si="493"/>
      </c>
      <c r="AF313" s="181">
        <f t="shared" si="422"/>
      </c>
      <c r="AG313" s="181">
        <f t="shared" si="138"/>
      </c>
      <c r="AH313" s="181">
        <f t="shared" si="13"/>
      </c>
      <c r="AI313" s="181">
        <f t="shared" si="1158"/>
      </c>
      <c r="AJ313" s="189">
        <v>72</v>
      </c>
      <c r="AK313" s="179">
        <v>13556</v>
      </c>
      <c r="AL313" s="179">
        <v>401</v>
      </c>
      <c r="AM313" s="179">
        <v>441</v>
      </c>
      <c r="AN313" s="179">
        <v>57</v>
      </c>
      <c r="AO313" s="189">
        <v>18</v>
      </c>
      <c r="AP313" s="179">
        <v>36</v>
      </c>
      <c r="AQ313" s="179">
        <v>63</v>
      </c>
      <c r="AR313" s="189">
        <v>7</v>
      </c>
      <c r="AS313" s="189">
        <v>4</v>
      </c>
      <c r="AT313" s="179">
        <v>0</v>
      </c>
      <c r="AU313" s="179">
        <v>8</v>
      </c>
      <c r="AV313" s="190"/>
      <c r="AW313" s="190"/>
      <c r="AX313" s="191">
        <f t="shared" si="707"/>
      </c>
    </row>
    <row r="314">
      <c r="A314" s="168"/>
      <c r="B314" s="210" t="s">
        <v>187</v>
      </c>
      <c r="C314" s="192" t="s">
        <v>179</v>
      </c>
      <c r="D314" s="170" t="s">
        <v>204</v>
      </c>
      <c r="E314" s="212" t="s">
        <v>199</v>
      </c>
      <c r="F314" s="178">
        <f t="shared" si="207"/>
      </c>
      <c r="G314" s="213">
        <v>1806.43</v>
      </c>
      <c r="H314" s="197">
        <v>664.67</v>
      </c>
      <c r="I314" s="219">
        <v>0</v>
      </c>
      <c r="J314" s="177">
        <v>2</v>
      </c>
      <c r="K314" s="178">
        <v>5102.959999999992</v>
      </c>
      <c r="L314" s="179">
        <v>0</v>
      </c>
      <c r="M314" s="178">
        <v>0</v>
      </c>
      <c r="N314" s="180">
        <v>0</v>
      </c>
      <c r="O314" s="181">
        <f t="shared" si="55"/>
      </c>
      <c r="P314" s="196"/>
      <c r="Q314" s="182" t="str">
        <v>#DIV/0!</v>
      </c>
      <c r="R314" s="177">
        <f t="shared" si="857"/>
      </c>
      <c r="S314" s="178">
        <f t="shared" si="1007"/>
      </c>
      <c r="T314" s="183">
        <f t="shared" si="603"/>
      </c>
      <c r="U314" s="183">
        <f t="shared" si="525"/>
      </c>
      <c r="V314" s="183">
        <f t="shared" si="455"/>
      </c>
      <c r="W314" s="184">
        <v>2</v>
      </c>
      <c r="X314" s="183">
        <f t="shared" si="384"/>
      </c>
      <c r="Y314" s="183">
        <f t="shared" si="336"/>
      </c>
      <c r="Z314" s="183">
        <f t="shared" si="103"/>
      </c>
      <c r="AA314" s="183">
        <f t="shared" si="1274"/>
      </c>
      <c r="AB314" s="183">
        <f t="shared" si="1123"/>
      </c>
      <c r="AC314" s="181">
        <f t="shared" si="638"/>
      </c>
      <c r="AD314" s="181">
        <f t="shared" si="560"/>
      </c>
      <c r="AE314" s="181">
        <f t="shared" si="493"/>
      </c>
      <c r="AF314" s="181">
        <f t="shared" si="422"/>
      </c>
      <c r="AG314" s="181">
        <f t="shared" si="138"/>
      </c>
      <c r="AH314" s="181">
        <f t="shared" si="13"/>
      </c>
      <c r="AI314" s="181">
        <f t="shared" si="1158"/>
      </c>
      <c r="AJ314" s="189">
        <v>73</v>
      </c>
      <c r="AK314" s="179">
        <v>11917</v>
      </c>
      <c r="AL314" s="179">
        <v>311</v>
      </c>
      <c r="AM314" s="179">
        <v>345</v>
      </c>
      <c r="AN314" s="179">
        <v>69</v>
      </c>
      <c r="AO314" s="189">
        <v>16</v>
      </c>
      <c r="AP314" s="179">
        <v>51</v>
      </c>
      <c r="AQ314" s="179">
        <v>54</v>
      </c>
      <c r="AR314" s="189">
        <v>3</v>
      </c>
      <c r="AS314" s="189">
        <v>2</v>
      </c>
      <c r="AT314" s="179">
        <v>2</v>
      </c>
      <c r="AU314" s="179">
        <v>8</v>
      </c>
      <c r="AV314" s="190"/>
      <c r="AW314" s="190"/>
      <c r="AX314" s="191">
        <f t="shared" si="707"/>
      </c>
    </row>
    <row r="315">
      <c r="A315" s="168"/>
      <c r="B315" s="210" t="s">
        <v>187</v>
      </c>
      <c r="C315" s="192" t="s">
        <v>179</v>
      </c>
      <c r="D315" s="170" t="s">
        <v>204</v>
      </c>
      <c r="E315" s="212" t="s">
        <v>200</v>
      </c>
      <c r="F315" s="178">
        <f t="shared" si="207"/>
      </c>
      <c r="G315" s="216">
        <v>2550.87</v>
      </c>
      <c r="H315" s="178">
        <v>732.88</v>
      </c>
      <c r="I315" s="219">
        <v>0</v>
      </c>
      <c r="J315" s="180">
        <v>3</v>
      </c>
      <c r="K315" s="178">
        <v>5978.12000000001</v>
      </c>
      <c r="L315" s="179">
        <v>0</v>
      </c>
      <c r="M315" s="178">
        <v>0</v>
      </c>
      <c r="N315" s="180">
        <v>0</v>
      </c>
      <c r="O315" s="181">
        <f t="shared" si="55"/>
      </c>
      <c r="P315" s="196"/>
      <c r="Q315" s="182">
        <f t="shared" ref="Q315:Q327" si="1204">P315/R315</f>
      </c>
      <c r="R315" s="177">
        <f t="shared" si="857"/>
      </c>
      <c r="S315" s="178">
        <f t="shared" si="1007"/>
      </c>
      <c r="T315" s="183">
        <f t="shared" si="603"/>
      </c>
      <c r="U315" s="183">
        <f t="shared" si="525"/>
      </c>
      <c r="V315" s="183">
        <f t="shared" si="455"/>
      </c>
      <c r="W315" s="184">
        <v>2</v>
      </c>
      <c r="X315" s="183">
        <f t="shared" si="384"/>
      </c>
      <c r="Y315" s="183">
        <f t="shared" si="336"/>
      </c>
      <c r="Z315" s="183">
        <f t="shared" si="103"/>
      </c>
      <c r="AA315" s="183">
        <f t="shared" si="1274"/>
      </c>
      <c r="AB315" s="183">
        <f t="shared" si="1123"/>
      </c>
      <c r="AC315" s="181">
        <f t="shared" si="638"/>
      </c>
      <c r="AD315" s="181">
        <f t="shared" si="560"/>
      </c>
      <c r="AE315" s="181">
        <f t="shared" si="493"/>
      </c>
      <c r="AF315" s="181">
        <f t="shared" si="422"/>
      </c>
      <c r="AG315" s="181">
        <f t="shared" si="138"/>
      </c>
      <c r="AH315" s="181">
        <f t="shared" si="13"/>
      </c>
      <c r="AI315" s="181">
        <f t="shared" si="1158"/>
      </c>
      <c r="AJ315" s="189">
        <v>73</v>
      </c>
      <c r="AK315" s="179">
        <v>12287</v>
      </c>
      <c r="AL315" s="179">
        <v>298</v>
      </c>
      <c r="AM315" s="179">
        <v>324</v>
      </c>
      <c r="AN315" s="179">
        <v>58</v>
      </c>
      <c r="AO315" s="189">
        <v>13</v>
      </c>
      <c r="AP315" s="179">
        <v>66</v>
      </c>
      <c r="AQ315" s="179">
        <v>53</v>
      </c>
      <c r="AR315" s="189">
        <v>4</v>
      </c>
      <c r="AS315" s="179">
        <v>6</v>
      </c>
      <c r="AT315" s="179">
        <v>0</v>
      </c>
      <c r="AU315" s="179">
        <v>10</v>
      </c>
      <c r="AV315" s="190"/>
      <c r="AW315" s="190"/>
      <c r="AX315" s="191">
        <f t="shared" si="707"/>
      </c>
    </row>
    <row r="316">
      <c r="A316" s="168"/>
      <c r="B316" s="202" t="s">
        <v>186</v>
      </c>
      <c r="C316" s="202"/>
      <c r="D316" s="202"/>
      <c r="E316" s="202"/>
      <c r="F316" s="203">
        <f>SUM(F311:F315)</f>
      </c>
      <c r="G316" s="217">
        <f>SUM(G311:G315)</f>
      </c>
      <c r="H316" s="203">
        <f>SUM(H311:H315)</f>
      </c>
      <c r="I316" s="196">
        <f>SUM(I311:I315)</f>
      </c>
      <c r="J316" s="204">
        <f>SUM(J311:J315)</f>
      </c>
      <c r="K316" s="203">
        <f>SUM(K311:K315)</f>
      </c>
      <c r="L316" s="215">
        <f>SUM(L311:L315)</f>
      </c>
      <c r="M316" s="203">
        <f>SUM(M311:M315)</f>
      </c>
      <c r="N316" s="204">
        <f>SUM(N311:N315)</f>
      </c>
      <c r="O316" s="205">
        <f t="shared" si="55"/>
      </c>
      <c r="P316" s="206">
        <f>SUM(P311:P315)</f>
      </c>
      <c r="Q316" s="182">
        <f t="shared" si="1204"/>
      </c>
      <c r="R316" s="204">
        <f>SUM(R311:R315)</f>
      </c>
      <c r="S316" s="203">
        <f>SUM(S311:S315)</f>
      </c>
      <c r="T316" s="207">
        <f t="shared" si="603"/>
      </c>
      <c r="U316" s="207">
        <f t="shared" si="525"/>
      </c>
      <c r="V316" s="207">
        <f t="shared" si="455"/>
      </c>
      <c r="W316" s="208">
        <f>SUM(W311:W315)</f>
      </c>
      <c r="X316" s="207">
        <f t="shared" si="384"/>
      </c>
      <c r="Y316" s="207">
        <f t="shared" si="336"/>
      </c>
      <c r="Z316" s="207">
        <f t="shared" si="103"/>
      </c>
      <c r="AA316" s="207">
        <f t="shared" si="1274"/>
      </c>
      <c r="AB316" s="207">
        <f t="shared" si="1123"/>
      </c>
      <c r="AC316" s="205">
        <f t="shared" si="638"/>
      </c>
      <c r="AD316" s="205">
        <f t="shared" si="560"/>
      </c>
      <c r="AE316" s="205">
        <f t="shared" si="493"/>
      </c>
      <c r="AF316" s="205">
        <f t="shared" si="422"/>
      </c>
      <c r="AG316" s="205">
        <f t="shared" si="138"/>
      </c>
      <c r="AH316" s="205">
        <f t="shared" si="13"/>
      </c>
      <c r="AI316" s="205">
        <f t="shared" si="1158"/>
      </c>
      <c r="AJ316" s="218">
        <f>AVERAGE(AJ311:AJ315)</f>
      </c>
      <c r="AK316" s="218">
        <f>SUM(AK311:AK315)</f>
      </c>
      <c r="AL316" s="218">
        <f>SUM(AL311:AL315)</f>
      </c>
      <c r="AM316" s="218">
        <f>SUM(AM311:AM315)</f>
      </c>
      <c r="AN316" s="218">
        <f>SUM(AN311:AN315)</f>
      </c>
      <c r="AO316" s="218">
        <f>SUM(AO311:AO315)</f>
      </c>
      <c r="AP316" s="218">
        <f>SUM(AP311:AP315)</f>
      </c>
      <c r="AQ316" s="218">
        <f>SUM(AQ311:AQ315)</f>
      </c>
      <c r="AR316" s="218">
        <f>SUM(AR311:AR315)</f>
      </c>
      <c r="AS316" s="218">
        <f>SUM(AS311:AS315)</f>
      </c>
      <c r="AT316" s="218">
        <f>SUM(AT311:AT315)</f>
      </c>
      <c r="AU316" s="218">
        <f>SUM(AU311:AU315)</f>
      </c>
      <c r="AV316" s="209"/>
      <c r="AW316" s="209"/>
      <c r="AX316" s="204">
        <f>SUM(AX311:AX315)</f>
      </c>
    </row>
    <row r="317">
      <c r="A317" s="168"/>
      <c r="B317" s="210" t="s">
        <v>213</v>
      </c>
      <c r="C317" s="170" t="s">
        <v>201</v>
      </c>
      <c r="D317" s="171" t="s">
        <v>220</v>
      </c>
      <c r="E317" s="211" t="s">
        <v>202</v>
      </c>
      <c r="F317" s="178">
        <f t="shared" ref="F317:F320" si="208">G317+H317+I317</f>
      </c>
      <c r="G317" s="213">
        <v>1994.7</v>
      </c>
      <c r="H317" s="178">
        <v>866.17</v>
      </c>
      <c r="I317" s="219">
        <v>0</v>
      </c>
      <c r="J317" s="180">
        <v>3</v>
      </c>
      <c r="K317" s="197">
        <v>6537.959999999992</v>
      </c>
      <c r="L317" s="189">
        <v>0</v>
      </c>
      <c r="M317" s="197">
        <v>0</v>
      </c>
      <c r="N317" s="180">
        <v>0</v>
      </c>
      <c r="O317" s="181">
        <f t="shared" si="55"/>
      </c>
      <c r="P317" s="196"/>
      <c r="Q317" s="182">
        <f t="shared" si="1204"/>
      </c>
      <c r="R317" s="177">
        <f t="shared" ref="R317:R320" si="858">J317+L317</f>
      </c>
      <c r="S317" s="178">
        <f t="shared" ref="S317:S320" si="1008">K317+M317</f>
      </c>
      <c r="T317" s="183">
        <f t="shared" si="603"/>
      </c>
      <c r="U317" s="183">
        <f t="shared" si="525"/>
      </c>
      <c r="V317" s="183">
        <f t="shared" si="455"/>
      </c>
      <c r="W317" s="184">
        <v>3</v>
      </c>
      <c r="X317" s="183">
        <f t="shared" si="384"/>
      </c>
      <c r="Y317" s="183">
        <f t="shared" si="336"/>
      </c>
      <c r="Z317" s="183">
        <f t="shared" si="103"/>
      </c>
      <c r="AA317" s="183">
        <f t="shared" si="1274"/>
      </c>
      <c r="AB317" s="183">
        <f t="shared" si="1123"/>
      </c>
      <c r="AC317" s="181">
        <f t="shared" si="638"/>
      </c>
      <c r="AD317" s="181">
        <f t="shared" si="560"/>
      </c>
      <c r="AE317" s="181">
        <f t="shared" si="493"/>
      </c>
      <c r="AF317" s="181">
        <f t="shared" si="422"/>
      </c>
      <c r="AG317" s="181">
        <f t="shared" si="138"/>
      </c>
      <c r="AH317" s="181">
        <f t="shared" si="13"/>
      </c>
      <c r="AI317" s="181">
        <f t="shared" si="1158"/>
      </c>
      <c r="AJ317" s="189">
        <v>74</v>
      </c>
      <c r="AK317" s="179">
        <v>13493</v>
      </c>
      <c r="AL317" s="179">
        <v>300</v>
      </c>
      <c r="AM317" s="179">
        <v>342</v>
      </c>
      <c r="AN317" s="189">
        <v>78</v>
      </c>
      <c r="AO317" s="189">
        <v>25</v>
      </c>
      <c r="AP317" s="189">
        <v>68</v>
      </c>
      <c r="AQ317" s="179">
        <v>68</v>
      </c>
      <c r="AR317" s="189">
        <v>3</v>
      </c>
      <c r="AS317" s="179">
        <v>3</v>
      </c>
      <c r="AT317" s="179">
        <v>0</v>
      </c>
      <c r="AU317" s="179">
        <v>10</v>
      </c>
      <c r="AV317" s="190"/>
      <c r="AW317" s="190"/>
      <c r="AX317" s="191">
        <f t="shared" ref="AX317:AX320" si="708">COUNT(AU317)</f>
      </c>
    </row>
    <row r="318">
      <c r="A318" s="168"/>
      <c r="B318" s="210" t="s">
        <v>213</v>
      </c>
      <c r="C318" s="170" t="s">
        <v>201</v>
      </c>
      <c r="D318" s="171" t="s">
        <v>220</v>
      </c>
      <c r="E318" s="211" t="s">
        <v>203</v>
      </c>
      <c r="F318" s="178">
        <f t="shared" si="208"/>
      </c>
      <c r="G318" s="178">
        <v>1851.81</v>
      </c>
      <c r="H318" s="178">
        <v>890.07</v>
      </c>
      <c r="I318" s="219">
        <v>0</v>
      </c>
      <c r="J318" s="177">
        <v>0</v>
      </c>
      <c r="K318" s="178">
        <v>0</v>
      </c>
      <c r="L318" s="179">
        <v>0</v>
      </c>
      <c r="M318" s="178">
        <v>0</v>
      </c>
      <c r="N318" s="180">
        <v>0</v>
      </c>
      <c r="O318" s="181">
        <f t="shared" si="55"/>
      </c>
      <c r="P318" s="196"/>
      <c r="Q318" s="182">
        <f t="shared" si="1204"/>
      </c>
      <c r="R318" s="177">
        <f t="shared" si="858"/>
      </c>
      <c r="S318" s="178">
        <f t="shared" si="1008"/>
      </c>
      <c r="T318" s="183">
        <f t="shared" si="603"/>
      </c>
      <c r="U318" s="183">
        <f t="shared" si="525"/>
      </c>
      <c r="V318" s="183">
        <f t="shared" si="455"/>
      </c>
      <c r="W318" s="184">
        <v>0</v>
      </c>
      <c r="X318" s="183">
        <f t="shared" si="384"/>
      </c>
      <c r="Y318" s="183">
        <f t="shared" si="336"/>
      </c>
      <c r="Z318" s="183">
        <f t="shared" si="103"/>
      </c>
      <c r="AA318" s="183">
        <f t="shared" si="1274"/>
      </c>
      <c r="AB318" s="183">
        <f t="shared" si="1123"/>
      </c>
      <c r="AC318" s="181">
        <f t="shared" si="638"/>
      </c>
      <c r="AD318" s="181">
        <f t="shared" si="560"/>
      </c>
      <c r="AE318" s="181">
        <f t="shared" si="493"/>
      </c>
      <c r="AF318" s="181">
        <f t="shared" si="422"/>
      </c>
      <c r="AG318" s="181">
        <f t="shared" si="138"/>
      </c>
      <c r="AH318" s="181">
        <f t="shared" si="13"/>
      </c>
      <c r="AI318" s="181">
        <f t="shared" si="1158"/>
      </c>
      <c r="AJ318" s="189">
        <v>74</v>
      </c>
      <c r="AK318" s="179">
        <v>14057</v>
      </c>
      <c r="AL318" s="179">
        <v>276</v>
      </c>
      <c r="AM318" s="179">
        <v>305</v>
      </c>
      <c r="AN318" s="179">
        <v>54</v>
      </c>
      <c r="AO318" s="189">
        <v>20</v>
      </c>
      <c r="AP318" s="179">
        <v>54</v>
      </c>
      <c r="AQ318" s="179">
        <v>59</v>
      </c>
      <c r="AR318" s="189">
        <v>0</v>
      </c>
      <c r="AS318" s="179">
        <v>2</v>
      </c>
      <c r="AT318" s="179">
        <v>1</v>
      </c>
      <c r="AU318" s="179">
        <v>9</v>
      </c>
      <c r="AV318" s="190"/>
      <c r="AW318" s="190"/>
      <c r="AX318" s="191">
        <f t="shared" si="708"/>
      </c>
    </row>
    <row r="319">
      <c r="A319" s="168"/>
      <c r="B319" s="210" t="s">
        <v>213</v>
      </c>
      <c r="C319" s="170" t="s">
        <v>201</v>
      </c>
      <c r="D319" s="171" t="s">
        <v>220</v>
      </c>
      <c r="E319" s="220" t="s">
        <v>205</v>
      </c>
      <c r="F319" s="178">
        <f t="shared" si="208"/>
      </c>
      <c r="G319" s="178">
        <v>1398.88</v>
      </c>
      <c r="H319" s="178">
        <v>792.85</v>
      </c>
      <c r="I319" s="219">
        <v>0</v>
      </c>
      <c r="J319" s="177">
        <v>5</v>
      </c>
      <c r="K319" s="178">
        <v>11081.070000000007</v>
      </c>
      <c r="L319" s="179">
        <v>0</v>
      </c>
      <c r="M319" s="178">
        <v>0</v>
      </c>
      <c r="N319" s="180">
        <v>0</v>
      </c>
      <c r="O319" s="181">
        <f t="shared" si="55"/>
      </c>
      <c r="P319" s="196"/>
      <c r="Q319" s="182">
        <f t="shared" si="1204"/>
      </c>
      <c r="R319" s="177">
        <f t="shared" si="858"/>
      </c>
      <c r="S319" s="178">
        <f t="shared" si="1008"/>
      </c>
      <c r="T319" s="183">
        <f t="shared" si="603"/>
      </c>
      <c r="U319" s="183">
        <f t="shared" si="525"/>
      </c>
      <c r="V319" s="183">
        <f t="shared" si="455"/>
      </c>
      <c r="W319" s="184">
        <v>5</v>
      </c>
      <c r="X319" s="183">
        <f t="shared" si="384"/>
      </c>
      <c r="Y319" s="183">
        <f t="shared" si="336"/>
      </c>
      <c r="Z319" s="183">
        <f t="shared" si="103"/>
      </c>
      <c r="AA319" s="183">
        <f t="shared" si="1274"/>
      </c>
      <c r="AB319" s="183">
        <f t="shared" si="1123"/>
      </c>
      <c r="AC319" s="181">
        <f t="shared" si="638"/>
      </c>
      <c r="AD319" s="181">
        <f t="shared" si="560"/>
      </c>
      <c r="AE319" s="181">
        <f t="shared" si="493"/>
      </c>
      <c r="AF319" s="181">
        <f t="shared" si="422"/>
      </c>
      <c r="AG319" s="181">
        <f t="shared" si="138"/>
      </c>
      <c r="AH319" s="181">
        <f t="shared" si="13"/>
      </c>
      <c r="AI319" s="181">
        <f t="shared" si="1158"/>
      </c>
      <c r="AJ319" s="189">
        <v>53</v>
      </c>
      <c r="AK319" s="247">
        <v>17696</v>
      </c>
      <c r="AL319" s="247">
        <v>356</v>
      </c>
      <c r="AM319" s="247">
        <v>396</v>
      </c>
      <c r="AN319" s="248">
        <v>46</v>
      </c>
      <c r="AO319" s="189">
        <v>11</v>
      </c>
      <c r="AP319" s="179">
        <v>52</v>
      </c>
      <c r="AQ319" s="189">
        <v>44</v>
      </c>
      <c r="AR319" s="189">
        <v>5</v>
      </c>
      <c r="AS319" s="179">
        <v>2</v>
      </c>
      <c r="AT319" s="179">
        <v>0</v>
      </c>
      <c r="AU319" s="179">
        <v>7</v>
      </c>
      <c r="AV319" s="190"/>
      <c r="AW319" s="190"/>
      <c r="AX319" s="191">
        <f t="shared" si="708"/>
      </c>
    </row>
    <row r="320">
      <c r="A320" s="168"/>
      <c r="B320" s="210" t="s">
        <v>213</v>
      </c>
      <c r="C320" s="170" t="s">
        <v>201</v>
      </c>
      <c r="D320" s="171" t="s">
        <v>220</v>
      </c>
      <c r="E320" s="220" t="s">
        <v>206</v>
      </c>
      <c r="F320" s="178">
        <f t="shared" si="208"/>
      </c>
      <c r="G320" s="178">
        <v>1745.51</v>
      </c>
      <c r="H320" s="178">
        <v>1484.98</v>
      </c>
      <c r="I320" s="219">
        <v>0</v>
      </c>
      <c r="J320" s="177">
        <v>8</v>
      </c>
      <c r="K320" s="178">
        <v>20392.520000000033</v>
      </c>
      <c r="L320" s="179">
        <v>0</v>
      </c>
      <c r="M320" s="178">
        <v>0</v>
      </c>
      <c r="N320" s="180">
        <v>0</v>
      </c>
      <c r="O320" s="181">
        <f t="shared" si="55"/>
      </c>
      <c r="P320" s="196"/>
      <c r="Q320" s="182">
        <f t="shared" si="1204"/>
      </c>
      <c r="R320" s="177">
        <f t="shared" si="858"/>
      </c>
      <c r="S320" s="178">
        <f t="shared" si="1008"/>
      </c>
      <c r="T320" s="183">
        <f t="shared" si="603"/>
      </c>
      <c r="U320" s="183">
        <f t="shared" si="525"/>
      </c>
      <c r="V320" s="183">
        <f t="shared" si="455"/>
      </c>
      <c r="W320" s="184">
        <v>7</v>
      </c>
      <c r="X320" s="183">
        <f t="shared" si="384"/>
      </c>
      <c r="Y320" s="183">
        <f t="shared" si="336"/>
      </c>
      <c r="Z320" s="183">
        <f t="shared" si="103"/>
      </c>
      <c r="AA320" s="183">
        <f t="shared" si="1274"/>
      </c>
      <c r="AB320" s="183">
        <f t="shared" si="1123"/>
      </c>
      <c r="AC320" s="181">
        <f t="shared" si="638"/>
      </c>
      <c r="AD320" s="181">
        <f t="shared" si="560"/>
      </c>
      <c r="AE320" s="181">
        <f t="shared" si="493"/>
      </c>
      <c r="AF320" s="181">
        <f t="shared" si="422"/>
      </c>
      <c r="AG320" s="181">
        <f t="shared" si="138"/>
      </c>
      <c r="AH320" s="181">
        <f t="shared" si="13"/>
      </c>
      <c r="AI320" s="181">
        <f t="shared" si="1158"/>
      </c>
      <c r="AJ320" s="189">
        <v>43</v>
      </c>
      <c r="AK320" s="247">
        <v>26274</v>
      </c>
      <c r="AL320" s="247">
        <v>571</v>
      </c>
      <c r="AM320" s="247">
        <v>609</v>
      </c>
      <c r="AN320" s="248">
        <v>97</v>
      </c>
      <c r="AO320" s="189">
        <v>27</v>
      </c>
      <c r="AP320" s="179">
        <v>100</v>
      </c>
      <c r="AQ320" s="189">
        <v>83</v>
      </c>
      <c r="AR320" s="189">
        <v>8</v>
      </c>
      <c r="AS320" s="179">
        <v>5</v>
      </c>
      <c r="AT320" s="179">
        <v>1</v>
      </c>
      <c r="AU320" s="179">
        <v>8</v>
      </c>
      <c r="AV320" s="190"/>
      <c r="AW320" s="190"/>
      <c r="AX320" s="191">
        <f t="shared" si="708"/>
      </c>
    </row>
    <row r="321">
      <c r="A321" s="168"/>
      <c r="B321" s="202" t="s">
        <v>186</v>
      </c>
      <c r="C321" s="202"/>
      <c r="D321" s="202"/>
      <c r="E321" s="202"/>
      <c r="F321" s="203">
        <f>SUM(F317:F320)</f>
      </c>
      <c r="G321" s="203">
        <f>SUM(G317:G320)</f>
      </c>
      <c r="H321" s="203">
        <f>SUM(H317:H320)</f>
      </c>
      <c r="I321" s="196">
        <f>SUM(I317:I320)</f>
      </c>
      <c r="J321" s="204">
        <f>SUM(J317:J320)</f>
      </c>
      <c r="K321" s="203">
        <f>SUM(K317:K320)</f>
      </c>
      <c r="L321" s="215">
        <f>SUM(L317:L320)</f>
      </c>
      <c r="M321" s="203">
        <f>SUM(M317:M320)</f>
      </c>
      <c r="N321" s="204">
        <f>SUM(N317:N320)</f>
      </c>
      <c r="O321" s="205">
        <f t="shared" si="55"/>
      </c>
      <c r="P321" s="206">
        <f>SUM(P317:P320)</f>
      </c>
      <c r="Q321" s="182">
        <f t="shared" si="1204"/>
      </c>
      <c r="R321" s="204">
        <f>SUM(R317:R320)</f>
      </c>
      <c r="S321" s="203">
        <f>SUM(S317:S320)</f>
      </c>
      <c r="T321" s="207">
        <f t="shared" si="603"/>
      </c>
      <c r="U321" s="207">
        <f t="shared" si="525"/>
      </c>
      <c r="V321" s="207">
        <f t="shared" si="455"/>
      </c>
      <c r="W321" s="208">
        <f>SUM(W317:W320)</f>
      </c>
      <c r="X321" s="207">
        <f t="shared" si="384"/>
      </c>
      <c r="Y321" s="207">
        <f t="shared" si="336"/>
      </c>
      <c r="Z321" s="207">
        <f t="shared" si="103"/>
      </c>
      <c r="AA321" s="207">
        <f t="shared" si="1274"/>
      </c>
      <c r="AB321" s="207">
        <f t="shared" si="1123"/>
      </c>
      <c r="AC321" s="205">
        <f t="shared" si="638"/>
      </c>
      <c r="AD321" s="205">
        <f t="shared" si="560"/>
      </c>
      <c r="AE321" s="205">
        <f t="shared" si="493"/>
      </c>
      <c r="AF321" s="205">
        <f t="shared" si="422"/>
      </c>
      <c r="AG321" s="205">
        <f t="shared" si="138"/>
      </c>
      <c r="AH321" s="205">
        <f t="shared" si="13"/>
      </c>
      <c r="AI321" s="205">
        <f t="shared" si="1158"/>
      </c>
      <c r="AJ321" s="204">
        <f>AVERAGE(AJ317:AJ320)</f>
      </c>
      <c r="AK321" s="204">
        <f>SUM(AK317:AK320)</f>
      </c>
      <c r="AL321" s="204">
        <f>SUM(AL317:AL320)</f>
      </c>
      <c r="AM321" s="204">
        <f>SUM(AM317:AM320)</f>
      </c>
      <c r="AN321" s="204">
        <f>SUM(AN317:AN320)</f>
      </c>
      <c r="AO321" s="218">
        <f>SUM(AO317:AO320)</f>
      </c>
      <c r="AP321" s="204">
        <f>SUM(AP317:AP320)</f>
      </c>
      <c r="AQ321" s="218">
        <f>SUM(AQ317:AQ320)</f>
      </c>
      <c r="AR321" s="218">
        <f>SUM(AR317:AR320)</f>
      </c>
      <c r="AS321" s="204">
        <f>SUM(AS317:AS320)</f>
      </c>
      <c r="AT321" s="204">
        <f>SUM(AT317:AT320)</f>
      </c>
      <c r="AU321" s="204">
        <f>SUM(AU317:AU320)</f>
      </c>
      <c r="AV321" s="209"/>
      <c r="AW321" s="209"/>
      <c r="AX321" s="204">
        <f>SUM(AX317:AX320)</f>
      </c>
    </row>
    <row r="322">
      <c r="A322" s="168"/>
      <c r="B322" s="169" t="s">
        <v>213</v>
      </c>
      <c r="C322" s="169" t="s">
        <v>201</v>
      </c>
      <c r="D322" s="171" t="s">
        <v>193</v>
      </c>
      <c r="E322" s="220" t="s">
        <v>207</v>
      </c>
      <c r="F322" s="178">
        <f t="shared" ref="F322:F325" si="209">G322+H322+I322</f>
      </c>
      <c r="G322" s="213">
        <v>2218.81</v>
      </c>
      <c r="H322" s="178">
        <v>1794.87</v>
      </c>
      <c r="I322" s="219">
        <v>0</v>
      </c>
      <c r="J322" s="177">
        <v>4</v>
      </c>
      <c r="K322" s="178">
        <v>8402.229999999981</v>
      </c>
      <c r="L322" s="179">
        <v>0</v>
      </c>
      <c r="M322" s="178">
        <v>0</v>
      </c>
      <c r="N322" s="180">
        <v>1</v>
      </c>
      <c r="O322" s="181">
        <f t="shared" si="55"/>
      </c>
      <c r="P322" s="196"/>
      <c r="Q322" s="182">
        <f t="shared" si="1204"/>
      </c>
      <c r="R322" s="177">
        <f t="shared" ref="R322:R325" si="859">J322+L322</f>
      </c>
      <c r="S322" s="178">
        <f t="shared" ref="S322:S325" si="1009">K322+M322</f>
      </c>
      <c r="T322" s="183">
        <f t="shared" si="603"/>
      </c>
      <c r="U322" s="183">
        <f t="shared" si="525"/>
      </c>
      <c r="V322" s="183">
        <f t="shared" si="455"/>
      </c>
      <c r="W322" s="184">
        <v>1</v>
      </c>
      <c r="X322" s="183">
        <f t="shared" si="384"/>
      </c>
      <c r="Y322" s="183">
        <f t="shared" si="336"/>
      </c>
      <c r="Z322" s="183">
        <f t="shared" si="103"/>
      </c>
      <c r="AA322" s="183">
        <f t="shared" si="1274"/>
      </c>
      <c r="AB322" s="183">
        <f t="shared" si="1123"/>
      </c>
      <c r="AC322" s="181">
        <f t="shared" si="638"/>
      </c>
      <c r="AD322" s="181">
        <f t="shared" si="560"/>
      </c>
      <c r="AE322" s="181">
        <f t="shared" si="493"/>
      </c>
      <c r="AF322" s="181">
        <f t="shared" si="422"/>
      </c>
      <c r="AG322" s="181">
        <f t="shared" si="138"/>
      </c>
      <c r="AH322" s="181">
        <f t="shared" si="13"/>
      </c>
      <c r="AI322" s="181">
        <f t="shared" si="1158"/>
      </c>
      <c r="AJ322" s="180">
        <v>39</v>
      </c>
      <c r="AK322" s="177">
        <v>31166</v>
      </c>
      <c r="AL322" s="177">
        <v>742</v>
      </c>
      <c r="AM322" s="177">
        <v>790</v>
      </c>
      <c r="AN322" s="177">
        <v>104</v>
      </c>
      <c r="AO322" s="189">
        <v>30</v>
      </c>
      <c r="AP322" s="177">
        <v>87</v>
      </c>
      <c r="AQ322" s="179">
        <v>106</v>
      </c>
      <c r="AR322" s="189">
        <v>4</v>
      </c>
      <c r="AS322" s="177">
        <v>4</v>
      </c>
      <c r="AT322" s="177">
        <v>4</v>
      </c>
      <c r="AU322" s="177">
        <v>21</v>
      </c>
      <c r="AV322" s="190"/>
      <c r="AW322" s="190"/>
      <c r="AX322" s="191">
        <f t="shared" ref="AX322:AX325" si="709">COUNT(AU322)</f>
      </c>
    </row>
    <row r="323">
      <c r="A323" s="168"/>
      <c r="B323" s="169" t="s">
        <v>213</v>
      </c>
      <c r="C323" s="169" t="s">
        <v>201</v>
      </c>
      <c r="D323" s="171" t="s">
        <v>193</v>
      </c>
      <c r="E323" s="220" t="s">
        <v>208</v>
      </c>
      <c r="F323" s="178">
        <f t="shared" si="209"/>
      </c>
      <c r="G323" s="213">
        <v>3183.57</v>
      </c>
      <c r="H323" s="178">
        <v>1647.75</v>
      </c>
      <c r="I323" s="219">
        <v>0</v>
      </c>
      <c r="J323" s="177">
        <v>8</v>
      </c>
      <c r="K323" s="178">
        <v>23050.48999999999</v>
      </c>
      <c r="L323" s="179">
        <v>1</v>
      </c>
      <c r="M323" s="178">
        <v>6216.210000000003</v>
      </c>
      <c r="N323" s="180">
        <v>1</v>
      </c>
      <c r="O323" s="181">
        <f t="shared" si="55"/>
      </c>
      <c r="P323" s="196"/>
      <c r="Q323" s="182">
        <f t="shared" si="1204"/>
      </c>
      <c r="R323" s="177">
        <f t="shared" si="859"/>
      </c>
      <c r="S323" s="178">
        <f t="shared" si="1009"/>
      </c>
      <c r="T323" s="183">
        <f t="shared" si="603"/>
      </c>
      <c r="U323" s="183">
        <f t="shared" si="525"/>
      </c>
      <c r="V323" s="183">
        <f t="shared" si="455"/>
      </c>
      <c r="W323" s="184">
        <v>7</v>
      </c>
      <c r="X323" s="183">
        <f t="shared" si="384"/>
      </c>
      <c r="Y323" s="183">
        <f t="shared" si="336"/>
      </c>
      <c r="Z323" s="183">
        <f t="shared" si="103"/>
      </c>
      <c r="AA323" s="183">
        <f t="shared" si="1274"/>
      </c>
      <c r="AB323" s="183">
        <f t="shared" si="1123"/>
      </c>
      <c r="AC323" s="181">
        <f t="shared" si="638"/>
      </c>
      <c r="AD323" s="181">
        <f t="shared" si="560"/>
      </c>
      <c r="AE323" s="181">
        <f t="shared" si="493"/>
      </c>
      <c r="AF323" s="181">
        <f t="shared" si="422"/>
      </c>
      <c r="AG323" s="181">
        <f t="shared" si="138"/>
      </c>
      <c r="AH323" s="181">
        <f t="shared" si="13"/>
      </c>
      <c r="AI323" s="181">
        <f t="shared" si="1158"/>
      </c>
      <c r="AJ323" s="180">
        <v>43</v>
      </c>
      <c r="AK323" s="177">
        <v>32741</v>
      </c>
      <c r="AL323" s="177">
        <v>966</v>
      </c>
      <c r="AM323" s="177">
        <v>1039</v>
      </c>
      <c r="AN323" s="177">
        <v>145</v>
      </c>
      <c r="AO323" s="189">
        <v>42</v>
      </c>
      <c r="AP323" s="177">
        <v>146</v>
      </c>
      <c r="AQ323" s="179">
        <v>144</v>
      </c>
      <c r="AR323" s="189">
        <v>9</v>
      </c>
      <c r="AS323" s="177">
        <v>10</v>
      </c>
      <c r="AT323" s="177">
        <v>1</v>
      </c>
      <c r="AU323" s="177">
        <v>19</v>
      </c>
      <c r="AV323" s="190"/>
      <c r="AW323" s="190"/>
      <c r="AX323" s="191">
        <f t="shared" si="709"/>
      </c>
    </row>
    <row r="324">
      <c r="A324" s="168"/>
      <c r="B324" s="169" t="s">
        <v>213</v>
      </c>
      <c r="C324" s="169" t="s">
        <v>201</v>
      </c>
      <c r="D324" s="171" t="s">
        <v>193</v>
      </c>
      <c r="E324" s="220" t="s">
        <v>209</v>
      </c>
      <c r="F324" s="195">
        <f t="shared" si="209"/>
      </c>
      <c r="G324" s="178">
        <v>3066.33</v>
      </c>
      <c r="H324" s="197">
        <v>1763.76</v>
      </c>
      <c r="I324" s="219">
        <v>0</v>
      </c>
      <c r="J324" s="177">
        <v>6</v>
      </c>
      <c r="K324" s="178">
        <v>15296</v>
      </c>
      <c r="L324" s="179">
        <v>1</v>
      </c>
      <c r="M324" s="178">
        <v>6216.209999999999</v>
      </c>
      <c r="N324" s="180">
        <v>0</v>
      </c>
      <c r="O324" s="181">
        <f t="shared" si="55"/>
      </c>
      <c r="P324" s="196"/>
      <c r="Q324" s="182">
        <f t="shared" si="1204"/>
      </c>
      <c r="R324" s="177">
        <f t="shared" si="859"/>
      </c>
      <c r="S324" s="178">
        <f t="shared" si="1009"/>
      </c>
      <c r="T324" s="183">
        <f t="shared" si="603"/>
      </c>
      <c r="U324" s="183">
        <f t="shared" si="525"/>
      </c>
      <c r="V324" s="183">
        <f t="shared" si="455"/>
      </c>
      <c r="W324" s="184">
        <v>6</v>
      </c>
      <c r="X324" s="183">
        <f t="shared" si="384"/>
      </c>
      <c r="Y324" s="183">
        <f t="shared" si="336"/>
      </c>
      <c r="Z324" s="183">
        <f t="shared" si="103"/>
      </c>
      <c r="AA324" s="183">
        <f t="shared" si="1274"/>
      </c>
      <c r="AB324" s="183">
        <f t="shared" si="1123"/>
      </c>
      <c r="AC324" s="181">
        <f t="shared" si="638"/>
      </c>
      <c r="AD324" s="181">
        <f t="shared" si="560"/>
      </c>
      <c r="AE324" s="181">
        <f t="shared" si="493"/>
      </c>
      <c r="AF324" s="181">
        <f t="shared" si="422"/>
      </c>
      <c r="AG324" s="181">
        <f t="shared" si="138"/>
      </c>
      <c r="AH324" s="181">
        <f t="shared" si="13"/>
      </c>
      <c r="AI324" s="181">
        <f t="shared" si="1158"/>
      </c>
      <c r="AJ324" s="180">
        <v>45</v>
      </c>
      <c r="AK324" s="177">
        <v>32937</v>
      </c>
      <c r="AL324" s="177">
        <v>957</v>
      </c>
      <c r="AM324" s="177">
        <v>1027</v>
      </c>
      <c r="AN324" s="177">
        <v>132</v>
      </c>
      <c r="AO324" s="189">
        <v>28</v>
      </c>
      <c r="AP324" s="177">
        <v>121</v>
      </c>
      <c r="AQ324" s="179">
        <v>130</v>
      </c>
      <c r="AR324" s="189">
        <v>8</v>
      </c>
      <c r="AS324" s="180">
        <v>5</v>
      </c>
      <c r="AT324" s="177">
        <v>2</v>
      </c>
      <c r="AU324" s="177">
        <v>21</v>
      </c>
      <c r="AV324" s="190"/>
      <c r="AW324" s="190"/>
      <c r="AX324" s="191">
        <f t="shared" si="709"/>
      </c>
    </row>
    <row r="325">
      <c r="A325" s="168"/>
      <c r="B325" s="169" t="s">
        <v>213</v>
      </c>
      <c r="C325" s="169" t="s">
        <v>201</v>
      </c>
      <c r="D325" s="171" t="s">
        <v>193</v>
      </c>
      <c r="E325" s="221" t="s">
        <v>210</v>
      </c>
      <c r="F325" s="178">
        <f t="shared" si="209"/>
      </c>
      <c r="G325" s="178">
        <v>2181.81</v>
      </c>
      <c r="H325" s="178">
        <v>1698.49</v>
      </c>
      <c r="I325" s="219">
        <v>0</v>
      </c>
      <c r="J325" s="177">
        <v>5</v>
      </c>
      <c r="K325" s="178">
        <v>8294.73000000004</v>
      </c>
      <c r="L325" s="179">
        <v>1</v>
      </c>
      <c r="M325" s="178">
        <v>5096.52</v>
      </c>
      <c r="N325" s="180">
        <v>0</v>
      </c>
      <c r="O325" s="181">
        <f t="shared" si="55"/>
      </c>
      <c r="P325" s="196"/>
      <c r="Q325" s="182">
        <f t="shared" si="1204"/>
      </c>
      <c r="R325" s="177">
        <f t="shared" si="859"/>
      </c>
      <c r="S325" s="178">
        <f t="shared" si="1009"/>
      </c>
      <c r="T325" s="183">
        <f t="shared" si="603"/>
      </c>
      <c r="U325" s="183">
        <f t="shared" si="525"/>
      </c>
      <c r="V325" s="183">
        <f t="shared" si="455"/>
      </c>
      <c r="W325" s="184">
        <v>6</v>
      </c>
      <c r="X325" s="183">
        <f t="shared" si="384"/>
      </c>
      <c r="Y325" s="183">
        <f t="shared" si="336"/>
      </c>
      <c r="Z325" s="183">
        <f t="shared" si="103"/>
      </c>
      <c r="AA325" s="183">
        <f t="shared" si="1274"/>
      </c>
      <c r="AB325" s="183">
        <f t="shared" si="1123"/>
      </c>
      <c r="AC325" s="181">
        <f t="shared" si="638"/>
      </c>
      <c r="AD325" s="181">
        <f t="shared" si="560"/>
      </c>
      <c r="AE325" s="181">
        <f t="shared" si="493"/>
      </c>
      <c r="AF325" s="181">
        <f t="shared" si="422"/>
      </c>
      <c r="AG325" s="181">
        <f t="shared" si="138"/>
      </c>
      <c r="AH325" s="181">
        <f t="shared" si="13"/>
      </c>
      <c r="AI325" s="181">
        <f t="shared" si="1158"/>
      </c>
      <c r="AJ325" s="180">
        <v>46</v>
      </c>
      <c r="AK325" s="177">
        <v>34800</v>
      </c>
      <c r="AL325" s="177">
        <v>961</v>
      </c>
      <c r="AM325" s="177">
        <v>1065</v>
      </c>
      <c r="AN325" s="177">
        <v>134</v>
      </c>
      <c r="AO325" s="189">
        <v>39</v>
      </c>
      <c r="AP325" s="177">
        <v>146</v>
      </c>
      <c r="AQ325" s="179">
        <v>117</v>
      </c>
      <c r="AR325" s="189"/>
      <c r="AS325" s="177">
        <v>13</v>
      </c>
      <c r="AT325" s="177">
        <v>1</v>
      </c>
      <c r="AU325" s="177">
        <v>19</v>
      </c>
      <c r="AV325" s="190"/>
      <c r="AW325" s="190"/>
      <c r="AX325" s="191">
        <f t="shared" si="709"/>
      </c>
    </row>
    <row r="326">
      <c r="A326" s="168"/>
      <c r="B326" s="202" t="s">
        <v>186</v>
      </c>
      <c r="C326" s="202"/>
      <c r="D326" s="202"/>
      <c r="E326" s="202"/>
      <c r="F326" s="203">
        <f>SUM(F322:F325)</f>
      </c>
      <c r="G326" s="203">
        <f>SUM(G322:G325)</f>
      </c>
      <c r="H326" s="203">
        <f>SUM(H322:H325)</f>
      </c>
      <c r="I326" s="196">
        <f>SUM(I322:I325)</f>
      </c>
      <c r="J326" s="204">
        <f>SUM(J322:J325)</f>
      </c>
      <c r="K326" s="203">
        <f>SUM(K322:K325)</f>
      </c>
      <c r="L326" s="215">
        <f>SUM(L322:L325)</f>
      </c>
      <c r="M326" s="203">
        <f>SUM(M322:M325)</f>
      </c>
      <c r="N326" s="204">
        <f>SUM(N322:N325)</f>
      </c>
      <c r="O326" s="205">
        <f t="shared" si="55"/>
      </c>
      <c r="P326" s="206">
        <f>SUM(P322:P325)</f>
      </c>
      <c r="Q326" s="182">
        <f t="shared" si="1204"/>
      </c>
      <c r="R326" s="204">
        <f>SUM(R322:R325)</f>
      </c>
      <c r="S326" s="203">
        <f>SUM(S322:S325)</f>
      </c>
      <c r="T326" s="207">
        <f t="shared" si="603"/>
      </c>
      <c r="U326" s="207">
        <f t="shared" si="525"/>
      </c>
      <c r="V326" s="207">
        <f t="shared" si="455"/>
      </c>
      <c r="W326" s="208">
        <f>SUM(W322:W325)</f>
      </c>
      <c r="X326" s="207">
        <f t="shared" si="384"/>
      </c>
      <c r="Y326" s="207">
        <f t="shared" si="336"/>
      </c>
      <c r="Z326" s="207">
        <f t="shared" si="103"/>
      </c>
      <c r="AA326" s="207">
        <f t="shared" si="1274"/>
      </c>
      <c r="AB326" s="207">
        <f t="shared" si="1123"/>
      </c>
      <c r="AC326" s="205">
        <f t="shared" si="638"/>
      </c>
      <c r="AD326" s="205">
        <f t="shared" si="560"/>
      </c>
      <c r="AE326" s="205">
        <f t="shared" si="493"/>
      </c>
      <c r="AF326" s="205">
        <f t="shared" si="422"/>
      </c>
      <c r="AG326" s="205">
        <f t="shared" si="138"/>
      </c>
      <c r="AH326" s="205">
        <f t="shared" si="13"/>
      </c>
      <c r="AI326" s="205">
        <f t="shared" si="1158"/>
      </c>
      <c r="AJ326" s="204">
        <f>AVERAGE(AJ322:AJ325)</f>
      </c>
      <c r="AK326" s="204">
        <f>SUM(AK322:AK325)</f>
      </c>
      <c r="AL326" s="204">
        <f>SUM(AL322:AL325)</f>
      </c>
      <c r="AM326" s="204">
        <f>SUM(AM322:AM325)</f>
      </c>
      <c r="AN326" s="204">
        <f>SUM(AN322:AN325)</f>
      </c>
      <c r="AO326" s="218">
        <f>SUM(AO322:AO325)</f>
      </c>
      <c r="AP326" s="204">
        <f>SUM(AP322:AP325)</f>
      </c>
      <c r="AQ326" s="218">
        <f>SUM(AQ322:AQ325)</f>
      </c>
      <c r="AR326" s="218">
        <f>SUM(AR322:AR325)</f>
      </c>
      <c r="AS326" s="204">
        <f>SUM(AS322:AS325)</f>
      </c>
      <c r="AT326" s="204">
        <f>SUM(AT322:AT325)</f>
      </c>
      <c r="AU326" s="204">
        <f>SUM(AU322:AU325)</f>
      </c>
      <c r="AV326" s="209"/>
      <c r="AW326" s="209"/>
      <c r="AX326" s="204">
        <f>SUM(AX322:AX325)</f>
      </c>
    </row>
    <row r="327">
      <c r="A327" s="168"/>
      <c r="B327" s="222" t="s">
        <v>211</v>
      </c>
      <c r="C327" s="222"/>
      <c r="D327" s="222"/>
      <c r="E327" s="222"/>
      <c r="F327" s="223">
        <f>F310+F316+F321+F304+F326+F298</f>
      </c>
      <c r="G327" s="223">
        <f>G310+G316+G321+G304+G326+G298</f>
      </c>
      <c r="H327" s="223">
        <f>H310+H316+H321+H304+H326+H298</f>
      </c>
      <c r="I327" s="223">
        <f>I310+I316+I321+I304+I326+I298</f>
      </c>
      <c r="J327" s="224">
        <f>J310+J316+J321+J304+J326+J298</f>
      </c>
      <c r="K327" s="223">
        <f>K310+K316+K321+K304+K326+K298</f>
      </c>
      <c r="L327" s="224">
        <f>L310+L316+L321+L304+L326+L298</f>
      </c>
      <c r="M327" s="223">
        <f>M310+M316+M321+M304+M326+M298</f>
      </c>
      <c r="N327" s="224">
        <f>N310+N316+N321+N304+N326+N298</f>
      </c>
      <c r="O327" s="225">
        <f t="shared" si="55"/>
      </c>
      <c r="P327" s="226">
        <f>P310+P316+P321+P304+P326+P298</f>
      </c>
      <c r="Q327" s="227">
        <f t="shared" si="1204"/>
      </c>
      <c r="R327" s="224">
        <f>R310+R316+R321+R304+R326+R298</f>
      </c>
      <c r="S327" s="223">
        <f>S310+S316+S321+S304+S326+S298</f>
      </c>
      <c r="T327" s="223">
        <f t="shared" si="603"/>
      </c>
      <c r="U327" s="223">
        <f t="shared" si="525"/>
      </c>
      <c r="V327" s="223">
        <f t="shared" si="455"/>
      </c>
      <c r="W327" s="228">
        <f>W310+W316+W321+W304+W326+W298</f>
      </c>
      <c r="X327" s="223">
        <f t="shared" si="384"/>
      </c>
      <c r="Y327" s="223">
        <f t="shared" si="336"/>
      </c>
      <c r="Z327" s="223">
        <f t="shared" si="103"/>
      </c>
      <c r="AA327" s="223">
        <f t="shared" si="1274"/>
      </c>
      <c r="AB327" s="223">
        <f t="shared" si="1123"/>
      </c>
      <c r="AC327" s="225">
        <f t="shared" si="638"/>
      </c>
      <c r="AD327" s="225">
        <f t="shared" si="560"/>
      </c>
      <c r="AE327" s="225">
        <f t="shared" si="493"/>
      </c>
      <c r="AF327" s="225">
        <f t="shared" si="422"/>
      </c>
      <c r="AG327" s="225">
        <f t="shared" si="138"/>
      </c>
      <c r="AH327" s="225">
        <f t="shared" si="13"/>
      </c>
      <c r="AI327" s="225">
        <f t="shared" si="1158"/>
      </c>
      <c r="AJ327" s="224"/>
      <c r="AK327" s="224">
        <f>AK310+AK316+AK321+AK304+AK326+AK298</f>
      </c>
      <c r="AL327" s="224">
        <f>AL310+AL316+AL321+AL304+AL326+AL298</f>
      </c>
      <c r="AM327" s="224">
        <f>AM310+AM316+AM321+AM304+AM326+AM298</f>
      </c>
      <c r="AN327" s="224">
        <f>AN310+AN316+AN321+AN304+AN326+AN298</f>
      </c>
      <c r="AO327" s="224">
        <f>AO310+AO316+AO321+AO304+AO326+AO298</f>
      </c>
      <c r="AP327" s="224">
        <f>AP310+AP316+AP321+AP304+AP326+AP298</f>
      </c>
      <c r="AQ327" s="224">
        <f>AQ310+AQ316+AQ321+AQ304+AQ326+AQ298</f>
      </c>
      <c r="AR327" s="224">
        <f>AR310+AR316+AR321+AR304+AR326+AR298</f>
      </c>
      <c r="AS327" s="224">
        <f>AS310+AS316+AS321+AS304+AS326+AS298</f>
      </c>
      <c r="AT327" s="224">
        <f>AT310+AT316+AT321+AT304+AT326+AT298</f>
      </c>
      <c r="AU327" s="224">
        <f>AU310+AU316+AU321+AU304+AU326+AU298</f>
      </c>
      <c r="AV327" s="229"/>
      <c r="AW327" s="229"/>
      <c r="AX327" s="224">
        <f>AX310+AX316+AX321+AX304+AX326+AX298</f>
      </c>
    </row>
    <row r="328">
      <c r="A328" s="136"/>
      <c r="B328" s="137" t="s">
        <v>120</v>
      </c>
      <c r="C328" s="137"/>
      <c r="D328" s="137"/>
      <c r="E328" s="137"/>
      <c r="F328" s="138" t="s">
        <v>121</v>
      </c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9" t="s">
        <v>122</v>
      </c>
      <c r="AA328" s="139"/>
      <c r="AB328" s="139"/>
      <c r="AC328" s="139"/>
      <c r="AD328" s="139"/>
      <c r="AE328" s="139"/>
      <c r="AF328" s="139"/>
      <c r="AG328" s="139"/>
      <c r="AH328" s="139"/>
      <c r="AI328" s="139"/>
      <c r="AJ328" s="139"/>
      <c r="AK328" s="139"/>
      <c r="AL328" s="139"/>
      <c r="AM328" s="139"/>
      <c r="AN328" s="139"/>
      <c r="AO328" s="139"/>
      <c r="AP328" s="139"/>
      <c r="AQ328" s="139"/>
      <c r="AR328" s="139"/>
      <c r="AS328" s="139"/>
      <c r="AT328" s="139"/>
      <c r="AU328" s="139"/>
      <c r="AV328" s="140" t="s">
        <v>123</v>
      </c>
      <c r="AW328" s="140"/>
      <c r="AX328" s="141" t="s">
        <v>124</v>
      </c>
    </row>
    <row r="329">
      <c r="A329" s="136"/>
      <c r="B329" s="137"/>
      <c r="C329" s="137"/>
      <c r="D329" s="137"/>
      <c r="E329" s="137"/>
      <c r="F329" s="142" t="s">
        <v>125</v>
      </c>
      <c r="G329" s="142"/>
      <c r="H329" s="142"/>
      <c r="I329" s="142"/>
      <c r="J329" s="143" t="s">
        <v>126</v>
      </c>
      <c r="K329" s="143"/>
      <c r="L329" s="143"/>
      <c r="M329" s="143"/>
      <c r="N329" s="143"/>
      <c r="O329" s="143"/>
      <c r="P329" s="143"/>
      <c r="Q329" s="143"/>
      <c r="R329" s="143"/>
      <c r="S329" s="143"/>
      <c r="T329" s="144" t="s">
        <v>127</v>
      </c>
      <c r="U329" s="144"/>
      <c r="V329" s="144"/>
      <c r="W329" s="144"/>
      <c r="X329" s="144"/>
      <c r="Y329" s="144"/>
      <c r="Z329" s="145" t="s">
        <v>128</v>
      </c>
      <c r="AA329" s="145"/>
      <c r="AB329" s="145"/>
      <c r="AC329" s="145"/>
      <c r="AD329" s="145"/>
      <c r="AE329" s="145"/>
      <c r="AF329" s="145"/>
      <c r="AG329" s="145"/>
      <c r="AH329" s="145"/>
      <c r="AI329" s="145"/>
      <c r="AJ329" s="145"/>
      <c r="AK329" s="146" t="s">
        <v>129</v>
      </c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7"/>
      <c r="AW329" s="148"/>
      <c r="AX329" s="141"/>
    </row>
    <row r="330">
      <c r="A330" s="136"/>
      <c r="B330" s="149" t="s">
        <v>130</v>
      </c>
      <c r="C330" s="150" t="s">
        <v>131</v>
      </c>
      <c r="D330" s="151" t="s">
        <v>132</v>
      </c>
      <c r="E330" s="152" t="s">
        <v>133</v>
      </c>
      <c r="F330" s="153" t="s">
        <v>134</v>
      </c>
      <c r="G330" s="142" t="s">
        <v>135</v>
      </c>
      <c r="H330" s="154" t="s">
        <v>136</v>
      </c>
      <c r="I330" s="155" t="s">
        <v>137</v>
      </c>
      <c r="J330" s="156" t="s">
        <v>138</v>
      </c>
      <c r="K330" s="157" t="s">
        <v>139</v>
      </c>
      <c r="L330" s="158" t="s">
        <v>140</v>
      </c>
      <c r="M330" s="157" t="s">
        <v>141</v>
      </c>
      <c r="N330" s="157" t="s">
        <v>142</v>
      </c>
      <c r="O330" s="157" t="s">
        <v>143</v>
      </c>
      <c r="P330" s="159" t="s">
        <v>144</v>
      </c>
      <c r="Q330" s="157" t="s">
        <v>145</v>
      </c>
      <c r="R330" s="156" t="s">
        <v>146</v>
      </c>
      <c r="S330" s="160" t="s">
        <v>147</v>
      </c>
      <c r="T330" s="144" t="s">
        <v>148</v>
      </c>
      <c r="U330" s="144" t="s">
        <v>149</v>
      </c>
      <c r="V330" s="144" t="s">
        <v>150</v>
      </c>
      <c r="W330" s="161" t="s">
        <v>151</v>
      </c>
      <c r="X330" s="144" t="s">
        <v>152</v>
      </c>
      <c r="Y330" s="162" t="s">
        <v>153</v>
      </c>
      <c r="Z330" s="238" t="s">
        <v>154</v>
      </c>
      <c r="AA330" s="239" t="s">
        <v>155</v>
      </c>
      <c r="AB330" s="240" t="s">
        <v>156</v>
      </c>
      <c r="AC330" s="239" t="s">
        <v>157</v>
      </c>
      <c r="AD330" s="239" t="s">
        <v>158</v>
      </c>
      <c r="AE330" s="166" t="s">
        <v>159</v>
      </c>
      <c r="AF330" s="239" t="s">
        <v>160</v>
      </c>
      <c r="AG330" s="241" t="s">
        <v>161</v>
      </c>
      <c r="AH330" s="241" t="s">
        <v>162</v>
      </c>
      <c r="AI330" s="166" t="s">
        <v>163</v>
      </c>
      <c r="AJ330" s="166" t="s">
        <v>164</v>
      </c>
      <c r="AK330" s="146" t="s">
        <v>165</v>
      </c>
      <c r="AL330" s="167" t="s">
        <v>166</v>
      </c>
      <c r="AM330" s="167" t="s">
        <v>167</v>
      </c>
      <c r="AN330" s="167" t="s">
        <v>168</v>
      </c>
      <c r="AO330" s="167" t="s">
        <v>169</v>
      </c>
      <c r="AP330" s="167" t="s">
        <v>170</v>
      </c>
      <c r="AQ330" s="146" t="s">
        <v>171</v>
      </c>
      <c r="AR330" s="146" t="s">
        <v>172</v>
      </c>
      <c r="AS330" s="146" t="s">
        <v>173</v>
      </c>
      <c r="AT330" s="146" t="s">
        <v>174</v>
      </c>
      <c r="AU330" s="146" t="s">
        <v>175</v>
      </c>
      <c r="AV330" s="147"/>
      <c r="AW330" s="148"/>
      <c r="AX330" s="141" t="s">
        <v>176</v>
      </c>
    </row>
    <row r="331">
      <c r="A331" s="168" t="s">
        <v>227</v>
      </c>
      <c r="B331" s="210" t="s">
        <v>217</v>
      </c>
      <c r="C331" s="170" t="s">
        <v>179</v>
      </c>
      <c r="D331" s="171" t="s">
        <v>193</v>
      </c>
      <c r="E331" s="172" t="s">
        <v>181</v>
      </c>
      <c r="F331" s="173">
        <f>G331+H331+I331</f>
      </c>
      <c r="G331" s="174">
        <v>1061.84</v>
      </c>
      <c r="H331" s="230">
        <v>804.12</v>
      </c>
      <c r="I331" s="176">
        <v>0</v>
      </c>
      <c r="J331" s="179">
        <v>4</v>
      </c>
      <c r="K331" s="178">
        <v>10759.33</v>
      </c>
      <c r="L331" s="179">
        <v>0</v>
      </c>
      <c r="M331" s="178">
        <v>0</v>
      </c>
      <c r="N331" s="189">
        <v>0</v>
      </c>
      <c r="O331" s="181">
        <f t="shared" ref="O331:O361" si="56">N331/R331</f>
      </c>
      <c r="P331" s="176"/>
      <c r="Q331" s="182">
        <f t="shared" ref="Q331:Q334" si="1205">P331/R331</f>
      </c>
      <c r="R331" s="177">
        <f>J331+L331</f>
      </c>
      <c r="S331" s="178">
        <f>K331+M331</f>
      </c>
      <c r="T331" s="183">
        <f t="shared" ref="T331:T361" si="604">S331/F331</f>
      </c>
      <c r="U331" s="183">
        <f t="shared" ref="U331:U361" si="526">S331/(F331+(AX331*500)+F331*3%)</f>
      </c>
      <c r="V331" s="183">
        <f t="shared" ref="V331:V361" si="456">S331/R331</f>
      </c>
      <c r="W331" s="189">
        <v>4</v>
      </c>
      <c r="X331" s="183">
        <f t="shared" ref="X331:X361" si="385">F331/W331</f>
      </c>
      <c r="Y331" s="183">
        <f t="shared" ref="Y331:Y361" si="337">F331/R331</f>
      </c>
      <c r="Z331" s="183">
        <f t="shared" ref="Z331:Z361" si="104">F331/AL331</f>
      </c>
      <c r="AA331" s="183">
        <f t="shared" ref="AA331:AA361" si="1275">F331/AK331*1000</f>
      </c>
      <c r="AB331" s="183">
        <f t="shared" ref="AB331:AB361" si="1124">F331/AN331</f>
      </c>
      <c r="AC331" s="181">
        <f t="shared" ref="AC331:AC361" si="639">AL331/AK331</f>
      </c>
      <c r="AD331" s="181">
        <f t="shared" ref="AD331:AD361" si="561">AN331/AM331</f>
      </c>
      <c r="AE331" s="181">
        <f t="shared" ref="AE331:AE361" si="494">AP331/AM331</f>
      </c>
      <c r="AF331" s="181">
        <f t="shared" ref="AF331:AF361" si="423">R331/AP331</f>
      </c>
      <c r="AG331" s="181">
        <f t="shared" ref="AG331:AG361" si="139">AR331/AN331</f>
      </c>
      <c r="AH331" s="181">
        <f t="shared" ref="AH331:AH361" si="14">R331/AR331</f>
      </c>
      <c r="AI331" s="181">
        <f t="shared" ref="AI331:AI361" si="1159">AQ331/AP331</f>
      </c>
      <c r="AJ331" s="189">
        <v>52</v>
      </c>
      <c r="AK331" s="244">
        <v>17784</v>
      </c>
      <c r="AL331" s="245">
        <v>462</v>
      </c>
      <c r="AM331" s="245">
        <v>528</v>
      </c>
      <c r="AN331" s="245">
        <v>58</v>
      </c>
      <c r="AO331" s="232">
        <v>13</v>
      </c>
      <c r="AP331" s="245">
        <v>63</v>
      </c>
      <c r="AQ331" s="188">
        <v>73</v>
      </c>
      <c r="AR331" s="189">
        <v>4</v>
      </c>
      <c r="AS331" s="179">
        <v>5</v>
      </c>
      <c r="AT331" s="179">
        <v>0</v>
      </c>
      <c r="AU331" s="189">
        <v>9</v>
      </c>
      <c r="AV331" s="190"/>
      <c r="AW331" s="190"/>
      <c r="AX331" s="191">
        <f>COUNT(AU331)</f>
      </c>
    </row>
    <row r="332">
      <c r="A332" s="168"/>
      <c r="B332" s="202" t="s">
        <v>186</v>
      </c>
      <c r="C332" s="202"/>
      <c r="D332" s="202"/>
      <c r="E332" s="202"/>
      <c r="F332" s="203">
        <f>F331</f>
      </c>
      <c r="G332" s="203">
        <f>G331</f>
      </c>
      <c r="H332" s="203">
        <f>H331</f>
      </c>
      <c r="I332" s="196">
        <f>SUM(I328:I331)</f>
      </c>
      <c r="J332" s="218">
        <f>J331</f>
      </c>
      <c r="K332" s="203">
        <f>K331</f>
      </c>
      <c r="L332" s="218">
        <f>L331</f>
      </c>
      <c r="M332" s="203">
        <f>M331</f>
      </c>
      <c r="N332" s="218">
        <f>N331</f>
      </c>
      <c r="O332" s="205">
        <f t="shared" si="56"/>
      </c>
      <c r="P332" s="206">
        <f>SUM(P328:P331)</f>
      </c>
      <c r="Q332" s="182">
        <f t="shared" si="1205"/>
      </c>
      <c r="R332" s="204">
        <f>R331</f>
      </c>
      <c r="S332" s="203">
        <f>S331</f>
      </c>
      <c r="T332" s="207">
        <f t="shared" si="604"/>
      </c>
      <c r="U332" s="207">
        <f t="shared" si="526"/>
      </c>
      <c r="V332" s="207">
        <f t="shared" si="456"/>
      </c>
      <c r="W332" s="218">
        <f>W331</f>
      </c>
      <c r="X332" s="207">
        <f t="shared" si="385"/>
      </c>
      <c r="Y332" s="207">
        <f t="shared" si="337"/>
      </c>
      <c r="Z332" s="207">
        <f t="shared" si="104"/>
      </c>
      <c r="AA332" s="207">
        <f t="shared" si="1275"/>
      </c>
      <c r="AB332" s="207">
        <f t="shared" si="1124"/>
      </c>
      <c r="AC332" s="205">
        <f t="shared" si="639"/>
      </c>
      <c r="AD332" s="205">
        <f t="shared" si="561"/>
      </c>
      <c r="AE332" s="205">
        <f t="shared" si="494"/>
      </c>
      <c r="AF332" s="205">
        <f t="shared" si="423"/>
      </c>
      <c r="AG332" s="205">
        <f t="shared" si="139"/>
      </c>
      <c r="AH332" s="205">
        <f t="shared" si="14"/>
      </c>
      <c r="AI332" s="205">
        <f t="shared" si="1159"/>
      </c>
      <c r="AJ332" s="218">
        <f>AJ331</f>
      </c>
      <c r="AK332" s="218">
        <f>AK331</f>
      </c>
      <c r="AL332" s="218">
        <f>AL331</f>
      </c>
      <c r="AM332" s="218">
        <f>AM331</f>
      </c>
      <c r="AN332" s="218">
        <f>AN331</f>
      </c>
      <c r="AO332" s="218">
        <f>AO331</f>
      </c>
      <c r="AP332" s="218">
        <f>AP331</f>
      </c>
      <c r="AQ332" s="218">
        <f>AQ331</f>
      </c>
      <c r="AR332" s="218">
        <f>AR331</f>
      </c>
      <c r="AS332" s="218">
        <f>AS331</f>
      </c>
      <c r="AT332" s="218">
        <f>AT331</f>
      </c>
      <c r="AU332" s="218">
        <f>AU331</f>
      </c>
      <c r="AV332" s="209"/>
      <c r="AW332" s="209"/>
      <c r="AX332" s="204">
        <f>SUM(AX328:AX331)</f>
      </c>
    </row>
    <row r="333">
      <c r="A333" s="168"/>
      <c r="B333" s="210" t="s">
        <v>217</v>
      </c>
      <c r="C333" s="192" t="s">
        <v>179</v>
      </c>
      <c r="D333" s="171" t="s">
        <v>198</v>
      </c>
      <c r="E333" s="193" t="s">
        <v>182</v>
      </c>
      <c r="F333" s="194">
        <f t="shared" ref="F333:F337" si="210">G333+H333+I333</f>
      </c>
      <c r="G333" s="195">
        <v>388.49</v>
      </c>
      <c r="H333" s="195">
        <v>615.03</v>
      </c>
      <c r="I333" s="196">
        <v>0</v>
      </c>
      <c r="J333" s="189">
        <v>0</v>
      </c>
      <c r="K333" s="197">
        <v>0</v>
      </c>
      <c r="L333" s="189">
        <v>0</v>
      </c>
      <c r="M333" s="197">
        <v>0</v>
      </c>
      <c r="N333" s="189">
        <v>0</v>
      </c>
      <c r="O333" s="181">
        <f t="shared" si="56"/>
      </c>
      <c r="P333" s="176"/>
      <c r="Q333" s="182">
        <f t="shared" si="1205"/>
      </c>
      <c r="R333" s="177">
        <f t="shared" ref="R333:R337" si="860">J333+L333</f>
      </c>
      <c r="S333" s="178">
        <f t="shared" ref="S333:S337" si="1010">K333+M333</f>
      </c>
      <c r="T333" s="183">
        <f t="shared" si="604"/>
      </c>
      <c r="U333" s="183">
        <f t="shared" si="526"/>
      </c>
      <c r="V333" s="183">
        <f t="shared" si="456"/>
      </c>
      <c r="W333" s="189">
        <v>0</v>
      </c>
      <c r="X333" s="183">
        <f t="shared" si="385"/>
      </c>
      <c r="Y333" s="183">
        <f t="shared" si="337"/>
      </c>
      <c r="Z333" s="183">
        <f t="shared" si="104"/>
      </c>
      <c r="AA333" s="183">
        <f t="shared" si="1275"/>
      </c>
      <c r="AB333" s="183">
        <f t="shared" si="1124"/>
      </c>
      <c r="AC333" s="181">
        <f t="shared" si="639"/>
      </c>
      <c r="AD333" s="181">
        <f t="shared" si="561"/>
      </c>
      <c r="AE333" s="181">
        <f t="shared" si="494"/>
      </c>
      <c r="AF333" s="181">
        <f t="shared" si="423"/>
      </c>
      <c r="AG333" s="181">
        <f t="shared" si="139"/>
      </c>
      <c r="AH333" s="181">
        <f t="shared" si="14"/>
      </c>
      <c r="AI333" s="181">
        <f t="shared" si="1159"/>
      </c>
      <c r="AJ333" s="189">
        <v>56</v>
      </c>
      <c r="AK333" s="179">
        <v>13905</v>
      </c>
      <c r="AL333" s="246">
        <v>351</v>
      </c>
      <c r="AM333" s="246">
        <v>382</v>
      </c>
      <c r="AN333" s="246">
        <v>50</v>
      </c>
      <c r="AO333" s="198">
        <v>7</v>
      </c>
      <c r="AP333" s="198">
        <v>25</v>
      </c>
      <c r="AQ333" s="189">
        <v>44</v>
      </c>
      <c r="AR333" s="189">
        <v>1</v>
      </c>
      <c r="AS333" s="179">
        <v>0</v>
      </c>
      <c r="AT333" s="179">
        <v>0</v>
      </c>
      <c r="AU333" s="189">
        <v>8</v>
      </c>
      <c r="AV333" s="190"/>
      <c r="AW333" s="190"/>
      <c r="AX333" s="191">
        <f t="shared" ref="AX333:AX337" si="710">COUNT(AU333)</f>
      </c>
    </row>
    <row r="334">
      <c r="A334" s="168"/>
      <c r="B334" s="200" t="s">
        <v>217</v>
      </c>
      <c r="C334" s="192" t="s">
        <v>179</v>
      </c>
      <c r="D334" s="171" t="s">
        <v>198</v>
      </c>
      <c r="E334" s="201" t="s">
        <v>184</v>
      </c>
      <c r="F334" s="194">
        <f t="shared" si="210"/>
      </c>
      <c r="G334" s="197">
        <v>261.76</v>
      </c>
      <c r="H334" s="178">
        <v>515.44</v>
      </c>
      <c r="I334" s="219">
        <v>0</v>
      </c>
      <c r="J334" s="189">
        <v>2</v>
      </c>
      <c r="K334" s="197">
        <v>5102.960000000001</v>
      </c>
      <c r="L334" s="189">
        <v>0</v>
      </c>
      <c r="M334" s="197">
        <v>0</v>
      </c>
      <c r="N334" s="189">
        <v>0</v>
      </c>
      <c r="O334" s="181">
        <f t="shared" si="56"/>
      </c>
      <c r="P334" s="176"/>
      <c r="Q334" s="182">
        <f t="shared" si="1205"/>
      </c>
      <c r="R334" s="177">
        <f t="shared" si="860"/>
      </c>
      <c r="S334" s="178">
        <f t="shared" si="1010"/>
      </c>
      <c r="T334" s="183">
        <f t="shared" si="604"/>
      </c>
      <c r="U334" s="183">
        <f t="shared" si="526"/>
      </c>
      <c r="V334" s="183">
        <f t="shared" si="456"/>
      </c>
      <c r="W334" s="189">
        <v>2</v>
      </c>
      <c r="X334" s="183">
        <f t="shared" si="385"/>
      </c>
      <c r="Y334" s="183">
        <f t="shared" si="337"/>
      </c>
      <c r="Z334" s="183">
        <f t="shared" si="104"/>
      </c>
      <c r="AA334" s="183">
        <f t="shared" si="1275"/>
      </c>
      <c r="AB334" s="183">
        <f t="shared" si="1124"/>
      </c>
      <c r="AC334" s="181">
        <f t="shared" si="639"/>
      </c>
      <c r="AD334" s="181">
        <f t="shared" si="561"/>
      </c>
      <c r="AE334" s="181">
        <f t="shared" si="494"/>
      </c>
      <c r="AF334" s="181">
        <f t="shared" si="423"/>
      </c>
      <c r="AG334" s="181">
        <f t="shared" si="139"/>
      </c>
      <c r="AH334" s="181">
        <f t="shared" si="14"/>
      </c>
      <c r="AI334" s="181">
        <f t="shared" si="1159"/>
      </c>
      <c r="AJ334" s="189">
        <v>59</v>
      </c>
      <c r="AK334" s="179">
        <v>13433</v>
      </c>
      <c r="AL334" s="179">
        <v>303</v>
      </c>
      <c r="AM334" s="179">
        <v>357</v>
      </c>
      <c r="AN334" s="179">
        <v>41</v>
      </c>
      <c r="AO334" s="189">
        <v>11</v>
      </c>
      <c r="AP334" s="179">
        <v>66</v>
      </c>
      <c r="AQ334" s="189">
        <v>46</v>
      </c>
      <c r="AR334" s="189">
        <v>2</v>
      </c>
      <c r="AS334" s="189">
        <v>5</v>
      </c>
      <c r="AT334" s="189">
        <v>0</v>
      </c>
      <c r="AU334" s="189">
        <v>11</v>
      </c>
      <c r="AV334" s="190"/>
      <c r="AW334" s="190"/>
      <c r="AX334" s="191">
        <f t="shared" si="710"/>
      </c>
    </row>
    <row r="335">
      <c r="A335" s="168"/>
      <c r="B335" s="200" t="s">
        <v>217</v>
      </c>
      <c r="C335" s="192" t="s">
        <v>179</v>
      </c>
      <c r="D335" s="171" t="s">
        <v>198</v>
      </c>
      <c r="E335" s="201" t="s">
        <v>185</v>
      </c>
      <c r="F335" s="194">
        <f t="shared" si="210"/>
      </c>
      <c r="G335" s="197">
        <v>196.94</v>
      </c>
      <c r="H335" s="178">
        <v>344.85</v>
      </c>
      <c r="I335" s="219">
        <v>0</v>
      </c>
      <c r="J335" s="189">
        <v>1</v>
      </c>
      <c r="K335" s="197">
        <v>1994.8499999999985</v>
      </c>
      <c r="L335" s="189">
        <v>0</v>
      </c>
      <c r="M335" s="197">
        <v>0</v>
      </c>
      <c r="N335" s="189">
        <v>0</v>
      </c>
      <c r="O335" s="181">
        <f t="shared" si="56"/>
      </c>
      <c r="P335" s="176"/>
      <c r="Q335" s="182" t="str">
        <v>#DIV/0!</v>
      </c>
      <c r="R335" s="177">
        <f t="shared" si="860"/>
      </c>
      <c r="S335" s="178">
        <f t="shared" si="1010"/>
      </c>
      <c r="T335" s="183">
        <f t="shared" si="604"/>
      </c>
      <c r="U335" s="183">
        <f t="shared" si="526"/>
      </c>
      <c r="V335" s="183">
        <f t="shared" si="456"/>
      </c>
      <c r="W335" s="189">
        <v>1</v>
      </c>
      <c r="X335" s="183">
        <f t="shared" si="385"/>
      </c>
      <c r="Y335" s="183">
        <f t="shared" si="337"/>
      </c>
      <c r="Z335" s="183">
        <f t="shared" si="104"/>
      </c>
      <c r="AA335" s="183">
        <f t="shared" si="1275"/>
      </c>
      <c r="AB335" s="183">
        <f t="shared" si="1124"/>
      </c>
      <c r="AC335" s="181">
        <f t="shared" si="639"/>
      </c>
      <c r="AD335" s="181">
        <f t="shared" si="561"/>
      </c>
      <c r="AE335" s="181">
        <f t="shared" si="494"/>
      </c>
      <c r="AF335" s="181">
        <f t="shared" si="423"/>
      </c>
      <c r="AG335" s="181">
        <f t="shared" si="139"/>
      </c>
      <c r="AH335" s="181">
        <f t="shared" si="14"/>
      </c>
      <c r="AI335" s="181">
        <f t="shared" si="1159"/>
      </c>
      <c r="AJ335" s="189">
        <v>62</v>
      </c>
      <c r="AK335" s="179">
        <v>9447</v>
      </c>
      <c r="AL335" s="179">
        <v>284</v>
      </c>
      <c r="AM335" s="179">
        <v>324</v>
      </c>
      <c r="AN335" s="179">
        <v>19</v>
      </c>
      <c r="AO335" s="189">
        <v>2</v>
      </c>
      <c r="AP335" s="179">
        <v>9</v>
      </c>
      <c r="AQ335" s="189">
        <v>37</v>
      </c>
      <c r="AR335" s="189">
        <v>1</v>
      </c>
      <c r="AS335" s="189">
        <v>3</v>
      </c>
      <c r="AT335" s="189">
        <v>0</v>
      </c>
      <c r="AU335" s="189">
        <v>7</v>
      </c>
      <c r="AV335" s="190"/>
      <c r="AW335" s="190"/>
      <c r="AX335" s="191">
        <f t="shared" si="710"/>
      </c>
    </row>
    <row r="336">
      <c r="A336" s="168"/>
      <c r="B336" s="200" t="s">
        <v>217</v>
      </c>
      <c r="C336" s="192" t="s">
        <v>179</v>
      </c>
      <c r="D336" s="171" t="s">
        <v>198</v>
      </c>
      <c r="E336" s="201" t="s">
        <v>224</v>
      </c>
      <c r="F336" s="194">
        <f t="shared" si="210"/>
      </c>
      <c r="G336" s="197">
        <v>278.13</v>
      </c>
      <c r="H336" s="178">
        <v>379.64</v>
      </c>
      <c r="I336" s="196">
        <v>0</v>
      </c>
      <c r="J336" s="189">
        <v>2</v>
      </c>
      <c r="K336" s="197">
        <v>4543.110000000001</v>
      </c>
      <c r="L336" s="189">
        <v>0</v>
      </c>
      <c r="M336" s="197">
        <v>0</v>
      </c>
      <c r="N336" s="189">
        <v>0</v>
      </c>
      <c r="O336" s="181">
        <f t="shared" si="56"/>
      </c>
      <c r="P336" s="176"/>
      <c r="Q336" s="182" t="str">
        <v>#DIV/0!</v>
      </c>
      <c r="R336" s="177">
        <f t="shared" si="860"/>
      </c>
      <c r="S336" s="178">
        <f t="shared" si="1010"/>
      </c>
      <c r="T336" s="183">
        <f t="shared" si="604"/>
      </c>
      <c r="U336" s="183">
        <f t="shared" si="526"/>
      </c>
      <c r="V336" s="183">
        <f t="shared" si="456"/>
      </c>
      <c r="W336" s="189">
        <v>0</v>
      </c>
      <c r="X336" s="183">
        <f t="shared" si="385"/>
      </c>
      <c r="Y336" s="183">
        <f t="shared" si="337"/>
      </c>
      <c r="Z336" s="183">
        <f t="shared" si="104"/>
      </c>
      <c r="AA336" s="183">
        <f t="shared" si="1275"/>
      </c>
      <c r="AB336" s="183">
        <f t="shared" si="1124"/>
      </c>
      <c r="AC336" s="181">
        <f t="shared" si="639"/>
      </c>
      <c r="AD336" s="181">
        <f t="shared" si="561"/>
      </c>
      <c r="AE336" s="181">
        <f t="shared" si="494"/>
      </c>
      <c r="AF336" s="181">
        <f t="shared" si="423"/>
      </c>
      <c r="AG336" s="181">
        <f t="shared" si="139"/>
      </c>
      <c r="AH336" s="181">
        <f t="shared" si="14"/>
      </c>
      <c r="AI336" s="181">
        <f t="shared" si="1159"/>
      </c>
      <c r="AJ336" s="189">
        <v>64</v>
      </c>
      <c r="AK336" s="179">
        <v>9547</v>
      </c>
      <c r="AL336" s="179">
        <v>314</v>
      </c>
      <c r="AM336" s="179">
        <v>371</v>
      </c>
      <c r="AN336" s="189">
        <v>39</v>
      </c>
      <c r="AO336" s="189">
        <v>8</v>
      </c>
      <c r="AP336" s="179">
        <v>43</v>
      </c>
      <c r="AQ336" s="189">
        <v>42</v>
      </c>
      <c r="AR336" s="189">
        <v>3</v>
      </c>
      <c r="AS336" s="189">
        <v>3</v>
      </c>
      <c r="AT336" s="189">
        <v>3</v>
      </c>
      <c r="AU336" s="189">
        <v>9</v>
      </c>
      <c r="AV336" s="190"/>
      <c r="AW336" s="190"/>
      <c r="AX336" s="191">
        <f t="shared" si="710"/>
      </c>
    </row>
    <row r="337">
      <c r="A337" s="168"/>
      <c r="B337" s="200" t="s">
        <v>217</v>
      </c>
      <c r="C337" s="192" t="s">
        <v>179</v>
      </c>
      <c r="D337" s="171" t="s">
        <v>198</v>
      </c>
      <c r="E337" s="201" t="s">
        <v>225</v>
      </c>
      <c r="F337" s="194">
        <f t="shared" si="210"/>
      </c>
      <c r="G337" s="197">
        <v>236.03</v>
      </c>
      <c r="H337" s="178">
        <v>499.59</v>
      </c>
      <c r="I337" s="196">
        <v>0</v>
      </c>
      <c r="J337" s="189">
        <v>0</v>
      </c>
      <c r="K337" s="197">
        <v>0</v>
      </c>
      <c r="L337" s="189">
        <v>0</v>
      </c>
      <c r="M337" s="197">
        <v>0</v>
      </c>
      <c r="N337" s="189">
        <v>0</v>
      </c>
      <c r="O337" s="181">
        <f t="shared" si="56"/>
      </c>
      <c r="P337" s="176"/>
      <c r="Q337" s="182" t="str">
        <v>#DIV/0!</v>
      </c>
      <c r="R337" s="177">
        <f t="shared" si="860"/>
      </c>
      <c r="S337" s="178">
        <f t="shared" si="1010"/>
      </c>
      <c r="T337" s="183">
        <f t="shared" si="604"/>
      </c>
      <c r="U337" s="183">
        <f t="shared" si="526"/>
      </c>
      <c r="V337" s="183">
        <f t="shared" si="456"/>
      </c>
      <c r="W337" s="189">
        <v>0</v>
      </c>
      <c r="X337" s="183">
        <f t="shared" si="385"/>
      </c>
      <c r="Y337" s="183">
        <f t="shared" si="337"/>
      </c>
      <c r="Z337" s="183">
        <f t="shared" si="104"/>
      </c>
      <c r="AA337" s="183">
        <f t="shared" si="1275"/>
      </c>
      <c r="AB337" s="183">
        <f t="shared" si="1124"/>
      </c>
      <c r="AC337" s="181">
        <f t="shared" si="639"/>
      </c>
      <c r="AD337" s="181">
        <f t="shared" si="561"/>
      </c>
      <c r="AE337" s="181">
        <f t="shared" si="494"/>
      </c>
      <c r="AF337" s="181">
        <f t="shared" si="423"/>
      </c>
      <c r="AG337" s="181">
        <f t="shared" si="139"/>
      </c>
      <c r="AH337" s="181">
        <f t="shared" si="14"/>
      </c>
      <c r="AI337" s="181">
        <f t="shared" si="1159"/>
      </c>
      <c r="AJ337" s="189">
        <v>65</v>
      </c>
      <c r="AK337" s="179">
        <v>12268</v>
      </c>
      <c r="AL337" s="179">
        <v>450</v>
      </c>
      <c r="AM337" s="179">
        <v>491</v>
      </c>
      <c r="AN337" s="189">
        <v>38</v>
      </c>
      <c r="AO337" s="189">
        <v>8</v>
      </c>
      <c r="AP337" s="179">
        <v>27</v>
      </c>
      <c r="AQ337" s="189">
        <v>34</v>
      </c>
      <c r="AR337" s="189">
        <v>0</v>
      </c>
      <c r="AS337" s="189">
        <v>5</v>
      </c>
      <c r="AT337" s="189">
        <v>0</v>
      </c>
      <c r="AU337" s="189">
        <v>16</v>
      </c>
      <c r="AV337" s="190"/>
      <c r="AW337" s="190"/>
      <c r="AX337" s="191">
        <f t="shared" si="710"/>
      </c>
    </row>
    <row r="338">
      <c r="A338" s="168"/>
      <c r="B338" s="202" t="s">
        <v>186</v>
      </c>
      <c r="C338" s="202"/>
      <c r="D338" s="202"/>
      <c r="E338" s="202"/>
      <c r="F338" s="203">
        <f>SUM(F333:F337)</f>
      </c>
      <c r="G338" s="203">
        <f>SUM(G333:G337)</f>
      </c>
      <c r="H338" s="203">
        <f>SUM(H333:H337)</f>
      </c>
      <c r="I338" s="196">
        <f>SUM(I331:I337)</f>
      </c>
      <c r="J338" s="218">
        <f>SUM(J333:J337)</f>
      </c>
      <c r="K338" s="203">
        <f>SUM(K333:K337)</f>
      </c>
      <c r="L338" s="218">
        <f>SUM(L333:L337)</f>
      </c>
      <c r="M338" s="203">
        <f>SUM(M333:M337)</f>
      </c>
      <c r="N338" s="218">
        <f>SUM(N333:N337)</f>
      </c>
      <c r="O338" s="205">
        <f t="shared" si="56"/>
      </c>
      <c r="P338" s="206">
        <f>SUM(P331:P337)</f>
      </c>
      <c r="Q338" s="182">
        <f t="shared" ref="Q338:Q342" si="1206">P338/R338</f>
      </c>
      <c r="R338" s="204">
        <f>SUM(R333:R337)</f>
      </c>
      <c r="S338" s="203">
        <f>SUM(S333:S337)</f>
      </c>
      <c r="T338" s="207">
        <f t="shared" si="604"/>
      </c>
      <c r="U338" s="207">
        <f t="shared" si="526"/>
      </c>
      <c r="V338" s="207">
        <f t="shared" si="456"/>
      </c>
      <c r="W338" s="218">
        <f>SUM(W333:W337)</f>
      </c>
      <c r="X338" s="207">
        <f t="shared" si="385"/>
      </c>
      <c r="Y338" s="207">
        <f t="shared" si="337"/>
      </c>
      <c r="Z338" s="207">
        <f t="shared" si="104"/>
      </c>
      <c r="AA338" s="207">
        <f t="shared" si="1275"/>
      </c>
      <c r="AB338" s="207">
        <f t="shared" si="1124"/>
      </c>
      <c r="AC338" s="205">
        <f t="shared" si="639"/>
      </c>
      <c r="AD338" s="205">
        <f t="shared" si="561"/>
      </c>
      <c r="AE338" s="205">
        <f t="shared" si="494"/>
      </c>
      <c r="AF338" s="205">
        <f t="shared" si="423"/>
      </c>
      <c r="AG338" s="205">
        <f t="shared" si="139"/>
      </c>
      <c r="AH338" s="205">
        <f t="shared" si="14"/>
      </c>
      <c r="AI338" s="205">
        <f t="shared" si="1159"/>
      </c>
      <c r="AJ338" s="218">
        <f>AVERAGE(AJ333:AJ337)</f>
      </c>
      <c r="AK338" s="218">
        <f>SUM(AK333:AK337)</f>
      </c>
      <c r="AL338" s="218">
        <f>SUM(AL333:AL337)</f>
      </c>
      <c r="AM338" s="218">
        <f>SUM(AM333:AM337)</f>
      </c>
      <c r="AN338" s="218">
        <f>SUM(AN333:AN337)</f>
      </c>
      <c r="AO338" s="218">
        <f>SUM(AO333:AO337)</f>
      </c>
      <c r="AP338" s="218">
        <f>SUM(AP333:AP337)</f>
      </c>
      <c r="AQ338" s="218">
        <f>SUM(AQ333:AQ337)</f>
      </c>
      <c r="AR338" s="218">
        <f>SUM(AR333:AR337)</f>
      </c>
      <c r="AS338" s="218">
        <f>SUM(AS333:AS337)</f>
      </c>
      <c r="AT338" s="218">
        <f>SUM(AT333:AT337)</f>
      </c>
      <c r="AU338" s="218">
        <f>SUM(AU333:AU337)</f>
      </c>
      <c r="AV338" s="209"/>
      <c r="AW338" s="209"/>
      <c r="AX338" s="204">
        <f>SUM(AX333:AX337)</f>
      </c>
    </row>
    <row r="339">
      <c r="A339" s="168"/>
      <c r="B339" s="200" t="s">
        <v>217</v>
      </c>
      <c r="C339" s="170" t="s">
        <v>179</v>
      </c>
      <c r="D339" s="170" t="s">
        <v>188</v>
      </c>
      <c r="E339" s="212" t="s">
        <v>189</v>
      </c>
      <c r="F339" s="178">
        <f t="shared" ref="F339:F343" si="211">G339+H339+I339</f>
      </c>
      <c r="G339" s="216">
        <v>719.85</v>
      </c>
      <c r="H339" s="178">
        <v>899.86</v>
      </c>
      <c r="I339" s="236">
        <v>0</v>
      </c>
      <c r="J339" s="180">
        <v>0</v>
      </c>
      <c r="K339" s="197">
        <v>0</v>
      </c>
      <c r="L339" s="189">
        <v>0</v>
      </c>
      <c r="M339" s="197">
        <v>0</v>
      </c>
      <c r="N339" s="180">
        <v>0</v>
      </c>
      <c r="O339" s="181">
        <f t="shared" si="56"/>
      </c>
      <c r="P339" s="176"/>
      <c r="Q339" s="182">
        <f t="shared" si="1206"/>
      </c>
      <c r="R339" s="177">
        <f t="shared" ref="R339:R343" si="861">J339+L339</f>
      </c>
      <c r="S339" s="178">
        <f t="shared" ref="S339:S343" si="1011">K339+M339</f>
      </c>
      <c r="T339" s="183">
        <f t="shared" si="604"/>
      </c>
      <c r="U339" s="183">
        <f t="shared" si="526"/>
      </c>
      <c r="V339" s="183">
        <f t="shared" si="456"/>
      </c>
      <c r="W339" s="184">
        <v>0</v>
      </c>
      <c r="X339" s="183">
        <f t="shared" si="385"/>
      </c>
      <c r="Y339" s="183">
        <f t="shared" si="337"/>
      </c>
      <c r="Z339" s="183">
        <f t="shared" si="104"/>
      </c>
      <c r="AA339" s="183">
        <f t="shared" si="1275"/>
      </c>
      <c r="AB339" s="183">
        <f t="shared" si="1124"/>
      </c>
      <c r="AC339" s="181">
        <f t="shared" si="639"/>
      </c>
      <c r="AD339" s="181">
        <f t="shared" si="561"/>
      </c>
      <c r="AE339" s="181">
        <f t="shared" si="494"/>
      </c>
      <c r="AF339" s="181">
        <f t="shared" si="423"/>
      </c>
      <c r="AG339" s="181">
        <f t="shared" si="139"/>
      </c>
      <c r="AH339" s="181">
        <f t="shared" si="14"/>
      </c>
      <c r="AI339" s="181">
        <f t="shared" si="1159"/>
      </c>
      <c r="AJ339" s="189">
        <v>31</v>
      </c>
      <c r="AK339" s="179">
        <v>18133</v>
      </c>
      <c r="AL339" s="179">
        <v>605</v>
      </c>
      <c r="AM339" s="179">
        <v>669</v>
      </c>
      <c r="AN339" s="179">
        <v>65</v>
      </c>
      <c r="AO339" s="189">
        <v>9</v>
      </c>
      <c r="AP339" s="189">
        <v>25</v>
      </c>
      <c r="AQ339" s="179">
        <v>59</v>
      </c>
      <c r="AR339" s="189">
        <v>0</v>
      </c>
      <c r="AS339" s="189">
        <v>3</v>
      </c>
      <c r="AT339" s="179">
        <v>0</v>
      </c>
      <c r="AU339" s="179">
        <v>119</v>
      </c>
      <c r="AV339" s="190"/>
      <c r="AW339" s="190"/>
      <c r="AX339" s="191">
        <f t="shared" ref="AX339:AX343" si="711">COUNT(AU339)</f>
      </c>
    </row>
    <row r="340">
      <c r="A340" s="168"/>
      <c r="B340" s="210" t="s">
        <v>187</v>
      </c>
      <c r="C340" s="192" t="s">
        <v>179</v>
      </c>
      <c r="D340" s="170" t="s">
        <v>188</v>
      </c>
      <c r="E340" s="212" t="s">
        <v>190</v>
      </c>
      <c r="F340" s="178">
        <f t="shared" si="211"/>
      </c>
      <c r="G340" s="214">
        <v>1590.62</v>
      </c>
      <c r="H340" s="237">
        <v>1450.23</v>
      </c>
      <c r="I340" s="236">
        <v>0</v>
      </c>
      <c r="J340" s="177">
        <v>0</v>
      </c>
      <c r="K340" s="178">
        <v>0</v>
      </c>
      <c r="L340" s="179">
        <v>1</v>
      </c>
      <c r="M340" s="178">
        <v>5096.52</v>
      </c>
      <c r="N340" s="180">
        <v>0</v>
      </c>
      <c r="O340" s="181">
        <f t="shared" si="56"/>
      </c>
      <c r="P340" s="176"/>
      <c r="Q340" s="182">
        <f t="shared" si="1206"/>
      </c>
      <c r="R340" s="177">
        <f t="shared" si="861"/>
      </c>
      <c r="S340" s="178">
        <f t="shared" si="1011"/>
      </c>
      <c r="T340" s="183">
        <f t="shared" si="604"/>
      </c>
      <c r="U340" s="183">
        <f t="shared" si="526"/>
      </c>
      <c r="V340" s="183">
        <f t="shared" si="456"/>
      </c>
      <c r="W340" s="184">
        <v>1</v>
      </c>
      <c r="X340" s="183">
        <f t="shared" si="385"/>
      </c>
      <c r="Y340" s="183">
        <f t="shared" si="337"/>
      </c>
      <c r="Z340" s="183">
        <f t="shared" si="104"/>
      </c>
      <c r="AA340" s="183">
        <f t="shared" si="1275"/>
      </c>
      <c r="AB340" s="183">
        <f t="shared" si="1124"/>
      </c>
      <c r="AC340" s="181">
        <f t="shared" si="639"/>
      </c>
      <c r="AD340" s="181">
        <f t="shared" si="561"/>
      </c>
      <c r="AE340" s="181">
        <f t="shared" si="494"/>
      </c>
      <c r="AF340" s="181">
        <f t="shared" si="423"/>
      </c>
      <c r="AG340" s="181">
        <f t="shared" si="139"/>
      </c>
      <c r="AH340" s="181">
        <f t="shared" si="14"/>
      </c>
      <c r="AI340" s="181">
        <f t="shared" si="1159"/>
      </c>
      <c r="AJ340" s="189">
        <v>40</v>
      </c>
      <c r="AK340" s="189">
        <v>29325</v>
      </c>
      <c r="AL340" s="179">
        <v>850</v>
      </c>
      <c r="AM340" s="179">
        <v>951</v>
      </c>
      <c r="AN340" s="179">
        <v>122</v>
      </c>
      <c r="AO340" s="189">
        <v>25</v>
      </c>
      <c r="AP340" s="189">
        <v>93</v>
      </c>
      <c r="AQ340" s="179">
        <v>99</v>
      </c>
      <c r="AR340" s="189">
        <v>1</v>
      </c>
      <c r="AS340" s="189">
        <v>6</v>
      </c>
      <c r="AT340" s="179">
        <v>1</v>
      </c>
      <c r="AU340" s="179">
        <v>35</v>
      </c>
      <c r="AV340" s="190"/>
      <c r="AW340" s="190"/>
      <c r="AX340" s="191">
        <f t="shared" si="711"/>
      </c>
    </row>
    <row r="341">
      <c r="A341" s="168"/>
      <c r="B341" s="210" t="s">
        <v>187</v>
      </c>
      <c r="C341" s="192" t="s">
        <v>179</v>
      </c>
      <c r="D341" s="170" t="s">
        <v>188</v>
      </c>
      <c r="E341" s="212" t="s">
        <v>191</v>
      </c>
      <c r="F341" s="178">
        <f t="shared" si="211"/>
      </c>
      <c r="G341" s="214">
        <v>1846.96</v>
      </c>
      <c r="H341" s="237">
        <v>830.73</v>
      </c>
      <c r="I341" s="236">
        <v>0</v>
      </c>
      <c r="J341" s="177">
        <v>3</v>
      </c>
      <c r="K341" s="178">
        <v>5243.18</v>
      </c>
      <c r="L341" s="179">
        <v>0</v>
      </c>
      <c r="M341" s="178">
        <v>0</v>
      </c>
      <c r="N341" s="180">
        <v>1</v>
      </c>
      <c r="O341" s="181">
        <f t="shared" si="56"/>
      </c>
      <c r="P341" s="176"/>
      <c r="Q341" s="182">
        <f t="shared" si="1206"/>
      </c>
      <c r="R341" s="177">
        <f t="shared" si="861"/>
      </c>
      <c r="S341" s="178">
        <f t="shared" si="1011"/>
      </c>
      <c r="T341" s="183">
        <f t="shared" si="604"/>
      </c>
      <c r="U341" s="183">
        <f t="shared" si="526"/>
      </c>
      <c r="V341" s="183">
        <f t="shared" si="456"/>
      </c>
      <c r="W341" s="184">
        <v>2</v>
      </c>
      <c r="X341" s="183">
        <f t="shared" si="385"/>
      </c>
      <c r="Y341" s="183">
        <f t="shared" si="337"/>
      </c>
      <c r="Z341" s="183">
        <f t="shared" si="104"/>
      </c>
      <c r="AA341" s="183">
        <f t="shared" si="1275"/>
      </c>
      <c r="AB341" s="183">
        <f t="shared" si="1124"/>
      </c>
      <c r="AC341" s="181">
        <f t="shared" si="639"/>
      </c>
      <c r="AD341" s="181">
        <f t="shared" si="561"/>
      </c>
      <c r="AE341" s="181">
        <f t="shared" si="494"/>
      </c>
      <c r="AF341" s="181">
        <f t="shared" si="423"/>
      </c>
      <c r="AG341" s="181">
        <f t="shared" si="139"/>
      </c>
      <c r="AH341" s="181">
        <f t="shared" si="14"/>
      </c>
      <c r="AI341" s="181">
        <f t="shared" si="1159"/>
      </c>
      <c r="AJ341" s="189">
        <v>47</v>
      </c>
      <c r="AK341" s="189">
        <v>20835</v>
      </c>
      <c r="AL341" s="179">
        <v>560</v>
      </c>
      <c r="AM341" s="179">
        <v>614</v>
      </c>
      <c r="AN341" s="179">
        <v>94</v>
      </c>
      <c r="AO341" s="189">
        <v>25</v>
      </c>
      <c r="AP341" s="189">
        <v>85</v>
      </c>
      <c r="AQ341" s="179">
        <v>105</v>
      </c>
      <c r="AR341" s="189">
        <v>3</v>
      </c>
      <c r="AS341" s="189">
        <v>5</v>
      </c>
      <c r="AT341" s="179">
        <v>5</v>
      </c>
      <c r="AU341" s="179">
        <v>14</v>
      </c>
      <c r="AV341" s="190"/>
      <c r="AW341" s="190"/>
      <c r="AX341" s="191">
        <f t="shared" si="711"/>
      </c>
    </row>
    <row r="342">
      <c r="A342" s="168"/>
      <c r="B342" s="210" t="s">
        <v>187</v>
      </c>
      <c r="C342" s="192" t="s">
        <v>179</v>
      </c>
      <c r="D342" s="170" t="s">
        <v>188</v>
      </c>
      <c r="E342" s="212" t="s">
        <v>192</v>
      </c>
      <c r="F342" s="178">
        <f t="shared" si="211"/>
      </c>
      <c r="G342" s="213">
        <v>1499.7</v>
      </c>
      <c r="H342" s="178">
        <v>468.27</v>
      </c>
      <c r="I342" s="236">
        <v>0</v>
      </c>
      <c r="J342" s="180">
        <v>4</v>
      </c>
      <c r="K342" s="197">
        <v>9646.07</v>
      </c>
      <c r="L342" s="189">
        <v>0</v>
      </c>
      <c r="M342" s="197">
        <v>0</v>
      </c>
      <c r="N342" s="180">
        <v>0</v>
      </c>
      <c r="O342" s="181">
        <f t="shared" si="56"/>
      </c>
      <c r="P342" s="176"/>
      <c r="Q342" s="182">
        <f t="shared" si="1206"/>
      </c>
      <c r="R342" s="177">
        <f t="shared" si="861"/>
      </c>
      <c r="S342" s="178">
        <f t="shared" si="1011"/>
      </c>
      <c r="T342" s="183">
        <f t="shared" si="604"/>
      </c>
      <c r="U342" s="183">
        <f t="shared" si="526"/>
      </c>
      <c r="V342" s="183">
        <f t="shared" si="456"/>
      </c>
      <c r="W342" s="184">
        <v>3</v>
      </c>
      <c r="X342" s="183">
        <f t="shared" si="385"/>
      </c>
      <c r="Y342" s="183">
        <f t="shared" si="337"/>
      </c>
      <c r="Z342" s="183">
        <f t="shared" si="104"/>
      </c>
      <c r="AA342" s="183">
        <f t="shared" si="1275"/>
      </c>
      <c r="AB342" s="183">
        <f t="shared" si="1124"/>
      </c>
      <c r="AC342" s="181">
        <f t="shared" si="639"/>
      </c>
      <c r="AD342" s="181">
        <f t="shared" si="561"/>
      </c>
      <c r="AE342" s="181">
        <f t="shared" si="494"/>
      </c>
      <c r="AF342" s="181">
        <f t="shared" si="423"/>
      </c>
      <c r="AG342" s="181">
        <f t="shared" si="139"/>
      </c>
      <c r="AH342" s="181">
        <f t="shared" si="14"/>
      </c>
      <c r="AI342" s="181">
        <f t="shared" si="1159"/>
      </c>
      <c r="AJ342" s="189">
        <v>50</v>
      </c>
      <c r="AK342" s="189">
        <v>10354</v>
      </c>
      <c r="AL342" s="179">
        <v>250</v>
      </c>
      <c r="AM342" s="179">
        <v>284</v>
      </c>
      <c r="AN342" s="179">
        <v>57</v>
      </c>
      <c r="AO342" s="189">
        <v>15</v>
      </c>
      <c r="AP342" s="189">
        <v>39</v>
      </c>
      <c r="AQ342" s="179">
        <v>47</v>
      </c>
      <c r="AR342" s="189">
        <v>4</v>
      </c>
      <c r="AS342" s="189">
        <v>4</v>
      </c>
      <c r="AT342" s="189">
        <v>0</v>
      </c>
      <c r="AU342" s="189">
        <v>5</v>
      </c>
      <c r="AV342" s="190"/>
      <c r="AW342" s="190"/>
      <c r="AX342" s="191">
        <f t="shared" si="711"/>
      </c>
    </row>
    <row r="343">
      <c r="A343" s="168"/>
      <c r="B343" s="210" t="s">
        <v>187</v>
      </c>
      <c r="C343" s="192" t="s">
        <v>179</v>
      </c>
      <c r="D343" s="170" t="s">
        <v>188</v>
      </c>
      <c r="E343" s="201" t="s">
        <v>194</v>
      </c>
      <c r="F343" s="178">
        <f t="shared" si="211"/>
      </c>
      <c r="G343" s="213">
        <v>2282.99</v>
      </c>
      <c r="H343" s="178">
        <v>754.66</v>
      </c>
      <c r="I343" s="236">
        <v>0</v>
      </c>
      <c r="J343" s="180">
        <v>3</v>
      </c>
      <c r="K343" s="197">
        <v>8918.919999999998</v>
      </c>
      <c r="L343" s="189">
        <v>0</v>
      </c>
      <c r="M343" s="197">
        <v>0</v>
      </c>
      <c r="N343" s="180">
        <v>0</v>
      </c>
      <c r="O343" s="181">
        <f t="shared" si="56"/>
      </c>
      <c r="P343" s="176"/>
      <c r="Q343" s="182" t="str">
        <v>#DIV/0!</v>
      </c>
      <c r="R343" s="177">
        <f t="shared" si="861"/>
      </c>
      <c r="S343" s="178">
        <f t="shared" si="1011"/>
      </c>
      <c r="T343" s="183">
        <f t="shared" si="604"/>
      </c>
      <c r="U343" s="183">
        <f t="shared" si="526"/>
      </c>
      <c r="V343" s="183">
        <f t="shared" si="456"/>
      </c>
      <c r="W343" s="184">
        <v>3</v>
      </c>
      <c r="X343" s="183">
        <f t="shared" si="385"/>
      </c>
      <c r="Y343" s="183">
        <f t="shared" si="337"/>
      </c>
      <c r="Z343" s="183">
        <f t="shared" si="104"/>
      </c>
      <c r="AA343" s="183">
        <f t="shared" si="1275"/>
      </c>
      <c r="AB343" s="183">
        <f t="shared" si="1124"/>
      </c>
      <c r="AC343" s="181">
        <f t="shared" si="639"/>
      </c>
      <c r="AD343" s="181">
        <f t="shared" si="561"/>
      </c>
      <c r="AE343" s="181">
        <f t="shared" si="494"/>
      </c>
      <c r="AF343" s="181">
        <f t="shared" si="423"/>
      </c>
      <c r="AG343" s="181">
        <f t="shared" si="139"/>
      </c>
      <c r="AH343" s="181">
        <f t="shared" si="14"/>
      </c>
      <c r="AI343" s="181">
        <f t="shared" si="1159"/>
      </c>
      <c r="AJ343" s="189">
        <v>54</v>
      </c>
      <c r="AK343" s="189">
        <v>9632</v>
      </c>
      <c r="AL343" s="179">
        <v>234</v>
      </c>
      <c r="AM343" s="179">
        <v>253</v>
      </c>
      <c r="AN343" s="179">
        <v>50</v>
      </c>
      <c r="AO343" s="189">
        <v>15</v>
      </c>
      <c r="AP343" s="179">
        <v>25</v>
      </c>
      <c r="AQ343" s="179">
        <v>53</v>
      </c>
      <c r="AR343" s="189">
        <v>3</v>
      </c>
      <c r="AS343" s="189">
        <v>2</v>
      </c>
      <c r="AT343" s="189">
        <v>0</v>
      </c>
      <c r="AU343" s="189">
        <v>7</v>
      </c>
      <c r="AV343" s="190"/>
      <c r="AW343" s="190"/>
      <c r="AX343" s="191">
        <f t="shared" si="711"/>
      </c>
    </row>
    <row r="344">
      <c r="A344" s="168"/>
      <c r="B344" s="202" t="s">
        <v>186</v>
      </c>
      <c r="C344" s="202"/>
      <c r="D344" s="202"/>
      <c r="E344" s="202"/>
      <c r="F344" s="203">
        <f>SUM(F339:F343)</f>
      </c>
      <c r="G344" s="203">
        <f>SUM(G339:G343)</f>
      </c>
      <c r="H344" s="203">
        <f>SUM(H339:H343)</f>
      </c>
      <c r="I344" s="196">
        <f>SUM(I339:I343)</f>
      </c>
      <c r="J344" s="204">
        <f>SUM(J339:J343)</f>
      </c>
      <c r="K344" s="215">
        <f>SUM(K339:K343)</f>
      </c>
      <c r="L344" s="215">
        <f>SUM(L339:L343)</f>
      </c>
      <c r="M344" s="215">
        <f>SUM(M339:M343)</f>
      </c>
      <c r="N344" s="215">
        <f>SUM(N339:N343)</f>
      </c>
      <c r="O344" s="205">
        <f t="shared" si="56"/>
      </c>
      <c r="P344" s="206">
        <f>SUM(P339:P343)</f>
      </c>
      <c r="Q344" s="182">
        <f t="shared" ref="Q344:Q347" si="1207">P344/R344</f>
      </c>
      <c r="R344" s="204">
        <f>SUM(R339:R343)</f>
      </c>
      <c r="S344" s="203">
        <f>SUM(S339:S343)</f>
      </c>
      <c r="T344" s="207">
        <f t="shared" si="604"/>
      </c>
      <c r="U344" s="207">
        <f t="shared" si="526"/>
      </c>
      <c r="V344" s="207">
        <f t="shared" si="456"/>
      </c>
      <c r="W344" s="208">
        <f>SUM(W339:W343)</f>
      </c>
      <c r="X344" s="207">
        <f t="shared" si="385"/>
      </c>
      <c r="Y344" s="207">
        <f t="shared" si="337"/>
      </c>
      <c r="Z344" s="207">
        <f t="shared" si="104"/>
      </c>
      <c r="AA344" s="207">
        <f t="shared" si="1275"/>
      </c>
      <c r="AB344" s="207">
        <f t="shared" si="1124"/>
      </c>
      <c r="AC344" s="205">
        <f t="shared" si="639"/>
      </c>
      <c r="AD344" s="205">
        <f t="shared" si="561"/>
      </c>
      <c r="AE344" s="205">
        <f t="shared" si="494"/>
      </c>
      <c r="AF344" s="205">
        <f t="shared" si="423"/>
      </c>
      <c r="AG344" s="205">
        <f t="shared" si="139"/>
      </c>
      <c r="AH344" s="205">
        <f t="shared" si="14"/>
      </c>
      <c r="AI344" s="205">
        <f t="shared" si="1159"/>
      </c>
      <c r="AJ344" s="218">
        <f>AVERAGE(AJ339:AJ343)</f>
      </c>
      <c r="AK344" s="218">
        <f>SUM(AK339:AK343)</f>
      </c>
      <c r="AL344" s="218">
        <f>SUM(AL339:AL343)</f>
      </c>
      <c r="AM344" s="218">
        <f>SUM(AM339:AM343)</f>
      </c>
      <c r="AN344" s="218">
        <f>SUM(AN339:AN343)</f>
      </c>
      <c r="AO344" s="218">
        <f>SUM(AO339:AO343)</f>
      </c>
      <c r="AP344" s="218">
        <f>SUM(AP339:AP343)</f>
      </c>
      <c r="AQ344" s="218">
        <f>SUM(AQ339:AQ343)</f>
      </c>
      <c r="AR344" s="218">
        <f>SUM(AR339:AR343)</f>
      </c>
      <c r="AS344" s="218">
        <f>SUM(AS339:AS343)</f>
      </c>
      <c r="AT344" s="218">
        <f>SUM(AT339:AT343)</f>
      </c>
      <c r="AU344" s="218">
        <f>SUM(AU339:AU343)</f>
      </c>
      <c r="AV344" s="209"/>
      <c r="AW344" s="209"/>
      <c r="AX344" s="204">
        <f>SUM(AX339:AX343)</f>
      </c>
    </row>
    <row r="345">
      <c r="A345" s="168"/>
      <c r="B345" s="210" t="s">
        <v>187</v>
      </c>
      <c r="C345" s="170" t="s">
        <v>179</v>
      </c>
      <c r="D345" s="171" t="s">
        <v>204</v>
      </c>
      <c r="E345" s="201" t="s">
        <v>195</v>
      </c>
      <c r="F345" s="178">
        <f t="shared" ref="F345:F349" si="212">G345+H345+I345</f>
      </c>
      <c r="G345" s="216">
        <v>1932.9899999999998</v>
      </c>
      <c r="H345" s="178">
        <v>977.9699999999999</v>
      </c>
      <c r="I345" s="236">
        <v>0</v>
      </c>
      <c r="J345" s="180">
        <v>4</v>
      </c>
      <c r="K345" s="178">
        <v>10199.479999999996</v>
      </c>
      <c r="L345" s="179">
        <v>0</v>
      </c>
      <c r="M345" s="178">
        <v>0</v>
      </c>
      <c r="N345" s="180">
        <v>0</v>
      </c>
      <c r="O345" s="181">
        <f t="shared" si="56"/>
      </c>
      <c r="P345" s="196"/>
      <c r="Q345" s="182">
        <f t="shared" si="1207"/>
      </c>
      <c r="R345" s="177">
        <f t="shared" ref="R345:R349" si="862">J345+L345</f>
      </c>
      <c r="S345" s="178">
        <f t="shared" ref="S345:S349" si="1012">K345+M345</f>
      </c>
      <c r="T345" s="183">
        <f t="shared" si="604"/>
      </c>
      <c r="U345" s="183">
        <f t="shared" si="526"/>
      </c>
      <c r="V345" s="183">
        <f t="shared" si="456"/>
      </c>
      <c r="W345" s="184">
        <v>4</v>
      </c>
      <c r="X345" s="183">
        <f t="shared" si="385"/>
      </c>
      <c r="Y345" s="183">
        <f t="shared" si="337"/>
      </c>
      <c r="Z345" s="183">
        <f t="shared" si="104"/>
      </c>
      <c r="AA345" s="183">
        <f t="shared" si="1275"/>
      </c>
      <c r="AB345" s="183">
        <f t="shared" si="1124"/>
      </c>
      <c r="AC345" s="181">
        <f t="shared" si="639"/>
      </c>
      <c r="AD345" s="181">
        <f t="shared" si="561"/>
      </c>
      <c r="AE345" s="181">
        <f t="shared" si="494"/>
      </c>
      <c r="AF345" s="181">
        <f t="shared" si="423"/>
      </c>
      <c r="AG345" s="181">
        <f t="shared" si="139"/>
      </c>
      <c r="AH345" s="181">
        <f t="shared" si="14"/>
      </c>
      <c r="AI345" s="181">
        <f t="shared" si="1159"/>
      </c>
      <c r="AJ345" s="189">
        <v>57</v>
      </c>
      <c r="AK345" s="179">
        <v>14889</v>
      </c>
      <c r="AL345" s="179">
        <v>313</v>
      </c>
      <c r="AM345" s="179">
        <v>355</v>
      </c>
      <c r="AN345" s="179">
        <v>86</v>
      </c>
      <c r="AO345" s="189">
        <v>23</v>
      </c>
      <c r="AP345" s="189">
        <v>46</v>
      </c>
      <c r="AQ345" s="189">
        <v>90</v>
      </c>
      <c r="AR345" s="189">
        <v>4</v>
      </c>
      <c r="AS345" s="179">
        <v>1</v>
      </c>
      <c r="AT345" s="179">
        <v>3</v>
      </c>
      <c r="AU345" s="179">
        <v>8</v>
      </c>
      <c r="AV345" s="190"/>
      <c r="AW345" s="190"/>
      <c r="AX345" s="191">
        <f t="shared" ref="AX345:AX349" si="712">COUNT(AU345)</f>
      </c>
    </row>
    <row r="346">
      <c r="A346" s="168"/>
      <c r="B346" s="210" t="s">
        <v>187</v>
      </c>
      <c r="C346" s="192" t="s">
        <v>179</v>
      </c>
      <c r="D346" s="170" t="s">
        <v>204</v>
      </c>
      <c r="E346" s="212" t="s">
        <v>196</v>
      </c>
      <c r="F346" s="178">
        <f t="shared" si="212"/>
      </c>
      <c r="G346" s="213">
        <v>2531.64</v>
      </c>
      <c r="H346" s="178">
        <v>2248.17</v>
      </c>
      <c r="I346" s="219">
        <v>0</v>
      </c>
      <c r="J346" s="180">
        <v>7</v>
      </c>
      <c r="K346" s="178">
        <v>15210.759999999995</v>
      </c>
      <c r="L346" s="179">
        <v>0</v>
      </c>
      <c r="M346" s="178">
        <v>0</v>
      </c>
      <c r="N346" s="180">
        <v>1</v>
      </c>
      <c r="O346" s="181">
        <f t="shared" si="56"/>
      </c>
      <c r="P346" s="196"/>
      <c r="Q346" s="182">
        <f t="shared" si="1207"/>
      </c>
      <c r="R346" s="177">
        <f t="shared" si="862"/>
      </c>
      <c r="S346" s="178">
        <f t="shared" si="1012"/>
      </c>
      <c r="T346" s="183">
        <f t="shared" si="604"/>
      </c>
      <c r="U346" s="183">
        <f t="shared" si="526"/>
      </c>
      <c r="V346" s="183">
        <f t="shared" si="456"/>
      </c>
      <c r="W346" s="184">
        <v>6</v>
      </c>
      <c r="X346" s="183">
        <f t="shared" si="385"/>
      </c>
      <c r="Y346" s="183">
        <f t="shared" si="337"/>
      </c>
      <c r="Z346" s="183">
        <f t="shared" si="104"/>
      </c>
      <c r="AA346" s="183">
        <f t="shared" si="1275"/>
      </c>
      <c r="AB346" s="183">
        <f t="shared" si="1124"/>
      </c>
      <c r="AC346" s="181">
        <f t="shared" si="639"/>
      </c>
      <c r="AD346" s="181">
        <f t="shared" si="561"/>
      </c>
      <c r="AE346" s="181">
        <f t="shared" si="494"/>
      </c>
      <c r="AF346" s="181">
        <f t="shared" si="423"/>
      </c>
      <c r="AG346" s="181">
        <f t="shared" si="139"/>
      </c>
      <c r="AH346" s="181">
        <f t="shared" si="14"/>
      </c>
      <c r="AI346" s="181">
        <f t="shared" si="1159"/>
      </c>
      <c r="AJ346" s="189">
        <v>59</v>
      </c>
      <c r="AK346" s="179">
        <v>29850</v>
      </c>
      <c r="AL346" s="179">
        <v>447</v>
      </c>
      <c r="AM346" s="179">
        <v>461</v>
      </c>
      <c r="AN346" s="179">
        <v>133</v>
      </c>
      <c r="AO346" s="189">
        <v>25</v>
      </c>
      <c r="AP346" s="179">
        <v>68</v>
      </c>
      <c r="AQ346" s="179">
        <v>109</v>
      </c>
      <c r="AR346" s="189">
        <v>8</v>
      </c>
      <c r="AS346" s="179">
        <v>5</v>
      </c>
      <c r="AT346" s="179">
        <v>4</v>
      </c>
      <c r="AU346" s="179">
        <v>23</v>
      </c>
      <c r="AV346" s="190"/>
      <c r="AW346" s="190"/>
      <c r="AX346" s="191">
        <f t="shared" si="712"/>
      </c>
    </row>
    <row r="347">
      <c r="A347" s="168"/>
      <c r="B347" s="210" t="s">
        <v>187</v>
      </c>
      <c r="C347" s="192" t="s">
        <v>179</v>
      </c>
      <c r="D347" s="170" t="s">
        <v>204</v>
      </c>
      <c r="E347" s="212" t="s">
        <v>197</v>
      </c>
      <c r="F347" s="178">
        <f t="shared" si="212"/>
      </c>
      <c r="G347" s="213">
        <v>2152.1</v>
      </c>
      <c r="H347" s="197">
        <v>2691.4</v>
      </c>
      <c r="I347" s="219">
        <v>0</v>
      </c>
      <c r="J347" s="180">
        <v>6</v>
      </c>
      <c r="K347" s="178">
        <v>13069.490000000005</v>
      </c>
      <c r="L347" s="179">
        <v>0</v>
      </c>
      <c r="M347" s="178">
        <v>0</v>
      </c>
      <c r="N347" s="180">
        <v>0</v>
      </c>
      <c r="O347" s="181">
        <f t="shared" si="56"/>
      </c>
      <c r="P347" s="196"/>
      <c r="Q347" s="182">
        <f t="shared" si="1207"/>
      </c>
      <c r="R347" s="177">
        <f t="shared" si="862"/>
      </c>
      <c r="S347" s="178">
        <f t="shared" si="1012"/>
      </c>
      <c r="T347" s="183">
        <f t="shared" si="604"/>
      </c>
      <c r="U347" s="183">
        <f t="shared" si="526"/>
      </c>
      <c r="V347" s="183">
        <f t="shared" si="456"/>
      </c>
      <c r="W347" s="184">
        <v>6</v>
      </c>
      <c r="X347" s="183">
        <f t="shared" si="385"/>
      </c>
      <c r="Y347" s="183">
        <f t="shared" si="337"/>
      </c>
      <c r="Z347" s="183">
        <f t="shared" si="104"/>
      </c>
      <c r="AA347" s="183">
        <f t="shared" si="1275"/>
      </c>
      <c r="AB347" s="183">
        <f t="shared" si="1124"/>
      </c>
      <c r="AC347" s="181">
        <f t="shared" si="639"/>
      </c>
      <c r="AD347" s="181">
        <f t="shared" si="561"/>
      </c>
      <c r="AE347" s="181">
        <f t="shared" si="494"/>
      </c>
      <c r="AF347" s="181">
        <f t="shared" si="423"/>
      </c>
      <c r="AG347" s="181">
        <f t="shared" si="139"/>
      </c>
      <c r="AH347" s="181">
        <f t="shared" si="14"/>
      </c>
      <c r="AI347" s="181">
        <f t="shared" si="1159"/>
      </c>
      <c r="AJ347" s="189">
        <v>61</v>
      </c>
      <c r="AK347" s="179">
        <v>38266</v>
      </c>
      <c r="AL347" s="179">
        <v>504</v>
      </c>
      <c r="AM347" s="179">
        <v>533</v>
      </c>
      <c r="AN347" s="179">
        <v>142</v>
      </c>
      <c r="AO347" s="189">
        <v>39</v>
      </c>
      <c r="AP347" s="179">
        <v>98</v>
      </c>
      <c r="AQ347" s="179">
        <v>132</v>
      </c>
      <c r="AR347" s="189">
        <v>7</v>
      </c>
      <c r="AS347" s="189">
        <v>6</v>
      </c>
      <c r="AT347" s="179">
        <v>1</v>
      </c>
      <c r="AU347" s="179">
        <v>31</v>
      </c>
      <c r="AV347" s="190"/>
      <c r="AW347" s="190"/>
      <c r="AX347" s="191">
        <f t="shared" si="712"/>
      </c>
    </row>
    <row r="348">
      <c r="A348" s="168"/>
      <c r="B348" s="210" t="s">
        <v>187</v>
      </c>
      <c r="C348" s="192" t="s">
        <v>179</v>
      </c>
      <c r="D348" s="170" t="s">
        <v>204</v>
      </c>
      <c r="E348" s="212" t="s">
        <v>199</v>
      </c>
      <c r="F348" s="178">
        <f t="shared" si="212"/>
      </c>
      <c r="G348" s="213">
        <v>1710.65</v>
      </c>
      <c r="H348" s="197">
        <v>1617.03</v>
      </c>
      <c r="I348" s="219">
        <v>0</v>
      </c>
      <c r="J348" s="177">
        <v>1</v>
      </c>
      <c r="K348" s="178">
        <v>1435.0100000000093</v>
      </c>
      <c r="L348" s="179">
        <v>0</v>
      </c>
      <c r="M348" s="178">
        <v>0</v>
      </c>
      <c r="N348" s="180">
        <v>0</v>
      </c>
      <c r="O348" s="181">
        <f t="shared" si="56"/>
      </c>
      <c r="P348" s="196"/>
      <c r="Q348" s="182" t="str">
        <v>#DIV/0!</v>
      </c>
      <c r="R348" s="177">
        <f t="shared" si="862"/>
      </c>
      <c r="S348" s="178">
        <f t="shared" si="1012"/>
      </c>
      <c r="T348" s="183">
        <f t="shared" si="604"/>
      </c>
      <c r="U348" s="183">
        <f t="shared" si="526"/>
      </c>
      <c r="V348" s="183">
        <f t="shared" si="456"/>
      </c>
      <c r="W348" s="184">
        <v>1</v>
      </c>
      <c r="X348" s="183">
        <f t="shared" si="385"/>
      </c>
      <c r="Y348" s="183">
        <f t="shared" si="337"/>
      </c>
      <c r="Z348" s="183">
        <f t="shared" si="104"/>
      </c>
      <c r="AA348" s="183">
        <f t="shared" si="1275"/>
      </c>
      <c r="AB348" s="183">
        <f t="shared" si="1124"/>
      </c>
      <c r="AC348" s="181">
        <f t="shared" si="639"/>
      </c>
      <c r="AD348" s="181">
        <f t="shared" si="561"/>
      </c>
      <c r="AE348" s="181">
        <f t="shared" si="494"/>
      </c>
      <c r="AF348" s="181">
        <f t="shared" si="423"/>
      </c>
      <c r="AG348" s="181">
        <f t="shared" si="139"/>
      </c>
      <c r="AH348" s="181">
        <f t="shared" si="14"/>
      </c>
      <c r="AI348" s="181">
        <f t="shared" si="1159"/>
      </c>
      <c r="AJ348" s="189">
        <v>61</v>
      </c>
      <c r="AK348" s="179">
        <v>24360</v>
      </c>
      <c r="AL348" s="179">
        <v>400</v>
      </c>
      <c r="AM348" s="179">
        <v>436</v>
      </c>
      <c r="AN348" s="179">
        <v>100</v>
      </c>
      <c r="AO348" s="189">
        <v>22</v>
      </c>
      <c r="AP348" s="179">
        <v>56</v>
      </c>
      <c r="AQ348" s="179">
        <v>83</v>
      </c>
      <c r="AR348" s="189">
        <v>1</v>
      </c>
      <c r="AS348" s="189">
        <v>3</v>
      </c>
      <c r="AT348" s="179">
        <v>0</v>
      </c>
      <c r="AU348" s="179">
        <v>15</v>
      </c>
      <c r="AV348" s="190"/>
      <c r="AW348" s="190"/>
      <c r="AX348" s="191">
        <f t="shared" si="712"/>
      </c>
    </row>
    <row r="349">
      <c r="A349" s="168"/>
      <c r="B349" s="210" t="s">
        <v>187</v>
      </c>
      <c r="C349" s="192" t="s">
        <v>179</v>
      </c>
      <c r="D349" s="170" t="s">
        <v>204</v>
      </c>
      <c r="E349" s="212" t="s">
        <v>200</v>
      </c>
      <c r="F349" s="178">
        <f t="shared" si="212"/>
      </c>
      <c r="G349" s="216">
        <v>1398.86</v>
      </c>
      <c r="H349" s="178">
        <v>1214.7800000000002</v>
      </c>
      <c r="I349" s="219">
        <v>0</v>
      </c>
      <c r="J349" s="180">
        <v>4</v>
      </c>
      <c r="K349" s="178">
        <v>10527.439999999988</v>
      </c>
      <c r="L349" s="179">
        <v>0</v>
      </c>
      <c r="M349" s="178">
        <v>0</v>
      </c>
      <c r="N349" s="180">
        <v>1</v>
      </c>
      <c r="O349" s="181">
        <f t="shared" si="56"/>
      </c>
      <c r="P349" s="196"/>
      <c r="Q349" s="182">
        <f t="shared" ref="Q349:Q361" si="1208">P349/R349</f>
      </c>
      <c r="R349" s="177">
        <f t="shared" si="862"/>
      </c>
      <c r="S349" s="178">
        <f t="shared" si="1012"/>
      </c>
      <c r="T349" s="183">
        <f t="shared" si="604"/>
      </c>
      <c r="U349" s="183">
        <f t="shared" si="526"/>
      </c>
      <c r="V349" s="183">
        <f t="shared" si="456"/>
      </c>
      <c r="W349" s="184">
        <v>3</v>
      </c>
      <c r="X349" s="183">
        <f t="shared" si="385"/>
      </c>
      <c r="Y349" s="183">
        <f t="shared" si="337"/>
      </c>
      <c r="Z349" s="183">
        <f t="shared" si="104"/>
      </c>
      <c r="AA349" s="183">
        <f t="shared" si="1275"/>
      </c>
      <c r="AB349" s="183">
        <f t="shared" si="1124"/>
      </c>
      <c r="AC349" s="181">
        <f t="shared" si="639"/>
      </c>
      <c r="AD349" s="181">
        <f t="shared" si="561"/>
      </c>
      <c r="AE349" s="181">
        <f t="shared" si="494"/>
      </c>
      <c r="AF349" s="181">
        <f t="shared" si="423"/>
      </c>
      <c r="AG349" s="181">
        <f t="shared" si="139"/>
      </c>
      <c r="AH349" s="181">
        <f t="shared" si="14"/>
      </c>
      <c r="AI349" s="181">
        <f t="shared" si="1159"/>
      </c>
      <c r="AJ349" s="189">
        <v>37</v>
      </c>
      <c r="AK349" s="179">
        <v>18395</v>
      </c>
      <c r="AL349" s="179">
        <v>303</v>
      </c>
      <c r="AM349" s="179">
        <v>345</v>
      </c>
      <c r="AN349" s="179">
        <v>51</v>
      </c>
      <c r="AO349" s="189">
        <v>9</v>
      </c>
      <c r="AP349" s="179">
        <v>9</v>
      </c>
      <c r="AQ349" s="179">
        <v>40</v>
      </c>
      <c r="AR349" s="189">
        <v>4</v>
      </c>
      <c r="AS349" s="179">
        <v>1</v>
      </c>
      <c r="AT349" s="179">
        <v>0</v>
      </c>
      <c r="AU349" s="179">
        <v>9</v>
      </c>
      <c r="AV349" s="190"/>
      <c r="AW349" s="190"/>
      <c r="AX349" s="191">
        <f t="shared" si="712"/>
      </c>
    </row>
    <row r="350">
      <c r="A350" s="168"/>
      <c r="B350" s="202" t="s">
        <v>186</v>
      </c>
      <c r="C350" s="202"/>
      <c r="D350" s="202"/>
      <c r="E350" s="202"/>
      <c r="F350" s="203">
        <f>SUM(F345:F349)</f>
      </c>
      <c r="G350" s="217">
        <f>SUM(G345:G349)</f>
      </c>
      <c r="H350" s="203">
        <f>SUM(H345:H349)</f>
      </c>
      <c r="I350" s="196">
        <f>SUM(I345:I349)</f>
      </c>
      <c r="J350" s="204">
        <f>SUM(J345:J349)</f>
      </c>
      <c r="K350" s="203">
        <f>SUM(K345:K349)</f>
      </c>
      <c r="L350" s="215">
        <f>SUM(L345:L349)</f>
      </c>
      <c r="M350" s="203">
        <f>SUM(M345:M349)</f>
      </c>
      <c r="N350" s="204">
        <f>SUM(N345:N349)</f>
      </c>
      <c r="O350" s="205">
        <f t="shared" si="56"/>
      </c>
      <c r="P350" s="206">
        <f>SUM(P345:P349)</f>
      </c>
      <c r="Q350" s="182">
        <f t="shared" si="1208"/>
      </c>
      <c r="R350" s="204">
        <f>SUM(R345:R349)</f>
      </c>
      <c r="S350" s="203">
        <f>SUM(S345:S349)</f>
      </c>
      <c r="T350" s="207">
        <f t="shared" si="604"/>
      </c>
      <c r="U350" s="207">
        <f t="shared" si="526"/>
      </c>
      <c r="V350" s="207">
        <f t="shared" si="456"/>
      </c>
      <c r="W350" s="208">
        <f>SUM(W345:W349)</f>
      </c>
      <c r="X350" s="207">
        <f t="shared" si="385"/>
      </c>
      <c r="Y350" s="207">
        <f t="shared" si="337"/>
      </c>
      <c r="Z350" s="207">
        <f t="shared" si="104"/>
      </c>
      <c r="AA350" s="207">
        <f t="shared" si="1275"/>
      </c>
      <c r="AB350" s="207">
        <f t="shared" si="1124"/>
      </c>
      <c r="AC350" s="205">
        <f t="shared" si="639"/>
      </c>
      <c r="AD350" s="205">
        <f t="shared" si="561"/>
      </c>
      <c r="AE350" s="205">
        <f t="shared" si="494"/>
      </c>
      <c r="AF350" s="205">
        <f t="shared" si="423"/>
      </c>
      <c r="AG350" s="205">
        <f t="shared" si="139"/>
      </c>
      <c r="AH350" s="205">
        <f t="shared" si="14"/>
      </c>
      <c r="AI350" s="205">
        <f t="shared" si="1159"/>
      </c>
      <c r="AJ350" s="218">
        <f>AVERAGE(AJ345:AJ349)</f>
      </c>
      <c r="AK350" s="218">
        <f>SUM(AK345:AK349)</f>
      </c>
      <c r="AL350" s="218">
        <f>SUM(AL345:AL349)</f>
      </c>
      <c r="AM350" s="218">
        <f>SUM(AM345:AM349)</f>
      </c>
      <c r="AN350" s="218">
        <f>SUM(AN345:AN349)</f>
      </c>
      <c r="AO350" s="218">
        <f>SUM(AO345:AO349)</f>
      </c>
      <c r="AP350" s="218">
        <f>SUM(AP345:AP349)</f>
      </c>
      <c r="AQ350" s="218">
        <f>SUM(AQ345:AQ349)</f>
      </c>
      <c r="AR350" s="218">
        <f>SUM(AR345:AR349)</f>
      </c>
      <c r="AS350" s="218">
        <f>SUM(AS345:AS349)</f>
      </c>
      <c r="AT350" s="218">
        <f>SUM(AT345:AT349)</f>
      </c>
      <c r="AU350" s="218">
        <f>SUM(AU345:AU349)</f>
      </c>
      <c r="AV350" s="209"/>
      <c r="AW350" s="209"/>
      <c r="AX350" s="204">
        <f>SUM(AX345:AX349)</f>
      </c>
    </row>
    <row r="351">
      <c r="A351" s="168"/>
      <c r="B351" s="210" t="s">
        <v>213</v>
      </c>
      <c r="C351" s="170" t="s">
        <v>201</v>
      </c>
      <c r="D351" s="171" t="s">
        <v>220</v>
      </c>
      <c r="E351" s="211" t="s">
        <v>202</v>
      </c>
      <c r="F351" s="178">
        <f t="shared" ref="F351:F354" si="213">G351+H351+I351</f>
      </c>
      <c r="G351" s="213">
        <v>1730.48</v>
      </c>
      <c r="H351" s="178">
        <v>1143.25</v>
      </c>
      <c r="I351" s="219">
        <v>0</v>
      </c>
      <c r="J351" s="180">
        <v>2</v>
      </c>
      <c r="K351" s="197">
        <v>5102.960000000006</v>
      </c>
      <c r="L351" s="189">
        <v>0</v>
      </c>
      <c r="M351" s="197">
        <v>0</v>
      </c>
      <c r="N351" s="180">
        <v>0</v>
      </c>
      <c r="O351" s="181">
        <f t="shared" si="56"/>
      </c>
      <c r="P351" s="196"/>
      <c r="Q351" s="182">
        <f t="shared" si="1208"/>
      </c>
      <c r="R351" s="177">
        <f t="shared" ref="R351:R354" si="863">J351+L351</f>
      </c>
      <c r="S351" s="178">
        <f t="shared" ref="S351:S354" si="1013">K351+M351</f>
      </c>
      <c r="T351" s="183">
        <f t="shared" si="604"/>
      </c>
      <c r="U351" s="183">
        <f t="shared" si="526"/>
      </c>
      <c r="V351" s="183">
        <f t="shared" si="456"/>
      </c>
      <c r="W351" s="184">
        <v>2</v>
      </c>
      <c r="X351" s="183">
        <f t="shared" si="385"/>
      </c>
      <c r="Y351" s="183">
        <f t="shared" si="337"/>
      </c>
      <c r="Z351" s="183">
        <f t="shared" si="104"/>
      </c>
      <c r="AA351" s="183">
        <f t="shared" si="1275"/>
      </c>
      <c r="AB351" s="183">
        <f t="shared" si="1124"/>
      </c>
      <c r="AC351" s="181">
        <f t="shared" si="639"/>
      </c>
      <c r="AD351" s="181">
        <f t="shared" si="561"/>
      </c>
      <c r="AE351" s="181">
        <f t="shared" si="494"/>
      </c>
      <c r="AF351" s="181">
        <f t="shared" si="423"/>
      </c>
      <c r="AG351" s="181">
        <f t="shared" si="139"/>
      </c>
      <c r="AH351" s="181">
        <f t="shared" si="14"/>
      </c>
      <c r="AI351" s="181">
        <f t="shared" si="1159"/>
      </c>
      <c r="AJ351" s="189">
        <v>57</v>
      </c>
      <c r="AK351" s="179">
        <v>18126</v>
      </c>
      <c r="AL351" s="179">
        <v>344</v>
      </c>
      <c r="AM351" s="179">
        <v>374</v>
      </c>
      <c r="AN351" s="189">
        <v>87</v>
      </c>
      <c r="AO351" s="189">
        <v>34</v>
      </c>
      <c r="AP351" s="189">
        <v>100</v>
      </c>
      <c r="AQ351" s="179">
        <v>87</v>
      </c>
      <c r="AR351" s="189">
        <v>3</v>
      </c>
      <c r="AS351" s="179">
        <v>8</v>
      </c>
      <c r="AT351" s="179">
        <v>0</v>
      </c>
      <c r="AU351" s="179">
        <v>12</v>
      </c>
      <c r="AV351" s="190"/>
      <c r="AW351" s="190"/>
      <c r="AX351" s="191">
        <f t="shared" ref="AX351:AX354" si="713">COUNT(AU351)</f>
      </c>
    </row>
    <row r="352">
      <c r="A352" s="168"/>
      <c r="B352" s="210" t="s">
        <v>213</v>
      </c>
      <c r="C352" s="170" t="s">
        <v>201</v>
      </c>
      <c r="D352" s="171" t="s">
        <v>220</v>
      </c>
      <c r="E352" s="211" t="s">
        <v>203</v>
      </c>
      <c r="F352" s="178">
        <f t="shared" si="213"/>
      </c>
      <c r="G352" s="178">
        <v>1623.49</v>
      </c>
      <c r="H352" s="178">
        <v>1052.56</v>
      </c>
      <c r="I352" s="219">
        <v>0</v>
      </c>
      <c r="J352" s="177">
        <v>2</v>
      </c>
      <c r="K352" s="178">
        <v>5096.5199999999895</v>
      </c>
      <c r="L352" s="179">
        <v>0</v>
      </c>
      <c r="M352" s="178">
        <v>0</v>
      </c>
      <c r="N352" s="180">
        <v>0</v>
      </c>
      <c r="O352" s="181">
        <f t="shared" si="56"/>
      </c>
      <c r="P352" s="196"/>
      <c r="Q352" s="182">
        <f t="shared" si="1208"/>
      </c>
      <c r="R352" s="177">
        <f t="shared" si="863"/>
      </c>
      <c r="S352" s="178">
        <f t="shared" si="1013"/>
      </c>
      <c r="T352" s="183">
        <f t="shared" si="604"/>
      </c>
      <c r="U352" s="183">
        <f t="shared" si="526"/>
      </c>
      <c r="V352" s="183">
        <f t="shared" si="456"/>
      </c>
      <c r="W352" s="184">
        <v>2</v>
      </c>
      <c r="X352" s="183">
        <f t="shared" si="385"/>
      </c>
      <c r="Y352" s="183">
        <f t="shared" si="337"/>
      </c>
      <c r="Z352" s="183">
        <f t="shared" si="104"/>
      </c>
      <c r="AA352" s="183">
        <f t="shared" si="1275"/>
      </c>
      <c r="AB352" s="183">
        <f t="shared" si="1124"/>
      </c>
      <c r="AC352" s="181">
        <f t="shared" si="639"/>
      </c>
      <c r="AD352" s="181">
        <f t="shared" si="561"/>
      </c>
      <c r="AE352" s="181">
        <f t="shared" si="494"/>
      </c>
      <c r="AF352" s="181">
        <f t="shared" si="423"/>
      </c>
      <c r="AG352" s="181">
        <f t="shared" si="139"/>
      </c>
      <c r="AH352" s="181">
        <f t="shared" si="14"/>
      </c>
      <c r="AI352" s="181">
        <f t="shared" si="1159"/>
      </c>
      <c r="AJ352" s="189">
        <v>56</v>
      </c>
      <c r="AK352" s="179">
        <v>15797</v>
      </c>
      <c r="AL352" s="179">
        <v>317</v>
      </c>
      <c r="AM352" s="179">
        <v>361</v>
      </c>
      <c r="AN352" s="179">
        <v>64</v>
      </c>
      <c r="AO352" s="189">
        <v>16</v>
      </c>
      <c r="AP352" s="179">
        <v>81</v>
      </c>
      <c r="AQ352" s="179">
        <v>60</v>
      </c>
      <c r="AR352" s="189">
        <v>2</v>
      </c>
      <c r="AS352" s="179">
        <v>4</v>
      </c>
      <c r="AT352" s="179">
        <v>1</v>
      </c>
      <c r="AU352" s="179">
        <v>14</v>
      </c>
      <c r="AV352" s="190"/>
      <c r="AW352" s="190"/>
      <c r="AX352" s="191">
        <f t="shared" si="713"/>
      </c>
    </row>
    <row r="353">
      <c r="A353" s="168"/>
      <c r="B353" s="210" t="s">
        <v>213</v>
      </c>
      <c r="C353" s="170" t="s">
        <v>201</v>
      </c>
      <c r="D353" s="171" t="s">
        <v>220</v>
      </c>
      <c r="E353" s="220" t="s">
        <v>205</v>
      </c>
      <c r="F353" s="178">
        <f t="shared" si="213"/>
      </c>
      <c r="G353" s="178">
        <v>1072.3</v>
      </c>
      <c r="H353" s="178">
        <v>527.58</v>
      </c>
      <c r="I353" s="219">
        <v>0</v>
      </c>
      <c r="J353" s="177">
        <v>2</v>
      </c>
      <c r="K353" s="178">
        <v>3429.8600000000006</v>
      </c>
      <c r="L353" s="179">
        <v>0</v>
      </c>
      <c r="M353" s="178">
        <v>0</v>
      </c>
      <c r="N353" s="180">
        <v>0</v>
      </c>
      <c r="O353" s="181">
        <f t="shared" si="56"/>
      </c>
      <c r="P353" s="196"/>
      <c r="Q353" s="182">
        <f t="shared" si="1208"/>
      </c>
      <c r="R353" s="177">
        <f t="shared" si="863"/>
      </c>
      <c r="S353" s="178">
        <f t="shared" si="1013"/>
      </c>
      <c r="T353" s="183">
        <f t="shared" si="604"/>
      </c>
      <c r="U353" s="183">
        <f t="shared" si="526"/>
      </c>
      <c r="V353" s="183">
        <f t="shared" si="456"/>
      </c>
      <c r="W353" s="184">
        <v>1</v>
      </c>
      <c r="X353" s="183">
        <f t="shared" si="385"/>
      </c>
      <c r="Y353" s="183">
        <f t="shared" si="337"/>
      </c>
      <c r="Z353" s="183">
        <f t="shared" si="104"/>
      </c>
      <c r="AA353" s="183">
        <f t="shared" si="1275"/>
      </c>
      <c r="AB353" s="183">
        <f t="shared" si="1124"/>
      </c>
      <c r="AC353" s="181">
        <f t="shared" si="639"/>
      </c>
      <c r="AD353" s="181">
        <f t="shared" si="561"/>
      </c>
      <c r="AE353" s="181">
        <f t="shared" si="494"/>
      </c>
      <c r="AF353" s="181">
        <f t="shared" si="423"/>
      </c>
      <c r="AG353" s="181">
        <f t="shared" si="139"/>
      </c>
      <c r="AH353" s="181">
        <f t="shared" si="14"/>
      </c>
      <c r="AI353" s="181">
        <f t="shared" si="1159"/>
      </c>
      <c r="AJ353" s="189">
        <v>38</v>
      </c>
      <c r="AK353" s="247">
        <v>13517</v>
      </c>
      <c r="AL353" s="247">
        <v>292</v>
      </c>
      <c r="AM353" s="247">
        <v>315</v>
      </c>
      <c r="AN353" s="248">
        <v>33</v>
      </c>
      <c r="AO353" s="189">
        <v>5</v>
      </c>
      <c r="AP353" s="179">
        <v>9</v>
      </c>
      <c r="AQ353" s="189">
        <v>30</v>
      </c>
      <c r="AR353" s="189">
        <v>2</v>
      </c>
      <c r="AS353" s="179">
        <v>0</v>
      </c>
      <c r="AT353" s="179">
        <v>0</v>
      </c>
      <c r="AU353" s="179">
        <v>5</v>
      </c>
      <c r="AV353" s="190"/>
      <c r="AW353" s="190"/>
      <c r="AX353" s="191">
        <f t="shared" si="713"/>
      </c>
    </row>
    <row r="354">
      <c r="A354" s="168"/>
      <c r="B354" s="210" t="s">
        <v>213</v>
      </c>
      <c r="C354" s="170" t="s">
        <v>201</v>
      </c>
      <c r="D354" s="171" t="s">
        <v>220</v>
      </c>
      <c r="E354" s="220" t="s">
        <v>206</v>
      </c>
      <c r="F354" s="178">
        <f t="shared" si="213"/>
      </c>
      <c r="G354" s="178">
        <v>1272.56</v>
      </c>
      <c r="H354" s="178">
        <v>402.13</v>
      </c>
      <c r="I354" s="219">
        <v>0</v>
      </c>
      <c r="J354" s="177">
        <v>4</v>
      </c>
      <c r="K354" s="178">
        <v>9961.150000000009</v>
      </c>
      <c r="L354" s="179">
        <v>0</v>
      </c>
      <c r="M354" s="178">
        <v>0</v>
      </c>
      <c r="N354" s="180">
        <v>1</v>
      </c>
      <c r="O354" s="181">
        <f t="shared" si="56"/>
      </c>
      <c r="P354" s="196"/>
      <c r="Q354" s="182">
        <f t="shared" si="1208"/>
      </c>
      <c r="R354" s="177">
        <f t="shared" si="863"/>
      </c>
      <c r="S354" s="178">
        <f t="shared" si="1013"/>
      </c>
      <c r="T354" s="183">
        <f t="shared" si="604"/>
      </c>
      <c r="U354" s="183">
        <f t="shared" si="526"/>
      </c>
      <c r="V354" s="183">
        <f t="shared" si="456"/>
      </c>
      <c r="W354" s="184">
        <v>3</v>
      </c>
      <c r="X354" s="183">
        <f t="shared" si="385"/>
      </c>
      <c r="Y354" s="183">
        <f t="shared" si="337"/>
      </c>
      <c r="Z354" s="183">
        <f t="shared" si="104"/>
      </c>
      <c r="AA354" s="183">
        <f t="shared" si="1275"/>
      </c>
      <c r="AB354" s="183">
        <f t="shared" si="1124"/>
      </c>
      <c r="AC354" s="181">
        <f t="shared" si="639"/>
      </c>
      <c r="AD354" s="181">
        <f t="shared" si="561"/>
      </c>
      <c r="AE354" s="181">
        <f t="shared" si="494"/>
      </c>
      <c r="AF354" s="181">
        <f t="shared" si="423"/>
      </c>
      <c r="AG354" s="181">
        <f t="shared" si="139"/>
      </c>
      <c r="AH354" s="181">
        <f t="shared" si="14"/>
      </c>
      <c r="AI354" s="181">
        <f t="shared" si="1159"/>
      </c>
      <c r="AJ354" s="189">
        <v>26</v>
      </c>
      <c r="AK354" s="247">
        <v>12847</v>
      </c>
      <c r="AL354" s="247">
        <v>330</v>
      </c>
      <c r="AM354" s="247">
        <v>354</v>
      </c>
      <c r="AN354" s="248">
        <v>46</v>
      </c>
      <c r="AO354" s="189">
        <v>16</v>
      </c>
      <c r="AP354" s="179">
        <v>38</v>
      </c>
      <c r="AQ354" s="189">
        <v>38</v>
      </c>
      <c r="AR354" s="189">
        <v>4</v>
      </c>
      <c r="AS354" s="179">
        <v>1</v>
      </c>
      <c r="AT354" s="179">
        <v>0</v>
      </c>
      <c r="AU354" s="179">
        <v>4</v>
      </c>
      <c r="AV354" s="190"/>
      <c r="AW354" s="190"/>
      <c r="AX354" s="191">
        <f t="shared" si="713"/>
      </c>
    </row>
    <row r="355">
      <c r="A355" s="168"/>
      <c r="B355" s="202" t="s">
        <v>186</v>
      </c>
      <c r="C355" s="202"/>
      <c r="D355" s="202"/>
      <c r="E355" s="202"/>
      <c r="F355" s="203">
        <f>SUM(F351:F354)</f>
      </c>
      <c r="G355" s="203">
        <f>SUM(G351:G354)</f>
      </c>
      <c r="H355" s="203">
        <f>SUM(H351:H354)</f>
      </c>
      <c r="I355" s="196">
        <f>SUM(I351:I354)</f>
      </c>
      <c r="J355" s="204">
        <f>SUM(J351:J354)</f>
      </c>
      <c r="K355" s="203">
        <f>SUM(K351:K354)</f>
      </c>
      <c r="L355" s="215">
        <f>SUM(L351:L354)</f>
      </c>
      <c r="M355" s="203">
        <f>SUM(M351:M354)</f>
      </c>
      <c r="N355" s="204">
        <f>SUM(N351:N354)</f>
      </c>
      <c r="O355" s="205">
        <f t="shared" si="56"/>
      </c>
      <c r="P355" s="206">
        <f>SUM(P351:P354)</f>
      </c>
      <c r="Q355" s="182">
        <f t="shared" si="1208"/>
      </c>
      <c r="R355" s="204">
        <f>SUM(R351:R354)</f>
      </c>
      <c r="S355" s="203">
        <f>SUM(S351:S354)</f>
      </c>
      <c r="T355" s="207">
        <f t="shared" si="604"/>
      </c>
      <c r="U355" s="207">
        <f t="shared" si="526"/>
      </c>
      <c r="V355" s="207">
        <f t="shared" si="456"/>
      </c>
      <c r="W355" s="208">
        <f>SUM(W351:W354)</f>
      </c>
      <c r="X355" s="207">
        <f t="shared" si="385"/>
      </c>
      <c r="Y355" s="207">
        <f t="shared" si="337"/>
      </c>
      <c r="Z355" s="207">
        <f t="shared" si="104"/>
      </c>
      <c r="AA355" s="207">
        <f t="shared" si="1275"/>
      </c>
      <c r="AB355" s="207">
        <f t="shared" si="1124"/>
      </c>
      <c r="AC355" s="205">
        <f t="shared" si="639"/>
      </c>
      <c r="AD355" s="205">
        <f t="shared" si="561"/>
      </c>
      <c r="AE355" s="205">
        <f t="shared" si="494"/>
      </c>
      <c r="AF355" s="205">
        <f t="shared" si="423"/>
      </c>
      <c r="AG355" s="205">
        <f t="shared" si="139"/>
      </c>
      <c r="AH355" s="205">
        <f t="shared" si="14"/>
      </c>
      <c r="AI355" s="205">
        <f t="shared" si="1159"/>
      </c>
      <c r="AJ355" s="204">
        <f>AVERAGE(AJ351:AJ354)</f>
      </c>
      <c r="AK355" s="204">
        <f>SUM(AK351:AK354)</f>
      </c>
      <c r="AL355" s="204">
        <f>SUM(AL351:AL354)</f>
      </c>
      <c r="AM355" s="204">
        <f>SUM(AM351:AM354)</f>
      </c>
      <c r="AN355" s="204">
        <f>SUM(AN351:AN354)</f>
      </c>
      <c r="AO355" s="218">
        <f>SUM(AO351:AO354)</f>
      </c>
      <c r="AP355" s="204">
        <f>SUM(AP351:AP354)</f>
      </c>
      <c r="AQ355" s="218">
        <f>SUM(AQ351:AQ354)</f>
      </c>
      <c r="AR355" s="218">
        <f>SUM(AR351:AR354)</f>
      </c>
      <c r="AS355" s="204">
        <f>SUM(AS351:AS354)</f>
      </c>
      <c r="AT355" s="204">
        <f>SUM(AT351:AT354)</f>
      </c>
      <c r="AU355" s="204">
        <f>SUM(AU351:AU354)</f>
      </c>
      <c r="AV355" s="209"/>
      <c r="AW355" s="209"/>
      <c r="AX355" s="204">
        <f>SUM(AX351:AX354)</f>
      </c>
    </row>
    <row r="356">
      <c r="A356" s="168"/>
      <c r="B356" s="169" t="s">
        <v>213</v>
      </c>
      <c r="C356" s="169" t="s">
        <v>201</v>
      </c>
      <c r="D356" s="171" t="s">
        <v>198</v>
      </c>
      <c r="E356" s="220" t="s">
        <v>207</v>
      </c>
      <c r="F356" s="178">
        <f t="shared" ref="F356:F359" si="214">G356+H356+I356</f>
      </c>
      <c r="G356" s="213">
        <v>1782.14</v>
      </c>
      <c r="H356" s="178">
        <v>750.8</v>
      </c>
      <c r="I356" s="219">
        <v>0</v>
      </c>
      <c r="J356" s="177">
        <v>2</v>
      </c>
      <c r="K356" s="178">
        <v>6216.220000000001</v>
      </c>
      <c r="L356" s="179">
        <v>0</v>
      </c>
      <c r="M356" s="178">
        <v>0</v>
      </c>
      <c r="N356" s="180">
        <v>0</v>
      </c>
      <c r="O356" s="181">
        <f t="shared" si="56"/>
      </c>
      <c r="P356" s="196"/>
      <c r="Q356" s="182">
        <f t="shared" si="1208"/>
      </c>
      <c r="R356" s="177">
        <f t="shared" ref="R356:R359" si="864">J356+L356</f>
      </c>
      <c r="S356" s="178">
        <f t="shared" ref="S356:S359" si="1014">K356+M356</f>
      </c>
      <c r="T356" s="183">
        <f t="shared" si="604"/>
      </c>
      <c r="U356" s="183">
        <f t="shared" si="526"/>
      </c>
      <c r="V356" s="183">
        <f t="shared" si="456"/>
      </c>
      <c r="W356" s="184">
        <v>2</v>
      </c>
      <c r="X356" s="183">
        <f t="shared" si="385"/>
      </c>
      <c r="Y356" s="183">
        <f t="shared" si="337"/>
      </c>
      <c r="Z356" s="183">
        <f t="shared" si="104"/>
      </c>
      <c r="AA356" s="183">
        <f t="shared" si="1275"/>
      </c>
      <c r="AB356" s="183">
        <f t="shared" si="1124"/>
      </c>
      <c r="AC356" s="181">
        <f t="shared" si="639"/>
      </c>
      <c r="AD356" s="181">
        <f t="shared" si="561"/>
      </c>
      <c r="AE356" s="181">
        <f t="shared" si="494"/>
      </c>
      <c r="AF356" s="181">
        <f t="shared" si="423"/>
      </c>
      <c r="AG356" s="181">
        <f t="shared" si="139"/>
      </c>
      <c r="AH356" s="181">
        <f t="shared" si="14"/>
      </c>
      <c r="AI356" s="181">
        <f t="shared" si="1159"/>
      </c>
      <c r="AJ356" s="180">
        <v>27</v>
      </c>
      <c r="AK356" s="177">
        <v>15747</v>
      </c>
      <c r="AL356" s="177">
        <v>411</v>
      </c>
      <c r="AM356" s="177">
        <v>465</v>
      </c>
      <c r="AN356" s="177">
        <v>42</v>
      </c>
      <c r="AO356" s="189">
        <v>9</v>
      </c>
      <c r="AP356" s="177">
        <v>35</v>
      </c>
      <c r="AQ356" s="179">
        <v>50</v>
      </c>
      <c r="AR356" s="189">
        <v>2</v>
      </c>
      <c r="AS356" s="177">
        <v>5</v>
      </c>
      <c r="AT356" s="177">
        <v>0</v>
      </c>
      <c r="AU356" s="177">
        <v>6</v>
      </c>
      <c r="AV356" s="190"/>
      <c r="AW356" s="190"/>
      <c r="AX356" s="191">
        <f t="shared" ref="AX356:AX359" si="714">COUNT(AU356)</f>
      </c>
    </row>
    <row r="357">
      <c r="A357" s="168"/>
      <c r="B357" s="169" t="s">
        <v>213</v>
      </c>
      <c r="C357" s="169" t="s">
        <v>201</v>
      </c>
      <c r="D357" s="171" t="s">
        <v>198</v>
      </c>
      <c r="E357" s="220" t="s">
        <v>208</v>
      </c>
      <c r="F357" s="178">
        <f t="shared" si="214"/>
      </c>
      <c r="G357" s="213">
        <v>1596.01</v>
      </c>
      <c r="H357" s="178">
        <v>849.8</v>
      </c>
      <c r="I357" s="219">
        <v>0</v>
      </c>
      <c r="J357" s="177">
        <v>2</v>
      </c>
      <c r="K357" s="178">
        <v>5102.959999999992</v>
      </c>
      <c r="L357" s="179">
        <v>0</v>
      </c>
      <c r="M357" s="178">
        <v>0</v>
      </c>
      <c r="N357" s="180">
        <v>0</v>
      </c>
      <c r="O357" s="181">
        <f t="shared" si="56"/>
      </c>
      <c r="P357" s="196"/>
      <c r="Q357" s="182">
        <f t="shared" si="1208"/>
      </c>
      <c r="R357" s="177">
        <f t="shared" si="864"/>
      </c>
      <c r="S357" s="178">
        <f t="shared" si="1014"/>
      </c>
      <c r="T357" s="183">
        <f t="shared" si="604"/>
      </c>
      <c r="U357" s="183">
        <f t="shared" si="526"/>
      </c>
      <c r="V357" s="183">
        <f t="shared" si="456"/>
      </c>
      <c r="W357" s="184">
        <v>0</v>
      </c>
      <c r="X357" s="183">
        <f t="shared" si="385"/>
      </c>
      <c r="Y357" s="183">
        <f t="shared" si="337"/>
      </c>
      <c r="Z357" s="183">
        <f t="shared" si="104"/>
      </c>
      <c r="AA357" s="183">
        <f t="shared" si="1275"/>
      </c>
      <c r="AB357" s="183">
        <f t="shared" si="1124"/>
      </c>
      <c r="AC357" s="181">
        <f t="shared" si="639"/>
      </c>
      <c r="AD357" s="181">
        <f t="shared" si="561"/>
      </c>
      <c r="AE357" s="181">
        <f t="shared" si="494"/>
      </c>
      <c r="AF357" s="181">
        <f t="shared" si="423"/>
      </c>
      <c r="AG357" s="181">
        <f t="shared" si="139"/>
      </c>
      <c r="AH357" s="181">
        <f t="shared" si="14"/>
      </c>
      <c r="AI357" s="181">
        <f t="shared" si="1159"/>
      </c>
      <c r="AJ357" s="180">
        <v>34</v>
      </c>
      <c r="AK357" s="177">
        <v>18406</v>
      </c>
      <c r="AL357" s="177">
        <v>495</v>
      </c>
      <c r="AM357" s="177">
        <v>538</v>
      </c>
      <c r="AN357" s="177">
        <v>67</v>
      </c>
      <c r="AO357" s="189">
        <v>21</v>
      </c>
      <c r="AP357" s="177">
        <v>39</v>
      </c>
      <c r="AQ357" s="179">
        <v>81</v>
      </c>
      <c r="AR357" s="189">
        <v>2</v>
      </c>
      <c r="AS357" s="177">
        <v>1</v>
      </c>
      <c r="AT357" s="177">
        <v>1</v>
      </c>
      <c r="AU357" s="177">
        <v>4</v>
      </c>
      <c r="AV357" s="190"/>
      <c r="AW357" s="190"/>
      <c r="AX357" s="191">
        <f t="shared" si="714"/>
      </c>
    </row>
    <row r="358">
      <c r="A358" s="168"/>
      <c r="B358" s="169" t="s">
        <v>213</v>
      </c>
      <c r="C358" s="169" t="s">
        <v>201</v>
      </c>
      <c r="D358" s="171" t="s">
        <v>198</v>
      </c>
      <c r="E358" s="220" t="s">
        <v>209</v>
      </c>
      <c r="F358" s="195">
        <f t="shared" si="214"/>
      </c>
      <c r="G358" s="178">
        <v>1344.78</v>
      </c>
      <c r="H358" s="197">
        <v>1052.26</v>
      </c>
      <c r="I358" s="219">
        <v>0</v>
      </c>
      <c r="J358" s="177">
        <v>3</v>
      </c>
      <c r="K358" s="178">
        <v>8211.070000000007</v>
      </c>
      <c r="L358" s="179">
        <v>0</v>
      </c>
      <c r="M358" s="178">
        <v>0</v>
      </c>
      <c r="N358" s="180">
        <v>0</v>
      </c>
      <c r="O358" s="181">
        <f t="shared" si="56"/>
      </c>
      <c r="P358" s="196"/>
      <c r="Q358" s="182">
        <f t="shared" si="1208"/>
      </c>
      <c r="R358" s="177">
        <f t="shared" si="864"/>
      </c>
      <c r="S358" s="178">
        <f t="shared" si="1014"/>
      </c>
      <c r="T358" s="183">
        <f t="shared" si="604"/>
      </c>
      <c r="U358" s="183">
        <f t="shared" si="526"/>
      </c>
      <c r="V358" s="183">
        <f t="shared" si="456"/>
      </c>
      <c r="W358" s="184">
        <v>2</v>
      </c>
      <c r="X358" s="183">
        <f t="shared" si="385"/>
      </c>
      <c r="Y358" s="183">
        <f t="shared" si="337"/>
      </c>
      <c r="Z358" s="183">
        <f t="shared" si="104"/>
      </c>
      <c r="AA358" s="183">
        <f t="shared" si="1275"/>
      </c>
      <c r="AB358" s="183">
        <f t="shared" si="1124"/>
      </c>
      <c r="AC358" s="181">
        <f t="shared" si="639"/>
      </c>
      <c r="AD358" s="181">
        <f t="shared" si="561"/>
      </c>
      <c r="AE358" s="181">
        <f t="shared" si="494"/>
      </c>
      <c r="AF358" s="181">
        <f t="shared" si="423"/>
      </c>
      <c r="AG358" s="181">
        <f t="shared" si="139"/>
      </c>
      <c r="AH358" s="181">
        <f t="shared" si="14"/>
      </c>
      <c r="AI358" s="181">
        <f t="shared" si="1159"/>
      </c>
      <c r="AJ358" s="180">
        <v>39</v>
      </c>
      <c r="AK358" s="177">
        <v>21978</v>
      </c>
      <c r="AL358" s="177">
        <v>560</v>
      </c>
      <c r="AM358" s="177">
        <v>605</v>
      </c>
      <c r="AN358" s="177">
        <v>53</v>
      </c>
      <c r="AO358" s="189">
        <v>28</v>
      </c>
      <c r="AP358" s="177">
        <v>106</v>
      </c>
      <c r="AQ358" s="179">
        <v>68</v>
      </c>
      <c r="AR358" s="189">
        <v>3</v>
      </c>
      <c r="AS358" s="180">
        <v>6</v>
      </c>
      <c r="AT358" s="177">
        <v>1</v>
      </c>
      <c r="AU358" s="177">
        <v>8</v>
      </c>
      <c r="AV358" s="190"/>
      <c r="AW358" s="190"/>
      <c r="AX358" s="191">
        <f t="shared" si="714"/>
      </c>
    </row>
    <row r="359">
      <c r="A359" s="168"/>
      <c r="B359" s="169" t="s">
        <v>213</v>
      </c>
      <c r="C359" s="169" t="s">
        <v>201</v>
      </c>
      <c r="D359" s="171" t="s">
        <v>198</v>
      </c>
      <c r="E359" s="221" t="s">
        <v>210</v>
      </c>
      <c r="F359" s="178">
        <f t="shared" si="214"/>
      </c>
      <c r="G359" s="178">
        <v>1624.85</v>
      </c>
      <c r="H359" s="178">
        <v>786.04</v>
      </c>
      <c r="I359" s="219">
        <v>0</v>
      </c>
      <c r="J359" s="177">
        <v>3</v>
      </c>
      <c r="K359" s="178">
        <v>6531.529999999999</v>
      </c>
      <c r="L359" s="189">
        <v>0</v>
      </c>
      <c r="M359" s="197">
        <v>0</v>
      </c>
      <c r="N359" s="180">
        <v>0</v>
      </c>
      <c r="O359" s="181">
        <f t="shared" si="56"/>
      </c>
      <c r="P359" s="196"/>
      <c r="Q359" s="182">
        <f t="shared" si="1208"/>
      </c>
      <c r="R359" s="177">
        <f t="shared" si="864"/>
      </c>
      <c r="S359" s="178">
        <f t="shared" si="1014"/>
      </c>
      <c r="T359" s="183">
        <f t="shared" si="604"/>
      </c>
      <c r="U359" s="183">
        <f t="shared" si="526"/>
      </c>
      <c r="V359" s="183">
        <f t="shared" si="456"/>
      </c>
      <c r="W359" s="184">
        <v>2</v>
      </c>
      <c r="X359" s="183">
        <f t="shared" si="385"/>
      </c>
      <c r="Y359" s="183">
        <f t="shared" si="337"/>
      </c>
      <c r="Z359" s="183">
        <f t="shared" si="104"/>
      </c>
      <c r="AA359" s="183">
        <f t="shared" si="1275"/>
      </c>
      <c r="AB359" s="183">
        <f t="shared" si="1124"/>
      </c>
      <c r="AC359" s="181">
        <f t="shared" si="639"/>
      </c>
      <c r="AD359" s="181">
        <f t="shared" si="561"/>
      </c>
      <c r="AE359" s="181">
        <f t="shared" si="494"/>
      </c>
      <c r="AF359" s="181">
        <f t="shared" si="423"/>
      </c>
      <c r="AG359" s="181">
        <f t="shared" si="139"/>
      </c>
      <c r="AH359" s="181">
        <f t="shared" si="14"/>
      </c>
      <c r="AI359" s="181">
        <f t="shared" si="1159"/>
      </c>
      <c r="AJ359" s="180">
        <v>42</v>
      </c>
      <c r="AK359" s="177">
        <v>18814</v>
      </c>
      <c r="AL359" s="177">
        <v>487</v>
      </c>
      <c r="AM359" s="177">
        <v>564</v>
      </c>
      <c r="AN359" s="177">
        <v>56</v>
      </c>
      <c r="AO359" s="189">
        <v>13</v>
      </c>
      <c r="AP359" s="177">
        <v>36</v>
      </c>
      <c r="AQ359" s="179">
        <v>56</v>
      </c>
      <c r="AR359" s="189">
        <v>3</v>
      </c>
      <c r="AS359" s="177">
        <v>4</v>
      </c>
      <c r="AT359" s="177">
        <v>1</v>
      </c>
      <c r="AU359" s="177">
        <v>4</v>
      </c>
      <c r="AV359" s="190"/>
      <c r="AW359" s="190"/>
      <c r="AX359" s="191">
        <f t="shared" si="714"/>
      </c>
    </row>
    <row r="360">
      <c r="A360" s="168"/>
      <c r="B360" s="202" t="s">
        <v>186</v>
      </c>
      <c r="C360" s="202"/>
      <c r="D360" s="202"/>
      <c r="E360" s="202"/>
      <c r="F360" s="203">
        <f>SUM(F356:F359)</f>
      </c>
      <c r="G360" s="203">
        <f>SUM(G356:G359)</f>
      </c>
      <c r="H360" s="203">
        <f>SUM(H356:H359)</f>
      </c>
      <c r="I360" s="196">
        <f>SUM(I356:I359)</f>
      </c>
      <c r="J360" s="204">
        <f>SUM(J356:J359)</f>
      </c>
      <c r="K360" s="203">
        <f>SUM(K356:K359)</f>
      </c>
      <c r="L360" s="215">
        <f>SUM(L356:L359)</f>
      </c>
      <c r="M360" s="203">
        <f>SUM(M356:M359)</f>
      </c>
      <c r="N360" s="204">
        <f>SUM(N356:N359)</f>
      </c>
      <c r="O360" s="205">
        <f t="shared" si="56"/>
      </c>
      <c r="P360" s="206">
        <f>SUM(P356:P359)</f>
      </c>
      <c r="Q360" s="182">
        <f t="shared" si="1208"/>
      </c>
      <c r="R360" s="204">
        <f>SUM(R356:R359)</f>
      </c>
      <c r="S360" s="203">
        <f>SUM(S356:S359)</f>
      </c>
      <c r="T360" s="207">
        <f t="shared" si="604"/>
      </c>
      <c r="U360" s="207">
        <f t="shared" si="526"/>
      </c>
      <c r="V360" s="207">
        <f t="shared" si="456"/>
      </c>
      <c r="W360" s="208">
        <f>SUM(W356:W359)</f>
      </c>
      <c r="X360" s="207">
        <f t="shared" si="385"/>
      </c>
      <c r="Y360" s="207">
        <f t="shared" si="337"/>
      </c>
      <c r="Z360" s="207">
        <f t="shared" si="104"/>
      </c>
      <c r="AA360" s="207">
        <f t="shared" si="1275"/>
      </c>
      <c r="AB360" s="207">
        <f t="shared" si="1124"/>
      </c>
      <c r="AC360" s="205">
        <f t="shared" si="639"/>
      </c>
      <c r="AD360" s="205">
        <f t="shared" si="561"/>
      </c>
      <c r="AE360" s="205">
        <f t="shared" si="494"/>
      </c>
      <c r="AF360" s="205">
        <f t="shared" si="423"/>
      </c>
      <c r="AG360" s="205">
        <f t="shared" si="139"/>
      </c>
      <c r="AH360" s="205">
        <f t="shared" si="14"/>
      </c>
      <c r="AI360" s="205">
        <f t="shared" si="1159"/>
      </c>
      <c r="AJ360" s="204">
        <f>AVERAGE(AJ356:AJ359)</f>
      </c>
      <c r="AK360" s="204">
        <f>SUM(AK356:AK359)</f>
      </c>
      <c r="AL360" s="204">
        <f>SUM(AL356:AL359)</f>
      </c>
      <c r="AM360" s="204">
        <f>SUM(AM356:AM359)</f>
      </c>
      <c r="AN360" s="204">
        <f>SUM(AN356:AN359)</f>
      </c>
      <c r="AO360" s="218">
        <f>SUM(AO356:AO359)</f>
      </c>
      <c r="AP360" s="204">
        <f>SUM(AP356:AP359)</f>
      </c>
      <c r="AQ360" s="218">
        <f>SUM(AQ356:AQ359)</f>
      </c>
      <c r="AR360" s="218">
        <f>SUM(AR356:AR359)</f>
      </c>
      <c r="AS360" s="204">
        <f>SUM(AS356:AS359)</f>
      </c>
      <c r="AT360" s="204">
        <f>SUM(AT356:AT359)</f>
      </c>
      <c r="AU360" s="204">
        <f>SUM(AU356:AU359)</f>
      </c>
      <c r="AV360" s="209"/>
      <c r="AW360" s="209"/>
      <c r="AX360" s="204">
        <f>SUM(AX356:AX359)</f>
      </c>
    </row>
    <row r="361">
      <c r="A361" s="168"/>
      <c r="B361" s="222" t="s">
        <v>211</v>
      </c>
      <c r="C361" s="222"/>
      <c r="D361" s="222"/>
      <c r="E361" s="222"/>
      <c r="F361" s="223">
        <f>F344+F350+F355+F338+F360+F332</f>
      </c>
      <c r="G361" s="223">
        <f>G344+G350+G355+G338+G360+G332</f>
      </c>
      <c r="H361" s="223">
        <f>H344+H350+H355+H338+H360+H332</f>
      </c>
      <c r="I361" s="223">
        <f>I344+I350+I355+I338+I360+I332</f>
      </c>
      <c r="J361" s="224">
        <f>J344+J350+J355+J338+J360+J332</f>
      </c>
      <c r="K361" s="223">
        <f>K344+K350+K355+K338+K360+K332</f>
      </c>
      <c r="L361" s="224">
        <f>L344+L350+L355+L338+L360+L332</f>
      </c>
      <c r="M361" s="223">
        <f>M344+M350+M355+M338+M360+M332</f>
      </c>
      <c r="N361" s="224">
        <f>N344+N350+N355+N338+N360+N332</f>
      </c>
      <c r="O361" s="225">
        <f t="shared" si="56"/>
      </c>
      <c r="P361" s="226">
        <f>P344+P350+P355+P338+P360+P332</f>
      </c>
      <c r="Q361" s="227">
        <f t="shared" si="1208"/>
      </c>
      <c r="R361" s="224">
        <f>R344+R350+R355+R338+R360+R332</f>
      </c>
      <c r="S361" s="223">
        <f>S344+S350+S355+S338+S360+S332</f>
      </c>
      <c r="T361" s="223">
        <f t="shared" si="604"/>
      </c>
      <c r="U361" s="223">
        <f t="shared" si="526"/>
      </c>
      <c r="V361" s="223">
        <f t="shared" si="456"/>
      </c>
      <c r="W361" s="228">
        <f>W344+W350+W355+W338+W360+W332</f>
      </c>
      <c r="X361" s="223">
        <f t="shared" si="385"/>
      </c>
      <c r="Y361" s="223">
        <f t="shared" si="337"/>
      </c>
      <c r="Z361" s="223">
        <f t="shared" si="104"/>
      </c>
      <c r="AA361" s="223">
        <f t="shared" si="1275"/>
      </c>
      <c r="AB361" s="223">
        <f t="shared" si="1124"/>
      </c>
      <c r="AC361" s="225">
        <f t="shared" si="639"/>
      </c>
      <c r="AD361" s="225">
        <f t="shared" si="561"/>
      </c>
      <c r="AE361" s="225">
        <f t="shared" si="494"/>
      </c>
      <c r="AF361" s="225">
        <f t="shared" si="423"/>
      </c>
      <c r="AG361" s="225">
        <f t="shared" si="139"/>
      </c>
      <c r="AH361" s="225">
        <f t="shared" si="14"/>
      </c>
      <c r="AI361" s="225">
        <f t="shared" si="1159"/>
      </c>
      <c r="AJ361" s="224"/>
      <c r="AK361" s="224">
        <f>AK344+AK350+AK355+AK338+AK360+AK332</f>
      </c>
      <c r="AL361" s="224">
        <f>AL344+AL350+AL355+AL338+AL360+AL332</f>
      </c>
      <c r="AM361" s="224">
        <f>AM344+AM350+AM355+AM338+AM360+AM332</f>
      </c>
      <c r="AN361" s="224">
        <f>AN344+AN350+AN355+AN338+AN360+AN332</f>
      </c>
      <c r="AO361" s="224">
        <f>AO344+AO350+AO355+AO338+AO360+AO332</f>
      </c>
      <c r="AP361" s="224">
        <f>AP344+AP350+AP355+AP338+AP360+AP332</f>
      </c>
      <c r="AQ361" s="224">
        <f>AQ344+AQ350+AQ355+AQ338+AQ360+AQ332</f>
      </c>
      <c r="AR361" s="224">
        <f>AR344+AR350+AR355+AR338+AR360+AR332</f>
      </c>
      <c r="AS361" s="224">
        <f>AS344+AS350+AS355+AS338+AS360+AS332</f>
      </c>
      <c r="AT361" s="224">
        <f>AT344+AT350+AT355+AT338+AT360+AT332</f>
      </c>
      <c r="AU361" s="224">
        <f>AU344+AU350+AU355+AU338+AU360+AU332</f>
      </c>
      <c r="AV361" s="229"/>
      <c r="AW361" s="229"/>
      <c r="AX361" s="224">
        <f>AX344+AX350+AX355+AX338+AX360+AX332</f>
      </c>
    </row>
    <row r="362">
      <c r="A362" s="136"/>
      <c r="B362" s="137" t="s">
        <v>120</v>
      </c>
      <c r="C362" s="137"/>
      <c r="D362" s="137"/>
      <c r="E362" s="137"/>
      <c r="F362" s="138" t="s">
        <v>121</v>
      </c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9" t="s">
        <v>122</v>
      </c>
      <c r="AA362" s="139"/>
      <c r="AB362" s="139"/>
      <c r="AC362" s="139"/>
      <c r="AD362" s="139"/>
      <c r="AE362" s="139"/>
      <c r="AF362" s="139"/>
      <c r="AG362" s="139"/>
      <c r="AH362" s="139"/>
      <c r="AI362" s="139"/>
      <c r="AJ362" s="139"/>
      <c r="AK362" s="139"/>
      <c r="AL362" s="139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40" t="s">
        <v>123</v>
      </c>
      <c r="AW362" s="140"/>
      <c r="AX362" s="141" t="s">
        <v>124</v>
      </c>
    </row>
    <row r="363">
      <c r="A363" s="136"/>
      <c r="B363" s="137"/>
      <c r="C363" s="137"/>
      <c r="D363" s="137"/>
      <c r="E363" s="137"/>
      <c r="F363" s="142" t="s">
        <v>125</v>
      </c>
      <c r="G363" s="142"/>
      <c r="H363" s="142"/>
      <c r="I363" s="142"/>
      <c r="J363" s="143" t="s">
        <v>126</v>
      </c>
      <c r="K363" s="143"/>
      <c r="L363" s="143"/>
      <c r="M363" s="143"/>
      <c r="N363" s="143"/>
      <c r="O363" s="143"/>
      <c r="P363" s="143"/>
      <c r="Q363" s="143"/>
      <c r="R363" s="143"/>
      <c r="S363" s="143"/>
      <c r="T363" s="144" t="s">
        <v>127</v>
      </c>
      <c r="U363" s="144"/>
      <c r="V363" s="144"/>
      <c r="W363" s="144"/>
      <c r="X363" s="144"/>
      <c r="Y363" s="144"/>
      <c r="Z363" s="145" t="s">
        <v>128</v>
      </c>
      <c r="AA363" s="145"/>
      <c r="AB363" s="145"/>
      <c r="AC363" s="145"/>
      <c r="AD363" s="145"/>
      <c r="AE363" s="145"/>
      <c r="AF363" s="145"/>
      <c r="AG363" s="145"/>
      <c r="AH363" s="145"/>
      <c r="AI363" s="145"/>
      <c r="AJ363" s="145"/>
      <c r="AK363" s="146" t="s">
        <v>129</v>
      </c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7"/>
      <c r="AW363" s="148"/>
      <c r="AX363" s="141"/>
    </row>
    <row r="364">
      <c r="A364" s="136"/>
      <c r="B364" s="149" t="s">
        <v>130</v>
      </c>
      <c r="C364" s="150" t="s">
        <v>131</v>
      </c>
      <c r="D364" s="151" t="s">
        <v>132</v>
      </c>
      <c r="E364" s="152" t="s">
        <v>133</v>
      </c>
      <c r="F364" s="153" t="s">
        <v>134</v>
      </c>
      <c r="G364" s="142" t="s">
        <v>135</v>
      </c>
      <c r="H364" s="154" t="s">
        <v>136</v>
      </c>
      <c r="I364" s="155" t="s">
        <v>137</v>
      </c>
      <c r="J364" s="156" t="s">
        <v>138</v>
      </c>
      <c r="K364" s="157" t="s">
        <v>139</v>
      </c>
      <c r="L364" s="158" t="s">
        <v>140</v>
      </c>
      <c r="M364" s="157" t="s">
        <v>141</v>
      </c>
      <c r="N364" s="157" t="s">
        <v>142</v>
      </c>
      <c r="O364" s="157" t="s">
        <v>143</v>
      </c>
      <c r="P364" s="159" t="s">
        <v>144</v>
      </c>
      <c r="Q364" s="157" t="s">
        <v>145</v>
      </c>
      <c r="R364" s="156" t="s">
        <v>146</v>
      </c>
      <c r="S364" s="160" t="s">
        <v>147</v>
      </c>
      <c r="T364" s="144" t="s">
        <v>148</v>
      </c>
      <c r="U364" s="144" t="s">
        <v>149</v>
      </c>
      <c r="V364" s="144" t="s">
        <v>150</v>
      </c>
      <c r="W364" s="161" t="s">
        <v>151</v>
      </c>
      <c r="X364" s="144" t="s">
        <v>152</v>
      </c>
      <c r="Y364" s="162" t="s">
        <v>153</v>
      </c>
      <c r="Z364" s="238" t="s">
        <v>154</v>
      </c>
      <c r="AA364" s="239" t="s">
        <v>155</v>
      </c>
      <c r="AB364" s="240" t="s">
        <v>156</v>
      </c>
      <c r="AC364" s="239" t="s">
        <v>157</v>
      </c>
      <c r="AD364" s="239" t="s">
        <v>158</v>
      </c>
      <c r="AE364" s="166" t="s">
        <v>159</v>
      </c>
      <c r="AF364" s="239" t="s">
        <v>160</v>
      </c>
      <c r="AG364" s="241" t="s">
        <v>161</v>
      </c>
      <c r="AH364" s="241" t="s">
        <v>162</v>
      </c>
      <c r="AI364" s="166" t="s">
        <v>163</v>
      </c>
      <c r="AJ364" s="166" t="s">
        <v>164</v>
      </c>
      <c r="AK364" s="146" t="s">
        <v>165</v>
      </c>
      <c r="AL364" s="167" t="s">
        <v>166</v>
      </c>
      <c r="AM364" s="167" t="s">
        <v>167</v>
      </c>
      <c r="AN364" s="167" t="s">
        <v>168</v>
      </c>
      <c r="AO364" s="167" t="s">
        <v>169</v>
      </c>
      <c r="AP364" s="167" t="s">
        <v>170</v>
      </c>
      <c r="AQ364" s="146" t="s">
        <v>171</v>
      </c>
      <c r="AR364" s="146" t="s">
        <v>172</v>
      </c>
      <c r="AS364" s="146" t="s">
        <v>173</v>
      </c>
      <c r="AT364" s="146" t="s">
        <v>174</v>
      </c>
      <c r="AU364" s="146" t="s">
        <v>175</v>
      </c>
      <c r="AV364" s="147"/>
      <c r="AW364" s="148"/>
      <c r="AX364" s="141" t="s">
        <v>176</v>
      </c>
    </row>
    <row r="365">
      <c r="A365" s="168" t="s">
        <v>228</v>
      </c>
      <c r="B365" s="210" t="s">
        <v>217</v>
      </c>
      <c r="C365" s="170" t="s">
        <v>179</v>
      </c>
      <c r="D365" s="171" t="s">
        <v>198</v>
      </c>
      <c r="E365" s="172" t="s">
        <v>181</v>
      </c>
      <c r="F365" s="173">
        <f>G365+H365+I365</f>
      </c>
      <c r="G365" s="174">
        <v>873.5</v>
      </c>
      <c r="H365" s="230">
        <v>591.61</v>
      </c>
      <c r="I365" s="176">
        <v>0</v>
      </c>
      <c r="J365" s="179">
        <v>4</v>
      </c>
      <c r="K365" s="178">
        <v>9086.220000000001</v>
      </c>
      <c r="L365" s="179">
        <v>0</v>
      </c>
      <c r="M365" s="178">
        <v>0</v>
      </c>
      <c r="N365" s="189">
        <v>0</v>
      </c>
      <c r="O365" s="181">
        <f t="shared" ref="O365:O395" si="57">N365/R365</f>
      </c>
      <c r="P365" s="176"/>
      <c r="Q365" s="182">
        <f t="shared" ref="Q365:Q368" si="1209">P365/R365</f>
      </c>
      <c r="R365" s="177">
        <f>J365+L365</f>
      </c>
      <c r="S365" s="178">
        <f>K365+M365</f>
      </c>
      <c r="T365" s="183">
        <f t="shared" ref="T365:T395" si="605">S365/F365</f>
      </c>
      <c r="U365" s="183">
        <f t="shared" ref="U365:U395" si="527">S365/(F365+(AX365*500)+F365*3%)</f>
      </c>
      <c r="V365" s="183">
        <f t="shared" ref="V365:V395" si="457">S365/R365</f>
      </c>
      <c r="W365" s="189">
        <v>2</v>
      </c>
      <c r="X365" s="183">
        <f t="shared" ref="X365:X395" si="386">F365/W365</f>
      </c>
      <c r="Y365" s="183">
        <f t="shared" ref="Y365:Y395" si="338">F365/R365</f>
      </c>
      <c r="Z365" s="183">
        <f t="shared" ref="Z365:Z395" si="105">F365/AL365</f>
      </c>
      <c r="AA365" s="183">
        <f t="shared" ref="AA365:AA395" si="1276">F365/AK365*1000</f>
      </c>
      <c r="AB365" s="183">
        <f t="shared" ref="AB365:AB395" si="1125">F365/AN365</f>
      </c>
      <c r="AC365" s="181">
        <f t="shared" ref="AC365:AC395" si="640">AL365/AK365</f>
      </c>
      <c r="AD365" s="181">
        <f t="shared" ref="AD365:AD395" si="562">AN365/AM365</f>
      </c>
      <c r="AE365" s="181">
        <f t="shared" ref="AE365:AE395" si="495">AP365/AM365</f>
      </c>
      <c r="AF365" s="181">
        <f t="shared" ref="AF365:AF395" si="424">R365/AP365</f>
      </c>
      <c r="AG365" s="181">
        <f t="shared" ref="AG365:AG395" si="140">AR365/AN365</f>
      </c>
      <c r="AH365" s="181">
        <f t="shared" ref="AH365:AH395" si="15">R365/AR365</f>
      </c>
      <c r="AI365" s="181">
        <f t="shared" ref="AI365:AI395" si="1160">AQ365/AP365</f>
      </c>
      <c r="AJ365" s="189">
        <v>43</v>
      </c>
      <c r="AK365" s="244">
        <v>13819</v>
      </c>
      <c r="AL365" s="245">
        <v>406</v>
      </c>
      <c r="AM365" s="245">
        <v>460</v>
      </c>
      <c r="AN365" s="245">
        <v>49</v>
      </c>
      <c r="AO365" s="232">
        <v>13</v>
      </c>
      <c r="AP365" s="245">
        <v>36</v>
      </c>
      <c r="AQ365" s="188">
        <v>51</v>
      </c>
      <c r="AR365" s="189">
        <v>4</v>
      </c>
      <c r="AS365" s="179">
        <v>1</v>
      </c>
      <c r="AT365" s="179">
        <v>1</v>
      </c>
      <c r="AU365" s="189">
        <v>3</v>
      </c>
      <c r="AV365" s="190"/>
      <c r="AW365" s="190"/>
      <c r="AX365" s="191">
        <f>COUNT(AU365)</f>
      </c>
    </row>
    <row r="366">
      <c r="A366" s="168"/>
      <c r="B366" s="202" t="s">
        <v>186</v>
      </c>
      <c r="C366" s="202"/>
      <c r="D366" s="202"/>
      <c r="E366" s="202"/>
      <c r="F366" s="203">
        <f>F365</f>
      </c>
      <c r="G366" s="203">
        <f>G365</f>
      </c>
      <c r="H366" s="203">
        <f>H365</f>
      </c>
      <c r="I366" s="196">
        <f>SUM(I362:I365)</f>
      </c>
      <c r="J366" s="218">
        <f>J365</f>
      </c>
      <c r="K366" s="203">
        <f>K365</f>
      </c>
      <c r="L366" s="218">
        <f>L365</f>
      </c>
      <c r="M366" s="203">
        <f>M365</f>
      </c>
      <c r="N366" s="218">
        <f>N365</f>
      </c>
      <c r="O366" s="205">
        <f t="shared" si="57"/>
      </c>
      <c r="P366" s="206">
        <f>SUM(P362:P365)</f>
      </c>
      <c r="Q366" s="182">
        <f t="shared" si="1209"/>
      </c>
      <c r="R366" s="204">
        <f>R365</f>
      </c>
      <c r="S366" s="203">
        <f>S365</f>
      </c>
      <c r="T366" s="207">
        <f t="shared" si="605"/>
      </c>
      <c r="U366" s="207">
        <f t="shared" si="527"/>
      </c>
      <c r="V366" s="207">
        <f t="shared" si="457"/>
      </c>
      <c r="W366" s="218">
        <f>W365</f>
      </c>
      <c r="X366" s="207">
        <f t="shared" si="386"/>
      </c>
      <c r="Y366" s="207">
        <f t="shared" si="338"/>
      </c>
      <c r="Z366" s="207">
        <f t="shared" si="105"/>
      </c>
      <c r="AA366" s="207">
        <f t="shared" si="1276"/>
      </c>
      <c r="AB366" s="207">
        <f t="shared" si="1125"/>
      </c>
      <c r="AC366" s="205">
        <f t="shared" si="640"/>
      </c>
      <c r="AD366" s="205">
        <f t="shared" si="562"/>
      </c>
      <c r="AE366" s="205">
        <f t="shared" si="495"/>
      </c>
      <c r="AF366" s="205">
        <f t="shared" si="424"/>
      </c>
      <c r="AG366" s="205">
        <f t="shared" si="140"/>
      </c>
      <c r="AH366" s="205">
        <f t="shared" si="15"/>
      </c>
      <c r="AI366" s="205">
        <f t="shared" si="1160"/>
      </c>
      <c r="AJ366" s="218">
        <f>AJ365</f>
      </c>
      <c r="AK366" s="218">
        <f>AK365</f>
      </c>
      <c r="AL366" s="218">
        <f>AL365</f>
      </c>
      <c r="AM366" s="218">
        <f>AM365</f>
      </c>
      <c r="AN366" s="218">
        <f>AN365</f>
      </c>
      <c r="AO366" s="218">
        <f>AO365</f>
      </c>
      <c r="AP366" s="218">
        <f>AP365</f>
      </c>
      <c r="AQ366" s="218">
        <f>AQ365</f>
      </c>
      <c r="AR366" s="218">
        <f>AR365</f>
      </c>
      <c r="AS366" s="218">
        <f>AS365</f>
      </c>
      <c r="AT366" s="218">
        <f>AT365</f>
      </c>
      <c r="AU366" s="218">
        <f>AU365</f>
      </c>
      <c r="AV366" s="209"/>
      <c r="AW366" s="209"/>
      <c r="AX366" s="204">
        <f>SUM(AX362:AX365)</f>
      </c>
    </row>
    <row r="367">
      <c r="A367" s="168"/>
      <c r="B367" s="210" t="s">
        <v>217</v>
      </c>
      <c r="C367" s="192" t="s">
        <v>179</v>
      </c>
      <c r="D367" s="171" t="s">
        <v>180</v>
      </c>
      <c r="E367" s="193" t="s">
        <v>182</v>
      </c>
      <c r="F367" s="194">
        <f t="shared" ref="F367:F371" si="215">G367+H367+I367</f>
      </c>
      <c r="G367" s="195">
        <v>599.18</v>
      </c>
      <c r="H367" s="195">
        <v>723.7</v>
      </c>
      <c r="I367" s="196">
        <v>0</v>
      </c>
      <c r="J367" s="189">
        <v>1</v>
      </c>
      <c r="K367" s="197">
        <v>1994.8500000000004</v>
      </c>
      <c r="L367" s="189">
        <v>0</v>
      </c>
      <c r="M367" s="197">
        <v>0</v>
      </c>
      <c r="N367" s="189">
        <v>0</v>
      </c>
      <c r="O367" s="181">
        <f t="shared" si="57"/>
      </c>
      <c r="P367" s="176"/>
      <c r="Q367" s="182">
        <f t="shared" si="1209"/>
      </c>
      <c r="R367" s="177">
        <f t="shared" ref="R367:R371" si="865">J367+L367</f>
      </c>
      <c r="S367" s="178">
        <f t="shared" ref="S367:S371" si="1015">K367+M367</f>
      </c>
      <c r="T367" s="183">
        <f t="shared" si="605"/>
      </c>
      <c r="U367" s="183">
        <f t="shared" si="527"/>
      </c>
      <c r="V367" s="183">
        <f t="shared" si="457"/>
      </c>
      <c r="W367" s="189">
        <v>0</v>
      </c>
      <c r="X367" s="183">
        <f t="shared" si="386"/>
      </c>
      <c r="Y367" s="183">
        <f t="shared" si="338"/>
      </c>
      <c r="Z367" s="183">
        <f t="shared" si="105"/>
      </c>
      <c r="AA367" s="183">
        <f t="shared" si="1276"/>
      </c>
      <c r="AB367" s="183">
        <f t="shared" si="1125"/>
      </c>
      <c r="AC367" s="181">
        <f t="shared" si="640"/>
      </c>
      <c r="AD367" s="181">
        <f t="shared" si="562"/>
      </c>
      <c r="AE367" s="181">
        <f t="shared" si="495"/>
      </c>
      <c r="AF367" s="181">
        <f t="shared" si="424"/>
      </c>
      <c r="AG367" s="181">
        <f t="shared" si="140"/>
      </c>
      <c r="AH367" s="181">
        <f t="shared" si="15"/>
      </c>
      <c r="AI367" s="181">
        <f t="shared" si="1160"/>
      </c>
      <c r="AJ367" s="189">
        <v>46</v>
      </c>
      <c r="AK367" s="179">
        <v>11891</v>
      </c>
      <c r="AL367" s="246">
        <v>294</v>
      </c>
      <c r="AM367" s="246">
        <v>366</v>
      </c>
      <c r="AN367" s="246">
        <v>48</v>
      </c>
      <c r="AO367" s="198">
        <v>10</v>
      </c>
      <c r="AP367" s="198">
        <v>36</v>
      </c>
      <c r="AQ367" s="189">
        <v>51</v>
      </c>
      <c r="AR367" s="189">
        <v>1</v>
      </c>
      <c r="AS367" s="179">
        <v>3</v>
      </c>
      <c r="AT367" s="179">
        <v>1</v>
      </c>
      <c r="AU367" s="189">
        <v>6</v>
      </c>
      <c r="AV367" s="190"/>
      <c r="AW367" s="190"/>
      <c r="AX367" s="191">
        <f t="shared" ref="AX367:AX371" si="715">COUNT(AU367)</f>
      </c>
    </row>
    <row r="368">
      <c r="A368" s="168"/>
      <c r="B368" s="200" t="s">
        <v>217</v>
      </c>
      <c r="C368" s="192" t="s">
        <v>179</v>
      </c>
      <c r="D368" s="171" t="s">
        <v>180</v>
      </c>
      <c r="E368" s="201" t="s">
        <v>184</v>
      </c>
      <c r="F368" s="194">
        <f t="shared" si="215"/>
      </c>
      <c r="G368" s="197">
        <v>460.49</v>
      </c>
      <c r="H368" s="178">
        <v>515.16</v>
      </c>
      <c r="I368" s="219">
        <v>0</v>
      </c>
      <c r="J368" s="189">
        <v>0</v>
      </c>
      <c r="K368" s="197">
        <v>0</v>
      </c>
      <c r="L368" s="189">
        <v>0</v>
      </c>
      <c r="M368" s="197">
        <v>0</v>
      </c>
      <c r="N368" s="189">
        <v>0</v>
      </c>
      <c r="O368" s="181">
        <f t="shared" si="57"/>
      </c>
      <c r="P368" s="176"/>
      <c r="Q368" s="182">
        <f t="shared" si="1209"/>
      </c>
      <c r="R368" s="177">
        <f t="shared" si="865"/>
      </c>
      <c r="S368" s="178">
        <f t="shared" si="1015"/>
      </c>
      <c r="T368" s="183">
        <f t="shared" si="605"/>
      </c>
      <c r="U368" s="183">
        <f t="shared" si="527"/>
      </c>
      <c r="V368" s="183">
        <f t="shared" si="457"/>
      </c>
      <c r="W368" s="189">
        <v>0</v>
      </c>
      <c r="X368" s="183">
        <f t="shared" si="386"/>
      </c>
      <c r="Y368" s="183">
        <f t="shared" si="338"/>
      </c>
      <c r="Z368" s="183">
        <f t="shared" si="105"/>
      </c>
      <c r="AA368" s="183">
        <f t="shared" si="1276"/>
      </c>
      <c r="AB368" s="183">
        <f t="shared" si="1125"/>
      </c>
      <c r="AC368" s="181">
        <f t="shared" si="640"/>
      </c>
      <c r="AD368" s="181">
        <f t="shared" si="562"/>
      </c>
      <c r="AE368" s="181">
        <f t="shared" si="495"/>
      </c>
      <c r="AF368" s="181">
        <f t="shared" si="424"/>
      </c>
      <c r="AG368" s="181">
        <f t="shared" si="140"/>
      </c>
      <c r="AH368" s="181">
        <f t="shared" si="15"/>
      </c>
      <c r="AI368" s="181">
        <f t="shared" si="1160"/>
      </c>
      <c r="AJ368" s="189">
        <v>54</v>
      </c>
      <c r="AK368" s="179">
        <v>10834</v>
      </c>
      <c r="AL368" s="179">
        <v>243</v>
      </c>
      <c r="AM368" s="179">
        <v>323</v>
      </c>
      <c r="AN368" s="179">
        <v>38</v>
      </c>
      <c r="AO368" s="189">
        <v>10</v>
      </c>
      <c r="AP368" s="179">
        <v>42</v>
      </c>
      <c r="AQ368" s="189">
        <v>53</v>
      </c>
      <c r="AR368" s="189">
        <v>0</v>
      </c>
      <c r="AS368" s="189">
        <v>1</v>
      </c>
      <c r="AT368" s="189">
        <v>0</v>
      </c>
      <c r="AU368" s="189">
        <v>7</v>
      </c>
      <c r="AV368" s="190"/>
      <c r="AW368" s="190"/>
      <c r="AX368" s="191">
        <f t="shared" si="715"/>
      </c>
    </row>
    <row r="369">
      <c r="A369" s="168"/>
      <c r="B369" s="200" t="s">
        <v>217</v>
      </c>
      <c r="C369" s="192" t="s">
        <v>179</v>
      </c>
      <c r="D369" s="171" t="s">
        <v>180</v>
      </c>
      <c r="E369" s="201" t="s">
        <v>185</v>
      </c>
      <c r="F369" s="194">
        <f t="shared" si="215"/>
      </c>
      <c r="G369" s="197">
        <v>152.28</v>
      </c>
      <c r="H369" s="178">
        <v>354.87</v>
      </c>
      <c r="I369" s="219">
        <v>0</v>
      </c>
      <c r="J369" s="189">
        <v>1</v>
      </c>
      <c r="K369" s="197">
        <v>1994.8500000000004</v>
      </c>
      <c r="L369" s="189">
        <v>0</v>
      </c>
      <c r="M369" s="197">
        <v>0</v>
      </c>
      <c r="N369" s="189">
        <v>0</v>
      </c>
      <c r="O369" s="181">
        <f t="shared" si="57"/>
      </c>
      <c r="P369" s="176"/>
      <c r="Q369" s="182" t="str">
        <v>#DIV/0!</v>
      </c>
      <c r="R369" s="177">
        <f t="shared" si="865"/>
      </c>
      <c r="S369" s="178">
        <f t="shared" si="1015"/>
      </c>
      <c r="T369" s="183">
        <f t="shared" si="605"/>
      </c>
      <c r="U369" s="183">
        <f t="shared" si="527"/>
      </c>
      <c r="V369" s="183">
        <f t="shared" si="457"/>
      </c>
      <c r="W369" s="189">
        <v>1</v>
      </c>
      <c r="X369" s="183">
        <f t="shared" si="386"/>
      </c>
      <c r="Y369" s="183">
        <f t="shared" si="338"/>
      </c>
      <c r="Z369" s="183">
        <f t="shared" si="105"/>
      </c>
      <c r="AA369" s="183">
        <f t="shared" si="1276"/>
      </c>
      <c r="AB369" s="183">
        <f t="shared" si="1125"/>
      </c>
      <c r="AC369" s="181">
        <f t="shared" si="640"/>
      </c>
      <c r="AD369" s="181">
        <f t="shared" si="562"/>
      </c>
      <c r="AE369" s="181">
        <f t="shared" si="495"/>
      </c>
      <c r="AF369" s="181">
        <f t="shared" si="424"/>
      </c>
      <c r="AG369" s="181">
        <f t="shared" si="140"/>
      </c>
      <c r="AH369" s="181">
        <f t="shared" si="15"/>
      </c>
      <c r="AI369" s="181">
        <f t="shared" si="1160"/>
      </c>
      <c r="AJ369" s="189">
        <v>59</v>
      </c>
      <c r="AK369" s="179">
        <v>8568</v>
      </c>
      <c r="AL369" s="179">
        <v>258</v>
      </c>
      <c r="AM369" s="179">
        <v>315</v>
      </c>
      <c r="AN369" s="179">
        <v>33</v>
      </c>
      <c r="AO369" s="189">
        <v>11</v>
      </c>
      <c r="AP369" s="179">
        <v>46</v>
      </c>
      <c r="AQ369" s="189">
        <v>44</v>
      </c>
      <c r="AR369" s="189">
        <v>1</v>
      </c>
      <c r="AS369" s="189">
        <v>5</v>
      </c>
      <c r="AT369" s="189">
        <v>0</v>
      </c>
      <c r="AU369" s="189">
        <v>11</v>
      </c>
      <c r="AV369" s="190"/>
      <c r="AW369" s="190"/>
      <c r="AX369" s="191">
        <f t="shared" si="715"/>
      </c>
    </row>
    <row r="370">
      <c r="A370" s="168"/>
      <c r="B370" s="200" t="s">
        <v>217</v>
      </c>
      <c r="C370" s="192" t="s">
        <v>179</v>
      </c>
      <c r="D370" s="171" t="s">
        <v>180</v>
      </c>
      <c r="E370" s="201" t="s">
        <v>224</v>
      </c>
      <c r="F370" s="194">
        <f t="shared" si="215"/>
      </c>
      <c r="G370" s="197">
        <v>263.05</v>
      </c>
      <c r="H370" s="178">
        <v>323.2</v>
      </c>
      <c r="I370" s="196">
        <v>0</v>
      </c>
      <c r="J370" s="189">
        <v>3</v>
      </c>
      <c r="K370" s="197">
        <v>6685.98</v>
      </c>
      <c r="L370" s="189">
        <v>0</v>
      </c>
      <c r="M370" s="197">
        <v>0</v>
      </c>
      <c r="N370" s="189">
        <v>0</v>
      </c>
      <c r="O370" s="181">
        <f t="shared" si="57"/>
      </c>
      <c r="P370" s="176"/>
      <c r="Q370" s="182" t="str">
        <v>#DIV/0!</v>
      </c>
      <c r="R370" s="177">
        <f t="shared" si="865"/>
      </c>
      <c r="S370" s="178">
        <f t="shared" si="1015"/>
      </c>
      <c r="T370" s="183">
        <f t="shared" si="605"/>
      </c>
      <c r="U370" s="183">
        <f t="shared" si="527"/>
      </c>
      <c r="V370" s="183">
        <f t="shared" si="457"/>
      </c>
      <c r="W370" s="189">
        <v>3</v>
      </c>
      <c r="X370" s="183">
        <f t="shared" si="386"/>
      </c>
      <c r="Y370" s="183">
        <f t="shared" si="338"/>
      </c>
      <c r="Z370" s="183">
        <f t="shared" si="105"/>
      </c>
      <c r="AA370" s="183">
        <f t="shared" si="1276"/>
      </c>
      <c r="AB370" s="183">
        <f t="shared" si="1125"/>
      </c>
      <c r="AC370" s="181">
        <f t="shared" si="640"/>
      </c>
      <c r="AD370" s="181">
        <f t="shared" si="562"/>
      </c>
      <c r="AE370" s="181">
        <f t="shared" si="495"/>
      </c>
      <c r="AF370" s="181">
        <f t="shared" si="424"/>
      </c>
      <c r="AG370" s="181">
        <f t="shared" si="140"/>
      </c>
      <c r="AH370" s="181">
        <f t="shared" si="15"/>
      </c>
      <c r="AI370" s="181">
        <f t="shared" si="1160"/>
      </c>
      <c r="AJ370" s="189">
        <v>66</v>
      </c>
      <c r="AK370" s="179">
        <v>7688</v>
      </c>
      <c r="AL370" s="179">
        <v>261</v>
      </c>
      <c r="AM370" s="179">
        <v>312</v>
      </c>
      <c r="AN370" s="189">
        <v>31</v>
      </c>
      <c r="AO370" s="189">
        <v>12</v>
      </c>
      <c r="AP370" s="179">
        <v>61</v>
      </c>
      <c r="AQ370" s="189">
        <v>34</v>
      </c>
      <c r="AR370" s="189">
        <v>3</v>
      </c>
      <c r="AS370" s="189">
        <v>3</v>
      </c>
      <c r="AT370" s="189">
        <v>2</v>
      </c>
      <c r="AU370" s="189">
        <v>11</v>
      </c>
      <c r="AV370" s="190"/>
      <c r="AW370" s="190"/>
      <c r="AX370" s="191">
        <f t="shared" si="715"/>
      </c>
    </row>
    <row r="371">
      <c r="A371" s="168"/>
      <c r="B371" s="200" t="s">
        <v>217</v>
      </c>
      <c r="C371" s="192" t="s">
        <v>179</v>
      </c>
      <c r="D371" s="171" t="s">
        <v>180</v>
      </c>
      <c r="E371" s="201" t="s">
        <v>225</v>
      </c>
      <c r="F371" s="194">
        <f t="shared" si="215"/>
      </c>
      <c r="G371" s="197">
        <v>180.47</v>
      </c>
      <c r="H371" s="178">
        <v>556.35</v>
      </c>
      <c r="I371" s="196">
        <v>0</v>
      </c>
      <c r="J371" s="189">
        <v>0</v>
      </c>
      <c r="K371" s="197">
        <v>0</v>
      </c>
      <c r="L371" s="189">
        <v>0</v>
      </c>
      <c r="M371" s="197">
        <v>0</v>
      </c>
      <c r="N371" s="189">
        <v>0</v>
      </c>
      <c r="O371" s="181">
        <f t="shared" si="57"/>
      </c>
      <c r="P371" s="176"/>
      <c r="Q371" s="182" t="str">
        <v>#DIV/0!</v>
      </c>
      <c r="R371" s="177">
        <f t="shared" si="865"/>
      </c>
      <c r="S371" s="178">
        <f t="shared" si="1015"/>
      </c>
      <c r="T371" s="183">
        <f t="shared" si="605"/>
      </c>
      <c r="U371" s="183">
        <f t="shared" si="527"/>
      </c>
      <c r="V371" s="183">
        <f t="shared" si="457"/>
      </c>
      <c r="W371" s="189">
        <v>0</v>
      </c>
      <c r="X371" s="183">
        <f t="shared" si="386"/>
      </c>
      <c r="Y371" s="183">
        <f t="shared" si="338"/>
      </c>
      <c r="Z371" s="183">
        <f t="shared" si="105"/>
      </c>
      <c r="AA371" s="183">
        <f t="shared" si="1276"/>
      </c>
      <c r="AB371" s="183">
        <f t="shared" si="1125"/>
      </c>
      <c r="AC371" s="181">
        <f t="shared" si="640"/>
      </c>
      <c r="AD371" s="181">
        <f t="shared" si="562"/>
      </c>
      <c r="AE371" s="181">
        <f t="shared" si="495"/>
      </c>
      <c r="AF371" s="181">
        <f t="shared" si="424"/>
      </c>
      <c r="AG371" s="181">
        <f t="shared" si="140"/>
      </c>
      <c r="AH371" s="181">
        <f t="shared" si="15"/>
      </c>
      <c r="AI371" s="181">
        <f t="shared" si="1160"/>
      </c>
      <c r="AJ371" s="189">
        <v>69</v>
      </c>
      <c r="AK371" s="179">
        <v>11254</v>
      </c>
      <c r="AL371" s="179">
        <v>342</v>
      </c>
      <c r="AM371" s="179">
        <v>412</v>
      </c>
      <c r="AN371" s="189">
        <v>35</v>
      </c>
      <c r="AO371" s="189">
        <v>8</v>
      </c>
      <c r="AP371" s="179">
        <v>17</v>
      </c>
      <c r="AQ371" s="189">
        <v>38</v>
      </c>
      <c r="AR371" s="189">
        <v>0</v>
      </c>
      <c r="AS371" s="189">
        <v>2</v>
      </c>
      <c r="AT371" s="189">
        <v>0</v>
      </c>
      <c r="AU371" s="189">
        <v>15</v>
      </c>
      <c r="AV371" s="190"/>
      <c r="AW371" s="190"/>
      <c r="AX371" s="191">
        <f t="shared" si="715"/>
      </c>
    </row>
    <row r="372">
      <c r="A372" s="168"/>
      <c r="B372" s="202" t="s">
        <v>186</v>
      </c>
      <c r="C372" s="202"/>
      <c r="D372" s="202"/>
      <c r="E372" s="202"/>
      <c r="F372" s="203">
        <f>SUM(F367:F371)</f>
      </c>
      <c r="G372" s="203">
        <f>SUM(G367:G371)</f>
      </c>
      <c r="H372" s="203">
        <f>SUM(H367:H371)</f>
      </c>
      <c r="I372" s="196">
        <f>SUM(I365:I371)</f>
      </c>
      <c r="J372" s="218">
        <f>SUM(J367:J371)</f>
      </c>
      <c r="K372" s="203">
        <f>SUM(K367:K371)</f>
      </c>
      <c r="L372" s="218">
        <f>SUM(L367:L371)</f>
      </c>
      <c r="M372" s="203">
        <f>SUM(M367:M371)</f>
      </c>
      <c r="N372" s="218">
        <f>SUM(N367:N371)</f>
      </c>
      <c r="O372" s="205">
        <f t="shared" si="57"/>
      </c>
      <c r="P372" s="206">
        <f>SUM(P365:P371)</f>
      </c>
      <c r="Q372" s="182">
        <f t="shared" ref="Q372:Q376" si="1210">P372/R372</f>
      </c>
      <c r="R372" s="204">
        <f>SUM(R367:R371)</f>
      </c>
      <c r="S372" s="203">
        <f>SUM(S367:S371)</f>
      </c>
      <c r="T372" s="207">
        <f t="shared" si="605"/>
      </c>
      <c r="U372" s="207">
        <f t="shared" si="527"/>
      </c>
      <c r="V372" s="207">
        <f t="shared" si="457"/>
      </c>
      <c r="W372" s="218">
        <f>SUM(W367:W371)</f>
      </c>
      <c r="X372" s="207">
        <f t="shared" si="386"/>
      </c>
      <c r="Y372" s="207">
        <f t="shared" si="338"/>
      </c>
      <c r="Z372" s="207">
        <f t="shared" si="105"/>
      </c>
      <c r="AA372" s="207">
        <f t="shared" si="1276"/>
      </c>
      <c r="AB372" s="207">
        <f t="shared" si="1125"/>
      </c>
      <c r="AC372" s="205">
        <f t="shared" si="640"/>
      </c>
      <c r="AD372" s="205">
        <f t="shared" si="562"/>
      </c>
      <c r="AE372" s="205">
        <f t="shared" si="495"/>
      </c>
      <c r="AF372" s="205">
        <f t="shared" si="424"/>
      </c>
      <c r="AG372" s="205">
        <f t="shared" si="140"/>
      </c>
      <c r="AH372" s="205">
        <f t="shared" si="15"/>
      </c>
      <c r="AI372" s="205">
        <f t="shared" si="1160"/>
      </c>
      <c r="AJ372" s="218">
        <f>AVERAGE(AJ367:AJ371)</f>
      </c>
      <c r="AK372" s="218">
        <f>SUM(AK367:AK371)</f>
      </c>
      <c r="AL372" s="218">
        <f>SUM(AL367:AL371)</f>
      </c>
      <c r="AM372" s="218">
        <f>SUM(AM367:AM371)</f>
      </c>
      <c r="AN372" s="218">
        <f>SUM(AN367:AN371)</f>
      </c>
      <c r="AO372" s="218">
        <f>SUM(AO367:AO371)</f>
      </c>
      <c r="AP372" s="218">
        <f>SUM(AP367:AP371)</f>
      </c>
      <c r="AQ372" s="218">
        <f>SUM(AQ367:AQ371)</f>
      </c>
      <c r="AR372" s="218">
        <f>SUM(AR367:AR371)</f>
      </c>
      <c r="AS372" s="218">
        <f>SUM(AS367:AS371)</f>
      </c>
      <c r="AT372" s="218">
        <f>SUM(AT367:AT371)</f>
      </c>
      <c r="AU372" s="218">
        <f>SUM(AU367:AU371)</f>
      </c>
      <c r="AV372" s="209"/>
      <c r="AW372" s="209"/>
      <c r="AX372" s="204">
        <f>SUM(AX367:AX371)</f>
      </c>
    </row>
    <row r="373">
      <c r="A373" s="168"/>
      <c r="B373" s="200" t="s">
        <v>217</v>
      </c>
      <c r="C373" s="170" t="s">
        <v>179</v>
      </c>
      <c r="D373" s="170" t="s">
        <v>188</v>
      </c>
      <c r="E373" s="212" t="s">
        <v>189</v>
      </c>
      <c r="F373" s="178">
        <f t="shared" ref="F373:F377" si="216">G373+H373+I373</f>
      </c>
      <c r="G373" s="216">
        <v>480.26</v>
      </c>
      <c r="H373" s="178">
        <v>1211.73</v>
      </c>
      <c r="I373" s="236">
        <v>0</v>
      </c>
      <c r="J373" s="180">
        <v>2</v>
      </c>
      <c r="K373" s="197">
        <v>5810.809999999998</v>
      </c>
      <c r="L373" s="189">
        <v>0</v>
      </c>
      <c r="M373" s="197">
        <v>0</v>
      </c>
      <c r="N373" s="180">
        <v>0</v>
      </c>
      <c r="O373" s="181">
        <f t="shared" si="57"/>
      </c>
      <c r="P373" s="176"/>
      <c r="Q373" s="182">
        <f t="shared" si="1210"/>
      </c>
      <c r="R373" s="177">
        <f t="shared" ref="R373:R377" si="866">J373+L373</f>
      </c>
      <c r="S373" s="178">
        <f t="shared" ref="S373:S377" si="1016">K373+M373</f>
      </c>
      <c r="T373" s="183">
        <f t="shared" si="605"/>
      </c>
      <c r="U373" s="183">
        <f t="shared" si="527"/>
      </c>
      <c r="V373" s="183">
        <f t="shared" si="457"/>
      </c>
      <c r="W373" s="184">
        <v>2</v>
      </c>
      <c r="X373" s="183">
        <f t="shared" si="386"/>
      </c>
      <c r="Y373" s="183">
        <f t="shared" si="338"/>
      </c>
      <c r="Z373" s="183">
        <f t="shared" si="105"/>
      </c>
      <c r="AA373" s="183">
        <f t="shared" si="1276"/>
      </c>
      <c r="AB373" s="183">
        <f t="shared" si="1125"/>
      </c>
      <c r="AC373" s="181">
        <f t="shared" si="640"/>
      </c>
      <c r="AD373" s="181">
        <f t="shared" si="562"/>
      </c>
      <c r="AE373" s="181">
        <f t="shared" si="495"/>
      </c>
      <c r="AF373" s="181">
        <f t="shared" si="424"/>
      </c>
      <c r="AG373" s="181">
        <f t="shared" si="140"/>
      </c>
      <c r="AH373" s="181">
        <f t="shared" si="15"/>
      </c>
      <c r="AI373" s="181">
        <f t="shared" si="1160"/>
      </c>
      <c r="AJ373" s="189">
        <v>38</v>
      </c>
      <c r="AK373" s="179">
        <v>19055</v>
      </c>
      <c r="AL373" s="179">
        <v>570</v>
      </c>
      <c r="AM373" s="179">
        <v>599</v>
      </c>
      <c r="AN373" s="179">
        <v>86</v>
      </c>
      <c r="AO373" s="189">
        <v>17</v>
      </c>
      <c r="AP373" s="189">
        <v>35</v>
      </c>
      <c r="AQ373" s="179">
        <v>76</v>
      </c>
      <c r="AR373" s="189">
        <v>2</v>
      </c>
      <c r="AS373" s="189">
        <v>2</v>
      </c>
      <c r="AT373" s="179">
        <v>4</v>
      </c>
      <c r="AU373" s="179">
        <v>20</v>
      </c>
      <c r="AV373" s="190"/>
      <c r="AW373" s="190"/>
      <c r="AX373" s="191">
        <f t="shared" ref="AX373:AX377" si="716">COUNT(AU373)</f>
      </c>
    </row>
    <row r="374">
      <c r="A374" s="168"/>
      <c r="B374" s="210" t="s">
        <v>187</v>
      </c>
      <c r="C374" s="192" t="s">
        <v>179</v>
      </c>
      <c r="D374" s="170" t="s">
        <v>188</v>
      </c>
      <c r="E374" s="212" t="s">
        <v>190</v>
      </c>
      <c r="F374" s="178">
        <f t="shared" si="216"/>
      </c>
      <c r="G374" s="214">
        <v>954.42</v>
      </c>
      <c r="H374" s="237">
        <v>2562.74</v>
      </c>
      <c r="I374" s="236">
        <v>0</v>
      </c>
      <c r="J374" s="177">
        <v>5</v>
      </c>
      <c r="K374" s="178">
        <v>11640.920000000006</v>
      </c>
      <c r="L374" s="179">
        <v>0</v>
      </c>
      <c r="M374" s="178">
        <v>0</v>
      </c>
      <c r="N374" s="180">
        <v>0</v>
      </c>
      <c r="O374" s="181">
        <f t="shared" si="57"/>
      </c>
      <c r="P374" s="176"/>
      <c r="Q374" s="182">
        <f t="shared" si="1210"/>
      </c>
      <c r="R374" s="177">
        <f t="shared" si="866"/>
      </c>
      <c r="S374" s="178">
        <f t="shared" si="1016"/>
      </c>
      <c r="T374" s="183">
        <f t="shared" si="605"/>
      </c>
      <c r="U374" s="183">
        <f t="shared" si="527"/>
      </c>
      <c r="V374" s="183">
        <f t="shared" si="457"/>
      </c>
      <c r="W374" s="184">
        <v>4</v>
      </c>
      <c r="X374" s="183">
        <f t="shared" si="386"/>
      </c>
      <c r="Y374" s="183">
        <f t="shared" si="338"/>
      </c>
      <c r="Z374" s="183">
        <f t="shared" si="105"/>
      </c>
      <c r="AA374" s="183">
        <f t="shared" si="1276"/>
      </c>
      <c r="AB374" s="183">
        <f t="shared" si="1125"/>
      </c>
      <c r="AC374" s="181">
        <f t="shared" si="640"/>
      </c>
      <c r="AD374" s="181">
        <f t="shared" si="562"/>
      </c>
      <c r="AE374" s="181">
        <f t="shared" si="495"/>
      </c>
      <c r="AF374" s="181">
        <f t="shared" si="424"/>
      </c>
      <c r="AG374" s="181">
        <f t="shared" si="140"/>
      </c>
      <c r="AH374" s="181">
        <f t="shared" si="15"/>
      </c>
      <c r="AI374" s="181">
        <f t="shared" si="1160"/>
      </c>
      <c r="AJ374" s="189">
        <v>48</v>
      </c>
      <c r="AK374" s="189">
        <v>38164</v>
      </c>
      <c r="AL374" s="179">
        <v>882</v>
      </c>
      <c r="AM374" s="179">
        <v>944</v>
      </c>
      <c r="AN374" s="179">
        <v>198</v>
      </c>
      <c r="AO374" s="189">
        <v>24</v>
      </c>
      <c r="AP374" s="189">
        <v>54</v>
      </c>
      <c r="AQ374" s="179">
        <v>159</v>
      </c>
      <c r="AR374" s="189">
        <v>5</v>
      </c>
      <c r="AS374" s="189">
        <v>8</v>
      </c>
      <c r="AT374" s="179">
        <v>1</v>
      </c>
      <c r="AU374" s="179">
        <v>63</v>
      </c>
      <c r="AV374" s="190"/>
      <c r="AW374" s="190"/>
      <c r="AX374" s="191">
        <f t="shared" si="716"/>
      </c>
    </row>
    <row r="375">
      <c r="A375" s="168"/>
      <c r="B375" s="210" t="s">
        <v>187</v>
      </c>
      <c r="C375" s="192" t="s">
        <v>179</v>
      </c>
      <c r="D375" s="170" t="s">
        <v>188</v>
      </c>
      <c r="E375" s="212" t="s">
        <v>191</v>
      </c>
      <c r="F375" s="178">
        <f t="shared" si="216"/>
      </c>
      <c r="G375" s="214">
        <v>1055.88</v>
      </c>
      <c r="H375" s="237">
        <v>2458.37</v>
      </c>
      <c r="I375" s="236">
        <v>0</v>
      </c>
      <c r="J375" s="177">
        <v>4</v>
      </c>
      <c r="K375" s="178">
        <v>11113.489999999998</v>
      </c>
      <c r="L375" s="179">
        <v>1</v>
      </c>
      <c r="M375" s="178">
        <v>3989.7</v>
      </c>
      <c r="N375" s="180">
        <v>1</v>
      </c>
      <c r="O375" s="181">
        <f t="shared" si="57"/>
      </c>
      <c r="P375" s="176"/>
      <c r="Q375" s="182">
        <f t="shared" si="1210"/>
      </c>
      <c r="R375" s="177">
        <f t="shared" si="866"/>
      </c>
      <c r="S375" s="178">
        <f t="shared" si="1016"/>
      </c>
      <c r="T375" s="183">
        <f t="shared" si="605"/>
      </c>
      <c r="U375" s="183">
        <f t="shared" si="527"/>
      </c>
      <c r="V375" s="183">
        <f t="shared" si="457"/>
      </c>
      <c r="W375" s="184">
        <v>5</v>
      </c>
      <c r="X375" s="183">
        <f t="shared" si="386"/>
      </c>
      <c r="Y375" s="183">
        <f t="shared" si="338"/>
      </c>
      <c r="Z375" s="183">
        <f t="shared" si="105"/>
      </c>
      <c r="AA375" s="183">
        <f t="shared" si="1276"/>
      </c>
      <c r="AB375" s="183">
        <f t="shared" si="1125"/>
      </c>
      <c r="AC375" s="181">
        <f t="shared" si="640"/>
      </c>
      <c r="AD375" s="181">
        <f t="shared" si="562"/>
      </c>
      <c r="AE375" s="181">
        <f t="shared" si="495"/>
      </c>
      <c r="AF375" s="181">
        <f t="shared" si="424"/>
      </c>
      <c r="AG375" s="181">
        <f t="shared" si="140"/>
      </c>
      <c r="AH375" s="181">
        <f t="shared" si="15"/>
      </c>
      <c r="AI375" s="181">
        <f t="shared" si="1160"/>
      </c>
      <c r="AJ375" s="189">
        <v>52</v>
      </c>
      <c r="AK375" s="189">
        <v>35357</v>
      </c>
      <c r="AL375" s="179">
        <v>684</v>
      </c>
      <c r="AM375" s="179">
        <v>746</v>
      </c>
      <c r="AN375" s="179">
        <v>184</v>
      </c>
      <c r="AO375" s="189">
        <v>19</v>
      </c>
      <c r="AP375" s="189">
        <v>42</v>
      </c>
      <c r="AQ375" s="179">
        <v>144</v>
      </c>
      <c r="AR375" s="189">
        <v>5</v>
      </c>
      <c r="AS375" s="189">
        <v>10</v>
      </c>
      <c r="AT375" s="179">
        <v>2</v>
      </c>
      <c r="AU375" s="179">
        <v>55</v>
      </c>
      <c r="AV375" s="190"/>
      <c r="AW375" s="190"/>
      <c r="AX375" s="191">
        <f t="shared" si="716"/>
      </c>
    </row>
    <row r="376">
      <c r="A376" s="168"/>
      <c r="B376" s="210" t="s">
        <v>187</v>
      </c>
      <c r="C376" s="192" t="s">
        <v>179</v>
      </c>
      <c r="D376" s="170" t="s">
        <v>188</v>
      </c>
      <c r="E376" s="212" t="s">
        <v>192</v>
      </c>
      <c r="F376" s="178">
        <f t="shared" si="216"/>
      </c>
      <c r="G376" s="213">
        <v>1313.79</v>
      </c>
      <c r="H376" s="178">
        <v>2203.13</v>
      </c>
      <c r="I376" s="236">
        <v>0</v>
      </c>
      <c r="J376" s="180">
        <v>2</v>
      </c>
      <c r="K376" s="197">
        <v>4543.110000000001</v>
      </c>
      <c r="L376" s="189">
        <v>1</v>
      </c>
      <c r="M376" s="197">
        <v>3989.7</v>
      </c>
      <c r="N376" s="180">
        <v>0</v>
      </c>
      <c r="O376" s="181">
        <f t="shared" si="57"/>
      </c>
      <c r="P376" s="176"/>
      <c r="Q376" s="182">
        <f t="shared" si="1210"/>
      </c>
      <c r="R376" s="177">
        <f t="shared" si="866"/>
      </c>
      <c r="S376" s="178">
        <f t="shared" si="1016"/>
      </c>
      <c r="T376" s="183">
        <f t="shared" si="605"/>
      </c>
      <c r="U376" s="183">
        <f t="shared" si="527"/>
      </c>
      <c r="V376" s="183">
        <f t="shared" si="457"/>
      </c>
      <c r="W376" s="184">
        <v>2</v>
      </c>
      <c r="X376" s="183">
        <f t="shared" si="386"/>
      </c>
      <c r="Y376" s="183">
        <f t="shared" si="338"/>
      </c>
      <c r="Z376" s="183">
        <f t="shared" si="105"/>
      </c>
      <c r="AA376" s="183">
        <f t="shared" si="1276"/>
      </c>
      <c r="AB376" s="183">
        <f t="shared" si="1125"/>
      </c>
      <c r="AC376" s="181">
        <f t="shared" si="640"/>
      </c>
      <c r="AD376" s="181">
        <f t="shared" si="562"/>
      </c>
      <c r="AE376" s="181">
        <f t="shared" si="495"/>
      </c>
      <c r="AF376" s="181">
        <f t="shared" si="424"/>
      </c>
      <c r="AG376" s="181">
        <f t="shared" si="140"/>
      </c>
      <c r="AH376" s="181">
        <f t="shared" si="15"/>
      </c>
      <c r="AI376" s="181">
        <f t="shared" si="1160"/>
      </c>
      <c r="AJ376" s="189">
        <v>56</v>
      </c>
      <c r="AK376" s="189">
        <v>27995</v>
      </c>
      <c r="AL376" s="179">
        <v>521</v>
      </c>
      <c r="AM376" s="179">
        <v>538</v>
      </c>
      <c r="AN376" s="179">
        <v>126</v>
      </c>
      <c r="AO376" s="189">
        <v>28</v>
      </c>
      <c r="AP376" s="189">
        <v>63</v>
      </c>
      <c r="AQ376" s="179">
        <v>107</v>
      </c>
      <c r="AR376" s="189">
        <v>3</v>
      </c>
      <c r="AS376" s="189">
        <v>2</v>
      </c>
      <c r="AT376" s="189">
        <v>1</v>
      </c>
      <c r="AU376" s="189">
        <v>35</v>
      </c>
      <c r="AV376" s="190"/>
      <c r="AW376" s="190"/>
      <c r="AX376" s="191">
        <f t="shared" si="716"/>
      </c>
    </row>
    <row r="377">
      <c r="A377" s="168"/>
      <c r="B377" s="210" t="s">
        <v>187</v>
      </c>
      <c r="C377" s="192" t="s">
        <v>179</v>
      </c>
      <c r="D377" s="170" t="s">
        <v>188</v>
      </c>
      <c r="E377" s="201" t="s">
        <v>194</v>
      </c>
      <c r="F377" s="178">
        <f t="shared" si="216"/>
      </c>
      <c r="G377" s="213">
        <v>1540.67</v>
      </c>
      <c r="H377" s="178">
        <v>2279.21</v>
      </c>
      <c r="I377" s="236">
        <v>0</v>
      </c>
      <c r="J377" s="180">
        <v>8</v>
      </c>
      <c r="K377" s="197">
        <v>19993.570000000014</v>
      </c>
      <c r="L377" s="189">
        <v>0</v>
      </c>
      <c r="M377" s="197">
        <v>0</v>
      </c>
      <c r="N377" s="180">
        <v>0</v>
      </c>
      <c r="O377" s="181">
        <f t="shared" si="57"/>
      </c>
      <c r="P377" s="176"/>
      <c r="Q377" s="182" t="str">
        <v>#DIV/0!</v>
      </c>
      <c r="R377" s="177">
        <f t="shared" si="866"/>
      </c>
      <c r="S377" s="178">
        <f t="shared" si="1016"/>
      </c>
      <c r="T377" s="183">
        <f t="shared" si="605"/>
      </c>
      <c r="U377" s="183">
        <f t="shared" si="527"/>
      </c>
      <c r="V377" s="183">
        <f t="shared" si="457"/>
      </c>
      <c r="W377" s="184">
        <v>6</v>
      </c>
      <c r="X377" s="183">
        <f t="shared" si="386"/>
      </c>
      <c r="Y377" s="183">
        <f t="shared" si="338"/>
      </c>
      <c r="Z377" s="183">
        <f t="shared" si="105"/>
      </c>
      <c r="AA377" s="183">
        <f t="shared" si="1276"/>
      </c>
      <c r="AB377" s="183">
        <f t="shared" si="1125"/>
      </c>
      <c r="AC377" s="181">
        <f t="shared" si="640"/>
      </c>
      <c r="AD377" s="181">
        <f t="shared" si="562"/>
      </c>
      <c r="AE377" s="181">
        <f t="shared" si="495"/>
      </c>
      <c r="AF377" s="181">
        <f t="shared" si="424"/>
      </c>
      <c r="AG377" s="181">
        <f t="shared" si="140"/>
      </c>
      <c r="AH377" s="181">
        <f t="shared" si="15"/>
      </c>
      <c r="AI377" s="181">
        <f t="shared" si="1160"/>
      </c>
      <c r="AJ377" s="189">
        <v>61</v>
      </c>
      <c r="AK377" s="189">
        <v>26117</v>
      </c>
      <c r="AL377" s="179">
        <v>439</v>
      </c>
      <c r="AM377" s="179">
        <v>485</v>
      </c>
      <c r="AN377" s="179">
        <v>127</v>
      </c>
      <c r="AO377" s="189">
        <v>23</v>
      </c>
      <c r="AP377" s="179">
        <v>73</v>
      </c>
      <c r="AQ377" s="179">
        <v>112</v>
      </c>
      <c r="AR377" s="189">
        <v>9</v>
      </c>
      <c r="AS377" s="189">
        <v>6</v>
      </c>
      <c r="AT377" s="189">
        <v>0</v>
      </c>
      <c r="AU377" s="189">
        <v>26</v>
      </c>
      <c r="AV377" s="190"/>
      <c r="AW377" s="190"/>
      <c r="AX377" s="191">
        <f t="shared" si="716"/>
      </c>
    </row>
    <row r="378">
      <c r="A378" s="168"/>
      <c r="B378" s="202" t="s">
        <v>186</v>
      </c>
      <c r="C378" s="202"/>
      <c r="D378" s="202"/>
      <c r="E378" s="202"/>
      <c r="F378" s="203">
        <f>SUM(F373:F377)</f>
      </c>
      <c r="G378" s="203">
        <f>SUM(G373:G377)</f>
      </c>
      <c r="H378" s="203">
        <f>SUM(H373:H377)</f>
      </c>
      <c r="I378" s="196">
        <f>SUM(I373:I377)</f>
      </c>
      <c r="J378" s="204">
        <f>SUM(J373:J377)</f>
      </c>
      <c r="K378" s="215">
        <f>SUM(K373:K377)</f>
      </c>
      <c r="L378" s="215">
        <f>SUM(L373:L377)</f>
      </c>
      <c r="M378" s="215">
        <f>SUM(M373:M377)</f>
      </c>
      <c r="N378" s="215">
        <f>SUM(N373:N377)</f>
      </c>
      <c r="O378" s="205">
        <f t="shared" si="57"/>
      </c>
      <c r="P378" s="206">
        <f>SUM(P373:P377)</f>
      </c>
      <c r="Q378" s="182">
        <f t="shared" ref="Q378:Q381" si="1211">P378/R378</f>
      </c>
      <c r="R378" s="204">
        <f>SUM(R373:R377)</f>
      </c>
      <c r="S378" s="203">
        <f>SUM(S373:S377)</f>
      </c>
      <c r="T378" s="207">
        <f t="shared" si="605"/>
      </c>
      <c r="U378" s="207">
        <f t="shared" si="527"/>
      </c>
      <c r="V378" s="207">
        <f t="shared" si="457"/>
      </c>
      <c r="W378" s="208">
        <f>SUM(W373:W377)</f>
      </c>
      <c r="X378" s="207">
        <f t="shared" si="386"/>
      </c>
      <c r="Y378" s="207">
        <f t="shared" si="338"/>
      </c>
      <c r="Z378" s="207">
        <f t="shared" si="105"/>
      </c>
      <c r="AA378" s="207">
        <f t="shared" si="1276"/>
      </c>
      <c r="AB378" s="207">
        <f t="shared" si="1125"/>
      </c>
      <c r="AC378" s="205">
        <f t="shared" si="640"/>
      </c>
      <c r="AD378" s="205">
        <f t="shared" si="562"/>
      </c>
      <c r="AE378" s="205">
        <f t="shared" si="495"/>
      </c>
      <c r="AF378" s="205">
        <f t="shared" si="424"/>
      </c>
      <c r="AG378" s="205">
        <f t="shared" si="140"/>
      </c>
      <c r="AH378" s="205">
        <f t="shared" si="15"/>
      </c>
      <c r="AI378" s="205">
        <f t="shared" si="1160"/>
      </c>
      <c r="AJ378" s="218">
        <f>AVERAGE(AJ373:AJ377)</f>
      </c>
      <c r="AK378" s="218">
        <f>SUM(AK373:AK377)</f>
      </c>
      <c r="AL378" s="218">
        <f>SUM(AL373:AL377)</f>
      </c>
      <c r="AM378" s="218">
        <f>SUM(AM373:AM377)</f>
      </c>
      <c r="AN378" s="218">
        <f>SUM(AN373:AN377)</f>
      </c>
      <c r="AO378" s="218">
        <f>SUM(AO373:AO377)</f>
      </c>
      <c r="AP378" s="218">
        <f>SUM(AP373:AP377)</f>
      </c>
      <c r="AQ378" s="218">
        <f>SUM(AQ373:AQ377)</f>
      </c>
      <c r="AR378" s="218">
        <f>SUM(AR373:AR377)</f>
      </c>
      <c r="AS378" s="218">
        <f>SUM(AS373:AS377)</f>
      </c>
      <c r="AT378" s="218">
        <f>SUM(AT373:AT377)</f>
      </c>
      <c r="AU378" s="218">
        <f>SUM(AU373:AU377)</f>
      </c>
      <c r="AV378" s="209"/>
      <c r="AW378" s="209"/>
      <c r="AX378" s="204">
        <f>SUM(AX373:AX377)</f>
      </c>
    </row>
    <row r="379">
      <c r="A379" s="168"/>
      <c r="B379" s="210" t="s">
        <v>187</v>
      </c>
      <c r="C379" s="170" t="s">
        <v>179</v>
      </c>
      <c r="D379" s="171" t="s">
        <v>204</v>
      </c>
      <c r="E379" s="201" t="s">
        <v>195</v>
      </c>
      <c r="F379" s="178">
        <f t="shared" ref="F379:F383" si="217">G379+H379+I379</f>
      </c>
      <c r="G379" s="216">
        <v>1407.33</v>
      </c>
      <c r="H379" s="178">
        <v>1573.7</v>
      </c>
      <c r="I379" s="236">
        <v>0</v>
      </c>
      <c r="J379" s="180">
        <v>1</v>
      </c>
      <c r="K379" s="178">
        <v>1994.8499999999913</v>
      </c>
      <c r="L379" s="179">
        <v>0</v>
      </c>
      <c r="M379" s="178">
        <v>0</v>
      </c>
      <c r="N379" s="180">
        <v>0</v>
      </c>
      <c r="O379" s="181">
        <f t="shared" si="57"/>
      </c>
      <c r="P379" s="196"/>
      <c r="Q379" s="182">
        <f t="shared" si="1211"/>
      </c>
      <c r="R379" s="177">
        <f t="shared" ref="R379:R383" si="867">J379+L379</f>
      </c>
      <c r="S379" s="178">
        <f t="shared" ref="S379:S383" si="1017">K379+M379</f>
      </c>
      <c r="T379" s="183">
        <f t="shared" si="605"/>
      </c>
      <c r="U379" s="183">
        <f t="shared" si="527"/>
      </c>
      <c r="V379" s="183">
        <f t="shared" si="457"/>
      </c>
      <c r="W379" s="184">
        <v>1</v>
      </c>
      <c r="X379" s="183">
        <f t="shared" si="386"/>
      </c>
      <c r="Y379" s="183">
        <f t="shared" si="338"/>
      </c>
      <c r="Z379" s="183">
        <f t="shared" si="105"/>
      </c>
      <c r="AA379" s="183">
        <f t="shared" si="1276"/>
      </c>
      <c r="AB379" s="183">
        <f t="shared" si="1125"/>
      </c>
      <c r="AC379" s="181">
        <f t="shared" si="640"/>
      </c>
      <c r="AD379" s="181">
        <f t="shared" si="562"/>
      </c>
      <c r="AE379" s="181">
        <f t="shared" si="495"/>
      </c>
      <c r="AF379" s="181">
        <f t="shared" si="424"/>
      </c>
      <c r="AG379" s="181">
        <f t="shared" si="140"/>
      </c>
      <c r="AH379" s="181">
        <f t="shared" si="15"/>
      </c>
      <c r="AI379" s="181">
        <f t="shared" si="1160"/>
      </c>
      <c r="AJ379" s="189">
        <v>63</v>
      </c>
      <c r="AK379" s="179">
        <v>22193</v>
      </c>
      <c r="AL379" s="179">
        <v>349</v>
      </c>
      <c r="AM379" s="179">
        <v>383</v>
      </c>
      <c r="AN379" s="179">
        <v>96</v>
      </c>
      <c r="AO379" s="189">
        <v>17</v>
      </c>
      <c r="AP379" s="189">
        <v>50</v>
      </c>
      <c r="AQ379" s="189">
        <v>78</v>
      </c>
      <c r="AR379" s="189">
        <v>3</v>
      </c>
      <c r="AS379" s="179">
        <v>2</v>
      </c>
      <c r="AT379" s="179">
        <v>3</v>
      </c>
      <c r="AU379" s="179">
        <v>21</v>
      </c>
      <c r="AV379" s="190"/>
      <c r="AW379" s="190"/>
      <c r="AX379" s="191">
        <f t="shared" ref="AX379:AX383" si="717">COUNT(AU379)</f>
      </c>
    </row>
    <row r="380">
      <c r="A380" s="168"/>
      <c r="B380" s="210" t="s">
        <v>187</v>
      </c>
      <c r="C380" s="192" t="s">
        <v>179</v>
      </c>
      <c r="D380" s="170" t="s">
        <v>204</v>
      </c>
      <c r="E380" s="212" t="s">
        <v>196</v>
      </c>
      <c r="F380" s="178">
        <f t="shared" si="217"/>
      </c>
      <c r="G380" s="213">
        <v>1519.59</v>
      </c>
      <c r="H380" s="178">
        <v>1669.87</v>
      </c>
      <c r="I380" s="219">
        <v>0</v>
      </c>
      <c r="J380" s="180">
        <v>4</v>
      </c>
      <c r="K380" s="178">
        <v>9639.62999999999</v>
      </c>
      <c r="L380" s="179">
        <v>0</v>
      </c>
      <c r="M380" s="178">
        <v>0</v>
      </c>
      <c r="N380" s="180">
        <v>0</v>
      </c>
      <c r="O380" s="181">
        <f t="shared" si="57"/>
      </c>
      <c r="P380" s="196"/>
      <c r="Q380" s="182">
        <f t="shared" si="1211"/>
      </c>
      <c r="R380" s="177">
        <f t="shared" si="867"/>
      </c>
      <c r="S380" s="178">
        <f t="shared" si="1017"/>
      </c>
      <c r="T380" s="183">
        <f t="shared" si="605"/>
      </c>
      <c r="U380" s="183">
        <f t="shared" si="527"/>
      </c>
      <c r="V380" s="183">
        <f t="shared" si="457"/>
      </c>
      <c r="W380" s="184">
        <v>4</v>
      </c>
      <c r="X380" s="183">
        <f t="shared" si="386"/>
      </c>
      <c r="Y380" s="183">
        <f t="shared" si="338"/>
      </c>
      <c r="Z380" s="183">
        <f t="shared" si="105"/>
      </c>
      <c r="AA380" s="183">
        <f t="shared" si="1276"/>
      </c>
      <c r="AB380" s="183">
        <f t="shared" si="1125"/>
      </c>
      <c r="AC380" s="181">
        <f t="shared" si="640"/>
      </c>
      <c r="AD380" s="181">
        <f t="shared" si="562"/>
      </c>
      <c r="AE380" s="181">
        <f t="shared" si="495"/>
      </c>
      <c r="AF380" s="181">
        <f t="shared" si="424"/>
      </c>
      <c r="AG380" s="181">
        <f t="shared" si="140"/>
      </c>
      <c r="AH380" s="181">
        <f t="shared" si="15"/>
      </c>
      <c r="AI380" s="181">
        <f t="shared" si="1160"/>
      </c>
      <c r="AJ380" s="189">
        <v>64</v>
      </c>
      <c r="AK380" s="179">
        <v>21944</v>
      </c>
      <c r="AL380" s="179">
        <v>392</v>
      </c>
      <c r="AM380" s="179">
        <v>412</v>
      </c>
      <c r="AN380" s="179">
        <v>99</v>
      </c>
      <c r="AO380" s="189">
        <v>25</v>
      </c>
      <c r="AP380" s="179">
        <v>74</v>
      </c>
      <c r="AQ380" s="179">
        <v>79</v>
      </c>
      <c r="AR380" s="189">
        <v>4</v>
      </c>
      <c r="AS380" s="179">
        <v>1</v>
      </c>
      <c r="AT380" s="179">
        <v>1</v>
      </c>
      <c r="AU380" s="179">
        <v>24</v>
      </c>
      <c r="AV380" s="190"/>
      <c r="AW380" s="190"/>
      <c r="AX380" s="191">
        <f t="shared" si="717"/>
      </c>
    </row>
    <row r="381">
      <c r="A381" s="168"/>
      <c r="B381" s="210" t="s">
        <v>187</v>
      </c>
      <c r="C381" s="192" t="s">
        <v>179</v>
      </c>
      <c r="D381" s="170" t="s">
        <v>204</v>
      </c>
      <c r="E381" s="212" t="s">
        <v>197</v>
      </c>
      <c r="F381" s="178">
        <f t="shared" si="217"/>
      </c>
      <c r="G381" s="213">
        <v>1272.09</v>
      </c>
      <c r="H381" s="197">
        <v>1296.35</v>
      </c>
      <c r="I381" s="219">
        <v>0</v>
      </c>
      <c r="J381" s="180">
        <v>5</v>
      </c>
      <c r="K381" s="178">
        <v>11074.640000000014</v>
      </c>
      <c r="L381" s="179">
        <v>0</v>
      </c>
      <c r="M381" s="178">
        <v>0</v>
      </c>
      <c r="N381" s="180">
        <v>0</v>
      </c>
      <c r="O381" s="181">
        <f t="shared" si="57"/>
      </c>
      <c r="P381" s="196"/>
      <c r="Q381" s="182">
        <f t="shared" si="1211"/>
      </c>
      <c r="R381" s="177">
        <f t="shared" si="867"/>
      </c>
      <c r="S381" s="178">
        <f t="shared" si="1017"/>
      </c>
      <c r="T381" s="183">
        <f t="shared" si="605"/>
      </c>
      <c r="U381" s="183">
        <f t="shared" si="527"/>
      </c>
      <c r="V381" s="183">
        <f t="shared" si="457"/>
      </c>
      <c r="W381" s="184">
        <v>5</v>
      </c>
      <c r="X381" s="183">
        <f t="shared" si="386"/>
      </c>
      <c r="Y381" s="183">
        <f t="shared" si="338"/>
      </c>
      <c r="Z381" s="183">
        <f t="shared" si="105"/>
      </c>
      <c r="AA381" s="183">
        <f t="shared" si="1276"/>
      </c>
      <c r="AB381" s="183">
        <f t="shared" si="1125"/>
      </c>
      <c r="AC381" s="181">
        <f t="shared" si="640"/>
      </c>
      <c r="AD381" s="181">
        <f t="shared" si="562"/>
      </c>
      <c r="AE381" s="181">
        <f t="shared" si="495"/>
      </c>
      <c r="AF381" s="181">
        <f t="shared" si="424"/>
      </c>
      <c r="AG381" s="181">
        <f t="shared" si="140"/>
      </c>
      <c r="AH381" s="181">
        <f t="shared" si="15"/>
      </c>
      <c r="AI381" s="181">
        <f t="shared" si="1160"/>
      </c>
      <c r="AJ381" s="189">
        <v>64</v>
      </c>
      <c r="AK381" s="179">
        <v>20249</v>
      </c>
      <c r="AL381" s="179">
        <v>492</v>
      </c>
      <c r="AM381" s="179">
        <v>518</v>
      </c>
      <c r="AN381" s="179">
        <v>94</v>
      </c>
      <c r="AO381" s="189">
        <v>15</v>
      </c>
      <c r="AP381" s="179">
        <v>65</v>
      </c>
      <c r="AQ381" s="179">
        <v>77</v>
      </c>
      <c r="AR381" s="189">
        <v>5</v>
      </c>
      <c r="AS381" s="189">
        <v>3</v>
      </c>
      <c r="AT381" s="179">
        <v>1</v>
      </c>
      <c r="AU381" s="179">
        <v>15</v>
      </c>
      <c r="AV381" s="190"/>
      <c r="AW381" s="190"/>
      <c r="AX381" s="191">
        <f t="shared" si="717"/>
      </c>
    </row>
    <row r="382">
      <c r="A382" s="168"/>
      <c r="B382" s="210" t="s">
        <v>187</v>
      </c>
      <c r="C382" s="192" t="s">
        <v>179</v>
      </c>
      <c r="D382" s="170" t="s">
        <v>204</v>
      </c>
      <c r="E382" s="212" t="s">
        <v>199</v>
      </c>
      <c r="F382" s="178">
        <f t="shared" si="217"/>
      </c>
      <c r="G382" s="213">
        <v>1240.15</v>
      </c>
      <c r="H382" s="197">
        <v>1477.69</v>
      </c>
      <c r="I382" s="219">
        <v>0</v>
      </c>
      <c r="J382" s="177">
        <v>1</v>
      </c>
      <c r="K382" s="178">
        <v>1435.0100000000093</v>
      </c>
      <c r="L382" s="179">
        <v>0</v>
      </c>
      <c r="M382" s="178">
        <v>0</v>
      </c>
      <c r="N382" s="180">
        <v>0</v>
      </c>
      <c r="O382" s="181">
        <f t="shared" si="57"/>
      </c>
      <c r="P382" s="196"/>
      <c r="Q382" s="182" t="str">
        <v>#DIV/0!</v>
      </c>
      <c r="R382" s="177">
        <f t="shared" si="867"/>
      </c>
      <c r="S382" s="178">
        <f t="shared" si="1017"/>
      </c>
      <c r="T382" s="183">
        <f t="shared" si="605"/>
      </c>
      <c r="U382" s="183">
        <f t="shared" si="527"/>
      </c>
      <c r="V382" s="183">
        <f t="shared" si="457"/>
      </c>
      <c r="W382" s="184">
        <v>1</v>
      </c>
      <c r="X382" s="183">
        <f t="shared" si="386"/>
      </c>
      <c r="Y382" s="183">
        <f t="shared" si="338"/>
      </c>
      <c r="Z382" s="183">
        <f t="shared" si="105"/>
      </c>
      <c r="AA382" s="183">
        <f t="shared" si="1276"/>
      </c>
      <c r="AB382" s="183">
        <f t="shared" si="1125"/>
      </c>
      <c r="AC382" s="181">
        <f t="shared" si="640"/>
      </c>
      <c r="AD382" s="181">
        <f t="shared" si="562"/>
      </c>
      <c r="AE382" s="181">
        <f t="shared" si="495"/>
      </c>
      <c r="AF382" s="181">
        <f t="shared" si="424"/>
      </c>
      <c r="AG382" s="181">
        <f t="shared" si="140"/>
      </c>
      <c r="AH382" s="181">
        <f t="shared" si="15"/>
      </c>
      <c r="AI382" s="181">
        <f t="shared" si="1160"/>
      </c>
      <c r="AJ382" s="189">
        <v>65</v>
      </c>
      <c r="AK382" s="179">
        <v>22991</v>
      </c>
      <c r="AL382" s="179">
        <v>431</v>
      </c>
      <c r="AM382" s="179">
        <v>462</v>
      </c>
      <c r="AN382" s="179">
        <v>90</v>
      </c>
      <c r="AO382" s="189">
        <v>21</v>
      </c>
      <c r="AP382" s="179">
        <v>57</v>
      </c>
      <c r="AQ382" s="179">
        <v>86</v>
      </c>
      <c r="AR382" s="189">
        <v>1</v>
      </c>
      <c r="AS382" s="189">
        <v>6</v>
      </c>
      <c r="AT382" s="179">
        <v>1</v>
      </c>
      <c r="AU382" s="179">
        <v>16</v>
      </c>
      <c r="AV382" s="190"/>
      <c r="AW382" s="190"/>
      <c r="AX382" s="191">
        <f t="shared" si="717"/>
      </c>
    </row>
    <row r="383">
      <c r="A383" s="168"/>
      <c r="B383" s="210" t="s">
        <v>187</v>
      </c>
      <c r="C383" s="192" t="s">
        <v>179</v>
      </c>
      <c r="D383" s="170" t="s">
        <v>204</v>
      </c>
      <c r="E383" s="212" t="s">
        <v>200</v>
      </c>
      <c r="F383" s="178">
        <f t="shared" si="217"/>
      </c>
      <c r="G383" s="216">
        <v>1157.73</v>
      </c>
      <c r="H383" s="178">
        <v>1386.92</v>
      </c>
      <c r="I383" s="219">
        <v>0</v>
      </c>
      <c r="J383" s="180">
        <v>2</v>
      </c>
      <c r="K383" s="178">
        <v>4543.119999999995</v>
      </c>
      <c r="L383" s="179">
        <v>0</v>
      </c>
      <c r="M383" s="178">
        <v>0</v>
      </c>
      <c r="N383" s="180">
        <v>0</v>
      </c>
      <c r="O383" s="181">
        <f t="shared" si="57"/>
      </c>
      <c r="P383" s="196"/>
      <c r="Q383" s="182">
        <f t="shared" ref="Q383:Q395" si="1212">P383/R383</f>
      </c>
      <c r="R383" s="177">
        <f t="shared" si="867"/>
      </c>
      <c r="S383" s="178">
        <f t="shared" si="1017"/>
      </c>
      <c r="T383" s="183">
        <f t="shared" si="605"/>
      </c>
      <c r="U383" s="183">
        <f t="shared" si="527"/>
      </c>
      <c r="V383" s="183">
        <f t="shared" si="457"/>
      </c>
      <c r="W383" s="184">
        <v>2</v>
      </c>
      <c r="X383" s="183">
        <f t="shared" si="386"/>
      </c>
      <c r="Y383" s="183">
        <f t="shared" si="338"/>
      </c>
      <c r="Z383" s="183">
        <f t="shared" si="105"/>
      </c>
      <c r="AA383" s="183">
        <f t="shared" si="1276"/>
      </c>
      <c r="AB383" s="183">
        <f t="shared" si="1125"/>
      </c>
      <c r="AC383" s="181">
        <f t="shared" si="640"/>
      </c>
      <c r="AD383" s="181">
        <f t="shared" si="562"/>
      </c>
      <c r="AE383" s="181">
        <f t="shared" si="495"/>
      </c>
      <c r="AF383" s="181">
        <f t="shared" si="424"/>
      </c>
      <c r="AG383" s="181">
        <f t="shared" si="140"/>
      </c>
      <c r="AH383" s="181">
        <f t="shared" si="15"/>
      </c>
      <c r="AI383" s="181">
        <f t="shared" si="1160"/>
      </c>
      <c r="AJ383" s="189">
        <v>67</v>
      </c>
      <c r="AK383" s="179">
        <v>20924</v>
      </c>
      <c r="AL383" s="179">
        <v>355</v>
      </c>
      <c r="AM383" s="179">
        <v>376</v>
      </c>
      <c r="AN383" s="179">
        <v>95</v>
      </c>
      <c r="AO383" s="189">
        <v>33</v>
      </c>
      <c r="AP383" s="179">
        <v>85</v>
      </c>
      <c r="AQ383" s="179">
        <v>79</v>
      </c>
      <c r="AR383" s="189">
        <v>2</v>
      </c>
      <c r="AS383" s="179">
        <v>2</v>
      </c>
      <c r="AT383" s="179">
        <v>3</v>
      </c>
      <c r="AU383" s="179">
        <v>17</v>
      </c>
      <c r="AV383" s="190"/>
      <c r="AW383" s="190"/>
      <c r="AX383" s="191">
        <f t="shared" si="717"/>
      </c>
    </row>
    <row r="384">
      <c r="A384" s="168"/>
      <c r="B384" s="202" t="s">
        <v>186</v>
      </c>
      <c r="C384" s="202"/>
      <c r="D384" s="202"/>
      <c r="E384" s="202"/>
      <c r="F384" s="203">
        <f>SUM(F379:F383)</f>
      </c>
      <c r="G384" s="217">
        <f>SUM(G379:G383)</f>
      </c>
      <c r="H384" s="203">
        <f>SUM(H379:H383)</f>
      </c>
      <c r="I384" s="196">
        <f>SUM(I379:I383)</f>
      </c>
      <c r="J384" s="204">
        <f>SUM(J379:J383)</f>
      </c>
      <c r="K384" s="203">
        <f>SUM(K379:K383)</f>
      </c>
      <c r="L384" s="215">
        <f>SUM(L379:L383)</f>
      </c>
      <c r="M384" s="203">
        <f>SUM(M379:M383)</f>
      </c>
      <c r="N384" s="204">
        <f>SUM(N379:N383)</f>
      </c>
      <c r="O384" s="205">
        <f t="shared" si="57"/>
      </c>
      <c r="P384" s="206">
        <f>SUM(P379:P383)</f>
      </c>
      <c r="Q384" s="182">
        <f t="shared" si="1212"/>
      </c>
      <c r="R384" s="204">
        <f>SUM(R379:R383)</f>
      </c>
      <c r="S384" s="203">
        <f>SUM(S379:S383)</f>
      </c>
      <c r="T384" s="207">
        <f t="shared" si="605"/>
      </c>
      <c r="U384" s="207">
        <f t="shared" si="527"/>
      </c>
      <c r="V384" s="207">
        <f t="shared" si="457"/>
      </c>
      <c r="W384" s="208">
        <f>SUM(W379:W383)</f>
      </c>
      <c r="X384" s="207">
        <f t="shared" si="386"/>
      </c>
      <c r="Y384" s="207">
        <f t="shared" si="338"/>
      </c>
      <c r="Z384" s="207">
        <f t="shared" si="105"/>
      </c>
      <c r="AA384" s="207">
        <f t="shared" si="1276"/>
      </c>
      <c r="AB384" s="207">
        <f t="shared" si="1125"/>
      </c>
      <c r="AC384" s="205">
        <f t="shared" si="640"/>
      </c>
      <c r="AD384" s="205">
        <f t="shared" si="562"/>
      </c>
      <c r="AE384" s="205">
        <f t="shared" si="495"/>
      </c>
      <c r="AF384" s="205">
        <f t="shared" si="424"/>
      </c>
      <c r="AG384" s="205">
        <f t="shared" si="140"/>
      </c>
      <c r="AH384" s="205">
        <f t="shared" si="15"/>
      </c>
      <c r="AI384" s="205">
        <f t="shared" si="1160"/>
      </c>
      <c r="AJ384" s="218">
        <f>AVERAGE(AJ379:AJ383)</f>
      </c>
      <c r="AK384" s="218">
        <f>SUM(AK379:AK383)</f>
      </c>
      <c r="AL384" s="218">
        <f>SUM(AL379:AL383)</f>
      </c>
      <c r="AM384" s="218">
        <f>SUM(AM379:AM383)</f>
      </c>
      <c r="AN384" s="218">
        <f>SUM(AN379:AN383)</f>
      </c>
      <c r="AO384" s="218">
        <f>SUM(AO379:AO383)</f>
      </c>
      <c r="AP384" s="218">
        <f>SUM(AP379:AP383)</f>
      </c>
      <c r="AQ384" s="218">
        <f>SUM(AQ379:AQ383)</f>
      </c>
      <c r="AR384" s="218">
        <f>SUM(AR379:AR383)</f>
      </c>
      <c r="AS384" s="218">
        <f>SUM(AS379:AS383)</f>
      </c>
      <c r="AT384" s="218">
        <f>SUM(AT379:AT383)</f>
      </c>
      <c r="AU384" s="218">
        <f>SUM(AU379:AU383)</f>
      </c>
      <c r="AV384" s="209"/>
      <c r="AW384" s="209"/>
      <c r="AX384" s="204">
        <f>SUM(AX379:AX383)</f>
      </c>
    </row>
    <row r="385">
      <c r="A385" s="168"/>
      <c r="B385" s="210" t="s">
        <v>213</v>
      </c>
      <c r="C385" s="170" t="s">
        <v>201</v>
      </c>
      <c r="D385" s="171" t="s">
        <v>180</v>
      </c>
      <c r="E385" s="211" t="s">
        <v>202</v>
      </c>
      <c r="F385" s="178">
        <f t="shared" ref="F385:F389" si="218">G385+H385+I385</f>
      </c>
      <c r="G385" s="213">
        <v>1207.91</v>
      </c>
      <c r="H385" s="178">
        <v>1200.57</v>
      </c>
      <c r="I385" s="219">
        <v>0</v>
      </c>
      <c r="J385" s="180">
        <v>3</v>
      </c>
      <c r="K385" s="197">
        <v>7091.369999999995</v>
      </c>
      <c r="L385" s="189">
        <v>0</v>
      </c>
      <c r="M385" s="197">
        <v>0</v>
      </c>
      <c r="N385" s="180">
        <v>0</v>
      </c>
      <c r="O385" s="181">
        <f t="shared" si="57"/>
      </c>
      <c r="P385" s="196"/>
      <c r="Q385" s="182">
        <f t="shared" si="1212"/>
      </c>
      <c r="R385" s="177">
        <f t="shared" ref="R385:R389" si="868">J385+L385</f>
      </c>
      <c r="S385" s="178">
        <f t="shared" ref="S385:S389" si="1018">K385+M385</f>
      </c>
      <c r="T385" s="183">
        <f t="shared" si="605"/>
      </c>
      <c r="U385" s="183">
        <f t="shared" si="527"/>
      </c>
      <c r="V385" s="183">
        <f t="shared" si="457"/>
      </c>
      <c r="W385" s="184">
        <v>3</v>
      </c>
      <c r="X385" s="183">
        <f t="shared" si="386"/>
      </c>
      <c r="Y385" s="183">
        <f t="shared" si="338"/>
      </c>
      <c r="Z385" s="183">
        <f t="shared" si="105"/>
      </c>
      <c r="AA385" s="183">
        <f t="shared" si="1276"/>
      </c>
      <c r="AB385" s="183">
        <f t="shared" si="1125"/>
      </c>
      <c r="AC385" s="181">
        <f t="shared" si="640"/>
      </c>
      <c r="AD385" s="181">
        <f t="shared" si="562"/>
      </c>
      <c r="AE385" s="181">
        <f t="shared" si="495"/>
      </c>
      <c r="AF385" s="181">
        <f t="shared" si="424"/>
      </c>
      <c r="AG385" s="181">
        <f t="shared" si="140"/>
      </c>
      <c r="AH385" s="181">
        <f t="shared" si="15"/>
      </c>
      <c r="AI385" s="181">
        <f t="shared" si="1160"/>
      </c>
      <c r="AJ385" s="189">
        <v>67</v>
      </c>
      <c r="AK385" s="179">
        <v>19877</v>
      </c>
      <c r="AL385" s="179">
        <v>342</v>
      </c>
      <c r="AM385" s="179">
        <v>361</v>
      </c>
      <c r="AN385" s="189">
        <v>77</v>
      </c>
      <c r="AO385" s="189">
        <v>8</v>
      </c>
      <c r="AP385" s="189">
        <v>45</v>
      </c>
      <c r="AQ385" s="179">
        <v>69</v>
      </c>
      <c r="AR385" s="189">
        <v>3</v>
      </c>
      <c r="AS385" s="179">
        <v>11</v>
      </c>
      <c r="AT385" s="179">
        <v>2</v>
      </c>
      <c r="AU385" s="179">
        <v>14</v>
      </c>
      <c r="AV385" s="190"/>
      <c r="AW385" s="190"/>
      <c r="AX385" s="191">
        <f t="shared" ref="AX385:AX389" si="718">COUNT(AU385)</f>
      </c>
    </row>
    <row r="386">
      <c r="A386" s="168"/>
      <c r="B386" s="210" t="s">
        <v>213</v>
      </c>
      <c r="C386" s="170" t="s">
        <v>201</v>
      </c>
      <c r="D386" s="171" t="s">
        <v>180</v>
      </c>
      <c r="E386" s="211" t="s">
        <v>203</v>
      </c>
      <c r="F386" s="178">
        <f t="shared" si="218"/>
      </c>
      <c r="G386" s="178">
        <v>1232.04</v>
      </c>
      <c r="H386" s="178">
        <v>1068.59</v>
      </c>
      <c r="I386" s="219">
        <v>0</v>
      </c>
      <c r="J386" s="177">
        <v>3</v>
      </c>
      <c r="K386" s="178">
        <v>7091.369999999995</v>
      </c>
      <c r="L386" s="179">
        <v>0</v>
      </c>
      <c r="M386" s="178">
        <v>0</v>
      </c>
      <c r="N386" s="180">
        <v>0</v>
      </c>
      <c r="O386" s="181">
        <f t="shared" si="57"/>
      </c>
      <c r="P386" s="196"/>
      <c r="Q386" s="182">
        <f t="shared" si="1212"/>
      </c>
      <c r="R386" s="177">
        <f t="shared" si="868"/>
      </c>
      <c r="S386" s="178">
        <f t="shared" si="1018"/>
      </c>
      <c r="T386" s="183">
        <f t="shared" si="605"/>
      </c>
      <c r="U386" s="183">
        <f t="shared" si="527"/>
      </c>
      <c r="V386" s="183">
        <f t="shared" si="457"/>
      </c>
      <c r="W386" s="184">
        <v>3</v>
      </c>
      <c r="X386" s="183">
        <f t="shared" si="386"/>
      </c>
      <c r="Y386" s="183">
        <f t="shared" si="338"/>
      </c>
      <c r="Z386" s="183">
        <f t="shared" si="105"/>
      </c>
      <c r="AA386" s="183">
        <f t="shared" si="1276"/>
      </c>
      <c r="AB386" s="183">
        <f t="shared" si="1125"/>
      </c>
      <c r="AC386" s="181">
        <f t="shared" si="640"/>
      </c>
      <c r="AD386" s="181">
        <f t="shared" si="562"/>
      </c>
      <c r="AE386" s="181">
        <f t="shared" si="495"/>
      </c>
      <c r="AF386" s="181">
        <f t="shared" si="424"/>
      </c>
      <c r="AG386" s="181">
        <f t="shared" si="140"/>
      </c>
      <c r="AH386" s="181">
        <f t="shared" si="15"/>
      </c>
      <c r="AI386" s="181">
        <f t="shared" si="1160"/>
      </c>
      <c r="AJ386" s="189">
        <v>66</v>
      </c>
      <c r="AK386" s="179">
        <v>18922</v>
      </c>
      <c r="AL386" s="179">
        <v>334</v>
      </c>
      <c r="AM386" s="179">
        <v>368</v>
      </c>
      <c r="AN386" s="179">
        <v>69</v>
      </c>
      <c r="AO386" s="189">
        <v>14</v>
      </c>
      <c r="AP386" s="179">
        <v>45</v>
      </c>
      <c r="AQ386" s="179">
        <v>64</v>
      </c>
      <c r="AR386" s="189">
        <v>4</v>
      </c>
      <c r="AS386" s="179">
        <v>5</v>
      </c>
      <c r="AT386" s="179">
        <v>1</v>
      </c>
      <c r="AU386" s="179">
        <v>7</v>
      </c>
      <c r="AV386" s="190"/>
      <c r="AW386" s="190"/>
      <c r="AX386" s="191">
        <f t="shared" si="718"/>
      </c>
    </row>
    <row r="387">
      <c r="A387" s="168"/>
      <c r="B387" s="210" t="s">
        <v>213</v>
      </c>
      <c r="C387" s="170" t="s">
        <v>201</v>
      </c>
      <c r="D387" s="171" t="s">
        <v>180</v>
      </c>
      <c r="E387" s="220" t="s">
        <v>205</v>
      </c>
      <c r="F387" s="178">
        <f t="shared" si="218"/>
      </c>
      <c r="G387" s="178">
        <v>1241.8</v>
      </c>
      <c r="H387" s="178">
        <v>753.76</v>
      </c>
      <c r="I387" s="219">
        <v>0</v>
      </c>
      <c r="J387" s="177">
        <v>2</v>
      </c>
      <c r="K387" s="178">
        <v>5102.960000000006</v>
      </c>
      <c r="L387" s="179">
        <v>0</v>
      </c>
      <c r="M387" s="178">
        <v>0</v>
      </c>
      <c r="N387" s="180">
        <v>0</v>
      </c>
      <c r="O387" s="181">
        <f t="shared" si="57"/>
      </c>
      <c r="P387" s="196"/>
      <c r="Q387" s="182">
        <f t="shared" si="1212"/>
      </c>
      <c r="R387" s="177">
        <f t="shared" si="868"/>
      </c>
      <c r="S387" s="178">
        <f t="shared" si="1018"/>
      </c>
      <c r="T387" s="183">
        <f t="shared" si="605"/>
      </c>
      <c r="U387" s="183">
        <f t="shared" si="527"/>
      </c>
      <c r="V387" s="183">
        <f t="shared" si="457"/>
      </c>
      <c r="W387" s="184">
        <v>2</v>
      </c>
      <c r="X387" s="183">
        <f t="shared" si="386"/>
      </c>
      <c r="Y387" s="183">
        <f t="shared" si="338"/>
      </c>
      <c r="Z387" s="183">
        <f t="shared" si="105"/>
      </c>
      <c r="AA387" s="183">
        <f t="shared" si="1276"/>
      </c>
      <c r="AB387" s="183">
        <f t="shared" si="1125"/>
      </c>
      <c r="AC387" s="181">
        <f t="shared" si="640"/>
      </c>
      <c r="AD387" s="181">
        <f t="shared" si="562"/>
      </c>
      <c r="AE387" s="181">
        <f t="shared" si="495"/>
      </c>
      <c r="AF387" s="181">
        <f t="shared" si="424"/>
      </c>
      <c r="AG387" s="181">
        <f t="shared" si="140"/>
      </c>
      <c r="AH387" s="181">
        <f t="shared" si="15"/>
      </c>
      <c r="AI387" s="181">
        <f t="shared" si="1160"/>
      </c>
      <c r="AJ387" s="189">
        <v>55</v>
      </c>
      <c r="AK387" s="247">
        <v>14918</v>
      </c>
      <c r="AL387" s="247">
        <v>312</v>
      </c>
      <c r="AM387" s="247">
        <v>330</v>
      </c>
      <c r="AN387" s="248">
        <v>55</v>
      </c>
      <c r="AO387" s="189">
        <v>13</v>
      </c>
      <c r="AP387" s="179">
        <v>44</v>
      </c>
      <c r="AQ387" s="189">
        <v>49</v>
      </c>
      <c r="AR387" s="189">
        <v>2</v>
      </c>
      <c r="AS387" s="179">
        <v>3</v>
      </c>
      <c r="AT387" s="179">
        <v>0</v>
      </c>
      <c r="AU387" s="179">
        <v>10</v>
      </c>
      <c r="AV387" s="190"/>
      <c r="AW387" s="190"/>
      <c r="AX387" s="191">
        <f t="shared" si="718"/>
      </c>
    </row>
    <row customHeight="true" ht="18.452380952380953" r="388">
      <c r="A388" s="168"/>
      <c r="B388" s="210" t="s">
        <v>213</v>
      </c>
      <c r="C388" s="170" t="s">
        <v>201</v>
      </c>
      <c r="D388" s="171" t="s">
        <v>180</v>
      </c>
      <c r="E388" s="220" t="s">
        <v>206</v>
      </c>
      <c r="F388" s="178">
        <f t="shared" si="218"/>
      </c>
      <c r="G388" s="178">
        <v>1557.67</v>
      </c>
      <c r="H388" s="178">
        <v>770.35</v>
      </c>
      <c r="I388" s="219">
        <v>0</v>
      </c>
      <c r="J388" s="177">
        <v>5</v>
      </c>
      <c r="K388" s="178">
        <v>10849.180000000022</v>
      </c>
      <c r="L388" s="179">
        <v>0</v>
      </c>
      <c r="M388" s="178">
        <v>0</v>
      </c>
      <c r="N388" s="180">
        <v>1</v>
      </c>
      <c r="O388" s="181">
        <f t="shared" si="57"/>
      </c>
      <c r="P388" s="196"/>
      <c r="Q388" s="182">
        <f t="shared" si="1212"/>
      </c>
      <c r="R388" s="177">
        <f t="shared" si="868"/>
      </c>
      <c r="S388" s="178">
        <f t="shared" si="1018"/>
      </c>
      <c r="T388" s="183">
        <f t="shared" si="605"/>
      </c>
      <c r="U388" s="183">
        <f t="shared" si="527"/>
      </c>
      <c r="V388" s="183">
        <f t="shared" si="457"/>
      </c>
      <c r="W388" s="184">
        <v>5</v>
      </c>
      <c r="X388" s="183">
        <f t="shared" si="386"/>
      </c>
      <c r="Y388" s="183">
        <f t="shared" si="338"/>
      </c>
      <c r="Z388" s="183">
        <f t="shared" si="105"/>
      </c>
      <c r="AA388" s="183">
        <f t="shared" si="1276"/>
      </c>
      <c r="AB388" s="183">
        <f t="shared" si="1125"/>
      </c>
      <c r="AC388" s="181">
        <f t="shared" si="640"/>
      </c>
      <c r="AD388" s="181">
        <f t="shared" si="562"/>
      </c>
      <c r="AE388" s="181">
        <f t="shared" si="495"/>
      </c>
      <c r="AF388" s="181">
        <f t="shared" si="424"/>
      </c>
      <c r="AG388" s="181">
        <f t="shared" si="140"/>
      </c>
      <c r="AH388" s="181">
        <f t="shared" si="15"/>
      </c>
      <c r="AI388" s="181">
        <f t="shared" si="1160"/>
      </c>
      <c r="AJ388" s="189">
        <v>65</v>
      </c>
      <c r="AK388" s="247">
        <v>14957</v>
      </c>
      <c r="AL388" s="247">
        <v>326</v>
      </c>
      <c r="AM388" s="247">
        <v>350</v>
      </c>
      <c r="AN388" s="248">
        <v>55</v>
      </c>
      <c r="AO388" s="189">
        <v>12</v>
      </c>
      <c r="AP388" s="179">
        <v>59</v>
      </c>
      <c r="AQ388" s="189">
        <v>56</v>
      </c>
      <c r="AR388" s="189">
        <v>5</v>
      </c>
      <c r="AS388" s="179">
        <v>6</v>
      </c>
      <c r="AT388" s="179">
        <v>0</v>
      </c>
      <c r="AU388" s="179">
        <v>12</v>
      </c>
      <c r="AV388" s="190"/>
      <c r="AW388" s="190"/>
      <c r="AX388" s="191">
        <f t="shared" si="718"/>
      </c>
    </row>
    <row r="389">
      <c r="A389" s="168"/>
      <c r="B389" s="210" t="s">
        <v>213</v>
      </c>
      <c r="C389" s="170" t="s">
        <v>201</v>
      </c>
      <c r="D389" s="171" t="s">
        <v>180</v>
      </c>
      <c r="E389" s="220" t="s">
        <v>207</v>
      </c>
      <c r="F389" s="178">
        <f t="shared" si="218"/>
      </c>
      <c r="G389" s="178">
        <v>2745.65</v>
      </c>
      <c r="H389" s="178">
        <v>1110.79</v>
      </c>
      <c r="I389" s="219">
        <v>0</v>
      </c>
      <c r="J389" s="177">
        <v>9</v>
      </c>
      <c r="K389" s="178">
        <v>19613.889999999985</v>
      </c>
      <c r="L389" s="179">
        <v>0</v>
      </c>
      <c r="M389" s="178">
        <v>0</v>
      </c>
      <c r="N389" s="180">
        <v>0</v>
      </c>
      <c r="O389" s="181">
        <f t="shared" si="57"/>
      </c>
      <c r="P389" s="196"/>
      <c r="Q389" s="182">
        <f t="shared" si="1212"/>
      </c>
      <c r="R389" s="177">
        <f t="shared" si="868"/>
      </c>
      <c r="S389" s="178">
        <f t="shared" si="1018"/>
      </c>
      <c r="T389" s="183">
        <f t="shared" si="605"/>
      </c>
      <c r="U389" s="183">
        <f t="shared" si="527"/>
      </c>
      <c r="V389" s="183">
        <f t="shared" si="457"/>
      </c>
      <c r="W389" s="184">
        <v>8</v>
      </c>
      <c r="X389" s="183">
        <f t="shared" si="386"/>
      </c>
      <c r="Y389" s="183">
        <f t="shared" si="338"/>
      </c>
      <c r="Z389" s="183">
        <f t="shared" si="105"/>
      </c>
      <c r="AA389" s="183">
        <f t="shared" si="1276"/>
      </c>
      <c r="AB389" s="183">
        <f t="shared" si="1125"/>
      </c>
      <c r="AC389" s="181">
        <f t="shared" si="640"/>
      </c>
      <c r="AD389" s="181">
        <f t="shared" si="562"/>
      </c>
      <c r="AE389" s="181">
        <f t="shared" si="495"/>
      </c>
      <c r="AF389" s="181">
        <f t="shared" si="424"/>
      </c>
      <c r="AG389" s="181">
        <f t="shared" si="140"/>
      </c>
      <c r="AH389" s="181">
        <f t="shared" si="15"/>
      </c>
      <c r="AI389" s="181">
        <f t="shared" si="1160"/>
      </c>
      <c r="AJ389" s="189">
        <v>65</v>
      </c>
      <c r="AK389" s="247">
        <v>18304</v>
      </c>
      <c r="AL389" s="247">
        <v>402</v>
      </c>
      <c r="AM389" s="247">
        <v>461</v>
      </c>
      <c r="AN389" s="248">
        <v>68</v>
      </c>
      <c r="AO389" s="189">
        <v>23</v>
      </c>
      <c r="AP389" s="179">
        <v>84</v>
      </c>
      <c r="AQ389" s="189">
        <v>74</v>
      </c>
      <c r="AR389" s="189">
        <v>9</v>
      </c>
      <c r="AS389" s="179">
        <v>6</v>
      </c>
      <c r="AT389" s="179">
        <v>1</v>
      </c>
      <c r="AU389" s="179">
        <v>16</v>
      </c>
      <c r="AV389" s="190"/>
      <c r="AW389" s="190"/>
      <c r="AX389" s="191">
        <f t="shared" si="718"/>
      </c>
    </row>
    <row r="390">
      <c r="A390" s="168"/>
      <c r="B390" s="202" t="s">
        <v>186</v>
      </c>
      <c r="C390" s="202"/>
      <c r="D390" s="202"/>
      <c r="E390" s="202"/>
      <c r="F390" s="203">
        <f>SUM(F385:F389)</f>
      </c>
      <c r="G390" s="203">
        <f>SUM(G385:G389)</f>
      </c>
      <c r="H390" s="203">
        <f>SUM(H385:H389)</f>
      </c>
      <c r="I390" s="196">
        <f>SUM(I385:I389)</f>
      </c>
      <c r="J390" s="204">
        <f>SUM(J385:J389)</f>
      </c>
      <c r="K390" s="203">
        <f>SUM(K385:K389)</f>
      </c>
      <c r="L390" s="215">
        <f>SUM(L385:L389)</f>
      </c>
      <c r="M390" s="203">
        <f>SUM(M385:M389)</f>
      </c>
      <c r="N390" s="204">
        <f>SUM(N385:N389)</f>
      </c>
      <c r="O390" s="205">
        <f t="shared" si="57"/>
      </c>
      <c r="P390" s="206">
        <f>SUM(P385:P389)</f>
      </c>
      <c r="Q390" s="182">
        <f t="shared" si="1212"/>
      </c>
      <c r="R390" s="204">
        <f>SUM(R385:R389)</f>
      </c>
      <c r="S390" s="203">
        <f>SUM(S385:S389)</f>
      </c>
      <c r="T390" s="207">
        <f t="shared" si="605"/>
      </c>
      <c r="U390" s="207">
        <f t="shared" si="527"/>
      </c>
      <c r="V390" s="207">
        <f t="shared" si="457"/>
      </c>
      <c r="W390" s="208">
        <f>SUM(W385:W389)</f>
      </c>
      <c r="X390" s="207">
        <f t="shared" si="386"/>
      </c>
      <c r="Y390" s="207">
        <f t="shared" si="338"/>
      </c>
      <c r="Z390" s="207">
        <f t="shared" si="105"/>
      </c>
      <c r="AA390" s="207">
        <f t="shared" si="1276"/>
      </c>
      <c r="AB390" s="207">
        <f t="shared" si="1125"/>
      </c>
      <c r="AC390" s="205">
        <f t="shared" si="640"/>
      </c>
      <c r="AD390" s="205">
        <f t="shared" si="562"/>
      </c>
      <c r="AE390" s="205">
        <f t="shared" si="495"/>
      </c>
      <c r="AF390" s="205">
        <f t="shared" si="424"/>
      </c>
      <c r="AG390" s="205">
        <f t="shared" si="140"/>
      </c>
      <c r="AH390" s="205">
        <f t="shared" si="15"/>
      </c>
      <c r="AI390" s="205">
        <f t="shared" si="1160"/>
      </c>
      <c r="AJ390" s="204">
        <f>AVERAGE(AJ385:AJ389)</f>
      </c>
      <c r="AK390" s="204">
        <f>SUM(AK385:AK389)</f>
      </c>
      <c r="AL390" s="204">
        <f>SUM(AL385:AL389)</f>
      </c>
      <c r="AM390" s="204">
        <f>SUM(AM385:AM389)</f>
      </c>
      <c r="AN390" s="204">
        <f>SUM(AN385:AN389)</f>
      </c>
      <c r="AO390" s="218">
        <f>SUM(AO385:AO389)</f>
      </c>
      <c r="AP390" s="204">
        <f>SUM(AP385:AP389)</f>
      </c>
      <c r="AQ390" s="218">
        <f>SUM(AQ385:AQ389)</f>
      </c>
      <c r="AR390" s="218">
        <f>SUM(AR385:AR389)</f>
      </c>
      <c r="AS390" s="204">
        <f>SUM(AS385:AS389)</f>
      </c>
      <c r="AT390" s="204">
        <f>SUM(AT385:AT389)</f>
      </c>
      <c r="AU390" s="204">
        <f>SUM(AU385:AU389)</f>
      </c>
      <c r="AV390" s="209"/>
      <c r="AW390" s="209"/>
      <c r="AX390" s="204">
        <f>SUM(AX385:AX389)</f>
      </c>
    </row>
    <row r="391">
      <c r="A391" s="168"/>
      <c r="B391" s="169" t="s">
        <v>213</v>
      </c>
      <c r="C391" s="169" t="s">
        <v>201</v>
      </c>
      <c r="D391" s="171" t="s">
        <v>198</v>
      </c>
      <c r="E391" s="220" t="s">
        <v>208</v>
      </c>
      <c r="F391" s="178">
        <f t="shared" ref="F391:F393" si="219">G391+H391+I391</f>
      </c>
      <c r="G391" s="213">
        <v>2566.8199999999997</v>
      </c>
      <c r="H391" s="178">
        <v>1099.82</v>
      </c>
      <c r="I391" s="219">
        <v>0</v>
      </c>
      <c r="J391" s="177">
        <v>7</v>
      </c>
      <c r="K391" s="178">
        <v>15624.190000000002</v>
      </c>
      <c r="L391" s="179">
        <v>0</v>
      </c>
      <c r="M391" s="178">
        <v>0</v>
      </c>
      <c r="N391" s="180">
        <v>0</v>
      </c>
      <c r="O391" s="181">
        <f t="shared" si="57"/>
      </c>
      <c r="P391" s="196"/>
      <c r="Q391" s="182">
        <f t="shared" si="1212"/>
      </c>
      <c r="R391" s="177">
        <f t="shared" ref="R391:R393" si="869">J391+L391</f>
      </c>
      <c r="S391" s="178">
        <f t="shared" ref="S391:S393" si="1019">K391+M391</f>
      </c>
      <c r="T391" s="183">
        <f t="shared" si="605"/>
      </c>
      <c r="U391" s="183">
        <f t="shared" si="527"/>
      </c>
      <c r="V391" s="183">
        <f t="shared" si="457"/>
      </c>
      <c r="W391" s="184">
        <v>6</v>
      </c>
      <c r="X391" s="183">
        <f t="shared" si="386"/>
      </c>
      <c r="Y391" s="183">
        <f t="shared" si="338"/>
      </c>
      <c r="Z391" s="183">
        <f t="shared" si="105"/>
      </c>
      <c r="AA391" s="183">
        <f t="shared" si="1276"/>
      </c>
      <c r="AB391" s="183">
        <f t="shared" si="1125"/>
      </c>
      <c r="AC391" s="181">
        <f t="shared" si="640"/>
      </c>
      <c r="AD391" s="181">
        <f t="shared" si="562"/>
      </c>
      <c r="AE391" s="181">
        <f t="shared" si="495"/>
      </c>
      <c r="AF391" s="181">
        <f t="shared" si="424"/>
      </c>
      <c r="AG391" s="181">
        <f t="shared" si="140"/>
      </c>
      <c r="AH391" s="181">
        <f t="shared" si="15"/>
      </c>
      <c r="AI391" s="181">
        <f t="shared" si="1160"/>
      </c>
      <c r="AJ391" s="180">
        <v>64</v>
      </c>
      <c r="AK391" s="177">
        <v>27335</v>
      </c>
      <c r="AL391" s="177">
        <v>598</v>
      </c>
      <c r="AM391" s="177">
        <v>658</v>
      </c>
      <c r="AN391" s="177">
        <v>103</v>
      </c>
      <c r="AO391" s="189">
        <v>29</v>
      </c>
      <c r="AP391" s="177">
        <v>66</v>
      </c>
      <c r="AQ391" s="179">
        <v>84</v>
      </c>
      <c r="AR391" s="189">
        <v>8</v>
      </c>
      <c r="AS391" s="177">
        <v>5</v>
      </c>
      <c r="AT391" s="177">
        <v>2</v>
      </c>
      <c r="AU391" s="177">
        <v>13</v>
      </c>
      <c r="AV391" s="190"/>
      <c r="AW391" s="190"/>
      <c r="AX391" s="191">
        <f t="shared" ref="AX391:AX393" si="719">COUNT(AU391)</f>
      </c>
    </row>
    <row r="392">
      <c r="A392" s="168"/>
      <c r="B392" s="169" t="s">
        <v>213</v>
      </c>
      <c r="C392" s="169" t="s">
        <v>201</v>
      </c>
      <c r="D392" s="171" t="s">
        <v>198</v>
      </c>
      <c r="E392" s="220" t="s">
        <v>209</v>
      </c>
      <c r="F392" s="195">
        <f t="shared" si="219"/>
      </c>
      <c r="G392" s="178">
        <v>2739.79</v>
      </c>
      <c r="H392" s="197">
        <v>2056.39</v>
      </c>
      <c r="I392" s="219">
        <v>0</v>
      </c>
      <c r="J392" s="177">
        <v>3</v>
      </c>
      <c r="K392" s="178">
        <v>7928.2300000000105</v>
      </c>
      <c r="L392" s="179">
        <v>0</v>
      </c>
      <c r="M392" s="178">
        <v>0</v>
      </c>
      <c r="N392" s="180">
        <v>0</v>
      </c>
      <c r="O392" s="181">
        <f t="shared" si="57"/>
      </c>
      <c r="P392" s="196"/>
      <c r="Q392" s="182">
        <f t="shared" si="1212"/>
      </c>
      <c r="R392" s="177">
        <f t="shared" si="869"/>
      </c>
      <c r="S392" s="178">
        <f t="shared" si="1019"/>
      </c>
      <c r="T392" s="183">
        <f t="shared" si="605"/>
      </c>
      <c r="U392" s="183">
        <f t="shared" si="527"/>
      </c>
      <c r="V392" s="183">
        <f t="shared" si="457"/>
      </c>
      <c r="W392" s="184">
        <v>3</v>
      </c>
      <c r="X392" s="183">
        <f t="shared" si="386"/>
      </c>
      <c r="Y392" s="183">
        <f t="shared" si="338"/>
      </c>
      <c r="Z392" s="183">
        <f t="shared" si="105"/>
      </c>
      <c r="AA392" s="183">
        <f t="shared" si="1276"/>
      </c>
      <c r="AB392" s="183">
        <f t="shared" si="1125"/>
      </c>
      <c r="AC392" s="181">
        <f t="shared" si="640"/>
      </c>
      <c r="AD392" s="181">
        <f t="shared" si="562"/>
      </c>
      <c r="AE392" s="181">
        <f t="shared" si="495"/>
      </c>
      <c r="AF392" s="181">
        <f t="shared" si="424"/>
      </c>
      <c r="AG392" s="181">
        <f t="shared" si="140"/>
      </c>
      <c r="AH392" s="181">
        <f t="shared" si="15"/>
      </c>
      <c r="AI392" s="181">
        <f t="shared" si="1160"/>
      </c>
      <c r="AJ392" s="180">
        <v>63</v>
      </c>
      <c r="AK392" s="177">
        <v>40284</v>
      </c>
      <c r="AL392" s="177">
        <v>828</v>
      </c>
      <c r="AM392" s="177">
        <v>900</v>
      </c>
      <c r="AN392" s="177">
        <v>137</v>
      </c>
      <c r="AO392" s="189">
        <v>22</v>
      </c>
      <c r="AP392" s="177">
        <v>73</v>
      </c>
      <c r="AQ392" s="179">
        <v>119</v>
      </c>
      <c r="AR392" s="189">
        <v>3</v>
      </c>
      <c r="AS392" s="180">
        <v>12</v>
      </c>
      <c r="AT392" s="177">
        <v>1</v>
      </c>
      <c r="AU392" s="177">
        <v>32</v>
      </c>
      <c r="AV392" s="190"/>
      <c r="AW392" s="190"/>
      <c r="AX392" s="191">
        <f t="shared" si="719"/>
      </c>
    </row>
    <row r="393">
      <c r="A393" s="168"/>
      <c r="B393" s="169" t="s">
        <v>213</v>
      </c>
      <c r="C393" s="169" t="s">
        <v>201</v>
      </c>
      <c r="D393" s="171" t="s">
        <v>198</v>
      </c>
      <c r="E393" s="221" t="s">
        <v>210</v>
      </c>
      <c r="F393" s="178">
        <f t="shared" si="219"/>
      </c>
      <c r="G393" s="178">
        <v>1743.82</v>
      </c>
      <c r="H393" s="178">
        <v>1674.64</v>
      </c>
      <c r="I393" s="219">
        <v>0</v>
      </c>
      <c r="J393" s="177">
        <v>4</v>
      </c>
      <c r="K393" s="178">
        <v>11312.73999999999</v>
      </c>
      <c r="L393" s="189">
        <v>0</v>
      </c>
      <c r="M393" s="197">
        <v>0</v>
      </c>
      <c r="N393" s="180">
        <v>0</v>
      </c>
      <c r="O393" s="181">
        <f t="shared" si="57"/>
      </c>
      <c r="P393" s="196"/>
      <c r="Q393" s="182">
        <f t="shared" si="1212"/>
      </c>
      <c r="R393" s="177">
        <f t="shared" si="869"/>
      </c>
      <c r="S393" s="178">
        <f t="shared" si="1019"/>
      </c>
      <c r="T393" s="183">
        <f t="shared" si="605"/>
      </c>
      <c r="U393" s="183">
        <f t="shared" si="527"/>
      </c>
      <c r="V393" s="183">
        <f t="shared" si="457"/>
      </c>
      <c r="W393" s="184">
        <v>3</v>
      </c>
      <c r="X393" s="183">
        <f t="shared" si="386"/>
      </c>
      <c r="Y393" s="183">
        <f t="shared" si="338"/>
      </c>
      <c r="Z393" s="183">
        <f t="shared" si="105"/>
      </c>
      <c r="AA393" s="183">
        <f t="shared" si="1276"/>
      </c>
      <c r="AB393" s="183">
        <f t="shared" si="1125"/>
      </c>
      <c r="AC393" s="181">
        <f t="shared" si="640"/>
      </c>
      <c r="AD393" s="181">
        <f t="shared" si="562"/>
      </c>
      <c r="AE393" s="181">
        <f t="shared" si="495"/>
      </c>
      <c r="AF393" s="181">
        <f t="shared" si="424"/>
      </c>
      <c r="AG393" s="181">
        <f t="shared" si="140"/>
      </c>
      <c r="AH393" s="181">
        <f t="shared" si="15"/>
      </c>
      <c r="AI393" s="181">
        <f t="shared" si="1160"/>
      </c>
      <c r="AJ393" s="180">
        <v>62</v>
      </c>
      <c r="AK393" s="177">
        <v>33979</v>
      </c>
      <c r="AL393" s="177">
        <v>849</v>
      </c>
      <c r="AM393" s="177">
        <v>966</v>
      </c>
      <c r="AN393" s="177">
        <v>100</v>
      </c>
      <c r="AO393" s="189">
        <v>18</v>
      </c>
      <c r="AP393" s="177">
        <v>68</v>
      </c>
      <c r="AQ393" s="179">
        <v>92</v>
      </c>
      <c r="AR393" s="189">
        <v>4</v>
      </c>
      <c r="AS393" s="177">
        <v>4</v>
      </c>
      <c r="AT393" s="177">
        <v>0</v>
      </c>
      <c r="AU393" s="177">
        <v>38</v>
      </c>
      <c r="AV393" s="190"/>
      <c r="AW393" s="190"/>
      <c r="AX393" s="191">
        <f t="shared" si="719"/>
      </c>
    </row>
    <row r="394">
      <c r="A394" s="168"/>
      <c r="B394" s="202" t="s">
        <v>186</v>
      </c>
      <c r="C394" s="202"/>
      <c r="D394" s="202"/>
      <c r="E394" s="202"/>
      <c r="F394" s="203">
        <f>SUM(F391:F393)</f>
      </c>
      <c r="G394" s="203">
        <f>SUM(G391:G393)</f>
      </c>
      <c r="H394" s="203">
        <f>SUM(H391:H393)</f>
      </c>
      <c r="I394" s="196">
        <f>SUM(I391:I393)</f>
      </c>
      <c r="J394" s="204">
        <f>SUM(J391:J393)</f>
      </c>
      <c r="K394" s="203">
        <f>SUM(K391:K393)</f>
      </c>
      <c r="L394" s="215">
        <f>SUM(L391:L393)</f>
      </c>
      <c r="M394" s="203">
        <f>SUM(M391:M393)</f>
      </c>
      <c r="N394" s="204">
        <f>SUM(N391:N393)</f>
      </c>
      <c r="O394" s="205">
        <f t="shared" si="57"/>
      </c>
      <c r="P394" s="206">
        <f>SUM(P391:P393)</f>
      </c>
      <c r="Q394" s="182">
        <f t="shared" si="1212"/>
      </c>
      <c r="R394" s="204">
        <f>SUM(R391:R393)</f>
      </c>
      <c r="S394" s="203">
        <f>SUM(S391:S393)</f>
      </c>
      <c r="T394" s="207">
        <f t="shared" si="605"/>
      </c>
      <c r="U394" s="207">
        <f t="shared" si="527"/>
      </c>
      <c r="V394" s="207">
        <f t="shared" si="457"/>
      </c>
      <c r="W394" s="208">
        <f>SUM(W391:W393)</f>
      </c>
      <c r="X394" s="207">
        <f t="shared" si="386"/>
      </c>
      <c r="Y394" s="207">
        <f t="shared" si="338"/>
      </c>
      <c r="Z394" s="207">
        <f t="shared" si="105"/>
      </c>
      <c r="AA394" s="207">
        <f t="shared" si="1276"/>
      </c>
      <c r="AB394" s="207">
        <f t="shared" si="1125"/>
      </c>
      <c r="AC394" s="205">
        <f t="shared" si="640"/>
      </c>
      <c r="AD394" s="205">
        <f t="shared" si="562"/>
      </c>
      <c r="AE394" s="205">
        <f t="shared" si="495"/>
      </c>
      <c r="AF394" s="205">
        <f t="shared" si="424"/>
      </c>
      <c r="AG394" s="205">
        <f t="shared" si="140"/>
      </c>
      <c r="AH394" s="205">
        <f t="shared" si="15"/>
      </c>
      <c r="AI394" s="205">
        <f t="shared" si="1160"/>
      </c>
      <c r="AJ394" s="204">
        <f>AVERAGE(AJ391:AJ393)</f>
      </c>
      <c r="AK394" s="204">
        <f>SUM(AK391:AK393)</f>
      </c>
      <c r="AL394" s="204">
        <f>SUM(AL391:AL393)</f>
      </c>
      <c r="AM394" s="204">
        <f>SUM(AM391:AM393)</f>
      </c>
      <c r="AN394" s="204">
        <f>SUM(AN391:AN393)</f>
      </c>
      <c r="AO394" s="218">
        <f>SUM(AO391:AO393)</f>
      </c>
      <c r="AP394" s="204">
        <f>SUM(AP391:AP393)</f>
      </c>
      <c r="AQ394" s="218">
        <f>SUM(AQ391:AQ393)</f>
      </c>
      <c r="AR394" s="218">
        <f>SUM(AR391:AR393)</f>
      </c>
      <c r="AS394" s="204">
        <f>SUM(AS391:AS393)</f>
      </c>
      <c r="AT394" s="204">
        <f>SUM(AT391:AT393)</f>
      </c>
      <c r="AU394" s="204">
        <f>SUM(AU391:AU393)</f>
      </c>
      <c r="AV394" s="209"/>
      <c r="AW394" s="209"/>
      <c r="AX394" s="204">
        <f>SUM(AX391:AX393)</f>
      </c>
    </row>
    <row r="395">
      <c r="A395" s="168"/>
      <c r="B395" s="222" t="s">
        <v>211</v>
      </c>
      <c r="C395" s="222"/>
      <c r="D395" s="222"/>
      <c r="E395" s="222"/>
      <c r="F395" s="223">
        <f>F378+F384+F390+F372+F394+F366</f>
      </c>
      <c r="G395" s="223">
        <f>G378+G384+G390+G372+G394+G366</f>
      </c>
      <c r="H395" s="223">
        <f>H378+H384+H390+H372+H394+H366</f>
      </c>
      <c r="I395" s="223">
        <f>I378+I384+I390+I372+I394+I366</f>
      </c>
      <c r="J395" s="224">
        <f>J378+J384+J390+J372+J394+J366</f>
      </c>
      <c r="K395" s="223">
        <f>K378+K384+K390+K372+K394+K366</f>
      </c>
      <c r="L395" s="224">
        <f>L378+L384+L390+L372+L394+L366</f>
      </c>
      <c r="M395" s="223">
        <f>M378+M384+M390+M372+M394+M366</f>
      </c>
      <c r="N395" s="224">
        <f>N378+N384+N390+N372+N394+N366</f>
      </c>
      <c r="O395" s="225">
        <f t="shared" si="57"/>
      </c>
      <c r="P395" s="226">
        <f>P378+P384+P390+P372+P394+P366</f>
      </c>
      <c r="Q395" s="227">
        <f t="shared" si="1212"/>
      </c>
      <c r="R395" s="224">
        <f>R378+R384+R390+R372+R394+R366</f>
      </c>
      <c r="S395" s="223">
        <f>S378+S384+S390+S372+S394+S366</f>
      </c>
      <c r="T395" s="223">
        <f t="shared" si="605"/>
      </c>
      <c r="U395" s="223">
        <f t="shared" si="527"/>
      </c>
      <c r="V395" s="223">
        <f t="shared" si="457"/>
      </c>
      <c r="W395" s="228">
        <f>W378+W384+W390+W372+W394+W366</f>
      </c>
      <c r="X395" s="223">
        <f t="shared" si="386"/>
      </c>
      <c r="Y395" s="223">
        <f t="shared" si="338"/>
      </c>
      <c r="Z395" s="223">
        <f t="shared" si="105"/>
      </c>
      <c r="AA395" s="223">
        <f t="shared" si="1276"/>
      </c>
      <c r="AB395" s="223">
        <f t="shared" si="1125"/>
      </c>
      <c r="AC395" s="225">
        <f t="shared" si="640"/>
      </c>
      <c r="AD395" s="225">
        <f t="shared" si="562"/>
      </c>
      <c r="AE395" s="225">
        <f t="shared" si="495"/>
      </c>
      <c r="AF395" s="225">
        <f t="shared" si="424"/>
      </c>
      <c r="AG395" s="225">
        <f t="shared" si="140"/>
      </c>
      <c r="AH395" s="225">
        <f t="shared" si="15"/>
      </c>
      <c r="AI395" s="225">
        <f t="shared" si="1160"/>
      </c>
      <c r="AJ395" s="224"/>
      <c r="AK395" s="224">
        <f>AK378+AK384+AK390+AK372+AK394+AK366</f>
      </c>
      <c r="AL395" s="224">
        <f>AL378+AL384+AL390+AL372+AL394+AL366</f>
      </c>
      <c r="AM395" s="224">
        <f>AM378+AM384+AM390+AM372+AM394+AM366</f>
      </c>
      <c r="AN395" s="224">
        <f>AN378+AN384+AN390+AN372+AN394+AN366</f>
      </c>
      <c r="AO395" s="224">
        <f>AO378+AO384+AO390+AO372+AO394+AO366</f>
      </c>
      <c r="AP395" s="224">
        <f>AP378+AP384+AP390+AP372+AP394+AP366</f>
      </c>
      <c r="AQ395" s="224">
        <f>AQ378+AQ384+AQ390+AQ372+AQ394+AQ366</f>
      </c>
      <c r="AR395" s="224">
        <f>AR378+AR384+AR390+AR372+AR394+AR366</f>
      </c>
      <c r="AS395" s="224">
        <f>AS378+AS384+AS390+AS372+AS394+AS366</f>
      </c>
      <c r="AT395" s="224">
        <f>AT378+AT384+AT390+AT372+AT394+AT366</f>
      </c>
      <c r="AU395" s="224">
        <f>AU378+AU384+AU390+AU372+AU394+AU366</f>
      </c>
      <c r="AV395" s="229"/>
      <c r="AW395" s="229"/>
      <c r="AX395" s="224">
        <f>AX378+AX384+AX390+AX372+AX394+AX366</f>
      </c>
    </row>
    <row r="396">
      <c r="A396" s="136"/>
      <c r="B396" s="137" t="s">
        <v>120</v>
      </c>
      <c r="C396" s="137"/>
      <c r="D396" s="137"/>
      <c r="E396" s="137"/>
      <c r="F396" s="138" t="s">
        <v>121</v>
      </c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9" t="s">
        <v>122</v>
      </c>
      <c r="AA396" s="139"/>
      <c r="AB396" s="139"/>
      <c r="AC396" s="139"/>
      <c r="AD396" s="139"/>
      <c r="AE396" s="139"/>
      <c r="AF396" s="139"/>
      <c r="AG396" s="139"/>
      <c r="AH396" s="139"/>
      <c r="AI396" s="139"/>
      <c r="AJ396" s="139"/>
      <c r="AK396" s="139"/>
      <c r="AL396" s="139"/>
      <c r="AM396" s="139"/>
      <c r="AN396" s="139"/>
      <c r="AO396" s="139"/>
      <c r="AP396" s="139"/>
      <c r="AQ396" s="139"/>
      <c r="AR396" s="139"/>
      <c r="AS396" s="139"/>
      <c r="AT396" s="139"/>
      <c r="AU396" s="139"/>
      <c r="AV396" s="140" t="s">
        <v>123</v>
      </c>
      <c r="AW396" s="140"/>
      <c r="AX396" s="141" t="s">
        <v>124</v>
      </c>
    </row>
    <row r="397">
      <c r="A397" s="136"/>
      <c r="B397" s="137"/>
      <c r="C397" s="137"/>
      <c r="D397" s="137"/>
      <c r="E397" s="137"/>
      <c r="F397" s="142" t="s">
        <v>125</v>
      </c>
      <c r="G397" s="142"/>
      <c r="H397" s="142"/>
      <c r="I397" s="142"/>
      <c r="J397" s="143" t="s">
        <v>126</v>
      </c>
      <c r="K397" s="143"/>
      <c r="L397" s="143"/>
      <c r="M397" s="143"/>
      <c r="N397" s="143"/>
      <c r="O397" s="143"/>
      <c r="P397" s="143"/>
      <c r="Q397" s="143"/>
      <c r="R397" s="143"/>
      <c r="S397" s="143"/>
      <c r="T397" s="144" t="s">
        <v>127</v>
      </c>
      <c r="U397" s="144"/>
      <c r="V397" s="144"/>
      <c r="W397" s="144"/>
      <c r="X397" s="144"/>
      <c r="Y397" s="144"/>
      <c r="Z397" s="145" t="s">
        <v>128</v>
      </c>
      <c r="AA397" s="145"/>
      <c r="AB397" s="145"/>
      <c r="AC397" s="145"/>
      <c r="AD397" s="145"/>
      <c r="AE397" s="145"/>
      <c r="AF397" s="145"/>
      <c r="AG397" s="145"/>
      <c r="AH397" s="145"/>
      <c r="AI397" s="145"/>
      <c r="AJ397" s="145"/>
      <c r="AK397" s="146" t="s">
        <v>129</v>
      </c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7"/>
      <c r="AW397" s="148"/>
      <c r="AX397" s="141"/>
    </row>
    <row r="398">
      <c r="A398" s="136"/>
      <c r="B398" s="149" t="s">
        <v>130</v>
      </c>
      <c r="C398" s="150" t="s">
        <v>131</v>
      </c>
      <c r="D398" s="151" t="s">
        <v>132</v>
      </c>
      <c r="E398" s="152" t="s">
        <v>133</v>
      </c>
      <c r="F398" s="153" t="s">
        <v>134</v>
      </c>
      <c r="G398" s="142" t="s">
        <v>135</v>
      </c>
      <c r="H398" s="154" t="s">
        <v>136</v>
      </c>
      <c r="I398" s="155" t="s">
        <v>137</v>
      </c>
      <c r="J398" s="156" t="s">
        <v>138</v>
      </c>
      <c r="K398" s="157" t="s">
        <v>139</v>
      </c>
      <c r="L398" s="158" t="s">
        <v>140</v>
      </c>
      <c r="M398" s="157" t="s">
        <v>141</v>
      </c>
      <c r="N398" s="157" t="s">
        <v>142</v>
      </c>
      <c r="O398" s="157" t="s">
        <v>143</v>
      </c>
      <c r="P398" s="159" t="s">
        <v>144</v>
      </c>
      <c r="Q398" s="157" t="s">
        <v>145</v>
      </c>
      <c r="R398" s="156" t="s">
        <v>146</v>
      </c>
      <c r="S398" s="160" t="s">
        <v>147</v>
      </c>
      <c r="T398" s="144" t="s">
        <v>148</v>
      </c>
      <c r="U398" s="144" t="s">
        <v>149</v>
      </c>
      <c r="V398" s="144" t="s">
        <v>150</v>
      </c>
      <c r="W398" s="161" t="s">
        <v>151</v>
      </c>
      <c r="X398" s="144" t="s">
        <v>152</v>
      </c>
      <c r="Y398" s="162" t="s">
        <v>153</v>
      </c>
      <c r="Z398" s="238" t="s">
        <v>154</v>
      </c>
      <c r="AA398" s="239" t="s">
        <v>155</v>
      </c>
      <c r="AB398" s="240" t="s">
        <v>156</v>
      </c>
      <c r="AC398" s="239" t="s">
        <v>157</v>
      </c>
      <c r="AD398" s="239" t="s">
        <v>158</v>
      </c>
      <c r="AE398" s="166" t="s">
        <v>159</v>
      </c>
      <c r="AF398" s="239" t="s">
        <v>160</v>
      </c>
      <c r="AG398" s="241" t="s">
        <v>161</v>
      </c>
      <c r="AH398" s="241" t="s">
        <v>162</v>
      </c>
      <c r="AI398" s="166" t="s">
        <v>163</v>
      </c>
      <c r="AJ398" s="166" t="s">
        <v>164</v>
      </c>
      <c r="AK398" s="146" t="s">
        <v>165</v>
      </c>
      <c r="AL398" s="167" t="s">
        <v>166</v>
      </c>
      <c r="AM398" s="167" t="s">
        <v>167</v>
      </c>
      <c r="AN398" s="167" t="s">
        <v>168</v>
      </c>
      <c r="AO398" s="167" t="s">
        <v>169</v>
      </c>
      <c r="AP398" s="167" t="s">
        <v>170</v>
      </c>
      <c r="AQ398" s="146" t="s">
        <v>171</v>
      </c>
      <c r="AR398" s="146" t="s">
        <v>172</v>
      </c>
      <c r="AS398" s="146" t="s">
        <v>173</v>
      </c>
      <c r="AT398" s="146" t="s">
        <v>174</v>
      </c>
      <c r="AU398" s="146" t="s">
        <v>175</v>
      </c>
      <c r="AV398" s="147"/>
      <c r="AW398" s="148"/>
      <c r="AX398" s="141" t="s">
        <v>176</v>
      </c>
    </row>
    <row r="399">
      <c r="A399" s="168" t="s">
        <v>229</v>
      </c>
      <c r="B399" s="210" t="s">
        <v>217</v>
      </c>
      <c r="C399" s="170" t="s">
        <v>179</v>
      </c>
      <c r="D399" s="171" t="s">
        <v>198</v>
      </c>
      <c r="E399" s="172" t="s">
        <v>181</v>
      </c>
      <c r="F399" s="173">
        <f>G399+H399+I399</f>
      </c>
      <c r="G399" s="174">
        <v>1450.45</v>
      </c>
      <c r="H399" s="230">
        <v>1255.85</v>
      </c>
      <c r="I399" s="176">
        <v>0</v>
      </c>
      <c r="J399" s="179">
        <v>3</v>
      </c>
      <c r="K399" s="178">
        <v>6531.530000000001</v>
      </c>
      <c r="L399" s="179">
        <v>0</v>
      </c>
      <c r="M399" s="178">
        <v>0</v>
      </c>
      <c r="N399" s="189">
        <v>0</v>
      </c>
      <c r="O399" s="181">
        <f t="shared" ref="O399:O429" si="58">N399/R399</f>
      </c>
      <c r="P399" s="176"/>
      <c r="Q399" s="182">
        <f t="shared" ref="Q399:Q402" si="1213">P399/R399</f>
      </c>
      <c r="R399" s="177">
        <f>J399+L399</f>
      </c>
      <c r="S399" s="178">
        <f>K399+M399</f>
      </c>
      <c r="T399" s="183">
        <f t="shared" ref="T399:T429" si="606">S399/F399</f>
      </c>
      <c r="U399" s="183">
        <f t="shared" ref="U399:U429" si="528">S399/(F399+(AX399*500)+F399*3%)</f>
      </c>
      <c r="V399" s="183">
        <f t="shared" ref="V399:V429" si="458">S399/R399</f>
      </c>
      <c r="W399" s="189">
        <v>3</v>
      </c>
      <c r="X399" s="183">
        <f t="shared" ref="X399:X429" si="387">F399/W399</f>
      </c>
      <c r="Y399" s="183">
        <f t="shared" ref="Y399:Y429" si="339">F399/R399</f>
      </c>
      <c r="Z399" s="183">
        <f t="shared" ref="Z399:Z429" si="106">F399/AL399</f>
      </c>
      <c r="AA399" s="183">
        <f t="shared" ref="AA399:AA429" si="1277">F399/AK399*1000</f>
      </c>
      <c r="AB399" s="183">
        <f t="shared" ref="AB399:AB429" si="1126">F399/AN399</f>
      </c>
      <c r="AC399" s="181">
        <f t="shared" ref="AC399:AC429" si="641">AL399/AK399</f>
      </c>
      <c r="AD399" s="181">
        <f t="shared" ref="AD399:AD429" si="563">AN399/AM399</f>
      </c>
      <c r="AE399" s="181">
        <f t="shared" ref="AE399:AE429" si="496">AP399/AM399</f>
      </c>
      <c r="AF399" s="181">
        <f t="shared" ref="AF399:AF429" si="425">R399/AP399</f>
      </c>
      <c r="AG399" s="181">
        <f t="shared" ref="AG399:AG429" si="141">AR399/AN399</f>
      </c>
      <c r="AH399" s="181">
        <f t="shared" ref="AH399:AH429" si="16">R399/AR399</f>
      </c>
      <c r="AI399" s="181">
        <f t="shared" ref="AI399:AI429" si="1161">AQ399/AP399</f>
      </c>
      <c r="AJ399" s="189">
        <v>61</v>
      </c>
      <c r="AK399" s="244">
        <v>28360</v>
      </c>
      <c r="AL399" s="245">
        <v>655</v>
      </c>
      <c r="AM399" s="245">
        <v>769</v>
      </c>
      <c r="AN399" s="245">
        <v>95</v>
      </c>
      <c r="AO399" s="232">
        <v>17</v>
      </c>
      <c r="AP399" s="245">
        <v>51</v>
      </c>
      <c r="AQ399" s="188">
        <v>93</v>
      </c>
      <c r="AR399" s="189">
        <v>3</v>
      </c>
      <c r="AS399" s="179">
        <v>10</v>
      </c>
      <c r="AT399" s="179">
        <v>0</v>
      </c>
      <c r="AU399" s="189">
        <v>35</v>
      </c>
      <c r="AV399" s="190"/>
      <c r="AW399" s="190"/>
      <c r="AX399" s="191">
        <f>COUNT(AU399)</f>
      </c>
    </row>
    <row r="400">
      <c r="A400" s="168"/>
      <c r="B400" s="202" t="s">
        <v>186</v>
      </c>
      <c r="C400" s="202"/>
      <c r="D400" s="202"/>
      <c r="E400" s="202"/>
      <c r="F400" s="203">
        <f>F399</f>
      </c>
      <c r="G400" s="203">
        <f>G399</f>
      </c>
      <c r="H400" s="203">
        <f>H399</f>
      </c>
      <c r="I400" s="196">
        <f>SUM(I396:I399)</f>
      </c>
      <c r="J400" s="218">
        <f>J399</f>
      </c>
      <c r="K400" s="203">
        <f>K399</f>
      </c>
      <c r="L400" s="218">
        <f>L399</f>
      </c>
      <c r="M400" s="203">
        <f>M399</f>
      </c>
      <c r="N400" s="218">
        <f>N399</f>
      </c>
      <c r="O400" s="205">
        <f t="shared" si="58"/>
      </c>
      <c r="P400" s="206">
        <f>SUM(P396:P399)</f>
      </c>
      <c r="Q400" s="182">
        <f t="shared" si="1213"/>
      </c>
      <c r="R400" s="204">
        <f>R399</f>
      </c>
      <c r="S400" s="203">
        <f>S399</f>
      </c>
      <c r="T400" s="207">
        <f t="shared" si="606"/>
      </c>
      <c r="U400" s="207">
        <f t="shared" si="528"/>
      </c>
      <c r="V400" s="207">
        <f t="shared" si="458"/>
      </c>
      <c r="W400" s="218">
        <f>W399</f>
      </c>
      <c r="X400" s="207">
        <f t="shared" si="387"/>
      </c>
      <c r="Y400" s="207">
        <f t="shared" si="339"/>
      </c>
      <c r="Z400" s="207">
        <f t="shared" si="106"/>
      </c>
      <c r="AA400" s="207">
        <f t="shared" si="1277"/>
      </c>
      <c r="AB400" s="207">
        <f t="shared" si="1126"/>
      </c>
      <c r="AC400" s="205">
        <f t="shared" si="641"/>
      </c>
      <c r="AD400" s="205">
        <f t="shared" si="563"/>
      </c>
      <c r="AE400" s="205">
        <f t="shared" si="496"/>
      </c>
      <c r="AF400" s="205">
        <f t="shared" si="425"/>
      </c>
      <c r="AG400" s="205">
        <f t="shared" si="141"/>
      </c>
      <c r="AH400" s="205">
        <f t="shared" si="16"/>
      </c>
      <c r="AI400" s="205">
        <f t="shared" si="1161"/>
      </c>
      <c r="AJ400" s="218">
        <f>AJ399</f>
      </c>
      <c r="AK400" s="218">
        <f>AK399</f>
      </c>
      <c r="AL400" s="218">
        <f>AL399</f>
      </c>
      <c r="AM400" s="218">
        <f>AM399</f>
      </c>
      <c r="AN400" s="218">
        <f>AN399</f>
      </c>
      <c r="AO400" s="218">
        <f>AO399</f>
      </c>
      <c r="AP400" s="218">
        <f>AP399</f>
      </c>
      <c r="AQ400" s="218">
        <f>AQ399</f>
      </c>
      <c r="AR400" s="218">
        <f>AR399</f>
      </c>
      <c r="AS400" s="218">
        <f>AS399</f>
      </c>
      <c r="AT400" s="218">
        <f>AT399</f>
      </c>
      <c r="AU400" s="218">
        <f>AU399</f>
      </c>
      <c r="AV400" s="209"/>
      <c r="AW400" s="209"/>
      <c r="AX400" s="204">
        <f>SUM(AX396:AX399)</f>
      </c>
    </row>
    <row r="401">
      <c r="A401" s="168"/>
      <c r="B401" s="210" t="s">
        <v>217</v>
      </c>
      <c r="C401" s="192" t="s">
        <v>179</v>
      </c>
      <c r="D401" s="171" t="s">
        <v>193</v>
      </c>
      <c r="E401" s="193" t="s">
        <v>182</v>
      </c>
      <c r="F401" s="194">
        <f t="shared" ref="F401:F405" si="220">G401+H401+I401</f>
      </c>
      <c r="G401" s="195">
        <v>826.63</v>
      </c>
      <c r="H401" s="195">
        <v>902.61</v>
      </c>
      <c r="I401" s="196">
        <v>0</v>
      </c>
      <c r="J401" s="189">
        <v>2</v>
      </c>
      <c r="K401" s="197">
        <v>3989.699999999999</v>
      </c>
      <c r="L401" s="189">
        <v>0</v>
      </c>
      <c r="M401" s="197">
        <v>0</v>
      </c>
      <c r="N401" s="189">
        <v>0</v>
      </c>
      <c r="O401" s="181">
        <f t="shared" si="58"/>
      </c>
      <c r="P401" s="176"/>
      <c r="Q401" s="182">
        <f t="shared" si="1213"/>
      </c>
      <c r="R401" s="177">
        <f t="shared" ref="R401:R405" si="870">J401+L401</f>
      </c>
      <c r="S401" s="178">
        <f t="shared" ref="S401:S405" si="1020">K401+M401</f>
      </c>
      <c r="T401" s="183">
        <f t="shared" si="606"/>
      </c>
      <c r="U401" s="183">
        <f t="shared" si="528"/>
      </c>
      <c r="V401" s="183">
        <f t="shared" si="458"/>
      </c>
      <c r="W401" s="189">
        <v>2</v>
      </c>
      <c r="X401" s="183">
        <f t="shared" si="387"/>
      </c>
      <c r="Y401" s="183">
        <f t="shared" si="339"/>
      </c>
      <c r="Z401" s="183">
        <f t="shared" si="106"/>
      </c>
      <c r="AA401" s="183">
        <f t="shared" si="1277"/>
      </c>
      <c r="AB401" s="183">
        <f t="shared" si="1126"/>
      </c>
      <c r="AC401" s="181">
        <f t="shared" si="641"/>
      </c>
      <c r="AD401" s="181">
        <f t="shared" si="563"/>
      </c>
      <c r="AE401" s="181">
        <f t="shared" si="496"/>
      </c>
      <c r="AF401" s="181">
        <f t="shared" si="425"/>
      </c>
      <c r="AG401" s="181">
        <f t="shared" si="141"/>
      </c>
      <c r="AH401" s="181">
        <f t="shared" si="16"/>
      </c>
      <c r="AI401" s="181">
        <f t="shared" si="1161"/>
      </c>
      <c r="AJ401" s="189">
        <v>63</v>
      </c>
      <c r="AK401" s="179">
        <v>18797</v>
      </c>
      <c r="AL401" s="246">
        <v>415</v>
      </c>
      <c r="AM401" s="246">
        <v>469</v>
      </c>
      <c r="AN401" s="246">
        <v>70</v>
      </c>
      <c r="AO401" s="198">
        <v>13</v>
      </c>
      <c r="AP401" s="198">
        <v>55</v>
      </c>
      <c r="AQ401" s="189">
        <v>70</v>
      </c>
      <c r="AR401" s="189">
        <v>2</v>
      </c>
      <c r="AS401" s="179">
        <v>5</v>
      </c>
      <c r="AT401" s="179">
        <v>1</v>
      </c>
      <c r="AU401" s="189">
        <v>22</v>
      </c>
      <c r="AV401" s="190"/>
      <c r="AW401" s="190"/>
      <c r="AX401" s="191">
        <f t="shared" ref="AX401:AX405" si="720">COUNT(AU401)</f>
      </c>
    </row>
    <row r="402">
      <c r="A402" s="168"/>
      <c r="B402" s="200" t="s">
        <v>217</v>
      </c>
      <c r="C402" s="192" t="s">
        <v>179</v>
      </c>
      <c r="D402" s="171" t="s">
        <v>193</v>
      </c>
      <c r="E402" s="201" t="s">
        <v>184</v>
      </c>
      <c r="F402" s="194">
        <f t="shared" si="220"/>
      </c>
      <c r="G402" s="197">
        <v>280.56</v>
      </c>
      <c r="H402" s="178">
        <v>648.6</v>
      </c>
      <c r="I402" s="219">
        <v>0</v>
      </c>
      <c r="J402" s="189">
        <v>3</v>
      </c>
      <c r="K402" s="197">
        <v>8764.48</v>
      </c>
      <c r="L402" s="189">
        <v>0</v>
      </c>
      <c r="M402" s="197">
        <v>0</v>
      </c>
      <c r="N402" s="189">
        <v>0</v>
      </c>
      <c r="O402" s="181">
        <f t="shared" si="58"/>
      </c>
      <c r="P402" s="176"/>
      <c r="Q402" s="182">
        <f t="shared" si="1213"/>
      </c>
      <c r="R402" s="177">
        <f t="shared" si="870"/>
      </c>
      <c r="S402" s="178">
        <f t="shared" si="1020"/>
      </c>
      <c r="T402" s="183">
        <f t="shared" si="606"/>
      </c>
      <c r="U402" s="183">
        <f t="shared" si="528"/>
      </c>
      <c r="V402" s="183">
        <f t="shared" si="458"/>
      </c>
      <c r="W402" s="189">
        <v>3</v>
      </c>
      <c r="X402" s="183">
        <f t="shared" si="387"/>
      </c>
      <c r="Y402" s="183">
        <f t="shared" si="339"/>
      </c>
      <c r="Z402" s="183">
        <f t="shared" si="106"/>
      </c>
      <c r="AA402" s="183">
        <f t="shared" si="1277"/>
      </c>
      <c r="AB402" s="183">
        <f t="shared" si="1126"/>
      </c>
      <c r="AC402" s="181">
        <f t="shared" si="641"/>
      </c>
      <c r="AD402" s="181">
        <f t="shared" si="563"/>
      </c>
      <c r="AE402" s="181">
        <f t="shared" si="496"/>
      </c>
      <c r="AF402" s="181">
        <f t="shared" si="425"/>
      </c>
      <c r="AG402" s="181">
        <f t="shared" si="141"/>
      </c>
      <c r="AH402" s="181">
        <f t="shared" si="16"/>
      </c>
      <c r="AI402" s="181">
        <f t="shared" si="1161"/>
      </c>
      <c r="AJ402" s="189">
        <v>66</v>
      </c>
      <c r="AK402" s="179">
        <v>15384</v>
      </c>
      <c r="AL402" s="179">
        <v>362</v>
      </c>
      <c r="AM402" s="179">
        <v>444</v>
      </c>
      <c r="AN402" s="179">
        <v>50</v>
      </c>
      <c r="AO402" s="189">
        <v>15</v>
      </c>
      <c r="AP402" s="179">
        <v>35</v>
      </c>
      <c r="AQ402" s="189">
        <v>51</v>
      </c>
      <c r="AR402" s="189">
        <v>3</v>
      </c>
      <c r="AS402" s="189">
        <v>5</v>
      </c>
      <c r="AT402" s="189">
        <v>1</v>
      </c>
      <c r="AU402" s="189">
        <v>21</v>
      </c>
      <c r="AV402" s="190"/>
      <c r="AW402" s="190"/>
      <c r="AX402" s="191">
        <f t="shared" si="720"/>
      </c>
    </row>
    <row r="403">
      <c r="A403" s="168"/>
      <c r="B403" s="200" t="s">
        <v>217</v>
      </c>
      <c r="C403" s="192" t="s">
        <v>179</v>
      </c>
      <c r="D403" s="171" t="s">
        <v>193</v>
      </c>
      <c r="E403" s="201" t="s">
        <v>185</v>
      </c>
      <c r="F403" s="194">
        <f t="shared" si="220"/>
      </c>
      <c r="G403" s="197">
        <v>331.44</v>
      </c>
      <c r="H403" s="178">
        <v>592.65</v>
      </c>
      <c r="I403" s="219">
        <v>0</v>
      </c>
      <c r="J403" s="189">
        <v>1</v>
      </c>
      <c r="K403" s="197">
        <v>1994.8500000000022</v>
      </c>
      <c r="L403" s="189">
        <v>0</v>
      </c>
      <c r="M403" s="197">
        <v>0</v>
      </c>
      <c r="N403" s="189">
        <v>0</v>
      </c>
      <c r="O403" s="181">
        <f t="shared" si="58"/>
      </c>
      <c r="P403" s="176"/>
      <c r="Q403" s="182" t="str">
        <v>#DIV/0!</v>
      </c>
      <c r="R403" s="177">
        <f t="shared" si="870"/>
      </c>
      <c r="S403" s="178">
        <f t="shared" si="1020"/>
      </c>
      <c r="T403" s="183">
        <f t="shared" si="606"/>
      </c>
      <c r="U403" s="183">
        <f t="shared" si="528"/>
      </c>
      <c r="V403" s="183">
        <f t="shared" si="458"/>
      </c>
      <c r="W403" s="189">
        <v>1</v>
      </c>
      <c r="X403" s="183">
        <f t="shared" si="387"/>
      </c>
      <c r="Y403" s="183">
        <f t="shared" si="339"/>
      </c>
      <c r="Z403" s="183">
        <f t="shared" si="106"/>
      </c>
      <c r="AA403" s="183">
        <f t="shared" si="1277"/>
      </c>
      <c r="AB403" s="183">
        <f t="shared" si="1126"/>
      </c>
      <c r="AC403" s="181">
        <f t="shared" si="641"/>
      </c>
      <c r="AD403" s="181">
        <f t="shared" si="563"/>
      </c>
      <c r="AE403" s="181">
        <f t="shared" si="496"/>
      </c>
      <c r="AF403" s="181">
        <f t="shared" si="425"/>
      </c>
      <c r="AG403" s="181">
        <f t="shared" si="141"/>
      </c>
      <c r="AH403" s="181">
        <f t="shared" si="16"/>
      </c>
      <c r="AI403" s="181">
        <f t="shared" si="1161"/>
      </c>
      <c r="AJ403" s="189">
        <v>70</v>
      </c>
      <c r="AK403" s="179">
        <v>13979</v>
      </c>
      <c r="AL403" s="179">
        <v>372</v>
      </c>
      <c r="AM403" s="179">
        <v>426</v>
      </c>
      <c r="AN403" s="179">
        <v>40</v>
      </c>
      <c r="AO403" s="189">
        <v>6</v>
      </c>
      <c r="AP403" s="179">
        <v>23</v>
      </c>
      <c r="AQ403" s="189">
        <v>40</v>
      </c>
      <c r="AR403" s="189">
        <v>1</v>
      </c>
      <c r="AS403" s="189">
        <v>3</v>
      </c>
      <c r="AT403" s="189">
        <v>0</v>
      </c>
      <c r="AU403" s="189">
        <v>19</v>
      </c>
      <c r="AV403" s="190"/>
      <c r="AW403" s="190"/>
      <c r="AX403" s="191">
        <f t="shared" si="720"/>
      </c>
    </row>
    <row r="404">
      <c r="A404" s="168"/>
      <c r="B404" s="200" t="s">
        <v>217</v>
      </c>
      <c r="C404" s="192" t="s">
        <v>179</v>
      </c>
      <c r="D404" s="171" t="s">
        <v>193</v>
      </c>
      <c r="E404" s="201" t="s">
        <v>224</v>
      </c>
      <c r="F404" s="194">
        <f t="shared" si="220"/>
      </c>
      <c r="G404" s="197">
        <v>188.04</v>
      </c>
      <c r="H404" s="178">
        <v>489.99</v>
      </c>
      <c r="I404" s="196">
        <v>0</v>
      </c>
      <c r="J404" s="189">
        <v>2</v>
      </c>
      <c r="K404" s="197">
        <v>4129.689999999999</v>
      </c>
      <c r="L404" s="189">
        <v>0</v>
      </c>
      <c r="M404" s="197">
        <v>0</v>
      </c>
      <c r="N404" s="189">
        <v>2</v>
      </c>
      <c r="O404" s="181">
        <f t="shared" si="58"/>
      </c>
      <c r="P404" s="176"/>
      <c r="Q404" s="182" t="str">
        <v>#DIV/0!</v>
      </c>
      <c r="R404" s="177">
        <f t="shared" si="870"/>
      </c>
      <c r="S404" s="178">
        <f t="shared" si="1020"/>
      </c>
      <c r="T404" s="183">
        <f t="shared" si="606"/>
      </c>
      <c r="U404" s="183">
        <f t="shared" si="528"/>
      </c>
      <c r="V404" s="183">
        <f t="shared" si="458"/>
      </c>
      <c r="W404" s="189">
        <v>2</v>
      </c>
      <c r="X404" s="183">
        <f t="shared" si="387"/>
      </c>
      <c r="Y404" s="183">
        <f t="shared" si="339"/>
      </c>
      <c r="Z404" s="183">
        <f t="shared" si="106"/>
      </c>
      <c r="AA404" s="183">
        <f t="shared" si="1277"/>
      </c>
      <c r="AB404" s="183">
        <f t="shared" si="1126"/>
      </c>
      <c r="AC404" s="181">
        <f t="shared" si="641"/>
      </c>
      <c r="AD404" s="181">
        <f t="shared" si="563"/>
      </c>
      <c r="AE404" s="181">
        <f t="shared" si="496"/>
      </c>
      <c r="AF404" s="181">
        <f t="shared" si="425"/>
      </c>
      <c r="AG404" s="181">
        <f t="shared" si="141"/>
      </c>
      <c r="AH404" s="181">
        <f t="shared" si="16"/>
      </c>
      <c r="AI404" s="181">
        <f t="shared" si="1161"/>
      </c>
      <c r="AJ404" s="189">
        <v>73</v>
      </c>
      <c r="AK404" s="179">
        <v>11988</v>
      </c>
      <c r="AL404" s="179">
        <v>350</v>
      </c>
      <c r="AM404" s="179">
        <v>397</v>
      </c>
      <c r="AN404" s="189">
        <v>35</v>
      </c>
      <c r="AO404" s="189">
        <v>7</v>
      </c>
      <c r="AP404" s="179">
        <v>20</v>
      </c>
      <c r="AQ404" s="189">
        <v>41</v>
      </c>
      <c r="AR404" s="189">
        <v>2</v>
      </c>
      <c r="AS404" s="189">
        <v>2</v>
      </c>
      <c r="AT404" s="189">
        <v>0</v>
      </c>
      <c r="AU404" s="189">
        <v>20</v>
      </c>
      <c r="AV404" s="190"/>
      <c r="AW404" s="190"/>
      <c r="AX404" s="191">
        <f t="shared" si="720"/>
      </c>
    </row>
    <row r="405">
      <c r="A405" s="168"/>
      <c r="B405" s="200" t="s">
        <v>217</v>
      </c>
      <c r="C405" s="192" t="s">
        <v>179</v>
      </c>
      <c r="D405" s="171" t="s">
        <v>193</v>
      </c>
      <c r="E405" s="201" t="s">
        <v>225</v>
      </c>
      <c r="F405" s="194">
        <f t="shared" si="220"/>
      </c>
      <c r="G405" s="197">
        <v>283.59</v>
      </c>
      <c r="H405" s="178">
        <v>752.61</v>
      </c>
      <c r="I405" s="196">
        <v>0</v>
      </c>
      <c r="J405" s="189">
        <v>3</v>
      </c>
      <c r="K405" s="197">
        <v>8211.07</v>
      </c>
      <c r="L405" s="189">
        <v>0</v>
      </c>
      <c r="M405" s="197">
        <v>0</v>
      </c>
      <c r="N405" s="189">
        <v>0</v>
      </c>
      <c r="O405" s="181">
        <f t="shared" si="58"/>
      </c>
      <c r="P405" s="176"/>
      <c r="Q405" s="182" t="str">
        <v>#DIV/0!</v>
      </c>
      <c r="R405" s="177">
        <f t="shared" si="870"/>
      </c>
      <c r="S405" s="178">
        <f t="shared" si="1020"/>
      </c>
      <c r="T405" s="183">
        <f t="shared" si="606"/>
      </c>
      <c r="U405" s="183">
        <f t="shared" si="528"/>
      </c>
      <c r="V405" s="183">
        <f t="shared" si="458"/>
      </c>
      <c r="W405" s="189">
        <v>3</v>
      </c>
      <c r="X405" s="183">
        <f t="shared" si="387"/>
      </c>
      <c r="Y405" s="183">
        <f t="shared" si="339"/>
      </c>
      <c r="Z405" s="183">
        <f t="shared" si="106"/>
      </c>
      <c r="AA405" s="183">
        <f t="shared" si="1277"/>
      </c>
      <c r="AB405" s="183">
        <f t="shared" si="1126"/>
      </c>
      <c r="AC405" s="181">
        <f t="shared" si="641"/>
      </c>
      <c r="AD405" s="181">
        <f t="shared" si="563"/>
      </c>
      <c r="AE405" s="181">
        <f t="shared" si="496"/>
      </c>
      <c r="AF405" s="181">
        <f t="shared" si="425"/>
      </c>
      <c r="AG405" s="181">
        <f t="shared" si="141"/>
      </c>
      <c r="AH405" s="181">
        <f t="shared" si="16"/>
      </c>
      <c r="AI405" s="181">
        <f t="shared" si="1161"/>
      </c>
      <c r="AJ405" s="189">
        <v>73</v>
      </c>
      <c r="AK405" s="179">
        <v>15505</v>
      </c>
      <c r="AL405" s="179">
        <v>633</v>
      </c>
      <c r="AM405" s="179">
        <v>709</v>
      </c>
      <c r="AN405" s="189">
        <v>69</v>
      </c>
      <c r="AO405" s="189">
        <v>16</v>
      </c>
      <c r="AP405" s="179">
        <v>35</v>
      </c>
      <c r="AQ405" s="189">
        <v>64</v>
      </c>
      <c r="AR405" s="189">
        <v>3</v>
      </c>
      <c r="AS405" s="189">
        <v>7</v>
      </c>
      <c r="AT405" s="189">
        <v>2</v>
      </c>
      <c r="AU405" s="189">
        <v>14</v>
      </c>
      <c r="AV405" s="190"/>
      <c r="AW405" s="190"/>
      <c r="AX405" s="191">
        <f t="shared" si="720"/>
      </c>
    </row>
    <row r="406">
      <c r="A406" s="168"/>
      <c r="B406" s="202" t="s">
        <v>186</v>
      </c>
      <c r="C406" s="202"/>
      <c r="D406" s="202"/>
      <c r="E406" s="202"/>
      <c r="F406" s="203">
        <f>SUM(F401:F405)</f>
      </c>
      <c r="G406" s="203">
        <f>SUM(G401:G405)</f>
      </c>
      <c r="H406" s="203">
        <f>SUM(H401:H405)</f>
      </c>
      <c r="I406" s="196">
        <f>SUM(I399:I405)</f>
      </c>
      <c r="J406" s="218">
        <f>SUM(J401:J405)</f>
      </c>
      <c r="K406" s="203">
        <f>SUM(K401:K405)</f>
      </c>
      <c r="L406" s="218">
        <f>SUM(L401:L405)</f>
      </c>
      <c r="M406" s="203">
        <f>SUM(M401:M405)</f>
      </c>
      <c r="N406" s="218">
        <f>SUM(N401:N405)</f>
      </c>
      <c r="O406" s="205">
        <f t="shared" si="58"/>
      </c>
      <c r="P406" s="206">
        <f>SUM(P399:P405)</f>
      </c>
      <c r="Q406" s="182">
        <f t="shared" ref="Q406:Q410" si="1214">P406/R406</f>
      </c>
      <c r="R406" s="204">
        <f>SUM(R401:R405)</f>
      </c>
      <c r="S406" s="203">
        <f>SUM(S401:S405)</f>
      </c>
      <c r="T406" s="207">
        <f t="shared" si="606"/>
      </c>
      <c r="U406" s="207">
        <f t="shared" si="528"/>
      </c>
      <c r="V406" s="207">
        <f t="shared" si="458"/>
      </c>
      <c r="W406" s="218">
        <f>SUM(W401:W405)</f>
      </c>
      <c r="X406" s="207">
        <f t="shared" si="387"/>
      </c>
      <c r="Y406" s="207">
        <f t="shared" si="339"/>
      </c>
      <c r="Z406" s="207">
        <f t="shared" si="106"/>
      </c>
      <c r="AA406" s="207">
        <f t="shared" si="1277"/>
      </c>
      <c r="AB406" s="207">
        <f t="shared" si="1126"/>
      </c>
      <c r="AC406" s="205">
        <f t="shared" si="641"/>
      </c>
      <c r="AD406" s="205">
        <f t="shared" si="563"/>
      </c>
      <c r="AE406" s="205">
        <f t="shared" si="496"/>
      </c>
      <c r="AF406" s="205">
        <f t="shared" si="425"/>
      </c>
      <c r="AG406" s="205">
        <f t="shared" si="141"/>
      </c>
      <c r="AH406" s="205">
        <f t="shared" si="16"/>
      </c>
      <c r="AI406" s="205">
        <f t="shared" si="1161"/>
      </c>
      <c r="AJ406" s="218">
        <f>AVERAGE(AJ401:AJ405)</f>
      </c>
      <c r="AK406" s="218">
        <f>SUM(AK401:AK405)</f>
      </c>
      <c r="AL406" s="218">
        <f>SUM(AL401:AL405)</f>
      </c>
      <c r="AM406" s="218">
        <f>SUM(AM401:AM405)</f>
      </c>
      <c r="AN406" s="218">
        <f>SUM(AN401:AN405)</f>
      </c>
      <c r="AO406" s="218">
        <f>SUM(AO401:AO405)</f>
      </c>
      <c r="AP406" s="218">
        <f>SUM(AP401:AP405)</f>
      </c>
      <c r="AQ406" s="218">
        <f>SUM(AQ401:AQ405)</f>
      </c>
      <c r="AR406" s="218">
        <f>SUM(AR401:AR405)</f>
      </c>
      <c r="AS406" s="218">
        <f>SUM(AS401:AS405)</f>
      </c>
      <c r="AT406" s="218">
        <f>SUM(AT401:AT405)</f>
      </c>
      <c r="AU406" s="218">
        <f>SUM(AU401:AU405)</f>
      </c>
      <c r="AV406" s="209"/>
      <c r="AW406" s="209"/>
      <c r="AX406" s="204">
        <f>SUM(AX401:AX405)</f>
      </c>
    </row>
    <row r="407">
      <c r="A407" s="168"/>
      <c r="B407" s="200" t="s">
        <v>217</v>
      </c>
      <c r="C407" s="170" t="s">
        <v>179</v>
      </c>
      <c r="D407" s="171" t="s">
        <v>204</v>
      </c>
      <c r="E407" s="212" t="s">
        <v>189</v>
      </c>
      <c r="F407" s="178">
        <f t="shared" ref="F407:F411" si="221">G407+H407+I407</f>
      </c>
      <c r="G407" s="216">
        <v>858.91</v>
      </c>
      <c r="H407" s="178">
        <v>1488.31</v>
      </c>
      <c r="I407" s="236">
        <v>0</v>
      </c>
      <c r="J407" s="180">
        <v>1</v>
      </c>
      <c r="K407" s="197">
        <v>2548.260000000002</v>
      </c>
      <c r="L407" s="189">
        <v>0</v>
      </c>
      <c r="M407" s="197">
        <v>0</v>
      </c>
      <c r="N407" s="180">
        <v>0</v>
      </c>
      <c r="O407" s="181">
        <f t="shared" si="58"/>
      </c>
      <c r="P407" s="176"/>
      <c r="Q407" s="182">
        <f t="shared" si="1214"/>
      </c>
      <c r="R407" s="177">
        <f t="shared" ref="R407:R411" si="871">J407+L407</f>
      </c>
      <c r="S407" s="178">
        <f t="shared" ref="S407:S411" si="1021">K407+M407</f>
      </c>
      <c r="T407" s="183">
        <f t="shared" si="606"/>
      </c>
      <c r="U407" s="183">
        <f t="shared" si="528"/>
      </c>
      <c r="V407" s="183">
        <f t="shared" si="458"/>
      </c>
      <c r="W407" s="184">
        <v>1</v>
      </c>
      <c r="X407" s="183">
        <f t="shared" si="387"/>
      </c>
      <c r="Y407" s="183">
        <f t="shared" si="339"/>
      </c>
      <c r="Z407" s="183">
        <f t="shared" si="106"/>
      </c>
      <c r="AA407" s="183">
        <f t="shared" si="1277"/>
      </c>
      <c r="AB407" s="183">
        <f t="shared" si="1126"/>
      </c>
      <c r="AC407" s="181">
        <f t="shared" si="641"/>
      </c>
      <c r="AD407" s="181">
        <f t="shared" si="563"/>
      </c>
      <c r="AE407" s="181">
        <f t="shared" si="496"/>
      </c>
      <c r="AF407" s="181">
        <f t="shared" si="425"/>
      </c>
      <c r="AG407" s="181">
        <f t="shared" si="141"/>
      </c>
      <c r="AH407" s="181">
        <f t="shared" si="16"/>
      </c>
      <c r="AI407" s="181">
        <f t="shared" si="1161"/>
      </c>
      <c r="AJ407" s="189">
        <v>74</v>
      </c>
      <c r="AK407" s="179">
        <v>27254</v>
      </c>
      <c r="AL407" s="179">
        <v>731</v>
      </c>
      <c r="AM407" s="179">
        <v>802</v>
      </c>
      <c r="AN407" s="179">
        <v>101</v>
      </c>
      <c r="AO407" s="189">
        <v>22</v>
      </c>
      <c r="AP407" s="189">
        <v>62</v>
      </c>
      <c r="AQ407" s="179">
        <v>99</v>
      </c>
      <c r="AR407" s="189">
        <v>1</v>
      </c>
      <c r="AS407" s="189">
        <v>6</v>
      </c>
      <c r="AT407" s="179">
        <v>0</v>
      </c>
      <c r="AU407" s="179">
        <v>46</v>
      </c>
      <c r="AV407" s="190"/>
      <c r="AW407" s="190"/>
      <c r="AX407" s="191">
        <f t="shared" ref="AX407:AX411" si="721">COUNT(AU407)</f>
      </c>
    </row>
    <row r="408">
      <c r="A408" s="168"/>
      <c r="B408" s="210" t="s">
        <v>187</v>
      </c>
      <c r="C408" s="192" t="s">
        <v>179</v>
      </c>
      <c r="D408" s="170" t="s">
        <v>204</v>
      </c>
      <c r="E408" s="212" t="s">
        <v>190</v>
      </c>
      <c r="F408" s="178">
        <f t="shared" si="221"/>
      </c>
      <c r="G408" s="214">
        <v>1846.79</v>
      </c>
      <c r="H408" s="237">
        <v>2526.44</v>
      </c>
      <c r="I408" s="236">
        <v>0</v>
      </c>
      <c r="J408" s="177">
        <v>4</v>
      </c>
      <c r="K408" s="178">
        <v>9916.64</v>
      </c>
      <c r="L408" s="179">
        <v>0</v>
      </c>
      <c r="M408" s="178">
        <v>0</v>
      </c>
      <c r="N408" s="180">
        <v>1</v>
      </c>
      <c r="O408" s="181">
        <f t="shared" si="58"/>
      </c>
      <c r="P408" s="176"/>
      <c r="Q408" s="182">
        <f t="shared" si="1214"/>
      </c>
      <c r="R408" s="177">
        <f t="shared" si="871"/>
      </c>
      <c r="S408" s="178">
        <f t="shared" si="1021"/>
      </c>
      <c r="T408" s="183">
        <f t="shared" si="606"/>
      </c>
      <c r="U408" s="183">
        <f t="shared" si="528"/>
      </c>
      <c r="V408" s="183">
        <f t="shared" si="458"/>
      </c>
      <c r="W408" s="184">
        <v>3</v>
      </c>
      <c r="X408" s="183">
        <f t="shared" si="387"/>
      </c>
      <c r="Y408" s="183">
        <f t="shared" si="339"/>
      </c>
      <c r="Z408" s="183">
        <f t="shared" si="106"/>
      </c>
      <c r="AA408" s="183">
        <f t="shared" si="1277"/>
      </c>
      <c r="AB408" s="183">
        <f t="shared" si="1126"/>
      </c>
      <c r="AC408" s="181">
        <f t="shared" si="641"/>
      </c>
      <c r="AD408" s="181">
        <f t="shared" si="563"/>
      </c>
      <c r="AE408" s="181">
        <f t="shared" si="496"/>
      </c>
      <c r="AF408" s="181">
        <f t="shared" si="425"/>
      </c>
      <c r="AG408" s="181">
        <f t="shared" si="141"/>
      </c>
      <c r="AH408" s="181">
        <f t="shared" si="16"/>
      </c>
      <c r="AI408" s="181">
        <f t="shared" si="1161"/>
      </c>
      <c r="AJ408" s="189">
        <v>74</v>
      </c>
      <c r="AK408" s="189">
        <v>39457</v>
      </c>
      <c r="AL408" s="179">
        <v>949</v>
      </c>
      <c r="AM408" s="179">
        <v>1065</v>
      </c>
      <c r="AN408" s="179">
        <v>187</v>
      </c>
      <c r="AO408" s="189">
        <v>35</v>
      </c>
      <c r="AP408" s="189">
        <v>82</v>
      </c>
      <c r="AQ408" s="179">
        <v>167</v>
      </c>
      <c r="AR408" s="189">
        <v>4</v>
      </c>
      <c r="AS408" s="189">
        <v>10</v>
      </c>
      <c r="AT408" s="179">
        <v>3</v>
      </c>
      <c r="AU408" s="179">
        <v>48</v>
      </c>
      <c r="AV408" s="190"/>
      <c r="AW408" s="190"/>
      <c r="AX408" s="191">
        <f t="shared" si="721"/>
      </c>
    </row>
    <row r="409">
      <c r="A409" s="168"/>
      <c r="B409" s="210" t="s">
        <v>187</v>
      </c>
      <c r="C409" s="192" t="s">
        <v>179</v>
      </c>
      <c r="D409" s="170" t="s">
        <v>204</v>
      </c>
      <c r="E409" s="212" t="s">
        <v>191</v>
      </c>
      <c r="F409" s="178">
        <f t="shared" si="221"/>
      </c>
      <c r="G409" s="214">
        <v>3127.01</v>
      </c>
      <c r="H409" s="237">
        <v>2881.18</v>
      </c>
      <c r="I409" s="236">
        <v>0</v>
      </c>
      <c r="J409" s="177">
        <v>6</v>
      </c>
      <c r="K409" s="178">
        <v>14889.019999999997</v>
      </c>
      <c r="L409" s="179">
        <v>0</v>
      </c>
      <c r="M409" s="178">
        <v>0</v>
      </c>
      <c r="N409" s="180">
        <v>2</v>
      </c>
      <c r="O409" s="181">
        <f t="shared" si="58"/>
      </c>
      <c r="P409" s="176"/>
      <c r="Q409" s="182">
        <f t="shared" si="1214"/>
      </c>
      <c r="R409" s="177">
        <f t="shared" si="871"/>
      </c>
      <c r="S409" s="178">
        <f t="shared" si="1021"/>
      </c>
      <c r="T409" s="183">
        <f t="shared" si="606"/>
      </c>
      <c r="U409" s="183">
        <f t="shared" si="528"/>
      </c>
      <c r="V409" s="183">
        <f t="shared" si="458"/>
      </c>
      <c r="W409" s="184">
        <v>6</v>
      </c>
      <c r="X409" s="183">
        <f t="shared" si="387"/>
      </c>
      <c r="Y409" s="183">
        <f t="shared" si="339"/>
      </c>
      <c r="Z409" s="183">
        <f t="shared" si="106"/>
      </c>
      <c r="AA409" s="183">
        <f t="shared" si="1277"/>
      </c>
      <c r="AB409" s="183">
        <f t="shared" si="1126"/>
      </c>
      <c r="AC409" s="181">
        <f t="shared" si="641"/>
      </c>
      <c r="AD409" s="181">
        <f t="shared" si="563"/>
      </c>
      <c r="AE409" s="181">
        <f t="shared" si="496"/>
      </c>
      <c r="AF409" s="181">
        <f t="shared" si="425"/>
      </c>
      <c r="AG409" s="181">
        <f t="shared" si="141"/>
      </c>
      <c r="AH409" s="181">
        <f t="shared" si="16"/>
      </c>
      <c r="AI409" s="181">
        <f t="shared" si="1161"/>
      </c>
      <c r="AJ409" s="189">
        <v>74</v>
      </c>
      <c r="AK409" s="189">
        <v>43011</v>
      </c>
      <c r="AL409" s="179">
        <v>1075</v>
      </c>
      <c r="AM409" s="179">
        <v>1198</v>
      </c>
      <c r="AN409" s="179">
        <v>194</v>
      </c>
      <c r="AO409" s="189">
        <v>25</v>
      </c>
      <c r="AP409" s="189">
        <v>92</v>
      </c>
      <c r="AQ409" s="179">
        <v>177</v>
      </c>
      <c r="AR409" s="189">
        <v>6</v>
      </c>
      <c r="AS409" s="189">
        <v>10</v>
      </c>
      <c r="AT409" s="179">
        <v>2</v>
      </c>
      <c r="AU409" s="179">
        <v>55</v>
      </c>
      <c r="AV409" s="190"/>
      <c r="AW409" s="190"/>
      <c r="AX409" s="191">
        <f t="shared" si="721"/>
      </c>
    </row>
    <row r="410">
      <c r="A410" s="168"/>
      <c r="B410" s="210" t="s">
        <v>187</v>
      </c>
      <c r="C410" s="192" t="s">
        <v>179</v>
      </c>
      <c r="D410" s="170" t="s">
        <v>204</v>
      </c>
      <c r="E410" s="212" t="s">
        <v>192</v>
      </c>
      <c r="F410" s="178">
        <f t="shared" si="221"/>
      </c>
      <c r="G410" s="213">
        <v>2344.79</v>
      </c>
      <c r="H410" s="178">
        <v>1666.8</v>
      </c>
      <c r="I410" s="236">
        <v>0</v>
      </c>
      <c r="J410" s="180">
        <v>2</v>
      </c>
      <c r="K410" s="197">
        <v>4543.110000000001</v>
      </c>
      <c r="L410" s="189">
        <v>0</v>
      </c>
      <c r="M410" s="197">
        <v>0</v>
      </c>
      <c r="N410" s="180">
        <v>0</v>
      </c>
      <c r="O410" s="181">
        <f t="shared" si="58"/>
      </c>
      <c r="P410" s="176"/>
      <c r="Q410" s="182">
        <f t="shared" si="1214"/>
      </c>
      <c r="R410" s="177">
        <f t="shared" si="871"/>
      </c>
      <c r="S410" s="178">
        <f t="shared" si="1021"/>
      </c>
      <c r="T410" s="183">
        <f t="shared" si="606"/>
      </c>
      <c r="U410" s="183">
        <f t="shared" si="528"/>
      </c>
      <c r="V410" s="183">
        <f t="shared" si="458"/>
      </c>
      <c r="W410" s="184">
        <v>1</v>
      </c>
      <c r="X410" s="183">
        <f t="shared" si="387"/>
      </c>
      <c r="Y410" s="183">
        <f t="shared" si="339"/>
      </c>
      <c r="Z410" s="183">
        <f t="shared" si="106"/>
      </c>
      <c r="AA410" s="183">
        <f t="shared" si="1277"/>
      </c>
      <c r="AB410" s="183">
        <f t="shared" si="1126"/>
      </c>
      <c r="AC410" s="181">
        <f t="shared" si="641"/>
      </c>
      <c r="AD410" s="181">
        <f t="shared" si="563"/>
      </c>
      <c r="AE410" s="181">
        <f t="shared" si="496"/>
      </c>
      <c r="AF410" s="181">
        <f t="shared" si="425"/>
      </c>
      <c r="AG410" s="181">
        <f t="shared" si="141"/>
      </c>
      <c r="AH410" s="181">
        <f t="shared" si="16"/>
      </c>
      <c r="AI410" s="181">
        <f t="shared" si="1161"/>
      </c>
      <c r="AJ410" s="189">
        <v>74</v>
      </c>
      <c r="AK410" s="189">
        <v>29103</v>
      </c>
      <c r="AL410" s="179">
        <v>740</v>
      </c>
      <c r="AM410" s="179">
        <v>811</v>
      </c>
      <c r="AN410" s="179">
        <v>112</v>
      </c>
      <c r="AO410" s="189">
        <v>19</v>
      </c>
      <c r="AP410" s="189">
        <v>63</v>
      </c>
      <c r="AQ410" s="179">
        <v>122</v>
      </c>
      <c r="AR410" s="189">
        <v>2</v>
      </c>
      <c r="AS410" s="189">
        <v>3</v>
      </c>
      <c r="AT410" s="189">
        <v>0</v>
      </c>
      <c r="AU410" s="189">
        <v>25</v>
      </c>
      <c r="AV410" s="190"/>
      <c r="AW410" s="190"/>
      <c r="AX410" s="191">
        <f t="shared" si="721"/>
      </c>
    </row>
    <row r="411">
      <c r="A411" s="168"/>
      <c r="B411" s="210" t="s">
        <v>187</v>
      </c>
      <c r="C411" s="192" t="s">
        <v>179</v>
      </c>
      <c r="D411" s="170" t="s">
        <v>204</v>
      </c>
      <c r="E411" s="201" t="s">
        <v>194</v>
      </c>
      <c r="F411" s="178">
        <f t="shared" si="221"/>
      </c>
      <c r="G411" s="213">
        <v>2082.75</v>
      </c>
      <c r="H411" s="178">
        <v>913.68</v>
      </c>
      <c r="I411" s="236">
        <v>0</v>
      </c>
      <c r="J411" s="180">
        <v>3</v>
      </c>
      <c r="K411" s="197">
        <v>7651.220000000008</v>
      </c>
      <c r="L411" s="189">
        <v>1</v>
      </c>
      <c r="M411" s="197">
        <v>6216.21</v>
      </c>
      <c r="N411" s="180">
        <v>0</v>
      </c>
      <c r="O411" s="181">
        <f t="shared" si="58"/>
      </c>
      <c r="P411" s="176"/>
      <c r="Q411" s="182" t="str">
        <v>#DIV/0!</v>
      </c>
      <c r="R411" s="177">
        <f t="shared" si="871"/>
      </c>
      <c r="S411" s="178">
        <f t="shared" si="1021"/>
      </c>
      <c r="T411" s="183">
        <f t="shared" si="606"/>
      </c>
      <c r="U411" s="183">
        <f t="shared" si="528"/>
      </c>
      <c r="V411" s="183">
        <f t="shared" si="458"/>
      </c>
      <c r="W411" s="184">
        <v>1</v>
      </c>
      <c r="X411" s="183">
        <f t="shared" si="387"/>
      </c>
      <c r="Y411" s="183">
        <f t="shared" si="339"/>
      </c>
      <c r="Z411" s="183">
        <f t="shared" si="106"/>
      </c>
      <c r="AA411" s="183">
        <f t="shared" si="1277"/>
      </c>
      <c r="AB411" s="183">
        <f t="shared" si="1126"/>
      </c>
      <c r="AC411" s="181">
        <f t="shared" si="641"/>
      </c>
      <c r="AD411" s="181">
        <f t="shared" si="563"/>
      </c>
      <c r="AE411" s="181">
        <f t="shared" si="496"/>
      </c>
      <c r="AF411" s="181">
        <f t="shared" si="425"/>
      </c>
      <c r="AG411" s="181">
        <f t="shared" si="141"/>
      </c>
      <c r="AH411" s="181">
        <f t="shared" si="16"/>
      </c>
      <c r="AI411" s="181">
        <f t="shared" si="1161"/>
      </c>
      <c r="AJ411" s="189">
        <v>74</v>
      </c>
      <c r="AK411" s="189">
        <v>17952</v>
      </c>
      <c r="AL411" s="179">
        <v>447</v>
      </c>
      <c r="AM411" s="179">
        <v>513</v>
      </c>
      <c r="AN411" s="179">
        <v>81</v>
      </c>
      <c r="AO411" s="189">
        <v>14</v>
      </c>
      <c r="AP411" s="179">
        <v>30</v>
      </c>
      <c r="AQ411" s="179">
        <v>82</v>
      </c>
      <c r="AR411" s="189">
        <v>4</v>
      </c>
      <c r="AS411" s="189">
        <v>8</v>
      </c>
      <c r="AT411" s="189">
        <v>0</v>
      </c>
      <c r="AU411" s="189">
        <v>14</v>
      </c>
      <c r="AV411" s="190"/>
      <c r="AW411" s="190"/>
      <c r="AX411" s="191">
        <f t="shared" si="721"/>
      </c>
    </row>
    <row r="412">
      <c r="A412" s="168"/>
      <c r="B412" s="202" t="s">
        <v>186</v>
      </c>
      <c r="C412" s="202"/>
      <c r="D412" s="202"/>
      <c r="E412" s="202"/>
      <c r="F412" s="203">
        <f>SUM(F407:F411)</f>
      </c>
      <c r="G412" s="203">
        <f>SUM(G407:G411)</f>
      </c>
      <c r="H412" s="203">
        <f>SUM(H407:H411)</f>
      </c>
      <c r="I412" s="196">
        <f>SUM(I407:I411)</f>
      </c>
      <c r="J412" s="204">
        <f>SUM(J407:J411)</f>
      </c>
      <c r="K412" s="215">
        <f>SUM(K407:K411)</f>
      </c>
      <c r="L412" s="215">
        <f>SUM(L407:L411)</f>
      </c>
      <c r="M412" s="215">
        <f>SUM(M407:M411)</f>
      </c>
      <c r="N412" s="215">
        <f>SUM(N407:N411)</f>
      </c>
      <c r="O412" s="205">
        <f t="shared" si="58"/>
      </c>
      <c r="P412" s="206">
        <f>SUM(P407:P411)</f>
      </c>
      <c r="Q412" s="182">
        <f t="shared" ref="Q412:Q415" si="1215">P412/R412</f>
      </c>
      <c r="R412" s="204">
        <f>SUM(R407:R411)</f>
      </c>
      <c r="S412" s="203">
        <f>SUM(S407:S411)</f>
      </c>
      <c r="T412" s="207">
        <f t="shared" si="606"/>
      </c>
      <c r="U412" s="207">
        <f t="shared" si="528"/>
      </c>
      <c r="V412" s="207">
        <f t="shared" si="458"/>
      </c>
      <c r="W412" s="208">
        <f>SUM(W407:W411)</f>
      </c>
      <c r="X412" s="207">
        <f t="shared" si="387"/>
      </c>
      <c r="Y412" s="207">
        <f t="shared" si="339"/>
      </c>
      <c r="Z412" s="207">
        <f t="shared" si="106"/>
      </c>
      <c r="AA412" s="207">
        <f t="shared" si="1277"/>
      </c>
      <c r="AB412" s="207">
        <f t="shared" si="1126"/>
      </c>
      <c r="AC412" s="205">
        <f t="shared" si="641"/>
      </c>
      <c r="AD412" s="205">
        <f t="shared" si="563"/>
      </c>
      <c r="AE412" s="205">
        <f t="shared" si="496"/>
      </c>
      <c r="AF412" s="205">
        <f t="shared" si="425"/>
      </c>
      <c r="AG412" s="205">
        <f t="shared" si="141"/>
      </c>
      <c r="AH412" s="205">
        <f t="shared" si="16"/>
      </c>
      <c r="AI412" s="205">
        <f t="shared" si="1161"/>
      </c>
      <c r="AJ412" s="218">
        <f>AVERAGE(AJ407:AJ411)</f>
      </c>
      <c r="AK412" s="218">
        <f>SUM(AK407:AK411)</f>
      </c>
      <c r="AL412" s="218">
        <f>SUM(AL407:AL411)</f>
      </c>
      <c r="AM412" s="218">
        <f>SUM(AM407:AM411)</f>
      </c>
      <c r="AN412" s="218">
        <f>SUM(AN407:AN411)</f>
      </c>
      <c r="AO412" s="218">
        <f>SUM(AO407:AO411)</f>
      </c>
      <c r="AP412" s="218">
        <f>SUM(AP407:AP411)</f>
      </c>
      <c r="AQ412" s="218">
        <f>SUM(AQ407:AQ411)</f>
      </c>
      <c r="AR412" s="218">
        <f>SUM(AR407:AR411)</f>
      </c>
      <c r="AS412" s="218">
        <f>SUM(AS407:AS411)</f>
      </c>
      <c r="AT412" s="218">
        <f>SUM(AT407:AT411)</f>
      </c>
      <c r="AU412" s="218">
        <f>SUM(AU407:AU411)</f>
      </c>
      <c r="AV412" s="209"/>
      <c r="AW412" s="209"/>
      <c r="AX412" s="204">
        <f>SUM(AX407:AX411)</f>
      </c>
    </row>
    <row r="413">
      <c r="A413" s="168"/>
      <c r="B413" s="210" t="s">
        <v>187</v>
      </c>
      <c r="C413" s="170" t="s">
        <v>179</v>
      </c>
      <c r="D413" s="170" t="s">
        <v>188</v>
      </c>
      <c r="E413" s="201" t="s">
        <v>195</v>
      </c>
      <c r="F413" s="178">
        <f t="shared" ref="F413:F417" si="222">G413+H413+I413</f>
      </c>
      <c r="G413" s="216">
        <v>2291.79</v>
      </c>
      <c r="H413" s="178">
        <v>714.9</v>
      </c>
      <c r="I413" s="236">
        <v>0</v>
      </c>
      <c r="J413" s="180">
        <v>2</v>
      </c>
      <c r="K413" s="178">
        <v>4543.110000000001</v>
      </c>
      <c r="L413" s="179">
        <v>0</v>
      </c>
      <c r="M413" s="178">
        <v>0</v>
      </c>
      <c r="N413" s="180">
        <v>0</v>
      </c>
      <c r="O413" s="181">
        <f t="shared" si="58"/>
      </c>
      <c r="P413" s="196"/>
      <c r="Q413" s="182">
        <f t="shared" si="1215"/>
      </c>
      <c r="R413" s="177">
        <f t="shared" ref="R413:R417" si="872">J413+L413</f>
      </c>
      <c r="S413" s="178">
        <f t="shared" ref="S413:S417" si="1022">K413+M413</f>
      </c>
      <c r="T413" s="183">
        <f t="shared" si="606"/>
      </c>
      <c r="U413" s="183">
        <f t="shared" si="528"/>
      </c>
      <c r="V413" s="183">
        <f t="shared" si="458"/>
      </c>
      <c r="W413" s="184">
        <v>2</v>
      </c>
      <c r="X413" s="183">
        <f t="shared" si="387"/>
      </c>
      <c r="Y413" s="183">
        <f t="shared" si="339"/>
      </c>
      <c r="Z413" s="183">
        <f t="shared" si="106"/>
      </c>
      <c r="AA413" s="183">
        <f t="shared" si="1277"/>
      </c>
      <c r="AB413" s="183">
        <f t="shared" si="1126"/>
      </c>
      <c r="AC413" s="181">
        <f t="shared" si="641"/>
      </c>
      <c r="AD413" s="181">
        <f t="shared" si="563"/>
      </c>
      <c r="AE413" s="181">
        <f t="shared" si="496"/>
      </c>
      <c r="AF413" s="181">
        <f t="shared" si="425"/>
      </c>
      <c r="AG413" s="181">
        <f t="shared" si="141"/>
      </c>
      <c r="AH413" s="181">
        <f t="shared" si="16"/>
      </c>
      <c r="AI413" s="181">
        <f t="shared" si="1161"/>
      </c>
      <c r="AJ413" s="189">
        <v>74</v>
      </c>
      <c r="AK413" s="179">
        <v>16527</v>
      </c>
      <c r="AL413" s="179">
        <v>443</v>
      </c>
      <c r="AM413" s="179">
        <v>499</v>
      </c>
      <c r="AN413" s="179">
        <v>75</v>
      </c>
      <c r="AO413" s="189">
        <v>17</v>
      </c>
      <c r="AP413" s="189">
        <v>42</v>
      </c>
      <c r="AQ413" s="189">
        <v>62</v>
      </c>
      <c r="AR413" s="189">
        <v>2</v>
      </c>
      <c r="AS413" s="179">
        <v>4</v>
      </c>
      <c r="AT413" s="179">
        <v>1</v>
      </c>
      <c r="AU413" s="179">
        <v>9</v>
      </c>
      <c r="AV413" s="190"/>
      <c r="AW413" s="190"/>
      <c r="AX413" s="191">
        <f t="shared" ref="AX413:AX417" si="722">COUNT(AU413)</f>
      </c>
    </row>
    <row r="414">
      <c r="A414" s="168"/>
      <c r="B414" s="210" t="s">
        <v>187</v>
      </c>
      <c r="C414" s="192" t="s">
        <v>179</v>
      </c>
      <c r="D414" s="170" t="s">
        <v>188</v>
      </c>
      <c r="E414" s="212" t="s">
        <v>196</v>
      </c>
      <c r="F414" s="178">
        <f t="shared" si="222"/>
      </c>
      <c r="G414" s="213">
        <v>2640.27</v>
      </c>
      <c r="H414" s="178">
        <v>998.1</v>
      </c>
      <c r="I414" s="219">
        <v>0</v>
      </c>
      <c r="J414" s="180">
        <v>5</v>
      </c>
      <c r="K414" s="178">
        <v>13307.589999999997</v>
      </c>
      <c r="L414" s="179">
        <v>0</v>
      </c>
      <c r="M414" s="178">
        <v>0</v>
      </c>
      <c r="N414" s="180">
        <v>0</v>
      </c>
      <c r="O414" s="181">
        <f t="shared" si="58"/>
      </c>
      <c r="P414" s="196"/>
      <c r="Q414" s="182">
        <f t="shared" si="1215"/>
      </c>
      <c r="R414" s="177">
        <f t="shared" si="872"/>
      </c>
      <c r="S414" s="178">
        <f t="shared" si="1022"/>
      </c>
      <c r="T414" s="183">
        <f t="shared" si="606"/>
      </c>
      <c r="U414" s="183">
        <f t="shared" si="528"/>
      </c>
      <c r="V414" s="183">
        <f t="shared" si="458"/>
      </c>
      <c r="W414" s="184">
        <v>5</v>
      </c>
      <c r="X414" s="183">
        <f t="shared" si="387"/>
      </c>
      <c r="Y414" s="183">
        <f t="shared" si="339"/>
      </c>
      <c r="Z414" s="183">
        <f t="shared" si="106"/>
      </c>
      <c r="AA414" s="183">
        <f t="shared" si="1277"/>
      </c>
      <c r="AB414" s="183">
        <f t="shared" si="1126"/>
      </c>
      <c r="AC414" s="181">
        <f t="shared" si="641"/>
      </c>
      <c r="AD414" s="181">
        <f t="shared" si="563"/>
      </c>
      <c r="AE414" s="181">
        <f t="shared" si="496"/>
      </c>
      <c r="AF414" s="181">
        <f t="shared" si="425"/>
      </c>
      <c r="AG414" s="181">
        <f t="shared" si="141"/>
      </c>
      <c r="AH414" s="181">
        <f t="shared" si="16"/>
      </c>
      <c r="AI414" s="181">
        <f t="shared" si="1161"/>
      </c>
      <c r="AJ414" s="189">
        <v>74</v>
      </c>
      <c r="AK414" s="179">
        <v>19744</v>
      </c>
      <c r="AL414" s="179">
        <v>549</v>
      </c>
      <c r="AM414" s="179">
        <v>619</v>
      </c>
      <c r="AN414" s="179">
        <v>79</v>
      </c>
      <c r="AO414" s="189">
        <v>18</v>
      </c>
      <c r="AP414" s="179">
        <v>39</v>
      </c>
      <c r="AQ414" s="179">
        <v>75</v>
      </c>
      <c r="AR414" s="189">
        <v>5</v>
      </c>
      <c r="AS414" s="179">
        <v>5</v>
      </c>
      <c r="AT414" s="179">
        <v>3</v>
      </c>
      <c r="AU414" s="179">
        <v>14</v>
      </c>
      <c r="AV414" s="190"/>
      <c r="AW414" s="190"/>
      <c r="AX414" s="191">
        <f t="shared" si="722"/>
      </c>
    </row>
    <row r="415">
      <c r="A415" s="168"/>
      <c r="B415" s="210" t="s">
        <v>187</v>
      </c>
      <c r="C415" s="192" t="s">
        <v>179</v>
      </c>
      <c r="D415" s="170" t="s">
        <v>188</v>
      </c>
      <c r="E415" s="212" t="s">
        <v>197</v>
      </c>
      <c r="F415" s="178">
        <f t="shared" si="222"/>
      </c>
      <c r="G415" s="213">
        <v>2065.66</v>
      </c>
      <c r="H415" s="197">
        <v>908.78</v>
      </c>
      <c r="I415" s="219">
        <v>0</v>
      </c>
      <c r="J415" s="180">
        <v>1</v>
      </c>
      <c r="K415" s="178">
        <v>1435.0099999999948</v>
      </c>
      <c r="L415" s="179">
        <v>0</v>
      </c>
      <c r="M415" s="178">
        <v>0</v>
      </c>
      <c r="N415" s="180">
        <v>0</v>
      </c>
      <c r="O415" s="181">
        <f t="shared" si="58"/>
      </c>
      <c r="P415" s="196"/>
      <c r="Q415" s="182">
        <f t="shared" si="1215"/>
      </c>
      <c r="R415" s="177">
        <f t="shared" si="872"/>
      </c>
      <c r="S415" s="178">
        <f t="shared" si="1022"/>
      </c>
      <c r="T415" s="183">
        <f t="shared" si="606"/>
      </c>
      <c r="U415" s="183">
        <f t="shared" si="528"/>
      </c>
      <c r="V415" s="183">
        <f t="shared" si="458"/>
      </c>
      <c r="W415" s="184">
        <v>0</v>
      </c>
      <c r="X415" s="183">
        <f t="shared" si="387"/>
      </c>
      <c r="Y415" s="183">
        <f t="shared" si="339"/>
      </c>
      <c r="Z415" s="183">
        <f t="shared" si="106"/>
      </c>
      <c r="AA415" s="183">
        <f t="shared" si="1277"/>
      </c>
      <c r="AB415" s="183">
        <f t="shared" si="1126"/>
      </c>
      <c r="AC415" s="181">
        <f t="shared" si="641"/>
      </c>
      <c r="AD415" s="181">
        <f t="shared" si="563"/>
      </c>
      <c r="AE415" s="181">
        <f t="shared" si="496"/>
      </c>
      <c r="AF415" s="181">
        <f t="shared" si="425"/>
      </c>
      <c r="AG415" s="181">
        <f t="shared" si="141"/>
      </c>
      <c r="AH415" s="181">
        <f t="shared" si="16"/>
      </c>
      <c r="AI415" s="181">
        <f t="shared" si="1161"/>
      </c>
      <c r="AJ415" s="189">
        <v>74</v>
      </c>
      <c r="AK415" s="179">
        <v>18235</v>
      </c>
      <c r="AL415" s="179">
        <v>508</v>
      </c>
      <c r="AM415" s="179">
        <v>558</v>
      </c>
      <c r="AN415" s="179">
        <v>74</v>
      </c>
      <c r="AO415" s="189">
        <v>14</v>
      </c>
      <c r="AP415" s="179">
        <v>45</v>
      </c>
      <c r="AQ415" s="179">
        <v>81</v>
      </c>
      <c r="AR415" s="189">
        <v>1</v>
      </c>
      <c r="AS415" s="189">
        <v>2</v>
      </c>
      <c r="AT415" s="179">
        <v>3</v>
      </c>
      <c r="AU415" s="179">
        <v>10</v>
      </c>
      <c r="AV415" s="190"/>
      <c r="AW415" s="190"/>
      <c r="AX415" s="191">
        <f t="shared" si="722"/>
      </c>
    </row>
    <row r="416">
      <c r="A416" s="168"/>
      <c r="B416" s="210" t="s">
        <v>187</v>
      </c>
      <c r="C416" s="192" t="s">
        <v>179</v>
      </c>
      <c r="D416" s="170" t="s">
        <v>188</v>
      </c>
      <c r="E416" s="212" t="s">
        <v>199</v>
      </c>
      <c r="F416" s="178">
        <f t="shared" si="222"/>
      </c>
      <c r="G416" s="213">
        <v>1809.93</v>
      </c>
      <c r="H416" s="197">
        <v>736.86</v>
      </c>
      <c r="I416" s="219">
        <v>0</v>
      </c>
      <c r="J416" s="177">
        <v>1</v>
      </c>
      <c r="K416" s="178">
        <v>1304.4200000000128</v>
      </c>
      <c r="L416" s="179">
        <v>0</v>
      </c>
      <c r="M416" s="178">
        <v>0</v>
      </c>
      <c r="N416" s="180">
        <v>1</v>
      </c>
      <c r="O416" s="181">
        <f t="shared" si="58"/>
      </c>
      <c r="P416" s="196"/>
      <c r="Q416" s="182" t="str">
        <v>#DIV/0!</v>
      </c>
      <c r="R416" s="177">
        <f t="shared" si="872"/>
      </c>
      <c r="S416" s="178">
        <f t="shared" si="1022"/>
      </c>
      <c r="T416" s="183">
        <f t="shared" si="606"/>
      </c>
      <c r="U416" s="183">
        <f t="shared" si="528"/>
      </c>
      <c r="V416" s="183">
        <f t="shared" si="458"/>
      </c>
      <c r="W416" s="184">
        <v>1</v>
      </c>
      <c r="X416" s="183">
        <f t="shared" si="387"/>
      </c>
      <c r="Y416" s="183">
        <f t="shared" si="339"/>
      </c>
      <c r="Z416" s="183">
        <f t="shared" si="106"/>
      </c>
      <c r="AA416" s="183">
        <f t="shared" si="1277"/>
      </c>
      <c r="AB416" s="183">
        <f t="shared" si="1126"/>
      </c>
      <c r="AC416" s="181">
        <f t="shared" si="641"/>
      </c>
      <c r="AD416" s="181">
        <f t="shared" si="563"/>
      </c>
      <c r="AE416" s="181">
        <f t="shared" si="496"/>
      </c>
      <c r="AF416" s="181">
        <f t="shared" si="425"/>
      </c>
      <c r="AG416" s="181">
        <f t="shared" si="141"/>
      </c>
      <c r="AH416" s="181">
        <f t="shared" si="16"/>
      </c>
      <c r="AI416" s="181">
        <f t="shared" si="1161"/>
      </c>
      <c r="AJ416" s="189">
        <v>74</v>
      </c>
      <c r="AK416" s="179">
        <v>14103</v>
      </c>
      <c r="AL416" s="179">
        <v>389</v>
      </c>
      <c r="AM416" s="179">
        <v>445</v>
      </c>
      <c r="AN416" s="179">
        <v>57</v>
      </c>
      <c r="AO416" s="189">
        <v>4</v>
      </c>
      <c r="AP416" s="179">
        <v>9</v>
      </c>
      <c r="AQ416" s="179">
        <v>44</v>
      </c>
      <c r="AR416" s="189">
        <v>1</v>
      </c>
      <c r="AS416" s="189">
        <v>5</v>
      </c>
      <c r="AT416" s="179">
        <v>2</v>
      </c>
      <c r="AU416" s="179">
        <v>10</v>
      </c>
      <c r="AV416" s="190"/>
      <c r="AW416" s="190"/>
      <c r="AX416" s="191">
        <f t="shared" si="722"/>
      </c>
    </row>
    <row r="417">
      <c r="A417" s="168"/>
      <c r="B417" s="210" t="s">
        <v>187</v>
      </c>
      <c r="C417" s="192" t="s">
        <v>179</v>
      </c>
      <c r="D417" s="170" t="s">
        <v>188</v>
      </c>
      <c r="E417" s="212" t="s">
        <v>200</v>
      </c>
      <c r="F417" s="178">
        <f t="shared" si="222"/>
      </c>
      <c r="G417" s="216">
        <v>1567.56</v>
      </c>
      <c r="H417" s="178">
        <v>935.39</v>
      </c>
      <c r="I417" s="219">
        <v>0</v>
      </c>
      <c r="J417" s="180">
        <v>5</v>
      </c>
      <c r="K417" s="178">
        <v>12754.179999999993</v>
      </c>
      <c r="L417" s="179">
        <v>0</v>
      </c>
      <c r="M417" s="178">
        <v>0</v>
      </c>
      <c r="N417" s="180">
        <v>0</v>
      </c>
      <c r="O417" s="181">
        <f t="shared" si="58"/>
      </c>
      <c r="P417" s="196"/>
      <c r="Q417" s="182">
        <f t="shared" ref="Q417:Q429" si="1216">P417/R417</f>
      </c>
      <c r="R417" s="177">
        <f t="shared" si="872"/>
      </c>
      <c r="S417" s="178">
        <f t="shared" si="1022"/>
      </c>
      <c r="T417" s="183">
        <f t="shared" si="606"/>
      </c>
      <c r="U417" s="183">
        <f t="shared" si="528"/>
      </c>
      <c r="V417" s="183">
        <f t="shared" si="458"/>
      </c>
      <c r="W417" s="184">
        <v>3</v>
      </c>
      <c r="X417" s="183">
        <f t="shared" si="387"/>
      </c>
      <c r="Y417" s="183">
        <f t="shared" si="339"/>
      </c>
      <c r="Z417" s="183">
        <f t="shared" si="106"/>
      </c>
      <c r="AA417" s="183">
        <f t="shared" si="1277"/>
      </c>
      <c r="AB417" s="183">
        <f t="shared" si="1126"/>
      </c>
      <c r="AC417" s="181">
        <f t="shared" si="641"/>
      </c>
      <c r="AD417" s="181">
        <f t="shared" si="563"/>
      </c>
      <c r="AE417" s="181">
        <f t="shared" si="496"/>
      </c>
      <c r="AF417" s="181">
        <f t="shared" si="425"/>
      </c>
      <c r="AG417" s="181">
        <f t="shared" si="141"/>
      </c>
      <c r="AH417" s="181">
        <f t="shared" si="16"/>
      </c>
      <c r="AI417" s="181">
        <f t="shared" si="1161"/>
      </c>
      <c r="AJ417" s="189">
        <v>74</v>
      </c>
      <c r="AK417" s="179">
        <v>14695</v>
      </c>
      <c r="AL417" s="179">
        <v>403</v>
      </c>
      <c r="AM417" s="179">
        <v>462</v>
      </c>
      <c r="AN417" s="179">
        <v>55</v>
      </c>
      <c r="AO417" s="189">
        <v>15</v>
      </c>
      <c r="AP417" s="179">
        <v>45</v>
      </c>
      <c r="AQ417" s="179">
        <v>52</v>
      </c>
      <c r="AR417" s="189">
        <v>5</v>
      </c>
      <c r="AS417" s="179">
        <v>5</v>
      </c>
      <c r="AT417" s="179">
        <v>1</v>
      </c>
      <c r="AU417" s="179">
        <v>14</v>
      </c>
      <c r="AV417" s="190"/>
      <c r="AW417" s="190"/>
      <c r="AX417" s="191">
        <f t="shared" si="722"/>
      </c>
    </row>
    <row r="418">
      <c r="A418" s="168"/>
      <c r="B418" s="202" t="s">
        <v>186</v>
      </c>
      <c r="C418" s="202"/>
      <c r="D418" s="202"/>
      <c r="E418" s="202"/>
      <c r="F418" s="203">
        <f>SUM(F413:F417)</f>
      </c>
      <c r="G418" s="217">
        <f>SUM(G413:G417)</f>
      </c>
      <c r="H418" s="203">
        <f>SUM(H413:H417)</f>
      </c>
      <c r="I418" s="196">
        <f>SUM(I413:I417)</f>
      </c>
      <c r="J418" s="204">
        <f>SUM(J413:J417)</f>
      </c>
      <c r="K418" s="203">
        <f>SUM(K413:K417)</f>
      </c>
      <c r="L418" s="215">
        <f>SUM(L413:L417)</f>
      </c>
      <c r="M418" s="203">
        <f>SUM(M413:M417)</f>
      </c>
      <c r="N418" s="204">
        <f>SUM(N413:N417)</f>
      </c>
      <c r="O418" s="205">
        <f t="shared" si="58"/>
      </c>
      <c r="P418" s="206">
        <f>SUM(P413:P417)</f>
      </c>
      <c r="Q418" s="182">
        <f t="shared" si="1216"/>
      </c>
      <c r="R418" s="204">
        <f>SUM(R413:R417)</f>
      </c>
      <c r="S418" s="203">
        <f>SUM(S413:S417)</f>
      </c>
      <c r="T418" s="207">
        <f t="shared" si="606"/>
      </c>
      <c r="U418" s="207">
        <f t="shared" si="528"/>
      </c>
      <c r="V418" s="207">
        <f t="shared" si="458"/>
      </c>
      <c r="W418" s="208">
        <f>SUM(W413:W417)</f>
      </c>
      <c r="X418" s="207">
        <f t="shared" si="387"/>
      </c>
      <c r="Y418" s="207">
        <f t="shared" si="339"/>
      </c>
      <c r="Z418" s="207">
        <f t="shared" si="106"/>
      </c>
      <c r="AA418" s="207">
        <f t="shared" si="1277"/>
      </c>
      <c r="AB418" s="207">
        <f t="shared" si="1126"/>
      </c>
      <c r="AC418" s="205">
        <f t="shared" si="641"/>
      </c>
      <c r="AD418" s="205">
        <f t="shared" si="563"/>
      </c>
      <c r="AE418" s="205">
        <f t="shared" si="496"/>
      </c>
      <c r="AF418" s="205">
        <f t="shared" si="425"/>
      </c>
      <c r="AG418" s="205">
        <f t="shared" si="141"/>
      </c>
      <c r="AH418" s="205">
        <f t="shared" si="16"/>
      </c>
      <c r="AI418" s="205">
        <f t="shared" si="1161"/>
      </c>
      <c r="AJ418" s="218">
        <f>AVERAGE(AJ413:AJ417)</f>
      </c>
      <c r="AK418" s="218">
        <f>SUM(AK413:AK417)</f>
      </c>
      <c r="AL418" s="218">
        <f>SUM(AL413:AL417)</f>
      </c>
      <c r="AM418" s="218">
        <f>SUM(AM413:AM417)</f>
      </c>
      <c r="AN418" s="218">
        <f>SUM(AN413:AN417)</f>
      </c>
      <c r="AO418" s="218">
        <f>SUM(AO413:AO417)</f>
      </c>
      <c r="AP418" s="218">
        <f>SUM(AP413:AP417)</f>
      </c>
      <c r="AQ418" s="218">
        <f>SUM(AQ413:AQ417)</f>
      </c>
      <c r="AR418" s="218">
        <f>SUM(AR413:AR417)</f>
      </c>
      <c r="AS418" s="218">
        <f>SUM(AS413:AS417)</f>
      </c>
      <c r="AT418" s="218">
        <f>SUM(AT413:AT417)</f>
      </c>
      <c r="AU418" s="218">
        <f>SUM(AU413:AU417)</f>
      </c>
      <c r="AV418" s="209"/>
      <c r="AW418" s="209"/>
      <c r="AX418" s="204">
        <f>SUM(AX413:AX417)</f>
      </c>
    </row>
    <row r="419">
      <c r="A419" s="168"/>
      <c r="B419" s="210" t="s">
        <v>213</v>
      </c>
      <c r="C419" s="170" t="s">
        <v>201</v>
      </c>
      <c r="D419" s="171" t="s">
        <v>198</v>
      </c>
      <c r="E419" s="211" t="s">
        <v>202</v>
      </c>
      <c r="F419" s="178">
        <f t="shared" ref="F419:F422" si="223">G419+H419+I419</f>
      </c>
      <c r="G419" s="213">
        <v>2317.87</v>
      </c>
      <c r="H419" s="178">
        <v>1203.51</v>
      </c>
      <c r="I419" s="219">
        <v>0</v>
      </c>
      <c r="J419" s="180">
        <v>3</v>
      </c>
      <c r="K419" s="197">
        <v>7972.739999999991</v>
      </c>
      <c r="L419" s="189">
        <v>0</v>
      </c>
      <c r="M419" s="197">
        <v>0</v>
      </c>
      <c r="N419" s="180">
        <v>1</v>
      </c>
      <c r="O419" s="181">
        <f t="shared" si="58"/>
      </c>
      <c r="P419" s="196"/>
      <c r="Q419" s="182">
        <f t="shared" si="1216"/>
      </c>
      <c r="R419" s="177">
        <f t="shared" ref="R419:R422" si="873">J419+L419</f>
      </c>
      <c r="S419" s="178">
        <f t="shared" ref="S419:S422" si="1023">K419+M419</f>
      </c>
      <c r="T419" s="183">
        <f t="shared" si="606"/>
      </c>
      <c r="U419" s="183">
        <f t="shared" si="528"/>
      </c>
      <c r="V419" s="183">
        <f t="shared" si="458"/>
      </c>
      <c r="W419" s="184">
        <v>2</v>
      </c>
      <c r="X419" s="183">
        <f t="shared" si="387"/>
      </c>
      <c r="Y419" s="183">
        <f t="shared" si="339"/>
      </c>
      <c r="Z419" s="183">
        <f t="shared" si="106"/>
      </c>
      <c r="AA419" s="183">
        <f t="shared" si="1277"/>
      </c>
      <c r="AB419" s="183">
        <f t="shared" si="1126"/>
      </c>
      <c r="AC419" s="181">
        <f t="shared" si="641"/>
      </c>
      <c r="AD419" s="181">
        <f t="shared" si="563"/>
      </c>
      <c r="AE419" s="181">
        <f t="shared" si="496"/>
      </c>
      <c r="AF419" s="181">
        <f t="shared" si="425"/>
      </c>
      <c r="AG419" s="181">
        <f t="shared" si="141"/>
      </c>
      <c r="AH419" s="181">
        <f t="shared" si="16"/>
      </c>
      <c r="AI419" s="181">
        <f t="shared" si="1161"/>
      </c>
      <c r="AJ419" s="189">
        <v>74</v>
      </c>
      <c r="AK419" s="179">
        <v>16726</v>
      </c>
      <c r="AL419" s="179">
        <v>371</v>
      </c>
      <c r="AM419" s="179">
        <v>417</v>
      </c>
      <c r="AN419" s="189">
        <v>78</v>
      </c>
      <c r="AO419" s="189">
        <v>24</v>
      </c>
      <c r="AP419" s="189">
        <v>53</v>
      </c>
      <c r="AQ419" s="179">
        <v>77</v>
      </c>
      <c r="AR419" s="189">
        <v>4</v>
      </c>
      <c r="AS419" s="179">
        <v>1</v>
      </c>
      <c r="AT419" s="179">
        <v>1</v>
      </c>
      <c r="AU419" s="179">
        <v>10</v>
      </c>
      <c r="AV419" s="190"/>
      <c r="AW419" s="190"/>
      <c r="AX419" s="191">
        <f t="shared" ref="AX419:AX422" si="723">COUNT(AU419)</f>
      </c>
    </row>
    <row r="420">
      <c r="A420" s="168"/>
      <c r="B420" s="210" t="s">
        <v>213</v>
      </c>
      <c r="C420" s="170" t="s">
        <v>201</v>
      </c>
      <c r="D420" s="171" t="s">
        <v>198</v>
      </c>
      <c r="E420" s="211" t="s">
        <v>203</v>
      </c>
      <c r="F420" s="178">
        <f t="shared" si="223"/>
      </c>
      <c r="G420" s="178">
        <v>1568.54</v>
      </c>
      <c r="H420" s="178">
        <v>930.32</v>
      </c>
      <c r="I420" s="219">
        <v>0</v>
      </c>
      <c r="J420" s="177">
        <v>3</v>
      </c>
      <c r="K420" s="178">
        <v>7928.229999999996</v>
      </c>
      <c r="L420" s="179">
        <v>0</v>
      </c>
      <c r="M420" s="178">
        <v>0</v>
      </c>
      <c r="N420" s="180">
        <v>1</v>
      </c>
      <c r="O420" s="181">
        <f t="shared" si="58"/>
      </c>
      <c r="P420" s="196"/>
      <c r="Q420" s="182">
        <f t="shared" si="1216"/>
      </c>
      <c r="R420" s="177">
        <f t="shared" si="873"/>
      </c>
      <c r="S420" s="178">
        <f t="shared" si="1023"/>
      </c>
      <c r="T420" s="183">
        <f t="shared" si="606"/>
      </c>
      <c r="U420" s="183">
        <f t="shared" si="528"/>
      </c>
      <c r="V420" s="183">
        <f t="shared" si="458"/>
      </c>
      <c r="W420" s="184">
        <v>2</v>
      </c>
      <c r="X420" s="183">
        <f t="shared" si="387"/>
      </c>
      <c r="Y420" s="183">
        <f t="shared" si="339"/>
      </c>
      <c r="Z420" s="183">
        <f t="shared" si="106"/>
      </c>
      <c r="AA420" s="183">
        <f t="shared" si="1277"/>
      </c>
      <c r="AB420" s="183">
        <f t="shared" si="1126"/>
      </c>
      <c r="AC420" s="181">
        <f t="shared" si="641"/>
      </c>
      <c r="AD420" s="181">
        <f t="shared" si="563"/>
      </c>
      <c r="AE420" s="181">
        <f t="shared" si="496"/>
      </c>
      <c r="AF420" s="181">
        <f t="shared" si="425"/>
      </c>
      <c r="AG420" s="181">
        <f t="shared" si="141"/>
      </c>
      <c r="AH420" s="181">
        <f t="shared" si="16"/>
      </c>
      <c r="AI420" s="181">
        <f t="shared" si="1161"/>
      </c>
      <c r="AJ420" s="189">
        <v>75</v>
      </c>
      <c r="AK420" s="179">
        <v>13484</v>
      </c>
      <c r="AL420" s="179">
        <v>292</v>
      </c>
      <c r="AM420" s="179">
        <v>317</v>
      </c>
      <c r="AN420" s="179">
        <v>69</v>
      </c>
      <c r="AO420" s="189">
        <v>16</v>
      </c>
      <c r="AP420" s="179">
        <v>66</v>
      </c>
      <c r="AQ420" s="179">
        <v>61</v>
      </c>
      <c r="AR420" s="189">
        <v>4</v>
      </c>
      <c r="AS420" s="179">
        <v>11</v>
      </c>
      <c r="AT420" s="179">
        <v>1</v>
      </c>
      <c r="AU420" s="179">
        <v>6</v>
      </c>
      <c r="AV420" s="190"/>
      <c r="AW420" s="190"/>
      <c r="AX420" s="191">
        <f t="shared" si="723"/>
      </c>
    </row>
    <row r="421">
      <c r="A421" s="168"/>
      <c r="B421" s="210" t="s">
        <v>213</v>
      </c>
      <c r="C421" s="170" t="s">
        <v>201</v>
      </c>
      <c r="D421" s="171" t="s">
        <v>198</v>
      </c>
      <c r="E421" s="220" t="s">
        <v>205</v>
      </c>
      <c r="F421" s="178">
        <f t="shared" si="223"/>
      </c>
      <c r="G421" s="178">
        <v>887.03</v>
      </c>
      <c r="H421" s="178">
        <v>594.43</v>
      </c>
      <c r="I421" s="219">
        <v>0</v>
      </c>
      <c r="J421" s="177">
        <v>0</v>
      </c>
      <c r="K421" s="178">
        <v>0</v>
      </c>
      <c r="L421" s="179">
        <v>0</v>
      </c>
      <c r="M421" s="178">
        <v>0</v>
      </c>
      <c r="N421" s="180">
        <v>0</v>
      </c>
      <c r="O421" s="181">
        <f t="shared" si="58"/>
      </c>
      <c r="P421" s="196"/>
      <c r="Q421" s="182">
        <f t="shared" si="1216"/>
      </c>
      <c r="R421" s="177">
        <f t="shared" si="873"/>
      </c>
      <c r="S421" s="178">
        <f t="shared" si="1023"/>
      </c>
      <c r="T421" s="183">
        <f t="shared" si="606"/>
      </c>
      <c r="U421" s="183">
        <f t="shared" si="528"/>
      </c>
      <c r="V421" s="183">
        <f t="shared" si="458"/>
      </c>
      <c r="W421" s="184">
        <v>0</v>
      </c>
      <c r="X421" s="183">
        <f t="shared" si="387"/>
      </c>
      <c r="Y421" s="183">
        <f t="shared" si="339"/>
      </c>
      <c r="Z421" s="183">
        <f t="shared" si="106"/>
      </c>
      <c r="AA421" s="183">
        <f t="shared" si="1277"/>
      </c>
      <c r="AB421" s="183">
        <f t="shared" si="1126"/>
      </c>
      <c r="AC421" s="181">
        <f t="shared" si="641"/>
      </c>
      <c r="AD421" s="181">
        <f t="shared" si="563"/>
      </c>
      <c r="AE421" s="181">
        <f t="shared" si="496"/>
      </c>
      <c r="AF421" s="181">
        <f t="shared" si="425"/>
      </c>
      <c r="AG421" s="181">
        <f t="shared" si="141"/>
      </c>
      <c r="AH421" s="181">
        <f t="shared" si="16"/>
      </c>
      <c r="AI421" s="181">
        <f t="shared" si="1161"/>
      </c>
      <c r="AJ421" s="189">
        <v>75</v>
      </c>
      <c r="AK421" s="247">
        <v>9947</v>
      </c>
      <c r="AL421" s="247">
        <v>205</v>
      </c>
      <c r="AM421" s="247">
        <v>250</v>
      </c>
      <c r="AN421" s="248">
        <v>44</v>
      </c>
      <c r="AO421" s="189">
        <v>6</v>
      </c>
      <c r="AP421" s="179">
        <v>22</v>
      </c>
      <c r="AQ421" s="189">
        <v>35</v>
      </c>
      <c r="AR421" s="189">
        <v>0</v>
      </c>
      <c r="AS421" s="179">
        <v>2</v>
      </c>
      <c r="AT421" s="179">
        <v>0</v>
      </c>
      <c r="AU421" s="179">
        <v>6</v>
      </c>
      <c r="AV421" s="190"/>
      <c r="AW421" s="190"/>
      <c r="AX421" s="191">
        <f t="shared" si="723"/>
      </c>
    </row>
    <row r="422">
      <c r="A422" s="168"/>
      <c r="B422" s="210" t="s">
        <v>213</v>
      </c>
      <c r="C422" s="170" t="s">
        <v>201</v>
      </c>
      <c r="D422" s="171" t="s">
        <v>198</v>
      </c>
      <c r="E422" s="220" t="s">
        <v>206</v>
      </c>
      <c r="F422" s="178">
        <f t="shared" si="223"/>
      </c>
      <c r="G422" s="178">
        <v>1245.55</v>
      </c>
      <c r="H422" s="178">
        <v>595.77</v>
      </c>
      <c r="I422" s="219">
        <v>0</v>
      </c>
      <c r="J422" s="177">
        <v>5</v>
      </c>
      <c r="K422" s="178">
        <v>13280.49999999997</v>
      </c>
      <c r="L422" s="179">
        <v>0</v>
      </c>
      <c r="M422" s="178">
        <v>0</v>
      </c>
      <c r="N422" s="180">
        <v>1</v>
      </c>
      <c r="O422" s="181">
        <f t="shared" si="58"/>
      </c>
      <c r="P422" s="196"/>
      <c r="Q422" s="182">
        <f t="shared" si="1216"/>
      </c>
      <c r="R422" s="177">
        <f t="shared" si="873"/>
      </c>
      <c r="S422" s="178">
        <f t="shared" si="1023"/>
      </c>
      <c r="T422" s="183">
        <f t="shared" si="606"/>
      </c>
      <c r="U422" s="183">
        <f t="shared" si="528"/>
      </c>
      <c r="V422" s="183">
        <f t="shared" si="458"/>
      </c>
      <c r="W422" s="184">
        <v>3</v>
      </c>
      <c r="X422" s="183">
        <f t="shared" si="387"/>
      </c>
      <c r="Y422" s="183">
        <f t="shared" si="339"/>
      </c>
      <c r="Z422" s="183">
        <f t="shared" si="106"/>
      </c>
      <c r="AA422" s="183">
        <f t="shared" si="1277"/>
      </c>
      <c r="AB422" s="183">
        <f t="shared" si="1126"/>
      </c>
      <c r="AC422" s="181">
        <f t="shared" si="641"/>
      </c>
      <c r="AD422" s="181">
        <f t="shared" si="563"/>
      </c>
      <c r="AE422" s="181">
        <f t="shared" si="496"/>
      </c>
      <c r="AF422" s="181">
        <f t="shared" si="425"/>
      </c>
      <c r="AG422" s="181">
        <f t="shared" si="141"/>
      </c>
      <c r="AH422" s="181">
        <f t="shared" si="16"/>
      </c>
      <c r="AI422" s="181">
        <f t="shared" si="1161"/>
      </c>
      <c r="AJ422" s="189">
        <v>75</v>
      </c>
      <c r="AK422" s="247">
        <v>9659</v>
      </c>
      <c r="AL422" s="247">
        <v>213</v>
      </c>
      <c r="AM422" s="247">
        <v>228</v>
      </c>
      <c r="AN422" s="248">
        <v>34</v>
      </c>
      <c r="AO422" s="189">
        <v>11</v>
      </c>
      <c r="AP422" s="179">
        <v>20</v>
      </c>
      <c r="AQ422" s="189">
        <v>33</v>
      </c>
      <c r="AR422" s="189">
        <v>5</v>
      </c>
      <c r="AS422" s="179">
        <v>0</v>
      </c>
      <c r="AT422" s="179">
        <v>1</v>
      </c>
      <c r="AU422" s="179">
        <v>4</v>
      </c>
      <c r="AV422" s="190"/>
      <c r="AW422" s="190"/>
      <c r="AX422" s="191">
        <f t="shared" si="723"/>
      </c>
    </row>
    <row r="423">
      <c r="A423" s="168"/>
      <c r="B423" s="202" t="s">
        <v>186</v>
      </c>
      <c r="C423" s="202"/>
      <c r="D423" s="202"/>
      <c r="E423" s="202"/>
      <c r="F423" s="203">
        <f>SUM(F419:F422)</f>
      </c>
      <c r="G423" s="203">
        <f>SUM(G419:G422)</f>
      </c>
      <c r="H423" s="203">
        <f>SUM(H419:H422)</f>
      </c>
      <c r="I423" s="196">
        <f>SUM(I419:I422)</f>
      </c>
      <c r="J423" s="204">
        <f>SUM(J419:J422)</f>
      </c>
      <c r="K423" s="203">
        <f>SUM(K419:K422)</f>
      </c>
      <c r="L423" s="215">
        <f>SUM(L419:L422)</f>
      </c>
      <c r="M423" s="203">
        <f>SUM(M419:M422)</f>
      </c>
      <c r="N423" s="204">
        <f>SUM(N419:N422)</f>
      </c>
      <c r="O423" s="205">
        <f t="shared" si="58"/>
      </c>
      <c r="P423" s="206">
        <f>SUM(P419:P422)</f>
      </c>
      <c r="Q423" s="182">
        <f t="shared" si="1216"/>
      </c>
      <c r="R423" s="204">
        <f>SUM(R419:R422)</f>
      </c>
      <c r="S423" s="203">
        <f>SUM(S419:S422)</f>
      </c>
      <c r="T423" s="207">
        <f t="shared" si="606"/>
      </c>
      <c r="U423" s="207">
        <f t="shared" si="528"/>
      </c>
      <c r="V423" s="207">
        <f t="shared" si="458"/>
      </c>
      <c r="W423" s="208">
        <f>SUM(W419:W422)</f>
      </c>
      <c r="X423" s="207">
        <f t="shared" si="387"/>
      </c>
      <c r="Y423" s="207">
        <f t="shared" si="339"/>
      </c>
      <c r="Z423" s="207">
        <f t="shared" si="106"/>
      </c>
      <c r="AA423" s="207">
        <f t="shared" si="1277"/>
      </c>
      <c r="AB423" s="207">
        <f t="shared" si="1126"/>
      </c>
      <c r="AC423" s="205">
        <f t="shared" si="641"/>
      </c>
      <c r="AD423" s="205">
        <f t="shared" si="563"/>
      </c>
      <c r="AE423" s="205">
        <f t="shared" si="496"/>
      </c>
      <c r="AF423" s="205">
        <f t="shared" si="425"/>
      </c>
      <c r="AG423" s="205">
        <f t="shared" si="141"/>
      </c>
      <c r="AH423" s="205">
        <f t="shared" si="16"/>
      </c>
      <c r="AI423" s="205">
        <f t="shared" si="1161"/>
      </c>
      <c r="AJ423" s="204">
        <f>AVERAGE(AJ419:AJ422)</f>
      </c>
      <c r="AK423" s="204">
        <f>SUM(AK419:AK422)</f>
      </c>
      <c r="AL423" s="204">
        <f>SUM(AL419:AL422)</f>
      </c>
      <c r="AM423" s="204">
        <f>SUM(AM419:AM422)</f>
      </c>
      <c r="AN423" s="204">
        <f>SUM(AN419:AN422)</f>
      </c>
      <c r="AO423" s="218">
        <f>SUM(AO419:AO422)</f>
      </c>
      <c r="AP423" s="204">
        <f>SUM(AP419:AP422)</f>
      </c>
      <c r="AQ423" s="218">
        <f>SUM(AQ419:AQ422)</f>
      </c>
      <c r="AR423" s="218">
        <f>SUM(AR419:AR422)</f>
      </c>
      <c r="AS423" s="204">
        <f>SUM(AS419:AS422)</f>
      </c>
      <c r="AT423" s="204">
        <f>SUM(AT419:AT422)</f>
      </c>
      <c r="AU423" s="204">
        <f>SUM(AU419:AU422)</f>
      </c>
      <c r="AV423" s="209"/>
      <c r="AW423" s="209"/>
      <c r="AX423" s="204">
        <f>SUM(AX419:AX422)</f>
      </c>
    </row>
    <row r="424">
      <c r="A424" s="168"/>
      <c r="B424" s="210" t="s">
        <v>213</v>
      </c>
      <c r="C424" s="170" t="s">
        <v>201</v>
      </c>
      <c r="D424" s="171" t="s">
        <v>220</v>
      </c>
      <c r="E424" s="220" t="s">
        <v>207</v>
      </c>
      <c r="F424" s="178">
        <f t="shared" ref="F424:F427" si="224">G424+H424+I424</f>
      </c>
      <c r="G424" s="178">
        <v>1492.22</v>
      </c>
      <c r="H424" s="178">
        <v>719.93</v>
      </c>
      <c r="I424" s="219">
        <v>0</v>
      </c>
      <c r="J424" s="177">
        <v>5</v>
      </c>
      <c r="K424" s="178">
        <v>11271.420000000013</v>
      </c>
      <c r="L424" s="179">
        <v>0</v>
      </c>
      <c r="M424" s="178">
        <v>0</v>
      </c>
      <c r="N424" s="180">
        <v>1</v>
      </c>
      <c r="O424" s="181">
        <f t="shared" si="58"/>
      </c>
      <c r="P424" s="196"/>
      <c r="Q424" s="182">
        <f t="shared" si="1216"/>
      </c>
      <c r="R424" s="177">
        <f t="shared" ref="R424:R427" si="874">J424+L424</f>
      </c>
      <c r="S424" s="178">
        <f t="shared" ref="S424:S427" si="1024">K424+M424</f>
      </c>
      <c r="T424" s="183">
        <f t="shared" si="606"/>
      </c>
      <c r="U424" s="183">
        <f t="shared" si="528"/>
      </c>
      <c r="V424" s="183">
        <f t="shared" si="458"/>
      </c>
      <c r="W424" s="184">
        <v>4</v>
      </c>
      <c r="X424" s="183">
        <f t="shared" si="387"/>
      </c>
      <c r="Y424" s="183">
        <f t="shared" si="339"/>
      </c>
      <c r="Z424" s="183">
        <f t="shared" si="106"/>
      </c>
      <c r="AA424" s="183">
        <f t="shared" si="1277"/>
      </c>
      <c r="AB424" s="183">
        <f t="shared" si="1126"/>
      </c>
      <c r="AC424" s="181">
        <f t="shared" si="641"/>
      </c>
      <c r="AD424" s="181">
        <f t="shared" si="563"/>
      </c>
      <c r="AE424" s="181">
        <f t="shared" si="496"/>
      </c>
      <c r="AF424" s="181">
        <f t="shared" si="425"/>
      </c>
      <c r="AG424" s="181">
        <f t="shared" si="141"/>
      </c>
      <c r="AH424" s="181">
        <f t="shared" si="16"/>
      </c>
      <c r="AI424" s="181">
        <f t="shared" si="1161"/>
      </c>
      <c r="AJ424" s="189">
        <v>75</v>
      </c>
      <c r="AK424" s="247">
        <v>13637</v>
      </c>
      <c r="AL424" s="247">
        <v>303</v>
      </c>
      <c r="AM424" s="247">
        <v>351</v>
      </c>
      <c r="AN424" s="248">
        <v>41</v>
      </c>
      <c r="AO424" s="189">
        <v>17</v>
      </c>
      <c r="AP424" s="179">
        <v>39</v>
      </c>
      <c r="AQ424" s="189">
        <v>59</v>
      </c>
      <c r="AR424" s="189">
        <v>5</v>
      </c>
      <c r="AS424" s="179">
        <v>7</v>
      </c>
      <c r="AT424" s="179">
        <v>1</v>
      </c>
      <c r="AU424" s="179">
        <v>6</v>
      </c>
      <c r="AV424" s="190"/>
      <c r="AW424" s="190"/>
      <c r="AX424" s="191">
        <f t="shared" ref="AX424:AX427" si="724">COUNT(AU424)</f>
      </c>
    </row>
    <row customHeight="true" ht="18.452380952380953" r="425">
      <c r="A425" s="168"/>
      <c r="B425" s="169" t="s">
        <v>213</v>
      </c>
      <c r="C425" s="169" t="s">
        <v>201</v>
      </c>
      <c r="D425" s="171" t="s">
        <v>220</v>
      </c>
      <c r="E425" s="220" t="s">
        <v>208</v>
      </c>
      <c r="F425" s="178">
        <f t="shared" si="224"/>
      </c>
      <c r="G425" s="213">
        <v>2086.81</v>
      </c>
      <c r="H425" s="178">
        <v>795.8</v>
      </c>
      <c r="I425" s="219">
        <v>0</v>
      </c>
      <c r="J425" s="177">
        <v>6</v>
      </c>
      <c r="K425" s="178">
        <v>13635.76999999999</v>
      </c>
      <c r="L425" s="179">
        <v>1</v>
      </c>
      <c r="M425" s="178">
        <v>3989.7</v>
      </c>
      <c r="N425" s="180">
        <v>0</v>
      </c>
      <c r="O425" s="181">
        <f t="shared" si="58"/>
      </c>
      <c r="P425" s="196"/>
      <c r="Q425" s="182">
        <f t="shared" si="1216"/>
      </c>
      <c r="R425" s="177">
        <f t="shared" si="874"/>
      </c>
      <c r="S425" s="178">
        <f t="shared" si="1024"/>
      </c>
      <c r="T425" s="183">
        <f t="shared" si="606"/>
      </c>
      <c r="U425" s="183">
        <f t="shared" si="528"/>
      </c>
      <c r="V425" s="183">
        <f t="shared" si="458"/>
      </c>
      <c r="W425" s="184">
        <v>5</v>
      </c>
      <c r="X425" s="183">
        <f t="shared" si="387"/>
      </c>
      <c r="Y425" s="183">
        <f t="shared" si="339"/>
      </c>
      <c r="Z425" s="183">
        <f t="shared" si="106"/>
      </c>
      <c r="AA425" s="183">
        <f t="shared" si="1277"/>
      </c>
      <c r="AB425" s="183">
        <f t="shared" si="1126"/>
      </c>
      <c r="AC425" s="181">
        <f t="shared" si="641"/>
      </c>
      <c r="AD425" s="181">
        <f t="shared" si="563"/>
      </c>
      <c r="AE425" s="181">
        <f t="shared" si="496"/>
      </c>
      <c r="AF425" s="181">
        <f t="shared" si="425"/>
      </c>
      <c r="AG425" s="181">
        <f t="shared" si="141"/>
      </c>
      <c r="AH425" s="181">
        <f t="shared" si="16"/>
      </c>
      <c r="AI425" s="181">
        <f t="shared" si="1161"/>
      </c>
      <c r="AJ425" s="180">
        <v>75</v>
      </c>
      <c r="AK425" s="177">
        <v>17681</v>
      </c>
      <c r="AL425" s="177">
        <v>441</v>
      </c>
      <c r="AM425" s="177">
        <v>476</v>
      </c>
      <c r="AN425" s="177">
        <v>67</v>
      </c>
      <c r="AO425" s="189">
        <v>25</v>
      </c>
      <c r="AP425" s="177">
        <v>63</v>
      </c>
      <c r="AQ425" s="179">
        <v>78</v>
      </c>
      <c r="AR425" s="189">
        <v>7</v>
      </c>
      <c r="AS425" s="177">
        <v>4</v>
      </c>
      <c r="AT425" s="177">
        <v>2</v>
      </c>
      <c r="AU425" s="177">
        <v>7</v>
      </c>
      <c r="AV425" s="190"/>
      <c r="AW425" s="190"/>
      <c r="AX425" s="191">
        <f t="shared" si="724"/>
      </c>
    </row>
    <row r="426">
      <c r="A426" s="168"/>
      <c r="B426" s="169" t="s">
        <v>213</v>
      </c>
      <c r="C426" s="169" t="s">
        <v>201</v>
      </c>
      <c r="D426" s="171" t="s">
        <v>220</v>
      </c>
      <c r="E426" s="220" t="s">
        <v>209</v>
      </c>
      <c r="F426" s="195">
        <f t="shared" si="224"/>
      </c>
      <c r="G426" s="178">
        <v>2912.52</v>
      </c>
      <c r="H426" s="197">
        <v>821.49</v>
      </c>
      <c r="I426" s="219">
        <v>0</v>
      </c>
      <c r="J426" s="177">
        <v>4</v>
      </c>
      <c r="K426" s="178">
        <v>8119.390000000014</v>
      </c>
      <c r="L426" s="179">
        <v>0</v>
      </c>
      <c r="M426" s="178">
        <v>0</v>
      </c>
      <c r="N426" s="180">
        <v>2</v>
      </c>
      <c r="O426" s="181">
        <f t="shared" si="58"/>
      </c>
      <c r="P426" s="196"/>
      <c r="Q426" s="182">
        <f t="shared" si="1216"/>
      </c>
      <c r="R426" s="177">
        <f t="shared" si="874"/>
      </c>
      <c r="S426" s="178">
        <f t="shared" si="1024"/>
      </c>
      <c r="T426" s="183">
        <f t="shared" si="606"/>
      </c>
      <c r="U426" s="183">
        <f t="shared" si="528"/>
      </c>
      <c r="V426" s="183">
        <f t="shared" si="458"/>
      </c>
      <c r="W426" s="184">
        <v>3</v>
      </c>
      <c r="X426" s="183">
        <f t="shared" si="387"/>
      </c>
      <c r="Y426" s="183">
        <f t="shared" si="339"/>
      </c>
      <c r="Z426" s="183">
        <f t="shared" si="106"/>
      </c>
      <c r="AA426" s="183">
        <f t="shared" si="1277"/>
      </c>
      <c r="AB426" s="183">
        <f t="shared" si="1126"/>
      </c>
      <c r="AC426" s="181">
        <f t="shared" si="641"/>
      </c>
      <c r="AD426" s="181">
        <f t="shared" si="563"/>
      </c>
      <c r="AE426" s="181">
        <f t="shared" si="496"/>
      </c>
      <c r="AF426" s="181">
        <f t="shared" si="425"/>
      </c>
      <c r="AG426" s="181">
        <f t="shared" si="141"/>
      </c>
      <c r="AH426" s="181">
        <f t="shared" si="16"/>
      </c>
      <c r="AI426" s="181">
        <f t="shared" si="1161"/>
      </c>
      <c r="AJ426" s="180">
        <v>75</v>
      </c>
      <c r="AK426" s="177">
        <v>20699</v>
      </c>
      <c r="AL426" s="177">
        <v>630</v>
      </c>
      <c r="AM426" s="177">
        <v>681</v>
      </c>
      <c r="AN426" s="177">
        <v>88</v>
      </c>
      <c r="AO426" s="189">
        <v>26</v>
      </c>
      <c r="AP426" s="177">
        <v>62</v>
      </c>
      <c r="AQ426" s="179">
        <v>88</v>
      </c>
      <c r="AR426" s="189">
        <v>4</v>
      </c>
      <c r="AS426" s="180">
        <v>5</v>
      </c>
      <c r="AT426" s="177">
        <v>0</v>
      </c>
      <c r="AU426" s="177">
        <v>7</v>
      </c>
      <c r="AV426" s="190"/>
      <c r="AW426" s="190"/>
      <c r="AX426" s="191">
        <f t="shared" si="724"/>
      </c>
    </row>
    <row r="427">
      <c r="A427" s="168"/>
      <c r="B427" s="169" t="s">
        <v>213</v>
      </c>
      <c r="C427" s="169" t="s">
        <v>201</v>
      </c>
      <c r="D427" s="171" t="s">
        <v>220</v>
      </c>
      <c r="E427" s="221" t="s">
        <v>210</v>
      </c>
      <c r="F427" s="178">
        <f t="shared" si="224"/>
      </c>
      <c r="G427" s="178">
        <v>1632.61</v>
      </c>
      <c r="H427" s="178">
        <v>666.63</v>
      </c>
      <c r="I427" s="219">
        <v>0</v>
      </c>
      <c r="J427" s="177">
        <v>3</v>
      </c>
      <c r="K427" s="178">
        <v>5984.549999999988</v>
      </c>
      <c r="L427" s="189">
        <v>0</v>
      </c>
      <c r="M427" s="197">
        <v>0</v>
      </c>
      <c r="N427" s="180">
        <v>0</v>
      </c>
      <c r="O427" s="181">
        <f t="shared" si="58"/>
      </c>
      <c r="P427" s="196"/>
      <c r="Q427" s="182">
        <f t="shared" si="1216"/>
      </c>
      <c r="R427" s="177">
        <f t="shared" si="874"/>
      </c>
      <c r="S427" s="178">
        <f t="shared" si="1024"/>
      </c>
      <c r="T427" s="183">
        <f t="shared" si="606"/>
      </c>
      <c r="U427" s="183">
        <f t="shared" si="528"/>
      </c>
      <c r="V427" s="183">
        <f t="shared" si="458"/>
      </c>
      <c r="W427" s="184">
        <v>2</v>
      </c>
      <c r="X427" s="183">
        <f t="shared" si="387"/>
      </c>
      <c r="Y427" s="183">
        <f t="shared" si="339"/>
      </c>
      <c r="Z427" s="183">
        <f t="shared" si="106"/>
      </c>
      <c r="AA427" s="183">
        <f t="shared" si="1277"/>
      </c>
      <c r="AB427" s="183">
        <f t="shared" si="1126"/>
      </c>
      <c r="AC427" s="181">
        <f t="shared" si="641"/>
      </c>
      <c r="AD427" s="181">
        <f t="shared" si="563"/>
      </c>
      <c r="AE427" s="181">
        <f t="shared" si="496"/>
      </c>
      <c r="AF427" s="181">
        <f t="shared" si="425"/>
      </c>
      <c r="AG427" s="181">
        <f t="shared" si="141"/>
      </c>
      <c r="AH427" s="181">
        <f t="shared" si="16"/>
      </c>
      <c r="AI427" s="181">
        <f t="shared" si="1161"/>
      </c>
      <c r="AJ427" s="180">
        <v>76</v>
      </c>
      <c r="AK427" s="177">
        <v>17618</v>
      </c>
      <c r="AL427" s="177">
        <v>471</v>
      </c>
      <c r="AM427" s="177">
        <v>499</v>
      </c>
      <c r="AN427" s="177">
        <v>63</v>
      </c>
      <c r="AO427" s="189">
        <v>12</v>
      </c>
      <c r="AP427" s="177">
        <v>50</v>
      </c>
      <c r="AQ427" s="179">
        <v>47</v>
      </c>
      <c r="AR427" s="189">
        <v>3</v>
      </c>
      <c r="AS427" s="177">
        <v>5</v>
      </c>
      <c r="AT427" s="177">
        <v>1</v>
      </c>
      <c r="AU427" s="177">
        <v>6</v>
      </c>
      <c r="AV427" s="190"/>
      <c r="AW427" s="190"/>
      <c r="AX427" s="191">
        <f t="shared" si="724"/>
      </c>
    </row>
    <row r="428">
      <c r="A428" s="168"/>
      <c r="B428" s="202" t="s">
        <v>186</v>
      </c>
      <c r="C428" s="202"/>
      <c r="D428" s="202"/>
      <c r="E428" s="202"/>
      <c r="F428" s="203">
        <f>SUM(F424:F427)</f>
      </c>
      <c r="G428" s="203">
        <f>SUM(G424:G427)</f>
      </c>
      <c r="H428" s="203">
        <f>SUM(H424:H427)</f>
      </c>
      <c r="I428" s="196">
        <f>SUM(I424:I427)</f>
      </c>
      <c r="J428" s="204">
        <f>SUM(J424:J427)</f>
      </c>
      <c r="K428" s="203">
        <f>SUM(K424:K427)</f>
      </c>
      <c r="L428" s="215">
        <f>SUM(L424:L427)</f>
      </c>
      <c r="M428" s="203">
        <f>SUM(M424:M427)</f>
      </c>
      <c r="N428" s="204">
        <f>SUM(N424:N427)</f>
      </c>
      <c r="O428" s="205">
        <f t="shared" si="58"/>
      </c>
      <c r="P428" s="206">
        <f>SUM(P424:P427)</f>
      </c>
      <c r="Q428" s="182">
        <f t="shared" si="1216"/>
      </c>
      <c r="R428" s="204">
        <f>SUM(R424:R427)</f>
      </c>
      <c r="S428" s="203">
        <f>SUM(S424:S427)</f>
      </c>
      <c r="T428" s="207">
        <f t="shared" si="606"/>
      </c>
      <c r="U428" s="207">
        <f t="shared" si="528"/>
      </c>
      <c r="V428" s="207">
        <f t="shared" si="458"/>
      </c>
      <c r="W428" s="208">
        <f>SUM(W424:W427)</f>
      </c>
      <c r="X428" s="207">
        <f t="shared" si="387"/>
      </c>
      <c r="Y428" s="207">
        <f t="shared" si="339"/>
      </c>
      <c r="Z428" s="207">
        <f t="shared" si="106"/>
      </c>
      <c r="AA428" s="207">
        <f t="shared" si="1277"/>
      </c>
      <c r="AB428" s="207">
        <f t="shared" si="1126"/>
      </c>
      <c r="AC428" s="205">
        <f t="shared" si="641"/>
      </c>
      <c r="AD428" s="205">
        <f t="shared" si="563"/>
      </c>
      <c r="AE428" s="205">
        <f t="shared" si="496"/>
      </c>
      <c r="AF428" s="205">
        <f t="shared" si="425"/>
      </c>
      <c r="AG428" s="205">
        <f t="shared" si="141"/>
      </c>
      <c r="AH428" s="205">
        <f t="shared" si="16"/>
      </c>
      <c r="AI428" s="205">
        <f t="shared" si="1161"/>
      </c>
      <c r="AJ428" s="204">
        <f>AVERAGE(AJ424:AJ427)</f>
      </c>
      <c r="AK428" s="204">
        <f>SUM(AK424:AK427)</f>
      </c>
      <c r="AL428" s="204">
        <f>SUM(AL424:AL427)</f>
      </c>
      <c r="AM428" s="204">
        <f>SUM(AM424:AM427)</f>
      </c>
      <c r="AN428" s="204">
        <f>SUM(AN424:AN427)</f>
      </c>
      <c r="AO428" s="218">
        <f>SUM(AO424:AO427)</f>
      </c>
      <c r="AP428" s="204">
        <f>SUM(AP424:AP427)</f>
      </c>
      <c r="AQ428" s="218">
        <f>SUM(AQ424:AQ427)</f>
      </c>
      <c r="AR428" s="218">
        <f>SUM(AR424:AR427)</f>
      </c>
      <c r="AS428" s="204">
        <f>SUM(AS424:AS427)</f>
      </c>
      <c r="AT428" s="204">
        <f>SUM(AT424:AT427)</f>
      </c>
      <c r="AU428" s="204">
        <f>SUM(AU424:AU427)</f>
      </c>
      <c r="AV428" s="209"/>
      <c r="AW428" s="209"/>
      <c r="AX428" s="204">
        <f>SUM(AX424:AX427)</f>
      </c>
    </row>
    <row r="429">
      <c r="A429" s="168"/>
      <c r="B429" s="222" t="s">
        <v>211</v>
      </c>
      <c r="C429" s="222"/>
      <c r="D429" s="222"/>
      <c r="E429" s="222"/>
      <c r="F429" s="223">
        <f>F412+F418+F423+F406+F428+F400</f>
      </c>
      <c r="G429" s="223">
        <f>G412+G418+G423+G406+G428+G400</f>
      </c>
      <c r="H429" s="223">
        <f>H412+H418+H423+H406+H428+H400</f>
      </c>
      <c r="I429" s="223">
        <f>I412+I418+I423+I406+I428+I400</f>
      </c>
      <c r="J429" s="224">
        <f>J412+J418+J423+J406+J428+J400</f>
      </c>
      <c r="K429" s="223">
        <f>K412+K418+K423+K406+K428+K400</f>
      </c>
      <c r="L429" s="224">
        <f>L412+L418+L423+L406+L428+L400</f>
      </c>
      <c r="M429" s="223">
        <f>M412+M418+M423+M406+M428+M400</f>
      </c>
      <c r="N429" s="224">
        <f>N412+N418+N423+N406+N428+N400</f>
      </c>
      <c r="O429" s="225">
        <f t="shared" si="58"/>
      </c>
      <c r="P429" s="226">
        <f>P412+P418+P423+P406+P428+P400</f>
      </c>
      <c r="Q429" s="227">
        <f t="shared" si="1216"/>
      </c>
      <c r="R429" s="224">
        <f>R412+R418+R423+R406+R428+R400</f>
      </c>
      <c r="S429" s="223">
        <f>S412+S418+S423+S406+S428+S400</f>
      </c>
      <c r="T429" s="223">
        <f t="shared" si="606"/>
      </c>
      <c r="U429" s="223">
        <f t="shared" si="528"/>
      </c>
      <c r="V429" s="223">
        <f t="shared" si="458"/>
      </c>
      <c r="W429" s="228">
        <f>W412+W418+W423+W406+W428+W400</f>
      </c>
      <c r="X429" s="223">
        <f t="shared" si="387"/>
      </c>
      <c r="Y429" s="223">
        <f t="shared" si="339"/>
      </c>
      <c r="Z429" s="223">
        <f t="shared" si="106"/>
      </c>
      <c r="AA429" s="223">
        <f t="shared" si="1277"/>
      </c>
      <c r="AB429" s="223">
        <f t="shared" si="1126"/>
      </c>
      <c r="AC429" s="225">
        <f t="shared" si="641"/>
      </c>
      <c r="AD429" s="225">
        <f t="shared" si="563"/>
      </c>
      <c r="AE429" s="225">
        <f t="shared" si="496"/>
      </c>
      <c r="AF429" s="225">
        <f t="shared" si="425"/>
      </c>
      <c r="AG429" s="225">
        <f t="shared" si="141"/>
      </c>
      <c r="AH429" s="225">
        <f t="shared" si="16"/>
      </c>
      <c r="AI429" s="225">
        <f t="shared" si="1161"/>
      </c>
      <c r="AJ429" s="224"/>
      <c r="AK429" s="224">
        <f>AK412+AK418+AK423+AK406+AK428+AK400</f>
      </c>
      <c r="AL429" s="224">
        <f>AL412+AL418+AL423+AL406+AL428+AL400</f>
      </c>
      <c r="AM429" s="224">
        <f>AM412+AM418+AM423+AM406+AM428+AM400</f>
      </c>
      <c r="AN429" s="224">
        <f>AN412+AN418+AN423+AN406+AN428+AN400</f>
      </c>
      <c r="AO429" s="224">
        <f>AO412+AO418+AO423+AO406+AO428+AO400</f>
      </c>
      <c r="AP429" s="224">
        <f>AP412+AP418+AP423+AP406+AP428+AP400</f>
      </c>
      <c r="AQ429" s="224">
        <f>AQ412+AQ418+AQ423+AQ406+AQ428+AQ400</f>
      </c>
      <c r="AR429" s="224">
        <f>AR412+AR418+AR423+AR406+AR428+AR400</f>
      </c>
      <c r="AS429" s="224">
        <f>AS412+AS418+AS423+AS406+AS428+AS400</f>
      </c>
      <c r="AT429" s="224">
        <f>AT412+AT418+AT423+AT406+AT428+AT400</f>
      </c>
      <c r="AU429" s="224">
        <f>AU412+AU418+AU423+AU406+AU428+AU400</f>
      </c>
      <c r="AV429" s="229"/>
      <c r="AW429" s="229"/>
      <c r="AX429" s="224">
        <f>AX412+AX418+AX423+AX406+AX428+AX400</f>
      </c>
    </row>
    <row r="430">
      <c r="A430" s="136"/>
      <c r="B430" s="137" t="s">
        <v>120</v>
      </c>
      <c r="C430" s="137"/>
      <c r="D430" s="137"/>
      <c r="E430" s="137"/>
      <c r="F430" s="138" t="s">
        <v>121</v>
      </c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9" t="s">
        <v>122</v>
      </c>
      <c r="AA430" s="139"/>
      <c r="AB430" s="139"/>
      <c r="AC430" s="139"/>
      <c r="AD430" s="139"/>
      <c r="AE430" s="139"/>
      <c r="AF430" s="139"/>
      <c r="AG430" s="139"/>
      <c r="AH430" s="139"/>
      <c r="AI430" s="139"/>
      <c r="AJ430" s="139"/>
      <c r="AK430" s="139"/>
      <c r="AL430" s="139"/>
      <c r="AM430" s="139"/>
      <c r="AN430" s="139"/>
      <c r="AO430" s="139"/>
      <c r="AP430" s="139"/>
      <c r="AQ430" s="139"/>
      <c r="AR430" s="139"/>
      <c r="AS430" s="139"/>
      <c r="AT430" s="139"/>
      <c r="AU430" s="139"/>
      <c r="AV430" s="140" t="s">
        <v>123</v>
      </c>
      <c r="AW430" s="140"/>
      <c r="AX430" s="141" t="s">
        <v>124</v>
      </c>
    </row>
    <row r="431">
      <c r="A431" s="136"/>
      <c r="B431" s="137"/>
      <c r="C431" s="137"/>
      <c r="D431" s="137"/>
      <c r="E431" s="137"/>
      <c r="F431" s="142" t="s">
        <v>125</v>
      </c>
      <c r="G431" s="142"/>
      <c r="H431" s="142"/>
      <c r="I431" s="142"/>
      <c r="J431" s="143" t="s">
        <v>126</v>
      </c>
      <c r="K431" s="143"/>
      <c r="L431" s="143"/>
      <c r="M431" s="143"/>
      <c r="N431" s="143"/>
      <c r="O431" s="143"/>
      <c r="P431" s="143"/>
      <c r="Q431" s="143"/>
      <c r="R431" s="143"/>
      <c r="S431" s="143"/>
      <c r="T431" s="144" t="s">
        <v>127</v>
      </c>
      <c r="U431" s="144"/>
      <c r="V431" s="144"/>
      <c r="W431" s="144"/>
      <c r="X431" s="144"/>
      <c r="Y431" s="144"/>
      <c r="Z431" s="145" t="s">
        <v>128</v>
      </c>
      <c r="AA431" s="145"/>
      <c r="AB431" s="145"/>
      <c r="AC431" s="145"/>
      <c r="AD431" s="145"/>
      <c r="AE431" s="145"/>
      <c r="AF431" s="145"/>
      <c r="AG431" s="145"/>
      <c r="AH431" s="145"/>
      <c r="AI431" s="145"/>
      <c r="AJ431" s="145"/>
      <c r="AK431" s="146" t="s">
        <v>129</v>
      </c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7"/>
      <c r="AW431" s="148"/>
      <c r="AX431" s="141"/>
    </row>
    <row r="432">
      <c r="A432" s="136"/>
      <c r="B432" s="149" t="s">
        <v>130</v>
      </c>
      <c r="C432" s="150" t="s">
        <v>131</v>
      </c>
      <c r="D432" s="151" t="s">
        <v>132</v>
      </c>
      <c r="E432" s="152" t="s">
        <v>133</v>
      </c>
      <c r="F432" s="153" t="s">
        <v>134</v>
      </c>
      <c r="G432" s="142" t="s">
        <v>135</v>
      </c>
      <c r="H432" s="154" t="s">
        <v>136</v>
      </c>
      <c r="I432" s="155" t="s">
        <v>137</v>
      </c>
      <c r="J432" s="156" t="s">
        <v>138</v>
      </c>
      <c r="K432" s="157" t="s">
        <v>139</v>
      </c>
      <c r="L432" s="158" t="s">
        <v>140</v>
      </c>
      <c r="M432" s="157" t="s">
        <v>141</v>
      </c>
      <c r="N432" s="157" t="s">
        <v>142</v>
      </c>
      <c r="O432" s="157" t="s">
        <v>143</v>
      </c>
      <c r="P432" s="159" t="s">
        <v>144</v>
      </c>
      <c r="Q432" s="157" t="s">
        <v>145</v>
      </c>
      <c r="R432" s="156" t="s">
        <v>146</v>
      </c>
      <c r="S432" s="160" t="s">
        <v>147</v>
      </c>
      <c r="T432" s="144" t="s">
        <v>148</v>
      </c>
      <c r="U432" s="144" t="s">
        <v>149</v>
      </c>
      <c r="V432" s="144" t="s">
        <v>150</v>
      </c>
      <c r="W432" s="161" t="s">
        <v>151</v>
      </c>
      <c r="X432" s="144" t="s">
        <v>152</v>
      </c>
      <c r="Y432" s="162" t="s">
        <v>153</v>
      </c>
      <c r="Z432" s="238" t="s">
        <v>154</v>
      </c>
      <c r="AA432" s="239" t="s">
        <v>155</v>
      </c>
      <c r="AB432" s="240" t="s">
        <v>156</v>
      </c>
      <c r="AC432" s="239" t="s">
        <v>157</v>
      </c>
      <c r="AD432" s="239" t="s">
        <v>158</v>
      </c>
      <c r="AE432" s="166" t="s">
        <v>159</v>
      </c>
      <c r="AF432" s="239" t="s">
        <v>160</v>
      </c>
      <c r="AG432" s="241" t="s">
        <v>161</v>
      </c>
      <c r="AH432" s="241" t="s">
        <v>162</v>
      </c>
      <c r="AI432" s="166" t="s">
        <v>163</v>
      </c>
      <c r="AJ432" s="166" t="s">
        <v>164</v>
      </c>
      <c r="AK432" s="146" t="s">
        <v>165</v>
      </c>
      <c r="AL432" s="167" t="s">
        <v>166</v>
      </c>
      <c r="AM432" s="167" t="s">
        <v>167</v>
      </c>
      <c r="AN432" s="167" t="s">
        <v>168</v>
      </c>
      <c r="AO432" s="167" t="s">
        <v>169</v>
      </c>
      <c r="AP432" s="167" t="s">
        <v>170</v>
      </c>
      <c r="AQ432" s="146" t="s">
        <v>171</v>
      </c>
      <c r="AR432" s="146" t="s">
        <v>172</v>
      </c>
      <c r="AS432" s="146" t="s">
        <v>173</v>
      </c>
      <c r="AT432" s="146" t="s">
        <v>174</v>
      </c>
      <c r="AU432" s="146" t="s">
        <v>175</v>
      </c>
      <c r="AV432" s="147"/>
      <c r="AW432" s="148"/>
      <c r="AX432" s="141" t="s">
        <v>176</v>
      </c>
    </row>
    <row r="433">
      <c r="A433" s="168" t="s">
        <v>230</v>
      </c>
      <c r="B433" s="210" t="s">
        <v>217</v>
      </c>
      <c r="C433" s="170" t="s">
        <v>179</v>
      </c>
      <c r="D433" s="171" t="s">
        <v>220</v>
      </c>
      <c r="E433" s="172" t="s">
        <v>181</v>
      </c>
      <c r="F433" s="173">
        <f>G433+H433+I433</f>
      </c>
      <c r="G433" s="174">
        <v>1005.77</v>
      </c>
      <c r="H433" s="230">
        <v>959.17</v>
      </c>
      <c r="I433" s="176">
        <v>0</v>
      </c>
      <c r="J433" s="179">
        <v>1</v>
      </c>
      <c r="K433" s="178">
        <v>1994.85</v>
      </c>
      <c r="L433" s="179">
        <v>0</v>
      </c>
      <c r="M433" s="178">
        <v>0</v>
      </c>
      <c r="N433" s="189">
        <v>0</v>
      </c>
      <c r="O433" s="181">
        <f t="shared" ref="O433:O463" si="59">N433/R433</f>
      </c>
      <c r="P433" s="176"/>
      <c r="Q433" s="182">
        <f t="shared" ref="Q433:Q436" si="1217">P433/R433</f>
      </c>
      <c r="R433" s="177">
        <f>J433+L433</f>
      </c>
      <c r="S433" s="178">
        <f>K433+M433</f>
      </c>
      <c r="T433" s="183">
        <f t="shared" ref="T433:T463" si="607">S433/F433</f>
      </c>
      <c r="U433" s="183">
        <f t="shared" ref="U433:U463" si="529">S433/(F433+(AX433*500)+F433*3%)</f>
      </c>
      <c r="V433" s="183">
        <f t="shared" ref="V433:V463" si="459">S433/R433</f>
      </c>
      <c r="W433" s="189">
        <v>1</v>
      </c>
      <c r="X433" s="183">
        <f t="shared" ref="X433:X463" si="388">F433/W433</f>
      </c>
      <c r="Y433" s="183">
        <f t="shared" ref="Y433:Y463" si="340">F433/R433</f>
      </c>
      <c r="Z433" s="183">
        <f t="shared" ref="Z433:Z463" si="107">F433/AL433</f>
      </c>
      <c r="AA433" s="183">
        <f t="shared" ref="AA433:AA463" si="1278">F433/AK433*1000</f>
      </c>
      <c r="AB433" s="183">
        <f t="shared" ref="AB433:AB463" si="1127">F433/AN433</f>
      </c>
      <c r="AC433" s="181">
        <f t="shared" ref="AC433:AC463" si="642">AL433/AK433</f>
      </c>
      <c r="AD433" s="181">
        <f t="shared" ref="AD433:AD463" si="564">AN433/AM433</f>
      </c>
      <c r="AE433" s="181">
        <f t="shared" ref="AE433:AE463" si="497">AP433/AM433</f>
      </c>
      <c r="AF433" s="181">
        <f t="shared" ref="AF433:AF463" si="426">R433/AP433</f>
      </c>
      <c r="AG433" s="181">
        <f t="shared" ref="AG433:AG463" si="142">AR433/AN433</f>
      </c>
      <c r="AH433" s="181">
        <f t="shared" ref="AH433:AH463" si="17">R433/AR433</f>
      </c>
      <c r="AI433" s="181">
        <f t="shared" ref="AI433:AI463" si="1162">AQ433/AP433</f>
      </c>
      <c r="AJ433" s="189">
        <v>75</v>
      </c>
      <c r="AK433" s="244">
        <v>19886</v>
      </c>
      <c r="AL433" s="245">
        <v>522</v>
      </c>
      <c r="AM433" s="245">
        <v>581</v>
      </c>
      <c r="AN433" s="245">
        <v>57</v>
      </c>
      <c r="AO433" s="232">
        <v>11</v>
      </c>
      <c r="AP433" s="245">
        <v>35</v>
      </c>
      <c r="AQ433" s="188">
        <v>46</v>
      </c>
      <c r="AR433" s="189">
        <v>1</v>
      </c>
      <c r="AS433" s="179">
        <v>3</v>
      </c>
      <c r="AT433" s="179">
        <v>0</v>
      </c>
      <c r="AU433" s="189">
        <v>18</v>
      </c>
      <c r="AV433" s="190"/>
      <c r="AW433" s="190"/>
      <c r="AX433" s="191">
        <f>COUNT(AU433)</f>
      </c>
    </row>
    <row r="434">
      <c r="A434" s="168"/>
      <c r="B434" s="202" t="s">
        <v>186</v>
      </c>
      <c r="C434" s="202"/>
      <c r="D434" s="202"/>
      <c r="E434" s="202"/>
      <c r="F434" s="203">
        <f>F433</f>
      </c>
      <c r="G434" s="203">
        <f>G433</f>
      </c>
      <c r="H434" s="203">
        <f>H433</f>
      </c>
      <c r="I434" s="196">
        <f>SUM(I433)</f>
      </c>
      <c r="J434" s="218">
        <f>J433</f>
      </c>
      <c r="K434" s="203">
        <f>K433</f>
      </c>
      <c r="L434" s="218">
        <f>L433</f>
      </c>
      <c r="M434" s="203">
        <f>M433</f>
      </c>
      <c r="N434" s="218">
        <f>N433</f>
      </c>
      <c r="O434" s="205">
        <f t="shared" si="59"/>
      </c>
      <c r="P434" s="206">
        <f>SUM(P430:P433)</f>
      </c>
      <c r="Q434" s="182">
        <f t="shared" si="1217"/>
      </c>
      <c r="R434" s="204">
        <f>R433</f>
      </c>
      <c r="S434" s="203">
        <f>S433</f>
      </c>
      <c r="T434" s="207">
        <f t="shared" si="607"/>
      </c>
      <c r="U434" s="207">
        <f t="shared" si="529"/>
      </c>
      <c r="V434" s="207">
        <f t="shared" si="459"/>
      </c>
      <c r="W434" s="218">
        <f>W433</f>
      </c>
      <c r="X434" s="207">
        <f t="shared" si="388"/>
      </c>
      <c r="Y434" s="207">
        <f t="shared" si="340"/>
      </c>
      <c r="Z434" s="207">
        <f t="shared" si="107"/>
      </c>
      <c r="AA434" s="207">
        <f t="shared" si="1278"/>
      </c>
      <c r="AB434" s="207">
        <f t="shared" si="1127"/>
      </c>
      <c r="AC434" s="205">
        <f t="shared" si="642"/>
      </c>
      <c r="AD434" s="205">
        <f t="shared" si="564"/>
      </c>
      <c r="AE434" s="205">
        <f t="shared" si="497"/>
      </c>
      <c r="AF434" s="205">
        <f t="shared" si="426"/>
      </c>
      <c r="AG434" s="205">
        <f t="shared" si="142"/>
      </c>
      <c r="AH434" s="205">
        <f t="shared" si="17"/>
      </c>
      <c r="AI434" s="205">
        <f t="shared" si="1162"/>
      </c>
      <c r="AJ434" s="218">
        <f>AJ433</f>
      </c>
      <c r="AK434" s="218">
        <f>AK433</f>
      </c>
      <c r="AL434" s="218">
        <f>AL433</f>
      </c>
      <c r="AM434" s="218">
        <f>AM433</f>
      </c>
      <c r="AN434" s="218">
        <f>AN433</f>
      </c>
      <c r="AO434" s="218">
        <f>AO433</f>
      </c>
      <c r="AP434" s="218">
        <f>AP433</f>
      </c>
      <c r="AQ434" s="218">
        <f>AQ433</f>
      </c>
      <c r="AR434" s="218">
        <f>AR433</f>
      </c>
      <c r="AS434" s="218">
        <f>AS433</f>
      </c>
      <c r="AT434" s="218">
        <f>AT433</f>
      </c>
      <c r="AU434" s="218">
        <f>AU433</f>
      </c>
      <c r="AV434" s="209"/>
      <c r="AW434" s="209"/>
      <c r="AX434" s="204">
        <f>SUM(AX430:AX433)</f>
      </c>
    </row>
    <row r="435">
      <c r="A435" s="168"/>
      <c r="B435" s="210" t="s">
        <v>217</v>
      </c>
      <c r="C435" s="192" t="s">
        <v>179</v>
      </c>
      <c r="D435" s="171" t="s">
        <v>180</v>
      </c>
      <c r="E435" s="193" t="s">
        <v>182</v>
      </c>
      <c r="F435" s="194">
        <f t="shared" ref="F435:F439" si="225">G435+H435+I435</f>
      </c>
      <c r="G435" s="195">
        <v>366.05</v>
      </c>
      <c r="H435" s="195">
        <v>589.22</v>
      </c>
      <c r="I435" s="196">
        <v>0</v>
      </c>
      <c r="J435" s="189">
        <v>1</v>
      </c>
      <c r="K435" s="197">
        <v>1994.85</v>
      </c>
      <c r="L435" s="189">
        <v>0</v>
      </c>
      <c r="M435" s="197">
        <v>0</v>
      </c>
      <c r="N435" s="189">
        <v>0</v>
      </c>
      <c r="O435" s="181">
        <f t="shared" si="59"/>
      </c>
      <c r="P435" s="176"/>
      <c r="Q435" s="182">
        <f t="shared" si="1217"/>
      </c>
      <c r="R435" s="177">
        <f t="shared" ref="R435:R439" si="875">J435+L435</f>
      </c>
      <c r="S435" s="178">
        <f t="shared" ref="S435:S439" si="1025">K435+M435</f>
      </c>
      <c r="T435" s="183">
        <f t="shared" si="607"/>
      </c>
      <c r="U435" s="183">
        <f t="shared" si="529"/>
      </c>
      <c r="V435" s="183">
        <f t="shared" si="459"/>
      </c>
      <c r="W435" s="189">
        <v>1</v>
      </c>
      <c r="X435" s="183">
        <f t="shared" si="388"/>
      </c>
      <c r="Y435" s="183">
        <f t="shared" si="340"/>
      </c>
      <c r="Z435" s="183">
        <f t="shared" si="107"/>
      </c>
      <c r="AA435" s="183">
        <f t="shared" si="1278"/>
      </c>
      <c r="AB435" s="183">
        <f t="shared" si="1127"/>
      </c>
      <c r="AC435" s="181">
        <f t="shared" si="642"/>
      </c>
      <c r="AD435" s="181">
        <f t="shared" si="564"/>
      </c>
      <c r="AE435" s="181">
        <f t="shared" si="497"/>
      </c>
      <c r="AF435" s="181">
        <f t="shared" si="426"/>
      </c>
      <c r="AG435" s="181">
        <f t="shared" si="142"/>
      </c>
      <c r="AH435" s="181">
        <f t="shared" si="17"/>
      </c>
      <c r="AI435" s="181">
        <f t="shared" si="1162"/>
      </c>
      <c r="AJ435" s="189">
        <v>76</v>
      </c>
      <c r="AK435" s="179">
        <v>11733</v>
      </c>
      <c r="AL435" s="246">
        <v>304</v>
      </c>
      <c r="AM435" s="246">
        <v>340</v>
      </c>
      <c r="AN435" s="246">
        <v>44</v>
      </c>
      <c r="AO435" s="198">
        <v>10</v>
      </c>
      <c r="AP435" s="198">
        <v>40</v>
      </c>
      <c r="AQ435" s="189">
        <v>36</v>
      </c>
      <c r="AR435" s="189">
        <v>1</v>
      </c>
      <c r="AS435" s="179">
        <v>3</v>
      </c>
      <c r="AT435" s="179">
        <v>0</v>
      </c>
      <c r="AU435" s="189">
        <v>11</v>
      </c>
      <c r="AV435" s="190"/>
      <c r="AW435" s="190"/>
      <c r="AX435" s="191">
        <f t="shared" ref="AX435:AX439" si="725">COUNT(AU435)</f>
      </c>
    </row>
    <row r="436">
      <c r="A436" s="168"/>
      <c r="B436" s="200" t="s">
        <v>217</v>
      </c>
      <c r="C436" s="192" t="s">
        <v>179</v>
      </c>
      <c r="D436" s="171" t="s">
        <v>180</v>
      </c>
      <c r="E436" s="201" t="s">
        <v>184</v>
      </c>
      <c r="F436" s="194">
        <f t="shared" si="225"/>
      </c>
      <c r="G436" s="197">
        <v>187.68</v>
      </c>
      <c r="H436" s="178">
        <v>425.76</v>
      </c>
      <c r="I436" s="219">
        <v>0</v>
      </c>
      <c r="J436" s="189">
        <v>0</v>
      </c>
      <c r="K436" s="197">
        <v>0</v>
      </c>
      <c r="L436" s="189">
        <v>0</v>
      </c>
      <c r="M436" s="197">
        <v>0</v>
      </c>
      <c r="N436" s="189">
        <v>0</v>
      </c>
      <c r="O436" s="181">
        <f t="shared" si="59"/>
      </c>
      <c r="P436" s="176"/>
      <c r="Q436" s="182">
        <f t="shared" si="1217"/>
      </c>
      <c r="R436" s="177">
        <f t="shared" si="875"/>
      </c>
      <c r="S436" s="178">
        <f t="shared" si="1025"/>
      </c>
      <c r="T436" s="183">
        <f t="shared" si="607"/>
      </c>
      <c r="U436" s="183">
        <f t="shared" si="529"/>
      </c>
      <c r="V436" s="183">
        <f t="shared" si="459"/>
      </c>
      <c r="W436" s="189">
        <v>0</v>
      </c>
      <c r="X436" s="183">
        <f t="shared" si="388"/>
      </c>
      <c r="Y436" s="183">
        <f t="shared" si="340"/>
      </c>
      <c r="Z436" s="183">
        <f t="shared" si="107"/>
      </c>
      <c r="AA436" s="183">
        <f t="shared" si="1278"/>
      </c>
      <c r="AB436" s="183">
        <f t="shared" si="1127"/>
      </c>
      <c r="AC436" s="181">
        <f t="shared" si="642"/>
      </c>
      <c r="AD436" s="181">
        <f t="shared" si="564"/>
      </c>
      <c r="AE436" s="181">
        <f t="shared" si="497"/>
      </c>
      <c r="AF436" s="181">
        <f t="shared" si="426"/>
      </c>
      <c r="AG436" s="181">
        <f t="shared" si="142"/>
      </c>
      <c r="AH436" s="181">
        <f t="shared" si="17"/>
      </c>
      <c r="AI436" s="181">
        <f t="shared" si="1162"/>
      </c>
      <c r="AJ436" s="189">
        <v>76</v>
      </c>
      <c r="AK436" s="179">
        <v>9510</v>
      </c>
      <c r="AL436" s="179">
        <v>276</v>
      </c>
      <c r="AM436" s="179">
        <v>327</v>
      </c>
      <c r="AN436" s="179">
        <v>24</v>
      </c>
      <c r="AO436" s="189">
        <v>6</v>
      </c>
      <c r="AP436" s="179">
        <v>19</v>
      </c>
      <c r="AQ436" s="189">
        <v>33</v>
      </c>
      <c r="AR436" s="189">
        <v>1</v>
      </c>
      <c r="AS436" s="189">
        <v>1</v>
      </c>
      <c r="AT436" s="189">
        <v>1</v>
      </c>
      <c r="AU436" s="189">
        <v>11</v>
      </c>
      <c r="AV436" s="190"/>
      <c r="AW436" s="190"/>
      <c r="AX436" s="191">
        <f t="shared" si="725"/>
      </c>
    </row>
    <row r="437">
      <c r="A437" s="168"/>
      <c r="B437" s="200" t="s">
        <v>217</v>
      </c>
      <c r="C437" s="192" t="s">
        <v>179</v>
      </c>
      <c r="D437" s="171" t="s">
        <v>180</v>
      </c>
      <c r="E437" s="201" t="s">
        <v>185</v>
      </c>
      <c r="F437" s="194">
        <f t="shared" si="225"/>
      </c>
      <c r="G437" s="197">
        <v>283.59</v>
      </c>
      <c r="H437" s="178">
        <v>415.37</v>
      </c>
      <c r="I437" s="219">
        <v>0</v>
      </c>
      <c r="J437" s="189">
        <v>1</v>
      </c>
      <c r="K437" s="197">
        <v>2548.260000000001</v>
      </c>
      <c r="L437" s="189">
        <v>0</v>
      </c>
      <c r="M437" s="197">
        <v>0</v>
      </c>
      <c r="N437" s="189">
        <v>0</v>
      </c>
      <c r="O437" s="181">
        <f t="shared" si="59"/>
      </c>
      <c r="P437" s="176"/>
      <c r="Q437" s="182" t="str">
        <v>#DIV/0!</v>
      </c>
      <c r="R437" s="177">
        <f t="shared" si="875"/>
      </c>
      <c r="S437" s="178">
        <f t="shared" si="1025"/>
      </c>
      <c r="T437" s="183">
        <f t="shared" si="607"/>
      </c>
      <c r="U437" s="183">
        <f t="shared" si="529"/>
      </c>
      <c r="V437" s="183">
        <f t="shared" si="459"/>
      </c>
      <c r="W437" s="189">
        <v>0</v>
      </c>
      <c r="X437" s="183">
        <f t="shared" si="388"/>
      </c>
      <c r="Y437" s="183">
        <f t="shared" si="340"/>
      </c>
      <c r="Z437" s="183">
        <f t="shared" si="107"/>
      </c>
      <c r="AA437" s="183">
        <f t="shared" si="1278"/>
      </c>
      <c r="AB437" s="183">
        <f t="shared" si="1127"/>
      </c>
      <c r="AC437" s="181">
        <f t="shared" si="642"/>
      </c>
      <c r="AD437" s="181">
        <f t="shared" si="564"/>
      </c>
      <c r="AE437" s="181">
        <f t="shared" si="497"/>
      </c>
      <c r="AF437" s="181">
        <f t="shared" si="426"/>
      </c>
      <c r="AG437" s="181">
        <f t="shared" si="142"/>
      </c>
      <c r="AH437" s="181">
        <f t="shared" si="17"/>
      </c>
      <c r="AI437" s="181">
        <f t="shared" si="1162"/>
      </c>
      <c r="AJ437" s="189">
        <v>78</v>
      </c>
      <c r="AK437" s="179">
        <v>8130</v>
      </c>
      <c r="AL437" s="179">
        <v>288</v>
      </c>
      <c r="AM437" s="179">
        <v>342</v>
      </c>
      <c r="AN437" s="179">
        <v>39</v>
      </c>
      <c r="AO437" s="189">
        <v>1</v>
      </c>
      <c r="AP437" s="179">
        <v>14</v>
      </c>
      <c r="AQ437" s="189">
        <v>34</v>
      </c>
      <c r="AR437" s="189">
        <v>1</v>
      </c>
      <c r="AS437" s="189">
        <v>4</v>
      </c>
      <c r="AT437" s="189">
        <v>0</v>
      </c>
      <c r="AU437" s="189">
        <v>9</v>
      </c>
      <c r="AV437" s="190"/>
      <c r="AW437" s="190"/>
      <c r="AX437" s="191">
        <f t="shared" si="725"/>
      </c>
    </row>
    <row r="438">
      <c r="A438" s="168"/>
      <c r="B438" s="200" t="s">
        <v>217</v>
      </c>
      <c r="C438" s="192" t="s">
        <v>179</v>
      </c>
      <c r="D438" s="171" t="s">
        <v>180</v>
      </c>
      <c r="E438" s="201" t="s">
        <v>224</v>
      </c>
      <c r="F438" s="194">
        <f t="shared" si="225"/>
      </c>
      <c r="G438" s="197">
        <v>230.56</v>
      </c>
      <c r="H438" s="178">
        <v>341.73</v>
      </c>
      <c r="I438" s="196">
        <v>0</v>
      </c>
      <c r="J438" s="189">
        <v>0</v>
      </c>
      <c r="K438" s="197">
        <v>0</v>
      </c>
      <c r="L438" s="189">
        <v>0</v>
      </c>
      <c r="M438" s="197">
        <v>0</v>
      </c>
      <c r="N438" s="189">
        <v>0</v>
      </c>
      <c r="O438" s="181">
        <f t="shared" si="59"/>
      </c>
      <c r="P438" s="176"/>
      <c r="Q438" s="182" t="str">
        <v>#DIV/0!</v>
      </c>
      <c r="R438" s="177">
        <f t="shared" si="875"/>
      </c>
      <c r="S438" s="178">
        <f t="shared" si="1025"/>
      </c>
      <c r="T438" s="183">
        <f t="shared" si="607"/>
      </c>
      <c r="U438" s="183">
        <f t="shared" si="529"/>
      </c>
      <c r="V438" s="183">
        <f t="shared" si="459"/>
      </c>
      <c r="W438" s="189">
        <v>0</v>
      </c>
      <c r="X438" s="183">
        <f t="shared" si="388"/>
      </c>
      <c r="Y438" s="183">
        <f t="shared" si="340"/>
      </c>
      <c r="Z438" s="183">
        <f t="shared" si="107"/>
      </c>
      <c r="AA438" s="183">
        <f t="shared" si="1278"/>
      </c>
      <c r="AB438" s="183">
        <f t="shared" si="1127"/>
      </c>
      <c r="AC438" s="181">
        <f t="shared" si="642"/>
      </c>
      <c r="AD438" s="181">
        <f t="shared" si="564"/>
      </c>
      <c r="AE438" s="181">
        <f t="shared" si="497"/>
      </c>
      <c r="AF438" s="181">
        <f t="shared" si="426"/>
      </c>
      <c r="AG438" s="181">
        <f t="shared" si="142"/>
      </c>
      <c r="AH438" s="181">
        <f t="shared" si="17"/>
      </c>
      <c r="AI438" s="181">
        <f t="shared" si="1162"/>
      </c>
      <c r="AJ438" s="189">
        <v>78</v>
      </c>
      <c r="AK438" s="179">
        <v>7866</v>
      </c>
      <c r="AL438" s="179">
        <v>294</v>
      </c>
      <c r="AM438" s="179">
        <v>346</v>
      </c>
      <c r="AN438" s="189">
        <v>14</v>
      </c>
      <c r="AO438" s="189">
        <v>5</v>
      </c>
      <c r="AP438" s="179">
        <v>21</v>
      </c>
      <c r="AQ438" s="189">
        <v>29</v>
      </c>
      <c r="AR438" s="189">
        <v>0</v>
      </c>
      <c r="AS438" s="189">
        <v>3</v>
      </c>
      <c r="AT438" s="189">
        <v>0</v>
      </c>
      <c r="AU438" s="189">
        <v>9</v>
      </c>
      <c r="AV438" s="190"/>
      <c r="AW438" s="190"/>
      <c r="AX438" s="191">
        <f t="shared" si="725"/>
      </c>
    </row>
    <row r="439">
      <c r="A439" s="168"/>
      <c r="B439" s="200" t="s">
        <v>217</v>
      </c>
      <c r="C439" s="192" t="s">
        <v>179</v>
      </c>
      <c r="D439" s="171" t="s">
        <v>180</v>
      </c>
      <c r="E439" s="201" t="s">
        <v>225</v>
      </c>
      <c r="F439" s="194">
        <f t="shared" si="225"/>
      </c>
      <c r="G439" s="197">
        <v>270.61</v>
      </c>
      <c r="H439" s="178">
        <v>501.92</v>
      </c>
      <c r="I439" s="196">
        <v>0</v>
      </c>
      <c r="J439" s="189">
        <v>3</v>
      </c>
      <c r="K439" s="197">
        <v>10193.639999999998</v>
      </c>
      <c r="L439" s="189">
        <v>0</v>
      </c>
      <c r="M439" s="197">
        <v>0</v>
      </c>
      <c r="N439" s="189">
        <v>1</v>
      </c>
      <c r="O439" s="181">
        <f t="shared" si="59"/>
      </c>
      <c r="P439" s="176"/>
      <c r="Q439" s="182" t="str">
        <v>#DIV/0!</v>
      </c>
      <c r="R439" s="177">
        <f t="shared" si="875"/>
      </c>
      <c r="S439" s="178">
        <f t="shared" si="1025"/>
      </c>
      <c r="T439" s="183">
        <f t="shared" si="607"/>
      </c>
      <c r="U439" s="183">
        <f t="shared" si="529"/>
      </c>
      <c r="V439" s="183">
        <f t="shared" si="459"/>
      </c>
      <c r="W439" s="189">
        <v>3</v>
      </c>
      <c r="X439" s="183">
        <f t="shared" si="388"/>
      </c>
      <c r="Y439" s="183">
        <f t="shared" si="340"/>
      </c>
      <c r="Z439" s="183">
        <f t="shared" si="107"/>
      </c>
      <c r="AA439" s="183">
        <f t="shared" si="1278"/>
      </c>
      <c r="AB439" s="183">
        <f t="shared" si="1127"/>
      </c>
      <c r="AC439" s="181">
        <f t="shared" si="642"/>
      </c>
      <c r="AD439" s="181">
        <f t="shared" si="564"/>
      </c>
      <c r="AE439" s="181">
        <f t="shared" si="497"/>
      </c>
      <c r="AF439" s="181">
        <f t="shared" si="426"/>
      </c>
      <c r="AG439" s="181">
        <f t="shared" si="142"/>
      </c>
      <c r="AH439" s="181">
        <f t="shared" si="17"/>
      </c>
      <c r="AI439" s="181">
        <f t="shared" si="1162"/>
      </c>
      <c r="AJ439" s="189">
        <v>79</v>
      </c>
      <c r="AK439" s="179">
        <v>10328</v>
      </c>
      <c r="AL439" s="179">
        <v>344</v>
      </c>
      <c r="AM439" s="179">
        <v>391</v>
      </c>
      <c r="AN439" s="189">
        <v>37</v>
      </c>
      <c r="AO439" s="189">
        <v>5</v>
      </c>
      <c r="AP439" s="179">
        <v>11</v>
      </c>
      <c r="AQ439" s="189">
        <v>31</v>
      </c>
      <c r="AR439" s="189">
        <v>3</v>
      </c>
      <c r="AS439" s="189">
        <v>2</v>
      </c>
      <c r="AT439" s="189">
        <v>0</v>
      </c>
      <c r="AU439" s="189">
        <v>11</v>
      </c>
      <c r="AV439" s="190"/>
      <c r="AW439" s="190"/>
      <c r="AX439" s="191">
        <f t="shared" si="725"/>
      </c>
    </row>
    <row r="440">
      <c r="A440" s="168"/>
      <c r="B440" s="202" t="s">
        <v>186</v>
      </c>
      <c r="C440" s="202"/>
      <c r="D440" s="202"/>
      <c r="E440" s="202"/>
      <c r="F440" s="203">
        <f>SUM(F435:F439)</f>
      </c>
      <c r="G440" s="203">
        <f>SUM(G435:G439)</f>
      </c>
      <c r="H440" s="203">
        <f>SUM(H435:H439)</f>
      </c>
      <c r="I440" s="196">
        <f>SUM(I435:I439)</f>
      </c>
      <c r="J440" s="218">
        <f>SUM(J435:J439)</f>
      </c>
      <c r="K440" s="203">
        <f>SUM(K435:K439)</f>
      </c>
      <c r="L440" s="218">
        <f>SUM(L435:L439)</f>
      </c>
      <c r="M440" s="203">
        <f>SUM(M435:M439)</f>
      </c>
      <c r="N440" s="218">
        <f>SUM(N435:N439)</f>
      </c>
      <c r="O440" s="205">
        <f t="shared" si="59"/>
      </c>
      <c r="P440" s="206">
        <f>SUM(P433:P439)</f>
      </c>
      <c r="Q440" s="182">
        <f t="shared" ref="Q440:Q444" si="1218">P440/R440</f>
      </c>
      <c r="R440" s="204">
        <f>SUM(R435:R439)</f>
      </c>
      <c r="S440" s="203">
        <f>SUM(S435:S439)</f>
      </c>
      <c r="T440" s="207">
        <f t="shared" si="607"/>
      </c>
      <c r="U440" s="207">
        <f t="shared" si="529"/>
      </c>
      <c r="V440" s="207">
        <f t="shared" si="459"/>
      </c>
      <c r="W440" s="218">
        <f>SUM(W435:W439)</f>
      </c>
      <c r="X440" s="207">
        <f t="shared" si="388"/>
      </c>
      <c r="Y440" s="207">
        <f t="shared" si="340"/>
      </c>
      <c r="Z440" s="207">
        <f t="shared" si="107"/>
      </c>
      <c r="AA440" s="207">
        <f t="shared" si="1278"/>
      </c>
      <c r="AB440" s="207">
        <f t="shared" si="1127"/>
      </c>
      <c r="AC440" s="205">
        <f t="shared" si="642"/>
      </c>
      <c r="AD440" s="205">
        <f t="shared" si="564"/>
      </c>
      <c r="AE440" s="205">
        <f t="shared" si="497"/>
      </c>
      <c r="AF440" s="205">
        <f t="shared" si="426"/>
      </c>
      <c r="AG440" s="205">
        <f t="shared" si="142"/>
      </c>
      <c r="AH440" s="205">
        <f t="shared" si="17"/>
      </c>
      <c r="AI440" s="205">
        <f t="shared" si="1162"/>
      </c>
      <c r="AJ440" s="218">
        <f>AVERAGE(AJ435:AJ439)</f>
      </c>
      <c r="AK440" s="218">
        <f>SUM(AK435:AK439)</f>
      </c>
      <c r="AL440" s="218">
        <f>SUM(AL435:AL439)</f>
      </c>
      <c r="AM440" s="218">
        <f>SUM(AM435:AM439)</f>
      </c>
      <c r="AN440" s="218">
        <f>SUM(AN435:AN439)</f>
      </c>
      <c r="AO440" s="218">
        <f>SUM(AO435:AO439)</f>
      </c>
      <c r="AP440" s="218">
        <f>SUM(AP435:AP439)</f>
      </c>
      <c r="AQ440" s="218">
        <f>SUM(AQ435:AQ439)</f>
      </c>
      <c r="AR440" s="218">
        <f>SUM(AR435:AR439)</f>
      </c>
      <c r="AS440" s="218">
        <f>SUM(AS435:AS439)</f>
      </c>
      <c r="AT440" s="218">
        <f>SUM(AT435:AT439)</f>
      </c>
      <c r="AU440" s="218">
        <f>SUM(AU435:AU439)</f>
      </c>
      <c r="AV440" s="209"/>
      <c r="AW440" s="209"/>
      <c r="AX440" s="204">
        <f>SUM(AX435:AX439)</f>
      </c>
    </row>
    <row r="441">
      <c r="A441" s="168"/>
      <c r="B441" s="200" t="s">
        <v>217</v>
      </c>
      <c r="C441" s="170" t="s">
        <v>179</v>
      </c>
      <c r="D441" s="171" t="s">
        <v>204</v>
      </c>
      <c r="E441" s="212" t="s">
        <v>189</v>
      </c>
      <c r="F441" s="178">
        <f t="shared" ref="F441:F445" si="226">G441+H441+I441</f>
      </c>
      <c r="G441" s="216">
        <v>914.21</v>
      </c>
      <c r="H441" s="178">
        <v>956.58</v>
      </c>
      <c r="I441" s="236">
        <v>0</v>
      </c>
      <c r="J441" s="180">
        <v>1</v>
      </c>
      <c r="K441" s="197">
        <v>3108.1100000000006</v>
      </c>
      <c r="L441" s="189">
        <v>0</v>
      </c>
      <c r="M441" s="197">
        <v>0</v>
      </c>
      <c r="N441" s="180">
        <v>0</v>
      </c>
      <c r="O441" s="181">
        <f t="shared" si="59"/>
      </c>
      <c r="P441" s="176"/>
      <c r="Q441" s="182">
        <f t="shared" si="1218"/>
      </c>
      <c r="R441" s="177">
        <f t="shared" ref="R441:R445" si="876">J441+L441</f>
      </c>
      <c r="S441" s="178">
        <f t="shared" ref="S441:S445" si="1026">K441+M441</f>
      </c>
      <c r="T441" s="183">
        <f t="shared" si="607"/>
      </c>
      <c r="U441" s="183">
        <f t="shared" si="529"/>
      </c>
      <c r="V441" s="183">
        <f t="shared" si="459"/>
      </c>
      <c r="W441" s="184">
        <v>1</v>
      </c>
      <c r="X441" s="183">
        <f t="shared" si="388"/>
      </c>
      <c r="Y441" s="183">
        <f t="shared" si="340"/>
      </c>
      <c r="Z441" s="183">
        <f t="shared" si="107"/>
      </c>
      <c r="AA441" s="183">
        <f t="shared" si="1278"/>
      </c>
      <c r="AB441" s="183">
        <f t="shared" si="1127"/>
      </c>
      <c r="AC441" s="181">
        <f t="shared" si="642"/>
      </c>
      <c r="AD441" s="181">
        <f t="shared" si="564"/>
      </c>
      <c r="AE441" s="181">
        <f t="shared" si="497"/>
      </c>
      <c r="AF441" s="181">
        <f t="shared" si="426"/>
      </c>
      <c r="AG441" s="181">
        <f t="shared" si="142"/>
      </c>
      <c r="AH441" s="181">
        <f t="shared" si="17"/>
      </c>
      <c r="AI441" s="181">
        <f t="shared" si="1162"/>
      </c>
      <c r="AJ441" s="189">
        <v>29</v>
      </c>
      <c r="AK441" s="179">
        <v>20460</v>
      </c>
      <c r="AL441" s="179">
        <v>634</v>
      </c>
      <c r="AM441" s="179">
        <v>686</v>
      </c>
      <c r="AN441" s="179">
        <v>63</v>
      </c>
      <c r="AO441" s="189">
        <v>15</v>
      </c>
      <c r="AP441" s="189">
        <v>25</v>
      </c>
      <c r="AQ441" s="179">
        <v>64</v>
      </c>
      <c r="AR441" s="189">
        <v>1</v>
      </c>
      <c r="AS441" s="189">
        <v>2</v>
      </c>
      <c r="AT441" s="179">
        <v>0</v>
      </c>
      <c r="AU441" s="179">
        <v>14</v>
      </c>
      <c r="AV441" s="190"/>
      <c r="AW441" s="190"/>
      <c r="AX441" s="191">
        <f t="shared" ref="AX441:AX445" si="726">COUNT(AU441)</f>
      </c>
    </row>
    <row r="442">
      <c r="A442" s="168"/>
      <c r="B442" s="210" t="s">
        <v>187</v>
      </c>
      <c r="C442" s="192" t="s">
        <v>179</v>
      </c>
      <c r="D442" s="170" t="s">
        <v>204</v>
      </c>
      <c r="E442" s="212" t="s">
        <v>190</v>
      </c>
      <c r="F442" s="178">
        <f t="shared" si="226"/>
      </c>
      <c r="G442" s="214">
        <v>1706.06</v>
      </c>
      <c r="H442" s="237">
        <v>1288.43</v>
      </c>
      <c r="I442" s="236">
        <v>0</v>
      </c>
      <c r="J442" s="180">
        <v>2</v>
      </c>
      <c r="K442" s="178">
        <v>5102.96</v>
      </c>
      <c r="L442" s="189">
        <v>0</v>
      </c>
      <c r="M442" s="197">
        <v>0</v>
      </c>
      <c r="N442" s="180">
        <v>0</v>
      </c>
      <c r="O442" s="181">
        <f t="shared" si="59"/>
      </c>
      <c r="P442" s="176"/>
      <c r="Q442" s="182">
        <f t="shared" si="1218"/>
      </c>
      <c r="R442" s="177">
        <f t="shared" si="876"/>
      </c>
      <c r="S442" s="178">
        <f t="shared" si="1026"/>
      </c>
      <c r="T442" s="183">
        <f t="shared" si="607"/>
      </c>
      <c r="U442" s="183">
        <f t="shared" si="529"/>
      </c>
      <c r="V442" s="183">
        <f t="shared" si="459"/>
      </c>
      <c r="W442" s="184">
        <v>2</v>
      </c>
      <c r="X442" s="183">
        <f t="shared" si="388"/>
      </c>
      <c r="Y442" s="183">
        <f t="shared" si="340"/>
      </c>
      <c r="Z442" s="183">
        <f t="shared" si="107"/>
      </c>
      <c r="AA442" s="183">
        <f t="shared" si="1278"/>
      </c>
      <c r="AB442" s="183">
        <f t="shared" si="1127"/>
      </c>
      <c r="AC442" s="181">
        <f t="shared" si="642"/>
      </c>
      <c r="AD442" s="181">
        <f t="shared" si="564"/>
      </c>
      <c r="AE442" s="181">
        <f t="shared" si="497"/>
      </c>
      <c r="AF442" s="181">
        <f t="shared" si="426"/>
      </c>
      <c r="AG442" s="181">
        <f t="shared" si="142"/>
      </c>
      <c r="AH442" s="181">
        <f t="shared" si="17"/>
      </c>
      <c r="AI442" s="181">
        <f t="shared" si="1162"/>
      </c>
      <c r="AJ442" s="189">
        <v>39</v>
      </c>
      <c r="AK442" s="189">
        <v>24066</v>
      </c>
      <c r="AL442" s="179">
        <v>658</v>
      </c>
      <c r="AM442" s="179">
        <v>750</v>
      </c>
      <c r="AN442" s="179">
        <v>126</v>
      </c>
      <c r="AO442" s="189">
        <v>24</v>
      </c>
      <c r="AP442" s="189">
        <v>40</v>
      </c>
      <c r="AQ442" s="179">
        <v>116</v>
      </c>
      <c r="AR442" s="189">
        <v>2</v>
      </c>
      <c r="AS442" s="189">
        <v>7</v>
      </c>
      <c r="AT442" s="179">
        <v>0</v>
      </c>
      <c r="AU442" s="179">
        <v>35</v>
      </c>
      <c r="AV442" s="190"/>
      <c r="AW442" s="190"/>
      <c r="AX442" s="191">
        <f t="shared" si="726"/>
      </c>
    </row>
    <row r="443">
      <c r="A443" s="168"/>
      <c r="B443" s="210" t="s">
        <v>187</v>
      </c>
      <c r="C443" s="192" t="s">
        <v>179</v>
      </c>
      <c r="D443" s="170" t="s">
        <v>204</v>
      </c>
      <c r="E443" s="212" t="s">
        <v>191</v>
      </c>
      <c r="F443" s="178">
        <f t="shared" si="226"/>
      </c>
      <c r="G443" s="214">
        <v>1909.18</v>
      </c>
      <c r="H443" s="237">
        <v>1038.27</v>
      </c>
      <c r="I443" s="236">
        <v>0</v>
      </c>
      <c r="J443" s="177">
        <v>3</v>
      </c>
      <c r="K443" s="178">
        <v>8127.18</v>
      </c>
      <c r="L443" s="179">
        <v>0</v>
      </c>
      <c r="M443" s="178">
        <v>0</v>
      </c>
      <c r="N443" s="180">
        <v>1</v>
      </c>
      <c r="O443" s="181">
        <f t="shared" si="59"/>
      </c>
      <c r="P443" s="176"/>
      <c r="Q443" s="182">
        <f t="shared" si="1218"/>
      </c>
      <c r="R443" s="177">
        <f t="shared" si="876"/>
      </c>
      <c r="S443" s="178">
        <f t="shared" si="1026"/>
      </c>
      <c r="T443" s="183">
        <f t="shared" si="607"/>
      </c>
      <c r="U443" s="183">
        <f t="shared" si="529"/>
      </c>
      <c r="V443" s="183">
        <f t="shared" si="459"/>
      </c>
      <c r="W443" s="184">
        <v>3</v>
      </c>
      <c r="X443" s="183">
        <f t="shared" si="388"/>
      </c>
      <c r="Y443" s="183">
        <f t="shared" si="340"/>
      </c>
      <c r="Z443" s="183">
        <f t="shared" si="107"/>
      </c>
      <c r="AA443" s="183">
        <f t="shared" si="1278"/>
      </c>
      <c r="AB443" s="183">
        <f t="shared" si="1127"/>
      </c>
      <c r="AC443" s="181">
        <f t="shared" si="642"/>
      </c>
      <c r="AD443" s="181">
        <f t="shared" si="564"/>
      </c>
      <c r="AE443" s="181">
        <f t="shared" si="497"/>
      </c>
      <c r="AF443" s="181">
        <f t="shared" si="426"/>
      </c>
      <c r="AG443" s="181">
        <f t="shared" si="142"/>
      </c>
      <c r="AH443" s="181">
        <f t="shared" si="17"/>
      </c>
      <c r="AI443" s="181">
        <f t="shared" si="1162"/>
      </c>
      <c r="AJ443" s="189">
        <v>44</v>
      </c>
      <c r="AK443" s="189">
        <v>18939</v>
      </c>
      <c r="AL443" s="179">
        <v>534</v>
      </c>
      <c r="AM443" s="179">
        <v>567</v>
      </c>
      <c r="AN443" s="179">
        <v>106</v>
      </c>
      <c r="AO443" s="189">
        <v>22</v>
      </c>
      <c r="AP443" s="189">
        <v>67</v>
      </c>
      <c r="AQ443" s="179">
        <v>94</v>
      </c>
      <c r="AR443" s="189">
        <v>3</v>
      </c>
      <c r="AS443" s="189">
        <v>3</v>
      </c>
      <c r="AT443" s="179">
        <v>1</v>
      </c>
      <c r="AU443" s="179">
        <v>17</v>
      </c>
      <c r="AV443" s="190"/>
      <c r="AW443" s="190"/>
      <c r="AX443" s="191">
        <f t="shared" si="726"/>
      </c>
    </row>
    <row r="444">
      <c r="A444" s="168"/>
      <c r="B444" s="210" t="s">
        <v>187</v>
      </c>
      <c r="C444" s="192" t="s">
        <v>179</v>
      </c>
      <c r="D444" s="170" t="s">
        <v>204</v>
      </c>
      <c r="E444" s="212" t="s">
        <v>192</v>
      </c>
      <c r="F444" s="178">
        <f t="shared" si="226"/>
      </c>
      <c r="G444" s="213">
        <v>1860.57</v>
      </c>
      <c r="H444" s="178">
        <v>1566.27</v>
      </c>
      <c r="I444" s="236">
        <v>0</v>
      </c>
      <c r="J444" s="180">
        <v>5</v>
      </c>
      <c r="K444" s="197">
        <v>13179.189999999995</v>
      </c>
      <c r="L444" s="189">
        <v>1</v>
      </c>
      <c r="M444" s="197">
        <v>5096.52</v>
      </c>
      <c r="N444" s="180">
        <v>1</v>
      </c>
      <c r="O444" s="181">
        <f t="shared" si="59"/>
      </c>
      <c r="P444" s="176"/>
      <c r="Q444" s="182">
        <f t="shared" si="1218"/>
      </c>
      <c r="R444" s="177">
        <f t="shared" si="876"/>
      </c>
      <c r="S444" s="178">
        <f t="shared" si="1026"/>
      </c>
      <c r="T444" s="183">
        <f t="shared" si="607"/>
      </c>
      <c r="U444" s="183">
        <f t="shared" si="529"/>
      </c>
      <c r="V444" s="183">
        <f t="shared" si="459"/>
      </c>
      <c r="W444" s="184">
        <v>4</v>
      </c>
      <c r="X444" s="183">
        <f t="shared" si="388"/>
      </c>
      <c r="Y444" s="183">
        <f t="shared" si="340"/>
      </c>
      <c r="Z444" s="183">
        <f t="shared" si="107"/>
      </c>
      <c r="AA444" s="183">
        <f t="shared" si="1278"/>
      </c>
      <c r="AB444" s="183">
        <f t="shared" si="1127"/>
      </c>
      <c r="AC444" s="181">
        <f t="shared" si="642"/>
      </c>
      <c r="AD444" s="181">
        <f t="shared" si="564"/>
      </c>
      <c r="AE444" s="181">
        <f t="shared" si="497"/>
      </c>
      <c r="AF444" s="181">
        <f t="shared" si="426"/>
      </c>
      <c r="AG444" s="181">
        <f t="shared" si="142"/>
      </c>
      <c r="AH444" s="181">
        <f t="shared" si="17"/>
      </c>
      <c r="AI444" s="181">
        <f t="shared" si="1162"/>
      </c>
      <c r="AJ444" s="189">
        <v>49</v>
      </c>
      <c r="AK444" s="189">
        <v>21465</v>
      </c>
      <c r="AL444" s="179">
        <v>478</v>
      </c>
      <c r="AM444" s="179">
        <v>517</v>
      </c>
      <c r="AN444" s="179">
        <v>127</v>
      </c>
      <c r="AO444" s="189">
        <v>21</v>
      </c>
      <c r="AP444" s="189">
        <v>79</v>
      </c>
      <c r="AQ444" s="179">
        <v>98</v>
      </c>
      <c r="AR444" s="189">
        <v>7</v>
      </c>
      <c r="AS444" s="189">
        <v>10</v>
      </c>
      <c r="AT444" s="189">
        <v>0</v>
      </c>
      <c r="AU444" s="189">
        <v>27</v>
      </c>
      <c r="AV444" s="190"/>
      <c r="AW444" s="190"/>
      <c r="AX444" s="191">
        <f t="shared" si="726"/>
      </c>
    </row>
    <row r="445">
      <c r="A445" s="168"/>
      <c r="B445" s="210" t="s">
        <v>187</v>
      </c>
      <c r="C445" s="192" t="s">
        <v>179</v>
      </c>
      <c r="D445" s="170" t="s">
        <v>204</v>
      </c>
      <c r="E445" s="201" t="s">
        <v>194</v>
      </c>
      <c r="F445" s="178">
        <f t="shared" si="226"/>
      </c>
      <c r="G445" s="213">
        <v>3285.42</v>
      </c>
      <c r="H445" s="178">
        <v>2361.98</v>
      </c>
      <c r="I445" s="236">
        <v>0</v>
      </c>
      <c r="J445" s="180">
        <v>9</v>
      </c>
      <c r="K445" s="197">
        <v>20173.729999999996</v>
      </c>
      <c r="L445" s="189">
        <v>0</v>
      </c>
      <c r="M445" s="197">
        <v>0</v>
      </c>
      <c r="N445" s="180">
        <v>0</v>
      </c>
      <c r="O445" s="181">
        <f t="shared" si="59"/>
      </c>
      <c r="P445" s="176"/>
      <c r="Q445" s="182" t="str">
        <v>#DIV/0!</v>
      </c>
      <c r="R445" s="177">
        <f t="shared" si="876"/>
      </c>
      <c r="S445" s="178">
        <f t="shared" si="1026"/>
      </c>
      <c r="T445" s="183">
        <f t="shared" si="607"/>
      </c>
      <c r="U445" s="183">
        <f t="shared" si="529"/>
      </c>
      <c r="V445" s="183">
        <f t="shared" si="459"/>
      </c>
      <c r="W445" s="184">
        <v>7</v>
      </c>
      <c r="X445" s="183">
        <f t="shared" si="388"/>
      </c>
      <c r="Y445" s="183">
        <f t="shared" si="340"/>
      </c>
      <c r="Z445" s="183">
        <f t="shared" si="107"/>
      </c>
      <c r="AA445" s="183">
        <f t="shared" si="1278"/>
      </c>
      <c r="AB445" s="183">
        <f t="shared" si="1127"/>
      </c>
      <c r="AC445" s="181">
        <f t="shared" si="642"/>
      </c>
      <c r="AD445" s="181">
        <f t="shared" si="564"/>
      </c>
      <c r="AE445" s="181">
        <f t="shared" si="497"/>
      </c>
      <c r="AF445" s="181">
        <f t="shared" si="426"/>
      </c>
      <c r="AG445" s="181">
        <f t="shared" si="142"/>
      </c>
      <c r="AH445" s="181">
        <f t="shared" si="17"/>
      </c>
      <c r="AI445" s="181">
        <f t="shared" si="1162"/>
      </c>
      <c r="AJ445" s="189">
        <v>50</v>
      </c>
      <c r="AK445" s="189">
        <v>29825</v>
      </c>
      <c r="AL445" s="179">
        <v>564</v>
      </c>
      <c r="AM445" s="179">
        <v>596</v>
      </c>
      <c r="AN445" s="179">
        <v>144</v>
      </c>
      <c r="AO445" s="189">
        <v>26</v>
      </c>
      <c r="AP445" s="179">
        <v>60</v>
      </c>
      <c r="AQ445" s="179">
        <v>107</v>
      </c>
      <c r="AR445" s="189">
        <v>9</v>
      </c>
      <c r="AS445" s="189">
        <v>6</v>
      </c>
      <c r="AT445" s="189">
        <v>3</v>
      </c>
      <c r="AU445" s="189">
        <v>29</v>
      </c>
      <c r="AV445" s="190"/>
      <c r="AW445" s="190"/>
      <c r="AX445" s="191">
        <f t="shared" si="726"/>
      </c>
    </row>
    <row r="446">
      <c r="A446" s="168"/>
      <c r="B446" s="202" t="s">
        <v>186</v>
      </c>
      <c r="C446" s="202"/>
      <c r="D446" s="202"/>
      <c r="E446" s="202"/>
      <c r="F446" s="203">
        <f>SUM(F441:F445)</f>
      </c>
      <c r="G446" s="203">
        <f>SUM(G441:G445)</f>
      </c>
      <c r="H446" s="203">
        <f>SUM(H441:H445)</f>
      </c>
      <c r="I446" s="196">
        <f>SUM(I441:I445)</f>
      </c>
      <c r="J446" s="204">
        <f>SUM(J441:J445)</f>
      </c>
      <c r="K446" s="215">
        <f>SUM(K441:K445)</f>
      </c>
      <c r="L446" s="215">
        <f>SUM(L441:L445)</f>
      </c>
      <c r="M446" s="215">
        <f>SUM(M441:M445)</f>
      </c>
      <c r="N446" s="215">
        <f>SUM(N441:N445)</f>
      </c>
      <c r="O446" s="205">
        <f t="shared" si="59"/>
      </c>
      <c r="P446" s="206">
        <f>SUM(P441:P445)</f>
      </c>
      <c r="Q446" s="182">
        <f t="shared" ref="Q446:Q449" si="1219">P446/R446</f>
      </c>
      <c r="R446" s="204">
        <f>SUM(R441:R445)</f>
      </c>
      <c r="S446" s="203">
        <f>SUM(S441:S445)</f>
      </c>
      <c r="T446" s="207">
        <f t="shared" si="607"/>
      </c>
      <c r="U446" s="207">
        <f t="shared" si="529"/>
      </c>
      <c r="V446" s="207">
        <f t="shared" si="459"/>
      </c>
      <c r="W446" s="208">
        <f>SUM(W441:W445)</f>
      </c>
      <c r="X446" s="207">
        <f t="shared" si="388"/>
      </c>
      <c r="Y446" s="207">
        <f t="shared" si="340"/>
      </c>
      <c r="Z446" s="207">
        <f t="shared" si="107"/>
      </c>
      <c r="AA446" s="207">
        <f t="shared" si="1278"/>
      </c>
      <c r="AB446" s="207">
        <f t="shared" si="1127"/>
      </c>
      <c r="AC446" s="205">
        <f t="shared" si="642"/>
      </c>
      <c r="AD446" s="205">
        <f t="shared" si="564"/>
      </c>
      <c r="AE446" s="205">
        <f t="shared" si="497"/>
      </c>
      <c r="AF446" s="205">
        <f t="shared" si="426"/>
      </c>
      <c r="AG446" s="205">
        <f t="shared" si="142"/>
      </c>
      <c r="AH446" s="205">
        <f t="shared" si="17"/>
      </c>
      <c r="AI446" s="205">
        <f t="shared" si="1162"/>
      </c>
      <c r="AJ446" s="218">
        <f>AVERAGE(AJ441:AJ445)</f>
      </c>
      <c r="AK446" s="218">
        <f>SUM(AK441:AK445)</f>
      </c>
      <c r="AL446" s="218">
        <f>SUM(AL441:AL445)</f>
      </c>
      <c r="AM446" s="218">
        <f>SUM(AM441:AM445)</f>
      </c>
      <c r="AN446" s="218">
        <f>SUM(AN441:AN445)</f>
      </c>
      <c r="AO446" s="218">
        <f>SUM(AO441:AO445)</f>
      </c>
      <c r="AP446" s="218">
        <f>SUM(AP441:AP445)</f>
      </c>
      <c r="AQ446" s="218">
        <f>SUM(AQ441:AQ445)</f>
      </c>
      <c r="AR446" s="218">
        <f>SUM(AR441:AR445)</f>
      </c>
      <c r="AS446" s="218">
        <f>SUM(AS441:AS445)</f>
      </c>
      <c r="AT446" s="218">
        <f>SUM(AT441:AT445)</f>
      </c>
      <c r="AU446" s="218">
        <f>SUM(AU441:AU445)</f>
      </c>
      <c r="AV446" s="209"/>
      <c r="AW446" s="209"/>
      <c r="AX446" s="204">
        <f>SUM(AX441:AX445)</f>
      </c>
    </row>
    <row r="447">
      <c r="A447" s="168"/>
      <c r="B447" s="210" t="s">
        <v>187</v>
      </c>
      <c r="C447" s="170" t="s">
        <v>179</v>
      </c>
      <c r="D447" s="170" t="s">
        <v>188</v>
      </c>
      <c r="E447" s="201" t="s">
        <v>195</v>
      </c>
      <c r="F447" s="178">
        <f t="shared" ref="F447:F451" si="227">G447+H447+I447</f>
      </c>
      <c r="G447" s="216">
        <v>2157.69</v>
      </c>
      <c r="H447" s="178">
        <v>2377.3</v>
      </c>
      <c r="I447" s="236">
        <v>0</v>
      </c>
      <c r="J447" s="180">
        <v>2</v>
      </c>
      <c r="K447" s="178">
        <v>3989.699999999997</v>
      </c>
      <c r="L447" s="179">
        <v>0</v>
      </c>
      <c r="M447" s="178">
        <v>0</v>
      </c>
      <c r="N447" s="180">
        <v>0</v>
      </c>
      <c r="O447" s="181">
        <f t="shared" si="59"/>
      </c>
      <c r="P447" s="196"/>
      <c r="Q447" s="182">
        <f t="shared" si="1219"/>
      </c>
      <c r="R447" s="177">
        <f t="shared" ref="R447:R451" si="877">J447+L447</f>
      </c>
      <c r="S447" s="178">
        <f t="shared" ref="S447:S451" si="1027">K447+M447</f>
      </c>
      <c r="T447" s="183">
        <f t="shared" si="607"/>
      </c>
      <c r="U447" s="183">
        <f t="shared" si="529"/>
      </c>
      <c r="V447" s="183">
        <f t="shared" si="459"/>
      </c>
      <c r="W447" s="184">
        <v>2</v>
      </c>
      <c r="X447" s="183">
        <f t="shared" si="388"/>
      </c>
      <c r="Y447" s="183">
        <f t="shared" si="340"/>
      </c>
      <c r="Z447" s="183">
        <f t="shared" si="107"/>
      </c>
      <c r="AA447" s="183">
        <f t="shared" si="1278"/>
      </c>
      <c r="AB447" s="183">
        <f t="shared" si="1127"/>
      </c>
      <c r="AC447" s="181">
        <f t="shared" si="642"/>
      </c>
      <c r="AD447" s="181">
        <f t="shared" si="564"/>
      </c>
      <c r="AE447" s="181">
        <f t="shared" si="497"/>
      </c>
      <c r="AF447" s="181">
        <f t="shared" si="426"/>
      </c>
      <c r="AG447" s="181">
        <f t="shared" si="142"/>
      </c>
      <c r="AH447" s="181">
        <f t="shared" si="17"/>
      </c>
      <c r="AI447" s="181">
        <f t="shared" si="1162"/>
      </c>
      <c r="AJ447" s="189">
        <v>54</v>
      </c>
      <c r="AK447" s="179">
        <v>36880</v>
      </c>
      <c r="AL447" s="179">
        <v>656</v>
      </c>
      <c r="AM447" s="179">
        <v>693</v>
      </c>
      <c r="AN447" s="179">
        <v>184</v>
      </c>
      <c r="AO447" s="189">
        <v>29</v>
      </c>
      <c r="AP447" s="189">
        <v>102</v>
      </c>
      <c r="AQ447" s="189">
        <v>164</v>
      </c>
      <c r="AR447" s="189">
        <v>2</v>
      </c>
      <c r="AS447" s="179">
        <v>6</v>
      </c>
      <c r="AT447" s="179">
        <v>3</v>
      </c>
      <c r="AU447" s="179">
        <v>39</v>
      </c>
      <c r="AV447" s="190"/>
      <c r="AW447" s="190"/>
      <c r="AX447" s="191">
        <f t="shared" ref="AX447:AX451" si="727">COUNT(AU447)</f>
      </c>
    </row>
    <row r="448">
      <c r="A448" s="168"/>
      <c r="B448" s="210" t="s">
        <v>187</v>
      </c>
      <c r="C448" s="192" t="s">
        <v>179</v>
      </c>
      <c r="D448" s="170" t="s">
        <v>188</v>
      </c>
      <c r="E448" s="212" t="s">
        <v>196</v>
      </c>
      <c r="F448" s="178">
        <f t="shared" si="227"/>
      </c>
      <c r="G448" s="213">
        <v>2071.7</v>
      </c>
      <c r="H448" s="178">
        <v>2555.6</v>
      </c>
      <c r="I448" s="219">
        <v>0</v>
      </c>
      <c r="J448" s="180">
        <v>2</v>
      </c>
      <c r="K448" s="178">
        <v>5102.960000000006</v>
      </c>
      <c r="L448" s="179">
        <v>1</v>
      </c>
      <c r="M448" s="178">
        <v>6216.209999999999</v>
      </c>
      <c r="N448" s="180">
        <v>0</v>
      </c>
      <c r="O448" s="181">
        <f t="shared" si="59"/>
      </c>
      <c r="P448" s="196"/>
      <c r="Q448" s="182">
        <f t="shared" si="1219"/>
      </c>
      <c r="R448" s="177">
        <f t="shared" si="877"/>
      </c>
      <c r="S448" s="178">
        <f t="shared" si="1027"/>
      </c>
      <c r="T448" s="183">
        <f t="shared" si="607"/>
      </c>
      <c r="U448" s="183">
        <f t="shared" si="529"/>
      </c>
      <c r="V448" s="183">
        <f t="shared" si="459"/>
      </c>
      <c r="W448" s="184">
        <v>3</v>
      </c>
      <c r="X448" s="183">
        <f t="shared" si="388"/>
      </c>
      <c r="Y448" s="183">
        <f t="shared" si="340"/>
      </c>
      <c r="Z448" s="183">
        <f t="shared" si="107"/>
      </c>
      <c r="AA448" s="183">
        <f t="shared" si="1278"/>
      </c>
      <c r="AB448" s="183">
        <f t="shared" si="1127"/>
      </c>
      <c r="AC448" s="181">
        <f t="shared" si="642"/>
      </c>
      <c r="AD448" s="181">
        <f t="shared" si="564"/>
      </c>
      <c r="AE448" s="181">
        <f t="shared" si="497"/>
      </c>
      <c r="AF448" s="181">
        <f t="shared" si="426"/>
      </c>
      <c r="AG448" s="181">
        <f t="shared" si="142"/>
      </c>
      <c r="AH448" s="181">
        <f t="shared" si="17"/>
      </c>
      <c r="AI448" s="181">
        <f t="shared" si="1162"/>
      </c>
      <c r="AJ448" s="189">
        <v>53</v>
      </c>
      <c r="AK448" s="179">
        <v>38465</v>
      </c>
      <c r="AL448" s="179">
        <v>584</v>
      </c>
      <c r="AM448" s="179">
        <v>626</v>
      </c>
      <c r="AN448" s="179">
        <v>150</v>
      </c>
      <c r="AO448" s="189">
        <v>23</v>
      </c>
      <c r="AP448" s="179">
        <v>41</v>
      </c>
      <c r="AQ448" s="179">
        <v>116</v>
      </c>
      <c r="AR448" s="189">
        <v>3</v>
      </c>
      <c r="AS448" s="179">
        <v>6</v>
      </c>
      <c r="AT448" s="179">
        <v>1</v>
      </c>
      <c r="AU448" s="179">
        <v>40</v>
      </c>
      <c r="AV448" s="190"/>
      <c r="AW448" s="190"/>
      <c r="AX448" s="191">
        <f t="shared" si="727"/>
      </c>
    </row>
    <row r="449">
      <c r="A449" s="168"/>
      <c r="B449" s="210" t="s">
        <v>187</v>
      </c>
      <c r="C449" s="192" t="s">
        <v>179</v>
      </c>
      <c r="D449" s="170" t="s">
        <v>188</v>
      </c>
      <c r="E449" s="212" t="s">
        <v>197</v>
      </c>
      <c r="F449" s="178">
        <f t="shared" si="227"/>
      </c>
      <c r="G449" s="213">
        <v>1939.16</v>
      </c>
      <c r="H449" s="197">
        <v>1920.21</v>
      </c>
      <c r="I449" s="219">
        <v>0</v>
      </c>
      <c r="J449" s="180">
        <v>3</v>
      </c>
      <c r="K449" s="178">
        <v>7091.369999999995</v>
      </c>
      <c r="L449" s="179">
        <v>0</v>
      </c>
      <c r="M449" s="178">
        <v>0</v>
      </c>
      <c r="N449" s="180">
        <v>0</v>
      </c>
      <c r="O449" s="181">
        <f t="shared" si="59"/>
      </c>
      <c r="P449" s="196"/>
      <c r="Q449" s="182">
        <f t="shared" si="1219"/>
      </c>
      <c r="R449" s="177">
        <f t="shared" si="877"/>
      </c>
      <c r="S449" s="178">
        <f t="shared" si="1027"/>
      </c>
      <c r="T449" s="183">
        <f t="shared" si="607"/>
      </c>
      <c r="U449" s="183">
        <f t="shared" si="529"/>
      </c>
      <c r="V449" s="183">
        <f t="shared" si="459"/>
      </c>
      <c r="W449" s="184">
        <v>2</v>
      </c>
      <c r="X449" s="183">
        <f t="shared" si="388"/>
      </c>
      <c r="Y449" s="183">
        <f t="shared" si="340"/>
      </c>
      <c r="Z449" s="183">
        <f t="shared" si="107"/>
      </c>
      <c r="AA449" s="183">
        <f t="shared" si="1278"/>
      </c>
      <c r="AB449" s="183">
        <f t="shared" si="1127"/>
      </c>
      <c r="AC449" s="181">
        <f t="shared" si="642"/>
      </c>
      <c r="AD449" s="181">
        <f t="shared" si="564"/>
      </c>
      <c r="AE449" s="181">
        <f t="shared" si="497"/>
      </c>
      <c r="AF449" s="181">
        <f t="shared" si="426"/>
      </c>
      <c r="AG449" s="181">
        <f t="shared" si="142"/>
      </c>
      <c r="AH449" s="181">
        <f t="shared" si="17"/>
      </c>
      <c r="AI449" s="181">
        <f t="shared" si="1162"/>
      </c>
      <c r="AJ449" s="189">
        <v>54</v>
      </c>
      <c r="AK449" s="179">
        <v>26574</v>
      </c>
      <c r="AL449" s="179">
        <v>507</v>
      </c>
      <c r="AM449" s="179">
        <v>528</v>
      </c>
      <c r="AN449" s="179">
        <v>117</v>
      </c>
      <c r="AO449" s="189">
        <v>28</v>
      </c>
      <c r="AP449" s="179">
        <v>87</v>
      </c>
      <c r="AQ449" s="179">
        <v>102</v>
      </c>
      <c r="AR449" s="189">
        <v>4</v>
      </c>
      <c r="AS449" s="189">
        <v>4</v>
      </c>
      <c r="AT449" s="179">
        <v>2</v>
      </c>
      <c r="AU449" s="179">
        <v>34</v>
      </c>
      <c r="AV449" s="190"/>
      <c r="AW449" s="190"/>
      <c r="AX449" s="191">
        <f t="shared" si="727"/>
      </c>
    </row>
    <row r="450">
      <c r="A450" s="168"/>
      <c r="B450" s="210" t="s">
        <v>187</v>
      </c>
      <c r="C450" s="192" t="s">
        <v>179</v>
      </c>
      <c r="D450" s="170" t="s">
        <v>188</v>
      </c>
      <c r="E450" s="212" t="s">
        <v>199</v>
      </c>
      <c r="F450" s="178">
        <f t="shared" si="227"/>
      </c>
      <c r="G450" s="213">
        <v>1408.89</v>
      </c>
      <c r="H450" s="197">
        <v>1483.98</v>
      </c>
      <c r="I450" s="219">
        <v>0</v>
      </c>
      <c r="J450" s="177">
        <v>6</v>
      </c>
      <c r="K450" s="178">
        <v>15456.89</v>
      </c>
      <c r="L450" s="179">
        <v>0</v>
      </c>
      <c r="M450" s="178">
        <v>0</v>
      </c>
      <c r="N450" s="180">
        <v>0</v>
      </c>
      <c r="O450" s="181">
        <f t="shared" si="59"/>
      </c>
      <c r="P450" s="196"/>
      <c r="Q450" s="182" t="str">
        <v>#DIV/0!</v>
      </c>
      <c r="R450" s="177">
        <f t="shared" si="877"/>
      </c>
      <c r="S450" s="178">
        <f t="shared" si="1027"/>
      </c>
      <c r="T450" s="183">
        <f t="shared" si="607"/>
      </c>
      <c r="U450" s="183">
        <f t="shared" si="529"/>
      </c>
      <c r="V450" s="183">
        <f t="shared" si="459"/>
      </c>
      <c r="W450" s="184">
        <v>6</v>
      </c>
      <c r="X450" s="183">
        <f t="shared" si="388"/>
      </c>
      <c r="Y450" s="183">
        <f t="shared" si="340"/>
      </c>
      <c r="Z450" s="183">
        <f t="shared" si="107"/>
      </c>
      <c r="AA450" s="183">
        <f t="shared" si="1278"/>
      </c>
      <c r="AB450" s="183">
        <f t="shared" si="1127"/>
      </c>
      <c r="AC450" s="181">
        <f t="shared" si="642"/>
      </c>
      <c r="AD450" s="181">
        <f t="shared" si="564"/>
      </c>
      <c r="AE450" s="181">
        <f t="shared" si="497"/>
      </c>
      <c r="AF450" s="181">
        <f t="shared" si="426"/>
      </c>
      <c r="AG450" s="181">
        <f t="shared" si="142"/>
      </c>
      <c r="AH450" s="181">
        <f t="shared" si="17"/>
      </c>
      <c r="AI450" s="181">
        <f t="shared" si="1162"/>
      </c>
      <c r="AJ450" s="189">
        <v>55</v>
      </c>
      <c r="AK450" s="179">
        <v>22998</v>
      </c>
      <c r="AL450" s="179">
        <v>451</v>
      </c>
      <c r="AM450" s="179">
        <v>473</v>
      </c>
      <c r="AN450" s="179">
        <v>119</v>
      </c>
      <c r="AO450" s="189">
        <v>21</v>
      </c>
      <c r="AP450" s="179">
        <v>78</v>
      </c>
      <c r="AQ450" s="179">
        <v>95</v>
      </c>
      <c r="AR450" s="189">
        <v>6</v>
      </c>
      <c r="AS450" s="189">
        <v>5</v>
      </c>
      <c r="AT450" s="179">
        <v>3</v>
      </c>
      <c r="AU450" s="179">
        <v>27</v>
      </c>
      <c r="AV450" s="190"/>
      <c r="AW450" s="190"/>
      <c r="AX450" s="191">
        <f t="shared" si="727"/>
      </c>
    </row>
    <row r="451">
      <c r="A451" s="168"/>
      <c r="B451" s="210" t="s">
        <v>187</v>
      </c>
      <c r="C451" s="192" t="s">
        <v>179</v>
      </c>
      <c r="D451" s="170" t="s">
        <v>188</v>
      </c>
      <c r="E451" s="212" t="s">
        <v>200</v>
      </c>
      <c r="F451" s="178">
        <f t="shared" si="227"/>
      </c>
      <c r="G451" s="216">
        <v>1642.51</v>
      </c>
      <c r="H451" s="178">
        <v>1646.09</v>
      </c>
      <c r="I451" s="219">
        <v>0</v>
      </c>
      <c r="J451" s="180">
        <v>0</v>
      </c>
      <c r="K451" s="178">
        <v>0</v>
      </c>
      <c r="L451" s="179">
        <v>0</v>
      </c>
      <c r="M451" s="178">
        <v>0</v>
      </c>
      <c r="N451" s="180">
        <v>0</v>
      </c>
      <c r="O451" s="181">
        <f t="shared" si="59"/>
      </c>
      <c r="P451" s="196"/>
      <c r="Q451" s="182">
        <f t="shared" ref="Q451:Q463" si="1220">P451/R451</f>
      </c>
      <c r="R451" s="177">
        <f t="shared" si="877"/>
      </c>
      <c r="S451" s="178">
        <f t="shared" si="1027"/>
      </c>
      <c r="T451" s="183">
        <f t="shared" si="607"/>
      </c>
      <c r="U451" s="183">
        <f t="shared" si="529"/>
      </c>
      <c r="V451" s="183">
        <f t="shared" si="459"/>
      </c>
      <c r="W451" s="184">
        <v>0</v>
      </c>
      <c r="X451" s="183">
        <f t="shared" si="388"/>
      </c>
      <c r="Y451" s="183">
        <f t="shared" si="340"/>
      </c>
      <c r="Z451" s="183">
        <f t="shared" si="107"/>
      </c>
      <c r="AA451" s="183">
        <f t="shared" si="1278"/>
      </c>
      <c r="AB451" s="183">
        <f t="shared" si="1127"/>
      </c>
      <c r="AC451" s="181">
        <f t="shared" si="642"/>
      </c>
      <c r="AD451" s="181">
        <f t="shared" si="564"/>
      </c>
      <c r="AE451" s="181">
        <f t="shared" si="497"/>
      </c>
      <c r="AF451" s="181">
        <f t="shared" si="426"/>
      </c>
      <c r="AG451" s="181">
        <f t="shared" si="142"/>
      </c>
      <c r="AH451" s="181">
        <f t="shared" si="17"/>
      </c>
      <c r="AI451" s="181">
        <f t="shared" si="1162"/>
      </c>
      <c r="AJ451" s="189">
        <v>56</v>
      </c>
      <c r="AK451" s="179">
        <v>22076</v>
      </c>
      <c r="AL451" s="179">
        <v>402</v>
      </c>
      <c r="AM451" s="179">
        <v>436</v>
      </c>
      <c r="AN451" s="179">
        <v>101</v>
      </c>
      <c r="AO451" s="189">
        <v>19</v>
      </c>
      <c r="AP451" s="179">
        <v>50</v>
      </c>
      <c r="AQ451" s="179">
        <v>89</v>
      </c>
      <c r="AR451" s="189">
        <v>0</v>
      </c>
      <c r="AS451" s="179">
        <v>2</v>
      </c>
      <c r="AT451" s="179">
        <v>2</v>
      </c>
      <c r="AU451" s="179">
        <v>24</v>
      </c>
      <c r="AV451" s="190"/>
      <c r="AW451" s="190"/>
      <c r="AX451" s="191">
        <f t="shared" si="727"/>
      </c>
    </row>
    <row r="452">
      <c r="A452" s="168"/>
      <c r="B452" s="202" t="s">
        <v>186</v>
      </c>
      <c r="C452" s="202"/>
      <c r="D452" s="202"/>
      <c r="E452" s="202"/>
      <c r="F452" s="203">
        <f>SUM(F447:F451)</f>
      </c>
      <c r="G452" s="217">
        <f>SUM(G447:G451)</f>
      </c>
      <c r="H452" s="203">
        <f>SUM(H447:H451)</f>
      </c>
      <c r="I452" s="196">
        <f>SUM(I447:I451)</f>
      </c>
      <c r="J452" s="204">
        <f>SUM(J447:J451)</f>
      </c>
      <c r="K452" s="203">
        <f>SUM(K447:K451)</f>
      </c>
      <c r="L452" s="215">
        <f>SUM(L447:L451)</f>
      </c>
      <c r="M452" s="203">
        <f>SUM(M447:M451)</f>
      </c>
      <c r="N452" s="204">
        <f>SUM(N447:N451)</f>
      </c>
      <c r="O452" s="205">
        <f t="shared" si="59"/>
      </c>
      <c r="P452" s="206">
        <f>SUM(P447:P451)</f>
      </c>
      <c r="Q452" s="182">
        <f t="shared" si="1220"/>
      </c>
      <c r="R452" s="204">
        <f>SUM(R447:R451)</f>
      </c>
      <c r="S452" s="203">
        <f>SUM(S447:S451)</f>
      </c>
      <c r="T452" s="207">
        <f t="shared" si="607"/>
      </c>
      <c r="U452" s="207">
        <f t="shared" si="529"/>
      </c>
      <c r="V452" s="207">
        <f t="shared" si="459"/>
      </c>
      <c r="W452" s="208">
        <f>SUM(W447:W451)</f>
      </c>
      <c r="X452" s="207">
        <f t="shared" si="388"/>
      </c>
      <c r="Y452" s="207">
        <f t="shared" si="340"/>
      </c>
      <c r="Z452" s="207">
        <f t="shared" si="107"/>
      </c>
      <c r="AA452" s="207">
        <f t="shared" si="1278"/>
      </c>
      <c r="AB452" s="207">
        <f t="shared" si="1127"/>
      </c>
      <c r="AC452" s="205">
        <f t="shared" si="642"/>
      </c>
      <c r="AD452" s="205">
        <f t="shared" si="564"/>
      </c>
      <c r="AE452" s="205">
        <f t="shared" si="497"/>
      </c>
      <c r="AF452" s="205">
        <f t="shared" si="426"/>
      </c>
      <c r="AG452" s="205">
        <f t="shared" si="142"/>
      </c>
      <c r="AH452" s="205">
        <f t="shared" si="17"/>
      </c>
      <c r="AI452" s="205">
        <f t="shared" si="1162"/>
      </c>
      <c r="AJ452" s="218">
        <f>AVERAGE(AJ447:AJ451)</f>
      </c>
      <c r="AK452" s="218">
        <f>SUM(AK447:AK451)</f>
      </c>
      <c r="AL452" s="218">
        <f>SUM(AL447:AL451)</f>
      </c>
      <c r="AM452" s="218">
        <f>SUM(AM447:AM451)</f>
      </c>
      <c r="AN452" s="218">
        <f>SUM(AN447:AN451)</f>
      </c>
      <c r="AO452" s="218">
        <f>SUM(AO447:AO451)</f>
      </c>
      <c r="AP452" s="218">
        <f>SUM(AP447:AP451)</f>
      </c>
      <c r="AQ452" s="218">
        <f>SUM(AQ447:AQ451)</f>
      </c>
      <c r="AR452" s="218">
        <f>SUM(AR447:AR451)</f>
      </c>
      <c r="AS452" s="218">
        <f>SUM(AS447:AS451)</f>
      </c>
      <c r="AT452" s="218">
        <f>SUM(AT447:AT451)</f>
      </c>
      <c r="AU452" s="218">
        <f>SUM(AU447:AU451)</f>
      </c>
      <c r="AV452" s="209"/>
      <c r="AW452" s="209"/>
      <c r="AX452" s="204">
        <f>SUM(AX447:AX451)</f>
      </c>
    </row>
    <row r="453">
      <c r="A453" s="168"/>
      <c r="B453" s="210" t="s">
        <v>213</v>
      </c>
      <c r="C453" s="170" t="s">
        <v>201</v>
      </c>
      <c r="D453" s="171" t="s">
        <v>193</v>
      </c>
      <c r="E453" s="211" t="s">
        <v>202</v>
      </c>
      <c r="F453" s="178">
        <f t="shared" ref="F453:F457" si="228">G453+H453+I453</f>
      </c>
      <c r="G453" s="213">
        <v>1517.92</v>
      </c>
      <c r="H453" s="178">
        <v>939.69</v>
      </c>
      <c r="I453" s="219">
        <v>0</v>
      </c>
      <c r="J453" s="180">
        <v>1</v>
      </c>
      <c r="K453" s="197">
        <v>1435.0099999999802</v>
      </c>
      <c r="L453" s="189">
        <v>0</v>
      </c>
      <c r="M453" s="197">
        <v>0</v>
      </c>
      <c r="N453" s="180">
        <v>0</v>
      </c>
      <c r="O453" s="181">
        <f t="shared" si="59"/>
      </c>
      <c r="P453" s="196"/>
      <c r="Q453" s="182">
        <f t="shared" si="1220"/>
      </c>
      <c r="R453" s="177">
        <f t="shared" ref="R453:R457" si="878">J453+L453</f>
      </c>
      <c r="S453" s="178">
        <f t="shared" ref="S453:S457" si="1028">K453+M453</f>
      </c>
      <c r="T453" s="183">
        <f t="shared" si="607"/>
      </c>
      <c r="U453" s="183">
        <f t="shared" si="529"/>
      </c>
      <c r="V453" s="183">
        <f t="shared" si="459"/>
      </c>
      <c r="W453" s="184">
        <v>1</v>
      </c>
      <c r="X453" s="183">
        <f t="shared" si="388"/>
      </c>
      <c r="Y453" s="183">
        <f t="shared" si="340"/>
      </c>
      <c r="Z453" s="183">
        <f t="shared" si="107"/>
      </c>
      <c r="AA453" s="183">
        <f t="shared" si="1278"/>
      </c>
      <c r="AB453" s="183">
        <f t="shared" si="1127"/>
      </c>
      <c r="AC453" s="181">
        <f t="shared" si="642"/>
      </c>
      <c r="AD453" s="181">
        <f t="shared" si="564"/>
      </c>
      <c r="AE453" s="181">
        <f t="shared" si="497"/>
      </c>
      <c r="AF453" s="181">
        <f t="shared" si="426"/>
      </c>
      <c r="AG453" s="181">
        <f t="shared" si="142"/>
      </c>
      <c r="AH453" s="181">
        <f t="shared" si="17"/>
      </c>
      <c r="AI453" s="181">
        <f t="shared" si="1162"/>
      </c>
      <c r="AJ453" s="189">
        <v>56</v>
      </c>
      <c r="AK453" s="179">
        <v>17267</v>
      </c>
      <c r="AL453" s="179">
        <v>307</v>
      </c>
      <c r="AM453" s="179">
        <v>350</v>
      </c>
      <c r="AN453" s="189">
        <v>74</v>
      </c>
      <c r="AO453" s="189">
        <v>13</v>
      </c>
      <c r="AP453" s="189">
        <v>71</v>
      </c>
      <c r="AQ453" s="179">
        <v>71</v>
      </c>
      <c r="AR453" s="189">
        <v>1</v>
      </c>
      <c r="AS453" s="179">
        <v>1</v>
      </c>
      <c r="AT453" s="179">
        <v>0</v>
      </c>
      <c r="AU453" s="179">
        <v>27</v>
      </c>
      <c r="AV453" s="190"/>
      <c r="AW453" s="190"/>
      <c r="AX453" s="191">
        <f t="shared" ref="AX453:AX457" si="728">COUNT(AU453)</f>
      </c>
    </row>
    <row customHeight="true" ht="18.452380952380953" r="454">
      <c r="A454" s="168"/>
      <c r="B454" s="210" t="s">
        <v>213</v>
      </c>
      <c r="C454" s="170" t="s">
        <v>201</v>
      </c>
      <c r="D454" s="171" t="s">
        <v>193</v>
      </c>
      <c r="E454" s="211" t="s">
        <v>203</v>
      </c>
      <c r="F454" s="178">
        <f t="shared" si="228"/>
      </c>
      <c r="G454" s="178">
        <v>1114.52</v>
      </c>
      <c r="H454" s="178">
        <v>741.12</v>
      </c>
      <c r="I454" s="219">
        <v>0</v>
      </c>
      <c r="J454" s="177">
        <v>2</v>
      </c>
      <c r="K454" s="178">
        <v>4543.119999999995</v>
      </c>
      <c r="L454" s="179">
        <v>0</v>
      </c>
      <c r="M454" s="178">
        <v>0</v>
      </c>
      <c r="N454" s="180">
        <v>0</v>
      </c>
      <c r="O454" s="181">
        <f t="shared" si="59"/>
      </c>
      <c r="P454" s="196"/>
      <c r="Q454" s="182">
        <f t="shared" si="1220"/>
      </c>
      <c r="R454" s="177">
        <f t="shared" si="878"/>
      </c>
      <c r="S454" s="178">
        <f t="shared" si="1028"/>
      </c>
      <c r="T454" s="183">
        <f t="shared" si="607"/>
      </c>
      <c r="U454" s="183">
        <f t="shared" si="529"/>
      </c>
      <c r="V454" s="183">
        <f t="shared" si="459"/>
      </c>
      <c r="W454" s="184">
        <v>1</v>
      </c>
      <c r="X454" s="183">
        <f t="shared" si="388"/>
      </c>
      <c r="Y454" s="183">
        <f t="shared" si="340"/>
      </c>
      <c r="Z454" s="183">
        <f t="shared" si="107"/>
      </c>
      <c r="AA454" s="183">
        <f t="shared" si="1278"/>
      </c>
      <c r="AB454" s="183">
        <f t="shared" si="1127"/>
      </c>
      <c r="AC454" s="181">
        <f t="shared" si="642"/>
      </c>
      <c r="AD454" s="181">
        <f t="shared" si="564"/>
      </c>
      <c r="AE454" s="181">
        <f t="shared" si="497"/>
      </c>
      <c r="AF454" s="181">
        <f t="shared" si="426"/>
      </c>
      <c r="AG454" s="181">
        <f t="shared" si="142"/>
      </c>
      <c r="AH454" s="181">
        <f t="shared" si="17"/>
      </c>
      <c r="AI454" s="181">
        <f t="shared" si="1162"/>
      </c>
      <c r="AJ454" s="189">
        <v>49</v>
      </c>
      <c r="AK454" s="179">
        <v>14013</v>
      </c>
      <c r="AL454" s="179">
        <v>306</v>
      </c>
      <c r="AM454" s="179">
        <v>321</v>
      </c>
      <c r="AN454" s="179">
        <v>62</v>
      </c>
      <c r="AO454" s="189">
        <v>18</v>
      </c>
      <c r="AP454" s="179">
        <v>44</v>
      </c>
      <c r="AQ454" s="179">
        <v>54</v>
      </c>
      <c r="AR454" s="189">
        <v>3</v>
      </c>
      <c r="AS454" s="179">
        <v>3</v>
      </c>
      <c r="AT454" s="179">
        <v>1</v>
      </c>
      <c r="AU454" s="179">
        <v>23</v>
      </c>
      <c r="AV454" s="190"/>
      <c r="AW454" s="190"/>
      <c r="AX454" s="191">
        <f t="shared" si="728"/>
      </c>
    </row>
    <row r="455">
      <c r="A455" s="168"/>
      <c r="B455" s="210" t="s">
        <v>213</v>
      </c>
      <c r="C455" s="170" t="s">
        <v>201</v>
      </c>
      <c r="D455" s="171" t="s">
        <v>193</v>
      </c>
      <c r="E455" s="220" t="s">
        <v>205</v>
      </c>
      <c r="F455" s="178">
        <f t="shared" si="228"/>
      </c>
      <c r="G455" s="178">
        <v>1115.62</v>
      </c>
      <c r="H455" s="178">
        <v>749.08</v>
      </c>
      <c r="I455" s="219">
        <v>0</v>
      </c>
      <c r="J455" s="177">
        <v>4</v>
      </c>
      <c r="K455" s="178">
        <v>10199.480000000025</v>
      </c>
      <c r="L455" s="179">
        <v>0</v>
      </c>
      <c r="M455" s="178">
        <v>0</v>
      </c>
      <c r="N455" s="180">
        <v>0</v>
      </c>
      <c r="O455" s="181">
        <f t="shared" si="59"/>
      </c>
      <c r="P455" s="196"/>
      <c r="Q455" s="182">
        <f t="shared" si="1220"/>
      </c>
      <c r="R455" s="177">
        <f t="shared" si="878"/>
      </c>
      <c r="S455" s="178">
        <f t="shared" si="1028"/>
      </c>
      <c r="T455" s="183">
        <f t="shared" si="607"/>
      </c>
      <c r="U455" s="183">
        <f t="shared" si="529"/>
      </c>
      <c r="V455" s="183">
        <f t="shared" si="459"/>
      </c>
      <c r="W455" s="184">
        <v>2</v>
      </c>
      <c r="X455" s="183">
        <f t="shared" si="388"/>
      </c>
      <c r="Y455" s="183">
        <f t="shared" si="340"/>
      </c>
      <c r="Z455" s="183">
        <f t="shared" si="107"/>
      </c>
      <c r="AA455" s="183">
        <f t="shared" si="1278"/>
      </c>
      <c r="AB455" s="183">
        <f t="shared" si="1127"/>
      </c>
      <c r="AC455" s="181">
        <f t="shared" si="642"/>
      </c>
      <c r="AD455" s="181">
        <f t="shared" si="564"/>
      </c>
      <c r="AE455" s="181">
        <f t="shared" si="497"/>
      </c>
      <c r="AF455" s="181">
        <f t="shared" si="426"/>
      </c>
      <c r="AG455" s="181">
        <f t="shared" si="142"/>
      </c>
      <c r="AH455" s="181">
        <f t="shared" si="17"/>
      </c>
      <c r="AI455" s="181">
        <f t="shared" si="1162"/>
      </c>
      <c r="AJ455" s="189">
        <v>51</v>
      </c>
      <c r="AK455" s="179">
        <v>13172</v>
      </c>
      <c r="AL455" s="179">
        <v>275</v>
      </c>
      <c r="AM455" s="179">
        <v>291</v>
      </c>
      <c r="AN455" s="179">
        <v>60</v>
      </c>
      <c r="AO455" s="189">
        <v>16</v>
      </c>
      <c r="AP455" s="179">
        <v>44</v>
      </c>
      <c r="AQ455" s="179">
        <v>50</v>
      </c>
      <c r="AR455" s="189">
        <v>4</v>
      </c>
      <c r="AS455" s="179">
        <v>4</v>
      </c>
      <c r="AT455" s="179">
        <v>1</v>
      </c>
      <c r="AU455" s="179">
        <v>6</v>
      </c>
      <c r="AV455" s="190"/>
      <c r="AW455" s="190"/>
      <c r="AX455" s="191">
        <f t="shared" si="728"/>
      </c>
    </row>
    <row r="456">
      <c r="A456" s="168"/>
      <c r="B456" s="210" t="s">
        <v>213</v>
      </c>
      <c r="C456" s="170" t="s">
        <v>201</v>
      </c>
      <c r="D456" s="171" t="s">
        <v>193</v>
      </c>
      <c r="E456" s="220" t="s">
        <v>206</v>
      </c>
      <c r="F456" s="178">
        <f t="shared" si="228"/>
      </c>
      <c r="G456" s="178">
        <v>1924.44</v>
      </c>
      <c r="H456" s="178">
        <v>804.55</v>
      </c>
      <c r="I456" s="219">
        <v>0</v>
      </c>
      <c r="J456" s="177">
        <v>2</v>
      </c>
      <c r="K456" s="178">
        <v>3626.6399999999994</v>
      </c>
      <c r="L456" s="179">
        <v>1</v>
      </c>
      <c r="M456" s="178">
        <v>3626.6399999999994</v>
      </c>
      <c r="N456" s="180">
        <v>3</v>
      </c>
      <c r="O456" s="181">
        <f t="shared" si="59"/>
      </c>
      <c r="P456" s="196"/>
      <c r="Q456" s="182">
        <f t="shared" si="1220"/>
      </c>
      <c r="R456" s="177">
        <f t="shared" si="878"/>
      </c>
      <c r="S456" s="178">
        <f t="shared" si="1028"/>
      </c>
      <c r="T456" s="183">
        <f t="shared" si="607"/>
      </c>
      <c r="U456" s="183">
        <f t="shared" si="529"/>
      </c>
      <c r="V456" s="183">
        <f t="shared" si="459"/>
      </c>
      <c r="W456" s="184">
        <v>3</v>
      </c>
      <c r="X456" s="183">
        <f t="shared" si="388"/>
      </c>
      <c r="Y456" s="183">
        <f t="shared" si="340"/>
      </c>
      <c r="Z456" s="183">
        <f t="shared" si="107"/>
      </c>
      <c r="AA456" s="183">
        <f t="shared" si="1278"/>
      </c>
      <c r="AB456" s="183">
        <f t="shared" si="1127"/>
      </c>
      <c r="AC456" s="181">
        <f t="shared" si="642"/>
      </c>
      <c r="AD456" s="181">
        <f t="shared" si="564"/>
      </c>
      <c r="AE456" s="181">
        <f t="shared" si="497"/>
      </c>
      <c r="AF456" s="181">
        <f t="shared" si="426"/>
      </c>
      <c r="AG456" s="181">
        <f t="shared" si="142"/>
      </c>
      <c r="AH456" s="181">
        <f t="shared" si="17"/>
      </c>
      <c r="AI456" s="181">
        <f t="shared" si="1162"/>
      </c>
      <c r="AJ456" s="189">
        <v>44</v>
      </c>
      <c r="AK456" s="247">
        <v>19073</v>
      </c>
      <c r="AL456" s="247">
        <v>471</v>
      </c>
      <c r="AM456" s="247">
        <v>499</v>
      </c>
      <c r="AN456" s="248">
        <v>73</v>
      </c>
      <c r="AO456" s="189">
        <v>13</v>
      </c>
      <c r="AP456" s="179">
        <v>55</v>
      </c>
      <c r="AQ456" s="189">
        <v>61</v>
      </c>
      <c r="AR456" s="189">
        <v>3</v>
      </c>
      <c r="AS456" s="179">
        <v>4</v>
      </c>
      <c r="AT456" s="179">
        <v>1</v>
      </c>
      <c r="AU456" s="179">
        <v>9</v>
      </c>
      <c r="AV456" s="190"/>
      <c r="AW456" s="190"/>
      <c r="AX456" s="191">
        <f t="shared" si="728"/>
      </c>
    </row>
    <row r="457">
      <c r="A457" s="168"/>
      <c r="B457" s="210" t="s">
        <v>213</v>
      </c>
      <c r="C457" s="170" t="s">
        <v>201</v>
      </c>
      <c r="D457" s="171" t="s">
        <v>193</v>
      </c>
      <c r="E457" s="220" t="s">
        <v>207</v>
      </c>
      <c r="F457" s="178">
        <f t="shared" si="228"/>
      </c>
      <c r="G457" s="178">
        <v>2815.53</v>
      </c>
      <c r="H457" s="178">
        <v>669.6</v>
      </c>
      <c r="I457" s="219">
        <v>0</v>
      </c>
      <c r="J457" s="177">
        <v>6</v>
      </c>
      <c r="K457" s="178">
        <v>15070.549999999988</v>
      </c>
      <c r="L457" s="179">
        <v>0</v>
      </c>
      <c r="M457" s="178">
        <v>0</v>
      </c>
      <c r="N457" s="180">
        <v>1</v>
      </c>
      <c r="O457" s="181">
        <f t="shared" si="59"/>
      </c>
      <c r="P457" s="196"/>
      <c r="Q457" s="182">
        <f t="shared" si="1220"/>
      </c>
      <c r="R457" s="177">
        <f t="shared" si="878"/>
      </c>
      <c r="S457" s="178">
        <f t="shared" si="1028"/>
      </c>
      <c r="T457" s="183">
        <f t="shared" si="607"/>
      </c>
      <c r="U457" s="183">
        <f t="shared" si="529"/>
      </c>
      <c r="V457" s="183">
        <f t="shared" si="459"/>
      </c>
      <c r="W457" s="184">
        <v>5</v>
      </c>
      <c r="X457" s="183">
        <f t="shared" si="388"/>
      </c>
      <c r="Y457" s="183">
        <f t="shared" si="340"/>
      </c>
      <c r="Z457" s="183">
        <f t="shared" si="107"/>
      </c>
      <c r="AA457" s="183">
        <f t="shared" si="1278"/>
      </c>
      <c r="AB457" s="183">
        <f t="shared" si="1127"/>
      </c>
      <c r="AC457" s="181">
        <f t="shared" si="642"/>
      </c>
      <c r="AD457" s="181">
        <f t="shared" si="564"/>
      </c>
      <c r="AE457" s="181">
        <f t="shared" si="497"/>
      </c>
      <c r="AF457" s="181">
        <f t="shared" si="426"/>
      </c>
      <c r="AG457" s="181">
        <f t="shared" si="142"/>
      </c>
      <c r="AH457" s="181">
        <f t="shared" si="17"/>
      </c>
      <c r="AI457" s="181">
        <f t="shared" si="1162"/>
      </c>
      <c r="AJ457" s="189">
        <v>45</v>
      </c>
      <c r="AK457" s="247">
        <v>18858</v>
      </c>
      <c r="AL457" s="247">
        <v>496</v>
      </c>
      <c r="AM457" s="247">
        <v>528</v>
      </c>
      <c r="AN457" s="248">
        <v>78</v>
      </c>
      <c r="AO457" s="189">
        <v>26</v>
      </c>
      <c r="AP457" s="179">
        <v>73</v>
      </c>
      <c r="AQ457" s="189">
        <v>79</v>
      </c>
      <c r="AR457" s="189">
        <v>6</v>
      </c>
      <c r="AS457" s="179">
        <v>4</v>
      </c>
      <c r="AT457" s="179">
        <v>3</v>
      </c>
      <c r="AU457" s="179">
        <v>8</v>
      </c>
      <c r="AV457" s="190"/>
      <c r="AW457" s="190"/>
      <c r="AX457" s="191">
        <f t="shared" si="728"/>
      </c>
    </row>
    <row r="458">
      <c r="A458" s="168"/>
      <c r="B458" s="202" t="s">
        <v>186</v>
      </c>
      <c r="C458" s="202"/>
      <c r="D458" s="202"/>
      <c r="E458" s="202"/>
      <c r="F458" s="203">
        <f>SUM(F453:F457)</f>
      </c>
      <c r="G458" s="203">
        <f>SUM(G453:G457)</f>
      </c>
      <c r="H458" s="203">
        <f>SUM(H453:H457)</f>
      </c>
      <c r="I458" s="196">
        <f>SUM(I453:I457)</f>
      </c>
      <c r="J458" s="204">
        <f>SUM(J453:J457)</f>
      </c>
      <c r="K458" s="203">
        <f>SUM(K453:K457)</f>
      </c>
      <c r="L458" s="215">
        <f>SUM(L453:L457)</f>
      </c>
      <c r="M458" s="203">
        <f>SUM(M453:M457)</f>
      </c>
      <c r="N458" s="204">
        <f>SUM(N453:N457)</f>
      </c>
      <c r="O458" s="205">
        <f t="shared" si="59"/>
      </c>
      <c r="P458" s="206">
        <f>SUM(P453:P457)</f>
      </c>
      <c r="Q458" s="182">
        <f t="shared" si="1220"/>
      </c>
      <c r="R458" s="204">
        <f>SUM(R453:R457)</f>
      </c>
      <c r="S458" s="203">
        <f>SUM(S453:S457)</f>
      </c>
      <c r="T458" s="207">
        <f t="shared" si="607"/>
      </c>
      <c r="U458" s="207">
        <f t="shared" si="529"/>
      </c>
      <c r="V458" s="207">
        <f t="shared" si="459"/>
      </c>
      <c r="W458" s="208">
        <f>SUM(W453:W457)</f>
      </c>
      <c r="X458" s="207">
        <f t="shared" si="388"/>
      </c>
      <c r="Y458" s="207">
        <f t="shared" si="340"/>
      </c>
      <c r="Z458" s="207">
        <f t="shared" si="107"/>
      </c>
      <c r="AA458" s="207">
        <f t="shared" si="1278"/>
      </c>
      <c r="AB458" s="207">
        <f t="shared" si="1127"/>
      </c>
      <c r="AC458" s="205">
        <f t="shared" si="642"/>
      </c>
      <c r="AD458" s="205">
        <f t="shared" si="564"/>
      </c>
      <c r="AE458" s="205">
        <f t="shared" si="497"/>
      </c>
      <c r="AF458" s="205">
        <f t="shared" si="426"/>
      </c>
      <c r="AG458" s="205">
        <f t="shared" si="142"/>
      </c>
      <c r="AH458" s="205">
        <f t="shared" si="17"/>
      </c>
      <c r="AI458" s="205">
        <f t="shared" si="1162"/>
      </c>
      <c r="AJ458" s="204">
        <f>AVERAGE(AJ453:AJ457)</f>
      </c>
      <c r="AK458" s="204">
        <f>SUM(AK453:AK457)</f>
      </c>
      <c r="AL458" s="204">
        <f>SUM(AL453:AL457)</f>
      </c>
      <c r="AM458" s="204">
        <f>SUM(AM453:AM457)</f>
      </c>
      <c r="AN458" s="204">
        <f>SUM(AN453:AN457)</f>
      </c>
      <c r="AO458" s="218">
        <f>SUM(AO453:AO457)</f>
      </c>
      <c r="AP458" s="204">
        <f>SUM(AP453:AP457)</f>
      </c>
      <c r="AQ458" s="218">
        <f>SUM(AQ453:AQ457)</f>
      </c>
      <c r="AR458" s="218">
        <f>SUM(AR453:AR457)</f>
      </c>
      <c r="AS458" s="204">
        <f>SUM(AS453:AS457)</f>
      </c>
      <c r="AT458" s="204">
        <f>SUM(AT453:AT457)</f>
      </c>
      <c r="AU458" s="204">
        <f>SUM(AU453:AU457)</f>
      </c>
      <c r="AV458" s="209"/>
      <c r="AW458" s="209"/>
      <c r="AX458" s="204">
        <f>SUM(AX453:AX457)</f>
      </c>
    </row>
    <row r="459">
      <c r="A459" s="168"/>
      <c r="B459" s="210" t="s">
        <v>213</v>
      </c>
      <c r="C459" s="170" t="s">
        <v>201</v>
      </c>
      <c r="D459" s="171" t="s">
        <v>220</v>
      </c>
      <c r="E459" s="220" t="s">
        <v>208</v>
      </c>
      <c r="F459" s="178">
        <f t="shared" ref="F459:F461" si="229">G459+H459+I459</f>
      </c>
      <c r="G459" s="178">
        <v>2271.24</v>
      </c>
      <c r="H459" s="178">
        <v>740.73</v>
      </c>
      <c r="I459" s="219">
        <v>0</v>
      </c>
      <c r="J459" s="177">
        <v>2</v>
      </c>
      <c r="K459" s="178">
        <v>4864.630000000005</v>
      </c>
      <c r="L459" s="179">
        <v>0</v>
      </c>
      <c r="M459" s="178">
        <v>0</v>
      </c>
      <c r="N459" s="180">
        <v>1</v>
      </c>
      <c r="O459" s="181">
        <f t="shared" si="59"/>
      </c>
      <c r="P459" s="196"/>
      <c r="Q459" s="182">
        <f t="shared" si="1220"/>
      </c>
      <c r="R459" s="177">
        <f t="shared" ref="R459:R461" si="879">J459+L459</f>
      </c>
      <c r="S459" s="178">
        <f t="shared" ref="S459:S461" si="1029">K459+M459</f>
      </c>
      <c r="T459" s="183">
        <f t="shared" si="607"/>
      </c>
      <c r="U459" s="183">
        <f t="shared" si="529"/>
      </c>
      <c r="V459" s="183">
        <f t="shared" si="459"/>
      </c>
      <c r="W459" s="184">
        <v>2</v>
      </c>
      <c r="X459" s="183">
        <f t="shared" si="388"/>
      </c>
      <c r="Y459" s="183">
        <f t="shared" si="340"/>
      </c>
      <c r="Z459" s="183">
        <f t="shared" si="107"/>
      </c>
      <c r="AA459" s="183">
        <f t="shared" si="1278"/>
      </c>
      <c r="AB459" s="183">
        <f t="shared" si="1127"/>
      </c>
      <c r="AC459" s="181">
        <f t="shared" si="642"/>
      </c>
      <c r="AD459" s="181">
        <f t="shared" si="564"/>
      </c>
      <c r="AE459" s="181">
        <f t="shared" si="497"/>
      </c>
      <c r="AF459" s="181">
        <f t="shared" si="426"/>
      </c>
      <c r="AG459" s="181">
        <f t="shared" si="142"/>
      </c>
      <c r="AH459" s="181">
        <f t="shared" si="17"/>
      </c>
      <c r="AI459" s="181">
        <f t="shared" si="1162"/>
      </c>
      <c r="AJ459" s="189">
        <v>45</v>
      </c>
      <c r="AK459" s="247">
        <v>22057</v>
      </c>
      <c r="AL459" s="247">
        <v>548</v>
      </c>
      <c r="AM459" s="247">
        <v>616</v>
      </c>
      <c r="AN459" s="248">
        <v>74</v>
      </c>
      <c r="AO459" s="189">
        <v>22</v>
      </c>
      <c r="AP459" s="179">
        <v>66</v>
      </c>
      <c r="AQ459" s="189">
        <v>74</v>
      </c>
      <c r="AR459" s="189">
        <v>5</v>
      </c>
      <c r="AS459" s="179">
        <v>7</v>
      </c>
      <c r="AT459" s="179">
        <v>0</v>
      </c>
      <c r="AU459" s="179">
        <v>5</v>
      </c>
      <c r="AV459" s="190"/>
      <c r="AW459" s="190"/>
      <c r="AX459" s="191">
        <f t="shared" ref="AX459:AX461" si="729">COUNT(AU459)</f>
      </c>
    </row>
    <row r="460">
      <c r="A460" s="168"/>
      <c r="B460" s="169" t="s">
        <v>213</v>
      </c>
      <c r="C460" s="169" t="s">
        <v>201</v>
      </c>
      <c r="D460" s="171" t="s">
        <v>220</v>
      </c>
      <c r="E460" s="220" t="s">
        <v>209</v>
      </c>
      <c r="F460" s="195">
        <f t="shared" si="229"/>
      </c>
      <c r="G460" s="178">
        <v>2640.89</v>
      </c>
      <c r="H460" s="197">
        <v>701.35</v>
      </c>
      <c r="I460" s="219">
        <v>0</v>
      </c>
      <c r="J460" s="177">
        <v>2</v>
      </c>
      <c r="K460" s="178">
        <v>3989.7000000000116</v>
      </c>
      <c r="L460" s="179">
        <v>0</v>
      </c>
      <c r="M460" s="178">
        <v>0</v>
      </c>
      <c r="N460" s="180">
        <v>0</v>
      </c>
      <c r="O460" s="181">
        <f t="shared" si="59"/>
      </c>
      <c r="P460" s="196"/>
      <c r="Q460" s="182">
        <f t="shared" si="1220"/>
      </c>
      <c r="R460" s="177">
        <f t="shared" si="879"/>
      </c>
      <c r="S460" s="178">
        <f t="shared" si="1029"/>
      </c>
      <c r="T460" s="183">
        <f t="shared" si="607"/>
      </c>
      <c r="U460" s="183">
        <f t="shared" si="529"/>
      </c>
      <c r="V460" s="183">
        <f t="shared" si="459"/>
      </c>
      <c r="W460" s="184">
        <v>2</v>
      </c>
      <c r="X460" s="183">
        <f t="shared" si="388"/>
      </c>
      <c r="Y460" s="183">
        <f t="shared" si="340"/>
      </c>
      <c r="Z460" s="183">
        <f t="shared" si="107"/>
      </c>
      <c r="AA460" s="183">
        <f t="shared" si="1278"/>
      </c>
      <c r="AB460" s="183">
        <f t="shared" si="1127"/>
      </c>
      <c r="AC460" s="181">
        <f t="shared" si="642"/>
      </c>
      <c r="AD460" s="181">
        <f t="shared" si="564"/>
      </c>
      <c r="AE460" s="181">
        <f t="shared" si="497"/>
      </c>
      <c r="AF460" s="181">
        <f t="shared" si="426"/>
      </c>
      <c r="AG460" s="181">
        <f t="shared" si="142"/>
      </c>
      <c r="AH460" s="181">
        <f t="shared" si="17"/>
      </c>
      <c r="AI460" s="181">
        <f t="shared" si="1162"/>
      </c>
      <c r="AJ460" s="180">
        <v>43</v>
      </c>
      <c r="AK460" s="177">
        <v>27408</v>
      </c>
      <c r="AL460" s="177">
        <v>864</v>
      </c>
      <c r="AM460" s="177">
        <v>946</v>
      </c>
      <c r="AN460" s="177">
        <v>92</v>
      </c>
      <c r="AO460" s="189">
        <v>15</v>
      </c>
      <c r="AP460" s="177">
        <v>56</v>
      </c>
      <c r="AQ460" s="179">
        <v>99</v>
      </c>
      <c r="AR460" s="189">
        <v>2</v>
      </c>
      <c r="AS460" s="180">
        <v>5</v>
      </c>
      <c r="AT460" s="177">
        <v>0</v>
      </c>
      <c r="AU460" s="177">
        <v>10</v>
      </c>
      <c r="AV460" s="190"/>
      <c r="AW460" s="190"/>
      <c r="AX460" s="191">
        <f t="shared" si="729"/>
      </c>
    </row>
    <row r="461">
      <c r="A461" s="168"/>
      <c r="B461" s="169" t="s">
        <v>213</v>
      </c>
      <c r="C461" s="169" t="s">
        <v>201</v>
      </c>
      <c r="D461" s="171" t="s">
        <v>220</v>
      </c>
      <c r="E461" s="221" t="s">
        <v>210</v>
      </c>
      <c r="F461" s="178">
        <f t="shared" si="229"/>
      </c>
      <c r="G461" s="178">
        <v>1610.45</v>
      </c>
      <c r="H461" s="178">
        <v>704.65</v>
      </c>
      <c r="I461" s="219">
        <v>0</v>
      </c>
      <c r="J461" s="177">
        <v>4</v>
      </c>
      <c r="K461" s="178">
        <v>10759.339999999997</v>
      </c>
      <c r="L461" s="189">
        <v>0</v>
      </c>
      <c r="M461" s="197">
        <v>0</v>
      </c>
      <c r="N461" s="180">
        <v>0</v>
      </c>
      <c r="O461" s="181">
        <f t="shared" si="59"/>
      </c>
      <c r="P461" s="196"/>
      <c r="Q461" s="182">
        <f t="shared" si="1220"/>
      </c>
      <c r="R461" s="177">
        <f t="shared" si="879"/>
      </c>
      <c r="S461" s="178">
        <f t="shared" si="1029"/>
      </c>
      <c r="T461" s="183">
        <f t="shared" si="607"/>
      </c>
      <c r="U461" s="183">
        <f t="shared" si="529"/>
      </c>
      <c r="V461" s="183">
        <f t="shared" si="459"/>
      </c>
      <c r="W461" s="184">
        <v>2</v>
      </c>
      <c r="X461" s="183">
        <f t="shared" si="388"/>
      </c>
      <c r="Y461" s="183">
        <f t="shared" si="340"/>
      </c>
      <c r="Z461" s="183">
        <f t="shared" si="107"/>
      </c>
      <c r="AA461" s="183">
        <f t="shared" si="1278"/>
      </c>
      <c r="AB461" s="183">
        <f t="shared" si="1127"/>
      </c>
      <c r="AC461" s="181">
        <f t="shared" si="642"/>
      </c>
      <c r="AD461" s="181">
        <f t="shared" si="564"/>
      </c>
      <c r="AE461" s="181">
        <f t="shared" si="497"/>
      </c>
      <c r="AF461" s="181">
        <f t="shared" si="426"/>
      </c>
      <c r="AG461" s="181">
        <f t="shared" si="142"/>
      </c>
      <c r="AH461" s="181">
        <f t="shared" si="17"/>
      </c>
      <c r="AI461" s="181">
        <f t="shared" si="1162"/>
      </c>
      <c r="AJ461" s="180">
        <v>43</v>
      </c>
      <c r="AK461" s="177">
        <v>22694</v>
      </c>
      <c r="AL461" s="177">
        <v>596</v>
      </c>
      <c r="AM461" s="177">
        <v>646</v>
      </c>
      <c r="AN461" s="177">
        <v>67</v>
      </c>
      <c r="AO461" s="189">
        <v>23</v>
      </c>
      <c r="AP461" s="177">
        <v>41</v>
      </c>
      <c r="AQ461" s="179">
        <v>60</v>
      </c>
      <c r="AR461" s="189">
        <v>4</v>
      </c>
      <c r="AS461" s="177">
        <v>4</v>
      </c>
      <c r="AT461" s="177">
        <v>3</v>
      </c>
      <c r="AU461" s="177">
        <v>20</v>
      </c>
      <c r="AV461" s="190"/>
      <c r="AW461" s="190"/>
      <c r="AX461" s="191">
        <f t="shared" si="729"/>
      </c>
    </row>
    <row r="462">
      <c r="A462" s="168"/>
      <c r="B462" s="202" t="s">
        <v>186</v>
      </c>
      <c r="C462" s="202"/>
      <c r="D462" s="202"/>
      <c r="E462" s="202"/>
      <c r="F462" s="203">
        <f>SUM(F459:F461)</f>
      </c>
      <c r="G462" s="203">
        <f>SUM(G459:G461)</f>
      </c>
      <c r="H462" s="203">
        <f>SUM(H459:H461)</f>
      </c>
      <c r="I462" s="196">
        <f>SUM(I459:I461)</f>
      </c>
      <c r="J462" s="204">
        <f>SUM(J459:J461)</f>
      </c>
      <c r="K462" s="203">
        <f>SUM(K459:K461)</f>
      </c>
      <c r="L462" s="215">
        <f>SUM(L459:L461)</f>
      </c>
      <c r="M462" s="203">
        <f>SUM(M459:M461)</f>
      </c>
      <c r="N462" s="204">
        <f>SUM(N459:N461)</f>
      </c>
      <c r="O462" s="205">
        <f t="shared" si="59"/>
      </c>
      <c r="P462" s="206">
        <f>SUM(P459:P461)</f>
      </c>
      <c r="Q462" s="182">
        <f t="shared" si="1220"/>
      </c>
      <c r="R462" s="204">
        <f>SUM(R459:R461)</f>
      </c>
      <c r="S462" s="203">
        <f>SUM(S459:S461)</f>
      </c>
      <c r="T462" s="207">
        <f t="shared" si="607"/>
      </c>
      <c r="U462" s="207">
        <f t="shared" si="529"/>
      </c>
      <c r="V462" s="207">
        <f t="shared" si="459"/>
      </c>
      <c r="W462" s="208">
        <f>SUM(W459:W461)</f>
      </c>
      <c r="X462" s="207">
        <f t="shared" si="388"/>
      </c>
      <c r="Y462" s="207">
        <f t="shared" si="340"/>
      </c>
      <c r="Z462" s="207">
        <f t="shared" si="107"/>
      </c>
      <c r="AA462" s="207">
        <f t="shared" si="1278"/>
      </c>
      <c r="AB462" s="207">
        <f t="shared" si="1127"/>
      </c>
      <c r="AC462" s="205">
        <f t="shared" si="642"/>
      </c>
      <c r="AD462" s="205">
        <f t="shared" si="564"/>
      </c>
      <c r="AE462" s="205">
        <f t="shared" si="497"/>
      </c>
      <c r="AF462" s="205">
        <f t="shared" si="426"/>
      </c>
      <c r="AG462" s="205">
        <f t="shared" si="142"/>
      </c>
      <c r="AH462" s="205">
        <f t="shared" si="17"/>
      </c>
      <c r="AI462" s="205">
        <f t="shared" si="1162"/>
      </c>
      <c r="AJ462" s="204">
        <f>AVERAGE(AJ459:AJ461)</f>
      </c>
      <c r="AK462" s="204">
        <f>SUM(AK459:AK461)</f>
      </c>
      <c r="AL462" s="204">
        <f>SUM(AL459:AL461)</f>
      </c>
      <c r="AM462" s="204">
        <f>SUM(AM459:AM461)</f>
      </c>
      <c r="AN462" s="204">
        <f>SUM(AN459:AN461)</f>
      </c>
      <c r="AO462" s="218">
        <f>SUM(AO459:AO461)</f>
      </c>
      <c r="AP462" s="204">
        <f>SUM(AP459:AP461)</f>
      </c>
      <c r="AQ462" s="218">
        <f>SUM(AQ459:AQ461)</f>
      </c>
      <c r="AR462" s="218">
        <f>SUM(AR459:AR461)</f>
      </c>
      <c r="AS462" s="204">
        <f>SUM(AS459:AS461)</f>
      </c>
      <c r="AT462" s="204">
        <f>SUM(AT459:AT461)</f>
      </c>
      <c r="AU462" s="204">
        <f>SUM(AU459:AU461)</f>
      </c>
      <c r="AV462" s="209"/>
      <c r="AW462" s="209"/>
      <c r="AX462" s="204">
        <f>SUM(AX459:AX461)</f>
      </c>
    </row>
    <row r="463">
      <c r="A463" s="168"/>
      <c r="B463" s="222" t="s">
        <v>211</v>
      </c>
      <c r="C463" s="222"/>
      <c r="D463" s="222"/>
      <c r="E463" s="222"/>
      <c r="F463" s="223">
        <f>F446+F452+F458+F440+F462+F434</f>
      </c>
      <c r="G463" s="223">
        <f>G446+G452+G458+G440+G462+G434</f>
      </c>
      <c r="H463" s="223">
        <f>H446+H452+H458+H440+H462+H434</f>
      </c>
      <c r="I463" s="223">
        <f>I446+I452+I458+I440+I462+I434</f>
      </c>
      <c r="J463" s="224">
        <f>J446+J452+J458+J440+J462+J434</f>
      </c>
      <c r="K463" s="223">
        <f>K446+K452+K458+K440+K462+K434</f>
      </c>
      <c r="L463" s="224">
        <f>L446+L452+L458+L440+L462+L434</f>
      </c>
      <c r="M463" s="223">
        <f>M446+M452+M458+M440+M462+M434</f>
      </c>
      <c r="N463" s="224">
        <f>N446+N452+N458+N440+N462+N434</f>
      </c>
      <c r="O463" s="225">
        <f t="shared" si="59"/>
      </c>
      <c r="P463" s="226">
        <f>P446+P452+P458+P440+P462+P434</f>
      </c>
      <c r="Q463" s="227">
        <f t="shared" si="1220"/>
      </c>
      <c r="R463" s="224">
        <f>R446+R452+R458+R440+R462+R434</f>
      </c>
      <c r="S463" s="223">
        <f>S446+S452+S458+S440+S462+S434</f>
      </c>
      <c r="T463" s="223">
        <f t="shared" si="607"/>
      </c>
      <c r="U463" s="223">
        <f t="shared" si="529"/>
      </c>
      <c r="V463" s="223">
        <f t="shared" si="459"/>
      </c>
      <c r="W463" s="228">
        <f>W446+W452+W458+W440+W462+W434</f>
      </c>
      <c r="X463" s="223">
        <f t="shared" si="388"/>
      </c>
      <c r="Y463" s="223">
        <f t="shared" si="340"/>
      </c>
      <c r="Z463" s="223">
        <f t="shared" si="107"/>
      </c>
      <c r="AA463" s="223">
        <f t="shared" si="1278"/>
      </c>
      <c r="AB463" s="223">
        <f t="shared" si="1127"/>
      </c>
      <c r="AC463" s="225">
        <f t="shared" si="642"/>
      </c>
      <c r="AD463" s="225">
        <f t="shared" si="564"/>
      </c>
      <c r="AE463" s="225">
        <f t="shared" si="497"/>
      </c>
      <c r="AF463" s="225">
        <f t="shared" si="426"/>
      </c>
      <c r="AG463" s="225">
        <f t="shared" si="142"/>
      </c>
      <c r="AH463" s="225">
        <f t="shared" si="17"/>
      </c>
      <c r="AI463" s="225">
        <f t="shared" si="1162"/>
      </c>
      <c r="AJ463" s="224"/>
      <c r="AK463" s="224">
        <f>AK446+AK452+AK458+AK440+AK462+AK434</f>
      </c>
      <c r="AL463" s="224">
        <f>AL446+AL452+AL458+AL440+AL462+AL434</f>
      </c>
      <c r="AM463" s="224">
        <f>AM446+AM452+AM458+AM440+AM462+AM434</f>
      </c>
      <c r="AN463" s="224">
        <f>AN446+AN452+AN458+AN440+AN462+AN434</f>
      </c>
      <c r="AO463" s="224">
        <f>AO446+AO452+AO458+AO440+AO462+AO434</f>
      </c>
      <c r="AP463" s="224">
        <f>AP446+AP452+AP458+AP440+AP462+AP434</f>
      </c>
      <c r="AQ463" s="224">
        <f>AQ446+AQ452+AQ458+AQ440+AQ462+AQ434</f>
      </c>
      <c r="AR463" s="224">
        <f>AR446+AR452+AR458+AR440+AR462+AR434</f>
      </c>
      <c r="AS463" s="224">
        <f>AS446+AS452+AS458+AS440+AS462+AS434</f>
      </c>
      <c r="AT463" s="224">
        <f>AT446+AT452+AT458+AT440+AT462+AT434</f>
      </c>
      <c r="AU463" s="224">
        <f>AU446+AU452+AU458+AU440+AU462+AU434</f>
      </c>
      <c r="AV463" s="229"/>
      <c r="AW463" s="229"/>
      <c r="AX463" s="224">
        <f>AX446+AX452+AX458+AX440+AX462+AX434</f>
      </c>
    </row>
    <row r="464">
      <c r="A464" s="136"/>
      <c r="B464" s="137" t="s">
        <v>120</v>
      </c>
      <c r="C464" s="137"/>
      <c r="D464" s="137"/>
      <c r="E464" s="137"/>
      <c r="F464" s="138" t="s">
        <v>121</v>
      </c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9" t="s">
        <v>122</v>
      </c>
      <c r="AA464" s="139"/>
      <c r="AB464" s="139"/>
      <c r="AC464" s="139"/>
      <c r="AD464" s="139"/>
      <c r="AE464" s="139"/>
      <c r="AF464" s="139"/>
      <c r="AG464" s="139"/>
      <c r="AH464" s="139"/>
      <c r="AI464" s="139"/>
      <c r="AJ464" s="139"/>
      <c r="AK464" s="139"/>
      <c r="AL464" s="139"/>
      <c r="AM464" s="139"/>
      <c r="AN464" s="139"/>
      <c r="AO464" s="139"/>
      <c r="AP464" s="139"/>
      <c r="AQ464" s="139"/>
      <c r="AR464" s="139"/>
      <c r="AS464" s="139"/>
      <c r="AT464" s="139"/>
      <c r="AU464" s="139"/>
      <c r="AV464" s="140" t="s">
        <v>123</v>
      </c>
      <c r="AW464" s="140"/>
      <c r="AX464" s="141" t="s">
        <v>124</v>
      </c>
    </row>
    <row r="465">
      <c r="A465" s="136"/>
      <c r="B465" s="137"/>
      <c r="C465" s="137"/>
      <c r="D465" s="137"/>
      <c r="E465" s="137"/>
      <c r="F465" s="142" t="s">
        <v>125</v>
      </c>
      <c r="G465" s="142"/>
      <c r="H465" s="142"/>
      <c r="I465" s="142"/>
      <c r="J465" s="143" t="s">
        <v>126</v>
      </c>
      <c r="K465" s="143"/>
      <c r="L465" s="143"/>
      <c r="M465" s="143"/>
      <c r="N465" s="143"/>
      <c r="O465" s="143"/>
      <c r="P465" s="143"/>
      <c r="Q465" s="143"/>
      <c r="R465" s="143"/>
      <c r="S465" s="143"/>
      <c r="T465" s="144" t="s">
        <v>127</v>
      </c>
      <c r="U465" s="144"/>
      <c r="V465" s="144"/>
      <c r="W465" s="144"/>
      <c r="X465" s="144"/>
      <c r="Y465" s="144"/>
      <c r="Z465" s="145" t="s">
        <v>128</v>
      </c>
      <c r="AA465" s="145"/>
      <c r="AB465" s="145"/>
      <c r="AC465" s="145"/>
      <c r="AD465" s="145"/>
      <c r="AE465" s="145"/>
      <c r="AF465" s="145"/>
      <c r="AG465" s="145"/>
      <c r="AH465" s="145"/>
      <c r="AI465" s="145"/>
      <c r="AJ465" s="145"/>
      <c r="AK465" s="146" t="s">
        <v>129</v>
      </c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7"/>
      <c r="AW465" s="148"/>
      <c r="AX465" s="141"/>
    </row>
    <row r="466">
      <c r="A466" s="136"/>
      <c r="B466" s="149" t="s">
        <v>130</v>
      </c>
      <c r="C466" s="150" t="s">
        <v>131</v>
      </c>
      <c r="D466" s="151" t="s">
        <v>132</v>
      </c>
      <c r="E466" s="152" t="s">
        <v>133</v>
      </c>
      <c r="F466" s="153" t="s">
        <v>134</v>
      </c>
      <c r="G466" s="142" t="s">
        <v>135</v>
      </c>
      <c r="H466" s="154" t="s">
        <v>136</v>
      </c>
      <c r="I466" s="155" t="s">
        <v>137</v>
      </c>
      <c r="J466" s="156" t="s">
        <v>138</v>
      </c>
      <c r="K466" s="157" t="s">
        <v>139</v>
      </c>
      <c r="L466" s="158" t="s">
        <v>140</v>
      </c>
      <c r="M466" s="157" t="s">
        <v>141</v>
      </c>
      <c r="N466" s="157" t="s">
        <v>142</v>
      </c>
      <c r="O466" s="157" t="s">
        <v>143</v>
      </c>
      <c r="P466" s="159" t="s">
        <v>144</v>
      </c>
      <c r="Q466" s="157" t="s">
        <v>145</v>
      </c>
      <c r="R466" s="156" t="s">
        <v>146</v>
      </c>
      <c r="S466" s="160" t="s">
        <v>147</v>
      </c>
      <c r="T466" s="144" t="s">
        <v>148</v>
      </c>
      <c r="U466" s="144" t="s">
        <v>149</v>
      </c>
      <c r="V466" s="144" t="s">
        <v>150</v>
      </c>
      <c r="W466" s="161" t="s">
        <v>151</v>
      </c>
      <c r="X466" s="144" t="s">
        <v>152</v>
      </c>
      <c r="Y466" s="162" t="s">
        <v>153</v>
      </c>
      <c r="Z466" s="238" t="s">
        <v>154</v>
      </c>
      <c r="AA466" s="239" t="s">
        <v>155</v>
      </c>
      <c r="AB466" s="240" t="s">
        <v>156</v>
      </c>
      <c r="AC466" s="239" t="s">
        <v>157</v>
      </c>
      <c r="AD466" s="239" t="s">
        <v>158</v>
      </c>
      <c r="AE466" s="166" t="s">
        <v>159</v>
      </c>
      <c r="AF466" s="239" t="s">
        <v>160</v>
      </c>
      <c r="AG466" s="241" t="s">
        <v>161</v>
      </c>
      <c r="AH466" s="241" t="s">
        <v>162</v>
      </c>
      <c r="AI466" s="166" t="s">
        <v>163</v>
      </c>
      <c r="AJ466" s="166" t="s">
        <v>164</v>
      </c>
      <c r="AK466" s="146" t="s">
        <v>165</v>
      </c>
      <c r="AL466" s="167" t="s">
        <v>166</v>
      </c>
      <c r="AM466" s="167" t="s">
        <v>167</v>
      </c>
      <c r="AN466" s="167" t="s">
        <v>168</v>
      </c>
      <c r="AO466" s="167" t="s">
        <v>169</v>
      </c>
      <c r="AP466" s="167" t="s">
        <v>170</v>
      </c>
      <c r="AQ466" s="146" t="s">
        <v>171</v>
      </c>
      <c r="AR466" s="146" t="s">
        <v>172</v>
      </c>
      <c r="AS466" s="146" t="s">
        <v>173</v>
      </c>
      <c r="AT466" s="146" t="s">
        <v>174</v>
      </c>
      <c r="AU466" s="146" t="s">
        <v>175</v>
      </c>
      <c r="AV466" s="147"/>
      <c r="AW466" s="148"/>
      <c r="AX466" s="141" t="s">
        <v>176</v>
      </c>
    </row>
    <row r="467">
      <c r="A467" s="168" t="s">
        <v>231</v>
      </c>
      <c r="B467" s="210" t="s">
        <v>217</v>
      </c>
      <c r="C467" s="170" t="s">
        <v>179</v>
      </c>
      <c r="D467" s="171" t="s">
        <v>220</v>
      </c>
      <c r="E467" s="172" t="s">
        <v>181</v>
      </c>
      <c r="F467" s="173">
        <f>G467+H467+I467</f>
      </c>
      <c r="G467" s="174">
        <v>831.7</v>
      </c>
      <c r="H467" s="230">
        <v>611.3</v>
      </c>
      <c r="I467" s="176">
        <v>0</v>
      </c>
      <c r="J467" s="179">
        <v>3</v>
      </c>
      <c r="K467" s="178">
        <v>8532.59</v>
      </c>
      <c r="L467" s="179">
        <v>0</v>
      </c>
      <c r="M467" s="178">
        <v>0</v>
      </c>
      <c r="N467" s="189">
        <v>1</v>
      </c>
      <c r="O467" s="181">
        <f t="shared" ref="O467:O497" si="60">N467/R467</f>
      </c>
      <c r="P467" s="176"/>
      <c r="Q467" s="182">
        <f t="shared" ref="Q467:Q470" si="1221">P467/R467</f>
      </c>
      <c r="R467" s="180">
        <f>L467+J467</f>
      </c>
      <c r="S467" s="178">
        <f>K467+M467</f>
      </c>
      <c r="T467" s="183">
        <f t="shared" ref="T467:T497" si="608">S467/F467</f>
      </c>
      <c r="U467" s="183">
        <f t="shared" ref="U467:U497" si="530">S467/(F467+(AX467*500)+F467*3%)</f>
      </c>
      <c r="V467" s="183">
        <f t="shared" ref="V467:V497" si="460">S467/R467</f>
      </c>
      <c r="W467" s="189">
        <v>3</v>
      </c>
      <c r="X467" s="183">
        <f t="shared" ref="X467:X497" si="389">F467/W467</f>
      </c>
      <c r="Y467" s="183">
        <f t="shared" ref="Y467:Y497" si="341">F467/R467</f>
      </c>
      <c r="Z467" s="183">
        <f t="shared" ref="Z467:Z497" si="108">F467/AL467</f>
      </c>
      <c r="AA467" s="183">
        <f t="shared" ref="AA467:AA497" si="1279">F467/AK467*1000</f>
      </c>
      <c r="AB467" s="183">
        <f t="shared" ref="AB467:AB497" si="1128">F467/AN467</f>
      </c>
      <c r="AC467" s="181">
        <f t="shared" ref="AC467:AC497" si="643">AL467/AK467</f>
      </c>
      <c r="AD467" s="181">
        <f t="shared" ref="AD467:AD497" si="565">AN467/AM467</f>
      </c>
      <c r="AE467" s="181">
        <f t="shared" ref="AE467:AE497" si="498">AP467/AM467</f>
      </c>
      <c r="AF467" s="181">
        <f t="shared" ref="AF467:AF497" si="427">R467/AP467</f>
      </c>
      <c r="AG467" s="181">
        <f t="shared" ref="AG467:AG497" si="143">AR467/AN467</f>
      </c>
      <c r="AH467" s="181">
        <f t="shared" ref="AH467:AH497" si="18">R467/AR467</f>
      </c>
      <c r="AI467" s="181">
        <f t="shared" ref="AI467:AI497" si="1163">AQ467/AP467</f>
      </c>
      <c r="AJ467" s="189">
        <v>44</v>
      </c>
      <c r="AK467" s="244">
        <v>17700</v>
      </c>
      <c r="AL467" s="245">
        <v>459</v>
      </c>
      <c r="AM467" s="245">
        <v>515</v>
      </c>
      <c r="AN467" s="245">
        <v>49</v>
      </c>
      <c r="AO467" s="232">
        <v>15</v>
      </c>
      <c r="AP467" s="245">
        <v>72</v>
      </c>
      <c r="AQ467" s="188">
        <v>54</v>
      </c>
      <c r="AR467" s="189">
        <v>3</v>
      </c>
      <c r="AS467" s="179">
        <v>5</v>
      </c>
      <c r="AT467" s="179">
        <v>1</v>
      </c>
      <c r="AU467" s="189">
        <v>14</v>
      </c>
      <c r="AV467" s="190"/>
      <c r="AW467" s="190"/>
      <c r="AX467" s="191">
        <f>COUNT(AU467)</f>
      </c>
    </row>
    <row r="468">
      <c r="A468" s="168"/>
      <c r="B468" s="202" t="s">
        <v>186</v>
      </c>
      <c r="C468" s="202"/>
      <c r="D468" s="202"/>
      <c r="E468" s="202"/>
      <c r="F468" s="203">
        <f>F467</f>
      </c>
      <c r="G468" s="203">
        <f>G467</f>
      </c>
      <c r="H468" s="203">
        <f>H467</f>
      </c>
      <c r="I468" s="196">
        <f>SUM(I467)</f>
      </c>
      <c r="J468" s="218">
        <f>J467</f>
      </c>
      <c r="K468" s="203">
        <f>K467</f>
      </c>
      <c r="L468" s="218">
        <f>L467</f>
      </c>
      <c r="M468" s="203">
        <f>M467</f>
      </c>
      <c r="N468" s="218">
        <f>N467</f>
      </c>
      <c r="O468" s="205">
        <f t="shared" si="60"/>
      </c>
      <c r="P468" s="206">
        <f>SUM(P464:P467)</f>
      </c>
      <c r="Q468" s="182">
        <f t="shared" si="1221"/>
      </c>
      <c r="R468" s="204">
        <f>R467</f>
      </c>
      <c r="S468" s="203">
        <f>S467</f>
      </c>
      <c r="T468" s="207">
        <f t="shared" si="608"/>
      </c>
      <c r="U468" s="207">
        <f t="shared" si="530"/>
      </c>
      <c r="V468" s="207">
        <f t="shared" si="460"/>
      </c>
      <c r="W468" s="218">
        <f>W467</f>
      </c>
      <c r="X468" s="207">
        <f t="shared" si="389"/>
      </c>
      <c r="Y468" s="207">
        <f t="shared" si="341"/>
      </c>
      <c r="Z468" s="207">
        <f t="shared" si="108"/>
      </c>
      <c r="AA468" s="207">
        <f t="shared" si="1279"/>
      </c>
      <c r="AB468" s="207">
        <f t="shared" si="1128"/>
      </c>
      <c r="AC468" s="205">
        <f t="shared" si="643"/>
      </c>
      <c r="AD468" s="205">
        <f t="shared" si="565"/>
      </c>
      <c r="AE468" s="205">
        <f t="shared" si="498"/>
      </c>
      <c r="AF468" s="205">
        <f t="shared" si="427"/>
      </c>
      <c r="AG468" s="205">
        <f t="shared" si="143"/>
      </c>
      <c r="AH468" s="205">
        <f t="shared" si="18"/>
      </c>
      <c r="AI468" s="205">
        <f t="shared" si="1163"/>
      </c>
      <c r="AJ468" s="218">
        <f>AJ467</f>
      </c>
      <c r="AK468" s="218">
        <f>AK467</f>
      </c>
      <c r="AL468" s="218">
        <f>AL467</f>
      </c>
      <c r="AM468" s="218">
        <f>AM467</f>
      </c>
      <c r="AN468" s="218">
        <f>AN467</f>
      </c>
      <c r="AO468" s="218">
        <f>AO467</f>
      </c>
      <c r="AP468" s="218">
        <f>AP467</f>
      </c>
      <c r="AQ468" s="218">
        <f>AQ467</f>
      </c>
      <c r="AR468" s="218">
        <f>AR467</f>
      </c>
      <c r="AS468" s="218">
        <f>AS467</f>
      </c>
      <c r="AT468" s="218">
        <f>AT467</f>
      </c>
      <c r="AU468" s="218">
        <f>AU467</f>
      </c>
      <c r="AV468" s="209"/>
      <c r="AW468" s="209"/>
      <c r="AX468" s="204">
        <f>SUM(AX464:AX467)</f>
      </c>
    </row>
    <row r="469">
      <c r="A469" s="168"/>
      <c r="B469" s="210" t="s">
        <v>217</v>
      </c>
      <c r="C469" s="192" t="s">
        <v>179</v>
      </c>
      <c r="D469" s="171" t="s">
        <v>180</v>
      </c>
      <c r="E469" s="193" t="s">
        <v>182</v>
      </c>
      <c r="F469" s="194">
        <f t="shared" ref="F469:F473" si="230">G469+H469+I469</f>
      </c>
      <c r="G469" s="195">
        <v>467.96</v>
      </c>
      <c r="H469" s="195">
        <v>287.18</v>
      </c>
      <c r="I469" s="196">
        <v>0</v>
      </c>
      <c r="J469" s="189">
        <v>0</v>
      </c>
      <c r="K469" s="197">
        <v>0</v>
      </c>
      <c r="L469" s="189">
        <v>0</v>
      </c>
      <c r="M469" s="197">
        <v>0</v>
      </c>
      <c r="N469" s="189">
        <v>0</v>
      </c>
      <c r="O469" s="181">
        <f t="shared" si="60"/>
      </c>
      <c r="P469" s="176"/>
      <c r="Q469" s="182">
        <f t="shared" si="1221"/>
      </c>
      <c r="R469" s="177">
        <f>J469+L469</f>
      </c>
      <c r="S469" s="178">
        <f t="shared" ref="S469:S473" si="1030">K469+M469</f>
      </c>
      <c r="T469" s="183">
        <f t="shared" si="608"/>
      </c>
      <c r="U469" s="183">
        <f t="shared" si="530"/>
      </c>
      <c r="V469" s="183">
        <f t="shared" si="460"/>
      </c>
      <c r="W469" s="189">
        <v>0</v>
      </c>
      <c r="X469" s="183">
        <f t="shared" si="389"/>
      </c>
      <c r="Y469" s="183">
        <f t="shared" si="341"/>
      </c>
      <c r="Z469" s="183">
        <f t="shared" si="108"/>
      </c>
      <c r="AA469" s="183">
        <f t="shared" si="1279"/>
      </c>
      <c r="AB469" s="183">
        <f t="shared" si="1128"/>
      </c>
      <c r="AC469" s="181">
        <f t="shared" si="643"/>
      </c>
      <c r="AD469" s="181">
        <f t="shared" si="565"/>
      </c>
      <c r="AE469" s="181">
        <f t="shared" si="498"/>
      </c>
      <c r="AF469" s="181">
        <f t="shared" si="427"/>
      </c>
      <c r="AG469" s="181">
        <f t="shared" si="143"/>
      </c>
      <c r="AH469" s="181">
        <f t="shared" si="18"/>
      </c>
      <c r="AI469" s="181">
        <f t="shared" si="1163"/>
      </c>
      <c r="AJ469" s="189">
        <v>47</v>
      </c>
      <c r="AK469" s="179">
        <v>8764</v>
      </c>
      <c r="AL469" s="246">
        <v>314</v>
      </c>
      <c r="AM469" s="246">
        <v>358</v>
      </c>
      <c r="AN469" s="246">
        <v>28</v>
      </c>
      <c r="AO469" s="198">
        <v>6</v>
      </c>
      <c r="AP469" s="198">
        <v>28</v>
      </c>
      <c r="AQ469" s="189">
        <v>32</v>
      </c>
      <c r="AR469" s="189">
        <v>1</v>
      </c>
      <c r="AS469" s="179">
        <v>2</v>
      </c>
      <c r="AT469" s="179">
        <v>0</v>
      </c>
      <c r="AU469" s="189">
        <v>8</v>
      </c>
      <c r="AV469" s="190"/>
      <c r="AW469" s="190"/>
      <c r="AX469" s="191">
        <f t="shared" ref="AX469:AX473" si="730">COUNT(AU469)</f>
      </c>
    </row>
    <row r="470">
      <c r="A470" s="168"/>
      <c r="B470" s="200" t="s">
        <v>217</v>
      </c>
      <c r="C470" s="192" t="s">
        <v>179</v>
      </c>
      <c r="D470" s="171" t="s">
        <v>180</v>
      </c>
      <c r="E470" s="201" t="s">
        <v>184</v>
      </c>
      <c r="F470" s="194">
        <f t="shared" si="230"/>
      </c>
      <c r="G470" s="197">
        <v>265.88</v>
      </c>
      <c r="H470" s="178">
        <v>405.42</v>
      </c>
      <c r="I470" s="219">
        <v>0</v>
      </c>
      <c r="J470" s="189">
        <v>2</v>
      </c>
      <c r="K470" s="197">
        <v>4543.110000000001</v>
      </c>
      <c r="L470" s="189">
        <v>0</v>
      </c>
      <c r="M470" s="197">
        <v>0</v>
      </c>
      <c r="N470" s="189">
        <v>0</v>
      </c>
      <c r="O470" s="181">
        <f t="shared" si="60"/>
      </c>
      <c r="P470" s="176"/>
      <c r="Q470" s="182">
        <f t="shared" si="1221"/>
      </c>
      <c r="R470" s="180">
        <v>2</v>
      </c>
      <c r="S470" s="178">
        <f t="shared" si="1030"/>
      </c>
      <c r="T470" s="183">
        <f t="shared" si="608"/>
      </c>
      <c r="U470" s="183">
        <f t="shared" si="530"/>
      </c>
      <c r="V470" s="183">
        <f t="shared" si="460"/>
      </c>
      <c r="W470" s="189">
        <v>2</v>
      </c>
      <c r="X470" s="183">
        <f t="shared" si="389"/>
      </c>
      <c r="Y470" s="183">
        <f t="shared" si="341"/>
      </c>
      <c r="Z470" s="183">
        <f t="shared" si="108"/>
      </c>
      <c r="AA470" s="183">
        <f t="shared" si="1279"/>
      </c>
      <c r="AB470" s="183">
        <f t="shared" si="1128"/>
      </c>
      <c r="AC470" s="181">
        <f t="shared" si="643"/>
      </c>
      <c r="AD470" s="181">
        <f t="shared" si="565"/>
      </c>
      <c r="AE470" s="181">
        <f t="shared" si="498"/>
      </c>
      <c r="AF470" s="181">
        <f t="shared" si="427"/>
      </c>
      <c r="AG470" s="181">
        <f t="shared" si="143"/>
      </c>
      <c r="AH470" s="181">
        <f t="shared" si="18"/>
      </c>
      <c r="AI470" s="181">
        <f t="shared" si="1163"/>
      </c>
      <c r="AJ470" s="189">
        <v>50</v>
      </c>
      <c r="AK470" s="179">
        <v>9559</v>
      </c>
      <c r="AL470" s="179">
        <v>316</v>
      </c>
      <c r="AM470" s="179">
        <v>364</v>
      </c>
      <c r="AN470" s="179">
        <v>48</v>
      </c>
      <c r="AO470" s="189">
        <v>8</v>
      </c>
      <c r="AP470" s="179">
        <v>48</v>
      </c>
      <c r="AQ470" s="189">
        <v>42</v>
      </c>
      <c r="AR470" s="189">
        <v>3</v>
      </c>
      <c r="AS470" s="189">
        <v>7</v>
      </c>
      <c r="AT470" s="189">
        <v>0</v>
      </c>
      <c r="AU470" s="189">
        <v>4</v>
      </c>
      <c r="AV470" s="190"/>
      <c r="AW470" s="190"/>
      <c r="AX470" s="191">
        <f t="shared" si="730"/>
      </c>
    </row>
    <row r="471">
      <c r="A471" s="168"/>
      <c r="B471" s="200" t="s">
        <v>217</v>
      </c>
      <c r="C471" s="192" t="s">
        <v>179</v>
      </c>
      <c r="D471" s="171" t="s">
        <v>180</v>
      </c>
      <c r="E471" s="201" t="s">
        <v>185</v>
      </c>
      <c r="F471" s="194">
        <f t="shared" si="230"/>
      </c>
      <c r="G471" s="197">
        <v>176.02</v>
      </c>
      <c r="H471" s="178">
        <v>368.92</v>
      </c>
      <c r="I471" s="219">
        <v>0</v>
      </c>
      <c r="J471" s="189">
        <v>0</v>
      </c>
      <c r="K471" s="197">
        <v>0</v>
      </c>
      <c r="L471" s="189">
        <v>0</v>
      </c>
      <c r="M471" s="197">
        <v>0</v>
      </c>
      <c r="N471" s="189">
        <v>0</v>
      </c>
      <c r="O471" s="181">
        <f t="shared" si="60"/>
      </c>
      <c r="P471" s="176"/>
      <c r="Q471" s="182" t="str">
        <v>#DIV/0!</v>
      </c>
      <c r="R471" s="177">
        <f t="shared" ref="R471:R473" si="880">J471+L471</f>
      </c>
      <c r="S471" s="178">
        <f t="shared" si="1030"/>
      </c>
      <c r="T471" s="183">
        <f t="shared" si="608"/>
      </c>
      <c r="U471" s="183">
        <f t="shared" si="530"/>
      </c>
      <c r="V471" s="183">
        <f t="shared" si="460"/>
      </c>
      <c r="W471" s="189">
        <v>0</v>
      </c>
      <c r="X471" s="183">
        <f t="shared" si="389"/>
      </c>
      <c r="Y471" s="183">
        <f t="shared" si="341"/>
      </c>
      <c r="Z471" s="183">
        <f t="shared" si="108"/>
      </c>
      <c r="AA471" s="183">
        <f t="shared" si="1279"/>
      </c>
      <c r="AB471" s="183">
        <f t="shared" si="1128"/>
      </c>
      <c r="AC471" s="181">
        <f t="shared" si="643"/>
      </c>
      <c r="AD471" s="181">
        <f t="shared" si="565"/>
      </c>
      <c r="AE471" s="181">
        <f t="shared" si="498"/>
      </c>
      <c r="AF471" s="181">
        <f t="shared" si="427"/>
      </c>
      <c r="AG471" s="181">
        <f t="shared" si="143"/>
      </c>
      <c r="AH471" s="181">
        <f t="shared" si="18"/>
      </c>
      <c r="AI471" s="181">
        <f t="shared" si="1163"/>
      </c>
      <c r="AJ471" s="189">
        <v>52</v>
      </c>
      <c r="AK471" s="179">
        <v>8801</v>
      </c>
      <c r="AL471" s="179">
        <v>288</v>
      </c>
      <c r="AM471" s="179">
        <v>392</v>
      </c>
      <c r="AN471" s="179">
        <v>20</v>
      </c>
      <c r="AO471" s="189">
        <v>4</v>
      </c>
      <c r="AP471" s="179">
        <v>29</v>
      </c>
      <c r="AQ471" s="189">
        <v>30</v>
      </c>
      <c r="AR471" s="189">
        <v>0</v>
      </c>
      <c r="AS471" s="189">
        <v>2</v>
      </c>
      <c r="AT471" s="189">
        <v>0</v>
      </c>
      <c r="AU471" s="189">
        <v>10</v>
      </c>
      <c r="AV471" s="190"/>
      <c r="AW471" s="190"/>
      <c r="AX471" s="191">
        <f t="shared" si="730"/>
      </c>
    </row>
    <row r="472">
      <c r="A472" s="168"/>
      <c r="B472" s="200" t="s">
        <v>217</v>
      </c>
      <c r="C472" s="192" t="s">
        <v>179</v>
      </c>
      <c r="D472" s="171" t="s">
        <v>180</v>
      </c>
      <c r="E472" s="201" t="s">
        <v>224</v>
      </c>
      <c r="F472" s="194">
        <f t="shared" si="230"/>
      </c>
      <c r="G472" s="197">
        <v>175.58</v>
      </c>
      <c r="H472" s="178">
        <v>347.26</v>
      </c>
      <c r="I472" s="196">
        <v>0</v>
      </c>
      <c r="J472" s="189">
        <v>0</v>
      </c>
      <c r="K472" s="197">
        <v>0</v>
      </c>
      <c r="L472" s="189">
        <v>0</v>
      </c>
      <c r="M472" s="197">
        <v>0</v>
      </c>
      <c r="N472" s="189">
        <v>0</v>
      </c>
      <c r="O472" s="181">
        <f t="shared" si="60"/>
      </c>
      <c r="P472" s="176"/>
      <c r="Q472" s="182" t="str">
        <v>#DIV/0!</v>
      </c>
      <c r="R472" s="177">
        <f t="shared" si="880"/>
      </c>
      <c r="S472" s="178">
        <f t="shared" si="1030"/>
      </c>
      <c r="T472" s="183">
        <f t="shared" si="608"/>
      </c>
      <c r="U472" s="183">
        <f t="shared" si="530"/>
      </c>
      <c r="V472" s="183">
        <f t="shared" si="460"/>
      </c>
      <c r="W472" s="189">
        <v>0</v>
      </c>
      <c r="X472" s="183">
        <f t="shared" si="389"/>
      </c>
      <c r="Y472" s="183">
        <f t="shared" si="341"/>
      </c>
      <c r="Z472" s="183">
        <f t="shared" si="108"/>
      </c>
      <c r="AA472" s="183">
        <f t="shared" si="1279"/>
      </c>
      <c r="AB472" s="183">
        <f t="shared" si="1128"/>
      </c>
      <c r="AC472" s="181">
        <f t="shared" si="643"/>
      </c>
      <c r="AD472" s="181">
        <f t="shared" si="565"/>
      </c>
      <c r="AE472" s="181">
        <f t="shared" si="498"/>
      </c>
      <c r="AF472" s="181">
        <f t="shared" si="427"/>
      </c>
      <c r="AG472" s="181">
        <f t="shared" si="143"/>
      </c>
      <c r="AH472" s="181">
        <f t="shared" si="18"/>
      </c>
      <c r="AI472" s="181">
        <f t="shared" si="1163"/>
      </c>
      <c r="AJ472" s="189">
        <v>54</v>
      </c>
      <c r="AK472" s="179">
        <v>9372</v>
      </c>
      <c r="AL472" s="179">
        <v>363</v>
      </c>
      <c r="AM472" s="179">
        <v>432</v>
      </c>
      <c r="AN472" s="189">
        <v>30</v>
      </c>
      <c r="AO472" s="189">
        <v>3</v>
      </c>
      <c r="AP472" s="179">
        <v>4</v>
      </c>
      <c r="AQ472" s="189">
        <v>36</v>
      </c>
      <c r="AR472" s="189">
        <v>0</v>
      </c>
      <c r="AS472" s="189">
        <v>1</v>
      </c>
      <c r="AT472" s="189">
        <v>1</v>
      </c>
      <c r="AU472" s="189">
        <v>10</v>
      </c>
      <c r="AV472" s="190"/>
      <c r="AW472" s="190"/>
      <c r="AX472" s="191">
        <f t="shared" si="730"/>
      </c>
    </row>
    <row r="473">
      <c r="A473" s="168"/>
      <c r="B473" s="200" t="s">
        <v>217</v>
      </c>
      <c r="C473" s="192" t="s">
        <v>179</v>
      </c>
      <c r="D473" s="171" t="s">
        <v>180</v>
      </c>
      <c r="E473" s="201" t="s">
        <v>225</v>
      </c>
      <c r="F473" s="194">
        <f t="shared" si="230"/>
      </c>
      <c r="G473" s="197">
        <v>329.38</v>
      </c>
      <c r="H473" s="178">
        <v>472.13</v>
      </c>
      <c r="I473" s="196">
        <v>0</v>
      </c>
      <c r="J473" s="189">
        <v>1</v>
      </c>
      <c r="K473" s="197">
        <v>2548.26</v>
      </c>
      <c r="L473" s="189">
        <v>0</v>
      </c>
      <c r="M473" s="197">
        <v>0</v>
      </c>
      <c r="N473" s="189">
        <v>0</v>
      </c>
      <c r="O473" s="181">
        <f t="shared" si="60"/>
      </c>
      <c r="P473" s="176"/>
      <c r="Q473" s="182" t="str">
        <v>#DIV/0!</v>
      </c>
      <c r="R473" s="177">
        <f t="shared" si="880"/>
      </c>
      <c r="S473" s="178">
        <f t="shared" si="1030"/>
      </c>
      <c r="T473" s="183">
        <f t="shared" si="608"/>
      </c>
      <c r="U473" s="183">
        <f t="shared" si="530"/>
      </c>
      <c r="V473" s="183">
        <f t="shared" si="460"/>
      </c>
      <c r="W473" s="189">
        <v>1</v>
      </c>
      <c r="X473" s="183">
        <f t="shared" si="389"/>
      </c>
      <c r="Y473" s="183">
        <f t="shared" si="341"/>
      </c>
      <c r="Z473" s="183">
        <f t="shared" si="108"/>
      </c>
      <c r="AA473" s="183">
        <f t="shared" si="1279"/>
      </c>
      <c r="AB473" s="183">
        <f t="shared" si="1128"/>
      </c>
      <c r="AC473" s="181">
        <f t="shared" si="643"/>
      </c>
      <c r="AD473" s="181">
        <f t="shared" si="565"/>
      </c>
      <c r="AE473" s="181">
        <f t="shared" si="498"/>
      </c>
      <c r="AF473" s="181">
        <f t="shared" si="427"/>
      </c>
      <c r="AG473" s="181">
        <f t="shared" si="143"/>
      </c>
      <c r="AH473" s="181">
        <f t="shared" si="18"/>
      </c>
      <c r="AI473" s="181">
        <f t="shared" si="1163"/>
      </c>
      <c r="AJ473" s="189">
        <v>56</v>
      </c>
      <c r="AK473" s="179">
        <v>12333</v>
      </c>
      <c r="AL473" s="179">
        <v>505</v>
      </c>
      <c r="AM473" s="179">
        <v>564</v>
      </c>
      <c r="AN473" s="189">
        <v>30</v>
      </c>
      <c r="AO473" s="189">
        <v>9</v>
      </c>
      <c r="AP473" s="179">
        <v>15</v>
      </c>
      <c r="AQ473" s="189">
        <v>34</v>
      </c>
      <c r="AR473" s="189">
        <v>1</v>
      </c>
      <c r="AS473" s="189">
        <v>2</v>
      </c>
      <c r="AT473" s="189">
        <v>0</v>
      </c>
      <c r="AU473" s="189">
        <v>11</v>
      </c>
      <c r="AV473" s="190"/>
      <c r="AW473" s="190"/>
      <c r="AX473" s="191">
        <f t="shared" si="730"/>
      </c>
    </row>
    <row r="474">
      <c r="A474" s="168"/>
      <c r="B474" s="202" t="s">
        <v>186</v>
      </c>
      <c r="C474" s="202"/>
      <c r="D474" s="202"/>
      <c r="E474" s="202"/>
      <c r="F474" s="203">
        <f>SUM(F469:F473)</f>
      </c>
      <c r="G474" s="203">
        <f>SUM(G469:G473)</f>
      </c>
      <c r="H474" s="203">
        <f>SUM(H469:H473)</f>
      </c>
      <c r="I474" s="196">
        <f>SUM(I469:I473)</f>
      </c>
      <c r="J474" s="218">
        <f>SUM(J469:J473)</f>
      </c>
      <c r="K474" s="203">
        <f>SUM(K469:K473)</f>
      </c>
      <c r="L474" s="218">
        <f>SUM(L469:L473)</f>
      </c>
      <c r="M474" s="203">
        <f>SUM(M469:M473)</f>
      </c>
      <c r="N474" s="218">
        <f>SUM(N469:N473)</f>
      </c>
      <c r="O474" s="205">
        <f t="shared" si="60"/>
      </c>
      <c r="P474" s="206">
        <f>SUM(P467:P473)</f>
      </c>
      <c r="Q474" s="182">
        <f t="shared" ref="Q474:Q478" si="1222">P474/R474</f>
      </c>
      <c r="R474" s="204">
        <f>SUM(R469:R473)</f>
      </c>
      <c r="S474" s="203">
        <f>SUM(S469:S473)</f>
      </c>
      <c r="T474" s="207">
        <f t="shared" si="608"/>
      </c>
      <c r="U474" s="207">
        <f t="shared" si="530"/>
      </c>
      <c r="V474" s="207">
        <f t="shared" si="460"/>
      </c>
      <c r="W474" s="218">
        <f>SUM(W469:W473)</f>
      </c>
      <c r="X474" s="207">
        <f t="shared" si="389"/>
      </c>
      <c r="Y474" s="207">
        <f t="shared" si="341"/>
      </c>
      <c r="Z474" s="207">
        <f t="shared" si="108"/>
      </c>
      <c r="AA474" s="207">
        <f t="shared" si="1279"/>
      </c>
      <c r="AB474" s="207">
        <f t="shared" si="1128"/>
      </c>
      <c r="AC474" s="205">
        <f t="shared" si="643"/>
      </c>
      <c r="AD474" s="205">
        <f t="shared" si="565"/>
      </c>
      <c r="AE474" s="205">
        <f t="shared" si="498"/>
      </c>
      <c r="AF474" s="205">
        <f t="shared" si="427"/>
      </c>
      <c r="AG474" s="205">
        <f t="shared" si="143"/>
      </c>
      <c r="AH474" s="205">
        <f t="shared" si="18"/>
      </c>
      <c r="AI474" s="205">
        <f t="shared" si="1163"/>
      </c>
      <c r="AJ474" s="218">
        <f>AVERAGE(AJ469:AJ473)</f>
      </c>
      <c r="AK474" s="218">
        <f>SUM(AK469:AK473)</f>
      </c>
      <c r="AL474" s="218">
        <f>SUM(AL469:AL473)</f>
      </c>
      <c r="AM474" s="218">
        <f>SUM(AM469:AM473)</f>
      </c>
      <c r="AN474" s="218">
        <f>SUM(AN469:AN473)</f>
      </c>
      <c r="AO474" s="218">
        <f>SUM(AO469:AO473)</f>
      </c>
      <c r="AP474" s="218">
        <f>SUM(AP469:AP473)</f>
      </c>
      <c r="AQ474" s="218">
        <f>SUM(AQ469:AQ473)</f>
      </c>
      <c r="AR474" s="218">
        <f>SUM(AR469:AR473)</f>
      </c>
      <c r="AS474" s="218">
        <f>SUM(AS469:AS473)</f>
      </c>
      <c r="AT474" s="218">
        <f>SUM(AT469:AT473)</f>
      </c>
      <c r="AU474" s="218">
        <f>SUM(AU469:AU473)</f>
      </c>
      <c r="AV474" s="209"/>
      <c r="AW474" s="209"/>
      <c r="AX474" s="204">
        <f>SUM(AX469:AX473)</f>
      </c>
    </row>
    <row r="475">
      <c r="A475" s="168"/>
      <c r="B475" s="200" t="s">
        <v>217</v>
      </c>
      <c r="C475" s="170" t="s">
        <v>179</v>
      </c>
      <c r="D475" s="171" t="s">
        <v>204</v>
      </c>
      <c r="E475" s="212" t="s">
        <v>189</v>
      </c>
      <c r="F475" s="178">
        <f t="shared" ref="F475:F479" si="231">G475+H475+I475</f>
      </c>
      <c r="G475" s="216">
        <v>934.5</v>
      </c>
      <c r="H475" s="178">
        <v>995.83</v>
      </c>
      <c r="I475" s="236">
        <v>0</v>
      </c>
      <c r="J475" s="180">
        <v>2</v>
      </c>
      <c r="K475" s="197">
        <v>5656.370000000001</v>
      </c>
      <c r="L475" s="189">
        <v>0</v>
      </c>
      <c r="M475" s="197">
        <v>0</v>
      </c>
      <c r="N475" s="180">
        <v>0</v>
      </c>
      <c r="O475" s="181">
        <f t="shared" si="60"/>
      </c>
      <c r="P475" s="176"/>
      <c r="Q475" s="182">
        <f t="shared" si="1222"/>
      </c>
      <c r="R475" s="177">
        <f t="shared" ref="R475:R479" si="881">J475+L475</f>
      </c>
      <c r="S475" s="178">
        <f t="shared" ref="S475:S479" si="1031">K475+M475</f>
      </c>
      <c r="T475" s="183">
        <f t="shared" si="608"/>
      </c>
      <c r="U475" s="183">
        <f t="shared" si="530"/>
      </c>
      <c r="V475" s="183">
        <f t="shared" si="460"/>
      </c>
      <c r="W475" s="184">
        <v>2</v>
      </c>
      <c r="X475" s="183">
        <f t="shared" si="389"/>
      </c>
      <c r="Y475" s="183">
        <f t="shared" si="341"/>
      </c>
      <c r="Z475" s="183">
        <f t="shared" si="108"/>
      </c>
      <c r="AA475" s="183">
        <f t="shared" si="1279"/>
      </c>
      <c r="AB475" s="183">
        <f t="shared" si="1128"/>
      </c>
      <c r="AC475" s="181">
        <f t="shared" si="643"/>
      </c>
      <c r="AD475" s="181">
        <f t="shared" si="565"/>
      </c>
      <c r="AE475" s="181">
        <f t="shared" si="498"/>
      </c>
      <c r="AF475" s="181">
        <f t="shared" si="427"/>
      </c>
      <c r="AG475" s="181">
        <f t="shared" si="143"/>
      </c>
      <c r="AH475" s="181">
        <f t="shared" si="18"/>
      </c>
      <c r="AI475" s="181">
        <f t="shared" si="1163"/>
      </c>
      <c r="AJ475" s="189">
        <v>34</v>
      </c>
      <c r="AK475" s="179">
        <v>23721</v>
      </c>
      <c r="AL475" s="179">
        <v>747</v>
      </c>
      <c r="AM475" s="179">
        <v>806</v>
      </c>
      <c r="AN475" s="179">
        <v>64</v>
      </c>
      <c r="AO475" s="189">
        <v>13</v>
      </c>
      <c r="AP475" s="189">
        <v>48</v>
      </c>
      <c r="AQ475" s="179">
        <v>65</v>
      </c>
      <c r="AR475" s="189">
        <v>2</v>
      </c>
      <c r="AS475" s="189">
        <v>2</v>
      </c>
      <c r="AT475" s="179">
        <v>0</v>
      </c>
      <c r="AU475" s="179">
        <v>26</v>
      </c>
      <c r="AV475" s="190"/>
      <c r="AW475" s="190"/>
      <c r="AX475" s="191">
        <f t="shared" ref="AX475:AX479" si="731">COUNT(AU475)</f>
      </c>
    </row>
    <row r="476">
      <c r="A476" s="168"/>
      <c r="B476" s="210" t="s">
        <v>187</v>
      </c>
      <c r="C476" s="192" t="s">
        <v>179</v>
      </c>
      <c r="D476" s="170" t="s">
        <v>204</v>
      </c>
      <c r="E476" s="212" t="s">
        <v>190</v>
      </c>
      <c r="F476" s="178">
        <f t="shared" si="231"/>
      </c>
      <c r="G476" s="214">
        <v>1461.37</v>
      </c>
      <c r="H476" s="237">
        <v>1420.3</v>
      </c>
      <c r="I476" s="236">
        <v>0</v>
      </c>
      <c r="J476" s="180">
        <v>3</v>
      </c>
      <c r="K476" s="178">
        <v>6400.940000000002</v>
      </c>
      <c r="L476" s="189">
        <v>0</v>
      </c>
      <c r="M476" s="197">
        <v>0</v>
      </c>
      <c r="N476" s="180">
        <v>1</v>
      </c>
      <c r="O476" s="181">
        <f t="shared" si="60"/>
      </c>
      <c r="P476" s="176"/>
      <c r="Q476" s="182">
        <f t="shared" si="1222"/>
      </c>
      <c r="R476" s="177">
        <f t="shared" si="881"/>
      </c>
      <c r="S476" s="178">
        <f t="shared" si="1031"/>
      </c>
      <c r="T476" s="183">
        <f t="shared" si="608"/>
      </c>
      <c r="U476" s="183">
        <f t="shared" si="530"/>
      </c>
      <c r="V476" s="183">
        <f t="shared" si="460"/>
      </c>
      <c r="W476" s="184">
        <v>3</v>
      </c>
      <c r="X476" s="183">
        <f t="shared" si="389"/>
      </c>
      <c r="Y476" s="183">
        <f t="shared" si="341"/>
      </c>
      <c r="Z476" s="183">
        <f t="shared" si="108"/>
      </c>
      <c r="AA476" s="183">
        <f t="shared" si="1279"/>
      </c>
      <c r="AB476" s="183">
        <f t="shared" si="1128"/>
      </c>
      <c r="AC476" s="181">
        <f t="shared" si="643"/>
      </c>
      <c r="AD476" s="181">
        <f t="shared" si="565"/>
      </c>
      <c r="AE476" s="181">
        <f t="shared" si="498"/>
      </c>
      <c r="AF476" s="181">
        <f t="shared" si="427"/>
      </c>
      <c r="AG476" s="181">
        <f t="shared" si="143"/>
      </c>
      <c r="AH476" s="181">
        <f t="shared" si="18"/>
      </c>
      <c r="AI476" s="181">
        <f t="shared" si="1163"/>
      </c>
      <c r="AJ476" s="189">
        <v>44</v>
      </c>
      <c r="AK476" s="189">
        <v>30228</v>
      </c>
      <c r="AL476" s="179">
        <v>725</v>
      </c>
      <c r="AM476" s="179">
        <v>817</v>
      </c>
      <c r="AN476" s="179">
        <v>124</v>
      </c>
      <c r="AO476" s="189">
        <v>20</v>
      </c>
      <c r="AP476" s="189">
        <v>52</v>
      </c>
      <c r="AQ476" s="179">
        <v>103</v>
      </c>
      <c r="AR476" s="189">
        <v>3</v>
      </c>
      <c r="AS476" s="189">
        <v>4</v>
      </c>
      <c r="AT476" s="179">
        <v>1</v>
      </c>
      <c r="AU476" s="179">
        <v>27</v>
      </c>
      <c r="AV476" s="190"/>
      <c r="AW476" s="190"/>
      <c r="AX476" s="191">
        <f t="shared" si="731"/>
      </c>
    </row>
    <row r="477">
      <c r="A477" s="168"/>
      <c r="B477" s="210" t="s">
        <v>187</v>
      </c>
      <c r="C477" s="192" t="s">
        <v>179</v>
      </c>
      <c r="D477" s="170" t="s">
        <v>204</v>
      </c>
      <c r="E477" s="212" t="s">
        <v>191</v>
      </c>
      <c r="F477" s="178">
        <f t="shared" si="231"/>
      </c>
      <c r="G477" s="214">
        <v>1776.21</v>
      </c>
      <c r="H477" s="237">
        <v>1582.29</v>
      </c>
      <c r="I477" s="236">
        <v>0</v>
      </c>
      <c r="J477" s="177">
        <v>4</v>
      </c>
      <c r="K477" s="178">
        <v>9916.64</v>
      </c>
      <c r="L477" s="179">
        <v>1</v>
      </c>
      <c r="M477" s="178">
        <v>5096.52</v>
      </c>
      <c r="N477" s="180">
        <v>1</v>
      </c>
      <c r="O477" s="181">
        <f t="shared" si="60"/>
      </c>
      <c r="P477" s="176"/>
      <c r="Q477" s="182">
        <f t="shared" si="1222"/>
      </c>
      <c r="R477" s="177">
        <f t="shared" si="881"/>
      </c>
      <c r="S477" s="178">
        <f t="shared" si="1031"/>
      </c>
      <c r="T477" s="183">
        <f t="shared" si="608"/>
      </c>
      <c r="U477" s="183">
        <f t="shared" si="530"/>
      </c>
      <c r="V477" s="183">
        <f t="shared" si="460"/>
      </c>
      <c r="W477" s="184">
        <v>5</v>
      </c>
      <c r="X477" s="183">
        <f t="shared" si="389"/>
      </c>
      <c r="Y477" s="183">
        <f t="shared" si="341"/>
      </c>
      <c r="Z477" s="183">
        <f t="shared" si="108"/>
      </c>
      <c r="AA477" s="183">
        <f t="shared" si="1279"/>
      </c>
      <c r="AB477" s="183">
        <f t="shared" si="1128"/>
      </c>
      <c r="AC477" s="181">
        <f t="shared" si="643"/>
      </c>
      <c r="AD477" s="181">
        <f t="shared" si="565"/>
      </c>
      <c r="AE477" s="181">
        <f t="shared" si="498"/>
      </c>
      <c r="AF477" s="181">
        <f t="shared" si="427"/>
      </c>
      <c r="AG477" s="181">
        <f t="shared" si="143"/>
      </c>
      <c r="AH477" s="181">
        <f t="shared" si="18"/>
      </c>
      <c r="AI477" s="181">
        <f t="shared" si="1163"/>
      </c>
      <c r="AJ477" s="189">
        <v>49</v>
      </c>
      <c r="AK477" s="189">
        <v>26738</v>
      </c>
      <c r="AL477" s="179">
        <v>480</v>
      </c>
      <c r="AM477" s="179">
        <v>530</v>
      </c>
      <c r="AN477" s="179">
        <v>95</v>
      </c>
      <c r="AO477" s="189">
        <v>20</v>
      </c>
      <c r="AP477" s="189">
        <v>56</v>
      </c>
      <c r="AQ477" s="179">
        <v>90</v>
      </c>
      <c r="AR477" s="189">
        <v>5</v>
      </c>
      <c r="AS477" s="189">
        <v>9</v>
      </c>
      <c r="AT477" s="179">
        <v>0</v>
      </c>
      <c r="AU477" s="179">
        <v>40</v>
      </c>
      <c r="AV477" s="190"/>
      <c r="AW477" s="190"/>
      <c r="AX477" s="191">
        <f t="shared" si="731"/>
      </c>
    </row>
    <row r="478">
      <c r="A478" s="168"/>
      <c r="B478" s="210" t="s">
        <v>187</v>
      </c>
      <c r="C478" s="192" t="s">
        <v>179</v>
      </c>
      <c r="D478" s="170" t="s">
        <v>204</v>
      </c>
      <c r="E478" s="212" t="s">
        <v>192</v>
      </c>
      <c r="F478" s="178">
        <f t="shared" si="231"/>
      </c>
      <c r="G478" s="213">
        <v>1809.84</v>
      </c>
      <c r="H478" s="178">
        <v>1828.56</v>
      </c>
      <c r="I478" s="236">
        <v>0</v>
      </c>
      <c r="J478" s="180">
        <v>3</v>
      </c>
      <c r="K478" s="197">
        <v>7091.370000000003</v>
      </c>
      <c r="L478" s="189">
        <v>0</v>
      </c>
      <c r="M478" s="197">
        <v>0</v>
      </c>
      <c r="N478" s="180">
        <v>0</v>
      </c>
      <c r="O478" s="181">
        <f t="shared" si="60"/>
      </c>
      <c r="P478" s="176"/>
      <c r="Q478" s="182">
        <f t="shared" si="1222"/>
      </c>
      <c r="R478" s="177">
        <f t="shared" si="881"/>
      </c>
      <c r="S478" s="178">
        <f t="shared" si="1031"/>
      </c>
      <c r="T478" s="183">
        <f t="shared" si="608"/>
      </c>
      <c r="U478" s="183">
        <f t="shared" si="530"/>
      </c>
      <c r="V478" s="183">
        <f t="shared" si="460"/>
      </c>
      <c r="W478" s="184">
        <v>2</v>
      </c>
      <c r="X478" s="183">
        <f t="shared" si="389"/>
      </c>
      <c r="Y478" s="183">
        <f t="shared" si="341"/>
      </c>
      <c r="Z478" s="183">
        <f t="shared" si="108"/>
      </c>
      <c r="AA478" s="183">
        <f t="shared" si="1279"/>
      </c>
      <c r="AB478" s="183">
        <f t="shared" si="1128"/>
      </c>
      <c r="AC478" s="181">
        <f t="shared" si="643"/>
      </c>
      <c r="AD478" s="181">
        <f t="shared" si="565"/>
      </c>
      <c r="AE478" s="181">
        <f t="shared" si="498"/>
      </c>
      <c r="AF478" s="181">
        <f t="shared" si="427"/>
      </c>
      <c r="AG478" s="181">
        <f t="shared" si="143"/>
      </c>
      <c r="AH478" s="181">
        <f t="shared" si="18"/>
      </c>
      <c r="AI478" s="181">
        <f t="shared" si="1163"/>
      </c>
      <c r="AJ478" s="189">
        <v>53</v>
      </c>
      <c r="AK478" s="189">
        <v>27155</v>
      </c>
      <c r="AL478" s="179">
        <v>468</v>
      </c>
      <c r="AM478" s="179">
        <v>508</v>
      </c>
      <c r="AN478" s="179">
        <v>119</v>
      </c>
      <c r="AO478" s="189">
        <v>30</v>
      </c>
      <c r="AP478" s="189">
        <v>61</v>
      </c>
      <c r="AQ478" s="179">
        <v>113</v>
      </c>
      <c r="AR478" s="189">
        <v>3</v>
      </c>
      <c r="AS478" s="189">
        <v>6</v>
      </c>
      <c r="AT478" s="189">
        <v>5</v>
      </c>
      <c r="AU478" s="189">
        <v>18</v>
      </c>
      <c r="AV478" s="190"/>
      <c r="AW478" s="190"/>
      <c r="AX478" s="191">
        <f t="shared" si="731"/>
      </c>
    </row>
    <row r="479">
      <c r="A479" s="168"/>
      <c r="B479" s="210" t="s">
        <v>187</v>
      </c>
      <c r="C479" s="192" t="s">
        <v>179</v>
      </c>
      <c r="D479" s="170" t="s">
        <v>204</v>
      </c>
      <c r="E479" s="201" t="s">
        <v>194</v>
      </c>
      <c r="F479" s="178">
        <f t="shared" si="231"/>
      </c>
      <c r="G479" s="213">
        <v>1721.04</v>
      </c>
      <c r="H479" s="178">
        <v>1705.11</v>
      </c>
      <c r="I479" s="236">
        <v>0</v>
      </c>
      <c r="J479" s="180">
        <v>5</v>
      </c>
      <c r="K479" s="197">
        <v>9961.39</v>
      </c>
      <c r="L479" s="189">
        <v>1</v>
      </c>
      <c r="M479" s="197">
        <v>5096.52</v>
      </c>
      <c r="N479" s="180">
        <v>0</v>
      </c>
      <c r="O479" s="181">
        <f t="shared" si="60"/>
      </c>
      <c r="P479" s="176"/>
      <c r="Q479" s="182" t="str">
        <v>#DIV/0!</v>
      </c>
      <c r="R479" s="177">
        <f t="shared" si="881"/>
      </c>
      <c r="S479" s="178">
        <f t="shared" si="1031"/>
      </c>
      <c r="T479" s="183">
        <f t="shared" si="608"/>
      </c>
      <c r="U479" s="183">
        <f t="shared" si="530"/>
      </c>
      <c r="V479" s="183">
        <f t="shared" si="460"/>
      </c>
      <c r="W479" s="184">
        <v>5</v>
      </c>
      <c r="X479" s="183">
        <f t="shared" si="389"/>
      </c>
      <c r="Y479" s="183">
        <f t="shared" si="341"/>
      </c>
      <c r="Z479" s="183">
        <f t="shared" si="108"/>
      </c>
      <c r="AA479" s="183">
        <f t="shared" si="1279"/>
      </c>
      <c r="AB479" s="183">
        <f t="shared" si="1128"/>
      </c>
      <c r="AC479" s="181">
        <f t="shared" si="643"/>
      </c>
      <c r="AD479" s="181">
        <f t="shared" si="565"/>
      </c>
      <c r="AE479" s="181">
        <f t="shared" si="498"/>
      </c>
      <c r="AF479" s="181">
        <f t="shared" si="427"/>
      </c>
      <c r="AG479" s="181">
        <f t="shared" si="143"/>
      </c>
      <c r="AH479" s="181">
        <f t="shared" si="18"/>
      </c>
      <c r="AI479" s="181">
        <f t="shared" si="1163"/>
      </c>
      <c r="AJ479" s="189">
        <v>59</v>
      </c>
      <c r="AK479" s="189">
        <v>24749</v>
      </c>
      <c r="AL479" s="179">
        <v>457</v>
      </c>
      <c r="AM479" s="179">
        <v>493</v>
      </c>
      <c r="AN479" s="179">
        <v>130</v>
      </c>
      <c r="AO479" s="189">
        <v>28</v>
      </c>
      <c r="AP479" s="179">
        <v>91</v>
      </c>
      <c r="AQ479" s="179">
        <v>102</v>
      </c>
      <c r="AR479" s="189">
        <v>8</v>
      </c>
      <c r="AS479" s="189">
        <v>10</v>
      </c>
      <c r="AT479" s="189">
        <v>1</v>
      </c>
      <c r="AU479" s="189">
        <v>23</v>
      </c>
      <c r="AV479" s="190"/>
      <c r="AW479" s="190"/>
      <c r="AX479" s="191">
        <f t="shared" si="731"/>
      </c>
    </row>
    <row r="480">
      <c r="A480" s="168"/>
      <c r="B480" s="202" t="s">
        <v>186</v>
      </c>
      <c r="C480" s="202"/>
      <c r="D480" s="202"/>
      <c r="E480" s="202"/>
      <c r="F480" s="203">
        <f>SUM(F475:F479)</f>
      </c>
      <c r="G480" s="203">
        <f>SUM(G475:G479)</f>
      </c>
      <c r="H480" s="203">
        <f>SUM(H475:H479)</f>
      </c>
      <c r="I480" s="196">
        <f>SUM(I475:I479)</f>
      </c>
      <c r="J480" s="204">
        <f>SUM(J475:J479)</f>
      </c>
      <c r="K480" s="215">
        <f>SUM(K475:K479)</f>
      </c>
      <c r="L480" s="215">
        <f>SUM(L475:L479)</f>
      </c>
      <c r="M480" s="215">
        <f>SUM(M475:M479)</f>
      </c>
      <c r="N480" s="215">
        <f>SUM(N475:N479)</f>
      </c>
      <c r="O480" s="205">
        <f t="shared" si="60"/>
      </c>
      <c r="P480" s="206">
        <f>SUM(P475:P479)</f>
      </c>
      <c r="Q480" s="182">
        <f t="shared" ref="Q480:Q483" si="1223">P480/R480</f>
      </c>
      <c r="R480" s="204">
        <f>SUM(R475:R479)</f>
      </c>
      <c r="S480" s="203">
        <f>SUM(S475:S479)</f>
      </c>
      <c r="T480" s="207">
        <f t="shared" si="608"/>
      </c>
      <c r="U480" s="207">
        <f t="shared" si="530"/>
      </c>
      <c r="V480" s="207">
        <f t="shared" si="460"/>
      </c>
      <c r="W480" s="208">
        <f>SUM(W475:W479)</f>
      </c>
      <c r="X480" s="207">
        <f t="shared" si="389"/>
      </c>
      <c r="Y480" s="207">
        <f t="shared" si="341"/>
      </c>
      <c r="Z480" s="207">
        <f t="shared" si="108"/>
      </c>
      <c r="AA480" s="207">
        <f t="shared" si="1279"/>
      </c>
      <c r="AB480" s="207">
        <f t="shared" si="1128"/>
      </c>
      <c r="AC480" s="205">
        <f t="shared" si="643"/>
      </c>
      <c r="AD480" s="205">
        <f t="shared" si="565"/>
      </c>
      <c r="AE480" s="205">
        <f t="shared" si="498"/>
      </c>
      <c r="AF480" s="205">
        <f t="shared" si="427"/>
      </c>
      <c r="AG480" s="205">
        <f t="shared" si="143"/>
      </c>
      <c r="AH480" s="205">
        <f t="shared" si="18"/>
      </c>
      <c r="AI480" s="205">
        <f t="shared" si="1163"/>
      </c>
      <c r="AJ480" s="218">
        <f>AVERAGE(AJ475:AJ479)</f>
      </c>
      <c r="AK480" s="218">
        <f>SUM(AK475:AK479)</f>
      </c>
      <c r="AL480" s="218">
        <f>SUM(AL475:AL479)</f>
      </c>
      <c r="AM480" s="218">
        <f>SUM(AM475:AM479)</f>
      </c>
      <c r="AN480" s="218">
        <f>SUM(AN475:AN479)</f>
      </c>
      <c r="AO480" s="218">
        <f>SUM(AO475:AO479)</f>
      </c>
      <c r="AP480" s="218">
        <f>SUM(AP475:AP479)</f>
      </c>
      <c r="AQ480" s="218">
        <f>SUM(AQ475:AQ479)</f>
      </c>
      <c r="AR480" s="218">
        <f>SUM(AR475:AR479)</f>
      </c>
      <c r="AS480" s="218">
        <f>SUM(AS475:AS479)</f>
      </c>
      <c r="AT480" s="218">
        <f>SUM(AT475:AT479)</f>
      </c>
      <c r="AU480" s="218">
        <f>SUM(AU475:AU479)</f>
      </c>
      <c r="AV480" s="209"/>
      <c r="AW480" s="209"/>
      <c r="AX480" s="204">
        <f>SUM(AX475:AX479)</f>
      </c>
    </row>
    <row r="481">
      <c r="A481" s="168"/>
      <c r="B481" s="210" t="s">
        <v>187</v>
      </c>
      <c r="C481" s="170" t="s">
        <v>179</v>
      </c>
      <c r="D481" s="171" t="s">
        <v>193</v>
      </c>
      <c r="E481" s="201" t="s">
        <v>195</v>
      </c>
      <c r="F481" s="178">
        <f t="shared" ref="F481:F485" si="232">G481+H481+I481</f>
      </c>
      <c r="G481" s="216">
        <v>2859.61</v>
      </c>
      <c r="H481" s="178">
        <v>2397.9</v>
      </c>
      <c r="I481" s="236">
        <v>0</v>
      </c>
      <c r="J481" s="180">
        <v>3</v>
      </c>
      <c r="K481" s="178">
        <v>6814.969999999994</v>
      </c>
      <c r="L481" s="179">
        <v>0</v>
      </c>
      <c r="M481" s="178">
        <v>0</v>
      </c>
      <c r="N481" s="180">
        <v>1</v>
      </c>
      <c r="O481" s="181">
        <f t="shared" si="60"/>
      </c>
      <c r="P481" s="196"/>
      <c r="Q481" s="182">
        <f t="shared" si="1223"/>
      </c>
      <c r="R481" s="177">
        <f t="shared" ref="R481:R485" si="882">J481+L481</f>
      </c>
      <c r="S481" s="178">
        <f t="shared" ref="S481:S485" si="1032">K481+M481</f>
      </c>
      <c r="T481" s="183">
        <f t="shared" si="608"/>
      </c>
      <c r="U481" s="183">
        <f t="shared" si="530"/>
      </c>
      <c r="V481" s="183">
        <f t="shared" si="460"/>
      </c>
      <c r="W481" s="184">
        <v>3</v>
      </c>
      <c r="X481" s="183">
        <f t="shared" si="389"/>
      </c>
      <c r="Y481" s="183">
        <f t="shared" si="341"/>
      </c>
      <c r="Z481" s="183">
        <f t="shared" si="108"/>
      </c>
      <c r="AA481" s="183">
        <f t="shared" si="1279"/>
      </c>
      <c r="AB481" s="183">
        <f t="shared" si="1128"/>
      </c>
      <c r="AC481" s="181">
        <f t="shared" si="643"/>
      </c>
      <c r="AD481" s="181">
        <f t="shared" si="565"/>
      </c>
      <c r="AE481" s="181">
        <f t="shared" si="498"/>
      </c>
      <c r="AF481" s="181">
        <f t="shared" si="427"/>
      </c>
      <c r="AG481" s="181">
        <f t="shared" si="143"/>
      </c>
      <c r="AH481" s="181">
        <f t="shared" si="18"/>
      </c>
      <c r="AI481" s="181">
        <f t="shared" si="1163"/>
      </c>
      <c r="AJ481" s="189">
        <v>61</v>
      </c>
      <c r="AK481" s="179">
        <v>30120</v>
      </c>
      <c r="AL481" s="179">
        <v>471</v>
      </c>
      <c r="AM481" s="179">
        <v>500</v>
      </c>
      <c r="AN481" s="179">
        <v>134</v>
      </c>
      <c r="AO481" s="189">
        <v>36</v>
      </c>
      <c r="AP481" s="189">
        <v>114</v>
      </c>
      <c r="AQ481" s="189">
        <v>115</v>
      </c>
      <c r="AR481" s="189">
        <v>3</v>
      </c>
      <c r="AS481" s="179">
        <v>7</v>
      </c>
      <c r="AT481" s="179">
        <v>0</v>
      </c>
      <c r="AU481" s="179">
        <v>29</v>
      </c>
      <c r="AV481" s="190"/>
      <c r="AW481" s="190"/>
      <c r="AX481" s="191">
        <f t="shared" ref="AX481:AX485" si="732">COUNT(AU481)</f>
      </c>
    </row>
    <row r="482">
      <c r="A482" s="168"/>
      <c r="B482" s="210" t="s">
        <v>187</v>
      </c>
      <c r="C482" s="192" t="s">
        <v>179</v>
      </c>
      <c r="D482" s="171" t="s">
        <v>193</v>
      </c>
      <c r="E482" s="212" t="s">
        <v>196</v>
      </c>
      <c r="F482" s="178">
        <f t="shared" si="232"/>
      </c>
      <c r="G482" s="213">
        <v>2296.09</v>
      </c>
      <c r="H482" s="178">
        <v>1825.87</v>
      </c>
      <c r="I482" s="219">
        <v>0</v>
      </c>
      <c r="J482" s="180">
        <v>8</v>
      </c>
      <c r="K482" s="178">
        <v>19812.03</v>
      </c>
      <c r="L482" s="179">
        <v>2</v>
      </c>
      <c r="M482" s="178">
        <v>9640.23</v>
      </c>
      <c r="N482" s="180">
        <v>2</v>
      </c>
      <c r="O482" s="181">
        <f t="shared" si="60"/>
      </c>
      <c r="P482" s="196"/>
      <c r="Q482" s="182">
        <f t="shared" si="1223"/>
      </c>
      <c r="R482" s="177">
        <f t="shared" si="882"/>
      </c>
      <c r="S482" s="178">
        <f t="shared" si="1032"/>
      </c>
      <c r="T482" s="183">
        <f t="shared" si="608"/>
      </c>
      <c r="U482" s="183">
        <f t="shared" si="530"/>
      </c>
      <c r="V482" s="183">
        <f t="shared" si="460"/>
      </c>
      <c r="W482" s="184">
        <v>8</v>
      </c>
      <c r="X482" s="183">
        <f t="shared" si="389"/>
      </c>
      <c r="Y482" s="183">
        <f t="shared" si="341"/>
      </c>
      <c r="Z482" s="183">
        <f t="shared" si="108"/>
      </c>
      <c r="AA482" s="183">
        <f t="shared" si="1279"/>
      </c>
      <c r="AB482" s="183">
        <f t="shared" si="1128"/>
      </c>
      <c r="AC482" s="181">
        <f t="shared" si="643"/>
      </c>
      <c r="AD482" s="181">
        <f t="shared" si="565"/>
      </c>
      <c r="AE482" s="181">
        <f t="shared" si="498"/>
      </c>
      <c r="AF482" s="181">
        <f t="shared" si="427"/>
      </c>
      <c r="AG482" s="181">
        <f t="shared" si="143"/>
      </c>
      <c r="AH482" s="181">
        <f t="shared" si="18"/>
      </c>
      <c r="AI482" s="181">
        <f t="shared" si="1163"/>
      </c>
      <c r="AJ482" s="189">
        <v>63</v>
      </c>
      <c r="AK482" s="179">
        <v>26347</v>
      </c>
      <c r="AL482" s="179">
        <v>526</v>
      </c>
      <c r="AM482" s="179">
        <v>575</v>
      </c>
      <c r="AN482" s="179">
        <v>127</v>
      </c>
      <c r="AO482" s="189">
        <v>24</v>
      </c>
      <c r="AP482" s="179">
        <v>81</v>
      </c>
      <c r="AQ482" s="179">
        <v>119</v>
      </c>
      <c r="AR482" s="189">
        <v>10</v>
      </c>
      <c r="AS482" s="179">
        <v>8</v>
      </c>
      <c r="AT482" s="179">
        <v>4</v>
      </c>
      <c r="AU482" s="179">
        <v>16</v>
      </c>
      <c r="AV482" s="190"/>
      <c r="AW482" s="190"/>
      <c r="AX482" s="191">
        <f t="shared" si="732"/>
      </c>
    </row>
    <row r="483">
      <c r="A483" s="168"/>
      <c r="B483" s="210" t="s">
        <v>187</v>
      </c>
      <c r="C483" s="192" t="s">
        <v>179</v>
      </c>
      <c r="D483" s="171" t="s">
        <v>193</v>
      </c>
      <c r="E483" s="212" t="s">
        <v>197</v>
      </c>
      <c r="F483" s="178">
        <f t="shared" si="232"/>
      </c>
      <c r="G483" s="213">
        <v>2234.29</v>
      </c>
      <c r="H483" s="197">
        <v>1336.03</v>
      </c>
      <c r="I483" s="219">
        <v>0</v>
      </c>
      <c r="J483" s="180">
        <v>1</v>
      </c>
      <c r="K483" s="178">
        <v>3108.110000000015</v>
      </c>
      <c r="L483" s="179">
        <v>0</v>
      </c>
      <c r="M483" s="178">
        <v>0</v>
      </c>
      <c r="N483" s="180">
        <v>0</v>
      </c>
      <c r="O483" s="181">
        <f t="shared" si="60"/>
      </c>
      <c r="P483" s="196"/>
      <c r="Q483" s="182">
        <f t="shared" si="1223"/>
      </c>
      <c r="R483" s="177">
        <f t="shared" si="882"/>
      </c>
      <c r="S483" s="178">
        <f t="shared" si="1032"/>
      </c>
      <c r="T483" s="183">
        <f t="shared" si="608"/>
      </c>
      <c r="U483" s="183">
        <f t="shared" si="530"/>
      </c>
      <c r="V483" s="183">
        <f t="shared" si="460"/>
      </c>
      <c r="W483" s="184">
        <v>1</v>
      </c>
      <c r="X483" s="183">
        <f t="shared" si="389"/>
      </c>
      <c r="Y483" s="183">
        <f t="shared" si="341"/>
      </c>
      <c r="Z483" s="183">
        <f t="shared" si="108"/>
      </c>
      <c r="AA483" s="183">
        <f t="shared" si="1279"/>
      </c>
      <c r="AB483" s="183">
        <f t="shared" si="1128"/>
      </c>
      <c r="AC483" s="181">
        <f t="shared" si="643"/>
      </c>
      <c r="AD483" s="181">
        <f t="shared" si="565"/>
      </c>
      <c r="AE483" s="181">
        <f t="shared" si="498"/>
      </c>
      <c r="AF483" s="181">
        <f t="shared" si="427"/>
      </c>
      <c r="AG483" s="181">
        <f t="shared" si="143"/>
      </c>
      <c r="AH483" s="181">
        <f t="shared" si="18"/>
      </c>
      <c r="AI483" s="181">
        <f t="shared" si="1163"/>
      </c>
      <c r="AJ483" s="189">
        <v>62</v>
      </c>
      <c r="AK483" s="179">
        <v>23917</v>
      </c>
      <c r="AL483" s="179">
        <v>494</v>
      </c>
      <c r="AM483" s="179">
        <v>537</v>
      </c>
      <c r="AN483" s="179">
        <v>101</v>
      </c>
      <c r="AO483" s="189">
        <v>19</v>
      </c>
      <c r="AP483" s="179">
        <v>57</v>
      </c>
      <c r="AQ483" s="179">
        <v>88</v>
      </c>
      <c r="AR483" s="189">
        <v>1</v>
      </c>
      <c r="AS483" s="189">
        <v>4</v>
      </c>
      <c r="AT483" s="179">
        <v>1</v>
      </c>
      <c r="AU483" s="179">
        <v>22</v>
      </c>
      <c r="AV483" s="190"/>
      <c r="AW483" s="190"/>
      <c r="AX483" s="191">
        <f t="shared" si="732"/>
      </c>
    </row>
    <row r="484">
      <c r="A484" s="168"/>
      <c r="B484" s="210" t="s">
        <v>187</v>
      </c>
      <c r="C484" s="192" t="s">
        <v>179</v>
      </c>
      <c r="D484" s="171" t="s">
        <v>193</v>
      </c>
      <c r="E484" s="212" t="s">
        <v>199</v>
      </c>
      <c r="F484" s="178">
        <f t="shared" si="232"/>
      </c>
      <c r="G484" s="213">
        <v>2230.81</v>
      </c>
      <c r="H484" s="197">
        <v>1421.98</v>
      </c>
      <c r="I484" s="219">
        <v>0</v>
      </c>
      <c r="J484" s="177">
        <v>5</v>
      </c>
      <c r="K484" s="178">
        <v>12187.89</v>
      </c>
      <c r="L484" s="179">
        <v>0</v>
      </c>
      <c r="M484" s="178">
        <v>0</v>
      </c>
      <c r="N484" s="180">
        <v>0</v>
      </c>
      <c r="O484" s="181">
        <f t="shared" si="60"/>
      </c>
      <c r="P484" s="196"/>
      <c r="Q484" s="182" t="str">
        <v>#DIV/0!</v>
      </c>
      <c r="R484" s="177">
        <f t="shared" si="882"/>
      </c>
      <c r="S484" s="178">
        <f t="shared" si="1032"/>
      </c>
      <c r="T484" s="183">
        <f t="shared" si="608"/>
      </c>
      <c r="U484" s="183">
        <f t="shared" si="530"/>
      </c>
      <c r="V484" s="183">
        <f t="shared" si="460"/>
      </c>
      <c r="W484" s="184">
        <v>4</v>
      </c>
      <c r="X484" s="183">
        <f t="shared" si="389"/>
      </c>
      <c r="Y484" s="183">
        <f t="shared" si="341"/>
      </c>
      <c r="Z484" s="183">
        <f t="shared" si="108"/>
      </c>
      <c r="AA484" s="183">
        <f t="shared" si="1279"/>
      </c>
      <c r="AB484" s="183">
        <f t="shared" si="1128"/>
      </c>
      <c r="AC484" s="181">
        <f t="shared" si="643"/>
      </c>
      <c r="AD484" s="181">
        <f t="shared" si="565"/>
      </c>
      <c r="AE484" s="181">
        <f t="shared" si="498"/>
      </c>
      <c r="AF484" s="181">
        <f t="shared" si="427"/>
      </c>
      <c r="AG484" s="181">
        <f t="shared" si="143"/>
      </c>
      <c r="AH484" s="181">
        <f t="shared" si="18"/>
      </c>
      <c r="AI484" s="181">
        <f t="shared" si="1163"/>
      </c>
      <c r="AJ484" s="189">
        <v>62</v>
      </c>
      <c r="AK484" s="179">
        <v>26539</v>
      </c>
      <c r="AL484" s="179">
        <v>430</v>
      </c>
      <c r="AM484" s="179">
        <v>484</v>
      </c>
      <c r="AN484" s="179">
        <v>95</v>
      </c>
      <c r="AO484" s="189">
        <v>22</v>
      </c>
      <c r="AP484" s="179">
        <v>58</v>
      </c>
      <c r="AQ484" s="179">
        <v>78</v>
      </c>
      <c r="AR484" s="189">
        <v>6</v>
      </c>
      <c r="AS484" s="189">
        <v>4</v>
      </c>
      <c r="AT484" s="179">
        <v>1</v>
      </c>
      <c r="AU484" s="179">
        <v>18</v>
      </c>
      <c r="AV484" s="190"/>
      <c r="AW484" s="190"/>
      <c r="AX484" s="191">
        <f t="shared" si="732"/>
      </c>
    </row>
    <row r="485">
      <c r="A485" s="168"/>
      <c r="B485" s="210" t="s">
        <v>187</v>
      </c>
      <c r="C485" s="192" t="s">
        <v>179</v>
      </c>
      <c r="D485" s="171" t="s">
        <v>193</v>
      </c>
      <c r="E485" s="212" t="s">
        <v>200</v>
      </c>
      <c r="F485" s="178">
        <f t="shared" si="232"/>
      </c>
      <c r="G485" s="216">
        <v>1539.44</v>
      </c>
      <c r="H485" s="178">
        <v>1456.79</v>
      </c>
      <c r="I485" s="219">
        <v>0</v>
      </c>
      <c r="J485" s="180">
        <v>6</v>
      </c>
      <c r="K485" s="178">
        <v>14189.179999999993</v>
      </c>
      <c r="L485" s="179">
        <v>0</v>
      </c>
      <c r="M485" s="178">
        <v>0</v>
      </c>
      <c r="N485" s="180">
        <v>0</v>
      </c>
      <c r="O485" s="181">
        <f t="shared" si="60"/>
      </c>
      <c r="P485" s="196"/>
      <c r="Q485" s="182">
        <f t="shared" ref="Q485:Q497" si="1224">P485/R485</f>
      </c>
      <c r="R485" s="177">
        <f t="shared" si="882"/>
      </c>
      <c r="S485" s="178">
        <f t="shared" si="1032"/>
      </c>
      <c r="T485" s="183">
        <f t="shared" si="608"/>
      </c>
      <c r="U485" s="183">
        <f t="shared" si="530"/>
      </c>
      <c r="V485" s="183">
        <f t="shared" si="460"/>
      </c>
      <c r="W485" s="184">
        <v>5</v>
      </c>
      <c r="X485" s="183">
        <f t="shared" si="389"/>
      </c>
      <c r="Y485" s="183">
        <f t="shared" si="341"/>
      </c>
      <c r="Z485" s="183">
        <f t="shared" si="108"/>
      </c>
      <c r="AA485" s="183">
        <f t="shared" si="1279"/>
      </c>
      <c r="AB485" s="183">
        <f t="shared" si="1128"/>
      </c>
      <c r="AC485" s="181">
        <f t="shared" si="643"/>
      </c>
      <c r="AD485" s="181">
        <f t="shared" si="565"/>
      </c>
      <c r="AE485" s="181">
        <f t="shared" si="498"/>
      </c>
      <c r="AF485" s="181">
        <f t="shared" si="427"/>
      </c>
      <c r="AG485" s="181">
        <f t="shared" si="143"/>
      </c>
      <c r="AH485" s="181">
        <f t="shared" si="18"/>
      </c>
      <c r="AI485" s="181">
        <f t="shared" si="1163"/>
      </c>
      <c r="AJ485" s="189">
        <v>62</v>
      </c>
      <c r="AK485" s="179">
        <v>25423</v>
      </c>
      <c r="AL485" s="179">
        <v>353</v>
      </c>
      <c r="AM485" s="179">
        <v>383</v>
      </c>
      <c r="AN485" s="179">
        <v>84</v>
      </c>
      <c r="AO485" s="189">
        <v>15</v>
      </c>
      <c r="AP485" s="179">
        <v>39</v>
      </c>
      <c r="AQ485" s="179">
        <v>67</v>
      </c>
      <c r="AR485" s="189">
        <v>7</v>
      </c>
      <c r="AS485" s="179">
        <v>3</v>
      </c>
      <c r="AT485" s="179">
        <v>0</v>
      </c>
      <c r="AU485" s="179">
        <v>21</v>
      </c>
      <c r="AV485" s="190"/>
      <c r="AW485" s="190"/>
      <c r="AX485" s="191">
        <f t="shared" si="732"/>
      </c>
    </row>
    <row r="486">
      <c r="A486" s="168"/>
      <c r="B486" s="202" t="s">
        <v>186</v>
      </c>
      <c r="C486" s="202"/>
      <c r="D486" s="202"/>
      <c r="E486" s="202"/>
      <c r="F486" s="203">
        <f>SUM(F481:F485)</f>
      </c>
      <c r="G486" s="217">
        <f>SUM(G481:G485)</f>
      </c>
      <c r="H486" s="203">
        <f>SUM(H481:H485)</f>
      </c>
      <c r="I486" s="196">
        <f>SUM(I481:I485)</f>
      </c>
      <c r="J486" s="204">
        <f>SUM(J481:J485)</f>
      </c>
      <c r="K486" s="203">
        <f>SUM(K481:K485)</f>
      </c>
      <c r="L486" s="215">
        <f>SUM(L481:L485)</f>
      </c>
      <c r="M486" s="203">
        <f>SUM(M481:M485)</f>
      </c>
      <c r="N486" s="204">
        <f>SUM(N481:N485)</f>
      </c>
      <c r="O486" s="205">
        <f t="shared" si="60"/>
      </c>
      <c r="P486" s="206">
        <f>SUM(P481:P485)</f>
      </c>
      <c r="Q486" s="182">
        <f t="shared" si="1224"/>
      </c>
      <c r="R486" s="204">
        <f>SUM(R481:R485)</f>
      </c>
      <c r="S486" s="203">
        <f>SUM(S481:S485)</f>
      </c>
      <c r="T486" s="207">
        <f t="shared" si="608"/>
      </c>
      <c r="U486" s="207">
        <f t="shared" si="530"/>
      </c>
      <c r="V486" s="207">
        <f t="shared" si="460"/>
      </c>
      <c r="W486" s="208">
        <f>SUM(W481:W485)</f>
      </c>
      <c r="X486" s="207">
        <f t="shared" si="389"/>
      </c>
      <c r="Y486" s="207">
        <f t="shared" si="341"/>
      </c>
      <c r="Z486" s="207">
        <f t="shared" si="108"/>
      </c>
      <c r="AA486" s="207">
        <f t="shared" si="1279"/>
      </c>
      <c r="AB486" s="207">
        <f t="shared" si="1128"/>
      </c>
      <c r="AC486" s="205">
        <f t="shared" si="643"/>
      </c>
      <c r="AD486" s="205">
        <f t="shared" si="565"/>
      </c>
      <c r="AE486" s="205">
        <f t="shared" si="498"/>
      </c>
      <c r="AF486" s="205">
        <f t="shared" si="427"/>
      </c>
      <c r="AG486" s="205">
        <f t="shared" si="143"/>
      </c>
      <c r="AH486" s="205">
        <f t="shared" si="18"/>
      </c>
      <c r="AI486" s="205">
        <f t="shared" si="1163"/>
      </c>
      <c r="AJ486" s="218">
        <f>AVERAGE(AJ481:AJ485)</f>
      </c>
      <c r="AK486" s="218">
        <f>SUM(AK481:AK485)</f>
      </c>
      <c r="AL486" s="218">
        <f>SUM(AL481:AL485)</f>
      </c>
      <c r="AM486" s="218">
        <f>SUM(AM481:AM485)</f>
      </c>
      <c r="AN486" s="218">
        <f>SUM(AN481:AN485)</f>
      </c>
      <c r="AO486" s="218">
        <f>SUM(AO481:AO485)</f>
      </c>
      <c r="AP486" s="218">
        <f>SUM(AP481:AP485)</f>
      </c>
      <c r="AQ486" s="218">
        <f>SUM(AQ481:AQ485)</f>
      </c>
      <c r="AR486" s="218">
        <f>SUM(AR481:AR485)</f>
      </c>
      <c r="AS486" s="218">
        <f>SUM(AS481:AS485)</f>
      </c>
      <c r="AT486" s="218">
        <f>SUM(AT481:AT485)</f>
      </c>
      <c r="AU486" s="218">
        <f>SUM(AU481:AU485)</f>
      </c>
      <c r="AV486" s="209"/>
      <c r="AW486" s="209"/>
      <c r="AX486" s="204">
        <f>SUM(AX481:AX485)</f>
      </c>
    </row>
    <row r="487">
      <c r="A487" s="168"/>
      <c r="B487" s="210" t="s">
        <v>218</v>
      </c>
      <c r="C487" s="170" t="s">
        <v>201</v>
      </c>
      <c r="D487" s="171" t="s">
        <v>220</v>
      </c>
      <c r="E487" s="211" t="s">
        <v>202</v>
      </c>
      <c r="F487" s="178">
        <f t="shared" ref="F487:F490" si="233">G487+H487+I487</f>
      </c>
      <c r="G487" s="213">
        <v>2176.14</v>
      </c>
      <c r="H487" s="178">
        <v>1481.7</v>
      </c>
      <c r="I487" s="219">
        <v>0</v>
      </c>
      <c r="J487" s="180">
        <v>4</v>
      </c>
      <c r="K487" s="197">
        <v>8904.700000000012</v>
      </c>
      <c r="L487" s="189">
        <v>0</v>
      </c>
      <c r="M487" s="197">
        <v>0</v>
      </c>
      <c r="N487" s="180">
        <v>0</v>
      </c>
      <c r="O487" s="181">
        <f t="shared" si="60"/>
      </c>
      <c r="P487" s="196"/>
      <c r="Q487" s="182">
        <f t="shared" si="1224"/>
      </c>
      <c r="R487" s="177">
        <f t="shared" ref="R487:R490" si="883">J487+L487</f>
      </c>
      <c r="S487" s="178">
        <f t="shared" ref="S487:S490" si="1033">K487+M487</f>
      </c>
      <c r="T487" s="183">
        <f t="shared" si="608"/>
      </c>
      <c r="U487" s="183">
        <f t="shared" si="530"/>
      </c>
      <c r="V487" s="183">
        <f t="shared" si="460"/>
      </c>
      <c r="W487" s="184">
        <v>4</v>
      </c>
      <c r="X487" s="183">
        <f t="shared" si="389"/>
      </c>
      <c r="Y487" s="183">
        <f t="shared" si="341"/>
      </c>
      <c r="Z487" s="183">
        <f t="shared" si="108"/>
      </c>
      <c r="AA487" s="183">
        <f t="shared" si="1279"/>
      </c>
      <c r="AB487" s="183">
        <f t="shared" si="1128"/>
      </c>
      <c r="AC487" s="181">
        <f t="shared" si="643"/>
      </c>
      <c r="AD487" s="181">
        <f t="shared" si="565"/>
      </c>
      <c r="AE487" s="181">
        <f t="shared" si="498"/>
      </c>
      <c r="AF487" s="181">
        <f t="shared" si="427"/>
      </c>
      <c r="AG487" s="181">
        <f t="shared" si="143"/>
      </c>
      <c r="AH487" s="181">
        <f t="shared" si="18"/>
      </c>
      <c r="AI487" s="181">
        <f t="shared" si="1163"/>
      </c>
      <c r="AJ487" s="189">
        <v>63</v>
      </c>
      <c r="AK487" s="179">
        <v>24420</v>
      </c>
      <c r="AL487" s="179">
        <v>323</v>
      </c>
      <c r="AM487" s="179">
        <v>353</v>
      </c>
      <c r="AN487" s="189">
        <v>82</v>
      </c>
      <c r="AO487" s="189">
        <v>29</v>
      </c>
      <c r="AP487" s="189">
        <v>96</v>
      </c>
      <c r="AQ487" s="179">
        <v>86</v>
      </c>
      <c r="AR487" s="189">
        <v>4</v>
      </c>
      <c r="AS487" s="179">
        <v>7</v>
      </c>
      <c r="AT487" s="179">
        <v>0</v>
      </c>
      <c r="AU487" s="179">
        <v>21</v>
      </c>
      <c r="AV487" s="190"/>
      <c r="AW487" s="190"/>
      <c r="AX487" s="191">
        <f t="shared" ref="AX487:AX490" si="733">COUNT(AU487)</f>
      </c>
    </row>
    <row r="488">
      <c r="A488" s="168"/>
      <c r="B488" s="210" t="s">
        <v>218</v>
      </c>
      <c r="C488" s="170" t="s">
        <v>201</v>
      </c>
      <c r="D488" s="171" t="s">
        <v>220</v>
      </c>
      <c r="E488" s="211" t="s">
        <v>203</v>
      </c>
      <c r="F488" s="178">
        <f t="shared" si="233"/>
      </c>
      <c r="G488" s="178">
        <v>2206.4</v>
      </c>
      <c r="H488" s="178">
        <v>1559.23</v>
      </c>
      <c r="I488" s="219">
        <v>0</v>
      </c>
      <c r="J488" s="177">
        <v>3</v>
      </c>
      <c r="K488" s="178">
        <v>6537.959999999992</v>
      </c>
      <c r="L488" s="179">
        <v>0</v>
      </c>
      <c r="M488" s="178">
        <v>0</v>
      </c>
      <c r="N488" s="180">
        <v>0</v>
      </c>
      <c r="O488" s="181">
        <f t="shared" si="60"/>
      </c>
      <c r="P488" s="196"/>
      <c r="Q488" s="182">
        <f t="shared" si="1224"/>
      </c>
      <c r="R488" s="177">
        <f t="shared" si="883"/>
      </c>
      <c r="S488" s="178">
        <f t="shared" si="1033"/>
      </c>
      <c r="T488" s="183">
        <f t="shared" si="608"/>
      </c>
      <c r="U488" s="183">
        <f t="shared" si="530"/>
      </c>
      <c r="V488" s="183">
        <f t="shared" si="460"/>
      </c>
      <c r="W488" s="184">
        <v>3</v>
      </c>
      <c r="X488" s="183">
        <f t="shared" si="389"/>
      </c>
      <c r="Y488" s="183">
        <f t="shared" si="341"/>
      </c>
      <c r="Z488" s="183">
        <f t="shared" si="108"/>
      </c>
      <c r="AA488" s="183">
        <f t="shared" si="1279"/>
      </c>
      <c r="AB488" s="183">
        <f t="shared" si="1128"/>
      </c>
      <c r="AC488" s="181">
        <f t="shared" si="643"/>
      </c>
      <c r="AD488" s="181">
        <f t="shared" si="565"/>
      </c>
      <c r="AE488" s="181">
        <f t="shared" si="498"/>
      </c>
      <c r="AF488" s="181">
        <f t="shared" si="427"/>
      </c>
      <c r="AG488" s="181">
        <f t="shared" si="143"/>
      </c>
      <c r="AH488" s="181">
        <f t="shared" si="18"/>
      </c>
      <c r="AI488" s="181">
        <f t="shared" si="1163"/>
      </c>
      <c r="AJ488" s="189">
        <v>62</v>
      </c>
      <c r="AK488" s="179">
        <v>26693</v>
      </c>
      <c r="AL488" s="179">
        <v>398</v>
      </c>
      <c r="AM488" s="179">
        <v>440</v>
      </c>
      <c r="AN488" s="179">
        <v>71</v>
      </c>
      <c r="AO488" s="189">
        <v>14</v>
      </c>
      <c r="AP488" s="179">
        <v>38</v>
      </c>
      <c r="AQ488" s="179">
        <v>48</v>
      </c>
      <c r="AR488" s="189">
        <v>3</v>
      </c>
      <c r="AS488" s="189">
        <v>0</v>
      </c>
      <c r="AT488" s="189">
        <v>1</v>
      </c>
      <c r="AU488" s="189">
        <v>20</v>
      </c>
      <c r="AV488" s="190"/>
      <c r="AW488" s="190"/>
      <c r="AX488" s="191">
        <f t="shared" si="733"/>
      </c>
    </row>
    <row r="489">
      <c r="A489" s="168"/>
      <c r="B489" s="210" t="s">
        <v>218</v>
      </c>
      <c r="C489" s="170" t="s">
        <v>201</v>
      </c>
      <c r="D489" s="171" t="s">
        <v>220</v>
      </c>
      <c r="E489" s="220" t="s">
        <v>205</v>
      </c>
      <c r="F489" s="178">
        <f t="shared" si="233"/>
      </c>
      <c r="G489" s="178">
        <v>1814.4</v>
      </c>
      <c r="H489" s="178">
        <v>1263.42</v>
      </c>
      <c r="I489" s="219">
        <v>0</v>
      </c>
      <c r="J489" s="177">
        <v>5</v>
      </c>
      <c r="K489" s="178">
        <v>12754.190000000017</v>
      </c>
      <c r="L489" s="179">
        <v>0</v>
      </c>
      <c r="M489" s="178">
        <v>0</v>
      </c>
      <c r="N489" s="180">
        <v>0</v>
      </c>
      <c r="O489" s="181">
        <f t="shared" si="60"/>
      </c>
      <c r="P489" s="196"/>
      <c r="Q489" s="182">
        <f t="shared" si="1224"/>
      </c>
      <c r="R489" s="177">
        <f t="shared" si="883"/>
      </c>
      <c r="S489" s="178">
        <f t="shared" si="1033"/>
      </c>
      <c r="T489" s="183">
        <f t="shared" si="608"/>
      </c>
      <c r="U489" s="183">
        <f t="shared" si="530"/>
      </c>
      <c r="V489" s="183">
        <f t="shared" si="460"/>
      </c>
      <c r="W489" s="184">
        <v>3</v>
      </c>
      <c r="X489" s="183">
        <f t="shared" si="389"/>
      </c>
      <c r="Y489" s="183">
        <f t="shared" si="341"/>
      </c>
      <c r="Z489" s="183">
        <f t="shared" si="108"/>
      </c>
      <c r="AA489" s="183">
        <f t="shared" si="1279"/>
      </c>
      <c r="AB489" s="183">
        <f t="shared" si="1128"/>
      </c>
      <c r="AC489" s="181">
        <f t="shared" si="643"/>
      </c>
      <c r="AD489" s="181">
        <f t="shared" si="565"/>
      </c>
      <c r="AE489" s="181">
        <f t="shared" si="498"/>
      </c>
      <c r="AF489" s="181">
        <f t="shared" si="427"/>
      </c>
      <c r="AG489" s="181">
        <f t="shared" si="143"/>
      </c>
      <c r="AH489" s="181">
        <f t="shared" si="18"/>
      </c>
      <c r="AI489" s="181">
        <f t="shared" si="1163"/>
      </c>
      <c r="AJ489" s="189">
        <v>62</v>
      </c>
      <c r="AK489" s="179">
        <v>22526</v>
      </c>
      <c r="AL489" s="179">
        <v>404</v>
      </c>
      <c r="AM489" s="179">
        <v>429</v>
      </c>
      <c r="AN489" s="179">
        <v>76</v>
      </c>
      <c r="AO489" s="189">
        <v>17</v>
      </c>
      <c r="AP489" s="179">
        <v>49</v>
      </c>
      <c r="AQ489" s="179">
        <v>78</v>
      </c>
      <c r="AR489" s="189">
        <v>8</v>
      </c>
      <c r="AS489" s="179">
        <v>1</v>
      </c>
      <c r="AT489" s="179">
        <v>2</v>
      </c>
      <c r="AU489" s="179">
        <v>17</v>
      </c>
      <c r="AV489" s="190"/>
      <c r="AW489" s="190"/>
      <c r="AX489" s="191">
        <f t="shared" si="733"/>
      </c>
    </row>
    <row r="490">
      <c r="A490" s="168"/>
      <c r="B490" s="210" t="s">
        <v>218</v>
      </c>
      <c r="C490" s="170" t="s">
        <v>201</v>
      </c>
      <c r="D490" s="171" t="s">
        <v>220</v>
      </c>
      <c r="E490" s="220" t="s">
        <v>206</v>
      </c>
      <c r="F490" s="178">
        <f t="shared" si="233"/>
      </c>
      <c r="G490" s="178">
        <v>2229.34</v>
      </c>
      <c r="H490" s="178">
        <v>1414.3300000000002</v>
      </c>
      <c r="I490" s="219">
        <v>0</v>
      </c>
      <c r="J490" s="180">
        <v>5</v>
      </c>
      <c r="K490" s="197">
        <v>11073.21</v>
      </c>
      <c r="L490" s="179">
        <v>0</v>
      </c>
      <c r="M490" s="178">
        <v>0</v>
      </c>
      <c r="N490" s="180">
        <v>0</v>
      </c>
      <c r="O490" s="181">
        <f t="shared" si="60"/>
      </c>
      <c r="P490" s="196"/>
      <c r="Q490" s="182">
        <f t="shared" si="1224"/>
      </c>
      <c r="R490" s="177">
        <f t="shared" si="883"/>
      </c>
      <c r="S490" s="178">
        <f t="shared" si="1033"/>
      </c>
      <c r="T490" s="183">
        <f t="shared" si="608"/>
      </c>
      <c r="U490" s="183">
        <f t="shared" si="530"/>
      </c>
      <c r="V490" s="183">
        <f t="shared" si="460"/>
      </c>
      <c r="W490" s="184">
        <v>2</v>
      </c>
      <c r="X490" s="183">
        <f t="shared" si="389"/>
      </c>
      <c r="Y490" s="183">
        <f t="shared" si="341"/>
      </c>
      <c r="Z490" s="183">
        <f t="shared" si="108"/>
      </c>
      <c r="AA490" s="183">
        <f t="shared" si="1279"/>
      </c>
      <c r="AB490" s="183">
        <f t="shared" si="1128"/>
      </c>
      <c r="AC490" s="181">
        <f t="shared" si="643"/>
      </c>
      <c r="AD490" s="181">
        <f t="shared" si="565"/>
      </c>
      <c r="AE490" s="181">
        <f t="shared" si="498"/>
      </c>
      <c r="AF490" s="181">
        <f t="shared" si="427"/>
      </c>
      <c r="AG490" s="181">
        <f t="shared" si="143"/>
      </c>
      <c r="AH490" s="181">
        <f t="shared" si="18"/>
      </c>
      <c r="AI490" s="181">
        <f t="shared" si="1163"/>
      </c>
      <c r="AJ490" s="189">
        <v>61</v>
      </c>
      <c r="AK490" s="189">
        <v>23133</v>
      </c>
      <c r="AL490" s="247">
        <v>564</v>
      </c>
      <c r="AM490" s="247">
        <v>607</v>
      </c>
      <c r="AN490" s="247">
        <v>86</v>
      </c>
      <c r="AO490" s="189">
        <v>26</v>
      </c>
      <c r="AP490" s="179">
        <v>67</v>
      </c>
      <c r="AQ490" s="189">
        <v>76</v>
      </c>
      <c r="AR490" s="189">
        <v>3</v>
      </c>
      <c r="AS490" s="179">
        <v>3</v>
      </c>
      <c r="AT490" s="179">
        <v>1</v>
      </c>
      <c r="AU490" s="179">
        <v>10</v>
      </c>
      <c r="AV490" s="190"/>
      <c r="AW490" s="190"/>
      <c r="AX490" s="191">
        <f t="shared" si="733"/>
      </c>
    </row>
    <row r="491">
      <c r="A491" s="168"/>
      <c r="B491" s="202" t="s">
        <v>186</v>
      </c>
      <c r="C491" s="202"/>
      <c r="D491" s="202"/>
      <c r="E491" s="202"/>
      <c r="F491" s="203">
        <f>SUM(F487:F490)</f>
      </c>
      <c r="G491" s="203">
        <f>SUM(G487:G490)</f>
      </c>
      <c r="H491" s="203">
        <f>SUM(H487:H490)</f>
      </c>
      <c r="I491" s="196">
        <f>SUM(I487:I490)</f>
      </c>
      <c r="J491" s="204">
        <f>SUM(J487:J490)</f>
      </c>
      <c r="K491" s="203">
        <f>SUM(K487:K490)</f>
      </c>
      <c r="L491" s="215">
        <f>SUM(L487:L490)</f>
      </c>
      <c r="M491" s="203">
        <f>SUM(M487:M490)</f>
      </c>
      <c r="N491" s="204">
        <f>SUM(N487:N490)</f>
      </c>
      <c r="O491" s="205">
        <f t="shared" si="60"/>
      </c>
      <c r="P491" s="206">
        <f>SUM(P487:P490)</f>
      </c>
      <c r="Q491" s="182">
        <f t="shared" si="1224"/>
      </c>
      <c r="R491" s="204">
        <f>SUM(R487:R490)</f>
      </c>
      <c r="S491" s="203">
        <f>SUM(S487:S490)</f>
      </c>
      <c r="T491" s="207">
        <f t="shared" si="608"/>
      </c>
      <c r="U491" s="207">
        <f t="shared" si="530"/>
      </c>
      <c r="V491" s="207">
        <f t="shared" si="460"/>
      </c>
      <c r="W491" s="208">
        <f>SUM(W487:W490)</f>
      </c>
      <c r="X491" s="207">
        <f t="shared" si="389"/>
      </c>
      <c r="Y491" s="207">
        <f t="shared" si="341"/>
      </c>
      <c r="Z491" s="207">
        <f t="shared" si="108"/>
      </c>
      <c r="AA491" s="207">
        <f t="shared" si="1279"/>
      </c>
      <c r="AB491" s="207">
        <f t="shared" si="1128"/>
      </c>
      <c r="AC491" s="205">
        <f t="shared" si="643"/>
      </c>
      <c r="AD491" s="205">
        <f t="shared" si="565"/>
      </c>
      <c r="AE491" s="205">
        <f t="shared" si="498"/>
      </c>
      <c r="AF491" s="205">
        <f t="shared" si="427"/>
      </c>
      <c r="AG491" s="205">
        <f t="shared" si="143"/>
      </c>
      <c r="AH491" s="205">
        <f t="shared" si="18"/>
      </c>
      <c r="AI491" s="205">
        <f t="shared" si="1163"/>
      </c>
      <c r="AJ491" s="204">
        <f>AVERAGE(AJ487:AJ490)</f>
      </c>
      <c r="AK491" s="204">
        <f>SUM(AK487:AK490)</f>
      </c>
      <c r="AL491" s="204">
        <f>SUM(AL487:AL490)</f>
      </c>
      <c r="AM491" s="204">
        <f>SUM(AM487:AM490)</f>
      </c>
      <c r="AN491" s="204">
        <f>SUM(AN487:AN490)</f>
      </c>
      <c r="AO491" s="218">
        <f>SUM(AO487:AO490)</f>
      </c>
      <c r="AP491" s="204">
        <f>SUM(AP487:AP490)</f>
      </c>
      <c r="AQ491" s="218">
        <f>SUM(AQ487:AQ490)</f>
      </c>
      <c r="AR491" s="218">
        <f>SUM(AR487:AR490)</f>
      </c>
      <c r="AS491" s="204">
        <f>SUM(AS487:AS490)</f>
      </c>
      <c r="AT491" s="204">
        <f>SUM(AT487:AT490)</f>
      </c>
      <c r="AU491" s="204">
        <f>SUM(AU487:AU490)</f>
      </c>
      <c r="AV491" s="209"/>
      <c r="AW491" s="209"/>
      <c r="AX491" s="204">
        <f>SUM(AX487:AX490)</f>
      </c>
    </row>
    <row r="492">
      <c r="A492" s="168"/>
      <c r="B492" s="210" t="s">
        <v>218</v>
      </c>
      <c r="C492" s="170" t="s">
        <v>201</v>
      </c>
      <c r="D492" s="171" t="s">
        <v>180</v>
      </c>
      <c r="E492" s="220" t="s">
        <v>207</v>
      </c>
      <c r="F492" s="178">
        <f t="shared" ref="F492:F495" si="234">G492+H492+I492</f>
      </c>
      <c r="G492" s="178">
        <v>2392.8599999999997</v>
      </c>
      <c r="H492" s="178">
        <v>1518.57</v>
      </c>
      <c r="I492" s="219">
        <v>0</v>
      </c>
      <c r="J492" s="177">
        <v>3</v>
      </c>
      <c r="K492" s="178">
        <v>7091.369999999995</v>
      </c>
      <c r="L492" s="179">
        <v>0</v>
      </c>
      <c r="M492" s="178">
        <v>0</v>
      </c>
      <c r="N492" s="180">
        <v>0</v>
      </c>
      <c r="O492" s="181">
        <f t="shared" si="60"/>
      </c>
      <c r="P492" s="196"/>
      <c r="Q492" s="182">
        <f t="shared" si="1224"/>
      </c>
      <c r="R492" s="177">
        <f t="shared" ref="R492:R495" si="884">J492+L492</f>
      </c>
      <c r="S492" s="178">
        <f t="shared" ref="S492:S495" si="1034">K492+M492</f>
      </c>
      <c r="T492" s="183">
        <f t="shared" si="608"/>
      </c>
      <c r="U492" s="183">
        <f t="shared" si="530"/>
      </c>
      <c r="V492" s="183">
        <f t="shared" si="460"/>
      </c>
      <c r="W492" s="184">
        <v>3</v>
      </c>
      <c r="X492" s="183">
        <f t="shared" si="389"/>
      </c>
      <c r="Y492" s="183">
        <f t="shared" si="341"/>
      </c>
      <c r="Z492" s="183">
        <f t="shared" si="108"/>
      </c>
      <c r="AA492" s="183">
        <f t="shared" si="1279"/>
      </c>
      <c r="AB492" s="183">
        <f t="shared" si="1128"/>
      </c>
      <c r="AC492" s="181">
        <f t="shared" si="643"/>
      </c>
      <c r="AD492" s="181">
        <f t="shared" si="565"/>
      </c>
      <c r="AE492" s="181">
        <f t="shared" si="498"/>
      </c>
      <c r="AF492" s="181">
        <f t="shared" si="427"/>
      </c>
      <c r="AG492" s="181">
        <f t="shared" si="143"/>
      </c>
      <c r="AH492" s="181">
        <f t="shared" si="18"/>
      </c>
      <c r="AI492" s="181">
        <f t="shared" si="1163"/>
      </c>
      <c r="AJ492" s="189">
        <v>59</v>
      </c>
      <c r="AK492" s="247">
        <v>27041</v>
      </c>
      <c r="AL492" s="247">
        <v>686</v>
      </c>
      <c r="AM492" s="247">
        <v>718</v>
      </c>
      <c r="AN492" s="248">
        <v>92</v>
      </c>
      <c r="AO492" s="189">
        <v>25</v>
      </c>
      <c r="AP492" s="179">
        <v>79</v>
      </c>
      <c r="AQ492" s="189">
        <v>94</v>
      </c>
      <c r="AR492" s="189">
        <v>4</v>
      </c>
      <c r="AS492" s="179">
        <v>9</v>
      </c>
      <c r="AT492" s="179">
        <v>1</v>
      </c>
      <c r="AU492" s="179">
        <v>14</v>
      </c>
      <c r="AV492" s="190"/>
      <c r="AW492" s="190"/>
      <c r="AX492" s="191">
        <f t="shared" ref="AX492:AX495" si="734">COUNT(AU492)</f>
      </c>
    </row>
    <row customHeight="true" ht="18.452380952380953" r="493">
      <c r="A493" s="168"/>
      <c r="B493" s="210" t="s">
        <v>218</v>
      </c>
      <c r="C493" s="169" t="s">
        <v>201</v>
      </c>
      <c r="D493" s="171" t="s">
        <v>180</v>
      </c>
      <c r="E493" s="220" t="s">
        <v>208</v>
      </c>
      <c r="F493" s="195">
        <f t="shared" si="234"/>
      </c>
      <c r="G493" s="178">
        <v>3138.72</v>
      </c>
      <c r="H493" s="197">
        <v>2347.8</v>
      </c>
      <c r="I493" s="219">
        <v>0</v>
      </c>
      <c r="J493" s="177">
        <v>4</v>
      </c>
      <c r="K493" s="178">
        <v>9086.23000000004</v>
      </c>
      <c r="L493" s="179">
        <v>0</v>
      </c>
      <c r="M493" s="178">
        <v>0</v>
      </c>
      <c r="N493" s="180">
        <v>0</v>
      </c>
      <c r="O493" s="181">
        <f t="shared" si="60"/>
      </c>
      <c r="P493" s="196"/>
      <c r="Q493" s="182">
        <f t="shared" si="1224"/>
      </c>
      <c r="R493" s="177">
        <f t="shared" si="884"/>
      </c>
      <c r="S493" s="178">
        <f t="shared" si="1034"/>
      </c>
      <c r="T493" s="183">
        <f t="shared" si="608"/>
      </c>
      <c r="U493" s="183">
        <f t="shared" si="530"/>
      </c>
      <c r="V493" s="183">
        <f t="shared" si="460"/>
      </c>
      <c r="W493" s="184">
        <v>4</v>
      </c>
      <c r="X493" s="183">
        <f t="shared" si="389"/>
      </c>
      <c r="Y493" s="183">
        <f t="shared" si="341"/>
      </c>
      <c r="Z493" s="183">
        <f t="shared" si="108"/>
      </c>
      <c r="AA493" s="183">
        <f t="shared" si="1279"/>
      </c>
      <c r="AB493" s="183">
        <f t="shared" si="1128"/>
      </c>
      <c r="AC493" s="181">
        <f t="shared" si="643"/>
      </c>
      <c r="AD493" s="181">
        <f t="shared" si="565"/>
      </c>
      <c r="AE493" s="181">
        <f t="shared" si="498"/>
      </c>
      <c r="AF493" s="181">
        <f t="shared" si="427"/>
      </c>
      <c r="AG493" s="181">
        <f t="shared" si="143"/>
      </c>
      <c r="AH493" s="181">
        <f t="shared" si="18"/>
      </c>
      <c r="AI493" s="181">
        <f t="shared" si="1163"/>
      </c>
      <c r="AJ493" s="180">
        <v>57</v>
      </c>
      <c r="AK493" s="177">
        <v>40920</v>
      </c>
      <c r="AL493" s="177">
        <v>881</v>
      </c>
      <c r="AM493" s="177">
        <v>955</v>
      </c>
      <c r="AN493" s="177">
        <v>122</v>
      </c>
      <c r="AO493" s="189">
        <v>34</v>
      </c>
      <c r="AP493" s="177">
        <v>100</v>
      </c>
      <c r="AQ493" s="179">
        <v>118</v>
      </c>
      <c r="AR493" s="189">
        <v>5</v>
      </c>
      <c r="AS493" s="180">
        <v>3</v>
      </c>
      <c r="AT493" s="177">
        <v>0</v>
      </c>
      <c r="AU493" s="177">
        <v>21</v>
      </c>
      <c r="AV493" s="190"/>
      <c r="AW493" s="190"/>
      <c r="AX493" s="191">
        <f t="shared" si="734"/>
      </c>
    </row>
    <row r="494">
      <c r="A494" s="168"/>
      <c r="B494" s="210" t="s">
        <v>218</v>
      </c>
      <c r="C494" s="169" t="s">
        <v>201</v>
      </c>
      <c r="D494" s="171" t="s">
        <v>180</v>
      </c>
      <c r="E494" s="220" t="s">
        <v>209</v>
      </c>
      <c r="F494" s="195">
        <f t="shared" si="234"/>
      </c>
      <c r="G494" s="178">
        <v>3142.41</v>
      </c>
      <c r="H494" s="197">
        <v>2647.04</v>
      </c>
      <c r="I494" s="219">
        <v>0</v>
      </c>
      <c r="J494" s="177">
        <v>7</v>
      </c>
      <c r="K494" s="178">
        <v>18558.559999999998</v>
      </c>
      <c r="L494" s="179">
        <v>0</v>
      </c>
      <c r="M494" s="178">
        <v>0</v>
      </c>
      <c r="N494" s="180">
        <v>0</v>
      </c>
      <c r="O494" s="181">
        <f t="shared" si="60"/>
      </c>
      <c r="P494" s="196"/>
      <c r="Q494" s="182">
        <f t="shared" si="1224"/>
      </c>
      <c r="R494" s="177">
        <f t="shared" si="884"/>
      </c>
      <c r="S494" s="178">
        <f t="shared" si="1034"/>
      </c>
      <c r="T494" s="183">
        <f t="shared" si="608"/>
      </c>
      <c r="U494" s="183">
        <f t="shared" si="530"/>
      </c>
      <c r="V494" s="183">
        <f t="shared" si="460"/>
      </c>
      <c r="W494" s="184">
        <v>6</v>
      </c>
      <c r="X494" s="183">
        <f t="shared" si="389"/>
      </c>
      <c r="Y494" s="183">
        <f t="shared" si="341"/>
      </c>
      <c r="Z494" s="183">
        <f t="shared" si="108"/>
      </c>
      <c r="AA494" s="183">
        <f t="shared" si="1279"/>
      </c>
      <c r="AB494" s="183">
        <f t="shared" si="1128"/>
      </c>
      <c r="AC494" s="181">
        <f t="shared" si="643"/>
      </c>
      <c r="AD494" s="181">
        <f t="shared" si="565"/>
      </c>
      <c r="AE494" s="181">
        <f t="shared" si="498"/>
      </c>
      <c r="AF494" s="181">
        <f t="shared" si="427"/>
      </c>
      <c r="AG494" s="181">
        <f t="shared" si="143"/>
      </c>
      <c r="AH494" s="181">
        <f t="shared" si="18"/>
      </c>
      <c r="AI494" s="181">
        <f t="shared" si="1163"/>
      </c>
      <c r="AJ494" s="180">
        <v>57</v>
      </c>
      <c r="AK494" s="177">
        <v>50468</v>
      </c>
      <c r="AL494" s="177">
        <v>958</v>
      </c>
      <c r="AM494" s="177">
        <v>1046</v>
      </c>
      <c r="AN494" s="177">
        <v>108</v>
      </c>
      <c r="AO494" s="189">
        <v>27</v>
      </c>
      <c r="AP494" s="177">
        <v>68</v>
      </c>
      <c r="AQ494" s="179">
        <v>123</v>
      </c>
      <c r="AR494" s="189">
        <v>7</v>
      </c>
      <c r="AS494" s="180">
        <v>6</v>
      </c>
      <c r="AT494" s="177">
        <v>2</v>
      </c>
      <c r="AU494" s="177">
        <v>22</v>
      </c>
      <c r="AV494" s="190"/>
      <c r="AW494" s="190"/>
      <c r="AX494" s="191">
        <f t="shared" si="734"/>
      </c>
    </row>
    <row r="495">
      <c r="A495" s="168"/>
      <c r="B495" s="210" t="s">
        <v>218</v>
      </c>
      <c r="C495" s="169" t="s">
        <v>201</v>
      </c>
      <c r="D495" s="171" t="s">
        <v>180</v>
      </c>
      <c r="E495" s="221" t="s">
        <v>210</v>
      </c>
      <c r="F495" s="178">
        <f t="shared" si="234"/>
      </c>
      <c r="G495" s="178">
        <v>1706.7</v>
      </c>
      <c r="H495" s="178">
        <v>1570.55</v>
      </c>
      <c r="I495" s="219">
        <v>0</v>
      </c>
      <c r="J495" s="177">
        <v>5</v>
      </c>
      <c r="K495" s="178">
        <v>12194.329999999987</v>
      </c>
      <c r="L495" s="189">
        <v>0</v>
      </c>
      <c r="M495" s="197">
        <v>0</v>
      </c>
      <c r="N495" s="180">
        <v>0</v>
      </c>
      <c r="O495" s="181">
        <f t="shared" si="60"/>
      </c>
      <c r="P495" s="196"/>
      <c r="Q495" s="182">
        <f t="shared" si="1224"/>
      </c>
      <c r="R495" s="177">
        <f t="shared" si="884"/>
      </c>
      <c r="S495" s="178">
        <f t="shared" si="1034"/>
      </c>
      <c r="T495" s="183">
        <f t="shared" si="608"/>
      </c>
      <c r="U495" s="183">
        <f t="shared" si="530"/>
      </c>
      <c r="V495" s="183">
        <f t="shared" si="460"/>
      </c>
      <c r="W495" s="184">
        <v>5</v>
      </c>
      <c r="X495" s="183">
        <f t="shared" si="389"/>
      </c>
      <c r="Y495" s="183">
        <f t="shared" si="341"/>
      </c>
      <c r="Z495" s="183">
        <f t="shared" si="108"/>
      </c>
      <c r="AA495" s="183">
        <f t="shared" si="1279"/>
      </c>
      <c r="AB495" s="183">
        <f t="shared" si="1128"/>
      </c>
      <c r="AC495" s="181">
        <f t="shared" si="643"/>
      </c>
      <c r="AD495" s="181">
        <f t="shared" si="565"/>
      </c>
      <c r="AE495" s="181">
        <f t="shared" si="498"/>
      </c>
      <c r="AF495" s="181">
        <f t="shared" si="427"/>
      </c>
      <c r="AG495" s="181">
        <f t="shared" si="143"/>
      </c>
      <c r="AH495" s="181">
        <f t="shared" si="18"/>
      </c>
      <c r="AI495" s="181">
        <f t="shared" si="1163"/>
      </c>
      <c r="AJ495" s="180">
        <v>58</v>
      </c>
      <c r="AK495" s="177">
        <v>29165</v>
      </c>
      <c r="AL495" s="177">
        <v>549</v>
      </c>
      <c r="AM495" s="177">
        <v>599</v>
      </c>
      <c r="AN495" s="177">
        <v>83</v>
      </c>
      <c r="AO495" s="189">
        <v>21</v>
      </c>
      <c r="AP495" s="177">
        <v>118</v>
      </c>
      <c r="AQ495" s="179">
        <v>86</v>
      </c>
      <c r="AR495" s="189">
        <v>5</v>
      </c>
      <c r="AS495" s="177">
        <v>10</v>
      </c>
      <c r="AT495" s="177">
        <v>2</v>
      </c>
      <c r="AU495" s="177">
        <v>26</v>
      </c>
      <c r="AV495" s="190"/>
      <c r="AW495" s="190"/>
      <c r="AX495" s="191">
        <f t="shared" si="734"/>
      </c>
    </row>
    <row r="496">
      <c r="A496" s="168"/>
      <c r="B496" s="202" t="s">
        <v>186</v>
      </c>
      <c r="C496" s="202"/>
      <c r="D496" s="202"/>
      <c r="E496" s="202"/>
      <c r="F496" s="203">
        <f>SUM(F492:F495)</f>
      </c>
      <c r="G496" s="203">
        <f>SUM(G492:G495)</f>
      </c>
      <c r="H496" s="203">
        <f>SUM(H492:H495)</f>
      </c>
      <c r="I496" s="196">
        <f>SUM(I492:I495)</f>
      </c>
      <c r="J496" s="204">
        <f>SUM(J492:J495)</f>
      </c>
      <c r="K496" s="203">
        <f>SUM(K492:K495)</f>
      </c>
      <c r="L496" s="215">
        <f>SUM(L492:L495)</f>
      </c>
      <c r="M496" s="203">
        <f>SUM(M492:M495)</f>
      </c>
      <c r="N496" s="204">
        <f>SUM(N492:N495)</f>
      </c>
      <c r="O496" s="205">
        <f t="shared" si="60"/>
      </c>
      <c r="P496" s="206">
        <f>SUM(P492:P495)</f>
      </c>
      <c r="Q496" s="182">
        <f t="shared" si="1224"/>
      </c>
      <c r="R496" s="204">
        <f>SUM(R492:R495)</f>
      </c>
      <c r="S496" s="203">
        <f>SUM(S492:S495)</f>
      </c>
      <c r="T496" s="207">
        <f t="shared" si="608"/>
      </c>
      <c r="U496" s="207">
        <f t="shared" si="530"/>
      </c>
      <c r="V496" s="207">
        <f t="shared" si="460"/>
      </c>
      <c r="W496" s="208">
        <f>SUM(W492:W495)</f>
      </c>
      <c r="X496" s="207">
        <f t="shared" si="389"/>
      </c>
      <c r="Y496" s="207">
        <f t="shared" si="341"/>
      </c>
      <c r="Z496" s="207">
        <f t="shared" si="108"/>
      </c>
      <c r="AA496" s="207">
        <f t="shared" si="1279"/>
      </c>
      <c r="AB496" s="207">
        <f t="shared" si="1128"/>
      </c>
      <c r="AC496" s="205">
        <f t="shared" si="643"/>
      </c>
      <c r="AD496" s="205">
        <f t="shared" si="565"/>
      </c>
      <c r="AE496" s="205">
        <f t="shared" si="498"/>
      </c>
      <c r="AF496" s="205">
        <f t="shared" si="427"/>
      </c>
      <c r="AG496" s="205">
        <f t="shared" si="143"/>
      </c>
      <c r="AH496" s="205">
        <f t="shared" si="18"/>
      </c>
      <c r="AI496" s="205">
        <f t="shared" si="1163"/>
      </c>
      <c r="AJ496" s="204">
        <f>AVERAGE(AJ492:AJ495)</f>
      </c>
      <c r="AK496" s="204">
        <f>SUM(AK492:AK495)</f>
      </c>
      <c r="AL496" s="204">
        <f>SUM(AL492:AL495)</f>
      </c>
      <c r="AM496" s="204">
        <f>SUM(AM492:AM495)</f>
      </c>
      <c r="AN496" s="204">
        <f>SUM(AN492:AN495)</f>
      </c>
      <c r="AO496" s="218">
        <f>SUM(AO492:AO495)</f>
      </c>
      <c r="AP496" s="204">
        <f>SUM(AP492:AP495)</f>
      </c>
      <c r="AQ496" s="218">
        <f>SUM(AQ492:AQ495)</f>
      </c>
      <c r="AR496" s="218">
        <f>SUM(AR492:AR495)</f>
      </c>
      <c r="AS496" s="204">
        <f>SUM(AS492:AS495)</f>
      </c>
      <c r="AT496" s="204">
        <f>SUM(AT492:AT495)</f>
      </c>
      <c r="AU496" s="204">
        <f>SUM(AU492:AU495)</f>
      </c>
      <c r="AV496" s="209"/>
      <c r="AW496" s="209"/>
      <c r="AX496" s="204">
        <f>SUM(AX492:AX495)</f>
      </c>
    </row>
    <row r="497">
      <c r="A497" s="168"/>
      <c r="B497" s="222" t="s">
        <v>211</v>
      </c>
      <c r="C497" s="222"/>
      <c r="D497" s="222"/>
      <c r="E497" s="222"/>
      <c r="F497" s="223">
        <f>F480+F486+F491+F474+F496+F468</f>
      </c>
      <c r="G497" s="223">
        <f>G480+G486+G491+G474+G496+G468</f>
      </c>
      <c r="H497" s="223">
        <f>H480+H486+H491+H474+H496+H468</f>
      </c>
      <c r="I497" s="223">
        <f>I480+I486+I491+I474+I496+I468</f>
      </c>
      <c r="J497" s="224">
        <f>J480+J486+J491+J474+J496+J468</f>
      </c>
      <c r="K497" s="223">
        <f>K480+K486+K491+K474+K496+K468</f>
      </c>
      <c r="L497" s="224">
        <f>L480+L486+L491+L474+L496+L468</f>
      </c>
      <c r="M497" s="223">
        <f>M480+M486+M491+M474+M496+M468</f>
      </c>
      <c r="N497" s="224">
        <f>N480+N486+N491+N474+N496+N468</f>
      </c>
      <c r="O497" s="225">
        <f t="shared" si="60"/>
      </c>
      <c r="P497" s="226">
        <f>P480+P486+P491+P474+P496+P468</f>
      </c>
      <c r="Q497" s="227">
        <f t="shared" si="1224"/>
      </c>
      <c r="R497" s="224">
        <f>R480+R486+R491+R474+R496+R468</f>
      </c>
      <c r="S497" s="223">
        <f>S480+S486+S491+S474+S496+S468</f>
      </c>
      <c r="T497" s="223">
        <f t="shared" si="608"/>
      </c>
      <c r="U497" s="223">
        <f t="shared" si="530"/>
      </c>
      <c r="V497" s="223">
        <f t="shared" si="460"/>
      </c>
      <c r="W497" s="228">
        <f>W480+W486+W491+W474+W496+W468</f>
      </c>
      <c r="X497" s="223">
        <f t="shared" si="389"/>
      </c>
      <c r="Y497" s="223">
        <f t="shared" si="341"/>
      </c>
      <c r="Z497" s="223">
        <f t="shared" si="108"/>
      </c>
      <c r="AA497" s="223">
        <f t="shared" si="1279"/>
      </c>
      <c r="AB497" s="223">
        <f t="shared" si="1128"/>
      </c>
      <c r="AC497" s="225">
        <f t="shared" si="643"/>
      </c>
      <c r="AD497" s="225">
        <f t="shared" si="565"/>
      </c>
      <c r="AE497" s="225">
        <f t="shared" si="498"/>
      </c>
      <c r="AF497" s="225">
        <f t="shared" si="427"/>
      </c>
      <c r="AG497" s="225">
        <f t="shared" si="143"/>
      </c>
      <c r="AH497" s="225">
        <f t="shared" si="18"/>
      </c>
      <c r="AI497" s="225">
        <f t="shared" si="1163"/>
      </c>
      <c r="AJ497" s="224"/>
      <c r="AK497" s="224">
        <f>AK480+AK486+AK491+AK474+AK496+AK468</f>
      </c>
      <c r="AL497" s="224">
        <f>AL480+AL486+AL491+AL474+AL496+AL468</f>
      </c>
      <c r="AM497" s="224">
        <f>AM480+AM486+AM491+AM474+AM496+AM468</f>
      </c>
      <c r="AN497" s="224">
        <f>AN480+AN486+AN491+AN474+AN496+AN468</f>
      </c>
      <c r="AO497" s="224">
        <f>AO480+AO486+AO491+AO474+AO496+AO468</f>
      </c>
      <c r="AP497" s="224">
        <f>AP480+AP486+AP491+AP474+AP496+AP468</f>
      </c>
      <c r="AQ497" s="224">
        <f>AQ480+AQ486+AQ491+AQ474+AQ496+AQ468</f>
      </c>
      <c r="AR497" s="224">
        <f>AR480+AR486+AR491+AR474+AR496+AR468</f>
      </c>
      <c r="AS497" s="224">
        <f>AS480+AS486+AS491+AS474+AS496+AS468</f>
      </c>
      <c r="AT497" s="224">
        <f>AT480+AT486+AT491+AT474+AT496+AT468</f>
      </c>
      <c r="AU497" s="224">
        <f>AU480+AU486+AU491+AU474+AU496+AU468</f>
      </c>
      <c r="AV497" s="229"/>
      <c r="AW497" s="229"/>
      <c r="AX497" s="224">
        <f>AX480+AX486+AX491+AX474+AX496+AX468</f>
      </c>
    </row>
    <row r="498">
      <c r="A498" s="136"/>
      <c r="B498" s="137" t="s">
        <v>120</v>
      </c>
      <c r="C498" s="137"/>
      <c r="D498" s="137"/>
      <c r="E498" s="137"/>
      <c r="F498" s="138" t="s">
        <v>121</v>
      </c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9" t="s">
        <v>122</v>
      </c>
      <c r="AA498" s="139"/>
      <c r="AB498" s="139"/>
      <c r="AC498" s="139"/>
      <c r="AD498" s="139"/>
      <c r="AE498" s="139"/>
      <c r="AF498" s="139"/>
      <c r="AG498" s="139"/>
      <c r="AH498" s="139"/>
      <c r="AI498" s="139"/>
      <c r="AJ498" s="139"/>
      <c r="AK498" s="139"/>
      <c r="AL498" s="139"/>
      <c r="AM498" s="139"/>
      <c r="AN498" s="139"/>
      <c r="AO498" s="139"/>
      <c r="AP498" s="139"/>
      <c r="AQ498" s="139"/>
      <c r="AR498" s="139"/>
      <c r="AS498" s="139"/>
      <c r="AT498" s="139"/>
      <c r="AU498" s="139"/>
      <c r="AV498" s="140" t="s">
        <v>123</v>
      </c>
      <c r="AW498" s="140"/>
      <c r="AX498" s="141" t="s">
        <v>124</v>
      </c>
    </row>
    <row r="499">
      <c r="A499" s="136"/>
      <c r="B499" s="137"/>
      <c r="C499" s="137"/>
      <c r="D499" s="137"/>
      <c r="E499" s="137"/>
      <c r="F499" s="142" t="s">
        <v>125</v>
      </c>
      <c r="G499" s="142"/>
      <c r="H499" s="142"/>
      <c r="I499" s="142"/>
      <c r="J499" s="143" t="s">
        <v>126</v>
      </c>
      <c r="K499" s="143"/>
      <c r="L499" s="143"/>
      <c r="M499" s="143"/>
      <c r="N499" s="143"/>
      <c r="O499" s="143"/>
      <c r="P499" s="143"/>
      <c r="Q499" s="143"/>
      <c r="R499" s="143"/>
      <c r="S499" s="143"/>
      <c r="T499" s="144" t="s">
        <v>127</v>
      </c>
      <c r="U499" s="144"/>
      <c r="V499" s="144"/>
      <c r="W499" s="144"/>
      <c r="X499" s="144"/>
      <c r="Y499" s="144"/>
      <c r="Z499" s="145" t="s">
        <v>128</v>
      </c>
      <c r="AA499" s="145"/>
      <c r="AB499" s="145"/>
      <c r="AC499" s="145"/>
      <c r="AD499" s="145"/>
      <c r="AE499" s="145"/>
      <c r="AF499" s="145"/>
      <c r="AG499" s="145"/>
      <c r="AH499" s="145"/>
      <c r="AI499" s="145"/>
      <c r="AJ499" s="145"/>
      <c r="AK499" s="146" t="s">
        <v>129</v>
      </c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7"/>
      <c r="AW499" s="148"/>
      <c r="AX499" s="141"/>
    </row>
    <row r="500">
      <c r="A500" s="136"/>
      <c r="B500" s="149" t="s">
        <v>130</v>
      </c>
      <c r="C500" s="150" t="s">
        <v>131</v>
      </c>
      <c r="D500" s="151" t="s">
        <v>132</v>
      </c>
      <c r="E500" s="152" t="s">
        <v>133</v>
      </c>
      <c r="F500" s="153" t="s">
        <v>134</v>
      </c>
      <c r="G500" s="142" t="s">
        <v>135</v>
      </c>
      <c r="H500" s="154" t="s">
        <v>136</v>
      </c>
      <c r="I500" s="155" t="s">
        <v>137</v>
      </c>
      <c r="J500" s="156" t="s">
        <v>138</v>
      </c>
      <c r="K500" s="157" t="s">
        <v>139</v>
      </c>
      <c r="L500" s="158" t="s">
        <v>140</v>
      </c>
      <c r="M500" s="157" t="s">
        <v>141</v>
      </c>
      <c r="N500" s="157" t="s">
        <v>142</v>
      </c>
      <c r="O500" s="157" t="s">
        <v>143</v>
      </c>
      <c r="P500" s="159" t="s">
        <v>144</v>
      </c>
      <c r="Q500" s="157" t="s">
        <v>145</v>
      </c>
      <c r="R500" s="156" t="s">
        <v>146</v>
      </c>
      <c r="S500" s="160" t="s">
        <v>147</v>
      </c>
      <c r="T500" s="144" t="s">
        <v>148</v>
      </c>
      <c r="U500" s="144" t="s">
        <v>149</v>
      </c>
      <c r="V500" s="144" t="s">
        <v>150</v>
      </c>
      <c r="W500" s="161" t="s">
        <v>151</v>
      </c>
      <c r="X500" s="144" t="s">
        <v>152</v>
      </c>
      <c r="Y500" s="162" t="s">
        <v>153</v>
      </c>
      <c r="Z500" s="238" t="s">
        <v>154</v>
      </c>
      <c r="AA500" s="239" t="s">
        <v>155</v>
      </c>
      <c r="AB500" s="240" t="s">
        <v>156</v>
      </c>
      <c r="AC500" s="239" t="s">
        <v>157</v>
      </c>
      <c r="AD500" s="239" t="s">
        <v>158</v>
      </c>
      <c r="AE500" s="166" t="s">
        <v>159</v>
      </c>
      <c r="AF500" s="239" t="s">
        <v>160</v>
      </c>
      <c r="AG500" s="241" t="s">
        <v>161</v>
      </c>
      <c r="AH500" s="241" t="s">
        <v>162</v>
      </c>
      <c r="AI500" s="166" t="s">
        <v>163</v>
      </c>
      <c r="AJ500" s="166" t="s">
        <v>164</v>
      </c>
      <c r="AK500" s="146" t="s">
        <v>165</v>
      </c>
      <c r="AL500" s="167" t="s">
        <v>166</v>
      </c>
      <c r="AM500" s="167" t="s">
        <v>167</v>
      </c>
      <c r="AN500" s="167" t="s">
        <v>168</v>
      </c>
      <c r="AO500" s="167" t="s">
        <v>169</v>
      </c>
      <c r="AP500" s="167" t="s">
        <v>170</v>
      </c>
      <c r="AQ500" s="146" t="s">
        <v>171</v>
      </c>
      <c r="AR500" s="146" t="s">
        <v>172</v>
      </c>
      <c r="AS500" s="146" t="s">
        <v>173</v>
      </c>
      <c r="AT500" s="146" t="s">
        <v>174</v>
      </c>
      <c r="AU500" s="146" t="s">
        <v>175</v>
      </c>
      <c r="AV500" s="147"/>
      <c r="AW500" s="148"/>
      <c r="AX500" s="141" t="s">
        <v>176</v>
      </c>
    </row>
    <row r="501">
      <c r="A501" s="168" t="s">
        <v>232</v>
      </c>
      <c r="B501" s="210" t="s">
        <v>217</v>
      </c>
      <c r="C501" s="170" t="s">
        <v>179</v>
      </c>
      <c r="D501" s="171" t="s">
        <v>180</v>
      </c>
      <c r="E501" s="172" t="s">
        <v>181</v>
      </c>
      <c r="F501" s="173">
        <f>G501+H501+I501</f>
      </c>
      <c r="G501" s="174">
        <v>967.91</v>
      </c>
      <c r="H501" s="230">
        <v>810.84</v>
      </c>
      <c r="I501" s="176">
        <v>0</v>
      </c>
      <c r="J501" s="179">
        <v>3</v>
      </c>
      <c r="K501" s="178">
        <v>7651.220000000001</v>
      </c>
      <c r="L501" s="179">
        <v>0</v>
      </c>
      <c r="M501" s="178">
        <v>0</v>
      </c>
      <c r="N501" s="189">
        <v>0</v>
      </c>
      <c r="O501" s="181">
        <f t="shared" ref="O501:O531" si="61">N501/R501</f>
      </c>
      <c r="P501" s="176"/>
      <c r="Q501" s="182">
        <f t="shared" ref="Q501:Q504" si="1225">P501/R501</f>
      </c>
      <c r="R501" s="177">
        <f>J501+L501</f>
      </c>
      <c r="S501" s="178">
        <f>K501+M501</f>
      </c>
      <c r="T501" s="183">
        <f t="shared" ref="T501:T531" si="609">S501/F501</f>
      </c>
      <c r="U501" s="183">
        <f t="shared" ref="U501:U531" si="531">S501/(F501+(AX501*500)+F501*3%)</f>
      </c>
      <c r="V501" s="183">
        <f t="shared" ref="V501:V531" si="461">S501/R501</f>
      </c>
      <c r="W501" s="189">
        <v>2</v>
      </c>
      <c r="X501" s="183">
        <f t="shared" ref="X501:X531" si="390">F501/W501</f>
      </c>
      <c r="Y501" s="183">
        <f t="shared" ref="Y501:Y531" si="342">F501/R501</f>
      </c>
      <c r="Z501" s="183">
        <f t="shared" ref="Z501:Z531" si="109">F501/AL501</f>
      </c>
      <c r="AA501" s="183">
        <f t="shared" ref="AA501:AA531" si="1280">F501/AK501*1000</f>
      </c>
      <c r="AB501" s="183">
        <f t="shared" ref="AB501:AB531" si="1129">F501/AN501</f>
      </c>
      <c r="AC501" s="181">
        <f t="shared" ref="AC501:AC531" si="644">AL501/AK501</f>
      </c>
      <c r="AD501" s="181">
        <f t="shared" ref="AD501:AD531" si="566">AN501/AM501</f>
      </c>
      <c r="AE501" s="181">
        <f t="shared" ref="AE501:AE531" si="499">AP501/AM501</f>
      </c>
      <c r="AF501" s="181">
        <f t="shared" ref="AF501:AF531" si="428">R501/AP501</f>
      </c>
      <c r="AG501" s="181">
        <f t="shared" ref="AG501:AG531" si="144">AR501/AN501</f>
      </c>
      <c r="AH501" s="181">
        <f t="shared" ref="AH501:AH531" si="19">R501/AR501</f>
      </c>
      <c r="AI501" s="181">
        <f t="shared" ref="AI501:AI531" si="1164">AQ501/AP501</f>
      </c>
      <c r="AJ501" s="189">
        <v>58</v>
      </c>
      <c r="AK501" s="244">
        <v>16598</v>
      </c>
      <c r="AL501" s="245">
        <v>450</v>
      </c>
      <c r="AM501" s="245">
        <v>497</v>
      </c>
      <c r="AN501" s="245">
        <v>65</v>
      </c>
      <c r="AO501" s="232">
        <v>19</v>
      </c>
      <c r="AP501" s="245">
        <v>49</v>
      </c>
      <c r="AQ501" s="188">
        <v>67</v>
      </c>
      <c r="AR501" s="189">
        <v>3</v>
      </c>
      <c r="AS501" s="179">
        <v>4</v>
      </c>
      <c r="AT501" s="179">
        <v>1</v>
      </c>
      <c r="AU501" s="189">
        <v>18</v>
      </c>
      <c r="AV501" s="190"/>
      <c r="AW501" s="190"/>
      <c r="AX501" s="191">
        <f>COUNT(AU501)</f>
      </c>
    </row>
    <row r="502">
      <c r="A502" s="168"/>
      <c r="B502" s="202" t="s">
        <v>186</v>
      </c>
      <c r="C502" s="202"/>
      <c r="D502" s="202"/>
      <c r="E502" s="202"/>
      <c r="F502" s="203">
        <f>F501</f>
      </c>
      <c r="G502" s="203">
        <f>G501</f>
      </c>
      <c r="H502" s="203">
        <f>H501</f>
      </c>
      <c r="I502" s="196">
        <f>SUM(I501)</f>
      </c>
      <c r="J502" s="218">
        <f>J501</f>
      </c>
      <c r="K502" s="203">
        <f>K501</f>
      </c>
      <c r="L502" s="218">
        <f>L501</f>
      </c>
      <c r="M502" s="203">
        <f>M501</f>
      </c>
      <c r="N502" s="218">
        <f>N501</f>
      </c>
      <c r="O502" s="205">
        <f t="shared" si="61"/>
      </c>
      <c r="P502" s="206">
        <f>SUM(P498:P501)</f>
      </c>
      <c r="Q502" s="182">
        <f t="shared" si="1225"/>
      </c>
      <c r="R502" s="204">
        <f>R501</f>
      </c>
      <c r="S502" s="203">
        <f>S501</f>
      </c>
      <c r="T502" s="207">
        <f t="shared" si="609"/>
      </c>
      <c r="U502" s="207">
        <f t="shared" si="531"/>
      </c>
      <c r="V502" s="207">
        <f t="shared" si="461"/>
      </c>
      <c r="W502" s="218">
        <f>W501</f>
      </c>
      <c r="X502" s="207">
        <f t="shared" si="390"/>
      </c>
      <c r="Y502" s="207">
        <f t="shared" si="342"/>
      </c>
      <c r="Z502" s="207">
        <f t="shared" si="109"/>
      </c>
      <c r="AA502" s="207">
        <f t="shared" si="1280"/>
      </c>
      <c r="AB502" s="207">
        <f t="shared" si="1129"/>
      </c>
      <c r="AC502" s="205">
        <f t="shared" si="644"/>
      </c>
      <c r="AD502" s="205">
        <f t="shared" si="566"/>
      </c>
      <c r="AE502" s="205">
        <f t="shared" si="499"/>
      </c>
      <c r="AF502" s="205">
        <f t="shared" si="428"/>
      </c>
      <c r="AG502" s="205">
        <f t="shared" si="144"/>
      </c>
      <c r="AH502" s="205">
        <f t="shared" si="19"/>
      </c>
      <c r="AI502" s="205">
        <f t="shared" si="1164"/>
      </c>
      <c r="AJ502" s="218">
        <f>AJ501</f>
      </c>
      <c r="AK502" s="218">
        <f>AK501</f>
      </c>
      <c r="AL502" s="218">
        <f>AL501</f>
      </c>
      <c r="AM502" s="218">
        <f>AM501</f>
      </c>
      <c r="AN502" s="218">
        <f>AN501</f>
      </c>
      <c r="AO502" s="218">
        <f>AO501</f>
      </c>
      <c r="AP502" s="218">
        <f>AP501</f>
      </c>
      <c r="AQ502" s="218">
        <f>AQ501</f>
      </c>
      <c r="AR502" s="218">
        <f>AR501</f>
      </c>
      <c r="AS502" s="218">
        <f>AS501</f>
      </c>
      <c r="AT502" s="218">
        <f>AT501</f>
      </c>
      <c r="AU502" s="218">
        <f>AU501</f>
      </c>
      <c r="AV502" s="209"/>
      <c r="AW502" s="209"/>
      <c r="AX502" s="204">
        <f>SUM(AX498:AX501)</f>
      </c>
    </row>
    <row r="503">
      <c r="A503" s="168"/>
      <c r="B503" s="210" t="s">
        <v>217</v>
      </c>
      <c r="C503" s="192" t="s">
        <v>179</v>
      </c>
      <c r="D503" s="171" t="s">
        <v>198</v>
      </c>
      <c r="E503" s="193" t="s">
        <v>182</v>
      </c>
      <c r="F503" s="194">
        <f t="shared" ref="F503:F507" si="235">G503+H503+I503</f>
      </c>
      <c r="G503" s="195">
        <v>661.69</v>
      </c>
      <c r="H503" s="195">
        <v>518.38</v>
      </c>
      <c r="I503" s="196">
        <v>0</v>
      </c>
      <c r="J503" s="189">
        <v>0</v>
      </c>
      <c r="K503" s="197">
        <v>0</v>
      </c>
      <c r="L503" s="189">
        <v>0</v>
      </c>
      <c r="M503" s="197">
        <v>0</v>
      </c>
      <c r="N503" s="189">
        <v>0</v>
      </c>
      <c r="O503" s="181">
        <f t="shared" si="61"/>
      </c>
      <c r="P503" s="176"/>
      <c r="Q503" s="182">
        <f t="shared" si="1225"/>
      </c>
      <c r="R503" s="177">
        <f t="shared" ref="R503:R507" si="885">J503+L503</f>
      </c>
      <c r="S503" s="178">
        <f t="shared" ref="S503:S507" si="1035">K503+M503</f>
      </c>
      <c r="T503" s="183">
        <f t="shared" si="609"/>
      </c>
      <c r="U503" s="183">
        <f t="shared" si="531"/>
      </c>
      <c r="V503" s="183">
        <f t="shared" si="461"/>
      </c>
      <c r="W503" s="189">
        <v>0</v>
      </c>
      <c r="X503" s="183">
        <f t="shared" si="390"/>
      </c>
      <c r="Y503" s="183">
        <f t="shared" si="342"/>
      </c>
      <c r="Z503" s="183">
        <f t="shared" si="109"/>
      </c>
      <c r="AA503" s="183">
        <f t="shared" si="1280"/>
      </c>
      <c r="AB503" s="183">
        <f t="shared" si="1129"/>
      </c>
      <c r="AC503" s="181">
        <f t="shared" si="644"/>
      </c>
      <c r="AD503" s="181">
        <f t="shared" si="566"/>
      </c>
      <c r="AE503" s="181">
        <f t="shared" si="499"/>
      </c>
      <c r="AF503" s="181">
        <f t="shared" si="428"/>
      </c>
      <c r="AG503" s="181">
        <f t="shared" si="144"/>
      </c>
      <c r="AH503" s="181">
        <f t="shared" si="19"/>
      </c>
      <c r="AI503" s="181">
        <f t="shared" si="1164"/>
      </c>
      <c r="AJ503" s="189">
        <v>59</v>
      </c>
      <c r="AK503" s="179">
        <v>10126</v>
      </c>
      <c r="AL503" s="246">
        <v>273</v>
      </c>
      <c r="AM503" s="246">
        <v>318</v>
      </c>
      <c r="AN503" s="246">
        <v>43</v>
      </c>
      <c r="AO503" s="198">
        <v>12</v>
      </c>
      <c r="AP503" s="198">
        <v>33</v>
      </c>
      <c r="AQ503" s="189">
        <v>41</v>
      </c>
      <c r="AR503" s="189">
        <v>0</v>
      </c>
      <c r="AS503" s="179">
        <v>2</v>
      </c>
      <c r="AT503" s="179">
        <v>0</v>
      </c>
      <c r="AU503" s="189">
        <v>12</v>
      </c>
      <c r="AV503" s="190"/>
      <c r="AW503" s="190"/>
      <c r="AX503" s="191">
        <f t="shared" ref="AX503:AX507" si="735">COUNT(AU503)</f>
      </c>
    </row>
    <row r="504">
      <c r="A504" s="168"/>
      <c r="B504" s="200" t="s">
        <v>217</v>
      </c>
      <c r="C504" s="192" t="s">
        <v>179</v>
      </c>
      <c r="D504" s="171" t="s">
        <v>198</v>
      </c>
      <c r="E504" s="201" t="s">
        <v>184</v>
      </c>
      <c r="F504" s="194">
        <f t="shared" si="235"/>
      </c>
      <c r="G504" s="197">
        <v>523.2</v>
      </c>
      <c r="H504" s="178">
        <v>494.68</v>
      </c>
      <c r="I504" s="219">
        <v>0</v>
      </c>
      <c r="J504" s="189">
        <v>0</v>
      </c>
      <c r="K504" s="197">
        <v>0</v>
      </c>
      <c r="L504" s="189">
        <v>0</v>
      </c>
      <c r="M504" s="197">
        <v>0</v>
      </c>
      <c r="N504" s="189">
        <v>0</v>
      </c>
      <c r="O504" s="181">
        <f t="shared" si="61"/>
      </c>
      <c r="P504" s="176"/>
      <c r="Q504" s="182">
        <f t="shared" si="1225"/>
      </c>
      <c r="R504" s="177">
        <f t="shared" si="885"/>
      </c>
      <c r="S504" s="178">
        <f t="shared" si="1035"/>
      </c>
      <c r="T504" s="183">
        <f t="shared" si="609"/>
      </c>
      <c r="U504" s="183">
        <f t="shared" si="531"/>
      </c>
      <c r="V504" s="183">
        <f t="shared" si="461"/>
      </c>
      <c r="W504" s="189">
        <v>0</v>
      </c>
      <c r="X504" s="183">
        <f t="shared" si="390"/>
      </c>
      <c r="Y504" s="183">
        <f t="shared" si="342"/>
      </c>
      <c r="Z504" s="183">
        <f t="shared" si="109"/>
      </c>
      <c r="AA504" s="183">
        <f t="shared" si="1280"/>
      </c>
      <c r="AB504" s="183">
        <f t="shared" si="1129"/>
      </c>
      <c r="AC504" s="181">
        <f t="shared" si="644"/>
      </c>
      <c r="AD504" s="181">
        <f t="shared" si="566"/>
      </c>
      <c r="AE504" s="181">
        <f t="shared" si="499"/>
      </c>
      <c r="AF504" s="181">
        <f t="shared" si="428"/>
      </c>
      <c r="AG504" s="181">
        <f t="shared" si="144"/>
      </c>
      <c r="AH504" s="181">
        <f t="shared" si="19"/>
      </c>
      <c r="AI504" s="181">
        <f t="shared" si="1164"/>
      </c>
      <c r="AJ504" s="189">
        <v>64</v>
      </c>
      <c r="AK504" s="179">
        <v>9509</v>
      </c>
      <c r="AL504" s="179">
        <v>328</v>
      </c>
      <c r="AM504" s="179">
        <v>347</v>
      </c>
      <c r="AN504" s="179">
        <v>26</v>
      </c>
      <c r="AO504" s="189">
        <v>10</v>
      </c>
      <c r="AP504" s="179">
        <v>15</v>
      </c>
      <c r="AQ504" s="189">
        <v>42</v>
      </c>
      <c r="AR504" s="189">
        <v>0</v>
      </c>
      <c r="AS504" s="189">
        <v>3</v>
      </c>
      <c r="AT504" s="189">
        <v>0</v>
      </c>
      <c r="AU504" s="189">
        <v>9</v>
      </c>
      <c r="AV504" s="190"/>
      <c r="AW504" s="190"/>
      <c r="AX504" s="191">
        <f t="shared" si="735"/>
      </c>
    </row>
    <row r="505">
      <c r="A505" s="168"/>
      <c r="B505" s="200" t="s">
        <v>217</v>
      </c>
      <c r="C505" s="192" t="s">
        <v>179</v>
      </c>
      <c r="D505" s="171" t="s">
        <v>198</v>
      </c>
      <c r="E505" s="201" t="s">
        <v>185</v>
      </c>
      <c r="F505" s="194">
        <f t="shared" si="235"/>
      </c>
      <c r="G505" s="197">
        <v>226.46</v>
      </c>
      <c r="H505" s="178">
        <v>305.1</v>
      </c>
      <c r="I505" s="219">
        <v>0</v>
      </c>
      <c r="J505" s="189">
        <v>1</v>
      </c>
      <c r="K505" s="197">
        <v>1994.8500000000004</v>
      </c>
      <c r="L505" s="189">
        <v>0</v>
      </c>
      <c r="M505" s="197">
        <v>0</v>
      </c>
      <c r="N505" s="189">
        <v>0</v>
      </c>
      <c r="O505" s="181">
        <f t="shared" si="61"/>
      </c>
      <c r="P505" s="176"/>
      <c r="Q505" s="182" t="str">
        <v>#DIV/0!</v>
      </c>
      <c r="R505" s="177">
        <f t="shared" si="885"/>
      </c>
      <c r="S505" s="178">
        <f t="shared" si="1035"/>
      </c>
      <c r="T505" s="183">
        <f t="shared" si="609"/>
      </c>
      <c r="U505" s="183">
        <f t="shared" si="531"/>
      </c>
      <c r="V505" s="183">
        <f t="shared" si="461"/>
      </c>
      <c r="W505" s="189">
        <v>1</v>
      </c>
      <c r="X505" s="183">
        <f t="shared" si="390"/>
      </c>
      <c r="Y505" s="183">
        <f t="shared" si="342"/>
      </c>
      <c r="Z505" s="183">
        <f t="shared" si="109"/>
      </c>
      <c r="AA505" s="183">
        <f t="shared" si="1280"/>
      </c>
      <c r="AB505" s="183">
        <f t="shared" si="1129"/>
      </c>
      <c r="AC505" s="181">
        <f t="shared" si="644"/>
      </c>
      <c r="AD505" s="181">
        <f t="shared" si="566"/>
      </c>
      <c r="AE505" s="181">
        <f t="shared" si="499"/>
      </c>
      <c r="AF505" s="181">
        <f t="shared" si="428"/>
      </c>
      <c r="AG505" s="181">
        <f t="shared" si="144"/>
      </c>
      <c r="AH505" s="181">
        <f t="shared" si="19"/>
      </c>
      <c r="AI505" s="181">
        <f t="shared" si="1164"/>
      </c>
      <c r="AJ505" s="189">
        <v>67</v>
      </c>
      <c r="AK505" s="179">
        <v>7223</v>
      </c>
      <c r="AL505" s="179">
        <v>293</v>
      </c>
      <c r="AM505" s="179">
        <v>323</v>
      </c>
      <c r="AN505" s="179">
        <v>24</v>
      </c>
      <c r="AO505" s="189">
        <v>7</v>
      </c>
      <c r="AP505" s="179">
        <v>30</v>
      </c>
      <c r="AQ505" s="189">
        <v>20</v>
      </c>
      <c r="AR505" s="189">
        <v>1</v>
      </c>
      <c r="AS505" s="189">
        <v>2</v>
      </c>
      <c r="AT505" s="189">
        <v>0</v>
      </c>
      <c r="AU505" s="189">
        <v>10</v>
      </c>
      <c r="AV505" s="190"/>
      <c r="AW505" s="190"/>
      <c r="AX505" s="191">
        <f t="shared" si="735"/>
      </c>
    </row>
    <row r="506">
      <c r="A506" s="168"/>
      <c r="B506" s="200" t="s">
        <v>217</v>
      </c>
      <c r="C506" s="192" t="s">
        <v>179</v>
      </c>
      <c r="D506" s="171" t="s">
        <v>198</v>
      </c>
      <c r="E506" s="201" t="s">
        <v>224</v>
      </c>
      <c r="F506" s="194">
        <f t="shared" si="235"/>
      </c>
      <c r="G506" s="197">
        <v>223.43</v>
      </c>
      <c r="H506" s="178">
        <v>386.18</v>
      </c>
      <c r="I506" s="196">
        <v>0</v>
      </c>
      <c r="J506" s="189">
        <v>2</v>
      </c>
      <c r="K506" s="197">
        <v>4543.110000000001</v>
      </c>
      <c r="L506" s="189">
        <v>0</v>
      </c>
      <c r="M506" s="197">
        <v>0</v>
      </c>
      <c r="N506" s="189">
        <v>0</v>
      </c>
      <c r="O506" s="181">
        <f t="shared" si="61"/>
      </c>
      <c r="P506" s="176"/>
      <c r="Q506" s="182" t="str">
        <v>#DIV/0!</v>
      </c>
      <c r="R506" s="177">
        <f t="shared" si="885"/>
      </c>
      <c r="S506" s="178">
        <f t="shared" si="1035"/>
      </c>
      <c r="T506" s="183">
        <f t="shared" si="609"/>
      </c>
      <c r="U506" s="183">
        <f t="shared" si="531"/>
      </c>
      <c r="V506" s="183">
        <f t="shared" si="461"/>
      </c>
      <c r="W506" s="189">
        <v>2</v>
      </c>
      <c r="X506" s="183">
        <f t="shared" si="390"/>
      </c>
      <c r="Y506" s="183">
        <f t="shared" si="342"/>
      </c>
      <c r="Z506" s="183">
        <f t="shared" si="109"/>
      </c>
      <c r="AA506" s="183">
        <f t="shared" si="1280"/>
      </c>
      <c r="AB506" s="183">
        <f t="shared" si="1129"/>
      </c>
      <c r="AC506" s="181">
        <f t="shared" si="644"/>
      </c>
      <c r="AD506" s="181">
        <f t="shared" si="566"/>
      </c>
      <c r="AE506" s="181">
        <f t="shared" si="499"/>
      </c>
      <c r="AF506" s="181">
        <f t="shared" si="428"/>
      </c>
      <c r="AG506" s="181">
        <f t="shared" si="144"/>
      </c>
      <c r="AH506" s="181">
        <f t="shared" si="19"/>
      </c>
      <c r="AI506" s="181">
        <f t="shared" si="1164"/>
      </c>
      <c r="AJ506" s="189">
        <v>70</v>
      </c>
      <c r="AK506" s="179">
        <v>8574</v>
      </c>
      <c r="AL506" s="179">
        <v>354</v>
      </c>
      <c r="AM506" s="179">
        <v>395</v>
      </c>
      <c r="AN506" s="189">
        <v>30</v>
      </c>
      <c r="AO506" s="189">
        <v>11</v>
      </c>
      <c r="AP506" s="179">
        <v>46</v>
      </c>
      <c r="AQ506" s="189">
        <v>31</v>
      </c>
      <c r="AR506" s="189">
        <v>2</v>
      </c>
      <c r="AS506" s="189">
        <v>3</v>
      </c>
      <c r="AT506" s="189">
        <v>0</v>
      </c>
      <c r="AU506" s="189">
        <v>7</v>
      </c>
      <c r="AV506" s="190"/>
      <c r="AW506" s="190"/>
      <c r="AX506" s="191">
        <f t="shared" si="735"/>
      </c>
    </row>
    <row r="507">
      <c r="A507" s="168"/>
      <c r="B507" s="200" t="s">
        <v>217</v>
      </c>
      <c r="C507" s="192" t="s">
        <v>179</v>
      </c>
      <c r="D507" s="171" t="s">
        <v>198</v>
      </c>
      <c r="E507" s="201" t="s">
        <v>225</v>
      </c>
      <c r="F507" s="194">
        <f t="shared" si="235"/>
      </c>
      <c r="G507" s="197">
        <v>485.28</v>
      </c>
      <c r="H507" s="178">
        <v>527.57</v>
      </c>
      <c r="I507" s="196">
        <v>0</v>
      </c>
      <c r="J507" s="189">
        <v>0</v>
      </c>
      <c r="K507" s="197">
        <v>0</v>
      </c>
      <c r="L507" s="189">
        <v>0</v>
      </c>
      <c r="M507" s="197">
        <v>0</v>
      </c>
      <c r="N507" s="189">
        <v>0</v>
      </c>
      <c r="O507" s="181">
        <f t="shared" si="61"/>
      </c>
      <c r="P507" s="176"/>
      <c r="Q507" s="182" t="str">
        <v>#DIV/0!</v>
      </c>
      <c r="R507" s="177">
        <f t="shared" si="885"/>
      </c>
      <c r="S507" s="178">
        <f t="shared" si="1035"/>
      </c>
      <c r="T507" s="183">
        <f t="shared" si="609"/>
      </c>
      <c r="U507" s="183">
        <f t="shared" si="531"/>
      </c>
      <c r="V507" s="183">
        <f t="shared" si="461"/>
      </c>
      <c r="W507" s="189">
        <v>0</v>
      </c>
      <c r="X507" s="183">
        <f t="shared" si="390"/>
      </c>
      <c r="Y507" s="183">
        <f t="shared" si="342"/>
      </c>
      <c r="Z507" s="183">
        <f t="shared" si="109"/>
      </c>
      <c r="AA507" s="183">
        <f t="shared" si="1280"/>
      </c>
      <c r="AB507" s="183">
        <f t="shared" si="1129"/>
      </c>
      <c r="AC507" s="181">
        <f t="shared" si="644"/>
      </c>
      <c r="AD507" s="181">
        <f t="shared" si="566"/>
      </c>
      <c r="AE507" s="181">
        <f t="shared" si="499"/>
      </c>
      <c r="AF507" s="181">
        <f t="shared" si="428"/>
      </c>
      <c r="AG507" s="181">
        <f t="shared" si="144"/>
      </c>
      <c r="AH507" s="181">
        <f t="shared" si="19"/>
      </c>
      <c r="AI507" s="181">
        <f t="shared" si="1164"/>
      </c>
      <c r="AJ507" s="189">
        <v>72</v>
      </c>
      <c r="AK507" s="179">
        <v>12454</v>
      </c>
      <c r="AL507" s="179">
        <v>476</v>
      </c>
      <c r="AM507" s="179">
        <v>527</v>
      </c>
      <c r="AN507" s="189">
        <v>39</v>
      </c>
      <c r="AO507" s="189">
        <v>7</v>
      </c>
      <c r="AP507" s="179">
        <v>20</v>
      </c>
      <c r="AQ507" s="189">
        <v>45</v>
      </c>
      <c r="AR507" s="189">
        <v>0</v>
      </c>
      <c r="AS507" s="189">
        <v>3</v>
      </c>
      <c r="AT507" s="189">
        <v>0</v>
      </c>
      <c r="AU507" s="189">
        <v>12</v>
      </c>
      <c r="AV507" s="190"/>
      <c r="AW507" s="190"/>
      <c r="AX507" s="191">
        <f t="shared" si="735"/>
      </c>
    </row>
    <row r="508">
      <c r="A508" s="168"/>
      <c r="B508" s="202" t="s">
        <v>186</v>
      </c>
      <c r="C508" s="202"/>
      <c r="D508" s="202"/>
      <c r="E508" s="202"/>
      <c r="F508" s="203">
        <f>SUM(F503:F507)</f>
      </c>
      <c r="G508" s="203">
        <f>SUM(G503:G507)</f>
      </c>
      <c r="H508" s="203">
        <f>SUM(H503:H507)</f>
      </c>
      <c r="I508" s="196">
        <f>SUM(I503:I507)</f>
      </c>
      <c r="J508" s="218">
        <f>SUM(J503:J507)</f>
      </c>
      <c r="K508" s="203">
        <f>SUM(K503:K507)</f>
      </c>
      <c r="L508" s="218">
        <f>SUM(L503:L507)</f>
      </c>
      <c r="M508" s="203">
        <f>SUM(M503:M507)</f>
      </c>
      <c r="N508" s="218">
        <f>SUM(N503:N507)</f>
      </c>
      <c r="O508" s="205">
        <f t="shared" si="61"/>
      </c>
      <c r="P508" s="206">
        <f>SUM(P501:P507)</f>
      </c>
      <c r="Q508" s="182">
        <f t="shared" ref="Q508:Q512" si="1226">P508/R508</f>
      </c>
      <c r="R508" s="204">
        <f>SUM(R503:R507)</f>
      </c>
      <c r="S508" s="203">
        <f>SUM(S503:S507)</f>
      </c>
      <c r="T508" s="207">
        <f t="shared" si="609"/>
      </c>
      <c r="U508" s="207">
        <f t="shared" si="531"/>
      </c>
      <c r="V508" s="207">
        <f t="shared" si="461"/>
      </c>
      <c r="W508" s="218">
        <f>SUM(W503:W507)</f>
      </c>
      <c r="X508" s="207">
        <f t="shared" si="390"/>
      </c>
      <c r="Y508" s="207">
        <f t="shared" si="342"/>
      </c>
      <c r="Z508" s="207">
        <f t="shared" si="109"/>
      </c>
      <c r="AA508" s="207">
        <f t="shared" si="1280"/>
      </c>
      <c r="AB508" s="207">
        <f t="shared" si="1129"/>
      </c>
      <c r="AC508" s="205">
        <f t="shared" si="644"/>
      </c>
      <c r="AD508" s="205">
        <f t="shared" si="566"/>
      </c>
      <c r="AE508" s="205">
        <f t="shared" si="499"/>
      </c>
      <c r="AF508" s="205">
        <f t="shared" si="428"/>
      </c>
      <c r="AG508" s="205">
        <f t="shared" si="144"/>
      </c>
      <c r="AH508" s="205">
        <f t="shared" si="19"/>
      </c>
      <c r="AI508" s="205">
        <f t="shared" si="1164"/>
      </c>
      <c r="AJ508" s="218">
        <f>AVERAGE(AJ503:AJ507)</f>
      </c>
      <c r="AK508" s="218">
        <f>SUM(AK503:AK507)</f>
      </c>
      <c r="AL508" s="218">
        <f>SUM(AL503:AL507)</f>
      </c>
      <c r="AM508" s="218">
        <f>SUM(AM503:AM507)</f>
      </c>
      <c r="AN508" s="218">
        <f>SUM(AN503:AN507)</f>
      </c>
      <c r="AO508" s="218">
        <f>SUM(AO503:AO507)</f>
      </c>
      <c r="AP508" s="218">
        <f>SUM(AP503:AP507)</f>
      </c>
      <c r="AQ508" s="218">
        <f>SUM(AQ503:AQ507)</f>
      </c>
      <c r="AR508" s="218">
        <f>SUM(AR503:AR507)</f>
      </c>
      <c r="AS508" s="218">
        <f>SUM(AS503:AS507)</f>
      </c>
      <c r="AT508" s="218">
        <f>SUM(AT503:AT507)</f>
      </c>
      <c r="AU508" s="218">
        <f>SUM(AU503:AU507)</f>
      </c>
      <c r="AV508" s="209"/>
      <c r="AW508" s="209"/>
      <c r="AX508" s="204">
        <f>SUM(AX503:AX507)</f>
      </c>
    </row>
    <row r="509">
      <c r="A509" s="168"/>
      <c r="B509" s="200" t="s">
        <v>217</v>
      </c>
      <c r="C509" s="170" t="s">
        <v>179</v>
      </c>
      <c r="D509" s="171" t="s">
        <v>193</v>
      </c>
      <c r="E509" s="212" t="s">
        <v>189</v>
      </c>
      <c r="F509" s="178">
        <f t="shared" ref="F509:F513" si="236">G509+H509+I509</f>
      </c>
      <c r="G509" s="216">
        <v>837.75</v>
      </c>
      <c r="H509" s="178">
        <v>1297.39</v>
      </c>
      <c r="I509" s="236">
        <v>0</v>
      </c>
      <c r="J509" s="180">
        <v>1</v>
      </c>
      <c r="K509" s="197">
        <v>2548.26</v>
      </c>
      <c r="L509" s="189">
        <v>0</v>
      </c>
      <c r="M509" s="197">
        <v>0</v>
      </c>
      <c r="N509" s="180">
        <v>0</v>
      </c>
      <c r="O509" s="181">
        <f t="shared" si="61"/>
      </c>
      <c r="P509" s="176"/>
      <c r="Q509" s="182">
        <f t="shared" si="1226"/>
      </c>
      <c r="R509" s="177">
        <f t="shared" ref="R509:R513" si="886">J509+L509</f>
      </c>
      <c r="S509" s="178">
        <f t="shared" ref="S509:S513" si="1036">K509+M509</f>
      </c>
      <c r="T509" s="183">
        <f t="shared" si="609"/>
      </c>
      <c r="U509" s="183">
        <f t="shared" si="531"/>
      </c>
      <c r="V509" s="183">
        <f t="shared" si="461"/>
      </c>
      <c r="W509" s="184">
        <v>1</v>
      </c>
      <c r="X509" s="183">
        <f t="shared" si="390"/>
      </c>
      <c r="Y509" s="183">
        <f t="shared" si="342"/>
      </c>
      <c r="Z509" s="183">
        <f t="shared" si="109"/>
      </c>
      <c r="AA509" s="183">
        <f t="shared" si="1280"/>
      </c>
      <c r="AB509" s="183">
        <f t="shared" si="1129"/>
      </c>
      <c r="AC509" s="181">
        <f t="shared" si="644"/>
      </c>
      <c r="AD509" s="181">
        <f t="shared" si="566"/>
      </c>
      <c r="AE509" s="181">
        <f t="shared" si="499"/>
      </c>
      <c r="AF509" s="181">
        <f t="shared" si="428"/>
      </c>
      <c r="AG509" s="181">
        <f t="shared" si="144"/>
      </c>
      <c r="AH509" s="181">
        <f t="shared" si="19"/>
      </c>
      <c r="AI509" s="181">
        <f t="shared" si="1164"/>
      </c>
      <c r="AJ509" s="189">
        <v>31</v>
      </c>
      <c r="AK509" s="179">
        <v>23391</v>
      </c>
      <c r="AL509" s="179">
        <v>843</v>
      </c>
      <c r="AM509" s="179">
        <v>899</v>
      </c>
      <c r="AN509" s="179">
        <v>102</v>
      </c>
      <c r="AO509" s="189">
        <v>28</v>
      </c>
      <c r="AP509" s="189">
        <v>54</v>
      </c>
      <c r="AQ509" s="179">
        <v>86</v>
      </c>
      <c r="AR509" s="189">
        <v>2</v>
      </c>
      <c r="AS509" s="189">
        <v>9</v>
      </c>
      <c r="AT509" s="179">
        <v>1</v>
      </c>
      <c r="AU509" s="179">
        <v>26</v>
      </c>
      <c r="AV509" s="190"/>
      <c r="AW509" s="190"/>
      <c r="AX509" s="191">
        <f t="shared" ref="AX509:AX513" si="736">COUNT(AU509)</f>
      </c>
    </row>
    <row r="510">
      <c r="A510" s="168"/>
      <c r="B510" s="210" t="s">
        <v>187</v>
      </c>
      <c r="C510" s="192" t="s">
        <v>179</v>
      </c>
      <c r="D510" s="171" t="s">
        <v>193</v>
      </c>
      <c r="E510" s="212" t="s">
        <v>190</v>
      </c>
      <c r="F510" s="178">
        <f t="shared" si="236"/>
      </c>
      <c r="G510" s="214">
        <v>974.35</v>
      </c>
      <c r="H510" s="237">
        <v>2153.55</v>
      </c>
      <c r="I510" s="236">
        <v>0</v>
      </c>
      <c r="J510" s="180">
        <v>3</v>
      </c>
      <c r="K510" s="178">
        <v>6859.489999999998</v>
      </c>
      <c r="L510" s="189">
        <v>0</v>
      </c>
      <c r="M510" s="197">
        <v>0</v>
      </c>
      <c r="N510" s="180">
        <v>1</v>
      </c>
      <c r="O510" s="181">
        <f t="shared" si="61"/>
      </c>
      <c r="P510" s="176"/>
      <c r="Q510" s="182">
        <f t="shared" si="1226"/>
      </c>
      <c r="R510" s="177">
        <f t="shared" si="886"/>
      </c>
      <c r="S510" s="178">
        <f t="shared" si="1036"/>
      </c>
      <c r="T510" s="183">
        <f t="shared" si="609"/>
      </c>
      <c r="U510" s="183">
        <f t="shared" si="531"/>
      </c>
      <c r="V510" s="183">
        <f t="shared" si="461"/>
      </c>
      <c r="W510" s="184">
        <v>3</v>
      </c>
      <c r="X510" s="183">
        <f t="shared" si="390"/>
      </c>
      <c r="Y510" s="183">
        <f t="shared" si="342"/>
      </c>
      <c r="Z510" s="183">
        <f t="shared" si="109"/>
      </c>
      <c r="AA510" s="183">
        <f t="shared" si="1280"/>
      </c>
      <c r="AB510" s="183">
        <f t="shared" si="1129"/>
      </c>
      <c r="AC510" s="181">
        <f t="shared" si="644"/>
      </c>
      <c r="AD510" s="181">
        <f t="shared" si="566"/>
      </c>
      <c r="AE510" s="181">
        <f t="shared" si="499"/>
      </c>
      <c r="AF510" s="181">
        <f t="shared" si="428"/>
      </c>
      <c r="AG510" s="181">
        <f t="shared" si="144"/>
      </c>
      <c r="AH510" s="181">
        <f t="shared" si="19"/>
      </c>
      <c r="AI510" s="181">
        <f t="shared" si="1164"/>
      </c>
      <c r="AJ510" s="189">
        <v>43</v>
      </c>
      <c r="AK510" s="189">
        <v>33059</v>
      </c>
      <c r="AL510" s="179">
        <v>830</v>
      </c>
      <c r="AM510" s="179">
        <v>882</v>
      </c>
      <c r="AN510" s="179">
        <v>151</v>
      </c>
      <c r="AO510" s="189">
        <v>22</v>
      </c>
      <c r="AP510" s="189">
        <v>72</v>
      </c>
      <c r="AQ510" s="179">
        <v>111</v>
      </c>
      <c r="AR510" s="189">
        <v>4</v>
      </c>
      <c r="AS510" s="189">
        <v>4</v>
      </c>
      <c r="AT510" s="179">
        <v>0</v>
      </c>
      <c r="AU510" s="179">
        <v>51</v>
      </c>
      <c r="AV510" s="190"/>
      <c r="AW510" s="190"/>
      <c r="AX510" s="191">
        <f t="shared" si="736"/>
      </c>
    </row>
    <row r="511">
      <c r="A511" s="168"/>
      <c r="B511" s="210" t="s">
        <v>187</v>
      </c>
      <c r="C511" s="192" t="s">
        <v>179</v>
      </c>
      <c r="D511" s="171" t="s">
        <v>193</v>
      </c>
      <c r="E511" s="212" t="s">
        <v>191</v>
      </c>
      <c r="F511" s="178">
        <f t="shared" si="236"/>
      </c>
      <c r="G511" s="214">
        <v>2126.84</v>
      </c>
      <c r="H511" s="237">
        <v>1508.5</v>
      </c>
      <c r="I511" s="236">
        <v>0</v>
      </c>
      <c r="J511" s="177">
        <v>4</v>
      </c>
      <c r="K511" s="178">
        <v>9414.18</v>
      </c>
      <c r="L511" s="179">
        <v>0</v>
      </c>
      <c r="M511" s="178">
        <v>0</v>
      </c>
      <c r="N511" s="180">
        <v>1</v>
      </c>
      <c r="O511" s="181">
        <f t="shared" si="61"/>
      </c>
      <c r="P511" s="176"/>
      <c r="Q511" s="182">
        <f t="shared" si="1226"/>
      </c>
      <c r="R511" s="177">
        <f t="shared" si="886"/>
      </c>
      <c r="S511" s="178">
        <f t="shared" si="1036"/>
      </c>
      <c r="T511" s="183">
        <f t="shared" si="609"/>
      </c>
      <c r="U511" s="183">
        <f t="shared" si="531"/>
      </c>
      <c r="V511" s="183">
        <f t="shared" si="461"/>
      </c>
      <c r="W511" s="184">
        <v>4</v>
      </c>
      <c r="X511" s="183">
        <f t="shared" si="390"/>
      </c>
      <c r="Y511" s="183">
        <f t="shared" si="342"/>
      </c>
      <c r="Z511" s="183">
        <f t="shared" si="109"/>
      </c>
      <c r="AA511" s="183">
        <f t="shared" si="1280"/>
      </c>
      <c r="AB511" s="183">
        <f t="shared" si="1129"/>
      </c>
      <c r="AC511" s="181">
        <f t="shared" si="644"/>
      </c>
      <c r="AD511" s="181">
        <f t="shared" si="566"/>
      </c>
      <c r="AE511" s="181">
        <f t="shared" si="499"/>
      </c>
      <c r="AF511" s="181">
        <f t="shared" si="428"/>
      </c>
      <c r="AG511" s="181">
        <f t="shared" si="144"/>
      </c>
      <c r="AH511" s="181">
        <f t="shared" si="19"/>
      </c>
      <c r="AI511" s="181">
        <f t="shared" si="1164"/>
      </c>
      <c r="AJ511" s="189">
        <v>46</v>
      </c>
      <c r="AK511" s="189">
        <v>23891</v>
      </c>
      <c r="AL511" s="179">
        <v>548</v>
      </c>
      <c r="AM511" s="179">
        <v>610</v>
      </c>
      <c r="AN511" s="179">
        <v>90</v>
      </c>
      <c r="AO511" s="189">
        <v>21</v>
      </c>
      <c r="AP511" s="189">
        <v>58</v>
      </c>
      <c r="AQ511" s="179">
        <v>89</v>
      </c>
      <c r="AR511" s="189">
        <v>4</v>
      </c>
      <c r="AS511" s="189">
        <v>6</v>
      </c>
      <c r="AT511" s="179">
        <v>3</v>
      </c>
      <c r="AU511" s="179">
        <v>27</v>
      </c>
      <c r="AV511" s="190"/>
      <c r="AW511" s="190"/>
      <c r="AX511" s="191">
        <f t="shared" si="736"/>
      </c>
    </row>
    <row r="512">
      <c r="A512" s="168"/>
      <c r="B512" s="210" t="s">
        <v>187</v>
      </c>
      <c r="C512" s="192" t="s">
        <v>179</v>
      </c>
      <c r="D512" s="171" t="s">
        <v>193</v>
      </c>
      <c r="E512" s="212" t="s">
        <v>192</v>
      </c>
      <c r="F512" s="178">
        <f t="shared" si="236"/>
      </c>
      <c r="G512" s="216">
        <v>2180.1</v>
      </c>
      <c r="H512" s="178">
        <v>1380.6</v>
      </c>
      <c r="I512" s="236">
        <v>0</v>
      </c>
      <c r="J512" s="180">
        <v>6</v>
      </c>
      <c r="K512" s="197">
        <v>16570.14</v>
      </c>
      <c r="L512" s="189">
        <v>0</v>
      </c>
      <c r="M512" s="197">
        <v>0</v>
      </c>
      <c r="N512" s="180">
        <v>0</v>
      </c>
      <c r="O512" s="181">
        <f t="shared" si="61"/>
      </c>
      <c r="P512" s="176"/>
      <c r="Q512" s="182">
        <f t="shared" si="1226"/>
      </c>
      <c r="R512" s="177">
        <f t="shared" si="886"/>
      </c>
      <c r="S512" s="178">
        <f t="shared" si="1036"/>
      </c>
      <c r="T512" s="183">
        <f t="shared" si="609"/>
      </c>
      <c r="U512" s="183">
        <f t="shared" si="531"/>
      </c>
      <c r="V512" s="183">
        <f t="shared" si="461"/>
      </c>
      <c r="W512" s="184">
        <v>6</v>
      </c>
      <c r="X512" s="183">
        <f t="shared" si="390"/>
      </c>
      <c r="Y512" s="183">
        <f t="shared" si="342"/>
      </c>
      <c r="Z512" s="183">
        <f t="shared" si="109"/>
      </c>
      <c r="AA512" s="183">
        <f t="shared" si="1280"/>
      </c>
      <c r="AB512" s="183">
        <f t="shared" si="1129"/>
      </c>
      <c r="AC512" s="181">
        <f t="shared" si="644"/>
      </c>
      <c r="AD512" s="181">
        <f t="shared" si="566"/>
      </c>
      <c r="AE512" s="181">
        <f t="shared" si="499"/>
      </c>
      <c r="AF512" s="181">
        <f t="shared" si="428"/>
      </c>
      <c r="AG512" s="181">
        <f t="shared" si="144"/>
      </c>
      <c r="AH512" s="181">
        <f t="shared" si="19"/>
      </c>
      <c r="AI512" s="181">
        <f t="shared" si="1164"/>
      </c>
      <c r="AJ512" s="189">
        <v>54</v>
      </c>
      <c r="AK512" s="189">
        <v>20382</v>
      </c>
      <c r="AL512" s="179">
        <v>454</v>
      </c>
      <c r="AM512" s="179">
        <v>497</v>
      </c>
      <c r="AN512" s="179">
        <v>114</v>
      </c>
      <c r="AO512" s="189">
        <v>27</v>
      </c>
      <c r="AP512" s="189">
        <v>115</v>
      </c>
      <c r="AQ512" s="179">
        <v>110</v>
      </c>
      <c r="AR512" s="189">
        <v>6</v>
      </c>
      <c r="AS512" s="189">
        <v>9</v>
      </c>
      <c r="AT512" s="189">
        <v>0</v>
      </c>
      <c r="AU512" s="189">
        <v>18</v>
      </c>
      <c r="AV512" s="190"/>
      <c r="AW512" s="190"/>
      <c r="AX512" s="191">
        <f t="shared" si="736"/>
      </c>
    </row>
    <row r="513">
      <c r="A513" s="168"/>
      <c r="B513" s="210" t="s">
        <v>187</v>
      </c>
      <c r="C513" s="192" t="s">
        <v>179</v>
      </c>
      <c r="D513" s="171" t="s">
        <v>193</v>
      </c>
      <c r="E513" s="201" t="s">
        <v>194</v>
      </c>
      <c r="F513" s="178">
        <f t="shared" si="236"/>
      </c>
      <c r="G513" s="213">
        <v>2018.06</v>
      </c>
      <c r="H513" s="178">
        <v>1233.08</v>
      </c>
      <c r="I513" s="236">
        <v>0</v>
      </c>
      <c r="J513" s="180">
        <v>1</v>
      </c>
      <c r="K513" s="197">
        <v>1994.8499999999985</v>
      </c>
      <c r="L513" s="189">
        <v>0</v>
      </c>
      <c r="M513" s="197">
        <v>0</v>
      </c>
      <c r="N513" s="180">
        <v>0</v>
      </c>
      <c r="O513" s="181">
        <f t="shared" si="61"/>
      </c>
      <c r="P513" s="176"/>
      <c r="Q513" s="182" t="str">
        <v>#DIV/0!</v>
      </c>
      <c r="R513" s="177">
        <f t="shared" si="886"/>
      </c>
      <c r="S513" s="178">
        <f t="shared" si="1036"/>
      </c>
      <c r="T513" s="183">
        <f t="shared" si="609"/>
      </c>
      <c r="U513" s="183">
        <f t="shared" si="531"/>
      </c>
      <c r="V513" s="183">
        <f t="shared" si="461"/>
      </c>
      <c r="W513" s="184">
        <v>1</v>
      </c>
      <c r="X513" s="183">
        <f t="shared" si="390"/>
      </c>
      <c r="Y513" s="183">
        <f t="shared" si="342"/>
      </c>
      <c r="Z513" s="183">
        <f t="shared" si="109"/>
      </c>
      <c r="AA513" s="183">
        <f t="shared" si="1280"/>
      </c>
      <c r="AB513" s="183">
        <f t="shared" si="1129"/>
      </c>
      <c r="AC513" s="181">
        <f t="shared" si="644"/>
      </c>
      <c r="AD513" s="181">
        <f t="shared" si="566"/>
      </c>
      <c r="AE513" s="181">
        <f t="shared" si="499"/>
      </c>
      <c r="AF513" s="181">
        <f t="shared" si="428"/>
      </c>
      <c r="AG513" s="181">
        <f t="shared" si="144"/>
      </c>
      <c r="AH513" s="181">
        <f t="shared" si="19"/>
      </c>
      <c r="AI513" s="181">
        <f t="shared" si="1164"/>
      </c>
      <c r="AJ513" s="189">
        <v>59</v>
      </c>
      <c r="AK513" s="189">
        <v>16775</v>
      </c>
      <c r="AL513" s="179">
        <v>361</v>
      </c>
      <c r="AM513" s="179">
        <v>399</v>
      </c>
      <c r="AN513" s="179">
        <v>95</v>
      </c>
      <c r="AO513" s="189">
        <v>24</v>
      </c>
      <c r="AP513" s="179">
        <v>60</v>
      </c>
      <c r="AQ513" s="179">
        <v>79</v>
      </c>
      <c r="AR513" s="189">
        <v>1</v>
      </c>
      <c r="AS513" s="189">
        <v>4</v>
      </c>
      <c r="AT513" s="189">
        <v>3</v>
      </c>
      <c r="AU513" s="189">
        <v>18</v>
      </c>
      <c r="AV513" s="190"/>
      <c r="AW513" s="190"/>
      <c r="AX513" s="191">
        <f t="shared" si="736"/>
      </c>
    </row>
    <row r="514">
      <c r="A514" s="168"/>
      <c r="B514" s="202" t="s">
        <v>186</v>
      </c>
      <c r="C514" s="202"/>
      <c r="D514" s="202"/>
      <c r="E514" s="202"/>
      <c r="F514" s="203">
        <f>SUM(F509:F513)</f>
      </c>
      <c r="G514" s="203">
        <f>SUM(G509:G513)</f>
      </c>
      <c r="H514" s="203">
        <f>SUM(H509:H513)</f>
      </c>
      <c r="I514" s="196">
        <f>SUM(I509:I513)</f>
      </c>
      <c r="J514" s="204">
        <f>SUM(J509:J513)</f>
      </c>
      <c r="K514" s="215">
        <f>SUM(K509:K513)</f>
      </c>
      <c r="L514" s="215">
        <f>SUM(L509:L513)</f>
      </c>
      <c r="M514" s="215">
        <f>SUM(M509:M513)</f>
      </c>
      <c r="N514" s="215">
        <f>SUM(N509:N513)</f>
      </c>
      <c r="O514" s="205">
        <f t="shared" si="61"/>
      </c>
      <c r="P514" s="206">
        <f>SUM(P509:P513)</f>
      </c>
      <c r="Q514" s="182">
        <f t="shared" ref="Q514:Q531" si="1227">P514/R514</f>
      </c>
      <c r="R514" s="204">
        <f>SUM(R509:R513)</f>
      </c>
      <c r="S514" s="203">
        <f>SUM(S509:S513)</f>
      </c>
      <c r="T514" s="207">
        <f t="shared" si="609"/>
      </c>
      <c r="U514" s="207">
        <f t="shared" si="531"/>
      </c>
      <c r="V514" s="207">
        <f t="shared" si="461"/>
      </c>
      <c r="W514" s="208">
        <f>SUM(W509:W513)</f>
      </c>
      <c r="X514" s="207">
        <f t="shared" si="390"/>
      </c>
      <c r="Y514" s="207">
        <f t="shared" si="342"/>
      </c>
      <c r="Z514" s="207">
        <f t="shared" si="109"/>
      </c>
      <c r="AA514" s="207">
        <f t="shared" si="1280"/>
      </c>
      <c r="AB514" s="207">
        <f t="shared" si="1129"/>
      </c>
      <c r="AC514" s="205">
        <f t="shared" si="644"/>
      </c>
      <c r="AD514" s="205">
        <f t="shared" si="566"/>
      </c>
      <c r="AE514" s="205">
        <f t="shared" si="499"/>
      </c>
      <c r="AF514" s="205">
        <f t="shared" si="428"/>
      </c>
      <c r="AG514" s="205">
        <f t="shared" si="144"/>
      </c>
      <c r="AH514" s="205">
        <f t="shared" si="19"/>
      </c>
      <c r="AI514" s="205">
        <f t="shared" si="1164"/>
      </c>
      <c r="AJ514" s="218">
        <f>AVERAGE(AJ509:AJ513)</f>
      </c>
      <c r="AK514" s="218">
        <f>SUM(AK509:AK513)</f>
      </c>
      <c r="AL514" s="218">
        <f>SUM(AL509:AL513)</f>
      </c>
      <c r="AM514" s="218">
        <f>SUM(AM509:AM513)</f>
      </c>
      <c r="AN514" s="218">
        <f>SUM(AN509:AN513)</f>
      </c>
      <c r="AO514" s="218">
        <f>SUM(AO509:AO513)</f>
      </c>
      <c r="AP514" s="218">
        <f>SUM(AP509:AP513)</f>
      </c>
      <c r="AQ514" s="218">
        <f>SUM(AQ509:AQ513)</f>
      </c>
      <c r="AR514" s="218">
        <f>SUM(AR509:AR513)</f>
      </c>
      <c r="AS514" s="218">
        <f>SUM(AS509:AS513)</f>
      </c>
      <c r="AT514" s="218">
        <f>SUM(AT509:AT513)</f>
      </c>
      <c r="AU514" s="218">
        <f>SUM(AU509:AU513)</f>
      </c>
      <c r="AV514" s="209"/>
      <c r="AW514" s="209"/>
      <c r="AX514" s="204">
        <f>SUM(AX509:AX513)</f>
      </c>
    </row>
    <row r="515">
      <c r="A515" s="168"/>
      <c r="B515" s="210" t="s">
        <v>187</v>
      </c>
      <c r="C515" s="170" t="s">
        <v>179</v>
      </c>
      <c r="D515" s="171" t="s">
        <v>220</v>
      </c>
      <c r="E515" s="201" t="s">
        <v>195</v>
      </c>
      <c r="F515" s="178">
        <f t="shared" ref="F515:F516" si="592">G515+H515</f>
      </c>
      <c r="G515" s="216">
        <v>940.36</v>
      </c>
      <c r="H515" s="178">
        <v>626.8</v>
      </c>
      <c r="I515" s="236">
        <v>0</v>
      </c>
      <c r="J515" s="180">
        <v>1</v>
      </c>
      <c r="K515" s="178">
        <v>3108.1100000000006</v>
      </c>
      <c r="L515" s="179">
        <v>0</v>
      </c>
      <c r="M515" s="178">
        <v>0</v>
      </c>
      <c r="N515" s="180">
        <v>0</v>
      </c>
      <c r="O515" s="181">
        <f t="shared" si="61"/>
      </c>
      <c r="P515" s="196"/>
      <c r="Q515" s="182">
        <f t="shared" si="1227"/>
      </c>
      <c r="R515" s="177">
        <f t="shared" ref="R515:R518" si="887">J515+L515</f>
      </c>
      <c r="S515" s="178">
        <f t="shared" ref="S515:S518" si="1037">K515+M515</f>
      </c>
      <c r="T515" s="183">
        <f t="shared" si="609"/>
      </c>
      <c r="U515" s="183">
        <f t="shared" si="531"/>
      </c>
      <c r="V515" s="183">
        <f t="shared" si="461"/>
      </c>
      <c r="W515" s="184">
        <v>1</v>
      </c>
      <c r="X515" s="183">
        <f t="shared" si="390"/>
      </c>
      <c r="Y515" s="183">
        <f t="shared" si="342"/>
      </c>
      <c r="Z515" s="183">
        <f t="shared" si="109"/>
      </c>
      <c r="AA515" s="183">
        <f t="shared" si="1280"/>
      </c>
      <c r="AB515" s="183">
        <f t="shared" si="1129"/>
      </c>
      <c r="AC515" s="181">
        <f t="shared" si="644"/>
      </c>
      <c r="AD515" s="181">
        <f t="shared" si="566"/>
      </c>
      <c r="AE515" s="181">
        <f t="shared" si="499"/>
      </c>
      <c r="AF515" s="181">
        <f t="shared" si="428"/>
      </c>
      <c r="AG515" s="181">
        <f t="shared" si="144"/>
      </c>
      <c r="AH515" s="181">
        <f t="shared" si="19"/>
      </c>
      <c r="AI515" s="181">
        <f t="shared" si="1164"/>
      </c>
      <c r="AJ515" s="189">
        <v>59</v>
      </c>
      <c r="AK515" s="179">
        <v>12260</v>
      </c>
      <c r="AL515" s="179">
        <v>294</v>
      </c>
      <c r="AM515" s="179">
        <v>327</v>
      </c>
      <c r="AN515" s="179">
        <v>68</v>
      </c>
      <c r="AO515" s="189">
        <v>9</v>
      </c>
      <c r="AP515" s="189">
        <v>32</v>
      </c>
      <c r="AQ515" s="189">
        <v>52</v>
      </c>
      <c r="AR515" s="189">
        <v>3</v>
      </c>
      <c r="AS515" s="179">
        <v>2</v>
      </c>
      <c r="AT515" s="179">
        <v>1</v>
      </c>
      <c r="AU515" s="179">
        <v>7</v>
      </c>
      <c r="AV515" s="190"/>
      <c r="AW515" s="190"/>
      <c r="AX515" s="191">
        <f t="shared" ref="AX515:AX518" si="737">COUNT(AU515)</f>
      </c>
    </row>
    <row r="516">
      <c r="A516" s="168"/>
      <c r="B516" s="210" t="s">
        <v>187</v>
      </c>
      <c r="C516" s="192" t="s">
        <v>179</v>
      </c>
      <c r="D516" s="171" t="s">
        <v>220</v>
      </c>
      <c r="E516" s="212" t="s">
        <v>196</v>
      </c>
      <c r="F516" s="178">
        <f t="shared" si="592"/>
      </c>
      <c r="G516" s="213">
        <v>1113.46</v>
      </c>
      <c r="H516" s="178">
        <v>890.71</v>
      </c>
      <c r="I516" s="219">
        <v>0</v>
      </c>
      <c r="J516" s="180">
        <v>4</v>
      </c>
      <c r="K516" s="178">
        <v>9646.07</v>
      </c>
      <c r="L516" s="179">
        <v>0</v>
      </c>
      <c r="M516" s="178">
        <v>0</v>
      </c>
      <c r="N516" s="180">
        <v>0</v>
      </c>
      <c r="O516" s="181">
        <f t="shared" si="61"/>
      </c>
      <c r="P516" s="196"/>
      <c r="Q516" s="182">
        <f t="shared" si="1227"/>
      </c>
      <c r="R516" s="177">
        <f t="shared" si="887"/>
      </c>
      <c r="S516" s="178">
        <f t="shared" si="1037"/>
      </c>
      <c r="T516" s="183">
        <f t="shared" si="609"/>
      </c>
      <c r="U516" s="183">
        <f t="shared" si="531"/>
      </c>
      <c r="V516" s="183">
        <f t="shared" si="461"/>
      </c>
      <c r="W516" s="184">
        <v>0</v>
      </c>
      <c r="X516" s="183">
        <f t="shared" si="390"/>
      </c>
      <c r="Y516" s="183">
        <f t="shared" si="342"/>
      </c>
      <c r="Z516" s="183">
        <f t="shared" si="109"/>
      </c>
      <c r="AA516" s="183">
        <f t="shared" si="1280"/>
      </c>
      <c r="AB516" s="183">
        <f t="shared" si="1129"/>
      </c>
      <c r="AC516" s="181">
        <f t="shared" si="644"/>
      </c>
      <c r="AD516" s="181">
        <f t="shared" si="566"/>
      </c>
      <c r="AE516" s="181">
        <f t="shared" si="499"/>
      </c>
      <c r="AF516" s="181">
        <f t="shared" si="428"/>
      </c>
      <c r="AG516" s="181">
        <f t="shared" si="144"/>
      </c>
      <c r="AH516" s="181">
        <f t="shared" si="19"/>
      </c>
      <c r="AI516" s="181">
        <f t="shared" si="1164"/>
      </c>
      <c r="AJ516" s="189">
        <v>48</v>
      </c>
      <c r="AK516" s="179">
        <v>18183</v>
      </c>
      <c r="AL516" s="179">
        <v>424</v>
      </c>
      <c r="AM516" s="179">
        <v>455</v>
      </c>
      <c r="AN516" s="179">
        <v>69</v>
      </c>
      <c r="AO516" s="189">
        <v>11</v>
      </c>
      <c r="AP516" s="179">
        <v>23</v>
      </c>
      <c r="AQ516" s="179">
        <v>56</v>
      </c>
      <c r="AR516" s="189">
        <v>4</v>
      </c>
      <c r="AS516" s="179">
        <v>2</v>
      </c>
      <c r="AT516" s="179">
        <v>1</v>
      </c>
      <c r="AU516" s="179">
        <v>9</v>
      </c>
      <c r="AV516" s="190"/>
      <c r="AW516" s="190"/>
      <c r="AX516" s="191">
        <f t="shared" si="737"/>
      </c>
    </row>
    <row r="517">
      <c r="A517" s="168"/>
      <c r="B517" s="210" t="s">
        <v>187</v>
      </c>
      <c r="C517" s="192" t="s">
        <v>179</v>
      </c>
      <c r="D517" s="171" t="s">
        <v>220</v>
      </c>
      <c r="E517" s="212" t="s">
        <v>197</v>
      </c>
      <c r="F517" s="178">
        <f t="shared" ref="F517:F518" si="237">G517+H517+I517</f>
      </c>
      <c r="G517" s="213">
        <v>973.3</v>
      </c>
      <c r="H517" s="197">
        <v>855.1</v>
      </c>
      <c r="I517" s="219">
        <v>0</v>
      </c>
      <c r="J517" s="180">
        <v>4</v>
      </c>
      <c r="K517" s="178">
        <v>7797.869999999995</v>
      </c>
      <c r="L517" s="179">
        <v>0</v>
      </c>
      <c r="M517" s="178">
        <v>0</v>
      </c>
      <c r="N517" s="180">
        <v>1</v>
      </c>
      <c r="O517" s="181">
        <f t="shared" si="61"/>
      </c>
      <c r="P517" s="196"/>
      <c r="Q517" s="182">
        <f t="shared" si="1227"/>
      </c>
      <c r="R517" s="177">
        <f t="shared" si="887"/>
      </c>
      <c r="S517" s="178">
        <f t="shared" si="1037"/>
      </c>
      <c r="T517" s="183">
        <f t="shared" si="609"/>
      </c>
      <c r="U517" s="183">
        <f t="shared" si="531"/>
      </c>
      <c r="V517" s="183">
        <f t="shared" si="461"/>
      </c>
      <c r="W517" s="184">
        <v>0</v>
      </c>
      <c r="X517" s="183">
        <f t="shared" si="390"/>
      </c>
      <c r="Y517" s="183">
        <f t="shared" si="342"/>
      </c>
      <c r="Z517" s="183">
        <f t="shared" si="109"/>
      </c>
      <c r="AA517" s="183">
        <f t="shared" si="1280"/>
      </c>
      <c r="AB517" s="183">
        <f t="shared" si="1129"/>
      </c>
      <c r="AC517" s="181">
        <f t="shared" si="644"/>
      </c>
      <c r="AD517" s="181">
        <f t="shared" si="566"/>
      </c>
      <c r="AE517" s="181">
        <f t="shared" si="499"/>
      </c>
      <c r="AF517" s="181">
        <f t="shared" si="428"/>
      </c>
      <c r="AG517" s="181">
        <f t="shared" si="144"/>
      </c>
      <c r="AH517" s="181">
        <f t="shared" si="19"/>
      </c>
      <c r="AI517" s="181">
        <f t="shared" si="1164"/>
      </c>
      <c r="AJ517" s="189">
        <v>55</v>
      </c>
      <c r="AK517" s="179">
        <v>14942</v>
      </c>
      <c r="AL517" s="179">
        <v>351</v>
      </c>
      <c r="AM517" s="179">
        <v>371</v>
      </c>
      <c r="AN517" s="179">
        <v>71</v>
      </c>
      <c r="AO517" s="189">
        <v>16</v>
      </c>
      <c r="AP517" s="179">
        <v>56</v>
      </c>
      <c r="AQ517" s="179">
        <v>72</v>
      </c>
      <c r="AR517" s="189">
        <v>4</v>
      </c>
      <c r="AS517" s="189">
        <v>3</v>
      </c>
      <c r="AT517" s="179">
        <v>0</v>
      </c>
      <c r="AU517" s="179">
        <v>10</v>
      </c>
      <c r="AV517" s="190"/>
      <c r="AW517" s="190"/>
      <c r="AX517" s="191">
        <f t="shared" si="737"/>
      </c>
    </row>
    <row r="518">
      <c r="A518" s="168"/>
      <c r="B518" s="210" t="s">
        <v>187</v>
      </c>
      <c r="C518" s="192" t="s">
        <v>179</v>
      </c>
      <c r="D518" s="171" t="s">
        <v>220</v>
      </c>
      <c r="E518" s="212" t="s">
        <v>199</v>
      </c>
      <c r="F518" s="178">
        <f t="shared" si="237"/>
      </c>
      <c r="G518" s="216">
        <v>1423.76</v>
      </c>
      <c r="H518" s="178">
        <v>649.42</v>
      </c>
      <c r="I518" s="219">
        <v>0</v>
      </c>
      <c r="J518" s="180">
        <v>4</v>
      </c>
      <c r="K518" s="178">
        <v>7972.970000000001</v>
      </c>
      <c r="L518" s="179">
        <v>0</v>
      </c>
      <c r="M518" s="178">
        <v>0</v>
      </c>
      <c r="N518" s="180">
        <v>0</v>
      </c>
      <c r="O518" s="181">
        <f t="shared" si="61"/>
      </c>
      <c r="P518" s="196"/>
      <c r="Q518" s="182">
        <f t="shared" si="1227"/>
      </c>
      <c r="R518" s="177">
        <f t="shared" si="887"/>
      </c>
      <c r="S518" s="178">
        <f t="shared" si="1037"/>
      </c>
      <c r="T518" s="183">
        <f t="shared" si="609"/>
      </c>
      <c r="U518" s="183">
        <f t="shared" si="531"/>
      </c>
      <c r="V518" s="183">
        <f t="shared" si="461"/>
      </c>
      <c r="W518" s="184">
        <v>0</v>
      </c>
      <c r="X518" s="183">
        <f t="shared" si="390"/>
      </c>
      <c r="Y518" s="183">
        <f t="shared" si="342"/>
      </c>
      <c r="Z518" s="183">
        <f t="shared" si="109"/>
      </c>
      <c r="AA518" s="183">
        <f t="shared" si="1280"/>
      </c>
      <c r="AB518" s="183">
        <f t="shared" si="1129"/>
      </c>
      <c r="AC518" s="181">
        <f t="shared" si="644"/>
      </c>
      <c r="AD518" s="181">
        <f t="shared" si="566"/>
      </c>
      <c r="AE518" s="181">
        <f t="shared" si="499"/>
      </c>
      <c r="AF518" s="181">
        <f t="shared" si="428"/>
      </c>
      <c r="AG518" s="181">
        <f t="shared" si="144"/>
      </c>
      <c r="AH518" s="181">
        <f t="shared" si="19"/>
      </c>
      <c r="AI518" s="181">
        <f t="shared" si="1164"/>
      </c>
      <c r="AJ518" s="189">
        <v>55</v>
      </c>
      <c r="AK518" s="179">
        <v>10681</v>
      </c>
      <c r="AL518" s="179">
        <v>240</v>
      </c>
      <c r="AM518" s="179">
        <v>272</v>
      </c>
      <c r="AN518" s="179">
        <v>49</v>
      </c>
      <c r="AO518" s="189">
        <v>18</v>
      </c>
      <c r="AP518" s="179">
        <v>54</v>
      </c>
      <c r="AQ518" s="179">
        <v>41</v>
      </c>
      <c r="AR518" s="189">
        <v>4</v>
      </c>
      <c r="AS518" s="179">
        <v>0</v>
      </c>
      <c r="AT518" s="179">
        <v>0</v>
      </c>
      <c r="AU518" s="179">
        <v>4</v>
      </c>
      <c r="AV518" s="190"/>
      <c r="AW518" s="190"/>
      <c r="AX518" s="191">
        <f t="shared" si="737"/>
      </c>
    </row>
    <row r="519">
      <c r="A519" s="168"/>
      <c r="B519" s="202" t="s">
        <v>186</v>
      </c>
      <c r="C519" s="202"/>
      <c r="D519" s="202"/>
      <c r="E519" s="202"/>
      <c r="F519" s="203">
        <f>SUM(F515:F518)</f>
      </c>
      <c r="G519" s="217">
        <f>SUM(G515:G518)</f>
      </c>
      <c r="H519" s="203">
        <f>SUM(H515:H518)</f>
      </c>
      <c r="I519" s="196">
        <f>SUM(I515:I518)</f>
      </c>
      <c r="J519" s="204">
        <f>SUM(J515:J518)</f>
      </c>
      <c r="K519" s="203">
        <f>SUM(K515:K518)</f>
      </c>
      <c r="L519" s="215">
        <f>SUM(L515:L518)</f>
      </c>
      <c r="M519" s="203">
        <f>SUM(M515:M518)</f>
      </c>
      <c r="N519" s="204">
        <f>SUM(N515:N518)</f>
      </c>
      <c r="O519" s="205">
        <f t="shared" si="61"/>
      </c>
      <c r="P519" s="206">
        <f>SUM(P515:P518)</f>
      </c>
      <c r="Q519" s="182">
        <f t="shared" si="1227"/>
      </c>
      <c r="R519" s="204">
        <f>SUM(R515:R518)</f>
      </c>
      <c r="S519" s="203">
        <f>SUM(S515:S518)</f>
      </c>
      <c r="T519" s="207">
        <f t="shared" si="609"/>
      </c>
      <c r="U519" s="207">
        <f t="shared" si="531"/>
      </c>
      <c r="V519" s="207">
        <f t="shared" si="461"/>
      </c>
      <c r="W519" s="208">
        <f>SUM(W515:W518)</f>
      </c>
      <c r="X519" s="207">
        <f t="shared" si="390"/>
      </c>
      <c r="Y519" s="207">
        <f t="shared" si="342"/>
      </c>
      <c r="Z519" s="207">
        <f t="shared" si="109"/>
      </c>
      <c r="AA519" s="207">
        <f t="shared" si="1280"/>
      </c>
      <c r="AB519" s="207">
        <f t="shared" si="1129"/>
      </c>
      <c r="AC519" s="205">
        <f t="shared" si="644"/>
      </c>
      <c r="AD519" s="205">
        <f t="shared" si="566"/>
      </c>
      <c r="AE519" s="205">
        <f t="shared" si="499"/>
      </c>
      <c r="AF519" s="205">
        <f t="shared" si="428"/>
      </c>
      <c r="AG519" s="205">
        <f t="shared" si="144"/>
      </c>
      <c r="AH519" s="205">
        <f t="shared" si="19"/>
      </c>
      <c r="AI519" s="205">
        <f t="shared" si="1164"/>
      </c>
      <c r="AJ519" s="218">
        <f>AVERAGE(AJ515:AJ518)</f>
      </c>
      <c r="AK519" s="218">
        <f>SUM(AK515:AK518)</f>
      </c>
      <c r="AL519" s="218">
        <f>SUM(AL515:AL518)</f>
      </c>
      <c r="AM519" s="218">
        <f>SUM(AM515:AM518)</f>
      </c>
      <c r="AN519" s="218">
        <f>SUM(AN515:AN518)</f>
      </c>
      <c r="AO519" s="218">
        <f>SUM(AO515:AO518)</f>
      </c>
      <c r="AP519" s="218">
        <f>SUM(AP515:AP518)</f>
      </c>
      <c r="AQ519" s="218">
        <f>SUM(AQ515:AQ518)</f>
      </c>
      <c r="AR519" s="218">
        <f>SUM(AR515:AR518)</f>
      </c>
      <c r="AS519" s="218">
        <f>SUM(AS515:AS518)</f>
      </c>
      <c r="AT519" s="218">
        <f>SUM(AT515:AT518)</f>
      </c>
      <c r="AU519" s="218">
        <f>SUM(AU515:AU518)</f>
      </c>
      <c r="AV519" s="209"/>
      <c r="AW519" s="209"/>
      <c r="AX519" s="204">
        <f>SUM(AX515:AX518)</f>
      </c>
    </row>
    <row r="520">
      <c r="A520" s="168"/>
      <c r="B520" s="210" t="s">
        <v>187</v>
      </c>
      <c r="C520" s="170" t="s">
        <v>201</v>
      </c>
      <c r="D520" s="171" t="s">
        <v>204</v>
      </c>
      <c r="E520" s="212" t="s">
        <v>200</v>
      </c>
      <c r="F520" s="178">
        <f t="shared" ref="F520:F524" si="238">G520+H520+I520</f>
      </c>
      <c r="G520" s="213">
        <v>1437.97</v>
      </c>
      <c r="H520" s="178">
        <v>534.65</v>
      </c>
      <c r="I520" s="219">
        <v>0</v>
      </c>
      <c r="J520" s="180">
        <v>3</v>
      </c>
      <c r="K520" s="197">
        <v>7805.659999999989</v>
      </c>
      <c r="L520" s="189">
        <v>0</v>
      </c>
      <c r="M520" s="197">
        <v>0</v>
      </c>
      <c r="N520" s="180">
        <v>0</v>
      </c>
      <c r="O520" s="181">
        <f t="shared" si="61"/>
      </c>
      <c r="P520" s="196"/>
      <c r="Q520" s="182">
        <f t="shared" si="1227"/>
      </c>
      <c r="R520" s="177">
        <f t="shared" ref="R520:R524" si="888">J520+L520</f>
      </c>
      <c r="S520" s="178">
        <f t="shared" ref="S520:S524" si="1038">K520+M520</f>
      </c>
      <c r="T520" s="183">
        <f t="shared" si="609"/>
      </c>
      <c r="U520" s="183">
        <f t="shared" si="531"/>
      </c>
      <c r="V520" s="183">
        <f t="shared" si="461"/>
      </c>
      <c r="W520" s="184">
        <v>0</v>
      </c>
      <c r="X520" s="183">
        <f t="shared" si="390"/>
      </c>
      <c r="Y520" s="183">
        <f t="shared" si="342"/>
      </c>
      <c r="Z520" s="183">
        <f t="shared" si="109"/>
      </c>
      <c r="AA520" s="183">
        <f t="shared" si="1280"/>
      </c>
      <c r="AB520" s="183">
        <f t="shared" si="1129"/>
      </c>
      <c r="AC520" s="181">
        <f t="shared" si="644"/>
      </c>
      <c r="AD520" s="181">
        <f t="shared" si="566"/>
      </c>
      <c r="AE520" s="181">
        <f t="shared" si="499"/>
      </c>
      <c r="AF520" s="181">
        <f t="shared" si="428"/>
      </c>
      <c r="AG520" s="181">
        <f t="shared" si="144"/>
      </c>
      <c r="AH520" s="181">
        <f t="shared" si="19"/>
      </c>
      <c r="AI520" s="181">
        <f t="shared" si="1164"/>
      </c>
      <c r="AJ520" s="189">
        <v>58</v>
      </c>
      <c r="AK520" s="179">
        <v>9987</v>
      </c>
      <c r="AL520" s="179">
        <v>295</v>
      </c>
      <c r="AM520" s="179">
        <v>330</v>
      </c>
      <c r="AN520" s="189">
        <v>61</v>
      </c>
      <c r="AO520" s="189">
        <v>24</v>
      </c>
      <c r="AP520" s="189">
        <v>65</v>
      </c>
      <c r="AQ520" s="179">
        <v>63</v>
      </c>
      <c r="AR520" s="189">
        <v>3</v>
      </c>
      <c r="AS520" s="179">
        <v>2</v>
      </c>
      <c r="AT520" s="179">
        <v>1</v>
      </c>
      <c r="AU520" s="179">
        <v>9</v>
      </c>
      <c r="AV520" s="190"/>
      <c r="AW520" s="190"/>
      <c r="AX520" s="191">
        <f t="shared" ref="AX520:AX524" si="738">COUNT(AU520)</f>
      </c>
    </row>
    <row customHeight="true" ht="18.452380952380953" r="521">
      <c r="A521" s="168"/>
      <c r="B521" s="210" t="s">
        <v>218</v>
      </c>
      <c r="C521" s="170" t="s">
        <v>201</v>
      </c>
      <c r="D521" s="171" t="s">
        <v>204</v>
      </c>
      <c r="E521" s="211" t="s">
        <v>202</v>
      </c>
      <c r="F521" s="178">
        <f t="shared" si="238"/>
      </c>
      <c r="G521" s="178">
        <v>1347.45</v>
      </c>
      <c r="H521" s="178">
        <v>585.05</v>
      </c>
      <c r="I521" s="219">
        <v>0</v>
      </c>
      <c r="J521" s="177">
        <v>1</v>
      </c>
      <c r="K521" s="178">
        <v>2548.2600000000093</v>
      </c>
      <c r="L521" s="179">
        <v>0</v>
      </c>
      <c r="M521" s="178">
        <v>0</v>
      </c>
      <c r="N521" s="180">
        <v>0</v>
      </c>
      <c r="O521" s="181">
        <f t="shared" si="61"/>
      </c>
      <c r="P521" s="196"/>
      <c r="Q521" s="182">
        <f t="shared" si="1227"/>
      </c>
      <c r="R521" s="177">
        <f t="shared" si="888"/>
      </c>
      <c r="S521" s="178">
        <f t="shared" si="1038"/>
      </c>
      <c r="T521" s="183">
        <f t="shared" si="609"/>
      </c>
      <c r="U521" s="183">
        <f t="shared" si="531"/>
      </c>
      <c r="V521" s="183">
        <f t="shared" si="461"/>
      </c>
      <c r="W521" s="184">
        <v>0</v>
      </c>
      <c r="X521" s="183">
        <f t="shared" si="390"/>
      </c>
      <c r="Y521" s="183">
        <f t="shared" si="342"/>
      </c>
      <c r="Z521" s="183">
        <f t="shared" si="109"/>
      </c>
      <c r="AA521" s="183">
        <f t="shared" si="1280"/>
      </c>
      <c r="AB521" s="183">
        <f t="shared" si="1129"/>
      </c>
      <c r="AC521" s="181">
        <f t="shared" si="644"/>
      </c>
      <c r="AD521" s="181">
        <f t="shared" si="566"/>
      </c>
      <c r="AE521" s="181">
        <f t="shared" si="499"/>
      </c>
      <c r="AF521" s="181">
        <f t="shared" si="428"/>
      </c>
      <c r="AG521" s="181">
        <f t="shared" si="144"/>
      </c>
      <c r="AH521" s="181">
        <f t="shared" si="19"/>
      </c>
      <c r="AI521" s="181">
        <f t="shared" si="1164"/>
      </c>
      <c r="AJ521" s="189">
        <v>58</v>
      </c>
      <c r="AK521" s="179">
        <v>11275</v>
      </c>
      <c r="AL521" s="179">
        <v>270</v>
      </c>
      <c r="AM521" s="179">
        <v>305</v>
      </c>
      <c r="AN521" s="179">
        <v>58</v>
      </c>
      <c r="AO521" s="189">
        <v>15</v>
      </c>
      <c r="AP521" s="189">
        <v>49</v>
      </c>
      <c r="AQ521" s="179">
        <v>47</v>
      </c>
      <c r="AR521" s="189">
        <v>1</v>
      </c>
      <c r="AS521" s="189">
        <v>3</v>
      </c>
      <c r="AT521" s="189">
        <v>0</v>
      </c>
      <c r="AU521" s="189">
        <v>4</v>
      </c>
      <c r="AV521" s="190"/>
      <c r="AW521" s="190"/>
      <c r="AX521" s="191">
        <f t="shared" si="738"/>
      </c>
    </row>
    <row r="522">
      <c r="A522" s="168"/>
      <c r="B522" s="210" t="s">
        <v>218</v>
      </c>
      <c r="C522" s="170" t="s">
        <v>201</v>
      </c>
      <c r="D522" s="171" t="s">
        <v>204</v>
      </c>
      <c r="E522" s="211" t="s">
        <v>203</v>
      </c>
      <c r="F522" s="178">
        <f t="shared" si="238"/>
      </c>
      <c r="G522" s="178">
        <v>1393.14</v>
      </c>
      <c r="H522" s="178">
        <v>468.07</v>
      </c>
      <c r="I522" s="219">
        <v>0</v>
      </c>
      <c r="J522" s="177">
        <v>4</v>
      </c>
      <c r="K522" s="178">
        <v>9086.220000000001</v>
      </c>
      <c r="L522" s="179">
        <v>0</v>
      </c>
      <c r="M522" s="178">
        <v>0</v>
      </c>
      <c r="N522" s="180">
        <v>0</v>
      </c>
      <c r="O522" s="181">
        <f t="shared" si="61"/>
      </c>
      <c r="P522" s="196"/>
      <c r="Q522" s="182">
        <f t="shared" si="1227"/>
      </c>
      <c r="R522" s="177">
        <f t="shared" si="888"/>
      </c>
      <c r="S522" s="178">
        <f t="shared" si="1038"/>
      </c>
      <c r="T522" s="183">
        <f t="shared" si="609"/>
      </c>
      <c r="U522" s="183">
        <f t="shared" si="531"/>
      </c>
      <c r="V522" s="183">
        <f t="shared" si="461"/>
      </c>
      <c r="W522" s="184">
        <v>0</v>
      </c>
      <c r="X522" s="183">
        <f t="shared" si="390"/>
      </c>
      <c r="Y522" s="183">
        <f t="shared" si="342"/>
      </c>
      <c r="Z522" s="183">
        <f t="shared" si="109"/>
      </c>
      <c r="AA522" s="183">
        <f t="shared" si="1280"/>
      </c>
      <c r="AB522" s="183">
        <f t="shared" si="1129"/>
      </c>
      <c r="AC522" s="181">
        <f t="shared" si="644"/>
      </c>
      <c r="AD522" s="181">
        <f t="shared" si="566"/>
      </c>
      <c r="AE522" s="181">
        <f t="shared" si="499"/>
      </c>
      <c r="AF522" s="181">
        <f t="shared" si="428"/>
      </c>
      <c r="AG522" s="181">
        <f t="shared" si="144"/>
      </c>
      <c r="AH522" s="181">
        <f t="shared" si="19"/>
      </c>
      <c r="AI522" s="181">
        <f t="shared" si="1164"/>
      </c>
      <c r="AJ522" s="189">
        <v>58</v>
      </c>
      <c r="AK522" s="179">
        <v>9129</v>
      </c>
      <c r="AL522" s="179">
        <v>227</v>
      </c>
      <c r="AM522" s="179">
        <v>273</v>
      </c>
      <c r="AN522" s="179">
        <v>53</v>
      </c>
      <c r="AO522" s="189">
        <v>15</v>
      </c>
      <c r="AP522" s="179">
        <v>36</v>
      </c>
      <c r="AQ522" s="179">
        <v>47</v>
      </c>
      <c r="AR522" s="189">
        <v>4</v>
      </c>
      <c r="AS522" s="189">
        <v>6</v>
      </c>
      <c r="AT522" s="189">
        <v>0</v>
      </c>
      <c r="AU522" s="189">
        <v>6</v>
      </c>
      <c r="AV522" s="190"/>
      <c r="AW522" s="190"/>
      <c r="AX522" s="191">
        <f t="shared" si="738"/>
      </c>
    </row>
    <row r="523">
      <c r="A523" s="168"/>
      <c r="B523" s="210" t="s">
        <v>218</v>
      </c>
      <c r="C523" s="170" t="s">
        <v>201</v>
      </c>
      <c r="D523" s="171" t="s">
        <v>204</v>
      </c>
      <c r="E523" s="220" t="s">
        <v>205</v>
      </c>
      <c r="F523" s="178">
        <f t="shared" si="238"/>
      </c>
      <c r="G523" s="178">
        <v>1191.02</v>
      </c>
      <c r="H523" s="178">
        <v>377.46</v>
      </c>
      <c r="I523" s="219">
        <v>0</v>
      </c>
      <c r="J523" s="177">
        <v>2</v>
      </c>
      <c r="K523" s="178">
        <v>5250.969999999987</v>
      </c>
      <c r="L523" s="179">
        <v>0</v>
      </c>
      <c r="M523" s="178">
        <v>0</v>
      </c>
      <c r="N523" s="180">
        <v>0</v>
      </c>
      <c r="O523" s="181">
        <f t="shared" si="61"/>
      </c>
      <c r="P523" s="196"/>
      <c r="Q523" s="182">
        <f t="shared" si="1227"/>
      </c>
      <c r="R523" s="177">
        <f t="shared" si="888"/>
      </c>
      <c r="S523" s="178">
        <f t="shared" si="1038"/>
      </c>
      <c r="T523" s="183">
        <f t="shared" si="609"/>
      </c>
      <c r="U523" s="183">
        <f t="shared" si="531"/>
      </c>
      <c r="V523" s="183">
        <f t="shared" si="461"/>
      </c>
      <c r="W523" s="184">
        <v>0</v>
      </c>
      <c r="X523" s="183">
        <f t="shared" si="390"/>
      </c>
      <c r="Y523" s="183">
        <f t="shared" si="342"/>
      </c>
      <c r="Z523" s="183">
        <f t="shared" si="109"/>
      </c>
      <c r="AA523" s="183">
        <f t="shared" si="1280"/>
      </c>
      <c r="AB523" s="183">
        <f t="shared" si="1129"/>
      </c>
      <c r="AC523" s="181">
        <f t="shared" si="644"/>
      </c>
      <c r="AD523" s="181">
        <f t="shared" si="566"/>
      </c>
      <c r="AE523" s="181">
        <f t="shared" si="499"/>
      </c>
      <c r="AF523" s="181">
        <f t="shared" si="428"/>
      </c>
      <c r="AG523" s="181">
        <f t="shared" si="144"/>
      </c>
      <c r="AH523" s="181">
        <f t="shared" si="19"/>
      </c>
      <c r="AI523" s="181">
        <f t="shared" si="1164"/>
      </c>
      <c r="AJ523" s="189">
        <v>57</v>
      </c>
      <c r="AK523" s="179">
        <v>7695</v>
      </c>
      <c r="AL523" s="179">
        <v>193</v>
      </c>
      <c r="AM523" s="179">
        <v>220</v>
      </c>
      <c r="AN523" s="179">
        <v>31</v>
      </c>
      <c r="AO523" s="189">
        <v>6</v>
      </c>
      <c r="AP523" s="179">
        <v>50</v>
      </c>
      <c r="AQ523" s="179">
        <v>33</v>
      </c>
      <c r="AR523" s="189">
        <v>3</v>
      </c>
      <c r="AS523" s="189">
        <v>0</v>
      </c>
      <c r="AT523" s="189">
        <v>0</v>
      </c>
      <c r="AU523" s="189">
        <v>2</v>
      </c>
      <c r="AV523" s="190"/>
      <c r="AW523" s="190"/>
      <c r="AX523" s="191">
        <f t="shared" si="738"/>
      </c>
    </row>
    <row r="524">
      <c r="A524" s="168"/>
      <c r="B524" s="210" t="s">
        <v>218</v>
      </c>
      <c r="C524" s="170" t="s">
        <v>201</v>
      </c>
      <c r="D524" s="171" t="s">
        <v>204</v>
      </c>
      <c r="E524" s="220" t="s">
        <v>206</v>
      </c>
      <c r="F524" s="178">
        <f t="shared" si="238"/>
      </c>
      <c r="G524" s="178">
        <v>766.43</v>
      </c>
      <c r="H524" s="178">
        <v>378.96</v>
      </c>
      <c r="I524" s="219">
        <v>0</v>
      </c>
      <c r="J524" s="177">
        <v>1</v>
      </c>
      <c r="K524" s="178">
        <v>3108.1100000000006</v>
      </c>
      <c r="L524" s="179">
        <v>0</v>
      </c>
      <c r="M524" s="178">
        <v>0</v>
      </c>
      <c r="N524" s="180">
        <v>0</v>
      </c>
      <c r="O524" s="181">
        <f t="shared" si="61"/>
      </c>
      <c r="P524" s="196"/>
      <c r="Q524" s="182">
        <f t="shared" si="1227"/>
      </c>
      <c r="R524" s="177">
        <f t="shared" si="888"/>
      </c>
      <c r="S524" s="178">
        <f t="shared" si="1038"/>
      </c>
      <c r="T524" s="183">
        <f t="shared" si="609"/>
      </c>
      <c r="U524" s="183">
        <f t="shared" si="531"/>
      </c>
      <c r="V524" s="183">
        <f t="shared" si="461"/>
      </c>
      <c r="W524" s="184">
        <v>0</v>
      </c>
      <c r="X524" s="183">
        <f t="shared" si="390"/>
      </c>
      <c r="Y524" s="183">
        <f t="shared" si="342"/>
      </c>
      <c r="Z524" s="183">
        <f t="shared" si="109"/>
      </c>
      <c r="AA524" s="183">
        <f t="shared" si="1280"/>
      </c>
      <c r="AB524" s="183">
        <f t="shared" si="1129"/>
      </c>
      <c r="AC524" s="181">
        <f t="shared" si="644"/>
      </c>
      <c r="AD524" s="181">
        <f t="shared" si="566"/>
      </c>
      <c r="AE524" s="181">
        <f t="shared" si="499"/>
      </c>
      <c r="AF524" s="181">
        <f t="shared" si="428"/>
      </c>
      <c r="AG524" s="181">
        <f t="shared" si="144"/>
      </c>
      <c r="AH524" s="181">
        <f t="shared" si="19"/>
      </c>
      <c r="AI524" s="181">
        <f t="shared" si="1164"/>
      </c>
      <c r="AJ524" s="189">
        <v>56</v>
      </c>
      <c r="AK524" s="189">
        <v>8442</v>
      </c>
      <c r="AL524" s="247">
        <v>196</v>
      </c>
      <c r="AM524" s="247">
        <v>219</v>
      </c>
      <c r="AN524" s="247">
        <v>32</v>
      </c>
      <c r="AO524" s="189">
        <v>12</v>
      </c>
      <c r="AP524" s="179">
        <v>37</v>
      </c>
      <c r="AQ524" s="189">
        <v>28</v>
      </c>
      <c r="AR524" s="189">
        <v>1</v>
      </c>
      <c r="AS524" s="189">
        <v>2</v>
      </c>
      <c r="AT524" s="189">
        <v>0</v>
      </c>
      <c r="AU524" s="189">
        <v>1</v>
      </c>
      <c r="AV524" s="190"/>
      <c r="AW524" s="190"/>
      <c r="AX524" s="191">
        <f t="shared" si="738"/>
      </c>
    </row>
    <row r="525">
      <c r="A525" s="168"/>
      <c r="B525" s="202" t="s">
        <v>186</v>
      </c>
      <c r="C525" s="202"/>
      <c r="D525" s="202"/>
      <c r="E525" s="202"/>
      <c r="F525" s="203">
        <f>SUM(F520:F524)</f>
      </c>
      <c r="G525" s="203">
        <f>SUM(G520:G524)</f>
      </c>
      <c r="H525" s="203">
        <f>SUM(H520:H524)</f>
      </c>
      <c r="I525" s="196">
        <f>SUM(I520:I524)</f>
      </c>
      <c r="J525" s="204">
        <f>SUM(J520:J524)</f>
      </c>
      <c r="K525" s="203">
        <f>SUM(K520:K524)</f>
      </c>
      <c r="L525" s="215">
        <f>SUM(L520:L524)</f>
      </c>
      <c r="M525" s="203">
        <f>SUM(M520:M524)</f>
      </c>
      <c r="N525" s="204">
        <f>SUM(N520:N524)</f>
      </c>
      <c r="O525" s="205">
        <f t="shared" si="61"/>
      </c>
      <c r="P525" s="206">
        <f>SUM(P520:P524)</f>
      </c>
      <c r="Q525" s="182">
        <f t="shared" si="1227"/>
      </c>
      <c r="R525" s="204">
        <f>SUM(R520:R524)</f>
      </c>
      <c r="S525" s="203">
        <f>SUM(S520:S524)</f>
      </c>
      <c r="T525" s="207">
        <f t="shared" si="609"/>
      </c>
      <c r="U525" s="207">
        <f t="shared" si="531"/>
      </c>
      <c r="V525" s="207">
        <f t="shared" si="461"/>
      </c>
      <c r="W525" s="208">
        <f>SUM(W520:W524)</f>
      </c>
      <c r="X525" s="207">
        <f t="shared" si="390"/>
      </c>
      <c r="Y525" s="207">
        <f t="shared" si="342"/>
      </c>
      <c r="Z525" s="207">
        <f t="shared" si="109"/>
      </c>
      <c r="AA525" s="207">
        <f t="shared" si="1280"/>
      </c>
      <c r="AB525" s="207">
        <f t="shared" si="1129"/>
      </c>
      <c r="AC525" s="205">
        <f t="shared" si="644"/>
      </c>
      <c r="AD525" s="205">
        <f t="shared" si="566"/>
      </c>
      <c r="AE525" s="205">
        <f t="shared" si="499"/>
      </c>
      <c r="AF525" s="205">
        <f t="shared" si="428"/>
      </c>
      <c r="AG525" s="205">
        <f t="shared" si="144"/>
      </c>
      <c r="AH525" s="205">
        <f t="shared" si="19"/>
      </c>
      <c r="AI525" s="205">
        <f t="shared" si="1164"/>
      </c>
      <c r="AJ525" s="204">
        <f>AVERAGE(AJ520:AJ524)</f>
      </c>
      <c r="AK525" s="204">
        <f>SUM(AK520:AK524)</f>
      </c>
      <c r="AL525" s="204">
        <f>SUM(AL520:AL524)</f>
      </c>
      <c r="AM525" s="204">
        <f>SUM(AM520:AM524)</f>
      </c>
      <c r="AN525" s="204">
        <f>SUM(AN520:AN524)</f>
      </c>
      <c r="AO525" s="218">
        <f>SUM(AO520:AO524)</f>
      </c>
      <c r="AP525" s="204">
        <f>SUM(AP520:AP524)</f>
      </c>
      <c r="AQ525" s="218">
        <f>SUM(AQ520:AQ524)</f>
      </c>
      <c r="AR525" s="218">
        <f>SUM(AR520:AR524)</f>
      </c>
      <c r="AS525" s="204">
        <f>SUM(AS520:AS524)</f>
      </c>
      <c r="AT525" s="204">
        <f>SUM(AT520:AT524)</f>
      </c>
      <c r="AU525" s="204">
        <f>SUM(AU520:AU524)</f>
      </c>
      <c r="AV525" s="209"/>
      <c r="AW525" s="209"/>
      <c r="AX525" s="204">
        <f>SUM(AX520:AX524)</f>
      </c>
    </row>
    <row r="526">
      <c r="A526" s="168"/>
      <c r="B526" s="210" t="s">
        <v>218</v>
      </c>
      <c r="C526" s="170" t="s">
        <v>201</v>
      </c>
      <c r="D526" s="171" t="s">
        <v>198</v>
      </c>
      <c r="E526" s="220" t="s">
        <v>207</v>
      </c>
      <c r="F526" s="178">
        <f t="shared" ref="F526:F529" si="239">G526+H526+I526</f>
      </c>
      <c r="G526" s="178">
        <v>1043</v>
      </c>
      <c r="H526" s="178">
        <v>390.19</v>
      </c>
      <c r="I526" s="219">
        <v>0</v>
      </c>
      <c r="J526" s="177">
        <v>2</v>
      </c>
      <c r="K526" s="178">
        <v>4543.110000000001</v>
      </c>
      <c r="L526" s="179">
        <v>0</v>
      </c>
      <c r="M526" s="178">
        <v>0</v>
      </c>
      <c r="N526" s="180">
        <v>0</v>
      </c>
      <c r="O526" s="181">
        <f t="shared" si="61"/>
      </c>
      <c r="P526" s="196"/>
      <c r="Q526" s="182">
        <f t="shared" si="1227"/>
      </c>
      <c r="R526" s="177">
        <f t="shared" ref="R526:R529" si="889">J526+L526</f>
      </c>
      <c r="S526" s="178">
        <f t="shared" ref="S526:S529" si="1039">K526+M526</f>
      </c>
      <c r="T526" s="183">
        <f t="shared" si="609"/>
      </c>
      <c r="U526" s="183">
        <f t="shared" si="531"/>
      </c>
      <c r="V526" s="183">
        <f t="shared" si="461"/>
      </c>
      <c r="W526" s="184">
        <v>2</v>
      </c>
      <c r="X526" s="183">
        <f t="shared" si="390"/>
      </c>
      <c r="Y526" s="183">
        <f t="shared" si="342"/>
      </c>
      <c r="Z526" s="183">
        <f t="shared" si="109"/>
      </c>
      <c r="AA526" s="183">
        <f t="shared" si="1280"/>
      </c>
      <c r="AB526" s="183">
        <f t="shared" si="1129"/>
      </c>
      <c r="AC526" s="181">
        <f t="shared" si="644"/>
      </c>
      <c r="AD526" s="181">
        <f t="shared" si="566"/>
      </c>
      <c r="AE526" s="181">
        <f t="shared" si="499"/>
      </c>
      <c r="AF526" s="181">
        <f t="shared" si="428"/>
      </c>
      <c r="AG526" s="181">
        <f t="shared" si="144"/>
      </c>
      <c r="AH526" s="181">
        <f t="shared" si="19"/>
      </c>
      <c r="AI526" s="181">
        <f t="shared" si="1164"/>
      </c>
      <c r="AJ526" s="189">
        <v>38</v>
      </c>
      <c r="AK526" s="247">
        <v>10942</v>
      </c>
      <c r="AL526" s="247">
        <v>247</v>
      </c>
      <c r="AM526" s="247">
        <v>271</v>
      </c>
      <c r="AN526" s="248">
        <v>36</v>
      </c>
      <c r="AO526" s="189">
        <v>10</v>
      </c>
      <c r="AP526" s="179">
        <v>64</v>
      </c>
      <c r="AQ526" s="189">
        <v>35</v>
      </c>
      <c r="AR526" s="189">
        <v>3</v>
      </c>
      <c r="AS526" s="189">
        <v>2</v>
      </c>
      <c r="AT526" s="189">
        <v>0</v>
      </c>
      <c r="AU526" s="189">
        <v>5</v>
      </c>
      <c r="AV526" s="190"/>
      <c r="AW526" s="190"/>
      <c r="AX526" s="191">
        <f t="shared" ref="AX526:AX529" si="739">COUNT(AU526)</f>
      </c>
    </row>
    <row r="527">
      <c r="A527" s="168"/>
      <c r="B527" s="210" t="s">
        <v>218</v>
      </c>
      <c r="C527" s="169" t="s">
        <v>201</v>
      </c>
      <c r="D527" s="171" t="s">
        <v>198</v>
      </c>
      <c r="E527" s="220" t="s">
        <v>208</v>
      </c>
      <c r="F527" s="195">
        <f t="shared" si="239"/>
      </c>
      <c r="G527" s="178">
        <v>936.69</v>
      </c>
      <c r="H527" s="197">
        <v>551.09</v>
      </c>
      <c r="I527" s="219">
        <v>0</v>
      </c>
      <c r="J527" s="177">
        <v>0</v>
      </c>
      <c r="K527" s="178">
        <v>0</v>
      </c>
      <c r="L527" s="179">
        <v>0</v>
      </c>
      <c r="M527" s="178">
        <v>0</v>
      </c>
      <c r="N527" s="180">
        <v>0</v>
      </c>
      <c r="O527" s="181">
        <f t="shared" si="61"/>
      </c>
      <c r="P527" s="196"/>
      <c r="Q527" s="182">
        <f t="shared" si="1227"/>
      </c>
      <c r="R527" s="177">
        <f t="shared" si="889"/>
      </c>
      <c r="S527" s="178">
        <f t="shared" si="1039"/>
      </c>
      <c r="T527" s="183">
        <f t="shared" si="609"/>
      </c>
      <c r="U527" s="183">
        <f t="shared" si="531"/>
      </c>
      <c r="V527" s="183">
        <f t="shared" si="461"/>
      </c>
      <c r="W527" s="184">
        <v>0</v>
      </c>
      <c r="X527" s="183">
        <f t="shared" si="390"/>
      </c>
      <c r="Y527" s="183">
        <f t="shared" si="342"/>
      </c>
      <c r="Z527" s="183">
        <f t="shared" si="109"/>
      </c>
      <c r="AA527" s="183">
        <f t="shared" si="1280"/>
      </c>
      <c r="AB527" s="183">
        <f t="shared" si="1129"/>
      </c>
      <c r="AC527" s="181">
        <f t="shared" si="644"/>
      </c>
      <c r="AD527" s="181">
        <f t="shared" si="566"/>
      </c>
      <c r="AE527" s="181">
        <f t="shared" si="499"/>
      </c>
      <c r="AF527" s="181">
        <f t="shared" si="428"/>
      </c>
      <c r="AG527" s="181">
        <f t="shared" si="144"/>
      </c>
      <c r="AH527" s="181">
        <f t="shared" si="19"/>
      </c>
      <c r="AI527" s="181">
        <f t="shared" si="1164"/>
      </c>
      <c r="AJ527" s="180">
        <v>38</v>
      </c>
      <c r="AK527" s="177">
        <v>11347</v>
      </c>
      <c r="AL527" s="177">
        <v>286</v>
      </c>
      <c r="AM527" s="177">
        <v>316</v>
      </c>
      <c r="AN527" s="177">
        <v>44</v>
      </c>
      <c r="AO527" s="189">
        <v>10</v>
      </c>
      <c r="AP527" s="177">
        <v>27</v>
      </c>
      <c r="AQ527" s="179">
        <v>38</v>
      </c>
      <c r="AR527" s="189">
        <v>0</v>
      </c>
      <c r="AS527" s="180">
        <v>1</v>
      </c>
      <c r="AT527" s="180">
        <v>1</v>
      </c>
      <c r="AU527" s="180">
        <v>9</v>
      </c>
      <c r="AV527" s="190"/>
      <c r="AW527" s="190"/>
      <c r="AX527" s="191">
        <f t="shared" si="739"/>
      </c>
    </row>
    <row r="528">
      <c r="A528" s="168"/>
      <c r="B528" s="210" t="s">
        <v>218</v>
      </c>
      <c r="C528" s="169" t="s">
        <v>201</v>
      </c>
      <c r="D528" s="171" t="s">
        <v>198</v>
      </c>
      <c r="E528" s="220" t="s">
        <v>209</v>
      </c>
      <c r="F528" s="195">
        <f t="shared" si="239"/>
      </c>
      <c r="G528" s="178">
        <v>772.21</v>
      </c>
      <c r="H528" s="197">
        <v>531.88</v>
      </c>
      <c r="I528" s="219">
        <v>0</v>
      </c>
      <c r="J528" s="177">
        <v>1</v>
      </c>
      <c r="K528" s="178">
        <v>1994.8499999999913</v>
      </c>
      <c r="L528" s="179">
        <v>0</v>
      </c>
      <c r="M528" s="178">
        <v>0</v>
      </c>
      <c r="N528" s="180">
        <v>0</v>
      </c>
      <c r="O528" s="181">
        <f t="shared" si="61"/>
      </c>
      <c r="P528" s="196"/>
      <c r="Q528" s="182">
        <f t="shared" si="1227"/>
      </c>
      <c r="R528" s="177">
        <f t="shared" si="889"/>
      </c>
      <c r="S528" s="178">
        <f t="shared" si="1039"/>
      </c>
      <c r="T528" s="183">
        <f t="shared" si="609"/>
      </c>
      <c r="U528" s="183">
        <f t="shared" si="531"/>
      </c>
      <c r="V528" s="183">
        <f t="shared" si="461"/>
      </c>
      <c r="W528" s="184">
        <v>1</v>
      </c>
      <c r="X528" s="183">
        <f t="shared" si="390"/>
      </c>
      <c r="Y528" s="183">
        <f t="shared" si="342"/>
      </c>
      <c r="Z528" s="183">
        <f t="shared" si="109"/>
      </c>
      <c r="AA528" s="183">
        <f t="shared" si="1280"/>
      </c>
      <c r="AB528" s="183">
        <f t="shared" si="1129"/>
      </c>
      <c r="AC528" s="181">
        <f t="shared" si="644"/>
      </c>
      <c r="AD528" s="181">
        <f t="shared" si="566"/>
      </c>
      <c r="AE528" s="181">
        <f t="shared" si="499"/>
      </c>
      <c r="AF528" s="181">
        <f t="shared" si="428"/>
      </c>
      <c r="AG528" s="181">
        <f t="shared" si="144"/>
      </c>
      <c r="AH528" s="181">
        <f t="shared" si="19"/>
      </c>
      <c r="AI528" s="181">
        <f t="shared" si="1164"/>
      </c>
      <c r="AJ528" s="180">
        <v>43</v>
      </c>
      <c r="AK528" s="177">
        <v>11435</v>
      </c>
      <c r="AL528" s="177">
        <v>293</v>
      </c>
      <c r="AM528" s="177">
        <v>317</v>
      </c>
      <c r="AN528" s="177">
        <v>65</v>
      </c>
      <c r="AO528" s="189">
        <v>13</v>
      </c>
      <c r="AP528" s="177">
        <v>22</v>
      </c>
      <c r="AQ528" s="179">
        <v>54</v>
      </c>
      <c r="AR528" s="189">
        <v>1</v>
      </c>
      <c r="AS528" s="180">
        <v>2</v>
      </c>
      <c r="AT528" s="180">
        <v>0</v>
      </c>
      <c r="AU528" s="180">
        <v>6</v>
      </c>
      <c r="AV528" s="190"/>
      <c r="AW528" s="190"/>
      <c r="AX528" s="191">
        <f t="shared" si="739"/>
      </c>
    </row>
    <row r="529">
      <c r="A529" s="168"/>
      <c r="B529" s="210" t="s">
        <v>218</v>
      </c>
      <c r="C529" s="169" t="s">
        <v>201</v>
      </c>
      <c r="D529" s="171" t="s">
        <v>198</v>
      </c>
      <c r="E529" s="221" t="s">
        <v>210</v>
      </c>
      <c r="F529" s="178">
        <f t="shared" si="239"/>
      </c>
      <c r="G529" s="178">
        <v>1274.95</v>
      </c>
      <c r="H529" s="178">
        <v>519.94</v>
      </c>
      <c r="I529" s="219">
        <v>0</v>
      </c>
      <c r="J529" s="177">
        <v>4</v>
      </c>
      <c r="K529" s="178">
        <v>6859.720000000001</v>
      </c>
      <c r="L529" s="189">
        <v>0</v>
      </c>
      <c r="M529" s="197">
        <v>0</v>
      </c>
      <c r="N529" s="180">
        <v>0</v>
      </c>
      <c r="O529" s="181">
        <f t="shared" si="61"/>
      </c>
      <c r="P529" s="196"/>
      <c r="Q529" s="182">
        <f t="shared" si="1227"/>
      </c>
      <c r="R529" s="177">
        <f t="shared" si="889"/>
      </c>
      <c r="S529" s="178">
        <f t="shared" si="1039"/>
      </c>
      <c r="T529" s="183">
        <f t="shared" si="609"/>
      </c>
      <c r="U529" s="183">
        <f t="shared" si="531"/>
      </c>
      <c r="V529" s="183">
        <f t="shared" si="461"/>
      </c>
      <c r="W529" s="184">
        <v>3</v>
      </c>
      <c r="X529" s="183">
        <f t="shared" si="390"/>
      </c>
      <c r="Y529" s="183">
        <f t="shared" si="342"/>
      </c>
      <c r="Z529" s="183">
        <f t="shared" si="109"/>
      </c>
      <c r="AA529" s="183">
        <f t="shared" si="1280"/>
      </c>
      <c r="AB529" s="183">
        <f t="shared" si="1129"/>
      </c>
      <c r="AC529" s="181">
        <f t="shared" si="644"/>
      </c>
      <c r="AD529" s="181">
        <f t="shared" si="566"/>
      </c>
      <c r="AE529" s="181">
        <f t="shared" si="499"/>
      </c>
      <c r="AF529" s="181">
        <f t="shared" si="428"/>
      </c>
      <c r="AG529" s="181">
        <f t="shared" si="144"/>
      </c>
      <c r="AH529" s="181">
        <f t="shared" si="19"/>
      </c>
      <c r="AI529" s="181">
        <f t="shared" si="1164"/>
      </c>
      <c r="AJ529" s="180">
        <v>47</v>
      </c>
      <c r="AK529" s="177">
        <v>11545</v>
      </c>
      <c r="AL529" s="177">
        <v>352</v>
      </c>
      <c r="AM529" s="177">
        <v>395</v>
      </c>
      <c r="AN529" s="177">
        <v>58</v>
      </c>
      <c r="AO529" s="189">
        <v>19</v>
      </c>
      <c r="AP529" s="180">
        <v>27</v>
      </c>
      <c r="AQ529" s="179">
        <v>51</v>
      </c>
      <c r="AR529" s="189">
        <v>3</v>
      </c>
      <c r="AS529" s="180">
        <v>6</v>
      </c>
      <c r="AT529" s="180">
        <v>1</v>
      </c>
      <c r="AU529" s="180">
        <v>4</v>
      </c>
      <c r="AV529" s="190"/>
      <c r="AW529" s="190"/>
      <c r="AX529" s="191">
        <f t="shared" si="739"/>
      </c>
    </row>
    <row r="530">
      <c r="A530" s="168"/>
      <c r="B530" s="202" t="s">
        <v>186</v>
      </c>
      <c r="C530" s="202"/>
      <c r="D530" s="202"/>
      <c r="E530" s="202"/>
      <c r="F530" s="203">
        <f>SUM(F526:F529)</f>
      </c>
      <c r="G530" s="203">
        <f>SUM(G526:G529)</f>
      </c>
      <c r="H530" s="203">
        <f>SUM(H526:H529)</f>
      </c>
      <c r="I530" s="196">
        <f>SUM(I526:I529)</f>
      </c>
      <c r="J530" s="204">
        <f>SUM(J526:J529)</f>
      </c>
      <c r="K530" s="203">
        <f>SUM(K526:K529)</f>
      </c>
      <c r="L530" s="215">
        <f>SUM(L526:L529)</f>
      </c>
      <c r="M530" s="203">
        <f>SUM(M526:M529)</f>
      </c>
      <c r="N530" s="204">
        <f>SUM(N526:N529)</f>
      </c>
      <c r="O530" s="205">
        <f t="shared" si="61"/>
      </c>
      <c r="P530" s="206">
        <f>SUM(P526:P529)</f>
      </c>
      <c r="Q530" s="182">
        <f t="shared" si="1227"/>
      </c>
      <c r="R530" s="204">
        <f>SUM(R526:R529)</f>
      </c>
      <c r="S530" s="203">
        <f>SUM(S526:S529)</f>
      </c>
      <c r="T530" s="207">
        <f t="shared" si="609"/>
      </c>
      <c r="U530" s="207">
        <f t="shared" si="531"/>
      </c>
      <c r="V530" s="207">
        <f t="shared" si="461"/>
      </c>
      <c r="W530" s="208">
        <f>SUM(W526:W529)</f>
      </c>
      <c r="X530" s="207">
        <f t="shared" si="390"/>
      </c>
      <c r="Y530" s="207">
        <f t="shared" si="342"/>
      </c>
      <c r="Z530" s="207">
        <f t="shared" si="109"/>
      </c>
      <c r="AA530" s="207">
        <f t="shared" si="1280"/>
      </c>
      <c r="AB530" s="207">
        <f t="shared" si="1129"/>
      </c>
      <c r="AC530" s="205">
        <f t="shared" si="644"/>
      </c>
      <c r="AD530" s="205">
        <f t="shared" si="566"/>
      </c>
      <c r="AE530" s="205">
        <f t="shared" si="499"/>
      </c>
      <c r="AF530" s="205">
        <f t="shared" si="428"/>
      </c>
      <c r="AG530" s="205">
        <f t="shared" si="144"/>
      </c>
      <c r="AH530" s="205">
        <f t="shared" si="19"/>
      </c>
      <c r="AI530" s="205">
        <f t="shared" si="1164"/>
      </c>
      <c r="AJ530" s="204">
        <f>AVERAGE(AJ526:AJ529)</f>
      </c>
      <c r="AK530" s="204">
        <f>SUM(AK526:AK529)</f>
      </c>
      <c r="AL530" s="204">
        <f>SUM(AL526:AL529)</f>
      </c>
      <c r="AM530" s="204">
        <f>SUM(AM526:AM529)</f>
      </c>
      <c r="AN530" s="204">
        <f>SUM(AN526:AN529)</f>
      </c>
      <c r="AO530" s="218">
        <f>SUM(AO526:AO529)</f>
      </c>
      <c r="AP530" s="204">
        <f>SUM(AP526:AP529)</f>
      </c>
      <c r="AQ530" s="218">
        <f>SUM(AQ526:AQ529)</f>
      </c>
      <c r="AR530" s="218">
        <f>SUM(AR526:AR529)</f>
      </c>
      <c r="AS530" s="204">
        <f>SUM(AS526:AS529)</f>
      </c>
      <c r="AT530" s="204">
        <f>SUM(AT526:AT529)</f>
      </c>
      <c r="AU530" s="204">
        <f>SUM(AU526:AU529)</f>
      </c>
      <c r="AV530" s="209"/>
      <c r="AW530" s="209"/>
      <c r="AX530" s="204">
        <f>SUM(AX526:AX529)</f>
      </c>
    </row>
    <row r="531">
      <c r="A531" s="168"/>
      <c r="B531" s="222" t="s">
        <v>211</v>
      </c>
      <c r="C531" s="222"/>
      <c r="D531" s="222"/>
      <c r="E531" s="222"/>
      <c r="F531" s="223">
        <f>F514+F519+F525+F508+F530+F502</f>
      </c>
      <c r="G531" s="223">
        <f>G530+G525+G519+G514+G508+G502</f>
      </c>
      <c r="H531" s="223">
        <v>17975.19</v>
      </c>
      <c r="I531" s="223">
        <f>I514+I519+I525+I508+I530+I502</f>
      </c>
      <c r="J531" s="224">
        <f>J514+J519+J525+J508+J530+J502</f>
      </c>
      <c r="K531" s="223">
        <f>K514+K519+K525+K508+K530+K502</f>
      </c>
      <c r="L531" s="224">
        <f>L514+L519+L525+L508+L530+L502</f>
      </c>
      <c r="M531" s="223">
        <f>M514+M519+M525+M508+M530+M502</f>
      </c>
      <c r="N531" s="224">
        <f>N514+N519+N525+N508+N530+N502</f>
      </c>
      <c r="O531" s="225">
        <f t="shared" si="61"/>
      </c>
      <c r="P531" s="226">
        <f>P514+P519+P525+P508+P530+P502</f>
      </c>
      <c r="Q531" s="227">
        <f t="shared" si="1227"/>
      </c>
      <c r="R531" s="224">
        <f>R514+R519+R525+R508+R530+R502</f>
      </c>
      <c r="S531" s="223">
        <f>S514+S519+S525+S508+S530+S502</f>
      </c>
      <c r="T531" s="223">
        <f t="shared" si="609"/>
      </c>
      <c r="U531" s="223">
        <f t="shared" si="531"/>
      </c>
      <c r="V531" s="223">
        <f t="shared" si="461"/>
      </c>
      <c r="W531" s="228">
        <f>W514+W519+W525+W508+W530+W502</f>
      </c>
      <c r="X531" s="223">
        <f t="shared" si="390"/>
      </c>
      <c r="Y531" s="223">
        <f t="shared" si="342"/>
      </c>
      <c r="Z531" s="223">
        <f t="shared" si="109"/>
      </c>
      <c r="AA531" s="223">
        <f t="shared" si="1280"/>
      </c>
      <c r="AB531" s="223">
        <f t="shared" si="1129"/>
      </c>
      <c r="AC531" s="225">
        <f t="shared" si="644"/>
      </c>
      <c r="AD531" s="225">
        <f t="shared" si="566"/>
      </c>
      <c r="AE531" s="225">
        <f t="shared" si="499"/>
      </c>
      <c r="AF531" s="225">
        <f t="shared" si="428"/>
      </c>
      <c r="AG531" s="225">
        <f t="shared" si="144"/>
      </c>
      <c r="AH531" s="225">
        <f t="shared" si="19"/>
      </c>
      <c r="AI531" s="225">
        <f t="shared" si="1164"/>
      </c>
      <c r="AJ531" s="224"/>
      <c r="AK531" s="224">
        <f>AK514+AK519+AK525+AK508+AK530+AK502</f>
      </c>
      <c r="AL531" s="224">
        <f>AL514+AL519+AL525+AL508+AL530+AL502</f>
      </c>
      <c r="AM531" s="224">
        <f>AM514+AM519+AM525+AM508+AM530+AM502</f>
      </c>
      <c r="AN531" s="224">
        <f>AN514+AN519+AN525+AN508+AN530+AN502</f>
      </c>
      <c r="AO531" s="224">
        <f>AO514+AO519+AO525+AO508+AO530+AO502</f>
      </c>
      <c r="AP531" s="224">
        <f>AP514+AP519+AP525+AP508+AP530+AP502</f>
      </c>
      <c r="AQ531" s="224">
        <f>AQ514+AQ519+AQ525+AQ508+AQ530+AQ502</f>
      </c>
      <c r="AR531" s="224">
        <f>AR514+AR519+AR525+AR508+AR530+AR502</f>
      </c>
      <c r="AS531" s="224">
        <f>AS514+AS519+AS525+AS508+AS530+AS502</f>
      </c>
      <c r="AT531" s="224">
        <f>AT514+AT519+AT525+AT508+AT530+AT502</f>
      </c>
      <c r="AU531" s="224">
        <f>AU514+AU519+AU525+AU508+AU530+AU502</f>
      </c>
      <c r="AV531" s="229"/>
      <c r="AW531" s="229"/>
      <c r="AX531" s="224">
        <f>AX514+AX519+AX525+AX508+AX530+AX502</f>
      </c>
    </row>
    <row r="532">
      <c r="A532" s="136"/>
      <c r="B532" s="137" t="s">
        <v>120</v>
      </c>
      <c r="C532" s="137"/>
      <c r="D532" s="137"/>
      <c r="E532" s="137"/>
      <c r="F532" s="138" t="s">
        <v>121</v>
      </c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9" t="s">
        <v>122</v>
      </c>
      <c r="AA532" s="139"/>
      <c r="AB532" s="139"/>
      <c r="AC532" s="139"/>
      <c r="AD532" s="139"/>
      <c r="AE532" s="139"/>
      <c r="AF532" s="139"/>
      <c r="AG532" s="139"/>
      <c r="AH532" s="139"/>
      <c r="AI532" s="139"/>
      <c r="AJ532" s="139"/>
      <c r="AK532" s="139"/>
      <c r="AL532" s="139"/>
      <c r="AM532" s="139"/>
      <c r="AN532" s="139"/>
      <c r="AO532" s="139"/>
      <c r="AP532" s="139"/>
      <c r="AQ532" s="139"/>
      <c r="AR532" s="139"/>
      <c r="AS532" s="139"/>
      <c r="AT532" s="139"/>
      <c r="AU532" s="139"/>
      <c r="AV532" s="140" t="s">
        <v>123</v>
      </c>
      <c r="AW532" s="140"/>
      <c r="AX532" s="141" t="s">
        <v>124</v>
      </c>
    </row>
    <row r="533">
      <c r="A533" s="136"/>
      <c r="B533" s="137"/>
      <c r="C533" s="137"/>
      <c r="D533" s="137"/>
      <c r="E533" s="137"/>
      <c r="F533" s="142" t="s">
        <v>125</v>
      </c>
      <c r="G533" s="142"/>
      <c r="H533" s="142"/>
      <c r="I533" s="142"/>
      <c r="J533" s="143">
        <v>600.51</v>
      </c>
      <c r="K533" s="143"/>
      <c r="L533" s="143"/>
      <c r="M533" s="143"/>
      <c r="N533" s="143"/>
      <c r="O533" s="143"/>
      <c r="P533" s="143"/>
      <c r="Q533" s="143"/>
      <c r="R533" s="143"/>
      <c r="S533" s="143"/>
      <c r="T533" s="144" t="s">
        <v>127</v>
      </c>
      <c r="U533" s="144"/>
      <c r="V533" s="144"/>
      <c r="W533" s="144"/>
      <c r="X533" s="144"/>
      <c r="Y533" s="144"/>
      <c r="Z533" s="145" t="s">
        <v>128</v>
      </c>
      <c r="AA533" s="145"/>
      <c r="AB533" s="145"/>
      <c r="AC533" s="145"/>
      <c r="AD533" s="145"/>
      <c r="AE533" s="145"/>
      <c r="AF533" s="145"/>
      <c r="AG533" s="145"/>
      <c r="AH533" s="145"/>
      <c r="AI533" s="145"/>
      <c r="AJ533" s="145"/>
      <c r="AK533" s="146" t="s">
        <v>129</v>
      </c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7"/>
      <c r="AW533" s="148"/>
      <c r="AX533" s="141"/>
    </row>
    <row r="534">
      <c r="A534" s="136"/>
      <c r="B534" s="149" t="s">
        <v>130</v>
      </c>
      <c r="C534" s="150" t="s">
        <v>131</v>
      </c>
      <c r="D534" s="151" t="s">
        <v>132</v>
      </c>
      <c r="E534" s="152" t="s">
        <v>133</v>
      </c>
      <c r="F534" s="153" t="s">
        <v>134</v>
      </c>
      <c r="G534" s="142" t="s">
        <v>135</v>
      </c>
      <c r="H534" s="154" t="s">
        <v>136</v>
      </c>
      <c r="I534" s="155" t="s">
        <v>137</v>
      </c>
      <c r="J534" s="156" t="s">
        <v>138</v>
      </c>
      <c r="K534" s="157" t="s">
        <v>139</v>
      </c>
      <c r="L534" s="158" t="s">
        <v>140</v>
      </c>
      <c r="M534" s="157" t="s">
        <v>141</v>
      </c>
      <c r="N534" s="157" t="s">
        <v>142</v>
      </c>
      <c r="O534" s="157" t="s">
        <v>143</v>
      </c>
      <c r="P534" s="159" t="s">
        <v>144</v>
      </c>
      <c r="Q534" s="157" t="s">
        <v>145</v>
      </c>
      <c r="R534" s="156" t="s">
        <v>146</v>
      </c>
      <c r="S534" s="160" t="s">
        <v>147</v>
      </c>
      <c r="T534" s="144" t="s">
        <v>148</v>
      </c>
      <c r="U534" s="144" t="s">
        <v>149</v>
      </c>
      <c r="V534" s="144" t="s">
        <v>150</v>
      </c>
      <c r="W534" s="161" t="s">
        <v>151</v>
      </c>
      <c r="X534" s="144" t="s">
        <v>152</v>
      </c>
      <c r="Y534" s="162" t="s">
        <v>153</v>
      </c>
      <c r="Z534" s="238" t="s">
        <v>154</v>
      </c>
      <c r="AA534" s="239" t="s">
        <v>155</v>
      </c>
      <c r="AB534" s="240" t="s">
        <v>156</v>
      </c>
      <c r="AC534" s="239" t="s">
        <v>157</v>
      </c>
      <c r="AD534" s="239" t="s">
        <v>158</v>
      </c>
      <c r="AE534" s="166" t="s">
        <v>159</v>
      </c>
      <c r="AF534" s="239" t="s">
        <v>160</v>
      </c>
      <c r="AG534" s="241" t="s">
        <v>161</v>
      </c>
      <c r="AH534" s="241" t="s">
        <v>162</v>
      </c>
      <c r="AI534" s="166" t="s">
        <v>163</v>
      </c>
      <c r="AJ534" s="166" t="s">
        <v>164</v>
      </c>
      <c r="AK534" s="146" t="s">
        <v>165</v>
      </c>
      <c r="AL534" s="167" t="s">
        <v>166</v>
      </c>
      <c r="AM534" s="167" t="s">
        <v>167</v>
      </c>
      <c r="AN534" s="167" t="s">
        <v>168</v>
      </c>
      <c r="AO534" s="167" t="s">
        <v>169</v>
      </c>
      <c r="AP534" s="167" t="s">
        <v>170</v>
      </c>
      <c r="AQ534" s="146" t="s">
        <v>171</v>
      </c>
      <c r="AR534" s="146" t="s">
        <v>172</v>
      </c>
      <c r="AS534" s="146" t="s">
        <v>173</v>
      </c>
      <c r="AT534" s="146" t="s">
        <v>174</v>
      </c>
      <c r="AU534" s="146" t="s">
        <v>175</v>
      </c>
      <c r="AV534" s="147"/>
      <c r="AW534" s="148"/>
      <c r="AX534" s="141" t="s">
        <v>176</v>
      </c>
    </row>
    <row r="535">
      <c r="A535" s="168" t="s">
        <v>233</v>
      </c>
      <c r="B535" s="210" t="s">
        <v>217</v>
      </c>
      <c r="C535" s="192" t="s">
        <v>179</v>
      </c>
      <c r="D535" s="170" t="s">
        <v>188</v>
      </c>
      <c r="E535" s="172" t="s">
        <v>181</v>
      </c>
      <c r="F535" s="194">
        <f t="shared" ref="F535:F538" si="240">G535+H535+I535</f>
      </c>
      <c r="G535" s="195">
        <v>763.79</v>
      </c>
      <c r="H535" s="195">
        <v>742.4</v>
      </c>
      <c r="I535" s="196">
        <v>0</v>
      </c>
      <c r="J535" s="189">
        <v>1</v>
      </c>
      <c r="K535" s="197">
        <v>2548.26</v>
      </c>
      <c r="L535" s="189">
        <v>0</v>
      </c>
      <c r="M535" s="197">
        <v>0</v>
      </c>
      <c r="N535" s="189">
        <v>0</v>
      </c>
      <c r="O535" s="181">
        <f t="shared" ref="O535:O562" si="62">N535/R535</f>
      </c>
      <c r="P535" s="176"/>
      <c r="Q535" s="182">
        <f t="shared" ref="Q535:Q536" si="1228">P535/R535</f>
      </c>
      <c r="R535" s="177">
        <f t="shared" ref="R535:R538" si="890">J535+L535</f>
      </c>
      <c r="S535" s="178">
        <f t="shared" ref="S535:S538" si="1040">K535+M535</f>
      </c>
      <c r="T535" s="183">
        <f t="shared" ref="T535:T562" si="610">S535/F535</f>
      </c>
      <c r="U535" s="183">
        <f t="shared" ref="U535:U562" si="532">S535/(F535+(AX535*500)+F535*3%)</f>
      </c>
      <c r="V535" s="183">
        <f t="shared" ref="V535:V562" si="462">S535/R535</f>
      </c>
      <c r="W535" s="189">
        <v>1</v>
      </c>
      <c r="X535" s="183">
        <f t="shared" ref="X535:X562" si="391">F535/W535</f>
      </c>
      <c r="Y535" s="183">
        <f t="shared" ref="Y535:Y562" si="343">F535/R535</f>
      </c>
      <c r="Z535" s="183">
        <f t="shared" ref="Z535:Z562" si="110">F535/AL535</f>
      </c>
      <c r="AA535" s="183">
        <f t="shared" ref="AA535:AA562" si="1281">F535/AK535*1000</f>
      </c>
      <c r="AB535" s="183">
        <f t="shared" ref="AB535:AB562" si="1130">F535/AN535</f>
      </c>
      <c r="AC535" s="181">
        <f t="shared" ref="AC535:AC562" si="645">AL535/AK535</f>
      </c>
      <c r="AD535" s="181">
        <f t="shared" ref="AD535:AD562" si="567">AN535/AM535</f>
      </c>
      <c r="AE535" s="181">
        <f t="shared" ref="AE535:AE562" si="500">AP535/AM535</f>
      </c>
      <c r="AF535" s="181">
        <f t="shared" ref="AF535:AF562" si="429">R535/AP535</f>
      </c>
      <c r="AG535" s="181">
        <f t="shared" ref="AG535:AG562" si="145">AR535/AN535</f>
      </c>
      <c r="AH535" s="181">
        <f t="shared" ref="AH535:AH562" si="20">R535/AR535</f>
      </c>
      <c r="AI535" s="181">
        <f t="shared" ref="AI535:AI562" si="1165">AQ535/AP535</f>
      </c>
      <c r="AJ535" s="189">
        <v>50</v>
      </c>
      <c r="AK535" s="179">
        <v>14333</v>
      </c>
      <c r="AL535" s="246">
        <v>333</v>
      </c>
      <c r="AM535" s="246">
        <v>383</v>
      </c>
      <c r="AN535" s="246">
        <v>58</v>
      </c>
      <c r="AO535" s="198">
        <v>13</v>
      </c>
      <c r="AP535" s="198">
        <v>27</v>
      </c>
      <c r="AQ535" s="189">
        <v>41</v>
      </c>
      <c r="AR535" s="189">
        <v>1</v>
      </c>
      <c r="AS535" s="179">
        <v>3</v>
      </c>
      <c r="AT535" s="179">
        <v>2</v>
      </c>
      <c r="AU535" s="189">
        <v>13</v>
      </c>
      <c r="AV535" s="190"/>
      <c r="AW535" s="190"/>
      <c r="AX535" s="191">
        <f t="shared" ref="AX535:AX538" si="740">COUNT(AU535)</f>
      </c>
    </row>
    <row r="536">
      <c r="A536" s="168"/>
      <c r="B536" s="200" t="s">
        <v>217</v>
      </c>
      <c r="C536" s="192" t="s">
        <v>179</v>
      </c>
      <c r="D536" s="170" t="s">
        <v>188</v>
      </c>
      <c r="E536" s="193" t="s">
        <v>182</v>
      </c>
      <c r="F536" s="194">
        <f t="shared" si="240"/>
      </c>
      <c r="G536" s="197">
        <v>420.65</v>
      </c>
      <c r="H536" s="178">
        <v>600.51</v>
      </c>
      <c r="I536" s="219">
        <v>0</v>
      </c>
      <c r="J536" s="189">
        <v>2</v>
      </c>
      <c r="K536" s="197">
        <v>6924.07</v>
      </c>
      <c r="L536" s="189">
        <v>0</v>
      </c>
      <c r="M536" s="197">
        <v>0</v>
      </c>
      <c r="N536" s="189">
        <v>0</v>
      </c>
      <c r="O536" s="181">
        <f t="shared" si="62"/>
      </c>
      <c r="P536" s="176"/>
      <c r="Q536" s="182">
        <f t="shared" si="1228"/>
      </c>
      <c r="R536" s="177">
        <f t="shared" si="890"/>
      </c>
      <c r="S536" s="178">
        <f t="shared" si="1040"/>
      </c>
      <c r="T536" s="183">
        <f t="shared" si="610"/>
      </c>
      <c r="U536" s="183">
        <f t="shared" si="532"/>
      </c>
      <c r="V536" s="183">
        <f t="shared" si="462"/>
      </c>
      <c r="W536" s="189">
        <v>2</v>
      </c>
      <c r="X536" s="183">
        <f t="shared" si="391"/>
      </c>
      <c r="Y536" s="183">
        <f t="shared" si="343"/>
      </c>
      <c r="Z536" s="183">
        <f t="shared" si="110"/>
      </c>
      <c r="AA536" s="183">
        <f t="shared" si="1281"/>
      </c>
      <c r="AB536" s="183">
        <f t="shared" si="1130"/>
      </c>
      <c r="AC536" s="181">
        <f t="shared" si="645"/>
      </c>
      <c r="AD536" s="181">
        <f t="shared" si="567"/>
      </c>
      <c r="AE536" s="181">
        <f t="shared" si="500"/>
      </c>
      <c r="AF536" s="181">
        <f t="shared" si="429"/>
      </c>
      <c r="AG536" s="181">
        <f t="shared" si="145"/>
      </c>
      <c r="AH536" s="181">
        <f t="shared" si="20"/>
      </c>
      <c r="AI536" s="181">
        <f t="shared" si="1165"/>
      </c>
      <c r="AJ536" s="189">
        <v>53</v>
      </c>
      <c r="AK536" s="179">
        <v>10708</v>
      </c>
      <c r="AL536" s="179">
        <v>240</v>
      </c>
      <c r="AM536" s="179">
        <v>264</v>
      </c>
      <c r="AN536" s="179">
        <v>39</v>
      </c>
      <c r="AO536" s="189">
        <v>5</v>
      </c>
      <c r="AP536" s="179">
        <v>37</v>
      </c>
      <c r="AQ536" s="189">
        <v>35</v>
      </c>
      <c r="AR536" s="189">
        <v>2</v>
      </c>
      <c r="AS536" s="189">
        <v>3</v>
      </c>
      <c r="AT536" s="189">
        <v>1</v>
      </c>
      <c r="AU536" s="189">
        <v>8</v>
      </c>
      <c r="AV536" s="190"/>
      <c r="AW536" s="190"/>
      <c r="AX536" s="191">
        <f t="shared" si="740"/>
      </c>
    </row>
    <row r="537">
      <c r="A537" s="168"/>
      <c r="B537" s="200" t="s">
        <v>217</v>
      </c>
      <c r="C537" s="192" t="s">
        <v>179</v>
      </c>
      <c r="D537" s="170" t="s">
        <v>188</v>
      </c>
      <c r="E537" s="201" t="s">
        <v>184</v>
      </c>
      <c r="F537" s="194">
        <f t="shared" si="240"/>
      </c>
      <c r="G537" s="197">
        <v>343.84</v>
      </c>
      <c r="H537" s="178">
        <v>575.34</v>
      </c>
      <c r="I537" s="219">
        <v>0</v>
      </c>
      <c r="J537" s="189">
        <v>2</v>
      </c>
      <c r="K537" s="197">
        <v>4543.120000000001</v>
      </c>
      <c r="L537" s="189">
        <v>0</v>
      </c>
      <c r="M537" s="197">
        <v>0</v>
      </c>
      <c r="N537" s="189">
        <v>0</v>
      </c>
      <c r="O537" s="181">
        <f t="shared" si="62"/>
      </c>
      <c r="P537" s="176"/>
      <c r="Q537" s="182" t="str">
        <v>#DIV/0!</v>
      </c>
      <c r="R537" s="177">
        <f t="shared" si="890"/>
      </c>
      <c r="S537" s="178">
        <f t="shared" si="1040"/>
      </c>
      <c r="T537" s="183">
        <f t="shared" si="610"/>
      </c>
      <c r="U537" s="183">
        <f t="shared" si="532"/>
      </c>
      <c r="V537" s="183">
        <f t="shared" si="462"/>
      </c>
      <c r="W537" s="189">
        <v>2</v>
      </c>
      <c r="X537" s="183">
        <f t="shared" si="391"/>
      </c>
      <c r="Y537" s="183">
        <f t="shared" si="343"/>
      </c>
      <c r="Z537" s="183">
        <f t="shared" si="110"/>
      </c>
      <c r="AA537" s="183">
        <f t="shared" si="1281"/>
      </c>
      <c r="AB537" s="183">
        <f t="shared" si="1130"/>
      </c>
      <c r="AC537" s="181">
        <f t="shared" si="645"/>
      </c>
      <c r="AD537" s="181">
        <f t="shared" si="567"/>
      </c>
      <c r="AE537" s="181">
        <f t="shared" si="500"/>
      </c>
      <c r="AF537" s="181">
        <f t="shared" si="429"/>
      </c>
      <c r="AG537" s="181">
        <f t="shared" si="145"/>
      </c>
      <c r="AH537" s="181">
        <f t="shared" si="20"/>
      </c>
      <c r="AI537" s="181">
        <f t="shared" si="1165"/>
      </c>
      <c r="AJ537" s="189">
        <v>58</v>
      </c>
      <c r="AK537" s="179">
        <v>11205</v>
      </c>
      <c r="AL537" s="179">
        <v>252</v>
      </c>
      <c r="AM537" s="179">
        <v>296</v>
      </c>
      <c r="AN537" s="179">
        <v>28</v>
      </c>
      <c r="AO537" s="189">
        <v>7</v>
      </c>
      <c r="AP537" s="179">
        <v>19</v>
      </c>
      <c r="AQ537" s="189">
        <v>32</v>
      </c>
      <c r="AR537" s="189">
        <v>2</v>
      </c>
      <c r="AS537" s="189">
        <v>3</v>
      </c>
      <c r="AT537" s="189">
        <v>0</v>
      </c>
      <c r="AU537" s="189">
        <v>15</v>
      </c>
      <c r="AV537" s="190"/>
      <c r="AW537" s="190"/>
      <c r="AX537" s="191">
        <f t="shared" si="740"/>
      </c>
    </row>
    <row r="538">
      <c r="A538" s="168"/>
      <c r="B538" s="200" t="s">
        <v>217</v>
      </c>
      <c r="C538" s="192" t="s">
        <v>179</v>
      </c>
      <c r="D538" s="170" t="s">
        <v>188</v>
      </c>
      <c r="E538" s="201" t="s">
        <v>185</v>
      </c>
      <c r="F538" s="194">
        <f t="shared" si="240"/>
      </c>
      <c r="G538" s="197">
        <v>108.17</v>
      </c>
      <c r="H538" s="178">
        <v>229.71</v>
      </c>
      <c r="I538" s="196">
        <v>0</v>
      </c>
      <c r="J538" s="189">
        <v>2</v>
      </c>
      <c r="K538" s="197">
        <v>6216.220000000001</v>
      </c>
      <c r="L538" s="189">
        <v>0</v>
      </c>
      <c r="M538" s="197">
        <v>0</v>
      </c>
      <c r="N538" s="189">
        <v>0</v>
      </c>
      <c r="O538" s="181">
        <f t="shared" si="62"/>
      </c>
      <c r="P538" s="176"/>
      <c r="Q538" s="182" t="str">
        <v>#DIV/0!</v>
      </c>
      <c r="R538" s="177">
        <f t="shared" si="890"/>
      </c>
      <c r="S538" s="178">
        <f t="shared" si="1040"/>
      </c>
      <c r="T538" s="183">
        <f t="shared" si="610"/>
      </c>
      <c r="U538" s="183">
        <f t="shared" si="532"/>
      </c>
      <c r="V538" s="183">
        <f t="shared" si="462"/>
      </c>
      <c r="W538" s="189">
        <v>2</v>
      </c>
      <c r="X538" s="183">
        <f t="shared" si="391"/>
      </c>
      <c r="Y538" s="183">
        <f t="shared" si="343"/>
      </c>
      <c r="Z538" s="183">
        <f t="shared" si="110"/>
      </c>
      <c r="AA538" s="183">
        <f t="shared" si="1281"/>
      </c>
      <c r="AB538" s="183">
        <f t="shared" si="1130"/>
      </c>
      <c r="AC538" s="181">
        <f t="shared" si="645"/>
      </c>
      <c r="AD538" s="181">
        <f t="shared" si="567"/>
      </c>
      <c r="AE538" s="181">
        <f t="shared" si="500"/>
      </c>
      <c r="AF538" s="181">
        <f t="shared" si="429"/>
      </c>
      <c r="AG538" s="181">
        <f t="shared" si="145"/>
      </c>
      <c r="AH538" s="181">
        <f t="shared" si="20"/>
      </c>
      <c r="AI538" s="181">
        <f t="shared" si="1165"/>
      </c>
      <c r="AJ538" s="189">
        <v>67</v>
      </c>
      <c r="AK538" s="179">
        <v>5581</v>
      </c>
      <c r="AL538" s="179">
        <v>149</v>
      </c>
      <c r="AM538" s="179">
        <v>178</v>
      </c>
      <c r="AN538" s="189">
        <v>18</v>
      </c>
      <c r="AO538" s="189">
        <v>8</v>
      </c>
      <c r="AP538" s="179">
        <v>17</v>
      </c>
      <c r="AQ538" s="189">
        <v>18</v>
      </c>
      <c r="AR538" s="189">
        <v>2</v>
      </c>
      <c r="AS538" s="189">
        <v>1</v>
      </c>
      <c r="AT538" s="189">
        <v>0</v>
      </c>
      <c r="AU538" s="189">
        <v>7</v>
      </c>
      <c r="AV538" s="190"/>
      <c r="AW538" s="190"/>
      <c r="AX538" s="191">
        <f t="shared" si="740"/>
      </c>
    </row>
    <row r="539">
      <c r="A539" s="168"/>
      <c r="B539" s="202" t="s">
        <v>186</v>
      </c>
      <c r="C539" s="202"/>
      <c r="D539" s="202"/>
      <c r="E539" s="202"/>
      <c r="F539" s="203">
        <f>SUM(F535:F538)</f>
      </c>
      <c r="G539" s="203">
        <f>SUM(G535:G538)</f>
      </c>
      <c r="H539" s="203">
        <f>SUM(H535:H538)</f>
      </c>
      <c r="I539" s="196">
        <f>SUM(I535:I538)</f>
      </c>
      <c r="J539" s="218">
        <f>SUM(J535:J538)</f>
      </c>
      <c r="K539" s="203">
        <f>SUM(K535:K538)</f>
      </c>
      <c r="L539" s="218">
        <f>SUM(L535:L538)</f>
      </c>
      <c r="M539" s="203">
        <f>SUM(M535:M538)</f>
      </c>
      <c r="N539" s="218">
        <f>SUM(N535:N538)</f>
      </c>
      <c r="O539" s="205">
        <f t="shared" si="62"/>
      </c>
      <c r="P539" s="206">
        <f>SUM(P535:P538)</f>
      </c>
      <c r="Q539" s="182">
        <f t="shared" ref="Q539:Q543" si="1229">P539/R539</f>
      </c>
      <c r="R539" s="204">
        <f>SUM(R535:R538)</f>
      </c>
      <c r="S539" s="203">
        <f>SUM(S535:S538)</f>
      </c>
      <c r="T539" s="207">
        <f t="shared" si="610"/>
      </c>
      <c r="U539" s="207">
        <f t="shared" si="532"/>
      </c>
      <c r="V539" s="207">
        <f t="shared" si="462"/>
      </c>
      <c r="W539" s="218">
        <f>SUM(W535:W538)</f>
      </c>
      <c r="X539" s="207">
        <f t="shared" si="391"/>
      </c>
      <c r="Y539" s="207">
        <f t="shared" si="343"/>
      </c>
      <c r="Z539" s="207">
        <f t="shared" si="110"/>
      </c>
      <c r="AA539" s="207">
        <f t="shared" si="1281"/>
      </c>
      <c r="AB539" s="207">
        <f t="shared" si="1130"/>
      </c>
      <c r="AC539" s="205">
        <f t="shared" si="645"/>
      </c>
      <c r="AD539" s="205">
        <f t="shared" si="567"/>
      </c>
      <c r="AE539" s="205">
        <f t="shared" si="500"/>
      </c>
      <c r="AF539" s="205">
        <f t="shared" si="429"/>
      </c>
      <c r="AG539" s="205">
        <f t="shared" si="145"/>
      </c>
      <c r="AH539" s="205">
        <f t="shared" si="20"/>
      </c>
      <c r="AI539" s="205">
        <f t="shared" si="1165"/>
      </c>
      <c r="AJ539" s="218">
        <f>AVERAGE(AJ535:AJ538)</f>
      </c>
      <c r="AK539" s="218">
        <f>SUM(AK535:AK538)</f>
      </c>
      <c r="AL539" s="218">
        <f>SUM(AL535:AL538)</f>
      </c>
      <c r="AM539" s="218">
        <f>SUM(AM535:AM538)</f>
      </c>
      <c r="AN539" s="218">
        <f>SUM(AN535:AN538)</f>
      </c>
      <c r="AO539" s="218">
        <f>SUM(AO535:AO538)</f>
      </c>
      <c r="AP539" s="218">
        <f>SUM(AP535:AP538)</f>
      </c>
      <c r="AQ539" s="218">
        <f>SUM(AQ535:AQ538)</f>
      </c>
      <c r="AR539" s="218">
        <f>SUM(AR535:AR538)</f>
      </c>
      <c r="AS539" s="218">
        <f>SUM(AS535:AS538)</f>
      </c>
      <c r="AT539" s="218">
        <f>SUM(AT535:AT538)</f>
      </c>
      <c r="AU539" s="218">
        <f>SUM(AU535:AU538)</f>
      </c>
      <c r="AV539" s="209"/>
      <c r="AW539" s="209"/>
      <c r="AX539" s="204">
        <f>SUM(AX535:AX538)</f>
      </c>
    </row>
    <row r="540">
      <c r="A540" s="168"/>
      <c r="B540" s="210" t="s">
        <v>213</v>
      </c>
      <c r="C540" s="170" t="s">
        <v>179</v>
      </c>
      <c r="D540" s="171" t="s">
        <v>193</v>
      </c>
      <c r="E540" s="212" t="s">
        <v>189</v>
      </c>
      <c r="F540" s="178">
        <f t="shared" ref="F540:F544" si="241">G540+H540+I540</f>
      </c>
      <c r="G540" s="216">
        <v>903.81</v>
      </c>
      <c r="H540" s="178">
        <v>977.81</v>
      </c>
      <c r="I540" s="236">
        <v>0</v>
      </c>
      <c r="J540" s="180">
        <v>2</v>
      </c>
      <c r="K540" s="197">
        <v>6216.220000000001</v>
      </c>
      <c r="L540" s="189">
        <v>0</v>
      </c>
      <c r="M540" s="197">
        <v>0</v>
      </c>
      <c r="N540" s="180">
        <v>0</v>
      </c>
      <c r="O540" s="181">
        <f t="shared" si="62"/>
      </c>
      <c r="P540" s="176"/>
      <c r="Q540" s="182">
        <f t="shared" si="1229"/>
      </c>
      <c r="R540" s="177">
        <f t="shared" ref="R540:R544" si="891">J540+L540</f>
      </c>
      <c r="S540" s="178">
        <f t="shared" ref="S540:S544" si="1041">K540+M540</f>
      </c>
      <c r="T540" s="183">
        <f t="shared" si="610"/>
      </c>
      <c r="U540" s="183">
        <f t="shared" si="532"/>
      </c>
      <c r="V540" s="183">
        <f t="shared" si="462"/>
      </c>
      <c r="W540" s="184">
        <v>2</v>
      </c>
      <c r="X540" s="183">
        <f t="shared" si="391"/>
      </c>
      <c r="Y540" s="183">
        <f t="shared" si="343"/>
      </c>
      <c r="Z540" s="183">
        <f t="shared" si="110"/>
      </c>
      <c r="AA540" s="183">
        <f t="shared" si="1281"/>
      </c>
      <c r="AB540" s="183">
        <f t="shared" si="1130"/>
      </c>
      <c r="AC540" s="181">
        <f t="shared" si="645"/>
      </c>
      <c r="AD540" s="181">
        <f t="shared" si="567"/>
      </c>
      <c r="AE540" s="181">
        <f t="shared" si="500"/>
      </c>
      <c r="AF540" s="181">
        <f t="shared" si="429"/>
      </c>
      <c r="AG540" s="181">
        <f t="shared" si="145"/>
      </c>
      <c r="AH540" s="181">
        <f t="shared" si="20"/>
      </c>
      <c r="AI540" s="181">
        <f t="shared" si="1165"/>
      </c>
      <c r="AJ540" s="189">
        <v>34</v>
      </c>
      <c r="AK540" s="179">
        <v>16800</v>
      </c>
      <c r="AL540" s="179">
        <v>509</v>
      </c>
      <c r="AM540" s="179">
        <v>546</v>
      </c>
      <c r="AN540" s="179">
        <v>67</v>
      </c>
      <c r="AO540" s="189">
        <v>13</v>
      </c>
      <c r="AP540" s="189">
        <v>34</v>
      </c>
      <c r="AQ540" s="179">
        <v>49</v>
      </c>
      <c r="AR540" s="189">
        <v>2</v>
      </c>
      <c r="AS540" s="189">
        <v>5</v>
      </c>
      <c r="AT540" s="179">
        <v>1</v>
      </c>
      <c r="AU540" s="179">
        <v>14</v>
      </c>
      <c r="AV540" s="190"/>
      <c r="AW540" s="190"/>
      <c r="AX540" s="191">
        <f t="shared" ref="AX540:AX544" si="741">COUNT(AU540)</f>
      </c>
    </row>
    <row r="541">
      <c r="A541" s="168"/>
      <c r="B541" s="210" t="s">
        <v>213</v>
      </c>
      <c r="C541" s="192" t="s">
        <v>179</v>
      </c>
      <c r="D541" s="171" t="s">
        <v>193</v>
      </c>
      <c r="E541" s="212" t="s">
        <v>190</v>
      </c>
      <c r="F541" s="178">
        <f t="shared" si="241"/>
      </c>
      <c r="G541" s="214">
        <v>1324.89</v>
      </c>
      <c r="H541" s="237">
        <v>1567.88</v>
      </c>
      <c r="I541" s="236">
        <v>0</v>
      </c>
      <c r="J541" s="180">
        <v>2</v>
      </c>
      <c r="K541" s="178">
        <v>5102.959999999999</v>
      </c>
      <c r="L541" s="189">
        <v>0</v>
      </c>
      <c r="M541" s="197">
        <v>0</v>
      </c>
      <c r="N541" s="180">
        <v>0</v>
      </c>
      <c r="O541" s="181">
        <f t="shared" si="62"/>
      </c>
      <c r="P541" s="176"/>
      <c r="Q541" s="182">
        <f t="shared" si="1229"/>
      </c>
      <c r="R541" s="177">
        <f t="shared" si="891"/>
      </c>
      <c r="S541" s="178">
        <f t="shared" si="1041"/>
      </c>
      <c r="T541" s="183">
        <f t="shared" si="610"/>
      </c>
      <c r="U541" s="183">
        <f t="shared" si="532"/>
      </c>
      <c r="V541" s="183">
        <f t="shared" si="462"/>
      </c>
      <c r="W541" s="184">
        <v>1</v>
      </c>
      <c r="X541" s="183">
        <f t="shared" si="391"/>
      </c>
      <c r="Y541" s="183">
        <f t="shared" si="343"/>
      </c>
      <c r="Z541" s="183">
        <f t="shared" si="110"/>
      </c>
      <c r="AA541" s="183">
        <f t="shared" si="1281"/>
      </c>
      <c r="AB541" s="183">
        <f t="shared" si="1130"/>
      </c>
      <c r="AC541" s="181">
        <f t="shared" si="645"/>
      </c>
      <c r="AD541" s="181">
        <f t="shared" si="567"/>
      </c>
      <c r="AE541" s="181">
        <f t="shared" si="500"/>
      </c>
      <c r="AF541" s="181">
        <f t="shared" si="429"/>
      </c>
      <c r="AG541" s="181">
        <f t="shared" si="145"/>
      </c>
      <c r="AH541" s="181">
        <f t="shared" si="20"/>
      </c>
      <c r="AI541" s="181">
        <f t="shared" si="1165"/>
      </c>
      <c r="AJ541" s="189">
        <v>38</v>
      </c>
      <c r="AK541" s="189">
        <v>26622</v>
      </c>
      <c r="AL541" s="179">
        <v>861</v>
      </c>
      <c r="AM541" s="179">
        <v>908</v>
      </c>
      <c r="AN541" s="179">
        <v>135</v>
      </c>
      <c r="AO541" s="189">
        <v>18</v>
      </c>
      <c r="AP541" s="189">
        <v>56</v>
      </c>
      <c r="AQ541" s="179">
        <v>110</v>
      </c>
      <c r="AR541" s="189">
        <v>2</v>
      </c>
      <c r="AS541" s="189">
        <v>4</v>
      </c>
      <c r="AT541" s="179">
        <v>1</v>
      </c>
      <c r="AU541" s="179">
        <v>28</v>
      </c>
      <c r="AV541" s="190"/>
      <c r="AW541" s="190"/>
      <c r="AX541" s="191">
        <f t="shared" si="741"/>
      </c>
    </row>
    <row r="542">
      <c r="A542" s="168"/>
      <c r="B542" s="210" t="s">
        <v>213</v>
      </c>
      <c r="C542" s="192" t="s">
        <v>179</v>
      </c>
      <c r="D542" s="171" t="s">
        <v>193</v>
      </c>
      <c r="E542" s="212" t="s">
        <v>191</v>
      </c>
      <c r="F542" s="178">
        <f t="shared" si="241"/>
      </c>
      <c r="G542" s="214">
        <v>1361.63</v>
      </c>
      <c r="H542" s="237">
        <v>742.42</v>
      </c>
      <c r="I542" s="236">
        <v>0</v>
      </c>
      <c r="J542" s="177">
        <v>2</v>
      </c>
      <c r="K542" s="178">
        <v>4361.579999999998</v>
      </c>
      <c r="L542" s="179">
        <v>0</v>
      </c>
      <c r="M542" s="178">
        <v>0</v>
      </c>
      <c r="N542" s="180">
        <v>1</v>
      </c>
      <c r="O542" s="181">
        <f t="shared" si="62"/>
      </c>
      <c r="P542" s="176"/>
      <c r="Q542" s="182">
        <f t="shared" si="1229"/>
      </c>
      <c r="R542" s="177">
        <f t="shared" si="891"/>
      </c>
      <c r="S542" s="178">
        <f t="shared" si="1041"/>
      </c>
      <c r="T542" s="183">
        <f t="shared" si="610"/>
      </c>
      <c r="U542" s="183">
        <f t="shared" si="532"/>
      </c>
      <c r="V542" s="183">
        <f t="shared" si="462"/>
      </c>
      <c r="W542" s="184">
        <v>2</v>
      </c>
      <c r="X542" s="183">
        <f t="shared" si="391"/>
      </c>
      <c r="Y542" s="183">
        <f t="shared" si="343"/>
      </c>
      <c r="Z542" s="183">
        <f t="shared" si="110"/>
      </c>
      <c r="AA542" s="183">
        <f t="shared" si="1281"/>
      </c>
      <c r="AB542" s="183">
        <f t="shared" si="1130"/>
      </c>
      <c r="AC542" s="181">
        <f t="shared" si="645"/>
      </c>
      <c r="AD542" s="181">
        <f t="shared" si="567"/>
      </c>
      <c r="AE542" s="181">
        <f t="shared" si="500"/>
      </c>
      <c r="AF542" s="181">
        <f t="shared" si="429"/>
      </c>
      <c r="AG542" s="181">
        <f t="shared" si="145"/>
      </c>
      <c r="AH542" s="181">
        <f t="shared" si="20"/>
      </c>
      <c r="AI542" s="181">
        <f t="shared" si="1165"/>
      </c>
      <c r="AJ542" s="189">
        <v>38</v>
      </c>
      <c r="AK542" s="189">
        <v>18212</v>
      </c>
      <c r="AL542" s="179">
        <v>568</v>
      </c>
      <c r="AM542" s="179">
        <v>593</v>
      </c>
      <c r="AN542" s="179">
        <v>61</v>
      </c>
      <c r="AO542" s="189">
        <v>16</v>
      </c>
      <c r="AP542" s="189">
        <v>31</v>
      </c>
      <c r="AQ542" s="179">
        <v>60</v>
      </c>
      <c r="AR542" s="189">
        <v>2</v>
      </c>
      <c r="AS542" s="189">
        <v>4</v>
      </c>
      <c r="AT542" s="179">
        <v>1</v>
      </c>
      <c r="AU542" s="179">
        <v>7</v>
      </c>
      <c r="AV542" s="190"/>
      <c r="AW542" s="190"/>
      <c r="AX542" s="191">
        <f t="shared" si="741"/>
      </c>
    </row>
    <row r="543">
      <c r="A543" s="168"/>
      <c r="B543" s="210" t="s">
        <v>213</v>
      </c>
      <c r="C543" s="192" t="s">
        <v>179</v>
      </c>
      <c r="D543" s="171" t="s">
        <v>193</v>
      </c>
      <c r="E543" s="212" t="s">
        <v>192</v>
      </c>
      <c r="F543" s="178">
        <f t="shared" si="241"/>
      </c>
      <c r="G543" s="216">
        <v>2104.83</v>
      </c>
      <c r="H543" s="178">
        <v>776.4</v>
      </c>
      <c r="I543" s="236">
        <v>0</v>
      </c>
      <c r="J543" s="180">
        <v>3</v>
      </c>
      <c r="K543" s="197">
        <v>6356.43</v>
      </c>
      <c r="L543" s="189">
        <v>0</v>
      </c>
      <c r="M543" s="197">
        <v>0</v>
      </c>
      <c r="N543" s="180">
        <v>1</v>
      </c>
      <c r="O543" s="181">
        <f t="shared" si="62"/>
      </c>
      <c r="P543" s="176"/>
      <c r="Q543" s="182">
        <f t="shared" si="1229"/>
      </c>
      <c r="R543" s="177">
        <f t="shared" si="891"/>
      </c>
      <c r="S543" s="178">
        <f t="shared" si="1041"/>
      </c>
      <c r="T543" s="183">
        <f t="shared" si="610"/>
      </c>
      <c r="U543" s="183">
        <f t="shared" si="532"/>
      </c>
      <c r="V543" s="183">
        <f t="shared" si="462"/>
      </c>
      <c r="W543" s="184">
        <v>2</v>
      </c>
      <c r="X543" s="183">
        <f t="shared" si="391"/>
      </c>
      <c r="Y543" s="183">
        <f t="shared" si="343"/>
      </c>
      <c r="Z543" s="183">
        <f t="shared" si="110"/>
      </c>
      <c r="AA543" s="183">
        <f t="shared" si="1281"/>
      </c>
      <c r="AB543" s="183">
        <f t="shared" si="1130"/>
      </c>
      <c r="AC543" s="181">
        <f t="shared" si="645"/>
      </c>
      <c r="AD543" s="181">
        <f t="shared" si="567"/>
      </c>
      <c r="AE543" s="181">
        <f t="shared" si="500"/>
      </c>
      <c r="AF543" s="181">
        <f t="shared" si="429"/>
      </c>
      <c r="AG543" s="181">
        <f t="shared" si="145"/>
      </c>
      <c r="AH543" s="181">
        <f t="shared" si="20"/>
      </c>
      <c r="AI543" s="181">
        <f t="shared" si="1165"/>
      </c>
      <c r="AJ543" s="189">
        <v>48</v>
      </c>
      <c r="AK543" s="189">
        <v>15201</v>
      </c>
      <c r="AL543" s="179">
        <v>517</v>
      </c>
      <c r="AM543" s="179">
        <v>572</v>
      </c>
      <c r="AN543" s="179">
        <v>82</v>
      </c>
      <c r="AO543" s="189">
        <v>22</v>
      </c>
      <c r="AP543" s="189">
        <v>55</v>
      </c>
      <c r="AQ543" s="179">
        <v>79</v>
      </c>
      <c r="AR543" s="189">
        <v>3</v>
      </c>
      <c r="AS543" s="189">
        <v>3</v>
      </c>
      <c r="AT543" s="189">
        <v>0</v>
      </c>
      <c r="AU543" s="189">
        <v>15</v>
      </c>
      <c r="AV543" s="190"/>
      <c r="AW543" s="190"/>
      <c r="AX543" s="191">
        <f t="shared" si="741"/>
      </c>
    </row>
    <row r="544">
      <c r="A544" s="168"/>
      <c r="B544" s="210" t="s">
        <v>213</v>
      </c>
      <c r="C544" s="192" t="s">
        <v>179</v>
      </c>
      <c r="D544" s="171" t="s">
        <v>193</v>
      </c>
      <c r="E544" s="201" t="s">
        <v>194</v>
      </c>
      <c r="F544" s="178">
        <f t="shared" si="241"/>
      </c>
      <c r="G544" s="213">
        <v>2592.12</v>
      </c>
      <c r="H544" s="178">
        <v>648.57</v>
      </c>
      <c r="I544" s="236">
        <v>0</v>
      </c>
      <c r="J544" s="180">
        <v>6</v>
      </c>
      <c r="K544" s="197">
        <v>14742.600000000006</v>
      </c>
      <c r="L544" s="189">
        <v>0</v>
      </c>
      <c r="M544" s="197">
        <v>0</v>
      </c>
      <c r="N544" s="180">
        <v>0</v>
      </c>
      <c r="O544" s="181">
        <f t="shared" si="62"/>
      </c>
      <c r="P544" s="176"/>
      <c r="Q544" s="182" t="str">
        <v>#DIV/0!</v>
      </c>
      <c r="R544" s="177">
        <f t="shared" si="891"/>
      </c>
      <c r="S544" s="178">
        <f t="shared" si="1041"/>
      </c>
      <c r="T544" s="183">
        <f t="shared" si="610"/>
      </c>
      <c r="U544" s="183">
        <f t="shared" si="532"/>
      </c>
      <c r="V544" s="183">
        <f t="shared" si="462"/>
      </c>
      <c r="W544" s="184">
        <v>6</v>
      </c>
      <c r="X544" s="183">
        <f t="shared" si="391"/>
      </c>
      <c r="Y544" s="183">
        <f t="shared" si="343"/>
      </c>
      <c r="Z544" s="183">
        <f t="shared" si="110"/>
      </c>
      <c r="AA544" s="183">
        <f t="shared" si="1281"/>
      </c>
      <c r="AB544" s="183">
        <f t="shared" si="1130"/>
      </c>
      <c r="AC544" s="181">
        <f t="shared" si="645"/>
      </c>
      <c r="AD544" s="181">
        <f t="shared" si="567"/>
      </c>
      <c r="AE544" s="181">
        <f t="shared" si="500"/>
      </c>
      <c r="AF544" s="181">
        <f t="shared" si="429"/>
      </c>
      <c r="AG544" s="181">
        <f t="shared" si="145"/>
      </c>
      <c r="AH544" s="181">
        <f t="shared" si="20"/>
      </c>
      <c r="AI544" s="181">
        <f t="shared" si="1165"/>
      </c>
      <c r="AJ544" s="189">
        <v>50</v>
      </c>
      <c r="AK544" s="189">
        <v>12099</v>
      </c>
      <c r="AL544" s="179">
        <v>444</v>
      </c>
      <c r="AM544" s="179">
        <v>495</v>
      </c>
      <c r="AN544" s="179">
        <v>77</v>
      </c>
      <c r="AO544" s="189">
        <v>21</v>
      </c>
      <c r="AP544" s="179">
        <v>55</v>
      </c>
      <c r="AQ544" s="179">
        <v>66</v>
      </c>
      <c r="AR544" s="189">
        <v>6</v>
      </c>
      <c r="AS544" s="189">
        <v>2</v>
      </c>
      <c r="AT544" s="189">
        <v>1</v>
      </c>
      <c r="AU544" s="189">
        <v>6</v>
      </c>
      <c r="AV544" s="190"/>
      <c r="AW544" s="190"/>
      <c r="AX544" s="191">
        <f t="shared" si="741"/>
      </c>
    </row>
    <row r="545">
      <c r="A545" s="168"/>
      <c r="B545" s="202" t="s">
        <v>186</v>
      </c>
      <c r="C545" s="202"/>
      <c r="D545" s="202"/>
      <c r="E545" s="202"/>
      <c r="F545" s="203">
        <f>SUM(F540:F544)</f>
      </c>
      <c r="G545" s="203">
        <f>SUM(G540:G544)</f>
      </c>
      <c r="H545" s="203">
        <f>SUM(H540:H544)</f>
      </c>
      <c r="I545" s="196">
        <f>SUM(I540:I544)</f>
      </c>
      <c r="J545" s="204">
        <f>SUM(J540:J544)</f>
      </c>
      <c r="K545" s="215">
        <f>SUM(K540:K544)</f>
      </c>
      <c r="L545" s="215">
        <f>SUM(L540:L544)</f>
      </c>
      <c r="M545" s="215">
        <f>SUM(M540:M544)</f>
      </c>
      <c r="N545" s="215">
        <f>SUM(N540:N544)</f>
      </c>
      <c r="O545" s="205">
        <f t="shared" si="62"/>
      </c>
      <c r="P545" s="206">
        <f>SUM(P540:P544)</f>
      </c>
      <c r="Q545" s="182">
        <f t="shared" ref="Q545:Q562" si="1230">P545/R545</f>
      </c>
      <c r="R545" s="204">
        <f>SUM(R540:R544)</f>
      </c>
      <c r="S545" s="203">
        <f>SUM(S540:S544)</f>
      </c>
      <c r="T545" s="207">
        <f t="shared" si="610"/>
      </c>
      <c r="U545" s="207">
        <f t="shared" si="532"/>
      </c>
      <c r="V545" s="207">
        <f t="shared" si="462"/>
      </c>
      <c r="W545" s="208">
        <f>SUM(W540:W544)</f>
      </c>
      <c r="X545" s="207">
        <f t="shared" si="391"/>
      </c>
      <c r="Y545" s="207">
        <f t="shared" si="343"/>
      </c>
      <c r="Z545" s="207">
        <f t="shared" si="110"/>
      </c>
      <c r="AA545" s="207">
        <f t="shared" si="1281"/>
      </c>
      <c r="AB545" s="207">
        <f t="shared" si="1130"/>
      </c>
      <c r="AC545" s="205">
        <f t="shared" si="645"/>
      </c>
      <c r="AD545" s="205">
        <f t="shared" si="567"/>
      </c>
      <c r="AE545" s="205">
        <f t="shared" si="500"/>
      </c>
      <c r="AF545" s="205">
        <f t="shared" si="429"/>
      </c>
      <c r="AG545" s="205">
        <f t="shared" si="145"/>
      </c>
      <c r="AH545" s="205">
        <f t="shared" si="20"/>
      </c>
      <c r="AI545" s="205">
        <f t="shared" si="1165"/>
      </c>
      <c r="AJ545" s="218">
        <f>AVERAGE(AJ540:AJ544)</f>
      </c>
      <c r="AK545" s="218">
        <f>SUM(AK540:AK544)</f>
      </c>
      <c r="AL545" s="218">
        <f>SUM(AL540:AL544)</f>
      </c>
      <c r="AM545" s="218">
        <f>SUM(AM540:AM544)</f>
      </c>
      <c r="AN545" s="218">
        <f>SUM(AN540:AN544)</f>
      </c>
      <c r="AO545" s="218">
        <f>SUM(AO540:AO544)</f>
      </c>
      <c r="AP545" s="218">
        <f>SUM(AP540:AP544)</f>
      </c>
      <c r="AQ545" s="218">
        <f>SUM(AQ540:AQ544)</f>
      </c>
      <c r="AR545" s="218">
        <f>SUM(AR540:AR544)</f>
      </c>
      <c r="AS545" s="218">
        <f>SUM(AS540:AS544)</f>
      </c>
      <c r="AT545" s="218">
        <f>SUM(AT540:AT544)</f>
      </c>
      <c r="AU545" s="218">
        <f>SUM(AU540:AU544)</f>
      </c>
      <c r="AV545" s="209"/>
      <c r="AW545" s="209"/>
      <c r="AX545" s="204">
        <f>SUM(AX540:AX544)</f>
      </c>
    </row>
    <row r="546">
      <c r="A546" s="168"/>
      <c r="B546" s="210" t="s">
        <v>213</v>
      </c>
      <c r="C546" s="170" t="s">
        <v>179</v>
      </c>
      <c r="D546" s="171" t="s">
        <v>220</v>
      </c>
      <c r="E546" s="201" t="s">
        <v>195</v>
      </c>
      <c r="F546" s="178">
        <f t="shared" ref="F546:F549" si="242">G546+H546+I546</f>
      </c>
      <c r="G546" s="216">
        <v>2438.31</v>
      </c>
      <c r="H546" s="178">
        <v>577</v>
      </c>
      <c r="I546" s="236">
        <v>0</v>
      </c>
      <c r="J546" s="180">
        <v>3</v>
      </c>
      <c r="K546" s="197">
        <v>5978.119999999995</v>
      </c>
      <c r="L546" s="189">
        <v>0</v>
      </c>
      <c r="M546" s="197">
        <v>0</v>
      </c>
      <c r="N546" s="180">
        <v>0</v>
      </c>
      <c r="O546" s="181">
        <f t="shared" si="62"/>
      </c>
      <c r="P546" s="196"/>
      <c r="Q546" s="182">
        <f t="shared" si="1230"/>
      </c>
      <c r="R546" s="177">
        <f t="shared" ref="R546:R549" si="892">J546+L546</f>
      </c>
      <c r="S546" s="178">
        <f t="shared" ref="S546:S549" si="1042">K546+M546</f>
      </c>
      <c r="T546" s="183">
        <f t="shared" si="610"/>
      </c>
      <c r="U546" s="183">
        <f t="shared" si="532"/>
      </c>
      <c r="V546" s="183">
        <f t="shared" si="462"/>
      </c>
      <c r="W546" s="184">
        <v>1</v>
      </c>
      <c r="X546" s="183">
        <f t="shared" si="391"/>
      </c>
      <c r="Y546" s="183">
        <f t="shared" si="343"/>
      </c>
      <c r="Z546" s="183">
        <f t="shared" si="110"/>
      </c>
      <c r="AA546" s="183">
        <f t="shared" si="1281"/>
      </c>
      <c r="AB546" s="183">
        <f t="shared" si="1130"/>
      </c>
      <c r="AC546" s="181">
        <f t="shared" si="645"/>
      </c>
      <c r="AD546" s="181">
        <f t="shared" si="567"/>
      </c>
      <c r="AE546" s="181">
        <f t="shared" si="500"/>
      </c>
      <c r="AF546" s="181">
        <f t="shared" si="429"/>
      </c>
      <c r="AG546" s="181">
        <f t="shared" si="145"/>
      </c>
      <c r="AH546" s="181">
        <f t="shared" si="20"/>
      </c>
      <c r="AI546" s="181">
        <f t="shared" si="1165"/>
      </c>
      <c r="AJ546" s="189">
        <v>46</v>
      </c>
      <c r="AK546" s="179">
        <v>14323</v>
      </c>
      <c r="AL546" s="179">
        <v>524</v>
      </c>
      <c r="AM546" s="179">
        <v>557</v>
      </c>
      <c r="AN546" s="179">
        <v>65</v>
      </c>
      <c r="AO546" s="189">
        <v>18</v>
      </c>
      <c r="AP546" s="189">
        <v>51</v>
      </c>
      <c r="AQ546" s="189">
        <v>68</v>
      </c>
      <c r="AR546" s="189">
        <v>3</v>
      </c>
      <c r="AS546" s="179">
        <v>2</v>
      </c>
      <c r="AT546" s="179">
        <v>0</v>
      </c>
      <c r="AU546" s="179">
        <v>8</v>
      </c>
      <c r="AV546" s="190"/>
      <c r="AW546" s="190"/>
      <c r="AX546" s="191">
        <f t="shared" ref="AX546:AX549" si="742">COUNT(AU546)</f>
      </c>
    </row>
    <row r="547">
      <c r="A547" s="168"/>
      <c r="B547" s="210" t="s">
        <v>213</v>
      </c>
      <c r="C547" s="192" t="s">
        <v>179</v>
      </c>
      <c r="D547" s="171" t="s">
        <v>220</v>
      </c>
      <c r="E547" s="212" t="s">
        <v>196</v>
      </c>
      <c r="F547" s="178">
        <f t="shared" si="242"/>
      </c>
      <c r="G547" s="213">
        <v>1770.58</v>
      </c>
      <c r="H547" s="178">
        <v>824.54</v>
      </c>
      <c r="I547" s="219">
        <v>0</v>
      </c>
      <c r="J547" s="180">
        <v>2</v>
      </c>
      <c r="K547" s="178">
        <v>6216.220000000001</v>
      </c>
      <c r="L547" s="179">
        <v>0</v>
      </c>
      <c r="M547" s="178">
        <v>0</v>
      </c>
      <c r="N547" s="180">
        <v>0</v>
      </c>
      <c r="O547" s="181">
        <f t="shared" si="62"/>
      </c>
      <c r="P547" s="196"/>
      <c r="Q547" s="182">
        <f t="shared" si="1230"/>
      </c>
      <c r="R547" s="177">
        <f t="shared" si="892"/>
      </c>
      <c r="S547" s="178">
        <f t="shared" si="1042"/>
      </c>
      <c r="T547" s="183">
        <f t="shared" si="610"/>
      </c>
      <c r="U547" s="183">
        <f t="shared" si="532"/>
      </c>
      <c r="V547" s="183">
        <f t="shared" si="462"/>
      </c>
      <c r="W547" s="184">
        <v>2</v>
      </c>
      <c r="X547" s="183">
        <f t="shared" si="391"/>
      </c>
      <c r="Y547" s="183">
        <f t="shared" si="343"/>
      </c>
      <c r="Z547" s="183">
        <f t="shared" si="110"/>
      </c>
      <c r="AA547" s="183">
        <f t="shared" si="1281"/>
      </c>
      <c r="AB547" s="183">
        <f t="shared" si="1130"/>
      </c>
      <c r="AC547" s="181">
        <f t="shared" si="645"/>
      </c>
      <c r="AD547" s="181">
        <f t="shared" si="567"/>
      </c>
      <c r="AE547" s="181">
        <f t="shared" si="500"/>
      </c>
      <c r="AF547" s="181">
        <f t="shared" si="429"/>
      </c>
      <c r="AG547" s="181">
        <f t="shared" si="145"/>
      </c>
      <c r="AH547" s="181">
        <f t="shared" si="20"/>
      </c>
      <c r="AI547" s="181">
        <f t="shared" si="1165"/>
      </c>
      <c r="AJ547" s="189">
        <v>44</v>
      </c>
      <c r="AK547" s="179">
        <v>17447</v>
      </c>
      <c r="AL547" s="179">
        <v>561</v>
      </c>
      <c r="AM547" s="179">
        <v>585</v>
      </c>
      <c r="AN547" s="179">
        <v>70</v>
      </c>
      <c r="AO547" s="189">
        <v>20</v>
      </c>
      <c r="AP547" s="179">
        <v>63</v>
      </c>
      <c r="AQ547" s="179">
        <v>59</v>
      </c>
      <c r="AR547" s="189">
        <v>2</v>
      </c>
      <c r="AS547" s="179">
        <v>6</v>
      </c>
      <c r="AT547" s="179">
        <v>2</v>
      </c>
      <c r="AU547" s="179">
        <v>10</v>
      </c>
      <c r="AV547" s="190"/>
      <c r="AW547" s="190"/>
      <c r="AX547" s="191">
        <f t="shared" si="742"/>
      </c>
    </row>
    <row r="548">
      <c r="A548" s="168"/>
      <c r="B548" s="210" t="s">
        <v>213</v>
      </c>
      <c r="C548" s="192" t="s">
        <v>179</v>
      </c>
      <c r="D548" s="171" t="s">
        <v>220</v>
      </c>
      <c r="E548" s="212" t="s">
        <v>197</v>
      </c>
      <c r="F548" s="178">
        <f t="shared" si="242"/>
      </c>
      <c r="G548" s="213">
        <v>2107.41</v>
      </c>
      <c r="H548" s="197">
        <v>636.43</v>
      </c>
      <c r="I548" s="219">
        <v>0</v>
      </c>
      <c r="J548" s="180">
        <v>3</v>
      </c>
      <c r="K548" s="178">
        <v>6734.75</v>
      </c>
      <c r="L548" s="179">
        <v>1</v>
      </c>
      <c r="M548" s="178">
        <v>7631.91</v>
      </c>
      <c r="N548" s="180">
        <v>2</v>
      </c>
      <c r="O548" s="181">
        <f t="shared" si="62"/>
      </c>
      <c r="P548" s="196"/>
      <c r="Q548" s="182">
        <f t="shared" si="1230"/>
      </c>
      <c r="R548" s="177">
        <f t="shared" si="892"/>
      </c>
      <c r="S548" s="178">
        <f t="shared" si="1042"/>
      </c>
      <c r="T548" s="183">
        <f t="shared" si="610"/>
      </c>
      <c r="U548" s="183">
        <f t="shared" si="532"/>
      </c>
      <c r="V548" s="183">
        <f t="shared" si="462"/>
      </c>
      <c r="W548" s="184">
        <v>4</v>
      </c>
      <c r="X548" s="183">
        <f t="shared" si="391"/>
      </c>
      <c r="Y548" s="183">
        <f t="shared" si="343"/>
      </c>
      <c r="Z548" s="183">
        <f t="shared" si="110"/>
      </c>
      <c r="AA548" s="183">
        <f t="shared" si="1281"/>
      </c>
      <c r="AB548" s="183">
        <f t="shared" si="1130"/>
      </c>
      <c r="AC548" s="181">
        <f t="shared" si="645"/>
      </c>
      <c r="AD548" s="181">
        <f t="shared" si="567"/>
      </c>
      <c r="AE548" s="181">
        <f t="shared" si="500"/>
      </c>
      <c r="AF548" s="181">
        <f t="shared" si="429"/>
      </c>
      <c r="AG548" s="181">
        <f t="shared" si="145"/>
      </c>
      <c r="AH548" s="181">
        <f t="shared" si="20"/>
      </c>
      <c r="AI548" s="181">
        <f t="shared" si="1165"/>
      </c>
      <c r="AJ548" s="189">
        <v>44</v>
      </c>
      <c r="AK548" s="179">
        <v>15342</v>
      </c>
      <c r="AL548" s="179">
        <v>545</v>
      </c>
      <c r="AM548" s="179">
        <v>591</v>
      </c>
      <c r="AN548" s="179">
        <v>73</v>
      </c>
      <c r="AO548" s="189">
        <v>18</v>
      </c>
      <c r="AP548" s="179">
        <v>50</v>
      </c>
      <c r="AQ548" s="179">
        <v>72</v>
      </c>
      <c r="AR548" s="189">
        <v>4</v>
      </c>
      <c r="AS548" s="189">
        <v>5</v>
      </c>
      <c r="AT548" s="179">
        <v>2</v>
      </c>
      <c r="AU548" s="179">
        <v>12</v>
      </c>
      <c r="AV548" s="190"/>
      <c r="AW548" s="190"/>
      <c r="AX548" s="191">
        <f t="shared" si="742"/>
      </c>
    </row>
    <row r="549">
      <c r="A549" s="168"/>
      <c r="B549" s="210" t="s">
        <v>213</v>
      </c>
      <c r="C549" s="192" t="s">
        <v>179</v>
      </c>
      <c r="D549" s="171" t="s">
        <v>220</v>
      </c>
      <c r="E549" s="212" t="s">
        <v>199</v>
      </c>
      <c r="F549" s="178">
        <f t="shared" si="242"/>
      </c>
      <c r="G549" s="216">
        <v>1224.18</v>
      </c>
      <c r="H549" s="178">
        <v>527.88</v>
      </c>
      <c r="I549" s="219">
        <v>0</v>
      </c>
      <c r="J549" s="180">
        <v>2</v>
      </c>
      <c r="K549" s="178">
        <v>5102.959999999992</v>
      </c>
      <c r="L549" s="179">
        <v>0</v>
      </c>
      <c r="M549" s="178">
        <v>0</v>
      </c>
      <c r="N549" s="180">
        <v>0</v>
      </c>
      <c r="O549" s="181">
        <f t="shared" si="62"/>
      </c>
      <c r="P549" s="196"/>
      <c r="Q549" s="182">
        <f t="shared" si="1230"/>
      </c>
      <c r="R549" s="177">
        <f t="shared" si="892"/>
      </c>
      <c r="S549" s="178">
        <f t="shared" si="1042"/>
      </c>
      <c r="T549" s="183">
        <f t="shared" si="610"/>
      </c>
      <c r="U549" s="183">
        <f t="shared" si="532"/>
      </c>
      <c r="V549" s="183">
        <f t="shared" si="462"/>
      </c>
      <c r="W549" s="184">
        <v>2</v>
      </c>
      <c r="X549" s="183">
        <f t="shared" si="391"/>
      </c>
      <c r="Y549" s="183">
        <f t="shared" si="343"/>
      </c>
      <c r="Z549" s="183">
        <f t="shared" si="110"/>
      </c>
      <c r="AA549" s="183">
        <f t="shared" si="1281"/>
      </c>
      <c r="AB549" s="183">
        <f t="shared" si="1130"/>
      </c>
      <c r="AC549" s="181">
        <f t="shared" si="645"/>
      </c>
      <c r="AD549" s="181">
        <f t="shared" si="567"/>
      </c>
      <c r="AE549" s="181">
        <f t="shared" si="500"/>
      </c>
      <c r="AF549" s="181">
        <f t="shared" si="429"/>
      </c>
      <c r="AG549" s="181">
        <f t="shared" si="145"/>
      </c>
      <c r="AH549" s="181">
        <f t="shared" si="20"/>
      </c>
      <c r="AI549" s="181">
        <f t="shared" si="1165"/>
      </c>
      <c r="AJ549" s="189">
        <v>43</v>
      </c>
      <c r="AK549" s="179">
        <v>11966</v>
      </c>
      <c r="AL549" s="179">
        <v>403</v>
      </c>
      <c r="AM549" s="179">
        <v>427</v>
      </c>
      <c r="AN549" s="179">
        <v>56</v>
      </c>
      <c r="AO549" s="189">
        <v>8</v>
      </c>
      <c r="AP549" s="179">
        <v>20</v>
      </c>
      <c r="AQ549" s="179">
        <v>51</v>
      </c>
      <c r="AR549" s="189">
        <v>2</v>
      </c>
      <c r="AS549" s="179">
        <v>1</v>
      </c>
      <c r="AT549" s="179">
        <v>0</v>
      </c>
      <c r="AU549" s="179">
        <v>3</v>
      </c>
      <c r="AV549" s="190"/>
      <c r="AW549" s="190"/>
      <c r="AX549" s="191">
        <f t="shared" si="742"/>
      </c>
    </row>
    <row r="550">
      <c r="A550" s="168"/>
      <c r="B550" s="202" t="s">
        <v>186</v>
      </c>
      <c r="C550" s="202"/>
      <c r="D550" s="202"/>
      <c r="E550" s="202"/>
      <c r="F550" s="203">
        <f>SUM(F546:F549)</f>
      </c>
      <c r="G550" s="217">
        <f>SUM(G546:G549)</f>
      </c>
      <c r="H550" s="203">
        <f>SUM(H546:H549)</f>
      </c>
      <c r="I550" s="196">
        <f>SUM(I546:I549)</f>
      </c>
      <c r="J550" s="204">
        <f>SUM(J546:J549)</f>
      </c>
      <c r="K550" s="203">
        <f>SUM(K546:K549)</f>
      </c>
      <c r="L550" s="215">
        <f>SUM(L546:L549)</f>
      </c>
      <c r="M550" s="203">
        <f>SUM(M546:M549)</f>
      </c>
      <c r="N550" s="204">
        <f>SUM(N546:N549)</f>
      </c>
      <c r="O550" s="205">
        <f t="shared" si="62"/>
      </c>
      <c r="P550" s="206">
        <f>SUM(P546:P549)</f>
      </c>
      <c r="Q550" s="182">
        <f t="shared" si="1230"/>
      </c>
      <c r="R550" s="204">
        <f>SUM(R546:R549)</f>
      </c>
      <c r="S550" s="203">
        <f>SUM(S546:S549)</f>
      </c>
      <c r="T550" s="207">
        <f t="shared" si="610"/>
      </c>
      <c r="U550" s="207">
        <f t="shared" si="532"/>
      </c>
      <c r="V550" s="207">
        <f t="shared" si="462"/>
      </c>
      <c r="W550" s="208">
        <f>SUM(W546:W549)</f>
      </c>
      <c r="X550" s="207">
        <f t="shared" si="391"/>
      </c>
      <c r="Y550" s="207">
        <f t="shared" si="343"/>
      </c>
      <c r="Z550" s="207">
        <f t="shared" si="110"/>
      </c>
      <c r="AA550" s="207">
        <f t="shared" si="1281"/>
      </c>
      <c r="AB550" s="207">
        <f t="shared" si="1130"/>
      </c>
      <c r="AC550" s="205">
        <f t="shared" si="645"/>
      </c>
      <c r="AD550" s="205">
        <f t="shared" si="567"/>
      </c>
      <c r="AE550" s="205">
        <f t="shared" si="500"/>
      </c>
      <c r="AF550" s="205">
        <f t="shared" si="429"/>
      </c>
      <c r="AG550" s="205">
        <f t="shared" si="145"/>
      </c>
      <c r="AH550" s="205">
        <f t="shared" si="20"/>
      </c>
      <c r="AI550" s="205">
        <f t="shared" si="1165"/>
      </c>
      <c r="AJ550" s="218">
        <f>AVERAGE(AJ546:AJ549)</f>
      </c>
      <c r="AK550" s="218">
        <f>SUM(AK546:AK549)</f>
      </c>
      <c r="AL550" s="218">
        <f>SUM(AL546:AL549)</f>
      </c>
      <c r="AM550" s="218">
        <f>SUM(AM546:AM549)</f>
      </c>
      <c r="AN550" s="218">
        <f>SUM(AN546:AN549)</f>
      </c>
      <c r="AO550" s="218">
        <f>SUM(AO546:AO549)</f>
      </c>
      <c r="AP550" s="218">
        <f>SUM(AP546:AP549)</f>
      </c>
      <c r="AQ550" s="218">
        <f>SUM(AQ546:AQ549)</f>
      </c>
      <c r="AR550" s="218">
        <f>SUM(AR546:AR549)</f>
      </c>
      <c r="AS550" s="218">
        <f>SUM(AS546:AS549)</f>
      </c>
      <c r="AT550" s="218">
        <f>SUM(AT546:AT549)</f>
      </c>
      <c r="AU550" s="218">
        <f>SUM(AU546:AU549)</f>
      </c>
      <c r="AV550" s="209"/>
      <c r="AW550" s="209"/>
      <c r="AX550" s="204">
        <f>SUM(AX546:AX549)</f>
      </c>
    </row>
    <row r="551">
      <c r="A551" s="168"/>
      <c r="B551" s="210" t="s">
        <v>213</v>
      </c>
      <c r="C551" s="170" t="s">
        <v>201</v>
      </c>
      <c r="D551" s="171" t="s">
        <v>180</v>
      </c>
      <c r="E551" s="212" t="s">
        <v>200</v>
      </c>
      <c r="F551" s="178">
        <f t="shared" ref="F551:F555" si="243">G551+H551+I551</f>
      </c>
      <c r="G551" s="213">
        <v>1836.85</v>
      </c>
      <c r="H551" s="178">
        <v>681.33</v>
      </c>
      <c r="I551" s="219">
        <v>0</v>
      </c>
      <c r="J551" s="180">
        <v>0</v>
      </c>
      <c r="K551" s="197">
        <v>0</v>
      </c>
      <c r="L551" s="189">
        <v>0</v>
      </c>
      <c r="M551" s="197">
        <v>0</v>
      </c>
      <c r="N551" s="180">
        <v>0</v>
      </c>
      <c r="O551" s="181">
        <f t="shared" si="62"/>
      </c>
      <c r="P551" s="196"/>
      <c r="Q551" s="182">
        <f t="shared" si="1230"/>
      </c>
      <c r="R551" s="177">
        <f t="shared" ref="R551:R555" si="893">J551+L551</f>
      </c>
      <c r="S551" s="178">
        <f t="shared" ref="S551:S555" si="1043">K551+M551</f>
      </c>
      <c r="T551" s="183">
        <f t="shared" si="610"/>
      </c>
      <c r="U551" s="183">
        <f t="shared" si="532"/>
      </c>
      <c r="V551" s="183">
        <f t="shared" si="462"/>
      </c>
      <c r="W551" s="184">
        <v>0</v>
      </c>
      <c r="X551" s="183">
        <f t="shared" si="391"/>
      </c>
      <c r="Y551" s="183">
        <f t="shared" si="343"/>
      </c>
      <c r="Z551" s="183">
        <f t="shared" si="110"/>
      </c>
      <c r="AA551" s="183">
        <f t="shared" si="1281"/>
      </c>
      <c r="AB551" s="183">
        <f t="shared" si="1130"/>
      </c>
      <c r="AC551" s="181">
        <f t="shared" si="645"/>
      </c>
      <c r="AD551" s="181">
        <f t="shared" si="567"/>
      </c>
      <c r="AE551" s="181">
        <f t="shared" si="500"/>
      </c>
      <c r="AF551" s="181">
        <f t="shared" si="429"/>
      </c>
      <c r="AG551" s="181">
        <f t="shared" si="145"/>
      </c>
      <c r="AH551" s="181">
        <f t="shared" si="20"/>
      </c>
      <c r="AI551" s="181">
        <f t="shared" si="1165"/>
      </c>
      <c r="AJ551" s="189">
        <v>43</v>
      </c>
      <c r="AK551" s="179">
        <v>12878</v>
      </c>
      <c r="AL551" s="179">
        <v>429</v>
      </c>
      <c r="AM551" s="179">
        <v>460</v>
      </c>
      <c r="AN551" s="189">
        <v>86</v>
      </c>
      <c r="AO551" s="189">
        <v>19</v>
      </c>
      <c r="AP551" s="189">
        <v>65</v>
      </c>
      <c r="AQ551" s="179">
        <v>64</v>
      </c>
      <c r="AR551" s="189">
        <v>0</v>
      </c>
      <c r="AS551" s="179">
        <v>11</v>
      </c>
      <c r="AT551" s="179">
        <v>2</v>
      </c>
      <c r="AU551" s="179">
        <v>12</v>
      </c>
      <c r="AV551" s="190"/>
      <c r="AW551" s="190"/>
      <c r="AX551" s="191">
        <f t="shared" ref="AX551:AX555" si="743">COUNT(AU551)</f>
      </c>
    </row>
    <row r="552">
      <c r="A552" s="168"/>
      <c r="B552" s="210" t="s">
        <v>218</v>
      </c>
      <c r="C552" s="170" t="s">
        <v>201</v>
      </c>
      <c r="D552" s="171" t="s">
        <v>180</v>
      </c>
      <c r="E552" s="211" t="s">
        <v>202</v>
      </c>
      <c r="F552" s="178">
        <f t="shared" si="243"/>
      </c>
      <c r="G552" s="178">
        <v>1932.29</v>
      </c>
      <c r="H552" s="178">
        <v>481.47</v>
      </c>
      <c r="I552" s="219">
        <v>0</v>
      </c>
      <c r="J552" s="177">
        <v>4</v>
      </c>
      <c r="K552" s="178">
        <v>8532.809999999998</v>
      </c>
      <c r="L552" s="179">
        <v>0</v>
      </c>
      <c r="M552" s="178">
        <v>0</v>
      </c>
      <c r="N552" s="180">
        <v>0</v>
      </c>
      <c r="O552" s="181">
        <f t="shared" si="62"/>
      </c>
      <c r="P552" s="196"/>
      <c r="Q552" s="182">
        <f t="shared" si="1230"/>
      </c>
      <c r="R552" s="177">
        <f t="shared" si="893"/>
      </c>
      <c r="S552" s="178">
        <f t="shared" si="1043"/>
      </c>
      <c r="T552" s="183">
        <f t="shared" si="610"/>
      </c>
      <c r="U552" s="183">
        <f t="shared" si="532"/>
      </c>
      <c r="V552" s="183">
        <f t="shared" si="462"/>
      </c>
      <c r="W552" s="184">
        <v>2</v>
      </c>
      <c r="X552" s="183">
        <f t="shared" si="391"/>
      </c>
      <c r="Y552" s="183">
        <f t="shared" si="343"/>
      </c>
      <c r="Z552" s="183">
        <f t="shared" si="110"/>
      </c>
      <c r="AA552" s="183">
        <f t="shared" si="1281"/>
      </c>
      <c r="AB552" s="183">
        <f t="shared" si="1130"/>
      </c>
      <c r="AC552" s="181">
        <f t="shared" si="645"/>
      </c>
      <c r="AD552" s="181">
        <f t="shared" si="567"/>
      </c>
      <c r="AE552" s="181">
        <f t="shared" si="500"/>
      </c>
      <c r="AF552" s="181">
        <f t="shared" si="429"/>
      </c>
      <c r="AG552" s="181">
        <f t="shared" si="145"/>
      </c>
      <c r="AH552" s="181">
        <f t="shared" si="20"/>
      </c>
      <c r="AI552" s="181">
        <f t="shared" si="1165"/>
      </c>
      <c r="AJ552" s="189">
        <v>42</v>
      </c>
      <c r="AK552" s="179">
        <v>10366</v>
      </c>
      <c r="AL552" s="179">
        <v>357</v>
      </c>
      <c r="AM552" s="179">
        <v>392</v>
      </c>
      <c r="AN552" s="179">
        <v>48</v>
      </c>
      <c r="AO552" s="189">
        <v>16</v>
      </c>
      <c r="AP552" s="189">
        <v>30</v>
      </c>
      <c r="AQ552" s="179">
        <v>48</v>
      </c>
      <c r="AR552" s="189">
        <v>4</v>
      </c>
      <c r="AS552" s="189">
        <v>5</v>
      </c>
      <c r="AT552" s="189">
        <v>1</v>
      </c>
      <c r="AU552" s="189">
        <v>4</v>
      </c>
      <c r="AV552" s="190"/>
      <c r="AW552" s="190"/>
      <c r="AX552" s="191">
        <f t="shared" si="743"/>
      </c>
    </row>
    <row r="553">
      <c r="A553" s="168"/>
      <c r="B553" s="210" t="s">
        <v>218</v>
      </c>
      <c r="C553" s="170" t="s">
        <v>201</v>
      </c>
      <c r="D553" s="171" t="s">
        <v>180</v>
      </c>
      <c r="E553" s="211" t="s">
        <v>203</v>
      </c>
      <c r="F553" s="178">
        <f t="shared" si="243"/>
      </c>
      <c r="G553" s="178">
        <v>1218.75</v>
      </c>
      <c r="H553" s="178">
        <v>887.01</v>
      </c>
      <c r="I553" s="219">
        <v>0</v>
      </c>
      <c r="J553" s="177">
        <v>5</v>
      </c>
      <c r="K553" s="178">
        <v>9232.880000000005</v>
      </c>
      <c r="L553" s="179">
        <v>0</v>
      </c>
      <c r="M553" s="178">
        <v>0</v>
      </c>
      <c r="N553" s="180">
        <v>0</v>
      </c>
      <c r="O553" s="181">
        <f t="shared" si="62"/>
      </c>
      <c r="P553" s="196"/>
      <c r="Q553" s="182">
        <f t="shared" si="1230"/>
      </c>
      <c r="R553" s="177">
        <f t="shared" si="893"/>
      </c>
      <c r="S553" s="178">
        <f t="shared" si="1043"/>
      </c>
      <c r="T553" s="183">
        <f t="shared" si="610"/>
      </c>
      <c r="U553" s="183">
        <f t="shared" si="532"/>
      </c>
      <c r="V553" s="183">
        <f t="shared" si="462"/>
      </c>
      <c r="W553" s="184">
        <v>5</v>
      </c>
      <c r="X553" s="183">
        <f t="shared" si="391"/>
      </c>
      <c r="Y553" s="183">
        <f t="shared" si="343"/>
      </c>
      <c r="Z553" s="183">
        <f t="shared" si="110"/>
      </c>
      <c r="AA553" s="183">
        <f t="shared" si="1281"/>
      </c>
      <c r="AB553" s="183">
        <f t="shared" si="1130"/>
      </c>
      <c r="AC553" s="181">
        <f t="shared" si="645"/>
      </c>
      <c r="AD553" s="181">
        <f t="shared" si="567"/>
      </c>
      <c r="AE553" s="181">
        <f t="shared" si="500"/>
      </c>
      <c r="AF553" s="181">
        <f t="shared" si="429"/>
      </c>
      <c r="AG553" s="181">
        <f t="shared" si="145"/>
      </c>
      <c r="AH553" s="181">
        <f t="shared" si="20"/>
      </c>
      <c r="AI553" s="181">
        <f t="shared" si="1165"/>
      </c>
      <c r="AJ553" s="189">
        <v>42</v>
      </c>
      <c r="AK553" s="179">
        <v>14897</v>
      </c>
      <c r="AL553" s="179">
        <v>353</v>
      </c>
      <c r="AM553" s="179">
        <v>358</v>
      </c>
      <c r="AN553" s="179">
        <v>61</v>
      </c>
      <c r="AO553" s="189">
        <v>10</v>
      </c>
      <c r="AP553" s="179">
        <v>46</v>
      </c>
      <c r="AQ553" s="179">
        <v>44</v>
      </c>
      <c r="AR553" s="189">
        <v>6</v>
      </c>
      <c r="AS553" s="189">
        <v>8</v>
      </c>
      <c r="AT553" s="189">
        <v>0</v>
      </c>
      <c r="AU553" s="189">
        <v>11</v>
      </c>
      <c r="AV553" s="190"/>
      <c r="AW553" s="190"/>
      <c r="AX553" s="191">
        <f t="shared" si="743"/>
      </c>
    </row>
    <row r="554">
      <c r="A554" s="168"/>
      <c r="B554" s="210" t="s">
        <v>218</v>
      </c>
      <c r="C554" s="170" t="s">
        <v>201</v>
      </c>
      <c r="D554" s="171" t="s">
        <v>180</v>
      </c>
      <c r="E554" s="220" t="s">
        <v>205</v>
      </c>
      <c r="F554" s="178">
        <f t="shared" si="243"/>
      </c>
      <c r="G554" s="178">
        <v>1249.07</v>
      </c>
      <c r="H554" s="178">
        <v>856.24</v>
      </c>
      <c r="I554" s="219">
        <v>0</v>
      </c>
      <c r="J554" s="177">
        <v>1</v>
      </c>
      <c r="K554" s="178">
        <v>3108.1100000000006</v>
      </c>
      <c r="L554" s="179">
        <v>0</v>
      </c>
      <c r="M554" s="178">
        <v>0</v>
      </c>
      <c r="N554" s="180">
        <v>0</v>
      </c>
      <c r="O554" s="181">
        <f t="shared" si="62"/>
      </c>
      <c r="P554" s="196"/>
      <c r="Q554" s="182">
        <f t="shared" si="1230"/>
      </c>
      <c r="R554" s="177">
        <f t="shared" si="893"/>
      </c>
      <c r="S554" s="178">
        <f t="shared" si="1043"/>
      </c>
      <c r="T554" s="183">
        <f t="shared" si="610"/>
      </c>
      <c r="U554" s="183">
        <f t="shared" si="532"/>
      </c>
      <c r="V554" s="183">
        <f t="shared" si="462"/>
      </c>
      <c r="W554" s="184">
        <v>0</v>
      </c>
      <c r="X554" s="183">
        <f t="shared" si="391"/>
      </c>
      <c r="Y554" s="183">
        <f t="shared" si="343"/>
      </c>
      <c r="Z554" s="183">
        <f t="shared" si="110"/>
      </c>
      <c r="AA554" s="183">
        <f t="shared" si="1281"/>
      </c>
      <c r="AB554" s="183">
        <f t="shared" si="1130"/>
      </c>
      <c r="AC554" s="181">
        <f t="shared" si="645"/>
      </c>
      <c r="AD554" s="181">
        <f t="shared" si="567"/>
      </c>
      <c r="AE554" s="181">
        <f t="shared" si="500"/>
      </c>
      <c r="AF554" s="181">
        <f t="shared" si="429"/>
      </c>
      <c r="AG554" s="181">
        <f t="shared" si="145"/>
      </c>
      <c r="AH554" s="181">
        <f t="shared" si="20"/>
      </c>
      <c r="AI554" s="181">
        <f t="shared" si="1165"/>
      </c>
      <c r="AJ554" s="189">
        <v>42</v>
      </c>
      <c r="AK554" s="179">
        <v>15693</v>
      </c>
      <c r="AL554" s="179">
        <v>421</v>
      </c>
      <c r="AM554" s="179">
        <v>437</v>
      </c>
      <c r="AN554" s="179">
        <v>71</v>
      </c>
      <c r="AO554" s="189">
        <v>10</v>
      </c>
      <c r="AP554" s="179">
        <v>33</v>
      </c>
      <c r="AQ554" s="179">
        <v>46</v>
      </c>
      <c r="AR554" s="189">
        <v>0</v>
      </c>
      <c r="AS554" s="189">
        <v>2</v>
      </c>
      <c r="AT554" s="189">
        <v>2</v>
      </c>
      <c r="AU554" s="189">
        <v>12</v>
      </c>
      <c r="AV554" s="190"/>
      <c r="AW554" s="190"/>
      <c r="AX554" s="191">
        <f t="shared" si="743"/>
      </c>
    </row>
    <row r="555">
      <c r="A555" s="168"/>
      <c r="B555" s="210" t="s">
        <v>218</v>
      </c>
      <c r="C555" s="170" t="s">
        <v>201</v>
      </c>
      <c r="D555" s="171" t="s">
        <v>180</v>
      </c>
      <c r="E555" s="220" t="s">
        <v>206</v>
      </c>
      <c r="F555" s="178">
        <f t="shared" si="243"/>
      </c>
      <c r="G555" s="178">
        <v>1817.96</v>
      </c>
      <c r="H555" s="178">
        <v>1147.65</v>
      </c>
      <c r="I555" s="219">
        <v>0</v>
      </c>
      <c r="J555" s="177">
        <v>5</v>
      </c>
      <c r="K555" s="178">
        <v>8848.139999999985</v>
      </c>
      <c r="L555" s="179">
        <v>0</v>
      </c>
      <c r="M555" s="178">
        <v>0</v>
      </c>
      <c r="N555" s="180">
        <v>0</v>
      </c>
      <c r="O555" s="181">
        <f t="shared" si="62"/>
      </c>
      <c r="P555" s="196"/>
      <c r="Q555" s="182">
        <f t="shared" si="1230"/>
      </c>
      <c r="R555" s="177">
        <f t="shared" si="893"/>
      </c>
      <c r="S555" s="178">
        <f t="shared" si="1043"/>
      </c>
      <c r="T555" s="183">
        <f t="shared" si="610"/>
      </c>
      <c r="U555" s="183">
        <f t="shared" si="532"/>
      </c>
      <c r="V555" s="183">
        <f t="shared" si="462"/>
      </c>
      <c r="W555" s="184">
        <v>3</v>
      </c>
      <c r="X555" s="183">
        <f t="shared" si="391"/>
      </c>
      <c r="Y555" s="183">
        <f t="shared" si="343"/>
      </c>
      <c r="Z555" s="183">
        <f t="shared" si="110"/>
      </c>
      <c r="AA555" s="183">
        <f t="shared" si="1281"/>
      </c>
      <c r="AB555" s="183">
        <f t="shared" si="1130"/>
      </c>
      <c r="AC555" s="181">
        <f t="shared" si="645"/>
      </c>
      <c r="AD555" s="181">
        <f t="shared" si="567"/>
      </c>
      <c r="AE555" s="181">
        <f t="shared" si="500"/>
      </c>
      <c r="AF555" s="181">
        <f t="shared" si="429"/>
      </c>
      <c r="AG555" s="181">
        <f t="shared" si="145"/>
      </c>
      <c r="AH555" s="181">
        <f t="shared" si="20"/>
      </c>
      <c r="AI555" s="181">
        <f t="shared" si="1165"/>
      </c>
      <c r="AJ555" s="189">
        <v>42</v>
      </c>
      <c r="AK555" s="189">
        <v>19366</v>
      </c>
      <c r="AL555" s="247">
        <v>482</v>
      </c>
      <c r="AM555" s="247">
        <v>509</v>
      </c>
      <c r="AN555" s="247">
        <v>86</v>
      </c>
      <c r="AO555" s="189">
        <v>26</v>
      </c>
      <c r="AP555" s="179">
        <v>81</v>
      </c>
      <c r="AQ555" s="189">
        <v>71</v>
      </c>
      <c r="AR555" s="189">
        <v>4</v>
      </c>
      <c r="AS555" s="189">
        <v>3</v>
      </c>
      <c r="AT555" s="189">
        <v>2</v>
      </c>
      <c r="AU555" s="189">
        <v>13</v>
      </c>
      <c r="AV555" s="190"/>
      <c r="AW555" s="190"/>
      <c r="AX555" s="191">
        <f t="shared" si="743"/>
      </c>
    </row>
    <row r="556">
      <c r="A556" s="168"/>
      <c r="B556" s="202" t="s">
        <v>186</v>
      </c>
      <c r="C556" s="202"/>
      <c r="D556" s="202"/>
      <c r="E556" s="202"/>
      <c r="F556" s="203">
        <f>SUM(F551:F555)</f>
      </c>
      <c r="G556" s="203">
        <f>SUM(G551:G555)</f>
      </c>
      <c r="H556" s="203">
        <f>SUM(H551:H555)</f>
      </c>
      <c r="I556" s="196">
        <f>SUM(I551:I555)</f>
      </c>
      <c r="J556" s="204">
        <f>SUM(J551:J555)</f>
      </c>
      <c r="K556" s="203">
        <f>SUM(K551:K555)</f>
      </c>
      <c r="L556" s="215">
        <f>SUM(L551:L555)</f>
      </c>
      <c r="M556" s="203">
        <f>SUM(M551:M555)</f>
      </c>
      <c r="N556" s="204">
        <f>SUM(N551:N555)</f>
      </c>
      <c r="O556" s="205">
        <f t="shared" si="62"/>
      </c>
      <c r="P556" s="206">
        <f>SUM(P551:P555)</f>
      </c>
      <c r="Q556" s="182">
        <f t="shared" si="1230"/>
      </c>
      <c r="R556" s="204">
        <f>SUM(R551:R555)</f>
      </c>
      <c r="S556" s="203">
        <f>SUM(S551:S555)</f>
      </c>
      <c r="T556" s="207">
        <f t="shared" si="610"/>
      </c>
      <c r="U556" s="207">
        <f t="shared" si="532"/>
      </c>
      <c r="V556" s="207">
        <f t="shared" si="462"/>
      </c>
      <c r="W556" s="208">
        <f>SUM(W551:W555)</f>
      </c>
      <c r="X556" s="207">
        <f t="shared" si="391"/>
      </c>
      <c r="Y556" s="207">
        <f t="shared" si="343"/>
      </c>
      <c r="Z556" s="207">
        <f t="shared" si="110"/>
      </c>
      <c r="AA556" s="207">
        <f t="shared" si="1281"/>
      </c>
      <c r="AB556" s="207">
        <f t="shared" si="1130"/>
      </c>
      <c r="AC556" s="205">
        <f t="shared" si="645"/>
      </c>
      <c r="AD556" s="205">
        <f t="shared" si="567"/>
      </c>
      <c r="AE556" s="205">
        <f t="shared" si="500"/>
      </c>
      <c r="AF556" s="205">
        <f t="shared" si="429"/>
      </c>
      <c r="AG556" s="205">
        <f t="shared" si="145"/>
      </c>
      <c r="AH556" s="205">
        <f t="shared" si="20"/>
      </c>
      <c r="AI556" s="205">
        <f t="shared" si="1165"/>
      </c>
      <c r="AJ556" s="204">
        <f>AVERAGE(AJ551:AJ555)</f>
      </c>
      <c r="AK556" s="204">
        <f>SUM(AK551:AK555)</f>
      </c>
      <c r="AL556" s="204">
        <f>SUM(AL551:AL555)</f>
      </c>
      <c r="AM556" s="204">
        <f>SUM(AM551:AM555)</f>
      </c>
      <c r="AN556" s="204">
        <f>SUM(AN551:AN555)</f>
      </c>
      <c r="AO556" s="218">
        <f>SUM(AO551:AO555)</f>
      </c>
      <c r="AP556" s="204">
        <f>SUM(AP551:AP555)</f>
      </c>
      <c r="AQ556" s="218">
        <f>SUM(AQ551:AQ555)</f>
      </c>
      <c r="AR556" s="218">
        <f>SUM(AR551:AR555)</f>
      </c>
      <c r="AS556" s="204">
        <f>SUM(AS551:AS555)</f>
      </c>
      <c r="AT556" s="204">
        <f>SUM(AT551:AT555)</f>
      </c>
      <c r="AU556" s="204">
        <f>SUM(AU551:AU555)</f>
      </c>
      <c r="AV556" s="209"/>
      <c r="AW556" s="209"/>
      <c r="AX556" s="204">
        <f>SUM(AX551:AX555)</f>
      </c>
    </row>
    <row r="557">
      <c r="A557" s="168"/>
      <c r="B557" s="210" t="s">
        <v>218</v>
      </c>
      <c r="C557" s="170" t="s">
        <v>201</v>
      </c>
      <c r="D557" s="171" t="s">
        <v>198</v>
      </c>
      <c r="E557" s="220" t="s">
        <v>207</v>
      </c>
      <c r="F557" s="178">
        <f t="shared" ref="F557:F560" si="244">G557+H557+I557</f>
      </c>
      <c r="G557" s="178">
        <v>2075.93</v>
      </c>
      <c r="H557" s="178">
        <v>1407.3</v>
      </c>
      <c r="I557" s="219">
        <v>0</v>
      </c>
      <c r="J557" s="177">
        <v>4</v>
      </c>
      <c r="K557" s="178">
        <v>9086.23000000001</v>
      </c>
      <c r="L557" s="179">
        <v>0</v>
      </c>
      <c r="M557" s="178">
        <v>0</v>
      </c>
      <c r="N557" s="180">
        <v>0</v>
      </c>
      <c r="O557" s="181">
        <f t="shared" si="62"/>
      </c>
      <c r="P557" s="196"/>
      <c r="Q557" s="182">
        <f t="shared" si="1230"/>
      </c>
      <c r="R557" s="177">
        <f t="shared" ref="R557:R560" si="894">J557+L557</f>
      </c>
      <c r="S557" s="178">
        <f t="shared" ref="S557:S560" si="1044">K557+M557</f>
      </c>
      <c r="T557" s="183">
        <f t="shared" si="610"/>
      </c>
      <c r="U557" s="183">
        <f t="shared" si="532"/>
      </c>
      <c r="V557" s="183">
        <f t="shared" si="462"/>
      </c>
      <c r="W557" s="184">
        <v>3</v>
      </c>
      <c r="X557" s="183">
        <f t="shared" si="391"/>
      </c>
      <c r="Y557" s="183">
        <f t="shared" si="343"/>
      </c>
      <c r="Z557" s="183">
        <f t="shared" si="110"/>
      </c>
      <c r="AA557" s="183">
        <f t="shared" si="1281"/>
      </c>
      <c r="AB557" s="183">
        <f t="shared" si="1130"/>
      </c>
      <c r="AC557" s="181">
        <f t="shared" si="645"/>
      </c>
      <c r="AD557" s="181">
        <f t="shared" si="567"/>
      </c>
      <c r="AE557" s="181">
        <f t="shared" si="500"/>
      </c>
      <c r="AF557" s="181">
        <f t="shared" si="429"/>
      </c>
      <c r="AG557" s="181">
        <f t="shared" si="145"/>
      </c>
      <c r="AH557" s="181">
        <f t="shared" si="20"/>
      </c>
      <c r="AI557" s="181">
        <f t="shared" si="1165"/>
      </c>
      <c r="AJ557" s="189">
        <v>43</v>
      </c>
      <c r="AK557" s="247">
        <v>24480</v>
      </c>
      <c r="AL557" s="247">
        <v>614</v>
      </c>
      <c r="AM557" s="247">
        <v>646</v>
      </c>
      <c r="AN557" s="248">
        <v>119</v>
      </c>
      <c r="AO557" s="189">
        <v>22</v>
      </c>
      <c r="AP557" s="179">
        <v>63</v>
      </c>
      <c r="AQ557" s="189">
        <v>101</v>
      </c>
      <c r="AR557" s="189">
        <v>5</v>
      </c>
      <c r="AS557" s="189">
        <v>4</v>
      </c>
      <c r="AT557" s="189">
        <v>2</v>
      </c>
      <c r="AU557" s="189">
        <v>17</v>
      </c>
      <c r="AV557" s="190"/>
      <c r="AW557" s="190"/>
      <c r="AX557" s="191">
        <f t="shared" ref="AX557:AX560" si="744">COUNT(AU557)</f>
      </c>
    </row>
    <row r="558">
      <c r="A558" s="168"/>
      <c r="B558" s="210" t="s">
        <v>218</v>
      </c>
      <c r="C558" s="169" t="s">
        <v>201</v>
      </c>
      <c r="D558" s="171" t="s">
        <v>198</v>
      </c>
      <c r="E558" s="220" t="s">
        <v>208</v>
      </c>
      <c r="F558" s="195">
        <f t="shared" si="244"/>
      </c>
      <c r="G558" s="178">
        <v>2210.35</v>
      </c>
      <c r="H558" s="197">
        <v>1369.64</v>
      </c>
      <c r="I558" s="219">
        <v>0</v>
      </c>
      <c r="J558" s="177">
        <v>2</v>
      </c>
      <c r="K558" s="178">
        <v>5102.959999999992</v>
      </c>
      <c r="L558" s="179">
        <v>0</v>
      </c>
      <c r="M558" s="178">
        <v>0</v>
      </c>
      <c r="N558" s="180">
        <v>0</v>
      </c>
      <c r="O558" s="181">
        <f t="shared" si="62"/>
      </c>
      <c r="P558" s="196"/>
      <c r="Q558" s="182">
        <f t="shared" si="1230"/>
      </c>
      <c r="R558" s="177">
        <f t="shared" si="894"/>
      </c>
      <c r="S558" s="178">
        <f t="shared" si="1044"/>
      </c>
      <c r="T558" s="183">
        <f t="shared" si="610"/>
      </c>
      <c r="U558" s="183">
        <f t="shared" si="532"/>
      </c>
      <c r="V558" s="183">
        <f t="shared" si="462"/>
      </c>
      <c r="W558" s="184">
        <v>3</v>
      </c>
      <c r="X558" s="183">
        <f t="shared" si="391"/>
      </c>
      <c r="Y558" s="183">
        <f t="shared" si="343"/>
      </c>
      <c r="Z558" s="183">
        <f t="shared" si="110"/>
      </c>
      <c r="AA558" s="183">
        <f t="shared" si="1281"/>
      </c>
      <c r="AB558" s="183">
        <f t="shared" si="1130"/>
      </c>
      <c r="AC558" s="181">
        <f t="shared" si="645"/>
      </c>
      <c r="AD558" s="181">
        <f t="shared" si="567"/>
      </c>
      <c r="AE558" s="181">
        <f t="shared" si="500"/>
      </c>
      <c r="AF558" s="181">
        <f t="shared" si="429"/>
      </c>
      <c r="AG558" s="181">
        <f t="shared" si="145"/>
      </c>
      <c r="AH558" s="181">
        <f t="shared" si="20"/>
      </c>
      <c r="AI558" s="181">
        <f t="shared" si="1165"/>
      </c>
      <c r="AJ558" s="180">
        <v>43</v>
      </c>
      <c r="AK558" s="177">
        <v>25530</v>
      </c>
      <c r="AL558" s="177">
        <v>636</v>
      </c>
      <c r="AM558" s="177">
        <v>682</v>
      </c>
      <c r="AN558" s="177">
        <v>97</v>
      </c>
      <c r="AO558" s="189">
        <v>38</v>
      </c>
      <c r="AP558" s="177">
        <v>81</v>
      </c>
      <c r="AQ558" s="179">
        <v>110</v>
      </c>
      <c r="AR558" s="189">
        <v>2</v>
      </c>
      <c r="AS558" s="180">
        <v>6</v>
      </c>
      <c r="AT558" s="180">
        <v>1</v>
      </c>
      <c r="AU558" s="180">
        <v>17</v>
      </c>
      <c r="AV558" s="190"/>
      <c r="AW558" s="190"/>
      <c r="AX558" s="191">
        <f t="shared" si="744"/>
      </c>
    </row>
    <row r="559">
      <c r="A559" s="168"/>
      <c r="B559" s="210" t="s">
        <v>218</v>
      </c>
      <c r="C559" s="169" t="s">
        <v>201</v>
      </c>
      <c r="D559" s="171" t="s">
        <v>198</v>
      </c>
      <c r="E559" s="220" t="s">
        <v>209</v>
      </c>
      <c r="F559" s="195">
        <f t="shared" si="244"/>
      </c>
      <c r="G559" s="178">
        <v>2236.06</v>
      </c>
      <c r="H559" s="197">
        <v>1215.22</v>
      </c>
      <c r="I559" s="219">
        <v>0</v>
      </c>
      <c r="J559" s="177">
        <v>5</v>
      </c>
      <c r="K559" s="178">
        <v>11221.059999999998</v>
      </c>
      <c r="L559" s="179">
        <v>0</v>
      </c>
      <c r="M559" s="178">
        <v>0</v>
      </c>
      <c r="N559" s="180">
        <v>0</v>
      </c>
      <c r="O559" s="181">
        <f t="shared" si="62"/>
      </c>
      <c r="P559" s="196"/>
      <c r="Q559" s="182">
        <f t="shared" si="1230"/>
      </c>
      <c r="R559" s="177">
        <f t="shared" si="894"/>
      </c>
      <c r="S559" s="178">
        <f t="shared" si="1044"/>
      </c>
      <c r="T559" s="183">
        <f t="shared" si="610"/>
      </c>
      <c r="U559" s="183">
        <f t="shared" si="532"/>
      </c>
      <c r="V559" s="183">
        <f t="shared" si="462"/>
      </c>
      <c r="W559" s="184">
        <v>4</v>
      </c>
      <c r="X559" s="183">
        <f t="shared" si="391"/>
      </c>
      <c r="Y559" s="183">
        <f t="shared" si="343"/>
      </c>
      <c r="Z559" s="183">
        <f t="shared" si="110"/>
      </c>
      <c r="AA559" s="183">
        <f t="shared" si="1281"/>
      </c>
      <c r="AB559" s="183">
        <f t="shared" si="1130"/>
      </c>
      <c r="AC559" s="181">
        <f t="shared" si="645"/>
      </c>
      <c r="AD559" s="181">
        <f t="shared" si="567"/>
      </c>
      <c r="AE559" s="181">
        <f t="shared" si="500"/>
      </c>
      <c r="AF559" s="181">
        <f t="shared" si="429"/>
      </c>
      <c r="AG559" s="181">
        <f t="shared" si="145"/>
      </c>
      <c r="AH559" s="181">
        <f t="shared" si="20"/>
      </c>
      <c r="AI559" s="181">
        <f t="shared" si="1165"/>
      </c>
      <c r="AJ559" s="180">
        <v>43</v>
      </c>
      <c r="AK559" s="177">
        <v>23742</v>
      </c>
      <c r="AL559" s="177">
        <v>580</v>
      </c>
      <c r="AM559" s="177">
        <v>639</v>
      </c>
      <c r="AN559" s="177">
        <v>83</v>
      </c>
      <c r="AO559" s="189">
        <v>19</v>
      </c>
      <c r="AP559" s="180">
        <v>47</v>
      </c>
      <c r="AQ559" s="179">
        <v>78</v>
      </c>
      <c r="AR559" s="189">
        <v>5</v>
      </c>
      <c r="AS559" s="180">
        <v>5</v>
      </c>
      <c r="AT559" s="180">
        <v>1</v>
      </c>
      <c r="AU559" s="180">
        <v>12</v>
      </c>
      <c r="AV559" s="190"/>
      <c r="AW559" s="190"/>
      <c r="AX559" s="191">
        <f t="shared" si="744"/>
      </c>
    </row>
    <row r="560">
      <c r="A560" s="168"/>
      <c r="B560" s="210" t="s">
        <v>218</v>
      </c>
      <c r="C560" s="169" t="s">
        <v>201</v>
      </c>
      <c r="D560" s="171" t="s">
        <v>198</v>
      </c>
      <c r="E560" s="221" t="s">
        <v>210</v>
      </c>
      <c r="F560" s="178">
        <f t="shared" si="244"/>
      </c>
      <c r="G560" s="178">
        <v>2361.78</v>
      </c>
      <c r="H560" s="178">
        <v>1360.8</v>
      </c>
      <c r="I560" s="219">
        <v>0</v>
      </c>
      <c r="J560" s="177">
        <v>5</v>
      </c>
      <c r="K560" s="178">
        <v>14021.880000000005</v>
      </c>
      <c r="L560" s="189">
        <v>0</v>
      </c>
      <c r="M560" s="197">
        <v>0</v>
      </c>
      <c r="N560" s="180">
        <v>0</v>
      </c>
      <c r="O560" s="181">
        <f t="shared" si="62"/>
      </c>
      <c r="P560" s="196"/>
      <c r="Q560" s="182">
        <f t="shared" si="1230"/>
      </c>
      <c r="R560" s="177">
        <f t="shared" si="894"/>
      </c>
      <c r="S560" s="178">
        <f t="shared" si="1044"/>
      </c>
      <c r="T560" s="183">
        <f t="shared" si="610"/>
      </c>
      <c r="U560" s="183">
        <f t="shared" si="532"/>
      </c>
      <c r="V560" s="183">
        <f t="shared" si="462"/>
      </c>
      <c r="W560" s="184">
        <v>4</v>
      </c>
      <c r="X560" s="183">
        <f t="shared" si="391"/>
      </c>
      <c r="Y560" s="183">
        <f t="shared" si="343"/>
      </c>
      <c r="Z560" s="183">
        <f t="shared" si="110"/>
      </c>
      <c r="AA560" s="183">
        <f t="shared" si="1281"/>
      </c>
      <c r="AB560" s="183">
        <f t="shared" si="1130"/>
      </c>
      <c r="AC560" s="181">
        <f t="shared" si="645"/>
      </c>
      <c r="AD560" s="181">
        <f t="shared" si="567"/>
      </c>
      <c r="AE560" s="181">
        <f t="shared" si="500"/>
      </c>
      <c r="AF560" s="181">
        <f t="shared" si="429"/>
      </c>
      <c r="AG560" s="181">
        <f t="shared" si="145"/>
      </c>
      <c r="AH560" s="181">
        <f t="shared" si="20"/>
      </c>
      <c r="AI560" s="181">
        <f t="shared" si="1165"/>
      </c>
      <c r="AJ560" s="180">
        <v>44</v>
      </c>
      <c r="AK560" s="177">
        <v>23827</v>
      </c>
      <c r="AL560" s="177">
        <v>639</v>
      </c>
      <c r="AM560" s="177">
        <v>679</v>
      </c>
      <c r="AN560" s="177">
        <v>84</v>
      </c>
      <c r="AO560" s="189">
        <v>11</v>
      </c>
      <c r="AP560" s="180">
        <v>25</v>
      </c>
      <c r="AQ560" s="179">
        <v>70</v>
      </c>
      <c r="AR560" s="189">
        <v>6</v>
      </c>
      <c r="AS560" s="180">
        <v>3</v>
      </c>
      <c r="AT560" s="180">
        <v>2</v>
      </c>
      <c r="AU560" s="180">
        <v>13</v>
      </c>
      <c r="AV560" s="190"/>
      <c r="AW560" s="190"/>
      <c r="AX560" s="191">
        <f t="shared" si="744"/>
      </c>
    </row>
    <row r="561">
      <c r="A561" s="168"/>
      <c r="B561" s="202" t="s">
        <v>186</v>
      </c>
      <c r="C561" s="202"/>
      <c r="D561" s="202"/>
      <c r="E561" s="202"/>
      <c r="F561" s="203">
        <f>SUM(F557:F560)</f>
      </c>
      <c r="G561" s="203">
        <f>SUM(G557:G560)</f>
      </c>
      <c r="H561" s="203">
        <f>SUM(H557:H560)</f>
      </c>
      <c r="I561" s="196">
        <f>SUM(I557:I560)</f>
      </c>
      <c r="J561" s="204">
        <f>SUM(J557:J560)</f>
      </c>
      <c r="K561" s="203">
        <f>SUM(K557:K560)</f>
      </c>
      <c r="L561" s="215">
        <f>SUM(L557:L560)</f>
      </c>
      <c r="M561" s="203">
        <f>SUM(M557:M560)</f>
      </c>
      <c r="N561" s="204">
        <f>SUM(N557:N560)</f>
      </c>
      <c r="O561" s="205">
        <f t="shared" si="62"/>
      </c>
      <c r="P561" s="206">
        <f>SUM(P557:P560)</f>
      </c>
      <c r="Q561" s="182">
        <f t="shared" si="1230"/>
      </c>
      <c r="R561" s="204">
        <f>SUM(R557:R560)</f>
      </c>
      <c r="S561" s="203">
        <f>SUM(S557:S560)</f>
      </c>
      <c r="T561" s="207">
        <f t="shared" si="610"/>
      </c>
      <c r="U561" s="207">
        <f t="shared" si="532"/>
      </c>
      <c r="V561" s="207">
        <f t="shared" si="462"/>
      </c>
      <c r="W561" s="208">
        <f>SUM(W557:W560)</f>
      </c>
      <c r="X561" s="207">
        <f t="shared" si="391"/>
      </c>
      <c r="Y561" s="207">
        <f t="shared" si="343"/>
      </c>
      <c r="Z561" s="207">
        <f t="shared" si="110"/>
      </c>
      <c r="AA561" s="207">
        <f t="shared" si="1281"/>
      </c>
      <c r="AB561" s="207">
        <f t="shared" si="1130"/>
      </c>
      <c r="AC561" s="205">
        <f t="shared" si="645"/>
      </c>
      <c r="AD561" s="205">
        <f t="shared" si="567"/>
      </c>
      <c r="AE561" s="205">
        <f t="shared" si="500"/>
      </c>
      <c r="AF561" s="205">
        <f t="shared" si="429"/>
      </c>
      <c r="AG561" s="205">
        <f t="shared" si="145"/>
      </c>
      <c r="AH561" s="205">
        <f t="shared" si="20"/>
      </c>
      <c r="AI561" s="205">
        <f t="shared" si="1165"/>
      </c>
      <c r="AJ561" s="204">
        <f>AVERAGE(AJ557:AJ560)</f>
      </c>
      <c r="AK561" s="204">
        <f>SUM(AK557:AK560)</f>
      </c>
      <c r="AL561" s="204">
        <f>SUM(AL557:AL560)</f>
      </c>
      <c r="AM561" s="204">
        <f>SUM(AM557:AM560)</f>
      </c>
      <c r="AN561" s="204">
        <f>SUM(AN557:AN560)</f>
      </c>
      <c r="AO561" s="218">
        <f>SUM(AO557:AO560)</f>
      </c>
      <c r="AP561" s="204">
        <f>SUM(AP557:AP560)</f>
      </c>
      <c r="AQ561" s="218">
        <f>SUM(AQ557:AQ560)</f>
      </c>
      <c r="AR561" s="218">
        <f>SUM(AR557:AR560)</f>
      </c>
      <c r="AS561" s="204">
        <f>SUM(AS557:AS560)</f>
      </c>
      <c r="AT561" s="204">
        <f>SUM(AT557:AT560)</f>
      </c>
      <c r="AU561" s="204">
        <f>SUM(AU557:AU560)</f>
      </c>
      <c r="AV561" s="209"/>
      <c r="AW561" s="209"/>
      <c r="AX561" s="204">
        <f>SUM(AX557:AX560)</f>
      </c>
    </row>
    <row r="562">
      <c r="A562" s="168"/>
      <c r="B562" s="222" t="s">
        <v>211</v>
      </c>
      <c r="C562" s="222"/>
      <c r="D562" s="222"/>
      <c r="E562" s="222"/>
      <c r="F562" s="223">
        <f>F561+F556+F550+F545+F539</f>
      </c>
      <c r="G562" s="223">
        <f>G561+G556+G550+G545+G539</f>
      </c>
      <c r="H562" s="223">
        <f>H561+H556+H550+H545+H539</f>
      </c>
      <c r="I562" s="223">
        <f>I561+I556+I550+I545+I539</f>
      </c>
      <c r="J562" s="223">
        <f>J561+J556+J550+J545+J539</f>
      </c>
      <c r="K562" s="223">
        <f>K561+K556+K550+K545+K539</f>
      </c>
      <c r="L562" s="223">
        <f>L561+L556+L550+L545+L539</f>
      </c>
      <c r="M562" s="223">
        <f>M561+M556+M550+M545+M539</f>
      </c>
      <c r="N562" s="223">
        <f>N561+N556+N550+N545+N539</f>
      </c>
      <c r="O562" s="225">
        <f t="shared" si="62"/>
      </c>
      <c r="P562" s="223">
        <f>P561+P556+P550+P545+P539</f>
      </c>
      <c r="Q562" s="227">
        <f t="shared" si="1230"/>
      </c>
      <c r="R562" s="223">
        <f>R561+R556+R550+R545+R539</f>
      </c>
      <c r="S562" s="223">
        <f>S561+S556+S550+S545+S539</f>
      </c>
      <c r="T562" s="223">
        <f t="shared" si="610"/>
      </c>
      <c r="U562" s="223">
        <f t="shared" si="532"/>
      </c>
      <c r="V562" s="223">
        <f t="shared" si="462"/>
      </c>
      <c r="W562" s="223">
        <f>W561+W556+W550+W545+W539</f>
      </c>
      <c r="X562" s="223">
        <f t="shared" si="391"/>
      </c>
      <c r="Y562" s="223">
        <f t="shared" si="343"/>
      </c>
      <c r="Z562" s="223">
        <f t="shared" si="110"/>
      </c>
      <c r="AA562" s="223">
        <f t="shared" si="1281"/>
      </c>
      <c r="AB562" s="223">
        <f t="shared" si="1130"/>
      </c>
      <c r="AC562" s="225">
        <f t="shared" si="645"/>
      </c>
      <c r="AD562" s="225">
        <f t="shared" si="567"/>
      </c>
      <c r="AE562" s="225">
        <f t="shared" si="500"/>
      </c>
      <c r="AF562" s="225">
        <f t="shared" si="429"/>
      </c>
      <c r="AG562" s="225">
        <f t="shared" si="145"/>
      </c>
      <c r="AH562" s="225">
        <f t="shared" si="20"/>
      </c>
      <c r="AI562" s="225">
        <f t="shared" si="1165"/>
      </c>
      <c r="AJ562" s="224"/>
      <c r="AK562" s="223">
        <f>AK561+AK556+AK550+AK545+AK539</f>
      </c>
      <c r="AL562" s="223">
        <f>AL561+AL556+AL550+AL545+AL539</f>
      </c>
      <c r="AM562" s="223">
        <f>AM561+AM556+AM550+AM545+AM539</f>
      </c>
      <c r="AN562" s="223">
        <f>AN561+AN556+AN550+AN545+AN539</f>
      </c>
      <c r="AO562" s="223">
        <f>AO561+AO556+AO550+AO545+AO539</f>
      </c>
      <c r="AP562" s="223">
        <f>AP561+AP556+AP550+AP545+AP539</f>
      </c>
      <c r="AQ562" s="223">
        <f>AQ561+AQ556+AQ550+AQ545+AQ539</f>
      </c>
      <c r="AR562" s="223">
        <f>AR561+AR556+AR550+AR545+AR539</f>
      </c>
      <c r="AS562" s="223">
        <f>AS561+AS556+AS550+AS545+AS539</f>
      </c>
      <c r="AT562" s="223">
        <f>AT561+AT556+AT550+AT545+AT539</f>
      </c>
      <c r="AU562" s="223">
        <f>AU561+AU556+AU550+AU545+AU539</f>
      </c>
      <c r="AV562" s="229"/>
      <c r="AW562" s="229"/>
      <c r="AX562" s="223">
        <f>AX561+AX556+AX550+AX545+AX539</f>
      </c>
    </row>
    <row r="563">
      <c r="A563" s="136"/>
      <c r="B563" s="137" t="s">
        <v>120</v>
      </c>
      <c r="C563" s="137"/>
      <c r="D563" s="137"/>
      <c r="E563" s="137"/>
      <c r="F563" s="138" t="s">
        <v>121</v>
      </c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9" t="s">
        <v>122</v>
      </c>
      <c r="AA563" s="139"/>
      <c r="AB563" s="139"/>
      <c r="AC563" s="139"/>
      <c r="AD563" s="139"/>
      <c r="AE563" s="139"/>
      <c r="AF563" s="139"/>
      <c r="AG563" s="139"/>
      <c r="AH563" s="139"/>
      <c r="AI563" s="139"/>
      <c r="AJ563" s="139"/>
      <c r="AK563" s="139"/>
      <c r="AL563" s="139"/>
      <c r="AM563" s="139"/>
      <c r="AN563" s="139"/>
      <c r="AO563" s="139"/>
      <c r="AP563" s="139"/>
      <c r="AQ563" s="139"/>
      <c r="AR563" s="139"/>
      <c r="AS563" s="139"/>
      <c r="AT563" s="139"/>
      <c r="AU563" s="139"/>
      <c r="AV563" s="140" t="s">
        <v>123</v>
      </c>
      <c r="AW563" s="140"/>
      <c r="AX563" s="141" t="s">
        <v>124</v>
      </c>
    </row>
    <row r="564">
      <c r="A564" s="136"/>
      <c r="B564" s="137"/>
      <c r="C564" s="137"/>
      <c r="D564" s="137"/>
      <c r="E564" s="137"/>
      <c r="F564" s="142" t="s">
        <v>125</v>
      </c>
      <c r="G564" s="142"/>
      <c r="H564" s="142"/>
      <c r="I564" s="142"/>
      <c r="J564" s="143">
        <v>600.51</v>
      </c>
      <c r="K564" s="143"/>
      <c r="L564" s="143"/>
      <c r="M564" s="143"/>
      <c r="N564" s="143"/>
      <c r="O564" s="143"/>
      <c r="P564" s="143"/>
      <c r="Q564" s="143"/>
      <c r="R564" s="143"/>
      <c r="S564" s="143"/>
      <c r="T564" s="144" t="s">
        <v>127</v>
      </c>
      <c r="U564" s="144"/>
      <c r="V564" s="144"/>
      <c r="W564" s="144"/>
      <c r="X564" s="144"/>
      <c r="Y564" s="144"/>
      <c r="Z564" s="145" t="s">
        <v>128</v>
      </c>
      <c r="AA564" s="145"/>
      <c r="AB564" s="145"/>
      <c r="AC564" s="145"/>
      <c r="AD564" s="145"/>
      <c r="AE564" s="145"/>
      <c r="AF564" s="145"/>
      <c r="AG564" s="145"/>
      <c r="AH564" s="145"/>
      <c r="AI564" s="145"/>
      <c r="AJ564" s="145"/>
      <c r="AK564" s="146" t="s">
        <v>129</v>
      </c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7"/>
      <c r="AW564" s="148"/>
      <c r="AX564" s="141"/>
    </row>
    <row r="565">
      <c r="A565" s="136"/>
      <c r="B565" s="149" t="s">
        <v>130</v>
      </c>
      <c r="C565" s="150" t="s">
        <v>131</v>
      </c>
      <c r="D565" s="151" t="s">
        <v>132</v>
      </c>
      <c r="E565" s="152" t="s">
        <v>133</v>
      </c>
      <c r="F565" s="153" t="s">
        <v>134</v>
      </c>
      <c r="G565" s="142" t="s">
        <v>135</v>
      </c>
      <c r="H565" s="154" t="s">
        <v>136</v>
      </c>
      <c r="I565" s="155" t="s">
        <v>137</v>
      </c>
      <c r="J565" s="156" t="s">
        <v>138</v>
      </c>
      <c r="K565" s="157" t="s">
        <v>139</v>
      </c>
      <c r="L565" s="158" t="s">
        <v>140</v>
      </c>
      <c r="M565" s="157" t="s">
        <v>141</v>
      </c>
      <c r="N565" s="157" t="s">
        <v>142</v>
      </c>
      <c r="O565" s="157" t="s">
        <v>143</v>
      </c>
      <c r="P565" s="159" t="s">
        <v>144</v>
      </c>
      <c r="Q565" s="157" t="s">
        <v>145</v>
      </c>
      <c r="R565" s="156" t="s">
        <v>146</v>
      </c>
      <c r="S565" s="160" t="s">
        <v>147</v>
      </c>
      <c r="T565" s="144" t="s">
        <v>148</v>
      </c>
      <c r="U565" s="144" t="s">
        <v>149</v>
      </c>
      <c r="V565" s="144" t="s">
        <v>150</v>
      </c>
      <c r="W565" s="161" t="s">
        <v>151</v>
      </c>
      <c r="X565" s="144" t="s">
        <v>152</v>
      </c>
      <c r="Y565" s="162" t="s">
        <v>153</v>
      </c>
      <c r="Z565" s="238" t="s">
        <v>154</v>
      </c>
      <c r="AA565" s="239" t="s">
        <v>155</v>
      </c>
      <c r="AB565" s="240" t="s">
        <v>156</v>
      </c>
      <c r="AC565" s="239" t="s">
        <v>157</v>
      </c>
      <c r="AD565" s="239" t="s">
        <v>158</v>
      </c>
      <c r="AE565" s="166" t="s">
        <v>159</v>
      </c>
      <c r="AF565" s="239" t="s">
        <v>160</v>
      </c>
      <c r="AG565" s="241" t="s">
        <v>161</v>
      </c>
      <c r="AH565" s="241" t="s">
        <v>162</v>
      </c>
      <c r="AI565" s="166" t="s">
        <v>163</v>
      </c>
      <c r="AJ565" s="166" t="s">
        <v>164</v>
      </c>
      <c r="AK565" s="146" t="s">
        <v>165</v>
      </c>
      <c r="AL565" s="167" t="s">
        <v>166</v>
      </c>
      <c r="AM565" s="167" t="s">
        <v>167</v>
      </c>
      <c r="AN565" s="167" t="s">
        <v>168</v>
      </c>
      <c r="AO565" s="167" t="s">
        <v>169</v>
      </c>
      <c r="AP565" s="167" t="s">
        <v>170</v>
      </c>
      <c r="AQ565" s="146" t="s">
        <v>171</v>
      </c>
      <c r="AR565" s="146" t="s">
        <v>172</v>
      </c>
      <c r="AS565" s="146" t="s">
        <v>173</v>
      </c>
      <c r="AT565" s="146" t="s">
        <v>174</v>
      </c>
      <c r="AU565" s="146" t="s">
        <v>175</v>
      </c>
      <c r="AV565" s="147"/>
      <c r="AW565" s="148"/>
      <c r="AX565" s="141" t="s">
        <v>176</v>
      </c>
    </row>
    <row r="566">
      <c r="A566" s="168" t="s">
        <v>234</v>
      </c>
      <c r="B566" s="210" t="s">
        <v>217</v>
      </c>
      <c r="C566" s="192" t="s">
        <v>179</v>
      </c>
      <c r="D566" s="170" t="s">
        <v>188</v>
      </c>
      <c r="E566" s="172" t="s">
        <v>181</v>
      </c>
      <c r="F566" s="194">
        <f t="shared" ref="F566:F569" si="245">G566+H566+I566</f>
      </c>
      <c r="G566" s="195">
        <v>938.35</v>
      </c>
      <c r="H566" s="195">
        <v>575.37</v>
      </c>
      <c r="I566" s="196">
        <v>0</v>
      </c>
      <c r="J566" s="189">
        <v>1</v>
      </c>
      <c r="K566" s="197">
        <v>3108.11</v>
      </c>
      <c r="L566" s="189">
        <v>0</v>
      </c>
      <c r="M566" s="197">
        <v>0</v>
      </c>
      <c r="N566" s="189">
        <v>0</v>
      </c>
      <c r="O566" s="181">
        <f t="shared" ref="O566:O593" si="63">N566/R566</f>
      </c>
      <c r="P566" s="176"/>
      <c r="Q566" s="182">
        <f t="shared" ref="Q566:Q567" si="1231">P566/R566</f>
      </c>
      <c r="R566" s="177">
        <f t="shared" ref="R566:R569" si="895">J566+L566</f>
      </c>
      <c r="S566" s="178">
        <f t="shared" ref="S566:S569" si="1045">K566+M566</f>
      </c>
      <c r="T566" s="183">
        <f t="shared" ref="T566:T593" si="611">S566/F566</f>
      </c>
      <c r="U566" s="183">
        <f t="shared" ref="U566:U593" si="533">S566/(F566+(AX566*500)+F566*3%)</f>
      </c>
      <c r="V566" s="183">
        <f t="shared" ref="V566:V593" si="463">S566/R566</f>
      </c>
      <c r="W566" s="189">
        <v>1</v>
      </c>
      <c r="X566" s="183">
        <f t="shared" ref="X566:X593" si="392">F566/W566</f>
      </c>
      <c r="Y566" s="183">
        <f t="shared" ref="Y566:Y593" si="344">F566/R566</f>
      </c>
      <c r="Z566" s="183">
        <f t="shared" ref="Z566:Z593" si="111">F566/AL566</f>
      </c>
      <c r="AA566" s="183">
        <f t="shared" ref="AA566:AA593" si="1282">F566/AK566*1000</f>
      </c>
      <c r="AB566" s="183">
        <f t="shared" ref="AB566:AB593" si="1131">F566/AN566</f>
      </c>
      <c r="AC566" s="181">
        <f t="shared" ref="AC566:AC593" si="646">AL566/AK566</f>
      </c>
      <c r="AD566" s="181">
        <f t="shared" ref="AD566:AD593" si="568">AN566/AM566</f>
      </c>
      <c r="AE566" s="181">
        <f t="shared" ref="AE566:AE593" si="501">AP566/AM566</f>
      </c>
      <c r="AF566" s="181">
        <f t="shared" ref="AF566:AF593" si="430">R566/AP566</f>
      </c>
      <c r="AG566" s="181">
        <f t="shared" ref="AG566:AG593" si="146">AR566/AN566</f>
      </c>
      <c r="AH566" s="181">
        <f t="shared" ref="AH566:AH593" si="21">R566/AR566</f>
      </c>
      <c r="AI566" s="181">
        <f t="shared" ref="AI566:AI593" si="1166">AQ566/AP566</f>
      </c>
      <c r="AJ566" s="189">
        <v>45</v>
      </c>
      <c r="AK566" s="179">
        <v>12316</v>
      </c>
      <c r="AL566" s="246">
        <v>341</v>
      </c>
      <c r="AM566" s="246">
        <v>387</v>
      </c>
      <c r="AN566" s="246">
        <v>52</v>
      </c>
      <c r="AO566" s="198">
        <v>16</v>
      </c>
      <c r="AP566" s="198">
        <v>49</v>
      </c>
      <c r="AQ566" s="189">
        <v>45</v>
      </c>
      <c r="AR566" s="189">
        <v>1</v>
      </c>
      <c r="AS566" s="179">
        <v>4</v>
      </c>
      <c r="AT566" s="179">
        <v>2</v>
      </c>
      <c r="AU566" s="189">
        <v>4</v>
      </c>
      <c r="AV566" s="190"/>
      <c r="AW566" s="190"/>
      <c r="AX566" s="191">
        <f t="shared" ref="AX566:AX569" si="745">COUNT(AU566)</f>
      </c>
    </row>
    <row r="567">
      <c r="A567" s="168"/>
      <c r="B567" s="200" t="s">
        <v>217</v>
      </c>
      <c r="C567" s="192" t="s">
        <v>179</v>
      </c>
      <c r="D567" s="170" t="s">
        <v>188</v>
      </c>
      <c r="E567" s="193" t="s">
        <v>182</v>
      </c>
      <c r="F567" s="194">
        <f t="shared" si="245"/>
      </c>
      <c r="G567" s="197">
        <v>527.04</v>
      </c>
      <c r="H567" s="178">
        <v>449.37</v>
      </c>
      <c r="I567" s="219">
        <v>0</v>
      </c>
      <c r="J567" s="189">
        <v>2</v>
      </c>
      <c r="K567" s="197">
        <v>4543.110000000001</v>
      </c>
      <c r="L567" s="189">
        <v>0</v>
      </c>
      <c r="M567" s="197">
        <v>0</v>
      </c>
      <c r="N567" s="189">
        <v>0</v>
      </c>
      <c r="O567" s="181">
        <f t="shared" si="63"/>
      </c>
      <c r="P567" s="176"/>
      <c r="Q567" s="182">
        <f t="shared" si="1231"/>
      </c>
      <c r="R567" s="177">
        <f t="shared" si="895"/>
      </c>
      <c r="S567" s="178">
        <f t="shared" si="1045"/>
      </c>
      <c r="T567" s="183">
        <f t="shared" si="611"/>
      </c>
      <c r="U567" s="183">
        <f t="shared" si="533"/>
      </c>
      <c r="V567" s="183">
        <f t="shared" si="463"/>
      </c>
      <c r="W567" s="189">
        <v>2</v>
      </c>
      <c r="X567" s="183">
        <f t="shared" si="392"/>
      </c>
      <c r="Y567" s="183">
        <f t="shared" si="344"/>
      </c>
      <c r="Z567" s="183">
        <f t="shared" si="111"/>
      </c>
      <c r="AA567" s="183">
        <f t="shared" si="1282"/>
      </c>
      <c r="AB567" s="183">
        <f t="shared" si="1131"/>
      </c>
      <c r="AC567" s="181">
        <f t="shared" si="646"/>
      </c>
      <c r="AD567" s="181">
        <f t="shared" si="568"/>
      </c>
      <c r="AE567" s="181">
        <f t="shared" si="501"/>
      </c>
      <c r="AF567" s="181">
        <f t="shared" si="430"/>
      </c>
      <c r="AG567" s="181">
        <f t="shared" si="146"/>
      </c>
      <c r="AH567" s="181">
        <f t="shared" si="21"/>
      </c>
      <c r="AI567" s="181">
        <f t="shared" si="1166"/>
      </c>
      <c r="AJ567" s="189">
        <v>46</v>
      </c>
      <c r="AK567" s="179">
        <v>8191</v>
      </c>
      <c r="AL567" s="179">
        <v>258</v>
      </c>
      <c r="AM567" s="179">
        <v>286</v>
      </c>
      <c r="AN567" s="179">
        <v>29</v>
      </c>
      <c r="AO567" s="189">
        <v>10</v>
      </c>
      <c r="AP567" s="179">
        <v>48</v>
      </c>
      <c r="AQ567" s="189">
        <v>36</v>
      </c>
      <c r="AR567" s="189">
        <v>2</v>
      </c>
      <c r="AS567" s="189">
        <v>3</v>
      </c>
      <c r="AT567" s="189">
        <v>2</v>
      </c>
      <c r="AU567" s="189">
        <v>6</v>
      </c>
      <c r="AV567" s="190"/>
      <c r="AW567" s="190"/>
      <c r="AX567" s="191">
        <f t="shared" si="745"/>
      </c>
    </row>
    <row r="568">
      <c r="A568" s="168"/>
      <c r="B568" s="200" t="s">
        <v>217</v>
      </c>
      <c r="C568" s="192" t="s">
        <v>179</v>
      </c>
      <c r="D568" s="170" t="s">
        <v>188</v>
      </c>
      <c r="E568" s="201" t="s">
        <v>184</v>
      </c>
      <c r="F568" s="194">
        <f t="shared" si="245"/>
      </c>
      <c r="G568" s="197">
        <v>331.65</v>
      </c>
      <c r="H568" s="178">
        <v>378.82</v>
      </c>
      <c r="I568" s="219">
        <v>0</v>
      </c>
      <c r="J568" s="189">
        <v>2</v>
      </c>
      <c r="K568" s="197">
        <v>5096.519999999999</v>
      </c>
      <c r="L568" s="189">
        <v>0</v>
      </c>
      <c r="M568" s="197">
        <v>0</v>
      </c>
      <c r="N568" s="189">
        <v>0</v>
      </c>
      <c r="O568" s="181">
        <f t="shared" si="63"/>
      </c>
      <c r="P568" s="176"/>
      <c r="Q568" s="182" t="str">
        <v>#DIV/0!</v>
      </c>
      <c r="R568" s="177">
        <f t="shared" si="895"/>
      </c>
      <c r="S568" s="178">
        <f t="shared" si="1045"/>
      </c>
      <c r="T568" s="183">
        <f t="shared" si="611"/>
      </c>
      <c r="U568" s="183">
        <f t="shared" si="533"/>
      </c>
      <c r="V568" s="183">
        <f t="shared" si="463"/>
      </c>
      <c r="W568" s="189">
        <v>2</v>
      </c>
      <c r="X568" s="183">
        <f t="shared" si="392"/>
      </c>
      <c r="Y568" s="183">
        <f t="shared" si="344"/>
      </c>
      <c r="Z568" s="183">
        <f t="shared" si="111"/>
      </c>
      <c r="AA568" s="183">
        <f t="shared" si="1282"/>
      </c>
      <c r="AB568" s="183">
        <f t="shared" si="1131"/>
      </c>
      <c r="AC568" s="181">
        <f t="shared" si="646"/>
      </c>
      <c r="AD568" s="181">
        <f t="shared" si="568"/>
      </c>
      <c r="AE568" s="181">
        <f t="shared" si="501"/>
      </c>
      <c r="AF568" s="181">
        <f t="shared" si="430"/>
      </c>
      <c r="AG568" s="181">
        <f t="shared" si="146"/>
      </c>
      <c r="AH568" s="181">
        <f t="shared" si="21"/>
      </c>
      <c r="AI568" s="181">
        <f t="shared" si="1166"/>
      </c>
      <c r="AJ568" s="189">
        <v>55</v>
      </c>
      <c r="AK568" s="179">
        <v>7591</v>
      </c>
      <c r="AL568" s="179">
        <v>190</v>
      </c>
      <c r="AM568" s="179">
        <v>215</v>
      </c>
      <c r="AN568" s="179">
        <v>29</v>
      </c>
      <c r="AO568" s="189">
        <v>7</v>
      </c>
      <c r="AP568" s="179">
        <v>16</v>
      </c>
      <c r="AQ568" s="189">
        <v>33</v>
      </c>
      <c r="AR568" s="189">
        <v>2</v>
      </c>
      <c r="AS568" s="189">
        <v>2</v>
      </c>
      <c r="AT568" s="189">
        <v>0</v>
      </c>
      <c r="AU568" s="189">
        <v>5</v>
      </c>
      <c r="AV568" s="190"/>
      <c r="AW568" s="190"/>
      <c r="AX568" s="191">
        <f t="shared" si="745"/>
      </c>
    </row>
    <row r="569">
      <c r="A569" s="168"/>
      <c r="B569" s="200" t="s">
        <v>217</v>
      </c>
      <c r="C569" s="192" t="s">
        <v>179</v>
      </c>
      <c r="D569" s="170" t="s">
        <v>188</v>
      </c>
      <c r="E569" s="201" t="s">
        <v>185</v>
      </c>
      <c r="F569" s="194">
        <f t="shared" si="245"/>
      </c>
      <c r="G569" s="197">
        <v>66.58</v>
      </c>
      <c r="H569" s="178">
        <v>129.49</v>
      </c>
      <c r="I569" s="196">
        <v>0</v>
      </c>
      <c r="J569" s="189">
        <v>0</v>
      </c>
      <c r="K569" s="197">
        <v>0</v>
      </c>
      <c r="L569" s="189">
        <v>0</v>
      </c>
      <c r="M569" s="197">
        <v>0</v>
      </c>
      <c r="N569" s="189">
        <v>0</v>
      </c>
      <c r="O569" s="181">
        <f t="shared" si="63"/>
      </c>
      <c r="P569" s="176"/>
      <c r="Q569" s="182" t="str">
        <v>#DIV/0!</v>
      </c>
      <c r="R569" s="177">
        <f t="shared" si="895"/>
      </c>
      <c r="S569" s="178">
        <f t="shared" si="1045"/>
      </c>
      <c r="T569" s="183">
        <f t="shared" si="611"/>
      </c>
      <c r="U569" s="183">
        <f t="shared" si="533"/>
      </c>
      <c r="V569" s="183">
        <f t="shared" si="463"/>
      </c>
      <c r="W569" s="189">
        <v>0</v>
      </c>
      <c r="X569" s="183">
        <f t="shared" si="392"/>
      </c>
      <c r="Y569" s="183">
        <f t="shared" si="344"/>
      </c>
      <c r="Z569" s="183">
        <f t="shared" si="111"/>
      </c>
      <c r="AA569" s="183">
        <f t="shared" si="1282"/>
      </c>
      <c r="AB569" s="183">
        <f t="shared" si="1131"/>
      </c>
      <c r="AC569" s="181">
        <f t="shared" si="646"/>
      </c>
      <c r="AD569" s="181">
        <f t="shared" si="568"/>
      </c>
      <c r="AE569" s="181">
        <f t="shared" si="501"/>
      </c>
      <c r="AF569" s="181">
        <f t="shared" si="430"/>
      </c>
      <c r="AG569" s="181">
        <f t="shared" si="146"/>
      </c>
      <c r="AH569" s="181">
        <f t="shared" si="21"/>
      </c>
      <c r="AI569" s="181">
        <f t="shared" si="1166"/>
      </c>
      <c r="AJ569" s="189">
        <v>61</v>
      </c>
      <c r="AK569" s="179">
        <v>3363</v>
      </c>
      <c r="AL569" s="179">
        <v>105</v>
      </c>
      <c r="AM569" s="179">
        <v>121</v>
      </c>
      <c r="AN569" s="189">
        <v>11</v>
      </c>
      <c r="AO569" s="189">
        <v>2</v>
      </c>
      <c r="AP569" s="179">
        <v>0</v>
      </c>
      <c r="AQ569" s="189">
        <v>17</v>
      </c>
      <c r="AR569" s="189">
        <v>0</v>
      </c>
      <c r="AS569" s="189">
        <v>0</v>
      </c>
      <c r="AT569" s="189">
        <v>0</v>
      </c>
      <c r="AU569" s="189">
        <v>1</v>
      </c>
      <c r="AV569" s="190"/>
      <c r="AW569" s="190"/>
      <c r="AX569" s="191">
        <f t="shared" si="745"/>
      </c>
    </row>
    <row r="570">
      <c r="A570" s="168"/>
      <c r="B570" s="202" t="s">
        <v>186</v>
      </c>
      <c r="C570" s="202"/>
      <c r="D570" s="202"/>
      <c r="E570" s="202"/>
      <c r="F570" s="203">
        <f>SUM(F566:F569)</f>
      </c>
      <c r="G570" s="203">
        <f>SUM(G566:G569)</f>
      </c>
      <c r="H570" s="203">
        <f>SUM(H566:H569)</f>
      </c>
      <c r="I570" s="196">
        <f>SUM(I566:I569)</f>
      </c>
      <c r="J570" s="218">
        <f>SUM(J566:J569)</f>
      </c>
      <c r="K570" s="203">
        <f>SUM(K566:K569)</f>
      </c>
      <c r="L570" s="218">
        <f>SUM(L566:L569)</f>
      </c>
      <c r="M570" s="203">
        <f>SUM(M566:M569)</f>
      </c>
      <c r="N570" s="218">
        <f>SUM(N566:N569)</f>
      </c>
      <c r="O570" s="205">
        <f t="shared" si="63"/>
      </c>
      <c r="P570" s="206">
        <f>SUM(P566:P569)</f>
      </c>
      <c r="Q570" s="182">
        <f t="shared" ref="Q570:Q574" si="1232">P570/R570</f>
      </c>
      <c r="R570" s="204">
        <f>SUM(R566:R569)</f>
      </c>
      <c r="S570" s="203">
        <f>SUM(S566:S569)</f>
      </c>
      <c r="T570" s="207">
        <f t="shared" si="611"/>
      </c>
      <c r="U570" s="207">
        <f t="shared" si="533"/>
      </c>
      <c r="V570" s="207">
        <f t="shared" si="463"/>
      </c>
      <c r="W570" s="218">
        <f>SUM(W566:W569)</f>
      </c>
      <c r="X570" s="207">
        <f t="shared" si="392"/>
      </c>
      <c r="Y570" s="207">
        <f t="shared" si="344"/>
      </c>
      <c r="Z570" s="207">
        <f t="shared" si="111"/>
      </c>
      <c r="AA570" s="207">
        <f t="shared" si="1282"/>
      </c>
      <c r="AB570" s="207">
        <f t="shared" si="1131"/>
      </c>
      <c r="AC570" s="205">
        <f t="shared" si="646"/>
      </c>
      <c r="AD570" s="205">
        <f t="shared" si="568"/>
      </c>
      <c r="AE570" s="205">
        <f t="shared" si="501"/>
      </c>
      <c r="AF570" s="205">
        <f t="shared" si="430"/>
      </c>
      <c r="AG570" s="205">
        <f t="shared" si="146"/>
      </c>
      <c r="AH570" s="205">
        <f t="shared" si="21"/>
      </c>
      <c r="AI570" s="205">
        <f t="shared" si="1166"/>
      </c>
      <c r="AJ570" s="218">
        <f>AVERAGE(AJ566:AJ569)</f>
      </c>
      <c r="AK570" s="218">
        <f>SUM(AK566:AK569)</f>
      </c>
      <c r="AL570" s="218">
        <f>SUM(AL566:AL569)</f>
      </c>
      <c r="AM570" s="218">
        <f>SUM(AM566:AM569)</f>
      </c>
      <c r="AN570" s="218">
        <f>SUM(AN566:AN569)</f>
      </c>
      <c r="AO570" s="218">
        <f>SUM(AO566:AO569)</f>
      </c>
      <c r="AP570" s="218">
        <f>SUM(AP566:AP569)</f>
      </c>
      <c r="AQ570" s="218">
        <f>SUM(AQ566:AQ569)</f>
      </c>
      <c r="AR570" s="218">
        <f>SUM(AR566:AR569)</f>
      </c>
      <c r="AS570" s="218">
        <f>SUM(AS566:AS569)</f>
      </c>
      <c r="AT570" s="218">
        <f>SUM(AT566:AT569)</f>
      </c>
      <c r="AU570" s="218">
        <f>SUM(AU566:AU569)</f>
      </c>
      <c r="AV570" s="209"/>
      <c r="AW570" s="209"/>
      <c r="AX570" s="204">
        <f>SUM(AX566:AX569)</f>
      </c>
    </row>
    <row r="571">
      <c r="A571" s="168"/>
      <c r="B571" s="210" t="s">
        <v>213</v>
      </c>
      <c r="C571" s="170" t="s">
        <v>179</v>
      </c>
      <c r="D571" s="171" t="s">
        <v>204</v>
      </c>
      <c r="E571" s="212" t="s">
        <v>189</v>
      </c>
      <c r="F571" s="178">
        <f t="shared" ref="F571:F575" si="246">G571+H571+I571</f>
      </c>
      <c r="G571" s="216">
        <v>482.77</v>
      </c>
      <c r="H571" s="178">
        <v>890.8</v>
      </c>
      <c r="I571" s="236">
        <v>0</v>
      </c>
      <c r="J571" s="180">
        <v>2</v>
      </c>
      <c r="K571" s="197">
        <v>5424.480000000001</v>
      </c>
      <c r="L571" s="189">
        <v>0</v>
      </c>
      <c r="M571" s="197">
        <v>0</v>
      </c>
      <c r="N571" s="180">
        <v>1</v>
      </c>
      <c r="O571" s="181">
        <f t="shared" si="63"/>
      </c>
      <c r="P571" s="176"/>
      <c r="Q571" s="182">
        <f t="shared" si="1232"/>
      </c>
      <c r="R571" s="177">
        <f t="shared" ref="R571:R575" si="896">J571+L571</f>
      </c>
      <c r="S571" s="178">
        <f t="shared" ref="S571:S575" si="1046">K571+M571</f>
      </c>
      <c r="T571" s="183">
        <f t="shared" si="611"/>
      </c>
      <c r="U571" s="183">
        <f t="shared" si="533"/>
      </c>
      <c r="V571" s="183">
        <f t="shared" si="463"/>
      </c>
      <c r="W571" s="184">
        <v>2</v>
      </c>
      <c r="X571" s="183">
        <f t="shared" si="392"/>
      </c>
      <c r="Y571" s="183">
        <f t="shared" si="344"/>
      </c>
      <c r="Z571" s="183">
        <f t="shared" si="111"/>
      </c>
      <c r="AA571" s="183">
        <f t="shared" si="1282"/>
      </c>
      <c r="AB571" s="183">
        <f t="shared" si="1131"/>
      </c>
      <c r="AC571" s="181">
        <f t="shared" si="646"/>
      </c>
      <c r="AD571" s="181">
        <f t="shared" si="568"/>
      </c>
      <c r="AE571" s="181">
        <f t="shared" si="501"/>
      </c>
      <c r="AF571" s="181">
        <f t="shared" si="430"/>
      </c>
      <c r="AG571" s="181">
        <f t="shared" si="146"/>
      </c>
      <c r="AH571" s="181">
        <f t="shared" si="21"/>
      </c>
      <c r="AI571" s="181">
        <f t="shared" si="1166"/>
      </c>
      <c r="AJ571" s="189">
        <v>47</v>
      </c>
      <c r="AK571" s="179">
        <v>12872</v>
      </c>
      <c r="AL571" s="179">
        <v>397</v>
      </c>
      <c r="AM571" s="179">
        <v>411</v>
      </c>
      <c r="AN571" s="179">
        <v>64</v>
      </c>
      <c r="AO571" s="189">
        <v>6</v>
      </c>
      <c r="AP571" s="189">
        <v>47</v>
      </c>
      <c r="AQ571" s="179">
        <v>53</v>
      </c>
      <c r="AR571" s="189">
        <v>2</v>
      </c>
      <c r="AS571" s="189">
        <v>3</v>
      </c>
      <c r="AT571" s="179">
        <v>0</v>
      </c>
      <c r="AU571" s="179">
        <v>12</v>
      </c>
      <c r="AV571" s="190"/>
      <c r="AW571" s="190"/>
      <c r="AX571" s="191">
        <f t="shared" ref="AX571:AX575" si="746">COUNT(AU571)</f>
      </c>
    </row>
    <row r="572">
      <c r="A572" s="168"/>
      <c r="B572" s="210" t="s">
        <v>213</v>
      </c>
      <c r="C572" s="192" t="s">
        <v>179</v>
      </c>
      <c r="D572" s="171" t="s">
        <v>204</v>
      </c>
      <c r="E572" s="212" t="s">
        <v>190</v>
      </c>
      <c r="F572" s="178">
        <f t="shared" si="246"/>
      </c>
      <c r="G572" s="214">
        <v>1197.53</v>
      </c>
      <c r="H572" s="237">
        <v>1144.32</v>
      </c>
      <c r="I572" s="236">
        <v>0</v>
      </c>
      <c r="J572" s="180">
        <v>1</v>
      </c>
      <c r="K572" s="178">
        <v>1435.0099999999984</v>
      </c>
      <c r="L572" s="189">
        <v>0</v>
      </c>
      <c r="M572" s="197">
        <v>0</v>
      </c>
      <c r="N572" s="180">
        <v>0</v>
      </c>
      <c r="O572" s="181">
        <f t="shared" si="63"/>
      </c>
      <c r="P572" s="176"/>
      <c r="Q572" s="182">
        <f t="shared" si="1232"/>
      </c>
      <c r="R572" s="177">
        <f t="shared" si="896"/>
      </c>
      <c r="S572" s="178">
        <f t="shared" si="1046"/>
      </c>
      <c r="T572" s="183">
        <f t="shared" si="611"/>
      </c>
      <c r="U572" s="183">
        <f t="shared" si="533"/>
      </c>
      <c r="V572" s="183">
        <f t="shared" si="463"/>
      </c>
      <c r="W572" s="184">
        <v>1</v>
      </c>
      <c r="X572" s="183">
        <f t="shared" si="392"/>
      </c>
      <c r="Y572" s="183">
        <f t="shared" si="344"/>
      </c>
      <c r="Z572" s="183">
        <f t="shared" si="111"/>
      </c>
      <c r="AA572" s="183">
        <f t="shared" si="1282"/>
      </c>
      <c r="AB572" s="183">
        <f t="shared" si="1131"/>
      </c>
      <c r="AC572" s="181">
        <f t="shared" si="646"/>
      </c>
      <c r="AD572" s="181">
        <f t="shared" si="568"/>
      </c>
      <c r="AE572" s="181">
        <f t="shared" si="501"/>
      </c>
      <c r="AF572" s="181">
        <f t="shared" si="430"/>
      </c>
      <c r="AG572" s="181">
        <f t="shared" si="146"/>
      </c>
      <c r="AH572" s="181">
        <f t="shared" si="21"/>
      </c>
      <c r="AI572" s="181">
        <f t="shared" si="1166"/>
      </c>
      <c r="AJ572" s="189">
        <v>50</v>
      </c>
      <c r="AK572" s="189">
        <v>17047</v>
      </c>
      <c r="AL572" s="179">
        <v>456</v>
      </c>
      <c r="AM572" s="179">
        <v>479</v>
      </c>
      <c r="AN572" s="179">
        <v>101</v>
      </c>
      <c r="AO572" s="189">
        <v>23</v>
      </c>
      <c r="AP572" s="189">
        <v>52</v>
      </c>
      <c r="AQ572" s="179">
        <v>77</v>
      </c>
      <c r="AR572" s="189">
        <v>1</v>
      </c>
      <c r="AS572" s="189">
        <v>9</v>
      </c>
      <c r="AT572" s="179">
        <v>2</v>
      </c>
      <c r="AU572" s="179">
        <v>17</v>
      </c>
      <c r="AV572" s="190"/>
      <c r="AW572" s="190"/>
      <c r="AX572" s="191">
        <f t="shared" si="746"/>
      </c>
    </row>
    <row r="573">
      <c r="A573" s="168"/>
      <c r="B573" s="210" t="s">
        <v>213</v>
      </c>
      <c r="C573" s="192" t="s">
        <v>179</v>
      </c>
      <c r="D573" s="171" t="s">
        <v>204</v>
      </c>
      <c r="E573" s="212" t="s">
        <v>191</v>
      </c>
      <c r="F573" s="178">
        <f t="shared" si="246"/>
      </c>
      <c r="G573" s="214">
        <v>1629.59</v>
      </c>
      <c r="H573" s="237">
        <v>976.07</v>
      </c>
      <c r="I573" s="236">
        <v>0</v>
      </c>
      <c r="J573" s="177">
        <v>4</v>
      </c>
      <c r="K573" s="178">
        <v>9086.219999999998</v>
      </c>
      <c r="L573" s="179">
        <v>0</v>
      </c>
      <c r="M573" s="178">
        <v>0</v>
      </c>
      <c r="N573" s="180">
        <v>0</v>
      </c>
      <c r="O573" s="181">
        <f t="shared" si="63"/>
      </c>
      <c r="P573" s="176"/>
      <c r="Q573" s="182">
        <f t="shared" si="1232"/>
      </c>
      <c r="R573" s="177">
        <f t="shared" si="896"/>
      </c>
      <c r="S573" s="178">
        <f t="shared" si="1046"/>
      </c>
      <c r="T573" s="183">
        <f t="shared" si="611"/>
      </c>
      <c r="U573" s="183">
        <f t="shared" si="533"/>
      </c>
      <c r="V573" s="183">
        <f t="shared" si="463"/>
      </c>
      <c r="W573" s="184">
        <v>2</v>
      </c>
      <c r="X573" s="183">
        <f t="shared" si="392"/>
      </c>
      <c r="Y573" s="183">
        <f t="shared" si="344"/>
      </c>
      <c r="Z573" s="183">
        <f t="shared" si="111"/>
      </c>
      <c r="AA573" s="183">
        <f t="shared" si="1282"/>
      </c>
      <c r="AB573" s="183">
        <f t="shared" si="1131"/>
      </c>
      <c r="AC573" s="181">
        <f t="shared" si="646"/>
      </c>
      <c r="AD573" s="181">
        <f t="shared" si="568"/>
      </c>
      <c r="AE573" s="181">
        <f t="shared" si="501"/>
      </c>
      <c r="AF573" s="181">
        <f t="shared" si="430"/>
      </c>
      <c r="AG573" s="181">
        <f t="shared" si="146"/>
      </c>
      <c r="AH573" s="181">
        <f t="shared" si="21"/>
      </c>
      <c r="AI573" s="181">
        <f t="shared" si="1166"/>
      </c>
      <c r="AJ573" s="189">
        <v>47</v>
      </c>
      <c r="AK573" s="189">
        <v>15384</v>
      </c>
      <c r="AL573" s="179">
        <v>363</v>
      </c>
      <c r="AM573" s="179">
        <v>377</v>
      </c>
      <c r="AN573" s="179">
        <v>52</v>
      </c>
      <c r="AO573" s="189">
        <v>10</v>
      </c>
      <c r="AP573" s="189">
        <v>37</v>
      </c>
      <c r="AQ573" s="179">
        <v>47</v>
      </c>
      <c r="AR573" s="189">
        <v>4</v>
      </c>
      <c r="AS573" s="189">
        <v>4</v>
      </c>
      <c r="AT573" s="179">
        <v>0</v>
      </c>
      <c r="AU573" s="179">
        <v>17</v>
      </c>
      <c r="AV573" s="190"/>
      <c r="AW573" s="190"/>
      <c r="AX573" s="191">
        <f t="shared" si="746"/>
      </c>
    </row>
    <row r="574">
      <c r="A574" s="168"/>
      <c r="B574" s="210" t="s">
        <v>213</v>
      </c>
      <c r="C574" s="192" t="s">
        <v>179</v>
      </c>
      <c r="D574" s="171" t="s">
        <v>204</v>
      </c>
      <c r="E574" s="212" t="s">
        <v>192</v>
      </c>
      <c r="F574" s="178">
        <f t="shared" si="246"/>
      </c>
      <c r="G574" s="216">
        <v>1852.54</v>
      </c>
      <c r="H574" s="178">
        <v>1147.46</v>
      </c>
      <c r="I574" s="236">
        <v>0</v>
      </c>
      <c r="J574" s="180">
        <v>3</v>
      </c>
      <c r="K574" s="197">
        <v>4734.280000000006</v>
      </c>
      <c r="L574" s="189">
        <v>0</v>
      </c>
      <c r="M574" s="197">
        <v>0</v>
      </c>
      <c r="N574" s="180">
        <v>1</v>
      </c>
      <c r="O574" s="181">
        <f t="shared" si="63"/>
      </c>
      <c r="P574" s="176"/>
      <c r="Q574" s="182">
        <f t="shared" si="1232"/>
      </c>
      <c r="R574" s="177">
        <f t="shared" si="896"/>
      </c>
      <c r="S574" s="178">
        <f t="shared" si="1046"/>
      </c>
      <c r="T574" s="183">
        <f t="shared" si="611"/>
      </c>
      <c r="U574" s="183">
        <f t="shared" si="533"/>
      </c>
      <c r="V574" s="183">
        <f t="shared" si="463"/>
      </c>
      <c r="W574" s="184">
        <v>2</v>
      </c>
      <c r="X574" s="183">
        <f t="shared" si="392"/>
      </c>
      <c r="Y574" s="183">
        <f t="shared" si="344"/>
      </c>
      <c r="Z574" s="183">
        <f t="shared" si="111"/>
      </c>
      <c r="AA574" s="183">
        <f t="shared" si="1282"/>
      </c>
      <c r="AB574" s="183">
        <f t="shared" si="1131"/>
      </c>
      <c r="AC574" s="181">
        <f t="shared" si="646"/>
      </c>
      <c r="AD574" s="181">
        <f t="shared" si="568"/>
      </c>
      <c r="AE574" s="181">
        <f t="shared" si="501"/>
      </c>
      <c r="AF574" s="181">
        <f t="shared" si="430"/>
      </c>
      <c r="AG574" s="181">
        <f t="shared" si="146"/>
      </c>
      <c r="AH574" s="181">
        <f t="shared" si="21"/>
      </c>
      <c r="AI574" s="181">
        <f t="shared" si="1166"/>
      </c>
      <c r="AJ574" s="189">
        <v>55</v>
      </c>
      <c r="AK574" s="189">
        <v>15730</v>
      </c>
      <c r="AL574" s="179">
        <v>396</v>
      </c>
      <c r="AM574" s="179">
        <v>405</v>
      </c>
      <c r="AN574" s="179">
        <v>103</v>
      </c>
      <c r="AO574" s="189">
        <v>24</v>
      </c>
      <c r="AP574" s="189">
        <v>61</v>
      </c>
      <c r="AQ574" s="179">
        <v>93</v>
      </c>
      <c r="AR574" s="189">
        <v>3</v>
      </c>
      <c r="AS574" s="189">
        <v>8</v>
      </c>
      <c r="AT574" s="189">
        <v>3</v>
      </c>
      <c r="AU574" s="189">
        <v>18</v>
      </c>
      <c r="AV574" s="190"/>
      <c r="AW574" s="190"/>
      <c r="AX574" s="191">
        <f t="shared" si="746"/>
      </c>
    </row>
    <row r="575">
      <c r="A575" s="168"/>
      <c r="B575" s="210" t="s">
        <v>213</v>
      </c>
      <c r="C575" s="192" t="s">
        <v>179</v>
      </c>
      <c r="D575" s="171" t="s">
        <v>204</v>
      </c>
      <c r="E575" s="201" t="s">
        <v>194</v>
      </c>
      <c r="F575" s="178">
        <f t="shared" si="246"/>
      </c>
      <c r="G575" s="213">
        <v>1819.9399999999998</v>
      </c>
      <c r="H575" s="178">
        <v>990.99</v>
      </c>
      <c r="I575" s="236">
        <v>0</v>
      </c>
      <c r="J575" s="180">
        <v>6</v>
      </c>
      <c r="K575" s="197">
        <v>14742.599999999999</v>
      </c>
      <c r="L575" s="189">
        <v>1</v>
      </c>
      <c r="M575" s="197">
        <v>4632.74</v>
      </c>
      <c r="N575" s="180">
        <v>1</v>
      </c>
      <c r="O575" s="181">
        <f t="shared" si="63"/>
      </c>
      <c r="P575" s="176"/>
      <c r="Q575" s="182" t="str">
        <v>#DIV/0!</v>
      </c>
      <c r="R575" s="177">
        <f t="shared" si="896"/>
      </c>
      <c r="S575" s="178">
        <f t="shared" si="1046"/>
      </c>
      <c r="T575" s="183">
        <f t="shared" si="611"/>
      </c>
      <c r="U575" s="183">
        <f t="shared" si="533"/>
      </c>
      <c r="V575" s="183">
        <f t="shared" si="463"/>
      </c>
      <c r="W575" s="184">
        <v>4</v>
      </c>
      <c r="X575" s="183">
        <f t="shared" si="392"/>
      </c>
      <c r="Y575" s="183">
        <f t="shared" si="344"/>
      </c>
      <c r="Z575" s="183">
        <f t="shared" si="111"/>
      </c>
      <c r="AA575" s="183">
        <f t="shared" si="1282"/>
      </c>
      <c r="AB575" s="183">
        <f t="shared" si="1131"/>
      </c>
      <c r="AC575" s="181">
        <f t="shared" si="646"/>
      </c>
      <c r="AD575" s="181">
        <f t="shared" si="568"/>
      </c>
      <c r="AE575" s="181">
        <f t="shared" si="501"/>
      </c>
      <c r="AF575" s="181">
        <f t="shared" si="430"/>
      </c>
      <c r="AG575" s="181">
        <f t="shared" si="146"/>
      </c>
      <c r="AH575" s="181">
        <f t="shared" si="21"/>
      </c>
      <c r="AI575" s="181">
        <f t="shared" si="1166"/>
      </c>
      <c r="AJ575" s="189">
        <v>53</v>
      </c>
      <c r="AK575" s="189">
        <v>13146</v>
      </c>
      <c r="AL575" s="179">
        <v>340</v>
      </c>
      <c r="AM575" s="179">
        <v>351</v>
      </c>
      <c r="AN575" s="179">
        <v>73</v>
      </c>
      <c r="AO575" s="189">
        <v>25</v>
      </c>
      <c r="AP575" s="179">
        <v>44</v>
      </c>
      <c r="AQ575" s="179">
        <v>63</v>
      </c>
      <c r="AR575" s="189">
        <v>7</v>
      </c>
      <c r="AS575" s="189">
        <v>2</v>
      </c>
      <c r="AT575" s="189">
        <v>1</v>
      </c>
      <c r="AU575" s="189">
        <v>10</v>
      </c>
      <c r="AV575" s="190"/>
      <c r="AW575" s="190"/>
      <c r="AX575" s="191">
        <f t="shared" si="746"/>
      </c>
    </row>
    <row r="576">
      <c r="A576" s="168"/>
      <c r="B576" s="202" t="s">
        <v>186</v>
      </c>
      <c r="C576" s="202"/>
      <c r="D576" s="202"/>
      <c r="E576" s="202"/>
      <c r="F576" s="203">
        <f>SUM(F571:F575)</f>
      </c>
      <c r="G576" s="203">
        <f>SUM(G571:G575)</f>
      </c>
      <c r="H576" s="203">
        <f>SUM(H571:H575)</f>
      </c>
      <c r="I576" s="196">
        <f>SUM(I571:I575)</f>
      </c>
      <c r="J576" s="204">
        <f>SUM(J571:J575)</f>
      </c>
      <c r="K576" s="215">
        <f>SUM(K571:K575)</f>
      </c>
      <c r="L576" s="215">
        <f>SUM(L571:L575)</f>
      </c>
      <c r="M576" s="215">
        <f>SUM(M571:M575)</f>
      </c>
      <c r="N576" s="215">
        <f>SUM(N571:N575)</f>
      </c>
      <c r="O576" s="205">
        <f t="shared" si="63"/>
      </c>
      <c r="P576" s="206">
        <f>SUM(P571:P575)</f>
      </c>
      <c r="Q576" s="182">
        <f t="shared" ref="Q576:Q593" si="1233">P576/R576</f>
      </c>
      <c r="R576" s="204">
        <f>SUM(R571:R575)</f>
      </c>
      <c r="S576" s="203">
        <f>SUM(S571:S575)</f>
      </c>
      <c r="T576" s="207">
        <f t="shared" si="611"/>
      </c>
      <c r="U576" s="207">
        <f t="shared" si="533"/>
      </c>
      <c r="V576" s="207">
        <f t="shared" si="463"/>
      </c>
      <c r="W576" s="208">
        <f>SUM(W571:W575)</f>
      </c>
      <c r="X576" s="207">
        <f t="shared" si="392"/>
      </c>
      <c r="Y576" s="207">
        <f t="shared" si="344"/>
      </c>
      <c r="Z576" s="207">
        <f t="shared" si="111"/>
      </c>
      <c r="AA576" s="207">
        <f t="shared" si="1282"/>
      </c>
      <c r="AB576" s="207">
        <f t="shared" si="1131"/>
      </c>
      <c r="AC576" s="205">
        <f t="shared" si="646"/>
      </c>
      <c r="AD576" s="205">
        <f t="shared" si="568"/>
      </c>
      <c r="AE576" s="205">
        <f t="shared" si="501"/>
      </c>
      <c r="AF576" s="205">
        <f t="shared" si="430"/>
      </c>
      <c r="AG576" s="205">
        <f t="shared" si="146"/>
      </c>
      <c r="AH576" s="205">
        <f t="shared" si="21"/>
      </c>
      <c r="AI576" s="205">
        <f t="shared" si="1166"/>
      </c>
      <c r="AJ576" s="218">
        <f>AVERAGE(AJ571:AJ575)</f>
      </c>
      <c r="AK576" s="218">
        <f>SUM(AK571:AK575)</f>
      </c>
      <c r="AL576" s="218">
        <f>SUM(AL571:AL575)</f>
      </c>
      <c r="AM576" s="218">
        <f>SUM(AM571:AM575)</f>
      </c>
      <c r="AN576" s="218">
        <f>SUM(AN571:AN575)</f>
      </c>
      <c r="AO576" s="218">
        <f>SUM(AO571:AO575)</f>
      </c>
      <c r="AP576" s="218">
        <f>SUM(AP571:AP575)</f>
      </c>
      <c r="AQ576" s="218">
        <f>SUM(AQ571:AQ575)</f>
      </c>
      <c r="AR576" s="218">
        <f>SUM(AR571:AR575)</f>
      </c>
      <c r="AS576" s="218">
        <f>SUM(AS571:AS575)</f>
      </c>
      <c r="AT576" s="218">
        <f>SUM(AT571:AT575)</f>
      </c>
      <c r="AU576" s="218">
        <f>SUM(AU571:AU575)</f>
      </c>
      <c r="AV576" s="209"/>
      <c r="AW576" s="209"/>
      <c r="AX576" s="204">
        <f>SUM(AX571:AX575)</f>
      </c>
    </row>
    <row r="577">
      <c r="A577" s="168"/>
      <c r="B577" s="210" t="s">
        <v>213</v>
      </c>
      <c r="C577" s="170" t="s">
        <v>179</v>
      </c>
      <c r="D577" s="171" t="s">
        <v>193</v>
      </c>
      <c r="E577" s="201" t="s">
        <v>195</v>
      </c>
      <c r="F577" s="178">
        <f t="shared" ref="F577:F580" si="247">G577+H577+I577</f>
      </c>
      <c r="G577" s="216">
        <v>2195.37</v>
      </c>
      <c r="H577" s="178">
        <v>364.41</v>
      </c>
      <c r="I577" s="236">
        <v>0</v>
      </c>
      <c r="J577" s="180">
        <v>2</v>
      </c>
      <c r="K577" s="197">
        <v>3989.699999999997</v>
      </c>
      <c r="L577" s="189">
        <v>1</v>
      </c>
      <c r="M577" s="197">
        <v>3989.699999999999</v>
      </c>
      <c r="N577" s="180">
        <v>0</v>
      </c>
      <c r="O577" s="181">
        <f t="shared" si="63"/>
      </c>
      <c r="P577" s="196"/>
      <c r="Q577" s="182">
        <f t="shared" si="1233"/>
      </c>
      <c r="R577" s="177">
        <f t="shared" ref="R577:R580" si="897">J577+L577</f>
      </c>
      <c r="S577" s="178">
        <f t="shared" ref="S577:S580" si="1047">K577+M577</f>
      </c>
      <c r="T577" s="183">
        <f t="shared" si="611"/>
      </c>
      <c r="U577" s="183">
        <f t="shared" si="533"/>
      </c>
      <c r="V577" s="183">
        <f t="shared" si="463"/>
      </c>
      <c r="W577" s="184">
        <v>2</v>
      </c>
      <c r="X577" s="183">
        <f t="shared" si="392"/>
      </c>
      <c r="Y577" s="183">
        <f t="shared" si="344"/>
      </c>
      <c r="Z577" s="183">
        <f t="shared" si="111"/>
      </c>
      <c r="AA577" s="183">
        <f t="shared" si="1282"/>
      </c>
      <c r="AB577" s="183">
        <f t="shared" si="1131"/>
      </c>
      <c r="AC577" s="181">
        <f t="shared" si="646"/>
      </c>
      <c r="AD577" s="181">
        <f t="shared" si="568"/>
      </c>
      <c r="AE577" s="181">
        <f t="shared" si="501"/>
      </c>
      <c r="AF577" s="181">
        <f t="shared" si="430"/>
      </c>
      <c r="AG577" s="181">
        <f t="shared" si="146"/>
      </c>
      <c r="AH577" s="181">
        <f t="shared" si="21"/>
      </c>
      <c r="AI577" s="181">
        <f t="shared" si="1166"/>
      </c>
      <c r="AJ577" s="189">
        <v>59</v>
      </c>
      <c r="AK577" s="179">
        <v>9891</v>
      </c>
      <c r="AL577" s="179">
        <v>247</v>
      </c>
      <c r="AM577" s="179">
        <v>276</v>
      </c>
      <c r="AN577" s="179">
        <v>67</v>
      </c>
      <c r="AO577" s="189">
        <v>16</v>
      </c>
      <c r="AP577" s="189">
        <v>33</v>
      </c>
      <c r="AQ577" s="189">
        <v>56</v>
      </c>
      <c r="AR577" s="189">
        <v>4</v>
      </c>
      <c r="AS577" s="179">
        <v>3</v>
      </c>
      <c r="AT577" s="179">
        <v>0</v>
      </c>
      <c r="AU577" s="179">
        <v>6</v>
      </c>
      <c r="AV577" s="190"/>
      <c r="AW577" s="190"/>
      <c r="AX577" s="191">
        <f t="shared" ref="AX577:AX580" si="747">COUNT(AU577)</f>
      </c>
    </row>
    <row r="578">
      <c r="A578" s="168"/>
      <c r="B578" s="210" t="s">
        <v>213</v>
      </c>
      <c r="C578" s="192" t="s">
        <v>179</v>
      </c>
      <c r="D578" s="171" t="s">
        <v>193</v>
      </c>
      <c r="E578" s="212" t="s">
        <v>196</v>
      </c>
      <c r="F578" s="178">
        <f t="shared" si="247"/>
      </c>
      <c r="G578" s="213">
        <v>2084.41</v>
      </c>
      <c r="H578" s="178">
        <v>410.46</v>
      </c>
      <c r="I578" s="219">
        <v>0</v>
      </c>
      <c r="J578" s="180">
        <v>1</v>
      </c>
      <c r="K578" s="178">
        <v>1994.8499999999985</v>
      </c>
      <c r="L578" s="179">
        <v>1</v>
      </c>
      <c r="M578" s="178">
        <v>3989.7000000000007</v>
      </c>
      <c r="N578" s="180">
        <v>0</v>
      </c>
      <c r="O578" s="181">
        <f t="shared" si="63"/>
      </c>
      <c r="P578" s="196"/>
      <c r="Q578" s="182">
        <f t="shared" si="1233"/>
      </c>
      <c r="R578" s="177">
        <f t="shared" si="897"/>
      </c>
      <c r="S578" s="178">
        <f t="shared" si="1047"/>
      </c>
      <c r="T578" s="183">
        <f t="shared" si="611"/>
      </c>
      <c r="U578" s="183">
        <f t="shared" si="533"/>
      </c>
      <c r="V578" s="183">
        <f t="shared" si="463"/>
      </c>
      <c r="W578" s="184">
        <v>2</v>
      </c>
      <c r="X578" s="183">
        <f t="shared" si="392"/>
      </c>
      <c r="Y578" s="183">
        <f t="shared" si="344"/>
      </c>
      <c r="Z578" s="183">
        <f t="shared" si="111"/>
      </c>
      <c r="AA578" s="183">
        <f t="shared" si="1282"/>
      </c>
      <c r="AB578" s="183">
        <f t="shared" si="1131"/>
      </c>
      <c r="AC578" s="181">
        <f t="shared" si="646"/>
      </c>
      <c r="AD578" s="181">
        <f t="shared" si="568"/>
      </c>
      <c r="AE578" s="181">
        <f t="shared" si="501"/>
      </c>
      <c r="AF578" s="181">
        <f t="shared" si="430"/>
      </c>
      <c r="AG578" s="181">
        <f t="shared" si="146"/>
      </c>
      <c r="AH578" s="181">
        <f t="shared" si="21"/>
      </c>
      <c r="AI578" s="181">
        <f t="shared" si="1166"/>
      </c>
      <c r="AJ578" s="189">
        <v>58</v>
      </c>
      <c r="AK578" s="179">
        <v>10630</v>
      </c>
      <c r="AL578" s="179">
        <v>339</v>
      </c>
      <c r="AM578" s="179">
        <v>346</v>
      </c>
      <c r="AN578" s="179">
        <v>55</v>
      </c>
      <c r="AO578" s="189">
        <v>17</v>
      </c>
      <c r="AP578" s="179">
        <v>42</v>
      </c>
      <c r="AQ578" s="179">
        <v>50</v>
      </c>
      <c r="AR578" s="189">
        <v>2</v>
      </c>
      <c r="AS578" s="179">
        <v>3</v>
      </c>
      <c r="AT578" s="179">
        <v>0</v>
      </c>
      <c r="AU578" s="179">
        <v>10</v>
      </c>
      <c r="AV578" s="190"/>
      <c r="AW578" s="190"/>
      <c r="AX578" s="191">
        <f t="shared" si="747"/>
      </c>
    </row>
    <row r="579">
      <c r="A579" s="168"/>
      <c r="B579" s="210" t="s">
        <v>213</v>
      </c>
      <c r="C579" s="192" t="s">
        <v>179</v>
      </c>
      <c r="D579" s="171" t="s">
        <v>193</v>
      </c>
      <c r="E579" s="212" t="s">
        <v>197</v>
      </c>
      <c r="F579" s="178">
        <f t="shared" si="247"/>
      </c>
      <c r="G579" s="213">
        <v>1737.08</v>
      </c>
      <c r="H579" s="197">
        <v>581.18</v>
      </c>
      <c r="I579" s="219">
        <v>0</v>
      </c>
      <c r="J579" s="180">
        <v>4</v>
      </c>
      <c r="K579" s="178">
        <v>7378.020000000004</v>
      </c>
      <c r="L579" s="179">
        <v>0</v>
      </c>
      <c r="M579" s="178">
        <v>0</v>
      </c>
      <c r="N579" s="180">
        <v>3</v>
      </c>
      <c r="O579" s="181">
        <f t="shared" si="63"/>
      </c>
      <c r="P579" s="196"/>
      <c r="Q579" s="182">
        <f t="shared" si="1233"/>
      </c>
      <c r="R579" s="177">
        <f t="shared" si="897"/>
      </c>
      <c r="S579" s="178">
        <f t="shared" si="1047"/>
      </c>
      <c r="T579" s="183">
        <f t="shared" si="611"/>
      </c>
      <c r="U579" s="183">
        <f t="shared" si="533"/>
      </c>
      <c r="V579" s="183">
        <f t="shared" si="463"/>
      </c>
      <c r="W579" s="184">
        <v>2</v>
      </c>
      <c r="X579" s="183">
        <f t="shared" si="392"/>
      </c>
      <c r="Y579" s="183">
        <f t="shared" si="344"/>
      </c>
      <c r="Z579" s="183">
        <f t="shared" si="111"/>
      </c>
      <c r="AA579" s="183">
        <f t="shared" si="1282"/>
      </c>
      <c r="AB579" s="183">
        <f t="shared" si="1131"/>
      </c>
      <c r="AC579" s="181">
        <f t="shared" si="646"/>
      </c>
      <c r="AD579" s="181">
        <f t="shared" si="568"/>
      </c>
      <c r="AE579" s="181">
        <f t="shared" si="501"/>
      </c>
      <c r="AF579" s="181">
        <f t="shared" si="430"/>
      </c>
      <c r="AG579" s="181">
        <f t="shared" si="146"/>
      </c>
      <c r="AH579" s="181">
        <f t="shared" si="21"/>
      </c>
      <c r="AI579" s="181">
        <f t="shared" si="1166"/>
      </c>
      <c r="AJ579" s="189">
        <v>59</v>
      </c>
      <c r="AK579" s="179">
        <v>10877</v>
      </c>
      <c r="AL579" s="179">
        <v>282</v>
      </c>
      <c r="AM579" s="179">
        <v>307</v>
      </c>
      <c r="AN579" s="179">
        <v>49</v>
      </c>
      <c r="AO579" s="189">
        <v>12</v>
      </c>
      <c r="AP579" s="179">
        <v>29</v>
      </c>
      <c r="AQ579" s="179">
        <v>48</v>
      </c>
      <c r="AR579" s="189">
        <v>5</v>
      </c>
      <c r="AS579" s="189">
        <v>1</v>
      </c>
      <c r="AT579" s="179">
        <v>0</v>
      </c>
      <c r="AU579" s="179">
        <v>8</v>
      </c>
      <c r="AV579" s="190"/>
      <c r="AW579" s="190"/>
      <c r="AX579" s="191">
        <f t="shared" si="747"/>
      </c>
    </row>
    <row r="580">
      <c r="A580" s="168"/>
      <c r="B580" s="210" t="s">
        <v>213</v>
      </c>
      <c r="C580" s="192" t="s">
        <v>179</v>
      </c>
      <c r="D580" s="171" t="s">
        <v>193</v>
      </c>
      <c r="E580" s="212" t="s">
        <v>199</v>
      </c>
      <c r="F580" s="178">
        <f t="shared" si="247"/>
      </c>
      <c r="G580" s="216">
        <v>1760.73</v>
      </c>
      <c r="H580" s="178">
        <v>507.66</v>
      </c>
      <c r="I580" s="219">
        <v>0</v>
      </c>
      <c r="J580" s="180">
        <v>3</v>
      </c>
      <c r="K580" s="178">
        <v>4864.870000000003</v>
      </c>
      <c r="L580" s="179">
        <v>0</v>
      </c>
      <c r="M580" s="178">
        <v>0</v>
      </c>
      <c r="N580" s="180">
        <v>0</v>
      </c>
      <c r="O580" s="181">
        <f t="shared" si="63"/>
      </c>
      <c r="P580" s="196"/>
      <c r="Q580" s="182">
        <f t="shared" si="1233"/>
      </c>
      <c r="R580" s="177">
        <f t="shared" si="897"/>
      </c>
      <c r="S580" s="178">
        <f t="shared" si="1047"/>
      </c>
      <c r="T580" s="183">
        <f t="shared" si="611"/>
      </c>
      <c r="U580" s="183">
        <f t="shared" si="533"/>
      </c>
      <c r="V580" s="183">
        <f t="shared" si="463"/>
      </c>
      <c r="W580" s="184">
        <v>3</v>
      </c>
      <c r="X580" s="183">
        <f t="shared" si="392"/>
      </c>
      <c r="Y580" s="183">
        <f t="shared" si="344"/>
      </c>
      <c r="Z580" s="183">
        <f t="shared" si="111"/>
      </c>
      <c r="AA580" s="183">
        <f t="shared" si="1282"/>
      </c>
      <c r="AB580" s="183">
        <f t="shared" si="1131"/>
      </c>
      <c r="AC580" s="181">
        <f t="shared" si="646"/>
      </c>
      <c r="AD580" s="181">
        <f t="shared" si="568"/>
      </c>
      <c r="AE580" s="181">
        <f t="shared" si="501"/>
      </c>
      <c r="AF580" s="181">
        <f t="shared" si="430"/>
      </c>
      <c r="AG580" s="181">
        <f t="shared" si="146"/>
      </c>
      <c r="AH580" s="181">
        <f t="shared" si="21"/>
      </c>
      <c r="AI580" s="181">
        <f t="shared" si="1166"/>
      </c>
      <c r="AJ580" s="189">
        <v>60</v>
      </c>
      <c r="AK580" s="179">
        <v>9183</v>
      </c>
      <c r="AL580" s="179">
        <v>247</v>
      </c>
      <c r="AM580" s="179">
        <v>260</v>
      </c>
      <c r="AN580" s="179">
        <v>66</v>
      </c>
      <c r="AO580" s="189">
        <v>9</v>
      </c>
      <c r="AP580" s="179">
        <v>20</v>
      </c>
      <c r="AQ580" s="179">
        <v>51</v>
      </c>
      <c r="AR580" s="189">
        <v>3</v>
      </c>
      <c r="AS580" s="179">
        <v>4</v>
      </c>
      <c r="AT580" s="179">
        <v>1</v>
      </c>
      <c r="AU580" s="179">
        <v>7</v>
      </c>
      <c r="AV580" s="190"/>
      <c r="AW580" s="190"/>
      <c r="AX580" s="191">
        <f t="shared" si="747"/>
      </c>
    </row>
    <row r="581">
      <c r="A581" s="168"/>
      <c r="B581" s="202" t="s">
        <v>186</v>
      </c>
      <c r="C581" s="202"/>
      <c r="D581" s="202"/>
      <c r="E581" s="202"/>
      <c r="F581" s="203">
        <f>SUM(F577:F580)</f>
      </c>
      <c r="G581" s="217">
        <f>SUM(G577:G580)</f>
      </c>
      <c r="H581" s="203">
        <f>SUM(H577:H580)</f>
      </c>
      <c r="I581" s="196">
        <f>SUM(I577:I580)</f>
      </c>
      <c r="J581" s="204">
        <f>SUM(J577:J580)</f>
      </c>
      <c r="K581" s="203">
        <f>SUM(K577:K580)</f>
      </c>
      <c r="L581" s="215">
        <f>SUM(L577:L580)</f>
      </c>
      <c r="M581" s="203">
        <f>SUM(M577:M580)</f>
      </c>
      <c r="N581" s="204">
        <f>SUM(N577:N580)</f>
      </c>
      <c r="O581" s="205">
        <f t="shared" si="63"/>
      </c>
      <c r="P581" s="206">
        <f>SUM(P577:P580)</f>
      </c>
      <c r="Q581" s="182">
        <f t="shared" si="1233"/>
      </c>
      <c r="R581" s="204">
        <f>SUM(R577:R580)</f>
      </c>
      <c r="S581" s="203">
        <f>SUM(S577:S580)</f>
      </c>
      <c r="T581" s="207">
        <f t="shared" si="611"/>
      </c>
      <c r="U581" s="207">
        <f t="shared" si="533"/>
      </c>
      <c r="V581" s="207">
        <f t="shared" si="463"/>
      </c>
      <c r="W581" s="208">
        <f>SUM(W577:W580)</f>
      </c>
      <c r="X581" s="207">
        <f t="shared" si="392"/>
      </c>
      <c r="Y581" s="207">
        <f t="shared" si="344"/>
      </c>
      <c r="Z581" s="207">
        <f t="shared" si="111"/>
      </c>
      <c r="AA581" s="207">
        <f t="shared" si="1282"/>
      </c>
      <c r="AB581" s="207">
        <f t="shared" si="1131"/>
      </c>
      <c r="AC581" s="205">
        <f t="shared" si="646"/>
      </c>
      <c r="AD581" s="205">
        <f t="shared" si="568"/>
      </c>
      <c r="AE581" s="205">
        <f t="shared" si="501"/>
      </c>
      <c r="AF581" s="205">
        <f t="shared" si="430"/>
      </c>
      <c r="AG581" s="205">
        <f t="shared" si="146"/>
      </c>
      <c r="AH581" s="205">
        <f t="shared" si="21"/>
      </c>
      <c r="AI581" s="205">
        <f t="shared" si="1166"/>
      </c>
      <c r="AJ581" s="218">
        <f>AVERAGE(AJ577:AJ580)</f>
      </c>
      <c r="AK581" s="218">
        <f>SUM(AK577:AK580)</f>
      </c>
      <c r="AL581" s="218">
        <f>SUM(AL577:AL580)</f>
      </c>
      <c r="AM581" s="218">
        <f>SUM(AM577:AM580)</f>
      </c>
      <c r="AN581" s="218">
        <f>SUM(AN577:AN580)</f>
      </c>
      <c r="AO581" s="218">
        <f>SUM(AO577:AO580)</f>
      </c>
      <c r="AP581" s="218">
        <f>SUM(AP577:AP580)</f>
      </c>
      <c r="AQ581" s="218">
        <f>SUM(AQ577:AQ580)</f>
      </c>
      <c r="AR581" s="218">
        <f>SUM(AR577:AR580)</f>
      </c>
      <c r="AS581" s="218">
        <f>SUM(AS577:AS580)</f>
      </c>
      <c r="AT581" s="218">
        <f>SUM(AT577:AT580)</f>
      </c>
      <c r="AU581" s="218">
        <f>SUM(AU577:AU580)</f>
      </c>
      <c r="AV581" s="209"/>
      <c r="AW581" s="209"/>
      <c r="AX581" s="204">
        <f>SUM(AX577:AX580)</f>
      </c>
    </row>
    <row r="582">
      <c r="A582" s="168"/>
      <c r="B582" s="210" t="s">
        <v>213</v>
      </c>
      <c r="C582" s="170" t="s">
        <v>201</v>
      </c>
      <c r="D582" s="171" t="s">
        <v>180</v>
      </c>
      <c r="E582" s="212" t="s">
        <v>200</v>
      </c>
      <c r="F582" s="178">
        <f t="shared" ref="F582:F586" si="248">G582+H582+I582</f>
      </c>
      <c r="G582" s="213">
        <v>2305.35</v>
      </c>
      <c r="H582" s="178">
        <v>451.77</v>
      </c>
      <c r="I582" s="219">
        <v>0</v>
      </c>
      <c r="J582" s="180">
        <v>2</v>
      </c>
      <c r="K582" s="197">
        <v>5096.520000000004</v>
      </c>
      <c r="L582" s="189">
        <v>0</v>
      </c>
      <c r="M582" s="197">
        <v>0</v>
      </c>
      <c r="N582" s="180">
        <v>0</v>
      </c>
      <c r="O582" s="181">
        <f t="shared" si="63"/>
      </c>
      <c r="P582" s="196"/>
      <c r="Q582" s="182">
        <f t="shared" si="1233"/>
      </c>
      <c r="R582" s="177">
        <f t="shared" ref="R582:R586" si="898">J582+L582</f>
      </c>
      <c r="S582" s="178">
        <f t="shared" ref="S582:S586" si="1048">K582+M582</f>
      </c>
      <c r="T582" s="183">
        <f t="shared" si="611"/>
      </c>
      <c r="U582" s="183">
        <f t="shared" si="533"/>
      </c>
      <c r="V582" s="183">
        <f t="shared" si="463"/>
      </c>
      <c r="W582" s="184">
        <v>2</v>
      </c>
      <c r="X582" s="183">
        <f t="shared" si="392"/>
      </c>
      <c r="Y582" s="183">
        <f t="shared" si="344"/>
      </c>
      <c r="Z582" s="183">
        <f t="shared" si="111"/>
      </c>
      <c r="AA582" s="183">
        <f t="shared" si="1282"/>
      </c>
      <c r="AB582" s="183">
        <f t="shared" si="1131"/>
      </c>
      <c r="AC582" s="181">
        <f t="shared" si="646"/>
      </c>
      <c r="AD582" s="181">
        <f t="shared" si="568"/>
      </c>
      <c r="AE582" s="181">
        <f t="shared" si="501"/>
      </c>
      <c r="AF582" s="181">
        <f t="shared" si="430"/>
      </c>
      <c r="AG582" s="181">
        <f t="shared" si="146"/>
      </c>
      <c r="AH582" s="181">
        <f t="shared" si="21"/>
      </c>
      <c r="AI582" s="181">
        <f t="shared" si="1166"/>
      </c>
      <c r="AJ582" s="189">
        <v>60</v>
      </c>
      <c r="AK582" s="179">
        <v>9811</v>
      </c>
      <c r="AL582" s="179">
        <v>275</v>
      </c>
      <c r="AM582" s="179">
        <v>308</v>
      </c>
      <c r="AN582" s="189">
        <v>52</v>
      </c>
      <c r="AO582" s="189">
        <v>23</v>
      </c>
      <c r="AP582" s="189">
        <v>54</v>
      </c>
      <c r="AQ582" s="179">
        <v>61</v>
      </c>
      <c r="AR582" s="189">
        <v>2</v>
      </c>
      <c r="AS582" s="179">
        <v>3</v>
      </c>
      <c r="AT582" s="179">
        <v>1</v>
      </c>
      <c r="AU582" s="179">
        <v>2</v>
      </c>
      <c r="AV582" s="190"/>
      <c r="AW582" s="190"/>
      <c r="AX582" s="191">
        <f t="shared" ref="AX582:AX586" si="748">COUNT(AU582)</f>
      </c>
    </row>
    <row r="583">
      <c r="A583" s="168"/>
      <c r="B583" s="210" t="s">
        <v>187</v>
      </c>
      <c r="C583" s="170" t="s">
        <v>201</v>
      </c>
      <c r="D583" s="171" t="s">
        <v>180</v>
      </c>
      <c r="E583" s="211" t="s">
        <v>202</v>
      </c>
      <c r="F583" s="178">
        <f t="shared" si="248"/>
      </c>
      <c r="G583" s="178">
        <v>2134.51</v>
      </c>
      <c r="H583" s="178">
        <v>409.69</v>
      </c>
      <c r="I583" s="219">
        <v>0</v>
      </c>
      <c r="J583" s="177">
        <v>4</v>
      </c>
      <c r="K583" s="178">
        <v>10024.39</v>
      </c>
      <c r="L583" s="179">
        <v>0</v>
      </c>
      <c r="M583" s="178">
        <v>0</v>
      </c>
      <c r="N583" s="180">
        <v>1</v>
      </c>
      <c r="O583" s="181">
        <f t="shared" si="63"/>
      </c>
      <c r="P583" s="196"/>
      <c r="Q583" s="182">
        <f t="shared" si="1233"/>
      </c>
      <c r="R583" s="177">
        <f t="shared" si="898"/>
      </c>
      <c r="S583" s="178">
        <f t="shared" si="1048"/>
      </c>
      <c r="T583" s="183">
        <f t="shared" si="611"/>
      </c>
      <c r="U583" s="183">
        <f t="shared" si="533"/>
      </c>
      <c r="V583" s="183">
        <f t="shared" si="463"/>
      </c>
      <c r="W583" s="184">
        <v>4</v>
      </c>
      <c r="X583" s="183">
        <f t="shared" si="392"/>
      </c>
      <c r="Y583" s="183">
        <f t="shared" si="344"/>
      </c>
      <c r="Z583" s="183">
        <f t="shared" si="111"/>
      </c>
      <c r="AA583" s="183">
        <f t="shared" si="1282"/>
      </c>
      <c r="AB583" s="183">
        <f t="shared" si="1131"/>
      </c>
      <c r="AC583" s="181">
        <f t="shared" si="646"/>
      </c>
      <c r="AD583" s="181">
        <f t="shared" si="568"/>
      </c>
      <c r="AE583" s="181">
        <f t="shared" si="501"/>
      </c>
      <c r="AF583" s="181">
        <f t="shared" si="430"/>
      </c>
      <c r="AG583" s="181">
        <f t="shared" si="146"/>
      </c>
      <c r="AH583" s="181">
        <f t="shared" si="21"/>
      </c>
      <c r="AI583" s="181">
        <f t="shared" si="1166"/>
      </c>
      <c r="AJ583" s="189">
        <v>58</v>
      </c>
      <c r="AK583" s="179">
        <v>11206</v>
      </c>
      <c r="AL583" s="179">
        <v>349</v>
      </c>
      <c r="AM583" s="179">
        <v>369</v>
      </c>
      <c r="AN583" s="179">
        <v>72</v>
      </c>
      <c r="AO583" s="189">
        <v>13</v>
      </c>
      <c r="AP583" s="189">
        <v>45</v>
      </c>
      <c r="AQ583" s="179">
        <v>65</v>
      </c>
      <c r="AR583" s="189">
        <v>4</v>
      </c>
      <c r="AS583" s="189">
        <v>4</v>
      </c>
      <c r="AT583" s="189">
        <v>0</v>
      </c>
      <c r="AU583" s="189">
        <v>3</v>
      </c>
      <c r="AV583" s="190"/>
      <c r="AW583" s="190"/>
      <c r="AX583" s="191">
        <f t="shared" si="748"/>
      </c>
    </row>
    <row r="584">
      <c r="A584" s="168"/>
      <c r="B584" s="210" t="s">
        <v>187</v>
      </c>
      <c r="C584" s="170" t="s">
        <v>201</v>
      </c>
      <c r="D584" s="171" t="s">
        <v>180</v>
      </c>
      <c r="E584" s="211" t="s">
        <v>203</v>
      </c>
      <c r="F584" s="178">
        <f t="shared" si="248"/>
      </c>
      <c r="G584" s="178">
        <v>1752.78</v>
      </c>
      <c r="H584" s="178">
        <v>395.36</v>
      </c>
      <c r="I584" s="219">
        <v>0</v>
      </c>
      <c r="J584" s="177">
        <v>4</v>
      </c>
      <c r="K584" s="178">
        <v>10205.919999999998</v>
      </c>
      <c r="L584" s="179">
        <v>0</v>
      </c>
      <c r="M584" s="178">
        <v>0</v>
      </c>
      <c r="N584" s="180">
        <v>0</v>
      </c>
      <c r="O584" s="181">
        <f t="shared" si="63"/>
      </c>
      <c r="P584" s="196"/>
      <c r="Q584" s="182">
        <f t="shared" si="1233"/>
      </c>
      <c r="R584" s="177">
        <f t="shared" si="898"/>
      </c>
      <c r="S584" s="178">
        <f t="shared" si="1048"/>
      </c>
      <c r="T584" s="183">
        <f t="shared" si="611"/>
      </c>
      <c r="U584" s="183">
        <f t="shared" si="533"/>
      </c>
      <c r="V584" s="183">
        <f t="shared" si="463"/>
      </c>
      <c r="W584" s="184">
        <v>4</v>
      </c>
      <c r="X584" s="183">
        <f t="shared" si="392"/>
      </c>
      <c r="Y584" s="183">
        <f t="shared" si="344"/>
      </c>
      <c r="Z584" s="183">
        <f t="shared" si="111"/>
      </c>
      <c r="AA584" s="183">
        <f t="shared" si="1282"/>
      </c>
      <c r="AB584" s="183">
        <f t="shared" si="1131"/>
      </c>
      <c r="AC584" s="181">
        <f t="shared" si="646"/>
      </c>
      <c r="AD584" s="181">
        <f t="shared" si="568"/>
      </c>
      <c r="AE584" s="181">
        <f t="shared" si="501"/>
      </c>
      <c r="AF584" s="181">
        <f t="shared" si="430"/>
      </c>
      <c r="AG584" s="181">
        <f t="shared" si="146"/>
      </c>
      <c r="AH584" s="181">
        <f t="shared" si="21"/>
      </c>
      <c r="AI584" s="181">
        <f t="shared" si="1166"/>
      </c>
      <c r="AJ584" s="189">
        <v>57</v>
      </c>
      <c r="AK584" s="179">
        <v>11555</v>
      </c>
      <c r="AL584" s="179">
        <v>411</v>
      </c>
      <c r="AM584" s="179">
        <v>433</v>
      </c>
      <c r="AN584" s="179">
        <v>61</v>
      </c>
      <c r="AO584" s="189">
        <v>22</v>
      </c>
      <c r="AP584" s="179">
        <v>70</v>
      </c>
      <c r="AQ584" s="179">
        <v>57</v>
      </c>
      <c r="AR584" s="189">
        <v>4</v>
      </c>
      <c r="AS584" s="189">
        <v>4</v>
      </c>
      <c r="AT584" s="189">
        <v>2</v>
      </c>
      <c r="AU584" s="189">
        <v>6</v>
      </c>
      <c r="AV584" s="190"/>
      <c r="AW584" s="190"/>
      <c r="AX584" s="191">
        <f t="shared" si="748"/>
      </c>
    </row>
    <row r="585">
      <c r="A585" s="168"/>
      <c r="B585" s="210" t="s">
        <v>187</v>
      </c>
      <c r="C585" s="170" t="s">
        <v>201</v>
      </c>
      <c r="D585" s="171" t="s">
        <v>180</v>
      </c>
      <c r="E585" s="220" t="s">
        <v>205</v>
      </c>
      <c r="F585" s="178">
        <f t="shared" si="248"/>
      </c>
      <c r="G585" s="178">
        <v>1522.74</v>
      </c>
      <c r="H585" s="178">
        <v>499.82</v>
      </c>
      <c r="I585" s="219">
        <v>0</v>
      </c>
      <c r="J585" s="177">
        <v>1</v>
      </c>
      <c r="K585" s="178">
        <v>2316.369999999981</v>
      </c>
      <c r="L585" s="179">
        <v>0</v>
      </c>
      <c r="M585" s="178">
        <v>0</v>
      </c>
      <c r="N585" s="180">
        <v>1</v>
      </c>
      <c r="O585" s="181">
        <f t="shared" si="63"/>
      </c>
      <c r="P585" s="196"/>
      <c r="Q585" s="182">
        <f t="shared" si="1233"/>
      </c>
      <c r="R585" s="177">
        <f t="shared" si="898"/>
      </c>
      <c r="S585" s="178">
        <f t="shared" si="1048"/>
      </c>
      <c r="T585" s="183">
        <f t="shared" si="611"/>
      </c>
      <c r="U585" s="183">
        <f t="shared" si="533"/>
      </c>
      <c r="V585" s="183">
        <f t="shared" si="463"/>
      </c>
      <c r="W585" s="184">
        <v>1</v>
      </c>
      <c r="X585" s="183">
        <f t="shared" si="392"/>
      </c>
      <c r="Y585" s="183">
        <f t="shared" si="344"/>
      </c>
      <c r="Z585" s="183">
        <f t="shared" si="111"/>
      </c>
      <c r="AA585" s="183">
        <f t="shared" si="1282"/>
      </c>
      <c r="AB585" s="183">
        <f t="shared" si="1131"/>
      </c>
      <c r="AC585" s="181">
        <f t="shared" si="646"/>
      </c>
      <c r="AD585" s="181">
        <f t="shared" si="568"/>
      </c>
      <c r="AE585" s="181">
        <f t="shared" si="501"/>
      </c>
      <c r="AF585" s="181">
        <f t="shared" si="430"/>
      </c>
      <c r="AG585" s="181">
        <f t="shared" si="146"/>
      </c>
      <c r="AH585" s="181">
        <f t="shared" si="21"/>
      </c>
      <c r="AI585" s="181">
        <f t="shared" si="1166"/>
      </c>
      <c r="AJ585" s="189">
        <v>56</v>
      </c>
      <c r="AK585" s="179">
        <v>10025</v>
      </c>
      <c r="AL585" s="179">
        <v>283</v>
      </c>
      <c r="AM585" s="179">
        <v>305</v>
      </c>
      <c r="AN585" s="179">
        <v>44</v>
      </c>
      <c r="AO585" s="189">
        <v>11</v>
      </c>
      <c r="AP585" s="179">
        <v>33</v>
      </c>
      <c r="AQ585" s="179">
        <v>42</v>
      </c>
      <c r="AR585" s="189">
        <v>1</v>
      </c>
      <c r="AS585" s="189">
        <v>2</v>
      </c>
      <c r="AT585" s="189">
        <v>1</v>
      </c>
      <c r="AU585" s="189">
        <v>7</v>
      </c>
      <c r="AV585" s="190"/>
      <c r="AW585" s="190"/>
      <c r="AX585" s="191">
        <f t="shared" si="748"/>
      </c>
    </row>
    <row r="586">
      <c r="A586" s="168"/>
      <c r="B586" s="210" t="s">
        <v>187</v>
      </c>
      <c r="C586" s="170" t="s">
        <v>201</v>
      </c>
      <c r="D586" s="171" t="s">
        <v>180</v>
      </c>
      <c r="E586" s="220" t="s">
        <v>206</v>
      </c>
      <c r="F586" s="178">
        <f t="shared" si="248"/>
      </c>
      <c r="G586" s="178">
        <v>2212.09</v>
      </c>
      <c r="H586" s="178">
        <v>623.76</v>
      </c>
      <c r="I586" s="219">
        <v>0</v>
      </c>
      <c r="J586" s="177">
        <v>6</v>
      </c>
      <c r="K586" s="178">
        <v>14459.750000000015</v>
      </c>
      <c r="L586" s="179">
        <v>0</v>
      </c>
      <c r="M586" s="178">
        <v>0</v>
      </c>
      <c r="N586" s="180">
        <v>1</v>
      </c>
      <c r="O586" s="181">
        <f t="shared" si="63"/>
      </c>
      <c r="P586" s="196"/>
      <c r="Q586" s="182">
        <f t="shared" si="1233"/>
      </c>
      <c r="R586" s="177">
        <f t="shared" si="898"/>
      </c>
      <c r="S586" s="178">
        <f t="shared" si="1048"/>
      </c>
      <c r="T586" s="183">
        <f t="shared" si="611"/>
      </c>
      <c r="U586" s="183">
        <f t="shared" si="533"/>
      </c>
      <c r="V586" s="183">
        <f t="shared" si="463"/>
      </c>
      <c r="W586" s="184">
        <v>5</v>
      </c>
      <c r="X586" s="183">
        <f t="shared" si="392"/>
      </c>
      <c r="Y586" s="183">
        <f t="shared" si="344"/>
      </c>
      <c r="Z586" s="183">
        <f t="shared" si="111"/>
      </c>
      <c r="AA586" s="183">
        <f t="shared" si="1282"/>
      </c>
      <c r="AB586" s="183">
        <f t="shared" si="1131"/>
      </c>
      <c r="AC586" s="181">
        <f t="shared" si="646"/>
      </c>
      <c r="AD586" s="181">
        <f t="shared" si="568"/>
      </c>
      <c r="AE586" s="181">
        <f t="shared" si="501"/>
      </c>
      <c r="AF586" s="181">
        <f t="shared" si="430"/>
      </c>
      <c r="AG586" s="181">
        <f t="shared" si="146"/>
      </c>
      <c r="AH586" s="181">
        <f t="shared" si="21"/>
      </c>
      <c r="AI586" s="181">
        <f t="shared" si="1166"/>
      </c>
      <c r="AJ586" s="189">
        <v>56</v>
      </c>
      <c r="AK586" s="189">
        <v>12939</v>
      </c>
      <c r="AL586" s="247">
        <v>413</v>
      </c>
      <c r="AM586" s="247">
        <v>434</v>
      </c>
      <c r="AN586" s="247">
        <v>67</v>
      </c>
      <c r="AO586" s="189">
        <v>17</v>
      </c>
      <c r="AP586" s="179">
        <v>54</v>
      </c>
      <c r="AQ586" s="189">
        <v>74</v>
      </c>
      <c r="AR586" s="189">
        <v>6</v>
      </c>
      <c r="AS586" s="189">
        <v>5</v>
      </c>
      <c r="AT586" s="189">
        <v>0</v>
      </c>
      <c r="AU586" s="189">
        <v>5</v>
      </c>
      <c r="AV586" s="190"/>
      <c r="AW586" s="190"/>
      <c r="AX586" s="191">
        <f t="shared" si="748"/>
      </c>
    </row>
    <row r="587">
      <c r="A587" s="168"/>
      <c r="B587" s="249" t="s">
        <v>186</v>
      </c>
      <c r="C587" s="249"/>
      <c r="D587" s="249"/>
      <c r="E587" s="249"/>
      <c r="F587" s="250">
        <f>SUM(F582:F586)</f>
      </c>
      <c r="G587" s="250">
        <f>SUM(G582:G586)</f>
      </c>
      <c r="H587" s="250">
        <f>SUM(H582:H586)</f>
      </c>
      <c r="I587" s="251">
        <f>SUM(I582:I586)</f>
      </c>
      <c r="J587" s="252">
        <f>SUM(J582:J586)</f>
      </c>
      <c r="K587" s="250">
        <f>SUM(K582:K586)</f>
      </c>
      <c r="L587" s="253">
        <f>SUM(L582:L586)</f>
      </c>
      <c r="M587" s="250">
        <f>SUM(M582:M586)</f>
      </c>
      <c r="N587" s="252">
        <f>SUM(N582:N586)</f>
      </c>
      <c r="O587" s="254">
        <f t="shared" si="63"/>
      </c>
      <c r="P587" s="255">
        <f>SUM(P582:P586)</f>
      </c>
      <c r="Q587" s="256">
        <f t="shared" si="1233"/>
      </c>
      <c r="R587" s="252">
        <f>SUM(R582:R586)</f>
      </c>
      <c r="S587" s="250">
        <f>SUM(S582:S586)</f>
      </c>
      <c r="T587" s="257">
        <f t="shared" si="611"/>
      </c>
      <c r="U587" s="257">
        <f t="shared" si="533"/>
      </c>
      <c r="V587" s="207">
        <f t="shared" si="463"/>
      </c>
      <c r="W587" s="208">
        <f>SUM(W582:W586)</f>
      </c>
      <c r="X587" s="207">
        <f t="shared" si="392"/>
      </c>
      <c r="Y587" s="207">
        <f t="shared" si="344"/>
      </c>
      <c r="Z587" s="207">
        <f t="shared" si="111"/>
      </c>
      <c r="AA587" s="207">
        <f t="shared" si="1282"/>
      </c>
      <c r="AB587" s="207">
        <f t="shared" si="1131"/>
      </c>
      <c r="AC587" s="205">
        <f t="shared" si="646"/>
      </c>
      <c r="AD587" s="205">
        <f t="shared" si="568"/>
      </c>
      <c r="AE587" s="205">
        <f t="shared" si="501"/>
      </c>
      <c r="AF587" s="205">
        <f t="shared" si="430"/>
      </c>
      <c r="AG587" s="205">
        <f t="shared" si="146"/>
      </c>
      <c r="AH587" s="205">
        <f t="shared" si="21"/>
      </c>
      <c r="AI587" s="205">
        <f t="shared" si="1166"/>
      </c>
      <c r="AJ587" s="204">
        <f>AVERAGE(AJ582:AJ586)</f>
      </c>
      <c r="AK587" s="204">
        <f>SUM(AK582:AK586)</f>
      </c>
      <c r="AL587" s="204">
        <f>SUM(AL582:AL586)</f>
      </c>
      <c r="AM587" s="204">
        <f>SUM(AM582:AM586)</f>
      </c>
      <c r="AN587" s="204">
        <f>SUM(AN582:AN586)</f>
      </c>
      <c r="AO587" s="218">
        <f>SUM(AO582:AO586)</f>
      </c>
      <c r="AP587" s="204">
        <f>SUM(AP582:AP586)</f>
      </c>
      <c r="AQ587" s="218">
        <f>SUM(AQ582:AQ586)</f>
      </c>
      <c r="AR587" s="218">
        <f>SUM(AR582:AR586)</f>
      </c>
      <c r="AS587" s="204">
        <f>SUM(AS582:AS586)</f>
      </c>
      <c r="AT587" s="204">
        <f>SUM(AT582:AT586)</f>
      </c>
      <c r="AU587" s="204">
        <f>SUM(AU582:AU586)</f>
      </c>
      <c r="AV587" s="209"/>
      <c r="AW587" s="209"/>
      <c r="AX587" s="204">
        <f>SUM(AX582:AX586)</f>
      </c>
    </row>
    <row r="588">
      <c r="A588" s="258"/>
      <c r="B588" s="259" t="s">
        <v>187</v>
      </c>
      <c r="C588" s="260" t="s">
        <v>201</v>
      </c>
      <c r="D588" s="261" t="s">
        <v>220</v>
      </c>
      <c r="E588" s="262" t="s">
        <v>207</v>
      </c>
      <c r="F588" s="175">
        <f t="shared" ref="F588:F591" si="249">G588+H588+I588</f>
      </c>
      <c r="G588" s="175">
        <v>2682.43</v>
      </c>
      <c r="H588" s="175">
        <v>1283.35</v>
      </c>
      <c r="I588" s="263">
        <v>0</v>
      </c>
      <c r="J588" s="187">
        <v>7</v>
      </c>
      <c r="K588" s="175">
        <v>15945.699999999997</v>
      </c>
      <c r="L588" s="245">
        <v>0</v>
      </c>
      <c r="M588" s="175">
        <v>0</v>
      </c>
      <c r="N588" s="264">
        <v>1</v>
      </c>
      <c r="O588" s="265">
        <f t="shared" si="63"/>
      </c>
      <c r="P588" s="266"/>
      <c r="Q588" s="267">
        <f t="shared" si="1233"/>
      </c>
      <c r="R588" s="187">
        <f t="shared" ref="R588:R591" si="899">J588+L588</f>
      </c>
      <c r="S588" s="175">
        <f t="shared" ref="S588:S591" si="1049">K588+M588</f>
      </c>
      <c r="T588" s="268">
        <f t="shared" si="611"/>
      </c>
      <c r="U588" s="268">
        <f t="shared" si="533"/>
      </c>
      <c r="V588" s="269">
        <f t="shared" si="463"/>
      </c>
      <c r="W588" s="184">
        <v>6</v>
      </c>
      <c r="X588" s="183">
        <f t="shared" si="392"/>
      </c>
      <c r="Y588" s="183">
        <f t="shared" si="344"/>
      </c>
      <c r="Z588" s="183">
        <f t="shared" si="111"/>
      </c>
      <c r="AA588" s="183">
        <f t="shared" si="1282"/>
      </c>
      <c r="AB588" s="183">
        <f t="shared" si="1131"/>
      </c>
      <c r="AC588" s="181">
        <f t="shared" si="646"/>
      </c>
      <c r="AD588" s="181">
        <f t="shared" si="568"/>
      </c>
      <c r="AE588" s="181">
        <f t="shared" si="501"/>
      </c>
      <c r="AF588" s="181">
        <f t="shared" si="430"/>
      </c>
      <c r="AG588" s="181">
        <f t="shared" si="146"/>
      </c>
      <c r="AH588" s="181">
        <f t="shared" si="21"/>
      </c>
      <c r="AI588" s="181">
        <f t="shared" si="1166"/>
      </c>
      <c r="AJ588" s="189">
        <v>56</v>
      </c>
      <c r="AK588" s="247">
        <v>21885</v>
      </c>
      <c r="AL588" s="247">
        <v>614</v>
      </c>
      <c r="AM588" s="247">
        <v>677</v>
      </c>
      <c r="AN588" s="248">
        <v>105</v>
      </c>
      <c r="AO588" s="189">
        <v>27</v>
      </c>
      <c r="AP588" s="179">
        <v>77</v>
      </c>
      <c r="AQ588" s="189">
        <v>89</v>
      </c>
      <c r="AR588" s="189">
        <v>7</v>
      </c>
      <c r="AS588" s="189">
        <v>6</v>
      </c>
      <c r="AT588" s="189">
        <v>0</v>
      </c>
      <c r="AU588" s="189">
        <v>5</v>
      </c>
      <c r="AV588" s="190"/>
      <c r="AW588" s="190"/>
      <c r="AX588" s="191">
        <f t="shared" ref="AX588:AX591" si="749">COUNT(AU588)</f>
      </c>
    </row>
    <row r="589">
      <c r="A589" s="258"/>
      <c r="B589" s="259" t="s">
        <v>187</v>
      </c>
      <c r="C589" s="270" t="s">
        <v>201</v>
      </c>
      <c r="D589" s="261" t="s">
        <v>220</v>
      </c>
      <c r="E589" s="262" t="s">
        <v>208</v>
      </c>
      <c r="F589" s="175">
        <f t="shared" si="249"/>
      </c>
      <c r="G589" s="175">
        <v>4321.62</v>
      </c>
      <c r="H589" s="230">
        <v>935.44</v>
      </c>
      <c r="I589" s="263">
        <v>0</v>
      </c>
      <c r="J589" s="187">
        <v>2</v>
      </c>
      <c r="K589" s="175">
        <v>4543.110000000015</v>
      </c>
      <c r="L589" s="245">
        <v>0</v>
      </c>
      <c r="M589" s="175">
        <v>0</v>
      </c>
      <c r="N589" s="264">
        <v>0</v>
      </c>
      <c r="O589" s="265">
        <f t="shared" si="63"/>
      </c>
      <c r="P589" s="266"/>
      <c r="Q589" s="267">
        <f t="shared" si="1233"/>
      </c>
      <c r="R589" s="187">
        <f t="shared" si="899"/>
      </c>
      <c r="S589" s="175">
        <f t="shared" si="1049"/>
      </c>
      <c r="T589" s="268">
        <f t="shared" si="611"/>
      </c>
      <c r="U589" s="268">
        <f t="shared" si="533"/>
      </c>
      <c r="V589" s="269">
        <f t="shared" si="463"/>
      </c>
      <c r="W589" s="184">
        <v>2</v>
      </c>
      <c r="X589" s="183">
        <f t="shared" si="392"/>
      </c>
      <c r="Y589" s="183">
        <f t="shared" si="344"/>
      </c>
      <c r="Z589" s="183">
        <f t="shared" si="111"/>
      </c>
      <c r="AA589" s="183">
        <f t="shared" si="1282"/>
      </c>
      <c r="AB589" s="183">
        <f t="shared" si="1131"/>
      </c>
      <c r="AC589" s="181">
        <f t="shared" si="646"/>
      </c>
      <c r="AD589" s="181">
        <f t="shared" si="568"/>
      </c>
      <c r="AE589" s="181">
        <f t="shared" si="501"/>
      </c>
      <c r="AF589" s="181">
        <f t="shared" si="430"/>
      </c>
      <c r="AG589" s="181">
        <f t="shared" si="146"/>
      </c>
      <c r="AH589" s="181">
        <f t="shared" si="21"/>
      </c>
      <c r="AI589" s="181">
        <f t="shared" si="1166"/>
      </c>
      <c r="AJ589" s="180">
        <v>54</v>
      </c>
      <c r="AK589" s="177">
        <v>27983</v>
      </c>
      <c r="AL589" s="177">
        <v>974</v>
      </c>
      <c r="AM589" s="177">
        <v>1040</v>
      </c>
      <c r="AN589" s="177">
        <v>101</v>
      </c>
      <c r="AO589" s="189">
        <v>26</v>
      </c>
      <c r="AP589" s="177">
        <v>59</v>
      </c>
      <c r="AQ589" s="179">
        <v>95</v>
      </c>
      <c r="AR589" s="189">
        <v>2</v>
      </c>
      <c r="AS589" s="180">
        <v>7</v>
      </c>
      <c r="AT589" s="180">
        <v>1</v>
      </c>
      <c r="AU589" s="180">
        <v>7</v>
      </c>
      <c r="AV589" s="190"/>
      <c r="AW589" s="190"/>
      <c r="AX589" s="191">
        <f t="shared" si="749"/>
      </c>
    </row>
    <row r="590">
      <c r="A590" s="168"/>
      <c r="B590" s="271" t="s">
        <v>187</v>
      </c>
      <c r="C590" s="272" t="s">
        <v>201</v>
      </c>
      <c r="D590" s="273" t="s">
        <v>220</v>
      </c>
      <c r="E590" s="274" t="s">
        <v>209</v>
      </c>
      <c r="F590" s="195">
        <f t="shared" si="249"/>
      </c>
      <c r="G590" s="195">
        <v>3786.99</v>
      </c>
      <c r="H590" s="237">
        <v>924.62</v>
      </c>
      <c r="I590" s="275">
        <v>0</v>
      </c>
      <c r="J590" s="199">
        <v>3</v>
      </c>
      <c r="K590" s="195">
        <v>8204.62999999999</v>
      </c>
      <c r="L590" s="246">
        <v>0</v>
      </c>
      <c r="M590" s="195">
        <v>0</v>
      </c>
      <c r="N590" s="231">
        <v>0</v>
      </c>
      <c r="O590" s="276">
        <f t="shared" si="63"/>
      </c>
      <c r="P590" s="277"/>
      <c r="Q590" s="278">
        <f t="shared" si="1233"/>
      </c>
      <c r="R590" s="199">
        <f t="shared" si="899"/>
      </c>
      <c r="S590" s="195">
        <f t="shared" si="1049"/>
      </c>
      <c r="T590" s="279">
        <f t="shared" si="611"/>
      </c>
      <c r="U590" s="279">
        <f t="shared" si="533"/>
      </c>
      <c r="V590" s="183">
        <f t="shared" si="463"/>
      </c>
      <c r="W590" s="184">
        <v>3</v>
      </c>
      <c r="X590" s="183">
        <f t="shared" si="392"/>
      </c>
      <c r="Y590" s="183">
        <f t="shared" si="344"/>
      </c>
      <c r="Z590" s="183">
        <f t="shared" si="111"/>
      </c>
      <c r="AA590" s="183">
        <f t="shared" si="1282"/>
      </c>
      <c r="AB590" s="183">
        <f t="shared" si="1131"/>
      </c>
      <c r="AC590" s="181">
        <f t="shared" si="646"/>
      </c>
      <c r="AD590" s="181">
        <f t="shared" si="568"/>
      </c>
      <c r="AE590" s="181">
        <f t="shared" si="501"/>
      </c>
      <c r="AF590" s="181">
        <f t="shared" si="430"/>
      </c>
      <c r="AG590" s="181">
        <f t="shared" si="146"/>
      </c>
      <c r="AH590" s="181">
        <f t="shared" si="21"/>
      </c>
      <c r="AI590" s="181">
        <f t="shared" si="1166"/>
      </c>
      <c r="AJ590" s="180">
        <v>52</v>
      </c>
      <c r="AK590" s="177">
        <v>29790</v>
      </c>
      <c r="AL590" s="177">
        <v>1044</v>
      </c>
      <c r="AM590" s="177">
        <v>1105</v>
      </c>
      <c r="AN590" s="177">
        <v>104</v>
      </c>
      <c r="AO590" s="189">
        <v>19</v>
      </c>
      <c r="AP590" s="180">
        <v>75</v>
      </c>
      <c r="AQ590" s="179">
        <v>92</v>
      </c>
      <c r="AR590" s="189">
        <v>3</v>
      </c>
      <c r="AS590" s="180">
        <v>7</v>
      </c>
      <c r="AT590" s="180">
        <v>1</v>
      </c>
      <c r="AU590" s="180">
        <v>10</v>
      </c>
      <c r="AV590" s="190"/>
      <c r="AW590" s="190"/>
      <c r="AX590" s="191">
        <f t="shared" si="749"/>
      </c>
    </row>
    <row r="591">
      <c r="A591" s="168"/>
      <c r="B591" s="210" t="s">
        <v>187</v>
      </c>
      <c r="C591" s="169" t="s">
        <v>201</v>
      </c>
      <c r="D591" s="171" t="s">
        <v>220</v>
      </c>
      <c r="E591" s="221" t="s">
        <v>210</v>
      </c>
      <c r="F591" s="178">
        <f t="shared" si="249"/>
      </c>
      <c r="G591" s="178">
        <v>2826.83</v>
      </c>
      <c r="H591" s="178">
        <v>981</v>
      </c>
      <c r="I591" s="219">
        <v>0</v>
      </c>
      <c r="J591" s="177">
        <v>4</v>
      </c>
      <c r="K591" s="178">
        <v>7979.399999999994</v>
      </c>
      <c r="L591" s="189">
        <v>0</v>
      </c>
      <c r="M591" s="197">
        <v>0</v>
      </c>
      <c r="N591" s="180">
        <v>0</v>
      </c>
      <c r="O591" s="181">
        <f t="shared" si="63"/>
      </c>
      <c r="P591" s="196"/>
      <c r="Q591" s="182">
        <f t="shared" si="1233"/>
      </c>
      <c r="R591" s="177">
        <f t="shared" si="899"/>
      </c>
      <c r="S591" s="178">
        <f t="shared" si="1049"/>
      </c>
      <c r="T591" s="183">
        <f t="shared" si="611"/>
      </c>
      <c r="U591" s="183">
        <f t="shared" si="533"/>
      </c>
      <c r="V591" s="183">
        <f t="shared" si="463"/>
      </c>
      <c r="W591" s="184">
        <v>4</v>
      </c>
      <c r="X591" s="183">
        <f t="shared" si="392"/>
      </c>
      <c r="Y591" s="183">
        <f t="shared" si="344"/>
      </c>
      <c r="Z591" s="183">
        <f t="shared" si="111"/>
      </c>
      <c r="AA591" s="183">
        <f t="shared" si="1282"/>
      </c>
      <c r="AB591" s="183">
        <f t="shared" si="1131"/>
      </c>
      <c r="AC591" s="181">
        <f t="shared" si="646"/>
      </c>
      <c r="AD591" s="181">
        <f t="shared" si="568"/>
      </c>
      <c r="AE591" s="181">
        <f t="shared" si="501"/>
      </c>
      <c r="AF591" s="181">
        <f t="shared" si="430"/>
      </c>
      <c r="AG591" s="181">
        <f t="shared" si="146"/>
      </c>
      <c r="AH591" s="181">
        <f t="shared" si="21"/>
      </c>
      <c r="AI591" s="181">
        <f t="shared" si="1166"/>
      </c>
      <c r="AJ591" s="180">
        <v>52</v>
      </c>
      <c r="AK591" s="177">
        <v>25567</v>
      </c>
      <c r="AL591" s="177">
        <v>829</v>
      </c>
      <c r="AM591" s="177">
        <v>912</v>
      </c>
      <c r="AN591" s="177">
        <v>95</v>
      </c>
      <c r="AO591" s="189">
        <v>18</v>
      </c>
      <c r="AP591" s="180">
        <v>41</v>
      </c>
      <c r="AQ591" s="179">
        <v>75</v>
      </c>
      <c r="AR591" s="189">
        <v>4</v>
      </c>
      <c r="AS591" s="180">
        <v>4</v>
      </c>
      <c r="AT591" s="180">
        <v>1</v>
      </c>
      <c r="AU591" s="180">
        <v>7</v>
      </c>
      <c r="AV591" s="190"/>
      <c r="AW591" s="190"/>
      <c r="AX591" s="191">
        <f t="shared" si="749"/>
      </c>
    </row>
    <row r="592">
      <c r="A592" s="168"/>
      <c r="B592" s="202" t="s">
        <v>186</v>
      </c>
      <c r="C592" s="202"/>
      <c r="D592" s="202"/>
      <c r="E592" s="202"/>
      <c r="F592" s="203">
        <f>SUM(F588:F591)</f>
      </c>
      <c r="G592" s="203">
        <f>SUM(G588:G591)</f>
      </c>
      <c r="H592" s="203">
        <f>SUM(H588:H591)</f>
      </c>
      <c r="I592" s="196">
        <f>SUM(I588:I591)</f>
      </c>
      <c r="J592" s="204">
        <f>SUM(J588:J591)</f>
      </c>
      <c r="K592" s="203">
        <f>SUM(K588:K591)</f>
      </c>
      <c r="L592" s="215">
        <f>SUM(L588:L591)</f>
      </c>
      <c r="M592" s="203">
        <f>SUM(M588:M591)</f>
      </c>
      <c r="N592" s="204">
        <f>SUM(N588:N591)</f>
      </c>
      <c r="O592" s="205">
        <f t="shared" si="63"/>
      </c>
      <c r="P592" s="206">
        <f>SUM(P588:P591)</f>
      </c>
      <c r="Q592" s="182">
        <f t="shared" si="1233"/>
      </c>
      <c r="R592" s="204">
        <f>SUM(R588:R591)</f>
      </c>
      <c r="S592" s="203">
        <f>SUM(S588:S591)</f>
      </c>
      <c r="T592" s="207">
        <f t="shared" si="611"/>
      </c>
      <c r="U592" s="207">
        <f t="shared" si="533"/>
      </c>
      <c r="V592" s="207">
        <f t="shared" si="463"/>
      </c>
      <c r="W592" s="208">
        <f>SUM(W588:W591)</f>
      </c>
      <c r="X592" s="207">
        <f t="shared" si="392"/>
      </c>
      <c r="Y592" s="207">
        <f t="shared" si="344"/>
      </c>
      <c r="Z592" s="207">
        <f t="shared" si="111"/>
      </c>
      <c r="AA592" s="207">
        <f t="shared" si="1282"/>
      </c>
      <c r="AB592" s="207">
        <f t="shared" si="1131"/>
      </c>
      <c r="AC592" s="205">
        <f t="shared" si="646"/>
      </c>
      <c r="AD592" s="205">
        <f t="shared" si="568"/>
      </c>
      <c r="AE592" s="205">
        <f t="shared" si="501"/>
      </c>
      <c r="AF592" s="205">
        <f t="shared" si="430"/>
      </c>
      <c r="AG592" s="205">
        <f t="shared" si="146"/>
      </c>
      <c r="AH592" s="205">
        <f t="shared" si="21"/>
      </c>
      <c r="AI592" s="205">
        <f t="shared" si="1166"/>
      </c>
      <c r="AJ592" s="204">
        <f>AVERAGE(AJ588:AJ591)</f>
      </c>
      <c r="AK592" s="204">
        <f>SUM(AK588:AK591)</f>
      </c>
      <c r="AL592" s="204">
        <f>SUM(AL588:AL591)</f>
      </c>
      <c r="AM592" s="204">
        <f>SUM(AM588:AM591)</f>
      </c>
      <c r="AN592" s="204">
        <f>SUM(AN588:AN591)</f>
      </c>
      <c r="AO592" s="218">
        <f>SUM(AO588:AO591)</f>
      </c>
      <c r="AP592" s="204">
        <f>SUM(AP588:AP591)</f>
      </c>
      <c r="AQ592" s="218">
        <f>SUM(AQ588:AQ591)</f>
      </c>
      <c r="AR592" s="218">
        <f>SUM(AR588:AR591)</f>
      </c>
      <c r="AS592" s="204">
        <f>SUM(AS588:AS591)</f>
      </c>
      <c r="AT592" s="204">
        <f>SUM(AT588:AT591)</f>
      </c>
      <c r="AU592" s="204">
        <f>SUM(AU588:AU591)</f>
      </c>
      <c r="AV592" s="209"/>
      <c r="AW592" s="209"/>
      <c r="AX592" s="204">
        <f>SUM(AX588:AX591)</f>
      </c>
    </row>
    <row r="593">
      <c r="A593" s="168"/>
      <c r="B593" s="222" t="s">
        <v>211</v>
      </c>
      <c r="C593" s="222"/>
      <c r="D593" s="222"/>
      <c r="E593" s="222"/>
      <c r="F593" s="223">
        <f>F592+F587+F581+F576+F570</f>
      </c>
      <c r="G593" s="223">
        <f>G592+G587+G581+G576+G570</f>
      </c>
      <c r="H593" s="223">
        <f>H592+H587+H581+H576+H570</f>
      </c>
      <c r="I593" s="223">
        <f>I592+I587+I581+I576+I570</f>
      </c>
      <c r="J593" s="224">
        <f>J592+J587+J581+J576+J570</f>
      </c>
      <c r="K593" s="223">
        <f>K592+K587+K581+K576+K570</f>
      </c>
      <c r="L593" s="224">
        <f>L592+L587+L581+L576+L570</f>
      </c>
      <c r="M593" s="223">
        <f>M592+M587+M581+M576+M570</f>
      </c>
      <c r="N593" s="224">
        <f>N592+N587+N581+N576+N570</f>
      </c>
      <c r="O593" s="225">
        <f t="shared" si="63"/>
      </c>
      <c r="P593" s="223">
        <f>P592+P587+P581+P576+P570</f>
      </c>
      <c r="Q593" s="227">
        <f t="shared" si="1233"/>
      </c>
      <c r="R593" s="224">
        <f>R592+R587+R581+R576+R570</f>
      </c>
      <c r="S593" s="223">
        <f>S592+S587+S581+S576+S570</f>
      </c>
      <c r="T593" s="223">
        <f t="shared" si="611"/>
      </c>
      <c r="U593" s="223">
        <f t="shared" si="533"/>
      </c>
      <c r="V593" s="223">
        <f t="shared" si="463"/>
      </c>
      <c r="W593" s="224">
        <f>W592+W587+W581+W576+W570</f>
      </c>
      <c r="X593" s="223">
        <f t="shared" si="392"/>
      </c>
      <c r="Y593" s="223">
        <f t="shared" si="344"/>
      </c>
      <c r="Z593" s="223">
        <f t="shared" si="111"/>
      </c>
      <c r="AA593" s="223">
        <f t="shared" si="1282"/>
      </c>
      <c r="AB593" s="223">
        <f t="shared" si="1131"/>
      </c>
      <c r="AC593" s="225">
        <f t="shared" si="646"/>
      </c>
      <c r="AD593" s="225">
        <f t="shared" si="568"/>
      </c>
      <c r="AE593" s="225">
        <f t="shared" si="501"/>
      </c>
      <c r="AF593" s="225">
        <f t="shared" si="430"/>
      </c>
      <c r="AG593" s="225">
        <f t="shared" si="146"/>
      </c>
      <c r="AH593" s="225">
        <f t="shared" si="21"/>
      </c>
      <c r="AI593" s="225">
        <f t="shared" si="1166"/>
      </c>
      <c r="AJ593" s="224"/>
      <c r="AK593" s="224">
        <f>AK592+AK587+AK581+AK576+AK570</f>
      </c>
      <c r="AL593" s="224">
        <f>AL592+AL587+AL581+AL576+AL570</f>
      </c>
      <c r="AM593" s="224">
        <f>AM592+AM587+AM581+AM576+AM570</f>
      </c>
      <c r="AN593" s="224">
        <f>AN592+AN587+AN581+AN576+AN570</f>
      </c>
      <c r="AO593" s="224">
        <f>AO592+AO587+AO581+AO576+AO570</f>
      </c>
      <c r="AP593" s="224">
        <f>AP592+AP587+AP581+AP576+AP570</f>
      </c>
      <c r="AQ593" s="224">
        <f>AQ592+AQ587+AQ581+AQ576+AQ570</f>
      </c>
      <c r="AR593" s="224">
        <f>AR592+AR587+AR581+AR576+AR570</f>
      </c>
      <c r="AS593" s="224">
        <f>AS592+AS587+AS581+AS576+AS570</f>
      </c>
      <c r="AT593" s="224">
        <f>AT592+AT587+AT581+AT576+AT570</f>
      </c>
      <c r="AU593" s="224">
        <f>AU592+AU587+AU581+AU576+AU570</f>
      </c>
      <c r="AV593" s="229"/>
      <c r="AW593" s="229"/>
      <c r="AX593" s="223">
        <f>AX592+AX587+AX581+AX576+AX570</f>
      </c>
    </row>
    <row r="594">
      <c r="A594" s="136"/>
      <c r="B594" s="137" t="s">
        <v>120</v>
      </c>
      <c r="C594" s="137"/>
      <c r="D594" s="137"/>
      <c r="E594" s="137"/>
      <c r="F594" s="138" t="s">
        <v>121</v>
      </c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9" t="s">
        <v>122</v>
      </c>
      <c r="AA594" s="139"/>
      <c r="AB594" s="139"/>
      <c r="AC594" s="139"/>
      <c r="AD594" s="139"/>
      <c r="AE594" s="139"/>
      <c r="AF594" s="139"/>
      <c r="AG594" s="139"/>
      <c r="AH594" s="139"/>
      <c r="AI594" s="139"/>
      <c r="AJ594" s="139"/>
      <c r="AK594" s="139"/>
      <c r="AL594" s="139"/>
      <c r="AM594" s="139"/>
      <c r="AN594" s="139"/>
      <c r="AO594" s="139"/>
      <c r="AP594" s="139"/>
      <c r="AQ594" s="139"/>
      <c r="AR594" s="139"/>
      <c r="AS594" s="139"/>
      <c r="AT594" s="139"/>
      <c r="AU594" s="139"/>
      <c r="AV594" s="140" t="s">
        <v>123</v>
      </c>
      <c r="AW594" s="140"/>
      <c r="AX594" s="141" t="s">
        <v>124</v>
      </c>
    </row>
    <row r="595">
      <c r="A595" s="136"/>
      <c r="B595" s="137"/>
      <c r="C595" s="137"/>
      <c r="D595" s="137"/>
      <c r="E595" s="137"/>
      <c r="F595" s="142" t="s">
        <v>125</v>
      </c>
      <c r="G595" s="142"/>
      <c r="H595" s="142"/>
      <c r="I595" s="142"/>
      <c r="J595" s="143">
        <v>600.51</v>
      </c>
      <c r="K595" s="143"/>
      <c r="L595" s="143"/>
      <c r="M595" s="143"/>
      <c r="N595" s="143"/>
      <c r="O595" s="143"/>
      <c r="P595" s="143"/>
      <c r="Q595" s="143"/>
      <c r="R595" s="143"/>
      <c r="S595" s="143"/>
      <c r="T595" s="144" t="s">
        <v>127</v>
      </c>
      <c r="U595" s="144"/>
      <c r="V595" s="144"/>
      <c r="W595" s="144"/>
      <c r="X595" s="144"/>
      <c r="Y595" s="144"/>
      <c r="Z595" s="145" t="s">
        <v>128</v>
      </c>
      <c r="AA595" s="145"/>
      <c r="AB595" s="145"/>
      <c r="AC595" s="145"/>
      <c r="AD595" s="145"/>
      <c r="AE595" s="145"/>
      <c r="AF595" s="145"/>
      <c r="AG595" s="145"/>
      <c r="AH595" s="145"/>
      <c r="AI595" s="145"/>
      <c r="AJ595" s="145"/>
      <c r="AK595" s="146" t="s">
        <v>129</v>
      </c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7"/>
      <c r="AW595" s="148"/>
      <c r="AX595" s="141"/>
    </row>
    <row r="596">
      <c r="A596" s="136"/>
      <c r="B596" s="149" t="s">
        <v>130</v>
      </c>
      <c r="C596" s="150" t="s">
        <v>131</v>
      </c>
      <c r="D596" s="151" t="s">
        <v>132</v>
      </c>
      <c r="E596" s="152" t="s">
        <v>133</v>
      </c>
      <c r="F596" s="153" t="s">
        <v>134</v>
      </c>
      <c r="G596" s="142" t="s">
        <v>135</v>
      </c>
      <c r="H596" s="154" t="s">
        <v>136</v>
      </c>
      <c r="I596" s="155" t="s">
        <v>137</v>
      </c>
      <c r="J596" s="156" t="s">
        <v>138</v>
      </c>
      <c r="K596" s="157" t="s">
        <v>139</v>
      </c>
      <c r="L596" s="158" t="s">
        <v>140</v>
      </c>
      <c r="M596" s="157" t="s">
        <v>141</v>
      </c>
      <c r="N596" s="157" t="s">
        <v>142</v>
      </c>
      <c r="O596" s="157" t="s">
        <v>143</v>
      </c>
      <c r="P596" s="159" t="s">
        <v>144</v>
      </c>
      <c r="Q596" s="157" t="s">
        <v>145</v>
      </c>
      <c r="R596" s="156" t="s">
        <v>146</v>
      </c>
      <c r="S596" s="160" t="s">
        <v>147</v>
      </c>
      <c r="T596" s="144" t="s">
        <v>148</v>
      </c>
      <c r="U596" s="144" t="s">
        <v>149</v>
      </c>
      <c r="V596" s="144" t="s">
        <v>150</v>
      </c>
      <c r="W596" s="161" t="s">
        <v>151</v>
      </c>
      <c r="X596" s="144" t="s">
        <v>152</v>
      </c>
      <c r="Y596" s="162" t="s">
        <v>153</v>
      </c>
      <c r="Z596" s="238" t="s">
        <v>154</v>
      </c>
      <c r="AA596" s="239" t="s">
        <v>155</v>
      </c>
      <c r="AB596" s="240" t="s">
        <v>156</v>
      </c>
      <c r="AC596" s="239" t="s">
        <v>157</v>
      </c>
      <c r="AD596" s="239" t="s">
        <v>158</v>
      </c>
      <c r="AE596" s="166" t="s">
        <v>159</v>
      </c>
      <c r="AF596" s="239" t="s">
        <v>160</v>
      </c>
      <c r="AG596" s="241" t="s">
        <v>161</v>
      </c>
      <c r="AH596" s="241" t="s">
        <v>162</v>
      </c>
      <c r="AI596" s="166" t="s">
        <v>163</v>
      </c>
      <c r="AJ596" s="166" t="s">
        <v>164</v>
      </c>
      <c r="AK596" s="146" t="s">
        <v>165</v>
      </c>
      <c r="AL596" s="167" t="s">
        <v>166</v>
      </c>
      <c r="AM596" s="167" t="s">
        <v>167</v>
      </c>
      <c r="AN596" s="167" t="s">
        <v>168</v>
      </c>
      <c r="AO596" s="167" t="s">
        <v>169</v>
      </c>
      <c r="AP596" s="167" t="s">
        <v>170</v>
      </c>
      <c r="AQ596" s="146" t="s">
        <v>171</v>
      </c>
      <c r="AR596" s="146" t="s">
        <v>172</v>
      </c>
      <c r="AS596" s="146" t="s">
        <v>173</v>
      </c>
      <c r="AT596" s="146" t="s">
        <v>174</v>
      </c>
      <c r="AU596" s="146" t="s">
        <v>175</v>
      </c>
      <c r="AV596" s="147"/>
      <c r="AW596" s="148"/>
      <c r="AX596" s="141" t="s">
        <v>176</v>
      </c>
    </row>
    <row r="597">
      <c r="A597" s="168" t="s">
        <v>235</v>
      </c>
      <c r="B597" s="210" t="s">
        <v>217</v>
      </c>
      <c r="C597" s="192" t="s">
        <v>179</v>
      </c>
      <c r="D597" s="171" t="s">
        <v>198</v>
      </c>
      <c r="E597" s="172" t="s">
        <v>181</v>
      </c>
      <c r="F597" s="194">
        <f t="shared" ref="F597:F600" si="250">G597+H597+I597</f>
      </c>
      <c r="G597" s="195">
        <v>1152.47</v>
      </c>
      <c r="H597" s="195">
        <v>671.4</v>
      </c>
      <c r="I597" s="196">
        <v>0</v>
      </c>
      <c r="J597" s="189">
        <v>1</v>
      </c>
      <c r="K597" s="197">
        <v>2548.26</v>
      </c>
      <c r="L597" s="189">
        <v>0</v>
      </c>
      <c r="M597" s="197">
        <v>0</v>
      </c>
      <c r="N597" s="189">
        <v>0</v>
      </c>
      <c r="O597" s="181">
        <f t="shared" ref="O597:O624" si="64">N597/R597</f>
      </c>
      <c r="P597" s="176"/>
      <c r="Q597" s="182">
        <f t="shared" ref="Q597:Q598" si="1234">P597/R597</f>
      </c>
      <c r="R597" s="177">
        <f t="shared" ref="R597:R600" si="900">J597+L597</f>
      </c>
      <c r="S597" s="178">
        <f t="shared" ref="S597:S600" si="1050">K597+M597</f>
      </c>
      <c r="T597" s="183">
        <f t="shared" ref="T597:T624" si="612">S597/F597</f>
      </c>
      <c r="U597" s="183">
        <f t="shared" ref="U597:U624" si="534">S597/(F597+(AX597*500)+F597*3%)</f>
      </c>
      <c r="V597" s="183">
        <f t="shared" ref="V597:V624" si="464">S597/R597</f>
      </c>
      <c r="W597" s="189">
        <v>1</v>
      </c>
      <c r="X597" s="183">
        <f t="shared" ref="X597:X624" si="393">F597/W597</f>
      </c>
      <c r="Y597" s="183">
        <f t="shared" ref="Y597:Y624" si="345">F597/R597</f>
      </c>
      <c r="Z597" s="183">
        <f t="shared" ref="Z597:Z624" si="112">F597/AL597</f>
      </c>
      <c r="AA597" s="183">
        <f t="shared" ref="AA597:AA624" si="1283">F597/AK597*1000</f>
      </c>
      <c r="AB597" s="183">
        <f t="shared" ref="AB597:AB624" si="1132">F597/AN597</f>
      </c>
      <c r="AC597" s="181">
        <f t="shared" ref="AC597:AC624" si="647">AL597/AK597</f>
      </c>
      <c r="AD597" s="181">
        <f t="shared" ref="AD597:AD624" si="569">AN597/AM597</f>
      </c>
      <c r="AE597" s="181">
        <f t="shared" ref="AE597:AE624" si="502">AP597/AM597</f>
      </c>
      <c r="AF597" s="181">
        <f t="shared" ref="AF597:AF624" si="431">R597/AP597</f>
      </c>
      <c r="AG597" s="181">
        <f t="shared" ref="AG597:AG624" si="147">AR597/AN597</f>
      </c>
      <c r="AH597" s="181">
        <f t="shared" ref="AH597:AH624" si="22">R597/AR597</f>
      </c>
      <c r="AI597" s="181">
        <f t="shared" ref="AI597:AI624" si="1167">AQ597/AP597</f>
      </c>
      <c r="AJ597" s="189">
        <v>53</v>
      </c>
      <c r="AK597" s="179">
        <v>15236</v>
      </c>
      <c r="AL597" s="246">
        <v>428</v>
      </c>
      <c r="AM597" s="246">
        <v>489</v>
      </c>
      <c r="AN597" s="246">
        <v>51</v>
      </c>
      <c r="AO597" s="198">
        <v>14</v>
      </c>
      <c r="AP597" s="198">
        <v>37</v>
      </c>
      <c r="AQ597" s="189">
        <v>53</v>
      </c>
      <c r="AR597" s="189">
        <v>1</v>
      </c>
      <c r="AS597" s="179">
        <v>7</v>
      </c>
      <c r="AT597" s="179">
        <v>1</v>
      </c>
      <c r="AU597" s="189">
        <v>8</v>
      </c>
      <c r="AV597" s="190"/>
      <c r="AW597" s="190"/>
      <c r="AX597" s="191">
        <f t="shared" ref="AX597:AX600" si="750">COUNT(AU597)</f>
      </c>
    </row>
    <row r="598">
      <c r="A598" s="168"/>
      <c r="B598" s="200" t="s">
        <v>217</v>
      </c>
      <c r="C598" s="192" t="s">
        <v>179</v>
      </c>
      <c r="D598" s="171" t="s">
        <v>198</v>
      </c>
      <c r="E598" s="193" t="s">
        <v>182</v>
      </c>
      <c r="F598" s="194">
        <f t="shared" si="250"/>
      </c>
      <c r="G598" s="197">
        <v>754.57</v>
      </c>
      <c r="H598" s="178">
        <v>401.23</v>
      </c>
      <c r="I598" s="219">
        <v>0</v>
      </c>
      <c r="J598" s="189">
        <v>0</v>
      </c>
      <c r="K598" s="197">
        <v>0</v>
      </c>
      <c r="L598" s="189">
        <v>0</v>
      </c>
      <c r="M598" s="197">
        <v>0</v>
      </c>
      <c r="N598" s="189">
        <v>0</v>
      </c>
      <c r="O598" s="181">
        <f t="shared" si="64"/>
      </c>
      <c r="P598" s="176"/>
      <c r="Q598" s="182">
        <f t="shared" si="1234"/>
      </c>
      <c r="R598" s="177">
        <f t="shared" si="900"/>
      </c>
      <c r="S598" s="178">
        <f t="shared" si="1050"/>
      </c>
      <c r="T598" s="183">
        <f t="shared" si="612"/>
      </c>
      <c r="U598" s="183">
        <f t="shared" si="534"/>
      </c>
      <c r="V598" s="183">
        <f t="shared" si="464"/>
      </c>
      <c r="W598" s="189">
        <v>0</v>
      </c>
      <c r="X598" s="183">
        <f t="shared" si="393"/>
      </c>
      <c r="Y598" s="183">
        <f t="shared" si="345"/>
      </c>
      <c r="Z598" s="183">
        <f t="shared" si="112"/>
      </c>
      <c r="AA598" s="183">
        <f t="shared" si="1283"/>
      </c>
      <c r="AB598" s="183">
        <f t="shared" si="1132"/>
      </c>
      <c r="AC598" s="181">
        <f t="shared" si="647"/>
      </c>
      <c r="AD598" s="181">
        <f t="shared" si="569"/>
      </c>
      <c r="AE598" s="181">
        <f t="shared" si="502"/>
      </c>
      <c r="AF598" s="181">
        <f t="shared" si="431"/>
      </c>
      <c r="AG598" s="181">
        <f t="shared" si="147"/>
      </c>
      <c r="AH598" s="181">
        <f t="shared" si="22"/>
      </c>
      <c r="AI598" s="181">
        <f t="shared" si="1167"/>
      </c>
      <c r="AJ598" s="189">
        <v>54</v>
      </c>
      <c r="AK598" s="179">
        <v>8903</v>
      </c>
      <c r="AL598" s="179">
        <v>334</v>
      </c>
      <c r="AM598" s="179">
        <v>374</v>
      </c>
      <c r="AN598" s="179">
        <v>45</v>
      </c>
      <c r="AO598" s="189">
        <v>9</v>
      </c>
      <c r="AP598" s="179">
        <v>33</v>
      </c>
      <c r="AQ598" s="189">
        <v>45</v>
      </c>
      <c r="AR598" s="189">
        <v>0</v>
      </c>
      <c r="AS598" s="189">
        <v>3</v>
      </c>
      <c r="AT598" s="189">
        <v>0</v>
      </c>
      <c r="AU598" s="189">
        <v>12</v>
      </c>
      <c r="AV598" s="190"/>
      <c r="AW598" s="190"/>
      <c r="AX598" s="191">
        <f t="shared" si="750"/>
      </c>
    </row>
    <row r="599">
      <c r="A599" s="168"/>
      <c r="B599" s="200" t="s">
        <v>217</v>
      </c>
      <c r="C599" s="192" t="s">
        <v>179</v>
      </c>
      <c r="D599" s="171" t="s">
        <v>198</v>
      </c>
      <c r="E599" s="201" t="s">
        <v>184</v>
      </c>
      <c r="F599" s="194">
        <f t="shared" si="250"/>
      </c>
      <c r="G599" s="197">
        <v>256.2</v>
      </c>
      <c r="H599" s="178">
        <v>364.51</v>
      </c>
      <c r="I599" s="219">
        <v>0</v>
      </c>
      <c r="J599" s="189">
        <v>1</v>
      </c>
      <c r="K599" s="197">
        <v>3108.1100000000006</v>
      </c>
      <c r="L599" s="189">
        <v>0</v>
      </c>
      <c r="M599" s="197">
        <v>0</v>
      </c>
      <c r="N599" s="189">
        <v>0</v>
      </c>
      <c r="O599" s="181">
        <f t="shared" si="64"/>
      </c>
      <c r="P599" s="176"/>
      <c r="Q599" s="182" t="str">
        <v>#DIV/0!</v>
      </c>
      <c r="R599" s="177">
        <f t="shared" si="900"/>
      </c>
      <c r="S599" s="178">
        <f t="shared" si="1050"/>
      </c>
      <c r="T599" s="183">
        <f t="shared" si="612"/>
      </c>
      <c r="U599" s="183">
        <f t="shared" si="534"/>
      </c>
      <c r="V599" s="183">
        <f t="shared" si="464"/>
      </c>
      <c r="W599" s="189">
        <v>1</v>
      </c>
      <c r="X599" s="183">
        <f t="shared" si="393"/>
      </c>
      <c r="Y599" s="183">
        <f t="shared" si="345"/>
      </c>
      <c r="Z599" s="183">
        <f t="shared" si="112"/>
      </c>
      <c r="AA599" s="183">
        <f t="shared" si="1283"/>
      </c>
      <c r="AB599" s="183">
        <f t="shared" si="1132"/>
      </c>
      <c r="AC599" s="181">
        <f t="shared" si="647"/>
      </c>
      <c r="AD599" s="181">
        <f t="shared" si="569"/>
      </c>
      <c r="AE599" s="181">
        <f t="shared" si="502"/>
      </c>
      <c r="AF599" s="181">
        <f t="shared" si="431"/>
      </c>
      <c r="AG599" s="181">
        <f t="shared" si="147"/>
      </c>
      <c r="AH599" s="181">
        <f t="shared" si="22"/>
      </c>
      <c r="AI599" s="181">
        <f t="shared" si="1167"/>
      </c>
      <c r="AJ599" s="189">
        <v>59</v>
      </c>
      <c r="AK599" s="179">
        <v>6314</v>
      </c>
      <c r="AL599" s="179">
        <v>210</v>
      </c>
      <c r="AM599" s="179">
        <v>269</v>
      </c>
      <c r="AN599" s="179">
        <v>22</v>
      </c>
      <c r="AO599" s="189">
        <v>7</v>
      </c>
      <c r="AP599" s="179">
        <v>35</v>
      </c>
      <c r="AQ599" s="189">
        <v>35</v>
      </c>
      <c r="AR599" s="189">
        <v>1</v>
      </c>
      <c r="AS599" s="189">
        <v>3</v>
      </c>
      <c r="AT599" s="189">
        <v>0</v>
      </c>
      <c r="AU599" s="189">
        <v>3</v>
      </c>
      <c r="AV599" s="190"/>
      <c r="AW599" s="190"/>
      <c r="AX599" s="191">
        <f t="shared" si="750"/>
      </c>
    </row>
    <row r="600">
      <c r="A600" s="168"/>
      <c r="B600" s="200" t="s">
        <v>217</v>
      </c>
      <c r="C600" s="192" t="s">
        <v>179</v>
      </c>
      <c r="D600" s="171" t="s">
        <v>198</v>
      </c>
      <c r="E600" s="201" t="s">
        <v>185</v>
      </c>
      <c r="F600" s="194">
        <f t="shared" si="250"/>
      </c>
      <c r="G600" s="197">
        <v>111.63</v>
      </c>
      <c r="H600" s="178">
        <v>161.77</v>
      </c>
      <c r="I600" s="196">
        <v>0</v>
      </c>
      <c r="J600" s="189">
        <v>1</v>
      </c>
      <c r="K600" s="197">
        <v>1304.42</v>
      </c>
      <c r="L600" s="189">
        <v>0</v>
      </c>
      <c r="M600" s="197">
        <v>0</v>
      </c>
      <c r="N600" s="189">
        <v>1</v>
      </c>
      <c r="O600" s="181">
        <f t="shared" si="64"/>
      </c>
      <c r="P600" s="176"/>
      <c r="Q600" s="182" t="str">
        <v>#DIV/0!</v>
      </c>
      <c r="R600" s="177">
        <f t="shared" si="900"/>
      </c>
      <c r="S600" s="178">
        <f t="shared" si="1050"/>
      </c>
      <c r="T600" s="183">
        <f t="shared" si="612"/>
      </c>
      <c r="U600" s="183">
        <f t="shared" si="534"/>
      </c>
      <c r="V600" s="183">
        <f t="shared" si="464"/>
      </c>
      <c r="W600" s="189">
        <v>1</v>
      </c>
      <c r="X600" s="183">
        <f t="shared" si="393"/>
      </c>
      <c r="Y600" s="183">
        <f t="shared" si="345"/>
      </c>
      <c r="Z600" s="183">
        <f t="shared" si="112"/>
      </c>
      <c r="AA600" s="183">
        <f t="shared" si="1283"/>
      </c>
      <c r="AB600" s="183">
        <f t="shared" si="1132"/>
      </c>
      <c r="AC600" s="181">
        <f t="shared" si="647"/>
      </c>
      <c r="AD600" s="181">
        <f t="shared" si="569"/>
      </c>
      <c r="AE600" s="181">
        <f t="shared" si="502"/>
      </c>
      <c r="AF600" s="181">
        <f t="shared" si="431"/>
      </c>
      <c r="AG600" s="181">
        <f t="shared" si="147"/>
      </c>
      <c r="AH600" s="181">
        <f t="shared" si="22"/>
      </c>
      <c r="AI600" s="181">
        <f t="shared" si="1167"/>
      </c>
      <c r="AJ600" s="189">
        <v>64</v>
      </c>
      <c r="AK600" s="179">
        <v>3876</v>
      </c>
      <c r="AL600" s="179">
        <v>140</v>
      </c>
      <c r="AM600" s="179">
        <v>176</v>
      </c>
      <c r="AN600" s="189">
        <v>23</v>
      </c>
      <c r="AO600" s="189">
        <v>5</v>
      </c>
      <c r="AP600" s="179">
        <v>43</v>
      </c>
      <c r="AQ600" s="189">
        <v>20</v>
      </c>
      <c r="AR600" s="189">
        <v>1</v>
      </c>
      <c r="AS600" s="189">
        <v>2</v>
      </c>
      <c r="AT600" s="189">
        <v>1</v>
      </c>
      <c r="AU600" s="189">
        <v>3</v>
      </c>
      <c r="AV600" s="190"/>
      <c r="AW600" s="190"/>
      <c r="AX600" s="191">
        <f t="shared" si="750"/>
      </c>
    </row>
    <row r="601">
      <c r="A601" s="168"/>
      <c r="B601" s="202" t="s">
        <v>186</v>
      </c>
      <c r="C601" s="202"/>
      <c r="D601" s="202"/>
      <c r="E601" s="202"/>
      <c r="F601" s="203">
        <f>SUM(F597:F600)</f>
      </c>
      <c r="G601" s="203">
        <f>SUM(G597:G600)</f>
      </c>
      <c r="H601" s="203">
        <f>SUM(H597:H600)</f>
      </c>
      <c r="I601" s="196">
        <f>SUM(I597:I600)</f>
      </c>
      <c r="J601" s="218">
        <f>SUM(J597:J600)</f>
      </c>
      <c r="K601" s="203">
        <f>SUM(K597:K600)</f>
      </c>
      <c r="L601" s="218">
        <f>SUM(L597:L600)</f>
      </c>
      <c r="M601" s="203">
        <f>SUM(M597:M600)</f>
      </c>
      <c r="N601" s="218">
        <f>SUM(N597:N600)</f>
      </c>
      <c r="O601" s="205">
        <f t="shared" si="64"/>
      </c>
      <c r="P601" s="206">
        <f>SUM(P597:P600)</f>
      </c>
      <c r="Q601" s="182">
        <f t="shared" ref="Q601:Q605" si="1235">P601/R601</f>
      </c>
      <c r="R601" s="204">
        <f>SUM(R597:R600)</f>
      </c>
      <c r="S601" s="203">
        <f>SUM(S597:S600)</f>
      </c>
      <c r="T601" s="207">
        <f t="shared" si="612"/>
      </c>
      <c r="U601" s="207">
        <f t="shared" si="534"/>
      </c>
      <c r="V601" s="207">
        <f t="shared" si="464"/>
      </c>
      <c r="W601" s="218">
        <f>SUM(W597:W600)</f>
      </c>
      <c r="X601" s="207">
        <f t="shared" si="393"/>
      </c>
      <c r="Y601" s="207">
        <f t="shared" si="345"/>
      </c>
      <c r="Z601" s="207">
        <f t="shared" si="112"/>
      </c>
      <c r="AA601" s="207">
        <f t="shared" si="1283"/>
      </c>
      <c r="AB601" s="207">
        <f t="shared" si="1132"/>
      </c>
      <c r="AC601" s="205">
        <f t="shared" si="647"/>
      </c>
      <c r="AD601" s="205">
        <f t="shared" si="569"/>
      </c>
      <c r="AE601" s="205">
        <f t="shared" si="502"/>
      </c>
      <c r="AF601" s="205">
        <f t="shared" si="431"/>
      </c>
      <c r="AG601" s="205">
        <f t="shared" si="147"/>
      </c>
      <c r="AH601" s="205">
        <f t="shared" si="22"/>
      </c>
      <c r="AI601" s="205">
        <f t="shared" si="1167"/>
      </c>
      <c r="AJ601" s="218">
        <f>AVERAGE(AJ597:AJ600)</f>
      </c>
      <c r="AK601" s="218">
        <f>SUM(AK597:AK600)</f>
      </c>
      <c r="AL601" s="218">
        <f>SUM(AL597:AL600)</f>
      </c>
      <c r="AM601" s="218">
        <f>SUM(AM597:AM600)</f>
      </c>
      <c r="AN601" s="218">
        <f>SUM(AN597:AN600)</f>
      </c>
      <c r="AO601" s="218">
        <f>SUM(AO597:AO600)</f>
      </c>
      <c r="AP601" s="218">
        <f>SUM(AP597:AP600)</f>
      </c>
      <c r="AQ601" s="218">
        <f>SUM(AQ597:AQ600)</f>
      </c>
      <c r="AR601" s="218">
        <f>SUM(AR597:AR600)</f>
      </c>
      <c r="AS601" s="218">
        <f>SUM(AS597:AS600)</f>
      </c>
      <c r="AT601" s="218">
        <f>SUM(AT597:AT600)</f>
      </c>
      <c r="AU601" s="218">
        <f>SUM(AU597:AU600)</f>
      </c>
      <c r="AV601" s="209"/>
      <c r="AW601" s="209"/>
      <c r="AX601" s="204">
        <f>SUM(AX597:AX600)</f>
      </c>
    </row>
    <row r="602">
      <c r="A602" s="168"/>
      <c r="B602" s="210" t="s">
        <v>213</v>
      </c>
      <c r="C602" s="170" t="s">
        <v>179</v>
      </c>
      <c r="D602" s="171" t="s">
        <v>188</v>
      </c>
      <c r="E602" s="212" t="s">
        <v>189</v>
      </c>
      <c r="F602" s="178">
        <f t="shared" ref="F602:F606" si="251">G602+H602+I602</f>
      </c>
      <c r="G602" s="216">
        <v>779.32</v>
      </c>
      <c r="H602" s="178">
        <v>950.09</v>
      </c>
      <c r="I602" s="236">
        <v>0</v>
      </c>
      <c r="J602" s="180">
        <v>1</v>
      </c>
      <c r="K602" s="197">
        <v>1994.8500000000004</v>
      </c>
      <c r="L602" s="189">
        <v>0</v>
      </c>
      <c r="M602" s="197">
        <v>0</v>
      </c>
      <c r="N602" s="180">
        <v>0</v>
      </c>
      <c r="O602" s="181">
        <f t="shared" si="64"/>
      </c>
      <c r="P602" s="176"/>
      <c r="Q602" s="182">
        <f t="shared" si="1235"/>
      </c>
      <c r="R602" s="177">
        <f t="shared" ref="R602:R606" si="901">J602+L602</f>
      </c>
      <c r="S602" s="178">
        <f t="shared" ref="S602:S606" si="1051">K602+M602</f>
      </c>
      <c r="T602" s="183">
        <f t="shared" si="612"/>
      </c>
      <c r="U602" s="183">
        <f t="shared" si="534"/>
      </c>
      <c r="V602" s="183">
        <f t="shared" si="464"/>
      </c>
      <c r="W602" s="184">
        <v>1</v>
      </c>
      <c r="X602" s="183">
        <f t="shared" si="393"/>
      </c>
      <c r="Y602" s="183">
        <f t="shared" si="345"/>
      </c>
      <c r="Z602" s="183">
        <f t="shared" si="112"/>
      </c>
      <c r="AA602" s="183">
        <f t="shared" si="1283"/>
      </c>
      <c r="AB602" s="183">
        <f t="shared" si="1132"/>
      </c>
      <c r="AC602" s="181">
        <f t="shared" si="647"/>
      </c>
      <c r="AD602" s="181">
        <f t="shared" si="569"/>
      </c>
      <c r="AE602" s="181">
        <f t="shared" si="502"/>
      </c>
      <c r="AF602" s="181">
        <f t="shared" si="431"/>
      </c>
      <c r="AG602" s="181">
        <f t="shared" si="147"/>
      </c>
      <c r="AH602" s="181">
        <f t="shared" si="22"/>
      </c>
      <c r="AI602" s="181">
        <f t="shared" si="1167"/>
      </c>
      <c r="AJ602" s="189">
        <v>40</v>
      </c>
      <c r="AK602" s="179">
        <v>14700</v>
      </c>
      <c r="AL602" s="179">
        <v>512</v>
      </c>
      <c r="AM602" s="179">
        <v>551</v>
      </c>
      <c r="AN602" s="179">
        <v>81</v>
      </c>
      <c r="AO602" s="189">
        <v>15</v>
      </c>
      <c r="AP602" s="189">
        <v>47</v>
      </c>
      <c r="AQ602" s="179">
        <v>66</v>
      </c>
      <c r="AR602" s="189">
        <v>2</v>
      </c>
      <c r="AS602" s="189">
        <v>9</v>
      </c>
      <c r="AT602" s="179">
        <v>1</v>
      </c>
      <c r="AU602" s="179">
        <v>15</v>
      </c>
      <c r="AV602" s="190"/>
      <c r="AW602" s="190"/>
      <c r="AX602" s="191">
        <f t="shared" ref="AX602:AX606" si="751">COUNT(AU602)</f>
      </c>
    </row>
    <row r="603">
      <c r="A603" s="168"/>
      <c r="B603" s="210" t="s">
        <v>213</v>
      </c>
      <c r="C603" s="192" t="s">
        <v>179</v>
      </c>
      <c r="D603" s="171" t="s">
        <v>188</v>
      </c>
      <c r="E603" s="212" t="s">
        <v>190</v>
      </c>
      <c r="F603" s="178">
        <f t="shared" si="251"/>
      </c>
      <c r="G603" s="214">
        <v>1106.54</v>
      </c>
      <c r="H603" s="237">
        <v>1142.65</v>
      </c>
      <c r="I603" s="236">
        <v>0</v>
      </c>
      <c r="J603" s="180">
        <v>3</v>
      </c>
      <c r="K603" s="178">
        <v>7972.74</v>
      </c>
      <c r="L603" s="189">
        <v>0</v>
      </c>
      <c r="M603" s="197">
        <v>0</v>
      </c>
      <c r="N603" s="180">
        <v>1</v>
      </c>
      <c r="O603" s="181">
        <f t="shared" si="64"/>
      </c>
      <c r="P603" s="176"/>
      <c r="Q603" s="182">
        <f t="shared" si="1235"/>
      </c>
      <c r="R603" s="177">
        <f t="shared" si="901"/>
      </c>
      <c r="S603" s="178">
        <f t="shared" si="1051"/>
      </c>
      <c r="T603" s="183">
        <f t="shared" si="612"/>
      </c>
      <c r="U603" s="183">
        <f t="shared" si="534"/>
      </c>
      <c r="V603" s="183">
        <f t="shared" si="464"/>
      </c>
      <c r="W603" s="184">
        <v>3</v>
      </c>
      <c r="X603" s="183">
        <f t="shared" si="393"/>
      </c>
      <c r="Y603" s="183">
        <f t="shared" si="345"/>
      </c>
      <c r="Z603" s="183">
        <f t="shared" si="112"/>
      </c>
      <c r="AA603" s="183">
        <f t="shared" si="1283"/>
      </c>
      <c r="AB603" s="183">
        <f t="shared" si="1132"/>
      </c>
      <c r="AC603" s="181">
        <f t="shared" si="647"/>
      </c>
      <c r="AD603" s="181">
        <f t="shared" si="569"/>
      </c>
      <c r="AE603" s="181">
        <f t="shared" si="502"/>
      </c>
      <c r="AF603" s="181">
        <f t="shared" si="431"/>
      </c>
      <c r="AG603" s="181">
        <f t="shared" si="147"/>
      </c>
      <c r="AH603" s="181">
        <f t="shared" si="22"/>
      </c>
      <c r="AI603" s="181">
        <f t="shared" si="1167"/>
      </c>
      <c r="AJ603" s="189">
        <v>55</v>
      </c>
      <c r="AK603" s="189">
        <v>19368</v>
      </c>
      <c r="AL603" s="179">
        <v>529</v>
      </c>
      <c r="AM603" s="179">
        <v>580</v>
      </c>
      <c r="AN603" s="179">
        <v>102</v>
      </c>
      <c r="AO603" s="189">
        <v>17</v>
      </c>
      <c r="AP603" s="189">
        <v>65</v>
      </c>
      <c r="AQ603" s="179">
        <v>94</v>
      </c>
      <c r="AR603" s="189">
        <v>4</v>
      </c>
      <c r="AS603" s="189">
        <v>4</v>
      </c>
      <c r="AT603" s="179">
        <v>0</v>
      </c>
      <c r="AU603" s="179">
        <v>10</v>
      </c>
      <c r="AV603" s="190"/>
      <c r="AW603" s="190"/>
      <c r="AX603" s="191">
        <f t="shared" si="751"/>
      </c>
    </row>
    <row r="604">
      <c r="A604" s="168"/>
      <c r="B604" s="210" t="s">
        <v>213</v>
      </c>
      <c r="C604" s="192" t="s">
        <v>179</v>
      </c>
      <c r="D604" s="171" t="s">
        <v>188</v>
      </c>
      <c r="E604" s="212" t="s">
        <v>191</v>
      </c>
      <c r="F604" s="178">
        <f t="shared" si="251"/>
      </c>
      <c r="G604" s="214">
        <v>1951.29</v>
      </c>
      <c r="H604" s="237">
        <v>969.06</v>
      </c>
      <c r="I604" s="236">
        <v>0</v>
      </c>
      <c r="J604" s="177">
        <v>1</v>
      </c>
      <c r="K604" s="178">
        <v>1435.0099999999984</v>
      </c>
      <c r="L604" s="179">
        <v>1</v>
      </c>
      <c r="M604" s="178">
        <v>5096.52</v>
      </c>
      <c r="N604" s="180">
        <v>0</v>
      </c>
      <c r="O604" s="181">
        <f t="shared" si="64"/>
      </c>
      <c r="P604" s="176"/>
      <c r="Q604" s="182">
        <f t="shared" si="1235"/>
      </c>
      <c r="R604" s="177">
        <f t="shared" si="901"/>
      </c>
      <c r="S604" s="178">
        <f t="shared" si="1051"/>
      </c>
      <c r="T604" s="183">
        <f t="shared" si="612"/>
      </c>
      <c r="U604" s="183">
        <f t="shared" si="534"/>
      </c>
      <c r="V604" s="183">
        <f t="shared" si="464"/>
      </c>
      <c r="W604" s="184">
        <v>1</v>
      </c>
      <c r="X604" s="183">
        <f t="shared" si="393"/>
      </c>
      <c r="Y604" s="183">
        <f t="shared" si="345"/>
      </c>
      <c r="Z604" s="183">
        <f t="shared" si="112"/>
      </c>
      <c r="AA604" s="183">
        <f t="shared" si="1283"/>
      </c>
      <c r="AB604" s="183">
        <f t="shared" si="1132"/>
      </c>
      <c r="AC604" s="181">
        <f t="shared" si="647"/>
      </c>
      <c r="AD604" s="181">
        <f t="shared" si="569"/>
      </c>
      <c r="AE604" s="181">
        <f t="shared" si="502"/>
      </c>
      <c r="AF604" s="181">
        <f t="shared" si="431"/>
      </c>
      <c r="AG604" s="181">
        <f t="shared" si="147"/>
      </c>
      <c r="AH604" s="181">
        <f t="shared" si="22"/>
      </c>
      <c r="AI604" s="181">
        <f t="shared" si="1167"/>
      </c>
      <c r="AJ604" s="189">
        <v>66</v>
      </c>
      <c r="AK604" s="189">
        <v>15315</v>
      </c>
      <c r="AL604" s="179">
        <v>366</v>
      </c>
      <c r="AM604" s="179">
        <v>406</v>
      </c>
      <c r="AN604" s="179">
        <v>72</v>
      </c>
      <c r="AO604" s="189">
        <v>12</v>
      </c>
      <c r="AP604" s="189">
        <v>33</v>
      </c>
      <c r="AQ604" s="179">
        <v>82</v>
      </c>
      <c r="AR604" s="189">
        <v>3</v>
      </c>
      <c r="AS604" s="189">
        <v>6</v>
      </c>
      <c r="AT604" s="179">
        <v>1</v>
      </c>
      <c r="AU604" s="179">
        <v>15</v>
      </c>
      <c r="AV604" s="190"/>
      <c r="AW604" s="190"/>
      <c r="AX604" s="191">
        <f t="shared" si="751"/>
      </c>
    </row>
    <row r="605">
      <c r="A605" s="168"/>
      <c r="B605" s="210" t="s">
        <v>213</v>
      </c>
      <c r="C605" s="192" t="s">
        <v>179</v>
      </c>
      <c r="D605" s="171" t="s">
        <v>188</v>
      </c>
      <c r="E605" s="212" t="s">
        <v>192</v>
      </c>
      <c r="F605" s="178">
        <f t="shared" si="251"/>
      </c>
      <c r="G605" s="216">
        <v>2009.69</v>
      </c>
      <c r="H605" s="178">
        <v>796.09</v>
      </c>
      <c r="I605" s="236">
        <v>0</v>
      </c>
      <c r="J605" s="180">
        <v>4</v>
      </c>
      <c r="K605" s="197">
        <v>8532.810000000001</v>
      </c>
      <c r="L605" s="189">
        <v>0</v>
      </c>
      <c r="M605" s="197">
        <v>0</v>
      </c>
      <c r="N605" s="180">
        <v>0</v>
      </c>
      <c r="O605" s="181">
        <f t="shared" si="64"/>
      </c>
      <c r="P605" s="176"/>
      <c r="Q605" s="182">
        <f t="shared" si="1235"/>
      </c>
      <c r="R605" s="177">
        <f t="shared" si="901"/>
      </c>
      <c r="S605" s="178">
        <f t="shared" si="1051"/>
      </c>
      <c r="T605" s="183">
        <f t="shared" si="612"/>
      </c>
      <c r="U605" s="183">
        <f t="shared" si="534"/>
      </c>
      <c r="V605" s="183">
        <f t="shared" si="464"/>
      </c>
      <c r="W605" s="184">
        <v>4</v>
      </c>
      <c r="X605" s="183">
        <f t="shared" si="393"/>
      </c>
      <c r="Y605" s="183">
        <f t="shared" si="345"/>
      </c>
      <c r="Z605" s="183">
        <f t="shared" si="112"/>
      </c>
      <c r="AA605" s="183">
        <f t="shared" si="1283"/>
      </c>
      <c r="AB605" s="183">
        <f t="shared" si="1132"/>
      </c>
      <c r="AC605" s="181">
        <f t="shared" si="647"/>
      </c>
      <c r="AD605" s="181">
        <f t="shared" si="569"/>
      </c>
      <c r="AE605" s="181">
        <f t="shared" si="502"/>
      </c>
      <c r="AF605" s="181">
        <f t="shared" si="431"/>
      </c>
      <c r="AG605" s="181">
        <f t="shared" si="147"/>
      </c>
      <c r="AH605" s="181">
        <f t="shared" si="22"/>
      </c>
      <c r="AI605" s="181">
        <f t="shared" si="1167"/>
      </c>
      <c r="AJ605" s="189">
        <v>67</v>
      </c>
      <c r="AK605" s="189">
        <v>12826</v>
      </c>
      <c r="AL605" s="179">
        <v>320</v>
      </c>
      <c r="AM605" s="179">
        <v>358</v>
      </c>
      <c r="AN605" s="179">
        <v>68</v>
      </c>
      <c r="AO605" s="189">
        <v>18</v>
      </c>
      <c r="AP605" s="189">
        <v>44</v>
      </c>
      <c r="AQ605" s="179">
        <v>58</v>
      </c>
      <c r="AR605" s="189">
        <v>4</v>
      </c>
      <c r="AS605" s="189">
        <v>4</v>
      </c>
      <c r="AT605" s="189">
        <v>0</v>
      </c>
      <c r="AU605" s="189">
        <v>4</v>
      </c>
      <c r="AV605" s="190"/>
      <c r="AW605" s="190"/>
      <c r="AX605" s="191">
        <f t="shared" si="751"/>
      </c>
    </row>
    <row r="606">
      <c r="A606" s="168"/>
      <c r="B606" s="210" t="s">
        <v>213</v>
      </c>
      <c r="C606" s="192" t="s">
        <v>179</v>
      </c>
      <c r="D606" s="171" t="s">
        <v>188</v>
      </c>
      <c r="E606" s="201" t="s">
        <v>194</v>
      </c>
      <c r="F606" s="178">
        <f t="shared" si="251"/>
      </c>
      <c r="G606" s="213">
        <v>1771.09</v>
      </c>
      <c r="H606" s="178">
        <v>1245.18</v>
      </c>
      <c r="I606" s="236">
        <v>0</v>
      </c>
      <c r="J606" s="180">
        <v>7</v>
      </c>
      <c r="K606" s="197">
        <v>15952.139999999996</v>
      </c>
      <c r="L606" s="189">
        <v>0</v>
      </c>
      <c r="M606" s="197">
        <v>0</v>
      </c>
      <c r="N606" s="180">
        <v>1</v>
      </c>
      <c r="O606" s="181">
        <f t="shared" si="64"/>
      </c>
      <c r="P606" s="176"/>
      <c r="Q606" s="182" t="str">
        <v>#DIV/0!</v>
      </c>
      <c r="R606" s="177">
        <f t="shared" si="901"/>
      </c>
      <c r="S606" s="178">
        <f t="shared" si="1051"/>
      </c>
      <c r="T606" s="183">
        <f t="shared" si="612"/>
      </c>
      <c r="U606" s="183">
        <f t="shared" si="534"/>
      </c>
      <c r="V606" s="183">
        <f t="shared" si="464"/>
      </c>
      <c r="W606" s="184">
        <v>6</v>
      </c>
      <c r="X606" s="183">
        <f t="shared" si="393"/>
      </c>
      <c r="Y606" s="183">
        <f t="shared" si="345"/>
      </c>
      <c r="Z606" s="183">
        <f t="shared" si="112"/>
      </c>
      <c r="AA606" s="183">
        <f t="shared" si="1283"/>
      </c>
      <c r="AB606" s="183">
        <f t="shared" si="1132"/>
      </c>
      <c r="AC606" s="181">
        <f t="shared" si="647"/>
      </c>
      <c r="AD606" s="181">
        <f t="shared" si="569"/>
      </c>
      <c r="AE606" s="181">
        <f t="shared" si="502"/>
      </c>
      <c r="AF606" s="181">
        <f t="shared" si="431"/>
      </c>
      <c r="AG606" s="181">
        <f t="shared" si="147"/>
      </c>
      <c r="AH606" s="181">
        <f t="shared" si="22"/>
      </c>
      <c r="AI606" s="181">
        <f t="shared" si="1167"/>
      </c>
      <c r="AJ606" s="189">
        <v>69</v>
      </c>
      <c r="AK606" s="189">
        <v>17130</v>
      </c>
      <c r="AL606" s="179">
        <v>391</v>
      </c>
      <c r="AM606" s="179">
        <v>428</v>
      </c>
      <c r="AN606" s="179">
        <v>78</v>
      </c>
      <c r="AO606" s="189">
        <v>22</v>
      </c>
      <c r="AP606" s="179">
        <v>64</v>
      </c>
      <c r="AQ606" s="179">
        <v>79</v>
      </c>
      <c r="AR606" s="189">
        <v>6</v>
      </c>
      <c r="AS606" s="189">
        <v>8</v>
      </c>
      <c r="AT606" s="189">
        <v>5</v>
      </c>
      <c r="AU606" s="189">
        <v>9</v>
      </c>
      <c r="AV606" s="190"/>
      <c r="AW606" s="190"/>
      <c r="AX606" s="191">
        <f t="shared" si="751"/>
      </c>
    </row>
    <row r="607">
      <c r="A607" s="168"/>
      <c r="B607" s="202" t="s">
        <v>186</v>
      </c>
      <c r="C607" s="202"/>
      <c r="D607" s="202"/>
      <c r="E607" s="202"/>
      <c r="F607" s="203">
        <f>SUM(F602:F606)</f>
      </c>
      <c r="G607" s="203">
        <f>SUM(G602:G606)</f>
      </c>
      <c r="H607" s="203">
        <f>SUM(H602:H606)</f>
      </c>
      <c r="I607" s="196">
        <f>SUM(I602:I606)</f>
      </c>
      <c r="J607" s="204">
        <f>SUM(J602:J606)</f>
      </c>
      <c r="K607" s="215">
        <f>SUM(K602:K606)</f>
      </c>
      <c r="L607" s="215">
        <f>SUM(L602:L606)</f>
      </c>
      <c r="M607" s="215">
        <f>SUM(M602:M606)</f>
      </c>
      <c r="N607" s="215">
        <f>SUM(N602:N606)</f>
      </c>
      <c r="O607" s="205">
        <f t="shared" si="64"/>
      </c>
      <c r="P607" s="206">
        <f>SUM(P602:P606)</f>
      </c>
      <c r="Q607" s="182">
        <f t="shared" ref="Q607:Q624" si="1236">P607/R607</f>
      </c>
      <c r="R607" s="204">
        <f>SUM(R602:R606)</f>
      </c>
      <c r="S607" s="203">
        <f>SUM(S602:S606)</f>
      </c>
      <c r="T607" s="207">
        <f t="shared" si="612"/>
      </c>
      <c r="U607" s="207">
        <f t="shared" si="534"/>
      </c>
      <c r="V607" s="207">
        <f t="shared" si="464"/>
      </c>
      <c r="W607" s="208">
        <f>SUM(W602:W606)</f>
      </c>
      <c r="X607" s="207">
        <f t="shared" si="393"/>
      </c>
      <c r="Y607" s="207">
        <f t="shared" si="345"/>
      </c>
      <c r="Z607" s="207">
        <f t="shared" si="112"/>
      </c>
      <c r="AA607" s="207">
        <f t="shared" si="1283"/>
      </c>
      <c r="AB607" s="207">
        <f t="shared" si="1132"/>
      </c>
      <c r="AC607" s="205">
        <f t="shared" si="647"/>
      </c>
      <c r="AD607" s="205">
        <f t="shared" si="569"/>
      </c>
      <c r="AE607" s="205">
        <f t="shared" si="502"/>
      </c>
      <c r="AF607" s="205">
        <f t="shared" si="431"/>
      </c>
      <c r="AG607" s="205">
        <f t="shared" si="147"/>
      </c>
      <c r="AH607" s="205">
        <f t="shared" si="22"/>
      </c>
      <c r="AI607" s="205">
        <f t="shared" si="1167"/>
      </c>
      <c r="AJ607" s="218">
        <f>AVERAGE(AJ602:AJ606)</f>
      </c>
      <c r="AK607" s="218">
        <f>SUM(AK602:AK606)</f>
      </c>
      <c r="AL607" s="218">
        <f>SUM(AL602:AL606)</f>
      </c>
      <c r="AM607" s="218">
        <f>SUM(AM602:AM606)</f>
      </c>
      <c r="AN607" s="218">
        <f>SUM(AN602:AN606)</f>
      </c>
      <c r="AO607" s="218">
        <f>SUM(AO602:AO606)</f>
      </c>
      <c r="AP607" s="218">
        <f>SUM(AP602:AP606)</f>
      </c>
      <c r="AQ607" s="218">
        <f>SUM(AQ602:AQ606)</f>
      </c>
      <c r="AR607" s="218">
        <f>SUM(AR602:AR606)</f>
      </c>
      <c r="AS607" s="218">
        <f>SUM(AS602:AS606)</f>
      </c>
      <c r="AT607" s="218">
        <f>SUM(AT602:AT606)</f>
      </c>
      <c r="AU607" s="218">
        <f>SUM(AU602:AU606)</f>
      </c>
      <c r="AV607" s="209"/>
      <c r="AW607" s="209"/>
      <c r="AX607" s="204">
        <f>SUM(AX602:AX606)</f>
      </c>
    </row>
    <row r="608">
      <c r="A608" s="168"/>
      <c r="B608" s="210" t="s">
        <v>213</v>
      </c>
      <c r="C608" s="170" t="s">
        <v>179</v>
      </c>
      <c r="D608" s="171" t="s">
        <v>220</v>
      </c>
      <c r="E608" s="201" t="s">
        <v>195</v>
      </c>
      <c r="F608" s="178">
        <f t="shared" ref="F608:F611" si="252">G608+H608+I608</f>
      </c>
      <c r="G608" s="216">
        <v>1824.69</v>
      </c>
      <c r="H608" s="178">
        <v>1267.01</v>
      </c>
      <c r="I608" s="236">
        <v>0</v>
      </c>
      <c r="J608" s="180">
        <v>3</v>
      </c>
      <c r="K608" s="197">
        <v>7644.779999999999</v>
      </c>
      <c r="L608" s="189">
        <v>0</v>
      </c>
      <c r="M608" s="197">
        <v>0</v>
      </c>
      <c r="N608" s="180">
        <v>0</v>
      </c>
      <c r="O608" s="181">
        <f t="shared" si="64"/>
      </c>
      <c r="P608" s="196"/>
      <c r="Q608" s="182">
        <f t="shared" si="1236"/>
      </c>
      <c r="R608" s="177">
        <f t="shared" ref="R608:R611" si="902">J608+L608</f>
      </c>
      <c r="S608" s="178">
        <f t="shared" ref="S608:S611" si="1052">K608+M608</f>
      </c>
      <c r="T608" s="183">
        <f t="shared" si="612"/>
      </c>
      <c r="U608" s="183">
        <f t="shared" si="534"/>
      </c>
      <c r="V608" s="183">
        <f t="shared" si="464"/>
      </c>
      <c r="W608" s="184">
        <v>3</v>
      </c>
      <c r="X608" s="183">
        <f t="shared" si="393"/>
      </c>
      <c r="Y608" s="183">
        <f t="shared" si="345"/>
      </c>
      <c r="Z608" s="183">
        <f t="shared" si="112"/>
      </c>
      <c r="AA608" s="183">
        <f t="shared" si="1283"/>
      </c>
      <c r="AB608" s="183">
        <f t="shared" si="1132"/>
      </c>
      <c r="AC608" s="181">
        <f t="shared" si="647"/>
      </c>
      <c r="AD608" s="181">
        <f t="shared" si="569"/>
      </c>
      <c r="AE608" s="181">
        <f t="shared" si="502"/>
      </c>
      <c r="AF608" s="181">
        <f t="shared" si="431"/>
      </c>
      <c r="AG608" s="181">
        <f t="shared" si="147"/>
      </c>
      <c r="AH608" s="181">
        <f t="shared" si="22"/>
      </c>
      <c r="AI608" s="181">
        <f t="shared" si="1167"/>
      </c>
      <c r="AJ608" s="189">
        <v>66</v>
      </c>
      <c r="AK608" s="179">
        <v>19370</v>
      </c>
      <c r="AL608" s="179">
        <v>361</v>
      </c>
      <c r="AM608" s="179">
        <v>384</v>
      </c>
      <c r="AN608" s="179">
        <v>80</v>
      </c>
      <c r="AO608" s="189">
        <v>19</v>
      </c>
      <c r="AP608" s="189">
        <v>59</v>
      </c>
      <c r="AQ608" s="189">
        <v>76</v>
      </c>
      <c r="AR608" s="189">
        <v>3</v>
      </c>
      <c r="AS608" s="179">
        <v>4</v>
      </c>
      <c r="AT608" s="179">
        <v>0</v>
      </c>
      <c r="AU608" s="179">
        <v>16</v>
      </c>
      <c r="AV608" s="190"/>
      <c r="AW608" s="190"/>
      <c r="AX608" s="191">
        <f t="shared" ref="AX608:AX611" si="752">COUNT(AU608)</f>
      </c>
    </row>
    <row r="609">
      <c r="A609" s="168"/>
      <c r="B609" s="210" t="s">
        <v>213</v>
      </c>
      <c r="C609" s="192" t="s">
        <v>179</v>
      </c>
      <c r="D609" s="171" t="s">
        <v>220</v>
      </c>
      <c r="E609" s="212" t="s">
        <v>196</v>
      </c>
      <c r="F609" s="178">
        <f t="shared" si="252"/>
      </c>
      <c r="G609" s="213">
        <v>1784.29</v>
      </c>
      <c r="H609" s="178">
        <v>1285.62</v>
      </c>
      <c r="I609" s="219">
        <v>0</v>
      </c>
      <c r="J609" s="180">
        <v>4</v>
      </c>
      <c r="K609" s="178">
        <v>8672.800000000003</v>
      </c>
      <c r="L609" s="179">
        <v>0</v>
      </c>
      <c r="M609" s="178">
        <v>0</v>
      </c>
      <c r="N609" s="180">
        <v>2</v>
      </c>
      <c r="O609" s="181">
        <f t="shared" si="64"/>
      </c>
      <c r="P609" s="196"/>
      <c r="Q609" s="182">
        <f t="shared" si="1236"/>
      </c>
      <c r="R609" s="177">
        <f t="shared" si="902"/>
      </c>
      <c r="S609" s="178">
        <f t="shared" si="1052"/>
      </c>
      <c r="T609" s="183">
        <f t="shared" si="612"/>
      </c>
      <c r="U609" s="183">
        <f t="shared" si="534"/>
      </c>
      <c r="V609" s="183">
        <f t="shared" si="464"/>
      </c>
      <c r="W609" s="184">
        <v>4</v>
      </c>
      <c r="X609" s="183">
        <f t="shared" si="393"/>
      </c>
      <c r="Y609" s="183">
        <f t="shared" si="345"/>
      </c>
      <c r="Z609" s="183">
        <f t="shared" si="112"/>
      </c>
      <c r="AA609" s="183">
        <f t="shared" si="1283"/>
      </c>
      <c r="AB609" s="183">
        <f t="shared" si="1132"/>
      </c>
      <c r="AC609" s="181">
        <f t="shared" si="647"/>
      </c>
      <c r="AD609" s="181">
        <f t="shared" si="569"/>
      </c>
      <c r="AE609" s="181">
        <f t="shared" si="502"/>
      </c>
      <c r="AF609" s="181">
        <f t="shared" si="431"/>
      </c>
      <c r="AG609" s="181">
        <f t="shared" si="147"/>
      </c>
      <c r="AH609" s="181">
        <f t="shared" si="22"/>
      </c>
      <c r="AI609" s="181">
        <f t="shared" si="1167"/>
      </c>
      <c r="AJ609" s="189">
        <v>66</v>
      </c>
      <c r="AK609" s="179">
        <v>21824</v>
      </c>
      <c r="AL609" s="179">
        <v>447</v>
      </c>
      <c r="AM609" s="179">
        <v>475</v>
      </c>
      <c r="AN609" s="179">
        <v>97</v>
      </c>
      <c r="AO609" s="189">
        <v>21</v>
      </c>
      <c r="AP609" s="179">
        <v>63</v>
      </c>
      <c r="AQ609" s="179">
        <v>86</v>
      </c>
      <c r="AR609" s="189">
        <v>5</v>
      </c>
      <c r="AS609" s="179">
        <v>5</v>
      </c>
      <c r="AT609" s="179">
        <v>0</v>
      </c>
      <c r="AU609" s="179">
        <v>10</v>
      </c>
      <c r="AV609" s="190"/>
      <c r="AW609" s="190"/>
      <c r="AX609" s="191">
        <f t="shared" si="752"/>
      </c>
    </row>
    <row r="610">
      <c r="A610" s="168"/>
      <c r="B610" s="210" t="s">
        <v>213</v>
      </c>
      <c r="C610" s="192" t="s">
        <v>179</v>
      </c>
      <c r="D610" s="171" t="s">
        <v>220</v>
      </c>
      <c r="E610" s="212" t="s">
        <v>197</v>
      </c>
      <c r="F610" s="178">
        <f t="shared" si="252"/>
      </c>
      <c r="G610" s="213">
        <v>1660.26</v>
      </c>
      <c r="H610" s="197">
        <v>1523.88</v>
      </c>
      <c r="I610" s="219">
        <v>0</v>
      </c>
      <c r="J610" s="180">
        <v>5</v>
      </c>
      <c r="K610" s="178">
        <v>10521.240000000005</v>
      </c>
      <c r="L610" s="179">
        <v>0</v>
      </c>
      <c r="M610" s="178">
        <v>0</v>
      </c>
      <c r="N610" s="180">
        <v>0</v>
      </c>
      <c r="O610" s="181">
        <f t="shared" si="64"/>
      </c>
      <c r="P610" s="196"/>
      <c r="Q610" s="182">
        <f t="shared" si="1236"/>
      </c>
      <c r="R610" s="177">
        <f t="shared" si="902"/>
      </c>
      <c r="S610" s="178">
        <f t="shared" si="1052"/>
      </c>
      <c r="T610" s="183">
        <f t="shared" si="612"/>
      </c>
      <c r="U610" s="183">
        <f t="shared" si="534"/>
      </c>
      <c r="V610" s="183">
        <f t="shared" si="464"/>
      </c>
      <c r="W610" s="184">
        <v>4</v>
      </c>
      <c r="X610" s="183">
        <f t="shared" si="393"/>
      </c>
      <c r="Y610" s="183">
        <f t="shared" si="345"/>
      </c>
      <c r="Z610" s="183">
        <f t="shared" si="112"/>
      </c>
      <c r="AA610" s="183">
        <f t="shared" si="1283"/>
      </c>
      <c r="AB610" s="183">
        <f t="shared" si="1132"/>
      </c>
      <c r="AC610" s="181">
        <f t="shared" si="647"/>
      </c>
      <c r="AD610" s="181">
        <f t="shared" si="569"/>
      </c>
      <c r="AE610" s="181">
        <f t="shared" si="502"/>
      </c>
      <c r="AF610" s="181">
        <f t="shared" si="431"/>
      </c>
      <c r="AG610" s="181">
        <f t="shared" si="147"/>
      </c>
      <c r="AH610" s="181">
        <f t="shared" si="22"/>
      </c>
      <c r="AI610" s="181">
        <f t="shared" si="1167"/>
      </c>
      <c r="AJ610" s="189">
        <v>67</v>
      </c>
      <c r="AK610" s="179">
        <v>23322</v>
      </c>
      <c r="AL610" s="179">
        <v>463</v>
      </c>
      <c r="AM610" s="179">
        <v>484</v>
      </c>
      <c r="AN610" s="179">
        <v>115</v>
      </c>
      <c r="AO610" s="189">
        <v>28</v>
      </c>
      <c r="AP610" s="179">
        <v>89</v>
      </c>
      <c r="AQ610" s="179">
        <v>100</v>
      </c>
      <c r="AR610" s="189">
        <v>8</v>
      </c>
      <c r="AS610" s="189">
        <v>7</v>
      </c>
      <c r="AT610" s="179">
        <v>3</v>
      </c>
      <c r="AU610" s="179">
        <v>20</v>
      </c>
      <c r="AV610" s="190"/>
      <c r="AW610" s="190"/>
      <c r="AX610" s="191">
        <f t="shared" si="752"/>
      </c>
    </row>
    <row r="611">
      <c r="A611" s="168"/>
      <c r="B611" s="210" t="s">
        <v>213</v>
      </c>
      <c r="C611" s="192" t="s">
        <v>179</v>
      </c>
      <c r="D611" s="171" t="s">
        <v>220</v>
      </c>
      <c r="E611" s="212" t="s">
        <v>199</v>
      </c>
      <c r="F611" s="178">
        <f t="shared" si="252"/>
      </c>
      <c r="G611" s="216">
        <v>1241.71</v>
      </c>
      <c r="H611" s="178">
        <v>1629.09</v>
      </c>
      <c r="I611" s="219">
        <v>0</v>
      </c>
      <c r="J611" s="180">
        <v>6</v>
      </c>
      <c r="K611" s="178">
        <v>15070.549999999988</v>
      </c>
      <c r="L611" s="179">
        <v>0</v>
      </c>
      <c r="M611" s="178">
        <v>0</v>
      </c>
      <c r="N611" s="180">
        <v>1</v>
      </c>
      <c r="O611" s="181">
        <f t="shared" si="64"/>
      </c>
      <c r="P611" s="196"/>
      <c r="Q611" s="182">
        <f t="shared" si="1236"/>
      </c>
      <c r="R611" s="177">
        <f t="shared" si="902"/>
      </c>
      <c r="S611" s="178">
        <f t="shared" si="1052"/>
      </c>
      <c r="T611" s="183">
        <f t="shared" si="612"/>
      </c>
      <c r="U611" s="183">
        <f t="shared" si="534"/>
      </c>
      <c r="V611" s="183">
        <f t="shared" si="464"/>
      </c>
      <c r="W611" s="184">
        <v>4</v>
      </c>
      <c r="X611" s="183">
        <f t="shared" si="393"/>
      </c>
      <c r="Y611" s="183">
        <f t="shared" si="345"/>
      </c>
      <c r="Z611" s="183">
        <f t="shared" si="112"/>
      </c>
      <c r="AA611" s="183">
        <f t="shared" si="1283"/>
      </c>
      <c r="AB611" s="183">
        <f t="shared" si="1132"/>
      </c>
      <c r="AC611" s="181">
        <f t="shared" si="647"/>
      </c>
      <c r="AD611" s="181">
        <f t="shared" si="569"/>
      </c>
      <c r="AE611" s="181">
        <f t="shared" si="502"/>
      </c>
      <c r="AF611" s="181">
        <f t="shared" si="431"/>
      </c>
      <c r="AG611" s="181">
        <f t="shared" si="147"/>
      </c>
      <c r="AH611" s="181">
        <f t="shared" si="22"/>
      </c>
      <c r="AI611" s="181">
        <f t="shared" si="1167"/>
      </c>
      <c r="AJ611" s="189">
        <v>67</v>
      </c>
      <c r="AK611" s="179">
        <v>23011</v>
      </c>
      <c r="AL611" s="179">
        <v>419</v>
      </c>
      <c r="AM611" s="179">
        <v>441</v>
      </c>
      <c r="AN611" s="179">
        <v>113</v>
      </c>
      <c r="AO611" s="189">
        <v>22</v>
      </c>
      <c r="AP611" s="179">
        <v>74</v>
      </c>
      <c r="AQ611" s="179">
        <v>95</v>
      </c>
      <c r="AR611" s="189">
        <v>6</v>
      </c>
      <c r="AS611" s="179">
        <v>8</v>
      </c>
      <c r="AT611" s="179">
        <v>1</v>
      </c>
      <c r="AU611" s="179">
        <v>23</v>
      </c>
      <c r="AV611" s="190"/>
      <c r="AW611" s="190"/>
      <c r="AX611" s="191">
        <f t="shared" si="752"/>
      </c>
    </row>
    <row r="612">
      <c r="A612" s="168"/>
      <c r="B612" s="202" t="s">
        <v>186</v>
      </c>
      <c r="C612" s="202"/>
      <c r="D612" s="202"/>
      <c r="E612" s="202"/>
      <c r="F612" s="203">
        <f>SUM(F608:F611)</f>
      </c>
      <c r="G612" s="217">
        <f>SUM(G608:G611)</f>
      </c>
      <c r="H612" s="203">
        <f>SUM(H608:H611)</f>
      </c>
      <c r="I612" s="196">
        <f>SUM(I608:I611)</f>
      </c>
      <c r="J612" s="204">
        <f>SUM(J608:J611)</f>
      </c>
      <c r="K612" s="203">
        <f>SUM(K608:K611)</f>
      </c>
      <c r="L612" s="215">
        <f>SUM(L608:L611)</f>
      </c>
      <c r="M612" s="203">
        <f>SUM(M608:M611)</f>
      </c>
      <c r="N612" s="204">
        <f>SUM(N608:N611)</f>
      </c>
      <c r="O612" s="205">
        <f t="shared" si="64"/>
      </c>
      <c r="P612" s="206">
        <f>SUM(P608:P611)</f>
      </c>
      <c r="Q612" s="182">
        <f t="shared" si="1236"/>
      </c>
      <c r="R612" s="204">
        <f>SUM(R608:R611)</f>
      </c>
      <c r="S612" s="203">
        <f>SUM(S608:S611)</f>
      </c>
      <c r="T612" s="207">
        <f t="shared" si="612"/>
      </c>
      <c r="U612" s="207">
        <f t="shared" si="534"/>
      </c>
      <c r="V612" s="207">
        <f t="shared" si="464"/>
      </c>
      <c r="W612" s="208">
        <f>SUM(W608:W611)</f>
      </c>
      <c r="X612" s="207">
        <f t="shared" si="393"/>
      </c>
      <c r="Y612" s="207">
        <f t="shared" si="345"/>
      </c>
      <c r="Z612" s="207">
        <f t="shared" si="112"/>
      </c>
      <c r="AA612" s="207">
        <f t="shared" si="1283"/>
      </c>
      <c r="AB612" s="207">
        <f t="shared" si="1132"/>
      </c>
      <c r="AC612" s="205">
        <f t="shared" si="647"/>
      </c>
      <c r="AD612" s="205">
        <f t="shared" si="569"/>
      </c>
      <c r="AE612" s="205">
        <f t="shared" si="502"/>
      </c>
      <c r="AF612" s="205">
        <f t="shared" si="431"/>
      </c>
      <c r="AG612" s="205">
        <f t="shared" si="147"/>
      </c>
      <c r="AH612" s="205">
        <f t="shared" si="22"/>
      </c>
      <c r="AI612" s="205">
        <f t="shared" si="1167"/>
      </c>
      <c r="AJ612" s="218">
        <f>AVERAGE(AJ608:AJ611)</f>
      </c>
      <c r="AK612" s="218">
        <f>SUM(AK608:AK611)</f>
      </c>
      <c r="AL612" s="218">
        <f>SUM(AL608:AL611)</f>
      </c>
      <c r="AM612" s="218">
        <f>SUM(AM608:AM611)</f>
      </c>
      <c r="AN612" s="218">
        <f>SUM(AN608:AN611)</f>
      </c>
      <c r="AO612" s="218">
        <f>SUM(AO608:AO611)</f>
      </c>
      <c r="AP612" s="218">
        <f>SUM(AP608:AP611)</f>
      </c>
      <c r="AQ612" s="218">
        <f>SUM(AQ608:AQ611)</f>
      </c>
      <c r="AR612" s="218">
        <f>SUM(AR608:AR611)</f>
      </c>
      <c r="AS612" s="218">
        <f>SUM(AS608:AS611)</f>
      </c>
      <c r="AT612" s="218">
        <f>SUM(AT608:AT611)</f>
      </c>
      <c r="AU612" s="218">
        <f>SUM(AU608:AU611)</f>
      </c>
      <c r="AV612" s="209"/>
      <c r="AW612" s="209"/>
      <c r="AX612" s="204">
        <f>SUM(AX608:AX611)</f>
      </c>
    </row>
    <row r="613">
      <c r="A613" s="168"/>
      <c r="B613" s="210" t="s">
        <v>213</v>
      </c>
      <c r="C613" s="170" t="s">
        <v>201</v>
      </c>
      <c r="D613" s="171" t="s">
        <v>180</v>
      </c>
      <c r="E613" s="212" t="s">
        <v>200</v>
      </c>
      <c r="F613" s="178">
        <f t="shared" ref="F613:F617" si="253">G613+H613+I613</f>
      </c>
      <c r="G613" s="213">
        <v>1634.13</v>
      </c>
      <c r="H613" s="178">
        <v>1384.13</v>
      </c>
      <c r="I613" s="219">
        <v>0</v>
      </c>
      <c r="J613" s="180">
        <v>1</v>
      </c>
      <c r="K613" s="197">
        <v>1994.8500000000058</v>
      </c>
      <c r="L613" s="189">
        <v>1</v>
      </c>
      <c r="M613" s="197">
        <v>6216.209999999999</v>
      </c>
      <c r="N613" s="180">
        <v>0</v>
      </c>
      <c r="O613" s="181">
        <f t="shared" si="64"/>
      </c>
      <c r="P613" s="196"/>
      <c r="Q613" s="182">
        <f t="shared" si="1236"/>
      </c>
      <c r="R613" s="177">
        <f t="shared" ref="R613:R617" si="903">J613+L613</f>
      </c>
      <c r="S613" s="178">
        <f t="shared" ref="S613:S617" si="1053">K613+M613</f>
      </c>
      <c r="T613" s="183">
        <f t="shared" si="612"/>
      </c>
      <c r="U613" s="183">
        <f t="shared" si="534"/>
      </c>
      <c r="V613" s="183">
        <f t="shared" si="464"/>
      </c>
      <c r="W613" s="184">
        <v>2</v>
      </c>
      <c r="X613" s="183">
        <f t="shared" si="393"/>
      </c>
      <c r="Y613" s="183">
        <f t="shared" si="345"/>
      </c>
      <c r="Z613" s="183">
        <f t="shared" si="112"/>
      </c>
      <c r="AA613" s="183">
        <f t="shared" si="1283"/>
      </c>
      <c r="AB613" s="183">
        <f t="shared" si="1132"/>
      </c>
      <c r="AC613" s="181">
        <f t="shared" si="647"/>
      </c>
      <c r="AD613" s="181">
        <f t="shared" si="569"/>
      </c>
      <c r="AE613" s="181">
        <f t="shared" si="502"/>
      </c>
      <c r="AF613" s="181">
        <f t="shared" si="431"/>
      </c>
      <c r="AG613" s="181">
        <f t="shared" si="147"/>
      </c>
      <c r="AH613" s="181">
        <f t="shared" si="22"/>
      </c>
      <c r="AI613" s="181">
        <f t="shared" si="1167"/>
      </c>
      <c r="AJ613" s="189">
        <v>67</v>
      </c>
      <c r="AK613" s="179">
        <v>20485</v>
      </c>
      <c r="AL613" s="179">
        <v>369</v>
      </c>
      <c r="AM613" s="179">
        <v>381</v>
      </c>
      <c r="AN613" s="189">
        <v>91</v>
      </c>
      <c r="AO613" s="189">
        <v>22</v>
      </c>
      <c r="AP613" s="189">
        <v>69</v>
      </c>
      <c r="AQ613" s="179">
        <v>82</v>
      </c>
      <c r="AR613" s="189">
        <v>2</v>
      </c>
      <c r="AS613" s="179">
        <v>5</v>
      </c>
      <c r="AT613" s="179">
        <v>3</v>
      </c>
      <c r="AU613" s="179">
        <v>14</v>
      </c>
      <c r="AV613" s="190"/>
      <c r="AW613" s="190"/>
      <c r="AX613" s="191">
        <f t="shared" ref="AX613:AX617" si="753">COUNT(AU613)</f>
      </c>
    </row>
    <row r="614">
      <c r="A614" s="168"/>
      <c r="B614" s="210" t="s">
        <v>187</v>
      </c>
      <c r="C614" s="170" t="s">
        <v>201</v>
      </c>
      <c r="D614" s="171" t="s">
        <v>180</v>
      </c>
      <c r="E614" s="211" t="s">
        <v>202</v>
      </c>
      <c r="F614" s="178">
        <f t="shared" si="253"/>
      </c>
      <c r="G614" s="178">
        <v>1369.71</v>
      </c>
      <c r="H614" s="178">
        <v>1024.6</v>
      </c>
      <c r="I614" s="219">
        <v>0</v>
      </c>
      <c r="J614" s="177">
        <v>3</v>
      </c>
      <c r="K614" s="178">
        <v>7651.220000000001</v>
      </c>
      <c r="L614" s="179">
        <v>0</v>
      </c>
      <c r="M614" s="178">
        <v>0</v>
      </c>
      <c r="N614" s="180">
        <v>0</v>
      </c>
      <c r="O614" s="181">
        <f t="shared" si="64"/>
      </c>
      <c r="P614" s="196"/>
      <c r="Q614" s="182">
        <f t="shared" si="1236"/>
      </c>
      <c r="R614" s="177">
        <f t="shared" si="903"/>
      </c>
      <c r="S614" s="178">
        <f t="shared" si="1053"/>
      </c>
      <c r="T614" s="183">
        <f t="shared" si="612"/>
      </c>
      <c r="U614" s="183">
        <f t="shared" si="534"/>
      </c>
      <c r="V614" s="183">
        <f t="shared" si="464"/>
      </c>
      <c r="W614" s="184">
        <v>3</v>
      </c>
      <c r="X614" s="183">
        <f t="shared" si="393"/>
      </c>
      <c r="Y614" s="183">
        <f t="shared" si="345"/>
      </c>
      <c r="Z614" s="183">
        <f t="shared" si="112"/>
      </c>
      <c r="AA614" s="183">
        <f t="shared" si="1283"/>
      </c>
      <c r="AB614" s="183">
        <f t="shared" si="1132"/>
      </c>
      <c r="AC614" s="181">
        <f t="shared" si="647"/>
      </c>
      <c r="AD614" s="181">
        <f t="shared" si="569"/>
      </c>
      <c r="AE614" s="181">
        <f t="shared" si="502"/>
      </c>
      <c r="AF614" s="181">
        <f t="shared" si="431"/>
      </c>
      <c r="AG614" s="181">
        <f t="shared" si="147"/>
      </c>
      <c r="AH614" s="181">
        <f t="shared" si="22"/>
      </c>
      <c r="AI614" s="181">
        <f t="shared" si="1167"/>
      </c>
      <c r="AJ614" s="189">
        <v>68</v>
      </c>
      <c r="AK614" s="179">
        <v>17042</v>
      </c>
      <c r="AL614" s="179">
        <v>326</v>
      </c>
      <c r="AM614" s="179">
        <v>333</v>
      </c>
      <c r="AN614" s="179">
        <v>74</v>
      </c>
      <c r="AO614" s="189">
        <v>23</v>
      </c>
      <c r="AP614" s="189">
        <v>63</v>
      </c>
      <c r="AQ614" s="179">
        <v>64</v>
      </c>
      <c r="AR614" s="189">
        <v>3</v>
      </c>
      <c r="AS614" s="189">
        <v>6</v>
      </c>
      <c r="AT614" s="189">
        <v>2</v>
      </c>
      <c r="AU614" s="189">
        <v>11</v>
      </c>
      <c r="AV614" s="190"/>
      <c r="AW614" s="190"/>
      <c r="AX614" s="191">
        <f t="shared" si="753"/>
      </c>
    </row>
    <row r="615">
      <c r="A615" s="168"/>
      <c r="B615" s="210" t="s">
        <v>187</v>
      </c>
      <c r="C615" s="170" t="s">
        <v>201</v>
      </c>
      <c r="D615" s="171" t="s">
        <v>180</v>
      </c>
      <c r="E615" s="211" t="s">
        <v>203</v>
      </c>
      <c r="F615" s="178">
        <f t="shared" si="253"/>
      </c>
      <c r="G615" s="178">
        <v>1968.32</v>
      </c>
      <c r="H615" s="178">
        <v>1046.22</v>
      </c>
      <c r="I615" s="219">
        <v>0</v>
      </c>
      <c r="J615" s="177">
        <v>4</v>
      </c>
      <c r="K615" s="178">
        <v>9646.069999999992</v>
      </c>
      <c r="L615" s="179">
        <v>0</v>
      </c>
      <c r="M615" s="178">
        <v>0</v>
      </c>
      <c r="N615" s="180">
        <v>0</v>
      </c>
      <c r="O615" s="181">
        <f t="shared" si="64"/>
      </c>
      <c r="P615" s="196"/>
      <c r="Q615" s="182">
        <f t="shared" si="1236"/>
      </c>
      <c r="R615" s="177">
        <f t="shared" si="903"/>
      </c>
      <c r="S615" s="178">
        <f t="shared" si="1053"/>
      </c>
      <c r="T615" s="183">
        <f t="shared" si="612"/>
      </c>
      <c r="U615" s="183">
        <f t="shared" si="534"/>
      </c>
      <c r="V615" s="183">
        <f t="shared" si="464"/>
      </c>
      <c r="W615" s="184">
        <v>3</v>
      </c>
      <c r="X615" s="183">
        <f t="shared" si="393"/>
      </c>
      <c r="Y615" s="183">
        <f t="shared" si="345"/>
      </c>
      <c r="Z615" s="183">
        <f t="shared" si="112"/>
      </c>
      <c r="AA615" s="183">
        <f t="shared" si="1283"/>
      </c>
      <c r="AB615" s="183">
        <f t="shared" si="1132"/>
      </c>
      <c r="AC615" s="181">
        <f t="shared" si="647"/>
      </c>
      <c r="AD615" s="181">
        <f t="shared" si="569"/>
      </c>
      <c r="AE615" s="181">
        <f t="shared" si="502"/>
      </c>
      <c r="AF615" s="181">
        <f t="shared" si="431"/>
      </c>
      <c r="AG615" s="181">
        <f t="shared" si="147"/>
      </c>
      <c r="AH615" s="181">
        <f t="shared" si="22"/>
      </c>
      <c r="AI615" s="181">
        <f t="shared" si="1167"/>
      </c>
      <c r="AJ615" s="189">
        <v>68</v>
      </c>
      <c r="AK615" s="179">
        <v>16422</v>
      </c>
      <c r="AL615" s="179">
        <v>296</v>
      </c>
      <c r="AM615" s="179">
        <v>326</v>
      </c>
      <c r="AN615" s="179">
        <v>78</v>
      </c>
      <c r="AO615" s="189">
        <v>21</v>
      </c>
      <c r="AP615" s="179">
        <v>101</v>
      </c>
      <c r="AQ615" s="179">
        <v>58</v>
      </c>
      <c r="AR615" s="189">
        <v>6</v>
      </c>
      <c r="AS615" s="189">
        <v>5</v>
      </c>
      <c r="AT615" s="189">
        <v>2</v>
      </c>
      <c r="AU615" s="189">
        <v>13</v>
      </c>
      <c r="AV615" s="190"/>
      <c r="AW615" s="190"/>
      <c r="AX615" s="191">
        <f t="shared" si="753"/>
      </c>
    </row>
    <row r="616">
      <c r="A616" s="168"/>
      <c r="B616" s="210" t="s">
        <v>187</v>
      </c>
      <c r="C616" s="170" t="s">
        <v>201</v>
      </c>
      <c r="D616" s="171" t="s">
        <v>180</v>
      </c>
      <c r="E616" s="220" t="s">
        <v>205</v>
      </c>
      <c r="F616" s="178">
        <f t="shared" si="253"/>
      </c>
      <c r="G616" s="178">
        <v>821.02</v>
      </c>
      <c r="H616" s="178">
        <v>780.82</v>
      </c>
      <c r="I616" s="219">
        <v>0</v>
      </c>
      <c r="J616" s="177">
        <v>1</v>
      </c>
      <c r="K616" s="178">
        <v>1994.8499999999767</v>
      </c>
      <c r="L616" s="179">
        <v>1</v>
      </c>
      <c r="M616" s="178">
        <v>3989.7000000000007</v>
      </c>
      <c r="N616" s="180">
        <v>0</v>
      </c>
      <c r="O616" s="181">
        <f t="shared" si="64"/>
      </c>
      <c r="P616" s="196"/>
      <c r="Q616" s="182">
        <f t="shared" si="1236"/>
      </c>
      <c r="R616" s="177">
        <f t="shared" si="903"/>
      </c>
      <c r="S616" s="178">
        <f t="shared" si="1053"/>
      </c>
      <c r="T616" s="183">
        <f t="shared" si="612"/>
      </c>
      <c r="U616" s="183">
        <f t="shared" si="534"/>
      </c>
      <c r="V616" s="183">
        <f t="shared" si="464"/>
      </c>
      <c r="W616" s="184">
        <v>2</v>
      </c>
      <c r="X616" s="183">
        <f t="shared" si="393"/>
      </c>
      <c r="Y616" s="183">
        <f t="shared" si="345"/>
      </c>
      <c r="Z616" s="183">
        <f t="shared" si="112"/>
      </c>
      <c r="AA616" s="183">
        <f t="shared" si="1283"/>
      </c>
      <c r="AB616" s="183">
        <f t="shared" si="1132"/>
      </c>
      <c r="AC616" s="181">
        <f t="shared" si="647"/>
      </c>
      <c r="AD616" s="181">
        <f t="shared" si="569"/>
      </c>
      <c r="AE616" s="181">
        <f t="shared" si="502"/>
      </c>
      <c r="AF616" s="181">
        <f t="shared" si="431"/>
      </c>
      <c r="AG616" s="181">
        <f t="shared" si="147"/>
      </c>
      <c r="AH616" s="181">
        <f t="shared" si="22"/>
      </c>
      <c r="AI616" s="181">
        <f t="shared" si="1167"/>
      </c>
      <c r="AJ616" s="189">
        <v>66</v>
      </c>
      <c r="AK616" s="179">
        <v>16535</v>
      </c>
      <c r="AL616" s="179">
        <v>454</v>
      </c>
      <c r="AM616" s="179">
        <v>483</v>
      </c>
      <c r="AN616" s="179">
        <v>76</v>
      </c>
      <c r="AO616" s="189">
        <v>12</v>
      </c>
      <c r="AP616" s="179">
        <v>67</v>
      </c>
      <c r="AQ616" s="179">
        <v>48</v>
      </c>
      <c r="AR616" s="189">
        <v>2</v>
      </c>
      <c r="AS616" s="189">
        <v>2</v>
      </c>
      <c r="AT616" s="189">
        <v>1</v>
      </c>
      <c r="AU616" s="189">
        <v>10</v>
      </c>
      <c r="AV616" s="190"/>
      <c r="AW616" s="190"/>
      <c r="AX616" s="191">
        <f t="shared" si="753"/>
      </c>
    </row>
    <row r="617">
      <c r="A617" s="168"/>
      <c r="B617" s="210" t="s">
        <v>187</v>
      </c>
      <c r="C617" s="170" t="s">
        <v>201</v>
      </c>
      <c r="D617" s="171" t="s">
        <v>180</v>
      </c>
      <c r="E617" s="220" t="s">
        <v>206</v>
      </c>
      <c r="F617" s="178">
        <f t="shared" si="253"/>
      </c>
      <c r="G617" s="178">
        <v>1050.74</v>
      </c>
      <c r="H617" s="178">
        <v>1158.41</v>
      </c>
      <c r="I617" s="219">
        <v>0</v>
      </c>
      <c r="J617" s="177">
        <v>2</v>
      </c>
      <c r="K617" s="178">
        <v>4543.110000000015</v>
      </c>
      <c r="L617" s="179">
        <v>2</v>
      </c>
      <c r="M617" s="178">
        <v>7979.4000000000015</v>
      </c>
      <c r="N617" s="180">
        <v>0</v>
      </c>
      <c r="O617" s="181">
        <f t="shared" si="64"/>
      </c>
      <c r="P617" s="196"/>
      <c r="Q617" s="182">
        <f t="shared" si="1236"/>
      </c>
      <c r="R617" s="177">
        <f t="shared" si="903"/>
      </c>
      <c r="S617" s="178">
        <f t="shared" si="1053"/>
      </c>
      <c r="T617" s="183">
        <f t="shared" si="612"/>
      </c>
      <c r="U617" s="183">
        <f t="shared" si="534"/>
      </c>
      <c r="V617" s="183">
        <f t="shared" si="464"/>
      </c>
      <c r="W617" s="184">
        <v>4</v>
      </c>
      <c r="X617" s="183">
        <f t="shared" si="393"/>
      </c>
      <c r="Y617" s="183">
        <f t="shared" si="345"/>
      </c>
      <c r="Z617" s="183">
        <f t="shared" si="112"/>
      </c>
      <c r="AA617" s="183">
        <f t="shared" si="1283"/>
      </c>
      <c r="AB617" s="183">
        <f t="shared" si="1132"/>
      </c>
      <c r="AC617" s="181">
        <f t="shared" si="647"/>
      </c>
      <c r="AD617" s="181">
        <f t="shared" si="569"/>
      </c>
      <c r="AE617" s="181">
        <f t="shared" si="502"/>
      </c>
      <c r="AF617" s="181">
        <f t="shared" si="431"/>
      </c>
      <c r="AG617" s="181">
        <f t="shared" si="147"/>
      </c>
      <c r="AH617" s="181">
        <f t="shared" si="22"/>
      </c>
      <c r="AI617" s="181">
        <f t="shared" si="1167"/>
      </c>
      <c r="AJ617" s="189">
        <v>65</v>
      </c>
      <c r="AK617" s="189">
        <v>19933</v>
      </c>
      <c r="AL617" s="247">
        <v>446</v>
      </c>
      <c r="AM617" s="247">
        <v>469</v>
      </c>
      <c r="AN617" s="247">
        <v>74</v>
      </c>
      <c r="AO617" s="189">
        <v>19</v>
      </c>
      <c r="AP617" s="179">
        <v>57</v>
      </c>
      <c r="AQ617" s="189">
        <v>65</v>
      </c>
      <c r="AR617" s="189">
        <v>5</v>
      </c>
      <c r="AS617" s="189">
        <v>4</v>
      </c>
      <c r="AT617" s="189">
        <v>1</v>
      </c>
      <c r="AU617" s="189">
        <v>18</v>
      </c>
      <c r="AV617" s="190"/>
      <c r="AW617" s="190"/>
      <c r="AX617" s="191">
        <f t="shared" si="753"/>
      </c>
    </row>
    <row r="618">
      <c r="A618" s="168"/>
      <c r="B618" s="202" t="s">
        <v>186</v>
      </c>
      <c r="C618" s="202"/>
      <c r="D618" s="202"/>
      <c r="E618" s="202"/>
      <c r="F618" s="203">
        <f>SUM(F613:F617)</f>
      </c>
      <c r="G618" s="203">
        <f>SUM(G613:G617)</f>
      </c>
      <c r="H618" s="203">
        <f>SUM(H613:H617)</f>
      </c>
      <c r="I618" s="196">
        <f>SUM(I613:I617)</f>
      </c>
      <c r="J618" s="204">
        <f>SUM(J613:J617)</f>
      </c>
      <c r="K618" s="203">
        <f>SUM(K613:K617)</f>
      </c>
      <c r="L618" s="215">
        <f>SUM(L613:L617)</f>
      </c>
      <c r="M618" s="203">
        <f>SUM(M613:M617)</f>
      </c>
      <c r="N618" s="204">
        <f>SUM(N613:N617)</f>
      </c>
      <c r="O618" s="205">
        <f t="shared" si="64"/>
      </c>
      <c r="P618" s="206">
        <f>SUM(P613:P617)</f>
      </c>
      <c r="Q618" s="182">
        <f t="shared" si="1236"/>
      </c>
      <c r="R618" s="204">
        <f>SUM(R613:R617)</f>
      </c>
      <c r="S618" s="203">
        <f>SUM(S613:S617)</f>
      </c>
      <c r="T618" s="207">
        <f t="shared" si="612"/>
      </c>
      <c r="U618" s="207">
        <f t="shared" si="534"/>
      </c>
      <c r="V618" s="207">
        <f t="shared" si="464"/>
      </c>
      <c r="W618" s="208">
        <f>SUM(W613:W617)</f>
      </c>
      <c r="X618" s="207">
        <f t="shared" si="393"/>
      </c>
      <c r="Y618" s="207">
        <f t="shared" si="345"/>
      </c>
      <c r="Z618" s="207">
        <f t="shared" si="112"/>
      </c>
      <c r="AA618" s="207">
        <f t="shared" si="1283"/>
      </c>
      <c r="AB618" s="207">
        <f t="shared" si="1132"/>
      </c>
      <c r="AC618" s="205">
        <f t="shared" si="647"/>
      </c>
      <c r="AD618" s="205">
        <f t="shared" si="569"/>
      </c>
      <c r="AE618" s="205">
        <f t="shared" si="502"/>
      </c>
      <c r="AF618" s="205">
        <f t="shared" si="431"/>
      </c>
      <c r="AG618" s="205">
        <f t="shared" si="147"/>
      </c>
      <c r="AH618" s="205">
        <f t="shared" si="22"/>
      </c>
      <c r="AI618" s="205">
        <f t="shared" si="1167"/>
      </c>
      <c r="AJ618" s="204">
        <f>AVERAGE(AJ613:AJ617)</f>
      </c>
      <c r="AK618" s="204">
        <f>SUM(AK613:AK617)</f>
      </c>
      <c r="AL618" s="204">
        <f>SUM(AL613:AL617)</f>
      </c>
      <c r="AM618" s="204">
        <f>SUM(AM613:AM617)</f>
      </c>
      <c r="AN618" s="204">
        <f>SUM(AN613:AN617)</f>
      </c>
      <c r="AO618" s="218">
        <f>SUM(AO613:AO617)</f>
      </c>
      <c r="AP618" s="204">
        <f>SUM(AP613:AP617)</f>
      </c>
      <c r="AQ618" s="218">
        <f>SUM(AQ613:AQ617)</f>
      </c>
      <c r="AR618" s="218">
        <f>SUM(AR613:AR617)</f>
      </c>
      <c r="AS618" s="204">
        <f>SUM(AS613:AS617)</f>
      </c>
      <c r="AT618" s="204">
        <f>SUM(AT613:AT617)</f>
      </c>
      <c r="AU618" s="204">
        <f>SUM(AU613:AU617)</f>
      </c>
      <c r="AV618" s="209"/>
      <c r="AW618" s="209"/>
      <c r="AX618" s="204">
        <f>SUM(AX613:AX617)</f>
      </c>
    </row>
    <row r="619">
      <c r="A619" s="168"/>
      <c r="B619" s="210" t="s">
        <v>187</v>
      </c>
      <c r="C619" s="170" t="s">
        <v>201</v>
      </c>
      <c r="D619" s="171" t="s">
        <v>198</v>
      </c>
      <c r="E619" s="220" t="s">
        <v>207</v>
      </c>
      <c r="F619" s="178">
        <f t="shared" ref="F619:F622" si="254">G619+H619+I619</f>
      </c>
      <c r="G619" s="178">
        <v>1544.41</v>
      </c>
      <c r="H619" s="178">
        <v>970.88</v>
      </c>
      <c r="I619" s="219">
        <v>0</v>
      </c>
      <c r="J619" s="180">
        <v>0</v>
      </c>
      <c r="K619" s="197">
        <v>0</v>
      </c>
      <c r="L619" s="189">
        <v>0</v>
      </c>
      <c r="M619" s="197">
        <v>0</v>
      </c>
      <c r="N619" s="180">
        <v>0</v>
      </c>
      <c r="O619" s="181">
        <f t="shared" si="64"/>
      </c>
      <c r="P619" s="196"/>
      <c r="Q619" s="182">
        <f t="shared" si="1236"/>
      </c>
      <c r="R619" s="177">
        <f t="shared" ref="R619:R622" si="904">J619+L619</f>
      </c>
      <c r="S619" s="178">
        <f t="shared" ref="S619:S622" si="1054">K619+M619</f>
      </c>
      <c r="T619" s="183">
        <f t="shared" si="612"/>
      </c>
      <c r="U619" s="183">
        <f t="shared" si="534"/>
      </c>
      <c r="V619" s="183">
        <f t="shared" si="464"/>
      </c>
      <c r="W619" s="184">
        <v>0</v>
      </c>
      <c r="X619" s="183">
        <f t="shared" si="393"/>
      </c>
      <c r="Y619" s="183">
        <f t="shared" si="345"/>
      </c>
      <c r="Z619" s="183">
        <f t="shared" si="112"/>
      </c>
      <c r="AA619" s="183">
        <f t="shared" si="1283"/>
      </c>
      <c r="AB619" s="183">
        <f t="shared" si="1132"/>
      </c>
      <c r="AC619" s="181">
        <f t="shared" si="647"/>
      </c>
      <c r="AD619" s="181">
        <f t="shared" si="569"/>
      </c>
      <c r="AE619" s="181">
        <f t="shared" si="502"/>
      </c>
      <c r="AF619" s="181">
        <f t="shared" si="431"/>
      </c>
      <c r="AG619" s="181">
        <f t="shared" si="147"/>
      </c>
      <c r="AH619" s="181">
        <f t="shared" si="22"/>
      </c>
      <c r="AI619" s="181">
        <f t="shared" si="1167"/>
      </c>
      <c r="AJ619" s="189">
        <v>63</v>
      </c>
      <c r="AK619" s="247">
        <v>19183</v>
      </c>
      <c r="AL619" s="247">
        <v>500</v>
      </c>
      <c r="AM619" s="247">
        <v>556</v>
      </c>
      <c r="AN619" s="248">
        <v>89</v>
      </c>
      <c r="AO619" s="189">
        <v>20</v>
      </c>
      <c r="AP619" s="179">
        <v>33</v>
      </c>
      <c r="AQ619" s="189">
        <v>57</v>
      </c>
      <c r="AR619" s="189">
        <v>0</v>
      </c>
      <c r="AS619" s="189">
        <v>5</v>
      </c>
      <c r="AT619" s="189">
        <v>0</v>
      </c>
      <c r="AU619" s="189">
        <v>10</v>
      </c>
      <c r="AV619" s="190"/>
      <c r="AW619" s="190"/>
      <c r="AX619" s="191">
        <f t="shared" ref="AX619:AX622" si="754">COUNT(AU619)</f>
      </c>
    </row>
    <row r="620">
      <c r="A620" s="168"/>
      <c r="B620" s="210" t="s">
        <v>187</v>
      </c>
      <c r="C620" s="169" t="s">
        <v>201</v>
      </c>
      <c r="D620" s="171" t="s">
        <v>198</v>
      </c>
      <c r="E620" s="220" t="s">
        <v>208</v>
      </c>
      <c r="F620" s="195">
        <f t="shared" si="254"/>
      </c>
      <c r="G620" s="178">
        <v>1621.49</v>
      </c>
      <c r="H620" s="197">
        <v>1382.84</v>
      </c>
      <c r="I620" s="219">
        <v>0</v>
      </c>
      <c r="J620" s="177">
        <v>2</v>
      </c>
      <c r="K620" s="178">
        <v>5810.809999999998</v>
      </c>
      <c r="L620" s="179">
        <v>0</v>
      </c>
      <c r="M620" s="178">
        <v>0</v>
      </c>
      <c r="N620" s="180">
        <v>0</v>
      </c>
      <c r="O620" s="181">
        <f t="shared" si="64"/>
      </c>
      <c r="P620" s="196"/>
      <c r="Q620" s="182">
        <f t="shared" si="1236"/>
      </c>
      <c r="R620" s="177">
        <f t="shared" si="904"/>
      </c>
      <c r="S620" s="178">
        <f t="shared" si="1054"/>
      </c>
      <c r="T620" s="183">
        <f t="shared" si="612"/>
      </c>
      <c r="U620" s="183">
        <f t="shared" si="534"/>
      </c>
      <c r="V620" s="183">
        <f t="shared" si="464"/>
      </c>
      <c r="W620" s="184">
        <v>2</v>
      </c>
      <c r="X620" s="183">
        <f t="shared" si="393"/>
      </c>
      <c r="Y620" s="183">
        <f t="shared" si="345"/>
      </c>
      <c r="Z620" s="183">
        <f t="shared" si="112"/>
      </c>
      <c r="AA620" s="183">
        <f t="shared" si="1283"/>
      </c>
      <c r="AB620" s="183">
        <f t="shared" si="1132"/>
      </c>
      <c r="AC620" s="181">
        <f t="shared" si="647"/>
      </c>
      <c r="AD620" s="181">
        <f t="shared" si="569"/>
      </c>
      <c r="AE620" s="181">
        <f t="shared" si="502"/>
      </c>
      <c r="AF620" s="181">
        <f t="shared" si="431"/>
      </c>
      <c r="AG620" s="181">
        <f t="shared" si="147"/>
      </c>
      <c r="AH620" s="181">
        <f t="shared" si="22"/>
      </c>
      <c r="AI620" s="181">
        <f t="shared" si="1167"/>
      </c>
      <c r="AJ620" s="180">
        <v>61</v>
      </c>
      <c r="AK620" s="177">
        <v>24350</v>
      </c>
      <c r="AL620" s="177">
        <v>645</v>
      </c>
      <c r="AM620" s="177">
        <v>719</v>
      </c>
      <c r="AN620" s="177">
        <v>93</v>
      </c>
      <c r="AO620" s="189">
        <v>19</v>
      </c>
      <c r="AP620" s="177">
        <v>55</v>
      </c>
      <c r="AQ620" s="179">
        <v>79</v>
      </c>
      <c r="AR620" s="189">
        <v>2</v>
      </c>
      <c r="AS620" s="180">
        <v>7</v>
      </c>
      <c r="AT620" s="180">
        <v>1</v>
      </c>
      <c r="AU620" s="180">
        <v>20</v>
      </c>
      <c r="AV620" s="190"/>
      <c r="AW620" s="190"/>
      <c r="AX620" s="191">
        <f t="shared" si="754"/>
      </c>
    </row>
    <row r="621">
      <c r="A621" s="168"/>
      <c r="B621" s="210" t="s">
        <v>187</v>
      </c>
      <c r="C621" s="169" t="s">
        <v>201</v>
      </c>
      <c r="D621" s="171" t="s">
        <v>198</v>
      </c>
      <c r="E621" s="220" t="s">
        <v>209</v>
      </c>
      <c r="F621" s="195">
        <f t="shared" si="254"/>
      </c>
      <c r="G621" s="178">
        <v>2139.54</v>
      </c>
      <c r="H621" s="197">
        <v>1342.2</v>
      </c>
      <c r="I621" s="219">
        <v>0</v>
      </c>
      <c r="J621" s="177">
        <v>3</v>
      </c>
      <c r="K621" s="178">
        <v>6537.959999999992</v>
      </c>
      <c r="L621" s="179">
        <v>1</v>
      </c>
      <c r="M621" s="178">
        <v>6216.209999999999</v>
      </c>
      <c r="N621" s="180">
        <v>0</v>
      </c>
      <c r="O621" s="181">
        <f t="shared" si="64"/>
      </c>
      <c r="P621" s="196"/>
      <c r="Q621" s="182">
        <f t="shared" si="1236"/>
      </c>
      <c r="R621" s="177">
        <f t="shared" si="904"/>
      </c>
      <c r="S621" s="178">
        <f t="shared" si="1054"/>
      </c>
      <c r="T621" s="183">
        <f t="shared" si="612"/>
      </c>
      <c r="U621" s="183">
        <f t="shared" si="534"/>
      </c>
      <c r="V621" s="183">
        <f t="shared" si="464"/>
      </c>
      <c r="W621" s="184">
        <v>4</v>
      </c>
      <c r="X621" s="183">
        <f t="shared" si="393"/>
      </c>
      <c r="Y621" s="183">
        <f t="shared" si="345"/>
      </c>
      <c r="Z621" s="183">
        <f t="shared" si="112"/>
      </c>
      <c r="AA621" s="183">
        <f t="shared" si="1283"/>
      </c>
      <c r="AB621" s="183">
        <f t="shared" si="1132"/>
      </c>
      <c r="AC621" s="181">
        <f t="shared" si="647"/>
      </c>
      <c r="AD621" s="181">
        <f t="shared" si="569"/>
      </c>
      <c r="AE621" s="181">
        <f t="shared" si="502"/>
      </c>
      <c r="AF621" s="181">
        <f t="shared" si="431"/>
      </c>
      <c r="AG621" s="181">
        <f t="shared" si="147"/>
      </c>
      <c r="AH621" s="181">
        <f t="shared" si="22"/>
      </c>
      <c r="AI621" s="181">
        <f t="shared" si="1167"/>
      </c>
      <c r="AJ621" s="180">
        <v>59</v>
      </c>
      <c r="AK621" s="177">
        <v>25311</v>
      </c>
      <c r="AL621" s="177">
        <v>706</v>
      </c>
      <c r="AM621" s="177">
        <v>759</v>
      </c>
      <c r="AN621" s="177">
        <v>107</v>
      </c>
      <c r="AO621" s="189">
        <v>27</v>
      </c>
      <c r="AP621" s="180">
        <v>59</v>
      </c>
      <c r="AQ621" s="179">
        <v>93</v>
      </c>
      <c r="AR621" s="189">
        <v>4</v>
      </c>
      <c r="AS621" s="180">
        <v>7</v>
      </c>
      <c r="AT621" s="180">
        <v>1</v>
      </c>
      <c r="AU621" s="180">
        <v>20</v>
      </c>
      <c r="AV621" s="190"/>
      <c r="AW621" s="190"/>
      <c r="AX621" s="191">
        <f t="shared" si="754"/>
      </c>
    </row>
    <row r="622">
      <c r="A622" s="168"/>
      <c r="B622" s="210" t="s">
        <v>187</v>
      </c>
      <c r="C622" s="169" t="s">
        <v>201</v>
      </c>
      <c r="D622" s="171" t="s">
        <v>198</v>
      </c>
      <c r="E622" s="221" t="s">
        <v>210</v>
      </c>
      <c r="F622" s="178">
        <f t="shared" si="254"/>
      </c>
      <c r="G622" s="178">
        <v>2592.07</v>
      </c>
      <c r="H622" s="178">
        <v>1836.55</v>
      </c>
      <c r="I622" s="219">
        <v>0</v>
      </c>
      <c r="J622" s="177">
        <v>8</v>
      </c>
      <c r="K622" s="178">
        <v>18172.45000000001</v>
      </c>
      <c r="L622" s="189">
        <v>0</v>
      </c>
      <c r="M622" s="197">
        <v>0</v>
      </c>
      <c r="N622" s="180">
        <v>0</v>
      </c>
      <c r="O622" s="181">
        <f t="shared" si="64"/>
      </c>
      <c r="P622" s="196"/>
      <c r="Q622" s="182">
        <f t="shared" si="1236"/>
      </c>
      <c r="R622" s="177">
        <f t="shared" si="904"/>
      </c>
      <c r="S622" s="178">
        <f t="shared" si="1054"/>
      </c>
      <c r="T622" s="183">
        <f t="shared" si="612"/>
      </c>
      <c r="U622" s="183">
        <f t="shared" si="534"/>
      </c>
      <c r="V622" s="183">
        <f t="shared" si="464"/>
      </c>
      <c r="W622" s="184">
        <v>7</v>
      </c>
      <c r="X622" s="183">
        <f t="shared" si="393"/>
      </c>
      <c r="Y622" s="183">
        <f t="shared" si="345"/>
      </c>
      <c r="Z622" s="183">
        <f t="shared" si="112"/>
      </c>
      <c r="AA622" s="183">
        <f t="shared" si="1283"/>
      </c>
      <c r="AB622" s="183">
        <f t="shared" si="1132"/>
      </c>
      <c r="AC622" s="181">
        <f t="shared" si="647"/>
      </c>
      <c r="AD622" s="181">
        <f t="shared" si="569"/>
      </c>
      <c r="AE622" s="181">
        <f t="shared" si="502"/>
      </c>
      <c r="AF622" s="181">
        <f t="shared" si="431"/>
      </c>
      <c r="AG622" s="181">
        <f t="shared" si="147"/>
      </c>
      <c r="AH622" s="181">
        <f t="shared" si="22"/>
      </c>
      <c r="AI622" s="181">
        <f t="shared" si="1167"/>
      </c>
      <c r="AJ622" s="180">
        <v>58</v>
      </c>
      <c r="AK622" s="177">
        <v>36922</v>
      </c>
      <c r="AL622" s="177">
        <v>1037</v>
      </c>
      <c r="AM622" s="177">
        <v>1115</v>
      </c>
      <c r="AN622" s="177">
        <v>135</v>
      </c>
      <c r="AO622" s="189">
        <v>39</v>
      </c>
      <c r="AP622" s="180">
        <v>72</v>
      </c>
      <c r="AQ622" s="179">
        <v>129</v>
      </c>
      <c r="AR622" s="189">
        <v>8</v>
      </c>
      <c r="AS622" s="180">
        <v>8</v>
      </c>
      <c r="AT622" s="180">
        <v>0</v>
      </c>
      <c r="AU622" s="180">
        <v>16</v>
      </c>
      <c r="AV622" s="190"/>
      <c r="AW622" s="190"/>
      <c r="AX622" s="191">
        <f t="shared" si="754"/>
      </c>
    </row>
    <row r="623">
      <c r="A623" s="168"/>
      <c r="B623" s="202" t="s">
        <v>186</v>
      </c>
      <c r="C623" s="202"/>
      <c r="D623" s="202"/>
      <c r="E623" s="202"/>
      <c r="F623" s="203">
        <f>SUM(F619:F622)</f>
      </c>
      <c r="G623" s="203">
        <f>SUM(G619:G622)</f>
      </c>
      <c r="H623" s="203">
        <f>SUM(H619:H622)</f>
      </c>
      <c r="I623" s="196">
        <f>SUM(I619:I622)</f>
      </c>
      <c r="J623" s="204">
        <f>SUM(J619:J622)</f>
      </c>
      <c r="K623" s="203">
        <f>SUM(K619:K622)</f>
      </c>
      <c r="L623" s="215">
        <f>SUM(L619:L622)</f>
      </c>
      <c r="M623" s="203">
        <f>SUM(M619:M622)</f>
      </c>
      <c r="N623" s="204">
        <f>SUM(N619:N622)</f>
      </c>
      <c r="O623" s="205">
        <f t="shared" si="64"/>
      </c>
      <c r="P623" s="206">
        <f>SUM(P619:P622)</f>
      </c>
      <c r="Q623" s="182">
        <f t="shared" si="1236"/>
      </c>
      <c r="R623" s="204">
        <f>SUM(R619:R622)</f>
      </c>
      <c r="S623" s="203">
        <f>SUM(S619:S622)</f>
      </c>
      <c r="T623" s="207">
        <f t="shared" si="612"/>
      </c>
      <c r="U623" s="207">
        <f t="shared" si="534"/>
      </c>
      <c r="V623" s="207">
        <f t="shared" si="464"/>
      </c>
      <c r="W623" s="208">
        <f>SUM(W619:W622)</f>
      </c>
      <c r="X623" s="207">
        <f t="shared" si="393"/>
      </c>
      <c r="Y623" s="207">
        <f t="shared" si="345"/>
      </c>
      <c r="Z623" s="207">
        <f t="shared" si="112"/>
      </c>
      <c r="AA623" s="207">
        <f t="shared" si="1283"/>
      </c>
      <c r="AB623" s="207">
        <f t="shared" si="1132"/>
      </c>
      <c r="AC623" s="205">
        <f t="shared" si="647"/>
      </c>
      <c r="AD623" s="205">
        <f t="shared" si="569"/>
      </c>
      <c r="AE623" s="205">
        <f t="shared" si="502"/>
      </c>
      <c r="AF623" s="205">
        <f t="shared" si="431"/>
      </c>
      <c r="AG623" s="205">
        <f t="shared" si="147"/>
      </c>
      <c r="AH623" s="205">
        <f t="shared" si="22"/>
      </c>
      <c r="AI623" s="205">
        <f t="shared" si="1167"/>
      </c>
      <c r="AJ623" s="204">
        <f>AVERAGE(AJ619:AJ622)</f>
      </c>
      <c r="AK623" s="204">
        <f>SUM(AK619:AK622)</f>
      </c>
      <c r="AL623" s="204">
        <f>SUM(AL619:AL622)</f>
      </c>
      <c r="AM623" s="204">
        <f>SUM(AM619:AM622)</f>
      </c>
      <c r="AN623" s="204">
        <f>SUM(AN619:AN622)</f>
      </c>
      <c r="AO623" s="218">
        <f>SUM(AO619:AO622)</f>
      </c>
      <c r="AP623" s="204">
        <f>SUM(AP619:AP622)</f>
      </c>
      <c r="AQ623" s="218">
        <f>SUM(AQ619:AQ622)</f>
      </c>
      <c r="AR623" s="218">
        <f>SUM(AR619:AR622)</f>
      </c>
      <c r="AS623" s="204">
        <f>SUM(AS619:AS622)</f>
      </c>
      <c r="AT623" s="204">
        <f>SUM(AT619:AT622)</f>
      </c>
      <c r="AU623" s="204">
        <f>SUM(AU619:AU622)</f>
      </c>
      <c r="AV623" s="209"/>
      <c r="AW623" s="209"/>
      <c r="AX623" s="204">
        <f>SUM(AX619:AX622)</f>
      </c>
    </row>
    <row r="624">
      <c r="A624" s="168"/>
      <c r="B624" s="222" t="s">
        <v>211</v>
      </c>
      <c r="C624" s="222"/>
      <c r="D624" s="222"/>
      <c r="E624" s="222"/>
      <c r="F624" s="223">
        <f>F623+F618+F612+F607+F601</f>
      </c>
      <c r="G624" s="223">
        <f>G623+G618+G612+G607+G601</f>
      </c>
      <c r="H624" s="223">
        <f>H623+H618+H612+H607+H601</f>
      </c>
      <c r="I624" s="223">
        <f>I623+I618+I612+I607+I601</f>
      </c>
      <c r="J624" s="224">
        <f>J623+J618+J612+J607+J601</f>
      </c>
      <c r="K624" s="223">
        <f>K623+K618+K612+K607+K601</f>
      </c>
      <c r="L624" s="224">
        <f>L623+L618+L612+L607+L601</f>
      </c>
      <c r="M624" s="223">
        <f>M623+M618+M612+M607+M601</f>
      </c>
      <c r="N624" s="224">
        <f>N623+N618+N612+N607+N601</f>
      </c>
      <c r="O624" s="225">
        <f t="shared" si="64"/>
      </c>
      <c r="P624" s="224">
        <f>P623+P618+P612+P607+P601</f>
      </c>
      <c r="Q624" s="227">
        <f t="shared" si="1236"/>
      </c>
      <c r="R624" s="224">
        <f>R623+R618+R612+R607+R601</f>
      </c>
      <c r="S624" s="223">
        <f>S623+S618+S612+S607+S601</f>
      </c>
      <c r="T624" s="223">
        <f t="shared" si="612"/>
      </c>
      <c r="U624" s="223">
        <f t="shared" si="534"/>
      </c>
      <c r="V624" s="223">
        <f t="shared" si="464"/>
      </c>
      <c r="W624" s="224">
        <f>W623+W618+W612+W607+W601</f>
      </c>
      <c r="X624" s="223">
        <f t="shared" si="393"/>
      </c>
      <c r="Y624" s="223">
        <f t="shared" si="345"/>
      </c>
      <c r="Z624" s="223">
        <f t="shared" si="112"/>
      </c>
      <c r="AA624" s="223">
        <f t="shared" si="1283"/>
      </c>
      <c r="AB624" s="223">
        <f t="shared" si="1132"/>
      </c>
      <c r="AC624" s="225">
        <f t="shared" si="647"/>
      </c>
      <c r="AD624" s="225">
        <f t="shared" si="569"/>
      </c>
      <c r="AE624" s="225">
        <f t="shared" si="502"/>
      </c>
      <c r="AF624" s="225">
        <f t="shared" si="431"/>
      </c>
      <c r="AG624" s="225">
        <f t="shared" si="147"/>
      </c>
      <c r="AH624" s="225">
        <f t="shared" si="22"/>
      </c>
      <c r="AI624" s="225">
        <f t="shared" si="1167"/>
      </c>
      <c r="AJ624" s="224"/>
      <c r="AK624" s="224">
        <f>AK623+AK618+AK612+AK607+AK601</f>
      </c>
      <c r="AL624" s="224">
        <f>AL623+AL618+AL612+AL607+AL601</f>
      </c>
      <c r="AM624" s="224">
        <f>AM623+AM618+AM612+AM607+AM601</f>
      </c>
      <c r="AN624" s="224">
        <f>AN623+AN618+AN612+AN607+AN601</f>
      </c>
      <c r="AO624" s="224">
        <f>AO623+AO618+AO612+AO607+AO601</f>
      </c>
      <c r="AP624" s="224">
        <f>AP623+AP618+AP612+AP607+AP601</f>
      </c>
      <c r="AQ624" s="224">
        <f>AQ623+AQ618+AQ612+AQ607+AQ601</f>
      </c>
      <c r="AR624" s="224">
        <f>AR623+AR618+AR612+AR607+AR601</f>
      </c>
      <c r="AS624" s="224">
        <f>AS623+AS618+AS612+AS607+AS601</f>
      </c>
      <c r="AT624" s="224">
        <f>AT623+AT618+AT612+AT607+AT601</f>
      </c>
      <c r="AU624" s="224">
        <f>AU623+AU618+AU612+AU607+AU601</f>
      </c>
      <c r="AV624" s="229"/>
      <c r="AW624" s="229"/>
      <c r="AX624" s="223">
        <f>AX623+AX618+AX612+AX607+AX601</f>
      </c>
      <c r="AY624" s="280"/>
    </row>
    <row r="625">
      <c r="A625" s="136"/>
      <c r="B625" s="137" t="s">
        <v>120</v>
      </c>
      <c r="C625" s="137"/>
      <c r="D625" s="137"/>
      <c r="E625" s="137"/>
      <c r="F625" s="138" t="s">
        <v>121</v>
      </c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9" t="s">
        <v>122</v>
      </c>
      <c r="AA625" s="139"/>
      <c r="AB625" s="139"/>
      <c r="AC625" s="139"/>
      <c r="AD625" s="139"/>
      <c r="AE625" s="139"/>
      <c r="AF625" s="139"/>
      <c r="AG625" s="139"/>
      <c r="AH625" s="139"/>
      <c r="AI625" s="139"/>
      <c r="AJ625" s="139"/>
      <c r="AK625" s="139"/>
      <c r="AL625" s="139"/>
      <c r="AM625" s="139"/>
      <c r="AN625" s="139"/>
      <c r="AO625" s="139"/>
      <c r="AP625" s="139"/>
      <c r="AQ625" s="139"/>
      <c r="AR625" s="139"/>
      <c r="AS625" s="139"/>
      <c r="AT625" s="139"/>
      <c r="AU625" s="139"/>
      <c r="AV625" s="140" t="s">
        <v>123</v>
      </c>
      <c r="AW625" s="140"/>
      <c r="AX625" s="141" t="s">
        <v>124</v>
      </c>
    </row>
    <row r="626">
      <c r="A626" s="136"/>
      <c r="B626" s="137"/>
      <c r="C626" s="137"/>
      <c r="D626" s="137"/>
      <c r="E626" s="137"/>
      <c r="F626" s="142" t="s">
        <v>125</v>
      </c>
      <c r="G626" s="142"/>
      <c r="H626" s="142"/>
      <c r="I626" s="142"/>
      <c r="J626" s="143">
        <v>600.51</v>
      </c>
      <c r="K626" s="143"/>
      <c r="L626" s="143"/>
      <c r="M626" s="143"/>
      <c r="N626" s="143"/>
      <c r="O626" s="143"/>
      <c r="P626" s="143"/>
      <c r="Q626" s="143"/>
      <c r="R626" s="143"/>
      <c r="S626" s="143"/>
      <c r="T626" s="144" t="s">
        <v>127</v>
      </c>
      <c r="U626" s="144"/>
      <c r="V626" s="144"/>
      <c r="W626" s="144"/>
      <c r="X626" s="144"/>
      <c r="Y626" s="144"/>
      <c r="Z626" s="145" t="s">
        <v>128</v>
      </c>
      <c r="AA626" s="145"/>
      <c r="AB626" s="145"/>
      <c r="AC626" s="145"/>
      <c r="AD626" s="145"/>
      <c r="AE626" s="145"/>
      <c r="AF626" s="145"/>
      <c r="AG626" s="145"/>
      <c r="AH626" s="145"/>
      <c r="AI626" s="145"/>
      <c r="AJ626" s="145"/>
      <c r="AK626" s="146" t="s">
        <v>129</v>
      </c>
      <c r="AL626" s="167"/>
      <c r="AM626" s="167"/>
      <c r="AN626" s="167"/>
      <c r="AO626" s="167"/>
      <c r="AP626" s="167"/>
      <c r="AQ626" s="146"/>
      <c r="AR626" s="146"/>
      <c r="AS626" s="146"/>
      <c r="AT626" s="146"/>
      <c r="AU626" s="146"/>
      <c r="AV626" s="147"/>
      <c r="AW626" s="148"/>
      <c r="AX626" s="141"/>
    </row>
    <row r="627">
      <c r="A627" s="136"/>
      <c r="B627" s="149" t="s">
        <v>130</v>
      </c>
      <c r="C627" s="150" t="s">
        <v>131</v>
      </c>
      <c r="D627" s="151" t="s">
        <v>132</v>
      </c>
      <c r="E627" s="152" t="s">
        <v>133</v>
      </c>
      <c r="F627" s="153" t="s">
        <v>134</v>
      </c>
      <c r="G627" s="142" t="s">
        <v>135</v>
      </c>
      <c r="H627" s="154" t="s">
        <v>136</v>
      </c>
      <c r="I627" s="155" t="s">
        <v>137</v>
      </c>
      <c r="J627" s="156" t="s">
        <v>138</v>
      </c>
      <c r="K627" s="157" t="s">
        <v>139</v>
      </c>
      <c r="L627" s="158" t="s">
        <v>140</v>
      </c>
      <c r="M627" s="157" t="s">
        <v>141</v>
      </c>
      <c r="N627" s="157" t="s">
        <v>142</v>
      </c>
      <c r="O627" s="157" t="s">
        <v>143</v>
      </c>
      <c r="P627" s="159" t="s">
        <v>144</v>
      </c>
      <c r="Q627" s="157" t="s">
        <v>145</v>
      </c>
      <c r="R627" s="156" t="s">
        <v>146</v>
      </c>
      <c r="S627" s="160" t="s">
        <v>147</v>
      </c>
      <c r="T627" s="144" t="s">
        <v>148</v>
      </c>
      <c r="U627" s="144" t="s">
        <v>149</v>
      </c>
      <c r="V627" s="144" t="s">
        <v>150</v>
      </c>
      <c r="W627" s="161" t="s">
        <v>151</v>
      </c>
      <c r="X627" s="144" t="s">
        <v>152</v>
      </c>
      <c r="Y627" s="162" t="s">
        <v>153</v>
      </c>
      <c r="Z627" s="238" t="s">
        <v>154</v>
      </c>
      <c r="AA627" s="239" t="s">
        <v>155</v>
      </c>
      <c r="AB627" s="240" t="s">
        <v>156</v>
      </c>
      <c r="AC627" s="239" t="s">
        <v>157</v>
      </c>
      <c r="AD627" s="239" t="s">
        <v>158</v>
      </c>
      <c r="AE627" s="166" t="s">
        <v>159</v>
      </c>
      <c r="AF627" s="239" t="s">
        <v>160</v>
      </c>
      <c r="AG627" s="241" t="s">
        <v>161</v>
      </c>
      <c r="AH627" s="241" t="s">
        <v>162</v>
      </c>
      <c r="AI627" s="166" t="s">
        <v>163</v>
      </c>
      <c r="AJ627" s="166" t="s">
        <v>164</v>
      </c>
      <c r="AK627" s="281" t="s">
        <v>165</v>
      </c>
      <c r="AL627" s="282" t="s">
        <v>166</v>
      </c>
      <c r="AM627" s="282" t="s">
        <v>167</v>
      </c>
      <c r="AN627" s="282" t="s">
        <v>168</v>
      </c>
      <c r="AO627" s="282" t="s">
        <v>169</v>
      </c>
      <c r="AP627" s="282" t="s">
        <v>170</v>
      </c>
      <c r="AQ627" s="283" t="s">
        <v>171</v>
      </c>
      <c r="AR627" s="146" t="s">
        <v>172</v>
      </c>
      <c r="AS627" s="146" t="s">
        <v>173</v>
      </c>
      <c r="AT627" s="146" t="s">
        <v>174</v>
      </c>
      <c r="AU627" s="146" t="s">
        <v>175</v>
      </c>
      <c r="AV627" s="147"/>
      <c r="AW627" s="148"/>
      <c r="AX627" s="141" t="s">
        <v>176</v>
      </c>
    </row>
    <row r="628">
      <c r="A628" s="168" t="s">
        <v>236</v>
      </c>
      <c r="B628" s="210" t="s">
        <v>183</v>
      </c>
      <c r="C628" s="192" t="s">
        <v>179</v>
      </c>
      <c r="D628" s="171" t="s">
        <v>204</v>
      </c>
      <c r="E628" s="172" t="s">
        <v>181</v>
      </c>
      <c r="F628" s="194">
        <f t="shared" ref="F628:F631" si="255">G628+H628+I628</f>
      </c>
      <c r="G628" s="195">
        <v>1001.4099999999999</v>
      </c>
      <c r="H628" s="195">
        <v>293.88</v>
      </c>
      <c r="I628" s="196">
        <v>0</v>
      </c>
      <c r="J628" s="189">
        <v>2</v>
      </c>
      <c r="K628" s="197">
        <v>5102.96</v>
      </c>
      <c r="L628" s="189">
        <v>0</v>
      </c>
      <c r="M628" s="197">
        <v>0</v>
      </c>
      <c r="N628" s="189">
        <v>0</v>
      </c>
      <c r="O628" s="181">
        <f t="shared" ref="O628:O633" si="65">N628/R628</f>
      </c>
      <c r="P628" s="176"/>
      <c r="Q628" s="182">
        <f t="shared" ref="Q628:Q629" si="1237">P628/R628</f>
      </c>
      <c r="R628" s="177">
        <f t="shared" ref="R628:R631" si="905">J628+L628</f>
      </c>
      <c r="S628" s="178">
        <f t="shared" ref="S628:S631" si="1055">K628+M628</f>
      </c>
      <c r="T628" s="183">
        <f t="shared" ref="T628:T633" si="613">S628/F628</f>
      </c>
      <c r="U628" s="183">
        <f t="shared" ref="U628:U633" si="535">S628/(F628+(AX628*500)+F628*3%)</f>
      </c>
      <c r="V628" s="183">
        <f t="shared" ref="V628:V633" si="465">S628/R628</f>
      </c>
      <c r="W628" s="189">
        <v>2</v>
      </c>
      <c r="X628" s="183">
        <f t="shared" ref="X628:X633" si="394">F628/W628</f>
      </c>
      <c r="Y628" s="183">
        <f t="shared" ref="Y628:Y633" si="346">F628/R628</f>
      </c>
      <c r="Z628" s="183">
        <f t="shared" ref="Z628:Z633" si="113">F628/AL628</f>
      </c>
      <c r="AA628" s="183">
        <f t="shared" ref="AA628:AA633" si="1284">F628/AK628*1000</f>
      </c>
      <c r="AB628" s="183">
        <f t="shared" ref="AB628:AB633" si="1133">F628/AN628</f>
      </c>
      <c r="AC628" s="181">
        <f t="shared" ref="AC628:AC633" si="648">AL628/AK628</f>
      </c>
      <c r="AD628" s="181">
        <f t="shared" ref="AD628:AD633" si="570">AN628/AM628</f>
      </c>
      <c r="AE628" s="181">
        <f t="shared" ref="AE628:AE633" si="503">AP628/AM628</f>
      </c>
      <c r="AF628" s="181">
        <f t="shared" ref="AF628:AF633" si="432">R628/AP628</f>
      </c>
      <c r="AG628" s="181">
        <f t="shared" ref="AG628:AG633" si="148">AR628/AN628</f>
      </c>
      <c r="AH628" s="181">
        <f t="shared" ref="AH628:AH633" si="23">R628/AR628</f>
      </c>
      <c r="AI628" s="181">
        <f t="shared" ref="AI628:AI633" si="1168">AQ628/AP628</f>
      </c>
      <c r="AJ628" s="189">
        <v>60</v>
      </c>
      <c r="AK628" s="244">
        <v>13517</v>
      </c>
      <c r="AL628" s="245">
        <v>426</v>
      </c>
      <c r="AM628" s="245">
        <v>507</v>
      </c>
      <c r="AN628" s="245">
        <v>33</v>
      </c>
      <c r="AO628" s="186">
        <v>9</v>
      </c>
      <c r="AP628" s="186">
        <v>61</v>
      </c>
      <c r="AQ628" s="284">
        <v>74</v>
      </c>
      <c r="AR628" s="189">
        <v>2</v>
      </c>
      <c r="AS628" s="179">
        <v>10</v>
      </c>
      <c r="AT628" s="179">
        <v>0</v>
      </c>
      <c r="AU628" s="189">
        <v>4</v>
      </c>
      <c r="AV628" s="190"/>
      <c r="AW628" s="190"/>
      <c r="AX628" s="191">
        <f t="shared" ref="AX628:AX631" si="755">COUNT(AU628)</f>
      </c>
    </row>
    <row r="629">
      <c r="A629" s="168"/>
      <c r="B629" s="210" t="s">
        <v>183</v>
      </c>
      <c r="C629" s="192" t="s">
        <v>179</v>
      </c>
      <c r="D629" s="171" t="s">
        <v>204</v>
      </c>
      <c r="E629" s="193" t="s">
        <v>182</v>
      </c>
      <c r="F629" s="194">
        <f t="shared" si="255"/>
      </c>
      <c r="G629" s="197">
        <v>545.12</v>
      </c>
      <c r="H629" s="178">
        <v>211.37</v>
      </c>
      <c r="I629" s="196">
        <v>0</v>
      </c>
      <c r="J629" s="189">
        <v>1</v>
      </c>
      <c r="K629" s="197">
        <v>3108.1099999999997</v>
      </c>
      <c r="L629" s="189">
        <v>0</v>
      </c>
      <c r="M629" s="197">
        <v>0</v>
      </c>
      <c r="N629" s="189">
        <v>0</v>
      </c>
      <c r="O629" s="181">
        <f t="shared" si="65"/>
      </c>
      <c r="P629" s="176"/>
      <c r="Q629" s="182">
        <f t="shared" si="1237"/>
      </c>
      <c r="R629" s="177">
        <f t="shared" si="905"/>
      </c>
      <c r="S629" s="178">
        <f t="shared" si="1055"/>
      </c>
      <c r="T629" s="183">
        <f t="shared" si="613"/>
      </c>
      <c r="U629" s="183">
        <f t="shared" si="535"/>
      </c>
      <c r="V629" s="183">
        <f t="shared" si="465"/>
      </c>
      <c r="W629" s="189">
        <v>1</v>
      </c>
      <c r="X629" s="183">
        <f t="shared" si="394"/>
      </c>
      <c r="Y629" s="183">
        <f t="shared" si="346"/>
      </c>
      <c r="Z629" s="183">
        <f t="shared" si="113"/>
      </c>
      <c r="AA629" s="183">
        <f t="shared" si="1284"/>
      </c>
      <c r="AB629" s="183">
        <f t="shared" si="1133"/>
      </c>
      <c r="AC629" s="181">
        <f t="shared" si="648"/>
      </c>
      <c r="AD629" s="181">
        <f t="shared" si="570"/>
      </c>
      <c r="AE629" s="181">
        <f t="shared" si="503"/>
      </c>
      <c r="AF629" s="181">
        <f t="shared" si="432"/>
      </c>
      <c r="AG629" s="181">
        <f t="shared" si="148"/>
      </c>
      <c r="AH629" s="181">
        <f t="shared" si="23"/>
      </c>
      <c r="AI629" s="181">
        <f t="shared" si="1168"/>
      </c>
      <c r="AJ629" s="189">
        <v>61</v>
      </c>
      <c r="AK629" s="179">
        <v>7329</v>
      </c>
      <c r="AL629" s="246">
        <v>255</v>
      </c>
      <c r="AM629" s="246">
        <v>353</v>
      </c>
      <c r="AN629" s="246">
        <v>18</v>
      </c>
      <c r="AO629" s="198">
        <v>2</v>
      </c>
      <c r="AP629" s="246">
        <v>19</v>
      </c>
      <c r="AQ629" s="189">
        <v>29</v>
      </c>
      <c r="AR629" s="189">
        <v>1</v>
      </c>
      <c r="AS629" s="189">
        <v>1</v>
      </c>
      <c r="AT629" s="189">
        <v>0</v>
      </c>
      <c r="AU629" s="189">
        <v>4</v>
      </c>
      <c r="AV629" s="190"/>
      <c r="AW629" s="190"/>
      <c r="AX629" s="191">
        <f t="shared" si="755"/>
      </c>
    </row>
    <row r="630">
      <c r="A630" s="168"/>
      <c r="B630" s="210" t="s">
        <v>183</v>
      </c>
      <c r="C630" s="192" t="s">
        <v>179</v>
      </c>
      <c r="D630" s="171" t="s">
        <v>204</v>
      </c>
      <c r="E630" s="201" t="s">
        <v>184</v>
      </c>
      <c r="F630" s="194">
        <f t="shared" si="255"/>
      </c>
      <c r="G630" s="197">
        <v>322.34</v>
      </c>
      <c r="H630" s="178">
        <v>151.41</v>
      </c>
      <c r="I630" s="219">
        <v>0</v>
      </c>
      <c r="J630" s="189">
        <v>0</v>
      </c>
      <c r="K630" s="197">
        <v>0</v>
      </c>
      <c r="L630" s="189">
        <v>0</v>
      </c>
      <c r="M630" s="197">
        <v>0</v>
      </c>
      <c r="N630" s="189">
        <v>0</v>
      </c>
      <c r="O630" s="181">
        <f t="shared" si="65"/>
      </c>
      <c r="P630" s="176"/>
      <c r="Q630" s="182" t="str">
        <v>#DIV/0!</v>
      </c>
      <c r="R630" s="177">
        <f t="shared" si="905"/>
      </c>
      <c r="S630" s="178">
        <f t="shared" si="1055"/>
      </c>
      <c r="T630" s="183">
        <f t="shared" si="613"/>
      </c>
      <c r="U630" s="183">
        <f t="shared" si="535"/>
      </c>
      <c r="V630" s="183">
        <f t="shared" si="465"/>
      </c>
      <c r="W630" s="189">
        <v>0</v>
      </c>
      <c r="X630" s="183">
        <f t="shared" si="394"/>
      </c>
      <c r="Y630" s="183">
        <f t="shared" si="346"/>
      </c>
      <c r="Z630" s="183">
        <f t="shared" si="113"/>
      </c>
      <c r="AA630" s="183">
        <f t="shared" si="1284"/>
      </c>
      <c r="AB630" s="183">
        <f t="shared" si="1133"/>
      </c>
      <c r="AC630" s="181">
        <f t="shared" si="648"/>
      </c>
      <c r="AD630" s="181">
        <f t="shared" si="570"/>
      </c>
      <c r="AE630" s="181">
        <f t="shared" si="503"/>
      </c>
      <c r="AF630" s="181">
        <f t="shared" si="432"/>
      </c>
      <c r="AG630" s="181">
        <f t="shared" si="148"/>
      </c>
      <c r="AH630" s="181">
        <f t="shared" si="23"/>
      </c>
      <c r="AI630" s="181">
        <f t="shared" si="1168"/>
      </c>
      <c r="AJ630" s="189">
        <v>62</v>
      </c>
      <c r="AK630" s="179">
        <v>5454</v>
      </c>
      <c r="AL630" s="179">
        <v>231</v>
      </c>
      <c r="AM630" s="179">
        <v>291</v>
      </c>
      <c r="AN630" s="179">
        <v>20</v>
      </c>
      <c r="AO630" s="189">
        <v>3</v>
      </c>
      <c r="AP630" s="179">
        <v>16</v>
      </c>
      <c r="AQ630" s="189">
        <v>25</v>
      </c>
      <c r="AR630" s="189">
        <v>0</v>
      </c>
      <c r="AS630" s="189">
        <v>2</v>
      </c>
      <c r="AT630" s="189">
        <v>0</v>
      </c>
      <c r="AU630" s="189">
        <v>2</v>
      </c>
      <c r="AV630" s="190"/>
      <c r="AW630" s="190"/>
      <c r="AX630" s="191">
        <f t="shared" si="755"/>
      </c>
    </row>
    <row r="631">
      <c r="A631" s="168"/>
      <c r="B631" s="210" t="s">
        <v>183</v>
      </c>
      <c r="C631" s="192" t="s">
        <v>179</v>
      </c>
      <c r="D631" s="171" t="s">
        <v>204</v>
      </c>
      <c r="E631" s="201" t="s">
        <v>185</v>
      </c>
      <c r="F631" s="194">
        <f t="shared" si="255"/>
      </c>
      <c r="G631" s="197">
        <v>186.76</v>
      </c>
      <c r="H631" s="178">
        <v>64.95</v>
      </c>
      <c r="I631" s="196">
        <v>0</v>
      </c>
      <c r="J631" s="189">
        <v>0</v>
      </c>
      <c r="K631" s="197">
        <v>0</v>
      </c>
      <c r="L631" s="189">
        <v>0</v>
      </c>
      <c r="M631" s="197">
        <v>0</v>
      </c>
      <c r="N631" s="189">
        <v>0</v>
      </c>
      <c r="O631" s="181">
        <f t="shared" si="65"/>
      </c>
      <c r="P631" s="176"/>
      <c r="Q631" s="182" t="str">
        <v>#DIV/0!</v>
      </c>
      <c r="R631" s="177">
        <f t="shared" si="905"/>
      </c>
      <c r="S631" s="178">
        <f t="shared" si="1055"/>
      </c>
      <c r="T631" s="183">
        <f t="shared" si="613"/>
      </c>
      <c r="U631" s="183">
        <f t="shared" si="535"/>
      </c>
      <c r="V631" s="183">
        <f t="shared" si="465"/>
      </c>
      <c r="W631" s="189">
        <v>0</v>
      </c>
      <c r="X631" s="183">
        <f t="shared" si="394"/>
      </c>
      <c r="Y631" s="183">
        <f t="shared" si="346"/>
      </c>
      <c r="Z631" s="183">
        <f t="shared" si="113"/>
      </c>
      <c r="AA631" s="183">
        <f t="shared" si="1284"/>
      </c>
      <c r="AB631" s="183">
        <f t="shared" si="1133"/>
      </c>
      <c r="AC631" s="181">
        <f t="shared" si="648"/>
      </c>
      <c r="AD631" s="181">
        <f t="shared" si="570"/>
      </c>
      <c r="AE631" s="181">
        <f t="shared" si="503"/>
      </c>
      <c r="AF631" s="181">
        <f t="shared" si="432"/>
      </c>
      <c r="AG631" s="181">
        <f t="shared" si="148"/>
      </c>
      <c r="AH631" s="181">
        <f t="shared" si="23"/>
      </c>
      <c r="AI631" s="181">
        <f t="shared" si="1168"/>
      </c>
      <c r="AJ631" s="189">
        <v>66</v>
      </c>
      <c r="AK631" s="179">
        <v>2620</v>
      </c>
      <c r="AL631" s="179">
        <v>127</v>
      </c>
      <c r="AM631" s="179">
        <v>157</v>
      </c>
      <c r="AN631" s="189">
        <v>12</v>
      </c>
      <c r="AO631" s="189">
        <v>4</v>
      </c>
      <c r="AP631" s="179">
        <v>10</v>
      </c>
      <c r="AQ631" s="189">
        <v>26</v>
      </c>
      <c r="AR631" s="189">
        <v>0</v>
      </c>
      <c r="AS631" s="189">
        <v>1</v>
      </c>
      <c r="AT631" s="189">
        <v>0</v>
      </c>
      <c r="AU631" s="189">
        <v>0</v>
      </c>
      <c r="AV631" s="190"/>
      <c r="AW631" s="190"/>
      <c r="AX631" s="191">
        <f t="shared" si="755"/>
      </c>
    </row>
    <row r="632">
      <c r="A632" s="168"/>
      <c r="B632" s="202" t="s">
        <v>186</v>
      </c>
      <c r="C632" s="202"/>
      <c r="D632" s="202"/>
      <c r="E632" s="202"/>
      <c r="F632" s="203">
        <f>SUM(F628:F631)</f>
      </c>
      <c r="G632" s="203">
        <f>SUM(G628:G631)</f>
      </c>
      <c r="H632" s="203">
        <f>SUM(H628:H631)</f>
      </c>
      <c r="I632" s="196">
        <f>SUM(I628:I631)</f>
      </c>
      <c r="J632" s="218">
        <f>SUM(J628:J631)</f>
      </c>
      <c r="K632" s="203">
        <f>SUM(K628:K631)</f>
      </c>
      <c r="L632" s="218">
        <f>SUM(L628:L631)</f>
      </c>
      <c r="M632" s="203">
        <f>SUM(M628:M631)</f>
      </c>
      <c r="N632" s="218">
        <f>SUM(N628:N631)</f>
      </c>
      <c r="O632" s="205">
        <f t="shared" si="65"/>
      </c>
      <c r="P632" s="206">
        <f>SUM(P628:P631)</f>
      </c>
      <c r="Q632" s="182">
        <f t="shared" ref="Q632:Q633" si="1238">P632/R632</f>
      </c>
      <c r="R632" s="204">
        <f>SUM(R628:R631)</f>
      </c>
      <c r="S632" s="203">
        <f>SUM(S628:S631)</f>
      </c>
      <c r="T632" s="207">
        <f t="shared" si="613"/>
      </c>
      <c r="U632" s="207">
        <f t="shared" si="535"/>
      </c>
      <c r="V632" s="207">
        <f t="shared" si="465"/>
      </c>
      <c r="W632" s="218">
        <f>SUM(W628:W631)</f>
      </c>
      <c r="X632" s="207">
        <f t="shared" si="394"/>
      </c>
      <c r="Y632" s="207">
        <f t="shared" si="346"/>
      </c>
      <c r="Z632" s="207">
        <f t="shared" si="113"/>
      </c>
      <c r="AA632" s="207">
        <f t="shared" si="1284"/>
      </c>
      <c r="AB632" s="207">
        <f t="shared" si="1133"/>
      </c>
      <c r="AC632" s="205">
        <f t="shared" si="648"/>
      </c>
      <c r="AD632" s="205">
        <f t="shared" si="570"/>
      </c>
      <c r="AE632" s="205">
        <f t="shared" si="503"/>
      </c>
      <c r="AF632" s="205">
        <f t="shared" si="432"/>
      </c>
      <c r="AG632" s="205">
        <f t="shared" si="148"/>
      </c>
      <c r="AH632" s="205">
        <f t="shared" si="23"/>
      </c>
      <c r="AI632" s="205">
        <f t="shared" si="1168"/>
      </c>
      <c r="AJ632" s="218">
        <f>AVERAGE(AJ628:AJ631)</f>
      </c>
      <c r="AK632" s="218">
        <f>SUM(AK628:AK631)</f>
      </c>
      <c r="AL632" s="218">
        <f>SUM(AL628:AL631)</f>
      </c>
      <c r="AM632" s="218">
        <f>SUM(AM628:AM631)</f>
      </c>
      <c r="AN632" s="218">
        <f>SUM(AN628:AN631)</f>
      </c>
      <c r="AO632" s="218">
        <f>SUM(AO628:AO631)</f>
      </c>
      <c r="AP632" s="218">
        <f>SUM(AP628:AP631)</f>
      </c>
      <c r="AQ632" s="218">
        <f>SUM(AQ628:AQ631)</f>
      </c>
      <c r="AR632" s="218">
        <f>SUM(AR628:AR631)</f>
      </c>
      <c r="AS632" s="218">
        <f>SUM(AS628:AS631)</f>
      </c>
      <c r="AT632" s="218">
        <f>SUM(AT628:AT631)</f>
      </c>
      <c r="AU632" s="218">
        <f>SUM(AU628:AU631)</f>
      </c>
      <c r="AV632" s="209"/>
      <c r="AW632" s="209"/>
      <c r="AX632" s="204">
        <f>SUM(AX628:AX631)</f>
      </c>
    </row>
    <row r="633">
      <c r="A633" s="168"/>
      <c r="B633" s="222" t="s">
        <v>211</v>
      </c>
      <c r="C633" s="222"/>
      <c r="D633" s="222"/>
      <c r="E633" s="222"/>
      <c r="F633" s="223">
        <f>F632</f>
      </c>
      <c r="G633" s="223">
        <f>G632</f>
      </c>
      <c r="H633" s="223">
        <f>H632</f>
      </c>
      <c r="I633" s="223">
        <f>I632</f>
      </c>
      <c r="J633" s="223">
        <f>J632</f>
      </c>
      <c r="K633" s="223">
        <f>K632</f>
      </c>
      <c r="L633" s="223">
        <f>L632</f>
      </c>
      <c r="M633" s="223">
        <f>M632</f>
      </c>
      <c r="N633" s="223">
        <f>N632</f>
      </c>
      <c r="O633" s="225">
        <f t="shared" si="65"/>
      </c>
      <c r="P633" s="224">
        <f>P632</f>
      </c>
      <c r="Q633" s="227">
        <f t="shared" si="1238"/>
      </c>
      <c r="R633" s="224">
        <f>R632</f>
      </c>
      <c r="S633" s="224">
        <f>S632</f>
      </c>
      <c r="T633" s="223">
        <f t="shared" si="613"/>
      </c>
      <c r="U633" s="223">
        <f t="shared" si="535"/>
      </c>
      <c r="V633" s="223">
        <f t="shared" si="465"/>
      </c>
      <c r="W633" s="224">
        <f>W632</f>
      </c>
      <c r="X633" s="223">
        <f t="shared" si="394"/>
      </c>
      <c r="Y633" s="223">
        <f t="shared" si="346"/>
      </c>
      <c r="Z633" s="223">
        <f t="shared" si="113"/>
      </c>
      <c r="AA633" s="223">
        <f t="shared" si="1284"/>
      </c>
      <c r="AB633" s="223">
        <f t="shared" si="1133"/>
      </c>
      <c r="AC633" s="225">
        <f t="shared" si="648"/>
      </c>
      <c r="AD633" s="225">
        <f t="shared" si="570"/>
      </c>
      <c r="AE633" s="225">
        <f t="shared" si="503"/>
      </c>
      <c r="AF633" s="225">
        <f t="shared" si="432"/>
      </c>
      <c r="AG633" s="225">
        <f t="shared" si="148"/>
      </c>
      <c r="AH633" s="225">
        <f t="shared" si="23"/>
      </c>
      <c r="AI633" s="225">
        <f t="shared" si="1168"/>
      </c>
      <c r="AJ633" s="224"/>
      <c r="AK633" s="224">
        <f>AK632</f>
      </c>
      <c r="AL633" s="224">
        <f>AL632</f>
      </c>
      <c r="AM633" s="224">
        <f>AM632</f>
      </c>
      <c r="AN633" s="224">
        <f>AN632</f>
      </c>
      <c r="AO633" s="224">
        <f>AO632</f>
      </c>
      <c r="AP633" s="224">
        <f>AP632</f>
      </c>
      <c r="AQ633" s="224">
        <f>AQ632</f>
      </c>
      <c r="AR633" s="224">
        <f>AR632</f>
      </c>
      <c r="AS633" s="224">
        <f>AS632</f>
      </c>
      <c r="AT633" s="224">
        <f>AT632</f>
      </c>
      <c r="AU633" s="224">
        <f>AU632</f>
      </c>
      <c r="AV633" s="229"/>
      <c r="AW633" s="229"/>
      <c r="AX633" s="223">
        <f>AX632</f>
      </c>
      <c r="AY633" s="280"/>
    </row>
    <row r="634">
      <c r="A634" s="136"/>
      <c r="B634" s="137" t="s">
        <v>120</v>
      </c>
      <c r="C634" s="137"/>
      <c r="D634" s="137"/>
      <c r="E634" s="137"/>
      <c r="F634" s="138" t="s">
        <v>121</v>
      </c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9" t="s">
        <v>122</v>
      </c>
      <c r="AA634" s="139"/>
      <c r="AB634" s="139"/>
      <c r="AC634" s="139"/>
      <c r="AD634" s="139"/>
      <c r="AE634" s="139"/>
      <c r="AF634" s="139"/>
      <c r="AG634" s="139"/>
      <c r="AH634" s="139"/>
      <c r="AI634" s="139"/>
      <c r="AJ634" s="139"/>
      <c r="AK634" s="139"/>
      <c r="AL634" s="139"/>
      <c r="AM634" s="139"/>
      <c r="AN634" s="139"/>
      <c r="AO634" s="139"/>
      <c r="AP634" s="139"/>
      <c r="AQ634" s="139"/>
      <c r="AR634" s="139"/>
      <c r="AS634" s="139"/>
      <c r="AT634" s="139"/>
      <c r="AU634" s="139"/>
      <c r="AV634" s="140" t="s">
        <v>123</v>
      </c>
      <c r="AW634" s="140"/>
      <c r="AX634" s="141" t="s">
        <v>124</v>
      </c>
    </row>
    <row r="635">
      <c r="A635" s="136"/>
      <c r="B635" s="137"/>
      <c r="C635" s="137"/>
      <c r="D635" s="137"/>
      <c r="E635" s="137"/>
      <c r="F635" s="142" t="s">
        <v>125</v>
      </c>
      <c r="G635" s="142"/>
      <c r="H635" s="142"/>
      <c r="I635" s="142"/>
      <c r="J635" s="143">
        <v>600.51</v>
      </c>
      <c r="K635" s="143"/>
      <c r="L635" s="143"/>
      <c r="M635" s="143"/>
      <c r="N635" s="143"/>
      <c r="O635" s="143"/>
      <c r="P635" s="143"/>
      <c r="Q635" s="143"/>
      <c r="R635" s="143"/>
      <c r="S635" s="143"/>
      <c r="T635" s="144" t="s">
        <v>127</v>
      </c>
      <c r="U635" s="144"/>
      <c r="V635" s="144"/>
      <c r="W635" s="144"/>
      <c r="X635" s="144"/>
      <c r="Y635" s="144"/>
      <c r="Z635" s="145" t="s">
        <v>128</v>
      </c>
      <c r="AA635" s="145"/>
      <c r="AB635" s="145"/>
      <c r="AC635" s="145"/>
      <c r="AD635" s="145"/>
      <c r="AE635" s="145"/>
      <c r="AF635" s="145"/>
      <c r="AG635" s="145"/>
      <c r="AH635" s="145"/>
      <c r="AI635" s="145"/>
      <c r="AJ635" s="145"/>
      <c r="AK635" s="146" t="s">
        <v>129</v>
      </c>
      <c r="AL635" s="146"/>
      <c r="AM635" s="146"/>
      <c r="AN635" s="146"/>
      <c r="AO635" s="167"/>
      <c r="AP635" s="167"/>
      <c r="AQ635" s="146"/>
      <c r="AR635" s="146"/>
      <c r="AS635" s="146"/>
      <c r="AT635" s="146"/>
      <c r="AU635" s="146"/>
      <c r="AV635" s="147"/>
      <c r="AW635" s="148"/>
      <c r="AX635" s="141"/>
    </row>
    <row r="636">
      <c r="A636" s="136"/>
      <c r="B636" s="149" t="s">
        <v>130</v>
      </c>
      <c r="C636" s="150" t="s">
        <v>131</v>
      </c>
      <c r="D636" s="151" t="s">
        <v>132</v>
      </c>
      <c r="E636" s="152" t="s">
        <v>133</v>
      </c>
      <c r="F636" s="153" t="s">
        <v>134</v>
      </c>
      <c r="G636" s="142" t="s">
        <v>135</v>
      </c>
      <c r="H636" s="154" t="s">
        <v>136</v>
      </c>
      <c r="I636" s="155" t="s">
        <v>137</v>
      </c>
      <c r="J636" s="285" t="s">
        <v>138</v>
      </c>
      <c r="K636" s="286" t="s">
        <v>139</v>
      </c>
      <c r="L636" s="287" t="s">
        <v>140</v>
      </c>
      <c r="M636" s="286" t="s">
        <v>141</v>
      </c>
      <c r="N636" s="286" t="s">
        <v>142</v>
      </c>
      <c r="O636" s="159" t="s">
        <v>143</v>
      </c>
      <c r="P636" s="159" t="s">
        <v>144</v>
      </c>
      <c r="Q636" s="157" t="s">
        <v>145</v>
      </c>
      <c r="R636" s="156" t="s">
        <v>146</v>
      </c>
      <c r="S636" s="160" t="s">
        <v>147</v>
      </c>
      <c r="T636" s="144" t="s">
        <v>148</v>
      </c>
      <c r="U636" s="144" t="s">
        <v>149</v>
      </c>
      <c r="V636" s="144" t="s">
        <v>150</v>
      </c>
      <c r="W636" s="161" t="s">
        <v>151</v>
      </c>
      <c r="X636" s="144" t="s">
        <v>152</v>
      </c>
      <c r="Y636" s="162" t="s">
        <v>153</v>
      </c>
      <c r="Z636" s="238" t="s">
        <v>154</v>
      </c>
      <c r="AA636" s="239" t="s">
        <v>155</v>
      </c>
      <c r="AB636" s="240" t="s">
        <v>156</v>
      </c>
      <c r="AC636" s="239" t="s">
        <v>157</v>
      </c>
      <c r="AD636" s="239" t="s">
        <v>158</v>
      </c>
      <c r="AE636" s="166" t="s">
        <v>159</v>
      </c>
      <c r="AF636" s="239" t="s">
        <v>160</v>
      </c>
      <c r="AG636" s="241" t="s">
        <v>161</v>
      </c>
      <c r="AH636" s="241" t="s">
        <v>162</v>
      </c>
      <c r="AI636" s="166" t="s">
        <v>163</v>
      </c>
      <c r="AJ636" s="166" t="s">
        <v>164</v>
      </c>
      <c r="AK636" s="146" t="s">
        <v>165</v>
      </c>
      <c r="AL636" s="167" t="s">
        <v>166</v>
      </c>
      <c r="AM636" s="167" t="s">
        <v>167</v>
      </c>
      <c r="AN636" s="288" t="s">
        <v>168</v>
      </c>
      <c r="AO636" s="282" t="s">
        <v>169</v>
      </c>
      <c r="AP636" s="282" t="s">
        <v>170</v>
      </c>
      <c r="AQ636" s="283" t="s">
        <v>171</v>
      </c>
      <c r="AR636" s="146" t="s">
        <v>172</v>
      </c>
      <c r="AS636" s="146" t="s">
        <v>173</v>
      </c>
      <c r="AT636" s="146" t="s">
        <v>174</v>
      </c>
      <c r="AU636" s="146" t="s">
        <v>175</v>
      </c>
      <c r="AV636" s="147"/>
      <c r="AW636" s="148"/>
      <c r="AX636" s="141" t="s">
        <v>176</v>
      </c>
    </row>
    <row r="637">
      <c r="A637" s="168" t="s">
        <v>236</v>
      </c>
      <c r="B637" s="210" t="s">
        <v>213</v>
      </c>
      <c r="C637" s="170" t="s">
        <v>179</v>
      </c>
      <c r="D637" s="171" t="s">
        <v>188</v>
      </c>
      <c r="E637" s="212" t="s">
        <v>189</v>
      </c>
      <c r="F637" s="178">
        <f t="shared" ref="F637:F641" si="256">G637+H637+I637</f>
      </c>
      <c r="G637" s="289">
        <v>476.24</v>
      </c>
      <c r="H637" s="290">
        <v>608.81</v>
      </c>
      <c r="I637" s="291">
        <v>0</v>
      </c>
      <c r="J637" s="292">
        <v>0</v>
      </c>
      <c r="K637" s="230">
        <v>0</v>
      </c>
      <c r="L637" s="186">
        <v>0</v>
      </c>
      <c r="M637" s="230">
        <v>0</v>
      </c>
      <c r="N637" s="264">
        <v>0</v>
      </c>
      <c r="O637" s="293">
        <f t="shared" ref="O637:O659" si="66">N637/R637</f>
      </c>
      <c r="P637" s="176"/>
      <c r="Q637" s="182">
        <f t="shared" ref="Q637:Q640" si="1239">P637/R637</f>
      </c>
      <c r="R637" s="177">
        <f t="shared" ref="R637:R641" si="906">J637+L637</f>
      </c>
      <c r="S637" s="178">
        <f t="shared" ref="S637:S641" si="1056">K637+M637</f>
      </c>
      <c r="T637" s="183">
        <f t="shared" ref="T637:T659" si="614">S637/F637</f>
      </c>
      <c r="U637" s="183">
        <f t="shared" ref="U637:U659" si="536">S637/(F637+(AX637*500)+F637*3%)</f>
      </c>
      <c r="V637" s="183">
        <f t="shared" ref="V637:V659" si="466">S637/R637</f>
      </c>
      <c r="W637" s="184">
        <v>0</v>
      </c>
      <c r="X637" s="183">
        <f t="shared" ref="X637:X659" si="395">F637/W637</f>
      </c>
      <c r="Y637" s="183">
        <f t="shared" ref="Y637:Y659" si="347">F637/R637</f>
      </c>
      <c r="Z637" s="183">
        <f t="shared" ref="Z637:Z659" si="114">F637/AL637</f>
      </c>
      <c r="AA637" s="183">
        <f t="shared" ref="AA637:AA659" si="1285">F637/AK637*1000</f>
      </c>
      <c r="AB637" s="183">
        <f t="shared" ref="AB637:AB659" si="1134">F637/AN637</f>
      </c>
      <c r="AC637" s="181">
        <f t="shared" ref="AC637:AC659" si="649">AL637/AK637</f>
      </c>
      <c r="AD637" s="181">
        <f t="shared" ref="AD637:AD659" si="571">AN637/AM637</f>
      </c>
      <c r="AE637" s="181">
        <f t="shared" ref="AE637:AE659" si="504">AP637/AM637</f>
      </c>
      <c r="AF637" s="181">
        <f t="shared" ref="AF637:AF659" si="433">R637/AP637</f>
      </c>
      <c r="AG637" s="181">
        <f t="shared" ref="AG637:AG659" si="149">AR637/AN637</f>
      </c>
      <c r="AH637" s="181">
        <f t="shared" ref="AH637:AH659" si="24">R637/AR637</f>
      </c>
      <c r="AI637" s="181">
        <f t="shared" ref="AI637:AI659" si="1169">AQ637/AP637</f>
      </c>
      <c r="AJ637" s="189">
        <v>33</v>
      </c>
      <c r="AK637" s="179">
        <v>11250</v>
      </c>
      <c r="AL637" s="179">
        <v>384</v>
      </c>
      <c r="AM637" s="179">
        <v>410</v>
      </c>
      <c r="AN637" s="244">
        <v>39</v>
      </c>
      <c r="AO637" s="186">
        <v>6</v>
      </c>
      <c r="AP637" s="186">
        <v>10</v>
      </c>
      <c r="AQ637" s="188">
        <v>40</v>
      </c>
      <c r="AR637" s="189">
        <v>0</v>
      </c>
      <c r="AS637" s="189">
        <v>4</v>
      </c>
      <c r="AT637" s="179">
        <v>0</v>
      </c>
      <c r="AU637" s="179">
        <v>9</v>
      </c>
      <c r="AV637" s="190"/>
      <c r="AW637" s="190"/>
      <c r="AX637" s="191">
        <f t="shared" ref="AX637:AX641" si="756">COUNT(AU637)</f>
      </c>
    </row>
    <row r="638">
      <c r="A638" s="168"/>
      <c r="B638" s="210" t="s">
        <v>213</v>
      </c>
      <c r="C638" s="192" t="s">
        <v>179</v>
      </c>
      <c r="D638" s="171" t="s">
        <v>188</v>
      </c>
      <c r="E638" s="212" t="s">
        <v>190</v>
      </c>
      <c r="F638" s="173">
        <f t="shared" si="256"/>
      </c>
      <c r="G638" s="175">
        <v>737.02</v>
      </c>
      <c r="H638" s="230">
        <v>853.2</v>
      </c>
      <c r="I638" s="291">
        <v>0</v>
      </c>
      <c r="J638" s="292">
        <v>0</v>
      </c>
      <c r="K638" s="230">
        <v>0</v>
      </c>
      <c r="L638" s="186">
        <v>0</v>
      </c>
      <c r="M638" s="230">
        <v>0</v>
      </c>
      <c r="N638" s="264">
        <v>0</v>
      </c>
      <c r="O638" s="293">
        <f t="shared" si="66"/>
      </c>
      <c r="P638" s="176"/>
      <c r="Q638" s="182">
        <f t="shared" si="1239"/>
      </c>
      <c r="R638" s="177">
        <f t="shared" si="906"/>
      </c>
      <c r="S638" s="178">
        <f t="shared" si="1056"/>
      </c>
      <c r="T638" s="183">
        <f t="shared" si="614"/>
      </c>
      <c r="U638" s="183">
        <f t="shared" si="536"/>
      </c>
      <c r="V638" s="183">
        <f t="shared" si="466"/>
      </c>
      <c r="W638" s="184">
        <v>0</v>
      </c>
      <c r="X638" s="183">
        <f t="shared" si="395"/>
      </c>
      <c r="Y638" s="183">
        <f t="shared" si="347"/>
      </c>
      <c r="Z638" s="183">
        <f t="shared" si="114"/>
      </c>
      <c r="AA638" s="183">
        <f t="shared" si="1285"/>
      </c>
      <c r="AB638" s="183">
        <f t="shared" si="1134"/>
      </c>
      <c r="AC638" s="181">
        <f t="shared" si="649"/>
      </c>
      <c r="AD638" s="181">
        <f t="shared" si="571"/>
      </c>
      <c r="AE638" s="181">
        <f t="shared" si="504"/>
      </c>
      <c r="AF638" s="181">
        <f t="shared" si="433"/>
      </c>
      <c r="AG638" s="181">
        <f t="shared" si="149"/>
      </c>
      <c r="AH638" s="181">
        <f t="shared" si="24"/>
      </c>
      <c r="AI638" s="181">
        <f t="shared" si="1169"/>
      </c>
      <c r="AJ638" s="189">
        <v>30</v>
      </c>
      <c r="AK638" s="189">
        <v>13687</v>
      </c>
      <c r="AL638" s="179">
        <v>409</v>
      </c>
      <c r="AM638" s="179">
        <v>448</v>
      </c>
      <c r="AN638" s="179">
        <v>70</v>
      </c>
      <c r="AO638" s="198">
        <v>5</v>
      </c>
      <c r="AP638" s="198">
        <v>11</v>
      </c>
      <c r="AQ638" s="179">
        <v>59</v>
      </c>
      <c r="AR638" s="189">
        <v>0</v>
      </c>
      <c r="AS638" s="189">
        <v>2</v>
      </c>
      <c r="AT638" s="179">
        <v>2</v>
      </c>
      <c r="AU638" s="179">
        <v>14</v>
      </c>
      <c r="AV638" s="190"/>
      <c r="AW638" s="190"/>
      <c r="AX638" s="191">
        <f t="shared" si="756"/>
      </c>
    </row>
    <row r="639">
      <c r="A639" s="168"/>
      <c r="B639" s="210" t="s">
        <v>213</v>
      </c>
      <c r="C639" s="192" t="s">
        <v>179</v>
      </c>
      <c r="D639" s="171" t="s">
        <v>188</v>
      </c>
      <c r="E639" s="212" t="s">
        <v>191</v>
      </c>
      <c r="F639" s="173">
        <f t="shared" si="256"/>
      </c>
      <c r="G639" s="175">
        <v>1866.01</v>
      </c>
      <c r="H639" s="230">
        <v>1010.09</v>
      </c>
      <c r="I639" s="291">
        <v>0</v>
      </c>
      <c r="J639" s="187">
        <v>1</v>
      </c>
      <c r="K639" s="294">
        <v>3108.1100000000006</v>
      </c>
      <c r="L639" s="295">
        <v>0</v>
      </c>
      <c r="M639" s="294">
        <v>0</v>
      </c>
      <c r="N639" s="296">
        <v>0</v>
      </c>
      <c r="O639" s="293">
        <f t="shared" si="66"/>
      </c>
      <c r="P639" s="176"/>
      <c r="Q639" s="182">
        <f t="shared" si="1239"/>
      </c>
      <c r="R639" s="177">
        <f t="shared" si="906"/>
      </c>
      <c r="S639" s="178">
        <f t="shared" si="1056"/>
      </c>
      <c r="T639" s="183">
        <f t="shared" si="614"/>
      </c>
      <c r="U639" s="183">
        <f t="shared" si="536"/>
      </c>
      <c r="V639" s="183">
        <f t="shared" si="466"/>
      </c>
      <c r="W639" s="184">
        <v>1</v>
      </c>
      <c r="X639" s="183">
        <f t="shared" si="395"/>
      </c>
      <c r="Y639" s="183">
        <f t="shared" si="347"/>
      </c>
      <c r="Z639" s="183">
        <f t="shared" si="114"/>
      </c>
      <c r="AA639" s="183">
        <f t="shared" si="1285"/>
      </c>
      <c r="AB639" s="183">
        <f t="shared" si="1134"/>
      </c>
      <c r="AC639" s="181">
        <f t="shared" si="649"/>
      </c>
      <c r="AD639" s="181">
        <f t="shared" si="571"/>
      </c>
      <c r="AE639" s="181">
        <f t="shared" si="504"/>
      </c>
      <c r="AF639" s="181">
        <f t="shared" si="433"/>
      </c>
      <c r="AG639" s="181">
        <f t="shared" si="149"/>
      </c>
      <c r="AH639" s="181">
        <f t="shared" si="24"/>
      </c>
      <c r="AI639" s="181">
        <f t="shared" si="1169"/>
      </c>
      <c r="AJ639" s="189">
        <v>42</v>
      </c>
      <c r="AK639" s="189">
        <v>17087</v>
      </c>
      <c r="AL639" s="179">
        <v>478</v>
      </c>
      <c r="AM639" s="179">
        <v>520</v>
      </c>
      <c r="AN639" s="179">
        <v>103</v>
      </c>
      <c r="AO639" s="189">
        <v>26</v>
      </c>
      <c r="AP639" s="189">
        <v>60</v>
      </c>
      <c r="AQ639" s="179">
        <v>87</v>
      </c>
      <c r="AR639" s="189">
        <v>1</v>
      </c>
      <c r="AS639" s="189">
        <v>6</v>
      </c>
      <c r="AT639" s="179">
        <v>1</v>
      </c>
      <c r="AU639" s="179">
        <v>14</v>
      </c>
      <c r="AV639" s="190"/>
      <c r="AW639" s="190"/>
      <c r="AX639" s="191">
        <f t="shared" si="756"/>
      </c>
    </row>
    <row r="640">
      <c r="A640" s="168"/>
      <c r="B640" s="210" t="s">
        <v>213</v>
      </c>
      <c r="C640" s="192" t="s">
        <v>179</v>
      </c>
      <c r="D640" s="171" t="s">
        <v>188</v>
      </c>
      <c r="E640" s="212" t="s">
        <v>192</v>
      </c>
      <c r="F640" s="173">
        <f t="shared" si="256"/>
      </c>
      <c r="G640" s="230">
        <v>2595.24</v>
      </c>
      <c r="H640" s="175">
        <v>810.23</v>
      </c>
      <c r="I640" s="236">
        <v>0</v>
      </c>
      <c r="J640" s="231">
        <v>5</v>
      </c>
      <c r="K640" s="237">
        <v>11081.09</v>
      </c>
      <c r="L640" s="198">
        <v>0</v>
      </c>
      <c r="M640" s="237">
        <v>0</v>
      </c>
      <c r="N640" s="231">
        <v>0</v>
      </c>
      <c r="O640" s="181">
        <f t="shared" si="66"/>
      </c>
      <c r="P640" s="176"/>
      <c r="Q640" s="182">
        <f t="shared" si="1239"/>
      </c>
      <c r="R640" s="177">
        <f t="shared" si="906"/>
      </c>
      <c r="S640" s="178">
        <f t="shared" si="1056"/>
      </c>
      <c r="T640" s="183">
        <f t="shared" si="614"/>
      </c>
      <c r="U640" s="183">
        <f t="shared" si="536"/>
      </c>
      <c r="V640" s="183">
        <f t="shared" si="466"/>
      </c>
      <c r="W640" s="184">
        <v>5</v>
      </c>
      <c r="X640" s="183">
        <f t="shared" si="395"/>
      </c>
      <c r="Y640" s="183">
        <f t="shared" si="347"/>
      </c>
      <c r="Z640" s="183">
        <f t="shared" si="114"/>
      </c>
      <c r="AA640" s="183">
        <f t="shared" si="1285"/>
      </c>
      <c r="AB640" s="183">
        <f t="shared" si="1134"/>
      </c>
      <c r="AC640" s="181">
        <f t="shared" si="649"/>
      </c>
      <c r="AD640" s="181">
        <f t="shared" si="571"/>
      </c>
      <c r="AE640" s="181">
        <f t="shared" si="504"/>
      </c>
      <c r="AF640" s="181">
        <f t="shared" si="433"/>
      </c>
      <c r="AG640" s="181">
        <f t="shared" si="149"/>
      </c>
      <c r="AH640" s="181">
        <f t="shared" si="24"/>
      </c>
      <c r="AI640" s="181">
        <f t="shared" si="1169"/>
      </c>
      <c r="AJ640" s="189">
        <v>49</v>
      </c>
      <c r="AK640" s="189">
        <v>16150</v>
      </c>
      <c r="AL640" s="179">
        <v>421</v>
      </c>
      <c r="AM640" s="179">
        <v>456</v>
      </c>
      <c r="AN640" s="179">
        <v>82</v>
      </c>
      <c r="AO640" s="189">
        <v>20</v>
      </c>
      <c r="AP640" s="189">
        <v>67</v>
      </c>
      <c r="AQ640" s="179">
        <v>77</v>
      </c>
      <c r="AR640" s="189">
        <v>5</v>
      </c>
      <c r="AS640" s="189">
        <v>2</v>
      </c>
      <c r="AT640" s="189">
        <v>1</v>
      </c>
      <c r="AU640" s="189">
        <v>11</v>
      </c>
      <c r="AV640" s="190"/>
      <c r="AW640" s="190"/>
      <c r="AX640" s="191">
        <f t="shared" si="756"/>
      </c>
    </row>
    <row r="641">
      <c r="A641" s="168"/>
      <c r="B641" s="210" t="s">
        <v>213</v>
      </c>
      <c r="C641" s="192" t="s">
        <v>179</v>
      </c>
      <c r="D641" s="171" t="s">
        <v>188</v>
      </c>
      <c r="E641" s="201" t="s">
        <v>194</v>
      </c>
      <c r="F641" s="178">
        <f t="shared" si="256"/>
      </c>
      <c r="G641" s="214">
        <v>3009.14</v>
      </c>
      <c r="H641" s="195">
        <v>885.9100000000001</v>
      </c>
      <c r="I641" s="236">
        <v>0</v>
      </c>
      <c r="J641" s="180">
        <v>7</v>
      </c>
      <c r="K641" s="197">
        <v>16737.45</v>
      </c>
      <c r="L641" s="189">
        <v>0</v>
      </c>
      <c r="M641" s="197">
        <v>0</v>
      </c>
      <c r="N641" s="180">
        <v>0</v>
      </c>
      <c r="O641" s="181">
        <f t="shared" si="66"/>
      </c>
      <c r="P641" s="176"/>
      <c r="Q641" s="182" t="str">
        <v>#DIV/0!</v>
      </c>
      <c r="R641" s="177">
        <f t="shared" si="906"/>
      </c>
      <c r="S641" s="178">
        <f t="shared" si="1056"/>
      </c>
      <c r="T641" s="183">
        <f t="shared" si="614"/>
      </c>
      <c r="U641" s="183">
        <f t="shared" si="536"/>
      </c>
      <c r="V641" s="183">
        <f t="shared" si="466"/>
      </c>
      <c r="W641" s="184">
        <v>5</v>
      </c>
      <c r="X641" s="183">
        <f t="shared" si="395"/>
      </c>
      <c r="Y641" s="183">
        <f t="shared" si="347"/>
      </c>
      <c r="Z641" s="183">
        <f t="shared" si="114"/>
      </c>
      <c r="AA641" s="183">
        <f t="shared" si="1285"/>
      </c>
      <c r="AB641" s="183">
        <f t="shared" si="1134"/>
      </c>
      <c r="AC641" s="181">
        <f t="shared" si="649"/>
      </c>
      <c r="AD641" s="181">
        <f t="shared" si="571"/>
      </c>
      <c r="AE641" s="181">
        <f t="shared" si="504"/>
      </c>
      <c r="AF641" s="181">
        <f t="shared" si="433"/>
      </c>
      <c r="AG641" s="181">
        <f t="shared" si="149"/>
      </c>
      <c r="AH641" s="181">
        <f t="shared" si="24"/>
      </c>
      <c r="AI641" s="181">
        <f t="shared" si="1169"/>
      </c>
      <c r="AJ641" s="189">
        <v>53</v>
      </c>
      <c r="AK641" s="189">
        <v>15762</v>
      </c>
      <c r="AL641" s="179">
        <v>438</v>
      </c>
      <c r="AM641" s="179">
        <v>470</v>
      </c>
      <c r="AN641" s="179">
        <v>106</v>
      </c>
      <c r="AO641" s="189">
        <v>24</v>
      </c>
      <c r="AP641" s="179">
        <v>78</v>
      </c>
      <c r="AQ641" s="179">
        <v>96</v>
      </c>
      <c r="AR641" s="189">
        <v>7</v>
      </c>
      <c r="AS641" s="189">
        <v>2</v>
      </c>
      <c r="AT641" s="189">
        <v>1</v>
      </c>
      <c r="AU641" s="189">
        <v>18</v>
      </c>
      <c r="AV641" s="190"/>
      <c r="AW641" s="190"/>
      <c r="AX641" s="191">
        <f t="shared" si="756"/>
      </c>
    </row>
    <row r="642">
      <c r="A642" s="168"/>
      <c r="B642" s="202" t="s">
        <v>186</v>
      </c>
      <c r="C642" s="202"/>
      <c r="D642" s="202"/>
      <c r="E642" s="202"/>
      <c r="F642" s="203">
        <f>SUM(F637:F641)</f>
      </c>
      <c r="G642" s="203">
        <f>SUM(G637:G641)</f>
      </c>
      <c r="H642" s="203">
        <f>SUM(H637:H641)</f>
      </c>
      <c r="I642" s="196">
        <f>SUM(I637:I641)</f>
      </c>
      <c r="J642" s="204">
        <f>SUM(J637:J641)</f>
      </c>
      <c r="K642" s="215">
        <f>SUM(K637:K641)</f>
      </c>
      <c r="L642" s="215">
        <f>SUM(L637:L641)</f>
      </c>
      <c r="M642" s="215">
        <f>SUM(M637:M641)</f>
      </c>
      <c r="N642" s="215">
        <f>SUM(N637:N641)</f>
      </c>
      <c r="O642" s="205">
        <f t="shared" si="66"/>
      </c>
      <c r="P642" s="206">
        <f>SUM(P637:P641)</f>
      </c>
      <c r="Q642" s="182">
        <f t="shared" ref="Q642:Q659" si="1240">P642/R642</f>
      </c>
      <c r="R642" s="204">
        <f>SUM(R637:R641)</f>
      </c>
      <c r="S642" s="203">
        <f>SUM(S637:S641)</f>
      </c>
      <c r="T642" s="207">
        <f t="shared" si="614"/>
      </c>
      <c r="U642" s="207">
        <f t="shared" si="536"/>
      </c>
      <c r="V642" s="207">
        <f t="shared" si="466"/>
      </c>
      <c r="W642" s="208">
        <f>SUM(W637:W641)</f>
      </c>
      <c r="X642" s="207">
        <f t="shared" si="395"/>
      </c>
      <c r="Y642" s="207">
        <f t="shared" si="347"/>
      </c>
      <c r="Z642" s="207">
        <f t="shared" si="114"/>
      </c>
      <c r="AA642" s="207">
        <f t="shared" si="1285"/>
      </c>
      <c r="AB642" s="207">
        <f t="shared" si="1134"/>
      </c>
      <c r="AC642" s="205">
        <f t="shared" si="649"/>
      </c>
      <c r="AD642" s="205">
        <f t="shared" si="571"/>
      </c>
      <c r="AE642" s="205">
        <f t="shared" si="504"/>
      </c>
      <c r="AF642" s="205">
        <f t="shared" si="433"/>
      </c>
      <c r="AG642" s="205">
        <f t="shared" si="149"/>
      </c>
      <c r="AH642" s="205">
        <f t="shared" si="24"/>
      </c>
      <c r="AI642" s="205">
        <f t="shared" si="1169"/>
      </c>
      <c r="AJ642" s="218">
        <f>AVERAGE(AJ637:AJ641)</f>
      </c>
      <c r="AK642" s="218">
        <f>SUM(AK637:AK641)</f>
      </c>
      <c r="AL642" s="218">
        <f>SUM(AL637:AL641)</f>
      </c>
      <c r="AM642" s="218">
        <f>SUM(AM637:AM641)</f>
      </c>
      <c r="AN642" s="218">
        <f>SUM(AN637:AN641)</f>
      </c>
      <c r="AO642" s="218">
        <f>SUM(AO637:AO641)</f>
      </c>
      <c r="AP642" s="218">
        <f>SUM(AP637:AP641)</f>
      </c>
      <c r="AQ642" s="218">
        <f>SUM(AQ637:AQ641)</f>
      </c>
      <c r="AR642" s="218">
        <f>SUM(AR637:AR641)</f>
      </c>
      <c r="AS642" s="218">
        <f>SUM(AS637:AS641)</f>
      </c>
      <c r="AT642" s="218">
        <f>SUM(AT637:AT641)</f>
      </c>
      <c r="AU642" s="218">
        <f>SUM(AU637:AU641)</f>
      </c>
      <c r="AV642" s="209"/>
      <c r="AW642" s="209"/>
      <c r="AX642" s="204">
        <f>SUM(AX637:AX641)</f>
      </c>
    </row>
    <row r="643">
      <c r="A643" s="168"/>
      <c r="B643" s="210" t="s">
        <v>213</v>
      </c>
      <c r="C643" s="170" t="s">
        <v>179</v>
      </c>
      <c r="D643" s="171" t="s">
        <v>220</v>
      </c>
      <c r="E643" s="201" t="s">
        <v>195</v>
      </c>
      <c r="F643" s="178">
        <f t="shared" ref="F643:F646" si="257">G643+H643+I643</f>
      </c>
      <c r="G643" s="216">
        <v>2375.56</v>
      </c>
      <c r="H643" s="178">
        <v>561.12</v>
      </c>
      <c r="I643" s="236">
        <v>0</v>
      </c>
      <c r="J643" s="180">
        <v>5</v>
      </c>
      <c r="K643" s="197">
        <v>12187.899999999994</v>
      </c>
      <c r="L643" s="189">
        <v>0</v>
      </c>
      <c r="M643" s="197">
        <v>0</v>
      </c>
      <c r="N643" s="180">
        <v>0</v>
      </c>
      <c r="O643" s="181">
        <f t="shared" si="66"/>
      </c>
      <c r="P643" s="196"/>
      <c r="Q643" s="182">
        <f t="shared" si="1240"/>
      </c>
      <c r="R643" s="177">
        <f t="shared" ref="R643:R646" si="907">J643+L643</f>
      </c>
      <c r="S643" s="178">
        <f t="shared" ref="S643:S646" si="1057">K643+M643</f>
      </c>
      <c r="T643" s="183">
        <f t="shared" si="614"/>
      </c>
      <c r="U643" s="183">
        <f t="shared" si="536"/>
      </c>
      <c r="V643" s="183">
        <f t="shared" si="466"/>
      </c>
      <c r="W643" s="184">
        <v>5</v>
      </c>
      <c r="X643" s="183">
        <f t="shared" si="395"/>
      </c>
      <c r="Y643" s="183">
        <f t="shared" si="347"/>
      </c>
      <c r="Z643" s="183">
        <f t="shared" si="114"/>
      </c>
      <c r="AA643" s="183">
        <f t="shared" si="1285"/>
      </c>
      <c r="AB643" s="183">
        <f t="shared" si="1134"/>
      </c>
      <c r="AC643" s="181">
        <f t="shared" si="649"/>
      </c>
      <c r="AD643" s="181">
        <f t="shared" si="571"/>
      </c>
      <c r="AE643" s="181">
        <f t="shared" si="504"/>
      </c>
      <c r="AF643" s="181">
        <f t="shared" si="433"/>
      </c>
      <c r="AG643" s="181">
        <f t="shared" si="149"/>
      </c>
      <c r="AH643" s="181">
        <f t="shared" si="24"/>
      </c>
      <c r="AI643" s="181">
        <f t="shared" si="1169"/>
      </c>
      <c r="AJ643" s="189">
        <v>51</v>
      </c>
      <c r="AK643" s="179">
        <v>16114</v>
      </c>
      <c r="AL643" s="179">
        <v>421</v>
      </c>
      <c r="AM643" s="179">
        <v>442</v>
      </c>
      <c r="AN643" s="179">
        <v>81</v>
      </c>
      <c r="AO643" s="189">
        <v>25</v>
      </c>
      <c r="AP643" s="189">
        <v>84</v>
      </c>
      <c r="AQ643" s="189">
        <v>70</v>
      </c>
      <c r="AR643" s="189">
        <v>6</v>
      </c>
      <c r="AS643" s="179">
        <v>10</v>
      </c>
      <c r="AT643" s="179">
        <v>2</v>
      </c>
      <c r="AU643" s="179">
        <v>5</v>
      </c>
      <c r="AV643" s="190"/>
      <c r="AW643" s="190"/>
      <c r="AX643" s="191">
        <f t="shared" ref="AX643:AX646" si="757">COUNT(AU643)</f>
      </c>
    </row>
    <row r="644">
      <c r="A644" s="168"/>
      <c r="B644" s="210" t="s">
        <v>213</v>
      </c>
      <c r="C644" s="192" t="s">
        <v>179</v>
      </c>
      <c r="D644" s="171" t="s">
        <v>220</v>
      </c>
      <c r="E644" s="212" t="s">
        <v>196</v>
      </c>
      <c r="F644" s="178">
        <f t="shared" si="257"/>
      </c>
      <c r="G644" s="213">
        <v>2267.59</v>
      </c>
      <c r="H644" s="178">
        <v>825.87</v>
      </c>
      <c r="I644" s="219">
        <v>0</v>
      </c>
      <c r="J644" s="180">
        <v>1</v>
      </c>
      <c r="K644" s="178">
        <v>2548.260000000002</v>
      </c>
      <c r="L644" s="179">
        <v>0</v>
      </c>
      <c r="M644" s="178">
        <v>0</v>
      </c>
      <c r="N644" s="180">
        <v>0</v>
      </c>
      <c r="O644" s="181">
        <f t="shared" si="66"/>
      </c>
      <c r="P644" s="196"/>
      <c r="Q644" s="182">
        <f t="shared" si="1240"/>
      </c>
      <c r="R644" s="177">
        <f t="shared" si="907"/>
      </c>
      <c r="S644" s="178">
        <f t="shared" si="1057"/>
      </c>
      <c r="T644" s="183">
        <f t="shared" si="614"/>
      </c>
      <c r="U644" s="183">
        <f t="shared" si="536"/>
      </c>
      <c r="V644" s="183">
        <f t="shared" si="466"/>
      </c>
      <c r="W644" s="184">
        <v>1</v>
      </c>
      <c r="X644" s="183">
        <f t="shared" si="395"/>
      </c>
      <c r="Y644" s="183">
        <f t="shared" si="347"/>
      </c>
      <c r="Z644" s="183">
        <f t="shared" si="114"/>
      </c>
      <c r="AA644" s="183">
        <f t="shared" si="1285"/>
      </c>
      <c r="AB644" s="183">
        <f t="shared" si="1134"/>
      </c>
      <c r="AC644" s="181">
        <f t="shared" si="649"/>
      </c>
      <c r="AD644" s="181">
        <f t="shared" si="571"/>
      </c>
      <c r="AE644" s="181">
        <f t="shared" si="504"/>
      </c>
      <c r="AF644" s="181">
        <f t="shared" si="433"/>
      </c>
      <c r="AG644" s="181">
        <f t="shared" si="149"/>
      </c>
      <c r="AH644" s="181">
        <f t="shared" si="24"/>
      </c>
      <c r="AI644" s="181">
        <f t="shared" si="1169"/>
      </c>
      <c r="AJ644" s="189">
        <v>48</v>
      </c>
      <c r="AK644" s="179">
        <v>22866</v>
      </c>
      <c r="AL644" s="179">
        <v>686</v>
      </c>
      <c r="AM644" s="179">
        <v>738</v>
      </c>
      <c r="AN644" s="179">
        <v>81</v>
      </c>
      <c r="AO644" s="189">
        <v>20</v>
      </c>
      <c r="AP644" s="179">
        <v>58</v>
      </c>
      <c r="AQ644" s="179">
        <v>90</v>
      </c>
      <c r="AR644" s="189">
        <v>1</v>
      </c>
      <c r="AS644" s="179">
        <v>3</v>
      </c>
      <c r="AT644" s="179">
        <v>0</v>
      </c>
      <c r="AU644" s="179">
        <v>8</v>
      </c>
      <c r="AV644" s="190"/>
      <c r="AW644" s="190"/>
      <c r="AX644" s="191">
        <f t="shared" si="757"/>
      </c>
    </row>
    <row r="645">
      <c r="A645" s="168"/>
      <c r="B645" s="210" t="s">
        <v>213</v>
      </c>
      <c r="C645" s="192" t="s">
        <v>179</v>
      </c>
      <c r="D645" s="171" t="s">
        <v>220</v>
      </c>
      <c r="E645" s="212" t="s">
        <v>197</v>
      </c>
      <c r="F645" s="178">
        <f t="shared" si="257"/>
      </c>
      <c r="G645" s="213">
        <v>1661.45</v>
      </c>
      <c r="H645" s="197">
        <v>387.43</v>
      </c>
      <c r="I645" s="219">
        <v>0</v>
      </c>
      <c r="J645" s="180">
        <v>0</v>
      </c>
      <c r="K645" s="178">
        <v>0</v>
      </c>
      <c r="L645" s="179">
        <v>1</v>
      </c>
      <c r="M645" s="178">
        <v>6216.21</v>
      </c>
      <c r="N645" s="180">
        <v>0</v>
      </c>
      <c r="O645" s="181">
        <f t="shared" si="66"/>
      </c>
      <c r="P645" s="196"/>
      <c r="Q645" s="182">
        <f t="shared" si="1240"/>
      </c>
      <c r="R645" s="177">
        <f t="shared" si="907"/>
      </c>
      <c r="S645" s="178">
        <f t="shared" si="1057"/>
      </c>
      <c r="T645" s="183">
        <f t="shared" si="614"/>
      </c>
      <c r="U645" s="183">
        <f t="shared" si="536"/>
      </c>
      <c r="V645" s="183">
        <f t="shared" si="466"/>
      </c>
      <c r="W645" s="184">
        <v>0</v>
      </c>
      <c r="X645" s="183">
        <f t="shared" si="395"/>
      </c>
      <c r="Y645" s="183">
        <f t="shared" si="347"/>
      </c>
      <c r="Z645" s="183">
        <f t="shared" si="114"/>
      </c>
      <c r="AA645" s="183">
        <f t="shared" si="1285"/>
      </c>
      <c r="AB645" s="183">
        <f t="shared" si="1134"/>
      </c>
      <c r="AC645" s="181">
        <f t="shared" si="649"/>
      </c>
      <c r="AD645" s="181">
        <f t="shared" si="571"/>
      </c>
      <c r="AE645" s="181">
        <f t="shared" si="504"/>
      </c>
      <c r="AF645" s="181">
        <f t="shared" si="433"/>
      </c>
      <c r="AG645" s="181">
        <f t="shared" si="149"/>
      </c>
      <c r="AH645" s="181">
        <f t="shared" si="24"/>
      </c>
      <c r="AI645" s="181">
        <f t="shared" si="1169"/>
      </c>
      <c r="AJ645" s="189">
        <v>46</v>
      </c>
      <c r="AK645" s="179">
        <v>14467</v>
      </c>
      <c r="AL645" s="179">
        <v>501</v>
      </c>
      <c r="AM645" s="179">
        <v>548</v>
      </c>
      <c r="AN645" s="179">
        <v>48</v>
      </c>
      <c r="AO645" s="189">
        <v>11</v>
      </c>
      <c r="AP645" s="179">
        <v>35</v>
      </c>
      <c r="AQ645" s="179">
        <v>51</v>
      </c>
      <c r="AR645" s="189">
        <v>2</v>
      </c>
      <c r="AS645" s="189">
        <v>0</v>
      </c>
      <c r="AT645" s="179">
        <v>0</v>
      </c>
      <c r="AU645" s="179">
        <v>6</v>
      </c>
      <c r="AV645" s="190"/>
      <c r="AW645" s="190"/>
      <c r="AX645" s="191">
        <f t="shared" si="757"/>
      </c>
    </row>
    <row r="646">
      <c r="A646" s="168"/>
      <c r="B646" s="210" t="s">
        <v>213</v>
      </c>
      <c r="C646" s="192" t="s">
        <v>179</v>
      </c>
      <c r="D646" s="171" t="s">
        <v>220</v>
      </c>
      <c r="E646" s="212" t="s">
        <v>199</v>
      </c>
      <c r="F646" s="178">
        <f t="shared" si="257"/>
      </c>
      <c r="G646" s="216">
        <v>2323.04</v>
      </c>
      <c r="H646" s="178">
        <v>325.4</v>
      </c>
      <c r="I646" s="219">
        <v>0</v>
      </c>
      <c r="J646" s="180">
        <v>2</v>
      </c>
      <c r="K646" s="178">
        <v>5102.959999999999</v>
      </c>
      <c r="L646" s="179">
        <v>1</v>
      </c>
      <c r="M646" s="178">
        <v>5096.5199999999995</v>
      </c>
      <c r="N646" s="180">
        <v>0</v>
      </c>
      <c r="O646" s="181">
        <f t="shared" si="66"/>
      </c>
      <c r="P646" s="196"/>
      <c r="Q646" s="182">
        <f t="shared" si="1240"/>
      </c>
      <c r="R646" s="177">
        <f t="shared" si="907"/>
      </c>
      <c r="S646" s="178">
        <f t="shared" si="1057"/>
      </c>
      <c r="T646" s="183">
        <f t="shared" si="614"/>
      </c>
      <c r="U646" s="183">
        <f t="shared" si="536"/>
      </c>
      <c r="V646" s="183">
        <f t="shared" si="466"/>
      </c>
      <c r="W646" s="184">
        <v>3</v>
      </c>
      <c r="X646" s="183">
        <f t="shared" si="395"/>
      </c>
      <c r="Y646" s="183">
        <f t="shared" si="347"/>
      </c>
      <c r="Z646" s="183">
        <f t="shared" si="114"/>
      </c>
      <c r="AA646" s="183">
        <f t="shared" si="1285"/>
      </c>
      <c r="AB646" s="183">
        <f t="shared" si="1134"/>
      </c>
      <c r="AC646" s="181">
        <f t="shared" si="649"/>
      </c>
      <c r="AD646" s="181">
        <f t="shared" si="571"/>
      </c>
      <c r="AE646" s="181">
        <f t="shared" si="504"/>
      </c>
      <c r="AF646" s="181">
        <f t="shared" si="433"/>
      </c>
      <c r="AG646" s="181">
        <f t="shared" si="149"/>
      </c>
      <c r="AH646" s="181">
        <f t="shared" si="24"/>
      </c>
      <c r="AI646" s="181">
        <f t="shared" si="1169"/>
      </c>
      <c r="AJ646" s="189">
        <v>45</v>
      </c>
      <c r="AK646" s="179">
        <v>12340</v>
      </c>
      <c r="AL646" s="179">
        <v>486</v>
      </c>
      <c r="AM646" s="179">
        <v>520</v>
      </c>
      <c r="AN646" s="179">
        <v>57</v>
      </c>
      <c r="AO646" s="189">
        <v>25</v>
      </c>
      <c r="AP646" s="179">
        <v>88</v>
      </c>
      <c r="AQ646" s="179">
        <v>78</v>
      </c>
      <c r="AR646" s="189">
        <v>3</v>
      </c>
      <c r="AS646" s="179">
        <v>7</v>
      </c>
      <c r="AT646" s="179">
        <v>2</v>
      </c>
      <c r="AU646" s="179">
        <v>2</v>
      </c>
      <c r="AV646" s="190"/>
      <c r="AW646" s="190"/>
      <c r="AX646" s="191">
        <f t="shared" si="757"/>
      </c>
    </row>
    <row r="647">
      <c r="A647" s="168"/>
      <c r="B647" s="202" t="s">
        <v>186</v>
      </c>
      <c r="C647" s="202"/>
      <c r="D647" s="202"/>
      <c r="E647" s="202"/>
      <c r="F647" s="203">
        <f>SUM(F643:F646)</f>
      </c>
      <c r="G647" s="217">
        <f>SUM(G643:G646)</f>
      </c>
      <c r="H647" s="203">
        <f>SUM(H643:H646)</f>
      </c>
      <c r="I647" s="196">
        <f>SUM(I643:I646)</f>
      </c>
      <c r="J647" s="204">
        <f>SUM(J643:J646)</f>
      </c>
      <c r="K647" s="203">
        <f>SUM(K643:K646)</f>
      </c>
      <c r="L647" s="215">
        <f>SUM(L643:L646)</f>
      </c>
      <c r="M647" s="203">
        <f>SUM(M643:M646)</f>
      </c>
      <c r="N647" s="204">
        <f>SUM(N643:N646)</f>
      </c>
      <c r="O647" s="205">
        <f t="shared" si="66"/>
      </c>
      <c r="P647" s="206">
        <f>SUM(P643:P646)</f>
      </c>
      <c r="Q647" s="182">
        <f t="shared" si="1240"/>
      </c>
      <c r="R647" s="204">
        <f>SUM(R643:R646)</f>
      </c>
      <c r="S647" s="203">
        <f>SUM(S643:S646)</f>
      </c>
      <c r="T647" s="207">
        <f t="shared" si="614"/>
      </c>
      <c r="U647" s="207">
        <f t="shared" si="536"/>
      </c>
      <c r="V647" s="207">
        <f t="shared" si="466"/>
      </c>
      <c r="W647" s="208">
        <f>SUM(W643:W646)</f>
      </c>
      <c r="X647" s="207">
        <f t="shared" si="395"/>
      </c>
      <c r="Y647" s="207">
        <f t="shared" si="347"/>
      </c>
      <c r="Z647" s="207">
        <f t="shared" si="114"/>
      </c>
      <c r="AA647" s="207">
        <f t="shared" si="1285"/>
      </c>
      <c r="AB647" s="207">
        <f t="shared" si="1134"/>
      </c>
      <c r="AC647" s="205">
        <f t="shared" si="649"/>
      </c>
      <c r="AD647" s="205">
        <f t="shared" si="571"/>
      </c>
      <c r="AE647" s="205">
        <f t="shared" si="504"/>
      </c>
      <c r="AF647" s="205">
        <f t="shared" si="433"/>
      </c>
      <c r="AG647" s="205">
        <f t="shared" si="149"/>
      </c>
      <c r="AH647" s="205">
        <f t="shared" si="24"/>
      </c>
      <c r="AI647" s="205">
        <f t="shared" si="1169"/>
      </c>
      <c r="AJ647" s="218">
        <f>AVERAGE(AJ643:AJ646)</f>
      </c>
      <c r="AK647" s="218">
        <f>SUM(AK643:AK646)</f>
      </c>
      <c r="AL647" s="218">
        <f>SUM(AL643:AL646)</f>
      </c>
      <c r="AM647" s="218">
        <f>SUM(AM643:AM646)</f>
      </c>
      <c r="AN647" s="218">
        <f>SUM(AN643:AN646)</f>
      </c>
      <c r="AO647" s="218">
        <f>SUM(AO643:AO646)</f>
      </c>
      <c r="AP647" s="218">
        <f>SUM(AP643:AP646)</f>
      </c>
      <c r="AQ647" s="218">
        <f>SUM(AQ643:AQ646)</f>
      </c>
      <c r="AR647" s="218">
        <f>SUM(AR643:AR646)</f>
      </c>
      <c r="AS647" s="218">
        <f>SUM(AS643:AS646)</f>
      </c>
      <c r="AT647" s="218">
        <f>SUM(AT643:AT646)</f>
      </c>
      <c r="AU647" s="218">
        <f>SUM(AU643:AU646)</f>
      </c>
      <c r="AV647" s="209"/>
      <c r="AW647" s="209"/>
      <c r="AX647" s="204">
        <f>SUM(AX643:AX646)</f>
      </c>
    </row>
    <row r="648">
      <c r="A648" s="168"/>
      <c r="B648" s="210" t="s">
        <v>213</v>
      </c>
      <c r="C648" s="170" t="s">
        <v>201</v>
      </c>
      <c r="D648" s="171" t="s">
        <v>180</v>
      </c>
      <c r="E648" s="212" t="s">
        <v>200</v>
      </c>
      <c r="F648" s="178">
        <f t="shared" ref="F648:F652" si="258">G648+H648+I648</f>
      </c>
      <c r="G648" s="213">
        <v>1789.14</v>
      </c>
      <c r="H648" s="178">
        <v>343.06</v>
      </c>
      <c r="I648" s="219">
        <v>0</v>
      </c>
      <c r="J648" s="180">
        <v>2</v>
      </c>
      <c r="K648" s="197">
        <v>4921.43</v>
      </c>
      <c r="L648" s="189">
        <v>0</v>
      </c>
      <c r="M648" s="197">
        <v>0</v>
      </c>
      <c r="N648" s="180">
        <v>1</v>
      </c>
      <c r="O648" s="181">
        <f t="shared" si="66"/>
      </c>
      <c r="P648" s="196"/>
      <c r="Q648" s="182">
        <f t="shared" si="1240"/>
      </c>
      <c r="R648" s="177">
        <f t="shared" ref="R648:R652" si="908">J648+L648</f>
      </c>
      <c r="S648" s="178">
        <f t="shared" ref="S648:S652" si="1058">K648+M648</f>
      </c>
      <c r="T648" s="183">
        <f t="shared" si="614"/>
      </c>
      <c r="U648" s="183">
        <f t="shared" si="536"/>
      </c>
      <c r="V648" s="183">
        <f t="shared" si="466"/>
      </c>
      <c r="W648" s="184">
        <v>1</v>
      </c>
      <c r="X648" s="183">
        <f t="shared" si="395"/>
      </c>
      <c r="Y648" s="183">
        <f t="shared" si="347"/>
      </c>
      <c r="Z648" s="183">
        <f t="shared" si="114"/>
      </c>
      <c r="AA648" s="183">
        <f t="shared" si="1285"/>
      </c>
      <c r="AB648" s="183">
        <f t="shared" si="1134"/>
      </c>
      <c r="AC648" s="181">
        <f t="shared" si="649"/>
      </c>
      <c r="AD648" s="181">
        <f t="shared" si="571"/>
      </c>
      <c r="AE648" s="181">
        <f t="shared" si="504"/>
      </c>
      <c r="AF648" s="181">
        <f t="shared" si="433"/>
      </c>
      <c r="AG648" s="181">
        <f t="shared" si="149"/>
      </c>
      <c r="AH648" s="181">
        <f t="shared" si="24"/>
      </c>
      <c r="AI648" s="181">
        <f t="shared" si="1169"/>
      </c>
      <c r="AJ648" s="189">
        <v>44</v>
      </c>
      <c r="AK648" s="179">
        <v>12736</v>
      </c>
      <c r="AL648" s="179">
        <v>456</v>
      </c>
      <c r="AM648" s="179">
        <v>508</v>
      </c>
      <c r="AN648" s="189">
        <v>33</v>
      </c>
      <c r="AO648" s="189">
        <v>14</v>
      </c>
      <c r="AP648" s="189">
        <v>24</v>
      </c>
      <c r="AQ648" s="179">
        <v>39</v>
      </c>
      <c r="AR648" s="189">
        <v>2</v>
      </c>
      <c r="AS648" s="179">
        <v>2</v>
      </c>
      <c r="AT648" s="179">
        <v>0</v>
      </c>
      <c r="AU648" s="179">
        <v>1</v>
      </c>
      <c r="AV648" s="190"/>
      <c r="AW648" s="190"/>
      <c r="AX648" s="191">
        <f t="shared" ref="AX648:AX652" si="758">COUNT(AU648)</f>
      </c>
    </row>
    <row r="649">
      <c r="A649" s="168"/>
      <c r="B649" s="210" t="s">
        <v>187</v>
      </c>
      <c r="C649" s="170" t="s">
        <v>201</v>
      </c>
      <c r="D649" s="171" t="s">
        <v>180</v>
      </c>
      <c r="E649" s="211" t="s">
        <v>202</v>
      </c>
      <c r="F649" s="178">
        <f t="shared" si="258"/>
      </c>
      <c r="G649" s="178">
        <v>1752.12</v>
      </c>
      <c r="H649" s="178">
        <v>316.32</v>
      </c>
      <c r="I649" s="219">
        <v>0</v>
      </c>
      <c r="J649" s="177">
        <v>3</v>
      </c>
      <c r="K649" s="178">
        <v>8211.07</v>
      </c>
      <c r="L649" s="179">
        <v>0</v>
      </c>
      <c r="M649" s="178">
        <v>0</v>
      </c>
      <c r="N649" s="180">
        <v>0</v>
      </c>
      <c r="O649" s="181">
        <f t="shared" si="66"/>
      </c>
      <c r="P649" s="196"/>
      <c r="Q649" s="182">
        <f t="shared" si="1240"/>
      </c>
      <c r="R649" s="177">
        <f t="shared" si="908"/>
      </c>
      <c r="S649" s="178">
        <f t="shared" si="1058"/>
      </c>
      <c r="T649" s="183">
        <f t="shared" si="614"/>
      </c>
      <c r="U649" s="183">
        <f t="shared" si="536"/>
      </c>
      <c r="V649" s="183">
        <f t="shared" si="466"/>
      </c>
      <c r="W649" s="184">
        <v>3</v>
      </c>
      <c r="X649" s="183">
        <f t="shared" si="395"/>
      </c>
      <c r="Y649" s="183">
        <f t="shared" si="347"/>
      </c>
      <c r="Z649" s="183">
        <f t="shared" si="114"/>
      </c>
      <c r="AA649" s="183">
        <f t="shared" si="1285"/>
      </c>
      <c r="AB649" s="183">
        <f t="shared" si="1134"/>
      </c>
      <c r="AC649" s="181">
        <f t="shared" si="649"/>
      </c>
      <c r="AD649" s="181">
        <f t="shared" si="571"/>
      </c>
      <c r="AE649" s="181">
        <f t="shared" si="504"/>
      </c>
      <c r="AF649" s="181">
        <f t="shared" si="433"/>
      </c>
      <c r="AG649" s="181">
        <f t="shared" si="149"/>
      </c>
      <c r="AH649" s="181">
        <f t="shared" si="24"/>
      </c>
      <c r="AI649" s="181">
        <f t="shared" si="1169"/>
      </c>
      <c r="AJ649" s="189">
        <v>40</v>
      </c>
      <c r="AK649" s="179">
        <v>12070</v>
      </c>
      <c r="AL649" s="179">
        <v>444</v>
      </c>
      <c r="AM649" s="179">
        <v>488</v>
      </c>
      <c r="AN649" s="179">
        <v>45</v>
      </c>
      <c r="AO649" s="189">
        <v>14</v>
      </c>
      <c r="AP649" s="189">
        <v>35</v>
      </c>
      <c r="AQ649" s="179">
        <v>39</v>
      </c>
      <c r="AR649" s="189">
        <v>3</v>
      </c>
      <c r="AS649" s="189">
        <v>2</v>
      </c>
      <c r="AT649" s="189">
        <v>1</v>
      </c>
      <c r="AU649" s="189">
        <v>2</v>
      </c>
      <c r="AV649" s="190"/>
      <c r="AW649" s="190"/>
      <c r="AX649" s="191">
        <f t="shared" si="758"/>
      </c>
    </row>
    <row r="650">
      <c r="A650" s="168"/>
      <c r="B650" s="210" t="s">
        <v>187</v>
      </c>
      <c r="C650" s="170" t="s">
        <v>201</v>
      </c>
      <c r="D650" s="171" t="s">
        <v>180</v>
      </c>
      <c r="E650" s="211" t="s">
        <v>203</v>
      </c>
      <c r="F650" s="178">
        <f t="shared" si="258"/>
      </c>
      <c r="G650" s="197">
        <v>2117.95</v>
      </c>
      <c r="H650" s="178">
        <v>392.27</v>
      </c>
      <c r="I650" s="219">
        <v>0</v>
      </c>
      <c r="J650" s="180">
        <v>3</v>
      </c>
      <c r="K650" s="178">
        <v>7651.220000000001</v>
      </c>
      <c r="L650" s="179">
        <v>0</v>
      </c>
      <c r="M650" s="178">
        <v>0</v>
      </c>
      <c r="N650" s="180">
        <v>0</v>
      </c>
      <c r="O650" s="181">
        <f t="shared" si="66"/>
      </c>
      <c r="P650" s="196"/>
      <c r="Q650" s="182">
        <f t="shared" si="1240"/>
      </c>
      <c r="R650" s="177">
        <f t="shared" si="908"/>
      </c>
      <c r="S650" s="178">
        <f t="shared" si="1058"/>
      </c>
      <c r="T650" s="183">
        <f t="shared" si="614"/>
      </c>
      <c r="U650" s="183">
        <f t="shared" si="536"/>
      </c>
      <c r="V650" s="183">
        <f t="shared" si="466"/>
      </c>
      <c r="W650" s="184">
        <v>2</v>
      </c>
      <c r="X650" s="183">
        <f t="shared" si="395"/>
      </c>
      <c r="Y650" s="183">
        <f t="shared" si="347"/>
      </c>
      <c r="Z650" s="183">
        <f t="shared" si="114"/>
      </c>
      <c r="AA650" s="183">
        <f t="shared" si="1285"/>
      </c>
      <c r="AB650" s="183">
        <f t="shared" si="1134"/>
      </c>
      <c r="AC650" s="181">
        <f t="shared" si="649"/>
      </c>
      <c r="AD650" s="181">
        <f t="shared" si="571"/>
      </c>
      <c r="AE650" s="181">
        <f t="shared" si="504"/>
      </c>
      <c r="AF650" s="181">
        <f t="shared" si="433"/>
      </c>
      <c r="AG650" s="181">
        <f t="shared" si="149"/>
      </c>
      <c r="AH650" s="181">
        <f t="shared" si="24"/>
      </c>
      <c r="AI650" s="181">
        <f t="shared" si="1169"/>
      </c>
      <c r="AJ650" s="189">
        <v>39</v>
      </c>
      <c r="AK650" s="179">
        <v>12375</v>
      </c>
      <c r="AL650" s="179">
        <v>439</v>
      </c>
      <c r="AM650" s="179">
        <v>468</v>
      </c>
      <c r="AN650" s="179">
        <v>51</v>
      </c>
      <c r="AO650" s="189">
        <v>18</v>
      </c>
      <c r="AP650" s="179">
        <v>41</v>
      </c>
      <c r="AQ650" s="179">
        <v>42</v>
      </c>
      <c r="AR650" s="189">
        <v>3</v>
      </c>
      <c r="AS650" s="189">
        <v>3</v>
      </c>
      <c r="AT650" s="189">
        <v>0</v>
      </c>
      <c r="AU650" s="189">
        <v>2</v>
      </c>
      <c r="AV650" s="190"/>
      <c r="AW650" s="190"/>
      <c r="AX650" s="191">
        <f t="shared" si="758"/>
      </c>
    </row>
    <row r="651">
      <c r="A651" s="168"/>
      <c r="B651" s="210" t="s">
        <v>187</v>
      </c>
      <c r="C651" s="170" t="s">
        <v>201</v>
      </c>
      <c r="D651" s="171" t="s">
        <v>180</v>
      </c>
      <c r="E651" s="220" t="s">
        <v>205</v>
      </c>
      <c r="F651" s="178">
        <f t="shared" si="258"/>
      </c>
      <c r="G651" s="178">
        <v>1505.12</v>
      </c>
      <c r="H651" s="178">
        <v>352.49</v>
      </c>
      <c r="I651" s="219">
        <v>0</v>
      </c>
      <c r="J651" s="177">
        <v>1</v>
      </c>
      <c r="K651" s="178">
        <v>1994.8500000000058</v>
      </c>
      <c r="L651" s="179">
        <v>0</v>
      </c>
      <c r="M651" s="178">
        <v>0</v>
      </c>
      <c r="N651" s="180">
        <v>0</v>
      </c>
      <c r="O651" s="181">
        <f t="shared" si="66"/>
      </c>
      <c r="P651" s="196"/>
      <c r="Q651" s="182">
        <f t="shared" si="1240"/>
      </c>
      <c r="R651" s="177">
        <f t="shared" si="908"/>
      </c>
      <c r="S651" s="178">
        <f t="shared" si="1058"/>
      </c>
      <c r="T651" s="183">
        <f t="shared" si="614"/>
      </c>
      <c r="U651" s="183">
        <f t="shared" si="536"/>
      </c>
      <c r="V651" s="183">
        <f t="shared" si="466"/>
      </c>
      <c r="W651" s="184">
        <v>1</v>
      </c>
      <c r="X651" s="183">
        <f t="shared" si="395"/>
      </c>
      <c r="Y651" s="183">
        <f t="shared" si="347"/>
      </c>
      <c r="Z651" s="183">
        <f t="shared" si="114"/>
      </c>
      <c r="AA651" s="183">
        <f t="shared" si="1285"/>
      </c>
      <c r="AB651" s="183">
        <f t="shared" si="1134"/>
      </c>
      <c r="AC651" s="181">
        <f t="shared" si="649"/>
      </c>
      <c r="AD651" s="181">
        <f t="shared" si="571"/>
      </c>
      <c r="AE651" s="181">
        <f t="shared" si="504"/>
      </c>
      <c r="AF651" s="181">
        <f t="shared" si="433"/>
      </c>
      <c r="AG651" s="181">
        <f t="shared" si="149"/>
      </c>
      <c r="AH651" s="181">
        <f t="shared" si="24"/>
      </c>
      <c r="AI651" s="181">
        <f t="shared" si="1169"/>
      </c>
      <c r="AJ651" s="189">
        <v>39</v>
      </c>
      <c r="AK651" s="179">
        <v>13251</v>
      </c>
      <c r="AL651" s="179">
        <v>433</v>
      </c>
      <c r="AM651" s="179">
        <v>461</v>
      </c>
      <c r="AN651" s="179">
        <v>46</v>
      </c>
      <c r="AO651" s="189">
        <v>20</v>
      </c>
      <c r="AP651" s="179">
        <v>58</v>
      </c>
      <c r="AQ651" s="179">
        <v>60</v>
      </c>
      <c r="AR651" s="189">
        <v>2</v>
      </c>
      <c r="AS651" s="189">
        <v>1</v>
      </c>
      <c r="AT651" s="189">
        <v>0</v>
      </c>
      <c r="AU651" s="189">
        <v>0</v>
      </c>
      <c r="AV651" s="190"/>
      <c r="AW651" s="190"/>
      <c r="AX651" s="191">
        <f t="shared" si="758"/>
      </c>
    </row>
    <row r="652">
      <c r="A652" s="168"/>
      <c r="B652" s="210" t="s">
        <v>187</v>
      </c>
      <c r="C652" s="170" t="s">
        <v>201</v>
      </c>
      <c r="D652" s="171" t="s">
        <v>180</v>
      </c>
      <c r="E652" s="220" t="s">
        <v>206</v>
      </c>
      <c r="F652" s="178">
        <f t="shared" si="258"/>
      </c>
      <c r="G652" s="178">
        <v>1558.78</v>
      </c>
      <c r="H652" s="178">
        <v>572.06</v>
      </c>
      <c r="I652" s="219">
        <v>0</v>
      </c>
      <c r="J652" s="180">
        <v>2</v>
      </c>
      <c r="K652" s="178">
        <v>3989.7</v>
      </c>
      <c r="L652" s="179">
        <v>0</v>
      </c>
      <c r="M652" s="178">
        <v>0</v>
      </c>
      <c r="N652" s="180">
        <v>0</v>
      </c>
      <c r="O652" s="181">
        <f t="shared" si="66"/>
      </c>
      <c r="P652" s="196"/>
      <c r="Q652" s="182">
        <f t="shared" si="1240"/>
      </c>
      <c r="R652" s="177">
        <f t="shared" si="908"/>
      </c>
      <c r="S652" s="178">
        <f t="shared" si="1058"/>
      </c>
      <c r="T652" s="183">
        <f t="shared" si="614"/>
      </c>
      <c r="U652" s="183">
        <f t="shared" si="536"/>
      </c>
      <c r="V652" s="183">
        <f t="shared" si="466"/>
      </c>
      <c r="W652" s="184">
        <v>0</v>
      </c>
      <c r="X652" s="183">
        <f t="shared" si="395"/>
      </c>
      <c r="Y652" s="183">
        <f t="shared" si="347"/>
      </c>
      <c r="Z652" s="183">
        <f t="shared" si="114"/>
      </c>
      <c r="AA652" s="183">
        <f t="shared" si="1285"/>
      </c>
      <c r="AB652" s="183">
        <f t="shared" si="1134"/>
      </c>
      <c r="AC652" s="181">
        <f t="shared" si="649"/>
      </c>
      <c r="AD652" s="181">
        <f t="shared" si="571"/>
      </c>
      <c r="AE652" s="181">
        <f t="shared" si="504"/>
      </c>
      <c r="AF652" s="181">
        <f t="shared" si="433"/>
      </c>
      <c r="AG652" s="181">
        <f t="shared" si="149"/>
      </c>
      <c r="AH652" s="181">
        <f t="shared" si="24"/>
      </c>
      <c r="AI652" s="181">
        <f t="shared" si="1169"/>
      </c>
      <c r="AJ652" s="189">
        <v>38</v>
      </c>
      <c r="AK652" s="189">
        <v>14903</v>
      </c>
      <c r="AL652" s="247">
        <v>493</v>
      </c>
      <c r="AM652" s="247">
        <v>547</v>
      </c>
      <c r="AN652" s="247">
        <v>55</v>
      </c>
      <c r="AO652" s="189">
        <v>13</v>
      </c>
      <c r="AP652" s="179">
        <v>54</v>
      </c>
      <c r="AQ652" s="189">
        <v>54</v>
      </c>
      <c r="AR652" s="189">
        <v>2</v>
      </c>
      <c r="AS652" s="189">
        <v>3</v>
      </c>
      <c r="AT652" s="189">
        <v>1</v>
      </c>
      <c r="AU652" s="189">
        <v>2</v>
      </c>
      <c r="AV652" s="190"/>
      <c r="AW652" s="190"/>
      <c r="AX652" s="191">
        <f t="shared" si="758"/>
      </c>
    </row>
    <row r="653">
      <c r="A653" s="168"/>
      <c r="B653" s="202" t="s">
        <v>186</v>
      </c>
      <c r="C653" s="202"/>
      <c r="D653" s="202"/>
      <c r="E653" s="202"/>
      <c r="F653" s="203">
        <f>SUM(F648:F652)</f>
      </c>
      <c r="G653" s="203">
        <f>SUM(G648:G652)</f>
      </c>
      <c r="H653" s="203">
        <f>SUM(H648:H652)</f>
      </c>
      <c r="I653" s="196">
        <f>SUM(I648:I652)</f>
      </c>
      <c r="J653" s="204">
        <f>SUM(J648:J652)</f>
      </c>
      <c r="K653" s="203">
        <f>SUM(K648:K652)</f>
      </c>
      <c r="L653" s="215">
        <f>SUM(L648:L652)</f>
      </c>
      <c r="M653" s="203">
        <f>SUM(M648:M652)</f>
      </c>
      <c r="N653" s="204">
        <f>SUM(N648:N652)</f>
      </c>
      <c r="O653" s="205">
        <f t="shared" si="66"/>
      </c>
      <c r="P653" s="206">
        <f>SUM(P648:P652)</f>
      </c>
      <c r="Q653" s="182">
        <f t="shared" si="1240"/>
      </c>
      <c r="R653" s="204">
        <f>SUM(R648:R652)</f>
      </c>
      <c r="S653" s="203">
        <f>SUM(S648:S652)</f>
      </c>
      <c r="T653" s="207">
        <f t="shared" si="614"/>
      </c>
      <c r="U653" s="207">
        <f t="shared" si="536"/>
      </c>
      <c r="V653" s="207">
        <f t="shared" si="466"/>
      </c>
      <c r="W653" s="208">
        <f>SUM(W648:W652)</f>
      </c>
      <c r="X653" s="207">
        <f t="shared" si="395"/>
      </c>
      <c r="Y653" s="207">
        <f t="shared" si="347"/>
      </c>
      <c r="Z653" s="207">
        <f t="shared" si="114"/>
      </c>
      <c r="AA653" s="207">
        <f t="shared" si="1285"/>
      </c>
      <c r="AB653" s="207">
        <f t="shared" si="1134"/>
      </c>
      <c r="AC653" s="205">
        <f t="shared" si="649"/>
      </c>
      <c r="AD653" s="205">
        <f t="shared" si="571"/>
      </c>
      <c r="AE653" s="205">
        <f t="shared" si="504"/>
      </c>
      <c r="AF653" s="205">
        <f t="shared" si="433"/>
      </c>
      <c r="AG653" s="205">
        <f t="shared" si="149"/>
      </c>
      <c r="AH653" s="205">
        <f t="shared" si="24"/>
      </c>
      <c r="AI653" s="205">
        <f t="shared" si="1169"/>
      </c>
      <c r="AJ653" s="204">
        <f>AVERAGE(AJ648:AJ652)</f>
      </c>
      <c r="AK653" s="204">
        <f>SUM(AK648:AK652)</f>
      </c>
      <c r="AL653" s="204">
        <f>SUM(AL648:AL652)</f>
      </c>
      <c r="AM653" s="204">
        <f>SUM(AM648:AM652)</f>
      </c>
      <c r="AN653" s="204">
        <f>SUM(AN648:AN652)</f>
      </c>
      <c r="AO653" s="218">
        <f>SUM(AO648:AO652)</f>
      </c>
      <c r="AP653" s="204">
        <f>SUM(AP648:AP652)</f>
      </c>
      <c r="AQ653" s="218">
        <f>SUM(AQ648:AQ652)</f>
      </c>
      <c r="AR653" s="218">
        <f>SUM(AR648:AR652)</f>
      </c>
      <c r="AS653" s="204">
        <f>SUM(AS648:AS652)</f>
      </c>
      <c r="AT653" s="204">
        <f>SUM(AT648:AT652)</f>
      </c>
      <c r="AU653" s="204">
        <f>SUM(AU648:AU652)</f>
      </c>
      <c r="AV653" s="209"/>
      <c r="AW653" s="209"/>
      <c r="AX653" s="204">
        <f>SUM(AX648:AX652)</f>
      </c>
    </row>
    <row r="654">
      <c r="A654" s="168"/>
      <c r="B654" s="210" t="s">
        <v>187</v>
      </c>
      <c r="C654" s="170" t="s">
        <v>201</v>
      </c>
      <c r="D654" s="171" t="s">
        <v>198</v>
      </c>
      <c r="E654" s="220" t="s">
        <v>207</v>
      </c>
      <c r="F654" s="178">
        <f t="shared" ref="F654:F657" si="259">G654+H654+I654</f>
      </c>
      <c r="G654" s="178">
        <v>1744.1399999999999</v>
      </c>
      <c r="H654" s="178">
        <v>542.16</v>
      </c>
      <c r="I654" s="219">
        <v>0</v>
      </c>
      <c r="J654" s="180">
        <v>5</v>
      </c>
      <c r="K654" s="197">
        <v>11640.91999999997</v>
      </c>
      <c r="L654" s="189">
        <v>0</v>
      </c>
      <c r="M654" s="197">
        <v>0</v>
      </c>
      <c r="N654" s="180">
        <v>0</v>
      </c>
      <c r="O654" s="181">
        <f t="shared" si="66"/>
      </c>
      <c r="P654" s="196"/>
      <c r="Q654" s="182">
        <f t="shared" si="1240"/>
      </c>
      <c r="R654" s="177">
        <f t="shared" ref="R654:R657" si="909">J654+L654</f>
      </c>
      <c r="S654" s="178">
        <f t="shared" ref="S654:S657" si="1059">K654+M654</f>
      </c>
      <c r="T654" s="183">
        <f t="shared" si="614"/>
      </c>
      <c r="U654" s="183">
        <f t="shared" si="536"/>
      </c>
      <c r="V654" s="183">
        <f t="shared" si="466"/>
      </c>
      <c r="W654" s="184">
        <v>4</v>
      </c>
      <c r="X654" s="183">
        <f t="shared" si="395"/>
      </c>
      <c r="Y654" s="183">
        <f t="shared" si="347"/>
      </c>
      <c r="Z654" s="183">
        <f t="shared" si="114"/>
      </c>
      <c r="AA654" s="183">
        <f t="shared" si="1285"/>
      </c>
      <c r="AB654" s="183">
        <f t="shared" si="1134"/>
      </c>
      <c r="AC654" s="181">
        <f t="shared" si="649"/>
      </c>
      <c r="AD654" s="181">
        <f t="shared" si="571"/>
      </c>
      <c r="AE654" s="181">
        <f t="shared" si="504"/>
      </c>
      <c r="AF654" s="181">
        <f t="shared" si="433"/>
      </c>
      <c r="AG654" s="181">
        <f t="shared" si="149"/>
      </c>
      <c r="AH654" s="181">
        <f t="shared" si="24"/>
      </c>
      <c r="AI654" s="181">
        <f t="shared" si="1169"/>
      </c>
      <c r="AJ654" s="189">
        <v>39</v>
      </c>
      <c r="AK654" s="247">
        <v>17142</v>
      </c>
      <c r="AL654" s="247">
        <v>514</v>
      </c>
      <c r="AM654" s="247">
        <v>580</v>
      </c>
      <c r="AN654" s="248">
        <v>58</v>
      </c>
      <c r="AO654" s="189">
        <v>14</v>
      </c>
      <c r="AP654" s="179">
        <v>44</v>
      </c>
      <c r="AQ654" s="189">
        <v>61</v>
      </c>
      <c r="AR654" s="189">
        <v>5</v>
      </c>
      <c r="AS654" s="189">
        <v>0</v>
      </c>
      <c r="AT654" s="189">
        <v>2</v>
      </c>
      <c r="AU654" s="189">
        <v>3</v>
      </c>
      <c r="AV654" s="190"/>
      <c r="AW654" s="190"/>
      <c r="AX654" s="191">
        <f t="shared" ref="AX654:AX657" si="759">COUNT(AU654)</f>
      </c>
    </row>
    <row r="655">
      <c r="A655" s="168"/>
      <c r="B655" s="210" t="s">
        <v>187</v>
      </c>
      <c r="C655" s="169" t="s">
        <v>201</v>
      </c>
      <c r="D655" s="171" t="s">
        <v>198</v>
      </c>
      <c r="E655" s="220" t="s">
        <v>208</v>
      </c>
      <c r="F655" s="195">
        <f t="shared" si="259"/>
      </c>
      <c r="G655" s="178">
        <v>2251.43</v>
      </c>
      <c r="H655" s="197">
        <v>1039.2</v>
      </c>
      <c r="I655" s="219">
        <v>0</v>
      </c>
      <c r="J655" s="180">
        <v>0</v>
      </c>
      <c r="K655" s="197">
        <v>0</v>
      </c>
      <c r="L655" s="189">
        <v>0</v>
      </c>
      <c r="M655" s="197">
        <v>0</v>
      </c>
      <c r="N655" s="180">
        <v>0</v>
      </c>
      <c r="O655" s="181">
        <f t="shared" si="66"/>
      </c>
      <c r="P655" s="196"/>
      <c r="Q655" s="182">
        <f t="shared" si="1240"/>
      </c>
      <c r="R655" s="177">
        <f t="shared" si="909"/>
      </c>
      <c r="S655" s="178">
        <f t="shared" si="1059"/>
      </c>
      <c r="T655" s="183">
        <f t="shared" si="614"/>
      </c>
      <c r="U655" s="183">
        <f t="shared" si="536"/>
      </c>
      <c r="V655" s="183">
        <f t="shared" si="466"/>
      </c>
      <c r="W655" s="184">
        <v>0</v>
      </c>
      <c r="X655" s="183">
        <f t="shared" si="395"/>
      </c>
      <c r="Y655" s="183">
        <f t="shared" si="347"/>
      </c>
      <c r="Z655" s="183">
        <f t="shared" si="114"/>
      </c>
      <c r="AA655" s="183">
        <f t="shared" si="1285"/>
      </c>
      <c r="AB655" s="183">
        <f t="shared" si="1134"/>
      </c>
      <c r="AC655" s="181">
        <f t="shared" si="649"/>
      </c>
      <c r="AD655" s="181">
        <f t="shared" si="571"/>
      </c>
      <c r="AE655" s="181">
        <f t="shared" si="504"/>
      </c>
      <c r="AF655" s="181">
        <f t="shared" si="433"/>
      </c>
      <c r="AG655" s="181">
        <f t="shared" si="149"/>
      </c>
      <c r="AH655" s="181">
        <f t="shared" si="24"/>
      </c>
      <c r="AI655" s="181">
        <f t="shared" si="1169"/>
      </c>
      <c r="AJ655" s="180">
        <v>40</v>
      </c>
      <c r="AK655" s="177">
        <v>21206</v>
      </c>
      <c r="AL655" s="177">
        <v>623</v>
      </c>
      <c r="AM655" s="177">
        <v>704</v>
      </c>
      <c r="AN655" s="177">
        <v>65</v>
      </c>
      <c r="AO655" s="189">
        <v>22</v>
      </c>
      <c r="AP655" s="177">
        <v>57</v>
      </c>
      <c r="AQ655" s="179">
        <v>75</v>
      </c>
      <c r="AR655" s="189">
        <v>0</v>
      </c>
      <c r="AS655" s="180">
        <v>5</v>
      </c>
      <c r="AT655" s="180">
        <v>2</v>
      </c>
      <c r="AU655" s="180">
        <v>5</v>
      </c>
      <c r="AV655" s="190"/>
      <c r="AW655" s="190"/>
      <c r="AX655" s="191">
        <f t="shared" si="759"/>
      </c>
    </row>
    <row r="656">
      <c r="A656" s="168"/>
      <c r="B656" s="210" t="s">
        <v>187</v>
      </c>
      <c r="C656" s="169" t="s">
        <v>201</v>
      </c>
      <c r="D656" s="171" t="s">
        <v>198</v>
      </c>
      <c r="E656" s="220" t="s">
        <v>209</v>
      </c>
      <c r="F656" s="195">
        <f t="shared" si="259"/>
      </c>
      <c r="G656" s="178">
        <v>1328.23</v>
      </c>
      <c r="H656" s="197">
        <v>442.14</v>
      </c>
      <c r="I656" s="219">
        <v>0</v>
      </c>
      <c r="J656" s="180">
        <v>0</v>
      </c>
      <c r="K656" s="197">
        <v>0</v>
      </c>
      <c r="L656" s="189">
        <v>0</v>
      </c>
      <c r="M656" s="197">
        <v>0</v>
      </c>
      <c r="N656" s="180">
        <v>0</v>
      </c>
      <c r="O656" s="181">
        <f t="shared" si="66"/>
      </c>
      <c r="P656" s="196"/>
      <c r="Q656" s="182">
        <f t="shared" si="1240"/>
      </c>
      <c r="R656" s="177">
        <f t="shared" si="909"/>
      </c>
      <c r="S656" s="178">
        <f t="shared" si="1059"/>
      </c>
      <c r="T656" s="183">
        <f t="shared" si="614"/>
      </c>
      <c r="U656" s="183">
        <f t="shared" si="536"/>
      </c>
      <c r="V656" s="183">
        <f t="shared" si="466"/>
      </c>
      <c r="W656" s="184">
        <v>0</v>
      </c>
      <c r="X656" s="183">
        <f t="shared" si="395"/>
      </c>
      <c r="Y656" s="183">
        <f t="shared" si="347"/>
      </c>
      <c r="Z656" s="183">
        <f t="shared" si="114"/>
      </c>
      <c r="AA656" s="183">
        <f t="shared" si="1285"/>
      </c>
      <c r="AB656" s="183">
        <f t="shared" si="1134"/>
      </c>
      <c r="AC656" s="181">
        <f t="shared" si="649"/>
      </c>
      <c r="AD656" s="181">
        <f t="shared" si="571"/>
      </c>
      <c r="AE656" s="181">
        <f t="shared" si="504"/>
      </c>
      <c r="AF656" s="181">
        <f t="shared" si="433"/>
      </c>
      <c r="AG656" s="181">
        <f t="shared" si="149"/>
      </c>
      <c r="AH656" s="181">
        <f t="shared" si="24"/>
      </c>
      <c r="AI656" s="181">
        <f t="shared" si="1169"/>
      </c>
      <c r="AJ656" s="180">
        <v>38</v>
      </c>
      <c r="AK656" s="177">
        <v>14525</v>
      </c>
      <c r="AL656" s="177">
        <v>404</v>
      </c>
      <c r="AM656" s="177">
        <v>470</v>
      </c>
      <c r="AN656" s="177">
        <v>48</v>
      </c>
      <c r="AO656" s="189">
        <v>9</v>
      </c>
      <c r="AP656" s="180">
        <v>33</v>
      </c>
      <c r="AQ656" s="179">
        <v>36</v>
      </c>
      <c r="AR656" s="189">
        <v>0</v>
      </c>
      <c r="AS656" s="180">
        <v>2</v>
      </c>
      <c r="AT656" s="180">
        <v>1</v>
      </c>
      <c r="AU656" s="180">
        <v>5</v>
      </c>
      <c r="AV656" s="190"/>
      <c r="AW656" s="190"/>
      <c r="AX656" s="191">
        <f t="shared" si="759"/>
      </c>
    </row>
    <row r="657">
      <c r="A657" s="168"/>
      <c r="B657" s="210" t="s">
        <v>187</v>
      </c>
      <c r="C657" s="169" t="s">
        <v>201</v>
      </c>
      <c r="D657" s="171" t="s">
        <v>198</v>
      </c>
      <c r="E657" s="221" t="s">
        <v>210</v>
      </c>
      <c r="F657" s="178">
        <f t="shared" si="259"/>
      </c>
      <c r="G657" s="178">
        <v>1547.33</v>
      </c>
      <c r="H657" s="178">
        <v>681.28</v>
      </c>
      <c r="I657" s="219">
        <v>0</v>
      </c>
      <c r="J657" s="177">
        <v>5</v>
      </c>
      <c r="K657" s="178">
        <v>11081.080000000016</v>
      </c>
      <c r="L657" s="189">
        <v>0</v>
      </c>
      <c r="M657" s="197">
        <v>0</v>
      </c>
      <c r="N657" s="180">
        <v>0</v>
      </c>
      <c r="O657" s="181">
        <f t="shared" si="66"/>
      </c>
      <c r="P657" s="196"/>
      <c r="Q657" s="182">
        <f t="shared" si="1240"/>
      </c>
      <c r="R657" s="177">
        <f t="shared" si="909"/>
      </c>
      <c r="S657" s="178">
        <f t="shared" si="1059"/>
      </c>
      <c r="T657" s="183">
        <f t="shared" si="614"/>
      </c>
      <c r="U657" s="183">
        <f t="shared" si="536"/>
      </c>
      <c r="V657" s="183">
        <f t="shared" si="466"/>
      </c>
      <c r="W657" s="184">
        <v>5</v>
      </c>
      <c r="X657" s="183">
        <f t="shared" si="395"/>
      </c>
      <c r="Y657" s="183">
        <f t="shared" si="347"/>
      </c>
      <c r="Z657" s="183">
        <f t="shared" si="114"/>
      </c>
      <c r="AA657" s="183">
        <f t="shared" si="1285"/>
      </c>
      <c r="AB657" s="183">
        <f t="shared" si="1134"/>
      </c>
      <c r="AC657" s="181">
        <f t="shared" si="649"/>
      </c>
      <c r="AD657" s="181">
        <f t="shared" si="571"/>
      </c>
      <c r="AE657" s="181">
        <f t="shared" si="504"/>
      </c>
      <c r="AF657" s="181">
        <f t="shared" si="433"/>
      </c>
      <c r="AG657" s="181">
        <f t="shared" si="149"/>
      </c>
      <c r="AH657" s="181">
        <f t="shared" si="24"/>
      </c>
      <c r="AI657" s="181">
        <f t="shared" si="1169"/>
      </c>
      <c r="AJ657" s="180">
        <v>40</v>
      </c>
      <c r="AK657" s="177">
        <v>21254</v>
      </c>
      <c r="AL657" s="177">
        <v>723</v>
      </c>
      <c r="AM657" s="177">
        <v>799</v>
      </c>
      <c r="AN657" s="177">
        <v>76</v>
      </c>
      <c r="AO657" s="189">
        <v>23</v>
      </c>
      <c r="AP657" s="180">
        <v>48</v>
      </c>
      <c r="AQ657" s="179">
        <v>80</v>
      </c>
      <c r="AR657" s="189">
        <v>5</v>
      </c>
      <c r="AS657" s="180">
        <v>3</v>
      </c>
      <c r="AT657" s="180">
        <v>0</v>
      </c>
      <c r="AU657" s="180">
        <v>7</v>
      </c>
      <c r="AV657" s="190"/>
      <c r="AW657" s="190"/>
      <c r="AX657" s="191">
        <f t="shared" si="759"/>
      </c>
    </row>
    <row r="658">
      <c r="A658" s="168"/>
      <c r="B658" s="202" t="s">
        <v>186</v>
      </c>
      <c r="C658" s="202"/>
      <c r="D658" s="202"/>
      <c r="E658" s="202"/>
      <c r="F658" s="203">
        <f>SUM(F654:F657)</f>
      </c>
      <c r="G658" s="203">
        <f>SUM(G654:G657)</f>
      </c>
      <c r="H658" s="203">
        <f>SUM(H654:H657)</f>
      </c>
      <c r="I658" s="196">
        <f>SUM(I654:I657)</f>
      </c>
      <c r="J658" s="204">
        <f>SUM(J654:J657)</f>
      </c>
      <c r="K658" s="203">
        <f>SUM(K654:K657)</f>
      </c>
      <c r="L658" s="215">
        <f>SUM(L654:L657)</f>
      </c>
      <c r="M658" s="203">
        <f>SUM(M654:M657)</f>
      </c>
      <c r="N658" s="204">
        <f>SUM(N654:N657)</f>
      </c>
      <c r="O658" s="205">
        <f t="shared" si="66"/>
      </c>
      <c r="P658" s="206">
        <f>SUM(P654:P657)</f>
      </c>
      <c r="Q658" s="182">
        <f t="shared" si="1240"/>
      </c>
      <c r="R658" s="204">
        <f>SUM(R654:R657)</f>
      </c>
      <c r="S658" s="203">
        <f>SUM(S654:S657)</f>
      </c>
      <c r="T658" s="207">
        <f t="shared" si="614"/>
      </c>
      <c r="U658" s="207">
        <f t="shared" si="536"/>
      </c>
      <c r="V658" s="207">
        <f t="shared" si="466"/>
      </c>
      <c r="W658" s="208">
        <f>SUM(W654:W657)</f>
      </c>
      <c r="X658" s="207">
        <f t="shared" si="395"/>
      </c>
      <c r="Y658" s="207">
        <f t="shared" si="347"/>
      </c>
      <c r="Z658" s="207">
        <f t="shared" si="114"/>
      </c>
      <c r="AA658" s="207">
        <f t="shared" si="1285"/>
      </c>
      <c r="AB658" s="207">
        <f t="shared" si="1134"/>
      </c>
      <c r="AC658" s="205">
        <f t="shared" si="649"/>
      </c>
      <c r="AD658" s="205">
        <f t="shared" si="571"/>
      </c>
      <c r="AE658" s="205">
        <f t="shared" si="504"/>
      </c>
      <c r="AF658" s="205">
        <f t="shared" si="433"/>
      </c>
      <c r="AG658" s="205">
        <f t="shared" si="149"/>
      </c>
      <c r="AH658" s="205">
        <f t="shared" si="24"/>
      </c>
      <c r="AI658" s="205">
        <f t="shared" si="1169"/>
      </c>
      <c r="AJ658" s="204">
        <f>AVERAGE(AJ654:AJ657)</f>
      </c>
      <c r="AK658" s="204">
        <f>SUM(AK654:AK657)</f>
      </c>
      <c r="AL658" s="204">
        <f>SUM(AL654:AL657)</f>
      </c>
      <c r="AM658" s="204">
        <f>SUM(AM654:AM657)</f>
      </c>
      <c r="AN658" s="204">
        <f>SUM(AN654:AN657)</f>
      </c>
      <c r="AO658" s="218">
        <f>SUM(AO654:AO657)</f>
      </c>
      <c r="AP658" s="204">
        <f>SUM(AP654:AP657)</f>
      </c>
      <c r="AQ658" s="218">
        <f>SUM(AQ654:AQ657)</f>
      </c>
      <c r="AR658" s="218">
        <f>SUM(AR654:AR657)</f>
      </c>
      <c r="AS658" s="204">
        <f>SUM(AS654:AS657)</f>
      </c>
      <c r="AT658" s="204">
        <f>SUM(AT654:AT657)</f>
      </c>
      <c r="AU658" s="204">
        <f>SUM(AU654:AU657)</f>
      </c>
      <c r="AV658" s="209"/>
      <c r="AW658" s="209"/>
      <c r="AX658" s="204">
        <f>SUM(AX654:AX657)</f>
      </c>
    </row>
    <row r="659">
      <c r="A659" s="168"/>
      <c r="B659" s="222" t="s">
        <v>211</v>
      </c>
      <c r="C659" s="222"/>
      <c r="D659" s="222"/>
      <c r="E659" s="222"/>
      <c r="F659" s="223">
        <v>43854.57</v>
      </c>
      <c r="G659" s="223">
        <f>G658+G653+G647+G642</f>
      </c>
      <c r="H659" s="223">
        <f>H658+H653+H647+H642</f>
      </c>
      <c r="I659" s="223">
        <f>I658+I653+I647+I642</f>
      </c>
      <c r="J659" s="223">
        <f>J658+J653+J647+J642</f>
      </c>
      <c r="K659" s="223">
        <f>K658+K653+K647+K642</f>
      </c>
      <c r="L659" s="223">
        <f>L658+L653+L647+L642</f>
      </c>
      <c r="M659" s="223">
        <f>M658+M653+M647+M642</f>
      </c>
      <c r="N659" s="223">
        <f>N658+N653+N647+N642</f>
      </c>
      <c r="O659" s="225">
        <f t="shared" si="66"/>
      </c>
      <c r="P659" s="224">
        <f>P658+P653+P647+P642</f>
      </c>
      <c r="Q659" s="227">
        <f t="shared" si="1240"/>
      </c>
      <c r="R659" s="223">
        <f>R658+R653+R647+R642</f>
      </c>
      <c r="S659" s="223">
        <f>S658+S653+S647+S642</f>
      </c>
      <c r="T659" s="223">
        <f t="shared" si="614"/>
      </c>
      <c r="U659" s="223">
        <f t="shared" si="536"/>
      </c>
      <c r="V659" s="223">
        <f t="shared" si="466"/>
      </c>
      <c r="W659" s="223">
        <f>W658+W653+W647+W642</f>
      </c>
      <c r="X659" s="223">
        <f t="shared" si="395"/>
      </c>
      <c r="Y659" s="223">
        <f t="shared" si="347"/>
      </c>
      <c r="Z659" s="223">
        <f t="shared" si="114"/>
      </c>
      <c r="AA659" s="223">
        <f t="shared" si="1285"/>
      </c>
      <c r="AB659" s="223">
        <f t="shared" si="1134"/>
      </c>
      <c r="AC659" s="225">
        <f t="shared" si="649"/>
      </c>
      <c r="AD659" s="225">
        <f t="shared" si="571"/>
      </c>
      <c r="AE659" s="225">
        <f t="shared" si="504"/>
      </c>
      <c r="AF659" s="225">
        <f t="shared" si="433"/>
      </c>
      <c r="AG659" s="225">
        <f t="shared" si="149"/>
      </c>
      <c r="AH659" s="225">
        <f t="shared" si="24"/>
      </c>
      <c r="AI659" s="225">
        <f t="shared" si="1169"/>
      </c>
      <c r="AJ659" s="224"/>
      <c r="AK659" s="224">
        <f>AK658+AK653+AK647+AK642</f>
      </c>
      <c r="AL659" s="224">
        <f>AL658+AL653+AL647+AL642</f>
      </c>
      <c r="AM659" s="224">
        <f>AM658+AM653+AM647+AM642</f>
      </c>
      <c r="AN659" s="224">
        <f>AN658+AN653+AN647+AN642</f>
      </c>
      <c r="AO659" s="224">
        <f>AO658+AO653+AO647+AO642</f>
      </c>
      <c r="AP659" s="224">
        <f>AP658+AP653+AP647+AP642</f>
      </c>
      <c r="AQ659" s="224">
        <f>AQ658+AQ653+AQ647+AQ642</f>
      </c>
      <c r="AR659" s="224">
        <f>AR658+AR653+AR647+AR642</f>
      </c>
      <c r="AS659" s="224">
        <f>AS658+AS653+AS647+AS642</f>
      </c>
      <c r="AT659" s="224">
        <f>AT658+AT653+AT647+AT642</f>
      </c>
      <c r="AU659" s="224">
        <f>AU658+AU653+AU647+AU642</f>
      </c>
      <c r="AV659" s="229"/>
      <c r="AW659" s="229"/>
      <c r="AX659" s="223">
        <f>AX658+AX653+AX647+AX642</f>
      </c>
      <c r="AY659" s="280"/>
    </row>
    <row r="660">
      <c r="A660" s="136"/>
      <c r="B660" s="137" t="s">
        <v>120</v>
      </c>
      <c r="C660" s="137"/>
      <c r="D660" s="137"/>
      <c r="E660" s="137"/>
      <c r="F660" s="138" t="s">
        <v>121</v>
      </c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9" t="s">
        <v>122</v>
      </c>
      <c r="AA660" s="139"/>
      <c r="AB660" s="139"/>
      <c r="AC660" s="139"/>
      <c r="AD660" s="139"/>
      <c r="AE660" s="139"/>
      <c r="AF660" s="139"/>
      <c r="AG660" s="139"/>
      <c r="AH660" s="139"/>
      <c r="AI660" s="139"/>
      <c r="AJ660" s="139"/>
      <c r="AK660" s="139"/>
      <c r="AL660" s="139"/>
      <c r="AM660" s="139"/>
      <c r="AN660" s="139"/>
      <c r="AO660" s="139"/>
      <c r="AP660" s="139"/>
      <c r="AQ660" s="139"/>
      <c r="AR660" s="139"/>
      <c r="AS660" s="139"/>
      <c r="AT660" s="139"/>
      <c r="AU660" s="139"/>
      <c r="AV660" s="140" t="s">
        <v>123</v>
      </c>
      <c r="AW660" s="140"/>
      <c r="AX660" s="141" t="s">
        <v>124</v>
      </c>
    </row>
    <row r="661">
      <c r="A661" s="136"/>
      <c r="B661" s="137"/>
      <c r="C661" s="137"/>
      <c r="D661" s="137"/>
      <c r="E661" s="137"/>
      <c r="F661" s="142" t="s">
        <v>125</v>
      </c>
      <c r="G661" s="142"/>
      <c r="H661" s="142"/>
      <c r="I661" s="142"/>
      <c r="J661" s="143">
        <v>600.51</v>
      </c>
      <c r="K661" s="143"/>
      <c r="L661" s="143"/>
      <c r="M661" s="143"/>
      <c r="N661" s="143"/>
      <c r="O661" s="143"/>
      <c r="P661" s="143"/>
      <c r="Q661" s="143"/>
      <c r="R661" s="143"/>
      <c r="S661" s="143"/>
      <c r="T661" s="144" t="s">
        <v>127</v>
      </c>
      <c r="U661" s="144"/>
      <c r="V661" s="144"/>
      <c r="W661" s="144"/>
      <c r="X661" s="144"/>
      <c r="Y661" s="144"/>
      <c r="Z661" s="145" t="s">
        <v>128</v>
      </c>
      <c r="AA661" s="145"/>
      <c r="AB661" s="145"/>
      <c r="AC661" s="145"/>
      <c r="AD661" s="145"/>
      <c r="AE661" s="145"/>
      <c r="AF661" s="145"/>
      <c r="AG661" s="145"/>
      <c r="AH661" s="145"/>
      <c r="AI661" s="145"/>
      <c r="AJ661" s="145"/>
      <c r="AK661" s="146" t="s">
        <v>129</v>
      </c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7"/>
      <c r="AW661" s="148"/>
      <c r="AX661" s="141"/>
    </row>
    <row r="662">
      <c r="A662" s="136"/>
      <c r="B662" s="149" t="s">
        <v>130</v>
      </c>
      <c r="C662" s="150" t="s">
        <v>131</v>
      </c>
      <c r="D662" s="151" t="s">
        <v>132</v>
      </c>
      <c r="E662" s="152" t="s">
        <v>133</v>
      </c>
      <c r="F662" s="153" t="s">
        <v>134</v>
      </c>
      <c r="G662" s="142" t="s">
        <v>135</v>
      </c>
      <c r="H662" s="154" t="s">
        <v>136</v>
      </c>
      <c r="I662" s="155" t="s">
        <v>137</v>
      </c>
      <c r="J662" s="156" t="s">
        <v>138</v>
      </c>
      <c r="K662" s="157" t="s">
        <v>139</v>
      </c>
      <c r="L662" s="158" t="s">
        <v>140</v>
      </c>
      <c r="M662" s="157" t="s">
        <v>141</v>
      </c>
      <c r="N662" s="157" t="s">
        <v>142</v>
      </c>
      <c r="O662" s="157" t="s">
        <v>143</v>
      </c>
      <c r="P662" s="159" t="s">
        <v>144</v>
      </c>
      <c r="Q662" s="157" t="s">
        <v>145</v>
      </c>
      <c r="R662" s="156" t="s">
        <v>146</v>
      </c>
      <c r="S662" s="160" t="s">
        <v>147</v>
      </c>
      <c r="T662" s="144" t="s">
        <v>148</v>
      </c>
      <c r="U662" s="144" t="s">
        <v>149</v>
      </c>
      <c r="V662" s="144" t="s">
        <v>150</v>
      </c>
      <c r="W662" s="161" t="s">
        <v>151</v>
      </c>
      <c r="X662" s="144" t="s">
        <v>152</v>
      </c>
      <c r="Y662" s="162" t="s">
        <v>153</v>
      </c>
      <c r="Z662" s="238" t="s">
        <v>154</v>
      </c>
      <c r="AA662" s="239" t="s">
        <v>155</v>
      </c>
      <c r="AB662" s="240" t="s">
        <v>156</v>
      </c>
      <c r="AC662" s="239" t="s">
        <v>157</v>
      </c>
      <c r="AD662" s="239" t="s">
        <v>158</v>
      </c>
      <c r="AE662" s="166" t="s">
        <v>159</v>
      </c>
      <c r="AF662" s="239" t="s">
        <v>160</v>
      </c>
      <c r="AG662" s="241" t="s">
        <v>161</v>
      </c>
      <c r="AH662" s="241" t="s">
        <v>162</v>
      </c>
      <c r="AI662" s="166" t="s">
        <v>163</v>
      </c>
      <c r="AJ662" s="166" t="s">
        <v>164</v>
      </c>
      <c r="AK662" s="146" t="s">
        <v>165</v>
      </c>
      <c r="AL662" s="167" t="s">
        <v>166</v>
      </c>
      <c r="AM662" s="167" t="s">
        <v>167</v>
      </c>
      <c r="AN662" s="167" t="s">
        <v>168</v>
      </c>
      <c r="AO662" s="167" t="s">
        <v>169</v>
      </c>
      <c r="AP662" s="167" t="s">
        <v>170</v>
      </c>
      <c r="AQ662" s="146" t="s">
        <v>171</v>
      </c>
      <c r="AR662" s="146" t="s">
        <v>172</v>
      </c>
      <c r="AS662" s="146" t="s">
        <v>173</v>
      </c>
      <c r="AT662" s="146" t="s">
        <v>174</v>
      </c>
      <c r="AU662" s="146" t="s">
        <v>175</v>
      </c>
      <c r="AV662" s="147"/>
      <c r="AW662" s="148"/>
      <c r="AX662" s="141" t="s">
        <v>176</v>
      </c>
    </row>
    <row customHeight="true" ht="18.452380952380953" r="663">
      <c r="A663" s="168" t="s">
        <v>237</v>
      </c>
      <c r="B663" s="210" t="s">
        <v>183</v>
      </c>
      <c r="C663" s="170" t="s">
        <v>179</v>
      </c>
      <c r="D663" s="171" t="s">
        <v>204</v>
      </c>
      <c r="E663" s="172" t="s">
        <v>181</v>
      </c>
      <c r="F663" s="178">
        <f t="shared" ref="F663:F666" si="260">G663+H663+I663</f>
      </c>
      <c r="G663" s="216">
        <v>1220.99</v>
      </c>
      <c r="H663" s="178">
        <v>709.95</v>
      </c>
      <c r="I663" s="236">
        <v>0</v>
      </c>
      <c r="J663" s="180">
        <v>0</v>
      </c>
      <c r="K663" s="197">
        <v>0</v>
      </c>
      <c r="L663" s="189">
        <v>0</v>
      </c>
      <c r="M663" s="197">
        <v>0</v>
      </c>
      <c r="N663" s="180">
        <v>0</v>
      </c>
      <c r="O663" s="181">
        <f t="shared" ref="O663:O690" si="67">N663/R663</f>
      </c>
      <c r="P663" s="196"/>
      <c r="Q663" s="182">
        <f t="shared" ref="Q663:Q671" si="1241">P663/R663</f>
      </c>
      <c r="R663" s="177">
        <f t="shared" ref="R663:R666" si="910">J663+L663</f>
      </c>
      <c r="S663" s="178">
        <f t="shared" ref="S663:S666" si="1060">K663+M663</f>
      </c>
      <c r="T663" s="183">
        <f t="shared" ref="T663:T690" si="615">S663/F663</f>
      </c>
      <c r="U663" s="183">
        <f t="shared" ref="U663:U690" si="537">S663/(F663+(AX663*500)+F663*3%)</f>
      </c>
      <c r="V663" s="183">
        <f t="shared" ref="V663:V690" si="467">S663/R663</f>
      </c>
      <c r="W663" s="184">
        <v>0</v>
      </c>
      <c r="X663" s="183">
        <f t="shared" ref="X663:X690" si="396">F663/W663</f>
      </c>
      <c r="Y663" s="183">
        <f t="shared" ref="Y663:Y690" si="348">F663/R663</f>
      </c>
      <c r="Z663" s="183">
        <f t="shared" ref="Z663:Z690" si="115">F663/AL663</f>
      </c>
      <c r="AA663" s="183">
        <f t="shared" ref="AA663:AA690" si="1286">F663/AK663*1000</f>
      </c>
      <c r="AB663" s="183">
        <f t="shared" ref="AB663:AB690" si="1135">F663/AN663</f>
      </c>
      <c r="AC663" s="181">
        <f t="shared" ref="AC663:AC690" si="650">AL663/AK663</f>
      </c>
      <c r="AD663" s="181">
        <f t="shared" ref="AD663:AD690" si="572">AN663/AM663</f>
      </c>
      <c r="AE663" s="181">
        <f t="shared" ref="AE663:AE690" si="505">AP663/AM663</f>
      </c>
      <c r="AF663" s="181">
        <f t="shared" ref="AF663:AF690" si="434">R663/AP663</f>
      </c>
      <c r="AG663" s="181">
        <f t="shared" ref="AG663:AG690" si="150">AR663/AN663</f>
      </c>
      <c r="AH663" s="181">
        <f t="shared" ref="AH663:AH690" si="25">R663/AR663</f>
      </c>
      <c r="AI663" s="181">
        <f t="shared" ref="AI663:AI690" si="1170">AQ663/AP663</f>
      </c>
      <c r="AJ663" s="189">
        <v>48</v>
      </c>
      <c r="AK663" s="179">
        <v>18604</v>
      </c>
      <c r="AL663" s="179">
        <v>602</v>
      </c>
      <c r="AM663" s="179">
        <v>678</v>
      </c>
      <c r="AN663" s="179">
        <v>69</v>
      </c>
      <c r="AO663" s="189">
        <v>15</v>
      </c>
      <c r="AP663" s="189">
        <v>13</v>
      </c>
      <c r="AQ663" s="189">
        <v>57</v>
      </c>
      <c r="AR663" s="189">
        <v>0</v>
      </c>
      <c r="AS663" s="179">
        <v>6</v>
      </c>
      <c r="AT663" s="179">
        <v>1</v>
      </c>
      <c r="AU663" s="179">
        <v>13</v>
      </c>
      <c r="AV663" s="190"/>
      <c r="AW663" s="190"/>
      <c r="AX663" s="191">
        <f t="shared" ref="AX663:AX666" si="760">COUNT(AU663)</f>
      </c>
    </row>
    <row customHeight="true" ht="18.452380952380953" r="664">
      <c r="A664" s="168"/>
      <c r="B664" s="210" t="s">
        <v>183</v>
      </c>
      <c r="C664" s="192" t="s">
        <v>179</v>
      </c>
      <c r="D664" s="171" t="s">
        <v>204</v>
      </c>
      <c r="E664" s="193" t="s">
        <v>182</v>
      </c>
      <c r="F664" s="178">
        <f t="shared" si="260"/>
      </c>
      <c r="G664" s="213">
        <v>588.41</v>
      </c>
      <c r="H664" s="178">
        <v>444.5</v>
      </c>
      <c r="I664" s="219">
        <v>0</v>
      </c>
      <c r="J664" s="180">
        <v>3</v>
      </c>
      <c r="K664" s="178">
        <v>5424.71</v>
      </c>
      <c r="L664" s="189">
        <v>0</v>
      </c>
      <c r="M664" s="197">
        <v>0</v>
      </c>
      <c r="N664" s="180">
        <v>0</v>
      </c>
      <c r="O664" s="181">
        <f t="shared" si="67"/>
      </c>
      <c r="P664" s="196"/>
      <c r="Q664" s="182">
        <f t="shared" si="1241"/>
      </c>
      <c r="R664" s="177">
        <f t="shared" si="910"/>
      </c>
      <c r="S664" s="178">
        <f t="shared" si="1060"/>
      </c>
      <c r="T664" s="183">
        <f t="shared" si="615"/>
      </c>
      <c r="U664" s="183">
        <f t="shared" si="537"/>
      </c>
      <c r="V664" s="183">
        <f t="shared" si="467"/>
      </c>
      <c r="W664" s="184">
        <v>3</v>
      </c>
      <c r="X664" s="183">
        <f t="shared" si="396"/>
      </c>
      <c r="Y664" s="183">
        <f t="shared" si="348"/>
      </c>
      <c r="Z664" s="183">
        <f t="shared" si="115"/>
      </c>
      <c r="AA664" s="183">
        <f t="shared" si="1286"/>
      </c>
      <c r="AB664" s="183">
        <f t="shared" si="1135"/>
      </c>
      <c r="AC664" s="181">
        <f t="shared" si="650"/>
      </c>
      <c r="AD664" s="181">
        <f t="shared" si="572"/>
      </c>
      <c r="AE664" s="181">
        <f t="shared" si="505"/>
      </c>
      <c r="AF664" s="181">
        <f t="shared" si="434"/>
      </c>
      <c r="AG664" s="181">
        <f t="shared" si="150"/>
      </c>
      <c r="AH664" s="181">
        <f t="shared" si="25"/>
      </c>
      <c r="AI664" s="181">
        <f t="shared" si="1170"/>
      </c>
      <c r="AJ664" s="189">
        <v>62</v>
      </c>
      <c r="AK664" s="179">
        <v>10636</v>
      </c>
      <c r="AL664" s="179">
        <v>310</v>
      </c>
      <c r="AM664" s="179">
        <v>372</v>
      </c>
      <c r="AN664" s="179">
        <v>37</v>
      </c>
      <c r="AO664" s="189">
        <v>22</v>
      </c>
      <c r="AP664" s="179">
        <v>34</v>
      </c>
      <c r="AQ664" s="179">
        <v>38</v>
      </c>
      <c r="AR664" s="189">
        <v>3</v>
      </c>
      <c r="AS664" s="179">
        <v>4</v>
      </c>
      <c r="AT664" s="179">
        <v>2</v>
      </c>
      <c r="AU664" s="179">
        <v>12</v>
      </c>
      <c r="AV664" s="190"/>
      <c r="AW664" s="190"/>
      <c r="AX664" s="191">
        <f t="shared" si="760"/>
      </c>
    </row>
    <row customHeight="true" ht="18.452380952380953" r="665">
      <c r="A665" s="168"/>
      <c r="B665" s="210" t="s">
        <v>183</v>
      </c>
      <c r="C665" s="192" t="s">
        <v>179</v>
      </c>
      <c r="D665" s="171" t="s">
        <v>204</v>
      </c>
      <c r="E665" s="201" t="s">
        <v>184</v>
      </c>
      <c r="F665" s="178">
        <f t="shared" si="260"/>
      </c>
      <c r="G665" s="213">
        <v>489.73</v>
      </c>
      <c r="H665" s="197">
        <v>461.52</v>
      </c>
      <c r="I665" s="219">
        <v>0</v>
      </c>
      <c r="J665" s="180">
        <v>2</v>
      </c>
      <c r="K665" s="178">
        <v>5656.37</v>
      </c>
      <c r="L665" s="189">
        <v>0</v>
      </c>
      <c r="M665" s="197">
        <v>0</v>
      </c>
      <c r="N665" s="180">
        <v>0</v>
      </c>
      <c r="O665" s="181">
        <f t="shared" si="67"/>
      </c>
      <c r="P665" s="196"/>
      <c r="Q665" s="182">
        <f t="shared" si="1241"/>
      </c>
      <c r="R665" s="177">
        <f t="shared" si="910"/>
      </c>
      <c r="S665" s="178">
        <f t="shared" si="1060"/>
      </c>
      <c r="T665" s="183">
        <f t="shared" si="615"/>
      </c>
      <c r="U665" s="183">
        <f t="shared" si="537"/>
      </c>
      <c r="V665" s="183">
        <f t="shared" si="467"/>
      </c>
      <c r="W665" s="184">
        <v>2</v>
      </c>
      <c r="X665" s="183">
        <f t="shared" si="396"/>
      </c>
      <c r="Y665" s="183">
        <f t="shared" si="348"/>
      </c>
      <c r="Z665" s="183">
        <f t="shared" si="115"/>
      </c>
      <c r="AA665" s="183">
        <f t="shared" si="1286"/>
      </c>
      <c r="AB665" s="183">
        <f t="shared" si="1135"/>
      </c>
      <c r="AC665" s="181">
        <f t="shared" si="650"/>
      </c>
      <c r="AD665" s="181">
        <f t="shared" si="572"/>
      </c>
      <c r="AE665" s="181">
        <f t="shared" si="505"/>
      </c>
      <c r="AF665" s="181">
        <f t="shared" si="434"/>
      </c>
      <c r="AG665" s="181">
        <f t="shared" si="150"/>
      </c>
      <c r="AH665" s="181">
        <f t="shared" si="25"/>
      </c>
      <c r="AI665" s="181">
        <f t="shared" si="1170"/>
      </c>
      <c r="AJ665" s="189">
        <v>75</v>
      </c>
      <c r="AK665" s="179">
        <v>9954</v>
      </c>
      <c r="AL665" s="179">
        <v>295</v>
      </c>
      <c r="AM665" s="179">
        <v>355</v>
      </c>
      <c r="AN665" s="179">
        <v>25</v>
      </c>
      <c r="AO665" s="189">
        <v>13</v>
      </c>
      <c r="AP665" s="179">
        <v>26</v>
      </c>
      <c r="AQ665" s="179">
        <v>39</v>
      </c>
      <c r="AR665" s="189">
        <v>2</v>
      </c>
      <c r="AS665" s="189">
        <v>1</v>
      </c>
      <c r="AT665" s="179">
        <v>0</v>
      </c>
      <c r="AU665" s="179">
        <v>5</v>
      </c>
      <c r="AV665" s="190"/>
      <c r="AW665" s="190"/>
      <c r="AX665" s="191">
        <f t="shared" si="760"/>
      </c>
    </row>
    <row customHeight="true" ht="18.452380952380953" r="666">
      <c r="A666" s="168"/>
      <c r="B666" s="210" t="s">
        <v>183</v>
      </c>
      <c r="C666" s="192" t="s">
        <v>179</v>
      </c>
      <c r="D666" s="171" t="s">
        <v>204</v>
      </c>
      <c r="E666" s="201" t="s">
        <v>185</v>
      </c>
      <c r="F666" s="178">
        <f t="shared" si="260"/>
      </c>
      <c r="G666" s="216">
        <v>141.71</v>
      </c>
      <c r="H666" s="178">
        <v>159.33</v>
      </c>
      <c r="I666" s="219">
        <v>0</v>
      </c>
      <c r="J666" s="180">
        <v>1</v>
      </c>
      <c r="K666" s="178">
        <v>1813.3199999999997</v>
      </c>
      <c r="L666" s="179">
        <v>0</v>
      </c>
      <c r="M666" s="178">
        <v>0</v>
      </c>
      <c r="N666" s="180">
        <v>0</v>
      </c>
      <c r="O666" s="181">
        <f t="shared" si="67"/>
      </c>
      <c r="P666" s="196"/>
      <c r="Q666" s="182">
        <f t="shared" si="1241"/>
      </c>
      <c r="R666" s="177">
        <f t="shared" si="910"/>
      </c>
      <c r="S666" s="178">
        <f t="shared" si="1060"/>
      </c>
      <c r="T666" s="183">
        <f t="shared" si="615"/>
      </c>
      <c r="U666" s="183">
        <f t="shared" si="537"/>
      </c>
      <c r="V666" s="183">
        <f t="shared" si="467"/>
      </c>
      <c r="W666" s="184">
        <v>1</v>
      </c>
      <c r="X666" s="183">
        <f t="shared" si="396"/>
      </c>
      <c r="Y666" s="183">
        <f t="shared" si="348"/>
      </c>
      <c r="Z666" s="183">
        <f t="shared" si="115"/>
      </c>
      <c r="AA666" s="183">
        <f t="shared" si="1286"/>
      </c>
      <c r="AB666" s="183">
        <f t="shared" si="1135"/>
      </c>
      <c r="AC666" s="181">
        <f t="shared" si="650"/>
      </c>
      <c r="AD666" s="181">
        <f t="shared" si="572"/>
      </c>
      <c r="AE666" s="181">
        <f t="shared" si="505"/>
      </c>
      <c r="AF666" s="181">
        <f t="shared" si="434"/>
      </c>
      <c r="AG666" s="181">
        <f t="shared" si="150"/>
      </c>
      <c r="AH666" s="181">
        <f t="shared" si="25"/>
      </c>
      <c r="AI666" s="181">
        <f t="shared" si="1170"/>
      </c>
      <c r="AJ666" s="189">
        <v>90</v>
      </c>
      <c r="AK666" s="179">
        <v>4098</v>
      </c>
      <c r="AL666" s="179">
        <v>138</v>
      </c>
      <c r="AM666" s="179">
        <v>172</v>
      </c>
      <c r="AN666" s="179">
        <v>15</v>
      </c>
      <c r="AO666" s="189">
        <v>4</v>
      </c>
      <c r="AP666" s="179">
        <v>16</v>
      </c>
      <c r="AQ666" s="179">
        <v>26</v>
      </c>
      <c r="AR666" s="189">
        <v>1</v>
      </c>
      <c r="AS666" s="179">
        <v>2</v>
      </c>
      <c r="AT666" s="179">
        <v>0</v>
      </c>
      <c r="AU666" s="179">
        <v>0</v>
      </c>
      <c r="AV666" s="190"/>
      <c r="AW666" s="190"/>
      <c r="AX666" s="191">
        <f t="shared" si="760"/>
      </c>
    </row>
    <row customHeight="true" ht="18.452380952380953" r="667">
      <c r="A667" s="168"/>
      <c r="B667" s="202" t="s">
        <v>186</v>
      </c>
      <c r="C667" s="202"/>
      <c r="D667" s="202"/>
      <c r="E667" s="202"/>
      <c r="F667" s="203">
        <f>SUM(F663:F666)</f>
      </c>
      <c r="G667" s="217">
        <f>SUM(G663:G666)</f>
      </c>
      <c r="H667" s="203">
        <f>SUM(H663:H666)</f>
      </c>
      <c r="I667" s="196">
        <f t="shared" ref="I667:I671" si="582">SUM(I663:I666)</f>
      </c>
      <c r="J667" s="204">
        <f>SUM(J663:J666)</f>
      </c>
      <c r="K667" s="203">
        <f>SUM(K663:K666)</f>
      </c>
      <c r="L667" s="215">
        <f>SUM(L663:L666)</f>
      </c>
      <c r="M667" s="203">
        <f>SUM(M663:M666)</f>
      </c>
      <c r="N667" s="204">
        <f>SUM(N663:N666)</f>
      </c>
      <c r="O667" s="205">
        <f t="shared" si="67"/>
      </c>
      <c r="P667" s="206">
        <f>SUM(P663:P666)</f>
      </c>
      <c r="Q667" s="182">
        <f t="shared" si="1241"/>
      </c>
      <c r="R667" s="204">
        <f>SUM(R663:R666)</f>
      </c>
      <c r="S667" s="203">
        <f>SUM(S663:S666)</f>
      </c>
      <c r="T667" s="207">
        <f t="shared" si="615"/>
      </c>
      <c r="U667" s="207">
        <f t="shared" si="537"/>
      </c>
      <c r="V667" s="207">
        <f t="shared" si="467"/>
      </c>
      <c r="W667" s="208">
        <f>SUM(W663:W666)</f>
      </c>
      <c r="X667" s="207">
        <f t="shared" si="396"/>
      </c>
      <c r="Y667" s="207">
        <f t="shared" si="348"/>
      </c>
      <c r="Z667" s="207">
        <f t="shared" si="115"/>
      </c>
      <c r="AA667" s="207">
        <f t="shared" si="1286"/>
      </c>
      <c r="AB667" s="207">
        <f t="shared" si="1135"/>
      </c>
      <c r="AC667" s="205">
        <f t="shared" si="650"/>
      </c>
      <c r="AD667" s="205">
        <f t="shared" si="572"/>
      </c>
      <c r="AE667" s="205">
        <f t="shared" si="505"/>
      </c>
      <c r="AF667" s="205">
        <f t="shared" si="434"/>
      </c>
      <c r="AG667" s="205">
        <f t="shared" si="150"/>
      </c>
      <c r="AH667" s="205">
        <f t="shared" si="25"/>
      </c>
      <c r="AI667" s="205">
        <f t="shared" si="1170"/>
      </c>
      <c r="AJ667" s="218">
        <f>AVERAGE(AJ663:AJ666)</f>
      </c>
      <c r="AK667" s="218">
        <f>SUM(AK663:AK666)</f>
      </c>
      <c r="AL667" s="218">
        <f>SUM(AL663:AL666)</f>
      </c>
      <c r="AM667" s="218">
        <f>SUM(AM663:AM666)</f>
      </c>
      <c r="AN667" s="218">
        <f>SUM(AN663:AN666)</f>
      </c>
      <c r="AO667" s="218">
        <f>SUM(AO663:AO666)</f>
      </c>
      <c r="AP667" s="218">
        <f>SUM(AP663:AP666)</f>
      </c>
      <c r="AQ667" s="218">
        <f>SUM(AQ663:AQ666)</f>
      </c>
      <c r="AR667" s="218">
        <f>SUM(AR663:AR666)</f>
      </c>
      <c r="AS667" s="218">
        <f>SUM(AS663:AS666)</f>
      </c>
      <c r="AT667" s="218">
        <f>SUM(AT663:AT666)</f>
      </c>
      <c r="AU667" s="218">
        <f>SUM(AU663:AU666)</f>
      </c>
      <c r="AV667" s="209"/>
      <c r="AW667" s="209"/>
      <c r="AX667" s="204">
        <f>SUM(AX663:AX666)</f>
      </c>
    </row>
    <row r="668">
      <c r="A668" s="168"/>
      <c r="B668" s="210" t="s">
        <v>213</v>
      </c>
      <c r="C668" s="170" t="s">
        <v>179</v>
      </c>
      <c r="D668" s="171" t="s">
        <v>220</v>
      </c>
      <c r="E668" s="212" t="s">
        <v>189</v>
      </c>
      <c r="F668" s="178">
        <f t="shared" ref="F668:F672" si="261">G668+H668+I668</f>
      </c>
      <c r="G668" s="289">
        <v>542.48</v>
      </c>
      <c r="H668" s="290">
        <v>1064.49</v>
      </c>
      <c r="I668" s="196">
        <f t="shared" si="582"/>
      </c>
      <c r="J668" s="180">
        <v>2</v>
      </c>
      <c r="K668" s="197">
        <v>5656.370000000001</v>
      </c>
      <c r="L668" s="189">
        <v>0</v>
      </c>
      <c r="M668" s="197">
        <v>0</v>
      </c>
      <c r="N668" s="180">
        <v>0</v>
      </c>
      <c r="O668" s="181">
        <f t="shared" si="67"/>
      </c>
      <c r="P668" s="176"/>
      <c r="Q668" s="182">
        <f t="shared" si="1241"/>
      </c>
      <c r="R668" s="177">
        <f t="shared" ref="R668:R672" si="911">J668+L668</f>
      </c>
      <c r="S668" s="178">
        <f t="shared" ref="S668:S672" si="1061">K668+M668</f>
      </c>
      <c r="T668" s="183">
        <f t="shared" si="615"/>
      </c>
      <c r="U668" s="183">
        <f t="shared" si="537"/>
      </c>
      <c r="V668" s="183">
        <f t="shared" si="467"/>
      </c>
      <c r="W668" s="184">
        <v>2</v>
      </c>
      <c r="X668" s="183">
        <f t="shared" si="396"/>
      </c>
      <c r="Y668" s="183">
        <f t="shared" si="348"/>
      </c>
      <c r="Z668" s="183">
        <f t="shared" si="115"/>
      </c>
      <c r="AA668" s="183">
        <f t="shared" si="1286"/>
      </c>
      <c r="AB668" s="183">
        <f t="shared" si="1135"/>
      </c>
      <c r="AC668" s="181">
        <f t="shared" si="650"/>
      </c>
      <c r="AD668" s="181">
        <f t="shared" si="572"/>
      </c>
      <c r="AE668" s="181">
        <f t="shared" si="505"/>
      </c>
      <c r="AF668" s="181">
        <f t="shared" si="434"/>
      </c>
      <c r="AG668" s="181">
        <f t="shared" si="150"/>
      </c>
      <c r="AH668" s="181">
        <f t="shared" si="25"/>
      </c>
      <c r="AI668" s="181">
        <f t="shared" si="1170"/>
      </c>
      <c r="AJ668" s="189">
        <v>39</v>
      </c>
      <c r="AK668" s="179">
        <v>18200</v>
      </c>
      <c r="AL668" s="179">
        <v>571</v>
      </c>
      <c r="AM668" s="179">
        <v>616</v>
      </c>
      <c r="AN668" s="179">
        <v>88</v>
      </c>
      <c r="AO668" s="189">
        <v>12</v>
      </c>
      <c r="AP668" s="189">
        <v>21</v>
      </c>
      <c r="AQ668" s="179">
        <v>63</v>
      </c>
      <c r="AR668" s="189">
        <v>2</v>
      </c>
      <c r="AS668" s="189">
        <v>5</v>
      </c>
      <c r="AT668" s="179">
        <v>0</v>
      </c>
      <c r="AU668" s="179">
        <v>15</v>
      </c>
      <c r="AV668" s="190"/>
      <c r="AW668" s="190"/>
      <c r="AX668" s="191">
        <f t="shared" ref="AX668:AX672" si="761">COUNT(AU668)</f>
      </c>
    </row>
    <row r="669">
      <c r="A669" s="168"/>
      <c r="B669" s="210" t="s">
        <v>213</v>
      </c>
      <c r="C669" s="192" t="s">
        <v>179</v>
      </c>
      <c r="D669" s="171" t="s">
        <v>220</v>
      </c>
      <c r="E669" s="212" t="s">
        <v>190</v>
      </c>
      <c r="F669" s="173">
        <f t="shared" si="261"/>
      </c>
      <c r="G669" s="175">
        <v>1346.45</v>
      </c>
      <c r="H669" s="230">
        <v>1599.69</v>
      </c>
      <c r="I669" s="196">
        <f t="shared" si="582"/>
      </c>
      <c r="J669" s="180">
        <v>4</v>
      </c>
      <c r="K669" s="178">
        <v>10759.330000000005</v>
      </c>
      <c r="L669" s="189">
        <v>0</v>
      </c>
      <c r="M669" s="197">
        <v>0</v>
      </c>
      <c r="N669" s="180">
        <v>0</v>
      </c>
      <c r="O669" s="181">
        <f t="shared" si="67"/>
      </c>
      <c r="P669" s="176"/>
      <c r="Q669" s="182">
        <f t="shared" si="1241"/>
      </c>
      <c r="R669" s="177">
        <f t="shared" si="911"/>
      </c>
      <c r="S669" s="178">
        <f t="shared" si="1061"/>
      </c>
      <c r="T669" s="183">
        <f t="shared" si="615"/>
      </c>
      <c r="U669" s="183">
        <f t="shared" si="537"/>
      </c>
      <c r="V669" s="183">
        <f t="shared" si="467"/>
      </c>
      <c r="W669" s="184">
        <v>4</v>
      </c>
      <c r="X669" s="183">
        <f t="shared" si="396"/>
      </c>
      <c r="Y669" s="183">
        <f t="shared" si="348"/>
      </c>
      <c r="Z669" s="183">
        <f t="shared" si="115"/>
      </c>
      <c r="AA669" s="183">
        <f t="shared" si="1286"/>
      </c>
      <c r="AB669" s="183">
        <f t="shared" si="1135"/>
      </c>
      <c r="AC669" s="181">
        <f t="shared" si="650"/>
      </c>
      <c r="AD669" s="181">
        <f t="shared" si="572"/>
      </c>
      <c r="AE669" s="181">
        <f t="shared" si="505"/>
      </c>
      <c r="AF669" s="181">
        <f t="shared" si="434"/>
      </c>
      <c r="AG669" s="181">
        <f t="shared" si="150"/>
      </c>
      <c r="AH669" s="181">
        <f t="shared" si="25"/>
      </c>
      <c r="AI669" s="181">
        <f t="shared" si="1170"/>
      </c>
      <c r="AJ669" s="189">
        <v>44</v>
      </c>
      <c r="AK669" s="189">
        <v>26208</v>
      </c>
      <c r="AL669" s="179">
        <v>712</v>
      </c>
      <c r="AM669" s="179">
        <v>780</v>
      </c>
      <c r="AN669" s="179">
        <v>127</v>
      </c>
      <c r="AO669" s="189">
        <v>17</v>
      </c>
      <c r="AP669" s="189">
        <v>38</v>
      </c>
      <c r="AQ669" s="179">
        <v>106</v>
      </c>
      <c r="AR669" s="189">
        <v>4</v>
      </c>
      <c r="AS669" s="189">
        <v>7</v>
      </c>
      <c r="AT669" s="179">
        <v>0</v>
      </c>
      <c r="AU669" s="179">
        <v>20</v>
      </c>
      <c r="AV669" s="190"/>
      <c r="AW669" s="190"/>
      <c r="AX669" s="191">
        <f t="shared" si="761"/>
      </c>
    </row>
    <row r="670">
      <c r="A670" s="168"/>
      <c r="B670" s="210" t="s">
        <v>213</v>
      </c>
      <c r="C670" s="192" t="s">
        <v>179</v>
      </c>
      <c r="D670" s="171" t="s">
        <v>220</v>
      </c>
      <c r="E670" s="212" t="s">
        <v>191</v>
      </c>
      <c r="F670" s="173">
        <f t="shared" si="261"/>
      </c>
      <c r="G670" s="175">
        <v>1548.85</v>
      </c>
      <c r="H670" s="230">
        <v>1627.78</v>
      </c>
      <c r="I670" s="196">
        <f t="shared" si="582"/>
      </c>
      <c r="J670" s="177">
        <v>2</v>
      </c>
      <c r="K670" s="178">
        <v>4543.110000000001</v>
      </c>
      <c r="L670" s="179">
        <v>0</v>
      </c>
      <c r="M670" s="178">
        <v>0</v>
      </c>
      <c r="N670" s="180">
        <v>0</v>
      </c>
      <c r="O670" s="181">
        <f t="shared" si="67"/>
      </c>
      <c r="P670" s="176"/>
      <c r="Q670" s="182">
        <f t="shared" si="1241"/>
      </c>
      <c r="R670" s="177">
        <f t="shared" si="911"/>
      </c>
      <c r="S670" s="178">
        <f t="shared" si="1061"/>
      </c>
      <c r="T670" s="183">
        <f t="shared" si="615"/>
      </c>
      <c r="U670" s="183">
        <f t="shared" si="537"/>
      </c>
      <c r="V670" s="183">
        <f t="shared" si="467"/>
      </c>
      <c r="W670" s="184">
        <v>2</v>
      </c>
      <c r="X670" s="183">
        <f t="shared" si="396"/>
      </c>
      <c r="Y670" s="183">
        <f t="shared" si="348"/>
      </c>
      <c r="Z670" s="183">
        <f t="shared" si="115"/>
      </c>
      <c r="AA670" s="183">
        <f t="shared" si="1286"/>
      </c>
      <c r="AB670" s="183">
        <f t="shared" si="1135"/>
      </c>
      <c r="AC670" s="181">
        <f t="shared" si="650"/>
      </c>
      <c r="AD670" s="181">
        <f t="shared" si="572"/>
      </c>
      <c r="AE670" s="181">
        <f t="shared" si="505"/>
      </c>
      <c r="AF670" s="181">
        <f t="shared" si="434"/>
      </c>
      <c r="AG670" s="181">
        <f t="shared" si="150"/>
      </c>
      <c r="AH670" s="181">
        <f t="shared" si="25"/>
      </c>
      <c r="AI670" s="181">
        <f t="shared" si="1170"/>
      </c>
      <c r="AJ670" s="189">
        <v>45</v>
      </c>
      <c r="AK670" s="189">
        <v>27472</v>
      </c>
      <c r="AL670" s="179">
        <v>746</v>
      </c>
      <c r="AM670" s="179">
        <v>807</v>
      </c>
      <c r="AN670" s="179">
        <v>127</v>
      </c>
      <c r="AO670" s="189">
        <v>24</v>
      </c>
      <c r="AP670" s="189">
        <v>50</v>
      </c>
      <c r="AQ670" s="179">
        <v>103</v>
      </c>
      <c r="AR670" s="189">
        <v>3</v>
      </c>
      <c r="AS670" s="189">
        <v>5</v>
      </c>
      <c r="AT670" s="179">
        <v>0</v>
      </c>
      <c r="AU670" s="179">
        <v>27</v>
      </c>
      <c r="AV670" s="190"/>
      <c r="AW670" s="190"/>
      <c r="AX670" s="191">
        <f t="shared" si="761"/>
      </c>
    </row>
    <row r="671">
      <c r="A671" s="168"/>
      <c r="B671" s="210" t="s">
        <v>213</v>
      </c>
      <c r="C671" s="192" t="s">
        <v>179</v>
      </c>
      <c r="D671" s="171" t="s">
        <v>220</v>
      </c>
      <c r="E671" s="212" t="s">
        <v>192</v>
      </c>
      <c r="F671" s="173">
        <f t="shared" si="261"/>
      </c>
      <c r="G671" s="230">
        <v>2065.62</v>
      </c>
      <c r="H671" s="175">
        <v>1582.7</v>
      </c>
      <c r="I671" s="196">
        <f t="shared" si="582"/>
      </c>
      <c r="J671" s="180">
        <v>5</v>
      </c>
      <c r="K671" s="197">
        <v>12342.340000000004</v>
      </c>
      <c r="L671" s="189">
        <v>1</v>
      </c>
      <c r="M671" s="197">
        <v>3989.7</v>
      </c>
      <c r="N671" s="180">
        <v>0</v>
      </c>
      <c r="O671" s="181">
        <f t="shared" si="67"/>
      </c>
      <c r="P671" s="176"/>
      <c r="Q671" s="182">
        <f t="shared" si="1241"/>
      </c>
      <c r="R671" s="177">
        <f t="shared" si="911"/>
      </c>
      <c r="S671" s="178">
        <f t="shared" si="1061"/>
      </c>
      <c r="T671" s="183">
        <f t="shared" si="615"/>
      </c>
      <c r="U671" s="183">
        <f t="shared" si="537"/>
      </c>
      <c r="V671" s="183">
        <f t="shared" si="467"/>
      </c>
      <c r="W671" s="184">
        <v>3</v>
      </c>
      <c r="X671" s="183">
        <f t="shared" si="396"/>
      </c>
      <c r="Y671" s="183">
        <f t="shared" si="348"/>
      </c>
      <c r="Z671" s="183">
        <f t="shared" si="115"/>
      </c>
      <c r="AA671" s="183">
        <f t="shared" si="1286"/>
      </c>
      <c r="AB671" s="183">
        <f t="shared" si="1135"/>
      </c>
      <c r="AC671" s="181">
        <f t="shared" si="650"/>
      </c>
      <c r="AD671" s="181">
        <f t="shared" si="572"/>
      </c>
      <c r="AE671" s="181">
        <f t="shared" si="505"/>
      </c>
      <c r="AF671" s="181">
        <f t="shared" si="434"/>
      </c>
      <c r="AG671" s="181">
        <f t="shared" si="150"/>
      </c>
      <c r="AH671" s="181">
        <f t="shared" si="25"/>
      </c>
      <c r="AI671" s="181">
        <f t="shared" si="1170"/>
      </c>
      <c r="AJ671" s="189">
        <v>48</v>
      </c>
      <c r="AK671" s="189">
        <v>24639</v>
      </c>
      <c r="AL671" s="179">
        <v>732</v>
      </c>
      <c r="AM671" s="179">
        <v>792</v>
      </c>
      <c r="AN671" s="179">
        <v>133</v>
      </c>
      <c r="AO671" s="189">
        <v>22</v>
      </c>
      <c r="AP671" s="189">
        <v>97</v>
      </c>
      <c r="AQ671" s="179">
        <v>130</v>
      </c>
      <c r="AR671" s="189">
        <v>7</v>
      </c>
      <c r="AS671" s="189">
        <v>6</v>
      </c>
      <c r="AT671" s="189">
        <v>4</v>
      </c>
      <c r="AU671" s="189">
        <v>13</v>
      </c>
      <c r="AV671" s="190"/>
      <c r="AW671" s="190"/>
      <c r="AX671" s="191">
        <f t="shared" si="761"/>
      </c>
    </row>
    <row r="672">
      <c r="A672" s="168"/>
      <c r="B672" s="210" t="s">
        <v>213</v>
      </c>
      <c r="C672" s="192" t="s">
        <v>179</v>
      </c>
      <c r="D672" s="171" t="s">
        <v>220</v>
      </c>
      <c r="E672" s="201" t="s">
        <v>194</v>
      </c>
      <c r="F672" s="178">
        <f t="shared" si="261"/>
      </c>
      <c r="G672" s="214">
        <v>2737.9399999999996</v>
      </c>
      <c r="H672" s="195">
        <v>1848.3</v>
      </c>
      <c r="I672" s="236">
        <v>0</v>
      </c>
      <c r="J672" s="180">
        <v>6</v>
      </c>
      <c r="K672" s="197">
        <v>13075.919999999998</v>
      </c>
      <c r="L672" s="189">
        <v>0</v>
      </c>
      <c r="M672" s="197">
        <v>0</v>
      </c>
      <c r="N672" s="180">
        <v>0</v>
      </c>
      <c r="O672" s="181">
        <f t="shared" si="67"/>
      </c>
      <c r="P672" s="176"/>
      <c r="Q672" s="182" t="str">
        <v>#DIV/0!</v>
      </c>
      <c r="R672" s="177">
        <f t="shared" si="911"/>
      </c>
      <c r="S672" s="178">
        <f t="shared" si="1061"/>
      </c>
      <c r="T672" s="183">
        <f t="shared" si="615"/>
      </c>
      <c r="U672" s="183">
        <f t="shared" si="537"/>
      </c>
      <c r="V672" s="183">
        <f t="shared" si="467"/>
      </c>
      <c r="W672" s="184">
        <v>5</v>
      </c>
      <c r="X672" s="183">
        <f t="shared" si="396"/>
      </c>
      <c r="Y672" s="183">
        <f t="shared" si="348"/>
      </c>
      <c r="Z672" s="183">
        <f t="shared" si="115"/>
      </c>
      <c r="AA672" s="183">
        <f t="shared" si="1286"/>
      </c>
      <c r="AB672" s="183">
        <f t="shared" si="1135"/>
      </c>
      <c r="AC672" s="181">
        <f t="shared" si="650"/>
      </c>
      <c r="AD672" s="181">
        <f t="shared" si="572"/>
      </c>
      <c r="AE672" s="181">
        <f t="shared" si="505"/>
      </c>
      <c r="AF672" s="181">
        <f t="shared" si="434"/>
      </c>
      <c r="AG672" s="181">
        <f t="shared" si="150"/>
      </c>
      <c r="AH672" s="181">
        <f t="shared" si="25"/>
      </c>
      <c r="AI672" s="181">
        <f t="shared" si="1170"/>
      </c>
      <c r="AJ672" s="189">
        <v>49</v>
      </c>
      <c r="AK672" s="189">
        <v>23948</v>
      </c>
      <c r="AL672" s="179">
        <v>553</v>
      </c>
      <c r="AM672" s="179">
        <v>587</v>
      </c>
      <c r="AN672" s="179">
        <v>120</v>
      </c>
      <c r="AO672" s="189">
        <v>31</v>
      </c>
      <c r="AP672" s="179">
        <v>108</v>
      </c>
      <c r="AQ672" s="179">
        <v>99</v>
      </c>
      <c r="AR672" s="189">
        <v>7</v>
      </c>
      <c r="AS672" s="189">
        <v>5</v>
      </c>
      <c r="AT672" s="189">
        <v>1</v>
      </c>
      <c r="AU672" s="189">
        <v>21</v>
      </c>
      <c r="AV672" s="190"/>
      <c r="AW672" s="190"/>
      <c r="AX672" s="191">
        <f t="shared" si="761"/>
      </c>
    </row>
    <row r="673">
      <c r="A673" s="168"/>
      <c r="B673" s="202" t="s">
        <v>186</v>
      </c>
      <c r="C673" s="202"/>
      <c r="D673" s="202"/>
      <c r="E673" s="202"/>
      <c r="F673" s="203">
        <f>SUM(F668:F672)</f>
      </c>
      <c r="G673" s="203">
        <f>SUM(G668:G672)</f>
      </c>
      <c r="H673" s="203">
        <f>SUM(H668:H672)</f>
      </c>
      <c r="I673" s="196">
        <f>SUM(I668:I672)</f>
      </c>
      <c r="J673" s="204">
        <f>SUM(J668:J672)</f>
      </c>
      <c r="K673" s="215">
        <f>SUM(K668:K672)</f>
      </c>
      <c r="L673" s="215">
        <f>SUM(L668:L672)</f>
      </c>
      <c r="M673" s="215">
        <f>SUM(M668:M672)</f>
      </c>
      <c r="N673" s="215">
        <f>SUM(N668:N672)</f>
      </c>
      <c r="O673" s="205">
        <f t="shared" si="67"/>
      </c>
      <c r="P673" s="206">
        <f>SUM(P668:P672)</f>
      </c>
      <c r="Q673" s="182">
        <f t="shared" ref="Q673:Q690" si="1242">P673/R673</f>
      </c>
      <c r="R673" s="204">
        <f>SUM(R668:R672)</f>
      </c>
      <c r="S673" s="203">
        <f>SUM(S668:S672)</f>
      </c>
      <c r="T673" s="207">
        <f t="shared" si="615"/>
      </c>
      <c r="U673" s="207">
        <f t="shared" si="537"/>
      </c>
      <c r="V673" s="207">
        <f t="shared" si="467"/>
      </c>
      <c r="W673" s="208">
        <f>SUM(W668:W672)</f>
      </c>
      <c r="X673" s="207">
        <f t="shared" si="396"/>
      </c>
      <c r="Y673" s="207">
        <f t="shared" si="348"/>
      </c>
      <c r="Z673" s="207">
        <f t="shared" si="115"/>
      </c>
      <c r="AA673" s="207">
        <f t="shared" si="1286"/>
      </c>
      <c r="AB673" s="207">
        <f t="shared" si="1135"/>
      </c>
      <c r="AC673" s="205">
        <f t="shared" si="650"/>
      </c>
      <c r="AD673" s="205">
        <f t="shared" si="572"/>
      </c>
      <c r="AE673" s="205">
        <f t="shared" si="505"/>
      </c>
      <c r="AF673" s="205">
        <f t="shared" si="434"/>
      </c>
      <c r="AG673" s="205">
        <f t="shared" si="150"/>
      </c>
      <c r="AH673" s="205">
        <f t="shared" si="25"/>
      </c>
      <c r="AI673" s="205">
        <f t="shared" si="1170"/>
      </c>
      <c r="AJ673" s="218">
        <f>AVERAGE(AJ668:AJ672)</f>
      </c>
      <c r="AK673" s="218">
        <f>SUM(AK668:AK672)</f>
      </c>
      <c r="AL673" s="218">
        <f>SUM(AL668:AL672)</f>
      </c>
      <c r="AM673" s="218">
        <f>SUM(AM668:AM672)</f>
      </c>
      <c r="AN673" s="218">
        <f>SUM(AN668:AN672)</f>
      </c>
      <c r="AO673" s="218">
        <f>SUM(AO668:AO672)</f>
      </c>
      <c r="AP673" s="218">
        <f>SUM(AP668:AP672)</f>
      </c>
      <c r="AQ673" s="218">
        <f>SUM(AQ668:AQ672)</f>
      </c>
      <c r="AR673" s="218">
        <f>SUM(AR668:AR672)</f>
      </c>
      <c r="AS673" s="218">
        <f>SUM(AS668:AS672)</f>
      </c>
      <c r="AT673" s="218">
        <f>SUM(AT668:AT672)</f>
      </c>
      <c r="AU673" s="218">
        <f>SUM(AU668:AU672)</f>
      </c>
      <c r="AV673" s="209"/>
      <c r="AW673" s="209"/>
      <c r="AX673" s="204">
        <f>SUM(AX668:AX672)</f>
      </c>
    </row>
    <row r="674">
      <c r="A674" s="168"/>
      <c r="B674" s="210" t="s">
        <v>213</v>
      </c>
      <c r="C674" s="170" t="s">
        <v>179</v>
      </c>
      <c r="D674" s="171" t="s">
        <v>188</v>
      </c>
      <c r="E674" s="201" t="s">
        <v>195</v>
      </c>
      <c r="F674" s="178">
        <f t="shared" ref="F674:F677" si="262">G674+H674+I674</f>
      </c>
      <c r="G674" s="216">
        <v>2902.7400000000002</v>
      </c>
      <c r="H674" s="178">
        <v>1813.51</v>
      </c>
      <c r="I674" s="236">
        <v>0</v>
      </c>
      <c r="J674" s="180">
        <v>7</v>
      </c>
      <c r="K674" s="197">
        <v>16737.439999999995</v>
      </c>
      <c r="L674" s="189">
        <v>1</v>
      </c>
      <c r="M674" s="197">
        <v>7631.910000000001</v>
      </c>
      <c r="N674" s="180">
        <v>0</v>
      </c>
      <c r="O674" s="181">
        <f t="shared" si="67"/>
      </c>
      <c r="P674" s="196"/>
      <c r="Q674" s="182">
        <f t="shared" si="1242"/>
      </c>
      <c r="R674" s="177">
        <f t="shared" ref="R674:R677" si="912">J674+L674</f>
      </c>
      <c r="S674" s="178">
        <f t="shared" ref="S674:S677" si="1062">K674+M674</f>
      </c>
      <c r="T674" s="183">
        <f t="shared" si="615"/>
      </c>
      <c r="U674" s="183">
        <f t="shared" si="537"/>
      </c>
      <c r="V674" s="183">
        <f t="shared" si="467"/>
      </c>
      <c r="W674" s="184">
        <v>7</v>
      </c>
      <c r="X674" s="183">
        <f t="shared" si="396"/>
      </c>
      <c r="Y674" s="183">
        <f t="shared" si="348"/>
      </c>
      <c r="Z674" s="183">
        <f t="shared" si="115"/>
      </c>
      <c r="AA674" s="183">
        <f t="shared" si="1286"/>
      </c>
      <c r="AB674" s="183">
        <f t="shared" si="1135"/>
      </c>
      <c r="AC674" s="181">
        <f t="shared" si="650"/>
      </c>
      <c r="AD674" s="181">
        <f t="shared" si="572"/>
      </c>
      <c r="AE674" s="181">
        <f t="shared" si="505"/>
      </c>
      <c r="AF674" s="181">
        <f t="shared" si="434"/>
      </c>
      <c r="AG674" s="181">
        <f t="shared" si="150"/>
      </c>
      <c r="AH674" s="181">
        <f t="shared" si="25"/>
      </c>
      <c r="AI674" s="181">
        <f t="shared" si="1170"/>
      </c>
      <c r="AJ674" s="189">
        <v>54</v>
      </c>
      <c r="AK674" s="179">
        <v>27442</v>
      </c>
      <c r="AL674" s="179">
        <v>579</v>
      </c>
      <c r="AM674" s="179">
        <v>639</v>
      </c>
      <c r="AN674" s="179">
        <v>135</v>
      </c>
      <c r="AO674" s="189">
        <v>39</v>
      </c>
      <c r="AP674" s="189">
        <v>134</v>
      </c>
      <c r="AQ674" s="189">
        <v>121</v>
      </c>
      <c r="AR674" s="189">
        <v>8</v>
      </c>
      <c r="AS674" s="179">
        <v>9</v>
      </c>
      <c r="AT674" s="179">
        <v>1</v>
      </c>
      <c r="AU674" s="179">
        <v>16</v>
      </c>
      <c r="AV674" s="190"/>
      <c r="AW674" s="190"/>
      <c r="AX674" s="191">
        <f t="shared" ref="AX674:AX677" si="762">COUNT(AU674)</f>
      </c>
    </row>
    <row r="675">
      <c r="A675" s="168"/>
      <c r="B675" s="210" t="s">
        <v>213</v>
      </c>
      <c r="C675" s="192" t="s">
        <v>179</v>
      </c>
      <c r="D675" s="171" t="s">
        <v>188</v>
      </c>
      <c r="E675" s="212" t="s">
        <v>196</v>
      </c>
      <c r="F675" s="178">
        <f t="shared" si="262"/>
      </c>
      <c r="G675" s="213">
        <v>2052.72</v>
      </c>
      <c r="H675" s="178">
        <v>1771.86</v>
      </c>
      <c r="I675" s="219">
        <v>0</v>
      </c>
      <c r="J675" s="180">
        <v>6</v>
      </c>
      <c r="K675" s="178">
        <v>14337.190000000002</v>
      </c>
      <c r="L675" s="179">
        <v>0</v>
      </c>
      <c r="M675" s="178">
        <v>0</v>
      </c>
      <c r="N675" s="180">
        <v>0</v>
      </c>
      <c r="O675" s="181">
        <f t="shared" si="67"/>
      </c>
      <c r="P675" s="196"/>
      <c r="Q675" s="182">
        <f t="shared" si="1242"/>
      </c>
      <c r="R675" s="177">
        <f t="shared" si="912"/>
      </c>
      <c r="S675" s="178">
        <f t="shared" si="1062"/>
      </c>
      <c r="T675" s="183">
        <f t="shared" si="615"/>
      </c>
      <c r="U675" s="183">
        <f t="shared" si="537"/>
      </c>
      <c r="V675" s="183">
        <f t="shared" si="467"/>
      </c>
      <c r="W675" s="184">
        <v>5</v>
      </c>
      <c r="X675" s="183">
        <f t="shared" si="396"/>
      </c>
      <c r="Y675" s="183">
        <f t="shared" si="348"/>
      </c>
      <c r="Z675" s="183">
        <f t="shared" si="115"/>
      </c>
      <c r="AA675" s="183">
        <f t="shared" si="1286"/>
      </c>
      <c r="AB675" s="183">
        <f t="shared" si="1135"/>
      </c>
      <c r="AC675" s="181">
        <f t="shared" si="650"/>
      </c>
      <c r="AD675" s="181">
        <f t="shared" si="572"/>
      </c>
      <c r="AE675" s="181">
        <f t="shared" si="505"/>
      </c>
      <c r="AF675" s="181">
        <f t="shared" si="434"/>
      </c>
      <c r="AG675" s="181">
        <f t="shared" si="150"/>
      </c>
      <c r="AH675" s="181">
        <f t="shared" si="25"/>
      </c>
      <c r="AI675" s="181">
        <f t="shared" si="1170"/>
      </c>
      <c r="AJ675" s="189">
        <v>55</v>
      </c>
      <c r="AK675" s="179">
        <v>28915</v>
      </c>
      <c r="AL675" s="179">
        <v>615</v>
      </c>
      <c r="AM675" s="179">
        <v>677</v>
      </c>
      <c r="AN675" s="179">
        <v>115</v>
      </c>
      <c r="AO675" s="189">
        <v>32</v>
      </c>
      <c r="AP675" s="179">
        <v>116</v>
      </c>
      <c r="AQ675" s="179">
        <v>122</v>
      </c>
      <c r="AR675" s="189">
        <v>6</v>
      </c>
      <c r="AS675" s="179">
        <v>9</v>
      </c>
      <c r="AT675" s="179">
        <v>3</v>
      </c>
      <c r="AU675" s="179">
        <v>11</v>
      </c>
      <c r="AV675" s="190"/>
      <c r="AW675" s="190"/>
      <c r="AX675" s="191">
        <f t="shared" si="762"/>
      </c>
    </row>
    <row r="676">
      <c r="A676" s="168"/>
      <c r="B676" s="210" t="s">
        <v>213</v>
      </c>
      <c r="C676" s="192" t="s">
        <v>179</v>
      </c>
      <c r="D676" s="171" t="s">
        <v>188</v>
      </c>
      <c r="E676" s="212" t="s">
        <v>197</v>
      </c>
      <c r="F676" s="178">
        <f t="shared" si="262"/>
      </c>
      <c r="G676" s="213">
        <v>2370.18</v>
      </c>
      <c r="H676" s="197">
        <v>2102.83</v>
      </c>
      <c r="I676" s="219">
        <v>0</v>
      </c>
      <c r="J676" s="180">
        <v>7</v>
      </c>
      <c r="K676" s="178">
        <v>17445.300000000003</v>
      </c>
      <c r="L676" s="179">
        <v>0</v>
      </c>
      <c r="M676" s="178">
        <v>0</v>
      </c>
      <c r="N676" s="180">
        <v>0</v>
      </c>
      <c r="O676" s="181">
        <f t="shared" si="67"/>
      </c>
      <c r="P676" s="196"/>
      <c r="Q676" s="182">
        <f t="shared" si="1242"/>
      </c>
      <c r="R676" s="177">
        <f t="shared" si="912"/>
      </c>
      <c r="S676" s="178">
        <f t="shared" si="1062"/>
      </c>
      <c r="T676" s="183">
        <f t="shared" si="615"/>
      </c>
      <c r="U676" s="183">
        <f t="shared" si="537"/>
      </c>
      <c r="V676" s="183">
        <f t="shared" si="467"/>
      </c>
      <c r="W676" s="184">
        <v>5</v>
      </c>
      <c r="X676" s="183">
        <f t="shared" si="396"/>
      </c>
      <c r="Y676" s="183">
        <f t="shared" si="348"/>
      </c>
      <c r="Z676" s="183">
        <f t="shared" si="115"/>
      </c>
      <c r="AA676" s="183">
        <f t="shared" si="1286"/>
      </c>
      <c r="AB676" s="183">
        <f t="shared" si="1135"/>
      </c>
      <c r="AC676" s="181">
        <f t="shared" si="650"/>
      </c>
      <c r="AD676" s="181">
        <f t="shared" si="572"/>
      </c>
      <c r="AE676" s="181">
        <f t="shared" si="505"/>
      </c>
      <c r="AF676" s="181">
        <f t="shared" si="434"/>
      </c>
      <c r="AG676" s="181">
        <f t="shared" si="150"/>
      </c>
      <c r="AH676" s="181">
        <f t="shared" si="25"/>
      </c>
      <c r="AI676" s="181">
        <f t="shared" si="1170"/>
      </c>
      <c r="AJ676" s="189">
        <v>59</v>
      </c>
      <c r="AK676" s="179">
        <v>27526</v>
      </c>
      <c r="AL676" s="179">
        <v>515</v>
      </c>
      <c r="AM676" s="179">
        <v>542</v>
      </c>
      <c r="AN676" s="179">
        <v>121</v>
      </c>
      <c r="AO676" s="189">
        <v>35</v>
      </c>
      <c r="AP676" s="179">
        <v>82</v>
      </c>
      <c r="AQ676" s="179">
        <v>117</v>
      </c>
      <c r="AR676" s="189">
        <v>7</v>
      </c>
      <c r="AS676" s="189">
        <v>7</v>
      </c>
      <c r="AT676" s="179">
        <v>1</v>
      </c>
      <c r="AU676" s="179">
        <v>19</v>
      </c>
      <c r="AV676" s="190"/>
      <c r="AW676" s="190"/>
      <c r="AX676" s="191">
        <f t="shared" si="762"/>
      </c>
    </row>
    <row r="677">
      <c r="A677" s="168"/>
      <c r="B677" s="210" t="s">
        <v>213</v>
      </c>
      <c r="C677" s="192" t="s">
        <v>179</v>
      </c>
      <c r="D677" s="171" t="s">
        <v>188</v>
      </c>
      <c r="E677" s="212" t="s">
        <v>199</v>
      </c>
      <c r="F677" s="178">
        <f t="shared" si="262"/>
      </c>
      <c r="G677" s="216">
        <v>1870.0800000000002</v>
      </c>
      <c r="H677" s="178">
        <v>2055.96</v>
      </c>
      <c r="I677" s="219">
        <v>0</v>
      </c>
      <c r="J677" s="180">
        <v>1</v>
      </c>
      <c r="K677" s="178">
        <v>2548.2600000000093</v>
      </c>
      <c r="L677" s="179">
        <v>1</v>
      </c>
      <c r="M677" s="178">
        <v>7631.91</v>
      </c>
      <c r="N677" s="180">
        <v>0</v>
      </c>
      <c r="O677" s="181">
        <f t="shared" si="67"/>
      </c>
      <c r="P677" s="196"/>
      <c r="Q677" s="182">
        <f t="shared" si="1242"/>
      </c>
      <c r="R677" s="177">
        <f t="shared" si="912"/>
      </c>
      <c r="S677" s="178">
        <f t="shared" si="1062"/>
      </c>
      <c r="T677" s="183">
        <f t="shared" si="615"/>
      </c>
      <c r="U677" s="183">
        <f t="shared" si="537"/>
      </c>
      <c r="V677" s="183">
        <f t="shared" si="467"/>
      </c>
      <c r="W677" s="184">
        <v>2</v>
      </c>
      <c r="X677" s="183">
        <f t="shared" si="396"/>
      </c>
      <c r="Y677" s="183">
        <f t="shared" si="348"/>
      </c>
      <c r="Z677" s="183">
        <f t="shared" si="115"/>
      </c>
      <c r="AA677" s="183">
        <f t="shared" si="1286"/>
      </c>
      <c r="AB677" s="183">
        <f t="shared" si="1135"/>
      </c>
      <c r="AC677" s="181">
        <f t="shared" si="650"/>
      </c>
      <c r="AD677" s="181">
        <f t="shared" si="572"/>
      </c>
      <c r="AE677" s="181">
        <f t="shared" si="505"/>
      </c>
      <c r="AF677" s="181">
        <f t="shared" si="434"/>
      </c>
      <c r="AG677" s="181">
        <f t="shared" si="150"/>
      </c>
      <c r="AH677" s="181">
        <f t="shared" si="25"/>
      </c>
      <c r="AI677" s="181">
        <f t="shared" si="1170"/>
      </c>
      <c r="AJ677" s="189">
        <v>61</v>
      </c>
      <c r="AK677" s="179">
        <v>22897</v>
      </c>
      <c r="AL677" s="179">
        <v>378</v>
      </c>
      <c r="AM677" s="179">
        <v>412</v>
      </c>
      <c r="AN677" s="179">
        <v>98</v>
      </c>
      <c r="AO677" s="189">
        <v>20</v>
      </c>
      <c r="AP677" s="179">
        <v>57</v>
      </c>
      <c r="AQ677" s="179">
        <v>99</v>
      </c>
      <c r="AR677" s="189">
        <v>2</v>
      </c>
      <c r="AS677" s="179">
        <v>6</v>
      </c>
      <c r="AT677" s="179">
        <v>0</v>
      </c>
      <c r="AU677" s="179">
        <v>12</v>
      </c>
      <c r="AV677" s="190"/>
      <c r="AW677" s="190"/>
      <c r="AX677" s="191">
        <f t="shared" si="762"/>
      </c>
    </row>
    <row r="678">
      <c r="A678" s="168"/>
      <c r="B678" s="202" t="s">
        <v>186</v>
      </c>
      <c r="C678" s="202"/>
      <c r="D678" s="202"/>
      <c r="E678" s="202"/>
      <c r="F678" s="203">
        <f>SUM(F674:F677)</f>
      </c>
      <c r="G678" s="217">
        <f>SUM(G674:G677)</f>
      </c>
      <c r="H678" s="203">
        <f>SUM(H674:H677)</f>
      </c>
      <c r="I678" s="196">
        <f>SUM(I674:I677)</f>
      </c>
      <c r="J678" s="204">
        <f>SUM(J674:J677)</f>
      </c>
      <c r="K678" s="203">
        <f>SUM(K674:K677)</f>
      </c>
      <c r="L678" s="215">
        <f>SUM(L674:L677)</f>
      </c>
      <c r="M678" s="203">
        <f>SUM(M674:M677)</f>
      </c>
      <c r="N678" s="204">
        <f>SUM(N674:N677)</f>
      </c>
      <c r="O678" s="205">
        <f t="shared" si="67"/>
      </c>
      <c r="P678" s="206">
        <f>SUM(P674:P677)</f>
      </c>
      <c r="Q678" s="182">
        <f t="shared" si="1242"/>
      </c>
      <c r="R678" s="204">
        <f>SUM(R674:R677)</f>
      </c>
      <c r="S678" s="203">
        <f>SUM(S674:S677)</f>
      </c>
      <c r="T678" s="207">
        <f t="shared" si="615"/>
      </c>
      <c r="U678" s="207">
        <f t="shared" si="537"/>
      </c>
      <c r="V678" s="207">
        <f t="shared" si="467"/>
      </c>
      <c r="W678" s="208">
        <f>SUM(W674:W677)</f>
      </c>
      <c r="X678" s="207">
        <f t="shared" si="396"/>
      </c>
      <c r="Y678" s="207">
        <f t="shared" si="348"/>
      </c>
      <c r="Z678" s="207">
        <f t="shared" si="115"/>
      </c>
      <c r="AA678" s="207">
        <f t="shared" si="1286"/>
      </c>
      <c r="AB678" s="207">
        <f t="shared" si="1135"/>
      </c>
      <c r="AC678" s="205">
        <f t="shared" si="650"/>
      </c>
      <c r="AD678" s="205">
        <f t="shared" si="572"/>
      </c>
      <c r="AE678" s="205">
        <f t="shared" si="505"/>
      </c>
      <c r="AF678" s="205">
        <f t="shared" si="434"/>
      </c>
      <c r="AG678" s="205">
        <f t="shared" si="150"/>
      </c>
      <c r="AH678" s="205">
        <f t="shared" si="25"/>
      </c>
      <c r="AI678" s="205">
        <f t="shared" si="1170"/>
      </c>
      <c r="AJ678" s="218">
        <f>AVERAGE(AJ674:AJ677)</f>
      </c>
      <c r="AK678" s="218">
        <f>SUM(AK674:AK677)</f>
      </c>
      <c r="AL678" s="218">
        <f>SUM(AL674:AL677)</f>
      </c>
      <c r="AM678" s="218">
        <f>SUM(AM674:AM677)</f>
      </c>
      <c r="AN678" s="218">
        <f>SUM(AN674:AN677)</f>
      </c>
      <c r="AO678" s="218">
        <f>SUM(AO674:AO677)</f>
      </c>
      <c r="AP678" s="218">
        <f>SUM(AP674:AP677)</f>
      </c>
      <c r="AQ678" s="218">
        <f>SUM(AQ674:AQ677)</f>
      </c>
      <c r="AR678" s="218">
        <f>SUM(AR674:AR677)</f>
      </c>
      <c r="AS678" s="218">
        <f>SUM(AS674:AS677)</f>
      </c>
      <c r="AT678" s="218">
        <f>SUM(AT674:AT677)</f>
      </c>
      <c r="AU678" s="218">
        <f>SUM(AU674:AU677)</f>
      </c>
      <c r="AV678" s="209"/>
      <c r="AW678" s="209"/>
      <c r="AX678" s="204">
        <f>SUM(AX674:AX677)</f>
      </c>
    </row>
    <row r="679">
      <c r="A679" s="168"/>
      <c r="B679" s="210" t="s">
        <v>213</v>
      </c>
      <c r="C679" s="170" t="s">
        <v>201</v>
      </c>
      <c r="D679" s="171" t="s">
        <v>180</v>
      </c>
      <c r="E679" s="212" t="s">
        <v>200</v>
      </c>
      <c r="F679" s="178">
        <f t="shared" ref="F679:F683" si="263">G679+H679+I679</f>
      </c>
      <c r="G679" s="213">
        <v>1635.07</v>
      </c>
      <c r="H679" s="178">
        <v>1667.46</v>
      </c>
      <c r="I679" s="219">
        <v>0</v>
      </c>
      <c r="J679" s="180">
        <v>3</v>
      </c>
      <c r="K679" s="197">
        <v>8359.070000000007</v>
      </c>
      <c r="L679" s="189">
        <v>0</v>
      </c>
      <c r="M679" s="197">
        <v>0</v>
      </c>
      <c r="N679" s="180">
        <v>0</v>
      </c>
      <c r="O679" s="181">
        <f t="shared" si="67"/>
      </c>
      <c r="P679" s="196"/>
      <c r="Q679" s="182">
        <f t="shared" si="1242"/>
      </c>
      <c r="R679" s="177">
        <f t="shared" ref="R679:R683" si="913">J679+L679</f>
      </c>
      <c r="S679" s="178">
        <f t="shared" ref="S679:S683" si="1063">K679+M679</f>
      </c>
      <c r="T679" s="183">
        <f t="shared" si="615"/>
      </c>
      <c r="U679" s="183">
        <f t="shared" si="537"/>
      </c>
      <c r="V679" s="183">
        <f t="shared" si="467"/>
      </c>
      <c r="W679" s="184">
        <v>3</v>
      </c>
      <c r="X679" s="183">
        <f t="shared" si="396"/>
      </c>
      <c r="Y679" s="183">
        <f t="shared" si="348"/>
      </c>
      <c r="Z679" s="183">
        <f t="shared" si="115"/>
      </c>
      <c r="AA679" s="183">
        <f t="shared" si="1286"/>
      </c>
      <c r="AB679" s="183">
        <f t="shared" si="1135"/>
      </c>
      <c r="AC679" s="181">
        <f t="shared" si="650"/>
      </c>
      <c r="AD679" s="181">
        <f t="shared" si="572"/>
      </c>
      <c r="AE679" s="181">
        <f t="shared" si="505"/>
      </c>
      <c r="AF679" s="181">
        <f t="shared" si="434"/>
      </c>
      <c r="AG679" s="181">
        <f t="shared" si="150"/>
      </c>
      <c r="AH679" s="181">
        <f t="shared" si="25"/>
      </c>
      <c r="AI679" s="181">
        <f t="shared" si="1170"/>
      </c>
      <c r="AJ679" s="189">
        <v>61</v>
      </c>
      <c r="AK679" s="179">
        <v>24590</v>
      </c>
      <c r="AL679" s="179">
        <v>425</v>
      </c>
      <c r="AM679" s="179">
        <v>461</v>
      </c>
      <c r="AN679" s="189">
        <v>126</v>
      </c>
      <c r="AO679" s="189">
        <v>24</v>
      </c>
      <c r="AP679" s="189">
        <v>67</v>
      </c>
      <c r="AQ679" s="179">
        <v>90</v>
      </c>
      <c r="AR679" s="189">
        <v>3</v>
      </c>
      <c r="AS679" s="179">
        <v>9</v>
      </c>
      <c r="AT679" s="179">
        <v>1</v>
      </c>
      <c r="AU679" s="179">
        <v>13</v>
      </c>
      <c r="AV679" s="190"/>
      <c r="AW679" s="190"/>
      <c r="AX679" s="191">
        <f t="shared" ref="AX679:AX683" si="763">COUNT(AU679)</f>
      </c>
    </row>
    <row r="680">
      <c r="A680" s="168"/>
      <c r="B680" s="210" t="s">
        <v>187</v>
      </c>
      <c r="C680" s="170" t="s">
        <v>201</v>
      </c>
      <c r="D680" s="171" t="s">
        <v>180</v>
      </c>
      <c r="E680" s="211" t="s">
        <v>202</v>
      </c>
      <c r="F680" s="178">
        <f t="shared" si="263"/>
      </c>
      <c r="G680" s="178">
        <v>1717.2</v>
      </c>
      <c r="H680" s="178">
        <v>1823.61</v>
      </c>
      <c r="I680" s="219">
        <v>0</v>
      </c>
      <c r="J680" s="177">
        <v>4</v>
      </c>
      <c r="K680" s="178">
        <v>8526.37999999999</v>
      </c>
      <c r="L680" s="179">
        <v>0</v>
      </c>
      <c r="M680" s="178">
        <v>0</v>
      </c>
      <c r="N680" s="180">
        <v>0</v>
      </c>
      <c r="O680" s="181">
        <f t="shared" si="67"/>
      </c>
      <c r="P680" s="196"/>
      <c r="Q680" s="182">
        <f t="shared" si="1242"/>
      </c>
      <c r="R680" s="177">
        <f t="shared" si="913"/>
      </c>
      <c r="S680" s="178">
        <f t="shared" si="1063"/>
      </c>
      <c r="T680" s="183">
        <f t="shared" si="615"/>
      </c>
      <c r="U680" s="183">
        <f t="shared" si="537"/>
      </c>
      <c r="V680" s="183">
        <f t="shared" si="467"/>
      </c>
      <c r="W680" s="184">
        <v>4</v>
      </c>
      <c r="X680" s="183">
        <f t="shared" si="396"/>
      </c>
      <c r="Y680" s="183">
        <f t="shared" si="348"/>
      </c>
      <c r="Z680" s="183">
        <f t="shared" si="115"/>
      </c>
      <c r="AA680" s="183">
        <f t="shared" si="1286"/>
      </c>
      <c r="AB680" s="183">
        <f t="shared" si="1135"/>
      </c>
      <c r="AC680" s="181">
        <f t="shared" si="650"/>
      </c>
      <c r="AD680" s="181">
        <f t="shared" si="572"/>
      </c>
      <c r="AE680" s="181">
        <f t="shared" si="505"/>
      </c>
      <c r="AF680" s="181">
        <f t="shared" si="434"/>
      </c>
      <c r="AG680" s="181">
        <f t="shared" si="150"/>
      </c>
      <c r="AH680" s="181">
        <f t="shared" si="25"/>
      </c>
      <c r="AI680" s="181">
        <f t="shared" si="1170"/>
      </c>
      <c r="AJ680" s="189">
        <v>63</v>
      </c>
      <c r="AK680" s="179">
        <v>25345</v>
      </c>
      <c r="AL680" s="179">
        <v>440</v>
      </c>
      <c r="AM680" s="179">
        <v>479</v>
      </c>
      <c r="AN680" s="179">
        <v>125</v>
      </c>
      <c r="AO680" s="189">
        <v>29</v>
      </c>
      <c r="AP680" s="189">
        <v>81</v>
      </c>
      <c r="AQ680" s="179">
        <v>97</v>
      </c>
      <c r="AR680" s="189">
        <v>4</v>
      </c>
      <c r="AS680" s="189">
        <v>7</v>
      </c>
      <c r="AT680" s="189">
        <v>2</v>
      </c>
      <c r="AU680" s="189">
        <v>19</v>
      </c>
      <c r="AV680" s="190"/>
      <c r="AW680" s="190"/>
      <c r="AX680" s="191">
        <f t="shared" si="763"/>
      </c>
    </row>
    <row r="681">
      <c r="A681" s="168"/>
      <c r="B681" s="210" t="s">
        <v>187</v>
      </c>
      <c r="C681" s="170" t="s">
        <v>201</v>
      </c>
      <c r="D681" s="171" t="s">
        <v>180</v>
      </c>
      <c r="E681" s="211" t="s">
        <v>203</v>
      </c>
      <c r="F681" s="178">
        <f t="shared" si="263"/>
      </c>
      <c r="G681" s="178">
        <v>2025.58</v>
      </c>
      <c r="H681" s="178">
        <v>2078.48</v>
      </c>
      <c r="I681" s="219">
        <v>0</v>
      </c>
      <c r="J681" s="177">
        <v>7</v>
      </c>
      <c r="K681" s="178">
        <v>16737.439999999973</v>
      </c>
      <c r="L681" s="179">
        <v>0</v>
      </c>
      <c r="M681" s="178">
        <v>0</v>
      </c>
      <c r="N681" s="180">
        <v>0</v>
      </c>
      <c r="O681" s="181">
        <f t="shared" si="67"/>
      </c>
      <c r="P681" s="196"/>
      <c r="Q681" s="182">
        <f t="shared" si="1242"/>
      </c>
      <c r="R681" s="177">
        <f t="shared" si="913"/>
      </c>
      <c r="S681" s="178">
        <f t="shared" si="1063"/>
      </c>
      <c r="T681" s="183">
        <f t="shared" si="615"/>
      </c>
      <c r="U681" s="183">
        <f t="shared" si="537"/>
      </c>
      <c r="V681" s="183">
        <f t="shared" si="467"/>
      </c>
      <c r="W681" s="184">
        <v>7</v>
      </c>
      <c r="X681" s="183">
        <f t="shared" si="396"/>
      </c>
      <c r="Y681" s="183">
        <f t="shared" si="348"/>
      </c>
      <c r="Z681" s="183">
        <f t="shared" si="115"/>
      </c>
      <c r="AA681" s="183">
        <f t="shared" si="1286"/>
      </c>
      <c r="AB681" s="183">
        <f t="shared" si="1135"/>
      </c>
      <c r="AC681" s="181">
        <f t="shared" si="650"/>
      </c>
      <c r="AD681" s="181">
        <f t="shared" si="572"/>
      </c>
      <c r="AE681" s="181">
        <f t="shared" si="505"/>
      </c>
      <c r="AF681" s="181">
        <f t="shared" si="434"/>
      </c>
      <c r="AG681" s="181">
        <f t="shared" si="150"/>
      </c>
      <c r="AH681" s="181">
        <f t="shared" si="25"/>
      </c>
      <c r="AI681" s="181">
        <f t="shared" si="1170"/>
      </c>
      <c r="AJ681" s="189">
        <v>63</v>
      </c>
      <c r="AK681" s="179">
        <v>26474</v>
      </c>
      <c r="AL681" s="179">
        <v>495</v>
      </c>
      <c r="AM681" s="179">
        <v>520</v>
      </c>
      <c r="AN681" s="179">
        <v>131</v>
      </c>
      <c r="AO681" s="189">
        <v>26</v>
      </c>
      <c r="AP681" s="179">
        <v>88</v>
      </c>
      <c r="AQ681" s="179">
        <v>102</v>
      </c>
      <c r="AR681" s="189">
        <v>7</v>
      </c>
      <c r="AS681" s="189">
        <v>9</v>
      </c>
      <c r="AT681" s="189">
        <v>6</v>
      </c>
      <c r="AU681" s="189">
        <v>20</v>
      </c>
      <c r="AV681" s="190"/>
      <c r="AW681" s="190"/>
      <c r="AX681" s="191">
        <f t="shared" si="763"/>
      </c>
    </row>
    <row r="682">
      <c r="A682" s="168"/>
      <c r="B682" s="210" t="s">
        <v>187</v>
      </c>
      <c r="C682" s="170" t="s">
        <v>201</v>
      </c>
      <c r="D682" s="171" t="s">
        <v>180</v>
      </c>
      <c r="E682" s="220" t="s">
        <v>205</v>
      </c>
      <c r="F682" s="178">
        <f t="shared" si="263"/>
      </c>
      <c r="G682" s="178">
        <v>2139.24</v>
      </c>
      <c r="H682" s="178">
        <v>1898.91</v>
      </c>
      <c r="I682" s="219">
        <v>0</v>
      </c>
      <c r="J682" s="177">
        <v>6</v>
      </c>
      <c r="K682" s="178">
        <v>14561.060000000027</v>
      </c>
      <c r="L682" s="179">
        <v>0</v>
      </c>
      <c r="M682" s="178">
        <v>0</v>
      </c>
      <c r="N682" s="180">
        <v>1</v>
      </c>
      <c r="O682" s="181">
        <f t="shared" si="67"/>
      </c>
      <c r="P682" s="196"/>
      <c r="Q682" s="182">
        <f t="shared" si="1242"/>
      </c>
      <c r="R682" s="177">
        <f t="shared" si="913"/>
      </c>
      <c r="S682" s="178">
        <f t="shared" si="1063"/>
      </c>
      <c r="T682" s="183">
        <f t="shared" si="615"/>
      </c>
      <c r="U682" s="183">
        <f t="shared" si="537"/>
      </c>
      <c r="V682" s="183">
        <f t="shared" si="467"/>
      </c>
      <c r="W682" s="184">
        <v>6</v>
      </c>
      <c r="X682" s="183">
        <f t="shared" si="396"/>
      </c>
      <c r="Y682" s="183">
        <f t="shared" si="348"/>
      </c>
      <c r="Z682" s="183">
        <f t="shared" si="115"/>
      </c>
      <c r="AA682" s="183">
        <f t="shared" si="1286"/>
      </c>
      <c r="AB682" s="183">
        <f t="shared" si="1135"/>
      </c>
      <c r="AC682" s="181">
        <f t="shared" si="650"/>
      </c>
      <c r="AD682" s="181">
        <f t="shared" si="572"/>
      </c>
      <c r="AE682" s="181">
        <f t="shared" si="505"/>
      </c>
      <c r="AF682" s="181">
        <f t="shared" si="434"/>
      </c>
      <c r="AG682" s="181">
        <f t="shared" si="150"/>
      </c>
      <c r="AH682" s="181">
        <f t="shared" si="25"/>
      </c>
      <c r="AI682" s="181">
        <f t="shared" si="1170"/>
      </c>
      <c r="AJ682" s="189">
        <v>63</v>
      </c>
      <c r="AK682" s="179">
        <v>29534</v>
      </c>
      <c r="AL682" s="179">
        <v>517</v>
      </c>
      <c r="AM682" s="179">
        <v>578</v>
      </c>
      <c r="AN682" s="179">
        <v>118</v>
      </c>
      <c r="AO682" s="189">
        <v>29</v>
      </c>
      <c r="AP682" s="179">
        <v>169</v>
      </c>
      <c r="AQ682" s="179">
        <v>100</v>
      </c>
      <c r="AR682" s="189">
        <v>7</v>
      </c>
      <c r="AS682" s="189">
        <v>9</v>
      </c>
      <c r="AT682" s="189">
        <v>2</v>
      </c>
      <c r="AU682" s="189">
        <v>20</v>
      </c>
      <c r="AV682" s="190"/>
      <c r="AW682" s="190"/>
      <c r="AX682" s="191">
        <f t="shared" si="763"/>
      </c>
    </row>
    <row r="683">
      <c r="A683" s="168"/>
      <c r="B683" s="210" t="s">
        <v>187</v>
      </c>
      <c r="C683" s="170" t="s">
        <v>201</v>
      </c>
      <c r="D683" s="171" t="s">
        <v>180</v>
      </c>
      <c r="E683" s="220" t="s">
        <v>206</v>
      </c>
      <c r="F683" s="178">
        <f t="shared" si="263"/>
      </c>
      <c r="G683" s="197">
        <v>2397.64</v>
      </c>
      <c r="H683" s="197">
        <v>3283.76</v>
      </c>
      <c r="I683" s="219">
        <v>0</v>
      </c>
      <c r="J683" s="177">
        <v>7</v>
      </c>
      <c r="K683" s="178">
        <v>16184.040000000008</v>
      </c>
      <c r="L683" s="179">
        <v>0</v>
      </c>
      <c r="M683" s="178">
        <v>0</v>
      </c>
      <c r="N683" s="180">
        <v>0</v>
      </c>
      <c r="O683" s="181">
        <f t="shared" si="67"/>
      </c>
      <c r="P683" s="196"/>
      <c r="Q683" s="182">
        <f t="shared" si="1242"/>
      </c>
      <c r="R683" s="177">
        <f t="shared" si="913"/>
      </c>
      <c r="S683" s="178">
        <f t="shared" si="1063"/>
      </c>
      <c r="T683" s="183">
        <f t="shared" si="615"/>
      </c>
      <c r="U683" s="183">
        <f t="shared" si="537"/>
      </c>
      <c r="V683" s="183">
        <f t="shared" si="467"/>
      </c>
      <c r="W683" s="184">
        <v>6</v>
      </c>
      <c r="X683" s="183">
        <f t="shared" si="396"/>
      </c>
      <c r="Y683" s="183">
        <f t="shared" si="348"/>
      </c>
      <c r="Z683" s="183">
        <f t="shared" si="115"/>
      </c>
      <c r="AA683" s="183">
        <f t="shared" si="1286"/>
      </c>
      <c r="AB683" s="183">
        <f t="shared" si="1135"/>
      </c>
      <c r="AC683" s="181">
        <f t="shared" si="650"/>
      </c>
      <c r="AD683" s="181">
        <f t="shared" si="572"/>
      </c>
      <c r="AE683" s="181">
        <f t="shared" si="505"/>
      </c>
      <c r="AF683" s="181">
        <f t="shared" si="434"/>
      </c>
      <c r="AG683" s="181">
        <f t="shared" si="150"/>
      </c>
      <c r="AH683" s="181">
        <f t="shared" si="25"/>
      </c>
      <c r="AI683" s="181">
        <f t="shared" si="1170"/>
      </c>
      <c r="AJ683" s="189">
        <v>62</v>
      </c>
      <c r="AK683" s="189">
        <v>39638</v>
      </c>
      <c r="AL683" s="247">
        <v>616</v>
      </c>
      <c r="AM683" s="247">
        <v>687</v>
      </c>
      <c r="AN683" s="247">
        <v>136</v>
      </c>
      <c r="AO683" s="189">
        <v>18</v>
      </c>
      <c r="AP683" s="179">
        <v>73</v>
      </c>
      <c r="AQ683" s="189">
        <v>103</v>
      </c>
      <c r="AR683" s="189">
        <v>7</v>
      </c>
      <c r="AS683" s="189">
        <v>9</v>
      </c>
      <c r="AT683" s="189">
        <v>2</v>
      </c>
      <c r="AU683" s="189">
        <v>22</v>
      </c>
      <c r="AV683" s="190"/>
      <c r="AW683" s="190"/>
      <c r="AX683" s="191">
        <f t="shared" si="763"/>
      </c>
    </row>
    <row r="684">
      <c r="A684" s="168"/>
      <c r="B684" s="202" t="s">
        <v>186</v>
      </c>
      <c r="C684" s="202"/>
      <c r="D684" s="202"/>
      <c r="E684" s="202"/>
      <c r="F684" s="203">
        <f>SUM(F679:F683)</f>
      </c>
      <c r="G684" s="203">
        <f>SUM(G679:G683)</f>
      </c>
      <c r="H684" s="203">
        <f>SUM(H679:H683)</f>
      </c>
      <c r="I684" s="196">
        <f>SUM(I679:I683)</f>
      </c>
      <c r="J684" s="204">
        <f>SUM(J679:J683)</f>
      </c>
      <c r="K684" s="203">
        <f>SUM(K679:K683)</f>
      </c>
      <c r="L684" s="215">
        <f>SUM(L679:L683)</f>
      </c>
      <c r="M684" s="203">
        <f>SUM(M679:M683)</f>
      </c>
      <c r="N684" s="204">
        <f>SUM(N679:N683)</f>
      </c>
      <c r="O684" s="205">
        <f t="shared" si="67"/>
      </c>
      <c r="P684" s="206">
        <f>SUM(P679:P683)</f>
      </c>
      <c r="Q684" s="182">
        <f t="shared" si="1242"/>
      </c>
      <c r="R684" s="204">
        <f>SUM(R679:R683)</f>
      </c>
      <c r="S684" s="203">
        <f>SUM(S679:S683)</f>
      </c>
      <c r="T684" s="207">
        <f t="shared" si="615"/>
      </c>
      <c r="U684" s="207">
        <f t="shared" si="537"/>
      </c>
      <c r="V684" s="207">
        <f t="shared" si="467"/>
      </c>
      <c r="W684" s="208">
        <f>SUM(W679:W683)</f>
      </c>
      <c r="X684" s="207">
        <f t="shared" si="396"/>
      </c>
      <c r="Y684" s="207">
        <f t="shared" si="348"/>
      </c>
      <c r="Z684" s="207">
        <f t="shared" si="115"/>
      </c>
      <c r="AA684" s="207">
        <f t="shared" si="1286"/>
      </c>
      <c r="AB684" s="207">
        <f t="shared" si="1135"/>
      </c>
      <c r="AC684" s="205">
        <f t="shared" si="650"/>
      </c>
      <c r="AD684" s="205">
        <f t="shared" si="572"/>
      </c>
      <c r="AE684" s="205">
        <f t="shared" si="505"/>
      </c>
      <c r="AF684" s="205">
        <f t="shared" si="434"/>
      </c>
      <c r="AG684" s="205">
        <f t="shared" si="150"/>
      </c>
      <c r="AH684" s="205">
        <f t="shared" si="25"/>
      </c>
      <c r="AI684" s="205">
        <f t="shared" si="1170"/>
      </c>
      <c r="AJ684" s="204">
        <f>AVERAGE(AJ679:AJ683)</f>
      </c>
      <c r="AK684" s="204">
        <f>SUM(AK679:AK683)</f>
      </c>
      <c r="AL684" s="204">
        <f>SUM(AL679:AL683)</f>
      </c>
      <c r="AM684" s="204">
        <f>SUM(AM679:AM683)</f>
      </c>
      <c r="AN684" s="204">
        <f>SUM(AN679:AN683)</f>
      </c>
      <c r="AO684" s="218">
        <f>SUM(AO679:AO683)</f>
      </c>
      <c r="AP684" s="204">
        <f>SUM(AP679:AP683)</f>
      </c>
      <c r="AQ684" s="218">
        <f>SUM(AQ679:AQ683)</f>
      </c>
      <c r="AR684" s="218">
        <f>SUM(AR679:AR683)</f>
      </c>
      <c r="AS684" s="204">
        <f>SUM(AS679:AS683)</f>
      </c>
      <c r="AT684" s="204">
        <f>SUM(AT679:AT683)</f>
      </c>
      <c r="AU684" s="204">
        <f>SUM(AU679:AU683)</f>
      </c>
      <c r="AV684" s="209"/>
      <c r="AW684" s="209"/>
      <c r="AX684" s="204">
        <f>SUM(AX679:AX683)</f>
      </c>
    </row>
    <row r="685">
      <c r="A685" s="168"/>
      <c r="B685" s="210" t="s">
        <v>187</v>
      </c>
      <c r="C685" s="170" t="s">
        <v>201</v>
      </c>
      <c r="D685" s="171" t="s">
        <v>193</v>
      </c>
      <c r="E685" s="220" t="s">
        <v>207</v>
      </c>
      <c r="F685" s="178">
        <f t="shared" ref="F685:F688" si="264">G685+H685+I685</f>
      </c>
      <c r="G685" s="178">
        <v>2526.08</v>
      </c>
      <c r="H685" s="178">
        <v>3125.34</v>
      </c>
      <c r="I685" s="219">
        <v>0</v>
      </c>
      <c r="J685" s="180">
        <v>3</v>
      </c>
      <c r="K685" s="197">
        <v>6174.899999999994</v>
      </c>
      <c r="L685" s="189">
        <v>0</v>
      </c>
      <c r="M685" s="197">
        <v>0</v>
      </c>
      <c r="N685" s="180">
        <v>2</v>
      </c>
      <c r="O685" s="181">
        <f t="shared" si="67"/>
      </c>
      <c r="P685" s="196"/>
      <c r="Q685" s="182">
        <f t="shared" si="1242"/>
      </c>
      <c r="R685" s="177">
        <f t="shared" ref="R685:R688" si="914">J685+L685</f>
      </c>
      <c r="S685" s="178">
        <f t="shared" ref="S685:S688" si="1064">K685+M685</f>
      </c>
      <c r="T685" s="183">
        <f t="shared" si="615"/>
      </c>
      <c r="U685" s="183">
        <f t="shared" si="537"/>
      </c>
      <c r="V685" s="183">
        <f t="shared" si="467"/>
      </c>
      <c r="W685" s="184">
        <v>3</v>
      </c>
      <c r="X685" s="183">
        <f t="shared" si="396"/>
      </c>
      <c r="Y685" s="183">
        <f t="shared" si="348"/>
      </c>
      <c r="Z685" s="183">
        <f t="shared" si="115"/>
      </c>
      <c r="AA685" s="183">
        <f t="shared" si="1286"/>
      </c>
      <c r="AB685" s="183">
        <f t="shared" si="1135"/>
      </c>
      <c r="AC685" s="181">
        <f t="shared" si="650"/>
      </c>
      <c r="AD685" s="181">
        <f t="shared" si="572"/>
      </c>
      <c r="AE685" s="181">
        <f t="shared" si="505"/>
      </c>
      <c r="AF685" s="181">
        <f t="shared" si="434"/>
      </c>
      <c r="AG685" s="181">
        <f t="shared" si="150"/>
      </c>
      <c r="AH685" s="181">
        <f t="shared" si="25"/>
      </c>
      <c r="AI685" s="181">
        <f t="shared" si="1170"/>
      </c>
      <c r="AJ685" s="189">
        <v>61</v>
      </c>
      <c r="AK685" s="247">
        <v>51475</v>
      </c>
      <c r="AL685" s="247">
        <v>784</v>
      </c>
      <c r="AM685" s="247">
        <v>851</v>
      </c>
      <c r="AN685" s="248">
        <v>136</v>
      </c>
      <c r="AO685" s="189">
        <v>26</v>
      </c>
      <c r="AP685" s="179">
        <v>64</v>
      </c>
      <c r="AQ685" s="189">
        <v>136</v>
      </c>
      <c r="AR685" s="189">
        <v>3</v>
      </c>
      <c r="AS685" s="189">
        <v>7</v>
      </c>
      <c r="AT685" s="189">
        <v>1</v>
      </c>
      <c r="AU685" s="189">
        <v>34</v>
      </c>
      <c r="AV685" s="190"/>
      <c r="AW685" s="190"/>
      <c r="AX685" s="191">
        <f t="shared" ref="AX685:AX688" si="764">COUNT(AU685)</f>
      </c>
    </row>
    <row r="686">
      <c r="A686" s="168"/>
      <c r="B686" s="210" t="s">
        <v>187</v>
      </c>
      <c r="C686" s="169" t="s">
        <v>201</v>
      </c>
      <c r="D686" s="171" t="s">
        <v>193</v>
      </c>
      <c r="E686" s="220" t="s">
        <v>208</v>
      </c>
      <c r="F686" s="195">
        <f t="shared" si="264"/>
      </c>
      <c r="G686" s="178">
        <v>2852.68</v>
      </c>
      <c r="H686" s="197">
        <v>3956.58</v>
      </c>
      <c r="I686" s="219">
        <v>0</v>
      </c>
      <c r="J686" s="177">
        <v>6</v>
      </c>
      <c r="K686" s="178">
        <v>14182.75999999998</v>
      </c>
      <c r="L686" s="179">
        <v>0</v>
      </c>
      <c r="M686" s="178">
        <v>0</v>
      </c>
      <c r="N686" s="180">
        <v>0</v>
      </c>
      <c r="O686" s="181">
        <f t="shared" si="67"/>
      </c>
      <c r="P686" s="196"/>
      <c r="Q686" s="182">
        <f t="shared" si="1242"/>
      </c>
      <c r="R686" s="177">
        <f t="shared" si="914"/>
      </c>
      <c r="S686" s="178">
        <f t="shared" si="1064"/>
      </c>
      <c r="T686" s="183">
        <f t="shared" si="615"/>
      </c>
      <c r="U686" s="183">
        <f t="shared" si="537"/>
      </c>
      <c r="V686" s="183">
        <f t="shared" si="467"/>
      </c>
      <c r="W686" s="184">
        <v>6</v>
      </c>
      <c r="X686" s="183">
        <f t="shared" si="396"/>
      </c>
      <c r="Y686" s="183">
        <f t="shared" si="348"/>
      </c>
      <c r="Z686" s="183">
        <f t="shared" si="115"/>
      </c>
      <c r="AA686" s="183">
        <f t="shared" si="1286"/>
      </c>
      <c r="AB686" s="183">
        <f t="shared" si="1135"/>
      </c>
      <c r="AC686" s="181">
        <f t="shared" si="650"/>
      </c>
      <c r="AD686" s="181">
        <f t="shared" si="572"/>
      </c>
      <c r="AE686" s="181">
        <f t="shared" si="505"/>
      </c>
      <c r="AF686" s="181">
        <f t="shared" si="434"/>
      </c>
      <c r="AG686" s="181">
        <f t="shared" si="150"/>
      </c>
      <c r="AH686" s="181">
        <f t="shared" si="25"/>
      </c>
      <c r="AI686" s="181">
        <f t="shared" si="1170"/>
      </c>
      <c r="AJ686" s="180">
        <v>62</v>
      </c>
      <c r="AK686" s="177">
        <v>60212</v>
      </c>
      <c r="AL686" s="177">
        <v>899</v>
      </c>
      <c r="AM686" s="177">
        <v>983</v>
      </c>
      <c r="AN686" s="177">
        <v>202</v>
      </c>
      <c r="AO686" s="189">
        <v>43</v>
      </c>
      <c r="AP686" s="177">
        <v>165</v>
      </c>
      <c r="AQ686" s="179">
        <v>177</v>
      </c>
      <c r="AR686" s="189">
        <v>6</v>
      </c>
      <c r="AS686" s="180">
        <v>13</v>
      </c>
      <c r="AT686" s="180">
        <v>6</v>
      </c>
      <c r="AU686" s="180">
        <v>36</v>
      </c>
      <c r="AV686" s="190"/>
      <c r="AW686" s="190"/>
      <c r="AX686" s="191">
        <f t="shared" si="764"/>
      </c>
    </row>
    <row r="687">
      <c r="A687" s="168"/>
      <c r="B687" s="210" t="s">
        <v>187</v>
      </c>
      <c r="C687" s="169" t="s">
        <v>201</v>
      </c>
      <c r="D687" s="171" t="s">
        <v>193</v>
      </c>
      <c r="E687" s="220" t="s">
        <v>209</v>
      </c>
      <c r="F687" s="195">
        <f t="shared" si="264"/>
      </c>
      <c r="G687" s="178">
        <v>2735.66</v>
      </c>
      <c r="H687" s="197">
        <v>2404.05</v>
      </c>
      <c r="I687" s="219">
        <v>0</v>
      </c>
      <c r="J687" s="177">
        <v>3</v>
      </c>
      <c r="K687" s="178">
        <v>6356.440000000002</v>
      </c>
      <c r="L687" s="179">
        <v>0</v>
      </c>
      <c r="M687" s="178">
        <v>0</v>
      </c>
      <c r="N687" s="180">
        <v>1</v>
      </c>
      <c r="O687" s="181">
        <f t="shared" si="67"/>
      </c>
      <c r="P687" s="196"/>
      <c r="Q687" s="182">
        <f t="shared" si="1242"/>
      </c>
      <c r="R687" s="177">
        <f t="shared" si="914"/>
      </c>
      <c r="S687" s="178">
        <f t="shared" si="1064"/>
      </c>
      <c r="T687" s="183">
        <f t="shared" si="615"/>
      </c>
      <c r="U687" s="183">
        <f t="shared" si="537"/>
      </c>
      <c r="V687" s="183">
        <f t="shared" si="467"/>
      </c>
      <c r="W687" s="184">
        <v>2</v>
      </c>
      <c r="X687" s="183">
        <f t="shared" si="396"/>
      </c>
      <c r="Y687" s="183">
        <f t="shared" si="348"/>
      </c>
      <c r="Z687" s="183">
        <f t="shared" si="115"/>
      </c>
      <c r="AA687" s="183">
        <f t="shared" si="1286"/>
      </c>
      <c r="AB687" s="183">
        <f t="shared" si="1135"/>
      </c>
      <c r="AC687" s="181">
        <f t="shared" si="650"/>
      </c>
      <c r="AD687" s="181">
        <f t="shared" si="572"/>
      </c>
      <c r="AE687" s="181">
        <f t="shared" si="505"/>
      </c>
      <c r="AF687" s="181">
        <f t="shared" si="434"/>
      </c>
      <c r="AG687" s="181">
        <f t="shared" si="150"/>
      </c>
      <c r="AH687" s="181">
        <f t="shared" si="25"/>
      </c>
      <c r="AI687" s="181">
        <f t="shared" si="1170"/>
      </c>
      <c r="AJ687" s="180">
        <v>61</v>
      </c>
      <c r="AK687" s="177">
        <v>41862</v>
      </c>
      <c r="AL687" s="177">
        <v>897</v>
      </c>
      <c r="AM687" s="177">
        <v>976</v>
      </c>
      <c r="AN687" s="177">
        <v>145</v>
      </c>
      <c r="AO687" s="189">
        <v>30</v>
      </c>
      <c r="AP687" s="180">
        <v>106</v>
      </c>
      <c r="AQ687" s="179">
        <v>137</v>
      </c>
      <c r="AR687" s="189">
        <v>4</v>
      </c>
      <c r="AS687" s="180">
        <v>8</v>
      </c>
      <c r="AT687" s="180">
        <v>1</v>
      </c>
      <c r="AU687" s="180">
        <v>28</v>
      </c>
      <c r="AV687" s="190"/>
      <c r="AW687" s="190"/>
      <c r="AX687" s="191">
        <f t="shared" si="764"/>
      </c>
    </row>
    <row r="688">
      <c r="A688" s="168"/>
      <c r="B688" s="210" t="s">
        <v>187</v>
      </c>
      <c r="C688" s="169" t="s">
        <v>201</v>
      </c>
      <c r="D688" s="171" t="s">
        <v>193</v>
      </c>
      <c r="E688" s="221" t="s">
        <v>210</v>
      </c>
      <c r="F688" s="178">
        <f t="shared" si="264"/>
      </c>
      <c r="G688" s="178">
        <v>1557.5</v>
      </c>
      <c r="H688" s="178">
        <v>2102.88</v>
      </c>
      <c r="I688" s="219">
        <v>0</v>
      </c>
      <c r="J688" s="177">
        <v>4</v>
      </c>
      <c r="K688" s="178">
        <v>10024.390000000014</v>
      </c>
      <c r="L688" s="189">
        <v>0</v>
      </c>
      <c r="M688" s="197">
        <v>0</v>
      </c>
      <c r="N688" s="180">
        <v>1</v>
      </c>
      <c r="O688" s="181">
        <f t="shared" si="67"/>
      </c>
      <c r="P688" s="196"/>
      <c r="Q688" s="182">
        <f t="shared" si="1242"/>
      </c>
      <c r="R688" s="177">
        <f t="shared" si="914"/>
      </c>
      <c r="S688" s="178">
        <f t="shared" si="1064"/>
      </c>
      <c r="T688" s="183">
        <f t="shared" si="615"/>
      </c>
      <c r="U688" s="183">
        <f t="shared" si="537"/>
      </c>
      <c r="V688" s="183">
        <f t="shared" si="467"/>
      </c>
      <c r="W688" s="184">
        <v>3</v>
      </c>
      <c r="X688" s="183">
        <f t="shared" si="396"/>
      </c>
      <c r="Y688" s="183">
        <f t="shared" si="348"/>
      </c>
      <c r="Z688" s="183">
        <f t="shared" si="115"/>
      </c>
      <c r="AA688" s="183">
        <f t="shared" si="1286"/>
      </c>
      <c r="AB688" s="183">
        <f t="shared" si="1135"/>
      </c>
      <c r="AC688" s="181">
        <f t="shared" si="650"/>
      </c>
      <c r="AD688" s="181">
        <f t="shared" si="572"/>
      </c>
      <c r="AE688" s="181">
        <f t="shared" si="505"/>
      </c>
      <c r="AF688" s="181">
        <f t="shared" si="434"/>
      </c>
      <c r="AG688" s="181">
        <f t="shared" si="150"/>
      </c>
      <c r="AH688" s="181">
        <f t="shared" si="25"/>
      </c>
      <c r="AI688" s="181">
        <f t="shared" si="1170"/>
      </c>
      <c r="AJ688" s="180">
        <v>63</v>
      </c>
      <c r="AK688" s="177">
        <v>34215</v>
      </c>
      <c r="AL688" s="177">
        <v>625</v>
      </c>
      <c r="AM688" s="177">
        <v>668</v>
      </c>
      <c r="AN688" s="177">
        <v>145</v>
      </c>
      <c r="AO688" s="189">
        <v>40</v>
      </c>
      <c r="AP688" s="180">
        <v>125</v>
      </c>
      <c r="AQ688" s="179">
        <v>128</v>
      </c>
      <c r="AR688" s="189">
        <v>4</v>
      </c>
      <c r="AS688" s="180">
        <v>7</v>
      </c>
      <c r="AT688" s="180">
        <v>0</v>
      </c>
      <c r="AU688" s="180">
        <v>22</v>
      </c>
      <c r="AV688" s="190"/>
      <c r="AW688" s="190"/>
      <c r="AX688" s="191">
        <f t="shared" si="764"/>
      </c>
    </row>
    <row r="689">
      <c r="A689" s="168"/>
      <c r="B689" s="202" t="s">
        <v>186</v>
      </c>
      <c r="C689" s="202"/>
      <c r="D689" s="202"/>
      <c r="E689" s="202"/>
      <c r="F689" s="203">
        <f>SUM(F685:F688)</f>
      </c>
      <c r="G689" s="203">
        <f>SUM(G685:G688)</f>
      </c>
      <c r="H689" s="203">
        <f>SUM(H685:H688)</f>
      </c>
      <c r="I689" s="196">
        <f>SUM(I685:I688)</f>
      </c>
      <c r="J689" s="204">
        <f>SUM(J685:J688)</f>
      </c>
      <c r="K689" s="203">
        <f>SUM(K685:K688)</f>
      </c>
      <c r="L689" s="215">
        <f>SUM(L685:L688)</f>
      </c>
      <c r="M689" s="203">
        <f>SUM(M685:M688)</f>
      </c>
      <c r="N689" s="204">
        <f>SUM(N685:N688)</f>
      </c>
      <c r="O689" s="205">
        <f t="shared" si="67"/>
      </c>
      <c r="P689" s="206">
        <f>SUM(P685:P688)</f>
      </c>
      <c r="Q689" s="182">
        <f t="shared" si="1242"/>
      </c>
      <c r="R689" s="204">
        <f>SUM(R685:R688)</f>
      </c>
      <c r="S689" s="203">
        <f>SUM(S685:S688)</f>
      </c>
      <c r="T689" s="207">
        <f t="shared" si="615"/>
      </c>
      <c r="U689" s="207">
        <f t="shared" si="537"/>
      </c>
      <c r="V689" s="207">
        <f t="shared" si="467"/>
      </c>
      <c r="W689" s="208">
        <f>SUM(W685:W688)</f>
      </c>
      <c r="X689" s="207">
        <f t="shared" si="396"/>
      </c>
      <c r="Y689" s="207">
        <f t="shared" si="348"/>
      </c>
      <c r="Z689" s="207">
        <f t="shared" si="115"/>
      </c>
      <c r="AA689" s="207">
        <f t="shared" si="1286"/>
      </c>
      <c r="AB689" s="207">
        <f t="shared" si="1135"/>
      </c>
      <c r="AC689" s="205">
        <f t="shared" si="650"/>
      </c>
      <c r="AD689" s="205">
        <f t="shared" si="572"/>
      </c>
      <c r="AE689" s="205">
        <f t="shared" si="505"/>
      </c>
      <c r="AF689" s="205">
        <f t="shared" si="434"/>
      </c>
      <c r="AG689" s="205">
        <f t="shared" si="150"/>
      </c>
      <c r="AH689" s="205">
        <f t="shared" si="25"/>
      </c>
      <c r="AI689" s="205">
        <f t="shared" si="1170"/>
      </c>
      <c r="AJ689" s="204">
        <f>AVERAGE(AJ685:AJ688)</f>
      </c>
      <c r="AK689" s="204">
        <f>SUM(AK685:AK688)</f>
      </c>
      <c r="AL689" s="204">
        <f>SUM(AL685:AL688)</f>
      </c>
      <c r="AM689" s="204">
        <f>SUM(AM685:AM688)</f>
      </c>
      <c r="AN689" s="204">
        <f>SUM(AN685:AN688)</f>
      </c>
      <c r="AO689" s="218">
        <f>SUM(AO685:AO688)</f>
      </c>
      <c r="AP689" s="204">
        <f>SUM(AP685:AP688)</f>
      </c>
      <c r="AQ689" s="218">
        <f>SUM(AQ685:AQ688)</f>
      </c>
      <c r="AR689" s="218">
        <f>SUM(AR685:AR688)</f>
      </c>
      <c r="AS689" s="204">
        <f>SUM(AS685:AS688)</f>
      </c>
      <c r="AT689" s="204">
        <f>SUM(AT685:AT688)</f>
      </c>
      <c r="AU689" s="204">
        <f>SUM(AU685:AU688)</f>
      </c>
      <c r="AV689" s="209"/>
      <c r="AW689" s="209"/>
      <c r="AX689" s="204">
        <f>SUM(AX685:AX688)</f>
      </c>
    </row>
    <row r="690">
      <c r="A690" s="168"/>
      <c r="B690" s="222" t="s">
        <v>211</v>
      </c>
      <c r="C690" s="222"/>
      <c r="D690" s="222"/>
      <c r="E690" s="222"/>
      <c r="F690" s="223">
        <f>F689+F684+F678+F673+F667</f>
      </c>
      <c r="G690" s="223">
        <f>G689+G684+G678+G673+G667</f>
      </c>
      <c r="H690" s="223">
        <f>H689+H684+H678+H673+H667</f>
      </c>
      <c r="I690" s="223">
        <f>I689+I684+I678+I673+I667</f>
      </c>
      <c r="J690" s="223">
        <f>J689+J684+J678+J673+J667</f>
      </c>
      <c r="K690" s="223">
        <f>K689+K684+K678+K673+K667</f>
      </c>
      <c r="L690" s="223">
        <f>L689+L684+L678+L673+L667</f>
      </c>
      <c r="M690" s="223">
        <f>M689+M684+M678+M673+M667</f>
      </c>
      <c r="N690" s="223">
        <f>N689+N684+N678+N673+N667</f>
      </c>
      <c r="O690" s="225">
        <f t="shared" si="67"/>
      </c>
      <c r="P690" s="223">
        <f>P689+P684+P678+P673+P667</f>
      </c>
      <c r="Q690" s="227">
        <f t="shared" si="1242"/>
      </c>
      <c r="R690" s="223">
        <f>R689+R684+R678+R673+R667</f>
      </c>
      <c r="S690" s="223">
        <f>S689+S684+S678+S673+S667</f>
      </c>
      <c r="T690" s="223">
        <f t="shared" si="615"/>
      </c>
      <c r="U690" s="223">
        <f t="shared" si="537"/>
      </c>
      <c r="V690" s="223">
        <f t="shared" si="467"/>
      </c>
      <c r="W690" s="223">
        <f>W689+W684+W678+W673+W667</f>
      </c>
      <c r="X690" s="223">
        <f t="shared" si="396"/>
      </c>
      <c r="Y690" s="223">
        <f t="shared" si="348"/>
      </c>
      <c r="Z690" s="223">
        <f t="shared" si="115"/>
      </c>
      <c r="AA690" s="223">
        <f t="shared" si="1286"/>
      </c>
      <c r="AB690" s="223">
        <f t="shared" si="1135"/>
      </c>
      <c r="AC690" s="225">
        <f t="shared" si="650"/>
      </c>
      <c r="AD690" s="225">
        <f t="shared" si="572"/>
      </c>
      <c r="AE690" s="225">
        <f t="shared" si="505"/>
      </c>
      <c r="AF690" s="225">
        <f t="shared" si="434"/>
      </c>
      <c r="AG690" s="225">
        <f t="shared" si="150"/>
      </c>
      <c r="AH690" s="225">
        <f t="shared" si="25"/>
      </c>
      <c r="AI690" s="225">
        <f t="shared" si="1170"/>
      </c>
      <c r="AJ690" s="224"/>
      <c r="AK690" s="223">
        <f>AK689+AK684+AK678+AK673+AK667</f>
      </c>
      <c r="AL690" s="223">
        <f>AL689+AL684+AL678+AL673+AL667</f>
      </c>
      <c r="AM690" s="223">
        <f>AM689+AM684+AM678+AM673+AM667</f>
      </c>
      <c r="AN690" s="223">
        <f>AN689+AN684+AN678+AN673+AN667</f>
      </c>
      <c r="AO690" s="223">
        <f>AO689+AO684+AO678+AO673+AO667</f>
      </c>
      <c r="AP690" s="223">
        <f>AP689+AP684+AP678+AP673+AP667</f>
      </c>
      <c r="AQ690" s="223">
        <f>AQ689+AQ684+AQ678+AQ673+AQ667</f>
      </c>
      <c r="AR690" s="223">
        <f>AR689+AR684+AR678+AR673+AR667</f>
      </c>
      <c r="AS690" s="223">
        <f>AS689+AS684+AS678+AS673+AS667</f>
      </c>
      <c r="AT690" s="223">
        <f>AT689+AT684+AT678+AT673+AT667</f>
      </c>
      <c r="AU690" s="223">
        <f>AU689+AU684+AU678+AU673+AU667</f>
      </c>
      <c r="AV690" s="229"/>
      <c r="AW690" s="229"/>
      <c r="AX690" s="223">
        <f>AX689+AX684+AX678+AX673+AX667</f>
      </c>
    </row>
    <row r="691">
      <c r="A691" s="136"/>
      <c r="B691" s="137" t="s">
        <v>120</v>
      </c>
      <c r="C691" s="137"/>
      <c r="D691" s="137"/>
      <c r="E691" s="137"/>
      <c r="F691" s="138" t="s">
        <v>121</v>
      </c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9" t="s">
        <v>122</v>
      </c>
      <c r="AA691" s="139"/>
      <c r="AB691" s="139"/>
      <c r="AC691" s="139"/>
      <c r="AD691" s="139"/>
      <c r="AE691" s="139"/>
      <c r="AF691" s="139"/>
      <c r="AG691" s="139"/>
      <c r="AH691" s="139"/>
      <c r="AI691" s="139"/>
      <c r="AJ691" s="139"/>
      <c r="AK691" s="139"/>
      <c r="AL691" s="139"/>
      <c r="AM691" s="139"/>
      <c r="AN691" s="139"/>
      <c r="AO691" s="139"/>
      <c r="AP691" s="139"/>
      <c r="AQ691" s="139"/>
      <c r="AR691" s="139"/>
      <c r="AS691" s="139"/>
      <c r="AT691" s="139"/>
      <c r="AU691" s="139"/>
      <c r="AV691" s="140" t="s">
        <v>123</v>
      </c>
      <c r="AW691" s="140"/>
      <c r="AX691" s="141" t="s">
        <v>124</v>
      </c>
    </row>
    <row r="692">
      <c r="A692" s="136"/>
      <c r="B692" s="137"/>
      <c r="C692" s="137"/>
      <c r="D692" s="137"/>
      <c r="E692" s="137"/>
      <c r="F692" s="142" t="s">
        <v>125</v>
      </c>
      <c r="G692" s="142"/>
      <c r="H692" s="142"/>
      <c r="I692" s="142"/>
      <c r="J692" s="143">
        <v>600.51</v>
      </c>
      <c r="K692" s="143"/>
      <c r="L692" s="143"/>
      <c r="M692" s="143"/>
      <c r="N692" s="143"/>
      <c r="O692" s="143"/>
      <c r="P692" s="143"/>
      <c r="Q692" s="143"/>
      <c r="R692" s="143"/>
      <c r="S692" s="143"/>
      <c r="T692" s="144" t="s">
        <v>127</v>
      </c>
      <c r="U692" s="144"/>
      <c r="V692" s="144"/>
      <c r="W692" s="144"/>
      <c r="X692" s="144"/>
      <c r="Y692" s="144"/>
      <c r="Z692" s="145" t="s">
        <v>128</v>
      </c>
      <c r="AA692" s="145"/>
      <c r="AB692" s="145"/>
      <c r="AC692" s="145"/>
      <c r="AD692" s="145"/>
      <c r="AE692" s="145"/>
      <c r="AF692" s="145"/>
      <c r="AG692" s="145"/>
      <c r="AH692" s="145"/>
      <c r="AI692" s="145"/>
      <c r="AJ692" s="145"/>
      <c r="AK692" s="146" t="s">
        <v>129</v>
      </c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7"/>
      <c r="AW692" s="148"/>
      <c r="AX692" s="141"/>
    </row>
    <row r="693">
      <c r="A693" s="136"/>
      <c r="B693" s="149" t="s">
        <v>130</v>
      </c>
      <c r="C693" s="150" t="s">
        <v>131</v>
      </c>
      <c r="D693" s="151" t="s">
        <v>132</v>
      </c>
      <c r="E693" s="152" t="s">
        <v>133</v>
      </c>
      <c r="F693" s="153" t="s">
        <v>134</v>
      </c>
      <c r="G693" s="142" t="s">
        <v>135</v>
      </c>
      <c r="H693" s="154" t="s">
        <v>136</v>
      </c>
      <c r="I693" s="155" t="s">
        <v>137</v>
      </c>
      <c r="J693" s="156" t="s">
        <v>138</v>
      </c>
      <c r="K693" s="157" t="s">
        <v>139</v>
      </c>
      <c r="L693" s="158" t="s">
        <v>140</v>
      </c>
      <c r="M693" s="157" t="s">
        <v>141</v>
      </c>
      <c r="N693" s="157" t="s">
        <v>142</v>
      </c>
      <c r="O693" s="157" t="s">
        <v>143</v>
      </c>
      <c r="P693" s="159" t="s">
        <v>144</v>
      </c>
      <c r="Q693" s="157" t="s">
        <v>145</v>
      </c>
      <c r="R693" s="156" t="s">
        <v>146</v>
      </c>
      <c r="S693" s="160" t="s">
        <v>147</v>
      </c>
      <c r="T693" s="144" t="s">
        <v>148</v>
      </c>
      <c r="U693" s="144" t="s">
        <v>149</v>
      </c>
      <c r="V693" s="144" t="s">
        <v>150</v>
      </c>
      <c r="W693" s="161" t="s">
        <v>151</v>
      </c>
      <c r="X693" s="144" t="s">
        <v>152</v>
      </c>
      <c r="Y693" s="162" t="s">
        <v>153</v>
      </c>
      <c r="Z693" s="238" t="s">
        <v>154</v>
      </c>
      <c r="AA693" s="239" t="s">
        <v>155</v>
      </c>
      <c r="AB693" s="240" t="s">
        <v>156</v>
      </c>
      <c r="AC693" s="239" t="s">
        <v>157</v>
      </c>
      <c r="AD693" s="239" t="s">
        <v>158</v>
      </c>
      <c r="AE693" s="166" t="s">
        <v>159</v>
      </c>
      <c r="AF693" s="239" t="s">
        <v>160</v>
      </c>
      <c r="AG693" s="241" t="s">
        <v>161</v>
      </c>
      <c r="AH693" s="241" t="s">
        <v>162</v>
      </c>
      <c r="AI693" s="166" t="s">
        <v>163</v>
      </c>
      <c r="AJ693" s="166" t="s">
        <v>164</v>
      </c>
      <c r="AK693" s="146" t="s">
        <v>165</v>
      </c>
      <c r="AL693" s="167" t="s">
        <v>166</v>
      </c>
      <c r="AM693" s="167" t="s">
        <v>167</v>
      </c>
      <c r="AN693" s="167" t="s">
        <v>168</v>
      </c>
      <c r="AO693" s="167" t="s">
        <v>169</v>
      </c>
      <c r="AP693" s="167" t="s">
        <v>170</v>
      </c>
      <c r="AQ693" s="146" t="s">
        <v>171</v>
      </c>
      <c r="AR693" s="146" t="s">
        <v>172</v>
      </c>
      <c r="AS693" s="146" t="s">
        <v>173</v>
      </c>
      <c r="AT693" s="146" t="s">
        <v>174</v>
      </c>
      <c r="AU693" s="146" t="s">
        <v>175</v>
      </c>
      <c r="AV693" s="147"/>
      <c r="AW693" s="148"/>
      <c r="AX693" s="141" t="s">
        <v>176</v>
      </c>
    </row>
    <row r="694">
      <c r="A694" s="168" t="s">
        <v>238</v>
      </c>
      <c r="B694" s="210" t="s">
        <v>183</v>
      </c>
      <c r="C694" s="170" t="s">
        <v>179</v>
      </c>
      <c r="D694" s="171" t="s">
        <v>204</v>
      </c>
      <c r="E694" s="172" t="s">
        <v>181</v>
      </c>
      <c r="F694" s="178">
        <f t="shared" ref="F694:F697" si="265">G694+H694+I694</f>
      </c>
      <c r="G694" s="216">
        <v>925.09</v>
      </c>
      <c r="H694" s="178">
        <v>1155.67</v>
      </c>
      <c r="I694" s="236">
        <v>0</v>
      </c>
      <c r="J694" s="180">
        <v>6</v>
      </c>
      <c r="K694" s="197">
        <v>12522.52</v>
      </c>
      <c r="L694" s="189">
        <v>1</v>
      </c>
      <c r="M694" s="197">
        <v>5096.52</v>
      </c>
      <c r="N694" s="180">
        <v>0</v>
      </c>
      <c r="O694" s="181">
        <f t="shared" ref="O694:O721" si="68">N694/R694</f>
      </c>
      <c r="P694" s="196"/>
      <c r="Q694" s="182">
        <f t="shared" ref="Q694:Q702" si="1243">P694/R694</f>
      </c>
      <c r="R694" s="177">
        <f t="shared" ref="R694:R697" si="915">J694+L694</f>
      </c>
      <c r="S694" s="178">
        <f t="shared" ref="S694:S697" si="1065">K694+M694</f>
      </c>
      <c r="T694" s="183">
        <f t="shared" ref="T694:T721" si="616">S694/F694</f>
      </c>
      <c r="U694" s="183">
        <f t="shared" ref="U694:U721" si="538">S694/(F694+(AX694*500)+F694*3%)</f>
      </c>
      <c r="V694" s="183">
        <f t="shared" ref="V694:V721" si="468">S694/R694</f>
      </c>
      <c r="W694" s="184">
        <v>6</v>
      </c>
      <c r="X694" s="183">
        <f t="shared" ref="X694:X721" si="397">F694/W694</f>
      </c>
      <c r="Y694" s="183">
        <f t="shared" ref="Y694:Y721" si="349">F694/R694</f>
      </c>
      <c r="Z694" s="183">
        <f t="shared" ref="Z694:Z721" si="116">F694/AL694</f>
      </c>
      <c r="AA694" s="183">
        <f t="shared" ref="AA694:AA721" si="1287">F694/AK694*1000</f>
      </c>
      <c r="AB694" s="183">
        <f t="shared" ref="AB694:AB721" si="1136">F694/AN694</f>
      </c>
      <c r="AC694" s="181">
        <f t="shared" ref="AC694:AC721" si="651">AL694/AK694</f>
      </c>
      <c r="AD694" s="181">
        <f t="shared" ref="AD694:AD721" si="573">AN694/AM694</f>
      </c>
      <c r="AE694" s="181">
        <f t="shared" ref="AE694:AE721" si="506">AP694/AM694</f>
      </c>
      <c r="AF694" s="181">
        <f t="shared" ref="AF694:AF721" si="435">R694/AP694</f>
      </c>
      <c r="AG694" s="181">
        <f t="shared" ref="AG694:AG721" si="151">AR694/AN694</f>
      </c>
      <c r="AH694" s="181">
        <f t="shared" ref="AH694:AH721" si="26">R694/AR694</f>
      </c>
      <c r="AI694" s="181">
        <f t="shared" ref="AI694:AI721" si="1171">AQ694/AP694</f>
      </c>
      <c r="AJ694" s="189">
        <v>63</v>
      </c>
      <c r="AK694" s="179">
        <v>20572</v>
      </c>
      <c r="AL694" s="179">
        <v>516</v>
      </c>
      <c r="AM694" s="179">
        <v>579</v>
      </c>
      <c r="AN694" s="179">
        <v>87</v>
      </c>
      <c r="AO694" s="189">
        <v>97</v>
      </c>
      <c r="AP694" s="189">
        <v>106</v>
      </c>
      <c r="AQ694" s="189">
        <v>75</v>
      </c>
      <c r="AR694" s="189">
        <v>8</v>
      </c>
      <c r="AS694" s="179">
        <v>5</v>
      </c>
      <c r="AT694" s="179">
        <v>0</v>
      </c>
      <c r="AU694" s="179">
        <v>22</v>
      </c>
      <c r="AV694" s="190"/>
      <c r="AW694" s="190"/>
      <c r="AX694" s="191">
        <f t="shared" ref="AX694:AX697" si="765">COUNT(AU694)</f>
      </c>
    </row>
    <row r="695">
      <c r="A695" s="168"/>
      <c r="B695" s="210" t="s">
        <v>183</v>
      </c>
      <c r="C695" s="192" t="s">
        <v>179</v>
      </c>
      <c r="D695" s="171" t="s">
        <v>204</v>
      </c>
      <c r="E695" s="193" t="s">
        <v>182</v>
      </c>
      <c r="F695" s="178">
        <f t="shared" si="265"/>
      </c>
      <c r="G695" s="213">
        <v>552.86</v>
      </c>
      <c r="H695" s="178">
        <v>795.53</v>
      </c>
      <c r="I695" s="219">
        <v>0</v>
      </c>
      <c r="J695" s="180">
        <v>3</v>
      </c>
      <c r="K695" s="178">
        <v>5978.119999999999</v>
      </c>
      <c r="L695" s="189">
        <v>0</v>
      </c>
      <c r="M695" s="197">
        <v>0</v>
      </c>
      <c r="N695" s="180">
        <v>0</v>
      </c>
      <c r="O695" s="181">
        <f t="shared" si="68"/>
      </c>
      <c r="P695" s="196"/>
      <c r="Q695" s="182">
        <f t="shared" si="1243"/>
      </c>
      <c r="R695" s="177">
        <f t="shared" si="915"/>
      </c>
      <c r="S695" s="178">
        <f t="shared" si="1065"/>
      </c>
      <c r="T695" s="183">
        <f t="shared" si="616"/>
      </c>
      <c r="U695" s="183">
        <f t="shared" si="538"/>
      </c>
      <c r="V695" s="183">
        <f t="shared" si="468"/>
      </c>
      <c r="W695" s="184">
        <v>1</v>
      </c>
      <c r="X695" s="183">
        <f t="shared" si="397"/>
      </c>
      <c r="Y695" s="183">
        <f t="shared" si="349"/>
      </c>
      <c r="Z695" s="183">
        <f t="shared" si="116"/>
      </c>
      <c r="AA695" s="183">
        <f t="shared" si="1287"/>
      </c>
      <c r="AB695" s="183">
        <f t="shared" si="1136"/>
      </c>
      <c r="AC695" s="181">
        <f t="shared" si="651"/>
      </c>
      <c r="AD695" s="181">
        <f t="shared" si="573"/>
      </c>
      <c r="AE695" s="181">
        <f t="shared" si="506"/>
      </c>
      <c r="AF695" s="181">
        <f t="shared" si="435"/>
      </c>
      <c r="AG695" s="181">
        <f t="shared" si="151"/>
      </c>
      <c r="AH695" s="181">
        <f t="shared" si="26"/>
      </c>
      <c r="AI695" s="181">
        <f t="shared" si="1171"/>
      </c>
      <c r="AJ695" s="189">
        <v>64</v>
      </c>
      <c r="AK695" s="179">
        <v>15151</v>
      </c>
      <c r="AL695" s="179">
        <v>375</v>
      </c>
      <c r="AM695" s="179">
        <v>433</v>
      </c>
      <c r="AN695" s="179">
        <v>61</v>
      </c>
      <c r="AO695" s="189">
        <v>14</v>
      </c>
      <c r="AP695" s="179">
        <v>45</v>
      </c>
      <c r="AQ695" s="179">
        <v>56</v>
      </c>
      <c r="AR695" s="189">
        <v>3</v>
      </c>
      <c r="AS695" s="179">
        <v>1</v>
      </c>
      <c r="AT695" s="179">
        <v>0</v>
      </c>
      <c r="AU695" s="179">
        <v>11</v>
      </c>
      <c r="AV695" s="190"/>
      <c r="AW695" s="190"/>
      <c r="AX695" s="191">
        <f t="shared" si="765"/>
      </c>
    </row>
    <row r="696">
      <c r="A696" s="168"/>
      <c r="B696" s="210" t="s">
        <v>183</v>
      </c>
      <c r="C696" s="192" t="s">
        <v>179</v>
      </c>
      <c r="D696" s="171" t="s">
        <v>204</v>
      </c>
      <c r="E696" s="201" t="s">
        <v>184</v>
      </c>
      <c r="F696" s="178">
        <f t="shared" si="265"/>
      </c>
      <c r="G696" s="213">
        <v>375.84</v>
      </c>
      <c r="H696" s="197">
        <v>603.93</v>
      </c>
      <c r="I696" s="219">
        <v>0</v>
      </c>
      <c r="J696" s="180">
        <v>0</v>
      </c>
      <c r="K696" s="197">
        <v>0</v>
      </c>
      <c r="L696" s="189">
        <v>0</v>
      </c>
      <c r="M696" s="197">
        <v>0</v>
      </c>
      <c r="N696" s="180">
        <v>0</v>
      </c>
      <c r="O696" s="181">
        <f t="shared" si="68"/>
      </c>
      <c r="P696" s="196"/>
      <c r="Q696" s="182">
        <f t="shared" si="1243"/>
      </c>
      <c r="R696" s="177">
        <f t="shared" si="915"/>
      </c>
      <c r="S696" s="178">
        <f t="shared" si="1065"/>
      </c>
      <c r="T696" s="183">
        <f t="shared" si="616"/>
      </c>
      <c r="U696" s="183">
        <f t="shared" si="538"/>
      </c>
      <c r="V696" s="183">
        <f t="shared" si="468"/>
      </c>
      <c r="W696" s="184">
        <v>0</v>
      </c>
      <c r="X696" s="183">
        <f t="shared" si="397"/>
      </c>
      <c r="Y696" s="183">
        <f t="shared" si="349"/>
      </c>
      <c r="Z696" s="183">
        <f t="shared" si="116"/>
      </c>
      <c r="AA696" s="183">
        <f t="shared" si="1287"/>
      </c>
      <c r="AB696" s="183">
        <f t="shared" si="1136"/>
      </c>
      <c r="AC696" s="181">
        <f t="shared" si="651"/>
      </c>
      <c r="AD696" s="181">
        <f t="shared" si="573"/>
      </c>
      <c r="AE696" s="181">
        <f t="shared" si="506"/>
      </c>
      <c r="AF696" s="181">
        <f t="shared" si="435"/>
      </c>
      <c r="AG696" s="181">
        <f t="shared" si="151"/>
      </c>
      <c r="AH696" s="181">
        <f t="shared" si="26"/>
      </c>
      <c r="AI696" s="181">
        <f t="shared" si="1171"/>
      </c>
      <c r="AJ696" s="189">
        <v>66</v>
      </c>
      <c r="AK696" s="179">
        <v>12429</v>
      </c>
      <c r="AL696" s="179">
        <v>325</v>
      </c>
      <c r="AM696" s="179">
        <v>385</v>
      </c>
      <c r="AN696" s="179">
        <v>41</v>
      </c>
      <c r="AO696" s="189">
        <v>11</v>
      </c>
      <c r="AP696" s="179">
        <v>33</v>
      </c>
      <c r="AQ696" s="179">
        <v>50</v>
      </c>
      <c r="AR696" s="189">
        <v>0</v>
      </c>
      <c r="AS696" s="189">
        <v>2</v>
      </c>
      <c r="AT696" s="179">
        <v>1</v>
      </c>
      <c r="AU696" s="179">
        <v>11</v>
      </c>
      <c r="AV696" s="190"/>
      <c r="AW696" s="190"/>
      <c r="AX696" s="191">
        <f t="shared" si="765"/>
      </c>
    </row>
    <row r="697">
      <c r="A697" s="168"/>
      <c r="B697" s="210" t="s">
        <v>183</v>
      </c>
      <c r="C697" s="192" t="s">
        <v>179</v>
      </c>
      <c r="D697" s="171" t="s">
        <v>204</v>
      </c>
      <c r="E697" s="201" t="s">
        <v>185</v>
      </c>
      <c r="F697" s="178">
        <f t="shared" si="265"/>
      </c>
      <c r="G697" s="216">
        <v>120.27</v>
      </c>
      <c r="H697" s="178">
        <v>278.3</v>
      </c>
      <c r="I697" s="219">
        <v>0</v>
      </c>
      <c r="J697" s="180">
        <v>2</v>
      </c>
      <c r="K697" s="178">
        <v>3429.859999999997</v>
      </c>
      <c r="L697" s="179">
        <v>0</v>
      </c>
      <c r="M697" s="178">
        <v>0</v>
      </c>
      <c r="N697" s="180">
        <v>0</v>
      </c>
      <c r="O697" s="181">
        <f t="shared" si="68"/>
      </c>
      <c r="P697" s="196"/>
      <c r="Q697" s="182">
        <f t="shared" si="1243"/>
      </c>
      <c r="R697" s="177">
        <f t="shared" si="915"/>
      </c>
      <c r="S697" s="178">
        <f t="shared" si="1065"/>
      </c>
      <c r="T697" s="183">
        <f t="shared" si="616"/>
      </c>
      <c r="U697" s="183">
        <f t="shared" si="538"/>
      </c>
      <c r="V697" s="183">
        <f t="shared" si="468"/>
      </c>
      <c r="W697" s="184">
        <v>2</v>
      </c>
      <c r="X697" s="183">
        <f t="shared" si="397"/>
      </c>
      <c r="Y697" s="183">
        <f t="shared" si="349"/>
      </c>
      <c r="Z697" s="183">
        <f t="shared" si="116"/>
      </c>
      <c r="AA697" s="183">
        <f t="shared" si="1287"/>
      </c>
      <c r="AB697" s="183">
        <f t="shared" si="1136"/>
      </c>
      <c r="AC697" s="181">
        <f t="shared" si="651"/>
      </c>
      <c r="AD697" s="181">
        <f t="shared" si="573"/>
      </c>
      <c r="AE697" s="181">
        <f t="shared" si="506"/>
      </c>
      <c r="AF697" s="181">
        <f t="shared" si="435"/>
      </c>
      <c r="AG697" s="181">
        <f t="shared" si="151"/>
      </c>
      <c r="AH697" s="181">
        <f t="shared" si="26"/>
      </c>
      <c r="AI697" s="181">
        <f t="shared" si="1171"/>
      </c>
      <c r="AJ697" s="189">
        <v>66</v>
      </c>
      <c r="AK697" s="179">
        <v>5759</v>
      </c>
      <c r="AL697" s="179">
        <v>159</v>
      </c>
      <c r="AM697" s="179">
        <v>179</v>
      </c>
      <c r="AN697" s="179">
        <v>19</v>
      </c>
      <c r="AO697" s="189">
        <v>10</v>
      </c>
      <c r="AP697" s="179">
        <v>36</v>
      </c>
      <c r="AQ697" s="179">
        <v>28</v>
      </c>
      <c r="AR697" s="189">
        <v>2</v>
      </c>
      <c r="AS697" s="179">
        <v>2</v>
      </c>
      <c r="AT697" s="179">
        <v>0</v>
      </c>
      <c r="AU697" s="179">
        <v>6</v>
      </c>
      <c r="AV697" s="190"/>
      <c r="AW697" s="190"/>
      <c r="AX697" s="191">
        <f t="shared" si="765"/>
      </c>
    </row>
    <row r="698">
      <c r="A698" s="168"/>
      <c r="B698" s="202" t="s">
        <v>186</v>
      </c>
      <c r="C698" s="202"/>
      <c r="D698" s="202"/>
      <c r="E698" s="202"/>
      <c r="F698" s="203">
        <f>SUM(F694:F697)</f>
      </c>
      <c r="G698" s="217">
        <f>SUM(G694:G697)</f>
      </c>
      <c r="H698" s="203">
        <f>SUM(H694:H697)</f>
      </c>
      <c r="I698" s="196">
        <f t="shared" ref="I698:I702" si="583">SUM(I694:I697)</f>
      </c>
      <c r="J698" s="204">
        <f>SUM(J694:J697)</f>
      </c>
      <c r="K698" s="203">
        <f>SUM(K694:K697)</f>
      </c>
      <c r="L698" s="215">
        <f>SUM(L694:L697)</f>
      </c>
      <c r="M698" s="203">
        <f>SUM(M694:M697)</f>
      </c>
      <c r="N698" s="204">
        <f>SUM(N694:N697)</f>
      </c>
      <c r="O698" s="205">
        <f t="shared" si="68"/>
      </c>
      <c r="P698" s="206">
        <f>SUM(P694:P697)</f>
      </c>
      <c r="Q698" s="182">
        <f t="shared" si="1243"/>
      </c>
      <c r="R698" s="204">
        <f>SUM(R694:R697)</f>
      </c>
      <c r="S698" s="203">
        <f>SUM(S694:S697)</f>
      </c>
      <c r="T698" s="207">
        <f t="shared" si="616"/>
      </c>
      <c r="U698" s="207">
        <f t="shared" si="538"/>
      </c>
      <c r="V698" s="207">
        <f t="shared" si="468"/>
      </c>
      <c r="W698" s="208">
        <f>SUM(W694:W697)</f>
      </c>
      <c r="X698" s="207">
        <f t="shared" si="397"/>
      </c>
      <c r="Y698" s="207">
        <f t="shared" si="349"/>
      </c>
      <c r="Z698" s="207">
        <f t="shared" si="116"/>
      </c>
      <c r="AA698" s="207">
        <f t="shared" si="1287"/>
      </c>
      <c r="AB698" s="207">
        <f t="shared" si="1136"/>
      </c>
      <c r="AC698" s="205">
        <f t="shared" si="651"/>
      </c>
      <c r="AD698" s="205">
        <f t="shared" si="573"/>
      </c>
      <c r="AE698" s="205">
        <f t="shared" si="506"/>
      </c>
      <c r="AF698" s="205">
        <f t="shared" si="435"/>
      </c>
      <c r="AG698" s="205">
        <f t="shared" si="151"/>
      </c>
      <c r="AH698" s="205">
        <f t="shared" si="26"/>
      </c>
      <c r="AI698" s="205">
        <f t="shared" si="1171"/>
      </c>
      <c r="AJ698" s="218">
        <f>AVERAGE(AJ694:AJ697)</f>
      </c>
      <c r="AK698" s="218">
        <f>SUM(AK694:AK697)</f>
      </c>
      <c r="AL698" s="218">
        <f>SUM(AL694:AL697)</f>
      </c>
      <c r="AM698" s="218">
        <f>SUM(AM694:AM697)</f>
      </c>
      <c r="AN698" s="218">
        <f>SUM(AN694:AN697)</f>
      </c>
      <c r="AO698" s="218">
        <f>SUM(AO694:AO697)</f>
      </c>
      <c r="AP698" s="218">
        <f>SUM(AP694:AP697)</f>
      </c>
      <c r="AQ698" s="218">
        <f>SUM(AQ694:AQ697)</f>
      </c>
      <c r="AR698" s="218">
        <f>SUM(AR694:AR697)</f>
      </c>
      <c r="AS698" s="218">
        <f>SUM(AS694:AS697)</f>
      </c>
      <c r="AT698" s="218">
        <f>SUM(AT694:AT697)</f>
      </c>
      <c r="AU698" s="218">
        <f>SUM(AU694:AU697)</f>
      </c>
      <c r="AV698" s="209"/>
      <c r="AW698" s="209"/>
      <c r="AX698" s="204">
        <f>SUM(AX694:AX697)</f>
      </c>
    </row>
    <row r="699">
      <c r="A699" s="168"/>
      <c r="B699" s="210" t="s">
        <v>213</v>
      </c>
      <c r="C699" s="170" t="s">
        <v>179</v>
      </c>
      <c r="D699" s="171" t="s">
        <v>220</v>
      </c>
      <c r="E699" s="212" t="s">
        <v>189</v>
      </c>
      <c r="F699" s="178">
        <f t="shared" ref="F699:F703" si="266">G699+H699+I699</f>
      </c>
      <c r="G699" s="289">
        <v>860.91</v>
      </c>
      <c r="H699" s="290">
        <v>1675.53</v>
      </c>
      <c r="I699" s="196">
        <f t="shared" si="583"/>
      </c>
      <c r="J699" s="180">
        <v>5</v>
      </c>
      <c r="K699" s="197">
        <v>12019.240000000002</v>
      </c>
      <c r="L699" s="189">
        <v>0</v>
      </c>
      <c r="M699" s="197">
        <v>0</v>
      </c>
      <c r="N699" s="180">
        <v>1</v>
      </c>
      <c r="O699" s="181">
        <f t="shared" si="68"/>
      </c>
      <c r="P699" s="176"/>
      <c r="Q699" s="182">
        <f t="shared" si="1243"/>
      </c>
      <c r="R699" s="177">
        <f t="shared" ref="R699:R703" si="916">J699+L699</f>
      </c>
      <c r="S699" s="178">
        <f t="shared" ref="S699:S703" si="1066">K699+M699</f>
      </c>
      <c r="T699" s="183">
        <f t="shared" si="616"/>
      </c>
      <c r="U699" s="183">
        <f t="shared" si="538"/>
      </c>
      <c r="V699" s="183">
        <f t="shared" si="468"/>
      </c>
      <c r="W699" s="184">
        <v>5</v>
      </c>
      <c r="X699" s="183">
        <f t="shared" si="397"/>
      </c>
      <c r="Y699" s="183">
        <f t="shared" si="349"/>
      </c>
      <c r="Z699" s="183">
        <f t="shared" si="116"/>
      </c>
      <c r="AA699" s="183">
        <f t="shared" si="1287"/>
      </c>
      <c r="AB699" s="183">
        <f t="shared" si="1136"/>
      </c>
      <c r="AC699" s="181">
        <f t="shared" si="651"/>
      </c>
      <c r="AD699" s="181">
        <f t="shared" si="573"/>
      </c>
      <c r="AE699" s="181">
        <f t="shared" si="506"/>
      </c>
      <c r="AF699" s="181">
        <f t="shared" si="435"/>
      </c>
      <c r="AG699" s="181">
        <f t="shared" si="151"/>
      </c>
      <c r="AH699" s="181">
        <f t="shared" si="26"/>
      </c>
      <c r="AI699" s="181">
        <f t="shared" si="1171"/>
      </c>
      <c r="AJ699" s="189">
        <v>50</v>
      </c>
      <c r="AK699" s="179">
        <v>22908</v>
      </c>
      <c r="AL699" s="179">
        <v>578</v>
      </c>
      <c r="AM699" s="179">
        <v>599</v>
      </c>
      <c r="AN699" s="179">
        <v>112</v>
      </c>
      <c r="AO699" s="189">
        <v>16</v>
      </c>
      <c r="AP699" s="189">
        <v>58</v>
      </c>
      <c r="AQ699" s="179">
        <v>83</v>
      </c>
      <c r="AR699" s="189">
        <v>6</v>
      </c>
      <c r="AS699" s="189">
        <v>4</v>
      </c>
      <c r="AT699" s="179">
        <v>0</v>
      </c>
      <c r="AU699" s="179">
        <v>26</v>
      </c>
      <c r="AV699" s="190"/>
      <c r="AW699" s="190"/>
      <c r="AX699" s="191">
        <f t="shared" ref="AX699:AX703" si="766">COUNT(AU699)</f>
      </c>
    </row>
    <row r="700">
      <c r="A700" s="168"/>
      <c r="B700" s="210" t="s">
        <v>213</v>
      </c>
      <c r="C700" s="192" t="s">
        <v>179</v>
      </c>
      <c r="D700" s="171" t="s">
        <v>220</v>
      </c>
      <c r="E700" s="212" t="s">
        <v>190</v>
      </c>
      <c r="F700" s="173">
        <f t="shared" si="266"/>
      </c>
      <c r="G700" s="175">
        <v>1186.93</v>
      </c>
      <c r="H700" s="230">
        <v>2975.97</v>
      </c>
      <c r="I700" s="196">
        <f t="shared" si="583"/>
      </c>
      <c r="J700" s="180">
        <v>2</v>
      </c>
      <c r="K700" s="178">
        <v>3983.269999999997</v>
      </c>
      <c r="L700" s="189">
        <v>0</v>
      </c>
      <c r="M700" s="197">
        <v>0</v>
      </c>
      <c r="N700" s="180">
        <v>0</v>
      </c>
      <c r="O700" s="181">
        <f t="shared" si="68"/>
      </c>
      <c r="P700" s="176"/>
      <c r="Q700" s="182">
        <f t="shared" si="1243"/>
      </c>
      <c r="R700" s="177">
        <f t="shared" si="916"/>
      </c>
      <c r="S700" s="178">
        <f t="shared" si="1066"/>
      </c>
      <c r="T700" s="183">
        <f t="shared" si="616"/>
      </c>
      <c r="U700" s="183">
        <f t="shared" si="538"/>
      </c>
      <c r="V700" s="183">
        <f t="shared" si="468"/>
      </c>
      <c r="W700" s="184">
        <v>2</v>
      </c>
      <c r="X700" s="183">
        <f t="shared" si="397"/>
      </c>
      <c r="Y700" s="183">
        <f t="shared" si="349"/>
      </c>
      <c r="Z700" s="183">
        <f t="shared" si="116"/>
      </c>
      <c r="AA700" s="183">
        <f t="shared" si="1287"/>
      </c>
      <c r="AB700" s="183">
        <f t="shared" si="1136"/>
      </c>
      <c r="AC700" s="181">
        <f t="shared" si="651"/>
      </c>
      <c r="AD700" s="181">
        <f t="shared" si="573"/>
      </c>
      <c r="AE700" s="181">
        <f t="shared" si="506"/>
      </c>
      <c r="AF700" s="181">
        <f t="shared" si="435"/>
      </c>
      <c r="AG700" s="181">
        <f t="shared" si="151"/>
      </c>
      <c r="AH700" s="181">
        <f t="shared" si="26"/>
      </c>
      <c r="AI700" s="181">
        <f t="shared" si="1171"/>
      </c>
      <c r="AJ700" s="189">
        <v>47</v>
      </c>
      <c r="AK700" s="189">
        <v>42960</v>
      </c>
      <c r="AL700" s="179">
        <v>874</v>
      </c>
      <c r="AM700" s="179">
        <v>928</v>
      </c>
      <c r="AN700" s="179">
        <v>174</v>
      </c>
      <c r="AO700" s="189">
        <v>25</v>
      </c>
      <c r="AP700" s="189">
        <v>67</v>
      </c>
      <c r="AQ700" s="179">
        <v>144</v>
      </c>
      <c r="AR700" s="189">
        <v>2</v>
      </c>
      <c r="AS700" s="189">
        <v>10</v>
      </c>
      <c r="AT700" s="179">
        <v>1</v>
      </c>
      <c r="AU700" s="179">
        <v>46</v>
      </c>
      <c r="AV700" s="190"/>
      <c r="AW700" s="190"/>
      <c r="AX700" s="191">
        <f t="shared" si="766"/>
      </c>
    </row>
    <row r="701">
      <c r="A701" s="168"/>
      <c r="B701" s="210" t="s">
        <v>213</v>
      </c>
      <c r="C701" s="192" t="s">
        <v>179</v>
      </c>
      <c r="D701" s="171" t="s">
        <v>220</v>
      </c>
      <c r="E701" s="212" t="s">
        <v>191</v>
      </c>
      <c r="F701" s="173">
        <f t="shared" si="266"/>
      </c>
      <c r="G701" s="175">
        <v>1426.39</v>
      </c>
      <c r="H701" s="230">
        <v>2095.26</v>
      </c>
      <c r="I701" s="196">
        <f t="shared" si="583"/>
      </c>
      <c r="J701" s="177">
        <v>3</v>
      </c>
      <c r="K701" s="178">
        <v>6531.529999999999</v>
      </c>
      <c r="L701" s="179">
        <v>0</v>
      </c>
      <c r="M701" s="178">
        <v>0</v>
      </c>
      <c r="N701" s="180">
        <v>0</v>
      </c>
      <c r="O701" s="181">
        <f t="shared" si="68"/>
      </c>
      <c r="P701" s="176"/>
      <c r="Q701" s="182">
        <f t="shared" si="1243"/>
      </c>
      <c r="R701" s="177">
        <f t="shared" si="916"/>
      </c>
      <c r="S701" s="178">
        <f t="shared" si="1066"/>
      </c>
      <c r="T701" s="183">
        <f t="shared" si="616"/>
      </c>
      <c r="U701" s="183">
        <f t="shared" si="538"/>
      </c>
      <c r="V701" s="183">
        <f t="shared" si="468"/>
      </c>
      <c r="W701" s="184">
        <v>3</v>
      </c>
      <c r="X701" s="183">
        <f t="shared" si="397"/>
      </c>
      <c r="Y701" s="183">
        <f t="shared" si="349"/>
      </c>
      <c r="Z701" s="183">
        <f t="shared" si="116"/>
      </c>
      <c r="AA701" s="183">
        <f t="shared" si="1287"/>
      </c>
      <c r="AB701" s="183">
        <f t="shared" si="1136"/>
      </c>
      <c r="AC701" s="181">
        <f t="shared" si="651"/>
      </c>
      <c r="AD701" s="181">
        <f t="shared" si="573"/>
      </c>
      <c r="AE701" s="181">
        <f t="shared" si="506"/>
      </c>
      <c r="AF701" s="181">
        <f t="shared" si="435"/>
      </c>
      <c r="AG701" s="181">
        <f t="shared" si="151"/>
      </c>
      <c r="AH701" s="181">
        <f t="shared" si="26"/>
      </c>
      <c r="AI701" s="181">
        <f t="shared" si="1171"/>
      </c>
      <c r="AJ701" s="189">
        <v>41</v>
      </c>
      <c r="AK701" s="189">
        <v>32537</v>
      </c>
      <c r="AL701" s="179">
        <v>630</v>
      </c>
      <c r="AM701" s="179">
        <v>630</v>
      </c>
      <c r="AN701" s="179">
        <v>107</v>
      </c>
      <c r="AO701" s="189">
        <v>24</v>
      </c>
      <c r="AP701" s="189">
        <v>44</v>
      </c>
      <c r="AQ701" s="179">
        <v>85</v>
      </c>
      <c r="AR701" s="189">
        <v>3</v>
      </c>
      <c r="AS701" s="189">
        <v>5</v>
      </c>
      <c r="AT701" s="179">
        <v>1</v>
      </c>
      <c r="AU701" s="179">
        <v>21</v>
      </c>
      <c r="AV701" s="190"/>
      <c r="AW701" s="190"/>
      <c r="AX701" s="191">
        <f t="shared" si="766"/>
      </c>
    </row>
    <row r="702">
      <c r="A702" s="168"/>
      <c r="B702" s="210" t="s">
        <v>213</v>
      </c>
      <c r="C702" s="192" t="s">
        <v>179</v>
      </c>
      <c r="D702" s="171" t="s">
        <v>220</v>
      </c>
      <c r="E702" s="212" t="s">
        <v>192</v>
      </c>
      <c r="F702" s="173">
        <f t="shared" si="266"/>
      </c>
      <c r="G702" s="230">
        <v>1985.65</v>
      </c>
      <c r="H702" s="175">
        <v>2123.45</v>
      </c>
      <c r="I702" s="196">
        <f t="shared" si="583"/>
      </c>
      <c r="J702" s="180">
        <v>5</v>
      </c>
      <c r="K702" s="197">
        <v>14015.440000000002</v>
      </c>
      <c r="L702" s="189">
        <v>0</v>
      </c>
      <c r="M702" s="197">
        <v>0</v>
      </c>
      <c r="N702" s="180">
        <v>0</v>
      </c>
      <c r="O702" s="181">
        <f t="shared" si="68"/>
      </c>
      <c r="P702" s="176"/>
      <c r="Q702" s="182">
        <f t="shared" si="1243"/>
      </c>
      <c r="R702" s="177">
        <f t="shared" si="916"/>
      </c>
      <c r="S702" s="178">
        <f t="shared" si="1066"/>
      </c>
      <c r="T702" s="183">
        <f t="shared" si="616"/>
      </c>
      <c r="U702" s="183">
        <f t="shared" si="538"/>
      </c>
      <c r="V702" s="183">
        <f t="shared" si="468"/>
      </c>
      <c r="W702" s="184">
        <v>4</v>
      </c>
      <c r="X702" s="183">
        <f t="shared" si="397"/>
      </c>
      <c r="Y702" s="183">
        <f t="shared" si="349"/>
      </c>
      <c r="Z702" s="183">
        <f t="shared" si="116"/>
      </c>
      <c r="AA702" s="183">
        <f t="shared" si="1287"/>
      </c>
      <c r="AB702" s="183">
        <f t="shared" si="1136"/>
      </c>
      <c r="AC702" s="181">
        <f t="shared" si="651"/>
      </c>
      <c r="AD702" s="181">
        <f t="shared" si="573"/>
      </c>
      <c r="AE702" s="181">
        <f t="shared" si="506"/>
      </c>
      <c r="AF702" s="181">
        <f t="shared" si="435"/>
      </c>
      <c r="AG702" s="181">
        <f t="shared" si="151"/>
      </c>
      <c r="AH702" s="181">
        <f t="shared" si="26"/>
      </c>
      <c r="AI702" s="181">
        <f t="shared" si="1171"/>
      </c>
      <c r="AJ702" s="189">
        <v>56</v>
      </c>
      <c r="AK702" s="189">
        <v>30273</v>
      </c>
      <c r="AL702" s="179">
        <v>625</v>
      </c>
      <c r="AM702" s="179">
        <v>650</v>
      </c>
      <c r="AN702" s="179">
        <v>142</v>
      </c>
      <c r="AO702" s="189">
        <v>40</v>
      </c>
      <c r="AP702" s="189">
        <v>89</v>
      </c>
      <c r="AQ702" s="179">
        <v>119</v>
      </c>
      <c r="AR702" s="189">
        <v>6</v>
      </c>
      <c r="AS702" s="189">
        <v>6</v>
      </c>
      <c r="AT702" s="189">
        <v>1</v>
      </c>
      <c r="AU702" s="189">
        <v>27</v>
      </c>
      <c r="AV702" s="190"/>
      <c r="AW702" s="190"/>
      <c r="AX702" s="191">
        <f t="shared" si="766"/>
      </c>
    </row>
    <row r="703">
      <c r="A703" s="168"/>
      <c r="B703" s="210" t="s">
        <v>213</v>
      </c>
      <c r="C703" s="192" t="s">
        <v>179</v>
      </c>
      <c r="D703" s="171" t="s">
        <v>220</v>
      </c>
      <c r="E703" s="201" t="s">
        <v>194</v>
      </c>
      <c r="F703" s="178">
        <f t="shared" si="266"/>
      </c>
      <c r="G703" s="214">
        <v>2736.83</v>
      </c>
      <c r="H703" s="195">
        <v>2567.8500000000004</v>
      </c>
      <c r="I703" s="236">
        <v>0</v>
      </c>
      <c r="J703" s="180">
        <v>6</v>
      </c>
      <c r="K703" s="197">
        <v>12887.970000000016</v>
      </c>
      <c r="L703" s="189">
        <v>1</v>
      </c>
      <c r="M703" s="197">
        <v>5096.52</v>
      </c>
      <c r="N703" s="180">
        <v>1</v>
      </c>
      <c r="O703" s="181">
        <f t="shared" si="68"/>
      </c>
      <c r="P703" s="176"/>
      <c r="Q703" s="182" t="str">
        <v>#DIV/0!</v>
      </c>
      <c r="R703" s="177">
        <f t="shared" si="916"/>
      </c>
      <c r="S703" s="178">
        <f t="shared" si="1066"/>
      </c>
      <c r="T703" s="183">
        <f t="shared" si="616"/>
      </c>
      <c r="U703" s="183">
        <f t="shared" si="538"/>
      </c>
      <c r="V703" s="183">
        <f t="shared" si="468"/>
      </c>
      <c r="W703" s="184">
        <v>6</v>
      </c>
      <c r="X703" s="183">
        <f t="shared" si="397"/>
      </c>
      <c r="Y703" s="183">
        <f t="shared" si="349"/>
      </c>
      <c r="Z703" s="183">
        <f t="shared" si="116"/>
      </c>
      <c r="AA703" s="183">
        <f t="shared" si="1287"/>
      </c>
      <c r="AB703" s="183">
        <f t="shared" si="1136"/>
      </c>
      <c r="AC703" s="181">
        <f t="shared" si="651"/>
      </c>
      <c r="AD703" s="181">
        <f t="shared" si="573"/>
      </c>
      <c r="AE703" s="181">
        <f t="shared" si="506"/>
      </c>
      <c r="AF703" s="181">
        <f t="shared" si="435"/>
      </c>
      <c r="AG703" s="181">
        <f t="shared" si="151"/>
      </c>
      <c r="AH703" s="181">
        <f t="shared" si="26"/>
      </c>
      <c r="AI703" s="181">
        <f t="shared" si="1171"/>
      </c>
      <c r="AJ703" s="189">
        <v>62</v>
      </c>
      <c r="AK703" s="189">
        <v>29802</v>
      </c>
      <c r="AL703" s="179">
        <v>548</v>
      </c>
      <c r="AM703" s="179">
        <v>592</v>
      </c>
      <c r="AN703" s="179">
        <v>147</v>
      </c>
      <c r="AO703" s="189">
        <v>41</v>
      </c>
      <c r="AP703" s="179">
        <v>118</v>
      </c>
      <c r="AQ703" s="179">
        <v>120</v>
      </c>
      <c r="AR703" s="189">
        <v>9</v>
      </c>
      <c r="AS703" s="189">
        <v>7</v>
      </c>
      <c r="AT703" s="189">
        <v>7</v>
      </c>
      <c r="AU703" s="189">
        <v>25</v>
      </c>
      <c r="AV703" s="190"/>
      <c r="AW703" s="190"/>
      <c r="AX703" s="191">
        <f t="shared" si="766"/>
      </c>
    </row>
    <row r="704">
      <c r="A704" s="168"/>
      <c r="B704" s="202" t="s">
        <v>186</v>
      </c>
      <c r="C704" s="202"/>
      <c r="D704" s="202"/>
      <c r="E704" s="202"/>
      <c r="F704" s="203">
        <f>SUM(F699:F703)</f>
      </c>
      <c r="G704" s="203">
        <f>SUM(G699:G703)</f>
      </c>
      <c r="H704" s="203">
        <f>SUM(H699:H703)</f>
      </c>
      <c r="I704" s="196">
        <f>SUM(I699:I703)</f>
      </c>
      <c r="J704" s="204">
        <f>SUM(J699:J703)</f>
      </c>
      <c r="K704" s="215">
        <f>SUM(K699:K703)</f>
      </c>
      <c r="L704" s="215">
        <f>SUM(L699:L703)</f>
      </c>
      <c r="M704" s="215">
        <f>SUM(M699:M703)</f>
      </c>
      <c r="N704" s="215">
        <f>SUM(N699:N703)</f>
      </c>
      <c r="O704" s="205">
        <f t="shared" si="68"/>
      </c>
      <c r="P704" s="206">
        <f>SUM(P699:P703)</f>
      </c>
      <c r="Q704" s="182">
        <f t="shared" ref="Q704:Q721" si="1244">P704/R704</f>
      </c>
      <c r="R704" s="204">
        <f>SUM(R699:R703)</f>
      </c>
      <c r="S704" s="203">
        <f>SUM(S699:S703)</f>
      </c>
      <c r="T704" s="207">
        <f t="shared" si="616"/>
      </c>
      <c r="U704" s="207">
        <f t="shared" si="538"/>
      </c>
      <c r="V704" s="207">
        <f t="shared" si="468"/>
      </c>
      <c r="W704" s="208">
        <f>SUM(W699:W703)</f>
      </c>
      <c r="X704" s="207">
        <f t="shared" si="397"/>
      </c>
      <c r="Y704" s="207">
        <f t="shared" si="349"/>
      </c>
      <c r="Z704" s="207">
        <f t="shared" si="116"/>
      </c>
      <c r="AA704" s="207">
        <f t="shared" si="1287"/>
      </c>
      <c r="AB704" s="207">
        <f t="shared" si="1136"/>
      </c>
      <c r="AC704" s="205">
        <f t="shared" si="651"/>
      </c>
      <c r="AD704" s="205">
        <f t="shared" si="573"/>
      </c>
      <c r="AE704" s="205">
        <f t="shared" si="506"/>
      </c>
      <c r="AF704" s="205">
        <f t="shared" si="435"/>
      </c>
      <c r="AG704" s="205">
        <f t="shared" si="151"/>
      </c>
      <c r="AH704" s="205">
        <f t="shared" si="26"/>
      </c>
      <c r="AI704" s="205">
        <f t="shared" si="1171"/>
      </c>
      <c r="AJ704" s="218">
        <f>AVERAGE(AJ699:AJ703)</f>
      </c>
      <c r="AK704" s="218">
        <f>SUM(AK699:AK703)</f>
      </c>
      <c r="AL704" s="218">
        <f>SUM(AL699:AL703)</f>
      </c>
      <c r="AM704" s="218">
        <f>SUM(AM699:AM703)</f>
      </c>
      <c r="AN704" s="218">
        <f>SUM(AN699:AN703)</f>
      </c>
      <c r="AO704" s="218">
        <f>SUM(AO699:AO703)</f>
      </c>
      <c r="AP704" s="218">
        <f>SUM(AP699:AP703)</f>
      </c>
      <c r="AQ704" s="218">
        <f>SUM(AQ699:AQ703)</f>
      </c>
      <c r="AR704" s="218">
        <f>SUM(AR699:AR703)</f>
      </c>
      <c r="AS704" s="218">
        <f>SUM(AS699:AS703)</f>
      </c>
      <c r="AT704" s="218">
        <f>SUM(AT699:AT703)</f>
      </c>
      <c r="AU704" s="218">
        <f>SUM(AU699:AU703)</f>
      </c>
      <c r="AV704" s="209"/>
      <c r="AW704" s="209"/>
      <c r="AX704" s="204">
        <f>SUM(AX699:AX703)</f>
      </c>
    </row>
    <row r="705">
      <c r="A705" s="168"/>
      <c r="B705" s="210" t="s">
        <v>213</v>
      </c>
      <c r="C705" s="170" t="s">
        <v>179</v>
      </c>
      <c r="D705" s="171" t="s">
        <v>188</v>
      </c>
      <c r="E705" s="201" t="s">
        <v>195</v>
      </c>
      <c r="F705" s="178">
        <f t="shared" ref="F705:F708" si="267">G705+H705+I705</f>
      </c>
      <c r="G705" s="216">
        <v>1609.48</v>
      </c>
      <c r="H705" s="178">
        <v>2086.9199999999996</v>
      </c>
      <c r="I705" s="236">
        <v>0</v>
      </c>
      <c r="J705" s="180">
        <v>1</v>
      </c>
      <c r="K705" s="197">
        <v>1994.8500000000058</v>
      </c>
      <c r="L705" s="189">
        <v>0</v>
      </c>
      <c r="M705" s="197">
        <v>0</v>
      </c>
      <c r="N705" s="180">
        <v>0</v>
      </c>
      <c r="O705" s="181">
        <f t="shared" si="68"/>
      </c>
      <c r="P705" s="196"/>
      <c r="Q705" s="182">
        <f t="shared" si="1244"/>
      </c>
      <c r="R705" s="177">
        <f t="shared" ref="R705:R708" si="917">J705+L705</f>
      </c>
      <c r="S705" s="178">
        <f t="shared" ref="S705:S708" si="1067">K705+M705</f>
      </c>
      <c r="T705" s="183">
        <f t="shared" si="616"/>
      </c>
      <c r="U705" s="183">
        <f t="shared" si="538"/>
      </c>
      <c r="V705" s="183">
        <f t="shared" si="468"/>
      </c>
      <c r="W705" s="184">
        <v>1</v>
      </c>
      <c r="X705" s="183">
        <f t="shared" si="397"/>
      </c>
      <c r="Y705" s="183">
        <f t="shared" si="349"/>
      </c>
      <c r="Z705" s="183">
        <f t="shared" si="116"/>
      </c>
      <c r="AA705" s="183">
        <f t="shared" si="1287"/>
      </c>
      <c r="AB705" s="183">
        <f t="shared" si="1136"/>
      </c>
      <c r="AC705" s="181">
        <f t="shared" si="651"/>
      </c>
      <c r="AD705" s="181">
        <f t="shared" si="573"/>
      </c>
      <c r="AE705" s="181">
        <f t="shared" si="506"/>
      </c>
      <c r="AF705" s="181">
        <f t="shared" si="435"/>
      </c>
      <c r="AG705" s="181">
        <f t="shared" si="151"/>
      </c>
      <c r="AH705" s="181">
        <f t="shared" si="26"/>
      </c>
      <c r="AI705" s="181">
        <f t="shared" si="1171"/>
      </c>
      <c r="AJ705" s="189">
        <v>59</v>
      </c>
      <c r="AK705" s="179">
        <v>30652</v>
      </c>
      <c r="AL705" s="179">
        <v>427</v>
      </c>
      <c r="AM705" s="179">
        <v>470</v>
      </c>
      <c r="AN705" s="179">
        <v>122</v>
      </c>
      <c r="AO705" s="189">
        <v>11</v>
      </c>
      <c r="AP705" s="189">
        <v>34</v>
      </c>
      <c r="AQ705" s="189">
        <v>88</v>
      </c>
      <c r="AR705" s="189">
        <v>1</v>
      </c>
      <c r="AS705" s="179">
        <v>7</v>
      </c>
      <c r="AT705" s="179">
        <v>1</v>
      </c>
      <c r="AU705" s="179">
        <v>21</v>
      </c>
      <c r="AV705" s="190"/>
      <c r="AW705" s="190"/>
      <c r="AX705" s="191">
        <f t="shared" ref="AX705:AX708" si="767">COUNT(AU705)</f>
      </c>
    </row>
    <row r="706">
      <c r="A706" s="168"/>
      <c r="B706" s="210" t="s">
        <v>213</v>
      </c>
      <c r="C706" s="192" t="s">
        <v>179</v>
      </c>
      <c r="D706" s="171" t="s">
        <v>188</v>
      </c>
      <c r="E706" s="212" t="s">
        <v>196</v>
      </c>
      <c r="F706" s="178">
        <f t="shared" si="267"/>
      </c>
      <c r="G706" s="213">
        <v>1650.64</v>
      </c>
      <c r="H706" s="178">
        <v>1793.54</v>
      </c>
      <c r="I706" s="219">
        <v>0</v>
      </c>
      <c r="J706" s="180">
        <v>2</v>
      </c>
      <c r="K706" s="178">
        <v>5656.369999999995</v>
      </c>
      <c r="L706" s="179">
        <v>0</v>
      </c>
      <c r="M706" s="178">
        <v>0</v>
      </c>
      <c r="N706" s="180">
        <v>0</v>
      </c>
      <c r="O706" s="181">
        <f t="shared" si="68"/>
      </c>
      <c r="P706" s="196"/>
      <c r="Q706" s="182">
        <f t="shared" si="1244"/>
      </c>
      <c r="R706" s="177">
        <f t="shared" si="917"/>
      </c>
      <c r="S706" s="178">
        <f t="shared" si="1067"/>
      </c>
      <c r="T706" s="183">
        <f t="shared" si="616"/>
      </c>
      <c r="U706" s="183">
        <f t="shared" si="538"/>
      </c>
      <c r="V706" s="183">
        <f t="shared" si="468"/>
      </c>
      <c r="W706" s="184">
        <v>2</v>
      </c>
      <c r="X706" s="183">
        <f t="shared" si="397"/>
      </c>
      <c r="Y706" s="183">
        <f t="shared" si="349"/>
      </c>
      <c r="Z706" s="183">
        <f t="shared" si="116"/>
      </c>
      <c r="AA706" s="183">
        <f t="shared" si="1287"/>
      </c>
      <c r="AB706" s="183">
        <f t="shared" si="1136"/>
      </c>
      <c r="AC706" s="181">
        <f t="shared" si="651"/>
      </c>
      <c r="AD706" s="181">
        <f t="shared" si="573"/>
      </c>
      <c r="AE706" s="181">
        <f t="shared" si="506"/>
      </c>
      <c r="AF706" s="181">
        <f t="shared" si="435"/>
      </c>
      <c r="AG706" s="181">
        <f t="shared" si="151"/>
      </c>
      <c r="AH706" s="181">
        <f t="shared" si="26"/>
      </c>
      <c r="AI706" s="181">
        <f t="shared" si="1171"/>
      </c>
      <c r="AJ706" s="189">
        <v>46</v>
      </c>
      <c r="AK706" s="179">
        <v>29080</v>
      </c>
      <c r="AL706" s="179">
        <v>505</v>
      </c>
      <c r="AM706" s="179">
        <v>512</v>
      </c>
      <c r="AN706" s="179">
        <v>115</v>
      </c>
      <c r="AO706" s="189">
        <v>18</v>
      </c>
      <c r="AP706" s="179">
        <v>47</v>
      </c>
      <c r="AQ706" s="179">
        <v>72</v>
      </c>
      <c r="AR706" s="189">
        <v>2</v>
      </c>
      <c r="AS706" s="179">
        <v>3</v>
      </c>
      <c r="AT706" s="179">
        <v>3</v>
      </c>
      <c r="AU706" s="179">
        <v>17</v>
      </c>
      <c r="AV706" s="190"/>
      <c r="AW706" s="190"/>
      <c r="AX706" s="191">
        <f t="shared" si="767"/>
      </c>
    </row>
    <row r="707">
      <c r="A707" s="168"/>
      <c r="B707" s="210" t="s">
        <v>213</v>
      </c>
      <c r="C707" s="192" t="s">
        <v>179</v>
      </c>
      <c r="D707" s="171" t="s">
        <v>188</v>
      </c>
      <c r="E707" s="212" t="s">
        <v>197</v>
      </c>
      <c r="F707" s="178">
        <f t="shared" si="267"/>
      </c>
      <c r="G707" s="213">
        <v>1611.81</v>
      </c>
      <c r="H707" s="197">
        <v>1559.04</v>
      </c>
      <c r="I707" s="219">
        <v>0</v>
      </c>
      <c r="J707" s="180">
        <v>0</v>
      </c>
      <c r="K707" s="178">
        <v>0</v>
      </c>
      <c r="L707" s="179">
        <v>0</v>
      </c>
      <c r="M707" s="178">
        <v>0</v>
      </c>
      <c r="N707" s="180">
        <v>0</v>
      </c>
      <c r="O707" s="181">
        <f t="shared" si="68"/>
      </c>
      <c r="P707" s="196"/>
      <c r="Q707" s="182">
        <f t="shared" si="1244"/>
      </c>
      <c r="R707" s="177">
        <f t="shared" si="917"/>
      </c>
      <c r="S707" s="178">
        <f t="shared" si="1067"/>
      </c>
      <c r="T707" s="183">
        <f t="shared" si="616"/>
      </c>
      <c r="U707" s="183">
        <f t="shared" si="538"/>
      </c>
      <c r="V707" s="183">
        <f t="shared" si="468"/>
      </c>
      <c r="W707" s="184">
        <v>0</v>
      </c>
      <c r="X707" s="183">
        <f t="shared" si="397"/>
      </c>
      <c r="Y707" s="183">
        <f t="shared" si="349"/>
      </c>
      <c r="Z707" s="183">
        <f t="shared" si="116"/>
      </c>
      <c r="AA707" s="183">
        <f t="shared" si="1287"/>
      </c>
      <c r="AB707" s="183">
        <f t="shared" si="1136"/>
      </c>
      <c r="AC707" s="181">
        <f t="shared" si="651"/>
      </c>
      <c r="AD707" s="181">
        <f t="shared" si="573"/>
      </c>
      <c r="AE707" s="181">
        <f t="shared" si="506"/>
      </c>
      <c r="AF707" s="181">
        <f t="shared" si="435"/>
      </c>
      <c r="AG707" s="181">
        <f t="shared" si="151"/>
      </c>
      <c r="AH707" s="181">
        <f t="shared" si="26"/>
      </c>
      <c r="AI707" s="181">
        <f t="shared" si="1171"/>
      </c>
      <c r="AJ707" s="189">
        <v>43</v>
      </c>
      <c r="AK707" s="179">
        <v>22736</v>
      </c>
      <c r="AL707" s="179">
        <v>432</v>
      </c>
      <c r="AM707" s="179">
        <v>473</v>
      </c>
      <c r="AN707" s="179">
        <v>87</v>
      </c>
      <c r="AO707" s="189">
        <v>19</v>
      </c>
      <c r="AP707" s="179">
        <v>70</v>
      </c>
      <c r="AQ707" s="179">
        <v>82</v>
      </c>
      <c r="AR707" s="189">
        <v>0</v>
      </c>
      <c r="AS707" s="189">
        <v>5</v>
      </c>
      <c r="AT707" s="179">
        <v>2</v>
      </c>
      <c r="AU707" s="179">
        <v>15</v>
      </c>
      <c r="AV707" s="190"/>
      <c r="AW707" s="190"/>
      <c r="AX707" s="191">
        <f t="shared" si="767"/>
      </c>
    </row>
    <row r="708">
      <c r="A708" s="168"/>
      <c r="B708" s="210" t="s">
        <v>213</v>
      </c>
      <c r="C708" s="192" t="s">
        <v>179</v>
      </c>
      <c r="D708" s="171" t="s">
        <v>188</v>
      </c>
      <c r="E708" s="212" t="s">
        <v>199</v>
      </c>
      <c r="F708" s="178">
        <f t="shared" si="267"/>
      </c>
      <c r="G708" s="216">
        <v>1710.74</v>
      </c>
      <c r="H708" s="178">
        <v>1329.21</v>
      </c>
      <c r="I708" s="219">
        <v>0</v>
      </c>
      <c r="J708" s="180">
        <v>5</v>
      </c>
      <c r="K708" s="178">
        <v>10989.169999999998</v>
      </c>
      <c r="L708" s="179">
        <v>0</v>
      </c>
      <c r="M708" s="178">
        <v>0</v>
      </c>
      <c r="N708" s="180">
        <v>3</v>
      </c>
      <c r="O708" s="181">
        <f t="shared" si="68"/>
      </c>
      <c r="P708" s="196"/>
      <c r="Q708" s="182">
        <f t="shared" si="1244"/>
      </c>
      <c r="R708" s="177">
        <f t="shared" si="917"/>
      </c>
      <c r="S708" s="178">
        <f t="shared" si="1067"/>
      </c>
      <c r="T708" s="183">
        <f t="shared" si="616"/>
      </c>
      <c r="U708" s="183">
        <f t="shared" si="538"/>
      </c>
      <c r="V708" s="183">
        <f t="shared" si="468"/>
      </c>
      <c r="W708" s="184">
        <v>3</v>
      </c>
      <c r="X708" s="183">
        <f t="shared" si="397"/>
      </c>
      <c r="Y708" s="183">
        <f t="shared" si="349"/>
      </c>
      <c r="Z708" s="183">
        <f t="shared" si="116"/>
      </c>
      <c r="AA708" s="183">
        <f t="shared" si="1287"/>
      </c>
      <c r="AB708" s="183">
        <f t="shared" si="1136"/>
      </c>
      <c r="AC708" s="181">
        <f t="shared" si="651"/>
      </c>
      <c r="AD708" s="181">
        <f t="shared" si="573"/>
      </c>
      <c r="AE708" s="181">
        <f t="shared" si="506"/>
      </c>
      <c r="AF708" s="181">
        <f t="shared" si="435"/>
      </c>
      <c r="AG708" s="181">
        <f t="shared" si="151"/>
      </c>
      <c r="AH708" s="181">
        <f t="shared" si="26"/>
      </c>
      <c r="AI708" s="181">
        <f t="shared" si="1171"/>
      </c>
      <c r="AJ708" s="189">
        <v>46</v>
      </c>
      <c r="AK708" s="179">
        <v>16030</v>
      </c>
      <c r="AL708" s="179">
        <v>316</v>
      </c>
      <c r="AM708" s="179">
        <v>329</v>
      </c>
      <c r="AN708" s="179">
        <v>71</v>
      </c>
      <c r="AO708" s="189">
        <v>15</v>
      </c>
      <c r="AP708" s="179">
        <v>40</v>
      </c>
      <c r="AQ708" s="179">
        <v>54</v>
      </c>
      <c r="AR708" s="189">
        <v>5</v>
      </c>
      <c r="AS708" s="179">
        <v>2</v>
      </c>
      <c r="AT708" s="179">
        <v>0</v>
      </c>
      <c r="AU708" s="179">
        <v>6</v>
      </c>
      <c r="AV708" s="190"/>
      <c r="AW708" s="190"/>
      <c r="AX708" s="191">
        <f t="shared" si="767"/>
      </c>
    </row>
    <row r="709">
      <c r="A709" s="168"/>
      <c r="B709" s="202" t="s">
        <v>186</v>
      </c>
      <c r="C709" s="202"/>
      <c r="D709" s="202"/>
      <c r="E709" s="202"/>
      <c r="F709" s="203">
        <f>SUM(F705:F708)</f>
      </c>
      <c r="G709" s="217">
        <f>SUM(G705:G708)</f>
      </c>
      <c r="H709" s="203">
        <f>SUM(H705:H708)</f>
      </c>
      <c r="I709" s="196">
        <f>SUM(I705:I708)</f>
      </c>
      <c r="J709" s="204">
        <f>SUM(J705:J708)</f>
      </c>
      <c r="K709" s="203">
        <f>SUM(K705:K708)</f>
      </c>
      <c r="L709" s="215">
        <f>SUM(L705:L708)</f>
      </c>
      <c r="M709" s="203">
        <f>SUM(M705:M708)</f>
      </c>
      <c r="N709" s="204">
        <f>SUM(N705:N708)</f>
      </c>
      <c r="O709" s="205">
        <f t="shared" si="68"/>
      </c>
      <c r="P709" s="206">
        <f>SUM(P705:P708)</f>
      </c>
      <c r="Q709" s="182">
        <f t="shared" si="1244"/>
      </c>
      <c r="R709" s="204">
        <f>SUM(R705:R708)</f>
      </c>
      <c r="S709" s="203">
        <f>SUM(S705:S708)</f>
      </c>
      <c r="T709" s="207">
        <f t="shared" si="616"/>
      </c>
      <c r="U709" s="207">
        <f t="shared" si="538"/>
      </c>
      <c r="V709" s="207">
        <f t="shared" si="468"/>
      </c>
      <c r="W709" s="208">
        <f>SUM(W705:W708)</f>
      </c>
      <c r="X709" s="207">
        <f t="shared" si="397"/>
      </c>
      <c r="Y709" s="207">
        <f t="shared" si="349"/>
      </c>
      <c r="Z709" s="207">
        <f t="shared" si="116"/>
      </c>
      <c r="AA709" s="207">
        <f t="shared" si="1287"/>
      </c>
      <c r="AB709" s="207">
        <f t="shared" si="1136"/>
      </c>
      <c r="AC709" s="205">
        <f t="shared" si="651"/>
      </c>
      <c r="AD709" s="205">
        <f t="shared" si="573"/>
      </c>
      <c r="AE709" s="205">
        <f t="shared" si="506"/>
      </c>
      <c r="AF709" s="205">
        <f t="shared" si="435"/>
      </c>
      <c r="AG709" s="205">
        <f t="shared" si="151"/>
      </c>
      <c r="AH709" s="205">
        <f t="shared" si="26"/>
      </c>
      <c r="AI709" s="205">
        <f t="shared" si="1171"/>
      </c>
      <c r="AJ709" s="218">
        <f>AVERAGE(AJ705:AJ708)</f>
      </c>
      <c r="AK709" s="218">
        <f>SUM(AK705:AK708)</f>
      </c>
      <c r="AL709" s="218">
        <f>SUM(AL705:AL708)</f>
      </c>
      <c r="AM709" s="218">
        <f>SUM(AM705:AM708)</f>
      </c>
      <c r="AN709" s="218">
        <f>SUM(AN705:AN708)</f>
      </c>
      <c r="AO709" s="218">
        <f>SUM(AO705:AO708)</f>
      </c>
      <c r="AP709" s="218">
        <f>SUM(AP705:AP708)</f>
      </c>
      <c r="AQ709" s="218">
        <f>SUM(AQ705:AQ708)</f>
      </c>
      <c r="AR709" s="218">
        <f>SUM(AR705:AR708)</f>
      </c>
      <c r="AS709" s="218">
        <f>SUM(AS705:AS708)</f>
      </c>
      <c r="AT709" s="218">
        <f>SUM(AT705:AT708)</f>
      </c>
      <c r="AU709" s="218">
        <f>SUM(AU705:AU708)</f>
      </c>
      <c r="AV709" s="209"/>
      <c r="AW709" s="209"/>
      <c r="AX709" s="204">
        <f>SUM(AX705:AX708)</f>
      </c>
    </row>
    <row r="710">
      <c r="A710" s="168"/>
      <c r="B710" s="210" t="s">
        <v>213</v>
      </c>
      <c r="C710" s="170" t="s">
        <v>201</v>
      </c>
      <c r="D710" s="171" t="s">
        <v>180</v>
      </c>
      <c r="E710" s="212" t="s">
        <v>200</v>
      </c>
      <c r="F710" s="178">
        <f t="shared" ref="F710:F714" si="268">G710+H710+I710</f>
      </c>
      <c r="G710" s="216">
        <v>1095.67</v>
      </c>
      <c r="H710" s="197">
        <v>1189.64</v>
      </c>
      <c r="I710" s="219">
        <v>0</v>
      </c>
      <c r="J710" s="180">
        <v>1</v>
      </c>
      <c r="K710" s="197">
        <v>1994.8500000000058</v>
      </c>
      <c r="L710" s="189">
        <v>1</v>
      </c>
      <c r="M710" s="197">
        <v>6216.209999999999</v>
      </c>
      <c r="N710" s="180">
        <v>0</v>
      </c>
      <c r="O710" s="181">
        <f t="shared" si="68"/>
      </c>
      <c r="P710" s="196"/>
      <c r="Q710" s="182">
        <f t="shared" si="1244"/>
      </c>
      <c r="R710" s="177">
        <f t="shared" ref="R710:R714" si="918">J710+L710</f>
      </c>
      <c r="S710" s="178">
        <f t="shared" ref="S710:S714" si="1068">K710+M710</f>
      </c>
      <c r="T710" s="183">
        <f t="shared" si="616"/>
      </c>
      <c r="U710" s="183">
        <f t="shared" si="538"/>
      </c>
      <c r="V710" s="183">
        <f t="shared" si="468"/>
      </c>
      <c r="W710" s="184">
        <v>1</v>
      </c>
      <c r="X710" s="183">
        <f t="shared" si="397"/>
      </c>
      <c r="Y710" s="183">
        <f t="shared" si="349"/>
      </c>
      <c r="Z710" s="183">
        <f t="shared" si="116"/>
      </c>
      <c r="AA710" s="183">
        <f t="shared" si="1287"/>
      </c>
      <c r="AB710" s="183">
        <f t="shared" si="1136"/>
      </c>
      <c r="AC710" s="181">
        <f t="shared" si="651"/>
      </c>
      <c r="AD710" s="181">
        <f t="shared" si="573"/>
      </c>
      <c r="AE710" s="181">
        <f t="shared" si="506"/>
      </c>
      <c r="AF710" s="181">
        <f t="shared" si="435"/>
      </c>
      <c r="AG710" s="181">
        <f t="shared" si="151"/>
      </c>
      <c r="AH710" s="181">
        <f t="shared" si="26"/>
      </c>
      <c r="AI710" s="181">
        <f t="shared" si="1171"/>
      </c>
      <c r="AJ710" s="189">
        <v>48</v>
      </c>
      <c r="AK710" s="179">
        <v>17010</v>
      </c>
      <c r="AL710" s="179">
        <v>331</v>
      </c>
      <c r="AM710" s="179">
        <v>355</v>
      </c>
      <c r="AN710" s="189">
        <v>102</v>
      </c>
      <c r="AO710" s="189">
        <v>19</v>
      </c>
      <c r="AP710" s="189">
        <v>47</v>
      </c>
      <c r="AQ710" s="179">
        <v>89</v>
      </c>
      <c r="AR710" s="189">
        <v>2</v>
      </c>
      <c r="AS710" s="179">
        <v>9</v>
      </c>
      <c r="AT710" s="179">
        <v>0</v>
      </c>
      <c r="AU710" s="179">
        <v>19</v>
      </c>
      <c r="AV710" s="190"/>
      <c r="AW710" s="190"/>
      <c r="AX710" s="191">
        <f t="shared" ref="AX710:AX714" si="768">COUNT(AU710)</f>
      </c>
    </row>
    <row r="711">
      <c r="A711" s="168"/>
      <c r="B711" s="210" t="s">
        <v>239</v>
      </c>
      <c r="C711" s="170" t="s">
        <v>201</v>
      </c>
      <c r="D711" s="171" t="s">
        <v>180</v>
      </c>
      <c r="E711" s="211" t="s">
        <v>202</v>
      </c>
      <c r="F711" s="178">
        <f t="shared" si="268"/>
      </c>
      <c r="G711" s="197">
        <v>1296.77</v>
      </c>
      <c r="H711" s="197">
        <v>1076.89</v>
      </c>
      <c r="I711" s="219">
        <v>0</v>
      </c>
      <c r="J711" s="177">
        <v>4</v>
      </c>
      <c r="K711" s="178">
        <v>7972.969999999987</v>
      </c>
      <c r="L711" s="179">
        <v>0</v>
      </c>
      <c r="M711" s="178">
        <v>0</v>
      </c>
      <c r="N711" s="180">
        <v>0</v>
      </c>
      <c r="O711" s="181">
        <f t="shared" si="68"/>
      </c>
      <c r="P711" s="196"/>
      <c r="Q711" s="182">
        <f t="shared" si="1244"/>
      </c>
      <c r="R711" s="177">
        <f t="shared" si="918"/>
      </c>
      <c r="S711" s="178">
        <f t="shared" si="1068"/>
      </c>
      <c r="T711" s="183">
        <f t="shared" si="616"/>
      </c>
      <c r="U711" s="183">
        <f t="shared" si="538"/>
      </c>
      <c r="V711" s="183">
        <f t="shared" si="468"/>
      </c>
      <c r="W711" s="184">
        <v>3</v>
      </c>
      <c r="X711" s="183">
        <f t="shared" si="397"/>
      </c>
      <c r="Y711" s="183">
        <f t="shared" si="349"/>
      </c>
      <c r="Z711" s="183">
        <f t="shared" si="116"/>
      </c>
      <c r="AA711" s="183">
        <f t="shared" si="1287"/>
      </c>
      <c r="AB711" s="183">
        <f t="shared" si="1136"/>
      </c>
      <c r="AC711" s="181">
        <f t="shared" si="651"/>
      </c>
      <c r="AD711" s="181">
        <f t="shared" si="573"/>
      </c>
      <c r="AE711" s="181">
        <f t="shared" si="506"/>
      </c>
      <c r="AF711" s="181">
        <f t="shared" si="435"/>
      </c>
      <c r="AG711" s="181">
        <f t="shared" si="151"/>
      </c>
      <c r="AH711" s="181">
        <f t="shared" si="26"/>
      </c>
      <c r="AI711" s="181">
        <f t="shared" si="1171"/>
      </c>
      <c r="AJ711" s="189">
        <v>51</v>
      </c>
      <c r="AK711" s="179">
        <v>13739</v>
      </c>
      <c r="AL711" s="179">
        <v>260</v>
      </c>
      <c r="AM711" s="179">
        <v>273</v>
      </c>
      <c r="AN711" s="179">
        <v>70</v>
      </c>
      <c r="AO711" s="189">
        <v>19</v>
      </c>
      <c r="AP711" s="189">
        <v>63</v>
      </c>
      <c r="AQ711" s="179">
        <v>63</v>
      </c>
      <c r="AR711" s="189">
        <v>4</v>
      </c>
      <c r="AS711" s="189">
        <v>2</v>
      </c>
      <c r="AT711" s="189">
        <v>3</v>
      </c>
      <c r="AU711" s="189">
        <v>4</v>
      </c>
      <c r="AV711" s="190"/>
      <c r="AW711" s="190"/>
      <c r="AX711" s="191">
        <f t="shared" si="768"/>
      </c>
    </row>
    <row r="712">
      <c r="A712" s="168"/>
      <c r="B712" s="210" t="s">
        <v>239</v>
      </c>
      <c r="C712" s="170" t="s">
        <v>201</v>
      </c>
      <c r="D712" s="171" t="s">
        <v>180</v>
      </c>
      <c r="E712" s="211" t="s">
        <v>203</v>
      </c>
      <c r="F712" s="178">
        <f t="shared" si="268"/>
      </c>
      <c r="G712" s="178">
        <v>1541.06</v>
      </c>
      <c r="H712" s="178">
        <v>946.77</v>
      </c>
      <c r="I712" s="219">
        <v>0</v>
      </c>
      <c r="J712" s="177">
        <v>3</v>
      </c>
      <c r="K712" s="178">
        <v>8177.540000000008</v>
      </c>
      <c r="L712" s="179">
        <v>0</v>
      </c>
      <c r="M712" s="178">
        <v>0</v>
      </c>
      <c r="N712" s="180">
        <v>1</v>
      </c>
      <c r="O712" s="181">
        <f t="shared" si="68"/>
      </c>
      <c r="P712" s="196"/>
      <c r="Q712" s="182">
        <f t="shared" si="1244"/>
      </c>
      <c r="R712" s="177">
        <f t="shared" si="918"/>
      </c>
      <c r="S712" s="178">
        <f t="shared" si="1068"/>
      </c>
      <c r="T712" s="183">
        <f t="shared" si="616"/>
      </c>
      <c r="U712" s="183">
        <f t="shared" si="538"/>
      </c>
      <c r="V712" s="183">
        <f t="shared" si="468"/>
      </c>
      <c r="W712" s="184">
        <v>2</v>
      </c>
      <c r="X712" s="183">
        <f t="shared" si="397"/>
      </c>
      <c r="Y712" s="183">
        <f t="shared" si="349"/>
      </c>
      <c r="Z712" s="183">
        <f t="shared" si="116"/>
      </c>
      <c r="AA712" s="183">
        <f t="shared" si="1287"/>
      </c>
      <c r="AB712" s="183">
        <f t="shared" si="1136"/>
      </c>
      <c r="AC712" s="181">
        <f t="shared" si="651"/>
      </c>
      <c r="AD712" s="181">
        <f t="shared" si="573"/>
      </c>
      <c r="AE712" s="181">
        <f t="shared" si="506"/>
      </c>
      <c r="AF712" s="181">
        <f t="shared" si="435"/>
      </c>
      <c r="AG712" s="181">
        <f t="shared" si="151"/>
      </c>
      <c r="AH712" s="181">
        <f t="shared" si="26"/>
      </c>
      <c r="AI712" s="181">
        <f t="shared" si="1171"/>
      </c>
      <c r="AJ712" s="189">
        <v>52</v>
      </c>
      <c r="AK712" s="179">
        <v>15652</v>
      </c>
      <c r="AL712" s="179">
        <v>330</v>
      </c>
      <c r="AM712" s="179">
        <v>350</v>
      </c>
      <c r="AN712" s="179">
        <v>66</v>
      </c>
      <c r="AO712" s="189">
        <v>16</v>
      </c>
      <c r="AP712" s="179">
        <v>78</v>
      </c>
      <c r="AQ712" s="179">
        <v>57</v>
      </c>
      <c r="AR712" s="189">
        <v>4</v>
      </c>
      <c r="AS712" s="189">
        <v>4</v>
      </c>
      <c r="AT712" s="189">
        <v>1</v>
      </c>
      <c r="AU712" s="189">
        <v>9</v>
      </c>
      <c r="AV712" s="190"/>
      <c r="AW712" s="190"/>
      <c r="AX712" s="191">
        <f t="shared" si="768"/>
      </c>
    </row>
    <row r="713">
      <c r="A713" s="168"/>
      <c r="B713" s="210" t="s">
        <v>239</v>
      </c>
      <c r="C713" s="170" t="s">
        <v>201</v>
      </c>
      <c r="D713" s="171" t="s">
        <v>180</v>
      </c>
      <c r="E713" s="220" t="s">
        <v>205</v>
      </c>
      <c r="F713" s="178">
        <f t="shared" si="268"/>
      </c>
      <c r="G713" s="178">
        <v>1532.51</v>
      </c>
      <c r="H713" s="178">
        <v>785.87</v>
      </c>
      <c r="I713" s="219">
        <v>0</v>
      </c>
      <c r="J713" s="177">
        <v>1</v>
      </c>
      <c r="K713" s="178">
        <v>1994.8500000000058</v>
      </c>
      <c r="L713" s="179">
        <v>0</v>
      </c>
      <c r="M713" s="178">
        <v>0</v>
      </c>
      <c r="N713" s="180">
        <v>0</v>
      </c>
      <c r="O713" s="181">
        <f t="shared" si="68"/>
      </c>
      <c r="P713" s="196"/>
      <c r="Q713" s="182">
        <f t="shared" si="1244"/>
      </c>
      <c r="R713" s="177">
        <f t="shared" si="918"/>
      </c>
      <c r="S713" s="178">
        <f t="shared" si="1068"/>
      </c>
      <c r="T713" s="183">
        <f t="shared" si="616"/>
      </c>
      <c r="U713" s="183">
        <f t="shared" si="538"/>
      </c>
      <c r="V713" s="183">
        <f t="shared" si="468"/>
      </c>
      <c r="W713" s="184">
        <v>1</v>
      </c>
      <c r="X713" s="183">
        <f t="shared" si="397"/>
      </c>
      <c r="Y713" s="183">
        <f t="shared" si="349"/>
      </c>
      <c r="Z713" s="183">
        <f t="shared" si="116"/>
      </c>
      <c r="AA713" s="183">
        <f t="shared" si="1287"/>
      </c>
      <c r="AB713" s="183">
        <f t="shared" si="1136"/>
      </c>
      <c r="AC713" s="181">
        <f t="shared" si="651"/>
      </c>
      <c r="AD713" s="181">
        <f t="shared" si="573"/>
      </c>
      <c r="AE713" s="181">
        <f t="shared" si="506"/>
      </c>
      <c r="AF713" s="181">
        <f t="shared" si="435"/>
      </c>
      <c r="AG713" s="181">
        <f t="shared" si="151"/>
      </c>
      <c r="AH713" s="181">
        <f t="shared" si="26"/>
      </c>
      <c r="AI713" s="181">
        <f t="shared" si="1171"/>
      </c>
      <c r="AJ713" s="189">
        <v>52</v>
      </c>
      <c r="AK713" s="179">
        <v>13668</v>
      </c>
      <c r="AL713" s="179">
        <v>307</v>
      </c>
      <c r="AM713" s="179">
        <v>324</v>
      </c>
      <c r="AN713" s="179">
        <v>68</v>
      </c>
      <c r="AO713" s="189">
        <v>13</v>
      </c>
      <c r="AP713" s="179">
        <v>53</v>
      </c>
      <c r="AQ713" s="179">
        <v>54</v>
      </c>
      <c r="AR713" s="189">
        <v>1</v>
      </c>
      <c r="AS713" s="189">
        <v>4</v>
      </c>
      <c r="AT713" s="189">
        <v>0</v>
      </c>
      <c r="AU713" s="189">
        <v>9</v>
      </c>
      <c r="AV713" s="190"/>
      <c r="AW713" s="190"/>
      <c r="AX713" s="191">
        <f t="shared" si="768"/>
      </c>
    </row>
    <row r="714">
      <c r="A714" s="168"/>
      <c r="B714" s="210" t="s">
        <v>239</v>
      </c>
      <c r="C714" s="170" t="s">
        <v>201</v>
      </c>
      <c r="D714" s="171" t="s">
        <v>180</v>
      </c>
      <c r="E714" s="220" t="s">
        <v>206</v>
      </c>
      <c r="F714" s="178">
        <f t="shared" si="268"/>
      </c>
      <c r="G714" s="197">
        <v>1360.26</v>
      </c>
      <c r="H714" s="197">
        <v>787.83</v>
      </c>
      <c r="I714" s="219">
        <v>0</v>
      </c>
      <c r="J714" s="177">
        <v>3</v>
      </c>
      <c r="K714" s="178">
        <v>5978.119999999995</v>
      </c>
      <c r="L714" s="179">
        <v>1</v>
      </c>
      <c r="M714" s="178">
        <v>5096.52</v>
      </c>
      <c r="N714" s="180">
        <v>0</v>
      </c>
      <c r="O714" s="181">
        <f t="shared" si="68"/>
      </c>
      <c r="P714" s="196"/>
      <c r="Q714" s="182">
        <f t="shared" si="1244"/>
      </c>
      <c r="R714" s="177">
        <f t="shared" si="918"/>
      </c>
      <c r="S714" s="178">
        <f t="shared" si="1068"/>
      </c>
      <c r="T714" s="183">
        <f t="shared" si="616"/>
      </c>
      <c r="U714" s="183">
        <f t="shared" si="538"/>
      </c>
      <c r="V714" s="183">
        <f t="shared" si="468"/>
      </c>
      <c r="W714" s="184">
        <v>2</v>
      </c>
      <c r="X714" s="183">
        <f t="shared" si="397"/>
      </c>
      <c r="Y714" s="183">
        <f t="shared" si="349"/>
      </c>
      <c r="Z714" s="183">
        <f t="shared" si="116"/>
      </c>
      <c r="AA714" s="183">
        <f t="shared" si="1287"/>
      </c>
      <c r="AB714" s="183">
        <f t="shared" si="1136"/>
      </c>
      <c r="AC714" s="181">
        <f t="shared" si="651"/>
      </c>
      <c r="AD714" s="181">
        <f t="shared" si="573"/>
      </c>
      <c r="AE714" s="181">
        <f t="shared" si="506"/>
      </c>
      <c r="AF714" s="181">
        <f t="shared" si="435"/>
      </c>
      <c r="AG714" s="181">
        <f t="shared" si="151"/>
      </c>
      <c r="AH714" s="181">
        <f t="shared" si="26"/>
      </c>
      <c r="AI714" s="181">
        <f t="shared" si="1171"/>
      </c>
      <c r="AJ714" s="189">
        <v>51</v>
      </c>
      <c r="AK714" s="189">
        <v>12846</v>
      </c>
      <c r="AL714" s="247">
        <v>275</v>
      </c>
      <c r="AM714" s="247">
        <v>294</v>
      </c>
      <c r="AN714" s="247">
        <v>44</v>
      </c>
      <c r="AO714" s="189">
        <v>13</v>
      </c>
      <c r="AP714" s="189">
        <v>32</v>
      </c>
      <c r="AQ714" s="189">
        <v>50</v>
      </c>
      <c r="AR714" s="189">
        <v>4</v>
      </c>
      <c r="AS714" s="189">
        <v>2</v>
      </c>
      <c r="AT714" s="189">
        <v>0</v>
      </c>
      <c r="AU714" s="189">
        <v>5</v>
      </c>
      <c r="AV714" s="190"/>
      <c r="AW714" s="190"/>
      <c r="AX714" s="191">
        <f t="shared" si="768"/>
      </c>
    </row>
    <row r="715">
      <c r="A715" s="168"/>
      <c r="B715" s="202" t="s">
        <v>186</v>
      </c>
      <c r="C715" s="202"/>
      <c r="D715" s="202"/>
      <c r="E715" s="202"/>
      <c r="F715" s="203">
        <f>SUM(F710:F714)</f>
      </c>
      <c r="G715" s="203">
        <f>SUM(G710:G714)</f>
      </c>
      <c r="H715" s="203">
        <f>SUM(H710:H714)</f>
      </c>
      <c r="I715" s="196">
        <f>SUM(I710:I714)</f>
      </c>
      <c r="J715" s="204">
        <f>SUM(J710:J714)</f>
      </c>
      <c r="K715" s="203">
        <f>SUM(K710:K714)</f>
      </c>
      <c r="L715" s="215">
        <f>SUM(L710:L714)</f>
      </c>
      <c r="M715" s="203">
        <f>SUM(M710:M714)</f>
      </c>
      <c r="N715" s="204">
        <f>SUM(N710:N714)</f>
      </c>
      <c r="O715" s="205">
        <f t="shared" si="68"/>
      </c>
      <c r="P715" s="206">
        <f>SUM(P710:P714)</f>
      </c>
      <c r="Q715" s="182">
        <f t="shared" si="1244"/>
      </c>
      <c r="R715" s="204">
        <f>SUM(R710:R714)</f>
      </c>
      <c r="S715" s="203">
        <f>SUM(S710:S714)</f>
      </c>
      <c r="T715" s="207">
        <f t="shared" si="616"/>
      </c>
      <c r="U715" s="207">
        <f t="shared" si="538"/>
      </c>
      <c r="V715" s="207">
        <f t="shared" si="468"/>
      </c>
      <c r="W715" s="208">
        <f>SUM(W710:W714)</f>
      </c>
      <c r="X715" s="207">
        <f t="shared" si="397"/>
      </c>
      <c r="Y715" s="207">
        <f t="shared" si="349"/>
      </c>
      <c r="Z715" s="207">
        <f t="shared" si="116"/>
      </c>
      <c r="AA715" s="207">
        <f t="shared" si="1287"/>
      </c>
      <c r="AB715" s="207">
        <f t="shared" si="1136"/>
      </c>
      <c r="AC715" s="205">
        <f t="shared" si="651"/>
      </c>
      <c r="AD715" s="205">
        <f t="shared" si="573"/>
      </c>
      <c r="AE715" s="205">
        <f t="shared" si="506"/>
      </c>
      <c r="AF715" s="205">
        <f t="shared" si="435"/>
      </c>
      <c r="AG715" s="205">
        <f t="shared" si="151"/>
      </c>
      <c r="AH715" s="205">
        <f t="shared" si="26"/>
      </c>
      <c r="AI715" s="205">
        <f t="shared" si="1171"/>
      </c>
      <c r="AJ715" s="204">
        <f>AVERAGE(AJ710:AJ714)</f>
      </c>
      <c r="AK715" s="204">
        <f>SUM(AK710:AK714)</f>
      </c>
      <c r="AL715" s="204">
        <f>SUM(AL710:AL714)</f>
      </c>
      <c r="AM715" s="204">
        <f>SUM(AM710:AM714)</f>
      </c>
      <c r="AN715" s="204">
        <f>SUM(AN710:AN714)</f>
      </c>
      <c r="AO715" s="218">
        <f>SUM(AO710:AO714)</f>
      </c>
      <c r="AP715" s="204">
        <f>SUM(AP710:AP714)</f>
      </c>
      <c r="AQ715" s="218">
        <f>SUM(AQ710:AQ714)</f>
      </c>
      <c r="AR715" s="218">
        <f>SUM(AR710:AR714)</f>
      </c>
      <c r="AS715" s="204">
        <f>SUM(AS710:AS714)</f>
      </c>
      <c r="AT715" s="204">
        <f>SUM(AT710:AT714)</f>
      </c>
      <c r="AU715" s="204">
        <f>SUM(AU710:AU714)</f>
      </c>
      <c r="AV715" s="209"/>
      <c r="AW715" s="209"/>
      <c r="AX715" s="204">
        <f>SUM(AX710:AX714)</f>
      </c>
    </row>
    <row r="716">
      <c r="A716" s="168"/>
      <c r="B716" s="210" t="s">
        <v>239</v>
      </c>
      <c r="C716" s="170" t="s">
        <v>201</v>
      </c>
      <c r="D716" s="171" t="s">
        <v>204</v>
      </c>
      <c r="E716" s="220" t="s">
        <v>207</v>
      </c>
      <c r="F716" s="178">
        <f t="shared" ref="F716:F719" si="269">G716+H716+I716</f>
      </c>
      <c r="G716" s="178">
        <v>1853.5</v>
      </c>
      <c r="H716" s="178">
        <v>749.18</v>
      </c>
      <c r="I716" s="219">
        <v>0</v>
      </c>
      <c r="J716" s="180">
        <v>1</v>
      </c>
      <c r="K716" s="197">
        <v>1813.3199999999779</v>
      </c>
      <c r="L716" s="189">
        <v>0</v>
      </c>
      <c r="M716" s="197">
        <v>0</v>
      </c>
      <c r="N716" s="180">
        <v>1</v>
      </c>
      <c r="O716" s="181">
        <f t="shared" si="68"/>
      </c>
      <c r="P716" s="196"/>
      <c r="Q716" s="182">
        <f t="shared" si="1244"/>
      </c>
      <c r="R716" s="177">
        <f t="shared" ref="R716:R719" si="919">J716+L716</f>
      </c>
      <c r="S716" s="178">
        <f t="shared" ref="S716:S719" si="1069">K716+M716</f>
      </c>
      <c r="T716" s="183">
        <f t="shared" si="616"/>
      </c>
      <c r="U716" s="183">
        <f t="shared" si="538"/>
      </c>
      <c r="V716" s="183">
        <f t="shared" si="468"/>
      </c>
      <c r="W716" s="184">
        <v>1</v>
      </c>
      <c r="X716" s="183">
        <f t="shared" si="397"/>
      </c>
      <c r="Y716" s="183">
        <f t="shared" si="349"/>
      </c>
      <c r="Z716" s="183">
        <f t="shared" si="116"/>
      </c>
      <c r="AA716" s="183">
        <f t="shared" si="1287"/>
      </c>
      <c r="AB716" s="183">
        <f t="shared" si="1136"/>
      </c>
      <c r="AC716" s="181">
        <f t="shared" si="651"/>
      </c>
      <c r="AD716" s="181">
        <f t="shared" si="573"/>
      </c>
      <c r="AE716" s="181">
        <f t="shared" si="506"/>
      </c>
      <c r="AF716" s="181">
        <f t="shared" si="435"/>
      </c>
      <c r="AG716" s="181">
        <f t="shared" si="151"/>
      </c>
      <c r="AH716" s="181">
        <f t="shared" si="26"/>
      </c>
      <c r="AI716" s="181">
        <f t="shared" si="1171"/>
      </c>
      <c r="AJ716" s="189">
        <v>49</v>
      </c>
      <c r="AK716" s="247">
        <v>14803</v>
      </c>
      <c r="AL716" s="247">
        <v>418</v>
      </c>
      <c r="AM716" s="247">
        <v>450</v>
      </c>
      <c r="AN716" s="248">
        <v>62</v>
      </c>
      <c r="AO716" s="189">
        <v>15</v>
      </c>
      <c r="AP716" s="179">
        <v>42</v>
      </c>
      <c r="AQ716" s="189">
        <v>64</v>
      </c>
      <c r="AR716" s="189">
        <v>1</v>
      </c>
      <c r="AS716" s="189">
        <v>2</v>
      </c>
      <c r="AT716" s="189">
        <v>1</v>
      </c>
      <c r="AU716" s="189">
        <v>1</v>
      </c>
      <c r="AV716" s="190"/>
      <c r="AW716" s="190"/>
      <c r="AX716" s="191">
        <f t="shared" ref="AX716:AX719" si="769">COUNT(AU716)</f>
      </c>
    </row>
    <row r="717">
      <c r="A717" s="168"/>
      <c r="B717" s="210" t="s">
        <v>239</v>
      </c>
      <c r="C717" s="169" t="s">
        <v>201</v>
      </c>
      <c r="D717" s="171" t="s">
        <v>204</v>
      </c>
      <c r="E717" s="220" t="s">
        <v>208</v>
      </c>
      <c r="F717" s="195">
        <f t="shared" si="269"/>
      </c>
      <c r="G717" s="178">
        <v>2491.25</v>
      </c>
      <c r="H717" s="197">
        <v>1215.7</v>
      </c>
      <c r="I717" s="219">
        <v>0</v>
      </c>
      <c r="J717" s="177">
        <v>3</v>
      </c>
      <c r="K717" s="178">
        <v>7644.780000000028</v>
      </c>
      <c r="L717" s="179">
        <v>0</v>
      </c>
      <c r="M717" s="178">
        <v>0</v>
      </c>
      <c r="N717" s="180">
        <v>0</v>
      </c>
      <c r="O717" s="181">
        <f t="shared" si="68"/>
      </c>
      <c r="P717" s="196"/>
      <c r="Q717" s="182">
        <f t="shared" si="1244"/>
      </c>
      <c r="R717" s="177">
        <f t="shared" si="919"/>
      </c>
      <c r="S717" s="178">
        <f t="shared" si="1069"/>
      </c>
      <c r="T717" s="183">
        <f t="shared" si="616"/>
      </c>
      <c r="U717" s="183">
        <f t="shared" si="538"/>
      </c>
      <c r="V717" s="183">
        <f t="shared" si="468"/>
      </c>
      <c r="W717" s="184">
        <v>3</v>
      </c>
      <c r="X717" s="183">
        <f t="shared" si="397"/>
      </c>
      <c r="Y717" s="183">
        <f t="shared" si="349"/>
      </c>
      <c r="Z717" s="183">
        <f t="shared" si="116"/>
      </c>
      <c r="AA717" s="183">
        <f t="shared" si="1287"/>
      </c>
      <c r="AB717" s="183">
        <f t="shared" si="1136"/>
      </c>
      <c r="AC717" s="181">
        <f t="shared" si="651"/>
      </c>
      <c r="AD717" s="181">
        <f t="shared" si="573"/>
      </c>
      <c r="AE717" s="181">
        <f t="shared" si="506"/>
      </c>
      <c r="AF717" s="181">
        <f t="shared" si="435"/>
      </c>
      <c r="AG717" s="181">
        <f t="shared" si="151"/>
      </c>
      <c r="AH717" s="181">
        <f t="shared" si="26"/>
      </c>
      <c r="AI717" s="181">
        <f t="shared" si="1171"/>
      </c>
      <c r="AJ717" s="180">
        <v>47</v>
      </c>
      <c r="AK717" s="177">
        <v>20340</v>
      </c>
      <c r="AL717" s="177">
        <v>623</v>
      </c>
      <c r="AM717" s="177">
        <v>662</v>
      </c>
      <c r="AN717" s="177">
        <v>76</v>
      </c>
      <c r="AO717" s="189">
        <v>17</v>
      </c>
      <c r="AP717" s="177">
        <v>70</v>
      </c>
      <c r="AQ717" s="179">
        <v>75</v>
      </c>
      <c r="AR717" s="189">
        <v>3</v>
      </c>
      <c r="AS717" s="180">
        <v>4</v>
      </c>
      <c r="AT717" s="180">
        <v>0</v>
      </c>
      <c r="AU717" s="180">
        <v>9</v>
      </c>
      <c r="AV717" s="190"/>
      <c r="AW717" s="190"/>
      <c r="AX717" s="191">
        <f t="shared" si="769"/>
      </c>
    </row>
    <row r="718">
      <c r="A718" s="168"/>
      <c r="B718" s="210" t="s">
        <v>239</v>
      </c>
      <c r="C718" s="169" t="s">
        <v>201</v>
      </c>
      <c r="D718" s="171" t="s">
        <v>204</v>
      </c>
      <c r="E718" s="220" t="s">
        <v>209</v>
      </c>
      <c r="F718" s="195">
        <f t="shared" si="269"/>
      </c>
      <c r="G718" s="178">
        <v>2339.97</v>
      </c>
      <c r="H718" s="197">
        <v>1080.01</v>
      </c>
      <c r="I718" s="219">
        <v>0</v>
      </c>
      <c r="J718" s="177">
        <v>9</v>
      </c>
      <c r="K718" s="178">
        <v>22134.829999999987</v>
      </c>
      <c r="L718" s="179">
        <v>0</v>
      </c>
      <c r="M718" s="178">
        <v>0</v>
      </c>
      <c r="N718" s="180">
        <v>2</v>
      </c>
      <c r="O718" s="181">
        <f t="shared" si="68"/>
      </c>
      <c r="P718" s="196"/>
      <c r="Q718" s="182">
        <f t="shared" si="1244"/>
      </c>
      <c r="R718" s="177">
        <f t="shared" si="919"/>
      </c>
      <c r="S718" s="178">
        <f t="shared" si="1069"/>
      </c>
      <c r="T718" s="183">
        <f t="shared" si="616"/>
      </c>
      <c r="U718" s="183">
        <f t="shared" si="538"/>
      </c>
      <c r="V718" s="183">
        <f t="shared" si="468"/>
      </c>
      <c r="W718" s="184">
        <v>7</v>
      </c>
      <c r="X718" s="183">
        <f t="shared" si="397"/>
      </c>
      <c r="Y718" s="183">
        <f t="shared" si="349"/>
      </c>
      <c r="Z718" s="183">
        <f t="shared" si="116"/>
      </c>
      <c r="AA718" s="183">
        <f t="shared" si="1287"/>
      </c>
      <c r="AB718" s="183">
        <f t="shared" si="1136"/>
      </c>
      <c r="AC718" s="181">
        <f t="shared" si="651"/>
      </c>
      <c r="AD718" s="181">
        <f t="shared" si="573"/>
      </c>
      <c r="AE718" s="181">
        <f t="shared" si="506"/>
      </c>
      <c r="AF718" s="181">
        <f t="shared" si="435"/>
      </c>
      <c r="AG718" s="181">
        <f t="shared" si="151"/>
      </c>
      <c r="AH718" s="181">
        <f t="shared" si="26"/>
      </c>
      <c r="AI718" s="181">
        <f t="shared" si="1171"/>
      </c>
      <c r="AJ718" s="180">
        <v>49</v>
      </c>
      <c r="AK718" s="177">
        <v>20093</v>
      </c>
      <c r="AL718" s="177">
        <v>605</v>
      </c>
      <c r="AM718" s="177">
        <v>650</v>
      </c>
      <c r="AN718" s="180">
        <v>86</v>
      </c>
      <c r="AO718" s="189">
        <v>24</v>
      </c>
      <c r="AP718" s="180">
        <v>61</v>
      </c>
      <c r="AQ718" s="179">
        <v>89</v>
      </c>
      <c r="AR718" s="189">
        <v>9</v>
      </c>
      <c r="AS718" s="180">
        <v>8</v>
      </c>
      <c r="AT718" s="180">
        <v>0</v>
      </c>
      <c r="AU718" s="180">
        <v>11</v>
      </c>
      <c r="AV718" s="190"/>
      <c r="AW718" s="190"/>
      <c r="AX718" s="191">
        <f t="shared" si="769"/>
      </c>
    </row>
    <row r="719">
      <c r="A719" s="168"/>
      <c r="B719" s="210" t="s">
        <v>239</v>
      </c>
      <c r="C719" s="169" t="s">
        <v>201</v>
      </c>
      <c r="D719" s="171" t="s">
        <v>204</v>
      </c>
      <c r="E719" s="221" t="s">
        <v>210</v>
      </c>
      <c r="F719" s="178">
        <f t="shared" si="269"/>
      </c>
      <c r="G719" s="178">
        <v>2173.46</v>
      </c>
      <c r="H719" s="178">
        <v>1290.21</v>
      </c>
      <c r="I719" s="219">
        <v>0</v>
      </c>
      <c r="J719" s="177">
        <v>3</v>
      </c>
      <c r="K719" s="178">
        <v>6537.959999999992</v>
      </c>
      <c r="L719" s="189">
        <v>0</v>
      </c>
      <c r="M719" s="197">
        <v>0</v>
      </c>
      <c r="N719" s="180">
        <v>0</v>
      </c>
      <c r="O719" s="181">
        <f t="shared" si="68"/>
      </c>
      <c r="P719" s="196"/>
      <c r="Q719" s="182">
        <f t="shared" si="1244"/>
      </c>
      <c r="R719" s="177">
        <f t="shared" si="919"/>
      </c>
      <c r="S719" s="178">
        <f t="shared" si="1069"/>
      </c>
      <c r="T719" s="183">
        <f t="shared" si="616"/>
      </c>
      <c r="U719" s="183">
        <f t="shared" si="538"/>
      </c>
      <c r="V719" s="183">
        <f t="shared" si="468"/>
      </c>
      <c r="W719" s="184">
        <v>3</v>
      </c>
      <c r="X719" s="183">
        <f t="shared" si="397"/>
      </c>
      <c r="Y719" s="183">
        <f t="shared" si="349"/>
      </c>
      <c r="Z719" s="183">
        <f t="shared" si="116"/>
      </c>
      <c r="AA719" s="183">
        <f t="shared" si="1287"/>
      </c>
      <c r="AB719" s="183">
        <f t="shared" si="1136"/>
      </c>
      <c r="AC719" s="181">
        <f t="shared" si="651"/>
      </c>
      <c r="AD719" s="181">
        <f t="shared" si="573"/>
      </c>
      <c r="AE719" s="181">
        <f t="shared" si="506"/>
      </c>
      <c r="AF719" s="181">
        <f t="shared" si="435"/>
      </c>
      <c r="AG719" s="181">
        <f t="shared" si="151"/>
      </c>
      <c r="AH719" s="181">
        <f t="shared" si="26"/>
      </c>
      <c r="AI719" s="181">
        <f t="shared" si="1171"/>
      </c>
      <c r="AJ719" s="180">
        <v>47</v>
      </c>
      <c r="AK719" s="177">
        <v>25732</v>
      </c>
      <c r="AL719" s="177">
        <v>704</v>
      </c>
      <c r="AM719" s="177">
        <v>747</v>
      </c>
      <c r="AN719" s="177">
        <v>74</v>
      </c>
      <c r="AO719" s="189">
        <v>24</v>
      </c>
      <c r="AP719" s="180">
        <v>48</v>
      </c>
      <c r="AQ719" s="179">
        <v>73</v>
      </c>
      <c r="AR719" s="189">
        <v>3</v>
      </c>
      <c r="AS719" s="180">
        <v>6</v>
      </c>
      <c r="AT719" s="180">
        <v>1</v>
      </c>
      <c r="AU719" s="180">
        <v>13</v>
      </c>
      <c r="AV719" s="190"/>
      <c r="AW719" s="190"/>
      <c r="AX719" s="191">
        <f t="shared" si="769"/>
      </c>
    </row>
    <row r="720">
      <c r="A720" s="168"/>
      <c r="B720" s="202" t="s">
        <v>186</v>
      </c>
      <c r="C720" s="202"/>
      <c r="D720" s="202"/>
      <c r="E720" s="202"/>
      <c r="F720" s="203">
        <f>SUM(F716:F719)</f>
      </c>
      <c r="G720" s="203">
        <f>SUM(G716:G719)</f>
      </c>
      <c r="H720" s="203">
        <f>SUM(H716:H719)</f>
      </c>
      <c r="I720" s="196">
        <f>SUM(I716:I719)</f>
      </c>
      <c r="J720" s="204">
        <f>SUM(J716:J719)</f>
      </c>
      <c r="K720" s="203">
        <f>SUM(K716:K719)</f>
      </c>
      <c r="L720" s="215">
        <f>SUM(L716:L719)</f>
      </c>
      <c r="M720" s="203">
        <f>SUM(M716:M719)</f>
      </c>
      <c r="N720" s="204">
        <f>SUM(N716:N719)</f>
      </c>
      <c r="O720" s="205">
        <f t="shared" si="68"/>
      </c>
      <c r="P720" s="206">
        <f>SUM(P716:P719)</f>
      </c>
      <c r="Q720" s="182">
        <f t="shared" si="1244"/>
      </c>
      <c r="R720" s="204">
        <f>SUM(R716:R719)</f>
      </c>
      <c r="S720" s="203">
        <f>SUM(S716:S719)</f>
      </c>
      <c r="T720" s="207">
        <f t="shared" si="616"/>
      </c>
      <c r="U720" s="207">
        <f t="shared" si="538"/>
      </c>
      <c r="V720" s="207">
        <f t="shared" si="468"/>
      </c>
      <c r="W720" s="208">
        <f>SUM(W716:W719)</f>
      </c>
      <c r="X720" s="207">
        <f t="shared" si="397"/>
      </c>
      <c r="Y720" s="207">
        <f t="shared" si="349"/>
      </c>
      <c r="Z720" s="207">
        <f t="shared" si="116"/>
      </c>
      <c r="AA720" s="207">
        <f t="shared" si="1287"/>
      </c>
      <c r="AB720" s="207">
        <f t="shared" si="1136"/>
      </c>
      <c r="AC720" s="205">
        <f t="shared" si="651"/>
      </c>
      <c r="AD720" s="205">
        <f t="shared" si="573"/>
      </c>
      <c r="AE720" s="205">
        <f t="shared" si="506"/>
      </c>
      <c r="AF720" s="205">
        <f t="shared" si="435"/>
      </c>
      <c r="AG720" s="205">
        <f t="shared" si="151"/>
      </c>
      <c r="AH720" s="205">
        <f t="shared" si="26"/>
      </c>
      <c r="AI720" s="205">
        <f t="shared" si="1171"/>
      </c>
      <c r="AJ720" s="204">
        <f>AVERAGE(AJ716:AJ719)</f>
      </c>
      <c r="AK720" s="204">
        <f>SUM(AK716:AK719)</f>
      </c>
      <c r="AL720" s="204">
        <f>SUM(AL716:AL719)</f>
      </c>
      <c r="AM720" s="204">
        <f>SUM(AM716:AM719)</f>
      </c>
      <c r="AN720" s="204">
        <f>SUM(AN716:AN719)</f>
      </c>
      <c r="AO720" s="218">
        <f>SUM(AO716:AO719)</f>
      </c>
      <c r="AP720" s="204">
        <f>SUM(AP716:AP719)</f>
      </c>
      <c r="AQ720" s="218">
        <f>SUM(AQ716:AQ719)</f>
      </c>
      <c r="AR720" s="218">
        <f>SUM(AR716:AR719)</f>
      </c>
      <c r="AS720" s="204">
        <f>SUM(AS716:AS719)</f>
      </c>
      <c r="AT720" s="204">
        <f>SUM(AT716:AT719)</f>
      </c>
      <c r="AU720" s="204">
        <f>SUM(AU716:AU719)</f>
      </c>
      <c r="AV720" s="209"/>
      <c r="AW720" s="209"/>
      <c r="AX720" s="204">
        <f>SUM(AX716:AX719)</f>
      </c>
    </row>
    <row r="721">
      <c r="A721" s="168"/>
      <c r="B721" s="222" t="s">
        <v>211</v>
      </c>
      <c r="C721" s="222"/>
      <c r="D721" s="222"/>
      <c r="E721" s="222"/>
      <c r="F721" s="223">
        <f>F720+F715+F709+F704+F698</f>
      </c>
      <c r="G721" s="223">
        <f>G720+G715+G709+G704+G698</f>
      </c>
      <c r="H721" s="223">
        <f>H720+H715+H709+H704+H698</f>
      </c>
      <c r="I721" s="223">
        <f>I720+I715+I709+I704+I698</f>
      </c>
      <c r="J721" s="243">
        <f>J720+J715+J709+J704+J698</f>
      </c>
      <c r="K721" s="223">
        <f>K720+K715+K709+K704+K698</f>
      </c>
      <c r="L721" s="243">
        <f>L720+L715+L709+L704+L698</f>
      </c>
      <c r="M721" s="223">
        <f>M720+M715+M709+M704+M698</f>
      </c>
      <c r="N721" s="243">
        <f>N720+N715+N709+N704+N698</f>
      </c>
      <c r="O721" s="225">
        <f t="shared" si="68"/>
      </c>
      <c r="P721" s="223">
        <f>P720+P715+P709+P704+P698</f>
      </c>
      <c r="Q721" s="227">
        <f t="shared" si="1244"/>
      </c>
      <c r="R721" s="243">
        <f>R720+R715+R709+R704+R698</f>
      </c>
      <c r="S721" s="223">
        <f>S720+S715+S709+S704+S698</f>
      </c>
      <c r="T721" s="223">
        <f t="shared" si="616"/>
      </c>
      <c r="U721" s="223">
        <f t="shared" si="538"/>
      </c>
      <c r="V721" s="223">
        <f t="shared" si="468"/>
      </c>
      <c r="W721" s="243">
        <f>W720+W715+W709+W704+W698</f>
      </c>
      <c r="X721" s="223">
        <f t="shared" si="397"/>
      </c>
      <c r="Y721" s="223">
        <f t="shared" si="349"/>
      </c>
      <c r="Z721" s="223">
        <f t="shared" si="116"/>
      </c>
      <c r="AA721" s="223">
        <f t="shared" si="1287"/>
      </c>
      <c r="AB721" s="223">
        <f t="shared" si="1136"/>
      </c>
      <c r="AC721" s="225">
        <f t="shared" si="651"/>
      </c>
      <c r="AD721" s="225">
        <f t="shared" si="573"/>
      </c>
      <c r="AE721" s="225">
        <f t="shared" si="506"/>
      </c>
      <c r="AF721" s="225">
        <f t="shared" si="435"/>
      </c>
      <c r="AG721" s="225">
        <f t="shared" si="151"/>
      </c>
      <c r="AH721" s="225">
        <f t="shared" si="26"/>
      </c>
      <c r="AI721" s="225">
        <f t="shared" si="1171"/>
      </c>
      <c r="AJ721" s="224"/>
      <c r="AK721" s="243">
        <f>AK720+AK715+AK709+AK704+AK698</f>
      </c>
      <c r="AL721" s="243">
        <f>AL720+AL715+AL709+AL704+AL698</f>
      </c>
      <c r="AM721" s="243">
        <f>AM720+AM715+AM709+AM704+AM698</f>
      </c>
      <c r="AN721" s="243">
        <f>AN720+AN715+AN709+AN704+AN698</f>
      </c>
      <c r="AO721" s="243">
        <f>AO720+AO715+AO709+AO704+AO698</f>
      </c>
      <c r="AP721" s="243">
        <f>AP720+AP715+AP709+AP704+AP698</f>
      </c>
      <c r="AQ721" s="243">
        <f>AQ720+AQ715+AQ709+AQ704+AQ698</f>
      </c>
      <c r="AR721" s="243">
        <f>AR720+AR715+AR709+AR704+AR698</f>
      </c>
      <c r="AS721" s="243">
        <f>AS720+AS715+AS709+AS704+AS698</f>
      </c>
      <c r="AT721" s="243">
        <f>AT720+AT715+AT709+AT704+AT698</f>
      </c>
      <c r="AU721" s="243">
        <f>AU720+AU715+AU709+AU704+AU698</f>
      </c>
      <c r="AV721" s="229"/>
      <c r="AW721" s="229"/>
      <c r="AX721" s="223">
        <f>AX720+AX715+AX709+AX704+AX698</f>
      </c>
    </row>
    <row r="722">
      <c r="A722" s="136"/>
      <c r="B722" s="137" t="s">
        <v>120</v>
      </c>
      <c r="C722" s="137"/>
      <c r="D722" s="137"/>
      <c r="E722" s="137"/>
      <c r="F722" s="138" t="s">
        <v>121</v>
      </c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9" t="s">
        <v>122</v>
      </c>
      <c r="AA722" s="139"/>
      <c r="AB722" s="139"/>
      <c r="AC722" s="139"/>
      <c r="AD722" s="139"/>
      <c r="AE722" s="139"/>
      <c r="AF722" s="139"/>
      <c r="AG722" s="139"/>
      <c r="AH722" s="139"/>
      <c r="AI722" s="139"/>
      <c r="AJ722" s="139"/>
      <c r="AK722" s="139"/>
      <c r="AL722" s="139"/>
      <c r="AM722" s="139"/>
      <c r="AN722" s="139"/>
      <c r="AO722" s="139"/>
      <c r="AP722" s="139"/>
      <c r="AQ722" s="139"/>
      <c r="AR722" s="139"/>
      <c r="AS722" s="139"/>
      <c r="AT722" s="139"/>
      <c r="AU722" s="139"/>
      <c r="AV722" s="140" t="s">
        <v>123</v>
      </c>
      <c r="AW722" s="140"/>
      <c r="AX722" s="141" t="s">
        <v>124</v>
      </c>
    </row>
    <row r="723">
      <c r="A723" s="136"/>
      <c r="B723" s="137"/>
      <c r="C723" s="137"/>
      <c r="D723" s="137"/>
      <c r="E723" s="137"/>
      <c r="F723" s="142" t="s">
        <v>125</v>
      </c>
      <c r="G723" s="142"/>
      <c r="H723" s="142"/>
      <c r="I723" s="142"/>
      <c r="J723" s="143">
        <v>600.51</v>
      </c>
      <c r="K723" s="143"/>
      <c r="L723" s="143"/>
      <c r="M723" s="143"/>
      <c r="N723" s="143"/>
      <c r="O723" s="143"/>
      <c r="P723" s="143"/>
      <c r="Q723" s="143"/>
      <c r="R723" s="143"/>
      <c r="S723" s="143"/>
      <c r="T723" s="144" t="s">
        <v>127</v>
      </c>
      <c r="U723" s="144"/>
      <c r="V723" s="144"/>
      <c r="W723" s="144"/>
      <c r="X723" s="144"/>
      <c r="Y723" s="144"/>
      <c r="Z723" s="145" t="s">
        <v>128</v>
      </c>
      <c r="AA723" s="145"/>
      <c r="AB723" s="145"/>
      <c r="AC723" s="145"/>
      <c r="AD723" s="145"/>
      <c r="AE723" s="145"/>
      <c r="AF723" s="145"/>
      <c r="AG723" s="145"/>
      <c r="AH723" s="145"/>
      <c r="AI723" s="145"/>
      <c r="AJ723" s="145"/>
      <c r="AK723" s="146" t="s">
        <v>129</v>
      </c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7"/>
      <c r="AW723" s="148"/>
      <c r="AX723" s="141"/>
    </row>
    <row r="724">
      <c r="A724" s="136"/>
      <c r="B724" s="149" t="s">
        <v>130</v>
      </c>
      <c r="C724" s="150" t="s">
        <v>131</v>
      </c>
      <c r="D724" s="151" t="s">
        <v>132</v>
      </c>
      <c r="E724" s="152" t="s">
        <v>133</v>
      </c>
      <c r="F724" s="153" t="s">
        <v>134</v>
      </c>
      <c r="G724" s="142" t="s">
        <v>135</v>
      </c>
      <c r="H724" s="154" t="s">
        <v>136</v>
      </c>
      <c r="I724" s="155" t="s">
        <v>137</v>
      </c>
      <c r="J724" s="156" t="s">
        <v>138</v>
      </c>
      <c r="K724" s="157" t="s">
        <v>139</v>
      </c>
      <c r="L724" s="158" t="s">
        <v>140</v>
      </c>
      <c r="M724" s="157" t="s">
        <v>141</v>
      </c>
      <c r="N724" s="157" t="s">
        <v>142</v>
      </c>
      <c r="O724" s="157" t="s">
        <v>143</v>
      </c>
      <c r="P724" s="159" t="s">
        <v>144</v>
      </c>
      <c r="Q724" s="157" t="s">
        <v>145</v>
      </c>
      <c r="R724" s="156" t="s">
        <v>146</v>
      </c>
      <c r="S724" s="160" t="s">
        <v>147</v>
      </c>
      <c r="T724" s="144" t="s">
        <v>148</v>
      </c>
      <c r="U724" s="144" t="s">
        <v>149</v>
      </c>
      <c r="V724" s="144" t="s">
        <v>150</v>
      </c>
      <c r="W724" s="161" t="s">
        <v>151</v>
      </c>
      <c r="X724" s="144" t="s">
        <v>152</v>
      </c>
      <c r="Y724" s="162" t="s">
        <v>153</v>
      </c>
      <c r="Z724" s="238" t="s">
        <v>154</v>
      </c>
      <c r="AA724" s="239" t="s">
        <v>155</v>
      </c>
      <c r="AB724" s="240" t="s">
        <v>156</v>
      </c>
      <c r="AC724" s="239" t="s">
        <v>157</v>
      </c>
      <c r="AD724" s="239" t="s">
        <v>158</v>
      </c>
      <c r="AE724" s="166" t="s">
        <v>159</v>
      </c>
      <c r="AF724" s="239" t="s">
        <v>160</v>
      </c>
      <c r="AG724" s="241" t="s">
        <v>161</v>
      </c>
      <c r="AH724" s="241" t="s">
        <v>162</v>
      </c>
      <c r="AI724" s="166" t="s">
        <v>163</v>
      </c>
      <c r="AJ724" s="166" t="s">
        <v>164</v>
      </c>
      <c r="AK724" s="146" t="s">
        <v>165</v>
      </c>
      <c r="AL724" s="167" t="s">
        <v>166</v>
      </c>
      <c r="AM724" s="167" t="s">
        <v>167</v>
      </c>
      <c r="AN724" s="167" t="s">
        <v>168</v>
      </c>
      <c r="AO724" s="167" t="s">
        <v>169</v>
      </c>
      <c r="AP724" s="167" t="s">
        <v>170</v>
      </c>
      <c r="AQ724" s="146" t="s">
        <v>171</v>
      </c>
      <c r="AR724" s="146" t="s">
        <v>172</v>
      </c>
      <c r="AS724" s="146" t="s">
        <v>173</v>
      </c>
      <c r="AT724" s="146" t="s">
        <v>174</v>
      </c>
      <c r="AU724" s="146" t="s">
        <v>175</v>
      </c>
      <c r="AV724" s="147"/>
      <c r="AW724" s="148"/>
      <c r="AX724" s="141" t="s">
        <v>176</v>
      </c>
    </row>
    <row r="725">
      <c r="A725" s="168" t="s">
        <v>240</v>
      </c>
      <c r="B725" s="210" t="s">
        <v>183</v>
      </c>
      <c r="C725" s="170" t="s">
        <v>179</v>
      </c>
      <c r="D725" s="171" t="s">
        <v>193</v>
      </c>
      <c r="E725" s="172" t="s">
        <v>181</v>
      </c>
      <c r="F725" s="178">
        <f t="shared" ref="F725:F728" si="270">G725+H725+I725</f>
      </c>
      <c r="G725" s="216">
        <v>1129.87</v>
      </c>
      <c r="H725" s="178">
        <v>742.5799999999999</v>
      </c>
      <c r="I725" s="236">
        <v>0</v>
      </c>
      <c r="J725" s="180">
        <v>2</v>
      </c>
      <c r="K725" s="197">
        <v>5102.96</v>
      </c>
      <c r="L725" s="189">
        <v>0</v>
      </c>
      <c r="M725" s="197">
        <v>0</v>
      </c>
      <c r="N725" s="180">
        <v>0</v>
      </c>
      <c r="O725" s="181">
        <f t="shared" ref="O725:O752" si="69">N725/R725</f>
      </c>
      <c r="P725" s="196"/>
      <c r="Q725" s="182">
        <f t="shared" ref="Q725:Q733" si="1245">P725/R725</f>
      </c>
      <c r="R725" s="177">
        <f t="shared" ref="R725:R728" si="920">J725+L725</f>
      </c>
      <c r="S725" s="178">
        <f t="shared" ref="S725:S728" si="1070">K725+M725</f>
      </c>
      <c r="T725" s="183">
        <f t="shared" ref="T725:T752" si="617">S725/F725</f>
      </c>
      <c r="U725" s="183">
        <f t="shared" ref="U725:U752" si="539">S725/(F725+(AX725*500)+F725*3%)</f>
      </c>
      <c r="V725" s="183">
        <f t="shared" ref="V725:V752" si="469">S725/R725</f>
      </c>
      <c r="W725" s="184">
        <v>2</v>
      </c>
      <c r="X725" s="183">
        <f t="shared" ref="X725:X752" si="398">F725/W725</f>
      </c>
      <c r="Y725" s="183">
        <f t="shared" ref="Y725:Y752" si="350">F725/R725</f>
      </c>
      <c r="Z725" s="183">
        <f t="shared" ref="Z725:Z752" si="117">F725/AL725</f>
      </c>
      <c r="AA725" s="183">
        <f t="shared" ref="AA725:AA752" si="1288">F725/AK725*1000</f>
      </c>
      <c r="AB725" s="183">
        <f t="shared" ref="AB725:AB752" si="1137">F725/AN725</f>
      </c>
      <c r="AC725" s="181">
        <f t="shared" ref="AC725:AC752" si="652">AL725/AK725</f>
      </c>
      <c r="AD725" s="181">
        <f t="shared" ref="AD725:AD752" si="574">AN725/AM725</f>
      </c>
      <c r="AE725" s="181">
        <f t="shared" ref="AE725:AE752" si="507">AP725/AM725</f>
      </c>
      <c r="AF725" s="181">
        <f t="shared" ref="AF725:AF752" si="436">R725/AP725</f>
      </c>
      <c r="AG725" s="181">
        <f t="shared" ref="AG725:AG752" si="152">AR725/AN725</f>
      </c>
      <c r="AH725" s="181">
        <f t="shared" ref="AH725:AH752" si="27">R725/AR725</f>
      </c>
      <c r="AI725" s="181">
        <f t="shared" ref="AI725:AI752" si="1172">AQ725/AP725</f>
      </c>
      <c r="AJ725" s="189">
        <v>48</v>
      </c>
      <c r="AK725" s="179">
        <v>28132</v>
      </c>
      <c r="AL725" s="179">
        <v>922</v>
      </c>
      <c r="AM725" s="179">
        <v>1036</v>
      </c>
      <c r="AN725" s="179">
        <v>82</v>
      </c>
      <c r="AO725" s="189">
        <v>17</v>
      </c>
      <c r="AP725" s="189">
        <v>77</v>
      </c>
      <c r="AQ725" s="189">
        <v>69</v>
      </c>
      <c r="AR725" s="189">
        <v>2</v>
      </c>
      <c r="AS725" s="179">
        <v>7</v>
      </c>
      <c r="AT725" s="179">
        <v>0</v>
      </c>
      <c r="AU725" s="179">
        <v>10</v>
      </c>
      <c r="AV725" s="190"/>
      <c r="AW725" s="190"/>
      <c r="AX725" s="191">
        <f t="shared" ref="AX725:AX728" si="770">COUNT(AU725)</f>
      </c>
    </row>
    <row r="726">
      <c r="A726" s="168"/>
      <c r="B726" s="210" t="s">
        <v>183</v>
      </c>
      <c r="C726" s="192" t="s">
        <v>179</v>
      </c>
      <c r="D726" s="171" t="s">
        <v>193</v>
      </c>
      <c r="E726" s="193" t="s">
        <v>182</v>
      </c>
      <c r="F726" s="178">
        <f t="shared" si="270"/>
      </c>
      <c r="G726" s="213">
        <v>515</v>
      </c>
      <c r="H726" s="178">
        <v>442.5</v>
      </c>
      <c r="I726" s="219">
        <v>0</v>
      </c>
      <c r="J726" s="180">
        <v>2</v>
      </c>
      <c r="K726" s="178">
        <v>5096.5199999999995</v>
      </c>
      <c r="L726" s="189">
        <v>0</v>
      </c>
      <c r="M726" s="197">
        <v>0</v>
      </c>
      <c r="N726" s="180">
        <v>0</v>
      </c>
      <c r="O726" s="181">
        <f t="shared" si="69"/>
      </c>
      <c r="P726" s="196"/>
      <c r="Q726" s="182">
        <f t="shared" si="1245"/>
      </c>
      <c r="R726" s="177">
        <f t="shared" si="920"/>
      </c>
      <c r="S726" s="178">
        <f t="shared" si="1070"/>
      </c>
      <c r="T726" s="183">
        <f t="shared" si="617"/>
      </c>
      <c r="U726" s="183">
        <f t="shared" si="539"/>
      </c>
      <c r="V726" s="183">
        <f t="shared" si="469"/>
      </c>
      <c r="W726" s="184">
        <v>1</v>
      </c>
      <c r="X726" s="183">
        <f t="shared" si="398"/>
      </c>
      <c r="Y726" s="183">
        <f t="shared" si="350"/>
      </c>
      <c r="Z726" s="183">
        <f t="shared" si="117"/>
      </c>
      <c r="AA726" s="183">
        <f t="shared" si="1288"/>
      </c>
      <c r="AB726" s="183">
        <f t="shared" si="1137"/>
      </c>
      <c r="AC726" s="181">
        <f t="shared" si="652"/>
      </c>
      <c r="AD726" s="181">
        <f t="shared" si="574"/>
      </c>
      <c r="AE726" s="181">
        <f t="shared" si="507"/>
      </c>
      <c r="AF726" s="181">
        <f t="shared" si="436"/>
      </c>
      <c r="AG726" s="181">
        <f t="shared" si="152"/>
      </c>
      <c r="AH726" s="181">
        <f t="shared" si="27"/>
      </c>
      <c r="AI726" s="181">
        <f t="shared" si="1172"/>
      </c>
      <c r="AJ726" s="189">
        <v>51</v>
      </c>
      <c r="AK726" s="179">
        <v>10300</v>
      </c>
      <c r="AL726" s="179">
        <v>315</v>
      </c>
      <c r="AM726" s="179">
        <v>364</v>
      </c>
      <c r="AN726" s="179">
        <v>41</v>
      </c>
      <c r="AO726" s="189">
        <v>16</v>
      </c>
      <c r="AP726" s="179">
        <v>48</v>
      </c>
      <c r="AQ726" s="179">
        <v>44</v>
      </c>
      <c r="AR726" s="189">
        <v>2</v>
      </c>
      <c r="AS726" s="179">
        <v>1</v>
      </c>
      <c r="AT726" s="179">
        <v>0</v>
      </c>
      <c r="AU726" s="179">
        <v>8</v>
      </c>
      <c r="AV726" s="190"/>
      <c r="AW726" s="190"/>
      <c r="AX726" s="191">
        <f t="shared" si="770"/>
      </c>
    </row>
    <row r="727">
      <c r="A727" s="168"/>
      <c r="B727" s="210" t="s">
        <v>183</v>
      </c>
      <c r="C727" s="192" t="s">
        <v>179</v>
      </c>
      <c r="D727" s="171" t="s">
        <v>193</v>
      </c>
      <c r="E727" s="201" t="s">
        <v>184</v>
      </c>
      <c r="F727" s="178">
        <f t="shared" si="270"/>
      </c>
      <c r="G727" s="213">
        <v>212.91</v>
      </c>
      <c r="H727" s="197">
        <v>285.27</v>
      </c>
      <c r="I727" s="219">
        <v>0</v>
      </c>
      <c r="J727" s="180">
        <v>0</v>
      </c>
      <c r="K727" s="197">
        <v>0</v>
      </c>
      <c r="L727" s="189">
        <v>0</v>
      </c>
      <c r="M727" s="197">
        <v>0</v>
      </c>
      <c r="N727" s="180">
        <v>0</v>
      </c>
      <c r="O727" s="181">
        <f t="shared" si="69"/>
      </c>
      <c r="P727" s="196"/>
      <c r="Q727" s="182">
        <f t="shared" si="1245"/>
      </c>
      <c r="R727" s="177">
        <f t="shared" si="920"/>
      </c>
      <c r="S727" s="178">
        <f t="shared" si="1070"/>
      </c>
      <c r="T727" s="183">
        <f t="shared" si="617"/>
      </c>
      <c r="U727" s="183">
        <f t="shared" si="539"/>
      </c>
      <c r="V727" s="183">
        <f t="shared" si="469"/>
      </c>
      <c r="W727" s="184">
        <v>1</v>
      </c>
      <c r="X727" s="183">
        <f t="shared" si="398"/>
      </c>
      <c r="Y727" s="183">
        <f t="shared" si="350"/>
      </c>
      <c r="Z727" s="183">
        <f t="shared" si="117"/>
      </c>
      <c r="AA727" s="183">
        <f t="shared" si="1288"/>
      </c>
      <c r="AB727" s="183">
        <f t="shared" si="1137"/>
      </c>
      <c r="AC727" s="181">
        <f t="shared" si="652"/>
      </c>
      <c r="AD727" s="181">
        <f t="shared" si="574"/>
      </c>
      <c r="AE727" s="181">
        <f t="shared" si="507"/>
      </c>
      <c r="AF727" s="181">
        <f t="shared" si="436"/>
      </c>
      <c r="AG727" s="181">
        <f t="shared" si="152"/>
      </c>
      <c r="AH727" s="181">
        <f t="shared" si="27"/>
      </c>
      <c r="AI727" s="181">
        <f t="shared" si="1172"/>
      </c>
      <c r="AJ727" s="189">
        <v>53</v>
      </c>
      <c r="AK727" s="179">
        <v>8073</v>
      </c>
      <c r="AL727" s="179">
        <v>268</v>
      </c>
      <c r="AM727" s="179">
        <v>317</v>
      </c>
      <c r="AN727" s="179">
        <v>22</v>
      </c>
      <c r="AO727" s="189">
        <v>3</v>
      </c>
      <c r="AP727" s="179">
        <v>20</v>
      </c>
      <c r="AQ727" s="179">
        <v>27</v>
      </c>
      <c r="AR727" s="189">
        <v>0</v>
      </c>
      <c r="AS727" s="189">
        <v>1</v>
      </c>
      <c r="AT727" s="179">
        <v>0</v>
      </c>
      <c r="AU727" s="179">
        <v>6</v>
      </c>
      <c r="AV727" s="190"/>
      <c r="AW727" s="190"/>
      <c r="AX727" s="191">
        <f t="shared" si="770"/>
      </c>
    </row>
    <row r="728">
      <c r="A728" s="168"/>
      <c r="B728" s="210" t="s">
        <v>183</v>
      </c>
      <c r="C728" s="192" t="s">
        <v>179</v>
      </c>
      <c r="D728" s="171" t="s">
        <v>193</v>
      </c>
      <c r="E728" s="201" t="s">
        <v>185</v>
      </c>
      <c r="F728" s="178">
        <f t="shared" si="270"/>
      </c>
      <c r="G728" s="216">
        <v>114.68</v>
      </c>
      <c r="H728" s="178">
        <v>138.41</v>
      </c>
      <c r="I728" s="219">
        <v>0</v>
      </c>
      <c r="J728" s="180">
        <v>2</v>
      </c>
      <c r="K728" s="178">
        <v>3808.17</v>
      </c>
      <c r="L728" s="179">
        <v>0</v>
      </c>
      <c r="M728" s="178">
        <v>0</v>
      </c>
      <c r="N728" s="180">
        <v>0</v>
      </c>
      <c r="O728" s="181">
        <f t="shared" si="69"/>
      </c>
      <c r="P728" s="196"/>
      <c r="Q728" s="182">
        <f t="shared" si="1245"/>
      </c>
      <c r="R728" s="177">
        <f t="shared" si="920"/>
      </c>
      <c r="S728" s="178">
        <f t="shared" si="1070"/>
      </c>
      <c r="T728" s="183">
        <f t="shared" si="617"/>
      </c>
      <c r="U728" s="183">
        <f t="shared" si="539"/>
      </c>
      <c r="V728" s="183">
        <f t="shared" si="469"/>
      </c>
      <c r="W728" s="184">
        <v>1</v>
      </c>
      <c r="X728" s="183">
        <f t="shared" si="398"/>
      </c>
      <c r="Y728" s="183">
        <f t="shared" si="350"/>
      </c>
      <c r="Z728" s="183">
        <f t="shared" si="117"/>
      </c>
      <c r="AA728" s="183">
        <f t="shared" si="1288"/>
      </c>
      <c r="AB728" s="183">
        <f t="shared" si="1137"/>
      </c>
      <c r="AC728" s="181">
        <f t="shared" si="652"/>
      </c>
      <c r="AD728" s="181">
        <f t="shared" si="574"/>
      </c>
      <c r="AE728" s="181">
        <f t="shared" si="507"/>
      </c>
      <c r="AF728" s="181">
        <f t="shared" si="436"/>
      </c>
      <c r="AG728" s="181">
        <f t="shared" si="152"/>
      </c>
      <c r="AH728" s="181">
        <f t="shared" si="27"/>
      </c>
      <c r="AI728" s="181">
        <f t="shared" si="1172"/>
      </c>
      <c r="AJ728" s="189">
        <v>56</v>
      </c>
      <c r="AK728" s="179">
        <v>3786</v>
      </c>
      <c r="AL728" s="179">
        <v>157</v>
      </c>
      <c r="AM728" s="179">
        <v>189</v>
      </c>
      <c r="AN728" s="179">
        <v>17</v>
      </c>
      <c r="AO728" s="189">
        <v>7</v>
      </c>
      <c r="AP728" s="179">
        <v>41</v>
      </c>
      <c r="AQ728" s="179">
        <v>17</v>
      </c>
      <c r="AR728" s="189">
        <v>2</v>
      </c>
      <c r="AS728" s="179">
        <v>1</v>
      </c>
      <c r="AT728" s="179">
        <v>0</v>
      </c>
      <c r="AU728" s="179">
        <v>5</v>
      </c>
      <c r="AV728" s="190"/>
      <c r="AW728" s="190"/>
      <c r="AX728" s="191">
        <f t="shared" si="770"/>
      </c>
    </row>
    <row r="729">
      <c r="A729" s="168"/>
      <c r="B729" s="202" t="s">
        <v>186</v>
      </c>
      <c r="C729" s="202"/>
      <c r="D729" s="202"/>
      <c r="E729" s="202"/>
      <c r="F729" s="203">
        <f>SUM(F725:F728)</f>
      </c>
      <c r="G729" s="217">
        <f>SUM(G725:G728)</f>
      </c>
      <c r="H729" s="203">
        <f>SUM(H725:H728)</f>
      </c>
      <c r="I729" s="196">
        <f t="shared" ref="I729:I733" si="584">SUM(I725:I728)</f>
      </c>
      <c r="J729" s="204">
        <f>SUM(J725:J728)</f>
      </c>
      <c r="K729" s="203">
        <f>SUM(K725:K728)</f>
      </c>
      <c r="L729" s="215">
        <f>SUM(L725:L728)</f>
      </c>
      <c r="M729" s="203">
        <f>SUM(M725:M728)</f>
      </c>
      <c r="N729" s="204">
        <f>SUM(N725:N728)</f>
      </c>
      <c r="O729" s="205">
        <f t="shared" si="69"/>
      </c>
      <c r="P729" s="206">
        <f>SUM(P725:P728)</f>
      </c>
      <c r="Q729" s="182">
        <f t="shared" si="1245"/>
      </c>
      <c r="R729" s="204">
        <f>SUM(R725:R728)</f>
      </c>
      <c r="S729" s="203">
        <f>SUM(S725:S728)</f>
      </c>
      <c r="T729" s="207">
        <f t="shared" si="617"/>
      </c>
      <c r="U729" s="207">
        <f t="shared" si="539"/>
      </c>
      <c r="V729" s="207">
        <f t="shared" si="469"/>
      </c>
      <c r="W729" s="208">
        <f>SUM(W725:W728)</f>
      </c>
      <c r="X729" s="207">
        <f t="shared" si="398"/>
      </c>
      <c r="Y729" s="207">
        <f t="shared" si="350"/>
      </c>
      <c r="Z729" s="207">
        <f t="shared" si="117"/>
      </c>
      <c r="AA729" s="207">
        <f t="shared" si="1288"/>
      </c>
      <c r="AB729" s="207">
        <f t="shared" si="1137"/>
      </c>
      <c r="AC729" s="205">
        <f t="shared" si="652"/>
      </c>
      <c r="AD729" s="205">
        <f t="shared" si="574"/>
      </c>
      <c r="AE729" s="205">
        <f t="shared" si="507"/>
      </c>
      <c r="AF729" s="205">
        <f t="shared" si="436"/>
      </c>
      <c r="AG729" s="205">
        <f t="shared" si="152"/>
      </c>
      <c r="AH729" s="205">
        <f t="shared" si="27"/>
      </c>
      <c r="AI729" s="205">
        <f t="shared" si="1172"/>
      </c>
      <c r="AJ729" s="218">
        <f>AVERAGE(AJ725:AJ728)</f>
      </c>
      <c r="AK729" s="218">
        <f>SUM(AK725:AK728)</f>
      </c>
      <c r="AL729" s="218">
        <f>SUM(AL725:AL728)</f>
      </c>
      <c r="AM729" s="218">
        <f>SUM(AM725:AM728)</f>
      </c>
      <c r="AN729" s="218">
        <f>SUM(AN725:AN728)</f>
      </c>
      <c r="AO729" s="218">
        <f>SUM(AO725:AO728)</f>
      </c>
      <c r="AP729" s="218">
        <f>SUM(AP725:AP728)</f>
      </c>
      <c r="AQ729" s="218">
        <f>SUM(AQ725:AQ728)</f>
      </c>
      <c r="AR729" s="218">
        <f>SUM(AR725:AR728)</f>
      </c>
      <c r="AS729" s="218">
        <f>SUM(AS725:AS728)</f>
      </c>
      <c r="AT729" s="218">
        <f>SUM(AT725:AT728)</f>
      </c>
      <c r="AU729" s="218">
        <f>SUM(AU725:AU728)</f>
      </c>
      <c r="AV729" s="209"/>
      <c r="AW729" s="209"/>
      <c r="AX729" s="204">
        <f>SUM(AX725:AX728)</f>
      </c>
    </row>
    <row r="730">
      <c r="A730" s="168"/>
      <c r="B730" s="210" t="s">
        <v>213</v>
      </c>
      <c r="C730" s="170" t="s">
        <v>179</v>
      </c>
      <c r="D730" s="171" t="s">
        <v>220</v>
      </c>
      <c r="E730" s="212" t="s">
        <v>189</v>
      </c>
      <c r="F730" s="178">
        <f t="shared" ref="F730:F734" si="271">G730+H730+I730</f>
      </c>
      <c r="G730" s="289">
        <v>755.17</v>
      </c>
      <c r="H730" s="290">
        <v>998.09</v>
      </c>
      <c r="I730" s="196">
        <f t="shared" si="584"/>
      </c>
      <c r="J730" s="180">
        <v>1</v>
      </c>
      <c r="K730" s="197">
        <v>2548.26</v>
      </c>
      <c r="L730" s="189">
        <v>0</v>
      </c>
      <c r="M730" s="197">
        <v>0</v>
      </c>
      <c r="N730" s="180">
        <v>0</v>
      </c>
      <c r="O730" s="181">
        <f t="shared" si="69"/>
      </c>
      <c r="P730" s="176"/>
      <c r="Q730" s="182">
        <f t="shared" si="1245"/>
      </c>
      <c r="R730" s="177">
        <f t="shared" ref="R730:R734" si="921">J730+L730</f>
      </c>
      <c r="S730" s="178">
        <f t="shared" ref="S730:S734" si="1071">K730+M730</f>
      </c>
      <c r="T730" s="183">
        <f t="shared" si="617"/>
      </c>
      <c r="U730" s="183">
        <f t="shared" si="539"/>
      </c>
      <c r="V730" s="183">
        <f t="shared" si="469"/>
      </c>
      <c r="W730" s="184">
        <v>1</v>
      </c>
      <c r="X730" s="183">
        <f t="shared" si="398"/>
      </c>
      <c r="Y730" s="183">
        <f t="shared" si="350"/>
      </c>
      <c r="Z730" s="183">
        <f t="shared" si="117"/>
      </c>
      <c r="AA730" s="183">
        <f t="shared" si="1288"/>
      </c>
      <c r="AB730" s="183">
        <f t="shared" si="1137"/>
      </c>
      <c r="AC730" s="181">
        <f t="shared" si="652"/>
      </c>
      <c r="AD730" s="181">
        <f t="shared" si="574"/>
      </c>
      <c r="AE730" s="181">
        <f t="shared" si="507"/>
      </c>
      <c r="AF730" s="181">
        <f t="shared" si="436"/>
      </c>
      <c r="AG730" s="181">
        <f t="shared" si="152"/>
      </c>
      <c r="AH730" s="181">
        <f t="shared" si="27"/>
      </c>
      <c r="AI730" s="181">
        <f t="shared" si="1172"/>
      </c>
      <c r="AJ730" s="189">
        <v>29</v>
      </c>
      <c r="AK730" s="179">
        <v>18803</v>
      </c>
      <c r="AL730" s="179">
        <v>552</v>
      </c>
      <c r="AM730" s="179">
        <v>600</v>
      </c>
      <c r="AN730" s="179">
        <v>81</v>
      </c>
      <c r="AO730" s="189">
        <v>13</v>
      </c>
      <c r="AP730" s="189">
        <v>25</v>
      </c>
      <c r="AQ730" s="179">
        <v>65</v>
      </c>
      <c r="AR730" s="189">
        <v>1</v>
      </c>
      <c r="AS730" s="189">
        <v>3</v>
      </c>
      <c r="AT730" s="179">
        <v>0</v>
      </c>
      <c r="AU730" s="179">
        <v>18</v>
      </c>
      <c r="AV730" s="190"/>
      <c r="AW730" s="190"/>
      <c r="AX730" s="191">
        <f t="shared" ref="AX730:AX734" si="771">COUNT(AU730)</f>
      </c>
    </row>
    <row r="731">
      <c r="A731" s="168"/>
      <c r="B731" s="210" t="s">
        <v>213</v>
      </c>
      <c r="C731" s="192" t="s">
        <v>179</v>
      </c>
      <c r="D731" s="171" t="s">
        <v>220</v>
      </c>
      <c r="E731" s="212" t="s">
        <v>190</v>
      </c>
      <c r="F731" s="173">
        <f t="shared" si="271"/>
      </c>
      <c r="G731" s="175">
        <v>1498.3</v>
      </c>
      <c r="H731" s="230">
        <v>1835.89</v>
      </c>
      <c r="I731" s="196">
        <f t="shared" si="584"/>
      </c>
      <c r="J731" s="180">
        <v>4</v>
      </c>
      <c r="K731" s="178">
        <v>9092.66</v>
      </c>
      <c r="L731" s="189">
        <v>0</v>
      </c>
      <c r="M731" s="197">
        <v>0</v>
      </c>
      <c r="N731" s="180">
        <v>0</v>
      </c>
      <c r="O731" s="181">
        <f t="shared" si="69"/>
      </c>
      <c r="P731" s="176"/>
      <c r="Q731" s="182">
        <f t="shared" si="1245"/>
      </c>
      <c r="R731" s="177">
        <f t="shared" si="921"/>
      </c>
      <c r="S731" s="178">
        <f t="shared" si="1071"/>
      </c>
      <c r="T731" s="183">
        <f t="shared" si="617"/>
      </c>
      <c r="U731" s="183">
        <f t="shared" si="539"/>
      </c>
      <c r="V731" s="183">
        <f t="shared" si="469"/>
      </c>
      <c r="W731" s="184">
        <v>4</v>
      </c>
      <c r="X731" s="183">
        <f t="shared" si="398"/>
      </c>
      <c r="Y731" s="183">
        <f t="shared" si="350"/>
      </c>
      <c r="Z731" s="183">
        <f t="shared" si="117"/>
      </c>
      <c r="AA731" s="183">
        <f t="shared" si="1288"/>
      </c>
      <c r="AB731" s="183">
        <f t="shared" si="1137"/>
      </c>
      <c r="AC731" s="181">
        <f t="shared" si="652"/>
      </c>
      <c r="AD731" s="181">
        <f t="shared" si="574"/>
      </c>
      <c r="AE731" s="181">
        <f t="shared" si="507"/>
      </c>
      <c r="AF731" s="181">
        <f t="shared" si="436"/>
      </c>
      <c r="AG731" s="181">
        <f t="shared" si="152"/>
      </c>
      <c r="AH731" s="181">
        <f t="shared" si="27"/>
      </c>
      <c r="AI731" s="181">
        <f t="shared" si="1172"/>
      </c>
      <c r="AJ731" s="189">
        <v>40</v>
      </c>
      <c r="AK731" s="189">
        <v>32319</v>
      </c>
      <c r="AL731" s="179">
        <v>824</v>
      </c>
      <c r="AM731" s="179">
        <v>866</v>
      </c>
      <c r="AN731" s="179">
        <v>149</v>
      </c>
      <c r="AO731" s="189">
        <v>28</v>
      </c>
      <c r="AP731" s="189">
        <v>94</v>
      </c>
      <c r="AQ731" s="179">
        <v>130</v>
      </c>
      <c r="AR731" s="189">
        <v>4</v>
      </c>
      <c r="AS731" s="189">
        <v>11</v>
      </c>
      <c r="AT731" s="179">
        <v>1</v>
      </c>
      <c r="AU731" s="179">
        <v>42</v>
      </c>
      <c r="AV731" s="190"/>
      <c r="AW731" s="190"/>
      <c r="AX731" s="191">
        <f t="shared" si="771"/>
      </c>
    </row>
    <row r="732">
      <c r="A732" s="168"/>
      <c r="B732" s="210" t="s">
        <v>213</v>
      </c>
      <c r="C732" s="192" t="s">
        <v>179</v>
      </c>
      <c r="D732" s="171" t="s">
        <v>220</v>
      </c>
      <c r="E732" s="212" t="s">
        <v>191</v>
      </c>
      <c r="F732" s="173">
        <f t="shared" si="271"/>
      </c>
      <c r="G732" s="175">
        <v>1671.37</v>
      </c>
      <c r="H732" s="230">
        <v>3944.82</v>
      </c>
      <c r="I732" s="196">
        <f t="shared" si="584"/>
      </c>
      <c r="J732" s="177">
        <v>5</v>
      </c>
      <c r="K732" s="178">
        <v>14852.300000000003</v>
      </c>
      <c r="L732" s="179">
        <v>1</v>
      </c>
      <c r="M732" s="178">
        <v>5096.52</v>
      </c>
      <c r="N732" s="180">
        <v>1</v>
      </c>
      <c r="O732" s="181">
        <f t="shared" si="69"/>
      </c>
      <c r="P732" s="176"/>
      <c r="Q732" s="182">
        <f t="shared" si="1245"/>
      </c>
      <c r="R732" s="177">
        <f t="shared" si="921"/>
      </c>
      <c r="S732" s="178">
        <f t="shared" si="1071"/>
      </c>
      <c r="T732" s="183">
        <f t="shared" si="617"/>
      </c>
      <c r="U732" s="183">
        <f t="shared" si="539"/>
      </c>
      <c r="V732" s="183">
        <f t="shared" si="469"/>
      </c>
      <c r="W732" s="184">
        <v>6</v>
      </c>
      <c r="X732" s="183">
        <f t="shared" si="398"/>
      </c>
      <c r="Y732" s="183">
        <f t="shared" si="350"/>
      </c>
      <c r="Z732" s="183">
        <f t="shared" si="117"/>
      </c>
      <c r="AA732" s="183">
        <f t="shared" si="1288"/>
      </c>
      <c r="AB732" s="183">
        <f t="shared" si="1137"/>
      </c>
      <c r="AC732" s="181">
        <f t="shared" si="652"/>
      </c>
      <c r="AD732" s="181">
        <f t="shared" si="574"/>
      </c>
      <c r="AE732" s="181">
        <f t="shared" si="507"/>
      </c>
      <c r="AF732" s="181">
        <f t="shared" si="436"/>
      </c>
      <c r="AG732" s="181">
        <f t="shared" si="152"/>
      </c>
      <c r="AH732" s="181">
        <f t="shared" si="27"/>
      </c>
      <c r="AI732" s="181">
        <f t="shared" si="1172"/>
      </c>
      <c r="AJ732" s="189">
        <v>50</v>
      </c>
      <c r="AK732" s="189">
        <v>24381</v>
      </c>
      <c r="AL732" s="179">
        <v>625</v>
      </c>
      <c r="AM732" s="179">
        <v>664</v>
      </c>
      <c r="AN732" s="179">
        <v>120</v>
      </c>
      <c r="AO732" s="189">
        <v>30</v>
      </c>
      <c r="AP732" s="189">
        <v>105</v>
      </c>
      <c r="AQ732" s="179">
        <v>120</v>
      </c>
      <c r="AR732" s="189">
        <v>6</v>
      </c>
      <c r="AS732" s="189">
        <v>4</v>
      </c>
      <c r="AT732" s="179">
        <v>3</v>
      </c>
      <c r="AU732" s="179">
        <v>20</v>
      </c>
      <c r="AV732" s="190"/>
      <c r="AW732" s="190"/>
      <c r="AX732" s="191">
        <f t="shared" si="771"/>
      </c>
    </row>
    <row r="733">
      <c r="A733" s="168"/>
      <c r="B733" s="210" t="s">
        <v>213</v>
      </c>
      <c r="C733" s="192" t="s">
        <v>179</v>
      </c>
      <c r="D733" s="171" t="s">
        <v>220</v>
      </c>
      <c r="E733" s="212" t="s">
        <v>192</v>
      </c>
      <c r="F733" s="173">
        <f t="shared" si="271"/>
      </c>
      <c r="G733" s="230">
        <v>1776.93</v>
      </c>
      <c r="H733" s="175">
        <v>903.98</v>
      </c>
      <c r="I733" s="196">
        <f t="shared" si="584"/>
      </c>
      <c r="J733" s="180">
        <v>6</v>
      </c>
      <c r="K733" s="197">
        <v>13950.869999999995</v>
      </c>
      <c r="L733" s="189">
        <v>0</v>
      </c>
      <c r="M733" s="197">
        <v>0</v>
      </c>
      <c r="N733" s="180">
        <v>1</v>
      </c>
      <c r="O733" s="181">
        <f t="shared" si="69"/>
      </c>
      <c r="P733" s="176"/>
      <c r="Q733" s="182">
        <f t="shared" si="1245"/>
      </c>
      <c r="R733" s="177">
        <f t="shared" si="921"/>
      </c>
      <c r="S733" s="178">
        <f t="shared" si="1071"/>
      </c>
      <c r="T733" s="183">
        <f t="shared" si="617"/>
      </c>
      <c r="U733" s="183">
        <f t="shared" si="539"/>
      </c>
      <c r="V733" s="183">
        <f t="shared" si="469"/>
      </c>
      <c r="W733" s="184">
        <v>5</v>
      </c>
      <c r="X733" s="183">
        <f t="shared" si="398"/>
      </c>
      <c r="Y733" s="183">
        <f t="shared" si="350"/>
      </c>
      <c r="Z733" s="183">
        <f t="shared" si="117"/>
      </c>
      <c r="AA733" s="183">
        <f t="shared" si="1288"/>
      </c>
      <c r="AB733" s="183">
        <f t="shared" si="1137"/>
      </c>
      <c r="AC733" s="181">
        <f t="shared" si="652"/>
      </c>
      <c r="AD733" s="181">
        <f t="shared" si="574"/>
      </c>
      <c r="AE733" s="181">
        <f t="shared" si="507"/>
      </c>
      <c r="AF733" s="181">
        <f t="shared" si="436"/>
      </c>
      <c r="AG733" s="181">
        <f t="shared" si="152"/>
      </c>
      <c r="AH733" s="181">
        <f t="shared" si="27"/>
      </c>
      <c r="AI733" s="181">
        <f t="shared" si="1172"/>
      </c>
      <c r="AJ733" s="189">
        <v>53</v>
      </c>
      <c r="AK733" s="189">
        <v>16247</v>
      </c>
      <c r="AL733" s="179">
        <v>408</v>
      </c>
      <c r="AM733" s="179">
        <v>437</v>
      </c>
      <c r="AN733" s="179">
        <v>88</v>
      </c>
      <c r="AO733" s="189">
        <v>19</v>
      </c>
      <c r="AP733" s="189">
        <v>63</v>
      </c>
      <c r="AQ733" s="179">
        <v>63</v>
      </c>
      <c r="AR733" s="189">
        <v>6</v>
      </c>
      <c r="AS733" s="189">
        <v>4</v>
      </c>
      <c r="AT733" s="189">
        <v>0</v>
      </c>
      <c r="AU733" s="189">
        <v>12</v>
      </c>
      <c r="AV733" s="190"/>
      <c r="AW733" s="190"/>
      <c r="AX733" s="191">
        <f t="shared" si="771"/>
      </c>
    </row>
    <row r="734">
      <c r="A734" s="168"/>
      <c r="B734" s="210" t="s">
        <v>213</v>
      </c>
      <c r="C734" s="192" t="s">
        <v>179</v>
      </c>
      <c r="D734" s="171" t="s">
        <v>220</v>
      </c>
      <c r="E734" s="201" t="s">
        <v>194</v>
      </c>
      <c r="F734" s="178">
        <f t="shared" si="271"/>
      </c>
      <c r="G734" s="214">
        <v>2423.06</v>
      </c>
      <c r="H734" s="195">
        <v>1195.65</v>
      </c>
      <c r="I734" s="236">
        <v>0</v>
      </c>
      <c r="J734" s="180">
        <v>6</v>
      </c>
      <c r="K734" s="197">
        <v>13635.769999999997</v>
      </c>
      <c r="L734" s="189">
        <v>0</v>
      </c>
      <c r="M734" s="197">
        <v>0</v>
      </c>
      <c r="N734" s="180">
        <v>0</v>
      </c>
      <c r="O734" s="181">
        <f t="shared" si="69"/>
      </c>
      <c r="P734" s="176"/>
      <c r="Q734" s="182" t="str">
        <v>#DIV/0!</v>
      </c>
      <c r="R734" s="177">
        <f t="shared" si="921"/>
      </c>
      <c r="S734" s="178">
        <f t="shared" si="1071"/>
      </c>
      <c r="T734" s="183">
        <f t="shared" si="617"/>
      </c>
      <c r="U734" s="183">
        <f t="shared" si="539"/>
      </c>
      <c r="V734" s="183">
        <f t="shared" si="469"/>
      </c>
      <c r="W734" s="184">
        <v>3</v>
      </c>
      <c r="X734" s="183">
        <f t="shared" si="398"/>
      </c>
      <c r="Y734" s="183">
        <f t="shared" si="350"/>
      </c>
      <c r="Z734" s="183">
        <f t="shared" si="117"/>
      </c>
      <c r="AA734" s="183">
        <f t="shared" si="1288"/>
      </c>
      <c r="AB734" s="183">
        <f t="shared" si="1137"/>
      </c>
      <c r="AC734" s="181">
        <f t="shared" si="652"/>
      </c>
      <c r="AD734" s="181">
        <f t="shared" si="574"/>
      </c>
      <c r="AE734" s="181">
        <f t="shared" si="507"/>
      </c>
      <c r="AF734" s="181">
        <f t="shared" si="436"/>
      </c>
      <c r="AG734" s="181">
        <f t="shared" si="152"/>
      </c>
      <c r="AH734" s="181">
        <f t="shared" si="27"/>
      </c>
      <c r="AI734" s="181">
        <f t="shared" si="1172"/>
      </c>
      <c r="AJ734" s="189">
        <v>56</v>
      </c>
      <c r="AK734" s="189">
        <v>18315</v>
      </c>
      <c r="AL734" s="179">
        <v>390</v>
      </c>
      <c r="AM734" s="179">
        <v>436</v>
      </c>
      <c r="AN734" s="179">
        <v>76</v>
      </c>
      <c r="AO734" s="189">
        <v>16</v>
      </c>
      <c r="AP734" s="179">
        <v>38</v>
      </c>
      <c r="AQ734" s="179">
        <v>82</v>
      </c>
      <c r="AR734" s="189">
        <v>6</v>
      </c>
      <c r="AS734" s="189">
        <v>7</v>
      </c>
      <c r="AT734" s="189">
        <v>1</v>
      </c>
      <c r="AU734" s="189">
        <v>13</v>
      </c>
      <c r="AV734" s="190"/>
      <c r="AW734" s="190"/>
      <c r="AX734" s="191">
        <f t="shared" si="771"/>
      </c>
    </row>
    <row r="735">
      <c r="A735" s="168"/>
      <c r="B735" s="202" t="s">
        <v>186</v>
      </c>
      <c r="C735" s="202"/>
      <c r="D735" s="202"/>
      <c r="E735" s="202"/>
      <c r="F735" s="203">
        <f>SUM(F730:F734)</f>
      </c>
      <c r="G735" s="203">
        <f>SUM(G730:G734)</f>
      </c>
      <c r="H735" s="203">
        <f>SUM(H730:H734)</f>
      </c>
      <c r="I735" s="196">
        <f>SUM(I730:I734)</f>
      </c>
      <c r="J735" s="204">
        <f>SUM(J730:J734)</f>
      </c>
      <c r="K735" s="215">
        <f>SUM(K730:K734)</f>
      </c>
      <c r="L735" s="215">
        <f>SUM(L730:L734)</f>
      </c>
      <c r="M735" s="215">
        <f>SUM(M730:M734)</f>
      </c>
      <c r="N735" s="215">
        <f>SUM(N730:N734)</f>
      </c>
      <c r="O735" s="205">
        <f t="shared" si="69"/>
      </c>
      <c r="P735" s="206">
        <f>SUM(P730:P734)</f>
      </c>
      <c r="Q735" s="182">
        <f t="shared" ref="Q735:Q752" si="1246">P735/R735</f>
      </c>
      <c r="R735" s="204">
        <f>SUM(R730:R734)</f>
      </c>
      <c r="S735" s="203">
        <f>SUM(S730:S734)</f>
      </c>
      <c r="T735" s="207">
        <f t="shared" si="617"/>
      </c>
      <c r="U735" s="207">
        <f t="shared" si="539"/>
      </c>
      <c r="V735" s="207">
        <f t="shared" si="469"/>
      </c>
      <c r="W735" s="208">
        <f>SUM(W730:W734)</f>
      </c>
      <c r="X735" s="207">
        <f t="shared" si="398"/>
      </c>
      <c r="Y735" s="207">
        <f t="shared" si="350"/>
      </c>
      <c r="Z735" s="207">
        <f t="shared" si="117"/>
      </c>
      <c r="AA735" s="207">
        <f t="shared" si="1288"/>
      </c>
      <c r="AB735" s="207">
        <f t="shared" si="1137"/>
      </c>
      <c r="AC735" s="205">
        <f t="shared" si="652"/>
      </c>
      <c r="AD735" s="205">
        <f t="shared" si="574"/>
      </c>
      <c r="AE735" s="205">
        <f t="shared" si="507"/>
      </c>
      <c r="AF735" s="205">
        <f t="shared" si="436"/>
      </c>
      <c r="AG735" s="205">
        <f t="shared" si="152"/>
      </c>
      <c r="AH735" s="205">
        <f t="shared" si="27"/>
      </c>
      <c r="AI735" s="205">
        <f t="shared" si="1172"/>
      </c>
      <c r="AJ735" s="218">
        <f>AVERAGE(AJ730:AJ734)</f>
      </c>
      <c r="AK735" s="218">
        <f>SUM(AK730:AK734)</f>
      </c>
      <c r="AL735" s="218">
        <f>SUM(AL730:AL734)</f>
      </c>
      <c r="AM735" s="218">
        <f>SUM(AM730:AM734)</f>
      </c>
      <c r="AN735" s="218">
        <f>SUM(AN730:AN734)</f>
      </c>
      <c r="AO735" s="218">
        <f>SUM(AO730:AO734)</f>
      </c>
      <c r="AP735" s="218">
        <f>SUM(AP730:AP734)</f>
      </c>
      <c r="AQ735" s="218">
        <f>SUM(AQ730:AQ734)</f>
      </c>
      <c r="AR735" s="218">
        <f>SUM(AR730:AR734)</f>
      </c>
      <c r="AS735" s="218">
        <f>SUM(AS730:AS734)</f>
      </c>
      <c r="AT735" s="218">
        <f>SUM(AT730:AT734)</f>
      </c>
      <c r="AU735" s="218">
        <f>SUM(AU730:AU734)</f>
      </c>
      <c r="AV735" s="209"/>
      <c r="AW735" s="209"/>
      <c r="AX735" s="204">
        <f>SUM(AX730:AX734)</f>
      </c>
    </row>
    <row r="736">
      <c r="A736" s="168"/>
      <c r="B736" s="210" t="s">
        <v>213</v>
      </c>
      <c r="C736" s="170" t="s">
        <v>179</v>
      </c>
      <c r="D736" s="171" t="s">
        <v>180</v>
      </c>
      <c r="E736" s="201" t="s">
        <v>195</v>
      </c>
      <c r="F736" s="178">
        <f t="shared" ref="F736:F739" si="272">G736+H736+I736</f>
      </c>
      <c r="G736" s="216">
        <v>1791.58</v>
      </c>
      <c r="H736" s="178">
        <v>935.08</v>
      </c>
      <c r="I736" s="236">
        <v>0</v>
      </c>
      <c r="J736" s="180">
        <v>0</v>
      </c>
      <c r="K736" s="197">
        <v>0</v>
      </c>
      <c r="L736" s="189">
        <v>0</v>
      </c>
      <c r="M736" s="197">
        <v>0</v>
      </c>
      <c r="N736" s="180">
        <v>0</v>
      </c>
      <c r="O736" s="181">
        <f t="shared" si="69"/>
      </c>
      <c r="P736" s="196"/>
      <c r="Q736" s="182">
        <f t="shared" si="1246"/>
      </c>
      <c r="R736" s="177">
        <f t="shared" ref="R736:R739" si="922">J736+L736</f>
      </c>
      <c r="S736" s="178">
        <f t="shared" ref="S736:S739" si="1072">K736+M736</f>
      </c>
      <c r="T736" s="183">
        <f t="shared" si="617"/>
      </c>
      <c r="U736" s="183">
        <f t="shared" si="539"/>
      </c>
      <c r="V736" s="183">
        <f t="shared" si="469"/>
      </c>
      <c r="W736" s="184">
        <v>0</v>
      </c>
      <c r="X736" s="183">
        <f t="shared" si="398"/>
      </c>
      <c r="Y736" s="183">
        <f t="shared" si="350"/>
      </c>
      <c r="Z736" s="183">
        <f t="shared" si="117"/>
      </c>
      <c r="AA736" s="183">
        <f t="shared" si="1288"/>
      </c>
      <c r="AB736" s="183">
        <f t="shared" si="1137"/>
      </c>
      <c r="AC736" s="181">
        <f t="shared" si="652"/>
      </c>
      <c r="AD736" s="181">
        <f t="shared" si="574"/>
      </c>
      <c r="AE736" s="181">
        <f t="shared" si="507"/>
      </c>
      <c r="AF736" s="181">
        <f t="shared" si="436"/>
      </c>
      <c r="AG736" s="181">
        <f t="shared" si="152"/>
      </c>
      <c r="AH736" s="181">
        <f t="shared" si="27"/>
      </c>
      <c r="AI736" s="181">
        <f t="shared" si="1172"/>
      </c>
      <c r="AJ736" s="189">
        <v>55</v>
      </c>
      <c r="AK736" s="179">
        <v>17792</v>
      </c>
      <c r="AL736" s="179">
        <v>405</v>
      </c>
      <c r="AM736" s="179">
        <v>451</v>
      </c>
      <c r="AN736" s="179">
        <v>71</v>
      </c>
      <c r="AO736" s="189">
        <v>17</v>
      </c>
      <c r="AP736" s="189">
        <v>49</v>
      </c>
      <c r="AQ736" s="189">
        <v>75</v>
      </c>
      <c r="AR736" s="189">
        <v>1</v>
      </c>
      <c r="AS736" s="179">
        <v>2</v>
      </c>
      <c r="AT736" s="179">
        <v>1</v>
      </c>
      <c r="AU736" s="179">
        <v>7</v>
      </c>
      <c r="AV736" s="190"/>
      <c r="AW736" s="190"/>
      <c r="AX736" s="191">
        <f t="shared" ref="AX736:AX739" si="772">COUNT(AU736)</f>
      </c>
    </row>
    <row r="737">
      <c r="A737" s="168"/>
      <c r="B737" s="210" t="s">
        <v>213</v>
      </c>
      <c r="C737" s="192" t="s">
        <v>179</v>
      </c>
      <c r="D737" s="171" t="s">
        <v>180</v>
      </c>
      <c r="E737" s="212" t="s">
        <v>196</v>
      </c>
      <c r="F737" s="178">
        <f t="shared" si="272"/>
      </c>
      <c r="G737" s="213">
        <v>1772.59</v>
      </c>
      <c r="H737" s="178">
        <v>703.51</v>
      </c>
      <c r="I737" s="219">
        <v>0</v>
      </c>
      <c r="J737" s="180">
        <v>1</v>
      </c>
      <c r="K737" s="178">
        <v>1435.0099999999948</v>
      </c>
      <c r="L737" s="179">
        <v>0</v>
      </c>
      <c r="M737" s="178">
        <v>0</v>
      </c>
      <c r="N737" s="180">
        <v>0</v>
      </c>
      <c r="O737" s="181">
        <f t="shared" si="69"/>
      </c>
      <c r="P737" s="196"/>
      <c r="Q737" s="182">
        <f t="shared" si="1246"/>
      </c>
      <c r="R737" s="177">
        <f t="shared" si="922"/>
      </c>
      <c r="S737" s="178">
        <f t="shared" si="1072"/>
      </c>
      <c r="T737" s="183">
        <f t="shared" si="617"/>
      </c>
      <c r="U737" s="183">
        <f t="shared" si="539"/>
      </c>
      <c r="V737" s="183">
        <f t="shared" si="469"/>
      </c>
      <c r="W737" s="184">
        <v>0</v>
      </c>
      <c r="X737" s="183">
        <f t="shared" si="398"/>
      </c>
      <c r="Y737" s="183">
        <f t="shared" si="350"/>
      </c>
      <c r="Z737" s="183">
        <f t="shared" si="117"/>
      </c>
      <c r="AA737" s="183">
        <f t="shared" si="1288"/>
      </c>
      <c r="AB737" s="183">
        <f t="shared" si="1137"/>
      </c>
      <c r="AC737" s="181">
        <f t="shared" si="652"/>
      </c>
      <c r="AD737" s="181">
        <f t="shared" si="574"/>
      </c>
      <c r="AE737" s="181">
        <f t="shared" si="507"/>
      </c>
      <c r="AF737" s="181">
        <f t="shared" si="436"/>
      </c>
      <c r="AG737" s="181">
        <f t="shared" si="152"/>
      </c>
      <c r="AH737" s="181">
        <f t="shared" si="27"/>
      </c>
      <c r="AI737" s="181">
        <f t="shared" si="1172"/>
      </c>
      <c r="AJ737" s="189">
        <v>34</v>
      </c>
      <c r="AK737" s="179">
        <v>19079</v>
      </c>
      <c r="AL737" s="179">
        <v>467</v>
      </c>
      <c r="AM737" s="179">
        <v>485</v>
      </c>
      <c r="AN737" s="179">
        <v>65</v>
      </c>
      <c r="AO737" s="189">
        <v>15</v>
      </c>
      <c r="AP737" s="179">
        <v>29</v>
      </c>
      <c r="AQ737" s="179">
        <v>53</v>
      </c>
      <c r="AR737" s="189">
        <v>1</v>
      </c>
      <c r="AS737" s="179">
        <v>1</v>
      </c>
      <c r="AT737" s="179">
        <v>0</v>
      </c>
      <c r="AU737" s="179">
        <v>7</v>
      </c>
      <c r="AV737" s="190"/>
      <c r="AW737" s="190"/>
      <c r="AX737" s="191">
        <f t="shared" si="772"/>
      </c>
    </row>
    <row r="738">
      <c r="A738" s="168"/>
      <c r="B738" s="210" t="s">
        <v>213</v>
      </c>
      <c r="C738" s="192" t="s">
        <v>179</v>
      </c>
      <c r="D738" s="171" t="s">
        <v>180</v>
      </c>
      <c r="E738" s="212" t="s">
        <v>197</v>
      </c>
      <c r="F738" s="178">
        <f t="shared" si="272"/>
      </c>
      <c r="G738" s="213">
        <v>2249.15</v>
      </c>
      <c r="H738" s="197">
        <v>749.34</v>
      </c>
      <c r="I738" s="219">
        <v>0</v>
      </c>
      <c r="J738" s="180">
        <v>6</v>
      </c>
      <c r="K738" s="178">
        <v>13171.400000000009</v>
      </c>
      <c r="L738" s="179">
        <v>0</v>
      </c>
      <c r="M738" s="178">
        <v>0</v>
      </c>
      <c r="N738" s="180">
        <v>2</v>
      </c>
      <c r="O738" s="181">
        <f t="shared" si="69"/>
      </c>
      <c r="P738" s="196"/>
      <c r="Q738" s="182">
        <f t="shared" si="1246"/>
      </c>
      <c r="R738" s="177">
        <f t="shared" si="922"/>
      </c>
      <c r="S738" s="178">
        <f t="shared" si="1072"/>
      </c>
      <c r="T738" s="183">
        <f t="shared" si="617"/>
      </c>
      <c r="U738" s="183">
        <f t="shared" si="539"/>
      </c>
      <c r="V738" s="183">
        <f t="shared" si="469"/>
      </c>
      <c r="W738" s="184">
        <v>5</v>
      </c>
      <c r="X738" s="183">
        <f t="shared" si="398"/>
      </c>
      <c r="Y738" s="183">
        <f t="shared" si="350"/>
      </c>
      <c r="Z738" s="183">
        <f t="shared" si="117"/>
      </c>
      <c r="AA738" s="183">
        <f t="shared" si="1288"/>
      </c>
      <c r="AB738" s="183">
        <f t="shared" si="1137"/>
      </c>
      <c r="AC738" s="181">
        <f t="shared" si="652"/>
      </c>
      <c r="AD738" s="181">
        <f t="shared" si="574"/>
      </c>
      <c r="AE738" s="181">
        <f t="shared" si="507"/>
      </c>
      <c r="AF738" s="181">
        <f t="shared" si="436"/>
      </c>
      <c r="AG738" s="181">
        <f t="shared" si="152"/>
      </c>
      <c r="AH738" s="181">
        <f t="shared" si="27"/>
      </c>
      <c r="AI738" s="181">
        <f t="shared" si="1172"/>
      </c>
      <c r="AJ738" s="189">
        <v>35</v>
      </c>
      <c r="AK738" s="179">
        <v>17263</v>
      </c>
      <c r="AL738" s="179">
        <v>611</v>
      </c>
      <c r="AM738" s="179">
        <v>646</v>
      </c>
      <c r="AN738" s="179">
        <v>81</v>
      </c>
      <c r="AO738" s="189">
        <v>15</v>
      </c>
      <c r="AP738" s="189">
        <v>40</v>
      </c>
      <c r="AQ738" s="179">
        <v>69</v>
      </c>
      <c r="AR738" s="189">
        <v>7</v>
      </c>
      <c r="AS738" s="189">
        <v>5</v>
      </c>
      <c r="AT738" s="179">
        <v>1</v>
      </c>
      <c r="AU738" s="179">
        <v>7</v>
      </c>
      <c r="AV738" s="190"/>
      <c r="AW738" s="190"/>
      <c r="AX738" s="191">
        <f t="shared" si="772"/>
      </c>
    </row>
    <row r="739">
      <c r="A739" s="168"/>
      <c r="B739" s="210" t="s">
        <v>213</v>
      </c>
      <c r="C739" s="192" t="s">
        <v>179</v>
      </c>
      <c r="D739" s="171" t="s">
        <v>180</v>
      </c>
      <c r="E739" s="212" t="s">
        <v>199</v>
      </c>
      <c r="F739" s="178">
        <f t="shared" si="272"/>
      </c>
      <c r="G739" s="216">
        <v>2387.2000000000003</v>
      </c>
      <c r="H739" s="178">
        <v>991.18</v>
      </c>
      <c r="I739" s="219">
        <v>0</v>
      </c>
      <c r="J739" s="180">
        <v>5</v>
      </c>
      <c r="K739" s="178">
        <v>10527.670000000013</v>
      </c>
      <c r="L739" s="179">
        <v>0</v>
      </c>
      <c r="M739" s="178">
        <v>0</v>
      </c>
      <c r="N739" s="180">
        <v>0</v>
      </c>
      <c r="O739" s="181">
        <f t="shared" si="69"/>
      </c>
      <c r="P739" s="196"/>
      <c r="Q739" s="182">
        <f t="shared" si="1246"/>
      </c>
      <c r="R739" s="177">
        <f t="shared" si="922"/>
      </c>
      <c r="S739" s="178">
        <f t="shared" si="1072"/>
      </c>
      <c r="T739" s="183">
        <f t="shared" si="617"/>
      </c>
      <c r="U739" s="183">
        <f t="shared" si="539"/>
      </c>
      <c r="V739" s="183">
        <f t="shared" si="469"/>
      </c>
      <c r="W739" s="184">
        <v>5</v>
      </c>
      <c r="X739" s="183">
        <f t="shared" si="398"/>
      </c>
      <c r="Y739" s="183">
        <f t="shared" si="350"/>
      </c>
      <c r="Z739" s="183">
        <f t="shared" si="117"/>
      </c>
      <c r="AA739" s="183">
        <f t="shared" si="1288"/>
      </c>
      <c r="AB739" s="183">
        <f t="shared" si="1137"/>
      </c>
      <c r="AC739" s="181">
        <f t="shared" si="652"/>
      </c>
      <c r="AD739" s="181">
        <f t="shared" si="574"/>
      </c>
      <c r="AE739" s="181">
        <f t="shared" si="507"/>
      </c>
      <c r="AF739" s="181">
        <f t="shared" si="436"/>
      </c>
      <c r="AG739" s="181">
        <f t="shared" si="152"/>
      </c>
      <c r="AH739" s="181">
        <f t="shared" si="27"/>
      </c>
      <c r="AI739" s="181">
        <f t="shared" si="1172"/>
      </c>
      <c r="AJ739" s="189">
        <v>37</v>
      </c>
      <c r="AK739" s="179">
        <v>17532</v>
      </c>
      <c r="AL739" s="179">
        <v>611</v>
      </c>
      <c r="AM739" s="179">
        <v>644</v>
      </c>
      <c r="AN739" s="179">
        <v>81</v>
      </c>
      <c r="AO739" s="189">
        <v>19</v>
      </c>
      <c r="AP739" s="179">
        <v>54</v>
      </c>
      <c r="AQ739" s="179">
        <v>79</v>
      </c>
      <c r="AR739" s="189">
        <v>6</v>
      </c>
      <c r="AS739" s="189">
        <v>7</v>
      </c>
      <c r="AT739" s="179">
        <v>0</v>
      </c>
      <c r="AU739" s="179">
        <v>12</v>
      </c>
      <c r="AV739" s="190"/>
      <c r="AW739" s="190"/>
      <c r="AX739" s="191">
        <f t="shared" si="772"/>
      </c>
    </row>
    <row r="740">
      <c r="A740" s="168"/>
      <c r="B740" s="202" t="s">
        <v>186</v>
      </c>
      <c r="C740" s="202"/>
      <c r="D740" s="202"/>
      <c r="E740" s="202"/>
      <c r="F740" s="203">
        <f>SUM(F736:F739)</f>
      </c>
      <c r="G740" s="217">
        <f>SUM(G736:G739)</f>
      </c>
      <c r="H740" s="203">
        <f>SUM(H736:H739)</f>
      </c>
      <c r="I740" s="196">
        <f>SUM(I736:I739)</f>
      </c>
      <c r="J740" s="204">
        <f>SUM(J736:J739)</f>
      </c>
      <c r="K740" s="203">
        <f>SUM(K736:K739)</f>
      </c>
      <c r="L740" s="215">
        <f>SUM(L736:L739)</f>
      </c>
      <c r="M740" s="203">
        <f>SUM(M736:M739)</f>
      </c>
      <c r="N740" s="204">
        <f>SUM(N736:N739)</f>
      </c>
      <c r="O740" s="205">
        <f t="shared" si="69"/>
      </c>
      <c r="P740" s="206">
        <f>SUM(P736:P739)</f>
      </c>
      <c r="Q740" s="182">
        <f t="shared" si="1246"/>
      </c>
      <c r="R740" s="204">
        <f>SUM(R736:R739)</f>
      </c>
      <c r="S740" s="203">
        <f>SUM(S736:S739)</f>
      </c>
      <c r="T740" s="207">
        <f t="shared" si="617"/>
      </c>
      <c r="U740" s="207">
        <f t="shared" si="539"/>
      </c>
      <c r="V740" s="207">
        <f t="shared" si="469"/>
      </c>
      <c r="W740" s="208">
        <f>SUM(W736:W739)</f>
      </c>
      <c r="X740" s="207">
        <f t="shared" si="398"/>
      </c>
      <c r="Y740" s="207">
        <f t="shared" si="350"/>
      </c>
      <c r="Z740" s="207">
        <f t="shared" si="117"/>
      </c>
      <c r="AA740" s="207">
        <f t="shared" si="1288"/>
      </c>
      <c r="AB740" s="207">
        <f t="shared" si="1137"/>
      </c>
      <c r="AC740" s="205">
        <f t="shared" si="652"/>
      </c>
      <c r="AD740" s="205">
        <f t="shared" si="574"/>
      </c>
      <c r="AE740" s="205">
        <f t="shared" si="507"/>
      </c>
      <c r="AF740" s="205">
        <f t="shared" si="436"/>
      </c>
      <c r="AG740" s="205">
        <f t="shared" si="152"/>
      </c>
      <c r="AH740" s="205">
        <f t="shared" si="27"/>
      </c>
      <c r="AI740" s="205">
        <f t="shared" si="1172"/>
      </c>
      <c r="AJ740" s="218">
        <f>AVERAGE(AJ736:AJ739)</f>
      </c>
      <c r="AK740" s="218">
        <f>SUM(AK736:AK739)</f>
      </c>
      <c r="AL740" s="218">
        <f>SUM(AL736:AL739)</f>
      </c>
      <c r="AM740" s="218">
        <f>SUM(AM736:AM739)</f>
      </c>
      <c r="AN740" s="218">
        <f>SUM(AN736:AN739)</f>
      </c>
      <c r="AO740" s="218">
        <f>SUM(AO736:AO739)</f>
      </c>
      <c r="AP740" s="218">
        <f>SUM(AP736:AP739)</f>
      </c>
      <c r="AQ740" s="218">
        <f>SUM(AQ736:AQ739)</f>
      </c>
      <c r="AR740" s="218">
        <f>SUM(AR736:AR739)</f>
      </c>
      <c r="AS740" s="218">
        <f>SUM(AS736:AS739)</f>
      </c>
      <c r="AT740" s="218">
        <f>SUM(AT736:AT739)</f>
      </c>
      <c r="AU740" s="218">
        <f>SUM(AU736:AU739)</f>
      </c>
      <c r="AV740" s="209"/>
      <c r="AW740" s="209"/>
      <c r="AX740" s="204">
        <f>SUM(AX736:AX739)</f>
      </c>
    </row>
    <row r="741">
      <c r="A741" s="168"/>
      <c r="B741" s="210" t="s">
        <v>213</v>
      </c>
      <c r="C741" s="170" t="s">
        <v>201</v>
      </c>
      <c r="D741" s="171" t="s">
        <v>204</v>
      </c>
      <c r="E741" s="212" t="s">
        <v>200</v>
      </c>
      <c r="F741" s="178">
        <f t="shared" ref="F741:F745" si="273">G741+H741+I741</f>
      </c>
      <c r="G741" s="216">
        <v>2013.91</v>
      </c>
      <c r="H741" s="197">
        <v>854.94</v>
      </c>
      <c r="I741" s="219">
        <v>0</v>
      </c>
      <c r="J741" s="180">
        <v>4</v>
      </c>
      <c r="K741" s="197">
        <v>9639.62999999999</v>
      </c>
      <c r="L741" s="189">
        <v>1</v>
      </c>
      <c r="M741" s="197">
        <v>3989.7000000000007</v>
      </c>
      <c r="N741" s="180">
        <v>0</v>
      </c>
      <c r="O741" s="181">
        <f t="shared" si="69"/>
      </c>
      <c r="P741" s="196"/>
      <c r="Q741" s="182">
        <f t="shared" si="1246"/>
      </c>
      <c r="R741" s="177">
        <f t="shared" ref="R741:R745" si="923">J741+L741</f>
      </c>
      <c r="S741" s="178">
        <f t="shared" ref="S741:S745" si="1073">K741+M741</f>
      </c>
      <c r="T741" s="183">
        <f t="shared" si="617"/>
      </c>
      <c r="U741" s="183">
        <f t="shared" si="539"/>
      </c>
      <c r="V741" s="183">
        <f t="shared" si="469"/>
      </c>
      <c r="W741" s="184">
        <v>5</v>
      </c>
      <c r="X741" s="183">
        <f t="shared" si="398"/>
      </c>
      <c r="Y741" s="183">
        <f t="shared" si="350"/>
      </c>
      <c r="Z741" s="183">
        <f t="shared" si="117"/>
      </c>
      <c r="AA741" s="183">
        <f t="shared" si="1288"/>
      </c>
      <c r="AB741" s="183">
        <f t="shared" si="1137"/>
      </c>
      <c r="AC741" s="181">
        <f t="shared" si="652"/>
      </c>
      <c r="AD741" s="181">
        <f t="shared" si="574"/>
      </c>
      <c r="AE741" s="181">
        <f t="shared" si="507"/>
      </c>
      <c r="AF741" s="181">
        <f t="shared" si="436"/>
      </c>
      <c r="AG741" s="181">
        <f t="shared" si="152"/>
      </c>
      <c r="AH741" s="181">
        <f t="shared" si="27"/>
      </c>
      <c r="AI741" s="181">
        <f t="shared" si="1172"/>
      </c>
      <c r="AJ741" s="189">
        <v>43</v>
      </c>
      <c r="AK741" s="179">
        <v>20184</v>
      </c>
      <c r="AL741" s="179">
        <v>613</v>
      </c>
      <c r="AM741" s="179">
        <v>675</v>
      </c>
      <c r="AN741" s="189">
        <v>102</v>
      </c>
      <c r="AO741" s="189">
        <v>18</v>
      </c>
      <c r="AP741" s="189">
        <v>41</v>
      </c>
      <c r="AQ741" s="179">
        <v>90</v>
      </c>
      <c r="AR741" s="189">
        <v>6</v>
      </c>
      <c r="AS741" s="179">
        <v>3</v>
      </c>
      <c r="AT741" s="179">
        <v>0</v>
      </c>
      <c r="AU741" s="179">
        <v>12</v>
      </c>
      <c r="AV741" s="190"/>
      <c r="AW741" s="190"/>
      <c r="AX741" s="191">
        <f t="shared" ref="AX741:AX745" si="773">COUNT(AU741)</f>
      </c>
    </row>
    <row r="742">
      <c r="A742" s="168"/>
      <c r="B742" s="210" t="s">
        <v>187</v>
      </c>
      <c r="C742" s="170" t="s">
        <v>201</v>
      </c>
      <c r="D742" s="171" t="s">
        <v>204</v>
      </c>
      <c r="E742" s="211" t="s">
        <v>202</v>
      </c>
      <c r="F742" s="178">
        <f t="shared" si="273"/>
      </c>
      <c r="G742" s="197">
        <v>2875.34</v>
      </c>
      <c r="H742" s="197">
        <v>1215.88</v>
      </c>
      <c r="I742" s="219">
        <v>0</v>
      </c>
      <c r="J742" s="177">
        <v>4</v>
      </c>
      <c r="K742" s="178">
        <v>10199.479999999996</v>
      </c>
      <c r="L742" s="179">
        <v>0</v>
      </c>
      <c r="M742" s="178">
        <v>0</v>
      </c>
      <c r="N742" s="180">
        <v>0</v>
      </c>
      <c r="O742" s="181">
        <f t="shared" si="69"/>
      </c>
      <c r="P742" s="196"/>
      <c r="Q742" s="182">
        <f t="shared" si="1246"/>
      </c>
      <c r="R742" s="177">
        <f t="shared" si="923"/>
      </c>
      <c r="S742" s="178">
        <f t="shared" si="1073"/>
      </c>
      <c r="T742" s="183">
        <f t="shared" si="617"/>
      </c>
      <c r="U742" s="183">
        <f t="shared" si="539"/>
      </c>
      <c r="V742" s="183">
        <f t="shared" si="469"/>
      </c>
      <c r="W742" s="184">
        <v>4</v>
      </c>
      <c r="X742" s="183">
        <f t="shared" si="398"/>
      </c>
      <c r="Y742" s="183">
        <f t="shared" si="350"/>
      </c>
      <c r="Z742" s="183">
        <f t="shared" si="117"/>
      </c>
      <c r="AA742" s="183">
        <f t="shared" si="1288"/>
      </c>
      <c r="AB742" s="183">
        <f t="shared" si="1137"/>
      </c>
      <c r="AC742" s="181">
        <f t="shared" si="652"/>
      </c>
      <c r="AD742" s="181">
        <f t="shared" si="574"/>
      </c>
      <c r="AE742" s="181">
        <f t="shared" si="507"/>
      </c>
      <c r="AF742" s="181">
        <f t="shared" si="436"/>
      </c>
      <c r="AG742" s="181">
        <f t="shared" si="152"/>
      </c>
      <c r="AH742" s="181">
        <f t="shared" si="27"/>
      </c>
      <c r="AI742" s="181">
        <f t="shared" si="1172"/>
      </c>
      <c r="AJ742" s="189">
        <v>46</v>
      </c>
      <c r="AK742" s="179">
        <v>24208</v>
      </c>
      <c r="AL742" s="179">
        <v>681</v>
      </c>
      <c r="AM742" s="179">
        <v>744</v>
      </c>
      <c r="AN742" s="179">
        <v>119</v>
      </c>
      <c r="AO742" s="189">
        <v>27</v>
      </c>
      <c r="AP742" s="189">
        <v>82</v>
      </c>
      <c r="AQ742" s="179">
        <v>105</v>
      </c>
      <c r="AR742" s="189">
        <v>4</v>
      </c>
      <c r="AS742" s="189">
        <v>7</v>
      </c>
      <c r="AT742" s="189">
        <v>1</v>
      </c>
      <c r="AU742" s="189">
        <v>11</v>
      </c>
      <c r="AV742" s="190"/>
      <c r="AW742" s="190"/>
      <c r="AX742" s="191">
        <f t="shared" si="773"/>
      </c>
    </row>
    <row r="743">
      <c r="A743" s="168"/>
      <c r="B743" s="210" t="s">
        <v>187</v>
      </c>
      <c r="C743" s="170" t="s">
        <v>201</v>
      </c>
      <c r="D743" s="171" t="s">
        <v>204</v>
      </c>
      <c r="E743" s="211" t="s">
        <v>203</v>
      </c>
      <c r="F743" s="178">
        <f t="shared" si="273"/>
      </c>
      <c r="G743" s="178">
        <v>2303.77</v>
      </c>
      <c r="H743" s="178">
        <v>1016.73</v>
      </c>
      <c r="I743" s="219">
        <v>0</v>
      </c>
      <c r="J743" s="177">
        <v>1</v>
      </c>
      <c r="K743" s="178">
        <v>1994.8500000000204</v>
      </c>
      <c r="L743" s="179">
        <v>0</v>
      </c>
      <c r="M743" s="178">
        <v>0</v>
      </c>
      <c r="N743" s="180">
        <v>0</v>
      </c>
      <c r="O743" s="181">
        <f t="shared" si="69"/>
      </c>
      <c r="P743" s="196"/>
      <c r="Q743" s="182">
        <f t="shared" si="1246"/>
      </c>
      <c r="R743" s="177">
        <f t="shared" si="923"/>
      </c>
      <c r="S743" s="178">
        <f t="shared" si="1073"/>
      </c>
      <c r="T743" s="183">
        <f t="shared" si="617"/>
      </c>
      <c r="U743" s="183">
        <f t="shared" si="539"/>
      </c>
      <c r="V743" s="183">
        <f t="shared" si="469"/>
      </c>
      <c r="W743" s="184">
        <v>1</v>
      </c>
      <c r="X743" s="183">
        <f t="shared" si="398"/>
      </c>
      <c r="Y743" s="183">
        <f t="shared" si="350"/>
      </c>
      <c r="Z743" s="183">
        <f t="shared" si="117"/>
      </c>
      <c r="AA743" s="183">
        <f t="shared" si="1288"/>
      </c>
      <c r="AB743" s="183">
        <f t="shared" si="1137"/>
      </c>
      <c r="AC743" s="181">
        <f t="shared" si="652"/>
      </c>
      <c r="AD743" s="181">
        <f t="shared" si="574"/>
      </c>
      <c r="AE743" s="181">
        <f t="shared" si="507"/>
      </c>
      <c r="AF743" s="181">
        <f t="shared" si="436"/>
      </c>
      <c r="AG743" s="181">
        <f t="shared" si="152"/>
      </c>
      <c r="AH743" s="181">
        <f t="shared" si="27"/>
      </c>
      <c r="AI743" s="181">
        <f t="shared" si="1172"/>
      </c>
      <c r="AJ743" s="189">
        <v>46</v>
      </c>
      <c r="AK743" s="179">
        <v>21259</v>
      </c>
      <c r="AL743" s="179">
        <v>588</v>
      </c>
      <c r="AM743" s="179">
        <v>624</v>
      </c>
      <c r="AN743" s="179">
        <v>82</v>
      </c>
      <c r="AO743" s="189">
        <v>20</v>
      </c>
      <c r="AP743" s="179">
        <v>56</v>
      </c>
      <c r="AQ743" s="179">
        <v>72</v>
      </c>
      <c r="AR743" s="189">
        <v>1</v>
      </c>
      <c r="AS743" s="189">
        <v>4</v>
      </c>
      <c r="AT743" s="189">
        <v>1</v>
      </c>
      <c r="AU743" s="189">
        <v>12</v>
      </c>
      <c r="AV743" s="190"/>
      <c r="AW743" s="190"/>
      <c r="AX743" s="191">
        <f t="shared" si="773"/>
      </c>
    </row>
    <row r="744">
      <c r="A744" s="168"/>
      <c r="B744" s="210" t="s">
        <v>187</v>
      </c>
      <c r="C744" s="170" t="s">
        <v>201</v>
      </c>
      <c r="D744" s="171" t="s">
        <v>204</v>
      </c>
      <c r="E744" s="220" t="s">
        <v>205</v>
      </c>
      <c r="F744" s="178">
        <f t="shared" si="273"/>
      </c>
      <c r="G744" s="178">
        <v>2069.8</v>
      </c>
      <c r="H744" s="178">
        <v>727.19</v>
      </c>
      <c r="I744" s="219">
        <v>0</v>
      </c>
      <c r="J744" s="177">
        <v>3</v>
      </c>
      <c r="K744" s="178">
        <v>7091.369999999981</v>
      </c>
      <c r="L744" s="179">
        <v>0</v>
      </c>
      <c r="M744" s="178">
        <v>0</v>
      </c>
      <c r="N744" s="180">
        <v>0</v>
      </c>
      <c r="O744" s="181">
        <f t="shared" si="69"/>
      </c>
      <c r="P744" s="196"/>
      <c r="Q744" s="182">
        <f t="shared" si="1246"/>
      </c>
      <c r="R744" s="177">
        <f t="shared" si="923"/>
      </c>
      <c r="S744" s="178">
        <f t="shared" si="1073"/>
      </c>
      <c r="T744" s="183">
        <f t="shared" si="617"/>
      </c>
      <c r="U744" s="183">
        <f t="shared" si="539"/>
      </c>
      <c r="V744" s="183">
        <f t="shared" si="469"/>
      </c>
      <c r="W744" s="184">
        <v>3</v>
      </c>
      <c r="X744" s="183">
        <f t="shared" si="398"/>
      </c>
      <c r="Y744" s="183">
        <f t="shared" si="350"/>
      </c>
      <c r="Z744" s="183">
        <f t="shared" si="117"/>
      </c>
      <c r="AA744" s="183">
        <f t="shared" si="1288"/>
      </c>
      <c r="AB744" s="183">
        <f t="shared" si="1137"/>
      </c>
      <c r="AC744" s="181">
        <f t="shared" si="652"/>
      </c>
      <c r="AD744" s="181">
        <f t="shared" si="574"/>
      </c>
      <c r="AE744" s="181">
        <f t="shared" si="507"/>
      </c>
      <c r="AF744" s="181">
        <f t="shared" si="436"/>
      </c>
      <c r="AG744" s="181">
        <f t="shared" si="152"/>
      </c>
      <c r="AH744" s="181">
        <f t="shared" si="27"/>
      </c>
      <c r="AI744" s="181">
        <f t="shared" si="1172"/>
      </c>
      <c r="AJ744" s="189">
        <v>27</v>
      </c>
      <c r="AK744" s="179">
        <v>18546</v>
      </c>
      <c r="AL744" s="179">
        <v>513</v>
      </c>
      <c r="AM744" s="179">
        <v>539</v>
      </c>
      <c r="AN744" s="179">
        <v>62</v>
      </c>
      <c r="AO744" s="189">
        <v>14</v>
      </c>
      <c r="AP744" s="179">
        <v>32</v>
      </c>
      <c r="AQ744" s="179">
        <v>59</v>
      </c>
      <c r="AR744" s="189">
        <v>3</v>
      </c>
      <c r="AS744" s="189">
        <v>8</v>
      </c>
      <c r="AT744" s="189">
        <v>0</v>
      </c>
      <c r="AU744" s="189">
        <v>7</v>
      </c>
      <c r="AV744" s="190"/>
      <c r="AW744" s="190"/>
      <c r="AX744" s="191">
        <f t="shared" si="773"/>
      </c>
    </row>
    <row r="745">
      <c r="A745" s="168"/>
      <c r="B745" s="210" t="s">
        <v>187</v>
      </c>
      <c r="C745" s="170" t="s">
        <v>201</v>
      </c>
      <c r="D745" s="171" t="s">
        <v>204</v>
      </c>
      <c r="E745" s="220" t="s">
        <v>206</v>
      </c>
      <c r="F745" s="178">
        <f t="shared" si="273"/>
      </c>
      <c r="G745" s="197">
        <v>2362.93</v>
      </c>
      <c r="H745" s="197">
        <v>882.86</v>
      </c>
      <c r="I745" s="219">
        <v>0</v>
      </c>
      <c r="J745" s="177">
        <v>4</v>
      </c>
      <c r="K745" s="178">
        <v>8532.810000000012</v>
      </c>
      <c r="L745" s="179">
        <v>1</v>
      </c>
      <c r="M745" s="178">
        <v>3989.699999999999</v>
      </c>
      <c r="N745" s="180">
        <v>0</v>
      </c>
      <c r="O745" s="181">
        <f t="shared" si="69"/>
      </c>
      <c r="P745" s="196"/>
      <c r="Q745" s="182">
        <f t="shared" si="1246"/>
      </c>
      <c r="R745" s="177">
        <f t="shared" si="923"/>
      </c>
      <c r="S745" s="178">
        <f t="shared" si="1073"/>
      </c>
      <c r="T745" s="183">
        <f t="shared" si="617"/>
      </c>
      <c r="U745" s="183">
        <f t="shared" si="539"/>
      </c>
      <c r="V745" s="183">
        <f t="shared" si="469"/>
      </c>
      <c r="W745" s="184">
        <v>4</v>
      </c>
      <c r="X745" s="183">
        <f t="shared" si="398"/>
      </c>
      <c r="Y745" s="183">
        <f t="shared" si="350"/>
      </c>
      <c r="Z745" s="183">
        <f t="shared" si="117"/>
      </c>
      <c r="AA745" s="183">
        <f t="shared" si="1288"/>
      </c>
      <c r="AB745" s="183">
        <f t="shared" si="1137"/>
      </c>
      <c r="AC745" s="181">
        <f t="shared" si="652"/>
      </c>
      <c r="AD745" s="181">
        <f t="shared" si="574"/>
      </c>
      <c r="AE745" s="181">
        <f t="shared" si="507"/>
      </c>
      <c r="AF745" s="181">
        <f t="shared" si="436"/>
      </c>
      <c r="AG745" s="181">
        <f t="shared" si="152"/>
      </c>
      <c r="AH745" s="181">
        <f t="shared" si="27"/>
      </c>
      <c r="AI745" s="181">
        <f t="shared" si="1172"/>
      </c>
      <c r="AJ745" s="189">
        <v>27</v>
      </c>
      <c r="AK745" s="189">
        <v>21017</v>
      </c>
      <c r="AL745" s="247">
        <v>620</v>
      </c>
      <c r="AM745" s="247">
        <v>661</v>
      </c>
      <c r="AN745" s="247">
        <v>63</v>
      </c>
      <c r="AO745" s="189">
        <v>19</v>
      </c>
      <c r="AP745" s="179">
        <v>61</v>
      </c>
      <c r="AQ745" s="189">
        <v>63</v>
      </c>
      <c r="AR745" s="189">
        <v>5</v>
      </c>
      <c r="AS745" s="189">
        <v>6</v>
      </c>
      <c r="AT745" s="189">
        <v>4</v>
      </c>
      <c r="AU745" s="189">
        <v>2</v>
      </c>
      <c r="AV745" s="190"/>
      <c r="AW745" s="190"/>
      <c r="AX745" s="191">
        <f t="shared" si="773"/>
      </c>
    </row>
    <row r="746">
      <c r="A746" s="168"/>
      <c r="B746" s="202" t="s">
        <v>186</v>
      </c>
      <c r="C746" s="202"/>
      <c r="D746" s="202"/>
      <c r="E746" s="202"/>
      <c r="F746" s="203">
        <f>SUM(F741:F745)</f>
      </c>
      <c r="G746" s="203">
        <f>SUM(G741:G745)</f>
      </c>
      <c r="H746" s="203">
        <f>SUM(H741:H745)</f>
      </c>
      <c r="I746" s="196">
        <f>SUM(I741:I745)</f>
      </c>
      <c r="J746" s="204">
        <f>SUM(J741:J745)</f>
      </c>
      <c r="K746" s="203">
        <f>SUM(K741:K745)</f>
      </c>
      <c r="L746" s="215">
        <f>SUM(L741:L745)</f>
      </c>
      <c r="M746" s="203">
        <f>SUM(M741:M745)</f>
      </c>
      <c r="N746" s="204">
        <f>SUM(N741:N745)</f>
      </c>
      <c r="O746" s="205">
        <f t="shared" si="69"/>
      </c>
      <c r="P746" s="206">
        <f>SUM(P741:P745)</f>
      </c>
      <c r="Q746" s="182">
        <f t="shared" si="1246"/>
      </c>
      <c r="R746" s="204">
        <f>SUM(R741:R745)</f>
      </c>
      <c r="S746" s="203">
        <f>SUM(S741:S745)</f>
      </c>
      <c r="T746" s="207">
        <f t="shared" si="617"/>
      </c>
      <c r="U746" s="207">
        <f t="shared" si="539"/>
      </c>
      <c r="V746" s="207">
        <f t="shared" si="469"/>
      </c>
      <c r="W746" s="208">
        <f>SUM(W741:W745)</f>
      </c>
      <c r="X746" s="207">
        <f t="shared" si="398"/>
      </c>
      <c r="Y746" s="207">
        <f t="shared" si="350"/>
      </c>
      <c r="Z746" s="207">
        <f t="shared" si="117"/>
      </c>
      <c r="AA746" s="207">
        <f t="shared" si="1288"/>
      </c>
      <c r="AB746" s="207">
        <f t="shared" si="1137"/>
      </c>
      <c r="AC746" s="205">
        <f t="shared" si="652"/>
      </c>
      <c r="AD746" s="205">
        <f t="shared" si="574"/>
      </c>
      <c r="AE746" s="205">
        <f t="shared" si="507"/>
      </c>
      <c r="AF746" s="205">
        <f t="shared" si="436"/>
      </c>
      <c r="AG746" s="205">
        <f t="shared" si="152"/>
      </c>
      <c r="AH746" s="205">
        <f t="shared" si="27"/>
      </c>
      <c r="AI746" s="205">
        <f t="shared" si="1172"/>
      </c>
      <c r="AJ746" s="204">
        <f>AVERAGE(AJ741:AJ745)</f>
      </c>
      <c r="AK746" s="204">
        <f>SUM(AK741:AK745)</f>
      </c>
      <c r="AL746" s="204">
        <f>SUM(AL741:AL745)</f>
      </c>
      <c r="AM746" s="204">
        <f>SUM(AM741:AM745)</f>
      </c>
      <c r="AN746" s="204">
        <f>SUM(AN741:AN745)</f>
      </c>
      <c r="AO746" s="218">
        <f>SUM(AO741:AO745)</f>
      </c>
      <c r="AP746" s="204">
        <f>SUM(AP741:AP745)</f>
      </c>
      <c r="AQ746" s="218">
        <f>SUM(AQ741:AQ745)</f>
      </c>
      <c r="AR746" s="218">
        <f>SUM(AR741:AR745)</f>
      </c>
      <c r="AS746" s="204">
        <f>SUM(AS741:AS745)</f>
      </c>
      <c r="AT746" s="204">
        <f>SUM(AT741:AT745)</f>
      </c>
      <c r="AU746" s="204">
        <f>SUM(AU741:AU745)</f>
      </c>
      <c r="AV746" s="209"/>
      <c r="AW746" s="209"/>
      <c r="AX746" s="204">
        <f>SUM(AX741:AX745)</f>
      </c>
    </row>
    <row r="747">
      <c r="A747" s="168"/>
      <c r="B747" s="210" t="s">
        <v>187</v>
      </c>
      <c r="C747" s="170" t="s">
        <v>201</v>
      </c>
      <c r="D747" s="171" t="s">
        <v>188</v>
      </c>
      <c r="E747" s="220" t="s">
        <v>207</v>
      </c>
      <c r="F747" s="178">
        <f t="shared" ref="F747:F750" si="274">G747+H747+I747</f>
      </c>
      <c r="G747" s="178">
        <v>2630.94</v>
      </c>
      <c r="H747" s="178">
        <v>1076.79</v>
      </c>
      <c r="I747" s="219">
        <v>0</v>
      </c>
      <c r="J747" s="180">
        <v>2</v>
      </c>
      <c r="K747" s="197">
        <v>5102.959999999992</v>
      </c>
      <c r="L747" s="189">
        <v>0</v>
      </c>
      <c r="M747" s="197">
        <v>0</v>
      </c>
      <c r="N747" s="180">
        <v>0</v>
      </c>
      <c r="O747" s="181">
        <f t="shared" si="69"/>
      </c>
      <c r="P747" s="196"/>
      <c r="Q747" s="182">
        <f t="shared" si="1246"/>
      </c>
      <c r="R747" s="177">
        <f t="shared" ref="R747:R750" si="924">J747+L747</f>
      </c>
      <c r="S747" s="178">
        <f t="shared" ref="S747:S750" si="1074">K747+M747</f>
      </c>
      <c r="T747" s="183">
        <f t="shared" si="617"/>
      </c>
      <c r="U747" s="183">
        <f t="shared" si="539"/>
      </c>
      <c r="V747" s="183">
        <f t="shared" si="469"/>
      </c>
      <c r="W747" s="184">
        <v>2</v>
      </c>
      <c r="X747" s="183">
        <f t="shared" si="398"/>
      </c>
      <c r="Y747" s="183">
        <f t="shared" si="350"/>
      </c>
      <c r="Z747" s="183">
        <f t="shared" si="117"/>
      </c>
      <c r="AA747" s="183">
        <f t="shared" si="1288"/>
      </c>
      <c r="AB747" s="183">
        <f t="shared" si="1137"/>
      </c>
      <c r="AC747" s="181">
        <f t="shared" si="652"/>
      </c>
      <c r="AD747" s="181">
        <f t="shared" si="574"/>
      </c>
      <c r="AE747" s="181">
        <f t="shared" si="507"/>
      </c>
      <c r="AF747" s="181">
        <f t="shared" si="436"/>
      </c>
      <c r="AG747" s="181">
        <f t="shared" si="152"/>
      </c>
      <c r="AH747" s="181">
        <f t="shared" si="27"/>
      </c>
      <c r="AI747" s="181">
        <f t="shared" si="1172"/>
      </c>
      <c r="AJ747" s="189">
        <v>30</v>
      </c>
      <c r="AK747" s="247">
        <v>22335</v>
      </c>
      <c r="AL747" s="247">
        <v>753</v>
      </c>
      <c r="AM747" s="247">
        <v>822</v>
      </c>
      <c r="AN747" s="248">
        <v>82</v>
      </c>
      <c r="AO747" s="189">
        <v>21</v>
      </c>
      <c r="AP747" s="179">
        <v>64</v>
      </c>
      <c r="AQ747" s="189">
        <v>66</v>
      </c>
      <c r="AR747" s="189">
        <v>2</v>
      </c>
      <c r="AS747" s="189">
        <v>2</v>
      </c>
      <c r="AT747" s="189">
        <v>3</v>
      </c>
      <c r="AU747" s="189">
        <v>9</v>
      </c>
      <c r="AV747" s="190"/>
      <c r="AW747" s="190"/>
      <c r="AX747" s="191">
        <f t="shared" ref="AX747:AX750" si="774">COUNT(AU747)</f>
      </c>
    </row>
    <row r="748">
      <c r="A748" s="168"/>
      <c r="B748" s="210" t="s">
        <v>187</v>
      </c>
      <c r="C748" s="169" t="s">
        <v>201</v>
      </c>
      <c r="D748" s="171" t="s">
        <v>188</v>
      </c>
      <c r="E748" s="220" t="s">
        <v>208</v>
      </c>
      <c r="F748" s="195">
        <f t="shared" si="274"/>
      </c>
      <c r="G748" s="178">
        <v>3767.06</v>
      </c>
      <c r="H748" s="197">
        <v>1105.09</v>
      </c>
      <c r="I748" s="219">
        <v>0</v>
      </c>
      <c r="J748" s="177">
        <v>4</v>
      </c>
      <c r="K748" s="178">
        <v>8532.809999999998</v>
      </c>
      <c r="L748" s="179">
        <v>0</v>
      </c>
      <c r="M748" s="178">
        <v>0</v>
      </c>
      <c r="N748" s="180">
        <v>0</v>
      </c>
      <c r="O748" s="181">
        <f t="shared" si="69"/>
      </c>
      <c r="P748" s="196"/>
      <c r="Q748" s="182">
        <f t="shared" si="1246"/>
      </c>
      <c r="R748" s="177">
        <f t="shared" si="924"/>
      </c>
      <c r="S748" s="178">
        <f t="shared" si="1074"/>
      </c>
      <c r="T748" s="183">
        <f t="shared" si="617"/>
      </c>
      <c r="U748" s="183">
        <f t="shared" si="539"/>
      </c>
      <c r="V748" s="183">
        <f t="shared" si="469"/>
      </c>
      <c r="W748" s="184">
        <v>4</v>
      </c>
      <c r="X748" s="183">
        <f t="shared" si="398"/>
      </c>
      <c r="Y748" s="183">
        <f t="shared" si="350"/>
      </c>
      <c r="Z748" s="183">
        <f t="shared" si="117"/>
      </c>
      <c r="AA748" s="183">
        <f t="shared" si="1288"/>
      </c>
      <c r="AB748" s="183">
        <f t="shared" si="1137"/>
      </c>
      <c r="AC748" s="181">
        <f t="shared" si="652"/>
      </c>
      <c r="AD748" s="181">
        <f t="shared" si="574"/>
      </c>
      <c r="AE748" s="181">
        <f t="shared" si="507"/>
      </c>
      <c r="AF748" s="181">
        <f t="shared" si="436"/>
      </c>
      <c r="AG748" s="181">
        <f t="shared" si="152"/>
      </c>
      <c r="AH748" s="181">
        <f t="shared" si="27"/>
      </c>
      <c r="AI748" s="181">
        <f t="shared" si="1172"/>
      </c>
      <c r="AJ748" s="180">
        <v>35</v>
      </c>
      <c r="AK748" s="177">
        <v>24626</v>
      </c>
      <c r="AL748" s="177">
        <v>857</v>
      </c>
      <c r="AM748" s="177">
        <v>915</v>
      </c>
      <c r="AN748" s="177">
        <v>20</v>
      </c>
      <c r="AO748" s="189">
        <v>6</v>
      </c>
      <c r="AP748" s="177">
        <v>82</v>
      </c>
      <c r="AQ748" s="179">
        <v>74</v>
      </c>
      <c r="AR748" s="189">
        <v>4</v>
      </c>
      <c r="AS748" s="180">
        <v>4</v>
      </c>
      <c r="AT748" s="180">
        <v>1</v>
      </c>
      <c r="AU748" s="180">
        <v>10</v>
      </c>
      <c r="AV748" s="190"/>
      <c r="AW748" s="190"/>
      <c r="AX748" s="191">
        <f t="shared" si="774"/>
      </c>
    </row>
    <row r="749">
      <c r="A749" s="168"/>
      <c r="B749" s="210" t="s">
        <v>187</v>
      </c>
      <c r="C749" s="169" t="s">
        <v>201</v>
      </c>
      <c r="D749" s="171" t="s">
        <v>188</v>
      </c>
      <c r="E749" s="220" t="s">
        <v>209</v>
      </c>
      <c r="F749" s="195">
        <f t="shared" si="274"/>
      </c>
      <c r="G749" s="178">
        <v>2155.17</v>
      </c>
      <c r="H749" s="197">
        <v>1550.98</v>
      </c>
      <c r="I749" s="219">
        <v>0</v>
      </c>
      <c r="J749" s="177">
        <v>3</v>
      </c>
      <c r="K749" s="178">
        <v>7097.809999999998</v>
      </c>
      <c r="L749" s="179">
        <v>0</v>
      </c>
      <c r="M749" s="178">
        <v>0</v>
      </c>
      <c r="N749" s="180">
        <v>0</v>
      </c>
      <c r="O749" s="181">
        <f t="shared" si="69"/>
      </c>
      <c r="P749" s="196"/>
      <c r="Q749" s="182">
        <f t="shared" si="1246"/>
      </c>
      <c r="R749" s="177">
        <f t="shared" si="924"/>
      </c>
      <c r="S749" s="178">
        <f t="shared" si="1074"/>
      </c>
      <c r="T749" s="183">
        <f t="shared" si="617"/>
      </c>
      <c r="U749" s="183">
        <f t="shared" si="539"/>
      </c>
      <c r="V749" s="183">
        <f t="shared" si="469"/>
      </c>
      <c r="W749" s="184">
        <v>2</v>
      </c>
      <c r="X749" s="183">
        <f t="shared" si="398"/>
      </c>
      <c r="Y749" s="183">
        <f t="shared" si="350"/>
      </c>
      <c r="Z749" s="183">
        <f t="shared" si="117"/>
      </c>
      <c r="AA749" s="183">
        <f t="shared" si="1288"/>
      </c>
      <c r="AB749" s="183">
        <f t="shared" si="1137"/>
      </c>
      <c r="AC749" s="181">
        <f t="shared" si="652"/>
      </c>
      <c r="AD749" s="181">
        <f t="shared" si="574"/>
      </c>
      <c r="AE749" s="181">
        <f t="shared" si="507"/>
      </c>
      <c r="AF749" s="181">
        <f t="shared" si="436"/>
      </c>
      <c r="AG749" s="181">
        <f t="shared" si="152"/>
      </c>
      <c r="AH749" s="181">
        <f t="shared" si="27"/>
      </c>
      <c r="AI749" s="181">
        <f t="shared" si="1172"/>
      </c>
      <c r="AJ749" s="180">
        <v>40</v>
      </c>
      <c r="AK749" s="177">
        <v>25966</v>
      </c>
      <c r="AL749" s="177">
        <v>678</v>
      </c>
      <c r="AM749" s="177">
        <v>751</v>
      </c>
      <c r="AN749" s="177">
        <v>61</v>
      </c>
      <c r="AO749" s="189">
        <v>18</v>
      </c>
      <c r="AP749" s="180">
        <v>114</v>
      </c>
      <c r="AQ749" s="179">
        <v>96</v>
      </c>
      <c r="AR749" s="189">
        <v>5</v>
      </c>
      <c r="AS749" s="180">
        <v>4</v>
      </c>
      <c r="AT749" s="180">
        <v>0</v>
      </c>
      <c r="AU749" s="180">
        <v>21</v>
      </c>
      <c r="AV749" s="190"/>
      <c r="AW749" s="190"/>
      <c r="AX749" s="191">
        <f t="shared" si="774"/>
      </c>
    </row>
    <row r="750">
      <c r="A750" s="168"/>
      <c r="B750" s="210" t="s">
        <v>187</v>
      </c>
      <c r="C750" s="169" t="s">
        <v>201</v>
      </c>
      <c r="D750" s="171" t="s">
        <v>188</v>
      </c>
      <c r="E750" s="221" t="s">
        <v>210</v>
      </c>
      <c r="F750" s="178">
        <f t="shared" si="274"/>
      </c>
      <c r="G750" s="178">
        <v>2060.82</v>
      </c>
      <c r="H750" s="178">
        <v>1211.85</v>
      </c>
      <c r="I750" s="219">
        <v>0</v>
      </c>
      <c r="J750" s="177">
        <v>4</v>
      </c>
      <c r="K750" s="178">
        <v>9086.229999999981</v>
      </c>
      <c r="L750" s="189">
        <v>1</v>
      </c>
      <c r="M750" s="197">
        <v>5096.520000000002</v>
      </c>
      <c r="N750" s="180">
        <v>0</v>
      </c>
      <c r="O750" s="181">
        <f t="shared" si="69"/>
      </c>
      <c r="P750" s="196"/>
      <c r="Q750" s="182">
        <f t="shared" si="1246"/>
      </c>
      <c r="R750" s="177">
        <f t="shared" si="924"/>
      </c>
      <c r="S750" s="178">
        <f t="shared" si="1074"/>
      </c>
      <c r="T750" s="183">
        <f t="shared" si="617"/>
      </c>
      <c r="U750" s="183">
        <f t="shared" si="539"/>
      </c>
      <c r="V750" s="183">
        <f t="shared" si="469"/>
      </c>
      <c r="W750" s="184">
        <v>4</v>
      </c>
      <c r="X750" s="183">
        <f t="shared" si="398"/>
      </c>
      <c r="Y750" s="183">
        <f t="shared" si="350"/>
      </c>
      <c r="Z750" s="183">
        <f t="shared" si="117"/>
      </c>
      <c r="AA750" s="183">
        <f t="shared" si="1288"/>
      </c>
      <c r="AB750" s="183">
        <f t="shared" si="1137"/>
      </c>
      <c r="AC750" s="181">
        <f t="shared" si="652"/>
      </c>
      <c r="AD750" s="181">
        <f t="shared" si="574"/>
      </c>
      <c r="AE750" s="181">
        <f t="shared" si="507"/>
      </c>
      <c r="AF750" s="181">
        <f t="shared" si="436"/>
      </c>
      <c r="AG750" s="181">
        <f t="shared" si="152"/>
      </c>
      <c r="AH750" s="181">
        <f t="shared" si="27"/>
      </c>
      <c r="AI750" s="181">
        <f t="shared" si="1172"/>
      </c>
      <c r="AJ750" s="180">
        <v>43</v>
      </c>
      <c r="AK750" s="177">
        <v>25987</v>
      </c>
      <c r="AL750" s="177">
        <v>756</v>
      </c>
      <c r="AM750" s="177">
        <v>821</v>
      </c>
      <c r="AN750" s="177">
        <v>105</v>
      </c>
      <c r="AO750" s="189">
        <v>34</v>
      </c>
      <c r="AP750" s="180">
        <v>49</v>
      </c>
      <c r="AQ750" s="179">
        <v>83</v>
      </c>
      <c r="AR750" s="189">
        <v>5</v>
      </c>
      <c r="AS750" s="180">
        <v>3</v>
      </c>
      <c r="AT750" s="180">
        <v>4</v>
      </c>
      <c r="AU750" s="180">
        <v>18</v>
      </c>
      <c r="AV750" s="190"/>
      <c r="AW750" s="190"/>
      <c r="AX750" s="191">
        <f t="shared" si="774"/>
      </c>
    </row>
    <row r="751">
      <c r="A751" s="168"/>
      <c r="B751" s="202" t="s">
        <v>186</v>
      </c>
      <c r="C751" s="202"/>
      <c r="D751" s="202"/>
      <c r="E751" s="202"/>
      <c r="F751" s="203">
        <f>SUM(F747:F750)</f>
      </c>
      <c r="G751" s="203">
        <f>SUM(G747:G750)</f>
      </c>
      <c r="H751" s="203">
        <f>SUM(H747:H750)</f>
      </c>
      <c r="I751" s="196">
        <f>SUM(I747:I750)</f>
      </c>
      <c r="J751" s="204">
        <f>SUM(J747:J750)</f>
      </c>
      <c r="K751" s="203">
        <f>SUM(K747:K750)</f>
      </c>
      <c r="L751" s="215">
        <f>SUM(L747:L750)</f>
      </c>
      <c r="M751" s="203">
        <f>SUM(M747:M750)</f>
      </c>
      <c r="N751" s="204">
        <f>SUM(N747:N750)</f>
      </c>
      <c r="O751" s="205">
        <f t="shared" si="69"/>
      </c>
      <c r="P751" s="206">
        <f>SUM(P747:P750)</f>
      </c>
      <c r="Q751" s="182">
        <f t="shared" si="1246"/>
      </c>
      <c r="R751" s="204">
        <f>SUM(R747:R750)</f>
      </c>
      <c r="S751" s="203">
        <f>SUM(S747:S750)</f>
      </c>
      <c r="T751" s="207">
        <f t="shared" si="617"/>
      </c>
      <c r="U751" s="207">
        <f t="shared" si="539"/>
      </c>
      <c r="V751" s="207">
        <f t="shared" si="469"/>
      </c>
      <c r="W751" s="208">
        <f>SUM(W747:W750)</f>
      </c>
      <c r="X751" s="207">
        <f t="shared" si="398"/>
      </c>
      <c r="Y751" s="207">
        <f t="shared" si="350"/>
      </c>
      <c r="Z751" s="207">
        <f t="shared" si="117"/>
      </c>
      <c r="AA751" s="207">
        <f t="shared" si="1288"/>
      </c>
      <c r="AB751" s="207">
        <f t="shared" si="1137"/>
      </c>
      <c r="AC751" s="205">
        <f t="shared" si="652"/>
      </c>
      <c r="AD751" s="205">
        <f t="shared" si="574"/>
      </c>
      <c r="AE751" s="205">
        <f t="shared" si="507"/>
      </c>
      <c r="AF751" s="205">
        <f t="shared" si="436"/>
      </c>
      <c r="AG751" s="205">
        <f t="shared" si="152"/>
      </c>
      <c r="AH751" s="205">
        <f t="shared" si="27"/>
      </c>
      <c r="AI751" s="205">
        <f t="shared" si="1172"/>
      </c>
      <c r="AJ751" s="204">
        <f>AVERAGE(AJ747:AJ750)</f>
      </c>
      <c r="AK751" s="204">
        <f>SUM(AK747:AK750)</f>
      </c>
      <c r="AL751" s="204">
        <f>SUM(AL747:AL750)</f>
      </c>
      <c r="AM751" s="204">
        <f>SUM(AM747:AM750)</f>
      </c>
      <c r="AN751" s="204">
        <f>SUM(AN747:AN750)</f>
      </c>
      <c r="AO751" s="218">
        <f>SUM(AO747:AO750)</f>
      </c>
      <c r="AP751" s="204">
        <f>SUM(AP747:AP750)</f>
      </c>
      <c r="AQ751" s="218">
        <f>SUM(AQ747:AQ750)</f>
      </c>
      <c r="AR751" s="218">
        <f>SUM(AR747:AR750)</f>
      </c>
      <c r="AS751" s="204">
        <f>SUM(AS747:AS750)</f>
      </c>
      <c r="AT751" s="204">
        <f>SUM(AT747:AT750)</f>
      </c>
      <c r="AU751" s="204">
        <f>SUM(AU747:AU750)</f>
      </c>
      <c r="AV751" s="209"/>
      <c r="AW751" s="209"/>
      <c r="AX751" s="204">
        <f>SUM(AX747:AX750)</f>
      </c>
    </row>
    <row r="752">
      <c r="A752" s="168"/>
      <c r="B752" s="222" t="s">
        <v>211</v>
      </c>
      <c r="C752" s="222"/>
      <c r="D752" s="222"/>
      <c r="E752" s="222"/>
      <c r="F752" s="223">
        <f>F751+F746+F740+F735+F729</f>
      </c>
      <c r="G752" s="223">
        <f>G751+G746+G740+G735+G729</f>
      </c>
      <c r="H752" s="223">
        <f>H751+H746+H740+H735+H729</f>
      </c>
      <c r="I752" s="223">
        <f>I751+I746+I740+I735+I729</f>
      </c>
      <c r="J752" s="243">
        <f>J751+J746+J740+J735+J729</f>
      </c>
      <c r="K752" s="223">
        <f>K751+K746+K740+K735+K729</f>
      </c>
      <c r="L752" s="243">
        <f>L751+L746+L740+L735+L729</f>
      </c>
      <c r="M752" s="223">
        <f>M751+M746+M740+M735+M729</f>
      </c>
      <c r="N752" s="243">
        <f>N751+N746+N740+N735+N729</f>
      </c>
      <c r="O752" s="225">
        <f t="shared" si="69"/>
      </c>
      <c r="P752" s="223">
        <f>P751+P746+P740+P735+P729</f>
      </c>
      <c r="Q752" s="227">
        <f t="shared" si="1246"/>
      </c>
      <c r="R752" s="243">
        <f>R751+R746+R740+R735+R729</f>
      </c>
      <c r="S752" s="223">
        <f>S751+S746+S740+S735+S729</f>
      </c>
      <c r="T752" s="223">
        <f t="shared" si="617"/>
      </c>
      <c r="U752" s="223">
        <f t="shared" si="539"/>
      </c>
      <c r="V752" s="223">
        <f t="shared" si="469"/>
      </c>
      <c r="W752" s="243">
        <f>W751+W746+W740+W735+W729</f>
      </c>
      <c r="X752" s="223">
        <f t="shared" si="398"/>
      </c>
      <c r="Y752" s="223">
        <f t="shared" si="350"/>
      </c>
      <c r="Z752" s="223">
        <f t="shared" si="117"/>
      </c>
      <c r="AA752" s="223">
        <f t="shared" si="1288"/>
      </c>
      <c r="AB752" s="223">
        <f t="shared" si="1137"/>
      </c>
      <c r="AC752" s="225">
        <f t="shared" si="652"/>
      </c>
      <c r="AD752" s="225">
        <f t="shared" si="574"/>
      </c>
      <c r="AE752" s="225">
        <f t="shared" si="507"/>
      </c>
      <c r="AF752" s="225">
        <f t="shared" si="436"/>
      </c>
      <c r="AG752" s="225">
        <f t="shared" si="152"/>
      </c>
      <c r="AH752" s="225">
        <f t="shared" si="27"/>
      </c>
      <c r="AI752" s="225">
        <f t="shared" si="1172"/>
      </c>
      <c r="AJ752" s="224"/>
      <c r="AK752" s="243">
        <f>AK751+AK746+AK740+AK735+AK729</f>
      </c>
      <c r="AL752" s="243">
        <f>AL751+AL746+AL740+AL735+AL729</f>
      </c>
      <c r="AM752" s="243">
        <f>AM751+AM746+AM740+AM735+AM729</f>
      </c>
      <c r="AN752" s="243">
        <f>AN751+AN746+AN740+AN735+AN729</f>
      </c>
      <c r="AO752" s="243">
        <f>AO751+AO746+AO740+AO735+AO729</f>
      </c>
      <c r="AP752" s="243">
        <f>AP751+AP746+AP740+AP735+AP729</f>
      </c>
      <c r="AQ752" s="243">
        <f>AQ751+AQ746+AQ740+AQ735+AQ729</f>
      </c>
      <c r="AR752" s="243">
        <f>AR751+AR746+AR740+AR735+AR729</f>
      </c>
      <c r="AS752" s="243">
        <f>AS751+AS746+AS740+AS735+AS729</f>
      </c>
      <c r="AT752" s="243">
        <f>AT751+AT746+AT740+AT735+AT729</f>
      </c>
      <c r="AU752" s="243">
        <f>AU751+AU746+AU740+AU735+AU729</f>
      </c>
      <c r="AV752" s="229"/>
      <c r="AW752" s="229"/>
      <c r="AX752" s="223">
        <f>AX751+AX746+AX740+AX735+AX729</f>
      </c>
    </row>
    <row r="753">
      <c r="A753" s="136"/>
      <c r="B753" s="137" t="s">
        <v>120</v>
      </c>
      <c r="C753" s="137"/>
      <c r="D753" s="137"/>
      <c r="E753" s="137"/>
      <c r="F753" s="138" t="s">
        <v>121</v>
      </c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9" t="s">
        <v>122</v>
      </c>
      <c r="AA753" s="139"/>
      <c r="AB753" s="139"/>
      <c r="AC753" s="139"/>
      <c r="AD753" s="139"/>
      <c r="AE753" s="139"/>
      <c r="AF753" s="139"/>
      <c r="AG753" s="139"/>
      <c r="AH753" s="139"/>
      <c r="AI753" s="139"/>
      <c r="AJ753" s="139"/>
      <c r="AK753" s="139"/>
      <c r="AL753" s="139"/>
      <c r="AM753" s="139"/>
      <c r="AN753" s="139"/>
      <c r="AO753" s="139"/>
      <c r="AP753" s="139"/>
      <c r="AQ753" s="139"/>
      <c r="AR753" s="139"/>
      <c r="AS753" s="139"/>
      <c r="AT753" s="139"/>
      <c r="AU753" s="139"/>
      <c r="AV753" s="140" t="s">
        <v>123</v>
      </c>
      <c r="AW753" s="140"/>
      <c r="AX753" s="141" t="s">
        <v>124</v>
      </c>
    </row>
    <row r="754">
      <c r="A754" s="136"/>
      <c r="B754" s="137"/>
      <c r="C754" s="137"/>
      <c r="D754" s="137"/>
      <c r="E754" s="137"/>
      <c r="F754" s="142" t="s">
        <v>125</v>
      </c>
      <c r="G754" s="142"/>
      <c r="H754" s="142"/>
      <c r="I754" s="142"/>
      <c r="J754" s="143">
        <v>600.51</v>
      </c>
      <c r="K754" s="143"/>
      <c r="L754" s="143"/>
      <c r="M754" s="143"/>
      <c r="N754" s="143"/>
      <c r="O754" s="143"/>
      <c r="P754" s="143"/>
      <c r="Q754" s="143"/>
      <c r="R754" s="143"/>
      <c r="S754" s="143"/>
      <c r="T754" s="144" t="s">
        <v>127</v>
      </c>
      <c r="U754" s="144"/>
      <c r="V754" s="144"/>
      <c r="W754" s="144"/>
      <c r="X754" s="144"/>
      <c r="Y754" s="144"/>
      <c r="Z754" s="145" t="s">
        <v>128</v>
      </c>
      <c r="AA754" s="145"/>
      <c r="AB754" s="145"/>
      <c r="AC754" s="145"/>
      <c r="AD754" s="145"/>
      <c r="AE754" s="145"/>
      <c r="AF754" s="145"/>
      <c r="AG754" s="145"/>
      <c r="AH754" s="145"/>
      <c r="AI754" s="145"/>
      <c r="AJ754" s="145"/>
      <c r="AK754" s="146" t="s">
        <v>129</v>
      </c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7"/>
      <c r="AW754" s="148"/>
      <c r="AX754" s="141"/>
    </row>
    <row r="755">
      <c r="A755" s="136"/>
      <c r="B755" s="149" t="s">
        <v>130</v>
      </c>
      <c r="C755" s="150" t="s">
        <v>131</v>
      </c>
      <c r="D755" s="151" t="s">
        <v>132</v>
      </c>
      <c r="E755" s="152" t="s">
        <v>133</v>
      </c>
      <c r="F755" s="153" t="s">
        <v>134</v>
      </c>
      <c r="G755" s="142" t="s">
        <v>135</v>
      </c>
      <c r="H755" s="154" t="s">
        <v>136</v>
      </c>
      <c r="I755" s="155" t="s">
        <v>137</v>
      </c>
      <c r="J755" s="156" t="s">
        <v>138</v>
      </c>
      <c r="K755" s="157" t="s">
        <v>139</v>
      </c>
      <c r="L755" s="158" t="s">
        <v>140</v>
      </c>
      <c r="M755" s="157" t="s">
        <v>141</v>
      </c>
      <c r="N755" s="157" t="s">
        <v>142</v>
      </c>
      <c r="O755" s="157" t="s">
        <v>143</v>
      </c>
      <c r="P755" s="159" t="s">
        <v>144</v>
      </c>
      <c r="Q755" s="157" t="s">
        <v>145</v>
      </c>
      <c r="R755" s="156" t="s">
        <v>146</v>
      </c>
      <c r="S755" s="160" t="s">
        <v>147</v>
      </c>
      <c r="T755" s="144" t="s">
        <v>148</v>
      </c>
      <c r="U755" s="144" t="s">
        <v>149</v>
      </c>
      <c r="V755" s="144" t="s">
        <v>150</v>
      </c>
      <c r="W755" s="161" t="s">
        <v>151</v>
      </c>
      <c r="X755" s="144" t="s">
        <v>152</v>
      </c>
      <c r="Y755" s="162" t="s">
        <v>153</v>
      </c>
      <c r="Z755" s="238" t="s">
        <v>154</v>
      </c>
      <c r="AA755" s="239" t="s">
        <v>155</v>
      </c>
      <c r="AB755" s="240" t="s">
        <v>156</v>
      </c>
      <c r="AC755" s="239" t="s">
        <v>157</v>
      </c>
      <c r="AD755" s="239" t="s">
        <v>158</v>
      </c>
      <c r="AE755" s="166" t="s">
        <v>159</v>
      </c>
      <c r="AF755" s="239" t="s">
        <v>160</v>
      </c>
      <c r="AG755" s="241" t="s">
        <v>161</v>
      </c>
      <c r="AH755" s="241" t="s">
        <v>162</v>
      </c>
      <c r="AI755" s="166" t="s">
        <v>163</v>
      </c>
      <c r="AJ755" s="166" t="s">
        <v>164</v>
      </c>
      <c r="AK755" s="146" t="s">
        <v>165</v>
      </c>
      <c r="AL755" s="167" t="s">
        <v>166</v>
      </c>
      <c r="AM755" s="167" t="s">
        <v>167</v>
      </c>
      <c r="AN755" s="167" t="s">
        <v>168</v>
      </c>
      <c r="AO755" s="167" t="s">
        <v>169</v>
      </c>
      <c r="AP755" s="167" t="s">
        <v>170</v>
      </c>
      <c r="AQ755" s="146" t="s">
        <v>171</v>
      </c>
      <c r="AR755" s="146" t="s">
        <v>172</v>
      </c>
      <c r="AS755" s="146" t="s">
        <v>173</v>
      </c>
      <c r="AT755" s="146" t="s">
        <v>174</v>
      </c>
      <c r="AU755" s="146" t="s">
        <v>175</v>
      </c>
      <c r="AV755" s="147"/>
      <c r="AW755" s="148"/>
      <c r="AX755" s="141" t="s">
        <v>176</v>
      </c>
    </row>
    <row r="756">
      <c r="A756" s="168" t="s">
        <v>241</v>
      </c>
      <c r="B756" s="210" t="s">
        <v>183</v>
      </c>
      <c r="C756" s="170" t="s">
        <v>179</v>
      </c>
      <c r="D756" s="171" t="s">
        <v>193</v>
      </c>
      <c r="E756" s="172" t="s">
        <v>181</v>
      </c>
      <c r="F756" s="178">
        <f t="shared" ref="F756:F759" si="275">G756+H756+I756</f>
      </c>
      <c r="G756" s="216">
        <v>1188.16</v>
      </c>
      <c r="H756" s="178">
        <v>654.08</v>
      </c>
      <c r="I756" s="236">
        <v>0</v>
      </c>
      <c r="J756" s="180">
        <v>5</v>
      </c>
      <c r="K756" s="197">
        <v>11956</v>
      </c>
      <c r="L756" s="189">
        <v>0</v>
      </c>
      <c r="M756" s="197">
        <v>0</v>
      </c>
      <c r="N756" s="180">
        <v>1</v>
      </c>
      <c r="O756" s="181">
        <f t="shared" ref="O756:O783" si="70">N756/R756</f>
      </c>
      <c r="P756" s="196"/>
      <c r="Q756" s="182">
        <f t="shared" ref="Q756:Q764" si="1247">P756/R756</f>
      </c>
      <c r="R756" s="177">
        <f t="shared" ref="R756:R759" si="925">J756+L756</f>
      </c>
      <c r="S756" s="178">
        <f t="shared" ref="S756:S759" si="1075">K756+M756</f>
      </c>
      <c r="T756" s="183">
        <f t="shared" ref="T756:T783" si="618">S756/F756</f>
      </c>
      <c r="U756" s="183">
        <f t="shared" ref="U756:U783" si="540">S756/(F756+(AX756*500)+F756*3%)</f>
      </c>
      <c r="V756" s="183">
        <f t="shared" ref="V756:V783" si="470">S756/R756</f>
      </c>
      <c r="W756" s="184">
        <v>5</v>
      </c>
      <c r="X756" s="183">
        <f t="shared" ref="X756:X783" si="399">F756/W756</f>
      </c>
      <c r="Y756" s="183">
        <f t="shared" ref="Y756:Y783" si="351">F756/R756</f>
      </c>
      <c r="Z756" s="183">
        <f t="shared" ref="Z756:Z783" si="118">F756/AL756</f>
      </c>
      <c r="AA756" s="183">
        <f t="shared" ref="AA756:AA783" si="1289">F756/AK756*1000</f>
      </c>
      <c r="AB756" s="183">
        <f t="shared" ref="AB756:AB783" si="1138">F756/AN756</f>
      </c>
      <c r="AC756" s="181">
        <f t="shared" ref="AC756:AC783" si="653">AL756/AK756</f>
      </c>
      <c r="AD756" s="181">
        <f t="shared" ref="AD756:AD783" si="575">AN756/AM756</f>
      </c>
      <c r="AE756" s="181">
        <f t="shared" ref="AE756:AE783" si="508">AP756/AM756</f>
      </c>
      <c r="AF756" s="181">
        <f t="shared" ref="AF756:AF783" si="437">R756/AP756</f>
      </c>
      <c r="AG756" s="181">
        <f t="shared" ref="AG756:AG783" si="153">AR756/AN756</f>
      </c>
      <c r="AH756" s="181">
        <f t="shared" ref="AH756:AH783" si="28">R756/AR756</f>
      </c>
      <c r="AI756" s="181">
        <f t="shared" ref="AI756:AI783" si="1173">AQ756/AP756</f>
      </c>
      <c r="AJ756" s="189">
        <v>42</v>
      </c>
      <c r="AK756" s="179">
        <v>18651</v>
      </c>
      <c r="AL756" s="179">
        <v>506</v>
      </c>
      <c r="AM756" s="179">
        <v>566</v>
      </c>
      <c r="AN756" s="179">
        <v>106</v>
      </c>
      <c r="AO756" s="189">
        <v>14</v>
      </c>
      <c r="AP756" s="189">
        <v>61</v>
      </c>
      <c r="AQ756" s="189">
        <v>56</v>
      </c>
      <c r="AR756" s="189">
        <v>6</v>
      </c>
      <c r="AS756" s="179">
        <v>3</v>
      </c>
      <c r="AT756" s="179">
        <v>2</v>
      </c>
      <c r="AU756" s="179">
        <v>7</v>
      </c>
      <c r="AV756" s="190"/>
      <c r="AW756" s="190"/>
      <c r="AX756" s="191">
        <f t="shared" ref="AX756:AX759" si="775">COUNT(AU756)</f>
      </c>
    </row>
    <row r="757">
      <c r="A757" s="168"/>
      <c r="B757" s="210" t="s">
        <v>183</v>
      </c>
      <c r="C757" s="192" t="s">
        <v>179</v>
      </c>
      <c r="D757" s="171" t="s">
        <v>193</v>
      </c>
      <c r="E757" s="193" t="s">
        <v>182</v>
      </c>
      <c r="F757" s="178">
        <f t="shared" si="275"/>
      </c>
      <c r="G757" s="213">
        <v>811.74</v>
      </c>
      <c r="H757" s="178">
        <v>650.56</v>
      </c>
      <c r="I757" s="219">
        <v>0</v>
      </c>
      <c r="J757" s="180">
        <v>1</v>
      </c>
      <c r="K757" s="178">
        <v>3108.1100000000006</v>
      </c>
      <c r="L757" s="189">
        <v>0</v>
      </c>
      <c r="M757" s="197">
        <v>0</v>
      </c>
      <c r="N757" s="180">
        <v>0</v>
      </c>
      <c r="O757" s="181">
        <f t="shared" si="70"/>
      </c>
      <c r="P757" s="196"/>
      <c r="Q757" s="182">
        <f t="shared" si="1247"/>
      </c>
      <c r="R757" s="177">
        <f t="shared" si="925"/>
      </c>
      <c r="S757" s="178">
        <f t="shared" si="1075"/>
      </c>
      <c r="T757" s="183">
        <f t="shared" si="618"/>
      </c>
      <c r="U757" s="183">
        <f t="shared" si="540"/>
      </c>
      <c r="V757" s="183">
        <f t="shared" si="470"/>
      </c>
      <c r="W757" s="184">
        <v>1</v>
      </c>
      <c r="X757" s="183">
        <f t="shared" si="399"/>
      </c>
      <c r="Y757" s="183">
        <f t="shared" si="351"/>
      </c>
      <c r="Z757" s="183">
        <f t="shared" si="118"/>
      </c>
      <c r="AA757" s="183">
        <f t="shared" si="1289"/>
      </c>
      <c r="AB757" s="183">
        <f t="shared" si="1138"/>
      </c>
      <c r="AC757" s="181">
        <f t="shared" si="653"/>
      </c>
      <c r="AD757" s="181">
        <f t="shared" si="575"/>
      </c>
      <c r="AE757" s="181">
        <f t="shared" si="508"/>
      </c>
      <c r="AF757" s="181">
        <f t="shared" si="437"/>
      </c>
      <c r="AG757" s="181">
        <f t="shared" si="153"/>
      </c>
      <c r="AH757" s="181">
        <f t="shared" si="28"/>
      </c>
      <c r="AI757" s="181">
        <f t="shared" si="1173"/>
      </c>
      <c r="AJ757" s="189">
        <v>44</v>
      </c>
      <c r="AK757" s="179">
        <v>15065</v>
      </c>
      <c r="AL757" s="179">
        <v>392</v>
      </c>
      <c r="AM757" s="179">
        <v>453</v>
      </c>
      <c r="AN757" s="179">
        <v>80</v>
      </c>
      <c r="AO757" s="189">
        <v>9</v>
      </c>
      <c r="AP757" s="179">
        <v>22</v>
      </c>
      <c r="AQ757" s="179">
        <v>50</v>
      </c>
      <c r="AR757" s="189">
        <v>1</v>
      </c>
      <c r="AS757" s="179">
        <v>2</v>
      </c>
      <c r="AT757" s="179">
        <v>0</v>
      </c>
      <c r="AU757" s="179">
        <v>14</v>
      </c>
      <c r="AV757" s="190"/>
      <c r="AW757" s="190"/>
      <c r="AX757" s="191">
        <f t="shared" si="775"/>
      </c>
    </row>
    <row r="758">
      <c r="A758" s="168"/>
      <c r="B758" s="210" t="s">
        <v>183</v>
      </c>
      <c r="C758" s="192" t="s">
        <v>179</v>
      </c>
      <c r="D758" s="171" t="s">
        <v>193</v>
      </c>
      <c r="E758" s="201" t="s">
        <v>184</v>
      </c>
      <c r="F758" s="178">
        <f t="shared" si="275"/>
      </c>
      <c r="G758" s="213">
        <v>211.86</v>
      </c>
      <c r="H758" s="197">
        <v>387.71</v>
      </c>
      <c r="I758" s="219">
        <v>0</v>
      </c>
      <c r="J758" s="180">
        <v>2</v>
      </c>
      <c r="K758" s="197">
        <v>4543.110000000001</v>
      </c>
      <c r="L758" s="189">
        <v>0</v>
      </c>
      <c r="M758" s="197">
        <v>0</v>
      </c>
      <c r="N758" s="180">
        <v>0</v>
      </c>
      <c r="O758" s="181">
        <f t="shared" si="70"/>
      </c>
      <c r="P758" s="196"/>
      <c r="Q758" s="182">
        <f t="shared" si="1247"/>
      </c>
      <c r="R758" s="177">
        <f t="shared" si="925"/>
      </c>
      <c r="S758" s="178">
        <f t="shared" si="1075"/>
      </c>
      <c r="T758" s="183">
        <f t="shared" si="618"/>
      </c>
      <c r="U758" s="183">
        <f t="shared" si="540"/>
      </c>
      <c r="V758" s="183">
        <f t="shared" si="470"/>
      </c>
      <c r="W758" s="184">
        <v>2</v>
      </c>
      <c r="X758" s="183">
        <f t="shared" si="399"/>
      </c>
      <c r="Y758" s="183">
        <f t="shared" si="351"/>
      </c>
      <c r="Z758" s="183">
        <f t="shared" si="118"/>
      </c>
      <c r="AA758" s="183">
        <f t="shared" si="1289"/>
      </c>
      <c r="AB758" s="183">
        <f t="shared" si="1138"/>
      </c>
      <c r="AC758" s="181">
        <f t="shared" si="653"/>
      </c>
      <c r="AD758" s="181">
        <f t="shared" si="575"/>
      </c>
      <c r="AE758" s="181">
        <f t="shared" si="508"/>
      </c>
      <c r="AF758" s="181">
        <f t="shared" si="437"/>
      </c>
      <c r="AG758" s="181">
        <f t="shared" si="153"/>
      </c>
      <c r="AH758" s="181">
        <f t="shared" si="28"/>
      </c>
      <c r="AI758" s="181">
        <f t="shared" si="1173"/>
      </c>
      <c r="AJ758" s="189">
        <v>50</v>
      </c>
      <c r="AK758" s="179">
        <v>8327</v>
      </c>
      <c r="AL758" s="179">
        <v>213</v>
      </c>
      <c r="AM758" s="179">
        <v>254</v>
      </c>
      <c r="AN758" s="179">
        <v>42</v>
      </c>
      <c r="AO758" s="189">
        <v>15</v>
      </c>
      <c r="AP758" s="189">
        <v>59</v>
      </c>
      <c r="AQ758" s="179">
        <v>42</v>
      </c>
      <c r="AR758" s="189">
        <v>2</v>
      </c>
      <c r="AS758" s="189">
        <v>4</v>
      </c>
      <c r="AT758" s="179">
        <v>1</v>
      </c>
      <c r="AU758" s="189">
        <v>5</v>
      </c>
      <c r="AV758" s="190"/>
      <c r="AW758" s="190"/>
      <c r="AX758" s="191">
        <f t="shared" si="775"/>
      </c>
    </row>
    <row r="759">
      <c r="A759" s="168"/>
      <c r="B759" s="210" t="s">
        <v>183</v>
      </c>
      <c r="C759" s="192" t="s">
        <v>179</v>
      </c>
      <c r="D759" s="171" t="s">
        <v>193</v>
      </c>
      <c r="E759" s="201" t="s">
        <v>185</v>
      </c>
      <c r="F759" s="178">
        <f t="shared" si="275"/>
      </c>
      <c r="G759" s="216">
        <v>134.66</v>
      </c>
      <c r="H759" s="178">
        <v>152.42</v>
      </c>
      <c r="I759" s="219">
        <v>0</v>
      </c>
      <c r="J759" s="180">
        <v>0</v>
      </c>
      <c r="K759" s="197">
        <v>0</v>
      </c>
      <c r="L759" s="189">
        <v>0</v>
      </c>
      <c r="M759" s="197">
        <v>0</v>
      </c>
      <c r="N759" s="180">
        <v>0</v>
      </c>
      <c r="O759" s="181">
        <f t="shared" si="70"/>
      </c>
      <c r="P759" s="196"/>
      <c r="Q759" s="182">
        <f t="shared" si="1247"/>
      </c>
      <c r="R759" s="177">
        <f t="shared" si="925"/>
      </c>
      <c r="S759" s="178">
        <f t="shared" si="1075"/>
      </c>
      <c r="T759" s="183">
        <f t="shared" si="618"/>
      </c>
      <c r="U759" s="183">
        <f t="shared" si="540"/>
      </c>
      <c r="V759" s="183">
        <f t="shared" si="470"/>
      </c>
      <c r="W759" s="184">
        <v>0</v>
      </c>
      <c r="X759" s="183">
        <f t="shared" si="399"/>
      </c>
      <c r="Y759" s="183">
        <f t="shared" si="351"/>
      </c>
      <c r="Z759" s="183">
        <f t="shared" si="118"/>
      </c>
      <c r="AA759" s="183">
        <f t="shared" si="1289"/>
      </c>
      <c r="AB759" s="183">
        <f t="shared" si="1138"/>
      </c>
      <c r="AC759" s="181">
        <f t="shared" si="653"/>
      </c>
      <c r="AD759" s="181">
        <f t="shared" si="575"/>
      </c>
      <c r="AE759" s="181">
        <f t="shared" si="508"/>
      </c>
      <c r="AF759" s="181">
        <f t="shared" si="437"/>
      </c>
      <c r="AG759" s="181">
        <f t="shared" si="153"/>
      </c>
      <c r="AH759" s="181">
        <f t="shared" si="28"/>
      </c>
      <c r="AI759" s="181">
        <f t="shared" si="1173"/>
      </c>
      <c r="AJ759" s="189">
        <v>55</v>
      </c>
      <c r="AK759" s="179">
        <v>3858</v>
      </c>
      <c r="AL759" s="179">
        <v>118</v>
      </c>
      <c r="AM759" s="179">
        <v>141</v>
      </c>
      <c r="AN759" s="179">
        <v>11</v>
      </c>
      <c r="AO759" s="189">
        <v>0</v>
      </c>
      <c r="AP759" s="179">
        <v>3</v>
      </c>
      <c r="AQ759" s="179">
        <v>21</v>
      </c>
      <c r="AR759" s="189">
        <v>0</v>
      </c>
      <c r="AS759" s="179">
        <v>2</v>
      </c>
      <c r="AT759" s="179">
        <v>0</v>
      </c>
      <c r="AU759" s="179">
        <v>1</v>
      </c>
      <c r="AV759" s="190"/>
      <c r="AW759" s="190"/>
      <c r="AX759" s="191">
        <f t="shared" si="775"/>
      </c>
    </row>
    <row r="760">
      <c r="A760" s="168"/>
      <c r="B760" s="202" t="s">
        <v>186</v>
      </c>
      <c r="C760" s="202"/>
      <c r="D760" s="202"/>
      <c r="E760" s="202"/>
      <c r="F760" s="203">
        <f>SUM(F756:F759)</f>
      </c>
      <c r="G760" s="217">
        <f>SUM(G756:G759)</f>
      </c>
      <c r="H760" s="203">
        <f>SUM(H756:H759)</f>
      </c>
      <c r="I760" s="196">
        <f t="shared" ref="I760:I764" si="585">SUM(I756:I759)</f>
      </c>
      <c r="J760" s="204">
        <f>SUM(J756:J759)</f>
      </c>
      <c r="K760" s="203">
        <f>SUM(K756:K759)</f>
      </c>
      <c r="L760" s="215">
        <f>SUM(L756:L759)</f>
      </c>
      <c r="M760" s="203">
        <f>SUM(M756:M759)</f>
      </c>
      <c r="N760" s="204">
        <f>SUM(N756:N759)</f>
      </c>
      <c r="O760" s="205">
        <f t="shared" si="70"/>
      </c>
      <c r="P760" s="206">
        <f>SUM(P756:P759)</f>
      </c>
      <c r="Q760" s="182">
        <f t="shared" si="1247"/>
      </c>
      <c r="R760" s="204">
        <f>SUM(R756:R759)</f>
      </c>
      <c r="S760" s="203">
        <f>SUM(S756:S759)</f>
      </c>
      <c r="T760" s="207">
        <f t="shared" si="618"/>
      </c>
      <c r="U760" s="207">
        <f t="shared" si="540"/>
      </c>
      <c r="V760" s="207">
        <f t="shared" si="470"/>
      </c>
      <c r="W760" s="208">
        <f>SUM(W756:W759)</f>
      </c>
      <c r="X760" s="207">
        <f t="shared" si="399"/>
      </c>
      <c r="Y760" s="207">
        <f t="shared" si="351"/>
      </c>
      <c r="Z760" s="207">
        <f t="shared" si="118"/>
      </c>
      <c r="AA760" s="207">
        <f t="shared" si="1289"/>
      </c>
      <c r="AB760" s="207">
        <f t="shared" si="1138"/>
      </c>
      <c r="AC760" s="205">
        <f t="shared" si="653"/>
      </c>
      <c r="AD760" s="205">
        <f t="shared" si="575"/>
      </c>
      <c r="AE760" s="205">
        <f t="shared" si="508"/>
      </c>
      <c r="AF760" s="205">
        <f t="shared" si="437"/>
      </c>
      <c r="AG760" s="205">
        <f t="shared" si="153"/>
      </c>
      <c r="AH760" s="205">
        <f t="shared" si="28"/>
      </c>
      <c r="AI760" s="205">
        <f t="shared" si="1173"/>
      </c>
      <c r="AJ760" s="218">
        <f>AVERAGE(AJ756:AJ759)</f>
      </c>
      <c r="AK760" s="218">
        <f>SUM(AK756:AK759)</f>
      </c>
      <c r="AL760" s="218">
        <f>SUM(AL756:AL759)</f>
      </c>
      <c r="AM760" s="218">
        <f>SUM(AM756:AM759)</f>
      </c>
      <c r="AN760" s="218">
        <f>SUM(AN756:AN759)</f>
      </c>
      <c r="AO760" s="218">
        <f>SUM(AO756:AO759)</f>
      </c>
      <c r="AP760" s="218">
        <f>SUM(AP756:AP759)</f>
      </c>
      <c r="AQ760" s="218">
        <f>SUM(AQ756:AQ759)</f>
      </c>
      <c r="AR760" s="218">
        <f>SUM(AR756:AR759)</f>
      </c>
      <c r="AS760" s="218">
        <f>SUM(AS756:AS759)</f>
      </c>
      <c r="AT760" s="218">
        <f>SUM(AT756:AT759)</f>
      </c>
      <c r="AU760" s="218">
        <f>SUM(AU756:AU759)</f>
      </c>
      <c r="AV760" s="209"/>
      <c r="AW760" s="209"/>
      <c r="AX760" s="204">
        <f>SUM(AX756:AX759)</f>
      </c>
    </row>
    <row r="761">
      <c r="A761" s="168"/>
      <c r="B761" s="210" t="s">
        <v>213</v>
      </c>
      <c r="C761" s="170" t="s">
        <v>179</v>
      </c>
      <c r="D761" s="171" t="s">
        <v>180</v>
      </c>
      <c r="E761" s="212" t="s">
        <v>189</v>
      </c>
      <c r="F761" s="178">
        <f t="shared" ref="F761:F765" si="276">G761+H761+I761</f>
      </c>
      <c r="G761" s="289">
        <v>804.22</v>
      </c>
      <c r="H761" s="290">
        <v>1337.52</v>
      </c>
      <c r="I761" s="196">
        <f t="shared" si="585"/>
      </c>
      <c r="J761" s="180">
        <v>0</v>
      </c>
      <c r="K761" s="197">
        <v>0</v>
      </c>
      <c r="L761" s="189">
        <v>0</v>
      </c>
      <c r="M761" s="197">
        <v>0</v>
      </c>
      <c r="N761" s="180">
        <v>0</v>
      </c>
      <c r="O761" s="181">
        <f t="shared" si="70"/>
      </c>
      <c r="P761" s="176"/>
      <c r="Q761" s="182">
        <f t="shared" si="1247"/>
      </c>
      <c r="R761" s="177">
        <f t="shared" ref="R761:R765" si="926">J761+L761</f>
      </c>
      <c r="S761" s="178">
        <f t="shared" ref="S761:S765" si="1076">K761+M761</f>
      </c>
      <c r="T761" s="183">
        <f t="shared" si="618"/>
      </c>
      <c r="U761" s="183">
        <f t="shared" si="540"/>
      </c>
      <c r="V761" s="183">
        <f t="shared" si="470"/>
      </c>
      <c r="W761" s="184">
        <v>0</v>
      </c>
      <c r="X761" s="183">
        <f t="shared" si="399"/>
      </c>
      <c r="Y761" s="183">
        <f t="shared" si="351"/>
      </c>
      <c r="Z761" s="183">
        <f t="shared" si="118"/>
      </c>
      <c r="AA761" s="183">
        <f t="shared" si="1289"/>
      </c>
      <c r="AB761" s="183">
        <f t="shared" si="1138"/>
      </c>
      <c r="AC761" s="181">
        <f t="shared" si="653"/>
      </c>
      <c r="AD761" s="181">
        <f t="shared" si="575"/>
      </c>
      <c r="AE761" s="181">
        <f t="shared" si="508"/>
      </c>
      <c r="AF761" s="181">
        <f t="shared" si="437"/>
      </c>
      <c r="AG761" s="181">
        <f t="shared" si="153"/>
      </c>
      <c r="AH761" s="181">
        <f t="shared" si="28"/>
      </c>
      <c r="AI761" s="181">
        <f t="shared" si="1173"/>
      </c>
      <c r="AJ761" s="189">
        <v>44</v>
      </c>
      <c r="AK761" s="179">
        <v>22032</v>
      </c>
      <c r="AL761" s="179">
        <v>640</v>
      </c>
      <c r="AM761" s="179">
        <v>704</v>
      </c>
      <c r="AN761" s="179">
        <v>105</v>
      </c>
      <c r="AO761" s="189">
        <v>16</v>
      </c>
      <c r="AP761" s="189">
        <v>45</v>
      </c>
      <c r="AQ761" s="179">
        <v>88</v>
      </c>
      <c r="AR761" s="189">
        <v>0</v>
      </c>
      <c r="AS761" s="189">
        <v>3</v>
      </c>
      <c r="AT761" s="179">
        <v>2</v>
      </c>
      <c r="AU761" s="179">
        <v>19</v>
      </c>
      <c r="AV761" s="190"/>
      <c r="AW761" s="190"/>
      <c r="AX761" s="191">
        <f t="shared" ref="AX761:AX765" si="776">COUNT(AU761)</f>
      </c>
    </row>
    <row r="762">
      <c r="A762" s="168"/>
      <c r="B762" s="210" t="s">
        <v>213</v>
      </c>
      <c r="C762" s="192" t="s">
        <v>179</v>
      </c>
      <c r="D762" s="171" t="s">
        <v>180</v>
      </c>
      <c r="E762" s="212" t="s">
        <v>190</v>
      </c>
      <c r="F762" s="173">
        <f t="shared" si="276"/>
      </c>
      <c r="G762" s="175">
        <v>985.09</v>
      </c>
      <c r="H762" s="230">
        <v>1360.17</v>
      </c>
      <c r="I762" s="196">
        <f t="shared" si="585"/>
      </c>
      <c r="J762" s="180">
        <v>2</v>
      </c>
      <c r="K762" s="178">
        <v>4543.110000000001</v>
      </c>
      <c r="L762" s="189">
        <v>0</v>
      </c>
      <c r="M762" s="197">
        <v>0</v>
      </c>
      <c r="N762" s="180">
        <v>0</v>
      </c>
      <c r="O762" s="181">
        <f t="shared" si="70"/>
      </c>
      <c r="P762" s="176"/>
      <c r="Q762" s="182">
        <f t="shared" si="1247"/>
      </c>
      <c r="R762" s="177">
        <f t="shared" si="926"/>
      </c>
      <c r="S762" s="178">
        <f t="shared" si="1076"/>
      </c>
      <c r="T762" s="183">
        <f t="shared" si="618"/>
      </c>
      <c r="U762" s="183">
        <f t="shared" si="540"/>
      </c>
      <c r="V762" s="183">
        <f t="shared" si="470"/>
      </c>
      <c r="W762" s="184">
        <v>1</v>
      </c>
      <c r="X762" s="183">
        <f t="shared" si="399"/>
      </c>
      <c r="Y762" s="183">
        <f t="shared" si="351"/>
      </c>
      <c r="Z762" s="183">
        <f t="shared" si="118"/>
      </c>
      <c r="AA762" s="183">
        <f t="shared" si="1289"/>
      </c>
      <c r="AB762" s="183">
        <f t="shared" si="1138"/>
      </c>
      <c r="AC762" s="181">
        <f t="shared" si="653"/>
      </c>
      <c r="AD762" s="181">
        <f t="shared" si="575"/>
      </c>
      <c r="AE762" s="181">
        <f t="shared" si="508"/>
      </c>
      <c r="AF762" s="181">
        <f t="shared" si="437"/>
      </c>
      <c r="AG762" s="181">
        <f t="shared" si="153"/>
      </c>
      <c r="AH762" s="181">
        <f t="shared" si="28"/>
      </c>
      <c r="AI762" s="181">
        <f t="shared" si="1173"/>
      </c>
      <c r="AJ762" s="189">
        <v>45</v>
      </c>
      <c r="AK762" s="189">
        <v>19344</v>
      </c>
      <c r="AL762" s="179">
        <v>545</v>
      </c>
      <c r="AM762" s="179">
        <v>582</v>
      </c>
      <c r="AN762" s="179">
        <v>122</v>
      </c>
      <c r="AO762" s="189">
        <v>14</v>
      </c>
      <c r="AP762" s="189">
        <v>59</v>
      </c>
      <c r="AQ762" s="179">
        <v>86</v>
      </c>
      <c r="AR762" s="189">
        <v>2</v>
      </c>
      <c r="AS762" s="189">
        <v>5</v>
      </c>
      <c r="AT762" s="179">
        <v>2</v>
      </c>
      <c r="AU762" s="179">
        <v>24</v>
      </c>
      <c r="AV762" s="190"/>
      <c r="AW762" s="190"/>
      <c r="AX762" s="191">
        <f t="shared" si="776"/>
      </c>
    </row>
    <row r="763">
      <c r="A763" s="168"/>
      <c r="B763" s="210" t="s">
        <v>213</v>
      </c>
      <c r="C763" s="192" t="s">
        <v>179</v>
      </c>
      <c r="D763" s="171" t="s">
        <v>180</v>
      </c>
      <c r="E763" s="212" t="s">
        <v>191</v>
      </c>
      <c r="F763" s="173">
        <f t="shared" si="276"/>
      </c>
      <c r="G763" s="175">
        <v>2064.71</v>
      </c>
      <c r="H763" s="230">
        <v>1441.26</v>
      </c>
      <c r="I763" s="196">
        <f t="shared" si="585"/>
      </c>
      <c r="J763" s="177">
        <v>8</v>
      </c>
      <c r="K763" s="178">
        <v>19845.559999999998</v>
      </c>
      <c r="L763" s="179">
        <v>0</v>
      </c>
      <c r="M763" s="178">
        <v>0</v>
      </c>
      <c r="N763" s="180">
        <v>0</v>
      </c>
      <c r="O763" s="181">
        <f t="shared" si="70"/>
      </c>
      <c r="P763" s="176"/>
      <c r="Q763" s="182">
        <f t="shared" si="1247"/>
      </c>
      <c r="R763" s="177">
        <f t="shared" si="926"/>
      </c>
      <c r="S763" s="178">
        <f t="shared" si="1076"/>
      </c>
      <c r="T763" s="183">
        <f t="shared" si="618"/>
      </c>
      <c r="U763" s="183">
        <f t="shared" si="540"/>
      </c>
      <c r="V763" s="183">
        <f t="shared" si="470"/>
      </c>
      <c r="W763" s="184">
        <v>7</v>
      </c>
      <c r="X763" s="183">
        <f t="shared" si="399"/>
      </c>
      <c r="Y763" s="183">
        <f t="shared" si="351"/>
      </c>
      <c r="Z763" s="183">
        <f t="shared" si="118"/>
      </c>
      <c r="AA763" s="183">
        <f t="shared" si="1289"/>
      </c>
      <c r="AB763" s="183">
        <f t="shared" si="1138"/>
      </c>
      <c r="AC763" s="181">
        <f t="shared" si="653"/>
      </c>
      <c r="AD763" s="181">
        <f t="shared" si="575"/>
      </c>
      <c r="AE763" s="181">
        <f t="shared" si="508"/>
      </c>
      <c r="AF763" s="181">
        <f t="shared" si="437"/>
      </c>
      <c r="AG763" s="181">
        <f t="shared" si="153"/>
      </c>
      <c r="AH763" s="181">
        <f t="shared" si="28"/>
      </c>
      <c r="AI763" s="181">
        <f t="shared" si="1173"/>
      </c>
      <c r="AJ763" s="189">
        <v>49</v>
      </c>
      <c r="AK763" s="189">
        <v>19715</v>
      </c>
      <c r="AL763" s="179">
        <v>605</v>
      </c>
      <c r="AM763" s="179">
        <v>664</v>
      </c>
      <c r="AN763" s="179">
        <v>141</v>
      </c>
      <c r="AO763" s="189">
        <v>31</v>
      </c>
      <c r="AP763" s="189">
        <v>82</v>
      </c>
      <c r="AQ763" s="179">
        <v>110</v>
      </c>
      <c r="AR763" s="189">
        <v>8</v>
      </c>
      <c r="AS763" s="189">
        <v>6</v>
      </c>
      <c r="AT763" s="179">
        <v>3</v>
      </c>
      <c r="AU763" s="179">
        <v>24</v>
      </c>
      <c r="AV763" s="190"/>
      <c r="AW763" s="190"/>
      <c r="AX763" s="191">
        <f t="shared" si="776"/>
      </c>
    </row>
    <row r="764">
      <c r="A764" s="168"/>
      <c r="B764" s="210" t="s">
        <v>213</v>
      </c>
      <c r="C764" s="192" t="s">
        <v>179</v>
      </c>
      <c r="D764" s="171" t="s">
        <v>180</v>
      </c>
      <c r="E764" s="212" t="s">
        <v>192</v>
      </c>
      <c r="F764" s="173">
        <f t="shared" si="276"/>
      </c>
      <c r="G764" s="230">
        <v>2637.5</v>
      </c>
      <c r="H764" s="175">
        <v>1273.09</v>
      </c>
      <c r="I764" s="196">
        <f t="shared" si="585"/>
      </c>
      <c r="J764" s="180">
        <v>8</v>
      </c>
      <c r="K764" s="197">
        <v>19433.730000000003</v>
      </c>
      <c r="L764" s="189">
        <v>0</v>
      </c>
      <c r="M764" s="197">
        <v>0</v>
      </c>
      <c r="N764" s="180">
        <v>0</v>
      </c>
      <c r="O764" s="181">
        <f t="shared" si="70"/>
      </c>
      <c r="P764" s="176"/>
      <c r="Q764" s="182">
        <f t="shared" si="1247"/>
      </c>
      <c r="R764" s="177">
        <f t="shared" si="926"/>
      </c>
      <c r="S764" s="178">
        <f t="shared" si="1076"/>
      </c>
      <c r="T764" s="183">
        <f t="shared" si="618"/>
      </c>
      <c r="U764" s="183">
        <f t="shared" si="540"/>
      </c>
      <c r="V764" s="183">
        <f t="shared" si="470"/>
      </c>
      <c r="W764" s="184">
        <v>8</v>
      </c>
      <c r="X764" s="183">
        <f t="shared" si="399"/>
      </c>
      <c r="Y764" s="183">
        <f t="shared" si="351"/>
      </c>
      <c r="Z764" s="183">
        <f t="shared" si="118"/>
      </c>
      <c r="AA764" s="183">
        <f t="shared" si="1289"/>
      </c>
      <c r="AB764" s="183">
        <f t="shared" si="1138"/>
      </c>
      <c r="AC764" s="181">
        <f t="shared" si="653"/>
      </c>
      <c r="AD764" s="181">
        <f t="shared" si="575"/>
      </c>
      <c r="AE764" s="181">
        <f t="shared" si="508"/>
      </c>
      <c r="AF764" s="181">
        <f t="shared" si="437"/>
      </c>
      <c r="AG764" s="181">
        <f t="shared" si="153"/>
      </c>
      <c r="AH764" s="181">
        <f t="shared" si="28"/>
      </c>
      <c r="AI764" s="181">
        <f t="shared" si="1173"/>
      </c>
      <c r="AJ764" s="189">
        <v>53</v>
      </c>
      <c r="AK764" s="189">
        <v>20303</v>
      </c>
      <c r="AL764" s="179">
        <v>537</v>
      </c>
      <c r="AM764" s="179">
        <v>588</v>
      </c>
      <c r="AN764" s="179">
        <v>105</v>
      </c>
      <c r="AO764" s="189">
        <v>20</v>
      </c>
      <c r="AP764" s="189">
        <v>80</v>
      </c>
      <c r="AQ764" s="179">
        <v>86</v>
      </c>
      <c r="AR764" s="189">
        <v>9</v>
      </c>
      <c r="AS764" s="189">
        <v>5</v>
      </c>
      <c r="AT764" s="189">
        <v>1</v>
      </c>
      <c r="AU764" s="189">
        <v>17</v>
      </c>
      <c r="AV764" s="190"/>
      <c r="AW764" s="190"/>
      <c r="AX764" s="191">
        <f t="shared" si="776"/>
      </c>
    </row>
    <row r="765">
      <c r="A765" s="168"/>
      <c r="B765" s="210" t="s">
        <v>213</v>
      </c>
      <c r="C765" s="192" t="s">
        <v>179</v>
      </c>
      <c r="D765" s="171" t="s">
        <v>180</v>
      </c>
      <c r="E765" s="201" t="s">
        <v>194</v>
      </c>
      <c r="F765" s="178">
        <f t="shared" si="276"/>
      </c>
      <c r="G765" s="214">
        <v>2915.1400000000003</v>
      </c>
      <c r="H765" s="195">
        <v>1958.1200000000001</v>
      </c>
      <c r="I765" s="236">
        <v>0</v>
      </c>
      <c r="J765" s="180">
        <v>7</v>
      </c>
      <c r="K765" s="197">
        <v>15624.200000000004</v>
      </c>
      <c r="L765" s="189">
        <v>0</v>
      </c>
      <c r="M765" s="197">
        <v>0</v>
      </c>
      <c r="N765" s="180">
        <v>0</v>
      </c>
      <c r="O765" s="181">
        <f t="shared" si="70"/>
      </c>
      <c r="P765" s="176"/>
      <c r="Q765" s="182" t="str">
        <v>#DIV/0!</v>
      </c>
      <c r="R765" s="177">
        <f t="shared" si="926"/>
      </c>
      <c r="S765" s="178">
        <f t="shared" si="1076"/>
      </c>
      <c r="T765" s="183">
        <f t="shared" si="618"/>
      </c>
      <c r="U765" s="183">
        <f t="shared" si="540"/>
      </c>
      <c r="V765" s="183">
        <f t="shared" si="470"/>
      </c>
      <c r="W765" s="184">
        <v>7</v>
      </c>
      <c r="X765" s="183">
        <f t="shared" si="399"/>
      </c>
      <c r="Y765" s="183">
        <f t="shared" si="351"/>
      </c>
      <c r="Z765" s="183">
        <f t="shared" si="118"/>
      </c>
      <c r="AA765" s="183">
        <f t="shared" si="1289"/>
      </c>
      <c r="AB765" s="183">
        <f t="shared" si="1138"/>
      </c>
      <c r="AC765" s="181">
        <f t="shared" si="653"/>
      </c>
      <c r="AD765" s="181">
        <f t="shared" si="575"/>
      </c>
      <c r="AE765" s="181">
        <f t="shared" si="508"/>
      </c>
      <c r="AF765" s="181">
        <f t="shared" si="437"/>
      </c>
      <c r="AG765" s="181">
        <f t="shared" si="153"/>
      </c>
      <c r="AH765" s="181">
        <f t="shared" si="28"/>
      </c>
      <c r="AI765" s="181">
        <f t="shared" si="1173"/>
      </c>
      <c r="AJ765" s="189">
        <v>56</v>
      </c>
      <c r="AK765" s="189">
        <v>22829</v>
      </c>
      <c r="AL765" s="179">
        <v>442</v>
      </c>
      <c r="AM765" s="179">
        <v>466</v>
      </c>
      <c r="AN765" s="179">
        <v>103</v>
      </c>
      <c r="AO765" s="189">
        <v>23</v>
      </c>
      <c r="AP765" s="179">
        <v>91</v>
      </c>
      <c r="AQ765" s="179">
        <v>92</v>
      </c>
      <c r="AR765" s="189">
        <v>7</v>
      </c>
      <c r="AS765" s="189">
        <v>4</v>
      </c>
      <c r="AT765" s="189">
        <v>1</v>
      </c>
      <c r="AU765" s="189">
        <v>15</v>
      </c>
      <c r="AV765" s="190"/>
      <c r="AW765" s="190"/>
      <c r="AX765" s="191">
        <f t="shared" si="776"/>
      </c>
    </row>
    <row r="766">
      <c r="A766" s="168"/>
      <c r="B766" s="202" t="s">
        <v>186</v>
      </c>
      <c r="C766" s="202"/>
      <c r="D766" s="202"/>
      <c r="E766" s="202"/>
      <c r="F766" s="203">
        <f>SUM(F761:F765)</f>
      </c>
      <c r="G766" s="203">
        <f>SUM(G761:G765)</f>
      </c>
      <c r="H766" s="203">
        <f>SUM(H761:H765)</f>
      </c>
      <c r="I766" s="196">
        <f>SUM(I761:I765)</f>
      </c>
      <c r="J766" s="204">
        <f>SUM(J761:J765)</f>
      </c>
      <c r="K766" s="215">
        <f>SUM(K761:K765)</f>
      </c>
      <c r="L766" s="215">
        <f>SUM(L761:L765)</f>
      </c>
      <c r="M766" s="215">
        <f>SUM(M761:M765)</f>
      </c>
      <c r="N766" s="215">
        <f>SUM(N761:N765)</f>
      </c>
      <c r="O766" s="205">
        <f t="shared" si="70"/>
      </c>
      <c r="P766" s="206">
        <f>SUM(P761:P765)</f>
      </c>
      <c r="Q766" s="182">
        <f t="shared" ref="Q766:Q783" si="1248">P766/R766</f>
      </c>
      <c r="R766" s="204">
        <f>SUM(R761:R765)</f>
      </c>
      <c r="S766" s="203">
        <f>SUM(S761:S765)</f>
      </c>
      <c r="T766" s="207">
        <f t="shared" si="618"/>
      </c>
      <c r="U766" s="207">
        <f t="shared" si="540"/>
      </c>
      <c r="V766" s="207">
        <f t="shared" si="470"/>
      </c>
      <c r="W766" s="208">
        <f>SUM(W761:W765)</f>
      </c>
      <c r="X766" s="207">
        <f t="shared" si="399"/>
      </c>
      <c r="Y766" s="207">
        <f t="shared" si="351"/>
      </c>
      <c r="Z766" s="207">
        <f t="shared" si="118"/>
      </c>
      <c r="AA766" s="207">
        <f t="shared" si="1289"/>
      </c>
      <c r="AB766" s="207">
        <f t="shared" si="1138"/>
      </c>
      <c r="AC766" s="205">
        <f t="shared" si="653"/>
      </c>
      <c r="AD766" s="205">
        <f t="shared" si="575"/>
      </c>
      <c r="AE766" s="205">
        <f t="shared" si="508"/>
      </c>
      <c r="AF766" s="205">
        <f t="shared" si="437"/>
      </c>
      <c r="AG766" s="205">
        <f t="shared" si="153"/>
      </c>
      <c r="AH766" s="205">
        <f t="shared" si="28"/>
      </c>
      <c r="AI766" s="205">
        <f t="shared" si="1173"/>
      </c>
      <c r="AJ766" s="218">
        <f>AVERAGE(AJ761:AJ765)</f>
      </c>
      <c r="AK766" s="218">
        <f>SUM(AK761:AK765)</f>
      </c>
      <c r="AL766" s="218">
        <f>SUM(AL761:AL765)</f>
      </c>
      <c r="AM766" s="218">
        <f>SUM(AM761:AM765)</f>
      </c>
      <c r="AN766" s="218">
        <f>SUM(AN761:AN765)</f>
      </c>
      <c r="AO766" s="218">
        <f>SUM(AO761:AO765)</f>
      </c>
      <c r="AP766" s="218">
        <f>SUM(AP761:AP765)</f>
      </c>
      <c r="AQ766" s="218">
        <f>SUM(AQ761:AQ765)</f>
      </c>
      <c r="AR766" s="218">
        <f>SUM(AR761:AR765)</f>
      </c>
      <c r="AS766" s="218">
        <f>SUM(AS761:AS765)</f>
      </c>
      <c r="AT766" s="218">
        <f>SUM(AT761:AT765)</f>
      </c>
      <c r="AU766" s="218">
        <f>SUM(AU761:AU765)</f>
      </c>
      <c r="AV766" s="209"/>
      <c r="AW766" s="209"/>
      <c r="AX766" s="204">
        <f>SUM(AX761:AX765)</f>
      </c>
    </row>
    <row r="767">
      <c r="A767" s="168"/>
      <c r="B767" s="210" t="s">
        <v>213</v>
      </c>
      <c r="C767" s="170" t="s">
        <v>179</v>
      </c>
      <c r="D767" s="171" t="s">
        <v>188</v>
      </c>
      <c r="E767" s="201" t="s">
        <v>195</v>
      </c>
      <c r="F767" s="178">
        <f t="shared" ref="F767:F770" si="277">G767+H767+I767</f>
      </c>
      <c r="G767" s="216">
        <v>2873.4799999999996</v>
      </c>
      <c r="H767" s="178">
        <v>1423.78</v>
      </c>
      <c r="I767" s="236">
        <v>0</v>
      </c>
      <c r="J767" s="180">
        <v>1</v>
      </c>
      <c r="K767" s="197">
        <v>1304.4199999999983</v>
      </c>
      <c r="L767" s="189">
        <v>0</v>
      </c>
      <c r="M767" s="197">
        <v>0</v>
      </c>
      <c r="N767" s="180">
        <v>1</v>
      </c>
      <c r="O767" s="181">
        <f t="shared" si="70"/>
      </c>
      <c r="P767" s="196"/>
      <c r="Q767" s="182">
        <f t="shared" si="1248"/>
      </c>
      <c r="R767" s="177">
        <f t="shared" ref="R767:R770" si="927">J767+L767</f>
      </c>
      <c r="S767" s="178">
        <f t="shared" ref="S767:S770" si="1077">K767+M767</f>
      </c>
      <c r="T767" s="183">
        <f t="shared" si="618"/>
      </c>
      <c r="U767" s="183">
        <f t="shared" si="540"/>
      </c>
      <c r="V767" s="183">
        <f t="shared" si="470"/>
      </c>
      <c r="W767" s="184">
        <v>1</v>
      </c>
      <c r="X767" s="183">
        <f t="shared" si="399"/>
      </c>
      <c r="Y767" s="183">
        <f t="shared" si="351"/>
      </c>
      <c r="Z767" s="183">
        <f t="shared" si="118"/>
      </c>
      <c r="AA767" s="183">
        <f t="shared" si="1289"/>
      </c>
      <c r="AB767" s="183">
        <f t="shared" si="1138"/>
      </c>
      <c r="AC767" s="181">
        <f t="shared" si="653"/>
      </c>
      <c r="AD767" s="181">
        <f t="shared" si="575"/>
      </c>
      <c r="AE767" s="181">
        <f t="shared" si="508"/>
      </c>
      <c r="AF767" s="181">
        <f t="shared" si="437"/>
      </c>
      <c r="AG767" s="181">
        <f t="shared" si="153"/>
      </c>
      <c r="AH767" s="181">
        <f t="shared" si="28"/>
      </c>
      <c r="AI767" s="181">
        <f t="shared" si="1173"/>
      </c>
      <c r="AJ767" s="189">
        <v>57</v>
      </c>
      <c r="AK767" s="179">
        <v>22941</v>
      </c>
      <c r="AL767" s="179">
        <v>389</v>
      </c>
      <c r="AM767" s="179">
        <v>412</v>
      </c>
      <c r="AN767" s="179">
        <v>88</v>
      </c>
      <c r="AO767" s="189">
        <v>16</v>
      </c>
      <c r="AP767" s="189">
        <v>61</v>
      </c>
      <c r="AQ767" s="189">
        <v>69</v>
      </c>
      <c r="AR767" s="189">
        <v>1</v>
      </c>
      <c r="AS767" s="179">
        <v>5</v>
      </c>
      <c r="AT767" s="179">
        <v>3</v>
      </c>
      <c r="AU767" s="179">
        <v>16</v>
      </c>
      <c r="AV767" s="190"/>
      <c r="AW767" s="190"/>
      <c r="AX767" s="191">
        <f t="shared" ref="AX767:AX770" si="777">COUNT(AU767)</f>
      </c>
    </row>
    <row r="768">
      <c r="A768" s="168"/>
      <c r="B768" s="210" t="s">
        <v>213</v>
      </c>
      <c r="C768" s="192" t="s">
        <v>179</v>
      </c>
      <c r="D768" s="171" t="s">
        <v>188</v>
      </c>
      <c r="E768" s="212" t="s">
        <v>196</v>
      </c>
      <c r="F768" s="178">
        <f t="shared" si="277"/>
      </c>
      <c r="G768" s="213">
        <v>2530.82</v>
      </c>
      <c r="H768" s="178">
        <v>1905.55</v>
      </c>
      <c r="I768" s="219">
        <v>0</v>
      </c>
      <c r="J768" s="180">
        <v>6</v>
      </c>
      <c r="K768" s="178">
        <v>13075.930000000008</v>
      </c>
      <c r="L768" s="179">
        <v>0</v>
      </c>
      <c r="M768" s="178">
        <v>0</v>
      </c>
      <c r="N768" s="180">
        <v>0</v>
      </c>
      <c r="O768" s="181">
        <f t="shared" si="70"/>
      </c>
      <c r="P768" s="196"/>
      <c r="Q768" s="182">
        <f t="shared" si="1248"/>
      </c>
      <c r="R768" s="177">
        <f t="shared" si="927"/>
      </c>
      <c r="S768" s="178">
        <f t="shared" si="1077"/>
      </c>
      <c r="T768" s="183">
        <f t="shared" si="618"/>
      </c>
      <c r="U768" s="183">
        <f t="shared" si="540"/>
      </c>
      <c r="V768" s="183">
        <f t="shared" si="470"/>
      </c>
      <c r="W768" s="184">
        <v>6</v>
      </c>
      <c r="X768" s="183">
        <f t="shared" si="399"/>
      </c>
      <c r="Y768" s="183">
        <f t="shared" si="351"/>
      </c>
      <c r="Z768" s="183">
        <f t="shared" si="118"/>
      </c>
      <c r="AA768" s="183">
        <f t="shared" si="1289"/>
      </c>
      <c r="AB768" s="183">
        <f t="shared" si="1138"/>
      </c>
      <c r="AC768" s="181">
        <f t="shared" si="653"/>
      </c>
      <c r="AD768" s="181">
        <f t="shared" si="575"/>
      </c>
      <c r="AE768" s="181">
        <f t="shared" si="508"/>
      </c>
      <c r="AF768" s="181">
        <f t="shared" si="437"/>
      </c>
      <c r="AG768" s="181">
        <f t="shared" si="153"/>
      </c>
      <c r="AH768" s="181">
        <f t="shared" si="28"/>
      </c>
      <c r="AI768" s="181">
        <f t="shared" si="1173"/>
      </c>
      <c r="AJ768" s="189">
        <v>60</v>
      </c>
      <c r="AK768" s="179">
        <v>28073</v>
      </c>
      <c r="AL768" s="179">
        <v>428</v>
      </c>
      <c r="AM768" s="179">
        <v>451</v>
      </c>
      <c r="AN768" s="179">
        <v>118</v>
      </c>
      <c r="AO768" s="189">
        <v>41</v>
      </c>
      <c r="AP768" s="179">
        <v>123</v>
      </c>
      <c r="AQ768" s="179">
        <v>117</v>
      </c>
      <c r="AR768" s="189">
        <v>6</v>
      </c>
      <c r="AS768" s="179">
        <v>6</v>
      </c>
      <c r="AT768" s="179">
        <v>5</v>
      </c>
      <c r="AU768" s="179">
        <v>19</v>
      </c>
      <c r="AV768" s="190"/>
      <c r="AW768" s="190"/>
      <c r="AX768" s="191">
        <f t="shared" si="777"/>
      </c>
    </row>
    <row r="769">
      <c r="A769" s="168"/>
      <c r="B769" s="210" t="s">
        <v>213</v>
      </c>
      <c r="C769" s="192" t="s">
        <v>179</v>
      </c>
      <c r="D769" s="171" t="s">
        <v>188</v>
      </c>
      <c r="E769" s="212" t="s">
        <v>197</v>
      </c>
      <c r="F769" s="178">
        <f t="shared" si="277"/>
      </c>
      <c r="G769" s="297">
        <v>1688.69</v>
      </c>
      <c r="H769" s="197">
        <v>2472.77</v>
      </c>
      <c r="I769" s="219">
        <v>0</v>
      </c>
      <c r="J769" s="180">
        <v>2</v>
      </c>
      <c r="K769" s="178">
        <v>4543.109999999986</v>
      </c>
      <c r="L769" s="179">
        <v>0</v>
      </c>
      <c r="M769" s="178">
        <v>0</v>
      </c>
      <c r="N769" s="180">
        <v>0</v>
      </c>
      <c r="O769" s="181">
        <f t="shared" si="70"/>
      </c>
      <c r="P769" s="196"/>
      <c r="Q769" s="182">
        <f t="shared" si="1248"/>
      </c>
      <c r="R769" s="177">
        <f t="shared" si="927"/>
      </c>
      <c r="S769" s="178">
        <f t="shared" si="1077"/>
      </c>
      <c r="T769" s="183">
        <f t="shared" si="618"/>
      </c>
      <c r="U769" s="183">
        <f t="shared" si="540"/>
      </c>
      <c r="V769" s="183">
        <f t="shared" si="470"/>
      </c>
      <c r="W769" s="184">
        <v>2</v>
      </c>
      <c r="X769" s="183">
        <f t="shared" si="399"/>
      </c>
      <c r="Y769" s="183">
        <f t="shared" si="351"/>
      </c>
      <c r="Z769" s="183">
        <f t="shared" si="118"/>
      </c>
      <c r="AA769" s="183">
        <f t="shared" si="1289"/>
      </c>
      <c r="AB769" s="183">
        <f t="shared" si="1138"/>
      </c>
      <c r="AC769" s="181">
        <f t="shared" si="653"/>
      </c>
      <c r="AD769" s="181">
        <f t="shared" si="575"/>
      </c>
      <c r="AE769" s="181">
        <f t="shared" si="508"/>
      </c>
      <c r="AF769" s="181">
        <f t="shared" si="437"/>
      </c>
      <c r="AG769" s="181">
        <f t="shared" si="153"/>
      </c>
      <c r="AH769" s="181">
        <f t="shared" si="28"/>
      </c>
      <c r="AI769" s="181">
        <f t="shared" si="1173"/>
      </c>
      <c r="AJ769" s="189">
        <v>61</v>
      </c>
      <c r="AK769" s="179">
        <v>34386</v>
      </c>
      <c r="AL769" s="179">
        <v>449</v>
      </c>
      <c r="AM769" s="179">
        <v>484</v>
      </c>
      <c r="AN769" s="179">
        <v>125</v>
      </c>
      <c r="AO769" s="189">
        <v>23</v>
      </c>
      <c r="AP769" s="189">
        <v>88</v>
      </c>
      <c r="AQ769" s="179">
        <v>104</v>
      </c>
      <c r="AR769" s="189">
        <v>4</v>
      </c>
      <c r="AS769" s="189">
        <v>6</v>
      </c>
      <c r="AT769" s="179">
        <v>3</v>
      </c>
      <c r="AU769" s="179">
        <v>24</v>
      </c>
      <c r="AV769" s="190"/>
      <c r="AW769" s="190"/>
      <c r="AX769" s="191">
        <f t="shared" si="777"/>
      </c>
    </row>
    <row r="770">
      <c r="A770" s="168"/>
      <c r="B770" s="210" t="s">
        <v>213</v>
      </c>
      <c r="C770" s="192" t="s">
        <v>179</v>
      </c>
      <c r="D770" s="171" t="s">
        <v>188</v>
      </c>
      <c r="E770" s="212" t="s">
        <v>199</v>
      </c>
      <c r="F770" s="178">
        <f t="shared" si="277"/>
      </c>
      <c r="G770" s="216">
        <v>1822.96</v>
      </c>
      <c r="H770" s="178">
        <v>1853.39</v>
      </c>
      <c r="I770" s="219">
        <v>0</v>
      </c>
      <c r="J770" s="180">
        <v>4</v>
      </c>
      <c r="K770" s="178">
        <v>9464.540000000008</v>
      </c>
      <c r="L770" s="179">
        <v>1</v>
      </c>
      <c r="M770" s="178">
        <v>5096.52</v>
      </c>
      <c r="N770" s="180">
        <v>1</v>
      </c>
      <c r="O770" s="181">
        <f t="shared" si="70"/>
      </c>
      <c r="P770" s="196"/>
      <c r="Q770" s="182">
        <f t="shared" si="1248"/>
      </c>
      <c r="R770" s="177">
        <f t="shared" si="927"/>
      </c>
      <c r="S770" s="178">
        <f t="shared" si="1077"/>
      </c>
      <c r="T770" s="183">
        <f t="shared" si="618"/>
      </c>
      <c r="U770" s="183">
        <f t="shared" si="540"/>
      </c>
      <c r="V770" s="183">
        <f t="shared" si="470"/>
      </c>
      <c r="W770" s="184">
        <v>4</v>
      </c>
      <c r="X770" s="183">
        <f t="shared" si="399"/>
      </c>
      <c r="Y770" s="183">
        <f t="shared" si="351"/>
      </c>
      <c r="Z770" s="183">
        <f t="shared" si="118"/>
      </c>
      <c r="AA770" s="183">
        <f t="shared" si="1289"/>
      </c>
      <c r="AB770" s="183">
        <f t="shared" si="1138"/>
      </c>
      <c r="AC770" s="181">
        <f t="shared" si="653"/>
      </c>
      <c r="AD770" s="181">
        <f t="shared" si="575"/>
      </c>
      <c r="AE770" s="181">
        <f t="shared" si="508"/>
      </c>
      <c r="AF770" s="181">
        <f t="shared" si="437"/>
      </c>
      <c r="AG770" s="181">
        <f t="shared" si="153"/>
      </c>
      <c r="AH770" s="181">
        <f t="shared" si="28"/>
      </c>
      <c r="AI770" s="181">
        <f t="shared" si="1173"/>
      </c>
      <c r="AJ770" s="189">
        <v>61</v>
      </c>
      <c r="AK770" s="179">
        <v>25757</v>
      </c>
      <c r="AL770" s="179">
        <v>340</v>
      </c>
      <c r="AM770" s="179">
        <v>346</v>
      </c>
      <c r="AN770" s="179">
        <v>93</v>
      </c>
      <c r="AO770" s="189">
        <v>16</v>
      </c>
      <c r="AP770" s="179">
        <v>53</v>
      </c>
      <c r="AQ770" s="179">
        <v>65</v>
      </c>
      <c r="AR770" s="298">
        <v>5</v>
      </c>
      <c r="AS770" s="189">
        <v>2</v>
      </c>
      <c r="AT770" s="179">
        <v>4</v>
      </c>
      <c r="AU770" s="179">
        <v>25</v>
      </c>
      <c r="AV770" s="190"/>
      <c r="AW770" s="190"/>
      <c r="AX770" s="191">
        <f t="shared" si="777"/>
      </c>
    </row>
    <row r="771">
      <c r="A771" s="168"/>
      <c r="B771" s="202" t="s">
        <v>186</v>
      </c>
      <c r="C771" s="202"/>
      <c r="D771" s="202"/>
      <c r="E771" s="202"/>
      <c r="F771" s="203">
        <f>SUM(F767:F770)</f>
      </c>
      <c r="G771" s="217">
        <f>SUM(G767:G770)</f>
      </c>
      <c r="H771" s="203">
        <f>SUM(H767:H770)</f>
      </c>
      <c r="I771" s="196">
        <f>SUM(I767:I770)</f>
      </c>
      <c r="J771" s="204">
        <f>SUM(J767:J770)</f>
      </c>
      <c r="K771" s="203">
        <f>SUM(K767:K770)</f>
      </c>
      <c r="L771" s="215">
        <f>SUM(L767:L770)</f>
      </c>
      <c r="M771" s="203">
        <f>SUM(M767:M770)</f>
      </c>
      <c r="N771" s="204">
        <f>SUM(N767:N770)</f>
      </c>
      <c r="O771" s="205">
        <f t="shared" si="70"/>
      </c>
      <c r="P771" s="206">
        <f>SUM(P767:P770)</f>
      </c>
      <c r="Q771" s="182">
        <f t="shared" si="1248"/>
      </c>
      <c r="R771" s="204">
        <f>SUM(R767:R770)</f>
      </c>
      <c r="S771" s="203">
        <f>SUM(S767:S770)</f>
      </c>
      <c r="T771" s="207">
        <f t="shared" si="618"/>
      </c>
      <c r="U771" s="207">
        <f t="shared" si="540"/>
      </c>
      <c r="V771" s="207">
        <f t="shared" si="470"/>
      </c>
      <c r="W771" s="208">
        <f>SUM(W767:W770)</f>
      </c>
      <c r="X771" s="207">
        <f t="shared" si="399"/>
      </c>
      <c r="Y771" s="207">
        <f t="shared" si="351"/>
      </c>
      <c r="Z771" s="207">
        <f t="shared" si="118"/>
      </c>
      <c r="AA771" s="207">
        <f t="shared" si="1289"/>
      </c>
      <c r="AB771" s="207">
        <f t="shared" si="1138"/>
      </c>
      <c r="AC771" s="205">
        <f t="shared" si="653"/>
      </c>
      <c r="AD771" s="205">
        <f t="shared" si="575"/>
      </c>
      <c r="AE771" s="205">
        <f t="shared" si="508"/>
      </c>
      <c r="AF771" s="205">
        <f t="shared" si="437"/>
      </c>
      <c r="AG771" s="205">
        <f t="shared" si="153"/>
      </c>
      <c r="AH771" s="205">
        <f t="shared" si="28"/>
      </c>
      <c r="AI771" s="205">
        <f t="shared" si="1173"/>
      </c>
      <c r="AJ771" s="218">
        <f>AVERAGE(AJ767:AJ770)</f>
      </c>
      <c r="AK771" s="218">
        <f>SUM(AK767:AK770)</f>
      </c>
      <c r="AL771" s="218">
        <f>SUM(AL767:AL770)</f>
      </c>
      <c r="AM771" s="218">
        <f>SUM(AM767:AM770)</f>
      </c>
      <c r="AN771" s="218">
        <f>SUM(AN767:AN770)</f>
      </c>
      <c r="AO771" s="218">
        <f>SUM(AO767:AO770)</f>
      </c>
      <c r="AP771" s="218">
        <f>SUM(AP767:AP770)</f>
      </c>
      <c r="AQ771" s="218">
        <f>SUM(AQ767:AQ770)</f>
      </c>
      <c r="AR771" s="218">
        <f>SUM(AR767:AR770)</f>
      </c>
      <c r="AS771" s="218">
        <f>SUM(AS767:AS770)</f>
      </c>
      <c r="AT771" s="218">
        <f>SUM(AT767:AT770)</f>
      </c>
      <c r="AU771" s="218">
        <f>SUM(AU767:AU770)</f>
      </c>
      <c r="AV771" s="209"/>
      <c r="AW771" s="209"/>
      <c r="AX771" s="204">
        <f>SUM(AX767:AX770)</f>
      </c>
    </row>
    <row r="772">
      <c r="A772" s="168"/>
      <c r="B772" s="210" t="s">
        <v>213</v>
      </c>
      <c r="C772" s="170" t="s">
        <v>201</v>
      </c>
      <c r="D772" s="171" t="s">
        <v>220</v>
      </c>
      <c r="E772" s="212" t="s">
        <v>200</v>
      </c>
      <c r="F772" s="178">
        <f t="shared" ref="F772:F776" si="278">G772+H772+I772</f>
      </c>
      <c r="G772" s="216">
        <v>963.0200000000001</v>
      </c>
      <c r="H772" s="197">
        <v>1107.05</v>
      </c>
      <c r="I772" s="219">
        <v>0</v>
      </c>
      <c r="J772" s="180">
        <v>5</v>
      </c>
      <c r="K772" s="197">
        <v>13075.699999999997</v>
      </c>
      <c r="L772" s="189">
        <v>0</v>
      </c>
      <c r="M772" s="197">
        <v>0</v>
      </c>
      <c r="N772" s="180">
        <v>1</v>
      </c>
      <c r="O772" s="181">
        <f t="shared" si="70"/>
      </c>
      <c r="P772" s="196"/>
      <c r="Q772" s="182">
        <f t="shared" si="1248"/>
      </c>
      <c r="R772" s="177">
        <f t="shared" ref="R772:R776" si="928">J772+L772</f>
      </c>
      <c r="S772" s="178">
        <f t="shared" ref="S772:S776" si="1078">K772+M772</f>
      </c>
      <c r="T772" s="183">
        <f t="shared" si="618"/>
      </c>
      <c r="U772" s="183">
        <f t="shared" si="540"/>
      </c>
      <c r="V772" s="183">
        <f t="shared" si="470"/>
      </c>
      <c r="W772" s="184">
        <v>5</v>
      </c>
      <c r="X772" s="183">
        <f t="shared" si="399"/>
      </c>
      <c r="Y772" s="183">
        <f t="shared" si="351"/>
      </c>
      <c r="Z772" s="183">
        <f t="shared" si="118"/>
      </c>
      <c r="AA772" s="183">
        <f t="shared" si="1289"/>
      </c>
      <c r="AB772" s="183">
        <f t="shared" si="1138"/>
      </c>
      <c r="AC772" s="181">
        <f t="shared" si="653"/>
      </c>
      <c r="AD772" s="181">
        <f t="shared" si="575"/>
      </c>
      <c r="AE772" s="181">
        <f t="shared" si="508"/>
      </c>
      <c r="AF772" s="181">
        <f t="shared" si="437"/>
      </c>
      <c r="AG772" s="181">
        <f t="shared" si="153"/>
      </c>
      <c r="AH772" s="181">
        <f t="shared" si="28"/>
      </c>
      <c r="AI772" s="181">
        <f t="shared" si="1173"/>
      </c>
      <c r="AJ772" s="189">
        <v>64</v>
      </c>
      <c r="AK772" s="179">
        <v>18239</v>
      </c>
      <c r="AL772" s="179">
        <v>275</v>
      </c>
      <c r="AM772" s="179">
        <v>298</v>
      </c>
      <c r="AN772" s="189">
        <v>74</v>
      </c>
      <c r="AO772" s="189">
        <v>21</v>
      </c>
      <c r="AP772" s="189">
        <v>38</v>
      </c>
      <c r="AQ772" s="179">
        <v>66</v>
      </c>
      <c r="AR772" s="189">
        <v>5</v>
      </c>
      <c r="AS772" s="179">
        <v>4</v>
      </c>
      <c r="AT772" s="179">
        <v>0</v>
      </c>
      <c r="AU772" s="179">
        <v>16</v>
      </c>
      <c r="AV772" s="190"/>
      <c r="AW772" s="190"/>
      <c r="AX772" s="191">
        <f t="shared" ref="AX772:AX776" si="778">COUNT(AU772)</f>
      </c>
    </row>
    <row r="773">
      <c r="A773" s="168"/>
      <c r="B773" s="210" t="s">
        <v>187</v>
      </c>
      <c r="C773" s="170" t="s">
        <v>201</v>
      </c>
      <c r="D773" s="171" t="s">
        <v>220</v>
      </c>
      <c r="E773" s="211" t="s">
        <v>202</v>
      </c>
      <c r="F773" s="178">
        <f t="shared" si="278"/>
      </c>
      <c r="G773" s="197">
        <v>1594.12</v>
      </c>
      <c r="H773" s="197">
        <v>1111.66</v>
      </c>
      <c r="I773" s="219">
        <v>0</v>
      </c>
      <c r="J773" s="177">
        <v>1</v>
      </c>
      <c r="K773" s="178">
        <v>3108.1100000000006</v>
      </c>
      <c r="L773" s="179">
        <v>0</v>
      </c>
      <c r="M773" s="178">
        <v>0</v>
      </c>
      <c r="N773" s="180">
        <v>0</v>
      </c>
      <c r="O773" s="181">
        <f t="shared" si="70"/>
      </c>
      <c r="P773" s="196"/>
      <c r="Q773" s="182">
        <f t="shared" si="1248"/>
      </c>
      <c r="R773" s="177">
        <f t="shared" si="928"/>
      </c>
      <c r="S773" s="178">
        <f t="shared" si="1078"/>
      </c>
      <c r="T773" s="183">
        <f t="shared" si="618"/>
      </c>
      <c r="U773" s="183">
        <f t="shared" si="540"/>
      </c>
      <c r="V773" s="183">
        <f t="shared" si="470"/>
      </c>
      <c r="W773" s="184">
        <v>1</v>
      </c>
      <c r="X773" s="183">
        <f t="shared" si="399"/>
      </c>
      <c r="Y773" s="183">
        <f t="shared" si="351"/>
      </c>
      <c r="Z773" s="183">
        <f t="shared" si="118"/>
      </c>
      <c r="AA773" s="183">
        <f t="shared" si="1289"/>
      </c>
      <c r="AB773" s="183">
        <f t="shared" si="1138"/>
      </c>
      <c r="AC773" s="181">
        <f t="shared" si="653"/>
      </c>
      <c r="AD773" s="181">
        <f t="shared" si="575"/>
      </c>
      <c r="AE773" s="181">
        <f t="shared" si="508"/>
      </c>
      <c r="AF773" s="181">
        <f t="shared" si="437"/>
      </c>
      <c r="AG773" s="181">
        <f t="shared" si="153"/>
      </c>
      <c r="AH773" s="181">
        <f t="shared" si="28"/>
      </c>
      <c r="AI773" s="181">
        <f t="shared" si="1173"/>
      </c>
      <c r="AJ773" s="189">
        <v>64</v>
      </c>
      <c r="AK773" s="179">
        <v>17245</v>
      </c>
      <c r="AL773" s="179">
        <v>251</v>
      </c>
      <c r="AM773" s="179">
        <v>257</v>
      </c>
      <c r="AN773" s="179">
        <v>62</v>
      </c>
      <c r="AO773" s="189">
        <v>9</v>
      </c>
      <c r="AP773" s="189">
        <v>29</v>
      </c>
      <c r="AQ773" s="179">
        <v>42</v>
      </c>
      <c r="AR773" s="189">
        <v>2</v>
      </c>
      <c r="AS773" s="189">
        <v>0</v>
      </c>
      <c r="AT773" s="189">
        <v>0</v>
      </c>
      <c r="AU773" s="189">
        <v>12</v>
      </c>
      <c r="AV773" s="190"/>
      <c r="AW773" s="190"/>
      <c r="AX773" s="191">
        <f t="shared" si="778"/>
      </c>
    </row>
    <row r="774">
      <c r="A774" s="168"/>
      <c r="B774" s="210" t="s">
        <v>187</v>
      </c>
      <c r="C774" s="170" t="s">
        <v>201</v>
      </c>
      <c r="D774" s="171" t="s">
        <v>220</v>
      </c>
      <c r="E774" s="211" t="s">
        <v>203</v>
      </c>
      <c r="F774" s="178">
        <f t="shared" si="278"/>
      </c>
      <c r="G774" s="178">
        <v>1702.27</v>
      </c>
      <c r="H774" s="178">
        <v>1103.77</v>
      </c>
      <c r="I774" s="219">
        <v>0</v>
      </c>
      <c r="J774" s="177">
        <v>1</v>
      </c>
      <c r="K774" s="178">
        <v>2548.2600000000093</v>
      </c>
      <c r="L774" s="179">
        <v>1</v>
      </c>
      <c r="M774" s="178">
        <v>6216.209999999999</v>
      </c>
      <c r="N774" s="180">
        <v>0</v>
      </c>
      <c r="O774" s="181">
        <f t="shared" si="70"/>
      </c>
      <c r="P774" s="196"/>
      <c r="Q774" s="182">
        <f t="shared" si="1248"/>
      </c>
      <c r="R774" s="177">
        <f t="shared" si="928"/>
      </c>
      <c r="S774" s="178">
        <f t="shared" si="1078"/>
      </c>
      <c r="T774" s="183">
        <f t="shared" si="618"/>
      </c>
      <c r="U774" s="183">
        <f t="shared" si="540"/>
      </c>
      <c r="V774" s="183">
        <f t="shared" si="470"/>
      </c>
      <c r="W774" s="184">
        <v>2</v>
      </c>
      <c r="X774" s="183">
        <f t="shared" si="399"/>
      </c>
      <c r="Y774" s="183">
        <f t="shared" si="351"/>
      </c>
      <c r="Z774" s="183">
        <f t="shared" si="118"/>
      </c>
      <c r="AA774" s="183">
        <f t="shared" si="1289"/>
      </c>
      <c r="AB774" s="183">
        <f t="shared" si="1138"/>
      </c>
      <c r="AC774" s="181">
        <f t="shared" si="653"/>
      </c>
      <c r="AD774" s="181">
        <f t="shared" si="575"/>
      </c>
      <c r="AE774" s="181">
        <f t="shared" si="508"/>
      </c>
      <c r="AF774" s="181">
        <f t="shared" si="437"/>
      </c>
      <c r="AG774" s="181">
        <f t="shared" si="153"/>
      </c>
      <c r="AH774" s="181">
        <f t="shared" si="28"/>
      </c>
      <c r="AI774" s="181">
        <f t="shared" si="1173"/>
      </c>
      <c r="AJ774" s="189">
        <v>37</v>
      </c>
      <c r="AK774" s="179">
        <v>19167</v>
      </c>
      <c r="AL774" s="179">
        <v>286</v>
      </c>
      <c r="AM774" s="179">
        <v>286</v>
      </c>
      <c r="AN774" s="179">
        <v>42</v>
      </c>
      <c r="AO774" s="189">
        <v>13</v>
      </c>
      <c r="AP774" s="179">
        <v>40</v>
      </c>
      <c r="AQ774" s="179">
        <v>44</v>
      </c>
      <c r="AR774" s="189">
        <v>2</v>
      </c>
      <c r="AS774" s="189">
        <v>2</v>
      </c>
      <c r="AT774" s="189">
        <v>1</v>
      </c>
      <c r="AU774" s="189">
        <v>8</v>
      </c>
      <c r="AV774" s="190"/>
      <c r="AW774" s="190"/>
      <c r="AX774" s="191">
        <f t="shared" si="778"/>
      </c>
    </row>
    <row r="775">
      <c r="A775" s="168"/>
      <c r="B775" s="210" t="s">
        <v>187</v>
      </c>
      <c r="C775" s="170" t="s">
        <v>201</v>
      </c>
      <c r="D775" s="171" t="s">
        <v>220</v>
      </c>
      <c r="E775" s="220" t="s">
        <v>205</v>
      </c>
      <c r="F775" s="178">
        <f t="shared" si="278"/>
      </c>
      <c r="G775" s="178">
        <v>1325.85</v>
      </c>
      <c r="H775" s="178">
        <v>1214.11</v>
      </c>
      <c r="I775" s="219">
        <v>0</v>
      </c>
      <c r="J775" s="177">
        <v>2</v>
      </c>
      <c r="K775" s="178">
        <v>4543.110000000001</v>
      </c>
      <c r="L775" s="179">
        <v>0</v>
      </c>
      <c r="M775" s="178">
        <v>0</v>
      </c>
      <c r="N775" s="180">
        <v>0</v>
      </c>
      <c r="O775" s="181">
        <f t="shared" si="70"/>
      </c>
      <c r="P775" s="196"/>
      <c r="Q775" s="182">
        <f t="shared" si="1248"/>
      </c>
      <c r="R775" s="177">
        <f t="shared" si="928"/>
      </c>
      <c r="S775" s="178">
        <f t="shared" si="1078"/>
      </c>
      <c r="T775" s="183">
        <f t="shared" si="618"/>
      </c>
      <c r="U775" s="183">
        <f t="shared" si="540"/>
      </c>
      <c r="V775" s="183">
        <f t="shared" si="470"/>
      </c>
      <c r="W775" s="184">
        <v>2</v>
      </c>
      <c r="X775" s="183">
        <f t="shared" si="399"/>
      </c>
      <c r="Y775" s="183">
        <f t="shared" si="351"/>
      </c>
      <c r="Z775" s="183">
        <f t="shared" si="118"/>
      </c>
      <c r="AA775" s="183">
        <f t="shared" si="1289"/>
      </c>
      <c r="AB775" s="183">
        <f t="shared" si="1138"/>
      </c>
      <c r="AC775" s="181">
        <f t="shared" si="653"/>
      </c>
      <c r="AD775" s="181">
        <f t="shared" si="575"/>
      </c>
      <c r="AE775" s="181">
        <f t="shared" si="508"/>
      </c>
      <c r="AF775" s="181">
        <f t="shared" si="437"/>
      </c>
      <c r="AG775" s="181">
        <f t="shared" si="153"/>
      </c>
      <c r="AH775" s="181">
        <f t="shared" si="28"/>
      </c>
      <c r="AI775" s="181">
        <f t="shared" si="1173"/>
      </c>
      <c r="AJ775" s="189">
        <v>40</v>
      </c>
      <c r="AK775" s="179">
        <v>19048</v>
      </c>
      <c r="AL775" s="179">
        <v>281</v>
      </c>
      <c r="AM775" s="179">
        <v>306</v>
      </c>
      <c r="AN775" s="179">
        <v>68</v>
      </c>
      <c r="AO775" s="189">
        <v>15</v>
      </c>
      <c r="AP775" s="179">
        <v>42</v>
      </c>
      <c r="AQ775" s="179">
        <v>51</v>
      </c>
      <c r="AR775" s="189">
        <v>4</v>
      </c>
      <c r="AS775" s="189">
        <v>2</v>
      </c>
      <c r="AT775" s="189">
        <v>0</v>
      </c>
      <c r="AU775" s="189">
        <v>18</v>
      </c>
      <c r="AV775" s="190"/>
      <c r="AW775" s="190"/>
      <c r="AX775" s="191">
        <f t="shared" si="778"/>
      </c>
    </row>
    <row r="776">
      <c r="A776" s="168"/>
      <c r="B776" s="210" t="s">
        <v>187</v>
      </c>
      <c r="C776" s="170" t="s">
        <v>201</v>
      </c>
      <c r="D776" s="171" t="s">
        <v>220</v>
      </c>
      <c r="E776" s="220" t="s">
        <v>206</v>
      </c>
      <c r="F776" s="178">
        <f t="shared" si="278"/>
      </c>
      <c r="G776" s="197">
        <v>1945.05</v>
      </c>
      <c r="H776" s="197">
        <v>1231.93</v>
      </c>
      <c r="I776" s="219">
        <v>0</v>
      </c>
      <c r="J776" s="177">
        <v>6</v>
      </c>
      <c r="K776" s="178">
        <v>15037.020000000004</v>
      </c>
      <c r="L776" s="179">
        <v>0</v>
      </c>
      <c r="M776" s="178">
        <v>0</v>
      </c>
      <c r="N776" s="180">
        <v>1</v>
      </c>
      <c r="O776" s="181">
        <f t="shared" si="70"/>
      </c>
      <c r="P776" s="196"/>
      <c r="Q776" s="182">
        <f t="shared" si="1248"/>
      </c>
      <c r="R776" s="177">
        <f t="shared" si="928"/>
      </c>
      <c r="S776" s="178">
        <f t="shared" si="1078"/>
      </c>
      <c r="T776" s="183">
        <f t="shared" si="618"/>
      </c>
      <c r="U776" s="183">
        <f t="shared" si="540"/>
      </c>
      <c r="V776" s="183">
        <f t="shared" si="470"/>
      </c>
      <c r="W776" s="184">
        <v>6</v>
      </c>
      <c r="X776" s="183">
        <f t="shared" si="399"/>
      </c>
      <c r="Y776" s="183">
        <f t="shared" si="351"/>
      </c>
      <c r="Z776" s="183">
        <f t="shared" si="118"/>
      </c>
      <c r="AA776" s="183">
        <f t="shared" si="1289"/>
      </c>
      <c r="AB776" s="183">
        <f t="shared" si="1138"/>
      </c>
      <c r="AC776" s="181">
        <f t="shared" si="653"/>
      </c>
      <c r="AD776" s="181">
        <f t="shared" si="575"/>
      </c>
      <c r="AE776" s="181">
        <f t="shared" si="508"/>
      </c>
      <c r="AF776" s="181">
        <f t="shared" si="437"/>
      </c>
      <c r="AG776" s="181">
        <f t="shared" si="153"/>
      </c>
      <c r="AH776" s="181">
        <f t="shared" si="28"/>
      </c>
      <c r="AI776" s="181">
        <f t="shared" si="1173"/>
      </c>
      <c r="AJ776" s="189">
        <v>42</v>
      </c>
      <c r="AK776" s="189">
        <v>21255</v>
      </c>
      <c r="AL776" s="247">
        <v>361</v>
      </c>
      <c r="AM776" s="247">
        <v>386</v>
      </c>
      <c r="AN776" s="247">
        <v>73</v>
      </c>
      <c r="AO776" s="189">
        <v>23</v>
      </c>
      <c r="AP776" s="179">
        <v>78</v>
      </c>
      <c r="AQ776" s="189">
        <v>80</v>
      </c>
      <c r="AR776" s="189">
        <v>6</v>
      </c>
      <c r="AS776" s="189">
        <v>4</v>
      </c>
      <c r="AT776" s="189">
        <v>1</v>
      </c>
      <c r="AU776" s="189">
        <v>18</v>
      </c>
      <c r="AV776" s="190"/>
      <c r="AW776" s="190"/>
      <c r="AX776" s="191">
        <f t="shared" si="778"/>
      </c>
    </row>
    <row r="777">
      <c r="A777" s="168"/>
      <c r="B777" s="202" t="s">
        <v>186</v>
      </c>
      <c r="C777" s="202"/>
      <c r="D777" s="202"/>
      <c r="E777" s="202"/>
      <c r="F777" s="203">
        <f>SUM(F772:F776)</f>
      </c>
      <c r="G777" s="203">
        <f>SUM(G772:G776)</f>
      </c>
      <c r="H777" s="203">
        <f>SUM(H772:H776)</f>
      </c>
      <c r="I777" s="196">
        <f>SUM(I772:I776)</f>
      </c>
      <c r="J777" s="204">
        <f>SUM(J772:J776)</f>
      </c>
      <c r="K777" s="203">
        <f>SUM(K772:K776)</f>
      </c>
      <c r="L777" s="215">
        <f>SUM(L772:L776)</f>
      </c>
      <c r="M777" s="203">
        <f>SUM(M772:M776)</f>
      </c>
      <c r="N777" s="204">
        <f>SUM(N772:N776)</f>
      </c>
      <c r="O777" s="205">
        <f t="shared" si="70"/>
      </c>
      <c r="P777" s="206">
        <f>SUM(P772:P776)</f>
      </c>
      <c r="Q777" s="182">
        <f t="shared" si="1248"/>
      </c>
      <c r="R777" s="204">
        <f>SUM(R772:R776)</f>
      </c>
      <c r="S777" s="203">
        <f>SUM(S772:S776)</f>
      </c>
      <c r="T777" s="207">
        <f t="shared" si="618"/>
      </c>
      <c r="U777" s="207">
        <f t="shared" si="540"/>
      </c>
      <c r="V777" s="207">
        <f t="shared" si="470"/>
      </c>
      <c r="W777" s="208">
        <f>SUM(W772:W776)</f>
      </c>
      <c r="X777" s="207">
        <f t="shared" si="399"/>
      </c>
      <c r="Y777" s="207">
        <f t="shared" si="351"/>
      </c>
      <c r="Z777" s="207">
        <f t="shared" si="118"/>
      </c>
      <c r="AA777" s="207">
        <f t="shared" si="1289"/>
      </c>
      <c r="AB777" s="207">
        <f t="shared" si="1138"/>
      </c>
      <c r="AC777" s="205">
        <f t="shared" si="653"/>
      </c>
      <c r="AD777" s="205">
        <f t="shared" si="575"/>
      </c>
      <c r="AE777" s="205">
        <f t="shared" si="508"/>
      </c>
      <c r="AF777" s="205">
        <f t="shared" si="437"/>
      </c>
      <c r="AG777" s="205">
        <f t="shared" si="153"/>
      </c>
      <c r="AH777" s="205">
        <f t="shared" si="28"/>
      </c>
      <c r="AI777" s="205">
        <f t="shared" si="1173"/>
      </c>
      <c r="AJ777" s="204">
        <f>AVERAGE(AJ772:AJ776)</f>
      </c>
      <c r="AK777" s="204">
        <f>SUM(AK772:AK776)</f>
      </c>
      <c r="AL777" s="204">
        <f>SUM(AL772:AL776)</f>
      </c>
      <c r="AM777" s="204">
        <f>SUM(AM772:AM776)</f>
      </c>
      <c r="AN777" s="204">
        <f>SUM(AN772:AN776)</f>
      </c>
      <c r="AO777" s="218">
        <f>SUM(AO772:AO776)</f>
      </c>
      <c r="AP777" s="204">
        <f>SUM(AP772:AP776)</f>
      </c>
      <c r="AQ777" s="218">
        <f>SUM(AQ772:AQ776)</f>
      </c>
      <c r="AR777" s="218">
        <f>SUM(AR772:AR776)</f>
      </c>
      <c r="AS777" s="204">
        <f>SUM(AS772:AS776)</f>
      </c>
      <c r="AT777" s="204">
        <f>SUM(AT772:AT776)</f>
      </c>
      <c r="AU777" s="204">
        <f>SUM(AU772:AU776)</f>
      </c>
      <c r="AV777" s="209"/>
      <c r="AW777" s="209"/>
      <c r="AX777" s="204">
        <f>SUM(AX772:AX776)</f>
      </c>
    </row>
    <row r="778">
      <c r="A778" s="168"/>
      <c r="B778" s="210" t="s">
        <v>187</v>
      </c>
      <c r="C778" s="170" t="s">
        <v>201</v>
      </c>
      <c r="D778" s="171" t="s">
        <v>193</v>
      </c>
      <c r="E778" s="220" t="s">
        <v>207</v>
      </c>
      <c r="F778" s="178">
        <f t="shared" ref="F778:F781" si="279">G778+H778+I778</f>
      </c>
      <c r="G778" s="178">
        <v>1789.07</v>
      </c>
      <c r="H778" s="178">
        <v>1414.43</v>
      </c>
      <c r="I778" s="219">
        <v>0</v>
      </c>
      <c r="J778" s="180">
        <v>1</v>
      </c>
      <c r="K778" s="197">
        <v>1813.320000000007</v>
      </c>
      <c r="L778" s="189">
        <v>0</v>
      </c>
      <c r="M778" s="197">
        <v>0</v>
      </c>
      <c r="N778" s="180">
        <v>1</v>
      </c>
      <c r="O778" s="181">
        <f t="shared" si="70"/>
      </c>
      <c r="P778" s="196"/>
      <c r="Q778" s="182">
        <f t="shared" si="1248"/>
      </c>
      <c r="R778" s="177">
        <f t="shared" ref="R778:R781" si="929">J778+L778</f>
      </c>
      <c r="S778" s="178">
        <f t="shared" ref="S778:S781" si="1079">K778+M778</f>
      </c>
      <c r="T778" s="183">
        <f t="shared" si="618"/>
      </c>
      <c r="U778" s="183">
        <f t="shared" si="540"/>
      </c>
      <c r="V778" s="183">
        <f t="shared" si="470"/>
      </c>
      <c r="W778" s="184">
        <v>1</v>
      </c>
      <c r="X778" s="183">
        <f t="shared" si="399"/>
      </c>
      <c r="Y778" s="183">
        <f t="shared" si="351"/>
      </c>
      <c r="Z778" s="183">
        <f t="shared" si="118"/>
      </c>
      <c r="AA778" s="183">
        <f t="shared" si="1289"/>
      </c>
      <c r="AB778" s="183">
        <f t="shared" si="1138"/>
      </c>
      <c r="AC778" s="181">
        <f t="shared" si="653"/>
      </c>
      <c r="AD778" s="181">
        <f t="shared" si="575"/>
      </c>
      <c r="AE778" s="181">
        <f t="shared" si="508"/>
      </c>
      <c r="AF778" s="181">
        <f t="shared" si="437"/>
      </c>
      <c r="AG778" s="181">
        <f t="shared" si="153"/>
      </c>
      <c r="AH778" s="181">
        <f t="shared" si="28"/>
      </c>
      <c r="AI778" s="181">
        <f t="shared" si="1173"/>
      </c>
      <c r="AJ778" s="189">
        <v>39</v>
      </c>
      <c r="AK778" s="247">
        <v>21750</v>
      </c>
      <c r="AL778" s="247">
        <v>414</v>
      </c>
      <c r="AM778" s="247">
        <v>460</v>
      </c>
      <c r="AN778" s="248">
        <v>74</v>
      </c>
      <c r="AO778" s="189">
        <v>8</v>
      </c>
      <c r="AP778" s="179">
        <v>25</v>
      </c>
      <c r="AQ778" s="189">
        <v>55</v>
      </c>
      <c r="AR778" s="189">
        <v>1</v>
      </c>
      <c r="AS778" s="189">
        <v>1</v>
      </c>
      <c r="AT778" s="189">
        <v>0</v>
      </c>
      <c r="AU778" s="189">
        <v>14</v>
      </c>
      <c r="AV778" s="190"/>
      <c r="AW778" s="190"/>
      <c r="AX778" s="191">
        <f t="shared" ref="AX778:AX781" si="779">COUNT(AU778)</f>
      </c>
    </row>
    <row r="779">
      <c r="A779" s="168"/>
      <c r="B779" s="210" t="s">
        <v>187</v>
      </c>
      <c r="C779" s="169" t="s">
        <v>201</v>
      </c>
      <c r="D779" s="171" t="s">
        <v>193</v>
      </c>
      <c r="E779" s="220" t="s">
        <v>208</v>
      </c>
      <c r="F779" s="195">
        <f t="shared" si="279"/>
      </c>
      <c r="G779" s="178">
        <v>1639.12</v>
      </c>
      <c r="H779" s="197">
        <v>933.75</v>
      </c>
      <c r="I779" s="219">
        <v>0</v>
      </c>
      <c r="J779" s="177">
        <v>4</v>
      </c>
      <c r="K779" s="178">
        <v>7419.559999999998</v>
      </c>
      <c r="L779" s="179">
        <v>0</v>
      </c>
      <c r="M779" s="178">
        <v>0</v>
      </c>
      <c r="N779" s="180">
        <v>0</v>
      </c>
      <c r="O779" s="181">
        <f t="shared" si="70"/>
      </c>
      <c r="P779" s="196"/>
      <c r="Q779" s="182">
        <f t="shared" si="1248"/>
      </c>
      <c r="R779" s="177">
        <f t="shared" si="929"/>
      </c>
      <c r="S779" s="178">
        <f t="shared" si="1079"/>
      </c>
      <c r="T779" s="183">
        <f t="shared" si="618"/>
      </c>
      <c r="U779" s="183">
        <f t="shared" si="540"/>
      </c>
      <c r="V779" s="183">
        <f t="shared" si="470"/>
      </c>
      <c r="W779" s="184">
        <v>2</v>
      </c>
      <c r="X779" s="183">
        <f t="shared" si="399"/>
      </c>
      <c r="Y779" s="183">
        <f t="shared" si="351"/>
      </c>
      <c r="Z779" s="183">
        <f t="shared" si="118"/>
      </c>
      <c r="AA779" s="183">
        <f t="shared" si="1289"/>
      </c>
      <c r="AB779" s="183">
        <f t="shared" si="1138"/>
      </c>
      <c r="AC779" s="181">
        <f t="shared" si="653"/>
      </c>
      <c r="AD779" s="181">
        <f t="shared" si="575"/>
      </c>
      <c r="AE779" s="181">
        <f t="shared" si="508"/>
      </c>
      <c r="AF779" s="181">
        <f t="shared" si="437"/>
      </c>
      <c r="AG779" s="181">
        <f t="shared" si="153"/>
      </c>
      <c r="AH779" s="181">
        <f t="shared" si="28"/>
      </c>
      <c r="AI779" s="181">
        <f t="shared" si="1173"/>
      </c>
      <c r="AJ779" s="180">
        <v>37</v>
      </c>
      <c r="AK779" s="177">
        <v>23742</v>
      </c>
      <c r="AL779" s="177">
        <v>479</v>
      </c>
      <c r="AM779" s="177">
        <v>498</v>
      </c>
      <c r="AN779" s="177">
        <v>53</v>
      </c>
      <c r="AO779" s="189">
        <v>12</v>
      </c>
      <c r="AP779" s="177">
        <v>40</v>
      </c>
      <c r="AQ779" s="179">
        <v>55</v>
      </c>
      <c r="AR779" s="189">
        <v>4</v>
      </c>
      <c r="AS779" s="180">
        <v>0</v>
      </c>
      <c r="AT779" s="180">
        <v>0</v>
      </c>
      <c r="AU779" s="180">
        <v>9</v>
      </c>
      <c r="AV779" s="190"/>
      <c r="AW779" s="190"/>
      <c r="AX779" s="191">
        <f t="shared" si="779"/>
      </c>
    </row>
    <row r="780">
      <c r="A780" s="168"/>
      <c r="B780" s="210" t="s">
        <v>187</v>
      </c>
      <c r="C780" s="169" t="s">
        <v>201</v>
      </c>
      <c r="D780" s="171" t="s">
        <v>193</v>
      </c>
      <c r="E780" s="220" t="s">
        <v>209</v>
      </c>
      <c r="F780" s="195">
        <f t="shared" si="279"/>
      </c>
      <c r="G780" s="178">
        <v>3266.67</v>
      </c>
      <c r="H780" s="197">
        <v>1196.5</v>
      </c>
      <c r="I780" s="219">
        <v>0</v>
      </c>
      <c r="J780" s="177">
        <v>4</v>
      </c>
      <c r="K780" s="178">
        <v>9646.069999999978</v>
      </c>
      <c r="L780" s="179">
        <v>0</v>
      </c>
      <c r="M780" s="178">
        <v>0</v>
      </c>
      <c r="N780" s="180">
        <v>0</v>
      </c>
      <c r="O780" s="181">
        <f t="shared" si="70"/>
      </c>
      <c r="P780" s="196"/>
      <c r="Q780" s="182">
        <f t="shared" si="1248"/>
      </c>
      <c r="R780" s="177">
        <f t="shared" si="929"/>
      </c>
      <c r="S780" s="178">
        <f t="shared" si="1079"/>
      </c>
      <c r="T780" s="183">
        <f t="shared" si="618"/>
      </c>
      <c r="U780" s="183">
        <f t="shared" si="540"/>
      </c>
      <c r="V780" s="183">
        <f t="shared" si="470"/>
      </c>
      <c r="W780" s="184">
        <v>3</v>
      </c>
      <c r="X780" s="183">
        <f t="shared" si="399"/>
      </c>
      <c r="Y780" s="183">
        <f t="shared" si="351"/>
      </c>
      <c r="Z780" s="183">
        <f t="shared" si="118"/>
      </c>
      <c r="AA780" s="183">
        <f t="shared" si="1289"/>
      </c>
      <c r="AB780" s="183">
        <f t="shared" si="1138"/>
      </c>
      <c r="AC780" s="181">
        <f t="shared" si="653"/>
      </c>
      <c r="AD780" s="181">
        <f t="shared" si="575"/>
      </c>
      <c r="AE780" s="181">
        <f t="shared" si="508"/>
      </c>
      <c r="AF780" s="181">
        <f t="shared" si="437"/>
      </c>
      <c r="AG780" s="181">
        <f t="shared" si="153"/>
      </c>
      <c r="AH780" s="181">
        <f t="shared" si="28"/>
      </c>
      <c r="AI780" s="181">
        <f t="shared" si="1173"/>
      </c>
      <c r="AJ780" s="180">
        <v>42</v>
      </c>
      <c r="AK780" s="177">
        <v>25727</v>
      </c>
      <c r="AL780" s="177">
        <v>698</v>
      </c>
      <c r="AM780" s="177">
        <v>771</v>
      </c>
      <c r="AN780" s="177">
        <v>75</v>
      </c>
      <c r="AO780" s="189">
        <v>17</v>
      </c>
      <c r="AP780" s="180">
        <v>52</v>
      </c>
      <c r="AQ780" s="179">
        <v>86</v>
      </c>
      <c r="AR780" s="189">
        <v>4</v>
      </c>
      <c r="AS780" s="180">
        <v>4</v>
      </c>
      <c r="AT780" s="180">
        <v>1</v>
      </c>
      <c r="AU780" s="180">
        <v>10</v>
      </c>
      <c r="AV780" s="190"/>
      <c r="AW780" s="190"/>
      <c r="AX780" s="191">
        <f t="shared" si="779"/>
      </c>
    </row>
    <row r="781">
      <c r="A781" s="168"/>
      <c r="B781" s="210" t="s">
        <v>187</v>
      </c>
      <c r="C781" s="169" t="s">
        <v>201</v>
      </c>
      <c r="D781" s="171" t="s">
        <v>193</v>
      </c>
      <c r="E781" s="221" t="s">
        <v>210</v>
      </c>
      <c r="F781" s="178">
        <f t="shared" si="279"/>
      </c>
      <c r="G781" s="178">
        <v>1735.21</v>
      </c>
      <c r="H781" s="178">
        <v>1316.4</v>
      </c>
      <c r="I781" s="219">
        <v>0</v>
      </c>
      <c r="J781" s="180">
        <v>4</v>
      </c>
      <c r="K781" s="178">
        <v>10199.48</v>
      </c>
      <c r="L781" s="189">
        <v>1</v>
      </c>
      <c r="M781" s="197">
        <v>5096.52</v>
      </c>
      <c r="N781" s="180">
        <v>0</v>
      </c>
      <c r="O781" s="181">
        <f t="shared" si="70"/>
      </c>
      <c r="P781" s="196"/>
      <c r="Q781" s="182">
        <f t="shared" si="1248"/>
      </c>
      <c r="R781" s="177">
        <f t="shared" si="929"/>
      </c>
      <c r="S781" s="178">
        <f t="shared" si="1079"/>
      </c>
      <c r="T781" s="183">
        <f t="shared" si="618"/>
      </c>
      <c r="U781" s="183">
        <f t="shared" si="540"/>
      </c>
      <c r="V781" s="183">
        <f t="shared" si="470"/>
      </c>
      <c r="W781" s="184">
        <v>3</v>
      </c>
      <c r="X781" s="183">
        <f t="shared" si="399"/>
      </c>
      <c r="Y781" s="183">
        <f t="shared" si="351"/>
      </c>
      <c r="Z781" s="183">
        <f t="shared" si="118"/>
      </c>
      <c r="AA781" s="183">
        <f t="shared" si="1289"/>
      </c>
      <c r="AB781" s="183">
        <f t="shared" si="1138"/>
      </c>
      <c r="AC781" s="181">
        <f t="shared" si="653"/>
      </c>
      <c r="AD781" s="181">
        <f t="shared" si="575"/>
      </c>
      <c r="AE781" s="181">
        <f t="shared" si="508"/>
      </c>
      <c r="AF781" s="181">
        <f t="shared" si="437"/>
      </c>
      <c r="AG781" s="181">
        <f t="shared" si="153"/>
      </c>
      <c r="AH781" s="181">
        <f t="shared" si="28"/>
      </c>
      <c r="AI781" s="181">
        <f t="shared" si="1173"/>
      </c>
      <c r="AJ781" s="180">
        <v>42</v>
      </c>
      <c r="AK781" s="177">
        <v>26227</v>
      </c>
      <c r="AL781" s="177">
        <v>524</v>
      </c>
      <c r="AM781" s="177">
        <v>581</v>
      </c>
      <c r="AN781" s="177">
        <v>76</v>
      </c>
      <c r="AO781" s="189">
        <v>23</v>
      </c>
      <c r="AP781" s="180">
        <v>65</v>
      </c>
      <c r="AQ781" s="179">
        <v>70</v>
      </c>
      <c r="AR781" s="189">
        <v>6</v>
      </c>
      <c r="AS781" s="180">
        <v>5</v>
      </c>
      <c r="AT781" s="180">
        <v>0</v>
      </c>
      <c r="AU781" s="180">
        <v>22</v>
      </c>
      <c r="AV781" s="190"/>
      <c r="AW781" s="190"/>
      <c r="AX781" s="191">
        <f t="shared" si="779"/>
      </c>
    </row>
    <row r="782">
      <c r="A782" s="168"/>
      <c r="B782" s="202" t="s">
        <v>186</v>
      </c>
      <c r="C782" s="202"/>
      <c r="D782" s="202"/>
      <c r="E782" s="202"/>
      <c r="F782" s="203">
        <f>SUM(F778:F781)</f>
      </c>
      <c r="G782" s="203">
        <f>SUM(G778:G781)</f>
      </c>
      <c r="H782" s="203">
        <f>SUM(H778:H781)</f>
      </c>
      <c r="I782" s="196">
        <f>SUM(I778:I781)</f>
      </c>
      <c r="J782" s="204">
        <f>SUM(J778:J781)</f>
      </c>
      <c r="K782" s="203">
        <f>SUM(K778:K781)</f>
      </c>
      <c r="L782" s="215">
        <f>SUM(L778:L781)</f>
      </c>
      <c r="M782" s="203">
        <f>SUM(M778:M781)</f>
      </c>
      <c r="N782" s="204">
        <f>SUM(N778:N781)</f>
      </c>
      <c r="O782" s="205">
        <f t="shared" si="70"/>
      </c>
      <c r="P782" s="206">
        <f>SUM(P778:P781)</f>
      </c>
      <c r="Q782" s="182">
        <f t="shared" si="1248"/>
      </c>
      <c r="R782" s="204">
        <f>SUM(R778:R781)</f>
      </c>
      <c r="S782" s="203">
        <f>SUM(S778:S781)</f>
      </c>
      <c r="T782" s="207">
        <f t="shared" si="618"/>
      </c>
      <c r="U782" s="207">
        <f t="shared" si="540"/>
      </c>
      <c r="V782" s="207">
        <f t="shared" si="470"/>
      </c>
      <c r="W782" s="208">
        <f>SUM(W778:W781)</f>
      </c>
      <c r="X782" s="207">
        <f t="shared" si="399"/>
      </c>
      <c r="Y782" s="207">
        <f t="shared" si="351"/>
      </c>
      <c r="Z782" s="207">
        <f t="shared" si="118"/>
      </c>
      <c r="AA782" s="207">
        <f t="shared" si="1289"/>
      </c>
      <c r="AB782" s="207">
        <f t="shared" si="1138"/>
      </c>
      <c r="AC782" s="205">
        <f t="shared" si="653"/>
      </c>
      <c r="AD782" s="205">
        <f t="shared" si="575"/>
      </c>
      <c r="AE782" s="205">
        <f t="shared" si="508"/>
      </c>
      <c r="AF782" s="205">
        <f t="shared" si="437"/>
      </c>
      <c r="AG782" s="205">
        <f t="shared" si="153"/>
      </c>
      <c r="AH782" s="205">
        <f t="shared" si="28"/>
      </c>
      <c r="AI782" s="205">
        <f t="shared" si="1173"/>
      </c>
      <c r="AJ782" s="204">
        <f>AVERAGE(AJ778:AJ781)</f>
      </c>
      <c r="AK782" s="204">
        <f>SUM(AK778:AK781)</f>
      </c>
      <c r="AL782" s="204">
        <f>SUM(AL778:AL781)</f>
      </c>
      <c r="AM782" s="204">
        <f>SUM(AM778:AM781)</f>
      </c>
      <c r="AN782" s="204">
        <f>SUM(AN778:AN781)</f>
      </c>
      <c r="AO782" s="218">
        <f>SUM(AO778:AO781)</f>
      </c>
      <c r="AP782" s="204">
        <f>SUM(AP778:AP781)</f>
      </c>
      <c r="AQ782" s="218">
        <f>SUM(AQ778:AQ781)</f>
      </c>
      <c r="AR782" s="218">
        <f>SUM(AR778:AR781)</f>
      </c>
      <c r="AS782" s="204">
        <f>SUM(AS778:AS781)</f>
      </c>
      <c r="AT782" s="204">
        <f>SUM(AT778:AT781)</f>
      </c>
      <c r="AU782" s="204">
        <f>SUM(AU778:AU781)</f>
      </c>
      <c r="AV782" s="209"/>
      <c r="AW782" s="209"/>
      <c r="AX782" s="204">
        <f>SUM(AX778:AX781)</f>
      </c>
    </row>
    <row r="783">
      <c r="A783" s="168"/>
      <c r="B783" s="222" t="s">
        <v>211</v>
      </c>
      <c r="C783" s="222"/>
      <c r="D783" s="222"/>
      <c r="E783" s="222"/>
      <c r="F783" s="223">
        <f>F782+F777+F771+F766+F760</f>
      </c>
      <c r="G783" s="223">
        <f>G782+G777+G771+G766+G760</f>
      </c>
      <c r="H783" s="223">
        <f>H782+H777+H771+H766+H760</f>
      </c>
      <c r="I783" s="223">
        <f>I782+I777+I771+I766+I760</f>
      </c>
      <c r="J783" s="243">
        <f>J782+J777+J771+J766+J760</f>
      </c>
      <c r="K783" s="223">
        <f>K782+K777+K771+K766+K760</f>
      </c>
      <c r="L783" s="243">
        <f>L782+L777+L771+L766+L760</f>
      </c>
      <c r="M783" s="223">
        <f>M782+M777+M771+M766+M760</f>
      </c>
      <c r="N783" s="243">
        <f>N782+N777+N771+N766+N760</f>
      </c>
      <c r="O783" s="225">
        <f t="shared" si="70"/>
      </c>
      <c r="P783" s="223">
        <f>P782+P777+P771+P766+P760</f>
      </c>
      <c r="Q783" s="227">
        <f t="shared" si="1248"/>
      </c>
      <c r="R783" s="243">
        <f>R782+R777+R771+R766+R760</f>
      </c>
      <c r="S783" s="223">
        <f>S782+S777+S771+S766+S760</f>
      </c>
      <c r="T783" s="223">
        <f t="shared" si="618"/>
      </c>
      <c r="U783" s="223">
        <f t="shared" si="540"/>
      </c>
      <c r="V783" s="223">
        <f t="shared" si="470"/>
      </c>
      <c r="W783" s="243">
        <f>W782+W777+W771+W766+W760</f>
      </c>
      <c r="X783" s="223">
        <f t="shared" si="399"/>
      </c>
      <c r="Y783" s="223">
        <f t="shared" si="351"/>
      </c>
      <c r="Z783" s="223">
        <f t="shared" si="118"/>
      </c>
      <c r="AA783" s="223">
        <f t="shared" si="1289"/>
      </c>
      <c r="AB783" s="223">
        <f t="shared" si="1138"/>
      </c>
      <c r="AC783" s="225">
        <f t="shared" si="653"/>
      </c>
      <c r="AD783" s="225">
        <f t="shared" si="575"/>
      </c>
      <c r="AE783" s="225">
        <f t="shared" si="508"/>
      </c>
      <c r="AF783" s="225">
        <f t="shared" si="437"/>
      </c>
      <c r="AG783" s="225">
        <f t="shared" si="153"/>
      </c>
      <c r="AH783" s="225">
        <f t="shared" si="28"/>
      </c>
      <c r="AI783" s="225">
        <f t="shared" si="1173"/>
      </c>
      <c r="AJ783" s="224"/>
      <c r="AK783" s="243">
        <f>AK782+AK777+AK771+AK766+AK760</f>
      </c>
      <c r="AL783" s="243">
        <f>AL782+AL777+AL771+AL766+AL760</f>
      </c>
      <c r="AM783" s="243">
        <f>AM782+AM777+AM771+AM766+AM760</f>
      </c>
      <c r="AN783" s="243">
        <f>AN782+AN777+AN771+AN766+AN760</f>
      </c>
      <c r="AO783" s="243">
        <f>AO782+AO777+AO771+AO766+AO760</f>
      </c>
      <c r="AP783" s="243">
        <f>AP782+AP777+AP771+AP766+AP760</f>
      </c>
      <c r="AQ783" s="243">
        <f>AQ782+AQ777+AQ771+AQ766+AQ760</f>
      </c>
      <c r="AR783" s="243">
        <f>AR782+AR777+AR771+AR766+AR760</f>
      </c>
      <c r="AS783" s="243">
        <f>AS782+AS777+AS771+AS766+AS760</f>
      </c>
      <c r="AT783" s="243">
        <f>AT782+AT777+AT771+AT766+AT760</f>
      </c>
      <c r="AU783" s="243">
        <f>AU782+AU777+AU771+AU766+AU760</f>
      </c>
      <c r="AV783" s="229"/>
      <c r="AW783" s="229"/>
      <c r="AX783" s="223">
        <f>AX782+AX777+AX771+AX766+AX760</f>
      </c>
    </row>
    <row r="784">
      <c r="A784" s="136"/>
      <c r="B784" s="137" t="s">
        <v>120</v>
      </c>
      <c r="C784" s="137"/>
      <c r="D784" s="137"/>
      <c r="E784" s="137"/>
      <c r="F784" s="138" t="s">
        <v>121</v>
      </c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9" t="s">
        <v>122</v>
      </c>
      <c r="AA784" s="139"/>
      <c r="AB784" s="139"/>
      <c r="AC784" s="139"/>
      <c r="AD784" s="139"/>
      <c r="AE784" s="139"/>
      <c r="AF784" s="139"/>
      <c r="AG784" s="139"/>
      <c r="AH784" s="139"/>
      <c r="AI784" s="139"/>
      <c r="AJ784" s="139"/>
      <c r="AK784" s="139"/>
      <c r="AL784" s="139"/>
      <c r="AM784" s="139"/>
      <c r="AN784" s="139"/>
      <c r="AO784" s="139"/>
      <c r="AP784" s="139"/>
      <c r="AQ784" s="139"/>
      <c r="AR784" s="139"/>
      <c r="AS784" s="139"/>
      <c r="AT784" s="139"/>
      <c r="AU784" s="139"/>
      <c r="AV784" s="140" t="s">
        <v>123</v>
      </c>
      <c r="AW784" s="140"/>
      <c r="AX784" s="141" t="s">
        <v>124</v>
      </c>
    </row>
    <row r="785">
      <c r="A785" s="136"/>
      <c r="B785" s="137"/>
      <c r="C785" s="137"/>
      <c r="D785" s="137"/>
      <c r="E785" s="137"/>
      <c r="F785" s="142" t="s">
        <v>125</v>
      </c>
      <c r="G785" s="142"/>
      <c r="H785" s="142"/>
      <c r="I785" s="142"/>
      <c r="J785" s="143">
        <v>600.51</v>
      </c>
      <c r="K785" s="143"/>
      <c r="L785" s="143"/>
      <c r="M785" s="143"/>
      <c r="N785" s="143"/>
      <c r="O785" s="143"/>
      <c r="P785" s="143"/>
      <c r="Q785" s="143"/>
      <c r="R785" s="143"/>
      <c r="S785" s="143"/>
      <c r="T785" s="144" t="s">
        <v>127</v>
      </c>
      <c r="U785" s="144"/>
      <c r="V785" s="144"/>
      <c r="W785" s="144"/>
      <c r="X785" s="144"/>
      <c r="Y785" s="144"/>
      <c r="Z785" s="145" t="s">
        <v>128</v>
      </c>
      <c r="AA785" s="145"/>
      <c r="AB785" s="145"/>
      <c r="AC785" s="145"/>
      <c r="AD785" s="145"/>
      <c r="AE785" s="145"/>
      <c r="AF785" s="145"/>
      <c r="AG785" s="145"/>
      <c r="AH785" s="145"/>
      <c r="AI785" s="145"/>
      <c r="AJ785" s="145"/>
      <c r="AK785" s="146" t="s">
        <v>129</v>
      </c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7"/>
      <c r="AW785" s="148"/>
      <c r="AX785" s="141"/>
    </row>
    <row r="786">
      <c r="A786" s="136"/>
      <c r="B786" s="149" t="s">
        <v>130</v>
      </c>
      <c r="C786" s="150" t="s">
        <v>131</v>
      </c>
      <c r="D786" s="151" t="s">
        <v>132</v>
      </c>
      <c r="E786" s="152" t="s">
        <v>133</v>
      </c>
      <c r="F786" s="153" t="s">
        <v>134</v>
      </c>
      <c r="G786" s="142" t="s">
        <v>135</v>
      </c>
      <c r="H786" s="154" t="s">
        <v>136</v>
      </c>
      <c r="I786" s="155" t="s">
        <v>137</v>
      </c>
      <c r="J786" s="156" t="s">
        <v>138</v>
      </c>
      <c r="K786" s="157" t="s">
        <v>139</v>
      </c>
      <c r="L786" s="158" t="s">
        <v>140</v>
      </c>
      <c r="M786" s="157" t="s">
        <v>141</v>
      </c>
      <c r="N786" s="157" t="s">
        <v>142</v>
      </c>
      <c r="O786" s="157" t="s">
        <v>143</v>
      </c>
      <c r="P786" s="159" t="s">
        <v>144</v>
      </c>
      <c r="Q786" s="157" t="s">
        <v>145</v>
      </c>
      <c r="R786" s="156" t="s">
        <v>146</v>
      </c>
      <c r="S786" s="160" t="s">
        <v>147</v>
      </c>
      <c r="T786" s="144" t="s">
        <v>148</v>
      </c>
      <c r="U786" s="144" t="s">
        <v>149</v>
      </c>
      <c r="V786" s="144" t="s">
        <v>150</v>
      </c>
      <c r="W786" s="161" t="s">
        <v>151</v>
      </c>
      <c r="X786" s="144" t="s">
        <v>152</v>
      </c>
      <c r="Y786" s="162" t="s">
        <v>153</v>
      </c>
      <c r="Z786" s="238" t="s">
        <v>154</v>
      </c>
      <c r="AA786" s="239" t="s">
        <v>155</v>
      </c>
      <c r="AB786" s="240" t="s">
        <v>156</v>
      </c>
      <c r="AC786" s="239" t="s">
        <v>157</v>
      </c>
      <c r="AD786" s="239" t="s">
        <v>158</v>
      </c>
      <c r="AE786" s="166" t="s">
        <v>159</v>
      </c>
      <c r="AF786" s="239" t="s">
        <v>160</v>
      </c>
      <c r="AG786" s="241" t="s">
        <v>161</v>
      </c>
      <c r="AH786" s="241" t="s">
        <v>162</v>
      </c>
      <c r="AI786" s="166" t="s">
        <v>163</v>
      </c>
      <c r="AJ786" s="166" t="s">
        <v>164</v>
      </c>
      <c r="AK786" s="146" t="s">
        <v>165</v>
      </c>
      <c r="AL786" s="167" t="s">
        <v>166</v>
      </c>
      <c r="AM786" s="167" t="s">
        <v>167</v>
      </c>
      <c r="AN786" s="167" t="s">
        <v>168</v>
      </c>
      <c r="AO786" s="167" t="s">
        <v>169</v>
      </c>
      <c r="AP786" s="167" t="s">
        <v>170</v>
      </c>
      <c r="AQ786" s="146" t="s">
        <v>171</v>
      </c>
      <c r="AR786" s="146" t="s">
        <v>172</v>
      </c>
      <c r="AS786" s="146" t="s">
        <v>173</v>
      </c>
      <c r="AT786" s="146" t="s">
        <v>174</v>
      </c>
      <c r="AU786" s="146" t="s">
        <v>175</v>
      </c>
      <c r="AV786" s="147"/>
      <c r="AW786" s="148"/>
      <c r="AX786" s="141" t="s">
        <v>176</v>
      </c>
    </row>
    <row r="787">
      <c r="A787" s="168" t="s">
        <v>242</v>
      </c>
      <c r="B787" s="210" t="s">
        <v>183</v>
      </c>
      <c r="C787" s="170" t="s">
        <v>201</v>
      </c>
      <c r="D787" s="171" t="s">
        <v>204</v>
      </c>
      <c r="E787" s="172" t="s">
        <v>181</v>
      </c>
      <c r="F787" s="178">
        <f t="shared" ref="F787:F790" si="280">G787+H787+I787</f>
      </c>
      <c r="G787" s="216">
        <v>1008.31</v>
      </c>
      <c r="H787" s="178">
        <v>763.82</v>
      </c>
      <c r="I787" s="236">
        <v>0</v>
      </c>
      <c r="J787" s="180">
        <v>2</v>
      </c>
      <c r="K787" s="197">
        <v>4543.110000000001</v>
      </c>
      <c r="L787" s="189">
        <v>0</v>
      </c>
      <c r="M787" s="197">
        <v>0</v>
      </c>
      <c r="N787" s="180">
        <v>0</v>
      </c>
      <c r="O787" s="181">
        <f t="shared" ref="O787:O814" si="71">N787/R787</f>
      </c>
      <c r="P787" s="196"/>
      <c r="Q787" s="182">
        <f t="shared" ref="Q787:Q795" si="1249">P787/R787</f>
      </c>
      <c r="R787" s="177">
        <f t="shared" ref="R787:R790" si="930">J787+L787</f>
      </c>
      <c r="S787" s="178">
        <f t="shared" ref="S787:S790" si="1080">K787+M787</f>
      </c>
      <c r="T787" s="183">
        <f t="shared" ref="T787:T814" si="619">S787/F787</f>
      </c>
      <c r="U787" s="183">
        <f t="shared" ref="U787:U814" si="541">S787/(F787+(AX787*500)+F787*3%)</f>
      </c>
      <c r="V787" s="183">
        <f t="shared" ref="V787:V814" si="471">S787/R787</f>
      </c>
      <c r="W787" s="184">
        <v>3</v>
      </c>
      <c r="X787" s="183">
        <f t="shared" ref="X787:X814" si="400">F787/W787</f>
      </c>
      <c r="Y787" s="183">
        <f t="shared" ref="Y787:Y814" si="352">F787/R787</f>
      </c>
      <c r="Z787" s="183">
        <f t="shared" ref="Z787:Z814" si="119">F787/AL787</f>
      </c>
      <c r="AA787" s="183">
        <f t="shared" ref="AA787:AA814" si="1290">F787/AK787*1000</f>
      </c>
      <c r="AB787" s="183">
        <f t="shared" ref="AB787:AB814" si="1139">F787/AN787</f>
      </c>
      <c r="AC787" s="181">
        <f t="shared" ref="AC787:AC814" si="654">AL787/AK787</f>
      </c>
      <c r="AD787" s="181">
        <f t="shared" ref="AD787:AD814" si="576">AN787/AM787</f>
      </c>
      <c r="AE787" s="181">
        <f t="shared" ref="AE787:AE814" si="509">AP787/AM787</f>
      </c>
      <c r="AF787" s="181">
        <f t="shared" ref="AF787:AF814" si="438">R787/AP787</f>
      </c>
      <c r="AG787" s="181">
        <f t="shared" ref="AG787:AG814" si="154">AR787/AN787</f>
      </c>
      <c r="AH787" s="181">
        <f t="shared" ref="AH787:AH814" si="29">R787/AR787</f>
      </c>
      <c r="AI787" s="181">
        <f t="shared" ref="AI787:AI814" si="1174">AQ787/AP787</f>
      </c>
      <c r="AJ787" s="189">
        <v>48</v>
      </c>
      <c r="AK787" s="179">
        <v>21958</v>
      </c>
      <c r="AL787" s="179">
        <v>754</v>
      </c>
      <c r="AM787" s="179">
        <v>819</v>
      </c>
      <c r="AN787" s="179">
        <v>59</v>
      </c>
      <c r="AO787" s="189">
        <v>13</v>
      </c>
      <c r="AP787" s="189">
        <v>60</v>
      </c>
      <c r="AQ787" s="189">
        <v>61</v>
      </c>
      <c r="AR787" s="189">
        <v>2</v>
      </c>
      <c r="AS787" s="179">
        <v>7</v>
      </c>
      <c r="AT787" s="179">
        <v>1</v>
      </c>
      <c r="AU787" s="179">
        <v>8</v>
      </c>
      <c r="AV787" s="190"/>
      <c r="AW787" s="190"/>
      <c r="AX787" s="191">
        <f t="shared" ref="AX787:AX790" si="780">COUNT(AU787)</f>
      </c>
    </row>
    <row r="788">
      <c r="A788" s="168"/>
      <c r="B788" s="210" t="s">
        <v>183</v>
      </c>
      <c r="C788" s="170" t="s">
        <v>201</v>
      </c>
      <c r="D788" s="171" t="s">
        <v>204</v>
      </c>
      <c r="E788" s="193" t="s">
        <v>182</v>
      </c>
      <c r="F788" s="178">
        <f t="shared" si="280"/>
      </c>
      <c r="G788" s="213">
        <v>717.85</v>
      </c>
      <c r="H788" s="178">
        <v>752.87</v>
      </c>
      <c r="I788" s="219">
        <v>0</v>
      </c>
      <c r="J788" s="180">
        <v>0</v>
      </c>
      <c r="K788" s="178">
        <v>0</v>
      </c>
      <c r="L788" s="189">
        <v>0</v>
      </c>
      <c r="M788" s="197">
        <v>0</v>
      </c>
      <c r="N788" s="180">
        <v>0</v>
      </c>
      <c r="O788" s="181">
        <f t="shared" si="71"/>
      </c>
      <c r="P788" s="196"/>
      <c r="Q788" s="182">
        <f t="shared" si="1249"/>
      </c>
      <c r="R788" s="177">
        <f t="shared" si="930"/>
      </c>
      <c r="S788" s="178">
        <f t="shared" si="1080"/>
      </c>
      <c r="T788" s="183">
        <f t="shared" si="619"/>
      </c>
      <c r="U788" s="183">
        <f t="shared" si="541"/>
      </c>
      <c r="V788" s="183">
        <f t="shared" si="471"/>
      </c>
      <c r="W788" s="184">
        <v>0</v>
      </c>
      <c r="X788" s="183">
        <f t="shared" si="400"/>
      </c>
      <c r="Y788" s="183">
        <f t="shared" si="352"/>
      </c>
      <c r="Z788" s="183">
        <f t="shared" si="119"/>
      </c>
      <c r="AA788" s="183">
        <f t="shared" si="1290"/>
      </c>
      <c r="AB788" s="183">
        <f t="shared" si="1139"/>
      </c>
      <c r="AC788" s="181">
        <f t="shared" si="654"/>
      </c>
      <c r="AD788" s="181">
        <f t="shared" si="576"/>
      </c>
      <c r="AE788" s="181">
        <f t="shared" si="509"/>
      </c>
      <c r="AF788" s="181">
        <f t="shared" si="438"/>
      </c>
      <c r="AG788" s="181">
        <f t="shared" si="154"/>
      </c>
      <c r="AH788" s="181">
        <f t="shared" si="29"/>
      </c>
      <c r="AI788" s="181">
        <f t="shared" si="1174"/>
      </c>
      <c r="AJ788" s="189">
        <v>56</v>
      </c>
      <c r="AK788" s="179">
        <v>16615</v>
      </c>
      <c r="AL788" s="179">
        <v>532</v>
      </c>
      <c r="AM788" s="179">
        <v>576</v>
      </c>
      <c r="AN788" s="179">
        <v>52</v>
      </c>
      <c r="AO788" s="189">
        <v>7</v>
      </c>
      <c r="AP788" s="179">
        <v>49</v>
      </c>
      <c r="AQ788" s="179">
        <v>44</v>
      </c>
      <c r="AR788" s="189">
        <v>0</v>
      </c>
      <c r="AS788" s="179">
        <v>6</v>
      </c>
      <c r="AT788" s="179">
        <v>0</v>
      </c>
      <c r="AU788" s="179">
        <v>11</v>
      </c>
      <c r="AV788" s="190"/>
      <c r="AW788" s="190"/>
      <c r="AX788" s="191">
        <f t="shared" si="780"/>
      </c>
    </row>
    <row r="789">
      <c r="A789" s="168"/>
      <c r="B789" s="210" t="s">
        <v>183</v>
      </c>
      <c r="C789" s="170" t="s">
        <v>201</v>
      </c>
      <c r="D789" s="171" t="s">
        <v>204</v>
      </c>
      <c r="E789" s="201" t="s">
        <v>184</v>
      </c>
      <c r="F789" s="178">
        <f t="shared" si="280"/>
      </c>
      <c r="G789" s="213">
        <v>334.19</v>
      </c>
      <c r="H789" s="197">
        <v>532.21</v>
      </c>
      <c r="I789" s="219">
        <v>0</v>
      </c>
      <c r="J789" s="180">
        <v>2</v>
      </c>
      <c r="K789" s="197">
        <v>5102.960000000001</v>
      </c>
      <c r="L789" s="189">
        <v>0</v>
      </c>
      <c r="M789" s="197">
        <v>0</v>
      </c>
      <c r="N789" s="180">
        <v>0</v>
      </c>
      <c r="O789" s="181">
        <f t="shared" si="71"/>
      </c>
      <c r="P789" s="196"/>
      <c r="Q789" s="182">
        <f t="shared" si="1249"/>
      </c>
      <c r="R789" s="177">
        <f t="shared" si="930"/>
      </c>
      <c r="S789" s="178">
        <f t="shared" si="1080"/>
      </c>
      <c r="T789" s="183">
        <f t="shared" si="619"/>
      </c>
      <c r="U789" s="183">
        <f t="shared" si="541"/>
      </c>
      <c r="V789" s="183">
        <f t="shared" si="471"/>
      </c>
      <c r="W789" s="184">
        <v>1</v>
      </c>
      <c r="X789" s="183">
        <f t="shared" si="400"/>
      </c>
      <c r="Y789" s="183">
        <f t="shared" si="352"/>
      </c>
      <c r="Z789" s="183">
        <f t="shared" si="119"/>
      </c>
      <c r="AA789" s="183">
        <f t="shared" si="1290"/>
      </c>
      <c r="AB789" s="183">
        <f t="shared" si="1139"/>
      </c>
      <c r="AC789" s="181">
        <f t="shared" si="654"/>
      </c>
      <c r="AD789" s="181">
        <f t="shared" si="576"/>
      </c>
      <c r="AE789" s="181">
        <f t="shared" si="509"/>
      </c>
      <c r="AF789" s="181">
        <f t="shared" si="438"/>
      </c>
      <c r="AG789" s="181">
        <f t="shared" si="154"/>
      </c>
      <c r="AH789" s="181">
        <f t="shared" si="29"/>
      </c>
      <c r="AI789" s="181">
        <f t="shared" si="1174"/>
      </c>
      <c r="AJ789" s="189">
        <v>65</v>
      </c>
      <c r="AK789" s="179">
        <v>12511</v>
      </c>
      <c r="AL789" s="179">
        <v>366</v>
      </c>
      <c r="AM789" s="179">
        <v>416</v>
      </c>
      <c r="AN789" s="179">
        <v>40</v>
      </c>
      <c r="AO789" s="189">
        <v>11</v>
      </c>
      <c r="AP789" s="189">
        <v>42</v>
      </c>
      <c r="AQ789" s="189">
        <v>44</v>
      </c>
      <c r="AR789" s="189">
        <v>2</v>
      </c>
      <c r="AS789" s="189">
        <v>2</v>
      </c>
      <c r="AT789" s="179">
        <v>0</v>
      </c>
      <c r="AU789" s="189">
        <v>9</v>
      </c>
      <c r="AV789" s="190"/>
      <c r="AW789" s="190"/>
      <c r="AX789" s="191">
        <f t="shared" si="780"/>
      </c>
    </row>
    <row r="790">
      <c r="A790" s="168"/>
      <c r="B790" s="210" t="s">
        <v>183</v>
      </c>
      <c r="C790" s="170" t="s">
        <v>201</v>
      </c>
      <c r="D790" s="171" t="s">
        <v>204</v>
      </c>
      <c r="E790" s="201" t="s">
        <v>185</v>
      </c>
      <c r="F790" s="178">
        <f t="shared" si="280"/>
      </c>
      <c r="G790" s="216">
        <v>132.71</v>
      </c>
      <c r="H790" s="178">
        <v>276.1</v>
      </c>
      <c r="I790" s="219">
        <v>0</v>
      </c>
      <c r="J790" s="180">
        <v>0</v>
      </c>
      <c r="K790" s="197">
        <v>0</v>
      </c>
      <c r="L790" s="189">
        <v>0</v>
      </c>
      <c r="M790" s="197">
        <v>0</v>
      </c>
      <c r="N790" s="180">
        <v>0</v>
      </c>
      <c r="O790" s="181">
        <f t="shared" si="71"/>
      </c>
      <c r="P790" s="196"/>
      <c r="Q790" s="182">
        <f t="shared" si="1249"/>
      </c>
      <c r="R790" s="177">
        <f t="shared" si="930"/>
      </c>
      <c r="S790" s="178">
        <f t="shared" si="1080"/>
      </c>
      <c r="T790" s="183">
        <f t="shared" si="619"/>
      </c>
      <c r="U790" s="183">
        <f t="shared" si="541"/>
      </c>
      <c r="V790" s="183">
        <f t="shared" si="471"/>
      </c>
      <c r="W790" s="184">
        <v>0</v>
      </c>
      <c r="X790" s="183">
        <f t="shared" si="400"/>
      </c>
      <c r="Y790" s="183">
        <f t="shared" si="352"/>
      </c>
      <c r="Z790" s="183">
        <f t="shared" si="119"/>
      </c>
      <c r="AA790" s="183">
        <f t="shared" si="1290"/>
      </c>
      <c r="AB790" s="183">
        <f t="shared" si="1139"/>
      </c>
      <c r="AC790" s="181">
        <f t="shared" si="654"/>
      </c>
      <c r="AD790" s="181">
        <f t="shared" si="576"/>
      </c>
      <c r="AE790" s="181">
        <f t="shared" si="509"/>
      </c>
      <c r="AF790" s="181">
        <f t="shared" si="438"/>
      </c>
      <c r="AG790" s="181">
        <f t="shared" si="154"/>
      </c>
      <c r="AH790" s="181">
        <f t="shared" si="29"/>
      </c>
      <c r="AI790" s="181">
        <f t="shared" si="1174"/>
      </c>
      <c r="AJ790" s="189">
        <v>74</v>
      </c>
      <c r="AK790" s="179">
        <v>6284</v>
      </c>
      <c r="AL790" s="179">
        <v>170</v>
      </c>
      <c r="AM790" s="179">
        <v>197</v>
      </c>
      <c r="AN790" s="179">
        <v>18</v>
      </c>
      <c r="AO790" s="189">
        <v>1</v>
      </c>
      <c r="AP790" s="179">
        <v>10</v>
      </c>
      <c r="AQ790" s="179">
        <v>24</v>
      </c>
      <c r="AR790" s="189">
        <v>1</v>
      </c>
      <c r="AS790" s="179">
        <v>0</v>
      </c>
      <c r="AT790" s="179">
        <v>0</v>
      </c>
      <c r="AU790" s="179">
        <v>4</v>
      </c>
      <c r="AV790" s="190"/>
      <c r="AW790" s="190"/>
      <c r="AX790" s="191">
        <f t="shared" si="780"/>
      </c>
    </row>
    <row r="791">
      <c r="A791" s="168"/>
      <c r="B791" s="202" t="s">
        <v>186</v>
      </c>
      <c r="C791" s="202"/>
      <c r="D791" s="202"/>
      <c r="E791" s="202"/>
      <c r="F791" s="203">
        <f>SUM(F787:F790)</f>
      </c>
      <c r="G791" s="217">
        <f>SUM(G787:G790)</f>
      </c>
      <c r="H791" s="203">
        <f>SUM(H787:H790)</f>
      </c>
      <c r="I791" s="196">
        <f t="shared" ref="I791:I796" si="586">SUM(I787:I790)</f>
      </c>
      <c r="J791" s="204">
        <f>SUM(J787:J790)</f>
      </c>
      <c r="K791" s="203">
        <f>SUM(K787:K790)</f>
      </c>
      <c r="L791" s="215">
        <f>SUM(L787:L790)</f>
      </c>
      <c r="M791" s="203">
        <f>SUM(M787:M790)</f>
      </c>
      <c r="N791" s="204">
        <f>SUM(N787:N790)</f>
      </c>
      <c r="O791" s="205">
        <f t="shared" si="71"/>
      </c>
      <c r="P791" s="206">
        <f>SUM(P787:P790)</f>
      </c>
      <c r="Q791" s="182">
        <f t="shared" si="1249"/>
      </c>
      <c r="R791" s="204">
        <f>SUM(R787:R790)</f>
      </c>
      <c r="S791" s="203">
        <f>SUM(S787:S790)</f>
      </c>
      <c r="T791" s="207">
        <f t="shared" si="619"/>
      </c>
      <c r="U791" s="207">
        <f t="shared" si="541"/>
      </c>
      <c r="V791" s="207">
        <f t="shared" si="471"/>
      </c>
      <c r="W791" s="208">
        <f>SUM(W787:W790)</f>
      </c>
      <c r="X791" s="207">
        <f t="shared" si="400"/>
      </c>
      <c r="Y791" s="207">
        <f t="shared" si="352"/>
      </c>
      <c r="Z791" s="207">
        <f t="shared" si="119"/>
      </c>
      <c r="AA791" s="207">
        <f t="shared" si="1290"/>
      </c>
      <c r="AB791" s="207">
        <f t="shared" si="1139"/>
      </c>
      <c r="AC791" s="205">
        <f t="shared" si="654"/>
      </c>
      <c r="AD791" s="205">
        <f t="shared" si="576"/>
      </c>
      <c r="AE791" s="205">
        <f t="shared" si="509"/>
      </c>
      <c r="AF791" s="205">
        <f t="shared" si="438"/>
      </c>
      <c r="AG791" s="205">
        <f t="shared" si="154"/>
      </c>
      <c r="AH791" s="205">
        <f t="shared" si="29"/>
      </c>
      <c r="AI791" s="205">
        <f t="shared" si="1174"/>
      </c>
      <c r="AJ791" s="218">
        <f>AVERAGE(AJ787:AJ790)</f>
      </c>
      <c r="AK791" s="218">
        <f>SUM(AK787:AK790)</f>
      </c>
      <c r="AL791" s="218">
        <f>SUM(AL787:AL790)</f>
      </c>
      <c r="AM791" s="218">
        <f>SUM(AM787:AM790)</f>
      </c>
      <c r="AN791" s="218">
        <f>SUM(AN787:AN790)</f>
      </c>
      <c r="AO791" s="218">
        <f>SUM(AO787:AO790)</f>
      </c>
      <c r="AP791" s="218">
        <f>SUM(AP787:AP790)</f>
      </c>
      <c r="AQ791" s="218">
        <f>SUM(AQ787:AQ790)</f>
      </c>
      <c r="AR791" s="218">
        <f>SUM(AR787:AR790)</f>
      </c>
      <c r="AS791" s="218">
        <f>SUM(AS787:AS790)</f>
      </c>
      <c r="AT791" s="218">
        <f>SUM(AT787:AT790)</f>
      </c>
      <c r="AU791" s="218">
        <f>SUM(AU787:AU790)</f>
      </c>
      <c r="AV791" s="209"/>
      <c r="AW791" s="209"/>
      <c r="AX791" s="204">
        <f>SUM(AX787:AX790)</f>
      </c>
    </row>
    <row r="792">
      <c r="A792" s="168"/>
      <c r="B792" s="210" t="s">
        <v>218</v>
      </c>
      <c r="C792" s="170" t="s">
        <v>179</v>
      </c>
      <c r="D792" s="171" t="s">
        <v>180</v>
      </c>
      <c r="E792" s="212" t="s">
        <v>189</v>
      </c>
      <c r="F792" s="178">
        <f t="shared" ref="F792:F796" si="281">G792+H792+I792</f>
      </c>
      <c r="G792" s="289">
        <v>1111.05</v>
      </c>
      <c r="H792" s="290">
        <v>1708.32</v>
      </c>
      <c r="I792" s="196">
        <f t="shared" si="586"/>
      </c>
      <c r="J792" s="180">
        <v>1</v>
      </c>
      <c r="K792" s="197">
        <v>1994.8500000000004</v>
      </c>
      <c r="L792" s="189">
        <v>1</v>
      </c>
      <c r="M792" s="197">
        <v>5650.53</v>
      </c>
      <c r="N792" s="180">
        <v>1</v>
      </c>
      <c r="O792" s="181">
        <f t="shared" si="71"/>
      </c>
      <c r="P792" s="176"/>
      <c r="Q792" s="182">
        <f t="shared" si="1249"/>
      </c>
      <c r="R792" s="177">
        <f t="shared" ref="R792:R796" si="931">J792+L792</f>
      </c>
      <c r="S792" s="178">
        <f t="shared" ref="S792:S796" si="1081">K792+M792</f>
      </c>
      <c r="T792" s="183">
        <f t="shared" si="619"/>
      </c>
      <c r="U792" s="183">
        <f t="shared" si="541"/>
      </c>
      <c r="V792" s="183">
        <f t="shared" si="471"/>
      </c>
      <c r="W792" s="184">
        <v>2</v>
      </c>
      <c r="X792" s="183">
        <f t="shared" si="400"/>
      </c>
      <c r="Y792" s="183">
        <f t="shared" si="352"/>
      </c>
      <c r="Z792" s="183">
        <f t="shared" si="119"/>
      </c>
      <c r="AA792" s="183">
        <f t="shared" si="1290"/>
      </c>
      <c r="AB792" s="183">
        <f t="shared" si="1139"/>
      </c>
      <c r="AC792" s="181">
        <f t="shared" si="654"/>
      </c>
      <c r="AD792" s="181">
        <f t="shared" si="576"/>
      </c>
      <c r="AE792" s="181">
        <f t="shared" si="509"/>
      </c>
      <c r="AF792" s="181">
        <f t="shared" si="438"/>
      </c>
      <c r="AG792" s="181">
        <f t="shared" si="154"/>
      </c>
      <c r="AH792" s="181">
        <f t="shared" si="29"/>
      </c>
      <c r="AI792" s="181">
        <f t="shared" si="1174"/>
      </c>
      <c r="AJ792" s="189">
        <v>38</v>
      </c>
      <c r="AK792" s="179">
        <v>29071</v>
      </c>
      <c r="AL792" s="179">
        <v>806</v>
      </c>
      <c r="AM792" s="179">
        <v>860</v>
      </c>
      <c r="AN792" s="179">
        <v>137</v>
      </c>
      <c r="AO792" s="189">
        <v>21</v>
      </c>
      <c r="AP792" s="189">
        <v>46</v>
      </c>
      <c r="AQ792" s="179">
        <v>102</v>
      </c>
      <c r="AR792" s="189">
        <v>2</v>
      </c>
      <c r="AS792" s="189">
        <v>9</v>
      </c>
      <c r="AT792" s="179">
        <v>2</v>
      </c>
      <c r="AU792" s="179">
        <v>26</v>
      </c>
      <c r="AV792" s="190"/>
      <c r="AW792" s="190"/>
      <c r="AX792" s="191">
        <f t="shared" ref="AX792:AX796" si="781">COUNT(AU792)</f>
      </c>
    </row>
    <row r="793">
      <c r="A793" s="168"/>
      <c r="B793" s="210" t="s">
        <v>218</v>
      </c>
      <c r="C793" s="192" t="s">
        <v>179</v>
      </c>
      <c r="D793" s="171" t="s">
        <v>180</v>
      </c>
      <c r="E793" s="212" t="s">
        <v>190</v>
      </c>
      <c r="F793" s="173">
        <f t="shared" si="281"/>
      </c>
      <c r="G793" s="175">
        <v>1151.03</v>
      </c>
      <c r="H793" s="230">
        <v>2570.55</v>
      </c>
      <c r="I793" s="196">
        <f t="shared" si="586"/>
      </c>
      <c r="J793" s="180">
        <v>2</v>
      </c>
      <c r="K793" s="178">
        <v>4543.110000000001</v>
      </c>
      <c r="L793" s="189">
        <v>0</v>
      </c>
      <c r="M793" s="197">
        <v>0</v>
      </c>
      <c r="N793" s="180">
        <v>0</v>
      </c>
      <c r="O793" s="181">
        <f t="shared" si="71"/>
      </c>
      <c r="P793" s="176"/>
      <c r="Q793" s="182">
        <f t="shared" si="1249"/>
      </c>
      <c r="R793" s="177">
        <f t="shared" si="931"/>
      </c>
      <c r="S793" s="178">
        <f t="shared" si="1081"/>
      </c>
      <c r="T793" s="183">
        <f t="shared" si="619"/>
      </c>
      <c r="U793" s="183">
        <f t="shared" si="541"/>
      </c>
      <c r="V793" s="183">
        <f t="shared" si="471"/>
      </c>
      <c r="W793" s="184">
        <v>2</v>
      </c>
      <c r="X793" s="183">
        <f t="shared" si="400"/>
      </c>
      <c r="Y793" s="183">
        <f t="shared" si="352"/>
      </c>
      <c r="Z793" s="183">
        <f t="shared" si="119"/>
      </c>
      <c r="AA793" s="183">
        <f t="shared" si="1290"/>
      </c>
      <c r="AB793" s="183">
        <f t="shared" si="1139"/>
      </c>
      <c r="AC793" s="181">
        <f t="shared" si="654"/>
      </c>
      <c r="AD793" s="181">
        <f t="shared" si="576"/>
      </c>
      <c r="AE793" s="181">
        <f t="shared" si="509"/>
      </c>
      <c r="AF793" s="181">
        <f t="shared" si="438"/>
      </c>
      <c r="AG793" s="181">
        <f t="shared" si="154"/>
      </c>
      <c r="AH793" s="181">
        <f t="shared" si="29"/>
      </c>
      <c r="AI793" s="181">
        <f t="shared" si="1174"/>
      </c>
      <c r="AJ793" s="189">
        <v>51</v>
      </c>
      <c r="AK793" s="189">
        <v>35807</v>
      </c>
      <c r="AL793" s="179">
        <v>746</v>
      </c>
      <c r="AM793" s="179">
        <v>787</v>
      </c>
      <c r="AN793" s="179">
        <v>176</v>
      </c>
      <c r="AO793" s="189">
        <v>38</v>
      </c>
      <c r="AP793" s="189">
        <v>121</v>
      </c>
      <c r="AQ793" s="179">
        <v>154</v>
      </c>
      <c r="AR793" s="189">
        <v>2</v>
      </c>
      <c r="AS793" s="189">
        <v>9</v>
      </c>
      <c r="AT793" s="189">
        <v>1</v>
      </c>
      <c r="AU793" s="189">
        <v>24</v>
      </c>
      <c r="AV793" s="190"/>
      <c r="AW793" s="190"/>
      <c r="AX793" s="191">
        <f t="shared" si="781"/>
      </c>
    </row>
    <row r="794">
      <c r="A794" s="168"/>
      <c r="B794" s="210" t="s">
        <v>218</v>
      </c>
      <c r="C794" s="192" t="s">
        <v>179</v>
      </c>
      <c r="D794" s="171" t="s">
        <v>180</v>
      </c>
      <c r="E794" s="212" t="s">
        <v>191</v>
      </c>
      <c r="F794" s="173">
        <f t="shared" si="281"/>
      </c>
      <c r="G794" s="175">
        <v>1507.65</v>
      </c>
      <c r="H794" s="230">
        <v>2877.1</v>
      </c>
      <c r="I794" s="196">
        <f t="shared" si="586"/>
      </c>
      <c r="J794" s="177">
        <v>3</v>
      </c>
      <c r="K794" s="178">
        <v>7651.2199999999975</v>
      </c>
      <c r="L794" s="179">
        <v>0</v>
      </c>
      <c r="M794" s="178">
        <v>0</v>
      </c>
      <c r="N794" s="180">
        <v>0</v>
      </c>
      <c r="O794" s="181">
        <f t="shared" si="71"/>
      </c>
      <c r="P794" s="176"/>
      <c r="Q794" s="182">
        <f t="shared" si="1249"/>
      </c>
      <c r="R794" s="177">
        <f t="shared" si="931"/>
      </c>
      <c r="S794" s="178">
        <f t="shared" si="1081"/>
      </c>
      <c r="T794" s="183">
        <f t="shared" si="619"/>
      </c>
      <c r="U794" s="183">
        <f t="shared" si="541"/>
      </c>
      <c r="V794" s="183">
        <f t="shared" si="471"/>
      </c>
      <c r="W794" s="184">
        <v>3</v>
      </c>
      <c r="X794" s="183">
        <f t="shared" si="400"/>
      </c>
      <c r="Y794" s="183">
        <f t="shared" si="352"/>
      </c>
      <c r="Z794" s="183">
        <f t="shared" si="119"/>
      </c>
      <c r="AA794" s="183">
        <f t="shared" si="1290"/>
      </c>
      <c r="AB794" s="183">
        <f t="shared" si="1139"/>
      </c>
      <c r="AC794" s="181">
        <f t="shared" si="654"/>
      </c>
      <c r="AD794" s="181">
        <f t="shared" si="576"/>
      </c>
      <c r="AE794" s="181">
        <f t="shared" si="509"/>
      </c>
      <c r="AF794" s="181">
        <f t="shared" si="438"/>
      </c>
      <c r="AG794" s="181">
        <f t="shared" si="154"/>
      </c>
      <c r="AH794" s="181">
        <f t="shared" si="29"/>
      </c>
      <c r="AI794" s="181">
        <f t="shared" si="1174"/>
      </c>
      <c r="AJ794" s="189">
        <v>54</v>
      </c>
      <c r="AK794" s="189">
        <v>40124</v>
      </c>
      <c r="AL794" s="179">
        <v>743</v>
      </c>
      <c r="AM794" s="179">
        <v>782</v>
      </c>
      <c r="AN794" s="179">
        <v>230</v>
      </c>
      <c r="AO794" s="189">
        <v>25</v>
      </c>
      <c r="AP794" s="189">
        <v>108</v>
      </c>
      <c r="AQ794" s="179">
        <v>162</v>
      </c>
      <c r="AR794" s="189">
        <v>3</v>
      </c>
      <c r="AS794" s="189">
        <v>13</v>
      </c>
      <c r="AT794" s="189">
        <v>0</v>
      </c>
      <c r="AU794" s="189">
        <v>34</v>
      </c>
      <c r="AV794" s="190"/>
      <c r="AW794" s="190"/>
      <c r="AX794" s="191">
        <f t="shared" si="781"/>
      </c>
    </row>
    <row r="795">
      <c r="A795" s="168"/>
      <c r="B795" s="210" t="s">
        <v>218</v>
      </c>
      <c r="C795" s="192" t="s">
        <v>179</v>
      </c>
      <c r="D795" s="171" t="s">
        <v>180</v>
      </c>
      <c r="E795" s="212" t="s">
        <v>192</v>
      </c>
      <c r="F795" s="173">
        <f t="shared" si="281"/>
      </c>
      <c r="G795" s="230">
        <v>1647.59</v>
      </c>
      <c r="H795" s="175">
        <v>2038.41</v>
      </c>
      <c r="I795" s="196">
        <f t="shared" si="586"/>
      </c>
      <c r="J795" s="180">
        <v>3</v>
      </c>
      <c r="K795" s="197">
        <v>7091.380000000005</v>
      </c>
      <c r="L795" s="189">
        <v>0</v>
      </c>
      <c r="M795" s="197">
        <v>0</v>
      </c>
      <c r="N795" s="180">
        <v>0</v>
      </c>
      <c r="O795" s="181">
        <f t="shared" si="71"/>
      </c>
      <c r="P795" s="176"/>
      <c r="Q795" s="182">
        <f t="shared" si="1249"/>
      </c>
      <c r="R795" s="177">
        <f t="shared" si="931"/>
      </c>
      <c r="S795" s="178">
        <f t="shared" si="1081"/>
      </c>
      <c r="T795" s="183">
        <f t="shared" si="619"/>
      </c>
      <c r="U795" s="183">
        <f t="shared" si="541"/>
      </c>
      <c r="V795" s="183">
        <f t="shared" si="471"/>
      </c>
      <c r="W795" s="184">
        <v>3</v>
      </c>
      <c r="X795" s="183">
        <f t="shared" si="400"/>
      </c>
      <c r="Y795" s="183">
        <f t="shared" si="352"/>
      </c>
      <c r="Z795" s="183">
        <f t="shared" si="119"/>
      </c>
      <c r="AA795" s="183">
        <f t="shared" si="1290"/>
      </c>
      <c r="AB795" s="183">
        <f t="shared" si="1139"/>
      </c>
      <c r="AC795" s="181">
        <f t="shared" si="654"/>
      </c>
      <c r="AD795" s="181">
        <f t="shared" si="576"/>
      </c>
      <c r="AE795" s="181">
        <f t="shared" si="509"/>
      </c>
      <c r="AF795" s="181">
        <f t="shared" si="438"/>
      </c>
      <c r="AG795" s="181">
        <f t="shared" si="154"/>
      </c>
      <c r="AH795" s="181">
        <f t="shared" si="29"/>
      </c>
      <c r="AI795" s="181">
        <f t="shared" si="1174"/>
      </c>
      <c r="AJ795" s="189">
        <v>54</v>
      </c>
      <c r="AK795" s="189">
        <v>31172</v>
      </c>
      <c r="AL795" s="179">
        <v>684</v>
      </c>
      <c r="AM795" s="179">
        <v>752</v>
      </c>
      <c r="AN795" s="179">
        <v>138</v>
      </c>
      <c r="AO795" s="189">
        <v>26</v>
      </c>
      <c r="AP795" s="189">
        <v>58</v>
      </c>
      <c r="AQ795" s="179">
        <v>124</v>
      </c>
      <c r="AR795" s="189">
        <v>4</v>
      </c>
      <c r="AS795" s="189">
        <v>9</v>
      </c>
      <c r="AT795" s="189">
        <v>0</v>
      </c>
      <c r="AU795" s="189">
        <v>18</v>
      </c>
      <c r="AV795" s="190"/>
      <c r="AW795" s="190"/>
      <c r="AX795" s="191">
        <f t="shared" si="781"/>
      </c>
    </row>
    <row r="796">
      <c r="A796" s="168"/>
      <c r="B796" s="210" t="s">
        <v>218</v>
      </c>
      <c r="C796" s="192" t="s">
        <v>179</v>
      </c>
      <c r="D796" s="171" t="s">
        <v>180</v>
      </c>
      <c r="E796" s="201" t="s">
        <v>194</v>
      </c>
      <c r="F796" s="178">
        <f t="shared" si="281"/>
      </c>
      <c r="G796" s="214">
        <v>1713.86</v>
      </c>
      <c r="H796" s="195">
        <v>1665.33</v>
      </c>
      <c r="I796" s="196">
        <f t="shared" si="586"/>
      </c>
      <c r="J796" s="180">
        <v>6</v>
      </c>
      <c r="K796" s="197">
        <v>13069.48999999999</v>
      </c>
      <c r="L796" s="189">
        <v>0</v>
      </c>
      <c r="M796" s="197">
        <v>0</v>
      </c>
      <c r="N796" s="180">
        <v>0</v>
      </c>
      <c r="O796" s="181">
        <f t="shared" si="71"/>
      </c>
      <c r="P796" s="176"/>
      <c r="Q796" s="182" t="str">
        <v>#DIV/0!</v>
      </c>
      <c r="R796" s="177">
        <f t="shared" si="931"/>
      </c>
      <c r="S796" s="178">
        <f t="shared" si="1081"/>
      </c>
      <c r="T796" s="183">
        <f t="shared" si="619"/>
      </c>
      <c r="U796" s="183">
        <f t="shared" si="541"/>
      </c>
      <c r="V796" s="183">
        <f t="shared" si="471"/>
      </c>
      <c r="W796" s="184">
        <v>4</v>
      </c>
      <c r="X796" s="183">
        <f t="shared" si="400"/>
      </c>
      <c r="Y796" s="183">
        <f t="shared" si="352"/>
      </c>
      <c r="Z796" s="183">
        <f t="shared" si="119"/>
      </c>
      <c r="AA796" s="183">
        <f t="shared" si="1290"/>
      </c>
      <c r="AB796" s="183">
        <f t="shared" si="1139"/>
      </c>
      <c r="AC796" s="181">
        <f t="shared" si="654"/>
      </c>
      <c r="AD796" s="181">
        <f t="shared" si="576"/>
      </c>
      <c r="AE796" s="181">
        <f t="shared" si="509"/>
      </c>
      <c r="AF796" s="181">
        <f t="shared" si="438"/>
      </c>
      <c r="AG796" s="181">
        <f t="shared" si="154"/>
      </c>
      <c r="AH796" s="181">
        <f t="shared" si="29"/>
      </c>
      <c r="AI796" s="181">
        <f t="shared" si="1174"/>
      </c>
      <c r="AJ796" s="189">
        <v>54</v>
      </c>
      <c r="AK796" s="189">
        <v>17926</v>
      </c>
      <c r="AL796" s="179">
        <v>219</v>
      </c>
      <c r="AM796" s="179">
        <v>216</v>
      </c>
      <c r="AN796" s="179">
        <v>87</v>
      </c>
      <c r="AO796" s="189">
        <v>21</v>
      </c>
      <c r="AP796" s="179">
        <v>38</v>
      </c>
      <c r="AQ796" s="179">
        <v>75</v>
      </c>
      <c r="AR796" s="189">
        <v>7</v>
      </c>
      <c r="AS796" s="189">
        <v>5</v>
      </c>
      <c r="AT796" s="189">
        <v>1</v>
      </c>
      <c r="AU796" s="189">
        <v>19</v>
      </c>
      <c r="AV796" s="190"/>
      <c r="AW796" s="190"/>
      <c r="AX796" s="191">
        <f t="shared" si="781"/>
      </c>
    </row>
    <row r="797">
      <c r="A797" s="168"/>
      <c r="B797" s="202" t="s">
        <v>186</v>
      </c>
      <c r="C797" s="202"/>
      <c r="D797" s="202"/>
      <c r="E797" s="202"/>
      <c r="F797" s="203">
        <f>SUM(F792:F796)</f>
      </c>
      <c r="G797" s="203">
        <f>SUM(G792:G796)</f>
      </c>
      <c r="H797" s="203">
        <f>SUM(H792:H796)</f>
      </c>
      <c r="I797" s="196">
        <f>SUM(I792:I796)</f>
      </c>
      <c r="J797" s="204">
        <f>SUM(J792:J796)</f>
      </c>
      <c r="K797" s="215">
        <f>SUM(K792:K796)</f>
      </c>
      <c r="L797" s="215">
        <f>SUM(L792:L796)</f>
      </c>
      <c r="M797" s="215">
        <f>SUM(M792:M796)</f>
      </c>
      <c r="N797" s="215">
        <f>SUM(N792:N796)</f>
      </c>
      <c r="O797" s="205">
        <f t="shared" si="71"/>
      </c>
      <c r="P797" s="206">
        <f>SUM(P792:P796)</f>
      </c>
      <c r="Q797" s="182">
        <f t="shared" ref="Q797:Q814" si="1250">P797/R797</f>
      </c>
      <c r="R797" s="204">
        <f>SUM(R792:R796)</f>
      </c>
      <c r="S797" s="203">
        <f>SUM(S792:S796)</f>
      </c>
      <c r="T797" s="207">
        <f t="shared" si="619"/>
      </c>
      <c r="U797" s="207">
        <f t="shared" si="541"/>
      </c>
      <c r="V797" s="207">
        <f t="shared" si="471"/>
      </c>
      <c r="W797" s="208">
        <f>SUM(W792:W796)</f>
      </c>
      <c r="X797" s="207">
        <f t="shared" si="400"/>
      </c>
      <c r="Y797" s="207">
        <f t="shared" si="352"/>
      </c>
      <c r="Z797" s="207">
        <f t="shared" si="119"/>
      </c>
      <c r="AA797" s="207">
        <f t="shared" si="1290"/>
      </c>
      <c r="AB797" s="207">
        <f t="shared" si="1139"/>
      </c>
      <c r="AC797" s="205">
        <f t="shared" si="654"/>
      </c>
      <c r="AD797" s="205">
        <f t="shared" si="576"/>
      </c>
      <c r="AE797" s="205">
        <f t="shared" si="509"/>
      </c>
      <c r="AF797" s="205">
        <f t="shared" si="438"/>
      </c>
      <c r="AG797" s="205">
        <f t="shared" si="154"/>
      </c>
      <c r="AH797" s="205">
        <f t="shared" si="29"/>
      </c>
      <c r="AI797" s="205">
        <f t="shared" si="1174"/>
      </c>
      <c r="AJ797" s="218">
        <f>AVERAGE(AJ792:AJ796)</f>
      </c>
      <c r="AK797" s="218">
        <f>SUM(AK792:AK796)</f>
      </c>
      <c r="AL797" s="218">
        <f>SUM(AL792:AL796)</f>
      </c>
      <c r="AM797" s="218">
        <f>SUM(AM792:AM796)</f>
      </c>
      <c r="AN797" s="218">
        <f>SUM(AN792:AN796)</f>
      </c>
      <c r="AO797" s="218">
        <f>SUM(AO792:AO796)</f>
      </c>
      <c r="AP797" s="218">
        <f>SUM(AP792:AP796)</f>
      </c>
      <c r="AQ797" s="218">
        <f>SUM(AQ792:AQ796)</f>
      </c>
      <c r="AR797" s="218">
        <f>SUM(AR792:AR796)</f>
      </c>
      <c r="AS797" s="218">
        <f>SUM(AS792:AS796)</f>
      </c>
      <c r="AT797" s="218">
        <f>SUM(AT792:AT796)</f>
      </c>
      <c r="AU797" s="218">
        <f>SUM(AU792:AU796)</f>
      </c>
      <c r="AV797" s="209"/>
      <c r="AW797" s="209"/>
      <c r="AX797" s="204">
        <f>SUM(AX792:AX796)</f>
      </c>
    </row>
    <row r="798">
      <c r="A798" s="168"/>
      <c r="B798" s="210" t="s">
        <v>218</v>
      </c>
      <c r="C798" s="170" t="s">
        <v>179</v>
      </c>
      <c r="D798" s="171" t="s">
        <v>220</v>
      </c>
      <c r="E798" s="201" t="s">
        <v>195</v>
      </c>
      <c r="F798" s="178">
        <f t="shared" ref="F798:F801" si="282">G798+H798+I798</f>
      </c>
      <c r="G798" s="216">
        <v>1624.67</v>
      </c>
      <c r="H798" s="178">
        <v>1916.42</v>
      </c>
      <c r="I798" s="236">
        <v>0</v>
      </c>
      <c r="J798" s="180">
        <v>2</v>
      </c>
      <c r="K798" s="197">
        <v>3983.270000000004</v>
      </c>
      <c r="L798" s="189">
        <v>0</v>
      </c>
      <c r="M798" s="197">
        <v>0</v>
      </c>
      <c r="N798" s="180">
        <v>0</v>
      </c>
      <c r="O798" s="181">
        <f t="shared" si="71"/>
      </c>
      <c r="P798" s="196"/>
      <c r="Q798" s="182">
        <f t="shared" si="1250"/>
      </c>
      <c r="R798" s="177">
        <f t="shared" ref="R798:R801" si="932">J798+L798</f>
      </c>
      <c r="S798" s="178">
        <f t="shared" ref="S798:S801" si="1082">K798+M798</f>
      </c>
      <c r="T798" s="183">
        <f t="shared" si="619"/>
      </c>
      <c r="U798" s="183">
        <f t="shared" si="541"/>
      </c>
      <c r="V798" s="183">
        <f t="shared" si="471"/>
      </c>
      <c r="W798" s="184">
        <v>2</v>
      </c>
      <c r="X798" s="183">
        <f t="shared" si="400"/>
      </c>
      <c r="Y798" s="183">
        <f t="shared" si="352"/>
      </c>
      <c r="Z798" s="183">
        <f t="shared" si="119"/>
      </c>
      <c r="AA798" s="183">
        <f t="shared" si="1290"/>
      </c>
      <c r="AB798" s="183">
        <f t="shared" si="1139"/>
      </c>
      <c r="AC798" s="181">
        <f t="shared" si="654"/>
      </c>
      <c r="AD798" s="181">
        <f t="shared" si="576"/>
      </c>
      <c r="AE798" s="181">
        <f t="shared" si="509"/>
      </c>
      <c r="AF798" s="181">
        <f t="shared" si="438"/>
      </c>
      <c r="AG798" s="181">
        <f t="shared" si="154"/>
      </c>
      <c r="AH798" s="181">
        <f t="shared" si="29"/>
      </c>
      <c r="AI798" s="181">
        <f t="shared" si="1174"/>
      </c>
      <c r="AJ798" s="189">
        <v>55</v>
      </c>
      <c r="AK798" s="179">
        <v>29970</v>
      </c>
      <c r="AL798" s="179">
        <v>564</v>
      </c>
      <c r="AM798" s="179">
        <v>646</v>
      </c>
      <c r="AN798" s="179">
        <v>119</v>
      </c>
      <c r="AO798" s="189">
        <v>19</v>
      </c>
      <c r="AP798" s="189">
        <v>71</v>
      </c>
      <c r="AQ798" s="189">
        <v>97</v>
      </c>
      <c r="AR798" s="189">
        <v>2</v>
      </c>
      <c r="AS798" s="189">
        <v>2</v>
      </c>
      <c r="AT798" s="189">
        <v>3</v>
      </c>
      <c r="AU798" s="189">
        <v>19</v>
      </c>
      <c r="AV798" s="190"/>
      <c r="AW798" s="190"/>
      <c r="AX798" s="191">
        <f t="shared" ref="AX798:AX801" si="782">COUNT(AU798)</f>
      </c>
    </row>
    <row r="799">
      <c r="A799" s="168"/>
      <c r="B799" s="210" t="s">
        <v>218</v>
      </c>
      <c r="C799" s="192" t="s">
        <v>179</v>
      </c>
      <c r="D799" s="171" t="s">
        <v>220</v>
      </c>
      <c r="E799" s="212" t="s">
        <v>196</v>
      </c>
      <c r="F799" s="178">
        <f t="shared" si="282"/>
      </c>
      <c r="G799" s="213">
        <v>1262.25</v>
      </c>
      <c r="H799" s="178">
        <v>1533.93</v>
      </c>
      <c r="I799" s="219">
        <v>0</v>
      </c>
      <c r="J799" s="180">
        <v>2</v>
      </c>
      <c r="K799" s="178">
        <v>5096.519999999997</v>
      </c>
      <c r="L799" s="179">
        <v>1</v>
      </c>
      <c r="M799" s="178">
        <v>6216.21</v>
      </c>
      <c r="N799" s="180">
        <v>0</v>
      </c>
      <c r="O799" s="181">
        <f t="shared" si="71"/>
      </c>
      <c r="P799" s="196"/>
      <c r="Q799" s="182">
        <f t="shared" si="1250"/>
      </c>
      <c r="R799" s="177">
        <f t="shared" si="932"/>
      </c>
      <c r="S799" s="178">
        <f t="shared" si="1082"/>
      </c>
      <c r="T799" s="183">
        <f t="shared" si="619"/>
      </c>
      <c r="U799" s="183">
        <f t="shared" si="541"/>
      </c>
      <c r="V799" s="183">
        <f t="shared" si="471"/>
      </c>
      <c r="W799" s="184">
        <v>3</v>
      </c>
      <c r="X799" s="183">
        <f t="shared" si="400"/>
      </c>
      <c r="Y799" s="183">
        <f t="shared" si="352"/>
      </c>
      <c r="Z799" s="183">
        <f t="shared" si="119"/>
      </c>
      <c r="AA799" s="183">
        <f t="shared" si="1290"/>
      </c>
      <c r="AB799" s="183">
        <f t="shared" si="1139"/>
      </c>
      <c r="AC799" s="181">
        <f t="shared" si="654"/>
      </c>
      <c r="AD799" s="181">
        <f t="shared" si="576"/>
      </c>
      <c r="AE799" s="181">
        <f t="shared" si="509"/>
      </c>
      <c r="AF799" s="181">
        <f t="shared" si="438"/>
      </c>
      <c r="AG799" s="181">
        <f t="shared" si="154"/>
      </c>
      <c r="AH799" s="181">
        <f t="shared" si="29"/>
      </c>
      <c r="AI799" s="181">
        <f t="shared" si="1174"/>
      </c>
      <c r="AJ799" s="189">
        <v>55</v>
      </c>
      <c r="AK799" s="179">
        <v>22777</v>
      </c>
      <c r="AL799" s="179">
        <v>357</v>
      </c>
      <c r="AM799" s="179">
        <v>384</v>
      </c>
      <c r="AN799" s="179">
        <v>78</v>
      </c>
      <c r="AO799" s="189">
        <v>17</v>
      </c>
      <c r="AP799" s="179">
        <v>61</v>
      </c>
      <c r="AQ799" s="179">
        <v>74</v>
      </c>
      <c r="AR799" s="189">
        <v>3</v>
      </c>
      <c r="AS799" s="189">
        <v>11</v>
      </c>
      <c r="AT799" s="189">
        <v>4</v>
      </c>
      <c r="AU799" s="189">
        <v>18</v>
      </c>
      <c r="AV799" s="190"/>
      <c r="AW799" s="190"/>
      <c r="AX799" s="191">
        <f t="shared" si="782"/>
      </c>
    </row>
    <row r="800">
      <c r="A800" s="168"/>
      <c r="B800" s="210" t="s">
        <v>218</v>
      </c>
      <c r="C800" s="192" t="s">
        <v>179</v>
      </c>
      <c r="D800" s="171" t="s">
        <v>220</v>
      </c>
      <c r="E800" s="212" t="s">
        <v>197</v>
      </c>
      <c r="F800" s="178">
        <f t="shared" si="282"/>
      </c>
      <c r="G800" s="297">
        <v>1210.93</v>
      </c>
      <c r="H800" s="197">
        <v>1379.73</v>
      </c>
      <c r="I800" s="219">
        <v>0</v>
      </c>
      <c r="J800" s="180">
        <v>3</v>
      </c>
      <c r="K800" s="178">
        <v>8918.920000000006</v>
      </c>
      <c r="L800" s="179">
        <v>0</v>
      </c>
      <c r="M800" s="178">
        <v>0</v>
      </c>
      <c r="N800" s="180">
        <v>0</v>
      </c>
      <c r="O800" s="181">
        <f t="shared" si="71"/>
      </c>
      <c r="P800" s="196"/>
      <c r="Q800" s="182">
        <f t="shared" si="1250"/>
      </c>
      <c r="R800" s="177">
        <f t="shared" si="932"/>
      </c>
      <c r="S800" s="178">
        <f t="shared" si="1082"/>
      </c>
      <c r="T800" s="183">
        <f t="shared" si="619"/>
      </c>
      <c r="U800" s="183">
        <f t="shared" si="541"/>
      </c>
      <c r="V800" s="183">
        <f t="shared" si="471"/>
      </c>
      <c r="W800" s="184">
        <v>3</v>
      </c>
      <c r="X800" s="183">
        <f t="shared" si="400"/>
      </c>
      <c r="Y800" s="183">
        <f t="shared" si="352"/>
      </c>
      <c r="Z800" s="183">
        <f t="shared" si="119"/>
      </c>
      <c r="AA800" s="183">
        <f t="shared" si="1290"/>
      </c>
      <c r="AB800" s="183">
        <f t="shared" si="1139"/>
      </c>
      <c r="AC800" s="181">
        <f t="shared" si="654"/>
      </c>
      <c r="AD800" s="181">
        <f t="shared" si="576"/>
      </c>
      <c r="AE800" s="181">
        <f t="shared" si="509"/>
      </c>
      <c r="AF800" s="181">
        <f t="shared" si="438"/>
      </c>
      <c r="AG800" s="181">
        <f t="shared" si="154"/>
      </c>
      <c r="AH800" s="181">
        <f t="shared" si="29"/>
      </c>
      <c r="AI800" s="181">
        <f t="shared" si="1174"/>
      </c>
      <c r="AJ800" s="189">
        <v>54</v>
      </c>
      <c r="AK800" s="179">
        <v>20814</v>
      </c>
      <c r="AL800" s="179">
        <v>321</v>
      </c>
      <c r="AM800" s="179">
        <v>326</v>
      </c>
      <c r="AN800" s="179">
        <v>74</v>
      </c>
      <c r="AO800" s="189">
        <v>17</v>
      </c>
      <c r="AP800" s="189">
        <v>50</v>
      </c>
      <c r="AQ800" s="179">
        <v>45</v>
      </c>
      <c r="AR800" s="189">
        <v>3</v>
      </c>
      <c r="AS800" s="189">
        <v>0</v>
      </c>
      <c r="AT800" s="189">
        <v>1</v>
      </c>
      <c r="AU800" s="189">
        <v>18</v>
      </c>
      <c r="AV800" s="190"/>
      <c r="AW800" s="190"/>
      <c r="AX800" s="191">
        <f t="shared" si="782"/>
      </c>
    </row>
    <row r="801">
      <c r="A801" s="168"/>
      <c r="B801" s="210" t="s">
        <v>218</v>
      </c>
      <c r="C801" s="192" t="s">
        <v>179</v>
      </c>
      <c r="D801" s="171" t="s">
        <v>220</v>
      </c>
      <c r="E801" s="212" t="s">
        <v>199</v>
      </c>
      <c r="F801" s="178">
        <f t="shared" si="282"/>
      </c>
      <c r="G801" s="216">
        <v>1112.19</v>
      </c>
      <c r="H801" s="178">
        <v>1390.01</v>
      </c>
      <c r="I801" s="219">
        <v>0</v>
      </c>
      <c r="J801" s="180">
        <v>3</v>
      </c>
      <c r="K801" s="178">
        <v>7651.219999999987</v>
      </c>
      <c r="L801" s="179">
        <v>0</v>
      </c>
      <c r="M801" s="178">
        <v>0</v>
      </c>
      <c r="N801" s="180">
        <v>0</v>
      </c>
      <c r="O801" s="181">
        <f t="shared" si="71"/>
      </c>
      <c r="P801" s="196"/>
      <c r="Q801" s="182">
        <f t="shared" si="1250"/>
      </c>
      <c r="R801" s="177">
        <f t="shared" si="932"/>
      </c>
      <c r="S801" s="178">
        <f t="shared" si="1082"/>
      </c>
      <c r="T801" s="183">
        <f t="shared" si="619"/>
      </c>
      <c r="U801" s="183">
        <f t="shared" si="541"/>
      </c>
      <c r="V801" s="183">
        <f t="shared" si="471"/>
      </c>
      <c r="W801" s="184">
        <v>2</v>
      </c>
      <c r="X801" s="183">
        <f t="shared" si="400"/>
      </c>
      <c r="Y801" s="183">
        <f t="shared" si="352"/>
      </c>
      <c r="Z801" s="183">
        <f t="shared" si="119"/>
      </c>
      <c r="AA801" s="183">
        <f t="shared" si="1290"/>
      </c>
      <c r="AB801" s="183">
        <f t="shared" si="1139"/>
      </c>
      <c r="AC801" s="181">
        <f t="shared" si="654"/>
      </c>
      <c r="AD801" s="181">
        <f t="shared" si="576"/>
      </c>
      <c r="AE801" s="181">
        <f t="shared" si="509"/>
      </c>
      <c r="AF801" s="181">
        <f t="shared" si="438"/>
      </c>
      <c r="AG801" s="181">
        <f t="shared" si="154"/>
      </c>
      <c r="AH801" s="181">
        <f t="shared" si="29"/>
      </c>
      <c r="AI801" s="181">
        <f t="shared" si="1174"/>
      </c>
      <c r="AJ801" s="189">
        <v>54</v>
      </c>
      <c r="AK801" s="179">
        <v>20807</v>
      </c>
      <c r="AL801" s="179">
        <v>396</v>
      </c>
      <c r="AM801" s="179">
        <v>426</v>
      </c>
      <c r="AN801" s="179">
        <v>71</v>
      </c>
      <c r="AO801" s="189">
        <v>11</v>
      </c>
      <c r="AP801" s="179">
        <v>56</v>
      </c>
      <c r="AQ801" s="179">
        <v>66</v>
      </c>
      <c r="AR801" s="298">
        <v>3</v>
      </c>
      <c r="AS801" s="189">
        <v>4</v>
      </c>
      <c r="AT801" s="189">
        <v>0</v>
      </c>
      <c r="AU801" s="189">
        <v>13</v>
      </c>
      <c r="AV801" s="190"/>
      <c r="AW801" s="190"/>
      <c r="AX801" s="191">
        <f t="shared" si="782"/>
      </c>
    </row>
    <row r="802">
      <c r="A802" s="168"/>
      <c r="B802" s="202" t="s">
        <v>186</v>
      </c>
      <c r="C802" s="202"/>
      <c r="D802" s="202"/>
      <c r="E802" s="202"/>
      <c r="F802" s="203">
        <f>SUM(F798:F801)</f>
      </c>
      <c r="G802" s="217">
        <f>SUM(G798:G801)</f>
      </c>
      <c r="H802" s="203">
        <f>SUM(H798:H801)</f>
      </c>
      <c r="I802" s="196">
        <f>SUM(I798:I801)</f>
      </c>
      <c r="J802" s="204">
        <f>SUM(J798:J801)</f>
      </c>
      <c r="K802" s="203">
        <f>SUM(K798:K801)</f>
      </c>
      <c r="L802" s="215">
        <f>SUM(L798:L801)</f>
      </c>
      <c r="M802" s="203">
        <f>SUM(M798:M801)</f>
      </c>
      <c r="N802" s="204">
        <f>SUM(N798:N801)</f>
      </c>
      <c r="O802" s="205">
        <f t="shared" si="71"/>
      </c>
      <c r="P802" s="206">
        <f>SUM(P798:P801)</f>
      </c>
      <c r="Q802" s="182">
        <f t="shared" si="1250"/>
      </c>
      <c r="R802" s="204">
        <f>SUM(R798:R801)</f>
      </c>
      <c r="S802" s="203">
        <f>SUM(S798:S801)</f>
      </c>
      <c r="T802" s="207">
        <f t="shared" si="619"/>
      </c>
      <c r="U802" s="207">
        <f t="shared" si="541"/>
      </c>
      <c r="V802" s="207">
        <f t="shared" si="471"/>
      </c>
      <c r="W802" s="208">
        <f>SUM(W798:W801)</f>
      </c>
      <c r="X802" s="207">
        <f t="shared" si="400"/>
      </c>
      <c r="Y802" s="207">
        <f t="shared" si="352"/>
      </c>
      <c r="Z802" s="207">
        <f t="shared" si="119"/>
      </c>
      <c r="AA802" s="207">
        <f t="shared" si="1290"/>
      </c>
      <c r="AB802" s="207">
        <f t="shared" si="1139"/>
      </c>
      <c r="AC802" s="205">
        <f t="shared" si="654"/>
      </c>
      <c r="AD802" s="205">
        <f t="shared" si="576"/>
      </c>
      <c r="AE802" s="205">
        <f t="shared" si="509"/>
      </c>
      <c r="AF802" s="205">
        <f t="shared" si="438"/>
      </c>
      <c r="AG802" s="205">
        <f t="shared" si="154"/>
      </c>
      <c r="AH802" s="205">
        <f t="shared" si="29"/>
      </c>
      <c r="AI802" s="205">
        <f t="shared" si="1174"/>
      </c>
      <c r="AJ802" s="218">
        <f>AVERAGE(AJ798:AJ801)</f>
      </c>
      <c r="AK802" s="218">
        <f>SUM(AK798:AK801)</f>
      </c>
      <c r="AL802" s="218">
        <f>SUM(AL798:AL801)</f>
      </c>
      <c r="AM802" s="218">
        <f>SUM(AM798:AM801)</f>
      </c>
      <c r="AN802" s="218">
        <f>SUM(AN798:AN801)</f>
      </c>
      <c r="AO802" s="218">
        <f>SUM(AO798:AO801)</f>
      </c>
      <c r="AP802" s="218">
        <f>SUM(AP798:AP801)</f>
      </c>
      <c r="AQ802" s="218">
        <f>SUM(AQ798:AQ801)</f>
      </c>
      <c r="AR802" s="218">
        <f>SUM(AR798:AR801)</f>
      </c>
      <c r="AS802" s="218">
        <f>SUM(AS798:AS801)</f>
      </c>
      <c r="AT802" s="218">
        <f>SUM(AT798:AT801)</f>
      </c>
      <c r="AU802" s="218">
        <f>SUM(AU798:AU801)</f>
      </c>
      <c r="AV802" s="209"/>
      <c r="AW802" s="209"/>
      <c r="AX802" s="204">
        <f>SUM(AX798:AX801)</f>
      </c>
    </row>
    <row r="803">
      <c r="A803" s="168"/>
      <c r="B803" s="210" t="s">
        <v>218</v>
      </c>
      <c r="C803" s="192" t="s">
        <v>179</v>
      </c>
      <c r="D803" s="171" t="s">
        <v>193</v>
      </c>
      <c r="E803" s="212" t="s">
        <v>200</v>
      </c>
      <c r="F803" s="178">
        <f t="shared" ref="F803:F807" si="283">G803+H803+I803</f>
      </c>
      <c r="G803" s="216">
        <v>1019.67</v>
      </c>
      <c r="H803" s="197">
        <v>1285.2</v>
      </c>
      <c r="I803" s="219">
        <v>0</v>
      </c>
      <c r="J803" s="180">
        <v>0</v>
      </c>
      <c r="K803" s="197">
        <v>0</v>
      </c>
      <c r="L803" s="189">
        <v>0</v>
      </c>
      <c r="M803" s="197">
        <v>0</v>
      </c>
      <c r="N803" s="180">
        <v>0</v>
      </c>
      <c r="O803" s="181">
        <f t="shared" si="71"/>
      </c>
      <c r="P803" s="196"/>
      <c r="Q803" s="182">
        <f t="shared" si="1250"/>
      </c>
      <c r="R803" s="177">
        <f t="shared" ref="R803:R807" si="933">J803+L803</f>
      </c>
      <c r="S803" s="178">
        <f t="shared" ref="S803:S807" si="1083">K803+M803</f>
      </c>
      <c r="T803" s="183">
        <f t="shared" si="619"/>
      </c>
      <c r="U803" s="183">
        <f t="shared" si="541"/>
      </c>
      <c r="V803" s="183">
        <f t="shared" si="471"/>
      </c>
      <c r="W803" s="184">
        <v>0</v>
      </c>
      <c r="X803" s="183">
        <f t="shared" si="400"/>
      </c>
      <c r="Y803" s="183">
        <f t="shared" si="352"/>
      </c>
      <c r="Z803" s="183">
        <f t="shared" si="119"/>
      </c>
      <c r="AA803" s="183">
        <f t="shared" si="1290"/>
      </c>
      <c r="AB803" s="183">
        <f t="shared" si="1139"/>
      </c>
      <c r="AC803" s="181">
        <f t="shared" si="654"/>
      </c>
      <c r="AD803" s="181">
        <f t="shared" si="576"/>
      </c>
      <c r="AE803" s="181">
        <f t="shared" si="509"/>
      </c>
      <c r="AF803" s="181">
        <f t="shared" si="438"/>
      </c>
      <c r="AG803" s="181">
        <f t="shared" si="154"/>
      </c>
      <c r="AH803" s="181">
        <f t="shared" si="29"/>
      </c>
      <c r="AI803" s="181">
        <f t="shared" si="1174"/>
      </c>
      <c r="AJ803" s="189">
        <v>54</v>
      </c>
      <c r="AK803" s="179">
        <v>21576</v>
      </c>
      <c r="AL803" s="179">
        <v>426</v>
      </c>
      <c r="AM803" s="179">
        <v>442</v>
      </c>
      <c r="AN803" s="189">
        <v>94</v>
      </c>
      <c r="AO803" s="189">
        <v>11</v>
      </c>
      <c r="AP803" s="189">
        <v>32</v>
      </c>
      <c r="AQ803" s="179">
        <v>68</v>
      </c>
      <c r="AR803" s="189">
        <v>0</v>
      </c>
      <c r="AS803" s="179">
        <v>4</v>
      </c>
      <c r="AT803" s="179">
        <v>2</v>
      </c>
      <c r="AU803" s="179">
        <v>14</v>
      </c>
      <c r="AV803" s="190"/>
      <c r="AW803" s="190"/>
      <c r="AX803" s="191">
        <f t="shared" ref="AX803:AX807" si="783">COUNT(AU803)</f>
      </c>
    </row>
    <row r="804">
      <c r="A804" s="168"/>
      <c r="B804" s="210" t="s">
        <v>187</v>
      </c>
      <c r="C804" s="170" t="s">
        <v>201</v>
      </c>
      <c r="D804" s="171" t="s">
        <v>193</v>
      </c>
      <c r="E804" s="211" t="s">
        <v>202</v>
      </c>
      <c r="F804" s="178">
        <f t="shared" si="283"/>
      </c>
      <c r="G804" s="197">
        <v>1389.18</v>
      </c>
      <c r="H804" s="197">
        <v>1049.86</v>
      </c>
      <c r="I804" s="219">
        <v>0</v>
      </c>
      <c r="J804" s="177">
        <v>3</v>
      </c>
      <c r="K804" s="178">
        <v>6859.4800000000105</v>
      </c>
      <c r="L804" s="179">
        <v>1</v>
      </c>
      <c r="M804" s="178">
        <v>6216.210000000001</v>
      </c>
      <c r="N804" s="180">
        <v>1</v>
      </c>
      <c r="O804" s="181">
        <f t="shared" si="71"/>
      </c>
      <c r="P804" s="196"/>
      <c r="Q804" s="182">
        <f t="shared" si="1250"/>
      </c>
      <c r="R804" s="177">
        <f t="shared" si="933"/>
      </c>
      <c r="S804" s="178">
        <f t="shared" si="1083"/>
      </c>
      <c r="T804" s="183">
        <f t="shared" si="619"/>
      </c>
      <c r="U804" s="183">
        <f t="shared" si="541"/>
      </c>
      <c r="V804" s="183">
        <f t="shared" si="471"/>
      </c>
      <c r="W804" s="184">
        <v>4</v>
      </c>
      <c r="X804" s="183">
        <f t="shared" si="400"/>
      </c>
      <c r="Y804" s="183">
        <f t="shared" si="352"/>
      </c>
      <c r="Z804" s="183">
        <f t="shared" si="119"/>
      </c>
      <c r="AA804" s="183">
        <f t="shared" si="1290"/>
      </c>
      <c r="AB804" s="183">
        <f t="shared" si="1139"/>
      </c>
      <c r="AC804" s="181">
        <f t="shared" si="654"/>
      </c>
      <c r="AD804" s="181">
        <f t="shared" si="576"/>
      </c>
      <c r="AE804" s="181">
        <f t="shared" si="509"/>
      </c>
      <c r="AF804" s="181">
        <f t="shared" si="438"/>
      </c>
      <c r="AG804" s="181">
        <f t="shared" si="154"/>
      </c>
      <c r="AH804" s="181">
        <f t="shared" si="29"/>
      </c>
      <c r="AI804" s="181">
        <f t="shared" si="1174"/>
      </c>
      <c r="AJ804" s="189">
        <v>60</v>
      </c>
      <c r="AK804" s="179">
        <v>23032</v>
      </c>
      <c r="AL804" s="179">
        <v>482</v>
      </c>
      <c r="AM804" s="179">
        <v>497</v>
      </c>
      <c r="AN804" s="179">
        <v>75</v>
      </c>
      <c r="AO804" s="189">
        <v>20</v>
      </c>
      <c r="AP804" s="189">
        <v>51</v>
      </c>
      <c r="AQ804" s="179">
        <v>68</v>
      </c>
      <c r="AR804" s="189">
        <v>4</v>
      </c>
      <c r="AS804" s="189">
        <v>0</v>
      </c>
      <c r="AT804" s="189">
        <v>1</v>
      </c>
      <c r="AU804" s="189">
        <v>11</v>
      </c>
      <c r="AV804" s="190"/>
      <c r="AW804" s="190"/>
      <c r="AX804" s="191">
        <f t="shared" si="783"/>
      </c>
    </row>
    <row r="805">
      <c r="A805" s="168"/>
      <c r="B805" s="210" t="s">
        <v>187</v>
      </c>
      <c r="C805" s="170" t="s">
        <v>201</v>
      </c>
      <c r="D805" s="171" t="s">
        <v>193</v>
      </c>
      <c r="E805" s="211" t="s">
        <v>203</v>
      </c>
      <c r="F805" s="178">
        <f t="shared" si="283"/>
      </c>
      <c r="G805" s="178">
        <v>1073.69</v>
      </c>
      <c r="H805" s="178">
        <v>1193.13</v>
      </c>
      <c r="I805" s="219">
        <v>0</v>
      </c>
      <c r="J805" s="177">
        <v>2</v>
      </c>
      <c r="K805" s="178">
        <v>5096.5199999999895</v>
      </c>
      <c r="L805" s="179">
        <v>0</v>
      </c>
      <c r="M805" s="178">
        <v>0</v>
      </c>
      <c r="N805" s="180">
        <v>0</v>
      </c>
      <c r="O805" s="181">
        <f t="shared" si="71"/>
      </c>
      <c r="P805" s="196"/>
      <c r="Q805" s="182">
        <f t="shared" si="1250"/>
      </c>
      <c r="R805" s="177">
        <f t="shared" si="933"/>
      </c>
      <c r="S805" s="178">
        <f t="shared" si="1083"/>
      </c>
      <c r="T805" s="183">
        <f t="shared" si="619"/>
      </c>
      <c r="U805" s="183">
        <f t="shared" si="541"/>
      </c>
      <c r="V805" s="183">
        <f t="shared" si="471"/>
      </c>
      <c r="W805" s="184">
        <v>2</v>
      </c>
      <c r="X805" s="183">
        <f t="shared" si="400"/>
      </c>
      <c r="Y805" s="183">
        <f t="shared" si="352"/>
      </c>
      <c r="Z805" s="183">
        <f t="shared" si="119"/>
      </c>
      <c r="AA805" s="183">
        <f t="shared" si="1290"/>
      </c>
      <c r="AB805" s="183">
        <f t="shared" si="1139"/>
      </c>
      <c r="AC805" s="181">
        <f t="shared" si="654"/>
      </c>
      <c r="AD805" s="181">
        <f t="shared" si="576"/>
      </c>
      <c r="AE805" s="181">
        <f t="shared" si="509"/>
      </c>
      <c r="AF805" s="181">
        <f t="shared" si="438"/>
      </c>
      <c r="AG805" s="181">
        <f t="shared" si="154"/>
      </c>
      <c r="AH805" s="181">
        <f t="shared" si="29"/>
      </c>
      <c r="AI805" s="181">
        <f t="shared" si="1174"/>
      </c>
      <c r="AJ805" s="189">
        <v>47</v>
      </c>
      <c r="AK805" s="179">
        <v>19434</v>
      </c>
      <c r="AL805" s="179">
        <v>428</v>
      </c>
      <c r="AM805" s="179">
        <v>466</v>
      </c>
      <c r="AN805" s="179">
        <v>55</v>
      </c>
      <c r="AO805" s="189">
        <v>9</v>
      </c>
      <c r="AP805" s="179">
        <v>34</v>
      </c>
      <c r="AQ805" s="179">
        <v>55</v>
      </c>
      <c r="AR805" s="189">
        <v>2</v>
      </c>
      <c r="AS805" s="189">
        <v>5</v>
      </c>
      <c r="AT805" s="189">
        <v>2</v>
      </c>
      <c r="AU805" s="189">
        <v>13</v>
      </c>
      <c r="AV805" s="190"/>
      <c r="AW805" s="190"/>
      <c r="AX805" s="191">
        <f t="shared" si="783"/>
      </c>
    </row>
    <row r="806">
      <c r="A806" s="168"/>
      <c r="B806" s="210" t="s">
        <v>187</v>
      </c>
      <c r="C806" s="170" t="s">
        <v>201</v>
      </c>
      <c r="D806" s="171" t="s">
        <v>193</v>
      </c>
      <c r="E806" s="220" t="s">
        <v>205</v>
      </c>
      <c r="F806" s="178">
        <f t="shared" si="283"/>
      </c>
      <c r="G806" s="178">
        <v>1078.62</v>
      </c>
      <c r="H806" s="178">
        <v>1356.44</v>
      </c>
      <c r="I806" s="219">
        <v>0</v>
      </c>
      <c r="J806" s="177">
        <v>1</v>
      </c>
      <c r="K806" s="178">
        <v>1994.8500000000058</v>
      </c>
      <c r="L806" s="179">
        <v>0</v>
      </c>
      <c r="M806" s="178">
        <v>0</v>
      </c>
      <c r="N806" s="180">
        <v>0</v>
      </c>
      <c r="O806" s="181">
        <f t="shared" si="71"/>
      </c>
      <c r="P806" s="196"/>
      <c r="Q806" s="182">
        <f t="shared" si="1250"/>
      </c>
      <c r="R806" s="177">
        <f t="shared" si="933"/>
      </c>
      <c r="S806" s="178">
        <f t="shared" si="1083"/>
      </c>
      <c r="T806" s="183">
        <f t="shared" si="619"/>
      </c>
      <c r="U806" s="183">
        <f t="shared" si="541"/>
      </c>
      <c r="V806" s="183">
        <f t="shared" si="471"/>
      </c>
      <c r="W806" s="184">
        <v>1</v>
      </c>
      <c r="X806" s="183">
        <f t="shared" si="400"/>
      </c>
      <c r="Y806" s="183">
        <f t="shared" si="352"/>
      </c>
      <c r="Z806" s="183">
        <f t="shared" si="119"/>
      </c>
      <c r="AA806" s="183">
        <f t="shared" si="1290"/>
      </c>
      <c r="AB806" s="183">
        <f t="shared" si="1139"/>
      </c>
      <c r="AC806" s="181">
        <f t="shared" si="654"/>
      </c>
      <c r="AD806" s="181">
        <f t="shared" si="576"/>
      </c>
      <c r="AE806" s="181">
        <f t="shared" si="509"/>
      </c>
      <c r="AF806" s="181">
        <f t="shared" si="438"/>
      </c>
      <c r="AG806" s="181">
        <f t="shared" si="154"/>
      </c>
      <c r="AH806" s="181">
        <f t="shared" si="29"/>
      </c>
      <c r="AI806" s="181">
        <f t="shared" si="1174"/>
      </c>
      <c r="AJ806" s="189">
        <v>47</v>
      </c>
      <c r="AK806" s="179">
        <v>21916</v>
      </c>
      <c r="AL806" s="179">
        <v>463</v>
      </c>
      <c r="AM806" s="179">
        <v>499</v>
      </c>
      <c r="AN806" s="179">
        <v>79</v>
      </c>
      <c r="AO806" s="189">
        <v>15</v>
      </c>
      <c r="AP806" s="179">
        <v>38</v>
      </c>
      <c r="AQ806" s="179">
        <v>70</v>
      </c>
      <c r="AR806" s="189">
        <v>1</v>
      </c>
      <c r="AS806" s="189">
        <v>2</v>
      </c>
      <c r="AT806" s="189">
        <v>1</v>
      </c>
      <c r="AU806" s="189">
        <v>15</v>
      </c>
      <c r="AV806" s="190"/>
      <c r="AW806" s="190"/>
      <c r="AX806" s="191">
        <f t="shared" si="783"/>
      </c>
    </row>
    <row r="807">
      <c r="A807" s="168"/>
      <c r="B807" s="210" t="s">
        <v>187</v>
      </c>
      <c r="C807" s="170" t="s">
        <v>201</v>
      </c>
      <c r="D807" s="171" t="s">
        <v>193</v>
      </c>
      <c r="E807" s="220" t="s">
        <v>206</v>
      </c>
      <c r="F807" s="178">
        <f t="shared" si="283"/>
      </c>
      <c r="G807" s="197">
        <v>1084.02</v>
      </c>
      <c r="H807" s="197">
        <v>1253.25</v>
      </c>
      <c r="I807" s="219">
        <v>0</v>
      </c>
      <c r="J807" s="177">
        <v>6</v>
      </c>
      <c r="K807" s="178">
        <v>14189.179999999993</v>
      </c>
      <c r="L807" s="179">
        <v>0</v>
      </c>
      <c r="M807" s="178">
        <v>0</v>
      </c>
      <c r="N807" s="180">
        <v>0</v>
      </c>
      <c r="O807" s="181">
        <f t="shared" si="71"/>
      </c>
      <c r="P807" s="196"/>
      <c r="Q807" s="182">
        <f t="shared" si="1250"/>
      </c>
      <c r="R807" s="177">
        <f t="shared" si="933"/>
      </c>
      <c r="S807" s="178">
        <f t="shared" si="1083"/>
      </c>
      <c r="T807" s="183">
        <f t="shared" si="619"/>
      </c>
      <c r="U807" s="183">
        <f t="shared" si="541"/>
      </c>
      <c r="V807" s="183">
        <f t="shared" si="471"/>
      </c>
      <c r="W807" s="184">
        <v>3</v>
      </c>
      <c r="X807" s="183">
        <f t="shared" si="400"/>
      </c>
      <c r="Y807" s="183">
        <f t="shared" si="352"/>
      </c>
      <c r="Z807" s="183">
        <f t="shared" si="119"/>
      </c>
      <c r="AA807" s="183">
        <f t="shared" si="1290"/>
      </c>
      <c r="AB807" s="183">
        <f t="shared" si="1139"/>
      </c>
      <c r="AC807" s="181">
        <f t="shared" si="654"/>
      </c>
      <c r="AD807" s="181">
        <f t="shared" si="576"/>
      </c>
      <c r="AE807" s="181">
        <f t="shared" si="509"/>
      </c>
      <c r="AF807" s="181">
        <f t="shared" si="438"/>
      </c>
      <c r="AG807" s="181">
        <f t="shared" si="154"/>
      </c>
      <c r="AH807" s="181">
        <f t="shared" si="29"/>
      </c>
      <c r="AI807" s="181">
        <f t="shared" si="1174"/>
      </c>
      <c r="AJ807" s="189">
        <v>47</v>
      </c>
      <c r="AK807" s="189">
        <v>16580</v>
      </c>
      <c r="AL807" s="247">
        <v>378</v>
      </c>
      <c r="AM807" s="247">
        <v>402</v>
      </c>
      <c r="AN807" s="247">
        <v>70</v>
      </c>
      <c r="AO807" s="189">
        <v>16</v>
      </c>
      <c r="AP807" s="179">
        <v>76</v>
      </c>
      <c r="AQ807" s="189">
        <v>55</v>
      </c>
      <c r="AR807" s="189">
        <v>6</v>
      </c>
      <c r="AS807" s="189">
        <v>1</v>
      </c>
      <c r="AT807" s="189">
        <v>1</v>
      </c>
      <c r="AU807" s="189">
        <v>5</v>
      </c>
      <c r="AV807" s="190"/>
      <c r="AW807" s="190"/>
      <c r="AX807" s="191">
        <f t="shared" si="783"/>
      </c>
    </row>
    <row r="808">
      <c r="A808" s="168"/>
      <c r="B808" s="202" t="s">
        <v>186</v>
      </c>
      <c r="C808" s="202"/>
      <c r="D808" s="202"/>
      <c r="E808" s="202"/>
      <c r="F808" s="203">
        <f>SUM(F803:F807)</f>
      </c>
      <c r="G808" s="203">
        <f>SUM(G803:G807)</f>
      </c>
      <c r="H808" s="203">
        <f>SUM(H803:H807)</f>
      </c>
      <c r="I808" s="196">
        <f>SUM(I803:I807)</f>
      </c>
      <c r="J808" s="204">
        <f>SUM(J803:J807)</f>
      </c>
      <c r="K808" s="203">
        <f>SUM(K803:K807)</f>
      </c>
      <c r="L808" s="215">
        <f>SUM(L803:L807)</f>
      </c>
      <c r="M808" s="203">
        <f>SUM(M803:M807)</f>
      </c>
      <c r="N808" s="204">
        <f>SUM(N803:N807)</f>
      </c>
      <c r="O808" s="205">
        <f t="shared" si="71"/>
      </c>
      <c r="P808" s="206">
        <f>SUM(P803:P807)</f>
      </c>
      <c r="Q808" s="182">
        <f t="shared" si="1250"/>
      </c>
      <c r="R808" s="204">
        <f>SUM(R803:R807)</f>
      </c>
      <c r="S808" s="203">
        <f>SUM(S803:S807)</f>
      </c>
      <c r="T808" s="207">
        <f t="shared" si="619"/>
      </c>
      <c r="U808" s="207">
        <f t="shared" si="541"/>
      </c>
      <c r="V808" s="207">
        <f t="shared" si="471"/>
      </c>
      <c r="W808" s="208">
        <f>SUM(W803:W807)</f>
      </c>
      <c r="X808" s="207">
        <f t="shared" si="400"/>
      </c>
      <c r="Y808" s="207">
        <f t="shared" si="352"/>
      </c>
      <c r="Z808" s="207">
        <f t="shared" si="119"/>
      </c>
      <c r="AA808" s="207">
        <f t="shared" si="1290"/>
      </c>
      <c r="AB808" s="207">
        <f t="shared" si="1139"/>
      </c>
      <c r="AC808" s="205">
        <f t="shared" si="654"/>
      </c>
      <c r="AD808" s="205">
        <f t="shared" si="576"/>
      </c>
      <c r="AE808" s="205">
        <f t="shared" si="509"/>
      </c>
      <c r="AF808" s="205">
        <f t="shared" si="438"/>
      </c>
      <c r="AG808" s="205">
        <f t="shared" si="154"/>
      </c>
      <c r="AH808" s="205">
        <f t="shared" si="29"/>
      </c>
      <c r="AI808" s="205">
        <f t="shared" si="1174"/>
      </c>
      <c r="AJ808" s="204">
        <f>AVERAGE(AJ803:AJ807)</f>
      </c>
      <c r="AK808" s="204">
        <f>SUM(AK803:AK807)</f>
      </c>
      <c r="AL808" s="204">
        <f>SUM(AL803:AL807)</f>
      </c>
      <c r="AM808" s="204">
        <f>SUM(AM803:AM807)</f>
      </c>
      <c r="AN808" s="204">
        <f>SUM(AN803:AN807)</f>
      </c>
      <c r="AO808" s="218">
        <f>SUM(AO803:AO807)</f>
      </c>
      <c r="AP808" s="204">
        <f>SUM(AP803:AP807)</f>
      </c>
      <c r="AQ808" s="218">
        <f>SUM(AQ803:AQ807)</f>
      </c>
      <c r="AR808" s="218">
        <f>SUM(AR803:AR807)</f>
      </c>
      <c r="AS808" s="204">
        <f>SUM(AS803:AS807)</f>
      </c>
      <c r="AT808" s="204">
        <f>SUM(AT803:AT807)</f>
      </c>
      <c r="AU808" s="204">
        <f>SUM(AU803:AU807)</f>
      </c>
      <c r="AV808" s="209"/>
      <c r="AW808" s="209"/>
      <c r="AX808" s="204">
        <f>SUM(AX803:AX807)</f>
      </c>
    </row>
    <row r="809">
      <c r="A809" s="168"/>
      <c r="B809" s="210" t="s">
        <v>187</v>
      </c>
      <c r="C809" s="170" t="s">
        <v>201</v>
      </c>
      <c r="D809" s="171" t="s">
        <v>188</v>
      </c>
      <c r="E809" s="220" t="s">
        <v>207</v>
      </c>
      <c r="F809" s="178">
        <f t="shared" ref="F809:F812" si="284">G809+H809+I809</f>
      </c>
      <c r="G809" s="178">
        <v>1269.06</v>
      </c>
      <c r="H809" s="178">
        <v>1234.5</v>
      </c>
      <c r="I809" s="219">
        <v>0</v>
      </c>
      <c r="J809" s="180">
        <v>4</v>
      </c>
      <c r="K809" s="197">
        <v>10476.49000000002</v>
      </c>
      <c r="L809" s="189">
        <v>0</v>
      </c>
      <c r="M809" s="197">
        <v>0</v>
      </c>
      <c r="N809" s="180">
        <v>1</v>
      </c>
      <c r="O809" s="181">
        <f t="shared" si="71"/>
      </c>
      <c r="P809" s="196"/>
      <c r="Q809" s="182">
        <f t="shared" si="1250"/>
      </c>
      <c r="R809" s="177">
        <f t="shared" ref="R809:R812" si="934">J809+L809</f>
      </c>
      <c r="S809" s="178">
        <f t="shared" ref="S809:S812" si="1084">K809+M809</f>
      </c>
      <c r="T809" s="183">
        <f t="shared" si="619"/>
      </c>
      <c r="U809" s="183">
        <f t="shared" si="541"/>
      </c>
      <c r="V809" s="183">
        <f t="shared" si="471"/>
      </c>
      <c r="W809" s="184">
        <v>4</v>
      </c>
      <c r="X809" s="183">
        <f t="shared" si="400"/>
      </c>
      <c r="Y809" s="183">
        <f t="shared" si="352"/>
      </c>
      <c r="Z809" s="183">
        <f t="shared" si="119"/>
      </c>
      <c r="AA809" s="183">
        <f t="shared" si="1290"/>
      </c>
      <c r="AB809" s="183">
        <f t="shared" si="1139"/>
      </c>
      <c r="AC809" s="181">
        <f t="shared" si="654"/>
      </c>
      <c r="AD809" s="181">
        <f t="shared" si="576"/>
      </c>
      <c r="AE809" s="181">
        <f t="shared" si="509"/>
      </c>
      <c r="AF809" s="181">
        <f t="shared" si="438"/>
      </c>
      <c r="AG809" s="181">
        <f t="shared" si="154"/>
      </c>
      <c r="AH809" s="181">
        <f t="shared" si="29"/>
      </c>
      <c r="AI809" s="181">
        <f t="shared" si="1174"/>
      </c>
      <c r="AJ809" s="189">
        <v>46</v>
      </c>
      <c r="AK809" s="247">
        <v>20822</v>
      </c>
      <c r="AL809" s="247">
        <v>473</v>
      </c>
      <c r="AM809" s="247">
        <v>502</v>
      </c>
      <c r="AN809" s="248">
        <v>78</v>
      </c>
      <c r="AO809" s="189">
        <v>14</v>
      </c>
      <c r="AP809" s="179">
        <v>35</v>
      </c>
      <c r="AQ809" s="189">
        <v>57</v>
      </c>
      <c r="AR809" s="189">
        <v>4</v>
      </c>
      <c r="AS809" s="189">
        <v>2</v>
      </c>
      <c r="AT809" s="189">
        <v>0</v>
      </c>
      <c r="AU809" s="189">
        <v>15</v>
      </c>
      <c r="AV809" s="190"/>
      <c r="AW809" s="190"/>
      <c r="AX809" s="191">
        <f t="shared" ref="AX809:AX812" si="784">COUNT(AU809)</f>
      </c>
    </row>
    <row r="810">
      <c r="A810" s="168"/>
      <c r="B810" s="210" t="s">
        <v>187</v>
      </c>
      <c r="C810" s="169" t="s">
        <v>201</v>
      </c>
      <c r="D810" s="171" t="s">
        <v>188</v>
      </c>
      <c r="E810" s="220" t="s">
        <v>208</v>
      </c>
      <c r="F810" s="195">
        <f t="shared" si="284"/>
      </c>
      <c r="G810" s="178">
        <v>1861.64</v>
      </c>
      <c r="H810" s="197">
        <v>1550.02</v>
      </c>
      <c r="I810" s="219">
        <v>0</v>
      </c>
      <c r="J810" s="177">
        <v>3</v>
      </c>
      <c r="K810" s="178">
        <v>6537.959999999992</v>
      </c>
      <c r="L810" s="179">
        <v>0</v>
      </c>
      <c r="M810" s="178">
        <v>0</v>
      </c>
      <c r="N810" s="180">
        <v>0</v>
      </c>
      <c r="O810" s="181">
        <f t="shared" si="71"/>
      </c>
      <c r="P810" s="196"/>
      <c r="Q810" s="182">
        <f t="shared" si="1250"/>
      </c>
      <c r="R810" s="177">
        <f t="shared" si="934"/>
      </c>
      <c r="S810" s="178">
        <f t="shared" si="1084"/>
      </c>
      <c r="T810" s="183">
        <f t="shared" si="619"/>
      </c>
      <c r="U810" s="183">
        <f t="shared" si="541"/>
      </c>
      <c r="V810" s="183">
        <f t="shared" si="471"/>
      </c>
      <c r="W810" s="184">
        <v>3</v>
      </c>
      <c r="X810" s="183">
        <f t="shared" si="400"/>
      </c>
      <c r="Y810" s="183">
        <f t="shared" si="352"/>
      </c>
      <c r="Z810" s="183">
        <f t="shared" si="119"/>
      </c>
      <c r="AA810" s="183">
        <f t="shared" si="1290"/>
      </c>
      <c r="AB810" s="183">
        <f t="shared" si="1139"/>
      </c>
      <c r="AC810" s="181">
        <f t="shared" si="654"/>
      </c>
      <c r="AD810" s="181">
        <f t="shared" si="576"/>
      </c>
      <c r="AE810" s="181">
        <f t="shared" si="509"/>
      </c>
      <c r="AF810" s="181">
        <f t="shared" si="438"/>
      </c>
      <c r="AG810" s="181">
        <f t="shared" si="154"/>
      </c>
      <c r="AH810" s="181">
        <f t="shared" si="29"/>
      </c>
      <c r="AI810" s="181">
        <f t="shared" si="1174"/>
      </c>
      <c r="AJ810" s="180">
        <v>44</v>
      </c>
      <c r="AK810" s="177">
        <v>24547</v>
      </c>
      <c r="AL810" s="177">
        <v>596</v>
      </c>
      <c r="AM810" s="177">
        <v>635</v>
      </c>
      <c r="AN810" s="177">
        <v>74</v>
      </c>
      <c r="AO810" s="189">
        <v>19</v>
      </c>
      <c r="AP810" s="177">
        <v>40</v>
      </c>
      <c r="AQ810" s="179">
        <v>67</v>
      </c>
      <c r="AR810" s="189">
        <v>3</v>
      </c>
      <c r="AS810" s="180">
        <v>4</v>
      </c>
      <c r="AT810" s="180">
        <v>2</v>
      </c>
      <c r="AU810" s="180">
        <v>9</v>
      </c>
      <c r="AV810" s="190"/>
      <c r="AW810" s="190"/>
      <c r="AX810" s="191">
        <f t="shared" si="784"/>
      </c>
    </row>
    <row r="811">
      <c r="A811" s="168"/>
      <c r="B811" s="210" t="s">
        <v>187</v>
      </c>
      <c r="C811" s="169" t="s">
        <v>201</v>
      </c>
      <c r="D811" s="171" t="s">
        <v>188</v>
      </c>
      <c r="E811" s="220" t="s">
        <v>209</v>
      </c>
      <c r="F811" s="195">
        <f t="shared" si="284"/>
      </c>
      <c r="G811" s="178">
        <v>1872.53</v>
      </c>
      <c r="H811" s="197">
        <v>1890.17</v>
      </c>
      <c r="I811" s="219">
        <v>0</v>
      </c>
      <c r="J811" s="177">
        <v>2</v>
      </c>
      <c r="K811" s="178">
        <v>6364.220000000001</v>
      </c>
      <c r="L811" s="179">
        <v>2</v>
      </c>
      <c r="M811" s="178">
        <v>9086.219999999998</v>
      </c>
      <c r="N811" s="180">
        <v>0</v>
      </c>
      <c r="O811" s="181">
        <f t="shared" si="71"/>
      </c>
      <c r="P811" s="196"/>
      <c r="Q811" s="182">
        <f t="shared" si="1250"/>
      </c>
      <c r="R811" s="177">
        <f t="shared" si="934"/>
      </c>
      <c r="S811" s="178">
        <f t="shared" si="1084"/>
      </c>
      <c r="T811" s="183">
        <f t="shared" si="619"/>
      </c>
      <c r="U811" s="183">
        <f t="shared" si="541"/>
      </c>
      <c r="V811" s="183">
        <f t="shared" si="471"/>
      </c>
      <c r="W811" s="184">
        <v>2</v>
      </c>
      <c r="X811" s="183">
        <f t="shared" si="400"/>
      </c>
      <c r="Y811" s="183">
        <f t="shared" si="352"/>
      </c>
      <c r="Z811" s="183">
        <f t="shared" si="119"/>
      </c>
      <c r="AA811" s="183">
        <f t="shared" si="1290"/>
      </c>
      <c r="AB811" s="183">
        <f t="shared" si="1139"/>
      </c>
      <c r="AC811" s="181">
        <f t="shared" si="654"/>
      </c>
      <c r="AD811" s="181">
        <f t="shared" si="576"/>
      </c>
      <c r="AE811" s="181">
        <f t="shared" si="509"/>
      </c>
      <c r="AF811" s="181">
        <f t="shared" si="438"/>
      </c>
      <c r="AG811" s="181">
        <f t="shared" si="154"/>
      </c>
      <c r="AH811" s="181">
        <f t="shared" si="29"/>
      </c>
      <c r="AI811" s="181">
        <f t="shared" si="1174"/>
      </c>
      <c r="AJ811" s="180">
        <v>47</v>
      </c>
      <c r="AK811" s="177">
        <v>28737</v>
      </c>
      <c r="AL811" s="177">
        <v>746</v>
      </c>
      <c r="AM811" s="177">
        <v>790</v>
      </c>
      <c r="AN811" s="177">
        <v>120</v>
      </c>
      <c r="AO811" s="189">
        <v>26</v>
      </c>
      <c r="AP811" s="180">
        <v>92</v>
      </c>
      <c r="AQ811" s="179">
        <v>104</v>
      </c>
      <c r="AR811" s="189">
        <v>5</v>
      </c>
      <c r="AS811" s="180">
        <v>6</v>
      </c>
      <c r="AT811" s="180">
        <v>3</v>
      </c>
      <c r="AU811" s="180">
        <v>18</v>
      </c>
      <c r="AV811" s="190"/>
      <c r="AW811" s="190"/>
      <c r="AX811" s="191">
        <f t="shared" si="784"/>
      </c>
    </row>
    <row r="812">
      <c r="A812" s="168"/>
      <c r="B812" s="210" t="s">
        <v>187</v>
      </c>
      <c r="C812" s="169" t="s">
        <v>201</v>
      </c>
      <c r="D812" s="171" t="s">
        <v>188</v>
      </c>
      <c r="E812" s="221" t="s">
        <v>210</v>
      </c>
      <c r="F812" s="178">
        <f t="shared" si="284"/>
      </c>
      <c r="G812" s="178">
        <v>1853.17</v>
      </c>
      <c r="H812" s="178">
        <v>1506.63</v>
      </c>
      <c r="I812" s="219">
        <v>0</v>
      </c>
      <c r="J812" s="177">
        <v>6</v>
      </c>
      <c r="K812" s="178">
        <v>16415.699999999983</v>
      </c>
      <c r="L812" s="189">
        <v>0</v>
      </c>
      <c r="M812" s="197">
        <v>0</v>
      </c>
      <c r="N812" s="180">
        <v>0</v>
      </c>
      <c r="O812" s="181">
        <f t="shared" si="71"/>
      </c>
      <c r="P812" s="196"/>
      <c r="Q812" s="182">
        <f t="shared" si="1250"/>
      </c>
      <c r="R812" s="177">
        <f t="shared" si="934"/>
      </c>
      <c r="S812" s="178">
        <f t="shared" si="1084"/>
      </c>
      <c r="T812" s="183">
        <f t="shared" si="619"/>
      </c>
      <c r="U812" s="183">
        <f t="shared" si="541"/>
      </c>
      <c r="V812" s="183">
        <f t="shared" si="471"/>
      </c>
      <c r="W812" s="184">
        <v>5</v>
      </c>
      <c r="X812" s="183">
        <f t="shared" si="400"/>
      </c>
      <c r="Y812" s="183">
        <f t="shared" si="352"/>
      </c>
      <c r="Z812" s="183">
        <f t="shared" si="119"/>
      </c>
      <c r="AA812" s="183">
        <f t="shared" si="1290"/>
      </c>
      <c r="AB812" s="183">
        <f t="shared" si="1139"/>
      </c>
      <c r="AC812" s="181">
        <f t="shared" si="654"/>
      </c>
      <c r="AD812" s="181">
        <f t="shared" si="576"/>
      </c>
      <c r="AE812" s="181">
        <f t="shared" si="509"/>
      </c>
      <c r="AF812" s="181">
        <f t="shared" si="438"/>
      </c>
      <c r="AG812" s="181">
        <f t="shared" si="154"/>
      </c>
      <c r="AH812" s="181">
        <f t="shared" si="29"/>
      </c>
      <c r="AI812" s="181">
        <f t="shared" si="1174"/>
      </c>
      <c r="AJ812" s="180">
        <v>46</v>
      </c>
      <c r="AK812" s="177">
        <v>26733</v>
      </c>
      <c r="AL812" s="177">
        <v>795</v>
      </c>
      <c r="AM812" s="177">
        <v>838</v>
      </c>
      <c r="AN812" s="177">
        <v>83</v>
      </c>
      <c r="AO812" s="189">
        <v>15</v>
      </c>
      <c r="AP812" s="180">
        <v>54</v>
      </c>
      <c r="AQ812" s="179">
        <v>63</v>
      </c>
      <c r="AR812" s="189">
        <v>6</v>
      </c>
      <c r="AS812" s="180">
        <v>5</v>
      </c>
      <c r="AT812" s="180">
        <v>0</v>
      </c>
      <c r="AU812" s="180">
        <v>11</v>
      </c>
      <c r="AV812" s="190"/>
      <c r="AW812" s="190"/>
      <c r="AX812" s="191">
        <f t="shared" si="784"/>
      </c>
    </row>
    <row r="813">
      <c r="A813" s="168"/>
      <c r="B813" s="202" t="s">
        <v>186</v>
      </c>
      <c r="C813" s="202"/>
      <c r="D813" s="202"/>
      <c r="E813" s="202"/>
      <c r="F813" s="203">
        <f>SUM(F809:F812)</f>
      </c>
      <c r="G813" s="203">
        <f>SUM(G809:G812)</f>
      </c>
      <c r="H813" s="203">
        <f>SUM(H809:H812)</f>
      </c>
      <c r="I813" s="196">
        <f>SUM(I809:I812)</f>
      </c>
      <c r="J813" s="204">
        <f>SUM(J809:J812)</f>
      </c>
      <c r="K813" s="203">
        <f>SUM(K809:K812)</f>
      </c>
      <c r="L813" s="215">
        <f>SUM(L809:L812)</f>
      </c>
      <c r="M813" s="203">
        <f>SUM(M809:M812)</f>
      </c>
      <c r="N813" s="204">
        <f>SUM(N809:N812)</f>
      </c>
      <c r="O813" s="205">
        <f t="shared" si="71"/>
      </c>
      <c r="P813" s="206">
        <f>SUM(P809:P812)</f>
      </c>
      <c r="Q813" s="182">
        <f t="shared" si="1250"/>
      </c>
      <c r="R813" s="204">
        <f>SUM(R809:R812)</f>
      </c>
      <c r="S813" s="203">
        <f>SUM(S809:S812)</f>
      </c>
      <c r="T813" s="207">
        <f t="shared" si="619"/>
      </c>
      <c r="U813" s="207">
        <f t="shared" si="541"/>
      </c>
      <c r="V813" s="207">
        <f t="shared" si="471"/>
      </c>
      <c r="W813" s="208">
        <f>SUM(W809:W812)</f>
      </c>
      <c r="X813" s="207">
        <f t="shared" si="400"/>
      </c>
      <c r="Y813" s="207">
        <f t="shared" si="352"/>
      </c>
      <c r="Z813" s="207">
        <f t="shared" si="119"/>
      </c>
      <c r="AA813" s="207">
        <f t="shared" si="1290"/>
      </c>
      <c r="AB813" s="207">
        <f t="shared" si="1139"/>
      </c>
      <c r="AC813" s="205">
        <f t="shared" si="654"/>
      </c>
      <c r="AD813" s="205">
        <f t="shared" si="576"/>
      </c>
      <c r="AE813" s="205">
        <f t="shared" si="509"/>
      </c>
      <c r="AF813" s="205">
        <f t="shared" si="438"/>
      </c>
      <c r="AG813" s="205">
        <f t="shared" si="154"/>
      </c>
      <c r="AH813" s="205">
        <f t="shared" si="29"/>
      </c>
      <c r="AI813" s="205">
        <f t="shared" si="1174"/>
      </c>
      <c r="AJ813" s="204">
        <f>AVERAGE(AJ809:AJ812)</f>
      </c>
      <c r="AK813" s="204">
        <f>SUM(AK809:AK812)</f>
      </c>
      <c r="AL813" s="204">
        <f>SUM(AL809:AL812)</f>
      </c>
      <c r="AM813" s="204">
        <f>SUM(AM809:AM812)</f>
      </c>
      <c r="AN813" s="204">
        <f>SUM(AN809:AN812)</f>
      </c>
      <c r="AO813" s="218">
        <f>SUM(AO809:AO812)</f>
      </c>
      <c r="AP813" s="204">
        <f>SUM(AP809:AP812)</f>
      </c>
      <c r="AQ813" s="218">
        <f>SUM(AQ809:AQ812)</f>
      </c>
      <c r="AR813" s="218">
        <f>SUM(AR809:AR812)</f>
      </c>
      <c r="AS813" s="204">
        <f>SUM(AS809:AS812)</f>
      </c>
      <c r="AT813" s="204">
        <f>SUM(AT809:AT812)</f>
      </c>
      <c r="AU813" s="204">
        <f>SUM(AU809:AU812)</f>
      </c>
      <c r="AV813" s="209"/>
      <c r="AW813" s="209"/>
      <c r="AX813" s="204">
        <f>SUM(AX809:AX812)</f>
      </c>
    </row>
    <row r="814">
      <c r="A814" s="168"/>
      <c r="B814" s="222" t="s">
        <v>211</v>
      </c>
      <c r="C814" s="222"/>
      <c r="D814" s="222"/>
      <c r="E814" s="222"/>
      <c r="F814" s="223">
        <f>F813+F808+F802+F797+F791</f>
      </c>
      <c r="G814" s="223">
        <f>G813+G808+G802+G797+G791</f>
      </c>
      <c r="H814" s="223">
        <f>H813+H808+H802+H797+H791</f>
      </c>
      <c r="I814" s="223">
        <f>I813+I808+I802+I797+I791</f>
      </c>
      <c r="J814" s="243">
        <f>J813+J808+J802+J797+J791</f>
      </c>
      <c r="K814" s="223">
        <f>K813+K808+K802+K797+K791</f>
      </c>
      <c r="L814" s="243">
        <f>L813+L808+L802+L797+L791</f>
      </c>
      <c r="M814" s="223">
        <f>M813+M808+M802+M797+M791</f>
      </c>
      <c r="N814" s="243">
        <f>N813+N808+N802+N797+N791</f>
      </c>
      <c r="O814" s="225">
        <f t="shared" si="71"/>
      </c>
      <c r="P814" s="223">
        <f>P813+P808+P802+P797+P791</f>
      </c>
      <c r="Q814" s="227">
        <f t="shared" si="1250"/>
      </c>
      <c r="R814" s="243">
        <f>R813+R808+R802+R797+R791</f>
      </c>
      <c r="S814" s="223">
        <f>S813+S808+S802+S797+S791</f>
      </c>
      <c r="T814" s="223">
        <f t="shared" si="619"/>
      </c>
      <c r="U814" s="223">
        <f t="shared" si="541"/>
      </c>
      <c r="V814" s="223">
        <f t="shared" si="471"/>
      </c>
      <c r="W814" s="243">
        <f>W813+W808+W802+W797+W791</f>
      </c>
      <c r="X814" s="223">
        <f t="shared" si="400"/>
      </c>
      <c r="Y814" s="223">
        <f t="shared" si="352"/>
      </c>
      <c r="Z814" s="223">
        <f t="shared" si="119"/>
      </c>
      <c r="AA814" s="223">
        <f t="shared" si="1290"/>
      </c>
      <c r="AB814" s="223">
        <f t="shared" si="1139"/>
      </c>
      <c r="AC814" s="225">
        <f t="shared" si="654"/>
      </c>
      <c r="AD814" s="225">
        <f t="shared" si="576"/>
      </c>
      <c r="AE814" s="225">
        <f t="shared" si="509"/>
      </c>
      <c r="AF814" s="225">
        <f t="shared" si="438"/>
      </c>
      <c r="AG814" s="225">
        <f t="shared" si="154"/>
      </c>
      <c r="AH814" s="225">
        <f t="shared" si="29"/>
      </c>
      <c r="AI814" s="225">
        <f t="shared" si="1174"/>
      </c>
      <c r="AJ814" s="224"/>
      <c r="AK814" s="243">
        <f>AK813+AK808+AK802+AK797+AK791</f>
      </c>
      <c r="AL814" s="243">
        <f>AL813+AL808+AL802+AL797+AL791</f>
      </c>
      <c r="AM814" s="243">
        <f>AM813+AM808+AM802+AM797+AM791</f>
      </c>
      <c r="AN814" s="243">
        <f>AN813+AN808+AN802+AN797+AN791</f>
      </c>
      <c r="AO814" s="243">
        <f>AO813+AO808+AO802+AO797+AO791</f>
      </c>
      <c r="AP814" s="243">
        <f>AP813+AP808+AP802+AP797+AP791</f>
      </c>
      <c r="AQ814" s="243">
        <f>AQ813+AQ808+AQ802+AQ797+AQ791</f>
      </c>
      <c r="AR814" s="243">
        <f>AR813+AR808+AR802+AR797+AR791</f>
      </c>
      <c r="AS814" s="243">
        <f>AS813+AS808+AS802+AS797+AS791</f>
      </c>
      <c r="AT814" s="243">
        <f>AT813+AT808+AT802+AT797+AT791</f>
      </c>
      <c r="AU814" s="243">
        <f>AU813+AU808+AU802+AU797+AU791</f>
      </c>
      <c r="AV814" s="229"/>
      <c r="AW814" s="229"/>
      <c r="AX814" s="223">
        <f>AX813+AX808+AX802+AX797+AX791</f>
      </c>
    </row>
    <row r="815">
      <c r="A815" s="136"/>
      <c r="B815" s="137" t="s">
        <v>120</v>
      </c>
      <c r="C815" s="137"/>
      <c r="D815" s="137"/>
      <c r="E815" s="137"/>
      <c r="F815" s="138" t="s">
        <v>121</v>
      </c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9" t="s">
        <v>122</v>
      </c>
      <c r="AA815" s="139"/>
      <c r="AB815" s="139"/>
      <c r="AC815" s="139"/>
      <c r="AD815" s="139"/>
      <c r="AE815" s="139"/>
      <c r="AF815" s="139"/>
      <c r="AG815" s="139"/>
      <c r="AH815" s="139"/>
      <c r="AI815" s="139"/>
      <c r="AJ815" s="139"/>
      <c r="AK815" s="139"/>
      <c r="AL815" s="139"/>
      <c r="AM815" s="139"/>
      <c r="AN815" s="139"/>
      <c r="AO815" s="139"/>
      <c r="AP815" s="139"/>
      <c r="AQ815" s="139"/>
      <c r="AR815" s="139"/>
      <c r="AS815" s="139"/>
      <c r="AT815" s="139"/>
      <c r="AU815" s="139"/>
      <c r="AV815" s="140" t="s">
        <v>123</v>
      </c>
      <c r="AW815" s="140"/>
      <c r="AX815" s="141" t="s">
        <v>124</v>
      </c>
    </row>
    <row r="816">
      <c r="A816" s="136"/>
      <c r="B816" s="137"/>
      <c r="C816" s="137"/>
      <c r="D816" s="137"/>
      <c r="E816" s="137"/>
      <c r="F816" s="142" t="s">
        <v>125</v>
      </c>
      <c r="G816" s="142"/>
      <c r="H816" s="142"/>
      <c r="I816" s="142"/>
      <c r="J816" s="143">
        <v>600.51</v>
      </c>
      <c r="K816" s="143"/>
      <c r="L816" s="143"/>
      <c r="M816" s="143"/>
      <c r="N816" s="143"/>
      <c r="O816" s="143"/>
      <c r="P816" s="143"/>
      <c r="Q816" s="143"/>
      <c r="R816" s="143"/>
      <c r="S816" s="143"/>
      <c r="T816" s="144" t="s">
        <v>127</v>
      </c>
      <c r="U816" s="144"/>
      <c r="V816" s="144"/>
      <c r="W816" s="144"/>
      <c r="X816" s="144"/>
      <c r="Y816" s="144"/>
      <c r="Z816" s="145" t="s">
        <v>128</v>
      </c>
      <c r="AA816" s="145"/>
      <c r="AB816" s="145"/>
      <c r="AC816" s="145"/>
      <c r="AD816" s="145"/>
      <c r="AE816" s="145"/>
      <c r="AF816" s="145"/>
      <c r="AG816" s="145"/>
      <c r="AH816" s="145"/>
      <c r="AI816" s="145"/>
      <c r="AJ816" s="145"/>
      <c r="AK816" s="146" t="s">
        <v>129</v>
      </c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7"/>
      <c r="AW816" s="148"/>
      <c r="AX816" s="141"/>
    </row>
    <row r="817">
      <c r="A817" s="136"/>
      <c r="B817" s="149" t="s">
        <v>130</v>
      </c>
      <c r="C817" s="150" t="s">
        <v>131</v>
      </c>
      <c r="D817" s="151" t="s">
        <v>132</v>
      </c>
      <c r="E817" s="152" t="s">
        <v>133</v>
      </c>
      <c r="F817" s="153" t="s">
        <v>134</v>
      </c>
      <c r="G817" s="142" t="s">
        <v>135</v>
      </c>
      <c r="H817" s="154" t="s">
        <v>136</v>
      </c>
      <c r="I817" s="155" t="s">
        <v>137</v>
      </c>
      <c r="J817" s="156" t="s">
        <v>138</v>
      </c>
      <c r="K817" s="157" t="s">
        <v>139</v>
      </c>
      <c r="L817" s="158" t="s">
        <v>140</v>
      </c>
      <c r="M817" s="157" t="s">
        <v>141</v>
      </c>
      <c r="N817" s="157" t="s">
        <v>142</v>
      </c>
      <c r="O817" s="157" t="s">
        <v>143</v>
      </c>
      <c r="P817" s="159" t="s">
        <v>144</v>
      </c>
      <c r="Q817" s="157" t="s">
        <v>145</v>
      </c>
      <c r="R817" s="156" t="s">
        <v>146</v>
      </c>
      <c r="S817" s="160" t="s">
        <v>147</v>
      </c>
      <c r="T817" s="144" t="s">
        <v>148</v>
      </c>
      <c r="U817" s="144" t="s">
        <v>149</v>
      </c>
      <c r="V817" s="144" t="s">
        <v>150</v>
      </c>
      <c r="W817" s="161" t="s">
        <v>151</v>
      </c>
      <c r="X817" s="144" t="s">
        <v>152</v>
      </c>
      <c r="Y817" s="162" t="s">
        <v>153</v>
      </c>
      <c r="Z817" s="238" t="s">
        <v>154</v>
      </c>
      <c r="AA817" s="239" t="s">
        <v>155</v>
      </c>
      <c r="AB817" s="240" t="s">
        <v>156</v>
      </c>
      <c r="AC817" s="239" t="s">
        <v>157</v>
      </c>
      <c r="AD817" s="239" t="s">
        <v>158</v>
      </c>
      <c r="AE817" s="166" t="s">
        <v>159</v>
      </c>
      <c r="AF817" s="239" t="s">
        <v>160</v>
      </c>
      <c r="AG817" s="241" t="s">
        <v>161</v>
      </c>
      <c r="AH817" s="241" t="s">
        <v>162</v>
      </c>
      <c r="AI817" s="166" t="s">
        <v>163</v>
      </c>
      <c r="AJ817" s="166" t="s">
        <v>164</v>
      </c>
      <c r="AK817" s="146" t="s">
        <v>165</v>
      </c>
      <c r="AL817" s="167" t="s">
        <v>166</v>
      </c>
      <c r="AM817" s="167" t="s">
        <v>167</v>
      </c>
      <c r="AN817" s="167" t="s">
        <v>168</v>
      </c>
      <c r="AO817" s="167" t="s">
        <v>169</v>
      </c>
      <c r="AP817" s="167" t="s">
        <v>170</v>
      </c>
      <c r="AQ817" s="146" t="s">
        <v>171</v>
      </c>
      <c r="AR817" s="146" t="s">
        <v>172</v>
      </c>
      <c r="AS817" s="146" t="s">
        <v>173</v>
      </c>
      <c r="AT817" s="146" t="s">
        <v>174</v>
      </c>
      <c r="AU817" s="146" t="s">
        <v>175</v>
      </c>
      <c r="AV817" s="147"/>
      <c r="AW817" s="148"/>
      <c r="AX817" s="141" t="s">
        <v>176</v>
      </c>
    </row>
    <row r="818">
      <c r="A818" s="168" t="s">
        <v>243</v>
      </c>
      <c r="B818" s="210" t="s">
        <v>183</v>
      </c>
      <c r="C818" s="170" t="s">
        <v>201</v>
      </c>
      <c r="D818" s="171" t="s">
        <v>204</v>
      </c>
      <c r="E818" s="172" t="s">
        <v>181</v>
      </c>
      <c r="F818" s="178">
        <f t="shared" ref="F818:F821" si="285">G818+H818+I818</f>
      </c>
      <c r="G818" s="216">
        <v>1488.52</v>
      </c>
      <c r="H818" s="178">
        <v>847.43</v>
      </c>
      <c r="I818" s="236">
        <v>0</v>
      </c>
      <c r="J818" s="180">
        <v>2</v>
      </c>
      <c r="K818" s="197">
        <v>4543.110000000001</v>
      </c>
      <c r="L818" s="189">
        <v>0</v>
      </c>
      <c r="M818" s="197">
        <v>0</v>
      </c>
      <c r="N818" s="180">
        <v>0</v>
      </c>
      <c r="O818" s="181">
        <f t="shared" ref="O818:O845" si="72">N818/R818</f>
      </c>
      <c r="P818" s="196"/>
      <c r="Q818" s="182">
        <f t="shared" ref="Q818:Q826" si="1251">P818/R818</f>
      </c>
      <c r="R818" s="177">
        <f t="shared" ref="R818:R821" si="935">J818+L818</f>
      </c>
      <c r="S818" s="178">
        <f t="shared" ref="S818:S821" si="1085">K818+M818</f>
      </c>
      <c r="T818" s="183">
        <f t="shared" ref="T818:T845" si="620">S818/F818</f>
      </c>
      <c r="U818" s="183">
        <f t="shared" ref="U818:U845" si="542">S818/(F818+(AX818*500)+F818*3%)</f>
      </c>
      <c r="V818" s="183">
        <f t="shared" ref="V818:V845" si="472">S818/R818</f>
      </c>
      <c r="W818" s="184">
        <v>3</v>
      </c>
      <c r="X818" s="183">
        <f t="shared" ref="X818:X845" si="401">F818/W818</f>
      </c>
      <c r="Y818" s="183">
        <f t="shared" ref="Y818:Y845" si="353">F818/R818</f>
      </c>
      <c r="Z818" s="183">
        <f t="shared" ref="Z818:Z845" si="120">F818/AL818</f>
      </c>
      <c r="AA818" s="183">
        <f t="shared" ref="AA818:AA845" si="1291">F818/AK818*1000</f>
      </c>
      <c r="AB818" s="183">
        <f t="shared" ref="AB818:AB845" si="1140">F818/AN818</f>
      </c>
      <c r="AC818" s="181">
        <f t="shared" ref="AC818:AC845" si="655">AL818/AK818</f>
      </c>
      <c r="AD818" s="181">
        <f t="shared" ref="AD818:AD845" si="577">AN818/AM818</f>
      </c>
      <c r="AE818" s="181">
        <f t="shared" ref="AE818:AE845" si="510">AP818/AM818</f>
      </c>
      <c r="AF818" s="181">
        <f t="shared" ref="AF818:AF845" si="439">R818/AP818</f>
      </c>
      <c r="AG818" s="181">
        <f t="shared" ref="AG818:AG845" si="155">AR818/AN818</f>
      </c>
      <c r="AH818" s="181">
        <f t="shared" ref="AH818:AH845" si="30">R818/AR818</f>
      </c>
      <c r="AI818" s="181">
        <f t="shared" ref="AI818:AI845" si="1175">AQ818/AP818</f>
      </c>
      <c r="AJ818" s="189">
        <v>47</v>
      </c>
      <c r="AK818" s="179">
        <v>24819</v>
      </c>
      <c r="AL818" s="179">
        <v>815</v>
      </c>
      <c r="AM818" s="179">
        <v>888</v>
      </c>
      <c r="AN818" s="179">
        <v>67</v>
      </c>
      <c r="AO818" s="189">
        <v>18</v>
      </c>
      <c r="AP818" s="189">
        <v>97</v>
      </c>
      <c r="AQ818" s="189">
        <v>77</v>
      </c>
      <c r="AR818" s="189">
        <v>2</v>
      </c>
      <c r="AS818" s="179">
        <v>8</v>
      </c>
      <c r="AT818" s="179">
        <v>3</v>
      </c>
      <c r="AU818" s="179">
        <v>7</v>
      </c>
      <c r="AV818" s="190"/>
      <c r="AW818" s="190"/>
      <c r="AX818" s="191">
        <f t="shared" ref="AX818:AX821" si="785">COUNT(AU818)</f>
      </c>
    </row>
    <row r="819">
      <c r="A819" s="168"/>
      <c r="B819" s="210" t="s">
        <v>183</v>
      </c>
      <c r="C819" s="170" t="s">
        <v>201</v>
      </c>
      <c r="D819" s="171" t="s">
        <v>204</v>
      </c>
      <c r="E819" s="193" t="s">
        <v>182</v>
      </c>
      <c r="F819" s="178">
        <f t="shared" si="285"/>
      </c>
      <c r="G819" s="213">
        <v>581.11</v>
      </c>
      <c r="H819" s="178">
        <v>575.4</v>
      </c>
      <c r="I819" s="236">
        <v>0</v>
      </c>
      <c r="J819" s="180">
        <v>2</v>
      </c>
      <c r="K819" s="178">
        <v>3989.7000000000007</v>
      </c>
      <c r="L819" s="189">
        <v>0</v>
      </c>
      <c r="M819" s="197">
        <v>0</v>
      </c>
      <c r="N819" s="180">
        <v>0</v>
      </c>
      <c r="O819" s="181">
        <f t="shared" si="72"/>
      </c>
      <c r="P819" s="196"/>
      <c r="Q819" s="182">
        <f t="shared" si="1251"/>
      </c>
      <c r="R819" s="177">
        <f t="shared" si="935"/>
      </c>
      <c r="S819" s="178">
        <f t="shared" si="1085"/>
      </c>
      <c r="T819" s="183">
        <f t="shared" si="620"/>
      </c>
      <c r="U819" s="183">
        <f t="shared" si="542"/>
      </c>
      <c r="V819" s="183">
        <f t="shared" si="472"/>
      </c>
      <c r="W819" s="184">
        <v>2</v>
      </c>
      <c r="X819" s="183">
        <f t="shared" si="401"/>
      </c>
      <c r="Y819" s="183">
        <f t="shared" si="353"/>
      </c>
      <c r="Z819" s="183">
        <f t="shared" si="120"/>
      </c>
      <c r="AA819" s="183">
        <f t="shared" si="1291"/>
      </c>
      <c r="AB819" s="183">
        <f t="shared" si="1140"/>
      </c>
      <c r="AC819" s="181">
        <f t="shared" si="655"/>
      </c>
      <c r="AD819" s="181">
        <f t="shared" si="577"/>
      </c>
      <c r="AE819" s="181">
        <f t="shared" si="510"/>
      </c>
      <c r="AF819" s="181">
        <f t="shared" si="439"/>
      </c>
      <c r="AG819" s="181">
        <f t="shared" si="155"/>
      </c>
      <c r="AH819" s="181">
        <f t="shared" si="30"/>
      </c>
      <c r="AI819" s="181">
        <f t="shared" si="1175"/>
      </c>
      <c r="AJ819" s="189">
        <v>50</v>
      </c>
      <c r="AK819" s="179">
        <v>13647</v>
      </c>
      <c r="AL819" s="179">
        <v>461</v>
      </c>
      <c r="AM819" s="179">
        <v>515</v>
      </c>
      <c r="AN819" s="179">
        <v>37</v>
      </c>
      <c r="AO819" s="189">
        <v>9</v>
      </c>
      <c r="AP819" s="179">
        <v>16</v>
      </c>
      <c r="AQ819" s="179">
        <v>50</v>
      </c>
      <c r="AR819" s="189">
        <v>2</v>
      </c>
      <c r="AS819" s="179">
        <v>2</v>
      </c>
      <c r="AT819" s="179">
        <v>0</v>
      </c>
      <c r="AU819" s="179">
        <v>8</v>
      </c>
      <c r="AV819" s="190"/>
      <c r="AW819" s="190"/>
      <c r="AX819" s="191">
        <f t="shared" si="785"/>
      </c>
    </row>
    <row r="820">
      <c r="A820" s="168"/>
      <c r="B820" s="210" t="s">
        <v>183</v>
      </c>
      <c r="C820" s="170" t="s">
        <v>201</v>
      </c>
      <c r="D820" s="171" t="s">
        <v>204</v>
      </c>
      <c r="E820" s="201" t="s">
        <v>184</v>
      </c>
      <c r="F820" s="178">
        <f t="shared" si="285"/>
      </c>
      <c r="G820" s="213">
        <v>382.29</v>
      </c>
      <c r="H820" s="197">
        <v>512.27</v>
      </c>
      <c r="I820" s="219">
        <v>0</v>
      </c>
      <c r="J820" s="180">
        <v>3</v>
      </c>
      <c r="K820" s="197">
        <v>7644.780000000001</v>
      </c>
      <c r="L820" s="189">
        <v>0</v>
      </c>
      <c r="M820" s="197">
        <v>0</v>
      </c>
      <c r="N820" s="180">
        <v>0</v>
      </c>
      <c r="O820" s="181">
        <f t="shared" si="72"/>
      </c>
      <c r="P820" s="196"/>
      <c r="Q820" s="182">
        <f t="shared" si="1251"/>
      </c>
      <c r="R820" s="177">
        <f t="shared" si="935"/>
      </c>
      <c r="S820" s="178">
        <f t="shared" si="1085"/>
      </c>
      <c r="T820" s="183">
        <f t="shared" si="620"/>
      </c>
      <c r="U820" s="183">
        <f t="shared" si="542"/>
      </c>
      <c r="V820" s="183">
        <f t="shared" si="472"/>
      </c>
      <c r="W820" s="184">
        <v>3</v>
      </c>
      <c r="X820" s="183">
        <f t="shared" si="401"/>
      </c>
      <c r="Y820" s="183">
        <f t="shared" si="353"/>
      </c>
      <c r="Z820" s="183">
        <f t="shared" si="120"/>
      </c>
      <c r="AA820" s="183">
        <f t="shared" si="1291"/>
      </c>
      <c r="AB820" s="183">
        <f t="shared" si="1140"/>
      </c>
      <c r="AC820" s="181">
        <f t="shared" si="655"/>
      </c>
      <c r="AD820" s="181">
        <f t="shared" si="577"/>
      </c>
      <c r="AE820" s="181">
        <f t="shared" si="510"/>
      </c>
      <c r="AF820" s="181">
        <f t="shared" si="439"/>
      </c>
      <c r="AG820" s="181">
        <f t="shared" si="155"/>
      </c>
      <c r="AH820" s="181">
        <f t="shared" si="30"/>
      </c>
      <c r="AI820" s="181">
        <f t="shared" si="1175"/>
      </c>
      <c r="AJ820" s="189">
        <v>79</v>
      </c>
      <c r="AK820" s="179">
        <v>11487</v>
      </c>
      <c r="AL820" s="179">
        <v>334</v>
      </c>
      <c r="AM820" s="179">
        <v>397</v>
      </c>
      <c r="AN820" s="179">
        <v>41</v>
      </c>
      <c r="AO820" s="189">
        <v>8</v>
      </c>
      <c r="AP820" s="189">
        <v>30</v>
      </c>
      <c r="AQ820" s="189">
        <v>35</v>
      </c>
      <c r="AR820" s="189">
        <v>3</v>
      </c>
      <c r="AS820" s="189">
        <v>4</v>
      </c>
      <c r="AT820" s="179">
        <v>2</v>
      </c>
      <c r="AU820" s="189">
        <v>10</v>
      </c>
      <c r="AV820" s="190"/>
      <c r="AW820" s="190"/>
      <c r="AX820" s="191">
        <f t="shared" si="785"/>
      </c>
    </row>
    <row r="821">
      <c r="A821" s="168"/>
      <c r="B821" s="210" t="s">
        <v>183</v>
      </c>
      <c r="C821" s="170" t="s">
        <v>201</v>
      </c>
      <c r="D821" s="171" t="s">
        <v>204</v>
      </c>
      <c r="E821" s="201" t="s">
        <v>185</v>
      </c>
      <c r="F821" s="178">
        <f t="shared" si="285"/>
      </c>
      <c r="G821" s="216">
        <v>218.43</v>
      </c>
      <c r="H821" s="178">
        <v>199.21</v>
      </c>
      <c r="I821" s="219">
        <v>0</v>
      </c>
      <c r="J821" s="180">
        <v>0</v>
      </c>
      <c r="K821" s="197">
        <v>0</v>
      </c>
      <c r="L821" s="189">
        <v>0</v>
      </c>
      <c r="M821" s="197">
        <v>0</v>
      </c>
      <c r="N821" s="180">
        <v>0</v>
      </c>
      <c r="O821" s="181">
        <f t="shared" si="72"/>
      </c>
      <c r="P821" s="196"/>
      <c r="Q821" s="182">
        <f t="shared" si="1251"/>
      </c>
      <c r="R821" s="177">
        <f t="shared" si="935"/>
      </c>
      <c r="S821" s="178">
        <f t="shared" si="1085"/>
      </c>
      <c r="T821" s="183">
        <f t="shared" si="620"/>
      </c>
      <c r="U821" s="183">
        <f t="shared" si="542"/>
      </c>
      <c r="V821" s="183">
        <f t="shared" si="472"/>
      </c>
      <c r="W821" s="184">
        <v>0</v>
      </c>
      <c r="X821" s="183">
        <f t="shared" si="401"/>
      </c>
      <c r="Y821" s="183">
        <f t="shared" si="353"/>
      </c>
      <c r="Z821" s="183">
        <f t="shared" si="120"/>
      </c>
      <c r="AA821" s="183">
        <f t="shared" si="1291"/>
      </c>
      <c r="AB821" s="183">
        <f t="shared" si="1140"/>
      </c>
      <c r="AC821" s="181">
        <f t="shared" si="655"/>
      </c>
      <c r="AD821" s="181">
        <f t="shared" si="577"/>
      </c>
      <c r="AE821" s="181">
        <f t="shared" si="510"/>
      </c>
      <c r="AF821" s="181">
        <f t="shared" si="439"/>
      </c>
      <c r="AG821" s="181">
        <f t="shared" si="155"/>
      </c>
      <c r="AH821" s="181">
        <f t="shared" si="30"/>
      </c>
      <c r="AI821" s="181">
        <f t="shared" si="1175"/>
      </c>
      <c r="AJ821" s="189">
        <v>95</v>
      </c>
      <c r="AK821" s="179">
        <v>6615</v>
      </c>
      <c r="AL821" s="179">
        <v>277</v>
      </c>
      <c r="AM821" s="179">
        <v>310</v>
      </c>
      <c r="AN821" s="179">
        <v>22</v>
      </c>
      <c r="AO821" s="189">
        <v>5</v>
      </c>
      <c r="AP821" s="179">
        <v>12</v>
      </c>
      <c r="AQ821" s="179">
        <v>30</v>
      </c>
      <c r="AR821" s="189">
        <v>0</v>
      </c>
      <c r="AS821" s="179">
        <v>3</v>
      </c>
      <c r="AT821" s="179">
        <v>2</v>
      </c>
      <c r="AU821" s="179">
        <v>5</v>
      </c>
      <c r="AV821" s="190"/>
      <c r="AW821" s="190"/>
      <c r="AX821" s="191">
        <f t="shared" si="785"/>
      </c>
    </row>
    <row r="822">
      <c r="A822" s="168"/>
      <c r="B822" s="202" t="s">
        <v>186</v>
      </c>
      <c r="C822" s="202"/>
      <c r="D822" s="202"/>
      <c r="E822" s="202"/>
      <c r="F822" s="203">
        <f>SUM(F818:F821)</f>
      </c>
      <c r="G822" s="217">
        <f>SUM(G818:G821)</f>
      </c>
      <c r="H822" s="203">
        <f>SUM(H818:H821)</f>
      </c>
      <c r="I822" s="196">
        <f t="shared" ref="I822:I827" si="587">SUM(I818:I821)</f>
      </c>
      <c r="J822" s="204">
        <f>SUM(J818:J821)</f>
      </c>
      <c r="K822" s="203">
        <f>SUM(K818:K821)</f>
      </c>
      <c r="L822" s="215">
        <f>SUM(L818:L821)</f>
      </c>
      <c r="M822" s="203">
        <f>SUM(M818:M821)</f>
      </c>
      <c r="N822" s="204">
        <f>SUM(N818:N821)</f>
      </c>
      <c r="O822" s="205">
        <f t="shared" si="72"/>
      </c>
      <c r="P822" s="206">
        <f>SUM(P818:P821)</f>
      </c>
      <c r="Q822" s="182">
        <f t="shared" si="1251"/>
      </c>
      <c r="R822" s="204">
        <f>SUM(R818:R821)</f>
      </c>
      <c r="S822" s="203">
        <f>SUM(S818:S821)</f>
      </c>
      <c r="T822" s="207">
        <f t="shared" si="620"/>
      </c>
      <c r="U822" s="207">
        <f t="shared" si="542"/>
      </c>
      <c r="V822" s="207">
        <f t="shared" si="472"/>
      </c>
      <c r="W822" s="208">
        <f>SUM(W818:W821)</f>
      </c>
      <c r="X822" s="207">
        <f t="shared" si="401"/>
      </c>
      <c r="Y822" s="207">
        <f t="shared" si="353"/>
      </c>
      <c r="Z822" s="207">
        <f t="shared" si="120"/>
      </c>
      <c r="AA822" s="207">
        <f t="shared" si="1291"/>
      </c>
      <c r="AB822" s="207">
        <f t="shared" si="1140"/>
      </c>
      <c r="AC822" s="205">
        <f t="shared" si="655"/>
      </c>
      <c r="AD822" s="205">
        <f t="shared" si="577"/>
      </c>
      <c r="AE822" s="205">
        <f t="shared" si="510"/>
      </c>
      <c r="AF822" s="205">
        <f t="shared" si="439"/>
      </c>
      <c r="AG822" s="205">
        <f t="shared" si="155"/>
      </c>
      <c r="AH822" s="205">
        <f t="shared" si="30"/>
      </c>
      <c r="AI822" s="205">
        <f t="shared" si="1175"/>
      </c>
      <c r="AJ822" s="218">
        <f>AVERAGE(AJ818:AJ821)</f>
      </c>
      <c r="AK822" s="218">
        <f>SUM(AK818:AK821)</f>
      </c>
      <c r="AL822" s="218">
        <f>SUM(AL818:AL821)</f>
      </c>
      <c r="AM822" s="218">
        <f>SUM(AM818:AM821)</f>
      </c>
      <c r="AN822" s="218">
        <f>SUM(AN818:AN821)</f>
      </c>
      <c r="AO822" s="218">
        <f>SUM(AO818:AO821)</f>
      </c>
      <c r="AP822" s="218">
        <f>SUM(AP818:AP821)</f>
      </c>
      <c r="AQ822" s="218">
        <f>SUM(AQ818:AQ821)</f>
      </c>
      <c r="AR822" s="218">
        <f>SUM(AR818:AR821)</f>
      </c>
      <c r="AS822" s="218">
        <f>SUM(AS818:AS821)</f>
      </c>
      <c r="AT822" s="218">
        <f>SUM(AT818:AT821)</f>
      </c>
      <c r="AU822" s="218">
        <f>SUM(AU818:AU821)</f>
      </c>
      <c r="AV822" s="209"/>
      <c r="AW822" s="209"/>
      <c r="AX822" s="204">
        <f>SUM(AX818:AX821)</f>
      </c>
    </row>
    <row r="823">
      <c r="A823" s="168"/>
      <c r="B823" s="210" t="s">
        <v>244</v>
      </c>
      <c r="C823" s="170" t="s">
        <v>179</v>
      </c>
      <c r="D823" s="171" t="s">
        <v>180</v>
      </c>
      <c r="E823" s="212" t="s">
        <v>189</v>
      </c>
      <c r="F823" s="178">
        <f t="shared" ref="F823:F827" si="286">G823+H823+I823</f>
      </c>
      <c r="G823" s="289">
        <v>559.88</v>
      </c>
      <c r="H823" s="290">
        <v>1627.94</v>
      </c>
      <c r="I823" s="196">
        <f t="shared" si="587"/>
      </c>
      <c r="J823" s="180">
        <v>0</v>
      </c>
      <c r="K823" s="197">
        <v>0</v>
      </c>
      <c r="L823" s="189">
        <v>0</v>
      </c>
      <c r="M823" s="197">
        <v>0</v>
      </c>
      <c r="N823" s="180">
        <v>0</v>
      </c>
      <c r="O823" s="181">
        <f t="shared" si="72"/>
      </c>
      <c r="P823" s="176"/>
      <c r="Q823" s="182">
        <f t="shared" si="1251"/>
      </c>
      <c r="R823" s="177">
        <f t="shared" ref="R823:R827" si="936">J823+L823</f>
      </c>
      <c r="S823" s="178">
        <f t="shared" ref="S823:S827" si="1086">K823+M823</f>
      </c>
      <c r="T823" s="183">
        <f t="shared" si="620"/>
      </c>
      <c r="U823" s="183">
        <f t="shared" si="542"/>
      </c>
      <c r="V823" s="183">
        <f t="shared" si="472"/>
      </c>
      <c r="W823" s="184">
        <v>0</v>
      </c>
      <c r="X823" s="183">
        <f t="shared" si="401"/>
      </c>
      <c r="Y823" s="183">
        <f t="shared" si="353"/>
      </c>
      <c r="Z823" s="183">
        <f t="shared" si="120"/>
      </c>
      <c r="AA823" s="183">
        <f t="shared" si="1291"/>
      </c>
      <c r="AB823" s="183">
        <f t="shared" si="1140"/>
      </c>
      <c r="AC823" s="181">
        <f t="shared" si="655"/>
      </c>
      <c r="AD823" s="181">
        <f t="shared" si="577"/>
      </c>
      <c r="AE823" s="181">
        <f t="shared" si="510"/>
      </c>
      <c r="AF823" s="181">
        <f t="shared" si="439"/>
      </c>
      <c r="AG823" s="181">
        <f t="shared" si="155"/>
      </c>
      <c r="AH823" s="181">
        <f t="shared" si="30"/>
      </c>
      <c r="AI823" s="181">
        <f t="shared" si="1175"/>
      </c>
      <c r="AJ823" s="189">
        <v>54</v>
      </c>
      <c r="AK823" s="179">
        <v>24573</v>
      </c>
      <c r="AL823" s="179">
        <v>579</v>
      </c>
      <c r="AM823" s="179">
        <v>585</v>
      </c>
      <c r="AN823" s="179">
        <v>124</v>
      </c>
      <c r="AO823" s="189">
        <v>20</v>
      </c>
      <c r="AP823" s="189">
        <v>60</v>
      </c>
      <c r="AQ823" s="179">
        <v>96</v>
      </c>
      <c r="AR823" s="189">
        <v>2</v>
      </c>
      <c r="AS823" s="189">
        <v>9</v>
      </c>
      <c r="AT823" s="179">
        <v>0</v>
      </c>
      <c r="AU823" s="179">
        <v>26</v>
      </c>
      <c r="AV823" s="190"/>
      <c r="AW823" s="190"/>
      <c r="AX823" s="191">
        <f t="shared" ref="AX823:AX827" si="786">COUNT(AU823)</f>
      </c>
    </row>
    <row r="824">
      <c r="A824" s="168"/>
      <c r="B824" s="210" t="s">
        <v>244</v>
      </c>
      <c r="C824" s="192" t="s">
        <v>179</v>
      </c>
      <c r="D824" s="171" t="s">
        <v>180</v>
      </c>
      <c r="E824" s="212" t="s">
        <v>190</v>
      </c>
      <c r="F824" s="173">
        <f t="shared" si="286"/>
      </c>
      <c r="G824" s="175">
        <v>1287.43</v>
      </c>
      <c r="H824" s="230">
        <v>2385.42</v>
      </c>
      <c r="I824" s="196">
        <f t="shared" si="587"/>
      </c>
      <c r="J824" s="180">
        <v>2</v>
      </c>
      <c r="K824" s="178">
        <v>5656.370000000001</v>
      </c>
      <c r="L824" s="189">
        <v>0</v>
      </c>
      <c r="M824" s="197">
        <v>0</v>
      </c>
      <c r="N824" s="180">
        <v>0</v>
      </c>
      <c r="O824" s="181">
        <f t="shared" si="72"/>
      </c>
      <c r="P824" s="176"/>
      <c r="Q824" s="182">
        <f t="shared" si="1251"/>
      </c>
      <c r="R824" s="177">
        <f t="shared" si="936"/>
      </c>
      <c r="S824" s="178">
        <f t="shared" si="1086"/>
      </c>
      <c r="T824" s="183">
        <f t="shared" si="620"/>
      </c>
      <c r="U824" s="183">
        <f t="shared" si="542"/>
      </c>
      <c r="V824" s="183">
        <f t="shared" si="472"/>
      </c>
      <c r="W824" s="184">
        <v>2</v>
      </c>
      <c r="X824" s="183">
        <f t="shared" si="401"/>
      </c>
      <c r="Y824" s="183">
        <f t="shared" si="353"/>
      </c>
      <c r="Z824" s="183">
        <f t="shared" si="120"/>
      </c>
      <c r="AA824" s="183">
        <f t="shared" si="1291"/>
      </c>
      <c r="AB824" s="183">
        <f t="shared" si="1140"/>
      </c>
      <c r="AC824" s="181">
        <f t="shared" si="655"/>
      </c>
      <c r="AD824" s="181">
        <f t="shared" si="577"/>
      </c>
      <c r="AE824" s="181">
        <f t="shared" si="510"/>
      </c>
      <c r="AF824" s="181">
        <f t="shared" si="439"/>
      </c>
      <c r="AG824" s="181">
        <f t="shared" si="155"/>
      </c>
      <c r="AH824" s="181">
        <f t="shared" si="30"/>
      </c>
      <c r="AI824" s="181">
        <f t="shared" si="1175"/>
      </c>
      <c r="AJ824" s="189">
        <v>49</v>
      </c>
      <c r="AK824" s="189">
        <v>36233</v>
      </c>
      <c r="AL824" s="179">
        <v>915</v>
      </c>
      <c r="AM824" s="179">
        <v>946</v>
      </c>
      <c r="AN824" s="179">
        <v>172</v>
      </c>
      <c r="AO824" s="189">
        <v>21</v>
      </c>
      <c r="AP824" s="189">
        <v>44</v>
      </c>
      <c r="AQ824" s="179">
        <v>135</v>
      </c>
      <c r="AR824" s="189">
        <v>1</v>
      </c>
      <c r="AS824" s="189">
        <v>13</v>
      </c>
      <c r="AT824" s="189">
        <v>3</v>
      </c>
      <c r="AU824" s="189">
        <v>45</v>
      </c>
      <c r="AV824" s="190"/>
      <c r="AW824" s="190"/>
      <c r="AX824" s="191">
        <f t="shared" si="786"/>
      </c>
    </row>
    <row r="825">
      <c r="A825" s="168"/>
      <c r="B825" s="210" t="s">
        <v>244</v>
      </c>
      <c r="C825" s="192" t="s">
        <v>179</v>
      </c>
      <c r="D825" s="171" t="s">
        <v>180</v>
      </c>
      <c r="E825" s="212" t="s">
        <v>191</v>
      </c>
      <c r="F825" s="173">
        <f t="shared" si="286"/>
      </c>
      <c r="G825" s="175">
        <v>1430.92</v>
      </c>
      <c r="H825" s="230">
        <v>1430.2</v>
      </c>
      <c r="I825" s="196">
        <f t="shared" si="587"/>
      </c>
      <c r="J825" s="177">
        <v>1</v>
      </c>
      <c r="K825" s="178">
        <v>1994.8500000000022</v>
      </c>
      <c r="L825" s="179">
        <v>0</v>
      </c>
      <c r="M825" s="178">
        <v>0</v>
      </c>
      <c r="N825" s="180">
        <v>0</v>
      </c>
      <c r="O825" s="181">
        <f t="shared" si="72"/>
      </c>
      <c r="P825" s="176"/>
      <c r="Q825" s="182">
        <f t="shared" si="1251"/>
      </c>
      <c r="R825" s="177">
        <f t="shared" si="936"/>
      </c>
      <c r="S825" s="178">
        <f t="shared" si="1086"/>
      </c>
      <c r="T825" s="183">
        <f t="shared" si="620"/>
      </c>
      <c r="U825" s="183">
        <f t="shared" si="542"/>
      </c>
      <c r="V825" s="183">
        <f t="shared" si="472"/>
      </c>
      <c r="W825" s="184">
        <v>0</v>
      </c>
      <c r="X825" s="183">
        <f t="shared" si="401"/>
      </c>
      <c r="Y825" s="183">
        <f t="shared" si="353"/>
      </c>
      <c r="Z825" s="183">
        <f t="shared" si="120"/>
      </c>
      <c r="AA825" s="183">
        <f t="shared" si="1291"/>
      </c>
      <c r="AB825" s="183">
        <f t="shared" si="1140"/>
      </c>
      <c r="AC825" s="181">
        <f t="shared" si="655"/>
      </c>
      <c r="AD825" s="181">
        <f t="shared" si="577"/>
      </c>
      <c r="AE825" s="181">
        <f t="shared" si="510"/>
      </c>
      <c r="AF825" s="181">
        <f t="shared" si="439"/>
      </c>
      <c r="AG825" s="181">
        <f t="shared" si="155"/>
      </c>
      <c r="AH825" s="181">
        <f t="shared" si="30"/>
      </c>
      <c r="AI825" s="181">
        <f t="shared" si="1175"/>
      </c>
      <c r="AJ825" s="189">
        <v>59</v>
      </c>
      <c r="AK825" s="189">
        <v>22157</v>
      </c>
      <c r="AL825" s="179">
        <v>437</v>
      </c>
      <c r="AM825" s="179">
        <v>474</v>
      </c>
      <c r="AN825" s="179">
        <v>117</v>
      </c>
      <c r="AO825" s="189">
        <v>26</v>
      </c>
      <c r="AP825" s="189">
        <v>53</v>
      </c>
      <c r="AQ825" s="179">
        <v>113</v>
      </c>
      <c r="AR825" s="189">
        <v>1</v>
      </c>
      <c r="AS825" s="189">
        <v>5</v>
      </c>
      <c r="AT825" s="189">
        <v>2</v>
      </c>
      <c r="AU825" s="189">
        <v>24</v>
      </c>
      <c r="AV825" s="190"/>
      <c r="AW825" s="190"/>
      <c r="AX825" s="191">
        <f t="shared" si="786"/>
      </c>
    </row>
    <row r="826">
      <c r="A826" s="168"/>
      <c r="B826" s="210" t="s">
        <v>244</v>
      </c>
      <c r="C826" s="192" t="s">
        <v>179</v>
      </c>
      <c r="D826" s="171" t="s">
        <v>180</v>
      </c>
      <c r="E826" s="212" t="s">
        <v>192</v>
      </c>
      <c r="F826" s="173">
        <f t="shared" si="286"/>
      </c>
      <c r="G826" s="230">
        <v>1920.86</v>
      </c>
      <c r="H826" s="175">
        <v>1938.53</v>
      </c>
      <c r="I826" s="196">
        <f t="shared" si="587"/>
      </c>
      <c r="J826" s="180">
        <v>4</v>
      </c>
      <c r="K826" s="197">
        <v>7972.970000000001</v>
      </c>
      <c r="L826" s="189">
        <v>0</v>
      </c>
      <c r="M826" s="197">
        <v>0</v>
      </c>
      <c r="N826" s="180">
        <v>0</v>
      </c>
      <c r="O826" s="181">
        <f t="shared" si="72"/>
      </c>
      <c r="P826" s="176"/>
      <c r="Q826" s="182">
        <f t="shared" si="1251"/>
      </c>
      <c r="R826" s="177">
        <f t="shared" si="936"/>
      </c>
      <c r="S826" s="178">
        <f t="shared" si="1086"/>
      </c>
      <c r="T826" s="183">
        <f t="shared" si="620"/>
      </c>
      <c r="U826" s="183">
        <f t="shared" si="542"/>
      </c>
      <c r="V826" s="183">
        <f t="shared" si="472"/>
      </c>
      <c r="W826" s="184">
        <v>4</v>
      </c>
      <c r="X826" s="183">
        <f t="shared" si="401"/>
      </c>
      <c r="Y826" s="183">
        <f t="shared" si="353"/>
      </c>
      <c r="Z826" s="183">
        <f t="shared" si="120"/>
      </c>
      <c r="AA826" s="183">
        <f t="shared" si="1291"/>
      </c>
      <c r="AB826" s="183">
        <f t="shared" si="1140"/>
      </c>
      <c r="AC826" s="181">
        <f t="shared" si="655"/>
      </c>
      <c r="AD826" s="181">
        <f t="shared" si="577"/>
      </c>
      <c r="AE826" s="181">
        <f t="shared" si="510"/>
      </c>
      <c r="AF826" s="181">
        <f t="shared" si="439"/>
      </c>
      <c r="AG826" s="181">
        <f t="shared" si="155"/>
      </c>
      <c r="AH826" s="181">
        <f t="shared" si="30"/>
      </c>
      <c r="AI826" s="181">
        <f t="shared" si="1175"/>
      </c>
      <c r="AJ826" s="189">
        <v>61</v>
      </c>
      <c r="AK826" s="189">
        <v>24975</v>
      </c>
      <c r="AL826" s="179">
        <v>444</v>
      </c>
      <c r="AM826" s="179">
        <v>448</v>
      </c>
      <c r="AN826" s="179">
        <v>126</v>
      </c>
      <c r="AO826" s="189">
        <v>31</v>
      </c>
      <c r="AP826" s="189">
        <v>79</v>
      </c>
      <c r="AQ826" s="179">
        <v>86</v>
      </c>
      <c r="AR826" s="189">
        <v>4</v>
      </c>
      <c r="AS826" s="189">
        <v>4</v>
      </c>
      <c r="AT826" s="189">
        <v>2</v>
      </c>
      <c r="AU826" s="189">
        <v>18</v>
      </c>
      <c r="AV826" s="190"/>
      <c r="AW826" s="190"/>
      <c r="AX826" s="191">
        <f t="shared" si="786"/>
      </c>
    </row>
    <row r="827">
      <c r="A827" s="168"/>
      <c r="B827" s="210" t="s">
        <v>244</v>
      </c>
      <c r="C827" s="192" t="s">
        <v>179</v>
      </c>
      <c r="D827" s="171" t="s">
        <v>180</v>
      </c>
      <c r="E827" s="201" t="s">
        <v>194</v>
      </c>
      <c r="F827" s="178">
        <f t="shared" si="286"/>
      </c>
      <c r="G827" s="214">
        <v>1572.97</v>
      </c>
      <c r="H827" s="195">
        <v>1149.79</v>
      </c>
      <c r="I827" s="196">
        <f t="shared" si="587"/>
      </c>
      <c r="J827" s="180">
        <v>2</v>
      </c>
      <c r="K827" s="197">
        <v>4361.580000000002</v>
      </c>
      <c r="L827" s="189">
        <v>0</v>
      </c>
      <c r="M827" s="197">
        <v>0</v>
      </c>
      <c r="N827" s="180">
        <v>1</v>
      </c>
      <c r="O827" s="181">
        <f t="shared" si="72"/>
      </c>
      <c r="P827" s="176"/>
      <c r="Q827" s="182" t="str">
        <v>#DIV/0!</v>
      </c>
      <c r="R827" s="177">
        <f t="shared" si="936"/>
      </c>
      <c r="S827" s="178">
        <f t="shared" si="1086"/>
      </c>
      <c r="T827" s="183">
        <f t="shared" si="620"/>
      </c>
      <c r="U827" s="183">
        <f t="shared" si="542"/>
      </c>
      <c r="V827" s="183">
        <f t="shared" si="472"/>
      </c>
      <c r="W827" s="184">
        <v>2</v>
      </c>
      <c r="X827" s="183">
        <f t="shared" si="401"/>
      </c>
      <c r="Y827" s="183">
        <f t="shared" si="353"/>
      </c>
      <c r="Z827" s="183">
        <f t="shared" si="120"/>
      </c>
      <c r="AA827" s="183">
        <f t="shared" si="1291"/>
      </c>
      <c r="AB827" s="183">
        <f t="shared" si="1140"/>
      </c>
      <c r="AC827" s="181">
        <f t="shared" si="655"/>
      </c>
      <c r="AD827" s="181">
        <f t="shared" si="577"/>
      </c>
      <c r="AE827" s="181">
        <f t="shared" si="510"/>
      </c>
      <c r="AF827" s="181">
        <f t="shared" si="439"/>
      </c>
      <c r="AG827" s="181">
        <f t="shared" si="155"/>
      </c>
      <c r="AH827" s="181">
        <f t="shared" si="30"/>
      </c>
      <c r="AI827" s="181">
        <f t="shared" si="1175"/>
      </c>
      <c r="AJ827" s="189">
        <v>60</v>
      </c>
      <c r="AK827" s="189">
        <v>18323</v>
      </c>
      <c r="AL827" s="179">
        <v>421</v>
      </c>
      <c r="AM827" s="179">
        <v>446</v>
      </c>
      <c r="AN827" s="179">
        <v>76</v>
      </c>
      <c r="AO827" s="189">
        <v>20</v>
      </c>
      <c r="AP827" s="179">
        <v>43</v>
      </c>
      <c r="AQ827" s="179">
        <v>67</v>
      </c>
      <c r="AR827" s="189">
        <v>2</v>
      </c>
      <c r="AS827" s="189">
        <v>4</v>
      </c>
      <c r="AT827" s="189">
        <v>3</v>
      </c>
      <c r="AU827" s="189">
        <v>10</v>
      </c>
      <c r="AV827" s="190"/>
      <c r="AW827" s="190"/>
      <c r="AX827" s="191">
        <f t="shared" si="786"/>
      </c>
    </row>
    <row r="828">
      <c r="A828" s="168"/>
      <c r="B828" s="202" t="s">
        <v>186</v>
      </c>
      <c r="C828" s="202"/>
      <c r="D828" s="202"/>
      <c r="E828" s="202"/>
      <c r="F828" s="203">
        <f>SUM(F823:F827)</f>
      </c>
      <c r="G828" s="203">
        <f>SUM(G823:G827)</f>
      </c>
      <c r="H828" s="203">
        <f>SUM(H823:H827)</f>
      </c>
      <c r="I828" s="196">
        <f>SUM(I823:I827)</f>
      </c>
      <c r="J828" s="204">
        <f>SUM(J823:J827)</f>
      </c>
      <c r="K828" s="215">
        <f>SUM(K823:K827)</f>
      </c>
      <c r="L828" s="215">
        <f>SUM(L823:L827)</f>
      </c>
      <c r="M828" s="215">
        <f>SUM(M823:M827)</f>
      </c>
      <c r="N828" s="215">
        <f>SUM(N823:N827)</f>
      </c>
      <c r="O828" s="205">
        <f t="shared" si="72"/>
      </c>
      <c r="P828" s="206">
        <f>SUM(P823:P827)</f>
      </c>
      <c r="Q828" s="182">
        <f t="shared" ref="Q828:Q845" si="1252">P828/R828</f>
      </c>
      <c r="R828" s="204">
        <f>SUM(R823:R827)</f>
      </c>
      <c r="S828" s="203">
        <f>SUM(S823:S827)</f>
      </c>
      <c r="T828" s="207">
        <f t="shared" si="620"/>
      </c>
      <c r="U828" s="207">
        <f t="shared" si="542"/>
      </c>
      <c r="V828" s="207">
        <f t="shared" si="472"/>
      </c>
      <c r="W828" s="208">
        <f>SUM(W823:W827)</f>
      </c>
      <c r="X828" s="207">
        <f t="shared" si="401"/>
      </c>
      <c r="Y828" s="207">
        <f t="shared" si="353"/>
      </c>
      <c r="Z828" s="207">
        <f t="shared" si="120"/>
      </c>
      <c r="AA828" s="207">
        <f t="shared" si="1291"/>
      </c>
      <c r="AB828" s="207">
        <f t="shared" si="1140"/>
      </c>
      <c r="AC828" s="205">
        <f t="shared" si="655"/>
      </c>
      <c r="AD828" s="205">
        <f t="shared" si="577"/>
      </c>
      <c r="AE828" s="205">
        <f t="shared" si="510"/>
      </c>
      <c r="AF828" s="205">
        <f t="shared" si="439"/>
      </c>
      <c r="AG828" s="205">
        <f t="shared" si="155"/>
      </c>
      <c r="AH828" s="205">
        <f t="shared" si="30"/>
      </c>
      <c r="AI828" s="205">
        <f t="shared" si="1175"/>
      </c>
      <c r="AJ828" s="218">
        <f>AVERAGE(AJ823:AJ827)</f>
      </c>
      <c r="AK828" s="218">
        <f>SUM(AK823:AK827)</f>
      </c>
      <c r="AL828" s="218">
        <f>SUM(AL823:AL827)</f>
      </c>
      <c r="AM828" s="218">
        <f>SUM(AM823:AM827)</f>
      </c>
      <c r="AN828" s="218">
        <f>SUM(AN823:AN827)</f>
      </c>
      <c r="AO828" s="218">
        <f>SUM(AO823:AO827)</f>
      </c>
      <c r="AP828" s="218">
        <f>SUM(AP823:AP827)</f>
      </c>
      <c r="AQ828" s="218">
        <f>SUM(AQ823:AQ827)</f>
      </c>
      <c r="AR828" s="218">
        <f>SUM(AR823:AR827)</f>
      </c>
      <c r="AS828" s="218">
        <f>SUM(AS823:AS827)</f>
      </c>
      <c r="AT828" s="218">
        <f>SUM(AT823:AT827)</f>
      </c>
      <c r="AU828" s="218">
        <f>SUM(AU823:AU827)</f>
      </c>
      <c r="AV828" s="209"/>
      <c r="AW828" s="209"/>
      <c r="AX828" s="204">
        <f>SUM(AX823:AX827)</f>
      </c>
    </row>
    <row r="829">
      <c r="A829" s="168"/>
      <c r="B829" s="210" t="s">
        <v>244</v>
      </c>
      <c r="C829" s="170" t="s">
        <v>179</v>
      </c>
      <c r="D829" s="171" t="s">
        <v>193</v>
      </c>
      <c r="E829" s="201" t="s">
        <v>195</v>
      </c>
      <c r="F829" s="178">
        <f t="shared" ref="F829:F832" si="287">G829+H829+I829</f>
      </c>
      <c r="G829" s="216">
        <v>1830.49</v>
      </c>
      <c r="H829" s="178">
        <v>795.27</v>
      </c>
      <c r="I829" s="236">
        <v>0</v>
      </c>
      <c r="J829" s="180">
        <v>2</v>
      </c>
      <c r="K829" s="197">
        <v>4543.110000000001</v>
      </c>
      <c r="L829" s="189">
        <v>0</v>
      </c>
      <c r="M829" s="197">
        <v>0</v>
      </c>
      <c r="N829" s="180">
        <v>0</v>
      </c>
      <c r="O829" s="181">
        <f t="shared" si="72"/>
      </c>
      <c r="P829" s="196"/>
      <c r="Q829" s="182">
        <f t="shared" si="1252"/>
      </c>
      <c r="R829" s="177">
        <f t="shared" ref="R829:R832" si="937">J829+L829</f>
      </c>
      <c r="S829" s="178">
        <f t="shared" ref="S829:S832" si="1087">K829+M829</f>
      </c>
      <c r="T829" s="183">
        <f t="shared" si="620"/>
      </c>
      <c r="U829" s="183">
        <f t="shared" si="542"/>
      </c>
      <c r="V829" s="183">
        <f t="shared" si="472"/>
      </c>
      <c r="W829" s="184">
        <v>2</v>
      </c>
      <c r="X829" s="183">
        <f t="shared" si="401"/>
      </c>
      <c r="Y829" s="183">
        <f t="shared" si="353"/>
      </c>
      <c r="Z829" s="183">
        <f t="shared" si="120"/>
      </c>
      <c r="AA829" s="183">
        <f t="shared" si="1291"/>
      </c>
      <c r="AB829" s="183">
        <f t="shared" si="1140"/>
      </c>
      <c r="AC829" s="181">
        <f t="shared" si="655"/>
      </c>
      <c r="AD829" s="181">
        <f t="shared" si="577"/>
      </c>
      <c r="AE829" s="181">
        <f t="shared" si="510"/>
      </c>
      <c r="AF829" s="181">
        <f t="shared" si="439"/>
      </c>
      <c r="AG829" s="181">
        <f t="shared" si="155"/>
      </c>
      <c r="AH829" s="181">
        <f t="shared" si="30"/>
      </c>
      <c r="AI829" s="181">
        <f t="shared" si="1175"/>
      </c>
      <c r="AJ829" s="189">
        <v>58</v>
      </c>
      <c r="AK829" s="179">
        <v>16548</v>
      </c>
      <c r="AL829" s="179">
        <v>511</v>
      </c>
      <c r="AM829" s="179">
        <v>545</v>
      </c>
      <c r="AN829" s="179">
        <v>75</v>
      </c>
      <c r="AO829" s="189">
        <v>17</v>
      </c>
      <c r="AP829" s="189">
        <v>59</v>
      </c>
      <c r="AQ829" s="189">
        <v>60</v>
      </c>
      <c r="AR829" s="189">
        <v>2</v>
      </c>
      <c r="AS829" s="189">
        <v>5</v>
      </c>
      <c r="AT829" s="189">
        <v>1</v>
      </c>
      <c r="AU829" s="189">
        <v>10</v>
      </c>
      <c r="AV829" s="190"/>
      <c r="AW829" s="190"/>
      <c r="AX829" s="191">
        <f t="shared" ref="AX829:AX832" si="787">COUNT(AU829)</f>
      </c>
    </row>
    <row r="830">
      <c r="A830" s="168"/>
      <c r="B830" s="210" t="s">
        <v>244</v>
      </c>
      <c r="C830" s="192" t="s">
        <v>179</v>
      </c>
      <c r="D830" s="171" t="s">
        <v>193</v>
      </c>
      <c r="E830" s="212" t="s">
        <v>196</v>
      </c>
      <c r="F830" s="178">
        <f t="shared" si="287"/>
      </c>
      <c r="G830" s="213">
        <v>1221.19</v>
      </c>
      <c r="H830" s="178">
        <v>1013.1</v>
      </c>
      <c r="I830" s="219">
        <v>0</v>
      </c>
      <c r="J830" s="180">
        <v>1</v>
      </c>
      <c r="K830" s="178">
        <v>3108.1100000000006</v>
      </c>
      <c r="L830" s="179">
        <v>1</v>
      </c>
      <c r="M830" s="178">
        <v>5096.52</v>
      </c>
      <c r="N830" s="180">
        <v>0</v>
      </c>
      <c r="O830" s="181">
        <f t="shared" si="72"/>
      </c>
      <c r="P830" s="196"/>
      <c r="Q830" s="182">
        <f t="shared" si="1252"/>
      </c>
      <c r="R830" s="177">
        <f t="shared" si="937"/>
      </c>
      <c r="S830" s="178">
        <f t="shared" si="1087"/>
      </c>
      <c r="T830" s="183">
        <f t="shared" si="620"/>
      </c>
      <c r="U830" s="183">
        <f t="shared" si="542"/>
      </c>
      <c r="V830" s="183">
        <f t="shared" si="472"/>
      </c>
      <c r="W830" s="184">
        <v>2</v>
      </c>
      <c r="X830" s="183">
        <f t="shared" si="401"/>
      </c>
      <c r="Y830" s="183">
        <f t="shared" si="353"/>
      </c>
      <c r="Z830" s="183">
        <f t="shared" si="120"/>
      </c>
      <c r="AA830" s="183">
        <f t="shared" si="1291"/>
      </c>
      <c r="AB830" s="183">
        <f t="shared" si="1140"/>
      </c>
      <c r="AC830" s="181">
        <f t="shared" si="655"/>
      </c>
      <c r="AD830" s="181">
        <f t="shared" si="577"/>
      </c>
      <c r="AE830" s="181">
        <f t="shared" si="510"/>
      </c>
      <c r="AF830" s="181">
        <f t="shared" si="439"/>
      </c>
      <c r="AG830" s="181">
        <f t="shared" si="155"/>
      </c>
      <c r="AH830" s="181">
        <f t="shared" si="30"/>
      </c>
      <c r="AI830" s="181">
        <f t="shared" si="1175"/>
      </c>
      <c r="AJ830" s="189">
        <v>57</v>
      </c>
      <c r="AK830" s="179">
        <v>18028</v>
      </c>
      <c r="AL830" s="179">
        <v>482</v>
      </c>
      <c r="AM830" s="179">
        <v>493</v>
      </c>
      <c r="AN830" s="179">
        <v>69</v>
      </c>
      <c r="AO830" s="189">
        <v>14</v>
      </c>
      <c r="AP830" s="179">
        <v>42</v>
      </c>
      <c r="AQ830" s="179">
        <v>61</v>
      </c>
      <c r="AR830" s="189">
        <v>2</v>
      </c>
      <c r="AS830" s="189">
        <v>4</v>
      </c>
      <c r="AT830" s="189">
        <v>1</v>
      </c>
      <c r="AU830" s="189">
        <v>8</v>
      </c>
      <c r="AV830" s="190"/>
      <c r="AW830" s="190"/>
      <c r="AX830" s="191">
        <f t="shared" si="787"/>
      </c>
    </row>
    <row r="831">
      <c r="A831" s="168"/>
      <c r="B831" s="210" t="s">
        <v>244</v>
      </c>
      <c r="C831" s="192" t="s">
        <v>179</v>
      </c>
      <c r="D831" s="171" t="s">
        <v>193</v>
      </c>
      <c r="E831" s="212" t="s">
        <v>197</v>
      </c>
      <c r="F831" s="178">
        <f t="shared" si="287"/>
      </c>
      <c r="G831" s="297">
        <v>1313.41</v>
      </c>
      <c r="H831" s="197">
        <v>1500.94</v>
      </c>
      <c r="I831" s="219">
        <v>0</v>
      </c>
      <c r="J831" s="180">
        <v>3</v>
      </c>
      <c r="K831" s="178">
        <v>7412.889999999999</v>
      </c>
      <c r="L831" s="179">
        <v>1</v>
      </c>
      <c r="M831" s="178">
        <v>5096.52</v>
      </c>
      <c r="N831" s="180">
        <v>1</v>
      </c>
      <c r="O831" s="181">
        <f t="shared" si="72"/>
      </c>
      <c r="P831" s="196"/>
      <c r="Q831" s="182">
        <f t="shared" si="1252"/>
      </c>
      <c r="R831" s="177">
        <f t="shared" si="937"/>
      </c>
      <c r="S831" s="178">
        <f t="shared" si="1087"/>
      </c>
      <c r="T831" s="183">
        <f t="shared" si="620"/>
      </c>
      <c r="U831" s="183">
        <f t="shared" si="542"/>
      </c>
      <c r="V831" s="183">
        <f t="shared" si="472"/>
      </c>
      <c r="W831" s="184">
        <v>4</v>
      </c>
      <c r="X831" s="183">
        <f t="shared" si="401"/>
      </c>
      <c r="Y831" s="183">
        <f t="shared" si="353"/>
      </c>
      <c r="Z831" s="183">
        <f t="shared" si="120"/>
      </c>
      <c r="AA831" s="183">
        <f t="shared" si="1291"/>
      </c>
      <c r="AB831" s="183">
        <f t="shared" si="1140"/>
      </c>
      <c r="AC831" s="181">
        <f t="shared" si="655"/>
      </c>
      <c r="AD831" s="181">
        <f t="shared" si="577"/>
      </c>
      <c r="AE831" s="181">
        <f t="shared" si="510"/>
      </c>
      <c r="AF831" s="181">
        <f t="shared" si="439"/>
      </c>
      <c r="AG831" s="181">
        <f t="shared" si="155"/>
      </c>
      <c r="AH831" s="181">
        <f t="shared" si="30"/>
      </c>
      <c r="AI831" s="181">
        <f t="shared" si="1175"/>
      </c>
      <c r="AJ831" s="189">
        <v>57</v>
      </c>
      <c r="AK831" s="179">
        <v>19920</v>
      </c>
      <c r="AL831" s="179">
        <v>391</v>
      </c>
      <c r="AM831" s="179">
        <v>414</v>
      </c>
      <c r="AN831" s="179">
        <v>99</v>
      </c>
      <c r="AO831" s="189">
        <v>15</v>
      </c>
      <c r="AP831" s="189">
        <v>46</v>
      </c>
      <c r="AQ831" s="179">
        <v>69</v>
      </c>
      <c r="AR831" s="189">
        <v>4</v>
      </c>
      <c r="AS831" s="189">
        <v>3</v>
      </c>
      <c r="AT831" s="189">
        <v>1</v>
      </c>
      <c r="AU831" s="189">
        <v>11</v>
      </c>
      <c r="AV831" s="190"/>
      <c r="AW831" s="190"/>
      <c r="AX831" s="191">
        <f t="shared" si="787"/>
      </c>
    </row>
    <row r="832">
      <c r="A832" s="168"/>
      <c r="B832" s="210" t="s">
        <v>244</v>
      </c>
      <c r="C832" s="192" t="s">
        <v>179</v>
      </c>
      <c r="D832" s="171" t="s">
        <v>193</v>
      </c>
      <c r="E832" s="212" t="s">
        <v>199</v>
      </c>
      <c r="F832" s="178">
        <f t="shared" si="287"/>
      </c>
      <c r="G832" s="216">
        <v>1612.7800000000002</v>
      </c>
      <c r="H832" s="178">
        <v>1122.36</v>
      </c>
      <c r="I832" s="219">
        <v>0</v>
      </c>
      <c r="J832" s="180">
        <v>3</v>
      </c>
      <c r="K832" s="178">
        <v>5978.119999999995</v>
      </c>
      <c r="L832" s="179">
        <v>0</v>
      </c>
      <c r="M832" s="178">
        <v>0</v>
      </c>
      <c r="N832" s="180">
        <v>0</v>
      </c>
      <c r="O832" s="181">
        <f t="shared" si="72"/>
      </c>
      <c r="P832" s="196"/>
      <c r="Q832" s="182">
        <f t="shared" si="1252"/>
      </c>
      <c r="R832" s="177">
        <f t="shared" si="937"/>
      </c>
      <c r="S832" s="178">
        <f t="shared" si="1087"/>
      </c>
      <c r="T832" s="183">
        <f t="shared" si="620"/>
      </c>
      <c r="U832" s="183">
        <f t="shared" si="542"/>
      </c>
      <c r="V832" s="183">
        <f t="shared" si="472"/>
      </c>
      <c r="W832" s="184">
        <v>1</v>
      </c>
      <c r="X832" s="183">
        <f t="shared" si="401"/>
      </c>
      <c r="Y832" s="183">
        <f t="shared" si="353"/>
      </c>
      <c r="Z832" s="183">
        <f t="shared" si="120"/>
      </c>
      <c r="AA832" s="183">
        <f t="shared" si="1291"/>
      </c>
      <c r="AB832" s="183">
        <f t="shared" si="1140"/>
      </c>
      <c r="AC832" s="181">
        <f t="shared" si="655"/>
      </c>
      <c r="AD832" s="181">
        <f t="shared" si="577"/>
      </c>
      <c r="AE832" s="181">
        <f t="shared" si="510"/>
      </c>
      <c r="AF832" s="181">
        <f t="shared" si="439"/>
      </c>
      <c r="AG832" s="181">
        <f t="shared" si="155"/>
      </c>
      <c r="AH832" s="181">
        <f t="shared" si="30"/>
      </c>
      <c r="AI832" s="181">
        <f t="shared" si="1175"/>
      </c>
      <c r="AJ832" s="189">
        <v>56</v>
      </c>
      <c r="AK832" s="179">
        <v>19431</v>
      </c>
      <c r="AL832" s="179">
        <v>482</v>
      </c>
      <c r="AM832" s="179">
        <v>511</v>
      </c>
      <c r="AN832" s="179">
        <v>86</v>
      </c>
      <c r="AO832" s="189">
        <v>22</v>
      </c>
      <c r="AP832" s="179">
        <v>69</v>
      </c>
      <c r="AQ832" s="179">
        <v>63</v>
      </c>
      <c r="AR832" s="298">
        <v>4</v>
      </c>
      <c r="AS832" s="189">
        <v>2</v>
      </c>
      <c r="AT832" s="189">
        <v>0</v>
      </c>
      <c r="AU832" s="189">
        <v>12</v>
      </c>
      <c r="AV832" s="190"/>
      <c r="AW832" s="190"/>
      <c r="AX832" s="191">
        <f t="shared" si="787"/>
      </c>
    </row>
    <row r="833">
      <c r="A833" s="168"/>
      <c r="B833" s="202" t="s">
        <v>186</v>
      </c>
      <c r="C833" s="202"/>
      <c r="D833" s="202"/>
      <c r="E833" s="202"/>
      <c r="F833" s="203">
        <f>SUM(F829:F832)</f>
      </c>
      <c r="G833" s="217">
        <f>SUM(G829:G832)</f>
      </c>
      <c r="H833" s="203">
        <f>SUM(H829:H832)</f>
      </c>
      <c r="I833" s="196">
        <f>SUM(I829:I832)</f>
      </c>
      <c r="J833" s="204">
        <f>SUM(J829:J832)</f>
      </c>
      <c r="K833" s="203">
        <f>SUM(K829:K832)</f>
      </c>
      <c r="L833" s="215">
        <f>SUM(L829:L832)</f>
      </c>
      <c r="M833" s="203">
        <f>SUM(M829:M832)</f>
      </c>
      <c r="N833" s="204">
        <f>SUM(N829:N832)</f>
      </c>
      <c r="O833" s="205">
        <f t="shared" si="72"/>
      </c>
      <c r="P833" s="206">
        <f>SUM(P829:P832)</f>
      </c>
      <c r="Q833" s="182">
        <f t="shared" si="1252"/>
      </c>
      <c r="R833" s="204">
        <f>SUM(R829:R832)</f>
      </c>
      <c r="S833" s="203">
        <f>SUM(S829:S832)</f>
      </c>
      <c r="T833" s="207">
        <f t="shared" si="620"/>
      </c>
      <c r="U833" s="207">
        <f t="shared" si="542"/>
      </c>
      <c r="V833" s="207">
        <f t="shared" si="472"/>
      </c>
      <c r="W833" s="208">
        <f>SUM(W829:W832)</f>
      </c>
      <c r="X833" s="207">
        <f t="shared" si="401"/>
      </c>
      <c r="Y833" s="207">
        <f t="shared" si="353"/>
      </c>
      <c r="Z833" s="207">
        <f t="shared" si="120"/>
      </c>
      <c r="AA833" s="207">
        <f t="shared" si="1291"/>
      </c>
      <c r="AB833" s="207">
        <f t="shared" si="1140"/>
      </c>
      <c r="AC833" s="205">
        <f t="shared" si="655"/>
      </c>
      <c r="AD833" s="205">
        <f t="shared" si="577"/>
      </c>
      <c r="AE833" s="205">
        <f t="shared" si="510"/>
      </c>
      <c r="AF833" s="205">
        <f t="shared" si="439"/>
      </c>
      <c r="AG833" s="205">
        <f t="shared" si="155"/>
      </c>
      <c r="AH833" s="205">
        <f t="shared" si="30"/>
      </c>
      <c r="AI833" s="205">
        <f t="shared" si="1175"/>
      </c>
      <c r="AJ833" s="218">
        <f>AVERAGE(AJ829:AJ832)</f>
      </c>
      <c r="AK833" s="218">
        <f>SUM(AK829:AK832)</f>
      </c>
      <c r="AL833" s="218">
        <f>SUM(AL829:AL832)</f>
      </c>
      <c r="AM833" s="218">
        <f>SUM(AM829:AM832)</f>
      </c>
      <c r="AN833" s="218">
        <f>SUM(AN829:AN832)</f>
      </c>
      <c r="AO833" s="218">
        <f>SUM(AO829:AO832)</f>
      </c>
      <c r="AP833" s="218">
        <f>SUM(AP829:AP832)</f>
      </c>
      <c r="AQ833" s="218">
        <f>SUM(AQ829:AQ832)</f>
      </c>
      <c r="AR833" s="218">
        <f>SUM(AR829:AR832)</f>
      </c>
      <c r="AS833" s="218">
        <f>SUM(AS829:AS832)</f>
      </c>
      <c r="AT833" s="218">
        <f>SUM(AT829:AT832)</f>
      </c>
      <c r="AU833" s="218">
        <f>SUM(AU829:AU832)</f>
      </c>
      <c r="AV833" s="209"/>
      <c r="AW833" s="209"/>
      <c r="AX833" s="204">
        <f>SUM(AX829:AX832)</f>
      </c>
    </row>
    <row r="834">
      <c r="A834" s="168"/>
      <c r="B834" s="210" t="s">
        <v>244</v>
      </c>
      <c r="C834" s="192" t="s">
        <v>179</v>
      </c>
      <c r="D834" s="171" t="s">
        <v>188</v>
      </c>
      <c r="E834" s="212" t="s">
        <v>200</v>
      </c>
      <c r="F834" s="178">
        <f t="shared" ref="F834:F838" si="288">G834+H834+I834</f>
      </c>
      <c r="G834" s="216">
        <v>1254.44</v>
      </c>
      <c r="H834" s="197">
        <v>986.04</v>
      </c>
      <c r="I834" s="219">
        <v>0</v>
      </c>
      <c r="J834" s="180">
        <v>2</v>
      </c>
      <c r="K834" s="197">
        <v>5102.959999999999</v>
      </c>
      <c r="L834" s="189">
        <v>0</v>
      </c>
      <c r="M834" s="197">
        <v>0</v>
      </c>
      <c r="N834" s="180">
        <v>0</v>
      </c>
      <c r="O834" s="181">
        <f t="shared" si="72"/>
      </c>
      <c r="P834" s="196"/>
      <c r="Q834" s="182">
        <f t="shared" si="1252"/>
      </c>
      <c r="R834" s="177">
        <f t="shared" ref="R834:R838" si="938">J834+L834</f>
      </c>
      <c r="S834" s="178">
        <f t="shared" ref="S834:S838" si="1088">K834+M834</f>
      </c>
      <c r="T834" s="183">
        <f t="shared" si="620"/>
      </c>
      <c r="U834" s="183">
        <f t="shared" si="542"/>
      </c>
      <c r="V834" s="183">
        <f t="shared" si="472"/>
      </c>
      <c r="W834" s="184">
        <v>2</v>
      </c>
      <c r="X834" s="183">
        <f t="shared" si="401"/>
      </c>
      <c r="Y834" s="183">
        <f t="shared" si="353"/>
      </c>
      <c r="Z834" s="183">
        <f t="shared" si="120"/>
      </c>
      <c r="AA834" s="183">
        <f t="shared" si="1291"/>
      </c>
      <c r="AB834" s="183">
        <f t="shared" si="1140"/>
      </c>
      <c r="AC834" s="181">
        <f t="shared" si="655"/>
      </c>
      <c r="AD834" s="181">
        <f t="shared" si="577"/>
      </c>
      <c r="AE834" s="181">
        <f t="shared" si="510"/>
      </c>
      <c r="AF834" s="181">
        <f t="shared" si="439"/>
      </c>
      <c r="AG834" s="181">
        <f t="shared" si="155"/>
      </c>
      <c r="AH834" s="181">
        <f t="shared" si="30"/>
      </c>
      <c r="AI834" s="181">
        <f t="shared" si="1175"/>
      </c>
      <c r="AJ834" s="189">
        <v>56</v>
      </c>
      <c r="AK834" s="179">
        <v>20163</v>
      </c>
      <c r="AL834" s="179">
        <v>540</v>
      </c>
      <c r="AM834" s="179">
        <v>556</v>
      </c>
      <c r="AN834" s="189">
        <v>113</v>
      </c>
      <c r="AO834" s="189">
        <v>8</v>
      </c>
      <c r="AP834" s="189">
        <v>55</v>
      </c>
      <c r="AQ834" s="179">
        <v>90</v>
      </c>
      <c r="AR834" s="189">
        <v>2</v>
      </c>
      <c r="AS834" s="179">
        <v>7</v>
      </c>
      <c r="AT834" s="179">
        <v>1</v>
      </c>
      <c r="AU834" s="179">
        <v>15</v>
      </c>
      <c r="AV834" s="190"/>
      <c r="AW834" s="190"/>
      <c r="AX834" s="191">
        <f t="shared" ref="AX834:AX838" si="788">COUNT(AU834)</f>
      </c>
    </row>
    <row r="835">
      <c r="A835" s="168"/>
      <c r="B835" s="210" t="s">
        <v>187</v>
      </c>
      <c r="C835" s="170" t="s">
        <v>201</v>
      </c>
      <c r="D835" s="171" t="s">
        <v>188</v>
      </c>
      <c r="E835" s="211" t="s">
        <v>202</v>
      </c>
      <c r="F835" s="178">
        <f t="shared" si="288"/>
      </c>
      <c r="G835" s="197">
        <v>1430.49</v>
      </c>
      <c r="H835" s="197">
        <v>970.6</v>
      </c>
      <c r="I835" s="219">
        <v>0</v>
      </c>
      <c r="J835" s="177">
        <v>1</v>
      </c>
      <c r="K835" s="178">
        <v>2548.260000000002</v>
      </c>
      <c r="L835" s="179">
        <v>0</v>
      </c>
      <c r="M835" s="178">
        <v>0</v>
      </c>
      <c r="N835" s="180">
        <v>0</v>
      </c>
      <c r="O835" s="181">
        <f t="shared" si="72"/>
      </c>
      <c r="P835" s="196"/>
      <c r="Q835" s="182">
        <f t="shared" si="1252"/>
      </c>
      <c r="R835" s="177">
        <f t="shared" si="938"/>
      </c>
      <c r="S835" s="178">
        <f t="shared" si="1088"/>
      </c>
      <c r="T835" s="183">
        <f t="shared" si="620"/>
      </c>
      <c r="U835" s="183">
        <f t="shared" si="542"/>
      </c>
      <c r="V835" s="183">
        <f t="shared" si="472"/>
      </c>
      <c r="W835" s="184">
        <v>1</v>
      </c>
      <c r="X835" s="183">
        <f t="shared" si="401"/>
      </c>
      <c r="Y835" s="183">
        <f t="shared" si="353"/>
      </c>
      <c r="Z835" s="183">
        <f t="shared" si="120"/>
      </c>
      <c r="AA835" s="183">
        <f t="shared" si="1291"/>
      </c>
      <c r="AB835" s="183">
        <f t="shared" si="1140"/>
      </c>
      <c r="AC835" s="181">
        <f t="shared" si="655"/>
      </c>
      <c r="AD835" s="181">
        <f t="shared" si="577"/>
      </c>
      <c r="AE835" s="181">
        <f t="shared" si="510"/>
      </c>
      <c r="AF835" s="181">
        <f t="shared" si="439"/>
      </c>
      <c r="AG835" s="181">
        <f t="shared" si="155"/>
      </c>
      <c r="AH835" s="181">
        <f t="shared" si="30"/>
      </c>
      <c r="AI835" s="181">
        <f t="shared" si="1175"/>
      </c>
      <c r="AJ835" s="189">
        <v>57</v>
      </c>
      <c r="AK835" s="179">
        <v>15815</v>
      </c>
      <c r="AL835" s="179">
        <v>375</v>
      </c>
      <c r="AM835" s="179">
        <v>398</v>
      </c>
      <c r="AN835" s="179">
        <v>93</v>
      </c>
      <c r="AO835" s="189">
        <v>14</v>
      </c>
      <c r="AP835" s="189">
        <v>43</v>
      </c>
      <c r="AQ835" s="179">
        <v>71</v>
      </c>
      <c r="AR835" s="189">
        <v>1</v>
      </c>
      <c r="AS835" s="189">
        <v>5</v>
      </c>
      <c r="AT835" s="189">
        <v>1</v>
      </c>
      <c r="AU835" s="189">
        <v>11</v>
      </c>
      <c r="AV835" s="190"/>
      <c r="AW835" s="190"/>
      <c r="AX835" s="191">
        <f t="shared" si="788"/>
      </c>
    </row>
    <row r="836">
      <c r="A836" s="168"/>
      <c r="B836" s="210" t="s">
        <v>187</v>
      </c>
      <c r="C836" s="170" t="s">
        <v>201</v>
      </c>
      <c r="D836" s="171" t="s">
        <v>188</v>
      </c>
      <c r="E836" s="211" t="s">
        <v>203</v>
      </c>
      <c r="F836" s="178">
        <f t="shared" si="288"/>
      </c>
      <c r="G836" s="178">
        <v>1301.53</v>
      </c>
      <c r="H836" s="178">
        <v>508.3</v>
      </c>
      <c r="I836" s="219">
        <v>0</v>
      </c>
      <c r="J836" s="177">
        <v>0</v>
      </c>
      <c r="K836" s="178">
        <v>0</v>
      </c>
      <c r="L836" s="179">
        <v>1</v>
      </c>
      <c r="M836" s="178">
        <v>3989.7000000000007</v>
      </c>
      <c r="N836" s="180">
        <v>0</v>
      </c>
      <c r="O836" s="181">
        <f t="shared" si="72"/>
      </c>
      <c r="P836" s="196"/>
      <c r="Q836" s="182">
        <f t="shared" si="1252"/>
      </c>
      <c r="R836" s="177">
        <f t="shared" si="938"/>
      </c>
      <c r="S836" s="178">
        <f t="shared" si="1088"/>
      </c>
      <c r="T836" s="183">
        <f t="shared" si="620"/>
      </c>
      <c r="U836" s="183">
        <f t="shared" si="542"/>
      </c>
      <c r="V836" s="183">
        <f t="shared" si="472"/>
      </c>
      <c r="W836" s="184">
        <v>0</v>
      </c>
      <c r="X836" s="183">
        <f t="shared" si="401"/>
      </c>
      <c r="Y836" s="183">
        <f t="shared" si="353"/>
      </c>
      <c r="Z836" s="183">
        <f t="shared" si="120"/>
      </c>
      <c r="AA836" s="183">
        <f t="shared" si="1291"/>
      </c>
      <c r="AB836" s="183">
        <f t="shared" si="1140"/>
      </c>
      <c r="AC836" s="181">
        <f t="shared" si="655"/>
      </c>
      <c r="AD836" s="181">
        <f t="shared" si="577"/>
      </c>
      <c r="AE836" s="181">
        <f t="shared" si="510"/>
      </c>
      <c r="AF836" s="181">
        <f t="shared" si="439"/>
      </c>
      <c r="AG836" s="181">
        <f t="shared" si="155"/>
      </c>
      <c r="AH836" s="181">
        <f t="shared" si="30"/>
      </c>
      <c r="AI836" s="181">
        <f t="shared" si="1175"/>
      </c>
      <c r="AJ836" s="189">
        <v>47</v>
      </c>
      <c r="AK836" s="179">
        <v>10905</v>
      </c>
      <c r="AL836" s="179">
        <v>213</v>
      </c>
      <c r="AM836" s="179">
        <v>216</v>
      </c>
      <c r="AN836" s="179">
        <v>38</v>
      </c>
      <c r="AO836" s="189">
        <v>8</v>
      </c>
      <c r="AP836" s="179">
        <v>8</v>
      </c>
      <c r="AQ836" s="179">
        <v>29</v>
      </c>
      <c r="AR836" s="189">
        <v>1</v>
      </c>
      <c r="AS836" s="189">
        <v>0</v>
      </c>
      <c r="AT836" s="189">
        <v>2</v>
      </c>
      <c r="AU836" s="189">
        <v>4</v>
      </c>
      <c r="AV836" s="190"/>
      <c r="AW836" s="190"/>
      <c r="AX836" s="191">
        <f t="shared" si="788"/>
      </c>
    </row>
    <row r="837">
      <c r="A837" s="168"/>
      <c r="B837" s="210" t="s">
        <v>187</v>
      </c>
      <c r="C837" s="170" t="s">
        <v>201</v>
      </c>
      <c r="D837" s="171" t="s">
        <v>188</v>
      </c>
      <c r="E837" s="220" t="s">
        <v>205</v>
      </c>
      <c r="F837" s="178">
        <f t="shared" si="288"/>
      </c>
      <c r="G837" s="178">
        <v>1738.47</v>
      </c>
      <c r="H837" s="178">
        <v>411.03</v>
      </c>
      <c r="I837" s="219">
        <v>0</v>
      </c>
      <c r="J837" s="177">
        <v>4</v>
      </c>
      <c r="K837" s="178">
        <v>10752.890000000007</v>
      </c>
      <c r="L837" s="179">
        <v>0</v>
      </c>
      <c r="M837" s="178">
        <v>0</v>
      </c>
      <c r="N837" s="180">
        <v>0</v>
      </c>
      <c r="O837" s="181">
        <f t="shared" si="72"/>
      </c>
      <c r="P837" s="196"/>
      <c r="Q837" s="182">
        <f t="shared" si="1252"/>
      </c>
      <c r="R837" s="177">
        <f t="shared" si="938"/>
      </c>
      <c r="S837" s="178">
        <f t="shared" si="1088"/>
      </c>
      <c r="T837" s="183">
        <f t="shared" si="620"/>
      </c>
      <c r="U837" s="183">
        <f t="shared" si="542"/>
      </c>
      <c r="V837" s="183">
        <f t="shared" si="472"/>
      </c>
      <c r="W837" s="184">
        <v>4</v>
      </c>
      <c r="X837" s="183">
        <f t="shared" si="401"/>
      </c>
      <c r="Y837" s="183">
        <f t="shared" si="353"/>
      </c>
      <c r="Z837" s="183">
        <f t="shared" si="120"/>
      </c>
      <c r="AA837" s="183">
        <f t="shared" si="1291"/>
      </c>
      <c r="AB837" s="183">
        <f t="shared" si="1140"/>
      </c>
      <c r="AC837" s="181">
        <f t="shared" si="655"/>
      </c>
      <c r="AD837" s="181">
        <f t="shared" si="577"/>
      </c>
      <c r="AE837" s="181">
        <f t="shared" si="510"/>
      </c>
      <c r="AF837" s="181">
        <f t="shared" si="439"/>
      </c>
      <c r="AG837" s="181">
        <f t="shared" si="155"/>
      </c>
      <c r="AH837" s="181">
        <f t="shared" si="30"/>
      </c>
      <c r="AI837" s="181">
        <f t="shared" si="1175"/>
      </c>
      <c r="AJ837" s="189">
        <v>44</v>
      </c>
      <c r="AK837" s="179">
        <v>8968</v>
      </c>
      <c r="AL837" s="179">
        <v>222</v>
      </c>
      <c r="AM837" s="179">
        <v>237</v>
      </c>
      <c r="AN837" s="179">
        <v>45</v>
      </c>
      <c r="AO837" s="189">
        <v>13</v>
      </c>
      <c r="AP837" s="179">
        <v>45</v>
      </c>
      <c r="AQ837" s="179">
        <v>46</v>
      </c>
      <c r="AR837" s="189">
        <v>4</v>
      </c>
      <c r="AS837" s="189">
        <v>0</v>
      </c>
      <c r="AT837" s="189">
        <v>1</v>
      </c>
      <c r="AU837" s="189">
        <v>3</v>
      </c>
      <c r="AV837" s="190"/>
      <c r="AW837" s="190"/>
      <c r="AX837" s="191">
        <f t="shared" si="788"/>
      </c>
    </row>
    <row r="838">
      <c r="A838" s="168"/>
      <c r="B838" s="210" t="s">
        <v>187</v>
      </c>
      <c r="C838" s="170" t="s">
        <v>201</v>
      </c>
      <c r="D838" s="171" t="s">
        <v>188</v>
      </c>
      <c r="E838" s="220" t="s">
        <v>206</v>
      </c>
      <c r="F838" s="178">
        <f t="shared" si="288"/>
      </c>
      <c r="G838" s="197">
        <v>1685.15</v>
      </c>
      <c r="H838" s="197">
        <v>521.91</v>
      </c>
      <c r="I838" s="219">
        <v>0</v>
      </c>
      <c r="J838" s="177">
        <v>3</v>
      </c>
      <c r="K838" s="178">
        <v>7091.37999999999</v>
      </c>
      <c r="L838" s="179">
        <v>0</v>
      </c>
      <c r="M838" s="178">
        <v>0</v>
      </c>
      <c r="N838" s="180">
        <v>0</v>
      </c>
      <c r="O838" s="181">
        <f t="shared" si="72"/>
      </c>
      <c r="P838" s="196"/>
      <c r="Q838" s="182">
        <f t="shared" si="1252"/>
      </c>
      <c r="R838" s="177">
        <f t="shared" si="938"/>
      </c>
      <c r="S838" s="178">
        <f t="shared" si="1088"/>
      </c>
      <c r="T838" s="183">
        <f t="shared" si="620"/>
      </c>
      <c r="U838" s="183">
        <f t="shared" si="542"/>
      </c>
      <c r="V838" s="183">
        <f t="shared" si="472"/>
      </c>
      <c r="W838" s="184">
        <v>1</v>
      </c>
      <c r="X838" s="183">
        <f t="shared" si="401"/>
      </c>
      <c r="Y838" s="183">
        <f t="shared" si="353"/>
      </c>
      <c r="Z838" s="183">
        <f t="shared" si="120"/>
      </c>
      <c r="AA838" s="183">
        <f t="shared" si="1291"/>
      </c>
      <c r="AB838" s="183">
        <f t="shared" si="1140"/>
      </c>
      <c r="AC838" s="181">
        <f t="shared" si="655"/>
      </c>
      <c r="AD838" s="181">
        <f t="shared" si="577"/>
      </c>
      <c r="AE838" s="181">
        <f t="shared" si="510"/>
      </c>
      <c r="AF838" s="181">
        <f t="shared" si="439"/>
      </c>
      <c r="AG838" s="181">
        <f t="shared" si="155"/>
      </c>
      <c r="AH838" s="181">
        <f t="shared" si="30"/>
      </c>
      <c r="AI838" s="181">
        <f t="shared" si="1175"/>
      </c>
      <c r="AJ838" s="189">
        <v>42</v>
      </c>
      <c r="AK838" s="189">
        <v>12360</v>
      </c>
      <c r="AL838" s="247">
        <v>287</v>
      </c>
      <c r="AM838" s="247">
        <v>293</v>
      </c>
      <c r="AN838" s="247">
        <v>50</v>
      </c>
      <c r="AO838" s="189">
        <v>13</v>
      </c>
      <c r="AP838" s="179">
        <v>46</v>
      </c>
      <c r="AQ838" s="189">
        <v>39</v>
      </c>
      <c r="AR838" s="189">
        <v>3</v>
      </c>
      <c r="AS838" s="189">
        <v>0</v>
      </c>
      <c r="AT838" s="189">
        <v>1</v>
      </c>
      <c r="AU838" s="189">
        <v>4</v>
      </c>
      <c r="AV838" s="190"/>
      <c r="AW838" s="190"/>
      <c r="AX838" s="191">
        <f t="shared" si="788"/>
      </c>
    </row>
    <row r="839">
      <c r="A839" s="168"/>
      <c r="B839" s="202" t="s">
        <v>186</v>
      </c>
      <c r="C839" s="202"/>
      <c r="D839" s="202"/>
      <c r="E839" s="202"/>
      <c r="F839" s="203">
        <f>SUM(F834:F838)</f>
      </c>
      <c r="G839" s="203">
        <f>SUM(G834:G838)</f>
      </c>
      <c r="H839" s="203">
        <f>SUM(H834:H838)</f>
      </c>
      <c r="I839" s="196">
        <f>SUM(I834:I838)</f>
      </c>
      <c r="J839" s="204">
        <f>SUM(J834:J838)</f>
      </c>
      <c r="K839" s="203">
        <f>SUM(K834:K838)</f>
      </c>
      <c r="L839" s="215">
        <f>SUM(L834:L838)</f>
      </c>
      <c r="M839" s="203">
        <f>SUM(M834:M838)</f>
      </c>
      <c r="N839" s="204">
        <f>SUM(N834:N838)</f>
      </c>
      <c r="O839" s="205">
        <f t="shared" si="72"/>
      </c>
      <c r="P839" s="206">
        <f>SUM(P834:P838)</f>
      </c>
      <c r="Q839" s="182">
        <f t="shared" si="1252"/>
      </c>
      <c r="R839" s="204">
        <f>SUM(R834:R838)</f>
      </c>
      <c r="S839" s="203">
        <f>SUM(S834:S838)</f>
      </c>
      <c r="T839" s="207">
        <f t="shared" si="620"/>
      </c>
      <c r="U839" s="207">
        <f t="shared" si="542"/>
      </c>
      <c r="V839" s="207">
        <f t="shared" si="472"/>
      </c>
      <c r="W839" s="208">
        <f>SUM(W834:W838)</f>
      </c>
      <c r="X839" s="207">
        <f t="shared" si="401"/>
      </c>
      <c r="Y839" s="207">
        <f t="shared" si="353"/>
      </c>
      <c r="Z839" s="207">
        <f t="shared" si="120"/>
      </c>
      <c r="AA839" s="207">
        <f t="shared" si="1291"/>
      </c>
      <c r="AB839" s="207">
        <f t="shared" si="1140"/>
      </c>
      <c r="AC839" s="205">
        <f t="shared" si="655"/>
      </c>
      <c r="AD839" s="205">
        <f t="shared" si="577"/>
      </c>
      <c r="AE839" s="205">
        <f t="shared" si="510"/>
      </c>
      <c r="AF839" s="205">
        <f t="shared" si="439"/>
      </c>
      <c r="AG839" s="205">
        <f t="shared" si="155"/>
      </c>
      <c r="AH839" s="205">
        <f t="shared" si="30"/>
      </c>
      <c r="AI839" s="205">
        <f t="shared" si="1175"/>
      </c>
      <c r="AJ839" s="204">
        <f>AVERAGE(AJ834:AJ838)</f>
      </c>
      <c r="AK839" s="204">
        <f>SUM(AK834:AK838)</f>
      </c>
      <c r="AL839" s="204">
        <f>SUM(AL834:AL838)</f>
      </c>
      <c r="AM839" s="204">
        <f>SUM(AM834:AM838)</f>
      </c>
      <c r="AN839" s="204">
        <f>SUM(AN834:AN838)</f>
      </c>
      <c r="AO839" s="218">
        <f>SUM(AO834:AO838)</f>
      </c>
      <c r="AP839" s="204">
        <f>SUM(AP834:AP838)</f>
      </c>
      <c r="AQ839" s="218">
        <f>SUM(AQ834:AQ838)</f>
      </c>
      <c r="AR839" s="218">
        <f>SUM(AR834:AR838)</f>
      </c>
      <c r="AS839" s="204">
        <f>SUM(AS834:AS838)</f>
      </c>
      <c r="AT839" s="204">
        <f>SUM(AT834:AT838)</f>
      </c>
      <c r="AU839" s="204">
        <f>SUM(AU834:AU838)</f>
      </c>
      <c r="AV839" s="209"/>
      <c r="AW839" s="209"/>
      <c r="AX839" s="204">
        <f>SUM(AX834:AX838)</f>
      </c>
    </row>
    <row r="840">
      <c r="A840" s="168"/>
      <c r="B840" s="210" t="s">
        <v>187</v>
      </c>
      <c r="C840" s="170" t="s">
        <v>201</v>
      </c>
      <c r="D840" s="171" t="s">
        <v>204</v>
      </c>
      <c r="E840" s="220" t="s">
        <v>207</v>
      </c>
      <c r="F840" s="178">
        <f t="shared" ref="F840:F843" si="289">G840+H840+I840</f>
      </c>
      <c r="G840" s="178">
        <v>1666.1999999999998</v>
      </c>
      <c r="H840" s="178">
        <v>453.99</v>
      </c>
      <c r="I840" s="219">
        <v>0</v>
      </c>
      <c r="J840" s="180">
        <v>2</v>
      </c>
      <c r="K840" s="197">
        <v>3983.2700000000186</v>
      </c>
      <c r="L840" s="189">
        <v>0</v>
      </c>
      <c r="M840" s="197">
        <v>0</v>
      </c>
      <c r="N840" s="180">
        <v>0</v>
      </c>
      <c r="O840" s="181">
        <f t="shared" si="72"/>
      </c>
      <c r="P840" s="196"/>
      <c r="Q840" s="182">
        <f t="shared" si="1252"/>
      </c>
      <c r="R840" s="177">
        <f t="shared" ref="R840:R843" si="939">J840+L840</f>
      </c>
      <c r="S840" s="178">
        <f t="shared" ref="S840:S843" si="1089">K840+M840</f>
      </c>
      <c r="T840" s="183">
        <f t="shared" si="620"/>
      </c>
      <c r="U840" s="183">
        <f t="shared" si="542"/>
      </c>
      <c r="V840" s="183">
        <f t="shared" si="472"/>
      </c>
      <c r="W840" s="184">
        <v>2</v>
      </c>
      <c r="X840" s="183">
        <f t="shared" si="401"/>
      </c>
      <c r="Y840" s="183">
        <f t="shared" si="353"/>
      </c>
      <c r="Z840" s="183">
        <f t="shared" si="120"/>
      </c>
      <c r="AA840" s="183">
        <f t="shared" si="1291"/>
      </c>
      <c r="AB840" s="183">
        <f t="shared" si="1140"/>
      </c>
      <c r="AC840" s="181">
        <f t="shared" si="655"/>
      </c>
      <c r="AD840" s="181">
        <f t="shared" si="577"/>
      </c>
      <c r="AE840" s="181">
        <f t="shared" si="510"/>
      </c>
      <c r="AF840" s="181">
        <f t="shared" si="439"/>
      </c>
      <c r="AG840" s="181">
        <f t="shared" si="155"/>
      </c>
      <c r="AH840" s="181">
        <f t="shared" si="30"/>
      </c>
      <c r="AI840" s="181">
        <f t="shared" si="1175"/>
      </c>
      <c r="AJ840" s="189">
        <v>41</v>
      </c>
      <c r="AK840" s="247">
        <v>13153</v>
      </c>
      <c r="AL840" s="247">
        <v>272</v>
      </c>
      <c r="AM840" s="247">
        <v>286</v>
      </c>
      <c r="AN840" s="248">
        <v>53</v>
      </c>
      <c r="AO840" s="189">
        <v>12</v>
      </c>
      <c r="AP840" s="179">
        <v>47</v>
      </c>
      <c r="AQ840" s="189">
        <v>47</v>
      </c>
      <c r="AR840" s="189">
        <v>2</v>
      </c>
      <c r="AS840" s="189">
        <v>5</v>
      </c>
      <c r="AT840" s="189">
        <v>0</v>
      </c>
      <c r="AU840" s="189">
        <v>4</v>
      </c>
      <c r="AV840" s="190"/>
      <c r="AW840" s="190"/>
      <c r="AX840" s="191">
        <f t="shared" ref="AX840:AX843" si="789">COUNT(AU840)</f>
      </c>
    </row>
    <row r="841">
      <c r="A841" s="168"/>
      <c r="B841" s="210" t="s">
        <v>187</v>
      </c>
      <c r="C841" s="169" t="s">
        <v>201</v>
      </c>
      <c r="D841" s="171" t="s">
        <v>204</v>
      </c>
      <c r="E841" s="220" t="s">
        <v>208</v>
      </c>
      <c r="F841" s="195">
        <f t="shared" si="289"/>
      </c>
      <c r="G841" s="178">
        <v>2198.34</v>
      </c>
      <c r="H841" s="197">
        <v>583.53</v>
      </c>
      <c r="I841" s="219">
        <v>0</v>
      </c>
      <c r="J841" s="177">
        <v>3</v>
      </c>
      <c r="K841" s="178">
        <v>7651.220000000001</v>
      </c>
      <c r="L841" s="179">
        <v>0</v>
      </c>
      <c r="M841" s="178">
        <v>0</v>
      </c>
      <c r="N841" s="180">
        <v>0</v>
      </c>
      <c r="O841" s="181">
        <f t="shared" si="72"/>
      </c>
      <c r="P841" s="196"/>
      <c r="Q841" s="182">
        <f t="shared" si="1252"/>
      </c>
      <c r="R841" s="177">
        <f t="shared" si="939"/>
      </c>
      <c r="S841" s="178">
        <f t="shared" si="1089"/>
      </c>
      <c r="T841" s="183">
        <f t="shared" si="620"/>
      </c>
      <c r="U841" s="183">
        <f t="shared" si="542"/>
      </c>
      <c r="V841" s="183">
        <f t="shared" si="472"/>
      </c>
      <c r="W841" s="184">
        <v>3</v>
      </c>
      <c r="X841" s="183">
        <f t="shared" si="401"/>
      </c>
      <c r="Y841" s="183">
        <f t="shared" si="353"/>
      </c>
      <c r="Z841" s="183">
        <f t="shared" si="120"/>
      </c>
      <c r="AA841" s="183">
        <f t="shared" si="1291"/>
      </c>
      <c r="AB841" s="183">
        <f t="shared" si="1140"/>
      </c>
      <c r="AC841" s="181">
        <f t="shared" si="655"/>
      </c>
      <c r="AD841" s="181">
        <f t="shared" si="577"/>
      </c>
      <c r="AE841" s="181">
        <f t="shared" si="510"/>
      </c>
      <c r="AF841" s="181">
        <f t="shared" si="439"/>
      </c>
      <c r="AG841" s="181">
        <f t="shared" si="155"/>
      </c>
      <c r="AH841" s="181">
        <f t="shared" si="30"/>
      </c>
      <c r="AI841" s="181">
        <f t="shared" si="1175"/>
      </c>
      <c r="AJ841" s="180">
        <v>42</v>
      </c>
      <c r="AK841" s="177">
        <v>14184</v>
      </c>
      <c r="AL841" s="177">
        <v>369</v>
      </c>
      <c r="AM841" s="177">
        <v>387</v>
      </c>
      <c r="AN841" s="177">
        <v>67</v>
      </c>
      <c r="AO841" s="189">
        <v>12</v>
      </c>
      <c r="AP841" s="177">
        <v>45</v>
      </c>
      <c r="AQ841" s="179">
        <v>59</v>
      </c>
      <c r="AR841" s="189">
        <v>3</v>
      </c>
      <c r="AS841" s="180">
        <v>2</v>
      </c>
      <c r="AT841" s="180">
        <v>0</v>
      </c>
      <c r="AU841" s="180">
        <v>8</v>
      </c>
      <c r="AV841" s="190"/>
      <c r="AW841" s="190"/>
      <c r="AX841" s="191">
        <f t="shared" si="789"/>
      </c>
    </row>
    <row r="842">
      <c r="A842" s="168"/>
      <c r="B842" s="210" t="s">
        <v>187</v>
      </c>
      <c r="C842" s="169" t="s">
        <v>201</v>
      </c>
      <c r="D842" s="171" t="s">
        <v>204</v>
      </c>
      <c r="E842" s="220" t="s">
        <v>209</v>
      </c>
      <c r="F842" s="195">
        <f t="shared" si="289"/>
      </c>
      <c r="G842" s="178">
        <v>1770.76</v>
      </c>
      <c r="H842" s="197">
        <v>743</v>
      </c>
      <c r="I842" s="219">
        <v>0</v>
      </c>
      <c r="J842" s="177">
        <v>6</v>
      </c>
      <c r="K842" s="178">
        <v>17683.399999999994</v>
      </c>
      <c r="L842" s="179">
        <v>0</v>
      </c>
      <c r="M842" s="178">
        <v>0</v>
      </c>
      <c r="N842" s="180">
        <v>0</v>
      </c>
      <c r="O842" s="181">
        <f t="shared" si="72"/>
      </c>
      <c r="P842" s="196"/>
      <c r="Q842" s="182">
        <f t="shared" si="1252"/>
      </c>
      <c r="R842" s="177">
        <f t="shared" si="939"/>
      </c>
      <c r="S842" s="178">
        <f t="shared" si="1089"/>
      </c>
      <c r="T842" s="183">
        <f t="shared" si="620"/>
      </c>
      <c r="U842" s="183">
        <f t="shared" si="542"/>
      </c>
      <c r="V842" s="183">
        <f t="shared" si="472"/>
      </c>
      <c r="W842" s="184">
        <v>5</v>
      </c>
      <c r="X842" s="183">
        <f t="shared" si="401"/>
      </c>
      <c r="Y842" s="183">
        <f t="shared" si="353"/>
      </c>
      <c r="Z842" s="183">
        <f t="shared" si="120"/>
      </c>
      <c r="AA842" s="183">
        <f t="shared" si="1291"/>
      </c>
      <c r="AB842" s="183">
        <f t="shared" si="1140"/>
      </c>
      <c r="AC842" s="181">
        <f t="shared" si="655"/>
      </c>
      <c r="AD842" s="181">
        <f t="shared" si="577"/>
      </c>
      <c r="AE842" s="181">
        <f t="shared" si="510"/>
      </c>
      <c r="AF842" s="181">
        <f t="shared" si="439"/>
      </c>
      <c r="AG842" s="181">
        <f t="shared" si="155"/>
      </c>
      <c r="AH842" s="181">
        <f t="shared" si="30"/>
      </c>
      <c r="AI842" s="181">
        <f t="shared" si="1175"/>
      </c>
      <c r="AJ842" s="180">
        <v>45</v>
      </c>
      <c r="AK842" s="177">
        <v>17585</v>
      </c>
      <c r="AL842" s="177">
        <v>489</v>
      </c>
      <c r="AM842" s="177">
        <v>516</v>
      </c>
      <c r="AN842" s="177">
        <v>67</v>
      </c>
      <c r="AO842" s="189">
        <v>19</v>
      </c>
      <c r="AP842" s="180">
        <v>84</v>
      </c>
      <c r="AQ842" s="179">
        <v>63</v>
      </c>
      <c r="AR842" s="189">
        <v>6</v>
      </c>
      <c r="AS842" s="180">
        <v>6</v>
      </c>
      <c r="AT842" s="180">
        <v>1</v>
      </c>
      <c r="AU842" s="180">
        <v>7</v>
      </c>
      <c r="AV842" s="190"/>
      <c r="AW842" s="190"/>
      <c r="AX842" s="191">
        <f t="shared" si="789"/>
      </c>
    </row>
    <row r="843">
      <c r="A843" s="168"/>
      <c r="B843" s="210" t="s">
        <v>187</v>
      </c>
      <c r="C843" s="169" t="s">
        <v>201</v>
      </c>
      <c r="D843" s="171" t="s">
        <v>204</v>
      </c>
      <c r="E843" s="221" t="s">
        <v>210</v>
      </c>
      <c r="F843" s="178">
        <f t="shared" si="289"/>
      </c>
      <c r="G843" s="178">
        <v>2183.11</v>
      </c>
      <c r="H843" s="178">
        <v>1101.11</v>
      </c>
      <c r="I843" s="219">
        <v>0</v>
      </c>
      <c r="J843" s="177">
        <v>4</v>
      </c>
      <c r="K843" s="178">
        <v>10907.339999999997</v>
      </c>
      <c r="L843" s="189">
        <v>1</v>
      </c>
      <c r="M843" s="197">
        <v>5096.52</v>
      </c>
      <c r="N843" s="180">
        <v>0</v>
      </c>
      <c r="O843" s="181">
        <f t="shared" si="72"/>
      </c>
      <c r="P843" s="196"/>
      <c r="Q843" s="182">
        <f t="shared" si="1252"/>
      </c>
      <c r="R843" s="177">
        <f t="shared" si="939"/>
      </c>
      <c r="S843" s="178">
        <f t="shared" si="1089"/>
      </c>
      <c r="T843" s="183">
        <f t="shared" si="620"/>
      </c>
      <c r="U843" s="183">
        <f t="shared" si="542"/>
      </c>
      <c r="V843" s="183">
        <f t="shared" si="472"/>
      </c>
      <c r="W843" s="184">
        <v>4</v>
      </c>
      <c r="X843" s="183">
        <f t="shared" si="401"/>
      </c>
      <c r="Y843" s="183">
        <f t="shared" si="353"/>
      </c>
      <c r="Z843" s="183">
        <f t="shared" si="120"/>
      </c>
      <c r="AA843" s="183">
        <f t="shared" si="1291"/>
      </c>
      <c r="AB843" s="183">
        <f t="shared" si="1140"/>
      </c>
      <c r="AC843" s="181">
        <f t="shared" si="655"/>
      </c>
      <c r="AD843" s="181">
        <f t="shared" si="577"/>
      </c>
      <c r="AE843" s="181">
        <f t="shared" si="510"/>
      </c>
      <c r="AF843" s="181">
        <f t="shared" si="439"/>
      </c>
      <c r="AG843" s="181">
        <f t="shared" si="155"/>
      </c>
      <c r="AH843" s="181">
        <f t="shared" si="30"/>
      </c>
      <c r="AI843" s="181">
        <f t="shared" si="1175"/>
      </c>
      <c r="AJ843" s="180">
        <v>43</v>
      </c>
      <c r="AK843" s="177">
        <v>23878</v>
      </c>
      <c r="AL843" s="177">
        <v>718</v>
      </c>
      <c r="AM843" s="177">
        <v>775</v>
      </c>
      <c r="AN843" s="177">
        <v>97</v>
      </c>
      <c r="AO843" s="189">
        <v>22</v>
      </c>
      <c r="AP843" s="180">
        <v>76</v>
      </c>
      <c r="AQ843" s="179">
        <v>80</v>
      </c>
      <c r="AR843" s="189">
        <v>5</v>
      </c>
      <c r="AS843" s="180">
        <v>8</v>
      </c>
      <c r="AT843" s="180">
        <v>2</v>
      </c>
      <c r="AU843" s="180">
        <v>9</v>
      </c>
      <c r="AV843" s="190"/>
      <c r="AW843" s="190"/>
      <c r="AX843" s="191">
        <f t="shared" si="789"/>
      </c>
    </row>
    <row r="844">
      <c r="A844" s="168"/>
      <c r="B844" s="202" t="s">
        <v>186</v>
      </c>
      <c r="C844" s="202"/>
      <c r="D844" s="202"/>
      <c r="E844" s="202"/>
      <c r="F844" s="250">
        <f>SUM(F840:F843)</f>
      </c>
      <c r="G844" s="203">
        <f>SUM(G840:G843)</f>
      </c>
      <c r="H844" s="203">
        <f>SUM(H840:H843)</f>
      </c>
      <c r="I844" s="196">
        <f>SUM(I840:I843)</f>
      </c>
      <c r="J844" s="204">
        <f>SUM(J840:J843)</f>
      </c>
      <c r="K844" s="203">
        <f>SUM(K840:K843)</f>
      </c>
      <c r="L844" s="215">
        <f>SUM(L840:L843)</f>
      </c>
      <c r="M844" s="203">
        <f>SUM(M840:M843)</f>
      </c>
      <c r="N844" s="204">
        <f>SUM(N840:N843)</f>
      </c>
      <c r="O844" s="205">
        <f t="shared" si="72"/>
      </c>
      <c r="P844" s="206">
        <f>SUM(P840:P843)</f>
      </c>
      <c r="Q844" s="182">
        <f t="shared" si="1252"/>
      </c>
      <c r="R844" s="204">
        <f>SUM(R840:R843)</f>
      </c>
      <c r="S844" s="203">
        <f>SUM(S840:S843)</f>
      </c>
      <c r="T844" s="207">
        <f t="shared" si="620"/>
      </c>
      <c r="U844" s="207">
        <f t="shared" si="542"/>
      </c>
      <c r="V844" s="207">
        <f t="shared" si="472"/>
      </c>
      <c r="W844" s="208">
        <f>SUM(W840:W843)</f>
      </c>
      <c r="X844" s="207">
        <f t="shared" si="401"/>
      </c>
      <c r="Y844" s="207">
        <f t="shared" si="353"/>
      </c>
      <c r="Z844" s="207">
        <f t="shared" si="120"/>
      </c>
      <c r="AA844" s="207">
        <f t="shared" si="1291"/>
      </c>
      <c r="AB844" s="207">
        <f t="shared" si="1140"/>
      </c>
      <c r="AC844" s="205">
        <f t="shared" si="655"/>
      </c>
      <c r="AD844" s="205">
        <f t="shared" si="577"/>
      </c>
      <c r="AE844" s="205">
        <f t="shared" si="510"/>
      </c>
      <c r="AF844" s="205">
        <f t="shared" si="439"/>
      </c>
      <c r="AG844" s="205">
        <f t="shared" si="155"/>
      </c>
      <c r="AH844" s="205">
        <f t="shared" si="30"/>
      </c>
      <c r="AI844" s="205">
        <f t="shared" si="1175"/>
      </c>
      <c r="AJ844" s="204">
        <f>AVERAGE(AJ840:AJ843)</f>
      </c>
      <c r="AK844" s="204">
        <f>SUM(AK840:AK843)</f>
      </c>
      <c r="AL844" s="204">
        <f>SUM(AL840:AL843)</f>
      </c>
      <c r="AM844" s="204">
        <f>SUM(AM840:AM843)</f>
      </c>
      <c r="AN844" s="204">
        <f>SUM(AN840:AN843)</f>
      </c>
      <c r="AO844" s="218">
        <f>SUM(AO840:AO843)</f>
      </c>
      <c r="AP844" s="204">
        <f>SUM(AP840:AP843)</f>
      </c>
      <c r="AQ844" s="218">
        <f>SUM(AQ840:AQ843)</f>
      </c>
      <c r="AR844" s="218">
        <f>SUM(AR840:AR843)</f>
      </c>
      <c r="AS844" s="204">
        <f>SUM(AS840:AS843)</f>
      </c>
      <c r="AT844" s="204">
        <f>SUM(AT840:AT843)</f>
      </c>
      <c r="AU844" s="204">
        <f>SUM(AU840:AU843)</f>
      </c>
      <c r="AV844" s="209"/>
      <c r="AW844" s="209"/>
      <c r="AX844" s="204">
        <f>SUM(AX840:AX843)</f>
      </c>
    </row>
    <row r="845">
      <c r="A845" s="168"/>
      <c r="B845" s="222" t="s">
        <v>211</v>
      </c>
      <c r="C845" s="222"/>
      <c r="D845" s="222"/>
      <c r="E845" s="299"/>
      <c r="F845" s="300">
        <f>F844+F839+F833+F828+F822</f>
      </c>
      <c r="G845" s="301">
        <f>G844+G839+G833+G828+G822</f>
      </c>
      <c r="H845" s="302">
        <f>H844+H839+H833+H828+H822</f>
      </c>
      <c r="I845" s="223">
        <f>I844+I839+I833+I828+I822</f>
      </c>
      <c r="J845" s="243">
        <f>J844+J839+J833+J828+J822</f>
      </c>
      <c r="K845" s="223">
        <f>K844+K839+K833+K828+K822</f>
      </c>
      <c r="L845" s="243">
        <f>L844+L839+L833+L828+L822</f>
      </c>
      <c r="M845" s="223">
        <f>M844+M839+M833+M828+M822</f>
      </c>
      <c r="N845" s="243">
        <f>N844+N839+N833+N828+N822</f>
      </c>
      <c r="O845" s="225">
        <f t="shared" si="72"/>
      </c>
      <c r="P845" s="223">
        <f>P844+P839+P833+P828+P822</f>
      </c>
      <c r="Q845" s="227">
        <f t="shared" si="1252"/>
      </c>
      <c r="R845" s="243">
        <f>R844+R839+R833+R828+R822</f>
      </c>
      <c r="S845" s="223">
        <f>S844+S839+S833+S828+S822</f>
      </c>
      <c r="T845" s="223">
        <f t="shared" si="620"/>
      </c>
      <c r="U845" s="223">
        <f t="shared" si="542"/>
      </c>
      <c r="V845" s="223">
        <f t="shared" si="472"/>
      </c>
      <c r="W845" s="243">
        <f>W844+W839+W833+W828+W822</f>
      </c>
      <c r="X845" s="223">
        <f t="shared" si="401"/>
      </c>
      <c r="Y845" s="223">
        <f t="shared" si="353"/>
      </c>
      <c r="Z845" s="223">
        <f t="shared" si="120"/>
      </c>
      <c r="AA845" s="223">
        <f t="shared" si="1291"/>
      </c>
      <c r="AB845" s="223">
        <f t="shared" si="1140"/>
      </c>
      <c r="AC845" s="225">
        <f t="shared" si="655"/>
      </c>
      <c r="AD845" s="225">
        <f t="shared" si="577"/>
      </c>
      <c r="AE845" s="225">
        <f t="shared" si="510"/>
      </c>
      <c r="AF845" s="225">
        <f t="shared" si="439"/>
      </c>
      <c r="AG845" s="225">
        <f t="shared" si="155"/>
      </c>
      <c r="AH845" s="225">
        <f t="shared" si="30"/>
      </c>
      <c r="AI845" s="225">
        <f t="shared" si="1175"/>
      </c>
      <c r="AJ845" s="224"/>
      <c r="AK845" s="243">
        <f>AK844+AK839+AK833+AK828+AK822</f>
      </c>
      <c r="AL845" s="243">
        <f>AL844+AL839+AL833+AL828+AL822</f>
      </c>
      <c r="AM845" s="243">
        <f>AM844+AM839+AM833+AM828+AM822</f>
      </c>
      <c r="AN845" s="243">
        <f>AN844+AN839+AN833+AN828+AN822</f>
      </c>
      <c r="AO845" s="243">
        <f>AO844+AO839+AO833+AO828+AO822</f>
      </c>
      <c r="AP845" s="243">
        <f>AP844+AP839+AP833+AP828+AP822</f>
      </c>
      <c r="AQ845" s="243">
        <f>AQ844+AQ839+AQ833+AQ828+AQ822</f>
      </c>
      <c r="AR845" s="243">
        <f>AR844+AR839+AR833+AR828+AR822</f>
      </c>
      <c r="AS845" s="243">
        <f>AS844+AS839+AS833+AS828+AS822</f>
      </c>
      <c r="AT845" s="243">
        <f>AT844+AT839+AT833+AT828+AT822</f>
      </c>
      <c r="AU845" s="243">
        <f>AU844+AU839+AU833+AU828+AU822</f>
      </c>
      <c r="AV845" s="229"/>
      <c r="AW845" s="229"/>
      <c r="AX845" s="223">
        <f>AX844+AX839+AX833+AX828+AX822</f>
      </c>
    </row>
    <row r="846">
      <c r="A846" s="136"/>
      <c r="B846" s="137" t="s">
        <v>120</v>
      </c>
      <c r="C846" s="137"/>
      <c r="D846" s="137"/>
      <c r="E846" s="137"/>
      <c r="F846" s="138" t="s">
        <v>121</v>
      </c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9" t="s">
        <v>122</v>
      </c>
      <c r="AA846" s="139"/>
      <c r="AB846" s="139"/>
      <c r="AC846" s="139"/>
      <c r="AD846" s="139"/>
      <c r="AE846" s="139"/>
      <c r="AF846" s="139"/>
      <c r="AG846" s="139"/>
      <c r="AH846" s="139"/>
      <c r="AI846" s="139"/>
      <c r="AJ846" s="139"/>
      <c r="AK846" s="139"/>
      <c r="AL846" s="139"/>
      <c r="AM846" s="139"/>
      <c r="AN846" s="139"/>
      <c r="AO846" s="139"/>
      <c r="AP846" s="139"/>
      <c r="AQ846" s="139"/>
      <c r="AR846" s="139"/>
      <c r="AS846" s="139"/>
      <c r="AT846" s="139"/>
      <c r="AU846" s="139"/>
      <c r="AV846" s="140" t="s">
        <v>123</v>
      </c>
      <c r="AW846" s="140"/>
      <c r="AX846" s="141" t="s">
        <v>124</v>
      </c>
    </row>
    <row r="847">
      <c r="A847" s="136"/>
      <c r="B847" s="137"/>
      <c r="C847" s="137"/>
      <c r="D847" s="137"/>
      <c r="E847" s="137"/>
      <c r="F847" s="142" t="s">
        <v>125</v>
      </c>
      <c r="G847" s="142"/>
      <c r="H847" s="142"/>
      <c r="I847" s="142"/>
      <c r="J847" s="143">
        <v>600.51</v>
      </c>
      <c r="K847" s="143"/>
      <c r="L847" s="143"/>
      <c r="M847" s="143"/>
      <c r="N847" s="143"/>
      <c r="O847" s="143"/>
      <c r="P847" s="143"/>
      <c r="Q847" s="143"/>
      <c r="R847" s="143"/>
      <c r="S847" s="143"/>
      <c r="T847" s="144" t="s">
        <v>127</v>
      </c>
      <c r="U847" s="144"/>
      <c r="V847" s="144"/>
      <c r="W847" s="144"/>
      <c r="X847" s="144"/>
      <c r="Y847" s="144"/>
      <c r="Z847" s="145" t="s">
        <v>128</v>
      </c>
      <c r="AA847" s="145"/>
      <c r="AB847" s="145"/>
      <c r="AC847" s="145"/>
      <c r="AD847" s="145"/>
      <c r="AE847" s="145"/>
      <c r="AF847" s="145"/>
      <c r="AG847" s="145"/>
      <c r="AH847" s="145"/>
      <c r="AI847" s="145"/>
      <c r="AJ847" s="145"/>
      <c r="AK847" s="146" t="s">
        <v>129</v>
      </c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7"/>
      <c r="AW847" s="148"/>
      <c r="AX847" s="141"/>
    </row>
    <row r="848">
      <c r="A848" s="136"/>
      <c r="B848" s="149" t="s">
        <v>130</v>
      </c>
      <c r="C848" s="150" t="s">
        <v>131</v>
      </c>
      <c r="D848" s="151" t="s">
        <v>132</v>
      </c>
      <c r="E848" s="152" t="s">
        <v>133</v>
      </c>
      <c r="F848" s="153" t="s">
        <v>134</v>
      </c>
      <c r="G848" s="142" t="s">
        <v>135</v>
      </c>
      <c r="H848" s="154" t="s">
        <v>136</v>
      </c>
      <c r="I848" s="155" t="s">
        <v>137</v>
      </c>
      <c r="J848" s="156" t="s">
        <v>138</v>
      </c>
      <c r="K848" s="157" t="s">
        <v>139</v>
      </c>
      <c r="L848" s="158" t="s">
        <v>140</v>
      </c>
      <c r="M848" s="157" t="s">
        <v>141</v>
      </c>
      <c r="N848" s="157" t="s">
        <v>142</v>
      </c>
      <c r="O848" s="157" t="s">
        <v>143</v>
      </c>
      <c r="P848" s="159" t="s">
        <v>144</v>
      </c>
      <c r="Q848" s="157" t="s">
        <v>145</v>
      </c>
      <c r="R848" s="156" t="s">
        <v>146</v>
      </c>
      <c r="S848" s="160" t="s">
        <v>147</v>
      </c>
      <c r="T848" s="144" t="s">
        <v>148</v>
      </c>
      <c r="U848" s="144" t="s">
        <v>149</v>
      </c>
      <c r="V848" s="144" t="s">
        <v>150</v>
      </c>
      <c r="W848" s="161" t="s">
        <v>151</v>
      </c>
      <c r="X848" s="144" t="s">
        <v>152</v>
      </c>
      <c r="Y848" s="162" t="s">
        <v>153</v>
      </c>
      <c r="Z848" s="238" t="s">
        <v>154</v>
      </c>
      <c r="AA848" s="239" t="s">
        <v>155</v>
      </c>
      <c r="AB848" s="240" t="s">
        <v>156</v>
      </c>
      <c r="AC848" s="239" t="s">
        <v>157</v>
      </c>
      <c r="AD848" s="239" t="s">
        <v>158</v>
      </c>
      <c r="AE848" s="166" t="s">
        <v>159</v>
      </c>
      <c r="AF848" s="239" t="s">
        <v>160</v>
      </c>
      <c r="AG848" s="241" t="s">
        <v>161</v>
      </c>
      <c r="AH848" s="241" t="s">
        <v>162</v>
      </c>
      <c r="AI848" s="166" t="s">
        <v>163</v>
      </c>
      <c r="AJ848" s="166" t="s">
        <v>164</v>
      </c>
      <c r="AK848" s="146" t="s">
        <v>165</v>
      </c>
      <c r="AL848" s="167" t="s">
        <v>166</v>
      </c>
      <c r="AM848" s="167" t="s">
        <v>167</v>
      </c>
      <c r="AN848" s="167" t="s">
        <v>168</v>
      </c>
      <c r="AO848" s="167" t="s">
        <v>169</v>
      </c>
      <c r="AP848" s="167" t="s">
        <v>170</v>
      </c>
      <c r="AQ848" s="146" t="s">
        <v>171</v>
      </c>
      <c r="AR848" s="146" t="s">
        <v>172</v>
      </c>
      <c r="AS848" s="146" t="s">
        <v>173</v>
      </c>
      <c r="AT848" s="146" t="s">
        <v>174</v>
      </c>
      <c r="AU848" s="146" t="s">
        <v>175</v>
      </c>
      <c r="AV848" s="147"/>
      <c r="AW848" s="148"/>
      <c r="AX848" s="141" t="s">
        <v>176</v>
      </c>
    </row>
    <row r="849">
      <c r="A849" s="168" t="s">
        <v>245</v>
      </c>
      <c r="B849" s="210" t="s">
        <v>183</v>
      </c>
      <c r="C849" s="170" t="s">
        <v>201</v>
      </c>
      <c r="D849" s="171" t="s">
        <v>220</v>
      </c>
      <c r="E849" s="172" t="s">
        <v>181</v>
      </c>
      <c r="F849" s="178">
        <f t="shared" ref="F849:F852" si="290">G849+H849+I849</f>
      </c>
      <c r="G849" s="216">
        <v>772</v>
      </c>
      <c r="H849" s="178">
        <v>593.15</v>
      </c>
      <c r="I849" s="236">
        <v>0</v>
      </c>
      <c r="J849" s="180">
        <v>2</v>
      </c>
      <c r="K849" s="197">
        <v>6364.22</v>
      </c>
      <c r="L849" s="189">
        <v>0</v>
      </c>
      <c r="M849" s="197">
        <v>0</v>
      </c>
      <c r="N849" s="180">
        <v>0</v>
      </c>
      <c r="O849" s="181">
        <f t="shared" ref="O849:O876" si="73">N849/R849</f>
      </c>
      <c r="P849" s="196"/>
      <c r="Q849" s="182">
        <f t="shared" ref="Q849:Q857" si="1253">P849/R849</f>
      </c>
      <c r="R849" s="177">
        <f t="shared" ref="R849:R852" si="940">J849+L849</f>
      </c>
      <c r="S849" s="178">
        <f t="shared" ref="S849:S852" si="1090">K849+M849</f>
      </c>
      <c r="T849" s="183">
        <f t="shared" ref="T849:T876" si="621">S849/F849</f>
      </c>
      <c r="U849" s="183">
        <f t="shared" ref="U849:U876" si="543">S849/(F849+(AX849*500)+F849*3%)</f>
      </c>
      <c r="V849" s="183">
        <f t="shared" ref="V849:V876" si="473">S849/R849</f>
      </c>
      <c r="W849" s="184">
        <v>2</v>
      </c>
      <c r="X849" s="183">
        <f t="shared" ref="X849:X876" si="402">F849/W849</f>
      </c>
      <c r="Y849" s="183">
        <f t="shared" ref="Y849:Y876" si="354">F849/R849</f>
      </c>
      <c r="Z849" s="183">
        <f t="shared" ref="Z849:Z876" si="121">F849/AL849</f>
      </c>
      <c r="AA849" s="183">
        <f t="shared" ref="AA849:AA876" si="1292">F849/AK849*1000</f>
      </c>
      <c r="AB849" s="183">
        <f t="shared" ref="AB849:AB876" si="1141">F849/AN849</f>
      </c>
      <c r="AC849" s="181">
        <f t="shared" ref="AC849:AC876" si="656">AL849/AK849</f>
      </c>
      <c r="AD849" s="181">
        <f t="shared" ref="AD849:AD876" si="578">AN849/AM849</f>
      </c>
      <c r="AE849" s="181">
        <f t="shared" ref="AE849:AE876" si="511">AP849/AM849</f>
      </c>
      <c r="AF849" s="181">
        <f t="shared" ref="AF849:AF876" si="440">R849/AP849</f>
      </c>
      <c r="AG849" s="181">
        <f t="shared" ref="AG849:AG876" si="156">AR849/AN849</f>
      </c>
      <c r="AH849" s="181">
        <f t="shared" ref="AH849:AH876" si="31">R849/AR849</f>
      </c>
      <c r="AI849" s="181">
        <f t="shared" ref="AI849:AI876" si="1176">AQ849/AP849</f>
      </c>
      <c r="AJ849" s="189">
        <v>43</v>
      </c>
      <c r="AK849" s="179">
        <v>21180</v>
      </c>
      <c r="AL849" s="179">
        <v>616</v>
      </c>
      <c r="AM849" s="179">
        <v>654</v>
      </c>
      <c r="AN849" s="179">
        <v>57</v>
      </c>
      <c r="AO849" s="189">
        <v>9</v>
      </c>
      <c r="AP849" s="189">
        <v>38</v>
      </c>
      <c r="AQ849" s="189">
        <v>60</v>
      </c>
      <c r="AR849" s="189">
        <v>2</v>
      </c>
      <c r="AS849" s="179">
        <v>4</v>
      </c>
      <c r="AT849" s="179">
        <v>0</v>
      </c>
      <c r="AU849" s="179">
        <v>7</v>
      </c>
      <c r="AV849" s="190"/>
      <c r="AW849" s="190"/>
      <c r="AX849" s="191">
        <f t="shared" ref="AX849:AX852" si="790">COUNT(AU849)</f>
      </c>
    </row>
    <row r="850">
      <c r="A850" s="168"/>
      <c r="B850" s="210" t="s">
        <v>183</v>
      </c>
      <c r="C850" s="170" t="s">
        <v>201</v>
      </c>
      <c r="D850" s="171" t="s">
        <v>220</v>
      </c>
      <c r="E850" s="193" t="s">
        <v>182</v>
      </c>
      <c r="F850" s="178">
        <f t="shared" si="290"/>
      </c>
      <c r="G850" s="213">
        <v>486.12</v>
      </c>
      <c r="H850" s="178">
        <v>703.21</v>
      </c>
      <c r="I850" s="236">
        <v>0</v>
      </c>
      <c r="J850" s="180">
        <v>0</v>
      </c>
      <c r="K850" s="178">
        <v>0</v>
      </c>
      <c r="L850" s="189">
        <v>0</v>
      </c>
      <c r="M850" s="197">
        <v>0</v>
      </c>
      <c r="N850" s="180">
        <v>0</v>
      </c>
      <c r="O850" s="181">
        <f t="shared" si="73"/>
      </c>
      <c r="P850" s="196"/>
      <c r="Q850" s="182">
        <f t="shared" si="1253"/>
      </c>
      <c r="R850" s="177">
        <f t="shared" si="940"/>
      </c>
      <c r="S850" s="178">
        <f t="shared" si="1090"/>
      </c>
      <c r="T850" s="183">
        <f t="shared" si="621"/>
      </c>
      <c r="U850" s="183">
        <f t="shared" si="543"/>
      </c>
      <c r="V850" s="183">
        <f t="shared" si="473"/>
      </c>
      <c r="W850" s="184">
        <v>0</v>
      </c>
      <c r="X850" s="183">
        <f t="shared" si="402"/>
      </c>
      <c r="Y850" s="183">
        <f t="shared" si="354"/>
      </c>
      <c r="Z850" s="183">
        <f t="shared" si="121"/>
      </c>
      <c r="AA850" s="183">
        <f t="shared" si="1292"/>
      </c>
      <c r="AB850" s="183">
        <f t="shared" si="1141"/>
      </c>
      <c r="AC850" s="181">
        <f t="shared" si="656"/>
      </c>
      <c r="AD850" s="181">
        <f t="shared" si="578"/>
      </c>
      <c r="AE850" s="181">
        <f t="shared" si="511"/>
      </c>
      <c r="AF850" s="181">
        <f t="shared" si="440"/>
      </c>
      <c r="AG850" s="181">
        <f t="shared" si="156"/>
      </c>
      <c r="AH850" s="181">
        <f t="shared" si="31"/>
      </c>
      <c r="AI850" s="181">
        <f t="shared" si="1176"/>
      </c>
      <c r="AJ850" s="189">
        <v>45</v>
      </c>
      <c r="AK850" s="179">
        <v>15217</v>
      </c>
      <c r="AL850" s="179">
        <v>477</v>
      </c>
      <c r="AM850" s="179">
        <v>532</v>
      </c>
      <c r="AN850" s="179">
        <v>54</v>
      </c>
      <c r="AO850" s="189">
        <v>8</v>
      </c>
      <c r="AP850" s="179">
        <v>31</v>
      </c>
      <c r="AQ850" s="179">
        <v>49</v>
      </c>
      <c r="AR850" s="189">
        <v>0</v>
      </c>
      <c r="AS850" s="179">
        <v>2</v>
      </c>
      <c r="AT850" s="179">
        <v>0</v>
      </c>
      <c r="AU850" s="179">
        <v>17</v>
      </c>
      <c r="AV850" s="190"/>
      <c r="AW850" s="190"/>
      <c r="AX850" s="191">
        <f t="shared" si="790"/>
      </c>
    </row>
    <row r="851">
      <c r="A851" s="168"/>
      <c r="B851" s="210" t="s">
        <v>183</v>
      </c>
      <c r="C851" s="170" t="s">
        <v>201</v>
      </c>
      <c r="D851" s="171" t="s">
        <v>220</v>
      </c>
      <c r="E851" s="201" t="s">
        <v>184</v>
      </c>
      <c r="F851" s="178">
        <f t="shared" si="290"/>
      </c>
      <c r="G851" s="213">
        <v>334.36</v>
      </c>
      <c r="H851" s="197">
        <v>507.16</v>
      </c>
      <c r="I851" s="219">
        <v>0</v>
      </c>
      <c r="J851" s="180">
        <v>1</v>
      </c>
      <c r="K851" s="197">
        <v>1435.0100000000002</v>
      </c>
      <c r="L851" s="189">
        <v>0</v>
      </c>
      <c r="M851" s="197">
        <v>0</v>
      </c>
      <c r="N851" s="180">
        <v>0</v>
      </c>
      <c r="O851" s="181">
        <f t="shared" si="73"/>
      </c>
      <c r="P851" s="196"/>
      <c r="Q851" s="182">
        <f t="shared" si="1253"/>
      </c>
      <c r="R851" s="177">
        <f t="shared" si="940"/>
      </c>
      <c r="S851" s="178">
        <f t="shared" si="1090"/>
      </c>
      <c r="T851" s="183">
        <f t="shared" si="621"/>
      </c>
      <c r="U851" s="183">
        <f t="shared" si="543"/>
      </c>
      <c r="V851" s="183">
        <f t="shared" si="473"/>
      </c>
      <c r="W851" s="184">
        <v>1</v>
      </c>
      <c r="X851" s="183">
        <f t="shared" si="402"/>
      </c>
      <c r="Y851" s="183">
        <f t="shared" si="354"/>
      </c>
      <c r="Z851" s="183">
        <f t="shared" si="121"/>
      </c>
      <c r="AA851" s="183">
        <f t="shared" si="1292"/>
      </c>
      <c r="AB851" s="183">
        <f t="shared" si="1141"/>
      </c>
      <c r="AC851" s="181">
        <f t="shared" si="656"/>
      </c>
      <c r="AD851" s="181">
        <f t="shared" si="578"/>
      </c>
      <c r="AE851" s="181">
        <f t="shared" si="511"/>
      </c>
      <c r="AF851" s="181">
        <f t="shared" si="440"/>
      </c>
      <c r="AG851" s="181">
        <f t="shared" si="156"/>
      </c>
      <c r="AH851" s="181">
        <f t="shared" si="31"/>
      </c>
      <c r="AI851" s="181">
        <f t="shared" si="1176"/>
      </c>
      <c r="AJ851" s="189">
        <v>48</v>
      </c>
      <c r="AK851" s="179">
        <v>12705</v>
      </c>
      <c r="AL851" s="179">
        <v>368</v>
      </c>
      <c r="AM851" s="179">
        <v>416</v>
      </c>
      <c r="AN851" s="179">
        <v>38</v>
      </c>
      <c r="AO851" s="189">
        <v>13</v>
      </c>
      <c r="AP851" s="189">
        <v>24</v>
      </c>
      <c r="AQ851" s="189">
        <v>37</v>
      </c>
      <c r="AR851" s="189">
        <v>1</v>
      </c>
      <c r="AS851" s="189">
        <v>4</v>
      </c>
      <c r="AT851" s="179">
        <v>1</v>
      </c>
      <c r="AU851" s="189">
        <v>16</v>
      </c>
      <c r="AV851" s="190"/>
      <c r="AW851" s="190"/>
      <c r="AX851" s="191">
        <f t="shared" si="790"/>
      </c>
    </row>
    <row r="852">
      <c r="A852" s="168"/>
      <c r="B852" s="210" t="s">
        <v>183</v>
      </c>
      <c r="C852" s="170" t="s">
        <v>201</v>
      </c>
      <c r="D852" s="171" t="s">
        <v>220</v>
      </c>
      <c r="E852" s="201" t="s">
        <v>185</v>
      </c>
      <c r="F852" s="178">
        <f t="shared" si="290"/>
      </c>
      <c r="G852" s="216">
        <v>117.77</v>
      </c>
      <c r="H852" s="178">
        <v>254.22</v>
      </c>
      <c r="I852" s="219">
        <v>0</v>
      </c>
      <c r="J852" s="180">
        <v>0</v>
      </c>
      <c r="K852" s="197">
        <v>0</v>
      </c>
      <c r="L852" s="189">
        <v>0</v>
      </c>
      <c r="M852" s="197">
        <v>0</v>
      </c>
      <c r="N852" s="180">
        <v>0</v>
      </c>
      <c r="O852" s="181">
        <f t="shared" si="73"/>
      </c>
      <c r="P852" s="196"/>
      <c r="Q852" s="182">
        <f t="shared" si="1253"/>
      </c>
      <c r="R852" s="177">
        <f t="shared" si="940"/>
      </c>
      <c r="S852" s="178">
        <f t="shared" si="1090"/>
      </c>
      <c r="T852" s="183">
        <f t="shared" si="621"/>
      </c>
      <c r="U852" s="183">
        <f t="shared" si="543"/>
      </c>
      <c r="V852" s="183">
        <f t="shared" si="473"/>
      </c>
      <c r="W852" s="184">
        <v>0</v>
      </c>
      <c r="X852" s="183">
        <f t="shared" si="402"/>
      </c>
      <c r="Y852" s="183">
        <f t="shared" si="354"/>
      </c>
      <c r="Z852" s="183">
        <f t="shared" si="121"/>
      </c>
      <c r="AA852" s="183">
        <f t="shared" si="1292"/>
      </c>
      <c r="AB852" s="183">
        <f t="shared" si="1141"/>
      </c>
      <c r="AC852" s="181">
        <f t="shared" si="656"/>
      </c>
      <c r="AD852" s="181">
        <f t="shared" si="578"/>
      </c>
      <c r="AE852" s="181">
        <f t="shared" si="511"/>
      </c>
      <c r="AF852" s="181">
        <f t="shared" si="440"/>
      </c>
      <c r="AG852" s="181">
        <f t="shared" si="156"/>
      </c>
      <c r="AH852" s="181">
        <f t="shared" si="31"/>
      </c>
      <c r="AI852" s="181">
        <f t="shared" si="1176"/>
      </c>
      <c r="AJ852" s="189">
        <v>51</v>
      </c>
      <c r="AK852" s="179">
        <v>7522</v>
      </c>
      <c r="AL852" s="179">
        <v>255</v>
      </c>
      <c r="AM852" s="179">
        <v>299</v>
      </c>
      <c r="AN852" s="179">
        <v>35</v>
      </c>
      <c r="AO852" s="189">
        <v>0</v>
      </c>
      <c r="AP852" s="179">
        <v>7</v>
      </c>
      <c r="AQ852" s="179">
        <v>29</v>
      </c>
      <c r="AR852" s="189">
        <v>0</v>
      </c>
      <c r="AS852" s="179">
        <v>0</v>
      </c>
      <c r="AT852" s="179">
        <v>0</v>
      </c>
      <c r="AU852" s="179">
        <v>10</v>
      </c>
      <c r="AV852" s="190"/>
      <c r="AW852" s="190"/>
      <c r="AX852" s="191">
        <f t="shared" si="790"/>
      </c>
    </row>
    <row r="853">
      <c r="A853" s="168"/>
      <c r="B853" s="202" t="s">
        <v>186</v>
      </c>
      <c r="C853" s="202"/>
      <c r="D853" s="202"/>
      <c r="E853" s="202"/>
      <c r="F853" s="203">
        <f>SUM(F849:F852)</f>
      </c>
      <c r="G853" s="217">
        <f>SUM(G849:G852)</f>
      </c>
      <c r="H853" s="203">
        <f>SUM(H849:H852)</f>
      </c>
      <c r="I853" s="196">
        <f t="shared" ref="I853:I858" si="588">SUM(I849:I852)</f>
      </c>
      <c r="J853" s="204">
        <f>SUM(J849:J852)</f>
      </c>
      <c r="K853" s="203">
        <f>SUM(K849:K852)</f>
      </c>
      <c r="L853" s="215">
        <f>SUM(L849:L852)</f>
      </c>
      <c r="M853" s="203">
        <f>SUM(M849:M852)</f>
      </c>
      <c r="N853" s="204">
        <f>SUM(N849:N852)</f>
      </c>
      <c r="O853" s="205">
        <f t="shared" si="73"/>
      </c>
      <c r="P853" s="206">
        <f>SUM(P849:P852)</f>
      </c>
      <c r="Q853" s="182">
        <f t="shared" si="1253"/>
      </c>
      <c r="R853" s="204">
        <f>SUM(R849:R852)</f>
      </c>
      <c r="S853" s="203">
        <f>SUM(S849:S852)</f>
      </c>
      <c r="T853" s="207">
        <f t="shared" si="621"/>
      </c>
      <c r="U853" s="207">
        <f t="shared" si="543"/>
      </c>
      <c r="V853" s="207">
        <f t="shared" si="473"/>
      </c>
      <c r="W853" s="208">
        <f>SUM(W849:W852)</f>
      </c>
      <c r="X853" s="207">
        <f t="shared" si="402"/>
      </c>
      <c r="Y853" s="207">
        <f t="shared" si="354"/>
      </c>
      <c r="Z853" s="207">
        <f t="shared" si="121"/>
      </c>
      <c r="AA853" s="207">
        <f t="shared" si="1292"/>
      </c>
      <c r="AB853" s="207">
        <f t="shared" si="1141"/>
      </c>
      <c r="AC853" s="205">
        <f t="shared" si="656"/>
      </c>
      <c r="AD853" s="205">
        <f t="shared" si="578"/>
      </c>
      <c r="AE853" s="205">
        <f t="shared" si="511"/>
      </c>
      <c r="AF853" s="205">
        <f t="shared" si="440"/>
      </c>
      <c r="AG853" s="205">
        <f t="shared" si="156"/>
      </c>
      <c r="AH853" s="205">
        <f t="shared" si="31"/>
      </c>
      <c r="AI853" s="205">
        <f t="shared" si="1176"/>
      </c>
      <c r="AJ853" s="218">
        <f>AVERAGE(AJ849:AJ852)</f>
      </c>
      <c r="AK853" s="218">
        <f>SUM(AK849:AK852)</f>
      </c>
      <c r="AL853" s="218">
        <f>SUM(AL849:AL852)</f>
      </c>
      <c r="AM853" s="218">
        <f>SUM(AM849:AM852)</f>
      </c>
      <c r="AN853" s="218">
        <f>SUM(AN849:AN852)</f>
      </c>
      <c r="AO853" s="218">
        <f>SUM(AO849:AO852)</f>
      </c>
      <c r="AP853" s="218">
        <f>SUM(AP849:AP852)</f>
      </c>
      <c r="AQ853" s="218">
        <f>SUM(AQ849:AQ852)</f>
      </c>
      <c r="AR853" s="218">
        <f>SUM(AR849:AR852)</f>
      </c>
      <c r="AS853" s="218">
        <f>SUM(AS849:AS852)</f>
      </c>
      <c r="AT853" s="218">
        <f>SUM(AT849:AT852)</f>
      </c>
      <c r="AU853" s="218">
        <f>SUM(AU849:AU852)</f>
      </c>
      <c r="AV853" s="209"/>
      <c r="AW853" s="209"/>
      <c r="AX853" s="204">
        <f>SUM(AX849:AX852)</f>
      </c>
    </row>
    <row r="854">
      <c r="A854" s="168"/>
      <c r="B854" s="210" t="s">
        <v>213</v>
      </c>
      <c r="C854" s="170" t="s">
        <v>179</v>
      </c>
      <c r="D854" s="171" t="s">
        <v>193</v>
      </c>
      <c r="E854" s="212" t="s">
        <v>189</v>
      </c>
      <c r="F854" s="178">
        <f t="shared" ref="F854:F858" si="291">G854+H854+I854</f>
      </c>
      <c r="G854" s="289">
        <v>577.13</v>
      </c>
      <c r="H854" s="290">
        <v>1682.29</v>
      </c>
      <c r="I854" s="196">
        <f t="shared" si="588"/>
      </c>
      <c r="J854" s="180">
        <v>0</v>
      </c>
      <c r="K854" s="197">
        <v>0</v>
      </c>
      <c r="L854" s="189">
        <v>0</v>
      </c>
      <c r="M854" s="197">
        <v>0</v>
      </c>
      <c r="N854" s="180">
        <v>0</v>
      </c>
      <c r="O854" s="181">
        <f t="shared" si="73"/>
      </c>
      <c r="P854" s="176"/>
      <c r="Q854" s="182">
        <f t="shared" si="1253"/>
      </c>
      <c r="R854" s="177">
        <f t="shared" ref="R854:R858" si="941">J854+L854</f>
      </c>
      <c r="S854" s="178">
        <f t="shared" ref="S854:S858" si="1091">K854+M854</f>
      </c>
      <c r="T854" s="183">
        <f t="shared" si="621"/>
      </c>
      <c r="U854" s="183">
        <f t="shared" si="543"/>
      </c>
      <c r="V854" s="183">
        <f t="shared" si="473"/>
      </c>
      <c r="W854" s="184">
        <v>0</v>
      </c>
      <c r="X854" s="183">
        <f t="shared" si="402"/>
      </c>
      <c r="Y854" s="183">
        <f t="shared" si="354"/>
      </c>
      <c r="Z854" s="183">
        <f t="shared" si="121"/>
      </c>
      <c r="AA854" s="183">
        <f t="shared" si="1292"/>
      </c>
      <c r="AB854" s="183">
        <f t="shared" si="1141"/>
      </c>
      <c r="AC854" s="181">
        <f t="shared" si="656"/>
      </c>
      <c r="AD854" s="181">
        <f t="shared" si="578"/>
      </c>
      <c r="AE854" s="181">
        <f t="shared" si="511"/>
      </c>
      <c r="AF854" s="181">
        <f t="shared" si="440"/>
      </c>
      <c r="AG854" s="181">
        <f t="shared" si="156"/>
      </c>
      <c r="AH854" s="181">
        <f t="shared" si="31"/>
      </c>
      <c r="AI854" s="181">
        <f t="shared" si="1176"/>
      </c>
      <c r="AJ854" s="189">
        <v>35</v>
      </c>
      <c r="AK854" s="179">
        <v>25151</v>
      </c>
      <c r="AL854" s="179">
        <v>693</v>
      </c>
      <c r="AM854" s="179">
        <v>739</v>
      </c>
      <c r="AN854" s="179">
        <v>129</v>
      </c>
      <c r="AO854" s="189">
        <v>12</v>
      </c>
      <c r="AP854" s="189">
        <v>50</v>
      </c>
      <c r="AQ854" s="179">
        <v>86</v>
      </c>
      <c r="AR854" s="189">
        <v>0</v>
      </c>
      <c r="AS854" s="189">
        <v>3</v>
      </c>
      <c r="AT854" s="179">
        <v>2</v>
      </c>
      <c r="AU854" s="179">
        <v>31</v>
      </c>
      <c r="AV854" s="190"/>
      <c r="AW854" s="190"/>
      <c r="AX854" s="191">
        <f t="shared" ref="AX854:AX858" si="791">COUNT(AU854)</f>
      </c>
    </row>
    <row r="855">
      <c r="A855" s="168"/>
      <c r="B855" s="210" t="s">
        <v>213</v>
      </c>
      <c r="C855" s="192" t="s">
        <v>179</v>
      </c>
      <c r="D855" s="171" t="s">
        <v>193</v>
      </c>
      <c r="E855" s="212" t="s">
        <v>190</v>
      </c>
      <c r="F855" s="173">
        <f t="shared" si="291"/>
      </c>
      <c r="G855" s="175">
        <v>2171.33</v>
      </c>
      <c r="H855" s="230">
        <v>3363.48</v>
      </c>
      <c r="I855" s="196">
        <f t="shared" si="588"/>
      </c>
      <c r="J855" s="180">
        <v>4</v>
      </c>
      <c r="K855" s="178">
        <v>9646.07</v>
      </c>
      <c r="L855" s="189">
        <v>0</v>
      </c>
      <c r="M855" s="197">
        <v>0</v>
      </c>
      <c r="N855" s="180">
        <v>0</v>
      </c>
      <c r="O855" s="181">
        <f t="shared" si="73"/>
      </c>
      <c r="P855" s="176"/>
      <c r="Q855" s="182">
        <f t="shared" si="1253"/>
      </c>
      <c r="R855" s="177">
        <f t="shared" si="941"/>
      </c>
      <c r="S855" s="178">
        <f t="shared" si="1091"/>
      </c>
      <c r="T855" s="183">
        <f t="shared" si="621"/>
      </c>
      <c r="U855" s="183">
        <f t="shared" si="543"/>
      </c>
      <c r="V855" s="183">
        <f t="shared" si="473"/>
      </c>
      <c r="W855" s="184">
        <v>4</v>
      </c>
      <c r="X855" s="183">
        <f t="shared" si="402"/>
      </c>
      <c r="Y855" s="183">
        <f t="shared" si="354"/>
      </c>
      <c r="Z855" s="183">
        <f t="shared" si="121"/>
      </c>
      <c r="AA855" s="183">
        <f t="shared" si="1292"/>
      </c>
      <c r="AB855" s="183">
        <f t="shared" si="1141"/>
      </c>
      <c r="AC855" s="181">
        <f t="shared" si="656"/>
      </c>
      <c r="AD855" s="181">
        <f t="shared" si="578"/>
      </c>
      <c r="AE855" s="181">
        <f t="shared" si="511"/>
      </c>
      <c r="AF855" s="181">
        <f t="shared" si="440"/>
      </c>
      <c r="AG855" s="181">
        <f t="shared" si="156"/>
      </c>
      <c r="AH855" s="181">
        <f t="shared" si="31"/>
      </c>
      <c r="AI855" s="181">
        <f t="shared" si="1176"/>
      </c>
      <c r="AJ855" s="189">
        <v>40</v>
      </c>
      <c r="AK855" s="189">
        <v>64162</v>
      </c>
      <c r="AL855" s="179">
        <v>1605</v>
      </c>
      <c r="AM855" s="179">
        <v>1649</v>
      </c>
      <c r="AN855" s="179">
        <v>268</v>
      </c>
      <c r="AO855" s="189">
        <v>41</v>
      </c>
      <c r="AP855" s="189">
        <v>118</v>
      </c>
      <c r="AQ855" s="179">
        <v>218</v>
      </c>
      <c r="AR855" s="189">
        <v>5</v>
      </c>
      <c r="AS855" s="189">
        <v>13</v>
      </c>
      <c r="AT855" s="189">
        <v>4</v>
      </c>
      <c r="AU855" s="189">
        <v>61</v>
      </c>
      <c r="AV855" s="190"/>
      <c r="AW855" s="190"/>
      <c r="AX855" s="191">
        <f t="shared" si="791"/>
      </c>
    </row>
    <row r="856">
      <c r="A856" s="168"/>
      <c r="B856" s="210" t="s">
        <v>213</v>
      </c>
      <c r="C856" s="192" t="s">
        <v>179</v>
      </c>
      <c r="D856" s="171" t="s">
        <v>193</v>
      </c>
      <c r="E856" s="212" t="s">
        <v>191</v>
      </c>
      <c r="F856" s="173">
        <f t="shared" si="291"/>
      </c>
      <c r="G856" s="175">
        <v>2661.44</v>
      </c>
      <c r="H856" s="230">
        <v>2500.97</v>
      </c>
      <c r="I856" s="196">
        <f t="shared" si="588"/>
      </c>
      <c r="J856" s="177">
        <v>4</v>
      </c>
      <c r="K856" s="178">
        <v>9639.64</v>
      </c>
      <c r="L856" s="179">
        <v>0</v>
      </c>
      <c r="M856" s="178">
        <v>0</v>
      </c>
      <c r="N856" s="180">
        <v>0</v>
      </c>
      <c r="O856" s="181">
        <f t="shared" si="73"/>
      </c>
      <c r="P856" s="176"/>
      <c r="Q856" s="182">
        <f t="shared" si="1253"/>
      </c>
      <c r="R856" s="177">
        <f t="shared" si="941"/>
      </c>
      <c r="S856" s="178">
        <f t="shared" si="1091"/>
      </c>
      <c r="T856" s="183">
        <f t="shared" si="621"/>
      </c>
      <c r="U856" s="183">
        <f t="shared" si="543"/>
      </c>
      <c r="V856" s="183">
        <f t="shared" si="473"/>
      </c>
      <c r="W856" s="184">
        <v>3</v>
      </c>
      <c r="X856" s="183">
        <f t="shared" si="402"/>
      </c>
      <c r="Y856" s="183">
        <f t="shared" si="354"/>
      </c>
      <c r="Z856" s="183">
        <f t="shared" si="121"/>
      </c>
      <c r="AA856" s="183">
        <f t="shared" si="1292"/>
      </c>
      <c r="AB856" s="183">
        <f t="shared" si="1141"/>
      </c>
      <c r="AC856" s="181">
        <f t="shared" si="656"/>
      </c>
      <c r="AD856" s="181">
        <f t="shared" si="578"/>
      </c>
      <c r="AE856" s="181">
        <f t="shared" si="511"/>
      </c>
      <c r="AF856" s="181">
        <f t="shared" si="440"/>
      </c>
      <c r="AG856" s="181">
        <f t="shared" si="156"/>
      </c>
      <c r="AH856" s="181">
        <f t="shared" si="31"/>
      </c>
      <c r="AI856" s="181">
        <f t="shared" si="1176"/>
      </c>
      <c r="AJ856" s="189">
        <v>48</v>
      </c>
      <c r="AK856" s="189">
        <v>50583</v>
      </c>
      <c r="AL856" s="179">
        <v>1162</v>
      </c>
      <c r="AM856" s="179">
        <v>1260</v>
      </c>
      <c r="AN856" s="179">
        <v>259</v>
      </c>
      <c r="AO856" s="189">
        <v>37</v>
      </c>
      <c r="AP856" s="189">
        <v>81</v>
      </c>
      <c r="AQ856" s="179">
        <v>212</v>
      </c>
      <c r="AR856" s="189">
        <v>6</v>
      </c>
      <c r="AS856" s="189">
        <v>10</v>
      </c>
      <c r="AT856" s="189">
        <v>2</v>
      </c>
      <c r="AU856" s="189">
        <v>41</v>
      </c>
      <c r="AV856" s="190"/>
      <c r="AW856" s="190"/>
      <c r="AX856" s="191">
        <f t="shared" si="791"/>
      </c>
    </row>
    <row r="857">
      <c r="A857" s="168"/>
      <c r="B857" s="210" t="s">
        <v>213</v>
      </c>
      <c r="C857" s="192" t="s">
        <v>179</v>
      </c>
      <c r="D857" s="171" t="s">
        <v>193</v>
      </c>
      <c r="E857" s="212" t="s">
        <v>192</v>
      </c>
      <c r="F857" s="173">
        <f t="shared" si="291"/>
      </c>
      <c r="G857" s="230">
        <v>2238.95</v>
      </c>
      <c r="H857" s="175">
        <v>1014.32</v>
      </c>
      <c r="I857" s="196">
        <f t="shared" si="588"/>
      </c>
      <c r="J857" s="180">
        <v>3</v>
      </c>
      <c r="K857" s="197">
        <v>6537.960000000003</v>
      </c>
      <c r="L857" s="189">
        <v>0</v>
      </c>
      <c r="M857" s="197">
        <v>0</v>
      </c>
      <c r="N857" s="180">
        <v>0</v>
      </c>
      <c r="O857" s="181">
        <f t="shared" si="73"/>
      </c>
      <c r="P857" s="176"/>
      <c r="Q857" s="182">
        <f t="shared" si="1253"/>
      </c>
      <c r="R857" s="177">
        <f t="shared" si="941"/>
      </c>
      <c r="S857" s="178">
        <f t="shared" si="1091"/>
      </c>
      <c r="T857" s="183">
        <f t="shared" si="621"/>
      </c>
      <c r="U857" s="183">
        <f t="shared" si="543"/>
      </c>
      <c r="V857" s="183">
        <f t="shared" si="473"/>
      </c>
      <c r="W857" s="184">
        <v>2</v>
      </c>
      <c r="X857" s="183">
        <f t="shared" si="402"/>
      </c>
      <c r="Y857" s="183">
        <f t="shared" si="354"/>
      </c>
      <c r="Z857" s="183">
        <f t="shared" si="121"/>
      </c>
      <c r="AA857" s="183">
        <f t="shared" si="1292"/>
      </c>
      <c r="AB857" s="183">
        <f t="shared" si="1141"/>
      </c>
      <c r="AC857" s="181">
        <f t="shared" si="656"/>
      </c>
      <c r="AD857" s="181">
        <f t="shared" si="578"/>
      </c>
      <c r="AE857" s="181">
        <f t="shared" si="511"/>
      </c>
      <c r="AF857" s="181">
        <f t="shared" si="440"/>
      </c>
      <c r="AG857" s="181">
        <f t="shared" si="156"/>
      </c>
      <c r="AH857" s="181">
        <f t="shared" si="31"/>
      </c>
      <c r="AI857" s="181">
        <f t="shared" si="1176"/>
      </c>
      <c r="AJ857" s="189">
        <v>51</v>
      </c>
      <c r="AK857" s="189">
        <v>22031</v>
      </c>
      <c r="AL857" s="179">
        <v>625</v>
      </c>
      <c r="AM857" s="179">
        <v>691</v>
      </c>
      <c r="AN857" s="179">
        <v>117</v>
      </c>
      <c r="AO857" s="189">
        <v>26</v>
      </c>
      <c r="AP857" s="189">
        <v>92</v>
      </c>
      <c r="AQ857" s="179">
        <v>101</v>
      </c>
      <c r="AR857" s="189">
        <v>3</v>
      </c>
      <c r="AS857" s="189">
        <v>4</v>
      </c>
      <c r="AT857" s="189">
        <v>1</v>
      </c>
      <c r="AU857" s="189">
        <v>23</v>
      </c>
      <c r="AV857" s="190"/>
      <c r="AW857" s="190"/>
      <c r="AX857" s="191">
        <f t="shared" si="791"/>
      </c>
    </row>
    <row r="858">
      <c r="A858" s="168"/>
      <c r="B858" s="210" t="s">
        <v>213</v>
      </c>
      <c r="C858" s="192" t="s">
        <v>179</v>
      </c>
      <c r="D858" s="171" t="s">
        <v>193</v>
      </c>
      <c r="E858" s="201" t="s">
        <v>194</v>
      </c>
      <c r="F858" s="178">
        <f t="shared" si="291"/>
      </c>
      <c r="G858" s="214">
        <v>2188.56</v>
      </c>
      <c r="H858" s="195">
        <v>1003.25</v>
      </c>
      <c r="I858" s="196">
        <f t="shared" si="588"/>
      </c>
      <c r="J858" s="180">
        <v>8</v>
      </c>
      <c r="K858" s="197">
        <v>17065.629999999997</v>
      </c>
      <c r="L858" s="189">
        <v>0</v>
      </c>
      <c r="M858" s="197">
        <v>0</v>
      </c>
      <c r="N858" s="180">
        <v>0</v>
      </c>
      <c r="O858" s="181">
        <f t="shared" si="73"/>
      </c>
      <c r="P858" s="176"/>
      <c r="Q858" s="182" t="str">
        <v>#DIV/0!</v>
      </c>
      <c r="R858" s="177">
        <f t="shared" si="941"/>
      </c>
      <c r="S858" s="178">
        <f t="shared" si="1091"/>
      </c>
      <c r="T858" s="183">
        <f t="shared" si="621"/>
      </c>
      <c r="U858" s="183">
        <f t="shared" si="543"/>
      </c>
      <c r="V858" s="183">
        <f t="shared" si="473"/>
      </c>
      <c r="W858" s="184">
        <v>6</v>
      </c>
      <c r="X858" s="183">
        <f t="shared" si="402"/>
      </c>
      <c r="Y858" s="183">
        <f t="shared" si="354"/>
      </c>
      <c r="Z858" s="183">
        <f t="shared" si="121"/>
      </c>
      <c r="AA858" s="183">
        <f t="shared" si="1292"/>
      </c>
      <c r="AB858" s="183">
        <f t="shared" si="1141"/>
      </c>
      <c r="AC858" s="181">
        <f t="shared" si="656"/>
      </c>
      <c r="AD858" s="181">
        <f t="shared" si="578"/>
      </c>
      <c r="AE858" s="181">
        <f t="shared" si="511"/>
      </c>
      <c r="AF858" s="181">
        <f t="shared" si="440"/>
      </c>
      <c r="AG858" s="181">
        <f t="shared" si="156"/>
      </c>
      <c r="AH858" s="181">
        <f t="shared" si="31"/>
      </c>
      <c r="AI858" s="181">
        <f t="shared" si="1176"/>
      </c>
      <c r="AJ858" s="189">
        <v>53</v>
      </c>
      <c r="AK858" s="189">
        <v>15036</v>
      </c>
      <c r="AL858" s="179">
        <v>315</v>
      </c>
      <c r="AM858" s="179">
        <v>325</v>
      </c>
      <c r="AN858" s="179">
        <v>77</v>
      </c>
      <c r="AO858" s="189">
        <v>16</v>
      </c>
      <c r="AP858" s="179">
        <v>50</v>
      </c>
      <c r="AQ858" s="179">
        <v>68</v>
      </c>
      <c r="AR858" s="189">
        <v>8</v>
      </c>
      <c r="AS858" s="189">
        <v>3</v>
      </c>
      <c r="AT858" s="189">
        <v>0</v>
      </c>
      <c r="AU858" s="189">
        <v>5</v>
      </c>
      <c r="AV858" s="190"/>
      <c r="AW858" s="190"/>
      <c r="AX858" s="191">
        <f t="shared" si="791"/>
      </c>
    </row>
    <row r="859">
      <c r="A859" s="168"/>
      <c r="B859" s="202" t="s">
        <v>186</v>
      </c>
      <c r="C859" s="202"/>
      <c r="D859" s="202"/>
      <c r="E859" s="202"/>
      <c r="F859" s="203">
        <f>SUM(F854:F858)</f>
      </c>
      <c r="G859" s="203">
        <f>SUM(G854:G858)</f>
      </c>
      <c r="H859" s="203">
        <f>SUM(H854:H858)</f>
      </c>
      <c r="I859" s="196">
        <f>SUM(I854:I858)</f>
      </c>
      <c r="J859" s="204">
        <f>SUM(J854:J858)</f>
      </c>
      <c r="K859" s="215">
        <f>SUM(K854:K858)</f>
      </c>
      <c r="L859" s="215">
        <f>SUM(L854:L858)</f>
      </c>
      <c r="M859" s="215">
        <f>SUM(M854:M858)</f>
      </c>
      <c r="N859" s="215">
        <f>SUM(N854:N858)</f>
      </c>
      <c r="O859" s="205">
        <f t="shared" si="73"/>
      </c>
      <c r="P859" s="206">
        <f>SUM(P854:P858)</f>
      </c>
      <c r="Q859" s="182">
        <f t="shared" ref="Q859:Q876" si="1254">P859/R859</f>
      </c>
      <c r="R859" s="204">
        <f>SUM(R854:R858)</f>
      </c>
      <c r="S859" s="203">
        <f>SUM(S854:S858)</f>
      </c>
      <c r="T859" s="207">
        <f t="shared" si="621"/>
      </c>
      <c r="U859" s="207">
        <f t="shared" si="543"/>
      </c>
      <c r="V859" s="207">
        <f t="shared" si="473"/>
      </c>
      <c r="W859" s="208">
        <f>SUM(W854:W858)</f>
      </c>
      <c r="X859" s="207">
        <f t="shared" si="402"/>
      </c>
      <c r="Y859" s="207">
        <f t="shared" si="354"/>
      </c>
      <c r="Z859" s="207">
        <f t="shared" si="121"/>
      </c>
      <c r="AA859" s="207">
        <f t="shared" si="1292"/>
      </c>
      <c r="AB859" s="207">
        <f t="shared" si="1141"/>
      </c>
      <c r="AC859" s="205">
        <f t="shared" si="656"/>
      </c>
      <c r="AD859" s="205">
        <f t="shared" si="578"/>
      </c>
      <c r="AE859" s="205">
        <f t="shared" si="511"/>
      </c>
      <c r="AF859" s="205">
        <f t="shared" si="440"/>
      </c>
      <c r="AG859" s="205">
        <f t="shared" si="156"/>
      </c>
      <c r="AH859" s="205">
        <f t="shared" si="31"/>
      </c>
      <c r="AI859" s="205">
        <f t="shared" si="1176"/>
      </c>
      <c r="AJ859" s="218">
        <f>AVERAGE(AJ854:AJ858)</f>
      </c>
      <c r="AK859" s="218">
        <f>SUM(AK854:AK858)</f>
      </c>
      <c r="AL859" s="218">
        <f>SUM(AL854:AL858)</f>
      </c>
      <c r="AM859" s="218">
        <f>SUM(AM854:AM858)</f>
      </c>
      <c r="AN859" s="218">
        <f>SUM(AN854:AN858)</f>
      </c>
      <c r="AO859" s="218">
        <f>SUM(AO854:AO858)</f>
      </c>
      <c r="AP859" s="218">
        <f>SUM(AP854:AP858)</f>
      </c>
      <c r="AQ859" s="218">
        <f>SUM(AQ854:AQ858)</f>
      </c>
      <c r="AR859" s="218">
        <f>SUM(AR854:AR858)</f>
      </c>
      <c r="AS859" s="218">
        <f>SUM(AS854:AS858)</f>
      </c>
      <c r="AT859" s="218">
        <f>SUM(AT854:AT858)</f>
      </c>
      <c r="AU859" s="218">
        <f>SUM(AU854:AU858)</f>
      </c>
      <c r="AV859" s="209"/>
      <c r="AW859" s="209"/>
      <c r="AX859" s="204">
        <f>SUM(AX854:AX858)</f>
      </c>
    </row>
    <row r="860">
      <c r="A860" s="168"/>
      <c r="B860" s="210" t="s">
        <v>213</v>
      </c>
      <c r="C860" s="170" t="s">
        <v>179</v>
      </c>
      <c r="D860" s="171" t="s">
        <v>180</v>
      </c>
      <c r="E860" s="201" t="s">
        <v>195</v>
      </c>
      <c r="F860" s="178">
        <f t="shared" ref="F860:F863" si="292">G860+H860+I860</f>
      </c>
      <c r="G860" s="216">
        <v>1684.79</v>
      </c>
      <c r="H860" s="178">
        <v>965.2099999999999</v>
      </c>
      <c r="I860" s="236">
        <v>0</v>
      </c>
      <c r="J860" s="180">
        <v>1</v>
      </c>
      <c r="K860" s="197">
        <v>2548.2599999999948</v>
      </c>
      <c r="L860" s="189">
        <v>0</v>
      </c>
      <c r="M860" s="197">
        <v>0</v>
      </c>
      <c r="N860" s="180">
        <v>0</v>
      </c>
      <c r="O860" s="181">
        <f t="shared" si="73"/>
      </c>
      <c r="P860" s="196"/>
      <c r="Q860" s="182">
        <f t="shared" si="1254"/>
      </c>
      <c r="R860" s="177">
        <f t="shared" ref="R860:R863" si="942">J860+L860</f>
      </c>
      <c r="S860" s="178">
        <f t="shared" ref="S860:S863" si="1092">K860+M860</f>
      </c>
      <c r="T860" s="183">
        <f t="shared" si="621"/>
      </c>
      <c r="U860" s="183">
        <f t="shared" si="543"/>
      </c>
      <c r="V860" s="183">
        <f t="shared" si="473"/>
      </c>
      <c r="W860" s="184">
        <v>1</v>
      </c>
      <c r="X860" s="183">
        <f t="shared" si="402"/>
      </c>
      <c r="Y860" s="183">
        <f t="shared" si="354"/>
      </c>
      <c r="Z860" s="183">
        <f t="shared" si="121"/>
      </c>
      <c r="AA860" s="183">
        <f t="shared" si="1292"/>
      </c>
      <c r="AB860" s="183">
        <f t="shared" si="1141"/>
      </c>
      <c r="AC860" s="181">
        <f t="shared" si="656"/>
      </c>
      <c r="AD860" s="181">
        <f t="shared" si="578"/>
      </c>
      <c r="AE860" s="181">
        <f t="shared" si="511"/>
      </c>
      <c r="AF860" s="181">
        <f t="shared" si="440"/>
      </c>
      <c r="AG860" s="181">
        <f t="shared" si="156"/>
      </c>
      <c r="AH860" s="181">
        <f t="shared" si="31"/>
      </c>
      <c r="AI860" s="181">
        <f t="shared" si="1176"/>
      </c>
      <c r="AJ860" s="189">
        <v>53</v>
      </c>
      <c r="AK860" s="179">
        <v>16985</v>
      </c>
      <c r="AL860" s="179">
        <v>309</v>
      </c>
      <c r="AM860" s="179">
        <v>332</v>
      </c>
      <c r="AN860" s="179">
        <v>74</v>
      </c>
      <c r="AO860" s="189">
        <v>21</v>
      </c>
      <c r="AP860" s="189">
        <v>64</v>
      </c>
      <c r="AQ860" s="189">
        <v>61</v>
      </c>
      <c r="AR860" s="189">
        <v>1</v>
      </c>
      <c r="AS860" s="189">
        <v>4</v>
      </c>
      <c r="AT860" s="189">
        <v>0</v>
      </c>
      <c r="AU860" s="189">
        <v>7</v>
      </c>
      <c r="AV860" s="190"/>
      <c r="AW860" s="190"/>
      <c r="AX860" s="191">
        <f t="shared" ref="AX860:AX863" si="792">COUNT(AU860)</f>
      </c>
    </row>
    <row r="861">
      <c r="A861" s="168"/>
      <c r="B861" s="210" t="s">
        <v>213</v>
      </c>
      <c r="C861" s="192" t="s">
        <v>179</v>
      </c>
      <c r="D861" s="171" t="s">
        <v>180</v>
      </c>
      <c r="E861" s="212" t="s">
        <v>196</v>
      </c>
      <c r="F861" s="178">
        <f t="shared" si="292"/>
      </c>
      <c r="G861" s="213">
        <v>1440.35</v>
      </c>
      <c r="H861" s="178">
        <v>619.89</v>
      </c>
      <c r="I861" s="219">
        <v>0</v>
      </c>
      <c r="J861" s="180">
        <v>2</v>
      </c>
      <c r="K861" s="178">
        <v>6216.220000000001</v>
      </c>
      <c r="L861" s="179">
        <v>0</v>
      </c>
      <c r="M861" s="178">
        <v>0</v>
      </c>
      <c r="N861" s="180">
        <v>0</v>
      </c>
      <c r="O861" s="181">
        <f t="shared" si="73"/>
      </c>
      <c r="P861" s="196"/>
      <c r="Q861" s="182">
        <f t="shared" si="1254"/>
      </c>
      <c r="R861" s="177">
        <f t="shared" si="942"/>
      </c>
      <c r="S861" s="178">
        <f t="shared" si="1092"/>
      </c>
      <c r="T861" s="183">
        <f t="shared" si="621"/>
      </c>
      <c r="U861" s="183">
        <f t="shared" si="543"/>
      </c>
      <c r="V861" s="183">
        <f t="shared" si="473"/>
      </c>
      <c r="W861" s="184">
        <v>2</v>
      </c>
      <c r="X861" s="183">
        <f t="shared" si="402"/>
      </c>
      <c r="Y861" s="183">
        <f t="shared" si="354"/>
      </c>
      <c r="Z861" s="183">
        <f t="shared" si="121"/>
      </c>
      <c r="AA861" s="183">
        <f t="shared" si="1292"/>
      </c>
      <c r="AB861" s="183">
        <f t="shared" si="1141"/>
      </c>
      <c r="AC861" s="181">
        <f t="shared" si="656"/>
      </c>
      <c r="AD861" s="181">
        <f t="shared" si="578"/>
      </c>
      <c r="AE861" s="181">
        <f t="shared" si="511"/>
      </c>
      <c r="AF861" s="181">
        <f t="shared" si="440"/>
      </c>
      <c r="AG861" s="181">
        <f t="shared" si="156"/>
      </c>
      <c r="AH861" s="181">
        <f t="shared" si="31"/>
      </c>
      <c r="AI861" s="181">
        <f t="shared" si="1176"/>
      </c>
      <c r="AJ861" s="189">
        <v>54</v>
      </c>
      <c r="AK861" s="179">
        <v>12201</v>
      </c>
      <c r="AL861" s="179">
        <v>272</v>
      </c>
      <c r="AM861" s="179">
        <v>299</v>
      </c>
      <c r="AN861" s="179">
        <v>59</v>
      </c>
      <c r="AO861" s="189">
        <v>14</v>
      </c>
      <c r="AP861" s="179">
        <v>52</v>
      </c>
      <c r="AQ861" s="179">
        <v>58</v>
      </c>
      <c r="AR861" s="189">
        <v>2</v>
      </c>
      <c r="AS861" s="189">
        <v>2</v>
      </c>
      <c r="AT861" s="189">
        <v>6</v>
      </c>
      <c r="AU861" s="189">
        <v>7</v>
      </c>
      <c r="AV861" s="190"/>
      <c r="AW861" s="190"/>
      <c r="AX861" s="191">
        <f t="shared" si="792"/>
      </c>
    </row>
    <row r="862">
      <c r="A862" s="168"/>
      <c r="B862" s="210" t="s">
        <v>213</v>
      </c>
      <c r="C862" s="192" t="s">
        <v>179</v>
      </c>
      <c r="D862" s="171" t="s">
        <v>180</v>
      </c>
      <c r="E862" s="212" t="s">
        <v>197</v>
      </c>
      <c r="F862" s="178">
        <f t="shared" si="292"/>
      </c>
      <c r="G862" s="297">
        <v>1543.38</v>
      </c>
      <c r="H862" s="197">
        <v>475.18</v>
      </c>
      <c r="I862" s="219">
        <v>0</v>
      </c>
      <c r="J862" s="180">
        <v>5</v>
      </c>
      <c r="K862" s="178">
        <v>12572.650000000001</v>
      </c>
      <c r="L862" s="179">
        <v>0</v>
      </c>
      <c r="M862" s="178">
        <v>0</v>
      </c>
      <c r="N862" s="180">
        <v>1</v>
      </c>
      <c r="O862" s="181">
        <f t="shared" si="73"/>
      </c>
      <c r="P862" s="196"/>
      <c r="Q862" s="182">
        <f t="shared" si="1254"/>
      </c>
      <c r="R862" s="177">
        <f t="shared" si="942"/>
      </c>
      <c r="S862" s="178">
        <f t="shared" si="1092"/>
      </c>
      <c r="T862" s="183">
        <f t="shared" si="621"/>
      </c>
      <c r="U862" s="183">
        <f t="shared" si="543"/>
      </c>
      <c r="V862" s="183">
        <f t="shared" si="473"/>
      </c>
      <c r="W862" s="184">
        <v>3</v>
      </c>
      <c r="X862" s="183">
        <f t="shared" si="402"/>
      </c>
      <c r="Y862" s="183">
        <f t="shared" si="354"/>
      </c>
      <c r="Z862" s="183">
        <f t="shared" si="121"/>
      </c>
      <c r="AA862" s="183">
        <f t="shared" si="1292"/>
      </c>
      <c r="AB862" s="183">
        <f t="shared" si="1141"/>
      </c>
      <c r="AC862" s="181">
        <f t="shared" si="656"/>
      </c>
      <c r="AD862" s="181">
        <f t="shared" si="578"/>
      </c>
      <c r="AE862" s="181">
        <f t="shared" si="511"/>
      </c>
      <c r="AF862" s="181">
        <f t="shared" si="440"/>
      </c>
      <c r="AG862" s="181">
        <f t="shared" si="156"/>
      </c>
      <c r="AH862" s="181">
        <f t="shared" si="31"/>
      </c>
      <c r="AI862" s="181">
        <f t="shared" si="1176"/>
      </c>
      <c r="AJ862" s="189">
        <v>55</v>
      </c>
      <c r="AK862" s="179">
        <v>11061</v>
      </c>
      <c r="AL862" s="179">
        <v>316</v>
      </c>
      <c r="AM862" s="179">
        <v>338</v>
      </c>
      <c r="AN862" s="179">
        <v>43</v>
      </c>
      <c r="AO862" s="189">
        <v>18</v>
      </c>
      <c r="AP862" s="189">
        <v>55</v>
      </c>
      <c r="AQ862" s="179">
        <v>41</v>
      </c>
      <c r="AR862" s="189">
        <v>3</v>
      </c>
      <c r="AS862" s="189">
        <v>4</v>
      </c>
      <c r="AT862" s="189">
        <v>3</v>
      </c>
      <c r="AU862" s="189">
        <v>7</v>
      </c>
      <c r="AV862" s="190"/>
      <c r="AW862" s="190"/>
      <c r="AX862" s="191">
        <f t="shared" si="792"/>
      </c>
    </row>
    <row r="863">
      <c r="A863" s="168"/>
      <c r="B863" s="210" t="s">
        <v>213</v>
      </c>
      <c r="C863" s="192" t="s">
        <v>179</v>
      </c>
      <c r="D863" s="171" t="s">
        <v>180</v>
      </c>
      <c r="E863" s="212" t="s">
        <v>199</v>
      </c>
      <c r="F863" s="178">
        <f t="shared" si="292"/>
      </c>
      <c r="G863" s="216">
        <v>2139.19</v>
      </c>
      <c r="H863" s="178">
        <v>696.0899999999999</v>
      </c>
      <c r="I863" s="219">
        <v>0</v>
      </c>
      <c r="J863" s="180">
        <v>5</v>
      </c>
      <c r="K863" s="178">
        <v>8723.979999999996</v>
      </c>
      <c r="L863" s="179">
        <v>0</v>
      </c>
      <c r="M863" s="178">
        <v>0</v>
      </c>
      <c r="N863" s="180">
        <v>1</v>
      </c>
      <c r="O863" s="181">
        <f t="shared" si="73"/>
      </c>
      <c r="P863" s="196"/>
      <c r="Q863" s="182">
        <f t="shared" si="1254"/>
      </c>
      <c r="R863" s="177">
        <f t="shared" si="942"/>
      </c>
      <c r="S863" s="178">
        <f t="shared" si="1092"/>
      </c>
      <c r="T863" s="183">
        <f t="shared" si="621"/>
      </c>
      <c r="U863" s="183">
        <f t="shared" si="543"/>
      </c>
      <c r="V863" s="183">
        <f t="shared" si="473"/>
      </c>
      <c r="W863" s="184">
        <v>1</v>
      </c>
      <c r="X863" s="183">
        <f t="shared" si="402"/>
      </c>
      <c r="Y863" s="183">
        <f t="shared" si="354"/>
      </c>
      <c r="Z863" s="183">
        <f t="shared" si="121"/>
      </c>
      <c r="AA863" s="183">
        <f t="shared" si="1292"/>
      </c>
      <c r="AB863" s="183">
        <f t="shared" si="1141"/>
      </c>
      <c r="AC863" s="181">
        <f t="shared" si="656"/>
      </c>
      <c r="AD863" s="181">
        <f t="shared" si="578"/>
      </c>
      <c r="AE863" s="181">
        <f t="shared" si="511"/>
      </c>
      <c r="AF863" s="181">
        <f t="shared" si="440"/>
      </c>
      <c r="AG863" s="181">
        <f t="shared" si="156"/>
      </c>
      <c r="AH863" s="181">
        <f t="shared" si="31"/>
      </c>
      <c r="AI863" s="181">
        <f t="shared" si="1176"/>
      </c>
      <c r="AJ863" s="189">
        <v>56</v>
      </c>
      <c r="AK863" s="179">
        <v>11410</v>
      </c>
      <c r="AL863" s="179">
        <v>389</v>
      </c>
      <c r="AM863" s="179">
        <v>425</v>
      </c>
      <c r="AN863" s="179">
        <v>75</v>
      </c>
      <c r="AO863" s="189">
        <v>22</v>
      </c>
      <c r="AP863" s="179">
        <v>65</v>
      </c>
      <c r="AQ863" s="179">
        <v>60</v>
      </c>
      <c r="AR863" s="298">
        <v>6</v>
      </c>
      <c r="AS863" s="189">
        <v>3</v>
      </c>
      <c r="AT863" s="189">
        <v>0</v>
      </c>
      <c r="AU863" s="189">
        <v>6</v>
      </c>
      <c r="AV863" s="190"/>
      <c r="AW863" s="190"/>
      <c r="AX863" s="191">
        <f t="shared" si="792"/>
      </c>
    </row>
    <row r="864">
      <c r="A864" s="168"/>
      <c r="B864" s="202" t="s">
        <v>186</v>
      </c>
      <c r="C864" s="202"/>
      <c r="D864" s="202"/>
      <c r="E864" s="202"/>
      <c r="F864" s="203">
        <f>SUM(F860:F863)</f>
      </c>
      <c r="G864" s="217">
        <f>SUM(G860:G863)</f>
      </c>
      <c r="H864" s="203">
        <f>SUM(H860:H863)</f>
      </c>
      <c r="I864" s="196">
        <f>SUM(I860:I863)</f>
      </c>
      <c r="J864" s="204">
        <f>SUM(J860:J863)</f>
      </c>
      <c r="K864" s="203">
        <f>SUM(K860:K863)</f>
      </c>
      <c r="L864" s="215">
        <f>SUM(L860:L863)</f>
      </c>
      <c r="M864" s="203">
        <f>SUM(M860:M863)</f>
      </c>
      <c r="N864" s="204">
        <f>SUM(N860:N863)</f>
      </c>
      <c r="O864" s="205">
        <f t="shared" si="73"/>
      </c>
      <c r="P864" s="206">
        <f>SUM(P860:P863)</f>
      </c>
      <c r="Q864" s="182">
        <f t="shared" si="1254"/>
      </c>
      <c r="R864" s="204">
        <f>SUM(R860:R863)</f>
      </c>
      <c r="S864" s="203">
        <f>SUM(S860:S863)</f>
      </c>
      <c r="T864" s="207">
        <f t="shared" si="621"/>
      </c>
      <c r="U864" s="207">
        <f t="shared" si="543"/>
      </c>
      <c r="V864" s="207">
        <f t="shared" si="473"/>
      </c>
      <c r="W864" s="208">
        <f>SUM(W860:W863)</f>
      </c>
      <c r="X864" s="207">
        <f t="shared" si="402"/>
      </c>
      <c r="Y864" s="207">
        <f t="shared" si="354"/>
      </c>
      <c r="Z864" s="207">
        <f t="shared" si="121"/>
      </c>
      <c r="AA864" s="207">
        <f t="shared" si="1292"/>
      </c>
      <c r="AB864" s="207">
        <f t="shared" si="1141"/>
      </c>
      <c r="AC864" s="205">
        <f t="shared" si="656"/>
      </c>
      <c r="AD864" s="205">
        <f t="shared" si="578"/>
      </c>
      <c r="AE864" s="205">
        <f t="shared" si="511"/>
      </c>
      <c r="AF864" s="205">
        <f t="shared" si="440"/>
      </c>
      <c r="AG864" s="205">
        <f t="shared" si="156"/>
      </c>
      <c r="AH864" s="205">
        <f t="shared" si="31"/>
      </c>
      <c r="AI864" s="205">
        <f t="shared" si="1176"/>
      </c>
      <c r="AJ864" s="218">
        <f>AVERAGE(AJ860:AJ863)</f>
      </c>
      <c r="AK864" s="218">
        <f>SUM(AK860:AK863)</f>
      </c>
      <c r="AL864" s="218">
        <f>SUM(AL860:AL863)</f>
      </c>
      <c r="AM864" s="218">
        <f>SUM(AM860:AM863)</f>
      </c>
      <c r="AN864" s="218">
        <f>SUM(AN860:AN863)</f>
      </c>
      <c r="AO864" s="218">
        <f>SUM(AO860:AO863)</f>
      </c>
      <c r="AP864" s="218">
        <f>SUM(AP860:AP863)</f>
      </c>
      <c r="AQ864" s="218">
        <f>SUM(AQ860:AQ863)</f>
      </c>
      <c r="AR864" s="218">
        <f>SUM(AR860:AR863)</f>
      </c>
      <c r="AS864" s="218">
        <f>SUM(AS860:AS863)</f>
      </c>
      <c r="AT864" s="218">
        <f>SUM(AT860:AT863)</f>
      </c>
      <c r="AU864" s="218">
        <f>SUM(AU860:AU863)</f>
      </c>
      <c r="AV864" s="209"/>
      <c r="AW864" s="209"/>
      <c r="AX864" s="204">
        <f>SUM(AX860:AX863)</f>
      </c>
    </row>
    <row r="865">
      <c r="A865" s="168"/>
      <c r="B865" s="210" t="s">
        <v>213</v>
      </c>
      <c r="C865" s="192" t="s">
        <v>179</v>
      </c>
      <c r="D865" s="171" t="s">
        <v>198</v>
      </c>
      <c r="E865" s="212" t="s">
        <v>200</v>
      </c>
      <c r="F865" s="178">
        <f t="shared" ref="F865:F869" si="293">G865+H865+I865</f>
      </c>
      <c r="G865" s="216">
        <v>1858.14</v>
      </c>
      <c r="H865" s="197">
        <v>493.53000000000003</v>
      </c>
      <c r="I865" s="219">
        <v>0</v>
      </c>
      <c r="J865" s="180">
        <v>5</v>
      </c>
      <c r="K865" s="197">
        <v>13462.030000000013</v>
      </c>
      <c r="L865" s="189">
        <v>0</v>
      </c>
      <c r="M865" s="197">
        <v>0</v>
      </c>
      <c r="N865" s="180">
        <v>0</v>
      </c>
      <c r="O865" s="181">
        <f t="shared" si="73"/>
      </c>
      <c r="P865" s="196"/>
      <c r="Q865" s="182">
        <f t="shared" si="1254"/>
      </c>
      <c r="R865" s="177">
        <f t="shared" ref="R865:R869" si="943">J865+L865</f>
      </c>
      <c r="S865" s="178">
        <f t="shared" ref="S865:S869" si="1093">K865+M865</f>
      </c>
      <c r="T865" s="183">
        <f t="shared" si="621"/>
      </c>
      <c r="U865" s="183">
        <f t="shared" si="543"/>
      </c>
      <c r="V865" s="183">
        <f t="shared" si="473"/>
      </c>
      <c r="W865" s="184">
        <v>5</v>
      </c>
      <c r="X865" s="183">
        <f t="shared" si="402"/>
      </c>
      <c r="Y865" s="183">
        <f t="shared" si="354"/>
      </c>
      <c r="Z865" s="183">
        <f t="shared" si="121"/>
      </c>
      <c r="AA865" s="183">
        <f t="shared" si="1292"/>
      </c>
      <c r="AB865" s="183">
        <f t="shared" si="1141"/>
      </c>
      <c r="AC865" s="181">
        <f t="shared" si="656"/>
      </c>
      <c r="AD865" s="181">
        <f t="shared" si="578"/>
      </c>
      <c r="AE865" s="181">
        <f t="shared" si="511"/>
      </c>
      <c r="AF865" s="181">
        <f t="shared" si="440"/>
      </c>
      <c r="AG865" s="181">
        <f t="shared" si="156"/>
      </c>
      <c r="AH865" s="181">
        <f t="shared" si="31"/>
      </c>
      <c r="AI865" s="181">
        <f t="shared" si="1176"/>
      </c>
      <c r="AJ865" s="189">
        <v>55</v>
      </c>
      <c r="AK865" s="179">
        <v>13744</v>
      </c>
      <c r="AL865" s="179">
        <v>469</v>
      </c>
      <c r="AM865" s="179">
        <v>531</v>
      </c>
      <c r="AN865" s="189">
        <v>68</v>
      </c>
      <c r="AO865" s="189">
        <v>18</v>
      </c>
      <c r="AP865" s="189">
        <v>67</v>
      </c>
      <c r="AQ865" s="179">
        <v>64</v>
      </c>
      <c r="AR865" s="189">
        <v>5</v>
      </c>
      <c r="AS865" s="179">
        <v>5</v>
      </c>
      <c r="AT865" s="179">
        <v>0</v>
      </c>
      <c r="AU865" s="179">
        <v>6</v>
      </c>
      <c r="AV865" s="190"/>
      <c r="AW865" s="190"/>
      <c r="AX865" s="191">
        <f t="shared" ref="AX865:AX869" si="793">COUNT(AU865)</f>
      </c>
    </row>
    <row r="866">
      <c r="A866" s="168"/>
      <c r="B866" s="210" t="s">
        <v>187</v>
      </c>
      <c r="C866" s="170" t="s">
        <v>201</v>
      </c>
      <c r="D866" s="171" t="s">
        <v>198</v>
      </c>
      <c r="E866" s="211" t="s">
        <v>202</v>
      </c>
      <c r="F866" s="178">
        <f t="shared" si="293"/>
      </c>
      <c r="G866" s="197">
        <v>2167.19</v>
      </c>
      <c r="H866" s="197">
        <v>502.15</v>
      </c>
      <c r="I866" s="219">
        <v>0</v>
      </c>
      <c r="J866" s="180">
        <v>0</v>
      </c>
      <c r="K866" s="197">
        <v>0</v>
      </c>
      <c r="L866" s="189">
        <v>0</v>
      </c>
      <c r="M866" s="197">
        <v>0</v>
      </c>
      <c r="N866" s="180">
        <v>0</v>
      </c>
      <c r="O866" s="181">
        <f t="shared" si="73"/>
      </c>
      <c r="P866" s="196"/>
      <c r="Q866" s="182">
        <f t="shared" si="1254"/>
      </c>
      <c r="R866" s="177">
        <f t="shared" si="943"/>
      </c>
      <c r="S866" s="178">
        <f t="shared" si="1093"/>
      </c>
      <c r="T866" s="183">
        <f t="shared" si="621"/>
      </c>
      <c r="U866" s="183">
        <f t="shared" si="543"/>
      </c>
      <c r="V866" s="183">
        <f t="shared" si="473"/>
      </c>
      <c r="W866" s="184">
        <v>0</v>
      </c>
      <c r="X866" s="183">
        <f t="shared" si="402"/>
      </c>
      <c r="Y866" s="183">
        <f t="shared" si="354"/>
      </c>
      <c r="Z866" s="183">
        <f t="shared" si="121"/>
      </c>
      <c r="AA866" s="183">
        <f t="shared" si="1292"/>
      </c>
      <c r="AB866" s="183">
        <f t="shared" si="1141"/>
      </c>
      <c r="AC866" s="181">
        <f t="shared" si="656"/>
      </c>
      <c r="AD866" s="181">
        <f t="shared" si="578"/>
      </c>
      <c r="AE866" s="181">
        <f t="shared" si="511"/>
      </c>
      <c r="AF866" s="181">
        <f t="shared" si="440"/>
      </c>
      <c r="AG866" s="181">
        <f t="shared" si="156"/>
      </c>
      <c r="AH866" s="181">
        <f t="shared" si="31"/>
      </c>
      <c r="AI866" s="181">
        <f t="shared" si="1176"/>
      </c>
      <c r="AJ866" s="189">
        <v>52</v>
      </c>
      <c r="AK866" s="179">
        <v>13210</v>
      </c>
      <c r="AL866" s="179">
        <v>490</v>
      </c>
      <c r="AM866" s="179">
        <v>536</v>
      </c>
      <c r="AN866" s="179">
        <v>51</v>
      </c>
      <c r="AO866" s="189">
        <v>16</v>
      </c>
      <c r="AP866" s="189">
        <v>23</v>
      </c>
      <c r="AQ866" s="179">
        <v>45</v>
      </c>
      <c r="AR866" s="189">
        <v>0</v>
      </c>
      <c r="AS866" s="189">
        <v>0</v>
      </c>
      <c r="AT866" s="189">
        <v>0</v>
      </c>
      <c r="AU866" s="189">
        <v>5</v>
      </c>
      <c r="AV866" s="190"/>
      <c r="AW866" s="190"/>
      <c r="AX866" s="191">
        <f t="shared" si="793"/>
      </c>
    </row>
    <row r="867">
      <c r="A867" s="168"/>
      <c r="B867" s="210" t="s">
        <v>187</v>
      </c>
      <c r="C867" s="170" t="s">
        <v>201</v>
      </c>
      <c r="D867" s="171" t="s">
        <v>198</v>
      </c>
      <c r="E867" s="211" t="s">
        <v>203</v>
      </c>
      <c r="F867" s="178">
        <f t="shared" si="293"/>
      </c>
      <c r="G867" s="178">
        <v>1365.68</v>
      </c>
      <c r="H867" s="178">
        <v>294.88</v>
      </c>
      <c r="I867" s="219">
        <v>0</v>
      </c>
      <c r="J867" s="177">
        <v>1</v>
      </c>
      <c r="K867" s="178">
        <v>3108.1100000000006</v>
      </c>
      <c r="L867" s="179">
        <v>0</v>
      </c>
      <c r="M867" s="178">
        <v>0</v>
      </c>
      <c r="N867" s="180">
        <v>0</v>
      </c>
      <c r="O867" s="181">
        <f t="shared" si="73"/>
      </c>
      <c r="P867" s="196"/>
      <c r="Q867" s="182">
        <f t="shared" si="1254"/>
      </c>
      <c r="R867" s="177">
        <f t="shared" si="943"/>
      </c>
      <c r="S867" s="178">
        <f t="shared" si="1093"/>
      </c>
      <c r="T867" s="183">
        <f t="shared" si="621"/>
      </c>
      <c r="U867" s="183">
        <f t="shared" si="543"/>
      </c>
      <c r="V867" s="183">
        <f t="shared" si="473"/>
      </c>
      <c r="W867" s="184">
        <v>0</v>
      </c>
      <c r="X867" s="183">
        <f t="shared" si="402"/>
      </c>
      <c r="Y867" s="183">
        <f t="shared" si="354"/>
      </c>
      <c r="Z867" s="183">
        <f t="shared" si="121"/>
      </c>
      <c r="AA867" s="183">
        <f t="shared" si="1292"/>
      </c>
      <c r="AB867" s="183">
        <f t="shared" si="1141"/>
      </c>
      <c r="AC867" s="181">
        <f t="shared" si="656"/>
      </c>
      <c r="AD867" s="181">
        <f t="shared" si="578"/>
      </c>
      <c r="AE867" s="181">
        <f t="shared" si="511"/>
      </c>
      <c r="AF867" s="181">
        <f t="shared" si="440"/>
      </c>
      <c r="AG867" s="181">
        <f t="shared" si="156"/>
      </c>
      <c r="AH867" s="181">
        <f t="shared" si="31"/>
      </c>
      <c r="AI867" s="181">
        <f t="shared" si="1176"/>
      </c>
      <c r="AJ867" s="189">
        <v>53</v>
      </c>
      <c r="AK867" s="179">
        <v>8757</v>
      </c>
      <c r="AL867" s="179">
        <v>246</v>
      </c>
      <c r="AM867" s="179">
        <v>269</v>
      </c>
      <c r="AN867" s="179">
        <v>40</v>
      </c>
      <c r="AO867" s="189">
        <v>11</v>
      </c>
      <c r="AP867" s="179">
        <v>37</v>
      </c>
      <c r="AQ867" s="179">
        <v>41</v>
      </c>
      <c r="AR867" s="189">
        <v>1</v>
      </c>
      <c r="AS867" s="189">
        <v>1</v>
      </c>
      <c r="AT867" s="189">
        <v>1</v>
      </c>
      <c r="AU867" s="189">
        <v>5</v>
      </c>
      <c r="AV867" s="190"/>
      <c r="AW867" s="190"/>
      <c r="AX867" s="191">
        <f t="shared" si="793"/>
      </c>
    </row>
    <row r="868">
      <c r="A868" s="168"/>
      <c r="B868" s="210" t="s">
        <v>187</v>
      </c>
      <c r="C868" s="170" t="s">
        <v>201</v>
      </c>
      <c r="D868" s="171" t="s">
        <v>198</v>
      </c>
      <c r="E868" s="220" t="s">
        <v>205</v>
      </c>
      <c r="F868" s="178">
        <f t="shared" si="293"/>
      </c>
      <c r="G868" s="178">
        <v>1451.06</v>
      </c>
      <c r="H868" s="178">
        <v>351.83</v>
      </c>
      <c r="I868" s="219">
        <v>0</v>
      </c>
      <c r="J868" s="177">
        <v>2</v>
      </c>
      <c r="K868" s="178">
        <v>5656.369999999981</v>
      </c>
      <c r="L868" s="179">
        <v>0</v>
      </c>
      <c r="M868" s="178">
        <v>0</v>
      </c>
      <c r="N868" s="180">
        <v>0</v>
      </c>
      <c r="O868" s="181">
        <f t="shared" si="73"/>
      </c>
      <c r="P868" s="196"/>
      <c r="Q868" s="182">
        <f t="shared" si="1254"/>
      </c>
      <c r="R868" s="177">
        <f t="shared" si="943"/>
      </c>
      <c r="S868" s="178">
        <f t="shared" si="1093"/>
      </c>
      <c r="T868" s="183">
        <f t="shared" si="621"/>
      </c>
      <c r="U868" s="183">
        <f t="shared" si="543"/>
      </c>
      <c r="V868" s="183">
        <f t="shared" si="473"/>
      </c>
      <c r="W868" s="184">
        <v>2</v>
      </c>
      <c r="X868" s="183">
        <f t="shared" si="402"/>
      </c>
      <c r="Y868" s="183">
        <f t="shared" si="354"/>
      </c>
      <c r="Z868" s="183">
        <f t="shared" si="121"/>
      </c>
      <c r="AA868" s="183">
        <f t="shared" si="1292"/>
      </c>
      <c r="AB868" s="183">
        <f t="shared" si="1141"/>
      </c>
      <c r="AC868" s="181">
        <f t="shared" si="656"/>
      </c>
      <c r="AD868" s="181">
        <f t="shared" si="578"/>
      </c>
      <c r="AE868" s="181">
        <f t="shared" si="511"/>
      </c>
      <c r="AF868" s="181">
        <f t="shared" si="440"/>
      </c>
      <c r="AG868" s="181">
        <f t="shared" si="156"/>
      </c>
      <c r="AH868" s="181">
        <f t="shared" si="31"/>
      </c>
      <c r="AI868" s="181">
        <f t="shared" si="1176"/>
      </c>
      <c r="AJ868" s="189">
        <v>33</v>
      </c>
      <c r="AK868" s="179">
        <v>13143</v>
      </c>
      <c r="AL868" s="179">
        <v>338</v>
      </c>
      <c r="AM868" s="179">
        <v>382</v>
      </c>
      <c r="AN868" s="179">
        <v>42</v>
      </c>
      <c r="AO868" s="189">
        <v>13</v>
      </c>
      <c r="AP868" s="179">
        <v>76</v>
      </c>
      <c r="AQ868" s="179">
        <v>42</v>
      </c>
      <c r="AR868" s="189">
        <v>2</v>
      </c>
      <c r="AS868" s="189">
        <v>2</v>
      </c>
      <c r="AT868" s="189">
        <v>1</v>
      </c>
      <c r="AU868" s="189">
        <v>1</v>
      </c>
      <c r="AV868" s="190"/>
      <c r="AW868" s="190"/>
      <c r="AX868" s="191">
        <f t="shared" si="793"/>
      </c>
    </row>
    <row r="869">
      <c r="A869" s="168"/>
      <c r="B869" s="210" t="s">
        <v>187</v>
      </c>
      <c r="C869" s="170" t="s">
        <v>201</v>
      </c>
      <c r="D869" s="171" t="s">
        <v>198</v>
      </c>
      <c r="E869" s="220" t="s">
        <v>206</v>
      </c>
      <c r="F869" s="178">
        <f t="shared" si="293"/>
      </c>
      <c r="G869" s="197">
        <v>1881.22</v>
      </c>
      <c r="H869" s="197">
        <v>394.05</v>
      </c>
      <c r="I869" s="219">
        <v>0</v>
      </c>
      <c r="J869" s="177">
        <v>1</v>
      </c>
      <c r="K869" s="178">
        <v>1994.8500000000204</v>
      </c>
      <c r="L869" s="179">
        <v>0</v>
      </c>
      <c r="M869" s="178">
        <v>0</v>
      </c>
      <c r="N869" s="180">
        <v>0</v>
      </c>
      <c r="O869" s="181">
        <f t="shared" si="73"/>
      </c>
      <c r="P869" s="196"/>
      <c r="Q869" s="182">
        <f t="shared" si="1254"/>
      </c>
      <c r="R869" s="177">
        <f t="shared" si="943"/>
      </c>
      <c r="S869" s="178">
        <f t="shared" si="1093"/>
      </c>
      <c r="T869" s="183">
        <f t="shared" si="621"/>
      </c>
      <c r="U869" s="183">
        <f t="shared" si="543"/>
      </c>
      <c r="V869" s="183">
        <f t="shared" si="473"/>
      </c>
      <c r="W869" s="184">
        <v>1</v>
      </c>
      <c r="X869" s="183">
        <f t="shared" si="402"/>
      </c>
      <c r="Y869" s="183">
        <f t="shared" si="354"/>
      </c>
      <c r="Z869" s="183">
        <f t="shared" si="121"/>
      </c>
      <c r="AA869" s="183">
        <f t="shared" si="1292"/>
      </c>
      <c r="AB869" s="183">
        <f t="shared" si="1141"/>
      </c>
      <c r="AC869" s="181">
        <f t="shared" si="656"/>
      </c>
      <c r="AD869" s="181">
        <f t="shared" si="578"/>
      </c>
      <c r="AE869" s="181">
        <f t="shared" si="511"/>
      </c>
      <c r="AF869" s="181">
        <f t="shared" si="440"/>
      </c>
      <c r="AG869" s="181">
        <f t="shared" si="156"/>
      </c>
      <c r="AH869" s="181">
        <f t="shared" si="31"/>
      </c>
      <c r="AI869" s="181">
        <f t="shared" si="1176"/>
      </c>
      <c r="AJ869" s="189">
        <v>28</v>
      </c>
      <c r="AK869" s="189">
        <v>14022</v>
      </c>
      <c r="AL869" s="247">
        <v>433</v>
      </c>
      <c r="AM869" s="247">
        <v>468</v>
      </c>
      <c r="AN869" s="247">
        <v>42</v>
      </c>
      <c r="AO869" s="189">
        <v>14</v>
      </c>
      <c r="AP869" s="179">
        <v>23</v>
      </c>
      <c r="AQ869" s="189">
        <v>39</v>
      </c>
      <c r="AR869" s="189">
        <v>1</v>
      </c>
      <c r="AS869" s="189">
        <v>2</v>
      </c>
      <c r="AT869" s="189">
        <v>1</v>
      </c>
      <c r="AU869" s="189">
        <v>2</v>
      </c>
      <c r="AV869" s="190"/>
      <c r="AW869" s="190"/>
      <c r="AX869" s="191">
        <f t="shared" si="793"/>
      </c>
    </row>
    <row r="870">
      <c r="A870" s="168"/>
      <c r="B870" s="202" t="s">
        <v>186</v>
      </c>
      <c r="C870" s="202"/>
      <c r="D870" s="202"/>
      <c r="E870" s="202"/>
      <c r="F870" s="203">
        <f>SUM(F865:F869)</f>
      </c>
      <c r="G870" s="203">
        <f>SUM(G865:G869)</f>
      </c>
      <c r="H870" s="203">
        <f>SUM(H865:H869)</f>
      </c>
      <c r="I870" s="196">
        <f>SUM(I865:I869)</f>
      </c>
      <c r="J870" s="204">
        <f>SUM(J865:J869)</f>
      </c>
      <c r="K870" s="203">
        <f>SUM(K865:K869)</f>
      </c>
      <c r="L870" s="215">
        <f>SUM(L865:L869)</f>
      </c>
      <c r="M870" s="203">
        <f>SUM(M865:M869)</f>
      </c>
      <c r="N870" s="204">
        <f>SUM(N865:N869)</f>
      </c>
      <c r="O870" s="205">
        <f t="shared" si="73"/>
      </c>
      <c r="P870" s="206">
        <f>SUM(P865:P869)</f>
      </c>
      <c r="Q870" s="182">
        <f t="shared" si="1254"/>
      </c>
      <c r="R870" s="204">
        <f>SUM(R865:R869)</f>
      </c>
      <c r="S870" s="203">
        <f>SUM(S865:S869)</f>
      </c>
      <c r="T870" s="207">
        <f t="shared" si="621"/>
      </c>
      <c r="U870" s="207">
        <f t="shared" si="543"/>
      </c>
      <c r="V870" s="207">
        <f t="shared" si="473"/>
      </c>
      <c r="W870" s="208">
        <f>SUM(W865:W869)</f>
      </c>
      <c r="X870" s="207">
        <f t="shared" si="402"/>
      </c>
      <c r="Y870" s="207">
        <f t="shared" si="354"/>
      </c>
      <c r="Z870" s="207">
        <f t="shared" si="121"/>
      </c>
      <c r="AA870" s="207">
        <f t="shared" si="1292"/>
      </c>
      <c r="AB870" s="207">
        <f t="shared" si="1141"/>
      </c>
      <c r="AC870" s="205">
        <f t="shared" si="656"/>
      </c>
      <c r="AD870" s="205">
        <f t="shared" si="578"/>
      </c>
      <c r="AE870" s="205">
        <f t="shared" si="511"/>
      </c>
      <c r="AF870" s="205">
        <f t="shared" si="440"/>
      </c>
      <c r="AG870" s="205">
        <f t="shared" si="156"/>
      </c>
      <c r="AH870" s="205">
        <f t="shared" si="31"/>
      </c>
      <c r="AI870" s="205">
        <f t="shared" si="1176"/>
      </c>
      <c r="AJ870" s="204">
        <f>AVERAGE(AJ865:AJ869)</f>
      </c>
      <c r="AK870" s="204">
        <f>SUM(AK865:AK869)</f>
      </c>
      <c r="AL870" s="204">
        <f>SUM(AL865:AL869)</f>
      </c>
      <c r="AM870" s="204">
        <f>SUM(AM865:AM869)</f>
      </c>
      <c r="AN870" s="204">
        <f>SUM(AN865:AN869)</f>
      </c>
      <c r="AO870" s="218">
        <f>SUM(AO865:AO869)</f>
      </c>
      <c r="AP870" s="204">
        <f>SUM(AP865:AP869)</f>
      </c>
      <c r="AQ870" s="218">
        <f>SUM(AQ865:AQ869)</f>
      </c>
      <c r="AR870" s="218">
        <f>SUM(AR865:AR869)</f>
      </c>
      <c r="AS870" s="204">
        <f>SUM(AS865:AS869)</f>
      </c>
      <c r="AT870" s="204">
        <f>SUM(AT865:AT869)</f>
      </c>
      <c r="AU870" s="204">
        <f>SUM(AU865:AU869)</f>
      </c>
      <c r="AV870" s="209"/>
      <c r="AW870" s="209"/>
      <c r="AX870" s="204">
        <f>SUM(AX865:AX869)</f>
      </c>
    </row>
    <row r="871">
      <c r="A871" s="168"/>
      <c r="B871" s="210" t="s">
        <v>187</v>
      </c>
      <c r="C871" s="170" t="s">
        <v>201</v>
      </c>
      <c r="D871" s="171" t="s">
        <v>188</v>
      </c>
      <c r="E871" s="220" t="s">
        <v>207</v>
      </c>
      <c r="F871" s="178">
        <f t="shared" ref="F871:F874" si="294">G871+H871+I871</f>
      </c>
      <c r="G871" s="178">
        <v>1893.3000000000002</v>
      </c>
      <c r="H871" s="178">
        <v>373.29</v>
      </c>
      <c r="I871" s="219">
        <v>0</v>
      </c>
      <c r="J871" s="180">
        <v>3</v>
      </c>
      <c r="K871" s="197">
        <v>6537.959999999977</v>
      </c>
      <c r="L871" s="189">
        <v>0</v>
      </c>
      <c r="M871" s="197">
        <v>0</v>
      </c>
      <c r="N871" s="180">
        <v>0</v>
      </c>
      <c r="O871" s="181">
        <f t="shared" si="73"/>
      </c>
      <c r="P871" s="196"/>
      <c r="Q871" s="182">
        <f t="shared" si="1254"/>
      </c>
      <c r="R871" s="177">
        <f t="shared" ref="R871:R874" si="944">J871+L871</f>
      </c>
      <c r="S871" s="178">
        <f t="shared" ref="S871:S874" si="1094">K871+M871</f>
      </c>
      <c r="T871" s="183">
        <f t="shared" si="621"/>
      </c>
      <c r="U871" s="183">
        <f t="shared" si="543"/>
      </c>
      <c r="V871" s="183">
        <f t="shared" si="473"/>
      </c>
      <c r="W871" s="184">
        <v>3</v>
      </c>
      <c r="X871" s="183">
        <f t="shared" si="402"/>
      </c>
      <c r="Y871" s="183">
        <f t="shared" si="354"/>
      </c>
      <c r="Z871" s="183">
        <f t="shared" si="121"/>
      </c>
      <c r="AA871" s="183">
        <f t="shared" si="1292"/>
      </c>
      <c r="AB871" s="183">
        <f t="shared" si="1141"/>
      </c>
      <c r="AC871" s="181">
        <f t="shared" si="656"/>
      </c>
      <c r="AD871" s="181">
        <f t="shared" si="578"/>
      </c>
      <c r="AE871" s="181">
        <f t="shared" si="511"/>
      </c>
      <c r="AF871" s="181">
        <f t="shared" si="440"/>
      </c>
      <c r="AG871" s="181">
        <f t="shared" si="156"/>
      </c>
      <c r="AH871" s="181">
        <f t="shared" si="31"/>
      </c>
      <c r="AI871" s="181">
        <f t="shared" si="1176"/>
      </c>
      <c r="AJ871" s="189">
        <v>26</v>
      </c>
      <c r="AK871" s="247">
        <v>17404</v>
      </c>
      <c r="AL871" s="247">
        <v>607</v>
      </c>
      <c r="AM871" s="247">
        <v>665</v>
      </c>
      <c r="AN871" s="248">
        <v>56</v>
      </c>
      <c r="AO871" s="189">
        <v>14</v>
      </c>
      <c r="AP871" s="179">
        <v>32</v>
      </c>
      <c r="AQ871" s="189">
        <v>62</v>
      </c>
      <c r="AR871" s="189">
        <v>3</v>
      </c>
      <c r="AS871" s="189">
        <v>4</v>
      </c>
      <c r="AT871" s="189">
        <v>0</v>
      </c>
      <c r="AU871" s="189">
        <v>5</v>
      </c>
      <c r="AV871" s="190"/>
      <c r="AW871" s="190"/>
      <c r="AX871" s="191">
        <f t="shared" ref="AX871:AX874" si="794">COUNT(AU871)</f>
      </c>
    </row>
    <row r="872">
      <c r="A872" s="168"/>
      <c r="B872" s="210" t="s">
        <v>187</v>
      </c>
      <c r="C872" s="169" t="s">
        <v>201</v>
      </c>
      <c r="D872" s="171" t="s">
        <v>188</v>
      </c>
      <c r="E872" s="220" t="s">
        <v>208</v>
      </c>
      <c r="F872" s="195">
        <f t="shared" si="294"/>
      </c>
      <c r="G872" s="178">
        <v>2098.11</v>
      </c>
      <c r="H872" s="197">
        <v>405.28</v>
      </c>
      <c r="I872" s="219">
        <v>0</v>
      </c>
      <c r="J872" s="177">
        <v>5</v>
      </c>
      <c r="K872" s="178">
        <v>10514.800000000017</v>
      </c>
      <c r="L872" s="179">
        <v>0</v>
      </c>
      <c r="M872" s="178">
        <v>0</v>
      </c>
      <c r="N872" s="180">
        <v>0</v>
      </c>
      <c r="O872" s="181">
        <f t="shared" si="73"/>
      </c>
      <c r="P872" s="196"/>
      <c r="Q872" s="182">
        <f t="shared" si="1254"/>
      </c>
      <c r="R872" s="177">
        <f t="shared" si="944"/>
      </c>
      <c r="S872" s="178">
        <f t="shared" si="1094"/>
      </c>
      <c r="T872" s="183">
        <f t="shared" si="621"/>
      </c>
      <c r="U872" s="183">
        <f t="shared" si="543"/>
      </c>
      <c r="V872" s="183">
        <f t="shared" si="473"/>
      </c>
      <c r="W872" s="184">
        <v>5</v>
      </c>
      <c r="X872" s="183">
        <f t="shared" si="402"/>
      </c>
      <c r="Y872" s="183">
        <f t="shared" si="354"/>
      </c>
      <c r="Z872" s="183">
        <f t="shared" si="121"/>
      </c>
      <c r="AA872" s="183">
        <f t="shared" si="1292"/>
      </c>
      <c r="AB872" s="183">
        <f t="shared" si="1141"/>
      </c>
      <c r="AC872" s="181">
        <f t="shared" si="656"/>
      </c>
      <c r="AD872" s="181">
        <f t="shared" si="578"/>
      </c>
      <c r="AE872" s="181">
        <f t="shared" si="511"/>
      </c>
      <c r="AF872" s="181">
        <f t="shared" si="440"/>
      </c>
      <c r="AG872" s="181">
        <f t="shared" si="156"/>
      </c>
      <c r="AH872" s="181">
        <f t="shared" si="31"/>
      </c>
      <c r="AI872" s="181">
        <f t="shared" si="1176"/>
      </c>
      <c r="AJ872" s="180">
        <v>32</v>
      </c>
      <c r="AK872" s="177">
        <v>19496</v>
      </c>
      <c r="AL872" s="177">
        <v>620</v>
      </c>
      <c r="AM872" s="177">
        <v>676</v>
      </c>
      <c r="AN872" s="177">
        <v>74</v>
      </c>
      <c r="AO872" s="189">
        <v>16</v>
      </c>
      <c r="AP872" s="177">
        <v>54</v>
      </c>
      <c r="AQ872" s="179">
        <v>77</v>
      </c>
      <c r="AR872" s="189">
        <v>5</v>
      </c>
      <c r="AS872" s="180">
        <v>4</v>
      </c>
      <c r="AT872" s="180">
        <v>1</v>
      </c>
      <c r="AU872" s="180">
        <v>1</v>
      </c>
      <c r="AV872" s="190"/>
      <c r="AW872" s="190"/>
      <c r="AX872" s="191">
        <f t="shared" si="794"/>
      </c>
    </row>
    <row r="873">
      <c r="A873" s="168"/>
      <c r="B873" s="210" t="s">
        <v>187</v>
      </c>
      <c r="C873" s="169" t="s">
        <v>201</v>
      </c>
      <c r="D873" s="171" t="s">
        <v>188</v>
      </c>
      <c r="E873" s="220" t="s">
        <v>209</v>
      </c>
      <c r="F873" s="195">
        <f t="shared" si="294"/>
      </c>
      <c r="G873" s="178">
        <v>2345.32</v>
      </c>
      <c r="H873" s="197">
        <v>408.88</v>
      </c>
      <c r="I873" s="219">
        <v>0</v>
      </c>
      <c r="J873" s="177">
        <v>3</v>
      </c>
      <c r="K873" s="178">
        <v>7091.369999999995</v>
      </c>
      <c r="L873" s="179">
        <v>0</v>
      </c>
      <c r="M873" s="178">
        <v>0</v>
      </c>
      <c r="N873" s="180">
        <v>0</v>
      </c>
      <c r="O873" s="181">
        <f t="shared" si="73"/>
      </c>
      <c r="P873" s="196"/>
      <c r="Q873" s="182">
        <f t="shared" si="1254"/>
      </c>
      <c r="R873" s="177">
        <f t="shared" si="944"/>
      </c>
      <c r="S873" s="178">
        <f t="shared" si="1094"/>
      </c>
      <c r="T873" s="183">
        <f t="shared" si="621"/>
      </c>
      <c r="U873" s="183">
        <f t="shared" si="543"/>
      </c>
      <c r="V873" s="183">
        <f t="shared" si="473"/>
      </c>
      <c r="W873" s="184">
        <v>2</v>
      </c>
      <c r="X873" s="183">
        <f t="shared" si="402"/>
      </c>
      <c r="Y873" s="183">
        <f t="shared" si="354"/>
      </c>
      <c r="Z873" s="183">
        <f t="shared" si="121"/>
      </c>
      <c r="AA873" s="183">
        <f t="shared" si="1292"/>
      </c>
      <c r="AB873" s="183">
        <f t="shared" si="1141"/>
      </c>
      <c r="AC873" s="181">
        <f t="shared" si="656"/>
      </c>
      <c r="AD873" s="181">
        <f t="shared" si="578"/>
      </c>
      <c r="AE873" s="181">
        <f t="shared" si="511"/>
      </c>
      <c r="AF873" s="181">
        <f t="shared" si="440"/>
      </c>
      <c r="AG873" s="181">
        <f t="shared" si="156"/>
      </c>
      <c r="AH873" s="181">
        <f t="shared" si="31"/>
      </c>
      <c r="AI873" s="181">
        <f t="shared" si="1176"/>
      </c>
      <c r="AJ873" s="180">
        <v>36</v>
      </c>
      <c r="AK873" s="177">
        <v>17170</v>
      </c>
      <c r="AL873" s="177">
        <v>668</v>
      </c>
      <c r="AM873" s="177">
        <v>733</v>
      </c>
      <c r="AN873" s="177">
        <v>80</v>
      </c>
      <c r="AO873" s="189">
        <v>19</v>
      </c>
      <c r="AP873" s="180">
        <v>25</v>
      </c>
      <c r="AQ873" s="179">
        <v>67</v>
      </c>
      <c r="AR873" s="189">
        <v>4</v>
      </c>
      <c r="AS873" s="180">
        <v>4</v>
      </c>
      <c r="AT873" s="180">
        <v>1</v>
      </c>
      <c r="AU873" s="180">
        <v>6</v>
      </c>
      <c r="AV873" s="190"/>
      <c r="AW873" s="190"/>
      <c r="AX873" s="191">
        <f t="shared" si="794"/>
      </c>
    </row>
    <row r="874">
      <c r="A874" s="168"/>
      <c r="B874" s="210" t="s">
        <v>187</v>
      </c>
      <c r="C874" s="169" t="s">
        <v>201</v>
      </c>
      <c r="D874" s="171" t="s">
        <v>188</v>
      </c>
      <c r="E874" s="221" t="s">
        <v>210</v>
      </c>
      <c r="F874" s="178">
        <f t="shared" si="294"/>
      </c>
      <c r="G874" s="178">
        <v>2041.6599999999999</v>
      </c>
      <c r="H874" s="178">
        <v>1037.76</v>
      </c>
      <c r="I874" s="219">
        <v>0</v>
      </c>
      <c r="J874" s="177">
        <v>10</v>
      </c>
      <c r="K874" s="178">
        <v>22918.78</v>
      </c>
      <c r="L874" s="189">
        <v>0</v>
      </c>
      <c r="M874" s="197">
        <v>0</v>
      </c>
      <c r="N874" s="180">
        <v>2</v>
      </c>
      <c r="O874" s="181">
        <f t="shared" si="73"/>
      </c>
      <c r="P874" s="196"/>
      <c r="Q874" s="182">
        <f t="shared" si="1254"/>
      </c>
      <c r="R874" s="177">
        <f t="shared" si="944"/>
      </c>
      <c r="S874" s="178">
        <f t="shared" si="1094"/>
      </c>
      <c r="T874" s="183">
        <f t="shared" si="621"/>
      </c>
      <c r="U874" s="183">
        <f t="shared" si="543"/>
      </c>
      <c r="V874" s="183">
        <f t="shared" si="473"/>
      </c>
      <c r="W874" s="184">
        <v>5</v>
      </c>
      <c r="X874" s="183">
        <f t="shared" si="402"/>
      </c>
      <c r="Y874" s="183">
        <f t="shared" si="354"/>
      </c>
      <c r="Z874" s="183">
        <f t="shared" si="121"/>
      </c>
      <c r="AA874" s="183">
        <f t="shared" si="1292"/>
      </c>
      <c r="AB874" s="183">
        <f t="shared" si="1141"/>
      </c>
      <c r="AC874" s="181">
        <f t="shared" si="656"/>
      </c>
      <c r="AD874" s="181">
        <f t="shared" si="578"/>
      </c>
      <c r="AE874" s="181">
        <f t="shared" si="511"/>
      </c>
      <c r="AF874" s="181">
        <f t="shared" si="440"/>
      </c>
      <c r="AG874" s="181">
        <f t="shared" si="156"/>
      </c>
      <c r="AH874" s="181">
        <f t="shared" si="31"/>
      </c>
      <c r="AI874" s="181">
        <f t="shared" si="1176"/>
      </c>
      <c r="AJ874" s="180">
        <v>39</v>
      </c>
      <c r="AK874" s="177">
        <v>64162</v>
      </c>
      <c r="AL874" s="177">
        <v>1605</v>
      </c>
      <c r="AM874" s="177">
        <v>1649</v>
      </c>
      <c r="AN874" s="177">
        <v>268</v>
      </c>
      <c r="AO874" s="189">
        <v>24</v>
      </c>
      <c r="AP874" s="180">
        <v>118</v>
      </c>
      <c r="AQ874" s="179">
        <v>218</v>
      </c>
      <c r="AR874" s="189">
        <v>10</v>
      </c>
      <c r="AS874" s="180">
        <v>13</v>
      </c>
      <c r="AT874" s="180">
        <v>4</v>
      </c>
      <c r="AU874" s="180">
        <v>61</v>
      </c>
      <c r="AV874" s="190"/>
      <c r="AW874" s="190"/>
      <c r="AX874" s="191">
        <f t="shared" si="794"/>
      </c>
    </row>
    <row r="875">
      <c r="A875" s="168"/>
      <c r="B875" s="202" t="s">
        <v>186</v>
      </c>
      <c r="C875" s="202"/>
      <c r="D875" s="202"/>
      <c r="E875" s="202"/>
      <c r="F875" s="250">
        <f>SUM(F871:F874)</f>
      </c>
      <c r="G875" s="203">
        <f>SUM(G871:G874)</f>
      </c>
      <c r="H875" s="203">
        <f>SUM(H871:H874)</f>
      </c>
      <c r="I875" s="196">
        <f>SUM(I871:I874)</f>
      </c>
      <c r="J875" s="204">
        <f>SUM(J871:J874)</f>
      </c>
      <c r="K875" s="203">
        <f>SUM(K871:K874)</f>
      </c>
      <c r="L875" s="215">
        <f>SUM(L871:L874)</f>
      </c>
      <c r="M875" s="203">
        <f>SUM(M871:M874)</f>
      </c>
      <c r="N875" s="204">
        <f>SUM(N871:N874)</f>
      </c>
      <c r="O875" s="205">
        <f t="shared" si="73"/>
      </c>
      <c r="P875" s="206">
        <f>SUM(P871:P874)</f>
      </c>
      <c r="Q875" s="182">
        <f t="shared" si="1254"/>
      </c>
      <c r="R875" s="204">
        <f>SUM(R871:R874)</f>
      </c>
      <c r="S875" s="203">
        <f>SUM(S871:S874)</f>
      </c>
      <c r="T875" s="207">
        <f t="shared" si="621"/>
      </c>
      <c r="U875" s="207">
        <f t="shared" si="543"/>
      </c>
      <c r="V875" s="207">
        <f t="shared" si="473"/>
      </c>
      <c r="W875" s="208">
        <f>SUM(W871:W874)</f>
      </c>
      <c r="X875" s="207">
        <f t="shared" si="402"/>
      </c>
      <c r="Y875" s="207">
        <f t="shared" si="354"/>
      </c>
      <c r="Z875" s="207">
        <f t="shared" si="121"/>
      </c>
      <c r="AA875" s="207">
        <f t="shared" si="1292"/>
      </c>
      <c r="AB875" s="207">
        <f t="shared" si="1141"/>
      </c>
      <c r="AC875" s="205">
        <f t="shared" si="656"/>
      </c>
      <c r="AD875" s="205">
        <f t="shared" si="578"/>
      </c>
      <c r="AE875" s="205">
        <f t="shared" si="511"/>
      </c>
      <c r="AF875" s="205">
        <f t="shared" si="440"/>
      </c>
      <c r="AG875" s="205">
        <f t="shared" si="156"/>
      </c>
      <c r="AH875" s="205">
        <f t="shared" si="31"/>
      </c>
      <c r="AI875" s="205">
        <f t="shared" si="1176"/>
      </c>
      <c r="AJ875" s="204">
        <f>AVERAGE(AJ871:AJ874)</f>
      </c>
      <c r="AK875" s="204">
        <f>SUM(AK871:AK874)</f>
      </c>
      <c r="AL875" s="204">
        <f>SUM(AL871:AL874)</f>
      </c>
      <c r="AM875" s="204">
        <f>SUM(AM871:AM874)</f>
      </c>
      <c r="AN875" s="204">
        <f>SUM(AN871:AN874)</f>
      </c>
      <c r="AO875" s="218">
        <f>SUM(AO871:AO874)</f>
      </c>
      <c r="AP875" s="204">
        <f>SUM(AP871:AP874)</f>
      </c>
      <c r="AQ875" s="218">
        <f>SUM(AQ871:AQ874)</f>
      </c>
      <c r="AR875" s="218">
        <f>SUM(AR871:AR874)</f>
      </c>
      <c r="AS875" s="204">
        <f>SUM(AS871:AS874)</f>
      </c>
      <c r="AT875" s="204">
        <f>SUM(AT871:AT874)</f>
      </c>
      <c r="AU875" s="204">
        <f>SUM(AU871:AU874)</f>
      </c>
      <c r="AV875" s="209"/>
      <c r="AW875" s="209"/>
      <c r="AX875" s="204">
        <f>SUM(AX871:AX874)</f>
      </c>
    </row>
    <row r="876">
      <c r="A876" s="168"/>
      <c r="B876" s="222" t="s">
        <v>211</v>
      </c>
      <c r="C876" s="222"/>
      <c r="D876" s="222"/>
      <c r="E876" s="222"/>
      <c r="F876" s="300">
        <f>F875+F870+F864+F859+F853</f>
      </c>
      <c r="G876" s="301">
        <f>G875+G870+G864+G859+G853</f>
      </c>
      <c r="H876" s="302">
        <f>H875+H870+H864+H859+H853</f>
      </c>
      <c r="I876" s="223">
        <f>I875+I870+I864+I859+I853</f>
      </c>
      <c r="J876" s="243">
        <f>J875+J870+J864+J859+J853</f>
      </c>
      <c r="K876" s="223">
        <f>K875+K870+K864+K859+K853</f>
      </c>
      <c r="L876" s="243">
        <f>L875+L870+L864+L859+L853</f>
      </c>
      <c r="M876" s="223">
        <f>M875+M870+M864+M859+M853</f>
      </c>
      <c r="N876" s="243">
        <f>N875+N870+N864+N859+N853</f>
      </c>
      <c r="O876" s="225">
        <f t="shared" si="73"/>
      </c>
      <c r="P876" s="223">
        <f>P875+P870+P864+P859+P853</f>
      </c>
      <c r="Q876" s="227">
        <f t="shared" si="1254"/>
      </c>
      <c r="R876" s="243">
        <f>R875+R870+R864+R859+R853</f>
      </c>
      <c r="S876" s="223">
        <f>S875+S870+S864+S859+S853</f>
      </c>
      <c r="T876" s="223">
        <f t="shared" si="621"/>
      </c>
      <c r="U876" s="223">
        <f t="shared" si="543"/>
      </c>
      <c r="V876" s="223">
        <f t="shared" si="473"/>
      </c>
      <c r="W876" s="243">
        <f>W875+W870+W864+W859+W853</f>
      </c>
      <c r="X876" s="223">
        <f t="shared" si="402"/>
      </c>
      <c r="Y876" s="223">
        <f t="shared" si="354"/>
      </c>
      <c r="Z876" s="223">
        <f t="shared" si="121"/>
      </c>
      <c r="AA876" s="223">
        <f t="shared" si="1292"/>
      </c>
      <c r="AB876" s="223">
        <f t="shared" si="1141"/>
      </c>
      <c r="AC876" s="225">
        <f t="shared" si="656"/>
      </c>
      <c r="AD876" s="225">
        <f t="shared" si="578"/>
      </c>
      <c r="AE876" s="225">
        <f t="shared" si="511"/>
      </c>
      <c r="AF876" s="225">
        <f t="shared" si="440"/>
      </c>
      <c r="AG876" s="225">
        <f t="shared" si="156"/>
      </c>
      <c r="AH876" s="225">
        <f t="shared" si="31"/>
      </c>
      <c r="AI876" s="225">
        <f t="shared" si="1176"/>
      </c>
      <c r="AJ876" s="224"/>
      <c r="AK876" s="243">
        <f>AK875+AK870+AK864+AK859+AK853</f>
      </c>
      <c r="AL876" s="243">
        <f>AL875+AL870+AL864+AL859+AL853</f>
      </c>
      <c r="AM876" s="243">
        <f>AM875+AM870+AM864+AM859+AM853</f>
      </c>
      <c r="AN876" s="243">
        <f>AN875+AN870+AN864+AN859+AN853</f>
      </c>
      <c r="AO876" s="243">
        <f>AO875+AO870+AO864+AO859+AO853</f>
      </c>
      <c r="AP876" s="243">
        <f>AP875+AP870+AP864+AP859+AP853</f>
      </c>
      <c r="AQ876" s="243">
        <f>AQ875+AQ870+AQ864+AQ859+AQ853</f>
      </c>
      <c r="AR876" s="243">
        <f>AR875+AR870+AR864+AR859+AR853</f>
      </c>
      <c r="AS876" s="243">
        <f>AS875+AS870+AS864+AS859+AS853</f>
      </c>
      <c r="AT876" s="243">
        <f>AT875+AT870+AT864+AT859+AT853</f>
      </c>
      <c r="AU876" s="243">
        <f>AU875+AU870+AU864+AU859+AU853</f>
      </c>
      <c r="AV876" s="229"/>
      <c r="AW876" s="229"/>
      <c r="AX876" s="223">
        <f>AX875+AX870+AX864+AX859+AX853</f>
      </c>
    </row>
    <row r="877">
      <c r="A877" s="136"/>
      <c r="B877" s="137" t="s">
        <v>120</v>
      </c>
      <c r="C877" s="137"/>
      <c r="D877" s="137"/>
      <c r="E877" s="137"/>
      <c r="F877" s="138" t="s">
        <v>121</v>
      </c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9" t="s">
        <v>122</v>
      </c>
      <c r="AA877" s="139"/>
      <c r="AB877" s="139"/>
      <c r="AC877" s="139"/>
      <c r="AD877" s="139"/>
      <c r="AE877" s="139"/>
      <c r="AF877" s="139"/>
      <c r="AG877" s="139"/>
      <c r="AH877" s="139"/>
      <c r="AI877" s="139"/>
      <c r="AJ877" s="139"/>
      <c r="AK877" s="139"/>
      <c r="AL877" s="139"/>
      <c r="AM877" s="139"/>
      <c r="AN877" s="139"/>
      <c r="AO877" s="139"/>
      <c r="AP877" s="139"/>
      <c r="AQ877" s="139"/>
      <c r="AR877" s="139"/>
      <c r="AS877" s="139"/>
      <c r="AT877" s="139"/>
      <c r="AU877" s="139"/>
      <c r="AV877" s="140" t="s">
        <v>123</v>
      </c>
      <c r="AW877" s="140"/>
      <c r="AX877" s="141" t="s">
        <v>124</v>
      </c>
    </row>
    <row r="878">
      <c r="A878" s="136"/>
      <c r="B878" s="137"/>
      <c r="C878" s="137"/>
      <c r="D878" s="137"/>
      <c r="E878" s="137"/>
      <c r="F878" s="142" t="s">
        <v>125</v>
      </c>
      <c r="G878" s="142"/>
      <c r="H878" s="142"/>
      <c r="I878" s="142"/>
      <c r="J878" s="143">
        <v>600.51</v>
      </c>
      <c r="K878" s="143"/>
      <c r="L878" s="143"/>
      <c r="M878" s="143"/>
      <c r="N878" s="143"/>
      <c r="O878" s="143"/>
      <c r="P878" s="143"/>
      <c r="Q878" s="143"/>
      <c r="R878" s="143"/>
      <c r="S878" s="143"/>
      <c r="T878" s="144" t="s">
        <v>127</v>
      </c>
      <c r="U878" s="144"/>
      <c r="V878" s="144"/>
      <c r="W878" s="144"/>
      <c r="X878" s="144"/>
      <c r="Y878" s="144"/>
      <c r="Z878" s="145" t="s">
        <v>128</v>
      </c>
      <c r="AA878" s="145"/>
      <c r="AB878" s="145"/>
      <c r="AC878" s="145"/>
      <c r="AD878" s="145"/>
      <c r="AE878" s="145"/>
      <c r="AF878" s="145"/>
      <c r="AG878" s="145"/>
      <c r="AH878" s="145"/>
      <c r="AI878" s="145"/>
      <c r="AJ878" s="145"/>
      <c r="AK878" s="146" t="s">
        <v>129</v>
      </c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7"/>
      <c r="AW878" s="148"/>
      <c r="AX878" s="141"/>
    </row>
    <row r="879">
      <c r="A879" s="136"/>
      <c r="B879" s="149" t="s">
        <v>130</v>
      </c>
      <c r="C879" s="150" t="s">
        <v>131</v>
      </c>
      <c r="D879" s="151" t="s">
        <v>132</v>
      </c>
      <c r="E879" s="152" t="s">
        <v>133</v>
      </c>
      <c r="F879" s="153" t="s">
        <v>134</v>
      </c>
      <c r="G879" s="142" t="s">
        <v>135</v>
      </c>
      <c r="H879" s="154" t="s">
        <v>136</v>
      </c>
      <c r="I879" s="155" t="s">
        <v>137</v>
      </c>
      <c r="J879" s="156" t="s">
        <v>138</v>
      </c>
      <c r="K879" s="157" t="s">
        <v>139</v>
      </c>
      <c r="L879" s="158" t="s">
        <v>140</v>
      </c>
      <c r="M879" s="157" t="s">
        <v>141</v>
      </c>
      <c r="N879" s="157" t="s">
        <v>142</v>
      </c>
      <c r="O879" s="157" t="s">
        <v>143</v>
      </c>
      <c r="P879" s="159" t="s">
        <v>144</v>
      </c>
      <c r="Q879" s="157" t="s">
        <v>145</v>
      </c>
      <c r="R879" s="156" t="s">
        <v>146</v>
      </c>
      <c r="S879" s="160" t="s">
        <v>147</v>
      </c>
      <c r="T879" s="144" t="s">
        <v>148</v>
      </c>
      <c r="U879" s="144" t="s">
        <v>149</v>
      </c>
      <c r="V879" s="144" t="s">
        <v>150</v>
      </c>
      <c r="W879" s="161" t="s">
        <v>151</v>
      </c>
      <c r="X879" s="144" t="s">
        <v>152</v>
      </c>
      <c r="Y879" s="162" t="s">
        <v>153</v>
      </c>
      <c r="Z879" s="238" t="s">
        <v>154</v>
      </c>
      <c r="AA879" s="239" t="s">
        <v>155</v>
      </c>
      <c r="AB879" s="240" t="s">
        <v>156</v>
      </c>
      <c r="AC879" s="239" t="s">
        <v>157</v>
      </c>
      <c r="AD879" s="239" t="s">
        <v>158</v>
      </c>
      <c r="AE879" s="166" t="s">
        <v>159</v>
      </c>
      <c r="AF879" s="239" t="s">
        <v>160</v>
      </c>
      <c r="AG879" s="241" t="s">
        <v>161</v>
      </c>
      <c r="AH879" s="241" t="s">
        <v>162</v>
      </c>
      <c r="AI879" s="166" t="s">
        <v>163</v>
      </c>
      <c r="AJ879" s="166" t="s">
        <v>164</v>
      </c>
      <c r="AK879" s="146" t="s">
        <v>165</v>
      </c>
      <c r="AL879" s="167" t="s">
        <v>166</v>
      </c>
      <c r="AM879" s="167" t="s">
        <v>167</v>
      </c>
      <c r="AN879" s="167" t="s">
        <v>168</v>
      </c>
      <c r="AO879" s="167" t="s">
        <v>169</v>
      </c>
      <c r="AP879" s="167" t="s">
        <v>170</v>
      </c>
      <c r="AQ879" s="146" t="s">
        <v>171</v>
      </c>
      <c r="AR879" s="146" t="s">
        <v>172</v>
      </c>
      <c r="AS879" s="146" t="s">
        <v>173</v>
      </c>
      <c r="AT879" s="146" t="s">
        <v>174</v>
      </c>
      <c r="AU879" s="146" t="s">
        <v>175</v>
      </c>
      <c r="AV879" s="147"/>
      <c r="AW879" s="148"/>
      <c r="AX879" s="141" t="s">
        <v>176</v>
      </c>
    </row>
    <row r="880">
      <c r="A880" s="168" t="s">
        <v>246</v>
      </c>
      <c r="B880" s="210" t="s">
        <v>183</v>
      </c>
      <c r="C880" s="170" t="s">
        <v>201</v>
      </c>
      <c r="D880" s="171" t="s">
        <v>220</v>
      </c>
      <c r="E880" s="172" t="s">
        <v>181</v>
      </c>
      <c r="F880" s="178">
        <f t="shared" ref="F880:F883" si="295">G880+H880+I880</f>
      </c>
      <c r="G880" s="216">
        <v>668.53</v>
      </c>
      <c r="H880" s="178">
        <v>708.3199999999999</v>
      </c>
      <c r="I880" s="236">
        <v>0</v>
      </c>
      <c r="J880" s="180">
        <v>2</v>
      </c>
      <c r="K880" s="197">
        <v>3429.8599999999997</v>
      </c>
      <c r="L880" s="189">
        <v>0</v>
      </c>
      <c r="M880" s="197">
        <v>0</v>
      </c>
      <c r="N880" s="180">
        <v>0</v>
      </c>
      <c r="O880" s="181">
        <f t="shared" ref="O880:O907" si="74">N880/R880</f>
      </c>
      <c r="P880" s="196"/>
      <c r="Q880" s="182">
        <f t="shared" ref="Q880:Q888" si="1255">P880/R880</f>
      </c>
      <c r="R880" s="177">
        <f t="shared" ref="R880:R883" si="945">J880+L880</f>
      </c>
      <c r="S880" s="178">
        <f t="shared" ref="S880:S883" si="1095">K880+M880</f>
      </c>
      <c r="T880" s="183">
        <f t="shared" ref="T880:T907" si="622">S880/F880</f>
      </c>
      <c r="U880" s="183">
        <f t="shared" ref="U880:U907" si="544">S880/(F880+(AX880*500)+F880*3%)</f>
      </c>
      <c r="V880" s="183">
        <f t="shared" ref="V880:V907" si="474">S880/R880</f>
      </c>
      <c r="W880" s="184">
        <v>2</v>
      </c>
      <c r="X880" s="183">
        <f t="shared" ref="X880:X907" si="403">F880/W880</f>
      </c>
      <c r="Y880" s="183">
        <f t="shared" ref="Y880:Y907" si="355">F880/R880</f>
      </c>
      <c r="Z880" s="183">
        <f t="shared" ref="Z880:Z907" si="122">F880/AL880</f>
      </c>
      <c r="AA880" s="183">
        <f t="shared" ref="AA880:AA907" si="1293">F880/AK880*1000</f>
      </c>
      <c r="AB880" s="183">
        <f t="shared" ref="AB880:AB907" si="1142">F880/AN880</f>
      </c>
      <c r="AC880" s="181">
        <f t="shared" ref="AC880:AC907" si="657">AL880/AK880</f>
      </c>
      <c r="AD880" s="181">
        <f t="shared" ref="AD880:AD907" si="579">AN880/AM880</f>
      </c>
      <c r="AE880" s="181">
        <f t="shared" ref="AE880:AE907" si="512">AP880/AM880</f>
      </c>
      <c r="AF880" s="181">
        <f t="shared" ref="AF880:AF907" si="441">R880/AP880</f>
      </c>
      <c r="AG880" s="181">
        <f t="shared" ref="AG880:AG907" si="157">AR880/AN880</f>
      </c>
      <c r="AH880" s="181">
        <f t="shared" ref="AH880:AH907" si="32">R880/AR880</f>
      </c>
      <c r="AI880" s="181">
        <f t="shared" ref="AI880:AI907" si="1177">AQ880/AP880</f>
      </c>
      <c r="AJ880" s="189">
        <v>39</v>
      </c>
      <c r="AK880" s="179">
        <v>17049</v>
      </c>
      <c r="AL880" s="179">
        <v>535</v>
      </c>
      <c r="AM880" s="179">
        <v>606</v>
      </c>
      <c r="AN880" s="179">
        <v>62</v>
      </c>
      <c r="AO880" s="189">
        <v>14</v>
      </c>
      <c r="AP880" s="189">
        <v>27</v>
      </c>
      <c r="AQ880" s="189">
        <v>54</v>
      </c>
      <c r="AR880" s="189">
        <v>2</v>
      </c>
      <c r="AS880" s="179">
        <v>4</v>
      </c>
      <c r="AT880" s="179">
        <v>0</v>
      </c>
      <c r="AU880" s="179">
        <v>9</v>
      </c>
      <c r="AV880" s="190"/>
      <c r="AW880" s="190"/>
      <c r="AX880" s="191">
        <f t="shared" ref="AX880:AX883" si="795">COUNT(AU880)</f>
      </c>
    </row>
    <row r="881">
      <c r="A881" s="168"/>
      <c r="B881" s="210" t="s">
        <v>183</v>
      </c>
      <c r="C881" s="170" t="s">
        <v>201</v>
      </c>
      <c r="D881" s="171" t="s">
        <v>220</v>
      </c>
      <c r="E881" s="193" t="s">
        <v>182</v>
      </c>
      <c r="F881" s="178">
        <f t="shared" si="295"/>
      </c>
      <c r="G881" s="213">
        <v>510.23</v>
      </c>
      <c r="H881" s="178">
        <v>605.86</v>
      </c>
      <c r="I881" s="236">
        <v>0</v>
      </c>
      <c r="J881" s="180">
        <v>0</v>
      </c>
      <c r="K881" s="178">
        <v>0</v>
      </c>
      <c r="L881" s="189">
        <v>0</v>
      </c>
      <c r="M881" s="197">
        <v>0</v>
      </c>
      <c r="N881" s="180">
        <v>0</v>
      </c>
      <c r="O881" s="181">
        <f t="shared" si="74"/>
      </c>
      <c r="P881" s="196"/>
      <c r="Q881" s="182">
        <f t="shared" si="1255"/>
      </c>
      <c r="R881" s="177">
        <f t="shared" si="945"/>
      </c>
      <c r="S881" s="178">
        <f t="shared" si="1095"/>
      </c>
      <c r="T881" s="183">
        <f t="shared" si="622"/>
      </c>
      <c r="U881" s="183">
        <f t="shared" si="544"/>
      </c>
      <c r="V881" s="183">
        <f t="shared" si="474"/>
      </c>
      <c r="W881" s="184">
        <v>0</v>
      </c>
      <c r="X881" s="183">
        <f t="shared" si="403"/>
      </c>
      <c r="Y881" s="183">
        <f t="shared" si="355"/>
      </c>
      <c r="Z881" s="183">
        <f t="shared" si="122"/>
      </c>
      <c r="AA881" s="183">
        <f t="shared" si="1293"/>
      </c>
      <c r="AB881" s="183">
        <f t="shared" si="1142"/>
      </c>
      <c r="AC881" s="181">
        <f t="shared" si="657"/>
      </c>
      <c r="AD881" s="181">
        <f t="shared" si="579"/>
      </c>
      <c r="AE881" s="181">
        <f t="shared" si="512"/>
      </c>
      <c r="AF881" s="181">
        <f t="shared" si="441"/>
      </c>
      <c r="AG881" s="181">
        <f t="shared" si="157"/>
      </c>
      <c r="AH881" s="181">
        <f t="shared" si="32"/>
      </c>
      <c r="AI881" s="181">
        <f t="shared" si="1177"/>
      </c>
      <c r="AJ881" s="189">
        <v>43</v>
      </c>
      <c r="AK881" s="179">
        <v>13377</v>
      </c>
      <c r="AL881" s="179">
        <v>430</v>
      </c>
      <c r="AM881" s="179">
        <v>470</v>
      </c>
      <c r="AN881" s="179">
        <v>45</v>
      </c>
      <c r="AO881" s="189">
        <v>5</v>
      </c>
      <c r="AP881" s="179">
        <v>43</v>
      </c>
      <c r="AQ881" s="179">
        <v>50</v>
      </c>
      <c r="AR881" s="189">
        <v>0</v>
      </c>
      <c r="AS881" s="179">
        <v>2</v>
      </c>
      <c r="AT881" s="179">
        <v>1</v>
      </c>
      <c r="AU881" s="179">
        <v>11</v>
      </c>
      <c r="AV881" s="190"/>
      <c r="AW881" s="190"/>
      <c r="AX881" s="191">
        <f t="shared" si="795"/>
      </c>
    </row>
    <row r="882">
      <c r="A882" s="168"/>
      <c r="B882" s="210" t="s">
        <v>183</v>
      </c>
      <c r="C882" s="170" t="s">
        <v>201</v>
      </c>
      <c r="D882" s="171" t="s">
        <v>220</v>
      </c>
      <c r="E882" s="201" t="s">
        <v>184</v>
      </c>
      <c r="F882" s="178">
        <f t="shared" si="295"/>
      </c>
      <c r="G882" s="213">
        <v>256.96</v>
      </c>
      <c r="H882" s="197">
        <v>442.95</v>
      </c>
      <c r="I882" s="219"/>
      <c r="J882" s="180">
        <v>1</v>
      </c>
      <c r="K882" s="197">
        <v>2825.2699999999995</v>
      </c>
      <c r="L882" s="189">
        <v>0</v>
      </c>
      <c r="M882" s="197">
        <v>0</v>
      </c>
      <c r="N882" s="180">
        <v>1</v>
      </c>
      <c r="O882" s="181">
        <f t="shared" si="74"/>
      </c>
      <c r="P882" s="196"/>
      <c r="Q882" s="182">
        <f t="shared" si="1255"/>
      </c>
      <c r="R882" s="177">
        <f t="shared" si="945"/>
      </c>
      <c r="S882" s="178">
        <f t="shared" si="1095"/>
      </c>
      <c r="T882" s="183">
        <f t="shared" si="622"/>
      </c>
      <c r="U882" s="183">
        <f t="shared" si="544"/>
      </c>
      <c r="V882" s="183">
        <f t="shared" si="474"/>
      </c>
      <c r="W882" s="184">
        <v>1</v>
      </c>
      <c r="X882" s="183">
        <f t="shared" si="403"/>
      </c>
      <c r="Y882" s="183">
        <f t="shared" si="355"/>
      </c>
      <c r="Z882" s="183">
        <f t="shared" si="122"/>
      </c>
      <c r="AA882" s="183">
        <f t="shared" si="1293"/>
      </c>
      <c r="AB882" s="183">
        <f t="shared" si="1142"/>
      </c>
      <c r="AC882" s="181">
        <f t="shared" si="657"/>
      </c>
      <c r="AD882" s="181">
        <f t="shared" si="579"/>
      </c>
      <c r="AE882" s="181">
        <f t="shared" si="512"/>
      </c>
      <c r="AF882" s="181">
        <f t="shared" si="441"/>
      </c>
      <c r="AG882" s="181">
        <f t="shared" si="157"/>
      </c>
      <c r="AH882" s="181">
        <f t="shared" si="32"/>
      </c>
      <c r="AI882" s="181">
        <f t="shared" si="1177"/>
      </c>
      <c r="AJ882" s="189">
        <v>48</v>
      </c>
      <c r="AK882" s="179">
        <v>8634</v>
      </c>
      <c r="AL882" s="179">
        <v>295</v>
      </c>
      <c r="AM882" s="179">
        <v>361</v>
      </c>
      <c r="AN882" s="179">
        <v>23</v>
      </c>
      <c r="AO882" s="189">
        <v>11</v>
      </c>
      <c r="AP882" s="189">
        <v>28</v>
      </c>
      <c r="AQ882" s="189">
        <v>21</v>
      </c>
      <c r="AR882" s="189">
        <v>1</v>
      </c>
      <c r="AS882" s="189">
        <v>2</v>
      </c>
      <c r="AT882" s="179">
        <v>1</v>
      </c>
      <c r="AU882" s="189">
        <v>7</v>
      </c>
      <c r="AV882" s="190"/>
      <c r="AW882" s="190"/>
      <c r="AX882" s="191">
        <f t="shared" si="795"/>
      </c>
    </row>
    <row r="883">
      <c r="A883" s="168"/>
      <c r="B883" s="210" t="s">
        <v>183</v>
      </c>
      <c r="C883" s="170" t="s">
        <v>201</v>
      </c>
      <c r="D883" s="171" t="s">
        <v>220</v>
      </c>
      <c r="E883" s="201" t="s">
        <v>185</v>
      </c>
      <c r="F883" s="178">
        <f t="shared" si="295"/>
      </c>
      <c r="G883" s="216">
        <v>101.39</v>
      </c>
      <c r="H883" s="178">
        <v>249.73</v>
      </c>
      <c r="I883" s="219">
        <v>0</v>
      </c>
      <c r="J883" s="180">
        <v>1</v>
      </c>
      <c r="K883" s="197">
        <v>1994.8500000000004</v>
      </c>
      <c r="L883" s="189">
        <v>0</v>
      </c>
      <c r="M883" s="197">
        <v>0</v>
      </c>
      <c r="N883" s="180">
        <v>0</v>
      </c>
      <c r="O883" s="181">
        <f t="shared" si="74"/>
      </c>
      <c r="P883" s="196"/>
      <c r="Q883" s="182">
        <f t="shared" si="1255"/>
      </c>
      <c r="R883" s="177">
        <f t="shared" si="945"/>
      </c>
      <c r="S883" s="178">
        <f t="shared" si="1095"/>
      </c>
      <c r="T883" s="183">
        <f t="shared" si="622"/>
      </c>
      <c r="U883" s="183">
        <f t="shared" si="544"/>
      </c>
      <c r="V883" s="183">
        <f t="shared" si="474"/>
      </c>
      <c r="W883" s="184">
        <v>1</v>
      </c>
      <c r="X883" s="183">
        <f t="shared" si="403"/>
      </c>
      <c r="Y883" s="183">
        <f t="shared" si="355"/>
      </c>
      <c r="Z883" s="183">
        <f t="shared" si="122"/>
      </c>
      <c r="AA883" s="183">
        <f t="shared" si="1293"/>
      </c>
      <c r="AB883" s="183">
        <f t="shared" si="1142"/>
      </c>
      <c r="AC883" s="181">
        <f t="shared" si="657"/>
      </c>
      <c r="AD883" s="181">
        <f t="shared" si="579"/>
      </c>
      <c r="AE883" s="181">
        <f t="shared" si="512"/>
      </c>
      <c r="AF883" s="181">
        <f t="shared" si="441"/>
      </c>
      <c r="AG883" s="181">
        <f t="shared" si="157"/>
      </c>
      <c r="AH883" s="181">
        <f t="shared" si="32"/>
      </c>
      <c r="AI883" s="181">
        <f t="shared" si="1177"/>
      </c>
      <c r="AJ883" s="189">
        <v>50</v>
      </c>
      <c r="AK883" s="179">
        <v>5117</v>
      </c>
      <c r="AL883" s="179">
        <v>149</v>
      </c>
      <c r="AM883" s="179">
        <v>167</v>
      </c>
      <c r="AN883" s="179">
        <v>15</v>
      </c>
      <c r="AO883" s="189">
        <v>4</v>
      </c>
      <c r="AP883" s="179">
        <v>42</v>
      </c>
      <c r="AQ883" s="179">
        <v>21</v>
      </c>
      <c r="AR883" s="189">
        <v>1</v>
      </c>
      <c r="AS883" s="179">
        <v>2</v>
      </c>
      <c r="AT883" s="179">
        <v>0</v>
      </c>
      <c r="AU883" s="179">
        <v>5</v>
      </c>
      <c r="AV883" s="190"/>
      <c r="AW883" s="190"/>
      <c r="AX883" s="191">
        <f t="shared" si="795"/>
      </c>
    </row>
    <row r="884">
      <c r="A884" s="168"/>
      <c r="B884" s="202" t="s">
        <v>186</v>
      </c>
      <c r="C884" s="202"/>
      <c r="D884" s="202"/>
      <c r="E884" s="202"/>
      <c r="F884" s="203">
        <f>SUM(F880:F883)</f>
      </c>
      <c r="G884" s="217">
        <f>SUM(G880:G883)</f>
      </c>
      <c r="H884" s="203">
        <f>SUM(H880:H883)</f>
      </c>
      <c r="I884" s="196">
        <f t="shared" ref="I884:I889" si="589">SUM(I880:I883)</f>
      </c>
      <c r="J884" s="204">
        <f>SUM(J880:J883)</f>
      </c>
      <c r="K884" s="203">
        <f>SUM(K880:K883)</f>
      </c>
      <c r="L884" s="215">
        <f>SUM(L880:L883)</f>
      </c>
      <c r="M884" s="203">
        <f>SUM(M880:M883)</f>
      </c>
      <c r="N884" s="204">
        <f>SUM(N880:N883)</f>
      </c>
      <c r="O884" s="205">
        <f t="shared" si="74"/>
      </c>
      <c r="P884" s="206">
        <f>SUM(P880:P883)</f>
      </c>
      <c r="Q884" s="182">
        <f t="shared" si="1255"/>
      </c>
      <c r="R884" s="204">
        <f>SUM(R880:R883)</f>
      </c>
      <c r="S884" s="203">
        <f>SUM(S880:S883)</f>
      </c>
      <c r="T884" s="207">
        <f t="shared" si="622"/>
      </c>
      <c r="U884" s="207">
        <f t="shared" si="544"/>
      </c>
      <c r="V884" s="207">
        <f t="shared" si="474"/>
      </c>
      <c r="W884" s="208">
        <f>SUM(W880:W883)</f>
      </c>
      <c r="X884" s="207">
        <f t="shared" si="403"/>
      </c>
      <c r="Y884" s="207">
        <f t="shared" si="355"/>
      </c>
      <c r="Z884" s="207">
        <f t="shared" si="122"/>
      </c>
      <c r="AA884" s="207">
        <f t="shared" si="1293"/>
      </c>
      <c r="AB884" s="207">
        <f t="shared" si="1142"/>
      </c>
      <c r="AC884" s="205">
        <f t="shared" si="657"/>
      </c>
      <c r="AD884" s="205">
        <f t="shared" si="579"/>
      </c>
      <c r="AE884" s="205">
        <f t="shared" si="512"/>
      </c>
      <c r="AF884" s="205">
        <f t="shared" si="441"/>
      </c>
      <c r="AG884" s="205">
        <f t="shared" si="157"/>
      </c>
      <c r="AH884" s="205">
        <f t="shared" si="32"/>
      </c>
      <c r="AI884" s="205">
        <f t="shared" si="1177"/>
      </c>
      <c r="AJ884" s="218">
        <f>AVERAGE(AJ880:AJ883)</f>
      </c>
      <c r="AK884" s="218">
        <f>SUM(AK880:AK883)</f>
      </c>
      <c r="AL884" s="218">
        <f>SUM(AL880:AL883)</f>
      </c>
      <c r="AM884" s="218">
        <f>SUM(AM880:AM883)</f>
      </c>
      <c r="AN884" s="218">
        <f>SUM(AN880:AN883)</f>
      </c>
      <c r="AO884" s="218">
        <f>SUM(AO880:AO883)</f>
      </c>
      <c r="AP884" s="218">
        <f>SUM(AP880:AP883)</f>
      </c>
      <c r="AQ884" s="218">
        <f>SUM(AQ880:AQ883)</f>
      </c>
      <c r="AR884" s="218">
        <f>SUM(AR880:AR883)</f>
      </c>
      <c r="AS884" s="218">
        <f>SUM(AS880:AS883)</f>
      </c>
      <c r="AT884" s="218">
        <f>SUM(AT880:AT883)</f>
      </c>
      <c r="AU884" s="218">
        <f>SUM(AU880:AU883)</f>
      </c>
      <c r="AV884" s="209"/>
      <c r="AW884" s="209"/>
      <c r="AX884" s="204">
        <f>SUM(AX880:AX883)</f>
      </c>
    </row>
    <row r="885">
      <c r="A885" s="168"/>
      <c r="B885" s="210" t="s">
        <v>213</v>
      </c>
      <c r="C885" s="170" t="s">
        <v>179</v>
      </c>
      <c r="D885" s="171" t="s">
        <v>193</v>
      </c>
      <c r="E885" s="212" t="s">
        <v>189</v>
      </c>
      <c r="F885" s="178">
        <f t="shared" ref="F885:F889" si="296">G885+H885+I885</f>
      </c>
      <c r="G885" s="289">
        <v>954.15</v>
      </c>
      <c r="H885" s="290">
        <v>1696.71</v>
      </c>
      <c r="I885" s="196">
        <f t="shared" si="589"/>
      </c>
      <c r="J885" s="180">
        <v>1</v>
      </c>
      <c r="K885" s="197">
        <v>2548.26</v>
      </c>
      <c r="L885" s="189">
        <v>0</v>
      </c>
      <c r="M885" s="197">
        <v>0</v>
      </c>
      <c r="N885" s="180">
        <v>0</v>
      </c>
      <c r="O885" s="181">
        <f t="shared" si="74"/>
      </c>
      <c r="P885" s="176"/>
      <c r="Q885" s="182">
        <f t="shared" si="1255"/>
      </c>
      <c r="R885" s="177">
        <f t="shared" ref="R885:R889" si="946">J885+L885</f>
      </c>
      <c r="S885" s="178">
        <f t="shared" ref="S885:S889" si="1096">K885+M885</f>
      </c>
      <c r="T885" s="183">
        <f t="shared" si="622"/>
      </c>
      <c r="U885" s="183">
        <f t="shared" si="544"/>
      </c>
      <c r="V885" s="183">
        <f t="shared" si="474"/>
      </c>
      <c r="W885" s="184">
        <v>1</v>
      </c>
      <c r="X885" s="183">
        <f t="shared" si="403"/>
      </c>
      <c r="Y885" s="183">
        <f t="shared" si="355"/>
      </c>
      <c r="Z885" s="183">
        <f t="shared" si="122"/>
      </c>
      <c r="AA885" s="183">
        <f t="shared" si="1293"/>
      </c>
      <c r="AB885" s="183">
        <f t="shared" si="1142"/>
      </c>
      <c r="AC885" s="181">
        <f t="shared" si="657"/>
      </c>
      <c r="AD885" s="181">
        <f t="shared" si="579"/>
      </c>
      <c r="AE885" s="181">
        <f t="shared" si="512"/>
      </c>
      <c r="AF885" s="181">
        <f t="shared" si="441"/>
      </c>
      <c r="AG885" s="181">
        <f t="shared" si="157"/>
      </c>
      <c r="AH885" s="181">
        <f t="shared" si="32"/>
      </c>
      <c r="AI885" s="181">
        <f t="shared" si="1177"/>
      </c>
      <c r="AJ885" s="189">
        <v>43</v>
      </c>
      <c r="AK885" s="179">
        <v>26976</v>
      </c>
      <c r="AL885" s="179">
        <v>721</v>
      </c>
      <c r="AM885" s="179">
        <v>749</v>
      </c>
      <c r="AN885" s="179">
        <v>118</v>
      </c>
      <c r="AO885" s="189">
        <v>18</v>
      </c>
      <c r="AP885" s="189">
        <v>54</v>
      </c>
      <c r="AQ885" s="179">
        <v>108</v>
      </c>
      <c r="AR885" s="189">
        <v>1</v>
      </c>
      <c r="AS885" s="189">
        <v>8</v>
      </c>
      <c r="AT885" s="179">
        <v>0</v>
      </c>
      <c r="AU885" s="179">
        <v>26</v>
      </c>
      <c r="AV885" s="190"/>
      <c r="AW885" s="190"/>
      <c r="AX885" s="191">
        <f t="shared" ref="AX885:AX889" si="796">COUNT(AU885)</f>
      </c>
    </row>
    <row r="886">
      <c r="A886" s="168"/>
      <c r="B886" s="210" t="s">
        <v>213</v>
      </c>
      <c r="C886" s="192" t="s">
        <v>179</v>
      </c>
      <c r="D886" s="171" t="s">
        <v>193</v>
      </c>
      <c r="E886" s="212" t="s">
        <v>190</v>
      </c>
      <c r="F886" s="173">
        <f t="shared" si="296"/>
      </c>
      <c r="G886" s="175">
        <v>1170</v>
      </c>
      <c r="H886" s="230">
        <v>1694.09</v>
      </c>
      <c r="I886" s="196">
        <f t="shared" si="589"/>
      </c>
      <c r="J886" s="180">
        <v>4</v>
      </c>
      <c r="K886" s="178">
        <v>9639.640000000001</v>
      </c>
      <c r="L886" s="189">
        <v>0</v>
      </c>
      <c r="M886" s="197">
        <v>0</v>
      </c>
      <c r="N886" s="180">
        <v>0</v>
      </c>
      <c r="O886" s="181">
        <f t="shared" si="74"/>
      </c>
      <c r="P886" s="176"/>
      <c r="Q886" s="182">
        <f t="shared" si="1255"/>
      </c>
      <c r="R886" s="177">
        <f t="shared" si="946"/>
      </c>
      <c r="S886" s="178">
        <f t="shared" si="1096"/>
      </c>
      <c r="T886" s="183">
        <f t="shared" si="622"/>
      </c>
      <c r="U886" s="183">
        <f t="shared" si="544"/>
      </c>
      <c r="V886" s="183">
        <f t="shared" si="474"/>
      </c>
      <c r="W886" s="184">
        <v>4</v>
      </c>
      <c r="X886" s="183">
        <f t="shared" si="403"/>
      </c>
      <c r="Y886" s="183">
        <f t="shared" si="355"/>
      </c>
      <c r="Z886" s="183">
        <f t="shared" si="122"/>
      </c>
      <c r="AA886" s="183">
        <f t="shared" si="1293"/>
      </c>
      <c r="AB886" s="183">
        <f t="shared" si="1142"/>
      </c>
      <c r="AC886" s="181">
        <f t="shared" si="657"/>
      </c>
      <c r="AD886" s="181">
        <f t="shared" si="579"/>
      </c>
      <c r="AE886" s="181">
        <f t="shared" si="512"/>
      </c>
      <c r="AF886" s="181">
        <f t="shared" si="441"/>
      </c>
      <c r="AG886" s="181">
        <f t="shared" si="157"/>
      </c>
      <c r="AH886" s="181">
        <f t="shared" si="32"/>
      </c>
      <c r="AI886" s="181">
        <f t="shared" si="1177"/>
      </c>
      <c r="AJ886" s="189">
        <v>44</v>
      </c>
      <c r="AK886" s="189">
        <v>31994</v>
      </c>
      <c r="AL886" s="179">
        <v>822</v>
      </c>
      <c r="AM886" s="179">
        <v>886</v>
      </c>
      <c r="AN886" s="179">
        <v>156</v>
      </c>
      <c r="AO886" s="189">
        <v>27</v>
      </c>
      <c r="AP886" s="189">
        <v>67</v>
      </c>
      <c r="AQ886" s="179">
        <v>138</v>
      </c>
      <c r="AR886" s="189">
        <v>4</v>
      </c>
      <c r="AS886" s="189">
        <v>6</v>
      </c>
      <c r="AT886" s="189">
        <v>1</v>
      </c>
      <c r="AU886" s="189">
        <v>35</v>
      </c>
      <c r="AV886" s="190"/>
      <c r="AW886" s="190"/>
      <c r="AX886" s="191">
        <f t="shared" si="796"/>
      </c>
    </row>
    <row r="887">
      <c r="A887" s="168"/>
      <c r="B887" s="210" t="s">
        <v>213</v>
      </c>
      <c r="C887" s="192" t="s">
        <v>179</v>
      </c>
      <c r="D887" s="171" t="s">
        <v>193</v>
      </c>
      <c r="E887" s="212" t="s">
        <v>191</v>
      </c>
      <c r="F887" s="173">
        <f t="shared" si="296"/>
      </c>
      <c r="G887" s="175">
        <v>1439.36</v>
      </c>
      <c r="H887" s="230">
        <v>1725.28</v>
      </c>
      <c r="I887" s="196">
        <f t="shared" si="589"/>
      </c>
      <c r="J887" s="177">
        <v>6</v>
      </c>
      <c r="K887" s="178">
        <v>15862.3</v>
      </c>
      <c r="L887" s="179">
        <v>1</v>
      </c>
      <c r="M887" s="178">
        <v>6216.21</v>
      </c>
      <c r="N887" s="180">
        <v>0</v>
      </c>
      <c r="O887" s="181">
        <f t="shared" si="74"/>
      </c>
      <c r="P887" s="176"/>
      <c r="Q887" s="182">
        <f t="shared" si="1255"/>
      </c>
      <c r="R887" s="177">
        <f t="shared" si="946"/>
      </c>
      <c r="S887" s="178">
        <f t="shared" si="1096"/>
      </c>
      <c r="T887" s="183">
        <f t="shared" si="622"/>
      </c>
      <c r="U887" s="183">
        <f t="shared" si="544"/>
      </c>
      <c r="V887" s="183">
        <f t="shared" si="474"/>
      </c>
      <c r="W887" s="184">
        <v>6</v>
      </c>
      <c r="X887" s="183">
        <f t="shared" si="403"/>
      </c>
      <c r="Y887" s="183">
        <f t="shared" si="355"/>
      </c>
      <c r="Z887" s="183">
        <f t="shared" si="122"/>
      </c>
      <c r="AA887" s="183">
        <f t="shared" si="1293"/>
      </c>
      <c r="AB887" s="183">
        <f t="shared" si="1142"/>
      </c>
      <c r="AC887" s="181">
        <f t="shared" si="657"/>
      </c>
      <c r="AD887" s="181">
        <f t="shared" si="579"/>
      </c>
      <c r="AE887" s="181">
        <f t="shared" si="512"/>
      </c>
      <c r="AF887" s="181">
        <f t="shared" si="441"/>
      </c>
      <c r="AG887" s="181">
        <f t="shared" si="157"/>
      </c>
      <c r="AH887" s="181">
        <f t="shared" si="32"/>
      </c>
      <c r="AI887" s="181">
        <f t="shared" si="1177"/>
      </c>
      <c r="AJ887" s="189">
        <v>52</v>
      </c>
      <c r="AK887" s="189">
        <v>24391</v>
      </c>
      <c r="AL887" s="179">
        <v>535</v>
      </c>
      <c r="AM887" s="179">
        <v>574</v>
      </c>
      <c r="AN887" s="179">
        <v>121</v>
      </c>
      <c r="AO887" s="189">
        <v>28</v>
      </c>
      <c r="AP887" s="189">
        <v>73</v>
      </c>
      <c r="AQ887" s="179">
        <v>112</v>
      </c>
      <c r="AR887" s="189">
        <v>7</v>
      </c>
      <c r="AS887" s="189">
        <v>6</v>
      </c>
      <c r="AT887" s="189">
        <v>0</v>
      </c>
      <c r="AU887" s="189">
        <v>24</v>
      </c>
      <c r="AV887" s="190"/>
      <c r="AW887" s="190"/>
      <c r="AX887" s="191">
        <f t="shared" si="796"/>
      </c>
    </row>
    <row r="888">
      <c r="A888" s="168"/>
      <c r="B888" s="210" t="s">
        <v>213</v>
      </c>
      <c r="C888" s="192" t="s">
        <v>179</v>
      </c>
      <c r="D888" s="171" t="s">
        <v>193</v>
      </c>
      <c r="E888" s="212" t="s">
        <v>192</v>
      </c>
      <c r="F888" s="173">
        <f t="shared" si="296"/>
      </c>
      <c r="G888" s="230">
        <v>2070.78</v>
      </c>
      <c r="H888" s="175">
        <v>2345.67</v>
      </c>
      <c r="I888" s="196">
        <f t="shared" si="589"/>
      </c>
      <c r="J888" s="180">
        <v>6</v>
      </c>
      <c r="K888" s="197">
        <v>15302.439999999995</v>
      </c>
      <c r="L888" s="189">
        <v>1</v>
      </c>
      <c r="M888" s="197">
        <v>5650.53</v>
      </c>
      <c r="N888" s="180">
        <v>1</v>
      </c>
      <c r="O888" s="181">
        <f t="shared" si="74"/>
      </c>
      <c r="P888" s="176"/>
      <c r="Q888" s="182">
        <f t="shared" si="1255"/>
      </c>
      <c r="R888" s="177">
        <f t="shared" si="946"/>
      </c>
      <c r="S888" s="178">
        <f t="shared" si="1096"/>
      </c>
      <c r="T888" s="183">
        <f t="shared" si="622"/>
      </c>
      <c r="U888" s="183">
        <f t="shared" si="544"/>
      </c>
      <c r="V888" s="183">
        <f t="shared" si="474"/>
      </c>
      <c r="W888" s="184">
        <v>4</v>
      </c>
      <c r="X888" s="183">
        <f t="shared" si="403"/>
      </c>
      <c r="Y888" s="183">
        <f t="shared" si="355"/>
      </c>
      <c r="Z888" s="183">
        <f t="shared" si="122"/>
      </c>
      <c r="AA888" s="183">
        <f t="shared" si="1293"/>
      </c>
      <c r="AB888" s="183">
        <f t="shared" si="1142"/>
      </c>
      <c r="AC888" s="181">
        <f t="shared" si="657"/>
      </c>
      <c r="AD888" s="181">
        <f t="shared" si="579"/>
      </c>
      <c r="AE888" s="181">
        <f t="shared" si="512"/>
      </c>
      <c r="AF888" s="181">
        <f t="shared" si="441"/>
      </c>
      <c r="AG888" s="181">
        <f t="shared" si="157"/>
      </c>
      <c r="AH888" s="181">
        <f t="shared" si="32"/>
      </c>
      <c r="AI888" s="181">
        <f t="shared" si="1177"/>
      </c>
      <c r="AJ888" s="189">
        <v>55</v>
      </c>
      <c r="AK888" s="189">
        <v>39557</v>
      </c>
      <c r="AL888" s="179">
        <v>692</v>
      </c>
      <c r="AM888" s="179">
        <v>742</v>
      </c>
      <c r="AN888" s="179">
        <v>164</v>
      </c>
      <c r="AO888" s="189">
        <v>37</v>
      </c>
      <c r="AP888" s="189">
        <v>85</v>
      </c>
      <c r="AQ888" s="179">
        <v>125</v>
      </c>
      <c r="AR888" s="189">
        <v>8</v>
      </c>
      <c r="AS888" s="189">
        <v>3</v>
      </c>
      <c r="AT888" s="189">
        <v>3</v>
      </c>
      <c r="AU888" s="189">
        <v>40</v>
      </c>
      <c r="AV888" s="190"/>
      <c r="AW888" s="190"/>
      <c r="AX888" s="191">
        <f t="shared" si="796"/>
      </c>
    </row>
    <row r="889">
      <c r="A889" s="168"/>
      <c r="B889" s="210" t="s">
        <v>213</v>
      </c>
      <c r="C889" s="192" t="s">
        <v>179</v>
      </c>
      <c r="D889" s="171" t="s">
        <v>193</v>
      </c>
      <c r="E889" s="201" t="s">
        <v>194</v>
      </c>
      <c r="F889" s="178">
        <f t="shared" si="296"/>
      </c>
      <c r="G889" s="214">
        <v>3525.58</v>
      </c>
      <c r="H889" s="195">
        <v>2202.92</v>
      </c>
      <c r="I889" s="196">
        <f t="shared" si="589"/>
      </c>
      <c r="J889" s="180">
        <v>7</v>
      </c>
      <c r="K889" s="197">
        <v>16737.440000000002</v>
      </c>
      <c r="L889" s="189">
        <v>0</v>
      </c>
      <c r="M889" s="197">
        <v>0</v>
      </c>
      <c r="N889" s="180">
        <v>0</v>
      </c>
      <c r="O889" s="181">
        <f t="shared" si="74"/>
      </c>
      <c r="P889" s="176"/>
      <c r="Q889" s="182" t="str">
        <v>#DIV/0!</v>
      </c>
      <c r="R889" s="177">
        <f t="shared" si="946"/>
      </c>
      <c r="S889" s="178">
        <f t="shared" si="1096"/>
      </c>
      <c r="T889" s="183">
        <f t="shared" si="622"/>
      </c>
      <c r="U889" s="183">
        <f t="shared" si="544"/>
      </c>
      <c r="V889" s="183">
        <f t="shared" si="474"/>
      </c>
      <c r="W889" s="184">
        <v>6</v>
      </c>
      <c r="X889" s="183">
        <f t="shared" si="403"/>
      </c>
      <c r="Y889" s="183">
        <f t="shared" si="355"/>
      </c>
      <c r="Z889" s="183">
        <f t="shared" si="122"/>
      </c>
      <c r="AA889" s="183">
        <f t="shared" si="1293"/>
      </c>
      <c r="AB889" s="183">
        <f t="shared" si="1142"/>
      </c>
      <c r="AC889" s="181">
        <f t="shared" si="657"/>
      </c>
      <c r="AD889" s="181">
        <f t="shared" si="579"/>
      </c>
      <c r="AE889" s="181">
        <f t="shared" si="512"/>
      </c>
      <c r="AF889" s="181">
        <f t="shared" si="441"/>
      </c>
      <c r="AG889" s="181">
        <f t="shared" si="157"/>
      </c>
      <c r="AH889" s="181">
        <f t="shared" si="32"/>
      </c>
      <c r="AI889" s="181">
        <f t="shared" si="1177"/>
      </c>
      <c r="AJ889" s="189">
        <v>57</v>
      </c>
      <c r="AK889" s="189">
        <v>37709</v>
      </c>
      <c r="AL889" s="179">
        <v>753</v>
      </c>
      <c r="AM889" s="179">
        <v>819</v>
      </c>
      <c r="AN889" s="179">
        <v>172</v>
      </c>
      <c r="AO889" s="189">
        <v>37</v>
      </c>
      <c r="AP889" s="179">
        <v>130</v>
      </c>
      <c r="AQ889" s="179">
        <v>145</v>
      </c>
      <c r="AR889" s="189">
        <v>7</v>
      </c>
      <c r="AS889" s="189">
        <v>15</v>
      </c>
      <c r="AT889" s="189">
        <v>4</v>
      </c>
      <c r="AU889" s="189">
        <v>17</v>
      </c>
      <c r="AV889" s="190"/>
      <c r="AW889" s="190"/>
      <c r="AX889" s="191">
        <f t="shared" si="796"/>
      </c>
    </row>
    <row r="890">
      <c r="A890" s="168"/>
      <c r="B890" s="202" t="s">
        <v>186</v>
      </c>
      <c r="C890" s="202"/>
      <c r="D890" s="202"/>
      <c r="E890" s="202"/>
      <c r="F890" s="203">
        <f>SUM(F885:F889)</f>
      </c>
      <c r="G890" s="203">
        <f>SUM(G885:G889)</f>
      </c>
      <c r="H890" s="203">
        <f>SUM(H885:H889)</f>
      </c>
      <c r="I890" s="196">
        <f>SUM(I885:I889)</f>
      </c>
      <c r="J890" s="204">
        <f>SUM(J885:J889)</f>
      </c>
      <c r="K890" s="215">
        <f>SUM(K885:K889)</f>
      </c>
      <c r="L890" s="215">
        <f>SUM(L885:L889)</f>
      </c>
      <c r="M890" s="215">
        <f>SUM(M885:M889)</f>
      </c>
      <c r="N890" s="215">
        <f>SUM(N885:N889)</f>
      </c>
      <c r="O890" s="205">
        <f t="shared" si="74"/>
      </c>
      <c r="P890" s="206">
        <f>SUM(P885:P889)</f>
      </c>
      <c r="Q890" s="182">
        <f t="shared" ref="Q890:Q907" si="1256">P890/R890</f>
      </c>
      <c r="R890" s="204">
        <f>SUM(R885:R889)</f>
      </c>
      <c r="S890" s="203">
        <f>SUM(S885:S889)</f>
      </c>
      <c r="T890" s="207">
        <f t="shared" si="622"/>
      </c>
      <c r="U890" s="207">
        <f t="shared" si="544"/>
      </c>
      <c r="V890" s="207">
        <f t="shared" si="474"/>
      </c>
      <c r="W890" s="208">
        <f>SUM(W885:W889)</f>
      </c>
      <c r="X890" s="207">
        <f t="shared" si="403"/>
      </c>
      <c r="Y890" s="207">
        <f t="shared" si="355"/>
      </c>
      <c r="Z890" s="207">
        <f t="shared" si="122"/>
      </c>
      <c r="AA890" s="207">
        <f t="shared" si="1293"/>
      </c>
      <c r="AB890" s="207">
        <f t="shared" si="1142"/>
      </c>
      <c r="AC890" s="205">
        <f t="shared" si="657"/>
      </c>
      <c r="AD890" s="205">
        <f t="shared" si="579"/>
      </c>
      <c r="AE890" s="205">
        <f t="shared" si="512"/>
      </c>
      <c r="AF890" s="205">
        <f t="shared" si="441"/>
      </c>
      <c r="AG890" s="205">
        <f t="shared" si="157"/>
      </c>
      <c r="AH890" s="205">
        <f t="shared" si="32"/>
      </c>
      <c r="AI890" s="205">
        <f t="shared" si="1177"/>
      </c>
      <c r="AJ890" s="218">
        <f>AVERAGE(AJ885:AJ889)</f>
      </c>
      <c r="AK890" s="218">
        <f>SUM(AK885:AK889)</f>
      </c>
      <c r="AL890" s="218">
        <f>SUM(AL885:AL889)</f>
      </c>
      <c r="AM890" s="218">
        <f>SUM(AM885:AM889)</f>
      </c>
      <c r="AN890" s="218">
        <f>SUM(AN885:AN889)</f>
      </c>
      <c r="AO890" s="218">
        <f>SUM(AO885:AO889)</f>
      </c>
      <c r="AP890" s="218">
        <f>SUM(AP885:AP889)</f>
      </c>
      <c r="AQ890" s="218">
        <f>SUM(AQ885:AQ889)</f>
      </c>
      <c r="AR890" s="218">
        <f>SUM(AR885:AR889)</f>
      </c>
      <c r="AS890" s="218">
        <f>SUM(AS885:AS889)</f>
      </c>
      <c r="AT890" s="218">
        <f>SUM(AT885:AT889)</f>
      </c>
      <c r="AU890" s="218">
        <f>SUM(AU885:AU889)</f>
      </c>
      <c r="AV890" s="209"/>
      <c r="AW890" s="209"/>
      <c r="AX890" s="204">
        <f>SUM(AX885:AX889)</f>
      </c>
    </row>
    <row r="891">
      <c r="A891" s="168"/>
      <c r="B891" s="210" t="s">
        <v>213</v>
      </c>
      <c r="C891" s="170" t="s">
        <v>179</v>
      </c>
      <c r="D891" s="171" t="s">
        <v>180</v>
      </c>
      <c r="E891" s="201" t="s">
        <v>195</v>
      </c>
      <c r="F891" s="178">
        <f t="shared" ref="F891:F894" si="297">G891+H891+I891</f>
      </c>
      <c r="G891" s="216">
        <v>2986.3</v>
      </c>
      <c r="H891" s="178">
        <v>1825.47</v>
      </c>
      <c r="I891" s="236">
        <v>0</v>
      </c>
      <c r="J891" s="180">
        <v>3</v>
      </c>
      <c r="K891" s="197">
        <v>7091.369999999995</v>
      </c>
      <c r="L891" s="189">
        <v>0</v>
      </c>
      <c r="M891" s="197">
        <v>0</v>
      </c>
      <c r="N891" s="180">
        <v>0</v>
      </c>
      <c r="O891" s="181">
        <f t="shared" si="74"/>
      </c>
      <c r="P891" s="196"/>
      <c r="Q891" s="182">
        <f t="shared" si="1256"/>
      </c>
      <c r="R891" s="177">
        <f t="shared" ref="R891:R894" si="947">J891+L891</f>
      </c>
      <c r="S891" s="178">
        <f t="shared" ref="S891:S894" si="1097">K891+M891</f>
      </c>
      <c r="T891" s="183">
        <f t="shared" si="622"/>
      </c>
      <c r="U891" s="183">
        <f t="shared" si="544"/>
      </c>
      <c r="V891" s="183">
        <f t="shared" si="474"/>
      </c>
      <c r="W891" s="184">
        <v>2</v>
      </c>
      <c r="X891" s="183">
        <f t="shared" si="403"/>
      </c>
      <c r="Y891" s="183">
        <f t="shared" si="355"/>
      </c>
      <c r="Z891" s="183">
        <f t="shared" si="122"/>
      </c>
      <c r="AA891" s="183">
        <f t="shared" si="1293"/>
      </c>
      <c r="AB891" s="183">
        <f t="shared" si="1142"/>
      </c>
      <c r="AC891" s="181">
        <f t="shared" si="657"/>
      </c>
      <c r="AD891" s="181">
        <f t="shared" si="579"/>
      </c>
      <c r="AE891" s="181">
        <f t="shared" si="512"/>
      </c>
      <c r="AF891" s="181">
        <f t="shared" si="441"/>
      </c>
      <c r="AG891" s="181">
        <f t="shared" si="157"/>
      </c>
      <c r="AH891" s="181">
        <f t="shared" si="32"/>
      </c>
      <c r="AI891" s="181">
        <f t="shared" si="1177"/>
      </c>
      <c r="AJ891" s="189">
        <v>57</v>
      </c>
      <c r="AK891" s="179">
        <v>29144</v>
      </c>
      <c r="AL891" s="179">
        <v>632</v>
      </c>
      <c r="AM891" s="179">
        <v>689</v>
      </c>
      <c r="AN891" s="179">
        <v>103</v>
      </c>
      <c r="AO891" s="189">
        <v>28</v>
      </c>
      <c r="AP891" s="189">
        <v>66</v>
      </c>
      <c r="AQ891" s="189">
        <v>111</v>
      </c>
      <c r="AR891" s="189">
        <v>3</v>
      </c>
      <c r="AS891" s="189">
        <v>6</v>
      </c>
      <c r="AT891" s="189">
        <v>4</v>
      </c>
      <c r="AU891" s="189">
        <v>15</v>
      </c>
      <c r="AV891" s="190"/>
      <c r="AW891" s="190"/>
      <c r="AX891" s="191">
        <f t="shared" ref="AX891:AX894" si="797">COUNT(AU891)</f>
      </c>
    </row>
    <row r="892">
      <c r="A892" s="168"/>
      <c r="B892" s="210" t="s">
        <v>213</v>
      </c>
      <c r="C892" s="192" t="s">
        <v>179</v>
      </c>
      <c r="D892" s="171" t="s">
        <v>180</v>
      </c>
      <c r="E892" s="212" t="s">
        <v>196</v>
      </c>
      <c r="F892" s="178">
        <f t="shared" si="297"/>
      </c>
      <c r="G892" s="213">
        <v>2762.31</v>
      </c>
      <c r="H892" s="178">
        <v>1533.62</v>
      </c>
      <c r="I892" s="219">
        <v>0</v>
      </c>
      <c r="J892" s="180">
        <v>3</v>
      </c>
      <c r="K892" s="178">
        <v>7097.810000000012</v>
      </c>
      <c r="L892" s="179">
        <v>1</v>
      </c>
      <c r="M892" s="178">
        <v>7631.910000000002</v>
      </c>
      <c r="N892" s="180">
        <v>0</v>
      </c>
      <c r="O892" s="181">
        <f t="shared" si="74"/>
      </c>
      <c r="P892" s="196"/>
      <c r="Q892" s="182">
        <f t="shared" si="1256"/>
      </c>
      <c r="R892" s="177">
        <f t="shared" si="947"/>
      </c>
      <c r="S892" s="178">
        <f t="shared" si="1097"/>
      </c>
      <c r="T892" s="183">
        <f t="shared" si="622"/>
      </c>
      <c r="U892" s="183">
        <f t="shared" si="544"/>
      </c>
      <c r="V892" s="183">
        <f t="shared" si="474"/>
      </c>
      <c r="W892" s="184">
        <v>4</v>
      </c>
      <c r="X892" s="183">
        <f t="shared" si="403"/>
      </c>
      <c r="Y892" s="183">
        <f t="shared" si="355"/>
      </c>
      <c r="Z892" s="183">
        <f t="shared" si="122"/>
      </c>
      <c r="AA892" s="183">
        <f t="shared" si="1293"/>
      </c>
      <c r="AB892" s="183">
        <f t="shared" si="1142"/>
      </c>
      <c r="AC892" s="181">
        <f t="shared" si="657"/>
      </c>
      <c r="AD892" s="181">
        <f t="shared" si="579"/>
      </c>
      <c r="AE892" s="181">
        <f t="shared" si="512"/>
      </c>
      <c r="AF892" s="181">
        <f t="shared" si="441"/>
      </c>
      <c r="AG892" s="181">
        <f t="shared" si="157"/>
      </c>
      <c r="AH892" s="181">
        <f t="shared" si="32"/>
      </c>
      <c r="AI892" s="181">
        <f t="shared" si="1177"/>
      </c>
      <c r="AJ892" s="189">
        <v>55</v>
      </c>
      <c r="AK892" s="179">
        <v>28839</v>
      </c>
      <c r="AL892" s="179">
        <v>858</v>
      </c>
      <c r="AM892" s="179">
        <v>940</v>
      </c>
      <c r="AN892" s="179">
        <v>129</v>
      </c>
      <c r="AO892" s="189">
        <v>36</v>
      </c>
      <c r="AP892" s="179">
        <v>82</v>
      </c>
      <c r="AQ892" s="179">
        <v>123</v>
      </c>
      <c r="AR892" s="189">
        <v>4</v>
      </c>
      <c r="AS892" s="189">
        <v>4</v>
      </c>
      <c r="AT892" s="189">
        <v>0</v>
      </c>
      <c r="AU892" s="189">
        <v>13</v>
      </c>
      <c r="AV892" s="190"/>
      <c r="AW892" s="190"/>
      <c r="AX892" s="191">
        <f t="shared" si="797"/>
      </c>
    </row>
    <row r="893">
      <c r="A893" s="168"/>
      <c r="B893" s="210" t="s">
        <v>213</v>
      </c>
      <c r="C893" s="192" t="s">
        <v>179</v>
      </c>
      <c r="D893" s="171" t="s">
        <v>180</v>
      </c>
      <c r="E893" s="212" t="s">
        <v>197</v>
      </c>
      <c r="F893" s="178">
        <f t="shared" si="297"/>
      </c>
      <c r="G893" s="297">
        <v>3445.56</v>
      </c>
      <c r="H893" s="197">
        <v>1507.91</v>
      </c>
      <c r="I893" s="219">
        <v>0</v>
      </c>
      <c r="J893" s="180">
        <v>4</v>
      </c>
      <c r="K893" s="178">
        <v>8526.37999999999</v>
      </c>
      <c r="L893" s="179">
        <v>1</v>
      </c>
      <c r="M893" s="178">
        <v>6216.209999999999</v>
      </c>
      <c r="N893" s="180">
        <v>0</v>
      </c>
      <c r="O893" s="181">
        <f t="shared" si="74"/>
      </c>
      <c r="P893" s="196"/>
      <c r="Q893" s="182">
        <f t="shared" si="1256"/>
      </c>
      <c r="R893" s="177">
        <f t="shared" si="947"/>
      </c>
      <c r="S893" s="178">
        <f t="shared" si="1097"/>
      </c>
      <c r="T893" s="183">
        <f t="shared" si="622"/>
      </c>
      <c r="U893" s="183">
        <f t="shared" si="544"/>
      </c>
      <c r="V893" s="183">
        <f t="shared" si="474"/>
      </c>
      <c r="W893" s="184">
        <v>5</v>
      </c>
      <c r="X893" s="183">
        <f t="shared" si="403"/>
      </c>
      <c r="Y893" s="183">
        <f t="shared" si="355"/>
      </c>
      <c r="Z893" s="183">
        <f t="shared" si="122"/>
      </c>
      <c r="AA893" s="183">
        <f t="shared" si="1293"/>
      </c>
      <c r="AB893" s="183">
        <f t="shared" si="1142"/>
      </c>
      <c r="AC893" s="181">
        <f t="shared" si="657"/>
      </c>
      <c r="AD893" s="181">
        <f t="shared" si="579"/>
      </c>
      <c r="AE893" s="181">
        <f t="shared" si="512"/>
      </c>
      <c r="AF893" s="181">
        <f t="shared" si="441"/>
      </c>
      <c r="AG893" s="181">
        <f t="shared" si="157"/>
      </c>
      <c r="AH893" s="181">
        <f t="shared" si="32"/>
      </c>
      <c r="AI893" s="181">
        <f t="shared" si="1177"/>
      </c>
      <c r="AJ893" s="189">
        <v>55</v>
      </c>
      <c r="AK893" s="179">
        <v>25944</v>
      </c>
      <c r="AL893" s="179">
        <v>837</v>
      </c>
      <c r="AM893" s="179">
        <v>915</v>
      </c>
      <c r="AN893" s="179">
        <v>130</v>
      </c>
      <c r="AO893" s="189">
        <v>24</v>
      </c>
      <c r="AP893" s="189">
        <v>77</v>
      </c>
      <c r="AQ893" s="179">
        <v>121</v>
      </c>
      <c r="AR893" s="189">
        <v>6</v>
      </c>
      <c r="AS893" s="189">
        <v>9</v>
      </c>
      <c r="AT893" s="189">
        <v>3</v>
      </c>
      <c r="AU893" s="189">
        <v>12</v>
      </c>
      <c r="AV893" s="190"/>
      <c r="AW893" s="190"/>
      <c r="AX893" s="191">
        <f t="shared" si="797"/>
      </c>
    </row>
    <row r="894">
      <c r="A894" s="168"/>
      <c r="B894" s="210" t="s">
        <v>213</v>
      </c>
      <c r="C894" s="192" t="s">
        <v>179</v>
      </c>
      <c r="D894" s="171" t="s">
        <v>180</v>
      </c>
      <c r="E894" s="212" t="s">
        <v>199</v>
      </c>
      <c r="F894" s="178">
        <f t="shared" si="297"/>
      </c>
      <c r="G894" s="216">
        <v>2047.02</v>
      </c>
      <c r="H894" s="178">
        <v>984.97</v>
      </c>
      <c r="I894" s="219">
        <v>0</v>
      </c>
      <c r="J894" s="180">
        <v>3</v>
      </c>
      <c r="K894" s="178">
        <v>6537.970000000001</v>
      </c>
      <c r="L894" s="179">
        <v>0</v>
      </c>
      <c r="M894" s="178">
        <v>0</v>
      </c>
      <c r="N894" s="180">
        <v>0</v>
      </c>
      <c r="O894" s="181">
        <f t="shared" si="74"/>
      </c>
      <c r="P894" s="196"/>
      <c r="Q894" s="182">
        <f t="shared" si="1256"/>
      </c>
      <c r="R894" s="177">
        <f t="shared" si="947"/>
      </c>
      <c r="S894" s="178">
        <f t="shared" si="1097"/>
      </c>
      <c r="T894" s="183">
        <f t="shared" si="622"/>
      </c>
      <c r="U894" s="183">
        <f t="shared" si="544"/>
      </c>
      <c r="V894" s="183">
        <f t="shared" si="474"/>
      </c>
      <c r="W894" s="184">
        <v>3</v>
      </c>
      <c r="X894" s="183">
        <f t="shared" si="403"/>
      </c>
      <c r="Y894" s="183">
        <f t="shared" si="355"/>
      </c>
      <c r="Z894" s="183">
        <f t="shared" si="122"/>
      </c>
      <c r="AA894" s="183">
        <f t="shared" si="1293"/>
      </c>
      <c r="AB894" s="183">
        <f t="shared" si="1142"/>
      </c>
      <c r="AC894" s="181">
        <f t="shared" si="657"/>
      </c>
      <c r="AD894" s="181">
        <f t="shared" si="579"/>
      </c>
      <c r="AE894" s="181">
        <f t="shared" si="512"/>
      </c>
      <c r="AF894" s="181">
        <f t="shared" si="441"/>
      </c>
      <c r="AG894" s="181">
        <f t="shared" si="157"/>
      </c>
      <c r="AH894" s="181">
        <f t="shared" si="32"/>
      </c>
      <c r="AI894" s="181">
        <f t="shared" si="1177"/>
      </c>
      <c r="AJ894" s="189">
        <v>55</v>
      </c>
      <c r="AK894" s="179">
        <v>19022</v>
      </c>
      <c r="AL894" s="179">
        <v>660</v>
      </c>
      <c r="AM894" s="179">
        <v>726</v>
      </c>
      <c r="AN894" s="179">
        <v>97</v>
      </c>
      <c r="AO894" s="189">
        <v>30</v>
      </c>
      <c r="AP894" s="179">
        <v>87</v>
      </c>
      <c r="AQ894" s="179">
        <v>82</v>
      </c>
      <c r="AR894" s="298">
        <v>3</v>
      </c>
      <c r="AS894" s="189">
        <v>6</v>
      </c>
      <c r="AT894" s="189">
        <v>1</v>
      </c>
      <c r="AU894" s="189">
        <v>7</v>
      </c>
      <c r="AV894" s="190"/>
      <c r="AW894" s="190"/>
      <c r="AX894" s="191">
        <f t="shared" si="797"/>
      </c>
    </row>
    <row r="895">
      <c r="A895" s="168"/>
      <c r="B895" s="202" t="s">
        <v>186</v>
      </c>
      <c r="C895" s="202"/>
      <c r="D895" s="202"/>
      <c r="E895" s="202"/>
      <c r="F895" s="203">
        <f>SUM(F891:F894)</f>
      </c>
      <c r="G895" s="217">
        <f>SUM(G891:G894)</f>
      </c>
      <c r="H895" s="203">
        <f>SUM(H891:H894)</f>
      </c>
      <c r="I895" s="196">
        <f>SUM(I891:I894)</f>
      </c>
      <c r="J895" s="204">
        <f>SUM(J891:J894)</f>
      </c>
      <c r="K895" s="203">
        <f>SUM(K891:K894)</f>
      </c>
      <c r="L895" s="215">
        <f>SUM(L891:L894)</f>
      </c>
      <c r="M895" s="203">
        <f>SUM(M891:M894)</f>
      </c>
      <c r="N895" s="204">
        <f>SUM(N891:N894)</f>
      </c>
      <c r="O895" s="205">
        <f t="shared" si="74"/>
      </c>
      <c r="P895" s="206">
        <f>SUM(P891:P894)</f>
      </c>
      <c r="Q895" s="182">
        <f t="shared" si="1256"/>
      </c>
      <c r="R895" s="204">
        <f>SUM(R891:R894)</f>
      </c>
      <c r="S895" s="203">
        <f>SUM(S891:S894)</f>
      </c>
      <c r="T895" s="207">
        <f t="shared" si="622"/>
      </c>
      <c r="U895" s="207">
        <f t="shared" si="544"/>
      </c>
      <c r="V895" s="207">
        <f t="shared" si="474"/>
      </c>
      <c r="W895" s="208">
        <f>SUM(W891:W894)</f>
      </c>
      <c r="X895" s="207">
        <f t="shared" si="403"/>
      </c>
      <c r="Y895" s="207">
        <f t="shared" si="355"/>
      </c>
      <c r="Z895" s="207">
        <f t="shared" si="122"/>
      </c>
      <c r="AA895" s="207">
        <f t="shared" si="1293"/>
      </c>
      <c r="AB895" s="207">
        <f t="shared" si="1142"/>
      </c>
      <c r="AC895" s="205">
        <f t="shared" si="657"/>
      </c>
      <c r="AD895" s="205">
        <f t="shared" si="579"/>
      </c>
      <c r="AE895" s="205">
        <f t="shared" si="512"/>
      </c>
      <c r="AF895" s="205">
        <f t="shared" si="441"/>
      </c>
      <c r="AG895" s="205">
        <f t="shared" si="157"/>
      </c>
      <c r="AH895" s="205">
        <f t="shared" si="32"/>
      </c>
      <c r="AI895" s="205">
        <f t="shared" si="1177"/>
      </c>
      <c r="AJ895" s="218">
        <f>AVERAGE(AJ891:AJ894)</f>
      </c>
      <c r="AK895" s="218">
        <f>SUM(AK891:AK894)</f>
      </c>
      <c r="AL895" s="218">
        <f>SUM(AL891:AL894)</f>
      </c>
      <c r="AM895" s="218">
        <f>SUM(AM891:AM894)</f>
      </c>
      <c r="AN895" s="218">
        <f>SUM(AN891:AN894)</f>
      </c>
      <c r="AO895" s="218">
        <f>SUM(AO891:AO894)</f>
      </c>
      <c r="AP895" s="218">
        <f>SUM(AP891:AP894)</f>
      </c>
      <c r="AQ895" s="218">
        <f>SUM(AQ891:AQ894)</f>
      </c>
      <c r="AR895" s="218">
        <f>SUM(AR891:AR894)</f>
      </c>
      <c r="AS895" s="218">
        <f>SUM(AS891:AS894)</f>
      </c>
      <c r="AT895" s="218">
        <f>SUM(AT891:AT894)</f>
      </c>
      <c r="AU895" s="218">
        <f>SUM(AU891:AU894)</f>
      </c>
      <c r="AV895" s="209"/>
      <c r="AW895" s="209"/>
      <c r="AX895" s="204">
        <f>SUM(AX891:AX894)</f>
      </c>
    </row>
    <row r="896">
      <c r="A896" s="168"/>
      <c r="B896" s="210" t="s">
        <v>213</v>
      </c>
      <c r="C896" s="192" t="s">
        <v>179</v>
      </c>
      <c r="D896" s="171" t="s">
        <v>198</v>
      </c>
      <c r="E896" s="212" t="s">
        <v>200</v>
      </c>
      <c r="F896" s="178">
        <f t="shared" ref="F896:F900" si="298">G896+H896+I896</f>
      </c>
      <c r="G896" s="216">
        <v>1877.5600000000002</v>
      </c>
      <c r="H896" s="197">
        <v>789.38</v>
      </c>
      <c r="I896" s="219">
        <v>0</v>
      </c>
      <c r="J896" s="180">
        <v>1</v>
      </c>
      <c r="K896" s="197">
        <v>2548.2600000000093</v>
      </c>
      <c r="L896" s="189">
        <v>0</v>
      </c>
      <c r="M896" s="197">
        <v>0</v>
      </c>
      <c r="N896" s="180">
        <v>0</v>
      </c>
      <c r="O896" s="181">
        <f t="shared" si="74"/>
      </c>
      <c r="P896" s="196"/>
      <c r="Q896" s="182">
        <f t="shared" si="1256"/>
      </c>
      <c r="R896" s="177">
        <f t="shared" ref="R896:R900" si="948">J896+L896</f>
      </c>
      <c r="S896" s="178">
        <f t="shared" ref="S896:S900" si="1098">K896+M896</f>
      </c>
      <c r="T896" s="183">
        <f t="shared" si="622"/>
      </c>
      <c r="U896" s="183">
        <f t="shared" si="544"/>
      </c>
      <c r="V896" s="183">
        <f t="shared" si="474"/>
      </c>
      <c r="W896" s="184">
        <v>1</v>
      </c>
      <c r="X896" s="183">
        <f t="shared" si="403"/>
      </c>
      <c r="Y896" s="183">
        <f t="shared" si="355"/>
      </c>
      <c r="Z896" s="183">
        <f t="shared" si="122"/>
      </c>
      <c r="AA896" s="183">
        <f t="shared" si="1293"/>
      </c>
      <c r="AB896" s="183">
        <f t="shared" si="1142"/>
      </c>
      <c r="AC896" s="181">
        <f t="shared" si="657"/>
      </c>
      <c r="AD896" s="181">
        <f t="shared" si="579"/>
      </c>
      <c r="AE896" s="181">
        <f t="shared" si="512"/>
      </c>
      <c r="AF896" s="181">
        <f t="shared" si="441"/>
      </c>
      <c r="AG896" s="181">
        <f t="shared" si="157"/>
      </c>
      <c r="AH896" s="181">
        <f t="shared" si="32"/>
      </c>
      <c r="AI896" s="181">
        <f t="shared" si="1177"/>
      </c>
      <c r="AJ896" s="189">
        <v>54</v>
      </c>
      <c r="AK896" s="179">
        <v>17349</v>
      </c>
      <c r="AL896" s="179">
        <v>558</v>
      </c>
      <c r="AM896" s="179">
        <v>627</v>
      </c>
      <c r="AN896" s="189">
        <v>88</v>
      </c>
      <c r="AO896" s="189">
        <v>23</v>
      </c>
      <c r="AP896" s="189">
        <v>84</v>
      </c>
      <c r="AQ896" s="189">
        <v>82</v>
      </c>
      <c r="AR896" s="189">
        <v>1</v>
      </c>
      <c r="AS896" s="189">
        <v>4</v>
      </c>
      <c r="AT896" s="189">
        <v>3</v>
      </c>
      <c r="AU896" s="189">
        <v>4</v>
      </c>
      <c r="AV896" s="190"/>
      <c r="AW896" s="190"/>
      <c r="AX896" s="191">
        <f t="shared" ref="AX896:AX900" si="798">COUNT(AU896)</f>
      </c>
    </row>
    <row r="897">
      <c r="A897" s="168"/>
      <c r="B897" s="210" t="s">
        <v>187</v>
      </c>
      <c r="C897" s="170" t="s">
        <v>201</v>
      </c>
      <c r="D897" s="171" t="s">
        <v>198</v>
      </c>
      <c r="E897" s="211" t="s">
        <v>202</v>
      </c>
      <c r="F897" s="178">
        <f t="shared" si="298"/>
      </c>
      <c r="G897" s="197">
        <v>1867.99</v>
      </c>
      <c r="H897" s="197">
        <v>594.79</v>
      </c>
      <c r="I897" s="219">
        <v>0</v>
      </c>
      <c r="J897" s="180">
        <v>0</v>
      </c>
      <c r="K897" s="197">
        <v>0</v>
      </c>
      <c r="L897" s="189">
        <v>0</v>
      </c>
      <c r="M897" s="197">
        <v>0</v>
      </c>
      <c r="N897" s="180">
        <v>0</v>
      </c>
      <c r="O897" s="181">
        <f t="shared" si="74"/>
      </c>
      <c r="P897" s="196"/>
      <c r="Q897" s="182">
        <f t="shared" si="1256"/>
      </c>
      <c r="R897" s="177">
        <f t="shared" si="948"/>
      </c>
      <c r="S897" s="178">
        <f t="shared" si="1098"/>
      </c>
      <c r="T897" s="183">
        <f t="shared" si="622"/>
      </c>
      <c r="U897" s="183">
        <f t="shared" si="544"/>
      </c>
      <c r="V897" s="183">
        <f t="shared" si="474"/>
      </c>
      <c r="W897" s="184">
        <v>0</v>
      </c>
      <c r="X897" s="183">
        <f t="shared" si="403"/>
      </c>
      <c r="Y897" s="183">
        <f t="shared" si="355"/>
      </c>
      <c r="Z897" s="183">
        <f t="shared" si="122"/>
      </c>
      <c r="AA897" s="183">
        <f t="shared" si="1293"/>
      </c>
      <c r="AB897" s="183">
        <f t="shared" si="1142"/>
      </c>
      <c r="AC897" s="181">
        <f t="shared" si="657"/>
      </c>
      <c r="AD897" s="181">
        <f t="shared" si="579"/>
      </c>
      <c r="AE897" s="181">
        <f t="shared" si="512"/>
      </c>
      <c r="AF897" s="181">
        <f t="shared" si="441"/>
      </c>
      <c r="AG897" s="181">
        <f t="shared" si="157"/>
      </c>
      <c r="AH897" s="181">
        <f t="shared" si="32"/>
      </c>
      <c r="AI897" s="181">
        <f t="shared" si="1177"/>
      </c>
      <c r="AJ897" s="189">
        <v>53</v>
      </c>
      <c r="AK897" s="179">
        <v>14981</v>
      </c>
      <c r="AL897" s="179">
        <v>455</v>
      </c>
      <c r="AM897" s="179">
        <v>514</v>
      </c>
      <c r="AN897" s="179">
        <v>54</v>
      </c>
      <c r="AO897" s="189">
        <v>15</v>
      </c>
      <c r="AP897" s="189">
        <v>24</v>
      </c>
      <c r="AQ897" s="179">
        <v>48</v>
      </c>
      <c r="AR897" s="189">
        <v>0</v>
      </c>
      <c r="AS897" s="189">
        <v>2</v>
      </c>
      <c r="AT897" s="189">
        <v>0</v>
      </c>
      <c r="AU897" s="189">
        <v>9</v>
      </c>
      <c r="AV897" s="190"/>
      <c r="AW897" s="190"/>
      <c r="AX897" s="191">
        <f t="shared" si="798"/>
      </c>
    </row>
    <row r="898">
      <c r="A898" s="168"/>
      <c r="B898" s="210" t="s">
        <v>187</v>
      </c>
      <c r="C898" s="170" t="s">
        <v>201</v>
      </c>
      <c r="D898" s="171" t="s">
        <v>198</v>
      </c>
      <c r="E898" s="211" t="s">
        <v>203</v>
      </c>
      <c r="F898" s="178">
        <f t="shared" si="298"/>
      </c>
      <c r="G898" s="178">
        <v>1841.78</v>
      </c>
      <c r="H898" s="178">
        <v>476.87</v>
      </c>
      <c r="I898" s="219">
        <v>0</v>
      </c>
      <c r="J898" s="177">
        <v>0</v>
      </c>
      <c r="K898" s="178">
        <v>0</v>
      </c>
      <c r="L898" s="179">
        <v>1</v>
      </c>
      <c r="M898" s="178">
        <v>5096.52</v>
      </c>
      <c r="N898" s="180">
        <v>0</v>
      </c>
      <c r="O898" s="181">
        <f t="shared" si="74"/>
      </c>
      <c r="P898" s="196"/>
      <c r="Q898" s="182">
        <f t="shared" si="1256"/>
      </c>
      <c r="R898" s="177">
        <f t="shared" si="948"/>
      </c>
      <c r="S898" s="178">
        <f t="shared" si="1098"/>
      </c>
      <c r="T898" s="183">
        <f t="shared" si="622"/>
      </c>
      <c r="U898" s="183">
        <f t="shared" si="544"/>
      </c>
      <c r="V898" s="183">
        <f t="shared" si="474"/>
      </c>
      <c r="W898" s="184">
        <v>1</v>
      </c>
      <c r="X898" s="183">
        <f t="shared" si="403"/>
      </c>
      <c r="Y898" s="183">
        <f t="shared" si="355"/>
      </c>
      <c r="Z898" s="183">
        <f t="shared" si="122"/>
      </c>
      <c r="AA898" s="183">
        <f t="shared" si="1293"/>
      </c>
      <c r="AB898" s="183">
        <f t="shared" si="1142"/>
      </c>
      <c r="AC898" s="181">
        <f t="shared" si="657"/>
      </c>
      <c r="AD898" s="181">
        <f t="shared" si="579"/>
      </c>
      <c r="AE898" s="181">
        <f t="shared" si="512"/>
      </c>
      <c r="AF898" s="181">
        <f t="shared" si="441"/>
      </c>
      <c r="AG898" s="181">
        <f t="shared" si="157"/>
      </c>
      <c r="AH898" s="181">
        <f t="shared" si="32"/>
      </c>
      <c r="AI898" s="181">
        <f t="shared" si="1177"/>
      </c>
      <c r="AJ898" s="189">
        <v>30</v>
      </c>
      <c r="AK898" s="179">
        <v>16420</v>
      </c>
      <c r="AL898" s="179">
        <v>454</v>
      </c>
      <c r="AM898" s="179">
        <v>492</v>
      </c>
      <c r="AN898" s="179">
        <v>51</v>
      </c>
      <c r="AO898" s="189">
        <v>34</v>
      </c>
      <c r="AP898" s="179">
        <v>58</v>
      </c>
      <c r="AQ898" s="179">
        <v>48</v>
      </c>
      <c r="AR898" s="189">
        <v>1</v>
      </c>
      <c r="AS898" s="189">
        <v>2</v>
      </c>
      <c r="AT898" s="189">
        <v>1</v>
      </c>
      <c r="AU898" s="189">
        <v>2</v>
      </c>
      <c r="AV898" s="190"/>
      <c r="AW898" s="190"/>
      <c r="AX898" s="191">
        <f t="shared" si="798"/>
      </c>
    </row>
    <row r="899">
      <c r="A899" s="168"/>
      <c r="B899" s="210" t="s">
        <v>187</v>
      </c>
      <c r="C899" s="170" t="s">
        <v>201</v>
      </c>
      <c r="D899" s="171" t="s">
        <v>198</v>
      </c>
      <c r="E899" s="220" t="s">
        <v>205</v>
      </c>
      <c r="F899" s="178">
        <f t="shared" si="298"/>
      </c>
      <c r="G899" s="178">
        <v>1206.43</v>
      </c>
      <c r="H899" s="178">
        <v>633.37</v>
      </c>
      <c r="I899" s="219">
        <v>0</v>
      </c>
      <c r="J899" s="177">
        <v>3</v>
      </c>
      <c r="K899" s="178">
        <v>8204.62999999999</v>
      </c>
      <c r="L899" s="179">
        <v>0</v>
      </c>
      <c r="M899" s="178">
        <v>0</v>
      </c>
      <c r="N899" s="180">
        <v>0</v>
      </c>
      <c r="O899" s="181">
        <f t="shared" si="74"/>
      </c>
      <c r="P899" s="196"/>
      <c r="Q899" s="182">
        <f t="shared" si="1256"/>
      </c>
      <c r="R899" s="177">
        <f t="shared" si="948"/>
      </c>
      <c r="S899" s="178">
        <f t="shared" si="1098"/>
      </c>
      <c r="T899" s="183">
        <f t="shared" si="622"/>
      </c>
      <c r="U899" s="183">
        <f t="shared" si="544"/>
      </c>
      <c r="V899" s="183">
        <f t="shared" si="474"/>
      </c>
      <c r="W899" s="184">
        <v>3</v>
      </c>
      <c r="X899" s="183">
        <f t="shared" si="403"/>
      </c>
      <c r="Y899" s="183">
        <f t="shared" si="355"/>
      </c>
      <c r="Z899" s="183">
        <f t="shared" si="122"/>
      </c>
      <c r="AA899" s="183">
        <f t="shared" si="1293"/>
      </c>
      <c r="AB899" s="183">
        <f t="shared" si="1142"/>
      </c>
      <c r="AC899" s="181">
        <f t="shared" si="657"/>
      </c>
      <c r="AD899" s="181">
        <f t="shared" si="579"/>
      </c>
      <c r="AE899" s="181">
        <f t="shared" si="512"/>
      </c>
      <c r="AF899" s="181">
        <f t="shared" si="441"/>
      </c>
      <c r="AG899" s="181">
        <f t="shared" si="157"/>
      </c>
      <c r="AH899" s="181">
        <f t="shared" si="32"/>
      </c>
      <c r="AI899" s="181">
        <f t="shared" si="1177"/>
      </c>
      <c r="AJ899" s="189">
        <v>32</v>
      </c>
      <c r="AK899" s="179">
        <v>15518</v>
      </c>
      <c r="AL899" s="179">
        <v>421</v>
      </c>
      <c r="AM899" s="179">
        <v>464</v>
      </c>
      <c r="AN899" s="179">
        <v>50</v>
      </c>
      <c r="AO899" s="189">
        <v>19</v>
      </c>
      <c r="AP899" s="179">
        <v>70</v>
      </c>
      <c r="AQ899" s="179">
        <v>47</v>
      </c>
      <c r="AR899" s="189">
        <v>3</v>
      </c>
      <c r="AS899" s="189">
        <v>1</v>
      </c>
      <c r="AT899" s="189">
        <v>0</v>
      </c>
      <c r="AU899" s="189">
        <v>6</v>
      </c>
      <c r="AV899" s="190"/>
      <c r="AW899" s="190"/>
      <c r="AX899" s="191">
        <f t="shared" si="798"/>
      </c>
    </row>
    <row r="900">
      <c r="A900" s="168"/>
      <c r="B900" s="210" t="s">
        <v>187</v>
      </c>
      <c r="C900" s="170" t="s">
        <v>201</v>
      </c>
      <c r="D900" s="171" t="s">
        <v>198</v>
      </c>
      <c r="E900" s="220" t="s">
        <v>206</v>
      </c>
      <c r="F900" s="178">
        <f t="shared" si="298"/>
      </c>
      <c r="G900" s="197">
        <v>1573.62</v>
      </c>
      <c r="H900" s="197">
        <v>963.88</v>
      </c>
      <c r="I900" s="219">
        <v>0</v>
      </c>
      <c r="J900" s="180">
        <v>4</v>
      </c>
      <c r="K900" s="178">
        <v>11312.740000000005</v>
      </c>
      <c r="L900" s="179">
        <v>1</v>
      </c>
      <c r="M900" s="178">
        <v>3989.7000000000044</v>
      </c>
      <c r="N900" s="180">
        <v>0</v>
      </c>
      <c r="O900" s="181">
        <f t="shared" si="74"/>
      </c>
      <c r="P900" s="196"/>
      <c r="Q900" s="182">
        <f t="shared" si="1256"/>
      </c>
      <c r="R900" s="177">
        <f t="shared" si="948"/>
      </c>
      <c r="S900" s="178">
        <f t="shared" si="1098"/>
      </c>
      <c r="T900" s="183">
        <f t="shared" si="622"/>
      </c>
      <c r="U900" s="183">
        <f t="shared" si="544"/>
      </c>
      <c r="V900" s="183">
        <f t="shared" si="474"/>
      </c>
      <c r="W900" s="184">
        <v>3</v>
      </c>
      <c r="X900" s="183">
        <f t="shared" si="403"/>
      </c>
      <c r="Y900" s="183">
        <f t="shared" si="355"/>
      </c>
      <c r="Z900" s="183">
        <f t="shared" si="122"/>
      </c>
      <c r="AA900" s="183">
        <f t="shared" si="1293"/>
      </c>
      <c r="AB900" s="183">
        <f t="shared" si="1142"/>
      </c>
      <c r="AC900" s="181">
        <f t="shared" si="657"/>
      </c>
      <c r="AD900" s="181">
        <f t="shared" si="579"/>
      </c>
      <c r="AE900" s="181">
        <f t="shared" si="512"/>
      </c>
      <c r="AF900" s="181">
        <f t="shared" si="441"/>
      </c>
      <c r="AG900" s="181">
        <f t="shared" si="157"/>
      </c>
      <c r="AH900" s="181">
        <f t="shared" si="32"/>
      </c>
      <c r="AI900" s="181">
        <f t="shared" si="1177"/>
      </c>
      <c r="AJ900" s="189">
        <v>32</v>
      </c>
      <c r="AK900" s="189">
        <v>19857</v>
      </c>
      <c r="AL900" s="247">
        <v>576</v>
      </c>
      <c r="AM900" s="247">
        <v>641</v>
      </c>
      <c r="AN900" s="247">
        <v>67</v>
      </c>
      <c r="AO900" s="189">
        <v>20</v>
      </c>
      <c r="AP900" s="179">
        <v>58</v>
      </c>
      <c r="AQ900" s="189">
        <v>54</v>
      </c>
      <c r="AR900" s="189">
        <v>5</v>
      </c>
      <c r="AS900" s="189">
        <v>4</v>
      </c>
      <c r="AT900" s="189">
        <v>1</v>
      </c>
      <c r="AU900" s="189">
        <v>4</v>
      </c>
      <c r="AV900" s="190"/>
      <c r="AW900" s="190"/>
      <c r="AX900" s="191">
        <f t="shared" si="798"/>
      </c>
    </row>
    <row r="901">
      <c r="A901" s="168"/>
      <c r="B901" s="202" t="s">
        <v>186</v>
      </c>
      <c r="C901" s="202"/>
      <c r="D901" s="202"/>
      <c r="E901" s="202"/>
      <c r="F901" s="203">
        <f>SUM(F896:F900)</f>
      </c>
      <c r="G901" s="203">
        <f>SUM(G896:G900)</f>
      </c>
      <c r="H901" s="203">
        <f>SUM(H896:H900)</f>
      </c>
      <c r="I901" s="196">
        <f>SUM(I896:I900)</f>
      </c>
      <c r="J901" s="204">
        <f>SUM(J896:J900)</f>
      </c>
      <c r="K901" s="203">
        <f>SUM(K896:K900)</f>
      </c>
      <c r="L901" s="215">
        <f>SUM(L896:L900)</f>
      </c>
      <c r="M901" s="203">
        <f>SUM(M896:M900)</f>
      </c>
      <c r="N901" s="204">
        <f>SUM(N896:N900)</f>
      </c>
      <c r="O901" s="205">
        <f t="shared" si="74"/>
      </c>
      <c r="P901" s="206">
        <f>SUM(P896:P900)</f>
      </c>
      <c r="Q901" s="182">
        <f t="shared" si="1256"/>
      </c>
      <c r="R901" s="204">
        <f>SUM(R896:R900)</f>
      </c>
      <c r="S901" s="203">
        <f>SUM(S896:S900)</f>
      </c>
      <c r="T901" s="207">
        <f t="shared" si="622"/>
      </c>
      <c r="U901" s="207">
        <f t="shared" si="544"/>
      </c>
      <c r="V901" s="207">
        <f t="shared" si="474"/>
      </c>
      <c r="W901" s="208">
        <f>SUM(W896:W900)</f>
      </c>
      <c r="X901" s="207">
        <f t="shared" si="403"/>
      </c>
      <c r="Y901" s="207">
        <f t="shared" si="355"/>
      </c>
      <c r="Z901" s="207">
        <f t="shared" si="122"/>
      </c>
      <c r="AA901" s="207">
        <f t="shared" si="1293"/>
      </c>
      <c r="AB901" s="207">
        <f t="shared" si="1142"/>
      </c>
      <c r="AC901" s="205">
        <f t="shared" si="657"/>
      </c>
      <c r="AD901" s="205">
        <f t="shared" si="579"/>
      </c>
      <c r="AE901" s="205">
        <f t="shared" si="512"/>
      </c>
      <c r="AF901" s="205">
        <f t="shared" si="441"/>
      </c>
      <c r="AG901" s="205">
        <f t="shared" si="157"/>
      </c>
      <c r="AH901" s="205">
        <f t="shared" si="32"/>
      </c>
      <c r="AI901" s="205">
        <f t="shared" si="1177"/>
      </c>
      <c r="AJ901" s="204">
        <f>AVERAGE(AJ896:AJ900)</f>
      </c>
      <c r="AK901" s="204">
        <f>SUM(AK896:AK900)</f>
      </c>
      <c r="AL901" s="204">
        <f>SUM(AL896:AL900)</f>
      </c>
      <c r="AM901" s="204">
        <f>SUM(AM896:AM900)</f>
      </c>
      <c r="AN901" s="204">
        <f>SUM(AN896:AN900)</f>
      </c>
      <c r="AO901" s="218">
        <f>SUM(AO896:AO900)</f>
      </c>
      <c r="AP901" s="204">
        <f>SUM(AP896:AP900)</f>
      </c>
      <c r="AQ901" s="218">
        <f>SUM(AQ896:AQ900)</f>
      </c>
      <c r="AR901" s="218">
        <f>SUM(AR896:AR900)</f>
      </c>
      <c r="AS901" s="204">
        <f>SUM(AS896:AS900)</f>
      </c>
      <c r="AT901" s="204">
        <f>SUM(AT896:AT900)</f>
      </c>
      <c r="AU901" s="204">
        <f>SUM(AU896:AU900)</f>
      </c>
      <c r="AV901" s="209"/>
      <c r="AW901" s="209"/>
      <c r="AX901" s="204">
        <f>SUM(AX896:AX900)</f>
      </c>
    </row>
    <row r="902">
      <c r="A902" s="168"/>
      <c r="B902" s="210" t="s">
        <v>187</v>
      </c>
      <c r="C902" s="170" t="s">
        <v>201</v>
      </c>
      <c r="D902" s="171" t="s">
        <v>204</v>
      </c>
      <c r="E902" s="220" t="s">
        <v>207</v>
      </c>
      <c r="F902" s="178">
        <f t="shared" ref="F902:F905" si="299">G902+H902+I902</f>
      </c>
      <c r="G902" s="178">
        <v>2284.12</v>
      </c>
      <c r="H902" s="178">
        <v>1120.58</v>
      </c>
      <c r="I902" s="219">
        <v>0</v>
      </c>
      <c r="J902" s="180">
        <v>7</v>
      </c>
      <c r="K902" s="197">
        <v>17058.97</v>
      </c>
      <c r="L902" s="189">
        <v>0</v>
      </c>
      <c r="M902" s="197">
        <v>0</v>
      </c>
      <c r="N902" s="180">
        <v>1</v>
      </c>
      <c r="O902" s="181">
        <f t="shared" si="74"/>
      </c>
      <c r="P902" s="196"/>
      <c r="Q902" s="182">
        <f t="shared" si="1256"/>
      </c>
      <c r="R902" s="177">
        <f t="shared" ref="R902:R905" si="949">J902+L902</f>
      </c>
      <c r="S902" s="178">
        <f t="shared" ref="S902:S905" si="1099">K902+M902</f>
      </c>
      <c r="T902" s="183">
        <f t="shared" si="622"/>
      </c>
      <c r="U902" s="183">
        <f t="shared" si="544"/>
      </c>
      <c r="V902" s="183">
        <f t="shared" si="474"/>
      </c>
      <c r="W902" s="184">
        <v>5</v>
      </c>
      <c r="X902" s="183">
        <f t="shared" si="403"/>
      </c>
      <c r="Y902" s="183">
        <f t="shared" si="355"/>
      </c>
      <c r="Z902" s="183">
        <f t="shared" si="122"/>
      </c>
      <c r="AA902" s="183">
        <f t="shared" si="1293"/>
      </c>
      <c r="AB902" s="183">
        <f t="shared" si="1142"/>
      </c>
      <c r="AC902" s="181">
        <f t="shared" si="657"/>
      </c>
      <c r="AD902" s="181">
        <f t="shared" si="579"/>
      </c>
      <c r="AE902" s="181">
        <f t="shared" si="512"/>
      </c>
      <c r="AF902" s="181">
        <f t="shared" si="441"/>
      </c>
      <c r="AG902" s="181">
        <f t="shared" si="157"/>
      </c>
      <c r="AH902" s="181">
        <f t="shared" si="32"/>
      </c>
      <c r="AI902" s="181">
        <f t="shared" si="1177"/>
      </c>
      <c r="AJ902" s="189">
        <v>36</v>
      </c>
      <c r="AK902" s="247">
        <v>20660</v>
      </c>
      <c r="AL902" s="247">
        <v>483</v>
      </c>
      <c r="AM902" s="247">
        <v>534</v>
      </c>
      <c r="AN902" s="248">
        <v>77</v>
      </c>
      <c r="AO902" s="189">
        <v>31</v>
      </c>
      <c r="AP902" s="179">
        <v>65</v>
      </c>
      <c r="AQ902" s="189">
        <v>71</v>
      </c>
      <c r="AR902" s="189">
        <v>7</v>
      </c>
      <c r="AS902" s="189">
        <v>4</v>
      </c>
      <c r="AT902" s="189">
        <v>0</v>
      </c>
      <c r="AU902" s="189">
        <v>8</v>
      </c>
      <c r="AV902" s="190"/>
      <c r="AW902" s="190"/>
      <c r="AX902" s="191">
        <f t="shared" ref="AX902:AX905" si="799">COUNT(AU902)</f>
      </c>
    </row>
    <row r="903">
      <c r="A903" s="168"/>
      <c r="B903" s="210" t="s">
        <v>187</v>
      </c>
      <c r="C903" s="169" t="s">
        <v>201</v>
      </c>
      <c r="D903" s="171" t="s">
        <v>204</v>
      </c>
      <c r="E903" s="220" t="s">
        <v>208</v>
      </c>
      <c r="F903" s="195">
        <f t="shared" si="299"/>
      </c>
      <c r="G903" s="178">
        <v>3261.57</v>
      </c>
      <c r="H903" s="197">
        <v>1742.64</v>
      </c>
      <c r="I903" s="219">
        <v>0</v>
      </c>
      <c r="J903" s="177">
        <v>9</v>
      </c>
      <c r="K903" s="178">
        <v>21092.590000000026</v>
      </c>
      <c r="L903" s="179">
        <v>1</v>
      </c>
      <c r="M903" s="178">
        <v>7631.909999999996</v>
      </c>
      <c r="N903" s="180">
        <v>1</v>
      </c>
      <c r="O903" s="181">
        <f t="shared" si="74"/>
      </c>
      <c r="P903" s="196"/>
      <c r="Q903" s="182">
        <f t="shared" si="1256"/>
      </c>
      <c r="R903" s="177">
        <f t="shared" si="949"/>
      </c>
      <c r="S903" s="178">
        <f t="shared" si="1099"/>
      </c>
      <c r="T903" s="183">
        <f t="shared" si="622"/>
      </c>
      <c r="U903" s="183">
        <f t="shared" si="544"/>
      </c>
      <c r="V903" s="183">
        <f t="shared" si="474"/>
      </c>
      <c r="W903" s="184">
        <v>8</v>
      </c>
      <c r="X903" s="183">
        <f t="shared" si="403"/>
      </c>
      <c r="Y903" s="183">
        <f t="shared" si="355"/>
      </c>
      <c r="Z903" s="183">
        <f t="shared" si="122"/>
      </c>
      <c r="AA903" s="183">
        <f t="shared" si="1293"/>
      </c>
      <c r="AB903" s="183">
        <f t="shared" si="1142"/>
      </c>
      <c r="AC903" s="181">
        <f t="shared" si="657"/>
      </c>
      <c r="AD903" s="181">
        <f t="shared" si="579"/>
      </c>
      <c r="AE903" s="181">
        <f t="shared" si="512"/>
      </c>
      <c r="AF903" s="181">
        <f t="shared" si="441"/>
      </c>
      <c r="AG903" s="181">
        <f t="shared" si="157"/>
      </c>
      <c r="AH903" s="181">
        <f t="shared" si="32"/>
      </c>
      <c r="AI903" s="181">
        <f t="shared" si="1177"/>
      </c>
      <c r="AJ903" s="180">
        <v>40</v>
      </c>
      <c r="AK903" s="177">
        <v>38028</v>
      </c>
      <c r="AL903" s="177">
        <v>1009</v>
      </c>
      <c r="AM903" s="177">
        <v>1092</v>
      </c>
      <c r="AN903" s="177">
        <v>117</v>
      </c>
      <c r="AO903" s="189">
        <v>27</v>
      </c>
      <c r="AP903" s="177">
        <v>74</v>
      </c>
      <c r="AQ903" s="179">
        <v>123</v>
      </c>
      <c r="AR903" s="189">
        <v>10</v>
      </c>
      <c r="AS903" s="180">
        <v>4</v>
      </c>
      <c r="AT903" s="180">
        <v>3</v>
      </c>
      <c r="AU903" s="180">
        <v>14</v>
      </c>
      <c r="AV903" s="190"/>
      <c r="AW903" s="190"/>
      <c r="AX903" s="191">
        <f t="shared" si="799"/>
      </c>
    </row>
    <row r="904">
      <c r="A904" s="168"/>
      <c r="B904" s="210" t="s">
        <v>187</v>
      </c>
      <c r="C904" s="169" t="s">
        <v>201</v>
      </c>
      <c r="D904" s="171" t="s">
        <v>204</v>
      </c>
      <c r="E904" s="220" t="s">
        <v>209</v>
      </c>
      <c r="F904" s="195">
        <f t="shared" si="299"/>
      </c>
      <c r="G904" s="178">
        <v>2749.37</v>
      </c>
      <c r="H904" s="197">
        <v>1245.04</v>
      </c>
      <c r="I904" s="219">
        <v>0</v>
      </c>
      <c r="J904" s="177">
        <v>4</v>
      </c>
      <c r="K904" s="178">
        <v>7791.439999999973</v>
      </c>
      <c r="L904" s="179">
        <v>0</v>
      </c>
      <c r="M904" s="178">
        <v>0</v>
      </c>
      <c r="N904" s="180">
        <v>1</v>
      </c>
      <c r="O904" s="181">
        <f t="shared" si="74"/>
      </c>
      <c r="P904" s="196"/>
      <c r="Q904" s="182">
        <f t="shared" si="1256"/>
      </c>
      <c r="R904" s="177">
        <f t="shared" si="949"/>
      </c>
      <c r="S904" s="178">
        <f t="shared" si="1099"/>
      </c>
      <c r="T904" s="183">
        <f t="shared" si="622"/>
      </c>
      <c r="U904" s="183">
        <f t="shared" si="544"/>
      </c>
      <c r="V904" s="183">
        <f t="shared" si="474"/>
      </c>
      <c r="W904" s="184">
        <v>3</v>
      </c>
      <c r="X904" s="183">
        <f t="shared" si="403"/>
      </c>
      <c r="Y904" s="183">
        <f t="shared" si="355"/>
      </c>
      <c r="Z904" s="183">
        <f t="shared" si="122"/>
      </c>
      <c r="AA904" s="183">
        <f t="shared" si="1293"/>
      </c>
      <c r="AB904" s="183">
        <f t="shared" si="1142"/>
      </c>
      <c r="AC904" s="181">
        <f t="shared" si="657"/>
      </c>
      <c r="AD904" s="181">
        <f t="shared" si="579"/>
      </c>
      <c r="AE904" s="181">
        <f t="shared" si="512"/>
      </c>
      <c r="AF904" s="181">
        <f t="shared" si="441"/>
      </c>
      <c r="AG904" s="181">
        <f t="shared" si="157"/>
      </c>
      <c r="AH904" s="181">
        <f t="shared" si="32"/>
      </c>
      <c r="AI904" s="181">
        <f t="shared" si="1177"/>
      </c>
      <c r="AJ904" s="180">
        <v>41</v>
      </c>
      <c r="AK904" s="177">
        <v>35988</v>
      </c>
      <c r="AL904" s="177">
        <v>1054</v>
      </c>
      <c r="AM904" s="177">
        <v>1131</v>
      </c>
      <c r="AN904" s="177">
        <v>97</v>
      </c>
      <c r="AO904" s="189">
        <v>26</v>
      </c>
      <c r="AP904" s="180">
        <v>71</v>
      </c>
      <c r="AQ904" s="179">
        <v>97</v>
      </c>
      <c r="AR904" s="189">
        <v>5</v>
      </c>
      <c r="AS904" s="180">
        <v>8</v>
      </c>
      <c r="AT904" s="180">
        <v>0</v>
      </c>
      <c r="AU904" s="180">
        <v>16</v>
      </c>
      <c r="AV904" s="190"/>
      <c r="AW904" s="190"/>
      <c r="AX904" s="191">
        <f t="shared" si="799"/>
      </c>
    </row>
    <row r="905">
      <c r="A905" s="168"/>
      <c r="B905" s="210" t="s">
        <v>187</v>
      </c>
      <c r="C905" s="169" t="s">
        <v>201</v>
      </c>
      <c r="D905" s="171" t="s">
        <v>204</v>
      </c>
      <c r="E905" s="221" t="s">
        <v>210</v>
      </c>
      <c r="F905" s="178">
        <f t="shared" si="299"/>
      </c>
      <c r="G905" s="178">
        <v>2547.88</v>
      </c>
      <c r="H905" s="178">
        <v>1089.98</v>
      </c>
      <c r="I905" s="219">
        <v>0</v>
      </c>
      <c r="J905" s="177">
        <v>2</v>
      </c>
      <c r="K905" s="178">
        <v>6364.22000000003</v>
      </c>
      <c r="L905" s="189">
        <v>0</v>
      </c>
      <c r="M905" s="197">
        <v>0</v>
      </c>
      <c r="N905" s="180">
        <v>0</v>
      </c>
      <c r="O905" s="181">
        <f t="shared" si="74"/>
      </c>
      <c r="P905" s="196"/>
      <c r="Q905" s="182">
        <f t="shared" si="1256"/>
      </c>
      <c r="R905" s="177">
        <f t="shared" si="949"/>
      </c>
      <c r="S905" s="178">
        <f t="shared" si="1099"/>
      </c>
      <c r="T905" s="183">
        <f t="shared" si="622"/>
      </c>
      <c r="U905" s="183">
        <f t="shared" si="544"/>
      </c>
      <c r="V905" s="183">
        <f t="shared" si="474"/>
      </c>
      <c r="W905" s="184">
        <v>1</v>
      </c>
      <c r="X905" s="183">
        <f t="shared" si="403"/>
      </c>
      <c r="Y905" s="183">
        <f t="shared" si="355"/>
      </c>
      <c r="Z905" s="183">
        <f t="shared" si="122"/>
      </c>
      <c r="AA905" s="183">
        <f t="shared" si="1293"/>
      </c>
      <c r="AB905" s="183">
        <f t="shared" si="1142"/>
      </c>
      <c r="AC905" s="181">
        <f t="shared" si="657"/>
      </c>
      <c r="AD905" s="181">
        <f t="shared" si="579"/>
      </c>
      <c r="AE905" s="181">
        <f t="shared" si="512"/>
      </c>
      <c r="AF905" s="181">
        <f t="shared" si="441"/>
      </c>
      <c r="AG905" s="181">
        <f t="shared" si="157"/>
      </c>
      <c r="AH905" s="181">
        <f t="shared" si="32"/>
      </c>
      <c r="AI905" s="181">
        <f t="shared" si="1177"/>
      </c>
      <c r="AJ905" s="180">
        <v>41</v>
      </c>
      <c r="AK905" s="177">
        <v>27067</v>
      </c>
      <c r="AL905" s="177">
        <v>912</v>
      </c>
      <c r="AM905" s="177">
        <v>997</v>
      </c>
      <c r="AN905" s="177">
        <v>85</v>
      </c>
      <c r="AO905" s="189">
        <v>21</v>
      </c>
      <c r="AP905" s="180">
        <v>57</v>
      </c>
      <c r="AQ905" s="179">
        <v>87</v>
      </c>
      <c r="AR905" s="189">
        <v>2</v>
      </c>
      <c r="AS905" s="180">
        <v>6</v>
      </c>
      <c r="AT905" s="180">
        <v>1</v>
      </c>
      <c r="AU905" s="180">
        <v>5</v>
      </c>
      <c r="AV905" s="190"/>
      <c r="AW905" s="190"/>
      <c r="AX905" s="191">
        <f t="shared" si="799"/>
      </c>
    </row>
    <row r="906">
      <c r="A906" s="168"/>
      <c r="B906" s="202" t="s">
        <v>186</v>
      </c>
      <c r="C906" s="202"/>
      <c r="D906" s="202"/>
      <c r="E906" s="202"/>
      <c r="F906" s="250">
        <f>SUM(F902:F905)</f>
      </c>
      <c r="G906" s="203">
        <f>SUM(G902:G905)</f>
      </c>
      <c r="H906" s="203">
        <f>SUM(H902:H905)</f>
      </c>
      <c r="I906" s="196">
        <f>SUM(I902:I905)</f>
      </c>
      <c r="J906" s="204">
        <f>SUM(J902:J905)</f>
      </c>
      <c r="K906" s="203">
        <f>SUM(K902:K905)</f>
      </c>
      <c r="L906" s="215">
        <f>SUM(L902:L905)</f>
      </c>
      <c r="M906" s="203">
        <f>SUM(M902:M905)</f>
      </c>
      <c r="N906" s="204">
        <f>SUM(N902:N905)</f>
      </c>
      <c r="O906" s="205">
        <f t="shared" si="74"/>
      </c>
      <c r="P906" s="206">
        <f>SUM(P902:P905)</f>
      </c>
      <c r="Q906" s="182">
        <f t="shared" si="1256"/>
      </c>
      <c r="R906" s="204">
        <f>SUM(R902:R905)</f>
      </c>
      <c r="S906" s="203">
        <f>SUM(S902:S905)</f>
      </c>
      <c r="T906" s="207">
        <f t="shared" si="622"/>
      </c>
      <c r="U906" s="207">
        <f t="shared" si="544"/>
      </c>
      <c r="V906" s="207">
        <f t="shared" si="474"/>
      </c>
      <c r="W906" s="208">
        <f>SUM(W902:W905)</f>
      </c>
      <c r="X906" s="207">
        <f t="shared" si="403"/>
      </c>
      <c r="Y906" s="207">
        <f t="shared" si="355"/>
      </c>
      <c r="Z906" s="207">
        <f t="shared" si="122"/>
      </c>
      <c r="AA906" s="207">
        <f t="shared" si="1293"/>
      </c>
      <c r="AB906" s="207">
        <f t="shared" si="1142"/>
      </c>
      <c r="AC906" s="205">
        <f t="shared" si="657"/>
      </c>
      <c r="AD906" s="205">
        <f t="shared" si="579"/>
      </c>
      <c r="AE906" s="205">
        <f t="shared" si="512"/>
      </c>
      <c r="AF906" s="205">
        <f t="shared" si="441"/>
      </c>
      <c r="AG906" s="205">
        <f t="shared" si="157"/>
      </c>
      <c r="AH906" s="205">
        <f t="shared" si="32"/>
      </c>
      <c r="AI906" s="205">
        <f t="shared" si="1177"/>
      </c>
      <c r="AJ906" s="204">
        <f>AVERAGE(AJ902:AJ905)</f>
      </c>
      <c r="AK906" s="204">
        <f>SUM(AK902:AK905)</f>
      </c>
      <c r="AL906" s="204">
        <f>SUM(AL902:AL905)</f>
      </c>
      <c r="AM906" s="204">
        <f>SUM(AM902:AM905)</f>
      </c>
      <c r="AN906" s="204">
        <f>SUM(AN902:AN905)</f>
      </c>
      <c r="AO906" s="218">
        <f>SUM(AO902:AO905)</f>
      </c>
      <c r="AP906" s="204">
        <f>SUM(AP902:AP905)</f>
      </c>
      <c r="AQ906" s="218">
        <f>SUM(AQ902:AQ905)</f>
      </c>
      <c r="AR906" s="218">
        <f>SUM(AR902:AR905)</f>
      </c>
      <c r="AS906" s="204">
        <f>SUM(AS902:AS905)</f>
      </c>
      <c r="AT906" s="204">
        <f>SUM(AT902:AT905)</f>
      </c>
      <c r="AU906" s="204">
        <f>SUM(AU902:AU905)</f>
      </c>
      <c r="AV906" s="209"/>
      <c r="AW906" s="209"/>
      <c r="AX906" s="204">
        <f>SUM(AX902:AX905)</f>
      </c>
    </row>
    <row r="907">
      <c r="A907" s="168"/>
      <c r="B907" s="222" t="s">
        <v>211</v>
      </c>
      <c r="C907" s="222"/>
      <c r="D907" s="222"/>
      <c r="E907" s="222"/>
      <c r="F907" s="300">
        <f>F906+F901+F895+F890+F884</f>
      </c>
      <c r="G907" s="301">
        <f>G906+G901+G895+G890+G884</f>
      </c>
      <c r="H907" s="302">
        <f>H906+H901+H895+H890+H884</f>
      </c>
      <c r="I907" s="223">
        <f>I906+I901+I895+I890+I884</f>
      </c>
      <c r="J907" s="243">
        <f>J906+J901+J895+J890+J884</f>
      </c>
      <c r="K907" s="223">
        <f>K906+K901+K895+K890+K884</f>
      </c>
      <c r="L907" s="243">
        <f>L906+L901+L895+L890+L884</f>
      </c>
      <c r="M907" s="223">
        <f>M906+M901+M895+M890+M884</f>
      </c>
      <c r="N907" s="243">
        <f>N906+N901+N895+N890+N884</f>
      </c>
      <c r="O907" s="225">
        <f t="shared" si="74"/>
      </c>
      <c r="P907" s="223">
        <f>P906+P901+P895+P890+P884</f>
      </c>
      <c r="Q907" s="227">
        <f t="shared" si="1256"/>
      </c>
      <c r="R907" s="243">
        <f>R906+R901+R895+R890+R884</f>
      </c>
      <c r="S907" s="223">
        <f>S906+S901+S895+S890+S884</f>
      </c>
      <c r="T907" s="223">
        <f t="shared" si="622"/>
      </c>
      <c r="U907" s="223">
        <f t="shared" si="544"/>
      </c>
      <c r="V907" s="223">
        <f t="shared" si="474"/>
      </c>
      <c r="W907" s="243">
        <f>W906+W901+W895+W890+W884</f>
      </c>
      <c r="X907" s="223">
        <f t="shared" si="403"/>
      </c>
      <c r="Y907" s="223">
        <f t="shared" si="355"/>
      </c>
      <c r="Z907" s="223">
        <f t="shared" si="122"/>
      </c>
      <c r="AA907" s="223">
        <f t="shared" si="1293"/>
      </c>
      <c r="AB907" s="223">
        <f t="shared" si="1142"/>
      </c>
      <c r="AC907" s="225">
        <f t="shared" si="657"/>
      </c>
      <c r="AD907" s="225">
        <f t="shared" si="579"/>
      </c>
      <c r="AE907" s="225">
        <f t="shared" si="512"/>
      </c>
      <c r="AF907" s="225">
        <f t="shared" si="441"/>
      </c>
      <c r="AG907" s="225">
        <f t="shared" si="157"/>
      </c>
      <c r="AH907" s="225">
        <f t="shared" si="32"/>
      </c>
      <c r="AI907" s="225">
        <f t="shared" si="1177"/>
      </c>
      <c r="AJ907" s="224"/>
      <c r="AK907" s="243">
        <f>AK906+AK901+AK895+AK890+AK884</f>
      </c>
      <c r="AL907" s="243">
        <f>AL906+AL901+AL895+AL890+AL884</f>
      </c>
      <c r="AM907" s="243">
        <f>AM906+AM901+AM895+AM890+AM884</f>
      </c>
      <c r="AN907" s="243">
        <f>AN906+AN901+AN895+AN890+AN884</f>
      </c>
      <c r="AO907" s="243">
        <f>AO906+AO901+AO895+AO890+AO884</f>
      </c>
      <c r="AP907" s="243">
        <f>AP906+AP901+AP895+AP890+AP884</f>
      </c>
      <c r="AQ907" s="243">
        <f>AQ906+AQ901+AQ895+AQ890+AQ884</f>
      </c>
      <c r="AR907" s="243">
        <f>AR906+AR901+AR895+AR890+AR884</f>
      </c>
      <c r="AS907" s="243">
        <f>AS906+AS901+AS895+AS890+AS884</f>
      </c>
      <c r="AT907" s="243">
        <f>AT906+AT901+AT895+AT890+AT884</f>
      </c>
      <c r="AU907" s="243">
        <f>AU906+AU901+AU895+AU890+AU884</f>
      </c>
      <c r="AV907" s="229"/>
      <c r="AW907" s="229"/>
      <c r="AX907" s="223">
        <f>AX906+AX901+AX895+AX890+AX884</f>
      </c>
    </row>
    <row r="908">
      <c r="A908" s="136"/>
      <c r="B908" s="137" t="s">
        <v>120</v>
      </c>
      <c r="C908" s="137"/>
      <c r="D908" s="137"/>
      <c r="E908" s="137"/>
      <c r="F908" s="138" t="s">
        <v>121</v>
      </c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9" t="s">
        <v>122</v>
      </c>
      <c r="AA908" s="139"/>
      <c r="AB908" s="139"/>
      <c r="AC908" s="139"/>
      <c r="AD908" s="139"/>
      <c r="AE908" s="139"/>
      <c r="AF908" s="139"/>
      <c r="AG908" s="139"/>
      <c r="AH908" s="139"/>
      <c r="AI908" s="139"/>
      <c r="AJ908" s="139"/>
      <c r="AK908" s="139"/>
      <c r="AL908" s="139"/>
      <c r="AM908" s="139"/>
      <c r="AN908" s="139"/>
      <c r="AO908" s="139"/>
      <c r="AP908" s="139"/>
      <c r="AQ908" s="139"/>
      <c r="AR908" s="139"/>
      <c r="AS908" s="139"/>
      <c r="AT908" s="139"/>
      <c r="AU908" s="139"/>
      <c r="AV908" s="140" t="s">
        <v>123</v>
      </c>
      <c r="AW908" s="140"/>
      <c r="AX908" s="141" t="s">
        <v>124</v>
      </c>
    </row>
    <row r="909">
      <c r="A909" s="136"/>
      <c r="B909" s="137"/>
      <c r="C909" s="137"/>
      <c r="D909" s="137"/>
      <c r="E909" s="137"/>
      <c r="F909" s="142" t="s">
        <v>125</v>
      </c>
      <c r="G909" s="142"/>
      <c r="H909" s="142"/>
      <c r="I909" s="142"/>
      <c r="J909" s="143">
        <v>600.51</v>
      </c>
      <c r="K909" s="143"/>
      <c r="L909" s="143"/>
      <c r="M909" s="143"/>
      <c r="N909" s="143"/>
      <c r="O909" s="143"/>
      <c r="P909" s="143"/>
      <c r="Q909" s="143"/>
      <c r="R909" s="143"/>
      <c r="S909" s="143"/>
      <c r="T909" s="144" t="s">
        <v>127</v>
      </c>
      <c r="U909" s="144"/>
      <c r="V909" s="144"/>
      <c r="W909" s="144"/>
      <c r="X909" s="144"/>
      <c r="Y909" s="144"/>
      <c r="Z909" s="145" t="s">
        <v>128</v>
      </c>
      <c r="AA909" s="145"/>
      <c r="AB909" s="145"/>
      <c r="AC909" s="145"/>
      <c r="AD909" s="145"/>
      <c r="AE909" s="145"/>
      <c r="AF909" s="145"/>
      <c r="AG909" s="145"/>
      <c r="AH909" s="145"/>
      <c r="AI909" s="145"/>
      <c r="AJ909" s="145"/>
      <c r="AK909" s="146" t="s">
        <v>129</v>
      </c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7"/>
      <c r="AW909" s="148"/>
      <c r="AX909" s="141"/>
    </row>
    <row r="910">
      <c r="A910" s="136"/>
      <c r="B910" s="149" t="s">
        <v>130</v>
      </c>
      <c r="C910" s="150" t="s">
        <v>131</v>
      </c>
      <c r="D910" s="151" t="s">
        <v>132</v>
      </c>
      <c r="E910" s="152" t="s">
        <v>133</v>
      </c>
      <c r="F910" s="153" t="s">
        <v>134</v>
      </c>
      <c r="G910" s="142" t="s">
        <v>135</v>
      </c>
      <c r="H910" s="154" t="s">
        <v>136</v>
      </c>
      <c r="I910" s="155" t="s">
        <v>137</v>
      </c>
      <c r="J910" s="156" t="s">
        <v>138</v>
      </c>
      <c r="K910" s="157" t="s">
        <v>139</v>
      </c>
      <c r="L910" s="158" t="s">
        <v>140</v>
      </c>
      <c r="M910" s="157" t="s">
        <v>141</v>
      </c>
      <c r="N910" s="157" t="s">
        <v>142</v>
      </c>
      <c r="O910" s="157" t="s">
        <v>143</v>
      </c>
      <c r="P910" s="159" t="s">
        <v>144</v>
      </c>
      <c r="Q910" s="157" t="s">
        <v>145</v>
      </c>
      <c r="R910" s="156" t="s">
        <v>146</v>
      </c>
      <c r="S910" s="160" t="s">
        <v>147</v>
      </c>
      <c r="T910" s="144" t="s">
        <v>148</v>
      </c>
      <c r="U910" s="144" t="s">
        <v>149</v>
      </c>
      <c r="V910" s="144" t="s">
        <v>150</v>
      </c>
      <c r="W910" s="161" t="s">
        <v>151</v>
      </c>
      <c r="X910" s="144" t="s">
        <v>152</v>
      </c>
      <c r="Y910" s="162" t="s">
        <v>153</v>
      </c>
      <c r="Z910" s="238" t="s">
        <v>154</v>
      </c>
      <c r="AA910" s="239" t="s">
        <v>155</v>
      </c>
      <c r="AB910" s="240" t="s">
        <v>156</v>
      </c>
      <c r="AC910" s="239" t="s">
        <v>157</v>
      </c>
      <c r="AD910" s="239" t="s">
        <v>158</v>
      </c>
      <c r="AE910" s="166" t="s">
        <v>159</v>
      </c>
      <c r="AF910" s="239" t="s">
        <v>160</v>
      </c>
      <c r="AG910" s="241" t="s">
        <v>161</v>
      </c>
      <c r="AH910" s="241" t="s">
        <v>162</v>
      </c>
      <c r="AI910" s="166" t="s">
        <v>163</v>
      </c>
      <c r="AJ910" s="166" t="s">
        <v>164</v>
      </c>
      <c r="AK910" s="146" t="s">
        <v>165</v>
      </c>
      <c r="AL910" s="167" t="s">
        <v>166</v>
      </c>
      <c r="AM910" s="167" t="s">
        <v>167</v>
      </c>
      <c r="AN910" s="167" t="s">
        <v>168</v>
      </c>
      <c r="AO910" s="167" t="s">
        <v>169</v>
      </c>
      <c r="AP910" s="167" t="s">
        <v>170</v>
      </c>
      <c r="AQ910" s="146" t="s">
        <v>171</v>
      </c>
      <c r="AR910" s="146" t="s">
        <v>172</v>
      </c>
      <c r="AS910" s="146" t="s">
        <v>173</v>
      </c>
      <c r="AT910" s="146" t="s">
        <v>174</v>
      </c>
      <c r="AU910" s="146" t="s">
        <v>175</v>
      </c>
      <c r="AV910" s="147"/>
      <c r="AW910" s="148"/>
      <c r="AX910" s="141" t="s">
        <v>176</v>
      </c>
    </row>
    <row r="911">
      <c r="A911" s="168" t="s">
        <v>247</v>
      </c>
      <c r="B911" s="210" t="s">
        <v>183</v>
      </c>
      <c r="C911" s="170" t="s">
        <v>201</v>
      </c>
      <c r="D911" s="171" t="s">
        <v>220</v>
      </c>
      <c r="E911" s="172" t="s">
        <v>181</v>
      </c>
      <c r="F911" s="178">
        <f t="shared" ref="F911:F914" si="300">G911+H911+I911</f>
      </c>
      <c r="G911" s="216">
        <v>810.23</v>
      </c>
      <c r="H911" s="178">
        <v>726.72</v>
      </c>
      <c r="I911" s="236">
        <v>0</v>
      </c>
      <c r="J911" s="180">
        <v>3</v>
      </c>
      <c r="K911" s="197">
        <v>5424.709999999999</v>
      </c>
      <c r="L911" s="189">
        <v>0</v>
      </c>
      <c r="M911" s="197">
        <v>0</v>
      </c>
      <c r="N911" s="180">
        <v>0</v>
      </c>
      <c r="O911" s="181">
        <f t="shared" ref="O911:O938" si="75">N911/R911</f>
      </c>
      <c r="P911" s="196"/>
      <c r="Q911" s="182">
        <f t="shared" ref="Q911:Q919" si="1257">P911/R911</f>
      </c>
      <c r="R911" s="177">
        <f t="shared" ref="R911:R914" si="950">J911+L911</f>
      </c>
      <c r="S911" s="178">
        <f t="shared" ref="S911:S914" si="1100">K911+M911</f>
      </c>
      <c r="T911" s="183">
        <f t="shared" ref="T911:T938" si="623">S911/F911</f>
      </c>
      <c r="U911" s="183">
        <f t="shared" ref="U911:U938" si="545">S911/(F911+(AX911*500)+F911*3%)</f>
      </c>
      <c r="V911" s="183">
        <f t="shared" ref="V911:V938" si="475">S911/R911</f>
      </c>
      <c r="W911" s="184">
        <v>2</v>
      </c>
      <c r="X911" s="183">
        <f t="shared" ref="X911:X938" si="404">F911/W911</f>
      </c>
      <c r="Y911" s="183">
        <f t="shared" ref="Y911:Y938" si="356">F911/R911</f>
      </c>
      <c r="Z911" s="183">
        <f t="shared" ref="Z911:Z938" si="123">F911/AL911</f>
      </c>
      <c r="AA911" s="183">
        <f t="shared" ref="AA911:AA938" si="1294">F911/AK911*1000</f>
      </c>
      <c r="AB911" s="183">
        <f t="shared" ref="AB911:AB938" si="1143">F911/AN911</f>
      </c>
      <c r="AC911" s="181">
        <f t="shared" ref="AC911:AC938" si="658">AL911/AK911</f>
      </c>
      <c r="AD911" s="181">
        <f t="shared" ref="AD911:AD938" si="580">AN911/AM911</f>
      </c>
      <c r="AE911" s="181">
        <f t="shared" ref="AE911:AE938" si="513">AP911/AM911</f>
      </c>
      <c r="AF911" s="181">
        <f t="shared" ref="AF911:AF938" si="442">R911/AP911</f>
      </c>
      <c r="AG911" s="181">
        <f t="shared" ref="AG911:AG938" si="158">AR911/AN911</f>
      </c>
      <c r="AH911" s="181">
        <f t="shared" ref="AH911:AH938" si="33">R911/AR911</f>
      </c>
      <c r="AI911" s="181">
        <f t="shared" ref="AI911:AI938" si="1178">AQ911/AP911</f>
      </c>
      <c r="AJ911" s="189">
        <v>44</v>
      </c>
      <c r="AK911" s="179">
        <v>19278</v>
      </c>
      <c r="AL911" s="179">
        <v>492</v>
      </c>
      <c r="AM911" s="179">
        <v>571</v>
      </c>
      <c r="AN911" s="179">
        <v>47</v>
      </c>
      <c r="AO911" s="189">
        <v>19</v>
      </c>
      <c r="AP911" s="189">
        <v>73</v>
      </c>
      <c r="AQ911" s="189">
        <v>50</v>
      </c>
      <c r="AR911" s="189">
        <v>3</v>
      </c>
      <c r="AS911" s="179">
        <v>1</v>
      </c>
      <c r="AT911" s="179">
        <v>1</v>
      </c>
      <c r="AU911" s="179">
        <v>5</v>
      </c>
      <c r="AV911" s="190"/>
      <c r="AW911" s="190"/>
      <c r="AX911" s="191">
        <f t="shared" ref="AX911:AX914" si="800">COUNT(AU911)</f>
      </c>
    </row>
    <row r="912">
      <c r="A912" s="168"/>
      <c r="B912" s="210" t="s">
        <v>183</v>
      </c>
      <c r="C912" s="170" t="s">
        <v>201</v>
      </c>
      <c r="D912" s="171" t="s">
        <v>220</v>
      </c>
      <c r="E912" s="193" t="s">
        <v>182</v>
      </c>
      <c r="F912" s="178">
        <f t="shared" si="300"/>
      </c>
      <c r="G912" s="213">
        <v>517.61</v>
      </c>
      <c r="H912" s="178">
        <v>625.75</v>
      </c>
      <c r="I912" s="236">
        <v>0</v>
      </c>
      <c r="J912" s="180">
        <v>6</v>
      </c>
      <c r="K912" s="178">
        <v>12894.39</v>
      </c>
      <c r="L912" s="189">
        <v>0</v>
      </c>
      <c r="M912" s="197">
        <v>0</v>
      </c>
      <c r="N912" s="180">
        <v>1</v>
      </c>
      <c r="O912" s="181">
        <f t="shared" si="75"/>
      </c>
      <c r="P912" s="196"/>
      <c r="Q912" s="182">
        <f t="shared" si="1257"/>
      </c>
      <c r="R912" s="177">
        <f t="shared" si="950"/>
      </c>
      <c r="S912" s="178">
        <f t="shared" si="1100"/>
      </c>
      <c r="T912" s="183">
        <f t="shared" si="623"/>
      </c>
      <c r="U912" s="183">
        <f t="shared" si="545"/>
      </c>
      <c r="V912" s="183">
        <f t="shared" si="475"/>
      </c>
      <c r="W912" s="184">
        <v>3</v>
      </c>
      <c r="X912" s="183">
        <f t="shared" si="404"/>
      </c>
      <c r="Y912" s="183">
        <f t="shared" si="356"/>
      </c>
      <c r="Z912" s="183">
        <f t="shared" si="123"/>
      </c>
      <c r="AA912" s="183">
        <f t="shared" si="1294"/>
      </c>
      <c r="AB912" s="183">
        <f t="shared" si="1143"/>
      </c>
      <c r="AC912" s="181">
        <f t="shared" si="658"/>
      </c>
      <c r="AD912" s="181">
        <f t="shared" si="580"/>
      </c>
      <c r="AE912" s="181">
        <f t="shared" si="513"/>
      </c>
      <c r="AF912" s="181">
        <f t="shared" si="442"/>
      </c>
      <c r="AG912" s="181">
        <f t="shared" si="158"/>
      </c>
      <c r="AH912" s="181">
        <f t="shared" si="33"/>
      </c>
      <c r="AI912" s="181">
        <f t="shared" si="1178"/>
      </c>
      <c r="AJ912" s="189">
        <v>47</v>
      </c>
      <c r="AK912" s="179">
        <v>13431</v>
      </c>
      <c r="AL912" s="179">
        <v>394</v>
      </c>
      <c r="AM912" s="179">
        <v>453</v>
      </c>
      <c r="AN912" s="179">
        <v>49</v>
      </c>
      <c r="AO912" s="189">
        <v>10</v>
      </c>
      <c r="AP912" s="179">
        <v>43</v>
      </c>
      <c r="AQ912" s="179">
        <v>56</v>
      </c>
      <c r="AR912" s="189">
        <v>9</v>
      </c>
      <c r="AS912" s="179">
        <v>2</v>
      </c>
      <c r="AT912" s="179">
        <v>0</v>
      </c>
      <c r="AU912" s="179">
        <v>9</v>
      </c>
      <c r="AV912" s="190"/>
      <c r="AW912" s="190"/>
      <c r="AX912" s="191">
        <f t="shared" si="800"/>
      </c>
    </row>
    <row r="913">
      <c r="A913" s="168"/>
      <c r="B913" s="210" t="s">
        <v>183</v>
      </c>
      <c r="C913" s="170" t="s">
        <v>201</v>
      </c>
      <c r="D913" s="171" t="s">
        <v>220</v>
      </c>
      <c r="E913" s="201" t="s">
        <v>184</v>
      </c>
      <c r="F913" s="178">
        <f t="shared" si="300"/>
      </c>
      <c r="G913" s="213">
        <v>283.83</v>
      </c>
      <c r="H913" s="197">
        <v>494.21</v>
      </c>
      <c r="I913" s="219">
        <v>0</v>
      </c>
      <c r="J913" s="180">
        <v>2</v>
      </c>
      <c r="K913" s="197">
        <v>5096.520000000004</v>
      </c>
      <c r="L913" s="189">
        <v>0</v>
      </c>
      <c r="M913" s="197">
        <v>0</v>
      </c>
      <c r="N913" s="180">
        <v>0</v>
      </c>
      <c r="O913" s="181">
        <f t="shared" si="75"/>
      </c>
      <c r="P913" s="196"/>
      <c r="Q913" s="182">
        <f t="shared" si="1257"/>
      </c>
      <c r="R913" s="177">
        <f t="shared" si="950"/>
      </c>
      <c r="S913" s="178">
        <f t="shared" si="1100"/>
      </c>
      <c r="T913" s="183">
        <f t="shared" si="623"/>
      </c>
      <c r="U913" s="183">
        <f t="shared" si="545"/>
      </c>
      <c r="V913" s="183">
        <f t="shared" si="475"/>
      </c>
      <c r="W913" s="184">
        <v>2</v>
      </c>
      <c r="X913" s="183">
        <f t="shared" si="404"/>
      </c>
      <c r="Y913" s="183">
        <f t="shared" si="356"/>
      </c>
      <c r="Z913" s="183">
        <f t="shared" si="123"/>
      </c>
      <c r="AA913" s="183">
        <f t="shared" si="1294"/>
      </c>
      <c r="AB913" s="183">
        <f t="shared" si="1143"/>
      </c>
      <c r="AC913" s="181">
        <f t="shared" si="658"/>
      </c>
      <c r="AD913" s="181">
        <f t="shared" si="580"/>
      </c>
      <c r="AE913" s="181">
        <f t="shared" si="513"/>
      </c>
      <c r="AF913" s="181">
        <f t="shared" si="442"/>
      </c>
      <c r="AG913" s="181">
        <f t="shared" si="158"/>
      </c>
      <c r="AH913" s="181">
        <f t="shared" si="33"/>
      </c>
      <c r="AI913" s="181">
        <f t="shared" si="1178"/>
      </c>
      <c r="AJ913" s="189">
        <v>51</v>
      </c>
      <c r="AK913" s="179">
        <v>11801</v>
      </c>
      <c r="AL913" s="179">
        <v>315</v>
      </c>
      <c r="AM913" s="179">
        <v>368</v>
      </c>
      <c r="AN913" s="179">
        <v>32</v>
      </c>
      <c r="AO913" s="189">
        <v>8</v>
      </c>
      <c r="AP913" s="189">
        <v>46</v>
      </c>
      <c r="AQ913" s="189">
        <v>43</v>
      </c>
      <c r="AR913" s="189">
        <v>2</v>
      </c>
      <c r="AS913" s="189">
        <v>3</v>
      </c>
      <c r="AT913" s="179">
        <v>1</v>
      </c>
      <c r="AU913" s="189">
        <v>4</v>
      </c>
      <c r="AV913" s="190"/>
      <c r="AW913" s="190"/>
      <c r="AX913" s="191">
        <f t="shared" si="800"/>
      </c>
    </row>
    <row r="914">
      <c r="A914" s="168"/>
      <c r="B914" s="210" t="s">
        <v>183</v>
      </c>
      <c r="C914" s="170" t="s">
        <v>201</v>
      </c>
      <c r="D914" s="171" t="s">
        <v>220</v>
      </c>
      <c r="E914" s="201" t="s">
        <v>185</v>
      </c>
      <c r="F914" s="178">
        <f t="shared" si="300"/>
      </c>
      <c r="G914" s="216">
        <v>81.85</v>
      </c>
      <c r="H914" s="178">
        <v>206.4</v>
      </c>
      <c r="I914" s="219">
        <v>0</v>
      </c>
      <c r="J914" s="180">
        <v>2</v>
      </c>
      <c r="K914" s="197">
        <v>4543.110000000001</v>
      </c>
      <c r="L914" s="189">
        <v>0</v>
      </c>
      <c r="M914" s="197">
        <v>0</v>
      </c>
      <c r="N914" s="180">
        <v>0</v>
      </c>
      <c r="O914" s="181">
        <f t="shared" si="75"/>
      </c>
      <c r="P914" s="196"/>
      <c r="Q914" s="182">
        <f t="shared" si="1257"/>
      </c>
      <c r="R914" s="177">
        <f t="shared" si="950"/>
      </c>
      <c r="S914" s="178">
        <f t="shared" si="1100"/>
      </c>
      <c r="T914" s="183">
        <f t="shared" si="623"/>
      </c>
      <c r="U914" s="183">
        <f t="shared" si="545"/>
      </c>
      <c r="V914" s="183">
        <f t="shared" si="475"/>
      </c>
      <c r="W914" s="184">
        <v>2</v>
      </c>
      <c r="X914" s="183">
        <f t="shared" si="404"/>
      </c>
      <c r="Y914" s="183">
        <f t="shared" si="356"/>
      </c>
      <c r="Z914" s="183">
        <f t="shared" si="123"/>
      </c>
      <c r="AA914" s="183">
        <f t="shared" si="1294"/>
      </c>
      <c r="AB914" s="183">
        <f t="shared" si="1143"/>
      </c>
      <c r="AC914" s="181">
        <f t="shared" si="658"/>
      </c>
      <c r="AD914" s="181">
        <f t="shared" si="580"/>
      </c>
      <c r="AE914" s="181">
        <f t="shared" si="513"/>
      </c>
      <c r="AF914" s="181">
        <f t="shared" si="442"/>
      </c>
      <c r="AG914" s="181">
        <f t="shared" si="158"/>
      </c>
      <c r="AH914" s="181">
        <f t="shared" si="33"/>
      </c>
      <c r="AI914" s="181">
        <f t="shared" si="1178"/>
      </c>
      <c r="AJ914" s="189">
        <v>54</v>
      </c>
      <c r="AK914" s="179">
        <v>5461</v>
      </c>
      <c r="AL914" s="179">
        <v>160</v>
      </c>
      <c r="AM914" s="179">
        <v>222</v>
      </c>
      <c r="AN914" s="179">
        <v>15</v>
      </c>
      <c r="AO914" s="189">
        <v>1</v>
      </c>
      <c r="AP914" s="179">
        <v>5</v>
      </c>
      <c r="AQ914" s="179">
        <v>23</v>
      </c>
      <c r="AR914" s="189">
        <v>2</v>
      </c>
      <c r="AS914" s="179">
        <v>1</v>
      </c>
      <c r="AT914" s="179">
        <v>0</v>
      </c>
      <c r="AU914" s="179">
        <v>2</v>
      </c>
      <c r="AV914" s="190"/>
      <c r="AW914" s="190"/>
      <c r="AX914" s="191">
        <f t="shared" si="800"/>
      </c>
    </row>
    <row r="915">
      <c r="A915" s="168"/>
      <c r="B915" s="202" t="s">
        <v>186</v>
      </c>
      <c r="C915" s="202"/>
      <c r="D915" s="202"/>
      <c r="E915" s="202"/>
      <c r="F915" s="203">
        <f>SUM(F911:F914)</f>
      </c>
      <c r="G915" s="217">
        <f>SUM(G911:G914)</f>
      </c>
      <c r="H915" s="203">
        <f>SUM(H911:H914)</f>
      </c>
      <c r="I915" s="196">
        <f t="shared" ref="I915:I920" si="590">SUM(I911:I914)</f>
      </c>
      <c r="J915" s="204">
        <f>SUM(J911:J914)</f>
      </c>
      <c r="K915" s="203">
        <f>SUM(K911:K914)</f>
      </c>
      <c r="L915" s="215">
        <f>SUM(L911:L914)</f>
      </c>
      <c r="M915" s="203">
        <f>SUM(M911:M914)</f>
      </c>
      <c r="N915" s="204">
        <f>SUM(N911:N914)</f>
      </c>
      <c r="O915" s="205">
        <f t="shared" si="75"/>
      </c>
      <c r="P915" s="206">
        <f>SUM(P911:P914)</f>
      </c>
      <c r="Q915" s="182">
        <f t="shared" si="1257"/>
      </c>
      <c r="R915" s="204">
        <f>SUM(R911:R914)</f>
      </c>
      <c r="S915" s="203">
        <f>SUM(S911:S914)</f>
      </c>
      <c r="T915" s="207">
        <f t="shared" si="623"/>
      </c>
      <c r="U915" s="207">
        <f t="shared" si="545"/>
      </c>
      <c r="V915" s="207">
        <f t="shared" si="475"/>
      </c>
      <c r="W915" s="208">
        <f>SUM(W911:W914)</f>
      </c>
      <c r="X915" s="207">
        <f t="shared" si="404"/>
      </c>
      <c r="Y915" s="207">
        <f t="shared" si="356"/>
      </c>
      <c r="Z915" s="207">
        <f t="shared" si="123"/>
      </c>
      <c r="AA915" s="207">
        <f t="shared" si="1294"/>
      </c>
      <c r="AB915" s="207">
        <f t="shared" si="1143"/>
      </c>
      <c r="AC915" s="205">
        <f t="shared" si="658"/>
      </c>
      <c r="AD915" s="205">
        <f t="shared" si="580"/>
      </c>
      <c r="AE915" s="205">
        <f t="shared" si="513"/>
      </c>
      <c r="AF915" s="205">
        <f t="shared" si="442"/>
      </c>
      <c r="AG915" s="205">
        <f t="shared" si="158"/>
      </c>
      <c r="AH915" s="205">
        <f t="shared" si="33"/>
      </c>
      <c r="AI915" s="205">
        <f t="shared" si="1178"/>
      </c>
      <c r="AJ915" s="218">
        <f>AVERAGE(AJ911:AJ914)</f>
      </c>
      <c r="AK915" s="218">
        <f>SUM(AK911:AK914)</f>
      </c>
      <c r="AL915" s="218">
        <f>SUM(AL911:AL914)</f>
      </c>
      <c r="AM915" s="218">
        <f>SUM(AM911:AM914)</f>
      </c>
      <c r="AN915" s="218">
        <f>SUM(AN911:AN914)</f>
      </c>
      <c r="AO915" s="218">
        <f>SUM(AO911:AO914)</f>
      </c>
      <c r="AP915" s="218">
        <f>SUM(AP911:AP914)</f>
      </c>
      <c r="AQ915" s="218">
        <f>SUM(AQ911:AQ914)</f>
      </c>
      <c r="AR915" s="218">
        <f>SUM(AR911:AR914)</f>
      </c>
      <c r="AS915" s="218">
        <f>SUM(AS911:AS914)</f>
      </c>
      <c r="AT915" s="218">
        <f>SUM(AT911:AT914)</f>
      </c>
      <c r="AU915" s="218">
        <f>SUM(AU911:AU914)</f>
      </c>
      <c r="AV915" s="209"/>
      <c r="AW915" s="209"/>
      <c r="AX915" s="204">
        <f>SUM(AX911:AX914)</f>
      </c>
    </row>
    <row r="916">
      <c r="A916" s="168"/>
      <c r="B916" s="210" t="s">
        <v>213</v>
      </c>
      <c r="C916" s="170" t="s">
        <v>179</v>
      </c>
      <c r="D916" s="171" t="s">
        <v>193</v>
      </c>
      <c r="E916" s="212" t="s">
        <v>189</v>
      </c>
      <c r="F916" s="178">
        <f t="shared" ref="F916:F920" si="301">G916+H916+I916</f>
      </c>
      <c r="G916" s="289">
        <v>1248.65</v>
      </c>
      <c r="H916" s="290">
        <v>2383.45</v>
      </c>
      <c r="I916" s="196">
        <f t="shared" si="590"/>
      </c>
      <c r="J916" s="180">
        <v>3</v>
      </c>
      <c r="K916" s="197">
        <v>7799.230000000003</v>
      </c>
      <c r="L916" s="189">
        <v>0</v>
      </c>
      <c r="M916" s="197">
        <v>0</v>
      </c>
      <c r="N916" s="180">
        <v>0</v>
      </c>
      <c r="O916" s="181">
        <f t="shared" si="75"/>
      </c>
      <c r="P916" s="176"/>
      <c r="Q916" s="182">
        <f t="shared" si="1257"/>
      </c>
      <c r="R916" s="177">
        <f t="shared" ref="R916:R920" si="951">J916+L916</f>
      </c>
      <c r="S916" s="178">
        <f t="shared" ref="S916:S920" si="1101">K916+M916</f>
      </c>
      <c r="T916" s="183">
        <f t="shared" si="623"/>
      </c>
      <c r="U916" s="183">
        <f t="shared" si="545"/>
      </c>
      <c r="V916" s="183">
        <f t="shared" si="475"/>
      </c>
      <c r="W916" s="184">
        <v>3</v>
      </c>
      <c r="X916" s="183">
        <f t="shared" si="404"/>
      </c>
      <c r="Y916" s="183">
        <f t="shared" si="356"/>
      </c>
      <c r="Z916" s="183">
        <f t="shared" si="123"/>
      </c>
      <c r="AA916" s="183">
        <f t="shared" si="1294"/>
      </c>
      <c r="AB916" s="183">
        <f t="shared" si="1143"/>
      </c>
      <c r="AC916" s="181">
        <f t="shared" si="658"/>
      </c>
      <c r="AD916" s="181">
        <f t="shared" si="580"/>
      </c>
      <c r="AE916" s="181">
        <f t="shared" si="513"/>
      </c>
      <c r="AF916" s="181">
        <f t="shared" si="442"/>
      </c>
      <c r="AG916" s="181">
        <f t="shared" si="158"/>
      </c>
      <c r="AH916" s="181">
        <f t="shared" si="33"/>
      </c>
      <c r="AI916" s="181">
        <f t="shared" si="1178"/>
      </c>
      <c r="AJ916" s="189">
        <v>42</v>
      </c>
      <c r="AK916" s="179">
        <v>37677</v>
      </c>
      <c r="AL916" s="179">
        <v>1036</v>
      </c>
      <c r="AM916" s="179">
        <v>1096</v>
      </c>
      <c r="AN916" s="179">
        <v>192</v>
      </c>
      <c r="AO916" s="189">
        <v>28</v>
      </c>
      <c r="AP916" s="189">
        <v>65</v>
      </c>
      <c r="AQ916" s="179">
        <v>161</v>
      </c>
      <c r="AR916" s="189">
        <v>5</v>
      </c>
      <c r="AS916" s="189">
        <v>13</v>
      </c>
      <c r="AT916" s="179">
        <v>1</v>
      </c>
      <c r="AU916" s="179">
        <v>42</v>
      </c>
      <c r="AV916" s="190"/>
      <c r="AW916" s="190"/>
      <c r="AX916" s="191">
        <f t="shared" ref="AX916:AX920" si="801">COUNT(AU916)</f>
      </c>
    </row>
    <row r="917">
      <c r="A917" s="168"/>
      <c r="B917" s="210" t="s">
        <v>213</v>
      </c>
      <c r="C917" s="192" t="s">
        <v>179</v>
      </c>
      <c r="D917" s="171" t="s">
        <v>193</v>
      </c>
      <c r="E917" s="212" t="s">
        <v>190</v>
      </c>
      <c r="F917" s="173">
        <f t="shared" si="301"/>
      </c>
      <c r="G917" s="175">
        <v>2465.86</v>
      </c>
      <c r="H917" s="230">
        <v>3452.41</v>
      </c>
      <c r="I917" s="196">
        <f t="shared" si="590"/>
      </c>
      <c r="J917" s="180">
        <v>3</v>
      </c>
      <c r="K917" s="178">
        <v>7091.369999999995</v>
      </c>
      <c r="L917" s="189">
        <v>1</v>
      </c>
      <c r="M917" s="197">
        <v>5096.52</v>
      </c>
      <c r="N917" s="180">
        <v>0</v>
      </c>
      <c r="O917" s="181">
        <f t="shared" si="75"/>
      </c>
      <c r="P917" s="176"/>
      <c r="Q917" s="182">
        <f t="shared" si="1257"/>
      </c>
      <c r="R917" s="177">
        <f t="shared" si="951"/>
      </c>
      <c r="S917" s="178">
        <f t="shared" si="1101"/>
      </c>
      <c r="T917" s="183">
        <f t="shared" si="623"/>
      </c>
      <c r="U917" s="183">
        <f t="shared" si="545"/>
      </c>
      <c r="V917" s="183">
        <f t="shared" si="475"/>
      </c>
      <c r="W917" s="184">
        <v>4</v>
      </c>
      <c r="X917" s="183">
        <f t="shared" si="404"/>
      </c>
      <c r="Y917" s="183">
        <f t="shared" si="356"/>
      </c>
      <c r="Z917" s="183">
        <f t="shared" si="123"/>
      </c>
      <c r="AA917" s="183">
        <f t="shared" si="1294"/>
      </c>
      <c r="AB917" s="183">
        <f t="shared" si="1143"/>
      </c>
      <c r="AC917" s="181">
        <f t="shared" si="658"/>
      </c>
      <c r="AD917" s="181">
        <f t="shared" si="580"/>
      </c>
      <c r="AE917" s="181">
        <f t="shared" si="513"/>
      </c>
      <c r="AF917" s="181">
        <f t="shared" si="442"/>
      </c>
      <c r="AG917" s="181">
        <f t="shared" si="158"/>
      </c>
      <c r="AH917" s="181">
        <f t="shared" si="33"/>
      </c>
      <c r="AI917" s="181">
        <f t="shared" si="1178"/>
      </c>
      <c r="AJ917" s="189">
        <v>43</v>
      </c>
      <c r="AK917" s="189">
        <v>59037</v>
      </c>
      <c r="AL917" s="179">
        <v>1480</v>
      </c>
      <c r="AM917" s="179">
        <v>1559</v>
      </c>
      <c r="AN917" s="179">
        <v>263</v>
      </c>
      <c r="AO917" s="189">
        <v>31</v>
      </c>
      <c r="AP917" s="189">
        <v>118</v>
      </c>
      <c r="AQ917" s="179">
        <v>220</v>
      </c>
      <c r="AR917" s="189">
        <v>4</v>
      </c>
      <c r="AS917" s="189">
        <v>4</v>
      </c>
      <c r="AT917" s="189">
        <v>2</v>
      </c>
      <c r="AU917" s="189">
        <v>43</v>
      </c>
      <c r="AV917" s="190"/>
      <c r="AW917" s="190"/>
      <c r="AX917" s="191">
        <f t="shared" si="801"/>
      </c>
    </row>
    <row r="918">
      <c r="A918" s="168"/>
      <c r="B918" s="210" t="s">
        <v>213</v>
      </c>
      <c r="C918" s="192" t="s">
        <v>179</v>
      </c>
      <c r="D918" s="171" t="s">
        <v>193</v>
      </c>
      <c r="E918" s="212" t="s">
        <v>191</v>
      </c>
      <c r="F918" s="173">
        <f t="shared" si="301"/>
      </c>
      <c r="G918" s="175">
        <v>2115.41</v>
      </c>
      <c r="H918" s="230">
        <v>1513.71</v>
      </c>
      <c r="I918" s="196">
        <f t="shared" si="590"/>
      </c>
      <c r="J918" s="177">
        <v>5</v>
      </c>
      <c r="K918" s="178">
        <v>14015.440000000002</v>
      </c>
      <c r="L918" s="179">
        <v>1</v>
      </c>
      <c r="M918" s="178">
        <v>5096.52</v>
      </c>
      <c r="N918" s="180">
        <v>0</v>
      </c>
      <c r="O918" s="181">
        <f t="shared" si="75"/>
      </c>
      <c r="P918" s="176"/>
      <c r="Q918" s="182">
        <f t="shared" si="1257"/>
      </c>
      <c r="R918" s="177">
        <f t="shared" si="951"/>
      </c>
      <c r="S918" s="178">
        <f t="shared" si="1101"/>
      </c>
      <c r="T918" s="183">
        <f t="shared" si="623"/>
      </c>
      <c r="U918" s="183">
        <f t="shared" si="545"/>
      </c>
      <c r="V918" s="183">
        <f t="shared" si="475"/>
      </c>
      <c r="W918" s="184">
        <v>6</v>
      </c>
      <c r="X918" s="183">
        <f t="shared" si="404"/>
      </c>
      <c r="Y918" s="183">
        <f t="shared" si="356"/>
      </c>
      <c r="Z918" s="183">
        <f t="shared" si="123"/>
      </c>
      <c r="AA918" s="183">
        <f t="shared" si="1294"/>
      </c>
      <c r="AB918" s="183">
        <f t="shared" si="1143"/>
      </c>
      <c r="AC918" s="181">
        <f t="shared" si="658"/>
      </c>
      <c r="AD918" s="181">
        <f t="shared" si="580"/>
      </c>
      <c r="AE918" s="181">
        <f t="shared" si="513"/>
      </c>
      <c r="AF918" s="181">
        <f t="shared" si="442"/>
      </c>
      <c r="AG918" s="181">
        <f t="shared" si="158"/>
      </c>
      <c r="AH918" s="181">
        <f t="shared" si="33"/>
      </c>
      <c r="AI918" s="181">
        <f t="shared" si="1178"/>
      </c>
      <c r="AJ918" s="189">
        <v>48</v>
      </c>
      <c r="AK918" s="189">
        <v>31648</v>
      </c>
      <c r="AL918" s="179">
        <v>916</v>
      </c>
      <c r="AM918" s="179">
        <v>996</v>
      </c>
      <c r="AN918" s="179">
        <v>132</v>
      </c>
      <c r="AO918" s="189">
        <v>39</v>
      </c>
      <c r="AP918" s="189">
        <v>126</v>
      </c>
      <c r="AQ918" s="179">
        <v>139</v>
      </c>
      <c r="AR918" s="189">
        <v>7</v>
      </c>
      <c r="AS918" s="189">
        <v>8</v>
      </c>
      <c r="AT918" s="189">
        <v>4</v>
      </c>
      <c r="AU918" s="189">
        <v>18</v>
      </c>
      <c r="AV918" s="190"/>
      <c r="AW918" s="190"/>
      <c r="AX918" s="191">
        <f t="shared" si="801"/>
      </c>
    </row>
    <row r="919">
      <c r="A919" s="168"/>
      <c r="B919" s="210" t="s">
        <v>213</v>
      </c>
      <c r="C919" s="192" t="s">
        <v>179</v>
      </c>
      <c r="D919" s="171" t="s">
        <v>193</v>
      </c>
      <c r="E919" s="212" t="s">
        <v>192</v>
      </c>
      <c r="F919" s="173">
        <f t="shared" si="301"/>
      </c>
      <c r="G919" s="230">
        <v>2562.02</v>
      </c>
      <c r="H919" s="175">
        <v>1266.85</v>
      </c>
      <c r="I919" s="196">
        <f t="shared" si="590"/>
      </c>
      <c r="J919" s="180">
        <v>5</v>
      </c>
      <c r="K919" s="197">
        <v>11459.39</v>
      </c>
      <c r="L919" s="189">
        <v>0</v>
      </c>
      <c r="M919" s="197">
        <v>0</v>
      </c>
      <c r="N919" s="180">
        <v>1</v>
      </c>
      <c r="O919" s="181">
        <f t="shared" si="75"/>
      </c>
      <c r="P919" s="176"/>
      <c r="Q919" s="182">
        <f t="shared" si="1257"/>
      </c>
      <c r="R919" s="177">
        <f t="shared" si="951"/>
      </c>
      <c r="S919" s="178">
        <f t="shared" si="1101"/>
      </c>
      <c r="T919" s="183">
        <f t="shared" si="623"/>
      </c>
      <c r="U919" s="183">
        <f t="shared" si="545"/>
      </c>
      <c r="V919" s="183">
        <f t="shared" si="475"/>
      </c>
      <c r="W919" s="184">
        <v>4</v>
      </c>
      <c r="X919" s="183">
        <f t="shared" si="404"/>
      </c>
      <c r="Y919" s="183">
        <f t="shared" si="356"/>
      </c>
      <c r="Z919" s="183">
        <f t="shared" si="123"/>
      </c>
      <c r="AA919" s="183">
        <f t="shared" si="1294"/>
      </c>
      <c r="AB919" s="183">
        <f t="shared" si="1143"/>
      </c>
      <c r="AC919" s="181">
        <f t="shared" si="658"/>
      </c>
      <c r="AD919" s="181">
        <f t="shared" si="580"/>
      </c>
      <c r="AE919" s="181">
        <f t="shared" si="513"/>
      </c>
      <c r="AF919" s="181">
        <f t="shared" si="442"/>
      </c>
      <c r="AG919" s="181">
        <f t="shared" si="158"/>
      </c>
      <c r="AH919" s="181">
        <f t="shared" si="33"/>
      </c>
      <c r="AI919" s="181">
        <f t="shared" si="1178"/>
      </c>
      <c r="AJ919" s="189">
        <v>49</v>
      </c>
      <c r="AK919" s="189">
        <v>28089</v>
      </c>
      <c r="AL919" s="179">
        <v>863</v>
      </c>
      <c r="AM919" s="179">
        <v>950</v>
      </c>
      <c r="AN919" s="179">
        <v>112</v>
      </c>
      <c r="AO919" s="189">
        <v>20</v>
      </c>
      <c r="AP919" s="189">
        <v>58</v>
      </c>
      <c r="AQ919" s="179">
        <v>110</v>
      </c>
      <c r="AR919" s="189">
        <v>5</v>
      </c>
      <c r="AS919" s="189">
        <v>4</v>
      </c>
      <c r="AT919" s="189">
        <v>1</v>
      </c>
      <c r="AU919" s="189">
        <v>6</v>
      </c>
      <c r="AV919" s="190"/>
      <c r="AW919" s="190"/>
      <c r="AX919" s="191">
        <f t="shared" si="801"/>
      </c>
    </row>
    <row r="920">
      <c r="A920" s="168"/>
      <c r="B920" s="210" t="s">
        <v>213</v>
      </c>
      <c r="C920" s="192" t="s">
        <v>179</v>
      </c>
      <c r="D920" s="171" t="s">
        <v>193</v>
      </c>
      <c r="E920" s="201" t="s">
        <v>194</v>
      </c>
      <c r="F920" s="178">
        <f t="shared" si="301"/>
      </c>
      <c r="G920" s="214">
        <v>3059.87</v>
      </c>
      <c r="H920" s="195">
        <v>1488.34</v>
      </c>
      <c r="I920" s="196">
        <f t="shared" si="590"/>
      </c>
      <c r="J920" s="180">
        <v>2</v>
      </c>
      <c r="K920" s="197">
        <v>4260.279999999999</v>
      </c>
      <c r="L920" s="189">
        <v>0</v>
      </c>
      <c r="M920" s="197">
        <v>0</v>
      </c>
      <c r="N920" s="180">
        <v>1</v>
      </c>
      <c r="O920" s="181">
        <f t="shared" si="75"/>
      </c>
      <c r="P920" s="176"/>
      <c r="Q920" s="182" t="str">
        <v>#DIV/0!</v>
      </c>
      <c r="R920" s="177">
        <f t="shared" si="951"/>
      </c>
      <c r="S920" s="178">
        <f t="shared" si="1101"/>
      </c>
      <c r="T920" s="183">
        <f t="shared" si="623"/>
      </c>
      <c r="U920" s="183">
        <f t="shared" si="545"/>
      </c>
      <c r="V920" s="183">
        <f t="shared" si="475"/>
      </c>
      <c r="W920" s="184">
        <v>2</v>
      </c>
      <c r="X920" s="183">
        <f t="shared" si="404"/>
      </c>
      <c r="Y920" s="183">
        <f t="shared" si="356"/>
      </c>
      <c r="Z920" s="183">
        <f t="shared" si="123"/>
      </c>
      <c r="AA920" s="183">
        <f t="shared" si="1294"/>
      </c>
      <c r="AB920" s="183">
        <f t="shared" si="1143"/>
      </c>
      <c r="AC920" s="181">
        <f t="shared" si="658"/>
      </c>
      <c r="AD920" s="181">
        <f t="shared" si="580"/>
      </c>
      <c r="AE920" s="181">
        <f t="shared" si="513"/>
      </c>
      <c r="AF920" s="181">
        <f t="shared" si="442"/>
      </c>
      <c r="AG920" s="181">
        <f t="shared" si="158"/>
      </c>
      <c r="AH920" s="181">
        <f t="shared" si="33"/>
      </c>
      <c r="AI920" s="181">
        <f t="shared" si="1178"/>
      </c>
      <c r="AJ920" s="189">
        <v>49</v>
      </c>
      <c r="AK920" s="189">
        <v>27900</v>
      </c>
      <c r="AL920" s="179">
        <v>731</v>
      </c>
      <c r="AM920" s="179">
        <v>807</v>
      </c>
      <c r="AN920" s="179">
        <v>101</v>
      </c>
      <c r="AO920" s="189">
        <v>26</v>
      </c>
      <c r="AP920" s="179">
        <v>72</v>
      </c>
      <c r="AQ920" s="179">
        <v>91</v>
      </c>
      <c r="AR920" s="189">
        <v>2</v>
      </c>
      <c r="AS920" s="189">
        <v>9</v>
      </c>
      <c r="AT920" s="189">
        <v>2</v>
      </c>
      <c r="AU920" s="189">
        <v>11</v>
      </c>
      <c r="AV920" s="190"/>
      <c r="AW920" s="190"/>
      <c r="AX920" s="191">
        <f t="shared" si="801"/>
      </c>
    </row>
    <row r="921">
      <c r="A921" s="168"/>
      <c r="B921" s="202" t="s">
        <v>186</v>
      </c>
      <c r="C921" s="202"/>
      <c r="D921" s="202"/>
      <c r="E921" s="202"/>
      <c r="F921" s="203">
        <f>SUM(F916:F920)</f>
      </c>
      <c r="G921" s="203">
        <f>SUM(G916:G920)</f>
      </c>
      <c r="H921" s="203">
        <f>SUM(H916:H920)</f>
      </c>
      <c r="I921" s="196">
        <f>SUM(I916:I920)</f>
      </c>
      <c r="J921" s="204">
        <f>SUM(J916:J920)</f>
      </c>
      <c r="K921" s="215">
        <f>SUM(K916:K920)</f>
      </c>
      <c r="L921" s="215">
        <f>SUM(L916:L920)</f>
      </c>
      <c r="M921" s="215">
        <f>SUM(M916:M920)</f>
      </c>
      <c r="N921" s="215">
        <f>SUM(N916:N920)</f>
      </c>
      <c r="O921" s="205">
        <f t="shared" si="75"/>
      </c>
      <c r="P921" s="206">
        <f>SUM(P916:P920)</f>
      </c>
      <c r="Q921" s="182">
        <f t="shared" ref="Q921:Q938" si="1258">P921/R921</f>
      </c>
      <c r="R921" s="204">
        <f>SUM(R916:R920)</f>
      </c>
      <c r="S921" s="203">
        <f>SUM(S916:S920)</f>
      </c>
      <c r="T921" s="207">
        <f t="shared" si="623"/>
      </c>
      <c r="U921" s="207">
        <f t="shared" si="545"/>
      </c>
      <c r="V921" s="207">
        <f t="shared" si="475"/>
      </c>
      <c r="W921" s="208">
        <f>SUM(W916:W920)</f>
      </c>
      <c r="X921" s="207">
        <f t="shared" si="404"/>
      </c>
      <c r="Y921" s="207">
        <f t="shared" si="356"/>
      </c>
      <c r="Z921" s="207">
        <f t="shared" si="123"/>
      </c>
      <c r="AA921" s="207">
        <f t="shared" si="1294"/>
      </c>
      <c r="AB921" s="207">
        <f t="shared" si="1143"/>
      </c>
      <c r="AC921" s="205">
        <f t="shared" si="658"/>
      </c>
      <c r="AD921" s="205">
        <f t="shared" si="580"/>
      </c>
      <c r="AE921" s="205">
        <f t="shared" si="513"/>
      </c>
      <c r="AF921" s="205">
        <f t="shared" si="442"/>
      </c>
      <c r="AG921" s="205">
        <f t="shared" si="158"/>
      </c>
      <c r="AH921" s="205">
        <f t="shared" si="33"/>
      </c>
      <c r="AI921" s="205">
        <f t="shared" si="1178"/>
      </c>
      <c r="AJ921" s="218">
        <f>AVERAGE(AJ916:AJ920)</f>
      </c>
      <c r="AK921" s="218">
        <f>SUM(AK916:AK920)</f>
      </c>
      <c r="AL921" s="218">
        <f>SUM(AL916:AL920)</f>
      </c>
      <c r="AM921" s="218">
        <f>SUM(AM916:AM920)</f>
      </c>
      <c r="AN921" s="218">
        <f>SUM(AN916:AN920)</f>
      </c>
      <c r="AO921" s="218">
        <f>SUM(AO916:AO920)</f>
      </c>
      <c r="AP921" s="218">
        <f>SUM(AP916:AP920)</f>
      </c>
      <c r="AQ921" s="218">
        <f>SUM(AQ916:AQ920)</f>
      </c>
      <c r="AR921" s="218">
        <f>SUM(AR916:AR920)</f>
      </c>
      <c r="AS921" s="218">
        <f>SUM(AS916:AS920)</f>
      </c>
      <c r="AT921" s="218">
        <f>SUM(AT916:AT920)</f>
      </c>
      <c r="AU921" s="218">
        <f>SUM(AU916:AU920)</f>
      </c>
      <c r="AV921" s="209"/>
      <c r="AW921" s="209"/>
      <c r="AX921" s="204">
        <f>SUM(AX916:AX920)</f>
      </c>
    </row>
    <row r="922">
      <c r="A922" s="168"/>
      <c r="B922" s="210" t="s">
        <v>213</v>
      </c>
      <c r="C922" s="170" t="s">
        <v>179</v>
      </c>
      <c r="D922" s="171" t="s">
        <v>204</v>
      </c>
      <c r="E922" s="201" t="s">
        <v>195</v>
      </c>
      <c r="F922" s="178">
        <f t="shared" ref="F922:F925" si="302">G922+H922+I922</f>
      </c>
      <c r="G922" s="216">
        <v>3144.94</v>
      </c>
      <c r="H922" s="178">
        <v>699.85</v>
      </c>
      <c r="I922" s="236">
        <v>0</v>
      </c>
      <c r="J922" s="180">
        <v>3</v>
      </c>
      <c r="K922" s="197">
        <v>7651.220000000001</v>
      </c>
      <c r="L922" s="189">
        <v>0</v>
      </c>
      <c r="M922" s="197">
        <v>0</v>
      </c>
      <c r="N922" s="180">
        <v>0</v>
      </c>
      <c r="O922" s="181">
        <f t="shared" si="75"/>
      </c>
      <c r="P922" s="196"/>
      <c r="Q922" s="182">
        <f t="shared" si="1258"/>
      </c>
      <c r="R922" s="177">
        <f t="shared" ref="R922:R925" si="952">J922+L922</f>
      </c>
      <c r="S922" s="178">
        <f t="shared" ref="S922:S925" si="1102">K922+M922</f>
      </c>
      <c r="T922" s="183">
        <f t="shared" si="623"/>
      </c>
      <c r="U922" s="183">
        <f t="shared" si="545"/>
      </c>
      <c r="V922" s="183">
        <f t="shared" si="475"/>
      </c>
      <c r="W922" s="184">
        <v>1</v>
      </c>
      <c r="X922" s="183">
        <f t="shared" si="404"/>
      </c>
      <c r="Y922" s="183">
        <f t="shared" si="356"/>
      </c>
      <c r="Z922" s="183">
        <f t="shared" si="123"/>
      </c>
      <c r="AA922" s="183">
        <f t="shared" si="1294"/>
      </c>
      <c r="AB922" s="183">
        <f t="shared" si="1143"/>
      </c>
      <c r="AC922" s="181">
        <f t="shared" si="658"/>
      </c>
      <c r="AD922" s="181">
        <f t="shared" si="580"/>
      </c>
      <c r="AE922" s="181">
        <f t="shared" si="513"/>
      </c>
      <c r="AF922" s="181">
        <f t="shared" si="442"/>
      </c>
      <c r="AG922" s="181">
        <f t="shared" si="158"/>
      </c>
      <c r="AH922" s="181">
        <f t="shared" si="33"/>
      </c>
      <c r="AI922" s="181">
        <f t="shared" si="1178"/>
      </c>
      <c r="AJ922" s="189">
        <v>49</v>
      </c>
      <c r="AK922" s="179">
        <v>19162</v>
      </c>
      <c r="AL922" s="179">
        <v>604</v>
      </c>
      <c r="AM922" s="179">
        <v>669</v>
      </c>
      <c r="AN922" s="179">
        <v>81</v>
      </c>
      <c r="AO922" s="189">
        <v>16</v>
      </c>
      <c r="AP922" s="189">
        <v>44</v>
      </c>
      <c r="AQ922" s="189">
        <v>80</v>
      </c>
      <c r="AR922" s="189">
        <v>3</v>
      </c>
      <c r="AS922" s="189">
        <v>4</v>
      </c>
      <c r="AT922" s="189">
        <v>2</v>
      </c>
      <c r="AU922" s="189">
        <v>3</v>
      </c>
      <c r="AV922" s="190"/>
      <c r="AW922" s="190"/>
      <c r="AX922" s="191">
        <f t="shared" ref="AX922:AX925" si="802">COUNT(AU922)</f>
      </c>
    </row>
    <row r="923">
      <c r="A923" s="168"/>
      <c r="B923" s="210" t="s">
        <v>213</v>
      </c>
      <c r="C923" s="192" t="s">
        <v>179</v>
      </c>
      <c r="D923" s="171" t="s">
        <v>204</v>
      </c>
      <c r="E923" s="212" t="s">
        <v>196</v>
      </c>
      <c r="F923" s="178">
        <f t="shared" si="302"/>
      </c>
      <c r="G923" s="213">
        <v>2178.01</v>
      </c>
      <c r="H923" s="178">
        <v>1285.09</v>
      </c>
      <c r="I923" s="219">
        <v>0</v>
      </c>
      <c r="J923" s="180">
        <v>7</v>
      </c>
      <c r="K923" s="178">
        <v>14882.809999999998</v>
      </c>
      <c r="L923" s="179">
        <v>1</v>
      </c>
      <c r="M923" s="178">
        <v>5096.52</v>
      </c>
      <c r="N923" s="180">
        <v>1</v>
      </c>
      <c r="O923" s="181">
        <f t="shared" si="75"/>
      </c>
      <c r="P923" s="196"/>
      <c r="Q923" s="182">
        <f t="shared" si="1258"/>
      </c>
      <c r="R923" s="177">
        <f t="shared" si="952"/>
      </c>
      <c r="S923" s="178">
        <f t="shared" si="1102"/>
      </c>
      <c r="T923" s="183">
        <f t="shared" si="623"/>
      </c>
      <c r="U923" s="183">
        <f t="shared" si="545"/>
      </c>
      <c r="V923" s="183">
        <f t="shared" si="475"/>
      </c>
      <c r="W923" s="184">
        <v>6</v>
      </c>
      <c r="X923" s="183">
        <f t="shared" si="404"/>
      </c>
      <c r="Y923" s="183">
        <f t="shared" si="356"/>
      </c>
      <c r="Z923" s="183">
        <f t="shared" si="123"/>
      </c>
      <c r="AA923" s="183">
        <f t="shared" si="1294"/>
      </c>
      <c r="AB923" s="183">
        <f t="shared" si="1143"/>
      </c>
      <c r="AC923" s="181">
        <f t="shared" si="658"/>
      </c>
      <c r="AD923" s="181">
        <f t="shared" si="580"/>
      </c>
      <c r="AE923" s="181">
        <f t="shared" si="513"/>
      </c>
      <c r="AF923" s="181">
        <f t="shared" si="442"/>
      </c>
      <c r="AG923" s="181">
        <f t="shared" si="158"/>
      </c>
      <c r="AH923" s="181">
        <f t="shared" si="33"/>
      </c>
      <c r="AI923" s="181">
        <f t="shared" si="1178"/>
      </c>
      <c r="AJ923" s="189">
        <v>50</v>
      </c>
      <c r="AK923" s="179">
        <v>22683</v>
      </c>
      <c r="AL923" s="179">
        <v>463</v>
      </c>
      <c r="AM923" s="179">
        <v>494</v>
      </c>
      <c r="AN923" s="179">
        <v>79</v>
      </c>
      <c r="AO923" s="189">
        <v>15</v>
      </c>
      <c r="AP923" s="179">
        <v>64</v>
      </c>
      <c r="AQ923" s="179">
        <v>70</v>
      </c>
      <c r="AR923" s="189">
        <v>8</v>
      </c>
      <c r="AS923" s="189">
        <v>5</v>
      </c>
      <c r="AT923" s="189">
        <v>0</v>
      </c>
      <c r="AU923" s="189">
        <v>5</v>
      </c>
      <c r="AV923" s="190"/>
      <c r="AW923" s="190"/>
      <c r="AX923" s="191">
        <f t="shared" si="802"/>
      </c>
    </row>
    <row r="924">
      <c r="A924" s="168"/>
      <c r="B924" s="210" t="s">
        <v>213</v>
      </c>
      <c r="C924" s="192" t="s">
        <v>179</v>
      </c>
      <c r="D924" s="171" t="s">
        <v>204</v>
      </c>
      <c r="E924" s="212" t="s">
        <v>197</v>
      </c>
      <c r="F924" s="178">
        <f t="shared" si="302"/>
      </c>
      <c r="G924" s="297">
        <v>1690.54</v>
      </c>
      <c r="H924" s="197">
        <v>2143.25</v>
      </c>
      <c r="I924" s="219">
        <v>0</v>
      </c>
      <c r="J924" s="180">
        <v>2</v>
      </c>
      <c r="K924" s="178">
        <v>3983.2700000000186</v>
      </c>
      <c r="L924" s="179">
        <v>0</v>
      </c>
      <c r="M924" s="178">
        <v>0</v>
      </c>
      <c r="N924" s="180">
        <v>0</v>
      </c>
      <c r="O924" s="181">
        <f t="shared" si="75"/>
      </c>
      <c r="P924" s="196"/>
      <c r="Q924" s="182">
        <f t="shared" si="1258"/>
      </c>
      <c r="R924" s="177">
        <f t="shared" si="952"/>
      </c>
      <c r="S924" s="178">
        <f t="shared" si="1102"/>
      </c>
      <c r="T924" s="183">
        <f t="shared" si="623"/>
      </c>
      <c r="U924" s="183">
        <f t="shared" si="545"/>
      </c>
      <c r="V924" s="183">
        <f t="shared" si="475"/>
      </c>
      <c r="W924" s="184">
        <v>2</v>
      </c>
      <c r="X924" s="183">
        <f t="shared" si="404"/>
      </c>
      <c r="Y924" s="183">
        <f t="shared" si="356"/>
      </c>
      <c r="Z924" s="183">
        <f t="shared" si="123"/>
      </c>
      <c r="AA924" s="183">
        <f t="shared" si="1294"/>
      </c>
      <c r="AB924" s="183">
        <f t="shared" si="1143"/>
      </c>
      <c r="AC924" s="181">
        <f t="shared" si="658"/>
      </c>
      <c r="AD924" s="181">
        <f t="shared" si="580"/>
      </c>
      <c r="AE924" s="181">
        <f t="shared" si="513"/>
      </c>
      <c r="AF924" s="181">
        <f t="shared" si="442"/>
      </c>
      <c r="AG924" s="181">
        <f t="shared" si="158"/>
      </c>
      <c r="AH924" s="181">
        <f t="shared" si="33"/>
      </c>
      <c r="AI924" s="181">
        <f t="shared" si="1178"/>
      </c>
      <c r="AJ924" s="189">
        <v>50</v>
      </c>
      <c r="AK924" s="179">
        <v>38346</v>
      </c>
      <c r="AL924" s="179">
        <v>674</v>
      </c>
      <c r="AM924" s="179">
        <v>725</v>
      </c>
      <c r="AN924" s="179">
        <v>89</v>
      </c>
      <c r="AO924" s="189">
        <v>29</v>
      </c>
      <c r="AP924" s="189">
        <v>81</v>
      </c>
      <c r="AQ924" s="179">
        <v>86</v>
      </c>
      <c r="AR924" s="189">
        <v>2</v>
      </c>
      <c r="AS924" s="189">
        <v>3</v>
      </c>
      <c r="AT924" s="189">
        <v>2</v>
      </c>
      <c r="AU924" s="189">
        <v>23</v>
      </c>
      <c r="AV924" s="190"/>
      <c r="AW924" s="190"/>
      <c r="AX924" s="191">
        <f t="shared" si="802"/>
      </c>
    </row>
    <row r="925">
      <c r="A925" s="168"/>
      <c r="B925" s="210" t="s">
        <v>213</v>
      </c>
      <c r="C925" s="192" t="s">
        <v>179</v>
      </c>
      <c r="D925" s="171" t="s">
        <v>204</v>
      </c>
      <c r="E925" s="212" t="s">
        <v>199</v>
      </c>
      <c r="F925" s="178">
        <f t="shared" si="302"/>
      </c>
      <c r="G925" s="216">
        <v>1849.4199999999998</v>
      </c>
      <c r="H925" s="178">
        <v>2296.8199999999997</v>
      </c>
      <c r="I925" s="219">
        <v>0</v>
      </c>
      <c r="J925" s="180">
        <v>7</v>
      </c>
      <c r="K925" s="178">
        <v>18005.139999999985</v>
      </c>
      <c r="L925" s="179">
        <v>0</v>
      </c>
      <c r="M925" s="178">
        <v>0</v>
      </c>
      <c r="N925" s="180">
        <v>0</v>
      </c>
      <c r="O925" s="181">
        <f t="shared" si="75"/>
      </c>
      <c r="P925" s="196"/>
      <c r="Q925" s="182">
        <f t="shared" si="1258"/>
      </c>
      <c r="R925" s="177">
        <f t="shared" si="952"/>
      </c>
      <c r="S925" s="178">
        <f t="shared" si="1102"/>
      </c>
      <c r="T925" s="183">
        <f t="shared" si="623"/>
      </c>
      <c r="U925" s="183">
        <f t="shared" si="545"/>
      </c>
      <c r="V925" s="183">
        <f t="shared" si="475"/>
      </c>
      <c r="W925" s="184">
        <v>7</v>
      </c>
      <c r="X925" s="183">
        <f t="shared" si="404"/>
      </c>
      <c r="Y925" s="183">
        <f t="shared" si="356"/>
      </c>
      <c r="Z925" s="183">
        <f t="shared" si="123"/>
      </c>
      <c r="AA925" s="183">
        <f t="shared" si="1294"/>
      </c>
      <c r="AB925" s="183">
        <f t="shared" si="1143"/>
      </c>
      <c r="AC925" s="181">
        <f t="shared" si="658"/>
      </c>
      <c r="AD925" s="181">
        <f t="shared" si="580"/>
      </c>
      <c r="AE925" s="181">
        <f t="shared" si="513"/>
      </c>
      <c r="AF925" s="181">
        <f t="shared" si="442"/>
      </c>
      <c r="AG925" s="181">
        <f t="shared" si="158"/>
      </c>
      <c r="AH925" s="181">
        <f t="shared" si="33"/>
      </c>
      <c r="AI925" s="181">
        <f t="shared" si="1178"/>
      </c>
      <c r="AJ925" s="189">
        <v>51</v>
      </c>
      <c r="AK925" s="179">
        <v>31458</v>
      </c>
      <c r="AL925" s="179">
        <v>436</v>
      </c>
      <c r="AM925" s="179">
        <v>469</v>
      </c>
      <c r="AN925" s="179">
        <v>94</v>
      </c>
      <c r="AO925" s="189">
        <v>31</v>
      </c>
      <c r="AP925" s="179">
        <v>75</v>
      </c>
      <c r="AQ925" s="179">
        <v>88</v>
      </c>
      <c r="AR925" s="298">
        <v>8</v>
      </c>
      <c r="AS925" s="189">
        <v>7</v>
      </c>
      <c r="AT925" s="189">
        <v>1</v>
      </c>
      <c r="AU925" s="189">
        <v>17</v>
      </c>
      <c r="AV925" s="190"/>
      <c r="AW925" s="190"/>
      <c r="AX925" s="191">
        <f t="shared" si="802"/>
      </c>
    </row>
    <row r="926">
      <c r="A926" s="168"/>
      <c r="B926" s="202" t="s">
        <v>186</v>
      </c>
      <c r="C926" s="202"/>
      <c r="D926" s="202"/>
      <c r="E926" s="202"/>
      <c r="F926" s="203">
        <f>SUM(F922:F925)</f>
      </c>
      <c r="G926" s="217">
        <f>SUM(G922:G925)</f>
      </c>
      <c r="H926" s="203">
        <f>SUM(H922:H925)</f>
      </c>
      <c r="I926" s="196">
        <f>SUM(I922:I925)</f>
      </c>
      <c r="J926" s="204">
        <f>SUM(J922:J925)</f>
      </c>
      <c r="K926" s="203">
        <f>SUM(K922:K925)</f>
      </c>
      <c r="L926" s="215">
        <f>SUM(L922:L925)</f>
      </c>
      <c r="M926" s="203">
        <f>SUM(M922:M925)</f>
      </c>
      <c r="N926" s="204">
        <f>SUM(N922:N925)</f>
      </c>
      <c r="O926" s="205">
        <f t="shared" si="75"/>
      </c>
      <c r="P926" s="206">
        <f>SUM(P922:P925)</f>
      </c>
      <c r="Q926" s="182">
        <f t="shared" si="1258"/>
      </c>
      <c r="R926" s="204">
        <f>SUM(R922:R925)</f>
      </c>
      <c r="S926" s="203">
        <f>SUM(S922:S925)</f>
      </c>
      <c r="T926" s="207">
        <f t="shared" si="623"/>
      </c>
      <c r="U926" s="207">
        <f t="shared" si="545"/>
      </c>
      <c r="V926" s="207">
        <f t="shared" si="475"/>
      </c>
      <c r="W926" s="208">
        <f>SUM(W922:W925)</f>
      </c>
      <c r="X926" s="207">
        <f t="shared" si="404"/>
      </c>
      <c r="Y926" s="207">
        <f t="shared" si="356"/>
      </c>
      <c r="Z926" s="207">
        <f t="shared" si="123"/>
      </c>
      <c r="AA926" s="207">
        <f t="shared" si="1294"/>
      </c>
      <c r="AB926" s="207">
        <f t="shared" si="1143"/>
      </c>
      <c r="AC926" s="205">
        <f t="shared" si="658"/>
      </c>
      <c r="AD926" s="205">
        <f t="shared" si="580"/>
      </c>
      <c r="AE926" s="205">
        <f t="shared" si="513"/>
      </c>
      <c r="AF926" s="205">
        <f t="shared" si="442"/>
      </c>
      <c r="AG926" s="205">
        <f t="shared" si="158"/>
      </c>
      <c r="AH926" s="205">
        <f t="shared" si="33"/>
      </c>
      <c r="AI926" s="205">
        <f t="shared" si="1178"/>
      </c>
      <c r="AJ926" s="218">
        <f>AVERAGE(AJ922:AJ925)</f>
      </c>
      <c r="AK926" s="218">
        <f>SUM(AK922:AK925)</f>
      </c>
      <c r="AL926" s="218">
        <f>SUM(AL922:AL925)</f>
      </c>
      <c r="AM926" s="218">
        <f>SUM(AM922:AM925)</f>
      </c>
      <c r="AN926" s="218">
        <f>SUM(AN922:AN925)</f>
      </c>
      <c r="AO926" s="218">
        <f>SUM(AO922:AO925)</f>
      </c>
      <c r="AP926" s="218">
        <f>SUM(AP922:AP925)</f>
      </c>
      <c r="AQ926" s="218">
        <f>SUM(AQ922:AQ925)</f>
      </c>
      <c r="AR926" s="218">
        <f>SUM(AR922:AR925)</f>
      </c>
      <c r="AS926" s="218">
        <f>SUM(AS922:AS925)</f>
      </c>
      <c r="AT926" s="218">
        <f>SUM(AT922:AT925)</f>
      </c>
      <c r="AU926" s="218">
        <f>SUM(AU922:AU925)</f>
      </c>
      <c r="AV926" s="209"/>
      <c r="AW926" s="209"/>
      <c r="AX926" s="204">
        <f>SUM(AX922:AX925)</f>
      </c>
    </row>
    <row r="927">
      <c r="A927" s="168"/>
      <c r="B927" s="210" t="s">
        <v>213</v>
      </c>
      <c r="C927" s="192" t="s">
        <v>179</v>
      </c>
      <c r="D927" s="171" t="s">
        <v>180</v>
      </c>
      <c r="E927" s="212" t="s">
        <v>200</v>
      </c>
      <c r="F927" s="178">
        <f t="shared" ref="F927:F931" si="303">G927+H927+I927</f>
      </c>
      <c r="G927" s="216">
        <v>2049.54</v>
      </c>
      <c r="H927" s="197">
        <v>2150.09</v>
      </c>
      <c r="I927" s="219">
        <v>0</v>
      </c>
      <c r="J927" s="180">
        <v>5</v>
      </c>
      <c r="K927" s="197">
        <v>12747.75</v>
      </c>
      <c r="L927" s="189">
        <v>0</v>
      </c>
      <c r="M927" s="197">
        <v>0</v>
      </c>
      <c r="N927" s="180">
        <v>0</v>
      </c>
      <c r="O927" s="181">
        <f t="shared" si="75"/>
      </c>
      <c r="P927" s="196"/>
      <c r="Q927" s="182">
        <f t="shared" si="1258"/>
      </c>
      <c r="R927" s="177">
        <f t="shared" ref="R927:R931" si="953">J927+L927</f>
      </c>
      <c r="S927" s="178">
        <f t="shared" ref="S927:S931" si="1103">K927+M927</f>
      </c>
      <c r="T927" s="183">
        <f t="shared" si="623"/>
      </c>
      <c r="U927" s="183">
        <f t="shared" si="545"/>
      </c>
      <c r="V927" s="183">
        <f t="shared" si="475"/>
      </c>
      <c r="W927" s="184">
        <v>5</v>
      </c>
      <c r="X927" s="183">
        <f t="shared" si="404"/>
      </c>
      <c r="Y927" s="183">
        <f t="shared" si="356"/>
      </c>
      <c r="Z927" s="183">
        <f t="shared" si="123"/>
      </c>
      <c r="AA927" s="183">
        <f t="shared" si="1294"/>
      </c>
      <c r="AB927" s="183">
        <f t="shared" si="1143"/>
      </c>
      <c r="AC927" s="181">
        <f t="shared" si="658"/>
      </c>
      <c r="AD927" s="181">
        <f t="shared" si="580"/>
      </c>
      <c r="AE927" s="181">
        <f t="shared" si="513"/>
      </c>
      <c r="AF927" s="181">
        <f t="shared" si="442"/>
      </c>
      <c r="AG927" s="181">
        <f t="shared" si="158"/>
      </c>
      <c r="AH927" s="181">
        <f t="shared" si="33"/>
      </c>
      <c r="AI927" s="181">
        <f t="shared" si="1178"/>
      </c>
      <c r="AJ927" s="189">
        <v>52</v>
      </c>
      <c r="AK927" s="179">
        <v>35309</v>
      </c>
      <c r="AL927" s="179">
        <v>465</v>
      </c>
      <c r="AM927" s="179">
        <v>497</v>
      </c>
      <c r="AN927" s="189">
        <v>139</v>
      </c>
      <c r="AO927" s="189">
        <v>29</v>
      </c>
      <c r="AP927" s="189">
        <v>87</v>
      </c>
      <c r="AQ927" s="189">
        <v>127</v>
      </c>
      <c r="AR927" s="189">
        <v>6</v>
      </c>
      <c r="AS927" s="189">
        <v>9</v>
      </c>
      <c r="AT927" s="189">
        <v>2</v>
      </c>
      <c r="AU927" s="189">
        <v>22</v>
      </c>
      <c r="AV927" s="190"/>
      <c r="AW927" s="190"/>
      <c r="AX927" s="191">
        <f t="shared" ref="AX927:AX931" si="803">COUNT(AU927)</f>
      </c>
    </row>
    <row r="928">
      <c r="A928" s="168"/>
      <c r="B928" s="210" t="s">
        <v>187</v>
      </c>
      <c r="C928" s="170" t="s">
        <v>201</v>
      </c>
      <c r="D928" s="171" t="s">
        <v>180</v>
      </c>
      <c r="E928" s="211" t="s">
        <v>202</v>
      </c>
      <c r="F928" s="178">
        <f t="shared" si="303"/>
      </c>
      <c r="G928" s="197">
        <v>2610.6</v>
      </c>
      <c r="H928" s="197">
        <v>2540.77</v>
      </c>
      <c r="I928" s="219">
        <v>0</v>
      </c>
      <c r="J928" s="180">
        <v>3</v>
      </c>
      <c r="K928" s="197">
        <v>11872.589999999997</v>
      </c>
      <c r="L928" s="189">
        <v>0</v>
      </c>
      <c r="M928" s="197">
        <v>0</v>
      </c>
      <c r="N928" s="180">
        <v>0</v>
      </c>
      <c r="O928" s="181">
        <f t="shared" si="75"/>
      </c>
      <c r="P928" s="196"/>
      <c r="Q928" s="182">
        <f t="shared" si="1258"/>
      </c>
      <c r="R928" s="177">
        <f t="shared" si="953"/>
      </c>
      <c r="S928" s="178">
        <f t="shared" si="1103"/>
      </c>
      <c r="T928" s="183">
        <f t="shared" si="623"/>
      </c>
      <c r="U928" s="183">
        <f t="shared" si="545"/>
      </c>
      <c r="V928" s="183">
        <f t="shared" si="475"/>
      </c>
      <c r="W928" s="184">
        <v>2</v>
      </c>
      <c r="X928" s="183">
        <f t="shared" si="404"/>
      </c>
      <c r="Y928" s="183">
        <f t="shared" si="356"/>
      </c>
      <c r="Z928" s="183">
        <f t="shared" si="123"/>
      </c>
      <c r="AA928" s="183">
        <f t="shared" si="1294"/>
      </c>
      <c r="AB928" s="183">
        <f t="shared" si="1143"/>
      </c>
      <c r="AC928" s="181">
        <f t="shared" si="658"/>
      </c>
      <c r="AD928" s="181">
        <f t="shared" si="580"/>
      </c>
      <c r="AE928" s="181">
        <f t="shared" si="513"/>
      </c>
      <c r="AF928" s="181">
        <f t="shared" si="442"/>
      </c>
      <c r="AG928" s="181">
        <f t="shared" si="158"/>
      </c>
      <c r="AH928" s="181">
        <f t="shared" si="33"/>
      </c>
      <c r="AI928" s="181">
        <f t="shared" si="1178"/>
      </c>
      <c r="AJ928" s="189">
        <v>54</v>
      </c>
      <c r="AK928" s="179">
        <v>37583</v>
      </c>
      <c r="AL928" s="179">
        <v>529</v>
      </c>
      <c r="AM928" s="179">
        <v>557</v>
      </c>
      <c r="AN928" s="179">
        <v>127</v>
      </c>
      <c r="AO928" s="189">
        <v>31</v>
      </c>
      <c r="AP928" s="189">
        <v>55</v>
      </c>
      <c r="AQ928" s="179">
        <v>111</v>
      </c>
      <c r="AR928" s="189">
        <v>5</v>
      </c>
      <c r="AS928" s="189">
        <v>2</v>
      </c>
      <c r="AT928" s="189">
        <v>0</v>
      </c>
      <c r="AU928" s="189">
        <v>19</v>
      </c>
      <c r="AV928" s="190"/>
      <c r="AW928" s="190"/>
      <c r="AX928" s="191">
        <f t="shared" si="803"/>
      </c>
    </row>
    <row r="929">
      <c r="A929" s="168"/>
      <c r="B929" s="210" t="s">
        <v>187</v>
      </c>
      <c r="C929" s="170" t="s">
        <v>201</v>
      </c>
      <c r="D929" s="171" t="s">
        <v>180</v>
      </c>
      <c r="E929" s="211" t="s">
        <v>203</v>
      </c>
      <c r="F929" s="178">
        <f t="shared" si="303"/>
      </c>
      <c r="G929" s="178">
        <v>1958.82</v>
      </c>
      <c r="H929" s="178">
        <v>1789.92</v>
      </c>
      <c r="I929" s="219">
        <v>0</v>
      </c>
      <c r="J929" s="180">
        <v>6</v>
      </c>
      <c r="K929" s="178">
        <v>9414.410000000003</v>
      </c>
      <c r="L929" s="179">
        <v>1</v>
      </c>
      <c r="M929" s="178">
        <v>5096.52</v>
      </c>
      <c r="N929" s="180">
        <v>0</v>
      </c>
      <c r="O929" s="181">
        <f t="shared" si="75"/>
      </c>
      <c r="P929" s="196"/>
      <c r="Q929" s="182">
        <f t="shared" si="1258"/>
      </c>
      <c r="R929" s="177">
        <f t="shared" si="953"/>
      </c>
      <c r="S929" s="178">
        <f t="shared" si="1103"/>
      </c>
      <c r="T929" s="183">
        <f t="shared" si="623"/>
      </c>
      <c r="U929" s="183">
        <f t="shared" si="545"/>
      </c>
      <c r="V929" s="183">
        <f t="shared" si="475"/>
      </c>
      <c r="W929" s="184">
        <v>7</v>
      </c>
      <c r="X929" s="183">
        <f t="shared" si="404"/>
      </c>
      <c r="Y929" s="183">
        <f t="shared" si="356"/>
      </c>
      <c r="Z929" s="183">
        <f t="shared" si="123"/>
      </c>
      <c r="AA929" s="183">
        <f t="shared" si="1294"/>
      </c>
      <c r="AB929" s="183">
        <f t="shared" si="1143"/>
      </c>
      <c r="AC929" s="181">
        <f t="shared" si="658"/>
      </c>
      <c r="AD929" s="181">
        <f t="shared" si="580"/>
      </c>
      <c r="AE929" s="181">
        <f t="shared" si="513"/>
      </c>
      <c r="AF929" s="181">
        <f t="shared" si="442"/>
      </c>
      <c r="AG929" s="181">
        <f t="shared" si="158"/>
      </c>
      <c r="AH929" s="181">
        <f t="shared" si="33"/>
      </c>
      <c r="AI929" s="181">
        <f t="shared" si="1178"/>
      </c>
      <c r="AJ929" s="189">
        <v>55</v>
      </c>
      <c r="AK929" s="179">
        <v>28722</v>
      </c>
      <c r="AL929" s="179">
        <v>469</v>
      </c>
      <c r="AM929" s="179">
        <v>490</v>
      </c>
      <c r="AN929" s="179">
        <v>95</v>
      </c>
      <c r="AO929" s="189">
        <v>35</v>
      </c>
      <c r="AP929" s="179">
        <v>116</v>
      </c>
      <c r="AQ929" s="179">
        <v>92</v>
      </c>
      <c r="AR929" s="189">
        <v>6</v>
      </c>
      <c r="AS929" s="189">
        <v>11</v>
      </c>
      <c r="AT929" s="189">
        <v>3</v>
      </c>
      <c r="AU929" s="189">
        <v>9</v>
      </c>
      <c r="AV929" s="190"/>
      <c r="AW929" s="190"/>
      <c r="AX929" s="191">
        <f t="shared" si="803"/>
      </c>
    </row>
    <row r="930">
      <c r="A930" s="168"/>
      <c r="B930" s="210" t="s">
        <v>187</v>
      </c>
      <c r="C930" s="170" t="s">
        <v>201</v>
      </c>
      <c r="D930" s="171" t="s">
        <v>180</v>
      </c>
      <c r="E930" s="220" t="s">
        <v>205</v>
      </c>
      <c r="F930" s="178">
        <f t="shared" si="303"/>
      </c>
      <c r="G930" s="178">
        <v>2279.62</v>
      </c>
      <c r="H930" s="178">
        <v>1684.46</v>
      </c>
      <c r="I930" s="219">
        <v>0</v>
      </c>
      <c r="J930" s="177">
        <v>2</v>
      </c>
      <c r="K930" s="178">
        <v>5102.959999999992</v>
      </c>
      <c r="L930" s="179">
        <v>0</v>
      </c>
      <c r="M930" s="178">
        <v>0</v>
      </c>
      <c r="N930" s="180">
        <v>0</v>
      </c>
      <c r="O930" s="181">
        <f t="shared" si="75"/>
      </c>
      <c r="P930" s="196"/>
      <c r="Q930" s="182">
        <f t="shared" si="1258"/>
      </c>
      <c r="R930" s="177">
        <f t="shared" si="953"/>
      </c>
      <c r="S930" s="178">
        <f t="shared" si="1103"/>
      </c>
      <c r="T930" s="183">
        <f t="shared" si="623"/>
      </c>
      <c r="U930" s="183">
        <f t="shared" si="545"/>
      </c>
      <c r="V930" s="183">
        <f t="shared" si="475"/>
      </c>
      <c r="W930" s="184">
        <v>2</v>
      </c>
      <c r="X930" s="183">
        <f t="shared" si="404"/>
      </c>
      <c r="Y930" s="183">
        <f t="shared" si="356"/>
      </c>
      <c r="Z930" s="183">
        <f t="shared" si="123"/>
      </c>
      <c r="AA930" s="183">
        <f t="shared" si="1294"/>
      </c>
      <c r="AB930" s="183">
        <f t="shared" si="1143"/>
      </c>
      <c r="AC930" s="181">
        <f t="shared" si="658"/>
      </c>
      <c r="AD930" s="181">
        <f t="shared" si="580"/>
      </c>
      <c r="AE930" s="181">
        <f t="shared" si="513"/>
      </c>
      <c r="AF930" s="181">
        <f t="shared" si="442"/>
      </c>
      <c r="AG930" s="181">
        <f t="shared" si="158"/>
      </c>
      <c r="AH930" s="181">
        <f t="shared" si="33"/>
      </c>
      <c r="AI930" s="181">
        <f t="shared" si="1178"/>
      </c>
      <c r="AJ930" s="189">
        <v>54</v>
      </c>
      <c r="AK930" s="179">
        <v>32227</v>
      </c>
      <c r="AL930" s="179">
        <v>667</v>
      </c>
      <c r="AM930" s="179">
        <v>742</v>
      </c>
      <c r="AN930" s="179">
        <v>95</v>
      </c>
      <c r="AO930" s="189">
        <v>22</v>
      </c>
      <c r="AP930" s="179">
        <v>120</v>
      </c>
      <c r="AQ930" s="179">
        <v>98</v>
      </c>
      <c r="AR930" s="189">
        <v>2</v>
      </c>
      <c r="AS930" s="189">
        <v>1</v>
      </c>
      <c r="AT930" s="189">
        <v>0</v>
      </c>
      <c r="AU930" s="189">
        <v>12</v>
      </c>
      <c r="AV930" s="190"/>
      <c r="AW930" s="190"/>
      <c r="AX930" s="191">
        <f t="shared" si="803"/>
      </c>
    </row>
    <row r="931">
      <c r="A931" s="168"/>
      <c r="B931" s="210" t="s">
        <v>187</v>
      </c>
      <c r="C931" s="170" t="s">
        <v>201</v>
      </c>
      <c r="D931" s="171" t="s">
        <v>180</v>
      </c>
      <c r="E931" s="220" t="s">
        <v>206</v>
      </c>
      <c r="F931" s="178">
        <f t="shared" si="303"/>
      </c>
      <c r="G931" s="197">
        <v>3120.86</v>
      </c>
      <c r="H931" s="197">
        <v>1480.61</v>
      </c>
      <c r="I931" s="219">
        <v>0</v>
      </c>
      <c r="J931" s="180">
        <v>3</v>
      </c>
      <c r="K931" s="178">
        <v>6531.529999999999</v>
      </c>
      <c r="L931" s="179">
        <v>1</v>
      </c>
      <c r="M931" s="178">
        <v>3989.7000000000007</v>
      </c>
      <c r="N931" s="180">
        <v>0</v>
      </c>
      <c r="O931" s="181">
        <f t="shared" si="75"/>
      </c>
      <c r="P931" s="196"/>
      <c r="Q931" s="182">
        <f t="shared" si="1258"/>
      </c>
      <c r="R931" s="177">
        <f t="shared" si="953"/>
      </c>
      <c r="S931" s="178">
        <f t="shared" si="1103"/>
      </c>
      <c r="T931" s="183">
        <f t="shared" si="623"/>
      </c>
      <c r="U931" s="183">
        <f t="shared" si="545"/>
      </c>
      <c r="V931" s="183">
        <f t="shared" si="475"/>
      </c>
      <c r="W931" s="184">
        <v>4</v>
      </c>
      <c r="X931" s="183">
        <f t="shared" si="404"/>
      </c>
      <c r="Y931" s="183">
        <f t="shared" si="356"/>
      </c>
      <c r="Z931" s="183">
        <f t="shared" si="123"/>
      </c>
      <c r="AA931" s="183">
        <f t="shared" si="1294"/>
      </c>
      <c r="AB931" s="183">
        <f t="shared" si="1143"/>
      </c>
      <c r="AC931" s="181">
        <f t="shared" si="658"/>
      </c>
      <c r="AD931" s="181">
        <f t="shared" si="580"/>
      </c>
      <c r="AE931" s="181">
        <f t="shared" si="513"/>
      </c>
      <c r="AF931" s="181">
        <f t="shared" si="442"/>
      </c>
      <c r="AG931" s="181">
        <f t="shared" si="158"/>
      </c>
      <c r="AH931" s="181">
        <f t="shared" si="33"/>
      </c>
      <c r="AI931" s="181">
        <f t="shared" si="1178"/>
      </c>
      <c r="AJ931" s="189">
        <v>53</v>
      </c>
      <c r="AK931" s="189">
        <v>32632</v>
      </c>
      <c r="AL931" s="247">
        <v>745</v>
      </c>
      <c r="AM931" s="247">
        <v>809</v>
      </c>
      <c r="AN931" s="247">
        <v>85</v>
      </c>
      <c r="AO931" s="189">
        <v>24</v>
      </c>
      <c r="AP931" s="179">
        <v>69</v>
      </c>
      <c r="AQ931" s="189">
        <v>87</v>
      </c>
      <c r="AR931" s="189">
        <v>4</v>
      </c>
      <c r="AS931" s="189">
        <v>8</v>
      </c>
      <c r="AT931" s="189">
        <v>1</v>
      </c>
      <c r="AU931" s="189">
        <v>10</v>
      </c>
      <c r="AV931" s="190"/>
      <c r="AW931" s="190"/>
      <c r="AX931" s="191">
        <f t="shared" si="803"/>
      </c>
    </row>
    <row r="932">
      <c r="A932" s="168"/>
      <c r="B932" s="202" t="s">
        <v>186</v>
      </c>
      <c r="C932" s="202"/>
      <c r="D932" s="202"/>
      <c r="E932" s="202"/>
      <c r="F932" s="203">
        <f>SUM(F927:F931)</f>
      </c>
      <c r="G932" s="203">
        <f>SUM(G927:G931)</f>
      </c>
      <c r="H932" s="203">
        <f>SUM(H927:H931)</f>
      </c>
      <c r="I932" s="196">
        <f>SUM(I927:I931)</f>
      </c>
      <c r="J932" s="204">
        <f>SUM(J927:J931)</f>
      </c>
      <c r="K932" s="203">
        <f>SUM(K927:K931)</f>
      </c>
      <c r="L932" s="215">
        <f>SUM(L927:L931)</f>
      </c>
      <c r="M932" s="203">
        <f>SUM(M927:M931)</f>
      </c>
      <c r="N932" s="204">
        <f>SUM(N927:N931)</f>
      </c>
      <c r="O932" s="205">
        <f t="shared" si="75"/>
      </c>
      <c r="P932" s="206">
        <f>SUM(P927:P931)</f>
      </c>
      <c r="Q932" s="182">
        <f t="shared" si="1258"/>
      </c>
      <c r="R932" s="204">
        <f>SUM(R927:R931)</f>
      </c>
      <c r="S932" s="203">
        <f>SUM(S927:S931)</f>
      </c>
      <c r="T932" s="207">
        <f t="shared" si="623"/>
      </c>
      <c r="U932" s="207">
        <f t="shared" si="545"/>
      </c>
      <c r="V932" s="207">
        <f t="shared" si="475"/>
      </c>
      <c r="W932" s="208">
        <f>SUM(W927:W931)</f>
      </c>
      <c r="X932" s="207">
        <f t="shared" si="404"/>
      </c>
      <c r="Y932" s="207">
        <f t="shared" si="356"/>
      </c>
      <c r="Z932" s="207">
        <f t="shared" si="123"/>
      </c>
      <c r="AA932" s="207">
        <f t="shared" si="1294"/>
      </c>
      <c r="AB932" s="207">
        <f t="shared" si="1143"/>
      </c>
      <c r="AC932" s="205">
        <f t="shared" si="658"/>
      </c>
      <c r="AD932" s="205">
        <f t="shared" si="580"/>
      </c>
      <c r="AE932" s="205">
        <f t="shared" si="513"/>
      </c>
      <c r="AF932" s="205">
        <f t="shared" si="442"/>
      </c>
      <c r="AG932" s="205">
        <f t="shared" si="158"/>
      </c>
      <c r="AH932" s="205">
        <f t="shared" si="33"/>
      </c>
      <c r="AI932" s="205">
        <f t="shared" si="1178"/>
      </c>
      <c r="AJ932" s="204">
        <f>AVERAGE(AJ927:AJ931)</f>
      </c>
      <c r="AK932" s="204">
        <f>SUM(AK927:AK931)</f>
      </c>
      <c r="AL932" s="204">
        <f>SUM(AL927:AL931)</f>
      </c>
      <c r="AM932" s="204">
        <f>SUM(AM927:AM931)</f>
      </c>
      <c r="AN932" s="204">
        <f>SUM(AN927:AN931)</f>
      </c>
      <c r="AO932" s="218">
        <f>SUM(AO927:AO931)</f>
      </c>
      <c r="AP932" s="204">
        <f>SUM(AP927:AP931)</f>
      </c>
      <c r="AQ932" s="218">
        <f>SUM(AQ927:AQ931)</f>
      </c>
      <c r="AR932" s="218">
        <f>SUM(AR927:AR931)</f>
      </c>
      <c r="AS932" s="204">
        <f>SUM(AS927:AS931)</f>
      </c>
      <c r="AT932" s="204">
        <f>SUM(AT927:AT931)</f>
      </c>
      <c r="AU932" s="204">
        <f>SUM(AU927:AU931)</f>
      </c>
      <c r="AV932" s="209"/>
      <c r="AW932" s="209"/>
      <c r="AX932" s="204">
        <f>SUM(AX927:AX931)</f>
      </c>
    </row>
    <row r="933">
      <c r="A933" s="168"/>
      <c r="B933" s="210" t="s">
        <v>187</v>
      </c>
      <c r="C933" s="170" t="s">
        <v>201</v>
      </c>
      <c r="D933" s="171" t="s">
        <v>188</v>
      </c>
      <c r="E933" s="220" t="s">
        <v>207</v>
      </c>
      <c r="F933" s="178">
        <f t="shared" ref="F933:F936" si="304">G933+H933+I933</f>
      </c>
      <c r="G933" s="178">
        <v>2562.53</v>
      </c>
      <c r="H933" s="178">
        <v>1409.55</v>
      </c>
      <c r="I933" s="219">
        <v>0</v>
      </c>
      <c r="J933" s="180">
        <v>6</v>
      </c>
      <c r="K933" s="197">
        <v>13447.809999999998</v>
      </c>
      <c r="L933" s="189">
        <v>0</v>
      </c>
      <c r="M933" s="197">
        <v>0</v>
      </c>
      <c r="N933" s="180">
        <v>1</v>
      </c>
      <c r="O933" s="181">
        <f t="shared" si="75"/>
      </c>
      <c r="P933" s="196"/>
      <c r="Q933" s="182">
        <f t="shared" si="1258"/>
      </c>
      <c r="R933" s="177">
        <f t="shared" ref="R933:R936" si="954">J933+L933</f>
      </c>
      <c r="S933" s="178">
        <f t="shared" ref="S933:S936" si="1104">K933+M933</f>
      </c>
      <c r="T933" s="183">
        <f t="shared" si="623"/>
      </c>
      <c r="U933" s="183">
        <f t="shared" si="545"/>
      </c>
      <c r="V933" s="183">
        <f t="shared" si="475"/>
      </c>
      <c r="W933" s="184">
        <v>6</v>
      </c>
      <c r="X933" s="183">
        <f t="shared" si="404"/>
      </c>
      <c r="Y933" s="183">
        <f t="shared" si="356"/>
      </c>
      <c r="Z933" s="183">
        <f t="shared" si="123"/>
      </c>
      <c r="AA933" s="183">
        <f t="shared" si="1294"/>
      </c>
      <c r="AB933" s="183">
        <f t="shared" si="1143"/>
      </c>
      <c r="AC933" s="181">
        <f t="shared" si="658"/>
      </c>
      <c r="AD933" s="181">
        <f t="shared" si="580"/>
      </c>
      <c r="AE933" s="181">
        <f t="shared" si="513"/>
      </c>
      <c r="AF933" s="181">
        <f t="shared" si="442"/>
      </c>
      <c r="AG933" s="181">
        <f t="shared" si="158"/>
      </c>
      <c r="AH933" s="181">
        <f t="shared" si="33"/>
      </c>
      <c r="AI933" s="181">
        <f t="shared" si="1178"/>
      </c>
      <c r="AJ933" s="189">
        <v>53</v>
      </c>
      <c r="AK933" s="247">
        <v>29758</v>
      </c>
      <c r="AL933" s="247">
        <v>843</v>
      </c>
      <c r="AM933" s="247">
        <v>903</v>
      </c>
      <c r="AN933" s="248">
        <v>97</v>
      </c>
      <c r="AO933" s="189">
        <v>16</v>
      </c>
      <c r="AP933" s="179">
        <v>38</v>
      </c>
      <c r="AQ933" s="189">
        <v>93</v>
      </c>
      <c r="AR933" s="189">
        <v>6</v>
      </c>
      <c r="AS933" s="189">
        <v>1</v>
      </c>
      <c r="AT933" s="189">
        <v>0</v>
      </c>
      <c r="AU933" s="189">
        <v>7</v>
      </c>
      <c r="AV933" s="190"/>
      <c r="AW933" s="190"/>
      <c r="AX933" s="191">
        <f t="shared" ref="AX933:AX936" si="804">COUNT(AU933)</f>
      </c>
    </row>
    <row r="934">
      <c r="A934" s="168"/>
      <c r="B934" s="210" t="s">
        <v>187</v>
      </c>
      <c r="C934" s="169" t="s">
        <v>201</v>
      </c>
      <c r="D934" s="171" t="s">
        <v>188</v>
      </c>
      <c r="E934" s="220" t="s">
        <v>208</v>
      </c>
      <c r="F934" s="195">
        <f t="shared" si="304"/>
      </c>
      <c r="G934" s="178">
        <v>3481.51</v>
      </c>
      <c r="H934" s="197">
        <v>1052.54</v>
      </c>
      <c r="I934" s="219">
        <v>0</v>
      </c>
      <c r="J934" s="177">
        <v>2</v>
      </c>
      <c r="K934" s="178">
        <v>5656.369999999995</v>
      </c>
      <c r="L934" s="179">
        <v>1</v>
      </c>
      <c r="M934" s="178">
        <v>6216.209999999999</v>
      </c>
      <c r="N934" s="180">
        <v>0</v>
      </c>
      <c r="O934" s="181">
        <f t="shared" si="75"/>
      </c>
      <c r="P934" s="196"/>
      <c r="Q934" s="182">
        <f t="shared" si="1258"/>
      </c>
      <c r="R934" s="177">
        <f t="shared" si="954"/>
      </c>
      <c r="S934" s="178">
        <f t="shared" si="1104"/>
      </c>
      <c r="T934" s="183">
        <f t="shared" si="623"/>
      </c>
      <c r="U934" s="183">
        <f t="shared" si="545"/>
      </c>
      <c r="V934" s="183">
        <f t="shared" si="475"/>
      </c>
      <c r="W934" s="184">
        <v>3</v>
      </c>
      <c r="X934" s="183">
        <f t="shared" si="404"/>
      </c>
      <c r="Y934" s="183">
        <f t="shared" si="356"/>
      </c>
      <c r="Z934" s="183">
        <f t="shared" si="123"/>
      </c>
      <c r="AA934" s="183">
        <f t="shared" si="1294"/>
      </c>
      <c r="AB934" s="183">
        <f t="shared" si="1143"/>
      </c>
      <c r="AC934" s="181">
        <f t="shared" si="658"/>
      </c>
      <c r="AD934" s="181">
        <f t="shared" si="580"/>
      </c>
      <c r="AE934" s="181">
        <f t="shared" si="513"/>
      </c>
      <c r="AF934" s="181">
        <f t="shared" si="442"/>
      </c>
      <c r="AG934" s="181">
        <f t="shared" si="158"/>
      </c>
      <c r="AH934" s="181">
        <f t="shared" si="33"/>
      </c>
      <c r="AI934" s="181">
        <f t="shared" si="1178"/>
      </c>
      <c r="AJ934" s="180">
        <v>52</v>
      </c>
      <c r="AK934" s="177">
        <v>31694</v>
      </c>
      <c r="AL934" s="177">
        <v>1091</v>
      </c>
      <c r="AM934" s="177">
        <v>1172</v>
      </c>
      <c r="AN934" s="177">
        <v>74</v>
      </c>
      <c r="AO934" s="189">
        <v>20</v>
      </c>
      <c r="AP934" s="177">
        <v>66</v>
      </c>
      <c r="AQ934" s="179">
        <v>91</v>
      </c>
      <c r="AR934" s="189">
        <v>3</v>
      </c>
      <c r="AS934" s="180">
        <v>2</v>
      </c>
      <c r="AT934" s="180">
        <v>2</v>
      </c>
      <c r="AU934" s="180">
        <v>7</v>
      </c>
      <c r="AV934" s="190"/>
      <c r="AW934" s="190"/>
      <c r="AX934" s="191">
        <f t="shared" si="804"/>
      </c>
    </row>
    <row r="935">
      <c r="A935" s="168"/>
      <c r="B935" s="210" t="s">
        <v>187</v>
      </c>
      <c r="C935" s="169" t="s">
        <v>201</v>
      </c>
      <c r="D935" s="171" t="s">
        <v>188</v>
      </c>
      <c r="E935" s="220" t="s">
        <v>209</v>
      </c>
      <c r="F935" s="195">
        <f t="shared" si="304"/>
      </c>
      <c r="G935" s="178">
        <v>3383.49</v>
      </c>
      <c r="H935" s="197">
        <v>874.2</v>
      </c>
      <c r="I935" s="219">
        <v>0</v>
      </c>
      <c r="J935" s="177">
        <v>7</v>
      </c>
      <c r="K935" s="178">
        <v>15996.059999999998</v>
      </c>
      <c r="L935" s="179">
        <v>0</v>
      </c>
      <c r="M935" s="178">
        <v>0</v>
      </c>
      <c r="N935" s="180">
        <v>0</v>
      </c>
      <c r="O935" s="181">
        <f t="shared" si="75"/>
      </c>
      <c r="P935" s="196"/>
      <c r="Q935" s="182">
        <f t="shared" si="1258"/>
      </c>
      <c r="R935" s="177">
        <f t="shared" si="954"/>
      </c>
      <c r="S935" s="178">
        <f t="shared" si="1104"/>
      </c>
      <c r="T935" s="183">
        <f t="shared" si="623"/>
      </c>
      <c r="U935" s="183">
        <f t="shared" si="545"/>
      </c>
      <c r="V935" s="183">
        <f t="shared" si="475"/>
      </c>
      <c r="W935" s="184">
        <v>6</v>
      </c>
      <c r="X935" s="183">
        <f t="shared" si="404"/>
      </c>
      <c r="Y935" s="183">
        <f t="shared" si="356"/>
      </c>
      <c r="Z935" s="183">
        <f t="shared" si="123"/>
      </c>
      <c r="AA935" s="183">
        <f t="shared" si="1294"/>
      </c>
      <c r="AB935" s="183">
        <f t="shared" si="1143"/>
      </c>
      <c r="AC935" s="181">
        <f t="shared" si="658"/>
      </c>
      <c r="AD935" s="181">
        <f t="shared" si="580"/>
      </c>
      <c r="AE935" s="181">
        <f t="shared" si="513"/>
      </c>
      <c r="AF935" s="181">
        <f t="shared" si="442"/>
      </c>
      <c r="AG935" s="181">
        <f t="shared" si="158"/>
      </c>
      <c r="AH935" s="181">
        <f t="shared" si="33"/>
      </c>
      <c r="AI935" s="181">
        <f t="shared" si="1178"/>
      </c>
      <c r="AJ935" s="180">
        <v>51</v>
      </c>
      <c r="AK935" s="177">
        <v>30376</v>
      </c>
      <c r="AL935" s="177">
        <v>1039</v>
      </c>
      <c r="AM935" s="177">
        <v>1129</v>
      </c>
      <c r="AN935" s="177">
        <v>87</v>
      </c>
      <c r="AO935" s="189">
        <v>20</v>
      </c>
      <c r="AP935" s="180">
        <v>37</v>
      </c>
      <c r="AQ935" s="179">
        <v>97</v>
      </c>
      <c r="AR935" s="189">
        <v>9</v>
      </c>
      <c r="AS935" s="180">
        <v>5</v>
      </c>
      <c r="AT935" s="180">
        <v>2</v>
      </c>
      <c r="AU935" s="180">
        <v>9</v>
      </c>
      <c r="AV935" s="190"/>
      <c r="AW935" s="190"/>
      <c r="AX935" s="191">
        <f t="shared" si="804"/>
      </c>
    </row>
    <row r="936">
      <c r="A936" s="168"/>
      <c r="B936" s="210" t="s">
        <v>187</v>
      </c>
      <c r="C936" s="169" t="s">
        <v>201</v>
      </c>
      <c r="D936" s="171" t="s">
        <v>188</v>
      </c>
      <c r="E936" s="221" t="s">
        <v>210</v>
      </c>
      <c r="F936" s="178">
        <f t="shared" si="304"/>
      </c>
      <c r="G936" s="178">
        <v>2811.15</v>
      </c>
      <c r="H936" s="178">
        <v>754.76</v>
      </c>
      <c r="I936" s="219">
        <v>0</v>
      </c>
      <c r="J936" s="177">
        <v>4</v>
      </c>
      <c r="K936" s="178">
        <v>10759.330000000016</v>
      </c>
      <c r="L936" s="189">
        <v>1</v>
      </c>
      <c r="M936" s="197">
        <v>5096.52</v>
      </c>
      <c r="N936" s="180">
        <v>0</v>
      </c>
      <c r="O936" s="181">
        <f t="shared" si="75"/>
      </c>
      <c r="P936" s="196"/>
      <c r="Q936" s="182">
        <f t="shared" si="1258"/>
      </c>
      <c r="R936" s="177">
        <f t="shared" si="954"/>
      </c>
      <c r="S936" s="178">
        <f t="shared" si="1104"/>
      </c>
      <c r="T936" s="183">
        <f t="shared" si="623"/>
      </c>
      <c r="U936" s="183">
        <f t="shared" si="545"/>
      </c>
      <c r="V936" s="183">
        <f t="shared" si="475"/>
      </c>
      <c r="W936" s="184">
        <v>5</v>
      </c>
      <c r="X936" s="183">
        <f t="shared" si="404"/>
      </c>
      <c r="Y936" s="183">
        <f t="shared" si="356"/>
      </c>
      <c r="Z936" s="183">
        <f t="shared" si="123"/>
      </c>
      <c r="AA936" s="183">
        <f t="shared" si="1294"/>
      </c>
      <c r="AB936" s="183">
        <f t="shared" si="1143"/>
      </c>
      <c r="AC936" s="181">
        <f t="shared" si="658"/>
      </c>
      <c r="AD936" s="181">
        <f t="shared" si="580"/>
      </c>
      <c r="AE936" s="181">
        <f t="shared" si="513"/>
      </c>
      <c r="AF936" s="181">
        <f t="shared" si="442"/>
      </c>
      <c r="AG936" s="181">
        <f t="shared" si="158"/>
      </c>
      <c r="AH936" s="181">
        <f t="shared" si="33"/>
      </c>
      <c r="AI936" s="181">
        <f t="shared" si="1178"/>
      </c>
      <c r="AJ936" s="180">
        <v>51</v>
      </c>
      <c r="AK936" s="177">
        <v>29560</v>
      </c>
      <c r="AL936" s="177">
        <v>1024</v>
      </c>
      <c r="AM936" s="177">
        <v>1119</v>
      </c>
      <c r="AN936" s="177">
        <v>82</v>
      </c>
      <c r="AO936" s="189">
        <v>13</v>
      </c>
      <c r="AP936" s="180">
        <v>80</v>
      </c>
      <c r="AQ936" s="179">
        <v>85</v>
      </c>
      <c r="AR936" s="189">
        <v>5</v>
      </c>
      <c r="AS936" s="180">
        <v>3</v>
      </c>
      <c r="AT936" s="180">
        <v>2</v>
      </c>
      <c r="AU936" s="180">
        <v>8</v>
      </c>
      <c r="AV936" s="190"/>
      <c r="AW936" s="190"/>
      <c r="AX936" s="191">
        <f t="shared" si="804"/>
      </c>
    </row>
    <row r="937">
      <c r="A937" s="168"/>
      <c r="B937" s="202" t="s">
        <v>186</v>
      </c>
      <c r="C937" s="202"/>
      <c r="D937" s="202"/>
      <c r="E937" s="202"/>
      <c r="F937" s="250">
        <f>SUM(F933:F936)</f>
      </c>
      <c r="G937" s="203">
        <f>SUM(G933:G936)</f>
      </c>
      <c r="H937" s="203">
        <f>SUM(H933:H936)</f>
      </c>
      <c r="I937" s="196">
        <f>SUM(I933:I936)</f>
      </c>
      <c r="J937" s="204">
        <f>SUM(J933:J936)</f>
      </c>
      <c r="K937" s="203">
        <f>SUM(K933:K936)</f>
      </c>
      <c r="L937" s="215">
        <f>SUM(L933:L936)</f>
      </c>
      <c r="M937" s="203">
        <f>SUM(M933:M936)</f>
      </c>
      <c r="N937" s="204">
        <f>SUM(N933:N936)</f>
      </c>
      <c r="O937" s="205">
        <f t="shared" si="75"/>
      </c>
      <c r="P937" s="206">
        <f>SUM(P933:P936)</f>
      </c>
      <c r="Q937" s="182">
        <f t="shared" si="1258"/>
      </c>
      <c r="R937" s="204">
        <f>SUM(R933:R936)</f>
      </c>
      <c r="S937" s="203">
        <f>SUM(S933:S936)</f>
      </c>
      <c r="T937" s="207">
        <f t="shared" si="623"/>
      </c>
      <c r="U937" s="207">
        <f t="shared" si="545"/>
      </c>
      <c r="V937" s="207">
        <f t="shared" si="475"/>
      </c>
      <c r="W937" s="208">
        <f>SUM(W933:W936)</f>
      </c>
      <c r="X937" s="207">
        <f t="shared" si="404"/>
      </c>
      <c r="Y937" s="207">
        <f t="shared" si="356"/>
      </c>
      <c r="Z937" s="207">
        <f t="shared" si="123"/>
      </c>
      <c r="AA937" s="207">
        <f t="shared" si="1294"/>
      </c>
      <c r="AB937" s="207">
        <f t="shared" si="1143"/>
      </c>
      <c r="AC937" s="205">
        <f t="shared" si="658"/>
      </c>
      <c r="AD937" s="205">
        <f t="shared" si="580"/>
      </c>
      <c r="AE937" s="205">
        <f t="shared" si="513"/>
      </c>
      <c r="AF937" s="205">
        <f t="shared" si="442"/>
      </c>
      <c r="AG937" s="205">
        <f t="shared" si="158"/>
      </c>
      <c r="AH937" s="205">
        <f t="shared" si="33"/>
      </c>
      <c r="AI937" s="205">
        <f t="shared" si="1178"/>
      </c>
      <c r="AJ937" s="204">
        <f>AVERAGE(AJ933:AJ936)</f>
      </c>
      <c r="AK937" s="204">
        <f>SUM(AK933:AK936)</f>
      </c>
      <c r="AL937" s="204">
        <f>SUM(AL933:AL936)</f>
      </c>
      <c r="AM937" s="204">
        <f>SUM(AM933:AM936)</f>
      </c>
      <c r="AN937" s="204">
        <f>SUM(AN933:AN936)</f>
      </c>
      <c r="AO937" s="218">
        <f>SUM(AO933:AO936)</f>
      </c>
      <c r="AP937" s="204">
        <f>SUM(AP933:AP936)</f>
      </c>
      <c r="AQ937" s="218">
        <f>SUM(AQ933:AQ936)</f>
      </c>
      <c r="AR937" s="218">
        <f>SUM(AR933:AR936)</f>
      </c>
      <c r="AS937" s="204">
        <f>SUM(AS933:AS936)</f>
      </c>
      <c r="AT937" s="204">
        <f>SUM(AT933:AT936)</f>
      </c>
      <c r="AU937" s="204">
        <f>SUM(AU933:AU936)</f>
      </c>
      <c r="AV937" s="209"/>
      <c r="AW937" s="209"/>
      <c r="AX937" s="204">
        <f>SUM(AX933:AX936)</f>
      </c>
    </row>
    <row r="938">
      <c r="A938" s="168"/>
      <c r="B938" s="222" t="s">
        <v>211</v>
      </c>
      <c r="C938" s="222"/>
      <c r="D938" s="222"/>
      <c r="E938" s="222"/>
      <c r="F938" s="300">
        <f>F937+F932+F926+F921+F915</f>
      </c>
      <c r="G938" s="301">
        <f>G937+G932+G926+G921+G915</f>
      </c>
      <c r="H938" s="302">
        <f>H937+H932+H926+H921+H915</f>
      </c>
      <c r="I938" s="223">
        <f>I937+I932+I926+I921+I915</f>
      </c>
      <c r="J938" s="243">
        <f>J937+J932+J926+J921+J915</f>
      </c>
      <c r="K938" s="223">
        <f>K937+K932+K926+K921+K915</f>
      </c>
      <c r="L938" s="243">
        <f>L937+L932+L926+L921+L915</f>
      </c>
      <c r="M938" s="223">
        <f>M937+M932+M926+M921+M915</f>
      </c>
      <c r="N938" s="243">
        <f>N937+N932+N926+N921+N915</f>
      </c>
      <c r="O938" s="225">
        <f t="shared" si="75"/>
      </c>
      <c r="P938" s="223">
        <f>P937+P932+P926+P921+P915</f>
      </c>
      <c r="Q938" s="227">
        <f t="shared" si="1258"/>
      </c>
      <c r="R938" s="243">
        <f>R937+R932+R926+R921+R915</f>
      </c>
      <c r="S938" s="223">
        <f>S937+S932+S926+S921+S915</f>
      </c>
      <c r="T938" s="223">
        <f t="shared" si="623"/>
      </c>
      <c r="U938" s="223">
        <f t="shared" si="545"/>
      </c>
      <c r="V938" s="223">
        <f t="shared" si="475"/>
      </c>
      <c r="W938" s="243">
        <f>W937+W932+W926+W921+W915</f>
      </c>
      <c r="X938" s="223">
        <f t="shared" si="404"/>
      </c>
      <c r="Y938" s="223">
        <f t="shared" si="356"/>
      </c>
      <c r="Z938" s="223">
        <f t="shared" si="123"/>
      </c>
      <c r="AA938" s="223">
        <f t="shared" si="1294"/>
      </c>
      <c r="AB938" s="223">
        <f t="shared" si="1143"/>
      </c>
      <c r="AC938" s="225">
        <f t="shared" si="658"/>
      </c>
      <c r="AD938" s="225">
        <f t="shared" si="580"/>
      </c>
      <c r="AE938" s="225">
        <f t="shared" si="513"/>
      </c>
      <c r="AF938" s="225">
        <f t="shared" si="442"/>
      </c>
      <c r="AG938" s="225">
        <f t="shared" si="158"/>
      </c>
      <c r="AH938" s="225">
        <f t="shared" si="33"/>
      </c>
      <c r="AI938" s="225">
        <f t="shared" si="1178"/>
      </c>
      <c r="AJ938" s="224"/>
      <c r="AK938" s="243">
        <f>AK937+AK932+AK926+AK921+AK915</f>
      </c>
      <c r="AL938" s="243">
        <f>AL937+AL932+AL926+AL921+AL915</f>
      </c>
      <c r="AM938" s="243">
        <f>AM937+AM932+AM926+AM921+AM915</f>
      </c>
      <c r="AN938" s="243">
        <f>AN937+AN932+AN926+AN921+AN915</f>
      </c>
      <c r="AO938" s="243">
        <f>AO937+AO932+AO926+AO921+AO915</f>
      </c>
      <c r="AP938" s="243">
        <f>AP937+AP932+AP926+AP921+AP915</f>
      </c>
      <c r="AQ938" s="243">
        <f>AQ937+AQ932+AQ926+AQ921+AQ915</f>
      </c>
      <c r="AR938" s="243">
        <f>AR937+AR932+AR926+AR921+AR915</f>
      </c>
      <c r="AS938" s="243">
        <f>AS937+AS932+AS926+AS921+AS915</f>
      </c>
      <c r="AT938" s="243">
        <f>AT937+AT932+AT926+AT921+AT915</f>
      </c>
      <c r="AU938" s="243">
        <f>AU937+AU932+AU926+AU921+AU915</f>
      </c>
      <c r="AV938" s="229"/>
      <c r="AW938" s="229"/>
      <c r="AX938" s="223">
        <f>AX937+AX932+AX926+AX921+AX915</f>
      </c>
    </row>
    <row r="939">
      <c r="A939" s="136"/>
      <c r="B939" s="137" t="s">
        <v>120</v>
      </c>
      <c r="C939" s="137"/>
      <c r="D939" s="137"/>
      <c r="E939" s="137"/>
      <c r="F939" s="138" t="s">
        <v>121</v>
      </c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9" t="s">
        <v>122</v>
      </c>
      <c r="AA939" s="139"/>
      <c r="AB939" s="139"/>
      <c r="AC939" s="139"/>
      <c r="AD939" s="139"/>
      <c r="AE939" s="139"/>
      <c r="AF939" s="139"/>
      <c r="AG939" s="139"/>
      <c r="AH939" s="139"/>
      <c r="AI939" s="139"/>
      <c r="AJ939" s="139"/>
      <c r="AK939" s="139"/>
      <c r="AL939" s="139"/>
      <c r="AM939" s="139"/>
      <c r="AN939" s="139"/>
      <c r="AO939" s="139"/>
      <c r="AP939" s="139"/>
      <c r="AQ939" s="139"/>
      <c r="AR939" s="139"/>
      <c r="AS939" s="139"/>
      <c r="AT939" s="139"/>
      <c r="AU939" s="139"/>
      <c r="AV939" s="140" t="s">
        <v>123</v>
      </c>
      <c r="AW939" s="140"/>
      <c r="AX939" s="141" t="s">
        <v>124</v>
      </c>
    </row>
    <row r="940">
      <c r="A940" s="136"/>
      <c r="B940" s="137"/>
      <c r="C940" s="137"/>
      <c r="D940" s="137"/>
      <c r="E940" s="137"/>
      <c r="F940" s="142" t="s">
        <v>125</v>
      </c>
      <c r="G940" s="142"/>
      <c r="H940" s="142"/>
      <c r="I940" s="142"/>
      <c r="J940" s="143">
        <v>600.51</v>
      </c>
      <c r="K940" s="143"/>
      <c r="L940" s="143"/>
      <c r="M940" s="143"/>
      <c r="N940" s="143"/>
      <c r="O940" s="143"/>
      <c r="P940" s="143"/>
      <c r="Q940" s="143"/>
      <c r="R940" s="143"/>
      <c r="S940" s="143"/>
      <c r="T940" s="144" t="s">
        <v>127</v>
      </c>
      <c r="U940" s="144"/>
      <c r="V940" s="144"/>
      <c r="W940" s="144"/>
      <c r="X940" s="144"/>
      <c r="Y940" s="144"/>
      <c r="Z940" s="145" t="s">
        <v>128</v>
      </c>
      <c r="AA940" s="145"/>
      <c r="AB940" s="145"/>
      <c r="AC940" s="145"/>
      <c r="AD940" s="145"/>
      <c r="AE940" s="145"/>
      <c r="AF940" s="145"/>
      <c r="AG940" s="145"/>
      <c r="AH940" s="145"/>
      <c r="AI940" s="145"/>
      <c r="AJ940" s="145"/>
      <c r="AK940" s="146" t="s">
        <v>129</v>
      </c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7"/>
      <c r="AW940" s="148"/>
      <c r="AX940" s="141"/>
    </row>
    <row r="941">
      <c r="A941" s="136"/>
      <c r="B941" s="149" t="s">
        <v>130</v>
      </c>
      <c r="C941" s="150" t="s">
        <v>131</v>
      </c>
      <c r="D941" s="151" t="s">
        <v>132</v>
      </c>
      <c r="E941" s="152" t="s">
        <v>133</v>
      </c>
      <c r="F941" s="153" t="s">
        <v>134</v>
      </c>
      <c r="G941" s="142" t="s">
        <v>135</v>
      </c>
      <c r="H941" s="154" t="s">
        <v>136</v>
      </c>
      <c r="I941" s="155" t="s">
        <v>137</v>
      </c>
      <c r="J941" s="156" t="s">
        <v>138</v>
      </c>
      <c r="K941" s="157" t="s">
        <v>139</v>
      </c>
      <c r="L941" s="158" t="s">
        <v>140</v>
      </c>
      <c r="M941" s="157" t="s">
        <v>141</v>
      </c>
      <c r="N941" s="157" t="s">
        <v>142</v>
      </c>
      <c r="O941" s="157" t="s">
        <v>143</v>
      </c>
      <c r="P941" s="159" t="s">
        <v>144</v>
      </c>
      <c r="Q941" s="157" t="s">
        <v>145</v>
      </c>
      <c r="R941" s="156" t="s">
        <v>146</v>
      </c>
      <c r="S941" s="160" t="s">
        <v>147</v>
      </c>
      <c r="T941" s="144" t="s">
        <v>148</v>
      </c>
      <c r="U941" s="144" t="s">
        <v>149</v>
      </c>
      <c r="V941" s="144" t="s">
        <v>150</v>
      </c>
      <c r="W941" s="161" t="s">
        <v>151</v>
      </c>
      <c r="X941" s="144" t="s">
        <v>152</v>
      </c>
      <c r="Y941" s="162" t="s">
        <v>153</v>
      </c>
      <c r="Z941" s="238" t="s">
        <v>154</v>
      </c>
      <c r="AA941" s="239" t="s">
        <v>155</v>
      </c>
      <c r="AB941" s="240" t="s">
        <v>156</v>
      </c>
      <c r="AC941" s="239" t="s">
        <v>157</v>
      </c>
      <c r="AD941" s="239" t="s">
        <v>158</v>
      </c>
      <c r="AE941" s="166" t="s">
        <v>159</v>
      </c>
      <c r="AF941" s="239" t="s">
        <v>160</v>
      </c>
      <c r="AG941" s="241" t="s">
        <v>161</v>
      </c>
      <c r="AH941" s="241" t="s">
        <v>162</v>
      </c>
      <c r="AI941" s="166" t="s">
        <v>163</v>
      </c>
      <c r="AJ941" s="166" t="s">
        <v>164</v>
      </c>
      <c r="AK941" s="146" t="s">
        <v>165</v>
      </c>
      <c r="AL941" s="167" t="s">
        <v>166</v>
      </c>
      <c r="AM941" s="167" t="s">
        <v>167</v>
      </c>
      <c r="AN941" s="167" t="s">
        <v>168</v>
      </c>
      <c r="AO941" s="167" t="s">
        <v>169</v>
      </c>
      <c r="AP941" s="167" t="s">
        <v>170</v>
      </c>
      <c r="AQ941" s="146" t="s">
        <v>171</v>
      </c>
      <c r="AR941" s="146" t="s">
        <v>172</v>
      </c>
      <c r="AS941" s="146" t="s">
        <v>173</v>
      </c>
      <c r="AT941" s="146" t="s">
        <v>174</v>
      </c>
      <c r="AU941" s="146" t="s">
        <v>175</v>
      </c>
      <c r="AV941" s="147"/>
      <c r="AW941" s="148"/>
      <c r="AX941" s="141" t="s">
        <v>176</v>
      </c>
    </row>
    <row r="942">
      <c r="A942" s="168" t="s">
        <v>248</v>
      </c>
      <c r="B942" s="210" t="s">
        <v>183</v>
      </c>
      <c r="C942" s="170" t="s">
        <v>201</v>
      </c>
      <c r="D942" s="171" t="s">
        <v>220</v>
      </c>
      <c r="E942" s="172" t="s">
        <v>181</v>
      </c>
      <c r="F942" s="178">
        <f t="shared" ref="F942:F945" si="305">G942+H942+I942</f>
      </c>
      <c r="G942" s="216">
        <v>1637.26</v>
      </c>
      <c r="H942" s="178">
        <v>926.75</v>
      </c>
      <c r="I942" s="236">
        <v>0</v>
      </c>
      <c r="J942" s="180">
        <v>3</v>
      </c>
      <c r="K942" s="197">
        <v>7091.370000000001</v>
      </c>
      <c r="L942" s="189">
        <v>0</v>
      </c>
      <c r="M942" s="197">
        <v>0</v>
      </c>
      <c r="N942" s="180">
        <v>0</v>
      </c>
      <c r="O942" s="181">
        <f t="shared" ref="O942:O969" si="76">N942/R942</f>
      </c>
      <c r="P942" s="196"/>
      <c r="Q942" s="182">
        <f t="shared" ref="Q942:Q950" si="1259">P942/R942</f>
      </c>
      <c r="R942" s="177">
        <f t="shared" ref="R942:R945" si="955">J942+L942</f>
      </c>
      <c r="S942" s="178">
        <f t="shared" ref="S942:S945" si="1105">K942+M942</f>
      </c>
      <c r="T942" s="183">
        <f t="shared" ref="T942:T969" si="624">S942/F942</f>
      </c>
      <c r="U942" s="183">
        <f t="shared" ref="U942:U969" si="546">S942/(F942+(AX942*500)+F942*3%)</f>
      </c>
      <c r="V942" s="183">
        <f t="shared" ref="V942:V969" si="476">S942/R942</f>
      </c>
      <c r="W942" s="184">
        <v>3</v>
      </c>
      <c r="X942" s="183">
        <f t="shared" ref="X942:X969" si="405">F942/W942</f>
      </c>
      <c r="Y942" s="183">
        <f t="shared" ref="Y942:Y969" si="357">F942/R942</f>
      </c>
      <c r="Z942" s="183">
        <f t="shared" ref="Z942:Z969" si="124">F942/AL942</f>
      </c>
      <c r="AA942" s="183">
        <f t="shared" ref="AA942:AA969" si="1295">F942/AK942*1000</f>
      </c>
      <c r="AB942" s="183">
        <f t="shared" ref="AB942:AB969" si="1144">F942/AN942</f>
      </c>
      <c r="AC942" s="181">
        <f t="shared" ref="AC942:AC969" si="659">AL942/AK942</f>
      </c>
      <c r="AD942" s="181">
        <f t="shared" ref="AD942:AD969" si="581">AN942/AM942</f>
      </c>
      <c r="AE942" s="181">
        <f t="shared" ref="AE942:AE969" si="514">AP942/AM942</f>
      </c>
      <c r="AF942" s="181">
        <f t="shared" ref="AF942:AF969" si="443">R942/AP942</f>
      </c>
      <c r="AG942" s="181">
        <f t="shared" ref="AG942:AG969" si="159">AR942/AN942</f>
      </c>
      <c r="AH942" s="181">
        <f t="shared" ref="AH942:AH969" si="34">R942/AR942</f>
      </c>
      <c r="AI942" s="181">
        <f t="shared" ref="AI942:AI969" si="1179">AQ942/AP942</f>
      </c>
      <c r="AJ942" s="189">
        <v>53</v>
      </c>
      <c r="AK942" s="179">
        <v>23956</v>
      </c>
      <c r="AL942" s="179">
        <v>633</v>
      </c>
      <c r="AM942" s="179">
        <v>726</v>
      </c>
      <c r="AN942" s="179">
        <v>72</v>
      </c>
      <c r="AO942" s="189">
        <v>16</v>
      </c>
      <c r="AP942" s="189">
        <v>49</v>
      </c>
      <c r="AQ942" s="189">
        <v>72</v>
      </c>
      <c r="AR942" s="189">
        <v>3</v>
      </c>
      <c r="AS942" s="179">
        <v>2</v>
      </c>
      <c r="AT942" s="179">
        <v>0</v>
      </c>
      <c r="AU942" s="179">
        <v>9</v>
      </c>
      <c r="AV942" s="190"/>
      <c r="AW942" s="190"/>
      <c r="AX942" s="191">
        <f t="shared" ref="AX942:AX945" si="805">COUNT(AU942)</f>
      </c>
    </row>
    <row r="943">
      <c r="A943" s="168"/>
      <c r="B943" s="210" t="s">
        <v>183</v>
      </c>
      <c r="C943" s="170" t="s">
        <v>201</v>
      </c>
      <c r="D943" s="171" t="s">
        <v>220</v>
      </c>
      <c r="E943" s="193" t="s">
        <v>182</v>
      </c>
      <c r="F943" s="178">
        <f t="shared" si="305"/>
      </c>
      <c r="G943" s="213">
        <v>1122.08</v>
      </c>
      <c r="H943" s="178">
        <v>777.53</v>
      </c>
      <c r="I943" s="236">
        <v>0</v>
      </c>
      <c r="J943" s="180">
        <v>2</v>
      </c>
      <c r="K943" s="178">
        <v>3429.8600000000006</v>
      </c>
      <c r="L943" s="189">
        <v>0</v>
      </c>
      <c r="M943" s="197">
        <v>0</v>
      </c>
      <c r="N943" s="180">
        <v>0</v>
      </c>
      <c r="O943" s="181">
        <f t="shared" si="76"/>
      </c>
      <c r="P943" s="196"/>
      <c r="Q943" s="182">
        <f t="shared" si="1259"/>
      </c>
      <c r="R943" s="177">
        <f t="shared" si="955"/>
      </c>
      <c r="S943" s="178">
        <f t="shared" si="1105"/>
      </c>
      <c r="T943" s="183">
        <f t="shared" si="624"/>
      </c>
      <c r="U943" s="183">
        <f t="shared" si="546"/>
      </c>
      <c r="V943" s="183">
        <f t="shared" si="476"/>
      </c>
      <c r="W943" s="184">
        <v>2</v>
      </c>
      <c r="X943" s="183">
        <f t="shared" si="405"/>
      </c>
      <c r="Y943" s="183">
        <f t="shared" si="357"/>
      </c>
      <c r="Z943" s="183">
        <f t="shared" si="124"/>
      </c>
      <c r="AA943" s="183">
        <f t="shared" si="1295"/>
      </c>
      <c r="AB943" s="183">
        <f t="shared" si="1144"/>
      </c>
      <c r="AC943" s="181">
        <f t="shared" si="659"/>
      </c>
      <c r="AD943" s="181">
        <f t="shared" si="581"/>
      </c>
      <c r="AE943" s="181">
        <f t="shared" si="514"/>
      </c>
      <c r="AF943" s="181">
        <f t="shared" si="443"/>
      </c>
      <c r="AG943" s="181">
        <f t="shared" si="159"/>
      </c>
      <c r="AH943" s="181">
        <f t="shared" si="34"/>
      </c>
      <c r="AI943" s="181">
        <f t="shared" si="1179"/>
      </c>
      <c r="AJ943" s="189">
        <v>54</v>
      </c>
      <c r="AK943" s="179">
        <v>17994</v>
      </c>
      <c r="AL943" s="179">
        <v>502</v>
      </c>
      <c r="AM943" s="179">
        <v>588</v>
      </c>
      <c r="AN943" s="179">
        <v>50</v>
      </c>
      <c r="AO943" s="189">
        <v>10</v>
      </c>
      <c r="AP943" s="179">
        <v>42</v>
      </c>
      <c r="AQ943" s="179">
        <v>57</v>
      </c>
      <c r="AR943" s="189">
        <v>3</v>
      </c>
      <c r="AS943" s="179">
        <v>1</v>
      </c>
      <c r="AT943" s="179">
        <v>1</v>
      </c>
      <c r="AU943" s="179">
        <v>8</v>
      </c>
      <c r="AV943" s="190"/>
      <c r="AW943" s="190"/>
      <c r="AX943" s="191">
        <f t="shared" si="805"/>
      </c>
    </row>
    <row r="944">
      <c r="A944" s="168"/>
      <c r="B944" s="210" t="s">
        <v>183</v>
      </c>
      <c r="C944" s="170" t="s">
        <v>201</v>
      </c>
      <c r="D944" s="171" t="s">
        <v>220</v>
      </c>
      <c r="E944" s="201" t="s">
        <v>184</v>
      </c>
      <c r="F944" s="178">
        <f t="shared" si="305"/>
      </c>
      <c r="G944" s="213">
        <v>478.84</v>
      </c>
      <c r="H944" s="197">
        <v>582.46</v>
      </c>
      <c r="I944" s="219">
        <v>0</v>
      </c>
      <c r="J944" s="180">
        <v>1</v>
      </c>
      <c r="K944" s="197">
        <v>1994.8500000000004</v>
      </c>
      <c r="L944" s="189">
        <v>0</v>
      </c>
      <c r="M944" s="197">
        <v>0</v>
      </c>
      <c r="N944" s="180">
        <v>0</v>
      </c>
      <c r="O944" s="181">
        <f t="shared" si="76"/>
      </c>
      <c r="P944" s="196"/>
      <c r="Q944" s="182">
        <f t="shared" si="1259"/>
      </c>
      <c r="R944" s="177">
        <f t="shared" si="955"/>
      </c>
      <c r="S944" s="178">
        <f t="shared" si="1105"/>
      </c>
      <c r="T944" s="183">
        <f t="shared" si="624"/>
      </c>
      <c r="U944" s="183">
        <f t="shared" si="546"/>
      </c>
      <c r="V944" s="183">
        <f t="shared" si="476"/>
      </c>
      <c r="W944" s="184">
        <v>1</v>
      </c>
      <c r="X944" s="183">
        <f t="shared" si="405"/>
      </c>
      <c r="Y944" s="183">
        <f t="shared" si="357"/>
      </c>
      <c r="Z944" s="183">
        <f t="shared" si="124"/>
      </c>
      <c r="AA944" s="183">
        <f t="shared" si="1295"/>
      </c>
      <c r="AB944" s="183">
        <f t="shared" si="1144"/>
      </c>
      <c r="AC944" s="181">
        <f t="shared" si="659"/>
      </c>
      <c r="AD944" s="181">
        <f t="shared" si="581"/>
      </c>
      <c r="AE944" s="181">
        <f t="shared" si="514"/>
      </c>
      <c r="AF944" s="181">
        <f t="shared" si="443"/>
      </c>
      <c r="AG944" s="181">
        <f t="shared" si="159"/>
      </c>
      <c r="AH944" s="181">
        <f t="shared" si="34"/>
      </c>
      <c r="AI944" s="181">
        <f t="shared" si="1179"/>
      </c>
      <c r="AJ944" s="189">
        <v>56</v>
      </c>
      <c r="AK944" s="179">
        <v>15564</v>
      </c>
      <c r="AL944" s="179">
        <v>508</v>
      </c>
      <c r="AM944" s="179">
        <v>576</v>
      </c>
      <c r="AN944" s="179">
        <v>49</v>
      </c>
      <c r="AO944" s="189">
        <v>8</v>
      </c>
      <c r="AP944" s="189">
        <v>56</v>
      </c>
      <c r="AQ944" s="189">
        <v>63</v>
      </c>
      <c r="AR944" s="189">
        <v>1</v>
      </c>
      <c r="AS944" s="189">
        <v>1</v>
      </c>
      <c r="AT944" s="179">
        <v>0</v>
      </c>
      <c r="AU944" s="189">
        <v>9</v>
      </c>
      <c r="AV944" s="190"/>
      <c r="AW944" s="190"/>
      <c r="AX944" s="191">
        <f t="shared" si="805"/>
      </c>
    </row>
    <row r="945">
      <c r="A945" s="168"/>
      <c r="B945" s="210" t="s">
        <v>183</v>
      </c>
      <c r="C945" s="170" t="s">
        <v>201</v>
      </c>
      <c r="D945" s="171" t="s">
        <v>220</v>
      </c>
      <c r="E945" s="201" t="s">
        <v>185</v>
      </c>
      <c r="F945" s="178">
        <f t="shared" si="305"/>
      </c>
      <c r="G945" s="216">
        <v>295.46</v>
      </c>
      <c r="H945" s="178">
        <v>280.27</v>
      </c>
      <c r="I945" s="219">
        <v>0</v>
      </c>
      <c r="J945" s="180">
        <v>0</v>
      </c>
      <c r="K945" s="197">
        <v>0</v>
      </c>
      <c r="L945" s="189">
        <v>0</v>
      </c>
      <c r="M945" s="197">
        <v>0</v>
      </c>
      <c r="N945" s="180">
        <v>0</v>
      </c>
      <c r="O945" s="181">
        <f t="shared" si="76"/>
      </c>
      <c r="P945" s="196"/>
      <c r="Q945" s="182">
        <f t="shared" si="1259"/>
      </c>
      <c r="R945" s="177">
        <f t="shared" si="955"/>
      </c>
      <c r="S945" s="178">
        <f t="shared" si="1105"/>
      </c>
      <c r="T945" s="183">
        <f t="shared" si="624"/>
      </c>
      <c r="U945" s="183">
        <f t="shared" si="546"/>
      </c>
      <c r="V945" s="183">
        <f t="shared" si="476"/>
      </c>
      <c r="W945" s="184">
        <v>0</v>
      </c>
      <c r="X945" s="183">
        <f t="shared" si="405"/>
      </c>
      <c r="Y945" s="183">
        <f t="shared" si="357"/>
      </c>
      <c r="Z945" s="183">
        <f t="shared" si="124"/>
      </c>
      <c r="AA945" s="183">
        <f t="shared" si="1295"/>
      </c>
      <c r="AB945" s="183">
        <f t="shared" si="1144"/>
      </c>
      <c r="AC945" s="181">
        <f t="shared" si="659"/>
      </c>
      <c r="AD945" s="181">
        <f t="shared" si="581"/>
      </c>
      <c r="AE945" s="181">
        <f t="shared" si="514"/>
      </c>
      <c r="AF945" s="181">
        <f t="shared" si="443"/>
      </c>
      <c r="AG945" s="181">
        <f t="shared" si="159"/>
      </c>
      <c r="AH945" s="181">
        <f t="shared" si="34"/>
      </c>
      <c r="AI945" s="181">
        <f t="shared" si="1179"/>
      </c>
      <c r="AJ945" s="189">
        <v>54</v>
      </c>
      <c r="AK945" s="179">
        <v>7895</v>
      </c>
      <c r="AL945" s="179">
        <v>219</v>
      </c>
      <c r="AM945" s="179">
        <v>268</v>
      </c>
      <c r="AN945" s="179">
        <v>28</v>
      </c>
      <c r="AO945" s="189">
        <v>3</v>
      </c>
      <c r="AP945" s="179">
        <v>20</v>
      </c>
      <c r="AQ945" s="179">
        <v>31</v>
      </c>
      <c r="AR945" s="189">
        <v>0</v>
      </c>
      <c r="AS945" s="179">
        <v>2</v>
      </c>
      <c r="AT945" s="179">
        <v>0</v>
      </c>
      <c r="AU945" s="179">
        <v>7</v>
      </c>
      <c r="AV945" s="190"/>
      <c r="AW945" s="190"/>
      <c r="AX945" s="191">
        <f t="shared" si="805"/>
      </c>
    </row>
    <row r="946">
      <c r="A946" s="168"/>
      <c r="B946" s="202" t="s">
        <v>186</v>
      </c>
      <c r="C946" s="202"/>
      <c r="D946" s="202"/>
      <c r="E946" s="202"/>
      <c r="F946" s="203">
        <f>SUM(F942:F945)</f>
      </c>
      <c r="G946" s="217">
        <f>SUM(G942:G945)</f>
      </c>
      <c r="H946" s="203">
        <f>SUM(H942:H945)</f>
      </c>
      <c r="I946" s="196">
        <f t="shared" ref="I946:I951" si="591">SUM(I942:I945)</f>
      </c>
      <c r="J946" s="204">
        <f>SUM(J942:J945)</f>
      </c>
      <c r="K946" s="203">
        <f>SUM(K942:K945)</f>
      </c>
      <c r="L946" s="215">
        <f>SUM(L942:L945)</f>
      </c>
      <c r="M946" s="203">
        <f>SUM(M942:M945)</f>
      </c>
      <c r="N946" s="204">
        <f>SUM(N942:N945)</f>
      </c>
      <c r="O946" s="205">
        <f t="shared" si="76"/>
      </c>
      <c r="P946" s="206">
        <f>SUM(P942:P945)</f>
      </c>
      <c r="Q946" s="182">
        <f t="shared" si="1259"/>
      </c>
      <c r="R946" s="204">
        <f>SUM(R942:R945)</f>
      </c>
      <c r="S946" s="203">
        <f>SUM(S942:S945)</f>
      </c>
      <c r="T946" s="207">
        <f t="shared" si="624"/>
      </c>
      <c r="U946" s="207">
        <f t="shared" si="546"/>
      </c>
      <c r="V946" s="207">
        <f t="shared" si="476"/>
      </c>
      <c r="W946" s="208">
        <f>SUM(W942:W945)</f>
      </c>
      <c r="X946" s="207">
        <f t="shared" si="405"/>
      </c>
      <c r="Y946" s="207">
        <f t="shared" si="357"/>
      </c>
      <c r="Z946" s="207">
        <f t="shared" si="124"/>
      </c>
      <c r="AA946" s="207">
        <f t="shared" si="1295"/>
      </c>
      <c r="AB946" s="207">
        <f t="shared" si="1144"/>
      </c>
      <c r="AC946" s="205">
        <f t="shared" si="659"/>
      </c>
      <c r="AD946" s="205">
        <f t="shared" si="581"/>
      </c>
      <c r="AE946" s="205">
        <f t="shared" si="514"/>
      </c>
      <c r="AF946" s="205">
        <f t="shared" si="443"/>
      </c>
      <c r="AG946" s="205">
        <f t="shared" si="159"/>
      </c>
      <c r="AH946" s="205">
        <f t="shared" si="34"/>
      </c>
      <c r="AI946" s="205">
        <f t="shared" si="1179"/>
      </c>
      <c r="AJ946" s="218">
        <f>AVERAGE(AJ942:AJ945)</f>
      </c>
      <c r="AK946" s="218">
        <f>SUM(AK942:AK945)</f>
      </c>
      <c r="AL946" s="218">
        <f>SUM(AL942:AL945)</f>
      </c>
      <c r="AM946" s="218">
        <f>SUM(AM942:AM945)</f>
      </c>
      <c r="AN946" s="218">
        <f>SUM(AN942:AN945)</f>
      </c>
      <c r="AO946" s="218">
        <f>SUM(AO942:AO945)</f>
      </c>
      <c r="AP946" s="218">
        <f>SUM(AP942:AP945)</f>
      </c>
      <c r="AQ946" s="218">
        <f>SUM(AQ942:AQ945)</f>
      </c>
      <c r="AR946" s="218">
        <f>SUM(AR942:AR945)</f>
      </c>
      <c r="AS946" s="218">
        <f>SUM(AS942:AS945)</f>
      </c>
      <c r="AT946" s="218">
        <f>SUM(AT942:AT945)</f>
      </c>
      <c r="AU946" s="218">
        <f>SUM(AU942:AU945)</f>
      </c>
      <c r="AV946" s="209"/>
      <c r="AW946" s="209"/>
      <c r="AX946" s="204">
        <f>SUM(AX942:AX945)</f>
      </c>
    </row>
    <row r="947">
      <c r="A947" s="168"/>
      <c r="B947" s="210" t="s">
        <v>213</v>
      </c>
      <c r="C947" s="170" t="s">
        <v>179</v>
      </c>
      <c r="D947" s="171" t="s">
        <v>204</v>
      </c>
      <c r="E947" s="212" t="s">
        <v>189</v>
      </c>
      <c r="F947" s="178">
        <f t="shared" ref="F947:F951" si="306">G947+H947+I947</f>
      </c>
      <c r="G947" s="289">
        <v>1117.59</v>
      </c>
      <c r="H947" s="290">
        <v>2466.7</v>
      </c>
      <c r="I947" s="196">
        <f t="shared" si="591"/>
      </c>
      <c r="J947" s="180">
        <v>3</v>
      </c>
      <c r="K947" s="197">
        <v>5978.120000000003</v>
      </c>
      <c r="L947" s="189">
        <v>1</v>
      </c>
      <c r="M947" s="197">
        <v>3989.7</v>
      </c>
      <c r="N947" s="180">
        <v>0</v>
      </c>
      <c r="O947" s="181">
        <f t="shared" si="76"/>
      </c>
      <c r="P947" s="176"/>
      <c r="Q947" s="182">
        <f t="shared" si="1259"/>
      </c>
      <c r="R947" s="177">
        <f t="shared" ref="R947:R951" si="956">J947+L947</f>
      </c>
      <c r="S947" s="178">
        <f t="shared" ref="S947:S951" si="1106">K947+M947</f>
      </c>
      <c r="T947" s="183">
        <f t="shared" si="624"/>
      </c>
      <c r="U947" s="183">
        <f t="shared" si="546"/>
      </c>
      <c r="V947" s="183">
        <f t="shared" si="476"/>
      </c>
      <c r="W947" s="184">
        <v>4</v>
      </c>
      <c r="X947" s="183">
        <f t="shared" si="405"/>
      </c>
      <c r="Y947" s="183">
        <f t="shared" si="357"/>
      </c>
      <c r="Z947" s="183">
        <f t="shared" si="124"/>
      </c>
      <c r="AA947" s="183">
        <f t="shared" si="1295"/>
      </c>
      <c r="AB947" s="183">
        <f t="shared" si="1144"/>
      </c>
      <c r="AC947" s="181">
        <f t="shared" si="659"/>
      </c>
      <c r="AD947" s="181">
        <f t="shared" si="581"/>
      </c>
      <c r="AE947" s="181">
        <f t="shared" si="514"/>
      </c>
      <c r="AF947" s="181">
        <f t="shared" si="443"/>
      </c>
      <c r="AG947" s="181">
        <f t="shared" si="159"/>
      </c>
      <c r="AH947" s="181">
        <f t="shared" si="34"/>
      </c>
      <c r="AI947" s="181">
        <f t="shared" si="1179"/>
      </c>
      <c r="AJ947" s="189">
        <v>42</v>
      </c>
      <c r="AK947" s="179">
        <v>41341</v>
      </c>
      <c r="AL947" s="179">
        <v>1025</v>
      </c>
      <c r="AM947" s="179">
        <v>1094</v>
      </c>
      <c r="AN947" s="179">
        <v>171</v>
      </c>
      <c r="AO947" s="189">
        <v>20</v>
      </c>
      <c r="AP947" s="189">
        <v>55</v>
      </c>
      <c r="AQ947" s="179">
        <v>147</v>
      </c>
      <c r="AR947" s="189">
        <v>5</v>
      </c>
      <c r="AS947" s="189">
        <v>10</v>
      </c>
      <c r="AT947" s="179">
        <v>1</v>
      </c>
      <c r="AU947" s="179">
        <v>42</v>
      </c>
      <c r="AV947" s="190"/>
      <c r="AW947" s="190"/>
      <c r="AX947" s="191">
        <f t="shared" ref="AX947:AX951" si="806">COUNT(AU947)</f>
      </c>
    </row>
    <row r="948">
      <c r="A948" s="168"/>
      <c r="B948" s="210" t="s">
        <v>213</v>
      </c>
      <c r="C948" s="192" t="s">
        <v>179</v>
      </c>
      <c r="D948" s="171" t="s">
        <v>204</v>
      </c>
      <c r="E948" s="212" t="s">
        <v>190</v>
      </c>
      <c r="F948" s="173">
        <f t="shared" si="306"/>
      </c>
      <c r="G948" s="175">
        <v>2524.36</v>
      </c>
      <c r="H948" s="230">
        <v>3726.68</v>
      </c>
      <c r="I948" s="196">
        <f t="shared" si="591"/>
      </c>
      <c r="J948" s="180">
        <v>4</v>
      </c>
      <c r="K948" s="178">
        <v>9794.079999999998</v>
      </c>
      <c r="L948" s="189">
        <v>0</v>
      </c>
      <c r="M948" s="197">
        <v>0</v>
      </c>
      <c r="N948" s="180">
        <v>0</v>
      </c>
      <c r="O948" s="181">
        <f t="shared" si="76"/>
      </c>
      <c r="P948" s="176"/>
      <c r="Q948" s="182">
        <f t="shared" si="1259"/>
      </c>
      <c r="R948" s="177">
        <f t="shared" si="956"/>
      </c>
      <c r="S948" s="178">
        <f t="shared" si="1106"/>
      </c>
      <c r="T948" s="183">
        <f t="shared" si="624"/>
      </c>
      <c r="U948" s="183">
        <f t="shared" si="546"/>
      </c>
      <c r="V948" s="183">
        <f t="shared" si="476"/>
      </c>
      <c r="W948" s="184">
        <v>4</v>
      </c>
      <c r="X948" s="183">
        <f t="shared" si="405"/>
      </c>
      <c r="Y948" s="183">
        <f t="shared" si="357"/>
      </c>
      <c r="Z948" s="183">
        <f t="shared" si="124"/>
      </c>
      <c r="AA948" s="183">
        <f t="shared" si="1295"/>
      </c>
      <c r="AB948" s="183">
        <f t="shared" si="1144"/>
      </c>
      <c r="AC948" s="181">
        <f t="shared" si="659"/>
      </c>
      <c r="AD948" s="181">
        <f t="shared" si="581"/>
      </c>
      <c r="AE948" s="181">
        <f t="shared" si="514"/>
      </c>
      <c r="AF948" s="181">
        <f t="shared" si="443"/>
      </c>
      <c r="AG948" s="181">
        <f t="shared" si="159"/>
      </c>
      <c r="AH948" s="181">
        <f t="shared" si="34"/>
      </c>
      <c r="AI948" s="181">
        <f t="shared" si="1179"/>
      </c>
      <c r="AJ948" s="189">
        <v>48</v>
      </c>
      <c r="AK948" s="189">
        <v>66980</v>
      </c>
      <c r="AL948" s="179">
        <v>1519</v>
      </c>
      <c r="AM948" s="179">
        <v>1612</v>
      </c>
      <c r="AN948" s="179">
        <v>285</v>
      </c>
      <c r="AO948" s="189">
        <v>45</v>
      </c>
      <c r="AP948" s="189">
        <v>108</v>
      </c>
      <c r="AQ948" s="179">
        <v>230</v>
      </c>
      <c r="AR948" s="189">
        <v>4</v>
      </c>
      <c r="AS948" s="189">
        <v>13</v>
      </c>
      <c r="AT948" s="189">
        <v>3</v>
      </c>
      <c r="AU948" s="189">
        <v>64</v>
      </c>
      <c r="AV948" s="190"/>
      <c r="AW948" s="190"/>
      <c r="AX948" s="191">
        <f t="shared" si="806"/>
      </c>
    </row>
    <row r="949">
      <c r="A949" s="168"/>
      <c r="B949" s="210" t="s">
        <v>213</v>
      </c>
      <c r="C949" s="192" t="s">
        <v>179</v>
      </c>
      <c r="D949" s="171" t="s">
        <v>204</v>
      </c>
      <c r="E949" s="212" t="s">
        <v>191</v>
      </c>
      <c r="F949" s="173">
        <f t="shared" si="306"/>
      </c>
      <c r="G949" s="175">
        <v>3823.33</v>
      </c>
      <c r="H949" s="230">
        <v>2887.6</v>
      </c>
      <c r="I949" s="196">
        <f t="shared" si="591"/>
      </c>
      <c r="J949" s="177">
        <v>8</v>
      </c>
      <c r="K949" s="178">
        <v>19292.149999999998</v>
      </c>
      <c r="L949" s="179">
        <v>0</v>
      </c>
      <c r="M949" s="178">
        <v>0</v>
      </c>
      <c r="N949" s="180">
        <v>0</v>
      </c>
      <c r="O949" s="181">
        <f t="shared" si="76"/>
      </c>
      <c r="P949" s="176"/>
      <c r="Q949" s="182">
        <f t="shared" si="1259"/>
      </c>
      <c r="R949" s="177">
        <f t="shared" si="956"/>
      </c>
      <c r="S949" s="178">
        <f t="shared" si="1106"/>
      </c>
      <c r="T949" s="183">
        <f t="shared" si="624"/>
      </c>
      <c r="U949" s="183">
        <f t="shared" si="546"/>
      </c>
      <c r="V949" s="183">
        <f t="shared" si="476"/>
      </c>
      <c r="W949" s="184">
        <v>8</v>
      </c>
      <c r="X949" s="183">
        <f t="shared" si="405"/>
      </c>
      <c r="Y949" s="183">
        <f t="shared" si="357"/>
      </c>
      <c r="Z949" s="183">
        <f t="shared" si="124"/>
      </c>
      <c r="AA949" s="183">
        <f t="shared" si="1295"/>
      </c>
      <c r="AB949" s="183">
        <f t="shared" si="1144"/>
      </c>
      <c r="AC949" s="181">
        <f t="shared" si="659"/>
      </c>
      <c r="AD949" s="181">
        <f t="shared" si="581"/>
      </c>
      <c r="AE949" s="181">
        <f t="shared" si="514"/>
      </c>
      <c r="AF949" s="181">
        <f t="shared" si="443"/>
      </c>
      <c r="AG949" s="181">
        <f t="shared" si="159"/>
      </c>
      <c r="AH949" s="181">
        <f t="shared" si="34"/>
      </c>
      <c r="AI949" s="181">
        <f t="shared" si="1179"/>
      </c>
      <c r="AJ949" s="189">
        <v>51</v>
      </c>
      <c r="AK949" s="189">
        <v>49853</v>
      </c>
      <c r="AL949" s="179">
        <v>1000</v>
      </c>
      <c r="AM949" s="179">
        <v>1091</v>
      </c>
      <c r="AN949" s="179">
        <v>257</v>
      </c>
      <c r="AO949" s="189">
        <v>29</v>
      </c>
      <c r="AP949" s="189">
        <v>104</v>
      </c>
      <c r="AQ949" s="179">
        <v>201</v>
      </c>
      <c r="AR949" s="189">
        <v>8</v>
      </c>
      <c r="AS949" s="189">
        <v>21</v>
      </c>
      <c r="AT949" s="189">
        <v>4</v>
      </c>
      <c r="AU949" s="189">
        <v>45</v>
      </c>
      <c r="AV949" s="190"/>
      <c r="AW949" s="190"/>
      <c r="AX949" s="191">
        <f t="shared" si="806"/>
      </c>
    </row>
    <row r="950">
      <c r="A950" s="168"/>
      <c r="B950" s="210" t="s">
        <v>213</v>
      </c>
      <c r="C950" s="192" t="s">
        <v>179</v>
      </c>
      <c r="D950" s="171" t="s">
        <v>204</v>
      </c>
      <c r="E950" s="212" t="s">
        <v>192</v>
      </c>
      <c r="F950" s="173">
        <f t="shared" si="306"/>
      </c>
      <c r="G950" s="230">
        <v>3005.23</v>
      </c>
      <c r="H950" s="175">
        <v>1713.31</v>
      </c>
      <c r="I950" s="196">
        <f t="shared" si="591"/>
      </c>
      <c r="J950" s="180">
        <v>6</v>
      </c>
      <c r="K950" s="197">
        <v>14510.700000000004</v>
      </c>
      <c r="L950" s="189">
        <v>0</v>
      </c>
      <c r="M950" s="197">
        <v>0</v>
      </c>
      <c r="N950" s="180">
        <v>0</v>
      </c>
      <c r="O950" s="181">
        <f t="shared" si="76"/>
      </c>
      <c r="P950" s="176"/>
      <c r="Q950" s="182">
        <f t="shared" si="1259"/>
      </c>
      <c r="R950" s="177">
        <f t="shared" si="956"/>
      </c>
      <c r="S950" s="178">
        <f t="shared" si="1106"/>
      </c>
      <c r="T950" s="183">
        <f t="shared" si="624"/>
      </c>
      <c r="U950" s="183">
        <f t="shared" si="546"/>
      </c>
      <c r="V950" s="183">
        <f t="shared" si="476"/>
      </c>
      <c r="W950" s="184">
        <v>4</v>
      </c>
      <c r="X950" s="183">
        <f t="shared" si="405"/>
      </c>
      <c r="Y950" s="183">
        <f t="shared" si="357"/>
      </c>
      <c r="Z950" s="183">
        <f t="shared" si="124"/>
      </c>
      <c r="AA950" s="183">
        <f t="shared" si="1295"/>
      </c>
      <c r="AB950" s="183">
        <f t="shared" si="1144"/>
      </c>
      <c r="AC950" s="181">
        <f t="shared" si="659"/>
      </c>
      <c r="AD950" s="181">
        <f t="shared" si="581"/>
      </c>
      <c r="AE950" s="181">
        <f t="shared" si="514"/>
      </c>
      <c r="AF950" s="181">
        <f t="shared" si="443"/>
      </c>
      <c r="AG950" s="181">
        <f t="shared" si="159"/>
      </c>
      <c r="AH950" s="181">
        <f t="shared" si="34"/>
      </c>
      <c r="AI950" s="181">
        <f t="shared" si="1179"/>
      </c>
      <c r="AJ950" s="189">
        <v>52</v>
      </c>
      <c r="AK950" s="189">
        <v>28763</v>
      </c>
      <c r="AL950" s="179">
        <v>614</v>
      </c>
      <c r="AM950" s="179">
        <v>644</v>
      </c>
      <c r="AN950" s="179">
        <v>135</v>
      </c>
      <c r="AO950" s="189">
        <v>23</v>
      </c>
      <c r="AP950" s="189">
        <v>61</v>
      </c>
      <c r="AQ950" s="179">
        <v>107</v>
      </c>
      <c r="AR950" s="189">
        <v>7</v>
      </c>
      <c r="AS950" s="189">
        <v>6</v>
      </c>
      <c r="AT950" s="189">
        <v>3</v>
      </c>
      <c r="AU950" s="189">
        <v>9</v>
      </c>
      <c r="AV950" s="190"/>
      <c r="AW950" s="190"/>
      <c r="AX950" s="191">
        <f t="shared" si="806"/>
      </c>
    </row>
    <row r="951">
      <c r="A951" s="168"/>
      <c r="B951" s="210" t="s">
        <v>213</v>
      </c>
      <c r="C951" s="192" t="s">
        <v>179</v>
      </c>
      <c r="D951" s="171" t="s">
        <v>204</v>
      </c>
      <c r="E951" s="201" t="s">
        <v>194</v>
      </c>
      <c r="F951" s="178">
        <f t="shared" si="306"/>
      </c>
      <c r="G951" s="214">
        <v>2643.83</v>
      </c>
      <c r="H951" s="195">
        <v>1317.42</v>
      </c>
      <c r="I951" s="196">
        <f t="shared" si="591"/>
      </c>
      <c r="J951" s="180">
        <v>3</v>
      </c>
      <c r="K951" s="197">
        <v>7644.779999999999</v>
      </c>
      <c r="L951" s="189">
        <v>0</v>
      </c>
      <c r="M951" s="197">
        <v>0</v>
      </c>
      <c r="N951" s="180">
        <v>0</v>
      </c>
      <c r="O951" s="181">
        <f t="shared" si="76"/>
      </c>
      <c r="P951" s="176"/>
      <c r="Q951" s="182" t="str">
        <v>#DIV/0!</v>
      </c>
      <c r="R951" s="177">
        <f t="shared" si="956"/>
      </c>
      <c r="S951" s="178">
        <f t="shared" si="1106"/>
      </c>
      <c r="T951" s="183">
        <f t="shared" si="624"/>
      </c>
      <c r="U951" s="183">
        <f t="shared" si="546"/>
      </c>
      <c r="V951" s="183">
        <f t="shared" si="476"/>
      </c>
      <c r="W951" s="184">
        <v>3</v>
      </c>
      <c r="X951" s="183">
        <f t="shared" si="405"/>
      </c>
      <c r="Y951" s="183">
        <f t="shared" si="357"/>
      </c>
      <c r="Z951" s="183">
        <f t="shared" si="124"/>
      </c>
      <c r="AA951" s="183">
        <f t="shared" si="1295"/>
      </c>
      <c r="AB951" s="183">
        <f t="shared" si="1144"/>
      </c>
      <c r="AC951" s="181">
        <f t="shared" si="659"/>
      </c>
      <c r="AD951" s="181">
        <f t="shared" si="581"/>
      </c>
      <c r="AE951" s="181">
        <f t="shared" si="514"/>
      </c>
      <c r="AF951" s="181">
        <f t="shared" si="443"/>
      </c>
      <c r="AG951" s="181">
        <f t="shared" si="159"/>
      </c>
      <c r="AH951" s="181">
        <f t="shared" si="34"/>
      </c>
      <c r="AI951" s="181">
        <f t="shared" si="1179"/>
      </c>
      <c r="AJ951" s="189">
        <v>54</v>
      </c>
      <c r="AK951" s="189">
        <v>22968</v>
      </c>
      <c r="AL951" s="179">
        <v>505</v>
      </c>
      <c r="AM951" s="179">
        <v>550</v>
      </c>
      <c r="AN951" s="179">
        <v>122</v>
      </c>
      <c r="AO951" s="189">
        <v>25</v>
      </c>
      <c r="AP951" s="179">
        <v>45</v>
      </c>
      <c r="AQ951" s="179">
        <v>110</v>
      </c>
      <c r="AR951" s="189">
        <v>3</v>
      </c>
      <c r="AS951" s="189">
        <v>9</v>
      </c>
      <c r="AT951" s="189">
        <v>1</v>
      </c>
      <c r="AU951" s="189">
        <v>12</v>
      </c>
      <c r="AV951" s="190"/>
      <c r="AW951" s="190"/>
      <c r="AX951" s="191">
        <f t="shared" si="806"/>
      </c>
    </row>
    <row r="952">
      <c r="A952" s="168"/>
      <c r="B952" s="202" t="s">
        <v>186</v>
      </c>
      <c r="C952" s="202"/>
      <c r="D952" s="202"/>
      <c r="E952" s="202"/>
      <c r="F952" s="203">
        <f>SUM(F947:F951)</f>
      </c>
      <c r="G952" s="203">
        <f>SUM(G947:G951)</f>
      </c>
      <c r="H952" s="203">
        <f>SUM(H947:H951)</f>
      </c>
      <c r="I952" s="196">
        <f>SUM(I947:I951)</f>
      </c>
      <c r="J952" s="204">
        <f>SUM(J947:J951)</f>
      </c>
      <c r="K952" s="215">
        <f>SUM(K947:K951)</f>
      </c>
      <c r="L952" s="215">
        <f>SUM(L947:L951)</f>
      </c>
      <c r="M952" s="215">
        <f>SUM(M947:M951)</f>
      </c>
      <c r="N952" s="215">
        <f>SUM(N947:N951)</f>
      </c>
      <c r="O952" s="205">
        <f t="shared" si="76"/>
      </c>
      <c r="P952" s="206">
        <f>SUM(P947:P951)</f>
      </c>
      <c r="Q952" s="182">
        <f t="shared" ref="Q952:Q969" si="1260">P952/R952</f>
      </c>
      <c r="R952" s="204">
        <f>SUM(R947:R951)</f>
      </c>
      <c r="S952" s="203">
        <f>SUM(S947:S951)</f>
      </c>
      <c r="T952" s="207">
        <f t="shared" si="624"/>
      </c>
      <c r="U952" s="207">
        <f t="shared" si="546"/>
      </c>
      <c r="V952" s="207">
        <f t="shared" si="476"/>
      </c>
      <c r="W952" s="208">
        <f>SUM(W947:W951)</f>
      </c>
      <c r="X952" s="207">
        <f t="shared" si="405"/>
      </c>
      <c r="Y952" s="207">
        <f t="shared" si="357"/>
      </c>
      <c r="Z952" s="207">
        <f t="shared" si="124"/>
      </c>
      <c r="AA952" s="207">
        <f t="shared" si="1295"/>
      </c>
      <c r="AB952" s="207">
        <f t="shared" si="1144"/>
      </c>
      <c r="AC952" s="205">
        <f t="shared" si="659"/>
      </c>
      <c r="AD952" s="205">
        <f t="shared" si="581"/>
      </c>
      <c r="AE952" s="205">
        <f t="shared" si="514"/>
      </c>
      <c r="AF952" s="205">
        <f t="shared" si="443"/>
      </c>
      <c r="AG952" s="205">
        <f t="shared" si="159"/>
      </c>
      <c r="AH952" s="205">
        <f t="shared" si="34"/>
      </c>
      <c r="AI952" s="205">
        <f t="shared" si="1179"/>
      </c>
      <c r="AJ952" s="218">
        <f>AVERAGE(AJ947:AJ951)</f>
      </c>
      <c r="AK952" s="218">
        <f>SUM(AK947:AK951)</f>
      </c>
      <c r="AL952" s="218">
        <f>SUM(AL947:AL951)</f>
      </c>
      <c r="AM952" s="218">
        <f>SUM(AM947:AM951)</f>
      </c>
      <c r="AN952" s="218">
        <f>SUM(AN947:AN951)</f>
      </c>
      <c r="AO952" s="218">
        <f>SUM(AO947:AO951)</f>
      </c>
      <c r="AP952" s="218">
        <f>SUM(AP947:AP951)</f>
      </c>
      <c r="AQ952" s="218">
        <f>SUM(AQ947:AQ951)</f>
      </c>
      <c r="AR952" s="218">
        <f>SUM(AR947:AR951)</f>
      </c>
      <c r="AS952" s="218">
        <f>SUM(AS947:AS951)</f>
      </c>
      <c r="AT952" s="218">
        <f>SUM(AT947:AT951)</f>
      </c>
      <c r="AU952" s="218">
        <f>SUM(AU947:AU951)</f>
      </c>
      <c r="AV952" s="209"/>
      <c r="AW952" s="209"/>
      <c r="AX952" s="204">
        <f>SUM(AX947:AX951)</f>
      </c>
    </row>
    <row r="953">
      <c r="A953" s="168"/>
      <c r="B953" s="210" t="s">
        <v>213</v>
      </c>
      <c r="C953" s="170" t="s">
        <v>179</v>
      </c>
      <c r="D953" s="171" t="s">
        <v>193</v>
      </c>
      <c r="E953" s="201" t="s">
        <v>195</v>
      </c>
      <c r="F953" s="178">
        <f t="shared" ref="F953:F956" si="307">G953+H953+I953</f>
      </c>
      <c r="G953" s="216">
        <v>3138.38</v>
      </c>
      <c r="H953" s="178">
        <v>1365.21</v>
      </c>
      <c r="I953" s="236">
        <v>0</v>
      </c>
      <c r="J953" s="180">
        <v>3</v>
      </c>
      <c r="K953" s="197">
        <v>7097.809999999998</v>
      </c>
      <c r="L953" s="189">
        <v>0</v>
      </c>
      <c r="M953" s="197">
        <v>0</v>
      </c>
      <c r="N953" s="180">
        <v>0</v>
      </c>
      <c r="O953" s="181">
        <f t="shared" si="76"/>
      </c>
      <c r="P953" s="196"/>
      <c r="Q953" s="182">
        <f t="shared" si="1260"/>
      </c>
      <c r="R953" s="177">
        <f t="shared" ref="R953:R956" si="957">J953+L953</f>
      </c>
      <c r="S953" s="178">
        <f t="shared" ref="S953:S956" si="1107">K953+M953</f>
      </c>
      <c r="T953" s="183">
        <f t="shared" si="624"/>
      </c>
      <c r="U953" s="183">
        <f t="shared" si="546"/>
      </c>
      <c r="V953" s="183">
        <f t="shared" si="476"/>
      </c>
      <c r="W953" s="184">
        <v>3</v>
      </c>
      <c r="X953" s="183">
        <f t="shared" si="405"/>
      </c>
      <c r="Y953" s="183">
        <f t="shared" si="357"/>
      </c>
      <c r="Z953" s="183">
        <f t="shared" si="124"/>
      </c>
      <c r="AA953" s="183">
        <f t="shared" si="1295"/>
      </c>
      <c r="AB953" s="183">
        <f t="shared" si="1144"/>
      </c>
      <c r="AC953" s="181">
        <f t="shared" si="659"/>
      </c>
      <c r="AD953" s="181">
        <f t="shared" si="581"/>
      </c>
      <c r="AE953" s="181">
        <f t="shared" si="514"/>
      </c>
      <c r="AF953" s="181">
        <f t="shared" si="443"/>
      </c>
      <c r="AG953" s="181">
        <f t="shared" si="159"/>
      </c>
      <c r="AH953" s="181">
        <f t="shared" si="34"/>
      </c>
      <c r="AI953" s="181">
        <f t="shared" si="1179"/>
      </c>
      <c r="AJ953" s="189">
        <v>55</v>
      </c>
      <c r="AK953" s="179">
        <v>23412</v>
      </c>
      <c r="AL953" s="179">
        <v>463</v>
      </c>
      <c r="AM953" s="179">
        <v>539</v>
      </c>
      <c r="AN953" s="179">
        <v>97</v>
      </c>
      <c r="AO953" s="189">
        <v>24</v>
      </c>
      <c r="AP953" s="189">
        <v>71</v>
      </c>
      <c r="AQ953" s="189">
        <v>96</v>
      </c>
      <c r="AR953" s="189">
        <v>4</v>
      </c>
      <c r="AS953" s="189">
        <v>4</v>
      </c>
      <c r="AT953" s="189">
        <v>4</v>
      </c>
      <c r="AU953" s="189">
        <v>16</v>
      </c>
      <c r="AV953" s="190"/>
      <c r="AW953" s="190"/>
      <c r="AX953" s="191">
        <f t="shared" ref="AX953:AX956" si="807">COUNT(AU953)</f>
      </c>
    </row>
    <row r="954">
      <c r="A954" s="168"/>
      <c r="B954" s="210" t="s">
        <v>213</v>
      </c>
      <c r="C954" s="192" t="s">
        <v>179</v>
      </c>
      <c r="D954" s="171" t="s">
        <v>193</v>
      </c>
      <c r="E954" s="212" t="s">
        <v>196</v>
      </c>
      <c r="F954" s="178">
        <f t="shared" si="307"/>
      </c>
      <c r="G954" s="213">
        <v>2469.38</v>
      </c>
      <c r="H954" s="178">
        <v>1170.47</v>
      </c>
      <c r="I954" s="219">
        <v>0</v>
      </c>
      <c r="J954" s="180">
        <v>6</v>
      </c>
      <c r="K954" s="178">
        <v>14742.600000000006</v>
      </c>
      <c r="L954" s="179">
        <v>0</v>
      </c>
      <c r="M954" s="178">
        <v>0</v>
      </c>
      <c r="N954" s="180">
        <v>0</v>
      </c>
      <c r="O954" s="181">
        <f t="shared" si="76"/>
      </c>
      <c r="P954" s="196"/>
      <c r="Q954" s="182">
        <f t="shared" si="1260"/>
      </c>
      <c r="R954" s="177">
        <f t="shared" si="957"/>
      </c>
      <c r="S954" s="178">
        <f t="shared" si="1107"/>
      </c>
      <c r="T954" s="183">
        <f t="shared" si="624"/>
      </c>
      <c r="U954" s="183">
        <f t="shared" si="546"/>
      </c>
      <c r="V954" s="183">
        <f t="shared" si="476"/>
      </c>
      <c r="W954" s="184">
        <v>5</v>
      </c>
      <c r="X954" s="183">
        <f t="shared" si="405"/>
      </c>
      <c r="Y954" s="183">
        <f t="shared" si="357"/>
      </c>
      <c r="Z954" s="183">
        <f t="shared" si="124"/>
      </c>
      <c r="AA954" s="183">
        <f t="shared" si="1295"/>
      </c>
      <c r="AB954" s="183">
        <f t="shared" si="1144"/>
      </c>
      <c r="AC954" s="181">
        <f t="shared" si="659"/>
      </c>
      <c r="AD954" s="181">
        <f t="shared" si="581"/>
      </c>
      <c r="AE954" s="181">
        <f t="shared" si="514"/>
      </c>
      <c r="AF954" s="181">
        <f t="shared" si="443"/>
      </c>
      <c r="AG954" s="181">
        <f t="shared" si="159"/>
      </c>
      <c r="AH954" s="181">
        <f t="shared" si="34"/>
      </c>
      <c r="AI954" s="181">
        <f t="shared" si="1179"/>
      </c>
      <c r="AJ954" s="189">
        <v>56</v>
      </c>
      <c r="AK954" s="179">
        <v>21976</v>
      </c>
      <c r="AL954" s="179">
        <v>457</v>
      </c>
      <c r="AM954" s="179">
        <v>503</v>
      </c>
      <c r="AN954" s="179">
        <v>109</v>
      </c>
      <c r="AO954" s="189">
        <v>26</v>
      </c>
      <c r="AP954" s="179">
        <v>81</v>
      </c>
      <c r="AQ954" s="179">
        <v>88</v>
      </c>
      <c r="AR954" s="189">
        <v>6</v>
      </c>
      <c r="AS954" s="189">
        <v>8</v>
      </c>
      <c r="AT954" s="189">
        <v>2</v>
      </c>
      <c r="AU954" s="189">
        <v>18</v>
      </c>
      <c r="AV954" s="190"/>
      <c r="AW954" s="190"/>
      <c r="AX954" s="191">
        <f t="shared" si="807"/>
      </c>
    </row>
    <row r="955">
      <c r="A955" s="168"/>
      <c r="B955" s="210" t="s">
        <v>213</v>
      </c>
      <c r="C955" s="192" t="s">
        <v>179</v>
      </c>
      <c r="D955" s="171" t="s">
        <v>193</v>
      </c>
      <c r="E955" s="212" t="s">
        <v>197</v>
      </c>
      <c r="F955" s="178">
        <f t="shared" si="307"/>
      </c>
      <c r="G955" s="297">
        <v>2370.67</v>
      </c>
      <c r="H955" s="197">
        <v>1227.79</v>
      </c>
      <c r="I955" s="219">
        <v>0</v>
      </c>
      <c r="J955" s="180">
        <v>7</v>
      </c>
      <c r="K955" s="178">
        <v>15624.180000000008</v>
      </c>
      <c r="L955" s="179">
        <v>0</v>
      </c>
      <c r="M955" s="178">
        <v>0</v>
      </c>
      <c r="N955" s="180">
        <v>0</v>
      </c>
      <c r="O955" s="181">
        <f t="shared" si="76"/>
      </c>
      <c r="P955" s="196"/>
      <c r="Q955" s="182">
        <f t="shared" si="1260"/>
      </c>
      <c r="R955" s="177">
        <f t="shared" si="957"/>
      </c>
      <c r="S955" s="178">
        <f t="shared" si="1107"/>
      </c>
      <c r="T955" s="183">
        <f t="shared" si="624"/>
      </c>
      <c r="U955" s="183">
        <f t="shared" si="546"/>
      </c>
      <c r="V955" s="183">
        <f t="shared" si="476"/>
      </c>
      <c r="W955" s="184">
        <v>7</v>
      </c>
      <c r="X955" s="183">
        <f t="shared" si="405"/>
      </c>
      <c r="Y955" s="183">
        <f t="shared" si="357"/>
      </c>
      <c r="Z955" s="183">
        <f t="shared" si="124"/>
      </c>
      <c r="AA955" s="183">
        <f t="shared" si="1295"/>
      </c>
      <c r="AB955" s="183">
        <f t="shared" si="1144"/>
      </c>
      <c r="AC955" s="181">
        <f t="shared" si="659"/>
      </c>
      <c r="AD955" s="181">
        <f t="shared" si="581"/>
      </c>
      <c r="AE955" s="181">
        <f t="shared" si="514"/>
      </c>
      <c r="AF955" s="181">
        <f t="shared" si="443"/>
      </c>
      <c r="AG955" s="181">
        <f t="shared" si="159"/>
      </c>
      <c r="AH955" s="181">
        <f t="shared" si="34"/>
      </c>
      <c r="AI955" s="181">
        <f t="shared" si="1179"/>
      </c>
      <c r="AJ955" s="189">
        <v>58</v>
      </c>
      <c r="AK955" s="179">
        <v>22408</v>
      </c>
      <c r="AL955" s="179">
        <v>454</v>
      </c>
      <c r="AM955" s="179">
        <v>476</v>
      </c>
      <c r="AN955" s="179">
        <v>94</v>
      </c>
      <c r="AO955" s="189">
        <v>19</v>
      </c>
      <c r="AP955" s="189">
        <v>88</v>
      </c>
      <c r="AQ955" s="179">
        <v>85</v>
      </c>
      <c r="AR955" s="189">
        <v>7</v>
      </c>
      <c r="AS955" s="189">
        <v>8</v>
      </c>
      <c r="AT955" s="189">
        <v>0</v>
      </c>
      <c r="AU955" s="189">
        <v>15</v>
      </c>
      <c r="AV955" s="190"/>
      <c r="AW955" s="190"/>
      <c r="AX955" s="191">
        <f t="shared" si="807"/>
      </c>
    </row>
    <row r="956">
      <c r="A956" s="168"/>
      <c r="B956" s="210" t="s">
        <v>213</v>
      </c>
      <c r="C956" s="192" t="s">
        <v>179</v>
      </c>
      <c r="D956" s="171" t="s">
        <v>193</v>
      </c>
      <c r="E956" s="212" t="s">
        <v>199</v>
      </c>
      <c r="F956" s="178">
        <f t="shared" si="307"/>
      </c>
      <c r="G956" s="216">
        <v>2379.23</v>
      </c>
      <c r="H956" s="178">
        <v>1749.1999999999998</v>
      </c>
      <c r="I956" s="219">
        <v>0</v>
      </c>
      <c r="J956" s="180">
        <v>6</v>
      </c>
      <c r="K956" s="178">
        <v>18108.40999999999</v>
      </c>
      <c r="L956" s="179">
        <v>0</v>
      </c>
      <c r="M956" s="178">
        <v>0</v>
      </c>
      <c r="N956" s="180">
        <v>1</v>
      </c>
      <c r="O956" s="181">
        <f t="shared" si="76"/>
      </c>
      <c r="P956" s="196"/>
      <c r="Q956" s="182">
        <f t="shared" si="1260"/>
      </c>
      <c r="R956" s="177">
        <f t="shared" si="957"/>
      </c>
      <c r="S956" s="178">
        <f t="shared" si="1107"/>
      </c>
      <c r="T956" s="183">
        <f t="shared" si="624"/>
      </c>
      <c r="U956" s="183">
        <f t="shared" si="546"/>
      </c>
      <c r="V956" s="183">
        <f t="shared" si="476"/>
      </c>
      <c r="W956" s="184">
        <v>5</v>
      </c>
      <c r="X956" s="183">
        <f t="shared" si="405"/>
      </c>
      <c r="Y956" s="183">
        <f t="shared" si="357"/>
      </c>
      <c r="Z956" s="183">
        <f t="shared" si="124"/>
      </c>
      <c r="AA956" s="183">
        <f t="shared" si="1295"/>
      </c>
      <c r="AB956" s="183">
        <f t="shared" si="1144"/>
      </c>
      <c r="AC956" s="181">
        <f t="shared" si="659"/>
      </c>
      <c r="AD956" s="181">
        <f t="shared" si="581"/>
      </c>
      <c r="AE956" s="181">
        <f t="shared" si="514"/>
      </c>
      <c r="AF956" s="181">
        <f t="shared" si="443"/>
      </c>
      <c r="AG956" s="181">
        <f t="shared" si="159"/>
      </c>
      <c r="AH956" s="181">
        <f t="shared" si="34"/>
      </c>
      <c r="AI956" s="181">
        <f t="shared" si="1179"/>
      </c>
      <c r="AJ956" s="189">
        <v>57</v>
      </c>
      <c r="AK956" s="179">
        <v>27503</v>
      </c>
      <c r="AL956" s="179">
        <v>498</v>
      </c>
      <c r="AM956" s="179">
        <v>541</v>
      </c>
      <c r="AN956" s="179">
        <v>105</v>
      </c>
      <c r="AO956" s="189">
        <v>17</v>
      </c>
      <c r="AP956" s="179">
        <v>39</v>
      </c>
      <c r="AQ956" s="179">
        <v>89</v>
      </c>
      <c r="AR956" s="298">
        <v>6</v>
      </c>
      <c r="AS956" s="189">
        <v>2</v>
      </c>
      <c r="AT956" s="189">
        <v>0</v>
      </c>
      <c r="AU956" s="189">
        <v>10</v>
      </c>
      <c r="AV956" s="190"/>
      <c r="AW956" s="190"/>
      <c r="AX956" s="191">
        <f t="shared" si="807"/>
      </c>
    </row>
    <row r="957">
      <c r="A957" s="168"/>
      <c r="B957" s="202" t="s">
        <v>186</v>
      </c>
      <c r="C957" s="202"/>
      <c r="D957" s="202"/>
      <c r="E957" s="202"/>
      <c r="F957" s="203">
        <f>SUM(F953:F956)</f>
      </c>
      <c r="G957" s="217">
        <f>SUM(G953:G956)</f>
      </c>
      <c r="H957" s="203">
        <f>SUM(H953:H956)</f>
      </c>
      <c r="I957" s="196">
        <f>SUM(I953:I956)</f>
      </c>
      <c r="J957" s="204">
        <f>SUM(J953:J956)</f>
      </c>
      <c r="K957" s="203">
        <f>SUM(K953:K956)</f>
      </c>
      <c r="L957" s="215">
        <f>SUM(L953:L956)</f>
      </c>
      <c r="M957" s="203">
        <f>SUM(M953:M956)</f>
      </c>
      <c r="N957" s="204">
        <f>SUM(N953:N956)</f>
      </c>
      <c r="O957" s="205">
        <f t="shared" si="76"/>
      </c>
      <c r="P957" s="206">
        <f>SUM(P953:P956)</f>
      </c>
      <c r="Q957" s="182">
        <f t="shared" si="1260"/>
      </c>
      <c r="R957" s="204">
        <f>SUM(R953:R956)</f>
      </c>
      <c r="S957" s="203">
        <f>SUM(S953:S956)</f>
      </c>
      <c r="T957" s="207">
        <f t="shared" si="624"/>
      </c>
      <c r="U957" s="207">
        <f t="shared" si="546"/>
      </c>
      <c r="V957" s="207">
        <f t="shared" si="476"/>
      </c>
      <c r="W957" s="208">
        <f>SUM(W953:W956)</f>
      </c>
      <c r="X957" s="207">
        <f t="shared" si="405"/>
      </c>
      <c r="Y957" s="207">
        <f t="shared" si="357"/>
      </c>
      <c r="Z957" s="207">
        <f t="shared" si="124"/>
      </c>
      <c r="AA957" s="207">
        <f t="shared" si="1295"/>
      </c>
      <c r="AB957" s="207">
        <f t="shared" si="1144"/>
      </c>
      <c r="AC957" s="205">
        <f t="shared" si="659"/>
      </c>
      <c r="AD957" s="205">
        <f t="shared" si="581"/>
      </c>
      <c r="AE957" s="205">
        <f t="shared" si="514"/>
      </c>
      <c r="AF957" s="205">
        <f t="shared" si="443"/>
      </c>
      <c r="AG957" s="205">
        <f t="shared" si="159"/>
      </c>
      <c r="AH957" s="205">
        <f t="shared" si="34"/>
      </c>
      <c r="AI957" s="205">
        <f t="shared" si="1179"/>
      </c>
      <c r="AJ957" s="218">
        <f>AVERAGE(AJ953:AJ956)</f>
      </c>
      <c r="AK957" s="218">
        <f>SUM(AK953:AK956)</f>
      </c>
      <c r="AL957" s="218">
        <f>SUM(AL953:AL956)</f>
      </c>
      <c r="AM957" s="218">
        <f>SUM(AM953:AM956)</f>
      </c>
      <c r="AN957" s="218">
        <f>SUM(AN953:AN956)</f>
      </c>
      <c r="AO957" s="218">
        <f>SUM(AO953:AO956)</f>
      </c>
      <c r="AP957" s="218">
        <f>SUM(AP953:AP956)</f>
      </c>
      <c r="AQ957" s="218">
        <f>SUM(AQ953:AQ956)</f>
      </c>
      <c r="AR957" s="218">
        <f>SUM(AR953:AR956)</f>
      </c>
      <c r="AS957" s="218">
        <f>SUM(AS953:AS956)</f>
      </c>
      <c r="AT957" s="218">
        <f>SUM(AT953:AT956)</f>
      </c>
      <c r="AU957" s="218">
        <f>SUM(AU953:AU956)</f>
      </c>
      <c r="AV957" s="209"/>
      <c r="AW957" s="209"/>
      <c r="AX957" s="204">
        <f>SUM(AX953:AX956)</f>
      </c>
    </row>
    <row r="958">
      <c r="A958" s="168"/>
      <c r="B958" s="210" t="s">
        <v>213</v>
      </c>
      <c r="C958" s="192" t="s">
        <v>179</v>
      </c>
      <c r="D958" s="171" t="s">
        <v>188</v>
      </c>
      <c r="E958" s="212" t="s">
        <v>200</v>
      </c>
      <c r="F958" s="178">
        <f t="shared" ref="F958:F962" si="308">G958+H958+I958</f>
      </c>
      <c r="G958" s="216">
        <v>2229.46</v>
      </c>
      <c r="H958" s="197">
        <v>1214.8500000000001</v>
      </c>
      <c r="I958" s="219">
        <v>0</v>
      </c>
      <c r="J958" s="180">
        <v>4</v>
      </c>
      <c r="K958" s="197">
        <v>10544.860000000015</v>
      </c>
      <c r="L958" s="189">
        <v>0</v>
      </c>
      <c r="M958" s="197">
        <v>0</v>
      </c>
      <c r="N958" s="180">
        <v>2</v>
      </c>
      <c r="O958" s="181">
        <f t="shared" si="76"/>
      </c>
      <c r="P958" s="196"/>
      <c r="Q958" s="182">
        <f t="shared" si="1260"/>
      </c>
      <c r="R958" s="177">
        <f t="shared" ref="R958:R962" si="958">J958+L958</f>
      </c>
      <c r="S958" s="178">
        <f t="shared" ref="S958:S962" si="1108">K958+M958</f>
      </c>
      <c r="T958" s="183">
        <f t="shared" si="624"/>
      </c>
      <c r="U958" s="183">
        <f t="shared" si="546"/>
      </c>
      <c r="V958" s="183">
        <f t="shared" si="476"/>
      </c>
      <c r="W958" s="184">
        <v>4</v>
      </c>
      <c r="X958" s="183">
        <f t="shared" si="405"/>
      </c>
      <c r="Y958" s="183">
        <f t="shared" si="357"/>
      </c>
      <c r="Z958" s="183">
        <f t="shared" si="124"/>
      </c>
      <c r="AA958" s="183">
        <f t="shared" si="1295"/>
      </c>
      <c r="AB958" s="183">
        <f t="shared" si="1144"/>
      </c>
      <c r="AC958" s="181">
        <f t="shared" si="659"/>
      </c>
      <c r="AD958" s="181">
        <f t="shared" si="581"/>
      </c>
      <c r="AE958" s="181">
        <f t="shared" si="514"/>
      </c>
      <c r="AF958" s="181">
        <f t="shared" si="443"/>
      </c>
      <c r="AG958" s="181">
        <f t="shared" si="159"/>
      </c>
      <c r="AH958" s="181">
        <f t="shared" si="34"/>
      </c>
      <c r="AI958" s="181">
        <f t="shared" si="1179"/>
      </c>
      <c r="AJ958" s="189">
        <v>58</v>
      </c>
      <c r="AK958" s="179">
        <v>26767</v>
      </c>
      <c r="AL958" s="179">
        <v>521</v>
      </c>
      <c r="AM958" s="179">
        <v>574</v>
      </c>
      <c r="AN958" s="189">
        <v>103</v>
      </c>
      <c r="AO958" s="189">
        <v>24</v>
      </c>
      <c r="AP958" s="189">
        <v>89</v>
      </c>
      <c r="AQ958" s="189">
        <v>107</v>
      </c>
      <c r="AR958" s="189">
        <v>4</v>
      </c>
      <c r="AS958" s="189">
        <v>3</v>
      </c>
      <c r="AT958" s="189">
        <v>4</v>
      </c>
      <c r="AU958" s="189">
        <v>11</v>
      </c>
      <c r="AV958" s="190"/>
      <c r="AW958" s="190"/>
      <c r="AX958" s="191">
        <f t="shared" ref="AX958:AX962" si="808">COUNT(AU958)</f>
      </c>
    </row>
    <row r="959">
      <c r="A959" s="168"/>
      <c r="B959" s="210" t="s">
        <v>187</v>
      </c>
      <c r="C959" s="170" t="s">
        <v>201</v>
      </c>
      <c r="D959" s="171" t="s">
        <v>188</v>
      </c>
      <c r="E959" s="211" t="s">
        <v>202</v>
      </c>
      <c r="F959" s="178">
        <f t="shared" si="308"/>
      </c>
      <c r="G959" s="197">
        <v>2548.96</v>
      </c>
      <c r="H959" s="197">
        <v>1113.4</v>
      </c>
      <c r="I959" s="219">
        <v>0</v>
      </c>
      <c r="J959" s="180">
        <v>7</v>
      </c>
      <c r="K959" s="197">
        <v>17675.609999999986</v>
      </c>
      <c r="L959" s="189">
        <v>0</v>
      </c>
      <c r="M959" s="197">
        <v>0</v>
      </c>
      <c r="N959" s="180">
        <v>1</v>
      </c>
      <c r="O959" s="181">
        <f t="shared" si="76"/>
      </c>
      <c r="P959" s="196"/>
      <c r="Q959" s="182">
        <f t="shared" si="1260"/>
      </c>
      <c r="R959" s="177">
        <f t="shared" si="958"/>
      </c>
      <c r="S959" s="178">
        <f t="shared" si="1108"/>
      </c>
      <c r="T959" s="183">
        <f t="shared" si="624"/>
      </c>
      <c r="U959" s="183">
        <f t="shared" si="546"/>
      </c>
      <c r="V959" s="183">
        <f t="shared" si="476"/>
      </c>
      <c r="W959" s="184">
        <v>5</v>
      </c>
      <c r="X959" s="183">
        <f t="shared" si="405"/>
      </c>
      <c r="Y959" s="183">
        <f t="shared" si="357"/>
      </c>
      <c r="Z959" s="183">
        <f t="shared" si="124"/>
      </c>
      <c r="AA959" s="183">
        <f t="shared" si="1295"/>
      </c>
      <c r="AB959" s="183">
        <f t="shared" si="1144"/>
      </c>
      <c r="AC959" s="181">
        <f t="shared" si="659"/>
      </c>
      <c r="AD959" s="181">
        <f t="shared" si="581"/>
      </c>
      <c r="AE959" s="181">
        <f t="shared" si="514"/>
      </c>
      <c r="AF959" s="181">
        <f t="shared" si="443"/>
      </c>
      <c r="AG959" s="181">
        <f t="shared" si="159"/>
      </c>
      <c r="AH959" s="181">
        <f t="shared" si="34"/>
      </c>
      <c r="AI959" s="181">
        <f t="shared" si="1179"/>
      </c>
      <c r="AJ959" s="189">
        <v>59</v>
      </c>
      <c r="AK959" s="179">
        <v>23266</v>
      </c>
      <c r="AL959" s="179">
        <v>434</v>
      </c>
      <c r="AM959" s="179">
        <v>455</v>
      </c>
      <c r="AN959" s="179">
        <v>88</v>
      </c>
      <c r="AO959" s="189">
        <v>30</v>
      </c>
      <c r="AP959" s="189">
        <v>70</v>
      </c>
      <c r="AQ959" s="179">
        <v>76</v>
      </c>
      <c r="AR959" s="189">
        <v>7</v>
      </c>
      <c r="AS959" s="189">
        <v>4</v>
      </c>
      <c r="AT959" s="189">
        <v>0</v>
      </c>
      <c r="AU959" s="189">
        <v>11</v>
      </c>
      <c r="AV959" s="190"/>
      <c r="AW959" s="190"/>
      <c r="AX959" s="191">
        <f t="shared" si="808"/>
      </c>
    </row>
    <row r="960">
      <c r="A960" s="168"/>
      <c r="B960" s="210" t="s">
        <v>187</v>
      </c>
      <c r="C960" s="170" t="s">
        <v>201</v>
      </c>
      <c r="D960" s="171" t="s">
        <v>188</v>
      </c>
      <c r="E960" s="211" t="s">
        <v>203</v>
      </c>
      <c r="F960" s="178">
        <f t="shared" si="308"/>
      </c>
      <c r="G960" s="178">
        <v>1744.01</v>
      </c>
      <c r="H960" s="178">
        <v>983.97</v>
      </c>
      <c r="I960" s="219">
        <v>0</v>
      </c>
      <c r="J960" s="180">
        <v>6</v>
      </c>
      <c r="K960" s="178">
        <v>13635.76999999999</v>
      </c>
      <c r="L960" s="179">
        <v>0</v>
      </c>
      <c r="M960" s="178">
        <v>0</v>
      </c>
      <c r="N960" s="180">
        <v>0</v>
      </c>
      <c r="O960" s="181">
        <f t="shared" si="76"/>
      </c>
      <c r="P960" s="196"/>
      <c r="Q960" s="182">
        <f t="shared" si="1260"/>
      </c>
      <c r="R960" s="177">
        <f t="shared" si="958"/>
      </c>
      <c r="S960" s="178">
        <f t="shared" si="1108"/>
      </c>
      <c r="T960" s="183">
        <f t="shared" si="624"/>
      </c>
      <c r="U960" s="183">
        <f t="shared" si="546"/>
      </c>
      <c r="V960" s="183">
        <f t="shared" si="476"/>
      </c>
      <c r="W960" s="184">
        <v>6</v>
      </c>
      <c r="X960" s="183">
        <f t="shared" si="405"/>
      </c>
      <c r="Y960" s="183">
        <f t="shared" si="357"/>
      </c>
      <c r="Z960" s="183">
        <f t="shared" si="124"/>
      </c>
      <c r="AA960" s="183">
        <f t="shared" si="1295"/>
      </c>
      <c r="AB960" s="183">
        <f t="shared" si="1144"/>
      </c>
      <c r="AC960" s="181">
        <f t="shared" si="659"/>
      </c>
      <c r="AD960" s="181">
        <f t="shared" si="581"/>
      </c>
      <c r="AE960" s="181">
        <f t="shared" si="514"/>
      </c>
      <c r="AF960" s="181">
        <f t="shared" si="443"/>
      </c>
      <c r="AG960" s="181">
        <f t="shared" si="159"/>
      </c>
      <c r="AH960" s="181">
        <f t="shared" si="34"/>
      </c>
      <c r="AI960" s="181">
        <f t="shared" si="1179"/>
      </c>
      <c r="AJ960" s="189">
        <v>59</v>
      </c>
      <c r="AK960" s="179">
        <v>20164</v>
      </c>
      <c r="AL960" s="179">
        <v>380</v>
      </c>
      <c r="AM960" s="179">
        <v>405</v>
      </c>
      <c r="AN960" s="179">
        <v>75</v>
      </c>
      <c r="AO960" s="189">
        <v>21</v>
      </c>
      <c r="AP960" s="179">
        <v>56</v>
      </c>
      <c r="AQ960" s="179">
        <v>70</v>
      </c>
      <c r="AR960" s="189">
        <v>6</v>
      </c>
      <c r="AS960" s="189">
        <v>8</v>
      </c>
      <c r="AT960" s="189">
        <v>1</v>
      </c>
      <c r="AU960" s="189">
        <v>8</v>
      </c>
      <c r="AV960" s="190"/>
      <c r="AW960" s="190"/>
      <c r="AX960" s="191">
        <f t="shared" si="808"/>
      </c>
    </row>
    <row r="961">
      <c r="A961" s="168"/>
      <c r="B961" s="210" t="s">
        <v>187</v>
      </c>
      <c r="C961" s="170" t="s">
        <v>201</v>
      </c>
      <c r="D961" s="171" t="s">
        <v>188</v>
      </c>
      <c r="E961" s="220" t="s">
        <v>205</v>
      </c>
      <c r="F961" s="178">
        <f t="shared" si="308"/>
      </c>
      <c r="G961" s="178">
        <v>1858.41</v>
      </c>
      <c r="H961" s="178">
        <v>1018.27</v>
      </c>
      <c r="I961" s="219">
        <v>0</v>
      </c>
      <c r="J961" s="177">
        <v>4</v>
      </c>
      <c r="K961" s="178">
        <v>10294.959999999963</v>
      </c>
      <c r="L961" s="179">
        <v>0</v>
      </c>
      <c r="M961" s="178">
        <v>0</v>
      </c>
      <c r="N961" s="180">
        <v>2</v>
      </c>
      <c r="O961" s="181">
        <f t="shared" si="76"/>
      </c>
      <c r="P961" s="196"/>
      <c r="Q961" s="182">
        <f t="shared" si="1260"/>
      </c>
      <c r="R961" s="177">
        <f t="shared" si="958"/>
      </c>
      <c r="S961" s="178">
        <f t="shared" si="1108"/>
      </c>
      <c r="T961" s="183">
        <f t="shared" si="624"/>
      </c>
      <c r="U961" s="183">
        <f t="shared" si="546"/>
      </c>
      <c r="V961" s="183">
        <f t="shared" si="476"/>
      </c>
      <c r="W961" s="184">
        <v>4</v>
      </c>
      <c r="X961" s="183">
        <f t="shared" si="405"/>
      </c>
      <c r="Y961" s="183">
        <f t="shared" si="357"/>
      </c>
      <c r="Z961" s="183">
        <f t="shared" si="124"/>
      </c>
      <c r="AA961" s="183">
        <f t="shared" si="1295"/>
      </c>
      <c r="AB961" s="183">
        <f t="shared" si="1144"/>
      </c>
      <c r="AC961" s="181">
        <f t="shared" si="659"/>
      </c>
      <c r="AD961" s="181">
        <f t="shared" si="581"/>
      </c>
      <c r="AE961" s="181">
        <f t="shared" si="514"/>
      </c>
      <c r="AF961" s="181">
        <f t="shared" si="443"/>
      </c>
      <c r="AG961" s="181">
        <f t="shared" si="159"/>
      </c>
      <c r="AH961" s="181">
        <f t="shared" si="34"/>
      </c>
      <c r="AI961" s="181">
        <f t="shared" si="1179"/>
      </c>
      <c r="AJ961" s="189">
        <v>58</v>
      </c>
      <c r="AK961" s="179">
        <v>23959</v>
      </c>
      <c r="AL961" s="179">
        <v>523</v>
      </c>
      <c r="AM961" s="179">
        <v>562</v>
      </c>
      <c r="AN961" s="179">
        <v>70</v>
      </c>
      <c r="AO961" s="189">
        <v>18</v>
      </c>
      <c r="AP961" s="179">
        <v>56</v>
      </c>
      <c r="AQ961" s="179">
        <v>71</v>
      </c>
      <c r="AR961" s="189">
        <v>4</v>
      </c>
      <c r="AS961" s="189">
        <v>6</v>
      </c>
      <c r="AT961" s="189">
        <v>0</v>
      </c>
      <c r="AU961" s="189">
        <v>14</v>
      </c>
      <c r="AV961" s="190"/>
      <c r="AW961" s="190"/>
      <c r="AX961" s="191">
        <f t="shared" si="808"/>
      </c>
    </row>
    <row r="962">
      <c r="A962" s="168"/>
      <c r="B962" s="210" t="s">
        <v>187</v>
      </c>
      <c r="C962" s="170" t="s">
        <v>201</v>
      </c>
      <c r="D962" s="171" t="s">
        <v>188</v>
      </c>
      <c r="E962" s="220" t="s">
        <v>206</v>
      </c>
      <c r="F962" s="178">
        <f t="shared" si="308"/>
      </c>
      <c r="G962" s="197">
        <v>3063.25</v>
      </c>
      <c r="H962" s="197">
        <v>1237.08</v>
      </c>
      <c r="I962" s="219">
        <v>0</v>
      </c>
      <c r="J962" s="180">
        <v>5</v>
      </c>
      <c r="K962" s="178">
        <v>13861.00000000003</v>
      </c>
      <c r="L962" s="179">
        <v>0</v>
      </c>
      <c r="M962" s="178">
        <v>0</v>
      </c>
      <c r="N962" s="180">
        <v>0</v>
      </c>
      <c r="O962" s="181">
        <f t="shared" si="76"/>
      </c>
      <c r="P962" s="196"/>
      <c r="Q962" s="182">
        <f t="shared" si="1260"/>
      </c>
      <c r="R962" s="177">
        <f t="shared" si="958"/>
      </c>
      <c r="S962" s="178">
        <f t="shared" si="1108"/>
      </c>
      <c r="T962" s="183">
        <f t="shared" si="624"/>
      </c>
      <c r="U962" s="183">
        <f t="shared" si="546"/>
      </c>
      <c r="V962" s="183">
        <f t="shared" si="476"/>
      </c>
      <c r="W962" s="184">
        <v>4</v>
      </c>
      <c r="X962" s="183">
        <f t="shared" si="405"/>
      </c>
      <c r="Y962" s="183">
        <f t="shared" si="357"/>
      </c>
      <c r="Z962" s="183">
        <f t="shared" si="124"/>
      </c>
      <c r="AA962" s="183">
        <f t="shared" si="1295"/>
      </c>
      <c r="AB962" s="183">
        <f t="shared" si="1144"/>
      </c>
      <c r="AC962" s="181">
        <f t="shared" si="659"/>
      </c>
      <c r="AD962" s="181">
        <f t="shared" si="581"/>
      </c>
      <c r="AE962" s="181">
        <f t="shared" si="514"/>
      </c>
      <c r="AF962" s="181">
        <f t="shared" si="443"/>
      </c>
      <c r="AG962" s="181">
        <f t="shared" si="159"/>
      </c>
      <c r="AH962" s="181">
        <f t="shared" si="34"/>
      </c>
      <c r="AI962" s="181">
        <f t="shared" si="1179"/>
      </c>
      <c r="AJ962" s="189">
        <v>57</v>
      </c>
      <c r="AK962" s="189">
        <v>28388</v>
      </c>
      <c r="AL962" s="247">
        <v>769</v>
      </c>
      <c r="AM962" s="247">
        <v>823</v>
      </c>
      <c r="AN962" s="247">
        <v>79</v>
      </c>
      <c r="AO962" s="189">
        <v>14</v>
      </c>
      <c r="AP962" s="179">
        <v>63</v>
      </c>
      <c r="AQ962" s="189">
        <v>82</v>
      </c>
      <c r="AR962" s="189">
        <v>5</v>
      </c>
      <c r="AS962" s="189">
        <v>6</v>
      </c>
      <c r="AT962" s="189">
        <v>5</v>
      </c>
      <c r="AU962" s="189">
        <v>12</v>
      </c>
      <c r="AV962" s="190"/>
      <c r="AW962" s="190"/>
      <c r="AX962" s="191">
        <f t="shared" si="808"/>
      </c>
    </row>
    <row r="963">
      <c r="A963" s="168"/>
      <c r="B963" s="202" t="s">
        <v>186</v>
      </c>
      <c r="C963" s="202"/>
      <c r="D963" s="202"/>
      <c r="E963" s="202"/>
      <c r="F963" s="203">
        <f>SUM(F958:F962)</f>
      </c>
      <c r="G963" s="203">
        <f>SUM(G958:G962)</f>
      </c>
      <c r="H963" s="203">
        <f>SUM(H958:H962)</f>
      </c>
      <c r="I963" s="196">
        <f>SUM(I958:I962)</f>
      </c>
      <c r="J963" s="204">
        <f>SUM(J958:J962)</f>
      </c>
      <c r="K963" s="203">
        <f>SUM(K958:K962)</f>
      </c>
      <c r="L963" s="215">
        <f>SUM(L958:L962)</f>
      </c>
      <c r="M963" s="203">
        <f>SUM(M958:M962)</f>
      </c>
      <c r="N963" s="204">
        <f>SUM(N958:N962)</f>
      </c>
      <c r="O963" s="205">
        <f t="shared" si="76"/>
      </c>
      <c r="P963" s="206">
        <f>SUM(P958:P962)</f>
      </c>
      <c r="Q963" s="182">
        <f t="shared" si="1260"/>
      </c>
      <c r="R963" s="204">
        <f>SUM(R958:R962)</f>
      </c>
      <c r="S963" s="203">
        <f>SUM(S958:S962)</f>
      </c>
      <c r="T963" s="207">
        <f t="shared" si="624"/>
      </c>
      <c r="U963" s="207">
        <f t="shared" si="546"/>
      </c>
      <c r="V963" s="207">
        <f t="shared" si="476"/>
      </c>
      <c r="W963" s="208">
        <f>SUM(W958:W962)</f>
      </c>
      <c r="X963" s="207">
        <f t="shared" si="405"/>
      </c>
      <c r="Y963" s="207">
        <f t="shared" si="357"/>
      </c>
      <c r="Z963" s="207">
        <f t="shared" si="124"/>
      </c>
      <c r="AA963" s="207">
        <f t="shared" si="1295"/>
      </c>
      <c r="AB963" s="207">
        <f t="shared" si="1144"/>
      </c>
      <c r="AC963" s="205">
        <f t="shared" si="659"/>
      </c>
      <c r="AD963" s="205">
        <f t="shared" si="581"/>
      </c>
      <c r="AE963" s="205">
        <f t="shared" si="514"/>
      </c>
      <c r="AF963" s="205">
        <f t="shared" si="443"/>
      </c>
      <c r="AG963" s="205">
        <f t="shared" si="159"/>
      </c>
      <c r="AH963" s="205">
        <f t="shared" si="34"/>
      </c>
      <c r="AI963" s="205">
        <f t="shared" si="1179"/>
      </c>
      <c r="AJ963" s="204">
        <f>AVERAGE(AJ958:AJ962)</f>
      </c>
      <c r="AK963" s="204">
        <f>SUM(AK958:AK962)</f>
      </c>
      <c r="AL963" s="204">
        <f>SUM(AL958:AL962)</f>
      </c>
      <c r="AM963" s="204">
        <f>SUM(AM958:AM962)</f>
      </c>
      <c r="AN963" s="204">
        <f>SUM(AN958:AN962)</f>
      </c>
      <c r="AO963" s="218">
        <f>SUM(AO958:AO962)</f>
      </c>
      <c r="AP963" s="204">
        <f>SUM(AP958:AP962)</f>
      </c>
      <c r="AQ963" s="218">
        <f>SUM(AQ958:AQ962)</f>
      </c>
      <c r="AR963" s="218">
        <f>SUM(AR958:AR962)</f>
      </c>
      <c r="AS963" s="204">
        <f>SUM(AS958:AS962)</f>
      </c>
      <c r="AT963" s="204">
        <f>SUM(AT958:AT962)</f>
      </c>
      <c r="AU963" s="204">
        <f>SUM(AU958:AU962)</f>
      </c>
      <c r="AV963" s="209"/>
      <c r="AW963" s="209"/>
      <c r="AX963" s="204">
        <f>SUM(AX958:AX962)</f>
      </c>
    </row>
    <row r="964">
      <c r="A964" s="168"/>
      <c r="B964" s="210" t="s">
        <v>187</v>
      </c>
      <c r="C964" s="170" t="s">
        <v>201</v>
      </c>
      <c r="D964" s="171" t="s">
        <v>220</v>
      </c>
      <c r="E964" s="220" t="s">
        <v>207</v>
      </c>
      <c r="F964" s="178">
        <f t="shared" ref="F964:F967" si="309">G964+H964+I964</f>
      </c>
      <c r="G964" s="178">
        <v>2959.42</v>
      </c>
      <c r="H964" s="178">
        <v>1505.62</v>
      </c>
      <c r="I964" s="219">
        <v>0</v>
      </c>
      <c r="J964" s="180">
        <v>2</v>
      </c>
      <c r="K964" s="197">
        <v>6216.22000000003</v>
      </c>
      <c r="L964" s="189">
        <v>0</v>
      </c>
      <c r="M964" s="197">
        <v>0</v>
      </c>
      <c r="N964" s="180">
        <v>0</v>
      </c>
      <c r="O964" s="181">
        <f t="shared" si="76"/>
      </c>
      <c r="P964" s="196"/>
      <c r="Q964" s="182">
        <f t="shared" si="1260"/>
      </c>
      <c r="R964" s="177">
        <f t="shared" ref="R964:R967" si="959">J964+L964</f>
      </c>
      <c r="S964" s="178">
        <f t="shared" ref="S964:S967" si="1109">K964+M964</f>
      </c>
      <c r="T964" s="183">
        <f t="shared" si="624"/>
      </c>
      <c r="U964" s="183">
        <f t="shared" si="546"/>
      </c>
      <c r="V964" s="183">
        <f t="shared" si="476"/>
      </c>
      <c r="W964" s="184">
        <v>2</v>
      </c>
      <c r="X964" s="183">
        <f t="shared" si="405"/>
      </c>
      <c r="Y964" s="183">
        <f t="shared" si="357"/>
      </c>
      <c r="Z964" s="183">
        <f t="shared" si="124"/>
      </c>
      <c r="AA964" s="183">
        <f t="shared" si="1295"/>
      </c>
      <c r="AB964" s="183">
        <f t="shared" si="1144"/>
      </c>
      <c r="AC964" s="181">
        <f t="shared" si="659"/>
      </c>
      <c r="AD964" s="181">
        <f t="shared" si="581"/>
      </c>
      <c r="AE964" s="181">
        <f t="shared" si="514"/>
      </c>
      <c r="AF964" s="181">
        <f t="shared" si="443"/>
      </c>
      <c r="AG964" s="181">
        <f t="shared" si="159"/>
      </c>
      <c r="AH964" s="181">
        <f t="shared" si="34"/>
      </c>
      <c r="AI964" s="181">
        <f t="shared" si="1179"/>
      </c>
      <c r="AJ964" s="189">
        <v>56</v>
      </c>
      <c r="AK964" s="247">
        <v>32725</v>
      </c>
      <c r="AL964" s="247">
        <v>758</v>
      </c>
      <c r="AM964" s="247">
        <v>811</v>
      </c>
      <c r="AN964" s="248">
        <v>99</v>
      </c>
      <c r="AO964" s="189">
        <v>29</v>
      </c>
      <c r="AP964" s="179">
        <v>88</v>
      </c>
      <c r="AQ964" s="189">
        <v>96</v>
      </c>
      <c r="AR964" s="189">
        <v>2</v>
      </c>
      <c r="AS964" s="189">
        <v>5</v>
      </c>
      <c r="AT964" s="189">
        <v>3</v>
      </c>
      <c r="AU964" s="189">
        <v>7</v>
      </c>
      <c r="AV964" s="190"/>
      <c r="AW964" s="190"/>
      <c r="AX964" s="191">
        <f t="shared" ref="AX964:AX967" si="809">COUNT(AU964)</f>
      </c>
    </row>
    <row r="965">
      <c r="A965" s="168"/>
      <c r="B965" s="210" t="s">
        <v>187</v>
      </c>
      <c r="C965" s="169" t="s">
        <v>201</v>
      </c>
      <c r="D965" s="171" t="s">
        <v>220</v>
      </c>
      <c r="E965" s="220" t="s">
        <v>208</v>
      </c>
      <c r="F965" s="195">
        <f t="shared" si="309"/>
      </c>
      <c r="G965" s="178">
        <v>2076.36</v>
      </c>
      <c r="H965" s="197">
        <v>1784.34</v>
      </c>
      <c r="I965" s="219">
        <v>0</v>
      </c>
      <c r="J965" s="177">
        <v>5</v>
      </c>
      <c r="K965" s="178">
        <v>10521.23000000001</v>
      </c>
      <c r="L965" s="179">
        <v>0</v>
      </c>
      <c r="M965" s="178">
        <v>0</v>
      </c>
      <c r="N965" s="180">
        <v>0</v>
      </c>
      <c r="O965" s="181">
        <f t="shared" si="76"/>
      </c>
      <c r="P965" s="196"/>
      <c r="Q965" s="182">
        <f t="shared" si="1260"/>
      </c>
      <c r="R965" s="177">
        <f t="shared" si="959"/>
      </c>
      <c r="S965" s="178">
        <f t="shared" si="1109"/>
      </c>
      <c r="T965" s="183">
        <f t="shared" si="624"/>
      </c>
      <c r="U965" s="183">
        <f t="shared" si="546"/>
      </c>
      <c r="V965" s="183">
        <f t="shared" si="476"/>
      </c>
      <c r="W965" s="184">
        <v>3</v>
      </c>
      <c r="X965" s="183">
        <f t="shared" si="405"/>
      </c>
      <c r="Y965" s="183">
        <f t="shared" si="357"/>
      </c>
      <c r="Z965" s="183">
        <f t="shared" si="124"/>
      </c>
      <c r="AA965" s="183">
        <f t="shared" si="1295"/>
      </c>
      <c r="AB965" s="183">
        <f t="shared" si="1144"/>
      </c>
      <c r="AC965" s="181">
        <f t="shared" si="659"/>
      </c>
      <c r="AD965" s="181">
        <f t="shared" si="581"/>
      </c>
      <c r="AE965" s="181">
        <f t="shared" si="514"/>
      </c>
      <c r="AF965" s="181">
        <f t="shared" si="443"/>
      </c>
      <c r="AG965" s="181">
        <f t="shared" si="159"/>
      </c>
      <c r="AH965" s="181">
        <f t="shared" si="34"/>
      </c>
      <c r="AI965" s="181">
        <f t="shared" si="1179"/>
      </c>
      <c r="AJ965" s="180">
        <v>56</v>
      </c>
      <c r="AK965" s="177">
        <v>37031</v>
      </c>
      <c r="AL965" s="177">
        <v>625</v>
      </c>
      <c r="AM965" s="177">
        <v>679</v>
      </c>
      <c r="AN965" s="177">
        <v>109</v>
      </c>
      <c r="AO965" s="189">
        <v>17</v>
      </c>
      <c r="AP965" s="177">
        <v>73</v>
      </c>
      <c r="AQ965" s="179">
        <v>94</v>
      </c>
      <c r="AR965" s="189">
        <v>5</v>
      </c>
      <c r="AS965" s="180">
        <v>5</v>
      </c>
      <c r="AT965" s="180">
        <v>2</v>
      </c>
      <c r="AU965" s="180">
        <v>14</v>
      </c>
      <c r="AV965" s="190"/>
      <c r="AW965" s="190"/>
      <c r="AX965" s="191">
        <f t="shared" si="809"/>
      </c>
    </row>
    <row r="966">
      <c r="A966" s="168"/>
      <c r="B966" s="210" t="s">
        <v>187</v>
      </c>
      <c r="C966" s="169" t="s">
        <v>201</v>
      </c>
      <c r="D966" s="171" t="s">
        <v>220</v>
      </c>
      <c r="E966" s="220" t="s">
        <v>209</v>
      </c>
      <c r="F966" s="195">
        <f t="shared" si="309"/>
      </c>
      <c r="G966" s="178">
        <v>2608.19</v>
      </c>
      <c r="H966" s="197">
        <v>1912.48</v>
      </c>
      <c r="I966" s="219">
        <v>0</v>
      </c>
      <c r="J966" s="177">
        <v>5</v>
      </c>
      <c r="K966" s="178">
        <v>10521.229999999952</v>
      </c>
      <c r="L966" s="179">
        <v>0</v>
      </c>
      <c r="M966" s="178">
        <v>0</v>
      </c>
      <c r="N966" s="180">
        <v>0</v>
      </c>
      <c r="O966" s="181">
        <f t="shared" si="76"/>
      </c>
      <c r="P966" s="196"/>
      <c r="Q966" s="182">
        <f t="shared" si="1260"/>
      </c>
      <c r="R966" s="177">
        <f t="shared" si="959"/>
      </c>
      <c r="S966" s="178">
        <f t="shared" si="1109"/>
      </c>
      <c r="T966" s="183">
        <f t="shared" si="624"/>
      </c>
      <c r="U966" s="183">
        <f t="shared" si="546"/>
      </c>
      <c r="V966" s="183">
        <f t="shared" si="476"/>
      </c>
      <c r="W966" s="184">
        <v>5</v>
      </c>
      <c r="X966" s="183">
        <f t="shared" si="405"/>
      </c>
      <c r="Y966" s="183">
        <f t="shared" si="357"/>
      </c>
      <c r="Z966" s="183">
        <f t="shared" si="124"/>
      </c>
      <c r="AA966" s="183">
        <f t="shared" si="1295"/>
      </c>
      <c r="AB966" s="183">
        <f t="shared" si="1144"/>
      </c>
      <c r="AC966" s="181">
        <f t="shared" si="659"/>
      </c>
      <c r="AD966" s="181">
        <f t="shared" si="581"/>
      </c>
      <c r="AE966" s="181">
        <f t="shared" si="514"/>
      </c>
      <c r="AF966" s="181">
        <f t="shared" si="443"/>
      </c>
      <c r="AG966" s="181">
        <f t="shared" si="159"/>
      </c>
      <c r="AH966" s="181">
        <f t="shared" si="34"/>
      </c>
      <c r="AI966" s="181">
        <f t="shared" si="1179"/>
      </c>
      <c r="AJ966" s="180">
        <v>55</v>
      </c>
      <c r="AK966" s="177">
        <v>40221</v>
      </c>
      <c r="AL966" s="177">
        <v>949</v>
      </c>
      <c r="AM966" s="177">
        <v>1016</v>
      </c>
      <c r="AN966" s="177">
        <v>119</v>
      </c>
      <c r="AO966" s="189">
        <v>27</v>
      </c>
      <c r="AP966" s="180">
        <v>112</v>
      </c>
      <c r="AQ966" s="179">
        <v>124</v>
      </c>
      <c r="AR966" s="189">
        <v>6</v>
      </c>
      <c r="AS966" s="180">
        <v>11</v>
      </c>
      <c r="AT966" s="180">
        <v>11</v>
      </c>
      <c r="AU966" s="180">
        <v>25</v>
      </c>
      <c r="AV966" s="190"/>
      <c r="AW966" s="190"/>
      <c r="AX966" s="191">
        <f t="shared" si="809"/>
      </c>
    </row>
    <row r="967">
      <c r="A967" s="168"/>
      <c r="B967" s="210" t="s">
        <v>187</v>
      </c>
      <c r="C967" s="169" t="s">
        <v>201</v>
      </c>
      <c r="D967" s="171" t="s">
        <v>220</v>
      </c>
      <c r="E967" s="221" t="s">
        <v>210</v>
      </c>
      <c r="F967" s="178">
        <f t="shared" si="309"/>
      </c>
      <c r="G967" s="178">
        <v>2529.92</v>
      </c>
      <c r="H967" s="178">
        <v>2104.57</v>
      </c>
      <c r="I967" s="219">
        <v>0</v>
      </c>
      <c r="J967" s="177">
        <v>5</v>
      </c>
      <c r="K967" s="178">
        <v>12194.330000000045</v>
      </c>
      <c r="L967" s="189">
        <v>0</v>
      </c>
      <c r="M967" s="197">
        <v>0</v>
      </c>
      <c r="N967" s="180">
        <v>0</v>
      </c>
      <c r="O967" s="181">
        <f t="shared" si="76"/>
      </c>
      <c r="P967" s="196"/>
      <c r="Q967" s="182">
        <f t="shared" si="1260"/>
      </c>
      <c r="R967" s="177">
        <f t="shared" si="959"/>
      </c>
      <c r="S967" s="178">
        <f t="shared" si="1109"/>
      </c>
      <c r="T967" s="183">
        <f t="shared" si="624"/>
      </c>
      <c r="U967" s="183">
        <f t="shared" si="546"/>
      </c>
      <c r="V967" s="183">
        <f t="shared" si="476"/>
      </c>
      <c r="W967" s="184">
        <v>4</v>
      </c>
      <c r="X967" s="183">
        <f t="shared" si="405"/>
      </c>
      <c r="Y967" s="183">
        <f t="shared" si="357"/>
      </c>
      <c r="Z967" s="183">
        <f t="shared" si="124"/>
      </c>
      <c r="AA967" s="183">
        <f t="shared" si="1295"/>
      </c>
      <c r="AB967" s="183">
        <f t="shared" si="1144"/>
      </c>
      <c r="AC967" s="181">
        <f t="shared" si="659"/>
      </c>
      <c r="AD967" s="181">
        <f t="shared" si="581"/>
      </c>
      <c r="AE967" s="181">
        <f t="shared" si="514"/>
      </c>
      <c r="AF967" s="181">
        <f t="shared" si="443"/>
      </c>
      <c r="AG967" s="181">
        <f t="shared" si="159"/>
      </c>
      <c r="AH967" s="181">
        <f t="shared" si="34"/>
      </c>
      <c r="AI967" s="181">
        <f t="shared" si="1179"/>
      </c>
      <c r="AJ967" s="180">
        <v>55</v>
      </c>
      <c r="AK967" s="177">
        <v>47085</v>
      </c>
      <c r="AL967" s="177">
        <v>1069</v>
      </c>
      <c r="AM967" s="177">
        <v>1146</v>
      </c>
      <c r="AN967" s="177">
        <v>115</v>
      </c>
      <c r="AO967" s="189">
        <v>25</v>
      </c>
      <c r="AP967" s="180">
        <v>89</v>
      </c>
      <c r="AQ967" s="179">
        <v>112</v>
      </c>
      <c r="AR967" s="189"/>
      <c r="AS967" s="180">
        <v>9</v>
      </c>
      <c r="AT967" s="180">
        <v>2</v>
      </c>
      <c r="AU967" s="180">
        <v>19</v>
      </c>
      <c r="AV967" s="190"/>
      <c r="AW967" s="190"/>
      <c r="AX967" s="191">
        <f t="shared" si="809"/>
      </c>
    </row>
    <row r="968">
      <c r="A968" s="168"/>
      <c r="B968" s="202" t="s">
        <v>186</v>
      </c>
      <c r="C968" s="202"/>
      <c r="D968" s="202"/>
      <c r="E968" s="202"/>
      <c r="F968" s="250">
        <f>SUM(F964:F967)</f>
      </c>
      <c r="G968" s="203">
        <f>SUM(G964:G967)</f>
      </c>
      <c r="H968" s="203">
        <f>SUM(H964:H967)</f>
      </c>
      <c r="I968" s="196">
        <f>SUM(I964:I967)</f>
      </c>
      <c r="J968" s="204">
        <f>SUM(J964:J967)</f>
      </c>
      <c r="K968" s="203">
        <f>SUM(K964:K967)</f>
      </c>
      <c r="L968" s="215">
        <f>SUM(L964:L967)</f>
      </c>
      <c r="M968" s="203">
        <f>SUM(M964:M967)</f>
      </c>
      <c r="N968" s="204">
        <f>SUM(N964:N967)</f>
      </c>
      <c r="O968" s="205">
        <f t="shared" si="76"/>
      </c>
      <c r="P968" s="206">
        <f>SUM(P964:P967)</f>
      </c>
      <c r="Q968" s="182">
        <f t="shared" si="1260"/>
      </c>
      <c r="R968" s="204">
        <f>SUM(R964:R967)</f>
      </c>
      <c r="S968" s="203">
        <f>SUM(S964:S967)</f>
      </c>
      <c r="T968" s="207">
        <f t="shared" si="624"/>
      </c>
      <c r="U968" s="207">
        <f t="shared" si="546"/>
      </c>
      <c r="V968" s="207">
        <f t="shared" si="476"/>
      </c>
      <c r="W968" s="208">
        <f>SUM(W964:W967)</f>
      </c>
      <c r="X968" s="207">
        <f t="shared" si="405"/>
      </c>
      <c r="Y968" s="207">
        <f t="shared" si="357"/>
      </c>
      <c r="Z968" s="207">
        <f t="shared" si="124"/>
      </c>
      <c r="AA968" s="207">
        <f t="shared" si="1295"/>
      </c>
      <c r="AB968" s="207">
        <f t="shared" si="1144"/>
      </c>
      <c r="AC968" s="205">
        <f t="shared" si="659"/>
      </c>
      <c r="AD968" s="205">
        <f t="shared" si="581"/>
      </c>
      <c r="AE968" s="205">
        <f t="shared" si="514"/>
      </c>
      <c r="AF968" s="205">
        <f t="shared" si="443"/>
      </c>
      <c r="AG968" s="205">
        <f t="shared" si="159"/>
      </c>
      <c r="AH968" s="205">
        <f t="shared" si="34"/>
      </c>
      <c r="AI968" s="205">
        <f t="shared" si="1179"/>
      </c>
      <c r="AJ968" s="204">
        <f>AVERAGE(AJ964:AJ967)</f>
      </c>
      <c r="AK968" s="204">
        <f>SUM(AK964:AK967)</f>
      </c>
      <c r="AL968" s="204">
        <f>SUM(AL964:AL967)</f>
      </c>
      <c r="AM968" s="204">
        <f>SUM(AM964:AM967)</f>
      </c>
      <c r="AN968" s="204">
        <f>SUM(AN964:AN967)</f>
      </c>
      <c r="AO968" s="218">
        <f>SUM(AO964:AO967)</f>
      </c>
      <c r="AP968" s="204">
        <f>SUM(AP964:AP967)</f>
      </c>
      <c r="AQ968" s="218">
        <f>SUM(AQ964:AQ967)</f>
      </c>
      <c r="AR968" s="218">
        <f>SUM(AR964:AR967)</f>
      </c>
      <c r="AS968" s="204">
        <f>SUM(AS964:AS967)</f>
      </c>
      <c r="AT968" s="204">
        <f>SUM(AT964:AT967)</f>
      </c>
      <c r="AU968" s="204">
        <f>SUM(AU964:AU967)</f>
      </c>
      <c r="AV968" s="209"/>
      <c r="AW968" s="209"/>
      <c r="AX968" s="204">
        <f>SUM(AX964:AX967)</f>
      </c>
    </row>
    <row r="969">
      <c r="A969" s="168"/>
      <c r="B969" s="222" t="s">
        <v>211</v>
      </c>
      <c r="C969" s="222"/>
      <c r="D969" s="222"/>
      <c r="E969" s="222"/>
      <c r="F969" s="300">
        <f>F968+F963+F957+F952+F946</f>
      </c>
      <c r="G969" s="301">
        <f>G968+G963+G957+G952+G946</f>
      </c>
      <c r="H969" s="302">
        <f>H968+H963+H957+H952+H946</f>
      </c>
      <c r="I969" s="223">
        <f>I968+I963+I957+I952+I946</f>
      </c>
      <c r="J969" s="243">
        <f>J968+J963+J957+J952+J946</f>
      </c>
      <c r="K969" s="223">
        <f>K968+K963+K957+K952+K946</f>
      </c>
      <c r="L969" s="243">
        <f>L968+L963+L957+L952+L946</f>
      </c>
      <c r="M969" s="223">
        <f>M968+M963+M957+M952+M946</f>
      </c>
      <c r="N969" s="243">
        <f>N968+N963+N957+N952+N946</f>
      </c>
      <c r="O969" s="225">
        <f t="shared" si="76"/>
      </c>
      <c r="P969" s="223">
        <f>P968+P963+P957+P952+P946</f>
      </c>
      <c r="Q969" s="227">
        <f t="shared" si="1260"/>
      </c>
      <c r="R969" s="243">
        <f>R968+R963+R957+R952+R946</f>
      </c>
      <c r="S969" s="223">
        <f>S968+S963+S957+S952+S946</f>
      </c>
      <c r="T969" s="223">
        <f t="shared" si="624"/>
      </c>
      <c r="U969" s="223">
        <f t="shared" si="546"/>
      </c>
      <c r="V969" s="223">
        <f t="shared" si="476"/>
      </c>
      <c r="W969" s="243">
        <f>W968+W963+W957+W952+W946</f>
      </c>
      <c r="X969" s="223">
        <f t="shared" si="405"/>
      </c>
      <c r="Y969" s="223">
        <f t="shared" si="357"/>
      </c>
      <c r="Z969" s="223">
        <f t="shared" si="124"/>
      </c>
      <c r="AA969" s="223">
        <f t="shared" si="1295"/>
      </c>
      <c r="AB969" s="223">
        <f t="shared" si="1144"/>
      </c>
      <c r="AC969" s="225">
        <f t="shared" si="659"/>
      </c>
      <c r="AD969" s="225">
        <f t="shared" si="581"/>
      </c>
      <c r="AE969" s="225">
        <f t="shared" si="514"/>
      </c>
      <c r="AF969" s="225">
        <f t="shared" si="443"/>
      </c>
      <c r="AG969" s="225">
        <f t="shared" si="159"/>
      </c>
      <c r="AH969" s="225">
        <f t="shared" si="34"/>
      </c>
      <c r="AI969" s="225">
        <f t="shared" si="1179"/>
      </c>
      <c r="AJ969" s="224"/>
      <c r="AK969" s="243">
        <f>AK968+AK963+AK957+AK952+AK946</f>
      </c>
      <c r="AL969" s="243">
        <f>AL968+AL963+AL957+AL952+AL946</f>
      </c>
      <c r="AM969" s="243">
        <f>AM968+AM963+AM957+AM952+AM946</f>
      </c>
      <c r="AN969" s="243">
        <f>AN968+AN963+AN957+AN952+AN946</f>
      </c>
      <c r="AO969" s="243">
        <f>AO968+AO963+AO957+AO952+AO946</f>
      </c>
      <c r="AP969" s="243">
        <f>AP968+AP963+AP957+AP952+AP946</f>
      </c>
      <c r="AQ969" s="243">
        <f>AQ968+AQ963+AQ957+AQ952+AQ946</f>
      </c>
      <c r="AR969" s="243">
        <f>AR968+AR963+AR957+AR952+AR946</f>
      </c>
      <c r="AS969" s="243">
        <f>AS968+AS963+AS957+AS952+AS946</f>
      </c>
      <c r="AT969" s="243">
        <f>AT968+AT963+AT957+AT952+AT946</f>
      </c>
      <c r="AU969" s="243">
        <f>AU968+AU963+AU957+AU952+AU946</f>
      </c>
      <c r="AV969" s="229"/>
      <c r="AW969" s="229"/>
      <c r="AX969" s="223">
        <f>AX968+AX963+AX957+AX952+AX946</f>
      </c>
    </row>
  </sheetData>
  <autoFilter ref="A3:AX978"/>
  <mergeCells>
    <mergeCell ref="B814:E814"/>
    <mergeCell ref="B813:E813"/>
    <mergeCell ref="B808:E808"/>
    <mergeCell ref="B802:E802"/>
    <mergeCell ref="B797:E797"/>
    <mergeCell ref="B791:E791"/>
    <mergeCell ref="A787:A814"/>
    <mergeCell ref="AK785:AU785"/>
    <mergeCell ref="Z785:AI785"/>
    <mergeCell ref="T785:Y785"/>
    <mergeCell ref="J785:S785"/>
    <mergeCell ref="F785:I785"/>
    <mergeCell ref="AX784:AX785"/>
    <mergeCell ref="AV784:AW784"/>
    <mergeCell ref="AK784:AU784"/>
    <mergeCell ref="Z784:AI784"/>
    <mergeCell ref="F784:Y784"/>
    <mergeCell ref="B784:E785"/>
    <mergeCell ref="A784:A786"/>
    <mergeCell ref="B783:E783"/>
    <mergeCell ref="B782:E782"/>
    <mergeCell ref="B777:E777"/>
    <mergeCell ref="B771:E771"/>
    <mergeCell ref="B766:E766"/>
    <mergeCell ref="B760:E760"/>
    <mergeCell ref="A756:A783"/>
    <mergeCell ref="AK754:AU754"/>
    <mergeCell ref="Z754:AI754"/>
    <mergeCell ref="T754:Y754"/>
    <mergeCell ref="J754:S754"/>
    <mergeCell ref="F754:I754"/>
    <mergeCell ref="AX753:AX754"/>
    <mergeCell ref="AV753:AW753"/>
    <mergeCell ref="AK753:AU753"/>
    <mergeCell ref="Z753:AI753"/>
    <mergeCell ref="F753:Y753"/>
    <mergeCell ref="B753:E754"/>
    <mergeCell ref="A753:A755"/>
    <mergeCell ref="A663:A690"/>
    <mergeCell ref="B667:E667"/>
    <mergeCell ref="B690:E690"/>
    <mergeCell ref="B689:E689"/>
    <mergeCell ref="B684:E684"/>
    <mergeCell ref="B678:E678"/>
    <mergeCell ref="B673:E673"/>
    <mergeCell ref="B562:E562"/>
    <mergeCell ref="B561:E561"/>
    <mergeCell ref="B556:E556"/>
    <mergeCell ref="B550:E550"/>
    <mergeCell ref="B545:E545"/>
    <mergeCell ref="B539:E539"/>
    <mergeCell ref="AK533:AU533"/>
    <mergeCell ref="Z533:AI533"/>
    <mergeCell ref="T533:Y533"/>
    <mergeCell ref="J533:S533"/>
    <mergeCell ref="F533:I533"/>
    <mergeCell ref="AX532:AX533"/>
    <mergeCell ref="AV532:AW532"/>
    <mergeCell ref="AK532:AU532"/>
    <mergeCell ref="Z532:AI532"/>
    <mergeCell ref="F532:Y532"/>
    <mergeCell ref="B532:E533"/>
    <mergeCell ref="A532:A534"/>
    <mergeCell ref="A467:A497"/>
    <mergeCell ref="B496:E496"/>
    <mergeCell ref="B497:E497"/>
    <mergeCell ref="B491:E491"/>
    <mergeCell ref="B486:E486"/>
    <mergeCell ref="B480:E480"/>
    <mergeCell ref="B474:E474"/>
    <mergeCell ref="B468:E468"/>
    <mergeCell ref="AK465:AU465"/>
    <mergeCell ref="Z465:AI465"/>
    <mergeCell ref="T465:Y465"/>
    <mergeCell ref="J465:S465"/>
    <mergeCell ref="F465:I465"/>
    <mergeCell ref="AX464:AX465"/>
    <mergeCell ref="AV464:AW464"/>
    <mergeCell ref="AK464:AU464"/>
    <mergeCell ref="Z464:AI464"/>
    <mergeCell ref="F464:Y464"/>
    <mergeCell ref="B464:E465"/>
    <mergeCell ref="A464:A466"/>
    <mergeCell ref="A399:A429"/>
    <mergeCell ref="B428:E428"/>
    <mergeCell ref="B429:E429"/>
    <mergeCell ref="B423:E423"/>
    <mergeCell ref="B418:E418"/>
    <mergeCell ref="B412:E412"/>
    <mergeCell ref="B406:E406"/>
    <mergeCell ref="B400:E400"/>
    <mergeCell ref="AK397:AU397"/>
    <mergeCell ref="Z397:AI397"/>
    <mergeCell ref="T397:Y397"/>
    <mergeCell ref="J397:S397"/>
    <mergeCell ref="F397:I397"/>
    <mergeCell ref="AX396:AX397"/>
    <mergeCell ref="AV396:AW396"/>
    <mergeCell ref="AK396:AU396"/>
    <mergeCell ref="Z396:AI396"/>
    <mergeCell ref="F396:Y396"/>
    <mergeCell ref="B396:E397"/>
    <mergeCell ref="A396:A398"/>
    <mergeCell ref="A297:A327"/>
    <mergeCell ref="B310:E310"/>
    <mergeCell ref="B316:E316"/>
    <mergeCell ref="B321:E321"/>
    <mergeCell ref="B326:E326"/>
    <mergeCell ref="B327:E327"/>
    <mergeCell ref="B304:E304"/>
    <mergeCell ref="B298:E298"/>
    <mergeCell ref="AK295:AU295"/>
    <mergeCell ref="Z295:AI295"/>
    <mergeCell ref="T295:Y295"/>
    <mergeCell ref="J295:S295"/>
    <mergeCell ref="F295:I295"/>
    <mergeCell ref="AX294:AX295"/>
    <mergeCell ref="AV294:AW294"/>
    <mergeCell ref="AK294:AU294"/>
    <mergeCell ref="Z294:AI294"/>
    <mergeCell ref="F294:Y294"/>
    <mergeCell ref="B294:E295"/>
    <mergeCell ref="A294:A296"/>
    <mergeCell ref="B287:E287"/>
    <mergeCell ref="B281:E281"/>
    <mergeCell ref="B275:E275"/>
    <mergeCell ref="B241:E241"/>
    <mergeCell ref="B247:E247"/>
    <mergeCell ref="B253:E253"/>
    <mergeCell ref="Z234:AI234"/>
    <mergeCell ref="AK234:AU234"/>
    <mergeCell ref="AV234:AW234"/>
    <mergeCell ref="AX234:AX235"/>
    <mergeCell ref="A234:A236"/>
    <mergeCell ref="B234:E235"/>
    <mergeCell ref="F234:Y234"/>
    <mergeCell ref="Z235:AI235"/>
    <mergeCell ref="AK235:AU235"/>
    <mergeCell ref="F235:I235"/>
    <mergeCell ref="J235:S235"/>
    <mergeCell ref="T235:Y235"/>
    <mergeCell ref="B258:E258"/>
    <mergeCell ref="B259:E259"/>
    <mergeCell ref="A237:A259"/>
    <mergeCell ref="B270:E270"/>
    <mergeCell ref="B264:E264"/>
    <mergeCell ref="AK261:AU261"/>
    <mergeCell ref="Z261:AI261"/>
    <mergeCell ref="T261:Y261"/>
    <mergeCell ref="J261:S261"/>
    <mergeCell ref="F261:I261"/>
    <mergeCell ref="AX260:AX261"/>
    <mergeCell ref="AV260:AW260"/>
    <mergeCell ref="AK260:AU260"/>
    <mergeCell ref="Z260:AI260"/>
    <mergeCell ref="F260:Y260"/>
    <mergeCell ref="B260:E261"/>
    <mergeCell ref="A260:A262"/>
    <mergeCell ref="A263:A293"/>
    <mergeCell ref="B292:E292"/>
    <mergeCell ref="B293:E293"/>
    <mergeCell ref="F226:I226"/>
    <mergeCell ref="J226:S226"/>
    <mergeCell ref="T226:Y226"/>
    <mergeCell ref="Z226:AI226"/>
    <mergeCell ref="AK226:AU226"/>
    <mergeCell ref="A225:A227"/>
    <mergeCell ref="B225:E226"/>
    <mergeCell ref="F225:Y225"/>
    <mergeCell ref="Z225:AI225"/>
    <mergeCell ref="AK225:AU225"/>
    <mergeCell ref="AV225:AW225"/>
    <mergeCell ref="AX225:AX226"/>
    <mergeCell ref="B232:E232"/>
    <mergeCell ref="B233:E233"/>
    <mergeCell ref="A228:A233"/>
    <mergeCell ref="B224:E224"/>
    <mergeCell ref="B223:E223"/>
    <mergeCell ref="B221:E221"/>
    <mergeCell ref="B215:E215"/>
    <mergeCell ref="B210:E210"/>
    <mergeCell ref="B205:E205"/>
    <mergeCell ref="B200:E200"/>
    <mergeCell ref="A196:A224"/>
    <mergeCell ref="F194:I194"/>
    <mergeCell ref="J194:S194"/>
    <mergeCell ref="T194:Y194"/>
    <mergeCell ref="Z194:AI194"/>
    <mergeCell ref="AK194:AU194"/>
    <mergeCell ref="A193:A195"/>
    <mergeCell ref="B193:E194"/>
    <mergeCell ref="F193:Y193"/>
    <mergeCell ref="Z193:AI193"/>
    <mergeCell ref="AK193:AU193"/>
    <mergeCell ref="AV193:AW193"/>
    <mergeCell ref="AX193:AX194"/>
    <mergeCell ref="B192:E192"/>
    <mergeCell ref="B191:E191"/>
    <mergeCell ref="B189:E189"/>
    <mergeCell ref="B183:E183"/>
    <mergeCell ref="B178:E178"/>
    <mergeCell ref="B173:E173"/>
    <mergeCell ref="B168:E168"/>
    <mergeCell ref="A164:A192"/>
    <mergeCell ref="F162:I162"/>
    <mergeCell ref="J162:S162"/>
    <mergeCell ref="T162:Y162"/>
    <mergeCell ref="Z162:AI162"/>
    <mergeCell ref="AK162:AU162"/>
    <mergeCell ref="A161:A163"/>
    <mergeCell ref="B161:E162"/>
    <mergeCell ref="F161:Y161"/>
    <mergeCell ref="Z161:AI161"/>
    <mergeCell ref="AK161:AU161"/>
    <mergeCell ref="AV161:AW161"/>
    <mergeCell ref="AX161:AX162"/>
    <mergeCell ref="B160:E160"/>
    <mergeCell ref="B159:E159"/>
    <mergeCell ref="B157:E157"/>
    <mergeCell ref="B151:E151"/>
    <mergeCell ref="B146:E146"/>
    <mergeCell ref="B141:E141"/>
    <mergeCell ref="B136:E136"/>
    <mergeCell ref="A132:A160"/>
    <mergeCell ref="F130:I130"/>
    <mergeCell ref="J130:S130"/>
    <mergeCell ref="T130:Y130"/>
    <mergeCell ref="Z130:AI130"/>
    <mergeCell ref="AK130:AU130"/>
    <mergeCell ref="A129:A131"/>
    <mergeCell ref="B129:E130"/>
    <mergeCell ref="F129:Y129"/>
    <mergeCell ref="Z129:AI129"/>
    <mergeCell ref="AK129:AU129"/>
    <mergeCell ref="AV129:AW129"/>
    <mergeCell ref="AX129:AX130"/>
    <mergeCell ref="B128:E128"/>
    <mergeCell ref="B127:E127"/>
    <mergeCell ref="B125:E125"/>
    <mergeCell ref="B119:E119"/>
    <mergeCell ref="B114:E114"/>
    <mergeCell ref="B109:E109"/>
    <mergeCell ref="B104:E104"/>
    <mergeCell ref="A100:A128"/>
    <mergeCell ref="F98:I98"/>
    <mergeCell ref="J98:S98"/>
    <mergeCell ref="T98:Y98"/>
    <mergeCell ref="Z98:AI98"/>
    <mergeCell ref="AK98:AU98"/>
    <mergeCell ref="A97:A99"/>
    <mergeCell ref="B97:E98"/>
    <mergeCell ref="F97:Y97"/>
    <mergeCell ref="Z97:AI97"/>
    <mergeCell ref="AK97:AU97"/>
    <mergeCell ref="AV97:AW97"/>
    <mergeCell ref="AX97:AX98"/>
    <mergeCell ref="B96:E96"/>
    <mergeCell ref="B95:E95"/>
    <mergeCell ref="B93:E93"/>
    <mergeCell ref="B87:E87"/>
    <mergeCell ref="B82:E82"/>
    <mergeCell ref="B77:E77"/>
    <mergeCell ref="B72:E72"/>
    <mergeCell ref="A68:A96"/>
    <mergeCell ref="F66:I66"/>
    <mergeCell ref="J66:S66"/>
    <mergeCell ref="T66:Y66"/>
    <mergeCell ref="Z66:AI66"/>
    <mergeCell ref="AK66:AU66"/>
    <mergeCell ref="A65:A67"/>
    <mergeCell ref="B65:E66"/>
    <mergeCell ref="F65:Y65"/>
    <mergeCell ref="Z65:AI65"/>
    <mergeCell ref="AK65:AU65"/>
    <mergeCell ref="AV65:AW65"/>
    <mergeCell ref="AX65:AX66"/>
    <mergeCell ref="B64:E64"/>
    <mergeCell ref="B63:E63"/>
    <mergeCell ref="B61:E61"/>
    <mergeCell ref="B55:E55"/>
    <mergeCell ref="B50:E50"/>
    <mergeCell ref="B45:E45"/>
    <mergeCell ref="B40:E40"/>
    <mergeCell ref="A36:A64"/>
    <mergeCell ref="F34:I34"/>
    <mergeCell ref="J34:S34"/>
    <mergeCell ref="T34:Y34"/>
    <mergeCell ref="Z34:AI34"/>
    <mergeCell ref="AK34:AU34"/>
    <mergeCell ref="A33:A35"/>
    <mergeCell ref="B33:E34"/>
    <mergeCell ref="F33:Y33"/>
    <mergeCell ref="Z33:AI33"/>
    <mergeCell ref="AK33:AU33"/>
    <mergeCell ref="AV33:AW33"/>
    <mergeCell ref="AX33:AX34"/>
    <mergeCell ref="B32:E32"/>
    <mergeCell ref="B31:E31"/>
    <mergeCell ref="B29:E29"/>
    <mergeCell ref="B23:E23"/>
    <mergeCell ref="B18:E18"/>
    <mergeCell ref="B13:E13"/>
    <mergeCell ref="B8:E8"/>
    <mergeCell ref="A4:A32"/>
    <mergeCell ref="F2:I2"/>
    <mergeCell ref="J2:S2"/>
    <mergeCell ref="T2:Y2"/>
    <mergeCell ref="Z2:AI2"/>
    <mergeCell ref="AK2:AU2"/>
    <mergeCell ref="A1:A3"/>
    <mergeCell ref="B1:E2"/>
    <mergeCell ref="F1:Y1"/>
    <mergeCell ref="Z1:AI1"/>
    <mergeCell ref="AK1:AU1"/>
    <mergeCell ref="AV1:AW1"/>
    <mergeCell ref="AX1:AX2"/>
    <mergeCell ref="AX328:AX329"/>
    <mergeCell ref="AV328:AW328"/>
    <mergeCell ref="AK328:AU328"/>
    <mergeCell ref="Z328:AI328"/>
    <mergeCell ref="F328:Y328"/>
    <mergeCell ref="B328:E329"/>
    <mergeCell ref="A328:A330"/>
    <mergeCell ref="AK329:AU329"/>
    <mergeCell ref="Z329:AI329"/>
    <mergeCell ref="T329:Y329"/>
    <mergeCell ref="J329:S329"/>
    <mergeCell ref="F329:I329"/>
    <mergeCell ref="A331:A361"/>
    <mergeCell ref="B332:E332"/>
    <mergeCell ref="B338:E338"/>
    <mergeCell ref="B344:E344"/>
    <mergeCell ref="B350:E350"/>
    <mergeCell ref="B355:E355"/>
    <mergeCell ref="B360:E360"/>
    <mergeCell ref="B361:E361"/>
    <mergeCell ref="AX362:AX363"/>
    <mergeCell ref="AV362:AW362"/>
    <mergeCell ref="AK362:AU362"/>
    <mergeCell ref="Z362:AI362"/>
    <mergeCell ref="F362:Y362"/>
    <mergeCell ref="B362:E363"/>
    <mergeCell ref="A362:A364"/>
    <mergeCell ref="AK363:AU363"/>
    <mergeCell ref="Z363:AI363"/>
    <mergeCell ref="T363:Y363"/>
    <mergeCell ref="J363:S363"/>
    <mergeCell ref="F363:I363"/>
    <mergeCell ref="B366:E366"/>
    <mergeCell ref="B372:E372"/>
    <mergeCell ref="B378:E378"/>
    <mergeCell ref="B384:E384"/>
    <mergeCell ref="B395:E395"/>
    <mergeCell ref="B394:E394"/>
    <mergeCell ref="B390:E390"/>
    <mergeCell ref="A365:A395"/>
    <mergeCell ref="AX430:AX431"/>
    <mergeCell ref="AV430:AW430"/>
    <mergeCell ref="AK430:AU430"/>
    <mergeCell ref="Z430:AI430"/>
    <mergeCell ref="F430:Y430"/>
    <mergeCell ref="B430:E431"/>
    <mergeCell ref="A430:A432"/>
    <mergeCell ref="AK431:AU431"/>
    <mergeCell ref="Z431:AI431"/>
    <mergeCell ref="T431:Y431"/>
    <mergeCell ref="J431:S431"/>
    <mergeCell ref="F431:I431"/>
    <mergeCell ref="B434:E434"/>
    <mergeCell ref="B440:E440"/>
    <mergeCell ref="B446:E446"/>
    <mergeCell ref="B452:E452"/>
    <mergeCell ref="B463:E463"/>
    <mergeCell ref="B462:E462"/>
    <mergeCell ref="B458:E458"/>
    <mergeCell ref="A433:A463"/>
    <mergeCell ref="AX498:AX499"/>
    <mergeCell ref="AV498:AW498"/>
    <mergeCell ref="AK498:AU498"/>
    <mergeCell ref="Z498:AI498"/>
    <mergeCell ref="F498:Y498"/>
    <mergeCell ref="B498:E499"/>
    <mergeCell ref="A498:A500"/>
    <mergeCell ref="AK499:AU499"/>
    <mergeCell ref="Z499:AI499"/>
    <mergeCell ref="T499:Y499"/>
    <mergeCell ref="J499:S499"/>
    <mergeCell ref="F499:I499"/>
    <mergeCell ref="B502:E502"/>
    <mergeCell ref="B508:E508"/>
    <mergeCell ref="B514:E514"/>
    <mergeCell ref="B519:E519"/>
    <mergeCell ref="B531:E531"/>
    <mergeCell ref="B530:E530"/>
    <mergeCell ref="B525:E525"/>
    <mergeCell ref="A501:A531"/>
    <mergeCell ref="A535:A562"/>
    <mergeCell ref="AX563:AX564"/>
    <mergeCell ref="AV563:AW563"/>
    <mergeCell ref="AK563:AU563"/>
    <mergeCell ref="Z563:AI563"/>
    <mergeCell ref="F563:Y563"/>
    <mergeCell ref="B563:E564"/>
    <mergeCell ref="A563:A565"/>
    <mergeCell ref="AK564:AU564"/>
    <mergeCell ref="Z564:AI564"/>
    <mergeCell ref="T564:Y564"/>
    <mergeCell ref="J564:S564"/>
    <mergeCell ref="F564:I564"/>
    <mergeCell ref="A566:A593"/>
    <mergeCell ref="B570:E570"/>
    <mergeCell ref="B576:E576"/>
    <mergeCell ref="B581:E581"/>
    <mergeCell ref="B587:E587"/>
    <mergeCell ref="B592:E592"/>
    <mergeCell ref="B593:E593"/>
    <mergeCell ref="AX594:AX595"/>
    <mergeCell ref="AV594:AW594"/>
    <mergeCell ref="AK594:AU594"/>
    <mergeCell ref="Z594:AI594"/>
    <mergeCell ref="F594:Y594"/>
    <mergeCell ref="B594:E595"/>
    <mergeCell ref="A594:A596"/>
    <mergeCell ref="AK595:AU595"/>
    <mergeCell ref="Z595:AI595"/>
    <mergeCell ref="T595:Y595"/>
    <mergeCell ref="J595:S595"/>
    <mergeCell ref="F595:I595"/>
    <mergeCell ref="A597:A624"/>
    <mergeCell ref="B601:E601"/>
    <mergeCell ref="B607:E607"/>
    <mergeCell ref="B612:E612"/>
    <mergeCell ref="B618:E618"/>
    <mergeCell ref="B623:E623"/>
    <mergeCell ref="B624:E624"/>
    <mergeCell ref="AX625:AX626"/>
    <mergeCell ref="AV625:AW625"/>
    <mergeCell ref="AK625:AU625"/>
    <mergeCell ref="Z625:AI625"/>
    <mergeCell ref="F625:Y625"/>
    <mergeCell ref="B625:E626"/>
    <mergeCell ref="A625:A627"/>
    <mergeCell ref="AK626:AU626"/>
    <mergeCell ref="Z626:AI626"/>
    <mergeCell ref="T626:Y626"/>
    <mergeCell ref="J626:S626"/>
    <mergeCell ref="F626:I626"/>
    <mergeCell ref="A628:A633"/>
    <mergeCell ref="B632:E632"/>
    <mergeCell ref="B633:E633"/>
    <mergeCell ref="AX634:AX635"/>
    <mergeCell ref="AV634:AW634"/>
    <mergeCell ref="AK634:AU634"/>
    <mergeCell ref="Z634:AI634"/>
    <mergeCell ref="F634:Y634"/>
    <mergeCell ref="B634:E635"/>
    <mergeCell ref="A634:A636"/>
    <mergeCell ref="AK635:AU635"/>
    <mergeCell ref="Z635:AI635"/>
    <mergeCell ref="T635:Y635"/>
    <mergeCell ref="J635:S635"/>
    <mergeCell ref="F635:I635"/>
    <mergeCell ref="A637:A659"/>
    <mergeCell ref="B642:E642"/>
    <mergeCell ref="B647:E647"/>
    <mergeCell ref="B653:E653"/>
    <mergeCell ref="B658:E658"/>
    <mergeCell ref="B659:E659"/>
    <mergeCell ref="AX660:AX661"/>
    <mergeCell ref="AV660:AW660"/>
    <mergeCell ref="AK660:AU660"/>
    <mergeCell ref="Z660:AI660"/>
    <mergeCell ref="F660:Y660"/>
    <mergeCell ref="B660:E661"/>
    <mergeCell ref="A660:A662"/>
    <mergeCell ref="AK661:AU661"/>
    <mergeCell ref="Z661:AI661"/>
    <mergeCell ref="T661:Y661"/>
    <mergeCell ref="J661:S661"/>
    <mergeCell ref="F661:I661"/>
    <mergeCell ref="AX691:AX692"/>
    <mergeCell ref="AV691:AW691"/>
    <mergeCell ref="AK691:AU691"/>
    <mergeCell ref="Z691:AI691"/>
    <mergeCell ref="F691:Y691"/>
    <mergeCell ref="B691:E692"/>
    <mergeCell ref="A691:A693"/>
    <mergeCell ref="AK692:AU692"/>
    <mergeCell ref="Z692:AI692"/>
    <mergeCell ref="T692:Y692"/>
    <mergeCell ref="J692:S692"/>
    <mergeCell ref="F692:I692"/>
    <mergeCell ref="A694:A721"/>
    <mergeCell ref="B698:E698"/>
    <mergeCell ref="B704:E704"/>
    <mergeCell ref="B709:E709"/>
    <mergeCell ref="B715:E715"/>
    <mergeCell ref="B720:E720"/>
    <mergeCell ref="B721:E721"/>
    <mergeCell ref="AX722:AX723"/>
    <mergeCell ref="AV722:AW722"/>
    <mergeCell ref="AK722:AU722"/>
    <mergeCell ref="Z722:AI722"/>
    <mergeCell ref="F722:Y722"/>
    <mergeCell ref="B722:E723"/>
    <mergeCell ref="A722:A724"/>
    <mergeCell ref="AK723:AU723"/>
    <mergeCell ref="Z723:AI723"/>
    <mergeCell ref="T723:Y723"/>
    <mergeCell ref="J723:S723"/>
    <mergeCell ref="F723:I723"/>
    <mergeCell ref="A725:A752"/>
    <mergeCell ref="B729:E729"/>
    <mergeCell ref="B735:E735"/>
    <mergeCell ref="B740:E740"/>
    <mergeCell ref="B746:E746"/>
    <mergeCell ref="B751:E751"/>
    <mergeCell ref="B752:E752"/>
    <mergeCell ref="AX815:AX816"/>
    <mergeCell ref="AV815:AW815"/>
    <mergeCell ref="AK815:AU815"/>
    <mergeCell ref="Z815:AI815"/>
    <mergeCell ref="F815:Y815"/>
    <mergeCell ref="B815:E816"/>
    <mergeCell ref="A815:A817"/>
    <mergeCell ref="AK816:AU816"/>
    <mergeCell ref="Z816:AI816"/>
    <mergeCell ref="T816:Y816"/>
    <mergeCell ref="J816:S816"/>
    <mergeCell ref="F816:I816"/>
    <mergeCell ref="A818:A845"/>
    <mergeCell ref="B822:E822"/>
    <mergeCell ref="B828:E828"/>
    <mergeCell ref="B833:E833"/>
    <mergeCell ref="B839:E839"/>
    <mergeCell ref="B844:E844"/>
    <mergeCell ref="B845:E845"/>
    <mergeCell ref="AX846:AX847"/>
    <mergeCell ref="AV846:AW846"/>
    <mergeCell ref="AK846:AU846"/>
    <mergeCell ref="Z846:AI846"/>
    <mergeCell ref="F846:Y846"/>
    <mergeCell ref="B846:E847"/>
    <mergeCell ref="A846:A848"/>
    <mergeCell ref="AK847:AU847"/>
    <mergeCell ref="Z847:AI847"/>
    <mergeCell ref="T847:Y847"/>
    <mergeCell ref="J847:S847"/>
    <mergeCell ref="F847:I847"/>
    <mergeCell ref="A849:A876"/>
    <mergeCell ref="B853:E853"/>
    <mergeCell ref="B859:E859"/>
    <mergeCell ref="B864:E864"/>
    <mergeCell ref="B870:E870"/>
    <mergeCell ref="B875:E875"/>
    <mergeCell ref="B876:E876"/>
    <mergeCell ref="AX877:AX878"/>
    <mergeCell ref="AV877:AW877"/>
    <mergeCell ref="AK877:AU877"/>
    <mergeCell ref="Z877:AI877"/>
    <mergeCell ref="F877:Y877"/>
    <mergeCell ref="B877:E878"/>
    <mergeCell ref="A877:A879"/>
    <mergeCell ref="AK878:AU878"/>
    <mergeCell ref="Z878:AI878"/>
    <mergeCell ref="T878:Y878"/>
    <mergeCell ref="J878:S878"/>
    <mergeCell ref="F878:I878"/>
    <mergeCell ref="A880:A907"/>
    <mergeCell ref="B884:E884"/>
    <mergeCell ref="B890:E890"/>
    <mergeCell ref="B895:E895"/>
    <mergeCell ref="B901:E901"/>
    <mergeCell ref="B906:E906"/>
    <mergeCell ref="B907:E907"/>
    <mergeCell ref="AX908:AX909"/>
    <mergeCell ref="AV908:AW908"/>
    <mergeCell ref="AK908:AU908"/>
    <mergeCell ref="Z908:AI908"/>
    <mergeCell ref="F908:Y908"/>
    <mergeCell ref="B908:E909"/>
    <mergeCell ref="A908:A910"/>
    <mergeCell ref="AK909:AU909"/>
    <mergeCell ref="Z909:AI909"/>
    <mergeCell ref="T909:Y909"/>
    <mergeCell ref="J909:S909"/>
    <mergeCell ref="F909:I909"/>
    <mergeCell ref="A911:A938"/>
    <mergeCell ref="B915:E915"/>
    <mergeCell ref="B921:E921"/>
    <mergeCell ref="B926:E926"/>
    <mergeCell ref="B932:E932"/>
    <mergeCell ref="B937:E937"/>
    <mergeCell ref="B938:E938"/>
    <mergeCell ref="AX939:AX940"/>
    <mergeCell ref="AV939:AW939"/>
    <mergeCell ref="AK939:AU939"/>
    <mergeCell ref="Z939:AI939"/>
    <mergeCell ref="F939:Y939"/>
    <mergeCell ref="B939:E940"/>
    <mergeCell ref="A939:A941"/>
    <mergeCell ref="AK940:AU940"/>
    <mergeCell ref="Z940:AI940"/>
    <mergeCell ref="T940:Y940"/>
    <mergeCell ref="J940:S940"/>
    <mergeCell ref="F940:I940"/>
    <mergeCell ref="A942:A969"/>
    <mergeCell ref="B946:E946"/>
    <mergeCell ref="B952:E952"/>
    <mergeCell ref="B957:E957"/>
    <mergeCell ref="B963:E963"/>
    <mergeCell ref="B968:E968"/>
    <mergeCell ref="B969:E969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1" min="11" style="0" width="11.211267605633802"/>
    <col collapsed="false" customWidth="true" hidden="false" max="27" min="27" style="0" width="11.211267605633802"/>
    <col collapsed="false" customWidth="true" hidden="false" max="35" min="35" style="0" width="11.211267605633802"/>
    <col collapsed="false" customWidth="true" hidden="false" max="43" min="43" style="0" width="11.211267605633802"/>
    <col collapsed="false" customWidth="true" hidden="false" max="50" min="50" style="0" width="11.211267605633802"/>
    <col collapsed="false" customWidth="true" hidden="false" max="10" min="10" style="0" width="11.211267605633802"/>
    <col collapsed="false" customWidth="true" hidden="false" max="18" min="18" style="0" width="11.211267605633802"/>
    <col collapsed="false" customWidth="true" hidden="false" max="26" min="26" style="0" width="11.211267605633802"/>
    <col collapsed="false" customWidth="true" hidden="false" max="34" min="34" style="0" width="11.211267605633802"/>
    <col collapsed="false" customWidth="true" hidden="false" max="42" min="42" style="0" width="11.211267605633802"/>
    <col collapsed="false" customWidth="true" hidden="false" max="9" min="9" style="0" width="11.211267605633802"/>
    <col collapsed="false" customWidth="true" hidden="false" max="25" min="25" style="0" width="11.211267605633802"/>
    <col collapsed="false" customWidth="true" hidden="false" max="33" min="33" style="0" width="11.211267605633802"/>
    <col collapsed="false" customWidth="true" hidden="false" max="41" min="41" style="0" width="11.211267605633802"/>
    <col collapsed="false" customWidth="true" hidden="false" max="49" min="49" style="0" width="11.211267605633802"/>
    <col collapsed="false" customWidth="true" hidden="false" max="8" min="8" style="0" width="11.211267605633802"/>
    <col collapsed="false" customWidth="true" hidden="false" max="24" min="24" style="0" width="11.211267605633802"/>
    <col collapsed="false" customWidth="true" hidden="false" max="32" min="32" style="0" width="11.211267605633802"/>
    <col collapsed="false" customWidth="true" hidden="false" max="40" min="40" style="0" width="11.211267605633802"/>
    <col collapsed="false" customWidth="true" hidden="false" max="48" min="48" style="0" width="11.211267605633802"/>
    <col collapsed="false" customWidth="true" hidden="false" max="7" min="7" style="0" width="11.211267605633802"/>
    <col collapsed="false" customWidth="true" hidden="false" max="23" min="23" style="0" width="11.211267605633802"/>
    <col collapsed="false" customWidth="true" hidden="false" max="31" min="31" style="0" width="11.211267605633802"/>
    <col collapsed="false" customWidth="true" hidden="false" max="39" min="39" style="0" width="11.211267605633802"/>
    <col collapsed="false" customWidth="true" hidden="false" max="47" min="47" style="0" width="11.211267605633802"/>
    <col collapsed="false" customWidth="true" hidden="false" max="14" min="14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38" min="38" style="0" width="11.211267605633802"/>
    <col collapsed="false" customWidth="true" hidden="false" max="46" min="46" style="0" width="11.211267605633802"/>
    <col collapsed="false" customWidth="true" hidden="false" max="13" min="13" style="0" width="11.211267605633802"/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37" min="37" style="0" width="11.211267605633802"/>
    <col collapsed="false" customWidth="true" hidden="false" max="45" min="45" style="0" width="11.211267605633802"/>
    <col collapsed="false" customWidth="true" hidden="false" max="4" min="4" style="0" width="11.211267605633802"/>
    <col collapsed="false" customWidth="true" hidden="false" max="12" min="12" style="0" width="11.211267605633802"/>
    <col collapsed="false" customWidth="true" hidden="false" max="28" min="28" style="0" width="11.211267605633802"/>
    <col collapsed="false" customWidth="true" hidden="false" max="36" min="36" style="0" width="11.211267605633802"/>
    <col collapsed="false" customWidth="true" hidden="false" max="44" min="44" style="0" width="11.211267605633802"/>
  </cols>
  <sheetData>
    <row r="1">
      <c r="A1" s="303"/>
      <c r="B1" s="304" t="s">
        <v>249</v>
      </c>
      <c r="C1" s="304"/>
      <c r="D1" s="304"/>
      <c r="E1" s="304"/>
      <c r="F1" s="305" t="s">
        <v>250</v>
      </c>
      <c r="G1" s="305"/>
      <c r="H1" s="305"/>
      <c r="I1" s="305"/>
      <c r="J1" s="306"/>
      <c r="K1" s="305"/>
      <c r="L1" s="305"/>
      <c r="M1" s="305"/>
      <c r="N1" s="305"/>
      <c r="O1" s="305"/>
      <c r="P1" s="305"/>
      <c r="Q1" s="305"/>
      <c r="R1" s="306"/>
      <c r="S1" s="305"/>
      <c r="T1" s="305"/>
      <c r="U1" s="305"/>
      <c r="V1" s="305"/>
      <c r="W1" s="307"/>
      <c r="X1" s="305"/>
      <c r="Y1" s="305"/>
      <c r="Z1" s="308" t="s">
        <v>251</v>
      </c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8"/>
      <c r="AO1" s="308"/>
      <c r="AP1" s="308"/>
      <c r="AQ1" s="308"/>
      <c r="AR1" s="308"/>
      <c r="AS1" s="308"/>
      <c r="AT1" s="308"/>
      <c r="AU1" s="308"/>
      <c r="AV1" s="309" t="s">
        <v>252</v>
      </c>
      <c r="AW1" s="309"/>
      <c r="AX1" s="310" t="s">
        <v>253</v>
      </c>
    </row>
    <row r="2">
      <c r="A2" s="303"/>
      <c r="B2" s="304"/>
      <c r="C2" s="304"/>
      <c r="D2" s="304"/>
      <c r="E2" s="304"/>
      <c r="F2" s="311" t="s">
        <v>254</v>
      </c>
      <c r="G2" s="311"/>
      <c r="H2" s="311"/>
      <c r="I2" s="311"/>
      <c r="J2" s="312" t="s">
        <v>255</v>
      </c>
      <c r="K2" s="312"/>
      <c r="L2" s="312"/>
      <c r="M2" s="312"/>
      <c r="N2" s="312"/>
      <c r="O2" s="312"/>
      <c r="P2" s="312"/>
      <c r="Q2" s="312"/>
      <c r="R2" s="312"/>
      <c r="S2" s="313"/>
      <c r="T2" s="314" t="s">
        <v>256</v>
      </c>
      <c r="U2" s="314"/>
      <c r="V2" s="314"/>
      <c r="W2" s="315"/>
      <c r="X2" s="314"/>
      <c r="Y2" s="314"/>
      <c r="Z2" s="316" t="s">
        <v>257</v>
      </c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7" t="s">
        <v>258</v>
      </c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8"/>
      <c r="AW2" s="319"/>
      <c r="AX2" s="310"/>
    </row>
    <row r="3">
      <c r="A3" s="303"/>
      <c r="B3" s="320" t="s">
        <v>259</v>
      </c>
      <c r="C3" s="321" t="s">
        <v>260</v>
      </c>
      <c r="D3" s="322" t="s">
        <v>261</v>
      </c>
      <c r="E3" s="323" t="s">
        <v>262</v>
      </c>
      <c r="F3" s="324" t="s">
        <v>263</v>
      </c>
      <c r="G3" s="311" t="s">
        <v>264</v>
      </c>
      <c r="H3" s="325" t="s">
        <v>265</v>
      </c>
      <c r="I3" s="326" t="s">
        <v>266</v>
      </c>
      <c r="J3" s="327" t="s">
        <v>267</v>
      </c>
      <c r="K3" s="328" t="s">
        <v>268</v>
      </c>
      <c r="L3" s="329" t="s">
        <v>269</v>
      </c>
      <c r="M3" s="328" t="s">
        <v>270</v>
      </c>
      <c r="N3" s="328" t="s">
        <v>271</v>
      </c>
      <c r="O3" s="328" t="s">
        <v>272</v>
      </c>
      <c r="P3" s="330" t="s">
        <v>273</v>
      </c>
      <c r="Q3" s="328" t="s">
        <v>274</v>
      </c>
      <c r="R3" s="327" t="s">
        <v>275</v>
      </c>
      <c r="S3" s="331" t="s">
        <v>276</v>
      </c>
      <c r="T3" s="314" t="s">
        <v>277</v>
      </c>
      <c r="U3" s="314" t="s">
        <v>278</v>
      </c>
      <c r="V3" s="314" t="s">
        <v>279</v>
      </c>
      <c r="W3" s="315" t="s">
        <v>280</v>
      </c>
      <c r="X3" s="314" t="s">
        <v>281</v>
      </c>
      <c r="Y3" s="332" t="s">
        <v>282</v>
      </c>
      <c r="Z3" s="333" t="s">
        <v>283</v>
      </c>
      <c r="AA3" s="334" t="s">
        <v>284</v>
      </c>
      <c r="AB3" s="335" t="s">
        <v>285</v>
      </c>
      <c r="AC3" s="334" t="s">
        <v>286</v>
      </c>
      <c r="AD3" s="334" t="s">
        <v>287</v>
      </c>
      <c r="AE3" s="336" t="s">
        <v>288</v>
      </c>
      <c r="AF3" s="334" t="s">
        <v>289</v>
      </c>
      <c r="AG3" s="337" t="s">
        <v>290</v>
      </c>
      <c r="AH3" s="337" t="s">
        <v>291</v>
      </c>
      <c r="AI3" s="336" t="s">
        <v>292</v>
      </c>
      <c r="AJ3" s="336" t="s">
        <v>293</v>
      </c>
      <c r="AK3" s="317" t="s">
        <v>294</v>
      </c>
      <c r="AL3" s="317" t="s">
        <v>295</v>
      </c>
      <c r="AM3" s="317" t="s">
        <v>296</v>
      </c>
      <c r="AN3" s="317" t="s">
        <v>297</v>
      </c>
      <c r="AO3" s="317" t="s">
        <v>298</v>
      </c>
      <c r="AP3" s="317" t="s">
        <v>299</v>
      </c>
      <c r="AQ3" s="317" t="s">
        <v>300</v>
      </c>
      <c r="AR3" s="317" t="s">
        <v>301</v>
      </c>
      <c r="AS3" s="317" t="s">
        <v>302</v>
      </c>
      <c r="AT3" s="317" t="s">
        <v>303</v>
      </c>
      <c r="AU3" s="317" t="s">
        <v>304</v>
      </c>
      <c r="AV3" s="318"/>
      <c r="AW3" s="319"/>
      <c r="AX3" s="310" t="s">
        <v>305</v>
      </c>
    </row>
    <row r="4">
      <c r="A4" s="338" t="s">
        <v>306</v>
      </c>
      <c r="B4" s="339" t="s">
        <v>307</v>
      </c>
      <c r="C4" s="340" t="s">
        <v>308</v>
      </c>
      <c r="D4" s="341" t="s">
        <v>309</v>
      </c>
      <c r="E4" s="342" t="s">
        <v>310</v>
      </c>
      <c r="F4" s="343">
        <f t="shared" ref="F4:F7" si="0">G4+H4+I4</f>
      </c>
      <c r="G4" s="344">
        <v>1280.78</v>
      </c>
      <c r="H4" s="343">
        <v>1054.85</v>
      </c>
      <c r="I4" s="345">
        <v>0</v>
      </c>
      <c r="J4" s="346">
        <v>1</v>
      </c>
      <c r="K4" s="347">
        <v>1994.85</v>
      </c>
      <c r="L4" s="348">
        <v>0</v>
      </c>
      <c r="M4" s="347">
        <v>0</v>
      </c>
      <c r="N4" s="346">
        <v>0</v>
      </c>
      <c r="O4" s="349">
        <f t="shared" ref="O4:O27" si="264">N4/R4</f>
      </c>
      <c r="P4" s="350"/>
      <c r="Q4" s="351">
        <f t="shared" ref="Q4:Q18" si="168">P4/R4</f>
      </c>
      <c r="R4" s="352">
        <f t="shared" ref="R4:R7" si="55">J4+L4</f>
      </c>
      <c r="S4" s="343">
        <f t="shared" ref="S4:S7" si="90">K4+M4</f>
      </c>
      <c r="T4" s="353">
        <f t="shared" ref="T4:T27" si="211">S4/F4</f>
      </c>
      <c r="U4" s="353">
        <f t="shared" ref="U4:U27" si="195">S4/(F4+(AX4*500)+F4*3%)</f>
      </c>
      <c r="V4" s="353">
        <f t="shared" ref="V4:V27" si="247">S4/R4</f>
      </c>
      <c r="W4" s="354">
        <v>0</v>
      </c>
      <c r="X4" s="353">
        <f t="shared" ref="X4:X27" si="227">F4/W4</f>
      </c>
      <c r="Y4" s="353">
        <f t="shared" ref="Y4:Y27" si="35">F4/R4</f>
      </c>
      <c r="Z4" s="353">
        <f t="shared" ref="Z4:Z27" si="273">F4/AL4</f>
      </c>
      <c r="AA4" s="353">
        <f t="shared" ref="AA4:AA27" si="179">F4/AK4*1000</f>
      </c>
      <c r="AB4" s="353">
        <f t="shared" ref="AB4:AB27" si="125">F4/AN4</f>
      </c>
      <c r="AC4" s="349">
        <f t="shared" ref="AC4:AC27" si="219">AL4/AK4</f>
      </c>
      <c r="AD4" s="349">
        <f t="shared" ref="AD4:AD27" si="203">AN4/AM4</f>
      </c>
      <c r="AE4" s="349">
        <f t="shared" ref="AE4:AE27" si="256">AP4/AM4</f>
      </c>
      <c r="AF4" s="349">
        <f t="shared" ref="AF4:AF27" si="239">R4/AP4</f>
      </c>
      <c r="AG4" s="349">
        <f t="shared" ref="AG4:AG27" si="47">AR4/AN4</f>
      </c>
      <c r="AH4" s="349">
        <f t="shared" ref="AH4:AH27" si="284">R4/AR4</f>
      </c>
      <c r="AI4" s="349">
        <f t="shared" ref="AI4:AI27" si="187">AQ4/AP4</f>
      </c>
      <c r="AJ4" s="346">
        <v>39</v>
      </c>
      <c r="AK4" s="352">
        <v>24239</v>
      </c>
      <c r="AL4" s="352">
        <v>637</v>
      </c>
      <c r="AM4" s="352">
        <v>706</v>
      </c>
      <c r="AN4" s="352">
        <v>75</v>
      </c>
      <c r="AO4" s="348">
        <v>20</v>
      </c>
      <c r="AP4" s="352">
        <v>31</v>
      </c>
      <c r="AQ4" s="355">
        <v>72</v>
      </c>
      <c r="AR4" s="348">
        <v>1</v>
      </c>
      <c r="AS4" s="352">
        <v>6</v>
      </c>
      <c r="AT4" s="352">
        <v>0</v>
      </c>
      <c r="AU4" s="352">
        <v>25</v>
      </c>
      <c r="AV4" s="356"/>
      <c r="AW4" s="356"/>
      <c r="AX4" s="357">
        <f t="shared" ref="AX4:AX7" si="133">COUNT(AU4)</f>
      </c>
    </row>
    <row r="5">
      <c r="A5" s="338"/>
      <c r="B5" s="339" t="s">
        <v>307</v>
      </c>
      <c r="C5" s="340" t="s">
        <v>308</v>
      </c>
      <c r="D5" s="341" t="s">
        <v>309</v>
      </c>
      <c r="E5" s="342" t="s">
        <v>311</v>
      </c>
      <c r="F5" s="343">
        <f t="shared" si="0"/>
      </c>
      <c r="G5" s="358">
        <v>2031.96</v>
      </c>
      <c r="H5" s="359">
        <v>1669.67</v>
      </c>
      <c r="I5" s="360">
        <v>0</v>
      </c>
      <c r="J5" s="352">
        <v>1</v>
      </c>
      <c r="K5" s="343">
        <v>3108.11</v>
      </c>
      <c r="L5" s="355">
        <v>0</v>
      </c>
      <c r="M5" s="343">
        <v>0</v>
      </c>
      <c r="N5" s="346">
        <v>0</v>
      </c>
      <c r="O5" s="349">
        <f t="shared" si="264"/>
      </c>
      <c r="P5" s="350"/>
      <c r="Q5" s="351">
        <f t="shared" si="168"/>
      </c>
      <c r="R5" s="352">
        <f t="shared" si="55"/>
      </c>
      <c r="S5" s="343">
        <f t="shared" si="90"/>
      </c>
      <c r="T5" s="353">
        <f t="shared" si="211"/>
      </c>
      <c r="U5" s="353">
        <f t="shared" si="195"/>
      </c>
      <c r="V5" s="353">
        <f t="shared" si="247"/>
      </c>
      <c r="W5" s="354">
        <v>1</v>
      </c>
      <c r="X5" s="353">
        <f t="shared" si="227"/>
      </c>
      <c r="Y5" s="353">
        <f t="shared" si="35"/>
      </c>
      <c r="Z5" s="353">
        <f t="shared" si="273"/>
      </c>
      <c r="AA5" s="353">
        <f t="shared" si="179"/>
      </c>
      <c r="AB5" s="353">
        <f t="shared" si="125"/>
      </c>
      <c r="AC5" s="349">
        <f t="shared" si="219"/>
      </c>
      <c r="AD5" s="349">
        <f t="shared" si="203"/>
      </c>
      <c r="AE5" s="349">
        <f t="shared" si="256"/>
      </c>
      <c r="AF5" s="349">
        <f t="shared" si="239"/>
      </c>
      <c r="AG5" s="349">
        <f t="shared" si="47"/>
      </c>
      <c r="AH5" s="349">
        <f t="shared" si="284"/>
      </c>
      <c r="AI5" s="349">
        <f t="shared" si="187"/>
      </c>
      <c r="AJ5" s="346">
        <v>41</v>
      </c>
      <c r="AK5" s="352">
        <v>45346</v>
      </c>
      <c r="AL5" s="352">
        <v>980</v>
      </c>
      <c r="AM5" s="352">
        <v>1075</v>
      </c>
      <c r="AN5" s="352">
        <v>149</v>
      </c>
      <c r="AO5" s="348">
        <v>30</v>
      </c>
      <c r="AP5" s="352">
        <v>72</v>
      </c>
      <c r="AQ5" s="355">
        <v>120</v>
      </c>
      <c r="AR5" s="348">
        <v>2</v>
      </c>
      <c r="AS5" s="352">
        <v>8</v>
      </c>
      <c r="AT5" s="352">
        <v>2</v>
      </c>
      <c r="AU5" s="352">
        <v>33</v>
      </c>
      <c r="AV5" s="356"/>
      <c r="AW5" s="356"/>
      <c r="AX5" s="357">
        <f t="shared" si="133"/>
      </c>
    </row>
    <row r="6">
      <c r="A6" s="338"/>
      <c r="B6" s="339" t="s">
        <v>307</v>
      </c>
      <c r="C6" s="340" t="s">
        <v>308</v>
      </c>
      <c r="D6" s="341" t="s">
        <v>309</v>
      </c>
      <c r="E6" s="342" t="s">
        <v>312</v>
      </c>
      <c r="F6" s="343">
        <f t="shared" si="0"/>
      </c>
      <c r="G6" s="344">
        <v>2157.67</v>
      </c>
      <c r="H6" s="343">
        <v>1598.22</v>
      </c>
      <c r="I6" s="360">
        <v>0</v>
      </c>
      <c r="J6" s="352">
        <v>3</v>
      </c>
      <c r="K6" s="343">
        <v>7091.38</v>
      </c>
      <c r="L6" s="355">
        <v>0</v>
      </c>
      <c r="M6" s="343">
        <v>0</v>
      </c>
      <c r="N6" s="346">
        <v>0</v>
      </c>
      <c r="O6" s="349">
        <f t="shared" si="264"/>
      </c>
      <c r="P6" s="350"/>
      <c r="Q6" s="351">
        <f t="shared" si="168"/>
      </c>
      <c r="R6" s="352">
        <f t="shared" si="55"/>
      </c>
      <c r="S6" s="343">
        <f t="shared" si="90"/>
      </c>
      <c r="T6" s="353">
        <f t="shared" si="211"/>
      </c>
      <c r="U6" s="353">
        <f t="shared" si="195"/>
      </c>
      <c r="V6" s="353">
        <f t="shared" si="247"/>
      </c>
      <c r="W6" s="354">
        <v>3</v>
      </c>
      <c r="X6" s="353">
        <f t="shared" si="227"/>
      </c>
      <c r="Y6" s="353">
        <f t="shared" si="35"/>
      </c>
      <c r="Z6" s="353">
        <f t="shared" si="273"/>
      </c>
      <c r="AA6" s="353">
        <f t="shared" si="179"/>
      </c>
      <c r="AB6" s="353">
        <f t="shared" si="125"/>
      </c>
      <c r="AC6" s="349">
        <f t="shared" si="219"/>
      </c>
      <c r="AD6" s="349">
        <f t="shared" si="203"/>
      </c>
      <c r="AE6" s="349">
        <f t="shared" si="256"/>
      </c>
      <c r="AF6" s="349">
        <f t="shared" si="239"/>
      </c>
      <c r="AG6" s="349">
        <f t="shared" si="47"/>
      </c>
      <c r="AH6" s="349">
        <f t="shared" si="284"/>
      </c>
      <c r="AI6" s="349">
        <f t="shared" si="187"/>
      </c>
      <c r="AJ6" s="346">
        <v>44</v>
      </c>
      <c r="AK6" s="352">
        <v>32119</v>
      </c>
      <c r="AL6" s="352">
        <v>624</v>
      </c>
      <c r="AM6" s="352">
        <v>722</v>
      </c>
      <c r="AN6" s="352">
        <v>102</v>
      </c>
      <c r="AO6" s="348">
        <v>34</v>
      </c>
      <c r="AP6" s="352">
        <v>57</v>
      </c>
      <c r="AQ6" s="355">
        <v>94</v>
      </c>
      <c r="AR6" s="348">
        <v>4</v>
      </c>
      <c r="AS6" s="352">
        <v>9</v>
      </c>
      <c r="AT6" s="352">
        <v>0</v>
      </c>
      <c r="AU6" s="352">
        <v>13</v>
      </c>
      <c r="AV6" s="356"/>
      <c r="AW6" s="356"/>
      <c r="AX6" s="357">
        <f t="shared" si="133"/>
      </c>
    </row>
    <row r="7">
      <c r="A7" s="338"/>
      <c r="B7" s="339" t="s">
        <v>307</v>
      </c>
      <c r="C7" s="340" t="s">
        <v>308</v>
      </c>
      <c r="D7" s="341" t="s">
        <v>309</v>
      </c>
      <c r="E7" s="342" t="s">
        <v>313</v>
      </c>
      <c r="F7" s="343">
        <f t="shared" si="0"/>
      </c>
      <c r="G7" s="344">
        <v>2019.61</v>
      </c>
      <c r="H7" s="343">
        <v>1378.6</v>
      </c>
      <c r="I7" s="360">
        <v>0</v>
      </c>
      <c r="J7" s="352">
        <v>6</v>
      </c>
      <c r="K7" s="343">
        <v>13635.779999999995</v>
      </c>
      <c r="L7" s="355">
        <v>0</v>
      </c>
      <c r="M7" s="343">
        <v>0</v>
      </c>
      <c r="N7" s="346">
        <v>0</v>
      </c>
      <c r="O7" s="349">
        <f t="shared" si="264"/>
      </c>
      <c r="P7" s="350"/>
      <c r="Q7" s="351">
        <f t="shared" si="168"/>
      </c>
      <c r="R7" s="352">
        <f t="shared" si="55"/>
      </c>
      <c r="S7" s="343">
        <f t="shared" si="90"/>
      </c>
      <c r="T7" s="353">
        <f t="shared" si="211"/>
      </c>
      <c r="U7" s="353">
        <f t="shared" si="195"/>
      </c>
      <c r="V7" s="353">
        <f t="shared" si="247"/>
      </c>
      <c r="W7" s="354">
        <v>6</v>
      </c>
      <c r="X7" s="353">
        <f t="shared" si="227"/>
      </c>
      <c r="Y7" s="353">
        <f t="shared" si="35"/>
      </c>
      <c r="Z7" s="353">
        <f t="shared" si="273"/>
      </c>
      <c r="AA7" s="353">
        <f t="shared" si="179"/>
      </c>
      <c r="AB7" s="353">
        <f t="shared" si="125"/>
      </c>
      <c r="AC7" s="349">
        <f t="shared" si="219"/>
      </c>
      <c r="AD7" s="349">
        <f t="shared" si="203"/>
      </c>
      <c r="AE7" s="349">
        <f t="shared" si="256"/>
      </c>
      <c r="AF7" s="349">
        <f t="shared" si="239"/>
      </c>
      <c r="AG7" s="349">
        <f t="shared" si="47"/>
      </c>
      <c r="AH7" s="349">
        <f t="shared" si="284"/>
      </c>
      <c r="AI7" s="349">
        <f t="shared" si="187"/>
      </c>
      <c r="AJ7" s="346">
        <v>47</v>
      </c>
      <c r="AK7" s="352">
        <v>24575</v>
      </c>
      <c r="AL7" s="352">
        <v>456</v>
      </c>
      <c r="AM7" s="352">
        <v>502</v>
      </c>
      <c r="AN7" s="352">
        <v>89</v>
      </c>
      <c r="AO7" s="348">
        <v>22</v>
      </c>
      <c r="AP7" s="352">
        <v>79</v>
      </c>
      <c r="AQ7" s="355">
        <v>90</v>
      </c>
      <c r="AR7" s="348">
        <v>6</v>
      </c>
      <c r="AS7" s="352">
        <v>4</v>
      </c>
      <c r="AT7" s="352">
        <v>2</v>
      </c>
      <c r="AU7" s="352">
        <v>15</v>
      </c>
      <c r="AV7" s="356"/>
      <c r="AW7" s="356"/>
      <c r="AX7" s="357">
        <f t="shared" si="133"/>
      </c>
    </row>
    <row r="8">
      <c r="A8" s="338"/>
      <c r="B8" s="361" t="s">
        <v>314</v>
      </c>
      <c r="C8" s="361"/>
      <c r="D8" s="361"/>
      <c r="E8" s="361"/>
      <c r="F8" s="362">
        <f>SUM(F4:F7)</f>
      </c>
      <c r="G8" s="363">
        <f>SUM(G4:G7)</f>
      </c>
      <c r="H8" s="362">
        <f>SUM(H4:H7)</f>
      </c>
      <c r="I8" s="364">
        <f>SUM(I4:I7)</f>
      </c>
      <c r="J8" s="365">
        <f>SUM(J4:J7)</f>
      </c>
      <c r="K8" s="362">
        <f>SUM(K4:K7)</f>
      </c>
      <c r="L8" s="366">
        <f>SUM(L4:L7)</f>
      </c>
      <c r="M8" s="362">
        <f>SUM(M4:M7)</f>
      </c>
      <c r="N8" s="365">
        <f>SUM(N4:N7)</f>
      </c>
      <c r="O8" s="367">
        <f t="shared" si="264"/>
      </c>
      <c r="P8" s="368">
        <f>SUM(P4:P7)</f>
      </c>
      <c r="Q8" s="351">
        <f t="shared" si="168"/>
      </c>
      <c r="R8" s="365">
        <f>SUM(R4:R7)</f>
      </c>
      <c r="S8" s="362">
        <f>SUM(S4:S7)</f>
      </c>
      <c r="T8" s="369">
        <f t="shared" si="211"/>
      </c>
      <c r="U8" s="369">
        <f t="shared" si="195"/>
      </c>
      <c r="V8" s="369">
        <f t="shared" si="247"/>
      </c>
      <c r="W8" s="370">
        <f>SUM(W4:W7)</f>
      </c>
      <c r="X8" s="369">
        <f t="shared" si="227"/>
      </c>
      <c r="Y8" s="369">
        <f t="shared" si="35"/>
      </c>
      <c r="Z8" s="369">
        <f t="shared" si="273"/>
      </c>
      <c r="AA8" s="369">
        <f t="shared" si="179"/>
      </c>
      <c r="AB8" s="369">
        <f t="shared" si="125"/>
      </c>
      <c r="AC8" s="367">
        <f t="shared" si="219"/>
      </c>
      <c r="AD8" s="367">
        <f t="shared" si="203"/>
      </c>
      <c r="AE8" s="367">
        <f t="shared" si="256"/>
      </c>
      <c r="AF8" s="367">
        <f t="shared" si="239"/>
      </c>
      <c r="AG8" s="367">
        <f t="shared" si="47"/>
      </c>
      <c r="AH8" s="367">
        <f t="shared" si="284"/>
      </c>
      <c r="AI8" s="367">
        <f t="shared" si="187"/>
      </c>
      <c r="AJ8" s="365">
        <f>AVERAGE(AJ4:AJ7)</f>
      </c>
      <c r="AK8" s="365">
        <f>SUM(AK4:AK7)</f>
      </c>
      <c r="AL8" s="365">
        <f>SUM(AL4:AL7)</f>
      </c>
      <c r="AM8" s="365">
        <f>SUM(AM4:AM7)</f>
      </c>
      <c r="AN8" s="365">
        <f>SUM(AN4:AN7)</f>
      </c>
      <c r="AO8" s="371">
        <f>SUM(AO4:AO7)</f>
      </c>
      <c r="AP8" s="365">
        <f>SUM(AP4:AP7)</f>
      </c>
      <c r="AQ8" s="371">
        <f>SUM(AQ4:AQ7)</f>
      </c>
      <c r="AR8" s="371">
        <f>SUM(AR4:AR7)</f>
      </c>
      <c r="AS8" s="365">
        <f>SUM(AS4:AS7)</f>
      </c>
      <c r="AT8" s="365">
        <f>SUM(AT4:AT7)</f>
      </c>
      <c r="AU8" s="365">
        <f>SUM(AU4:AU7)</f>
      </c>
      <c r="AV8" s="372"/>
      <c r="AW8" s="372"/>
      <c r="AX8" s="365">
        <f>SUM(AX4:AX7)</f>
      </c>
    </row>
    <row r="9">
      <c r="A9" s="338"/>
      <c r="B9" s="339" t="s">
        <v>307</v>
      </c>
      <c r="C9" s="340" t="s">
        <v>308</v>
      </c>
      <c r="D9" s="373" t="s">
        <v>315</v>
      </c>
      <c r="E9" s="374" t="s">
        <v>316</v>
      </c>
      <c r="F9" s="343">
        <f t="shared" ref="F9:F12" si="1">G9+H9+I9</f>
      </c>
      <c r="G9" s="344">
        <v>2556.95</v>
      </c>
      <c r="H9" s="343">
        <v>1397.03</v>
      </c>
      <c r="I9" s="360">
        <v>0</v>
      </c>
      <c r="J9" s="352">
        <v>6</v>
      </c>
      <c r="K9" s="343">
        <v>14561.059999999998</v>
      </c>
      <c r="L9" s="355">
        <v>0</v>
      </c>
      <c r="M9" s="343">
        <v>0</v>
      </c>
      <c r="N9" s="346">
        <v>1</v>
      </c>
      <c r="O9" s="349">
        <f t="shared" si="264"/>
      </c>
      <c r="P9" s="364"/>
      <c r="Q9" s="351">
        <f t="shared" si="168"/>
      </c>
      <c r="R9" s="352">
        <f t="shared" ref="R9:R12" si="56">J9+L9</f>
      </c>
      <c r="S9" s="343">
        <f t="shared" ref="S9:S12" si="91">K9+M9</f>
      </c>
      <c r="T9" s="353">
        <f t="shared" si="211"/>
      </c>
      <c r="U9" s="353">
        <f t="shared" si="195"/>
      </c>
      <c r="V9" s="353">
        <f t="shared" si="247"/>
      </c>
      <c r="W9" s="354">
        <v>5</v>
      </c>
      <c r="X9" s="353">
        <f t="shared" si="227"/>
      </c>
      <c r="Y9" s="353">
        <f t="shared" si="35"/>
      </c>
      <c r="Z9" s="353">
        <f t="shared" si="273"/>
      </c>
      <c r="AA9" s="353">
        <f t="shared" si="179"/>
      </c>
      <c r="AB9" s="353">
        <f t="shared" si="125"/>
      </c>
      <c r="AC9" s="349">
        <f t="shared" si="219"/>
      </c>
      <c r="AD9" s="349">
        <f t="shared" si="203"/>
      </c>
      <c r="AE9" s="349">
        <f t="shared" si="256"/>
      </c>
      <c r="AF9" s="349">
        <f t="shared" si="239"/>
      </c>
      <c r="AG9" s="349">
        <f t="shared" si="47"/>
      </c>
      <c r="AH9" s="349">
        <f t="shared" si="284"/>
      </c>
      <c r="AI9" s="349">
        <f t="shared" si="187"/>
      </c>
      <c r="AJ9" s="346">
        <v>51</v>
      </c>
      <c r="AK9" s="352">
        <v>21633</v>
      </c>
      <c r="AL9" s="352">
        <v>403</v>
      </c>
      <c r="AM9" s="352">
        <v>434</v>
      </c>
      <c r="AN9" s="352">
        <v>73</v>
      </c>
      <c r="AO9" s="348">
        <v>24</v>
      </c>
      <c r="AP9" s="352">
        <v>78</v>
      </c>
      <c r="AQ9" s="355">
        <v>85</v>
      </c>
      <c r="AR9" s="348">
        <v>6</v>
      </c>
      <c r="AS9" s="352">
        <v>4</v>
      </c>
      <c r="AT9" s="352">
        <v>2</v>
      </c>
      <c r="AU9" s="352">
        <v>8</v>
      </c>
      <c r="AV9" s="356"/>
      <c r="AW9" s="356"/>
      <c r="AX9" s="357">
        <f t="shared" ref="AX9:AX12" si="134">COUNT(AU9)</f>
      </c>
    </row>
    <row r="10">
      <c r="A10" s="338"/>
      <c r="B10" s="339" t="s">
        <v>307</v>
      </c>
      <c r="C10" s="340" t="s">
        <v>308</v>
      </c>
      <c r="D10" s="373" t="s">
        <v>315</v>
      </c>
      <c r="E10" s="374" t="s">
        <v>317</v>
      </c>
      <c r="F10" s="343">
        <f t="shared" si="1"/>
      </c>
      <c r="G10" s="344">
        <v>1647.08</v>
      </c>
      <c r="H10" s="343">
        <v>1236.72</v>
      </c>
      <c r="I10" s="360">
        <v>0</v>
      </c>
      <c r="J10" s="352">
        <v>5</v>
      </c>
      <c r="K10" s="343">
        <v>10950.489999999998</v>
      </c>
      <c r="L10" s="355">
        <v>0</v>
      </c>
      <c r="M10" s="343">
        <v>0</v>
      </c>
      <c r="N10" s="346">
        <v>1</v>
      </c>
      <c r="O10" s="349">
        <f t="shared" si="264"/>
      </c>
      <c r="P10" s="364"/>
      <c r="Q10" s="351">
        <f t="shared" si="168"/>
      </c>
      <c r="R10" s="352">
        <f t="shared" si="56"/>
      </c>
      <c r="S10" s="343">
        <f t="shared" si="91"/>
      </c>
      <c r="T10" s="353">
        <f t="shared" si="211"/>
      </c>
      <c r="U10" s="353">
        <f t="shared" si="195"/>
      </c>
      <c r="V10" s="353">
        <f t="shared" si="247"/>
      </c>
      <c r="W10" s="354">
        <v>4</v>
      </c>
      <c r="X10" s="353">
        <f t="shared" si="227"/>
      </c>
      <c r="Y10" s="353">
        <f t="shared" si="35"/>
      </c>
      <c r="Z10" s="353">
        <f t="shared" si="273"/>
      </c>
      <c r="AA10" s="353">
        <f t="shared" si="179"/>
      </c>
      <c r="AB10" s="353">
        <f t="shared" si="125"/>
      </c>
      <c r="AC10" s="349">
        <f t="shared" si="219"/>
      </c>
      <c r="AD10" s="349">
        <f t="shared" si="203"/>
      </c>
      <c r="AE10" s="349">
        <f t="shared" si="256"/>
      </c>
      <c r="AF10" s="349">
        <f t="shared" si="239"/>
      </c>
      <c r="AG10" s="349">
        <f t="shared" si="47"/>
      </c>
      <c r="AH10" s="349">
        <f t="shared" si="284"/>
      </c>
      <c r="AI10" s="349">
        <f t="shared" si="187"/>
      </c>
      <c r="AJ10" s="346">
        <v>53</v>
      </c>
      <c r="AK10" s="352">
        <v>21534</v>
      </c>
      <c r="AL10" s="352">
        <v>330</v>
      </c>
      <c r="AM10" s="352">
        <v>372</v>
      </c>
      <c r="AN10" s="352">
        <v>52</v>
      </c>
      <c r="AO10" s="348">
        <v>15</v>
      </c>
      <c r="AP10" s="352">
        <v>70</v>
      </c>
      <c r="AQ10" s="355">
        <v>54</v>
      </c>
      <c r="AR10" s="348">
        <v>5</v>
      </c>
      <c r="AS10" s="352">
        <v>5</v>
      </c>
      <c r="AT10" s="352">
        <v>1</v>
      </c>
      <c r="AU10" s="352">
        <v>9</v>
      </c>
      <c r="AV10" s="356"/>
      <c r="AW10" s="356"/>
      <c r="AX10" s="357">
        <f t="shared" si="134"/>
      </c>
    </row>
    <row r="11">
      <c r="A11" s="338"/>
      <c r="B11" s="339" t="s">
        <v>307</v>
      </c>
      <c r="C11" s="340" t="s">
        <v>308</v>
      </c>
      <c r="D11" s="373" t="s">
        <v>315</v>
      </c>
      <c r="E11" s="342" t="s">
        <v>318</v>
      </c>
      <c r="F11" s="343">
        <f t="shared" si="1"/>
      </c>
      <c r="G11" s="344">
        <v>573.59</v>
      </c>
      <c r="H11" s="343">
        <v>1165.81</v>
      </c>
      <c r="I11" s="360">
        <v>0</v>
      </c>
      <c r="J11" s="352">
        <v>3</v>
      </c>
      <c r="K11" s="343">
        <v>5424.709999999999</v>
      </c>
      <c r="L11" s="355">
        <v>0</v>
      </c>
      <c r="M11" s="343">
        <v>0</v>
      </c>
      <c r="N11" s="346">
        <v>0</v>
      </c>
      <c r="O11" s="349">
        <f t="shared" si="264"/>
      </c>
      <c r="P11" s="364"/>
      <c r="Q11" s="351">
        <f t="shared" si="168"/>
      </c>
      <c r="R11" s="352">
        <f t="shared" si="56"/>
      </c>
      <c r="S11" s="343">
        <f t="shared" si="91"/>
      </c>
      <c r="T11" s="353">
        <f t="shared" si="211"/>
      </c>
      <c r="U11" s="353">
        <f t="shared" si="195"/>
      </c>
      <c r="V11" s="353">
        <f t="shared" si="247"/>
      </c>
      <c r="W11" s="354">
        <v>2</v>
      </c>
      <c r="X11" s="353">
        <f t="shared" si="227"/>
      </c>
      <c r="Y11" s="353">
        <f t="shared" si="35"/>
      </c>
      <c r="Z11" s="353">
        <f t="shared" si="273"/>
      </c>
      <c r="AA11" s="353">
        <f t="shared" si="179"/>
      </c>
      <c r="AB11" s="353">
        <f t="shared" si="125"/>
      </c>
      <c r="AC11" s="349">
        <f t="shared" si="219"/>
      </c>
      <c r="AD11" s="349">
        <f t="shared" si="203"/>
      </c>
      <c r="AE11" s="349">
        <f t="shared" si="256"/>
      </c>
      <c r="AF11" s="349">
        <f t="shared" si="239"/>
      </c>
      <c r="AG11" s="349">
        <f t="shared" si="47"/>
      </c>
      <c r="AH11" s="349">
        <f t="shared" si="284"/>
      </c>
      <c r="AI11" s="349">
        <f t="shared" si="187"/>
      </c>
      <c r="AJ11" s="346">
        <v>55</v>
      </c>
      <c r="AK11" s="352">
        <v>15337</v>
      </c>
      <c r="AL11" s="352">
        <v>155</v>
      </c>
      <c r="AM11" s="352">
        <v>198</v>
      </c>
      <c r="AN11" s="352">
        <v>32</v>
      </c>
      <c r="AO11" s="348">
        <v>13</v>
      </c>
      <c r="AP11" s="352">
        <v>41</v>
      </c>
      <c r="AQ11" s="355">
        <v>38</v>
      </c>
      <c r="AR11" s="348">
        <v>3</v>
      </c>
      <c r="AS11" s="352">
        <v>1</v>
      </c>
      <c r="AT11" s="352">
        <v>0</v>
      </c>
      <c r="AU11" s="352">
        <v>13</v>
      </c>
      <c r="AV11" s="356"/>
      <c r="AW11" s="356"/>
      <c r="AX11" s="357">
        <f t="shared" si="134"/>
      </c>
    </row>
    <row r="12">
      <c r="A12" s="338"/>
      <c r="B12" s="339" t="s">
        <v>307</v>
      </c>
      <c r="C12" s="340" t="s">
        <v>308</v>
      </c>
      <c r="D12" s="373" t="s">
        <v>315</v>
      </c>
      <c r="E12" s="342" t="s">
        <v>319</v>
      </c>
      <c r="F12" s="343">
        <f t="shared" si="1"/>
      </c>
      <c r="G12" s="344">
        <v>594.25</v>
      </c>
      <c r="H12" s="343">
        <v>774.44</v>
      </c>
      <c r="I12" s="360">
        <v>0</v>
      </c>
      <c r="J12" s="352">
        <v>4</v>
      </c>
      <c r="K12" s="343">
        <v>10759.330000000002</v>
      </c>
      <c r="L12" s="355">
        <v>0</v>
      </c>
      <c r="M12" s="343">
        <v>0</v>
      </c>
      <c r="N12" s="346">
        <v>0</v>
      </c>
      <c r="O12" s="349">
        <f t="shared" si="264"/>
      </c>
      <c r="P12" s="364"/>
      <c r="Q12" s="351">
        <f t="shared" si="168"/>
      </c>
      <c r="R12" s="352">
        <f t="shared" si="56"/>
      </c>
      <c r="S12" s="343">
        <f t="shared" si="91"/>
      </c>
      <c r="T12" s="353">
        <f t="shared" si="211"/>
      </c>
      <c r="U12" s="353">
        <f t="shared" si="195"/>
      </c>
      <c r="V12" s="353">
        <f t="shared" si="247"/>
      </c>
      <c r="W12" s="354">
        <v>1</v>
      </c>
      <c r="X12" s="353">
        <f t="shared" si="227"/>
      </c>
      <c r="Y12" s="353">
        <f t="shared" si="35"/>
      </c>
      <c r="Z12" s="353">
        <f t="shared" si="273"/>
      </c>
      <c r="AA12" s="353">
        <f t="shared" si="179"/>
      </c>
      <c r="AB12" s="353">
        <f t="shared" si="125"/>
      </c>
      <c r="AC12" s="349">
        <f t="shared" si="219"/>
      </c>
      <c r="AD12" s="349">
        <f t="shared" si="203"/>
      </c>
      <c r="AE12" s="349">
        <f t="shared" si="256"/>
      </c>
      <c r="AF12" s="349">
        <f t="shared" si="239"/>
      </c>
      <c r="AG12" s="349">
        <f t="shared" si="47"/>
      </c>
      <c r="AH12" s="349">
        <f t="shared" si="284"/>
      </c>
      <c r="AI12" s="349">
        <f t="shared" si="187"/>
      </c>
      <c r="AJ12" s="346">
        <v>56</v>
      </c>
      <c r="AK12" s="352">
        <v>9908</v>
      </c>
      <c r="AL12" s="352">
        <v>119</v>
      </c>
      <c r="AM12" s="352">
        <v>181</v>
      </c>
      <c r="AN12" s="352">
        <v>16</v>
      </c>
      <c r="AO12" s="348">
        <v>11</v>
      </c>
      <c r="AP12" s="352">
        <v>23</v>
      </c>
      <c r="AQ12" s="355">
        <v>20</v>
      </c>
      <c r="AR12" s="348">
        <v>4</v>
      </c>
      <c r="AS12" s="352">
        <v>1</v>
      </c>
      <c r="AT12" s="352">
        <v>0</v>
      </c>
      <c r="AU12" s="352">
        <v>8</v>
      </c>
      <c r="AV12" s="356"/>
      <c r="AW12" s="356"/>
      <c r="AX12" s="357">
        <f t="shared" si="134"/>
      </c>
    </row>
    <row r="13">
      <c r="A13" s="338"/>
      <c r="B13" s="361" t="s">
        <v>314</v>
      </c>
      <c r="C13" s="361"/>
      <c r="D13" s="361"/>
      <c r="E13" s="361"/>
      <c r="F13" s="362">
        <f>SUM(F9:F12)</f>
      </c>
      <c r="G13" s="363">
        <f>SUM(G9:G12)</f>
      </c>
      <c r="H13" s="362">
        <f>SUM(H9:H12)</f>
      </c>
      <c r="I13" s="364">
        <f>SUM(I9:I12)</f>
      </c>
      <c r="J13" s="365">
        <f>SUM(J9:J12)</f>
      </c>
      <c r="K13" s="362">
        <f>SUM(K9:K12)</f>
      </c>
      <c r="L13" s="366">
        <f>SUM(L9:L12)</f>
      </c>
      <c r="M13" s="362">
        <f>SUM(M9:M12)</f>
      </c>
      <c r="N13" s="365">
        <f>SUM(N9:N12)</f>
      </c>
      <c r="O13" s="367">
        <f t="shared" si="264"/>
      </c>
      <c r="P13" s="368">
        <f>SUM(P9:P12)</f>
      </c>
      <c r="Q13" s="351">
        <f t="shared" si="168"/>
      </c>
      <c r="R13" s="365">
        <f>SUM(R9:R12)</f>
      </c>
      <c r="S13" s="362">
        <f>SUM(S9:S12)</f>
      </c>
      <c r="T13" s="369">
        <f t="shared" si="211"/>
      </c>
      <c r="U13" s="369">
        <f t="shared" si="195"/>
      </c>
      <c r="V13" s="369">
        <f t="shared" si="247"/>
      </c>
      <c r="W13" s="370">
        <f>SUM(W9:W12)</f>
      </c>
      <c r="X13" s="369">
        <f t="shared" si="227"/>
      </c>
      <c r="Y13" s="369">
        <f t="shared" si="35"/>
      </c>
      <c r="Z13" s="369">
        <f t="shared" si="273"/>
      </c>
      <c r="AA13" s="369">
        <f t="shared" si="179"/>
      </c>
      <c r="AB13" s="369">
        <f t="shared" si="125"/>
      </c>
      <c r="AC13" s="367">
        <f t="shared" si="219"/>
      </c>
      <c r="AD13" s="367">
        <f t="shared" si="203"/>
      </c>
      <c r="AE13" s="367">
        <f t="shared" si="256"/>
      </c>
      <c r="AF13" s="367">
        <f t="shared" si="239"/>
      </c>
      <c r="AG13" s="367">
        <f t="shared" si="47"/>
      </c>
      <c r="AH13" s="367">
        <f t="shared" si="284"/>
      </c>
      <c r="AI13" s="367">
        <f t="shared" si="187"/>
      </c>
      <c r="AJ13" s="365">
        <f>AVERAGE(AJ9:AJ12)</f>
      </c>
      <c r="AK13" s="365">
        <f>SUM(AK9:AK12)</f>
      </c>
      <c r="AL13" s="365">
        <f>SUM(AL9:AL12)</f>
      </c>
      <c r="AM13" s="365">
        <f>SUM(AM9:AM12)</f>
      </c>
      <c r="AN13" s="365">
        <f>SUM(AN9:AN12)</f>
      </c>
      <c r="AO13" s="371">
        <f>SUM(AO9:AO12)</f>
      </c>
      <c r="AP13" s="365">
        <f>SUM(AP9:AP12)</f>
      </c>
      <c r="AQ13" s="371">
        <f>SUM(AQ9:AQ12)</f>
      </c>
      <c r="AR13" s="371">
        <f>SUM(AR9:AR12)</f>
      </c>
      <c r="AS13" s="365">
        <f>SUM(AS9:AS12)</f>
      </c>
      <c r="AT13" s="365">
        <f>SUM(AT9:AT12)</f>
      </c>
      <c r="AU13" s="365">
        <f>SUM(AU9:AU12)</f>
      </c>
      <c r="AV13" s="372"/>
      <c r="AW13" s="372"/>
      <c r="AX13" s="365">
        <f>SUM(AX9:AX12)</f>
      </c>
    </row>
    <row r="14">
      <c r="A14" s="338"/>
      <c r="B14" s="339" t="s">
        <v>307</v>
      </c>
      <c r="C14" s="340" t="s">
        <v>308</v>
      </c>
      <c r="D14" s="341" t="s">
        <v>320</v>
      </c>
      <c r="E14" s="375" t="s">
        <v>321</v>
      </c>
      <c r="F14" s="343">
        <f t="shared" ref="F14:F17" si="2">G14+H14+I14</f>
      </c>
      <c r="G14" s="344">
        <v>251.56</v>
      </c>
      <c r="H14" s="343">
        <v>475.06</v>
      </c>
      <c r="I14" s="360">
        <v>0</v>
      </c>
      <c r="J14" s="352">
        <v>3</v>
      </c>
      <c r="K14" s="343">
        <v>6814.970000000001</v>
      </c>
      <c r="L14" s="355">
        <v>1</v>
      </c>
      <c r="M14" s="343">
        <v>4632.74</v>
      </c>
      <c r="N14" s="346">
        <v>1</v>
      </c>
      <c r="O14" s="349">
        <f t="shared" si="264"/>
      </c>
      <c r="P14" s="364"/>
      <c r="Q14" s="351">
        <f t="shared" si="168"/>
      </c>
      <c r="R14" s="352">
        <f t="shared" ref="R14:R17" si="57">J14+L14</f>
      </c>
      <c r="S14" s="343">
        <f t="shared" ref="S14:S17" si="92">K14+M14</f>
      </c>
      <c r="T14" s="353">
        <f t="shared" si="211"/>
      </c>
      <c r="U14" s="353">
        <f t="shared" si="195"/>
      </c>
      <c r="V14" s="353">
        <f t="shared" si="247"/>
      </c>
      <c r="W14" s="354">
        <v>1</v>
      </c>
      <c r="X14" s="353">
        <f t="shared" si="227"/>
      </c>
      <c r="Y14" s="353">
        <f t="shared" si="35"/>
      </c>
      <c r="Z14" s="353">
        <f t="shared" si="273"/>
      </c>
      <c r="AA14" s="353">
        <f t="shared" si="179"/>
      </c>
      <c r="AB14" s="353">
        <f t="shared" si="125"/>
      </c>
      <c r="AC14" s="349">
        <f t="shared" si="219"/>
      </c>
      <c r="AD14" s="349">
        <f t="shared" si="203"/>
      </c>
      <c r="AE14" s="349">
        <f t="shared" si="256"/>
      </c>
      <c r="AF14" s="349">
        <f t="shared" si="239"/>
      </c>
      <c r="AG14" s="349">
        <f t="shared" si="47"/>
      </c>
      <c r="AH14" s="349">
        <f t="shared" si="284"/>
      </c>
      <c r="AI14" s="349">
        <f t="shared" si="187"/>
      </c>
      <c r="AJ14" s="346">
        <v>58</v>
      </c>
      <c r="AK14" s="352">
        <v>8184</v>
      </c>
      <c r="AL14" s="352">
        <v>114</v>
      </c>
      <c r="AM14" s="352">
        <v>134</v>
      </c>
      <c r="AN14" s="352">
        <v>18</v>
      </c>
      <c r="AO14" s="348">
        <v>6</v>
      </c>
      <c r="AP14" s="352">
        <v>37</v>
      </c>
      <c r="AQ14" s="355">
        <v>21</v>
      </c>
      <c r="AR14" s="348">
        <v>4</v>
      </c>
      <c r="AS14" s="352">
        <v>1</v>
      </c>
      <c r="AT14" s="352">
        <v>1</v>
      </c>
      <c r="AU14" s="352">
        <v>4</v>
      </c>
      <c r="AV14" s="356"/>
      <c r="AW14" s="356"/>
      <c r="AX14" s="357">
        <f t="shared" ref="AX14:AX17" si="135">COUNT(AU14)</f>
      </c>
    </row>
    <row r="15">
      <c r="A15" s="338"/>
      <c r="B15" s="339" t="s">
        <v>307</v>
      </c>
      <c r="C15" s="340" t="s">
        <v>308</v>
      </c>
      <c r="D15" s="341" t="s">
        <v>320</v>
      </c>
      <c r="E15" s="376" t="s">
        <v>322</v>
      </c>
      <c r="F15" s="359">
        <f t="shared" si="2"/>
      </c>
      <c r="G15" s="343">
        <v>2018.9</v>
      </c>
      <c r="H15" s="343">
        <v>641.08</v>
      </c>
      <c r="I15" s="360">
        <v>0</v>
      </c>
      <c r="J15" s="352">
        <v>3</v>
      </c>
      <c r="K15" s="343">
        <v>5287.690000000002</v>
      </c>
      <c r="L15" s="355">
        <v>0</v>
      </c>
      <c r="M15" s="343">
        <v>0</v>
      </c>
      <c r="N15" s="346">
        <v>1</v>
      </c>
      <c r="O15" s="349">
        <f t="shared" si="264"/>
      </c>
      <c r="P15" s="364"/>
      <c r="Q15" s="351">
        <f t="shared" si="168"/>
      </c>
      <c r="R15" s="352">
        <f t="shared" si="57"/>
      </c>
      <c r="S15" s="343">
        <f t="shared" si="92"/>
      </c>
      <c r="T15" s="353">
        <f t="shared" si="211"/>
      </c>
      <c r="U15" s="353">
        <f t="shared" si="195"/>
      </c>
      <c r="V15" s="353">
        <f t="shared" si="247"/>
      </c>
      <c r="W15" s="354">
        <v>2</v>
      </c>
      <c r="X15" s="353">
        <f t="shared" si="227"/>
      </c>
      <c r="Y15" s="353">
        <f t="shared" si="35"/>
      </c>
      <c r="Z15" s="353">
        <f t="shared" si="273"/>
      </c>
      <c r="AA15" s="353">
        <f t="shared" si="179"/>
      </c>
      <c r="AB15" s="353">
        <f t="shared" si="125"/>
      </c>
      <c r="AC15" s="349">
        <f t="shared" si="219"/>
      </c>
      <c r="AD15" s="349">
        <f t="shared" si="203"/>
      </c>
      <c r="AE15" s="349">
        <f t="shared" si="256"/>
      </c>
      <c r="AF15" s="349">
        <f t="shared" si="239"/>
      </c>
      <c r="AG15" s="349">
        <f t="shared" si="47"/>
      </c>
      <c r="AH15" s="349">
        <f t="shared" si="284"/>
      </c>
      <c r="AI15" s="349">
        <f t="shared" si="187"/>
      </c>
      <c r="AJ15" s="346">
        <v>55</v>
      </c>
      <c r="AK15" s="352">
        <v>19137</v>
      </c>
      <c r="AL15" s="352">
        <v>633</v>
      </c>
      <c r="AM15" s="352">
        <v>696</v>
      </c>
      <c r="AN15" s="352">
        <v>44</v>
      </c>
      <c r="AO15" s="348">
        <v>14</v>
      </c>
      <c r="AP15" s="352">
        <v>28</v>
      </c>
      <c r="AQ15" s="355">
        <v>52</v>
      </c>
      <c r="AR15" s="348">
        <v>3</v>
      </c>
      <c r="AS15" s="352">
        <v>0</v>
      </c>
      <c r="AT15" s="352">
        <v>1</v>
      </c>
      <c r="AU15" s="352">
        <v>3</v>
      </c>
      <c r="AV15" s="356"/>
      <c r="AW15" s="356"/>
      <c r="AX15" s="357">
        <f t="shared" si="135"/>
      </c>
    </row>
    <row r="16">
      <c r="A16" s="338"/>
      <c r="B16" s="340" t="s">
        <v>323</v>
      </c>
      <c r="C16" s="377" t="s">
        <v>324</v>
      </c>
      <c r="D16" s="341" t="s">
        <v>320</v>
      </c>
      <c r="E16" s="373" t="s">
        <v>325</v>
      </c>
      <c r="F16" s="343">
        <f t="shared" si="2"/>
      </c>
      <c r="G16" s="343">
        <v>2497.9</v>
      </c>
      <c r="H16" s="343">
        <v>485.98</v>
      </c>
      <c r="I16" s="360">
        <v>0</v>
      </c>
      <c r="J16" s="352">
        <v>3</v>
      </c>
      <c r="K16" s="343">
        <v>8211.069999999978</v>
      </c>
      <c r="L16" s="355">
        <v>0</v>
      </c>
      <c r="M16" s="343">
        <v>0</v>
      </c>
      <c r="N16" s="346">
        <v>0</v>
      </c>
      <c r="O16" s="349">
        <f t="shared" si="264"/>
      </c>
      <c r="P16" s="364"/>
      <c r="Q16" s="351">
        <f t="shared" si="168"/>
      </c>
      <c r="R16" s="352">
        <f t="shared" si="57"/>
      </c>
      <c r="S16" s="343">
        <f t="shared" si="92"/>
      </c>
      <c r="T16" s="353">
        <f t="shared" si="211"/>
      </c>
      <c r="U16" s="353">
        <f t="shared" si="195"/>
      </c>
      <c r="V16" s="353">
        <f t="shared" si="247"/>
      </c>
      <c r="W16" s="354">
        <v>1</v>
      </c>
      <c r="X16" s="353">
        <f t="shared" si="227"/>
      </c>
      <c r="Y16" s="353">
        <f t="shared" si="35"/>
      </c>
      <c r="Z16" s="353">
        <f t="shared" si="273"/>
      </c>
      <c r="AA16" s="353">
        <f t="shared" si="179"/>
      </c>
      <c r="AB16" s="353">
        <f t="shared" si="125"/>
      </c>
      <c r="AC16" s="349">
        <f t="shared" si="219"/>
      </c>
      <c r="AD16" s="349">
        <f t="shared" si="203"/>
      </c>
      <c r="AE16" s="349">
        <f t="shared" si="256"/>
      </c>
      <c r="AF16" s="349">
        <f t="shared" si="239"/>
      </c>
      <c r="AG16" s="349">
        <f t="shared" si="47"/>
      </c>
      <c r="AH16" s="349">
        <f t="shared" si="284"/>
      </c>
      <c r="AI16" s="349">
        <f t="shared" si="187"/>
      </c>
      <c r="AJ16" s="346">
        <v>53</v>
      </c>
      <c r="AK16" s="352">
        <v>19914</v>
      </c>
      <c r="AL16" s="352">
        <v>597</v>
      </c>
      <c r="AM16" s="352">
        <v>679</v>
      </c>
      <c r="AN16" s="352">
        <v>64</v>
      </c>
      <c r="AO16" s="348">
        <v>18</v>
      </c>
      <c r="AP16" s="352">
        <v>68</v>
      </c>
      <c r="AQ16" s="355">
        <v>58</v>
      </c>
      <c r="AR16" s="348">
        <v>3</v>
      </c>
      <c r="AS16" s="352">
        <v>2</v>
      </c>
      <c r="AT16" s="352">
        <v>1</v>
      </c>
      <c r="AU16" s="352">
        <v>4</v>
      </c>
      <c r="AV16" s="356"/>
      <c r="AW16" s="356"/>
      <c r="AX16" s="357">
        <f t="shared" si="135"/>
      </c>
    </row>
    <row r="17">
      <c r="A17" s="338"/>
      <c r="B17" s="340" t="s">
        <v>323</v>
      </c>
      <c r="C17" s="377" t="s">
        <v>324</v>
      </c>
      <c r="D17" s="341" t="s">
        <v>320</v>
      </c>
      <c r="E17" s="375" t="s">
        <v>326</v>
      </c>
      <c r="F17" s="343">
        <f t="shared" si="2"/>
      </c>
      <c r="G17" s="343">
        <v>2552.84</v>
      </c>
      <c r="H17" s="343">
        <v>566.0799999999999</v>
      </c>
      <c r="I17" s="360">
        <v>0</v>
      </c>
      <c r="J17" s="352">
        <v>3</v>
      </c>
      <c r="K17" s="343">
        <v>7091.37000000001</v>
      </c>
      <c r="L17" s="355">
        <v>0</v>
      </c>
      <c r="M17" s="343">
        <v>0</v>
      </c>
      <c r="N17" s="346">
        <v>0</v>
      </c>
      <c r="O17" s="349">
        <f t="shared" si="264"/>
      </c>
      <c r="P17" s="364"/>
      <c r="Q17" s="351">
        <f t="shared" si="168"/>
      </c>
      <c r="R17" s="352">
        <f t="shared" si="57"/>
      </c>
      <c r="S17" s="343">
        <f t="shared" si="92"/>
      </c>
      <c r="T17" s="353">
        <f t="shared" si="211"/>
      </c>
      <c r="U17" s="353">
        <f t="shared" si="195"/>
      </c>
      <c r="V17" s="353">
        <f t="shared" si="247"/>
      </c>
      <c r="W17" s="354">
        <v>3</v>
      </c>
      <c r="X17" s="353">
        <f t="shared" si="227"/>
      </c>
      <c r="Y17" s="353">
        <f t="shared" si="35"/>
      </c>
      <c r="Z17" s="353">
        <f t="shared" si="273"/>
      </c>
      <c r="AA17" s="353">
        <f t="shared" si="179"/>
      </c>
      <c r="AB17" s="353">
        <f t="shared" si="125"/>
      </c>
      <c r="AC17" s="349">
        <f t="shared" si="219"/>
      </c>
      <c r="AD17" s="349">
        <f t="shared" si="203"/>
      </c>
      <c r="AE17" s="349">
        <f t="shared" si="256"/>
      </c>
      <c r="AF17" s="349">
        <f t="shared" si="239"/>
      </c>
      <c r="AG17" s="349">
        <f t="shared" si="47"/>
      </c>
      <c r="AH17" s="349">
        <f t="shared" si="284"/>
      </c>
      <c r="AI17" s="349">
        <f t="shared" si="187"/>
      </c>
      <c r="AJ17" s="346">
        <v>52</v>
      </c>
      <c r="AK17" s="352">
        <v>17295</v>
      </c>
      <c r="AL17" s="352">
        <v>449</v>
      </c>
      <c r="AM17" s="352">
        <v>510</v>
      </c>
      <c r="AN17" s="352">
        <v>56</v>
      </c>
      <c r="AO17" s="348">
        <v>14</v>
      </c>
      <c r="AP17" s="352">
        <v>40</v>
      </c>
      <c r="AQ17" s="355">
        <v>42</v>
      </c>
      <c r="AR17" s="348">
        <v>3</v>
      </c>
      <c r="AS17" s="352">
        <v>2</v>
      </c>
      <c r="AT17" s="352">
        <v>0</v>
      </c>
      <c r="AU17" s="352">
        <v>4</v>
      </c>
      <c r="AV17" s="356"/>
      <c r="AW17" s="356"/>
      <c r="AX17" s="357">
        <f t="shared" si="135"/>
      </c>
    </row>
    <row r="18">
      <c r="A18" s="338"/>
      <c r="B18" s="361" t="s">
        <v>314</v>
      </c>
      <c r="C18" s="361"/>
      <c r="D18" s="361"/>
      <c r="E18" s="361"/>
      <c r="F18" s="362">
        <f>SUM(F14:F17)</f>
      </c>
      <c r="G18" s="362">
        <f>SUM(G14:G17)</f>
      </c>
      <c r="H18" s="362">
        <f>SUM(H14:H17)</f>
      </c>
      <c r="I18" s="364">
        <f>SUM(I14:I17)</f>
      </c>
      <c r="J18" s="365">
        <f>SUM(J14:J17)</f>
      </c>
      <c r="K18" s="362">
        <f>SUM(K14:K17)</f>
      </c>
      <c r="L18" s="366">
        <f>SUM(L14:L17)</f>
      </c>
      <c r="M18" s="362">
        <f>SUM(M14:M17)</f>
      </c>
      <c r="N18" s="365">
        <f>SUM(N14:N17)</f>
      </c>
      <c r="O18" s="367">
        <f t="shared" si="264"/>
      </c>
      <c r="P18" s="368">
        <f>SUM(P14:P17)</f>
      </c>
      <c r="Q18" s="351">
        <f t="shared" si="168"/>
      </c>
      <c r="R18" s="365">
        <f>SUM(R14:R17)</f>
      </c>
      <c r="S18" s="362">
        <f>SUM(S14:S17)</f>
      </c>
      <c r="T18" s="369">
        <f t="shared" si="211"/>
      </c>
      <c r="U18" s="369">
        <f t="shared" si="195"/>
      </c>
      <c r="V18" s="369">
        <f t="shared" si="247"/>
      </c>
      <c r="W18" s="370">
        <f>SUM(W14:W17)</f>
      </c>
      <c r="X18" s="369">
        <f t="shared" si="227"/>
      </c>
      <c r="Y18" s="369">
        <f t="shared" si="35"/>
      </c>
      <c r="Z18" s="369">
        <f t="shared" si="273"/>
      </c>
      <c r="AA18" s="369">
        <f t="shared" si="179"/>
      </c>
      <c r="AB18" s="369">
        <f t="shared" si="125"/>
      </c>
      <c r="AC18" s="367">
        <f t="shared" si="219"/>
      </c>
      <c r="AD18" s="367">
        <f t="shared" si="203"/>
      </c>
      <c r="AE18" s="367">
        <f t="shared" si="256"/>
      </c>
      <c r="AF18" s="367">
        <f t="shared" si="239"/>
      </c>
      <c r="AG18" s="367">
        <f t="shared" si="47"/>
      </c>
      <c r="AH18" s="367">
        <f t="shared" si="284"/>
      </c>
      <c r="AI18" s="367">
        <f t="shared" si="187"/>
      </c>
      <c r="AJ18" s="365">
        <f>AVERAGE(AJ14:AJ17)</f>
      </c>
      <c r="AK18" s="365">
        <f>SUM(AK14:AK17)</f>
      </c>
      <c r="AL18" s="365">
        <f>SUM(AL14:AL17)</f>
      </c>
      <c r="AM18" s="365">
        <f>SUM(AM14:AM17)</f>
      </c>
      <c r="AN18" s="365">
        <f>SUM(AN14:AN17)</f>
      </c>
      <c r="AO18" s="371">
        <f>SUM(AO14:AO17)</f>
      </c>
      <c r="AP18" s="365">
        <f>SUM(AP14:AP17)</f>
      </c>
      <c r="AQ18" s="371">
        <f>SUM(AQ14:AQ17)</f>
      </c>
      <c r="AR18" s="371">
        <f>SUM(AR14:AR17)</f>
      </c>
      <c r="AS18" s="365">
        <f>SUM(AS14:AS17)</f>
      </c>
      <c r="AT18" s="365">
        <f>SUM(AT14:AT17)</f>
      </c>
      <c r="AU18" s="365">
        <f>SUM(AU14:AU17)</f>
      </c>
      <c r="AV18" s="372"/>
      <c r="AW18" s="372"/>
      <c r="AX18" s="365">
        <f>SUM(AX14:AX17)</f>
      </c>
    </row>
    <row r="19">
      <c r="A19" s="338"/>
      <c r="B19" s="340" t="s">
        <v>323</v>
      </c>
      <c r="C19" s="377" t="s">
        <v>324</v>
      </c>
      <c r="D19" s="341" t="s">
        <v>327</v>
      </c>
      <c r="E19" s="373" t="s">
        <v>328</v>
      </c>
      <c r="F19" s="343">
        <f>G19+H19</f>
      </c>
      <c r="G19" s="343">
        <v>1661.78</v>
      </c>
      <c r="H19" s="343">
        <v>804.26</v>
      </c>
      <c r="I19" s="360">
        <v>0</v>
      </c>
      <c r="J19" s="352">
        <v>6</v>
      </c>
      <c r="K19" s="343">
        <v>17123.550000000003</v>
      </c>
      <c r="L19" s="355">
        <v>0</v>
      </c>
      <c r="M19" s="343">
        <v>0</v>
      </c>
      <c r="N19" s="346">
        <v>0</v>
      </c>
      <c r="O19" s="349">
        <f t="shared" si="264"/>
      </c>
      <c r="P19" s="364"/>
      <c r="Q19" s="351" t="str">
        <v>#DIV/0!</v>
      </c>
      <c r="R19" s="352">
        <f t="shared" ref="R19:R22" si="58">J19+L19</f>
      </c>
      <c r="S19" s="343">
        <f t="shared" ref="S19:S22" si="93">K19+M19</f>
      </c>
      <c r="T19" s="353">
        <f t="shared" si="211"/>
      </c>
      <c r="U19" s="353">
        <f t="shared" si="195"/>
      </c>
      <c r="V19" s="353">
        <f t="shared" si="247"/>
      </c>
      <c r="W19" s="354">
        <v>5</v>
      </c>
      <c r="X19" s="353">
        <f t="shared" si="227"/>
      </c>
      <c r="Y19" s="353">
        <f t="shared" si="35"/>
      </c>
      <c r="Z19" s="353">
        <f t="shared" si="273"/>
      </c>
      <c r="AA19" s="353">
        <f t="shared" si="179"/>
      </c>
      <c r="AB19" s="353">
        <f t="shared" si="125"/>
      </c>
      <c r="AC19" s="349">
        <f t="shared" si="219"/>
      </c>
      <c r="AD19" s="349">
        <f t="shared" si="203"/>
      </c>
      <c r="AE19" s="349">
        <f t="shared" si="256"/>
      </c>
      <c r="AF19" s="349">
        <f t="shared" si="239"/>
      </c>
      <c r="AG19" s="349">
        <f t="shared" si="47"/>
      </c>
      <c r="AH19" s="349">
        <f t="shared" si="284"/>
      </c>
      <c r="AI19" s="349">
        <f t="shared" si="187"/>
      </c>
      <c r="AJ19" s="346">
        <v>51</v>
      </c>
      <c r="AK19" s="352">
        <v>22465</v>
      </c>
      <c r="AL19" s="352">
        <v>576</v>
      </c>
      <c r="AM19" s="352">
        <v>619</v>
      </c>
      <c r="AN19" s="352">
        <v>67</v>
      </c>
      <c r="AO19" s="348">
        <v>14</v>
      </c>
      <c r="AP19" s="352">
        <v>54</v>
      </c>
      <c r="AQ19" s="355">
        <v>64</v>
      </c>
      <c r="AR19" s="348">
        <v>6</v>
      </c>
      <c r="AS19" s="352">
        <v>4</v>
      </c>
      <c r="AT19" s="352">
        <v>1</v>
      </c>
      <c r="AU19" s="352">
        <v>10</v>
      </c>
      <c r="AV19" s="356"/>
      <c r="AW19" s="356"/>
      <c r="AX19" s="357">
        <f t="shared" ref="AX19:AX22" si="136">COUNT(AU19)</f>
      </c>
    </row>
    <row r="20">
      <c r="A20" s="338"/>
      <c r="B20" s="340" t="s">
        <v>323</v>
      </c>
      <c r="C20" s="377" t="s">
        <v>324</v>
      </c>
      <c r="D20" s="341" t="s">
        <v>327</v>
      </c>
      <c r="E20" s="375" t="s">
        <v>329</v>
      </c>
      <c r="F20" s="343">
        <f t="shared" ref="F20:F22" si="3">G20+H20+I20</f>
      </c>
      <c r="G20" s="343">
        <v>1536.01</v>
      </c>
      <c r="H20" s="343">
        <v>1334.18</v>
      </c>
      <c r="I20" s="360">
        <v>0</v>
      </c>
      <c r="J20" s="352">
        <v>2</v>
      </c>
      <c r="K20" s="343">
        <v>4361.580000000016</v>
      </c>
      <c r="L20" s="355">
        <v>0</v>
      </c>
      <c r="M20" s="343">
        <v>0</v>
      </c>
      <c r="N20" s="346">
        <v>1</v>
      </c>
      <c r="O20" s="349">
        <f t="shared" si="264"/>
      </c>
      <c r="P20" s="364"/>
      <c r="Q20" s="351">
        <f t="shared" ref="Q20:Q27" si="169">P20/R20</f>
      </c>
      <c r="R20" s="352">
        <f t="shared" si="58"/>
      </c>
      <c r="S20" s="343">
        <f t="shared" si="93"/>
      </c>
      <c r="T20" s="353">
        <f t="shared" si="211"/>
      </c>
      <c r="U20" s="353">
        <f t="shared" si="195"/>
      </c>
      <c r="V20" s="353">
        <f t="shared" si="247"/>
      </c>
      <c r="W20" s="354">
        <v>2</v>
      </c>
      <c r="X20" s="353">
        <f t="shared" si="227"/>
      </c>
      <c r="Y20" s="353">
        <f t="shared" si="35"/>
      </c>
      <c r="Z20" s="353">
        <f t="shared" si="273"/>
      </c>
      <c r="AA20" s="353">
        <f t="shared" si="179"/>
      </c>
      <c r="AB20" s="353">
        <f t="shared" si="125"/>
      </c>
      <c r="AC20" s="349">
        <f t="shared" si="219"/>
      </c>
      <c r="AD20" s="349">
        <f t="shared" si="203"/>
      </c>
      <c r="AE20" s="349">
        <f t="shared" si="256"/>
      </c>
      <c r="AF20" s="349">
        <f t="shared" si="239"/>
      </c>
      <c r="AG20" s="349">
        <f t="shared" si="47"/>
      </c>
      <c r="AH20" s="349">
        <f t="shared" si="284"/>
      </c>
      <c r="AI20" s="349">
        <f t="shared" si="187"/>
      </c>
      <c r="AJ20" s="346">
        <v>50</v>
      </c>
      <c r="AK20" s="352">
        <v>30934</v>
      </c>
      <c r="AL20" s="352">
        <v>720</v>
      </c>
      <c r="AM20" s="352">
        <v>759</v>
      </c>
      <c r="AN20" s="352">
        <v>81</v>
      </c>
      <c r="AO20" s="348">
        <v>14</v>
      </c>
      <c r="AP20" s="352">
        <v>72</v>
      </c>
      <c r="AQ20" s="355">
        <v>75</v>
      </c>
      <c r="AR20" s="348">
        <v>2</v>
      </c>
      <c r="AS20" s="352">
        <v>6</v>
      </c>
      <c r="AT20" s="352">
        <v>0</v>
      </c>
      <c r="AU20" s="352">
        <v>13</v>
      </c>
      <c r="AV20" s="356"/>
      <c r="AW20" s="356"/>
      <c r="AX20" s="357">
        <f t="shared" si="136"/>
      </c>
    </row>
    <row r="21">
      <c r="A21" s="338"/>
      <c r="B21" s="340" t="s">
        <v>323</v>
      </c>
      <c r="C21" s="377" t="s">
        <v>324</v>
      </c>
      <c r="D21" s="341" t="s">
        <v>327</v>
      </c>
      <c r="E21" s="375" t="s">
        <v>330</v>
      </c>
      <c r="F21" s="343">
        <f t="shared" si="3"/>
      </c>
      <c r="G21" s="343">
        <v>1611.48</v>
      </c>
      <c r="H21" s="343">
        <v>1946.38</v>
      </c>
      <c r="I21" s="360">
        <v>0</v>
      </c>
      <c r="J21" s="352">
        <v>2</v>
      </c>
      <c r="K21" s="343">
        <v>4361.579999999987</v>
      </c>
      <c r="L21" s="355">
        <v>1</v>
      </c>
      <c r="M21" s="343">
        <v>6216.210000000001</v>
      </c>
      <c r="N21" s="346">
        <v>1</v>
      </c>
      <c r="O21" s="349">
        <f t="shared" si="264"/>
      </c>
      <c r="P21" s="364"/>
      <c r="Q21" s="351">
        <f t="shared" si="169"/>
      </c>
      <c r="R21" s="352">
        <f t="shared" si="58"/>
      </c>
      <c r="S21" s="343">
        <f t="shared" si="93"/>
      </c>
      <c r="T21" s="353">
        <f t="shared" si="211"/>
      </c>
      <c r="U21" s="353">
        <f t="shared" si="195"/>
      </c>
      <c r="V21" s="353">
        <f t="shared" si="247"/>
      </c>
      <c r="W21" s="354">
        <v>2</v>
      </c>
      <c r="X21" s="353">
        <f t="shared" si="227"/>
      </c>
      <c r="Y21" s="353">
        <f t="shared" si="35"/>
      </c>
      <c r="Z21" s="353">
        <f t="shared" si="273"/>
      </c>
      <c r="AA21" s="353">
        <f t="shared" si="179"/>
      </c>
      <c r="AB21" s="353">
        <f t="shared" si="125"/>
      </c>
      <c r="AC21" s="349">
        <f t="shared" si="219"/>
      </c>
      <c r="AD21" s="349">
        <f t="shared" si="203"/>
      </c>
      <c r="AE21" s="349">
        <f t="shared" si="256"/>
      </c>
      <c r="AF21" s="349">
        <f t="shared" si="239"/>
      </c>
      <c r="AG21" s="349">
        <f t="shared" si="47"/>
      </c>
      <c r="AH21" s="349">
        <f t="shared" si="284"/>
      </c>
      <c r="AI21" s="349">
        <f t="shared" si="187"/>
      </c>
      <c r="AJ21" s="346">
        <v>49</v>
      </c>
      <c r="AK21" s="352">
        <v>38921</v>
      </c>
      <c r="AL21" s="352">
        <v>745</v>
      </c>
      <c r="AM21" s="352">
        <v>782</v>
      </c>
      <c r="AN21" s="352">
        <v>100</v>
      </c>
      <c r="AO21" s="348">
        <v>25</v>
      </c>
      <c r="AP21" s="352">
        <v>100</v>
      </c>
      <c r="AQ21" s="355">
        <v>102</v>
      </c>
      <c r="AR21" s="348">
        <v>3</v>
      </c>
      <c r="AS21" s="352">
        <v>2</v>
      </c>
      <c r="AT21" s="352">
        <v>2</v>
      </c>
      <c r="AU21" s="352">
        <v>17</v>
      </c>
      <c r="AV21" s="356"/>
      <c r="AW21" s="356"/>
      <c r="AX21" s="357">
        <f t="shared" si="136"/>
      </c>
    </row>
    <row r="22">
      <c r="A22" s="338"/>
      <c r="B22" s="340" t="s">
        <v>323</v>
      </c>
      <c r="C22" s="377" t="s">
        <v>324</v>
      </c>
      <c r="D22" s="341" t="s">
        <v>327</v>
      </c>
      <c r="E22" s="375" t="s">
        <v>331</v>
      </c>
      <c r="F22" s="343">
        <f t="shared" si="3"/>
      </c>
      <c r="G22" s="343">
        <v>2980.18</v>
      </c>
      <c r="H22" s="343">
        <v>2408.29</v>
      </c>
      <c r="I22" s="360">
        <v>0</v>
      </c>
      <c r="J22" s="352">
        <v>4</v>
      </c>
      <c r="K22" s="343">
        <v>9079.790000000008</v>
      </c>
      <c r="L22" s="355">
        <v>1</v>
      </c>
      <c r="M22" s="343">
        <v>4632.74</v>
      </c>
      <c r="N22" s="346">
        <v>1</v>
      </c>
      <c r="O22" s="349">
        <f t="shared" si="264"/>
      </c>
      <c r="P22" s="364"/>
      <c r="Q22" s="351">
        <f t="shared" si="169"/>
      </c>
      <c r="R22" s="352">
        <f t="shared" si="58"/>
      </c>
      <c r="S22" s="343">
        <f t="shared" si="93"/>
      </c>
      <c r="T22" s="353">
        <f t="shared" si="211"/>
      </c>
      <c r="U22" s="353">
        <f t="shared" si="195"/>
      </c>
      <c r="V22" s="353">
        <f t="shared" si="247"/>
      </c>
      <c r="W22" s="354">
        <v>4</v>
      </c>
      <c r="X22" s="353">
        <f t="shared" si="227"/>
      </c>
      <c r="Y22" s="353">
        <f t="shared" si="35"/>
      </c>
      <c r="Z22" s="353">
        <f t="shared" si="273"/>
      </c>
      <c r="AA22" s="353">
        <f t="shared" si="179"/>
      </c>
      <c r="AB22" s="353">
        <f t="shared" si="125"/>
      </c>
      <c r="AC22" s="349">
        <f t="shared" si="219"/>
      </c>
      <c r="AD22" s="349">
        <f t="shared" si="203"/>
      </c>
      <c r="AE22" s="349">
        <f t="shared" si="256"/>
      </c>
      <c r="AF22" s="349">
        <f t="shared" si="239"/>
      </c>
      <c r="AG22" s="349">
        <f t="shared" si="47"/>
      </c>
      <c r="AH22" s="349">
        <f t="shared" si="284"/>
      </c>
      <c r="AI22" s="349">
        <f t="shared" si="187"/>
      </c>
      <c r="AJ22" s="346">
        <v>49</v>
      </c>
      <c r="AK22" s="352">
        <v>43393</v>
      </c>
      <c r="AL22" s="352">
        <v>886</v>
      </c>
      <c r="AM22" s="352">
        <v>930</v>
      </c>
      <c r="AN22" s="352">
        <v>114</v>
      </c>
      <c r="AO22" s="348">
        <v>26</v>
      </c>
      <c r="AP22" s="352">
        <v>77</v>
      </c>
      <c r="AQ22" s="355">
        <v>90</v>
      </c>
      <c r="AR22" s="348">
        <v>5</v>
      </c>
      <c r="AS22" s="352">
        <v>3</v>
      </c>
      <c r="AT22" s="352">
        <v>0</v>
      </c>
      <c r="AU22" s="352">
        <v>22</v>
      </c>
      <c r="AV22" s="356"/>
      <c r="AW22" s="356"/>
      <c r="AX22" s="357">
        <f t="shared" si="136"/>
      </c>
    </row>
    <row r="23">
      <c r="A23" s="338"/>
      <c r="B23" s="361" t="s">
        <v>314</v>
      </c>
      <c r="C23" s="361"/>
      <c r="D23" s="361"/>
      <c r="E23" s="361"/>
      <c r="F23" s="362">
        <f>SUM(F19:F22)</f>
      </c>
      <c r="G23" s="362">
        <f>SUM(G19:G22)</f>
      </c>
      <c r="H23" s="362">
        <f>SUM(H19:H22)</f>
      </c>
      <c r="I23" s="364">
        <f>SUM(I19:I22)</f>
      </c>
      <c r="J23" s="365">
        <f>SUM(J19:J22)</f>
      </c>
      <c r="K23" s="362">
        <f>SUM(K19:K22)</f>
      </c>
      <c r="L23" s="366">
        <f>SUM(L19:L22)</f>
      </c>
      <c r="M23" s="362">
        <f>SUM(M19:M22)</f>
      </c>
      <c r="N23" s="365">
        <f>SUM(N19:N22)</f>
      </c>
      <c r="O23" s="367">
        <f t="shared" si="264"/>
      </c>
      <c r="P23" s="368">
        <f>SUM(P20:P22)</f>
      </c>
      <c r="Q23" s="351">
        <f t="shared" si="169"/>
      </c>
      <c r="R23" s="365">
        <f>SUM(R19:R22)</f>
      </c>
      <c r="S23" s="362">
        <f>SUM(S19:S22)</f>
      </c>
      <c r="T23" s="369">
        <f t="shared" si="211"/>
      </c>
      <c r="U23" s="369">
        <f t="shared" si="195"/>
      </c>
      <c r="V23" s="369">
        <f t="shared" si="247"/>
      </c>
      <c r="W23" s="370">
        <f>SUM(W19:W22)</f>
      </c>
      <c r="X23" s="369">
        <f t="shared" si="227"/>
      </c>
      <c r="Y23" s="369">
        <f t="shared" si="35"/>
      </c>
      <c r="Z23" s="369">
        <f t="shared" si="273"/>
      </c>
      <c r="AA23" s="369">
        <f t="shared" si="179"/>
      </c>
      <c r="AB23" s="369">
        <f t="shared" si="125"/>
      </c>
      <c r="AC23" s="367">
        <f t="shared" si="219"/>
      </c>
      <c r="AD23" s="367">
        <f t="shared" si="203"/>
      </c>
      <c r="AE23" s="367">
        <f t="shared" si="256"/>
      </c>
      <c r="AF23" s="367">
        <f t="shared" si="239"/>
      </c>
      <c r="AG23" s="367">
        <f t="shared" si="47"/>
      </c>
      <c r="AH23" s="367">
        <f t="shared" si="284"/>
      </c>
      <c r="AI23" s="367">
        <f t="shared" si="187"/>
      </c>
      <c r="AJ23" s="365">
        <f>AVERAGE(AJ19:AJ22)</f>
      </c>
      <c r="AK23" s="365">
        <f>SUM(AK19:AK22)</f>
      </c>
      <c r="AL23" s="365">
        <f>SUM(AL19:AL22)</f>
      </c>
      <c r="AM23" s="365">
        <f>SUM(AM19:AM22)</f>
      </c>
      <c r="AN23" s="365">
        <f>SUM(AN19:AN22)</f>
      </c>
      <c r="AO23" s="365">
        <f>SUM(AO19:AO22)</f>
      </c>
      <c r="AP23" s="365">
        <f>SUM(AP19:AP22)</f>
      </c>
      <c r="AQ23" s="365">
        <f>SUM(AQ19:AQ22)</f>
      </c>
      <c r="AR23" s="365">
        <f>SUM(AR19:AR22)</f>
      </c>
      <c r="AS23" s="365">
        <f>SUM(AS19:AS22)</f>
      </c>
      <c r="AT23" s="365">
        <f>SUM(AT19:AT22)</f>
      </c>
      <c r="AU23" s="365">
        <f>SUM(AU19:AU22)</f>
      </c>
      <c r="AV23" s="372"/>
      <c r="AW23" s="372"/>
      <c r="AX23" s="365">
        <f>SUM(AX19:AX22)</f>
      </c>
    </row>
    <row r="24">
      <c r="A24" s="338"/>
      <c r="B24" s="340" t="s">
        <v>323</v>
      </c>
      <c r="C24" s="377" t="s">
        <v>324</v>
      </c>
      <c r="D24" s="341" t="s">
        <v>332</v>
      </c>
      <c r="E24" s="378" t="s">
        <v>333</v>
      </c>
      <c r="F24" s="343">
        <f t="shared" ref="F24:F25" si="4">G24+H24+I24</f>
      </c>
      <c r="G24" s="379">
        <v>1837.19</v>
      </c>
      <c r="H24" s="343">
        <v>1714.3600000000001</v>
      </c>
      <c r="I24" s="360">
        <v>0</v>
      </c>
      <c r="J24" s="352">
        <v>4</v>
      </c>
      <c r="K24" s="343">
        <v>11080.850000000006</v>
      </c>
      <c r="L24" s="355">
        <v>0</v>
      </c>
      <c r="M24" s="343">
        <v>0</v>
      </c>
      <c r="N24" s="346">
        <v>1</v>
      </c>
      <c r="O24" s="349">
        <f t="shared" si="264"/>
      </c>
      <c r="P24" s="350"/>
      <c r="Q24" s="351">
        <f t="shared" si="169"/>
      </c>
      <c r="R24" s="352">
        <f t="shared" ref="R24:R25" si="59">J24+L24</f>
      </c>
      <c r="S24" s="343">
        <f t="shared" ref="S24:S25" si="94">K24+M24</f>
      </c>
      <c r="T24" s="353">
        <f t="shared" si="211"/>
      </c>
      <c r="U24" s="353">
        <f t="shared" si="195"/>
      </c>
      <c r="V24" s="353">
        <f t="shared" si="247"/>
      </c>
      <c r="W24" s="354">
        <v>3</v>
      </c>
      <c r="X24" s="353">
        <f t="shared" si="227"/>
      </c>
      <c r="Y24" s="353">
        <f t="shared" si="35"/>
      </c>
      <c r="Z24" s="353">
        <f t="shared" si="273"/>
      </c>
      <c r="AA24" s="353">
        <f t="shared" si="179"/>
      </c>
      <c r="AB24" s="353">
        <f t="shared" si="125"/>
      </c>
      <c r="AC24" s="349">
        <f t="shared" si="219"/>
      </c>
      <c r="AD24" s="349">
        <f t="shared" si="203"/>
      </c>
      <c r="AE24" s="349">
        <f t="shared" si="256"/>
      </c>
      <c r="AF24" s="349">
        <f t="shared" si="239"/>
      </c>
      <c r="AG24" s="349">
        <f t="shared" si="47"/>
      </c>
      <c r="AH24" s="349">
        <f t="shared" si="284"/>
      </c>
      <c r="AI24" s="349">
        <f t="shared" si="187"/>
      </c>
      <c r="AJ24" s="346">
        <v>49</v>
      </c>
      <c r="AK24" s="352">
        <v>36525</v>
      </c>
      <c r="AL24" s="352">
        <v>818</v>
      </c>
      <c r="AM24" s="352">
        <v>876</v>
      </c>
      <c r="AN24" s="352">
        <v>116</v>
      </c>
      <c r="AO24" s="341">
        <v>25</v>
      </c>
      <c r="AP24" s="352">
        <v>59</v>
      </c>
      <c r="AQ24" s="377">
        <v>100</v>
      </c>
      <c r="AR24" s="341">
        <v>5</v>
      </c>
      <c r="AS24" s="352">
        <v>2</v>
      </c>
      <c r="AT24" s="352">
        <v>1</v>
      </c>
      <c r="AU24" s="352">
        <v>23</v>
      </c>
      <c r="AV24" s="356"/>
      <c r="AW24" s="356"/>
      <c r="AX24" s="357">
        <f t="shared" ref="AX24:AX25" si="137">COUNT(AU24)</f>
      </c>
    </row>
    <row r="25">
      <c r="A25" s="338"/>
      <c r="B25" s="380" t="s">
        <v>323</v>
      </c>
      <c r="C25" s="381" t="s">
        <v>324</v>
      </c>
      <c r="D25" s="341" t="s">
        <v>332</v>
      </c>
      <c r="E25" s="382" t="s">
        <v>334</v>
      </c>
      <c r="F25" s="383">
        <f t="shared" si="4"/>
      </c>
      <c r="G25" s="343">
        <v>1749.33</v>
      </c>
      <c r="H25" s="343">
        <v>1320.92</v>
      </c>
      <c r="I25" s="360">
        <v>0</v>
      </c>
      <c r="J25" s="352">
        <v>2</v>
      </c>
      <c r="K25" s="343">
        <v>4361.579999999987</v>
      </c>
      <c r="L25" s="355">
        <v>0</v>
      </c>
      <c r="M25" s="343">
        <v>0</v>
      </c>
      <c r="N25" s="346">
        <v>1</v>
      </c>
      <c r="O25" s="349">
        <f t="shared" si="264"/>
      </c>
      <c r="P25" s="350"/>
      <c r="Q25" s="351">
        <f t="shared" si="169"/>
      </c>
      <c r="R25" s="352">
        <f t="shared" si="59"/>
      </c>
      <c r="S25" s="343">
        <f t="shared" si="94"/>
      </c>
      <c r="T25" s="353">
        <f t="shared" si="211"/>
      </c>
      <c r="U25" s="353">
        <f t="shared" si="195"/>
      </c>
      <c r="V25" s="353">
        <f t="shared" si="247"/>
      </c>
      <c r="W25" s="354">
        <v>1</v>
      </c>
      <c r="X25" s="353">
        <f t="shared" si="227"/>
      </c>
      <c r="Y25" s="353">
        <f t="shared" si="35"/>
      </c>
      <c r="Z25" s="353">
        <f t="shared" si="273"/>
      </c>
      <c r="AA25" s="353">
        <f t="shared" si="179"/>
      </c>
      <c r="AB25" s="353">
        <f t="shared" si="125"/>
      </c>
      <c r="AC25" s="349">
        <f t="shared" si="219"/>
      </c>
      <c r="AD25" s="349">
        <f t="shared" si="203"/>
      </c>
      <c r="AE25" s="349">
        <f t="shared" si="256"/>
      </c>
      <c r="AF25" s="349">
        <f t="shared" si="239"/>
      </c>
      <c r="AG25" s="349">
        <f t="shared" si="47"/>
      </c>
      <c r="AH25" s="349">
        <f t="shared" si="284"/>
      </c>
      <c r="AI25" s="349">
        <f t="shared" si="187"/>
      </c>
      <c r="AJ25" s="346">
        <v>51</v>
      </c>
      <c r="AK25" s="352">
        <v>30996</v>
      </c>
      <c r="AL25" s="352">
        <v>825</v>
      </c>
      <c r="AM25" s="352">
        <v>881</v>
      </c>
      <c r="AN25" s="352">
        <v>88</v>
      </c>
      <c r="AO25" s="341">
        <v>28</v>
      </c>
      <c r="AP25" s="352">
        <v>85</v>
      </c>
      <c r="AQ25" s="377">
        <v>88</v>
      </c>
      <c r="AR25" s="341">
        <v>2</v>
      </c>
      <c r="AS25" s="352">
        <v>7</v>
      </c>
      <c r="AT25" s="352">
        <v>0</v>
      </c>
      <c r="AU25" s="352">
        <v>13</v>
      </c>
      <c r="AV25" s="356"/>
      <c r="AW25" s="356"/>
      <c r="AX25" s="357">
        <f t="shared" si="137"/>
      </c>
    </row>
    <row r="26">
      <c r="A26" s="338"/>
      <c r="B26" s="361" t="s">
        <v>314</v>
      </c>
      <c r="C26" s="361"/>
      <c r="D26" s="361"/>
      <c r="E26" s="361"/>
      <c r="F26" s="362">
        <f>SUM(F24:F25)</f>
      </c>
      <c r="G26" s="384">
        <f>SUM(G24:G25)</f>
      </c>
      <c r="H26" s="385">
        <f>SUM(H24:H25)</f>
      </c>
      <c r="I26" s="364">
        <f>SUM(I24:I25)</f>
      </c>
      <c r="J26" s="365">
        <f>SUM(J24:J25)</f>
      </c>
      <c r="K26" s="362">
        <f>SUM(K24:K25)</f>
      </c>
      <c r="L26" s="366">
        <f>SUM(L24:L25)</f>
      </c>
      <c r="M26" s="362">
        <f>SUM(M24:M25)</f>
      </c>
      <c r="N26" s="365">
        <f>SUM(N24:N25)</f>
      </c>
      <c r="O26" s="367">
        <f t="shared" si="264"/>
      </c>
      <c r="P26" s="386">
        <f>SUM(P24:P25)</f>
      </c>
      <c r="Q26" s="351">
        <f t="shared" si="169"/>
      </c>
      <c r="R26" s="365">
        <f>SUM(R24:R25)</f>
      </c>
      <c r="S26" s="362">
        <f>SUM(S24:S25)</f>
      </c>
      <c r="T26" s="369">
        <f t="shared" si="211"/>
      </c>
      <c r="U26" s="369">
        <f t="shared" si="195"/>
      </c>
      <c r="V26" s="369">
        <f t="shared" si="247"/>
      </c>
      <c r="W26" s="370">
        <f>SUM(W24:W25)</f>
      </c>
      <c r="X26" s="369">
        <f t="shared" si="227"/>
      </c>
      <c r="Y26" s="369">
        <f t="shared" si="35"/>
      </c>
      <c r="Z26" s="369">
        <f t="shared" si="273"/>
      </c>
      <c r="AA26" s="369">
        <f t="shared" si="179"/>
      </c>
      <c r="AB26" s="369">
        <f t="shared" si="125"/>
      </c>
      <c r="AC26" s="367">
        <f t="shared" si="219"/>
      </c>
      <c r="AD26" s="367">
        <f t="shared" si="203"/>
      </c>
      <c r="AE26" s="367">
        <f t="shared" si="256"/>
      </c>
      <c r="AF26" s="367">
        <f t="shared" si="239"/>
      </c>
      <c r="AG26" s="367">
        <f t="shared" si="47"/>
      </c>
      <c r="AH26" s="367">
        <f t="shared" si="284"/>
      </c>
      <c r="AI26" s="367">
        <f t="shared" si="187"/>
      </c>
      <c r="AJ26" s="365">
        <f>AVERAGE(AJ24:AJ25)</f>
      </c>
      <c r="AK26" s="365">
        <f>SUM(AK24:AK25)</f>
      </c>
      <c r="AL26" s="365">
        <f>SUM(AL24:AL25)</f>
      </c>
      <c r="AM26" s="365">
        <f>SUM(AM24:AM25)</f>
      </c>
      <c r="AN26" s="365">
        <f>SUM(AN24:AN25)</f>
      </c>
      <c r="AO26" s="366">
        <f>SUM(AO24:AO25)</f>
      </c>
      <c r="AP26" s="365">
        <f>SUM(AP24:AP25)</f>
      </c>
      <c r="AQ26" s="366">
        <f>SUM(AQ24:AQ25)</f>
      </c>
      <c r="AR26" s="366">
        <f>SUM(AR24:AR25)</f>
      </c>
      <c r="AS26" s="365">
        <f>SUM(AS24:AS25)</f>
      </c>
      <c r="AT26" s="365">
        <f>SUM(AT24:AT25)</f>
      </c>
      <c r="AU26" s="365">
        <f>SUM(AU24:AU25)</f>
      </c>
      <c r="AV26" s="372"/>
      <c r="AW26" s="372"/>
      <c r="AX26" s="365">
        <f>SUM(AX24:AX25)</f>
      </c>
    </row>
    <row r="27">
      <c r="A27" s="338"/>
      <c r="B27" s="387" t="s">
        <v>335</v>
      </c>
      <c r="C27" s="387"/>
      <c r="D27" s="387"/>
      <c r="E27" s="387"/>
      <c r="F27" s="388">
        <f>F8+F13+F18+F23+F26</f>
      </c>
      <c r="G27" s="388">
        <f>G8+G13+G18+G23+G26</f>
      </c>
      <c r="H27" s="388">
        <f>H8+H13+H18+H23+H26</f>
      </c>
      <c r="I27" s="389">
        <f>I8+I13+I18+I23+I26</f>
      </c>
      <c r="J27" s="390">
        <f>J8+J13+J18+J23+J26</f>
      </c>
      <c r="K27" s="387">
        <f>K8+K13+K18+K23+K26</f>
      </c>
      <c r="L27" s="387">
        <f>L8+L13+L18+L23+L26</f>
      </c>
      <c r="M27" s="387">
        <f>M8+M13+M18+M23+M26</f>
      </c>
      <c r="N27" s="387">
        <f>N8+N13+N18+N23+N26</f>
      </c>
      <c r="O27" s="391">
        <f t="shared" si="264"/>
      </c>
      <c r="P27" s="392">
        <f>P8+P13+P23+P26</f>
      </c>
      <c r="Q27" s="393">
        <f t="shared" si="169"/>
      </c>
      <c r="R27" s="390">
        <f>R8+R13+R18+R23+R26</f>
      </c>
      <c r="S27" s="388">
        <f>S8+S13+S18+S23+S26</f>
      </c>
      <c r="T27" s="388">
        <f t="shared" si="211"/>
      </c>
      <c r="U27" s="388">
        <f t="shared" si="195"/>
      </c>
      <c r="V27" s="388">
        <f t="shared" si="247"/>
      </c>
      <c r="W27" s="394">
        <f>W8+W13+W18+W23+W26</f>
      </c>
      <c r="X27" s="388">
        <f t="shared" si="227"/>
      </c>
      <c r="Y27" s="388">
        <f t="shared" si="35"/>
      </c>
      <c r="Z27" s="388">
        <f t="shared" si="273"/>
      </c>
      <c r="AA27" s="388">
        <f t="shared" si="179"/>
      </c>
      <c r="AB27" s="388">
        <f t="shared" si="125"/>
      </c>
      <c r="AC27" s="391">
        <f t="shared" si="219"/>
      </c>
      <c r="AD27" s="391">
        <f t="shared" si="203"/>
      </c>
      <c r="AE27" s="391">
        <f t="shared" si="256"/>
      </c>
      <c r="AF27" s="391">
        <f t="shared" si="239"/>
      </c>
      <c r="AG27" s="391">
        <f t="shared" si="47"/>
      </c>
      <c r="AH27" s="391">
        <f t="shared" si="284"/>
      </c>
      <c r="AI27" s="391">
        <f t="shared" si="187"/>
      </c>
      <c r="AJ27" s="390"/>
      <c r="AK27" s="390">
        <f>AK8+AK13+AK18+AK23+AK26</f>
      </c>
      <c r="AL27" s="390">
        <f>AL8+AL13+AL18+AL23+AL26</f>
      </c>
      <c r="AM27" s="390">
        <f>AM8+AM13+AM18+AM23+AM26</f>
      </c>
      <c r="AN27" s="390">
        <f>AN8+AN13+AN18+AN23+AN26</f>
      </c>
      <c r="AO27" s="390">
        <f>AO8+AO13+AO18+AO23+AO26</f>
      </c>
      <c r="AP27" s="390">
        <f>AP8+AP13+AP18+AP23+AP26</f>
      </c>
      <c r="AQ27" s="390">
        <f>AQ8+AQ13+AQ18+AQ23+AQ26</f>
      </c>
      <c r="AR27" s="390">
        <f>AR8+AR13+AR18+AR23+AR26</f>
      </c>
      <c r="AS27" s="390">
        <f>AS8+AS13+AS18+AS23+AS26</f>
      </c>
      <c r="AT27" s="390">
        <f>AT8+AT13+AT18+AT23+AT26</f>
      </c>
      <c r="AU27" s="390">
        <f>AU8+AU13+AU18+AU23+AU26</f>
      </c>
      <c r="AV27" s="395"/>
      <c r="AW27" s="395"/>
      <c r="AX27" s="390">
        <f>AX8+AX13+AX18+AX23+AX26</f>
      </c>
    </row>
    <row r="28">
      <c r="A28" s="303"/>
      <c r="B28" s="304" t="s">
        <v>249</v>
      </c>
      <c r="C28" s="304"/>
      <c r="D28" s="304"/>
      <c r="E28" s="304"/>
      <c r="F28" s="305" t="s">
        <v>250</v>
      </c>
      <c r="G28" s="305"/>
      <c r="H28" s="305"/>
      <c r="I28" s="305"/>
      <c r="J28" s="306"/>
      <c r="K28" s="305"/>
      <c r="L28" s="305"/>
      <c r="M28" s="305"/>
      <c r="N28" s="305"/>
      <c r="O28" s="305"/>
      <c r="P28" s="305"/>
      <c r="Q28" s="305"/>
      <c r="R28" s="306"/>
      <c r="S28" s="305"/>
      <c r="T28" s="305"/>
      <c r="U28" s="305"/>
      <c r="V28" s="305"/>
      <c r="W28" s="307"/>
      <c r="X28" s="305"/>
      <c r="Y28" s="305"/>
      <c r="Z28" s="308" t="s">
        <v>251</v>
      </c>
      <c r="AA28" s="308"/>
      <c r="AB28" s="308"/>
      <c r="AC28" s="308"/>
      <c r="AD28" s="308"/>
      <c r="AE28" s="308"/>
      <c r="AF28" s="308"/>
      <c r="AG28" s="308"/>
      <c r="AH28" s="308"/>
      <c r="AI28" s="308"/>
      <c r="AJ28" s="308"/>
      <c r="AK28" s="308"/>
      <c r="AL28" s="308"/>
      <c r="AM28" s="308"/>
      <c r="AN28" s="308"/>
      <c r="AO28" s="308"/>
      <c r="AP28" s="308"/>
      <c r="AQ28" s="308"/>
      <c r="AR28" s="308"/>
      <c r="AS28" s="308"/>
      <c r="AT28" s="308"/>
      <c r="AU28" s="308"/>
      <c r="AV28" s="309" t="s">
        <v>252</v>
      </c>
      <c r="AW28" s="309"/>
      <c r="AX28" s="310" t="s">
        <v>253</v>
      </c>
    </row>
    <row r="29">
      <c r="A29" s="303"/>
      <c r="B29" s="304"/>
      <c r="C29" s="304"/>
      <c r="D29" s="304"/>
      <c r="E29" s="304"/>
      <c r="F29" s="311" t="s">
        <v>254</v>
      </c>
      <c r="G29" s="311"/>
      <c r="H29" s="311"/>
      <c r="I29" s="311"/>
      <c r="J29" s="312" t="s">
        <v>255</v>
      </c>
      <c r="K29" s="312"/>
      <c r="L29" s="312"/>
      <c r="M29" s="312"/>
      <c r="N29" s="312"/>
      <c r="O29" s="312"/>
      <c r="P29" s="312"/>
      <c r="Q29" s="312"/>
      <c r="R29" s="312"/>
      <c r="S29" s="313"/>
      <c r="T29" s="314" t="s">
        <v>256</v>
      </c>
      <c r="U29" s="314"/>
      <c r="V29" s="314"/>
      <c r="W29" s="315"/>
      <c r="X29" s="314"/>
      <c r="Y29" s="314"/>
      <c r="Z29" s="316" t="s">
        <v>257</v>
      </c>
      <c r="AA29" s="316"/>
      <c r="AB29" s="316"/>
      <c r="AC29" s="316"/>
      <c r="AD29" s="316"/>
      <c r="AE29" s="316"/>
      <c r="AF29" s="316"/>
      <c r="AG29" s="316"/>
      <c r="AH29" s="316"/>
      <c r="AI29" s="316"/>
      <c r="AJ29" s="316"/>
      <c r="AK29" s="317" t="s">
        <v>258</v>
      </c>
      <c r="AL29" s="317"/>
      <c r="AM29" s="317"/>
      <c r="AN29" s="317"/>
      <c r="AO29" s="317"/>
      <c r="AP29" s="317"/>
      <c r="AQ29" s="317"/>
      <c r="AR29" s="317"/>
      <c r="AS29" s="317"/>
      <c r="AT29" s="317"/>
      <c r="AU29" s="317"/>
      <c r="AV29" s="318"/>
      <c r="AW29" s="319"/>
      <c r="AX29" s="310"/>
    </row>
    <row r="30">
      <c r="A30" s="303"/>
      <c r="B30" s="320" t="s">
        <v>259</v>
      </c>
      <c r="C30" s="321" t="s">
        <v>260</v>
      </c>
      <c r="D30" s="322" t="s">
        <v>261</v>
      </c>
      <c r="E30" s="323" t="s">
        <v>262</v>
      </c>
      <c r="F30" s="324" t="s">
        <v>263</v>
      </c>
      <c r="G30" s="311" t="s">
        <v>264</v>
      </c>
      <c r="H30" s="325" t="s">
        <v>265</v>
      </c>
      <c r="I30" s="326" t="s">
        <v>266</v>
      </c>
      <c r="J30" s="327" t="s">
        <v>267</v>
      </c>
      <c r="K30" s="328" t="s">
        <v>268</v>
      </c>
      <c r="L30" s="329" t="s">
        <v>269</v>
      </c>
      <c r="M30" s="328" t="s">
        <v>270</v>
      </c>
      <c r="N30" s="328" t="s">
        <v>271</v>
      </c>
      <c r="O30" s="328" t="s">
        <v>272</v>
      </c>
      <c r="P30" s="330" t="s">
        <v>273</v>
      </c>
      <c r="Q30" s="328" t="s">
        <v>274</v>
      </c>
      <c r="R30" s="327" t="s">
        <v>275</v>
      </c>
      <c r="S30" s="331" t="s">
        <v>276</v>
      </c>
      <c r="T30" s="314" t="s">
        <v>277</v>
      </c>
      <c r="U30" s="314" t="s">
        <v>278</v>
      </c>
      <c r="V30" s="314" t="s">
        <v>279</v>
      </c>
      <c r="W30" s="315" t="s">
        <v>280</v>
      </c>
      <c r="X30" s="314" t="s">
        <v>281</v>
      </c>
      <c r="Y30" s="332" t="s">
        <v>282</v>
      </c>
      <c r="Z30" s="396" t="s">
        <v>283</v>
      </c>
      <c r="AA30" s="397" t="s">
        <v>284</v>
      </c>
      <c r="AB30" s="398" t="s">
        <v>285</v>
      </c>
      <c r="AC30" s="397" t="s">
        <v>286</v>
      </c>
      <c r="AD30" s="397" t="s">
        <v>287</v>
      </c>
      <c r="AE30" s="336" t="s">
        <v>288</v>
      </c>
      <c r="AF30" s="397" t="s">
        <v>289</v>
      </c>
      <c r="AG30" s="397" t="s">
        <v>290</v>
      </c>
      <c r="AH30" s="397" t="s">
        <v>291</v>
      </c>
      <c r="AI30" s="336" t="s">
        <v>292</v>
      </c>
      <c r="AJ30" s="336" t="s">
        <v>293</v>
      </c>
      <c r="AK30" s="317" t="s">
        <v>294</v>
      </c>
      <c r="AL30" s="317" t="s">
        <v>295</v>
      </c>
      <c r="AM30" s="317" t="s">
        <v>296</v>
      </c>
      <c r="AN30" s="317" t="s">
        <v>297</v>
      </c>
      <c r="AO30" s="317" t="s">
        <v>298</v>
      </c>
      <c r="AP30" s="317" t="s">
        <v>299</v>
      </c>
      <c r="AQ30" s="317" t="s">
        <v>300</v>
      </c>
      <c r="AR30" s="317" t="s">
        <v>301</v>
      </c>
      <c r="AS30" s="317" t="s">
        <v>302</v>
      </c>
      <c r="AT30" s="317" t="s">
        <v>303</v>
      </c>
      <c r="AU30" s="317" t="s">
        <v>304</v>
      </c>
      <c r="AV30" s="318"/>
      <c r="AW30" s="319"/>
      <c r="AX30" s="310" t="s">
        <v>305</v>
      </c>
    </row>
    <row customHeight="true" ht="18.452380952380953" r="31">
      <c r="A31" s="338" t="s">
        <v>336</v>
      </c>
      <c r="B31" s="340" t="s">
        <v>323</v>
      </c>
      <c r="C31" s="377" t="s">
        <v>324</v>
      </c>
      <c r="D31" s="377" t="s">
        <v>332</v>
      </c>
      <c r="E31" s="399" t="s">
        <v>337</v>
      </c>
      <c r="F31" s="343">
        <f t="shared" ref="F31:F32" si="5">G31+H31+I31</f>
      </c>
      <c r="G31" s="379">
        <v>1477.24</v>
      </c>
      <c r="H31" s="343">
        <v>792.84</v>
      </c>
      <c r="I31" s="364">
        <v>0</v>
      </c>
      <c r="J31" s="352">
        <v>4</v>
      </c>
      <c r="K31" s="343">
        <v>9414.179999999993</v>
      </c>
      <c r="L31" s="355">
        <v>0</v>
      </c>
      <c r="M31" s="343">
        <v>0</v>
      </c>
      <c r="N31" s="346">
        <v>1</v>
      </c>
      <c r="O31" s="349">
        <f t="shared" ref="O31:O56" si="265">N31/R31</f>
      </c>
      <c r="P31" s="350"/>
      <c r="Q31" s="351">
        <f t="shared" ref="Q31:Q51" si="170">P31/R31</f>
      </c>
      <c r="R31" s="352">
        <f t="shared" ref="R31:R32" si="60">J31+L31</f>
      </c>
      <c r="S31" s="343">
        <f t="shared" ref="S31:S32" si="95">K31+M31</f>
      </c>
      <c r="T31" s="353">
        <f t="shared" ref="T31:T56" si="212">S31/F31</f>
      </c>
      <c r="U31" s="353">
        <f t="shared" ref="U31:U56" si="196">S31/(F31+(AX31*500)+F31*3%)</f>
      </c>
      <c r="V31" s="353">
        <f t="shared" ref="V31:V56" si="248">S31/R31</f>
      </c>
      <c r="W31" s="354">
        <v>4</v>
      </c>
      <c r="X31" s="353">
        <f>F31/W31</f>
      </c>
      <c r="Y31" s="353">
        <f>F31/R31</f>
      </c>
      <c r="Z31" s="353">
        <f>F31/AL31</f>
      </c>
      <c r="AA31" s="353">
        <f t="shared" ref="AA31:AA56" si="180">F31/AK31*1000</f>
      </c>
      <c r="AB31" s="353">
        <f t="shared" ref="AB31:AB56" si="126">F31/AN31</f>
      </c>
      <c r="AC31" s="349">
        <f t="shared" ref="AC31:AC56" si="220">AL31/AK31</f>
      </c>
      <c r="AD31" s="349">
        <f t="shared" ref="AD31:AD56" si="204">AN31/AM31</f>
      </c>
      <c r="AE31" s="349">
        <f t="shared" ref="AE31:AE56" si="257">AP31/AM31</f>
      </c>
      <c r="AF31" s="349">
        <f t="shared" ref="AF31:AF56" si="240">R31/AP31</f>
      </c>
      <c r="AG31" s="349">
        <f t="shared" ref="AG31:AG56" si="48">AR31/AN31</f>
      </c>
      <c r="AH31" s="349">
        <f t="shared" ref="AH31:AH56" si="285">R31/AR31</f>
      </c>
      <c r="AI31" s="349">
        <f t="shared" ref="AI31:AI56" si="188">AQ31/AP31</f>
      </c>
      <c r="AJ31" s="346">
        <v>52</v>
      </c>
      <c r="AK31" s="352">
        <v>21210</v>
      </c>
      <c r="AL31" s="352">
        <v>590</v>
      </c>
      <c r="AM31" s="352">
        <v>651</v>
      </c>
      <c r="AN31" s="352">
        <v>81</v>
      </c>
      <c r="AO31" s="348">
        <v>20</v>
      </c>
      <c r="AP31" s="352">
        <v>64</v>
      </c>
      <c r="AQ31" s="355">
        <v>81</v>
      </c>
      <c r="AR31" s="348">
        <v>4</v>
      </c>
      <c r="AS31" s="352">
        <v>7</v>
      </c>
      <c r="AT31" s="352">
        <v>3</v>
      </c>
      <c r="AU31" s="352">
        <v>11</v>
      </c>
      <c r="AV31" s="356"/>
      <c r="AW31" s="356"/>
      <c r="AX31" s="357">
        <f t="shared" ref="AX31:AX32" si="138">COUNT(AU31)</f>
      </c>
    </row>
    <row customHeight="true" ht="18.452380952380953" r="32">
      <c r="A32" s="400"/>
      <c r="B32" s="380" t="s">
        <v>323</v>
      </c>
      <c r="C32" s="381" t="s">
        <v>324</v>
      </c>
      <c r="D32" s="401" t="s">
        <v>332</v>
      </c>
      <c r="E32" s="402" t="s">
        <v>338</v>
      </c>
      <c r="F32" s="403">
        <f t="shared" si="5"/>
      </c>
      <c r="G32" s="343">
        <v>310.33</v>
      </c>
      <c r="H32" s="343">
        <v>319.07</v>
      </c>
      <c r="I32" s="364">
        <v>0</v>
      </c>
      <c r="J32" s="352">
        <v>2</v>
      </c>
      <c r="K32" s="343">
        <v>4543.110000000015</v>
      </c>
      <c r="L32" s="355">
        <v>0</v>
      </c>
      <c r="M32" s="343">
        <v>0</v>
      </c>
      <c r="N32" s="346">
        <v>0</v>
      </c>
      <c r="O32" s="349">
        <f t="shared" si="265"/>
      </c>
      <c r="P32" s="350"/>
      <c r="Q32" s="351">
        <f t="shared" si="170"/>
      </c>
      <c r="R32" s="352">
        <f t="shared" si="60"/>
      </c>
      <c r="S32" s="343">
        <f t="shared" si="95"/>
      </c>
      <c r="T32" s="353">
        <f t="shared" si="212"/>
      </c>
      <c r="U32" s="353">
        <f t="shared" si="196"/>
      </c>
      <c r="V32" s="353">
        <f t="shared" si="248"/>
      </c>
      <c r="W32" s="354">
        <v>2</v>
      </c>
      <c r="X32" s="353">
        <v>590</v>
      </c>
      <c r="Y32" s="353">
        <v>651</v>
      </c>
      <c r="Z32" s="353">
        <v>81</v>
      </c>
      <c r="AA32" s="353">
        <f t="shared" si="180"/>
      </c>
      <c r="AB32" s="353">
        <f t="shared" si="126"/>
      </c>
      <c r="AC32" s="349">
        <f t="shared" si="220"/>
      </c>
      <c r="AD32" s="349">
        <f t="shared" si="204"/>
      </c>
      <c r="AE32" s="349">
        <f t="shared" si="257"/>
      </c>
      <c r="AF32" s="349">
        <f t="shared" si="240"/>
      </c>
      <c r="AG32" s="349">
        <f t="shared" si="48"/>
      </c>
      <c r="AH32" s="349">
        <f t="shared" si="285"/>
      </c>
      <c r="AI32" s="349">
        <f t="shared" si="188"/>
      </c>
      <c r="AJ32" s="346">
        <v>53</v>
      </c>
      <c r="AK32" s="352">
        <v>8317</v>
      </c>
      <c r="AL32" s="352">
        <v>230</v>
      </c>
      <c r="AM32" s="352">
        <v>276</v>
      </c>
      <c r="AN32" s="352">
        <v>24</v>
      </c>
      <c r="AO32" s="348">
        <v>4</v>
      </c>
      <c r="AP32" s="352">
        <v>25</v>
      </c>
      <c r="AQ32" s="355">
        <v>20</v>
      </c>
      <c r="AR32" s="348">
        <v>2</v>
      </c>
      <c r="AS32" s="352">
        <v>2</v>
      </c>
      <c r="AT32" s="352">
        <v>0</v>
      </c>
      <c r="AU32" s="352">
        <v>3</v>
      </c>
      <c r="AV32" s="356"/>
      <c r="AW32" s="356"/>
      <c r="AX32" s="357">
        <f t="shared" si="138"/>
      </c>
    </row>
    <row customHeight="true" ht="18.452380952380953" r="33">
      <c r="A33" s="400"/>
      <c r="B33" s="361" t="s">
        <v>314</v>
      </c>
      <c r="C33" s="361"/>
      <c r="D33" s="361"/>
      <c r="E33" s="404"/>
      <c r="F33" s="362">
        <f>SUM(F31:F32)</f>
      </c>
      <c r="G33" s="384">
        <f>SUM(G31:G32)</f>
      </c>
      <c r="H33" s="385">
        <f>SUM(H31:H32)</f>
      </c>
      <c r="I33" s="364">
        <f>SUM(I31:I32)</f>
      </c>
      <c r="J33" s="365">
        <f>SUM(J31:J32)</f>
      </c>
      <c r="K33" s="362">
        <f>SUM(K31:K32)</f>
      </c>
      <c r="L33" s="366">
        <f>SUM(L31:L32)</f>
      </c>
      <c r="M33" s="362">
        <f>SUM(M31:M32)</f>
      </c>
      <c r="N33" s="365">
        <f>SUM(N31:N32)</f>
      </c>
      <c r="O33" s="367">
        <f t="shared" si="265"/>
      </c>
      <c r="P33" s="386">
        <f>SUM(P31:P32)</f>
      </c>
      <c r="Q33" s="351">
        <f t="shared" si="170"/>
      </c>
      <c r="R33" s="365">
        <f>SUM(R31:R32)</f>
      </c>
      <c r="S33" s="362">
        <f>SUM(S31:S32)</f>
      </c>
      <c r="T33" s="369">
        <f t="shared" si="212"/>
      </c>
      <c r="U33" s="369">
        <f t="shared" si="196"/>
      </c>
      <c r="V33" s="369">
        <f t="shared" si="248"/>
      </c>
      <c r="W33" s="370">
        <f>SUM(W31:W32)</f>
      </c>
      <c r="X33" s="369">
        <f t="shared" ref="X33:X56" si="228">F33/W33</f>
      </c>
      <c r="Y33" s="369">
        <f t="shared" ref="Y33:Y56" si="36">F33/R33</f>
      </c>
      <c r="Z33" s="369">
        <f t="shared" ref="Z33:Z56" si="274">F33/AL33</f>
      </c>
      <c r="AA33" s="369">
        <f t="shared" si="180"/>
      </c>
      <c r="AB33" s="369">
        <f t="shared" si="126"/>
      </c>
      <c r="AC33" s="367">
        <f t="shared" si="220"/>
      </c>
      <c r="AD33" s="367">
        <f t="shared" si="204"/>
      </c>
      <c r="AE33" s="367">
        <f t="shared" si="257"/>
      </c>
      <c r="AF33" s="367">
        <f t="shared" si="240"/>
      </c>
      <c r="AG33" s="367">
        <f t="shared" si="48"/>
      </c>
      <c r="AH33" s="367">
        <f t="shared" si="285"/>
      </c>
      <c r="AI33" s="367">
        <f t="shared" si="188"/>
      </c>
      <c r="AJ33" s="365">
        <f>AVERAGE(AJ31:AJ32)</f>
      </c>
      <c r="AK33" s="365">
        <f>SUM(AK31:AK32)</f>
      </c>
      <c r="AL33" s="365">
        <f>SUM(AL31:AL32)</f>
      </c>
      <c r="AM33" s="365">
        <f>SUM(AM31:AM32)</f>
      </c>
      <c r="AN33" s="365">
        <f>SUM(AN31:AN32)</f>
      </c>
      <c r="AO33" s="366">
        <f>SUM(AO31:AO32)</f>
      </c>
      <c r="AP33" s="365">
        <f>SUM(AP31:AP32)</f>
      </c>
      <c r="AQ33" s="366">
        <f>SUM(AQ31:AQ32)</f>
      </c>
      <c r="AR33" s="366">
        <f>SUM(AR31:AR32)</f>
      </c>
      <c r="AS33" s="365">
        <f>SUM(AS31:AS32)</f>
      </c>
      <c r="AT33" s="365">
        <f>SUM(AT31:AT32)</f>
      </c>
      <c r="AU33" s="365">
        <f>SUM(AU31:AU32)</f>
      </c>
      <c r="AV33" s="372"/>
      <c r="AW33" s="372"/>
      <c r="AX33" s="365">
        <f>SUM(AX31:AX32)</f>
      </c>
    </row>
    <row r="34">
      <c r="A34" s="400"/>
      <c r="B34" s="340" t="s">
        <v>307</v>
      </c>
      <c r="C34" s="340" t="s">
        <v>308</v>
      </c>
      <c r="D34" s="377" t="s">
        <v>309</v>
      </c>
      <c r="E34" s="342" t="s">
        <v>310</v>
      </c>
      <c r="F34" s="343">
        <f t="shared" ref="F34:F38" si="6">G34+H34+I34</f>
      </c>
      <c r="G34" s="344">
        <v>1150.32</v>
      </c>
      <c r="H34" s="343">
        <v>1766.25</v>
      </c>
      <c r="I34" s="350">
        <v>0</v>
      </c>
      <c r="J34" s="346">
        <v>0</v>
      </c>
      <c r="K34" s="347">
        <v>0</v>
      </c>
      <c r="L34" s="348">
        <v>0</v>
      </c>
      <c r="M34" s="347">
        <v>0</v>
      </c>
      <c r="N34" s="346">
        <v>0</v>
      </c>
      <c r="O34" s="349">
        <f t="shared" si="265"/>
      </c>
      <c r="P34" s="350"/>
      <c r="Q34" s="351">
        <f t="shared" si="170"/>
      </c>
      <c r="R34" s="352">
        <f t="shared" ref="R34:R38" si="61">J34+L34</f>
      </c>
      <c r="S34" s="343">
        <f t="shared" ref="S34:S38" si="96">K34+M34</f>
      </c>
      <c r="T34" s="353">
        <f t="shared" si="212"/>
      </c>
      <c r="U34" s="353">
        <f t="shared" si="196"/>
      </c>
      <c r="V34" s="353">
        <f t="shared" si="248"/>
      </c>
      <c r="W34" s="354">
        <v>0</v>
      </c>
      <c r="X34" s="353">
        <f t="shared" si="228"/>
      </c>
      <c r="Y34" s="353">
        <f t="shared" si="36"/>
      </c>
      <c r="Z34" s="353">
        <f t="shared" si="274"/>
      </c>
      <c r="AA34" s="353">
        <f t="shared" si="180"/>
      </c>
      <c r="AB34" s="353">
        <f t="shared" si="126"/>
      </c>
      <c r="AC34" s="349">
        <f t="shared" si="220"/>
      </c>
      <c r="AD34" s="349">
        <f t="shared" si="204"/>
      </c>
      <c r="AE34" s="349">
        <f t="shared" si="257"/>
      </c>
      <c r="AF34" s="349">
        <f t="shared" si="240"/>
      </c>
      <c r="AG34" s="349">
        <f t="shared" si="48"/>
      </c>
      <c r="AH34" s="349">
        <f t="shared" si="285"/>
      </c>
      <c r="AI34" s="349">
        <f t="shared" si="188"/>
      </c>
      <c r="AJ34" s="346">
        <v>30</v>
      </c>
      <c r="AK34" s="352">
        <v>32863</v>
      </c>
      <c r="AL34" s="352">
        <v>845</v>
      </c>
      <c r="AM34" s="352">
        <v>945</v>
      </c>
      <c r="AN34" s="352">
        <v>124</v>
      </c>
      <c r="AO34" s="348">
        <v>19</v>
      </c>
      <c r="AP34" s="352">
        <v>36</v>
      </c>
      <c r="AQ34" s="355">
        <v>106</v>
      </c>
      <c r="AR34" s="348">
        <v>0</v>
      </c>
      <c r="AS34" s="352">
        <v>6</v>
      </c>
      <c r="AT34" s="352">
        <v>0</v>
      </c>
      <c r="AU34" s="352">
        <v>41</v>
      </c>
      <c r="AV34" s="356"/>
      <c r="AW34" s="356"/>
      <c r="AX34" s="357">
        <f t="shared" ref="AX34:AX38" si="139">COUNT(AU34)</f>
      </c>
    </row>
    <row r="35">
      <c r="A35" s="400"/>
      <c r="B35" s="340" t="s">
        <v>307</v>
      </c>
      <c r="C35" s="340" t="s">
        <v>308</v>
      </c>
      <c r="D35" s="377" t="s">
        <v>309</v>
      </c>
      <c r="E35" s="342" t="s">
        <v>311</v>
      </c>
      <c r="F35" s="343">
        <f t="shared" si="6"/>
      </c>
      <c r="G35" s="358">
        <v>1649.37</v>
      </c>
      <c r="H35" s="359">
        <v>2459.65</v>
      </c>
      <c r="I35" s="350">
        <v>0</v>
      </c>
      <c r="J35" s="352">
        <v>3</v>
      </c>
      <c r="K35" s="343">
        <v>6537.96</v>
      </c>
      <c r="L35" s="355">
        <v>0</v>
      </c>
      <c r="M35" s="343">
        <v>0</v>
      </c>
      <c r="N35" s="346">
        <v>0</v>
      </c>
      <c r="O35" s="349">
        <f t="shared" si="265"/>
      </c>
      <c r="P35" s="350"/>
      <c r="Q35" s="351">
        <f t="shared" si="170"/>
      </c>
      <c r="R35" s="352">
        <f t="shared" si="61"/>
      </c>
      <c r="S35" s="343">
        <f t="shared" si="96"/>
      </c>
      <c r="T35" s="353">
        <f t="shared" si="212"/>
      </c>
      <c r="U35" s="353">
        <f t="shared" si="196"/>
      </c>
      <c r="V35" s="353">
        <f t="shared" si="248"/>
      </c>
      <c r="W35" s="354">
        <v>3</v>
      </c>
      <c r="X35" s="353">
        <f t="shared" si="228"/>
      </c>
      <c r="Y35" s="353">
        <f t="shared" si="36"/>
      </c>
      <c r="Z35" s="353">
        <f t="shared" si="274"/>
      </c>
      <c r="AA35" s="353">
        <f t="shared" si="180"/>
      </c>
      <c r="AB35" s="353">
        <f t="shared" si="126"/>
      </c>
      <c r="AC35" s="349">
        <f t="shared" si="220"/>
      </c>
      <c r="AD35" s="349">
        <f t="shared" si="204"/>
      </c>
      <c r="AE35" s="349">
        <f t="shared" si="257"/>
      </c>
      <c r="AF35" s="349">
        <f t="shared" si="240"/>
      </c>
      <c r="AG35" s="349">
        <f t="shared" si="48"/>
      </c>
      <c r="AH35" s="349">
        <f t="shared" si="285"/>
      </c>
      <c r="AI35" s="349">
        <f t="shared" si="188"/>
      </c>
      <c r="AJ35" s="346">
        <v>44</v>
      </c>
      <c r="AK35" s="352">
        <v>45081</v>
      </c>
      <c r="AL35" s="352">
        <v>1020</v>
      </c>
      <c r="AM35" s="352">
        <v>1104</v>
      </c>
      <c r="AN35" s="352">
        <v>215</v>
      </c>
      <c r="AO35" s="355">
        <v>43</v>
      </c>
      <c r="AP35" s="352">
        <v>126</v>
      </c>
      <c r="AQ35" s="355">
        <v>179</v>
      </c>
      <c r="AR35" s="348">
        <v>3</v>
      </c>
      <c r="AS35" s="352">
        <v>27</v>
      </c>
      <c r="AT35" s="352">
        <v>3</v>
      </c>
      <c r="AU35" s="352">
        <v>54</v>
      </c>
      <c r="AV35" s="356"/>
      <c r="AW35" s="356"/>
      <c r="AX35" s="357">
        <f t="shared" si="139"/>
      </c>
    </row>
    <row r="36">
      <c r="A36" s="400"/>
      <c r="B36" s="340" t="s">
        <v>307</v>
      </c>
      <c r="C36" s="340" t="s">
        <v>308</v>
      </c>
      <c r="D36" s="377" t="s">
        <v>309</v>
      </c>
      <c r="E36" s="342" t="s">
        <v>312</v>
      </c>
      <c r="F36" s="343">
        <f t="shared" si="6"/>
      </c>
      <c r="G36" s="344">
        <v>2076.37</v>
      </c>
      <c r="H36" s="343">
        <v>1167.48</v>
      </c>
      <c r="I36" s="350">
        <v>0</v>
      </c>
      <c r="J36" s="346">
        <v>2</v>
      </c>
      <c r="K36" s="347">
        <v>5373.53</v>
      </c>
      <c r="L36" s="348">
        <v>0</v>
      </c>
      <c r="M36" s="347">
        <v>0</v>
      </c>
      <c r="N36" s="346">
        <v>1</v>
      </c>
      <c r="O36" s="349">
        <f t="shared" si="265"/>
      </c>
      <c r="P36" s="350"/>
      <c r="Q36" s="351">
        <f t="shared" si="170"/>
      </c>
      <c r="R36" s="352">
        <f t="shared" si="61"/>
      </c>
      <c r="S36" s="343">
        <f t="shared" si="96"/>
      </c>
      <c r="T36" s="353">
        <f t="shared" si="212"/>
      </c>
      <c r="U36" s="353">
        <f t="shared" si="196"/>
      </c>
      <c r="V36" s="353">
        <f t="shared" si="248"/>
      </c>
      <c r="W36" s="354">
        <v>2</v>
      </c>
      <c r="X36" s="353">
        <f t="shared" si="228"/>
      </c>
      <c r="Y36" s="353">
        <f t="shared" si="36"/>
      </c>
      <c r="Z36" s="353">
        <f t="shared" si="274"/>
      </c>
      <c r="AA36" s="353">
        <f t="shared" si="180"/>
      </c>
      <c r="AB36" s="353">
        <f t="shared" si="126"/>
      </c>
      <c r="AC36" s="349">
        <f t="shared" si="220"/>
      </c>
      <c r="AD36" s="349">
        <f t="shared" si="204"/>
      </c>
      <c r="AE36" s="349">
        <f t="shared" si="257"/>
      </c>
      <c r="AF36" s="349">
        <f t="shared" si="240"/>
      </c>
      <c r="AG36" s="349">
        <f t="shared" si="48"/>
      </c>
      <c r="AH36" s="349">
        <f t="shared" si="285"/>
      </c>
      <c r="AI36" s="349">
        <f t="shared" si="188"/>
      </c>
      <c r="AJ36" s="346">
        <v>47</v>
      </c>
      <c r="AK36" s="352">
        <v>24255</v>
      </c>
      <c r="AL36" s="352">
        <v>521</v>
      </c>
      <c r="AM36" s="352">
        <v>568</v>
      </c>
      <c r="AN36" s="352">
        <v>117</v>
      </c>
      <c r="AO36" s="355">
        <v>28</v>
      </c>
      <c r="AP36" s="352">
        <v>62</v>
      </c>
      <c r="AQ36" s="355">
        <v>96</v>
      </c>
      <c r="AR36" s="348">
        <v>3</v>
      </c>
      <c r="AS36" s="352">
        <v>4</v>
      </c>
      <c r="AT36" s="352">
        <v>3</v>
      </c>
      <c r="AU36" s="352">
        <v>23</v>
      </c>
      <c r="AV36" s="356"/>
      <c r="AW36" s="356"/>
      <c r="AX36" s="357">
        <f t="shared" si="139"/>
      </c>
    </row>
    <row r="37">
      <c r="A37" s="400"/>
      <c r="B37" s="340" t="s">
        <v>307</v>
      </c>
      <c r="C37" s="340" t="s">
        <v>308</v>
      </c>
      <c r="D37" s="377" t="s">
        <v>309</v>
      </c>
      <c r="E37" s="342" t="s">
        <v>313</v>
      </c>
      <c r="F37" s="343">
        <f t="shared" si="6"/>
      </c>
      <c r="G37" s="344">
        <v>2724.48</v>
      </c>
      <c r="H37" s="343">
        <v>817.3</v>
      </c>
      <c r="I37" s="350">
        <v>0</v>
      </c>
      <c r="J37" s="352">
        <v>6</v>
      </c>
      <c r="K37" s="343">
        <v>16415.699999999997</v>
      </c>
      <c r="L37" s="355">
        <v>0</v>
      </c>
      <c r="M37" s="343">
        <v>0</v>
      </c>
      <c r="N37" s="346">
        <v>0</v>
      </c>
      <c r="O37" s="349">
        <f t="shared" si="265"/>
      </c>
      <c r="P37" s="350"/>
      <c r="Q37" s="351">
        <f t="shared" si="170"/>
      </c>
      <c r="R37" s="352">
        <f t="shared" si="61"/>
      </c>
      <c r="S37" s="343">
        <f t="shared" si="96"/>
      </c>
      <c r="T37" s="353">
        <f t="shared" si="212"/>
      </c>
      <c r="U37" s="353">
        <f t="shared" si="196"/>
      </c>
      <c r="V37" s="353">
        <f t="shared" si="248"/>
      </c>
      <c r="W37" s="354">
        <v>5</v>
      </c>
      <c r="X37" s="353">
        <f t="shared" si="228"/>
      </c>
      <c r="Y37" s="353">
        <f t="shared" si="36"/>
      </c>
      <c r="Z37" s="353">
        <f t="shared" si="274"/>
      </c>
      <c r="AA37" s="353">
        <f t="shared" si="180"/>
      </c>
      <c r="AB37" s="353">
        <f t="shared" si="126"/>
      </c>
      <c r="AC37" s="349">
        <f t="shared" si="220"/>
      </c>
      <c r="AD37" s="349">
        <f t="shared" si="204"/>
      </c>
      <c r="AE37" s="349">
        <f t="shared" si="257"/>
      </c>
      <c r="AF37" s="349">
        <f t="shared" si="240"/>
      </c>
      <c r="AG37" s="349">
        <f t="shared" si="48"/>
      </c>
      <c r="AH37" s="349">
        <f t="shared" si="285"/>
      </c>
      <c r="AI37" s="349">
        <f t="shared" si="188"/>
      </c>
      <c r="AJ37" s="346">
        <v>49</v>
      </c>
      <c r="AK37" s="352">
        <v>20652</v>
      </c>
      <c r="AL37" s="352">
        <v>528</v>
      </c>
      <c r="AM37" s="352">
        <v>569</v>
      </c>
      <c r="AN37" s="352">
        <v>80</v>
      </c>
      <c r="AO37" s="355">
        <v>25</v>
      </c>
      <c r="AP37" s="352">
        <v>72</v>
      </c>
      <c r="AQ37" s="355">
        <v>74</v>
      </c>
      <c r="AR37" s="348">
        <v>6</v>
      </c>
      <c r="AS37" s="352">
        <v>3</v>
      </c>
      <c r="AT37" s="352">
        <v>2</v>
      </c>
      <c r="AU37" s="352">
        <v>9</v>
      </c>
      <c r="AV37" s="356"/>
      <c r="AW37" s="356"/>
      <c r="AX37" s="357">
        <f t="shared" si="139"/>
      </c>
    </row>
    <row customHeight="true" ht="18.452380952380953" r="38">
      <c r="A38" s="400"/>
      <c r="B38" s="340" t="s">
        <v>307</v>
      </c>
      <c r="C38" s="340" t="s">
        <v>308</v>
      </c>
      <c r="D38" s="377" t="s">
        <v>309</v>
      </c>
      <c r="E38" s="342" t="s">
        <v>316</v>
      </c>
      <c r="F38" s="343">
        <f t="shared" si="6"/>
      </c>
      <c r="G38" s="344">
        <v>2780.19</v>
      </c>
      <c r="H38" s="343">
        <v>818.03</v>
      </c>
      <c r="I38" s="350">
        <v>0</v>
      </c>
      <c r="J38" s="352">
        <v>7</v>
      </c>
      <c r="K38" s="343">
        <v>17213.4</v>
      </c>
      <c r="L38" s="355">
        <v>0</v>
      </c>
      <c r="M38" s="343">
        <v>0</v>
      </c>
      <c r="N38" s="346">
        <v>1</v>
      </c>
      <c r="O38" s="349">
        <f t="shared" si="265"/>
      </c>
      <c r="P38" s="350"/>
      <c r="Q38" s="351">
        <f t="shared" si="170"/>
      </c>
      <c r="R38" s="352">
        <f t="shared" si="61"/>
      </c>
      <c r="S38" s="343">
        <f t="shared" si="96"/>
      </c>
      <c r="T38" s="353">
        <f t="shared" si="212"/>
      </c>
      <c r="U38" s="353">
        <f t="shared" si="196"/>
      </c>
      <c r="V38" s="353">
        <f t="shared" si="248"/>
      </c>
      <c r="W38" s="354">
        <v>3</v>
      </c>
      <c r="X38" s="353">
        <f t="shared" si="228"/>
      </c>
      <c r="Y38" s="353">
        <f t="shared" si="36"/>
      </c>
      <c r="Z38" s="353">
        <f t="shared" si="274"/>
      </c>
      <c r="AA38" s="353">
        <f t="shared" si="180"/>
      </c>
      <c r="AB38" s="353">
        <f t="shared" si="126"/>
      </c>
      <c r="AC38" s="349">
        <f t="shared" si="220"/>
      </c>
      <c r="AD38" s="349">
        <f t="shared" si="204"/>
      </c>
      <c r="AE38" s="349">
        <f t="shared" si="257"/>
      </c>
      <c r="AF38" s="349">
        <f t="shared" si="240"/>
      </c>
      <c r="AG38" s="349">
        <f t="shared" si="48"/>
      </c>
      <c r="AH38" s="349">
        <f t="shared" si="285"/>
      </c>
      <c r="AI38" s="349">
        <f t="shared" si="188"/>
      </c>
      <c r="AJ38" s="346">
        <v>52</v>
      </c>
      <c r="AK38" s="352">
        <v>19127</v>
      </c>
      <c r="AL38" s="352">
        <v>443</v>
      </c>
      <c r="AM38" s="352">
        <v>484</v>
      </c>
      <c r="AN38" s="352">
        <v>79</v>
      </c>
      <c r="AO38" s="355">
        <v>32</v>
      </c>
      <c r="AP38" s="352">
        <v>84</v>
      </c>
      <c r="AQ38" s="355">
        <v>93</v>
      </c>
      <c r="AR38" s="348">
        <v>7</v>
      </c>
      <c r="AS38" s="352">
        <v>3</v>
      </c>
      <c r="AT38" s="352">
        <v>2</v>
      </c>
      <c r="AU38" s="352">
        <v>6</v>
      </c>
      <c r="AV38" s="356"/>
      <c r="AW38" s="356"/>
      <c r="AX38" s="357">
        <f t="shared" si="139"/>
      </c>
    </row>
    <row r="39">
      <c r="A39" s="400"/>
      <c r="B39" s="361" t="s">
        <v>314</v>
      </c>
      <c r="C39" s="361"/>
      <c r="D39" s="361"/>
      <c r="E39" s="361"/>
      <c r="F39" s="362">
        <f>SUM(F34:F38)</f>
      </c>
      <c r="G39" s="362">
        <f>SUM(G34:G38)</f>
      </c>
      <c r="H39" s="362">
        <f>SUM(H34:H38)</f>
      </c>
      <c r="I39" s="364">
        <f>SUM(I34:I37)</f>
      </c>
      <c r="J39" s="365">
        <f>SUM(J34:J38)</f>
      </c>
      <c r="K39" s="366">
        <f>SUM(K34:K38)</f>
      </c>
      <c r="L39" s="366">
        <f>SUM(L34:L38)</f>
      </c>
      <c r="M39" s="366">
        <f>SUM(M34:M38)</f>
      </c>
      <c r="N39" s="366">
        <f>SUM(N34:N38)</f>
      </c>
      <c r="O39" s="367">
        <f t="shared" si="265"/>
      </c>
      <c r="P39" s="368">
        <f>SUM(P34:P37)</f>
      </c>
      <c r="Q39" s="351">
        <f t="shared" si="170"/>
      </c>
      <c r="R39" s="365">
        <f>SUM(R34:R38)</f>
      </c>
      <c r="S39" s="362">
        <f>SUM(S34:S38)</f>
      </c>
      <c r="T39" s="369">
        <f t="shared" si="212"/>
      </c>
      <c r="U39" s="369">
        <f t="shared" si="196"/>
      </c>
      <c r="V39" s="369">
        <f t="shared" si="248"/>
      </c>
      <c r="W39" s="370">
        <f>SUM(W34:W38)</f>
      </c>
      <c r="X39" s="369">
        <f t="shared" si="228"/>
      </c>
      <c r="Y39" s="369">
        <f t="shared" si="36"/>
      </c>
      <c r="Z39" s="369">
        <f t="shared" si="274"/>
      </c>
      <c r="AA39" s="369">
        <f t="shared" si="180"/>
      </c>
      <c r="AB39" s="369">
        <f t="shared" si="126"/>
      </c>
      <c r="AC39" s="367">
        <f t="shared" si="220"/>
      </c>
      <c r="AD39" s="367">
        <f t="shared" si="204"/>
      </c>
      <c r="AE39" s="367">
        <f t="shared" si="257"/>
      </c>
      <c r="AF39" s="367">
        <f t="shared" si="240"/>
      </c>
      <c r="AG39" s="367">
        <f t="shared" si="48"/>
      </c>
      <c r="AH39" s="367">
        <f t="shared" si="285"/>
      </c>
      <c r="AI39" s="367">
        <f t="shared" si="188"/>
      </c>
      <c r="AJ39" s="365">
        <f>AVERAGE(AJ34:AJ38)</f>
      </c>
      <c r="AK39" s="365">
        <f>SUM(AK34:AK38)</f>
      </c>
      <c r="AL39" s="365">
        <f>SUM(AL34:AL38)</f>
      </c>
      <c r="AM39" s="365">
        <f>SUM(AM34:AM38)</f>
      </c>
      <c r="AN39" s="365">
        <f>SUM(AN34:AN38)</f>
      </c>
      <c r="AO39" s="365">
        <f>SUM(AO34:AO38)</f>
      </c>
      <c r="AP39" s="365">
        <f>SUM(AP34:AP38)</f>
      </c>
      <c r="AQ39" s="365">
        <f>SUM(AQ34:AQ38)</f>
      </c>
      <c r="AR39" s="365">
        <f>SUM(AR34:AR38)</f>
      </c>
      <c r="AS39" s="365">
        <f>SUM(AS34:AS38)</f>
      </c>
      <c r="AT39" s="365">
        <f>SUM(AT34:AT38)</f>
      </c>
      <c r="AU39" s="365">
        <f>SUM(AU34:AU38)</f>
      </c>
      <c r="AV39" s="372"/>
      <c r="AW39" s="372"/>
      <c r="AX39" s="365">
        <f>SUM(AX34:AX38)</f>
      </c>
    </row>
    <row r="40">
      <c r="A40" s="400"/>
      <c r="B40" s="340" t="s">
        <v>307</v>
      </c>
      <c r="C40" s="340" t="s">
        <v>308</v>
      </c>
      <c r="D40" s="375" t="s">
        <v>320</v>
      </c>
      <c r="E40" s="342" t="s">
        <v>317</v>
      </c>
      <c r="F40" s="343">
        <f t="shared" ref="F40:F44" si="7">G40+H40+I40</f>
      </c>
      <c r="G40" s="344">
        <v>3216.26</v>
      </c>
      <c r="H40" s="343">
        <v>1403.04</v>
      </c>
      <c r="I40" s="364">
        <v>0</v>
      </c>
      <c r="J40" s="352">
        <v>6</v>
      </c>
      <c r="K40" s="343">
        <v>15013.160000000003</v>
      </c>
      <c r="L40" s="355">
        <v>0</v>
      </c>
      <c r="M40" s="343">
        <v>0</v>
      </c>
      <c r="N40" s="346">
        <v>1</v>
      </c>
      <c r="O40" s="349">
        <f t="shared" si="265"/>
      </c>
      <c r="P40" s="364"/>
      <c r="Q40" s="351">
        <f t="shared" si="170"/>
      </c>
      <c r="R40" s="352">
        <f t="shared" ref="R40:R44" si="62">J40+L40</f>
      </c>
      <c r="S40" s="343">
        <f t="shared" ref="S40:S44" si="97">K40+M40</f>
      </c>
      <c r="T40" s="353">
        <f t="shared" si="212"/>
      </c>
      <c r="U40" s="353">
        <f t="shared" si="196"/>
      </c>
      <c r="V40" s="353">
        <f t="shared" si="248"/>
      </c>
      <c r="W40" s="354">
        <v>5</v>
      </c>
      <c r="X40" s="353">
        <f t="shared" si="228"/>
      </c>
      <c r="Y40" s="353">
        <f t="shared" si="36"/>
      </c>
      <c r="Z40" s="353">
        <f t="shared" si="274"/>
      </c>
      <c r="AA40" s="353">
        <f t="shared" si="180"/>
      </c>
      <c r="AB40" s="353">
        <f t="shared" si="126"/>
      </c>
      <c r="AC40" s="349">
        <f t="shared" si="220"/>
      </c>
      <c r="AD40" s="349">
        <f t="shared" si="204"/>
      </c>
      <c r="AE40" s="349">
        <f t="shared" si="257"/>
      </c>
      <c r="AF40" s="349">
        <f t="shared" si="240"/>
      </c>
      <c r="AG40" s="349">
        <f t="shared" si="48"/>
      </c>
      <c r="AH40" s="349">
        <f t="shared" si="285"/>
      </c>
      <c r="AI40" s="349">
        <f t="shared" si="188"/>
      </c>
      <c r="AJ40" s="346">
        <v>53</v>
      </c>
      <c r="AK40" s="352">
        <v>24218</v>
      </c>
      <c r="AL40" s="352">
        <v>484</v>
      </c>
      <c r="AM40" s="352">
        <v>537</v>
      </c>
      <c r="AN40" s="352">
        <v>79</v>
      </c>
      <c r="AO40" s="355">
        <v>25</v>
      </c>
      <c r="AP40" s="352">
        <v>105</v>
      </c>
      <c r="AQ40" s="355">
        <v>74</v>
      </c>
      <c r="AR40" s="348">
        <v>6</v>
      </c>
      <c r="AS40" s="352">
        <v>5</v>
      </c>
      <c r="AT40" s="352">
        <v>3</v>
      </c>
      <c r="AU40" s="352">
        <v>9</v>
      </c>
      <c r="AV40" s="356"/>
      <c r="AW40" s="356"/>
      <c r="AX40" s="357">
        <f t="shared" ref="AX40:AX44" si="140">COUNT(AU40)</f>
      </c>
    </row>
    <row r="41">
      <c r="A41" s="400"/>
      <c r="B41" s="340" t="s">
        <v>307</v>
      </c>
      <c r="C41" s="340" t="s">
        <v>308</v>
      </c>
      <c r="D41" s="375" t="s">
        <v>320</v>
      </c>
      <c r="E41" s="342" t="s">
        <v>318</v>
      </c>
      <c r="F41" s="343">
        <f t="shared" si="7"/>
      </c>
      <c r="G41" s="344">
        <v>2444.11</v>
      </c>
      <c r="H41" s="343">
        <v>1833.37</v>
      </c>
      <c r="I41" s="364">
        <v>0</v>
      </c>
      <c r="J41" s="352">
        <v>1</v>
      </c>
      <c r="K41" s="343">
        <v>1994.8499999999985</v>
      </c>
      <c r="L41" s="355">
        <v>0</v>
      </c>
      <c r="M41" s="343">
        <v>0</v>
      </c>
      <c r="N41" s="346">
        <v>0</v>
      </c>
      <c r="O41" s="349">
        <f t="shared" si="265"/>
      </c>
      <c r="P41" s="364"/>
      <c r="Q41" s="351">
        <f t="shared" si="170"/>
      </c>
      <c r="R41" s="352">
        <f t="shared" si="62"/>
      </c>
      <c r="S41" s="343">
        <f t="shared" si="97"/>
      </c>
      <c r="T41" s="353">
        <f t="shared" si="212"/>
      </c>
      <c r="U41" s="353">
        <f t="shared" si="196"/>
      </c>
      <c r="V41" s="353">
        <f t="shared" si="248"/>
      </c>
      <c r="W41" s="354">
        <v>1</v>
      </c>
      <c r="X41" s="353">
        <f t="shared" si="228"/>
      </c>
      <c r="Y41" s="353">
        <f t="shared" si="36"/>
      </c>
      <c r="Z41" s="353">
        <f t="shared" si="274"/>
      </c>
      <c r="AA41" s="353">
        <f t="shared" si="180"/>
      </c>
      <c r="AB41" s="353">
        <f t="shared" si="126"/>
      </c>
      <c r="AC41" s="349">
        <f t="shared" si="220"/>
      </c>
      <c r="AD41" s="349">
        <f t="shared" si="204"/>
      </c>
      <c r="AE41" s="349">
        <f t="shared" si="257"/>
      </c>
      <c r="AF41" s="349">
        <f t="shared" si="240"/>
      </c>
      <c r="AG41" s="349">
        <f t="shared" si="48"/>
      </c>
      <c r="AH41" s="349">
        <f t="shared" si="285"/>
      </c>
      <c r="AI41" s="349">
        <f t="shared" si="188"/>
      </c>
      <c r="AJ41" s="346">
        <v>51</v>
      </c>
      <c r="AK41" s="352">
        <v>29749</v>
      </c>
      <c r="AL41" s="352">
        <v>526</v>
      </c>
      <c r="AM41" s="352">
        <v>550</v>
      </c>
      <c r="AN41" s="352">
        <v>92</v>
      </c>
      <c r="AO41" s="355">
        <v>25</v>
      </c>
      <c r="AP41" s="352">
        <v>66</v>
      </c>
      <c r="AQ41" s="355">
        <v>78</v>
      </c>
      <c r="AR41" s="348">
        <v>2</v>
      </c>
      <c r="AS41" s="352">
        <v>2</v>
      </c>
      <c r="AT41" s="352">
        <v>2</v>
      </c>
      <c r="AU41" s="352">
        <v>16</v>
      </c>
      <c r="AV41" s="356"/>
      <c r="AW41" s="356"/>
      <c r="AX41" s="357">
        <f t="shared" si="140"/>
      </c>
    </row>
    <row r="42">
      <c r="A42" s="400"/>
      <c r="B42" s="340" t="s">
        <v>307</v>
      </c>
      <c r="C42" s="340" t="s">
        <v>308</v>
      </c>
      <c r="D42" s="375" t="s">
        <v>320</v>
      </c>
      <c r="E42" s="342" t="s">
        <v>319</v>
      </c>
      <c r="F42" s="343">
        <f t="shared" si="7"/>
      </c>
      <c r="G42" s="344">
        <v>1997.78</v>
      </c>
      <c r="H42" s="343">
        <v>2514.03</v>
      </c>
      <c r="I42" s="364">
        <v>0</v>
      </c>
      <c r="J42" s="352">
        <v>7</v>
      </c>
      <c r="K42" s="343">
        <v>16737.44000000001</v>
      </c>
      <c r="L42" s="355">
        <v>0</v>
      </c>
      <c r="M42" s="343">
        <v>0</v>
      </c>
      <c r="N42" s="346">
        <v>0</v>
      </c>
      <c r="O42" s="349">
        <f t="shared" si="265"/>
      </c>
      <c r="P42" s="364"/>
      <c r="Q42" s="351">
        <f t="shared" si="170"/>
      </c>
      <c r="R42" s="352">
        <f t="shared" si="62"/>
      </c>
      <c r="S42" s="343">
        <f t="shared" si="97"/>
      </c>
      <c r="T42" s="353">
        <f t="shared" si="212"/>
      </c>
      <c r="U42" s="353">
        <f t="shared" si="196"/>
      </c>
      <c r="V42" s="353">
        <f t="shared" si="248"/>
      </c>
      <c r="W42" s="354">
        <v>7</v>
      </c>
      <c r="X42" s="353">
        <f t="shared" si="228"/>
      </c>
      <c r="Y42" s="353">
        <f t="shared" si="36"/>
      </c>
      <c r="Z42" s="353">
        <f t="shared" si="274"/>
      </c>
      <c r="AA42" s="353">
        <f t="shared" si="180"/>
      </c>
      <c r="AB42" s="353">
        <f t="shared" si="126"/>
      </c>
      <c r="AC42" s="349">
        <f t="shared" si="220"/>
      </c>
      <c r="AD42" s="349">
        <f t="shared" si="204"/>
      </c>
      <c r="AE42" s="349">
        <f t="shared" si="257"/>
      </c>
      <c r="AF42" s="349">
        <f t="shared" si="240"/>
      </c>
      <c r="AG42" s="349">
        <f t="shared" si="48"/>
      </c>
      <c r="AH42" s="349">
        <f t="shared" si="285"/>
      </c>
      <c r="AI42" s="349">
        <f t="shared" si="188"/>
      </c>
      <c r="AJ42" s="346">
        <v>51</v>
      </c>
      <c r="AK42" s="352">
        <v>41097</v>
      </c>
      <c r="AL42" s="352">
        <v>750</v>
      </c>
      <c r="AM42" s="352">
        <v>801</v>
      </c>
      <c r="AN42" s="352">
        <v>100</v>
      </c>
      <c r="AO42" s="355">
        <v>35</v>
      </c>
      <c r="AP42" s="352">
        <v>88</v>
      </c>
      <c r="AQ42" s="355">
        <v>113</v>
      </c>
      <c r="AR42" s="348">
        <v>7</v>
      </c>
      <c r="AS42" s="352">
        <v>6</v>
      </c>
      <c r="AT42" s="352">
        <v>0</v>
      </c>
      <c r="AU42" s="352">
        <v>14</v>
      </c>
      <c r="AV42" s="356"/>
      <c r="AW42" s="356"/>
      <c r="AX42" s="357">
        <f t="shared" si="140"/>
      </c>
    </row>
    <row customHeight="true" ht="18.452380952380953" r="43">
      <c r="A43" s="400"/>
      <c r="B43" s="340" t="s">
        <v>307</v>
      </c>
      <c r="C43" s="340" t="s">
        <v>308</v>
      </c>
      <c r="D43" s="375" t="s">
        <v>320</v>
      </c>
      <c r="E43" s="342" t="s">
        <v>321</v>
      </c>
      <c r="F43" s="343">
        <f t="shared" si="7"/>
      </c>
      <c r="G43" s="344">
        <v>2086.11</v>
      </c>
      <c r="H43" s="343">
        <v>2590.77</v>
      </c>
      <c r="I43" s="364">
        <v>0</v>
      </c>
      <c r="J43" s="352">
        <v>4</v>
      </c>
      <c r="K43" s="343">
        <v>12194.329999999987</v>
      </c>
      <c r="L43" s="355">
        <v>0</v>
      </c>
      <c r="M43" s="343">
        <v>0</v>
      </c>
      <c r="N43" s="346">
        <v>0</v>
      </c>
      <c r="O43" s="349">
        <f t="shared" si="265"/>
      </c>
      <c r="P43" s="364"/>
      <c r="Q43" s="351">
        <f t="shared" si="170"/>
      </c>
      <c r="R43" s="352">
        <f t="shared" si="62"/>
      </c>
      <c r="S43" s="343">
        <f t="shared" si="97"/>
      </c>
      <c r="T43" s="353">
        <f t="shared" si="212"/>
      </c>
      <c r="U43" s="353">
        <f t="shared" si="196"/>
      </c>
      <c r="V43" s="353">
        <f t="shared" si="248"/>
      </c>
      <c r="W43" s="354">
        <v>4</v>
      </c>
      <c r="X43" s="353">
        <f t="shared" si="228"/>
      </c>
      <c r="Y43" s="353">
        <f t="shared" si="36"/>
      </c>
      <c r="Z43" s="353">
        <f t="shared" si="274"/>
      </c>
      <c r="AA43" s="353">
        <f t="shared" si="180"/>
      </c>
      <c r="AB43" s="353">
        <f t="shared" si="126"/>
      </c>
      <c r="AC43" s="349">
        <f t="shared" si="220"/>
      </c>
      <c r="AD43" s="349">
        <f t="shared" si="204"/>
      </c>
      <c r="AE43" s="349">
        <f t="shared" si="257"/>
      </c>
      <c r="AF43" s="349">
        <f t="shared" si="240"/>
      </c>
      <c r="AG43" s="349">
        <f t="shared" si="48"/>
      </c>
      <c r="AH43" s="349">
        <f t="shared" si="285"/>
      </c>
      <c r="AI43" s="349">
        <f t="shared" si="188"/>
      </c>
      <c r="AJ43" s="346">
        <v>51</v>
      </c>
      <c r="AK43" s="352">
        <v>39293</v>
      </c>
      <c r="AL43" s="352">
        <v>557</v>
      </c>
      <c r="AM43" s="352">
        <v>618</v>
      </c>
      <c r="AN43" s="352">
        <v>105</v>
      </c>
      <c r="AO43" s="355">
        <v>21</v>
      </c>
      <c r="AP43" s="352">
        <v>96</v>
      </c>
      <c r="AQ43" s="355">
        <v>101</v>
      </c>
      <c r="AR43" s="348">
        <v>5</v>
      </c>
      <c r="AS43" s="352">
        <v>10</v>
      </c>
      <c r="AT43" s="352">
        <v>2</v>
      </c>
      <c r="AU43" s="352">
        <v>22</v>
      </c>
      <c r="AV43" s="356"/>
      <c r="AW43" s="356"/>
      <c r="AX43" s="357">
        <f t="shared" si="140"/>
      </c>
    </row>
    <row r="44">
      <c r="A44" s="400"/>
      <c r="B44" s="340" t="s">
        <v>307</v>
      </c>
      <c r="C44" s="340" t="s">
        <v>308</v>
      </c>
      <c r="D44" s="375" t="s">
        <v>320</v>
      </c>
      <c r="E44" s="342" t="s">
        <v>322</v>
      </c>
      <c r="F44" s="343">
        <f t="shared" si="7"/>
      </c>
      <c r="G44" s="344">
        <v>1513.28</v>
      </c>
      <c r="H44" s="343">
        <v>2118.4</v>
      </c>
      <c r="I44" s="364">
        <v>0</v>
      </c>
      <c r="J44" s="352">
        <v>3</v>
      </c>
      <c r="K44" s="343">
        <v>6400.940000000002</v>
      </c>
      <c r="L44" s="355">
        <v>0</v>
      </c>
      <c r="M44" s="343">
        <v>0</v>
      </c>
      <c r="N44" s="346">
        <v>1</v>
      </c>
      <c r="O44" s="349">
        <f t="shared" si="265"/>
      </c>
      <c r="P44" s="364"/>
      <c r="Q44" s="351">
        <f t="shared" si="170"/>
      </c>
      <c r="R44" s="352">
        <f t="shared" si="62"/>
      </c>
      <c r="S44" s="343">
        <f t="shared" si="97"/>
      </c>
      <c r="T44" s="353">
        <f t="shared" si="212"/>
      </c>
      <c r="U44" s="353">
        <f t="shared" si="196"/>
      </c>
      <c r="V44" s="353">
        <f t="shared" si="248"/>
      </c>
      <c r="W44" s="354">
        <v>2</v>
      </c>
      <c r="X44" s="353">
        <f t="shared" si="228"/>
      </c>
      <c r="Y44" s="353">
        <f t="shared" si="36"/>
      </c>
      <c r="Z44" s="353">
        <f t="shared" si="274"/>
      </c>
      <c r="AA44" s="353">
        <f t="shared" si="180"/>
      </c>
      <c r="AB44" s="353">
        <f t="shared" si="126"/>
      </c>
      <c r="AC44" s="349">
        <f t="shared" si="220"/>
      </c>
      <c r="AD44" s="349">
        <f t="shared" si="204"/>
      </c>
      <c r="AE44" s="349">
        <f t="shared" si="257"/>
      </c>
      <c r="AF44" s="349">
        <f t="shared" si="240"/>
      </c>
      <c r="AG44" s="349">
        <f t="shared" si="48"/>
      </c>
      <c r="AH44" s="349">
        <f t="shared" si="285"/>
      </c>
      <c r="AI44" s="349">
        <f t="shared" si="188"/>
      </c>
      <c r="AJ44" s="346">
        <v>51</v>
      </c>
      <c r="AK44" s="352">
        <v>32065</v>
      </c>
      <c r="AL44" s="352">
        <v>503</v>
      </c>
      <c r="AM44" s="352">
        <v>547</v>
      </c>
      <c r="AN44" s="352">
        <v>101</v>
      </c>
      <c r="AO44" s="348">
        <v>24</v>
      </c>
      <c r="AP44" s="352">
        <v>48</v>
      </c>
      <c r="AQ44" s="355">
        <v>90</v>
      </c>
      <c r="AR44" s="348">
        <v>4</v>
      </c>
      <c r="AS44" s="352">
        <v>4</v>
      </c>
      <c r="AT44" s="352">
        <v>0</v>
      </c>
      <c r="AU44" s="352">
        <v>18</v>
      </c>
      <c r="AV44" s="356"/>
      <c r="AW44" s="356"/>
      <c r="AX44" s="357">
        <f t="shared" si="140"/>
      </c>
    </row>
    <row r="45">
      <c r="A45" s="400"/>
      <c r="B45" s="361" t="s">
        <v>314</v>
      </c>
      <c r="C45" s="361"/>
      <c r="D45" s="361"/>
      <c r="E45" s="361"/>
      <c r="F45" s="362">
        <f>SUM(F40:F44)</f>
      </c>
      <c r="G45" s="363">
        <f>SUM(G40:G44)</f>
      </c>
      <c r="H45" s="362">
        <f>SUM(H40:H44)</f>
      </c>
      <c r="I45" s="364">
        <f>SUM(I40:I44)</f>
      </c>
      <c r="J45" s="365">
        <f>SUM(J40:J44)</f>
      </c>
      <c r="K45" s="362">
        <f>SUM(K40:K44)</f>
      </c>
      <c r="L45" s="366">
        <f>SUM(L40:L44)</f>
      </c>
      <c r="M45" s="362">
        <f>SUM(M40:M44)</f>
      </c>
      <c r="N45" s="365">
        <f>SUM(N40:N44)</f>
      </c>
      <c r="O45" s="367">
        <f t="shared" si="265"/>
      </c>
      <c r="P45" s="368">
        <f>SUM(P40:P44)</f>
      </c>
      <c r="Q45" s="351">
        <f t="shared" si="170"/>
      </c>
      <c r="R45" s="365">
        <f>SUM(R40:R44)</f>
      </c>
      <c r="S45" s="362">
        <f>SUM(S40:S44)</f>
      </c>
      <c r="T45" s="369">
        <f t="shared" si="212"/>
      </c>
      <c r="U45" s="369">
        <f t="shared" si="196"/>
      </c>
      <c r="V45" s="369">
        <f t="shared" si="248"/>
      </c>
      <c r="W45" s="370">
        <f>SUM(W40:W44)</f>
      </c>
      <c r="X45" s="369">
        <f t="shared" si="228"/>
      </c>
      <c r="Y45" s="369">
        <f t="shared" si="36"/>
      </c>
      <c r="Z45" s="369">
        <f t="shared" si="274"/>
      </c>
      <c r="AA45" s="369">
        <f t="shared" si="180"/>
      </c>
      <c r="AB45" s="369">
        <f t="shared" si="126"/>
      </c>
      <c r="AC45" s="367">
        <f t="shared" si="220"/>
      </c>
      <c r="AD45" s="367">
        <f t="shared" si="204"/>
      </c>
      <c r="AE45" s="367">
        <f t="shared" si="257"/>
      </c>
      <c r="AF45" s="367">
        <f t="shared" si="240"/>
      </c>
      <c r="AG45" s="367">
        <f t="shared" si="48"/>
      </c>
      <c r="AH45" s="367">
        <f t="shared" si="285"/>
      </c>
      <c r="AI45" s="367">
        <f t="shared" si="188"/>
      </c>
      <c r="AJ45" s="365">
        <f>AVERAGE(AJ40:AJ44)</f>
      </c>
      <c r="AK45" s="365">
        <f>SUM(AK40:AK44)</f>
      </c>
      <c r="AL45" s="365">
        <f>SUM(AL40:AL44)</f>
      </c>
      <c r="AM45" s="365">
        <f>SUM(AM40:AM44)</f>
      </c>
      <c r="AN45" s="365">
        <f>SUM(AN40:AN44)</f>
      </c>
      <c r="AO45" s="371">
        <f>SUM(AO40:AO44)</f>
      </c>
      <c r="AP45" s="365">
        <f>SUM(AP40:AP44)</f>
      </c>
      <c r="AQ45" s="371">
        <f>SUM(AQ40:AQ44)</f>
      </c>
      <c r="AR45" s="371">
        <f>SUM(AR40:AR44)</f>
      </c>
      <c r="AS45" s="365">
        <f>SUM(AS40:AS44)</f>
      </c>
      <c r="AT45" s="365">
        <f>SUM(AT40:AT44)</f>
      </c>
      <c r="AU45" s="365">
        <f>SUM(AU40:AU44)</f>
      </c>
      <c r="AV45" s="372"/>
      <c r="AW45" s="372"/>
      <c r="AX45" s="365">
        <f>SUM(AX40:AX44)</f>
      </c>
    </row>
    <row r="46">
      <c r="A46" s="400"/>
      <c r="B46" s="340" t="s">
        <v>323</v>
      </c>
      <c r="C46" s="377" t="s">
        <v>324</v>
      </c>
      <c r="D46" s="377" t="s">
        <v>327</v>
      </c>
      <c r="E46" s="375" t="s">
        <v>325</v>
      </c>
      <c r="F46" s="343">
        <f t="shared" ref="F46:F50" si="8">G46+H46+I46</f>
      </c>
      <c r="G46" s="344">
        <v>1845.8700000000001</v>
      </c>
      <c r="H46" s="343">
        <v>1254.4099999999999</v>
      </c>
      <c r="I46" s="364">
        <v>0</v>
      </c>
      <c r="J46" s="352">
        <v>2</v>
      </c>
      <c r="K46" s="343">
        <v>5656.369999999995</v>
      </c>
      <c r="L46" s="355">
        <v>0</v>
      </c>
      <c r="M46" s="343">
        <v>0</v>
      </c>
      <c r="N46" s="346">
        <v>0</v>
      </c>
      <c r="O46" s="349">
        <f t="shared" si="265"/>
      </c>
      <c r="P46" s="364"/>
      <c r="Q46" s="351">
        <f t="shared" si="170"/>
      </c>
      <c r="R46" s="352">
        <f t="shared" ref="R46:R50" si="63">J46+L46</f>
      </c>
      <c r="S46" s="343">
        <f t="shared" ref="S46:S50" si="98">K46+M46</f>
      </c>
      <c r="T46" s="353">
        <f t="shared" si="212"/>
      </c>
      <c r="U46" s="353">
        <f t="shared" si="196"/>
      </c>
      <c r="V46" s="353">
        <f t="shared" si="248"/>
      </c>
      <c r="W46" s="354">
        <v>2</v>
      </c>
      <c r="X46" s="353">
        <f t="shared" si="228"/>
      </c>
      <c r="Y46" s="353">
        <f t="shared" si="36"/>
      </c>
      <c r="Z46" s="353">
        <f t="shared" si="274"/>
      </c>
      <c r="AA46" s="353">
        <f t="shared" si="180"/>
      </c>
      <c r="AB46" s="353">
        <f t="shared" si="126"/>
      </c>
      <c r="AC46" s="349">
        <f t="shared" si="220"/>
      </c>
      <c r="AD46" s="349">
        <f t="shared" si="204"/>
      </c>
      <c r="AE46" s="349">
        <f t="shared" si="257"/>
      </c>
      <c r="AF46" s="349">
        <f t="shared" si="240"/>
      </c>
      <c r="AG46" s="349">
        <f t="shared" si="48"/>
      </c>
      <c r="AH46" s="349">
        <f t="shared" si="285"/>
      </c>
      <c r="AI46" s="349">
        <f t="shared" si="188"/>
      </c>
      <c r="AJ46" s="346">
        <v>52</v>
      </c>
      <c r="AK46" s="352">
        <v>22840</v>
      </c>
      <c r="AL46" s="352">
        <v>407</v>
      </c>
      <c r="AM46" s="352">
        <v>464</v>
      </c>
      <c r="AN46" s="352">
        <v>84</v>
      </c>
      <c r="AO46" s="348">
        <v>15</v>
      </c>
      <c r="AP46" s="352">
        <v>64</v>
      </c>
      <c r="AQ46" s="355">
        <v>85</v>
      </c>
      <c r="AR46" s="348">
        <v>2</v>
      </c>
      <c r="AS46" s="352">
        <v>2</v>
      </c>
      <c r="AT46" s="352">
        <v>1</v>
      </c>
      <c r="AU46" s="352">
        <v>19</v>
      </c>
      <c r="AV46" s="356"/>
      <c r="AW46" s="356"/>
      <c r="AX46" s="357">
        <f t="shared" ref="AX46:AX50" si="141">COUNT(AU46)</f>
      </c>
    </row>
    <row r="47">
      <c r="A47" s="400"/>
      <c r="B47" s="340" t="s">
        <v>323</v>
      </c>
      <c r="C47" s="377" t="s">
        <v>324</v>
      </c>
      <c r="D47" s="377" t="s">
        <v>327</v>
      </c>
      <c r="E47" s="375" t="s">
        <v>326</v>
      </c>
      <c r="F47" s="359">
        <f t="shared" si="8"/>
      </c>
      <c r="G47" s="343">
        <v>1264.85</v>
      </c>
      <c r="H47" s="343">
        <v>1730.27</v>
      </c>
      <c r="I47" s="364">
        <v>0</v>
      </c>
      <c r="J47" s="352">
        <v>2</v>
      </c>
      <c r="K47" s="343">
        <v>4921.430000000008</v>
      </c>
      <c r="L47" s="355">
        <v>1</v>
      </c>
      <c r="M47" s="343">
        <v>6216.21</v>
      </c>
      <c r="N47" s="346">
        <v>1</v>
      </c>
      <c r="O47" s="349">
        <f t="shared" si="265"/>
      </c>
      <c r="P47" s="364"/>
      <c r="Q47" s="351">
        <f t="shared" si="170"/>
      </c>
      <c r="R47" s="352">
        <f t="shared" si="63"/>
      </c>
      <c r="S47" s="343">
        <f t="shared" si="98"/>
      </c>
      <c r="T47" s="353">
        <f t="shared" si="212"/>
      </c>
      <c r="U47" s="353">
        <f t="shared" si="196"/>
      </c>
      <c r="V47" s="353">
        <f t="shared" si="248"/>
      </c>
      <c r="W47" s="354">
        <v>3</v>
      </c>
      <c r="X47" s="353">
        <f t="shared" si="228"/>
      </c>
      <c r="Y47" s="353">
        <f t="shared" si="36"/>
      </c>
      <c r="Z47" s="353">
        <f t="shared" si="274"/>
      </c>
      <c r="AA47" s="353">
        <f t="shared" si="180"/>
      </c>
      <c r="AB47" s="353">
        <f t="shared" si="126"/>
      </c>
      <c r="AC47" s="349">
        <f t="shared" si="220"/>
      </c>
      <c r="AD47" s="349">
        <f t="shared" si="204"/>
      </c>
      <c r="AE47" s="349">
        <f t="shared" si="257"/>
      </c>
      <c r="AF47" s="349">
        <f t="shared" si="240"/>
      </c>
      <c r="AG47" s="349">
        <f t="shared" si="48"/>
      </c>
      <c r="AH47" s="349">
        <f t="shared" si="285"/>
      </c>
      <c r="AI47" s="349">
        <f t="shared" si="188"/>
      </c>
      <c r="AJ47" s="346">
        <v>53</v>
      </c>
      <c r="AK47" s="352">
        <v>23182</v>
      </c>
      <c r="AL47" s="352">
        <v>408</v>
      </c>
      <c r="AM47" s="352">
        <v>420</v>
      </c>
      <c r="AN47" s="352">
        <v>101</v>
      </c>
      <c r="AO47" s="348">
        <v>14</v>
      </c>
      <c r="AP47" s="352">
        <v>74</v>
      </c>
      <c r="AQ47" s="355">
        <v>71</v>
      </c>
      <c r="AR47" s="348">
        <v>3</v>
      </c>
      <c r="AS47" s="352">
        <v>11</v>
      </c>
      <c r="AT47" s="352">
        <v>0</v>
      </c>
      <c r="AU47" s="352">
        <v>25</v>
      </c>
      <c r="AV47" s="356"/>
      <c r="AW47" s="356"/>
      <c r="AX47" s="357">
        <f t="shared" si="141"/>
      </c>
    </row>
    <row r="48">
      <c r="A48" s="400"/>
      <c r="B48" s="340" t="s">
        <v>323</v>
      </c>
      <c r="C48" s="377" t="s">
        <v>324</v>
      </c>
      <c r="D48" s="377" t="s">
        <v>327</v>
      </c>
      <c r="E48" s="375" t="s">
        <v>328</v>
      </c>
      <c r="F48" s="343">
        <f t="shared" si="8"/>
      </c>
      <c r="G48" s="343">
        <v>1572.9</v>
      </c>
      <c r="H48" s="343">
        <v>1673.52</v>
      </c>
      <c r="I48" s="364">
        <v>0</v>
      </c>
      <c r="J48" s="352">
        <v>6</v>
      </c>
      <c r="K48" s="343">
        <v>12334.559999999998</v>
      </c>
      <c r="L48" s="355">
        <v>0</v>
      </c>
      <c r="M48" s="343">
        <v>0</v>
      </c>
      <c r="N48" s="346">
        <v>1</v>
      </c>
      <c r="O48" s="349">
        <f t="shared" si="265"/>
      </c>
      <c r="P48" s="364"/>
      <c r="Q48" s="351">
        <f t="shared" si="170"/>
      </c>
      <c r="R48" s="352">
        <f t="shared" si="63"/>
      </c>
      <c r="S48" s="343">
        <f t="shared" si="98"/>
      </c>
      <c r="T48" s="353">
        <f t="shared" si="212"/>
      </c>
      <c r="U48" s="353">
        <f t="shared" si="196"/>
      </c>
      <c r="V48" s="353">
        <f t="shared" si="248"/>
      </c>
      <c r="W48" s="354">
        <v>5</v>
      </c>
      <c r="X48" s="353">
        <f t="shared" si="228"/>
      </c>
      <c r="Y48" s="353">
        <f t="shared" si="36"/>
      </c>
      <c r="Z48" s="353">
        <f t="shared" si="274"/>
      </c>
      <c r="AA48" s="353">
        <f t="shared" si="180"/>
      </c>
      <c r="AB48" s="353">
        <f t="shared" si="126"/>
      </c>
      <c r="AC48" s="349">
        <f t="shared" si="220"/>
      </c>
      <c r="AD48" s="349">
        <f t="shared" si="204"/>
      </c>
      <c r="AE48" s="349">
        <f t="shared" si="257"/>
      </c>
      <c r="AF48" s="349">
        <f t="shared" si="240"/>
      </c>
      <c r="AG48" s="349">
        <f t="shared" si="48"/>
      </c>
      <c r="AH48" s="349">
        <f t="shared" si="285"/>
      </c>
      <c r="AI48" s="349">
        <f t="shared" si="188"/>
      </c>
      <c r="AJ48" s="346">
        <v>53</v>
      </c>
      <c r="AK48" s="352">
        <v>25628</v>
      </c>
      <c r="AL48" s="352">
        <v>413</v>
      </c>
      <c r="AM48" s="352">
        <v>453</v>
      </c>
      <c r="AN48" s="352">
        <v>107</v>
      </c>
      <c r="AO48" s="348">
        <v>30</v>
      </c>
      <c r="AP48" s="352">
        <v>74</v>
      </c>
      <c r="AQ48" s="355">
        <v>90</v>
      </c>
      <c r="AR48" s="348">
        <v>6</v>
      </c>
      <c r="AS48" s="352">
        <v>4</v>
      </c>
      <c r="AT48" s="352">
        <v>0</v>
      </c>
      <c r="AU48" s="352">
        <v>19</v>
      </c>
      <c r="AV48" s="356"/>
      <c r="AW48" s="356"/>
      <c r="AX48" s="357">
        <f t="shared" si="141"/>
      </c>
    </row>
    <row customHeight="true" ht="18.452380952380953" r="49">
      <c r="A49" s="400"/>
      <c r="B49" s="340" t="s">
        <v>323</v>
      </c>
      <c r="C49" s="377" t="s">
        <v>324</v>
      </c>
      <c r="D49" s="377" t="s">
        <v>327</v>
      </c>
      <c r="E49" s="375" t="s">
        <v>329</v>
      </c>
      <c r="F49" s="343">
        <f t="shared" si="8"/>
      </c>
      <c r="G49" s="343">
        <v>1709.78</v>
      </c>
      <c r="H49" s="343">
        <v>1664.48</v>
      </c>
      <c r="I49" s="364">
        <v>0</v>
      </c>
      <c r="J49" s="352">
        <v>4</v>
      </c>
      <c r="K49" s="343">
        <v>9741.550000000003</v>
      </c>
      <c r="L49" s="355">
        <v>0</v>
      </c>
      <c r="M49" s="343">
        <v>0</v>
      </c>
      <c r="N49" s="346">
        <v>2</v>
      </c>
      <c r="O49" s="349">
        <f t="shared" si="265"/>
      </c>
      <c r="P49" s="364"/>
      <c r="Q49" s="351">
        <f t="shared" si="170"/>
      </c>
      <c r="R49" s="352">
        <f t="shared" si="63"/>
      </c>
      <c r="S49" s="343">
        <f t="shared" si="98"/>
      </c>
      <c r="T49" s="353">
        <f t="shared" si="212"/>
      </c>
      <c r="U49" s="353">
        <f t="shared" si="196"/>
      </c>
      <c r="V49" s="353">
        <f t="shared" si="248"/>
      </c>
      <c r="W49" s="354">
        <v>4</v>
      </c>
      <c r="X49" s="353">
        <f t="shared" si="228"/>
      </c>
      <c r="Y49" s="353">
        <f t="shared" si="36"/>
      </c>
      <c r="Z49" s="353">
        <f t="shared" si="274"/>
      </c>
      <c r="AA49" s="353">
        <f t="shared" si="180"/>
      </c>
      <c r="AB49" s="353">
        <f t="shared" si="126"/>
      </c>
      <c r="AC49" s="349">
        <f t="shared" si="220"/>
      </c>
      <c r="AD49" s="349">
        <f t="shared" si="204"/>
      </c>
      <c r="AE49" s="349">
        <f t="shared" si="257"/>
      </c>
      <c r="AF49" s="349">
        <f t="shared" si="240"/>
      </c>
      <c r="AG49" s="349">
        <f t="shared" si="48"/>
      </c>
      <c r="AH49" s="349">
        <f t="shared" si="285"/>
      </c>
      <c r="AI49" s="349">
        <f t="shared" si="188"/>
      </c>
      <c r="AJ49" s="346">
        <v>54</v>
      </c>
      <c r="AK49" s="352">
        <v>27915</v>
      </c>
      <c r="AL49" s="352">
        <v>465</v>
      </c>
      <c r="AM49" s="352">
        <v>494</v>
      </c>
      <c r="AN49" s="352">
        <v>98</v>
      </c>
      <c r="AO49" s="348">
        <v>18</v>
      </c>
      <c r="AP49" s="352">
        <v>79</v>
      </c>
      <c r="AQ49" s="348">
        <v>90</v>
      </c>
      <c r="AR49" s="348">
        <v>5</v>
      </c>
      <c r="AS49" s="352">
        <v>3</v>
      </c>
      <c r="AT49" s="352">
        <v>1</v>
      </c>
      <c r="AU49" s="352">
        <v>16</v>
      </c>
      <c r="AV49" s="356"/>
      <c r="AW49" s="356"/>
      <c r="AX49" s="357">
        <f t="shared" si="141"/>
      </c>
    </row>
    <row r="50">
      <c r="A50" s="400"/>
      <c r="B50" s="340" t="s">
        <v>323</v>
      </c>
      <c r="C50" s="377" t="s">
        <v>324</v>
      </c>
      <c r="D50" s="377" t="s">
        <v>327</v>
      </c>
      <c r="E50" s="375" t="s">
        <v>330</v>
      </c>
      <c r="F50" s="343">
        <f t="shared" si="8"/>
      </c>
      <c r="G50" s="343">
        <v>1845.95</v>
      </c>
      <c r="H50" s="343">
        <v>2383.62</v>
      </c>
      <c r="I50" s="364">
        <v>0</v>
      </c>
      <c r="J50" s="352">
        <v>6</v>
      </c>
      <c r="K50" s="343">
        <v>14897.029999999999</v>
      </c>
      <c r="L50" s="355">
        <v>1</v>
      </c>
      <c r="M50" s="343">
        <v>6216.21</v>
      </c>
      <c r="N50" s="346">
        <v>0</v>
      </c>
      <c r="O50" s="349">
        <f t="shared" si="265"/>
      </c>
      <c r="P50" s="364"/>
      <c r="Q50" s="351">
        <f t="shared" si="170"/>
      </c>
      <c r="R50" s="352">
        <f t="shared" si="63"/>
      </c>
      <c r="S50" s="343">
        <f t="shared" si="98"/>
      </c>
      <c r="T50" s="353">
        <f t="shared" si="212"/>
      </c>
      <c r="U50" s="353">
        <f t="shared" si="196"/>
      </c>
      <c r="V50" s="353">
        <f t="shared" si="248"/>
      </c>
      <c r="W50" s="354">
        <v>6</v>
      </c>
      <c r="X50" s="353">
        <f t="shared" si="228"/>
      </c>
      <c r="Y50" s="353">
        <f t="shared" si="36"/>
      </c>
      <c r="Z50" s="353">
        <f t="shared" si="274"/>
      </c>
      <c r="AA50" s="353">
        <f t="shared" si="180"/>
      </c>
      <c r="AB50" s="353">
        <f t="shared" si="126"/>
      </c>
      <c r="AC50" s="349">
        <f t="shared" si="220"/>
      </c>
      <c r="AD50" s="349">
        <f t="shared" si="204"/>
      </c>
      <c r="AE50" s="349">
        <f t="shared" si="257"/>
      </c>
      <c r="AF50" s="349">
        <f t="shared" si="240"/>
      </c>
      <c r="AG50" s="349">
        <f t="shared" si="48"/>
      </c>
      <c r="AH50" s="349">
        <f t="shared" si="285"/>
      </c>
      <c r="AI50" s="349">
        <f t="shared" si="188"/>
      </c>
      <c r="AJ50" s="346">
        <v>54</v>
      </c>
      <c r="AK50" s="352">
        <v>33658</v>
      </c>
      <c r="AL50" s="352">
        <v>560</v>
      </c>
      <c r="AM50" s="352">
        <v>599</v>
      </c>
      <c r="AN50" s="352">
        <v>111</v>
      </c>
      <c r="AO50" s="348">
        <v>23</v>
      </c>
      <c r="AP50" s="352">
        <v>73</v>
      </c>
      <c r="AQ50" s="355">
        <v>100</v>
      </c>
      <c r="AR50" s="348">
        <v>7</v>
      </c>
      <c r="AS50" s="352">
        <v>6</v>
      </c>
      <c r="AT50" s="352">
        <v>2</v>
      </c>
      <c r="AU50" s="352">
        <v>20</v>
      </c>
      <c r="AV50" s="356"/>
      <c r="AW50" s="356"/>
      <c r="AX50" s="357">
        <f t="shared" si="141"/>
      </c>
    </row>
    <row r="51">
      <c r="A51" s="400"/>
      <c r="B51" s="361" t="s">
        <v>314</v>
      </c>
      <c r="C51" s="361"/>
      <c r="D51" s="361"/>
      <c r="E51" s="361"/>
      <c r="F51" s="362">
        <f>SUM(F46:F50)</f>
      </c>
      <c r="G51" s="362">
        <f>SUM(G46:G50)</f>
      </c>
      <c r="H51" s="362">
        <f>SUM(H46:H50)</f>
      </c>
      <c r="I51" s="364">
        <f>SUM(I46:I50)</f>
      </c>
      <c r="J51" s="365">
        <f>SUM(J46:J50)</f>
      </c>
      <c r="K51" s="362">
        <f>SUM(K46:K50)</f>
      </c>
      <c r="L51" s="366">
        <f>SUM(L46:L50)</f>
      </c>
      <c r="M51" s="362">
        <f>SUM(M46:M50)</f>
      </c>
      <c r="N51" s="365">
        <f>SUM(N46:N50)</f>
      </c>
      <c r="O51" s="367">
        <f t="shared" si="265"/>
      </c>
      <c r="P51" s="368">
        <f>SUM(P46:P50)</f>
      </c>
      <c r="Q51" s="351">
        <f t="shared" si="170"/>
      </c>
      <c r="R51" s="365">
        <f>SUM(R46:R50)</f>
      </c>
      <c r="S51" s="362">
        <f>SUM(S46:S50)</f>
      </c>
      <c r="T51" s="369">
        <f t="shared" si="212"/>
      </c>
      <c r="U51" s="369">
        <f t="shared" si="196"/>
      </c>
      <c r="V51" s="369">
        <f t="shared" si="248"/>
      </c>
      <c r="W51" s="370">
        <f>SUM(W46:W50)</f>
      </c>
      <c r="X51" s="369">
        <f t="shared" si="228"/>
      </c>
      <c r="Y51" s="369">
        <f t="shared" si="36"/>
      </c>
      <c r="Z51" s="369">
        <f t="shared" si="274"/>
      </c>
      <c r="AA51" s="369">
        <f t="shared" si="180"/>
      </c>
      <c r="AB51" s="369">
        <f t="shared" si="126"/>
      </c>
      <c r="AC51" s="367">
        <f t="shared" si="220"/>
      </c>
      <c r="AD51" s="367">
        <f t="shared" si="204"/>
      </c>
      <c r="AE51" s="367">
        <f t="shared" si="257"/>
      </c>
      <c r="AF51" s="367">
        <f t="shared" si="240"/>
      </c>
      <c r="AG51" s="367">
        <f t="shared" si="48"/>
      </c>
      <c r="AH51" s="367">
        <f t="shared" si="285"/>
      </c>
      <c r="AI51" s="367">
        <f t="shared" si="188"/>
      </c>
      <c r="AJ51" s="365">
        <f>AVERAGE(AJ46:AJ50)</f>
      </c>
      <c r="AK51" s="365">
        <f>SUM(AK46:AK50)</f>
      </c>
      <c r="AL51" s="365">
        <f>SUM(AL46:AL50)</f>
      </c>
      <c r="AM51" s="365">
        <f>SUM(AM46:AM50)</f>
      </c>
      <c r="AN51" s="365">
        <f>SUM(AN46:AN50)</f>
      </c>
      <c r="AO51" s="371">
        <f>SUM(AO46:AO50)</f>
      </c>
      <c r="AP51" s="365">
        <f>SUM(AP46:AP50)</f>
      </c>
      <c r="AQ51" s="371">
        <f>SUM(AQ46:AQ50)</f>
      </c>
      <c r="AR51" s="371">
        <f>SUM(AR46:AR50)</f>
      </c>
      <c r="AS51" s="365">
        <f>SUM(AS46:AS50)</f>
      </c>
      <c r="AT51" s="365">
        <f>SUM(AT46:AT50)</f>
      </c>
      <c r="AU51" s="365">
        <f>SUM(AU46:AU50)</f>
      </c>
      <c r="AV51" s="372"/>
      <c r="AW51" s="372"/>
      <c r="AX51" s="365">
        <f>SUM(AX46:AX50)</f>
      </c>
    </row>
    <row r="52">
      <c r="A52" s="400"/>
      <c r="B52" s="340" t="s">
        <v>323</v>
      </c>
      <c r="C52" s="377" t="s">
        <v>324</v>
      </c>
      <c r="D52" s="341" t="s">
        <v>315</v>
      </c>
      <c r="E52" s="375" t="s">
        <v>331</v>
      </c>
      <c r="F52" s="343">
        <f>G52+H52</f>
      </c>
      <c r="G52" s="343">
        <v>2208.13</v>
      </c>
      <c r="H52" s="343">
        <v>1652.78</v>
      </c>
      <c r="I52" s="364">
        <v>0</v>
      </c>
      <c r="J52" s="352">
        <v>1</v>
      </c>
      <c r="K52" s="343">
        <v>1813.320000000007</v>
      </c>
      <c r="L52" s="355">
        <v>0</v>
      </c>
      <c r="M52" s="343">
        <v>0</v>
      </c>
      <c r="N52" s="346">
        <v>1</v>
      </c>
      <c r="O52" s="349">
        <f t="shared" si="265"/>
      </c>
      <c r="P52" s="364"/>
      <c r="Q52" s="351" t="str">
        <v>#DIV/0!</v>
      </c>
      <c r="R52" s="352">
        <f t="shared" ref="R52:R54" si="64">J52+L52</f>
      </c>
      <c r="S52" s="343">
        <f t="shared" ref="S52:S54" si="99">K52+M52</f>
      </c>
      <c r="T52" s="353">
        <f t="shared" si="212"/>
      </c>
      <c r="U52" s="353">
        <f t="shared" si="196"/>
      </c>
      <c r="V52" s="353">
        <f t="shared" si="248"/>
      </c>
      <c r="W52" s="354">
        <v>1</v>
      </c>
      <c r="X52" s="353">
        <f t="shared" si="228"/>
      </c>
      <c r="Y52" s="353">
        <f t="shared" si="36"/>
      </c>
      <c r="Z52" s="353">
        <f t="shared" si="274"/>
      </c>
      <c r="AA52" s="353">
        <f t="shared" si="180"/>
      </c>
      <c r="AB52" s="353">
        <f t="shared" si="126"/>
      </c>
      <c r="AC52" s="349">
        <f t="shared" si="220"/>
      </c>
      <c r="AD52" s="349">
        <f t="shared" si="204"/>
      </c>
      <c r="AE52" s="349">
        <f t="shared" si="257"/>
      </c>
      <c r="AF52" s="349">
        <f t="shared" si="240"/>
      </c>
      <c r="AG52" s="349">
        <f t="shared" si="48"/>
      </c>
      <c r="AH52" s="349">
        <f t="shared" si="285"/>
      </c>
      <c r="AI52" s="349">
        <f t="shared" si="188"/>
      </c>
      <c r="AJ52" s="346">
        <v>54</v>
      </c>
      <c r="AK52" s="352">
        <v>35004</v>
      </c>
      <c r="AL52" s="352">
        <v>702</v>
      </c>
      <c r="AM52" s="352">
        <v>748</v>
      </c>
      <c r="AN52" s="352">
        <v>101</v>
      </c>
      <c r="AO52" s="348">
        <v>15</v>
      </c>
      <c r="AP52" s="352">
        <v>64</v>
      </c>
      <c r="AQ52" s="355">
        <v>97</v>
      </c>
      <c r="AR52" s="348">
        <v>1</v>
      </c>
      <c r="AS52" s="352">
        <v>6</v>
      </c>
      <c r="AT52" s="352">
        <v>2</v>
      </c>
      <c r="AU52" s="352">
        <v>27</v>
      </c>
      <c r="AV52" s="356"/>
      <c r="AW52" s="356"/>
      <c r="AX52" s="357">
        <f t="shared" ref="AX52:AX54" si="142">COUNT(AU52)</f>
      </c>
    </row>
    <row r="53">
      <c r="A53" s="400"/>
      <c r="B53" s="340" t="s">
        <v>323</v>
      </c>
      <c r="C53" s="377" t="s">
        <v>324</v>
      </c>
      <c r="D53" s="341" t="s">
        <v>315</v>
      </c>
      <c r="E53" s="378" t="s">
        <v>333</v>
      </c>
      <c r="F53" s="343">
        <f t="shared" ref="F53:F54" si="9">G53+H53+I53</f>
      </c>
      <c r="G53" s="343">
        <v>2892.6</v>
      </c>
      <c r="H53" s="343">
        <v>1887.52</v>
      </c>
      <c r="I53" s="364">
        <v>0</v>
      </c>
      <c r="J53" s="352">
        <v>4</v>
      </c>
      <c r="K53" s="343">
        <v>12020.589999999997</v>
      </c>
      <c r="L53" s="355">
        <v>0</v>
      </c>
      <c r="M53" s="343">
        <v>0</v>
      </c>
      <c r="N53" s="346">
        <v>0</v>
      </c>
      <c r="O53" s="349">
        <f t="shared" si="265"/>
      </c>
      <c r="P53" s="364"/>
      <c r="Q53" s="351">
        <f t="shared" ref="Q53:Q56" si="171">P53/R53</f>
      </c>
      <c r="R53" s="352">
        <f t="shared" si="64"/>
      </c>
      <c r="S53" s="343">
        <f t="shared" si="99"/>
      </c>
      <c r="T53" s="353">
        <f t="shared" si="212"/>
      </c>
      <c r="U53" s="353">
        <f t="shared" si="196"/>
      </c>
      <c r="V53" s="353">
        <f t="shared" si="248"/>
      </c>
      <c r="W53" s="354">
        <v>4</v>
      </c>
      <c r="X53" s="353">
        <f t="shared" si="228"/>
      </c>
      <c r="Y53" s="353">
        <f t="shared" si="36"/>
      </c>
      <c r="Z53" s="353">
        <f t="shared" si="274"/>
      </c>
      <c r="AA53" s="353">
        <f t="shared" si="180"/>
      </c>
      <c r="AB53" s="353">
        <f t="shared" si="126"/>
      </c>
      <c r="AC53" s="349">
        <f t="shared" si="220"/>
      </c>
      <c r="AD53" s="349">
        <f t="shared" si="204"/>
      </c>
      <c r="AE53" s="349">
        <f t="shared" si="257"/>
      </c>
      <c r="AF53" s="349">
        <f t="shared" si="240"/>
      </c>
      <c r="AG53" s="349">
        <f t="shared" si="48"/>
      </c>
      <c r="AH53" s="349">
        <f t="shared" si="285"/>
      </c>
      <c r="AI53" s="349">
        <f t="shared" si="188"/>
      </c>
      <c r="AJ53" s="346">
        <v>55</v>
      </c>
      <c r="AK53" s="352">
        <v>37655</v>
      </c>
      <c r="AL53" s="352">
        <v>911</v>
      </c>
      <c r="AM53" s="352">
        <v>962</v>
      </c>
      <c r="AN53" s="352">
        <v>121</v>
      </c>
      <c r="AO53" s="348">
        <v>32</v>
      </c>
      <c r="AP53" s="352">
        <v>103</v>
      </c>
      <c r="AQ53" s="355">
        <v>116</v>
      </c>
      <c r="AR53" s="348">
        <v>4</v>
      </c>
      <c r="AS53" s="352">
        <v>7</v>
      </c>
      <c r="AT53" s="352">
        <v>1</v>
      </c>
      <c r="AU53" s="352">
        <v>21</v>
      </c>
      <c r="AV53" s="356"/>
      <c r="AW53" s="356"/>
      <c r="AX53" s="357">
        <f t="shared" si="142"/>
      </c>
    </row>
    <row r="54">
      <c r="A54" s="400"/>
      <c r="B54" s="340" t="s">
        <v>323</v>
      </c>
      <c r="C54" s="377" t="s">
        <v>324</v>
      </c>
      <c r="D54" s="341" t="s">
        <v>315</v>
      </c>
      <c r="E54" s="382" t="s">
        <v>334</v>
      </c>
      <c r="F54" s="343">
        <f t="shared" si="9"/>
      </c>
      <c r="G54" s="343">
        <v>3024.68</v>
      </c>
      <c r="H54" s="343">
        <v>1528.04</v>
      </c>
      <c r="I54" s="364">
        <v>0</v>
      </c>
      <c r="J54" s="352">
        <v>8</v>
      </c>
      <c r="K54" s="343">
        <v>18550.76000000001</v>
      </c>
      <c r="L54" s="355">
        <v>1</v>
      </c>
      <c r="M54" s="343">
        <v>6216.210000000001</v>
      </c>
      <c r="N54" s="346">
        <v>1</v>
      </c>
      <c r="O54" s="349">
        <f t="shared" si="265"/>
      </c>
      <c r="P54" s="364"/>
      <c r="Q54" s="351">
        <f t="shared" si="171"/>
      </c>
      <c r="R54" s="352">
        <f t="shared" si="64"/>
      </c>
      <c r="S54" s="343">
        <f t="shared" si="99"/>
      </c>
      <c r="T54" s="353">
        <f t="shared" si="212"/>
      </c>
      <c r="U54" s="353">
        <f t="shared" si="196"/>
      </c>
      <c r="V54" s="353">
        <f t="shared" si="248"/>
      </c>
      <c r="W54" s="354">
        <v>7</v>
      </c>
      <c r="X54" s="353">
        <f t="shared" si="228"/>
      </c>
      <c r="Y54" s="353">
        <f t="shared" si="36"/>
      </c>
      <c r="Z54" s="353">
        <f t="shared" si="274"/>
      </c>
      <c r="AA54" s="353">
        <f t="shared" si="180"/>
      </c>
      <c r="AB54" s="353">
        <f t="shared" si="126"/>
      </c>
      <c r="AC54" s="349">
        <f t="shared" si="220"/>
      </c>
      <c r="AD54" s="349">
        <f t="shared" si="204"/>
      </c>
      <c r="AE54" s="349">
        <f t="shared" si="257"/>
      </c>
      <c r="AF54" s="349">
        <f t="shared" si="240"/>
      </c>
      <c r="AG54" s="349">
        <f t="shared" si="48"/>
      </c>
      <c r="AH54" s="349">
        <f t="shared" si="285"/>
      </c>
      <c r="AI54" s="349">
        <f t="shared" si="188"/>
      </c>
      <c r="AJ54" s="346">
        <v>54</v>
      </c>
      <c r="AK54" s="352">
        <v>35999</v>
      </c>
      <c r="AL54" s="352">
        <v>1007</v>
      </c>
      <c r="AM54" s="352">
        <v>1087</v>
      </c>
      <c r="AN54" s="352">
        <v>114</v>
      </c>
      <c r="AO54" s="348">
        <v>31</v>
      </c>
      <c r="AP54" s="352">
        <v>125</v>
      </c>
      <c r="AQ54" s="355">
        <v>109</v>
      </c>
      <c r="AR54" s="348">
        <v>9</v>
      </c>
      <c r="AS54" s="352">
        <v>3</v>
      </c>
      <c r="AT54" s="352">
        <v>2</v>
      </c>
      <c r="AU54" s="352">
        <v>15</v>
      </c>
      <c r="AV54" s="356"/>
      <c r="AW54" s="356"/>
      <c r="AX54" s="357">
        <f t="shared" si="142"/>
      </c>
    </row>
    <row r="55">
      <c r="A55" s="400"/>
      <c r="B55" s="361" t="s">
        <v>314</v>
      </c>
      <c r="C55" s="361"/>
      <c r="D55" s="361"/>
      <c r="E55" s="361"/>
      <c r="F55" s="362">
        <f>SUM(F52:F54)</f>
      </c>
      <c r="G55" s="362">
        <f>SUM(G52:G54)</f>
      </c>
      <c r="H55" s="362">
        <f>SUM(H52:H54)</f>
      </c>
      <c r="I55" s="364">
        <f>SUM(I52:I54)</f>
      </c>
      <c r="J55" s="365">
        <f>SUM(J52:J54)</f>
      </c>
      <c r="K55" s="362">
        <f>SUM(K52:K54)</f>
      </c>
      <c r="L55" s="366">
        <f>SUM(L52:L54)</f>
      </c>
      <c r="M55" s="362">
        <f>SUM(M52:M54)</f>
      </c>
      <c r="N55" s="365">
        <f>SUM(N52:N54)</f>
      </c>
      <c r="O55" s="367">
        <f t="shared" si="265"/>
      </c>
      <c r="P55" s="368">
        <f>SUM(P53:P54)</f>
      </c>
      <c r="Q55" s="351">
        <f t="shared" si="171"/>
      </c>
      <c r="R55" s="365">
        <f>SUM(R52:R54)</f>
      </c>
      <c r="S55" s="362">
        <f>SUM(S52:S54)</f>
      </c>
      <c r="T55" s="369">
        <f t="shared" si="212"/>
      </c>
      <c r="U55" s="369">
        <f t="shared" si="196"/>
      </c>
      <c r="V55" s="369">
        <f t="shared" si="248"/>
      </c>
      <c r="W55" s="370">
        <f>SUM(W52:W54)</f>
      </c>
      <c r="X55" s="369">
        <f t="shared" si="228"/>
      </c>
      <c r="Y55" s="369">
        <f t="shared" si="36"/>
      </c>
      <c r="Z55" s="369">
        <f t="shared" si="274"/>
      </c>
      <c r="AA55" s="369">
        <f t="shared" si="180"/>
      </c>
      <c r="AB55" s="369">
        <f t="shared" si="126"/>
      </c>
      <c r="AC55" s="367">
        <f t="shared" si="220"/>
      </c>
      <c r="AD55" s="367">
        <f t="shared" si="204"/>
      </c>
      <c r="AE55" s="367">
        <f t="shared" si="257"/>
      </c>
      <c r="AF55" s="367">
        <f t="shared" si="240"/>
      </c>
      <c r="AG55" s="367">
        <f t="shared" si="48"/>
      </c>
      <c r="AH55" s="367">
        <f t="shared" si="285"/>
      </c>
      <c r="AI55" s="367">
        <f t="shared" si="188"/>
      </c>
      <c r="AJ55" s="365">
        <f>AVERAGE(AJ52:AJ54)</f>
      </c>
      <c r="AK55" s="365">
        <f>SUM(AK52:AK54)</f>
      </c>
      <c r="AL55" s="365">
        <f>SUM(AL52:AL54)</f>
      </c>
      <c r="AM55" s="365">
        <f>SUM(AM52:AM54)</f>
      </c>
      <c r="AN55" s="365">
        <f>SUM(AN52:AN54)</f>
      </c>
      <c r="AO55" s="365">
        <f>SUM(AO52:AO54)</f>
      </c>
      <c r="AP55" s="365">
        <f>SUM(AP52:AP54)</f>
      </c>
      <c r="AQ55" s="365">
        <f>SUM(AQ52:AQ54)</f>
      </c>
      <c r="AR55" s="365">
        <f>SUM(AR52:AR54)</f>
      </c>
      <c r="AS55" s="365">
        <f>SUM(AS52:AS54)</f>
      </c>
      <c r="AT55" s="365">
        <f>SUM(AT52:AT54)</f>
      </c>
      <c r="AU55" s="365">
        <f>SUM(AU52:AU54)</f>
      </c>
      <c r="AV55" s="372"/>
      <c r="AW55" s="372"/>
      <c r="AX55" s="365">
        <f>SUM(AX52:AX54)</f>
      </c>
    </row>
    <row r="56">
      <c r="A56" s="400"/>
      <c r="B56" s="387" t="s">
        <v>335</v>
      </c>
      <c r="C56" s="387"/>
      <c r="D56" s="387"/>
      <c r="E56" s="387"/>
      <c r="F56" s="388">
        <f>F39+F45+F51+F55+F33</f>
      </c>
      <c r="G56" s="388">
        <f>G39+G45+G51+G55+G33</f>
      </c>
      <c r="H56" s="388">
        <f>H39+H45+H51+H55+H33</f>
      </c>
      <c r="I56" s="388">
        <f>I39+I45+I51+I55+I33</f>
      </c>
      <c r="J56" s="390">
        <f>J39+J45+J51+J55+J33</f>
      </c>
      <c r="K56" s="405">
        <f>K39+K45+K51+K55+K33</f>
      </c>
      <c r="L56" s="405">
        <f>L39+L45+L51+L55+L33</f>
      </c>
      <c r="M56" s="405">
        <f>M39+M45+M51+M55+M33</f>
      </c>
      <c r="N56" s="405">
        <f>N39+N45+N51+N55+N33</f>
      </c>
      <c r="O56" s="391">
        <f t="shared" si="265"/>
      </c>
      <c r="P56" s="392">
        <f>P39+P45+P55+P51+P33</f>
      </c>
      <c r="Q56" s="393">
        <f t="shared" si="171"/>
      </c>
      <c r="R56" s="390">
        <f>R39+R45+R51+R55+R33</f>
      </c>
      <c r="S56" s="388">
        <f>S39+S45+S51+S55+S33</f>
      </c>
      <c r="T56" s="388">
        <f t="shared" si="212"/>
      </c>
      <c r="U56" s="388">
        <f t="shared" si="196"/>
      </c>
      <c r="V56" s="388">
        <f t="shared" si="248"/>
      </c>
      <c r="W56" s="394">
        <f>W39+W45+W51+W55+W33</f>
      </c>
      <c r="X56" s="388">
        <f t="shared" si="228"/>
      </c>
      <c r="Y56" s="388">
        <f t="shared" si="36"/>
      </c>
      <c r="Z56" s="388">
        <f t="shared" si="274"/>
      </c>
      <c r="AA56" s="388">
        <f t="shared" si="180"/>
      </c>
      <c r="AB56" s="388">
        <f t="shared" si="126"/>
      </c>
      <c r="AC56" s="391">
        <f t="shared" si="220"/>
      </c>
      <c r="AD56" s="391">
        <f t="shared" si="204"/>
      </c>
      <c r="AE56" s="391">
        <f t="shared" si="257"/>
      </c>
      <c r="AF56" s="391">
        <f t="shared" si="240"/>
      </c>
      <c r="AG56" s="391">
        <f t="shared" si="48"/>
      </c>
      <c r="AH56" s="391">
        <f t="shared" si="285"/>
      </c>
      <c r="AI56" s="391">
        <f t="shared" si="188"/>
      </c>
      <c r="AJ56" s="390"/>
      <c r="AK56" s="390">
        <f>AK39+AK45+AK51+AK55+AK33</f>
      </c>
      <c r="AL56" s="390">
        <f>AL39+AL45+AL51+AL55+AL33</f>
      </c>
      <c r="AM56" s="390">
        <f>AM39+AM45+AM51+AM55+AM33</f>
      </c>
      <c r="AN56" s="390">
        <f>AN39+AN45+AN51+AN55+AN33</f>
      </c>
      <c r="AO56" s="390">
        <f>AO39+AO45+AO51+AO55+AO33</f>
      </c>
      <c r="AP56" s="390">
        <f>AP39+AP45+AP51+AP55+AP33</f>
      </c>
      <c r="AQ56" s="390">
        <f>AQ39+AQ45+AQ51+AQ55+AQ33</f>
      </c>
      <c r="AR56" s="390">
        <f>AR39+AR45+AR51+AR55+AR33</f>
      </c>
      <c r="AS56" s="390">
        <f>AS39+AS45+AS51+AS55+AS33</f>
      </c>
      <c r="AT56" s="390">
        <f>AT39+AT45+AT51+AT55+AT33</f>
      </c>
      <c r="AU56" s="390">
        <f>AU39+AU45+AU51+AU55+AU33</f>
      </c>
      <c r="AV56" s="395"/>
      <c r="AW56" s="395"/>
      <c r="AX56" s="390">
        <f>AX39+AX45+AX51+AX55+AX33</f>
      </c>
    </row>
    <row r="57">
      <c r="A57" s="303"/>
      <c r="B57" s="304" t="s">
        <v>249</v>
      </c>
      <c r="C57" s="304"/>
      <c r="D57" s="304"/>
      <c r="E57" s="304"/>
      <c r="F57" s="305" t="s">
        <v>250</v>
      </c>
      <c r="G57" s="305"/>
      <c r="H57" s="305"/>
      <c r="I57" s="305"/>
      <c r="J57" s="306"/>
      <c r="K57" s="305"/>
      <c r="L57" s="305"/>
      <c r="M57" s="305"/>
      <c r="N57" s="305"/>
      <c r="O57" s="305"/>
      <c r="P57" s="305"/>
      <c r="Q57" s="305"/>
      <c r="R57" s="306"/>
      <c r="S57" s="305"/>
      <c r="T57" s="305"/>
      <c r="U57" s="305"/>
      <c r="V57" s="305"/>
      <c r="W57" s="307"/>
      <c r="X57" s="305"/>
      <c r="Y57" s="305"/>
      <c r="Z57" s="308" t="s">
        <v>251</v>
      </c>
      <c r="AA57" s="308"/>
      <c r="AB57" s="308"/>
      <c r="AC57" s="308"/>
      <c r="AD57" s="308"/>
      <c r="AE57" s="308"/>
      <c r="AF57" s="308"/>
      <c r="AG57" s="308"/>
      <c r="AH57" s="308"/>
      <c r="AI57" s="308"/>
      <c r="AJ57" s="308"/>
      <c r="AK57" s="308"/>
      <c r="AL57" s="308"/>
      <c r="AM57" s="308"/>
      <c r="AN57" s="308"/>
      <c r="AO57" s="308"/>
      <c r="AP57" s="308"/>
      <c r="AQ57" s="308"/>
      <c r="AR57" s="308"/>
      <c r="AS57" s="308"/>
      <c r="AT57" s="308"/>
      <c r="AU57" s="308"/>
      <c r="AV57" s="309" t="s">
        <v>252</v>
      </c>
      <c r="AW57" s="309"/>
      <c r="AX57" s="310" t="s">
        <v>253</v>
      </c>
    </row>
    <row r="58">
      <c r="A58" s="303"/>
      <c r="B58" s="304"/>
      <c r="C58" s="304"/>
      <c r="D58" s="304"/>
      <c r="E58" s="304"/>
      <c r="F58" s="311" t="s">
        <v>254</v>
      </c>
      <c r="G58" s="311"/>
      <c r="H58" s="311"/>
      <c r="I58" s="311"/>
      <c r="J58" s="312" t="s">
        <v>255</v>
      </c>
      <c r="K58" s="312"/>
      <c r="L58" s="312"/>
      <c r="M58" s="312"/>
      <c r="N58" s="312"/>
      <c r="O58" s="312"/>
      <c r="P58" s="312"/>
      <c r="Q58" s="312"/>
      <c r="R58" s="312"/>
      <c r="S58" s="313"/>
      <c r="T58" s="314" t="s">
        <v>256</v>
      </c>
      <c r="U58" s="314"/>
      <c r="V58" s="314"/>
      <c r="W58" s="315"/>
      <c r="X58" s="314"/>
      <c r="Y58" s="314"/>
      <c r="Z58" s="316" t="s">
        <v>257</v>
      </c>
      <c r="AA58" s="316"/>
      <c r="AB58" s="316"/>
      <c r="AC58" s="316"/>
      <c r="AD58" s="316"/>
      <c r="AE58" s="316"/>
      <c r="AF58" s="316"/>
      <c r="AG58" s="316"/>
      <c r="AH58" s="316"/>
      <c r="AI58" s="316"/>
      <c r="AJ58" s="316"/>
      <c r="AK58" s="317" t="s">
        <v>258</v>
      </c>
      <c r="AL58" s="317"/>
      <c r="AM58" s="317"/>
      <c r="AN58" s="317"/>
      <c r="AO58" s="317"/>
      <c r="AP58" s="317"/>
      <c r="AQ58" s="317"/>
      <c r="AR58" s="317"/>
      <c r="AS58" s="317"/>
      <c r="AT58" s="317"/>
      <c r="AU58" s="317"/>
      <c r="AV58" s="318"/>
      <c r="AW58" s="319"/>
      <c r="AX58" s="310"/>
    </row>
    <row r="59">
      <c r="A59" s="303"/>
      <c r="B59" s="320" t="s">
        <v>259</v>
      </c>
      <c r="C59" s="321" t="s">
        <v>260</v>
      </c>
      <c r="D59" s="322" t="s">
        <v>261</v>
      </c>
      <c r="E59" s="323" t="s">
        <v>262</v>
      </c>
      <c r="F59" s="324" t="s">
        <v>263</v>
      </c>
      <c r="G59" s="311" t="s">
        <v>264</v>
      </c>
      <c r="H59" s="325" t="s">
        <v>265</v>
      </c>
      <c r="I59" s="326" t="s">
        <v>266</v>
      </c>
      <c r="J59" s="327" t="s">
        <v>267</v>
      </c>
      <c r="K59" s="328" t="s">
        <v>268</v>
      </c>
      <c r="L59" s="329" t="s">
        <v>269</v>
      </c>
      <c r="M59" s="328" t="s">
        <v>270</v>
      </c>
      <c r="N59" s="328" t="s">
        <v>271</v>
      </c>
      <c r="O59" s="328" t="s">
        <v>272</v>
      </c>
      <c r="P59" s="330" t="s">
        <v>273</v>
      </c>
      <c r="Q59" s="328" t="s">
        <v>274</v>
      </c>
      <c r="R59" s="327" t="s">
        <v>275</v>
      </c>
      <c r="S59" s="331" t="s">
        <v>276</v>
      </c>
      <c r="T59" s="314" t="s">
        <v>277</v>
      </c>
      <c r="U59" s="314" t="s">
        <v>278</v>
      </c>
      <c r="V59" s="314" t="s">
        <v>279</v>
      </c>
      <c r="W59" s="315" t="s">
        <v>280</v>
      </c>
      <c r="X59" s="314" t="s">
        <v>281</v>
      </c>
      <c r="Y59" s="332" t="s">
        <v>282</v>
      </c>
      <c r="Z59" s="396" t="s">
        <v>283</v>
      </c>
      <c r="AA59" s="397" t="s">
        <v>284</v>
      </c>
      <c r="AB59" s="398" t="s">
        <v>285</v>
      </c>
      <c r="AC59" s="397" t="s">
        <v>286</v>
      </c>
      <c r="AD59" s="397" t="s">
        <v>287</v>
      </c>
      <c r="AE59" s="336" t="s">
        <v>288</v>
      </c>
      <c r="AF59" s="397" t="s">
        <v>289</v>
      </c>
      <c r="AG59" s="397" t="s">
        <v>290</v>
      </c>
      <c r="AH59" s="397" t="s">
        <v>291</v>
      </c>
      <c r="AI59" s="336" t="s">
        <v>292</v>
      </c>
      <c r="AJ59" s="336" t="s">
        <v>293</v>
      </c>
      <c r="AK59" s="317" t="s">
        <v>294</v>
      </c>
      <c r="AL59" s="317" t="s">
        <v>295</v>
      </c>
      <c r="AM59" s="317" t="s">
        <v>296</v>
      </c>
      <c r="AN59" s="317" t="s">
        <v>297</v>
      </c>
      <c r="AO59" s="317" t="s">
        <v>298</v>
      </c>
      <c r="AP59" s="317" t="s">
        <v>299</v>
      </c>
      <c r="AQ59" s="317" t="s">
        <v>300</v>
      </c>
      <c r="AR59" s="317" t="s">
        <v>301</v>
      </c>
      <c r="AS59" s="317" t="s">
        <v>302</v>
      </c>
      <c r="AT59" s="317" t="s">
        <v>303</v>
      </c>
      <c r="AU59" s="317" t="s">
        <v>304</v>
      </c>
      <c r="AV59" s="318"/>
      <c r="AW59" s="319"/>
      <c r="AX59" s="310" t="s">
        <v>305</v>
      </c>
    </row>
    <row r="60">
      <c r="A60" s="338" t="s">
        <v>339</v>
      </c>
      <c r="B60" s="340" t="s">
        <v>323</v>
      </c>
      <c r="C60" s="377" t="s">
        <v>324</v>
      </c>
      <c r="D60" s="341" t="s">
        <v>315</v>
      </c>
      <c r="E60" s="399" t="s">
        <v>337</v>
      </c>
      <c r="F60" s="343">
        <f t="shared" ref="F60:F61" si="10">G60+H60+I60</f>
      </c>
      <c r="G60" s="379">
        <v>1031.55</v>
      </c>
      <c r="H60" s="343">
        <v>949.22</v>
      </c>
      <c r="I60" s="364">
        <v>0</v>
      </c>
      <c r="J60" s="352">
        <v>6</v>
      </c>
      <c r="K60" s="343">
        <v>11097.139999999985</v>
      </c>
      <c r="L60" s="355">
        <v>0</v>
      </c>
      <c r="M60" s="343">
        <v>0</v>
      </c>
      <c r="N60" s="346">
        <v>2</v>
      </c>
      <c r="O60" s="349">
        <f t="shared" ref="O60:O86" si="266">N60/R60</f>
      </c>
      <c r="P60" s="350"/>
      <c r="Q60" s="351">
        <f t="shared" ref="Q60:Q86" si="172">P60/R60</f>
      </c>
      <c r="R60" s="352">
        <f t="shared" ref="R60:R61" si="65">J60+L60</f>
      </c>
      <c r="S60" s="343">
        <f t="shared" ref="S60:S61" si="100">K60+M60</f>
      </c>
      <c r="T60" s="353">
        <f t="shared" ref="T60:T86" si="213">S60/F60</f>
      </c>
      <c r="U60" s="353">
        <f t="shared" ref="U60:U86" si="197">S60/(F60+(AX60*500)+F60*3%)</f>
      </c>
      <c r="V60" s="353">
        <f t="shared" ref="V60:V86" si="249">S60/R60</f>
      </c>
      <c r="W60" s="354">
        <v>3</v>
      </c>
      <c r="X60" s="353">
        <f>F60/W60</f>
      </c>
      <c r="Y60" s="353">
        <f>F60/R60</f>
      </c>
      <c r="Z60" s="353">
        <f>F60/AL60</f>
      </c>
      <c r="AA60" s="353">
        <f t="shared" ref="AA60:AA86" si="181">F60/AK60*1000</f>
      </c>
      <c r="AB60" s="353">
        <f t="shared" ref="AB60:AB86" si="127">F60/AN60</f>
      </c>
      <c r="AC60" s="349">
        <f t="shared" ref="AC60:AC86" si="221">AL60/AK60</f>
      </c>
      <c r="AD60" s="349">
        <f t="shared" ref="AD60:AD86" si="205">AN60/AM60</f>
      </c>
      <c r="AE60" s="349">
        <f t="shared" ref="AE60:AE86" si="258">AP60/AM60</f>
      </c>
      <c r="AF60" s="349">
        <f t="shared" ref="AF60:AF86" si="241">R60/AP60</f>
      </c>
      <c r="AG60" s="349">
        <f t="shared" ref="AG60:AG86" si="49">AR60/AN60</f>
      </c>
      <c r="AH60" s="349">
        <f t="shared" ref="AH60:AH86" si="286">R60/AR60</f>
      </c>
      <c r="AI60" s="349">
        <f t="shared" ref="AI60:AI86" si="189">AQ60/AP60</f>
      </c>
      <c r="AJ60" s="346">
        <v>56</v>
      </c>
      <c r="AK60" s="352">
        <v>20090</v>
      </c>
      <c r="AL60" s="352">
        <v>521</v>
      </c>
      <c r="AM60" s="352">
        <v>567</v>
      </c>
      <c r="AN60" s="352">
        <v>76</v>
      </c>
      <c r="AO60" s="348">
        <v>16</v>
      </c>
      <c r="AP60" s="352">
        <v>56</v>
      </c>
      <c r="AQ60" s="355">
        <v>63</v>
      </c>
      <c r="AR60" s="348">
        <v>7</v>
      </c>
      <c r="AS60" s="352">
        <v>5</v>
      </c>
      <c r="AT60" s="352">
        <v>1</v>
      </c>
      <c r="AU60" s="346">
        <v>15</v>
      </c>
      <c r="AV60" s="356"/>
      <c r="AW60" s="356"/>
      <c r="AX60" s="357">
        <f t="shared" ref="AX60:AX61" si="143">COUNT(AU60)</f>
      </c>
    </row>
    <row r="61">
      <c r="A61" s="338"/>
      <c r="B61" s="380" t="s">
        <v>323</v>
      </c>
      <c r="C61" s="381" t="s">
        <v>324</v>
      </c>
      <c r="D61" s="341" t="s">
        <v>315</v>
      </c>
      <c r="E61" s="402" t="s">
        <v>338</v>
      </c>
      <c r="F61" s="403">
        <f t="shared" si="10"/>
      </c>
      <c r="G61" s="343">
        <v>234.73</v>
      </c>
      <c r="H61" s="343">
        <v>310.52</v>
      </c>
      <c r="I61" s="364">
        <v>0</v>
      </c>
      <c r="J61" s="352">
        <v>1</v>
      </c>
      <c r="K61" s="343">
        <v>2548.2600000000093</v>
      </c>
      <c r="L61" s="355">
        <v>0</v>
      </c>
      <c r="M61" s="343">
        <v>0</v>
      </c>
      <c r="N61" s="346">
        <v>0</v>
      </c>
      <c r="O61" s="349">
        <f t="shared" si="266"/>
      </c>
      <c r="P61" s="350"/>
      <c r="Q61" s="351">
        <f t="shared" si="172"/>
      </c>
      <c r="R61" s="352">
        <f t="shared" si="65"/>
      </c>
      <c r="S61" s="343">
        <f t="shared" si="100"/>
      </c>
      <c r="T61" s="353">
        <f t="shared" si="213"/>
      </c>
      <c r="U61" s="353">
        <f t="shared" si="197"/>
      </c>
      <c r="V61" s="353">
        <f t="shared" si="249"/>
      </c>
      <c r="W61" s="354">
        <v>1</v>
      </c>
      <c r="X61" s="353">
        <v>590</v>
      </c>
      <c r="Y61" s="353">
        <v>651</v>
      </c>
      <c r="Z61" s="353">
        <v>81</v>
      </c>
      <c r="AA61" s="353">
        <f t="shared" si="181"/>
      </c>
      <c r="AB61" s="353">
        <f t="shared" si="127"/>
      </c>
      <c r="AC61" s="349">
        <f t="shared" si="221"/>
      </c>
      <c r="AD61" s="349">
        <f t="shared" si="205"/>
      </c>
      <c r="AE61" s="349">
        <f t="shared" si="258"/>
      </c>
      <c r="AF61" s="349">
        <f t="shared" si="241"/>
      </c>
      <c r="AG61" s="349">
        <f t="shared" si="49"/>
      </c>
      <c r="AH61" s="349">
        <f t="shared" si="286"/>
      </c>
      <c r="AI61" s="349">
        <f t="shared" si="189"/>
      </c>
      <c r="AJ61" s="346">
        <v>57</v>
      </c>
      <c r="AK61" s="352">
        <v>7489</v>
      </c>
      <c r="AL61" s="352">
        <v>200</v>
      </c>
      <c r="AM61" s="352">
        <v>232</v>
      </c>
      <c r="AN61" s="352">
        <v>18</v>
      </c>
      <c r="AO61" s="348">
        <v>6</v>
      </c>
      <c r="AP61" s="352">
        <v>15</v>
      </c>
      <c r="AQ61" s="355">
        <v>22</v>
      </c>
      <c r="AR61" s="348">
        <v>1</v>
      </c>
      <c r="AS61" s="352">
        <v>4</v>
      </c>
      <c r="AT61" s="352">
        <v>0</v>
      </c>
      <c r="AU61" s="352">
        <v>6</v>
      </c>
      <c r="AV61" s="356"/>
      <c r="AW61" s="356"/>
      <c r="AX61" s="357">
        <f t="shared" si="143"/>
      </c>
    </row>
    <row r="62">
      <c r="A62" s="338"/>
      <c r="B62" s="361" t="s">
        <v>314</v>
      </c>
      <c r="C62" s="361"/>
      <c r="D62" s="361"/>
      <c r="E62" s="361"/>
      <c r="F62" s="362">
        <f>SUM(F60:F61)</f>
      </c>
      <c r="G62" s="384">
        <f>SUM(G60:G61)</f>
      </c>
      <c r="H62" s="385">
        <f>SUM(H60:H61)</f>
      </c>
      <c r="I62" s="364">
        <f>SUM(I60:I61)</f>
      </c>
      <c r="J62" s="365">
        <f>SUM(J60:J61)</f>
      </c>
      <c r="K62" s="362">
        <f>SUM(K60:K61)</f>
      </c>
      <c r="L62" s="366">
        <f>SUM(L60:L61)</f>
      </c>
      <c r="M62" s="362">
        <f>SUM(M60:M61)</f>
      </c>
      <c r="N62" s="365">
        <f>SUM(N60:N61)</f>
      </c>
      <c r="O62" s="367">
        <f t="shared" si="266"/>
      </c>
      <c r="P62" s="386">
        <f>SUM(P60:P61)</f>
      </c>
      <c r="Q62" s="351">
        <f t="shared" si="172"/>
      </c>
      <c r="R62" s="365">
        <f>SUM(R60:R61)</f>
      </c>
      <c r="S62" s="362">
        <f>SUM(S60:S61)</f>
      </c>
      <c r="T62" s="369">
        <f t="shared" si="213"/>
      </c>
      <c r="U62" s="369">
        <f t="shared" si="197"/>
      </c>
      <c r="V62" s="369">
        <f t="shared" si="249"/>
      </c>
      <c r="W62" s="370">
        <f>SUM(W60:W61)</f>
      </c>
      <c r="X62" s="369">
        <f t="shared" ref="X62:X86" si="229">F62/W62</f>
      </c>
      <c r="Y62" s="369">
        <f t="shared" ref="Y62:Y86" si="37">F62/R62</f>
      </c>
      <c r="Z62" s="369">
        <f t="shared" ref="Z62:Z86" si="275">F62/AL62</f>
      </c>
      <c r="AA62" s="369">
        <f t="shared" si="181"/>
      </c>
      <c r="AB62" s="369">
        <f t="shared" si="127"/>
      </c>
      <c r="AC62" s="367">
        <f t="shared" si="221"/>
      </c>
      <c r="AD62" s="367">
        <f t="shared" si="205"/>
      </c>
      <c r="AE62" s="367">
        <f t="shared" si="258"/>
      </c>
      <c r="AF62" s="367">
        <f t="shared" si="241"/>
      </c>
      <c r="AG62" s="367">
        <f t="shared" si="49"/>
      </c>
      <c r="AH62" s="367">
        <f t="shared" si="286"/>
      </c>
      <c r="AI62" s="367">
        <f t="shared" si="189"/>
      </c>
      <c r="AJ62" s="365">
        <f>AVERAGE(AJ60:AJ61)</f>
      </c>
      <c r="AK62" s="365">
        <f>SUM(AK60:AK61)</f>
      </c>
      <c r="AL62" s="365">
        <f>SUM(AL60:AL61)</f>
      </c>
      <c r="AM62" s="365">
        <f>SUM(AM60:AM61)</f>
      </c>
      <c r="AN62" s="365">
        <f>SUM(AN60:AN61)</f>
      </c>
      <c r="AO62" s="366">
        <f>SUM(AO60:AO61)</f>
      </c>
      <c r="AP62" s="365">
        <f>SUM(AP60:AP61)</f>
      </c>
      <c r="AQ62" s="366">
        <f>SUM(AQ60:AQ61)</f>
      </c>
      <c r="AR62" s="366">
        <f>SUM(AR60:AR61)</f>
      </c>
      <c r="AS62" s="365">
        <f>SUM(AS60:AS61)</f>
      </c>
      <c r="AT62" s="365">
        <f>SUM(AT60:AT61)</f>
      </c>
      <c r="AU62" s="365">
        <f>SUM(AU60:AU61)</f>
      </c>
      <c r="AV62" s="372"/>
      <c r="AW62" s="372"/>
      <c r="AX62" s="365">
        <f>SUM(AX60:AX61)</f>
      </c>
    </row>
    <row r="63">
      <c r="A63" s="338"/>
      <c r="B63" s="340" t="s">
        <v>307</v>
      </c>
      <c r="C63" s="340" t="s">
        <v>308</v>
      </c>
      <c r="D63" s="377" t="s">
        <v>320</v>
      </c>
      <c r="E63" s="342" t="s">
        <v>310</v>
      </c>
      <c r="F63" s="343">
        <f t="shared" ref="F63:F66" si="11">G63+H63+I63</f>
      </c>
      <c r="G63" s="344">
        <v>1069.27</v>
      </c>
      <c r="H63" s="343">
        <v>1320.79</v>
      </c>
      <c r="I63" s="350">
        <v>0</v>
      </c>
      <c r="J63" s="346">
        <v>1</v>
      </c>
      <c r="K63" s="347">
        <v>3108.11</v>
      </c>
      <c r="L63" s="348">
        <v>1</v>
      </c>
      <c r="M63" s="347">
        <v>3989.7</v>
      </c>
      <c r="N63" s="346">
        <v>0</v>
      </c>
      <c r="O63" s="349">
        <f t="shared" si="266"/>
      </c>
      <c r="P63" s="350"/>
      <c r="Q63" s="351">
        <f t="shared" si="172"/>
      </c>
      <c r="R63" s="352">
        <f t="shared" ref="R63:R66" si="66">J63+L63</f>
      </c>
      <c r="S63" s="343">
        <f t="shared" ref="S63:S66" si="101">K63+M63</f>
      </c>
      <c r="T63" s="353">
        <f t="shared" si="213"/>
      </c>
      <c r="U63" s="353">
        <f t="shared" si="197"/>
      </c>
      <c r="V63" s="353">
        <f t="shared" si="249"/>
      </c>
      <c r="W63" s="354">
        <v>2</v>
      </c>
      <c r="X63" s="353">
        <f t="shared" si="229"/>
      </c>
      <c r="Y63" s="353">
        <f t="shared" si="37"/>
      </c>
      <c r="Z63" s="353">
        <f t="shared" si="275"/>
      </c>
      <c r="AA63" s="353">
        <f t="shared" si="181"/>
      </c>
      <c r="AB63" s="353">
        <f t="shared" si="127"/>
      </c>
      <c r="AC63" s="349">
        <f t="shared" si="221"/>
      </c>
      <c r="AD63" s="349">
        <f t="shared" si="205"/>
      </c>
      <c r="AE63" s="349">
        <f t="shared" si="258"/>
      </c>
      <c r="AF63" s="349">
        <f t="shared" si="241"/>
      </c>
      <c r="AG63" s="349">
        <f t="shared" si="49"/>
      </c>
      <c r="AH63" s="349">
        <f t="shared" si="286"/>
      </c>
      <c r="AI63" s="349">
        <f t="shared" si="189"/>
      </c>
      <c r="AJ63" s="346">
        <v>42</v>
      </c>
      <c r="AK63" s="352">
        <v>23893</v>
      </c>
      <c r="AL63" s="352">
        <v>718</v>
      </c>
      <c r="AM63" s="352">
        <v>768</v>
      </c>
      <c r="AN63" s="352">
        <v>98</v>
      </c>
      <c r="AO63" s="348">
        <v>17</v>
      </c>
      <c r="AP63" s="352">
        <v>77</v>
      </c>
      <c r="AQ63" s="355">
        <v>90</v>
      </c>
      <c r="AR63" s="348">
        <v>2</v>
      </c>
      <c r="AS63" s="352">
        <v>6</v>
      </c>
      <c r="AT63" s="352">
        <v>0</v>
      </c>
      <c r="AU63" s="352">
        <v>25</v>
      </c>
      <c r="AV63" s="356"/>
      <c r="AW63" s="356"/>
      <c r="AX63" s="357">
        <f t="shared" ref="AX63:AX66" si="144">COUNT(AU63)</f>
      </c>
    </row>
    <row r="64">
      <c r="A64" s="338"/>
      <c r="B64" s="340" t="s">
        <v>307</v>
      </c>
      <c r="C64" s="340" t="s">
        <v>308</v>
      </c>
      <c r="D64" s="377" t="s">
        <v>320</v>
      </c>
      <c r="E64" s="342" t="s">
        <v>311</v>
      </c>
      <c r="F64" s="343">
        <f t="shared" si="11"/>
      </c>
      <c r="G64" s="358">
        <v>1684.03</v>
      </c>
      <c r="H64" s="359">
        <v>2628.01</v>
      </c>
      <c r="I64" s="350">
        <v>0</v>
      </c>
      <c r="J64" s="352">
        <v>8</v>
      </c>
      <c r="K64" s="343">
        <v>18178.879999999997</v>
      </c>
      <c r="L64" s="355">
        <v>0</v>
      </c>
      <c r="M64" s="343">
        <v>0</v>
      </c>
      <c r="N64" s="346">
        <v>0</v>
      </c>
      <c r="O64" s="349">
        <f t="shared" si="266"/>
      </c>
      <c r="P64" s="350"/>
      <c r="Q64" s="351">
        <f t="shared" si="172"/>
      </c>
      <c r="R64" s="352">
        <f t="shared" si="66"/>
      </c>
      <c r="S64" s="343">
        <f t="shared" si="101"/>
      </c>
      <c r="T64" s="353">
        <f t="shared" si="213"/>
      </c>
      <c r="U64" s="353">
        <f t="shared" si="197"/>
      </c>
      <c r="V64" s="353">
        <f t="shared" si="249"/>
      </c>
      <c r="W64" s="354">
        <v>8</v>
      </c>
      <c r="X64" s="353">
        <f t="shared" si="229"/>
      </c>
      <c r="Y64" s="353">
        <f t="shared" si="37"/>
      </c>
      <c r="Z64" s="353">
        <f t="shared" si="275"/>
      </c>
      <c r="AA64" s="353">
        <f t="shared" si="181"/>
      </c>
      <c r="AB64" s="353">
        <f t="shared" si="127"/>
      </c>
      <c r="AC64" s="349">
        <f t="shared" si="221"/>
      </c>
      <c r="AD64" s="349">
        <f t="shared" si="205"/>
      </c>
      <c r="AE64" s="349">
        <f t="shared" si="258"/>
      </c>
      <c r="AF64" s="349">
        <f t="shared" si="241"/>
      </c>
      <c r="AG64" s="349">
        <f t="shared" si="49"/>
      </c>
      <c r="AH64" s="349">
        <f t="shared" si="286"/>
      </c>
      <c r="AI64" s="349">
        <f t="shared" si="189"/>
      </c>
      <c r="AJ64" s="346">
        <v>52</v>
      </c>
      <c r="AK64" s="352">
        <v>45699</v>
      </c>
      <c r="AL64" s="352">
        <v>1012</v>
      </c>
      <c r="AM64" s="352">
        <v>1110</v>
      </c>
      <c r="AN64" s="352">
        <v>198</v>
      </c>
      <c r="AO64" s="355">
        <v>39</v>
      </c>
      <c r="AP64" s="352">
        <v>156</v>
      </c>
      <c r="AQ64" s="355">
        <v>181</v>
      </c>
      <c r="AR64" s="348">
        <v>8</v>
      </c>
      <c r="AS64" s="352">
        <v>14</v>
      </c>
      <c r="AT64" s="352">
        <v>2</v>
      </c>
      <c r="AU64" s="352">
        <v>48</v>
      </c>
      <c r="AV64" s="356"/>
      <c r="AW64" s="356"/>
      <c r="AX64" s="357">
        <f t="shared" si="144"/>
      </c>
    </row>
    <row r="65">
      <c r="A65" s="338"/>
      <c r="B65" s="340" t="s">
        <v>307</v>
      </c>
      <c r="C65" s="340" t="s">
        <v>308</v>
      </c>
      <c r="D65" s="377" t="s">
        <v>320</v>
      </c>
      <c r="E65" s="342" t="s">
        <v>312</v>
      </c>
      <c r="F65" s="343">
        <f t="shared" si="11"/>
      </c>
      <c r="G65" s="344">
        <v>2401.87</v>
      </c>
      <c r="H65" s="343">
        <v>2076.2</v>
      </c>
      <c r="I65" s="350">
        <v>0</v>
      </c>
      <c r="J65" s="346">
        <v>10</v>
      </c>
      <c r="K65" s="347">
        <v>25817.000000000007</v>
      </c>
      <c r="L65" s="348">
        <v>0</v>
      </c>
      <c r="M65" s="347">
        <v>0</v>
      </c>
      <c r="N65" s="346">
        <v>1</v>
      </c>
      <c r="O65" s="349">
        <f t="shared" si="266"/>
      </c>
      <c r="P65" s="350"/>
      <c r="Q65" s="351">
        <f t="shared" si="172"/>
      </c>
      <c r="R65" s="352">
        <f t="shared" si="66"/>
      </c>
      <c r="S65" s="343">
        <f t="shared" si="101"/>
      </c>
      <c r="T65" s="353">
        <f t="shared" si="213"/>
      </c>
      <c r="U65" s="353">
        <f t="shared" si="197"/>
      </c>
      <c r="V65" s="353">
        <f t="shared" si="249"/>
      </c>
      <c r="W65" s="354">
        <v>8</v>
      </c>
      <c r="X65" s="353">
        <f t="shared" si="229"/>
      </c>
      <c r="Y65" s="353">
        <f t="shared" si="37"/>
      </c>
      <c r="Z65" s="353">
        <f t="shared" si="275"/>
      </c>
      <c r="AA65" s="353">
        <f t="shared" si="181"/>
      </c>
      <c r="AB65" s="353">
        <f t="shared" si="127"/>
      </c>
      <c r="AC65" s="349">
        <f t="shared" si="221"/>
      </c>
      <c r="AD65" s="349">
        <f t="shared" si="205"/>
      </c>
      <c r="AE65" s="349">
        <f t="shared" si="258"/>
      </c>
      <c r="AF65" s="349">
        <f t="shared" si="241"/>
      </c>
      <c r="AG65" s="349">
        <f t="shared" si="49"/>
      </c>
      <c r="AH65" s="349">
        <f t="shared" si="286"/>
      </c>
      <c r="AI65" s="349">
        <f t="shared" si="189"/>
      </c>
      <c r="AJ65" s="346">
        <v>56</v>
      </c>
      <c r="AK65" s="352">
        <v>36736</v>
      </c>
      <c r="AL65" s="352">
        <v>711</v>
      </c>
      <c r="AM65" s="352">
        <v>795</v>
      </c>
      <c r="AN65" s="352">
        <v>150</v>
      </c>
      <c r="AO65" s="355">
        <v>22</v>
      </c>
      <c r="AP65" s="352">
        <v>109</v>
      </c>
      <c r="AQ65" s="355">
        <v>140</v>
      </c>
      <c r="AR65" s="348">
        <v>10</v>
      </c>
      <c r="AS65" s="346">
        <v>11</v>
      </c>
      <c r="AT65" s="346">
        <v>4</v>
      </c>
      <c r="AU65" s="346">
        <v>30</v>
      </c>
      <c r="AV65" s="356"/>
      <c r="AW65" s="356"/>
      <c r="AX65" s="357">
        <f t="shared" si="144"/>
      </c>
    </row>
    <row r="66">
      <c r="A66" s="338"/>
      <c r="B66" s="340" t="s">
        <v>307</v>
      </c>
      <c r="C66" s="340" t="s">
        <v>308</v>
      </c>
      <c r="D66" s="377" t="s">
        <v>320</v>
      </c>
      <c r="E66" s="342" t="s">
        <v>313</v>
      </c>
      <c r="F66" s="343">
        <f t="shared" si="11"/>
      </c>
      <c r="G66" s="344">
        <v>2843.01</v>
      </c>
      <c r="H66" s="343">
        <v>2661.97</v>
      </c>
      <c r="I66" s="350">
        <v>0</v>
      </c>
      <c r="J66" s="352">
        <v>9</v>
      </c>
      <c r="K66" s="343">
        <v>21923.830000000016</v>
      </c>
      <c r="L66" s="355">
        <v>0</v>
      </c>
      <c r="M66" s="343">
        <v>0</v>
      </c>
      <c r="N66" s="346">
        <v>1</v>
      </c>
      <c r="O66" s="349">
        <f t="shared" si="266"/>
      </c>
      <c r="P66" s="350"/>
      <c r="Q66" s="351">
        <f t="shared" si="172"/>
      </c>
      <c r="R66" s="352">
        <f t="shared" si="66"/>
      </c>
      <c r="S66" s="343">
        <f t="shared" si="101"/>
      </c>
      <c r="T66" s="353">
        <f t="shared" si="213"/>
      </c>
      <c r="U66" s="353">
        <f t="shared" si="197"/>
      </c>
      <c r="V66" s="353">
        <f t="shared" si="249"/>
      </c>
      <c r="W66" s="354">
        <v>7</v>
      </c>
      <c r="X66" s="353">
        <f t="shared" si="229"/>
      </c>
      <c r="Y66" s="353">
        <f t="shared" si="37"/>
      </c>
      <c r="Z66" s="353">
        <f t="shared" si="275"/>
      </c>
      <c r="AA66" s="353">
        <f t="shared" si="181"/>
      </c>
      <c r="AB66" s="353">
        <f t="shared" si="127"/>
      </c>
      <c r="AC66" s="349">
        <f t="shared" si="221"/>
      </c>
      <c r="AD66" s="349">
        <f t="shared" si="205"/>
      </c>
      <c r="AE66" s="349">
        <f t="shared" si="258"/>
      </c>
      <c r="AF66" s="349">
        <f t="shared" si="241"/>
      </c>
      <c r="AG66" s="349">
        <f t="shared" si="49"/>
      </c>
      <c r="AH66" s="349">
        <f t="shared" si="286"/>
      </c>
      <c r="AI66" s="349">
        <f t="shared" si="189"/>
      </c>
      <c r="AJ66" s="346">
        <v>57</v>
      </c>
      <c r="AK66" s="352">
        <v>36445</v>
      </c>
      <c r="AL66" s="352">
        <v>532</v>
      </c>
      <c r="AM66" s="352">
        <v>571</v>
      </c>
      <c r="AN66" s="352">
        <v>133</v>
      </c>
      <c r="AO66" s="355">
        <v>37</v>
      </c>
      <c r="AP66" s="352">
        <v>68</v>
      </c>
      <c r="AQ66" s="355">
        <v>112</v>
      </c>
      <c r="AR66" s="348">
        <v>8</v>
      </c>
      <c r="AS66" s="352">
        <v>3</v>
      </c>
      <c r="AT66" s="352">
        <v>1</v>
      </c>
      <c r="AU66" s="352">
        <v>26</v>
      </c>
      <c r="AV66" s="356"/>
      <c r="AW66" s="356"/>
      <c r="AX66" s="357">
        <f t="shared" si="144"/>
      </c>
    </row>
    <row r="67">
      <c r="A67" s="338"/>
      <c r="B67" s="361" t="s">
        <v>314</v>
      </c>
      <c r="C67" s="361"/>
      <c r="D67" s="361"/>
      <c r="E67" s="361"/>
      <c r="F67" s="362">
        <f>SUM(F63:F66)</f>
      </c>
      <c r="G67" s="362">
        <f>SUM(G63:G66)</f>
      </c>
      <c r="H67" s="362">
        <f>SUM(H63:H66)</f>
      </c>
      <c r="I67" s="364">
        <f>SUM(I63:I66)</f>
      </c>
      <c r="J67" s="365">
        <f>SUM(J63:J66)</f>
      </c>
      <c r="K67" s="366">
        <f>SUM(K63:K66)</f>
      </c>
      <c r="L67" s="366">
        <f>SUM(L63:L66)</f>
      </c>
      <c r="M67" s="366">
        <f>SUM(M63:M66)</f>
      </c>
      <c r="N67" s="366">
        <f>SUM(N63:N66)</f>
      </c>
      <c r="O67" s="367">
        <f t="shared" si="266"/>
      </c>
      <c r="P67" s="368">
        <f>SUM(P63:P66)</f>
      </c>
      <c r="Q67" s="351">
        <f t="shared" si="172"/>
      </c>
      <c r="R67" s="365">
        <f>SUM(R63:R66)</f>
      </c>
      <c r="S67" s="362">
        <f>SUM(S63:S66)</f>
      </c>
      <c r="T67" s="369">
        <f t="shared" si="213"/>
      </c>
      <c r="U67" s="369">
        <f t="shared" si="197"/>
      </c>
      <c r="V67" s="369">
        <f t="shared" si="249"/>
      </c>
      <c r="W67" s="370">
        <f>SUM(W63:W66)</f>
      </c>
      <c r="X67" s="369">
        <f t="shared" si="229"/>
      </c>
      <c r="Y67" s="369">
        <f t="shared" si="37"/>
      </c>
      <c r="Z67" s="369">
        <f t="shared" si="275"/>
      </c>
      <c r="AA67" s="369">
        <f t="shared" si="181"/>
      </c>
      <c r="AB67" s="369">
        <f t="shared" si="127"/>
      </c>
      <c r="AC67" s="367">
        <f t="shared" si="221"/>
      </c>
      <c r="AD67" s="367">
        <f t="shared" si="205"/>
      </c>
      <c r="AE67" s="367">
        <f t="shared" si="258"/>
      </c>
      <c r="AF67" s="367">
        <f t="shared" si="241"/>
      </c>
      <c r="AG67" s="367">
        <f t="shared" si="49"/>
      </c>
      <c r="AH67" s="367">
        <f t="shared" si="286"/>
      </c>
      <c r="AI67" s="367">
        <f t="shared" si="189"/>
      </c>
      <c r="AJ67" s="365">
        <f>AVERAGE(AJ63:AJ66)</f>
      </c>
      <c r="AK67" s="365">
        <f>SUM(AK63:AK66)</f>
      </c>
      <c r="AL67" s="365">
        <f>SUM(AL63:AL66)</f>
      </c>
      <c r="AM67" s="365">
        <f>SUM(AM63:AM66)</f>
      </c>
      <c r="AN67" s="365">
        <f>SUM(AN63:AN66)</f>
      </c>
      <c r="AO67" s="365">
        <f>SUM(AO63:AO66)</f>
      </c>
      <c r="AP67" s="365">
        <f>SUM(AP63:AP66)</f>
      </c>
      <c r="AQ67" s="365">
        <f>SUM(AQ63:AQ66)</f>
      </c>
      <c r="AR67" s="365">
        <f>SUM(AR63:AR66)</f>
      </c>
      <c r="AS67" s="365">
        <f>SUM(AS63:AS66)</f>
      </c>
      <c r="AT67" s="365">
        <f>SUM(AT63:AT66)</f>
      </c>
      <c r="AU67" s="365">
        <f>SUM(AU63:AU66)</f>
      </c>
      <c r="AV67" s="372"/>
      <c r="AW67" s="372"/>
      <c r="AX67" s="365">
        <f>SUM(AX63:AX66)</f>
      </c>
    </row>
    <row r="68">
      <c r="A68" s="338"/>
      <c r="B68" s="340" t="s">
        <v>307</v>
      </c>
      <c r="C68" s="340" t="s">
        <v>308</v>
      </c>
      <c r="D68" s="375" t="s">
        <v>315</v>
      </c>
      <c r="E68" s="374" t="s">
        <v>316</v>
      </c>
      <c r="F68" s="343">
        <f t="shared" ref="F68:F71" si="12">G68+H68+I68</f>
      </c>
      <c r="G68" s="344">
        <v>2370.33</v>
      </c>
      <c r="H68" s="343">
        <v>2439.85</v>
      </c>
      <c r="I68" s="364">
        <v>0</v>
      </c>
      <c r="J68" s="352">
        <v>1</v>
      </c>
      <c r="K68" s="343">
        <v>3108.1100000000006</v>
      </c>
      <c r="L68" s="355">
        <v>0</v>
      </c>
      <c r="M68" s="343">
        <v>0</v>
      </c>
      <c r="N68" s="346">
        <v>0</v>
      </c>
      <c r="O68" s="349">
        <f t="shared" si="266"/>
      </c>
      <c r="P68" s="364"/>
      <c r="Q68" s="351">
        <f t="shared" si="172"/>
      </c>
      <c r="R68" s="352">
        <f t="shared" ref="R68:R71" si="67">J68+L68</f>
      </c>
      <c r="S68" s="343">
        <f t="shared" ref="S68:S71" si="102">K68+M68</f>
      </c>
      <c r="T68" s="353">
        <f t="shared" si="213"/>
      </c>
      <c r="U68" s="353">
        <f t="shared" si="197"/>
      </c>
      <c r="V68" s="353">
        <f t="shared" si="249"/>
      </c>
      <c r="W68" s="354">
        <v>1</v>
      </c>
      <c r="X68" s="353">
        <f t="shared" si="229"/>
      </c>
      <c r="Y68" s="353">
        <f t="shared" si="37"/>
      </c>
      <c r="Z68" s="353">
        <f t="shared" si="275"/>
      </c>
      <c r="AA68" s="353">
        <f t="shared" si="181"/>
      </c>
      <c r="AB68" s="353">
        <f t="shared" si="127"/>
      </c>
      <c r="AC68" s="349">
        <f t="shared" si="221"/>
      </c>
      <c r="AD68" s="349">
        <f t="shared" si="205"/>
      </c>
      <c r="AE68" s="349">
        <f t="shared" si="258"/>
      </c>
      <c r="AF68" s="349">
        <f t="shared" si="241"/>
      </c>
      <c r="AG68" s="349">
        <f t="shared" si="49"/>
      </c>
      <c r="AH68" s="349">
        <f t="shared" si="286"/>
      </c>
      <c r="AI68" s="349">
        <f t="shared" si="189"/>
      </c>
      <c r="AJ68" s="346">
        <v>59</v>
      </c>
      <c r="AK68" s="352">
        <v>36488</v>
      </c>
      <c r="AL68" s="352">
        <v>605</v>
      </c>
      <c r="AM68" s="352">
        <v>626</v>
      </c>
      <c r="AN68" s="352">
        <v>142</v>
      </c>
      <c r="AO68" s="355">
        <v>22</v>
      </c>
      <c r="AP68" s="352">
        <v>70</v>
      </c>
      <c r="AQ68" s="355">
        <v>101</v>
      </c>
      <c r="AR68" s="348">
        <v>1</v>
      </c>
      <c r="AS68" s="352">
        <v>5</v>
      </c>
      <c r="AT68" s="352">
        <v>1</v>
      </c>
      <c r="AU68" s="352">
        <v>42</v>
      </c>
      <c r="AV68" s="356"/>
      <c r="AW68" s="356"/>
      <c r="AX68" s="357">
        <f t="shared" ref="AX68:AX71" si="145">COUNT(AU68)</f>
      </c>
    </row>
    <row r="69">
      <c r="A69" s="338"/>
      <c r="B69" s="340" t="s">
        <v>307</v>
      </c>
      <c r="C69" s="340" t="s">
        <v>308</v>
      </c>
      <c r="D69" s="375" t="s">
        <v>315</v>
      </c>
      <c r="E69" s="342" t="s">
        <v>317</v>
      </c>
      <c r="F69" s="343">
        <f t="shared" si="12"/>
      </c>
      <c r="G69" s="344">
        <v>2295.24</v>
      </c>
      <c r="H69" s="343">
        <v>2394.2</v>
      </c>
      <c r="I69" s="364">
        <v>0</v>
      </c>
      <c r="J69" s="352">
        <v>5</v>
      </c>
      <c r="K69" s="343">
        <v>11459.399999999994</v>
      </c>
      <c r="L69" s="355">
        <v>1</v>
      </c>
      <c r="M69" s="343">
        <v>5096.520000000001</v>
      </c>
      <c r="N69" s="346">
        <v>1</v>
      </c>
      <c r="O69" s="349">
        <f t="shared" si="266"/>
      </c>
      <c r="P69" s="364"/>
      <c r="Q69" s="351">
        <f t="shared" si="172"/>
      </c>
      <c r="R69" s="352">
        <f t="shared" si="67"/>
      </c>
      <c r="S69" s="343">
        <f t="shared" si="102"/>
      </c>
      <c r="T69" s="353">
        <f t="shared" si="213"/>
      </c>
      <c r="U69" s="353">
        <f t="shared" si="197"/>
      </c>
      <c r="V69" s="353">
        <f t="shared" si="249"/>
      </c>
      <c r="W69" s="354">
        <v>6</v>
      </c>
      <c r="X69" s="353">
        <f t="shared" si="229"/>
      </c>
      <c r="Y69" s="353">
        <f t="shared" si="37"/>
      </c>
      <c r="Z69" s="353">
        <f t="shared" si="275"/>
      </c>
      <c r="AA69" s="353">
        <f t="shared" si="181"/>
      </c>
      <c r="AB69" s="353">
        <f t="shared" si="127"/>
      </c>
      <c r="AC69" s="349">
        <f t="shared" si="221"/>
      </c>
      <c r="AD69" s="349">
        <f t="shared" si="205"/>
      </c>
      <c r="AE69" s="349">
        <f t="shared" si="258"/>
      </c>
      <c r="AF69" s="349">
        <f t="shared" si="241"/>
      </c>
      <c r="AG69" s="349">
        <f t="shared" si="49"/>
      </c>
      <c r="AH69" s="349">
        <f t="shared" si="286"/>
      </c>
      <c r="AI69" s="349">
        <f t="shared" si="189"/>
      </c>
      <c r="AJ69" s="346">
        <v>59</v>
      </c>
      <c r="AK69" s="352">
        <v>35611</v>
      </c>
      <c r="AL69" s="352">
        <v>580</v>
      </c>
      <c r="AM69" s="352">
        <v>610</v>
      </c>
      <c r="AN69" s="352">
        <v>130</v>
      </c>
      <c r="AO69" s="355">
        <v>22</v>
      </c>
      <c r="AP69" s="352">
        <v>72</v>
      </c>
      <c r="AQ69" s="355">
        <v>101</v>
      </c>
      <c r="AR69" s="348">
        <v>6</v>
      </c>
      <c r="AS69" s="352">
        <v>10</v>
      </c>
      <c r="AT69" s="352">
        <v>1</v>
      </c>
      <c r="AU69" s="352">
        <v>31</v>
      </c>
      <c r="AV69" s="356"/>
      <c r="AW69" s="356"/>
      <c r="AX69" s="357">
        <f t="shared" si="145"/>
      </c>
    </row>
    <row r="70">
      <c r="A70" s="338"/>
      <c r="B70" s="340" t="s">
        <v>307</v>
      </c>
      <c r="C70" s="340" t="s">
        <v>308</v>
      </c>
      <c r="D70" s="375" t="s">
        <v>315</v>
      </c>
      <c r="E70" s="342" t="s">
        <v>318</v>
      </c>
      <c r="F70" s="343">
        <f t="shared" si="12"/>
      </c>
      <c r="G70" s="344">
        <v>2408.42</v>
      </c>
      <c r="H70" s="343">
        <v>1523.6</v>
      </c>
      <c r="I70" s="364">
        <v>0</v>
      </c>
      <c r="J70" s="352">
        <v>3</v>
      </c>
      <c r="K70" s="343">
        <v>7419.330000000002</v>
      </c>
      <c r="L70" s="355">
        <v>0</v>
      </c>
      <c r="M70" s="343">
        <v>0</v>
      </c>
      <c r="N70" s="346">
        <v>1</v>
      </c>
      <c r="O70" s="349">
        <f t="shared" si="266"/>
      </c>
      <c r="P70" s="364"/>
      <c r="Q70" s="351">
        <f t="shared" si="172"/>
      </c>
      <c r="R70" s="352">
        <f t="shared" si="67"/>
      </c>
      <c r="S70" s="343">
        <f t="shared" si="102"/>
      </c>
      <c r="T70" s="353">
        <f t="shared" si="213"/>
      </c>
      <c r="U70" s="353">
        <f t="shared" si="197"/>
      </c>
      <c r="V70" s="353">
        <f t="shared" si="249"/>
      </c>
      <c r="W70" s="354">
        <v>2</v>
      </c>
      <c r="X70" s="353">
        <f t="shared" si="229"/>
      </c>
      <c r="Y70" s="353">
        <f t="shared" si="37"/>
      </c>
      <c r="Z70" s="353">
        <f t="shared" si="275"/>
      </c>
      <c r="AA70" s="353">
        <f t="shared" si="181"/>
      </c>
      <c r="AB70" s="353">
        <f t="shared" si="127"/>
      </c>
      <c r="AC70" s="349">
        <f t="shared" si="221"/>
      </c>
      <c r="AD70" s="349">
        <f t="shared" si="205"/>
      </c>
      <c r="AE70" s="349">
        <f t="shared" si="258"/>
      </c>
      <c r="AF70" s="349">
        <f t="shared" si="241"/>
      </c>
      <c r="AG70" s="349">
        <f t="shared" si="49"/>
      </c>
      <c r="AH70" s="349">
        <f t="shared" si="286"/>
      </c>
      <c r="AI70" s="349">
        <f t="shared" si="189"/>
      </c>
      <c r="AJ70" s="346">
        <v>58</v>
      </c>
      <c r="AK70" s="352">
        <v>29013</v>
      </c>
      <c r="AL70" s="352">
        <v>565</v>
      </c>
      <c r="AM70" s="352">
        <v>594</v>
      </c>
      <c r="AN70" s="352">
        <v>98</v>
      </c>
      <c r="AO70" s="355">
        <v>20</v>
      </c>
      <c r="AP70" s="352">
        <v>42</v>
      </c>
      <c r="AQ70" s="355">
        <v>81</v>
      </c>
      <c r="AR70" s="348">
        <v>3</v>
      </c>
      <c r="AS70" s="352">
        <v>4</v>
      </c>
      <c r="AT70" s="352">
        <v>1</v>
      </c>
      <c r="AU70" s="352">
        <v>15</v>
      </c>
      <c r="AV70" s="356"/>
      <c r="AW70" s="356"/>
      <c r="AX70" s="357">
        <f t="shared" si="145"/>
      </c>
    </row>
    <row r="71">
      <c r="A71" s="338"/>
      <c r="B71" s="340" t="s">
        <v>307</v>
      </c>
      <c r="C71" s="340" t="s">
        <v>308</v>
      </c>
      <c r="D71" s="375" t="s">
        <v>315</v>
      </c>
      <c r="E71" s="342" t="s">
        <v>319</v>
      </c>
      <c r="F71" s="343">
        <f t="shared" si="12"/>
      </c>
      <c r="G71" s="344">
        <v>2568.76</v>
      </c>
      <c r="H71" s="343">
        <v>1708.42</v>
      </c>
      <c r="I71" s="364">
        <v>0</v>
      </c>
      <c r="J71" s="352">
        <v>6</v>
      </c>
      <c r="K71" s="343">
        <v>13629.339999999997</v>
      </c>
      <c r="L71" s="355">
        <v>0</v>
      </c>
      <c r="M71" s="343">
        <v>0</v>
      </c>
      <c r="N71" s="346">
        <v>0</v>
      </c>
      <c r="O71" s="349">
        <f t="shared" si="266"/>
      </c>
      <c r="P71" s="364"/>
      <c r="Q71" s="351">
        <f t="shared" si="172"/>
      </c>
      <c r="R71" s="352">
        <f t="shared" si="67"/>
      </c>
      <c r="S71" s="343">
        <f t="shared" si="102"/>
      </c>
      <c r="T71" s="353">
        <f t="shared" si="213"/>
      </c>
      <c r="U71" s="353">
        <f t="shared" si="197"/>
      </c>
      <c r="V71" s="353">
        <f t="shared" si="249"/>
      </c>
      <c r="W71" s="354">
        <v>5</v>
      </c>
      <c r="X71" s="353">
        <f t="shared" si="229"/>
      </c>
      <c r="Y71" s="353">
        <f t="shared" si="37"/>
      </c>
      <c r="Z71" s="353">
        <f t="shared" si="275"/>
      </c>
      <c r="AA71" s="353">
        <f t="shared" si="181"/>
      </c>
      <c r="AB71" s="353">
        <f t="shared" si="127"/>
      </c>
      <c r="AC71" s="349">
        <f t="shared" si="221"/>
      </c>
      <c r="AD71" s="349">
        <f t="shared" si="205"/>
      </c>
      <c r="AE71" s="349">
        <f t="shared" si="258"/>
      </c>
      <c r="AF71" s="349">
        <f t="shared" si="241"/>
      </c>
      <c r="AG71" s="349">
        <f t="shared" si="49"/>
      </c>
      <c r="AH71" s="349">
        <f t="shared" si="286"/>
      </c>
      <c r="AI71" s="349">
        <f t="shared" si="189"/>
      </c>
      <c r="AJ71" s="346">
        <v>57</v>
      </c>
      <c r="AK71" s="352">
        <v>27468</v>
      </c>
      <c r="AL71" s="352">
        <v>511</v>
      </c>
      <c r="AM71" s="352">
        <v>548</v>
      </c>
      <c r="AN71" s="352">
        <v>59</v>
      </c>
      <c r="AO71" s="348">
        <v>16</v>
      </c>
      <c r="AP71" s="352">
        <v>51</v>
      </c>
      <c r="AQ71" s="355">
        <v>64</v>
      </c>
      <c r="AR71" s="348">
        <v>7</v>
      </c>
      <c r="AS71" s="352">
        <v>5</v>
      </c>
      <c r="AT71" s="352">
        <v>3</v>
      </c>
      <c r="AU71" s="352">
        <v>14</v>
      </c>
      <c r="AV71" s="356"/>
      <c r="AW71" s="356"/>
      <c r="AX71" s="357">
        <f t="shared" si="145"/>
      </c>
    </row>
    <row r="72">
      <c r="A72" s="338"/>
      <c r="B72" s="361" t="s">
        <v>314</v>
      </c>
      <c r="C72" s="361"/>
      <c r="D72" s="361"/>
      <c r="E72" s="361"/>
      <c r="F72" s="362">
        <f>SUM(F68:F71)</f>
      </c>
      <c r="G72" s="363">
        <f>SUM(G68:G71)</f>
      </c>
      <c r="H72" s="362">
        <f>SUM(H68:H71)</f>
      </c>
      <c r="I72" s="364">
        <f>SUM(I68:I71)</f>
      </c>
      <c r="J72" s="365">
        <f>SUM(J68:J71)</f>
      </c>
      <c r="K72" s="362">
        <f>SUM(K68:K71)</f>
      </c>
      <c r="L72" s="366">
        <f>SUM(L68:L71)</f>
      </c>
      <c r="M72" s="362">
        <f>SUM(M68:M71)</f>
      </c>
      <c r="N72" s="365">
        <f>SUM(N68:N71)</f>
      </c>
      <c r="O72" s="367">
        <f t="shared" si="266"/>
      </c>
      <c r="P72" s="368">
        <f>SUM(P68:P71)</f>
      </c>
      <c r="Q72" s="351">
        <f t="shared" si="172"/>
      </c>
      <c r="R72" s="365">
        <f>SUM(R68:R71)</f>
      </c>
      <c r="S72" s="362">
        <f>SUM(S68:S71)</f>
      </c>
      <c r="T72" s="369">
        <f t="shared" si="213"/>
      </c>
      <c r="U72" s="369">
        <f t="shared" si="197"/>
      </c>
      <c r="V72" s="369">
        <f t="shared" si="249"/>
      </c>
      <c r="W72" s="370">
        <f>SUM(W68:W71)</f>
      </c>
      <c r="X72" s="369">
        <f t="shared" si="229"/>
      </c>
      <c r="Y72" s="369">
        <f t="shared" si="37"/>
      </c>
      <c r="Z72" s="369">
        <f t="shared" si="275"/>
      </c>
      <c r="AA72" s="369">
        <f t="shared" si="181"/>
      </c>
      <c r="AB72" s="369">
        <f t="shared" si="127"/>
      </c>
      <c r="AC72" s="367">
        <f t="shared" si="221"/>
      </c>
      <c r="AD72" s="367">
        <f t="shared" si="205"/>
      </c>
      <c r="AE72" s="367">
        <f t="shared" si="258"/>
      </c>
      <c r="AF72" s="367">
        <f t="shared" si="241"/>
      </c>
      <c r="AG72" s="367">
        <f t="shared" si="49"/>
      </c>
      <c r="AH72" s="367">
        <f t="shared" si="286"/>
      </c>
      <c r="AI72" s="367">
        <f t="shared" si="189"/>
      </c>
      <c r="AJ72" s="365">
        <f>AVERAGE(AJ68:AJ71)</f>
      </c>
      <c r="AK72" s="365">
        <f>SUM(AK68:AK71)</f>
      </c>
      <c r="AL72" s="365">
        <f>SUM(AL68:AL71)</f>
      </c>
      <c r="AM72" s="365">
        <f>SUM(AM68:AM71)</f>
      </c>
      <c r="AN72" s="365">
        <f>SUM(AN68:AN71)</f>
      </c>
      <c r="AO72" s="371">
        <f>SUM(AO68:AO71)</f>
      </c>
      <c r="AP72" s="365">
        <f>SUM(AP68:AP71)</f>
      </c>
      <c r="AQ72" s="371">
        <f>SUM(AQ68:AQ71)</f>
      </c>
      <c r="AR72" s="371">
        <f>SUM(AR68:AR71)</f>
      </c>
      <c r="AS72" s="365">
        <f>SUM(AS68:AS71)</f>
      </c>
      <c r="AT72" s="365">
        <f>SUM(AT68:AT71)</f>
      </c>
      <c r="AU72" s="365">
        <f>SUM(AU68:AU71)</f>
      </c>
      <c r="AV72" s="372"/>
      <c r="AW72" s="372"/>
      <c r="AX72" s="365">
        <f>SUM(AX68:AX71)</f>
      </c>
    </row>
    <row r="73">
      <c r="A73" s="338"/>
      <c r="B73" s="340" t="s">
        <v>307</v>
      </c>
      <c r="C73" s="377" t="s">
        <v>308</v>
      </c>
      <c r="D73" s="341" t="s">
        <v>332</v>
      </c>
      <c r="E73" s="373" t="s">
        <v>321</v>
      </c>
      <c r="F73" s="343">
        <f t="shared" ref="F73:F76" si="13">G73+H73+I73</f>
      </c>
      <c r="G73" s="344">
        <v>1888.78</v>
      </c>
      <c r="H73" s="343">
        <v>1368.67</v>
      </c>
      <c r="I73" s="364">
        <v>0</v>
      </c>
      <c r="J73" s="352">
        <v>3</v>
      </c>
      <c r="K73" s="343">
        <v>7469.690000000002</v>
      </c>
      <c r="L73" s="355">
        <v>0</v>
      </c>
      <c r="M73" s="343">
        <v>0</v>
      </c>
      <c r="N73" s="346">
        <v>1</v>
      </c>
      <c r="O73" s="349">
        <f t="shared" si="266"/>
      </c>
      <c r="P73" s="364"/>
      <c r="Q73" s="351">
        <f t="shared" si="172"/>
      </c>
      <c r="R73" s="352">
        <f t="shared" ref="R73:R76" si="68">J73+L73</f>
      </c>
      <c r="S73" s="343">
        <f t="shared" ref="S73:S76" si="103">K73+M73</f>
      </c>
      <c r="T73" s="353">
        <f t="shared" si="213"/>
      </c>
      <c r="U73" s="353">
        <f t="shared" si="197"/>
      </c>
      <c r="V73" s="353">
        <f t="shared" si="249"/>
      </c>
      <c r="W73" s="354">
        <v>1</v>
      </c>
      <c r="X73" s="353">
        <f t="shared" si="229"/>
      </c>
      <c r="Y73" s="353">
        <f t="shared" si="37"/>
      </c>
      <c r="Z73" s="353">
        <f t="shared" si="275"/>
      </c>
      <c r="AA73" s="353">
        <f t="shared" si="181"/>
      </c>
      <c r="AB73" s="353">
        <f t="shared" si="127"/>
      </c>
      <c r="AC73" s="349">
        <f t="shared" si="221"/>
      </c>
      <c r="AD73" s="349">
        <f t="shared" si="205"/>
      </c>
      <c r="AE73" s="349">
        <f t="shared" si="258"/>
      </c>
      <c r="AF73" s="349">
        <f t="shared" si="241"/>
      </c>
      <c r="AG73" s="349">
        <f t="shared" si="49"/>
      </c>
      <c r="AH73" s="349">
        <f t="shared" si="286"/>
      </c>
      <c r="AI73" s="349">
        <f t="shared" si="189"/>
      </c>
      <c r="AJ73" s="346">
        <v>58</v>
      </c>
      <c r="AK73" s="352">
        <v>25371</v>
      </c>
      <c r="AL73" s="352">
        <v>450</v>
      </c>
      <c r="AM73" s="352">
        <v>474</v>
      </c>
      <c r="AN73" s="352">
        <v>88</v>
      </c>
      <c r="AO73" s="348">
        <v>18</v>
      </c>
      <c r="AP73" s="352">
        <v>82</v>
      </c>
      <c r="AQ73" s="355">
        <v>70</v>
      </c>
      <c r="AR73" s="348">
        <v>2</v>
      </c>
      <c r="AS73" s="352">
        <v>3</v>
      </c>
      <c r="AT73" s="352">
        <v>0</v>
      </c>
      <c r="AU73" s="352">
        <v>15</v>
      </c>
      <c r="AV73" s="356"/>
      <c r="AW73" s="356"/>
      <c r="AX73" s="357">
        <f t="shared" ref="AX73:AX76" si="146">COUNT(AU73)</f>
      </c>
    </row>
    <row r="74">
      <c r="A74" s="338"/>
      <c r="B74" s="340" t="s">
        <v>307</v>
      </c>
      <c r="C74" s="377" t="s">
        <v>308</v>
      </c>
      <c r="D74" s="341" t="s">
        <v>332</v>
      </c>
      <c r="E74" s="373" t="s">
        <v>322</v>
      </c>
      <c r="F74" s="359">
        <f t="shared" si="13"/>
      </c>
      <c r="G74" s="343">
        <v>2107.18</v>
      </c>
      <c r="H74" s="343">
        <v>1558.75</v>
      </c>
      <c r="I74" s="364">
        <v>0</v>
      </c>
      <c r="J74" s="352">
        <v>2</v>
      </c>
      <c r="K74" s="343">
        <v>4543.110000000001</v>
      </c>
      <c r="L74" s="355">
        <v>0</v>
      </c>
      <c r="M74" s="343">
        <v>0</v>
      </c>
      <c r="N74" s="346">
        <v>0</v>
      </c>
      <c r="O74" s="349">
        <f t="shared" si="266"/>
      </c>
      <c r="P74" s="364"/>
      <c r="Q74" s="351">
        <f t="shared" si="172"/>
      </c>
      <c r="R74" s="352">
        <f t="shared" si="68"/>
      </c>
      <c r="S74" s="343">
        <f t="shared" si="103"/>
      </c>
      <c r="T74" s="353">
        <f t="shared" si="213"/>
      </c>
      <c r="U74" s="353">
        <f t="shared" si="197"/>
      </c>
      <c r="V74" s="353">
        <f t="shared" si="249"/>
      </c>
      <c r="W74" s="354">
        <v>2</v>
      </c>
      <c r="X74" s="353">
        <f t="shared" si="229"/>
      </c>
      <c r="Y74" s="353">
        <f t="shared" si="37"/>
      </c>
      <c r="Z74" s="353">
        <f t="shared" si="275"/>
      </c>
      <c r="AA74" s="353">
        <f t="shared" si="181"/>
      </c>
      <c r="AB74" s="353">
        <f t="shared" si="127"/>
      </c>
      <c r="AC74" s="349">
        <f t="shared" si="221"/>
      </c>
      <c r="AD74" s="349">
        <f t="shared" si="205"/>
      </c>
      <c r="AE74" s="349">
        <f t="shared" si="258"/>
      </c>
      <c r="AF74" s="349">
        <f t="shared" si="241"/>
      </c>
      <c r="AG74" s="349">
        <f t="shared" si="49"/>
      </c>
      <c r="AH74" s="349">
        <f t="shared" si="286"/>
      </c>
      <c r="AI74" s="349">
        <f t="shared" si="189"/>
      </c>
      <c r="AJ74" s="346">
        <v>59</v>
      </c>
      <c r="AK74" s="352">
        <v>25092</v>
      </c>
      <c r="AL74" s="352">
        <v>372</v>
      </c>
      <c r="AM74" s="352">
        <v>405</v>
      </c>
      <c r="AN74" s="352">
        <v>99</v>
      </c>
      <c r="AO74" s="348">
        <v>30</v>
      </c>
      <c r="AP74" s="352">
        <v>100</v>
      </c>
      <c r="AQ74" s="355">
        <v>84</v>
      </c>
      <c r="AR74" s="348">
        <v>3</v>
      </c>
      <c r="AS74" s="352">
        <v>8</v>
      </c>
      <c r="AT74" s="352">
        <v>1</v>
      </c>
      <c r="AU74" s="352">
        <v>15</v>
      </c>
      <c r="AV74" s="356"/>
      <c r="AW74" s="356"/>
      <c r="AX74" s="357">
        <f t="shared" si="146"/>
      </c>
    </row>
    <row r="75">
      <c r="A75" s="338"/>
      <c r="B75" s="340" t="s">
        <v>323</v>
      </c>
      <c r="C75" s="377" t="s">
        <v>324</v>
      </c>
      <c r="D75" s="341" t="s">
        <v>332</v>
      </c>
      <c r="E75" s="373" t="s">
        <v>325</v>
      </c>
      <c r="F75" s="343">
        <f t="shared" si="13"/>
      </c>
      <c r="G75" s="343">
        <v>2646.81</v>
      </c>
      <c r="H75" s="343">
        <v>1494.34</v>
      </c>
      <c r="I75" s="364">
        <v>0</v>
      </c>
      <c r="J75" s="352">
        <v>4</v>
      </c>
      <c r="K75" s="343">
        <v>7419.559999999998</v>
      </c>
      <c r="L75" s="355">
        <v>0</v>
      </c>
      <c r="M75" s="343">
        <v>0</v>
      </c>
      <c r="N75" s="346">
        <v>0</v>
      </c>
      <c r="O75" s="349">
        <f t="shared" si="266"/>
      </c>
      <c r="P75" s="364"/>
      <c r="Q75" s="351">
        <f t="shared" si="172"/>
      </c>
      <c r="R75" s="352">
        <f t="shared" si="68"/>
      </c>
      <c r="S75" s="343">
        <f t="shared" si="103"/>
      </c>
      <c r="T75" s="353">
        <f t="shared" si="213"/>
      </c>
      <c r="U75" s="353">
        <f t="shared" si="197"/>
      </c>
      <c r="V75" s="353">
        <f t="shared" si="249"/>
      </c>
      <c r="W75" s="354">
        <v>3</v>
      </c>
      <c r="X75" s="353">
        <f t="shared" si="229"/>
      </c>
      <c r="Y75" s="353">
        <f t="shared" si="37"/>
      </c>
      <c r="Z75" s="353">
        <f t="shared" si="275"/>
      </c>
      <c r="AA75" s="353">
        <f t="shared" si="181"/>
      </c>
      <c r="AB75" s="353">
        <f t="shared" si="127"/>
      </c>
      <c r="AC75" s="349">
        <f t="shared" si="221"/>
      </c>
      <c r="AD75" s="349">
        <f t="shared" si="205"/>
      </c>
      <c r="AE75" s="349">
        <f t="shared" si="258"/>
      </c>
      <c r="AF75" s="349">
        <f t="shared" si="241"/>
      </c>
      <c r="AG75" s="349">
        <f t="shared" si="49"/>
      </c>
      <c r="AH75" s="349">
        <f t="shared" si="286"/>
      </c>
      <c r="AI75" s="349">
        <f t="shared" si="189"/>
      </c>
      <c r="AJ75" s="346">
        <v>58</v>
      </c>
      <c r="AK75" s="352">
        <v>23370</v>
      </c>
      <c r="AL75" s="352">
        <v>378</v>
      </c>
      <c r="AM75" s="352">
        <v>404</v>
      </c>
      <c r="AN75" s="346">
        <v>84</v>
      </c>
      <c r="AO75" s="348">
        <v>22</v>
      </c>
      <c r="AP75" s="352">
        <v>45</v>
      </c>
      <c r="AQ75" s="355">
        <v>69</v>
      </c>
      <c r="AR75" s="348">
        <v>4</v>
      </c>
      <c r="AS75" s="352">
        <v>5</v>
      </c>
      <c r="AT75" s="352">
        <v>1</v>
      </c>
      <c r="AU75" s="352">
        <v>16</v>
      </c>
      <c r="AV75" s="356"/>
      <c r="AW75" s="356"/>
      <c r="AX75" s="357">
        <f t="shared" si="146"/>
      </c>
    </row>
    <row r="76">
      <c r="A76" s="338"/>
      <c r="B76" s="340" t="s">
        <v>323</v>
      </c>
      <c r="C76" s="377" t="s">
        <v>324</v>
      </c>
      <c r="D76" s="341" t="s">
        <v>332</v>
      </c>
      <c r="E76" s="373" t="s">
        <v>326</v>
      </c>
      <c r="F76" s="343">
        <f t="shared" si="13"/>
      </c>
      <c r="G76" s="343">
        <v>1735.71</v>
      </c>
      <c r="H76" s="343">
        <v>1545.88</v>
      </c>
      <c r="I76" s="364">
        <v>0</v>
      </c>
      <c r="J76" s="352">
        <v>6</v>
      </c>
      <c r="K76" s="343">
        <v>14182.75</v>
      </c>
      <c r="L76" s="355">
        <v>0</v>
      </c>
      <c r="M76" s="343">
        <v>0</v>
      </c>
      <c r="N76" s="346">
        <v>0</v>
      </c>
      <c r="O76" s="349">
        <f t="shared" si="266"/>
      </c>
      <c r="P76" s="364"/>
      <c r="Q76" s="351">
        <f t="shared" si="172"/>
      </c>
      <c r="R76" s="352">
        <f t="shared" si="68"/>
      </c>
      <c r="S76" s="343">
        <f t="shared" si="103"/>
      </c>
      <c r="T76" s="353">
        <f t="shared" si="213"/>
      </c>
      <c r="U76" s="353">
        <f t="shared" si="197"/>
      </c>
      <c r="V76" s="353">
        <f t="shared" si="249"/>
      </c>
      <c r="W76" s="354">
        <v>6</v>
      </c>
      <c r="X76" s="353">
        <f t="shared" si="229"/>
      </c>
      <c r="Y76" s="353">
        <f t="shared" si="37"/>
      </c>
      <c r="Z76" s="353">
        <f t="shared" si="275"/>
      </c>
      <c r="AA76" s="353">
        <f t="shared" si="181"/>
      </c>
      <c r="AB76" s="353">
        <f t="shared" si="127"/>
      </c>
      <c r="AC76" s="349">
        <f t="shared" si="221"/>
      </c>
      <c r="AD76" s="349">
        <f t="shared" si="205"/>
      </c>
      <c r="AE76" s="349">
        <f t="shared" si="258"/>
      </c>
      <c r="AF76" s="349">
        <f t="shared" si="241"/>
      </c>
      <c r="AG76" s="349">
        <f t="shared" si="49"/>
      </c>
      <c r="AH76" s="349">
        <f t="shared" si="286"/>
      </c>
      <c r="AI76" s="349">
        <f t="shared" si="189"/>
      </c>
      <c r="AJ76" s="346">
        <v>58</v>
      </c>
      <c r="AK76" s="352">
        <v>20806</v>
      </c>
      <c r="AL76" s="352">
        <v>305</v>
      </c>
      <c r="AM76" s="352">
        <v>341</v>
      </c>
      <c r="AN76" s="352">
        <v>67</v>
      </c>
      <c r="AO76" s="348">
        <v>14</v>
      </c>
      <c r="AP76" s="352">
        <v>64</v>
      </c>
      <c r="AQ76" s="348">
        <v>61</v>
      </c>
      <c r="AR76" s="348">
        <v>6</v>
      </c>
      <c r="AS76" s="352">
        <v>5</v>
      </c>
      <c r="AT76" s="352">
        <v>1</v>
      </c>
      <c r="AU76" s="352">
        <v>13</v>
      </c>
      <c r="AV76" s="356"/>
      <c r="AW76" s="356"/>
      <c r="AX76" s="357">
        <f t="shared" si="146"/>
      </c>
    </row>
    <row r="77">
      <c r="A77" s="338"/>
      <c r="B77" s="361" t="s">
        <v>314</v>
      </c>
      <c r="C77" s="361"/>
      <c r="D77" s="361"/>
      <c r="E77" s="361"/>
      <c r="F77" s="362">
        <f>SUM(F73:F76)</f>
      </c>
      <c r="G77" s="362">
        <f>SUM(G73:G76)</f>
      </c>
      <c r="H77" s="362">
        <f>SUM(H73:H76)</f>
      </c>
      <c r="I77" s="364">
        <f>SUM(I73:I76)</f>
      </c>
      <c r="J77" s="365">
        <f>SUM(J73:J76)</f>
      </c>
      <c r="K77" s="362">
        <f>SUM(K73:K76)</f>
      </c>
      <c r="L77" s="366">
        <f>SUM(L73:L76)</f>
      </c>
      <c r="M77" s="362">
        <f>SUM(M73:M76)</f>
      </c>
      <c r="N77" s="365">
        <f>SUM(N73:N76)</f>
      </c>
      <c r="O77" s="367">
        <f t="shared" si="266"/>
      </c>
      <c r="P77" s="368">
        <f>SUM(P73:P76)</f>
      </c>
      <c r="Q77" s="351">
        <f t="shared" si="172"/>
      </c>
      <c r="R77" s="365">
        <f>SUM(R73:R76)</f>
      </c>
      <c r="S77" s="362">
        <f>SUM(S73:S76)</f>
      </c>
      <c r="T77" s="369">
        <f t="shared" si="213"/>
      </c>
      <c r="U77" s="369">
        <f t="shared" si="197"/>
      </c>
      <c r="V77" s="369">
        <f t="shared" si="249"/>
      </c>
      <c r="W77" s="370">
        <f>SUM(W73:W76)</f>
      </c>
      <c r="X77" s="369">
        <f t="shared" si="229"/>
      </c>
      <c r="Y77" s="369">
        <f t="shared" si="37"/>
      </c>
      <c r="Z77" s="369">
        <f t="shared" si="275"/>
      </c>
      <c r="AA77" s="369">
        <f t="shared" si="181"/>
      </c>
      <c r="AB77" s="369">
        <f t="shared" si="127"/>
      </c>
      <c r="AC77" s="367">
        <f t="shared" si="221"/>
      </c>
      <c r="AD77" s="367">
        <f t="shared" si="205"/>
      </c>
      <c r="AE77" s="367">
        <f t="shared" si="258"/>
      </c>
      <c r="AF77" s="367">
        <f t="shared" si="241"/>
      </c>
      <c r="AG77" s="367">
        <f t="shared" si="49"/>
      </c>
      <c r="AH77" s="367">
        <f t="shared" si="286"/>
      </c>
      <c r="AI77" s="367">
        <f t="shared" si="189"/>
      </c>
      <c r="AJ77" s="365">
        <f>AVERAGE(AJ73:AJ76)</f>
      </c>
      <c r="AK77" s="365">
        <f>SUM(AK73:AK76)</f>
      </c>
      <c r="AL77" s="365">
        <f>SUM(AL73:AL76)</f>
      </c>
      <c r="AM77" s="365">
        <f>SUM(AM73:AM76)</f>
      </c>
      <c r="AN77" s="365">
        <f>SUM(AN73:AN76)</f>
      </c>
      <c r="AO77" s="371">
        <f>SUM(AO73:AO76)</f>
      </c>
      <c r="AP77" s="365">
        <f>SUM(AP73:AP76)</f>
      </c>
      <c r="AQ77" s="371">
        <f>SUM(AQ73:AQ76)</f>
      </c>
      <c r="AR77" s="371">
        <f>SUM(AR73:AR76)</f>
      </c>
      <c r="AS77" s="365">
        <f>SUM(AS73:AS76)</f>
      </c>
      <c r="AT77" s="365">
        <f>SUM(AT73:AT76)</f>
      </c>
      <c r="AU77" s="365">
        <f>SUM(AU73:AU76)</f>
      </c>
      <c r="AV77" s="372"/>
      <c r="AW77" s="372"/>
      <c r="AX77" s="365">
        <f>SUM(AX73:AX76)</f>
      </c>
    </row>
    <row customHeight="true" ht="18.452380952380953" r="78">
      <c r="A78" s="338"/>
      <c r="B78" s="340" t="s">
        <v>323</v>
      </c>
      <c r="C78" s="377" t="s">
        <v>324</v>
      </c>
      <c r="D78" s="377" t="s">
        <v>327</v>
      </c>
      <c r="E78" s="375" t="s">
        <v>328</v>
      </c>
      <c r="F78" s="343">
        <f t="shared" ref="F78:F82" si="14">G78+H78+I78</f>
      </c>
      <c r="G78" s="344">
        <v>1986.67</v>
      </c>
      <c r="H78" s="343">
        <v>1535.1</v>
      </c>
      <c r="I78" s="364">
        <v>0</v>
      </c>
      <c r="J78" s="352">
        <v>0</v>
      </c>
      <c r="K78" s="343">
        <v>0</v>
      </c>
      <c r="L78" s="355">
        <v>1</v>
      </c>
      <c r="M78" s="343">
        <v>6216.209999999999</v>
      </c>
      <c r="N78" s="346">
        <v>0</v>
      </c>
      <c r="O78" s="349">
        <f t="shared" si="266"/>
      </c>
      <c r="P78" s="364"/>
      <c r="Q78" s="351">
        <f t="shared" si="172"/>
      </c>
      <c r="R78" s="352">
        <f t="shared" ref="R78:R82" si="69">J78+L78</f>
      </c>
      <c r="S78" s="343">
        <f t="shared" ref="S78:S82" si="104">K78+M78</f>
      </c>
      <c r="T78" s="353">
        <f t="shared" si="213"/>
      </c>
      <c r="U78" s="353">
        <f t="shared" si="197"/>
      </c>
      <c r="V78" s="353">
        <f t="shared" si="249"/>
      </c>
      <c r="W78" s="354">
        <v>1</v>
      </c>
      <c r="X78" s="353">
        <f t="shared" si="229"/>
      </c>
      <c r="Y78" s="353">
        <f t="shared" si="37"/>
      </c>
      <c r="Z78" s="353">
        <f t="shared" si="275"/>
      </c>
      <c r="AA78" s="353">
        <f t="shared" si="181"/>
      </c>
      <c r="AB78" s="353">
        <f t="shared" si="127"/>
      </c>
      <c r="AC78" s="349">
        <f t="shared" si="221"/>
      </c>
      <c r="AD78" s="349">
        <f t="shared" si="205"/>
      </c>
      <c r="AE78" s="349">
        <f t="shared" si="258"/>
      </c>
      <c r="AF78" s="349">
        <f t="shared" si="241"/>
      </c>
      <c r="AG78" s="349">
        <f t="shared" si="49"/>
      </c>
      <c r="AH78" s="349">
        <f t="shared" si="286"/>
      </c>
      <c r="AI78" s="349">
        <f t="shared" si="189"/>
      </c>
      <c r="AJ78" s="346">
        <v>57</v>
      </c>
      <c r="AK78" s="352">
        <v>24093</v>
      </c>
      <c r="AL78" s="352">
        <v>333</v>
      </c>
      <c r="AM78" s="352">
        <v>360</v>
      </c>
      <c r="AN78" s="352">
        <v>65</v>
      </c>
      <c r="AO78" s="348">
        <v>15</v>
      </c>
      <c r="AP78" s="352">
        <v>65</v>
      </c>
      <c r="AQ78" s="355">
        <v>58</v>
      </c>
      <c r="AR78" s="348">
        <v>1</v>
      </c>
      <c r="AS78" s="352">
        <v>6</v>
      </c>
      <c r="AT78" s="352">
        <v>0</v>
      </c>
      <c r="AU78" s="352">
        <v>16</v>
      </c>
      <c r="AV78" s="356"/>
      <c r="AW78" s="356"/>
      <c r="AX78" s="357">
        <f t="shared" ref="AX78:AX82" si="147">COUNT(AU78)</f>
      </c>
    </row>
    <row customHeight="true" ht="18.452380952380953" r="79">
      <c r="A79" s="338"/>
      <c r="B79" s="340" t="s">
        <v>323</v>
      </c>
      <c r="C79" s="377" t="s">
        <v>324</v>
      </c>
      <c r="D79" s="377" t="s">
        <v>327</v>
      </c>
      <c r="E79" s="375" t="s">
        <v>329</v>
      </c>
      <c r="F79" s="359">
        <f t="shared" si="14"/>
      </c>
      <c r="G79" s="343">
        <v>1899.66</v>
      </c>
      <c r="H79" s="343">
        <v>2163.89</v>
      </c>
      <c r="I79" s="364">
        <v>0</v>
      </c>
      <c r="J79" s="352">
        <v>7</v>
      </c>
      <c r="K79" s="343">
        <v>15442.660000000033</v>
      </c>
      <c r="L79" s="355">
        <v>0</v>
      </c>
      <c r="M79" s="343">
        <v>0</v>
      </c>
      <c r="N79" s="346">
        <v>1</v>
      </c>
      <c r="O79" s="349">
        <f t="shared" si="266"/>
      </c>
      <c r="P79" s="364"/>
      <c r="Q79" s="351">
        <f t="shared" si="172"/>
      </c>
      <c r="R79" s="352">
        <f t="shared" si="69"/>
      </c>
      <c r="S79" s="343">
        <f t="shared" si="104"/>
      </c>
      <c r="T79" s="353">
        <f t="shared" si="213"/>
      </c>
      <c r="U79" s="353">
        <f t="shared" si="197"/>
      </c>
      <c r="V79" s="353">
        <f t="shared" si="249"/>
      </c>
      <c r="W79" s="354">
        <v>7</v>
      </c>
      <c r="X79" s="353">
        <f t="shared" si="229"/>
      </c>
      <c r="Y79" s="353">
        <f t="shared" si="37"/>
      </c>
      <c r="Z79" s="353">
        <f t="shared" si="275"/>
      </c>
      <c r="AA79" s="353">
        <f t="shared" si="181"/>
      </c>
      <c r="AB79" s="353">
        <f t="shared" si="127"/>
      </c>
      <c r="AC79" s="349">
        <f t="shared" si="221"/>
      </c>
      <c r="AD79" s="349">
        <f t="shared" si="205"/>
      </c>
      <c r="AE79" s="349">
        <f t="shared" si="258"/>
      </c>
      <c r="AF79" s="349">
        <f t="shared" si="241"/>
      </c>
      <c r="AG79" s="349">
        <f t="shared" si="49"/>
      </c>
      <c r="AH79" s="349">
        <f t="shared" si="286"/>
      </c>
      <c r="AI79" s="349">
        <f t="shared" si="189"/>
      </c>
      <c r="AJ79" s="346">
        <v>57</v>
      </c>
      <c r="AK79" s="352">
        <v>33577</v>
      </c>
      <c r="AL79" s="352">
        <v>455</v>
      </c>
      <c r="AM79" s="352">
        <v>467</v>
      </c>
      <c r="AN79" s="352">
        <v>88</v>
      </c>
      <c r="AO79" s="348">
        <v>24</v>
      </c>
      <c r="AP79" s="352">
        <v>55</v>
      </c>
      <c r="AQ79" s="355">
        <v>83</v>
      </c>
      <c r="AR79" s="348">
        <v>7</v>
      </c>
      <c r="AS79" s="352">
        <v>14</v>
      </c>
      <c r="AT79" s="352">
        <v>1</v>
      </c>
      <c r="AU79" s="352">
        <v>17</v>
      </c>
      <c r="AV79" s="356"/>
      <c r="AW79" s="356"/>
      <c r="AX79" s="357">
        <f t="shared" si="147"/>
      </c>
    </row>
    <row customHeight="true" ht="18.452380952380953" r="80">
      <c r="A80" s="338"/>
      <c r="B80" s="340" t="s">
        <v>323</v>
      </c>
      <c r="C80" s="377" t="s">
        <v>324</v>
      </c>
      <c r="D80" s="377" t="s">
        <v>327</v>
      </c>
      <c r="E80" s="375" t="s">
        <v>330</v>
      </c>
      <c r="F80" s="343">
        <f t="shared" si="14"/>
      </c>
      <c r="G80" s="343">
        <v>1154.11</v>
      </c>
      <c r="H80" s="343">
        <v>1880.94</v>
      </c>
      <c r="I80" s="364">
        <v>0</v>
      </c>
      <c r="J80" s="352">
        <v>1</v>
      </c>
      <c r="K80" s="343">
        <v>1813.3199999999779</v>
      </c>
      <c r="L80" s="355">
        <v>2</v>
      </c>
      <c r="M80" s="343">
        <v>5740.02</v>
      </c>
      <c r="N80" s="346">
        <v>1</v>
      </c>
      <c r="O80" s="349">
        <f t="shared" si="266"/>
      </c>
      <c r="P80" s="364"/>
      <c r="Q80" s="351">
        <f t="shared" si="172"/>
      </c>
      <c r="R80" s="352">
        <f t="shared" si="69"/>
      </c>
      <c r="S80" s="343">
        <f t="shared" si="104"/>
      </c>
      <c r="T80" s="353">
        <f t="shared" si="213"/>
      </c>
      <c r="U80" s="353">
        <f t="shared" si="197"/>
      </c>
      <c r="V80" s="353">
        <f t="shared" si="249"/>
      </c>
      <c r="W80" s="354">
        <v>1</v>
      </c>
      <c r="X80" s="353">
        <f t="shared" si="229"/>
      </c>
      <c r="Y80" s="353">
        <f t="shared" si="37"/>
      </c>
      <c r="Z80" s="353">
        <f t="shared" si="275"/>
      </c>
      <c r="AA80" s="353">
        <f t="shared" si="181"/>
      </c>
      <c r="AB80" s="353">
        <f t="shared" si="127"/>
      </c>
      <c r="AC80" s="349">
        <f t="shared" si="221"/>
      </c>
      <c r="AD80" s="349">
        <f t="shared" si="205"/>
      </c>
      <c r="AE80" s="349">
        <f t="shared" si="258"/>
      </c>
      <c r="AF80" s="349">
        <f t="shared" si="241"/>
      </c>
      <c r="AG80" s="349">
        <f t="shared" si="49"/>
      </c>
      <c r="AH80" s="349">
        <f t="shared" si="286"/>
      </c>
      <c r="AI80" s="349">
        <f t="shared" si="189"/>
      </c>
      <c r="AJ80" s="346">
        <v>57</v>
      </c>
      <c r="AK80" s="352">
        <v>27637</v>
      </c>
      <c r="AL80" s="352">
        <v>391</v>
      </c>
      <c r="AM80" s="352">
        <v>424</v>
      </c>
      <c r="AN80" s="352">
        <v>90</v>
      </c>
      <c r="AO80" s="348">
        <v>16</v>
      </c>
      <c r="AP80" s="352">
        <v>51</v>
      </c>
      <c r="AQ80" s="355">
        <v>82</v>
      </c>
      <c r="AR80" s="348">
        <v>3</v>
      </c>
      <c r="AS80" s="352">
        <v>6</v>
      </c>
      <c r="AT80" s="352">
        <v>1</v>
      </c>
      <c r="AU80" s="352">
        <v>13</v>
      </c>
      <c r="AV80" s="356"/>
      <c r="AW80" s="356"/>
      <c r="AX80" s="357">
        <f t="shared" si="147"/>
      </c>
    </row>
    <row customHeight="true" ht="18.452380952380953" r="81">
      <c r="A81" s="338"/>
      <c r="B81" s="340" t="s">
        <v>323</v>
      </c>
      <c r="C81" s="377" t="s">
        <v>324</v>
      </c>
      <c r="D81" s="377" t="s">
        <v>327</v>
      </c>
      <c r="E81" s="375" t="s">
        <v>331</v>
      </c>
      <c r="F81" s="343">
        <f t="shared" si="14"/>
      </c>
      <c r="G81" s="343">
        <v>2729.16</v>
      </c>
      <c r="H81" s="343">
        <v>1820.8</v>
      </c>
      <c r="I81" s="364">
        <v>0</v>
      </c>
      <c r="J81" s="352">
        <v>7</v>
      </c>
      <c r="K81" s="343">
        <v>16883.869999999995</v>
      </c>
      <c r="L81" s="355">
        <v>0</v>
      </c>
      <c r="M81" s="343">
        <v>0</v>
      </c>
      <c r="N81" s="346">
        <v>2</v>
      </c>
      <c r="O81" s="349">
        <f t="shared" si="266"/>
      </c>
      <c r="P81" s="364"/>
      <c r="Q81" s="351">
        <f t="shared" si="172"/>
      </c>
      <c r="R81" s="352">
        <f t="shared" si="69"/>
      </c>
      <c r="S81" s="343">
        <f t="shared" si="104"/>
      </c>
      <c r="T81" s="353">
        <f t="shared" si="213"/>
      </c>
      <c r="U81" s="353">
        <f t="shared" si="197"/>
      </c>
      <c r="V81" s="353">
        <f t="shared" si="249"/>
      </c>
      <c r="W81" s="354">
        <v>2</v>
      </c>
      <c r="X81" s="353">
        <f t="shared" si="229"/>
      </c>
      <c r="Y81" s="353">
        <f t="shared" si="37"/>
      </c>
      <c r="Z81" s="353">
        <f t="shared" si="275"/>
      </c>
      <c r="AA81" s="353">
        <f t="shared" si="181"/>
      </c>
      <c r="AB81" s="353">
        <f t="shared" si="127"/>
      </c>
      <c r="AC81" s="349">
        <f t="shared" si="221"/>
      </c>
      <c r="AD81" s="349">
        <f t="shared" si="205"/>
      </c>
      <c r="AE81" s="349">
        <f t="shared" si="258"/>
      </c>
      <c r="AF81" s="349">
        <f t="shared" si="241"/>
      </c>
      <c r="AG81" s="349">
        <f t="shared" si="49"/>
      </c>
      <c r="AH81" s="349">
        <f t="shared" si="286"/>
      </c>
      <c r="AI81" s="349">
        <f t="shared" si="189"/>
      </c>
      <c r="AJ81" s="346">
        <v>56</v>
      </c>
      <c r="AK81" s="352">
        <v>32244</v>
      </c>
      <c r="AL81" s="352">
        <v>511</v>
      </c>
      <c r="AM81" s="352">
        <v>562</v>
      </c>
      <c r="AN81" s="352">
        <v>112</v>
      </c>
      <c r="AO81" s="348">
        <v>14</v>
      </c>
      <c r="AP81" s="352">
        <v>48</v>
      </c>
      <c r="AQ81" s="348">
        <v>83</v>
      </c>
      <c r="AR81" s="348">
        <v>7</v>
      </c>
      <c r="AS81" s="352">
        <v>4</v>
      </c>
      <c r="AT81" s="352">
        <v>4</v>
      </c>
      <c r="AU81" s="352">
        <v>21</v>
      </c>
      <c r="AV81" s="356"/>
      <c r="AW81" s="356"/>
      <c r="AX81" s="357">
        <f t="shared" si="147"/>
      </c>
    </row>
    <row customHeight="true" ht="18.452380952380953" r="82">
      <c r="A82" s="338"/>
      <c r="B82" s="340" t="s">
        <v>323</v>
      </c>
      <c r="C82" s="377" t="s">
        <v>324</v>
      </c>
      <c r="D82" s="377" t="s">
        <v>327</v>
      </c>
      <c r="E82" s="375" t="s">
        <v>333</v>
      </c>
      <c r="F82" s="343">
        <f t="shared" si="14"/>
      </c>
      <c r="G82" s="343">
        <v>2579.94</v>
      </c>
      <c r="H82" s="343">
        <v>2334.55</v>
      </c>
      <c r="I82" s="364">
        <v>0</v>
      </c>
      <c r="J82" s="352">
        <v>9</v>
      </c>
      <c r="K82" s="343">
        <v>22218.72</v>
      </c>
      <c r="L82" s="355">
        <v>0</v>
      </c>
      <c r="M82" s="343">
        <v>0</v>
      </c>
      <c r="N82" s="346">
        <v>1</v>
      </c>
      <c r="O82" s="349">
        <f t="shared" si="266"/>
      </c>
      <c r="P82" s="364"/>
      <c r="Q82" s="351">
        <f t="shared" si="172"/>
      </c>
      <c r="R82" s="352">
        <f t="shared" si="69"/>
      </c>
      <c r="S82" s="343">
        <f t="shared" si="104"/>
      </c>
      <c r="T82" s="353">
        <f t="shared" si="213"/>
      </c>
      <c r="U82" s="353">
        <f t="shared" si="197"/>
      </c>
      <c r="V82" s="353">
        <f t="shared" si="249"/>
      </c>
      <c r="W82" s="354">
        <v>5</v>
      </c>
      <c r="X82" s="353">
        <f t="shared" si="229"/>
      </c>
      <c r="Y82" s="353">
        <f t="shared" si="37"/>
      </c>
      <c r="Z82" s="353">
        <f t="shared" si="275"/>
      </c>
      <c r="AA82" s="353">
        <f t="shared" si="181"/>
      </c>
      <c r="AB82" s="353">
        <f t="shared" si="127"/>
      </c>
      <c r="AC82" s="349">
        <f t="shared" si="221"/>
      </c>
      <c r="AD82" s="349">
        <f t="shared" si="205"/>
      </c>
      <c r="AE82" s="349">
        <f t="shared" si="258"/>
      </c>
      <c r="AF82" s="349">
        <f t="shared" si="241"/>
      </c>
      <c r="AG82" s="349">
        <f t="shared" si="49"/>
      </c>
      <c r="AH82" s="349">
        <f t="shared" si="286"/>
      </c>
      <c r="AI82" s="349">
        <f t="shared" si="189"/>
      </c>
      <c r="AJ82" s="346">
        <v>56</v>
      </c>
      <c r="AK82" s="352">
        <v>42297</v>
      </c>
      <c r="AL82" s="352">
        <v>947</v>
      </c>
      <c r="AM82" s="352">
        <v>980</v>
      </c>
      <c r="AN82" s="352">
        <v>130</v>
      </c>
      <c r="AO82" s="348">
        <v>40</v>
      </c>
      <c r="AP82" s="352">
        <v>81</v>
      </c>
      <c r="AQ82" s="348">
        <v>103</v>
      </c>
      <c r="AR82" s="348">
        <v>9</v>
      </c>
      <c r="AS82" s="352">
        <v>7</v>
      </c>
      <c r="AT82" s="352">
        <v>4</v>
      </c>
      <c r="AU82" s="352">
        <v>24</v>
      </c>
      <c r="AV82" s="356"/>
      <c r="AW82" s="356"/>
      <c r="AX82" s="357">
        <f t="shared" si="147"/>
      </c>
    </row>
    <row customHeight="true" ht="18.452380952380953" r="83">
      <c r="A83" s="338"/>
      <c r="B83" s="361" t="s">
        <v>314</v>
      </c>
      <c r="C83" s="361"/>
      <c r="D83" s="361"/>
      <c r="E83" s="361"/>
      <c r="F83" s="362">
        <f>SUM(F78:F82)</f>
      </c>
      <c r="G83" s="362">
        <f>SUM(G78:G82)</f>
      </c>
      <c r="H83" s="362">
        <f>SUM(H78:H82)</f>
      </c>
      <c r="I83" s="364">
        <f>SUM(I78:I82)</f>
      </c>
      <c r="J83" s="365">
        <f>SUM(J78:J82)</f>
      </c>
      <c r="K83" s="362">
        <f>SUM(K78:K82)</f>
      </c>
      <c r="L83" s="366">
        <f>SUM(L78:L82)</f>
      </c>
      <c r="M83" s="362">
        <f>SUM(M78:M82)</f>
      </c>
      <c r="N83" s="365">
        <f>SUM(N78:N82)</f>
      </c>
      <c r="O83" s="367">
        <f t="shared" si="266"/>
      </c>
      <c r="P83" s="368">
        <f>SUM(P78:P82)</f>
      </c>
      <c r="Q83" s="351">
        <f t="shared" si="172"/>
      </c>
      <c r="R83" s="365">
        <f>SUM(R78:R82)</f>
      </c>
      <c r="S83" s="362">
        <f>SUM(S78:S82)</f>
      </c>
      <c r="T83" s="369">
        <f t="shared" si="213"/>
      </c>
      <c r="U83" s="369">
        <f t="shared" si="197"/>
      </c>
      <c r="V83" s="369">
        <f t="shared" si="249"/>
      </c>
      <c r="W83" s="370">
        <f>SUM(W78:W82)</f>
      </c>
      <c r="X83" s="369">
        <f t="shared" si="229"/>
      </c>
      <c r="Y83" s="369">
        <f t="shared" si="37"/>
      </c>
      <c r="Z83" s="369">
        <f t="shared" si="275"/>
      </c>
      <c r="AA83" s="369">
        <f t="shared" si="181"/>
      </c>
      <c r="AB83" s="369">
        <f t="shared" si="127"/>
      </c>
      <c r="AC83" s="367">
        <f t="shared" si="221"/>
      </c>
      <c r="AD83" s="367">
        <f t="shared" si="205"/>
      </c>
      <c r="AE83" s="367">
        <f t="shared" si="258"/>
      </c>
      <c r="AF83" s="367">
        <f t="shared" si="241"/>
      </c>
      <c r="AG83" s="367">
        <f t="shared" si="49"/>
      </c>
      <c r="AH83" s="367">
        <f t="shared" si="286"/>
      </c>
      <c r="AI83" s="367">
        <f t="shared" si="189"/>
      </c>
      <c r="AJ83" s="365">
        <f>AVERAGE(AJ78:AJ82)</f>
      </c>
      <c r="AK83" s="365">
        <f>SUM(AK78:AK82)</f>
      </c>
      <c r="AL83" s="365">
        <f>SUM(AL78:AL82)</f>
      </c>
      <c r="AM83" s="365">
        <f>SUM(AM78:AM82)</f>
      </c>
      <c r="AN83" s="365">
        <f>SUM(AN78:AN82)</f>
      </c>
      <c r="AO83" s="371">
        <f>SUM(AO78:AO82)</f>
      </c>
      <c r="AP83" s="365">
        <f>SUM(AP78:AP82)</f>
      </c>
      <c r="AQ83" s="371">
        <f>SUM(AQ78:AQ82)</f>
      </c>
      <c r="AR83" s="371">
        <f>SUM(AR78:AR82)</f>
      </c>
      <c r="AS83" s="365">
        <f>SUM(AS78:AS82)</f>
      </c>
      <c r="AT83" s="365">
        <f>SUM(AT78:AT82)</f>
      </c>
      <c r="AU83" s="365">
        <f>SUM(AU78:AU82)</f>
      </c>
      <c r="AV83" s="372"/>
      <c r="AW83" s="372"/>
      <c r="AX83" s="365">
        <f>SUM(AX78:AX82)</f>
      </c>
    </row>
    <row r="84">
      <c r="A84" s="338"/>
      <c r="B84" s="340" t="s">
        <v>323</v>
      </c>
      <c r="C84" s="377" t="s">
        <v>324</v>
      </c>
      <c r="D84" s="341" t="s">
        <v>309</v>
      </c>
      <c r="E84" s="382" t="s">
        <v>334</v>
      </c>
      <c r="F84" s="343">
        <f>G84+H84+I84</f>
      </c>
      <c r="G84" s="343">
        <v>1718.39</v>
      </c>
      <c r="H84" s="343">
        <v>2530.0899999999997</v>
      </c>
      <c r="I84" s="364">
        <v>0</v>
      </c>
      <c r="J84" s="352">
        <v>11</v>
      </c>
      <c r="K84" s="343">
        <v>27264.880000000005</v>
      </c>
      <c r="L84" s="355">
        <v>0</v>
      </c>
      <c r="M84" s="343">
        <v>0</v>
      </c>
      <c r="N84" s="346">
        <v>1</v>
      </c>
      <c r="O84" s="349">
        <f t="shared" si="266"/>
      </c>
      <c r="P84" s="364"/>
      <c r="Q84" s="351">
        <f t="shared" si="172"/>
      </c>
      <c r="R84" s="352">
        <f>J84+L84</f>
      </c>
      <c r="S84" s="343">
        <f>K84+M84</f>
      </c>
      <c r="T84" s="353">
        <f t="shared" si="213"/>
      </c>
      <c r="U84" s="353">
        <f t="shared" si="197"/>
      </c>
      <c r="V84" s="353">
        <f t="shared" si="249"/>
      </c>
      <c r="W84" s="354">
        <v>10</v>
      </c>
      <c r="X84" s="353">
        <f t="shared" si="229"/>
      </c>
      <c r="Y84" s="353">
        <f t="shared" si="37"/>
      </c>
      <c r="Z84" s="353">
        <f t="shared" si="275"/>
      </c>
      <c r="AA84" s="353">
        <f t="shared" si="181"/>
      </c>
      <c r="AB84" s="353">
        <f t="shared" si="127"/>
      </c>
      <c r="AC84" s="349">
        <f t="shared" si="221"/>
      </c>
      <c r="AD84" s="349">
        <f t="shared" si="205"/>
      </c>
      <c r="AE84" s="349">
        <f t="shared" si="258"/>
      </c>
      <c r="AF84" s="349">
        <f t="shared" si="241"/>
      </c>
      <c r="AG84" s="349">
        <f t="shared" si="49"/>
      </c>
      <c r="AH84" s="349">
        <f t="shared" si="286"/>
      </c>
      <c r="AI84" s="349">
        <f t="shared" si="189"/>
      </c>
      <c r="AJ84" s="346">
        <v>56</v>
      </c>
      <c r="AK84" s="352">
        <v>55087</v>
      </c>
      <c r="AL84" s="352">
        <v>1098</v>
      </c>
      <c r="AM84" s="352">
        <v>1189</v>
      </c>
      <c r="AN84" s="352">
        <v>165</v>
      </c>
      <c r="AO84" s="348">
        <v>22</v>
      </c>
      <c r="AP84" s="352">
        <v>89</v>
      </c>
      <c r="AQ84" s="355">
        <v>127</v>
      </c>
      <c r="AR84" s="348">
        <v>11</v>
      </c>
      <c r="AS84" s="352">
        <v>14</v>
      </c>
      <c r="AT84" s="352">
        <v>1</v>
      </c>
      <c r="AU84" s="352">
        <v>39</v>
      </c>
      <c r="AV84" s="356"/>
      <c r="AW84" s="356"/>
      <c r="AX84" s="357">
        <f>COUNT(AU84)</f>
      </c>
    </row>
    <row r="85">
      <c r="A85" s="338"/>
      <c r="B85" s="361" t="s">
        <v>314</v>
      </c>
      <c r="C85" s="361"/>
      <c r="D85" s="361"/>
      <c r="E85" s="361"/>
      <c r="F85" s="362">
        <f>SUM(F84)</f>
      </c>
      <c r="G85" s="362">
        <f>SUM(G84)</f>
      </c>
      <c r="H85" s="362">
        <f>SUM(H84)</f>
      </c>
      <c r="I85" s="364">
        <f>SUM(I84)</f>
      </c>
      <c r="J85" s="365">
        <f>SUM(J84)</f>
      </c>
      <c r="K85" s="362">
        <f>SUM(K84)</f>
      </c>
      <c r="L85" s="366">
        <f>SUM(L84)</f>
      </c>
      <c r="M85" s="362">
        <f>SUM(M84)</f>
      </c>
      <c r="N85" s="365">
        <f>SUM(N84)</f>
      </c>
      <c r="O85" s="367">
        <f t="shared" si="266"/>
      </c>
      <c r="P85" s="368">
        <f>SUM(P84)</f>
      </c>
      <c r="Q85" s="351">
        <f t="shared" si="172"/>
      </c>
      <c r="R85" s="365">
        <f>SUM(R84)</f>
      </c>
      <c r="S85" s="362">
        <f>SUM(S84)</f>
      </c>
      <c r="T85" s="369">
        <f t="shared" si="213"/>
      </c>
      <c r="U85" s="369">
        <f t="shared" si="197"/>
      </c>
      <c r="V85" s="369">
        <f t="shared" si="249"/>
      </c>
      <c r="W85" s="370">
        <f>SUM(W84)</f>
      </c>
      <c r="X85" s="369">
        <f t="shared" si="229"/>
      </c>
      <c r="Y85" s="369">
        <f t="shared" si="37"/>
      </c>
      <c r="Z85" s="369">
        <f t="shared" si="275"/>
      </c>
      <c r="AA85" s="369">
        <f t="shared" si="181"/>
      </c>
      <c r="AB85" s="369">
        <f t="shared" si="127"/>
      </c>
      <c r="AC85" s="367">
        <f t="shared" si="221"/>
      </c>
      <c r="AD85" s="367">
        <f t="shared" si="205"/>
      </c>
      <c r="AE85" s="367">
        <f t="shared" si="258"/>
      </c>
      <c r="AF85" s="367">
        <f t="shared" si="241"/>
      </c>
      <c r="AG85" s="367">
        <f t="shared" si="49"/>
      </c>
      <c r="AH85" s="367">
        <f t="shared" si="286"/>
      </c>
      <c r="AI85" s="367">
        <f t="shared" si="189"/>
      </c>
      <c r="AJ85" s="365">
        <f>AVERAGE(AJ84)</f>
      </c>
      <c r="AK85" s="365">
        <f>SUM(AK84)</f>
      </c>
      <c r="AL85" s="365">
        <f>SUM(AL84)</f>
      </c>
      <c r="AM85" s="365">
        <f>SUM(AM84)</f>
      </c>
      <c r="AN85" s="365">
        <f>SUM(AN84)</f>
      </c>
      <c r="AO85" s="365">
        <f>SUM(AO84)</f>
      </c>
      <c r="AP85" s="365">
        <f>SUM(AP84)</f>
      </c>
      <c r="AQ85" s="365">
        <f>SUM(AQ84)</f>
      </c>
      <c r="AR85" s="365">
        <f>SUM(AR84)</f>
      </c>
      <c r="AS85" s="365">
        <f>SUM(AS84)</f>
      </c>
      <c r="AT85" s="365">
        <f>SUM(AT84)</f>
      </c>
      <c r="AU85" s="365">
        <f>SUM(AU84)</f>
      </c>
      <c r="AV85" s="372"/>
      <c r="AW85" s="372"/>
      <c r="AX85" s="365">
        <f>SUM(AX84)</f>
      </c>
    </row>
    <row r="86">
      <c r="A86" s="338"/>
      <c r="B86" s="387" t="s">
        <v>335</v>
      </c>
      <c r="C86" s="387"/>
      <c r="D86" s="387"/>
      <c r="E86" s="387"/>
      <c r="F86" s="388">
        <f>F67+F72+F77+F85+F62+F83</f>
      </c>
      <c r="G86" s="388">
        <f>G67+G72+G77+G85+G62+G83</f>
      </c>
      <c r="H86" s="388">
        <f>H67+H72+H77+H85+H62+H83</f>
      </c>
      <c r="I86" s="388">
        <f>I67+I72+I77+I85+I62+I83</f>
      </c>
      <c r="J86" s="390">
        <f>J67+J72+J77+J85+J62+J83</f>
      </c>
      <c r="K86" s="388">
        <f>K67+K72+K77+K85+K62+K83</f>
      </c>
      <c r="L86" s="388">
        <f>L67+L72+L77+L85+L62+L83</f>
      </c>
      <c r="M86" s="388">
        <f>M67+M72+M77+M85+M62+M83</f>
      </c>
      <c r="N86" s="388">
        <f>N67+N72+N77+N85+N62+N83</f>
      </c>
      <c r="O86" s="391">
        <f t="shared" si="266"/>
      </c>
      <c r="P86" s="392">
        <f>P67+P72+P85+P77+P62+P83</f>
      </c>
      <c r="Q86" s="393">
        <f t="shared" si="172"/>
      </c>
      <c r="R86" s="390">
        <f>R67+R72+R77+R85+R62+R83</f>
      </c>
      <c r="S86" s="388">
        <f>S67+S72+S77+S85+S62+S83</f>
      </c>
      <c r="T86" s="388">
        <f t="shared" si="213"/>
      </c>
      <c r="U86" s="388">
        <f t="shared" si="197"/>
      </c>
      <c r="V86" s="388">
        <f t="shared" si="249"/>
      </c>
      <c r="W86" s="394">
        <f>W67+W72+W77+W85+W62+W83</f>
      </c>
      <c r="X86" s="388">
        <f t="shared" si="229"/>
      </c>
      <c r="Y86" s="388">
        <f t="shared" si="37"/>
      </c>
      <c r="Z86" s="388">
        <f t="shared" si="275"/>
      </c>
      <c r="AA86" s="388">
        <f t="shared" si="181"/>
      </c>
      <c r="AB86" s="388">
        <f t="shared" si="127"/>
      </c>
      <c r="AC86" s="391">
        <f t="shared" si="221"/>
      </c>
      <c r="AD86" s="391">
        <f t="shared" si="205"/>
      </c>
      <c r="AE86" s="391">
        <f t="shared" si="258"/>
      </c>
      <c r="AF86" s="391">
        <f t="shared" si="241"/>
      </c>
      <c r="AG86" s="391">
        <f t="shared" si="49"/>
      </c>
      <c r="AH86" s="391">
        <f t="shared" si="286"/>
      </c>
      <c r="AI86" s="391">
        <f t="shared" si="189"/>
      </c>
      <c r="AJ86" s="390"/>
      <c r="AK86" s="390">
        <f>AK67+AK72+AK77+AK85+AK62+AK83</f>
      </c>
      <c r="AL86" s="390">
        <f>AL67+AL72+AL77+AL85+AL62+AL83</f>
      </c>
      <c r="AM86" s="390">
        <f>AM67+AM72+AM77+AM85+AM62+AM83</f>
      </c>
      <c r="AN86" s="390">
        <f>AN67+AN72+AN77+AN85+AN62+AN83</f>
      </c>
      <c r="AO86" s="390">
        <f>AO67+AO72+AO77+AO85+AO62+AO83</f>
      </c>
      <c r="AP86" s="390">
        <f>AP67+AP72+AP77+AP85+AP62+AP83</f>
      </c>
      <c r="AQ86" s="390">
        <f>AQ67+AQ72+AQ77+AQ85+AQ62+AQ83</f>
      </c>
      <c r="AR86" s="390">
        <f>AR67+AR72+AR77+AR85+AR62+AR83</f>
      </c>
      <c r="AS86" s="390">
        <f>AS67+AS72+AS77+AS85+AS62+AS83</f>
      </c>
      <c r="AT86" s="390">
        <f>AT67+AT72+AT77+AT85+AT62+AT83</f>
      </c>
      <c r="AU86" s="390">
        <f>AU67+AU72+AU77+AU85+AU62+AU83</f>
      </c>
      <c r="AV86" s="395"/>
      <c r="AW86" s="395"/>
      <c r="AX86" s="390">
        <f>AX67+AX72+AX77+AX85+AX62+AX83</f>
      </c>
    </row>
    <row r="87">
      <c r="A87" s="303"/>
      <c r="B87" s="304" t="s">
        <v>249</v>
      </c>
      <c r="C87" s="304"/>
      <c r="D87" s="304"/>
      <c r="E87" s="304"/>
      <c r="F87" s="305" t="s">
        <v>250</v>
      </c>
      <c r="G87" s="305"/>
      <c r="H87" s="305"/>
      <c r="I87" s="305"/>
      <c r="J87" s="306"/>
      <c r="K87" s="305"/>
      <c r="L87" s="305"/>
      <c r="M87" s="305"/>
      <c r="N87" s="305"/>
      <c r="O87" s="305"/>
      <c r="P87" s="305"/>
      <c r="Q87" s="305"/>
      <c r="R87" s="306"/>
      <c r="S87" s="305"/>
      <c r="T87" s="305"/>
      <c r="U87" s="305"/>
      <c r="V87" s="305"/>
      <c r="W87" s="307"/>
      <c r="X87" s="305"/>
      <c r="Y87" s="305"/>
      <c r="Z87" s="308" t="s">
        <v>251</v>
      </c>
      <c r="AA87" s="308"/>
      <c r="AB87" s="308"/>
      <c r="AC87" s="308"/>
      <c r="AD87" s="308"/>
      <c r="AE87" s="308"/>
      <c r="AF87" s="308"/>
      <c r="AG87" s="308"/>
      <c r="AH87" s="308"/>
      <c r="AI87" s="308"/>
      <c r="AJ87" s="308"/>
      <c r="AK87" s="308"/>
      <c r="AL87" s="308"/>
      <c r="AM87" s="308"/>
      <c r="AN87" s="308"/>
      <c r="AO87" s="308"/>
      <c r="AP87" s="308"/>
      <c r="AQ87" s="308"/>
      <c r="AR87" s="308"/>
      <c r="AS87" s="308"/>
      <c r="AT87" s="308"/>
      <c r="AU87" s="308"/>
      <c r="AV87" s="309" t="s">
        <v>252</v>
      </c>
      <c r="AW87" s="309"/>
      <c r="AX87" s="310" t="s">
        <v>253</v>
      </c>
    </row>
    <row r="88">
      <c r="A88" s="303"/>
      <c r="B88" s="304"/>
      <c r="C88" s="304"/>
      <c r="D88" s="304"/>
      <c r="E88" s="304"/>
      <c r="F88" s="311" t="s">
        <v>254</v>
      </c>
      <c r="G88" s="311"/>
      <c r="H88" s="311"/>
      <c r="I88" s="311"/>
      <c r="J88" s="312" t="s">
        <v>255</v>
      </c>
      <c r="K88" s="312"/>
      <c r="L88" s="312"/>
      <c r="M88" s="312"/>
      <c r="N88" s="312"/>
      <c r="O88" s="312"/>
      <c r="P88" s="312"/>
      <c r="Q88" s="312"/>
      <c r="R88" s="312"/>
      <c r="S88" s="313"/>
      <c r="T88" s="314" t="s">
        <v>256</v>
      </c>
      <c r="U88" s="314"/>
      <c r="V88" s="314"/>
      <c r="W88" s="315"/>
      <c r="X88" s="314"/>
      <c r="Y88" s="314"/>
      <c r="Z88" s="316" t="s">
        <v>257</v>
      </c>
      <c r="AA88" s="316"/>
      <c r="AB88" s="316"/>
      <c r="AC88" s="316"/>
      <c r="AD88" s="316"/>
      <c r="AE88" s="316"/>
      <c r="AF88" s="316"/>
      <c r="AG88" s="316"/>
      <c r="AH88" s="316"/>
      <c r="AI88" s="316"/>
      <c r="AJ88" s="316"/>
      <c r="AK88" s="317" t="s">
        <v>258</v>
      </c>
      <c r="AL88" s="317"/>
      <c r="AM88" s="317"/>
      <c r="AN88" s="317"/>
      <c r="AO88" s="317"/>
      <c r="AP88" s="317"/>
      <c r="AQ88" s="317"/>
      <c r="AR88" s="317"/>
      <c r="AS88" s="317"/>
      <c r="AT88" s="317"/>
      <c r="AU88" s="317"/>
      <c r="AV88" s="318"/>
      <c r="AW88" s="319"/>
      <c r="AX88" s="310"/>
    </row>
    <row r="89">
      <c r="A89" s="303"/>
      <c r="B89" s="320" t="s">
        <v>259</v>
      </c>
      <c r="C89" s="321" t="s">
        <v>260</v>
      </c>
      <c r="D89" s="322" t="s">
        <v>261</v>
      </c>
      <c r="E89" s="323" t="s">
        <v>262</v>
      </c>
      <c r="F89" s="324" t="s">
        <v>263</v>
      </c>
      <c r="G89" s="311" t="s">
        <v>264</v>
      </c>
      <c r="H89" s="325" t="s">
        <v>265</v>
      </c>
      <c r="I89" s="326" t="s">
        <v>266</v>
      </c>
      <c r="J89" s="327" t="s">
        <v>267</v>
      </c>
      <c r="K89" s="328" t="s">
        <v>268</v>
      </c>
      <c r="L89" s="329" t="s">
        <v>269</v>
      </c>
      <c r="M89" s="328" t="s">
        <v>270</v>
      </c>
      <c r="N89" s="328" t="s">
        <v>271</v>
      </c>
      <c r="O89" s="328" t="s">
        <v>272</v>
      </c>
      <c r="P89" s="330" t="s">
        <v>273</v>
      </c>
      <c r="Q89" s="328" t="s">
        <v>274</v>
      </c>
      <c r="R89" s="327" t="s">
        <v>275</v>
      </c>
      <c r="S89" s="331" t="s">
        <v>276</v>
      </c>
      <c r="T89" s="314" t="s">
        <v>277</v>
      </c>
      <c r="U89" s="314" t="s">
        <v>278</v>
      </c>
      <c r="V89" s="314" t="s">
        <v>279</v>
      </c>
      <c r="W89" s="315" t="s">
        <v>280</v>
      </c>
      <c r="X89" s="314" t="s">
        <v>281</v>
      </c>
      <c r="Y89" s="332" t="s">
        <v>282</v>
      </c>
      <c r="Z89" s="396" t="s">
        <v>283</v>
      </c>
      <c r="AA89" s="397" t="s">
        <v>284</v>
      </c>
      <c r="AB89" s="398" t="s">
        <v>285</v>
      </c>
      <c r="AC89" s="397" t="s">
        <v>286</v>
      </c>
      <c r="AD89" s="397" t="s">
        <v>287</v>
      </c>
      <c r="AE89" s="336" t="s">
        <v>288</v>
      </c>
      <c r="AF89" s="397" t="s">
        <v>289</v>
      </c>
      <c r="AG89" s="397" t="s">
        <v>290</v>
      </c>
      <c r="AH89" s="397" t="s">
        <v>291</v>
      </c>
      <c r="AI89" s="336" t="s">
        <v>292</v>
      </c>
      <c r="AJ89" s="336" t="s">
        <v>293</v>
      </c>
      <c r="AK89" s="317" t="s">
        <v>294</v>
      </c>
      <c r="AL89" s="317" t="s">
        <v>295</v>
      </c>
      <c r="AM89" s="317" t="s">
        <v>296</v>
      </c>
      <c r="AN89" s="317" t="s">
        <v>297</v>
      </c>
      <c r="AO89" s="406" t="s">
        <v>298</v>
      </c>
      <c r="AP89" s="406" t="s">
        <v>299</v>
      </c>
      <c r="AQ89" s="317" t="s">
        <v>300</v>
      </c>
      <c r="AR89" s="317" t="s">
        <v>301</v>
      </c>
      <c r="AS89" s="317" t="s">
        <v>302</v>
      </c>
      <c r="AT89" s="317" t="s">
        <v>303</v>
      </c>
      <c r="AU89" s="317" t="s">
        <v>304</v>
      </c>
      <c r="AV89" s="318"/>
      <c r="AW89" s="319"/>
      <c r="AX89" s="310" t="s">
        <v>305</v>
      </c>
    </row>
    <row r="90">
      <c r="A90" s="338" t="s">
        <v>340</v>
      </c>
      <c r="B90" s="340" t="s">
        <v>323</v>
      </c>
      <c r="C90" s="377" t="s">
        <v>324</v>
      </c>
      <c r="D90" s="341" t="s">
        <v>309</v>
      </c>
      <c r="E90" s="399" t="s">
        <v>337</v>
      </c>
      <c r="F90" s="407">
        <f t="shared" ref="F90:F92" si="15">G90+H90+I90</f>
      </c>
      <c r="G90" s="408">
        <v>1057.1</v>
      </c>
      <c r="H90" s="409">
        <v>1492.86</v>
      </c>
      <c r="I90" s="350">
        <v>0</v>
      </c>
      <c r="J90" s="352">
        <v>2</v>
      </c>
      <c r="K90" s="343">
        <v>5656.370000000024</v>
      </c>
      <c r="L90" s="355">
        <v>0</v>
      </c>
      <c r="M90" s="343">
        <v>0</v>
      </c>
      <c r="N90" s="346">
        <v>0</v>
      </c>
      <c r="O90" s="349">
        <f t="shared" ref="O90:O117" si="267">N90/R90</f>
      </c>
      <c r="P90" s="350"/>
      <c r="Q90" s="351">
        <f t="shared" ref="Q90:Q117" si="173">P90/R90</f>
      </c>
      <c r="R90" s="352">
        <f t="shared" ref="R90:R92" si="70">J90+L90</f>
      </c>
      <c r="S90" s="343">
        <f t="shared" ref="S90:S92" si="105">K90+M90</f>
      </c>
      <c r="T90" s="353">
        <f t="shared" ref="T90:T117" si="214">S90/F90</f>
      </c>
      <c r="U90" s="353">
        <f t="shared" ref="U90:U117" si="198">S90/(F90+(AX90*500)+F90*3%)</f>
      </c>
      <c r="V90" s="353">
        <f t="shared" ref="V90:V117" si="250">S90/R90</f>
      </c>
      <c r="W90" s="354">
        <v>2</v>
      </c>
      <c r="X90" s="353">
        <f t="shared" ref="X90:X112" si="230">F90/W90</f>
      </c>
      <c r="Y90" s="353">
        <f t="shared" ref="Y90:Y112" si="38">F90/R90</f>
      </c>
      <c r="Z90" s="353">
        <f t="shared" ref="Z90:Z117" si="276">F90/AL90</f>
      </c>
      <c r="AA90" s="353">
        <f t="shared" ref="AA90:AA117" si="182">F90/AK90*1000</f>
      </c>
      <c r="AB90" s="353">
        <f t="shared" ref="AB90:AB117" si="128">F90/AN90</f>
      </c>
      <c r="AC90" s="349">
        <f t="shared" ref="AC90:AC117" si="222">AL90/AK90</f>
      </c>
      <c r="AD90" s="349">
        <f t="shared" ref="AD90:AD117" si="206">AN90/AM90</f>
      </c>
      <c r="AE90" s="349">
        <f t="shared" ref="AE90:AE117" si="259">AP90/AM90</f>
      </c>
      <c r="AF90" s="349">
        <f t="shared" ref="AF90:AF117" si="242">R90/AP90</f>
      </c>
      <c r="AG90" s="349">
        <f t="shared" ref="AG90:AG117" si="50">AR90/AN90</f>
      </c>
      <c r="AH90" s="349">
        <f t="shared" ref="AH90:AH117" si="287">R90/AR90</f>
      </c>
      <c r="AI90" s="349">
        <f t="shared" ref="AI90:AI117" si="190">AQ90/AP90</f>
      </c>
      <c r="AJ90" s="346">
        <v>57</v>
      </c>
      <c r="AK90" s="352">
        <v>32059</v>
      </c>
      <c r="AL90" s="352">
        <v>615</v>
      </c>
      <c r="AM90" s="352">
        <v>733</v>
      </c>
      <c r="AN90" s="410">
        <v>117</v>
      </c>
      <c r="AO90" s="411">
        <v>21</v>
      </c>
      <c r="AP90" s="412">
        <v>102</v>
      </c>
      <c r="AQ90" s="413">
        <v>85</v>
      </c>
      <c r="AR90" s="348">
        <v>2</v>
      </c>
      <c r="AS90" s="352">
        <v>4</v>
      </c>
      <c r="AT90" s="352">
        <v>1</v>
      </c>
      <c r="AU90" s="346">
        <v>22</v>
      </c>
      <c r="AV90" s="356"/>
      <c r="AW90" s="356"/>
      <c r="AX90" s="357">
        <f t="shared" ref="AX90:AX92" si="148">COUNT(AU90)</f>
      </c>
    </row>
    <row customHeight="true" ht="18.452380952380953" r="91">
      <c r="A91" s="338"/>
      <c r="B91" s="380" t="s">
        <v>323</v>
      </c>
      <c r="C91" s="381" t="s">
        <v>324</v>
      </c>
      <c r="D91" s="341" t="s">
        <v>309</v>
      </c>
      <c r="E91" s="402" t="s">
        <v>338</v>
      </c>
      <c r="F91" s="403">
        <f t="shared" si="15"/>
      </c>
      <c r="G91" s="359">
        <v>320.67</v>
      </c>
      <c r="H91" s="359">
        <v>868.96</v>
      </c>
      <c r="I91" s="364">
        <v>0</v>
      </c>
      <c r="J91" s="352">
        <v>2</v>
      </c>
      <c r="K91" s="343">
        <v>3989.6999999999825</v>
      </c>
      <c r="L91" s="355">
        <v>0</v>
      </c>
      <c r="M91" s="343">
        <v>0</v>
      </c>
      <c r="N91" s="346">
        <v>0</v>
      </c>
      <c r="O91" s="349">
        <f t="shared" si="267"/>
      </c>
      <c r="P91" s="350"/>
      <c r="Q91" s="351">
        <f t="shared" si="173"/>
      </c>
      <c r="R91" s="352">
        <f t="shared" si="70"/>
      </c>
      <c r="S91" s="343">
        <f t="shared" si="105"/>
      </c>
      <c r="T91" s="353">
        <f t="shared" si="214"/>
      </c>
      <c r="U91" s="353">
        <f t="shared" si="198"/>
      </c>
      <c r="V91" s="353">
        <f t="shared" si="250"/>
      </c>
      <c r="W91" s="354">
        <v>1</v>
      </c>
      <c r="X91" s="353">
        <f t="shared" si="230"/>
      </c>
      <c r="Y91" s="353">
        <f t="shared" si="38"/>
      </c>
      <c r="Z91" s="353">
        <f t="shared" si="276"/>
      </c>
      <c r="AA91" s="353">
        <f t="shared" si="182"/>
      </c>
      <c r="AB91" s="353">
        <f t="shared" si="128"/>
      </c>
      <c r="AC91" s="349">
        <f t="shared" si="222"/>
      </c>
      <c r="AD91" s="349">
        <f t="shared" si="206"/>
      </c>
      <c r="AE91" s="349">
        <f t="shared" si="259"/>
      </c>
      <c r="AF91" s="349">
        <f t="shared" si="242"/>
      </c>
      <c r="AG91" s="349">
        <f t="shared" si="50"/>
      </c>
      <c r="AH91" s="349">
        <f t="shared" si="287"/>
      </c>
      <c r="AI91" s="349">
        <f t="shared" si="190"/>
      </c>
      <c r="AJ91" s="346">
        <v>58</v>
      </c>
      <c r="AK91" s="352">
        <v>16889</v>
      </c>
      <c r="AL91" s="352">
        <v>345</v>
      </c>
      <c r="AM91" s="352">
        <v>404</v>
      </c>
      <c r="AN91" s="352">
        <v>62</v>
      </c>
      <c r="AO91" s="414">
        <v>13</v>
      </c>
      <c r="AP91" s="415">
        <v>43</v>
      </c>
      <c r="AQ91" s="355">
        <v>48</v>
      </c>
      <c r="AR91" s="348">
        <v>3</v>
      </c>
      <c r="AS91" s="352">
        <v>3</v>
      </c>
      <c r="AT91" s="352">
        <v>0</v>
      </c>
      <c r="AU91" s="352">
        <v>14</v>
      </c>
      <c r="AV91" s="356"/>
      <c r="AW91" s="356"/>
      <c r="AX91" s="357">
        <f t="shared" si="148"/>
      </c>
    </row>
    <row customHeight="true" ht="18.452380952380953" r="92">
      <c r="A92" s="338"/>
      <c r="B92" s="416" t="s">
        <v>341</v>
      </c>
      <c r="C92" s="381" t="s">
        <v>324</v>
      </c>
      <c r="D92" s="377" t="s">
        <v>309</v>
      </c>
      <c r="E92" s="374" t="s">
        <v>342</v>
      </c>
      <c r="F92" s="403">
        <f t="shared" si="15"/>
      </c>
      <c r="G92" s="347">
        <v>239.69</v>
      </c>
      <c r="H92" s="343">
        <v>727.41</v>
      </c>
      <c r="I92" s="364">
        <v>0</v>
      </c>
      <c r="J92" s="346">
        <v>1</v>
      </c>
      <c r="K92" s="347">
        <v>3815.96</v>
      </c>
      <c r="L92" s="348">
        <v>0</v>
      </c>
      <c r="M92" s="347">
        <v>0</v>
      </c>
      <c r="N92" s="346">
        <v>0</v>
      </c>
      <c r="O92" s="349">
        <f t="shared" si="267"/>
      </c>
      <c r="P92" s="350"/>
      <c r="Q92" s="351">
        <f t="shared" si="173"/>
      </c>
      <c r="R92" s="352">
        <f t="shared" si="70"/>
      </c>
      <c r="S92" s="343">
        <f t="shared" si="105"/>
      </c>
      <c r="T92" s="353">
        <f t="shared" si="214"/>
      </c>
      <c r="U92" s="353">
        <f t="shared" si="198"/>
      </c>
      <c r="V92" s="353">
        <f t="shared" si="250"/>
      </c>
      <c r="W92" s="354">
        <v>1</v>
      </c>
      <c r="X92" s="353">
        <f t="shared" si="230"/>
      </c>
      <c r="Y92" s="353">
        <f t="shared" si="38"/>
      </c>
      <c r="Z92" s="353">
        <f t="shared" si="276"/>
      </c>
      <c r="AA92" s="353">
        <f t="shared" si="182"/>
      </c>
      <c r="AB92" s="353">
        <f t="shared" si="128"/>
      </c>
      <c r="AC92" s="349">
        <f t="shared" si="222"/>
      </c>
      <c r="AD92" s="349">
        <f t="shared" si="206"/>
      </c>
      <c r="AE92" s="349">
        <f t="shared" si="259"/>
      </c>
      <c r="AF92" s="349">
        <f t="shared" si="242"/>
      </c>
      <c r="AG92" s="349">
        <f t="shared" si="50"/>
      </c>
      <c r="AH92" s="349">
        <f t="shared" si="287"/>
      </c>
      <c r="AI92" s="349">
        <f t="shared" si="190"/>
      </c>
      <c r="AJ92" s="346">
        <v>58</v>
      </c>
      <c r="AK92" s="352">
        <v>16945</v>
      </c>
      <c r="AL92" s="352">
        <v>376</v>
      </c>
      <c r="AM92" s="352">
        <v>415</v>
      </c>
      <c r="AN92" s="352">
        <v>60</v>
      </c>
      <c r="AO92" s="355">
        <v>58</v>
      </c>
      <c r="AP92" s="352">
        <v>58</v>
      </c>
      <c r="AQ92" s="355">
        <v>51</v>
      </c>
      <c r="AR92" s="348">
        <v>1</v>
      </c>
      <c r="AS92" s="346">
        <v>4</v>
      </c>
      <c r="AT92" s="346">
        <v>0</v>
      </c>
      <c r="AU92" s="346">
        <v>21</v>
      </c>
      <c r="AV92" s="356"/>
      <c r="AW92" s="356"/>
      <c r="AX92" s="357">
        <f t="shared" si="148"/>
      </c>
    </row>
    <row r="93">
      <c r="A93" s="338"/>
      <c r="B93" s="361" t="s">
        <v>314</v>
      </c>
      <c r="C93" s="361"/>
      <c r="D93" s="361"/>
      <c r="E93" s="361"/>
      <c r="F93" s="362">
        <f>SUM(F90:F92)</f>
      </c>
      <c r="G93" s="384">
        <f>SUM(G90:G92)</f>
      </c>
      <c r="H93" s="385">
        <f>SUM(H90:H92)</f>
      </c>
      <c r="I93" s="364">
        <f>SUM(I90:I92)</f>
      </c>
      <c r="J93" s="365">
        <f>SUM(J90:J92)</f>
      </c>
      <c r="K93" s="362">
        <f>SUM(K90:K92)</f>
      </c>
      <c r="L93" s="366">
        <f>SUM(L90:L92)</f>
      </c>
      <c r="M93" s="362">
        <f>SUM(M90:M92)</f>
      </c>
      <c r="N93" s="365">
        <f>SUM(N90:N92)</f>
      </c>
      <c r="O93" s="367">
        <f t="shared" si="267"/>
      </c>
      <c r="P93" s="386">
        <f>SUM(P90:P92)</f>
      </c>
      <c r="Q93" s="351">
        <f t="shared" si="173"/>
      </c>
      <c r="R93" s="365">
        <f>SUM(R90:R92)</f>
      </c>
      <c r="S93" s="362">
        <f>SUM(S90:S92)</f>
      </c>
      <c r="T93" s="369">
        <f t="shared" si="214"/>
      </c>
      <c r="U93" s="369">
        <f t="shared" si="198"/>
      </c>
      <c r="V93" s="369">
        <f t="shared" si="250"/>
      </c>
      <c r="W93" s="370">
        <f>SUM(W90:W92)</f>
      </c>
      <c r="X93" s="369">
        <f t="shared" si="230"/>
      </c>
      <c r="Y93" s="369">
        <f t="shared" si="38"/>
      </c>
      <c r="Z93" s="369">
        <f t="shared" si="276"/>
      </c>
      <c r="AA93" s="369">
        <f t="shared" si="182"/>
      </c>
      <c r="AB93" s="369">
        <f t="shared" si="128"/>
      </c>
      <c r="AC93" s="367">
        <f t="shared" si="222"/>
      </c>
      <c r="AD93" s="367">
        <f t="shared" si="206"/>
      </c>
      <c r="AE93" s="367">
        <f t="shared" si="259"/>
      </c>
      <c r="AF93" s="367">
        <f t="shared" si="242"/>
      </c>
      <c r="AG93" s="367">
        <f t="shared" si="50"/>
      </c>
      <c r="AH93" s="367">
        <f t="shared" si="287"/>
      </c>
      <c r="AI93" s="367">
        <f t="shared" si="190"/>
      </c>
      <c r="AJ93" s="365">
        <f>AVERAGE(AJ90:AJ92)</f>
      </c>
      <c r="AK93" s="365">
        <f>SUM(AK90:AK92)</f>
      </c>
      <c r="AL93" s="365">
        <f>SUM(AL90:AL92)</f>
      </c>
      <c r="AM93" s="365">
        <f>SUM(AM90:AM92)</f>
      </c>
      <c r="AN93" s="365">
        <f>SUM(AN90:AN92)</f>
      </c>
      <c r="AO93" s="366">
        <f>SUM(AO90:AO92)</f>
      </c>
      <c r="AP93" s="365">
        <f>SUM(AP90:AP92)</f>
      </c>
      <c r="AQ93" s="366">
        <f>SUM(AQ90:AQ92)</f>
      </c>
      <c r="AR93" s="366">
        <f>SUM(AR90:AR92)</f>
      </c>
      <c r="AS93" s="365">
        <f>SUM(AS90:AS92)</f>
      </c>
      <c r="AT93" s="365">
        <f>SUM(AT90:AT92)</f>
      </c>
      <c r="AU93" s="365">
        <f>SUM(AU90:AU92)</f>
      </c>
      <c r="AV93" s="372"/>
      <c r="AW93" s="372"/>
      <c r="AX93" s="365">
        <f>SUM(AX90:AX92)</f>
      </c>
    </row>
    <row r="94">
      <c r="A94" s="338"/>
      <c r="B94" s="339" t="s">
        <v>343</v>
      </c>
      <c r="C94" s="340" t="s">
        <v>308</v>
      </c>
      <c r="D94" s="377" t="s">
        <v>315</v>
      </c>
      <c r="E94" s="342" t="s">
        <v>310</v>
      </c>
      <c r="F94" s="343">
        <f t="shared" ref="F94:F97" si="16">G94+H94+I94</f>
      </c>
      <c r="G94" s="344">
        <v>982.1</v>
      </c>
      <c r="H94" s="343">
        <v>1990.87</v>
      </c>
      <c r="I94" s="350">
        <v>0</v>
      </c>
      <c r="J94" s="346">
        <v>5</v>
      </c>
      <c r="K94" s="347">
        <v>12187.900000000001</v>
      </c>
      <c r="L94" s="348">
        <v>0</v>
      </c>
      <c r="M94" s="347">
        <v>0</v>
      </c>
      <c r="N94" s="346">
        <v>0</v>
      </c>
      <c r="O94" s="349">
        <f t="shared" si="267"/>
      </c>
      <c r="P94" s="350"/>
      <c r="Q94" s="351">
        <f t="shared" si="173"/>
      </c>
      <c r="R94" s="352">
        <f t="shared" ref="R94:R97" si="71">J94+L94</f>
      </c>
      <c r="S94" s="343">
        <f t="shared" ref="S94:S97" si="106">K94+M94</f>
      </c>
      <c r="T94" s="353">
        <f t="shared" si="214"/>
      </c>
      <c r="U94" s="353">
        <f t="shared" si="198"/>
      </c>
      <c r="V94" s="353">
        <f t="shared" si="250"/>
      </c>
      <c r="W94" s="354">
        <v>5</v>
      </c>
      <c r="X94" s="353">
        <f t="shared" si="230"/>
      </c>
      <c r="Y94" s="353">
        <f t="shared" si="38"/>
      </c>
      <c r="Z94" s="353">
        <f t="shared" si="276"/>
      </c>
      <c r="AA94" s="353">
        <f t="shared" si="182"/>
      </c>
      <c r="AB94" s="353">
        <f t="shared" si="128"/>
      </c>
      <c r="AC94" s="349">
        <f t="shared" si="222"/>
      </c>
      <c r="AD94" s="349">
        <f t="shared" si="206"/>
      </c>
      <c r="AE94" s="349">
        <f t="shared" si="259"/>
      </c>
      <c r="AF94" s="349">
        <f t="shared" si="242"/>
      </c>
      <c r="AG94" s="349">
        <f t="shared" si="50"/>
      </c>
      <c r="AH94" s="349">
        <f t="shared" si="287"/>
      </c>
      <c r="AI94" s="349">
        <f t="shared" si="190"/>
      </c>
      <c r="AJ94" s="346">
        <v>42</v>
      </c>
      <c r="AK94" s="352">
        <v>33997</v>
      </c>
      <c r="AL94" s="352">
        <v>799</v>
      </c>
      <c r="AM94" s="352">
        <v>902</v>
      </c>
      <c r="AN94" s="352">
        <v>174</v>
      </c>
      <c r="AO94" s="348">
        <v>35</v>
      </c>
      <c r="AP94" s="352">
        <v>52</v>
      </c>
      <c r="AQ94" s="355">
        <v>131</v>
      </c>
      <c r="AR94" s="348">
        <v>5</v>
      </c>
      <c r="AS94" s="352">
        <v>4</v>
      </c>
      <c r="AT94" s="352">
        <v>2</v>
      </c>
      <c r="AU94" s="352">
        <v>36</v>
      </c>
      <c r="AV94" s="356"/>
      <c r="AW94" s="356"/>
      <c r="AX94" s="357">
        <f t="shared" ref="AX94:AX97" si="149">COUNT(AU94)</f>
      </c>
    </row>
    <row r="95">
      <c r="A95" s="338"/>
      <c r="B95" s="339" t="s">
        <v>343</v>
      </c>
      <c r="C95" s="340" t="s">
        <v>308</v>
      </c>
      <c r="D95" s="377" t="s">
        <v>315</v>
      </c>
      <c r="E95" s="342" t="s">
        <v>311</v>
      </c>
      <c r="F95" s="343">
        <f t="shared" si="16"/>
      </c>
      <c r="G95" s="358">
        <v>2314.13</v>
      </c>
      <c r="H95" s="359">
        <v>3974.18</v>
      </c>
      <c r="I95" s="350">
        <v>0</v>
      </c>
      <c r="J95" s="352">
        <v>2</v>
      </c>
      <c r="K95" s="343">
        <v>6924.07</v>
      </c>
      <c r="L95" s="355">
        <v>1</v>
      </c>
      <c r="M95" s="343">
        <v>5096.52</v>
      </c>
      <c r="N95" s="346">
        <v>0</v>
      </c>
      <c r="O95" s="349">
        <f t="shared" si="267"/>
      </c>
      <c r="P95" s="350"/>
      <c r="Q95" s="351">
        <f t="shared" si="173"/>
      </c>
      <c r="R95" s="352">
        <f t="shared" si="71"/>
      </c>
      <c r="S95" s="343">
        <f t="shared" si="106"/>
      </c>
      <c r="T95" s="353">
        <f t="shared" si="214"/>
      </c>
      <c r="U95" s="353">
        <f t="shared" si="198"/>
      </c>
      <c r="V95" s="353">
        <f t="shared" si="250"/>
      </c>
      <c r="W95" s="354">
        <v>2</v>
      </c>
      <c r="X95" s="353">
        <f t="shared" si="230"/>
      </c>
      <c r="Y95" s="353">
        <f t="shared" si="38"/>
      </c>
      <c r="Z95" s="353">
        <f t="shared" si="276"/>
      </c>
      <c r="AA95" s="353">
        <f t="shared" si="182"/>
      </c>
      <c r="AB95" s="353">
        <f t="shared" si="128"/>
      </c>
      <c r="AC95" s="349">
        <f t="shared" si="222"/>
      </c>
      <c r="AD95" s="349">
        <f t="shared" si="206"/>
      </c>
      <c r="AE95" s="349">
        <f t="shared" si="259"/>
      </c>
      <c r="AF95" s="349">
        <f t="shared" si="242"/>
      </c>
      <c r="AG95" s="349">
        <f t="shared" si="50"/>
      </c>
      <c r="AH95" s="349">
        <f t="shared" si="287"/>
      </c>
      <c r="AI95" s="349">
        <f t="shared" si="190"/>
      </c>
      <c r="AJ95" s="346">
        <v>47</v>
      </c>
      <c r="AK95" s="352">
        <v>70093</v>
      </c>
      <c r="AL95" s="352">
        <v>1524</v>
      </c>
      <c r="AM95" s="352">
        <v>1641</v>
      </c>
      <c r="AN95" s="352">
        <v>311</v>
      </c>
      <c r="AO95" s="348">
        <v>47</v>
      </c>
      <c r="AP95" s="352">
        <v>126</v>
      </c>
      <c r="AQ95" s="355">
        <v>254</v>
      </c>
      <c r="AR95" s="348">
        <v>3</v>
      </c>
      <c r="AS95" s="352">
        <v>15</v>
      </c>
      <c r="AT95" s="352">
        <v>4</v>
      </c>
      <c r="AU95" s="352">
        <v>70</v>
      </c>
      <c r="AV95" s="356"/>
      <c r="AW95" s="356"/>
      <c r="AX95" s="357">
        <f t="shared" si="149"/>
      </c>
    </row>
    <row r="96">
      <c r="A96" s="338"/>
      <c r="B96" s="339" t="s">
        <v>343</v>
      </c>
      <c r="C96" s="340" t="s">
        <v>308</v>
      </c>
      <c r="D96" s="377" t="s">
        <v>315</v>
      </c>
      <c r="E96" s="342" t="s">
        <v>312</v>
      </c>
      <c r="F96" s="343">
        <f t="shared" si="16"/>
      </c>
      <c r="G96" s="344">
        <v>1386.31</v>
      </c>
      <c r="H96" s="343">
        <v>2945.79</v>
      </c>
      <c r="I96" s="350">
        <v>0</v>
      </c>
      <c r="J96" s="346">
        <v>7</v>
      </c>
      <c r="K96" s="347">
        <v>17837.820000000014</v>
      </c>
      <c r="L96" s="348">
        <v>1</v>
      </c>
      <c r="M96" s="347">
        <v>4632.74</v>
      </c>
      <c r="N96" s="346">
        <v>1</v>
      </c>
      <c r="O96" s="349">
        <f t="shared" si="267"/>
      </c>
      <c r="P96" s="350"/>
      <c r="Q96" s="351">
        <f t="shared" si="173"/>
      </c>
      <c r="R96" s="352">
        <f t="shared" si="71"/>
      </c>
      <c r="S96" s="343">
        <f t="shared" si="106"/>
      </c>
      <c r="T96" s="353">
        <f t="shared" si="214"/>
      </c>
      <c r="U96" s="353">
        <f t="shared" si="198"/>
      </c>
      <c r="V96" s="353">
        <f t="shared" si="250"/>
      </c>
      <c r="W96" s="354">
        <v>4</v>
      </c>
      <c r="X96" s="353">
        <f t="shared" si="230"/>
      </c>
      <c r="Y96" s="353">
        <f t="shared" si="38"/>
      </c>
      <c r="Z96" s="353">
        <f t="shared" si="276"/>
      </c>
      <c r="AA96" s="353">
        <f t="shared" si="182"/>
      </c>
      <c r="AB96" s="353">
        <f t="shared" si="128"/>
      </c>
      <c r="AC96" s="349">
        <f t="shared" si="222"/>
      </c>
      <c r="AD96" s="349">
        <f t="shared" si="206"/>
      </c>
      <c r="AE96" s="349">
        <f t="shared" si="259"/>
      </c>
      <c r="AF96" s="349">
        <f t="shared" si="242"/>
      </c>
      <c r="AG96" s="349">
        <f t="shared" si="50"/>
      </c>
      <c r="AH96" s="349">
        <f t="shared" si="287"/>
      </c>
      <c r="AI96" s="349">
        <f t="shared" si="190"/>
      </c>
      <c r="AJ96" s="346">
        <v>59</v>
      </c>
      <c r="AK96" s="352">
        <v>48533</v>
      </c>
      <c r="AL96" s="352">
        <v>899</v>
      </c>
      <c r="AM96" s="352">
        <v>915</v>
      </c>
      <c r="AN96" s="352">
        <v>240</v>
      </c>
      <c r="AO96" s="348">
        <v>36</v>
      </c>
      <c r="AP96" s="352">
        <v>85</v>
      </c>
      <c r="AQ96" s="355">
        <v>188</v>
      </c>
      <c r="AR96" s="348">
        <v>9</v>
      </c>
      <c r="AS96" s="346">
        <v>4</v>
      </c>
      <c r="AT96" s="346">
        <v>1</v>
      </c>
      <c r="AU96" s="346">
        <v>48</v>
      </c>
      <c r="AV96" s="356"/>
      <c r="AW96" s="356"/>
      <c r="AX96" s="357">
        <f t="shared" si="149"/>
      </c>
    </row>
    <row r="97">
      <c r="A97" s="338"/>
      <c r="B97" s="339" t="s">
        <v>343</v>
      </c>
      <c r="C97" s="340" t="s">
        <v>308</v>
      </c>
      <c r="D97" s="377" t="s">
        <v>315</v>
      </c>
      <c r="E97" s="342" t="s">
        <v>313</v>
      </c>
      <c r="F97" s="343">
        <f t="shared" si="16"/>
      </c>
      <c r="G97" s="344">
        <v>2230.27</v>
      </c>
      <c r="H97" s="343">
        <v>1983.34</v>
      </c>
      <c r="I97" s="350">
        <v>0</v>
      </c>
      <c r="J97" s="352">
        <v>4</v>
      </c>
      <c r="K97" s="343">
        <v>9086.220000000001</v>
      </c>
      <c r="L97" s="355">
        <v>0</v>
      </c>
      <c r="M97" s="343">
        <v>0</v>
      </c>
      <c r="N97" s="346">
        <v>0</v>
      </c>
      <c r="O97" s="349">
        <f t="shared" si="267"/>
      </c>
      <c r="P97" s="350"/>
      <c r="Q97" s="351">
        <f t="shared" si="173"/>
      </c>
      <c r="R97" s="352">
        <f t="shared" si="71"/>
      </c>
      <c r="S97" s="343">
        <f t="shared" si="106"/>
      </c>
      <c r="T97" s="353">
        <f t="shared" si="214"/>
      </c>
      <c r="U97" s="353">
        <f t="shared" si="198"/>
      </c>
      <c r="V97" s="353">
        <f t="shared" si="250"/>
      </c>
      <c r="W97" s="354">
        <v>3</v>
      </c>
      <c r="X97" s="353">
        <f t="shared" si="230"/>
      </c>
      <c r="Y97" s="353">
        <f t="shared" si="38"/>
      </c>
      <c r="Z97" s="353">
        <f t="shared" si="276"/>
      </c>
      <c r="AA97" s="353">
        <f t="shared" si="182"/>
      </c>
      <c r="AB97" s="353">
        <f t="shared" si="128"/>
      </c>
      <c r="AC97" s="349">
        <f t="shared" si="222"/>
      </c>
      <c r="AD97" s="349">
        <f t="shared" si="206"/>
      </c>
      <c r="AE97" s="349">
        <f t="shared" si="259"/>
      </c>
      <c r="AF97" s="349">
        <f t="shared" si="242"/>
      </c>
      <c r="AG97" s="349">
        <f t="shared" si="50"/>
      </c>
      <c r="AH97" s="349">
        <f t="shared" si="287"/>
      </c>
      <c r="AI97" s="349">
        <f t="shared" si="190"/>
      </c>
      <c r="AJ97" s="346">
        <v>64</v>
      </c>
      <c r="AK97" s="352">
        <v>30971</v>
      </c>
      <c r="AL97" s="352">
        <v>410</v>
      </c>
      <c r="AM97" s="352">
        <v>373</v>
      </c>
      <c r="AN97" s="352">
        <v>135</v>
      </c>
      <c r="AO97" s="348">
        <v>34</v>
      </c>
      <c r="AP97" s="352">
        <v>79</v>
      </c>
      <c r="AQ97" s="355">
        <v>102</v>
      </c>
      <c r="AR97" s="348">
        <v>5</v>
      </c>
      <c r="AS97" s="352">
        <v>4</v>
      </c>
      <c r="AT97" s="352">
        <v>0</v>
      </c>
      <c r="AU97" s="352">
        <v>24</v>
      </c>
      <c r="AV97" s="356"/>
      <c r="AW97" s="356"/>
      <c r="AX97" s="357">
        <f t="shared" si="149"/>
      </c>
    </row>
    <row r="98">
      <c r="A98" s="338"/>
      <c r="B98" s="361" t="s">
        <v>314</v>
      </c>
      <c r="C98" s="361"/>
      <c r="D98" s="361"/>
      <c r="E98" s="361"/>
      <c r="F98" s="362">
        <f>SUM(F94:F97)</f>
      </c>
      <c r="G98" s="362">
        <f>SUM(G94:G97)</f>
      </c>
      <c r="H98" s="362">
        <f>SUM(H94:H97)</f>
      </c>
      <c r="I98" s="364">
        <f>SUM(I94:I97)</f>
      </c>
      <c r="J98" s="365">
        <f>SUM(J94:J97)</f>
      </c>
      <c r="K98" s="366">
        <f>SUM(K94:K97)</f>
      </c>
      <c r="L98" s="366">
        <f>SUM(L94:L97)</f>
      </c>
      <c r="M98" s="366">
        <f>SUM(M94:M97)</f>
      </c>
      <c r="N98" s="366">
        <f>SUM(N94:N97)</f>
      </c>
      <c r="O98" s="367">
        <f t="shared" si="267"/>
      </c>
      <c r="P98" s="368">
        <f>SUM(P94:P97)</f>
      </c>
      <c r="Q98" s="351">
        <f t="shared" si="173"/>
      </c>
      <c r="R98" s="365">
        <f>SUM(R94:R97)</f>
      </c>
      <c r="S98" s="362">
        <f>SUM(S94:S97)</f>
      </c>
      <c r="T98" s="369">
        <f t="shared" si="214"/>
      </c>
      <c r="U98" s="369">
        <f t="shared" si="198"/>
      </c>
      <c r="V98" s="369">
        <f t="shared" si="250"/>
      </c>
      <c r="W98" s="370">
        <f>SUM(W94:W97)</f>
      </c>
      <c r="X98" s="369">
        <f t="shared" si="230"/>
      </c>
      <c r="Y98" s="369">
        <f t="shared" si="38"/>
      </c>
      <c r="Z98" s="369">
        <f t="shared" si="276"/>
      </c>
      <c r="AA98" s="369">
        <f t="shared" si="182"/>
      </c>
      <c r="AB98" s="369">
        <f t="shared" si="128"/>
      </c>
      <c r="AC98" s="367">
        <f t="shared" si="222"/>
      </c>
      <c r="AD98" s="367">
        <f t="shared" si="206"/>
      </c>
      <c r="AE98" s="367">
        <f t="shared" si="259"/>
      </c>
      <c r="AF98" s="367">
        <f t="shared" si="242"/>
      </c>
      <c r="AG98" s="367">
        <f t="shared" si="50"/>
      </c>
      <c r="AH98" s="367">
        <f t="shared" si="287"/>
      </c>
      <c r="AI98" s="367">
        <f t="shared" si="190"/>
      </c>
      <c r="AJ98" s="365">
        <f>AVERAGE(AJ94:AJ97)</f>
      </c>
      <c r="AK98" s="365">
        <f>SUM(AK94:AK97)</f>
      </c>
      <c r="AL98" s="365">
        <f>SUM(AL94:AL97)</f>
      </c>
      <c r="AM98" s="365">
        <f>SUM(AM94:AM97)</f>
      </c>
      <c r="AN98" s="365">
        <f>SUM(AN94:AN97)</f>
      </c>
      <c r="AO98" s="365">
        <f>SUM(AO94:AO97)</f>
      </c>
      <c r="AP98" s="365">
        <f>SUM(AP94:AP97)</f>
      </c>
      <c r="AQ98" s="365">
        <f>SUM(AQ94:AQ97)</f>
      </c>
      <c r="AR98" s="365">
        <f>SUM(AR94:AR97)</f>
      </c>
      <c r="AS98" s="365">
        <f>SUM(AS94:AS97)</f>
      </c>
      <c r="AT98" s="365">
        <f>SUM(AT94:AT97)</f>
      </c>
      <c r="AU98" s="365">
        <f>SUM(AU94:AU97)</f>
      </c>
      <c r="AV98" s="372"/>
      <c r="AW98" s="372"/>
      <c r="AX98" s="365">
        <f>SUM(AX94:AX97)</f>
      </c>
    </row>
    <row r="99">
      <c r="A99" s="338"/>
      <c r="B99" s="340" t="s">
        <v>343</v>
      </c>
      <c r="C99" s="340" t="s">
        <v>308</v>
      </c>
      <c r="D99" s="375" t="s">
        <v>320</v>
      </c>
      <c r="E99" s="374" t="s">
        <v>316</v>
      </c>
      <c r="F99" s="343">
        <f t="shared" ref="F99:F102" si="17">G99+H99+I99</f>
      </c>
      <c r="G99" s="344">
        <v>1887.89</v>
      </c>
      <c r="H99" s="343">
        <v>2256.32</v>
      </c>
      <c r="I99" s="364">
        <v>0</v>
      </c>
      <c r="J99" s="352">
        <v>4</v>
      </c>
      <c r="K99" s="343">
        <v>8300.919999999998</v>
      </c>
      <c r="L99" s="355">
        <v>0</v>
      </c>
      <c r="M99" s="343">
        <v>0</v>
      </c>
      <c r="N99" s="346">
        <v>1</v>
      </c>
      <c r="O99" s="349">
        <f t="shared" si="267"/>
      </c>
      <c r="P99" s="364"/>
      <c r="Q99" s="351">
        <f t="shared" si="173"/>
      </c>
      <c r="R99" s="352">
        <f t="shared" ref="R99:R102" si="72">J99+L99</f>
      </c>
      <c r="S99" s="343">
        <f t="shared" ref="S99:S102" si="107">K99+M99</f>
      </c>
      <c r="T99" s="353">
        <f t="shared" si="214"/>
      </c>
      <c r="U99" s="353">
        <f t="shared" si="198"/>
      </c>
      <c r="V99" s="353">
        <f t="shared" si="250"/>
      </c>
      <c r="W99" s="354">
        <v>4</v>
      </c>
      <c r="X99" s="353">
        <f t="shared" si="230"/>
      </c>
      <c r="Y99" s="353">
        <f t="shared" si="38"/>
      </c>
      <c r="Z99" s="353">
        <f t="shared" si="276"/>
      </c>
      <c r="AA99" s="353">
        <f t="shared" si="182"/>
      </c>
      <c r="AB99" s="353">
        <f t="shared" si="128"/>
      </c>
      <c r="AC99" s="349">
        <f t="shared" si="222"/>
      </c>
      <c r="AD99" s="349">
        <f t="shared" si="206"/>
      </c>
      <c r="AE99" s="349">
        <f t="shared" si="259"/>
      </c>
      <c r="AF99" s="349">
        <f t="shared" si="242"/>
      </c>
      <c r="AG99" s="349">
        <f t="shared" si="50"/>
      </c>
      <c r="AH99" s="349">
        <f t="shared" si="287"/>
      </c>
      <c r="AI99" s="349">
        <f t="shared" si="190"/>
      </c>
      <c r="AJ99" s="346">
        <v>65</v>
      </c>
      <c r="AK99" s="352">
        <v>33242</v>
      </c>
      <c r="AL99" s="352">
        <v>476</v>
      </c>
      <c r="AM99" s="352">
        <v>461</v>
      </c>
      <c r="AN99" s="352">
        <v>150</v>
      </c>
      <c r="AO99" s="348">
        <v>20</v>
      </c>
      <c r="AP99" s="346">
        <v>69</v>
      </c>
      <c r="AQ99" s="355">
        <v>108</v>
      </c>
      <c r="AR99" s="348">
        <v>5</v>
      </c>
      <c r="AS99" s="352">
        <v>3</v>
      </c>
      <c r="AT99" s="352">
        <v>2</v>
      </c>
      <c r="AU99" s="352">
        <v>24</v>
      </c>
      <c r="AV99" s="356"/>
      <c r="AW99" s="356"/>
      <c r="AX99" s="357">
        <f t="shared" ref="AX99:AX102" si="150">COUNT(AU99)</f>
      </c>
    </row>
    <row r="100">
      <c r="A100" s="338"/>
      <c r="B100" s="340" t="s">
        <v>343</v>
      </c>
      <c r="C100" s="340" t="s">
        <v>308</v>
      </c>
      <c r="D100" s="375" t="s">
        <v>320</v>
      </c>
      <c r="E100" s="342" t="s">
        <v>317</v>
      </c>
      <c r="F100" s="343">
        <f t="shared" si="17"/>
      </c>
      <c r="G100" s="344">
        <v>2000.82</v>
      </c>
      <c r="H100" s="343">
        <v>2360.62</v>
      </c>
      <c r="I100" s="364">
        <v>0</v>
      </c>
      <c r="J100" s="352">
        <v>4</v>
      </c>
      <c r="K100" s="343">
        <v>7842.379999999997</v>
      </c>
      <c r="L100" s="355">
        <v>1</v>
      </c>
      <c r="M100" s="343">
        <v>5650.530000000001</v>
      </c>
      <c r="N100" s="346">
        <v>2</v>
      </c>
      <c r="O100" s="349">
        <f t="shared" si="267"/>
      </c>
      <c r="P100" s="364"/>
      <c r="Q100" s="351">
        <f t="shared" si="173"/>
      </c>
      <c r="R100" s="352">
        <f t="shared" si="72"/>
      </c>
      <c r="S100" s="343">
        <f t="shared" si="107"/>
      </c>
      <c r="T100" s="353">
        <f t="shared" si="214"/>
      </c>
      <c r="U100" s="353">
        <f t="shared" si="198"/>
      </c>
      <c r="V100" s="353">
        <f t="shared" si="250"/>
      </c>
      <c r="W100" s="354">
        <v>4</v>
      </c>
      <c r="X100" s="353">
        <f t="shared" si="230"/>
      </c>
      <c r="Y100" s="353">
        <f t="shared" si="38"/>
      </c>
      <c r="Z100" s="353">
        <f t="shared" si="276"/>
      </c>
      <c r="AA100" s="353">
        <f t="shared" si="182"/>
      </c>
      <c r="AB100" s="353">
        <f t="shared" si="128"/>
      </c>
      <c r="AC100" s="349">
        <f t="shared" si="222"/>
      </c>
      <c r="AD100" s="349">
        <f t="shared" si="206"/>
      </c>
      <c r="AE100" s="349">
        <f t="shared" si="259"/>
      </c>
      <c r="AF100" s="349">
        <f t="shared" si="242"/>
      </c>
      <c r="AG100" s="349">
        <f t="shared" si="50"/>
      </c>
      <c r="AH100" s="349">
        <f t="shared" si="287"/>
      </c>
      <c r="AI100" s="349">
        <f t="shared" si="190"/>
      </c>
      <c r="AJ100" s="346">
        <v>67</v>
      </c>
      <c r="AK100" s="352">
        <v>32976</v>
      </c>
      <c r="AL100" s="352">
        <v>407</v>
      </c>
      <c r="AM100" s="352">
        <v>404</v>
      </c>
      <c r="AN100" s="352">
        <v>157</v>
      </c>
      <c r="AO100" s="348">
        <v>29</v>
      </c>
      <c r="AP100" s="352">
        <v>96</v>
      </c>
      <c r="AQ100" s="355">
        <v>110</v>
      </c>
      <c r="AR100" s="348">
        <v>5</v>
      </c>
      <c r="AS100" s="352">
        <v>9</v>
      </c>
      <c r="AT100" s="352">
        <v>2</v>
      </c>
      <c r="AU100" s="352">
        <v>27</v>
      </c>
      <c r="AV100" s="356"/>
      <c r="AW100" s="356"/>
      <c r="AX100" s="357">
        <f t="shared" si="150"/>
      </c>
    </row>
    <row r="101">
      <c r="A101" s="338"/>
      <c r="B101" s="340" t="s">
        <v>343</v>
      </c>
      <c r="C101" s="340" t="s">
        <v>308</v>
      </c>
      <c r="D101" s="375" t="s">
        <v>320</v>
      </c>
      <c r="E101" s="342" t="s">
        <v>318</v>
      </c>
      <c r="F101" s="343">
        <f t="shared" si="17"/>
      </c>
      <c r="G101" s="344">
        <v>1062.98</v>
      </c>
      <c r="H101" s="347">
        <v>1804.36</v>
      </c>
      <c r="I101" s="364">
        <v>0</v>
      </c>
      <c r="J101" s="352">
        <v>3</v>
      </c>
      <c r="K101" s="343">
        <v>6859.479999999996</v>
      </c>
      <c r="L101" s="355">
        <v>0</v>
      </c>
      <c r="M101" s="343">
        <v>0</v>
      </c>
      <c r="N101" s="346">
        <v>1</v>
      </c>
      <c r="O101" s="349">
        <f t="shared" si="267"/>
      </c>
      <c r="P101" s="364"/>
      <c r="Q101" s="351">
        <f t="shared" si="173"/>
      </c>
      <c r="R101" s="352">
        <f t="shared" si="72"/>
      </c>
      <c r="S101" s="343">
        <f t="shared" si="107"/>
      </c>
      <c r="T101" s="353">
        <f t="shared" si="214"/>
      </c>
      <c r="U101" s="353">
        <f t="shared" si="198"/>
      </c>
      <c r="V101" s="353">
        <f t="shared" si="250"/>
      </c>
      <c r="W101" s="354">
        <v>3</v>
      </c>
      <c r="X101" s="353">
        <f t="shared" si="230"/>
      </c>
      <c r="Y101" s="353">
        <f t="shared" si="38"/>
      </c>
      <c r="Z101" s="353">
        <f t="shared" si="276"/>
      </c>
      <c r="AA101" s="353">
        <f t="shared" si="182"/>
      </c>
      <c r="AB101" s="353">
        <f t="shared" si="128"/>
      </c>
      <c r="AC101" s="349">
        <f t="shared" si="222"/>
      </c>
      <c r="AD101" s="349">
        <f t="shared" si="206"/>
      </c>
      <c r="AE101" s="349">
        <f t="shared" si="259"/>
      </c>
      <c r="AF101" s="349">
        <f t="shared" si="242"/>
      </c>
      <c r="AG101" s="349">
        <f t="shared" si="50"/>
      </c>
      <c r="AH101" s="349">
        <f t="shared" si="287"/>
      </c>
      <c r="AI101" s="349">
        <f t="shared" si="190"/>
      </c>
      <c r="AJ101" s="346">
        <v>67</v>
      </c>
      <c r="AK101" s="352">
        <v>28377</v>
      </c>
      <c r="AL101" s="352">
        <v>297</v>
      </c>
      <c r="AM101" s="352">
        <v>292</v>
      </c>
      <c r="AN101" s="352">
        <v>99</v>
      </c>
      <c r="AO101" s="348">
        <v>27</v>
      </c>
      <c r="AP101" s="352">
        <v>48</v>
      </c>
      <c r="AQ101" s="355">
        <v>68</v>
      </c>
      <c r="AR101" s="348">
        <v>3</v>
      </c>
      <c r="AS101" s="352">
        <v>2</v>
      </c>
      <c r="AT101" s="352">
        <v>3</v>
      </c>
      <c r="AU101" s="352">
        <v>22</v>
      </c>
      <c r="AV101" s="356"/>
      <c r="AW101" s="356"/>
      <c r="AX101" s="357">
        <f t="shared" si="150"/>
      </c>
    </row>
    <row r="102">
      <c r="A102" s="338"/>
      <c r="B102" s="340" t="s">
        <v>343</v>
      </c>
      <c r="C102" s="340" t="s">
        <v>308</v>
      </c>
      <c r="D102" s="375" t="s">
        <v>320</v>
      </c>
      <c r="E102" s="342" t="s">
        <v>319</v>
      </c>
      <c r="F102" s="343">
        <f t="shared" si="17"/>
      </c>
      <c r="G102" s="344">
        <v>2013.57</v>
      </c>
      <c r="H102" s="343">
        <v>1278.54</v>
      </c>
      <c r="I102" s="364">
        <v>0</v>
      </c>
      <c r="J102" s="352">
        <v>3</v>
      </c>
      <c r="K102" s="343">
        <v>5418.279999999999</v>
      </c>
      <c r="L102" s="355">
        <v>0</v>
      </c>
      <c r="M102" s="343">
        <v>0</v>
      </c>
      <c r="N102" s="346">
        <v>0</v>
      </c>
      <c r="O102" s="349">
        <f t="shared" si="267"/>
      </c>
      <c r="P102" s="364"/>
      <c r="Q102" s="351">
        <f t="shared" si="173"/>
      </c>
      <c r="R102" s="352">
        <f t="shared" si="72"/>
      </c>
      <c r="S102" s="343">
        <f t="shared" si="107"/>
      </c>
      <c r="T102" s="353">
        <f t="shared" si="214"/>
      </c>
      <c r="U102" s="353">
        <f t="shared" si="198"/>
      </c>
      <c r="V102" s="353">
        <f t="shared" si="250"/>
      </c>
      <c r="W102" s="354">
        <v>3</v>
      </c>
      <c r="X102" s="353">
        <f t="shared" si="230"/>
      </c>
      <c r="Y102" s="353">
        <f t="shared" si="38"/>
      </c>
      <c r="Z102" s="353">
        <f t="shared" si="276"/>
      </c>
      <c r="AA102" s="353">
        <f t="shared" si="182"/>
      </c>
      <c r="AB102" s="353">
        <f t="shared" si="128"/>
      </c>
      <c r="AC102" s="349">
        <f t="shared" si="222"/>
      </c>
      <c r="AD102" s="349">
        <f t="shared" si="206"/>
      </c>
      <c r="AE102" s="349">
        <f t="shared" si="259"/>
      </c>
      <c r="AF102" s="349">
        <f t="shared" si="242"/>
      </c>
      <c r="AG102" s="349">
        <f t="shared" si="50"/>
      </c>
      <c r="AH102" s="349">
        <f t="shared" si="287"/>
      </c>
      <c r="AI102" s="349">
        <f t="shared" si="190"/>
      </c>
      <c r="AJ102" s="346">
        <v>66</v>
      </c>
      <c r="AK102" s="352">
        <v>26709</v>
      </c>
      <c r="AL102" s="352">
        <v>402</v>
      </c>
      <c r="AM102" s="352">
        <v>431</v>
      </c>
      <c r="AN102" s="352">
        <v>98</v>
      </c>
      <c r="AO102" s="355">
        <v>25</v>
      </c>
      <c r="AP102" s="352">
        <v>93</v>
      </c>
      <c r="AQ102" s="355">
        <v>80</v>
      </c>
      <c r="AR102" s="348">
        <v>3</v>
      </c>
      <c r="AS102" s="352">
        <v>4</v>
      </c>
      <c r="AT102" s="352">
        <v>0</v>
      </c>
      <c r="AU102" s="352">
        <v>24</v>
      </c>
      <c r="AV102" s="356"/>
      <c r="AW102" s="356"/>
      <c r="AX102" s="357">
        <f t="shared" si="150"/>
      </c>
    </row>
    <row r="103">
      <c r="A103" s="338"/>
      <c r="B103" s="361" t="s">
        <v>314</v>
      </c>
      <c r="C103" s="361"/>
      <c r="D103" s="361"/>
      <c r="E103" s="361"/>
      <c r="F103" s="362">
        <f>SUM(F99:F102)</f>
      </c>
      <c r="G103" s="363">
        <f>SUM(G99:G102)</f>
      </c>
      <c r="H103" s="362">
        <f>SUM(H99:H102)</f>
      </c>
      <c r="I103" s="364">
        <f>SUM(I99:I102)</f>
      </c>
      <c r="J103" s="365">
        <f>SUM(J99:J102)</f>
      </c>
      <c r="K103" s="362">
        <f>SUM(K99:K102)</f>
      </c>
      <c r="L103" s="366">
        <f>SUM(L99:L102)</f>
      </c>
      <c r="M103" s="362">
        <f>SUM(M99:M102)</f>
      </c>
      <c r="N103" s="365">
        <f>SUM(N99:N102)</f>
      </c>
      <c r="O103" s="367">
        <f t="shared" si="267"/>
      </c>
      <c r="P103" s="368">
        <f>SUM(P99:P102)</f>
      </c>
      <c r="Q103" s="351">
        <f t="shared" si="173"/>
      </c>
      <c r="R103" s="365">
        <f>SUM(R99:R102)</f>
      </c>
      <c r="S103" s="362">
        <f>SUM(S99:S102)</f>
      </c>
      <c r="T103" s="369">
        <f t="shared" si="214"/>
      </c>
      <c r="U103" s="369">
        <f t="shared" si="198"/>
      </c>
      <c r="V103" s="369">
        <f t="shared" si="250"/>
      </c>
      <c r="W103" s="370">
        <f>SUM(W99:W102)</f>
      </c>
      <c r="X103" s="369">
        <f t="shared" si="230"/>
      </c>
      <c r="Y103" s="369">
        <f t="shared" si="38"/>
      </c>
      <c r="Z103" s="369">
        <f t="shared" si="276"/>
      </c>
      <c r="AA103" s="369">
        <f t="shared" si="182"/>
      </c>
      <c r="AB103" s="369">
        <f t="shared" si="128"/>
      </c>
      <c r="AC103" s="367">
        <f t="shared" si="222"/>
      </c>
      <c r="AD103" s="367">
        <f t="shared" si="206"/>
      </c>
      <c r="AE103" s="367">
        <f t="shared" si="259"/>
      </c>
      <c r="AF103" s="367">
        <f t="shared" si="242"/>
      </c>
      <c r="AG103" s="367">
        <f t="shared" si="50"/>
      </c>
      <c r="AH103" s="367">
        <f t="shared" si="287"/>
      </c>
      <c r="AI103" s="367">
        <f t="shared" si="190"/>
      </c>
      <c r="AJ103" s="365">
        <f>AVERAGE(AJ99:AJ102)</f>
      </c>
      <c r="AK103" s="365">
        <f>SUM(AK99:AK102)</f>
      </c>
      <c r="AL103" s="365">
        <f>SUM(AL99:AL102)</f>
      </c>
      <c r="AM103" s="365">
        <f>SUM(AM99:AM102)</f>
      </c>
      <c r="AN103" s="365">
        <f>SUM(AN99:AN102)</f>
      </c>
      <c r="AO103" s="371">
        <f>SUM(AO99:AO102)</f>
      </c>
      <c r="AP103" s="365">
        <f>SUM(AP99:AP102)</f>
      </c>
      <c r="AQ103" s="371">
        <f>SUM(AQ99:AQ102)</f>
      </c>
      <c r="AR103" s="371">
        <f>SUM(AR99:AR102)</f>
      </c>
      <c r="AS103" s="365">
        <f>SUM(AS99:AS102)</f>
      </c>
      <c r="AT103" s="365">
        <f>SUM(AT99:AT102)</f>
      </c>
      <c r="AU103" s="365">
        <f>SUM(AU99:AU102)</f>
      </c>
      <c r="AV103" s="372"/>
      <c r="AW103" s="372"/>
      <c r="AX103" s="365">
        <f>SUM(AX99:AX102)</f>
      </c>
    </row>
    <row r="104">
      <c r="A104" s="338"/>
      <c r="B104" s="339" t="s">
        <v>343</v>
      </c>
      <c r="C104" s="377" t="s">
        <v>308</v>
      </c>
      <c r="D104" s="341" t="s">
        <v>332</v>
      </c>
      <c r="E104" s="373" t="s">
        <v>321</v>
      </c>
      <c r="F104" s="343">
        <f t="shared" ref="F104:F107" si="18">G104+H104+I104</f>
      </c>
      <c r="G104" s="344">
        <v>1527.95</v>
      </c>
      <c r="H104" s="343">
        <v>1546.97</v>
      </c>
      <c r="I104" s="360">
        <v>0</v>
      </c>
      <c r="J104" s="352">
        <v>1</v>
      </c>
      <c r="K104" s="343">
        <v>1435.0099999999948</v>
      </c>
      <c r="L104" s="355">
        <v>0</v>
      </c>
      <c r="M104" s="343">
        <v>0</v>
      </c>
      <c r="N104" s="346">
        <v>0</v>
      </c>
      <c r="O104" s="349">
        <f t="shared" si="267"/>
      </c>
      <c r="P104" s="364"/>
      <c r="Q104" s="351">
        <f t="shared" si="173"/>
      </c>
      <c r="R104" s="352">
        <f t="shared" ref="R104:R107" si="73">J104+L104</f>
      </c>
      <c r="S104" s="343">
        <f t="shared" ref="S104:S107" si="108">K104+M104</f>
      </c>
      <c r="T104" s="353">
        <f t="shared" si="214"/>
      </c>
      <c r="U104" s="353">
        <f t="shared" si="198"/>
      </c>
      <c r="V104" s="353">
        <f t="shared" si="250"/>
      </c>
      <c r="W104" s="354">
        <v>1</v>
      </c>
      <c r="X104" s="353">
        <f t="shared" si="230"/>
      </c>
      <c r="Y104" s="353">
        <f t="shared" si="38"/>
      </c>
      <c r="Z104" s="353">
        <f t="shared" si="276"/>
      </c>
      <c r="AA104" s="353">
        <f t="shared" si="182"/>
      </c>
      <c r="AB104" s="353">
        <f t="shared" si="128"/>
      </c>
      <c r="AC104" s="349">
        <f t="shared" si="222"/>
      </c>
      <c r="AD104" s="349">
        <f t="shared" si="206"/>
      </c>
      <c r="AE104" s="349">
        <f t="shared" si="259"/>
      </c>
      <c r="AF104" s="349">
        <f t="shared" si="242"/>
      </c>
      <c r="AG104" s="349">
        <f t="shared" si="50"/>
      </c>
      <c r="AH104" s="349">
        <f t="shared" si="287"/>
      </c>
      <c r="AI104" s="349">
        <f t="shared" si="190"/>
      </c>
      <c r="AJ104" s="346">
        <v>65</v>
      </c>
      <c r="AK104" s="352">
        <v>22995</v>
      </c>
      <c r="AL104" s="352">
        <v>380</v>
      </c>
      <c r="AM104" s="352">
        <v>399</v>
      </c>
      <c r="AN104" s="352">
        <v>86</v>
      </c>
      <c r="AO104" s="348">
        <v>20</v>
      </c>
      <c r="AP104" s="352">
        <v>52</v>
      </c>
      <c r="AQ104" s="355">
        <v>67</v>
      </c>
      <c r="AR104" s="348">
        <v>1</v>
      </c>
      <c r="AS104" s="352">
        <v>4</v>
      </c>
      <c r="AT104" s="352">
        <v>2</v>
      </c>
      <c r="AU104" s="352">
        <v>17</v>
      </c>
      <c r="AV104" s="356"/>
      <c r="AW104" s="356"/>
      <c r="AX104" s="357">
        <f t="shared" ref="AX104:AX107" si="151">COUNT(AU104)</f>
      </c>
    </row>
    <row r="105">
      <c r="A105" s="338"/>
      <c r="B105" s="339" t="s">
        <v>343</v>
      </c>
      <c r="C105" s="377" t="s">
        <v>308</v>
      </c>
      <c r="D105" s="341" t="s">
        <v>332</v>
      </c>
      <c r="E105" s="373" t="s">
        <v>322</v>
      </c>
      <c r="F105" s="359">
        <f t="shared" si="18"/>
      </c>
      <c r="G105" s="343">
        <v>1782.36</v>
      </c>
      <c r="H105" s="343">
        <v>1278.7</v>
      </c>
      <c r="I105" s="360">
        <v>0</v>
      </c>
      <c r="J105" s="352">
        <v>2</v>
      </c>
      <c r="K105" s="343">
        <v>6132.330000000002</v>
      </c>
      <c r="L105" s="355">
        <v>0</v>
      </c>
      <c r="M105" s="343">
        <v>0</v>
      </c>
      <c r="N105" s="346">
        <v>1</v>
      </c>
      <c r="O105" s="349">
        <f t="shared" si="267"/>
      </c>
      <c r="P105" s="364"/>
      <c r="Q105" s="351">
        <f t="shared" si="173"/>
      </c>
      <c r="R105" s="352">
        <f t="shared" si="73"/>
      </c>
      <c r="S105" s="343">
        <f t="shared" si="108"/>
      </c>
      <c r="T105" s="353">
        <f t="shared" si="214"/>
      </c>
      <c r="U105" s="353">
        <f t="shared" si="198"/>
      </c>
      <c r="V105" s="353">
        <f t="shared" si="250"/>
      </c>
      <c r="W105" s="354">
        <v>1</v>
      </c>
      <c r="X105" s="353">
        <f t="shared" si="230"/>
      </c>
      <c r="Y105" s="353">
        <f t="shared" si="38"/>
      </c>
      <c r="Z105" s="353">
        <f t="shared" si="276"/>
      </c>
      <c r="AA105" s="353">
        <f t="shared" si="182"/>
      </c>
      <c r="AB105" s="353">
        <f t="shared" si="128"/>
      </c>
      <c r="AC105" s="349">
        <f t="shared" si="222"/>
      </c>
      <c r="AD105" s="349">
        <f t="shared" si="206"/>
      </c>
      <c r="AE105" s="349">
        <f t="shared" si="259"/>
      </c>
      <c r="AF105" s="349">
        <f t="shared" si="242"/>
      </c>
      <c r="AG105" s="349">
        <f t="shared" si="50"/>
      </c>
      <c r="AH105" s="349">
        <f t="shared" si="287"/>
      </c>
      <c r="AI105" s="349">
        <f t="shared" si="190"/>
      </c>
      <c r="AJ105" s="346">
        <v>64</v>
      </c>
      <c r="AK105" s="346">
        <v>24502</v>
      </c>
      <c r="AL105" s="352">
        <v>411</v>
      </c>
      <c r="AM105" s="352">
        <v>416</v>
      </c>
      <c r="AN105" s="352">
        <v>99</v>
      </c>
      <c r="AO105" s="348">
        <v>17</v>
      </c>
      <c r="AP105" s="352">
        <v>44</v>
      </c>
      <c r="AQ105" s="355">
        <v>65</v>
      </c>
      <c r="AR105" s="348">
        <v>3</v>
      </c>
      <c r="AS105" s="352">
        <v>1</v>
      </c>
      <c r="AT105" s="352">
        <v>1</v>
      </c>
      <c r="AU105" s="352">
        <v>12</v>
      </c>
      <c r="AV105" s="356"/>
      <c r="AW105" s="356"/>
      <c r="AX105" s="357">
        <f t="shared" si="151"/>
      </c>
    </row>
    <row r="106">
      <c r="A106" s="338"/>
      <c r="B106" s="339" t="s">
        <v>343</v>
      </c>
      <c r="C106" s="377" t="s">
        <v>324</v>
      </c>
      <c r="D106" s="341" t="s">
        <v>332</v>
      </c>
      <c r="E106" s="373" t="s">
        <v>325</v>
      </c>
      <c r="F106" s="343">
        <f t="shared" si="18"/>
      </c>
      <c r="G106" s="343">
        <v>1677.19</v>
      </c>
      <c r="H106" s="343">
        <v>1074.71</v>
      </c>
      <c r="I106" s="364">
        <v>0</v>
      </c>
      <c r="J106" s="352">
        <v>3</v>
      </c>
      <c r="K106" s="343">
        <v>6537.960000000006</v>
      </c>
      <c r="L106" s="355">
        <v>0</v>
      </c>
      <c r="M106" s="343">
        <v>0</v>
      </c>
      <c r="N106" s="346">
        <v>0</v>
      </c>
      <c r="O106" s="349">
        <f t="shared" si="267"/>
      </c>
      <c r="P106" s="364"/>
      <c r="Q106" s="351">
        <f t="shared" si="173"/>
      </c>
      <c r="R106" s="352">
        <f t="shared" si="73"/>
      </c>
      <c r="S106" s="343">
        <f t="shared" si="108"/>
      </c>
      <c r="T106" s="353">
        <f t="shared" si="214"/>
      </c>
      <c r="U106" s="353">
        <f t="shared" si="198"/>
      </c>
      <c r="V106" s="353">
        <f t="shared" si="250"/>
      </c>
      <c r="W106" s="354">
        <v>3</v>
      </c>
      <c r="X106" s="353">
        <f t="shared" si="230"/>
      </c>
      <c r="Y106" s="353">
        <f t="shared" si="38"/>
      </c>
      <c r="Z106" s="353">
        <f t="shared" si="276"/>
      </c>
      <c r="AA106" s="353">
        <f t="shared" si="182"/>
      </c>
      <c r="AB106" s="353">
        <f t="shared" si="128"/>
      </c>
      <c r="AC106" s="349">
        <f t="shared" si="222"/>
      </c>
      <c r="AD106" s="349">
        <f t="shared" si="206"/>
      </c>
      <c r="AE106" s="349">
        <f t="shared" si="259"/>
      </c>
      <c r="AF106" s="349">
        <f t="shared" si="242"/>
      </c>
      <c r="AG106" s="349">
        <f t="shared" si="50"/>
      </c>
      <c r="AH106" s="349">
        <f t="shared" si="287"/>
      </c>
      <c r="AI106" s="349">
        <f t="shared" si="190"/>
      </c>
      <c r="AJ106" s="346">
        <v>63</v>
      </c>
      <c r="AK106" s="352">
        <v>20258</v>
      </c>
      <c r="AL106" s="352">
        <v>377</v>
      </c>
      <c r="AM106" s="352">
        <v>395</v>
      </c>
      <c r="AN106" s="352">
        <v>84</v>
      </c>
      <c r="AO106" s="348">
        <v>13</v>
      </c>
      <c r="AP106" s="352">
        <v>23</v>
      </c>
      <c r="AQ106" s="355">
        <v>72</v>
      </c>
      <c r="AR106" s="348">
        <v>4</v>
      </c>
      <c r="AS106" s="352">
        <v>4</v>
      </c>
      <c r="AT106" s="352">
        <v>1</v>
      </c>
      <c r="AU106" s="352">
        <v>6</v>
      </c>
      <c r="AV106" s="356"/>
      <c r="AW106" s="356"/>
      <c r="AX106" s="357">
        <f t="shared" si="151"/>
      </c>
    </row>
    <row r="107">
      <c r="A107" s="338"/>
      <c r="B107" s="340" t="s">
        <v>323</v>
      </c>
      <c r="C107" s="377" t="s">
        <v>324</v>
      </c>
      <c r="D107" s="341" t="s">
        <v>332</v>
      </c>
      <c r="E107" s="373" t="s">
        <v>326</v>
      </c>
      <c r="F107" s="343">
        <f t="shared" si="18"/>
      </c>
      <c r="G107" s="343">
        <v>1811.91</v>
      </c>
      <c r="H107" s="343">
        <v>1350.8999999999999</v>
      </c>
      <c r="I107" s="364">
        <v>0</v>
      </c>
      <c r="J107" s="352">
        <v>2</v>
      </c>
      <c r="K107" s="343">
        <v>6216.220000000001</v>
      </c>
      <c r="L107" s="355">
        <v>1</v>
      </c>
      <c r="M107" s="343">
        <v>7631.91</v>
      </c>
      <c r="N107" s="346">
        <v>0</v>
      </c>
      <c r="O107" s="349">
        <f t="shared" si="267"/>
      </c>
      <c r="P107" s="364"/>
      <c r="Q107" s="351">
        <f t="shared" si="173"/>
      </c>
      <c r="R107" s="352">
        <f t="shared" si="73"/>
      </c>
      <c r="S107" s="343">
        <f t="shared" si="108"/>
      </c>
      <c r="T107" s="353">
        <f t="shared" si="214"/>
      </c>
      <c r="U107" s="353">
        <f t="shared" si="198"/>
      </c>
      <c r="V107" s="353">
        <f t="shared" si="250"/>
      </c>
      <c r="W107" s="354">
        <v>2</v>
      </c>
      <c r="X107" s="353">
        <f t="shared" si="230"/>
      </c>
      <c r="Y107" s="353">
        <f t="shared" si="38"/>
      </c>
      <c r="Z107" s="353">
        <f t="shared" si="276"/>
      </c>
      <c r="AA107" s="353">
        <f t="shared" si="182"/>
      </c>
      <c r="AB107" s="353">
        <f t="shared" si="128"/>
      </c>
      <c r="AC107" s="349">
        <f t="shared" si="222"/>
      </c>
      <c r="AD107" s="349">
        <f t="shared" si="206"/>
      </c>
      <c r="AE107" s="349">
        <f t="shared" si="259"/>
      </c>
      <c r="AF107" s="349">
        <f t="shared" si="242"/>
      </c>
      <c r="AG107" s="349">
        <f t="shared" si="50"/>
      </c>
      <c r="AH107" s="349">
        <f t="shared" si="287"/>
      </c>
      <c r="AI107" s="349">
        <f t="shared" si="190"/>
      </c>
      <c r="AJ107" s="346">
        <v>63</v>
      </c>
      <c r="AK107" s="352">
        <v>19817</v>
      </c>
      <c r="AL107" s="352">
        <v>333</v>
      </c>
      <c r="AM107" s="352">
        <v>365</v>
      </c>
      <c r="AN107" s="352">
        <v>84</v>
      </c>
      <c r="AO107" s="348">
        <v>22</v>
      </c>
      <c r="AP107" s="352">
        <v>48</v>
      </c>
      <c r="AQ107" s="348">
        <v>62</v>
      </c>
      <c r="AR107" s="348">
        <v>3</v>
      </c>
      <c r="AS107" s="352">
        <v>5</v>
      </c>
      <c r="AT107" s="352">
        <v>0</v>
      </c>
      <c r="AU107" s="352">
        <v>12</v>
      </c>
      <c r="AV107" s="356"/>
      <c r="AW107" s="356"/>
      <c r="AX107" s="357">
        <f t="shared" si="151"/>
      </c>
    </row>
    <row r="108">
      <c r="A108" s="338"/>
      <c r="B108" s="361" t="s">
        <v>314</v>
      </c>
      <c r="C108" s="361"/>
      <c r="D108" s="361"/>
      <c r="E108" s="361"/>
      <c r="F108" s="362">
        <f>SUM(F104:F107)</f>
      </c>
      <c r="G108" s="362">
        <f>SUM(G104:G107)</f>
      </c>
      <c r="H108" s="362">
        <f>SUM(H104:H107)</f>
      </c>
      <c r="I108" s="364">
        <f>SUM(I104:I107)</f>
      </c>
      <c r="J108" s="365">
        <f>SUM(J104:J107)</f>
      </c>
      <c r="K108" s="362">
        <f>SUM(K104:K107)</f>
      </c>
      <c r="L108" s="366">
        <f>SUM(L104:L107)</f>
      </c>
      <c r="M108" s="362">
        <f>SUM(M104:M107)</f>
      </c>
      <c r="N108" s="365">
        <f>SUM(N104:N107)</f>
      </c>
      <c r="O108" s="367">
        <f t="shared" si="267"/>
      </c>
      <c r="P108" s="368">
        <f>SUM(P104:P107)</f>
      </c>
      <c r="Q108" s="351">
        <f t="shared" si="173"/>
      </c>
      <c r="R108" s="365">
        <f>SUM(R104:R107)</f>
      </c>
      <c r="S108" s="362">
        <f>SUM(S104:S107)</f>
      </c>
      <c r="T108" s="369">
        <f t="shared" si="214"/>
      </c>
      <c r="U108" s="369">
        <f t="shared" si="198"/>
      </c>
      <c r="V108" s="369">
        <f t="shared" si="250"/>
      </c>
      <c r="W108" s="370">
        <f>SUM(W104:W107)</f>
      </c>
      <c r="X108" s="369">
        <f t="shared" si="230"/>
      </c>
      <c r="Y108" s="369">
        <f t="shared" si="38"/>
      </c>
      <c r="Z108" s="369">
        <f t="shared" si="276"/>
      </c>
      <c r="AA108" s="369">
        <f t="shared" si="182"/>
      </c>
      <c r="AB108" s="369">
        <f t="shared" si="128"/>
      </c>
      <c r="AC108" s="367">
        <f t="shared" si="222"/>
      </c>
      <c r="AD108" s="367">
        <f t="shared" si="206"/>
      </c>
      <c r="AE108" s="367">
        <f t="shared" si="259"/>
      </c>
      <c r="AF108" s="367">
        <f t="shared" si="242"/>
      </c>
      <c r="AG108" s="367">
        <f t="shared" si="50"/>
      </c>
      <c r="AH108" s="367">
        <f t="shared" si="287"/>
      </c>
      <c r="AI108" s="367">
        <f t="shared" si="190"/>
      </c>
      <c r="AJ108" s="365">
        <f>AVERAGE(AJ104:AJ107)</f>
      </c>
      <c r="AK108" s="365">
        <f>SUM(AK104:AK107)</f>
      </c>
      <c r="AL108" s="365">
        <f>SUM(AL104:AL107)</f>
      </c>
      <c r="AM108" s="365">
        <f>SUM(AM104:AM107)</f>
      </c>
      <c r="AN108" s="365">
        <f>SUM(AN104:AN107)</f>
      </c>
      <c r="AO108" s="371">
        <f>SUM(AO104:AO107)</f>
      </c>
      <c r="AP108" s="365">
        <f>SUM(AP104:AP107)</f>
      </c>
      <c r="AQ108" s="371">
        <f>SUM(AQ104:AQ107)</f>
      </c>
      <c r="AR108" s="371">
        <f>SUM(AR104:AR107)</f>
      </c>
      <c r="AS108" s="365">
        <f>SUM(AS104:AS107)</f>
      </c>
      <c r="AT108" s="365">
        <f>SUM(AT104:AT107)</f>
      </c>
      <c r="AU108" s="365">
        <f>SUM(AU104:AU107)</f>
      </c>
      <c r="AV108" s="372"/>
      <c r="AW108" s="372"/>
      <c r="AX108" s="365">
        <f>SUM(AX104:AX107)</f>
      </c>
    </row>
    <row r="109">
      <c r="A109" s="338"/>
      <c r="B109" s="340" t="s">
        <v>323</v>
      </c>
      <c r="C109" s="377" t="s">
        <v>324</v>
      </c>
      <c r="D109" s="377" t="s">
        <v>327</v>
      </c>
      <c r="E109" s="375" t="s">
        <v>328</v>
      </c>
      <c r="F109" s="343">
        <f t="shared" ref="F109:F113" si="19">G109+H109+I109</f>
      </c>
      <c r="G109" s="344">
        <v>1224.34</v>
      </c>
      <c r="H109" s="343">
        <v>1042.74</v>
      </c>
      <c r="I109" s="364">
        <v>0</v>
      </c>
      <c r="J109" s="352">
        <v>2</v>
      </c>
      <c r="K109" s="343">
        <v>4543.12000000001</v>
      </c>
      <c r="L109" s="355">
        <v>0</v>
      </c>
      <c r="M109" s="343">
        <v>0</v>
      </c>
      <c r="N109" s="346">
        <v>0</v>
      </c>
      <c r="O109" s="349">
        <f t="shared" si="267"/>
      </c>
      <c r="P109" s="364"/>
      <c r="Q109" s="351">
        <f t="shared" si="173"/>
      </c>
      <c r="R109" s="352">
        <f t="shared" ref="R109:R113" si="74">J109+L109</f>
      </c>
      <c r="S109" s="343">
        <f t="shared" ref="S109:S113" si="109">K109+M109</f>
      </c>
      <c r="T109" s="353">
        <f t="shared" si="214"/>
      </c>
      <c r="U109" s="353">
        <f t="shared" si="198"/>
      </c>
      <c r="V109" s="353">
        <f t="shared" si="250"/>
      </c>
      <c r="W109" s="354">
        <v>2</v>
      </c>
      <c r="X109" s="353">
        <f t="shared" si="230"/>
      </c>
      <c r="Y109" s="353">
        <f t="shared" si="38"/>
      </c>
      <c r="Z109" s="353">
        <f t="shared" si="276"/>
      </c>
      <c r="AA109" s="353">
        <f t="shared" si="182"/>
      </c>
      <c r="AB109" s="353">
        <f t="shared" si="128"/>
      </c>
      <c r="AC109" s="349">
        <f t="shared" si="222"/>
      </c>
      <c r="AD109" s="349">
        <f t="shared" si="206"/>
      </c>
      <c r="AE109" s="349">
        <f t="shared" si="259"/>
      </c>
      <c r="AF109" s="349">
        <f t="shared" si="242"/>
      </c>
      <c r="AG109" s="349">
        <f t="shared" si="50"/>
      </c>
      <c r="AH109" s="349">
        <f t="shared" si="287"/>
      </c>
      <c r="AI109" s="349">
        <f t="shared" si="190"/>
      </c>
      <c r="AJ109" s="346">
        <v>63</v>
      </c>
      <c r="AK109" s="352">
        <v>20154</v>
      </c>
      <c r="AL109" s="352">
        <v>291</v>
      </c>
      <c r="AM109" s="352">
        <v>313</v>
      </c>
      <c r="AN109" s="352">
        <v>74</v>
      </c>
      <c r="AO109" s="348">
        <v>23</v>
      </c>
      <c r="AP109" s="352">
        <v>53</v>
      </c>
      <c r="AQ109" s="355">
        <v>51</v>
      </c>
      <c r="AR109" s="348">
        <v>2</v>
      </c>
      <c r="AS109" s="352">
        <v>4</v>
      </c>
      <c r="AT109" s="352">
        <v>1</v>
      </c>
      <c r="AU109" s="352">
        <v>15</v>
      </c>
      <c r="AV109" s="356"/>
      <c r="AW109" s="356"/>
      <c r="AX109" s="357">
        <f t="shared" ref="AX109:AX113" si="152">COUNT(AU109)</f>
      </c>
    </row>
    <row r="110">
      <c r="A110" s="338"/>
      <c r="B110" s="340" t="s">
        <v>323</v>
      </c>
      <c r="C110" s="377" t="s">
        <v>324</v>
      </c>
      <c r="D110" s="377" t="s">
        <v>327</v>
      </c>
      <c r="E110" s="375" t="s">
        <v>329</v>
      </c>
      <c r="F110" s="359">
        <f t="shared" si="19"/>
      </c>
      <c r="G110" s="343">
        <v>1085.37</v>
      </c>
      <c r="H110" s="343">
        <v>1328.38</v>
      </c>
      <c r="I110" s="364">
        <v>0</v>
      </c>
      <c r="J110" s="352">
        <v>3</v>
      </c>
      <c r="K110" s="343">
        <v>4174.439999999988</v>
      </c>
      <c r="L110" s="355">
        <v>0</v>
      </c>
      <c r="M110" s="343">
        <v>0</v>
      </c>
      <c r="N110" s="346">
        <v>1</v>
      </c>
      <c r="O110" s="349">
        <f t="shared" si="267"/>
      </c>
      <c r="P110" s="364"/>
      <c r="Q110" s="351">
        <f t="shared" si="173"/>
      </c>
      <c r="R110" s="352">
        <f t="shared" si="74"/>
      </c>
      <c r="S110" s="343">
        <f t="shared" si="109"/>
      </c>
      <c r="T110" s="353">
        <f t="shared" si="214"/>
      </c>
      <c r="U110" s="353">
        <f t="shared" si="198"/>
      </c>
      <c r="V110" s="353">
        <f t="shared" si="250"/>
      </c>
      <c r="W110" s="354">
        <v>3</v>
      </c>
      <c r="X110" s="353">
        <f t="shared" si="230"/>
      </c>
      <c r="Y110" s="353">
        <f t="shared" si="38"/>
      </c>
      <c r="Z110" s="353">
        <f t="shared" si="276"/>
      </c>
      <c r="AA110" s="353">
        <f t="shared" si="182"/>
      </c>
      <c r="AB110" s="353">
        <f t="shared" si="128"/>
      </c>
      <c r="AC110" s="349">
        <f t="shared" si="222"/>
      </c>
      <c r="AD110" s="349">
        <f t="shared" si="206"/>
      </c>
      <c r="AE110" s="349">
        <f t="shared" si="259"/>
      </c>
      <c r="AF110" s="349">
        <f t="shared" si="242"/>
      </c>
      <c r="AG110" s="349">
        <f t="shared" si="50"/>
      </c>
      <c r="AH110" s="349">
        <f t="shared" si="287"/>
      </c>
      <c r="AI110" s="349">
        <f t="shared" si="190"/>
      </c>
      <c r="AJ110" s="346">
        <v>62</v>
      </c>
      <c r="AK110" s="352">
        <v>23156</v>
      </c>
      <c r="AL110" s="352">
        <v>364</v>
      </c>
      <c r="AM110" s="352">
        <v>383</v>
      </c>
      <c r="AN110" s="352">
        <v>88</v>
      </c>
      <c r="AO110" s="348">
        <v>17</v>
      </c>
      <c r="AP110" s="352">
        <v>48</v>
      </c>
      <c r="AQ110" s="355">
        <v>67</v>
      </c>
      <c r="AR110" s="348">
        <v>3</v>
      </c>
      <c r="AS110" s="352">
        <v>2</v>
      </c>
      <c r="AT110" s="352">
        <v>2</v>
      </c>
      <c r="AU110" s="352">
        <v>20</v>
      </c>
      <c r="AV110" s="356"/>
      <c r="AW110" s="356"/>
      <c r="AX110" s="357">
        <f t="shared" si="152"/>
      </c>
    </row>
    <row r="111">
      <c r="A111" s="338"/>
      <c r="B111" s="340" t="s">
        <v>323</v>
      </c>
      <c r="C111" s="377" t="s">
        <v>324</v>
      </c>
      <c r="D111" s="377" t="s">
        <v>327</v>
      </c>
      <c r="E111" s="375" t="s">
        <v>330</v>
      </c>
      <c r="F111" s="343">
        <f t="shared" si="19"/>
      </c>
      <c r="G111" s="343">
        <v>1534.36</v>
      </c>
      <c r="H111" s="343">
        <v>1330.65</v>
      </c>
      <c r="I111" s="364">
        <v>0</v>
      </c>
      <c r="J111" s="352">
        <v>2</v>
      </c>
      <c r="K111" s="343">
        <v>5656.37000000001</v>
      </c>
      <c r="L111" s="355">
        <v>0</v>
      </c>
      <c r="M111" s="343">
        <v>0</v>
      </c>
      <c r="N111" s="346">
        <v>0</v>
      </c>
      <c r="O111" s="349">
        <f t="shared" si="267"/>
      </c>
      <c r="P111" s="364"/>
      <c r="Q111" s="351">
        <f t="shared" si="173"/>
      </c>
      <c r="R111" s="352">
        <f t="shared" si="74"/>
      </c>
      <c r="S111" s="343">
        <f t="shared" si="109"/>
      </c>
      <c r="T111" s="353">
        <f t="shared" si="214"/>
      </c>
      <c r="U111" s="353">
        <f t="shared" si="198"/>
      </c>
      <c r="V111" s="353">
        <f t="shared" si="250"/>
      </c>
      <c r="W111" s="354">
        <v>2</v>
      </c>
      <c r="X111" s="353">
        <f t="shared" si="230"/>
      </c>
      <c r="Y111" s="353">
        <f t="shared" si="38"/>
      </c>
      <c r="Z111" s="353">
        <f t="shared" si="276"/>
      </c>
      <c r="AA111" s="353">
        <f t="shared" si="182"/>
      </c>
      <c r="AB111" s="353">
        <f t="shared" si="128"/>
      </c>
      <c r="AC111" s="349">
        <f t="shared" si="222"/>
      </c>
      <c r="AD111" s="349">
        <f t="shared" si="206"/>
      </c>
      <c r="AE111" s="349">
        <f t="shared" si="259"/>
      </c>
      <c r="AF111" s="349">
        <f t="shared" si="242"/>
      </c>
      <c r="AG111" s="349">
        <f t="shared" si="50"/>
      </c>
      <c r="AH111" s="349">
        <f t="shared" si="287"/>
      </c>
      <c r="AI111" s="349">
        <f t="shared" si="190"/>
      </c>
      <c r="AJ111" s="346">
        <v>61</v>
      </c>
      <c r="AK111" s="352">
        <v>22483</v>
      </c>
      <c r="AL111" s="352">
        <v>328</v>
      </c>
      <c r="AM111" s="352">
        <v>331</v>
      </c>
      <c r="AN111" s="352">
        <v>90</v>
      </c>
      <c r="AO111" s="348">
        <v>25</v>
      </c>
      <c r="AP111" s="352">
        <v>51</v>
      </c>
      <c r="AQ111" s="355">
        <v>64</v>
      </c>
      <c r="AR111" s="348">
        <v>2</v>
      </c>
      <c r="AS111" s="352">
        <v>7</v>
      </c>
      <c r="AT111" s="352">
        <v>2</v>
      </c>
      <c r="AU111" s="352">
        <v>18</v>
      </c>
      <c r="AV111" s="356"/>
      <c r="AW111" s="356"/>
      <c r="AX111" s="357">
        <f t="shared" si="152"/>
      </c>
    </row>
    <row r="112">
      <c r="A112" s="338"/>
      <c r="B112" s="340" t="s">
        <v>323</v>
      </c>
      <c r="C112" s="377" t="s">
        <v>324</v>
      </c>
      <c r="D112" s="377" t="s">
        <v>327</v>
      </c>
      <c r="E112" s="375" t="s">
        <v>331</v>
      </c>
      <c r="F112" s="343">
        <f t="shared" si="19"/>
      </c>
      <c r="G112" s="343">
        <v>1482.51</v>
      </c>
      <c r="H112" s="343">
        <v>1325.53</v>
      </c>
      <c r="I112" s="364">
        <v>0</v>
      </c>
      <c r="J112" s="352">
        <v>1</v>
      </c>
      <c r="K112" s="343">
        <v>3108.1100000000006</v>
      </c>
      <c r="L112" s="355">
        <v>0</v>
      </c>
      <c r="M112" s="343">
        <v>0</v>
      </c>
      <c r="N112" s="346">
        <v>0</v>
      </c>
      <c r="O112" s="349">
        <f t="shared" si="267"/>
      </c>
      <c r="P112" s="364"/>
      <c r="Q112" s="351">
        <f t="shared" si="173"/>
      </c>
      <c r="R112" s="352">
        <f t="shared" si="74"/>
      </c>
      <c r="S112" s="343">
        <f t="shared" si="109"/>
      </c>
      <c r="T112" s="353">
        <f t="shared" si="214"/>
      </c>
      <c r="U112" s="353">
        <f t="shared" si="198"/>
      </c>
      <c r="V112" s="353">
        <f t="shared" si="250"/>
      </c>
      <c r="W112" s="354">
        <v>1</v>
      </c>
      <c r="X112" s="353">
        <f t="shared" si="230"/>
      </c>
      <c r="Y112" s="353">
        <f t="shared" si="38"/>
      </c>
      <c r="Z112" s="353">
        <f t="shared" si="276"/>
      </c>
      <c r="AA112" s="353">
        <f t="shared" si="182"/>
      </c>
      <c r="AB112" s="353">
        <f t="shared" si="128"/>
      </c>
      <c r="AC112" s="349">
        <f t="shared" si="222"/>
      </c>
      <c r="AD112" s="349">
        <f t="shared" si="206"/>
      </c>
      <c r="AE112" s="349">
        <f t="shared" si="259"/>
      </c>
      <c r="AF112" s="349">
        <f t="shared" si="242"/>
      </c>
      <c r="AG112" s="349">
        <f t="shared" si="50"/>
      </c>
      <c r="AH112" s="349">
        <f t="shared" si="287"/>
      </c>
      <c r="AI112" s="349">
        <f t="shared" si="190"/>
      </c>
      <c r="AJ112" s="346">
        <v>60</v>
      </c>
      <c r="AK112" s="352">
        <v>23653</v>
      </c>
      <c r="AL112" s="352">
        <v>319</v>
      </c>
      <c r="AM112" s="352">
        <v>331</v>
      </c>
      <c r="AN112" s="352">
        <v>93</v>
      </c>
      <c r="AO112" s="348">
        <v>11</v>
      </c>
      <c r="AP112" s="352">
        <v>51</v>
      </c>
      <c r="AQ112" s="348">
        <v>64</v>
      </c>
      <c r="AR112" s="348">
        <v>1</v>
      </c>
      <c r="AS112" s="352">
        <v>7</v>
      </c>
      <c r="AT112" s="352">
        <v>2</v>
      </c>
      <c r="AU112" s="352">
        <v>18</v>
      </c>
      <c r="AV112" s="356"/>
      <c r="AW112" s="356"/>
      <c r="AX112" s="357">
        <f t="shared" si="152"/>
      </c>
    </row>
    <row r="113">
      <c r="A113" s="338"/>
      <c r="B113" s="340" t="s">
        <v>323</v>
      </c>
      <c r="C113" s="377" t="s">
        <v>324</v>
      </c>
      <c r="D113" s="377" t="s">
        <v>327</v>
      </c>
      <c r="E113" s="375" t="s">
        <v>333</v>
      </c>
      <c r="F113" s="343">
        <f t="shared" si="19"/>
      </c>
      <c r="G113" s="343">
        <v>2047.46</v>
      </c>
      <c r="H113" s="343">
        <v>1036.63</v>
      </c>
      <c r="I113" s="364">
        <v>0</v>
      </c>
      <c r="J113" s="352">
        <v>2</v>
      </c>
      <c r="K113" s="343">
        <v>4543.119999999995</v>
      </c>
      <c r="L113" s="355">
        <v>0</v>
      </c>
      <c r="M113" s="343">
        <v>0</v>
      </c>
      <c r="N113" s="346">
        <v>0</v>
      </c>
      <c r="O113" s="349">
        <f t="shared" si="267"/>
      </c>
      <c r="P113" s="364"/>
      <c r="Q113" s="351">
        <f t="shared" si="173"/>
      </c>
      <c r="R113" s="352">
        <f t="shared" si="74"/>
      </c>
      <c r="S113" s="343">
        <f t="shared" si="109"/>
      </c>
      <c r="T113" s="353">
        <f t="shared" si="214"/>
      </c>
      <c r="U113" s="353">
        <f t="shared" si="198"/>
      </c>
      <c r="V113" s="353">
        <f t="shared" si="250"/>
      </c>
      <c r="W113" s="354">
        <v>1</v>
      </c>
      <c r="X113" s="353">
        <v>319</v>
      </c>
      <c r="Y113" s="353">
        <v>331</v>
      </c>
      <c r="Z113" s="353">
        <f t="shared" si="276"/>
      </c>
      <c r="AA113" s="353">
        <f t="shared" si="182"/>
      </c>
      <c r="AB113" s="353">
        <f t="shared" si="128"/>
      </c>
      <c r="AC113" s="349">
        <f t="shared" si="222"/>
      </c>
      <c r="AD113" s="349">
        <f t="shared" si="206"/>
      </c>
      <c r="AE113" s="349">
        <f t="shared" si="259"/>
      </c>
      <c r="AF113" s="349">
        <f t="shared" si="242"/>
      </c>
      <c r="AG113" s="349">
        <f t="shared" si="50"/>
      </c>
      <c r="AH113" s="349">
        <f t="shared" si="287"/>
      </c>
      <c r="AI113" s="349">
        <f t="shared" si="190"/>
      </c>
      <c r="AJ113" s="346">
        <v>60</v>
      </c>
      <c r="AK113" s="352">
        <v>21125</v>
      </c>
      <c r="AL113" s="352">
        <v>358</v>
      </c>
      <c r="AM113" s="352">
        <v>385</v>
      </c>
      <c r="AN113" s="352">
        <v>77</v>
      </c>
      <c r="AO113" s="348">
        <v>14</v>
      </c>
      <c r="AP113" s="352">
        <v>39</v>
      </c>
      <c r="AQ113" s="348">
        <v>66</v>
      </c>
      <c r="AR113" s="348">
        <v>2</v>
      </c>
      <c r="AS113" s="352">
        <v>3</v>
      </c>
      <c r="AT113" s="352">
        <v>0</v>
      </c>
      <c r="AU113" s="352">
        <v>15</v>
      </c>
      <c r="AV113" s="356"/>
      <c r="AW113" s="356"/>
      <c r="AX113" s="357">
        <f t="shared" si="152"/>
      </c>
    </row>
    <row r="114">
      <c r="A114" s="338"/>
      <c r="B114" s="361" t="s">
        <v>314</v>
      </c>
      <c r="C114" s="361"/>
      <c r="D114" s="361"/>
      <c r="E114" s="361"/>
      <c r="F114" s="362">
        <f>SUM(F109:F113)</f>
      </c>
      <c r="G114" s="362">
        <f>SUM(G109:G113)</f>
      </c>
      <c r="H114" s="362">
        <f>SUM(H109:H113)</f>
      </c>
      <c r="I114" s="364">
        <f>SUM(I109:I113)</f>
      </c>
      <c r="J114" s="365">
        <f>SUM(J109:J113)</f>
      </c>
      <c r="K114" s="362">
        <f>SUM(K109:K113)</f>
      </c>
      <c r="L114" s="366">
        <f>SUM(L109:L113)</f>
      </c>
      <c r="M114" s="362">
        <f>SUM(M109:M113)</f>
      </c>
      <c r="N114" s="365">
        <f>SUM(N109:N113)</f>
      </c>
      <c r="O114" s="367">
        <f t="shared" si="267"/>
      </c>
      <c r="P114" s="368">
        <f>SUM(P109:P113)</f>
      </c>
      <c r="Q114" s="351">
        <f t="shared" si="173"/>
      </c>
      <c r="R114" s="365">
        <f>SUM(R109:R113)</f>
      </c>
      <c r="S114" s="362">
        <f>SUM(S109:S113)</f>
      </c>
      <c r="T114" s="369">
        <f t="shared" si="214"/>
      </c>
      <c r="U114" s="369">
        <f t="shared" si="198"/>
      </c>
      <c r="V114" s="369">
        <f t="shared" si="250"/>
      </c>
      <c r="W114" s="370">
        <f>SUM(W109:W113)</f>
      </c>
      <c r="X114" s="369">
        <f t="shared" ref="X114:X117" si="231">F114/W114</f>
      </c>
      <c r="Y114" s="369">
        <f t="shared" ref="Y114:Y117" si="39">F114/R114</f>
      </c>
      <c r="Z114" s="369">
        <f t="shared" si="276"/>
      </c>
      <c r="AA114" s="369">
        <f t="shared" si="182"/>
      </c>
      <c r="AB114" s="369">
        <f t="shared" si="128"/>
      </c>
      <c r="AC114" s="367">
        <f t="shared" si="222"/>
      </c>
      <c r="AD114" s="367">
        <f t="shared" si="206"/>
      </c>
      <c r="AE114" s="367">
        <f t="shared" si="259"/>
      </c>
      <c r="AF114" s="367">
        <f t="shared" si="242"/>
      </c>
      <c r="AG114" s="367">
        <f t="shared" si="50"/>
      </c>
      <c r="AH114" s="367">
        <f t="shared" si="287"/>
      </c>
      <c r="AI114" s="367">
        <f t="shared" si="190"/>
      </c>
      <c r="AJ114" s="365">
        <f>AVERAGE(AJ109:AJ113)</f>
      </c>
      <c r="AK114" s="365">
        <f>SUM(AK109:AK113)</f>
      </c>
      <c r="AL114" s="365">
        <f>SUM(AL109:AL113)</f>
      </c>
      <c r="AM114" s="365">
        <f>SUM(AM109:AM113)</f>
      </c>
      <c r="AN114" s="365">
        <f>SUM(AN109:AN113)</f>
      </c>
      <c r="AO114" s="371">
        <f>SUM(AO109:AO113)</f>
      </c>
      <c r="AP114" s="365">
        <f>SUM(AP109:AP113)</f>
      </c>
      <c r="AQ114" s="371">
        <f>SUM(AQ109:AQ113)</f>
      </c>
      <c r="AR114" s="371">
        <f>SUM(AR109:AR113)</f>
      </c>
      <c r="AS114" s="365">
        <f>SUM(AS109:AS113)</f>
      </c>
      <c r="AT114" s="365">
        <f>SUM(AT109:AT113)</f>
      </c>
      <c r="AU114" s="365">
        <f>SUM(AU109:AU113)</f>
      </c>
      <c r="AV114" s="372"/>
      <c r="AW114" s="372"/>
      <c r="AX114" s="365">
        <f>SUM(AX109:AX113)</f>
      </c>
    </row>
    <row r="115">
      <c r="A115" s="338"/>
      <c r="B115" s="340" t="s">
        <v>323</v>
      </c>
      <c r="C115" s="377" t="s">
        <v>324</v>
      </c>
      <c r="D115" s="341" t="s">
        <v>309</v>
      </c>
      <c r="E115" s="382" t="s">
        <v>334</v>
      </c>
      <c r="F115" s="343">
        <f>G115+H115+I115</f>
      </c>
      <c r="G115" s="343">
        <v>1856.14</v>
      </c>
      <c r="H115" s="343">
        <v>869.74</v>
      </c>
      <c r="I115" s="364">
        <v>0</v>
      </c>
      <c r="J115" s="352">
        <v>2</v>
      </c>
      <c r="K115" s="343">
        <v>5096.520000000019</v>
      </c>
      <c r="L115" s="355">
        <v>0</v>
      </c>
      <c r="M115" s="343">
        <v>0</v>
      </c>
      <c r="N115" s="346">
        <v>0</v>
      </c>
      <c r="O115" s="349">
        <f t="shared" si="267"/>
      </c>
      <c r="P115" s="364"/>
      <c r="Q115" s="351">
        <f t="shared" si="173"/>
      </c>
      <c r="R115" s="352">
        <f>J115+L115</f>
      </c>
      <c r="S115" s="343">
        <f>K115+M115</f>
      </c>
      <c r="T115" s="353">
        <f t="shared" si="214"/>
      </c>
      <c r="U115" s="353">
        <f t="shared" si="198"/>
      </c>
      <c r="V115" s="353">
        <f t="shared" si="250"/>
      </c>
      <c r="W115" s="354">
        <v>2</v>
      </c>
      <c r="X115" s="353">
        <f t="shared" si="231"/>
      </c>
      <c r="Y115" s="353">
        <f t="shared" si="39"/>
      </c>
      <c r="Z115" s="353">
        <f t="shared" si="276"/>
      </c>
      <c r="AA115" s="353">
        <f t="shared" si="182"/>
      </c>
      <c r="AB115" s="353">
        <f t="shared" si="128"/>
      </c>
      <c r="AC115" s="349">
        <f t="shared" si="222"/>
      </c>
      <c r="AD115" s="349">
        <f t="shared" si="206"/>
      </c>
      <c r="AE115" s="349">
        <f t="shared" si="259"/>
      </c>
      <c r="AF115" s="349">
        <f t="shared" si="242"/>
      </c>
      <c r="AG115" s="349">
        <f t="shared" si="50"/>
      </c>
      <c r="AH115" s="349">
        <f t="shared" si="287"/>
      </c>
      <c r="AI115" s="349">
        <f t="shared" si="190"/>
      </c>
      <c r="AJ115" s="346">
        <v>60</v>
      </c>
      <c r="AK115" s="352">
        <v>21705</v>
      </c>
      <c r="AL115" s="352">
        <v>375</v>
      </c>
      <c r="AM115" s="352">
        <v>411</v>
      </c>
      <c r="AN115" s="352">
        <v>70</v>
      </c>
      <c r="AO115" s="348">
        <v>11</v>
      </c>
      <c r="AP115" s="352">
        <v>37</v>
      </c>
      <c r="AQ115" s="355">
        <v>47</v>
      </c>
      <c r="AR115" s="348">
        <v>2</v>
      </c>
      <c r="AS115" s="352">
        <v>0</v>
      </c>
      <c r="AT115" s="352">
        <v>1</v>
      </c>
      <c r="AU115" s="352">
        <v>12</v>
      </c>
      <c r="AV115" s="356"/>
      <c r="AW115" s="356"/>
      <c r="AX115" s="357">
        <f>COUNT(AU115)</f>
      </c>
    </row>
    <row r="116">
      <c r="A116" s="338"/>
      <c r="B116" s="361" t="s">
        <v>314</v>
      </c>
      <c r="C116" s="361"/>
      <c r="D116" s="361"/>
      <c r="E116" s="361"/>
      <c r="F116" s="362">
        <f>SUM(F115)</f>
      </c>
      <c r="G116" s="362">
        <f>SUM(G115)</f>
      </c>
      <c r="H116" s="362">
        <f>SUM(H115)</f>
      </c>
      <c r="I116" s="364">
        <f>SUM(I115)</f>
      </c>
      <c r="J116" s="365">
        <f>SUM(J115)</f>
      </c>
      <c r="K116" s="362">
        <f>SUM(K115)</f>
      </c>
      <c r="L116" s="366">
        <f>SUM(L115)</f>
      </c>
      <c r="M116" s="362">
        <f>SUM(M115)</f>
      </c>
      <c r="N116" s="365">
        <f>SUM(N115)</f>
      </c>
      <c r="O116" s="367">
        <f t="shared" si="267"/>
      </c>
      <c r="P116" s="368">
        <f>SUM(P115)</f>
      </c>
      <c r="Q116" s="351">
        <f t="shared" si="173"/>
      </c>
      <c r="R116" s="365">
        <f>SUM(R115)</f>
      </c>
      <c r="S116" s="362">
        <f>SUM(S115)</f>
      </c>
      <c r="T116" s="369">
        <f t="shared" si="214"/>
      </c>
      <c r="U116" s="369">
        <f t="shared" si="198"/>
      </c>
      <c r="V116" s="369">
        <f t="shared" si="250"/>
      </c>
      <c r="W116" s="370">
        <f>SUM(W115)</f>
      </c>
      <c r="X116" s="369">
        <f t="shared" si="231"/>
      </c>
      <c r="Y116" s="369">
        <f t="shared" si="39"/>
      </c>
      <c r="Z116" s="369">
        <f t="shared" si="276"/>
      </c>
      <c r="AA116" s="369">
        <f t="shared" si="182"/>
      </c>
      <c r="AB116" s="369">
        <f t="shared" si="128"/>
      </c>
      <c r="AC116" s="367">
        <f t="shared" si="222"/>
      </c>
      <c r="AD116" s="367">
        <f t="shared" si="206"/>
      </c>
      <c r="AE116" s="367">
        <f t="shared" si="259"/>
      </c>
      <c r="AF116" s="367">
        <f t="shared" si="242"/>
      </c>
      <c r="AG116" s="367">
        <f t="shared" si="50"/>
      </c>
      <c r="AH116" s="367">
        <f t="shared" si="287"/>
      </c>
      <c r="AI116" s="367">
        <f t="shared" si="190"/>
      </c>
      <c r="AJ116" s="365">
        <f>AVERAGE(AJ115)</f>
      </c>
      <c r="AK116" s="365">
        <f>SUM(AK115)</f>
      </c>
      <c r="AL116" s="365">
        <f>SUM(AL115)</f>
      </c>
      <c r="AM116" s="365">
        <f>SUM(AM115)</f>
      </c>
      <c r="AN116" s="365">
        <f>SUM(AN115)</f>
      </c>
      <c r="AO116" s="365">
        <f>SUM(AO115)</f>
      </c>
      <c r="AP116" s="365">
        <f>SUM(AP115)</f>
      </c>
      <c r="AQ116" s="365">
        <f>SUM(AQ115)</f>
      </c>
      <c r="AR116" s="365">
        <f>SUM(AR115)</f>
      </c>
      <c r="AS116" s="365">
        <f>SUM(AS115)</f>
      </c>
      <c r="AT116" s="365">
        <f>SUM(AT115)</f>
      </c>
      <c r="AU116" s="365">
        <f>SUM(AU115)</f>
      </c>
      <c r="AV116" s="372"/>
      <c r="AW116" s="372"/>
      <c r="AX116" s="365">
        <f>SUM(AX115)</f>
      </c>
    </row>
    <row r="117">
      <c r="A117" s="338"/>
      <c r="B117" s="387" t="s">
        <v>335</v>
      </c>
      <c r="C117" s="387"/>
      <c r="D117" s="387"/>
      <c r="E117" s="387"/>
      <c r="F117" s="388">
        <f>F98+F103+F108+F116+F93+F114</f>
      </c>
      <c r="G117" s="388">
        <f>G116+G114+G108+G103+G98+G93</f>
      </c>
      <c r="H117" s="388">
        <f>H116+H114+H108+H103+H98+H93</f>
      </c>
      <c r="I117" s="388">
        <f>I98+I103+I108+I116+I93+I114</f>
      </c>
      <c r="J117" s="390">
        <f>J98+J103+J108+J116+J93+J114</f>
      </c>
      <c r="K117" s="388">
        <f>K98+K103+K108+K116+K93+K114</f>
      </c>
      <c r="L117" s="388">
        <f>L98+L103+L108+L116+L93+L114</f>
      </c>
      <c r="M117" s="388">
        <f>M98+M103+M108+M116+M93+M114</f>
      </c>
      <c r="N117" s="388">
        <f>N98+N103+N108+N116+N93+N114</f>
      </c>
      <c r="O117" s="391">
        <f t="shared" si="267"/>
      </c>
      <c r="P117" s="392">
        <f>P98+P103+P116+P108+P93+P114</f>
      </c>
      <c r="Q117" s="393">
        <f t="shared" si="173"/>
      </c>
      <c r="R117" s="390">
        <f>R98+R103+R108+R116+R93+R114</f>
      </c>
      <c r="S117" s="388">
        <f>S98+S103+S108+S116+S93+S114</f>
      </c>
      <c r="T117" s="388">
        <f t="shared" si="214"/>
      </c>
      <c r="U117" s="388">
        <f t="shared" si="198"/>
      </c>
      <c r="V117" s="388">
        <f t="shared" si="250"/>
      </c>
      <c r="W117" s="394">
        <f>W98+W103+W108+W116+W93+W114</f>
      </c>
      <c r="X117" s="388">
        <f t="shared" si="231"/>
      </c>
      <c r="Y117" s="388">
        <f t="shared" si="39"/>
      </c>
      <c r="Z117" s="388">
        <f t="shared" si="276"/>
      </c>
      <c r="AA117" s="388">
        <f t="shared" si="182"/>
      </c>
      <c r="AB117" s="388">
        <f t="shared" si="128"/>
      </c>
      <c r="AC117" s="391">
        <f t="shared" si="222"/>
      </c>
      <c r="AD117" s="391">
        <f t="shared" si="206"/>
      </c>
      <c r="AE117" s="391">
        <f t="shared" si="259"/>
      </c>
      <c r="AF117" s="391">
        <f t="shared" si="242"/>
      </c>
      <c r="AG117" s="391">
        <f t="shared" si="50"/>
      </c>
      <c r="AH117" s="391">
        <f t="shared" si="287"/>
      </c>
      <c r="AI117" s="391">
        <f t="shared" si="190"/>
      </c>
      <c r="AJ117" s="390"/>
      <c r="AK117" s="390">
        <f>AK98+AK103+AK108+AK116+AK93+AK114</f>
      </c>
      <c r="AL117" s="390">
        <f>AL98+AL103+AL108+AL116+AL93+AL114</f>
      </c>
      <c r="AM117" s="390">
        <f>AM98+AM103+AM108+AM116+AM93+AM114</f>
      </c>
      <c r="AN117" s="390">
        <f>AN98+AN103+AN108+AN116+AN93+AN114</f>
      </c>
      <c r="AO117" s="390">
        <f>AO98+AO103+AO108+AO116+AO93+AO114</f>
      </c>
      <c r="AP117" s="390">
        <f>AP98+AP103+AP108+AP116+AP93+AP114</f>
      </c>
      <c r="AQ117" s="390">
        <f>AQ98+AQ103+AQ108+AQ116+AQ93+AQ114</f>
      </c>
      <c r="AR117" s="390">
        <f>AR98+AR103+AR108+AR116+AR93+AR114</f>
      </c>
      <c r="AS117" s="390">
        <f>AS98+AS103+AS108+AS116+AS93+AS114</f>
      </c>
      <c r="AT117" s="390">
        <f>AT98+AT103+AT108+AT116+AT93+AT114</f>
      </c>
      <c r="AU117" s="390">
        <f>AU98+AU103+AU108+AU116+AU93+AU114</f>
      </c>
      <c r="AV117" s="395"/>
      <c r="AW117" s="395"/>
      <c r="AX117" s="390">
        <f>AX98+AX103+AX108+AX116+AX93+AX114</f>
      </c>
    </row>
    <row r="118">
      <c r="A118" s="303"/>
      <c r="B118" s="304" t="s">
        <v>249</v>
      </c>
      <c r="C118" s="304"/>
      <c r="D118" s="304"/>
      <c r="E118" s="304"/>
      <c r="F118" s="305" t="s">
        <v>250</v>
      </c>
      <c r="G118" s="305"/>
      <c r="H118" s="305"/>
      <c r="I118" s="305"/>
      <c r="J118" s="306"/>
      <c r="K118" s="305"/>
      <c r="L118" s="305"/>
      <c r="M118" s="305"/>
      <c r="N118" s="305"/>
      <c r="O118" s="305"/>
      <c r="P118" s="305"/>
      <c r="Q118" s="305"/>
      <c r="R118" s="306"/>
      <c r="S118" s="305"/>
      <c r="T118" s="305"/>
      <c r="U118" s="305"/>
      <c r="V118" s="305"/>
      <c r="W118" s="307"/>
      <c r="X118" s="305"/>
      <c r="Y118" s="305"/>
      <c r="Z118" s="308" t="s">
        <v>251</v>
      </c>
      <c r="AA118" s="308"/>
      <c r="AB118" s="308"/>
      <c r="AC118" s="308"/>
      <c r="AD118" s="308"/>
      <c r="AE118" s="308"/>
      <c r="AF118" s="308"/>
      <c r="AG118" s="308"/>
      <c r="AH118" s="308"/>
      <c r="AI118" s="308"/>
      <c r="AJ118" s="308"/>
      <c r="AK118" s="308"/>
      <c r="AL118" s="308"/>
      <c r="AM118" s="308"/>
      <c r="AN118" s="308"/>
      <c r="AO118" s="308"/>
      <c r="AP118" s="308"/>
      <c r="AQ118" s="308"/>
      <c r="AR118" s="308"/>
      <c r="AS118" s="308"/>
      <c r="AT118" s="308"/>
      <c r="AU118" s="308"/>
      <c r="AV118" s="309" t="s">
        <v>252</v>
      </c>
      <c r="AW118" s="309"/>
      <c r="AX118" s="310" t="s">
        <v>253</v>
      </c>
    </row>
    <row r="119">
      <c r="A119" s="303"/>
      <c r="B119" s="304"/>
      <c r="C119" s="304"/>
      <c r="D119" s="304"/>
      <c r="E119" s="304"/>
      <c r="F119" s="311" t="s">
        <v>254</v>
      </c>
      <c r="G119" s="311"/>
      <c r="H119" s="311"/>
      <c r="I119" s="311"/>
      <c r="J119" s="312" t="s">
        <v>255</v>
      </c>
      <c r="K119" s="312"/>
      <c r="L119" s="312"/>
      <c r="M119" s="312"/>
      <c r="N119" s="312"/>
      <c r="O119" s="312"/>
      <c r="P119" s="312"/>
      <c r="Q119" s="312"/>
      <c r="R119" s="312"/>
      <c r="S119" s="313"/>
      <c r="T119" s="314" t="s">
        <v>256</v>
      </c>
      <c r="U119" s="314"/>
      <c r="V119" s="314"/>
      <c r="W119" s="315"/>
      <c r="X119" s="314"/>
      <c r="Y119" s="314"/>
      <c r="Z119" s="316" t="s">
        <v>257</v>
      </c>
      <c r="AA119" s="316"/>
      <c r="AB119" s="316"/>
      <c r="AC119" s="316"/>
      <c r="AD119" s="316"/>
      <c r="AE119" s="316"/>
      <c r="AF119" s="316"/>
      <c r="AG119" s="316"/>
      <c r="AH119" s="316"/>
      <c r="AI119" s="316"/>
      <c r="AJ119" s="316"/>
      <c r="AK119" s="317" t="s">
        <v>258</v>
      </c>
      <c r="AL119" s="317"/>
      <c r="AM119" s="317"/>
      <c r="AN119" s="317"/>
      <c r="AO119" s="317"/>
      <c r="AP119" s="317"/>
      <c r="AQ119" s="317"/>
      <c r="AR119" s="317"/>
      <c r="AS119" s="317"/>
      <c r="AT119" s="317"/>
      <c r="AU119" s="317"/>
      <c r="AV119" s="318"/>
      <c r="AW119" s="319"/>
      <c r="AX119" s="310"/>
    </row>
    <row r="120">
      <c r="A120" s="303"/>
      <c r="B120" s="320" t="s">
        <v>259</v>
      </c>
      <c r="C120" s="321" t="s">
        <v>260</v>
      </c>
      <c r="D120" s="322" t="s">
        <v>261</v>
      </c>
      <c r="E120" s="323" t="s">
        <v>262</v>
      </c>
      <c r="F120" s="324" t="s">
        <v>263</v>
      </c>
      <c r="G120" s="311" t="s">
        <v>264</v>
      </c>
      <c r="H120" s="325" t="s">
        <v>265</v>
      </c>
      <c r="I120" s="326" t="s">
        <v>266</v>
      </c>
      <c r="J120" s="327" t="s">
        <v>267</v>
      </c>
      <c r="K120" s="328" t="s">
        <v>268</v>
      </c>
      <c r="L120" s="329" t="s">
        <v>269</v>
      </c>
      <c r="M120" s="328" t="s">
        <v>270</v>
      </c>
      <c r="N120" s="328" t="s">
        <v>271</v>
      </c>
      <c r="O120" s="328" t="s">
        <v>272</v>
      </c>
      <c r="P120" s="330" t="s">
        <v>273</v>
      </c>
      <c r="Q120" s="328" t="s">
        <v>274</v>
      </c>
      <c r="R120" s="327" t="s">
        <v>275</v>
      </c>
      <c r="S120" s="331" t="s">
        <v>276</v>
      </c>
      <c r="T120" s="314" t="s">
        <v>277</v>
      </c>
      <c r="U120" s="314" t="s">
        <v>278</v>
      </c>
      <c r="V120" s="314" t="s">
        <v>279</v>
      </c>
      <c r="W120" s="315" t="s">
        <v>280</v>
      </c>
      <c r="X120" s="314" t="s">
        <v>281</v>
      </c>
      <c r="Y120" s="332" t="s">
        <v>282</v>
      </c>
      <c r="Z120" s="396" t="s">
        <v>283</v>
      </c>
      <c r="AA120" s="397" t="s">
        <v>284</v>
      </c>
      <c r="AB120" s="398" t="s">
        <v>285</v>
      </c>
      <c r="AC120" s="397" t="s">
        <v>286</v>
      </c>
      <c r="AD120" s="397" t="s">
        <v>287</v>
      </c>
      <c r="AE120" s="336" t="s">
        <v>288</v>
      </c>
      <c r="AF120" s="397" t="s">
        <v>289</v>
      </c>
      <c r="AG120" s="397" t="s">
        <v>290</v>
      </c>
      <c r="AH120" s="397" t="s">
        <v>291</v>
      </c>
      <c r="AI120" s="336" t="s">
        <v>292</v>
      </c>
      <c r="AJ120" s="336" t="s">
        <v>293</v>
      </c>
      <c r="AK120" s="317" t="s">
        <v>294</v>
      </c>
      <c r="AL120" s="317" t="s">
        <v>295</v>
      </c>
      <c r="AM120" s="317" t="s">
        <v>296</v>
      </c>
      <c r="AN120" s="317" t="s">
        <v>297</v>
      </c>
      <c r="AO120" s="406" t="s">
        <v>298</v>
      </c>
      <c r="AP120" s="406" t="s">
        <v>299</v>
      </c>
      <c r="AQ120" s="317" t="s">
        <v>300</v>
      </c>
      <c r="AR120" s="317" t="s">
        <v>301</v>
      </c>
      <c r="AS120" s="317" t="s">
        <v>302</v>
      </c>
      <c r="AT120" s="317" t="s">
        <v>303</v>
      </c>
      <c r="AU120" s="317" t="s">
        <v>304</v>
      </c>
      <c r="AV120" s="318"/>
      <c r="AW120" s="319"/>
      <c r="AX120" s="310" t="s">
        <v>305</v>
      </c>
    </row>
    <row r="121">
      <c r="A121" s="338" t="s">
        <v>344</v>
      </c>
      <c r="B121" s="340" t="s">
        <v>323</v>
      </c>
      <c r="C121" s="377" t="s">
        <v>324</v>
      </c>
      <c r="D121" s="341" t="s">
        <v>309</v>
      </c>
      <c r="E121" s="399" t="s">
        <v>337</v>
      </c>
      <c r="F121" s="407">
        <f t="shared" ref="F121:F123" si="20">G121+H121+I121</f>
      </c>
      <c r="G121" s="408">
        <v>899.96</v>
      </c>
      <c r="H121" s="409">
        <v>1098.73</v>
      </c>
      <c r="I121" s="350">
        <v>0</v>
      </c>
      <c r="J121" s="352">
        <v>3</v>
      </c>
      <c r="K121" s="343">
        <v>6124.5399999999645</v>
      </c>
      <c r="L121" s="355">
        <v>0</v>
      </c>
      <c r="M121" s="343">
        <v>0</v>
      </c>
      <c r="N121" s="346">
        <v>2</v>
      </c>
      <c r="O121" s="349">
        <f t="shared" ref="O121:O148" si="268">N121/R121</f>
      </c>
      <c r="P121" s="350"/>
      <c r="Q121" s="351">
        <f t="shared" ref="Q121:Q148" si="174">P121/R121</f>
      </c>
      <c r="R121" s="352">
        <f t="shared" ref="R121:R123" si="75">J121+L121</f>
      </c>
      <c r="S121" s="343">
        <f t="shared" ref="S121:S123" si="110">K121+M121</f>
      </c>
      <c r="T121" s="353">
        <f t="shared" ref="T121:T148" si="215">S121/F121</f>
      </c>
      <c r="U121" s="353">
        <f t="shared" ref="U121:U148" si="199">S121/(F121+(AX121*500)+F121*3%)</f>
      </c>
      <c r="V121" s="353">
        <f t="shared" ref="V121:V148" si="251">S121/R121</f>
      </c>
      <c r="W121" s="354">
        <v>2</v>
      </c>
      <c r="X121" s="353">
        <f t="shared" ref="X121:X143" si="232">F121/W121</f>
      </c>
      <c r="Y121" s="353">
        <f t="shared" ref="Y121:Y143" si="40">F121/R121</f>
      </c>
      <c r="Z121" s="353">
        <f t="shared" ref="Z121:Z143" si="277">F121/AL121</f>
      </c>
      <c r="AA121" s="353">
        <f t="shared" ref="AA121:AA148" si="183">F121/AK121*1000</f>
      </c>
      <c r="AB121" s="353">
        <f t="shared" ref="AB121:AB148" si="129">F121/AN121</f>
      </c>
      <c r="AC121" s="349">
        <f t="shared" ref="AC121:AC148" si="223">AL121/AK121</f>
      </c>
      <c r="AD121" s="349">
        <f t="shared" ref="AD121:AD148" si="207">AN121/AM121</f>
      </c>
      <c r="AE121" s="349">
        <f t="shared" ref="AE121:AE148" si="260">AP121/AM121</f>
      </c>
      <c r="AF121" s="349">
        <f t="shared" ref="AF121:AF148" si="243">R121/AP121</f>
      </c>
      <c r="AG121" s="349">
        <f t="shared" ref="AG121:AG148" si="51">AR121/AN121</f>
      </c>
      <c r="AH121" s="349">
        <f t="shared" ref="AH121:AH148" si="288">R121/AR121</f>
      </c>
      <c r="AI121" s="349">
        <f t="shared" ref="AI121:AI148" si="191">AQ121/AP121</f>
      </c>
      <c r="AJ121" s="346">
        <v>59</v>
      </c>
      <c r="AK121" s="352">
        <v>25305</v>
      </c>
      <c r="AL121" s="352">
        <v>496</v>
      </c>
      <c r="AM121" s="352">
        <v>568</v>
      </c>
      <c r="AN121" s="410">
        <v>88</v>
      </c>
      <c r="AO121" s="411">
        <v>11</v>
      </c>
      <c r="AP121" s="412">
        <v>42</v>
      </c>
      <c r="AQ121" s="413">
        <v>74</v>
      </c>
      <c r="AR121" s="348">
        <v>4</v>
      </c>
      <c r="AS121" s="352">
        <v>7</v>
      </c>
      <c r="AT121" s="352">
        <v>0</v>
      </c>
      <c r="AU121" s="346">
        <v>22</v>
      </c>
      <c r="AV121" s="356"/>
      <c r="AW121" s="356"/>
      <c r="AX121" s="357">
        <f t="shared" ref="AX121:AX123" si="153">COUNT(AU121)</f>
      </c>
    </row>
    <row r="122">
      <c r="A122" s="338"/>
      <c r="B122" s="380" t="s">
        <v>323</v>
      </c>
      <c r="C122" s="381" t="s">
        <v>324</v>
      </c>
      <c r="D122" s="341" t="s">
        <v>309</v>
      </c>
      <c r="E122" s="402" t="s">
        <v>338</v>
      </c>
      <c r="F122" s="403">
        <f t="shared" si="20"/>
      </c>
      <c r="G122" s="359">
        <v>440.98</v>
      </c>
      <c r="H122" s="359">
        <v>565.57</v>
      </c>
      <c r="I122" s="364">
        <v>0</v>
      </c>
      <c r="J122" s="352">
        <v>1</v>
      </c>
      <c r="K122" s="343">
        <v>1435.0099999999948</v>
      </c>
      <c r="L122" s="355">
        <v>0</v>
      </c>
      <c r="M122" s="343">
        <v>0</v>
      </c>
      <c r="N122" s="346">
        <v>0</v>
      </c>
      <c r="O122" s="349">
        <f t="shared" si="268"/>
      </c>
      <c r="P122" s="350"/>
      <c r="Q122" s="351">
        <f t="shared" si="174"/>
      </c>
      <c r="R122" s="352">
        <f t="shared" si="75"/>
      </c>
      <c r="S122" s="343">
        <f t="shared" si="110"/>
      </c>
      <c r="T122" s="353">
        <f t="shared" si="215"/>
      </c>
      <c r="U122" s="353">
        <f t="shared" si="199"/>
      </c>
      <c r="V122" s="353">
        <f t="shared" si="251"/>
      </c>
      <c r="W122" s="354">
        <v>1</v>
      </c>
      <c r="X122" s="353">
        <f t="shared" si="232"/>
      </c>
      <c r="Y122" s="353">
        <f t="shared" si="40"/>
      </c>
      <c r="Z122" s="353">
        <f t="shared" si="277"/>
      </c>
      <c r="AA122" s="353">
        <f t="shared" si="183"/>
      </c>
      <c r="AB122" s="353">
        <f t="shared" si="129"/>
      </c>
      <c r="AC122" s="349">
        <f t="shared" si="223"/>
      </c>
      <c r="AD122" s="349">
        <f t="shared" si="207"/>
      </c>
      <c r="AE122" s="349">
        <f t="shared" si="260"/>
      </c>
      <c r="AF122" s="349">
        <f t="shared" si="243"/>
      </c>
      <c r="AG122" s="349">
        <f t="shared" si="51"/>
      </c>
      <c r="AH122" s="349">
        <f t="shared" si="288"/>
      </c>
      <c r="AI122" s="349">
        <f t="shared" si="191"/>
      </c>
      <c r="AJ122" s="346">
        <v>60</v>
      </c>
      <c r="AK122" s="352">
        <v>13292</v>
      </c>
      <c r="AL122" s="352">
        <v>270</v>
      </c>
      <c r="AM122" s="352">
        <v>307</v>
      </c>
      <c r="AN122" s="352">
        <v>56</v>
      </c>
      <c r="AO122" s="414">
        <v>14</v>
      </c>
      <c r="AP122" s="415">
        <v>41</v>
      </c>
      <c r="AQ122" s="355">
        <v>47</v>
      </c>
      <c r="AR122" s="348">
        <v>2</v>
      </c>
      <c r="AS122" s="352">
        <v>4</v>
      </c>
      <c r="AT122" s="352">
        <v>1</v>
      </c>
      <c r="AU122" s="352">
        <v>12</v>
      </c>
      <c r="AV122" s="356"/>
      <c r="AW122" s="356"/>
      <c r="AX122" s="357">
        <f t="shared" si="153"/>
      </c>
    </row>
    <row r="123">
      <c r="A123" s="338"/>
      <c r="B123" s="416" t="s">
        <v>323</v>
      </c>
      <c r="C123" s="381" t="s">
        <v>324</v>
      </c>
      <c r="D123" s="377" t="s">
        <v>309</v>
      </c>
      <c r="E123" s="374" t="s">
        <v>342</v>
      </c>
      <c r="F123" s="403">
        <f t="shared" si="20"/>
      </c>
      <c r="G123" s="347">
        <v>109.23</v>
      </c>
      <c r="H123" s="343">
        <v>350.94</v>
      </c>
      <c r="I123" s="364">
        <v>0</v>
      </c>
      <c r="J123" s="346">
        <v>1</v>
      </c>
      <c r="K123" s="347">
        <v>3108.109999999986</v>
      </c>
      <c r="L123" s="348">
        <v>0</v>
      </c>
      <c r="M123" s="347">
        <v>0</v>
      </c>
      <c r="N123" s="346">
        <v>0</v>
      </c>
      <c r="O123" s="349">
        <f t="shared" si="268"/>
      </c>
      <c r="P123" s="350"/>
      <c r="Q123" s="351">
        <f t="shared" si="174"/>
      </c>
      <c r="R123" s="352">
        <f t="shared" si="75"/>
      </c>
      <c r="S123" s="343">
        <f t="shared" si="110"/>
      </c>
      <c r="T123" s="353">
        <f t="shared" si="215"/>
      </c>
      <c r="U123" s="353">
        <f t="shared" si="199"/>
      </c>
      <c r="V123" s="353">
        <f t="shared" si="251"/>
      </c>
      <c r="W123" s="354">
        <v>1</v>
      </c>
      <c r="X123" s="353">
        <f t="shared" si="232"/>
      </c>
      <c r="Y123" s="353">
        <f t="shared" si="40"/>
      </c>
      <c r="Z123" s="353">
        <f t="shared" si="277"/>
      </c>
      <c r="AA123" s="353">
        <f t="shared" si="183"/>
      </c>
      <c r="AB123" s="353">
        <f t="shared" si="129"/>
      </c>
      <c r="AC123" s="349">
        <f t="shared" si="223"/>
      </c>
      <c r="AD123" s="349">
        <f t="shared" si="207"/>
      </c>
      <c r="AE123" s="349">
        <f t="shared" si="260"/>
      </c>
      <c r="AF123" s="349">
        <f t="shared" si="243"/>
      </c>
      <c r="AG123" s="349">
        <f t="shared" si="51"/>
      </c>
      <c r="AH123" s="349">
        <f t="shared" si="288"/>
      </c>
      <c r="AI123" s="349">
        <f t="shared" si="191"/>
      </c>
      <c r="AJ123" s="346">
        <v>62</v>
      </c>
      <c r="AK123" s="352">
        <v>9185</v>
      </c>
      <c r="AL123" s="352">
        <v>185</v>
      </c>
      <c r="AM123" s="352">
        <v>224</v>
      </c>
      <c r="AN123" s="352">
        <v>34</v>
      </c>
      <c r="AO123" s="348">
        <v>5</v>
      </c>
      <c r="AP123" s="352">
        <v>12</v>
      </c>
      <c r="AQ123" s="355">
        <v>31</v>
      </c>
      <c r="AR123" s="348">
        <v>1</v>
      </c>
      <c r="AS123" s="346">
        <v>3</v>
      </c>
      <c r="AT123" s="346">
        <v>0</v>
      </c>
      <c r="AU123" s="346">
        <v>4</v>
      </c>
      <c r="AV123" s="356"/>
      <c r="AW123" s="356"/>
      <c r="AX123" s="357">
        <f t="shared" si="153"/>
      </c>
    </row>
    <row r="124">
      <c r="A124" s="338"/>
      <c r="B124" s="361" t="s">
        <v>314</v>
      </c>
      <c r="C124" s="361"/>
      <c r="D124" s="361"/>
      <c r="E124" s="361"/>
      <c r="F124" s="362">
        <f>SUM(F121:F123)</f>
      </c>
      <c r="G124" s="362">
        <f>SUM(G121:G123)</f>
      </c>
      <c r="H124" s="362">
        <f>SUM(H121:H123)</f>
      </c>
      <c r="I124" s="364">
        <f>SUM(I121:I123)</f>
      </c>
      <c r="J124" s="365">
        <f>SUM(J121:J123)</f>
      </c>
      <c r="K124" s="362">
        <f>SUM(K121:K123)</f>
      </c>
      <c r="L124" s="362">
        <f>SUM(L121:L123)</f>
      </c>
      <c r="M124" s="362">
        <f>SUM(M121:M123)</f>
      </c>
      <c r="N124" s="362">
        <f>SUM(N121:N123)</f>
      </c>
      <c r="O124" s="367">
        <f t="shared" si="268"/>
      </c>
      <c r="P124" s="386">
        <f>SUM(P121:P123)</f>
      </c>
      <c r="Q124" s="351">
        <f t="shared" si="174"/>
      </c>
      <c r="R124" s="365">
        <f>SUM(R121:R123)</f>
      </c>
      <c r="S124" s="362">
        <f>SUM(S121:S123)</f>
      </c>
      <c r="T124" s="369">
        <f t="shared" si="215"/>
      </c>
      <c r="U124" s="369">
        <f t="shared" si="199"/>
      </c>
      <c r="V124" s="369">
        <f t="shared" si="251"/>
      </c>
      <c r="W124" s="370">
        <f>SUM(W121:W123)</f>
      </c>
      <c r="X124" s="369">
        <f t="shared" si="232"/>
      </c>
      <c r="Y124" s="369">
        <f t="shared" si="40"/>
      </c>
      <c r="Z124" s="369">
        <f t="shared" si="277"/>
      </c>
      <c r="AA124" s="369">
        <f t="shared" si="183"/>
      </c>
      <c r="AB124" s="369">
        <f t="shared" si="129"/>
      </c>
      <c r="AC124" s="367">
        <f t="shared" si="223"/>
      </c>
      <c r="AD124" s="367">
        <f t="shared" si="207"/>
      </c>
      <c r="AE124" s="367">
        <f t="shared" si="260"/>
      </c>
      <c r="AF124" s="367">
        <f t="shared" si="243"/>
      </c>
      <c r="AG124" s="367">
        <f t="shared" si="51"/>
      </c>
      <c r="AH124" s="367">
        <f t="shared" si="288"/>
      </c>
      <c r="AI124" s="367">
        <f t="shared" si="191"/>
      </c>
      <c r="AJ124" s="365">
        <f>AVERAGE(AJ121:AJ123)</f>
      </c>
      <c r="AK124" s="365">
        <f>SUM(AK121:AK123)</f>
      </c>
      <c r="AL124" s="365">
        <f>SUM(AL121:AL123)</f>
      </c>
      <c r="AM124" s="365">
        <f>SUM(AM121:AM123)</f>
      </c>
      <c r="AN124" s="365">
        <f>SUM(AN121:AN123)</f>
      </c>
      <c r="AO124" s="365">
        <f>SUM(AO121:AO123)</f>
      </c>
      <c r="AP124" s="365">
        <f>SUM(AP121:AP123)</f>
      </c>
      <c r="AQ124" s="365">
        <f>SUM(AQ121:AQ123)</f>
      </c>
      <c r="AR124" s="365">
        <f>SUM(AR121:AR123)</f>
      </c>
      <c r="AS124" s="365">
        <f>SUM(AS121:AS123)</f>
      </c>
      <c r="AT124" s="365">
        <f>SUM(AT121:AT123)</f>
      </c>
      <c r="AU124" s="365">
        <f>SUM(AU121:AU123)</f>
      </c>
      <c r="AV124" s="372"/>
      <c r="AW124" s="372"/>
      <c r="AX124" s="365">
        <f>SUM(AX121:AX123)</f>
      </c>
    </row>
    <row r="125">
      <c r="A125" s="338"/>
      <c r="B125" s="339" t="s">
        <v>343</v>
      </c>
      <c r="C125" s="340" t="s">
        <v>308</v>
      </c>
      <c r="D125" s="375" t="s">
        <v>320</v>
      </c>
      <c r="E125" s="342" t="s">
        <v>310</v>
      </c>
      <c r="F125" s="343">
        <f t="shared" ref="F125:F128" si="21">G125+H125+I125</f>
      </c>
      <c r="G125" s="344">
        <v>811.19</v>
      </c>
      <c r="H125" s="343">
        <v>1654.25</v>
      </c>
      <c r="I125" s="350">
        <v>0</v>
      </c>
      <c r="J125" s="346">
        <v>2</v>
      </c>
      <c r="K125" s="347">
        <v>3989.7</v>
      </c>
      <c r="L125" s="348">
        <v>0</v>
      </c>
      <c r="M125" s="347">
        <v>0</v>
      </c>
      <c r="N125" s="346">
        <v>0</v>
      </c>
      <c r="O125" s="349">
        <f t="shared" si="268"/>
      </c>
      <c r="P125" s="350"/>
      <c r="Q125" s="351">
        <f t="shared" si="174"/>
      </c>
      <c r="R125" s="352">
        <f t="shared" ref="R125:R128" si="76">J125+L125</f>
      </c>
      <c r="S125" s="343">
        <f t="shared" ref="S125:S128" si="111">K125+M125</f>
      </c>
      <c r="T125" s="353">
        <f t="shared" si="215"/>
      </c>
      <c r="U125" s="353">
        <f t="shared" si="199"/>
      </c>
      <c r="V125" s="353">
        <f t="shared" si="251"/>
      </c>
      <c r="W125" s="354">
        <v>1</v>
      </c>
      <c r="X125" s="353">
        <f t="shared" si="232"/>
      </c>
      <c r="Y125" s="353">
        <f t="shared" si="40"/>
      </c>
      <c r="Z125" s="353">
        <f t="shared" si="277"/>
      </c>
      <c r="AA125" s="353">
        <f t="shared" si="183"/>
      </c>
      <c r="AB125" s="353">
        <f t="shared" si="129"/>
      </c>
      <c r="AC125" s="349">
        <f t="shared" si="223"/>
      </c>
      <c r="AD125" s="349">
        <f t="shared" si="207"/>
      </c>
      <c r="AE125" s="349">
        <f t="shared" si="260"/>
      </c>
      <c r="AF125" s="349">
        <f t="shared" si="243"/>
      </c>
      <c r="AG125" s="349">
        <f t="shared" si="51"/>
      </c>
      <c r="AH125" s="349">
        <f t="shared" si="288"/>
      </c>
      <c r="AI125" s="349">
        <f t="shared" si="191"/>
      </c>
      <c r="AJ125" s="346">
        <v>49</v>
      </c>
      <c r="AK125" s="352">
        <v>28538</v>
      </c>
      <c r="AL125" s="352">
        <v>612</v>
      </c>
      <c r="AM125" s="352">
        <v>668</v>
      </c>
      <c r="AN125" s="352">
        <v>104</v>
      </c>
      <c r="AO125" s="348">
        <v>28</v>
      </c>
      <c r="AP125" s="346">
        <v>72</v>
      </c>
      <c r="AQ125" s="355">
        <v>96</v>
      </c>
      <c r="AR125" s="348">
        <v>4</v>
      </c>
      <c r="AS125" s="352">
        <v>4</v>
      </c>
      <c r="AT125" s="352">
        <v>1</v>
      </c>
      <c r="AU125" s="352">
        <v>31</v>
      </c>
      <c r="AV125" s="356"/>
      <c r="AW125" s="356"/>
      <c r="AX125" s="357">
        <f t="shared" ref="AX125:AX128" si="154">COUNT(AU125)</f>
      </c>
    </row>
    <row r="126">
      <c r="A126" s="338"/>
      <c r="B126" s="339" t="s">
        <v>343</v>
      </c>
      <c r="C126" s="340" t="s">
        <v>308</v>
      </c>
      <c r="D126" s="375" t="s">
        <v>320</v>
      </c>
      <c r="E126" s="342" t="s">
        <v>311</v>
      </c>
      <c r="F126" s="343">
        <f t="shared" si="21"/>
      </c>
      <c r="G126" s="358">
        <v>1176.94</v>
      </c>
      <c r="H126" s="359">
        <v>1514.86</v>
      </c>
      <c r="I126" s="350">
        <v>0</v>
      </c>
      <c r="J126" s="352">
        <v>1</v>
      </c>
      <c r="K126" s="343">
        <v>1994.8499999999995</v>
      </c>
      <c r="L126" s="355">
        <v>1</v>
      </c>
      <c r="M126" s="343">
        <v>3626.64</v>
      </c>
      <c r="N126" s="346">
        <v>1</v>
      </c>
      <c r="O126" s="349">
        <f t="shared" si="268"/>
      </c>
      <c r="P126" s="350"/>
      <c r="Q126" s="351">
        <f t="shared" si="174"/>
      </c>
      <c r="R126" s="352">
        <f t="shared" si="76"/>
      </c>
      <c r="S126" s="343">
        <f t="shared" si="111"/>
      </c>
      <c r="T126" s="353">
        <f t="shared" si="215"/>
      </c>
      <c r="U126" s="353">
        <f t="shared" si="199"/>
      </c>
      <c r="V126" s="353">
        <f t="shared" si="251"/>
      </c>
      <c r="W126" s="354">
        <v>1</v>
      </c>
      <c r="X126" s="353">
        <f t="shared" si="232"/>
      </c>
      <c r="Y126" s="353">
        <f t="shared" si="40"/>
      </c>
      <c r="Z126" s="353">
        <f t="shared" si="277"/>
      </c>
      <c r="AA126" s="353">
        <f t="shared" si="183"/>
      </c>
      <c r="AB126" s="353">
        <f t="shared" si="129"/>
      </c>
      <c r="AC126" s="349">
        <f t="shared" si="223"/>
      </c>
      <c r="AD126" s="349">
        <f t="shared" si="207"/>
      </c>
      <c r="AE126" s="349">
        <f t="shared" si="260"/>
      </c>
      <c r="AF126" s="349">
        <f t="shared" si="243"/>
      </c>
      <c r="AG126" s="349">
        <f t="shared" si="51"/>
      </c>
      <c r="AH126" s="349">
        <f t="shared" si="288"/>
      </c>
      <c r="AI126" s="349">
        <f t="shared" si="191"/>
      </c>
      <c r="AJ126" s="346">
        <v>53</v>
      </c>
      <c r="AK126" s="352">
        <v>27139</v>
      </c>
      <c r="AL126" s="352">
        <v>662</v>
      </c>
      <c r="AM126" s="352">
        <v>778</v>
      </c>
      <c r="AN126" s="352">
        <v>133</v>
      </c>
      <c r="AO126" s="348">
        <v>34</v>
      </c>
      <c r="AP126" s="352">
        <v>125</v>
      </c>
      <c r="AQ126" s="355">
        <v>121</v>
      </c>
      <c r="AR126" s="348">
        <v>2</v>
      </c>
      <c r="AS126" s="352">
        <v>6</v>
      </c>
      <c r="AT126" s="352">
        <v>1</v>
      </c>
      <c r="AU126" s="352">
        <v>28</v>
      </c>
      <c r="AV126" s="356"/>
      <c r="AW126" s="356"/>
      <c r="AX126" s="357">
        <f t="shared" si="154"/>
      </c>
    </row>
    <row r="127">
      <c r="A127" s="338"/>
      <c r="B127" s="339" t="s">
        <v>343</v>
      </c>
      <c r="C127" s="340" t="s">
        <v>308</v>
      </c>
      <c r="D127" s="375" t="s">
        <v>320</v>
      </c>
      <c r="E127" s="342" t="s">
        <v>312</v>
      </c>
      <c r="F127" s="343">
        <f t="shared" si="21"/>
      </c>
      <c r="G127" s="344">
        <v>1697.34</v>
      </c>
      <c r="H127" s="343">
        <v>1301.07</v>
      </c>
      <c r="I127" s="350">
        <v>0</v>
      </c>
      <c r="J127" s="346">
        <v>2</v>
      </c>
      <c r="K127" s="347">
        <v>5096.52</v>
      </c>
      <c r="L127" s="348">
        <v>0</v>
      </c>
      <c r="M127" s="347">
        <v>0</v>
      </c>
      <c r="N127" s="346">
        <v>0</v>
      </c>
      <c r="O127" s="349">
        <f t="shared" si="268"/>
      </c>
      <c r="P127" s="350"/>
      <c r="Q127" s="351">
        <f t="shared" si="174"/>
      </c>
      <c r="R127" s="352">
        <f t="shared" si="76"/>
      </c>
      <c r="S127" s="343">
        <f t="shared" si="111"/>
      </c>
      <c r="T127" s="353">
        <f t="shared" si="215"/>
      </c>
      <c r="U127" s="353">
        <f t="shared" si="199"/>
      </c>
      <c r="V127" s="353">
        <f t="shared" si="251"/>
      </c>
      <c r="W127" s="354">
        <v>1</v>
      </c>
      <c r="X127" s="353">
        <f t="shared" si="232"/>
      </c>
      <c r="Y127" s="353">
        <f t="shared" si="40"/>
      </c>
      <c r="Z127" s="353">
        <f t="shared" si="277"/>
      </c>
      <c r="AA127" s="353">
        <f t="shared" si="183"/>
      </c>
      <c r="AB127" s="353">
        <f t="shared" si="129"/>
      </c>
      <c r="AC127" s="349">
        <f t="shared" si="223"/>
      </c>
      <c r="AD127" s="349">
        <f t="shared" si="207"/>
      </c>
      <c r="AE127" s="349">
        <f t="shared" si="260"/>
      </c>
      <c r="AF127" s="349">
        <f t="shared" si="243"/>
      </c>
      <c r="AG127" s="349">
        <f t="shared" si="51"/>
      </c>
      <c r="AH127" s="349">
        <f t="shared" si="288"/>
      </c>
      <c r="AI127" s="349">
        <f t="shared" si="191"/>
      </c>
      <c r="AJ127" s="346">
        <v>58</v>
      </c>
      <c r="AK127" s="352">
        <v>26244</v>
      </c>
      <c r="AL127" s="352">
        <v>604</v>
      </c>
      <c r="AM127" s="352">
        <v>673</v>
      </c>
      <c r="AN127" s="352">
        <v>114</v>
      </c>
      <c r="AO127" s="348">
        <v>30</v>
      </c>
      <c r="AP127" s="352">
        <v>74</v>
      </c>
      <c r="AQ127" s="355">
        <v>95</v>
      </c>
      <c r="AR127" s="348">
        <v>3</v>
      </c>
      <c r="AS127" s="346">
        <v>4</v>
      </c>
      <c r="AT127" s="346">
        <v>2</v>
      </c>
      <c r="AU127" s="346">
        <v>17</v>
      </c>
      <c r="AV127" s="356"/>
      <c r="AW127" s="356"/>
      <c r="AX127" s="357">
        <f t="shared" si="154"/>
      </c>
    </row>
    <row r="128">
      <c r="A128" s="338"/>
      <c r="B128" s="339" t="s">
        <v>343</v>
      </c>
      <c r="C128" s="340" t="s">
        <v>308</v>
      </c>
      <c r="D128" s="375" t="s">
        <v>320</v>
      </c>
      <c r="E128" s="342" t="s">
        <v>313</v>
      </c>
      <c r="F128" s="343">
        <f t="shared" si="21"/>
      </c>
      <c r="G128" s="344">
        <v>1524.47</v>
      </c>
      <c r="H128" s="343">
        <v>1525.95</v>
      </c>
      <c r="I128" s="350">
        <v>0</v>
      </c>
      <c r="J128" s="352">
        <v>3</v>
      </c>
      <c r="K128" s="343">
        <v>5796.59</v>
      </c>
      <c r="L128" s="355">
        <v>1</v>
      </c>
      <c r="M128" s="343">
        <v>5096.52</v>
      </c>
      <c r="N128" s="346">
        <v>1</v>
      </c>
      <c r="O128" s="349">
        <f t="shared" si="268"/>
      </c>
      <c r="P128" s="350"/>
      <c r="Q128" s="351">
        <f t="shared" si="174"/>
      </c>
      <c r="R128" s="352">
        <f t="shared" si="76"/>
      </c>
      <c r="S128" s="343">
        <f t="shared" si="111"/>
      </c>
      <c r="T128" s="353">
        <f t="shared" si="215"/>
      </c>
      <c r="U128" s="353">
        <f t="shared" si="199"/>
      </c>
      <c r="V128" s="353">
        <f t="shared" si="251"/>
      </c>
      <c r="W128" s="354">
        <v>4</v>
      </c>
      <c r="X128" s="353">
        <f t="shared" si="232"/>
      </c>
      <c r="Y128" s="353">
        <f t="shared" si="40"/>
      </c>
      <c r="Z128" s="353">
        <f t="shared" si="277"/>
      </c>
      <c r="AA128" s="353">
        <f t="shared" si="183"/>
      </c>
      <c r="AB128" s="353">
        <f t="shared" si="129"/>
      </c>
      <c r="AC128" s="349">
        <f t="shared" si="223"/>
      </c>
      <c r="AD128" s="349">
        <f t="shared" si="207"/>
      </c>
      <c r="AE128" s="349">
        <f t="shared" si="260"/>
      </c>
      <c r="AF128" s="349">
        <f t="shared" si="243"/>
      </c>
      <c r="AG128" s="349">
        <f t="shared" si="51"/>
      </c>
      <c r="AH128" s="349">
        <f t="shared" si="288"/>
      </c>
      <c r="AI128" s="349">
        <f t="shared" si="191"/>
      </c>
      <c r="AJ128" s="346">
        <v>61</v>
      </c>
      <c r="AK128" s="352">
        <v>28388</v>
      </c>
      <c r="AL128" s="352">
        <v>560</v>
      </c>
      <c r="AM128" s="352">
        <v>626</v>
      </c>
      <c r="AN128" s="352">
        <v>135</v>
      </c>
      <c r="AO128" s="348">
        <v>20</v>
      </c>
      <c r="AP128" s="352">
        <v>101</v>
      </c>
      <c r="AQ128" s="355">
        <v>120</v>
      </c>
      <c r="AR128" s="348">
        <v>4</v>
      </c>
      <c r="AS128" s="352">
        <v>4</v>
      </c>
      <c r="AT128" s="352">
        <v>2</v>
      </c>
      <c r="AU128" s="352">
        <v>24</v>
      </c>
      <c r="AV128" s="356"/>
      <c r="AW128" s="356"/>
      <c r="AX128" s="357">
        <f t="shared" si="154"/>
      </c>
    </row>
    <row r="129">
      <c r="A129" s="338"/>
      <c r="B129" s="361" t="s">
        <v>314</v>
      </c>
      <c r="C129" s="361"/>
      <c r="D129" s="361"/>
      <c r="E129" s="361"/>
      <c r="F129" s="362">
        <f>SUM(F125:F128)</f>
      </c>
      <c r="G129" s="362">
        <f>SUM(G125:G128)</f>
      </c>
      <c r="H129" s="362">
        <f>SUM(H125:H128)</f>
      </c>
      <c r="I129" s="364">
        <f>SUM(I125:I128)</f>
      </c>
      <c r="J129" s="365">
        <f>SUM(J125:J128)</f>
      </c>
      <c r="K129" s="366">
        <f>SUM(K125:K128)</f>
      </c>
      <c r="L129" s="366">
        <f>SUM(L125:L128)</f>
      </c>
      <c r="M129" s="366">
        <f>SUM(M125:M128)</f>
      </c>
      <c r="N129" s="366">
        <f>SUM(N125:N128)</f>
      </c>
      <c r="O129" s="367">
        <f t="shared" si="268"/>
      </c>
      <c r="P129" s="368">
        <f>SUM(P125:P128)</f>
      </c>
      <c r="Q129" s="351">
        <f t="shared" si="174"/>
      </c>
      <c r="R129" s="365">
        <f>SUM(R125:R128)</f>
      </c>
      <c r="S129" s="362">
        <f>SUM(S125:S128)</f>
      </c>
      <c r="T129" s="369">
        <f t="shared" si="215"/>
      </c>
      <c r="U129" s="369">
        <f t="shared" si="199"/>
      </c>
      <c r="V129" s="369">
        <f t="shared" si="251"/>
      </c>
      <c r="W129" s="370">
        <f>SUM(W125:W128)</f>
      </c>
      <c r="X129" s="369">
        <f t="shared" si="232"/>
      </c>
      <c r="Y129" s="369">
        <f t="shared" si="40"/>
      </c>
      <c r="Z129" s="369">
        <f t="shared" si="277"/>
      </c>
      <c r="AA129" s="369">
        <f t="shared" si="183"/>
      </c>
      <c r="AB129" s="369">
        <f t="shared" si="129"/>
      </c>
      <c r="AC129" s="367">
        <f t="shared" si="223"/>
      </c>
      <c r="AD129" s="367">
        <f t="shared" si="207"/>
      </c>
      <c r="AE129" s="367">
        <f t="shared" si="260"/>
      </c>
      <c r="AF129" s="367">
        <f t="shared" si="243"/>
      </c>
      <c r="AG129" s="367">
        <f t="shared" si="51"/>
      </c>
      <c r="AH129" s="367">
        <f t="shared" si="288"/>
      </c>
      <c r="AI129" s="367">
        <f t="shared" si="191"/>
      </c>
      <c r="AJ129" s="365">
        <f>AVERAGE(AJ125:AJ128)</f>
      </c>
      <c r="AK129" s="365">
        <f>SUM(AK125:AK128)</f>
      </c>
      <c r="AL129" s="365">
        <f>SUM(AL125:AL128)</f>
      </c>
      <c r="AM129" s="365">
        <f>SUM(AM125:AM128)</f>
      </c>
      <c r="AN129" s="365">
        <f>SUM(AN125:AN128)</f>
      </c>
      <c r="AO129" s="365">
        <f>SUM(AO125:AO128)</f>
      </c>
      <c r="AP129" s="365">
        <f>SUM(AP125:AP128)</f>
      </c>
      <c r="AQ129" s="365">
        <f>SUM(AQ125:AQ128)</f>
      </c>
      <c r="AR129" s="365">
        <f>SUM(AR125:AR128)</f>
      </c>
      <c r="AS129" s="365">
        <f>SUM(AS125:AS128)</f>
      </c>
      <c r="AT129" s="365">
        <f>SUM(AT125:AT128)</f>
      </c>
      <c r="AU129" s="365">
        <f>SUM(AU125:AU128)</f>
      </c>
      <c r="AV129" s="372"/>
      <c r="AW129" s="372"/>
      <c r="AX129" s="365">
        <f>SUM(AX125:AX128)</f>
      </c>
    </row>
    <row r="130">
      <c r="A130" s="338"/>
      <c r="B130" s="340" t="s">
        <v>343</v>
      </c>
      <c r="C130" s="340" t="s">
        <v>308</v>
      </c>
      <c r="D130" s="377" t="s">
        <v>315</v>
      </c>
      <c r="E130" s="374" t="s">
        <v>316</v>
      </c>
      <c r="F130" s="343">
        <f t="shared" ref="F130:F133" si="22">G130+H130+I130</f>
      </c>
      <c r="G130" s="344">
        <v>1339.8899999999999</v>
      </c>
      <c r="H130" s="343">
        <v>1040.53</v>
      </c>
      <c r="I130" s="364">
        <v>0</v>
      </c>
      <c r="J130" s="346">
        <v>0</v>
      </c>
      <c r="K130" s="347">
        <v>0</v>
      </c>
      <c r="L130" s="348">
        <v>0</v>
      </c>
      <c r="M130" s="347">
        <v>0</v>
      </c>
      <c r="N130" s="346">
        <v>0</v>
      </c>
      <c r="O130" s="349">
        <f t="shared" si="268"/>
      </c>
      <c r="P130" s="364"/>
      <c r="Q130" s="351">
        <f t="shared" si="174"/>
      </c>
      <c r="R130" s="352">
        <f t="shared" ref="R130:R133" si="77">J130+L130</f>
      </c>
      <c r="S130" s="343">
        <f t="shared" ref="S130:S133" si="112">K130+M130</f>
      </c>
      <c r="T130" s="353">
        <f t="shared" si="215"/>
      </c>
      <c r="U130" s="353">
        <f t="shared" si="199"/>
      </c>
      <c r="V130" s="353">
        <f t="shared" si="251"/>
      </c>
      <c r="W130" s="354">
        <v>0</v>
      </c>
      <c r="X130" s="353">
        <f t="shared" si="232"/>
      </c>
      <c r="Y130" s="353">
        <f t="shared" si="40"/>
      </c>
      <c r="Z130" s="353">
        <f t="shared" si="277"/>
      </c>
      <c r="AA130" s="353">
        <f t="shared" si="183"/>
      </c>
      <c r="AB130" s="353">
        <f t="shared" si="129"/>
      </c>
      <c r="AC130" s="349">
        <f t="shared" si="223"/>
      </c>
      <c r="AD130" s="349">
        <f t="shared" si="207"/>
      </c>
      <c r="AE130" s="349">
        <f t="shared" si="260"/>
      </c>
      <c r="AF130" s="349">
        <f t="shared" si="243"/>
      </c>
      <c r="AG130" s="349">
        <f t="shared" si="51"/>
      </c>
      <c r="AH130" s="349">
        <f t="shared" si="288"/>
      </c>
      <c r="AI130" s="349">
        <f t="shared" si="191"/>
      </c>
      <c r="AJ130" s="346">
        <v>63</v>
      </c>
      <c r="AK130" s="352">
        <v>19974</v>
      </c>
      <c r="AL130" s="352">
        <v>371</v>
      </c>
      <c r="AM130" s="352">
        <v>412</v>
      </c>
      <c r="AN130" s="352">
        <v>107</v>
      </c>
      <c r="AO130" s="348">
        <v>24</v>
      </c>
      <c r="AP130" s="346">
        <v>85</v>
      </c>
      <c r="AQ130" s="355">
        <v>78</v>
      </c>
      <c r="AR130" s="348">
        <v>1</v>
      </c>
      <c r="AS130" s="352">
        <v>2</v>
      </c>
      <c r="AT130" s="352">
        <v>2</v>
      </c>
      <c r="AU130" s="352">
        <v>12</v>
      </c>
      <c r="AV130" s="356"/>
      <c r="AW130" s="356"/>
      <c r="AX130" s="357">
        <f t="shared" ref="AX130:AX133" si="155">COUNT(AU130)</f>
      </c>
    </row>
    <row r="131">
      <c r="A131" s="338"/>
      <c r="B131" s="340" t="s">
        <v>343</v>
      </c>
      <c r="C131" s="340" t="s">
        <v>308</v>
      </c>
      <c r="D131" s="377" t="s">
        <v>315</v>
      </c>
      <c r="E131" s="342" t="s">
        <v>317</v>
      </c>
      <c r="F131" s="343">
        <f t="shared" si="22"/>
      </c>
      <c r="G131" s="344">
        <v>1247.09</v>
      </c>
      <c r="H131" s="343">
        <v>1083.09</v>
      </c>
      <c r="I131" s="360">
        <v>0</v>
      </c>
      <c r="J131" s="352">
        <v>2</v>
      </c>
      <c r="K131" s="343">
        <v>5656.369999999999</v>
      </c>
      <c r="L131" s="355">
        <v>0</v>
      </c>
      <c r="M131" s="343">
        <v>0</v>
      </c>
      <c r="N131" s="346">
        <v>0</v>
      </c>
      <c r="O131" s="349">
        <f t="shared" si="268"/>
      </c>
      <c r="P131" s="364"/>
      <c r="Q131" s="351">
        <f t="shared" si="174"/>
      </c>
      <c r="R131" s="352">
        <f t="shared" si="77"/>
      </c>
      <c r="S131" s="343">
        <f t="shared" si="112"/>
      </c>
      <c r="T131" s="353">
        <f t="shared" si="215"/>
      </c>
      <c r="U131" s="353">
        <f t="shared" si="199"/>
      </c>
      <c r="V131" s="353">
        <f t="shared" si="251"/>
      </c>
      <c r="W131" s="354">
        <v>2</v>
      </c>
      <c r="X131" s="353">
        <f t="shared" si="232"/>
      </c>
      <c r="Y131" s="353">
        <f t="shared" si="40"/>
      </c>
      <c r="Z131" s="353">
        <f t="shared" si="277"/>
      </c>
      <c r="AA131" s="353">
        <f t="shared" si="183"/>
      </c>
      <c r="AB131" s="353">
        <f t="shared" si="129"/>
      </c>
      <c r="AC131" s="349">
        <f t="shared" si="223"/>
      </c>
      <c r="AD131" s="349">
        <f t="shared" si="207"/>
      </c>
      <c r="AE131" s="349">
        <f t="shared" si="260"/>
      </c>
      <c r="AF131" s="349">
        <f t="shared" si="243"/>
      </c>
      <c r="AG131" s="349">
        <f t="shared" si="51"/>
      </c>
      <c r="AH131" s="349">
        <f t="shared" si="288"/>
      </c>
      <c r="AI131" s="349">
        <f t="shared" si="191"/>
      </c>
      <c r="AJ131" s="346">
        <v>63</v>
      </c>
      <c r="AK131" s="352">
        <v>17407</v>
      </c>
      <c r="AL131" s="352">
        <v>254</v>
      </c>
      <c r="AM131" s="352">
        <v>259</v>
      </c>
      <c r="AN131" s="352">
        <v>57</v>
      </c>
      <c r="AO131" s="348">
        <v>14</v>
      </c>
      <c r="AP131" s="352">
        <v>32</v>
      </c>
      <c r="AQ131" s="355">
        <v>49</v>
      </c>
      <c r="AR131" s="348">
        <v>2</v>
      </c>
      <c r="AS131" s="352">
        <v>1</v>
      </c>
      <c r="AT131" s="352">
        <v>0</v>
      </c>
      <c r="AU131" s="352">
        <v>15</v>
      </c>
      <c r="AV131" s="356"/>
      <c r="AW131" s="356"/>
      <c r="AX131" s="357">
        <f t="shared" si="155"/>
      </c>
    </row>
    <row r="132">
      <c r="A132" s="338"/>
      <c r="B132" s="340" t="s">
        <v>343</v>
      </c>
      <c r="C132" s="340" t="s">
        <v>308</v>
      </c>
      <c r="D132" s="377" t="s">
        <v>315</v>
      </c>
      <c r="E132" s="342" t="s">
        <v>318</v>
      </c>
      <c r="F132" s="343">
        <f t="shared" si="22"/>
      </c>
      <c r="G132" s="344">
        <v>1298.5</v>
      </c>
      <c r="H132" s="347">
        <v>629.41</v>
      </c>
      <c r="I132" s="364">
        <v>0</v>
      </c>
      <c r="J132" s="352">
        <v>1</v>
      </c>
      <c r="K132" s="343">
        <v>2825.270000000004</v>
      </c>
      <c r="L132" s="355">
        <v>0</v>
      </c>
      <c r="M132" s="343">
        <v>0</v>
      </c>
      <c r="N132" s="346">
        <v>1</v>
      </c>
      <c r="O132" s="349">
        <f t="shared" si="268"/>
      </c>
      <c r="P132" s="364"/>
      <c r="Q132" s="351">
        <f t="shared" si="174"/>
      </c>
      <c r="R132" s="352">
        <f t="shared" si="77"/>
      </c>
      <c r="S132" s="343">
        <f t="shared" si="112"/>
      </c>
      <c r="T132" s="353">
        <f t="shared" si="215"/>
      </c>
      <c r="U132" s="353">
        <f t="shared" si="199"/>
      </c>
      <c r="V132" s="353">
        <f t="shared" si="251"/>
      </c>
      <c r="W132" s="354">
        <v>0</v>
      </c>
      <c r="X132" s="353">
        <f t="shared" si="232"/>
      </c>
      <c r="Y132" s="353">
        <f t="shared" si="40"/>
      </c>
      <c r="Z132" s="353">
        <f t="shared" si="277"/>
      </c>
      <c r="AA132" s="353">
        <f t="shared" si="183"/>
      </c>
      <c r="AB132" s="353">
        <f t="shared" si="129"/>
      </c>
      <c r="AC132" s="349">
        <f t="shared" si="223"/>
      </c>
      <c r="AD132" s="349">
        <f t="shared" si="207"/>
      </c>
      <c r="AE132" s="349">
        <f t="shared" si="260"/>
      </c>
      <c r="AF132" s="349">
        <f t="shared" si="243"/>
      </c>
      <c r="AG132" s="349">
        <f t="shared" si="51"/>
      </c>
      <c r="AH132" s="349">
        <f t="shared" si="288"/>
      </c>
      <c r="AI132" s="349">
        <f t="shared" si="191"/>
      </c>
      <c r="AJ132" s="346">
        <v>60</v>
      </c>
      <c r="AK132" s="352">
        <v>16988</v>
      </c>
      <c r="AL132" s="352">
        <v>320</v>
      </c>
      <c r="AM132" s="352">
        <v>350</v>
      </c>
      <c r="AN132" s="352">
        <v>51</v>
      </c>
      <c r="AO132" s="348">
        <v>13</v>
      </c>
      <c r="AP132" s="352">
        <v>35</v>
      </c>
      <c r="AQ132" s="355">
        <v>46</v>
      </c>
      <c r="AR132" s="348">
        <v>2</v>
      </c>
      <c r="AS132" s="352">
        <v>1</v>
      </c>
      <c r="AT132" s="352">
        <v>0</v>
      </c>
      <c r="AU132" s="352">
        <v>6</v>
      </c>
      <c r="AV132" s="356"/>
      <c r="AW132" s="356"/>
      <c r="AX132" s="357">
        <f t="shared" si="155"/>
      </c>
    </row>
    <row r="133">
      <c r="A133" s="338"/>
      <c r="B133" s="340" t="s">
        <v>343</v>
      </c>
      <c r="C133" s="340" t="s">
        <v>308</v>
      </c>
      <c r="D133" s="377" t="s">
        <v>315</v>
      </c>
      <c r="E133" s="342" t="s">
        <v>319</v>
      </c>
      <c r="F133" s="343">
        <f t="shared" si="22"/>
      </c>
      <c r="G133" s="344">
        <v>2021.45</v>
      </c>
      <c r="H133" s="343">
        <v>860.54</v>
      </c>
      <c r="I133" s="364">
        <v>0</v>
      </c>
      <c r="J133" s="352">
        <v>1</v>
      </c>
      <c r="K133" s="343">
        <v>1435.0099999999984</v>
      </c>
      <c r="L133" s="355">
        <v>0</v>
      </c>
      <c r="M133" s="343">
        <v>0</v>
      </c>
      <c r="N133" s="346">
        <v>0</v>
      </c>
      <c r="O133" s="349">
        <f t="shared" si="268"/>
      </c>
      <c r="P133" s="364"/>
      <c r="Q133" s="351">
        <f t="shared" si="174"/>
      </c>
      <c r="R133" s="352">
        <f t="shared" si="77"/>
      </c>
      <c r="S133" s="343">
        <f t="shared" si="112"/>
      </c>
      <c r="T133" s="353">
        <f t="shared" si="215"/>
      </c>
      <c r="U133" s="353">
        <f t="shared" si="199"/>
      </c>
      <c r="V133" s="353">
        <f t="shared" si="251"/>
      </c>
      <c r="W133" s="354">
        <v>1</v>
      </c>
      <c r="X133" s="353">
        <f t="shared" si="232"/>
      </c>
      <c r="Y133" s="353">
        <f t="shared" si="40"/>
      </c>
      <c r="Z133" s="353">
        <f t="shared" si="277"/>
      </c>
      <c r="AA133" s="353">
        <f t="shared" si="183"/>
      </c>
      <c r="AB133" s="353">
        <f t="shared" si="129"/>
      </c>
      <c r="AC133" s="349">
        <f t="shared" si="223"/>
      </c>
      <c r="AD133" s="349">
        <f t="shared" si="207"/>
      </c>
      <c r="AE133" s="349">
        <f t="shared" si="260"/>
      </c>
      <c r="AF133" s="349">
        <f t="shared" si="243"/>
      </c>
      <c r="AG133" s="349">
        <f t="shared" si="51"/>
      </c>
      <c r="AH133" s="349">
        <f t="shared" si="288"/>
      </c>
      <c r="AI133" s="349">
        <f t="shared" si="191"/>
      </c>
      <c r="AJ133" s="346">
        <v>60</v>
      </c>
      <c r="AK133" s="352">
        <v>16784</v>
      </c>
      <c r="AL133" s="352">
        <v>321</v>
      </c>
      <c r="AM133" s="352">
        <v>382</v>
      </c>
      <c r="AN133" s="352">
        <v>57</v>
      </c>
      <c r="AO133" s="348">
        <v>15</v>
      </c>
      <c r="AP133" s="352">
        <v>24</v>
      </c>
      <c r="AQ133" s="355">
        <v>56</v>
      </c>
      <c r="AR133" s="348">
        <v>2</v>
      </c>
      <c r="AS133" s="352">
        <v>1</v>
      </c>
      <c r="AT133" s="352">
        <v>1</v>
      </c>
      <c r="AU133" s="352">
        <v>9</v>
      </c>
      <c r="AV133" s="356"/>
      <c r="AW133" s="356"/>
      <c r="AX133" s="357">
        <f t="shared" si="155"/>
      </c>
    </row>
    <row r="134">
      <c r="A134" s="338"/>
      <c r="B134" s="361" t="s">
        <v>314</v>
      </c>
      <c r="C134" s="361"/>
      <c r="D134" s="361"/>
      <c r="E134" s="361"/>
      <c r="F134" s="362">
        <f>SUM(F130:F133)</f>
      </c>
      <c r="G134" s="363">
        <f>SUM(G130:G133)</f>
      </c>
      <c r="H134" s="362">
        <f>SUM(H130:H133)</f>
      </c>
      <c r="I134" s="364">
        <f>SUM(I130:I133)</f>
      </c>
      <c r="J134" s="365">
        <f>SUM(J130:J133)</f>
      </c>
      <c r="K134" s="362">
        <f>SUM(K130:K133)</f>
      </c>
      <c r="L134" s="366">
        <f>SUM(L130:L133)</f>
      </c>
      <c r="M134" s="362">
        <f>SUM(M130:M133)</f>
      </c>
      <c r="N134" s="365">
        <f>SUM(N130:N133)</f>
      </c>
      <c r="O134" s="367">
        <f t="shared" si="268"/>
      </c>
      <c r="P134" s="368">
        <f>SUM(P130:P133)</f>
      </c>
      <c r="Q134" s="351">
        <f t="shared" si="174"/>
      </c>
      <c r="R134" s="365">
        <f>SUM(R130:R133)</f>
      </c>
      <c r="S134" s="362">
        <f>SUM(S130:S133)</f>
      </c>
      <c r="T134" s="369">
        <f t="shared" si="215"/>
      </c>
      <c r="U134" s="369">
        <f t="shared" si="199"/>
      </c>
      <c r="V134" s="369">
        <f t="shared" si="251"/>
      </c>
      <c r="W134" s="370">
        <f>SUM(W130:W133)</f>
      </c>
      <c r="X134" s="369">
        <f t="shared" si="232"/>
      </c>
      <c r="Y134" s="369">
        <f t="shared" si="40"/>
      </c>
      <c r="Z134" s="369">
        <f t="shared" si="277"/>
      </c>
      <c r="AA134" s="369">
        <f t="shared" si="183"/>
      </c>
      <c r="AB134" s="369">
        <f t="shared" si="129"/>
      </c>
      <c r="AC134" s="367">
        <f t="shared" si="223"/>
      </c>
      <c r="AD134" s="367">
        <f t="shared" si="207"/>
      </c>
      <c r="AE134" s="367">
        <f t="shared" si="260"/>
      </c>
      <c r="AF134" s="367">
        <f t="shared" si="243"/>
      </c>
      <c r="AG134" s="367">
        <f t="shared" si="51"/>
      </c>
      <c r="AH134" s="367">
        <f t="shared" si="288"/>
      </c>
      <c r="AI134" s="367">
        <f t="shared" si="191"/>
      </c>
      <c r="AJ134" s="365">
        <f>AVERAGE(AJ130:AJ133)</f>
      </c>
      <c r="AK134" s="365">
        <f>SUM(AK130:AK133)</f>
      </c>
      <c r="AL134" s="365">
        <f>SUM(AL130:AL133)</f>
      </c>
      <c r="AM134" s="365">
        <f>SUM(AM130:AM133)</f>
      </c>
      <c r="AN134" s="365">
        <f>SUM(AN130:AN133)</f>
      </c>
      <c r="AO134" s="371">
        <f>SUM(AO130:AO133)</f>
      </c>
      <c r="AP134" s="365">
        <f>SUM(AP130:AP133)</f>
      </c>
      <c r="AQ134" s="371">
        <f>SUM(AQ130:AQ133)</f>
      </c>
      <c r="AR134" s="371">
        <f>SUM(AR130:AR133)</f>
      </c>
      <c r="AS134" s="365">
        <f>SUM(AS130:AS133)</f>
      </c>
      <c r="AT134" s="365">
        <f>SUM(AT130:AT133)</f>
      </c>
      <c r="AU134" s="365">
        <f>SUM(AU130:AU133)</f>
      </c>
      <c r="AV134" s="372"/>
      <c r="AW134" s="372"/>
      <c r="AX134" s="365">
        <f>SUM(AX130:AX133)</f>
      </c>
    </row>
    <row r="135">
      <c r="A135" s="338"/>
      <c r="B135" s="339" t="s">
        <v>343</v>
      </c>
      <c r="C135" s="377" t="s">
        <v>308</v>
      </c>
      <c r="D135" s="341" t="s">
        <v>332</v>
      </c>
      <c r="E135" s="373" t="s">
        <v>321</v>
      </c>
      <c r="F135" s="343">
        <f t="shared" ref="F135:F138" si="23">G135+H135+I135</f>
      </c>
      <c r="G135" s="344">
        <v>1273.33</v>
      </c>
      <c r="H135" s="343">
        <v>846.24</v>
      </c>
      <c r="I135" s="360">
        <v>0</v>
      </c>
      <c r="J135" s="352">
        <v>1</v>
      </c>
      <c r="K135" s="343">
        <v>3108.1100000000006</v>
      </c>
      <c r="L135" s="355">
        <v>0</v>
      </c>
      <c r="M135" s="343">
        <v>0</v>
      </c>
      <c r="N135" s="346">
        <v>0</v>
      </c>
      <c r="O135" s="349">
        <f t="shared" si="268"/>
      </c>
      <c r="P135" s="364"/>
      <c r="Q135" s="351">
        <f t="shared" si="174"/>
      </c>
      <c r="R135" s="352">
        <f t="shared" ref="R135:R138" si="78">J135+L135</f>
      </c>
      <c r="S135" s="343">
        <f t="shared" ref="S135:S138" si="113">K135+M135</f>
      </c>
      <c r="T135" s="353">
        <f t="shared" si="215"/>
      </c>
      <c r="U135" s="353">
        <f t="shared" si="199"/>
      </c>
      <c r="V135" s="353">
        <f t="shared" si="251"/>
      </c>
      <c r="W135" s="354">
        <v>1</v>
      </c>
      <c r="X135" s="353">
        <f t="shared" si="232"/>
      </c>
      <c r="Y135" s="353">
        <f t="shared" si="40"/>
      </c>
      <c r="Z135" s="353">
        <f t="shared" si="277"/>
      </c>
      <c r="AA135" s="353">
        <f t="shared" si="183"/>
      </c>
      <c r="AB135" s="353">
        <f t="shared" si="129"/>
      </c>
      <c r="AC135" s="349">
        <f t="shared" si="223"/>
      </c>
      <c r="AD135" s="349">
        <f t="shared" si="207"/>
      </c>
      <c r="AE135" s="349">
        <f t="shared" si="260"/>
      </c>
      <c r="AF135" s="349">
        <f t="shared" si="243"/>
      </c>
      <c r="AG135" s="349">
        <f t="shared" si="51"/>
      </c>
      <c r="AH135" s="349">
        <f t="shared" si="288"/>
      </c>
      <c r="AI135" s="349">
        <f t="shared" si="191"/>
      </c>
      <c r="AJ135" s="346">
        <v>31</v>
      </c>
      <c r="AK135" s="352">
        <v>20624</v>
      </c>
      <c r="AL135" s="352">
        <v>442</v>
      </c>
      <c r="AM135" s="352">
        <v>469</v>
      </c>
      <c r="AN135" s="352">
        <v>65</v>
      </c>
      <c r="AO135" s="348">
        <v>12</v>
      </c>
      <c r="AP135" s="352">
        <v>44</v>
      </c>
      <c r="AQ135" s="355">
        <v>64</v>
      </c>
      <c r="AR135" s="348">
        <v>1</v>
      </c>
      <c r="AS135" s="352">
        <v>5</v>
      </c>
      <c r="AT135" s="352">
        <v>2</v>
      </c>
      <c r="AU135" s="352">
        <v>8</v>
      </c>
      <c r="AV135" s="356"/>
      <c r="AW135" s="356"/>
      <c r="AX135" s="357">
        <f t="shared" ref="AX135:AX138" si="156">COUNT(AU135)</f>
      </c>
    </row>
    <row r="136">
      <c r="A136" s="338"/>
      <c r="B136" s="339" t="s">
        <v>343</v>
      </c>
      <c r="C136" s="377" t="s">
        <v>308</v>
      </c>
      <c r="D136" s="341" t="s">
        <v>332</v>
      </c>
      <c r="E136" s="373" t="s">
        <v>322</v>
      </c>
      <c r="F136" s="359">
        <f t="shared" si="23"/>
      </c>
      <c r="G136" s="343">
        <v>1411.32</v>
      </c>
      <c r="H136" s="343">
        <v>1324.07</v>
      </c>
      <c r="I136" s="360">
        <v>0</v>
      </c>
      <c r="J136" s="352">
        <v>1</v>
      </c>
      <c r="K136" s="343">
        <v>1994.8499999999985</v>
      </c>
      <c r="L136" s="355">
        <v>0</v>
      </c>
      <c r="M136" s="343">
        <v>0</v>
      </c>
      <c r="N136" s="346">
        <v>0</v>
      </c>
      <c r="O136" s="349">
        <f t="shared" si="268"/>
      </c>
      <c r="P136" s="364"/>
      <c r="Q136" s="351">
        <f t="shared" si="174"/>
      </c>
      <c r="R136" s="352">
        <f t="shared" si="78"/>
      </c>
      <c r="S136" s="343">
        <f t="shared" si="113"/>
      </c>
      <c r="T136" s="353">
        <f t="shared" si="215"/>
      </c>
      <c r="U136" s="353">
        <f t="shared" si="199"/>
      </c>
      <c r="V136" s="353">
        <f t="shared" si="251"/>
      </c>
      <c r="W136" s="354">
        <v>1</v>
      </c>
      <c r="X136" s="353">
        <f t="shared" si="232"/>
      </c>
      <c r="Y136" s="353">
        <f t="shared" si="40"/>
      </c>
      <c r="Z136" s="353">
        <f t="shared" si="277"/>
      </c>
      <c r="AA136" s="353">
        <f t="shared" si="183"/>
      </c>
      <c r="AB136" s="353">
        <f t="shared" si="129"/>
      </c>
      <c r="AC136" s="349">
        <f t="shared" si="223"/>
      </c>
      <c r="AD136" s="349">
        <f t="shared" si="207"/>
      </c>
      <c r="AE136" s="349">
        <f t="shared" si="260"/>
      </c>
      <c r="AF136" s="349">
        <f t="shared" si="243"/>
      </c>
      <c r="AG136" s="349">
        <f t="shared" si="51"/>
      </c>
      <c r="AH136" s="349">
        <f t="shared" si="288"/>
      </c>
      <c r="AI136" s="349">
        <f t="shared" si="191"/>
      </c>
      <c r="AJ136" s="346">
        <v>41</v>
      </c>
      <c r="AK136" s="346">
        <v>25140</v>
      </c>
      <c r="AL136" s="352">
        <v>433</v>
      </c>
      <c r="AM136" s="352">
        <v>463</v>
      </c>
      <c r="AN136" s="352">
        <v>76</v>
      </c>
      <c r="AO136" s="348">
        <v>19</v>
      </c>
      <c r="AP136" s="352">
        <v>63</v>
      </c>
      <c r="AQ136" s="355">
        <v>65</v>
      </c>
      <c r="AR136" s="348">
        <v>1</v>
      </c>
      <c r="AS136" s="352">
        <v>3</v>
      </c>
      <c r="AT136" s="352">
        <v>1</v>
      </c>
      <c r="AU136" s="352">
        <v>12</v>
      </c>
      <c r="AV136" s="356"/>
      <c r="AW136" s="356"/>
      <c r="AX136" s="357">
        <f t="shared" si="156"/>
      </c>
    </row>
    <row r="137">
      <c r="A137" s="338"/>
      <c r="B137" s="340" t="s">
        <v>345</v>
      </c>
      <c r="C137" s="377" t="s">
        <v>324</v>
      </c>
      <c r="D137" s="341" t="s">
        <v>332</v>
      </c>
      <c r="E137" s="373" t="s">
        <v>325</v>
      </c>
      <c r="F137" s="343">
        <f t="shared" si="23"/>
      </c>
      <c r="G137" s="347">
        <v>945.43</v>
      </c>
      <c r="H137" s="343">
        <v>1219.32</v>
      </c>
      <c r="I137" s="364">
        <v>0</v>
      </c>
      <c r="J137" s="352">
        <v>3</v>
      </c>
      <c r="K137" s="343">
        <v>7091.369999999999</v>
      </c>
      <c r="L137" s="355">
        <v>0</v>
      </c>
      <c r="M137" s="343">
        <v>0</v>
      </c>
      <c r="N137" s="346">
        <v>0</v>
      </c>
      <c r="O137" s="349">
        <f t="shared" si="268"/>
      </c>
      <c r="P137" s="364"/>
      <c r="Q137" s="351">
        <f t="shared" si="174"/>
      </c>
      <c r="R137" s="352">
        <f t="shared" si="78"/>
      </c>
      <c r="S137" s="343">
        <f t="shared" si="113"/>
      </c>
      <c r="T137" s="353">
        <f t="shared" si="215"/>
      </c>
      <c r="U137" s="353">
        <f t="shared" si="199"/>
      </c>
      <c r="V137" s="353">
        <f t="shared" si="251"/>
      </c>
      <c r="W137" s="354">
        <v>2</v>
      </c>
      <c r="X137" s="353">
        <f t="shared" si="232"/>
      </c>
      <c r="Y137" s="353">
        <f t="shared" si="40"/>
      </c>
      <c r="Z137" s="353">
        <f t="shared" si="277"/>
      </c>
      <c r="AA137" s="353">
        <f t="shared" si="183"/>
      </c>
      <c r="AB137" s="353">
        <f t="shared" si="129"/>
      </c>
      <c r="AC137" s="349">
        <f t="shared" si="223"/>
      </c>
      <c r="AD137" s="349">
        <f t="shared" si="207"/>
      </c>
      <c r="AE137" s="349">
        <f t="shared" si="260"/>
      </c>
      <c r="AF137" s="349">
        <f t="shared" si="243"/>
      </c>
      <c r="AG137" s="349">
        <f t="shared" si="51"/>
      </c>
      <c r="AH137" s="349">
        <f t="shared" si="288"/>
      </c>
      <c r="AI137" s="349">
        <f t="shared" si="191"/>
      </c>
      <c r="AJ137" s="346">
        <v>48</v>
      </c>
      <c r="AK137" s="352">
        <v>16293</v>
      </c>
      <c r="AL137" s="352">
        <v>196</v>
      </c>
      <c r="AM137" s="352">
        <v>196</v>
      </c>
      <c r="AN137" s="352">
        <v>57</v>
      </c>
      <c r="AO137" s="348">
        <v>18</v>
      </c>
      <c r="AP137" s="352">
        <v>31</v>
      </c>
      <c r="AQ137" s="355">
        <v>46</v>
      </c>
      <c r="AR137" s="348">
        <v>3</v>
      </c>
      <c r="AS137" s="352">
        <v>4</v>
      </c>
      <c r="AT137" s="352">
        <v>1</v>
      </c>
      <c r="AU137" s="352">
        <v>10</v>
      </c>
      <c r="AV137" s="356"/>
      <c r="AW137" s="356"/>
      <c r="AX137" s="357">
        <f t="shared" si="156"/>
      </c>
    </row>
    <row r="138">
      <c r="A138" s="338"/>
      <c r="B138" s="340" t="s">
        <v>345</v>
      </c>
      <c r="C138" s="377" t="s">
        <v>324</v>
      </c>
      <c r="D138" s="341" t="s">
        <v>332</v>
      </c>
      <c r="E138" s="373" t="s">
        <v>326</v>
      </c>
      <c r="F138" s="343">
        <f t="shared" si="23"/>
      </c>
      <c r="G138" s="343">
        <v>1192.02</v>
      </c>
      <c r="H138" s="343">
        <v>857.4</v>
      </c>
      <c r="I138" s="364">
        <v>0</v>
      </c>
      <c r="J138" s="352">
        <v>5</v>
      </c>
      <c r="K138" s="343">
        <v>11074.64</v>
      </c>
      <c r="L138" s="355">
        <v>0</v>
      </c>
      <c r="M138" s="343">
        <v>0</v>
      </c>
      <c r="N138" s="346">
        <v>0</v>
      </c>
      <c r="O138" s="349">
        <f t="shared" si="268"/>
      </c>
      <c r="P138" s="364"/>
      <c r="Q138" s="351">
        <f t="shared" si="174"/>
      </c>
      <c r="R138" s="352">
        <f t="shared" si="78"/>
      </c>
      <c r="S138" s="343">
        <f t="shared" si="113"/>
      </c>
      <c r="T138" s="353">
        <f t="shared" si="215"/>
      </c>
      <c r="U138" s="353">
        <f t="shared" si="199"/>
      </c>
      <c r="V138" s="353">
        <f t="shared" si="251"/>
      </c>
      <c r="W138" s="354">
        <v>4</v>
      </c>
      <c r="X138" s="353">
        <f t="shared" si="232"/>
      </c>
      <c r="Y138" s="353">
        <f t="shared" si="40"/>
      </c>
      <c r="Z138" s="353">
        <f t="shared" si="277"/>
      </c>
      <c r="AA138" s="353">
        <f t="shared" si="183"/>
      </c>
      <c r="AB138" s="353">
        <f t="shared" si="129"/>
      </c>
      <c r="AC138" s="349">
        <f t="shared" si="223"/>
      </c>
      <c r="AD138" s="349">
        <f t="shared" si="207"/>
      </c>
      <c r="AE138" s="349">
        <f t="shared" si="260"/>
      </c>
      <c r="AF138" s="349">
        <f t="shared" si="243"/>
      </c>
      <c r="AG138" s="349">
        <f t="shared" si="51"/>
      </c>
      <c r="AH138" s="349">
        <f t="shared" si="288"/>
      </c>
      <c r="AI138" s="349">
        <f t="shared" si="191"/>
      </c>
      <c r="AJ138" s="346">
        <v>52</v>
      </c>
      <c r="AK138" s="352">
        <v>18976</v>
      </c>
      <c r="AL138" s="352">
        <v>330</v>
      </c>
      <c r="AM138" s="352">
        <v>340</v>
      </c>
      <c r="AN138" s="352">
        <v>66</v>
      </c>
      <c r="AO138" s="348">
        <v>21</v>
      </c>
      <c r="AP138" s="352">
        <v>60</v>
      </c>
      <c r="AQ138" s="348">
        <v>60</v>
      </c>
      <c r="AR138" s="348">
        <v>5</v>
      </c>
      <c r="AS138" s="352">
        <v>8</v>
      </c>
      <c r="AT138" s="352">
        <v>0</v>
      </c>
      <c r="AU138" s="352">
        <v>8</v>
      </c>
      <c r="AV138" s="356"/>
      <c r="AW138" s="356"/>
      <c r="AX138" s="357">
        <f t="shared" si="156"/>
      </c>
    </row>
    <row r="139">
      <c r="A139" s="338"/>
      <c r="B139" s="361" t="s">
        <v>314</v>
      </c>
      <c r="C139" s="361"/>
      <c r="D139" s="361"/>
      <c r="E139" s="361"/>
      <c r="F139" s="362">
        <f>SUM(F135:F138)</f>
      </c>
      <c r="G139" s="362">
        <f>SUM(G135:G138)</f>
      </c>
      <c r="H139" s="362">
        <f>SUM(H135:H138)</f>
      </c>
      <c r="I139" s="364">
        <f>SUM(I135:I138)</f>
      </c>
      <c r="J139" s="365">
        <f>SUM(J135:J138)</f>
      </c>
      <c r="K139" s="362">
        <f>SUM(K135:K138)</f>
      </c>
      <c r="L139" s="366">
        <f>SUM(L135:L138)</f>
      </c>
      <c r="M139" s="362">
        <f>SUM(M135:M138)</f>
      </c>
      <c r="N139" s="365">
        <f>SUM(N135:N138)</f>
      </c>
      <c r="O139" s="367">
        <f t="shared" si="268"/>
      </c>
      <c r="P139" s="368">
        <f>SUM(P135:P138)</f>
      </c>
      <c r="Q139" s="351">
        <f t="shared" si="174"/>
      </c>
      <c r="R139" s="365">
        <f>SUM(R135:R138)</f>
      </c>
      <c r="S139" s="362">
        <f>SUM(S135:S138)</f>
      </c>
      <c r="T139" s="369">
        <f t="shared" si="215"/>
      </c>
      <c r="U139" s="369">
        <f t="shared" si="199"/>
      </c>
      <c r="V139" s="369">
        <f t="shared" si="251"/>
      </c>
      <c r="W139" s="370">
        <f>SUM(W135:W138)</f>
      </c>
      <c r="X139" s="369">
        <f t="shared" si="232"/>
      </c>
      <c r="Y139" s="369">
        <f t="shared" si="40"/>
      </c>
      <c r="Z139" s="369">
        <f t="shared" si="277"/>
      </c>
      <c r="AA139" s="369">
        <f t="shared" si="183"/>
      </c>
      <c r="AB139" s="369">
        <f t="shared" si="129"/>
      </c>
      <c r="AC139" s="367">
        <f t="shared" si="223"/>
      </c>
      <c r="AD139" s="367">
        <f t="shared" si="207"/>
      </c>
      <c r="AE139" s="367">
        <f t="shared" si="260"/>
      </c>
      <c r="AF139" s="367">
        <f t="shared" si="243"/>
      </c>
      <c r="AG139" s="367">
        <f t="shared" si="51"/>
      </c>
      <c r="AH139" s="367">
        <f t="shared" si="288"/>
      </c>
      <c r="AI139" s="367">
        <f t="shared" si="191"/>
      </c>
      <c r="AJ139" s="365">
        <f>AVERAGE(AJ135:AJ138)</f>
      </c>
      <c r="AK139" s="365">
        <f>SUM(AK135:AK138)</f>
      </c>
      <c r="AL139" s="365">
        <f>SUM(AL135:AL138)</f>
      </c>
      <c r="AM139" s="365">
        <f>SUM(AM135:AM138)</f>
      </c>
      <c r="AN139" s="365">
        <f>SUM(AN135:AN138)</f>
      </c>
      <c r="AO139" s="371">
        <f>SUM(AO135:AO138)</f>
      </c>
      <c r="AP139" s="365">
        <f>SUM(AP135:AP138)</f>
      </c>
      <c r="AQ139" s="371">
        <f>SUM(AQ135:AQ138)</f>
      </c>
      <c r="AR139" s="371">
        <f>SUM(AR135:AR138)</f>
      </c>
      <c r="AS139" s="365">
        <f>SUM(AS135:AS138)</f>
      </c>
      <c r="AT139" s="365">
        <f>SUM(AT135:AT138)</f>
      </c>
      <c r="AU139" s="365">
        <f>SUM(AU135:AU138)</f>
      </c>
      <c r="AV139" s="372"/>
      <c r="AW139" s="372"/>
      <c r="AX139" s="365">
        <f>SUM(AX135:AX138)</f>
      </c>
    </row>
    <row r="140">
      <c r="A140" s="338"/>
      <c r="B140" s="340" t="s">
        <v>345</v>
      </c>
      <c r="C140" s="377" t="s">
        <v>324</v>
      </c>
      <c r="D140" s="341" t="s">
        <v>309</v>
      </c>
      <c r="E140" s="375" t="s">
        <v>328</v>
      </c>
      <c r="F140" s="343">
        <f t="shared" ref="F140:F144" si="24">G140+H140+I140</f>
      </c>
      <c r="G140" s="344">
        <v>1355.56</v>
      </c>
      <c r="H140" s="343">
        <v>645.67</v>
      </c>
      <c r="I140" s="364">
        <v>0</v>
      </c>
      <c r="J140" s="352">
        <v>1</v>
      </c>
      <c r="K140" s="343">
        <v>3108.1100000000006</v>
      </c>
      <c r="L140" s="355">
        <v>0</v>
      </c>
      <c r="M140" s="343">
        <v>0</v>
      </c>
      <c r="N140" s="346">
        <v>0</v>
      </c>
      <c r="O140" s="349">
        <f t="shared" si="268"/>
      </c>
      <c r="P140" s="364"/>
      <c r="Q140" s="351">
        <f t="shared" si="174"/>
      </c>
      <c r="R140" s="352">
        <f t="shared" ref="R140:R144" si="79">J140+L140</f>
      </c>
      <c r="S140" s="343">
        <f t="shared" ref="S140:S144" si="114">K140+M140</f>
      </c>
      <c r="T140" s="353">
        <f t="shared" si="215"/>
      </c>
      <c r="U140" s="353">
        <f t="shared" si="199"/>
      </c>
      <c r="V140" s="353">
        <f t="shared" si="251"/>
      </c>
      <c r="W140" s="354">
        <v>0</v>
      </c>
      <c r="X140" s="353">
        <f t="shared" si="232"/>
      </c>
      <c r="Y140" s="353">
        <f t="shared" si="40"/>
      </c>
      <c r="Z140" s="353">
        <f t="shared" si="277"/>
      </c>
      <c r="AA140" s="353">
        <f t="shared" si="183"/>
      </c>
      <c r="AB140" s="353">
        <f t="shared" si="129"/>
      </c>
      <c r="AC140" s="349">
        <f t="shared" si="223"/>
      </c>
      <c r="AD140" s="349">
        <f t="shared" si="207"/>
      </c>
      <c r="AE140" s="349">
        <f t="shared" si="260"/>
      </c>
      <c r="AF140" s="349">
        <f t="shared" si="243"/>
      </c>
      <c r="AG140" s="349">
        <f t="shared" si="51"/>
      </c>
      <c r="AH140" s="349">
        <f t="shared" si="288"/>
      </c>
      <c r="AI140" s="349">
        <f t="shared" si="191"/>
      </c>
      <c r="AJ140" s="346">
        <v>48</v>
      </c>
      <c r="AK140" s="352">
        <v>18459</v>
      </c>
      <c r="AL140" s="352">
        <v>448</v>
      </c>
      <c r="AM140" s="352">
        <v>487</v>
      </c>
      <c r="AN140" s="352">
        <v>56</v>
      </c>
      <c r="AO140" s="348">
        <v>14</v>
      </c>
      <c r="AP140" s="352">
        <v>23</v>
      </c>
      <c r="AQ140" s="355">
        <v>46</v>
      </c>
      <c r="AR140" s="348">
        <v>1</v>
      </c>
      <c r="AS140" s="352">
        <v>0</v>
      </c>
      <c r="AT140" s="352">
        <v>0</v>
      </c>
      <c r="AU140" s="352">
        <v>8</v>
      </c>
      <c r="AV140" s="356"/>
      <c r="AW140" s="356"/>
      <c r="AX140" s="357">
        <f t="shared" ref="AX140:AX144" si="157">COUNT(AU140)</f>
      </c>
    </row>
    <row r="141">
      <c r="A141" s="338"/>
      <c r="B141" s="340" t="s">
        <v>345</v>
      </c>
      <c r="C141" s="377" t="s">
        <v>324</v>
      </c>
      <c r="D141" s="341" t="s">
        <v>309</v>
      </c>
      <c r="E141" s="375" t="s">
        <v>329</v>
      </c>
      <c r="F141" s="359">
        <f t="shared" si="24"/>
      </c>
      <c r="G141" s="343">
        <v>1160.47</v>
      </c>
      <c r="H141" s="343">
        <v>449.76</v>
      </c>
      <c r="I141" s="364">
        <v>0</v>
      </c>
      <c r="J141" s="352">
        <v>1</v>
      </c>
      <c r="K141" s="343">
        <v>1994.8500000000058</v>
      </c>
      <c r="L141" s="355">
        <v>0</v>
      </c>
      <c r="M141" s="343">
        <v>0</v>
      </c>
      <c r="N141" s="346">
        <v>0</v>
      </c>
      <c r="O141" s="349">
        <f t="shared" si="268"/>
      </c>
      <c r="P141" s="364"/>
      <c r="Q141" s="351">
        <f t="shared" si="174"/>
      </c>
      <c r="R141" s="352">
        <f t="shared" si="79"/>
      </c>
      <c r="S141" s="343">
        <f t="shared" si="114"/>
      </c>
      <c r="T141" s="353">
        <f t="shared" si="215"/>
      </c>
      <c r="U141" s="353">
        <f t="shared" si="199"/>
      </c>
      <c r="V141" s="353">
        <f t="shared" si="251"/>
      </c>
      <c r="W141" s="354">
        <v>1</v>
      </c>
      <c r="X141" s="353">
        <f t="shared" si="232"/>
      </c>
      <c r="Y141" s="353">
        <f t="shared" si="40"/>
      </c>
      <c r="Z141" s="353">
        <f t="shared" si="277"/>
      </c>
      <c r="AA141" s="353">
        <f t="shared" si="183"/>
      </c>
      <c r="AB141" s="353">
        <f t="shared" si="129"/>
      </c>
      <c r="AC141" s="349">
        <f t="shared" si="223"/>
      </c>
      <c r="AD141" s="349">
        <f t="shared" si="207"/>
      </c>
      <c r="AE141" s="349">
        <f t="shared" si="260"/>
      </c>
      <c r="AF141" s="349">
        <f t="shared" si="243"/>
      </c>
      <c r="AG141" s="349">
        <f t="shared" si="51"/>
      </c>
      <c r="AH141" s="349">
        <f t="shared" si="288"/>
      </c>
      <c r="AI141" s="349">
        <f t="shared" si="191"/>
      </c>
      <c r="AJ141" s="346">
        <v>49</v>
      </c>
      <c r="AK141" s="352">
        <v>13469</v>
      </c>
      <c r="AL141" s="352">
        <v>335</v>
      </c>
      <c r="AM141" s="352">
        <v>375</v>
      </c>
      <c r="AN141" s="352">
        <v>65</v>
      </c>
      <c r="AO141" s="348">
        <v>20</v>
      </c>
      <c r="AP141" s="352">
        <v>76</v>
      </c>
      <c r="AQ141" s="355">
        <v>64</v>
      </c>
      <c r="AR141" s="348">
        <v>1</v>
      </c>
      <c r="AS141" s="352">
        <v>5</v>
      </c>
      <c r="AT141" s="352">
        <v>1</v>
      </c>
      <c r="AU141" s="352">
        <v>8</v>
      </c>
      <c r="AV141" s="356"/>
      <c r="AW141" s="356"/>
      <c r="AX141" s="357">
        <f t="shared" si="157"/>
      </c>
    </row>
    <row r="142">
      <c r="A142" s="338"/>
      <c r="B142" s="340" t="s">
        <v>345</v>
      </c>
      <c r="C142" s="377" t="s">
        <v>324</v>
      </c>
      <c r="D142" s="341" t="s">
        <v>309</v>
      </c>
      <c r="E142" s="375" t="s">
        <v>330</v>
      </c>
      <c r="F142" s="343">
        <f t="shared" si="24"/>
      </c>
      <c r="G142" s="343">
        <v>1232.72</v>
      </c>
      <c r="H142" s="343">
        <v>639.13</v>
      </c>
      <c r="I142" s="364">
        <v>0</v>
      </c>
      <c r="J142" s="352">
        <v>2</v>
      </c>
      <c r="K142" s="343">
        <v>5096.519999999997</v>
      </c>
      <c r="L142" s="355">
        <v>0</v>
      </c>
      <c r="M142" s="343">
        <v>0</v>
      </c>
      <c r="N142" s="346">
        <v>0</v>
      </c>
      <c r="O142" s="349">
        <f t="shared" si="268"/>
      </c>
      <c r="P142" s="364"/>
      <c r="Q142" s="351">
        <f t="shared" si="174"/>
      </c>
      <c r="R142" s="352">
        <f t="shared" si="79"/>
      </c>
      <c r="S142" s="343">
        <f t="shared" si="114"/>
      </c>
      <c r="T142" s="353">
        <f t="shared" si="215"/>
      </c>
      <c r="U142" s="353">
        <f t="shared" si="199"/>
      </c>
      <c r="V142" s="353">
        <f t="shared" si="251"/>
      </c>
      <c r="W142" s="354">
        <v>2</v>
      </c>
      <c r="X142" s="353">
        <f t="shared" si="232"/>
      </c>
      <c r="Y142" s="353">
        <f t="shared" si="40"/>
      </c>
      <c r="Z142" s="353">
        <f t="shared" si="277"/>
      </c>
      <c r="AA142" s="353">
        <f t="shared" si="183"/>
      </c>
      <c r="AB142" s="353">
        <f t="shared" si="129"/>
      </c>
      <c r="AC142" s="349">
        <f t="shared" si="223"/>
      </c>
      <c r="AD142" s="349">
        <f t="shared" si="207"/>
      </c>
      <c r="AE142" s="349">
        <f t="shared" si="260"/>
      </c>
      <c r="AF142" s="349">
        <f t="shared" si="243"/>
      </c>
      <c r="AG142" s="349">
        <f t="shared" si="51"/>
      </c>
      <c r="AH142" s="349">
        <f t="shared" si="288"/>
      </c>
      <c r="AI142" s="349">
        <f t="shared" si="191"/>
      </c>
      <c r="AJ142" s="346">
        <v>40</v>
      </c>
      <c r="AK142" s="352">
        <v>19214</v>
      </c>
      <c r="AL142" s="352">
        <v>349</v>
      </c>
      <c r="AM142" s="352">
        <v>351</v>
      </c>
      <c r="AN142" s="352">
        <v>63</v>
      </c>
      <c r="AO142" s="348">
        <v>20</v>
      </c>
      <c r="AP142" s="352">
        <v>36</v>
      </c>
      <c r="AQ142" s="355">
        <v>54</v>
      </c>
      <c r="AR142" s="348">
        <v>3</v>
      </c>
      <c r="AS142" s="352">
        <v>5</v>
      </c>
      <c r="AT142" s="352">
        <v>1</v>
      </c>
      <c r="AU142" s="352">
        <v>10</v>
      </c>
      <c r="AV142" s="356"/>
      <c r="AW142" s="356"/>
      <c r="AX142" s="357">
        <f t="shared" si="157"/>
      </c>
    </row>
    <row r="143">
      <c r="A143" s="338"/>
      <c r="B143" s="340" t="s">
        <v>345</v>
      </c>
      <c r="C143" s="377" t="s">
        <v>324</v>
      </c>
      <c r="D143" s="341" t="s">
        <v>309</v>
      </c>
      <c r="E143" s="375" t="s">
        <v>331</v>
      </c>
      <c r="F143" s="343">
        <f t="shared" si="24"/>
      </c>
      <c r="G143" s="343">
        <v>2428.89</v>
      </c>
      <c r="H143" s="343">
        <v>798.97</v>
      </c>
      <c r="I143" s="364">
        <v>0</v>
      </c>
      <c r="J143" s="352">
        <v>5</v>
      </c>
      <c r="K143" s="343">
        <v>11634.479999999989</v>
      </c>
      <c r="L143" s="355">
        <v>0</v>
      </c>
      <c r="M143" s="343">
        <v>0</v>
      </c>
      <c r="N143" s="346">
        <v>0</v>
      </c>
      <c r="O143" s="349">
        <f t="shared" si="268"/>
      </c>
      <c r="P143" s="364"/>
      <c r="Q143" s="351">
        <f t="shared" si="174"/>
      </c>
      <c r="R143" s="352">
        <f t="shared" si="79"/>
      </c>
      <c r="S143" s="343">
        <f t="shared" si="114"/>
      </c>
      <c r="T143" s="353">
        <f t="shared" si="215"/>
      </c>
      <c r="U143" s="353">
        <f t="shared" si="199"/>
      </c>
      <c r="V143" s="353">
        <f t="shared" si="251"/>
      </c>
      <c r="W143" s="354">
        <v>4</v>
      </c>
      <c r="X143" s="353">
        <f t="shared" si="232"/>
      </c>
      <c r="Y143" s="353">
        <f t="shared" si="40"/>
      </c>
      <c r="Z143" s="353">
        <f t="shared" si="277"/>
      </c>
      <c r="AA143" s="353">
        <f t="shared" si="183"/>
      </c>
      <c r="AB143" s="353">
        <f t="shared" si="129"/>
      </c>
      <c r="AC143" s="349">
        <f t="shared" si="223"/>
      </c>
      <c r="AD143" s="349">
        <f t="shared" si="207"/>
      </c>
      <c r="AE143" s="349">
        <f t="shared" si="260"/>
      </c>
      <c r="AF143" s="349">
        <f t="shared" si="243"/>
      </c>
      <c r="AG143" s="349">
        <f t="shared" si="51"/>
      </c>
      <c r="AH143" s="349">
        <f t="shared" si="288"/>
      </c>
      <c r="AI143" s="349">
        <f t="shared" si="191"/>
      </c>
      <c r="AJ143" s="346">
        <v>44</v>
      </c>
      <c r="AK143" s="352">
        <v>26170</v>
      </c>
      <c r="AL143" s="352">
        <v>559</v>
      </c>
      <c r="AM143" s="352">
        <v>578</v>
      </c>
      <c r="AN143" s="352">
        <v>82</v>
      </c>
      <c r="AO143" s="348">
        <v>27</v>
      </c>
      <c r="AP143" s="352">
        <v>72</v>
      </c>
      <c r="AQ143" s="348">
        <v>81</v>
      </c>
      <c r="AR143" s="348">
        <v>5</v>
      </c>
      <c r="AS143" s="352">
        <v>2</v>
      </c>
      <c r="AT143" s="352">
        <v>1</v>
      </c>
      <c r="AU143" s="352">
        <v>7</v>
      </c>
      <c r="AV143" s="356"/>
      <c r="AW143" s="356"/>
      <c r="AX143" s="357">
        <f t="shared" si="157"/>
      </c>
    </row>
    <row r="144">
      <c r="A144" s="338"/>
      <c r="B144" s="340" t="s">
        <v>345</v>
      </c>
      <c r="C144" s="377" t="s">
        <v>324</v>
      </c>
      <c r="D144" s="341" t="s">
        <v>309</v>
      </c>
      <c r="E144" s="375" t="s">
        <v>333</v>
      </c>
      <c r="F144" s="343">
        <f t="shared" si="24"/>
      </c>
      <c r="G144" s="343">
        <v>2642.65</v>
      </c>
      <c r="H144" s="343">
        <v>836.69</v>
      </c>
      <c r="I144" s="364">
        <v>0</v>
      </c>
      <c r="J144" s="352">
        <v>3</v>
      </c>
      <c r="K144" s="343">
        <v>6537.970000000001</v>
      </c>
      <c r="L144" s="355">
        <v>1</v>
      </c>
      <c r="M144" s="343">
        <v>3989.7000000000007</v>
      </c>
      <c r="N144" s="346">
        <v>0</v>
      </c>
      <c r="O144" s="349">
        <f t="shared" si="268"/>
      </c>
      <c r="P144" s="364"/>
      <c r="Q144" s="351">
        <f t="shared" si="174"/>
      </c>
      <c r="R144" s="352">
        <f t="shared" si="79"/>
      </c>
      <c r="S144" s="343">
        <f t="shared" si="114"/>
      </c>
      <c r="T144" s="353">
        <f t="shared" si="215"/>
      </c>
      <c r="U144" s="353">
        <f t="shared" si="199"/>
      </c>
      <c r="V144" s="353">
        <f t="shared" si="251"/>
      </c>
      <c r="W144" s="354">
        <v>4</v>
      </c>
      <c r="X144" s="353">
        <v>319</v>
      </c>
      <c r="Y144" s="353">
        <v>331</v>
      </c>
      <c r="Z144" s="353">
        <v>93</v>
      </c>
      <c r="AA144" s="353">
        <f t="shared" si="183"/>
      </c>
      <c r="AB144" s="353">
        <f t="shared" si="129"/>
      </c>
      <c r="AC144" s="349">
        <f t="shared" si="223"/>
      </c>
      <c r="AD144" s="349">
        <f t="shared" si="207"/>
      </c>
      <c r="AE144" s="349">
        <f t="shared" si="260"/>
      </c>
      <c r="AF144" s="349">
        <f t="shared" si="243"/>
      </c>
      <c r="AG144" s="349">
        <f t="shared" si="51"/>
      </c>
      <c r="AH144" s="349">
        <f t="shared" si="288"/>
      </c>
      <c r="AI144" s="349">
        <f t="shared" si="191"/>
      </c>
      <c r="AJ144" s="346">
        <v>40</v>
      </c>
      <c r="AK144" s="352">
        <v>29449</v>
      </c>
      <c r="AL144" s="352">
        <v>807</v>
      </c>
      <c r="AM144" s="352">
        <v>868</v>
      </c>
      <c r="AN144" s="352">
        <v>83</v>
      </c>
      <c r="AO144" s="348">
        <v>19</v>
      </c>
      <c r="AP144" s="352">
        <v>79</v>
      </c>
      <c r="AQ144" s="348">
        <v>75</v>
      </c>
      <c r="AR144" s="348">
        <v>4</v>
      </c>
      <c r="AS144" s="352">
        <v>4</v>
      </c>
      <c r="AT144" s="352">
        <v>1</v>
      </c>
      <c r="AU144" s="352">
        <v>11</v>
      </c>
      <c r="AV144" s="356"/>
      <c r="AW144" s="356"/>
      <c r="AX144" s="357">
        <f t="shared" si="157"/>
      </c>
    </row>
    <row r="145">
      <c r="A145" s="338"/>
      <c r="B145" s="361" t="s">
        <v>314</v>
      </c>
      <c r="C145" s="361"/>
      <c r="D145" s="361"/>
      <c r="E145" s="361"/>
      <c r="F145" s="362">
        <f>SUM(F140:F144)</f>
      </c>
      <c r="G145" s="362">
        <f>SUM(G140:G144)</f>
      </c>
      <c r="H145" s="362">
        <f>SUM(H140:H144)</f>
      </c>
      <c r="I145" s="364">
        <f>SUM(I140:I144)</f>
      </c>
      <c r="J145" s="365">
        <f>SUM(J140:J144)</f>
      </c>
      <c r="K145" s="362">
        <f>SUM(K140:K144)</f>
      </c>
      <c r="L145" s="366">
        <f>SUM(L140:L144)</f>
      </c>
      <c r="M145" s="362">
        <f>SUM(M140:M144)</f>
      </c>
      <c r="N145" s="365">
        <f>SUM(N140:N144)</f>
      </c>
      <c r="O145" s="367">
        <f t="shared" si="268"/>
      </c>
      <c r="P145" s="368">
        <f>SUM(P140:P144)</f>
      </c>
      <c r="Q145" s="351">
        <f t="shared" si="174"/>
      </c>
      <c r="R145" s="365">
        <f>SUM(R140:R144)</f>
      </c>
      <c r="S145" s="362">
        <f>SUM(S140:S144)</f>
      </c>
      <c r="T145" s="369">
        <f t="shared" si="215"/>
      </c>
      <c r="U145" s="369">
        <f t="shared" si="199"/>
      </c>
      <c r="V145" s="369">
        <f t="shared" si="251"/>
      </c>
      <c r="W145" s="370">
        <f>SUM(W140:W144)</f>
      </c>
      <c r="X145" s="369">
        <f t="shared" ref="X145:X148" si="233">F145/W145</f>
      </c>
      <c r="Y145" s="369">
        <f t="shared" ref="Y145:Y148" si="41">F145/R145</f>
      </c>
      <c r="Z145" s="369">
        <f t="shared" ref="Z145:Z148" si="278">F145/AL145</f>
      </c>
      <c r="AA145" s="369">
        <f t="shared" si="183"/>
      </c>
      <c r="AB145" s="369">
        <f t="shared" si="129"/>
      </c>
      <c r="AC145" s="367">
        <f t="shared" si="223"/>
      </c>
      <c r="AD145" s="367">
        <f t="shared" si="207"/>
      </c>
      <c r="AE145" s="367">
        <f t="shared" si="260"/>
      </c>
      <c r="AF145" s="367">
        <f t="shared" si="243"/>
      </c>
      <c r="AG145" s="367">
        <f t="shared" si="51"/>
      </c>
      <c r="AH145" s="367">
        <f t="shared" si="288"/>
      </c>
      <c r="AI145" s="367">
        <f t="shared" si="191"/>
      </c>
      <c r="AJ145" s="365">
        <f>AVERAGE(AJ140:AJ144)</f>
      </c>
      <c r="AK145" s="365">
        <f>SUM(AK140:AK144)</f>
      </c>
      <c r="AL145" s="365">
        <f>SUM(AL140:AL144)</f>
      </c>
      <c r="AM145" s="365">
        <f>SUM(AM140:AM144)</f>
      </c>
      <c r="AN145" s="365">
        <f>SUM(AN140:AN144)</f>
      </c>
      <c r="AO145" s="371">
        <f>SUM(AO140:AO144)</f>
      </c>
      <c r="AP145" s="365">
        <f>SUM(AP140:AP144)</f>
      </c>
      <c r="AQ145" s="371">
        <f>SUM(AQ140:AQ144)</f>
      </c>
      <c r="AR145" s="371">
        <f>SUM(AR140:AR144)</f>
      </c>
      <c r="AS145" s="365">
        <f>SUM(AS140:AS144)</f>
      </c>
      <c r="AT145" s="365">
        <f>SUM(AT140:AT144)</f>
      </c>
      <c r="AU145" s="365">
        <f>SUM(AU140:AU144)</f>
      </c>
      <c r="AV145" s="372"/>
      <c r="AW145" s="372"/>
      <c r="AX145" s="365">
        <f>SUM(AX140:AX144)</f>
      </c>
    </row>
    <row r="146">
      <c r="A146" s="338"/>
      <c r="B146" s="340" t="s">
        <v>345</v>
      </c>
      <c r="C146" s="377" t="s">
        <v>324</v>
      </c>
      <c r="D146" s="377" t="s">
        <v>327</v>
      </c>
      <c r="E146" s="382" t="s">
        <v>334</v>
      </c>
      <c r="F146" s="343">
        <f>G146+H146+I146</f>
      </c>
      <c r="G146" s="343">
        <v>1902.79</v>
      </c>
      <c r="H146" s="343">
        <v>618.06</v>
      </c>
      <c r="I146" s="364">
        <v>0</v>
      </c>
      <c r="J146" s="352">
        <v>0</v>
      </c>
      <c r="K146" s="343">
        <v>0</v>
      </c>
      <c r="L146" s="355">
        <v>0</v>
      </c>
      <c r="M146" s="343">
        <v>0</v>
      </c>
      <c r="N146" s="346">
        <v>0</v>
      </c>
      <c r="O146" s="349">
        <f t="shared" si="268"/>
      </c>
      <c r="P146" s="364"/>
      <c r="Q146" s="351">
        <f t="shared" si="174"/>
      </c>
      <c r="R146" s="352">
        <f>J146+L146</f>
      </c>
      <c r="S146" s="343">
        <f>K146+M146</f>
      </c>
      <c r="T146" s="353">
        <f t="shared" si="215"/>
      </c>
      <c r="U146" s="353">
        <f t="shared" si="199"/>
      </c>
      <c r="V146" s="353">
        <f t="shared" si="251"/>
      </c>
      <c r="W146" s="354">
        <v>0</v>
      </c>
      <c r="X146" s="353">
        <f t="shared" si="233"/>
      </c>
      <c r="Y146" s="353">
        <f t="shared" si="41"/>
      </c>
      <c r="Z146" s="353">
        <f t="shared" si="278"/>
      </c>
      <c r="AA146" s="353">
        <f t="shared" si="183"/>
      </c>
      <c r="AB146" s="353">
        <f t="shared" si="129"/>
      </c>
      <c r="AC146" s="349">
        <f t="shared" si="223"/>
      </c>
      <c r="AD146" s="349">
        <f t="shared" si="207"/>
      </c>
      <c r="AE146" s="349">
        <f t="shared" si="260"/>
      </c>
      <c r="AF146" s="349">
        <f t="shared" si="243"/>
      </c>
      <c r="AG146" s="349">
        <f t="shared" si="51"/>
      </c>
      <c r="AH146" s="349">
        <f t="shared" si="288"/>
      </c>
      <c r="AI146" s="349">
        <f t="shared" si="191"/>
      </c>
      <c r="AJ146" s="346">
        <v>41</v>
      </c>
      <c r="AK146" s="352">
        <v>30041</v>
      </c>
      <c r="AL146" s="352">
        <v>753</v>
      </c>
      <c r="AM146" s="352">
        <v>821</v>
      </c>
      <c r="AN146" s="346">
        <v>67</v>
      </c>
      <c r="AO146" s="348">
        <v>19</v>
      </c>
      <c r="AP146" s="352">
        <v>42</v>
      </c>
      <c r="AQ146" s="355">
        <v>71</v>
      </c>
      <c r="AR146" s="348">
        <v>1</v>
      </c>
      <c r="AS146" s="352">
        <v>4</v>
      </c>
      <c r="AT146" s="352">
        <v>3</v>
      </c>
      <c r="AU146" s="352">
        <v>8</v>
      </c>
      <c r="AV146" s="356"/>
      <c r="AW146" s="356"/>
      <c r="AX146" s="357">
        <f>COUNT(AU146)</f>
      </c>
    </row>
    <row r="147">
      <c r="A147" s="338"/>
      <c r="B147" s="361" t="s">
        <v>314</v>
      </c>
      <c r="C147" s="361"/>
      <c r="D147" s="361"/>
      <c r="E147" s="361"/>
      <c r="F147" s="362">
        <f>SUM(F146)</f>
      </c>
      <c r="G147" s="362">
        <f>SUM(G146)</f>
      </c>
      <c r="H147" s="362">
        <f>SUM(H146)</f>
      </c>
      <c r="I147" s="364">
        <f>SUM(I146)</f>
      </c>
      <c r="J147" s="365">
        <f>SUM(J146)</f>
      </c>
      <c r="K147" s="362">
        <f>SUM(K146)</f>
      </c>
      <c r="L147" s="366">
        <f>SUM(L146)</f>
      </c>
      <c r="M147" s="362">
        <f>SUM(M146)</f>
      </c>
      <c r="N147" s="365">
        <f>SUM(N146)</f>
      </c>
      <c r="O147" s="367">
        <f t="shared" si="268"/>
      </c>
      <c r="P147" s="368">
        <f>SUM(P146)</f>
      </c>
      <c r="Q147" s="351">
        <f t="shared" si="174"/>
      </c>
      <c r="R147" s="365">
        <f>SUM(R146)</f>
      </c>
      <c r="S147" s="362">
        <f>SUM(S146)</f>
      </c>
      <c r="T147" s="369">
        <f t="shared" si="215"/>
      </c>
      <c r="U147" s="369">
        <f t="shared" si="199"/>
      </c>
      <c r="V147" s="369">
        <f t="shared" si="251"/>
      </c>
      <c r="W147" s="370">
        <f>SUM(W146)</f>
      </c>
      <c r="X147" s="369">
        <f t="shared" si="233"/>
      </c>
      <c r="Y147" s="369">
        <f t="shared" si="41"/>
      </c>
      <c r="Z147" s="369">
        <f t="shared" si="278"/>
      </c>
      <c r="AA147" s="369">
        <f t="shared" si="183"/>
      </c>
      <c r="AB147" s="369">
        <f t="shared" si="129"/>
      </c>
      <c r="AC147" s="367">
        <f t="shared" si="223"/>
      </c>
      <c r="AD147" s="367">
        <f t="shared" si="207"/>
      </c>
      <c r="AE147" s="367">
        <f t="shared" si="260"/>
      </c>
      <c r="AF147" s="367">
        <f t="shared" si="243"/>
      </c>
      <c r="AG147" s="367">
        <f t="shared" si="51"/>
      </c>
      <c r="AH147" s="367">
        <f t="shared" si="288"/>
      </c>
      <c r="AI147" s="367">
        <f t="shared" si="191"/>
      </c>
      <c r="AJ147" s="365">
        <f>AVERAGE(AJ146)</f>
      </c>
      <c r="AK147" s="365">
        <f>SUM(AK146)</f>
      </c>
      <c r="AL147" s="365">
        <f>SUM(AL146)</f>
      </c>
      <c r="AM147" s="365">
        <f>SUM(AM146)</f>
      </c>
      <c r="AN147" s="365">
        <f>SUM(AN146)</f>
      </c>
      <c r="AO147" s="365">
        <f>SUM(AO146)</f>
      </c>
      <c r="AP147" s="365">
        <f>SUM(AP146)</f>
      </c>
      <c r="AQ147" s="365">
        <f>SUM(AQ146)</f>
      </c>
      <c r="AR147" s="365">
        <f>SUM(AR146)</f>
      </c>
      <c r="AS147" s="365">
        <f>SUM(AS146)</f>
      </c>
      <c r="AT147" s="365">
        <f>SUM(AT146)</f>
      </c>
      <c r="AU147" s="365">
        <f>SUM(AU146)</f>
      </c>
      <c r="AV147" s="372"/>
      <c r="AW147" s="372"/>
      <c r="AX147" s="365">
        <f>SUM(AX146)</f>
      </c>
    </row>
    <row r="148">
      <c r="A148" s="338"/>
      <c r="B148" s="387" t="s">
        <v>335</v>
      </c>
      <c r="C148" s="387"/>
      <c r="D148" s="387"/>
      <c r="E148" s="387"/>
      <c r="F148" s="388">
        <f>F129+F134+F139+F147+F124+F145</f>
      </c>
      <c r="G148" s="388">
        <f>G147+G145+G139+G134+G129+G124</f>
      </c>
      <c r="H148" s="388">
        <f>H147+H145+H139+H134+H129+H124</f>
      </c>
      <c r="I148" s="388">
        <f>I129+I134+I139+I147+I124+I145</f>
      </c>
      <c r="J148" s="390">
        <f>J129+J134+J139+J147+J124+J145</f>
      </c>
      <c r="K148" s="388">
        <f>K129+K134+K139+K147+K124+K145</f>
      </c>
      <c r="L148" s="388">
        <f>L129+L134+L139+L147+L124+L145</f>
      </c>
      <c r="M148" s="388">
        <f>M129+M134+M139+M147+M124+M145</f>
      </c>
      <c r="N148" s="390">
        <f>N129+N134+N139+N147+N124+N145</f>
      </c>
      <c r="O148" s="391">
        <f t="shared" si="268"/>
      </c>
      <c r="P148" s="392">
        <f>P129+P134+P147+P139+P124+P145</f>
      </c>
      <c r="Q148" s="393">
        <f t="shared" si="174"/>
      </c>
      <c r="R148" s="390">
        <f>R129+R134+R139+R147+R124+R145</f>
      </c>
      <c r="S148" s="388">
        <f>S129+S134+S139+S147+S124+S145</f>
      </c>
      <c r="T148" s="388">
        <f t="shared" si="215"/>
      </c>
      <c r="U148" s="388">
        <f t="shared" si="199"/>
      </c>
      <c r="V148" s="388">
        <f t="shared" si="251"/>
      </c>
      <c r="W148" s="394">
        <f>W129+W134+W139+W147+W124+W145</f>
      </c>
      <c r="X148" s="388">
        <f t="shared" si="233"/>
      </c>
      <c r="Y148" s="388">
        <f t="shared" si="41"/>
      </c>
      <c r="Z148" s="388">
        <f t="shared" si="278"/>
      </c>
      <c r="AA148" s="388">
        <f t="shared" si="183"/>
      </c>
      <c r="AB148" s="388">
        <f t="shared" si="129"/>
      </c>
      <c r="AC148" s="391">
        <f t="shared" si="223"/>
      </c>
      <c r="AD148" s="391">
        <f t="shared" si="207"/>
      </c>
      <c r="AE148" s="391">
        <f t="shared" si="260"/>
      </c>
      <c r="AF148" s="391">
        <f t="shared" si="243"/>
      </c>
      <c r="AG148" s="391">
        <f t="shared" si="51"/>
      </c>
      <c r="AH148" s="391">
        <f t="shared" si="288"/>
      </c>
      <c r="AI148" s="391">
        <f t="shared" si="191"/>
      </c>
      <c r="AJ148" s="390"/>
      <c r="AK148" s="390">
        <f>AK129+AK134+AK139+AK147+AK124+AK145</f>
      </c>
      <c r="AL148" s="390">
        <f>AL129+AL134+AL139+AL147+AL124+AL145</f>
      </c>
      <c r="AM148" s="390">
        <f>AM129+AM134+AM139+AM147+AM124+AM145</f>
      </c>
      <c r="AN148" s="390">
        <f>AN129+AN134+AN139+AN147+AN124+AN145</f>
      </c>
      <c r="AO148" s="390">
        <f>AO129+AO134+AO139+AO147+AO124+AO145</f>
      </c>
      <c r="AP148" s="390">
        <f>AP129+AP134+AP139+AP147+AP124+AP145</f>
      </c>
      <c r="AQ148" s="390">
        <f>AQ129+AQ134+AQ139+AQ147+AQ124+AQ145</f>
      </c>
      <c r="AR148" s="390">
        <f>AR129+AR134+AR139+AR147+AR124+AR145</f>
      </c>
      <c r="AS148" s="390">
        <f>AS129+AS134+AS139+AS147+AS124+AS145</f>
      </c>
      <c r="AT148" s="390">
        <f>AT129+AT134+AT139+AT147+AT124+AT145</f>
      </c>
      <c r="AU148" s="390">
        <f>AU129+AU134+AU139+AU147+AU124+AU145</f>
      </c>
      <c r="AV148" s="395"/>
      <c r="AW148" s="395"/>
      <c r="AX148" s="390">
        <f>AX129+AX134+AX139+AX147+AX124+AX145</f>
      </c>
    </row>
    <row r="149">
      <c r="A149" s="303"/>
      <c r="B149" s="304" t="s">
        <v>249</v>
      </c>
      <c r="C149" s="304"/>
      <c r="D149" s="304"/>
      <c r="E149" s="304"/>
      <c r="F149" s="305" t="s">
        <v>250</v>
      </c>
      <c r="G149" s="305"/>
      <c r="H149" s="305"/>
      <c r="I149" s="305"/>
      <c r="J149" s="306"/>
      <c r="K149" s="305"/>
      <c r="L149" s="305"/>
      <c r="M149" s="305"/>
      <c r="N149" s="305"/>
      <c r="O149" s="305"/>
      <c r="P149" s="305"/>
      <c r="Q149" s="305"/>
      <c r="R149" s="306"/>
      <c r="S149" s="305"/>
      <c r="T149" s="305"/>
      <c r="U149" s="305"/>
      <c r="V149" s="305"/>
      <c r="W149" s="307"/>
      <c r="X149" s="305"/>
      <c r="Y149" s="305"/>
      <c r="Z149" s="308" t="s">
        <v>251</v>
      </c>
      <c r="AA149" s="308"/>
      <c r="AB149" s="308"/>
      <c r="AC149" s="308"/>
      <c r="AD149" s="308"/>
      <c r="AE149" s="308"/>
      <c r="AF149" s="308"/>
      <c r="AG149" s="308"/>
      <c r="AH149" s="308"/>
      <c r="AI149" s="308"/>
      <c r="AJ149" s="308"/>
      <c r="AK149" s="308"/>
      <c r="AL149" s="308"/>
      <c r="AM149" s="308"/>
      <c r="AN149" s="308"/>
      <c r="AO149" s="308"/>
      <c r="AP149" s="308"/>
      <c r="AQ149" s="308"/>
      <c r="AR149" s="308"/>
      <c r="AS149" s="308"/>
      <c r="AT149" s="308"/>
      <c r="AU149" s="308"/>
      <c r="AV149" s="309" t="s">
        <v>252</v>
      </c>
      <c r="AW149" s="309"/>
      <c r="AX149" s="310" t="s">
        <v>253</v>
      </c>
    </row>
    <row r="150">
      <c r="A150" s="303"/>
      <c r="B150" s="304"/>
      <c r="C150" s="304"/>
      <c r="D150" s="304"/>
      <c r="E150" s="304"/>
      <c r="F150" s="311" t="s">
        <v>254</v>
      </c>
      <c r="G150" s="311"/>
      <c r="H150" s="311"/>
      <c r="I150" s="311"/>
      <c r="J150" s="312" t="s">
        <v>255</v>
      </c>
      <c r="K150" s="312"/>
      <c r="L150" s="312"/>
      <c r="M150" s="312"/>
      <c r="N150" s="312"/>
      <c r="O150" s="312"/>
      <c r="P150" s="312"/>
      <c r="Q150" s="312"/>
      <c r="R150" s="312"/>
      <c r="S150" s="313"/>
      <c r="T150" s="314" t="s">
        <v>256</v>
      </c>
      <c r="U150" s="314"/>
      <c r="V150" s="314"/>
      <c r="W150" s="315"/>
      <c r="X150" s="314"/>
      <c r="Y150" s="314"/>
      <c r="Z150" s="316" t="s">
        <v>257</v>
      </c>
      <c r="AA150" s="316"/>
      <c r="AB150" s="316"/>
      <c r="AC150" s="316"/>
      <c r="AD150" s="316"/>
      <c r="AE150" s="316"/>
      <c r="AF150" s="316"/>
      <c r="AG150" s="316"/>
      <c r="AH150" s="316"/>
      <c r="AI150" s="316"/>
      <c r="AJ150" s="316"/>
      <c r="AK150" s="317" t="s">
        <v>258</v>
      </c>
      <c r="AL150" s="317"/>
      <c r="AM150" s="317"/>
      <c r="AN150" s="317"/>
      <c r="AO150" s="317"/>
      <c r="AP150" s="317"/>
      <c r="AQ150" s="317"/>
      <c r="AR150" s="317"/>
      <c r="AS150" s="317"/>
      <c r="AT150" s="317"/>
      <c r="AU150" s="317"/>
      <c r="AV150" s="318"/>
      <c r="AW150" s="319"/>
      <c r="AX150" s="310"/>
    </row>
    <row r="151">
      <c r="A151" s="303"/>
      <c r="B151" s="320" t="s">
        <v>259</v>
      </c>
      <c r="C151" s="321" t="s">
        <v>260</v>
      </c>
      <c r="D151" s="322" t="s">
        <v>261</v>
      </c>
      <c r="E151" s="323" t="s">
        <v>262</v>
      </c>
      <c r="F151" s="324" t="s">
        <v>263</v>
      </c>
      <c r="G151" s="311" t="s">
        <v>264</v>
      </c>
      <c r="H151" s="325" t="s">
        <v>265</v>
      </c>
      <c r="I151" s="326" t="s">
        <v>266</v>
      </c>
      <c r="J151" s="327" t="s">
        <v>267</v>
      </c>
      <c r="K151" s="328" t="s">
        <v>268</v>
      </c>
      <c r="L151" s="329" t="s">
        <v>269</v>
      </c>
      <c r="M151" s="328" t="s">
        <v>270</v>
      </c>
      <c r="N151" s="328" t="s">
        <v>271</v>
      </c>
      <c r="O151" s="328" t="s">
        <v>272</v>
      </c>
      <c r="P151" s="330" t="s">
        <v>273</v>
      </c>
      <c r="Q151" s="328" t="s">
        <v>274</v>
      </c>
      <c r="R151" s="327" t="s">
        <v>275</v>
      </c>
      <c r="S151" s="331" t="s">
        <v>276</v>
      </c>
      <c r="T151" s="314" t="s">
        <v>277</v>
      </c>
      <c r="U151" s="314" t="s">
        <v>278</v>
      </c>
      <c r="V151" s="314" t="s">
        <v>279</v>
      </c>
      <c r="W151" s="315" t="s">
        <v>280</v>
      </c>
      <c r="X151" s="314" t="s">
        <v>281</v>
      </c>
      <c r="Y151" s="332" t="s">
        <v>282</v>
      </c>
      <c r="Z151" s="396" t="s">
        <v>283</v>
      </c>
      <c r="AA151" s="397" t="s">
        <v>284</v>
      </c>
      <c r="AB151" s="398" t="s">
        <v>285</v>
      </c>
      <c r="AC151" s="397" t="s">
        <v>286</v>
      </c>
      <c r="AD151" s="397" t="s">
        <v>287</v>
      </c>
      <c r="AE151" s="336" t="s">
        <v>288</v>
      </c>
      <c r="AF151" s="397" t="s">
        <v>289</v>
      </c>
      <c r="AG151" s="397" t="s">
        <v>290</v>
      </c>
      <c r="AH151" s="397" t="s">
        <v>291</v>
      </c>
      <c r="AI151" s="336" t="s">
        <v>292</v>
      </c>
      <c r="AJ151" s="336" t="s">
        <v>293</v>
      </c>
      <c r="AK151" s="317" t="s">
        <v>294</v>
      </c>
      <c r="AL151" s="317" t="s">
        <v>295</v>
      </c>
      <c r="AM151" s="317" t="s">
        <v>296</v>
      </c>
      <c r="AN151" s="317" t="s">
        <v>297</v>
      </c>
      <c r="AO151" s="406" t="s">
        <v>298</v>
      </c>
      <c r="AP151" s="406" t="s">
        <v>299</v>
      </c>
      <c r="AQ151" s="317" t="s">
        <v>300</v>
      </c>
      <c r="AR151" s="317" t="s">
        <v>301</v>
      </c>
      <c r="AS151" s="317" t="s">
        <v>302</v>
      </c>
      <c r="AT151" s="317" t="s">
        <v>303</v>
      </c>
      <c r="AU151" s="317" t="s">
        <v>304</v>
      </c>
      <c r="AV151" s="318"/>
      <c r="AW151" s="319"/>
      <c r="AX151" s="310" t="s">
        <v>305</v>
      </c>
    </row>
    <row r="152">
      <c r="A152" s="338" t="s">
        <v>346</v>
      </c>
      <c r="B152" s="340" t="s">
        <v>345</v>
      </c>
      <c r="C152" s="377" t="s">
        <v>324</v>
      </c>
      <c r="D152" s="341" t="s">
        <v>327</v>
      </c>
      <c r="E152" s="399" t="s">
        <v>337</v>
      </c>
      <c r="F152" s="407">
        <f t="shared" ref="F152:F155" si="25">G152+H152+I152</f>
      </c>
      <c r="G152" s="408">
        <v>725.96</v>
      </c>
      <c r="H152" s="409">
        <v>824.67</v>
      </c>
      <c r="I152" s="350">
        <v>0</v>
      </c>
      <c r="J152" s="352">
        <v>3</v>
      </c>
      <c r="K152" s="343">
        <v>5984.5500000000175</v>
      </c>
      <c r="L152" s="355">
        <v>0</v>
      </c>
      <c r="M152" s="343">
        <v>0</v>
      </c>
      <c r="N152" s="346">
        <v>0</v>
      </c>
      <c r="O152" s="349">
        <f t="shared" ref="O152:O154" si="269">N152/R152</f>
      </c>
      <c r="P152" s="350"/>
      <c r="Q152" s="351">
        <f t="shared" ref="Q152:Q154" si="175">P152/R152</f>
      </c>
      <c r="R152" s="352">
        <f t="shared" ref="R152:R154" si="80">J152+L152</f>
      </c>
      <c r="S152" s="343">
        <f t="shared" ref="S152:S154" si="115">K152+M152</f>
      </c>
      <c r="T152" s="353">
        <f t="shared" ref="T152:T180" si="216">S152/F152</f>
      </c>
      <c r="U152" s="353">
        <f t="shared" ref="U152:U180" si="200">S152/(F152+(AX152*500)+F152*3%)</f>
      </c>
      <c r="V152" s="353">
        <f t="shared" ref="V152:V154" si="252">S152/R152</f>
      </c>
      <c r="W152" s="354">
        <v>3</v>
      </c>
      <c r="X152" s="353">
        <f t="shared" ref="X152:X167" si="234">F152/W152</f>
      </c>
      <c r="Y152" s="353">
        <f t="shared" ref="Y152:Y167" si="42">F152/R152</f>
      </c>
      <c r="Z152" s="353">
        <f t="shared" ref="Z152:Z167" si="279">F152/AL152</f>
      </c>
      <c r="AA152" s="353">
        <f t="shared" ref="AA152:AA180" si="184">F152/AK152*1000</f>
      </c>
      <c r="AB152" s="353">
        <f t="shared" ref="AB152:AB180" si="130">F152/AN152</f>
      </c>
      <c r="AC152" s="349">
        <f t="shared" ref="AC152:AC180" si="224">AL152/AK152</f>
      </c>
      <c r="AD152" s="349">
        <f t="shared" ref="AD152:AD180" si="208">AN152/AM152</f>
      </c>
      <c r="AE152" s="349">
        <f t="shared" ref="AE152:AE180" si="261">AP152/AM152</f>
      </c>
      <c r="AF152" s="349">
        <f t="shared" ref="AF152:AF180" si="244">R152/AP152</f>
      </c>
      <c r="AG152" s="349">
        <f t="shared" ref="AG152:AG180" si="52">AR152/AN152</f>
      </c>
      <c r="AH152" s="349">
        <f t="shared" ref="AH152:AH180" si="289">R152/AR152</f>
      </c>
      <c r="AI152" s="349">
        <f t="shared" ref="AI152:AI180" si="192">AQ152/AP152</f>
      </c>
      <c r="AJ152" s="346">
        <v>42</v>
      </c>
      <c r="AK152" s="352">
        <v>25178</v>
      </c>
      <c r="AL152" s="352">
        <v>450</v>
      </c>
      <c r="AM152" s="352">
        <v>498</v>
      </c>
      <c r="AN152" s="410">
        <v>62</v>
      </c>
      <c r="AO152" s="411">
        <v>12</v>
      </c>
      <c r="AP152" s="412">
        <v>49</v>
      </c>
      <c r="AQ152" s="413">
        <v>58</v>
      </c>
      <c r="AR152" s="348">
        <v>3</v>
      </c>
      <c r="AS152" s="352">
        <v>6</v>
      </c>
      <c r="AT152" s="352">
        <v>2</v>
      </c>
      <c r="AU152" s="346">
        <v>13</v>
      </c>
      <c r="AV152" s="356"/>
      <c r="AW152" s="356"/>
      <c r="AX152" s="357">
        <f t="shared" ref="AX152:AX155" si="158">COUNT(AU152)</f>
      </c>
    </row>
    <row customHeight="true" ht="16.071428571428573" r="153">
      <c r="A153" s="338"/>
      <c r="B153" s="340" t="s">
        <v>345</v>
      </c>
      <c r="C153" s="381" t="s">
        <v>324</v>
      </c>
      <c r="D153" s="341" t="s">
        <v>327</v>
      </c>
      <c r="E153" s="402" t="s">
        <v>338</v>
      </c>
      <c r="F153" s="403">
        <f t="shared" si="25"/>
      </c>
      <c r="G153" s="359">
        <v>331</v>
      </c>
      <c r="H153" s="359">
        <v>438.7</v>
      </c>
      <c r="I153" s="364">
        <v>0</v>
      </c>
      <c r="J153" s="352">
        <v>6</v>
      </c>
      <c r="K153" s="343">
        <v>12385.5</v>
      </c>
      <c r="L153" s="355">
        <v>0</v>
      </c>
      <c r="M153" s="343">
        <v>0</v>
      </c>
      <c r="N153" s="346">
        <v>1</v>
      </c>
      <c r="O153" s="349">
        <f t="shared" si="269"/>
      </c>
      <c r="P153" s="350"/>
      <c r="Q153" s="351">
        <f t="shared" si="175"/>
      </c>
      <c r="R153" s="352">
        <f t="shared" si="80"/>
      </c>
      <c r="S153" s="343">
        <f t="shared" si="115"/>
      </c>
      <c r="T153" s="353">
        <f t="shared" si="216"/>
      </c>
      <c r="U153" s="353">
        <f t="shared" si="200"/>
      </c>
      <c r="V153" s="353">
        <f t="shared" si="252"/>
      </c>
      <c r="W153" s="354">
        <v>5</v>
      </c>
      <c r="X153" s="353">
        <f t="shared" si="234"/>
      </c>
      <c r="Y153" s="353">
        <f t="shared" si="42"/>
      </c>
      <c r="Z153" s="353">
        <f t="shared" si="279"/>
      </c>
      <c r="AA153" s="353">
        <f t="shared" si="184"/>
      </c>
      <c r="AB153" s="353">
        <f t="shared" si="130"/>
      </c>
      <c r="AC153" s="349">
        <f t="shared" si="224"/>
      </c>
      <c r="AD153" s="349">
        <f t="shared" si="208"/>
      </c>
      <c r="AE153" s="349">
        <f t="shared" si="261"/>
      </c>
      <c r="AF153" s="349">
        <f t="shared" si="244"/>
      </c>
      <c r="AG153" s="349">
        <f t="shared" si="52"/>
      </c>
      <c r="AH153" s="349">
        <f t="shared" si="289"/>
      </c>
      <c r="AI153" s="349">
        <f t="shared" si="192"/>
      </c>
      <c r="AJ153" s="346">
        <v>46</v>
      </c>
      <c r="AK153" s="352">
        <v>9755</v>
      </c>
      <c r="AL153" s="352">
        <v>211</v>
      </c>
      <c r="AM153" s="352">
        <v>224</v>
      </c>
      <c r="AN153" s="352">
        <v>44</v>
      </c>
      <c r="AO153" s="414">
        <v>16</v>
      </c>
      <c r="AP153" s="415">
        <v>65</v>
      </c>
      <c r="AQ153" s="355">
        <v>32</v>
      </c>
      <c r="AR153" s="348">
        <v>6</v>
      </c>
      <c r="AS153" s="352">
        <v>0</v>
      </c>
      <c r="AT153" s="352">
        <v>0</v>
      </c>
      <c r="AU153" s="352">
        <v>5</v>
      </c>
      <c r="AV153" s="356"/>
      <c r="AW153" s="356"/>
      <c r="AX153" s="357">
        <f t="shared" si="158"/>
      </c>
    </row>
    <row customHeight="true" ht="16.071428571428573" r="154">
      <c r="A154" s="338"/>
      <c r="B154" s="416" t="s">
        <v>341</v>
      </c>
      <c r="C154" s="381" t="s">
        <v>324</v>
      </c>
      <c r="D154" s="341" t="s">
        <v>327</v>
      </c>
      <c r="E154" s="374" t="s">
        <v>342</v>
      </c>
      <c r="F154" s="403">
        <f t="shared" si="25"/>
      </c>
      <c r="G154" s="347">
        <v>231.21</v>
      </c>
      <c r="H154" s="343">
        <v>897.59</v>
      </c>
      <c r="I154" s="364">
        <v>0</v>
      </c>
      <c r="J154" s="346">
        <v>4</v>
      </c>
      <c r="K154" s="347">
        <v>7972.969999999972</v>
      </c>
      <c r="L154" s="348">
        <v>0</v>
      </c>
      <c r="M154" s="347">
        <v>0</v>
      </c>
      <c r="N154" s="346">
        <v>0</v>
      </c>
      <c r="O154" s="349">
        <f t="shared" si="269"/>
      </c>
      <c r="P154" s="350"/>
      <c r="Q154" s="351">
        <f t="shared" si="175"/>
      </c>
      <c r="R154" s="352">
        <f t="shared" si="80"/>
      </c>
      <c r="S154" s="343">
        <f t="shared" si="115"/>
      </c>
      <c r="T154" s="353">
        <f t="shared" si="216"/>
      </c>
      <c r="U154" s="353">
        <f t="shared" si="200"/>
      </c>
      <c r="V154" s="353">
        <f t="shared" si="252"/>
      </c>
      <c r="W154" s="354">
        <v>4</v>
      </c>
      <c r="X154" s="353">
        <f t="shared" si="234"/>
      </c>
      <c r="Y154" s="353">
        <f t="shared" si="42"/>
      </c>
      <c r="Z154" s="353">
        <f t="shared" si="279"/>
      </c>
      <c r="AA154" s="353">
        <f t="shared" si="184"/>
      </c>
      <c r="AB154" s="353">
        <f t="shared" si="130"/>
      </c>
      <c r="AC154" s="349">
        <f t="shared" si="224"/>
      </c>
      <c r="AD154" s="349">
        <f t="shared" si="208"/>
      </c>
      <c r="AE154" s="349">
        <f t="shared" si="261"/>
      </c>
      <c r="AF154" s="349">
        <f t="shared" si="244"/>
      </c>
      <c r="AG154" s="349">
        <f t="shared" si="52"/>
      </c>
      <c r="AH154" s="349">
        <f t="shared" si="289"/>
      </c>
      <c r="AI154" s="349">
        <f t="shared" si="192"/>
      </c>
      <c r="AJ154" s="346">
        <v>49</v>
      </c>
      <c r="AK154" s="352">
        <v>15836</v>
      </c>
      <c r="AL154" s="352">
        <v>341</v>
      </c>
      <c r="AM154" s="352">
        <v>383</v>
      </c>
      <c r="AN154" s="352">
        <v>66</v>
      </c>
      <c r="AO154" s="348">
        <v>15</v>
      </c>
      <c r="AP154" s="352">
        <v>50</v>
      </c>
      <c r="AQ154" s="355">
        <v>52</v>
      </c>
      <c r="AR154" s="348">
        <v>4</v>
      </c>
      <c r="AS154" s="346">
        <v>2</v>
      </c>
      <c r="AT154" s="346">
        <v>0</v>
      </c>
      <c r="AU154" s="346">
        <v>22</v>
      </c>
      <c r="AV154" s="356"/>
      <c r="AW154" s="356"/>
      <c r="AX154" s="357">
        <f t="shared" si="158"/>
      </c>
    </row>
    <row customHeight="true" ht="16.071428571428573" r="155">
      <c r="A155" s="338"/>
      <c r="B155" s="416" t="s">
        <v>341</v>
      </c>
      <c r="C155" s="381" t="s">
        <v>324</v>
      </c>
      <c r="D155" s="341" t="s">
        <v>327</v>
      </c>
      <c r="E155" s="374" t="s">
        <v>347</v>
      </c>
      <c r="F155" s="403">
        <f t="shared" si="25"/>
      </c>
      <c r="G155" s="347">
        <v>172.92</v>
      </c>
      <c r="H155" s="343">
        <v>389.17</v>
      </c>
      <c r="I155" s="364">
        <v>0</v>
      </c>
      <c r="J155" s="346">
        <v>0</v>
      </c>
      <c r="K155" s="347">
        <v>0</v>
      </c>
      <c r="L155" s="348">
        <v>0</v>
      </c>
      <c r="M155" s="347">
        <v>0</v>
      </c>
      <c r="N155" s="346">
        <v>0</v>
      </c>
      <c r="O155" s="349" t="str">
        <v>#DIV/0!</v>
      </c>
      <c r="P155" s="350"/>
      <c r="Q155" s="351" t="str">
        <v>#DIV/0!</v>
      </c>
      <c r="R155" s="352">
        <v>0</v>
      </c>
      <c r="S155" s="343">
        <v>0</v>
      </c>
      <c r="T155" s="353">
        <f t="shared" si="216"/>
      </c>
      <c r="U155" s="353">
        <f t="shared" si="200"/>
      </c>
      <c r="V155" s="353" t="str">
        <v>#DIV/0!</v>
      </c>
      <c r="W155" s="354">
        <v>0</v>
      </c>
      <c r="X155" s="353">
        <f t="shared" si="234"/>
      </c>
      <c r="Y155" s="353">
        <f t="shared" si="42"/>
      </c>
      <c r="Z155" s="353">
        <f t="shared" si="279"/>
      </c>
      <c r="AA155" s="353">
        <f t="shared" si="184"/>
      </c>
      <c r="AB155" s="353">
        <f t="shared" si="130"/>
      </c>
      <c r="AC155" s="349">
        <f t="shared" si="224"/>
      </c>
      <c r="AD155" s="349">
        <f t="shared" si="208"/>
      </c>
      <c r="AE155" s="349">
        <f t="shared" si="261"/>
      </c>
      <c r="AF155" s="349">
        <f t="shared" si="244"/>
      </c>
      <c r="AG155" s="349">
        <f t="shared" si="52"/>
      </c>
      <c r="AH155" s="349">
        <f t="shared" si="289"/>
      </c>
      <c r="AI155" s="349">
        <f t="shared" si="192"/>
      </c>
      <c r="AJ155" s="346">
        <v>51</v>
      </c>
      <c r="AK155" s="352">
        <v>8414</v>
      </c>
      <c r="AL155" s="352">
        <v>169</v>
      </c>
      <c r="AM155" s="352">
        <v>189</v>
      </c>
      <c r="AN155" s="352">
        <v>17</v>
      </c>
      <c r="AO155" s="348">
        <v>0</v>
      </c>
      <c r="AP155" s="352">
        <v>21</v>
      </c>
      <c r="AQ155" s="355">
        <v>17</v>
      </c>
      <c r="AR155" s="348">
        <v>0</v>
      </c>
      <c r="AS155" s="346">
        <v>0</v>
      </c>
      <c r="AT155" s="346">
        <v>0</v>
      </c>
      <c r="AU155" s="346">
        <v>13</v>
      </c>
      <c r="AV155" s="356"/>
      <c r="AW155" s="356"/>
      <c r="AX155" s="357">
        <f t="shared" si="158"/>
      </c>
    </row>
    <row customHeight="true" ht="16.071428571428573" r="156">
      <c r="A156" s="338"/>
      <c r="B156" s="361" t="s">
        <v>314</v>
      </c>
      <c r="C156" s="361"/>
      <c r="D156" s="361"/>
      <c r="E156" s="361"/>
      <c r="F156" s="362">
        <f>SUM(F152:F155)</f>
      </c>
      <c r="G156" s="362">
        <f>SUM(G152:G155)</f>
      </c>
      <c r="H156" s="362">
        <f>SUM(H152:H155)</f>
      </c>
      <c r="I156" s="364">
        <f>SUM(I152:I155)</f>
      </c>
      <c r="J156" s="365">
        <f>SUM(J152:J155)</f>
      </c>
      <c r="K156" s="362">
        <f>SUM(K152:K155)</f>
      </c>
      <c r="L156" s="365">
        <f>SUM(L152:L155)</f>
      </c>
      <c r="M156" s="362">
        <f>SUM(M152:M155)</f>
      </c>
      <c r="N156" s="365">
        <f>SUM(N152:N155)</f>
      </c>
      <c r="O156" s="367">
        <f t="shared" ref="O156:O180" si="270">N156/R156</f>
      </c>
      <c r="P156" s="417">
        <v>0</v>
      </c>
      <c r="Q156" s="351">
        <f t="shared" ref="Q156:Q180" si="176">P156/R156</f>
      </c>
      <c r="R156" s="365">
        <f>SUM(R152:R155)</f>
      </c>
      <c r="S156" s="362">
        <f>SUM(S152:S155)</f>
      </c>
      <c r="T156" s="369">
        <f t="shared" si="216"/>
      </c>
      <c r="U156" s="369">
        <f t="shared" si="200"/>
      </c>
      <c r="V156" s="369">
        <f t="shared" ref="V156:V180" si="253">S156/R156</f>
      </c>
      <c r="W156" s="370">
        <f>SUM(W152:W155)</f>
      </c>
      <c r="X156" s="369">
        <f t="shared" si="234"/>
      </c>
      <c r="Y156" s="369">
        <f t="shared" si="42"/>
      </c>
      <c r="Z156" s="369">
        <f t="shared" si="279"/>
      </c>
      <c r="AA156" s="369">
        <f t="shared" si="184"/>
      </c>
      <c r="AB156" s="369">
        <f t="shared" si="130"/>
      </c>
      <c r="AC156" s="367">
        <f t="shared" si="224"/>
      </c>
      <c r="AD156" s="367">
        <f t="shared" si="208"/>
      </c>
      <c r="AE156" s="367">
        <f t="shared" si="261"/>
      </c>
      <c r="AF156" s="367">
        <f t="shared" si="244"/>
      </c>
      <c r="AG156" s="367">
        <f t="shared" si="52"/>
      </c>
      <c r="AH156" s="367">
        <f t="shared" si="289"/>
      </c>
      <c r="AI156" s="367">
        <f t="shared" si="192"/>
      </c>
      <c r="AJ156" s="365">
        <f>AVERAGE(AJ152:AJ154)</f>
      </c>
      <c r="AK156" s="365">
        <f>SUM(AK152:AK155)</f>
      </c>
      <c r="AL156" s="365">
        <f>SUM(AL152:AL155)</f>
      </c>
      <c r="AM156" s="365">
        <f>SUM(AM152:AM155)</f>
      </c>
      <c r="AN156" s="365">
        <f>SUM(AN152:AN155)</f>
      </c>
      <c r="AO156" s="365">
        <f>SUM(AO152:AO155)</f>
      </c>
      <c r="AP156" s="365">
        <f>SUM(AP152:AP155)</f>
      </c>
      <c r="AQ156" s="365">
        <f>SUM(AQ152:AQ155)</f>
      </c>
      <c r="AR156" s="365">
        <f>SUM(AR152:AR155)</f>
      </c>
      <c r="AS156" s="365">
        <f>SUM(AS152:AS155)</f>
      </c>
      <c r="AT156" s="365">
        <f>SUM(AT152:AT155)</f>
      </c>
      <c r="AU156" s="365">
        <f>SUM(AU152:AU155)</f>
      </c>
      <c r="AV156" s="372"/>
      <c r="AW156" s="372"/>
      <c r="AX156" s="365">
        <f>SUM(AX152:AX155)</f>
      </c>
    </row>
    <row customHeight="true" ht="16.071428571428573" r="157">
      <c r="A157" s="338"/>
      <c r="B157" s="339" t="s">
        <v>343</v>
      </c>
      <c r="C157" s="340" t="s">
        <v>308</v>
      </c>
      <c r="D157" s="373" t="s">
        <v>315</v>
      </c>
      <c r="E157" s="342" t="s">
        <v>310</v>
      </c>
      <c r="F157" s="343">
        <f t="shared" ref="F157:F160" si="26">G157+H157+I157</f>
      </c>
      <c r="G157" s="344">
        <v>575.22</v>
      </c>
      <c r="H157" s="343">
        <v>1788.49</v>
      </c>
      <c r="I157" s="350">
        <v>0</v>
      </c>
      <c r="J157" s="346">
        <v>2</v>
      </c>
      <c r="K157" s="347">
        <v>3989.7</v>
      </c>
      <c r="L157" s="348">
        <v>0</v>
      </c>
      <c r="M157" s="347">
        <v>0</v>
      </c>
      <c r="N157" s="346">
        <v>0</v>
      </c>
      <c r="O157" s="349">
        <f t="shared" si="270"/>
      </c>
      <c r="P157" s="350"/>
      <c r="Q157" s="351">
        <f t="shared" si="176"/>
      </c>
      <c r="R157" s="352">
        <f t="shared" ref="R157:R160" si="81">J157+L157</f>
      </c>
      <c r="S157" s="343">
        <f t="shared" ref="S157:S160" si="116">K157+M157</f>
      </c>
      <c r="T157" s="353">
        <f t="shared" si="216"/>
      </c>
      <c r="U157" s="353">
        <f t="shared" si="200"/>
      </c>
      <c r="V157" s="353">
        <f t="shared" si="253"/>
      </c>
      <c r="W157" s="354">
        <v>2</v>
      </c>
      <c r="X157" s="353">
        <f t="shared" si="234"/>
      </c>
      <c r="Y157" s="353">
        <f t="shared" si="42"/>
      </c>
      <c r="Z157" s="353">
        <f t="shared" si="279"/>
      </c>
      <c r="AA157" s="353">
        <f t="shared" si="184"/>
      </c>
      <c r="AB157" s="353">
        <f t="shared" si="130"/>
      </c>
      <c r="AC157" s="349">
        <f t="shared" si="224"/>
      </c>
      <c r="AD157" s="349">
        <f t="shared" si="208"/>
      </c>
      <c r="AE157" s="349">
        <f t="shared" si="261"/>
      </c>
      <c r="AF157" s="349">
        <f t="shared" si="244"/>
      </c>
      <c r="AG157" s="349">
        <f t="shared" si="52"/>
      </c>
      <c r="AH157" s="349">
        <f t="shared" si="289"/>
      </c>
      <c r="AI157" s="349">
        <f t="shared" si="192"/>
      </c>
      <c r="AJ157" s="346">
        <v>49</v>
      </c>
      <c r="AK157" s="352">
        <v>31289</v>
      </c>
      <c r="AL157" s="352">
        <v>651</v>
      </c>
      <c r="AM157" s="352">
        <v>679</v>
      </c>
      <c r="AN157" s="352">
        <v>122</v>
      </c>
      <c r="AO157" s="348">
        <v>25</v>
      </c>
      <c r="AP157" s="352">
        <v>60</v>
      </c>
      <c r="AQ157" s="355">
        <v>107</v>
      </c>
      <c r="AR157" s="348">
        <v>2</v>
      </c>
      <c r="AS157" s="352">
        <v>9</v>
      </c>
      <c r="AT157" s="352">
        <v>0</v>
      </c>
      <c r="AU157" s="352">
        <v>36</v>
      </c>
      <c r="AV157" s="356"/>
      <c r="AW157" s="356"/>
      <c r="AX157" s="357">
        <f t="shared" ref="AX157:AX160" si="159">COUNT(AU157)</f>
      </c>
    </row>
    <row customHeight="true" ht="16.071428571428573" r="158">
      <c r="A158" s="338"/>
      <c r="B158" s="339" t="s">
        <v>343</v>
      </c>
      <c r="C158" s="340" t="s">
        <v>308</v>
      </c>
      <c r="D158" s="373" t="s">
        <v>315</v>
      </c>
      <c r="E158" s="342" t="s">
        <v>311</v>
      </c>
      <c r="F158" s="343">
        <f t="shared" si="26"/>
      </c>
      <c r="G158" s="358">
        <v>1446.79</v>
      </c>
      <c r="H158" s="359">
        <v>3251.31</v>
      </c>
      <c r="I158" s="350">
        <v>0</v>
      </c>
      <c r="J158" s="352">
        <v>9</v>
      </c>
      <c r="K158" s="343">
        <v>21471.500000000004</v>
      </c>
      <c r="L158" s="355">
        <v>0</v>
      </c>
      <c r="M158" s="343">
        <v>0</v>
      </c>
      <c r="N158" s="346">
        <v>2</v>
      </c>
      <c r="O158" s="349">
        <f t="shared" si="270"/>
      </c>
      <c r="P158" s="350"/>
      <c r="Q158" s="351">
        <f t="shared" si="176"/>
      </c>
      <c r="R158" s="352">
        <f t="shared" si="81"/>
      </c>
      <c r="S158" s="343">
        <f t="shared" si="116"/>
      </c>
      <c r="T158" s="353">
        <f t="shared" si="216"/>
      </c>
      <c r="U158" s="353">
        <f t="shared" si="200"/>
      </c>
      <c r="V158" s="353">
        <f t="shared" si="253"/>
      </c>
      <c r="W158" s="354">
        <v>8</v>
      </c>
      <c r="X158" s="353">
        <f t="shared" si="234"/>
      </c>
      <c r="Y158" s="353">
        <f t="shared" si="42"/>
      </c>
      <c r="Z158" s="353">
        <f t="shared" si="279"/>
      </c>
      <c r="AA158" s="353">
        <f t="shared" si="184"/>
      </c>
      <c r="AB158" s="353">
        <f t="shared" si="130"/>
      </c>
      <c r="AC158" s="349">
        <f t="shared" si="224"/>
      </c>
      <c r="AD158" s="349">
        <f t="shared" si="208"/>
      </c>
      <c r="AE158" s="349">
        <f t="shared" si="261"/>
      </c>
      <c r="AF158" s="349">
        <f t="shared" si="244"/>
      </c>
      <c r="AG158" s="349">
        <f t="shared" si="52"/>
      </c>
      <c r="AH158" s="349">
        <f t="shared" si="289"/>
      </c>
      <c r="AI158" s="349">
        <f t="shared" si="192"/>
      </c>
      <c r="AJ158" s="346">
        <v>51</v>
      </c>
      <c r="AK158" s="346">
        <v>61879</v>
      </c>
      <c r="AL158" s="352">
        <v>1140</v>
      </c>
      <c r="AM158" s="352">
        <v>1187</v>
      </c>
      <c r="AN158" s="352">
        <v>213</v>
      </c>
      <c r="AO158" s="348">
        <v>35</v>
      </c>
      <c r="AP158" s="352">
        <v>116</v>
      </c>
      <c r="AQ158" s="355">
        <v>192</v>
      </c>
      <c r="AR158" s="348">
        <v>10</v>
      </c>
      <c r="AS158" s="352">
        <v>20</v>
      </c>
      <c r="AT158" s="352">
        <v>3</v>
      </c>
      <c r="AU158" s="352">
        <v>77</v>
      </c>
      <c r="AV158" s="356"/>
      <c r="AW158" s="356"/>
      <c r="AX158" s="357">
        <f t="shared" si="159"/>
      </c>
    </row>
    <row customHeight="true" ht="16.071428571428573" r="159">
      <c r="A159" s="338"/>
      <c r="B159" s="339" t="s">
        <v>343</v>
      </c>
      <c r="C159" s="340" t="s">
        <v>308</v>
      </c>
      <c r="D159" s="373" t="s">
        <v>315</v>
      </c>
      <c r="E159" s="342" t="s">
        <v>312</v>
      </c>
      <c r="F159" s="343">
        <f t="shared" si="26"/>
      </c>
      <c r="G159" s="344">
        <v>1643.83</v>
      </c>
      <c r="H159" s="343">
        <v>2683.89</v>
      </c>
      <c r="I159" s="350">
        <v>0</v>
      </c>
      <c r="J159" s="346">
        <v>3</v>
      </c>
      <c r="K159" s="347">
        <v>6531.5300000000025</v>
      </c>
      <c r="L159" s="348">
        <v>0</v>
      </c>
      <c r="M159" s="347">
        <v>0</v>
      </c>
      <c r="N159" s="346">
        <v>0</v>
      </c>
      <c r="O159" s="349">
        <f t="shared" si="270"/>
      </c>
      <c r="P159" s="350"/>
      <c r="Q159" s="351">
        <f t="shared" si="176"/>
      </c>
      <c r="R159" s="352">
        <f t="shared" si="81"/>
      </c>
      <c r="S159" s="343">
        <f t="shared" si="116"/>
      </c>
      <c r="T159" s="353">
        <f t="shared" si="216"/>
      </c>
      <c r="U159" s="353">
        <f t="shared" si="200"/>
      </c>
      <c r="V159" s="353">
        <f t="shared" si="253"/>
      </c>
      <c r="W159" s="354">
        <v>3</v>
      </c>
      <c r="X159" s="353">
        <f t="shared" si="234"/>
      </c>
      <c r="Y159" s="353">
        <f t="shared" si="42"/>
      </c>
      <c r="Z159" s="353">
        <f t="shared" si="279"/>
      </c>
      <c r="AA159" s="353">
        <f t="shared" si="184"/>
      </c>
      <c r="AB159" s="353">
        <f t="shared" si="130"/>
      </c>
      <c r="AC159" s="349">
        <f t="shared" si="224"/>
      </c>
      <c r="AD159" s="349">
        <f t="shared" si="208"/>
      </c>
      <c r="AE159" s="349">
        <f t="shared" si="261"/>
      </c>
      <c r="AF159" s="349">
        <f t="shared" si="244"/>
      </c>
      <c r="AG159" s="349">
        <f t="shared" si="52"/>
      </c>
      <c r="AH159" s="349">
        <f t="shared" si="289"/>
      </c>
      <c r="AI159" s="349">
        <f t="shared" si="192"/>
      </c>
      <c r="AJ159" s="346">
        <v>57</v>
      </c>
      <c r="AK159" s="352">
        <v>48119</v>
      </c>
      <c r="AL159" s="352">
        <v>788</v>
      </c>
      <c r="AM159" s="352">
        <v>821</v>
      </c>
      <c r="AN159" s="352">
        <v>186</v>
      </c>
      <c r="AO159" s="348">
        <v>30</v>
      </c>
      <c r="AP159" s="352">
        <v>82</v>
      </c>
      <c r="AQ159" s="355">
        <v>171</v>
      </c>
      <c r="AR159" s="348">
        <v>4</v>
      </c>
      <c r="AS159" s="346">
        <v>5</v>
      </c>
      <c r="AT159" s="346">
        <v>1</v>
      </c>
      <c r="AU159" s="346">
        <v>50</v>
      </c>
      <c r="AV159" s="356"/>
      <c r="AW159" s="356"/>
      <c r="AX159" s="357">
        <f t="shared" si="159"/>
      </c>
    </row>
    <row customHeight="true" ht="16.071428571428573" r="160">
      <c r="A160" s="338"/>
      <c r="B160" s="339" t="s">
        <v>343</v>
      </c>
      <c r="C160" s="340" t="s">
        <v>308</v>
      </c>
      <c r="D160" s="373" t="s">
        <v>315</v>
      </c>
      <c r="E160" s="342" t="s">
        <v>313</v>
      </c>
      <c r="F160" s="343">
        <f t="shared" si="26"/>
      </c>
      <c r="G160" s="344">
        <v>1845.38</v>
      </c>
      <c r="H160" s="343">
        <v>2506.9</v>
      </c>
      <c r="I160" s="350">
        <v>0</v>
      </c>
      <c r="J160" s="352">
        <v>7</v>
      </c>
      <c r="K160" s="343">
        <v>15064.350000000002</v>
      </c>
      <c r="L160" s="355">
        <v>0</v>
      </c>
      <c r="M160" s="343">
        <v>0</v>
      </c>
      <c r="N160" s="346">
        <v>0</v>
      </c>
      <c r="O160" s="349">
        <f t="shared" si="270"/>
      </c>
      <c r="P160" s="350"/>
      <c r="Q160" s="351">
        <f t="shared" si="176"/>
      </c>
      <c r="R160" s="352">
        <f t="shared" si="81"/>
      </c>
      <c r="S160" s="343">
        <f t="shared" si="116"/>
      </c>
      <c r="T160" s="353">
        <f t="shared" si="216"/>
      </c>
      <c r="U160" s="353">
        <f t="shared" si="200"/>
      </c>
      <c r="V160" s="353">
        <f t="shared" si="253"/>
      </c>
      <c r="W160" s="354">
        <v>6</v>
      </c>
      <c r="X160" s="353">
        <f t="shared" si="234"/>
      </c>
      <c r="Y160" s="353">
        <f t="shared" si="42"/>
      </c>
      <c r="Z160" s="353">
        <f t="shared" si="279"/>
      </c>
      <c r="AA160" s="353">
        <f t="shared" si="184"/>
      </c>
      <c r="AB160" s="353">
        <f t="shared" si="130"/>
      </c>
      <c r="AC160" s="349">
        <f t="shared" si="224"/>
      </c>
      <c r="AD160" s="349">
        <f t="shared" si="208"/>
      </c>
      <c r="AE160" s="349">
        <f t="shared" si="261"/>
      </c>
      <c r="AF160" s="349">
        <f t="shared" si="244"/>
      </c>
      <c r="AG160" s="349">
        <f t="shared" si="52"/>
      </c>
      <c r="AH160" s="349">
        <f t="shared" si="289"/>
      </c>
      <c r="AI160" s="349">
        <f t="shared" si="192"/>
      </c>
      <c r="AJ160" s="346">
        <v>62</v>
      </c>
      <c r="AK160" s="352">
        <v>34265</v>
      </c>
      <c r="AL160" s="352">
        <v>516</v>
      </c>
      <c r="AM160" s="352">
        <v>514</v>
      </c>
      <c r="AN160" s="352">
        <v>137</v>
      </c>
      <c r="AO160" s="348">
        <v>28</v>
      </c>
      <c r="AP160" s="352">
        <v>97</v>
      </c>
      <c r="AQ160" s="355">
        <v>111</v>
      </c>
      <c r="AR160" s="348">
        <v>7</v>
      </c>
      <c r="AS160" s="352">
        <v>7</v>
      </c>
      <c r="AT160" s="352">
        <v>1</v>
      </c>
      <c r="AU160" s="352">
        <v>32</v>
      </c>
      <c r="AV160" s="356"/>
      <c r="AW160" s="356"/>
      <c r="AX160" s="357">
        <f t="shared" si="159"/>
      </c>
    </row>
    <row customHeight="true" ht="16.071428571428573" r="161">
      <c r="A161" s="338"/>
      <c r="B161" s="361" t="s">
        <v>314</v>
      </c>
      <c r="C161" s="361"/>
      <c r="D161" s="361"/>
      <c r="E161" s="361"/>
      <c r="F161" s="362">
        <f>SUM(F157:F160)</f>
      </c>
      <c r="G161" s="362">
        <f>SUM(G157:G160)</f>
      </c>
      <c r="H161" s="362">
        <f>SUM(H157:H160)</f>
      </c>
      <c r="I161" s="364">
        <f>SUM(I157:I160)</f>
      </c>
      <c r="J161" s="365">
        <f>SUM(J157:J160)</f>
      </c>
      <c r="K161" s="366">
        <f>SUM(K157:K160)</f>
      </c>
      <c r="L161" s="366">
        <f>SUM(L157:L160)</f>
      </c>
      <c r="M161" s="362">
        <f>SUM(M157:M160)</f>
      </c>
      <c r="N161" s="366">
        <f>SUM(N157:N160)</f>
      </c>
      <c r="O161" s="367">
        <f t="shared" si="270"/>
      </c>
      <c r="P161" s="368">
        <f>SUM(P157:P160)</f>
      </c>
      <c r="Q161" s="351">
        <f t="shared" si="176"/>
      </c>
      <c r="R161" s="365">
        <f>SUM(R157:R160)</f>
      </c>
      <c r="S161" s="362">
        <f>SUM(S157:S160)</f>
      </c>
      <c r="T161" s="369">
        <f t="shared" si="216"/>
      </c>
      <c r="U161" s="369">
        <f t="shared" si="200"/>
      </c>
      <c r="V161" s="369">
        <f t="shared" si="253"/>
      </c>
      <c r="W161" s="370">
        <f>SUM(W157:W160)</f>
      </c>
      <c r="X161" s="369">
        <f t="shared" si="234"/>
      </c>
      <c r="Y161" s="369">
        <f t="shared" si="42"/>
      </c>
      <c r="Z161" s="369">
        <f t="shared" si="279"/>
      </c>
      <c r="AA161" s="369">
        <f t="shared" si="184"/>
      </c>
      <c r="AB161" s="369">
        <f t="shared" si="130"/>
      </c>
      <c r="AC161" s="367">
        <f t="shared" si="224"/>
      </c>
      <c r="AD161" s="367">
        <f t="shared" si="208"/>
      </c>
      <c r="AE161" s="367">
        <f t="shared" si="261"/>
      </c>
      <c r="AF161" s="367">
        <f t="shared" si="244"/>
      </c>
      <c r="AG161" s="367">
        <f t="shared" si="52"/>
      </c>
      <c r="AH161" s="367">
        <f t="shared" si="289"/>
      </c>
      <c r="AI161" s="367">
        <f t="shared" si="192"/>
      </c>
      <c r="AJ161" s="365">
        <f>AVERAGE(AJ157:AJ160)</f>
      </c>
      <c r="AK161" s="365">
        <f>SUM(AK157:AK160)</f>
      </c>
      <c r="AL161" s="365">
        <f>SUM(AL157:AL160)</f>
      </c>
      <c r="AM161" s="365">
        <f>SUM(AM157:AM160)</f>
      </c>
      <c r="AN161" s="365">
        <f>SUM(AN157:AN160)</f>
      </c>
      <c r="AO161" s="365">
        <f>SUM(AO157:AO160)</f>
      </c>
      <c r="AP161" s="365">
        <f>SUM(AP157:AP160)</f>
      </c>
      <c r="AQ161" s="365">
        <f>SUM(AQ157:AQ160)</f>
      </c>
      <c r="AR161" s="365">
        <f>SUM(AR157:AR160)</f>
      </c>
      <c r="AS161" s="365">
        <f>SUM(AS157:AS160)</f>
      </c>
      <c r="AT161" s="365">
        <f>SUM(AT157:AT160)</f>
      </c>
      <c r="AU161" s="365">
        <f>SUM(AU157:AU160)</f>
      </c>
      <c r="AV161" s="372"/>
      <c r="AW161" s="372"/>
      <c r="AX161" s="365">
        <f>SUM(AX157:AX160)</f>
      </c>
    </row>
    <row customHeight="true" ht="16.071428571428573" r="162">
      <c r="A162" s="338"/>
      <c r="B162" s="340" t="s">
        <v>343</v>
      </c>
      <c r="C162" s="340" t="s">
        <v>308</v>
      </c>
      <c r="D162" s="341" t="s">
        <v>320</v>
      </c>
      <c r="E162" s="374" t="s">
        <v>316</v>
      </c>
      <c r="F162" s="343">
        <f t="shared" ref="F162:F165" si="27">G162+H162+I162</f>
      </c>
      <c r="G162" s="344">
        <v>2266.11</v>
      </c>
      <c r="H162" s="343">
        <v>2052.89</v>
      </c>
      <c r="I162" s="364">
        <v>0</v>
      </c>
      <c r="J162" s="352">
        <v>5</v>
      </c>
      <c r="K162" s="343">
        <v>10521.239999999998</v>
      </c>
      <c r="L162" s="355">
        <v>0</v>
      </c>
      <c r="M162" s="343">
        <v>0</v>
      </c>
      <c r="N162" s="346">
        <v>0</v>
      </c>
      <c r="O162" s="349">
        <f t="shared" si="270"/>
      </c>
      <c r="P162" s="364"/>
      <c r="Q162" s="351">
        <f t="shared" si="176"/>
      </c>
      <c r="R162" s="352">
        <f t="shared" ref="R162:R165" si="82">J162+L162</f>
      </c>
      <c r="S162" s="343">
        <f t="shared" ref="S162:S165" si="117">K162+M162</f>
      </c>
      <c r="T162" s="353">
        <f t="shared" si="216"/>
      </c>
      <c r="U162" s="353">
        <f t="shared" si="200"/>
      </c>
      <c r="V162" s="353">
        <f t="shared" si="253"/>
      </c>
      <c r="W162" s="354">
        <v>4</v>
      </c>
      <c r="X162" s="353">
        <f t="shared" si="234"/>
      </c>
      <c r="Y162" s="353">
        <f t="shared" si="42"/>
      </c>
      <c r="Z162" s="353">
        <f t="shared" si="279"/>
      </c>
      <c r="AA162" s="353">
        <f t="shared" si="184"/>
      </c>
      <c r="AB162" s="353">
        <f t="shared" si="130"/>
      </c>
      <c r="AC162" s="349">
        <f t="shared" si="224"/>
      </c>
      <c r="AD162" s="349">
        <f t="shared" si="208"/>
      </c>
      <c r="AE162" s="349">
        <f t="shared" si="261"/>
      </c>
      <c r="AF162" s="349">
        <f t="shared" si="244"/>
      </c>
      <c r="AG162" s="349">
        <f t="shared" si="52"/>
      </c>
      <c r="AH162" s="349">
        <f t="shared" si="289"/>
      </c>
      <c r="AI162" s="349">
        <f t="shared" si="192"/>
      </c>
      <c r="AJ162" s="346">
        <v>66</v>
      </c>
      <c r="AK162" s="352">
        <v>27308</v>
      </c>
      <c r="AL162" s="352">
        <v>410</v>
      </c>
      <c r="AM162" s="352">
        <v>451</v>
      </c>
      <c r="AN162" s="352">
        <v>120</v>
      </c>
      <c r="AO162" s="348">
        <v>26</v>
      </c>
      <c r="AP162" s="346">
        <v>71</v>
      </c>
      <c r="AQ162" s="355">
        <v>107</v>
      </c>
      <c r="AR162" s="348">
        <v>5</v>
      </c>
      <c r="AS162" s="352">
        <v>4</v>
      </c>
      <c r="AT162" s="352">
        <v>0</v>
      </c>
      <c r="AU162" s="352">
        <v>22</v>
      </c>
      <c r="AV162" s="356"/>
      <c r="AW162" s="356"/>
      <c r="AX162" s="357">
        <f t="shared" ref="AX162:AX165" si="160">COUNT(AU162)</f>
      </c>
    </row>
    <row customHeight="true" ht="16.071428571428573" r="163">
      <c r="A163" s="338"/>
      <c r="B163" s="340" t="s">
        <v>343</v>
      </c>
      <c r="C163" s="340" t="s">
        <v>308</v>
      </c>
      <c r="D163" s="341" t="s">
        <v>320</v>
      </c>
      <c r="E163" s="342" t="s">
        <v>317</v>
      </c>
      <c r="F163" s="343">
        <f t="shared" si="27"/>
      </c>
      <c r="G163" s="344">
        <v>2116.76</v>
      </c>
      <c r="H163" s="343">
        <v>2371.68</v>
      </c>
      <c r="I163" s="364">
        <v>0</v>
      </c>
      <c r="J163" s="352">
        <v>6</v>
      </c>
      <c r="K163" s="343">
        <v>13034.380000000005</v>
      </c>
      <c r="L163" s="355">
        <v>1</v>
      </c>
      <c r="M163" s="343">
        <v>6216.21</v>
      </c>
      <c r="N163" s="346">
        <v>2</v>
      </c>
      <c r="O163" s="349">
        <f t="shared" si="270"/>
      </c>
      <c r="P163" s="364"/>
      <c r="Q163" s="351">
        <f t="shared" si="176"/>
      </c>
      <c r="R163" s="352">
        <f t="shared" si="82"/>
      </c>
      <c r="S163" s="343">
        <f t="shared" si="117"/>
      </c>
      <c r="T163" s="353">
        <f t="shared" si="216"/>
      </c>
      <c r="U163" s="353">
        <f t="shared" si="200"/>
      </c>
      <c r="V163" s="353">
        <f t="shared" si="253"/>
      </c>
      <c r="W163" s="354">
        <v>4</v>
      </c>
      <c r="X163" s="353">
        <f t="shared" si="234"/>
      </c>
      <c r="Y163" s="353">
        <f t="shared" si="42"/>
      </c>
      <c r="Z163" s="353">
        <f t="shared" si="279"/>
      </c>
      <c r="AA163" s="353">
        <f t="shared" si="184"/>
      </c>
      <c r="AB163" s="353">
        <f t="shared" si="130"/>
      </c>
      <c r="AC163" s="349">
        <f t="shared" si="224"/>
      </c>
      <c r="AD163" s="349">
        <f t="shared" si="208"/>
      </c>
      <c r="AE163" s="349">
        <f t="shared" si="261"/>
      </c>
      <c r="AF163" s="349">
        <f t="shared" si="244"/>
      </c>
      <c r="AG163" s="349">
        <f t="shared" si="52"/>
      </c>
      <c r="AH163" s="349">
        <f t="shared" si="289"/>
      </c>
      <c r="AI163" s="349">
        <f t="shared" si="192"/>
      </c>
      <c r="AJ163" s="346">
        <v>67</v>
      </c>
      <c r="AK163" s="352">
        <v>32349</v>
      </c>
      <c r="AL163" s="352">
        <v>492</v>
      </c>
      <c r="AM163" s="352">
        <v>495</v>
      </c>
      <c r="AN163" s="352">
        <v>122</v>
      </c>
      <c r="AO163" s="348">
        <v>35</v>
      </c>
      <c r="AP163" s="352">
        <v>106</v>
      </c>
      <c r="AQ163" s="355">
        <v>108</v>
      </c>
      <c r="AR163" s="348">
        <v>7</v>
      </c>
      <c r="AS163" s="352">
        <v>6</v>
      </c>
      <c r="AT163" s="352">
        <v>2</v>
      </c>
      <c r="AU163" s="352">
        <v>25</v>
      </c>
      <c r="AV163" s="356"/>
      <c r="AW163" s="356"/>
      <c r="AX163" s="357">
        <f t="shared" si="160"/>
      </c>
    </row>
    <row customHeight="true" ht="16.071428571428573" r="164">
      <c r="A164" s="338"/>
      <c r="B164" s="340" t="s">
        <v>343</v>
      </c>
      <c r="C164" s="340" t="s">
        <v>308</v>
      </c>
      <c r="D164" s="341" t="s">
        <v>320</v>
      </c>
      <c r="E164" s="342" t="s">
        <v>318</v>
      </c>
      <c r="F164" s="343">
        <f t="shared" si="27"/>
      </c>
      <c r="G164" s="344">
        <v>2244.82</v>
      </c>
      <c r="H164" s="347">
        <v>1996.63</v>
      </c>
      <c r="I164" s="364">
        <v>0</v>
      </c>
      <c r="J164" s="352">
        <v>3</v>
      </c>
      <c r="K164" s="343">
        <v>7097.809999999998</v>
      </c>
      <c r="L164" s="355">
        <v>0</v>
      </c>
      <c r="M164" s="343">
        <v>0</v>
      </c>
      <c r="N164" s="346">
        <v>0</v>
      </c>
      <c r="O164" s="349">
        <f t="shared" si="270"/>
      </c>
      <c r="P164" s="364"/>
      <c r="Q164" s="351">
        <f t="shared" si="176"/>
      </c>
      <c r="R164" s="352">
        <f t="shared" si="82"/>
      </c>
      <c r="S164" s="343">
        <f t="shared" si="117"/>
      </c>
      <c r="T164" s="353">
        <f t="shared" si="216"/>
      </c>
      <c r="U164" s="353">
        <f t="shared" si="200"/>
      </c>
      <c r="V164" s="353">
        <f t="shared" si="253"/>
      </c>
      <c r="W164" s="354">
        <v>3</v>
      </c>
      <c r="X164" s="353">
        <f t="shared" si="234"/>
      </c>
      <c r="Y164" s="353">
        <f t="shared" si="42"/>
      </c>
      <c r="Z164" s="353">
        <f t="shared" si="279"/>
      </c>
      <c r="AA164" s="353">
        <f t="shared" si="184"/>
      </c>
      <c r="AB164" s="353">
        <f t="shared" si="130"/>
      </c>
      <c r="AC164" s="349">
        <f t="shared" si="224"/>
      </c>
      <c r="AD164" s="349">
        <f t="shared" si="208"/>
      </c>
      <c r="AE164" s="349">
        <f t="shared" si="261"/>
      </c>
      <c r="AF164" s="349">
        <f t="shared" si="244"/>
      </c>
      <c r="AG164" s="349">
        <f t="shared" si="52"/>
      </c>
      <c r="AH164" s="349">
        <f t="shared" si="289"/>
      </c>
      <c r="AI164" s="349">
        <f t="shared" si="192"/>
      </c>
      <c r="AJ164" s="346">
        <v>67</v>
      </c>
      <c r="AK164" s="352">
        <v>31688</v>
      </c>
      <c r="AL164" s="352">
        <v>451</v>
      </c>
      <c r="AM164" s="352">
        <v>493</v>
      </c>
      <c r="AN164" s="352">
        <v>110</v>
      </c>
      <c r="AO164" s="348">
        <v>24</v>
      </c>
      <c r="AP164" s="352">
        <v>85</v>
      </c>
      <c r="AQ164" s="355">
        <v>90</v>
      </c>
      <c r="AR164" s="348">
        <v>3</v>
      </c>
      <c r="AS164" s="352">
        <v>4</v>
      </c>
      <c r="AT164" s="352">
        <v>0</v>
      </c>
      <c r="AU164" s="352">
        <v>25</v>
      </c>
      <c r="AV164" s="356"/>
      <c r="AW164" s="356"/>
      <c r="AX164" s="357">
        <f t="shared" si="160"/>
      </c>
    </row>
    <row customHeight="true" ht="16.071428571428573" r="165">
      <c r="A165" s="338"/>
      <c r="B165" s="340" t="s">
        <v>343</v>
      </c>
      <c r="C165" s="340" t="s">
        <v>308</v>
      </c>
      <c r="D165" s="341" t="s">
        <v>320</v>
      </c>
      <c r="E165" s="342" t="s">
        <v>319</v>
      </c>
      <c r="F165" s="343">
        <f t="shared" si="27"/>
      </c>
      <c r="G165" s="344">
        <v>1589.67</v>
      </c>
      <c r="H165" s="343">
        <v>804.32</v>
      </c>
      <c r="I165" s="364">
        <v>0</v>
      </c>
      <c r="J165" s="352">
        <v>3</v>
      </c>
      <c r="K165" s="343">
        <v>5243.179999999993</v>
      </c>
      <c r="L165" s="355">
        <v>1</v>
      </c>
      <c r="M165" s="343">
        <v>3989.7</v>
      </c>
      <c r="N165" s="346">
        <v>0</v>
      </c>
      <c r="O165" s="349">
        <f t="shared" si="270"/>
      </c>
      <c r="P165" s="364"/>
      <c r="Q165" s="351">
        <f t="shared" si="176"/>
      </c>
      <c r="R165" s="352">
        <f t="shared" si="82"/>
      </c>
      <c r="S165" s="343">
        <f t="shared" si="117"/>
      </c>
      <c r="T165" s="353">
        <f t="shared" si="216"/>
      </c>
      <c r="U165" s="353">
        <f t="shared" si="200"/>
      </c>
      <c r="V165" s="353">
        <f t="shared" si="253"/>
      </c>
      <c r="W165" s="354">
        <v>4</v>
      </c>
      <c r="X165" s="353">
        <f t="shared" si="234"/>
      </c>
      <c r="Y165" s="353">
        <f t="shared" si="42"/>
      </c>
      <c r="Z165" s="353">
        <f t="shared" si="279"/>
      </c>
      <c r="AA165" s="353">
        <f t="shared" si="184"/>
      </c>
      <c r="AB165" s="353">
        <f t="shared" si="130"/>
      </c>
      <c r="AC165" s="349">
        <f t="shared" si="224"/>
      </c>
      <c r="AD165" s="349">
        <f t="shared" si="208"/>
      </c>
      <c r="AE165" s="349">
        <f t="shared" si="261"/>
      </c>
      <c r="AF165" s="349">
        <f t="shared" si="244"/>
      </c>
      <c r="AG165" s="349">
        <f t="shared" si="52"/>
      </c>
      <c r="AH165" s="349">
        <f t="shared" si="289"/>
      </c>
      <c r="AI165" s="349">
        <f t="shared" si="192"/>
      </c>
      <c r="AJ165" s="346">
        <v>67</v>
      </c>
      <c r="AK165" s="352">
        <v>14443</v>
      </c>
      <c r="AL165" s="352">
        <v>229</v>
      </c>
      <c r="AM165" s="352">
        <v>220</v>
      </c>
      <c r="AN165" s="352">
        <v>75</v>
      </c>
      <c r="AO165" s="348">
        <v>13</v>
      </c>
      <c r="AP165" s="352">
        <v>52</v>
      </c>
      <c r="AQ165" s="355">
        <v>50</v>
      </c>
      <c r="AR165" s="348">
        <v>4</v>
      </c>
      <c r="AS165" s="352">
        <v>4</v>
      </c>
      <c r="AT165" s="352">
        <v>1</v>
      </c>
      <c r="AU165" s="352">
        <v>6</v>
      </c>
      <c r="AV165" s="356"/>
      <c r="AW165" s="356"/>
      <c r="AX165" s="357">
        <f t="shared" si="160"/>
      </c>
    </row>
    <row customHeight="true" ht="16.071428571428573" r="166">
      <c r="A166" s="338"/>
      <c r="B166" s="361" t="s">
        <v>314</v>
      </c>
      <c r="C166" s="361"/>
      <c r="D166" s="361"/>
      <c r="E166" s="361"/>
      <c r="F166" s="362">
        <f>SUM(F162:F165)</f>
      </c>
      <c r="G166" s="363">
        <f>SUM(G162:G165)</f>
      </c>
      <c r="H166" s="362">
        <f>SUM(H162:H165)</f>
      </c>
      <c r="I166" s="364">
        <f>SUM(I162:I165)</f>
      </c>
      <c r="J166" s="365">
        <f>SUM(J162:J165)</f>
      </c>
      <c r="K166" s="362">
        <f>SUM(K162:K165)</f>
      </c>
      <c r="L166" s="366">
        <f>SUM(L162:L165)</f>
      </c>
      <c r="M166" s="362">
        <f>SUM(M162:M165)</f>
      </c>
      <c r="N166" s="365">
        <f>SUM(N162:N165)</f>
      </c>
      <c r="O166" s="367">
        <f t="shared" si="270"/>
      </c>
      <c r="P166" s="368">
        <f>SUM(P162:P165)</f>
      </c>
      <c r="Q166" s="351">
        <f t="shared" si="176"/>
      </c>
      <c r="R166" s="365">
        <f>SUM(R162:R165)</f>
      </c>
      <c r="S166" s="362">
        <f>SUM(S162:S165)</f>
      </c>
      <c r="T166" s="369">
        <f t="shared" si="216"/>
      </c>
      <c r="U166" s="369">
        <f t="shared" si="200"/>
      </c>
      <c r="V166" s="369">
        <f t="shared" si="253"/>
      </c>
      <c r="W166" s="370">
        <f>SUM(W162:W165)</f>
      </c>
      <c r="X166" s="369">
        <f t="shared" si="234"/>
      </c>
      <c r="Y166" s="369">
        <f t="shared" si="42"/>
      </c>
      <c r="Z166" s="369">
        <f t="shared" si="279"/>
      </c>
      <c r="AA166" s="369">
        <f t="shared" si="184"/>
      </c>
      <c r="AB166" s="369">
        <f t="shared" si="130"/>
      </c>
      <c r="AC166" s="367">
        <f t="shared" si="224"/>
      </c>
      <c r="AD166" s="367">
        <f t="shared" si="208"/>
      </c>
      <c r="AE166" s="367">
        <f t="shared" si="261"/>
      </c>
      <c r="AF166" s="367">
        <f t="shared" si="244"/>
      </c>
      <c r="AG166" s="367">
        <f t="shared" si="52"/>
      </c>
      <c r="AH166" s="367">
        <f t="shared" si="289"/>
      </c>
      <c r="AI166" s="367">
        <f t="shared" si="192"/>
      </c>
      <c r="AJ166" s="365">
        <f>AVERAGE(AJ162:AJ165)</f>
      </c>
      <c r="AK166" s="365">
        <f>SUM(AK162:AK165)</f>
      </c>
      <c r="AL166" s="365">
        <f>SUM(AL162:AL165)</f>
      </c>
      <c r="AM166" s="365">
        <f>SUM(AM162:AM165)</f>
      </c>
      <c r="AN166" s="365">
        <f>SUM(AN162:AN165)</f>
      </c>
      <c r="AO166" s="371">
        <f>SUM(AO162:AO165)</f>
      </c>
      <c r="AP166" s="365">
        <f>SUM(AP162:AP165)</f>
      </c>
      <c r="AQ166" s="371">
        <f>SUM(AQ162:AQ165)</f>
      </c>
      <c r="AR166" s="371">
        <f>SUM(AR162:AR165)</f>
      </c>
      <c r="AS166" s="365">
        <f>SUM(AS162:AS165)</f>
      </c>
      <c r="AT166" s="365">
        <f>SUM(AT162:AT165)</f>
      </c>
      <c r="AU166" s="365">
        <f>SUM(AU162:AU165)</f>
      </c>
      <c r="AV166" s="372"/>
      <c r="AW166" s="372"/>
      <c r="AX166" s="365">
        <f>SUM(AX162:AX165)</f>
      </c>
    </row>
    <row customHeight="true" ht="16.071428571428573" r="167">
      <c r="A167" s="338"/>
      <c r="B167" s="339" t="s">
        <v>343</v>
      </c>
      <c r="C167" s="377" t="s">
        <v>308</v>
      </c>
      <c r="D167" s="341" t="s">
        <v>309</v>
      </c>
      <c r="E167" s="373" t="s">
        <v>321</v>
      </c>
      <c r="F167" s="343">
        <f t="shared" ref="F167:F170" si="28">G167+H167+I167</f>
      </c>
      <c r="G167" s="344">
        <v>1421.65</v>
      </c>
      <c r="H167" s="343">
        <v>1612.47</v>
      </c>
      <c r="I167" s="360">
        <v>0</v>
      </c>
      <c r="J167" s="352">
        <v>1</v>
      </c>
      <c r="K167" s="343">
        <v>1435.0100000000093</v>
      </c>
      <c r="L167" s="355">
        <v>0</v>
      </c>
      <c r="M167" s="343">
        <v>0</v>
      </c>
      <c r="N167" s="346">
        <v>0</v>
      </c>
      <c r="O167" s="349">
        <f t="shared" si="270"/>
      </c>
      <c r="P167" s="364"/>
      <c r="Q167" s="351">
        <f t="shared" si="176"/>
      </c>
      <c r="R167" s="352">
        <f t="shared" ref="R167:R170" si="83">J167+L167</f>
      </c>
      <c r="S167" s="343">
        <f t="shared" ref="S167:S170" si="118">K167+M167</f>
      </c>
      <c r="T167" s="353">
        <f t="shared" si="216"/>
      </c>
      <c r="U167" s="353">
        <f t="shared" si="200"/>
      </c>
      <c r="V167" s="353">
        <f t="shared" si="253"/>
      </c>
      <c r="W167" s="354">
        <v>1</v>
      </c>
      <c r="X167" s="353">
        <f t="shared" si="234"/>
      </c>
      <c r="Y167" s="353">
        <f t="shared" si="42"/>
      </c>
      <c r="Z167" s="353">
        <f t="shared" si="279"/>
      </c>
      <c r="AA167" s="353">
        <f t="shared" si="184"/>
      </c>
      <c r="AB167" s="353">
        <f t="shared" si="130"/>
      </c>
      <c r="AC167" s="349">
        <f t="shared" si="224"/>
      </c>
      <c r="AD167" s="349">
        <f t="shared" si="208"/>
      </c>
      <c r="AE167" s="349">
        <f t="shared" si="261"/>
      </c>
      <c r="AF167" s="349">
        <f t="shared" si="244"/>
      </c>
      <c r="AG167" s="349">
        <f t="shared" si="52"/>
      </c>
      <c r="AH167" s="349">
        <f t="shared" si="289"/>
      </c>
      <c r="AI167" s="349">
        <f t="shared" si="192"/>
      </c>
      <c r="AJ167" s="346">
        <v>66</v>
      </c>
      <c r="AK167" s="352">
        <v>24765</v>
      </c>
      <c r="AL167" s="352">
        <v>344</v>
      </c>
      <c r="AM167" s="352">
        <v>357</v>
      </c>
      <c r="AN167" s="352">
        <v>104</v>
      </c>
      <c r="AO167" s="348">
        <v>11</v>
      </c>
      <c r="AP167" s="352">
        <v>20</v>
      </c>
      <c r="AQ167" s="355">
        <v>76</v>
      </c>
      <c r="AR167" s="348">
        <v>1</v>
      </c>
      <c r="AS167" s="352">
        <v>3</v>
      </c>
      <c r="AT167" s="352">
        <v>1</v>
      </c>
      <c r="AU167" s="352">
        <v>15</v>
      </c>
      <c r="AV167" s="356"/>
      <c r="AW167" s="356"/>
      <c r="AX167" s="357">
        <f t="shared" ref="AX167:AX170" si="161">COUNT(AU167)</f>
      </c>
    </row>
    <row customHeight="true" ht="16.071428571428573" r="168">
      <c r="A168" s="338"/>
      <c r="B168" s="339" t="s">
        <v>343</v>
      </c>
      <c r="C168" s="377" t="s">
        <v>308</v>
      </c>
      <c r="D168" s="341" t="s">
        <v>309</v>
      </c>
      <c r="E168" s="373" t="s">
        <v>322</v>
      </c>
      <c r="F168" s="359">
        <f t="shared" si="28"/>
      </c>
      <c r="G168" s="347">
        <v>2073.1</v>
      </c>
      <c r="H168" s="343">
        <v>2110.24</v>
      </c>
      <c r="I168" s="360">
        <v>0</v>
      </c>
      <c r="J168" s="352">
        <v>5</v>
      </c>
      <c r="K168" s="343">
        <v>12515.849999999991</v>
      </c>
      <c r="L168" s="355">
        <v>0</v>
      </c>
      <c r="M168" s="343">
        <v>0</v>
      </c>
      <c r="N168" s="346">
        <v>1</v>
      </c>
      <c r="O168" s="349">
        <f t="shared" si="270"/>
      </c>
      <c r="P168" s="364"/>
      <c r="Q168" s="351">
        <f t="shared" si="176"/>
      </c>
      <c r="R168" s="352">
        <f t="shared" si="83"/>
      </c>
      <c r="S168" s="343">
        <f t="shared" si="118"/>
      </c>
      <c r="T168" s="353">
        <f t="shared" si="216"/>
      </c>
      <c r="U168" s="353">
        <f t="shared" si="200"/>
      </c>
      <c r="V168" s="353">
        <f t="shared" si="253"/>
      </c>
      <c r="W168" s="354">
        <v>5</v>
      </c>
      <c r="X168" s="353">
        <v>408</v>
      </c>
      <c r="Y168" s="353">
        <v>430</v>
      </c>
      <c r="Z168" s="353">
        <v>124</v>
      </c>
      <c r="AA168" s="353">
        <f t="shared" si="184"/>
      </c>
      <c r="AB168" s="353">
        <f t="shared" si="130"/>
      </c>
      <c r="AC168" s="349">
        <f t="shared" si="224"/>
      </c>
      <c r="AD168" s="349">
        <f t="shared" si="208"/>
      </c>
      <c r="AE168" s="349">
        <f t="shared" si="261"/>
      </c>
      <c r="AF168" s="349">
        <f t="shared" si="244"/>
      </c>
      <c r="AG168" s="349">
        <f t="shared" si="52"/>
      </c>
      <c r="AH168" s="349">
        <f t="shared" si="289"/>
      </c>
      <c r="AI168" s="349">
        <f t="shared" si="192"/>
      </c>
      <c r="AJ168" s="346">
        <v>66</v>
      </c>
      <c r="AK168" s="346">
        <v>29247</v>
      </c>
      <c r="AL168" s="352">
        <v>408</v>
      </c>
      <c r="AM168" s="352">
        <v>430</v>
      </c>
      <c r="AN168" s="352">
        <v>124</v>
      </c>
      <c r="AO168" s="348">
        <v>24</v>
      </c>
      <c r="AP168" s="352">
        <v>50</v>
      </c>
      <c r="AQ168" s="355">
        <v>83</v>
      </c>
      <c r="AR168" s="348">
        <v>5</v>
      </c>
      <c r="AS168" s="352">
        <v>5</v>
      </c>
      <c r="AT168" s="352">
        <v>0</v>
      </c>
      <c r="AU168" s="352">
        <v>22</v>
      </c>
      <c r="AV168" s="356"/>
      <c r="AW168" s="356"/>
      <c r="AX168" s="357">
        <f t="shared" si="161"/>
      </c>
    </row>
    <row customHeight="true" ht="16.071428571428573" r="169">
      <c r="A169" s="338"/>
      <c r="B169" s="340" t="s">
        <v>345</v>
      </c>
      <c r="C169" s="377" t="s">
        <v>324</v>
      </c>
      <c r="D169" s="341" t="s">
        <v>309</v>
      </c>
      <c r="E169" s="373" t="s">
        <v>325</v>
      </c>
      <c r="F169" s="343">
        <f t="shared" si="28"/>
      </c>
      <c r="G169" s="343">
        <v>2378.37</v>
      </c>
      <c r="H169" s="343">
        <v>1812.03</v>
      </c>
      <c r="I169" s="364">
        <v>0</v>
      </c>
      <c r="J169" s="352">
        <v>4</v>
      </c>
      <c r="K169" s="343">
        <v>9646.069999999992</v>
      </c>
      <c r="L169" s="355">
        <v>0</v>
      </c>
      <c r="M169" s="343">
        <v>0</v>
      </c>
      <c r="N169" s="346">
        <v>0</v>
      </c>
      <c r="O169" s="349">
        <f t="shared" si="270"/>
      </c>
      <c r="P169" s="364"/>
      <c r="Q169" s="351">
        <f t="shared" si="176"/>
      </c>
      <c r="R169" s="352">
        <f t="shared" si="83"/>
      </c>
      <c r="S169" s="343">
        <f t="shared" si="118"/>
      </c>
      <c r="T169" s="353">
        <f t="shared" si="216"/>
      </c>
      <c r="U169" s="353">
        <f t="shared" si="200"/>
      </c>
      <c r="V169" s="353">
        <f t="shared" si="253"/>
      </c>
      <c r="W169" s="354">
        <v>2</v>
      </c>
      <c r="X169" s="353">
        <f t="shared" ref="X169:X175" si="235">F169/W169</f>
      </c>
      <c r="Y169" s="353">
        <f t="shared" ref="Y169:Y175" si="43">F169/R169</f>
      </c>
      <c r="Z169" s="353">
        <f t="shared" ref="Z169:Z175" si="280">F169/AL169</f>
      </c>
      <c r="AA169" s="353">
        <f t="shared" si="184"/>
      </c>
      <c r="AB169" s="353">
        <f t="shared" si="130"/>
      </c>
      <c r="AC169" s="349">
        <f t="shared" si="224"/>
      </c>
      <c r="AD169" s="349">
        <f t="shared" si="208"/>
      </c>
      <c r="AE169" s="349">
        <f t="shared" si="261"/>
      </c>
      <c r="AF169" s="349">
        <f t="shared" si="244"/>
      </c>
      <c r="AG169" s="349">
        <f t="shared" si="52"/>
      </c>
      <c r="AH169" s="349">
        <f t="shared" si="289"/>
      </c>
      <c r="AI169" s="349">
        <f t="shared" si="192"/>
      </c>
      <c r="AJ169" s="346">
        <v>66</v>
      </c>
      <c r="AK169" s="352">
        <v>27993</v>
      </c>
      <c r="AL169" s="352">
        <v>394</v>
      </c>
      <c r="AM169" s="352">
        <v>390</v>
      </c>
      <c r="AN169" s="352">
        <v>95</v>
      </c>
      <c r="AO169" s="348">
        <v>29</v>
      </c>
      <c r="AP169" s="352">
        <v>78</v>
      </c>
      <c r="AQ169" s="355">
        <v>84</v>
      </c>
      <c r="AR169" s="348">
        <v>4</v>
      </c>
      <c r="AS169" s="352">
        <v>2</v>
      </c>
      <c r="AT169" s="352">
        <v>3</v>
      </c>
      <c r="AU169" s="352">
        <v>10</v>
      </c>
      <c r="AV169" s="356"/>
      <c r="AW169" s="356"/>
      <c r="AX169" s="357">
        <f t="shared" si="161"/>
      </c>
    </row>
    <row customHeight="true" ht="16.071428571428573" r="170">
      <c r="A170" s="338"/>
      <c r="B170" s="340" t="s">
        <v>345</v>
      </c>
      <c r="C170" s="377" t="s">
        <v>324</v>
      </c>
      <c r="D170" s="341" t="s">
        <v>309</v>
      </c>
      <c r="E170" s="373" t="s">
        <v>326</v>
      </c>
      <c r="F170" s="343">
        <f t="shared" si="28"/>
      </c>
      <c r="G170" s="343">
        <f>2003.19+309.65</f>
      </c>
      <c r="H170" s="343">
        <v>1924.32</v>
      </c>
      <c r="I170" s="364">
        <v>0</v>
      </c>
      <c r="J170" s="352">
        <v>8</v>
      </c>
      <c r="K170" s="343">
        <v>18211.140000000014</v>
      </c>
      <c r="L170" s="355">
        <v>1</v>
      </c>
      <c r="M170" s="343">
        <v>6216.209999999999</v>
      </c>
      <c r="N170" s="346">
        <v>2</v>
      </c>
      <c r="O170" s="349">
        <f t="shared" si="270"/>
      </c>
      <c r="P170" s="364"/>
      <c r="Q170" s="351">
        <f t="shared" si="176"/>
      </c>
      <c r="R170" s="352">
        <f t="shared" si="83"/>
      </c>
      <c r="S170" s="343">
        <f t="shared" si="118"/>
      </c>
      <c r="T170" s="353">
        <f t="shared" si="216"/>
      </c>
      <c r="U170" s="353">
        <f t="shared" si="200"/>
      </c>
      <c r="V170" s="353">
        <f t="shared" si="253"/>
      </c>
      <c r="W170" s="354">
        <v>9</v>
      </c>
      <c r="X170" s="353">
        <f t="shared" si="235"/>
      </c>
      <c r="Y170" s="353">
        <f t="shared" si="43"/>
      </c>
      <c r="Z170" s="353">
        <f t="shared" si="280"/>
      </c>
      <c r="AA170" s="353">
        <f t="shared" si="184"/>
      </c>
      <c r="AB170" s="353">
        <f t="shared" si="130"/>
      </c>
      <c r="AC170" s="349">
        <f t="shared" si="224"/>
      </c>
      <c r="AD170" s="349">
        <f t="shared" si="208"/>
      </c>
      <c r="AE170" s="349">
        <f t="shared" si="261"/>
      </c>
      <c r="AF170" s="349">
        <f t="shared" si="244"/>
      </c>
      <c r="AG170" s="349">
        <f t="shared" si="52"/>
      </c>
      <c r="AH170" s="349">
        <f t="shared" si="289"/>
      </c>
      <c r="AI170" s="349">
        <f t="shared" si="192"/>
      </c>
      <c r="AJ170" s="346">
        <v>67</v>
      </c>
      <c r="AK170" s="352">
        <v>26390</v>
      </c>
      <c r="AL170" s="352">
        <v>353</v>
      </c>
      <c r="AM170" s="352">
        <v>363</v>
      </c>
      <c r="AN170" s="352">
        <v>113</v>
      </c>
      <c r="AO170" s="348">
        <v>28</v>
      </c>
      <c r="AP170" s="352">
        <v>87</v>
      </c>
      <c r="AQ170" s="348">
        <v>83</v>
      </c>
      <c r="AR170" s="348">
        <v>10</v>
      </c>
      <c r="AS170" s="352">
        <v>4</v>
      </c>
      <c r="AT170" s="352">
        <v>1</v>
      </c>
      <c r="AU170" s="352">
        <v>28</v>
      </c>
      <c r="AV170" s="356"/>
      <c r="AW170" s="356"/>
      <c r="AX170" s="357">
        <f t="shared" si="161"/>
      </c>
    </row>
    <row customHeight="true" ht="16.071428571428573" r="171">
      <c r="A171" s="338"/>
      <c r="B171" s="361" t="s">
        <v>314</v>
      </c>
      <c r="C171" s="361"/>
      <c r="D171" s="361"/>
      <c r="E171" s="361"/>
      <c r="F171" s="362">
        <f>SUM(F167:F170)</f>
      </c>
      <c r="G171" s="362">
        <f>SUM(G167:G170)</f>
      </c>
      <c r="H171" s="362">
        <f>SUM(H167:H170)</f>
      </c>
      <c r="I171" s="364">
        <f>SUM(I167:I170)</f>
      </c>
      <c r="J171" s="365">
        <f>SUM(J167:J170)</f>
      </c>
      <c r="K171" s="362">
        <f>SUM(K167:K170)</f>
      </c>
      <c r="L171" s="366">
        <f>SUM(L167:L170)</f>
      </c>
      <c r="M171" s="362">
        <f>SUM(M167:M170)</f>
      </c>
      <c r="N171" s="365">
        <f>SUM(N167:N170)</f>
      </c>
      <c r="O171" s="367">
        <f t="shared" si="270"/>
      </c>
      <c r="P171" s="368">
        <f>SUM(P167:P170)</f>
      </c>
      <c r="Q171" s="351">
        <f t="shared" si="176"/>
      </c>
      <c r="R171" s="365">
        <f>SUM(R167:R170)</f>
      </c>
      <c r="S171" s="362">
        <f>SUM(S167:S170)</f>
      </c>
      <c r="T171" s="369">
        <f t="shared" si="216"/>
      </c>
      <c r="U171" s="369">
        <f t="shared" si="200"/>
      </c>
      <c r="V171" s="369">
        <f t="shared" si="253"/>
      </c>
      <c r="W171" s="370">
        <f>SUM(W167:W170)</f>
      </c>
      <c r="X171" s="369">
        <f t="shared" si="235"/>
      </c>
      <c r="Y171" s="369">
        <f t="shared" si="43"/>
      </c>
      <c r="Z171" s="369">
        <f t="shared" si="280"/>
      </c>
      <c r="AA171" s="369">
        <f t="shared" si="184"/>
      </c>
      <c r="AB171" s="369">
        <f t="shared" si="130"/>
      </c>
      <c r="AC171" s="367">
        <f t="shared" si="224"/>
      </c>
      <c r="AD171" s="367">
        <f t="shared" si="208"/>
      </c>
      <c r="AE171" s="367">
        <f t="shared" si="261"/>
      </c>
      <c r="AF171" s="367">
        <f t="shared" si="244"/>
      </c>
      <c r="AG171" s="367">
        <f t="shared" si="52"/>
      </c>
      <c r="AH171" s="367">
        <f t="shared" si="289"/>
      </c>
      <c r="AI171" s="367">
        <f t="shared" si="192"/>
      </c>
      <c r="AJ171" s="365">
        <f>AVERAGE(AJ167:AJ170)</f>
      </c>
      <c r="AK171" s="365">
        <f>SUM(AK167:AK170)</f>
      </c>
      <c r="AL171" s="365">
        <f>SUM(AL167:AL170)</f>
      </c>
      <c r="AM171" s="365">
        <f>SUM(AM167:AM170)</f>
      </c>
      <c r="AN171" s="365">
        <f>SUM(AN167:AN170)</f>
      </c>
      <c r="AO171" s="371">
        <f>SUM(AO167:AO170)</f>
      </c>
      <c r="AP171" s="365">
        <f>SUM(AP167:AP170)</f>
      </c>
      <c r="AQ171" s="371">
        <f>SUM(AQ167:AQ170)</f>
      </c>
      <c r="AR171" s="371">
        <f>SUM(AR167:AR170)</f>
      </c>
      <c r="AS171" s="365">
        <f>SUM(AS167:AS170)</f>
      </c>
      <c r="AT171" s="365">
        <f>SUM(AT167:AT170)</f>
      </c>
      <c r="AU171" s="365">
        <f>SUM(AU167:AU170)</f>
      </c>
      <c r="AV171" s="372"/>
      <c r="AW171" s="372"/>
      <c r="AX171" s="365">
        <f>SUM(AX167:AX170)</f>
      </c>
    </row>
    <row customHeight="true" ht="16.071428571428573" r="172">
      <c r="A172" s="338"/>
      <c r="B172" s="340" t="s">
        <v>345</v>
      </c>
      <c r="C172" s="377" t="s">
        <v>324</v>
      </c>
      <c r="D172" s="341" t="s">
        <v>327</v>
      </c>
      <c r="E172" s="375" t="s">
        <v>328</v>
      </c>
      <c r="F172" s="343">
        <f t="shared" ref="F172:F176" si="29">G172+H172+I172</f>
      </c>
      <c r="G172" s="418">
        <f>1719.82-309.65</f>
      </c>
      <c r="H172" s="343">
        <v>2150.5</v>
      </c>
      <c r="I172" s="364">
        <v>0</v>
      </c>
      <c r="J172" s="352">
        <v>6</v>
      </c>
      <c r="K172" s="343">
        <v>14052.160000000003</v>
      </c>
      <c r="L172" s="355">
        <v>0</v>
      </c>
      <c r="M172" s="343">
        <v>0</v>
      </c>
      <c r="N172" s="346">
        <v>1</v>
      </c>
      <c r="O172" s="349">
        <f t="shared" si="270"/>
      </c>
      <c r="P172" s="364"/>
      <c r="Q172" s="351">
        <f t="shared" si="176"/>
      </c>
      <c r="R172" s="352">
        <f t="shared" ref="R172:R176" si="84">J172+L172</f>
      </c>
      <c r="S172" s="343">
        <f t="shared" ref="S172:S176" si="119">K172+M172</f>
      </c>
      <c r="T172" s="353">
        <f t="shared" si="216"/>
      </c>
      <c r="U172" s="353">
        <f t="shared" si="200"/>
      </c>
      <c r="V172" s="353">
        <f t="shared" si="253"/>
      </c>
      <c r="W172" s="354">
        <v>4</v>
      </c>
      <c r="X172" s="353">
        <f t="shared" si="235"/>
      </c>
      <c r="Y172" s="353">
        <f t="shared" si="43"/>
      </c>
      <c r="Z172" s="353">
        <f t="shared" si="280"/>
      </c>
      <c r="AA172" s="353">
        <f t="shared" si="184"/>
      </c>
      <c r="AB172" s="353">
        <f t="shared" si="130"/>
      </c>
      <c r="AC172" s="349">
        <f t="shared" si="224"/>
      </c>
      <c r="AD172" s="349">
        <f t="shared" si="208"/>
      </c>
      <c r="AE172" s="349">
        <f t="shared" si="261"/>
      </c>
      <c r="AF172" s="349">
        <f t="shared" si="244"/>
      </c>
      <c r="AG172" s="349">
        <f t="shared" si="52"/>
      </c>
      <c r="AH172" s="349">
        <f t="shared" si="289"/>
      </c>
      <c r="AI172" s="349">
        <f t="shared" si="192"/>
      </c>
      <c r="AJ172" s="346">
        <v>68</v>
      </c>
      <c r="AK172" s="352">
        <v>29948</v>
      </c>
      <c r="AL172" s="352">
        <v>378</v>
      </c>
      <c r="AM172" s="352">
        <v>402</v>
      </c>
      <c r="AN172" s="352">
        <v>101</v>
      </c>
      <c r="AO172" s="348">
        <v>19</v>
      </c>
      <c r="AP172" s="352">
        <v>57</v>
      </c>
      <c r="AQ172" s="355">
        <v>72</v>
      </c>
      <c r="AR172" s="348">
        <v>7</v>
      </c>
      <c r="AS172" s="352">
        <v>5</v>
      </c>
      <c r="AT172" s="352">
        <v>5</v>
      </c>
      <c r="AU172" s="352">
        <v>31</v>
      </c>
      <c r="AV172" s="356"/>
      <c r="AW172" s="356"/>
      <c r="AX172" s="357">
        <f t="shared" ref="AX172:AX176" si="162">COUNT(AU172)</f>
      </c>
    </row>
    <row customHeight="true" ht="16.071428571428573" r="173">
      <c r="A173" s="338"/>
      <c r="B173" s="340" t="s">
        <v>345</v>
      </c>
      <c r="C173" s="377" t="s">
        <v>324</v>
      </c>
      <c r="D173" s="341" t="s">
        <v>327</v>
      </c>
      <c r="E173" s="375" t="s">
        <v>329</v>
      </c>
      <c r="F173" s="359">
        <f t="shared" si="29"/>
      </c>
      <c r="G173" s="343">
        <v>2221.06</v>
      </c>
      <c r="H173" s="343">
        <v>3117.65</v>
      </c>
      <c r="I173" s="364">
        <v>0</v>
      </c>
      <c r="J173" s="352">
        <v>1</v>
      </c>
      <c r="K173" s="343">
        <v>1435.0099999999802</v>
      </c>
      <c r="L173" s="355">
        <v>0</v>
      </c>
      <c r="M173" s="343">
        <v>0</v>
      </c>
      <c r="N173" s="346">
        <v>0</v>
      </c>
      <c r="O173" s="349">
        <f t="shared" si="270"/>
      </c>
      <c r="P173" s="364"/>
      <c r="Q173" s="351">
        <f t="shared" si="176"/>
      </c>
      <c r="R173" s="352">
        <f t="shared" si="84"/>
      </c>
      <c r="S173" s="343">
        <f t="shared" si="119"/>
      </c>
      <c r="T173" s="353">
        <f t="shared" si="216"/>
      </c>
      <c r="U173" s="353">
        <f t="shared" si="200"/>
      </c>
      <c r="V173" s="353">
        <f t="shared" si="253"/>
      </c>
      <c r="W173" s="354">
        <v>1</v>
      </c>
      <c r="X173" s="353">
        <f t="shared" si="235"/>
      </c>
      <c r="Y173" s="353">
        <f t="shared" si="43"/>
      </c>
      <c r="Z173" s="353">
        <f t="shared" si="280"/>
      </c>
      <c r="AA173" s="353">
        <f t="shared" si="184"/>
      </c>
      <c r="AB173" s="353">
        <f t="shared" si="130"/>
      </c>
      <c r="AC173" s="349">
        <f t="shared" si="224"/>
      </c>
      <c r="AD173" s="349">
        <f t="shared" si="208"/>
      </c>
      <c r="AE173" s="349">
        <f t="shared" si="261"/>
      </c>
      <c r="AF173" s="349">
        <f t="shared" si="244"/>
      </c>
      <c r="AG173" s="349">
        <f t="shared" si="52"/>
      </c>
      <c r="AH173" s="349">
        <f t="shared" si="289"/>
      </c>
      <c r="AI173" s="349">
        <f t="shared" si="192"/>
      </c>
      <c r="AJ173" s="346">
        <v>67</v>
      </c>
      <c r="AK173" s="352">
        <v>46380</v>
      </c>
      <c r="AL173" s="352">
        <v>572</v>
      </c>
      <c r="AM173" s="352">
        <v>582</v>
      </c>
      <c r="AN173" s="352">
        <v>141</v>
      </c>
      <c r="AO173" s="348">
        <v>27</v>
      </c>
      <c r="AP173" s="352">
        <v>95</v>
      </c>
      <c r="AQ173" s="355">
        <v>116</v>
      </c>
      <c r="AR173" s="348">
        <v>2</v>
      </c>
      <c r="AS173" s="346">
        <v>4</v>
      </c>
      <c r="AT173" s="352">
        <v>2</v>
      </c>
      <c r="AU173" s="352">
        <v>39</v>
      </c>
      <c r="AV173" s="356"/>
      <c r="AW173" s="356"/>
      <c r="AX173" s="357">
        <f t="shared" si="162"/>
      </c>
    </row>
    <row customHeight="true" ht="16.071428571428573" r="174">
      <c r="A174" s="338"/>
      <c r="B174" s="340" t="s">
        <v>345</v>
      </c>
      <c r="C174" s="377" t="s">
        <v>324</v>
      </c>
      <c r="D174" s="341" t="s">
        <v>327</v>
      </c>
      <c r="E174" s="375" t="s">
        <v>330</v>
      </c>
      <c r="F174" s="343">
        <f t="shared" si="29"/>
      </c>
      <c r="G174" s="343">
        <v>2056.47</v>
      </c>
      <c r="H174" s="343">
        <v>2607.58</v>
      </c>
      <c r="I174" s="364">
        <v>0</v>
      </c>
      <c r="J174" s="352">
        <v>4</v>
      </c>
      <c r="K174" s="343">
        <v>9509.050000000017</v>
      </c>
      <c r="L174" s="355">
        <v>1</v>
      </c>
      <c r="M174" s="343">
        <v>7631.91</v>
      </c>
      <c r="N174" s="346">
        <v>1</v>
      </c>
      <c r="O174" s="349">
        <f t="shared" si="270"/>
      </c>
      <c r="P174" s="364"/>
      <c r="Q174" s="351">
        <f t="shared" si="176"/>
      </c>
      <c r="R174" s="352">
        <f t="shared" si="84"/>
      </c>
      <c r="S174" s="343">
        <f t="shared" si="119"/>
      </c>
      <c r="T174" s="353">
        <f t="shared" si="216"/>
      </c>
      <c r="U174" s="353">
        <f t="shared" si="200"/>
      </c>
      <c r="V174" s="353">
        <f t="shared" si="253"/>
      </c>
      <c r="W174" s="354">
        <v>3</v>
      </c>
      <c r="X174" s="353">
        <f t="shared" si="235"/>
      </c>
      <c r="Y174" s="353">
        <f t="shared" si="43"/>
      </c>
      <c r="Z174" s="353">
        <f t="shared" si="280"/>
      </c>
      <c r="AA174" s="353">
        <f t="shared" si="184"/>
      </c>
      <c r="AB174" s="353">
        <f t="shared" si="130"/>
      </c>
      <c r="AC174" s="349">
        <f t="shared" si="224"/>
      </c>
      <c r="AD174" s="349">
        <f t="shared" si="208"/>
      </c>
      <c r="AE174" s="349">
        <f t="shared" si="261"/>
      </c>
      <c r="AF174" s="349">
        <f t="shared" si="244"/>
      </c>
      <c r="AG174" s="349">
        <f t="shared" si="52"/>
      </c>
      <c r="AH174" s="349">
        <f t="shared" si="289"/>
      </c>
      <c r="AI174" s="349">
        <f t="shared" si="192"/>
      </c>
      <c r="AJ174" s="346">
        <v>66</v>
      </c>
      <c r="AK174" s="352">
        <v>39189</v>
      </c>
      <c r="AL174" s="352">
        <v>526</v>
      </c>
      <c r="AM174" s="352">
        <v>562</v>
      </c>
      <c r="AN174" s="352">
        <v>115</v>
      </c>
      <c r="AO174" s="348">
        <v>30</v>
      </c>
      <c r="AP174" s="352">
        <v>109</v>
      </c>
      <c r="AQ174" s="355">
        <v>106</v>
      </c>
      <c r="AR174" s="348">
        <v>6</v>
      </c>
      <c r="AS174" s="352">
        <v>3</v>
      </c>
      <c r="AT174" s="352">
        <v>3</v>
      </c>
      <c r="AU174" s="352">
        <v>32</v>
      </c>
      <c r="AV174" s="356"/>
      <c r="AW174" s="356"/>
      <c r="AX174" s="357">
        <f t="shared" si="162"/>
      </c>
    </row>
    <row customHeight="true" ht="16.071428571428573" r="175">
      <c r="A175" s="338"/>
      <c r="B175" s="340" t="s">
        <v>345</v>
      </c>
      <c r="C175" s="377" t="s">
        <v>324</v>
      </c>
      <c r="D175" s="341" t="s">
        <v>327</v>
      </c>
      <c r="E175" s="375" t="s">
        <v>331</v>
      </c>
      <c r="F175" s="343">
        <f t="shared" si="29"/>
      </c>
      <c r="G175" s="347">
        <v>2389.09</v>
      </c>
      <c r="H175" s="343">
        <v>2532.79</v>
      </c>
      <c r="I175" s="364">
        <v>0</v>
      </c>
      <c r="J175" s="352">
        <v>3</v>
      </c>
      <c r="K175" s="343">
        <v>7091.369999999995</v>
      </c>
      <c r="L175" s="355">
        <v>0</v>
      </c>
      <c r="M175" s="343">
        <v>0</v>
      </c>
      <c r="N175" s="346">
        <v>0</v>
      </c>
      <c r="O175" s="349">
        <f t="shared" si="270"/>
      </c>
      <c r="P175" s="364"/>
      <c r="Q175" s="351">
        <f t="shared" si="176"/>
      </c>
      <c r="R175" s="352">
        <f t="shared" si="84"/>
      </c>
      <c r="S175" s="343">
        <f t="shared" si="119"/>
      </c>
      <c r="T175" s="353">
        <f t="shared" si="216"/>
      </c>
      <c r="U175" s="353">
        <f t="shared" si="200"/>
      </c>
      <c r="V175" s="353">
        <f t="shared" si="253"/>
      </c>
      <c r="W175" s="354">
        <v>2</v>
      </c>
      <c r="X175" s="353">
        <f t="shared" si="235"/>
      </c>
      <c r="Y175" s="353">
        <f t="shared" si="43"/>
      </c>
      <c r="Z175" s="353">
        <f t="shared" si="280"/>
      </c>
      <c r="AA175" s="353">
        <f t="shared" si="184"/>
      </c>
      <c r="AB175" s="353">
        <f t="shared" si="130"/>
      </c>
      <c r="AC175" s="349">
        <f t="shared" si="224"/>
      </c>
      <c r="AD175" s="349">
        <f t="shared" si="208"/>
      </c>
      <c r="AE175" s="349">
        <f t="shared" si="261"/>
      </c>
      <c r="AF175" s="349">
        <f t="shared" si="244"/>
      </c>
      <c r="AG175" s="349">
        <f t="shared" si="52"/>
      </c>
      <c r="AH175" s="349">
        <f t="shared" si="289"/>
      </c>
      <c r="AI175" s="349">
        <f t="shared" si="192"/>
      </c>
      <c r="AJ175" s="346">
        <v>66</v>
      </c>
      <c r="AK175" s="352">
        <v>39428</v>
      </c>
      <c r="AL175" s="352">
        <v>570</v>
      </c>
      <c r="AM175" s="352">
        <v>590</v>
      </c>
      <c r="AN175" s="352">
        <v>110</v>
      </c>
      <c r="AO175" s="348">
        <v>21</v>
      </c>
      <c r="AP175" s="352">
        <v>48</v>
      </c>
      <c r="AQ175" s="348">
        <v>98</v>
      </c>
      <c r="AR175" s="348">
        <v>3</v>
      </c>
      <c r="AS175" s="352">
        <v>8</v>
      </c>
      <c r="AT175" s="352">
        <v>0</v>
      </c>
      <c r="AU175" s="352">
        <v>25</v>
      </c>
      <c r="AV175" s="356"/>
      <c r="AW175" s="356"/>
      <c r="AX175" s="357">
        <f t="shared" si="162"/>
      </c>
    </row>
    <row customHeight="true" ht="16.071428571428573" r="176">
      <c r="A176" s="338"/>
      <c r="B176" s="340" t="s">
        <v>345</v>
      </c>
      <c r="C176" s="377" t="s">
        <v>324</v>
      </c>
      <c r="D176" s="341" t="s">
        <v>327</v>
      </c>
      <c r="E176" s="375" t="s">
        <v>333</v>
      </c>
      <c r="F176" s="343">
        <f t="shared" si="29"/>
      </c>
      <c r="G176" s="343">
        <f>2796.74+426.54</f>
      </c>
      <c r="H176" s="343">
        <v>2214.25</v>
      </c>
      <c r="I176" s="364">
        <v>0</v>
      </c>
      <c r="J176" s="352">
        <v>11</v>
      </c>
      <c r="K176" s="343">
        <v>28937.99000000002</v>
      </c>
      <c r="L176" s="355">
        <v>0</v>
      </c>
      <c r="M176" s="343">
        <v>0</v>
      </c>
      <c r="N176" s="346">
        <v>1</v>
      </c>
      <c r="O176" s="349">
        <f t="shared" si="270"/>
      </c>
      <c r="P176" s="364"/>
      <c r="Q176" s="351">
        <f t="shared" si="176"/>
      </c>
      <c r="R176" s="352">
        <f t="shared" si="84"/>
      </c>
      <c r="S176" s="343">
        <f t="shared" si="119"/>
      </c>
      <c r="T176" s="353">
        <f t="shared" si="216"/>
      </c>
      <c r="U176" s="353">
        <f t="shared" si="200"/>
      </c>
      <c r="V176" s="353">
        <f t="shared" si="253"/>
      </c>
      <c r="W176" s="354">
        <v>8</v>
      </c>
      <c r="X176" s="353">
        <v>319</v>
      </c>
      <c r="Y176" s="353">
        <v>331</v>
      </c>
      <c r="Z176" s="353">
        <v>93</v>
      </c>
      <c r="AA176" s="353">
        <f t="shared" si="184"/>
      </c>
      <c r="AB176" s="353">
        <f t="shared" si="130"/>
      </c>
      <c r="AC176" s="349">
        <f t="shared" si="224"/>
      </c>
      <c r="AD176" s="349">
        <f t="shared" si="208"/>
      </c>
      <c r="AE176" s="349">
        <f t="shared" si="261"/>
      </c>
      <c r="AF176" s="349">
        <f t="shared" si="244"/>
      </c>
      <c r="AG176" s="349">
        <f t="shared" si="52"/>
      </c>
      <c r="AH176" s="349">
        <f t="shared" si="289"/>
      </c>
      <c r="AI176" s="349">
        <f t="shared" si="192"/>
      </c>
      <c r="AJ176" s="346">
        <v>67</v>
      </c>
      <c r="AK176" s="352">
        <v>36813</v>
      </c>
      <c r="AL176" s="352">
        <v>506</v>
      </c>
      <c r="AM176" s="352">
        <v>522</v>
      </c>
      <c r="AN176" s="352">
        <v>110</v>
      </c>
      <c r="AO176" s="348">
        <v>37</v>
      </c>
      <c r="AP176" s="352">
        <v>111</v>
      </c>
      <c r="AQ176" s="348">
        <v>115</v>
      </c>
      <c r="AR176" s="348">
        <v>12</v>
      </c>
      <c r="AS176" s="352">
        <v>10</v>
      </c>
      <c r="AT176" s="352">
        <v>2</v>
      </c>
      <c r="AU176" s="352">
        <v>24</v>
      </c>
      <c r="AV176" s="356"/>
      <c r="AW176" s="356"/>
      <c r="AX176" s="357">
        <f t="shared" si="162"/>
      </c>
    </row>
    <row customHeight="true" ht="16.071428571428573" r="177">
      <c r="A177" s="338"/>
      <c r="B177" s="361" t="s">
        <v>314</v>
      </c>
      <c r="C177" s="361"/>
      <c r="D177" s="361"/>
      <c r="E177" s="361"/>
      <c r="F177" s="362">
        <f>SUM(F172:F176)</f>
      </c>
      <c r="G177" s="362">
        <f>SUM(G172:G176)</f>
      </c>
      <c r="H177" s="362">
        <f>SUM(H172:H176)</f>
      </c>
      <c r="I177" s="364">
        <f>SUM(I172:I176)</f>
      </c>
      <c r="J177" s="365">
        <f>SUM(J172:J176)</f>
      </c>
      <c r="K177" s="362">
        <f>SUM(K172:K176)</f>
      </c>
      <c r="L177" s="366">
        <f>SUM(L172:L176)</f>
      </c>
      <c r="M177" s="362">
        <f>SUM(M172:M176)</f>
      </c>
      <c r="N177" s="365">
        <f>SUM(N172:N176)</f>
      </c>
      <c r="O177" s="367">
        <f t="shared" si="270"/>
      </c>
      <c r="P177" s="368">
        <f>SUM(P172:P176)</f>
      </c>
      <c r="Q177" s="351">
        <f t="shared" si="176"/>
      </c>
      <c r="R177" s="365">
        <f>SUM(R172:R176)</f>
      </c>
      <c r="S177" s="362">
        <f>SUM(S172:S176)</f>
      </c>
      <c r="T177" s="369">
        <f t="shared" si="216"/>
      </c>
      <c r="U177" s="369">
        <f t="shared" si="200"/>
      </c>
      <c r="V177" s="369">
        <f t="shared" si="253"/>
      </c>
      <c r="W177" s="370">
        <f>SUM(W172:W176)</f>
      </c>
      <c r="X177" s="369">
        <f t="shared" ref="X177:X180" si="236">F177/W177</f>
      </c>
      <c r="Y177" s="369">
        <f t="shared" ref="Y177:Y180" si="44">F177/R177</f>
      </c>
      <c r="Z177" s="369">
        <f t="shared" ref="Z177:Z180" si="281">F177/AL177</f>
      </c>
      <c r="AA177" s="369">
        <f t="shared" si="184"/>
      </c>
      <c r="AB177" s="369">
        <f t="shared" si="130"/>
      </c>
      <c r="AC177" s="367">
        <f t="shared" si="224"/>
      </c>
      <c r="AD177" s="367">
        <f t="shared" si="208"/>
      </c>
      <c r="AE177" s="367">
        <f t="shared" si="261"/>
      </c>
      <c r="AF177" s="367">
        <f t="shared" si="244"/>
      </c>
      <c r="AG177" s="367">
        <f t="shared" si="52"/>
      </c>
      <c r="AH177" s="367">
        <f t="shared" si="289"/>
      </c>
      <c r="AI177" s="367">
        <f t="shared" si="192"/>
      </c>
      <c r="AJ177" s="365">
        <f>AVERAGE(AJ172:AJ176)</f>
      </c>
      <c r="AK177" s="365">
        <f>SUM(AK172:AK176)</f>
      </c>
      <c r="AL177" s="365">
        <f>SUM(AL172:AL176)</f>
      </c>
      <c r="AM177" s="365">
        <f>SUM(AM172:AM176)</f>
      </c>
      <c r="AN177" s="365">
        <f>SUM(AN172:AN176)</f>
      </c>
      <c r="AO177" s="371">
        <f>SUM(AO172:AO176)</f>
      </c>
      <c r="AP177" s="365">
        <f>SUM(AP172:AP176)</f>
      </c>
      <c r="AQ177" s="371">
        <f>SUM(AQ172:AQ176)</f>
      </c>
      <c r="AR177" s="371">
        <f>SUM(AR172:AR176)</f>
      </c>
      <c r="AS177" s="365">
        <f>SUM(AS172:AS176)</f>
      </c>
      <c r="AT177" s="365">
        <f>SUM(AT172:AT176)</f>
      </c>
      <c r="AU177" s="365">
        <f>SUM(AU172:AU176)</f>
      </c>
      <c r="AV177" s="372"/>
      <c r="AW177" s="372"/>
      <c r="AX177" s="365">
        <f>SUM(AX172:AX176)</f>
      </c>
    </row>
    <row customHeight="true" ht="16.071428571428573" r="178">
      <c r="A178" s="338"/>
      <c r="B178" s="340" t="s">
        <v>345</v>
      </c>
      <c r="C178" s="377" t="s">
        <v>324</v>
      </c>
      <c r="D178" s="341" t="s">
        <v>332</v>
      </c>
      <c r="E178" s="382" t="s">
        <v>334</v>
      </c>
      <c r="F178" s="343">
        <f>G178+H178+I178</f>
      </c>
      <c r="G178" s="343">
        <f>1978.73-426.54</f>
      </c>
      <c r="H178" s="343">
        <v>2267.31</v>
      </c>
      <c r="I178" s="364">
        <v>0</v>
      </c>
      <c r="J178" s="352">
        <v>5</v>
      </c>
      <c r="K178" s="343">
        <v>13346.26999999999</v>
      </c>
      <c r="L178" s="355">
        <v>0</v>
      </c>
      <c r="M178" s="343">
        <v>0</v>
      </c>
      <c r="N178" s="346">
        <v>2</v>
      </c>
      <c r="O178" s="349">
        <f t="shared" si="270"/>
      </c>
      <c r="P178" s="364"/>
      <c r="Q178" s="351">
        <f t="shared" si="176"/>
      </c>
      <c r="R178" s="352">
        <f>J178+L178</f>
      </c>
      <c r="S178" s="343">
        <f>K178+M178</f>
      </c>
      <c r="T178" s="353">
        <f t="shared" si="216"/>
      </c>
      <c r="U178" s="353">
        <f t="shared" si="200"/>
      </c>
      <c r="V178" s="353">
        <f t="shared" si="253"/>
      </c>
      <c r="W178" s="354">
        <v>5</v>
      </c>
      <c r="X178" s="353">
        <f t="shared" si="236"/>
      </c>
      <c r="Y178" s="353">
        <f t="shared" si="44"/>
      </c>
      <c r="Z178" s="353">
        <f t="shared" si="281"/>
      </c>
      <c r="AA178" s="353">
        <f t="shared" si="184"/>
      </c>
      <c r="AB178" s="353">
        <f t="shared" si="130"/>
      </c>
      <c r="AC178" s="349">
        <f t="shared" si="224"/>
      </c>
      <c r="AD178" s="349">
        <f t="shared" si="208"/>
      </c>
      <c r="AE178" s="349">
        <f t="shared" si="261"/>
      </c>
      <c r="AF178" s="349">
        <f t="shared" si="244"/>
      </c>
      <c r="AG178" s="349">
        <f t="shared" si="52"/>
      </c>
      <c r="AH178" s="349">
        <f t="shared" si="289"/>
      </c>
      <c r="AI178" s="349">
        <f t="shared" si="192"/>
      </c>
      <c r="AJ178" s="346">
        <v>68</v>
      </c>
      <c r="AK178" s="352">
        <v>41896</v>
      </c>
      <c r="AL178" s="352">
        <v>586</v>
      </c>
      <c r="AM178" s="352">
        <v>609</v>
      </c>
      <c r="AN178" s="352">
        <v>128</v>
      </c>
      <c r="AO178" s="348">
        <v>31</v>
      </c>
      <c r="AP178" s="352">
        <v>126</v>
      </c>
      <c r="AQ178" s="355">
        <v>104</v>
      </c>
      <c r="AR178" s="348">
        <v>5</v>
      </c>
      <c r="AS178" s="352">
        <v>12</v>
      </c>
      <c r="AT178" s="352">
        <v>0</v>
      </c>
      <c r="AU178" s="352">
        <v>38</v>
      </c>
      <c r="AV178" s="356"/>
      <c r="AW178" s="356"/>
      <c r="AX178" s="357">
        <f>COUNT(AU178)</f>
      </c>
    </row>
    <row customHeight="true" ht="16.071428571428573" r="179">
      <c r="A179" s="338"/>
      <c r="B179" s="361" t="s">
        <v>314</v>
      </c>
      <c r="C179" s="361"/>
      <c r="D179" s="361"/>
      <c r="E179" s="361"/>
      <c r="F179" s="362">
        <f>SUM(F178)</f>
      </c>
      <c r="G179" s="362">
        <f>SUM(G178)</f>
      </c>
      <c r="H179" s="362">
        <f>SUM(H178)</f>
      </c>
      <c r="I179" s="364">
        <f>SUM(I178)</f>
      </c>
      <c r="J179" s="365">
        <f>SUM(J178)</f>
      </c>
      <c r="K179" s="362">
        <f>SUM(K178)</f>
      </c>
      <c r="L179" s="366">
        <f>SUM(L178)</f>
      </c>
      <c r="M179" s="362">
        <f>SUM(M178)</f>
      </c>
      <c r="N179" s="365">
        <f>SUM(N178)</f>
      </c>
      <c r="O179" s="367">
        <f t="shared" si="270"/>
      </c>
      <c r="P179" s="368">
        <f>SUM(P178)</f>
      </c>
      <c r="Q179" s="351">
        <f t="shared" si="176"/>
      </c>
      <c r="R179" s="365">
        <f>SUM(R178)</f>
      </c>
      <c r="S179" s="362">
        <f>SUM(S178)</f>
      </c>
      <c r="T179" s="369">
        <f t="shared" si="216"/>
      </c>
      <c r="U179" s="369">
        <f t="shared" si="200"/>
      </c>
      <c r="V179" s="369">
        <f t="shared" si="253"/>
      </c>
      <c r="W179" s="370">
        <f>SUM(W178)</f>
      </c>
      <c r="X179" s="369">
        <f t="shared" si="236"/>
      </c>
      <c r="Y179" s="369">
        <f t="shared" si="44"/>
      </c>
      <c r="Z179" s="369">
        <f t="shared" si="281"/>
      </c>
      <c r="AA179" s="369">
        <f t="shared" si="184"/>
      </c>
      <c r="AB179" s="369">
        <f t="shared" si="130"/>
      </c>
      <c r="AC179" s="367">
        <f t="shared" si="224"/>
      </c>
      <c r="AD179" s="367">
        <f t="shared" si="208"/>
      </c>
      <c r="AE179" s="367">
        <f t="shared" si="261"/>
      </c>
      <c r="AF179" s="367">
        <f t="shared" si="244"/>
      </c>
      <c r="AG179" s="367">
        <f t="shared" si="52"/>
      </c>
      <c r="AH179" s="367">
        <f t="shared" si="289"/>
      </c>
      <c r="AI179" s="367">
        <f t="shared" si="192"/>
      </c>
      <c r="AJ179" s="365">
        <f>AVERAGE(AJ178)</f>
      </c>
      <c r="AK179" s="365">
        <f>SUM(AK178)</f>
      </c>
      <c r="AL179" s="365">
        <f>SUM(AL178)</f>
      </c>
      <c r="AM179" s="365">
        <f>SUM(AM178)</f>
      </c>
      <c r="AN179" s="365">
        <f>SUM(AN178)</f>
      </c>
      <c r="AO179" s="365">
        <f>SUM(AO178)</f>
      </c>
      <c r="AP179" s="365">
        <f>SUM(AP178)</f>
      </c>
      <c r="AQ179" s="365">
        <f>SUM(AQ178)</f>
      </c>
      <c r="AR179" s="365">
        <f>SUM(AR178)</f>
      </c>
      <c r="AS179" s="365">
        <f>SUM(AS178)</f>
      </c>
      <c r="AT179" s="365">
        <f>SUM(AT178)</f>
      </c>
      <c r="AU179" s="365">
        <f>SUM(AU178)</f>
      </c>
      <c r="AV179" s="372"/>
      <c r="AW179" s="372"/>
      <c r="AX179" s="365">
        <f>SUM(AX178)</f>
      </c>
    </row>
    <row customHeight="true" ht="16.071428571428573" r="180">
      <c r="A180" s="338"/>
      <c r="B180" s="387" t="s">
        <v>335</v>
      </c>
      <c r="C180" s="387"/>
      <c r="D180" s="387"/>
      <c r="E180" s="387"/>
      <c r="F180" s="388">
        <f>F161+F166+F171+F179+F156+F177</f>
      </c>
      <c r="G180" s="388">
        <f>G179+G177+G171+G166+G161+G156</f>
      </c>
      <c r="H180" s="388">
        <f>H179+H177+H171+H166+H161+H156</f>
      </c>
      <c r="I180" s="388">
        <f>I161+I166+I171+I179+I156+I177</f>
      </c>
      <c r="J180" s="390">
        <f>J161+J166+J171+J179+J156+J177</f>
      </c>
      <c r="K180" s="388">
        <f>K161+K166+K171+K179+K156+K177</f>
      </c>
      <c r="L180" s="388">
        <f>L161+L166+L171+L179+L156+L177</f>
      </c>
      <c r="M180" s="388">
        <f>M161+M166+M171+M179+M156+M177</f>
      </c>
      <c r="N180" s="390">
        <f>N161+N166+N171+N179+N156+N177</f>
      </c>
      <c r="O180" s="391">
        <f t="shared" si="270"/>
      </c>
      <c r="P180" s="392">
        <f>P161+P166+P179+P171+P156+P177</f>
      </c>
      <c r="Q180" s="393">
        <f t="shared" si="176"/>
      </c>
      <c r="R180" s="390">
        <f>R161+R166+R171+R179+R156+R177</f>
      </c>
      <c r="S180" s="388">
        <f>S161+S166+S171+S179+S156+S177</f>
      </c>
      <c r="T180" s="388">
        <f t="shared" si="216"/>
      </c>
      <c r="U180" s="388">
        <f t="shared" si="200"/>
      </c>
      <c r="V180" s="388">
        <f t="shared" si="253"/>
      </c>
      <c r="W180" s="394">
        <f>W161+W166+W171+W179+W156+W177</f>
      </c>
      <c r="X180" s="388">
        <f t="shared" si="236"/>
      </c>
      <c r="Y180" s="388">
        <f t="shared" si="44"/>
      </c>
      <c r="Z180" s="388">
        <f t="shared" si="281"/>
      </c>
      <c r="AA180" s="388">
        <f t="shared" si="184"/>
      </c>
      <c r="AB180" s="388">
        <f t="shared" si="130"/>
      </c>
      <c r="AC180" s="391">
        <f t="shared" si="224"/>
      </c>
      <c r="AD180" s="391">
        <f t="shared" si="208"/>
      </c>
      <c r="AE180" s="391">
        <f t="shared" si="261"/>
      </c>
      <c r="AF180" s="391">
        <f t="shared" si="244"/>
      </c>
      <c r="AG180" s="391">
        <f t="shared" si="52"/>
      </c>
      <c r="AH180" s="391">
        <f t="shared" si="289"/>
      </c>
      <c r="AI180" s="391">
        <f t="shared" si="192"/>
      </c>
      <c r="AJ180" s="390"/>
      <c r="AK180" s="390">
        <f>AK161+AK166+AK171+AK179+AK156+AK177</f>
      </c>
      <c r="AL180" s="390">
        <f>AL161+AL166+AL171+AL179+AL156+AL177</f>
      </c>
      <c r="AM180" s="390">
        <f>AM161+AM166+AM171+AM179+AM156+AM177</f>
      </c>
      <c r="AN180" s="390">
        <f>AN161+AN166+AN171+AN179+AN156+AN177</f>
      </c>
      <c r="AO180" s="390">
        <f>AO161+AO166+AO171+AO179+AO156+AO177</f>
      </c>
      <c r="AP180" s="390">
        <f>AP161+AP166+AP171+AP179+AP156+AP177</f>
      </c>
      <c r="AQ180" s="390">
        <f>AQ161+AQ166+AQ171+AQ179+AQ156+AQ177</f>
      </c>
      <c r="AR180" s="390">
        <f>AR161+AR166+AR171+AR179+AR156+AR177</f>
      </c>
      <c r="AS180" s="390">
        <f>AS161+AS166+AS171+AS179+AS156+AS177</f>
      </c>
      <c r="AT180" s="390">
        <f>AT161+AT166+AT171+AT179+AT156+AT177</f>
      </c>
      <c r="AU180" s="390">
        <f>AU161+AU166+AU171+AU179+AU156+AU177</f>
      </c>
      <c r="AV180" s="395"/>
      <c r="AW180" s="395"/>
      <c r="AX180" s="390">
        <f>AX161+AX166+AX171+AX179+AX156+AX177</f>
      </c>
    </row>
    <row customHeight="true" ht="16.071428571428573" r="181">
      <c r="A181" s="419"/>
      <c r="B181" s="420"/>
      <c r="C181" s="420"/>
      <c r="D181" s="420"/>
      <c r="E181" s="420"/>
      <c r="I181" s="421"/>
      <c r="J181" s="422">
        <f>J179+J177+J171+J166+J161</f>
      </c>
      <c r="K181" s="422">
        <f>K179+K177+K171+K166+K161</f>
      </c>
      <c r="L181" s="422">
        <f>L179+L177+L171+L166+L161</f>
      </c>
      <c r="M181" s="422">
        <f>M179+M177+M171+M166+M161</f>
      </c>
      <c r="N181" s="420"/>
      <c r="O181" s="420"/>
      <c r="P181" s="420"/>
      <c r="Q181" s="420"/>
      <c r="R181" s="423"/>
      <c r="S181" s="424"/>
      <c r="T181" s="421"/>
      <c r="U181" s="421"/>
      <c r="V181" s="419"/>
      <c r="W181" s="425"/>
      <c r="X181" s="419"/>
      <c r="Y181" s="419"/>
      <c r="Z181" s="419"/>
      <c r="AA181" s="419"/>
      <c r="AB181" s="419"/>
      <c r="AC181" s="419"/>
      <c r="AD181" s="419"/>
      <c r="AE181" s="419"/>
      <c r="AF181" s="419"/>
      <c r="AG181" s="419"/>
      <c r="AH181" s="419"/>
      <c r="AI181" s="421"/>
      <c r="AJ181" s="421"/>
      <c r="AK181" s="426">
        <f>AK182+AK183</f>
      </c>
      <c r="AL181" s="427">
        <f>AL182+AL183</f>
      </c>
      <c r="AM181" s="427">
        <f>AM182+AM183</f>
      </c>
      <c r="AN181" s="428">
        <f>AN182+AN183</f>
      </c>
      <c r="AO181" s="429">
        <f>AO182-AO179-AO177-AO171-AO166-AO161</f>
      </c>
      <c r="AP181" s="428">
        <f>AP182+AP183</f>
      </c>
      <c r="AQ181" s="430">
        <f>AQ182+AQ183</f>
      </c>
      <c r="AR181" s="431"/>
      <c r="AS181" s="427">
        <f>AS182+AS183</f>
      </c>
      <c r="AT181" s="426">
        <f>AT182+AT183</f>
      </c>
      <c r="AU181" s="430">
        <f>AU182+AU183</f>
      </c>
      <c r="AV181" s="420"/>
      <c r="AW181" s="432"/>
      <c r="AX181" s="420"/>
    </row>
    <row customHeight="true" ht="16.071428571428573" r="182">
      <c r="A182" s="419"/>
      <c r="B182" s="420"/>
      <c r="C182" s="420"/>
      <c r="D182" s="420"/>
      <c r="E182" s="420"/>
      <c r="I182" s="421"/>
      <c r="J182" s="433">
        <f>J183-J181</f>
      </c>
      <c r="K182" s="434">
        <f>K183-K181</f>
      </c>
      <c r="L182" s="434">
        <f>L183-L181</f>
      </c>
      <c r="M182" s="434">
        <f>M183-M181</f>
      </c>
      <c r="N182" s="420"/>
      <c r="O182" s="420"/>
      <c r="P182" s="420"/>
      <c r="Q182" s="420"/>
      <c r="R182" s="423"/>
      <c r="S182" s="424"/>
      <c r="T182" s="421"/>
      <c r="U182" s="421"/>
      <c r="V182" s="419"/>
      <c r="W182" s="425"/>
      <c r="X182" s="419"/>
      <c r="Y182" s="419"/>
      <c r="Z182" s="419"/>
      <c r="AA182" s="419"/>
      <c r="AB182" s="420"/>
      <c r="AC182" s="419"/>
      <c r="AD182" s="419"/>
      <c r="AE182" s="419"/>
      <c r="AF182" s="419"/>
      <c r="AG182" s="419"/>
      <c r="AH182" s="419"/>
      <c r="AI182" s="421"/>
      <c r="AJ182" s="435" t="s">
        <v>348</v>
      </c>
      <c r="AK182" s="428"/>
      <c r="AL182" s="436"/>
      <c r="AM182" s="436"/>
      <c r="AN182" s="428"/>
      <c r="AO182" s="437">
        <v>473</v>
      </c>
      <c r="AP182" s="428"/>
      <c r="AQ182" s="438"/>
      <c r="AR182" s="431"/>
      <c r="AS182" s="436"/>
      <c r="AT182" s="428"/>
      <c r="AU182" s="438"/>
      <c r="AV182" s="420"/>
      <c r="AW182" s="432"/>
      <c r="AX182" s="420"/>
    </row>
    <row customHeight="true" ht="16.071428571428573" r="183">
      <c r="A183" s="419"/>
      <c r="B183" s="419"/>
      <c r="C183" s="419"/>
      <c r="D183" s="420"/>
      <c r="E183" s="420"/>
      <c r="I183" s="420"/>
      <c r="J183" s="433" cm="1">
        <f t="array" ref="J183:J183">IMPORTRANGE("https://meimeiwangluo.feishu.cn/sheets/Sgl9soiuNhw97btSf20cZqcFnGh","'Sheet1'!B89")</f>
      </c>
      <c r="K183" s="434" cm="1">
        <f t="array" ref="K183:K183">IMPORTRANGE("https://meimeiwangluo.feishu.cn/sheets/Sgl9soiuNhw97btSf20cZqcFnGh","'Sheet1'!B91")</f>
      </c>
      <c r="L183" s="434" cm="1">
        <f t="array" ref="L183:L183">IMPORTRANGE("https://meimeiwangluo.feishu.cn/sheets/Sgl9soiuNhw97btSf20cZqcFnGh","'Sheet1'!C89")</f>
      </c>
      <c r="M183" s="434" cm="1">
        <f t="array" ref="M183:M183">IMPORTRANGE("https://meimeiwangluo.feishu.cn/sheets/Sgl9soiuNhw97btSf20cZqcFnGh","'Sheet1'!C91")</f>
      </c>
      <c r="N183" s="420"/>
      <c r="O183" s="420"/>
      <c r="P183" s="421"/>
      <c r="Q183" s="421"/>
      <c r="R183" s="439"/>
      <c r="S183" s="440"/>
      <c r="T183" s="421"/>
      <c r="U183" s="421"/>
      <c r="V183" s="419"/>
      <c r="W183" s="425"/>
      <c r="X183" s="419"/>
      <c r="Y183" s="419"/>
      <c r="Z183" s="419"/>
      <c r="AA183" s="419"/>
      <c r="AB183" s="420"/>
      <c r="AC183" s="419"/>
      <c r="AD183" s="419"/>
      <c r="AE183" s="419"/>
      <c r="AF183" s="419"/>
      <c r="AG183" s="419"/>
      <c r="AH183" s="419"/>
      <c r="AI183" s="421"/>
      <c r="AJ183" s="441" t="s">
        <v>349</v>
      </c>
      <c r="AK183" s="428"/>
      <c r="AL183" s="436"/>
      <c r="AM183" s="436"/>
      <c r="AN183" s="428"/>
      <c r="AO183" s="429"/>
      <c r="AP183" s="428"/>
      <c r="AQ183" s="438"/>
      <c r="AR183" s="431"/>
      <c r="AS183" s="436"/>
      <c r="AT183" s="428"/>
      <c r="AU183" s="438"/>
      <c r="AV183" s="432"/>
      <c r="AW183" s="432"/>
      <c r="AX183" s="420"/>
    </row>
    <row customHeight="true" ht="16.071428571428573" r="184">
      <c r="A184" s="420"/>
      <c r="C184" s="420"/>
      <c r="D184" s="420"/>
      <c r="E184" s="420"/>
      <c r="F184" s="420"/>
      <c r="G184" s="442"/>
      <c r="H184" s="420"/>
      <c r="I184" s="420"/>
      <c r="J184" s="439"/>
      <c r="K184" s="420"/>
      <c r="L184" s="420"/>
      <c r="M184" s="420"/>
      <c r="N184" s="420"/>
      <c r="O184" s="420"/>
      <c r="P184" s="420"/>
      <c r="Q184" s="420"/>
      <c r="R184" s="439"/>
      <c r="S184" s="440"/>
      <c r="T184" s="420"/>
      <c r="U184" s="420"/>
      <c r="V184" s="420"/>
      <c r="W184" s="443"/>
      <c r="X184" s="420"/>
      <c r="Y184" s="420"/>
      <c r="Z184" s="420"/>
      <c r="AA184" s="420"/>
      <c r="AB184" s="420"/>
      <c r="AC184" s="420"/>
      <c r="AD184" s="420"/>
      <c r="AE184" s="420"/>
      <c r="AF184" s="420"/>
      <c r="AG184" s="420"/>
      <c r="AH184" s="420"/>
      <c r="AI184" s="420"/>
      <c r="AJ184" s="420"/>
      <c r="AK184" s="420"/>
      <c r="AL184" s="420"/>
      <c r="AM184" s="420"/>
      <c r="AN184" s="420"/>
      <c r="AO184" s="420"/>
      <c r="AP184" s="420"/>
      <c r="AQ184" s="420"/>
      <c r="AR184" s="420"/>
      <c r="AS184" s="420"/>
      <c r="AT184" s="420"/>
      <c r="AU184" s="420"/>
      <c r="AV184" s="420"/>
      <c r="AW184" s="420"/>
      <c r="AX184" s="420"/>
    </row>
    <row customHeight="true" ht="16.071428571428573" r="185">
      <c r="A185" s="420"/>
      <c r="C185" s="420"/>
      <c r="D185" s="420"/>
      <c r="E185" s="444"/>
      <c r="F185" s="444"/>
      <c r="G185" s="442"/>
      <c r="H185" s="420"/>
      <c r="I185" s="420"/>
      <c r="J185" s="439"/>
      <c r="K185" s="420"/>
      <c r="L185" s="420"/>
      <c r="M185" s="420"/>
      <c r="N185" s="420"/>
      <c r="O185" s="420"/>
      <c r="P185" s="420"/>
      <c r="Q185" s="420"/>
      <c r="R185" s="439"/>
      <c r="S185" s="440"/>
      <c r="T185" s="420"/>
      <c r="U185" s="420"/>
      <c r="V185" s="420"/>
      <c r="W185" s="443"/>
      <c r="X185" s="420"/>
      <c r="Y185" s="420"/>
      <c r="Z185" s="420"/>
      <c r="AA185" s="420"/>
      <c r="AB185" s="420"/>
      <c r="AC185" s="420"/>
      <c r="AD185" s="420"/>
      <c r="AE185" s="420"/>
      <c r="AF185" s="420"/>
      <c r="AG185" s="420"/>
      <c r="AH185" s="420"/>
      <c r="AI185" s="420"/>
      <c r="AJ185" s="420"/>
      <c r="AK185" s="420"/>
      <c r="AL185" s="420"/>
      <c r="AM185" s="420"/>
      <c r="AN185" s="420"/>
      <c r="AO185" s="420"/>
      <c r="AP185" s="420"/>
      <c r="AQ185" s="420"/>
      <c r="AR185" s="420"/>
      <c r="AS185" s="420"/>
      <c r="AT185" s="420"/>
      <c r="AU185" s="420"/>
      <c r="AV185" s="420"/>
      <c r="AW185" s="420"/>
      <c r="AX185" s="420"/>
    </row>
    <row customHeight="true" ht="16.071428571428573" r="186">
      <c r="A186" s="420"/>
      <c r="C186" s="420"/>
      <c r="D186" s="420"/>
      <c r="E186" s="420"/>
      <c r="F186" s="420"/>
      <c r="G186" s="442"/>
      <c r="H186" s="420"/>
      <c r="I186" s="420"/>
      <c r="J186" s="439"/>
      <c r="K186" s="420"/>
      <c r="L186" s="420"/>
      <c r="M186" s="420"/>
      <c r="N186" s="420"/>
      <c r="O186" s="420"/>
      <c r="P186" s="420"/>
      <c r="Q186" s="420"/>
      <c r="R186" s="439"/>
      <c r="S186" s="440"/>
      <c r="T186" s="420"/>
      <c r="U186" s="420"/>
      <c r="V186" s="420"/>
      <c r="W186" s="443"/>
      <c r="X186" s="420"/>
      <c r="Y186" s="420"/>
      <c r="Z186" s="420"/>
      <c r="AA186" s="420"/>
      <c r="AB186" s="420"/>
      <c r="AC186" s="420"/>
      <c r="AD186" s="420"/>
      <c r="AE186" s="420"/>
      <c r="AF186" s="420"/>
      <c r="AG186" s="420"/>
      <c r="AH186" s="420"/>
      <c r="AI186" s="420"/>
      <c r="AJ186" s="420"/>
      <c r="AK186" s="420"/>
      <c r="AL186" s="420"/>
      <c r="AM186" s="420"/>
      <c r="AN186" s="420"/>
      <c r="AO186" s="420"/>
      <c r="AP186" s="420"/>
      <c r="AQ186" s="420"/>
      <c r="AR186" s="420"/>
      <c r="AS186" s="420"/>
      <c r="AT186" s="420"/>
      <c r="AU186" s="420"/>
      <c r="AV186" s="420"/>
      <c r="AW186" s="420"/>
      <c r="AX186" s="420"/>
    </row>
    <row customHeight="true" ht="16.071428571428573" r="187">
      <c r="A187" s="420"/>
      <c r="C187" s="420"/>
      <c r="D187" s="420"/>
      <c r="E187" s="420"/>
      <c r="F187" s="420"/>
      <c r="G187" s="442"/>
      <c r="H187" s="420"/>
      <c r="I187" s="420"/>
      <c r="J187" s="439"/>
      <c r="K187" s="420"/>
      <c r="L187" s="420"/>
      <c r="M187" s="420"/>
      <c r="N187" s="420"/>
      <c r="O187" s="420"/>
      <c r="P187" s="420"/>
      <c r="Q187" s="420"/>
      <c r="R187" s="439"/>
      <c r="S187" s="440"/>
      <c r="T187" s="420"/>
      <c r="U187" s="420"/>
      <c r="V187" s="420"/>
      <c r="W187" s="443"/>
      <c r="X187" s="420"/>
      <c r="Y187" s="420"/>
      <c r="Z187" s="420"/>
      <c r="AA187" s="420"/>
      <c r="AB187" s="420"/>
      <c r="AC187" s="420"/>
      <c r="AD187" s="420"/>
      <c r="AE187" s="420"/>
      <c r="AF187" s="420"/>
      <c r="AG187" s="420"/>
      <c r="AH187" s="420"/>
      <c r="AI187" s="420"/>
      <c r="AJ187" s="420"/>
      <c r="AK187" s="420"/>
      <c r="AL187" s="420"/>
      <c r="AM187" s="420"/>
      <c r="AN187" s="420"/>
      <c r="AO187" s="420"/>
      <c r="AP187" s="420"/>
      <c r="AQ187" s="420"/>
      <c r="AR187" s="420"/>
      <c r="AS187" s="420"/>
      <c r="AT187" s="420"/>
      <c r="AU187" s="420"/>
      <c r="AV187" s="420"/>
      <c r="AW187" s="420"/>
      <c r="AX187" s="420"/>
    </row>
    <row customHeight="true" ht="16.071428571428573" r="188">
      <c r="A188" s="420"/>
      <c r="C188" s="420"/>
      <c r="D188" s="420"/>
      <c r="E188" s="420"/>
      <c r="F188" s="420"/>
      <c r="G188" s="442"/>
      <c r="H188" s="420"/>
      <c r="I188" s="420"/>
      <c r="J188" s="439"/>
      <c r="K188" s="420"/>
      <c r="L188" s="420"/>
      <c r="M188" s="420"/>
      <c r="N188" s="420"/>
      <c r="O188" s="420"/>
      <c r="P188" s="420"/>
      <c r="Q188" s="420"/>
      <c r="R188" s="439"/>
      <c r="S188" s="440"/>
      <c r="T188" s="420"/>
      <c r="U188" s="420"/>
      <c r="V188" s="420"/>
      <c r="W188" s="443"/>
      <c r="X188" s="420"/>
      <c r="Y188" s="420"/>
      <c r="Z188" s="420"/>
      <c r="AA188" s="420"/>
      <c r="AB188" s="420"/>
      <c r="AC188" s="420"/>
      <c r="AD188" s="420"/>
      <c r="AE188" s="420"/>
      <c r="AF188" s="420"/>
      <c r="AG188" s="420"/>
      <c r="AH188" s="420"/>
      <c r="AI188" s="420"/>
      <c r="AJ188" s="420"/>
      <c r="AK188" s="420"/>
      <c r="AL188" s="420"/>
      <c r="AM188" s="420"/>
      <c r="AN188" s="420"/>
      <c r="AO188" s="420"/>
      <c r="AP188" s="420"/>
      <c r="AQ188" s="420"/>
      <c r="AR188" s="420"/>
      <c r="AS188" s="420"/>
      <c r="AT188" s="420"/>
      <c r="AU188" s="420"/>
      <c r="AV188" s="420"/>
      <c r="AW188" s="420"/>
      <c r="AX188" s="420"/>
    </row>
    <row customHeight="true" ht="16.071428571428573" r="189">
      <c r="A189" s="420"/>
      <c r="C189" s="420"/>
      <c r="D189" s="420"/>
      <c r="E189" s="420"/>
      <c r="F189" s="420"/>
      <c r="G189" s="442"/>
      <c r="H189" s="420"/>
      <c r="I189" s="420"/>
      <c r="J189" s="439"/>
      <c r="K189" s="420"/>
      <c r="L189" s="420"/>
      <c r="M189" s="420"/>
      <c r="N189" s="420"/>
      <c r="O189" s="420"/>
      <c r="P189" s="420"/>
      <c r="Q189" s="420"/>
      <c r="R189" s="439"/>
      <c r="S189" s="440"/>
      <c r="T189" s="420"/>
      <c r="U189" s="420"/>
      <c r="V189" s="420"/>
      <c r="W189" s="443"/>
      <c r="X189" s="420"/>
      <c r="Y189" s="420"/>
      <c r="Z189" s="420"/>
      <c r="AA189" s="420"/>
      <c r="AB189" s="420"/>
      <c r="AC189" s="420"/>
      <c r="AD189" s="420"/>
      <c r="AE189" s="420"/>
      <c r="AF189" s="420"/>
      <c r="AG189" s="420"/>
      <c r="AH189" s="420"/>
      <c r="AI189" s="420"/>
      <c r="AJ189" s="420"/>
      <c r="AK189" s="420"/>
      <c r="AL189" s="420"/>
      <c r="AM189" s="420"/>
      <c r="AN189" s="420"/>
      <c r="AO189" s="420"/>
      <c r="AP189" s="420"/>
      <c r="AQ189" s="420"/>
      <c r="AR189" s="420"/>
      <c r="AS189" s="420"/>
      <c r="AT189" s="420"/>
      <c r="AU189" s="420"/>
      <c r="AV189" s="420"/>
      <c r="AW189" s="420"/>
      <c r="AX189" s="420"/>
    </row>
    <row customHeight="true" ht="16.071428571428573" r="190">
      <c r="A190" s="420"/>
      <c r="C190" s="420"/>
      <c r="D190" s="420"/>
      <c r="E190" s="420"/>
      <c r="F190" s="420"/>
      <c r="G190" s="442"/>
      <c r="H190" s="420"/>
      <c r="I190" s="420"/>
      <c r="J190" s="439"/>
      <c r="K190" s="420"/>
      <c r="L190" s="420"/>
      <c r="M190" s="420"/>
      <c r="N190" s="420"/>
      <c r="O190" s="420"/>
      <c r="P190" s="420"/>
      <c r="Q190" s="420"/>
      <c r="R190" s="439"/>
      <c r="S190" s="440"/>
      <c r="T190" s="420"/>
      <c r="U190" s="420"/>
      <c r="V190" s="420"/>
      <c r="W190" s="443"/>
      <c r="X190" s="420"/>
      <c r="Y190" s="420"/>
      <c r="Z190" s="420"/>
      <c r="AA190" s="420"/>
      <c r="AB190" s="420"/>
      <c r="AC190" s="420"/>
      <c r="AD190" s="420"/>
      <c r="AE190" s="420"/>
      <c r="AF190" s="420"/>
      <c r="AG190" s="420"/>
      <c r="AH190" s="420"/>
      <c r="AI190" s="420"/>
      <c r="AJ190" s="420"/>
      <c r="AK190" s="420"/>
      <c r="AL190" s="420"/>
      <c r="AM190" s="420"/>
      <c r="AN190" s="420"/>
      <c r="AO190" s="420"/>
      <c r="AP190" s="420"/>
      <c r="AQ190" s="420"/>
      <c r="AR190" s="420"/>
      <c r="AS190" s="420"/>
      <c r="AT190" s="420"/>
      <c r="AU190" s="420"/>
      <c r="AV190" s="420"/>
      <c r="AW190" s="420"/>
      <c r="AX190" s="420"/>
    </row>
    <row customHeight="true" ht="16.071428571428573" r="191">
      <c r="A191" s="420"/>
      <c r="C191" s="420"/>
      <c r="D191" s="420"/>
      <c r="E191" s="420"/>
      <c r="F191" s="420"/>
      <c r="G191" s="442"/>
      <c r="H191" s="420"/>
      <c r="I191" s="420"/>
      <c r="J191" s="439"/>
      <c r="K191" s="420"/>
      <c r="L191" s="420"/>
      <c r="M191" s="420"/>
      <c r="N191" s="420"/>
      <c r="O191" s="420"/>
      <c r="P191" s="420"/>
      <c r="Q191" s="420"/>
      <c r="R191" s="439"/>
      <c r="S191" s="440"/>
      <c r="T191" s="420"/>
      <c r="U191" s="420"/>
      <c r="V191" s="420"/>
      <c r="W191" s="443"/>
      <c r="X191" s="420"/>
      <c r="Y191" s="420"/>
      <c r="Z191" s="420"/>
      <c r="AA191" s="420"/>
      <c r="AB191" s="420"/>
      <c r="AC191" s="420"/>
      <c r="AD191" s="420"/>
      <c r="AE191" s="420"/>
      <c r="AF191" s="420"/>
      <c r="AG191" s="420"/>
      <c r="AH191" s="420"/>
      <c r="AI191" s="420"/>
      <c r="AJ191" s="420"/>
      <c r="AK191" s="420"/>
      <c r="AL191" s="420"/>
      <c r="AM191" s="420"/>
      <c r="AN191" s="420"/>
      <c r="AO191" s="420"/>
      <c r="AP191" s="420"/>
      <c r="AQ191" s="420"/>
      <c r="AR191" s="420"/>
      <c r="AS191" s="420"/>
      <c r="AT191" s="420"/>
      <c r="AU191" s="420"/>
      <c r="AV191" s="420"/>
      <c r="AW191" s="420"/>
      <c r="AX191" s="420"/>
    </row>
    <row customHeight="true" ht="16.071428571428573" r="192">
      <c r="A192" s="420"/>
      <c r="C192" s="420"/>
      <c r="D192" s="420"/>
      <c r="E192" s="420"/>
      <c r="F192" s="420"/>
      <c r="G192" s="442"/>
      <c r="H192" s="420"/>
      <c r="I192" s="420"/>
      <c r="J192" s="439"/>
      <c r="K192" s="420"/>
      <c r="L192" s="420"/>
      <c r="M192" s="420"/>
      <c r="N192" s="420"/>
      <c r="O192" s="420"/>
      <c r="P192" s="420"/>
      <c r="Q192" s="420"/>
      <c r="R192" s="439"/>
      <c r="S192" s="440"/>
      <c r="T192" s="420"/>
      <c r="U192" s="420"/>
      <c r="V192" s="420"/>
      <c r="W192" s="443"/>
      <c r="X192" s="420"/>
      <c r="Y192" s="420"/>
      <c r="Z192" s="420"/>
      <c r="AA192" s="420"/>
      <c r="AB192" s="420"/>
      <c r="AC192" s="420"/>
      <c r="AD192" s="420"/>
      <c r="AE192" s="420"/>
      <c r="AF192" s="420"/>
      <c r="AG192" s="420"/>
      <c r="AH192" s="420"/>
      <c r="AI192" s="420"/>
      <c r="AJ192" s="420"/>
      <c r="AK192" s="420"/>
      <c r="AL192" s="420"/>
      <c r="AM192" s="420"/>
      <c r="AN192" s="420"/>
      <c r="AO192" s="420"/>
      <c r="AP192" s="420"/>
      <c r="AQ192" s="420"/>
      <c r="AR192" s="420"/>
      <c r="AS192" s="420"/>
      <c r="AT192" s="420"/>
      <c r="AU192" s="420"/>
      <c r="AV192" s="420"/>
      <c r="AW192" s="420"/>
      <c r="AX192" s="420"/>
    </row>
    <row customHeight="true" ht="16.071428571428573" r="193">
      <c r="A193" s="420"/>
      <c r="C193" s="420"/>
      <c r="D193" s="420"/>
      <c r="E193" s="420"/>
      <c r="F193" s="420"/>
      <c r="G193" s="442"/>
      <c r="H193" s="420"/>
      <c r="I193" s="420"/>
      <c r="J193" s="439"/>
      <c r="K193" s="420"/>
      <c r="L193" s="420"/>
      <c r="M193" s="420"/>
      <c r="N193" s="420"/>
      <c r="O193" s="420"/>
      <c r="P193" s="420"/>
      <c r="Q193" s="420"/>
      <c r="R193" s="439"/>
      <c r="S193" s="440"/>
      <c r="T193" s="420"/>
      <c r="U193" s="420"/>
      <c r="V193" s="420"/>
      <c r="W193" s="443"/>
      <c r="X193" s="420"/>
      <c r="Y193" s="420"/>
      <c r="Z193" s="420"/>
      <c r="AA193" s="420"/>
      <c r="AB193" s="420"/>
      <c r="AC193" s="420"/>
      <c r="AD193" s="420"/>
      <c r="AE193" s="420"/>
      <c r="AF193" s="420"/>
      <c r="AG193" s="420"/>
      <c r="AH193" s="420"/>
      <c r="AI193" s="420"/>
      <c r="AJ193" s="420"/>
      <c r="AK193" s="420"/>
      <c r="AL193" s="420"/>
      <c r="AM193" s="420"/>
      <c r="AN193" s="420"/>
      <c r="AO193" s="420"/>
      <c r="AP193" s="420"/>
      <c r="AQ193" s="420"/>
      <c r="AR193" s="420"/>
      <c r="AS193" s="420"/>
      <c r="AT193" s="420"/>
      <c r="AU193" s="420"/>
      <c r="AV193" s="420"/>
      <c r="AW193" s="420"/>
      <c r="AX193" s="420"/>
    </row>
    <row customHeight="true" ht="16.071428571428573" r="194">
      <c r="A194" s="420"/>
      <c r="C194" s="420"/>
      <c r="D194" s="420"/>
      <c r="E194" s="420"/>
      <c r="F194" s="420"/>
      <c r="G194" s="442"/>
      <c r="H194" s="420"/>
      <c r="I194" s="420"/>
      <c r="J194" s="439"/>
      <c r="K194" s="420"/>
      <c r="L194" s="420"/>
      <c r="M194" s="420"/>
      <c r="N194" s="420"/>
      <c r="O194" s="420"/>
      <c r="P194" s="420"/>
      <c r="Q194" s="420"/>
      <c r="R194" s="439"/>
      <c r="S194" s="440"/>
      <c r="T194" s="420"/>
      <c r="U194" s="420"/>
      <c r="V194" s="420"/>
      <c r="W194" s="443"/>
      <c r="X194" s="420"/>
      <c r="Y194" s="420"/>
      <c r="Z194" s="420"/>
      <c r="AA194" s="420"/>
      <c r="AB194" s="420"/>
      <c r="AC194" s="420"/>
      <c r="AD194" s="420"/>
      <c r="AE194" s="420"/>
      <c r="AF194" s="420"/>
      <c r="AG194" s="420"/>
      <c r="AH194" s="420"/>
      <c r="AI194" s="420"/>
      <c r="AJ194" s="420"/>
      <c r="AK194" s="420"/>
      <c r="AL194" s="420"/>
      <c r="AM194" s="420"/>
      <c r="AN194" s="420"/>
      <c r="AO194" s="420"/>
      <c r="AP194" s="420"/>
      <c r="AQ194" s="420"/>
      <c r="AR194" s="420"/>
      <c r="AS194" s="420"/>
      <c r="AT194" s="420"/>
      <c r="AU194" s="420"/>
      <c r="AV194" s="420"/>
      <c r="AW194" s="420"/>
      <c r="AX194" s="420"/>
    </row>
    <row customHeight="true" ht="16.071428571428573" r="195">
      <c r="A195" s="420"/>
      <c r="C195" s="420"/>
      <c r="D195" s="420"/>
      <c r="E195" s="420"/>
      <c r="F195" s="420"/>
      <c r="G195" s="442"/>
      <c r="H195" s="420"/>
      <c r="I195" s="420"/>
      <c r="J195" s="439"/>
      <c r="K195" s="420"/>
      <c r="L195" s="420"/>
      <c r="M195" s="420"/>
      <c r="N195" s="420"/>
      <c r="O195" s="420"/>
      <c r="P195" s="420"/>
      <c r="Q195" s="420"/>
      <c r="R195" s="439"/>
      <c r="S195" s="440"/>
      <c r="T195" s="420"/>
      <c r="U195" s="420"/>
      <c r="V195" s="420"/>
      <c r="W195" s="443"/>
      <c r="X195" s="420"/>
      <c r="Y195" s="420"/>
      <c r="Z195" s="420"/>
      <c r="AA195" s="420"/>
      <c r="AB195" s="420"/>
      <c r="AC195" s="420"/>
      <c r="AD195" s="420"/>
      <c r="AE195" s="420"/>
      <c r="AF195" s="420"/>
      <c r="AG195" s="420"/>
      <c r="AH195" s="420"/>
      <c r="AI195" s="420"/>
      <c r="AJ195" s="420"/>
      <c r="AK195" s="420"/>
      <c r="AL195" s="420"/>
      <c r="AM195" s="420"/>
      <c r="AN195" s="420"/>
      <c r="AO195" s="420"/>
      <c r="AP195" s="420"/>
      <c r="AQ195" s="420"/>
      <c r="AR195" s="420"/>
      <c r="AS195" s="420"/>
      <c r="AT195" s="420"/>
      <c r="AU195" s="420"/>
      <c r="AV195" s="420"/>
      <c r="AW195" s="420"/>
      <c r="AX195" s="420"/>
    </row>
    <row customHeight="true" ht="16.071428571428573" r="196">
      <c r="A196" s="420"/>
      <c r="C196" s="420"/>
      <c r="D196" s="420"/>
      <c r="E196" s="420"/>
      <c r="F196" s="420"/>
      <c r="G196" s="442"/>
      <c r="H196" s="420"/>
      <c r="I196" s="420"/>
      <c r="J196" s="439"/>
      <c r="K196" s="420"/>
      <c r="L196" s="420"/>
      <c r="M196" s="420"/>
      <c r="N196" s="420"/>
      <c r="O196" s="420"/>
      <c r="P196" s="420"/>
      <c r="Q196" s="420"/>
      <c r="R196" s="439"/>
      <c r="S196" s="440"/>
      <c r="T196" s="420"/>
      <c r="U196" s="420"/>
      <c r="V196" s="420"/>
      <c r="W196" s="443"/>
      <c r="X196" s="420"/>
      <c r="Y196" s="420"/>
      <c r="Z196" s="420"/>
      <c r="AA196" s="420"/>
      <c r="AB196" s="420"/>
      <c r="AC196" s="420"/>
      <c r="AD196" s="420"/>
      <c r="AE196" s="420"/>
      <c r="AF196" s="420"/>
      <c r="AG196" s="420"/>
      <c r="AH196" s="420"/>
      <c r="AI196" s="420"/>
      <c r="AJ196" s="420"/>
      <c r="AK196" s="420"/>
      <c r="AL196" s="420"/>
      <c r="AM196" s="420"/>
      <c r="AN196" s="420"/>
      <c r="AO196" s="420"/>
      <c r="AP196" s="420"/>
      <c r="AQ196" s="420"/>
      <c r="AR196" s="420"/>
      <c r="AS196" s="420"/>
      <c r="AT196" s="420"/>
      <c r="AU196" s="420"/>
      <c r="AV196" s="420"/>
      <c r="AW196" s="420"/>
      <c r="AX196" s="420"/>
    </row>
    <row customHeight="true" ht="16.071428571428573" r="197">
      <c r="A197" s="420"/>
      <c r="C197" s="420"/>
      <c r="D197" s="420"/>
      <c r="E197" s="420"/>
      <c r="F197" s="420"/>
      <c r="G197" s="442"/>
      <c r="H197" s="420"/>
      <c r="I197" s="420"/>
      <c r="J197" s="439"/>
      <c r="K197" s="420"/>
      <c r="L197" s="420"/>
      <c r="M197" s="420"/>
      <c r="N197" s="420"/>
      <c r="O197" s="420"/>
      <c r="P197" s="420"/>
      <c r="Q197" s="420"/>
      <c r="R197" s="439"/>
      <c r="S197" s="440"/>
      <c r="T197" s="420"/>
      <c r="U197" s="420"/>
      <c r="V197" s="420"/>
      <c r="W197" s="443"/>
      <c r="X197" s="420"/>
      <c r="Y197" s="420"/>
      <c r="Z197" s="420"/>
      <c r="AA197" s="420"/>
      <c r="AB197" s="420"/>
      <c r="AC197" s="420"/>
      <c r="AD197" s="420"/>
      <c r="AE197" s="420"/>
      <c r="AF197" s="420"/>
      <c r="AG197" s="420"/>
      <c r="AH197" s="420"/>
      <c r="AI197" s="420"/>
      <c r="AJ197" s="420"/>
      <c r="AK197" s="420"/>
      <c r="AL197" s="420"/>
      <c r="AM197" s="420"/>
      <c r="AN197" s="420"/>
      <c r="AO197" s="420"/>
      <c r="AP197" s="420"/>
      <c r="AQ197" s="420"/>
      <c r="AR197" s="420"/>
      <c r="AS197" s="420"/>
      <c r="AT197" s="420"/>
      <c r="AU197" s="420"/>
      <c r="AV197" s="420"/>
      <c r="AW197" s="420"/>
      <c r="AX197" s="420"/>
    </row>
    <row customHeight="true" ht="16.071428571428573" r="198">
      <c r="A198" s="420"/>
      <c r="C198" s="420"/>
      <c r="D198" s="420"/>
      <c r="E198" s="420"/>
      <c r="F198" s="420"/>
      <c r="G198" s="442"/>
      <c r="H198" s="420"/>
      <c r="I198" s="420"/>
      <c r="J198" s="439"/>
      <c r="K198" s="420"/>
      <c r="L198" s="420"/>
      <c r="M198" s="420"/>
      <c r="N198" s="420"/>
      <c r="O198" s="420"/>
      <c r="P198" s="420"/>
      <c r="Q198" s="420"/>
      <c r="R198" s="439"/>
      <c r="S198" s="440"/>
      <c r="T198" s="420"/>
      <c r="U198" s="420"/>
      <c r="V198" s="420"/>
      <c r="W198" s="443"/>
      <c r="X198" s="420"/>
      <c r="Y198" s="420"/>
      <c r="Z198" s="420"/>
      <c r="AA198" s="420"/>
      <c r="AB198" s="420"/>
      <c r="AC198" s="420"/>
      <c r="AD198" s="420"/>
      <c r="AE198" s="420"/>
      <c r="AF198" s="420"/>
      <c r="AG198" s="420"/>
      <c r="AH198" s="420"/>
      <c r="AI198" s="420"/>
      <c r="AJ198" s="420"/>
      <c r="AK198" s="420"/>
      <c r="AL198" s="420"/>
      <c r="AM198" s="420"/>
      <c r="AN198" s="420"/>
      <c r="AO198" s="420"/>
      <c r="AP198" s="420"/>
      <c r="AQ198" s="420"/>
      <c r="AR198" s="420"/>
      <c r="AS198" s="420"/>
      <c r="AT198" s="420"/>
      <c r="AU198" s="420"/>
      <c r="AV198" s="420"/>
      <c r="AW198" s="420"/>
      <c r="AX198" s="420"/>
    </row>
    <row customHeight="true" ht="16.071428571428573" r="199">
      <c r="A199" s="420"/>
      <c r="C199" s="420"/>
      <c r="D199" s="420"/>
      <c r="E199" s="420"/>
      <c r="F199" s="420"/>
      <c r="G199" s="442"/>
      <c r="H199" s="420"/>
      <c r="I199" s="420"/>
      <c r="J199" s="439"/>
      <c r="K199" s="420"/>
      <c r="L199" s="420"/>
      <c r="M199" s="420"/>
      <c r="N199" s="420"/>
      <c r="O199" s="420"/>
      <c r="P199" s="420"/>
      <c r="Q199" s="420"/>
      <c r="R199" s="439"/>
      <c r="S199" s="440"/>
      <c r="T199" s="420"/>
      <c r="U199" s="420"/>
      <c r="V199" s="420"/>
      <c r="W199" s="443"/>
      <c r="X199" s="420"/>
      <c r="Y199" s="420"/>
      <c r="Z199" s="420"/>
      <c r="AA199" s="420"/>
      <c r="AB199" s="420"/>
      <c r="AC199" s="420"/>
      <c r="AD199" s="420"/>
      <c r="AE199" s="420"/>
      <c r="AF199" s="420"/>
      <c r="AG199" s="420"/>
      <c r="AH199" s="420"/>
      <c r="AI199" s="420"/>
      <c r="AJ199" s="420"/>
      <c r="AK199" s="420"/>
      <c r="AL199" s="420"/>
      <c r="AM199" s="420"/>
      <c r="AN199" s="420"/>
      <c r="AO199" s="420"/>
      <c r="AP199" s="420"/>
      <c r="AQ199" s="420"/>
      <c r="AR199" s="420"/>
      <c r="AS199" s="420"/>
      <c r="AT199" s="420"/>
      <c r="AU199" s="420"/>
      <c r="AV199" s="420"/>
      <c r="AW199" s="420"/>
      <c r="AX199" s="420"/>
    </row>
    <row customHeight="true" ht="16.071428571428573" r="200">
      <c r="A200" s="420"/>
      <c r="C200" s="420"/>
      <c r="D200" s="420"/>
      <c r="E200" s="420"/>
      <c r="F200" s="420"/>
      <c r="G200" s="442"/>
      <c r="H200" s="420"/>
      <c r="I200" s="420"/>
      <c r="J200" s="439"/>
      <c r="K200" s="420"/>
      <c r="L200" s="420"/>
      <c r="M200" s="420"/>
      <c r="N200" s="420"/>
      <c r="O200" s="420"/>
      <c r="P200" s="420"/>
      <c r="Q200" s="420"/>
      <c r="R200" s="439"/>
      <c r="S200" s="440"/>
      <c r="T200" s="420"/>
      <c r="U200" s="420"/>
      <c r="V200" s="420"/>
      <c r="W200" s="443"/>
      <c r="X200" s="420"/>
      <c r="Y200" s="420"/>
      <c r="Z200" s="420"/>
      <c r="AA200" s="420"/>
      <c r="AB200" s="420"/>
      <c r="AC200" s="420"/>
      <c r="AD200" s="420"/>
      <c r="AE200" s="420"/>
      <c r="AF200" s="420"/>
      <c r="AG200" s="420"/>
      <c r="AH200" s="420"/>
      <c r="AI200" s="420"/>
      <c r="AJ200" s="420"/>
      <c r="AK200" s="420"/>
      <c r="AL200" s="420"/>
      <c r="AM200" s="420"/>
      <c r="AN200" s="420"/>
      <c r="AO200" s="420"/>
      <c r="AP200" s="420"/>
      <c r="AQ200" s="420"/>
      <c r="AR200" s="420"/>
      <c r="AS200" s="420"/>
      <c r="AT200" s="420"/>
      <c r="AU200" s="420"/>
      <c r="AV200" s="420"/>
      <c r="AW200" s="420"/>
      <c r="AX200" s="420"/>
    </row>
    <row customHeight="true" ht="16.071428571428573" r="201">
      <c r="A201" s="420"/>
      <c r="C201" s="420"/>
      <c r="D201" s="420"/>
      <c r="E201" s="420"/>
      <c r="F201" s="420"/>
      <c r="G201" s="442"/>
      <c r="H201" s="420"/>
      <c r="I201" s="420"/>
      <c r="J201" s="439"/>
      <c r="K201" s="420"/>
      <c r="L201" s="420"/>
      <c r="M201" s="420"/>
      <c r="N201" s="420"/>
      <c r="O201" s="420"/>
      <c r="P201" s="420"/>
      <c r="Q201" s="420"/>
      <c r="R201" s="439"/>
      <c r="S201" s="440"/>
      <c r="T201" s="420"/>
      <c r="U201" s="420"/>
      <c r="V201" s="420"/>
      <c r="W201" s="443"/>
      <c r="X201" s="420"/>
      <c r="Y201" s="420"/>
      <c r="Z201" s="420"/>
      <c r="AA201" s="420"/>
      <c r="AB201" s="420"/>
      <c r="AC201" s="420"/>
      <c r="AD201" s="420"/>
      <c r="AE201" s="420"/>
      <c r="AF201" s="420"/>
      <c r="AG201" s="420"/>
      <c r="AH201" s="420"/>
      <c r="AI201" s="420"/>
      <c r="AJ201" s="420"/>
      <c r="AK201" s="420"/>
      <c r="AL201" s="420"/>
      <c r="AM201" s="420"/>
      <c r="AN201" s="420"/>
      <c r="AO201" s="420"/>
      <c r="AP201" s="420"/>
      <c r="AQ201" s="420"/>
      <c r="AR201" s="420"/>
      <c r="AS201" s="420"/>
      <c r="AT201" s="420"/>
      <c r="AU201" s="420"/>
      <c r="AV201" s="420"/>
      <c r="AW201" s="420"/>
      <c r="AX201" s="420"/>
    </row>
    <row customHeight="true" ht="16.071428571428573" r="202">
      <c r="A202" s="420"/>
      <c r="C202" s="420"/>
      <c r="D202" s="420"/>
      <c r="E202" s="420"/>
      <c r="F202" s="420"/>
      <c r="G202" s="442"/>
      <c r="H202" s="420"/>
      <c r="I202" s="420"/>
      <c r="J202" s="439"/>
      <c r="K202" s="420"/>
      <c r="L202" s="420"/>
      <c r="M202" s="420"/>
      <c r="N202" s="420"/>
      <c r="O202" s="420"/>
      <c r="P202" s="420"/>
      <c r="Q202" s="420"/>
      <c r="R202" s="439"/>
      <c r="S202" s="440"/>
      <c r="T202" s="420"/>
      <c r="U202" s="420"/>
      <c r="V202" s="420"/>
      <c r="W202" s="443"/>
      <c r="X202" s="420"/>
      <c r="Y202" s="420"/>
      <c r="Z202" s="420"/>
      <c r="AA202" s="420"/>
      <c r="AB202" s="420"/>
      <c r="AC202" s="420"/>
      <c r="AD202" s="420"/>
      <c r="AE202" s="420"/>
      <c r="AF202" s="420"/>
      <c r="AG202" s="420"/>
      <c r="AH202" s="420"/>
      <c r="AI202" s="420"/>
      <c r="AJ202" s="420"/>
      <c r="AK202" s="420"/>
      <c r="AL202" s="420"/>
      <c r="AM202" s="420"/>
      <c r="AN202" s="420"/>
      <c r="AO202" s="420"/>
      <c r="AP202" s="420"/>
      <c r="AQ202" s="420"/>
      <c r="AR202" s="420"/>
      <c r="AS202" s="420"/>
      <c r="AT202" s="420"/>
      <c r="AU202" s="420"/>
      <c r="AV202" s="420"/>
      <c r="AW202" s="420"/>
      <c r="AX202" s="420"/>
    </row>
    <row customHeight="true" ht="16.071428571428573" r="203">
      <c r="A203" s="420"/>
      <c r="C203" s="420"/>
      <c r="D203" s="420"/>
      <c r="E203" s="420"/>
      <c r="F203" s="420"/>
      <c r="G203" s="442"/>
      <c r="H203" s="420"/>
      <c r="I203" s="420"/>
      <c r="J203" s="439"/>
      <c r="K203" s="420"/>
      <c r="L203" s="420"/>
      <c r="M203" s="420"/>
      <c r="N203" s="420"/>
      <c r="O203" s="420"/>
      <c r="P203" s="420"/>
      <c r="Q203" s="420"/>
      <c r="R203" s="439"/>
      <c r="S203" s="440"/>
      <c r="T203" s="420"/>
      <c r="U203" s="420"/>
      <c r="V203" s="420"/>
      <c r="W203" s="443"/>
      <c r="X203" s="420"/>
      <c r="Y203" s="420"/>
      <c r="Z203" s="420"/>
      <c r="AA203" s="420"/>
      <c r="AB203" s="420"/>
      <c r="AC203" s="420"/>
      <c r="AD203" s="420"/>
      <c r="AE203" s="420"/>
      <c r="AF203" s="420"/>
      <c r="AG203" s="420"/>
      <c r="AH203" s="420"/>
      <c r="AI203" s="420"/>
      <c r="AJ203" s="420"/>
      <c r="AK203" s="420"/>
      <c r="AL203" s="420"/>
      <c r="AM203" s="420"/>
      <c r="AN203" s="420"/>
      <c r="AO203" s="420"/>
      <c r="AP203" s="420"/>
      <c r="AQ203" s="420"/>
      <c r="AR203" s="420"/>
      <c r="AS203" s="420"/>
      <c r="AT203" s="420"/>
      <c r="AU203" s="420"/>
      <c r="AV203" s="420"/>
      <c r="AW203" s="420"/>
      <c r="AX203" s="420"/>
    </row>
    <row customHeight="true" ht="16.071428571428573" r="204">
      <c r="A204" s="420"/>
      <c r="C204" s="420"/>
      <c r="D204" s="420"/>
      <c r="E204" s="420"/>
      <c r="F204" s="420"/>
      <c r="G204" s="442"/>
      <c r="H204" s="420"/>
      <c r="I204" s="420"/>
      <c r="J204" s="439"/>
      <c r="K204" s="420"/>
      <c r="L204" s="420"/>
      <c r="M204" s="420"/>
      <c r="N204" s="420"/>
      <c r="O204" s="420"/>
      <c r="P204" s="420"/>
      <c r="Q204" s="420"/>
      <c r="R204" s="439"/>
      <c r="S204" s="440"/>
      <c r="T204" s="420"/>
      <c r="U204" s="420"/>
      <c r="V204" s="420"/>
      <c r="W204" s="443"/>
      <c r="X204" s="420"/>
      <c r="Y204" s="420"/>
      <c r="Z204" s="420"/>
      <c r="AA204" s="420"/>
      <c r="AB204" s="420"/>
      <c r="AC204" s="420"/>
      <c r="AD204" s="420"/>
      <c r="AE204" s="420"/>
      <c r="AF204" s="420"/>
      <c r="AG204" s="420"/>
      <c r="AH204" s="420"/>
      <c r="AI204" s="420"/>
      <c r="AJ204" s="420"/>
      <c r="AK204" s="420"/>
      <c r="AL204" s="420"/>
      <c r="AM204" s="420"/>
      <c r="AN204" s="420"/>
      <c r="AO204" s="420"/>
      <c r="AP204" s="420"/>
      <c r="AQ204" s="420"/>
      <c r="AR204" s="420"/>
      <c r="AS204" s="420"/>
      <c r="AT204" s="420"/>
      <c r="AU204" s="420"/>
      <c r="AV204" s="420"/>
      <c r="AW204" s="420"/>
      <c r="AX204" s="420"/>
    </row>
    <row customHeight="true" ht="16.071428571428573" r="205">
      <c r="A205" s="420"/>
      <c r="C205" s="420"/>
      <c r="D205" s="420"/>
      <c r="E205" s="420"/>
      <c r="F205" s="420"/>
      <c r="G205" s="442"/>
      <c r="H205" s="420"/>
      <c r="I205" s="420"/>
      <c r="J205" s="439"/>
      <c r="K205" s="420"/>
      <c r="L205" s="420"/>
      <c r="M205" s="420"/>
      <c r="N205" s="420"/>
      <c r="O205" s="420"/>
      <c r="P205" s="420"/>
      <c r="Q205" s="420"/>
      <c r="R205" s="439"/>
      <c r="S205" s="440"/>
      <c r="T205" s="420"/>
      <c r="U205" s="420"/>
      <c r="V205" s="420"/>
      <c r="W205" s="443"/>
      <c r="X205" s="420"/>
      <c r="Y205" s="420"/>
      <c r="Z205" s="420"/>
      <c r="AA205" s="420"/>
      <c r="AB205" s="420"/>
      <c r="AC205" s="420"/>
      <c r="AD205" s="420"/>
      <c r="AE205" s="420"/>
      <c r="AF205" s="420"/>
      <c r="AG205" s="420"/>
      <c r="AH205" s="420"/>
      <c r="AI205" s="420"/>
      <c r="AJ205" s="420"/>
      <c r="AK205" s="420"/>
      <c r="AL205" s="420"/>
      <c r="AM205" s="420"/>
      <c r="AN205" s="420"/>
      <c r="AO205" s="420"/>
      <c r="AP205" s="420"/>
      <c r="AQ205" s="420"/>
      <c r="AR205" s="420"/>
      <c r="AS205" s="420"/>
      <c r="AT205" s="420"/>
      <c r="AU205" s="420"/>
      <c r="AV205" s="420"/>
      <c r="AW205" s="420"/>
      <c r="AX205" s="420"/>
    </row>
    <row customHeight="true" ht="16.071428571428573" r="206">
      <c r="A206" s="420"/>
      <c r="C206" s="420"/>
      <c r="D206" s="420"/>
      <c r="E206" s="420"/>
      <c r="F206" s="420"/>
      <c r="G206" s="442"/>
      <c r="H206" s="420"/>
      <c r="I206" s="420"/>
      <c r="J206" s="439"/>
      <c r="K206" s="420"/>
      <c r="L206" s="420"/>
      <c r="M206" s="420"/>
      <c r="N206" s="420"/>
      <c r="O206" s="420"/>
      <c r="P206" s="420"/>
      <c r="Q206" s="420"/>
      <c r="R206" s="439"/>
      <c r="S206" s="440"/>
      <c r="T206" s="420"/>
      <c r="U206" s="420"/>
      <c r="V206" s="420"/>
      <c r="W206" s="443"/>
      <c r="X206" s="420"/>
      <c r="Y206" s="420"/>
      <c r="Z206" s="420"/>
      <c r="AA206" s="420"/>
      <c r="AB206" s="420"/>
      <c r="AC206" s="420"/>
      <c r="AD206" s="420"/>
      <c r="AE206" s="420"/>
      <c r="AF206" s="420"/>
      <c r="AG206" s="420"/>
      <c r="AH206" s="420"/>
      <c r="AI206" s="420"/>
      <c r="AJ206" s="420"/>
      <c r="AK206" s="420"/>
      <c r="AL206" s="420"/>
      <c r="AM206" s="420"/>
      <c r="AN206" s="420"/>
      <c r="AO206" s="420"/>
      <c r="AP206" s="420"/>
      <c r="AQ206" s="420"/>
      <c r="AR206" s="420"/>
      <c r="AS206" s="420"/>
      <c r="AT206" s="420"/>
      <c r="AU206" s="420"/>
      <c r="AV206" s="420"/>
      <c r="AW206" s="420"/>
      <c r="AX206" s="420"/>
    </row>
    <row customHeight="true" ht="16.071428571428573" r="207">
      <c r="A207" s="420"/>
      <c r="C207" s="420"/>
      <c r="D207" s="420"/>
      <c r="E207" s="420"/>
      <c r="F207" s="420"/>
      <c r="G207" s="442"/>
      <c r="H207" s="420"/>
      <c r="I207" s="420"/>
      <c r="J207" s="439"/>
      <c r="K207" s="420"/>
      <c r="L207" s="420"/>
      <c r="M207" s="420"/>
      <c r="N207" s="420"/>
      <c r="O207" s="420"/>
      <c r="P207" s="420"/>
      <c r="Q207" s="420"/>
      <c r="R207" s="439"/>
      <c r="S207" s="440"/>
      <c r="T207" s="420"/>
      <c r="U207" s="420"/>
      <c r="V207" s="420"/>
      <c r="W207" s="443"/>
      <c r="X207" s="420"/>
      <c r="Y207" s="420"/>
      <c r="Z207" s="420"/>
      <c r="AA207" s="420"/>
      <c r="AB207" s="420"/>
      <c r="AC207" s="420"/>
      <c r="AD207" s="420"/>
      <c r="AE207" s="420"/>
      <c r="AF207" s="420"/>
      <c r="AG207" s="420"/>
      <c r="AH207" s="420"/>
      <c r="AI207" s="420"/>
      <c r="AJ207" s="420"/>
      <c r="AK207" s="420"/>
      <c r="AL207" s="420"/>
      <c r="AM207" s="420"/>
      <c r="AN207" s="420"/>
      <c r="AO207" s="420"/>
      <c r="AP207" s="420"/>
      <c r="AQ207" s="420"/>
      <c r="AR207" s="420"/>
      <c r="AS207" s="420"/>
      <c r="AT207" s="420"/>
      <c r="AU207" s="420"/>
      <c r="AV207" s="420"/>
      <c r="AW207" s="420"/>
      <c r="AX207" s="420"/>
    </row>
    <row customHeight="true" ht="16.071428571428573" r="208">
      <c r="A208" s="420"/>
      <c r="C208" s="420"/>
      <c r="D208" s="420"/>
      <c r="E208" s="420"/>
      <c r="F208" s="420"/>
      <c r="G208" s="442"/>
      <c r="H208" s="420"/>
      <c r="I208" s="420"/>
      <c r="J208" s="439"/>
      <c r="K208" s="420"/>
      <c r="L208" s="420"/>
      <c r="M208" s="420"/>
      <c r="N208" s="420"/>
      <c r="O208" s="420"/>
      <c r="P208" s="420"/>
      <c r="Q208" s="420"/>
      <c r="R208" s="439"/>
      <c r="S208" s="440"/>
      <c r="T208" s="420"/>
      <c r="U208" s="420"/>
      <c r="V208" s="420"/>
      <c r="W208" s="443"/>
      <c r="X208" s="420"/>
      <c r="Y208" s="420"/>
      <c r="Z208" s="420"/>
      <c r="AA208" s="420"/>
      <c r="AB208" s="420"/>
      <c r="AC208" s="420"/>
      <c r="AD208" s="420"/>
      <c r="AE208" s="420"/>
      <c r="AF208" s="420"/>
      <c r="AG208" s="420"/>
      <c r="AH208" s="420"/>
      <c r="AI208" s="420"/>
      <c r="AJ208" s="420"/>
      <c r="AK208" s="420"/>
      <c r="AL208" s="420"/>
      <c r="AM208" s="420"/>
      <c r="AN208" s="420"/>
      <c r="AO208" s="420"/>
      <c r="AP208" s="420"/>
      <c r="AQ208" s="420"/>
      <c r="AR208" s="420"/>
      <c r="AS208" s="420"/>
      <c r="AT208" s="420"/>
      <c r="AU208" s="420"/>
      <c r="AV208" s="420"/>
      <c r="AW208" s="420"/>
      <c r="AX208" s="420"/>
    </row>
    <row customHeight="true" ht="16.071428571428573" r="209">
      <c r="A209" s="420"/>
      <c r="C209" s="420"/>
      <c r="D209" s="420"/>
      <c r="E209" s="420"/>
      <c r="F209" s="420"/>
      <c r="G209" s="442"/>
      <c r="H209" s="420"/>
      <c r="I209" s="420"/>
      <c r="J209" s="439"/>
      <c r="K209" s="420"/>
      <c r="L209" s="420"/>
      <c r="M209" s="420"/>
      <c r="N209" s="420"/>
      <c r="O209" s="420"/>
      <c r="P209" s="420"/>
      <c r="Q209" s="420"/>
      <c r="R209" s="439"/>
      <c r="S209" s="440"/>
      <c r="T209" s="420"/>
      <c r="U209" s="420"/>
      <c r="V209" s="420"/>
      <c r="W209" s="443"/>
      <c r="X209" s="420"/>
      <c r="Y209" s="420"/>
      <c r="Z209" s="420"/>
      <c r="AA209" s="420"/>
      <c r="AB209" s="420"/>
      <c r="AC209" s="420"/>
      <c r="AD209" s="420"/>
      <c r="AE209" s="420"/>
      <c r="AF209" s="420"/>
      <c r="AG209" s="420"/>
      <c r="AH209" s="420"/>
      <c r="AI209" s="420"/>
      <c r="AJ209" s="420"/>
      <c r="AK209" s="420"/>
      <c r="AL209" s="420"/>
      <c r="AM209" s="420"/>
      <c r="AN209" s="420"/>
      <c r="AO209" s="420"/>
      <c r="AP209" s="420"/>
      <c r="AQ209" s="420"/>
      <c r="AR209" s="420"/>
      <c r="AS209" s="420"/>
      <c r="AT209" s="420"/>
      <c r="AU209" s="420"/>
      <c r="AV209" s="420"/>
      <c r="AW209" s="420"/>
      <c r="AX209" s="420"/>
    </row>
    <row customHeight="true" ht="16.071428571428573" r="210">
      <c r="A210" s="420"/>
      <c r="C210" s="420"/>
      <c r="D210" s="420"/>
      <c r="E210" s="420"/>
      <c r="F210" s="420"/>
      <c r="G210" s="442"/>
      <c r="H210" s="420"/>
      <c r="I210" s="420"/>
      <c r="J210" s="439"/>
      <c r="K210" s="420"/>
      <c r="L210" s="420"/>
      <c r="M210" s="420"/>
      <c r="N210" s="420"/>
      <c r="O210" s="420"/>
      <c r="P210" s="420"/>
      <c r="Q210" s="420"/>
      <c r="R210" s="439"/>
      <c r="S210" s="440"/>
      <c r="T210" s="420"/>
      <c r="U210" s="420"/>
      <c r="V210" s="420"/>
      <c r="W210" s="443"/>
      <c r="X210" s="420"/>
      <c r="Y210" s="420"/>
      <c r="Z210" s="420"/>
      <c r="AA210" s="420"/>
      <c r="AB210" s="420"/>
      <c r="AC210" s="420"/>
      <c r="AD210" s="420"/>
      <c r="AE210" s="420"/>
      <c r="AF210" s="420"/>
      <c r="AG210" s="420"/>
      <c r="AH210" s="420"/>
      <c r="AI210" s="420"/>
      <c r="AJ210" s="420"/>
      <c r="AK210" s="420"/>
      <c r="AL210" s="420"/>
      <c r="AM210" s="420"/>
      <c r="AN210" s="420"/>
      <c r="AO210" s="420"/>
      <c r="AP210" s="420"/>
      <c r="AQ210" s="420"/>
      <c r="AR210" s="420"/>
      <c r="AS210" s="420"/>
      <c r="AT210" s="420"/>
      <c r="AU210" s="420"/>
      <c r="AV210" s="420"/>
      <c r="AW210" s="420"/>
      <c r="AX210" s="420"/>
    </row>
    <row customHeight="true" ht="16.071428571428573" r="211">
      <c r="A211" s="420"/>
      <c r="C211" s="420"/>
      <c r="D211" s="420"/>
      <c r="E211" s="420"/>
      <c r="F211" s="420"/>
      <c r="G211" s="442"/>
      <c r="H211" s="420"/>
      <c r="I211" s="420"/>
      <c r="J211" s="439"/>
      <c r="K211" s="420"/>
      <c r="L211" s="420"/>
      <c r="M211" s="420"/>
      <c r="N211" s="420"/>
      <c r="O211" s="420"/>
      <c r="P211" s="420"/>
      <c r="Q211" s="420"/>
      <c r="R211" s="439"/>
      <c r="S211" s="440"/>
      <c r="T211" s="420"/>
      <c r="U211" s="420"/>
      <c r="V211" s="420"/>
      <c r="W211" s="443"/>
      <c r="X211" s="420"/>
      <c r="Y211" s="420"/>
      <c r="Z211" s="420"/>
      <c r="AA211" s="420"/>
      <c r="AB211" s="420"/>
      <c r="AC211" s="420"/>
      <c r="AD211" s="420"/>
      <c r="AE211" s="420"/>
      <c r="AF211" s="420"/>
      <c r="AG211" s="420"/>
      <c r="AH211" s="420"/>
      <c r="AI211" s="420"/>
      <c r="AJ211" s="420"/>
      <c r="AK211" s="420"/>
      <c r="AL211" s="420"/>
      <c r="AM211" s="420"/>
      <c r="AN211" s="420"/>
      <c r="AO211" s="420"/>
      <c r="AP211" s="420"/>
      <c r="AQ211" s="420"/>
      <c r="AR211" s="420"/>
      <c r="AS211" s="420"/>
      <c r="AT211" s="420"/>
      <c r="AU211" s="420"/>
      <c r="AV211" s="420"/>
      <c r="AW211" s="420"/>
      <c r="AX211" s="420"/>
    </row>
    <row customHeight="true" ht="16.071428571428573" r="212">
      <c r="A212" s="420"/>
      <c r="C212" s="420"/>
      <c r="D212" s="420"/>
      <c r="E212" s="420"/>
      <c r="F212" s="420"/>
      <c r="G212" s="442"/>
      <c r="H212" s="420"/>
      <c r="I212" s="420"/>
      <c r="J212" s="439"/>
      <c r="K212" s="420"/>
      <c r="L212" s="420"/>
      <c r="M212" s="420"/>
      <c r="N212" s="420"/>
      <c r="O212" s="420"/>
      <c r="P212" s="420"/>
      <c r="Q212" s="420"/>
      <c r="R212" s="439"/>
      <c r="S212" s="440"/>
      <c r="T212" s="420"/>
      <c r="U212" s="420"/>
      <c r="V212" s="420"/>
      <c r="W212" s="443"/>
      <c r="X212" s="420"/>
      <c r="Y212" s="420"/>
      <c r="Z212" s="420"/>
      <c r="AA212" s="420"/>
      <c r="AB212" s="420"/>
      <c r="AC212" s="420"/>
      <c r="AD212" s="420"/>
      <c r="AE212" s="420"/>
      <c r="AF212" s="420"/>
      <c r="AG212" s="420"/>
      <c r="AH212" s="420"/>
      <c r="AI212" s="420"/>
      <c r="AJ212" s="420"/>
      <c r="AK212" s="420"/>
      <c r="AL212" s="420"/>
      <c r="AM212" s="420"/>
      <c r="AN212" s="420"/>
      <c r="AO212" s="420"/>
      <c r="AP212" s="420"/>
      <c r="AQ212" s="420"/>
      <c r="AR212" s="420"/>
      <c r="AS212" s="420"/>
      <c r="AT212" s="420"/>
      <c r="AU212" s="420"/>
      <c r="AV212" s="420"/>
      <c r="AW212" s="420"/>
      <c r="AX212" s="420"/>
    </row>
    <row customHeight="true" ht="16.071428571428573" r="213">
      <c r="A213" s="420"/>
      <c r="C213" s="420"/>
      <c r="D213" s="420"/>
      <c r="E213" s="420"/>
      <c r="F213" s="420"/>
      <c r="G213" s="442"/>
      <c r="H213" s="420"/>
      <c r="I213" s="420"/>
      <c r="J213" s="439"/>
      <c r="K213" s="420"/>
      <c r="L213" s="420"/>
      <c r="M213" s="420"/>
      <c r="N213" s="420"/>
      <c r="O213" s="420"/>
      <c r="P213" s="420"/>
      <c r="Q213" s="420"/>
      <c r="R213" s="439"/>
      <c r="S213" s="440"/>
      <c r="T213" s="420"/>
      <c r="U213" s="420"/>
      <c r="V213" s="420"/>
      <c r="W213" s="443"/>
      <c r="X213" s="420"/>
      <c r="Y213" s="420"/>
      <c r="Z213" s="420"/>
      <c r="AA213" s="420"/>
      <c r="AB213" s="420"/>
      <c r="AC213" s="420"/>
      <c r="AD213" s="420"/>
      <c r="AE213" s="420"/>
      <c r="AF213" s="420"/>
      <c r="AG213" s="420"/>
      <c r="AH213" s="420"/>
      <c r="AI213" s="420"/>
      <c r="AJ213" s="420"/>
      <c r="AK213" s="420"/>
      <c r="AL213" s="420"/>
      <c r="AM213" s="420"/>
      <c r="AN213" s="420"/>
      <c r="AO213" s="420"/>
      <c r="AP213" s="420"/>
      <c r="AQ213" s="420"/>
      <c r="AR213" s="420"/>
      <c r="AS213" s="420"/>
      <c r="AT213" s="420"/>
      <c r="AU213" s="420"/>
      <c r="AV213" s="420"/>
      <c r="AW213" s="420"/>
      <c r="AX213" s="420"/>
    </row>
    <row customHeight="true" ht="16.071428571428573" r="214">
      <c r="A214" s="420"/>
      <c r="C214" s="420"/>
      <c r="D214" s="420"/>
      <c r="E214" s="420"/>
      <c r="F214" s="420"/>
      <c r="G214" s="442"/>
      <c r="H214" s="420"/>
      <c r="I214" s="420"/>
      <c r="J214" s="439"/>
      <c r="K214" s="420"/>
      <c r="L214" s="420"/>
      <c r="M214" s="420"/>
      <c r="N214" s="420"/>
      <c r="O214" s="420"/>
      <c r="P214" s="420"/>
      <c r="Q214" s="420"/>
      <c r="R214" s="439"/>
      <c r="S214" s="440"/>
      <c r="T214" s="420"/>
      <c r="U214" s="420"/>
      <c r="V214" s="420"/>
      <c r="W214" s="443"/>
      <c r="X214" s="420"/>
      <c r="Y214" s="420"/>
      <c r="Z214" s="420"/>
      <c r="AA214" s="420"/>
      <c r="AB214" s="420"/>
      <c r="AC214" s="420"/>
      <c r="AD214" s="420"/>
      <c r="AE214" s="420"/>
      <c r="AF214" s="420"/>
      <c r="AG214" s="420"/>
      <c r="AH214" s="420"/>
      <c r="AI214" s="420"/>
      <c r="AJ214" s="420"/>
      <c r="AK214" s="420"/>
      <c r="AL214" s="420"/>
      <c r="AM214" s="420"/>
      <c r="AN214" s="420"/>
      <c r="AO214" s="420"/>
      <c r="AP214" s="420"/>
      <c r="AQ214" s="420"/>
      <c r="AR214" s="420"/>
      <c r="AS214" s="420"/>
      <c r="AT214" s="420"/>
      <c r="AU214" s="420"/>
      <c r="AV214" s="420"/>
      <c r="AW214" s="420"/>
      <c r="AX214" s="420"/>
    </row>
    <row customHeight="true" ht="16.071428571428573" r="215">
      <c r="A215" s="420"/>
      <c r="C215" s="420"/>
      <c r="D215" s="420"/>
      <c r="E215" s="420"/>
      <c r="F215" s="420"/>
      <c r="G215" s="442"/>
      <c r="H215" s="420"/>
      <c r="I215" s="420"/>
      <c r="J215" s="439"/>
      <c r="K215" s="420"/>
      <c r="L215" s="420"/>
      <c r="M215" s="420"/>
      <c r="N215" s="420"/>
      <c r="O215" s="420"/>
      <c r="P215" s="420"/>
      <c r="Q215" s="420"/>
      <c r="R215" s="439"/>
      <c r="S215" s="440"/>
      <c r="T215" s="420"/>
      <c r="U215" s="420"/>
      <c r="V215" s="420"/>
      <c r="W215" s="443"/>
      <c r="X215" s="420"/>
      <c r="Y215" s="420"/>
      <c r="Z215" s="420"/>
      <c r="AA215" s="420"/>
      <c r="AB215" s="420"/>
      <c r="AC215" s="420"/>
      <c r="AD215" s="420"/>
      <c r="AE215" s="420"/>
      <c r="AF215" s="420"/>
      <c r="AG215" s="420"/>
      <c r="AH215" s="420"/>
      <c r="AI215" s="420"/>
      <c r="AJ215" s="420"/>
      <c r="AK215" s="420"/>
      <c r="AL215" s="420"/>
      <c r="AM215" s="420"/>
      <c r="AN215" s="420"/>
      <c r="AO215" s="420"/>
      <c r="AP215" s="420"/>
      <c r="AQ215" s="420"/>
      <c r="AR215" s="420"/>
      <c r="AS215" s="420"/>
      <c r="AT215" s="420"/>
      <c r="AU215" s="420"/>
      <c r="AV215" s="420"/>
      <c r="AW215" s="420"/>
      <c r="AX215" s="420"/>
    </row>
    <row customHeight="true" ht="16.071428571428573" r="216">
      <c r="A216" s="420"/>
      <c r="C216" s="420"/>
      <c r="D216" s="420"/>
      <c r="E216" s="420"/>
      <c r="F216" s="420"/>
      <c r="G216" s="442"/>
      <c r="H216" s="420"/>
      <c r="I216" s="420"/>
      <c r="J216" s="439"/>
      <c r="K216" s="420"/>
      <c r="L216" s="420"/>
      <c r="M216" s="420"/>
      <c r="N216" s="420"/>
      <c r="O216" s="420"/>
      <c r="P216" s="420"/>
      <c r="Q216" s="420"/>
      <c r="R216" s="439"/>
      <c r="S216" s="440"/>
      <c r="T216" s="420"/>
      <c r="U216" s="420"/>
      <c r="V216" s="420"/>
      <c r="W216" s="443"/>
      <c r="X216" s="420"/>
      <c r="Y216" s="420"/>
      <c r="Z216" s="420"/>
      <c r="AA216" s="420"/>
      <c r="AB216" s="420"/>
      <c r="AC216" s="420"/>
      <c r="AD216" s="420"/>
      <c r="AE216" s="420"/>
      <c r="AF216" s="420"/>
      <c r="AG216" s="420"/>
      <c r="AH216" s="420"/>
      <c r="AI216" s="420"/>
      <c r="AJ216" s="420"/>
      <c r="AK216" s="420"/>
      <c r="AL216" s="420"/>
      <c r="AM216" s="420"/>
      <c r="AN216" s="420"/>
      <c r="AO216" s="420"/>
      <c r="AP216" s="420"/>
      <c r="AQ216" s="420"/>
      <c r="AR216" s="420"/>
      <c r="AS216" s="420"/>
      <c r="AT216" s="420"/>
      <c r="AU216" s="420"/>
      <c r="AV216" s="420"/>
      <c r="AW216" s="420"/>
      <c r="AX216" s="420"/>
    </row>
    <row customHeight="true" ht="16.071428571428573" r="217">
      <c r="A217" s="420"/>
      <c r="C217" s="420"/>
      <c r="D217" s="420"/>
      <c r="E217" s="420"/>
      <c r="F217" s="420"/>
      <c r="G217" s="442"/>
      <c r="H217" s="420"/>
      <c r="I217" s="420"/>
      <c r="J217" s="439"/>
      <c r="K217" s="420"/>
      <c r="L217" s="420"/>
      <c r="M217" s="420"/>
      <c r="N217" s="420"/>
      <c r="O217" s="420"/>
      <c r="P217" s="420"/>
      <c r="Q217" s="420"/>
      <c r="R217" s="439"/>
      <c r="S217" s="440"/>
      <c r="T217" s="420"/>
      <c r="U217" s="420"/>
      <c r="V217" s="420"/>
      <c r="W217" s="443"/>
      <c r="X217" s="420"/>
      <c r="Y217" s="420"/>
      <c r="Z217" s="420"/>
      <c r="AA217" s="420"/>
      <c r="AB217" s="420"/>
      <c r="AC217" s="420"/>
      <c r="AD217" s="420"/>
      <c r="AE217" s="420"/>
      <c r="AF217" s="420"/>
      <c r="AG217" s="420"/>
      <c r="AH217" s="420"/>
      <c r="AI217" s="420"/>
      <c r="AJ217" s="420"/>
      <c r="AK217" s="420"/>
      <c r="AL217" s="420"/>
      <c r="AM217" s="420"/>
      <c r="AN217" s="420"/>
      <c r="AO217" s="420"/>
      <c r="AP217" s="420"/>
      <c r="AQ217" s="420"/>
      <c r="AR217" s="420"/>
      <c r="AS217" s="420"/>
      <c r="AT217" s="420"/>
      <c r="AU217" s="420"/>
      <c r="AV217" s="420"/>
      <c r="AW217" s="420"/>
      <c r="AX217" s="420"/>
    </row>
    <row customHeight="true" ht="16.071428571428573" r="218">
      <c r="A218" s="420"/>
      <c r="C218" s="420"/>
      <c r="D218" s="420"/>
      <c r="E218" s="420"/>
      <c r="F218" s="420"/>
      <c r="G218" s="442"/>
      <c r="H218" s="420"/>
      <c r="I218" s="420"/>
      <c r="J218" s="439"/>
      <c r="K218" s="420"/>
      <c r="L218" s="420"/>
      <c r="M218" s="420"/>
      <c r="N218" s="420"/>
      <c r="O218" s="420"/>
      <c r="P218" s="420"/>
      <c r="Q218" s="420"/>
      <c r="R218" s="439"/>
      <c r="S218" s="440"/>
      <c r="T218" s="420"/>
      <c r="U218" s="420"/>
      <c r="V218" s="420"/>
      <c r="W218" s="443"/>
      <c r="X218" s="420"/>
      <c r="Y218" s="420"/>
      <c r="Z218" s="420"/>
      <c r="AA218" s="420"/>
      <c r="AB218" s="420"/>
      <c r="AC218" s="420"/>
      <c r="AD218" s="420"/>
      <c r="AE218" s="420"/>
      <c r="AF218" s="420"/>
      <c r="AG218" s="420"/>
      <c r="AH218" s="420"/>
      <c r="AI218" s="420"/>
      <c r="AJ218" s="420"/>
      <c r="AK218" s="420"/>
      <c r="AL218" s="420"/>
      <c r="AM218" s="420"/>
      <c r="AN218" s="420"/>
      <c r="AO218" s="420"/>
      <c r="AP218" s="420"/>
      <c r="AQ218" s="420"/>
      <c r="AR218" s="420"/>
      <c r="AS218" s="420"/>
      <c r="AT218" s="420"/>
      <c r="AU218" s="420"/>
      <c r="AV218" s="420"/>
      <c r="AW218" s="420"/>
      <c r="AX218" s="420"/>
    </row>
    <row customHeight="true" ht="16.071428571428573" r="219">
      <c r="A219" s="420"/>
      <c r="C219" s="420"/>
      <c r="D219" s="420"/>
      <c r="E219" s="420"/>
      <c r="F219" s="420"/>
      <c r="G219" s="442"/>
      <c r="H219" s="420"/>
      <c r="I219" s="420"/>
      <c r="J219" s="439"/>
      <c r="K219" s="420"/>
      <c r="L219" s="420"/>
      <c r="M219" s="420"/>
      <c r="N219" s="420"/>
      <c r="O219" s="420"/>
      <c r="P219" s="420"/>
      <c r="Q219" s="420"/>
      <c r="R219" s="439"/>
      <c r="S219" s="440"/>
      <c r="T219" s="420"/>
      <c r="U219" s="420"/>
      <c r="V219" s="420"/>
      <c r="W219" s="443"/>
      <c r="X219" s="420"/>
      <c r="Y219" s="420"/>
      <c r="Z219" s="420"/>
      <c r="AA219" s="420"/>
      <c r="AB219" s="420"/>
      <c r="AC219" s="420"/>
      <c r="AD219" s="420"/>
      <c r="AE219" s="420"/>
      <c r="AF219" s="420"/>
      <c r="AG219" s="420"/>
      <c r="AH219" s="420"/>
      <c r="AI219" s="420"/>
      <c r="AJ219" s="420"/>
      <c r="AK219" s="420"/>
      <c r="AL219" s="420"/>
      <c r="AM219" s="420"/>
      <c r="AN219" s="420"/>
      <c r="AO219" s="420"/>
      <c r="AP219" s="420"/>
      <c r="AQ219" s="420"/>
      <c r="AR219" s="420"/>
      <c r="AS219" s="420"/>
      <c r="AT219" s="420"/>
      <c r="AU219" s="420"/>
      <c r="AV219" s="420"/>
      <c r="AW219" s="420"/>
      <c r="AX219" s="420"/>
    </row>
    <row customHeight="true" ht="16.071428571428573" r="220">
      <c r="A220" s="420"/>
      <c r="C220" s="420"/>
      <c r="D220" s="420"/>
      <c r="E220" s="420"/>
      <c r="F220" s="420"/>
      <c r="G220" s="442"/>
      <c r="H220" s="420"/>
      <c r="I220" s="420"/>
      <c r="J220" s="439"/>
      <c r="K220" s="420"/>
      <c r="L220" s="420"/>
      <c r="M220" s="420"/>
      <c r="N220" s="420"/>
      <c r="O220" s="420"/>
      <c r="P220" s="420"/>
      <c r="Q220" s="420"/>
      <c r="R220" s="439"/>
      <c r="S220" s="440"/>
      <c r="T220" s="420"/>
      <c r="U220" s="420"/>
      <c r="V220" s="420"/>
      <c r="W220" s="443"/>
      <c r="X220" s="420"/>
      <c r="Y220" s="420"/>
      <c r="Z220" s="420"/>
      <c r="AA220" s="420"/>
      <c r="AB220" s="420"/>
      <c r="AC220" s="420"/>
      <c r="AD220" s="420"/>
      <c r="AE220" s="420"/>
      <c r="AF220" s="420"/>
      <c r="AG220" s="420"/>
      <c r="AH220" s="420"/>
      <c r="AI220" s="420"/>
      <c r="AJ220" s="420"/>
      <c r="AK220" s="420"/>
      <c r="AL220" s="420"/>
      <c r="AM220" s="420"/>
      <c r="AN220" s="420"/>
      <c r="AO220" s="420"/>
      <c r="AP220" s="420"/>
      <c r="AQ220" s="420"/>
      <c r="AR220" s="420"/>
      <c r="AS220" s="420"/>
      <c r="AT220" s="420"/>
      <c r="AU220" s="420"/>
      <c r="AV220" s="420"/>
      <c r="AW220" s="420"/>
      <c r="AX220" s="420"/>
    </row>
    <row customHeight="true" ht="16.071428571428573" r="221">
      <c r="A221" s="420"/>
      <c r="C221" s="420"/>
      <c r="D221" s="420"/>
      <c r="E221" s="420"/>
      <c r="F221" s="420"/>
      <c r="G221" s="442"/>
      <c r="H221" s="420"/>
      <c r="I221" s="420"/>
      <c r="J221" s="439"/>
      <c r="K221" s="420"/>
      <c r="L221" s="420"/>
      <c r="M221" s="420"/>
      <c r="N221" s="420"/>
      <c r="O221" s="420"/>
      <c r="P221" s="420"/>
      <c r="Q221" s="420"/>
      <c r="R221" s="439"/>
      <c r="S221" s="440"/>
      <c r="T221" s="420"/>
      <c r="U221" s="420"/>
      <c r="V221" s="420"/>
      <c r="W221" s="443"/>
      <c r="X221" s="420"/>
      <c r="Y221" s="420"/>
      <c r="Z221" s="420"/>
      <c r="AA221" s="420"/>
      <c r="AB221" s="420"/>
      <c r="AC221" s="420"/>
      <c r="AD221" s="420"/>
      <c r="AE221" s="420"/>
      <c r="AF221" s="420"/>
      <c r="AG221" s="420"/>
      <c r="AH221" s="420"/>
      <c r="AI221" s="420"/>
      <c r="AJ221" s="420"/>
      <c r="AK221" s="420"/>
      <c r="AL221" s="420"/>
      <c r="AM221" s="420"/>
      <c r="AN221" s="420"/>
      <c r="AO221" s="420"/>
      <c r="AP221" s="420"/>
      <c r="AQ221" s="420"/>
      <c r="AR221" s="420"/>
      <c r="AS221" s="420"/>
      <c r="AT221" s="420"/>
      <c r="AU221" s="420"/>
      <c r="AV221" s="420"/>
      <c r="AW221" s="420"/>
      <c r="AX221" s="420"/>
    </row>
    <row customHeight="true" ht="16.071428571428573" r="222">
      <c r="A222" s="420"/>
      <c r="C222" s="420"/>
      <c r="D222" s="420"/>
      <c r="E222" s="420"/>
      <c r="F222" s="420"/>
      <c r="G222" s="442"/>
      <c r="H222" s="420"/>
      <c r="I222" s="420"/>
      <c r="J222" s="439"/>
      <c r="K222" s="420"/>
      <c r="L222" s="420"/>
      <c r="M222" s="420"/>
      <c r="N222" s="420"/>
      <c r="O222" s="420"/>
      <c r="P222" s="420"/>
      <c r="Q222" s="420"/>
      <c r="R222" s="439"/>
      <c r="S222" s="440"/>
      <c r="T222" s="420"/>
      <c r="U222" s="420"/>
      <c r="V222" s="420"/>
      <c r="W222" s="443"/>
      <c r="X222" s="420"/>
      <c r="Y222" s="420"/>
      <c r="Z222" s="420"/>
      <c r="AA222" s="420"/>
      <c r="AB222" s="420"/>
      <c r="AC222" s="420"/>
      <c r="AD222" s="420"/>
      <c r="AE222" s="420"/>
      <c r="AF222" s="420"/>
      <c r="AG222" s="420"/>
      <c r="AH222" s="420"/>
      <c r="AI222" s="420"/>
      <c r="AJ222" s="420"/>
      <c r="AK222" s="420"/>
      <c r="AL222" s="420"/>
      <c r="AM222" s="420"/>
      <c r="AN222" s="420"/>
      <c r="AO222" s="420"/>
      <c r="AP222" s="420"/>
      <c r="AQ222" s="420"/>
      <c r="AR222" s="420"/>
      <c r="AS222" s="420"/>
      <c r="AT222" s="420"/>
      <c r="AU222" s="420"/>
      <c r="AV222" s="420"/>
      <c r="AW222" s="420"/>
      <c r="AX222" s="420"/>
    </row>
    <row customHeight="true" ht="16.071428571428573" r="223">
      <c r="A223" s="420"/>
      <c r="C223" s="420"/>
      <c r="D223" s="420"/>
      <c r="E223" s="420"/>
      <c r="F223" s="420"/>
      <c r="G223" s="442"/>
      <c r="H223" s="420"/>
      <c r="I223" s="420"/>
      <c r="J223" s="439"/>
      <c r="K223" s="420"/>
      <c r="L223" s="420"/>
      <c r="M223" s="420"/>
      <c r="N223" s="420"/>
      <c r="O223" s="420"/>
      <c r="P223" s="420"/>
      <c r="Q223" s="420"/>
      <c r="R223" s="439"/>
      <c r="S223" s="440"/>
      <c r="T223" s="420"/>
      <c r="U223" s="420"/>
      <c r="V223" s="420"/>
      <c r="W223" s="443"/>
      <c r="X223" s="420"/>
      <c r="Y223" s="420"/>
      <c r="Z223" s="420"/>
      <c r="AA223" s="420"/>
      <c r="AB223" s="420"/>
      <c r="AC223" s="420"/>
      <c r="AD223" s="420"/>
      <c r="AE223" s="420"/>
      <c r="AF223" s="420"/>
      <c r="AG223" s="420"/>
      <c r="AH223" s="420"/>
      <c r="AI223" s="420"/>
      <c r="AJ223" s="420"/>
      <c r="AK223" s="420"/>
      <c r="AL223" s="420"/>
      <c r="AM223" s="420"/>
      <c r="AN223" s="420"/>
      <c r="AO223" s="420"/>
      <c r="AP223" s="420"/>
      <c r="AQ223" s="420"/>
      <c r="AR223" s="420"/>
      <c r="AS223" s="420"/>
      <c r="AT223" s="420"/>
      <c r="AU223" s="420"/>
      <c r="AV223" s="420"/>
      <c r="AW223" s="420"/>
      <c r="AX223" s="420"/>
    </row>
    <row customHeight="true" ht="16.071428571428573" r="224">
      <c r="A224" s="420"/>
      <c r="C224" s="420"/>
      <c r="D224" s="420"/>
      <c r="E224" s="420"/>
      <c r="F224" s="420"/>
      <c r="G224" s="442"/>
      <c r="H224" s="420"/>
      <c r="I224" s="420"/>
      <c r="J224" s="439"/>
      <c r="K224" s="420"/>
      <c r="L224" s="420"/>
      <c r="M224" s="420"/>
      <c r="N224" s="420"/>
      <c r="O224" s="420"/>
      <c r="P224" s="420"/>
      <c r="Q224" s="420"/>
      <c r="R224" s="439"/>
      <c r="S224" s="440"/>
      <c r="T224" s="420"/>
      <c r="U224" s="420"/>
      <c r="V224" s="420"/>
      <c r="W224" s="443"/>
      <c r="X224" s="420"/>
      <c r="Y224" s="420"/>
      <c r="Z224" s="420"/>
      <c r="AA224" s="420"/>
      <c r="AB224" s="420"/>
      <c r="AC224" s="420"/>
      <c r="AD224" s="420"/>
      <c r="AE224" s="420"/>
      <c r="AF224" s="420"/>
      <c r="AG224" s="420"/>
      <c r="AH224" s="420"/>
      <c r="AI224" s="420"/>
      <c r="AJ224" s="420"/>
      <c r="AK224" s="420"/>
      <c r="AL224" s="420"/>
      <c r="AM224" s="420"/>
      <c r="AN224" s="420"/>
      <c r="AO224" s="420"/>
      <c r="AP224" s="420"/>
      <c r="AQ224" s="420"/>
      <c r="AR224" s="420"/>
      <c r="AS224" s="420"/>
      <c r="AT224" s="420"/>
      <c r="AU224" s="420"/>
      <c r="AV224" s="420"/>
      <c r="AW224" s="420"/>
      <c r="AX224" s="420"/>
    </row>
    <row customHeight="true" ht="16.071428571428573" r="225">
      <c r="A225" s="420"/>
      <c r="C225" s="420"/>
      <c r="D225" s="420"/>
      <c r="E225" s="420"/>
      <c r="F225" s="420"/>
      <c r="G225" s="442"/>
      <c r="H225" s="420"/>
      <c r="I225" s="420"/>
      <c r="J225" s="439"/>
      <c r="K225" s="420"/>
      <c r="L225" s="420"/>
      <c r="M225" s="420"/>
      <c r="N225" s="420"/>
      <c r="O225" s="420"/>
      <c r="P225" s="420"/>
      <c r="Q225" s="420"/>
      <c r="R225" s="439"/>
      <c r="S225" s="440"/>
      <c r="T225" s="420"/>
      <c r="U225" s="420"/>
      <c r="V225" s="420"/>
      <c r="W225" s="443"/>
      <c r="X225" s="420"/>
      <c r="Y225" s="420"/>
      <c r="Z225" s="420"/>
      <c r="AA225" s="420"/>
      <c r="AB225" s="420"/>
      <c r="AC225" s="420"/>
      <c r="AD225" s="420"/>
      <c r="AE225" s="420"/>
      <c r="AF225" s="420"/>
      <c r="AG225" s="420"/>
      <c r="AH225" s="420"/>
      <c r="AI225" s="420"/>
      <c r="AJ225" s="420"/>
      <c r="AK225" s="420"/>
      <c r="AL225" s="420"/>
      <c r="AM225" s="420"/>
      <c r="AN225" s="420"/>
      <c r="AO225" s="420"/>
      <c r="AP225" s="420"/>
      <c r="AQ225" s="420"/>
      <c r="AR225" s="420"/>
      <c r="AS225" s="420"/>
      <c r="AT225" s="420"/>
      <c r="AU225" s="420"/>
      <c r="AV225" s="420"/>
      <c r="AW225" s="420"/>
      <c r="AX225" s="420"/>
    </row>
    <row customHeight="true" ht="16.071428571428573" r="226">
      <c r="A226" s="420"/>
      <c r="C226" s="420"/>
      <c r="D226" s="420"/>
      <c r="E226" s="420"/>
      <c r="F226" s="420"/>
      <c r="G226" s="442"/>
      <c r="H226" s="420"/>
      <c r="I226" s="420"/>
      <c r="J226" s="439"/>
      <c r="K226" s="420"/>
      <c r="L226" s="420"/>
      <c r="M226" s="420"/>
      <c r="N226" s="420"/>
      <c r="O226" s="420"/>
      <c r="P226" s="420"/>
      <c r="Q226" s="420"/>
      <c r="R226" s="439"/>
      <c r="S226" s="440"/>
      <c r="T226" s="420"/>
      <c r="U226" s="420"/>
      <c r="V226" s="420"/>
      <c r="W226" s="443"/>
      <c r="X226" s="420"/>
      <c r="Y226" s="420"/>
      <c r="Z226" s="420"/>
      <c r="AA226" s="420"/>
      <c r="AB226" s="420"/>
      <c r="AC226" s="420"/>
      <c r="AD226" s="420"/>
      <c r="AE226" s="420"/>
      <c r="AF226" s="420"/>
      <c r="AG226" s="420"/>
      <c r="AH226" s="420"/>
      <c r="AI226" s="420"/>
      <c r="AJ226" s="420"/>
      <c r="AK226" s="420"/>
      <c r="AL226" s="420"/>
      <c r="AM226" s="420"/>
      <c r="AN226" s="420"/>
      <c r="AO226" s="420"/>
      <c r="AP226" s="420"/>
      <c r="AQ226" s="420"/>
      <c r="AR226" s="420"/>
      <c r="AS226" s="420"/>
      <c r="AT226" s="420"/>
      <c r="AU226" s="420"/>
      <c r="AV226" s="420"/>
      <c r="AW226" s="420"/>
      <c r="AX226" s="420"/>
    </row>
    <row customHeight="true" ht="16.071428571428573" r="227">
      <c r="A227" s="420"/>
      <c r="C227" s="420"/>
      <c r="D227" s="420"/>
      <c r="E227" s="420"/>
      <c r="F227" s="420"/>
      <c r="G227" s="442"/>
      <c r="H227" s="420"/>
      <c r="I227" s="420"/>
      <c r="J227" s="439"/>
      <c r="K227" s="420"/>
      <c r="L227" s="420"/>
      <c r="M227" s="420"/>
      <c r="N227" s="420"/>
      <c r="O227" s="420"/>
      <c r="P227" s="420"/>
      <c r="Q227" s="420"/>
      <c r="R227" s="439"/>
      <c r="S227" s="440"/>
      <c r="T227" s="420"/>
      <c r="U227" s="420"/>
      <c r="V227" s="420"/>
      <c r="W227" s="443"/>
      <c r="X227" s="420"/>
      <c r="Y227" s="420"/>
      <c r="Z227" s="420"/>
      <c r="AA227" s="420"/>
      <c r="AB227" s="420"/>
      <c r="AC227" s="420"/>
      <c r="AD227" s="420"/>
      <c r="AE227" s="420"/>
      <c r="AF227" s="420"/>
      <c r="AG227" s="420"/>
      <c r="AH227" s="420"/>
      <c r="AI227" s="420"/>
      <c r="AJ227" s="420"/>
      <c r="AK227" s="420"/>
      <c r="AL227" s="420"/>
      <c r="AM227" s="420"/>
      <c r="AN227" s="420"/>
      <c r="AO227" s="420"/>
      <c r="AP227" s="420"/>
      <c r="AQ227" s="420"/>
      <c r="AR227" s="420"/>
      <c r="AS227" s="420"/>
      <c r="AT227" s="420"/>
      <c r="AU227" s="420"/>
      <c r="AV227" s="420"/>
      <c r="AW227" s="420"/>
      <c r="AX227" s="420"/>
    </row>
    <row customHeight="true" ht="16.071428571428573" r="228">
      <c r="A228" s="420"/>
      <c r="C228" s="420"/>
      <c r="D228" s="420"/>
      <c r="E228" s="420"/>
      <c r="F228" s="420"/>
      <c r="G228" s="442"/>
      <c r="H228" s="420"/>
      <c r="I228" s="420"/>
      <c r="J228" s="439"/>
      <c r="K228" s="420"/>
      <c r="L228" s="420"/>
      <c r="M228" s="420"/>
      <c r="N228" s="420"/>
      <c r="O228" s="420"/>
      <c r="P228" s="420"/>
      <c r="Q228" s="420"/>
      <c r="R228" s="439"/>
      <c r="S228" s="440"/>
      <c r="T228" s="420"/>
      <c r="U228" s="420"/>
      <c r="V228" s="420"/>
      <c r="W228" s="443"/>
      <c r="X228" s="420"/>
      <c r="Y228" s="420"/>
      <c r="Z228" s="420"/>
      <c r="AA228" s="420"/>
      <c r="AB228" s="420"/>
      <c r="AC228" s="420"/>
      <c r="AD228" s="420"/>
      <c r="AE228" s="420"/>
      <c r="AF228" s="420"/>
      <c r="AG228" s="420"/>
      <c r="AH228" s="420"/>
      <c r="AI228" s="420"/>
      <c r="AJ228" s="420"/>
      <c r="AK228" s="420"/>
      <c r="AL228" s="420"/>
      <c r="AM228" s="420"/>
      <c r="AN228" s="420"/>
      <c r="AO228" s="420"/>
      <c r="AP228" s="420"/>
      <c r="AQ228" s="420"/>
      <c r="AR228" s="420"/>
      <c r="AS228" s="420"/>
      <c r="AT228" s="420"/>
      <c r="AU228" s="420"/>
      <c r="AV228" s="420"/>
      <c r="AW228" s="420"/>
      <c r="AX228" s="420"/>
    </row>
    <row customHeight="true" ht="16.071428571428573" r="229">
      <c r="A229" s="420"/>
      <c r="C229" s="420"/>
      <c r="D229" s="420"/>
      <c r="E229" s="420"/>
      <c r="F229" s="420"/>
      <c r="G229" s="442"/>
      <c r="H229" s="420"/>
      <c r="I229" s="420"/>
      <c r="J229" s="439"/>
      <c r="K229" s="420"/>
      <c r="L229" s="420"/>
      <c r="M229" s="420"/>
      <c r="N229" s="420"/>
      <c r="O229" s="420"/>
      <c r="P229" s="420"/>
      <c r="Q229" s="420"/>
      <c r="R229" s="439"/>
      <c r="S229" s="440"/>
      <c r="T229" s="420"/>
      <c r="U229" s="420"/>
      <c r="V229" s="420"/>
      <c r="W229" s="443"/>
      <c r="X229" s="420"/>
      <c r="Y229" s="420"/>
      <c r="Z229" s="420"/>
      <c r="AA229" s="420"/>
      <c r="AB229" s="420"/>
      <c r="AC229" s="420"/>
      <c r="AD229" s="420"/>
      <c r="AE229" s="420"/>
      <c r="AF229" s="420"/>
      <c r="AG229" s="420"/>
      <c r="AH229" s="420"/>
      <c r="AI229" s="420"/>
      <c r="AJ229" s="420"/>
      <c r="AK229" s="420"/>
      <c r="AL229" s="420"/>
      <c r="AM229" s="420"/>
      <c r="AN229" s="420"/>
      <c r="AO229" s="420"/>
      <c r="AP229" s="420"/>
      <c r="AQ229" s="420"/>
      <c r="AR229" s="420"/>
      <c r="AS229" s="420"/>
      <c r="AT229" s="420"/>
      <c r="AU229" s="420"/>
      <c r="AV229" s="420"/>
      <c r="AW229" s="420"/>
      <c r="AX229" s="420"/>
    </row>
    <row customHeight="true" ht="16.071428571428573" r="230">
      <c r="A230" s="420"/>
      <c r="C230" s="420"/>
      <c r="D230" s="420"/>
      <c r="E230" s="420"/>
      <c r="F230" s="420"/>
      <c r="G230" s="442"/>
      <c r="H230" s="420"/>
      <c r="I230" s="420"/>
      <c r="J230" s="439"/>
      <c r="K230" s="420"/>
      <c r="L230" s="420"/>
      <c r="M230" s="420"/>
      <c r="N230" s="420"/>
      <c r="O230" s="420"/>
      <c r="P230" s="420"/>
      <c r="Q230" s="420"/>
      <c r="R230" s="439"/>
      <c r="S230" s="440"/>
      <c r="T230" s="420"/>
      <c r="U230" s="420"/>
      <c r="V230" s="420"/>
      <c r="W230" s="443"/>
      <c r="X230" s="420"/>
      <c r="Y230" s="420"/>
      <c r="Z230" s="420"/>
      <c r="AA230" s="420"/>
      <c r="AB230" s="420"/>
      <c r="AC230" s="420"/>
      <c r="AD230" s="420"/>
      <c r="AE230" s="420"/>
      <c r="AF230" s="420"/>
      <c r="AG230" s="420"/>
      <c r="AH230" s="420"/>
      <c r="AI230" s="420"/>
      <c r="AJ230" s="420"/>
      <c r="AK230" s="420"/>
      <c r="AL230" s="420"/>
      <c r="AM230" s="420"/>
      <c r="AN230" s="420"/>
      <c r="AO230" s="420"/>
      <c r="AP230" s="420"/>
      <c r="AQ230" s="420"/>
      <c r="AR230" s="420"/>
      <c r="AS230" s="420"/>
      <c r="AT230" s="420"/>
      <c r="AU230" s="420"/>
      <c r="AV230" s="420"/>
      <c r="AW230" s="420"/>
      <c r="AX230" s="420"/>
    </row>
    <row customHeight="true" ht="16.071428571428573" r="231">
      <c r="A231" s="420"/>
      <c r="C231" s="420"/>
      <c r="D231" s="420"/>
      <c r="E231" s="420"/>
      <c r="F231" s="420"/>
      <c r="G231" s="442"/>
      <c r="H231" s="420"/>
      <c r="I231" s="420"/>
      <c r="J231" s="439"/>
      <c r="K231" s="420"/>
      <c r="L231" s="420"/>
      <c r="M231" s="420"/>
      <c r="N231" s="420"/>
      <c r="O231" s="420"/>
      <c r="P231" s="420"/>
      <c r="Q231" s="420"/>
      <c r="R231" s="439"/>
      <c r="S231" s="440"/>
      <c r="T231" s="420"/>
      <c r="U231" s="420"/>
      <c r="V231" s="420"/>
      <c r="W231" s="443"/>
      <c r="X231" s="420"/>
      <c r="Y231" s="420"/>
      <c r="Z231" s="420"/>
      <c r="AA231" s="420"/>
      <c r="AB231" s="420"/>
      <c r="AC231" s="420"/>
      <c r="AD231" s="420"/>
      <c r="AE231" s="420"/>
      <c r="AF231" s="420"/>
      <c r="AG231" s="420"/>
      <c r="AH231" s="420"/>
      <c r="AI231" s="420"/>
      <c r="AJ231" s="420"/>
      <c r="AK231" s="420"/>
      <c r="AL231" s="420"/>
      <c r="AM231" s="420"/>
      <c r="AN231" s="420"/>
      <c r="AO231" s="420"/>
      <c r="AP231" s="420"/>
      <c r="AQ231" s="420"/>
      <c r="AR231" s="420"/>
      <c r="AS231" s="420"/>
      <c r="AT231" s="420"/>
      <c r="AU231" s="420"/>
      <c r="AV231" s="420"/>
      <c r="AW231" s="420"/>
      <c r="AX231" s="420"/>
    </row>
    <row customHeight="true" ht="16.071428571428573" r="232">
      <c r="A232" s="420"/>
      <c r="C232" s="420"/>
      <c r="D232" s="420"/>
      <c r="E232" s="420"/>
      <c r="F232" s="420"/>
      <c r="G232" s="442"/>
      <c r="H232" s="420"/>
      <c r="I232" s="420"/>
      <c r="J232" s="439"/>
      <c r="K232" s="420"/>
      <c r="L232" s="420"/>
      <c r="M232" s="420"/>
      <c r="N232" s="420"/>
      <c r="O232" s="420"/>
      <c r="P232" s="420"/>
      <c r="Q232" s="420"/>
      <c r="R232" s="439"/>
      <c r="S232" s="440"/>
      <c r="T232" s="420"/>
      <c r="U232" s="420"/>
      <c r="V232" s="420"/>
      <c r="W232" s="443"/>
      <c r="X232" s="420"/>
      <c r="Y232" s="420"/>
      <c r="Z232" s="420"/>
      <c r="AA232" s="420"/>
      <c r="AB232" s="420"/>
      <c r="AC232" s="420"/>
      <c r="AD232" s="420"/>
      <c r="AE232" s="420"/>
      <c r="AF232" s="420"/>
      <c r="AG232" s="420"/>
      <c r="AH232" s="420"/>
      <c r="AI232" s="420"/>
      <c r="AJ232" s="420"/>
      <c r="AK232" s="420"/>
      <c r="AL232" s="420"/>
      <c r="AM232" s="420"/>
      <c r="AN232" s="420"/>
      <c r="AO232" s="420"/>
      <c r="AP232" s="420"/>
      <c r="AQ232" s="420"/>
      <c r="AR232" s="420"/>
      <c r="AS232" s="420"/>
      <c r="AT232" s="420"/>
      <c r="AU232" s="420"/>
      <c r="AV232" s="420"/>
      <c r="AW232" s="420"/>
      <c r="AX232" s="420"/>
    </row>
    <row customHeight="true" ht="16.071428571428573" r="233">
      <c r="A233" s="420"/>
      <c r="C233" s="420"/>
      <c r="D233" s="420"/>
      <c r="E233" s="420"/>
      <c r="F233" s="420"/>
      <c r="G233" s="442"/>
      <c r="H233" s="420"/>
      <c r="I233" s="420"/>
      <c r="J233" s="439"/>
      <c r="K233" s="420"/>
      <c r="L233" s="420"/>
      <c r="M233" s="420"/>
      <c r="N233" s="420"/>
      <c r="O233" s="420"/>
      <c r="P233" s="420"/>
      <c r="Q233" s="420"/>
      <c r="R233" s="439"/>
      <c r="S233" s="440"/>
      <c r="T233" s="420"/>
      <c r="U233" s="420"/>
      <c r="V233" s="420"/>
      <c r="W233" s="443"/>
      <c r="X233" s="420"/>
      <c r="Y233" s="420"/>
      <c r="Z233" s="420"/>
      <c r="AA233" s="420"/>
      <c r="AB233" s="420"/>
      <c r="AC233" s="420"/>
      <c r="AD233" s="420"/>
      <c r="AE233" s="420"/>
      <c r="AF233" s="420"/>
      <c r="AG233" s="420"/>
      <c r="AH233" s="420"/>
      <c r="AI233" s="420"/>
      <c r="AJ233" s="420"/>
      <c r="AK233" s="420"/>
      <c r="AL233" s="420"/>
      <c r="AM233" s="420"/>
      <c r="AN233" s="420"/>
      <c r="AO233" s="420"/>
      <c r="AP233" s="420"/>
      <c r="AQ233" s="420"/>
      <c r="AR233" s="420"/>
      <c r="AS233" s="420"/>
      <c r="AT233" s="420"/>
      <c r="AU233" s="420"/>
      <c r="AV233" s="420"/>
      <c r="AW233" s="420"/>
      <c r="AX233" s="420"/>
    </row>
    <row customHeight="true" ht="16.071428571428573" r="234">
      <c r="A234" s="420"/>
      <c r="C234" s="420"/>
      <c r="D234" s="420"/>
      <c r="E234" s="420"/>
      <c r="F234" s="420"/>
      <c r="G234" s="442"/>
      <c r="H234" s="420"/>
      <c r="I234" s="420"/>
      <c r="J234" s="439"/>
      <c r="K234" s="420"/>
      <c r="L234" s="420"/>
      <c r="M234" s="420"/>
      <c r="N234" s="420"/>
      <c r="O234" s="420"/>
      <c r="P234" s="420"/>
      <c r="Q234" s="420"/>
      <c r="R234" s="439"/>
      <c r="S234" s="440"/>
      <c r="T234" s="420"/>
      <c r="U234" s="420"/>
      <c r="V234" s="420"/>
      <c r="W234" s="443"/>
      <c r="X234" s="420"/>
      <c r="Y234" s="420"/>
      <c r="Z234" s="420"/>
      <c r="AA234" s="420"/>
      <c r="AB234" s="420"/>
      <c r="AC234" s="420"/>
      <c r="AD234" s="420"/>
      <c r="AE234" s="420"/>
      <c r="AF234" s="420"/>
      <c r="AG234" s="420"/>
      <c r="AH234" s="420"/>
      <c r="AI234" s="420"/>
      <c r="AJ234" s="420"/>
      <c r="AK234" s="420"/>
      <c r="AL234" s="420"/>
      <c r="AM234" s="420"/>
      <c r="AN234" s="420"/>
      <c r="AO234" s="420"/>
      <c r="AP234" s="420"/>
      <c r="AQ234" s="420"/>
      <c r="AR234" s="420"/>
      <c r="AS234" s="420"/>
      <c r="AT234" s="420"/>
      <c r="AU234" s="420"/>
      <c r="AV234" s="420"/>
      <c r="AW234" s="420"/>
      <c r="AX234" s="420"/>
    </row>
    <row customHeight="true" ht="16.071428571428573" r="235">
      <c r="A235" s="420"/>
      <c r="C235" s="420"/>
      <c r="D235" s="420"/>
      <c r="E235" s="420"/>
      <c r="F235" s="420"/>
      <c r="G235" s="442"/>
      <c r="H235" s="420"/>
      <c r="I235" s="420"/>
      <c r="J235" s="439"/>
      <c r="K235" s="420"/>
      <c r="L235" s="420"/>
      <c r="M235" s="420"/>
      <c r="N235" s="420"/>
      <c r="O235" s="420"/>
      <c r="P235" s="420"/>
      <c r="Q235" s="420"/>
      <c r="R235" s="439"/>
      <c r="S235" s="440"/>
      <c r="T235" s="420"/>
      <c r="U235" s="420"/>
      <c r="V235" s="420"/>
      <c r="W235" s="443"/>
      <c r="X235" s="420"/>
      <c r="Y235" s="420"/>
      <c r="Z235" s="420"/>
      <c r="AA235" s="420"/>
      <c r="AB235" s="420"/>
      <c r="AC235" s="420"/>
      <c r="AD235" s="420"/>
      <c r="AE235" s="420"/>
      <c r="AF235" s="420"/>
      <c r="AG235" s="420"/>
      <c r="AH235" s="420"/>
      <c r="AI235" s="420"/>
      <c r="AJ235" s="420"/>
      <c r="AK235" s="420"/>
      <c r="AL235" s="420"/>
      <c r="AM235" s="420"/>
      <c r="AN235" s="420"/>
      <c r="AO235" s="420"/>
      <c r="AP235" s="420"/>
      <c r="AQ235" s="420"/>
      <c r="AR235" s="420"/>
      <c r="AS235" s="420"/>
      <c r="AT235" s="420"/>
      <c r="AU235" s="420"/>
      <c r="AV235" s="420"/>
      <c r="AW235" s="420"/>
      <c r="AX235" s="420"/>
    </row>
    <row customHeight="true" ht="16.071428571428573" r="236">
      <c r="A236" s="420"/>
      <c r="C236" s="420"/>
      <c r="D236" s="420"/>
      <c r="E236" s="420"/>
      <c r="F236" s="420"/>
      <c r="G236" s="442"/>
      <c r="H236" s="420"/>
      <c r="I236" s="420"/>
      <c r="J236" s="439"/>
      <c r="K236" s="420"/>
      <c r="L236" s="420"/>
      <c r="M236" s="420"/>
      <c r="N236" s="420"/>
      <c r="O236" s="420"/>
      <c r="P236" s="420"/>
      <c r="Q236" s="420"/>
      <c r="R236" s="439"/>
      <c r="S236" s="440"/>
      <c r="T236" s="420"/>
      <c r="U236" s="420"/>
      <c r="V236" s="420"/>
      <c r="W236" s="443"/>
      <c r="X236" s="420"/>
      <c r="Y236" s="420"/>
      <c r="Z236" s="420"/>
      <c r="AA236" s="420"/>
      <c r="AB236" s="420"/>
      <c r="AC236" s="420"/>
      <c r="AD236" s="420"/>
      <c r="AE236" s="420"/>
      <c r="AF236" s="420"/>
      <c r="AG236" s="420"/>
      <c r="AH236" s="420"/>
      <c r="AI236" s="420"/>
      <c r="AJ236" s="420"/>
      <c r="AK236" s="420"/>
      <c r="AL236" s="420"/>
      <c r="AM236" s="420"/>
      <c r="AN236" s="420"/>
      <c r="AO236" s="420"/>
      <c r="AP236" s="420"/>
      <c r="AQ236" s="420"/>
      <c r="AR236" s="420"/>
      <c r="AS236" s="420"/>
      <c r="AT236" s="420"/>
      <c r="AU236" s="420"/>
      <c r="AV236" s="420"/>
      <c r="AW236" s="420"/>
      <c r="AX236" s="420"/>
    </row>
    <row customHeight="true" ht="16.071428571428573" r="237">
      <c r="A237" s="420"/>
      <c r="C237" s="420"/>
      <c r="D237" s="420"/>
      <c r="E237" s="420"/>
      <c r="F237" s="420"/>
      <c r="G237" s="442"/>
      <c r="H237" s="420"/>
      <c r="I237" s="420"/>
      <c r="J237" s="439"/>
      <c r="K237" s="420"/>
      <c r="L237" s="420"/>
      <c r="M237" s="420"/>
      <c r="N237" s="420"/>
      <c r="O237" s="420"/>
      <c r="P237" s="420"/>
      <c r="Q237" s="420"/>
      <c r="R237" s="439"/>
      <c r="S237" s="440"/>
      <c r="T237" s="420"/>
      <c r="U237" s="420"/>
      <c r="V237" s="420"/>
      <c r="W237" s="443"/>
      <c r="X237" s="420"/>
      <c r="Y237" s="420"/>
      <c r="Z237" s="420"/>
      <c r="AA237" s="420"/>
      <c r="AB237" s="420"/>
      <c r="AC237" s="420"/>
      <c r="AD237" s="420"/>
      <c r="AE237" s="420"/>
      <c r="AF237" s="420"/>
      <c r="AG237" s="420"/>
      <c r="AH237" s="420"/>
      <c r="AI237" s="420"/>
      <c r="AJ237" s="420"/>
      <c r="AK237" s="420"/>
      <c r="AL237" s="420"/>
      <c r="AM237" s="420"/>
      <c r="AN237" s="420"/>
      <c r="AO237" s="420"/>
      <c r="AP237" s="420"/>
      <c r="AQ237" s="420"/>
      <c r="AR237" s="420"/>
      <c r="AS237" s="420"/>
      <c r="AT237" s="420"/>
      <c r="AU237" s="420"/>
      <c r="AV237" s="420"/>
      <c r="AW237" s="420"/>
      <c r="AX237" s="420"/>
    </row>
    <row customHeight="true" ht="16.071428571428573" r="238">
      <c r="A238" s="420"/>
      <c r="C238" s="420"/>
      <c r="D238" s="420"/>
      <c r="E238" s="420"/>
      <c r="F238" s="420"/>
      <c r="G238" s="442"/>
      <c r="H238" s="420"/>
      <c r="I238" s="420"/>
      <c r="J238" s="439"/>
      <c r="K238" s="420"/>
      <c r="L238" s="420"/>
      <c r="M238" s="420"/>
      <c r="N238" s="420"/>
      <c r="O238" s="420"/>
      <c r="P238" s="420"/>
      <c r="Q238" s="420"/>
      <c r="R238" s="439"/>
      <c r="S238" s="440"/>
      <c r="T238" s="420"/>
      <c r="U238" s="420"/>
      <c r="V238" s="420"/>
      <c r="W238" s="443"/>
      <c r="X238" s="420"/>
      <c r="Y238" s="420"/>
      <c r="Z238" s="420"/>
      <c r="AA238" s="420"/>
      <c r="AB238" s="420"/>
      <c r="AC238" s="420"/>
      <c r="AD238" s="420"/>
      <c r="AE238" s="420"/>
      <c r="AF238" s="420"/>
      <c r="AG238" s="420"/>
      <c r="AH238" s="420"/>
      <c r="AI238" s="420"/>
      <c r="AJ238" s="420"/>
      <c r="AK238" s="420"/>
      <c r="AL238" s="420"/>
      <c r="AM238" s="420"/>
      <c r="AN238" s="420"/>
      <c r="AO238" s="420"/>
      <c r="AP238" s="420"/>
      <c r="AQ238" s="420"/>
      <c r="AR238" s="420"/>
      <c r="AS238" s="420"/>
      <c r="AT238" s="420"/>
      <c r="AU238" s="420"/>
      <c r="AV238" s="420"/>
      <c r="AW238" s="420"/>
      <c r="AX238" s="420"/>
    </row>
    <row customHeight="true" ht="16.071428571428573" r="239">
      <c r="A239" s="420"/>
      <c r="C239" s="420"/>
      <c r="D239" s="420"/>
      <c r="E239" s="420"/>
      <c r="F239" s="420"/>
      <c r="G239" s="442"/>
      <c r="H239" s="420"/>
      <c r="I239" s="420"/>
      <c r="J239" s="439"/>
      <c r="K239" s="420"/>
      <c r="L239" s="420"/>
      <c r="M239" s="420"/>
      <c r="N239" s="420"/>
      <c r="O239" s="420"/>
      <c r="P239" s="420"/>
      <c r="Q239" s="420"/>
      <c r="R239" s="439"/>
      <c r="S239" s="440"/>
      <c r="T239" s="420"/>
      <c r="U239" s="420"/>
      <c r="V239" s="420"/>
      <c r="W239" s="443"/>
      <c r="X239" s="420"/>
      <c r="Y239" s="420"/>
      <c r="Z239" s="420"/>
      <c r="AA239" s="420"/>
      <c r="AB239" s="420"/>
      <c r="AC239" s="420"/>
      <c r="AD239" s="420"/>
      <c r="AE239" s="420"/>
      <c r="AF239" s="420"/>
      <c r="AG239" s="420"/>
      <c r="AH239" s="420"/>
      <c r="AI239" s="420"/>
      <c r="AJ239" s="420"/>
      <c r="AK239" s="420"/>
      <c r="AL239" s="420"/>
      <c r="AM239" s="420"/>
      <c r="AN239" s="420"/>
      <c r="AO239" s="420"/>
      <c r="AP239" s="420"/>
      <c r="AQ239" s="420"/>
      <c r="AR239" s="420"/>
      <c r="AS239" s="420"/>
      <c r="AT239" s="420"/>
      <c r="AU239" s="420"/>
      <c r="AV239" s="420"/>
      <c r="AW239" s="420"/>
      <c r="AX239" s="420"/>
    </row>
    <row customHeight="true" ht="16.071428571428573" r="240">
      <c r="A240" s="420"/>
      <c r="C240" s="420"/>
      <c r="D240" s="420"/>
      <c r="E240" s="420"/>
      <c r="F240" s="420"/>
      <c r="G240" s="442"/>
      <c r="H240" s="420"/>
      <c r="I240" s="420"/>
      <c r="J240" s="439"/>
      <c r="K240" s="420"/>
      <c r="L240" s="420"/>
      <c r="M240" s="420"/>
      <c r="N240" s="420"/>
      <c r="O240" s="420"/>
      <c r="P240" s="420"/>
      <c r="Q240" s="420"/>
      <c r="R240" s="439"/>
      <c r="S240" s="440"/>
      <c r="T240" s="420"/>
      <c r="U240" s="420"/>
      <c r="V240" s="420"/>
      <c r="W240" s="443"/>
      <c r="X240" s="420"/>
      <c r="Y240" s="420"/>
      <c r="Z240" s="420"/>
      <c r="AA240" s="420"/>
      <c r="AB240" s="420"/>
      <c r="AC240" s="420"/>
      <c r="AD240" s="420"/>
      <c r="AE240" s="420"/>
      <c r="AF240" s="420"/>
      <c r="AG240" s="420"/>
      <c r="AH240" s="420"/>
      <c r="AI240" s="420"/>
      <c r="AJ240" s="420"/>
      <c r="AK240" s="420"/>
      <c r="AL240" s="420"/>
      <c r="AM240" s="420"/>
      <c r="AN240" s="420"/>
      <c r="AO240" s="420"/>
      <c r="AP240" s="420"/>
      <c r="AQ240" s="420"/>
      <c r="AR240" s="420"/>
      <c r="AS240" s="420"/>
      <c r="AT240" s="420"/>
      <c r="AU240" s="420"/>
      <c r="AV240" s="420"/>
      <c r="AW240" s="420"/>
      <c r="AX240" s="420"/>
    </row>
    <row customHeight="true" ht="16.071428571428573" r="241">
      <c r="A241" s="420"/>
      <c r="C241" s="420"/>
      <c r="D241" s="420"/>
      <c r="E241" s="420"/>
      <c r="F241" s="420"/>
      <c r="G241" s="442"/>
      <c r="H241" s="420"/>
      <c r="I241" s="420"/>
      <c r="J241" s="439"/>
      <c r="K241" s="420"/>
      <c r="L241" s="420"/>
      <c r="M241" s="420"/>
      <c r="N241" s="420"/>
      <c r="O241" s="420"/>
      <c r="P241" s="420"/>
      <c r="Q241" s="420"/>
      <c r="R241" s="439"/>
      <c r="S241" s="440"/>
      <c r="T241" s="420"/>
      <c r="U241" s="420"/>
      <c r="V241" s="420"/>
      <c r="W241" s="443"/>
      <c r="X241" s="420"/>
      <c r="Y241" s="420"/>
      <c r="Z241" s="420"/>
      <c r="AA241" s="420"/>
      <c r="AB241" s="420"/>
      <c r="AC241" s="420"/>
      <c r="AD241" s="420"/>
      <c r="AE241" s="420"/>
      <c r="AF241" s="420"/>
      <c r="AG241" s="420"/>
      <c r="AH241" s="420"/>
      <c r="AI241" s="420"/>
      <c r="AJ241" s="420"/>
      <c r="AK241" s="420"/>
      <c r="AL241" s="420"/>
      <c r="AM241" s="420"/>
      <c r="AN241" s="420"/>
      <c r="AO241" s="420"/>
      <c r="AP241" s="420"/>
      <c r="AQ241" s="420"/>
      <c r="AR241" s="420"/>
      <c r="AS241" s="420"/>
      <c r="AT241" s="420"/>
      <c r="AU241" s="420"/>
      <c r="AV241" s="420"/>
      <c r="AW241" s="420"/>
      <c r="AX241" s="420"/>
    </row>
    <row customHeight="true" ht="16.071428571428573" r="242">
      <c r="A242" s="420"/>
      <c r="C242" s="420"/>
      <c r="D242" s="420"/>
      <c r="E242" s="420"/>
      <c r="F242" s="420"/>
      <c r="G242" s="442"/>
      <c r="H242" s="420"/>
      <c r="I242" s="420"/>
      <c r="J242" s="439"/>
      <c r="K242" s="420"/>
      <c r="L242" s="420"/>
      <c r="M242" s="420"/>
      <c r="N242" s="420"/>
      <c r="O242" s="420"/>
      <c r="P242" s="420"/>
      <c r="Q242" s="420"/>
      <c r="R242" s="439"/>
      <c r="S242" s="440"/>
      <c r="T242" s="420"/>
      <c r="U242" s="420"/>
      <c r="V242" s="420"/>
      <c r="W242" s="443"/>
      <c r="X242" s="420"/>
      <c r="Y242" s="420"/>
      <c r="Z242" s="420"/>
      <c r="AA242" s="420"/>
      <c r="AB242" s="420"/>
      <c r="AC242" s="420"/>
      <c r="AD242" s="420"/>
      <c r="AE242" s="420"/>
      <c r="AF242" s="420"/>
      <c r="AG242" s="420"/>
      <c r="AH242" s="420"/>
      <c r="AI242" s="420"/>
      <c r="AJ242" s="420"/>
      <c r="AK242" s="420"/>
      <c r="AL242" s="420"/>
      <c r="AM242" s="420"/>
      <c r="AN242" s="420"/>
      <c r="AO242" s="420"/>
      <c r="AP242" s="420"/>
      <c r="AQ242" s="420"/>
      <c r="AR242" s="420"/>
      <c r="AS242" s="420"/>
      <c r="AT242" s="420"/>
      <c r="AU242" s="420"/>
      <c r="AV242" s="420"/>
      <c r="AW242" s="420"/>
      <c r="AX242" s="420"/>
    </row>
    <row customHeight="true" ht="16.071428571428573" r="243">
      <c r="A243" s="420"/>
      <c r="C243" s="420"/>
      <c r="D243" s="420"/>
      <c r="E243" s="420"/>
      <c r="F243" s="420"/>
      <c r="G243" s="442"/>
      <c r="H243" s="420"/>
      <c r="I243" s="420"/>
      <c r="J243" s="439"/>
      <c r="K243" s="420"/>
      <c r="L243" s="420"/>
      <c r="M243" s="420"/>
      <c r="N243" s="420"/>
      <c r="O243" s="420"/>
      <c r="P243" s="420"/>
      <c r="Q243" s="420"/>
      <c r="R243" s="439"/>
      <c r="S243" s="440"/>
      <c r="T243" s="420"/>
      <c r="U243" s="420"/>
      <c r="V243" s="420"/>
      <c r="W243" s="443"/>
      <c r="X243" s="420"/>
      <c r="Y243" s="420"/>
      <c r="Z243" s="420"/>
      <c r="AA243" s="420"/>
      <c r="AB243" s="420"/>
      <c r="AC243" s="420"/>
      <c r="AD243" s="420"/>
      <c r="AE243" s="420"/>
      <c r="AF243" s="420"/>
      <c r="AG243" s="420"/>
      <c r="AH243" s="420"/>
      <c r="AI243" s="420"/>
      <c r="AJ243" s="420"/>
      <c r="AK243" s="420"/>
      <c r="AL243" s="420"/>
      <c r="AM243" s="420"/>
      <c r="AN243" s="420"/>
      <c r="AO243" s="420"/>
      <c r="AP243" s="420"/>
      <c r="AQ243" s="420"/>
      <c r="AR243" s="420"/>
      <c r="AS243" s="420"/>
      <c r="AT243" s="420"/>
      <c r="AU243" s="420"/>
      <c r="AV243" s="420"/>
      <c r="AW243" s="420"/>
      <c r="AX243" s="420"/>
    </row>
    <row customHeight="true" ht="16.071428571428573" r="244">
      <c r="A244" s="420"/>
      <c r="C244" s="420"/>
      <c r="D244" s="420"/>
      <c r="E244" s="420"/>
      <c r="F244" s="420"/>
      <c r="G244" s="442"/>
      <c r="H244" s="420"/>
      <c r="I244" s="420"/>
      <c r="J244" s="439"/>
      <c r="K244" s="420"/>
      <c r="L244" s="420"/>
      <c r="M244" s="420"/>
      <c r="N244" s="420"/>
      <c r="O244" s="420"/>
      <c r="P244" s="420"/>
      <c r="Q244" s="420"/>
      <c r="R244" s="439"/>
      <c r="S244" s="440"/>
      <c r="T244" s="420"/>
      <c r="U244" s="420"/>
      <c r="V244" s="420"/>
      <c r="W244" s="443"/>
      <c r="X244" s="420"/>
      <c r="Y244" s="420"/>
      <c r="Z244" s="420"/>
      <c r="AA244" s="420"/>
      <c r="AB244" s="420"/>
      <c r="AC244" s="420"/>
      <c r="AD244" s="420"/>
      <c r="AE244" s="420"/>
      <c r="AF244" s="420"/>
      <c r="AG244" s="420"/>
      <c r="AH244" s="420"/>
      <c r="AI244" s="420"/>
      <c r="AJ244" s="420"/>
      <c r="AK244" s="420"/>
      <c r="AL244" s="420"/>
      <c r="AM244" s="420"/>
      <c r="AN244" s="420"/>
      <c r="AO244" s="420"/>
      <c r="AP244" s="420"/>
      <c r="AQ244" s="420"/>
      <c r="AR244" s="420"/>
      <c r="AS244" s="420"/>
      <c r="AT244" s="420"/>
      <c r="AU244" s="420"/>
      <c r="AV244" s="420"/>
      <c r="AW244" s="420"/>
      <c r="AX244" s="420"/>
    </row>
    <row customHeight="true" ht="16.071428571428573" r="245">
      <c r="A245" s="420"/>
      <c r="C245" s="420"/>
      <c r="D245" s="420"/>
      <c r="E245" s="420"/>
      <c r="F245" s="420"/>
      <c r="G245" s="442"/>
      <c r="H245" s="420"/>
      <c r="I245" s="420"/>
      <c r="J245" s="439"/>
      <c r="K245" s="420"/>
      <c r="L245" s="420"/>
      <c r="M245" s="420"/>
      <c r="N245" s="420"/>
      <c r="O245" s="420"/>
      <c r="P245" s="420"/>
      <c r="Q245" s="420"/>
      <c r="R245" s="439"/>
      <c r="S245" s="440"/>
      <c r="T245" s="420"/>
      <c r="U245" s="420"/>
      <c r="V245" s="420"/>
      <c r="W245" s="443"/>
      <c r="X245" s="420"/>
      <c r="Y245" s="420"/>
      <c r="Z245" s="420"/>
      <c r="AA245" s="420"/>
      <c r="AB245" s="420"/>
      <c r="AC245" s="420"/>
      <c r="AD245" s="420"/>
      <c r="AE245" s="420"/>
      <c r="AF245" s="420"/>
      <c r="AG245" s="420"/>
      <c r="AH245" s="420"/>
      <c r="AI245" s="420"/>
      <c r="AJ245" s="420"/>
      <c r="AK245" s="420"/>
      <c r="AL245" s="420"/>
      <c r="AM245" s="420"/>
      <c r="AN245" s="420"/>
      <c r="AO245" s="420"/>
      <c r="AP245" s="420"/>
      <c r="AQ245" s="420"/>
      <c r="AR245" s="420"/>
      <c r="AS245" s="420"/>
      <c r="AT245" s="420"/>
      <c r="AU245" s="420"/>
      <c r="AV245" s="420"/>
      <c r="AW245" s="420"/>
      <c r="AX245" s="420"/>
    </row>
    <row customHeight="true" ht="16.071428571428573" r="246">
      <c r="A246" s="420"/>
      <c r="C246" s="420"/>
      <c r="D246" s="420"/>
      <c r="E246" s="420"/>
      <c r="F246" s="420"/>
      <c r="G246" s="442"/>
      <c r="H246" s="420"/>
      <c r="I246" s="420"/>
      <c r="J246" s="439"/>
      <c r="K246" s="420"/>
      <c r="L246" s="420"/>
      <c r="M246" s="420"/>
      <c r="N246" s="420"/>
      <c r="O246" s="420"/>
      <c r="P246" s="420"/>
      <c r="Q246" s="420"/>
      <c r="R246" s="439"/>
      <c r="S246" s="440"/>
      <c r="T246" s="420"/>
      <c r="U246" s="420"/>
      <c r="V246" s="420"/>
      <c r="W246" s="443"/>
      <c r="X246" s="420"/>
      <c r="Y246" s="420"/>
      <c r="Z246" s="420"/>
      <c r="AA246" s="420"/>
      <c r="AB246" s="420"/>
      <c r="AC246" s="420"/>
      <c r="AD246" s="420"/>
      <c r="AE246" s="420"/>
      <c r="AF246" s="420"/>
      <c r="AG246" s="420"/>
      <c r="AH246" s="420"/>
      <c r="AI246" s="420"/>
      <c r="AJ246" s="420"/>
      <c r="AK246" s="420"/>
      <c r="AL246" s="420"/>
      <c r="AM246" s="420"/>
      <c r="AN246" s="420"/>
      <c r="AO246" s="420"/>
      <c r="AP246" s="420"/>
      <c r="AQ246" s="420"/>
      <c r="AR246" s="420"/>
      <c r="AS246" s="420"/>
      <c r="AT246" s="420"/>
      <c r="AU246" s="420"/>
      <c r="AV246" s="420"/>
      <c r="AW246" s="420"/>
      <c r="AX246" s="420"/>
    </row>
    <row customHeight="true" ht="16.071428571428573" r="247">
      <c r="A247" s="420"/>
      <c r="C247" s="420"/>
      <c r="D247" s="420"/>
      <c r="E247" s="420"/>
      <c r="F247" s="420"/>
      <c r="G247" s="442"/>
      <c r="H247" s="420"/>
      <c r="I247" s="420"/>
      <c r="J247" s="439"/>
      <c r="K247" s="420"/>
      <c r="L247" s="420"/>
      <c r="M247" s="420"/>
      <c r="N247" s="420"/>
      <c r="O247" s="420"/>
      <c r="P247" s="420"/>
      <c r="Q247" s="420"/>
      <c r="R247" s="439"/>
      <c r="S247" s="440"/>
      <c r="T247" s="420"/>
      <c r="U247" s="420"/>
      <c r="V247" s="420"/>
      <c r="W247" s="443"/>
      <c r="X247" s="420"/>
      <c r="Y247" s="420"/>
      <c r="Z247" s="420"/>
      <c r="AA247" s="420"/>
      <c r="AB247" s="420"/>
      <c r="AC247" s="420"/>
      <c r="AD247" s="420"/>
      <c r="AE247" s="420"/>
      <c r="AF247" s="420"/>
      <c r="AG247" s="420"/>
      <c r="AH247" s="420"/>
      <c r="AI247" s="420"/>
      <c r="AJ247" s="420"/>
      <c r="AK247" s="420"/>
      <c r="AL247" s="420"/>
      <c r="AM247" s="420"/>
      <c r="AN247" s="420"/>
      <c r="AO247" s="420"/>
      <c r="AP247" s="420"/>
      <c r="AQ247" s="420"/>
      <c r="AR247" s="420"/>
      <c r="AS247" s="420"/>
      <c r="AT247" s="420"/>
      <c r="AU247" s="420"/>
      <c r="AV247" s="420"/>
      <c r="AW247" s="420"/>
      <c r="AX247" s="420"/>
    </row>
    <row customHeight="true" ht="16.071428571428573" r="248">
      <c r="A248" s="420"/>
      <c r="C248" s="420"/>
      <c r="D248" s="420"/>
      <c r="E248" s="420"/>
      <c r="F248" s="420"/>
      <c r="G248" s="442"/>
      <c r="H248" s="420"/>
      <c r="I248" s="420"/>
      <c r="J248" s="439"/>
      <c r="K248" s="420"/>
      <c r="L248" s="420"/>
      <c r="M248" s="420"/>
      <c r="N248" s="420"/>
      <c r="O248" s="420"/>
      <c r="P248" s="420"/>
      <c r="Q248" s="420"/>
      <c r="R248" s="439"/>
      <c r="S248" s="440"/>
      <c r="T248" s="420"/>
      <c r="U248" s="420"/>
      <c r="V248" s="420"/>
      <c r="W248" s="443"/>
      <c r="X248" s="420"/>
      <c r="Y248" s="420"/>
      <c r="Z248" s="420"/>
      <c r="AA248" s="420"/>
      <c r="AB248" s="420"/>
      <c r="AC248" s="420"/>
      <c r="AD248" s="420"/>
      <c r="AE248" s="420"/>
      <c r="AF248" s="420"/>
      <c r="AG248" s="420"/>
      <c r="AH248" s="420"/>
      <c r="AI248" s="420"/>
      <c r="AJ248" s="420"/>
      <c r="AK248" s="420"/>
      <c r="AL248" s="420"/>
      <c r="AM248" s="420"/>
      <c r="AN248" s="420"/>
      <c r="AO248" s="420"/>
      <c r="AP248" s="420"/>
      <c r="AQ248" s="420"/>
      <c r="AR248" s="420"/>
      <c r="AS248" s="420"/>
      <c r="AT248" s="420"/>
      <c r="AU248" s="420"/>
      <c r="AV248" s="420"/>
      <c r="AW248" s="420"/>
      <c r="AX248" s="420"/>
    </row>
    <row customHeight="true" ht="16.071428571428573" r="249">
      <c r="A249" s="420"/>
      <c r="C249" s="420"/>
      <c r="D249" s="420"/>
      <c r="E249" s="420"/>
      <c r="F249" s="420"/>
      <c r="G249" s="442"/>
      <c r="H249" s="420"/>
      <c r="I249" s="420"/>
      <c r="J249" s="439"/>
      <c r="K249" s="420"/>
      <c r="L249" s="420"/>
      <c r="M249" s="420"/>
      <c r="N249" s="420"/>
      <c r="O249" s="420"/>
      <c r="P249" s="420"/>
      <c r="Q249" s="420"/>
      <c r="R249" s="439"/>
      <c r="S249" s="440"/>
      <c r="T249" s="420"/>
      <c r="U249" s="420"/>
      <c r="V249" s="420"/>
      <c r="W249" s="443"/>
      <c r="X249" s="420"/>
      <c r="Y249" s="420"/>
      <c r="Z249" s="420"/>
      <c r="AA249" s="420"/>
      <c r="AB249" s="420"/>
      <c r="AC249" s="420"/>
      <c r="AD249" s="420"/>
      <c r="AE249" s="420"/>
      <c r="AF249" s="420"/>
      <c r="AG249" s="420"/>
      <c r="AH249" s="420"/>
      <c r="AI249" s="420"/>
      <c r="AJ249" s="420"/>
      <c r="AK249" s="420"/>
      <c r="AL249" s="420"/>
      <c r="AM249" s="420"/>
      <c r="AN249" s="420"/>
      <c r="AO249" s="420"/>
      <c r="AP249" s="420"/>
      <c r="AQ249" s="420"/>
      <c r="AR249" s="420"/>
      <c r="AS249" s="420"/>
      <c r="AT249" s="420"/>
      <c r="AU249" s="420"/>
      <c r="AV249" s="420"/>
      <c r="AW249" s="420"/>
      <c r="AX249" s="420"/>
    </row>
    <row customHeight="true" ht="16.071428571428573" r="250">
      <c r="A250" s="420"/>
      <c r="C250" s="420"/>
      <c r="D250" s="420"/>
      <c r="E250" s="420"/>
      <c r="F250" s="420"/>
      <c r="G250" s="442"/>
      <c r="H250" s="420"/>
      <c r="I250" s="420"/>
      <c r="J250" s="439"/>
      <c r="K250" s="420"/>
      <c r="L250" s="420"/>
      <c r="M250" s="420"/>
      <c r="N250" s="420"/>
      <c r="O250" s="420"/>
      <c r="P250" s="420"/>
      <c r="Q250" s="420"/>
      <c r="R250" s="439"/>
      <c r="S250" s="440"/>
      <c r="T250" s="420"/>
      <c r="U250" s="420"/>
      <c r="V250" s="420"/>
      <c r="W250" s="443"/>
      <c r="X250" s="420"/>
      <c r="Y250" s="420"/>
      <c r="Z250" s="420"/>
      <c r="AA250" s="420"/>
      <c r="AB250" s="420"/>
      <c r="AC250" s="420"/>
      <c r="AD250" s="420"/>
      <c r="AE250" s="420"/>
      <c r="AF250" s="420"/>
      <c r="AG250" s="420"/>
      <c r="AH250" s="420"/>
      <c r="AI250" s="420"/>
      <c r="AJ250" s="420"/>
      <c r="AK250" s="420"/>
      <c r="AL250" s="420"/>
      <c r="AM250" s="420"/>
      <c r="AN250" s="420"/>
      <c r="AO250" s="420"/>
      <c r="AP250" s="420"/>
      <c r="AQ250" s="420"/>
      <c r="AR250" s="420"/>
      <c r="AS250" s="420"/>
      <c r="AT250" s="420"/>
      <c r="AU250" s="420"/>
      <c r="AV250" s="420"/>
      <c r="AW250" s="420"/>
      <c r="AX250" s="420"/>
    </row>
    <row customHeight="true" ht="16.071428571428573" r="251">
      <c r="A251" s="420"/>
      <c r="C251" s="420"/>
      <c r="D251" s="420"/>
      <c r="E251" s="420"/>
      <c r="F251" s="420"/>
      <c r="G251" s="442"/>
      <c r="H251" s="420"/>
      <c r="I251" s="420"/>
      <c r="J251" s="439"/>
      <c r="K251" s="420"/>
      <c r="L251" s="420"/>
      <c r="M251" s="420"/>
      <c r="N251" s="420"/>
      <c r="O251" s="420"/>
      <c r="P251" s="420"/>
      <c r="Q251" s="420"/>
      <c r="R251" s="439"/>
      <c r="S251" s="440"/>
      <c r="T251" s="420"/>
      <c r="U251" s="420"/>
      <c r="V251" s="420"/>
      <c r="W251" s="443"/>
      <c r="X251" s="420"/>
      <c r="Y251" s="420"/>
      <c r="Z251" s="420"/>
      <c r="AA251" s="420"/>
      <c r="AB251" s="420"/>
      <c r="AC251" s="420"/>
      <c r="AD251" s="420"/>
      <c r="AE251" s="420"/>
      <c r="AF251" s="420"/>
      <c r="AG251" s="420"/>
      <c r="AH251" s="420"/>
      <c r="AI251" s="420"/>
      <c r="AJ251" s="420"/>
      <c r="AK251" s="420"/>
      <c r="AL251" s="420"/>
      <c r="AM251" s="420"/>
      <c r="AN251" s="420"/>
      <c r="AO251" s="420"/>
      <c r="AP251" s="420"/>
      <c r="AQ251" s="420"/>
      <c r="AR251" s="420"/>
      <c r="AS251" s="420"/>
      <c r="AT251" s="420"/>
      <c r="AU251" s="420"/>
      <c r="AV251" s="420"/>
      <c r="AW251" s="420"/>
      <c r="AX251" s="420"/>
    </row>
    <row customHeight="true" ht="16.071428571428573" r="252">
      <c r="A252" s="420"/>
      <c r="C252" s="420"/>
      <c r="D252" s="420"/>
      <c r="E252" s="420"/>
      <c r="F252" s="420"/>
      <c r="G252" s="442"/>
      <c r="H252" s="420"/>
      <c r="I252" s="420"/>
      <c r="J252" s="439"/>
      <c r="K252" s="420"/>
      <c r="L252" s="420"/>
      <c r="M252" s="420"/>
      <c r="N252" s="420"/>
      <c r="O252" s="420"/>
      <c r="P252" s="420"/>
      <c r="Q252" s="420"/>
      <c r="R252" s="439"/>
      <c r="S252" s="440"/>
      <c r="T252" s="420"/>
      <c r="U252" s="420"/>
      <c r="V252" s="420"/>
      <c r="W252" s="443"/>
      <c r="X252" s="420"/>
      <c r="Y252" s="420"/>
      <c r="Z252" s="420"/>
      <c r="AA252" s="420"/>
      <c r="AB252" s="420"/>
      <c r="AC252" s="420"/>
      <c r="AD252" s="420"/>
      <c r="AE252" s="420"/>
      <c r="AF252" s="420"/>
      <c r="AG252" s="420"/>
      <c r="AH252" s="420"/>
      <c r="AI252" s="420"/>
      <c r="AJ252" s="420"/>
      <c r="AK252" s="420"/>
      <c r="AL252" s="420"/>
      <c r="AM252" s="420"/>
      <c r="AN252" s="420"/>
      <c r="AO252" s="420"/>
      <c r="AP252" s="420"/>
      <c r="AQ252" s="420"/>
      <c r="AR252" s="420"/>
      <c r="AS252" s="420"/>
      <c r="AT252" s="420"/>
      <c r="AU252" s="420"/>
      <c r="AV252" s="420"/>
      <c r="AW252" s="420"/>
      <c r="AX252" s="420"/>
    </row>
    <row customHeight="true" ht="16.071428571428573" r="253">
      <c r="A253" s="420"/>
      <c r="C253" s="420"/>
      <c r="D253" s="420"/>
      <c r="E253" s="420"/>
      <c r="F253" s="420"/>
      <c r="G253" s="442"/>
      <c r="H253" s="420"/>
      <c r="I253" s="420"/>
      <c r="J253" s="439"/>
      <c r="K253" s="420"/>
      <c r="L253" s="420"/>
      <c r="M253" s="420"/>
      <c r="N253" s="420"/>
      <c r="O253" s="420"/>
      <c r="P253" s="420"/>
      <c r="Q253" s="420"/>
      <c r="R253" s="439"/>
      <c r="S253" s="440"/>
      <c r="T253" s="420"/>
      <c r="U253" s="420"/>
      <c r="V253" s="420"/>
      <c r="W253" s="443"/>
      <c r="X253" s="420"/>
      <c r="Y253" s="420"/>
      <c r="Z253" s="420"/>
      <c r="AA253" s="420"/>
      <c r="AB253" s="420"/>
      <c r="AC253" s="420"/>
      <c r="AD253" s="420"/>
      <c r="AE253" s="420"/>
      <c r="AF253" s="420"/>
      <c r="AG253" s="420"/>
      <c r="AH253" s="420"/>
      <c r="AI253" s="420"/>
      <c r="AJ253" s="420"/>
      <c r="AK253" s="420"/>
      <c r="AL253" s="420"/>
      <c r="AM253" s="420"/>
      <c r="AN253" s="420"/>
      <c r="AO253" s="420"/>
      <c r="AP253" s="420"/>
      <c r="AQ253" s="420"/>
      <c r="AR253" s="420"/>
      <c r="AS253" s="420"/>
      <c r="AT253" s="420"/>
      <c r="AU253" s="420"/>
      <c r="AV253" s="420"/>
      <c r="AW253" s="420"/>
      <c r="AX253" s="420"/>
    </row>
    <row r="254">
      <c r="A254" s="303"/>
      <c r="B254" s="304" t="s">
        <v>249</v>
      </c>
      <c r="C254" s="304"/>
      <c r="D254" s="304"/>
      <c r="E254" s="304"/>
      <c r="F254" s="305" t="s">
        <v>250</v>
      </c>
      <c r="G254" s="305"/>
      <c r="H254" s="305"/>
      <c r="I254" s="305"/>
      <c r="J254" s="306"/>
      <c r="K254" s="305"/>
      <c r="L254" s="305"/>
      <c r="M254" s="305"/>
      <c r="N254" s="305"/>
      <c r="O254" s="305"/>
      <c r="P254" s="305"/>
      <c r="Q254" s="305"/>
      <c r="R254" s="306"/>
      <c r="S254" s="305"/>
      <c r="T254" s="305"/>
      <c r="U254" s="305"/>
      <c r="V254" s="305"/>
      <c r="W254" s="307"/>
      <c r="X254" s="305"/>
      <c r="Y254" s="305"/>
      <c r="Z254" s="308" t="s">
        <v>251</v>
      </c>
      <c r="AA254" s="308"/>
      <c r="AB254" s="308"/>
      <c r="AC254" s="308"/>
      <c r="AD254" s="308"/>
      <c r="AE254" s="308"/>
      <c r="AF254" s="308"/>
      <c r="AG254" s="308"/>
      <c r="AH254" s="308"/>
      <c r="AI254" s="308"/>
      <c r="AJ254" s="308"/>
      <c r="AK254" s="308"/>
      <c r="AL254" s="308"/>
      <c r="AM254" s="308"/>
      <c r="AN254" s="308"/>
      <c r="AO254" s="308"/>
      <c r="AP254" s="308"/>
      <c r="AQ254" s="308"/>
      <c r="AR254" s="308"/>
      <c r="AS254" s="308"/>
      <c r="AT254" s="308"/>
      <c r="AU254" s="308"/>
      <c r="AV254" s="309" t="s">
        <v>252</v>
      </c>
      <c r="AW254" s="309"/>
      <c r="AX254" s="310" t="s">
        <v>253</v>
      </c>
    </row>
    <row r="255">
      <c r="A255" s="303"/>
      <c r="B255" s="304"/>
      <c r="C255" s="304"/>
      <c r="D255" s="304"/>
      <c r="E255" s="304"/>
      <c r="F255" s="311" t="s">
        <v>254</v>
      </c>
      <c r="G255" s="311"/>
      <c r="H255" s="311"/>
      <c r="I255" s="311"/>
      <c r="J255" s="312" t="s">
        <v>255</v>
      </c>
      <c r="K255" s="312"/>
      <c r="L255" s="312"/>
      <c r="M255" s="312"/>
      <c r="N255" s="312"/>
      <c r="O255" s="312"/>
      <c r="P255" s="312"/>
      <c r="Q255" s="312"/>
      <c r="R255" s="312"/>
      <c r="S255" s="313"/>
      <c r="T255" s="314" t="s">
        <v>256</v>
      </c>
      <c r="U255" s="314"/>
      <c r="V255" s="314"/>
      <c r="W255" s="315"/>
      <c r="X255" s="314"/>
      <c r="Y255" s="314"/>
      <c r="Z255" s="316" t="s">
        <v>257</v>
      </c>
      <c r="AA255" s="316"/>
      <c r="AB255" s="316"/>
      <c r="AC255" s="316"/>
      <c r="AD255" s="316"/>
      <c r="AE255" s="316"/>
      <c r="AF255" s="316"/>
      <c r="AG255" s="316"/>
      <c r="AH255" s="316"/>
      <c r="AI255" s="316"/>
      <c r="AJ255" s="316"/>
      <c r="AK255" s="317" t="s">
        <v>258</v>
      </c>
      <c r="AL255" s="317"/>
      <c r="AM255" s="317"/>
      <c r="AN255" s="317"/>
      <c r="AO255" s="317"/>
      <c r="AP255" s="317"/>
      <c r="AQ255" s="317"/>
      <c r="AR255" s="317"/>
      <c r="AS255" s="317"/>
      <c r="AT255" s="317"/>
      <c r="AU255" s="317"/>
      <c r="AV255" s="318"/>
      <c r="AW255" s="319"/>
      <c r="AX255" s="310"/>
    </row>
    <row r="256">
      <c r="A256" s="303"/>
      <c r="B256" s="320" t="s">
        <v>259</v>
      </c>
      <c r="C256" s="321" t="s">
        <v>260</v>
      </c>
      <c r="D256" s="322" t="s">
        <v>261</v>
      </c>
      <c r="E256" s="323" t="s">
        <v>262</v>
      </c>
      <c r="F256" s="324" t="s">
        <v>263</v>
      </c>
      <c r="G256" s="311" t="s">
        <v>264</v>
      </c>
      <c r="H256" s="325" t="s">
        <v>265</v>
      </c>
      <c r="I256" s="326" t="s">
        <v>266</v>
      </c>
      <c r="J256" s="327" t="s">
        <v>267</v>
      </c>
      <c r="K256" s="328" t="s">
        <v>268</v>
      </c>
      <c r="L256" s="329" t="s">
        <v>269</v>
      </c>
      <c r="M256" s="328" t="s">
        <v>270</v>
      </c>
      <c r="N256" s="328" t="s">
        <v>271</v>
      </c>
      <c r="O256" s="328" t="s">
        <v>272</v>
      </c>
      <c r="P256" s="330" t="s">
        <v>273</v>
      </c>
      <c r="Q256" s="328" t="s">
        <v>274</v>
      </c>
      <c r="R256" s="327" t="s">
        <v>275</v>
      </c>
      <c r="S256" s="331" t="s">
        <v>276</v>
      </c>
      <c r="T256" s="314" t="s">
        <v>277</v>
      </c>
      <c r="U256" s="314" t="s">
        <v>278</v>
      </c>
      <c r="V256" s="314" t="s">
        <v>279</v>
      </c>
      <c r="W256" s="315" t="s">
        <v>280</v>
      </c>
      <c r="X256" s="314" t="s">
        <v>281</v>
      </c>
      <c r="Y256" s="332" t="s">
        <v>282</v>
      </c>
      <c r="Z256" s="396" t="s">
        <v>283</v>
      </c>
      <c r="AA256" s="397" t="s">
        <v>284</v>
      </c>
      <c r="AB256" s="398" t="s">
        <v>285</v>
      </c>
      <c r="AC256" s="397" t="s">
        <v>286</v>
      </c>
      <c r="AD256" s="397" t="s">
        <v>287</v>
      </c>
      <c r="AE256" s="336" t="s">
        <v>288</v>
      </c>
      <c r="AF256" s="397" t="s">
        <v>289</v>
      </c>
      <c r="AG256" s="397" t="s">
        <v>290</v>
      </c>
      <c r="AH256" s="397" t="s">
        <v>291</v>
      </c>
      <c r="AI256" s="336" t="s">
        <v>292</v>
      </c>
      <c r="AJ256" s="336" t="s">
        <v>293</v>
      </c>
      <c r="AK256" s="317" t="s">
        <v>294</v>
      </c>
      <c r="AL256" s="317" t="s">
        <v>295</v>
      </c>
      <c r="AM256" s="317" t="s">
        <v>296</v>
      </c>
      <c r="AN256" s="317" t="s">
        <v>297</v>
      </c>
      <c r="AO256" s="406" t="s">
        <v>298</v>
      </c>
      <c r="AP256" s="406" t="s">
        <v>299</v>
      </c>
      <c r="AQ256" s="317" t="s">
        <v>300</v>
      </c>
      <c r="AR256" s="317" t="s">
        <v>301</v>
      </c>
      <c r="AS256" s="317" t="s">
        <v>302</v>
      </c>
      <c r="AT256" s="317" t="s">
        <v>303</v>
      </c>
      <c r="AU256" s="317" t="s">
        <v>304</v>
      </c>
      <c r="AV256" s="318"/>
      <c r="AW256" s="319"/>
      <c r="AX256" s="310" t="s">
        <v>305</v>
      </c>
    </row>
    <row r="257">
      <c r="A257" s="338" t="s">
        <v>340</v>
      </c>
      <c r="B257" s="340" t="s">
        <v>345</v>
      </c>
      <c r="C257" s="377" t="s">
        <v>324</v>
      </c>
      <c r="D257" s="341" t="s">
        <v>309</v>
      </c>
      <c r="E257" s="399" t="s">
        <v>337</v>
      </c>
      <c r="F257" s="407">
        <f t="shared" ref="F257:F259" si="30">G257+H257+I257</f>
      </c>
      <c r="G257" s="408"/>
      <c r="H257" s="409"/>
      <c r="I257" s="350">
        <v>0</v>
      </c>
      <c r="J257" s="352"/>
      <c r="K257" s="343"/>
      <c r="L257" s="355"/>
      <c r="M257" s="343"/>
      <c r="N257" s="346"/>
      <c r="O257" s="349">
        <f t="shared" ref="O257:O259" si="271">N257/R257</f>
      </c>
      <c r="P257" s="350"/>
      <c r="Q257" s="351">
        <f t="shared" ref="Q257:Q259" si="177">P257/R257</f>
      </c>
      <c r="R257" s="352">
        <f t="shared" ref="R257:R259" si="85">J257+L257</f>
      </c>
      <c r="S257" s="343">
        <f t="shared" ref="S257:S259" si="120">K257+M257</f>
      </c>
      <c r="T257" s="353">
        <f t="shared" ref="T257:T259" si="217">S257/F257</f>
      </c>
      <c r="U257" s="353">
        <f t="shared" ref="U257:U259" si="201">S257/(F257+(AX257*500)+F257*3%)</f>
      </c>
      <c r="V257" s="353">
        <f t="shared" ref="V257:V259" si="254">S257/R257</f>
      </c>
      <c r="W257" s="354"/>
      <c r="X257" s="353">
        <f>F257/W257</f>
      </c>
      <c r="Y257" s="353">
        <f>F257/R257</f>
      </c>
      <c r="Z257" s="353">
        <f>F257/AL257</f>
      </c>
      <c r="AA257" s="353">
        <f t="shared" ref="AA257:AA259" si="185">F257/AK257*1000</f>
      </c>
      <c r="AB257" s="353">
        <f t="shared" ref="AB257:AB259" si="131">F257/AN257</f>
      </c>
      <c r="AC257" s="349">
        <f t="shared" ref="AC257:AC259" si="225">AL257/AK257</f>
      </c>
      <c r="AD257" s="349">
        <f t="shared" ref="AD257:AD259" si="209">AN257/AM257</f>
      </c>
      <c r="AE257" s="349">
        <f t="shared" ref="AE257:AE259" si="262">AP257/AM257</f>
      </c>
      <c r="AF257" s="349">
        <f t="shared" ref="AF257:AF259" si="245">R257/AP257</f>
      </c>
      <c r="AG257" s="349">
        <f t="shared" ref="AG257:AG259" si="53">AR257/AN257</f>
      </c>
      <c r="AH257" s="349">
        <f t="shared" ref="AH257:AH259" si="290">R257/AR257</f>
      </c>
      <c r="AI257" s="349">
        <f t="shared" ref="AI257:AI259" si="193">AQ257/AP257</f>
      </c>
      <c r="AJ257" s="346"/>
      <c r="AK257" s="352"/>
      <c r="AL257" s="352"/>
      <c r="AM257" s="352"/>
      <c r="AN257" s="410"/>
      <c r="AO257" s="411"/>
      <c r="AP257" s="412"/>
      <c r="AQ257" s="413"/>
      <c r="AR257" s="348"/>
      <c r="AS257" s="352"/>
      <c r="AT257" s="352"/>
      <c r="AU257" s="346"/>
      <c r="AV257" s="356"/>
      <c r="AW257" s="356"/>
      <c r="AX257" s="357">
        <f t="shared" ref="AX257:AX259" si="163">COUNT(AU257)</f>
      </c>
    </row>
    <row r="258">
      <c r="A258" s="338"/>
      <c r="B258" s="340" t="s">
        <v>345</v>
      </c>
      <c r="C258" s="381" t="s">
        <v>324</v>
      </c>
      <c r="D258" s="341" t="s">
        <v>309</v>
      </c>
      <c r="E258" s="402" t="s">
        <v>338</v>
      </c>
      <c r="F258" s="403">
        <f t="shared" si="30"/>
      </c>
      <c r="G258" s="359"/>
      <c r="H258" s="359"/>
      <c r="I258" s="364">
        <v>0</v>
      </c>
      <c r="J258" s="352"/>
      <c r="K258" s="343"/>
      <c r="L258" s="355"/>
      <c r="M258" s="343"/>
      <c r="N258" s="346"/>
      <c r="O258" s="349">
        <f t="shared" si="271"/>
      </c>
      <c r="P258" s="350"/>
      <c r="Q258" s="351">
        <f t="shared" si="177"/>
      </c>
      <c r="R258" s="352">
        <f t="shared" si="85"/>
      </c>
      <c r="S258" s="343">
        <f t="shared" si="120"/>
      </c>
      <c r="T258" s="353">
        <f t="shared" si="217"/>
      </c>
      <c r="U258" s="353">
        <f t="shared" si="201"/>
      </c>
      <c r="V258" s="353">
        <f t="shared" si="254"/>
      </c>
      <c r="W258" s="354"/>
      <c r="X258" s="353">
        <v>590</v>
      </c>
      <c r="Y258" s="353">
        <v>651</v>
      </c>
      <c r="Z258" s="353">
        <v>81</v>
      </c>
      <c r="AA258" s="353">
        <f t="shared" si="185"/>
      </c>
      <c r="AB258" s="353">
        <f t="shared" si="131"/>
      </c>
      <c r="AC258" s="349">
        <f t="shared" si="225"/>
      </c>
      <c r="AD258" s="349">
        <f t="shared" si="209"/>
      </c>
      <c r="AE258" s="349">
        <f t="shared" si="262"/>
      </c>
      <c r="AF258" s="349">
        <f t="shared" si="245"/>
      </c>
      <c r="AG258" s="349">
        <f t="shared" si="53"/>
      </c>
      <c r="AH258" s="349">
        <f t="shared" si="290"/>
      </c>
      <c r="AI258" s="349">
        <f t="shared" si="193"/>
      </c>
      <c r="AJ258" s="346"/>
      <c r="AK258" s="352"/>
      <c r="AL258" s="352"/>
      <c r="AM258" s="352"/>
      <c r="AN258" s="352"/>
      <c r="AO258" s="414"/>
      <c r="AP258" s="415"/>
      <c r="AQ258" s="355"/>
      <c r="AR258" s="348"/>
      <c r="AS258" s="352"/>
      <c r="AT258" s="352"/>
      <c r="AU258" s="352"/>
      <c r="AV258" s="356"/>
      <c r="AW258" s="356"/>
      <c r="AX258" s="357">
        <f t="shared" si="163"/>
      </c>
    </row>
    <row r="259">
      <c r="A259" s="338"/>
      <c r="B259" s="416" t="s">
        <v>341</v>
      </c>
      <c r="C259" s="381" t="s">
        <v>324</v>
      </c>
      <c r="D259" s="377" t="s">
        <v>309</v>
      </c>
      <c r="E259" s="374" t="s">
        <v>342</v>
      </c>
      <c r="F259" s="403">
        <f t="shared" si="30"/>
      </c>
      <c r="G259" s="347"/>
      <c r="H259" s="343"/>
      <c r="I259" s="364">
        <v>0</v>
      </c>
      <c r="J259" s="346"/>
      <c r="K259" s="347"/>
      <c r="L259" s="348"/>
      <c r="M259" s="347"/>
      <c r="N259" s="346"/>
      <c r="O259" s="349">
        <f t="shared" si="271"/>
      </c>
      <c r="P259" s="350"/>
      <c r="Q259" s="351">
        <f t="shared" si="177"/>
      </c>
      <c r="R259" s="352">
        <f t="shared" si="85"/>
      </c>
      <c r="S259" s="343">
        <f t="shared" si="120"/>
      </c>
      <c r="T259" s="353">
        <f t="shared" si="217"/>
      </c>
      <c r="U259" s="353">
        <f t="shared" si="201"/>
      </c>
      <c r="V259" s="353">
        <f t="shared" si="254"/>
      </c>
      <c r="W259" s="354"/>
      <c r="X259" s="353">
        <v>590</v>
      </c>
      <c r="Y259" s="353">
        <v>651</v>
      </c>
      <c r="Z259" s="353">
        <v>81</v>
      </c>
      <c r="AA259" s="353">
        <f t="shared" si="185"/>
      </c>
      <c r="AB259" s="353">
        <f t="shared" si="131"/>
      </c>
      <c r="AC259" s="349">
        <f t="shared" si="225"/>
      </c>
      <c r="AD259" s="349">
        <f t="shared" si="209"/>
      </c>
      <c r="AE259" s="349">
        <f t="shared" si="262"/>
      </c>
      <c r="AF259" s="349">
        <f t="shared" si="245"/>
      </c>
      <c r="AG259" s="349">
        <f t="shared" si="53"/>
      </c>
      <c r="AH259" s="349">
        <f t="shared" si="290"/>
      </c>
      <c r="AI259" s="349">
        <f t="shared" si="193"/>
      </c>
      <c r="AJ259" s="346"/>
      <c r="AK259" s="352"/>
      <c r="AL259" s="352"/>
      <c r="AM259" s="352"/>
      <c r="AN259" s="352"/>
      <c r="AO259" s="355"/>
      <c r="AP259" s="352"/>
      <c r="AQ259" s="355"/>
      <c r="AR259" s="348"/>
      <c r="AS259" s="346"/>
      <c r="AT259" s="346"/>
      <c r="AU259" s="346"/>
      <c r="AV259" s="356"/>
      <c r="AW259" s="356"/>
      <c r="AX259" s="357">
        <f t="shared" si="163"/>
      </c>
    </row>
    <row customHeight="true" ht="18.452380952380953" r="260">
      <c r="A260" s="338"/>
      <c r="B260" s="416" t="s">
        <v>341</v>
      </c>
      <c r="C260" s="381" t="s">
        <v>324</v>
      </c>
      <c r="D260" s="377" t="s">
        <v>309</v>
      </c>
      <c r="E260" s="374" t="s">
        <v>342</v>
      </c>
      <c r="F260" s="403">
        <v>0</v>
      </c>
      <c r="G260" s="347"/>
      <c r="H260" s="343"/>
      <c r="I260" s="364">
        <v>0</v>
      </c>
      <c r="J260" s="346"/>
      <c r="K260" s="347"/>
      <c r="L260" s="348"/>
      <c r="M260" s="347"/>
      <c r="N260" s="346"/>
      <c r="O260" s="349" t="str">
        <v>#DIV/0!</v>
      </c>
      <c r="P260" s="350"/>
      <c r="Q260" s="351" t="str">
        <v>#DIV/0!</v>
      </c>
      <c r="R260" s="352">
        <v>0</v>
      </c>
      <c r="S260" s="343">
        <v>0</v>
      </c>
      <c r="T260" s="353" t="str">
        <v>#DIV/0!</v>
      </c>
      <c r="U260" s="353" t="str">
        <v>#DIV/0!</v>
      </c>
      <c r="V260" s="353" t="str">
        <v>#DIV/0!</v>
      </c>
      <c r="W260" s="354"/>
      <c r="X260" s="353">
        <v>590</v>
      </c>
      <c r="Y260" s="353">
        <v>651</v>
      </c>
      <c r="Z260" s="353">
        <v>81</v>
      </c>
      <c r="AA260" s="353" t="str">
        <v>#DIV/0!</v>
      </c>
      <c r="AB260" s="353" t="str">
        <v>#DIV/0!</v>
      </c>
      <c r="AC260" s="349" t="str">
        <v>#DIV/0!</v>
      </c>
      <c r="AD260" s="349" t="str">
        <v>#DIV/0!</v>
      </c>
      <c r="AE260" s="349" t="str">
        <v>#DIV/0!</v>
      </c>
      <c r="AF260" s="349" t="str">
        <v>#DIV/0!</v>
      </c>
      <c r="AG260" s="349" t="str">
        <v>#DIV/0!</v>
      </c>
      <c r="AH260" s="349" t="str">
        <v>#DIV/0!</v>
      </c>
      <c r="AI260" s="349" t="str">
        <v>#DIV/0!</v>
      </c>
      <c r="AJ260" s="346"/>
      <c r="AK260" s="352"/>
      <c r="AL260" s="352"/>
      <c r="AM260" s="352"/>
      <c r="AN260" s="352"/>
      <c r="AO260" s="355"/>
      <c r="AP260" s="352"/>
      <c r="AQ260" s="355"/>
      <c r="AR260" s="348"/>
      <c r="AS260" s="346"/>
      <c r="AT260" s="346"/>
      <c r="AU260" s="346"/>
      <c r="AV260" s="356"/>
      <c r="AW260" s="356"/>
      <c r="AX260" s="357">
        <v>0</v>
      </c>
    </row>
    <row r="261">
      <c r="A261" s="338"/>
      <c r="B261" s="361" t="s">
        <v>314</v>
      </c>
      <c r="C261" s="361"/>
      <c r="D261" s="361"/>
      <c r="E261" s="361"/>
      <c r="F261" s="362">
        <f>SUM(F257:F260)</f>
      </c>
      <c r="G261" s="362">
        <f>SUM(G257:G260)</f>
      </c>
      <c r="H261" s="362">
        <f>SUM(H257:H260)</f>
      </c>
      <c r="I261" s="364">
        <f>SUM(I257:I260)</f>
      </c>
      <c r="J261" s="365">
        <f>SUM(J257:J260)</f>
      </c>
      <c r="K261" s="362">
        <f>SUM(K257:K260)</f>
      </c>
      <c r="L261" s="362">
        <f>SUM(L257:L260)</f>
      </c>
      <c r="M261" s="362">
        <f>SUM(M257:M260)</f>
      </c>
      <c r="N261" s="362">
        <f>SUM(N257:N260)</f>
      </c>
      <c r="O261" s="367">
        <f t="shared" ref="O261:O285" si="272">N261/R261</f>
      </c>
      <c r="P261" s="386">
        <f>SUM(P257:P259)</f>
      </c>
      <c r="Q261" s="351">
        <f t="shared" ref="Q261:Q285" si="178">P261/R261</f>
      </c>
      <c r="R261" s="365">
        <f>SUM(R257:R260)</f>
      </c>
      <c r="S261" s="362">
        <f>SUM(S257:S260)</f>
      </c>
      <c r="T261" s="369">
        <f t="shared" ref="T261:T285" si="218">S261/F261</f>
      </c>
      <c r="U261" s="369">
        <f t="shared" ref="U261:U285" si="202">S261/(F261+(AX261*500)+F261*3%)</f>
      </c>
      <c r="V261" s="369">
        <f t="shared" ref="V261:V285" si="255">S261/R261</f>
      </c>
      <c r="W261" s="370">
        <f>SUM(W257:W260)</f>
      </c>
      <c r="X261" s="369">
        <f t="shared" ref="X261:X280" si="237">F261/W261</f>
      </c>
      <c r="Y261" s="369">
        <f t="shared" ref="Y261:Y280" si="45">F261/R261</f>
      </c>
      <c r="Z261" s="369">
        <f t="shared" ref="Z261:Z280" si="282">F261/AL261</f>
      </c>
      <c r="AA261" s="369">
        <f t="shared" ref="AA261:AA285" si="186">F261/AK261*1000</f>
      </c>
      <c r="AB261" s="369">
        <f t="shared" ref="AB261:AB285" si="132">F261/AN261</f>
      </c>
      <c r="AC261" s="367">
        <f t="shared" ref="AC261:AC285" si="226">AL261/AK261</f>
      </c>
      <c r="AD261" s="367">
        <f t="shared" ref="AD261:AD285" si="210">AN261/AM261</f>
      </c>
      <c r="AE261" s="367">
        <f t="shared" ref="AE261:AE285" si="263">AP261/AM261</f>
      </c>
      <c r="AF261" s="367">
        <f t="shared" ref="AF261:AF285" si="246">R261/AP261</f>
      </c>
      <c r="AG261" s="367">
        <f t="shared" ref="AG261:AG285" si="54">AR261/AN261</f>
      </c>
      <c r="AH261" s="367">
        <f t="shared" ref="AH261:AH285" si="291">R261/AR261</f>
      </c>
      <c r="AI261" s="367">
        <f t="shared" ref="AI261:AI285" si="194">AQ261/AP261</f>
      </c>
      <c r="AJ261" s="365">
        <f>AVERAGE(AJ257:AJ260)</f>
      </c>
      <c r="AK261" s="365">
        <f>SUM(AK257:AK260)</f>
      </c>
      <c r="AL261" s="365">
        <f>SUM(AL257:AL260)</f>
      </c>
      <c r="AM261" s="365">
        <f>SUM(AM257:AM260)</f>
      </c>
      <c r="AN261" s="365">
        <f>SUM(AN257:AN260)</f>
      </c>
      <c r="AO261" s="365">
        <f>SUM(AO257:AO260)</f>
      </c>
      <c r="AP261" s="365">
        <f>SUM(AP257:AP260)</f>
      </c>
      <c r="AQ261" s="365">
        <f>SUM(AQ257:AQ260)</f>
      </c>
      <c r="AR261" s="365">
        <f>SUM(AR257:AR260)</f>
      </c>
      <c r="AS261" s="365">
        <f>SUM(AS257:AS260)</f>
      </c>
      <c r="AT261" s="365">
        <f>SUM(AT257:AT260)</f>
      </c>
      <c r="AU261" s="365">
        <f>SUM(AU257:AU260)</f>
      </c>
      <c r="AV261" s="372"/>
      <c r="AW261" s="372"/>
      <c r="AX261" s="365">
        <f>SUM(AX257:AX260)</f>
      </c>
    </row>
    <row r="262">
      <c r="A262" s="338"/>
      <c r="B262" s="339" t="s">
        <v>343</v>
      </c>
      <c r="C262" s="340" t="s">
        <v>308</v>
      </c>
      <c r="D262" s="375" t="s">
        <v>320</v>
      </c>
      <c r="E262" s="342" t="s">
        <v>310</v>
      </c>
      <c r="F262" s="343">
        <f t="shared" ref="F262:F265" si="31">G262+H262+I262</f>
      </c>
      <c r="G262" s="344"/>
      <c r="H262" s="343"/>
      <c r="I262" s="350">
        <v>0</v>
      </c>
      <c r="J262" s="346"/>
      <c r="K262" s="347"/>
      <c r="L262" s="348"/>
      <c r="M262" s="347"/>
      <c r="N262" s="346"/>
      <c r="O262" s="349">
        <f t="shared" si="272"/>
      </c>
      <c r="P262" s="350"/>
      <c r="Q262" s="351">
        <f t="shared" si="178"/>
      </c>
      <c r="R262" s="352">
        <f t="shared" ref="R262:R265" si="86">J262+L262</f>
      </c>
      <c r="S262" s="343">
        <f t="shared" ref="S262:S265" si="121">K262+M262</f>
      </c>
      <c r="T262" s="353">
        <f t="shared" si="218"/>
      </c>
      <c r="U262" s="353">
        <f t="shared" si="202"/>
      </c>
      <c r="V262" s="353">
        <f t="shared" si="255"/>
      </c>
      <c r="W262" s="354"/>
      <c r="X262" s="353">
        <f t="shared" si="237"/>
      </c>
      <c r="Y262" s="353">
        <f t="shared" si="45"/>
      </c>
      <c r="Z262" s="353">
        <f t="shared" si="282"/>
      </c>
      <c r="AA262" s="353">
        <f t="shared" si="186"/>
      </c>
      <c r="AB262" s="353">
        <f t="shared" si="132"/>
      </c>
      <c r="AC262" s="349">
        <f t="shared" si="226"/>
      </c>
      <c r="AD262" s="349">
        <f t="shared" si="210"/>
      </c>
      <c r="AE262" s="349">
        <f t="shared" si="263"/>
      </c>
      <c r="AF262" s="349">
        <f t="shared" si="246"/>
      </c>
      <c r="AG262" s="349">
        <f t="shared" si="54"/>
      </c>
      <c r="AH262" s="349">
        <f t="shared" si="291"/>
      </c>
      <c r="AI262" s="349">
        <f t="shared" si="194"/>
      </c>
      <c r="AJ262" s="346"/>
      <c r="AK262" s="352"/>
      <c r="AL262" s="352"/>
      <c r="AM262" s="352"/>
      <c r="AN262" s="352"/>
      <c r="AO262" s="348"/>
      <c r="AP262" s="352"/>
      <c r="AQ262" s="355"/>
      <c r="AR262" s="348"/>
      <c r="AS262" s="352"/>
      <c r="AT262" s="352"/>
      <c r="AU262" s="352"/>
      <c r="AV262" s="356"/>
      <c r="AW262" s="356"/>
      <c r="AX262" s="357">
        <f t="shared" ref="AX262:AX265" si="164">COUNT(AU262)</f>
      </c>
    </row>
    <row r="263">
      <c r="A263" s="338"/>
      <c r="B263" s="339" t="s">
        <v>343</v>
      </c>
      <c r="C263" s="340" t="s">
        <v>308</v>
      </c>
      <c r="D263" s="375" t="s">
        <v>320</v>
      </c>
      <c r="E263" s="342" t="s">
        <v>311</v>
      </c>
      <c r="F263" s="343">
        <f t="shared" si="31"/>
      </c>
      <c r="G263" s="358"/>
      <c r="H263" s="359"/>
      <c r="I263" s="350">
        <v>0</v>
      </c>
      <c r="J263" s="352"/>
      <c r="K263" s="343"/>
      <c r="L263" s="355"/>
      <c r="M263" s="343"/>
      <c r="N263" s="346"/>
      <c r="O263" s="349">
        <f t="shared" si="272"/>
      </c>
      <c r="P263" s="350"/>
      <c r="Q263" s="351">
        <f t="shared" si="178"/>
      </c>
      <c r="R263" s="352">
        <f t="shared" si="86"/>
      </c>
      <c r="S263" s="343">
        <f t="shared" si="121"/>
      </c>
      <c r="T263" s="353">
        <f t="shared" si="218"/>
      </c>
      <c r="U263" s="353">
        <f t="shared" si="202"/>
      </c>
      <c r="V263" s="353">
        <f t="shared" si="255"/>
      </c>
      <c r="W263" s="354"/>
      <c r="X263" s="353">
        <f t="shared" si="237"/>
      </c>
      <c r="Y263" s="353">
        <f t="shared" si="45"/>
      </c>
      <c r="Z263" s="353">
        <f t="shared" si="282"/>
      </c>
      <c r="AA263" s="353">
        <f t="shared" si="186"/>
      </c>
      <c r="AB263" s="353">
        <f t="shared" si="132"/>
      </c>
      <c r="AC263" s="349">
        <f t="shared" si="226"/>
      </c>
      <c r="AD263" s="349">
        <f t="shared" si="210"/>
      </c>
      <c r="AE263" s="349">
        <f t="shared" si="263"/>
      </c>
      <c r="AF263" s="349">
        <f t="shared" si="246"/>
      </c>
      <c r="AG263" s="349">
        <f t="shared" si="54"/>
      </c>
      <c r="AH263" s="349">
        <f t="shared" si="291"/>
      </c>
      <c r="AI263" s="349">
        <f t="shared" si="194"/>
      </c>
      <c r="AJ263" s="346"/>
      <c r="AK263" s="352"/>
      <c r="AL263" s="352"/>
      <c r="AM263" s="352"/>
      <c r="AN263" s="352"/>
      <c r="AO263" s="348"/>
      <c r="AP263" s="352"/>
      <c r="AQ263" s="355"/>
      <c r="AR263" s="348"/>
      <c r="AS263" s="352"/>
      <c r="AT263" s="352"/>
      <c r="AU263" s="352"/>
      <c r="AV263" s="356"/>
      <c r="AW263" s="356"/>
      <c r="AX263" s="357">
        <f t="shared" si="164"/>
      </c>
    </row>
    <row r="264">
      <c r="A264" s="338"/>
      <c r="B264" s="339" t="s">
        <v>343</v>
      </c>
      <c r="C264" s="340" t="s">
        <v>308</v>
      </c>
      <c r="D264" s="375" t="s">
        <v>320</v>
      </c>
      <c r="E264" s="342" t="s">
        <v>312</v>
      </c>
      <c r="F264" s="343">
        <f t="shared" si="31"/>
      </c>
      <c r="G264" s="344"/>
      <c r="H264" s="343"/>
      <c r="I264" s="350">
        <v>0</v>
      </c>
      <c r="J264" s="346"/>
      <c r="K264" s="347"/>
      <c r="L264" s="348"/>
      <c r="M264" s="347"/>
      <c r="N264" s="346"/>
      <c r="O264" s="349">
        <f t="shared" si="272"/>
      </c>
      <c r="P264" s="350"/>
      <c r="Q264" s="351">
        <f t="shared" si="178"/>
      </c>
      <c r="R264" s="352">
        <f t="shared" si="86"/>
      </c>
      <c r="S264" s="343">
        <f t="shared" si="121"/>
      </c>
      <c r="T264" s="353">
        <f t="shared" si="218"/>
      </c>
      <c r="U264" s="353">
        <f t="shared" si="202"/>
      </c>
      <c r="V264" s="353">
        <f t="shared" si="255"/>
      </c>
      <c r="W264" s="354"/>
      <c r="X264" s="353">
        <f t="shared" si="237"/>
      </c>
      <c r="Y264" s="353">
        <f t="shared" si="45"/>
      </c>
      <c r="Z264" s="353">
        <f t="shared" si="282"/>
      </c>
      <c r="AA264" s="353">
        <f t="shared" si="186"/>
      </c>
      <c r="AB264" s="353">
        <f t="shared" si="132"/>
      </c>
      <c r="AC264" s="349">
        <f t="shared" si="226"/>
      </c>
      <c r="AD264" s="349">
        <f t="shared" si="210"/>
      </c>
      <c r="AE264" s="349">
        <f t="shared" si="263"/>
      </c>
      <c r="AF264" s="349">
        <f t="shared" si="246"/>
      </c>
      <c r="AG264" s="349">
        <f t="shared" si="54"/>
      </c>
      <c r="AH264" s="349">
        <f t="shared" si="291"/>
      </c>
      <c r="AI264" s="349">
        <f t="shared" si="194"/>
      </c>
      <c r="AJ264" s="346"/>
      <c r="AK264" s="352"/>
      <c r="AL264" s="352"/>
      <c r="AM264" s="352"/>
      <c r="AN264" s="352"/>
      <c r="AO264" s="348"/>
      <c r="AP264" s="352"/>
      <c r="AQ264" s="355"/>
      <c r="AR264" s="348"/>
      <c r="AS264" s="346"/>
      <c r="AT264" s="346"/>
      <c r="AU264" s="346"/>
      <c r="AV264" s="356"/>
      <c r="AW264" s="356"/>
      <c r="AX264" s="357">
        <f t="shared" si="164"/>
      </c>
    </row>
    <row r="265">
      <c r="A265" s="338"/>
      <c r="B265" s="339" t="s">
        <v>343</v>
      </c>
      <c r="C265" s="340" t="s">
        <v>308</v>
      </c>
      <c r="D265" s="375" t="s">
        <v>320</v>
      </c>
      <c r="E265" s="342" t="s">
        <v>313</v>
      </c>
      <c r="F265" s="343">
        <f t="shared" si="31"/>
      </c>
      <c r="G265" s="344"/>
      <c r="H265" s="343"/>
      <c r="I265" s="350">
        <v>0</v>
      </c>
      <c r="J265" s="352"/>
      <c r="K265" s="343"/>
      <c r="L265" s="355"/>
      <c r="M265" s="343"/>
      <c r="N265" s="346"/>
      <c r="O265" s="349">
        <f t="shared" si="272"/>
      </c>
      <c r="P265" s="350"/>
      <c r="Q265" s="351">
        <f t="shared" si="178"/>
      </c>
      <c r="R265" s="352">
        <f t="shared" si="86"/>
      </c>
      <c r="S265" s="343">
        <f t="shared" si="121"/>
      </c>
      <c r="T265" s="353">
        <f t="shared" si="218"/>
      </c>
      <c r="U265" s="353">
        <f t="shared" si="202"/>
      </c>
      <c r="V265" s="353">
        <f t="shared" si="255"/>
      </c>
      <c r="W265" s="354"/>
      <c r="X265" s="353">
        <f t="shared" si="237"/>
      </c>
      <c r="Y265" s="353">
        <f t="shared" si="45"/>
      </c>
      <c r="Z265" s="353">
        <f t="shared" si="282"/>
      </c>
      <c r="AA265" s="353">
        <f t="shared" si="186"/>
      </c>
      <c r="AB265" s="353">
        <f t="shared" si="132"/>
      </c>
      <c r="AC265" s="349">
        <f t="shared" si="226"/>
      </c>
      <c r="AD265" s="349">
        <f t="shared" si="210"/>
      </c>
      <c r="AE265" s="349">
        <f t="shared" si="263"/>
      </c>
      <c r="AF265" s="349">
        <f t="shared" si="246"/>
      </c>
      <c r="AG265" s="349">
        <f t="shared" si="54"/>
      </c>
      <c r="AH265" s="349">
        <f t="shared" si="291"/>
      </c>
      <c r="AI265" s="349">
        <f t="shared" si="194"/>
      </c>
      <c r="AJ265" s="346"/>
      <c r="AK265" s="352"/>
      <c r="AL265" s="352"/>
      <c r="AM265" s="352"/>
      <c r="AN265" s="352"/>
      <c r="AO265" s="348"/>
      <c r="AP265" s="352"/>
      <c r="AQ265" s="355"/>
      <c r="AR265" s="348"/>
      <c r="AS265" s="352"/>
      <c r="AT265" s="352"/>
      <c r="AU265" s="352"/>
      <c r="AV265" s="356"/>
      <c r="AW265" s="356"/>
      <c r="AX265" s="357">
        <f t="shared" si="164"/>
      </c>
    </row>
    <row r="266">
      <c r="A266" s="338"/>
      <c r="B266" s="361" t="s">
        <v>314</v>
      </c>
      <c r="C266" s="361"/>
      <c r="D266" s="361"/>
      <c r="E266" s="361"/>
      <c r="F266" s="362">
        <f>SUM(F262:F265)</f>
      </c>
      <c r="G266" s="362">
        <f>SUM(G262:G265)</f>
      </c>
      <c r="H266" s="362">
        <f>SUM(H262:H265)</f>
      </c>
      <c r="I266" s="364">
        <f>SUM(I262:I265)</f>
      </c>
      <c r="J266" s="365">
        <f>SUM(J262:J265)</f>
      </c>
      <c r="K266" s="366">
        <f>SUM(K262:K265)</f>
      </c>
      <c r="L266" s="366">
        <f>SUM(L262:L265)</f>
      </c>
      <c r="M266" s="366">
        <f>SUM(M262:M265)</f>
      </c>
      <c r="N266" s="366">
        <f>SUM(N262:N265)</f>
      </c>
      <c r="O266" s="367">
        <f t="shared" si="272"/>
      </c>
      <c r="P266" s="368">
        <f>SUM(P262:P265)</f>
      </c>
      <c r="Q266" s="351">
        <f t="shared" si="178"/>
      </c>
      <c r="R266" s="365">
        <f>SUM(R262:R265)</f>
      </c>
      <c r="S266" s="362">
        <f>SUM(S262:S265)</f>
      </c>
      <c r="T266" s="369">
        <f t="shared" si="218"/>
      </c>
      <c r="U266" s="369">
        <f t="shared" si="202"/>
      </c>
      <c r="V266" s="369">
        <f t="shared" si="255"/>
      </c>
      <c r="W266" s="370">
        <f>SUM(W262:W265)</f>
      </c>
      <c r="X266" s="369">
        <f t="shared" si="237"/>
      </c>
      <c r="Y266" s="369">
        <f t="shared" si="45"/>
      </c>
      <c r="Z266" s="369">
        <f t="shared" si="282"/>
      </c>
      <c r="AA266" s="369">
        <f t="shared" si="186"/>
      </c>
      <c r="AB266" s="369">
        <f t="shared" si="132"/>
      </c>
      <c r="AC266" s="367">
        <f t="shared" si="226"/>
      </c>
      <c r="AD266" s="367">
        <f t="shared" si="210"/>
      </c>
      <c r="AE266" s="367">
        <f t="shared" si="263"/>
      </c>
      <c r="AF266" s="367">
        <f t="shared" si="246"/>
      </c>
      <c r="AG266" s="367">
        <f t="shared" si="54"/>
      </c>
      <c r="AH266" s="367">
        <f t="shared" si="291"/>
      </c>
      <c r="AI266" s="367">
        <f t="shared" si="194"/>
      </c>
      <c r="AJ266" s="365">
        <f>AVERAGE(AJ262:AJ265)</f>
      </c>
      <c r="AK266" s="365">
        <f>SUM(AK262:AK265)</f>
      </c>
      <c r="AL266" s="365">
        <f>SUM(AL262:AL265)</f>
      </c>
      <c r="AM266" s="365">
        <f>SUM(AM262:AM265)</f>
      </c>
      <c r="AN266" s="365">
        <f>SUM(AN262:AN265)</f>
      </c>
      <c r="AO266" s="365">
        <f>SUM(AO262:AO265)</f>
      </c>
      <c r="AP266" s="365">
        <f>SUM(AP262:AP265)</f>
      </c>
      <c r="AQ266" s="365">
        <f>SUM(AQ262:AQ265)</f>
      </c>
      <c r="AR266" s="365">
        <f>SUM(AR262:AR265)</f>
      </c>
      <c r="AS266" s="365">
        <f>SUM(AS262:AS265)</f>
      </c>
      <c r="AT266" s="365">
        <f>SUM(AT262:AT265)</f>
      </c>
      <c r="AU266" s="365">
        <f>SUM(AU262:AU265)</f>
      </c>
      <c r="AV266" s="372"/>
      <c r="AW266" s="372"/>
      <c r="AX266" s="365">
        <f>SUM(AX262:AX265)</f>
      </c>
    </row>
    <row r="267">
      <c r="A267" s="338"/>
      <c r="B267" s="340" t="s">
        <v>343</v>
      </c>
      <c r="C267" s="340" t="s">
        <v>308</v>
      </c>
      <c r="D267" s="377" t="s">
        <v>315</v>
      </c>
      <c r="E267" s="374" t="s">
        <v>316</v>
      </c>
      <c r="F267" s="343">
        <f t="shared" ref="F267:F270" si="32">G267+H267+I267</f>
      </c>
      <c r="G267" s="344"/>
      <c r="H267" s="343"/>
      <c r="I267" s="364">
        <v>0</v>
      </c>
      <c r="J267" s="352"/>
      <c r="K267" s="343"/>
      <c r="L267" s="355"/>
      <c r="M267" s="343"/>
      <c r="N267" s="346"/>
      <c r="O267" s="349">
        <f t="shared" si="272"/>
      </c>
      <c r="P267" s="364"/>
      <c r="Q267" s="351">
        <f t="shared" si="178"/>
      </c>
      <c r="R267" s="352">
        <f t="shared" ref="R267:R270" si="87">J267+L267</f>
      </c>
      <c r="S267" s="343">
        <f t="shared" ref="S267:S270" si="122">K267+M267</f>
      </c>
      <c r="T267" s="353">
        <f t="shared" si="218"/>
      </c>
      <c r="U267" s="353">
        <f t="shared" si="202"/>
      </c>
      <c r="V267" s="353">
        <f t="shared" si="255"/>
      </c>
      <c r="W267" s="354"/>
      <c r="X267" s="353">
        <f t="shared" si="237"/>
      </c>
      <c r="Y267" s="353">
        <f t="shared" si="45"/>
      </c>
      <c r="Z267" s="353">
        <f t="shared" si="282"/>
      </c>
      <c r="AA267" s="353">
        <f t="shared" si="186"/>
      </c>
      <c r="AB267" s="353">
        <f t="shared" si="132"/>
      </c>
      <c r="AC267" s="349">
        <f t="shared" si="226"/>
      </c>
      <c r="AD267" s="349">
        <f t="shared" si="210"/>
      </c>
      <c r="AE267" s="349">
        <f t="shared" si="263"/>
      </c>
      <c r="AF267" s="349">
        <f t="shared" si="246"/>
      </c>
      <c r="AG267" s="349">
        <f t="shared" si="54"/>
      </c>
      <c r="AH267" s="349">
        <f t="shared" si="291"/>
      </c>
      <c r="AI267" s="349">
        <f t="shared" si="194"/>
      </c>
      <c r="AJ267" s="346"/>
      <c r="AK267" s="352"/>
      <c r="AL267" s="352"/>
      <c r="AM267" s="352"/>
      <c r="AN267" s="352"/>
      <c r="AO267" s="348"/>
      <c r="AP267" s="346"/>
      <c r="AQ267" s="355"/>
      <c r="AR267" s="348"/>
      <c r="AS267" s="352"/>
      <c r="AT267" s="352"/>
      <c r="AU267" s="352"/>
      <c r="AV267" s="356"/>
      <c r="AW267" s="356"/>
      <c r="AX267" s="357">
        <f t="shared" ref="AX267:AX270" si="165">COUNT(AU267)</f>
      </c>
    </row>
    <row r="268">
      <c r="A268" s="338"/>
      <c r="B268" s="340" t="s">
        <v>343</v>
      </c>
      <c r="C268" s="340" t="s">
        <v>308</v>
      </c>
      <c r="D268" s="377" t="s">
        <v>315</v>
      </c>
      <c r="E268" s="342" t="s">
        <v>317</v>
      </c>
      <c r="F268" s="343">
        <f t="shared" si="32"/>
      </c>
      <c r="G268" s="344"/>
      <c r="H268" s="343"/>
      <c r="I268" s="364">
        <v>0</v>
      </c>
      <c r="J268" s="352"/>
      <c r="K268" s="343"/>
      <c r="L268" s="355"/>
      <c r="M268" s="343"/>
      <c r="N268" s="346"/>
      <c r="O268" s="349">
        <f t="shared" si="272"/>
      </c>
      <c r="P268" s="364"/>
      <c r="Q268" s="351">
        <f t="shared" si="178"/>
      </c>
      <c r="R268" s="352">
        <f t="shared" si="87"/>
      </c>
      <c r="S268" s="343">
        <f t="shared" si="122"/>
      </c>
      <c r="T268" s="353">
        <f t="shared" si="218"/>
      </c>
      <c r="U268" s="353">
        <f t="shared" si="202"/>
      </c>
      <c r="V268" s="353">
        <f t="shared" si="255"/>
      </c>
      <c r="W268" s="354"/>
      <c r="X268" s="353">
        <f t="shared" si="237"/>
      </c>
      <c r="Y268" s="353">
        <f t="shared" si="45"/>
      </c>
      <c r="Z268" s="353">
        <f t="shared" si="282"/>
      </c>
      <c r="AA268" s="353">
        <f t="shared" si="186"/>
      </c>
      <c r="AB268" s="353">
        <f t="shared" si="132"/>
      </c>
      <c r="AC268" s="349">
        <f t="shared" si="226"/>
      </c>
      <c r="AD268" s="349">
        <f t="shared" si="210"/>
      </c>
      <c r="AE268" s="349">
        <f t="shared" si="263"/>
      </c>
      <c r="AF268" s="349">
        <f t="shared" si="246"/>
      </c>
      <c r="AG268" s="349">
        <f t="shared" si="54"/>
      </c>
      <c r="AH268" s="349">
        <f t="shared" si="291"/>
      </c>
      <c r="AI268" s="349">
        <f t="shared" si="194"/>
      </c>
      <c r="AJ268" s="346"/>
      <c r="AK268" s="352"/>
      <c r="AL268" s="352"/>
      <c r="AM268" s="352"/>
      <c r="AN268" s="352"/>
      <c r="AO268" s="348"/>
      <c r="AP268" s="352"/>
      <c r="AQ268" s="355"/>
      <c r="AR268" s="348"/>
      <c r="AS268" s="352"/>
      <c r="AT268" s="352"/>
      <c r="AU268" s="352"/>
      <c r="AV268" s="356"/>
      <c r="AW268" s="356"/>
      <c r="AX268" s="357">
        <f t="shared" si="165"/>
      </c>
    </row>
    <row r="269">
      <c r="A269" s="338"/>
      <c r="B269" s="340" t="s">
        <v>343</v>
      </c>
      <c r="C269" s="340" t="s">
        <v>308</v>
      </c>
      <c r="D269" s="377" t="s">
        <v>315</v>
      </c>
      <c r="E269" s="342" t="s">
        <v>318</v>
      </c>
      <c r="F269" s="343">
        <f t="shared" si="32"/>
      </c>
      <c r="G269" s="344"/>
      <c r="H269" s="347"/>
      <c r="I269" s="364">
        <v>0</v>
      </c>
      <c r="J269" s="352"/>
      <c r="K269" s="343"/>
      <c r="L269" s="355"/>
      <c r="M269" s="343"/>
      <c r="N269" s="346"/>
      <c r="O269" s="349">
        <f t="shared" si="272"/>
      </c>
      <c r="P269" s="364"/>
      <c r="Q269" s="351">
        <f t="shared" si="178"/>
      </c>
      <c r="R269" s="352">
        <f t="shared" si="87"/>
      </c>
      <c r="S269" s="343">
        <f t="shared" si="122"/>
      </c>
      <c r="T269" s="353">
        <f t="shared" si="218"/>
      </c>
      <c r="U269" s="353">
        <f t="shared" si="202"/>
      </c>
      <c r="V269" s="353">
        <f t="shared" si="255"/>
      </c>
      <c r="W269" s="354"/>
      <c r="X269" s="353">
        <f t="shared" si="237"/>
      </c>
      <c r="Y269" s="353">
        <f t="shared" si="45"/>
      </c>
      <c r="Z269" s="353">
        <f t="shared" si="282"/>
      </c>
      <c r="AA269" s="353">
        <f t="shared" si="186"/>
      </c>
      <c r="AB269" s="353">
        <f t="shared" si="132"/>
      </c>
      <c r="AC269" s="349">
        <f t="shared" si="226"/>
      </c>
      <c r="AD269" s="349">
        <f t="shared" si="210"/>
      </c>
      <c r="AE269" s="349">
        <f t="shared" si="263"/>
      </c>
      <c r="AF269" s="349">
        <f t="shared" si="246"/>
      </c>
      <c r="AG269" s="349">
        <f t="shared" si="54"/>
      </c>
      <c r="AH269" s="349">
        <f t="shared" si="291"/>
      </c>
      <c r="AI269" s="349">
        <f t="shared" si="194"/>
      </c>
      <c r="AJ269" s="346"/>
      <c r="AK269" s="352"/>
      <c r="AL269" s="352"/>
      <c r="AM269" s="352"/>
      <c r="AN269" s="352"/>
      <c r="AO269" s="348"/>
      <c r="AP269" s="352"/>
      <c r="AQ269" s="355"/>
      <c r="AR269" s="348"/>
      <c r="AS269" s="352"/>
      <c r="AT269" s="352"/>
      <c r="AU269" s="352"/>
      <c r="AV269" s="356"/>
      <c r="AW269" s="356"/>
      <c r="AX269" s="357">
        <f t="shared" si="165"/>
      </c>
    </row>
    <row r="270">
      <c r="A270" s="338"/>
      <c r="B270" s="340" t="s">
        <v>343</v>
      </c>
      <c r="C270" s="340" t="s">
        <v>308</v>
      </c>
      <c r="D270" s="377" t="s">
        <v>315</v>
      </c>
      <c r="E270" s="342" t="s">
        <v>319</v>
      </c>
      <c r="F270" s="343">
        <f t="shared" si="32"/>
      </c>
      <c r="G270" s="344"/>
      <c r="H270" s="343"/>
      <c r="I270" s="364">
        <v>0</v>
      </c>
      <c r="J270" s="352"/>
      <c r="K270" s="343"/>
      <c r="L270" s="355"/>
      <c r="M270" s="343"/>
      <c r="N270" s="346"/>
      <c r="O270" s="349">
        <f t="shared" si="272"/>
      </c>
      <c r="P270" s="364"/>
      <c r="Q270" s="351">
        <f t="shared" si="178"/>
      </c>
      <c r="R270" s="352">
        <f t="shared" si="87"/>
      </c>
      <c r="S270" s="343">
        <f t="shared" si="122"/>
      </c>
      <c r="T270" s="353">
        <f t="shared" si="218"/>
      </c>
      <c r="U270" s="353">
        <f t="shared" si="202"/>
      </c>
      <c r="V270" s="353">
        <f t="shared" si="255"/>
      </c>
      <c r="W270" s="354"/>
      <c r="X270" s="353">
        <f t="shared" si="237"/>
      </c>
      <c r="Y270" s="353">
        <f t="shared" si="45"/>
      </c>
      <c r="Z270" s="353">
        <f t="shared" si="282"/>
      </c>
      <c r="AA270" s="353">
        <f t="shared" si="186"/>
      </c>
      <c r="AB270" s="353">
        <f t="shared" si="132"/>
      </c>
      <c r="AC270" s="349">
        <f t="shared" si="226"/>
      </c>
      <c r="AD270" s="349">
        <f t="shared" si="210"/>
      </c>
      <c r="AE270" s="349">
        <f t="shared" si="263"/>
      </c>
      <c r="AF270" s="349">
        <f t="shared" si="246"/>
      </c>
      <c r="AG270" s="349">
        <f t="shared" si="54"/>
      </c>
      <c r="AH270" s="349">
        <f t="shared" si="291"/>
      </c>
      <c r="AI270" s="349">
        <f t="shared" si="194"/>
      </c>
      <c r="AJ270" s="346"/>
      <c r="AK270" s="352"/>
      <c r="AL270" s="352"/>
      <c r="AM270" s="352"/>
      <c r="AN270" s="352"/>
      <c r="AO270" s="355"/>
      <c r="AP270" s="352"/>
      <c r="AQ270" s="355"/>
      <c r="AR270" s="348"/>
      <c r="AS270" s="352"/>
      <c r="AT270" s="352"/>
      <c r="AU270" s="352"/>
      <c r="AV270" s="356"/>
      <c r="AW270" s="356"/>
      <c r="AX270" s="357">
        <f t="shared" si="165"/>
      </c>
    </row>
    <row r="271">
      <c r="A271" s="338"/>
      <c r="B271" s="361" t="s">
        <v>314</v>
      </c>
      <c r="C271" s="361"/>
      <c r="D271" s="361"/>
      <c r="E271" s="361"/>
      <c r="F271" s="362">
        <f>SUM(F267:F270)</f>
      </c>
      <c r="G271" s="363">
        <f>SUM(G267:G270)</f>
      </c>
      <c r="H271" s="362">
        <f>SUM(H267:H270)</f>
      </c>
      <c r="I271" s="364">
        <f>SUM(I267:I270)</f>
      </c>
      <c r="J271" s="365">
        <f>SUM(J267:J270)</f>
      </c>
      <c r="K271" s="362">
        <f>SUM(K267:K270)</f>
      </c>
      <c r="L271" s="366">
        <f>SUM(L267:L270)</f>
      </c>
      <c r="M271" s="362">
        <f>SUM(M267:M270)</f>
      </c>
      <c r="N271" s="365">
        <f>SUM(N267:N270)</f>
      </c>
      <c r="O271" s="367">
        <f t="shared" si="272"/>
      </c>
      <c r="P271" s="368">
        <f>SUM(P267:P270)</f>
      </c>
      <c r="Q271" s="351">
        <f t="shared" si="178"/>
      </c>
      <c r="R271" s="365">
        <f>SUM(R267:R270)</f>
      </c>
      <c r="S271" s="362">
        <f>SUM(S267:S270)</f>
      </c>
      <c r="T271" s="369">
        <f t="shared" si="218"/>
      </c>
      <c r="U271" s="369">
        <f t="shared" si="202"/>
      </c>
      <c r="V271" s="369">
        <f t="shared" si="255"/>
      </c>
      <c r="W271" s="370">
        <f>SUM(W267:W270)</f>
      </c>
      <c r="X271" s="369">
        <f t="shared" si="237"/>
      </c>
      <c r="Y271" s="369">
        <f t="shared" si="45"/>
      </c>
      <c r="Z271" s="369">
        <f t="shared" si="282"/>
      </c>
      <c r="AA271" s="369">
        <f t="shared" si="186"/>
      </c>
      <c r="AB271" s="369">
        <f t="shared" si="132"/>
      </c>
      <c r="AC271" s="367">
        <f t="shared" si="226"/>
      </c>
      <c r="AD271" s="367">
        <f t="shared" si="210"/>
      </c>
      <c r="AE271" s="367">
        <f t="shared" si="263"/>
      </c>
      <c r="AF271" s="367">
        <f t="shared" si="246"/>
      </c>
      <c r="AG271" s="367">
        <f t="shared" si="54"/>
      </c>
      <c r="AH271" s="367">
        <f t="shared" si="291"/>
      </c>
      <c r="AI271" s="367">
        <f t="shared" si="194"/>
      </c>
      <c r="AJ271" s="365">
        <f>AVERAGE(AJ267:AJ270)</f>
      </c>
      <c r="AK271" s="365">
        <f>SUM(AK267:AK270)</f>
      </c>
      <c r="AL271" s="365">
        <f>SUM(AL267:AL270)</f>
      </c>
      <c r="AM271" s="365">
        <f>SUM(AM267:AM270)</f>
      </c>
      <c r="AN271" s="365">
        <f>SUM(AN267:AN270)</f>
      </c>
      <c r="AO271" s="371">
        <f>SUM(AO267:AO270)</f>
      </c>
      <c r="AP271" s="365">
        <f>SUM(AP267:AP270)</f>
      </c>
      <c r="AQ271" s="371">
        <f>SUM(AQ267:AQ270)</f>
      </c>
      <c r="AR271" s="371">
        <f>SUM(AR267:AR270)</f>
      </c>
      <c r="AS271" s="365">
        <f>SUM(AS267:AS270)</f>
      </c>
      <c r="AT271" s="365">
        <f>SUM(AT267:AT270)</f>
      </c>
      <c r="AU271" s="365">
        <f>SUM(AU267:AU270)</f>
      </c>
      <c r="AV271" s="372"/>
      <c r="AW271" s="372"/>
      <c r="AX271" s="365">
        <f>SUM(AX267:AX270)</f>
      </c>
    </row>
    <row r="272">
      <c r="A272" s="338"/>
      <c r="B272" s="339" t="s">
        <v>343</v>
      </c>
      <c r="C272" s="377" t="s">
        <v>308</v>
      </c>
      <c r="D272" s="341" t="s">
        <v>332</v>
      </c>
      <c r="E272" s="373" t="s">
        <v>321</v>
      </c>
      <c r="F272" s="343">
        <f t="shared" ref="F272:F275" si="33">G272+H272+I272</f>
      </c>
      <c r="G272" s="344"/>
      <c r="H272" s="343"/>
      <c r="I272" s="360">
        <v>0</v>
      </c>
      <c r="J272" s="352"/>
      <c r="K272" s="343"/>
      <c r="L272" s="355"/>
      <c r="M272" s="343"/>
      <c r="N272" s="346"/>
      <c r="O272" s="349">
        <f t="shared" si="272"/>
      </c>
      <c r="P272" s="364"/>
      <c r="Q272" s="351">
        <f t="shared" si="178"/>
      </c>
      <c r="R272" s="352">
        <f t="shared" ref="R272:R275" si="88">J272+L272</f>
      </c>
      <c r="S272" s="343">
        <f t="shared" ref="S272:S275" si="123">K272+M272</f>
      </c>
      <c r="T272" s="353">
        <f t="shared" si="218"/>
      </c>
      <c r="U272" s="353">
        <f t="shared" si="202"/>
      </c>
      <c r="V272" s="353">
        <f t="shared" si="255"/>
      </c>
      <c r="W272" s="354"/>
      <c r="X272" s="353">
        <f t="shared" si="237"/>
      </c>
      <c r="Y272" s="353">
        <f t="shared" si="45"/>
      </c>
      <c r="Z272" s="353">
        <f t="shared" si="282"/>
      </c>
      <c r="AA272" s="353">
        <f t="shared" si="186"/>
      </c>
      <c r="AB272" s="353">
        <f t="shared" si="132"/>
      </c>
      <c r="AC272" s="349">
        <f t="shared" si="226"/>
      </c>
      <c r="AD272" s="349">
        <f t="shared" si="210"/>
      </c>
      <c r="AE272" s="349">
        <f t="shared" si="263"/>
      </c>
      <c r="AF272" s="349">
        <f t="shared" si="246"/>
      </c>
      <c r="AG272" s="349">
        <f t="shared" si="54"/>
      </c>
      <c r="AH272" s="349">
        <f t="shared" si="291"/>
      </c>
      <c r="AI272" s="349">
        <f t="shared" si="194"/>
      </c>
      <c r="AJ272" s="346"/>
      <c r="AK272" s="352"/>
      <c r="AL272" s="352"/>
      <c r="AM272" s="352"/>
      <c r="AN272" s="352"/>
      <c r="AO272" s="348"/>
      <c r="AP272" s="352"/>
      <c r="AQ272" s="355"/>
      <c r="AR272" s="348"/>
      <c r="AS272" s="352"/>
      <c r="AT272" s="352"/>
      <c r="AU272" s="352"/>
      <c r="AV272" s="356"/>
      <c r="AW272" s="356"/>
      <c r="AX272" s="357">
        <f t="shared" ref="AX272:AX275" si="166">COUNT(AU272)</f>
      </c>
    </row>
    <row r="273">
      <c r="A273" s="338"/>
      <c r="B273" s="339" t="s">
        <v>343</v>
      </c>
      <c r="C273" s="377" t="s">
        <v>308</v>
      </c>
      <c r="D273" s="341" t="s">
        <v>332</v>
      </c>
      <c r="E273" s="373" t="s">
        <v>322</v>
      </c>
      <c r="F273" s="359">
        <f t="shared" si="33"/>
      </c>
      <c r="G273" s="343"/>
      <c r="H273" s="343"/>
      <c r="I273" s="360">
        <v>0</v>
      </c>
      <c r="J273" s="352"/>
      <c r="K273" s="343"/>
      <c r="L273" s="355"/>
      <c r="M273" s="343"/>
      <c r="N273" s="346"/>
      <c r="O273" s="349">
        <f t="shared" si="272"/>
      </c>
      <c r="P273" s="364"/>
      <c r="Q273" s="351">
        <f t="shared" si="178"/>
      </c>
      <c r="R273" s="352">
        <f t="shared" si="88"/>
      </c>
      <c r="S273" s="343">
        <f t="shared" si="123"/>
      </c>
      <c r="T273" s="353">
        <f t="shared" si="218"/>
      </c>
      <c r="U273" s="353">
        <f t="shared" si="202"/>
      </c>
      <c r="V273" s="353">
        <f t="shared" si="255"/>
      </c>
      <c r="W273" s="354"/>
      <c r="X273" s="353">
        <f t="shared" si="237"/>
      </c>
      <c r="Y273" s="353">
        <f t="shared" si="45"/>
      </c>
      <c r="Z273" s="353">
        <f t="shared" si="282"/>
      </c>
      <c r="AA273" s="353">
        <f t="shared" si="186"/>
      </c>
      <c r="AB273" s="353">
        <f t="shared" si="132"/>
      </c>
      <c r="AC273" s="349">
        <f t="shared" si="226"/>
      </c>
      <c r="AD273" s="349">
        <f t="shared" si="210"/>
      </c>
      <c r="AE273" s="349">
        <f t="shared" si="263"/>
      </c>
      <c r="AF273" s="349">
        <f t="shared" si="246"/>
      </c>
      <c r="AG273" s="349">
        <f t="shared" si="54"/>
      </c>
      <c r="AH273" s="349">
        <f t="shared" si="291"/>
      </c>
      <c r="AI273" s="349">
        <f t="shared" si="194"/>
      </c>
      <c r="AJ273" s="346"/>
      <c r="AK273" s="346"/>
      <c r="AL273" s="352"/>
      <c r="AM273" s="352"/>
      <c r="AN273" s="352"/>
      <c r="AO273" s="348"/>
      <c r="AP273" s="352"/>
      <c r="AQ273" s="355"/>
      <c r="AR273" s="348"/>
      <c r="AS273" s="352"/>
      <c r="AT273" s="352"/>
      <c r="AU273" s="352"/>
      <c r="AV273" s="356"/>
      <c r="AW273" s="356"/>
      <c r="AX273" s="357">
        <f t="shared" si="166"/>
      </c>
    </row>
    <row r="274">
      <c r="A274" s="338"/>
      <c r="B274" s="339" t="s">
        <v>343</v>
      </c>
      <c r="C274" s="377" t="s">
        <v>324</v>
      </c>
      <c r="D274" s="341" t="s">
        <v>332</v>
      </c>
      <c r="E274" s="373" t="s">
        <v>325</v>
      </c>
      <c r="F274" s="343">
        <f t="shared" si="33"/>
      </c>
      <c r="G274" s="343"/>
      <c r="H274" s="343"/>
      <c r="I274" s="364">
        <v>0</v>
      </c>
      <c r="J274" s="352"/>
      <c r="K274" s="343"/>
      <c r="L274" s="355"/>
      <c r="M274" s="343"/>
      <c r="N274" s="346"/>
      <c r="O274" s="349">
        <f t="shared" si="272"/>
      </c>
      <c r="P274" s="364"/>
      <c r="Q274" s="351">
        <f t="shared" si="178"/>
      </c>
      <c r="R274" s="352">
        <f t="shared" si="88"/>
      </c>
      <c r="S274" s="343">
        <f t="shared" si="123"/>
      </c>
      <c r="T274" s="353">
        <f t="shared" si="218"/>
      </c>
      <c r="U274" s="353">
        <f t="shared" si="202"/>
      </c>
      <c r="V274" s="353">
        <f t="shared" si="255"/>
      </c>
      <c r="W274" s="354"/>
      <c r="X274" s="353">
        <f t="shared" si="237"/>
      </c>
      <c r="Y274" s="353">
        <f t="shared" si="45"/>
      </c>
      <c r="Z274" s="353">
        <f t="shared" si="282"/>
      </c>
      <c r="AA274" s="353">
        <f t="shared" si="186"/>
      </c>
      <c r="AB274" s="353">
        <f t="shared" si="132"/>
      </c>
      <c r="AC274" s="349">
        <f t="shared" si="226"/>
      </c>
      <c r="AD274" s="349">
        <f t="shared" si="210"/>
      </c>
      <c r="AE274" s="349">
        <f t="shared" si="263"/>
      </c>
      <c r="AF274" s="349">
        <f t="shared" si="246"/>
      </c>
      <c r="AG274" s="349">
        <f t="shared" si="54"/>
      </c>
      <c r="AH274" s="349">
        <f t="shared" si="291"/>
      </c>
      <c r="AI274" s="349">
        <f t="shared" si="194"/>
      </c>
      <c r="AJ274" s="346"/>
      <c r="AK274" s="352"/>
      <c r="AL274" s="352"/>
      <c r="AM274" s="352"/>
      <c r="AN274" s="352"/>
      <c r="AO274" s="348"/>
      <c r="AP274" s="352"/>
      <c r="AQ274" s="355"/>
      <c r="AR274" s="348"/>
      <c r="AS274" s="352"/>
      <c r="AT274" s="352"/>
      <c r="AU274" s="352"/>
      <c r="AV274" s="356"/>
      <c r="AW274" s="356"/>
      <c r="AX274" s="357">
        <f t="shared" si="166"/>
      </c>
    </row>
    <row r="275">
      <c r="A275" s="338"/>
      <c r="B275" s="340" t="s">
        <v>345</v>
      </c>
      <c r="C275" s="377" t="s">
        <v>324</v>
      </c>
      <c r="D275" s="341" t="s">
        <v>332</v>
      </c>
      <c r="E275" s="373" t="s">
        <v>326</v>
      </c>
      <c r="F275" s="343">
        <f t="shared" si="33"/>
      </c>
      <c r="G275" s="343"/>
      <c r="H275" s="343"/>
      <c r="I275" s="364">
        <v>0</v>
      </c>
      <c r="J275" s="352"/>
      <c r="K275" s="343"/>
      <c r="L275" s="355"/>
      <c r="M275" s="343"/>
      <c r="N275" s="346"/>
      <c r="O275" s="349">
        <f t="shared" si="272"/>
      </c>
      <c r="P275" s="364"/>
      <c r="Q275" s="351">
        <f t="shared" si="178"/>
      </c>
      <c r="R275" s="352">
        <f t="shared" si="88"/>
      </c>
      <c r="S275" s="343">
        <f t="shared" si="123"/>
      </c>
      <c r="T275" s="353">
        <f t="shared" si="218"/>
      </c>
      <c r="U275" s="353">
        <f t="shared" si="202"/>
      </c>
      <c r="V275" s="353">
        <f t="shared" si="255"/>
      </c>
      <c r="W275" s="354"/>
      <c r="X275" s="353">
        <f t="shared" si="237"/>
      </c>
      <c r="Y275" s="353">
        <f t="shared" si="45"/>
      </c>
      <c r="Z275" s="353">
        <f t="shared" si="282"/>
      </c>
      <c r="AA275" s="353">
        <f t="shared" si="186"/>
      </c>
      <c r="AB275" s="353">
        <f t="shared" si="132"/>
      </c>
      <c r="AC275" s="349">
        <f t="shared" si="226"/>
      </c>
      <c r="AD275" s="349">
        <f t="shared" si="210"/>
      </c>
      <c r="AE275" s="349">
        <f t="shared" si="263"/>
      </c>
      <c r="AF275" s="349">
        <f t="shared" si="246"/>
      </c>
      <c r="AG275" s="349">
        <f t="shared" si="54"/>
      </c>
      <c r="AH275" s="349">
        <f t="shared" si="291"/>
      </c>
      <c r="AI275" s="349">
        <f t="shared" si="194"/>
      </c>
      <c r="AJ275" s="346"/>
      <c r="AK275" s="352"/>
      <c r="AL275" s="352"/>
      <c r="AM275" s="352"/>
      <c r="AN275" s="352"/>
      <c r="AO275" s="348"/>
      <c r="AP275" s="352"/>
      <c r="AQ275" s="348"/>
      <c r="AR275" s="348"/>
      <c r="AS275" s="352"/>
      <c r="AT275" s="352"/>
      <c r="AU275" s="352"/>
      <c r="AV275" s="356"/>
      <c r="AW275" s="356"/>
      <c r="AX275" s="357">
        <f t="shared" si="166"/>
      </c>
    </row>
    <row r="276">
      <c r="A276" s="338"/>
      <c r="B276" s="361" t="s">
        <v>314</v>
      </c>
      <c r="C276" s="361"/>
      <c r="D276" s="361"/>
      <c r="E276" s="361"/>
      <c r="F276" s="362">
        <f>SUM(F272:F275)</f>
      </c>
      <c r="G276" s="362">
        <f>SUM(G272:G275)</f>
      </c>
      <c r="H276" s="362">
        <f>SUM(H272:H275)</f>
      </c>
      <c r="I276" s="364">
        <f>SUM(I272:I275)</f>
      </c>
      <c r="J276" s="365">
        <f>SUM(J272:J275)</f>
      </c>
      <c r="K276" s="362">
        <f>SUM(K272:K275)</f>
      </c>
      <c r="L276" s="366">
        <f>SUM(L272:L275)</f>
      </c>
      <c r="M276" s="362">
        <f>SUM(M272:M275)</f>
      </c>
      <c r="N276" s="365">
        <f>SUM(N272:N275)</f>
      </c>
      <c r="O276" s="367">
        <f t="shared" si="272"/>
      </c>
      <c r="P276" s="368">
        <f>SUM(P272:P275)</f>
      </c>
      <c r="Q276" s="351">
        <f t="shared" si="178"/>
      </c>
      <c r="R276" s="365">
        <f>SUM(R272:R275)</f>
      </c>
      <c r="S276" s="362">
        <f>SUM(S272:S275)</f>
      </c>
      <c r="T276" s="369">
        <f t="shared" si="218"/>
      </c>
      <c r="U276" s="369">
        <f t="shared" si="202"/>
      </c>
      <c r="V276" s="369">
        <f t="shared" si="255"/>
      </c>
      <c r="W276" s="370">
        <f>SUM(W272:W275)</f>
      </c>
      <c r="X276" s="369">
        <f t="shared" si="237"/>
      </c>
      <c r="Y276" s="369">
        <f t="shared" si="45"/>
      </c>
      <c r="Z276" s="369">
        <f t="shared" si="282"/>
      </c>
      <c r="AA276" s="369">
        <f t="shared" si="186"/>
      </c>
      <c r="AB276" s="369">
        <f t="shared" si="132"/>
      </c>
      <c r="AC276" s="367">
        <f t="shared" si="226"/>
      </c>
      <c r="AD276" s="367">
        <f t="shared" si="210"/>
      </c>
      <c r="AE276" s="367">
        <f t="shared" si="263"/>
      </c>
      <c r="AF276" s="367">
        <f t="shared" si="246"/>
      </c>
      <c r="AG276" s="367">
        <f t="shared" si="54"/>
      </c>
      <c r="AH276" s="367">
        <f t="shared" si="291"/>
      </c>
      <c r="AI276" s="367">
        <f t="shared" si="194"/>
      </c>
      <c r="AJ276" s="365">
        <f>AVERAGE(AJ272:AJ275)</f>
      </c>
      <c r="AK276" s="365">
        <f>SUM(AK272:AK275)</f>
      </c>
      <c r="AL276" s="365">
        <f>SUM(AL272:AL275)</f>
      </c>
      <c r="AM276" s="365">
        <f>SUM(AM272:AM275)</f>
      </c>
      <c r="AN276" s="365">
        <f>SUM(AN272:AN275)</f>
      </c>
      <c r="AO276" s="371">
        <f>SUM(AO272:AO275)</f>
      </c>
      <c r="AP276" s="365">
        <f>SUM(AP272:AP275)</f>
      </c>
      <c r="AQ276" s="371">
        <f>SUM(AQ272:AQ275)</f>
      </c>
      <c r="AR276" s="371">
        <f>SUM(AR272:AR275)</f>
      </c>
      <c r="AS276" s="365">
        <f>SUM(AS272:AS275)</f>
      </c>
      <c r="AT276" s="365">
        <f>SUM(AT272:AT275)</f>
      </c>
      <c r="AU276" s="365">
        <f>SUM(AU272:AU275)</f>
      </c>
      <c r="AV276" s="372"/>
      <c r="AW276" s="372"/>
      <c r="AX276" s="365">
        <f>SUM(AX272:AX275)</f>
      </c>
    </row>
    <row r="277">
      <c r="A277" s="338"/>
      <c r="B277" s="340" t="s">
        <v>345</v>
      </c>
      <c r="C277" s="377" t="s">
        <v>324</v>
      </c>
      <c r="D277" s="341" t="s">
        <v>309</v>
      </c>
      <c r="E277" s="375" t="s">
        <v>328</v>
      </c>
      <c r="F277" s="343">
        <f t="shared" ref="F277:F281" si="34">G277+H277+I277</f>
      </c>
      <c r="G277" s="344"/>
      <c r="H277" s="343"/>
      <c r="I277" s="364">
        <v>0</v>
      </c>
      <c r="J277" s="352"/>
      <c r="K277" s="343"/>
      <c r="L277" s="355"/>
      <c r="M277" s="343"/>
      <c r="N277" s="346"/>
      <c r="O277" s="349">
        <f t="shared" si="272"/>
      </c>
      <c r="P277" s="364"/>
      <c r="Q277" s="351">
        <f t="shared" si="178"/>
      </c>
      <c r="R277" s="352">
        <f t="shared" ref="R277:R281" si="89">J277+L277</f>
      </c>
      <c r="S277" s="343">
        <f t="shared" ref="S277:S281" si="124">K277+M277</f>
      </c>
      <c r="T277" s="353">
        <f t="shared" si="218"/>
      </c>
      <c r="U277" s="353">
        <f t="shared" si="202"/>
      </c>
      <c r="V277" s="353">
        <f t="shared" si="255"/>
      </c>
      <c r="W277" s="354"/>
      <c r="X277" s="353">
        <f t="shared" si="237"/>
      </c>
      <c r="Y277" s="353">
        <f t="shared" si="45"/>
      </c>
      <c r="Z277" s="353">
        <f t="shared" si="282"/>
      </c>
      <c r="AA277" s="353">
        <f t="shared" si="186"/>
      </c>
      <c r="AB277" s="353">
        <f t="shared" si="132"/>
      </c>
      <c r="AC277" s="349">
        <f t="shared" si="226"/>
      </c>
      <c r="AD277" s="349">
        <f t="shared" si="210"/>
      </c>
      <c r="AE277" s="349">
        <f t="shared" si="263"/>
      </c>
      <c r="AF277" s="349">
        <f t="shared" si="246"/>
      </c>
      <c r="AG277" s="349">
        <f t="shared" si="54"/>
      </c>
      <c r="AH277" s="349">
        <f t="shared" si="291"/>
      </c>
      <c r="AI277" s="349">
        <f t="shared" si="194"/>
      </c>
      <c r="AJ277" s="346"/>
      <c r="AK277" s="352"/>
      <c r="AL277" s="352"/>
      <c r="AM277" s="352"/>
      <c r="AN277" s="352"/>
      <c r="AO277" s="348"/>
      <c r="AP277" s="352"/>
      <c r="AQ277" s="355"/>
      <c r="AR277" s="348"/>
      <c r="AS277" s="352"/>
      <c r="AT277" s="352"/>
      <c r="AU277" s="352"/>
      <c r="AV277" s="356"/>
      <c r="AW277" s="356"/>
      <c r="AX277" s="357">
        <f t="shared" ref="AX277:AX281" si="167">COUNT(AU277)</f>
      </c>
    </row>
    <row r="278">
      <c r="A278" s="338"/>
      <c r="B278" s="340" t="s">
        <v>345</v>
      </c>
      <c r="C278" s="377" t="s">
        <v>324</v>
      </c>
      <c r="D278" s="341" t="s">
        <v>309</v>
      </c>
      <c r="E278" s="375" t="s">
        <v>329</v>
      </c>
      <c r="F278" s="359">
        <f t="shared" si="34"/>
      </c>
      <c r="G278" s="343"/>
      <c r="H278" s="343"/>
      <c r="I278" s="364">
        <v>0</v>
      </c>
      <c r="J278" s="352"/>
      <c r="K278" s="343"/>
      <c r="L278" s="355"/>
      <c r="M278" s="343"/>
      <c r="N278" s="346"/>
      <c r="O278" s="349">
        <f t="shared" si="272"/>
      </c>
      <c r="P278" s="364"/>
      <c r="Q278" s="351">
        <f t="shared" si="178"/>
      </c>
      <c r="R278" s="352">
        <f t="shared" si="89"/>
      </c>
      <c r="S278" s="343">
        <f t="shared" si="124"/>
      </c>
      <c r="T278" s="353">
        <f t="shared" si="218"/>
      </c>
      <c r="U278" s="353">
        <f t="shared" si="202"/>
      </c>
      <c r="V278" s="353">
        <f t="shared" si="255"/>
      </c>
      <c r="W278" s="354"/>
      <c r="X278" s="353">
        <f t="shared" si="237"/>
      </c>
      <c r="Y278" s="353">
        <f t="shared" si="45"/>
      </c>
      <c r="Z278" s="353">
        <f t="shared" si="282"/>
      </c>
      <c r="AA278" s="353">
        <f t="shared" si="186"/>
      </c>
      <c r="AB278" s="353">
        <f t="shared" si="132"/>
      </c>
      <c r="AC278" s="349">
        <f t="shared" si="226"/>
      </c>
      <c r="AD278" s="349">
        <f t="shared" si="210"/>
      </c>
      <c r="AE278" s="349">
        <f t="shared" si="263"/>
      </c>
      <c r="AF278" s="349">
        <f t="shared" si="246"/>
      </c>
      <c r="AG278" s="349">
        <f t="shared" si="54"/>
      </c>
      <c r="AH278" s="349">
        <f t="shared" si="291"/>
      </c>
      <c r="AI278" s="349">
        <f t="shared" si="194"/>
      </c>
      <c r="AJ278" s="346"/>
      <c r="AK278" s="352"/>
      <c r="AL278" s="352"/>
      <c r="AM278" s="352"/>
      <c r="AN278" s="352"/>
      <c r="AO278" s="348"/>
      <c r="AP278" s="352"/>
      <c r="AQ278" s="355"/>
      <c r="AR278" s="348"/>
      <c r="AS278" s="352"/>
      <c r="AT278" s="352"/>
      <c r="AU278" s="352"/>
      <c r="AV278" s="356"/>
      <c r="AW278" s="356"/>
      <c r="AX278" s="357">
        <f t="shared" si="167"/>
      </c>
    </row>
    <row r="279">
      <c r="A279" s="338"/>
      <c r="B279" s="340" t="s">
        <v>345</v>
      </c>
      <c r="C279" s="377" t="s">
        <v>324</v>
      </c>
      <c r="D279" s="341" t="s">
        <v>309</v>
      </c>
      <c r="E279" s="375" t="s">
        <v>330</v>
      </c>
      <c r="F279" s="343">
        <f t="shared" si="34"/>
      </c>
      <c r="G279" s="343"/>
      <c r="H279" s="343"/>
      <c r="I279" s="364">
        <v>0</v>
      </c>
      <c r="J279" s="352"/>
      <c r="K279" s="343"/>
      <c r="L279" s="355"/>
      <c r="M279" s="343"/>
      <c r="N279" s="346"/>
      <c r="O279" s="349">
        <f t="shared" si="272"/>
      </c>
      <c r="P279" s="364"/>
      <c r="Q279" s="351">
        <f t="shared" si="178"/>
      </c>
      <c r="R279" s="352">
        <f t="shared" si="89"/>
      </c>
      <c r="S279" s="343">
        <f t="shared" si="124"/>
      </c>
      <c r="T279" s="353">
        <f t="shared" si="218"/>
      </c>
      <c r="U279" s="353">
        <f t="shared" si="202"/>
      </c>
      <c r="V279" s="353">
        <f t="shared" si="255"/>
      </c>
      <c r="W279" s="354"/>
      <c r="X279" s="353">
        <f t="shared" si="237"/>
      </c>
      <c r="Y279" s="353">
        <f t="shared" si="45"/>
      </c>
      <c r="Z279" s="353">
        <f t="shared" si="282"/>
      </c>
      <c r="AA279" s="353">
        <f t="shared" si="186"/>
      </c>
      <c r="AB279" s="353">
        <f t="shared" si="132"/>
      </c>
      <c r="AC279" s="349">
        <f t="shared" si="226"/>
      </c>
      <c r="AD279" s="349">
        <f t="shared" si="210"/>
      </c>
      <c r="AE279" s="349">
        <f t="shared" si="263"/>
      </c>
      <c r="AF279" s="349">
        <f t="shared" si="246"/>
      </c>
      <c r="AG279" s="349">
        <f t="shared" si="54"/>
      </c>
      <c r="AH279" s="349">
        <f t="shared" si="291"/>
      </c>
      <c r="AI279" s="349">
        <f t="shared" si="194"/>
      </c>
      <c r="AJ279" s="346"/>
      <c r="AK279" s="352"/>
      <c r="AL279" s="352"/>
      <c r="AM279" s="352"/>
      <c r="AN279" s="352"/>
      <c r="AO279" s="348"/>
      <c r="AP279" s="352"/>
      <c r="AQ279" s="355"/>
      <c r="AR279" s="348"/>
      <c r="AS279" s="352"/>
      <c r="AT279" s="352"/>
      <c r="AU279" s="352"/>
      <c r="AV279" s="356"/>
      <c r="AW279" s="356"/>
      <c r="AX279" s="357">
        <f t="shared" si="167"/>
      </c>
    </row>
    <row r="280">
      <c r="A280" s="338"/>
      <c r="B280" s="340" t="s">
        <v>345</v>
      </c>
      <c r="C280" s="377" t="s">
        <v>324</v>
      </c>
      <c r="D280" s="341" t="s">
        <v>309</v>
      </c>
      <c r="E280" s="375" t="s">
        <v>331</v>
      </c>
      <c r="F280" s="343">
        <f t="shared" si="34"/>
      </c>
      <c r="G280" s="343"/>
      <c r="H280" s="343"/>
      <c r="I280" s="364">
        <v>0</v>
      </c>
      <c r="J280" s="352"/>
      <c r="K280" s="343"/>
      <c r="L280" s="355"/>
      <c r="M280" s="343"/>
      <c r="N280" s="346"/>
      <c r="O280" s="349">
        <f t="shared" si="272"/>
      </c>
      <c r="P280" s="364"/>
      <c r="Q280" s="351">
        <f t="shared" si="178"/>
      </c>
      <c r="R280" s="352">
        <f t="shared" si="89"/>
      </c>
      <c r="S280" s="343">
        <f t="shared" si="124"/>
      </c>
      <c r="T280" s="353">
        <f t="shared" si="218"/>
      </c>
      <c r="U280" s="353">
        <f t="shared" si="202"/>
      </c>
      <c r="V280" s="353">
        <f t="shared" si="255"/>
      </c>
      <c r="W280" s="354"/>
      <c r="X280" s="353">
        <f t="shared" si="237"/>
      </c>
      <c r="Y280" s="353">
        <f t="shared" si="45"/>
      </c>
      <c r="Z280" s="353">
        <f t="shared" si="282"/>
      </c>
      <c r="AA280" s="353">
        <f t="shared" si="186"/>
      </c>
      <c r="AB280" s="353">
        <f t="shared" si="132"/>
      </c>
      <c r="AC280" s="349">
        <f t="shared" si="226"/>
      </c>
      <c r="AD280" s="349">
        <f t="shared" si="210"/>
      </c>
      <c r="AE280" s="349">
        <f t="shared" si="263"/>
      </c>
      <c r="AF280" s="349">
        <f t="shared" si="246"/>
      </c>
      <c r="AG280" s="349">
        <f t="shared" si="54"/>
      </c>
      <c r="AH280" s="349">
        <f t="shared" si="291"/>
      </c>
      <c r="AI280" s="349">
        <f t="shared" si="194"/>
      </c>
      <c r="AJ280" s="346"/>
      <c r="AK280" s="352"/>
      <c r="AL280" s="352"/>
      <c r="AM280" s="352"/>
      <c r="AN280" s="352"/>
      <c r="AO280" s="348"/>
      <c r="AP280" s="352"/>
      <c r="AQ280" s="348"/>
      <c r="AR280" s="348"/>
      <c r="AS280" s="352"/>
      <c r="AT280" s="352"/>
      <c r="AU280" s="352"/>
      <c r="AV280" s="356"/>
      <c r="AW280" s="356"/>
      <c r="AX280" s="357">
        <f t="shared" si="167"/>
      </c>
    </row>
    <row r="281">
      <c r="A281" s="338"/>
      <c r="B281" s="340" t="s">
        <v>345</v>
      </c>
      <c r="C281" s="377" t="s">
        <v>324</v>
      </c>
      <c r="D281" s="341" t="s">
        <v>309</v>
      </c>
      <c r="E281" s="375" t="s">
        <v>333</v>
      </c>
      <c r="F281" s="343">
        <f t="shared" si="34"/>
      </c>
      <c r="G281" s="343"/>
      <c r="H281" s="343"/>
      <c r="I281" s="364">
        <v>0</v>
      </c>
      <c r="J281" s="352"/>
      <c r="K281" s="343"/>
      <c r="L281" s="355"/>
      <c r="M281" s="343"/>
      <c r="N281" s="346"/>
      <c r="O281" s="349">
        <f t="shared" si="272"/>
      </c>
      <c r="P281" s="364"/>
      <c r="Q281" s="351">
        <f t="shared" si="178"/>
      </c>
      <c r="R281" s="352">
        <f t="shared" si="89"/>
      </c>
      <c r="S281" s="343">
        <f t="shared" si="124"/>
      </c>
      <c r="T281" s="353">
        <f t="shared" si="218"/>
      </c>
      <c r="U281" s="353">
        <f t="shared" si="202"/>
      </c>
      <c r="V281" s="353">
        <f t="shared" si="255"/>
      </c>
      <c r="W281" s="354"/>
      <c r="X281" s="353">
        <v>319</v>
      </c>
      <c r="Y281" s="353">
        <v>331</v>
      </c>
      <c r="Z281" s="353">
        <v>93</v>
      </c>
      <c r="AA281" s="353">
        <f t="shared" si="186"/>
      </c>
      <c r="AB281" s="353">
        <f t="shared" si="132"/>
      </c>
      <c r="AC281" s="349">
        <f t="shared" si="226"/>
      </c>
      <c r="AD281" s="349">
        <f t="shared" si="210"/>
      </c>
      <c r="AE281" s="349">
        <f t="shared" si="263"/>
      </c>
      <c r="AF281" s="349">
        <f t="shared" si="246"/>
      </c>
      <c r="AG281" s="349">
        <f t="shared" si="54"/>
      </c>
      <c r="AH281" s="349">
        <f t="shared" si="291"/>
      </c>
      <c r="AI281" s="349">
        <f t="shared" si="194"/>
      </c>
      <c r="AJ281" s="346"/>
      <c r="AK281" s="352"/>
      <c r="AL281" s="352"/>
      <c r="AM281" s="352"/>
      <c r="AN281" s="352"/>
      <c r="AO281" s="348"/>
      <c r="AP281" s="352"/>
      <c r="AQ281" s="348"/>
      <c r="AR281" s="348"/>
      <c r="AS281" s="352"/>
      <c r="AT281" s="352"/>
      <c r="AU281" s="352"/>
      <c r="AV281" s="356"/>
      <c r="AW281" s="356"/>
      <c r="AX281" s="357">
        <f t="shared" si="167"/>
      </c>
    </row>
    <row r="282">
      <c r="A282" s="338"/>
      <c r="B282" s="361" t="s">
        <v>314</v>
      </c>
      <c r="C282" s="361"/>
      <c r="D282" s="361"/>
      <c r="E282" s="361"/>
      <c r="F282" s="362">
        <f>SUM(F277:F281)</f>
      </c>
      <c r="G282" s="362">
        <f>SUM(G277:G281)</f>
      </c>
      <c r="H282" s="362">
        <f>SUM(H277:H281)</f>
      </c>
      <c r="I282" s="364">
        <f>SUM(I277:I281)</f>
      </c>
      <c r="J282" s="365">
        <f>SUM(J277:J281)</f>
      </c>
      <c r="K282" s="362">
        <f>SUM(K277:K281)</f>
      </c>
      <c r="L282" s="366">
        <f>SUM(L277:L281)</f>
      </c>
      <c r="M282" s="362">
        <f>SUM(M277:M281)</f>
      </c>
      <c r="N282" s="365">
        <f>SUM(N277:N281)</f>
      </c>
      <c r="O282" s="367">
        <f t="shared" si="272"/>
      </c>
      <c r="P282" s="368">
        <f>SUM(P277:P281)</f>
      </c>
      <c r="Q282" s="351">
        <f t="shared" si="178"/>
      </c>
      <c r="R282" s="365">
        <f>SUM(R277:R281)</f>
      </c>
      <c r="S282" s="362">
        <f>SUM(S277:S281)</f>
      </c>
      <c r="T282" s="369">
        <f t="shared" si="218"/>
      </c>
      <c r="U282" s="369">
        <f t="shared" si="202"/>
      </c>
      <c r="V282" s="369">
        <f t="shared" si="255"/>
      </c>
      <c r="W282" s="370">
        <f>SUM(W277:W281)</f>
      </c>
      <c r="X282" s="369">
        <f t="shared" ref="X282:X285" si="238">F282/W282</f>
      </c>
      <c r="Y282" s="369">
        <f t="shared" ref="Y282:Y285" si="46">F282/R282</f>
      </c>
      <c r="Z282" s="369">
        <f t="shared" ref="Z282:Z285" si="283">F282/AL282</f>
      </c>
      <c r="AA282" s="369">
        <f t="shared" si="186"/>
      </c>
      <c r="AB282" s="369">
        <f t="shared" si="132"/>
      </c>
      <c r="AC282" s="367">
        <f t="shared" si="226"/>
      </c>
      <c r="AD282" s="367">
        <f t="shared" si="210"/>
      </c>
      <c r="AE282" s="367">
        <f t="shared" si="263"/>
      </c>
      <c r="AF282" s="367">
        <f t="shared" si="246"/>
      </c>
      <c r="AG282" s="367">
        <f t="shared" si="54"/>
      </c>
      <c r="AH282" s="367">
        <f t="shared" si="291"/>
      </c>
      <c r="AI282" s="367">
        <f t="shared" si="194"/>
      </c>
      <c r="AJ282" s="365">
        <f>AVERAGE(AJ277:AJ281)</f>
      </c>
      <c r="AK282" s="365">
        <f>SUM(AK277:AK281)</f>
      </c>
      <c r="AL282" s="365">
        <f>SUM(AL277:AL281)</f>
      </c>
      <c r="AM282" s="365">
        <f>SUM(AM277:AM281)</f>
      </c>
      <c r="AN282" s="365">
        <f>SUM(AN277:AN281)</f>
      </c>
      <c r="AO282" s="371">
        <f>SUM(AO277:AO281)</f>
      </c>
      <c r="AP282" s="365">
        <f>SUM(AP277:AP281)</f>
      </c>
      <c r="AQ282" s="371">
        <f>SUM(AQ277:AQ281)</f>
      </c>
      <c r="AR282" s="371">
        <f>SUM(AR277:AR281)</f>
      </c>
      <c r="AS282" s="365">
        <f>SUM(AS277:AS281)</f>
      </c>
      <c r="AT282" s="365">
        <f>SUM(AT277:AT281)</f>
      </c>
      <c r="AU282" s="365">
        <f>SUM(AU277:AU281)</f>
      </c>
      <c r="AV282" s="372"/>
      <c r="AW282" s="372"/>
      <c r="AX282" s="365">
        <f>SUM(AX277:AX281)</f>
      </c>
    </row>
    <row r="283">
      <c r="A283" s="338"/>
      <c r="B283" s="340" t="s">
        <v>345</v>
      </c>
      <c r="C283" s="377" t="s">
        <v>324</v>
      </c>
      <c r="D283" s="377" t="s">
        <v>327</v>
      </c>
      <c r="E283" s="382" t="s">
        <v>334</v>
      </c>
      <c r="F283" s="343">
        <f>G283+H283+I283</f>
      </c>
      <c r="G283" s="343"/>
      <c r="H283" s="343"/>
      <c r="I283" s="364">
        <v>0</v>
      </c>
      <c r="J283" s="352"/>
      <c r="K283" s="343"/>
      <c r="L283" s="355"/>
      <c r="M283" s="343"/>
      <c r="N283" s="346"/>
      <c r="O283" s="349">
        <f t="shared" si="272"/>
      </c>
      <c r="P283" s="364"/>
      <c r="Q283" s="351">
        <f t="shared" si="178"/>
      </c>
      <c r="R283" s="352">
        <f>J283+L283</f>
      </c>
      <c r="S283" s="343">
        <f>K283+M283</f>
      </c>
      <c r="T283" s="353">
        <f t="shared" si="218"/>
      </c>
      <c r="U283" s="353">
        <f t="shared" si="202"/>
      </c>
      <c r="V283" s="353">
        <f t="shared" si="255"/>
      </c>
      <c r="W283" s="354"/>
      <c r="X283" s="353">
        <f t="shared" si="238"/>
      </c>
      <c r="Y283" s="353">
        <f t="shared" si="46"/>
      </c>
      <c r="Z283" s="353">
        <f t="shared" si="283"/>
      </c>
      <c r="AA283" s="353">
        <f t="shared" si="186"/>
      </c>
      <c r="AB283" s="353">
        <f t="shared" si="132"/>
      </c>
      <c r="AC283" s="349">
        <f t="shared" si="226"/>
      </c>
      <c r="AD283" s="349">
        <f t="shared" si="210"/>
      </c>
      <c r="AE283" s="349">
        <f t="shared" si="263"/>
      </c>
      <c r="AF283" s="349">
        <f t="shared" si="246"/>
      </c>
      <c r="AG283" s="349">
        <f t="shared" si="54"/>
      </c>
      <c r="AH283" s="349">
        <f t="shared" si="291"/>
      </c>
      <c r="AI283" s="349">
        <f t="shared" si="194"/>
      </c>
      <c r="AJ283" s="346"/>
      <c r="AK283" s="352"/>
      <c r="AL283" s="352"/>
      <c r="AM283" s="352"/>
      <c r="AN283" s="352"/>
      <c r="AO283" s="348"/>
      <c r="AP283" s="352"/>
      <c r="AQ283" s="355"/>
      <c r="AR283" s="348"/>
      <c r="AS283" s="352"/>
      <c r="AT283" s="352"/>
      <c r="AU283" s="352"/>
      <c r="AV283" s="356"/>
      <c r="AW283" s="356"/>
      <c r="AX283" s="357">
        <f>COUNT(AU283)</f>
      </c>
    </row>
    <row r="284">
      <c r="A284" s="338"/>
      <c r="B284" s="361" t="s">
        <v>314</v>
      </c>
      <c r="C284" s="361"/>
      <c r="D284" s="361"/>
      <c r="E284" s="361"/>
      <c r="F284" s="362">
        <f>SUM(F283)</f>
      </c>
      <c r="G284" s="362">
        <f>SUM(G283)</f>
      </c>
      <c r="H284" s="362">
        <f>SUM(H283)</f>
      </c>
      <c r="I284" s="364">
        <f>SUM(I283)</f>
      </c>
      <c r="J284" s="365">
        <f>SUM(J283)</f>
      </c>
      <c r="K284" s="362">
        <f>SUM(K283)</f>
      </c>
      <c r="L284" s="366">
        <f>SUM(L283)</f>
      </c>
      <c r="M284" s="362">
        <f>SUM(M283)</f>
      </c>
      <c r="N284" s="365">
        <f>SUM(N283)</f>
      </c>
      <c r="O284" s="367">
        <f t="shared" si="272"/>
      </c>
      <c r="P284" s="368">
        <f>SUM(P283)</f>
      </c>
      <c r="Q284" s="351">
        <f t="shared" si="178"/>
      </c>
      <c r="R284" s="365">
        <f>SUM(R283)</f>
      </c>
      <c r="S284" s="362">
        <f>SUM(S283)</f>
      </c>
      <c r="T284" s="369">
        <f t="shared" si="218"/>
      </c>
      <c r="U284" s="369">
        <f t="shared" si="202"/>
      </c>
      <c r="V284" s="369">
        <f t="shared" si="255"/>
      </c>
      <c r="W284" s="370">
        <f>SUM(W283)</f>
      </c>
      <c r="X284" s="369">
        <f t="shared" si="238"/>
      </c>
      <c r="Y284" s="369">
        <f t="shared" si="46"/>
      </c>
      <c r="Z284" s="369">
        <f t="shared" si="283"/>
      </c>
      <c r="AA284" s="369">
        <f t="shared" si="186"/>
      </c>
      <c r="AB284" s="369">
        <f t="shared" si="132"/>
      </c>
      <c r="AC284" s="367">
        <f t="shared" si="226"/>
      </c>
      <c r="AD284" s="367">
        <f t="shared" si="210"/>
      </c>
      <c r="AE284" s="367">
        <f t="shared" si="263"/>
      </c>
      <c r="AF284" s="367">
        <f t="shared" si="246"/>
      </c>
      <c r="AG284" s="367">
        <f t="shared" si="54"/>
      </c>
      <c r="AH284" s="367">
        <f t="shared" si="291"/>
      </c>
      <c r="AI284" s="367">
        <f t="shared" si="194"/>
      </c>
      <c r="AJ284" s="365">
        <f>AVERAGE(AJ283)</f>
      </c>
      <c r="AK284" s="365">
        <f>SUM(AK283)</f>
      </c>
      <c r="AL284" s="365">
        <f>SUM(AL283)</f>
      </c>
      <c r="AM284" s="365">
        <f>SUM(AM283)</f>
      </c>
      <c r="AN284" s="365">
        <f>SUM(AN283)</f>
      </c>
      <c r="AO284" s="365">
        <f>SUM(AO283)</f>
      </c>
      <c r="AP284" s="365">
        <f>SUM(AP283)</f>
      </c>
      <c r="AQ284" s="365">
        <f>SUM(AQ283)</f>
      </c>
      <c r="AR284" s="365">
        <f>SUM(AR283)</f>
      </c>
      <c r="AS284" s="365">
        <f>SUM(AS283)</f>
      </c>
      <c r="AT284" s="365">
        <f>SUM(AT283)</f>
      </c>
      <c r="AU284" s="365">
        <f>SUM(AU283)</f>
      </c>
      <c r="AV284" s="372"/>
      <c r="AW284" s="372"/>
      <c r="AX284" s="365">
        <f>SUM(AX283)</f>
      </c>
    </row>
    <row r="285">
      <c r="A285" s="338"/>
      <c r="B285" s="387" t="s">
        <v>335</v>
      </c>
      <c r="C285" s="387"/>
      <c r="D285" s="387"/>
      <c r="E285" s="387"/>
      <c r="F285" s="388">
        <f>F266+F271+F276+F284+F261+F282</f>
      </c>
      <c r="G285" s="388">
        <f>G284+G282+G276+G271+G266+G261</f>
      </c>
      <c r="H285" s="388">
        <f>H284+H282+H276+H271+H266+H261</f>
      </c>
      <c r="I285" s="388">
        <f>I266+I271+I276+I284+I261+I282</f>
      </c>
      <c r="J285" s="390">
        <f>J266+J271+J276+J284+J261+J282</f>
      </c>
      <c r="K285" s="388">
        <f>K266+K271+K276+K284+K261+K282</f>
      </c>
      <c r="L285" s="388">
        <f>L266+L271+L276+L284+L261+L282</f>
      </c>
      <c r="M285" s="388">
        <f>M266+M271+M276+M284+M261+M282</f>
      </c>
      <c r="N285" s="388">
        <f>N266+N271+N276+N284+N261+N282</f>
      </c>
      <c r="O285" s="391">
        <f t="shared" si="272"/>
      </c>
      <c r="P285" s="392">
        <f>P266+P271+P284+P276+P261+P282</f>
      </c>
      <c r="Q285" s="393">
        <f t="shared" si="178"/>
      </c>
      <c r="R285" s="390">
        <f>R266+R271+R276+R284+R261+R282</f>
      </c>
      <c r="S285" s="388">
        <f>S266+S271+S276+S284+S261+S282</f>
      </c>
      <c r="T285" s="388">
        <f t="shared" si="218"/>
      </c>
      <c r="U285" s="388">
        <f t="shared" si="202"/>
      </c>
      <c r="V285" s="388">
        <f t="shared" si="255"/>
      </c>
      <c r="W285" s="394">
        <f>W266+W271+W276+W284+W261+W282</f>
      </c>
      <c r="X285" s="388">
        <f t="shared" si="238"/>
      </c>
      <c r="Y285" s="388">
        <f t="shared" si="46"/>
      </c>
      <c r="Z285" s="388">
        <f t="shared" si="283"/>
      </c>
      <c r="AA285" s="388">
        <f t="shared" si="186"/>
      </c>
      <c r="AB285" s="388">
        <f t="shared" si="132"/>
      </c>
      <c r="AC285" s="391">
        <f t="shared" si="226"/>
      </c>
      <c r="AD285" s="391">
        <f t="shared" si="210"/>
      </c>
      <c r="AE285" s="391">
        <f t="shared" si="263"/>
      </c>
      <c r="AF285" s="391">
        <f t="shared" si="246"/>
      </c>
      <c r="AG285" s="391">
        <f t="shared" si="54"/>
      </c>
      <c r="AH285" s="391">
        <f t="shared" si="291"/>
      </c>
      <c r="AI285" s="391">
        <f t="shared" si="194"/>
      </c>
      <c r="AJ285" s="390"/>
      <c r="AK285" s="390">
        <f>AK266+AK271+AK276+AK284+AK261+AK282</f>
      </c>
      <c r="AL285" s="390">
        <f>AL266+AL271+AL276+AL284+AL261+AL282</f>
      </c>
      <c r="AM285" s="390">
        <f>AM266+AM271+AM276+AM284+AM261+AM282</f>
      </c>
      <c r="AN285" s="390">
        <f>AN266+AN271+AN276+AN284+AN261+AN282</f>
      </c>
      <c r="AO285" s="390">
        <f>AO266+AO271+AO276+AO284+AO261+AO282</f>
      </c>
      <c r="AP285" s="390">
        <f>AP266+AP271+AP276+AP284+AP261+AP282</f>
      </c>
      <c r="AQ285" s="390">
        <f>AQ266+AQ271+AQ276+AQ284+AQ261+AQ282</f>
      </c>
      <c r="AR285" s="390">
        <f>AR266+AR271+AR276+AR284+AR261+AR282</f>
      </c>
      <c r="AS285" s="390">
        <f>AS266+AS271+AS276+AS284+AS261+AS282</f>
      </c>
      <c r="AT285" s="390">
        <f>AT266+AT271+AT276+AT284+AT261+AT282</f>
      </c>
      <c r="AU285" s="390">
        <f>AU266+AU271+AU276+AU284+AU261+AU282</f>
      </c>
      <c r="AV285" s="395"/>
      <c r="AW285" s="395"/>
      <c r="AX285" s="390">
        <f>AX266+AX271+AX276+AX284+AX261+AX282</f>
      </c>
    </row>
    <row r="286">
      <c r="A286" s="419"/>
      <c r="B286" s="420"/>
      <c r="C286" s="420"/>
      <c r="D286" s="420"/>
      <c r="E286" s="420"/>
      <c r="I286" s="421"/>
      <c r="J286" s="422">
        <f>J266+J271+J276+J284+J282+J261+J152-J128</f>
      </c>
      <c r="K286" s="445">
        <f>K266+K271+K276+K284+K282+K261+K152-K128</f>
      </c>
      <c r="L286" s="445">
        <f>L266+L271+L276+L284+L282+L261+L152-L128</f>
      </c>
      <c r="M286" s="445">
        <f>M266+M271+M276+M284+M282+M261+M152-M128</f>
      </c>
      <c r="N286" s="420"/>
      <c r="O286" s="420"/>
      <c r="P286" s="420"/>
      <c r="Q286" s="420"/>
      <c r="R286" s="423"/>
      <c r="S286" s="424"/>
      <c r="T286" s="421"/>
      <c r="U286" s="421"/>
      <c r="V286" s="419"/>
      <c r="W286" s="425"/>
      <c r="X286" s="419"/>
      <c r="Y286" s="419"/>
      <c r="Z286" s="419"/>
      <c r="AA286" s="419"/>
      <c r="AB286" s="419"/>
      <c r="AC286" s="419"/>
      <c r="AD286" s="419"/>
      <c r="AE286" s="419"/>
      <c r="AF286" s="419"/>
      <c r="AG286" s="419"/>
      <c r="AH286" s="419"/>
      <c r="AI286" s="421"/>
      <c r="AJ286" s="421"/>
      <c r="AK286" s="426">
        <f>AK287+AK288</f>
      </c>
      <c r="AL286" s="427">
        <f>AL287+AL288</f>
      </c>
      <c r="AM286" s="427">
        <f>AM287+AM288</f>
      </c>
      <c r="AN286" s="428">
        <f>AN287+AN288</f>
      </c>
      <c r="AO286" s="429">
        <f>AO287-AO284-AO282-AO276-AO271-AO266-AO152+AO128</f>
      </c>
      <c r="AP286" s="428">
        <f>AP287+AP288</f>
      </c>
      <c r="AQ286" s="430">
        <f>AQ287+AQ288</f>
      </c>
      <c r="AR286" s="431"/>
      <c r="AS286" s="427">
        <f>AS287+AS288</f>
      </c>
      <c r="AT286" s="426">
        <f>AT287+AT288</f>
      </c>
      <c r="AU286" s="430">
        <f>AU287+AU288</f>
      </c>
      <c r="AV286" s="420"/>
      <c r="AW286" s="432"/>
      <c r="AX286" s="420"/>
    </row>
    <row r="287">
      <c r="A287" s="419"/>
      <c r="B287" s="420"/>
      <c r="C287" s="420"/>
      <c r="D287" s="420"/>
      <c r="E287" s="420"/>
      <c r="I287" s="421"/>
      <c r="J287" s="433">
        <f>J288-J286</f>
      </c>
      <c r="K287" s="434">
        <f>K288-K286</f>
      </c>
      <c r="L287" s="434">
        <f>L288-L286</f>
      </c>
      <c r="M287" s="434">
        <f>M288-M286</f>
      </c>
      <c r="N287" s="420"/>
      <c r="O287" s="420"/>
      <c r="P287" s="420"/>
      <c r="Q287" s="420"/>
      <c r="R287" s="423"/>
      <c r="S287" s="424"/>
      <c r="T287" s="421"/>
      <c r="U287" s="421"/>
      <c r="V287" s="419"/>
      <c r="W287" s="425"/>
      <c r="X287" s="419"/>
      <c r="Y287" s="419"/>
      <c r="Z287" s="419"/>
      <c r="AA287" s="419"/>
      <c r="AB287" s="420"/>
      <c r="AC287" s="419"/>
      <c r="AD287" s="419"/>
      <c r="AE287" s="419"/>
      <c r="AF287" s="419"/>
      <c r="AG287" s="419"/>
      <c r="AH287" s="419"/>
      <c r="AI287" s="421"/>
      <c r="AJ287" s="435" t="s">
        <v>348</v>
      </c>
      <c r="AK287" s="428"/>
      <c r="AL287" s="436"/>
      <c r="AM287" s="436"/>
      <c r="AN287" s="428"/>
      <c r="AO287" s="437">
        <v>426</v>
      </c>
      <c r="AP287" s="428"/>
      <c r="AQ287" s="438"/>
      <c r="AR287" s="431"/>
      <c r="AS287" s="436"/>
      <c r="AT287" s="428"/>
      <c r="AU287" s="438"/>
      <c r="AV287" s="420"/>
      <c r="AW287" s="432"/>
      <c r="AX287" s="420"/>
    </row>
    <row r="288">
      <c r="A288" s="419"/>
      <c r="B288" s="419"/>
      <c r="C288" s="419"/>
      <c r="D288" s="420"/>
      <c r="E288" s="420"/>
      <c r="I288" s="420"/>
      <c r="J288" s="433" cm="1">
        <f t="array" ref="J288:J288">IMPORTRANGE("https://meimeiwangluo.feishu.cn/sheets/Sgl9soiuNhw97btSf20cZqcFnGh","'Sheet1'!B89")</f>
      </c>
      <c r="K288" s="434" cm="1">
        <f t="array" ref="K288:K288">IMPORTRANGE("https://meimeiwangluo.feishu.cn/sheets/Sgl9soiuNhw97btSf20cZqcFnGh","'Sheet1'!B91")</f>
      </c>
      <c r="L288" s="434" cm="1">
        <f t="array" ref="L288:L288">IMPORTRANGE("https://meimeiwangluo.feishu.cn/sheets/Sgl9soiuNhw97btSf20cZqcFnGh","'Sheet1'!C89")</f>
      </c>
      <c r="M288" s="434" cm="1">
        <f t="array" ref="M288:M288">IMPORTRANGE("https://meimeiwangluo.feishu.cn/sheets/Sgl9soiuNhw97btSf20cZqcFnGh","'Sheet1'!C91")</f>
      </c>
      <c r="N288" s="420"/>
      <c r="O288" s="420"/>
      <c r="P288" s="421"/>
      <c r="Q288" s="421"/>
      <c r="R288" s="439"/>
      <c r="S288" s="440"/>
      <c r="T288" s="421"/>
      <c r="U288" s="421"/>
      <c r="V288" s="419"/>
      <c r="W288" s="425"/>
      <c r="X288" s="419"/>
      <c r="Y288" s="419"/>
      <c r="Z288" s="419"/>
      <c r="AA288" s="419"/>
      <c r="AB288" s="420"/>
      <c r="AC288" s="419"/>
      <c r="AD288" s="419"/>
      <c r="AE288" s="419"/>
      <c r="AF288" s="419"/>
      <c r="AG288" s="419"/>
      <c r="AH288" s="419"/>
      <c r="AI288" s="421"/>
      <c r="AJ288" s="441" t="s">
        <v>349</v>
      </c>
      <c r="AK288" s="428"/>
      <c r="AL288" s="436"/>
      <c r="AM288" s="436"/>
      <c r="AN288" s="428"/>
      <c r="AO288" s="429"/>
      <c r="AP288" s="428"/>
      <c r="AQ288" s="438"/>
      <c r="AR288" s="431"/>
      <c r="AS288" s="436"/>
      <c r="AT288" s="428"/>
      <c r="AU288" s="438"/>
      <c r="AV288" s="432"/>
      <c r="AW288" s="432"/>
      <c r="AX288" s="420"/>
    </row>
    <row r="289">
      <c r="J289" s="446"/>
      <c r="R289" s="446"/>
      <c r="S289" s="447"/>
      <c r="W289" s="448"/>
    </row>
    <row r="290">
      <c r="J290" s="446"/>
      <c r="R290" s="446"/>
      <c r="S290" s="447"/>
      <c r="W290" s="448"/>
    </row>
    <row r="291">
      <c r="J291" s="446"/>
      <c r="R291" s="446"/>
      <c r="S291" s="447"/>
      <c r="W291" s="448"/>
    </row>
    <row r="292">
      <c r="J292" s="446"/>
      <c r="R292" s="446"/>
      <c r="S292" s="447"/>
      <c r="W292" s="448"/>
    </row>
    <row r="293">
      <c r="J293" s="446"/>
      <c r="R293" s="446"/>
      <c r="S293" s="447"/>
      <c r="W293" s="448"/>
    </row>
    <row r="294">
      <c r="J294" s="446"/>
      <c r="R294" s="446"/>
      <c r="S294" s="447"/>
      <c r="W294" s="448"/>
    </row>
    <row r="295">
      <c r="J295" s="449"/>
      <c r="R295" s="449"/>
      <c r="S295" s="450"/>
      <c r="W295" s="451"/>
    </row>
    <row r="296">
      <c r="J296" s="449"/>
      <c r="R296" s="449"/>
      <c r="S296" s="450"/>
      <c r="W296" s="451"/>
    </row>
  </sheetData>
  <autoFilter ref="A3:AX294"/>
  <mergeCells>
    <mergeCell ref="A121:A148"/>
    <mergeCell ref="B124:E124"/>
    <mergeCell ref="B129:E129"/>
    <mergeCell ref="B134:E134"/>
    <mergeCell ref="B139:E139"/>
    <mergeCell ref="B145:E145"/>
    <mergeCell ref="B147:E147"/>
    <mergeCell ref="B148:E148"/>
    <mergeCell ref="AK119:AU119"/>
    <mergeCell ref="Z119:AI119"/>
    <mergeCell ref="T119:Y119"/>
    <mergeCell ref="J119:S119"/>
    <mergeCell ref="F119:I119"/>
    <mergeCell ref="AX118:AX119"/>
    <mergeCell ref="AV118:AW118"/>
    <mergeCell ref="AK118:AU118"/>
    <mergeCell ref="Z118:AI118"/>
    <mergeCell ref="F118:Y118"/>
    <mergeCell ref="B118:E119"/>
    <mergeCell ref="A118:A120"/>
    <mergeCell ref="B117:E117"/>
    <mergeCell ref="B116:E116"/>
    <mergeCell ref="B114:E114"/>
    <mergeCell ref="B108:E108"/>
    <mergeCell ref="B103:E103"/>
    <mergeCell ref="B98:E98"/>
    <mergeCell ref="B93:E93"/>
    <mergeCell ref="A90:A117"/>
    <mergeCell ref="AK88:AU88"/>
    <mergeCell ref="Z88:AI88"/>
    <mergeCell ref="T88:Y88"/>
    <mergeCell ref="J88:S88"/>
    <mergeCell ref="F88:I88"/>
    <mergeCell ref="AX87:AX88"/>
    <mergeCell ref="AV87:AW87"/>
    <mergeCell ref="AK87:AU87"/>
    <mergeCell ref="Z87:AI87"/>
    <mergeCell ref="F87:Y87"/>
    <mergeCell ref="B87:E88"/>
    <mergeCell ref="A87:A89"/>
    <mergeCell ref="B85:E85"/>
    <mergeCell ref="B86:E86"/>
    <mergeCell ref="A60:A86"/>
    <mergeCell ref="B83:E83"/>
    <mergeCell ref="B72:E72"/>
    <mergeCell ref="B77:E77"/>
    <mergeCell ref="A31:A56"/>
    <mergeCell ref="B56:E56"/>
    <mergeCell ref="B51:E51"/>
    <mergeCell ref="B55:E55"/>
    <mergeCell ref="B45:E45"/>
    <mergeCell ref="B39:E39"/>
    <mergeCell ref="B33:E33"/>
    <mergeCell ref="AK29:AU29"/>
    <mergeCell ref="Z29:AI29"/>
    <mergeCell ref="T29:Y29"/>
    <mergeCell ref="J29:S29"/>
    <mergeCell ref="F29:I29"/>
    <mergeCell ref="AX28:AX29"/>
    <mergeCell ref="AV28:AW28"/>
    <mergeCell ref="AK28:AU28"/>
    <mergeCell ref="Z28:AI28"/>
    <mergeCell ref="F28:Y28"/>
    <mergeCell ref="B28:E29"/>
    <mergeCell ref="A28:A30"/>
    <mergeCell ref="B27:E27"/>
    <mergeCell ref="B26:E26"/>
    <mergeCell ref="B23:E23"/>
    <mergeCell ref="B18:E18"/>
    <mergeCell ref="B13:E13"/>
    <mergeCell ref="B8:E8"/>
    <mergeCell ref="A4:A27"/>
    <mergeCell ref="F2:I2"/>
    <mergeCell ref="J2:S2"/>
    <mergeCell ref="T2:Y2"/>
    <mergeCell ref="Z2:AI2"/>
    <mergeCell ref="AK2:AU2"/>
    <mergeCell ref="A1:A3"/>
    <mergeCell ref="B1:E2"/>
    <mergeCell ref="F1:Y1"/>
    <mergeCell ref="Z1:AI1"/>
    <mergeCell ref="AK1:AU1"/>
    <mergeCell ref="AV1:AW1"/>
    <mergeCell ref="AX1:AX2"/>
    <mergeCell ref="B67:E67"/>
    <mergeCell ref="B62:E62"/>
    <mergeCell ref="AK58:AU58"/>
    <mergeCell ref="Z58:AI58"/>
    <mergeCell ref="T58:Y58"/>
    <mergeCell ref="J58:S58"/>
    <mergeCell ref="F58:I58"/>
    <mergeCell ref="AX57:AX58"/>
    <mergeCell ref="AV57:AW57"/>
    <mergeCell ref="AK57:AU57"/>
    <mergeCell ref="Z57:AI57"/>
    <mergeCell ref="F57:Y57"/>
    <mergeCell ref="B57:E58"/>
    <mergeCell ref="A57:A59"/>
    <mergeCell ref="B149:E150"/>
    <mergeCell ref="F149:Y149"/>
    <mergeCell ref="Z149:AI149"/>
    <mergeCell ref="AK149:AU149"/>
    <mergeCell ref="AV149:AW149"/>
    <mergeCell ref="AX149:AX150"/>
    <mergeCell ref="F150:I150"/>
    <mergeCell ref="J150:S150"/>
    <mergeCell ref="T150:Y150"/>
    <mergeCell ref="Z150:AI150"/>
    <mergeCell ref="AK150:AU150"/>
    <mergeCell ref="B166:E166"/>
    <mergeCell ref="B161:E161"/>
    <mergeCell ref="B156:E156"/>
    <mergeCell ref="A152:A180"/>
    <mergeCell ref="AK255:AU255"/>
    <mergeCell ref="Z255:AI255"/>
    <mergeCell ref="T255:Y255"/>
    <mergeCell ref="J255:S255"/>
    <mergeCell ref="F255:I255"/>
    <mergeCell ref="AX254:AX255"/>
    <mergeCell ref="AV254:AW254"/>
    <mergeCell ref="AK254:AU254"/>
    <mergeCell ref="Z254:AI254"/>
    <mergeCell ref="F254:Y254"/>
    <mergeCell ref="B254:E255"/>
    <mergeCell ref="A254:A256"/>
    <mergeCell ref="A257:A285"/>
    <mergeCell ref="B261:E261"/>
    <mergeCell ref="B266:E266"/>
    <mergeCell ref="B271:E271"/>
    <mergeCell ref="B276:E276"/>
    <mergeCell ref="B282:E282"/>
    <mergeCell ref="B284:E284"/>
    <mergeCell ref="B285:E285"/>
    <mergeCell ref="B171:E171"/>
    <mergeCell ref="B177:E177"/>
    <mergeCell ref="B179:E179"/>
    <mergeCell ref="B180:E180"/>
    <mergeCell ref="A149:A151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1.211267605633802"/>
    <col collapsed="false" customWidth="true" hidden="false" max="11" min="11" style="0" width="11.211267605633802"/>
    <col collapsed="false" customWidth="true" hidden="false" max="19" min="19" style="0" width="11.211267605633802"/>
    <col collapsed="false" customWidth="true" hidden="false" max="20" min="20" style="0" width="11.211267605633802"/>
    <col collapsed="false" customWidth="true" hidden="false" max="27" min="27" style="0" width="11.211267605633802"/>
    <col collapsed="false" customWidth="true" hidden="false" max="2" min="2" style="0" width="11.211267605633802"/>
    <col collapsed="false" customWidth="true" hidden="false" max="10" min="10" style="0" width="11.211267605633802"/>
    <col collapsed="false" customWidth="true" hidden="false" max="18" min="18" style="0" width="11.211267605633802"/>
    <col collapsed="false" customWidth="true" hidden="false" max="26" min="26" style="0" width="11.211267605633802"/>
    <col collapsed="false" customWidth="true" hidden="false" max="35" min="35" style="0" width="11.211267605633802"/>
    <col collapsed="false" customWidth="true" hidden="false" max="9" min="9" style="0" width="11.211267605633802"/>
    <col collapsed="false" customWidth="true" hidden="false" max="25" min="25" style="0" width="11.211267605633802"/>
    <col collapsed="false" customWidth="true" hidden="false" max="34" min="34" style="0" width="11.211267605633802"/>
    <col collapsed="false" customWidth="true" hidden="false" max="50" min="50" style="0" width="11.211267605633802"/>
    <col collapsed="false" customWidth="true" hidden="false" max="8" min="8" style="0" width="11.211267605633802"/>
    <col collapsed="false" customWidth="true" hidden="false" max="24" min="24" style="0" width="11.211267605633802"/>
    <col collapsed="false" customWidth="true" hidden="false" max="32" min="32" style="0" width="11.211267605633802"/>
    <col collapsed="false" customWidth="true" hidden="false" max="33" min="33" style="0" width="11.211267605633802"/>
    <col collapsed="false" customWidth="true" hidden="false" max="49" min="49" style="0" width="11.211267605633802"/>
    <col collapsed="false" customWidth="true" hidden="false" max="7" min="7" style="0" width="11.211267605633802"/>
    <col collapsed="false" customWidth="true" hidden="false" max="31" min="31" style="0" width="11.211267605633802"/>
    <col collapsed="false" customWidth="true" hidden="false" max="48" min="48" style="0" width="11.211267605633802"/>
    <col collapsed="false" customWidth="true" hidden="false" max="14" min="14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47" min="47" style="0" width="11.211267605633802"/>
    <col collapsed="false" customWidth="true" hidden="false" max="5" min="5" style="0" width="11.211267605633802"/>
    <col collapsed="false" customWidth="true" hidden="false" max="13" min="13" style="0" width="11.211267605633802"/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4" min="4" style="0" width="11.211267605633802"/>
    <col collapsed="false" customWidth="true" hidden="false" max="12" min="12" style="0" width="11.211267605633802"/>
    <col collapsed="false" customWidth="true" hidden="false" max="28" min="28" style="0" width="11.211267605633802"/>
  </cols>
  <sheetData>
    <row r="1">
      <c r="A1" s="452"/>
      <c r="B1" s="452" t="s">
        <v>350</v>
      </c>
      <c r="C1" s="452"/>
      <c r="D1" s="453" t="s">
        <v>351</v>
      </c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4" t="s">
        <v>352</v>
      </c>
      <c r="T1" s="454"/>
      <c r="U1" s="454"/>
      <c r="V1" s="454"/>
      <c r="W1" s="454"/>
      <c r="X1" s="454"/>
      <c r="Y1" s="454"/>
      <c r="Z1" s="454"/>
      <c r="AA1" s="454"/>
      <c r="AB1" s="454"/>
      <c r="AC1" s="454"/>
      <c r="AD1" s="454"/>
      <c r="AE1" s="454"/>
      <c r="AF1" s="454"/>
      <c r="AG1" s="454"/>
      <c r="AH1" s="454"/>
      <c r="AI1" s="454"/>
      <c r="AJ1" s="454"/>
      <c r="AK1" s="454"/>
      <c r="AL1" s="454"/>
      <c r="AM1" s="454"/>
      <c r="AN1" s="454"/>
      <c r="AO1" s="455"/>
      <c r="AP1" s="455"/>
      <c r="AQ1" s="455"/>
      <c r="AR1" s="455"/>
      <c r="AS1" s="455"/>
      <c r="AT1" s="455"/>
      <c r="AU1" s="455"/>
      <c r="AV1" s="455"/>
      <c r="AW1" s="455"/>
    </row>
    <row r="2">
      <c r="A2" s="452"/>
      <c r="B2" s="452" t="s">
        <v>353</v>
      </c>
      <c r="C2" s="452" t="s">
        <v>354</v>
      </c>
      <c r="D2" s="456" t="s">
        <v>355</v>
      </c>
      <c r="E2" s="457" t="s">
        <v>356</v>
      </c>
      <c r="F2" s="457" t="s">
        <v>357</v>
      </c>
      <c r="G2" s="458" t="s">
        <v>358</v>
      </c>
      <c r="H2" s="459" t="s">
        <v>359</v>
      </c>
      <c r="I2" s="459" t="s">
        <v>360</v>
      </c>
      <c r="J2" s="459" t="s">
        <v>361</v>
      </c>
      <c r="K2" s="459" t="s">
        <v>362</v>
      </c>
      <c r="L2" s="459" t="s">
        <v>363</v>
      </c>
      <c r="M2" s="460" t="s">
        <v>364</v>
      </c>
      <c r="N2" s="461" t="s">
        <v>365</v>
      </c>
      <c r="O2" s="459" t="s">
        <v>366</v>
      </c>
      <c r="P2" s="461" t="s">
        <v>367</v>
      </c>
      <c r="Q2" s="461" t="s">
        <v>368</v>
      </c>
      <c r="R2" s="461" t="s">
        <v>369</v>
      </c>
      <c r="S2" s="454" t="s">
        <v>370</v>
      </c>
      <c r="T2" s="462" t="s">
        <v>371</v>
      </c>
      <c r="U2" s="462"/>
      <c r="V2" s="462" t="s">
        <v>372</v>
      </c>
      <c r="W2" s="462" t="s">
        <v>373</v>
      </c>
      <c r="X2" s="462" t="s">
        <v>374</v>
      </c>
      <c r="Y2" s="463" t="s">
        <v>375</v>
      </c>
      <c r="Z2" s="462" t="s">
        <v>376</v>
      </c>
      <c r="AA2" s="464" t="s">
        <v>377</v>
      </c>
      <c r="AB2" s="454" t="s">
        <v>378</v>
      </c>
      <c r="AC2" s="463" t="s">
        <v>379</v>
      </c>
      <c r="AD2" s="463" t="s">
        <v>380</v>
      </c>
      <c r="AE2" s="463" t="s">
        <v>381</v>
      </c>
      <c r="AF2" s="463" t="s">
        <v>382</v>
      </c>
      <c r="AG2" s="463" t="s">
        <v>383</v>
      </c>
      <c r="AH2" s="463" t="s">
        <v>384</v>
      </c>
      <c r="AI2" s="463" t="s">
        <v>385</v>
      </c>
      <c r="AJ2" s="463" t="s">
        <v>386</v>
      </c>
      <c r="AK2" s="463" t="s">
        <v>387</v>
      </c>
      <c r="AL2" s="454" t="s">
        <v>388</v>
      </c>
      <c r="AM2" s="455" t="s">
        <v>389</v>
      </c>
      <c r="AN2" s="455" t="s">
        <v>390</v>
      </c>
      <c r="AO2" s="455" t="s">
        <v>391</v>
      </c>
    </row>
    <row r="3">
      <c r="A3" s="465">
        <v>46235</v>
      </c>
      <c r="B3" s="466" t="s">
        <v>392</v>
      </c>
      <c r="C3" s="467" t="s">
        <v>393</v>
      </c>
      <c r="D3" s="468">
        <f t="shared" ref="D3:D4" si="229">E3+F3+G3</f>
      </c>
      <c r="E3" s="469">
        <v>585.04</v>
      </c>
      <c r="F3" s="470">
        <v>617.56</v>
      </c>
      <c r="G3" s="470"/>
      <c r="H3" s="471">
        <v>1</v>
      </c>
      <c r="I3" s="472">
        <v>1994.85</v>
      </c>
      <c r="J3" s="473">
        <v>0</v>
      </c>
      <c r="K3" s="474">
        <v>0</v>
      </c>
      <c r="L3" s="475">
        <f t="shared" ref="L3:L4" si="381">H3+J3</f>
      </c>
      <c r="M3" s="476">
        <f t="shared" ref="M3:M4" si="416">I3+K3</f>
      </c>
      <c r="N3" s="477">
        <f t="shared" ref="N3:N28" si="147">M3/D3</f>
      </c>
      <c r="O3" s="478">
        <v>1</v>
      </c>
      <c r="P3" s="477">
        <f t="shared" ref="P3:P28" si="188">D3/L3</f>
      </c>
      <c r="Q3" s="477">
        <f t="shared" ref="Q3:Q4" si="523">D3/L3</f>
      </c>
      <c r="R3" s="477">
        <f t="shared" ref="R3:R28" si="575">M3/L3</f>
      </c>
      <c r="S3" s="477">
        <f t="shared" ref="S3:S28" si="505">D3/AD3</f>
      </c>
      <c r="T3" s="479">
        <f t="shared" ref="T3:T28" si="514">Y3/AC3*1</f>
      </c>
      <c r="U3" s="479"/>
      <c r="V3" s="479">
        <f t="shared" ref="V3:V28" si="878">AD3/AC3</f>
      </c>
      <c r="W3" s="479">
        <f t="shared" ref="W3:W28" si="0">AF3/AC3</f>
      </c>
      <c r="X3" s="479">
        <f t="shared" ref="X3:X28" si="661">AG3/AF3</f>
      </c>
      <c r="Y3" s="480">
        <f t="shared" ref="Y3:Y28" si="705">AE3/Z3</f>
      </c>
      <c r="Z3" s="481">
        <v>0.0135</v>
      </c>
      <c r="AA3" s="482">
        <v>55</v>
      </c>
      <c r="AB3" s="483">
        <f t="shared" ref="AB3:AB27" si="94">(D3/AC3)*1000</f>
      </c>
      <c r="AC3" s="484">
        <v>12257</v>
      </c>
      <c r="AD3" s="485">
        <v>282</v>
      </c>
      <c r="AE3" s="486">
        <v>48</v>
      </c>
      <c r="AF3" s="486">
        <v>284</v>
      </c>
      <c r="AG3" s="486">
        <v>17</v>
      </c>
      <c r="AH3" s="486">
        <v>5</v>
      </c>
      <c r="AI3" s="486">
        <v>0</v>
      </c>
      <c r="AJ3" s="486">
        <v>8</v>
      </c>
      <c r="AK3" s="477">
        <f t="shared" ref="AK3:AK28" si="135">D3/AF3</f>
      </c>
      <c r="AL3" s="477">
        <f t="shared" ref="AL3:AL28" si="35">AO3*1000/D3</f>
      </c>
      <c r="AM3" s="487" t="s">
        <v>394</v>
      </c>
      <c r="AN3" s="487" t="s">
        <v>395</v>
      </c>
      <c r="AO3" s="487">
        <v>12</v>
      </c>
    </row>
    <row r="4">
      <c r="A4" s="488"/>
      <c r="B4" s="466" t="s">
        <v>392</v>
      </c>
      <c r="C4" s="467" t="s">
        <v>396</v>
      </c>
      <c r="D4" s="468">
        <f t="shared" si="229"/>
      </c>
      <c r="E4" s="489">
        <v>637.98</v>
      </c>
      <c r="F4" s="490">
        <v>169.6</v>
      </c>
      <c r="G4" s="490"/>
      <c r="H4" s="491">
        <v>3</v>
      </c>
      <c r="I4" s="474">
        <v>7644.780000000004</v>
      </c>
      <c r="J4" s="471">
        <v>0</v>
      </c>
      <c r="K4" s="492">
        <v>0</v>
      </c>
      <c r="L4" s="493">
        <f t="shared" si="381"/>
      </c>
      <c r="M4" s="494">
        <f t="shared" si="416"/>
      </c>
      <c r="N4" s="477">
        <f t="shared" si="147"/>
      </c>
      <c r="O4" s="478">
        <v>3</v>
      </c>
      <c r="P4" s="477">
        <f t="shared" si="188"/>
      </c>
      <c r="Q4" s="477">
        <f t="shared" si="523"/>
      </c>
      <c r="R4" s="477">
        <f t="shared" si="575"/>
      </c>
      <c r="S4" s="477">
        <f t="shared" si="505"/>
      </c>
      <c r="T4" s="479">
        <f t="shared" si="514"/>
      </c>
      <c r="U4" s="479"/>
      <c r="V4" s="479">
        <f t="shared" si="878"/>
      </c>
      <c r="W4" s="479">
        <f t="shared" si="0"/>
      </c>
      <c r="X4" s="479">
        <f t="shared" si="661"/>
      </c>
      <c r="Y4" s="480">
        <f t="shared" si="705"/>
      </c>
      <c r="Z4" s="481">
        <v>0.0069</v>
      </c>
      <c r="AA4" s="482">
        <v>54</v>
      </c>
      <c r="AB4" s="495">
        <f t="shared" si="94"/>
      </c>
      <c r="AC4" s="496">
        <v>6304</v>
      </c>
      <c r="AD4" s="485">
        <v>265</v>
      </c>
      <c r="AE4" s="486">
        <v>13</v>
      </c>
      <c r="AF4" s="486">
        <v>288</v>
      </c>
      <c r="AG4" s="486">
        <v>15</v>
      </c>
      <c r="AH4" s="486">
        <v>2</v>
      </c>
      <c r="AI4" s="486">
        <v>0</v>
      </c>
      <c r="AJ4" s="486">
        <v>3</v>
      </c>
      <c r="AK4" s="477">
        <f t="shared" si="135"/>
      </c>
      <c r="AL4" s="477">
        <f t="shared" si="35"/>
      </c>
      <c r="AM4" s="487" t="s">
        <v>394</v>
      </c>
      <c r="AN4" s="487" t="s">
        <v>395</v>
      </c>
      <c r="AO4" s="487">
        <v>4</v>
      </c>
    </row>
    <row r="5">
      <c r="A5" s="488"/>
      <c r="B5" s="497" t="s">
        <v>397</v>
      </c>
      <c r="C5" s="497"/>
      <c r="D5" s="498">
        <f>SUM(D3:D4)</f>
      </c>
      <c r="E5" s="499">
        <f>SUM(E3:E4)</f>
      </c>
      <c r="F5" s="499">
        <f>SUM(F3:F4)</f>
      </c>
      <c r="G5" s="499">
        <f>SUM(G3:G4)</f>
      </c>
      <c r="H5" s="499">
        <f>SUM(H3:H4)</f>
      </c>
      <c r="I5" s="499">
        <f>SUM(I3:I4)</f>
      </c>
      <c r="J5" s="499">
        <f>SUM(J3:J4)</f>
      </c>
      <c r="K5" s="499">
        <f>SUM(K3:K4)</f>
      </c>
      <c r="L5" s="500">
        <f>SUM(L3:L4)</f>
      </c>
      <c r="M5" s="501">
        <f>SUM(M3:M4)</f>
      </c>
      <c r="N5" s="502">
        <f t="shared" si="147"/>
      </c>
      <c r="O5" s="503">
        <f>SUM(O3:O4)</f>
      </c>
      <c r="P5" s="502">
        <f t="shared" si="188"/>
      </c>
      <c r="Q5" s="502">
        <f>D5/O5</f>
      </c>
      <c r="R5" s="502">
        <f t="shared" si="575"/>
      </c>
      <c r="S5" s="502">
        <f t="shared" si="505"/>
      </c>
      <c r="T5" s="504">
        <f t="shared" si="514"/>
      </c>
      <c r="U5" s="504"/>
      <c r="V5" s="504">
        <f t="shared" si="878"/>
      </c>
      <c r="W5" s="504">
        <f t="shared" si="0"/>
      </c>
      <c r="X5" s="504">
        <f t="shared" si="661"/>
      </c>
      <c r="Y5" s="505">
        <f t="shared" si="705"/>
      </c>
      <c r="Z5" s="504">
        <f>AVERAGE(Z3:Z4)</f>
      </c>
      <c r="AA5" s="506">
        <f>AVERAGE(AA3:AA4)</f>
      </c>
      <c r="AB5" s="502">
        <f t="shared" si="94"/>
      </c>
      <c r="AC5" s="507">
        <f>SUM(AC3:AC4)</f>
      </c>
      <c r="AD5" s="508">
        <f>SUM(AD3:AD4)</f>
      </c>
      <c r="AE5" s="508">
        <f>SUM(AE3:AE4)</f>
      </c>
      <c r="AF5" s="508">
        <f>SUM(AF3:AF4)</f>
      </c>
      <c r="AG5" s="508">
        <f>SUM(AG3:AG4)</f>
      </c>
      <c r="AH5" s="508">
        <f>SUM(AH3:AH4)</f>
      </c>
      <c r="AI5" s="508">
        <f>SUM(AI3:AI4)</f>
      </c>
      <c r="AJ5" s="508">
        <f>SUM(AJ3:AJ4)</f>
      </c>
      <c r="AK5" s="502">
        <f t="shared" si="135"/>
      </c>
      <c r="AL5" s="509">
        <f t="shared" si="35"/>
      </c>
      <c r="AM5" s="510"/>
      <c r="AN5" s="510"/>
      <c r="AO5" s="505">
        <f>SUM(AO3:AO4)</f>
      </c>
    </row>
    <row r="6">
      <c r="A6" s="488"/>
      <c r="B6" s="466" t="s">
        <v>398</v>
      </c>
      <c r="C6" s="511" t="s">
        <v>399</v>
      </c>
      <c r="D6" s="512">
        <f t="shared" ref="D6:D10" si="230">E6+F6+G6</f>
      </c>
      <c r="E6" s="513">
        <v>766.09</v>
      </c>
      <c r="F6" s="513">
        <v>861.38</v>
      </c>
      <c r="G6" s="513"/>
      <c r="H6" s="471">
        <v>0</v>
      </c>
      <c r="I6" s="514">
        <v>0</v>
      </c>
      <c r="J6" s="471">
        <v>0</v>
      </c>
      <c r="K6" s="514">
        <v>0</v>
      </c>
      <c r="L6" s="475">
        <f t="shared" ref="L6:L10" si="382">H6+J6</f>
      </c>
      <c r="M6" s="494">
        <f t="shared" ref="M6:M10" si="417">I6+K6</f>
      </c>
      <c r="N6" s="477">
        <f t="shared" si="147"/>
      </c>
      <c r="O6" s="478">
        <v>0</v>
      </c>
      <c r="P6" s="477">
        <f t="shared" si="188"/>
      </c>
      <c r="Q6" s="477">
        <f t="shared" ref="Q6:Q10" si="524">D6/L6</f>
      </c>
      <c r="R6" s="477">
        <f t="shared" si="575"/>
      </c>
      <c r="S6" s="477">
        <f t="shared" si="505"/>
      </c>
      <c r="T6" s="479">
        <f t="shared" si="514"/>
      </c>
      <c r="U6" s="479"/>
      <c r="V6" s="479">
        <f t="shared" si="878"/>
      </c>
      <c r="W6" s="479">
        <f t="shared" si="0"/>
      </c>
      <c r="X6" s="479">
        <f t="shared" si="661"/>
      </c>
      <c r="Y6" s="480">
        <f t="shared" si="705"/>
      </c>
      <c r="Z6" s="481">
        <v>0.0155</v>
      </c>
      <c r="AA6" s="482">
        <v>26</v>
      </c>
      <c r="AB6" s="477">
        <f t="shared" si="94"/>
      </c>
      <c r="AC6" s="486">
        <v>18256</v>
      </c>
      <c r="AD6" s="486">
        <v>573</v>
      </c>
      <c r="AE6" s="486">
        <v>75</v>
      </c>
      <c r="AF6" s="486">
        <v>607</v>
      </c>
      <c r="AG6" s="486">
        <v>13</v>
      </c>
      <c r="AH6" s="486">
        <v>1</v>
      </c>
      <c r="AI6" s="486">
        <v>0</v>
      </c>
      <c r="AJ6" s="486">
        <v>20</v>
      </c>
      <c r="AK6" s="477">
        <f t="shared" si="135"/>
      </c>
      <c r="AL6" s="477">
        <f t="shared" si="35"/>
      </c>
      <c r="AM6" s="487" t="s">
        <v>394</v>
      </c>
      <c r="AN6" s="487" t="s">
        <v>400</v>
      </c>
      <c r="AO6" s="487">
        <v>7</v>
      </c>
    </row>
    <row r="7">
      <c r="A7" s="488"/>
      <c r="B7" s="466" t="s">
        <v>398</v>
      </c>
      <c r="C7" s="511" t="s">
        <v>401</v>
      </c>
      <c r="D7" s="512">
        <f t="shared" si="230"/>
      </c>
      <c r="E7" s="513">
        <v>1481.04</v>
      </c>
      <c r="F7" s="513">
        <v>1822.8</v>
      </c>
      <c r="G7" s="513"/>
      <c r="H7" s="471">
        <v>3</v>
      </c>
      <c r="I7" s="494">
        <v>4734.280000000001</v>
      </c>
      <c r="J7" s="471">
        <v>0</v>
      </c>
      <c r="K7" s="514">
        <v>0</v>
      </c>
      <c r="L7" s="475">
        <f t="shared" si="382"/>
      </c>
      <c r="M7" s="494">
        <f t="shared" si="417"/>
      </c>
      <c r="N7" s="477">
        <f t="shared" si="147"/>
      </c>
      <c r="O7" s="478">
        <v>2</v>
      </c>
      <c r="P7" s="477">
        <f t="shared" si="188"/>
      </c>
      <c r="Q7" s="477">
        <f t="shared" si="524"/>
      </c>
      <c r="R7" s="477">
        <f t="shared" si="575"/>
      </c>
      <c r="S7" s="477">
        <f t="shared" si="505"/>
      </c>
      <c r="T7" s="479">
        <f t="shared" si="514"/>
      </c>
      <c r="U7" s="479"/>
      <c r="V7" s="479">
        <f t="shared" si="878"/>
      </c>
      <c r="W7" s="479">
        <f t="shared" si="0"/>
      </c>
      <c r="X7" s="479">
        <f t="shared" si="661"/>
      </c>
      <c r="Y7" s="480">
        <f t="shared" si="705"/>
      </c>
      <c r="Z7" s="481">
        <v>0.0206</v>
      </c>
      <c r="AA7" s="482">
        <v>37</v>
      </c>
      <c r="AB7" s="477">
        <f t="shared" si="94"/>
      </c>
      <c r="AC7" s="486">
        <v>31739</v>
      </c>
      <c r="AD7" s="486">
        <v>610</v>
      </c>
      <c r="AE7" s="486">
        <v>157</v>
      </c>
      <c r="AF7" s="486">
        <v>600</v>
      </c>
      <c r="AG7" s="486">
        <v>39</v>
      </c>
      <c r="AH7" s="486">
        <v>10</v>
      </c>
      <c r="AI7" s="486">
        <v>2</v>
      </c>
      <c r="AJ7" s="486">
        <v>23</v>
      </c>
      <c r="AK7" s="477">
        <f t="shared" si="135"/>
      </c>
      <c r="AL7" s="477">
        <f t="shared" si="35"/>
      </c>
      <c r="AM7" s="487" t="s">
        <v>394</v>
      </c>
      <c r="AN7" s="487" t="s">
        <v>400</v>
      </c>
      <c r="AO7" s="487">
        <v>97</v>
      </c>
    </row>
    <row r="8">
      <c r="A8" s="488"/>
      <c r="B8" s="466" t="s">
        <v>398</v>
      </c>
      <c r="C8" s="511" t="s">
        <v>402</v>
      </c>
      <c r="D8" s="512">
        <f t="shared" si="230"/>
      </c>
      <c r="E8" s="513">
        <v>1025.85</v>
      </c>
      <c r="F8" s="513">
        <v>1821.32</v>
      </c>
      <c r="G8" s="513"/>
      <c r="H8" s="471">
        <v>3</v>
      </c>
      <c r="I8" s="514">
        <v>7091.380000000001</v>
      </c>
      <c r="J8" s="471">
        <v>0</v>
      </c>
      <c r="K8" s="514">
        <v>0</v>
      </c>
      <c r="L8" s="475">
        <f t="shared" si="382"/>
      </c>
      <c r="M8" s="494">
        <f t="shared" si="417"/>
      </c>
      <c r="N8" s="477">
        <f t="shared" si="147"/>
      </c>
      <c r="O8" s="478">
        <v>2</v>
      </c>
      <c r="P8" s="477">
        <f t="shared" si="188"/>
      </c>
      <c r="Q8" s="477">
        <f t="shared" si="524"/>
      </c>
      <c r="R8" s="477">
        <f t="shared" si="575"/>
      </c>
      <c r="S8" s="477">
        <f t="shared" si="505"/>
      </c>
      <c r="T8" s="479">
        <f t="shared" si="514"/>
      </c>
      <c r="U8" s="479"/>
      <c r="V8" s="479">
        <f t="shared" si="878"/>
      </c>
      <c r="W8" s="479">
        <f t="shared" si="0"/>
      </c>
      <c r="X8" s="479">
        <f t="shared" si="661"/>
      </c>
      <c r="Y8" s="480">
        <f t="shared" si="705"/>
      </c>
      <c r="Z8" s="481">
        <v>0.0192</v>
      </c>
      <c r="AA8" s="482">
        <v>49</v>
      </c>
      <c r="AB8" s="477">
        <f t="shared" si="94"/>
      </c>
      <c r="AC8" s="486">
        <v>28087</v>
      </c>
      <c r="AD8" s="486">
        <v>495</v>
      </c>
      <c r="AE8" s="486">
        <v>130</v>
      </c>
      <c r="AF8" s="486">
        <v>485</v>
      </c>
      <c r="AG8" s="486">
        <v>78</v>
      </c>
      <c r="AH8" s="486">
        <v>4</v>
      </c>
      <c r="AI8" s="486">
        <v>0</v>
      </c>
      <c r="AJ8" s="486">
        <v>23</v>
      </c>
      <c r="AK8" s="477">
        <f t="shared" si="135"/>
      </c>
      <c r="AL8" s="477">
        <f t="shared" si="35"/>
      </c>
      <c r="AM8" s="487" t="s">
        <v>394</v>
      </c>
      <c r="AN8" s="487" t="s">
        <v>400</v>
      </c>
      <c r="AO8" s="487">
        <v>81</v>
      </c>
    </row>
    <row r="9">
      <c r="A9" s="488"/>
      <c r="B9" s="466" t="s">
        <v>398</v>
      </c>
      <c r="C9" s="511" t="s">
        <v>403</v>
      </c>
      <c r="D9" s="512">
        <f t="shared" si="230"/>
      </c>
      <c r="E9" s="513">
        <v>1004.03</v>
      </c>
      <c r="F9" s="513">
        <v>1123.39</v>
      </c>
      <c r="G9" s="513"/>
      <c r="H9" s="471">
        <v>1</v>
      </c>
      <c r="I9" s="494">
        <v>1435.0100000000002</v>
      </c>
      <c r="J9" s="471">
        <v>0</v>
      </c>
      <c r="K9" s="514">
        <v>0</v>
      </c>
      <c r="L9" s="475">
        <f t="shared" si="382"/>
      </c>
      <c r="M9" s="494">
        <f t="shared" si="417"/>
      </c>
      <c r="N9" s="477">
        <f t="shared" si="147"/>
      </c>
      <c r="O9" s="478">
        <v>0</v>
      </c>
      <c r="P9" s="477">
        <f t="shared" si="188"/>
      </c>
      <c r="Q9" s="477">
        <f t="shared" si="524"/>
      </c>
      <c r="R9" s="477">
        <f t="shared" si="575"/>
      </c>
      <c r="S9" s="477">
        <f t="shared" si="505"/>
      </c>
      <c r="T9" s="479">
        <f t="shared" si="514"/>
      </c>
      <c r="U9" s="479"/>
      <c r="V9" s="479">
        <f t="shared" si="878"/>
      </c>
      <c r="W9" s="479">
        <f t="shared" si="0"/>
      </c>
      <c r="X9" s="479">
        <f t="shared" si="661"/>
      </c>
      <c r="Y9" s="480">
        <f t="shared" si="705"/>
      </c>
      <c r="Z9" s="481">
        <v>0.0135</v>
      </c>
      <c r="AA9" s="482">
        <v>48</v>
      </c>
      <c r="AB9" s="477">
        <f t="shared" si="94"/>
      </c>
      <c r="AC9" s="486">
        <v>18786</v>
      </c>
      <c r="AD9" s="486">
        <v>417</v>
      </c>
      <c r="AE9" s="486">
        <v>60</v>
      </c>
      <c r="AF9" s="486">
        <v>445</v>
      </c>
      <c r="AG9" s="486">
        <v>32</v>
      </c>
      <c r="AH9" s="486">
        <v>5</v>
      </c>
      <c r="AI9" s="486">
        <v>4</v>
      </c>
      <c r="AJ9" s="486">
        <v>13</v>
      </c>
      <c r="AK9" s="477">
        <f t="shared" si="135"/>
      </c>
      <c r="AL9" s="477">
        <f t="shared" si="35"/>
      </c>
      <c r="AM9" s="487" t="s">
        <v>394</v>
      </c>
      <c r="AN9" s="487" t="s">
        <v>400</v>
      </c>
      <c r="AO9" s="487">
        <v>87</v>
      </c>
    </row>
    <row r="10">
      <c r="A10" s="488"/>
      <c r="B10" s="466" t="s">
        <v>398</v>
      </c>
      <c r="C10" s="511" t="s">
        <v>404</v>
      </c>
      <c r="D10" s="512">
        <f t="shared" si="230"/>
      </c>
      <c r="E10" s="513">
        <f>1026.98+127.48</f>
      </c>
      <c r="F10" s="513">
        <f>1093.85+98.17</f>
      </c>
      <c r="G10" s="513"/>
      <c r="H10" s="475">
        <v>7</v>
      </c>
      <c r="I10" s="494">
        <v>17297.299999999996</v>
      </c>
      <c r="J10" s="475">
        <v>0</v>
      </c>
      <c r="K10" s="494">
        <v>0</v>
      </c>
      <c r="L10" s="475">
        <f t="shared" si="382"/>
      </c>
      <c r="M10" s="494">
        <f t="shared" si="417"/>
      </c>
      <c r="N10" s="477">
        <f t="shared" si="147"/>
      </c>
      <c r="O10" s="478">
        <v>5</v>
      </c>
      <c r="P10" s="477">
        <f t="shared" si="188"/>
      </c>
      <c r="Q10" s="477">
        <f t="shared" si="524"/>
      </c>
      <c r="R10" s="477">
        <f t="shared" si="575"/>
      </c>
      <c r="S10" s="477">
        <f t="shared" si="505"/>
      </c>
      <c r="T10" s="479">
        <f t="shared" si="514"/>
      </c>
      <c r="U10" s="479"/>
      <c r="V10" s="479">
        <f t="shared" si="878"/>
      </c>
      <c r="W10" s="479">
        <f t="shared" si="0"/>
      </c>
      <c r="X10" s="479">
        <f t="shared" si="661"/>
      </c>
      <c r="Y10" s="480">
        <f t="shared" si="705"/>
      </c>
      <c r="Z10" s="481">
        <v>0.0184</v>
      </c>
      <c r="AA10" s="482">
        <v>53</v>
      </c>
      <c r="AB10" s="477">
        <f t="shared" si="94"/>
      </c>
      <c r="AC10" s="486">
        <v>15216</v>
      </c>
      <c r="AD10" s="486">
        <v>320</v>
      </c>
      <c r="AE10" s="486">
        <v>72</v>
      </c>
      <c r="AF10" s="486">
        <v>327</v>
      </c>
      <c r="AG10" s="486">
        <v>51</v>
      </c>
      <c r="AH10" s="486">
        <v>3</v>
      </c>
      <c r="AI10" s="486">
        <v>0</v>
      </c>
      <c r="AJ10" s="486">
        <v>15</v>
      </c>
      <c r="AK10" s="477">
        <f t="shared" si="135"/>
      </c>
      <c r="AL10" s="477">
        <f t="shared" si="35"/>
      </c>
      <c r="AM10" s="487" t="s">
        <v>394</v>
      </c>
      <c r="AN10" s="487" t="s">
        <v>400</v>
      </c>
      <c r="AO10" s="482">
        <v>66</v>
      </c>
    </row>
    <row r="11">
      <c r="A11" s="488"/>
      <c r="B11" s="497" t="s">
        <v>397</v>
      </c>
      <c r="C11" s="497"/>
      <c r="D11" s="515">
        <f>SUM(D6:D10)</f>
      </c>
      <c r="E11" s="515">
        <f>SUM(E6:E10)</f>
      </c>
      <c r="F11" s="515">
        <f>SUM(F6:F10)</f>
      </c>
      <c r="G11" s="515">
        <f>SUM(G6:G10)</f>
      </c>
      <c r="H11" s="503">
        <f>SUM(H6:H10)</f>
      </c>
      <c r="I11" s="516">
        <f>SUM(I6:I10)</f>
      </c>
      <c r="J11" s="503">
        <f>SUM(J6:J10)</f>
      </c>
      <c r="K11" s="516">
        <f>SUM(K6:K10)</f>
      </c>
      <c r="L11" s="500">
        <f>SUM(L6:L10)</f>
      </c>
      <c r="M11" s="515">
        <f>SUM(M6:M10)</f>
      </c>
      <c r="N11" s="502">
        <f t="shared" si="147"/>
      </c>
      <c r="O11" s="503">
        <f>SUM(O6:O10)</f>
      </c>
      <c r="P11" s="502">
        <f t="shared" si="188"/>
      </c>
      <c r="Q11" s="502">
        <f>D11/O11</f>
      </c>
      <c r="R11" s="502">
        <f t="shared" si="575"/>
      </c>
      <c r="S11" s="502">
        <f t="shared" si="505"/>
      </c>
      <c r="T11" s="504">
        <f t="shared" si="514"/>
      </c>
      <c r="U11" s="504"/>
      <c r="V11" s="504">
        <f t="shared" si="878"/>
      </c>
      <c r="W11" s="504">
        <f t="shared" si="0"/>
      </c>
      <c r="X11" s="504">
        <f t="shared" si="661"/>
      </c>
      <c r="Y11" s="505">
        <f t="shared" si="705"/>
      </c>
      <c r="Z11" s="504">
        <f>AVERAGE(Z6:Z10)</f>
      </c>
      <c r="AA11" s="506">
        <f>AVERAGE(AA6:AA10)</f>
      </c>
      <c r="AB11" s="506">
        <f t="shared" si="94"/>
      </c>
      <c r="AC11" s="508">
        <f>SUM(AC6:AC10)</f>
      </c>
      <c r="AD11" s="508">
        <f>SUM(AD6:AD10)</f>
      </c>
      <c r="AE11" s="508">
        <f>SUM(AE6:AE10)</f>
      </c>
      <c r="AF11" s="508">
        <f>SUM(AF6:AF10)</f>
      </c>
      <c r="AG11" s="508">
        <f>SUM(AG6:AG10)</f>
      </c>
      <c r="AH11" s="508">
        <f>SUM(AH6:AH10)</f>
      </c>
      <c r="AI11" s="508">
        <f>SUM(AI6:AI10)</f>
      </c>
      <c r="AJ11" s="508">
        <f>SUM(AJ6:AJ10)</f>
      </c>
      <c r="AK11" s="502">
        <f t="shared" si="135"/>
      </c>
      <c r="AL11" s="509">
        <f t="shared" si="35"/>
      </c>
      <c r="AM11" s="510"/>
      <c r="AN11" s="510"/>
      <c r="AO11" s="505">
        <f>SUM(AO6:AO10)</f>
      </c>
    </row>
    <row r="12">
      <c r="A12" s="488"/>
      <c r="B12" s="466" t="s">
        <v>392</v>
      </c>
      <c r="C12" s="511" t="s">
        <v>405</v>
      </c>
      <c r="D12" s="512">
        <f t="shared" ref="D12:D16" si="231">E12+F12+G12</f>
      </c>
      <c r="E12" s="513">
        <v>845.51</v>
      </c>
      <c r="F12" s="513">
        <v>886.8499999999999</v>
      </c>
      <c r="G12" s="513"/>
      <c r="H12" s="471">
        <v>1</v>
      </c>
      <c r="I12" s="514">
        <v>1435.0099999999984</v>
      </c>
      <c r="J12" s="471">
        <v>0</v>
      </c>
      <c r="K12" s="514">
        <v>0</v>
      </c>
      <c r="L12" s="475">
        <f t="shared" ref="L12:L16" si="383">H12+J12</f>
      </c>
      <c r="M12" s="494">
        <f t="shared" ref="M12:M16" si="418">I12+K12</f>
      </c>
      <c r="N12" s="477">
        <f t="shared" si="147"/>
      </c>
      <c r="O12" s="478">
        <v>0</v>
      </c>
      <c r="P12" s="477">
        <f t="shared" si="188"/>
      </c>
      <c r="Q12" s="477">
        <f t="shared" ref="Q12:Q16" si="525">D12/L12</f>
      </c>
      <c r="R12" s="477">
        <f t="shared" si="575"/>
      </c>
      <c r="S12" s="477">
        <f t="shared" si="505"/>
      </c>
      <c r="T12" s="479">
        <f t="shared" si="514"/>
      </c>
      <c r="U12" s="479"/>
      <c r="V12" s="479">
        <f t="shared" si="878"/>
      </c>
      <c r="W12" s="479">
        <f t="shared" si="0"/>
      </c>
      <c r="X12" s="479">
        <f t="shared" si="661"/>
      </c>
      <c r="Y12" s="480">
        <f t="shared" si="705"/>
      </c>
      <c r="Z12" s="481">
        <v>0.0273</v>
      </c>
      <c r="AA12" s="482">
        <v>58</v>
      </c>
      <c r="AB12" s="477">
        <f t="shared" si="94"/>
      </c>
      <c r="AC12" s="486">
        <v>12711</v>
      </c>
      <c r="AD12" s="486">
        <v>208</v>
      </c>
      <c r="AE12" s="486">
        <v>60</v>
      </c>
      <c r="AF12" s="486">
        <v>217</v>
      </c>
      <c r="AG12" s="486">
        <v>55</v>
      </c>
      <c r="AH12" s="486">
        <v>4</v>
      </c>
      <c r="AI12" s="486">
        <v>0</v>
      </c>
      <c r="AJ12" s="486">
        <v>13</v>
      </c>
      <c r="AK12" s="477">
        <f t="shared" si="135"/>
      </c>
      <c r="AL12" s="477">
        <f t="shared" si="35"/>
      </c>
      <c r="AM12" s="487" t="s">
        <v>394</v>
      </c>
      <c r="AN12" s="487" t="s">
        <v>400</v>
      </c>
      <c r="AO12" s="487">
        <v>2</v>
      </c>
    </row>
    <row r="13">
      <c r="A13" s="488"/>
      <c r="B13" s="466" t="s">
        <v>392</v>
      </c>
      <c r="C13" s="511" t="s">
        <v>406</v>
      </c>
      <c r="D13" s="512">
        <f t="shared" si="231"/>
      </c>
      <c r="E13" s="513">
        <v>1004.38</v>
      </c>
      <c r="F13" s="513">
        <v>737.97</v>
      </c>
      <c r="G13" s="513">
        <v>2.77</v>
      </c>
      <c r="H13" s="471">
        <v>3</v>
      </c>
      <c r="I13" s="494">
        <v>6537.970000000001</v>
      </c>
      <c r="J13" s="475">
        <v>0</v>
      </c>
      <c r="K13" s="494">
        <v>0</v>
      </c>
      <c r="L13" s="475">
        <f t="shared" si="383"/>
      </c>
      <c r="M13" s="494">
        <f t="shared" si="418"/>
      </c>
      <c r="N13" s="477">
        <f t="shared" si="147"/>
      </c>
      <c r="O13" s="478">
        <v>2</v>
      </c>
      <c r="P13" s="477">
        <f t="shared" si="188"/>
      </c>
      <c r="Q13" s="477">
        <f t="shared" si="525"/>
      </c>
      <c r="R13" s="477">
        <f t="shared" si="575"/>
      </c>
      <c r="S13" s="477">
        <f t="shared" si="505"/>
      </c>
      <c r="T13" s="479">
        <f t="shared" si="514"/>
      </c>
      <c r="U13" s="479"/>
      <c r="V13" s="479">
        <f t="shared" si="878"/>
      </c>
      <c r="W13" s="479">
        <f t="shared" si="0"/>
      </c>
      <c r="X13" s="479">
        <f t="shared" si="661"/>
      </c>
      <c r="Y13" s="480">
        <f t="shared" si="705"/>
      </c>
      <c r="Z13" s="481">
        <v>0.0114</v>
      </c>
      <c r="AA13" s="482">
        <v>56</v>
      </c>
      <c r="AB13" s="477">
        <f t="shared" si="94"/>
      </c>
      <c r="AC13" s="486">
        <v>15110</v>
      </c>
      <c r="AD13" s="486">
        <v>301</v>
      </c>
      <c r="AE13" s="486">
        <v>48</v>
      </c>
      <c r="AF13" s="486">
        <v>315</v>
      </c>
      <c r="AG13" s="486">
        <v>62</v>
      </c>
      <c r="AH13" s="486">
        <v>2</v>
      </c>
      <c r="AI13" s="486">
        <v>0</v>
      </c>
      <c r="AJ13" s="486">
        <v>5</v>
      </c>
      <c r="AK13" s="477">
        <f t="shared" si="135"/>
      </c>
      <c r="AL13" s="477">
        <f t="shared" si="35"/>
      </c>
      <c r="AM13" s="487" t="s">
        <v>394</v>
      </c>
      <c r="AN13" s="487" t="s">
        <v>400</v>
      </c>
      <c r="AO13" s="487">
        <v>14</v>
      </c>
    </row>
    <row r="14">
      <c r="A14" s="488"/>
      <c r="B14" s="466" t="s">
        <v>392</v>
      </c>
      <c r="C14" s="511" t="s">
        <v>407</v>
      </c>
      <c r="D14" s="512">
        <f t="shared" si="231"/>
      </c>
      <c r="E14" s="513">
        <v>995.92</v>
      </c>
      <c r="F14" s="513">
        <v>614.44</v>
      </c>
      <c r="G14" s="513">
        <v>102.02</v>
      </c>
      <c r="H14" s="471">
        <v>4</v>
      </c>
      <c r="I14" s="494">
        <v>7982.369999999995</v>
      </c>
      <c r="J14" s="475">
        <v>1</v>
      </c>
      <c r="K14" s="494">
        <v>6216.21</v>
      </c>
      <c r="L14" s="475">
        <f t="shared" si="383"/>
      </c>
      <c r="M14" s="494">
        <f t="shared" si="418"/>
      </c>
      <c r="N14" s="477">
        <f t="shared" si="147"/>
      </c>
      <c r="O14" s="478">
        <v>5</v>
      </c>
      <c r="P14" s="477">
        <f t="shared" si="188"/>
      </c>
      <c r="Q14" s="477">
        <f t="shared" si="525"/>
      </c>
      <c r="R14" s="477">
        <f t="shared" si="575"/>
      </c>
      <c r="S14" s="477">
        <f t="shared" si="505"/>
      </c>
      <c r="T14" s="479">
        <f t="shared" si="514"/>
      </c>
      <c r="U14" s="479"/>
      <c r="V14" s="479">
        <f t="shared" si="878"/>
      </c>
      <c r="W14" s="479">
        <f t="shared" si="0"/>
      </c>
      <c r="X14" s="479">
        <f t="shared" si="661"/>
      </c>
      <c r="Y14" s="480">
        <f t="shared" si="705"/>
      </c>
      <c r="Z14" s="481">
        <v>0.0157</v>
      </c>
      <c r="AA14" s="482">
        <v>63</v>
      </c>
      <c r="AB14" s="477">
        <f t="shared" si="94"/>
      </c>
      <c r="AC14" s="486">
        <v>10308</v>
      </c>
      <c r="AD14" s="486">
        <v>190</v>
      </c>
      <c r="AE14" s="486">
        <v>36</v>
      </c>
      <c r="AF14" s="486">
        <v>202</v>
      </c>
      <c r="AG14" s="486">
        <v>66</v>
      </c>
      <c r="AH14" s="486">
        <v>3</v>
      </c>
      <c r="AI14" s="486">
        <v>0</v>
      </c>
      <c r="AJ14" s="486">
        <v>1</v>
      </c>
      <c r="AK14" s="477">
        <f t="shared" si="135"/>
      </c>
      <c r="AL14" s="477">
        <f t="shared" si="35"/>
      </c>
      <c r="AM14" s="487" t="s">
        <v>394</v>
      </c>
      <c r="AN14" s="487" t="s">
        <v>400</v>
      </c>
      <c r="AO14" s="487">
        <v>70</v>
      </c>
    </row>
    <row r="15">
      <c r="A15" s="488"/>
      <c r="B15" s="466" t="s">
        <v>392</v>
      </c>
      <c r="C15" s="511" t="s">
        <v>408</v>
      </c>
      <c r="D15" s="512">
        <f t="shared" si="231"/>
      </c>
      <c r="E15" s="513">
        <v>1057.97</v>
      </c>
      <c r="F15" s="513">
        <v>668.79</v>
      </c>
      <c r="G15" s="513">
        <v>90.67</v>
      </c>
      <c r="H15" s="471">
        <v>2</v>
      </c>
      <c r="I15" s="514">
        <v>5096.520000000004</v>
      </c>
      <c r="J15" s="471">
        <v>1</v>
      </c>
      <c r="K15" s="514">
        <v>4632.740000000001</v>
      </c>
      <c r="L15" s="475">
        <f t="shared" si="383"/>
      </c>
      <c r="M15" s="494">
        <f t="shared" si="418"/>
      </c>
      <c r="N15" s="477">
        <f t="shared" si="147"/>
      </c>
      <c r="O15" s="478">
        <v>1</v>
      </c>
      <c r="P15" s="477">
        <f t="shared" si="188"/>
      </c>
      <c r="Q15" s="477">
        <f t="shared" si="525"/>
      </c>
      <c r="R15" s="477">
        <f t="shared" si="575"/>
      </c>
      <c r="S15" s="477">
        <f t="shared" si="505"/>
      </c>
      <c r="T15" s="479">
        <f t="shared" si="514"/>
      </c>
      <c r="U15" s="479"/>
      <c r="V15" s="479">
        <f t="shared" si="878"/>
      </c>
      <c r="W15" s="479">
        <f t="shared" si="0"/>
      </c>
      <c r="X15" s="479">
        <f t="shared" si="661"/>
      </c>
      <c r="Y15" s="480">
        <f t="shared" si="705"/>
      </c>
      <c r="Z15" s="481">
        <v>0.0136</v>
      </c>
      <c r="AA15" s="482">
        <v>62</v>
      </c>
      <c r="AB15" s="477">
        <f t="shared" si="94"/>
      </c>
      <c r="AC15" s="486">
        <v>12727</v>
      </c>
      <c r="AD15" s="486">
        <v>292</v>
      </c>
      <c r="AE15" s="486">
        <v>50</v>
      </c>
      <c r="AF15" s="486">
        <v>322</v>
      </c>
      <c r="AG15" s="486">
        <v>29</v>
      </c>
      <c r="AH15" s="486">
        <v>1</v>
      </c>
      <c r="AI15" s="486">
        <v>0</v>
      </c>
      <c r="AJ15" s="486">
        <v>6</v>
      </c>
      <c r="AK15" s="477">
        <f t="shared" si="135"/>
      </c>
      <c r="AL15" s="477">
        <f t="shared" si="35"/>
      </c>
      <c r="AM15" s="487" t="s">
        <v>394</v>
      </c>
      <c r="AN15" s="487" t="s">
        <v>400</v>
      </c>
      <c r="AO15" s="487">
        <v>60</v>
      </c>
    </row>
    <row r="16">
      <c r="A16" s="488"/>
      <c r="B16" s="466" t="s">
        <v>392</v>
      </c>
      <c r="C16" s="511" t="s">
        <v>409</v>
      </c>
      <c r="D16" s="512">
        <f t="shared" si="231"/>
      </c>
      <c r="E16" s="517">
        <v>1000.63</v>
      </c>
      <c r="F16" s="517">
        <v>691.05</v>
      </c>
      <c r="G16" s="517">
        <v>189.07</v>
      </c>
      <c r="H16" s="471">
        <v>5</v>
      </c>
      <c r="I16" s="494">
        <v>13454.020000000004</v>
      </c>
      <c r="J16" s="475">
        <v>1</v>
      </c>
      <c r="K16" s="494">
        <v>3989.7000000000007</v>
      </c>
      <c r="L16" s="475">
        <f t="shared" si="383"/>
      </c>
      <c r="M16" s="494">
        <f t="shared" si="418"/>
      </c>
      <c r="N16" s="477">
        <f t="shared" si="147"/>
      </c>
      <c r="O16" s="478">
        <v>5</v>
      </c>
      <c r="P16" s="477">
        <f t="shared" si="188"/>
      </c>
      <c r="Q16" s="477">
        <f t="shared" si="525"/>
      </c>
      <c r="R16" s="477">
        <f t="shared" si="575"/>
      </c>
      <c r="S16" s="477">
        <f t="shared" si="505"/>
      </c>
      <c r="T16" s="479">
        <f t="shared" si="514"/>
      </c>
      <c r="U16" s="479"/>
      <c r="V16" s="479">
        <f t="shared" si="878"/>
      </c>
      <c r="W16" s="479">
        <f t="shared" si="0"/>
      </c>
      <c r="X16" s="479">
        <f t="shared" si="661"/>
      </c>
      <c r="Y16" s="480">
        <f t="shared" si="705"/>
      </c>
      <c r="Z16" s="481">
        <v>0.014</v>
      </c>
      <c r="AA16" s="482">
        <v>65</v>
      </c>
      <c r="AB16" s="477">
        <f t="shared" si="94"/>
      </c>
      <c r="AC16" s="486">
        <v>13662</v>
      </c>
      <c r="AD16" s="486">
        <v>195</v>
      </c>
      <c r="AE16" s="486">
        <v>42</v>
      </c>
      <c r="AF16" s="486">
        <v>218</v>
      </c>
      <c r="AG16" s="486">
        <v>42</v>
      </c>
      <c r="AH16" s="486">
        <v>4</v>
      </c>
      <c r="AI16" s="486">
        <v>1</v>
      </c>
      <c r="AJ16" s="486">
        <v>10</v>
      </c>
      <c r="AK16" s="477">
        <f t="shared" si="135"/>
      </c>
      <c r="AL16" s="477">
        <f t="shared" si="35"/>
      </c>
      <c r="AM16" s="487" t="s">
        <v>394</v>
      </c>
      <c r="AN16" s="487" t="s">
        <v>400</v>
      </c>
      <c r="AO16" s="487">
        <v>122</v>
      </c>
    </row>
    <row r="17">
      <c r="A17" s="488"/>
      <c r="B17" s="497" t="s">
        <v>397</v>
      </c>
      <c r="C17" s="497"/>
      <c r="D17" s="498">
        <f>SUM(D12:D16)</f>
      </c>
      <c r="E17" s="498">
        <f>SUM(E12:E16)</f>
      </c>
      <c r="F17" s="498">
        <f>SUM(F12:F16)</f>
      </c>
      <c r="G17" s="498">
        <f>SUM(G12:G16)</f>
      </c>
      <c r="H17" s="503">
        <f>SUM(H12:H16)</f>
      </c>
      <c r="I17" s="516">
        <f>SUM(I12:I16)</f>
      </c>
      <c r="J17" s="503">
        <f>SUM(J12:J16)</f>
      </c>
      <c r="K17" s="516">
        <f>SUM(K12:K16)</f>
      </c>
      <c r="L17" s="518">
        <f>SUM(L12:L16)</f>
      </c>
      <c r="M17" s="498">
        <f>SUM(M12:M16)</f>
      </c>
      <c r="N17" s="502">
        <f t="shared" si="147"/>
      </c>
      <c r="O17" s="503">
        <f>SUM(O12:O16)</f>
      </c>
      <c r="P17" s="502">
        <f t="shared" si="188"/>
      </c>
      <c r="Q17" s="502">
        <f>D17/O17</f>
      </c>
      <c r="R17" s="502">
        <f t="shared" si="575"/>
      </c>
      <c r="S17" s="502">
        <f t="shared" si="505"/>
      </c>
      <c r="T17" s="504">
        <f t="shared" si="514"/>
      </c>
      <c r="U17" s="504"/>
      <c r="V17" s="504">
        <f t="shared" si="878"/>
      </c>
      <c r="W17" s="504">
        <f t="shared" si="0"/>
      </c>
      <c r="X17" s="504">
        <f t="shared" si="661"/>
      </c>
      <c r="Y17" s="505">
        <f t="shared" si="705"/>
      </c>
      <c r="Z17" s="504">
        <f>AVERAGE(Z12:Z16)</f>
      </c>
      <c r="AA17" s="506">
        <f>AVERAGE(AA12:AA16)</f>
      </c>
      <c r="AB17" s="506">
        <f t="shared" si="94"/>
      </c>
      <c r="AC17" s="508">
        <f>SUM(AC12:AC16)</f>
      </c>
      <c r="AD17" s="508">
        <f>SUM(AD12:AD16)</f>
      </c>
      <c r="AE17" s="508">
        <f>SUM(AE12:AE16)</f>
      </c>
      <c r="AF17" s="508">
        <f>SUM(AF12:AF16)</f>
      </c>
      <c r="AG17" s="508">
        <f>SUM(AG12:AG16)</f>
      </c>
      <c r="AH17" s="508">
        <f>SUM(AH12:AH16)</f>
      </c>
      <c r="AI17" s="508">
        <f>SUM(AI12:AI16)</f>
      </c>
      <c r="AJ17" s="508">
        <f>SUM(AJ12:AJ16)</f>
      </c>
      <c r="AK17" s="502">
        <f t="shared" si="135"/>
      </c>
      <c r="AL17" s="509">
        <f t="shared" si="35"/>
      </c>
      <c r="AM17" s="510"/>
      <c r="AN17" s="510"/>
      <c r="AO17" s="508">
        <f>SUM(AO12:AO16)</f>
      </c>
    </row>
    <row r="18">
      <c r="A18" s="488"/>
      <c r="B18" s="466" t="s">
        <v>410</v>
      </c>
      <c r="C18" s="511" t="s">
        <v>411</v>
      </c>
      <c r="D18" s="512">
        <f t="shared" ref="D18:D22" si="232">E18+F18+G18</f>
      </c>
      <c r="E18" s="517">
        <v>1056.46</v>
      </c>
      <c r="F18" s="517">
        <v>707.9</v>
      </c>
      <c r="G18" s="517">
        <v>138.48</v>
      </c>
      <c r="H18" s="475">
        <v>2</v>
      </c>
      <c r="I18" s="494">
        <v>4864.630000000005</v>
      </c>
      <c r="J18" s="475">
        <v>0</v>
      </c>
      <c r="K18" s="494">
        <v>0</v>
      </c>
      <c r="L18" s="475">
        <f t="shared" ref="L18:L22" si="384">H18+J18</f>
      </c>
      <c r="M18" s="494">
        <f t="shared" ref="M18:M22" si="419">I18+K18</f>
      </c>
      <c r="N18" s="477">
        <f t="shared" si="147"/>
      </c>
      <c r="O18" s="478">
        <v>2</v>
      </c>
      <c r="P18" s="477">
        <f t="shared" si="188"/>
      </c>
      <c r="Q18" s="477">
        <f t="shared" ref="Q18:Q22" si="526">D18/L18</f>
      </c>
      <c r="R18" s="477">
        <f t="shared" si="575"/>
      </c>
      <c r="S18" s="477">
        <f t="shared" si="505"/>
      </c>
      <c r="T18" s="479">
        <f t="shared" si="514"/>
      </c>
      <c r="U18" s="479"/>
      <c r="V18" s="479">
        <f t="shared" si="878"/>
      </c>
      <c r="W18" s="479">
        <f t="shared" si="0"/>
      </c>
      <c r="X18" s="479">
        <f t="shared" si="661"/>
      </c>
      <c r="Y18" s="480">
        <f t="shared" si="705"/>
      </c>
      <c r="Z18" s="481">
        <v>0.0102</v>
      </c>
      <c r="AA18" s="482">
        <v>66</v>
      </c>
      <c r="AB18" s="477">
        <f t="shared" si="94"/>
      </c>
      <c r="AC18" s="486">
        <v>19228</v>
      </c>
      <c r="AD18" s="486">
        <v>329</v>
      </c>
      <c r="AE18" s="486">
        <v>50</v>
      </c>
      <c r="AF18" s="486">
        <v>340</v>
      </c>
      <c r="AG18" s="486">
        <v>26</v>
      </c>
      <c r="AH18" s="486">
        <v>5</v>
      </c>
      <c r="AI18" s="486">
        <v>4</v>
      </c>
      <c r="AJ18" s="486">
        <v>15</v>
      </c>
      <c r="AK18" s="477">
        <f t="shared" si="135"/>
      </c>
      <c r="AL18" s="477">
        <f t="shared" si="35"/>
      </c>
      <c r="AM18" s="487" t="s">
        <v>412</v>
      </c>
      <c r="AN18" s="487" t="s">
        <v>395</v>
      </c>
      <c r="AO18" s="487">
        <v>12</v>
      </c>
    </row>
    <row r="19">
      <c r="A19" s="488"/>
      <c r="B19" s="466" t="s">
        <v>410</v>
      </c>
      <c r="C19" s="511" t="s">
        <v>413</v>
      </c>
      <c r="D19" s="512">
        <f t="shared" si="232"/>
      </c>
      <c r="E19" s="519">
        <v>1303.33</v>
      </c>
      <c r="F19" s="519">
        <v>590.12</v>
      </c>
      <c r="G19" s="520">
        <v>297.64</v>
      </c>
      <c r="H19" s="475">
        <v>3</v>
      </c>
      <c r="I19" s="494">
        <v>7805.659999999989</v>
      </c>
      <c r="J19" s="475">
        <v>0</v>
      </c>
      <c r="K19" s="494">
        <v>0</v>
      </c>
      <c r="L19" s="475">
        <f t="shared" si="384"/>
      </c>
      <c r="M19" s="494">
        <f t="shared" si="419"/>
      </c>
      <c r="N19" s="477">
        <f t="shared" si="147"/>
      </c>
      <c r="O19" s="478">
        <v>2</v>
      </c>
      <c r="P19" s="477">
        <f t="shared" si="188"/>
      </c>
      <c r="Q19" s="477">
        <f t="shared" si="526"/>
      </c>
      <c r="R19" s="477">
        <f t="shared" si="575"/>
      </c>
      <c r="S19" s="477">
        <f t="shared" si="505"/>
      </c>
      <c r="T19" s="479">
        <f t="shared" si="514"/>
      </c>
      <c r="U19" s="479"/>
      <c r="V19" s="479">
        <f t="shared" si="878"/>
      </c>
      <c r="W19" s="479">
        <f t="shared" si="0"/>
      </c>
      <c r="X19" s="479">
        <f t="shared" si="661"/>
      </c>
      <c r="Y19" s="480">
        <f t="shared" si="705"/>
      </c>
      <c r="Z19" s="481">
        <v>0.0128</v>
      </c>
      <c r="AA19" s="482">
        <v>66</v>
      </c>
      <c r="AB19" s="477">
        <f t="shared" si="94"/>
      </c>
      <c r="AC19" s="486">
        <v>19665</v>
      </c>
      <c r="AD19" s="486">
        <v>395</v>
      </c>
      <c r="AE19" s="486">
        <v>60</v>
      </c>
      <c r="AF19" s="486">
        <v>423</v>
      </c>
      <c r="AG19" s="486">
        <v>66</v>
      </c>
      <c r="AH19" s="486">
        <v>2</v>
      </c>
      <c r="AI19" s="486">
        <v>0</v>
      </c>
      <c r="AJ19" s="486">
        <v>8</v>
      </c>
      <c r="AK19" s="477">
        <f t="shared" si="135"/>
      </c>
      <c r="AL19" s="477">
        <f t="shared" si="35"/>
      </c>
      <c r="AM19" s="487" t="s">
        <v>412</v>
      </c>
      <c r="AN19" s="487" t="s">
        <v>395</v>
      </c>
      <c r="AO19" s="487">
        <v>20</v>
      </c>
    </row>
    <row r="20">
      <c r="A20" s="488"/>
      <c r="B20" s="466" t="s">
        <v>410</v>
      </c>
      <c r="C20" s="511" t="s">
        <v>414</v>
      </c>
      <c r="D20" s="512">
        <f t="shared" si="232"/>
      </c>
      <c r="E20" s="520">
        <v>1360.62</v>
      </c>
      <c r="F20" s="520">
        <v>428.09</v>
      </c>
      <c r="G20" s="519">
        <v>277.23</v>
      </c>
      <c r="H20" s="475">
        <v>2</v>
      </c>
      <c r="I20" s="494">
        <v>3989.7000000000116</v>
      </c>
      <c r="J20" s="475">
        <v>0</v>
      </c>
      <c r="K20" s="494">
        <v>0</v>
      </c>
      <c r="L20" s="475">
        <f t="shared" si="384"/>
      </c>
      <c r="M20" s="494">
        <f t="shared" si="419"/>
      </c>
      <c r="N20" s="477">
        <f t="shared" si="147"/>
      </c>
      <c r="O20" s="478">
        <v>2</v>
      </c>
      <c r="P20" s="477">
        <f t="shared" si="188"/>
      </c>
      <c r="Q20" s="477">
        <f t="shared" si="526"/>
      </c>
      <c r="R20" s="477">
        <f t="shared" si="575"/>
      </c>
      <c r="S20" s="477">
        <f t="shared" si="505"/>
      </c>
      <c r="T20" s="479">
        <f t="shared" si="514"/>
      </c>
      <c r="U20" s="479"/>
      <c r="V20" s="479">
        <f t="shared" si="878"/>
      </c>
      <c r="W20" s="479">
        <f t="shared" si="0"/>
      </c>
      <c r="X20" s="479">
        <f t="shared" si="661"/>
      </c>
      <c r="Y20" s="480">
        <f t="shared" si="705"/>
      </c>
      <c r="Z20" s="481">
        <v>0.0072</v>
      </c>
      <c r="AA20" s="482">
        <v>65</v>
      </c>
      <c r="AB20" s="477">
        <f t="shared" si="94"/>
      </c>
      <c r="AC20" s="486">
        <v>22125</v>
      </c>
      <c r="AD20" s="486">
        <v>386</v>
      </c>
      <c r="AE20" s="486">
        <v>48</v>
      </c>
      <c r="AF20" s="486">
        <v>415</v>
      </c>
      <c r="AG20" s="486">
        <v>51</v>
      </c>
      <c r="AH20" s="486">
        <v>0</v>
      </c>
      <c r="AI20" s="486">
        <v>0</v>
      </c>
      <c r="AJ20" s="486">
        <v>8</v>
      </c>
      <c r="AK20" s="477">
        <f t="shared" si="135"/>
      </c>
      <c r="AL20" s="477">
        <f t="shared" si="35"/>
      </c>
      <c r="AM20" s="487" t="s">
        <v>412</v>
      </c>
      <c r="AN20" s="487" t="s">
        <v>395</v>
      </c>
      <c r="AO20" s="487">
        <v>25</v>
      </c>
    </row>
    <row r="21">
      <c r="A21" s="488"/>
      <c r="B21" s="466" t="s">
        <v>410</v>
      </c>
      <c r="C21" s="511" t="s">
        <v>415</v>
      </c>
      <c r="D21" s="512">
        <f t="shared" si="232"/>
      </c>
      <c r="E21" s="519">
        <v>1017.53</v>
      </c>
      <c r="F21" s="519">
        <v>363.4</v>
      </c>
      <c r="G21" s="519">
        <v>402.09</v>
      </c>
      <c r="H21" s="475">
        <v>3</v>
      </c>
      <c r="I21" s="494">
        <v>4864.869999999995</v>
      </c>
      <c r="J21" s="475">
        <v>0</v>
      </c>
      <c r="K21" s="494">
        <v>0</v>
      </c>
      <c r="L21" s="475">
        <f t="shared" si="384"/>
      </c>
      <c r="M21" s="494">
        <f t="shared" si="419"/>
      </c>
      <c r="N21" s="477">
        <f t="shared" si="147"/>
      </c>
      <c r="O21" s="478">
        <v>2</v>
      </c>
      <c r="P21" s="477">
        <f t="shared" si="188"/>
      </c>
      <c r="Q21" s="477">
        <f t="shared" si="526"/>
      </c>
      <c r="R21" s="477">
        <f t="shared" si="575"/>
      </c>
      <c r="S21" s="477">
        <f t="shared" si="505"/>
      </c>
      <c r="T21" s="479">
        <f t="shared" si="514"/>
      </c>
      <c r="U21" s="479"/>
      <c r="V21" s="479">
        <f t="shared" si="878"/>
      </c>
      <c r="W21" s="479">
        <f t="shared" si="0"/>
      </c>
      <c r="X21" s="479">
        <f t="shared" si="661"/>
      </c>
      <c r="Y21" s="480">
        <f t="shared" si="705"/>
      </c>
      <c r="Z21" s="481">
        <v>0.0062</v>
      </c>
      <c r="AA21" s="482">
        <v>65</v>
      </c>
      <c r="AB21" s="477">
        <f t="shared" si="94"/>
      </c>
      <c r="AC21" s="486">
        <v>19421</v>
      </c>
      <c r="AD21" s="486">
        <v>356</v>
      </c>
      <c r="AE21" s="486">
        <v>36</v>
      </c>
      <c r="AF21" s="486">
        <v>372</v>
      </c>
      <c r="AG21" s="486">
        <v>17</v>
      </c>
      <c r="AH21" s="486">
        <v>2</v>
      </c>
      <c r="AI21" s="486">
        <v>0</v>
      </c>
      <c r="AJ21" s="486">
        <v>10</v>
      </c>
      <c r="AK21" s="477">
        <f t="shared" si="135"/>
      </c>
      <c r="AL21" s="477">
        <f t="shared" si="35"/>
      </c>
      <c r="AM21" s="487" t="s">
        <v>412</v>
      </c>
      <c r="AN21" s="487" t="s">
        <v>395</v>
      </c>
      <c r="AO21" s="487">
        <v>15</v>
      </c>
    </row>
    <row r="22">
      <c r="A22" s="488"/>
      <c r="B22" s="466" t="s">
        <v>410</v>
      </c>
      <c r="C22" s="511" t="s">
        <v>416</v>
      </c>
      <c r="D22" s="512">
        <f t="shared" si="232"/>
      </c>
      <c r="E22" s="519">
        <v>2679.24</v>
      </c>
      <c r="F22" s="519">
        <v>754.99</v>
      </c>
      <c r="G22" s="520">
        <v>0</v>
      </c>
      <c r="H22" s="475">
        <v>3</v>
      </c>
      <c r="I22" s="494">
        <v>4864.869999999995</v>
      </c>
      <c r="J22" s="475">
        <v>1</v>
      </c>
      <c r="K22" s="494">
        <v>3626.6399999999994</v>
      </c>
      <c r="L22" s="475">
        <f t="shared" si="384"/>
      </c>
      <c r="M22" s="494">
        <f t="shared" si="419"/>
      </c>
      <c r="N22" s="477">
        <f t="shared" si="147"/>
      </c>
      <c r="O22" s="478">
        <v>4</v>
      </c>
      <c r="P22" s="477">
        <f t="shared" si="188"/>
      </c>
      <c r="Q22" s="477">
        <f t="shared" si="526"/>
      </c>
      <c r="R22" s="477">
        <f t="shared" si="575"/>
      </c>
      <c r="S22" s="477">
        <f t="shared" si="505"/>
      </c>
      <c r="T22" s="479">
        <f t="shared" si="514"/>
      </c>
      <c r="U22" s="479"/>
      <c r="V22" s="479">
        <f t="shared" si="878"/>
      </c>
      <c r="W22" s="479">
        <f t="shared" si="0"/>
      </c>
      <c r="X22" s="479">
        <f t="shared" si="661"/>
      </c>
      <c r="Y22" s="480">
        <f t="shared" si="705"/>
      </c>
      <c r="Z22" s="481">
        <v>0.0074</v>
      </c>
      <c r="AA22" s="482">
        <v>64</v>
      </c>
      <c r="AB22" s="477">
        <f t="shared" si="94"/>
      </c>
      <c r="AC22" s="486">
        <v>25875</v>
      </c>
      <c r="AD22" s="486">
        <v>795</v>
      </c>
      <c r="AE22" s="486">
        <v>64</v>
      </c>
      <c r="AF22" s="486">
        <v>875</v>
      </c>
      <c r="AG22" s="486">
        <v>47</v>
      </c>
      <c r="AH22" s="486">
        <v>3</v>
      </c>
      <c r="AI22" s="486">
        <v>0</v>
      </c>
      <c r="AJ22" s="486">
        <v>8</v>
      </c>
      <c r="AK22" s="477">
        <f t="shared" si="135"/>
      </c>
      <c r="AL22" s="477">
        <f t="shared" si="35"/>
      </c>
      <c r="AM22" s="487" t="s">
        <v>412</v>
      </c>
      <c r="AN22" s="487" t="s">
        <v>395</v>
      </c>
      <c r="AO22" s="487">
        <v>14</v>
      </c>
    </row>
    <row r="23">
      <c r="A23" s="488"/>
      <c r="B23" s="497" t="s">
        <v>397</v>
      </c>
      <c r="C23" s="497"/>
      <c r="D23" s="498">
        <f>SUM(D18:D22)</f>
      </c>
      <c r="E23" s="498">
        <f>SUM(E18:E22)</f>
      </c>
      <c r="F23" s="498">
        <f>SUM(F18:F22)</f>
      </c>
      <c r="G23" s="498">
        <f>SUM(G18:G22)</f>
      </c>
      <c r="H23" s="503">
        <f>SUM(H18:H22)</f>
      </c>
      <c r="I23" s="516">
        <f>SUM(I18:I22)</f>
      </c>
      <c r="J23" s="503">
        <f>SUM(J18:J22)</f>
      </c>
      <c r="K23" s="516">
        <f>SUM(K18:K22)</f>
      </c>
      <c r="L23" s="518">
        <f>SUM(L18:L22)</f>
      </c>
      <c r="M23" s="498">
        <f>SUM(M18:M22)</f>
      </c>
      <c r="N23" s="502">
        <f t="shared" si="147"/>
      </c>
      <c r="O23" s="503">
        <f>SUM(O18:O22)</f>
      </c>
      <c r="P23" s="502">
        <f t="shared" si="188"/>
      </c>
      <c r="Q23" s="502">
        <f>D23/O23</f>
      </c>
      <c r="R23" s="502">
        <f t="shared" si="575"/>
      </c>
      <c r="S23" s="502">
        <f t="shared" si="505"/>
      </c>
      <c r="T23" s="504">
        <f t="shared" si="514"/>
      </c>
      <c r="U23" s="504"/>
      <c r="V23" s="504">
        <f t="shared" si="878"/>
      </c>
      <c r="W23" s="504">
        <f t="shared" si="0"/>
      </c>
      <c r="X23" s="504">
        <f t="shared" si="661"/>
      </c>
      <c r="Y23" s="505">
        <f t="shared" si="705"/>
      </c>
      <c r="Z23" s="504">
        <f>AVERAGE(Z18:Z22)</f>
      </c>
      <c r="AA23" s="506">
        <f>AVERAGE(AA18:AA22)</f>
      </c>
      <c r="AB23" s="506">
        <f t="shared" si="94"/>
      </c>
      <c r="AC23" s="508">
        <f>SUM(AC18:AC22)</f>
      </c>
      <c r="AD23" s="508">
        <f>SUM(AD18:AD22)</f>
      </c>
      <c r="AE23" s="508">
        <f>SUM(AE18:AE22)</f>
      </c>
      <c r="AF23" s="508">
        <f>SUM(AF18:AF22)</f>
      </c>
      <c r="AG23" s="508">
        <f>SUM(AG18:AG22)</f>
      </c>
      <c r="AH23" s="508">
        <f>SUM(AH18:AH22)</f>
      </c>
      <c r="AI23" s="508">
        <f>SUM(AI18:AI22)</f>
      </c>
      <c r="AJ23" s="508">
        <f>SUM(AJ18:AJ22)</f>
      </c>
      <c r="AK23" s="502">
        <f t="shared" si="135"/>
      </c>
      <c r="AL23" s="509">
        <f t="shared" si="35"/>
      </c>
      <c r="AM23" s="510"/>
      <c r="AN23" s="510"/>
      <c r="AO23" s="508">
        <f>SUM(AO18:AO22)</f>
      </c>
    </row>
    <row r="24">
      <c r="A24" s="488"/>
      <c r="B24" s="466" t="s">
        <v>417</v>
      </c>
      <c r="C24" s="511" t="s">
        <v>418</v>
      </c>
      <c r="D24" s="512">
        <f t="shared" ref="D24:D26" si="233">E24+F24+G24</f>
      </c>
      <c r="E24" s="519">
        <v>1993.0300000000002</v>
      </c>
      <c r="F24" s="519">
        <v>794.41</v>
      </c>
      <c r="G24" s="520">
        <v>0.03</v>
      </c>
      <c r="H24" s="471">
        <v>0</v>
      </c>
      <c r="I24" s="514">
        <v>0</v>
      </c>
      <c r="J24" s="471">
        <v>0</v>
      </c>
      <c r="K24" s="514">
        <v>0</v>
      </c>
      <c r="L24" s="475">
        <f t="shared" ref="L24:L26" si="385">H24+J24</f>
      </c>
      <c r="M24" s="494">
        <f t="shared" ref="M24:M26" si="420">I24+K24</f>
      </c>
      <c r="N24" s="477">
        <f t="shared" si="147"/>
      </c>
      <c r="O24" s="478">
        <v>0</v>
      </c>
      <c r="P24" s="477">
        <f t="shared" si="188"/>
      </c>
      <c r="Q24" s="477">
        <f t="shared" ref="Q24:Q26" si="527">D24/L24</f>
      </c>
      <c r="R24" s="477">
        <f t="shared" si="575"/>
      </c>
      <c r="S24" s="477">
        <f t="shared" si="505"/>
      </c>
      <c r="T24" s="479">
        <f t="shared" si="514"/>
      </c>
      <c r="U24" s="479"/>
      <c r="V24" s="479">
        <f t="shared" si="878"/>
      </c>
      <c r="W24" s="479">
        <f t="shared" si="0"/>
      </c>
      <c r="X24" s="479">
        <f t="shared" si="661"/>
      </c>
      <c r="Y24" s="480">
        <f t="shared" si="705"/>
      </c>
      <c r="Z24" s="481">
        <v>0.0119</v>
      </c>
      <c r="AA24" s="482">
        <v>64</v>
      </c>
      <c r="AB24" s="477">
        <f t="shared" si="94"/>
      </c>
      <c r="AC24" s="486">
        <v>27686</v>
      </c>
      <c r="AD24" s="486">
        <v>768</v>
      </c>
      <c r="AE24" s="486">
        <v>93</v>
      </c>
      <c r="AF24" s="486">
        <v>814</v>
      </c>
      <c r="AG24" s="486">
        <v>49</v>
      </c>
      <c r="AH24" s="486">
        <v>5</v>
      </c>
      <c r="AI24" s="486">
        <v>1</v>
      </c>
      <c r="AJ24" s="486">
        <v>11</v>
      </c>
      <c r="AK24" s="477">
        <f t="shared" si="135"/>
      </c>
      <c r="AL24" s="477">
        <f t="shared" si="35"/>
      </c>
      <c r="AM24" s="487" t="s">
        <v>412</v>
      </c>
      <c r="AN24" s="487" t="s">
        <v>395</v>
      </c>
      <c r="AO24" s="487">
        <v>24</v>
      </c>
    </row>
    <row r="25">
      <c r="A25" s="488"/>
      <c r="B25" s="466" t="s">
        <v>417</v>
      </c>
      <c r="C25" s="511" t="s">
        <v>419</v>
      </c>
      <c r="D25" s="512">
        <f t="shared" si="233"/>
      </c>
      <c r="E25" s="519">
        <v>1231.09</v>
      </c>
      <c r="F25" s="519">
        <v>1268.76</v>
      </c>
      <c r="G25" s="520">
        <v>0</v>
      </c>
      <c r="H25" s="475">
        <v>5</v>
      </c>
      <c r="I25" s="494">
        <v>9786.289999999994</v>
      </c>
      <c r="J25" s="475">
        <v>0</v>
      </c>
      <c r="K25" s="494">
        <v>0</v>
      </c>
      <c r="L25" s="475">
        <f t="shared" si="385"/>
      </c>
      <c r="M25" s="494">
        <f t="shared" si="420"/>
      </c>
      <c r="N25" s="477">
        <f t="shared" si="147"/>
      </c>
      <c r="O25" s="478">
        <v>4</v>
      </c>
      <c r="P25" s="477">
        <f t="shared" si="188"/>
      </c>
      <c r="Q25" s="477">
        <f t="shared" si="527"/>
      </c>
      <c r="R25" s="477">
        <f t="shared" si="575"/>
      </c>
      <c r="S25" s="477">
        <f t="shared" si="505"/>
      </c>
      <c r="T25" s="479">
        <f t="shared" si="514"/>
      </c>
      <c r="U25" s="479"/>
      <c r="V25" s="479">
        <f t="shared" si="878"/>
      </c>
      <c r="W25" s="479">
        <f t="shared" si="0"/>
      </c>
      <c r="X25" s="479">
        <f t="shared" si="661"/>
      </c>
      <c r="Y25" s="480">
        <f t="shared" si="705"/>
      </c>
      <c r="Z25" s="481">
        <v>0.0142</v>
      </c>
      <c r="AA25" s="482">
        <v>65</v>
      </c>
      <c r="AB25" s="477">
        <f t="shared" si="94"/>
      </c>
      <c r="AC25" s="486">
        <v>23439</v>
      </c>
      <c r="AD25" s="486">
        <v>367</v>
      </c>
      <c r="AE25" s="486">
        <v>77</v>
      </c>
      <c r="AF25" s="486">
        <v>376</v>
      </c>
      <c r="AG25" s="486">
        <v>80</v>
      </c>
      <c r="AH25" s="486">
        <v>6</v>
      </c>
      <c r="AI25" s="486">
        <v>0</v>
      </c>
      <c r="AJ25" s="486">
        <v>21</v>
      </c>
      <c r="AK25" s="477">
        <f t="shared" si="135"/>
      </c>
      <c r="AL25" s="477">
        <f t="shared" si="35"/>
      </c>
      <c r="AM25" s="487" t="s">
        <v>412</v>
      </c>
      <c r="AN25" s="487" t="s">
        <v>395</v>
      </c>
      <c r="AO25" s="487">
        <v>22</v>
      </c>
    </row>
    <row r="26">
      <c r="A26" s="488"/>
      <c r="B26" s="466" t="s">
        <v>417</v>
      </c>
      <c r="C26" s="511" t="s">
        <v>420</v>
      </c>
      <c r="D26" s="512">
        <f t="shared" si="233"/>
      </c>
      <c r="E26" s="519">
        <v>1145.31</v>
      </c>
      <c r="F26" s="519">
        <v>1044.82</v>
      </c>
      <c r="G26" s="520">
        <v>0</v>
      </c>
      <c r="H26" s="475">
        <v>3</v>
      </c>
      <c r="I26" s="494">
        <v>6407.380000000005</v>
      </c>
      <c r="J26" s="475">
        <v>0</v>
      </c>
      <c r="K26" s="494">
        <v>0</v>
      </c>
      <c r="L26" s="475">
        <f t="shared" si="385"/>
      </c>
      <c r="M26" s="494">
        <f t="shared" si="420"/>
      </c>
      <c r="N26" s="477">
        <f t="shared" si="147"/>
      </c>
      <c r="O26" s="478">
        <v>3</v>
      </c>
      <c r="P26" s="477">
        <f t="shared" si="188"/>
      </c>
      <c r="Q26" s="477">
        <f t="shared" si="527"/>
      </c>
      <c r="R26" s="477">
        <f t="shared" si="575"/>
      </c>
      <c r="S26" s="477">
        <f t="shared" si="505"/>
      </c>
      <c r="T26" s="479">
        <f t="shared" si="514"/>
      </c>
      <c r="U26" s="479"/>
      <c r="V26" s="479">
        <f t="shared" si="878"/>
      </c>
      <c r="W26" s="479">
        <f t="shared" si="0"/>
      </c>
      <c r="X26" s="479">
        <f t="shared" si="661"/>
      </c>
      <c r="Y26" s="480">
        <f t="shared" si="705"/>
      </c>
      <c r="Z26" s="481">
        <v>0.0111</v>
      </c>
      <c r="AA26" s="482">
        <v>66</v>
      </c>
      <c r="AB26" s="477">
        <f t="shared" si="94"/>
      </c>
      <c r="AC26" s="486">
        <v>25947</v>
      </c>
      <c r="AD26" s="486">
        <v>411</v>
      </c>
      <c r="AE26" s="486">
        <v>84</v>
      </c>
      <c r="AF26" s="486">
        <v>410</v>
      </c>
      <c r="AG26" s="486">
        <v>29</v>
      </c>
      <c r="AH26" s="486">
        <v>1</v>
      </c>
      <c r="AI26" s="486">
        <v>1</v>
      </c>
      <c r="AJ26" s="486">
        <v>17</v>
      </c>
      <c r="AK26" s="477">
        <f t="shared" si="135"/>
      </c>
      <c r="AL26" s="477">
        <f t="shared" si="35"/>
      </c>
      <c r="AM26" s="487" t="s">
        <v>412</v>
      </c>
      <c r="AN26" s="487" t="s">
        <v>395</v>
      </c>
      <c r="AO26" s="487">
        <v>18</v>
      </c>
    </row>
    <row r="27">
      <c r="A27" s="488"/>
      <c r="B27" s="497" t="s">
        <v>397</v>
      </c>
      <c r="C27" s="497"/>
      <c r="D27" s="498">
        <f>SUM(D24:D26)</f>
      </c>
      <c r="E27" s="515">
        <f>SUM(E24:E26)</f>
      </c>
      <c r="F27" s="515">
        <f>SUM(F24:F26)</f>
      </c>
      <c r="G27" s="515">
        <f>SUM(G24:G26)</f>
      </c>
      <c r="H27" s="503">
        <f>SUM(H24:H26)</f>
      </c>
      <c r="I27" s="516">
        <f>SUM(I24:I26)</f>
      </c>
      <c r="J27" s="503">
        <f>SUM(J24:J26)</f>
      </c>
      <c r="K27" s="516">
        <f>SUM(K24:K26)</f>
      </c>
      <c r="L27" s="500">
        <f>SUM(L24:L26)</f>
      </c>
      <c r="M27" s="515">
        <f>SUM(M24:M26)</f>
      </c>
      <c r="N27" s="502">
        <f t="shared" si="147"/>
      </c>
      <c r="O27" s="503">
        <f>SUM(O24:O26)</f>
      </c>
      <c r="P27" s="502">
        <f t="shared" si="188"/>
      </c>
      <c r="Q27" s="502">
        <f t="shared" ref="Q27:Q28" si="356">D27/O27</f>
      </c>
      <c r="R27" s="502">
        <f t="shared" si="575"/>
      </c>
      <c r="S27" s="502">
        <f t="shared" si="505"/>
      </c>
      <c r="T27" s="504">
        <f t="shared" si="514"/>
      </c>
      <c r="U27" s="504"/>
      <c r="V27" s="504">
        <f t="shared" si="878"/>
      </c>
      <c r="W27" s="504">
        <f t="shared" si="0"/>
      </c>
      <c r="X27" s="504">
        <f t="shared" si="661"/>
      </c>
      <c r="Y27" s="505">
        <f t="shared" si="705"/>
      </c>
      <c r="Z27" s="504">
        <f>AVERAGE(Z24:Z26)</f>
      </c>
      <c r="AA27" s="506">
        <f>AVERAGE(AA24:AA26)</f>
      </c>
      <c r="AB27" s="506">
        <f t="shared" si="94"/>
      </c>
      <c r="AC27" s="508">
        <f>SUM(AC24:AC26)</f>
      </c>
      <c r="AD27" s="508">
        <f>SUM(AD24:AD26)</f>
      </c>
      <c r="AE27" s="508">
        <f>SUM(AE24:AE26)</f>
      </c>
      <c r="AF27" s="508">
        <f>SUM(AF24:AF26)</f>
      </c>
      <c r="AG27" s="508">
        <f>SUM(AG24:AG26)</f>
      </c>
      <c r="AH27" s="508">
        <f>SUM(AH24:AH26)</f>
      </c>
      <c r="AI27" s="508">
        <f>SUM(AI24:AI26)</f>
      </c>
      <c r="AJ27" s="508">
        <f>SUM(AJ24:AJ26)</f>
      </c>
      <c r="AK27" s="502">
        <f t="shared" si="135"/>
      </c>
      <c r="AL27" s="509">
        <f t="shared" si="35"/>
      </c>
      <c r="AM27" s="510"/>
      <c r="AN27" s="510"/>
      <c r="AO27" s="508">
        <f>SUM(AO24:AO26)</f>
      </c>
    </row>
    <row r="28">
      <c r="A28" s="488"/>
      <c r="B28" s="521" t="s">
        <v>421</v>
      </c>
      <c r="C28" s="521"/>
      <c r="D28" s="522">
        <f>D11+D5+D23+D17+D27</f>
      </c>
      <c r="E28" s="523">
        <f>E11+E5+E23+E17+E27</f>
      </c>
      <c r="F28" s="523">
        <f>F11+F5+F23+F17+F27</f>
      </c>
      <c r="G28" s="523">
        <f>G11+G5+G23+G17+G27</f>
      </c>
      <c r="H28" s="524">
        <f>H27+H23+H17+H11+H5</f>
      </c>
      <c r="I28" s="525">
        <f>I27+I23+I17+I11+I5</f>
      </c>
      <c r="J28" s="524">
        <f>J27+J23+J17+J11+J5</f>
      </c>
      <c r="K28" s="525">
        <f>K27+K23+K17+K11+K5</f>
      </c>
      <c r="L28" s="524">
        <f>L11+L5+L23+L17+L27</f>
      </c>
      <c r="M28" s="523">
        <f>M11+M5+M23+M17+M27</f>
      </c>
      <c r="N28" s="525">
        <f t="shared" si="147"/>
      </c>
      <c r="O28" s="526">
        <f>O27+O23+O17+O11+O5</f>
      </c>
      <c r="P28" s="525">
        <f t="shared" si="188"/>
      </c>
      <c r="Q28" s="525">
        <f t="shared" si="356"/>
      </c>
      <c r="R28" s="525">
        <f t="shared" si="575"/>
      </c>
      <c r="S28" s="525">
        <f t="shared" si="505"/>
      </c>
      <c r="T28" s="527">
        <f t="shared" si="514"/>
      </c>
      <c r="U28" s="527"/>
      <c r="V28" s="527">
        <f t="shared" si="878"/>
      </c>
      <c r="W28" s="527">
        <f t="shared" si="0"/>
      </c>
      <c r="X28" s="527">
        <f t="shared" si="661"/>
      </c>
      <c r="Y28" s="524">
        <f t="shared" si="705"/>
      </c>
      <c r="Z28" s="528">
        <f>(Z11+Z5+Z23+Z17+Z27)/5</f>
      </c>
      <c r="AA28" s="525">
        <f>(AA11+AA5+AA23+AA17+AA27)/5</f>
      </c>
      <c r="AB28" s="525">
        <f>(AB11+AB5+AB23+AB17+AB27)/5</f>
      </c>
      <c r="AC28" s="529">
        <f>AC11+AC5+AC23+AC17+AC27</f>
      </c>
      <c r="AD28" s="529">
        <f>AD11+AD5+AD23+AD17+AD27</f>
      </c>
      <c r="AE28" s="529">
        <f>AE11+AE5+AE23+AE17+AE27</f>
      </c>
      <c r="AF28" s="529">
        <f>AF11+AF5+AF23+AF17+AF27</f>
      </c>
      <c r="AG28" s="529">
        <f>AG11+AG5+AG23+AG17+AG27</f>
      </c>
      <c r="AH28" s="529">
        <f>AH11+AH5+AH23+AH17+AH27</f>
      </c>
      <c r="AI28" s="529">
        <f>AI11+AI5+AI23+AI17+AI27</f>
      </c>
      <c r="AJ28" s="529">
        <f>AJ11+AJ5+AJ23+AJ17+AJ27</f>
      </c>
      <c r="AK28" s="525">
        <f t="shared" si="135"/>
      </c>
      <c r="AL28" s="530">
        <f t="shared" si="35"/>
      </c>
      <c r="AM28" s="521"/>
      <c r="AN28" s="521"/>
      <c r="AO28" s="523">
        <f>AO11+AO5+AO23+AO17+AO27</f>
      </c>
    </row>
    <row r="29">
      <c r="A29" s="452"/>
      <c r="B29" s="452" t="s">
        <v>350</v>
      </c>
      <c r="C29" s="452"/>
      <c r="D29" s="453" t="s">
        <v>351</v>
      </c>
      <c r="E29" s="453"/>
      <c r="F29" s="453"/>
      <c r="G29" s="453"/>
      <c r="H29" s="453"/>
      <c r="I29" s="453"/>
      <c r="J29" s="453"/>
      <c r="K29" s="453"/>
      <c r="L29" s="453"/>
      <c r="M29" s="453"/>
      <c r="N29" s="453"/>
      <c r="O29" s="453"/>
      <c r="P29" s="453"/>
      <c r="Q29" s="453"/>
      <c r="R29" s="453"/>
      <c r="S29" s="454" t="s">
        <v>352</v>
      </c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5"/>
    </row>
    <row r="30">
      <c r="A30" s="452"/>
      <c r="B30" s="452" t="s">
        <v>353</v>
      </c>
      <c r="C30" s="452" t="s">
        <v>354</v>
      </c>
      <c r="D30" s="456" t="s">
        <v>355</v>
      </c>
      <c r="E30" s="457" t="s">
        <v>356</v>
      </c>
      <c r="F30" s="457" t="s">
        <v>357</v>
      </c>
      <c r="G30" s="458" t="s">
        <v>358</v>
      </c>
      <c r="H30" s="459" t="s">
        <v>359</v>
      </c>
      <c r="I30" s="459" t="s">
        <v>360</v>
      </c>
      <c r="J30" s="459" t="s">
        <v>361</v>
      </c>
      <c r="K30" s="459" t="s">
        <v>362</v>
      </c>
      <c r="L30" s="459" t="s">
        <v>363</v>
      </c>
      <c r="M30" s="460" t="s">
        <v>364</v>
      </c>
      <c r="N30" s="461" t="s">
        <v>365</v>
      </c>
      <c r="O30" s="459" t="s">
        <v>366</v>
      </c>
      <c r="P30" s="461" t="s">
        <v>367</v>
      </c>
      <c r="Q30" s="461" t="s">
        <v>368</v>
      </c>
      <c r="R30" s="461" t="s">
        <v>369</v>
      </c>
      <c r="S30" s="454" t="s">
        <v>370</v>
      </c>
      <c r="T30" s="462" t="s">
        <v>371</v>
      </c>
      <c r="U30" s="462"/>
      <c r="V30" s="462" t="s">
        <v>372</v>
      </c>
      <c r="W30" s="462" t="s">
        <v>373</v>
      </c>
      <c r="X30" s="462" t="s">
        <v>374</v>
      </c>
      <c r="Y30" s="463" t="s">
        <v>375</v>
      </c>
      <c r="Z30" s="462" t="s">
        <v>376</v>
      </c>
      <c r="AA30" s="464" t="s">
        <v>377</v>
      </c>
      <c r="AB30" s="454" t="s">
        <v>378</v>
      </c>
      <c r="AC30" s="463" t="s">
        <v>379</v>
      </c>
      <c r="AD30" s="463" t="s">
        <v>380</v>
      </c>
      <c r="AE30" s="463" t="s">
        <v>381</v>
      </c>
      <c r="AF30" s="463" t="s">
        <v>382</v>
      </c>
      <c r="AG30" s="463" t="s">
        <v>383</v>
      </c>
      <c r="AH30" s="463" t="s">
        <v>384</v>
      </c>
      <c r="AI30" s="463" t="s">
        <v>385</v>
      </c>
      <c r="AJ30" s="463" t="s">
        <v>386</v>
      </c>
      <c r="AK30" s="463" t="s">
        <v>387</v>
      </c>
      <c r="AL30" s="454" t="s">
        <v>388</v>
      </c>
      <c r="AM30" s="455" t="s">
        <v>389</v>
      </c>
      <c r="AN30" s="455" t="s">
        <v>390</v>
      </c>
      <c r="AO30" s="455" t="s">
        <v>391</v>
      </c>
    </row>
    <row r="31">
      <c r="A31" s="465">
        <v>46236</v>
      </c>
      <c r="B31" s="466" t="s">
        <v>417</v>
      </c>
      <c r="C31" s="467" t="s">
        <v>393</v>
      </c>
      <c r="D31" s="468">
        <f t="shared" ref="D31:D32" si="234">E31+F31+G31</f>
      </c>
      <c r="E31" s="469">
        <v>1154.24</v>
      </c>
      <c r="F31" s="470">
        <v>492.88</v>
      </c>
      <c r="G31" s="469">
        <v>35.29</v>
      </c>
      <c r="H31" s="471">
        <v>1</v>
      </c>
      <c r="I31" s="472">
        <v>1994.8500000000058</v>
      </c>
      <c r="J31" s="531">
        <v>0</v>
      </c>
      <c r="K31" s="532">
        <v>0</v>
      </c>
      <c r="L31" s="533">
        <f t="shared" ref="L31:L32" si="386">H31+J31</f>
      </c>
      <c r="M31" s="476">
        <f t="shared" ref="M31:M32" si="421">I31+K31</f>
      </c>
      <c r="N31" s="477">
        <f t="shared" ref="N31:N56" si="148">M31/D31</f>
      </c>
      <c r="O31" s="478">
        <v>1</v>
      </c>
      <c r="P31" s="477">
        <f t="shared" ref="P31:P56" si="189">D31/L31</f>
      </c>
      <c r="Q31" s="477">
        <f t="shared" ref="Q31:Q32" si="528">D31/L31</f>
      </c>
      <c r="R31" s="477">
        <f t="shared" ref="R31:R56" si="576">M31/L31</f>
      </c>
      <c r="S31" s="477">
        <f t="shared" ref="S31:S56" si="506">D31/AD31</f>
      </c>
      <c r="T31" s="479">
        <f t="shared" ref="T31:T56" si="515">Y31/AC31*1</f>
      </c>
      <c r="U31" s="479"/>
      <c r="V31" s="479">
        <f t="shared" ref="V31:V56" si="879">AD31/AC31</f>
      </c>
      <c r="W31" s="479">
        <f t="shared" ref="W31:W56" si="1">AF31/AC31</f>
      </c>
      <c r="X31" s="479">
        <f t="shared" ref="X31:X56" si="662">AG31/AF31</f>
      </c>
      <c r="Y31" s="480">
        <f t="shared" ref="Y31:Y56" si="706">AE31/Z31</f>
      </c>
      <c r="Z31" s="481">
        <v>0.0081</v>
      </c>
      <c r="AA31" s="482">
        <v>66</v>
      </c>
      <c r="AB31" s="483">
        <f t="shared" ref="AB31:AB55" si="95">(D31/AC31)*1000</f>
      </c>
      <c r="AC31" s="484">
        <v>18489</v>
      </c>
      <c r="AD31" s="485">
        <v>485</v>
      </c>
      <c r="AE31" s="486">
        <v>41</v>
      </c>
      <c r="AF31" s="486">
        <v>556</v>
      </c>
      <c r="AG31" s="486">
        <v>25</v>
      </c>
      <c r="AH31" s="486">
        <v>3</v>
      </c>
      <c r="AI31" s="486">
        <v>0</v>
      </c>
      <c r="AJ31" s="486">
        <v>9</v>
      </c>
      <c r="AK31" s="477">
        <f t="shared" ref="AK31:AK56" si="136">D31/AF31</f>
      </c>
      <c r="AL31" s="477">
        <f t="shared" ref="AL31:AL56" si="36">AO31*1000/D31</f>
      </c>
      <c r="AM31" s="487" t="s">
        <v>412</v>
      </c>
      <c r="AN31" s="487" t="s">
        <v>395</v>
      </c>
      <c r="AO31" s="487">
        <v>6</v>
      </c>
    </row>
    <row r="32">
      <c r="A32" s="465"/>
      <c r="B32" s="466" t="s">
        <v>417</v>
      </c>
      <c r="C32" s="467" t="s">
        <v>396</v>
      </c>
      <c r="D32" s="468">
        <f t="shared" si="234"/>
      </c>
      <c r="E32" s="489">
        <v>355.73</v>
      </c>
      <c r="F32" s="534">
        <v>139.72</v>
      </c>
      <c r="G32" s="534">
        <v>22.18</v>
      </c>
      <c r="H32" s="491">
        <v>1</v>
      </c>
      <c r="I32" s="474">
        <v>1994.8499999999913</v>
      </c>
      <c r="J32" s="471">
        <v>0</v>
      </c>
      <c r="K32" s="535">
        <v>0</v>
      </c>
      <c r="L32" s="493">
        <f t="shared" si="386"/>
      </c>
      <c r="M32" s="494">
        <f t="shared" si="421"/>
      </c>
      <c r="N32" s="477">
        <f t="shared" si="148"/>
      </c>
      <c r="O32" s="478">
        <v>1</v>
      </c>
      <c r="P32" s="477">
        <f t="shared" si="189"/>
      </c>
      <c r="Q32" s="477">
        <f t="shared" si="528"/>
      </c>
      <c r="R32" s="477">
        <f t="shared" si="576"/>
      </c>
      <c r="S32" s="477">
        <f t="shared" si="506"/>
      </c>
      <c r="T32" s="479">
        <f t="shared" si="515"/>
      </c>
      <c r="U32" s="479"/>
      <c r="V32" s="479">
        <f t="shared" si="879"/>
      </c>
      <c r="W32" s="479">
        <f t="shared" si="1"/>
      </c>
      <c r="X32" s="479">
        <f t="shared" si="662"/>
      </c>
      <c r="Y32" s="480">
        <f t="shared" si="706"/>
      </c>
      <c r="Z32" s="481">
        <v>0.0096</v>
      </c>
      <c r="AA32" s="482">
        <v>67</v>
      </c>
      <c r="AB32" s="495">
        <f t="shared" si="95"/>
      </c>
      <c r="AC32" s="496">
        <v>6216</v>
      </c>
      <c r="AD32" s="485">
        <v>173</v>
      </c>
      <c r="AE32" s="486">
        <v>17</v>
      </c>
      <c r="AF32" s="486">
        <v>211</v>
      </c>
      <c r="AG32" s="486">
        <v>7</v>
      </c>
      <c r="AH32" s="486">
        <v>0</v>
      </c>
      <c r="AI32" s="486">
        <v>0</v>
      </c>
      <c r="AJ32" s="486">
        <v>1</v>
      </c>
      <c r="AK32" s="477">
        <f t="shared" si="136"/>
      </c>
      <c r="AL32" s="477">
        <f t="shared" si="36"/>
      </c>
      <c r="AM32" s="487" t="s">
        <v>412</v>
      </c>
      <c r="AN32" s="487" t="s">
        <v>395</v>
      </c>
      <c r="AO32" s="487">
        <v>4</v>
      </c>
    </row>
    <row r="33">
      <c r="A33" s="465"/>
      <c r="B33" s="497" t="s">
        <v>397</v>
      </c>
      <c r="C33" s="497"/>
      <c r="D33" s="498">
        <f>SUM(D31:D32)</f>
      </c>
      <c r="E33" s="499">
        <f>SUM(E31:E32)</f>
      </c>
      <c r="F33" s="499">
        <f>SUM(F31:F32)</f>
      </c>
      <c r="G33" s="499">
        <f>SUM(G31:G32)</f>
      </c>
      <c r="H33" s="499">
        <f>SUM(H31:H32)</f>
      </c>
      <c r="I33" s="499">
        <f>SUM(I31:I32)</f>
      </c>
      <c r="J33" s="499">
        <f>SUM(J31:J32)</f>
      </c>
      <c r="K33" s="499">
        <f>SUM(K31:K32)</f>
      </c>
      <c r="L33" s="500">
        <f>SUM(L31:L32)</f>
      </c>
      <c r="M33" s="501">
        <f>SUM(M31:M32)</f>
      </c>
      <c r="N33" s="502">
        <f t="shared" si="148"/>
      </c>
      <c r="O33" s="503">
        <f>SUM(O31:O32)</f>
      </c>
      <c r="P33" s="502">
        <f t="shared" si="189"/>
      </c>
      <c r="Q33" s="502">
        <f>D33/O33</f>
      </c>
      <c r="R33" s="502">
        <f t="shared" si="576"/>
      </c>
      <c r="S33" s="502">
        <f t="shared" si="506"/>
      </c>
      <c r="T33" s="504">
        <f t="shared" si="515"/>
      </c>
      <c r="U33" s="504"/>
      <c r="V33" s="504">
        <f t="shared" si="879"/>
      </c>
      <c r="W33" s="504">
        <f t="shared" si="1"/>
      </c>
      <c r="X33" s="504">
        <f t="shared" si="662"/>
      </c>
      <c r="Y33" s="505">
        <f t="shared" si="706"/>
      </c>
      <c r="Z33" s="504">
        <f>AVERAGE(Z31:Z32)</f>
      </c>
      <c r="AA33" s="506">
        <f>AVERAGE(AA31:AA32)</f>
      </c>
      <c r="AB33" s="502">
        <f t="shared" si="95"/>
      </c>
      <c r="AC33" s="507">
        <f>SUM(AC31:AC32)</f>
      </c>
      <c r="AD33" s="508">
        <f>SUM(AD31:AD32)</f>
      </c>
      <c r="AE33" s="508">
        <f>SUM(AE31:AE32)</f>
      </c>
      <c r="AF33" s="508">
        <f>SUM(AF31:AF32)</f>
      </c>
      <c r="AG33" s="508">
        <f>SUM(AG31:AG32)</f>
      </c>
      <c r="AH33" s="508">
        <f>SUM(AH31:AH32)</f>
      </c>
      <c r="AI33" s="508">
        <f>SUM(AI31:AI32)</f>
      </c>
      <c r="AJ33" s="508">
        <f>SUM(AJ31:AJ32)</f>
      </c>
      <c r="AK33" s="502">
        <f t="shared" si="136"/>
      </c>
      <c r="AL33" s="509">
        <f t="shared" si="36"/>
      </c>
      <c r="AM33" s="510"/>
      <c r="AN33" s="510"/>
      <c r="AO33" s="505">
        <f>SUM(AO31:AO32)</f>
      </c>
    </row>
    <row r="34">
      <c r="A34" s="465"/>
      <c r="B34" s="466" t="s">
        <v>392</v>
      </c>
      <c r="C34" s="511" t="s">
        <v>399</v>
      </c>
      <c r="D34" s="512">
        <f t="shared" ref="D34:D38" si="235">E34+F34+G34</f>
      </c>
      <c r="E34" s="513">
        <v>858.24</v>
      </c>
      <c r="F34" s="513">
        <v>758.18</v>
      </c>
      <c r="G34" s="513">
        <v>70.3</v>
      </c>
      <c r="H34" s="471">
        <v>0</v>
      </c>
      <c r="I34" s="514">
        <v>0</v>
      </c>
      <c r="J34" s="471">
        <v>0</v>
      </c>
      <c r="K34" s="514">
        <v>0</v>
      </c>
      <c r="L34" s="475">
        <f t="shared" ref="L34:L38" si="387">H34+J34</f>
      </c>
      <c r="M34" s="494">
        <f t="shared" ref="M34:M38" si="422">I34+K34</f>
      </c>
      <c r="N34" s="477">
        <f t="shared" si="148"/>
      </c>
      <c r="O34" s="478">
        <v>0</v>
      </c>
      <c r="P34" s="477">
        <f t="shared" si="189"/>
      </c>
      <c r="Q34" s="477">
        <f t="shared" ref="Q34:Q38" si="529">D34/L34</f>
      </c>
      <c r="R34" s="477">
        <f t="shared" si="576"/>
      </c>
      <c r="S34" s="477">
        <f t="shared" si="506"/>
      </c>
      <c r="T34" s="479">
        <f t="shared" si="515"/>
      </c>
      <c r="U34" s="479"/>
      <c r="V34" s="479">
        <f t="shared" si="879"/>
      </c>
      <c r="W34" s="479">
        <f t="shared" si="1"/>
      </c>
      <c r="X34" s="479">
        <f t="shared" si="662"/>
      </c>
      <c r="Y34" s="480">
        <f t="shared" si="706"/>
      </c>
      <c r="Z34" s="481">
        <v>0.0138</v>
      </c>
      <c r="AA34" s="482">
        <v>26</v>
      </c>
      <c r="AB34" s="477">
        <f t="shared" si="95"/>
      </c>
      <c r="AC34" s="486">
        <v>20866</v>
      </c>
      <c r="AD34" s="486">
        <v>792</v>
      </c>
      <c r="AE34" s="486">
        <v>87</v>
      </c>
      <c r="AF34" s="486">
        <v>821</v>
      </c>
      <c r="AG34" s="486">
        <v>44</v>
      </c>
      <c r="AH34" s="486">
        <v>9</v>
      </c>
      <c r="AI34" s="486">
        <v>0</v>
      </c>
      <c r="AJ34" s="486">
        <v>26</v>
      </c>
      <c r="AK34" s="477">
        <f t="shared" si="136"/>
      </c>
      <c r="AL34" s="477">
        <f t="shared" si="36"/>
      </c>
      <c r="AM34" s="487" t="s">
        <v>394</v>
      </c>
      <c r="AN34" s="487" t="s">
        <v>422</v>
      </c>
      <c r="AO34" s="487">
        <v>14</v>
      </c>
    </row>
    <row r="35">
      <c r="A35" s="465"/>
      <c r="B35" s="466" t="s">
        <v>392</v>
      </c>
      <c r="C35" s="511" t="s">
        <v>401</v>
      </c>
      <c r="D35" s="512">
        <f t="shared" si="235"/>
      </c>
      <c r="E35" s="513">
        <v>1113.15</v>
      </c>
      <c r="F35" s="513">
        <v>1726.85</v>
      </c>
      <c r="G35" s="513">
        <v>263.17</v>
      </c>
      <c r="H35" s="471">
        <v>2</v>
      </c>
      <c r="I35" s="494">
        <v>3989.7</v>
      </c>
      <c r="J35" s="471">
        <v>0</v>
      </c>
      <c r="K35" s="514">
        <v>0</v>
      </c>
      <c r="L35" s="475">
        <f t="shared" si="387"/>
      </c>
      <c r="M35" s="494">
        <f t="shared" si="422"/>
      </c>
      <c r="N35" s="477">
        <f t="shared" si="148"/>
      </c>
      <c r="O35" s="478">
        <v>2</v>
      </c>
      <c r="P35" s="477">
        <f t="shared" si="189"/>
      </c>
      <c r="Q35" s="477">
        <f t="shared" si="529"/>
      </c>
      <c r="R35" s="477">
        <f t="shared" si="576"/>
      </c>
      <c r="S35" s="477">
        <f t="shared" si="506"/>
      </c>
      <c r="T35" s="479">
        <f t="shared" si="515"/>
      </c>
      <c r="U35" s="479"/>
      <c r="V35" s="479">
        <f t="shared" si="879"/>
      </c>
      <c r="W35" s="479">
        <f t="shared" si="1"/>
      </c>
      <c r="X35" s="479">
        <f t="shared" si="662"/>
      </c>
      <c r="Y35" s="480">
        <f t="shared" si="706"/>
      </c>
      <c r="Z35" s="481">
        <v>0.0245</v>
      </c>
      <c r="AA35" s="482">
        <v>39</v>
      </c>
      <c r="AB35" s="477">
        <f t="shared" si="95"/>
      </c>
      <c r="AC35" s="486">
        <v>33206</v>
      </c>
      <c r="AD35" s="486">
        <v>870</v>
      </c>
      <c r="AE35" s="486">
        <v>178</v>
      </c>
      <c r="AF35" s="486">
        <v>897</v>
      </c>
      <c r="AG35" s="486">
        <v>89</v>
      </c>
      <c r="AH35" s="486">
        <v>9</v>
      </c>
      <c r="AI35" s="486">
        <v>3</v>
      </c>
      <c r="AJ35" s="486">
        <v>52</v>
      </c>
      <c r="AK35" s="477">
        <f t="shared" si="136"/>
      </c>
      <c r="AL35" s="477">
        <f t="shared" si="36"/>
      </c>
      <c r="AM35" s="487" t="s">
        <v>394</v>
      </c>
      <c r="AN35" s="487" t="s">
        <v>422</v>
      </c>
      <c r="AO35" s="487">
        <v>117</v>
      </c>
    </row>
    <row r="36">
      <c r="A36" s="465"/>
      <c r="B36" s="466" t="s">
        <v>392</v>
      </c>
      <c r="C36" s="511" t="s">
        <v>402</v>
      </c>
      <c r="D36" s="512">
        <f t="shared" si="235"/>
      </c>
      <c r="E36" s="513">
        <v>961.91</v>
      </c>
      <c r="F36" s="513">
        <v>1613.97</v>
      </c>
      <c r="G36" s="513">
        <v>244.39</v>
      </c>
      <c r="H36" s="471">
        <v>3</v>
      </c>
      <c r="I36" s="514">
        <v>7651.22</v>
      </c>
      <c r="J36" s="471">
        <v>0</v>
      </c>
      <c r="K36" s="514">
        <v>0</v>
      </c>
      <c r="L36" s="475">
        <f t="shared" si="387"/>
      </c>
      <c r="M36" s="494">
        <f t="shared" si="422"/>
      </c>
      <c r="N36" s="477">
        <f t="shared" si="148"/>
      </c>
      <c r="O36" s="478">
        <v>3</v>
      </c>
      <c r="P36" s="477">
        <f t="shared" si="189"/>
      </c>
      <c r="Q36" s="477">
        <f t="shared" si="529"/>
      </c>
      <c r="R36" s="477">
        <f t="shared" si="576"/>
      </c>
      <c r="S36" s="477">
        <f t="shared" si="506"/>
      </c>
      <c r="T36" s="479">
        <f t="shared" si="515"/>
      </c>
      <c r="U36" s="479"/>
      <c r="V36" s="479">
        <f t="shared" si="879"/>
      </c>
      <c r="W36" s="479">
        <f t="shared" si="1"/>
      </c>
      <c r="X36" s="479">
        <f t="shared" si="662"/>
      </c>
      <c r="Y36" s="480">
        <f t="shared" si="706"/>
      </c>
      <c r="Z36" s="481">
        <v>0.0236</v>
      </c>
      <c r="AA36" s="482">
        <v>47</v>
      </c>
      <c r="AB36" s="477">
        <f t="shared" si="95"/>
      </c>
      <c r="AC36" s="486">
        <v>25277</v>
      </c>
      <c r="AD36" s="486">
        <v>561</v>
      </c>
      <c r="AE36" s="486">
        <v>141</v>
      </c>
      <c r="AF36" s="486">
        <v>571</v>
      </c>
      <c r="AG36" s="486">
        <v>108</v>
      </c>
      <c r="AH36" s="486">
        <v>10</v>
      </c>
      <c r="AI36" s="486">
        <v>0</v>
      </c>
      <c r="AJ36" s="486">
        <v>34</v>
      </c>
      <c r="AK36" s="477">
        <f t="shared" si="136"/>
      </c>
      <c r="AL36" s="477">
        <f t="shared" si="36"/>
      </c>
      <c r="AM36" s="487" t="s">
        <v>394</v>
      </c>
      <c r="AN36" s="487" t="s">
        <v>422</v>
      </c>
      <c r="AO36" s="487">
        <v>130</v>
      </c>
    </row>
    <row r="37">
      <c r="A37" s="465"/>
      <c r="B37" s="466" t="s">
        <v>392</v>
      </c>
      <c r="C37" s="511" t="s">
        <v>403</v>
      </c>
      <c r="D37" s="512">
        <f t="shared" si="235"/>
      </c>
      <c r="E37" s="513">
        <v>1501.85</v>
      </c>
      <c r="F37" s="513">
        <v>705.33</v>
      </c>
      <c r="G37" s="513">
        <v>159.85</v>
      </c>
      <c r="H37" s="471">
        <v>1</v>
      </c>
      <c r="I37" s="494">
        <v>2548.26</v>
      </c>
      <c r="J37" s="471">
        <v>0</v>
      </c>
      <c r="K37" s="514">
        <v>0</v>
      </c>
      <c r="L37" s="475">
        <f t="shared" si="387"/>
      </c>
      <c r="M37" s="494">
        <f t="shared" si="422"/>
      </c>
      <c r="N37" s="477">
        <f t="shared" si="148"/>
      </c>
      <c r="O37" s="478">
        <v>1</v>
      </c>
      <c r="P37" s="477">
        <f t="shared" si="189"/>
      </c>
      <c r="Q37" s="477">
        <f t="shared" si="529"/>
      </c>
      <c r="R37" s="477">
        <f t="shared" si="576"/>
      </c>
      <c r="S37" s="477">
        <f t="shared" si="506"/>
      </c>
      <c r="T37" s="479">
        <f t="shared" si="515"/>
      </c>
      <c r="U37" s="479"/>
      <c r="V37" s="479">
        <f t="shared" si="879"/>
      </c>
      <c r="W37" s="479">
        <f t="shared" si="1"/>
      </c>
      <c r="X37" s="479">
        <f t="shared" si="662"/>
      </c>
      <c r="Y37" s="480">
        <f t="shared" si="706"/>
      </c>
      <c r="Z37" s="481">
        <v>0.0129</v>
      </c>
      <c r="AA37" s="482">
        <v>38</v>
      </c>
      <c r="AB37" s="477">
        <f t="shared" si="95"/>
      </c>
      <c r="AC37" s="486">
        <v>15190</v>
      </c>
      <c r="AD37" s="486">
        <v>397</v>
      </c>
      <c r="AE37" s="486">
        <v>64</v>
      </c>
      <c r="AF37" s="486">
        <v>392</v>
      </c>
      <c r="AG37" s="486">
        <v>47</v>
      </c>
      <c r="AH37" s="486">
        <v>0</v>
      </c>
      <c r="AI37" s="486">
        <v>0</v>
      </c>
      <c r="AJ37" s="486">
        <v>6</v>
      </c>
      <c r="AK37" s="477">
        <f t="shared" si="136"/>
      </c>
      <c r="AL37" s="477">
        <f t="shared" si="36"/>
      </c>
      <c r="AM37" s="487" t="s">
        <v>394</v>
      </c>
      <c r="AN37" s="487" t="s">
        <v>422</v>
      </c>
      <c r="AO37" s="487">
        <v>54</v>
      </c>
    </row>
    <row r="38">
      <c r="A38" s="465"/>
      <c r="B38" s="466" t="s">
        <v>392</v>
      </c>
      <c r="C38" s="511" t="s">
        <v>404</v>
      </c>
      <c r="D38" s="512">
        <f t="shared" si="235"/>
      </c>
      <c r="E38" s="513">
        <v>881.4</v>
      </c>
      <c r="F38" s="513">
        <v>1130.75</v>
      </c>
      <c r="G38" s="513">
        <v>477.06</v>
      </c>
      <c r="H38" s="475">
        <v>3</v>
      </c>
      <c r="I38" s="494">
        <v>8359.07</v>
      </c>
      <c r="J38" s="475">
        <v>0</v>
      </c>
      <c r="K38" s="494">
        <v>0</v>
      </c>
      <c r="L38" s="475">
        <f t="shared" si="387"/>
      </c>
      <c r="M38" s="494">
        <f t="shared" si="422"/>
      </c>
      <c r="N38" s="477">
        <f t="shared" si="148"/>
      </c>
      <c r="O38" s="478">
        <v>2</v>
      </c>
      <c r="P38" s="477">
        <f t="shared" si="189"/>
      </c>
      <c r="Q38" s="477">
        <f t="shared" si="529"/>
      </c>
      <c r="R38" s="477">
        <f t="shared" si="576"/>
      </c>
      <c r="S38" s="477">
        <f t="shared" si="506"/>
      </c>
      <c r="T38" s="479">
        <f t="shared" si="515"/>
      </c>
      <c r="U38" s="479"/>
      <c r="V38" s="479">
        <f t="shared" si="879"/>
      </c>
      <c r="W38" s="479">
        <f t="shared" si="1"/>
      </c>
      <c r="X38" s="479">
        <f t="shared" si="662"/>
      </c>
      <c r="Y38" s="480">
        <f t="shared" si="706"/>
      </c>
      <c r="Z38" s="481">
        <v>0.023</v>
      </c>
      <c r="AA38" s="482">
        <v>45</v>
      </c>
      <c r="AB38" s="477">
        <f t="shared" si="95"/>
      </c>
      <c r="AC38" s="486">
        <v>13918</v>
      </c>
      <c r="AD38" s="486">
        <v>357</v>
      </c>
      <c r="AE38" s="486">
        <v>70</v>
      </c>
      <c r="AF38" s="486">
        <v>382</v>
      </c>
      <c r="AG38" s="486">
        <v>88</v>
      </c>
      <c r="AH38" s="486">
        <v>5</v>
      </c>
      <c r="AI38" s="486">
        <v>1</v>
      </c>
      <c r="AJ38" s="486">
        <v>13</v>
      </c>
      <c r="AK38" s="477">
        <f t="shared" si="136"/>
      </c>
      <c r="AL38" s="477">
        <f t="shared" si="36"/>
      </c>
      <c r="AM38" s="487" t="s">
        <v>394</v>
      </c>
      <c r="AN38" s="487" t="s">
        <v>422</v>
      </c>
      <c r="AO38" s="482">
        <v>81</v>
      </c>
    </row>
    <row r="39">
      <c r="A39" s="465"/>
      <c r="B39" s="497" t="s">
        <v>397</v>
      </c>
      <c r="C39" s="497"/>
      <c r="D39" s="515">
        <f>SUM(D34:D38)</f>
      </c>
      <c r="E39" s="515">
        <f>SUM(E34:E38)</f>
      </c>
      <c r="F39" s="515">
        <f>SUM(F34:F38)</f>
      </c>
      <c r="G39" s="515">
        <f>SUM(G34:G38)</f>
      </c>
      <c r="H39" s="503">
        <f>SUM(H34:H38)</f>
      </c>
      <c r="I39" s="516">
        <f>SUM(I34:I38)</f>
      </c>
      <c r="J39" s="503">
        <f>SUM(J34:J38)</f>
      </c>
      <c r="K39" s="516">
        <f>SUM(K34:K38)</f>
      </c>
      <c r="L39" s="500">
        <f>SUM(L34:L38)</f>
      </c>
      <c r="M39" s="515">
        <f>SUM(M34:M38)</f>
      </c>
      <c r="N39" s="502">
        <f t="shared" si="148"/>
      </c>
      <c r="O39" s="503">
        <f>SUM(O34:O38)</f>
      </c>
      <c r="P39" s="502">
        <f t="shared" si="189"/>
      </c>
      <c r="Q39" s="502">
        <f>D39/O39</f>
      </c>
      <c r="R39" s="502">
        <f t="shared" si="576"/>
      </c>
      <c r="S39" s="502">
        <f t="shared" si="506"/>
      </c>
      <c r="T39" s="504">
        <f t="shared" si="515"/>
      </c>
      <c r="U39" s="504"/>
      <c r="V39" s="504">
        <f t="shared" si="879"/>
      </c>
      <c r="W39" s="504">
        <f t="shared" si="1"/>
      </c>
      <c r="X39" s="504">
        <f t="shared" si="662"/>
      </c>
      <c r="Y39" s="505">
        <f t="shared" si="706"/>
      </c>
      <c r="Z39" s="504">
        <f>AVERAGE(Z34:Z38)</f>
      </c>
      <c r="AA39" s="506">
        <f>AVERAGE(AA34:AA38)</f>
      </c>
      <c r="AB39" s="506">
        <f t="shared" si="95"/>
      </c>
      <c r="AC39" s="508">
        <f>SUM(AC34:AC38)</f>
      </c>
      <c r="AD39" s="508">
        <f>SUM(AD34:AD38)</f>
      </c>
      <c r="AE39" s="508">
        <f>SUM(AE34:AE38)</f>
      </c>
      <c r="AF39" s="508">
        <f>SUM(AF34:AF38)</f>
      </c>
      <c r="AG39" s="508">
        <f>SUM(AG34:AG38)</f>
      </c>
      <c r="AH39" s="508">
        <f>SUM(AH34:AH38)</f>
      </c>
      <c r="AI39" s="508">
        <f>SUM(AI34:AI38)</f>
      </c>
      <c r="AJ39" s="508">
        <f>SUM(AJ34:AJ38)</f>
      </c>
      <c r="AK39" s="502">
        <f t="shared" si="136"/>
      </c>
      <c r="AL39" s="509">
        <f t="shared" si="36"/>
      </c>
      <c r="AM39" s="510"/>
      <c r="AN39" s="510"/>
      <c r="AO39" s="505">
        <f>SUM(AO34:AO38)</f>
      </c>
    </row>
    <row r="40">
      <c r="A40" s="465"/>
      <c r="B40" s="466" t="s">
        <v>398</v>
      </c>
      <c r="C40" s="511" t="s">
        <v>405</v>
      </c>
      <c r="D40" s="512">
        <f t="shared" ref="D40:D44" si="236">E40+F40+G40</f>
      </c>
      <c r="E40" s="513">
        <v>1041.52</v>
      </c>
      <c r="F40" s="513">
        <v>839.06</v>
      </c>
      <c r="G40" s="513">
        <v>180.76</v>
      </c>
      <c r="H40" s="471">
        <v>1</v>
      </c>
      <c r="I40" s="514">
        <v>2548.260000000002</v>
      </c>
      <c r="J40" s="471">
        <v>0</v>
      </c>
      <c r="K40" s="514">
        <v>0</v>
      </c>
      <c r="L40" s="475">
        <f t="shared" ref="L40:L44" si="388">H40+J40</f>
      </c>
      <c r="M40" s="494">
        <f t="shared" ref="M40:M44" si="423">I40+K40</f>
      </c>
      <c r="N40" s="477">
        <f t="shared" si="148"/>
      </c>
      <c r="O40" s="478">
        <v>1</v>
      </c>
      <c r="P40" s="477">
        <f t="shared" si="189"/>
      </c>
      <c r="Q40" s="477">
        <f t="shared" ref="Q40:Q44" si="530">D40/L40</f>
      </c>
      <c r="R40" s="477">
        <f t="shared" si="576"/>
      </c>
      <c r="S40" s="477">
        <f t="shared" si="506"/>
      </c>
      <c r="T40" s="479">
        <f t="shared" si="515"/>
      </c>
      <c r="U40" s="479"/>
      <c r="V40" s="479">
        <f t="shared" si="879"/>
      </c>
      <c r="W40" s="479">
        <f t="shared" si="1"/>
      </c>
      <c r="X40" s="479">
        <f t="shared" si="662"/>
      </c>
      <c r="Y40" s="480">
        <f t="shared" si="706"/>
      </c>
      <c r="Z40" s="481">
        <v>0.0224</v>
      </c>
      <c r="AA40" s="482">
        <v>49</v>
      </c>
      <c r="AB40" s="477">
        <f t="shared" si="95"/>
      </c>
      <c r="AC40" s="486">
        <v>12872</v>
      </c>
      <c r="AD40" s="486">
        <v>273</v>
      </c>
      <c r="AE40" s="486">
        <v>62</v>
      </c>
      <c r="AF40" s="486">
        <v>281</v>
      </c>
      <c r="AG40" s="486">
        <v>42</v>
      </c>
      <c r="AH40" s="486">
        <v>4</v>
      </c>
      <c r="AI40" s="486">
        <v>1</v>
      </c>
      <c r="AJ40" s="486">
        <v>12</v>
      </c>
      <c r="AK40" s="477">
        <f t="shared" si="136"/>
      </c>
      <c r="AL40" s="477">
        <f t="shared" si="36"/>
      </c>
      <c r="AM40" s="487" t="s">
        <v>394</v>
      </c>
      <c r="AN40" s="487" t="s">
        <v>422</v>
      </c>
      <c r="AO40" s="487">
        <v>96</v>
      </c>
    </row>
    <row r="41">
      <c r="A41" s="465"/>
      <c r="B41" s="466" t="s">
        <v>398</v>
      </c>
      <c r="C41" s="511" t="s">
        <v>406</v>
      </c>
      <c r="D41" s="512">
        <f t="shared" si="236"/>
      </c>
      <c r="E41" s="513">
        <v>924.94</v>
      </c>
      <c r="F41" s="513">
        <v>579.36</v>
      </c>
      <c r="G41" s="513">
        <v>44.26</v>
      </c>
      <c r="H41" s="471">
        <v>1</v>
      </c>
      <c r="I41" s="494">
        <v>1994.8499999999985</v>
      </c>
      <c r="J41" s="475">
        <v>0</v>
      </c>
      <c r="K41" s="494">
        <v>0</v>
      </c>
      <c r="L41" s="475">
        <f t="shared" si="388"/>
      </c>
      <c r="M41" s="494">
        <f t="shared" si="423"/>
      </c>
      <c r="N41" s="477">
        <f t="shared" si="148"/>
      </c>
      <c r="O41" s="478">
        <v>1</v>
      </c>
      <c r="P41" s="477">
        <f t="shared" si="189"/>
      </c>
      <c r="Q41" s="477">
        <f t="shared" si="530"/>
      </c>
      <c r="R41" s="477">
        <f t="shared" si="576"/>
      </c>
      <c r="S41" s="477">
        <f t="shared" si="506"/>
      </c>
      <c r="T41" s="479">
        <f t="shared" si="515"/>
      </c>
      <c r="U41" s="479"/>
      <c r="V41" s="479">
        <f t="shared" si="879"/>
      </c>
      <c r="W41" s="479">
        <f t="shared" si="1"/>
      </c>
      <c r="X41" s="479">
        <f t="shared" si="662"/>
      </c>
      <c r="Y41" s="480">
        <f t="shared" si="706"/>
      </c>
      <c r="Z41" s="481">
        <v>0.0146</v>
      </c>
      <c r="AA41" s="482">
        <v>57</v>
      </c>
      <c r="AB41" s="477">
        <f t="shared" si="95"/>
      </c>
      <c r="AC41" s="486">
        <v>13030</v>
      </c>
      <c r="AD41" s="486">
        <v>268</v>
      </c>
      <c r="AE41" s="486">
        <v>55</v>
      </c>
      <c r="AF41" s="486">
        <v>276</v>
      </c>
      <c r="AG41" s="486">
        <v>64</v>
      </c>
      <c r="AH41" s="486">
        <v>3</v>
      </c>
      <c r="AI41" s="486">
        <v>0</v>
      </c>
      <c r="AJ41" s="486">
        <v>4</v>
      </c>
      <c r="AK41" s="477">
        <f t="shared" si="136"/>
      </c>
      <c r="AL41" s="477">
        <f t="shared" si="36"/>
      </c>
      <c r="AM41" s="487" t="s">
        <v>394</v>
      </c>
      <c r="AN41" s="487" t="s">
        <v>422</v>
      </c>
      <c r="AO41" s="487">
        <v>42</v>
      </c>
    </row>
    <row r="42">
      <c r="A42" s="465"/>
      <c r="B42" s="466" t="s">
        <v>398</v>
      </c>
      <c r="C42" s="511" t="s">
        <v>407</v>
      </c>
      <c r="D42" s="512">
        <f t="shared" si="236"/>
      </c>
      <c r="E42" s="513">
        <v>1207.02</v>
      </c>
      <c r="F42" s="513">
        <v>319.4</v>
      </c>
      <c r="G42" s="513">
        <v>2.74</v>
      </c>
      <c r="H42" s="471">
        <v>1</v>
      </c>
      <c r="I42" s="494">
        <v>2548.260000000002</v>
      </c>
      <c r="J42" s="475">
        <v>0</v>
      </c>
      <c r="K42" s="494">
        <v>0</v>
      </c>
      <c r="L42" s="475">
        <f t="shared" si="388"/>
      </c>
      <c r="M42" s="494">
        <f t="shared" si="423"/>
      </c>
      <c r="N42" s="477">
        <f t="shared" si="148"/>
      </c>
      <c r="O42" s="478">
        <v>1</v>
      </c>
      <c r="P42" s="477">
        <f t="shared" si="189"/>
      </c>
      <c r="Q42" s="477">
        <f t="shared" si="530"/>
      </c>
      <c r="R42" s="477">
        <f t="shared" si="576"/>
      </c>
      <c r="S42" s="477">
        <f t="shared" si="506"/>
      </c>
      <c r="T42" s="479">
        <f t="shared" si="515"/>
      </c>
      <c r="U42" s="479"/>
      <c r="V42" s="479">
        <f t="shared" si="879"/>
      </c>
      <c r="W42" s="479">
        <f t="shared" si="1"/>
      </c>
      <c r="X42" s="479">
        <f t="shared" si="662"/>
      </c>
      <c r="Y42" s="480">
        <f t="shared" si="706"/>
      </c>
      <c r="Z42" s="481">
        <v>0.0083</v>
      </c>
      <c r="AA42" s="482">
        <v>51</v>
      </c>
      <c r="AB42" s="477">
        <f t="shared" si="95"/>
      </c>
      <c r="AC42" s="486">
        <v>10811</v>
      </c>
      <c r="AD42" s="486">
        <v>330</v>
      </c>
      <c r="AE42" s="486">
        <v>31</v>
      </c>
      <c r="AF42" s="486">
        <v>350</v>
      </c>
      <c r="AG42" s="486">
        <v>21</v>
      </c>
      <c r="AH42" s="486">
        <v>3</v>
      </c>
      <c r="AI42" s="486">
        <v>1</v>
      </c>
      <c r="AJ42" s="486">
        <v>4</v>
      </c>
      <c r="AK42" s="477">
        <f t="shared" si="136"/>
      </c>
      <c r="AL42" s="477">
        <f t="shared" si="36"/>
      </c>
      <c r="AM42" s="487" t="s">
        <v>394</v>
      </c>
      <c r="AN42" s="487" t="s">
        <v>422</v>
      </c>
      <c r="AO42" s="487">
        <v>11</v>
      </c>
    </row>
    <row r="43">
      <c r="A43" s="465"/>
      <c r="B43" s="466" t="s">
        <v>398</v>
      </c>
      <c r="C43" s="511" t="s">
        <v>408</v>
      </c>
      <c r="D43" s="512">
        <f t="shared" si="236"/>
      </c>
      <c r="E43" s="513">
        <v>866.79</v>
      </c>
      <c r="F43" s="513">
        <v>783.32</v>
      </c>
      <c r="G43" s="513">
        <v>0</v>
      </c>
      <c r="H43" s="471">
        <v>4</v>
      </c>
      <c r="I43" s="514">
        <v>10759.330000000002</v>
      </c>
      <c r="J43" s="471">
        <v>0</v>
      </c>
      <c r="K43" s="514">
        <v>0</v>
      </c>
      <c r="L43" s="475">
        <f t="shared" si="388"/>
      </c>
      <c r="M43" s="494">
        <f t="shared" si="423"/>
      </c>
      <c r="N43" s="477">
        <f t="shared" si="148"/>
      </c>
      <c r="O43" s="478">
        <v>3</v>
      </c>
      <c r="P43" s="477">
        <f t="shared" si="189"/>
      </c>
      <c r="Q43" s="477">
        <f t="shared" si="530"/>
      </c>
      <c r="R43" s="477">
        <f t="shared" si="576"/>
      </c>
      <c r="S43" s="477">
        <f t="shared" si="506"/>
      </c>
      <c r="T43" s="479">
        <f t="shared" si="515"/>
      </c>
      <c r="U43" s="479"/>
      <c r="V43" s="479">
        <f t="shared" si="879"/>
      </c>
      <c r="W43" s="479">
        <f t="shared" si="1"/>
      </c>
      <c r="X43" s="479">
        <f t="shared" si="662"/>
      </c>
      <c r="Y43" s="480">
        <f t="shared" si="706"/>
      </c>
      <c r="Z43" s="481">
        <v>0.0239</v>
      </c>
      <c r="AA43" s="482">
        <v>42</v>
      </c>
      <c r="AB43" s="477">
        <f t="shared" si="95"/>
      </c>
      <c r="AC43" s="486">
        <v>14163</v>
      </c>
      <c r="AD43" s="486">
        <v>295</v>
      </c>
      <c r="AE43" s="486">
        <v>77</v>
      </c>
      <c r="AF43" s="486">
        <v>299</v>
      </c>
      <c r="AG43" s="486">
        <v>33</v>
      </c>
      <c r="AH43" s="486">
        <v>2</v>
      </c>
      <c r="AI43" s="486">
        <v>0</v>
      </c>
      <c r="AJ43" s="486">
        <v>10</v>
      </c>
      <c r="AK43" s="477">
        <f t="shared" si="136"/>
      </c>
      <c r="AL43" s="477">
        <f t="shared" si="36"/>
      </c>
      <c r="AM43" s="487" t="s">
        <v>394</v>
      </c>
      <c r="AN43" s="487" t="s">
        <v>422</v>
      </c>
      <c r="AO43" s="487">
        <v>77</v>
      </c>
    </row>
    <row r="44">
      <c r="A44" s="465"/>
      <c r="B44" s="466" t="s">
        <v>398</v>
      </c>
      <c r="C44" s="511" t="s">
        <v>409</v>
      </c>
      <c r="D44" s="512">
        <f t="shared" si="236"/>
      </c>
      <c r="E44" s="517">
        <v>1128.95</v>
      </c>
      <c r="F44" s="517">
        <v>1267.11</v>
      </c>
      <c r="G44" s="513">
        <v>0.1</v>
      </c>
      <c r="H44" s="471">
        <v>8</v>
      </c>
      <c r="I44" s="494">
        <v>16368.759999999995</v>
      </c>
      <c r="J44" s="475">
        <v>1</v>
      </c>
      <c r="K44" s="494">
        <v>5096.52</v>
      </c>
      <c r="L44" s="475">
        <f t="shared" si="388"/>
      </c>
      <c r="M44" s="494">
        <f t="shared" si="423"/>
      </c>
      <c r="N44" s="477">
        <f t="shared" si="148"/>
      </c>
      <c r="O44" s="478">
        <v>8</v>
      </c>
      <c r="P44" s="477">
        <f t="shared" si="189"/>
      </c>
      <c r="Q44" s="477">
        <f t="shared" si="530"/>
      </c>
      <c r="R44" s="477">
        <f t="shared" si="576"/>
      </c>
      <c r="S44" s="477">
        <f t="shared" si="506"/>
      </c>
      <c r="T44" s="479">
        <f t="shared" si="515"/>
      </c>
      <c r="U44" s="479"/>
      <c r="V44" s="479">
        <f t="shared" si="879"/>
      </c>
      <c r="W44" s="479">
        <f t="shared" si="1"/>
      </c>
      <c r="X44" s="479">
        <f t="shared" si="662"/>
      </c>
      <c r="Y44" s="480">
        <f t="shared" si="706"/>
      </c>
      <c r="Z44" s="481">
        <v>0.0215</v>
      </c>
      <c r="AA44" s="482">
        <v>54</v>
      </c>
      <c r="AB44" s="477">
        <f t="shared" si="95"/>
      </c>
      <c r="AC44" s="486">
        <v>18076</v>
      </c>
      <c r="AD44" s="486">
        <v>439</v>
      </c>
      <c r="AE44" s="486">
        <v>78</v>
      </c>
      <c r="AF44" s="486">
        <v>449</v>
      </c>
      <c r="AG44" s="486">
        <v>50</v>
      </c>
      <c r="AH44" s="486">
        <v>9</v>
      </c>
      <c r="AI44" s="486">
        <v>1</v>
      </c>
      <c r="AJ44" s="486">
        <v>11</v>
      </c>
      <c r="AK44" s="477">
        <f t="shared" si="136"/>
      </c>
      <c r="AL44" s="477">
        <f t="shared" si="36"/>
      </c>
      <c r="AM44" s="487" t="s">
        <v>394</v>
      </c>
      <c r="AN44" s="487" t="s">
        <v>422</v>
      </c>
      <c r="AO44" s="487">
        <v>17</v>
      </c>
    </row>
    <row r="45">
      <c r="A45" s="465"/>
      <c r="B45" s="497" t="s">
        <v>397</v>
      </c>
      <c r="C45" s="497"/>
      <c r="D45" s="498">
        <f>SUM(D40:D44)</f>
      </c>
      <c r="E45" s="498">
        <f>SUM(E40:E44)</f>
      </c>
      <c r="F45" s="498">
        <f>SUM(F40:F44)</f>
      </c>
      <c r="G45" s="498">
        <f>SUM(G40:G44)</f>
      </c>
      <c r="H45" s="503">
        <f>SUM(H40:H44)</f>
      </c>
      <c r="I45" s="516">
        <f>SUM(I40:I44)</f>
      </c>
      <c r="J45" s="503">
        <f>SUM(J40:J44)</f>
      </c>
      <c r="K45" s="516">
        <f>SUM(K40:K44)</f>
      </c>
      <c r="L45" s="518">
        <f>SUM(L40:L44)</f>
      </c>
      <c r="M45" s="498">
        <f>SUM(M40:M44)</f>
      </c>
      <c r="N45" s="502">
        <f t="shared" si="148"/>
      </c>
      <c r="O45" s="503">
        <f>SUM(O40:O44)</f>
      </c>
      <c r="P45" s="502">
        <f t="shared" si="189"/>
      </c>
      <c r="Q45" s="502">
        <f>D45/O45</f>
      </c>
      <c r="R45" s="502">
        <f t="shared" si="576"/>
      </c>
      <c r="S45" s="502">
        <f t="shared" si="506"/>
      </c>
      <c r="T45" s="504">
        <f t="shared" si="515"/>
      </c>
      <c r="U45" s="504"/>
      <c r="V45" s="504">
        <f t="shared" si="879"/>
      </c>
      <c r="W45" s="504">
        <f t="shared" si="1"/>
      </c>
      <c r="X45" s="504">
        <f t="shared" si="662"/>
      </c>
      <c r="Y45" s="505">
        <f t="shared" si="706"/>
      </c>
      <c r="Z45" s="504">
        <f>AVERAGE(Z40:Z44)</f>
      </c>
      <c r="AA45" s="506">
        <f>AVERAGE(AA40:AA44)</f>
      </c>
      <c r="AB45" s="506">
        <f t="shared" si="95"/>
      </c>
      <c r="AC45" s="508">
        <f>SUM(AC40:AC44)</f>
      </c>
      <c r="AD45" s="508">
        <f>SUM(AD40:AD44)</f>
      </c>
      <c r="AE45" s="508">
        <f>SUM(AE40:AE44)</f>
      </c>
      <c r="AF45" s="508">
        <f>SUM(AF40:AF44)</f>
      </c>
      <c r="AG45" s="508">
        <f>SUM(AG40:AG44)</f>
      </c>
      <c r="AH45" s="508">
        <f>SUM(AH40:AH44)</f>
      </c>
      <c r="AI45" s="508">
        <f>SUM(AI40:AI44)</f>
      </c>
      <c r="AJ45" s="508">
        <f>SUM(AJ40:AJ44)</f>
      </c>
      <c r="AK45" s="502">
        <f t="shared" si="136"/>
      </c>
      <c r="AL45" s="509">
        <f t="shared" si="36"/>
      </c>
      <c r="AM45" s="510"/>
      <c r="AN45" s="510"/>
      <c r="AO45" s="508">
        <f>SUM(AO40:AO44)</f>
      </c>
    </row>
    <row r="46">
      <c r="A46" s="465"/>
      <c r="B46" s="466" t="s">
        <v>417</v>
      </c>
      <c r="C46" s="511" t="s">
        <v>411</v>
      </c>
      <c r="D46" s="512">
        <f t="shared" ref="D46:D50" si="237">E46+F46+G46</f>
      </c>
      <c r="E46" s="517">
        <v>1040.18</v>
      </c>
      <c r="F46" s="517">
        <v>1131.08</v>
      </c>
      <c r="G46" s="513">
        <v>29.15</v>
      </c>
      <c r="H46" s="475">
        <v>1</v>
      </c>
      <c r="I46" s="494">
        <v>2548.260000000002</v>
      </c>
      <c r="J46" s="475">
        <v>0</v>
      </c>
      <c r="K46" s="494">
        <v>0</v>
      </c>
      <c r="L46" s="475">
        <f t="shared" ref="L46:L50" si="389">H46+J46</f>
      </c>
      <c r="M46" s="494">
        <f t="shared" ref="M46:M50" si="424">I46+K46</f>
      </c>
      <c r="N46" s="477">
        <f t="shared" si="148"/>
      </c>
      <c r="O46" s="478">
        <v>1</v>
      </c>
      <c r="P46" s="477">
        <f t="shared" si="189"/>
      </c>
      <c r="Q46" s="477">
        <f t="shared" ref="Q46:Q50" si="531">D46/L46</f>
      </c>
      <c r="R46" s="477">
        <f t="shared" si="576"/>
      </c>
      <c r="S46" s="477">
        <f t="shared" si="506"/>
      </c>
      <c r="T46" s="479">
        <f t="shared" si="515"/>
      </c>
      <c r="U46" s="479"/>
      <c r="V46" s="479">
        <f t="shared" si="879"/>
      </c>
      <c r="W46" s="479">
        <f t="shared" si="1"/>
      </c>
      <c r="X46" s="479">
        <f t="shared" si="662"/>
      </c>
      <c r="Y46" s="480">
        <f t="shared" si="706"/>
      </c>
      <c r="Z46" s="481">
        <v>0.0233</v>
      </c>
      <c r="AA46" s="482">
        <v>56</v>
      </c>
      <c r="AB46" s="477">
        <f t="shared" si="95"/>
      </c>
      <c r="AC46" s="486">
        <v>20285</v>
      </c>
      <c r="AD46" s="486">
        <v>309</v>
      </c>
      <c r="AE46" s="486">
        <v>91</v>
      </c>
      <c r="AF46" s="486">
        <v>318</v>
      </c>
      <c r="AG46" s="486">
        <v>27</v>
      </c>
      <c r="AH46" s="486">
        <v>3</v>
      </c>
      <c r="AI46" s="486">
        <v>3</v>
      </c>
      <c r="AJ46" s="486">
        <v>22</v>
      </c>
      <c r="AK46" s="477">
        <f t="shared" si="136"/>
      </c>
      <c r="AL46" s="477">
        <f t="shared" si="36"/>
      </c>
      <c r="AM46" s="487" t="s">
        <v>412</v>
      </c>
      <c r="AN46" s="487" t="s">
        <v>395</v>
      </c>
      <c r="AO46" s="487">
        <v>30</v>
      </c>
    </row>
    <row r="47">
      <c r="A47" s="465"/>
      <c r="B47" s="466" t="s">
        <v>417</v>
      </c>
      <c r="C47" s="511" t="s">
        <v>413</v>
      </c>
      <c r="D47" s="512">
        <f t="shared" si="237"/>
      </c>
      <c r="E47" s="519">
        <v>1183.51</v>
      </c>
      <c r="F47" s="519">
        <v>1070.98</v>
      </c>
      <c r="G47" s="519">
        <v>63.27</v>
      </c>
      <c r="H47" s="471">
        <v>2</v>
      </c>
      <c r="I47" s="494">
        <v>4543.119999999995</v>
      </c>
      <c r="J47" s="475">
        <v>0</v>
      </c>
      <c r="K47" s="494">
        <v>0</v>
      </c>
      <c r="L47" s="475">
        <f t="shared" si="389"/>
      </c>
      <c r="M47" s="494">
        <f t="shared" si="424"/>
      </c>
      <c r="N47" s="477">
        <f t="shared" si="148"/>
      </c>
      <c r="O47" s="478">
        <v>2</v>
      </c>
      <c r="P47" s="477">
        <f t="shared" si="189"/>
      </c>
      <c r="Q47" s="477">
        <f t="shared" si="531"/>
      </c>
      <c r="R47" s="477">
        <f t="shared" si="576"/>
      </c>
      <c r="S47" s="477">
        <f t="shared" si="506"/>
      </c>
      <c r="T47" s="479">
        <f t="shared" si="515"/>
      </c>
      <c r="U47" s="479"/>
      <c r="V47" s="479">
        <f t="shared" si="879"/>
      </c>
      <c r="W47" s="479">
        <f t="shared" si="1"/>
      </c>
      <c r="X47" s="479">
        <f t="shared" si="662"/>
      </c>
      <c r="Y47" s="480">
        <f t="shared" si="706"/>
      </c>
      <c r="Z47" s="481">
        <v>0.0171</v>
      </c>
      <c r="AA47" s="482">
        <v>57</v>
      </c>
      <c r="AB47" s="477">
        <f t="shared" si="95"/>
      </c>
      <c r="AC47" s="486">
        <v>19493</v>
      </c>
      <c r="AD47" s="486">
        <v>294</v>
      </c>
      <c r="AE47" s="486">
        <v>76</v>
      </c>
      <c r="AF47" s="486">
        <v>305</v>
      </c>
      <c r="AG47" s="486">
        <v>70</v>
      </c>
      <c r="AH47" s="486">
        <v>2</v>
      </c>
      <c r="AI47" s="486">
        <v>1</v>
      </c>
      <c r="AJ47" s="486">
        <v>19</v>
      </c>
      <c r="AK47" s="477">
        <f t="shared" si="136"/>
      </c>
      <c r="AL47" s="477">
        <f t="shared" si="36"/>
      </c>
      <c r="AM47" s="487" t="s">
        <v>412</v>
      </c>
      <c r="AN47" s="487" t="s">
        <v>395</v>
      </c>
      <c r="AO47" s="487">
        <v>25</v>
      </c>
    </row>
    <row r="48">
      <c r="A48" s="465"/>
      <c r="B48" s="466" t="s">
        <v>417</v>
      </c>
      <c r="C48" s="511" t="s">
        <v>414</v>
      </c>
      <c r="D48" s="512">
        <f t="shared" si="237"/>
      </c>
      <c r="E48" s="520">
        <v>973.92</v>
      </c>
      <c r="F48" s="519">
        <v>1033.09</v>
      </c>
      <c r="G48" s="519">
        <v>68.39</v>
      </c>
      <c r="H48" s="475">
        <v>2</v>
      </c>
      <c r="I48" s="494">
        <v>5102.960000000006</v>
      </c>
      <c r="J48" s="475">
        <v>0</v>
      </c>
      <c r="K48" s="494">
        <v>0</v>
      </c>
      <c r="L48" s="475">
        <f t="shared" si="389"/>
      </c>
      <c r="M48" s="494">
        <f t="shared" si="424"/>
      </c>
      <c r="N48" s="477">
        <f t="shared" si="148"/>
      </c>
      <c r="O48" s="478">
        <v>2</v>
      </c>
      <c r="P48" s="477">
        <f t="shared" si="189"/>
      </c>
      <c r="Q48" s="477">
        <f t="shared" si="531"/>
      </c>
      <c r="R48" s="477">
        <f t="shared" si="576"/>
      </c>
      <c r="S48" s="477">
        <f t="shared" si="506"/>
      </c>
      <c r="T48" s="479">
        <f t="shared" si="515"/>
      </c>
      <c r="U48" s="479"/>
      <c r="V48" s="479">
        <f t="shared" si="879"/>
      </c>
      <c r="W48" s="479">
        <f t="shared" si="1"/>
      </c>
      <c r="X48" s="479">
        <f t="shared" si="662"/>
      </c>
      <c r="Y48" s="480">
        <f t="shared" si="706"/>
      </c>
      <c r="Z48" s="481">
        <v>0.0246</v>
      </c>
      <c r="AA48" s="482">
        <v>58</v>
      </c>
      <c r="AB48" s="477">
        <f t="shared" si="95"/>
      </c>
      <c r="AC48" s="486">
        <v>15028</v>
      </c>
      <c r="AD48" s="486">
        <v>248</v>
      </c>
      <c r="AE48" s="486">
        <v>66</v>
      </c>
      <c r="AF48" s="486">
        <v>243</v>
      </c>
      <c r="AG48" s="486">
        <v>32</v>
      </c>
      <c r="AH48" s="486">
        <v>9</v>
      </c>
      <c r="AI48" s="486">
        <v>0</v>
      </c>
      <c r="AJ48" s="486">
        <v>25</v>
      </c>
      <c r="AK48" s="477">
        <f t="shared" si="136"/>
      </c>
      <c r="AL48" s="477">
        <f t="shared" si="36"/>
      </c>
      <c r="AM48" s="487" t="s">
        <v>412</v>
      </c>
      <c r="AN48" s="487" t="s">
        <v>395</v>
      </c>
      <c r="AO48" s="487">
        <v>32</v>
      </c>
    </row>
    <row r="49">
      <c r="A49" s="465"/>
      <c r="B49" s="466" t="s">
        <v>417</v>
      </c>
      <c r="C49" s="511" t="s">
        <v>415</v>
      </c>
      <c r="D49" s="512">
        <f t="shared" si="237"/>
      </c>
      <c r="E49" s="519">
        <v>772.55</v>
      </c>
      <c r="F49" s="519">
        <v>758.2</v>
      </c>
      <c r="G49" s="519">
        <v>37.47</v>
      </c>
      <c r="H49" s="475">
        <v>2</v>
      </c>
      <c r="I49" s="494">
        <v>4543.110000000001</v>
      </c>
      <c r="J49" s="475">
        <v>0</v>
      </c>
      <c r="K49" s="494">
        <v>0</v>
      </c>
      <c r="L49" s="475">
        <f t="shared" si="389"/>
      </c>
      <c r="M49" s="494">
        <f t="shared" si="424"/>
      </c>
      <c r="N49" s="477">
        <f t="shared" si="148"/>
      </c>
      <c r="O49" s="478">
        <v>1</v>
      </c>
      <c r="P49" s="477">
        <f t="shared" si="189"/>
      </c>
      <c r="Q49" s="477">
        <f t="shared" si="531"/>
      </c>
      <c r="R49" s="477">
        <f t="shared" si="576"/>
      </c>
      <c r="S49" s="477">
        <f t="shared" si="506"/>
      </c>
      <c r="T49" s="479">
        <f t="shared" si="515"/>
      </c>
      <c r="U49" s="479"/>
      <c r="V49" s="479">
        <f t="shared" si="879"/>
      </c>
      <c r="W49" s="479">
        <f t="shared" si="1"/>
      </c>
      <c r="X49" s="479">
        <f t="shared" si="662"/>
      </c>
      <c r="Y49" s="480">
        <f t="shared" si="706"/>
      </c>
      <c r="Z49" s="481">
        <v>0.0143</v>
      </c>
      <c r="AA49" s="482">
        <v>58</v>
      </c>
      <c r="AB49" s="477">
        <f t="shared" si="95"/>
      </c>
      <c r="AC49" s="486">
        <v>15161</v>
      </c>
      <c r="AD49" s="486">
        <v>273</v>
      </c>
      <c r="AE49" s="486">
        <v>59</v>
      </c>
      <c r="AF49" s="486">
        <v>293</v>
      </c>
      <c r="AG49" s="486">
        <v>26</v>
      </c>
      <c r="AH49" s="486">
        <v>3</v>
      </c>
      <c r="AI49" s="486">
        <v>0</v>
      </c>
      <c r="AJ49" s="486">
        <v>7</v>
      </c>
      <c r="AK49" s="477">
        <f t="shared" si="136"/>
      </c>
      <c r="AL49" s="477">
        <f t="shared" si="36"/>
      </c>
      <c r="AM49" s="487" t="s">
        <v>412</v>
      </c>
      <c r="AN49" s="487" t="s">
        <v>395</v>
      </c>
      <c r="AO49" s="487">
        <v>12</v>
      </c>
    </row>
    <row r="50">
      <c r="A50" s="465"/>
      <c r="B50" s="466" t="s">
        <v>417</v>
      </c>
      <c r="C50" s="511" t="s">
        <v>416</v>
      </c>
      <c r="D50" s="512">
        <f t="shared" si="237"/>
      </c>
      <c r="E50" s="520">
        <v>2403.59</v>
      </c>
      <c r="F50" s="519">
        <v>994.19</v>
      </c>
      <c r="G50" s="519">
        <v>37.01</v>
      </c>
      <c r="H50" s="475">
        <v>9</v>
      </c>
      <c r="I50" s="494">
        <v>22352.859999999986</v>
      </c>
      <c r="J50" s="475">
        <v>0</v>
      </c>
      <c r="K50" s="494">
        <v>0</v>
      </c>
      <c r="L50" s="475">
        <f t="shared" si="389"/>
      </c>
      <c r="M50" s="494">
        <f t="shared" si="424"/>
      </c>
      <c r="N50" s="477">
        <f t="shared" si="148"/>
      </c>
      <c r="O50" s="478">
        <v>7</v>
      </c>
      <c r="P50" s="477">
        <f t="shared" si="189"/>
      </c>
      <c r="Q50" s="477">
        <f t="shared" si="531"/>
      </c>
      <c r="R50" s="477">
        <f t="shared" si="576"/>
      </c>
      <c r="S50" s="477">
        <f t="shared" si="506"/>
      </c>
      <c r="T50" s="479">
        <f t="shared" si="515"/>
      </c>
      <c r="U50" s="479"/>
      <c r="V50" s="479">
        <f t="shared" si="879"/>
      </c>
      <c r="W50" s="479">
        <f t="shared" si="1"/>
      </c>
      <c r="X50" s="479">
        <f t="shared" si="662"/>
      </c>
      <c r="Y50" s="480">
        <f t="shared" si="706"/>
      </c>
      <c r="Z50" s="481">
        <v>0.0122</v>
      </c>
      <c r="AA50" s="482">
        <v>59</v>
      </c>
      <c r="AB50" s="477">
        <f t="shared" si="95"/>
      </c>
      <c r="AC50" s="486">
        <v>20756</v>
      </c>
      <c r="AD50" s="486">
        <v>411</v>
      </c>
      <c r="AE50" s="486">
        <v>69</v>
      </c>
      <c r="AF50" s="486">
        <v>443</v>
      </c>
      <c r="AG50" s="486">
        <v>49</v>
      </c>
      <c r="AH50" s="486">
        <v>5</v>
      </c>
      <c r="AI50" s="486">
        <v>2</v>
      </c>
      <c r="AJ50" s="486">
        <v>14</v>
      </c>
      <c r="AK50" s="477">
        <f t="shared" si="136"/>
      </c>
      <c r="AL50" s="477">
        <f t="shared" si="36"/>
      </c>
      <c r="AM50" s="487" t="s">
        <v>412</v>
      </c>
      <c r="AN50" s="487" t="s">
        <v>395</v>
      </c>
      <c r="AO50" s="487">
        <v>22</v>
      </c>
    </row>
    <row r="51">
      <c r="A51" s="465"/>
      <c r="B51" s="497" t="s">
        <v>397</v>
      </c>
      <c r="C51" s="497"/>
      <c r="D51" s="498">
        <f>SUM(D46:D50)</f>
      </c>
      <c r="E51" s="498">
        <f>SUM(E46:E50)</f>
      </c>
      <c r="F51" s="498">
        <f>SUM(F46:F50)</f>
      </c>
      <c r="G51" s="498">
        <f>SUM(G46:G50)</f>
      </c>
      <c r="H51" s="503">
        <f>SUM(H46:H50)</f>
      </c>
      <c r="I51" s="516">
        <f>SUM(I46:I50)</f>
      </c>
      <c r="J51" s="503">
        <f>SUM(J46:J50)</f>
      </c>
      <c r="K51" s="516">
        <f>SUM(K46:K50)</f>
      </c>
      <c r="L51" s="518">
        <f>SUM(L46:L50)</f>
      </c>
      <c r="M51" s="498">
        <f>SUM(M46:M50)</f>
      </c>
      <c r="N51" s="502">
        <f t="shared" si="148"/>
      </c>
      <c r="O51" s="503">
        <f>SUM(O46:O50)</f>
      </c>
      <c r="P51" s="502">
        <f t="shared" si="189"/>
      </c>
      <c r="Q51" s="502">
        <f>D51/O51</f>
      </c>
      <c r="R51" s="502">
        <f t="shared" si="576"/>
      </c>
      <c r="S51" s="502">
        <f t="shared" si="506"/>
      </c>
      <c r="T51" s="504">
        <f t="shared" si="515"/>
      </c>
      <c r="U51" s="504"/>
      <c r="V51" s="504">
        <f t="shared" si="879"/>
      </c>
      <c r="W51" s="504">
        <f t="shared" si="1"/>
      </c>
      <c r="X51" s="504">
        <f t="shared" si="662"/>
      </c>
      <c r="Y51" s="505">
        <f t="shared" si="706"/>
      </c>
      <c r="Z51" s="504">
        <f>AVERAGE(Z46:Z50)</f>
      </c>
      <c r="AA51" s="506">
        <f>AVERAGE(AA46:AA50)</f>
      </c>
      <c r="AB51" s="506">
        <f t="shared" si="95"/>
      </c>
      <c r="AC51" s="508">
        <f>SUM(AC46:AC50)</f>
      </c>
      <c r="AD51" s="508">
        <f>SUM(AD46:AD50)</f>
      </c>
      <c r="AE51" s="508">
        <f>SUM(AE46:AE50)</f>
      </c>
      <c r="AF51" s="508">
        <f>SUM(AF46:AF50)</f>
      </c>
      <c r="AG51" s="508">
        <f>SUM(AG46:AG50)</f>
      </c>
      <c r="AH51" s="508">
        <f>SUM(AH46:AH50)</f>
      </c>
      <c r="AI51" s="508">
        <f>SUM(AI46:AI50)</f>
      </c>
      <c r="AJ51" s="508">
        <f>SUM(AJ46:AJ50)</f>
      </c>
      <c r="AK51" s="502">
        <f t="shared" si="136"/>
      </c>
      <c r="AL51" s="509">
        <f t="shared" si="36"/>
      </c>
      <c r="AM51" s="510"/>
      <c r="AN51" s="510"/>
      <c r="AO51" s="508">
        <f>SUM(AO46:AO50)</f>
      </c>
    </row>
    <row r="52">
      <c r="A52" s="465"/>
      <c r="B52" s="466" t="s">
        <v>423</v>
      </c>
      <c r="C52" s="511" t="s">
        <v>418</v>
      </c>
      <c r="D52" s="512">
        <f t="shared" ref="D52:D54" si="238">E52+F52+G52</f>
      </c>
      <c r="E52" s="519">
        <v>2403.2</v>
      </c>
      <c r="F52" s="519">
        <v>1368.45</v>
      </c>
      <c r="G52" s="519">
        <v>27.22</v>
      </c>
      <c r="H52" s="475">
        <v>4</v>
      </c>
      <c r="I52" s="494">
        <v>9639.630000000005</v>
      </c>
      <c r="J52" s="475">
        <v>0</v>
      </c>
      <c r="K52" s="494">
        <v>0</v>
      </c>
      <c r="L52" s="475">
        <f t="shared" ref="L52:L54" si="390">H52+J52</f>
      </c>
      <c r="M52" s="494">
        <f t="shared" ref="M52:M54" si="425">I52+K52</f>
      </c>
      <c r="N52" s="477">
        <f t="shared" si="148"/>
      </c>
      <c r="O52" s="478">
        <v>3</v>
      </c>
      <c r="P52" s="477">
        <f t="shared" si="189"/>
      </c>
      <c r="Q52" s="477">
        <f t="shared" ref="Q52:Q54" si="532">D52/L52</f>
      </c>
      <c r="R52" s="477">
        <f t="shared" si="576"/>
      </c>
      <c r="S52" s="477">
        <f t="shared" si="506"/>
      </c>
      <c r="T52" s="479">
        <f t="shared" si="515"/>
      </c>
      <c r="U52" s="479"/>
      <c r="V52" s="479">
        <f t="shared" si="879"/>
      </c>
      <c r="W52" s="479">
        <f t="shared" si="1"/>
      </c>
      <c r="X52" s="479">
        <f t="shared" si="662"/>
      </c>
      <c r="Y52" s="480">
        <f t="shared" si="706"/>
      </c>
      <c r="Z52" s="481">
        <v>0.017</v>
      </c>
      <c r="AA52" s="482">
        <v>61</v>
      </c>
      <c r="AB52" s="477">
        <f t="shared" si="95"/>
      </c>
      <c r="AC52" s="486">
        <v>26248</v>
      </c>
      <c r="AD52" s="486">
        <v>546</v>
      </c>
      <c r="AE52" s="486">
        <v>118</v>
      </c>
      <c r="AF52" s="486">
        <v>583</v>
      </c>
      <c r="AG52" s="486">
        <v>77</v>
      </c>
      <c r="AH52" s="486">
        <v>6</v>
      </c>
      <c r="AI52" s="486">
        <v>2</v>
      </c>
      <c r="AJ52" s="486">
        <v>21</v>
      </c>
      <c r="AK52" s="477">
        <f t="shared" si="136"/>
      </c>
      <c r="AL52" s="477">
        <f t="shared" si="36"/>
      </c>
      <c r="AM52" s="487" t="s">
        <v>412</v>
      </c>
      <c r="AN52" s="487" t="s">
        <v>395</v>
      </c>
      <c r="AO52" s="487">
        <v>25</v>
      </c>
    </row>
    <row r="53">
      <c r="A53" s="465"/>
      <c r="B53" s="466" t="s">
        <v>423</v>
      </c>
      <c r="C53" s="511" t="s">
        <v>419</v>
      </c>
      <c r="D53" s="512">
        <f t="shared" si="238"/>
      </c>
      <c r="E53" s="519">
        <v>2353.42</v>
      </c>
      <c r="F53" s="519">
        <v>2057.07</v>
      </c>
      <c r="G53" s="519">
        <v>55.2</v>
      </c>
      <c r="H53" s="475">
        <v>11</v>
      </c>
      <c r="I53" s="494">
        <v>29440.45000000001</v>
      </c>
      <c r="J53" s="475">
        <v>0</v>
      </c>
      <c r="K53" s="494">
        <v>0</v>
      </c>
      <c r="L53" s="475">
        <f t="shared" si="390"/>
      </c>
      <c r="M53" s="494">
        <f t="shared" si="425"/>
      </c>
      <c r="N53" s="477">
        <f t="shared" si="148"/>
      </c>
      <c r="O53" s="478">
        <v>9</v>
      </c>
      <c r="P53" s="477">
        <f t="shared" si="189"/>
      </c>
      <c r="Q53" s="477">
        <f t="shared" si="532"/>
      </c>
      <c r="R53" s="477">
        <f t="shared" si="576"/>
      </c>
      <c r="S53" s="477">
        <f t="shared" si="506"/>
      </c>
      <c r="T53" s="479">
        <f t="shared" si="515"/>
      </c>
      <c r="U53" s="479"/>
      <c r="V53" s="479">
        <f t="shared" si="879"/>
      </c>
      <c r="W53" s="479">
        <f t="shared" si="1"/>
      </c>
      <c r="X53" s="479">
        <f t="shared" si="662"/>
      </c>
      <c r="Y53" s="480">
        <f t="shared" si="706"/>
      </c>
      <c r="Z53" s="481">
        <v>0.0205</v>
      </c>
      <c r="AA53" s="482">
        <v>62</v>
      </c>
      <c r="AB53" s="477">
        <f t="shared" si="95"/>
      </c>
      <c r="AC53" s="486">
        <v>39131</v>
      </c>
      <c r="AD53" s="486">
        <v>781</v>
      </c>
      <c r="AE53" s="486">
        <v>185</v>
      </c>
      <c r="AF53" s="486">
        <v>800</v>
      </c>
      <c r="AG53" s="486">
        <v>127</v>
      </c>
      <c r="AH53" s="486">
        <v>15</v>
      </c>
      <c r="AI53" s="486">
        <v>3</v>
      </c>
      <c r="AJ53" s="486">
        <v>29</v>
      </c>
      <c r="AK53" s="477">
        <f t="shared" si="136"/>
      </c>
      <c r="AL53" s="477">
        <f t="shared" si="36"/>
      </c>
      <c r="AM53" s="487" t="s">
        <v>412</v>
      </c>
      <c r="AN53" s="487" t="s">
        <v>395</v>
      </c>
      <c r="AO53" s="487">
        <v>37</v>
      </c>
    </row>
    <row r="54">
      <c r="A54" s="465"/>
      <c r="B54" s="466" t="s">
        <v>423</v>
      </c>
      <c r="C54" s="511" t="s">
        <v>420</v>
      </c>
      <c r="D54" s="512">
        <f t="shared" si="238"/>
      </c>
      <c r="E54" s="520">
        <v>1993.95</v>
      </c>
      <c r="F54" s="519">
        <v>2037.51</v>
      </c>
      <c r="G54" s="519">
        <v>105.13</v>
      </c>
      <c r="H54" s="475">
        <v>7</v>
      </c>
      <c r="I54" s="494">
        <v>15070.76999999999</v>
      </c>
      <c r="J54" s="475">
        <v>0</v>
      </c>
      <c r="K54" s="494">
        <v>0</v>
      </c>
      <c r="L54" s="475">
        <f t="shared" si="390"/>
      </c>
      <c r="M54" s="494">
        <f t="shared" si="425"/>
      </c>
      <c r="N54" s="477">
        <f t="shared" si="148"/>
      </c>
      <c r="O54" s="478">
        <v>7</v>
      </c>
      <c r="P54" s="477">
        <f t="shared" si="189"/>
      </c>
      <c r="Q54" s="477">
        <f t="shared" si="532"/>
      </c>
      <c r="R54" s="477">
        <f t="shared" si="576"/>
      </c>
      <c r="S54" s="477">
        <f t="shared" si="506"/>
      </c>
      <c r="T54" s="479">
        <f t="shared" si="515"/>
      </c>
      <c r="U54" s="479"/>
      <c r="V54" s="479">
        <f t="shared" si="879"/>
      </c>
      <c r="W54" s="479">
        <f t="shared" si="1"/>
      </c>
      <c r="X54" s="479">
        <f t="shared" si="662"/>
      </c>
      <c r="Y54" s="480">
        <f t="shared" si="706"/>
      </c>
      <c r="Z54" s="481">
        <v>0.017</v>
      </c>
      <c r="AA54" s="482">
        <v>63</v>
      </c>
      <c r="AB54" s="477">
        <f t="shared" si="95"/>
      </c>
      <c r="AC54" s="486">
        <v>42637</v>
      </c>
      <c r="AD54" s="486">
        <v>710</v>
      </c>
      <c r="AE54" s="486">
        <v>153</v>
      </c>
      <c r="AF54" s="486">
        <v>735</v>
      </c>
      <c r="AG54" s="486">
        <v>108</v>
      </c>
      <c r="AH54" s="486">
        <v>12</v>
      </c>
      <c r="AI54" s="486">
        <v>1</v>
      </c>
      <c r="AJ54" s="486">
        <v>41</v>
      </c>
      <c r="AK54" s="477">
        <f t="shared" si="136"/>
      </c>
      <c r="AL54" s="477">
        <f t="shared" si="36"/>
      </c>
      <c r="AM54" s="487" t="s">
        <v>412</v>
      </c>
      <c r="AN54" s="487" t="s">
        <v>395</v>
      </c>
      <c r="AO54" s="487">
        <v>37</v>
      </c>
    </row>
    <row r="55">
      <c r="A55" s="465"/>
      <c r="B55" s="497" t="s">
        <v>397</v>
      </c>
      <c r="C55" s="497"/>
      <c r="D55" s="498">
        <f>SUM(D52:D54)</f>
      </c>
      <c r="E55" s="515">
        <f>SUM(E52:E54)</f>
      </c>
      <c r="F55" s="515">
        <f>SUM(F52:F54)</f>
      </c>
      <c r="G55" s="515">
        <f>SUM(G52:G54)</f>
      </c>
      <c r="H55" s="503">
        <f>SUM(H52:H54)</f>
      </c>
      <c r="I55" s="516">
        <f>SUM(I52:I54)</f>
      </c>
      <c r="J55" s="503">
        <f>SUM(J52:J54)</f>
      </c>
      <c r="K55" s="516">
        <f>SUM(K52:K54)</f>
      </c>
      <c r="L55" s="500">
        <f>SUM(L52:L54)</f>
      </c>
      <c r="M55" s="515">
        <f>SUM(M52:M54)</f>
      </c>
      <c r="N55" s="502">
        <f t="shared" si="148"/>
      </c>
      <c r="O55" s="503">
        <f>SUM(O52:O54)</f>
      </c>
      <c r="P55" s="502">
        <f t="shared" si="189"/>
      </c>
      <c r="Q55" s="502">
        <f t="shared" ref="Q55:Q56" si="357">D55/O55</f>
      </c>
      <c r="R55" s="502">
        <f t="shared" si="576"/>
      </c>
      <c r="S55" s="502">
        <f t="shared" si="506"/>
      </c>
      <c r="T55" s="504">
        <f t="shared" si="515"/>
      </c>
      <c r="U55" s="504"/>
      <c r="V55" s="504">
        <f t="shared" si="879"/>
      </c>
      <c r="W55" s="504">
        <f t="shared" si="1"/>
      </c>
      <c r="X55" s="504">
        <f t="shared" si="662"/>
      </c>
      <c r="Y55" s="505">
        <f t="shared" si="706"/>
      </c>
      <c r="Z55" s="536">
        <f>AVERAGE(Z52:Z54)</f>
      </c>
      <c r="AA55" s="506">
        <f>AVERAGE(AA52:AA54)</f>
      </c>
      <c r="AB55" s="506">
        <f t="shared" si="95"/>
      </c>
      <c r="AC55" s="508">
        <f>SUM(AC52:AC54)</f>
      </c>
      <c r="AD55" s="508">
        <f>SUM(AD52:AD54)</f>
      </c>
      <c r="AE55" s="508">
        <f>SUM(AE52:AE54)</f>
      </c>
      <c r="AF55" s="508">
        <f>SUM(AF52:AF54)</f>
      </c>
      <c r="AG55" s="508">
        <f>SUM(AG52:AG54)</f>
      </c>
      <c r="AH55" s="508">
        <f>SUM(AH52:AH54)</f>
      </c>
      <c r="AI55" s="508">
        <f>SUM(AI52:AI54)</f>
      </c>
      <c r="AJ55" s="508">
        <f>SUM(AJ52:AJ54)</f>
      </c>
      <c r="AK55" s="502">
        <f t="shared" si="136"/>
      </c>
      <c r="AL55" s="509">
        <f t="shared" si="36"/>
      </c>
      <c r="AM55" s="510"/>
      <c r="AN55" s="510"/>
      <c r="AO55" s="508">
        <f>SUM(AO52:AO54)</f>
      </c>
    </row>
    <row r="56">
      <c r="A56" s="465"/>
      <c r="B56" s="521" t="s">
        <v>421</v>
      </c>
      <c r="C56" s="521"/>
      <c r="D56" s="522">
        <f>D39+D33+D51+D45+D55</f>
      </c>
      <c r="E56" s="523">
        <f>E39+E33+E51+E45+E55</f>
      </c>
      <c r="F56" s="523">
        <f>F39+F33+F51+F45+F55</f>
      </c>
      <c r="G56" s="523">
        <f>G39+G33+G51+G45+G55</f>
      </c>
      <c r="H56" s="524">
        <f>H55+H51+H45+H39+H33</f>
      </c>
      <c r="I56" s="525">
        <f>I55+I51+I45+I39+I33</f>
      </c>
      <c r="J56" s="524">
        <f>J55+J51+J45+J39+J33</f>
      </c>
      <c r="K56" s="525">
        <f>K55+K51+K45+K39+K33</f>
      </c>
      <c r="L56" s="524">
        <f>L39+L33+L51+L45+L55</f>
      </c>
      <c r="M56" s="523">
        <f>M39+M33+M51+M45+M55</f>
      </c>
      <c r="N56" s="525">
        <f t="shared" si="148"/>
      </c>
      <c r="O56" s="524">
        <f>O55+O51+O45+O39+O33</f>
      </c>
      <c r="P56" s="525">
        <f t="shared" si="189"/>
      </c>
      <c r="Q56" s="525">
        <f t="shared" si="357"/>
      </c>
      <c r="R56" s="525">
        <f t="shared" si="576"/>
      </c>
      <c r="S56" s="525">
        <f t="shared" si="506"/>
      </c>
      <c r="T56" s="527">
        <f t="shared" si="515"/>
      </c>
      <c r="U56" s="527"/>
      <c r="V56" s="527">
        <f t="shared" si="879"/>
      </c>
      <c r="W56" s="527">
        <f t="shared" si="1"/>
      </c>
      <c r="X56" s="527">
        <f t="shared" si="662"/>
      </c>
      <c r="Y56" s="537">
        <f t="shared" si="706"/>
      </c>
      <c r="Z56" s="538">
        <f>(Z39+Z33+Z51+Z45+Z55)/5</f>
      </c>
      <c r="AA56" s="539">
        <f>(AA39+AA33+AA51+AA45+AA55)/5</f>
      </c>
      <c r="AB56" s="525">
        <f>(AB39+AB33+AB51+AB45+AB55)/5</f>
      </c>
      <c r="AC56" s="529">
        <f>AC39+AC33+AC51+AC45+AC55</f>
      </c>
      <c r="AD56" s="529">
        <f>AD39+AD33+AD51+AD45+AD55</f>
      </c>
      <c r="AE56" s="529">
        <f>AE39+AE33+AE51+AE45+AE55</f>
      </c>
      <c r="AF56" s="529">
        <f>AF39+AF33+AF51+AF45+AF55</f>
      </c>
      <c r="AG56" s="529">
        <f>AG39+AG33+AG51+AG45+AG55</f>
      </c>
      <c r="AH56" s="529">
        <f>AH39+AH33+AH51+AH45+AH55</f>
      </c>
      <c r="AI56" s="529">
        <f>AI39+AI33+AI51+AI45+AI55</f>
      </c>
      <c r="AJ56" s="529">
        <f>AJ39+AJ33+AJ51+AJ45+AJ55</f>
      </c>
      <c r="AK56" s="525">
        <f t="shared" si="136"/>
      </c>
      <c r="AL56" s="530">
        <f t="shared" si="36"/>
      </c>
      <c r="AM56" s="521"/>
      <c r="AN56" s="521"/>
      <c r="AO56" s="523">
        <f>AO39+AO33+AO51+AO45+AO55</f>
      </c>
    </row>
    <row r="57">
      <c r="A57" s="452"/>
      <c r="B57" s="452" t="s">
        <v>350</v>
      </c>
      <c r="C57" s="452"/>
      <c r="D57" s="453" t="s">
        <v>351</v>
      </c>
      <c r="E57" s="453"/>
      <c r="F57" s="453"/>
      <c r="G57" s="453"/>
      <c r="H57" s="453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4" t="s">
        <v>352</v>
      </c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5"/>
    </row>
    <row r="58">
      <c r="A58" s="452"/>
      <c r="B58" s="452" t="s">
        <v>353</v>
      </c>
      <c r="C58" s="452" t="s">
        <v>354</v>
      </c>
      <c r="D58" s="456" t="s">
        <v>355</v>
      </c>
      <c r="E58" s="457" t="s">
        <v>356</v>
      </c>
      <c r="F58" s="457" t="s">
        <v>357</v>
      </c>
      <c r="G58" s="458" t="s">
        <v>358</v>
      </c>
      <c r="H58" s="459" t="s">
        <v>359</v>
      </c>
      <c r="I58" s="459" t="s">
        <v>360</v>
      </c>
      <c r="J58" s="459" t="s">
        <v>361</v>
      </c>
      <c r="K58" s="459" t="s">
        <v>362</v>
      </c>
      <c r="L58" s="459" t="s">
        <v>363</v>
      </c>
      <c r="M58" s="460" t="s">
        <v>364</v>
      </c>
      <c r="N58" s="461" t="s">
        <v>365</v>
      </c>
      <c r="O58" s="459" t="s">
        <v>366</v>
      </c>
      <c r="P58" s="461" t="s">
        <v>367</v>
      </c>
      <c r="Q58" s="461" t="s">
        <v>368</v>
      </c>
      <c r="R58" s="461" t="s">
        <v>369</v>
      </c>
      <c r="S58" s="454" t="s">
        <v>370</v>
      </c>
      <c r="T58" s="462" t="s">
        <v>371</v>
      </c>
      <c r="U58" s="462"/>
      <c r="V58" s="462" t="s">
        <v>372</v>
      </c>
      <c r="W58" s="462" t="s">
        <v>373</v>
      </c>
      <c r="X58" s="462" t="s">
        <v>374</v>
      </c>
      <c r="Y58" s="463" t="s">
        <v>375</v>
      </c>
      <c r="Z58" s="462" t="s">
        <v>376</v>
      </c>
      <c r="AA58" s="464" t="s">
        <v>377</v>
      </c>
      <c r="AB58" s="454" t="s">
        <v>378</v>
      </c>
      <c r="AC58" s="463" t="s">
        <v>379</v>
      </c>
      <c r="AD58" s="463" t="s">
        <v>380</v>
      </c>
      <c r="AE58" s="463" t="s">
        <v>381</v>
      </c>
      <c r="AF58" s="463" t="s">
        <v>382</v>
      </c>
      <c r="AG58" s="463" t="s">
        <v>383</v>
      </c>
      <c r="AH58" s="463" t="s">
        <v>384</v>
      </c>
      <c r="AI58" s="463" t="s">
        <v>385</v>
      </c>
      <c r="AJ58" s="463" t="s">
        <v>386</v>
      </c>
      <c r="AK58" s="463" t="s">
        <v>387</v>
      </c>
      <c r="AL58" s="454" t="s">
        <v>388</v>
      </c>
      <c r="AM58" s="455" t="s">
        <v>389</v>
      </c>
      <c r="AN58" s="455" t="s">
        <v>390</v>
      </c>
      <c r="AO58" s="455" t="s">
        <v>391</v>
      </c>
    </row>
    <row r="59">
      <c r="A59" s="465">
        <v>46237</v>
      </c>
      <c r="B59" s="466" t="s">
        <v>423</v>
      </c>
      <c r="C59" s="467" t="s">
        <v>393</v>
      </c>
      <c r="D59" s="468">
        <f t="shared" ref="D59:D60" si="239">E59+F59+G59</f>
      </c>
      <c r="E59" s="469">
        <v>837.3</v>
      </c>
      <c r="F59" s="470">
        <v>795.71</v>
      </c>
      <c r="G59" s="469">
        <v>154.64</v>
      </c>
      <c r="H59" s="471">
        <v>0</v>
      </c>
      <c r="I59" s="472">
        <v>0</v>
      </c>
      <c r="J59" s="531">
        <v>0</v>
      </c>
      <c r="K59" s="532">
        <v>0</v>
      </c>
      <c r="L59" s="533">
        <f t="shared" ref="L59:L60" si="391">H59+J59</f>
      </c>
      <c r="M59" s="476">
        <f t="shared" ref="M59:M60" si="426">I59+K59</f>
      </c>
      <c r="N59" s="477">
        <f t="shared" ref="N59:N84" si="149">M59/D59</f>
      </c>
      <c r="O59" s="478">
        <v>0</v>
      </c>
      <c r="P59" s="477">
        <f t="shared" ref="P59:P84" si="190">D59/L59</f>
      </c>
      <c r="Q59" s="477">
        <f t="shared" ref="Q59:Q60" si="533">D59/L59</f>
      </c>
      <c r="R59" s="477">
        <f t="shared" ref="R59:R84" si="577">M59/L59</f>
      </c>
      <c r="S59" s="477">
        <f t="shared" ref="S59:S84" si="507">D59/AD59</f>
      </c>
      <c r="T59" s="479">
        <f t="shared" ref="T59:T84" si="516">Y59/AC59*1</f>
      </c>
      <c r="U59" s="479"/>
      <c r="V59" s="479">
        <f t="shared" ref="V59:V84" si="880">AD59/AC59</f>
      </c>
      <c r="W59" s="479">
        <f t="shared" ref="W59:W84" si="2">AF59/AC59</f>
      </c>
      <c r="X59" s="479">
        <f t="shared" ref="X59:X84" si="663">AG59/AF59</f>
      </c>
      <c r="Y59" s="480">
        <f t="shared" ref="Y59:Y84" si="707">AE59/Z59</f>
      </c>
      <c r="Z59" s="481">
        <v>0.0188</v>
      </c>
      <c r="AA59" s="482">
        <v>63</v>
      </c>
      <c r="AB59" s="483">
        <f t="shared" ref="AB59:AB83" si="96">(D59/AC59)*1000</f>
      </c>
      <c r="AC59" s="484">
        <v>17930</v>
      </c>
      <c r="AD59" s="485">
        <v>383</v>
      </c>
      <c r="AE59" s="486">
        <v>74</v>
      </c>
      <c r="AF59" s="486">
        <v>430</v>
      </c>
      <c r="AG59" s="486">
        <v>28</v>
      </c>
      <c r="AH59" s="486">
        <v>2</v>
      </c>
      <c r="AI59" s="486">
        <v>0</v>
      </c>
      <c r="AJ59" s="486">
        <v>11</v>
      </c>
      <c r="AK59" s="477">
        <f t="shared" ref="AK59:AK84" si="137">D59/AF59</f>
      </c>
      <c r="AL59" s="477">
        <f t="shared" ref="AL59:AL84" si="37">AO59*1000/D59</f>
      </c>
      <c r="AM59" s="487" t="s">
        <v>412</v>
      </c>
      <c r="AN59" s="487" t="s">
        <v>395</v>
      </c>
      <c r="AO59" s="487">
        <v>13</v>
      </c>
    </row>
    <row r="60">
      <c r="A60" s="465"/>
      <c r="B60" s="466" t="s">
        <v>423</v>
      </c>
      <c r="C60" s="467" t="s">
        <v>396</v>
      </c>
      <c r="D60" s="468">
        <f t="shared" si="239"/>
      </c>
      <c r="E60" s="489">
        <v>1233.41</v>
      </c>
      <c r="F60" s="534">
        <v>215.5</v>
      </c>
      <c r="G60" s="534">
        <v>28.33</v>
      </c>
      <c r="H60" s="491">
        <v>3</v>
      </c>
      <c r="I60" s="474">
        <v>7097.809999999998</v>
      </c>
      <c r="J60" s="471">
        <v>0</v>
      </c>
      <c r="K60" s="535">
        <v>0</v>
      </c>
      <c r="L60" s="493">
        <f t="shared" si="391"/>
      </c>
      <c r="M60" s="494">
        <f t="shared" si="426"/>
      </c>
      <c r="N60" s="477">
        <f t="shared" si="149"/>
      </c>
      <c r="O60" s="478">
        <v>2</v>
      </c>
      <c r="P60" s="477">
        <f t="shared" si="190"/>
      </c>
      <c r="Q60" s="477">
        <f t="shared" si="533"/>
      </c>
      <c r="R60" s="477">
        <f t="shared" si="577"/>
      </c>
      <c r="S60" s="477">
        <f t="shared" si="507"/>
      </c>
      <c r="T60" s="479">
        <f t="shared" si="516"/>
      </c>
      <c r="U60" s="479"/>
      <c r="V60" s="479">
        <f t="shared" si="880"/>
      </c>
      <c r="W60" s="479">
        <f t="shared" si="2"/>
      </c>
      <c r="X60" s="479">
        <f t="shared" si="663"/>
      </c>
      <c r="Y60" s="480">
        <f t="shared" si="707"/>
      </c>
      <c r="Z60" s="481">
        <v>0.0171</v>
      </c>
      <c r="AA60" s="482">
        <v>63</v>
      </c>
      <c r="AB60" s="495">
        <f t="shared" si="96"/>
      </c>
      <c r="AC60" s="496">
        <v>6930</v>
      </c>
      <c r="AD60" s="485">
        <v>204</v>
      </c>
      <c r="AE60" s="486">
        <v>30</v>
      </c>
      <c r="AF60" s="486">
        <v>245</v>
      </c>
      <c r="AG60" s="486">
        <v>65</v>
      </c>
      <c r="AH60" s="486">
        <v>5</v>
      </c>
      <c r="AI60" s="486">
        <v>0</v>
      </c>
      <c r="AJ60" s="486">
        <v>6</v>
      </c>
      <c r="AK60" s="477">
        <f t="shared" si="137"/>
      </c>
      <c r="AL60" s="477">
        <f t="shared" si="37"/>
      </c>
      <c r="AM60" s="487" t="s">
        <v>412</v>
      </c>
      <c r="AN60" s="487" t="s">
        <v>395</v>
      </c>
      <c r="AO60" s="487">
        <v>16</v>
      </c>
    </row>
    <row r="61">
      <c r="A61" s="465"/>
      <c r="B61" s="497" t="s">
        <v>397</v>
      </c>
      <c r="C61" s="497"/>
      <c r="D61" s="498">
        <f>SUM(D59:D60)</f>
      </c>
      <c r="E61" s="499">
        <f>SUM(E59:E60)</f>
      </c>
      <c r="F61" s="499">
        <f>SUM(F59:F60)</f>
      </c>
      <c r="G61" s="499">
        <f>SUM(G59:G60)</f>
      </c>
      <c r="H61" s="499">
        <f>SUM(H59:H60)</f>
      </c>
      <c r="I61" s="499">
        <f>SUM(I59:I60)</f>
      </c>
      <c r="J61" s="499">
        <f>SUM(J59:J60)</f>
      </c>
      <c r="K61" s="499">
        <f>SUM(K59:K60)</f>
      </c>
      <c r="L61" s="500">
        <f>SUM(L59:L60)</f>
      </c>
      <c r="M61" s="501">
        <f>SUM(M59:M60)</f>
      </c>
      <c r="N61" s="502">
        <f t="shared" si="149"/>
      </c>
      <c r="O61" s="503">
        <f>SUM(O59:O60)</f>
      </c>
      <c r="P61" s="502">
        <f t="shared" si="190"/>
      </c>
      <c r="Q61" s="502">
        <f>D61/O61</f>
      </c>
      <c r="R61" s="502">
        <f t="shared" si="577"/>
      </c>
      <c r="S61" s="502">
        <f t="shared" si="507"/>
      </c>
      <c r="T61" s="504">
        <f t="shared" si="516"/>
      </c>
      <c r="U61" s="504"/>
      <c r="V61" s="504">
        <f t="shared" si="880"/>
      </c>
      <c r="W61" s="504">
        <f t="shared" si="2"/>
      </c>
      <c r="X61" s="504">
        <f t="shared" si="663"/>
      </c>
      <c r="Y61" s="505">
        <f t="shared" si="707"/>
      </c>
      <c r="Z61" s="504">
        <f>AVERAGE(Z59:Z60)</f>
      </c>
      <c r="AA61" s="506">
        <f>AVERAGE(AA59:AA60)</f>
      </c>
      <c r="AB61" s="502">
        <f t="shared" si="96"/>
      </c>
      <c r="AC61" s="507">
        <f>SUM(AC59:AC60)</f>
      </c>
      <c r="AD61" s="508">
        <f>SUM(AD59:AD60)</f>
      </c>
      <c r="AE61" s="508">
        <f>SUM(AE59:AE60)</f>
      </c>
      <c r="AF61" s="508">
        <f>SUM(AF59:AF60)</f>
      </c>
      <c r="AG61" s="508">
        <f>SUM(AG59:AG60)</f>
      </c>
      <c r="AH61" s="508">
        <f>SUM(AH59:AH60)</f>
      </c>
      <c r="AI61" s="508">
        <f>SUM(AI59:AI60)</f>
      </c>
      <c r="AJ61" s="508">
        <f>SUM(AJ59:AJ60)</f>
      </c>
      <c r="AK61" s="502">
        <f t="shared" si="137"/>
      </c>
      <c r="AL61" s="509">
        <f t="shared" si="37"/>
      </c>
      <c r="AM61" s="510"/>
      <c r="AN61" s="510"/>
      <c r="AO61" s="505">
        <f>SUM(AO59:AO60)</f>
      </c>
    </row>
    <row r="62">
      <c r="A62" s="465"/>
      <c r="B62" s="466" t="s">
        <v>417</v>
      </c>
      <c r="C62" s="511" t="s">
        <v>399</v>
      </c>
      <c r="D62" s="512">
        <f t="shared" ref="D62:D66" si="240">E62+F62+G62</f>
      </c>
      <c r="E62" s="513">
        <v>631.99</v>
      </c>
      <c r="F62" s="513">
        <v>339</v>
      </c>
      <c r="G62" s="513">
        <v>36.54</v>
      </c>
      <c r="H62" s="471">
        <v>1</v>
      </c>
      <c r="I62" s="514">
        <v>1813.32</v>
      </c>
      <c r="J62" s="471">
        <v>0</v>
      </c>
      <c r="K62" s="514">
        <v>0</v>
      </c>
      <c r="L62" s="475">
        <f t="shared" ref="L62:L66" si="392">H62+J62</f>
      </c>
      <c r="M62" s="494">
        <f t="shared" ref="M62:M66" si="427">I62+K62</f>
      </c>
      <c r="N62" s="477">
        <f t="shared" si="149"/>
      </c>
      <c r="O62" s="478">
        <v>0</v>
      </c>
      <c r="P62" s="477">
        <f t="shared" si="190"/>
      </c>
      <c r="Q62" s="477">
        <f t="shared" ref="Q62:Q66" si="534">D62/L62</f>
      </c>
      <c r="R62" s="477">
        <f t="shared" si="577"/>
      </c>
      <c r="S62" s="477">
        <f t="shared" si="507"/>
      </c>
      <c r="T62" s="479">
        <f t="shared" si="516"/>
      </c>
      <c r="U62" s="479"/>
      <c r="V62" s="479">
        <f t="shared" si="880"/>
      </c>
      <c r="W62" s="479">
        <f t="shared" si="2"/>
      </c>
      <c r="X62" s="479">
        <f t="shared" si="663"/>
      </c>
      <c r="Y62" s="480">
        <f t="shared" si="707"/>
      </c>
      <c r="Z62" s="481">
        <v>0.0105</v>
      </c>
      <c r="AA62" s="482">
        <v>23</v>
      </c>
      <c r="AB62" s="477">
        <f t="shared" si="96"/>
      </c>
      <c r="AC62" s="486">
        <v>11666</v>
      </c>
      <c r="AD62" s="486">
        <v>371</v>
      </c>
      <c r="AE62" s="486">
        <v>39</v>
      </c>
      <c r="AF62" s="486">
        <v>391</v>
      </c>
      <c r="AG62" s="486">
        <v>31</v>
      </c>
      <c r="AH62" s="486">
        <v>0</v>
      </c>
      <c r="AI62" s="486">
        <v>0</v>
      </c>
      <c r="AJ62" s="486">
        <v>6</v>
      </c>
      <c r="AK62" s="477">
        <f t="shared" si="137"/>
      </c>
      <c r="AL62" s="477">
        <f t="shared" si="37"/>
      </c>
      <c r="AM62" s="487" t="s">
        <v>394</v>
      </c>
      <c r="AN62" s="487" t="s">
        <v>424</v>
      </c>
      <c r="AO62" s="487">
        <v>6</v>
      </c>
    </row>
    <row r="63">
      <c r="A63" s="465"/>
      <c r="B63" s="466" t="s">
        <v>417</v>
      </c>
      <c r="C63" s="511" t="s">
        <v>401</v>
      </c>
      <c r="D63" s="512">
        <f t="shared" si="240"/>
      </c>
      <c r="E63" s="513">
        <v>1457.86</v>
      </c>
      <c r="F63" s="513">
        <v>820.51</v>
      </c>
      <c r="G63" s="513">
        <v>81.15</v>
      </c>
      <c r="H63" s="471">
        <v>7</v>
      </c>
      <c r="I63" s="494">
        <v>17625.25</v>
      </c>
      <c r="J63" s="471">
        <v>0</v>
      </c>
      <c r="K63" s="514">
        <v>0</v>
      </c>
      <c r="L63" s="475">
        <f t="shared" si="392"/>
      </c>
      <c r="M63" s="494">
        <f t="shared" si="427"/>
      </c>
      <c r="N63" s="477">
        <f t="shared" si="149"/>
      </c>
      <c r="O63" s="478">
        <v>4</v>
      </c>
      <c r="P63" s="477">
        <f t="shared" si="190"/>
      </c>
      <c r="Q63" s="477">
        <f t="shared" si="534"/>
      </c>
      <c r="R63" s="477">
        <f t="shared" si="577"/>
      </c>
      <c r="S63" s="477">
        <f t="shared" si="507"/>
      </c>
      <c r="T63" s="479">
        <f t="shared" si="516"/>
      </c>
      <c r="U63" s="479"/>
      <c r="V63" s="479">
        <f t="shared" si="880"/>
      </c>
      <c r="W63" s="479">
        <f t="shared" si="2"/>
      </c>
      <c r="X63" s="479">
        <f t="shared" si="663"/>
      </c>
      <c r="Y63" s="480">
        <f t="shared" si="707"/>
      </c>
      <c r="Z63" s="481">
        <v>0.0128</v>
      </c>
      <c r="AA63" s="482">
        <v>36</v>
      </c>
      <c r="AB63" s="477">
        <f t="shared" si="96"/>
      </c>
      <c r="AC63" s="486">
        <v>21714</v>
      </c>
      <c r="AD63" s="486">
        <v>584</v>
      </c>
      <c r="AE63" s="486">
        <v>82</v>
      </c>
      <c r="AF63" s="486">
        <v>624</v>
      </c>
      <c r="AG63" s="486">
        <v>54</v>
      </c>
      <c r="AH63" s="486">
        <v>3</v>
      </c>
      <c r="AI63" s="486">
        <v>1</v>
      </c>
      <c r="AJ63" s="486">
        <v>12</v>
      </c>
      <c r="AK63" s="477">
        <f t="shared" si="137"/>
      </c>
      <c r="AL63" s="477">
        <f t="shared" si="37"/>
      </c>
      <c r="AM63" s="487" t="s">
        <v>394</v>
      </c>
      <c r="AN63" s="487" t="s">
        <v>424</v>
      </c>
      <c r="AO63" s="487">
        <v>81</v>
      </c>
    </row>
    <row r="64">
      <c r="A64" s="465"/>
      <c r="B64" s="466" t="s">
        <v>417</v>
      </c>
      <c r="C64" s="511" t="s">
        <v>402</v>
      </c>
      <c r="D64" s="512">
        <f t="shared" si="240"/>
      </c>
      <c r="E64" s="513">
        <v>1359.71</v>
      </c>
      <c r="F64" s="513">
        <v>1425.1</v>
      </c>
      <c r="G64" s="513">
        <v>110.41</v>
      </c>
      <c r="H64" s="471">
        <v>5</v>
      </c>
      <c r="I64" s="514">
        <v>11452.96</v>
      </c>
      <c r="J64" s="471">
        <v>1</v>
      </c>
      <c r="K64" s="514">
        <v>5096.52</v>
      </c>
      <c r="L64" s="475">
        <f t="shared" si="392"/>
      </c>
      <c r="M64" s="494">
        <f t="shared" si="427"/>
      </c>
      <c r="N64" s="477">
        <f t="shared" si="149"/>
      </c>
      <c r="O64" s="478">
        <v>6</v>
      </c>
      <c r="P64" s="477">
        <f t="shared" si="190"/>
      </c>
      <c r="Q64" s="477">
        <f t="shared" si="534"/>
      </c>
      <c r="R64" s="477">
        <f t="shared" si="577"/>
      </c>
      <c r="S64" s="477">
        <f t="shared" si="507"/>
      </c>
      <c r="T64" s="479">
        <f t="shared" si="516"/>
      </c>
      <c r="U64" s="479"/>
      <c r="V64" s="479">
        <f t="shared" si="880"/>
      </c>
      <c r="W64" s="479">
        <f t="shared" si="2"/>
      </c>
      <c r="X64" s="479">
        <f t="shared" si="663"/>
      </c>
      <c r="Y64" s="480">
        <f t="shared" si="707"/>
      </c>
      <c r="Z64" s="481">
        <v>0.0218</v>
      </c>
      <c r="AA64" s="482">
        <v>52</v>
      </c>
      <c r="AB64" s="477">
        <f t="shared" si="96"/>
      </c>
      <c r="AC64" s="486">
        <v>26104</v>
      </c>
      <c r="AD64" s="486">
        <v>465</v>
      </c>
      <c r="AE64" s="486">
        <v>120</v>
      </c>
      <c r="AF64" s="486">
        <v>494</v>
      </c>
      <c r="AG64" s="486">
        <v>46</v>
      </c>
      <c r="AH64" s="486">
        <v>9</v>
      </c>
      <c r="AI64" s="486">
        <v>2</v>
      </c>
      <c r="AJ64" s="486">
        <v>30</v>
      </c>
      <c r="AK64" s="477">
        <f t="shared" si="137"/>
      </c>
      <c r="AL64" s="477">
        <f t="shared" si="37"/>
      </c>
      <c r="AM64" s="487" t="s">
        <v>394</v>
      </c>
      <c r="AN64" s="487" t="s">
        <v>424</v>
      </c>
      <c r="AO64" s="487">
        <v>105</v>
      </c>
    </row>
    <row r="65">
      <c r="A65" s="465"/>
      <c r="B65" s="466" t="s">
        <v>417</v>
      </c>
      <c r="C65" s="511" t="s">
        <v>403</v>
      </c>
      <c r="D65" s="512">
        <f t="shared" si="240"/>
      </c>
      <c r="E65" s="513">
        <v>1415.52</v>
      </c>
      <c r="F65" s="513">
        <v>1636.41</v>
      </c>
      <c r="G65" s="513">
        <v>271.38</v>
      </c>
      <c r="H65" s="471">
        <v>4</v>
      </c>
      <c r="I65" s="494">
        <v>8616.01000000001</v>
      </c>
      <c r="J65" s="471">
        <v>0</v>
      </c>
      <c r="K65" s="514">
        <v>0</v>
      </c>
      <c r="L65" s="475">
        <f t="shared" si="392"/>
      </c>
      <c r="M65" s="494">
        <f t="shared" si="427"/>
      </c>
      <c r="N65" s="477">
        <f t="shared" si="149"/>
      </c>
      <c r="O65" s="478">
        <v>2</v>
      </c>
      <c r="P65" s="477">
        <f t="shared" si="190"/>
      </c>
      <c r="Q65" s="477">
        <f t="shared" si="534"/>
      </c>
      <c r="R65" s="477">
        <f t="shared" si="577"/>
      </c>
      <c r="S65" s="477">
        <f t="shared" si="507"/>
      </c>
      <c r="T65" s="479">
        <f t="shared" si="516"/>
      </c>
      <c r="U65" s="479"/>
      <c r="V65" s="479">
        <f t="shared" si="880"/>
      </c>
      <c r="W65" s="479">
        <f t="shared" si="2"/>
      </c>
      <c r="X65" s="479">
        <f t="shared" si="663"/>
      </c>
      <c r="Y65" s="480">
        <f t="shared" si="707"/>
      </c>
      <c r="Z65" s="481">
        <v>0.0323</v>
      </c>
      <c r="AA65" s="482">
        <v>57</v>
      </c>
      <c r="AB65" s="477">
        <f t="shared" si="96"/>
      </c>
      <c r="AC65" s="486">
        <v>21775</v>
      </c>
      <c r="AD65" s="486">
        <v>319</v>
      </c>
      <c r="AE65" s="486">
        <v>100</v>
      </c>
      <c r="AF65" s="486">
        <v>315</v>
      </c>
      <c r="AG65" s="486">
        <v>44</v>
      </c>
      <c r="AH65" s="486">
        <v>3</v>
      </c>
      <c r="AI65" s="486">
        <v>2</v>
      </c>
      <c r="AJ65" s="486">
        <v>22</v>
      </c>
      <c r="AK65" s="477">
        <f t="shared" si="137"/>
      </c>
      <c r="AL65" s="477">
        <f t="shared" si="37"/>
      </c>
      <c r="AM65" s="487" t="s">
        <v>394</v>
      </c>
      <c r="AN65" s="487" t="s">
        <v>424</v>
      </c>
      <c r="AO65" s="487">
        <v>23</v>
      </c>
    </row>
    <row r="66">
      <c r="A66" s="465"/>
      <c r="B66" s="466" t="s">
        <v>417</v>
      </c>
      <c r="C66" s="511" t="s">
        <v>404</v>
      </c>
      <c r="D66" s="512">
        <f t="shared" si="240"/>
      </c>
      <c r="E66" s="513">
        <v>912.78</v>
      </c>
      <c r="F66" s="513">
        <v>1517.11</v>
      </c>
      <c r="G66" s="513">
        <v>340.37</v>
      </c>
      <c r="H66" s="475">
        <v>5</v>
      </c>
      <c r="I66" s="494">
        <v>12902.18</v>
      </c>
      <c r="J66" s="475">
        <v>1</v>
      </c>
      <c r="K66" s="494">
        <v>5096.52</v>
      </c>
      <c r="L66" s="475">
        <f t="shared" si="392"/>
      </c>
      <c r="M66" s="494">
        <f t="shared" si="427"/>
      </c>
      <c r="N66" s="477">
        <f t="shared" si="149"/>
      </c>
      <c r="O66" s="478">
        <v>1</v>
      </c>
      <c r="P66" s="477">
        <f t="shared" si="190"/>
      </c>
      <c r="Q66" s="477">
        <f t="shared" si="534"/>
      </c>
      <c r="R66" s="477">
        <f t="shared" si="577"/>
      </c>
      <c r="S66" s="477">
        <f t="shared" si="507"/>
      </c>
      <c r="T66" s="479">
        <f t="shared" si="516"/>
      </c>
      <c r="U66" s="479"/>
      <c r="V66" s="479">
        <f t="shared" si="880"/>
      </c>
      <c r="W66" s="479">
        <f t="shared" si="2"/>
      </c>
      <c r="X66" s="479">
        <f t="shared" si="663"/>
      </c>
      <c r="Y66" s="480">
        <f t="shared" si="707"/>
      </c>
      <c r="Z66" s="481">
        <v>0.0391</v>
      </c>
      <c r="AA66" s="482">
        <v>56</v>
      </c>
      <c r="AB66" s="477">
        <f t="shared" si="96"/>
      </c>
      <c r="AC66" s="486">
        <v>15882</v>
      </c>
      <c r="AD66" s="486">
        <v>243</v>
      </c>
      <c r="AE66" s="486">
        <v>86</v>
      </c>
      <c r="AF66" s="486">
        <v>228</v>
      </c>
      <c r="AG66" s="486">
        <v>39</v>
      </c>
      <c r="AH66" s="486">
        <v>2</v>
      </c>
      <c r="AI66" s="486">
        <v>0</v>
      </c>
      <c r="AJ66" s="486">
        <v>12</v>
      </c>
      <c r="AK66" s="477">
        <f t="shared" si="137"/>
      </c>
      <c r="AL66" s="477">
        <f t="shared" si="37"/>
      </c>
      <c r="AM66" s="487" t="s">
        <v>394</v>
      </c>
      <c r="AN66" s="487" t="s">
        <v>424</v>
      </c>
      <c r="AO66" s="482">
        <v>59</v>
      </c>
    </row>
    <row r="67">
      <c r="A67" s="465"/>
      <c r="B67" s="497" t="s">
        <v>397</v>
      </c>
      <c r="C67" s="497"/>
      <c r="D67" s="515">
        <f>SUM(D62:D66)</f>
      </c>
      <c r="E67" s="515">
        <f>SUM(E62:E66)</f>
      </c>
      <c r="F67" s="515">
        <f>SUM(F62:F66)</f>
      </c>
      <c r="G67" s="515">
        <f>SUM(G62:G66)</f>
      </c>
      <c r="H67" s="503">
        <f>SUM(H62:H66)</f>
      </c>
      <c r="I67" s="516">
        <f>SUM(I62:I66)</f>
      </c>
      <c r="J67" s="503">
        <f>SUM(J62:J66)</f>
      </c>
      <c r="K67" s="516">
        <f>SUM(K62:K66)</f>
      </c>
      <c r="L67" s="500">
        <f>SUM(L62:L66)</f>
      </c>
      <c r="M67" s="515">
        <f>SUM(M62:M66)</f>
      </c>
      <c r="N67" s="502">
        <f t="shared" si="149"/>
      </c>
      <c r="O67" s="503">
        <f>SUM(O62:O66)</f>
      </c>
      <c r="P67" s="502">
        <f t="shared" si="190"/>
      </c>
      <c r="Q67" s="502">
        <f>D67/O67</f>
      </c>
      <c r="R67" s="502">
        <f t="shared" si="577"/>
      </c>
      <c r="S67" s="502">
        <f t="shared" si="507"/>
      </c>
      <c r="T67" s="504">
        <f t="shared" si="516"/>
      </c>
      <c r="U67" s="504"/>
      <c r="V67" s="504">
        <f t="shared" si="880"/>
      </c>
      <c r="W67" s="504">
        <f t="shared" si="2"/>
      </c>
      <c r="X67" s="504">
        <f t="shared" si="663"/>
      </c>
      <c r="Y67" s="505">
        <f t="shared" si="707"/>
      </c>
      <c r="Z67" s="504">
        <f>AVERAGE(Z62:Z66)</f>
      </c>
      <c r="AA67" s="506">
        <f>AVERAGE(AA62:AA66)</f>
      </c>
      <c r="AB67" s="506">
        <f t="shared" si="96"/>
      </c>
      <c r="AC67" s="508">
        <f>SUM(AC62:AC66)</f>
      </c>
      <c r="AD67" s="508">
        <f>SUM(AD62:AD66)</f>
      </c>
      <c r="AE67" s="508">
        <f>SUM(AE62:AE66)</f>
      </c>
      <c r="AF67" s="508">
        <f>SUM(AF62:AF66)</f>
      </c>
      <c r="AG67" s="508">
        <f>SUM(AG62:AG66)</f>
      </c>
      <c r="AH67" s="508">
        <f>SUM(AH62:AH66)</f>
      </c>
      <c r="AI67" s="508">
        <f>SUM(AI62:AI66)</f>
      </c>
      <c r="AJ67" s="508">
        <f>SUM(AJ62:AJ66)</f>
      </c>
      <c r="AK67" s="502">
        <f t="shared" si="137"/>
      </c>
      <c r="AL67" s="509">
        <f t="shared" si="37"/>
      </c>
      <c r="AM67" s="510"/>
      <c r="AN67" s="510"/>
      <c r="AO67" s="505">
        <f>SUM(AO62:AO66)</f>
      </c>
    </row>
    <row r="68">
      <c r="A68" s="465"/>
      <c r="B68" s="466" t="s">
        <v>398</v>
      </c>
      <c r="C68" s="511" t="s">
        <v>405</v>
      </c>
      <c r="D68" s="512">
        <f t="shared" ref="D68:D72" si="241">E68+F68+G68</f>
      </c>
      <c r="E68" s="513">
        <v>1136.34</v>
      </c>
      <c r="F68" s="513">
        <v>1135.43</v>
      </c>
      <c r="G68" s="513">
        <v>207.98</v>
      </c>
      <c r="H68" s="471">
        <v>3</v>
      </c>
      <c r="I68" s="514">
        <v>7091.379999999997</v>
      </c>
      <c r="J68" s="471">
        <v>0</v>
      </c>
      <c r="K68" s="514">
        <v>0</v>
      </c>
      <c r="L68" s="475">
        <f t="shared" ref="L68:L72" si="393">H68+J68</f>
      </c>
      <c r="M68" s="494">
        <f t="shared" ref="M68:M72" si="428">I68+K68</f>
      </c>
      <c r="N68" s="477">
        <f t="shared" si="149"/>
      </c>
      <c r="O68" s="478">
        <v>2</v>
      </c>
      <c r="P68" s="477">
        <f t="shared" si="190"/>
      </c>
      <c r="Q68" s="477">
        <f t="shared" ref="Q68:Q72" si="535">D68/L68</f>
      </c>
      <c r="R68" s="477">
        <f t="shared" si="577"/>
      </c>
      <c r="S68" s="477">
        <f t="shared" si="507"/>
      </c>
      <c r="T68" s="479">
        <f t="shared" si="516"/>
      </c>
      <c r="U68" s="479"/>
      <c r="V68" s="479">
        <f t="shared" si="880"/>
      </c>
      <c r="W68" s="479">
        <f t="shared" si="2"/>
      </c>
      <c r="X68" s="479">
        <f t="shared" si="663"/>
      </c>
      <c r="Y68" s="480">
        <f t="shared" si="707"/>
      </c>
      <c r="Z68" s="481">
        <v>0.0255</v>
      </c>
      <c r="AA68" s="482">
        <v>58</v>
      </c>
      <c r="AB68" s="477">
        <f t="shared" si="96"/>
      </c>
      <c r="AC68" s="486">
        <v>16973</v>
      </c>
      <c r="AD68" s="486">
        <v>260</v>
      </c>
      <c r="AE68" s="486">
        <v>72</v>
      </c>
      <c r="AF68" s="486">
        <v>261</v>
      </c>
      <c r="AG68" s="486">
        <v>40</v>
      </c>
      <c r="AH68" s="486">
        <v>5</v>
      </c>
      <c r="AI68" s="486">
        <v>0</v>
      </c>
      <c r="AJ68" s="486">
        <v>13</v>
      </c>
      <c r="AK68" s="477">
        <f t="shared" si="137"/>
      </c>
      <c r="AL68" s="477">
        <f t="shared" si="37"/>
      </c>
      <c r="AM68" s="487" t="s">
        <v>394</v>
      </c>
      <c r="AN68" s="487" t="s">
        <v>424</v>
      </c>
      <c r="AO68" s="487">
        <v>14</v>
      </c>
    </row>
    <row r="69">
      <c r="A69" s="465"/>
      <c r="B69" s="466" t="s">
        <v>398</v>
      </c>
      <c r="C69" s="511" t="s">
        <v>406</v>
      </c>
      <c r="D69" s="512">
        <f t="shared" si="241"/>
      </c>
      <c r="E69" s="513">
        <v>717.37</v>
      </c>
      <c r="F69" s="513">
        <v>1403.53</v>
      </c>
      <c r="G69" s="513">
        <v>328.71</v>
      </c>
      <c r="H69" s="471">
        <v>1</v>
      </c>
      <c r="I69" s="494">
        <v>2548.260000000002</v>
      </c>
      <c r="J69" s="475">
        <v>0</v>
      </c>
      <c r="K69" s="494">
        <v>0</v>
      </c>
      <c r="L69" s="475">
        <f t="shared" si="393"/>
      </c>
      <c r="M69" s="494">
        <f t="shared" si="428"/>
      </c>
      <c r="N69" s="477">
        <f t="shared" si="149"/>
      </c>
      <c r="O69" s="478">
        <v>1</v>
      </c>
      <c r="P69" s="477">
        <f t="shared" si="190"/>
      </c>
      <c r="Q69" s="477">
        <f t="shared" si="535"/>
      </c>
      <c r="R69" s="477">
        <f t="shared" si="577"/>
      </c>
      <c r="S69" s="477">
        <f t="shared" si="507"/>
      </c>
      <c r="T69" s="479">
        <f t="shared" si="516"/>
      </c>
      <c r="U69" s="479"/>
      <c r="V69" s="479">
        <f t="shared" si="880"/>
      </c>
      <c r="W69" s="479">
        <f t="shared" si="2"/>
      </c>
      <c r="X69" s="479">
        <f t="shared" si="663"/>
      </c>
      <c r="Y69" s="480">
        <f t="shared" si="707"/>
      </c>
      <c r="Z69" s="481">
        <v>0.0294</v>
      </c>
      <c r="AA69" s="482">
        <v>59</v>
      </c>
      <c r="AB69" s="477">
        <f t="shared" si="96"/>
      </c>
      <c r="AC69" s="486">
        <v>17618</v>
      </c>
      <c r="AD69" s="486">
        <v>237</v>
      </c>
      <c r="AE69" s="486">
        <v>74</v>
      </c>
      <c r="AF69" s="486">
        <v>230</v>
      </c>
      <c r="AG69" s="486">
        <v>47</v>
      </c>
      <c r="AH69" s="486">
        <v>1</v>
      </c>
      <c r="AI69" s="486">
        <v>2</v>
      </c>
      <c r="AJ69" s="486">
        <v>14</v>
      </c>
      <c r="AK69" s="477">
        <f t="shared" si="137"/>
      </c>
      <c r="AL69" s="477">
        <f t="shared" si="37"/>
      </c>
      <c r="AM69" s="487" t="s">
        <v>394</v>
      </c>
      <c r="AN69" s="487" t="s">
        <v>424</v>
      </c>
      <c r="AO69" s="487">
        <v>51</v>
      </c>
    </row>
    <row r="70">
      <c r="A70" s="465"/>
      <c r="B70" s="466" t="s">
        <v>398</v>
      </c>
      <c r="C70" s="511" t="s">
        <v>407</v>
      </c>
      <c r="D70" s="512">
        <f t="shared" si="241"/>
      </c>
      <c r="E70" s="513">
        <v>1037.34</v>
      </c>
      <c r="F70" s="513">
        <v>846.47</v>
      </c>
      <c r="G70" s="513">
        <v>74.36</v>
      </c>
      <c r="H70" s="471">
        <v>1</v>
      </c>
      <c r="I70" s="494">
        <v>2548.260000000002</v>
      </c>
      <c r="J70" s="475">
        <v>0</v>
      </c>
      <c r="K70" s="494">
        <v>0</v>
      </c>
      <c r="L70" s="475">
        <f t="shared" si="393"/>
      </c>
      <c r="M70" s="494">
        <f t="shared" si="428"/>
      </c>
      <c r="N70" s="477">
        <f t="shared" si="149"/>
      </c>
      <c r="O70" s="478">
        <v>0</v>
      </c>
      <c r="P70" s="477">
        <f t="shared" si="190"/>
      </c>
      <c r="Q70" s="477">
        <f t="shared" si="535"/>
      </c>
      <c r="R70" s="477">
        <f t="shared" si="577"/>
      </c>
      <c r="S70" s="477">
        <f t="shared" si="507"/>
      </c>
      <c r="T70" s="479">
        <f t="shared" si="516"/>
      </c>
      <c r="U70" s="479"/>
      <c r="V70" s="479">
        <f t="shared" si="880"/>
      </c>
      <c r="W70" s="479">
        <f t="shared" si="2"/>
      </c>
      <c r="X70" s="479">
        <f t="shared" si="663"/>
      </c>
      <c r="Y70" s="480">
        <f t="shared" si="707"/>
      </c>
      <c r="Z70" s="481">
        <v>0.0279</v>
      </c>
      <c r="AA70" s="482">
        <v>59</v>
      </c>
      <c r="AB70" s="477">
        <f t="shared" si="96"/>
      </c>
      <c r="AC70" s="486">
        <v>12212</v>
      </c>
      <c r="AD70" s="486">
        <v>183</v>
      </c>
      <c r="AE70" s="486">
        <v>52</v>
      </c>
      <c r="AF70" s="486">
        <v>183</v>
      </c>
      <c r="AG70" s="486">
        <v>43</v>
      </c>
      <c r="AH70" s="486">
        <v>4</v>
      </c>
      <c r="AI70" s="486">
        <v>1</v>
      </c>
      <c r="AJ70" s="486">
        <v>13</v>
      </c>
      <c r="AK70" s="477">
        <f t="shared" si="137"/>
      </c>
      <c r="AL70" s="477">
        <f t="shared" si="37"/>
      </c>
      <c r="AM70" s="487" t="s">
        <v>394</v>
      </c>
      <c r="AN70" s="487" t="s">
        <v>424</v>
      </c>
      <c r="AO70" s="487">
        <v>44</v>
      </c>
    </row>
    <row r="71">
      <c r="A71" s="465"/>
      <c r="B71" s="466" t="s">
        <v>398</v>
      </c>
      <c r="C71" s="511" t="s">
        <v>408</v>
      </c>
      <c r="D71" s="512">
        <f t="shared" si="241"/>
      </c>
      <c r="E71" s="513">
        <v>867.28</v>
      </c>
      <c r="F71" s="513">
        <v>498.85</v>
      </c>
      <c r="G71" s="513">
        <v>44.48</v>
      </c>
      <c r="H71" s="471">
        <v>2</v>
      </c>
      <c r="I71" s="514">
        <v>4543.110000000001</v>
      </c>
      <c r="J71" s="471">
        <v>1</v>
      </c>
      <c r="K71" s="514">
        <v>6937.41</v>
      </c>
      <c r="L71" s="475">
        <f t="shared" si="393"/>
      </c>
      <c r="M71" s="494">
        <f t="shared" si="428"/>
      </c>
      <c r="N71" s="477">
        <f t="shared" si="149"/>
      </c>
      <c r="O71" s="478">
        <v>2</v>
      </c>
      <c r="P71" s="477">
        <f t="shared" si="190"/>
      </c>
      <c r="Q71" s="477">
        <f t="shared" si="535"/>
      </c>
      <c r="R71" s="477">
        <f t="shared" si="577"/>
      </c>
      <c r="S71" s="477">
        <f t="shared" si="507"/>
      </c>
      <c r="T71" s="479">
        <f t="shared" si="516"/>
      </c>
      <c r="U71" s="479"/>
      <c r="V71" s="479">
        <f t="shared" si="880"/>
      </c>
      <c r="W71" s="479">
        <f t="shared" si="2"/>
      </c>
      <c r="X71" s="479">
        <f t="shared" si="663"/>
      </c>
      <c r="Y71" s="480">
        <f t="shared" si="707"/>
      </c>
      <c r="Z71" s="481">
        <v>0.0146</v>
      </c>
      <c r="AA71" s="482">
        <v>47</v>
      </c>
      <c r="AB71" s="477">
        <f t="shared" si="96"/>
      </c>
      <c r="AC71" s="486">
        <v>12539</v>
      </c>
      <c r="AD71" s="486">
        <v>219</v>
      </c>
      <c r="AE71" s="486">
        <v>50</v>
      </c>
      <c r="AF71" s="486">
        <v>213</v>
      </c>
      <c r="AG71" s="486">
        <v>35</v>
      </c>
      <c r="AH71" s="486">
        <v>2</v>
      </c>
      <c r="AI71" s="486">
        <v>1</v>
      </c>
      <c r="AJ71" s="486">
        <v>9</v>
      </c>
      <c r="AK71" s="477">
        <f t="shared" si="137"/>
      </c>
      <c r="AL71" s="477">
        <f t="shared" si="37"/>
      </c>
      <c r="AM71" s="487" t="s">
        <v>394</v>
      </c>
      <c r="AN71" s="487" t="s">
        <v>424</v>
      </c>
      <c r="AO71" s="487">
        <v>21</v>
      </c>
    </row>
    <row r="72">
      <c r="A72" s="465"/>
      <c r="B72" s="466" t="s">
        <v>398</v>
      </c>
      <c r="C72" s="511" t="s">
        <v>409</v>
      </c>
      <c r="D72" s="512">
        <f t="shared" si="241"/>
      </c>
      <c r="E72" s="517">
        <v>1023.48</v>
      </c>
      <c r="F72" s="517">
        <v>760.44</v>
      </c>
      <c r="G72" s="513">
        <v>55.64</v>
      </c>
      <c r="H72" s="471">
        <v>5</v>
      </c>
      <c r="I72" s="494">
        <v>11634.490000000005</v>
      </c>
      <c r="J72" s="475">
        <v>0</v>
      </c>
      <c r="K72" s="494">
        <v>0</v>
      </c>
      <c r="L72" s="475">
        <f t="shared" si="393"/>
      </c>
      <c r="M72" s="494">
        <f t="shared" si="428"/>
      </c>
      <c r="N72" s="477">
        <f t="shared" si="149"/>
      </c>
      <c r="O72" s="478">
        <v>4</v>
      </c>
      <c r="P72" s="477">
        <f t="shared" si="190"/>
      </c>
      <c r="Q72" s="477">
        <f t="shared" si="535"/>
      </c>
      <c r="R72" s="477">
        <f t="shared" si="577"/>
      </c>
      <c r="S72" s="477">
        <f t="shared" si="507"/>
      </c>
      <c r="T72" s="479">
        <f t="shared" si="516"/>
      </c>
      <c r="U72" s="479"/>
      <c r="V72" s="479">
        <f t="shared" si="880"/>
      </c>
      <c r="W72" s="479">
        <f t="shared" si="2"/>
      </c>
      <c r="X72" s="479">
        <f t="shared" si="663"/>
      </c>
      <c r="Y72" s="480">
        <f t="shared" si="707"/>
      </c>
      <c r="Z72" s="481">
        <v>0.0235</v>
      </c>
      <c r="AA72" s="482">
        <v>49</v>
      </c>
      <c r="AB72" s="477">
        <f t="shared" si="96"/>
      </c>
      <c r="AC72" s="486">
        <v>9768</v>
      </c>
      <c r="AD72" s="486">
        <v>185</v>
      </c>
      <c r="AE72" s="486">
        <v>49</v>
      </c>
      <c r="AF72" s="486">
        <v>182</v>
      </c>
      <c r="AG72" s="486">
        <v>67</v>
      </c>
      <c r="AH72" s="486">
        <v>7</v>
      </c>
      <c r="AI72" s="486">
        <v>3</v>
      </c>
      <c r="AJ72" s="486">
        <v>7</v>
      </c>
      <c r="AK72" s="477">
        <f t="shared" si="137"/>
      </c>
      <c r="AL72" s="477">
        <f t="shared" si="37"/>
      </c>
      <c r="AM72" s="487" t="s">
        <v>394</v>
      </c>
      <c r="AN72" s="487" t="s">
        <v>424</v>
      </c>
      <c r="AO72" s="487">
        <v>47</v>
      </c>
    </row>
    <row r="73">
      <c r="A73" s="465"/>
      <c r="B73" s="497" t="s">
        <v>397</v>
      </c>
      <c r="C73" s="497"/>
      <c r="D73" s="498">
        <f>SUM(D68:D72)</f>
      </c>
      <c r="E73" s="498">
        <f>SUM(E68:E72)</f>
      </c>
      <c r="F73" s="498">
        <f>SUM(F68:F72)</f>
      </c>
      <c r="G73" s="498">
        <f>SUM(G68:G72)</f>
      </c>
      <c r="H73" s="503">
        <f>SUM(H68:H72)</f>
      </c>
      <c r="I73" s="516">
        <f>SUM(I68:I72)</f>
      </c>
      <c r="J73" s="503">
        <f>SUM(J68:J72)</f>
      </c>
      <c r="K73" s="516">
        <f>SUM(K68:K72)</f>
      </c>
      <c r="L73" s="518">
        <f>SUM(L68:L72)</f>
      </c>
      <c r="M73" s="498">
        <f>SUM(M68:M72)</f>
      </c>
      <c r="N73" s="502">
        <f t="shared" si="149"/>
      </c>
      <c r="O73" s="503">
        <f>SUM(O68:O72)</f>
      </c>
      <c r="P73" s="502">
        <f t="shared" si="190"/>
      </c>
      <c r="Q73" s="502">
        <f>D73/O73</f>
      </c>
      <c r="R73" s="502">
        <f t="shared" si="577"/>
      </c>
      <c r="S73" s="502">
        <f t="shared" si="507"/>
      </c>
      <c r="T73" s="504">
        <f t="shared" si="516"/>
      </c>
      <c r="U73" s="504"/>
      <c r="V73" s="504">
        <f t="shared" si="880"/>
      </c>
      <c r="W73" s="504">
        <f t="shared" si="2"/>
      </c>
      <c r="X73" s="504">
        <f t="shared" si="663"/>
      </c>
      <c r="Y73" s="505">
        <f t="shared" si="707"/>
      </c>
      <c r="Z73" s="504">
        <f>AVERAGE(Z68:Z72)</f>
      </c>
      <c r="AA73" s="506">
        <f>AVERAGE(AA68:AA72)</f>
      </c>
      <c r="AB73" s="506">
        <f t="shared" si="96"/>
      </c>
      <c r="AC73" s="508">
        <f>SUM(AC68:AC72)</f>
      </c>
      <c r="AD73" s="508">
        <f>SUM(AD68:AD72)</f>
      </c>
      <c r="AE73" s="508">
        <f>SUM(AE68:AE72)</f>
      </c>
      <c r="AF73" s="508">
        <f>SUM(AF68:AF72)</f>
      </c>
      <c r="AG73" s="508">
        <f>SUM(AG68:AG72)</f>
      </c>
      <c r="AH73" s="508">
        <f>SUM(AH68:AH72)</f>
      </c>
      <c r="AI73" s="508">
        <f>SUM(AI68:AI72)</f>
      </c>
      <c r="AJ73" s="508">
        <f>SUM(AJ68:AJ72)</f>
      </c>
      <c r="AK73" s="502">
        <f t="shared" si="137"/>
      </c>
      <c r="AL73" s="509">
        <f t="shared" si="37"/>
      </c>
      <c r="AM73" s="510"/>
      <c r="AN73" s="510"/>
      <c r="AO73" s="508">
        <f>SUM(AO68:AO72)</f>
      </c>
    </row>
    <row r="74">
      <c r="A74" s="465"/>
      <c r="B74" s="466" t="s">
        <v>423</v>
      </c>
      <c r="C74" s="511" t="s">
        <v>411</v>
      </c>
      <c r="D74" s="512">
        <f t="shared" ref="D74:D78" si="242">E74+F74+G74</f>
      </c>
      <c r="E74" s="517">
        <v>1386.46</v>
      </c>
      <c r="F74" s="517">
        <v>665.1700000000001</v>
      </c>
      <c r="G74" s="513">
        <v>51.33</v>
      </c>
      <c r="H74" s="475">
        <v>3</v>
      </c>
      <c r="I74" s="494">
        <v>7651.219999999987</v>
      </c>
      <c r="J74" s="475">
        <v>0</v>
      </c>
      <c r="K74" s="494">
        <v>0</v>
      </c>
      <c r="L74" s="475">
        <f t="shared" ref="L74:L78" si="394">H74+J74</f>
      </c>
      <c r="M74" s="494">
        <f t="shared" ref="M74:M78" si="429">I74+K74</f>
      </c>
      <c r="N74" s="477">
        <f t="shared" si="149"/>
      </c>
      <c r="O74" s="478">
        <v>3</v>
      </c>
      <c r="P74" s="477">
        <f t="shared" si="190"/>
      </c>
      <c r="Q74" s="477">
        <f t="shared" ref="Q74:Q78" si="536">D74/L74</f>
      </c>
      <c r="R74" s="477">
        <f t="shared" si="577"/>
      </c>
      <c r="S74" s="477">
        <f t="shared" si="507"/>
      </c>
      <c r="T74" s="479">
        <f t="shared" si="516"/>
      </c>
      <c r="U74" s="479"/>
      <c r="V74" s="479">
        <f t="shared" si="880"/>
      </c>
      <c r="W74" s="479">
        <f t="shared" si="2"/>
      </c>
      <c r="X74" s="479">
        <f t="shared" si="663"/>
      </c>
      <c r="Y74" s="480">
        <f t="shared" si="707"/>
      </c>
      <c r="Z74" s="481">
        <v>0.0107</v>
      </c>
      <c r="AA74" s="482">
        <v>52</v>
      </c>
      <c r="AB74" s="477">
        <f t="shared" si="96"/>
      </c>
      <c r="AC74" s="486">
        <v>19649</v>
      </c>
      <c r="AD74" s="486">
        <v>320</v>
      </c>
      <c r="AE74" s="486">
        <v>55</v>
      </c>
      <c r="AF74" s="486">
        <v>313</v>
      </c>
      <c r="AG74" s="486">
        <v>41</v>
      </c>
      <c r="AH74" s="486">
        <v>2</v>
      </c>
      <c r="AI74" s="486">
        <v>0</v>
      </c>
      <c r="AJ74" s="486">
        <v>14</v>
      </c>
      <c r="AK74" s="477">
        <f t="shared" si="137"/>
      </c>
      <c r="AL74" s="477">
        <f t="shared" si="37"/>
      </c>
      <c r="AM74" s="487" t="s">
        <v>412</v>
      </c>
      <c r="AN74" s="487" t="s">
        <v>395</v>
      </c>
      <c r="AO74" s="487">
        <v>21</v>
      </c>
    </row>
    <row r="75">
      <c r="A75" s="465"/>
      <c r="B75" s="466" t="s">
        <v>423</v>
      </c>
      <c r="C75" s="511" t="s">
        <v>413</v>
      </c>
      <c r="D75" s="512">
        <f t="shared" si="242"/>
      </c>
      <c r="E75" s="519">
        <v>1791.93</v>
      </c>
      <c r="F75" s="519">
        <v>896.78</v>
      </c>
      <c r="G75" s="519">
        <v>36.68</v>
      </c>
      <c r="H75" s="475">
        <v>3</v>
      </c>
      <c r="I75" s="494">
        <v>4864.87000000001</v>
      </c>
      <c r="J75" s="475">
        <v>0</v>
      </c>
      <c r="K75" s="494">
        <v>0</v>
      </c>
      <c r="L75" s="475">
        <f t="shared" si="394"/>
      </c>
      <c r="M75" s="494">
        <f t="shared" si="429"/>
      </c>
      <c r="N75" s="477">
        <f t="shared" si="149"/>
      </c>
      <c r="O75" s="478">
        <v>3</v>
      </c>
      <c r="P75" s="477">
        <f t="shared" si="190"/>
      </c>
      <c r="Q75" s="477">
        <f t="shared" si="536"/>
      </c>
      <c r="R75" s="477">
        <f t="shared" si="577"/>
      </c>
      <c r="S75" s="477">
        <f t="shared" si="507"/>
      </c>
      <c r="T75" s="479">
        <f t="shared" si="516"/>
      </c>
      <c r="U75" s="479"/>
      <c r="V75" s="479">
        <f t="shared" si="880"/>
      </c>
      <c r="W75" s="479">
        <f t="shared" si="2"/>
      </c>
      <c r="X75" s="479">
        <f t="shared" si="663"/>
      </c>
      <c r="Y75" s="480">
        <f t="shared" si="707"/>
      </c>
      <c r="Z75" s="481">
        <v>0.0112</v>
      </c>
      <c r="AA75" s="482">
        <v>47</v>
      </c>
      <c r="AB75" s="477">
        <f t="shared" si="96"/>
      </c>
      <c r="AC75" s="486">
        <v>23385</v>
      </c>
      <c r="AD75" s="486">
        <v>470</v>
      </c>
      <c r="AE75" s="486">
        <v>60</v>
      </c>
      <c r="AF75" s="486">
        <v>518</v>
      </c>
      <c r="AG75" s="486">
        <v>47</v>
      </c>
      <c r="AH75" s="486">
        <v>5</v>
      </c>
      <c r="AI75" s="486">
        <v>1</v>
      </c>
      <c r="AJ75" s="486">
        <v>13</v>
      </c>
      <c r="AK75" s="477">
        <f t="shared" si="137"/>
      </c>
      <c r="AL75" s="477">
        <f t="shared" si="37"/>
      </c>
      <c r="AM75" s="487" t="s">
        <v>412</v>
      </c>
      <c r="AN75" s="487" t="s">
        <v>395</v>
      </c>
      <c r="AO75" s="487">
        <v>27</v>
      </c>
    </row>
    <row r="76">
      <c r="A76" s="465"/>
      <c r="B76" s="466" t="s">
        <v>423</v>
      </c>
      <c r="C76" s="511" t="s">
        <v>414</v>
      </c>
      <c r="D76" s="512">
        <f t="shared" si="242"/>
      </c>
      <c r="E76" s="520">
        <v>1681.96</v>
      </c>
      <c r="F76" s="519">
        <v>895.03</v>
      </c>
      <c r="G76" s="519">
        <v>33.18</v>
      </c>
      <c r="H76" s="475">
        <v>2</v>
      </c>
      <c r="I76" s="494">
        <v>5102.960000000006</v>
      </c>
      <c r="J76" s="475">
        <v>0</v>
      </c>
      <c r="K76" s="494">
        <v>0</v>
      </c>
      <c r="L76" s="475">
        <f t="shared" si="394"/>
      </c>
      <c r="M76" s="494">
        <f t="shared" si="429"/>
      </c>
      <c r="N76" s="477">
        <f t="shared" si="149"/>
      </c>
      <c r="O76" s="478">
        <v>2</v>
      </c>
      <c r="P76" s="477">
        <f t="shared" si="190"/>
      </c>
      <c r="Q76" s="477">
        <f t="shared" si="536"/>
      </c>
      <c r="R76" s="477">
        <f t="shared" si="577"/>
      </c>
      <c r="S76" s="477">
        <f t="shared" si="507"/>
      </c>
      <c r="T76" s="479">
        <f t="shared" si="516"/>
      </c>
      <c r="U76" s="479"/>
      <c r="V76" s="479">
        <f t="shared" si="880"/>
      </c>
      <c r="W76" s="479">
        <f t="shared" si="2"/>
      </c>
      <c r="X76" s="479">
        <f t="shared" si="663"/>
      </c>
      <c r="Y76" s="480">
        <f t="shared" si="707"/>
      </c>
      <c r="Z76" s="481">
        <v>0.0094</v>
      </c>
      <c r="AA76" s="482">
        <v>46</v>
      </c>
      <c r="AB76" s="477">
        <f t="shared" si="96"/>
      </c>
      <c r="AC76" s="486">
        <v>26151</v>
      </c>
      <c r="AD76" s="486">
        <v>524</v>
      </c>
      <c r="AE76" s="486">
        <v>57</v>
      </c>
      <c r="AF76" s="486">
        <v>554</v>
      </c>
      <c r="AG76" s="486">
        <v>66</v>
      </c>
      <c r="AH76" s="486">
        <v>4</v>
      </c>
      <c r="AI76" s="486">
        <v>0</v>
      </c>
      <c r="AJ76" s="486">
        <v>19</v>
      </c>
      <c r="AK76" s="477">
        <f t="shared" si="137"/>
      </c>
      <c r="AL76" s="477">
        <f t="shared" si="37"/>
      </c>
      <c r="AM76" s="487" t="s">
        <v>412</v>
      </c>
      <c r="AN76" s="487" t="s">
        <v>395</v>
      </c>
      <c r="AO76" s="487">
        <v>31</v>
      </c>
    </row>
    <row r="77">
      <c r="A77" s="465"/>
      <c r="B77" s="466" t="s">
        <v>423</v>
      </c>
      <c r="C77" s="511" t="s">
        <v>415</v>
      </c>
      <c r="D77" s="512">
        <f t="shared" si="242"/>
      </c>
      <c r="E77" s="519">
        <v>2093.29</v>
      </c>
      <c r="F77" s="519">
        <v>775.95</v>
      </c>
      <c r="G77" s="519">
        <v>22.95</v>
      </c>
      <c r="H77" s="475">
        <v>3</v>
      </c>
      <c r="I77" s="494">
        <v>7644.779999999999</v>
      </c>
      <c r="J77" s="475">
        <v>0</v>
      </c>
      <c r="K77" s="494">
        <v>0</v>
      </c>
      <c r="L77" s="475">
        <f t="shared" si="394"/>
      </c>
      <c r="M77" s="494">
        <f t="shared" si="429"/>
      </c>
      <c r="N77" s="477">
        <f t="shared" si="149"/>
      </c>
      <c r="O77" s="478">
        <v>3</v>
      </c>
      <c r="P77" s="477">
        <f t="shared" si="190"/>
      </c>
      <c r="Q77" s="477">
        <f t="shared" si="536"/>
      </c>
      <c r="R77" s="477">
        <f t="shared" si="577"/>
      </c>
      <c r="S77" s="477">
        <f t="shared" si="507"/>
      </c>
      <c r="T77" s="479">
        <f t="shared" si="516"/>
      </c>
      <c r="U77" s="479"/>
      <c r="V77" s="479">
        <f t="shared" si="880"/>
      </c>
      <c r="W77" s="479">
        <f t="shared" si="2"/>
      </c>
      <c r="X77" s="479">
        <f t="shared" si="663"/>
      </c>
      <c r="Y77" s="480">
        <f t="shared" si="707"/>
      </c>
      <c r="Z77" s="481">
        <v>0.0104</v>
      </c>
      <c r="AA77" s="482">
        <v>46</v>
      </c>
      <c r="AB77" s="477">
        <f t="shared" si="96"/>
      </c>
      <c r="AC77" s="486">
        <v>26607</v>
      </c>
      <c r="AD77" s="486">
        <v>643</v>
      </c>
      <c r="AE77" s="486">
        <v>70</v>
      </c>
      <c r="AF77" s="486">
        <v>728</v>
      </c>
      <c r="AG77" s="486">
        <v>77</v>
      </c>
      <c r="AH77" s="486">
        <v>4</v>
      </c>
      <c r="AI77" s="486">
        <v>1</v>
      </c>
      <c r="AJ77" s="486">
        <v>23</v>
      </c>
      <c r="AK77" s="477">
        <f t="shared" si="137"/>
      </c>
      <c r="AL77" s="477">
        <f t="shared" si="37"/>
      </c>
      <c r="AM77" s="487" t="s">
        <v>412</v>
      </c>
      <c r="AN77" s="487" t="s">
        <v>395</v>
      </c>
      <c r="AO77" s="487">
        <v>16</v>
      </c>
    </row>
    <row r="78">
      <c r="A78" s="465"/>
      <c r="B78" s="466" t="s">
        <v>423</v>
      </c>
      <c r="C78" s="511" t="s">
        <v>416</v>
      </c>
      <c r="D78" s="512">
        <f t="shared" si="242"/>
      </c>
      <c r="E78" s="519">
        <v>2160.55</v>
      </c>
      <c r="F78" s="519">
        <v>835.23</v>
      </c>
      <c r="G78" s="519">
        <v>18.76</v>
      </c>
      <c r="H78" s="475">
        <v>1</v>
      </c>
      <c r="I78" s="494">
        <v>2548.2600000000093</v>
      </c>
      <c r="J78" s="475">
        <v>0</v>
      </c>
      <c r="K78" s="494">
        <v>0</v>
      </c>
      <c r="L78" s="475">
        <f t="shared" si="394"/>
      </c>
      <c r="M78" s="494">
        <f t="shared" si="429"/>
      </c>
      <c r="N78" s="477">
        <f t="shared" si="149"/>
      </c>
      <c r="O78" s="478">
        <v>1</v>
      </c>
      <c r="P78" s="477">
        <f t="shared" si="190"/>
      </c>
      <c r="Q78" s="477">
        <f t="shared" si="536"/>
      </c>
      <c r="R78" s="477">
        <f t="shared" si="577"/>
      </c>
      <c r="S78" s="477">
        <f t="shared" si="507"/>
      </c>
      <c r="T78" s="479">
        <f t="shared" si="516"/>
      </c>
      <c r="U78" s="479"/>
      <c r="V78" s="479">
        <f t="shared" si="880"/>
      </c>
      <c r="W78" s="479">
        <f t="shared" si="2"/>
      </c>
      <c r="X78" s="479">
        <f t="shared" si="663"/>
      </c>
      <c r="Y78" s="480">
        <f t="shared" si="707"/>
      </c>
      <c r="Z78" s="481">
        <v>0.0144</v>
      </c>
      <c r="AA78" s="482">
        <v>47</v>
      </c>
      <c r="AB78" s="477">
        <f t="shared" si="96"/>
      </c>
      <c r="AC78" s="486">
        <v>22449</v>
      </c>
      <c r="AD78" s="486">
        <v>569</v>
      </c>
      <c r="AE78" s="486">
        <v>73</v>
      </c>
      <c r="AF78" s="486">
        <v>627</v>
      </c>
      <c r="AG78" s="486">
        <v>64</v>
      </c>
      <c r="AH78" s="486">
        <v>3</v>
      </c>
      <c r="AI78" s="486">
        <v>0</v>
      </c>
      <c r="AJ78" s="486">
        <v>17</v>
      </c>
      <c r="AK78" s="477">
        <f t="shared" si="137"/>
      </c>
      <c r="AL78" s="477">
        <f t="shared" si="37"/>
      </c>
      <c r="AM78" s="487" t="s">
        <v>412</v>
      </c>
      <c r="AN78" s="487" t="s">
        <v>395</v>
      </c>
      <c r="AO78" s="487">
        <v>28</v>
      </c>
    </row>
    <row r="79">
      <c r="A79" s="465"/>
      <c r="B79" s="497" t="s">
        <v>397</v>
      </c>
      <c r="C79" s="497"/>
      <c r="D79" s="498">
        <f>SUM(D74:D78)</f>
      </c>
      <c r="E79" s="498">
        <f>SUM(E74:E78)</f>
      </c>
      <c r="F79" s="498">
        <f>SUM(F74:F78)</f>
      </c>
      <c r="G79" s="498">
        <f>SUM(G74:G78)</f>
      </c>
      <c r="H79" s="503">
        <f>SUM(H74:H78)</f>
      </c>
      <c r="I79" s="516">
        <f>SUM(I74:I78)</f>
      </c>
      <c r="J79" s="503">
        <f>SUM(J74:J78)</f>
      </c>
      <c r="K79" s="516">
        <f>SUM(K74:K78)</f>
      </c>
      <c r="L79" s="518">
        <f>SUM(L74:L78)</f>
      </c>
      <c r="M79" s="498">
        <f>SUM(M74:M78)</f>
      </c>
      <c r="N79" s="502">
        <f t="shared" si="149"/>
      </c>
      <c r="O79" s="503">
        <f>SUM(O74:O78)</f>
      </c>
      <c r="P79" s="502">
        <f t="shared" si="190"/>
      </c>
      <c r="Q79" s="502">
        <f>D79/O79</f>
      </c>
      <c r="R79" s="502">
        <f t="shared" si="577"/>
      </c>
      <c r="S79" s="502">
        <f t="shared" si="507"/>
      </c>
      <c r="T79" s="504">
        <f t="shared" si="516"/>
      </c>
      <c r="U79" s="504"/>
      <c r="V79" s="504">
        <f t="shared" si="880"/>
      </c>
      <c r="W79" s="504">
        <f t="shared" si="2"/>
      </c>
      <c r="X79" s="504">
        <f t="shared" si="663"/>
      </c>
      <c r="Y79" s="505">
        <f t="shared" si="707"/>
      </c>
      <c r="Z79" s="504">
        <f>AVERAGE(Z74:Z78)</f>
      </c>
      <c r="AA79" s="506">
        <f>AVERAGE(AA74:AA78)</f>
      </c>
      <c r="AB79" s="506">
        <f t="shared" si="96"/>
      </c>
      <c r="AC79" s="508">
        <f>SUM(AC74:AC78)</f>
      </c>
      <c r="AD79" s="508">
        <f>SUM(AD74:AD78)</f>
      </c>
      <c r="AE79" s="508">
        <f>SUM(AE74:AE78)</f>
      </c>
      <c r="AF79" s="508">
        <f>SUM(AF74:AF78)</f>
      </c>
      <c r="AG79" s="508">
        <f>SUM(AG74:AG78)</f>
      </c>
      <c r="AH79" s="508">
        <f>SUM(AH74:AH78)</f>
      </c>
      <c r="AI79" s="508">
        <f>SUM(AI74:AI78)</f>
      </c>
      <c r="AJ79" s="508">
        <f>SUM(AJ74:AJ78)</f>
      </c>
      <c r="AK79" s="502">
        <f t="shared" si="137"/>
      </c>
      <c r="AL79" s="509">
        <f t="shared" si="37"/>
      </c>
      <c r="AM79" s="510"/>
      <c r="AN79" s="510"/>
      <c r="AO79" s="508">
        <f>SUM(AO74:AO78)</f>
      </c>
    </row>
    <row r="80">
      <c r="A80" s="465"/>
      <c r="B80" s="466" t="s">
        <v>410</v>
      </c>
      <c r="C80" s="511" t="s">
        <v>418</v>
      </c>
      <c r="D80" s="512">
        <f t="shared" ref="D80:D82" si="243">E80+F80+G80</f>
      </c>
      <c r="E80" s="519">
        <v>1604.06</v>
      </c>
      <c r="F80" s="519">
        <v>685.93</v>
      </c>
      <c r="G80" s="519">
        <v>38.82</v>
      </c>
      <c r="H80" s="471">
        <v>0</v>
      </c>
      <c r="I80" s="514">
        <v>0</v>
      </c>
      <c r="J80" s="471">
        <v>0</v>
      </c>
      <c r="K80" s="514">
        <v>0</v>
      </c>
      <c r="L80" s="475">
        <f t="shared" ref="L80:L82" si="395">H80+J80</f>
      </c>
      <c r="M80" s="494">
        <f t="shared" ref="M80:M82" si="430">I80+K80</f>
      </c>
      <c r="N80" s="477">
        <f t="shared" si="149"/>
      </c>
      <c r="O80" s="478">
        <v>0</v>
      </c>
      <c r="P80" s="477">
        <f t="shared" si="190"/>
      </c>
      <c r="Q80" s="477">
        <f t="shared" ref="Q80:Q82" si="537">D80/L80</f>
      </c>
      <c r="R80" s="477">
        <f t="shared" si="577"/>
      </c>
      <c r="S80" s="477">
        <f t="shared" si="507"/>
      </c>
      <c r="T80" s="479">
        <f t="shared" si="516"/>
      </c>
      <c r="U80" s="479"/>
      <c r="V80" s="479">
        <f t="shared" si="880"/>
      </c>
      <c r="W80" s="479">
        <f t="shared" si="2"/>
      </c>
      <c r="X80" s="479">
        <f t="shared" si="663"/>
      </c>
      <c r="Y80" s="480">
        <f t="shared" si="707"/>
      </c>
      <c r="Z80" s="481">
        <v>0.0077</v>
      </c>
      <c r="AA80" s="482">
        <v>33</v>
      </c>
      <c r="AB80" s="477">
        <f t="shared" si="96"/>
      </c>
      <c r="AC80" s="486">
        <v>19532</v>
      </c>
      <c r="AD80" s="486">
        <v>254</v>
      </c>
      <c r="AE80" s="486">
        <v>42</v>
      </c>
      <c r="AF80" s="486">
        <v>255</v>
      </c>
      <c r="AG80" s="486">
        <v>46</v>
      </c>
      <c r="AH80" s="486">
        <v>2</v>
      </c>
      <c r="AI80" s="486">
        <v>1</v>
      </c>
      <c r="AJ80" s="486">
        <v>14</v>
      </c>
      <c r="AK80" s="477">
        <f t="shared" si="137"/>
      </c>
      <c r="AL80" s="477">
        <f t="shared" si="37"/>
      </c>
      <c r="AM80" s="487" t="s">
        <v>412</v>
      </c>
      <c r="AN80" s="487" t="s">
        <v>395</v>
      </c>
      <c r="AO80" s="487">
        <v>13</v>
      </c>
    </row>
    <row r="81">
      <c r="A81" s="465"/>
      <c r="B81" s="466" t="s">
        <v>410</v>
      </c>
      <c r="C81" s="511" t="s">
        <v>419</v>
      </c>
      <c r="D81" s="512">
        <f t="shared" si="243"/>
      </c>
      <c r="E81" s="519">
        <v>2316.25</v>
      </c>
      <c r="F81" s="519">
        <v>799.66</v>
      </c>
      <c r="G81" s="519">
        <v>27.87</v>
      </c>
      <c r="H81" s="475">
        <v>8</v>
      </c>
      <c r="I81" s="494">
        <v>20965.25</v>
      </c>
      <c r="J81" s="475">
        <v>0</v>
      </c>
      <c r="K81" s="494">
        <v>0</v>
      </c>
      <c r="L81" s="475">
        <f t="shared" si="395"/>
      </c>
      <c r="M81" s="494">
        <f t="shared" si="430"/>
      </c>
      <c r="N81" s="477">
        <f t="shared" si="149"/>
      </c>
      <c r="O81" s="478">
        <v>7</v>
      </c>
      <c r="P81" s="477">
        <f t="shared" si="190"/>
      </c>
      <c r="Q81" s="477">
        <f t="shared" si="537"/>
      </c>
      <c r="R81" s="477">
        <f t="shared" si="577"/>
      </c>
      <c r="S81" s="477">
        <f t="shared" si="507"/>
      </c>
      <c r="T81" s="479">
        <f t="shared" si="516"/>
      </c>
      <c r="U81" s="479"/>
      <c r="V81" s="479">
        <f t="shared" si="880"/>
      </c>
      <c r="W81" s="479">
        <f t="shared" si="2"/>
      </c>
      <c r="X81" s="479">
        <f t="shared" si="663"/>
      </c>
      <c r="Y81" s="480">
        <f t="shared" si="707"/>
      </c>
      <c r="Z81" s="481">
        <v>0.0102</v>
      </c>
      <c r="AA81" s="482">
        <v>44</v>
      </c>
      <c r="AB81" s="477">
        <f t="shared" si="96"/>
      </c>
      <c r="AC81" s="486">
        <v>27118</v>
      </c>
      <c r="AD81" s="486">
        <v>682</v>
      </c>
      <c r="AE81" s="486">
        <v>80</v>
      </c>
      <c r="AF81" s="486">
        <v>731</v>
      </c>
      <c r="AG81" s="486">
        <v>72</v>
      </c>
      <c r="AH81" s="486">
        <v>3</v>
      </c>
      <c r="AI81" s="486">
        <v>3</v>
      </c>
      <c r="AJ81" s="486">
        <v>9</v>
      </c>
      <c r="AK81" s="477">
        <f t="shared" si="137"/>
      </c>
      <c r="AL81" s="477">
        <f t="shared" si="37"/>
      </c>
      <c r="AM81" s="487" t="s">
        <v>412</v>
      </c>
      <c r="AN81" s="487" t="s">
        <v>395</v>
      </c>
      <c r="AO81" s="487">
        <v>22</v>
      </c>
    </row>
    <row r="82">
      <c r="A82" s="465"/>
      <c r="B82" s="466" t="s">
        <v>410</v>
      </c>
      <c r="C82" s="511" t="s">
        <v>420</v>
      </c>
      <c r="D82" s="512">
        <f t="shared" si="243"/>
      </c>
      <c r="E82" s="519">
        <v>1440.7</v>
      </c>
      <c r="F82" s="519">
        <v>902.74</v>
      </c>
      <c r="G82" s="520">
        <v>23.85</v>
      </c>
      <c r="H82" s="471">
        <v>5</v>
      </c>
      <c r="I82" s="494">
        <v>11640.92</v>
      </c>
      <c r="J82" s="475">
        <v>0</v>
      </c>
      <c r="K82" s="494">
        <v>0</v>
      </c>
      <c r="L82" s="475">
        <f t="shared" si="395"/>
      </c>
      <c r="M82" s="494">
        <f t="shared" si="430"/>
      </c>
      <c r="N82" s="477">
        <f t="shared" si="149"/>
      </c>
      <c r="O82" s="478">
        <v>3</v>
      </c>
      <c r="P82" s="477">
        <f t="shared" si="190"/>
      </c>
      <c r="Q82" s="477">
        <f t="shared" si="537"/>
      </c>
      <c r="R82" s="477">
        <f t="shared" si="577"/>
      </c>
      <c r="S82" s="477">
        <f t="shared" si="507"/>
      </c>
      <c r="T82" s="479">
        <f t="shared" si="516"/>
      </c>
      <c r="U82" s="479"/>
      <c r="V82" s="479">
        <f t="shared" si="880"/>
      </c>
      <c r="W82" s="479">
        <f t="shared" si="2"/>
      </c>
      <c r="X82" s="479">
        <f t="shared" si="663"/>
      </c>
      <c r="Y82" s="480">
        <f t="shared" si="707"/>
      </c>
      <c r="Z82" s="481">
        <v>0.0136</v>
      </c>
      <c r="AA82" s="482">
        <v>51</v>
      </c>
      <c r="AB82" s="477">
        <f t="shared" si="96"/>
      </c>
      <c r="AC82" s="486">
        <v>22726</v>
      </c>
      <c r="AD82" s="486">
        <v>540</v>
      </c>
      <c r="AE82" s="486">
        <v>80</v>
      </c>
      <c r="AF82" s="486">
        <v>568</v>
      </c>
      <c r="AG82" s="486">
        <v>57</v>
      </c>
      <c r="AH82" s="486">
        <v>3</v>
      </c>
      <c r="AI82" s="486">
        <v>0</v>
      </c>
      <c r="AJ82" s="486">
        <v>12</v>
      </c>
      <c r="AK82" s="477">
        <f t="shared" si="137"/>
      </c>
      <c r="AL82" s="477">
        <f t="shared" si="37"/>
      </c>
      <c r="AM82" s="487" t="s">
        <v>412</v>
      </c>
      <c r="AN82" s="487" t="s">
        <v>395</v>
      </c>
      <c r="AO82" s="487">
        <v>19</v>
      </c>
    </row>
    <row r="83">
      <c r="A83" s="465"/>
      <c r="B83" s="497" t="s">
        <v>397</v>
      </c>
      <c r="C83" s="497"/>
      <c r="D83" s="498">
        <f>SUM(D80:D82)</f>
      </c>
      <c r="E83" s="515">
        <f>SUM(E80:E82)</f>
      </c>
      <c r="F83" s="515">
        <f>SUM(F80:F82)</f>
      </c>
      <c r="G83" s="515">
        <f>SUM(G80:G82)</f>
      </c>
      <c r="H83" s="503">
        <f>SUM(H80:H82)</f>
      </c>
      <c r="I83" s="516">
        <f>SUM(I80:I82)</f>
      </c>
      <c r="J83" s="503">
        <f>SUM(J80:J82)</f>
      </c>
      <c r="K83" s="516">
        <f>SUM(K80:K82)</f>
      </c>
      <c r="L83" s="500">
        <f>SUM(L80:L82)</f>
      </c>
      <c r="M83" s="515">
        <f>SUM(M80:M82)</f>
      </c>
      <c r="N83" s="502">
        <f t="shared" si="149"/>
      </c>
      <c r="O83" s="503">
        <f>SUM(O80:O82)</f>
      </c>
      <c r="P83" s="502">
        <f t="shared" si="190"/>
      </c>
      <c r="Q83" s="502">
        <f t="shared" ref="Q83:Q84" si="358">D83/O83</f>
      </c>
      <c r="R83" s="502">
        <f t="shared" si="577"/>
      </c>
      <c r="S83" s="502">
        <f t="shared" si="507"/>
      </c>
      <c r="T83" s="504">
        <f t="shared" si="516"/>
      </c>
      <c r="U83" s="504"/>
      <c r="V83" s="504">
        <f t="shared" si="880"/>
      </c>
      <c r="W83" s="504">
        <f t="shared" si="2"/>
      </c>
      <c r="X83" s="504">
        <f t="shared" si="663"/>
      </c>
      <c r="Y83" s="505">
        <f t="shared" si="707"/>
      </c>
      <c r="Z83" s="536">
        <f>AVERAGE(Z80:Z82)</f>
      </c>
      <c r="AA83" s="506">
        <f>AVERAGE(AA80:AA82)</f>
      </c>
      <c r="AB83" s="506">
        <f t="shared" si="96"/>
      </c>
      <c r="AC83" s="508">
        <f>SUM(AC80:AC82)</f>
      </c>
      <c r="AD83" s="508">
        <f>SUM(AD80:AD82)</f>
      </c>
      <c r="AE83" s="508">
        <f>SUM(AE80:AE82)</f>
      </c>
      <c r="AF83" s="508">
        <f>SUM(AF80:AF82)</f>
      </c>
      <c r="AG83" s="508">
        <f>SUM(AG80:AG82)</f>
      </c>
      <c r="AH83" s="508">
        <f>SUM(AH80:AH82)</f>
      </c>
      <c r="AI83" s="508">
        <f>SUM(AI80:AI82)</f>
      </c>
      <c r="AJ83" s="508">
        <f>SUM(AJ80:AJ82)</f>
      </c>
      <c r="AK83" s="502">
        <f t="shared" si="137"/>
      </c>
      <c r="AL83" s="509">
        <f t="shared" si="37"/>
      </c>
      <c r="AM83" s="510"/>
      <c r="AN83" s="510"/>
      <c r="AO83" s="508">
        <f>SUM(AO80:AO82)</f>
      </c>
    </row>
    <row r="84">
      <c r="A84" s="465"/>
      <c r="B84" s="521" t="s">
        <v>421</v>
      </c>
      <c r="C84" s="521"/>
      <c r="D84" s="522">
        <f>D67+D61+D79+D73+D83</f>
      </c>
      <c r="E84" s="523">
        <f>E67+E61+E79+E73+E83</f>
      </c>
      <c r="F84" s="523">
        <f>F67+F61+F79+F73+F83</f>
      </c>
      <c r="G84" s="523">
        <f>G67+G61+G79+G73+G83</f>
      </c>
      <c r="H84" s="524">
        <f>H83+H79+H73+H67+H61</f>
      </c>
      <c r="I84" s="525">
        <f>I83+I79+I73+I67+I61</f>
      </c>
      <c r="J84" s="524">
        <f>J83+J79+J73+J67+J61</f>
      </c>
      <c r="K84" s="525">
        <f>K83+K79+K73+K67+K61</f>
      </c>
      <c r="L84" s="524">
        <f>L67+L61+L79+L73+L83</f>
      </c>
      <c r="M84" s="523">
        <f>M67+M61+M79+M73+M83</f>
      </c>
      <c r="N84" s="525">
        <f t="shared" si="149"/>
      </c>
      <c r="O84" s="524">
        <f>O83+O79+O73+O67+O61</f>
      </c>
      <c r="P84" s="525">
        <f t="shared" si="190"/>
      </c>
      <c r="Q84" s="525">
        <f t="shared" si="358"/>
      </c>
      <c r="R84" s="525">
        <f t="shared" si="577"/>
      </c>
      <c r="S84" s="525">
        <f t="shared" si="507"/>
      </c>
      <c r="T84" s="527">
        <f t="shared" si="516"/>
      </c>
      <c r="U84" s="527"/>
      <c r="V84" s="527">
        <f t="shared" si="880"/>
      </c>
      <c r="W84" s="527">
        <f t="shared" si="2"/>
      </c>
      <c r="X84" s="527">
        <f t="shared" si="663"/>
      </c>
      <c r="Y84" s="537">
        <f t="shared" si="707"/>
      </c>
      <c r="Z84" s="538">
        <f>(Z67+Z61+Z79+Z73+Z83)/5</f>
      </c>
      <c r="AA84" s="539">
        <f>(AA67+AA61+AA79+AA73+AA83)/5</f>
      </c>
      <c r="AB84" s="525">
        <f>(AB67+AB61+AB79+AB73+AB83)/5</f>
      </c>
      <c r="AC84" s="529">
        <f>AC67+AC61+AC79+AC73+AC83</f>
      </c>
      <c r="AD84" s="529">
        <f>AD67+AD61+AD79+AD73+AD83</f>
      </c>
      <c r="AE84" s="529">
        <f>AE67+AE61+AE79+AE73+AE83</f>
      </c>
      <c r="AF84" s="529">
        <f>AF67+AF61+AF79+AF73+AF83</f>
      </c>
      <c r="AG84" s="529">
        <f>AG67+AG61+AG79+AG73+AG83</f>
      </c>
      <c r="AH84" s="529">
        <f>AH67+AH61+AH79+AH73+AH83</f>
      </c>
      <c r="AI84" s="529">
        <f>AI67+AI61+AI79+AI73+AI83</f>
      </c>
      <c r="AJ84" s="529">
        <f>AJ67+AJ61+AJ79+AJ73+AJ83</f>
      </c>
      <c r="AK84" s="525">
        <f t="shared" si="137"/>
      </c>
      <c r="AL84" s="530">
        <f t="shared" si="37"/>
      </c>
      <c r="AM84" s="521"/>
      <c r="AN84" s="521"/>
      <c r="AO84" s="523">
        <f>AO67+AO61+AO79+AO73+AO83</f>
      </c>
    </row>
    <row r="85">
      <c r="A85" s="452"/>
      <c r="B85" s="452" t="s">
        <v>350</v>
      </c>
      <c r="C85" s="452"/>
      <c r="D85" s="453" t="s">
        <v>351</v>
      </c>
      <c r="E85" s="453"/>
      <c r="F85" s="453"/>
      <c r="G85" s="453"/>
      <c r="H85" s="453"/>
      <c r="I85" s="453"/>
      <c r="J85" s="453"/>
      <c r="K85" s="453"/>
      <c r="L85" s="453"/>
      <c r="M85" s="453"/>
      <c r="N85" s="453"/>
      <c r="O85" s="453"/>
      <c r="P85" s="453"/>
      <c r="Q85" s="453"/>
      <c r="R85" s="453"/>
      <c r="S85" s="454" t="s">
        <v>352</v>
      </c>
      <c r="T85" s="454"/>
      <c r="U85" s="454"/>
      <c r="V85" s="454"/>
      <c r="W85" s="454"/>
      <c r="X85" s="454"/>
      <c r="Y85" s="454"/>
      <c r="Z85" s="454"/>
      <c r="AA85" s="454"/>
      <c r="AB85" s="454"/>
      <c r="AC85" s="454"/>
      <c r="AD85" s="454"/>
      <c r="AE85" s="454"/>
      <c r="AF85" s="454"/>
      <c r="AG85" s="454"/>
      <c r="AH85" s="454"/>
      <c r="AI85" s="454"/>
      <c r="AJ85" s="454"/>
      <c r="AK85" s="454"/>
      <c r="AL85" s="454"/>
      <c r="AM85" s="454"/>
      <c r="AN85" s="454"/>
      <c r="AO85" s="455"/>
    </row>
    <row r="86">
      <c r="A86" s="452"/>
      <c r="B86" s="540" t="s">
        <v>353</v>
      </c>
      <c r="C86" s="540" t="s">
        <v>354</v>
      </c>
      <c r="D86" s="456" t="s">
        <v>355</v>
      </c>
      <c r="E86" s="457" t="s">
        <v>356</v>
      </c>
      <c r="F86" s="457" t="s">
        <v>357</v>
      </c>
      <c r="G86" s="458" t="s">
        <v>358</v>
      </c>
      <c r="H86" s="459" t="s">
        <v>359</v>
      </c>
      <c r="I86" s="459" t="s">
        <v>360</v>
      </c>
      <c r="J86" s="459" t="s">
        <v>361</v>
      </c>
      <c r="K86" s="459" t="s">
        <v>362</v>
      </c>
      <c r="L86" s="459" t="s">
        <v>363</v>
      </c>
      <c r="M86" s="541" t="s">
        <v>364</v>
      </c>
      <c r="N86" s="542" t="s">
        <v>365</v>
      </c>
      <c r="O86" s="459" t="s">
        <v>366</v>
      </c>
      <c r="P86" s="542" t="s">
        <v>367</v>
      </c>
      <c r="Q86" s="542" t="s">
        <v>368</v>
      </c>
      <c r="R86" s="542" t="s">
        <v>369</v>
      </c>
      <c r="S86" s="543" t="s">
        <v>370</v>
      </c>
      <c r="T86" s="544" t="s">
        <v>371</v>
      </c>
      <c r="U86" s="544"/>
      <c r="V86" s="544" t="s">
        <v>372</v>
      </c>
      <c r="W86" s="544" t="s">
        <v>373</v>
      </c>
      <c r="X86" s="544" t="s">
        <v>374</v>
      </c>
      <c r="Y86" s="545" t="s">
        <v>375</v>
      </c>
      <c r="Z86" s="544" t="s">
        <v>376</v>
      </c>
      <c r="AA86" s="546" t="s">
        <v>377</v>
      </c>
      <c r="AB86" s="543" t="s">
        <v>378</v>
      </c>
      <c r="AC86" s="545" t="s">
        <v>379</v>
      </c>
      <c r="AD86" s="545" t="s">
        <v>380</v>
      </c>
      <c r="AE86" s="545" t="s">
        <v>381</v>
      </c>
      <c r="AF86" s="545" t="s">
        <v>382</v>
      </c>
      <c r="AG86" s="545" t="s">
        <v>383</v>
      </c>
      <c r="AH86" s="545" t="s">
        <v>384</v>
      </c>
      <c r="AI86" s="545" t="s">
        <v>385</v>
      </c>
      <c r="AJ86" s="545" t="s">
        <v>386</v>
      </c>
      <c r="AK86" s="545" t="s">
        <v>387</v>
      </c>
      <c r="AL86" s="543" t="s">
        <v>388</v>
      </c>
      <c r="AM86" s="547" t="s">
        <v>389</v>
      </c>
      <c r="AN86" s="547" t="s">
        <v>390</v>
      </c>
      <c r="AO86" s="547" t="s">
        <v>391</v>
      </c>
    </row>
    <row r="87">
      <c r="A87" s="548">
        <v>46238</v>
      </c>
      <c r="B87" s="549" t="s">
        <v>410</v>
      </c>
      <c r="C87" s="550" t="s">
        <v>393</v>
      </c>
      <c r="D87" s="490">
        <f t="shared" ref="D87:D88" si="244">E87+F87+G87</f>
      </c>
      <c r="E87" s="534">
        <v>720.14</v>
      </c>
      <c r="F87" s="490">
        <v>316.19</v>
      </c>
      <c r="G87" s="534">
        <v>113.17</v>
      </c>
      <c r="H87" s="551">
        <v>2</v>
      </c>
      <c r="I87" s="532">
        <v>4129.689999999973</v>
      </c>
      <c r="J87" s="551">
        <v>0</v>
      </c>
      <c r="K87" s="532">
        <v>0</v>
      </c>
      <c r="L87" s="552">
        <f t="shared" ref="L87:L88" si="396">H87+J87</f>
      </c>
      <c r="M87" s="553">
        <f t="shared" ref="M87:M88" si="431">I87+K87</f>
      </c>
      <c r="N87" s="554">
        <f t="shared" ref="N87:N112" si="150">M87/D87</f>
      </c>
      <c r="O87" s="555">
        <v>2</v>
      </c>
      <c r="P87" s="554">
        <f t="shared" ref="P87:P112" si="191">D87/L87</f>
      </c>
      <c r="Q87" s="554">
        <f t="shared" ref="Q87:Q88" si="538">D87/L87</f>
      </c>
      <c r="R87" s="554">
        <f t="shared" ref="R87:R112" si="578">M87/L87</f>
      </c>
      <c r="S87" s="554">
        <f t="shared" ref="S87:S112" si="508">D87/AD87</f>
      </c>
      <c r="T87" s="556">
        <f t="shared" ref="T87:T112" si="517">Y87/AC87*1</f>
      </c>
      <c r="U87" s="556"/>
      <c r="V87" s="556">
        <f t="shared" ref="V87:V112" si="881">AD87/AC87</f>
      </c>
      <c r="W87" s="556">
        <f t="shared" ref="W87:W112" si="3">AF87/AC87</f>
      </c>
      <c r="X87" s="556">
        <f t="shared" ref="X87:X112" si="664">AG87/AF87</f>
      </c>
      <c r="Y87" s="557">
        <f t="shared" ref="Y87:Y112" si="708">AE87/Z87</f>
      </c>
      <c r="Z87" s="558">
        <v>0.0116</v>
      </c>
      <c r="AA87" s="559">
        <v>59</v>
      </c>
      <c r="AB87" s="554">
        <f t="shared" ref="AB87:AB111" si="97">(D87/AC87)*1000</f>
      </c>
      <c r="AC87" s="496">
        <v>10850</v>
      </c>
      <c r="AD87" s="496">
        <v>283</v>
      </c>
      <c r="AE87" s="496">
        <v>35</v>
      </c>
      <c r="AF87" s="496">
        <v>310</v>
      </c>
      <c r="AG87" s="496">
        <v>51</v>
      </c>
      <c r="AH87" s="496">
        <v>1</v>
      </c>
      <c r="AI87" s="496">
        <v>1</v>
      </c>
      <c r="AJ87" s="496">
        <v>7</v>
      </c>
      <c r="AK87" s="554">
        <f t="shared" ref="AK87:AK112" si="138">D87/AF87</f>
      </c>
      <c r="AL87" s="554">
        <f t="shared" ref="AL87:AL112" si="38">AO87*1000/D87</f>
      </c>
      <c r="AM87" s="560" t="s">
        <v>412</v>
      </c>
      <c r="AN87" s="560" t="s">
        <v>395</v>
      </c>
      <c r="AO87" s="560">
        <v>10</v>
      </c>
    </row>
    <row r="88">
      <c r="A88" s="465"/>
      <c r="B88" s="561" t="s">
        <v>410</v>
      </c>
      <c r="C88" s="562" t="s">
        <v>396</v>
      </c>
      <c r="D88" s="563">
        <f t="shared" si="244"/>
      </c>
      <c r="E88" s="564">
        <v>162.8</v>
      </c>
      <c r="F88" s="565">
        <v>341.69</v>
      </c>
      <c r="G88" s="565">
        <v>7.99</v>
      </c>
      <c r="H88" s="566">
        <v>0</v>
      </c>
      <c r="I88" s="567">
        <v>0</v>
      </c>
      <c r="J88" s="568">
        <v>0</v>
      </c>
      <c r="K88" s="535">
        <v>0</v>
      </c>
      <c r="L88" s="493">
        <f t="shared" si="396"/>
      </c>
      <c r="M88" s="569">
        <f t="shared" si="431"/>
      </c>
      <c r="N88" s="570">
        <f t="shared" si="150"/>
      </c>
      <c r="O88" s="571">
        <v>0</v>
      </c>
      <c r="P88" s="570">
        <f t="shared" si="191"/>
      </c>
      <c r="Q88" s="570">
        <f t="shared" si="538"/>
      </c>
      <c r="R88" s="570">
        <f t="shared" si="578"/>
      </c>
      <c r="S88" s="570">
        <f t="shared" si="508"/>
      </c>
      <c r="T88" s="572">
        <f t="shared" si="517"/>
      </c>
      <c r="U88" s="572"/>
      <c r="V88" s="572">
        <f t="shared" si="881"/>
      </c>
      <c r="W88" s="572">
        <f t="shared" si="3"/>
      </c>
      <c r="X88" s="572">
        <f t="shared" si="664"/>
      </c>
      <c r="Y88" s="573">
        <f t="shared" si="708"/>
      </c>
      <c r="Z88" s="574">
        <v>0.0254</v>
      </c>
      <c r="AA88" s="575">
        <v>64</v>
      </c>
      <c r="AB88" s="495">
        <f t="shared" si="97"/>
      </c>
      <c r="AC88" s="576">
        <v>6496</v>
      </c>
      <c r="AD88" s="577">
        <v>199</v>
      </c>
      <c r="AE88" s="578">
        <v>30</v>
      </c>
      <c r="AF88" s="578">
        <v>303</v>
      </c>
      <c r="AG88" s="578">
        <v>32</v>
      </c>
      <c r="AH88" s="578">
        <v>1</v>
      </c>
      <c r="AI88" s="578">
        <v>0</v>
      </c>
      <c r="AJ88" s="578">
        <v>5</v>
      </c>
      <c r="AK88" s="570">
        <f t="shared" si="138"/>
      </c>
      <c r="AL88" s="570">
        <f t="shared" si="38"/>
      </c>
      <c r="AM88" s="579" t="s">
        <v>412</v>
      </c>
      <c r="AN88" s="579" t="s">
        <v>395</v>
      </c>
      <c r="AO88" s="579">
        <v>11</v>
      </c>
    </row>
    <row r="89">
      <c r="A89" s="465"/>
      <c r="B89" s="497" t="s">
        <v>397</v>
      </c>
      <c r="C89" s="497"/>
      <c r="D89" s="498">
        <f>SUM(D87:D88)</f>
      </c>
      <c r="E89" s="499">
        <f>SUM(E87:E88)</f>
      </c>
      <c r="F89" s="499">
        <f>SUM(F87:F88)</f>
      </c>
      <c r="G89" s="499">
        <f>SUM(G87:G88)</f>
      </c>
      <c r="H89" s="499">
        <f>SUM(H87:H88)</f>
      </c>
      <c r="I89" s="499">
        <f>SUM(I87:I88)</f>
      </c>
      <c r="J89" s="499">
        <f>SUM(J87:J88)</f>
      </c>
      <c r="K89" s="499">
        <f>SUM(K87:K88)</f>
      </c>
      <c r="L89" s="500">
        <f>SUM(L87:L88)</f>
      </c>
      <c r="M89" s="501">
        <f>SUM(M87:M88)</f>
      </c>
      <c r="N89" s="502">
        <f t="shared" si="150"/>
      </c>
      <c r="O89" s="503">
        <f>SUM(O87:O88)</f>
      </c>
      <c r="P89" s="502">
        <f t="shared" si="191"/>
      </c>
      <c r="Q89" s="502">
        <f>D89/O89</f>
      </c>
      <c r="R89" s="502">
        <f t="shared" si="578"/>
      </c>
      <c r="S89" s="502">
        <f t="shared" si="508"/>
      </c>
      <c r="T89" s="504">
        <f t="shared" si="517"/>
      </c>
      <c r="U89" s="504"/>
      <c r="V89" s="504">
        <f t="shared" si="881"/>
      </c>
      <c r="W89" s="504">
        <f t="shared" si="3"/>
      </c>
      <c r="X89" s="504">
        <f t="shared" si="664"/>
      </c>
      <c r="Y89" s="505">
        <f t="shared" si="708"/>
      </c>
      <c r="Z89" s="504">
        <f>AVERAGE(Z87:Z88)</f>
      </c>
      <c r="AA89" s="506">
        <f>AVERAGE(AA87:AA88)</f>
      </c>
      <c r="AB89" s="502">
        <f t="shared" si="97"/>
      </c>
      <c r="AC89" s="507">
        <f>SUM(AC87:AC88)</f>
      </c>
      <c r="AD89" s="508">
        <f>SUM(AD87:AD88)</f>
      </c>
      <c r="AE89" s="508">
        <f>SUM(AE87:AE88)</f>
      </c>
      <c r="AF89" s="508">
        <f>SUM(AF87:AF88)</f>
      </c>
      <c r="AG89" s="508">
        <f>SUM(AG87:AG88)</f>
      </c>
      <c r="AH89" s="508">
        <f>SUM(AH87:AH88)</f>
      </c>
      <c r="AI89" s="508">
        <f>SUM(AI87:AI88)</f>
      </c>
      <c r="AJ89" s="508">
        <f>SUM(AJ87:AJ88)</f>
      </c>
      <c r="AK89" s="502">
        <f t="shared" si="138"/>
      </c>
      <c r="AL89" s="509">
        <f t="shared" si="38"/>
      </c>
      <c r="AM89" s="510"/>
      <c r="AN89" s="510"/>
      <c r="AO89" s="505">
        <f>SUM(AO87:AO88)</f>
      </c>
    </row>
    <row r="90">
      <c r="A90" s="465"/>
      <c r="B90" s="466" t="s">
        <v>417</v>
      </c>
      <c r="C90" s="511" t="s">
        <v>399</v>
      </c>
      <c r="D90" s="512">
        <f t="shared" ref="D90:D94" si="245">E90+F90+G90</f>
      </c>
      <c r="E90" s="513">
        <v>722.01</v>
      </c>
      <c r="F90" s="513">
        <v>923.12</v>
      </c>
      <c r="G90" s="513">
        <v>36.09</v>
      </c>
      <c r="H90" s="471">
        <v>0</v>
      </c>
      <c r="I90" s="514">
        <v>0</v>
      </c>
      <c r="J90" s="471">
        <v>0</v>
      </c>
      <c r="K90" s="514">
        <v>0</v>
      </c>
      <c r="L90" s="475">
        <f t="shared" ref="L90:L94" si="397">H90+J90</f>
      </c>
      <c r="M90" s="494">
        <f t="shared" ref="M90:M94" si="432">I90+K90</f>
      </c>
      <c r="N90" s="477">
        <f t="shared" si="150"/>
      </c>
      <c r="O90" s="478">
        <v>0</v>
      </c>
      <c r="P90" s="477">
        <f t="shared" si="191"/>
      </c>
      <c r="Q90" s="477">
        <f t="shared" ref="Q90:Q94" si="539">D90/L90</f>
      </c>
      <c r="R90" s="477">
        <f t="shared" si="578"/>
      </c>
      <c r="S90" s="477">
        <f t="shared" si="508"/>
      </c>
      <c r="T90" s="479">
        <f t="shared" si="517"/>
      </c>
      <c r="U90" s="479"/>
      <c r="V90" s="479">
        <f t="shared" si="881"/>
      </c>
      <c r="W90" s="479">
        <f t="shared" si="3"/>
      </c>
      <c r="X90" s="479">
        <f t="shared" si="664"/>
      </c>
      <c r="Y90" s="480">
        <f t="shared" si="708"/>
      </c>
      <c r="Z90" s="481">
        <v>0.0206</v>
      </c>
      <c r="AA90" s="482">
        <v>35</v>
      </c>
      <c r="AB90" s="477">
        <f t="shared" si="97"/>
      </c>
      <c r="AC90" s="486">
        <v>16726</v>
      </c>
      <c r="AD90" s="486">
        <v>492</v>
      </c>
      <c r="AE90" s="486">
        <v>71</v>
      </c>
      <c r="AF90" s="486">
        <v>520</v>
      </c>
      <c r="AG90" s="486">
        <v>15</v>
      </c>
      <c r="AH90" s="486">
        <v>3</v>
      </c>
      <c r="AI90" s="486">
        <v>0</v>
      </c>
      <c r="AJ90" s="486">
        <v>26</v>
      </c>
      <c r="AK90" s="477">
        <f t="shared" si="138"/>
      </c>
      <c r="AL90" s="477">
        <f t="shared" si="38"/>
      </c>
      <c r="AM90" s="487" t="s">
        <v>394</v>
      </c>
      <c r="AN90" s="487" t="s">
        <v>425</v>
      </c>
      <c r="AO90" s="487">
        <v>34</v>
      </c>
    </row>
    <row r="91">
      <c r="A91" s="465"/>
      <c r="B91" s="466" t="s">
        <v>417</v>
      </c>
      <c r="C91" s="511" t="s">
        <v>401</v>
      </c>
      <c r="D91" s="512">
        <f t="shared" si="245"/>
      </c>
      <c r="E91" s="513">
        <v>1286.58</v>
      </c>
      <c r="F91" s="513">
        <v>1334.54</v>
      </c>
      <c r="G91" s="513">
        <v>93.03</v>
      </c>
      <c r="H91" s="471">
        <v>2</v>
      </c>
      <c r="I91" s="494">
        <v>3429.8599999999997</v>
      </c>
      <c r="J91" s="471">
        <v>0</v>
      </c>
      <c r="K91" s="514">
        <v>0</v>
      </c>
      <c r="L91" s="475">
        <f t="shared" si="397"/>
      </c>
      <c r="M91" s="494">
        <f t="shared" si="432"/>
      </c>
      <c r="N91" s="477">
        <f t="shared" si="150"/>
      </c>
      <c r="O91" s="478">
        <v>2</v>
      </c>
      <c r="P91" s="477">
        <f t="shared" si="191"/>
      </c>
      <c r="Q91" s="477">
        <f t="shared" si="539"/>
      </c>
      <c r="R91" s="477">
        <f t="shared" si="578"/>
      </c>
      <c r="S91" s="477">
        <f t="shared" si="508"/>
      </c>
      <c r="T91" s="479">
        <f t="shared" si="517"/>
      </c>
      <c r="U91" s="479"/>
      <c r="V91" s="479">
        <f t="shared" si="881"/>
      </c>
      <c r="W91" s="479">
        <f t="shared" si="3"/>
      </c>
      <c r="X91" s="479">
        <f t="shared" si="664"/>
      </c>
      <c r="Y91" s="480">
        <f t="shared" si="708"/>
      </c>
      <c r="Z91" s="481">
        <v>0.0298</v>
      </c>
      <c r="AA91" s="482">
        <v>36</v>
      </c>
      <c r="AB91" s="477">
        <f t="shared" si="97"/>
      </c>
      <c r="AC91" s="486">
        <v>20855</v>
      </c>
      <c r="AD91" s="486">
        <v>554</v>
      </c>
      <c r="AE91" s="486">
        <v>109</v>
      </c>
      <c r="AF91" s="486">
        <v>566</v>
      </c>
      <c r="AG91" s="486">
        <v>48</v>
      </c>
      <c r="AH91" s="486">
        <v>9</v>
      </c>
      <c r="AI91" s="486">
        <v>3</v>
      </c>
      <c r="AJ91" s="486">
        <v>27</v>
      </c>
      <c r="AK91" s="477">
        <f t="shared" si="138"/>
      </c>
      <c r="AL91" s="477">
        <f t="shared" si="38"/>
      </c>
      <c r="AM91" s="487" t="s">
        <v>394</v>
      </c>
      <c r="AN91" s="487" t="s">
        <v>425</v>
      </c>
      <c r="AO91" s="487">
        <v>84</v>
      </c>
    </row>
    <row r="92">
      <c r="A92" s="465"/>
      <c r="B92" s="466" t="s">
        <v>417</v>
      </c>
      <c r="C92" s="511" t="s">
        <v>402</v>
      </c>
      <c r="D92" s="512">
        <f t="shared" si="245"/>
      </c>
      <c r="E92" s="513">
        <v>1154.96</v>
      </c>
      <c r="F92" s="513">
        <v>1121.6</v>
      </c>
      <c r="G92" s="513">
        <v>117.57</v>
      </c>
      <c r="H92" s="471">
        <v>2</v>
      </c>
      <c r="I92" s="514">
        <v>3299.2699999999995</v>
      </c>
      <c r="J92" s="471">
        <v>0</v>
      </c>
      <c r="K92" s="514">
        <v>0</v>
      </c>
      <c r="L92" s="475">
        <f t="shared" si="397"/>
      </c>
      <c r="M92" s="494">
        <f t="shared" si="432"/>
      </c>
      <c r="N92" s="477">
        <f t="shared" si="150"/>
      </c>
      <c r="O92" s="478">
        <v>2</v>
      </c>
      <c r="P92" s="477">
        <f t="shared" si="191"/>
      </c>
      <c r="Q92" s="477">
        <f t="shared" si="539"/>
      </c>
      <c r="R92" s="477">
        <f t="shared" si="578"/>
      </c>
      <c r="S92" s="477">
        <f t="shared" si="508"/>
      </c>
      <c r="T92" s="479">
        <f t="shared" si="517"/>
      </c>
      <c r="U92" s="479"/>
      <c r="V92" s="479">
        <f t="shared" si="881"/>
      </c>
      <c r="W92" s="479">
        <f t="shared" si="3"/>
      </c>
      <c r="X92" s="479">
        <f t="shared" si="664"/>
      </c>
      <c r="Y92" s="480">
        <f t="shared" si="708"/>
      </c>
      <c r="Z92" s="481">
        <v>0.0395</v>
      </c>
      <c r="AA92" s="482">
        <v>48</v>
      </c>
      <c r="AB92" s="477">
        <f t="shared" si="97"/>
      </c>
      <c r="AC92" s="486">
        <v>14928</v>
      </c>
      <c r="AD92" s="486">
        <v>337</v>
      </c>
      <c r="AE92" s="486">
        <v>87</v>
      </c>
      <c r="AF92" s="486">
        <v>343</v>
      </c>
      <c r="AG92" s="486">
        <v>41</v>
      </c>
      <c r="AH92" s="486">
        <v>3</v>
      </c>
      <c r="AI92" s="486">
        <v>0</v>
      </c>
      <c r="AJ92" s="486">
        <v>17</v>
      </c>
      <c r="AK92" s="477">
        <f t="shared" si="138"/>
      </c>
      <c r="AL92" s="477">
        <f t="shared" si="38"/>
      </c>
      <c r="AM92" s="487" t="s">
        <v>394</v>
      </c>
      <c r="AN92" s="487" t="s">
        <v>425</v>
      </c>
      <c r="AO92" s="487">
        <v>75</v>
      </c>
    </row>
    <row r="93">
      <c r="A93" s="465"/>
      <c r="B93" s="466" t="s">
        <v>417</v>
      </c>
      <c r="C93" s="511" t="s">
        <v>403</v>
      </c>
      <c r="D93" s="512">
        <f t="shared" si="245"/>
      </c>
      <c r="E93" s="513">
        <v>1153.52</v>
      </c>
      <c r="F93" s="513">
        <v>1857.01</v>
      </c>
      <c r="G93" s="513">
        <v>330.5</v>
      </c>
      <c r="H93" s="471">
        <v>4</v>
      </c>
      <c r="I93" s="514">
        <v>7419.560000000001</v>
      </c>
      <c r="J93" s="471">
        <v>0</v>
      </c>
      <c r="K93" s="514">
        <v>0</v>
      </c>
      <c r="L93" s="475">
        <f t="shared" si="397"/>
      </c>
      <c r="M93" s="494">
        <f t="shared" si="432"/>
      </c>
      <c r="N93" s="477">
        <f t="shared" si="150"/>
      </c>
      <c r="O93" s="478">
        <v>3</v>
      </c>
      <c r="P93" s="477">
        <f t="shared" si="191"/>
      </c>
      <c r="Q93" s="477">
        <f t="shared" si="539"/>
      </c>
      <c r="R93" s="477">
        <f t="shared" si="578"/>
      </c>
      <c r="S93" s="477">
        <f t="shared" si="508"/>
      </c>
      <c r="T93" s="479">
        <f t="shared" si="517"/>
      </c>
      <c r="U93" s="479"/>
      <c r="V93" s="479">
        <f t="shared" si="881"/>
      </c>
      <c r="W93" s="479">
        <f t="shared" si="3"/>
      </c>
      <c r="X93" s="479">
        <f t="shared" si="664"/>
      </c>
      <c r="Y93" s="480">
        <f t="shared" si="708"/>
      </c>
      <c r="Z93" s="481">
        <v>0.0636</v>
      </c>
      <c r="AA93" s="482">
        <v>52</v>
      </c>
      <c r="AB93" s="477">
        <f t="shared" si="97"/>
      </c>
      <c r="AC93" s="486">
        <v>16012</v>
      </c>
      <c r="AD93" s="486">
        <v>332</v>
      </c>
      <c r="AE93" s="486">
        <v>111</v>
      </c>
      <c r="AF93" s="486">
        <v>324</v>
      </c>
      <c r="AG93" s="486">
        <v>64</v>
      </c>
      <c r="AH93" s="486">
        <v>7</v>
      </c>
      <c r="AI93" s="486">
        <v>1</v>
      </c>
      <c r="AJ93" s="486">
        <v>15</v>
      </c>
      <c r="AK93" s="477">
        <f t="shared" si="138"/>
      </c>
      <c r="AL93" s="477">
        <f t="shared" si="38"/>
      </c>
      <c r="AM93" s="487" t="s">
        <v>394</v>
      </c>
      <c r="AN93" s="487" t="s">
        <v>425</v>
      </c>
      <c r="AO93" s="487">
        <v>64</v>
      </c>
    </row>
    <row r="94">
      <c r="A94" s="465"/>
      <c r="B94" s="466" t="s">
        <v>417</v>
      </c>
      <c r="C94" s="511" t="s">
        <v>404</v>
      </c>
      <c r="D94" s="512">
        <f t="shared" si="245"/>
      </c>
      <c r="E94" s="513">
        <v>1027.37</v>
      </c>
      <c r="F94" s="513">
        <v>2308.81</v>
      </c>
      <c r="G94" s="513">
        <v>408.18</v>
      </c>
      <c r="H94" s="471">
        <v>4</v>
      </c>
      <c r="I94" s="514">
        <v>9967.589999999998</v>
      </c>
      <c r="J94" s="471">
        <v>0</v>
      </c>
      <c r="K94" s="514">
        <v>0</v>
      </c>
      <c r="L94" s="475">
        <f t="shared" si="397"/>
      </c>
      <c r="M94" s="494">
        <f t="shared" si="432"/>
      </c>
      <c r="N94" s="477">
        <f t="shared" si="150"/>
      </c>
      <c r="O94" s="478">
        <v>3</v>
      </c>
      <c r="P94" s="477">
        <f t="shared" si="191"/>
      </c>
      <c r="Q94" s="477">
        <f t="shared" si="539"/>
      </c>
      <c r="R94" s="477">
        <f t="shared" si="578"/>
      </c>
      <c r="S94" s="477">
        <f t="shared" si="508"/>
      </c>
      <c r="T94" s="479">
        <f t="shared" si="517"/>
      </c>
      <c r="U94" s="479"/>
      <c r="V94" s="479">
        <f t="shared" si="881"/>
      </c>
      <c r="W94" s="479">
        <f t="shared" si="3"/>
      </c>
      <c r="X94" s="479">
        <f t="shared" si="664"/>
      </c>
      <c r="Y94" s="480">
        <f t="shared" si="708"/>
      </c>
      <c r="Z94" s="481">
        <v>0.0609</v>
      </c>
      <c r="AA94" s="482">
        <v>53</v>
      </c>
      <c r="AB94" s="477">
        <f t="shared" si="97"/>
      </c>
      <c r="AC94" s="486">
        <v>19255</v>
      </c>
      <c r="AD94" s="486">
        <v>284</v>
      </c>
      <c r="AE94" s="486">
        <v>115</v>
      </c>
      <c r="AF94" s="486">
        <v>277</v>
      </c>
      <c r="AG94" s="486">
        <v>90</v>
      </c>
      <c r="AH94" s="486">
        <v>7</v>
      </c>
      <c r="AI94" s="486">
        <v>0</v>
      </c>
      <c r="AJ94" s="486">
        <v>22</v>
      </c>
      <c r="AK94" s="477">
        <f t="shared" si="138"/>
      </c>
      <c r="AL94" s="477">
        <f t="shared" si="38"/>
      </c>
      <c r="AM94" s="487" t="s">
        <v>394</v>
      </c>
      <c r="AN94" s="487" t="s">
        <v>425</v>
      </c>
      <c r="AO94" s="482">
        <v>71</v>
      </c>
    </row>
    <row r="95">
      <c r="A95" s="465"/>
      <c r="B95" s="497" t="s">
        <v>397</v>
      </c>
      <c r="C95" s="497"/>
      <c r="D95" s="515">
        <f>SUM(D90:D94)</f>
      </c>
      <c r="E95" s="515">
        <f>SUM(E90:E94)</f>
      </c>
      <c r="F95" s="515">
        <f>SUM(F90:F94)</f>
      </c>
      <c r="G95" s="515">
        <f>SUM(G90:G94)</f>
      </c>
      <c r="H95" s="503">
        <f>SUM(H90:H94)</f>
      </c>
      <c r="I95" s="516">
        <f>SUM(I90:I94)</f>
      </c>
      <c r="J95" s="503">
        <f>SUM(J90:J94)</f>
      </c>
      <c r="K95" s="516">
        <f>SUM(K90:K94)</f>
      </c>
      <c r="L95" s="500">
        <f>SUM(L90:L94)</f>
      </c>
      <c r="M95" s="515">
        <f>SUM(M90:M94)</f>
      </c>
      <c r="N95" s="502">
        <f t="shared" si="150"/>
      </c>
      <c r="O95" s="503">
        <f>SUM(O90:O94)</f>
      </c>
      <c r="P95" s="502">
        <f t="shared" si="191"/>
      </c>
      <c r="Q95" s="502">
        <f>D95/O95</f>
      </c>
      <c r="R95" s="502">
        <f t="shared" si="578"/>
      </c>
      <c r="S95" s="502">
        <f t="shared" si="508"/>
      </c>
      <c r="T95" s="504">
        <f t="shared" si="517"/>
      </c>
      <c r="U95" s="504"/>
      <c r="V95" s="504">
        <f t="shared" si="881"/>
      </c>
      <c r="W95" s="504">
        <f t="shared" si="3"/>
      </c>
      <c r="X95" s="504">
        <f t="shared" si="664"/>
      </c>
      <c r="Y95" s="505">
        <f t="shared" si="708"/>
      </c>
      <c r="Z95" s="504">
        <f>AVERAGE(Z90:Z94)</f>
      </c>
      <c r="AA95" s="506">
        <f>AVERAGE(AA90:AA94)</f>
      </c>
      <c r="AB95" s="506">
        <f t="shared" si="97"/>
      </c>
      <c r="AC95" s="508">
        <f>SUM(AC90:AC94)</f>
      </c>
      <c r="AD95" s="508">
        <f>SUM(AD90:AD94)</f>
      </c>
      <c r="AE95" s="508">
        <f>SUM(AE90:AE94)</f>
      </c>
      <c r="AF95" s="508">
        <f>SUM(AF90:AF94)</f>
      </c>
      <c r="AG95" s="508">
        <f>SUM(AG90:AG94)</f>
      </c>
      <c r="AH95" s="508">
        <f>SUM(AH90:AH94)</f>
      </c>
      <c r="AI95" s="508">
        <f>SUM(AI90:AI94)</f>
      </c>
      <c r="AJ95" s="508">
        <f>SUM(AJ90:AJ94)</f>
      </c>
      <c r="AK95" s="502">
        <f t="shared" si="138"/>
      </c>
      <c r="AL95" s="509">
        <f t="shared" si="38"/>
      </c>
      <c r="AM95" s="510"/>
      <c r="AN95" s="510"/>
      <c r="AO95" s="505">
        <f>SUM(AO90:AO94)</f>
      </c>
    </row>
    <row r="96">
      <c r="A96" s="465"/>
      <c r="B96" s="466" t="s">
        <v>398</v>
      </c>
      <c r="C96" s="511" t="s">
        <v>405</v>
      </c>
      <c r="D96" s="512">
        <f t="shared" ref="D96:D100" si="246">E96+F96+G96</f>
      </c>
      <c r="E96" s="513">
        <v>1062.86</v>
      </c>
      <c r="F96" s="513">
        <v>1840.01</v>
      </c>
      <c r="G96" s="513">
        <v>111.2</v>
      </c>
      <c r="H96" s="471">
        <v>2</v>
      </c>
      <c r="I96" s="514">
        <v>3989.7000000000007</v>
      </c>
      <c r="J96" s="471">
        <v>0</v>
      </c>
      <c r="K96" s="514">
        <v>0</v>
      </c>
      <c r="L96" s="475">
        <f t="shared" ref="L96:L100" si="398">H96+J96</f>
      </c>
      <c r="M96" s="494">
        <f t="shared" ref="M96:M100" si="433">I96+K96</f>
      </c>
      <c r="N96" s="477">
        <f t="shared" si="150"/>
      </c>
      <c r="O96" s="478">
        <v>1</v>
      </c>
      <c r="P96" s="477">
        <f t="shared" si="191"/>
      </c>
      <c r="Q96" s="477">
        <f t="shared" ref="Q96:Q100" si="540">D96/L96</f>
      </c>
      <c r="R96" s="477">
        <f t="shared" si="578"/>
      </c>
      <c r="S96" s="477">
        <f t="shared" si="508"/>
      </c>
      <c r="T96" s="479">
        <f t="shared" si="517"/>
      </c>
      <c r="U96" s="479"/>
      <c r="V96" s="479">
        <f t="shared" si="881"/>
      </c>
      <c r="W96" s="479">
        <f t="shared" si="3"/>
      </c>
      <c r="X96" s="479">
        <f t="shared" si="664"/>
      </c>
      <c r="Y96" s="480">
        <f t="shared" si="708"/>
      </c>
      <c r="Z96" s="481">
        <v>0.0442</v>
      </c>
      <c r="AA96" s="482">
        <v>56</v>
      </c>
      <c r="AB96" s="477">
        <f t="shared" si="97"/>
      </c>
      <c r="AC96" s="486">
        <v>17478</v>
      </c>
      <c r="AD96" s="486">
        <v>267</v>
      </c>
      <c r="AE96" s="486">
        <v>91</v>
      </c>
      <c r="AF96" s="486">
        <v>268</v>
      </c>
      <c r="AG96" s="486">
        <v>35</v>
      </c>
      <c r="AH96" s="486">
        <v>5</v>
      </c>
      <c r="AI96" s="486">
        <v>2</v>
      </c>
      <c r="AJ96" s="486">
        <v>12</v>
      </c>
      <c r="AK96" s="477">
        <f t="shared" si="138"/>
      </c>
      <c r="AL96" s="477">
        <f t="shared" si="38"/>
      </c>
      <c r="AM96" s="487" t="s">
        <v>394</v>
      </c>
      <c r="AN96" s="487" t="s">
        <v>425</v>
      </c>
      <c r="AO96" s="487">
        <v>49</v>
      </c>
    </row>
    <row r="97">
      <c r="A97" s="465"/>
      <c r="B97" s="466" t="s">
        <v>398</v>
      </c>
      <c r="C97" s="511" t="s">
        <v>406</v>
      </c>
      <c r="D97" s="512">
        <f t="shared" si="246"/>
      </c>
      <c r="E97" s="513">
        <v>1011.28</v>
      </c>
      <c r="F97" s="513">
        <v>656.98</v>
      </c>
      <c r="G97" s="513">
        <v>228.84</v>
      </c>
      <c r="H97" s="471">
        <v>0</v>
      </c>
      <c r="I97" s="514">
        <v>0</v>
      </c>
      <c r="J97" s="471">
        <v>0</v>
      </c>
      <c r="K97" s="514">
        <v>0</v>
      </c>
      <c r="L97" s="475">
        <f t="shared" si="398"/>
      </c>
      <c r="M97" s="494">
        <f t="shared" si="433"/>
      </c>
      <c r="N97" s="477">
        <f t="shared" si="150"/>
      </c>
      <c r="O97" s="478">
        <v>0</v>
      </c>
      <c r="P97" s="477">
        <f t="shared" si="191"/>
      </c>
      <c r="Q97" s="477">
        <f t="shared" si="540"/>
      </c>
      <c r="R97" s="477">
        <f t="shared" si="578"/>
      </c>
      <c r="S97" s="477">
        <f t="shared" si="508"/>
      </c>
      <c r="T97" s="479">
        <f t="shared" si="517"/>
      </c>
      <c r="U97" s="479"/>
      <c r="V97" s="479">
        <f t="shared" si="881"/>
      </c>
      <c r="W97" s="479">
        <f t="shared" si="3"/>
      </c>
      <c r="X97" s="479">
        <f t="shared" si="664"/>
      </c>
      <c r="Y97" s="480">
        <f t="shared" si="708"/>
      </c>
      <c r="Z97" s="481">
        <v>0.0171</v>
      </c>
      <c r="AA97" s="482">
        <v>46</v>
      </c>
      <c r="AB97" s="477">
        <f t="shared" si="97"/>
      </c>
      <c r="AC97" s="486">
        <v>11678</v>
      </c>
      <c r="AD97" s="486">
        <v>208</v>
      </c>
      <c r="AE97" s="486">
        <v>44</v>
      </c>
      <c r="AF97" s="486">
        <v>212</v>
      </c>
      <c r="AG97" s="486">
        <v>16</v>
      </c>
      <c r="AH97" s="486">
        <v>0</v>
      </c>
      <c r="AI97" s="486">
        <v>1</v>
      </c>
      <c r="AJ97" s="486">
        <v>10</v>
      </c>
      <c r="AK97" s="477">
        <f t="shared" si="138"/>
      </c>
      <c r="AL97" s="477">
        <f t="shared" si="38"/>
      </c>
      <c r="AM97" s="487" t="s">
        <v>394</v>
      </c>
      <c r="AN97" s="487" t="s">
        <v>425</v>
      </c>
      <c r="AO97" s="487">
        <v>8</v>
      </c>
    </row>
    <row r="98">
      <c r="A98" s="465"/>
      <c r="B98" s="466" t="s">
        <v>398</v>
      </c>
      <c r="C98" s="511" t="s">
        <v>407</v>
      </c>
      <c r="D98" s="512">
        <f t="shared" si="246"/>
      </c>
      <c r="E98" s="513">
        <v>999.33</v>
      </c>
      <c r="F98" s="513">
        <v>2100.08</v>
      </c>
      <c r="G98" s="513">
        <v>51.76</v>
      </c>
      <c r="H98" s="471">
        <v>8</v>
      </c>
      <c r="I98" s="494">
        <v>18294.2</v>
      </c>
      <c r="J98" s="475">
        <v>0</v>
      </c>
      <c r="K98" s="494">
        <v>0</v>
      </c>
      <c r="L98" s="475">
        <f t="shared" si="398"/>
      </c>
      <c r="M98" s="494">
        <f t="shared" si="433"/>
      </c>
      <c r="N98" s="477">
        <f t="shared" si="150"/>
      </c>
      <c r="O98" s="478">
        <v>7</v>
      </c>
      <c r="P98" s="477">
        <f t="shared" si="191"/>
      </c>
      <c r="Q98" s="477">
        <f t="shared" si="540"/>
      </c>
      <c r="R98" s="477">
        <f t="shared" si="578"/>
      </c>
      <c r="S98" s="477">
        <f t="shared" si="508"/>
      </c>
      <c r="T98" s="479">
        <f t="shared" si="517"/>
      </c>
      <c r="U98" s="479"/>
      <c r="V98" s="479">
        <f t="shared" si="881"/>
      </c>
      <c r="W98" s="479">
        <f t="shared" si="3"/>
      </c>
      <c r="X98" s="479">
        <f t="shared" si="664"/>
      </c>
      <c r="Y98" s="480">
        <f t="shared" si="708"/>
      </c>
      <c r="Z98" s="481">
        <v>0.0528</v>
      </c>
      <c r="AA98" s="482">
        <v>68</v>
      </c>
      <c r="AB98" s="477">
        <f t="shared" si="97"/>
      </c>
      <c r="AC98" s="486">
        <v>26216</v>
      </c>
      <c r="AD98" s="486">
        <v>339</v>
      </c>
      <c r="AE98" s="486">
        <v>115</v>
      </c>
      <c r="AF98" s="486">
        <v>324</v>
      </c>
      <c r="AG98" s="486">
        <v>121</v>
      </c>
      <c r="AH98" s="486">
        <v>3</v>
      </c>
      <c r="AI98" s="486">
        <v>1</v>
      </c>
      <c r="AJ98" s="486">
        <v>23</v>
      </c>
      <c r="AK98" s="477">
        <f t="shared" si="138"/>
      </c>
      <c r="AL98" s="477">
        <f t="shared" si="38"/>
      </c>
      <c r="AM98" s="487" t="s">
        <v>394</v>
      </c>
      <c r="AN98" s="487" t="s">
        <v>425</v>
      </c>
      <c r="AO98" s="487">
        <v>38</v>
      </c>
    </row>
    <row r="99">
      <c r="A99" s="465"/>
      <c r="B99" s="466" t="s">
        <v>398</v>
      </c>
      <c r="C99" s="511" t="s">
        <v>408</v>
      </c>
      <c r="D99" s="512">
        <f t="shared" si="246"/>
      </c>
      <c r="E99" s="513">
        <v>1199.37</v>
      </c>
      <c r="F99" s="513">
        <v>1072.3</v>
      </c>
      <c r="G99" s="513">
        <v>47.33</v>
      </c>
      <c r="H99" s="471">
        <v>4</v>
      </c>
      <c r="I99" s="514">
        <v>7419.55999999999</v>
      </c>
      <c r="J99" s="471">
        <v>0</v>
      </c>
      <c r="K99" s="514">
        <v>0</v>
      </c>
      <c r="L99" s="475">
        <f t="shared" si="398"/>
      </c>
      <c r="M99" s="494">
        <f t="shared" si="433"/>
      </c>
      <c r="N99" s="477">
        <f t="shared" si="150"/>
      </c>
      <c r="O99" s="478">
        <v>3</v>
      </c>
      <c r="P99" s="477">
        <f t="shared" si="191"/>
      </c>
      <c r="Q99" s="477">
        <f t="shared" si="540"/>
      </c>
      <c r="R99" s="477">
        <f t="shared" si="578"/>
      </c>
      <c r="S99" s="477">
        <f t="shared" si="508"/>
      </c>
      <c r="T99" s="479">
        <f t="shared" si="517"/>
      </c>
      <c r="U99" s="479"/>
      <c r="V99" s="479">
        <f t="shared" si="881"/>
      </c>
      <c r="W99" s="479">
        <f t="shared" si="3"/>
      </c>
      <c r="X99" s="479">
        <f t="shared" si="664"/>
      </c>
      <c r="Y99" s="480">
        <f t="shared" si="708"/>
      </c>
      <c r="Z99" s="481">
        <v>0.01997</v>
      </c>
      <c r="AA99" s="482">
        <v>49</v>
      </c>
      <c r="AB99" s="477">
        <f t="shared" si="97"/>
      </c>
      <c r="AC99" s="486">
        <v>18442</v>
      </c>
      <c r="AD99" s="486">
        <v>288</v>
      </c>
      <c r="AE99" s="486">
        <v>61</v>
      </c>
      <c r="AF99" s="486">
        <v>288</v>
      </c>
      <c r="AG99" s="486">
        <v>49</v>
      </c>
      <c r="AH99" s="486">
        <v>4</v>
      </c>
      <c r="AI99" s="486">
        <v>0</v>
      </c>
      <c r="AJ99" s="486">
        <v>15</v>
      </c>
      <c r="AK99" s="477">
        <f t="shared" si="138"/>
      </c>
      <c r="AL99" s="477">
        <f t="shared" si="38"/>
      </c>
      <c r="AM99" s="487" t="s">
        <v>394</v>
      </c>
      <c r="AN99" s="487" t="s">
        <v>425</v>
      </c>
      <c r="AO99" s="487">
        <v>94</v>
      </c>
    </row>
    <row r="100">
      <c r="A100" s="465"/>
      <c r="B100" s="466" t="s">
        <v>398</v>
      </c>
      <c r="C100" s="511" t="s">
        <v>409</v>
      </c>
      <c r="D100" s="512">
        <f t="shared" si="246"/>
      </c>
      <c r="E100" s="517">
        <v>1277.33</v>
      </c>
      <c r="F100" s="517">
        <v>2258.53</v>
      </c>
      <c r="G100" s="513">
        <v>133.9</v>
      </c>
      <c r="H100" s="471">
        <v>8</v>
      </c>
      <c r="I100" s="494">
        <v>18938.729999999996</v>
      </c>
      <c r="J100" s="475">
        <v>0</v>
      </c>
      <c r="K100" s="494">
        <v>0</v>
      </c>
      <c r="L100" s="475">
        <f t="shared" si="398"/>
      </c>
      <c r="M100" s="494">
        <f t="shared" si="433"/>
      </c>
      <c r="N100" s="477">
        <f t="shared" si="150"/>
      </c>
      <c r="O100" s="478">
        <v>8</v>
      </c>
      <c r="P100" s="477">
        <f t="shared" si="191"/>
      </c>
      <c r="Q100" s="477">
        <f t="shared" si="540"/>
      </c>
      <c r="R100" s="477">
        <f t="shared" si="578"/>
      </c>
      <c r="S100" s="477">
        <f t="shared" si="508"/>
      </c>
      <c r="T100" s="479">
        <f t="shared" si="517"/>
      </c>
      <c r="U100" s="479"/>
      <c r="V100" s="479">
        <f t="shared" si="881"/>
      </c>
      <c r="W100" s="479">
        <f t="shared" si="3"/>
      </c>
      <c r="X100" s="479">
        <f t="shared" si="664"/>
      </c>
      <c r="Y100" s="480">
        <f t="shared" si="708"/>
      </c>
      <c r="Z100" s="481">
        <v>0.0549</v>
      </c>
      <c r="AA100" s="482">
        <v>58</v>
      </c>
      <c r="AB100" s="477">
        <f t="shared" si="97"/>
      </c>
      <c r="AC100" s="486">
        <v>29450</v>
      </c>
      <c r="AD100" s="486">
        <v>420</v>
      </c>
      <c r="AE100" s="486">
        <v>141</v>
      </c>
      <c r="AF100" s="486">
        <v>405</v>
      </c>
      <c r="AG100" s="486">
        <v>85</v>
      </c>
      <c r="AH100" s="486">
        <v>9</v>
      </c>
      <c r="AI100" s="486">
        <v>3</v>
      </c>
      <c r="AJ100" s="486">
        <v>28</v>
      </c>
      <c r="AK100" s="477">
        <f t="shared" si="138"/>
      </c>
      <c r="AL100" s="477">
        <f t="shared" si="38"/>
      </c>
      <c r="AM100" s="487" t="s">
        <v>394</v>
      </c>
      <c r="AN100" s="487" t="s">
        <v>425</v>
      </c>
      <c r="AO100" s="487">
        <v>51</v>
      </c>
    </row>
    <row r="101">
      <c r="A101" s="465"/>
      <c r="B101" s="497" t="s">
        <v>397</v>
      </c>
      <c r="C101" s="497"/>
      <c r="D101" s="498">
        <f>SUM(D96:D100)</f>
      </c>
      <c r="E101" s="498">
        <f>SUM(E96:E100)</f>
      </c>
      <c r="F101" s="498">
        <f>SUM(F96:F100)</f>
      </c>
      <c r="G101" s="498">
        <f>SUM(G96:G100)</f>
      </c>
      <c r="H101" s="503">
        <f>SUM(H96:H100)</f>
      </c>
      <c r="I101" s="516">
        <f>SUM(I96:I100)</f>
      </c>
      <c r="J101" s="503">
        <f>SUM(J96:J100)</f>
      </c>
      <c r="K101" s="516">
        <f>SUM(K96:K100)</f>
      </c>
      <c r="L101" s="518">
        <f>SUM(L96:L100)</f>
      </c>
      <c r="M101" s="498">
        <f>SUM(M96:M100)</f>
      </c>
      <c r="N101" s="502">
        <f t="shared" si="150"/>
      </c>
      <c r="O101" s="503">
        <f>SUM(O96:O100)</f>
      </c>
      <c r="P101" s="502">
        <f t="shared" si="191"/>
      </c>
      <c r="Q101" s="502">
        <f>D101/O101</f>
      </c>
      <c r="R101" s="502">
        <f t="shared" si="578"/>
      </c>
      <c r="S101" s="502">
        <f t="shared" si="508"/>
      </c>
      <c r="T101" s="504">
        <f t="shared" si="517"/>
      </c>
      <c r="U101" s="504"/>
      <c r="V101" s="504">
        <f t="shared" si="881"/>
      </c>
      <c r="W101" s="504">
        <f t="shared" si="3"/>
      </c>
      <c r="X101" s="504">
        <f t="shared" si="664"/>
      </c>
      <c r="Y101" s="505">
        <f t="shared" si="708"/>
      </c>
      <c r="Z101" s="504">
        <f>AVERAGE(Z96:Z100)</f>
      </c>
      <c r="AA101" s="506">
        <f>AVERAGE(AA96:AA100)</f>
      </c>
      <c r="AB101" s="506">
        <f t="shared" si="97"/>
      </c>
      <c r="AC101" s="508">
        <f>SUM(AC96:AC100)</f>
      </c>
      <c r="AD101" s="508">
        <f>SUM(AD96:AD100)</f>
      </c>
      <c r="AE101" s="508">
        <f>SUM(AE96:AE100)</f>
      </c>
      <c r="AF101" s="508">
        <f>SUM(AF96:AF100)</f>
      </c>
      <c r="AG101" s="508">
        <f>SUM(AG96:AG100)</f>
      </c>
      <c r="AH101" s="508">
        <f>SUM(AH96:AH100)</f>
      </c>
      <c r="AI101" s="508">
        <f>SUM(AI96:AI100)</f>
      </c>
      <c r="AJ101" s="508">
        <f>SUM(AJ96:AJ100)</f>
      </c>
      <c r="AK101" s="502">
        <f t="shared" si="138"/>
      </c>
      <c r="AL101" s="509">
        <f t="shared" si="38"/>
      </c>
      <c r="AM101" s="510"/>
      <c r="AN101" s="510"/>
      <c r="AO101" s="508">
        <f>SUM(AO96:AO100)</f>
      </c>
    </row>
    <row r="102">
      <c r="A102" s="465"/>
      <c r="B102" s="466" t="s">
        <v>423</v>
      </c>
      <c r="C102" s="511" t="s">
        <v>411</v>
      </c>
      <c r="D102" s="512">
        <f t="shared" ref="D102:D106" si="247">E102+F102+G102</f>
      </c>
      <c r="E102" s="517">
        <v>1342.48</v>
      </c>
      <c r="F102" s="517">
        <v>1310.4</v>
      </c>
      <c r="G102" s="513">
        <v>162.02</v>
      </c>
      <c r="H102" s="475">
        <v>3</v>
      </c>
      <c r="I102" s="494">
        <v>9472.330000000002</v>
      </c>
      <c r="J102" s="475">
        <v>0</v>
      </c>
      <c r="K102" s="494">
        <v>0</v>
      </c>
      <c r="L102" s="475">
        <f t="shared" ref="L102:L106" si="399">H102+J102</f>
      </c>
      <c r="M102" s="494">
        <f t="shared" ref="M102:M106" si="434">I102+K102</f>
      </c>
      <c r="N102" s="477">
        <f t="shared" si="150"/>
      </c>
      <c r="O102" s="478">
        <v>2</v>
      </c>
      <c r="P102" s="477">
        <f t="shared" si="191"/>
      </c>
      <c r="Q102" s="477">
        <f t="shared" ref="Q102:Q106" si="541">D102/L102</f>
      </c>
      <c r="R102" s="477">
        <f t="shared" si="578"/>
      </c>
      <c r="S102" s="477">
        <f t="shared" si="508"/>
      </c>
      <c r="T102" s="479">
        <f t="shared" si="517"/>
      </c>
      <c r="U102" s="479"/>
      <c r="V102" s="479">
        <f t="shared" si="881"/>
      </c>
      <c r="W102" s="479">
        <f t="shared" si="3"/>
      </c>
      <c r="X102" s="479">
        <f t="shared" si="664"/>
      </c>
      <c r="Y102" s="480">
        <f t="shared" si="708"/>
      </c>
      <c r="Z102" s="481">
        <v>0.0195</v>
      </c>
      <c r="AA102" s="482">
        <v>58</v>
      </c>
      <c r="AB102" s="477">
        <f t="shared" si="97"/>
      </c>
      <c r="AC102" s="486">
        <v>30643</v>
      </c>
      <c r="AD102" s="486">
        <v>433</v>
      </c>
      <c r="AE102" s="486">
        <v>91</v>
      </c>
      <c r="AF102" s="486">
        <v>431</v>
      </c>
      <c r="AG102" s="486">
        <v>82</v>
      </c>
      <c r="AH102" s="486">
        <v>7</v>
      </c>
      <c r="AI102" s="486">
        <v>2</v>
      </c>
      <c r="AJ102" s="486">
        <v>17</v>
      </c>
      <c r="AK102" s="477">
        <f t="shared" si="138"/>
      </c>
      <c r="AL102" s="477">
        <f t="shared" si="38"/>
      </c>
      <c r="AM102" s="487" t="s">
        <v>412</v>
      </c>
      <c r="AN102" s="487" t="s">
        <v>395</v>
      </c>
      <c r="AO102" s="487">
        <v>24</v>
      </c>
    </row>
    <row r="103">
      <c r="A103" s="465"/>
      <c r="B103" s="466" t="s">
        <v>423</v>
      </c>
      <c r="C103" s="511" t="s">
        <v>413</v>
      </c>
      <c r="D103" s="512">
        <f t="shared" si="247"/>
      </c>
      <c r="E103" s="519">
        <v>1477.38</v>
      </c>
      <c r="F103" s="519">
        <v>1373.3</v>
      </c>
      <c r="G103" s="519">
        <v>220.31</v>
      </c>
      <c r="H103" s="475">
        <v>4</v>
      </c>
      <c r="I103" s="494">
        <v>9407.75</v>
      </c>
      <c r="J103" s="475">
        <v>0</v>
      </c>
      <c r="K103" s="494">
        <v>0</v>
      </c>
      <c r="L103" s="475">
        <f t="shared" si="399"/>
      </c>
      <c r="M103" s="494">
        <f t="shared" si="434"/>
      </c>
      <c r="N103" s="477">
        <f t="shared" si="150"/>
      </c>
      <c r="O103" s="478">
        <v>4</v>
      </c>
      <c r="P103" s="477">
        <f t="shared" si="191"/>
      </c>
      <c r="Q103" s="477">
        <f t="shared" si="541"/>
      </c>
      <c r="R103" s="477">
        <f t="shared" si="578"/>
      </c>
      <c r="S103" s="477">
        <f t="shared" si="508"/>
      </c>
      <c r="T103" s="479">
        <f t="shared" si="517"/>
      </c>
      <c r="U103" s="479"/>
      <c r="V103" s="479">
        <f t="shared" si="881"/>
      </c>
      <c r="W103" s="479">
        <f t="shared" si="3"/>
      </c>
      <c r="X103" s="479">
        <f t="shared" si="664"/>
      </c>
      <c r="Y103" s="480">
        <f t="shared" si="708"/>
      </c>
      <c r="Z103" s="481">
        <v>0.0223</v>
      </c>
      <c r="AA103" s="482">
        <v>57</v>
      </c>
      <c r="AB103" s="477">
        <f t="shared" si="97"/>
      </c>
      <c r="AC103" s="486">
        <v>28612</v>
      </c>
      <c r="AD103" s="486">
        <v>468</v>
      </c>
      <c r="AE103" s="486">
        <v>98</v>
      </c>
      <c r="AF103" s="486">
        <v>546</v>
      </c>
      <c r="AG103" s="486">
        <v>76</v>
      </c>
      <c r="AH103" s="486">
        <v>5</v>
      </c>
      <c r="AI103" s="486">
        <v>2</v>
      </c>
      <c r="AJ103" s="486">
        <v>26</v>
      </c>
      <c r="AK103" s="477">
        <f t="shared" si="138"/>
      </c>
      <c r="AL103" s="477">
        <f t="shared" si="38"/>
      </c>
      <c r="AM103" s="487" t="s">
        <v>412</v>
      </c>
      <c r="AN103" s="487" t="s">
        <v>395</v>
      </c>
      <c r="AO103" s="487">
        <v>28</v>
      </c>
    </row>
    <row r="104">
      <c r="A104" s="465"/>
      <c r="B104" s="466" t="s">
        <v>423</v>
      </c>
      <c r="C104" s="511" t="s">
        <v>414</v>
      </c>
      <c r="D104" s="512">
        <f t="shared" si="247"/>
      </c>
      <c r="E104" s="520">
        <v>1333.94</v>
      </c>
      <c r="F104" s="519">
        <v>936.82</v>
      </c>
      <c r="G104" s="519">
        <v>294.39</v>
      </c>
      <c r="H104" s="475">
        <v>2</v>
      </c>
      <c r="I104" s="494">
        <v>4543.110000000001</v>
      </c>
      <c r="J104" s="475">
        <v>0</v>
      </c>
      <c r="K104" s="494">
        <v>0</v>
      </c>
      <c r="L104" s="475">
        <f t="shared" si="399"/>
      </c>
      <c r="M104" s="494">
        <f t="shared" si="434"/>
      </c>
      <c r="N104" s="477">
        <f t="shared" si="150"/>
      </c>
      <c r="O104" s="478">
        <v>1</v>
      </c>
      <c r="P104" s="477">
        <f t="shared" si="191"/>
      </c>
      <c r="Q104" s="477">
        <f t="shared" si="541"/>
      </c>
      <c r="R104" s="477">
        <f t="shared" si="578"/>
      </c>
      <c r="S104" s="477">
        <f t="shared" si="508"/>
      </c>
      <c r="T104" s="479">
        <f t="shared" si="517"/>
      </c>
      <c r="U104" s="479"/>
      <c r="V104" s="479">
        <f t="shared" si="881"/>
      </c>
      <c r="W104" s="479">
        <f t="shared" si="3"/>
      </c>
      <c r="X104" s="479">
        <f t="shared" si="664"/>
      </c>
      <c r="Y104" s="480">
        <f t="shared" si="708"/>
      </c>
      <c r="Z104" s="481">
        <v>0.0179</v>
      </c>
      <c r="AA104" s="482">
        <v>54</v>
      </c>
      <c r="AB104" s="477">
        <f t="shared" si="97"/>
      </c>
      <c r="AC104" s="486">
        <v>23133</v>
      </c>
      <c r="AD104" s="486">
        <v>471</v>
      </c>
      <c r="AE104" s="486">
        <v>71</v>
      </c>
      <c r="AF104" s="486">
        <v>513</v>
      </c>
      <c r="AG104" s="486">
        <v>41</v>
      </c>
      <c r="AH104" s="486">
        <v>1</v>
      </c>
      <c r="AI104" s="486">
        <v>1</v>
      </c>
      <c r="AJ104" s="486">
        <v>14</v>
      </c>
      <c r="AK104" s="477">
        <f t="shared" si="138"/>
      </c>
      <c r="AL104" s="477">
        <f t="shared" si="38"/>
      </c>
      <c r="AM104" s="487" t="s">
        <v>412</v>
      </c>
      <c r="AN104" s="487" t="s">
        <v>395</v>
      </c>
      <c r="AO104" s="487">
        <v>34</v>
      </c>
    </row>
    <row r="105">
      <c r="A105" s="465"/>
      <c r="B105" s="466" t="s">
        <v>423</v>
      </c>
      <c r="C105" s="511" t="s">
        <v>415</v>
      </c>
      <c r="D105" s="512">
        <f t="shared" si="247"/>
      </c>
      <c r="E105" s="519">
        <v>1715.01</v>
      </c>
      <c r="F105" s="519">
        <v>753.65</v>
      </c>
      <c r="G105" s="519">
        <v>391.88</v>
      </c>
      <c r="H105" s="475">
        <v>5</v>
      </c>
      <c r="I105" s="494">
        <v>11081.069999999992</v>
      </c>
      <c r="J105" s="475">
        <v>0</v>
      </c>
      <c r="K105" s="494">
        <v>0</v>
      </c>
      <c r="L105" s="475">
        <f t="shared" si="399"/>
      </c>
      <c r="M105" s="494">
        <f t="shared" si="434"/>
      </c>
      <c r="N105" s="477">
        <f t="shared" si="150"/>
      </c>
      <c r="O105" s="478">
        <v>3</v>
      </c>
      <c r="P105" s="477">
        <f t="shared" si="191"/>
      </c>
      <c r="Q105" s="477">
        <f t="shared" si="541"/>
      </c>
      <c r="R105" s="477">
        <f t="shared" si="578"/>
      </c>
      <c r="S105" s="477">
        <f t="shared" si="508"/>
      </c>
      <c r="T105" s="479">
        <f t="shared" si="517"/>
      </c>
      <c r="U105" s="479"/>
      <c r="V105" s="479">
        <f t="shared" si="881"/>
      </c>
      <c r="W105" s="479">
        <f t="shared" si="3"/>
      </c>
      <c r="X105" s="479">
        <f t="shared" si="664"/>
      </c>
      <c r="Y105" s="480">
        <f t="shared" si="708"/>
      </c>
      <c r="Z105" s="481">
        <v>0.0126</v>
      </c>
      <c r="AA105" s="482">
        <v>53</v>
      </c>
      <c r="AB105" s="477">
        <f t="shared" si="97"/>
      </c>
      <c r="AC105" s="486">
        <v>24146</v>
      </c>
      <c r="AD105" s="486">
        <v>564</v>
      </c>
      <c r="AE105" s="486">
        <v>54</v>
      </c>
      <c r="AF105" s="486">
        <v>601</v>
      </c>
      <c r="AG105" s="486">
        <v>59</v>
      </c>
      <c r="AH105" s="486">
        <v>3</v>
      </c>
      <c r="AI105" s="486">
        <v>1</v>
      </c>
      <c r="AJ105" s="486">
        <v>11</v>
      </c>
      <c r="AK105" s="477">
        <f t="shared" si="138"/>
      </c>
      <c r="AL105" s="477">
        <f t="shared" si="38"/>
      </c>
      <c r="AM105" s="487" t="s">
        <v>412</v>
      </c>
      <c r="AN105" s="487" t="s">
        <v>395</v>
      </c>
      <c r="AO105" s="487">
        <v>50</v>
      </c>
    </row>
    <row r="106">
      <c r="A106" s="465"/>
      <c r="B106" s="466" t="s">
        <v>423</v>
      </c>
      <c r="C106" s="511" t="s">
        <v>416</v>
      </c>
      <c r="D106" s="512">
        <f t="shared" si="247"/>
      </c>
      <c r="E106" s="520">
        <v>1762.9</v>
      </c>
      <c r="F106" s="519">
        <v>782.06</v>
      </c>
      <c r="G106" s="519">
        <v>418.87</v>
      </c>
      <c r="H106" s="475">
        <v>4</v>
      </c>
      <c r="I106" s="494">
        <v>9407.74000000002</v>
      </c>
      <c r="J106" s="475">
        <v>1</v>
      </c>
      <c r="K106" s="494">
        <v>5096.52</v>
      </c>
      <c r="L106" s="475">
        <f t="shared" si="399"/>
      </c>
      <c r="M106" s="494">
        <f t="shared" si="434"/>
      </c>
      <c r="N106" s="477">
        <f t="shared" si="150"/>
      </c>
      <c r="O106" s="478">
        <v>2</v>
      </c>
      <c r="P106" s="477">
        <f t="shared" si="191"/>
      </c>
      <c r="Q106" s="477">
        <f t="shared" si="541"/>
      </c>
      <c r="R106" s="477">
        <f t="shared" si="578"/>
      </c>
      <c r="S106" s="477">
        <f t="shared" si="508"/>
      </c>
      <c r="T106" s="479">
        <f t="shared" si="517"/>
      </c>
      <c r="U106" s="479"/>
      <c r="V106" s="479">
        <f t="shared" si="881"/>
      </c>
      <c r="W106" s="479">
        <f t="shared" si="3"/>
      </c>
      <c r="X106" s="479">
        <f t="shared" si="664"/>
      </c>
      <c r="Y106" s="480">
        <f t="shared" si="708"/>
      </c>
      <c r="Z106" s="481">
        <v>0.0177</v>
      </c>
      <c r="AA106" s="482">
        <v>53</v>
      </c>
      <c r="AB106" s="477">
        <f t="shared" si="97"/>
      </c>
      <c r="AC106" s="486">
        <v>26484</v>
      </c>
      <c r="AD106" s="486">
        <v>644</v>
      </c>
      <c r="AE106" s="486">
        <v>88</v>
      </c>
      <c r="AF106" s="486">
        <v>693</v>
      </c>
      <c r="AG106" s="486">
        <v>45</v>
      </c>
      <c r="AH106" s="486">
        <v>4</v>
      </c>
      <c r="AI106" s="486">
        <v>0</v>
      </c>
      <c r="AJ106" s="486">
        <v>7</v>
      </c>
      <c r="AK106" s="477">
        <f t="shared" si="138"/>
      </c>
      <c r="AL106" s="477">
        <f t="shared" si="38"/>
      </c>
      <c r="AM106" s="487" t="s">
        <v>412</v>
      </c>
      <c r="AN106" s="487" t="s">
        <v>395</v>
      </c>
      <c r="AO106" s="487">
        <v>29</v>
      </c>
    </row>
    <row r="107">
      <c r="A107" s="465"/>
      <c r="B107" s="497" t="s">
        <v>397</v>
      </c>
      <c r="C107" s="497"/>
      <c r="D107" s="498">
        <f>SUM(D102:D106)</f>
      </c>
      <c r="E107" s="498">
        <f>SUM(E102:E106)</f>
      </c>
      <c r="F107" s="498">
        <f>SUM(F102:F106)</f>
      </c>
      <c r="G107" s="498">
        <f>SUM(G102:G106)</f>
      </c>
      <c r="H107" s="503">
        <f>SUM(H102:H106)</f>
      </c>
      <c r="I107" s="516">
        <f>SUM(I102:I106)</f>
      </c>
      <c r="J107" s="503">
        <f>SUM(J102:J106)</f>
      </c>
      <c r="K107" s="516">
        <f>SUM(K102:K106)</f>
      </c>
      <c r="L107" s="518">
        <f>SUM(L102:L106)</f>
      </c>
      <c r="M107" s="498">
        <f>SUM(M102:M106)</f>
      </c>
      <c r="N107" s="502">
        <f t="shared" si="150"/>
      </c>
      <c r="O107" s="503">
        <f>SUM(O102:O106)</f>
      </c>
      <c r="P107" s="502">
        <f t="shared" si="191"/>
      </c>
      <c r="Q107" s="502">
        <f>D107/O107</f>
      </c>
      <c r="R107" s="502">
        <f t="shared" si="578"/>
      </c>
      <c r="S107" s="502">
        <f t="shared" si="508"/>
      </c>
      <c r="T107" s="504">
        <f t="shared" si="517"/>
      </c>
      <c r="U107" s="504"/>
      <c r="V107" s="504">
        <f t="shared" si="881"/>
      </c>
      <c r="W107" s="504">
        <f t="shared" si="3"/>
      </c>
      <c r="X107" s="504">
        <f t="shared" si="664"/>
      </c>
      <c r="Y107" s="505">
        <f t="shared" si="708"/>
      </c>
      <c r="Z107" s="504">
        <f>AVERAGE(Z102:Z106)</f>
      </c>
      <c r="AA107" s="506">
        <f>AVERAGE(AA102:AA106)</f>
      </c>
      <c r="AB107" s="506">
        <f t="shared" si="97"/>
      </c>
      <c r="AC107" s="508">
        <f>SUM(AC102:AC106)</f>
      </c>
      <c r="AD107" s="508">
        <f>SUM(AD102:AD106)</f>
      </c>
      <c r="AE107" s="508">
        <f>SUM(AE102:AE106)</f>
      </c>
      <c r="AF107" s="508">
        <f>SUM(AF102:AF106)</f>
      </c>
      <c r="AG107" s="508">
        <f>SUM(AG102:AG106)</f>
      </c>
      <c r="AH107" s="508">
        <f>SUM(AH102:AH106)</f>
      </c>
      <c r="AI107" s="508">
        <f>SUM(AI102:AI106)</f>
      </c>
      <c r="AJ107" s="508">
        <f>SUM(AJ102:AJ106)</f>
      </c>
      <c r="AK107" s="502">
        <f t="shared" si="138"/>
      </c>
      <c r="AL107" s="509">
        <f t="shared" si="38"/>
      </c>
      <c r="AM107" s="510"/>
      <c r="AN107" s="510"/>
      <c r="AO107" s="508">
        <f>SUM(AO102:AO106)</f>
      </c>
    </row>
    <row r="108">
      <c r="A108" s="465"/>
      <c r="B108" s="466" t="s">
        <v>410</v>
      </c>
      <c r="C108" s="511" t="s">
        <v>418</v>
      </c>
      <c r="D108" s="512">
        <f t="shared" ref="D108:D110" si="248">E108+F108+G108</f>
      </c>
      <c r="E108" s="519">
        <v>2137.74</v>
      </c>
      <c r="F108" s="519">
        <v>807.11</v>
      </c>
      <c r="G108" s="519">
        <v>353.01</v>
      </c>
      <c r="H108" s="475">
        <v>3</v>
      </c>
      <c r="I108" s="494">
        <v>5984.550000000003</v>
      </c>
      <c r="J108" s="475">
        <v>0</v>
      </c>
      <c r="K108" s="494">
        <v>0</v>
      </c>
      <c r="L108" s="475">
        <f t="shared" ref="L108:L110" si="400">H108+J108</f>
      </c>
      <c r="M108" s="494">
        <f t="shared" ref="M108:M110" si="435">I108+K108</f>
      </c>
      <c r="N108" s="477">
        <f t="shared" si="150"/>
      </c>
      <c r="O108" s="478">
        <v>3</v>
      </c>
      <c r="P108" s="477">
        <f t="shared" si="191"/>
      </c>
      <c r="Q108" s="477">
        <f t="shared" ref="Q108:Q110" si="542">D108/L108</f>
      </c>
      <c r="R108" s="477">
        <f t="shared" si="578"/>
      </c>
      <c r="S108" s="477">
        <f t="shared" si="508"/>
      </c>
      <c r="T108" s="479">
        <f t="shared" si="517"/>
      </c>
      <c r="U108" s="479"/>
      <c r="V108" s="479">
        <f t="shared" si="881"/>
      </c>
      <c r="W108" s="479">
        <f t="shared" si="3"/>
      </c>
      <c r="X108" s="479">
        <f t="shared" si="664"/>
      </c>
      <c r="Y108" s="480">
        <f t="shared" si="708"/>
      </c>
      <c r="Z108" s="481">
        <v>0.0141</v>
      </c>
      <c r="AA108" s="482">
        <v>53</v>
      </c>
      <c r="AB108" s="477">
        <f t="shared" si="97"/>
      </c>
      <c r="AC108" s="486">
        <v>24206</v>
      </c>
      <c r="AD108" s="486">
        <v>599</v>
      </c>
      <c r="AE108" s="486">
        <v>66</v>
      </c>
      <c r="AF108" s="486">
        <v>606</v>
      </c>
      <c r="AG108" s="486">
        <v>88</v>
      </c>
      <c r="AH108" s="486">
        <v>2</v>
      </c>
      <c r="AI108" s="486">
        <v>4</v>
      </c>
      <c r="AJ108" s="486">
        <v>14</v>
      </c>
      <c r="AK108" s="477">
        <f t="shared" si="138"/>
      </c>
      <c r="AL108" s="477">
        <f t="shared" si="38"/>
      </c>
      <c r="AM108" s="487" t="s">
        <v>412</v>
      </c>
      <c r="AN108" s="487" t="s">
        <v>395</v>
      </c>
      <c r="AO108" s="487">
        <v>22</v>
      </c>
    </row>
    <row r="109">
      <c r="A109" s="465"/>
      <c r="B109" s="466" t="s">
        <v>410</v>
      </c>
      <c r="C109" s="511" t="s">
        <v>419</v>
      </c>
      <c r="D109" s="512">
        <f t="shared" si="248"/>
      </c>
      <c r="E109" s="519">
        <v>1857.46</v>
      </c>
      <c r="F109" s="519">
        <v>1185.03</v>
      </c>
      <c r="G109" s="519">
        <v>159.96</v>
      </c>
      <c r="H109" s="475">
        <v>4</v>
      </c>
      <c r="I109" s="494">
        <v>8351.289999999994</v>
      </c>
      <c r="J109" s="475">
        <v>0</v>
      </c>
      <c r="K109" s="494">
        <v>0</v>
      </c>
      <c r="L109" s="475">
        <f t="shared" si="400"/>
      </c>
      <c r="M109" s="494">
        <f t="shared" si="435"/>
      </c>
      <c r="N109" s="477">
        <f t="shared" si="150"/>
      </c>
      <c r="O109" s="478">
        <v>2</v>
      </c>
      <c r="P109" s="477">
        <f t="shared" si="191"/>
      </c>
      <c r="Q109" s="477">
        <f t="shared" si="542"/>
      </c>
      <c r="R109" s="477">
        <f t="shared" si="578"/>
      </c>
      <c r="S109" s="477">
        <f t="shared" si="508"/>
      </c>
      <c r="T109" s="479">
        <f t="shared" si="517"/>
      </c>
      <c r="U109" s="479"/>
      <c r="V109" s="479">
        <f t="shared" si="881"/>
      </c>
      <c r="W109" s="479">
        <f t="shared" si="3"/>
      </c>
      <c r="X109" s="479">
        <f t="shared" si="664"/>
      </c>
      <c r="Y109" s="480">
        <f t="shared" si="708"/>
      </c>
      <c r="Z109" s="481">
        <v>0.0165</v>
      </c>
      <c r="AA109" s="482">
        <v>53</v>
      </c>
      <c r="AB109" s="477">
        <f t="shared" si="97"/>
      </c>
      <c r="AC109" s="486">
        <v>29499</v>
      </c>
      <c r="AD109" s="486">
        <v>736</v>
      </c>
      <c r="AE109" s="486">
        <v>98</v>
      </c>
      <c r="AF109" s="486">
        <v>790</v>
      </c>
      <c r="AG109" s="486">
        <v>85</v>
      </c>
      <c r="AH109" s="486">
        <v>8</v>
      </c>
      <c r="AI109" s="486">
        <v>5</v>
      </c>
      <c r="AJ109" s="486">
        <v>16</v>
      </c>
      <c r="AK109" s="477">
        <f t="shared" si="138"/>
      </c>
      <c r="AL109" s="477">
        <f t="shared" si="38"/>
      </c>
      <c r="AM109" s="487" t="s">
        <v>412</v>
      </c>
      <c r="AN109" s="487" t="s">
        <v>395</v>
      </c>
      <c r="AO109" s="487">
        <v>26</v>
      </c>
    </row>
    <row r="110">
      <c r="A110" s="465"/>
      <c r="B110" s="466" t="s">
        <v>410</v>
      </c>
      <c r="C110" s="511" t="s">
        <v>420</v>
      </c>
      <c r="D110" s="512">
        <f t="shared" si="248"/>
      </c>
      <c r="E110" s="519">
        <v>2094.91</v>
      </c>
      <c r="F110" s="519">
        <v>1140.52</v>
      </c>
      <c r="G110" s="519">
        <v>47.51</v>
      </c>
      <c r="H110" s="475">
        <v>4</v>
      </c>
      <c r="I110" s="494">
        <v>7972.970000000001</v>
      </c>
      <c r="J110" s="475">
        <v>0</v>
      </c>
      <c r="K110" s="494">
        <v>0</v>
      </c>
      <c r="L110" s="475">
        <f t="shared" si="400"/>
      </c>
      <c r="M110" s="494">
        <f t="shared" si="435"/>
      </c>
      <c r="N110" s="477">
        <f t="shared" si="150"/>
      </c>
      <c r="O110" s="478">
        <v>4</v>
      </c>
      <c r="P110" s="477">
        <f t="shared" si="191"/>
      </c>
      <c r="Q110" s="477">
        <f t="shared" si="542"/>
      </c>
      <c r="R110" s="477">
        <f t="shared" si="578"/>
      </c>
      <c r="S110" s="477">
        <f t="shared" si="508"/>
      </c>
      <c r="T110" s="479">
        <f t="shared" si="517"/>
      </c>
      <c r="U110" s="479"/>
      <c r="V110" s="479">
        <f t="shared" si="881"/>
      </c>
      <c r="W110" s="479">
        <f t="shared" si="3"/>
      </c>
      <c r="X110" s="479">
        <f t="shared" si="664"/>
      </c>
      <c r="Y110" s="480">
        <f t="shared" si="708"/>
      </c>
      <c r="Z110" s="481">
        <v>0.0131</v>
      </c>
      <c r="AA110" s="482">
        <v>53</v>
      </c>
      <c r="AB110" s="477">
        <f t="shared" si="97"/>
      </c>
      <c r="AC110" s="486">
        <v>28564</v>
      </c>
      <c r="AD110" s="486">
        <v>723</v>
      </c>
      <c r="AE110" s="486">
        <v>79</v>
      </c>
      <c r="AF110" s="486">
        <v>776</v>
      </c>
      <c r="AG110" s="486">
        <v>76</v>
      </c>
      <c r="AH110" s="486">
        <v>2</v>
      </c>
      <c r="AI110" s="486">
        <v>3</v>
      </c>
      <c r="AJ110" s="486">
        <v>21</v>
      </c>
      <c r="AK110" s="477">
        <f t="shared" si="138"/>
      </c>
      <c r="AL110" s="477">
        <f t="shared" si="38"/>
      </c>
      <c r="AM110" s="487" t="s">
        <v>412</v>
      </c>
      <c r="AN110" s="487" t="s">
        <v>395</v>
      </c>
      <c r="AO110" s="487">
        <v>18</v>
      </c>
    </row>
    <row r="111">
      <c r="A111" s="465"/>
      <c r="B111" s="497" t="s">
        <v>397</v>
      </c>
      <c r="C111" s="497"/>
      <c r="D111" s="498">
        <f>SUM(D108:D110)</f>
      </c>
      <c r="E111" s="515">
        <f>SUM(E108:E110)</f>
      </c>
      <c r="F111" s="515">
        <f>SUM(F108:F110)</f>
      </c>
      <c r="G111" s="515">
        <f>SUM(G108:G110)</f>
      </c>
      <c r="H111" s="503">
        <f>SUM(H108:H110)</f>
      </c>
      <c r="I111" s="516">
        <f>SUM(I108:I110)</f>
      </c>
      <c r="J111" s="503">
        <f>SUM(J108:J110)</f>
      </c>
      <c r="K111" s="516">
        <f>SUM(K108:K110)</f>
      </c>
      <c r="L111" s="500">
        <f>SUM(L108:L110)</f>
      </c>
      <c r="M111" s="515">
        <f>SUM(M108:M110)</f>
      </c>
      <c r="N111" s="502">
        <f t="shared" si="150"/>
      </c>
      <c r="O111" s="503">
        <f>SUM(O108:O110)</f>
      </c>
      <c r="P111" s="502">
        <f t="shared" si="191"/>
      </c>
      <c r="Q111" s="502">
        <f t="shared" ref="Q111:Q112" si="359">D111/O111</f>
      </c>
      <c r="R111" s="502">
        <f t="shared" si="578"/>
      </c>
      <c r="S111" s="502">
        <f t="shared" si="508"/>
      </c>
      <c r="T111" s="504">
        <f t="shared" si="517"/>
      </c>
      <c r="U111" s="504"/>
      <c r="V111" s="504">
        <f t="shared" si="881"/>
      </c>
      <c r="W111" s="504">
        <f t="shared" si="3"/>
      </c>
      <c r="X111" s="504">
        <f t="shared" si="664"/>
      </c>
      <c r="Y111" s="505">
        <f t="shared" si="708"/>
      </c>
      <c r="Z111" s="536">
        <f>AVERAGE(Z108:Z110)</f>
      </c>
      <c r="AA111" s="506">
        <f>AVERAGE(AA108:AA110)</f>
      </c>
      <c r="AB111" s="506">
        <f t="shared" si="97"/>
      </c>
      <c r="AC111" s="508">
        <f>SUM(AC108:AC110)</f>
      </c>
      <c r="AD111" s="508">
        <f>SUM(AD108:AD110)</f>
      </c>
      <c r="AE111" s="508">
        <f>SUM(AE108:AE110)</f>
      </c>
      <c r="AF111" s="508">
        <f>SUM(AF108:AF110)</f>
      </c>
      <c r="AG111" s="508">
        <f>SUM(AG108:AG110)</f>
      </c>
      <c r="AH111" s="508">
        <f>SUM(AH108:AH110)</f>
      </c>
      <c r="AI111" s="508">
        <f>SUM(AI108:AI110)</f>
      </c>
      <c r="AJ111" s="508">
        <f>SUM(AJ108:AJ110)</f>
      </c>
      <c r="AK111" s="502">
        <f t="shared" si="138"/>
      </c>
      <c r="AL111" s="509">
        <f t="shared" si="38"/>
      </c>
      <c r="AM111" s="510"/>
      <c r="AN111" s="510"/>
      <c r="AO111" s="508">
        <f>SUM(AO108:AO110)</f>
      </c>
    </row>
    <row r="112">
      <c r="A112" s="465"/>
      <c r="B112" s="521" t="s">
        <v>421</v>
      </c>
      <c r="C112" s="521"/>
      <c r="D112" s="522">
        <f>D95+D89+D107+D101+D111</f>
      </c>
      <c r="E112" s="523">
        <f>E95+E89+E107+E101+E111</f>
      </c>
      <c r="F112" s="523">
        <f>F95+F89+F107+F101+F111</f>
      </c>
      <c r="G112" s="523">
        <f>G95+G89+G107+G101+G111</f>
      </c>
      <c r="H112" s="524">
        <f>H111+H107+H101+H95+H89</f>
      </c>
      <c r="I112" s="525">
        <f>I111+I107+I101+I95+I89</f>
      </c>
      <c r="J112" s="524">
        <f>J111+J107+J101+J95+J89</f>
      </c>
      <c r="K112" s="525">
        <f>K111+K107+K101+K95+K89</f>
      </c>
      <c r="L112" s="524">
        <f>L95+L89+L107+L101+L111</f>
      </c>
      <c r="M112" s="523">
        <f>M95+M89+M107+M101+M111</f>
      </c>
      <c r="N112" s="525">
        <f t="shared" si="150"/>
      </c>
      <c r="O112" s="524">
        <f>O111+O107+O101+O95+O89</f>
      </c>
      <c r="P112" s="525">
        <f t="shared" si="191"/>
      </c>
      <c r="Q112" s="525">
        <f t="shared" si="359"/>
      </c>
      <c r="R112" s="525">
        <f t="shared" si="578"/>
      </c>
      <c r="S112" s="525">
        <f t="shared" si="508"/>
      </c>
      <c r="T112" s="527">
        <f t="shared" si="517"/>
      </c>
      <c r="U112" s="527"/>
      <c r="V112" s="527">
        <f t="shared" si="881"/>
      </c>
      <c r="W112" s="527">
        <f t="shared" si="3"/>
      </c>
      <c r="X112" s="527">
        <f t="shared" si="664"/>
      </c>
      <c r="Y112" s="537">
        <f t="shared" si="708"/>
      </c>
      <c r="Z112" s="538">
        <f>(Z95+Z89+Z107+Z101+Z111)/5</f>
      </c>
      <c r="AA112" s="539">
        <f>(AA95+AA89+AA107+AA101+AA111)/5</f>
      </c>
      <c r="AB112" s="525">
        <f>(AB95+AB89+AB107+AB101+AB111)/5</f>
      </c>
      <c r="AC112" s="529">
        <f>AC95+AC89+AC107+AC101+AC111</f>
      </c>
      <c r="AD112" s="529">
        <f>AD95+AD89+AD107+AD101+AD111</f>
      </c>
      <c r="AE112" s="529">
        <f>AE95+AE89+AE107+AE101+AE111</f>
      </c>
      <c r="AF112" s="529">
        <f>AF95+AF89+AF107+AF101+AF111</f>
      </c>
      <c r="AG112" s="529">
        <f>AG95+AG89+AG107+AG101+AG111</f>
      </c>
      <c r="AH112" s="529">
        <f>AH95+AH89+AH107+AH101+AH111</f>
      </c>
      <c r="AI112" s="529">
        <f>AI95+AI89+AI107+AI101+AI111</f>
      </c>
      <c r="AJ112" s="529">
        <f>AJ95+AJ89+AJ107+AJ101+AJ111</f>
      </c>
      <c r="AK112" s="525">
        <f t="shared" si="138"/>
      </c>
      <c r="AL112" s="530">
        <f t="shared" si="38"/>
      </c>
      <c r="AM112" s="521"/>
      <c r="AN112" s="521"/>
      <c r="AO112" s="523">
        <f>AO95+AO89+AO107+AO101+AO111</f>
      </c>
    </row>
    <row r="113">
      <c r="A113" s="452"/>
      <c r="B113" s="452" t="s">
        <v>350</v>
      </c>
      <c r="C113" s="452"/>
      <c r="D113" s="453" t="s">
        <v>351</v>
      </c>
      <c r="E113" s="453"/>
      <c r="F113" s="453"/>
      <c r="G113" s="453"/>
      <c r="H113" s="453"/>
      <c r="I113" s="453"/>
      <c r="J113" s="453"/>
      <c r="K113" s="453"/>
      <c r="L113" s="453"/>
      <c r="M113" s="453"/>
      <c r="N113" s="453"/>
      <c r="O113" s="453"/>
      <c r="P113" s="453"/>
      <c r="Q113" s="453"/>
      <c r="R113" s="453"/>
      <c r="S113" s="454" t="s">
        <v>352</v>
      </c>
      <c r="T113" s="454"/>
      <c r="U113" s="454"/>
      <c r="V113" s="454"/>
      <c r="W113" s="454"/>
      <c r="X113" s="454"/>
      <c r="Y113" s="454"/>
      <c r="Z113" s="454"/>
      <c r="AA113" s="454"/>
      <c r="AB113" s="454"/>
      <c r="AC113" s="454"/>
      <c r="AD113" s="454"/>
      <c r="AE113" s="454"/>
      <c r="AF113" s="454"/>
      <c r="AG113" s="454"/>
      <c r="AH113" s="454"/>
      <c r="AI113" s="454"/>
      <c r="AJ113" s="454"/>
      <c r="AK113" s="454"/>
      <c r="AL113" s="454"/>
      <c r="AM113" s="454"/>
      <c r="AN113" s="454"/>
      <c r="AO113" s="455"/>
    </row>
    <row r="114">
      <c r="A114" s="452"/>
      <c r="B114" s="540" t="s">
        <v>353</v>
      </c>
      <c r="C114" s="540" t="s">
        <v>354</v>
      </c>
      <c r="D114" s="456" t="s">
        <v>355</v>
      </c>
      <c r="E114" s="457" t="s">
        <v>356</v>
      </c>
      <c r="F114" s="457" t="s">
        <v>357</v>
      </c>
      <c r="G114" s="458" t="s">
        <v>358</v>
      </c>
      <c r="H114" s="459" t="s">
        <v>359</v>
      </c>
      <c r="I114" s="459" t="s">
        <v>360</v>
      </c>
      <c r="J114" s="459" t="s">
        <v>361</v>
      </c>
      <c r="K114" s="459" t="s">
        <v>362</v>
      </c>
      <c r="L114" s="459" t="s">
        <v>363</v>
      </c>
      <c r="M114" s="541" t="s">
        <v>364</v>
      </c>
      <c r="N114" s="542" t="s">
        <v>365</v>
      </c>
      <c r="O114" s="459" t="s">
        <v>366</v>
      </c>
      <c r="P114" s="542" t="s">
        <v>367</v>
      </c>
      <c r="Q114" s="542" t="s">
        <v>368</v>
      </c>
      <c r="R114" s="542" t="s">
        <v>369</v>
      </c>
      <c r="S114" s="543" t="s">
        <v>370</v>
      </c>
      <c r="T114" s="544" t="s">
        <v>371</v>
      </c>
      <c r="U114" s="544"/>
      <c r="V114" s="544" t="s">
        <v>372</v>
      </c>
      <c r="W114" s="544" t="s">
        <v>373</v>
      </c>
      <c r="X114" s="544" t="s">
        <v>374</v>
      </c>
      <c r="Y114" s="545" t="s">
        <v>375</v>
      </c>
      <c r="Z114" s="544" t="s">
        <v>376</v>
      </c>
      <c r="AA114" s="546" t="s">
        <v>377</v>
      </c>
      <c r="AB114" s="543" t="s">
        <v>378</v>
      </c>
      <c r="AC114" s="545" t="s">
        <v>379</v>
      </c>
      <c r="AD114" s="545" t="s">
        <v>380</v>
      </c>
      <c r="AE114" s="545" t="s">
        <v>381</v>
      </c>
      <c r="AF114" s="545" t="s">
        <v>382</v>
      </c>
      <c r="AG114" s="545" t="s">
        <v>383</v>
      </c>
      <c r="AH114" s="545" t="s">
        <v>384</v>
      </c>
      <c r="AI114" s="545" t="s">
        <v>385</v>
      </c>
      <c r="AJ114" s="545" t="s">
        <v>386</v>
      </c>
      <c r="AK114" s="545" t="s">
        <v>387</v>
      </c>
      <c r="AL114" s="543" t="s">
        <v>388</v>
      </c>
      <c r="AM114" s="547" t="s">
        <v>389</v>
      </c>
      <c r="AN114" s="547" t="s">
        <v>390</v>
      </c>
      <c r="AO114" s="547" t="s">
        <v>391</v>
      </c>
    </row>
    <row r="115">
      <c r="A115" s="548">
        <v>46239</v>
      </c>
      <c r="B115" s="549" t="s">
        <v>410</v>
      </c>
      <c r="C115" s="550" t="s">
        <v>393</v>
      </c>
      <c r="D115" s="490">
        <f t="shared" ref="D115:D116" si="249">E115+F115+G115</f>
      </c>
      <c r="E115" s="534">
        <v>700.19</v>
      </c>
      <c r="F115" s="490">
        <v>287.84</v>
      </c>
      <c r="G115" s="534">
        <v>298.12</v>
      </c>
      <c r="H115" s="551">
        <v>2</v>
      </c>
      <c r="I115" s="532">
        <v>4543.109999999986</v>
      </c>
      <c r="J115" s="551">
        <v>0</v>
      </c>
      <c r="K115" s="532">
        <v>0</v>
      </c>
      <c r="L115" s="552">
        <f t="shared" ref="L115:L116" si="401">H115+J115</f>
      </c>
      <c r="M115" s="553">
        <f t="shared" ref="M115:M116" si="436">I115+K115</f>
      </c>
      <c r="N115" s="554">
        <f t="shared" ref="N115:N140" si="151">M115/D115</f>
      </c>
      <c r="O115" s="555">
        <v>1</v>
      </c>
      <c r="P115" s="554">
        <f t="shared" ref="P115:P140" si="192">D115/L115</f>
      </c>
      <c r="Q115" s="554">
        <f t="shared" ref="Q115:Q116" si="543">D115/L115</f>
      </c>
      <c r="R115" s="554">
        <f t="shared" ref="R115:R140" si="579">M115/L115</f>
      </c>
      <c r="S115" s="554">
        <f t="shared" ref="S115:S140" si="509">D115/AD115</f>
      </c>
      <c r="T115" s="556">
        <f t="shared" ref="T115:T140" si="518">Y115/AC115*1</f>
      </c>
      <c r="U115" s="556"/>
      <c r="V115" s="556">
        <f t="shared" ref="V115:V140" si="882">AD115/AC115</f>
      </c>
      <c r="W115" s="556">
        <f t="shared" ref="W115:W140" si="4">AF115/AC115</f>
      </c>
      <c r="X115" s="556">
        <f t="shared" ref="X115:X140" si="665">AG115/AF115</f>
      </c>
      <c r="Y115" s="557">
        <f t="shared" ref="Y115:Y140" si="709">AE115/Z115</f>
      </c>
      <c r="Z115" s="558">
        <v>0.0146</v>
      </c>
      <c r="AA115" s="559">
        <v>54</v>
      </c>
      <c r="AB115" s="554">
        <f t="shared" ref="AB115:AB139" si="98">(D115/AC115)*1000</f>
      </c>
      <c r="AC115" s="496">
        <v>12177</v>
      </c>
      <c r="AD115" s="496">
        <v>413</v>
      </c>
      <c r="AE115" s="496">
        <v>35</v>
      </c>
      <c r="AF115" s="496">
        <v>461</v>
      </c>
      <c r="AG115" s="496">
        <v>36</v>
      </c>
      <c r="AH115" s="496">
        <v>5</v>
      </c>
      <c r="AI115" s="496">
        <v>0</v>
      </c>
      <c r="AJ115" s="496">
        <v>6</v>
      </c>
      <c r="AK115" s="554">
        <f t="shared" ref="AK115:AK126" si="139">D115/AF115</f>
      </c>
      <c r="AL115" s="554">
        <f t="shared" ref="AL115:AL140" si="39">AO115*1000/D115</f>
      </c>
      <c r="AM115" s="560" t="s">
        <v>412</v>
      </c>
      <c r="AN115" s="560" t="s">
        <v>395</v>
      </c>
      <c r="AO115" s="560">
        <v>16</v>
      </c>
    </row>
    <row r="116">
      <c r="A116" s="548"/>
      <c r="B116" s="561" t="s">
        <v>410</v>
      </c>
      <c r="C116" s="562" t="s">
        <v>396</v>
      </c>
      <c r="D116" s="563">
        <f t="shared" si="249"/>
      </c>
      <c r="E116" s="564">
        <v>362.51</v>
      </c>
      <c r="F116" s="565">
        <v>246.12</v>
      </c>
      <c r="G116" s="565">
        <v>48.89</v>
      </c>
      <c r="H116" s="566">
        <v>0</v>
      </c>
      <c r="I116" s="567">
        <v>0</v>
      </c>
      <c r="J116" s="568">
        <v>0</v>
      </c>
      <c r="K116" s="535">
        <v>0</v>
      </c>
      <c r="L116" s="493">
        <f t="shared" si="401"/>
      </c>
      <c r="M116" s="569">
        <f t="shared" si="436"/>
      </c>
      <c r="N116" s="570">
        <f t="shared" si="151"/>
      </c>
      <c r="O116" s="571">
        <v>0</v>
      </c>
      <c r="P116" s="570">
        <f t="shared" si="192"/>
      </c>
      <c r="Q116" s="570">
        <f t="shared" si="543"/>
      </c>
      <c r="R116" s="570">
        <f t="shared" si="579"/>
      </c>
      <c r="S116" s="570">
        <f t="shared" si="509"/>
      </c>
      <c r="T116" s="572">
        <f t="shared" si="518"/>
      </c>
      <c r="U116" s="572"/>
      <c r="V116" s="572">
        <f t="shared" si="882"/>
      </c>
      <c r="W116" s="572">
        <f t="shared" si="4"/>
      </c>
      <c r="X116" s="572">
        <f t="shared" si="665"/>
      </c>
      <c r="Y116" s="573">
        <f t="shared" si="709"/>
      </c>
      <c r="Z116" s="574">
        <v>0.0168</v>
      </c>
      <c r="AA116" s="575">
        <v>55</v>
      </c>
      <c r="AB116" s="495">
        <f t="shared" si="98"/>
      </c>
      <c r="AC116" s="576">
        <v>7335</v>
      </c>
      <c r="AD116" s="577">
        <v>249</v>
      </c>
      <c r="AE116" s="578">
        <v>21</v>
      </c>
      <c r="AF116" s="578">
        <v>301</v>
      </c>
      <c r="AG116" s="578">
        <v>47</v>
      </c>
      <c r="AH116" s="578">
        <v>1</v>
      </c>
      <c r="AI116" s="578">
        <v>1</v>
      </c>
      <c r="AJ116" s="578">
        <v>4</v>
      </c>
      <c r="AK116" s="570">
        <f t="shared" si="139"/>
      </c>
      <c r="AL116" s="570">
        <f t="shared" si="39"/>
      </c>
      <c r="AM116" s="579" t="s">
        <v>412</v>
      </c>
      <c r="AN116" s="579" t="s">
        <v>395</v>
      </c>
      <c r="AO116" s="579">
        <v>10</v>
      </c>
    </row>
    <row r="117">
      <c r="A117" s="548"/>
      <c r="B117" s="497" t="s">
        <v>397</v>
      </c>
      <c r="C117" s="497"/>
      <c r="D117" s="498">
        <f>SUM(D115:D116)</f>
      </c>
      <c r="E117" s="499">
        <f>SUM(E115:E116)</f>
      </c>
      <c r="F117" s="499">
        <f>SUM(F115:F116)</f>
      </c>
      <c r="G117" s="499">
        <f>SUM(G115:G116)</f>
      </c>
      <c r="H117" s="499">
        <f>SUM(H115:H116)</f>
      </c>
      <c r="I117" s="499">
        <f>SUM(I115:I116)</f>
      </c>
      <c r="J117" s="499">
        <f>SUM(J115:J116)</f>
      </c>
      <c r="K117" s="499">
        <f>SUM(K115:K116)</f>
      </c>
      <c r="L117" s="500">
        <f>SUM(L115:L116)</f>
      </c>
      <c r="M117" s="501">
        <f>SUM(M115:M116)</f>
      </c>
      <c r="N117" s="502">
        <f t="shared" si="151"/>
      </c>
      <c r="O117" s="503">
        <f>SUM(O115:O116)</f>
      </c>
      <c r="P117" s="502">
        <f t="shared" si="192"/>
      </c>
      <c r="Q117" s="502">
        <f>D117/O117</f>
      </c>
      <c r="R117" s="502">
        <f t="shared" si="579"/>
      </c>
      <c r="S117" s="502">
        <f t="shared" si="509"/>
      </c>
      <c r="T117" s="504">
        <f t="shared" si="518"/>
      </c>
      <c r="U117" s="504"/>
      <c r="V117" s="504">
        <f t="shared" si="882"/>
      </c>
      <c r="W117" s="504">
        <f t="shared" si="4"/>
      </c>
      <c r="X117" s="504">
        <f t="shared" si="665"/>
      </c>
      <c r="Y117" s="505">
        <f t="shared" si="709"/>
      </c>
      <c r="Z117" s="504">
        <f>AVERAGE(Z115:Z116)</f>
      </c>
      <c r="AA117" s="506">
        <f>AVERAGE(AA115:AA116)</f>
      </c>
      <c r="AB117" s="502">
        <f t="shared" si="98"/>
      </c>
      <c r="AC117" s="507">
        <f>SUM(AC115:AC116)</f>
      </c>
      <c r="AD117" s="508">
        <f>SUM(AD115:AD116)</f>
      </c>
      <c r="AE117" s="508">
        <f>SUM(AE115:AE116)</f>
      </c>
      <c r="AF117" s="508">
        <f>SUM(AF115:AF116)</f>
      </c>
      <c r="AG117" s="508">
        <f>SUM(AG115:AG116)</f>
      </c>
      <c r="AH117" s="508">
        <f>SUM(AH115:AH116)</f>
      </c>
      <c r="AI117" s="508">
        <f>SUM(AI115:AI116)</f>
      </c>
      <c r="AJ117" s="508">
        <f>SUM(AJ115:AJ116)</f>
      </c>
      <c r="AK117" s="502">
        <f t="shared" si="139"/>
      </c>
      <c r="AL117" s="509">
        <f t="shared" si="39"/>
      </c>
      <c r="AM117" s="510"/>
      <c r="AN117" s="510"/>
      <c r="AO117" s="505">
        <f>SUM(AO115:AO116)</f>
      </c>
    </row>
    <row r="118">
      <c r="A118" s="548"/>
      <c r="B118" s="466" t="s">
        <v>417</v>
      </c>
      <c r="C118" s="511" t="s">
        <v>399</v>
      </c>
      <c r="D118" s="512">
        <f t="shared" ref="D118:D122" si="250">E118+F118+G118</f>
      </c>
      <c r="E118" s="513">
        <v>739.92</v>
      </c>
      <c r="F118" s="513">
        <v>767.48</v>
      </c>
      <c r="G118" s="513">
        <v>51.24</v>
      </c>
      <c r="H118" s="471">
        <v>0</v>
      </c>
      <c r="I118" s="514">
        <v>0</v>
      </c>
      <c r="J118" s="471">
        <v>0</v>
      </c>
      <c r="K118" s="514">
        <v>0</v>
      </c>
      <c r="L118" s="475">
        <f t="shared" ref="L118:L122" si="402">H118+J118</f>
      </c>
      <c r="M118" s="494">
        <f t="shared" ref="M118:M122" si="437">I118+K118</f>
      </c>
      <c r="N118" s="477">
        <f t="shared" si="151"/>
      </c>
      <c r="O118" s="478">
        <v>0</v>
      </c>
      <c r="P118" s="477">
        <f t="shared" si="192"/>
      </c>
      <c r="Q118" s="477">
        <f t="shared" ref="Q118:Q122" si="544">D118/L118</f>
      </c>
      <c r="R118" s="477">
        <f t="shared" si="579"/>
      </c>
      <c r="S118" s="477">
        <f t="shared" si="509"/>
      </c>
      <c r="T118" s="479">
        <f t="shared" si="518"/>
      </c>
      <c r="U118" s="479"/>
      <c r="V118" s="479">
        <f t="shared" si="882"/>
      </c>
      <c r="W118" s="479">
        <f t="shared" si="4"/>
      </c>
      <c r="X118" s="479">
        <f t="shared" si="665"/>
      </c>
      <c r="Y118" s="480">
        <f t="shared" si="709"/>
      </c>
      <c r="Z118" s="481">
        <v>0.0193</v>
      </c>
      <c r="AA118" s="482">
        <v>34</v>
      </c>
      <c r="AB118" s="477">
        <f t="shared" si="98"/>
      </c>
      <c r="AC118" s="486">
        <v>15994</v>
      </c>
      <c r="AD118" s="486">
        <v>552</v>
      </c>
      <c r="AE118" s="486">
        <v>68</v>
      </c>
      <c r="AF118" s="486">
        <v>621</v>
      </c>
      <c r="AG118" s="486">
        <v>17</v>
      </c>
      <c r="AH118" s="486">
        <v>6</v>
      </c>
      <c r="AI118" s="486">
        <v>0</v>
      </c>
      <c r="AJ118" s="486">
        <v>10</v>
      </c>
      <c r="AK118" s="477">
        <f t="shared" si="139"/>
      </c>
      <c r="AL118" s="477">
        <f t="shared" si="39"/>
      </c>
      <c r="AM118" s="487" t="s">
        <v>394</v>
      </c>
      <c r="AN118" s="487" t="s">
        <v>425</v>
      </c>
      <c r="AO118" s="487">
        <v>13</v>
      </c>
    </row>
    <row r="119">
      <c r="A119" s="548"/>
      <c r="B119" s="466" t="s">
        <v>417</v>
      </c>
      <c r="C119" s="511" t="s">
        <v>401</v>
      </c>
      <c r="D119" s="512">
        <f t="shared" si="250"/>
      </c>
      <c r="E119" s="513">
        <v>1135.55</v>
      </c>
      <c r="F119" s="513">
        <v>1354.36</v>
      </c>
      <c r="G119" s="513">
        <v>148.55</v>
      </c>
      <c r="H119" s="471">
        <v>3</v>
      </c>
      <c r="I119" s="494">
        <v>6537.960000000001</v>
      </c>
      <c r="J119" s="471">
        <v>0</v>
      </c>
      <c r="K119" s="514">
        <v>0</v>
      </c>
      <c r="L119" s="475">
        <f t="shared" si="402"/>
      </c>
      <c r="M119" s="494">
        <f t="shared" si="437"/>
      </c>
      <c r="N119" s="477">
        <f t="shared" si="151"/>
      </c>
      <c r="O119" s="478">
        <v>2</v>
      </c>
      <c r="P119" s="477">
        <f t="shared" si="192"/>
      </c>
      <c r="Q119" s="477">
        <f t="shared" si="544"/>
      </c>
      <c r="R119" s="477">
        <f t="shared" si="579"/>
      </c>
      <c r="S119" s="477">
        <f t="shared" si="509"/>
      </c>
      <c r="T119" s="479">
        <f t="shared" si="518"/>
      </c>
      <c r="U119" s="479"/>
      <c r="V119" s="479">
        <f t="shared" si="882"/>
      </c>
      <c r="W119" s="479">
        <f t="shared" si="4"/>
      </c>
      <c r="X119" s="479">
        <f t="shared" si="665"/>
      </c>
      <c r="Y119" s="480">
        <f t="shared" si="709"/>
      </c>
      <c r="Z119" s="481">
        <v>0.0278</v>
      </c>
      <c r="AA119" s="482">
        <v>39</v>
      </c>
      <c r="AB119" s="477">
        <f t="shared" si="98"/>
      </c>
      <c r="AC119" s="486">
        <v>25150</v>
      </c>
      <c r="AD119" s="486">
        <v>669</v>
      </c>
      <c r="AE119" s="486">
        <v>130</v>
      </c>
      <c r="AF119" s="486">
        <v>709</v>
      </c>
      <c r="AG119" s="486">
        <v>62</v>
      </c>
      <c r="AH119" s="486">
        <v>3</v>
      </c>
      <c r="AI119" s="486">
        <v>0</v>
      </c>
      <c r="AJ119" s="486">
        <v>28</v>
      </c>
      <c r="AK119" s="477">
        <f t="shared" si="139"/>
      </c>
      <c r="AL119" s="477">
        <f t="shared" si="39"/>
      </c>
      <c r="AM119" s="487" t="s">
        <v>394</v>
      </c>
      <c r="AN119" s="487" t="s">
        <v>425</v>
      </c>
      <c r="AO119" s="487">
        <v>46</v>
      </c>
    </row>
    <row r="120">
      <c r="A120" s="548"/>
      <c r="B120" s="466" t="s">
        <v>417</v>
      </c>
      <c r="C120" s="511" t="s">
        <v>402</v>
      </c>
      <c r="D120" s="512">
        <f t="shared" si="250"/>
      </c>
      <c r="E120" s="513">
        <v>1261.83</v>
      </c>
      <c r="F120" s="513">
        <v>1206.48</v>
      </c>
      <c r="G120" s="513">
        <v>159.91</v>
      </c>
      <c r="H120" s="471">
        <v>3</v>
      </c>
      <c r="I120" s="514">
        <v>5803.02</v>
      </c>
      <c r="J120" s="471">
        <v>0</v>
      </c>
      <c r="K120" s="514">
        <v>0</v>
      </c>
      <c r="L120" s="475">
        <f t="shared" si="402"/>
      </c>
      <c r="M120" s="494">
        <f t="shared" si="437"/>
      </c>
      <c r="N120" s="477">
        <f t="shared" si="151"/>
      </c>
      <c r="O120" s="478">
        <v>3</v>
      </c>
      <c r="P120" s="477">
        <f t="shared" si="192"/>
      </c>
      <c r="Q120" s="477">
        <f t="shared" si="544"/>
      </c>
      <c r="R120" s="477">
        <f t="shared" si="579"/>
      </c>
      <c r="S120" s="477">
        <f t="shared" si="509"/>
      </c>
      <c r="T120" s="479">
        <f t="shared" si="518"/>
      </c>
      <c r="U120" s="479"/>
      <c r="V120" s="479">
        <f t="shared" si="882"/>
      </c>
      <c r="W120" s="479">
        <f t="shared" si="4"/>
      </c>
      <c r="X120" s="479">
        <f t="shared" si="665"/>
      </c>
      <c r="Y120" s="480">
        <f t="shared" si="709"/>
      </c>
      <c r="Z120" s="481">
        <v>0.0315</v>
      </c>
      <c r="AA120" s="482">
        <v>39</v>
      </c>
      <c r="AB120" s="477">
        <f t="shared" si="98"/>
      </c>
      <c r="AC120" s="486">
        <v>23297</v>
      </c>
      <c r="AD120" s="486">
        <v>620</v>
      </c>
      <c r="AE120" s="486">
        <v>131</v>
      </c>
      <c r="AF120" s="486">
        <v>668</v>
      </c>
      <c r="AG120" s="486">
        <v>49</v>
      </c>
      <c r="AH120" s="486">
        <v>11</v>
      </c>
      <c r="AI120" s="486">
        <v>3</v>
      </c>
      <c r="AJ120" s="486">
        <v>20</v>
      </c>
      <c r="AK120" s="477">
        <f t="shared" si="139"/>
      </c>
      <c r="AL120" s="477">
        <f t="shared" si="39"/>
      </c>
      <c r="AM120" s="487" t="s">
        <v>394</v>
      </c>
      <c r="AN120" s="487" t="s">
        <v>425</v>
      </c>
      <c r="AO120" s="487">
        <v>91</v>
      </c>
    </row>
    <row r="121">
      <c r="A121" s="548"/>
      <c r="B121" s="466" t="s">
        <v>417</v>
      </c>
      <c r="C121" s="511" t="s">
        <v>403</v>
      </c>
      <c r="D121" s="512">
        <f t="shared" si="250"/>
      </c>
      <c r="E121" s="513">
        <v>1002.56</v>
      </c>
      <c r="F121" s="513">
        <v>720.36</v>
      </c>
      <c r="G121" s="513">
        <v>243.39</v>
      </c>
      <c r="H121" s="471">
        <v>2</v>
      </c>
      <c r="I121" s="514">
        <v>5102.960000000001</v>
      </c>
      <c r="J121" s="471">
        <v>0</v>
      </c>
      <c r="K121" s="514">
        <v>0</v>
      </c>
      <c r="L121" s="475">
        <f t="shared" si="402"/>
      </c>
      <c r="M121" s="494">
        <f t="shared" si="437"/>
      </c>
      <c r="N121" s="477">
        <f t="shared" si="151"/>
      </c>
      <c r="O121" s="478">
        <v>1</v>
      </c>
      <c r="P121" s="477">
        <f t="shared" si="192"/>
      </c>
      <c r="Q121" s="477">
        <f t="shared" si="544"/>
      </c>
      <c r="R121" s="477">
        <f t="shared" si="579"/>
      </c>
      <c r="S121" s="477">
        <f t="shared" si="509"/>
      </c>
      <c r="T121" s="479">
        <f t="shared" si="518"/>
      </c>
      <c r="U121" s="479"/>
      <c r="V121" s="479">
        <f t="shared" si="882"/>
      </c>
      <c r="W121" s="479">
        <f t="shared" si="4"/>
      </c>
      <c r="X121" s="479">
        <f t="shared" si="665"/>
      </c>
      <c r="Y121" s="480">
        <f t="shared" si="709"/>
      </c>
      <c r="Z121" s="481">
        <v>0.0277</v>
      </c>
      <c r="AA121" s="482">
        <v>40</v>
      </c>
      <c r="AB121" s="477">
        <f t="shared" si="98"/>
      </c>
      <c r="AC121" s="486">
        <v>12052</v>
      </c>
      <c r="AD121" s="486">
        <v>252</v>
      </c>
      <c r="AE121" s="486">
        <v>55</v>
      </c>
      <c r="AF121" s="486">
        <v>244</v>
      </c>
      <c r="AG121" s="486">
        <v>14</v>
      </c>
      <c r="AH121" s="486">
        <v>1</v>
      </c>
      <c r="AI121" s="486">
        <v>1</v>
      </c>
      <c r="AJ121" s="486">
        <v>8</v>
      </c>
      <c r="AK121" s="477">
        <f t="shared" si="139"/>
      </c>
      <c r="AL121" s="477">
        <f t="shared" si="39"/>
      </c>
      <c r="AM121" s="487" t="s">
        <v>394</v>
      </c>
      <c r="AN121" s="487" t="s">
        <v>425</v>
      </c>
      <c r="AO121" s="487">
        <v>29</v>
      </c>
    </row>
    <row r="122">
      <c r="A122" s="548"/>
      <c r="B122" s="466" t="s">
        <v>417</v>
      </c>
      <c r="C122" s="511" t="s">
        <v>404</v>
      </c>
      <c r="D122" s="512">
        <f t="shared" si="250"/>
      </c>
      <c r="E122" s="513">
        <v>874.74</v>
      </c>
      <c r="F122" s="513">
        <v>879.27</v>
      </c>
      <c r="G122" s="513">
        <v>360.67</v>
      </c>
      <c r="H122" s="471">
        <v>2</v>
      </c>
      <c r="I122" s="514">
        <v>3989.699999999997</v>
      </c>
      <c r="J122" s="471">
        <v>0</v>
      </c>
      <c r="K122" s="514">
        <v>0</v>
      </c>
      <c r="L122" s="475">
        <f t="shared" si="402"/>
      </c>
      <c r="M122" s="494">
        <f t="shared" si="437"/>
      </c>
      <c r="N122" s="477">
        <f t="shared" si="151"/>
      </c>
      <c r="O122" s="478">
        <v>1</v>
      </c>
      <c r="P122" s="477">
        <f t="shared" si="192"/>
      </c>
      <c r="Q122" s="477">
        <f t="shared" si="544"/>
      </c>
      <c r="R122" s="477">
        <f t="shared" si="579"/>
      </c>
      <c r="S122" s="477">
        <f t="shared" si="509"/>
      </c>
      <c r="T122" s="479">
        <f t="shared" si="518"/>
      </c>
      <c r="U122" s="479"/>
      <c r="V122" s="479">
        <f t="shared" si="882"/>
      </c>
      <c r="W122" s="479">
        <f t="shared" si="4"/>
      </c>
      <c r="X122" s="479">
        <f t="shared" si="665"/>
      </c>
      <c r="Y122" s="480">
        <f t="shared" si="709"/>
      </c>
      <c r="Z122" s="481">
        <v>0.0339</v>
      </c>
      <c r="AA122" s="482">
        <v>43</v>
      </c>
      <c r="AB122" s="477">
        <f t="shared" si="98"/>
      </c>
      <c r="AC122" s="486">
        <v>10665</v>
      </c>
      <c r="AD122" s="486">
        <v>198</v>
      </c>
      <c r="AE122" s="486">
        <v>46</v>
      </c>
      <c r="AF122" s="486">
        <v>223</v>
      </c>
      <c r="AG122" s="486">
        <v>21</v>
      </c>
      <c r="AH122" s="486">
        <v>1</v>
      </c>
      <c r="AI122" s="486">
        <v>0</v>
      </c>
      <c r="AJ122" s="486">
        <v>13</v>
      </c>
      <c r="AK122" s="477">
        <f t="shared" si="139"/>
      </c>
      <c r="AL122" s="477">
        <f t="shared" si="39"/>
      </c>
      <c r="AM122" s="487" t="s">
        <v>394</v>
      </c>
      <c r="AN122" s="487" t="s">
        <v>425</v>
      </c>
      <c r="AO122" s="482">
        <v>67</v>
      </c>
    </row>
    <row r="123">
      <c r="A123" s="548"/>
      <c r="B123" s="497" t="s">
        <v>397</v>
      </c>
      <c r="C123" s="497"/>
      <c r="D123" s="515">
        <f>SUM(D118:D122)</f>
      </c>
      <c r="E123" s="515">
        <f>SUM(E118:E122)</f>
      </c>
      <c r="F123" s="515">
        <f>SUM(F118:F122)</f>
      </c>
      <c r="G123" s="515">
        <f>SUM(G118:G122)</f>
      </c>
      <c r="H123" s="503">
        <f>SUM(H118:H122)</f>
      </c>
      <c r="I123" s="516">
        <f>SUM(I118:I122)</f>
      </c>
      <c r="J123" s="503">
        <f>SUM(J118:J122)</f>
      </c>
      <c r="K123" s="516">
        <f>SUM(K118:K122)</f>
      </c>
      <c r="L123" s="500">
        <f>SUM(L118:L122)</f>
      </c>
      <c r="M123" s="515">
        <f>SUM(M118:M122)</f>
      </c>
      <c r="N123" s="502">
        <f t="shared" si="151"/>
      </c>
      <c r="O123" s="503">
        <f>SUM(O118:O122)</f>
      </c>
      <c r="P123" s="502">
        <f t="shared" si="192"/>
      </c>
      <c r="Q123" s="502">
        <f>D123/O123</f>
      </c>
      <c r="R123" s="502">
        <f t="shared" si="579"/>
      </c>
      <c r="S123" s="502">
        <f t="shared" si="509"/>
      </c>
      <c r="T123" s="504">
        <f t="shared" si="518"/>
      </c>
      <c r="U123" s="504"/>
      <c r="V123" s="504">
        <f t="shared" si="882"/>
      </c>
      <c r="W123" s="504">
        <f t="shared" si="4"/>
      </c>
      <c r="X123" s="504">
        <f t="shared" si="665"/>
      </c>
      <c r="Y123" s="505">
        <f t="shared" si="709"/>
      </c>
      <c r="Z123" s="504">
        <f>AVERAGE(Z118:Z122)</f>
      </c>
      <c r="AA123" s="506">
        <f>AVERAGE(AA118:AA122)</f>
      </c>
      <c r="AB123" s="506">
        <f t="shared" si="98"/>
      </c>
      <c r="AC123" s="508">
        <f>SUM(AC118:AC122)</f>
      </c>
      <c r="AD123" s="508">
        <f>SUM(AD118:AD122)</f>
      </c>
      <c r="AE123" s="508">
        <f>SUM(AE118:AE122)</f>
      </c>
      <c r="AF123" s="508">
        <f>SUM(AF118:AF122)</f>
      </c>
      <c r="AG123" s="508">
        <f>SUM(AG118:AG122)</f>
      </c>
      <c r="AH123" s="508">
        <f>SUM(AH118:AH122)</f>
      </c>
      <c r="AI123" s="508">
        <f>SUM(AI118:AI122)</f>
      </c>
      <c r="AJ123" s="508">
        <f>SUM(AJ118:AJ122)</f>
      </c>
      <c r="AK123" s="502">
        <f t="shared" si="139"/>
      </c>
      <c r="AL123" s="509">
        <f t="shared" si="39"/>
      </c>
      <c r="AM123" s="510"/>
      <c r="AN123" s="510"/>
      <c r="AO123" s="505">
        <f>SUM(AO118:AO122)</f>
      </c>
    </row>
    <row r="124">
      <c r="A124" s="548"/>
      <c r="B124" s="466" t="s">
        <v>392</v>
      </c>
      <c r="C124" s="511" t="s">
        <v>405</v>
      </c>
      <c r="D124" s="512">
        <f t="shared" ref="D124:D128" si="251">E124+F124+G124</f>
      </c>
      <c r="E124" s="513">
        <v>918.74</v>
      </c>
      <c r="F124" s="513">
        <v>957.37</v>
      </c>
      <c r="G124" s="513">
        <v>129.27</v>
      </c>
      <c r="H124" s="471">
        <v>0</v>
      </c>
      <c r="I124" s="514">
        <v>0</v>
      </c>
      <c r="J124" s="471">
        <v>0</v>
      </c>
      <c r="K124" s="514">
        <v>0</v>
      </c>
      <c r="L124" s="475">
        <f t="shared" ref="L124:L128" si="403">H124+J124</f>
      </c>
      <c r="M124" s="494">
        <f t="shared" ref="M124:M128" si="438">I124+K124</f>
      </c>
      <c r="N124" s="477">
        <f t="shared" si="151"/>
      </c>
      <c r="O124" s="478">
        <v>0</v>
      </c>
      <c r="P124" s="477">
        <f t="shared" si="192"/>
      </c>
      <c r="Q124" s="477">
        <f t="shared" ref="Q124:Q128" si="545">D124/L124</f>
      </c>
      <c r="R124" s="477">
        <f t="shared" si="579"/>
      </c>
      <c r="S124" s="477">
        <f t="shared" si="509"/>
      </c>
      <c r="T124" s="479">
        <f t="shared" si="518"/>
      </c>
      <c r="U124" s="479"/>
      <c r="V124" s="479">
        <f t="shared" si="882"/>
      </c>
      <c r="W124" s="479">
        <f t="shared" si="4"/>
      </c>
      <c r="X124" s="479">
        <f t="shared" si="665"/>
      </c>
      <c r="Y124" s="480">
        <f t="shared" si="709"/>
      </c>
      <c r="Z124" s="481">
        <v>0.0283</v>
      </c>
      <c r="AA124" s="482">
        <v>46</v>
      </c>
      <c r="AB124" s="477">
        <f t="shared" si="98"/>
      </c>
      <c r="AC124" s="486">
        <v>12613</v>
      </c>
      <c r="AD124" s="486">
        <v>233</v>
      </c>
      <c r="AE124" s="486">
        <v>57</v>
      </c>
      <c r="AF124" s="486">
        <v>239</v>
      </c>
      <c r="AG124" s="486">
        <v>30</v>
      </c>
      <c r="AH124" s="486">
        <v>1</v>
      </c>
      <c r="AI124" s="486">
        <v>1</v>
      </c>
      <c r="AJ124" s="486">
        <v>7</v>
      </c>
      <c r="AK124" s="477">
        <f t="shared" si="139"/>
      </c>
      <c r="AL124" s="477">
        <f t="shared" si="39"/>
      </c>
      <c r="AM124" s="487" t="s">
        <v>394</v>
      </c>
      <c r="AN124" s="487" t="s">
        <v>425</v>
      </c>
      <c r="AO124" s="487">
        <v>35</v>
      </c>
    </row>
    <row r="125">
      <c r="A125" s="548"/>
      <c r="B125" s="466" t="s">
        <v>392</v>
      </c>
      <c r="C125" s="511" t="s">
        <v>406</v>
      </c>
      <c r="D125" s="512">
        <f t="shared" si="251"/>
      </c>
      <c r="E125" s="513">
        <v>812.67</v>
      </c>
      <c r="F125" s="513">
        <v>853.63</v>
      </c>
      <c r="G125" s="513">
        <v>110.96</v>
      </c>
      <c r="H125" s="471">
        <v>3</v>
      </c>
      <c r="I125" s="514">
        <v>6299.870000000003</v>
      </c>
      <c r="J125" s="471">
        <v>0</v>
      </c>
      <c r="K125" s="514">
        <v>0</v>
      </c>
      <c r="L125" s="475">
        <f t="shared" si="403"/>
      </c>
      <c r="M125" s="494">
        <f t="shared" si="438"/>
      </c>
      <c r="N125" s="477">
        <f t="shared" si="151"/>
      </c>
      <c r="O125" s="478">
        <v>2</v>
      </c>
      <c r="P125" s="477">
        <f t="shared" si="192"/>
      </c>
      <c r="Q125" s="477">
        <f t="shared" si="545"/>
      </c>
      <c r="R125" s="477">
        <f t="shared" si="579"/>
      </c>
      <c r="S125" s="477">
        <f t="shared" si="509"/>
      </c>
      <c r="T125" s="479">
        <f t="shared" si="518"/>
      </c>
      <c r="U125" s="479"/>
      <c r="V125" s="479">
        <f t="shared" si="882"/>
      </c>
      <c r="W125" s="479">
        <f t="shared" si="4"/>
      </c>
      <c r="X125" s="479">
        <f t="shared" si="665"/>
      </c>
      <c r="Y125" s="480">
        <f t="shared" si="709"/>
      </c>
      <c r="Z125" s="481">
        <v>0.0246</v>
      </c>
      <c r="AA125" s="482">
        <v>48</v>
      </c>
      <c r="AB125" s="477">
        <f t="shared" si="98"/>
      </c>
      <c r="AC125" s="486">
        <v>12429</v>
      </c>
      <c r="AD125" s="486">
        <v>189</v>
      </c>
      <c r="AE125" s="486">
        <v>47</v>
      </c>
      <c r="AF125" s="486">
        <v>191</v>
      </c>
      <c r="AG125" s="486">
        <v>31</v>
      </c>
      <c r="AH125" s="486">
        <v>3</v>
      </c>
      <c r="AI125" s="486">
        <v>0</v>
      </c>
      <c r="AJ125" s="486">
        <v>9</v>
      </c>
      <c r="AK125" s="477">
        <f t="shared" si="139"/>
      </c>
      <c r="AL125" s="477">
        <f t="shared" si="39"/>
      </c>
      <c r="AM125" s="487" t="s">
        <v>394</v>
      </c>
      <c r="AN125" s="487" t="s">
        <v>425</v>
      </c>
      <c r="AO125" s="487">
        <v>8</v>
      </c>
    </row>
    <row r="126">
      <c r="A126" s="548"/>
      <c r="B126" s="466" t="s">
        <v>392</v>
      </c>
      <c r="C126" s="511" t="s">
        <v>407</v>
      </c>
      <c r="D126" s="512">
        <f t="shared" si="251"/>
      </c>
      <c r="E126" s="513">
        <v>983.69</v>
      </c>
      <c r="F126" s="513">
        <v>772.06</v>
      </c>
      <c r="G126" s="513">
        <v>40.48</v>
      </c>
      <c r="H126" s="471">
        <v>1</v>
      </c>
      <c r="I126" s="494">
        <v>1304.4199999999983</v>
      </c>
      <c r="J126" s="475">
        <v>0</v>
      </c>
      <c r="K126" s="494">
        <v>0</v>
      </c>
      <c r="L126" s="475">
        <f t="shared" si="403"/>
      </c>
      <c r="M126" s="494">
        <f t="shared" si="438"/>
      </c>
      <c r="N126" s="477">
        <f t="shared" si="151"/>
      </c>
      <c r="O126" s="478">
        <v>0</v>
      </c>
      <c r="P126" s="477">
        <f t="shared" si="192"/>
      </c>
      <c r="Q126" s="477">
        <f t="shared" si="545"/>
      </c>
      <c r="R126" s="477">
        <f t="shared" si="579"/>
      </c>
      <c r="S126" s="477">
        <f t="shared" si="509"/>
      </c>
      <c r="T126" s="479">
        <f t="shared" si="518"/>
      </c>
      <c r="U126" s="479"/>
      <c r="V126" s="479">
        <f t="shared" si="882"/>
      </c>
      <c r="W126" s="479">
        <f t="shared" si="4"/>
      </c>
      <c r="X126" s="479">
        <f t="shared" si="665"/>
      </c>
      <c r="Y126" s="480">
        <f t="shared" si="709"/>
      </c>
      <c r="Z126" s="481">
        <v>0.0197</v>
      </c>
      <c r="AA126" s="482">
        <v>47</v>
      </c>
      <c r="AB126" s="477">
        <f t="shared" si="98"/>
      </c>
      <c r="AC126" s="486">
        <v>10776</v>
      </c>
      <c r="AD126" s="486">
        <v>170</v>
      </c>
      <c r="AE126" s="486">
        <v>46</v>
      </c>
      <c r="AF126" s="486">
        <v>184</v>
      </c>
      <c r="AG126" s="486">
        <v>24</v>
      </c>
      <c r="AH126" s="486">
        <v>1</v>
      </c>
      <c r="AI126" s="486">
        <v>3</v>
      </c>
      <c r="AJ126" s="486">
        <v>7</v>
      </c>
      <c r="AK126" s="477">
        <f t="shared" si="139"/>
      </c>
      <c r="AL126" s="477">
        <f t="shared" si="39"/>
      </c>
      <c r="AM126" s="487" t="s">
        <v>394</v>
      </c>
      <c r="AN126" s="487" t="s">
        <v>425</v>
      </c>
      <c r="AO126" s="487">
        <v>64</v>
      </c>
    </row>
    <row r="127">
      <c r="A127" s="548"/>
      <c r="B127" s="466" t="s">
        <v>392</v>
      </c>
      <c r="C127" s="511" t="s">
        <v>408</v>
      </c>
      <c r="D127" s="512">
        <f t="shared" si="251"/>
      </c>
      <c r="E127" s="513">
        <v>960.88</v>
      </c>
      <c r="F127" s="513">
        <v>593.64</v>
      </c>
      <c r="G127" s="513">
        <v>42.91</v>
      </c>
      <c r="H127" s="471">
        <v>3</v>
      </c>
      <c r="I127" s="514">
        <v>6537.959999999999</v>
      </c>
      <c r="J127" s="471">
        <v>0</v>
      </c>
      <c r="K127" s="514">
        <v>0</v>
      </c>
      <c r="L127" s="475">
        <f t="shared" si="403"/>
      </c>
      <c r="M127" s="494">
        <f t="shared" si="438"/>
      </c>
      <c r="N127" s="477">
        <f t="shared" si="151"/>
      </c>
      <c r="O127" s="478">
        <v>1</v>
      </c>
      <c r="P127" s="477">
        <f t="shared" si="192"/>
      </c>
      <c r="Q127" s="477">
        <f t="shared" si="545"/>
      </c>
      <c r="R127" s="477">
        <f t="shared" si="579"/>
      </c>
      <c r="S127" s="477">
        <f t="shared" si="509"/>
      </c>
      <c r="T127" s="479">
        <f t="shared" si="518"/>
      </c>
      <c r="U127" s="479"/>
      <c r="V127" s="479">
        <f t="shared" si="882"/>
      </c>
      <c r="W127" s="479">
        <f t="shared" si="4"/>
      </c>
      <c r="X127" s="479">
        <f t="shared" si="665"/>
      </c>
      <c r="Y127" s="480">
        <f t="shared" si="709"/>
      </c>
      <c r="Z127" s="481">
        <v>0.0193</v>
      </c>
      <c r="AA127" s="482">
        <v>55</v>
      </c>
      <c r="AB127" s="477">
        <f t="shared" si="98"/>
      </c>
      <c r="AC127" s="486">
        <v>9441</v>
      </c>
      <c r="AD127" s="486">
        <v>172</v>
      </c>
      <c r="AE127" s="486">
        <v>41</v>
      </c>
      <c r="AF127" s="486">
        <v>179</v>
      </c>
      <c r="AG127" s="486">
        <v>37</v>
      </c>
      <c r="AH127" s="486">
        <v>3</v>
      </c>
      <c r="AI127" s="486">
        <v>0</v>
      </c>
      <c r="AJ127" s="486">
        <v>4</v>
      </c>
      <c r="AK127" s="477">
        <v>1</v>
      </c>
      <c r="AL127" s="477">
        <f t="shared" si="39"/>
      </c>
      <c r="AM127" s="487" t="s">
        <v>394</v>
      </c>
      <c r="AN127" s="487" t="s">
        <v>425</v>
      </c>
      <c r="AO127" s="487">
        <v>15</v>
      </c>
    </row>
    <row r="128">
      <c r="A128" s="548"/>
      <c r="B128" s="466" t="s">
        <v>392</v>
      </c>
      <c r="C128" s="511" t="s">
        <v>409</v>
      </c>
      <c r="D128" s="512">
        <f t="shared" si="251"/>
      </c>
      <c r="E128" s="517">
        <v>757.7</v>
      </c>
      <c r="F128" s="517">
        <v>671.14</v>
      </c>
      <c r="G128" s="513">
        <v>46.730000000000004</v>
      </c>
      <c r="H128" s="471">
        <v>2</v>
      </c>
      <c r="I128" s="494">
        <v>3983.270000000004</v>
      </c>
      <c r="J128" s="475">
        <v>0</v>
      </c>
      <c r="K128" s="494">
        <v>0</v>
      </c>
      <c r="L128" s="475">
        <f t="shared" si="403"/>
      </c>
      <c r="M128" s="494">
        <f t="shared" si="438"/>
      </c>
      <c r="N128" s="477">
        <f t="shared" si="151"/>
      </c>
      <c r="O128" s="478">
        <v>1</v>
      </c>
      <c r="P128" s="477">
        <f t="shared" si="192"/>
      </c>
      <c r="Q128" s="477">
        <f t="shared" si="545"/>
      </c>
      <c r="R128" s="477">
        <f t="shared" si="579"/>
      </c>
      <c r="S128" s="477">
        <f t="shared" si="509"/>
      </c>
      <c r="T128" s="479">
        <f t="shared" si="518"/>
      </c>
      <c r="U128" s="479"/>
      <c r="V128" s="479">
        <f t="shared" si="882"/>
      </c>
      <c r="W128" s="479">
        <f t="shared" si="4"/>
      </c>
      <c r="X128" s="479">
        <f t="shared" si="665"/>
      </c>
      <c r="Y128" s="480">
        <f t="shared" si="709"/>
      </c>
      <c r="Z128" s="481">
        <v>0.0241</v>
      </c>
      <c r="AA128" s="482">
        <v>58</v>
      </c>
      <c r="AB128" s="477">
        <f t="shared" si="98"/>
      </c>
      <c r="AC128" s="486">
        <v>10040</v>
      </c>
      <c r="AD128" s="486">
        <v>178</v>
      </c>
      <c r="AE128" s="486">
        <v>42</v>
      </c>
      <c r="AF128" s="486">
        <v>170</v>
      </c>
      <c r="AG128" s="486">
        <v>42</v>
      </c>
      <c r="AH128" s="486">
        <v>2</v>
      </c>
      <c r="AI128" s="486">
        <v>1</v>
      </c>
      <c r="AJ128" s="486">
        <v>8</v>
      </c>
      <c r="AK128" s="477">
        <f t="shared" ref="AK128:AK140" si="140">D128/AF128</f>
      </c>
      <c r="AL128" s="477">
        <f t="shared" si="39"/>
      </c>
      <c r="AM128" s="487" t="s">
        <v>394</v>
      </c>
      <c r="AN128" s="487" t="s">
        <v>425</v>
      </c>
      <c r="AO128" s="487">
        <v>19</v>
      </c>
    </row>
    <row r="129">
      <c r="A129" s="548"/>
      <c r="B129" s="497" t="s">
        <v>397</v>
      </c>
      <c r="C129" s="497"/>
      <c r="D129" s="498">
        <f>SUM(D124:D128)</f>
      </c>
      <c r="E129" s="498">
        <f>SUM(E124:E128)</f>
      </c>
      <c r="F129" s="498">
        <f>SUM(F124:F128)</f>
      </c>
      <c r="G129" s="498">
        <f>SUM(G124:G128)</f>
      </c>
      <c r="H129" s="503">
        <f>SUM(H124:H128)</f>
      </c>
      <c r="I129" s="516">
        <f>SUM(I124:I128)</f>
      </c>
      <c r="J129" s="503">
        <f>SUM(J124:J128)</f>
      </c>
      <c r="K129" s="516">
        <f>SUM(K124:K128)</f>
      </c>
      <c r="L129" s="518">
        <f>SUM(L124:L128)</f>
      </c>
      <c r="M129" s="498">
        <f>SUM(M124:M128)</f>
      </c>
      <c r="N129" s="502">
        <f t="shared" si="151"/>
      </c>
      <c r="O129" s="503">
        <f>SUM(O124:O128)</f>
      </c>
      <c r="P129" s="502">
        <f t="shared" si="192"/>
      </c>
      <c r="Q129" s="502">
        <f>D129/O129</f>
      </c>
      <c r="R129" s="502">
        <f t="shared" si="579"/>
      </c>
      <c r="S129" s="502">
        <f t="shared" si="509"/>
      </c>
      <c r="T129" s="504">
        <f t="shared" si="518"/>
      </c>
      <c r="U129" s="504"/>
      <c r="V129" s="504">
        <f t="shared" si="882"/>
      </c>
      <c r="W129" s="504">
        <f t="shared" si="4"/>
      </c>
      <c r="X129" s="504">
        <f t="shared" si="665"/>
      </c>
      <c r="Y129" s="505">
        <f t="shared" si="709"/>
      </c>
      <c r="Z129" s="504">
        <f>AVERAGE(Z124:Z128)</f>
      </c>
      <c r="AA129" s="506">
        <f>AVERAGE(AA124:AA128)</f>
      </c>
      <c r="AB129" s="506">
        <f t="shared" si="98"/>
      </c>
      <c r="AC129" s="508">
        <f>SUM(AC124:AC128)</f>
      </c>
      <c r="AD129" s="508">
        <f>SUM(AD124:AD128)</f>
      </c>
      <c r="AE129" s="508">
        <f>SUM(AE124:AE128)</f>
      </c>
      <c r="AF129" s="508">
        <f>SUM(AF124:AF128)</f>
      </c>
      <c r="AG129" s="508">
        <f>SUM(AG124:AG128)</f>
      </c>
      <c r="AH129" s="508">
        <f>SUM(AH124:AH128)</f>
      </c>
      <c r="AI129" s="508">
        <f>SUM(AI124:AI128)</f>
      </c>
      <c r="AJ129" s="508">
        <f>SUM(AJ124:AJ128)</f>
      </c>
      <c r="AK129" s="502">
        <f t="shared" si="140"/>
      </c>
      <c r="AL129" s="509">
        <f t="shared" si="39"/>
      </c>
      <c r="AM129" s="510"/>
      <c r="AN129" s="510"/>
      <c r="AO129" s="508">
        <f>SUM(AO124:AO128)</f>
      </c>
    </row>
    <row r="130">
      <c r="A130" s="548"/>
      <c r="B130" s="466" t="s">
        <v>410</v>
      </c>
      <c r="C130" s="511" t="s">
        <v>411</v>
      </c>
      <c r="D130" s="512">
        <f t="shared" ref="D130:D134" si="252">E130+F130+G130</f>
      </c>
      <c r="E130" s="517">
        <v>824.02</v>
      </c>
      <c r="F130" s="517">
        <v>440.66999999999996</v>
      </c>
      <c r="G130" s="513">
        <v>20.15</v>
      </c>
      <c r="H130" s="475">
        <v>2</v>
      </c>
      <c r="I130" s="494">
        <v>4632.739999999998</v>
      </c>
      <c r="J130" s="475">
        <v>0</v>
      </c>
      <c r="K130" s="494">
        <v>0</v>
      </c>
      <c r="L130" s="475">
        <f t="shared" ref="L130:L134" si="404">H130+J130</f>
      </c>
      <c r="M130" s="494">
        <f t="shared" ref="M130:M134" si="439">I130+K130</f>
      </c>
      <c r="N130" s="477">
        <f t="shared" si="151"/>
      </c>
      <c r="O130" s="478">
        <v>1</v>
      </c>
      <c r="P130" s="477">
        <f t="shared" si="192"/>
      </c>
      <c r="Q130" s="477">
        <f t="shared" ref="Q130:Q134" si="546">D130/L130</f>
      </c>
      <c r="R130" s="477">
        <f t="shared" si="579"/>
      </c>
      <c r="S130" s="477">
        <f t="shared" si="509"/>
      </c>
      <c r="T130" s="479">
        <f t="shared" si="518"/>
      </c>
      <c r="U130" s="479"/>
      <c r="V130" s="479">
        <f t="shared" si="882"/>
      </c>
      <c r="W130" s="479">
        <f t="shared" si="4"/>
      </c>
      <c r="X130" s="479">
        <f t="shared" si="665"/>
      </c>
      <c r="Y130" s="480">
        <f t="shared" si="709"/>
      </c>
      <c r="Z130" s="481">
        <v>0.023</v>
      </c>
      <c r="AA130" s="482">
        <v>57</v>
      </c>
      <c r="AB130" s="477">
        <f t="shared" si="98"/>
      </c>
      <c r="AC130" s="486">
        <v>10166</v>
      </c>
      <c r="AD130" s="486">
        <v>199</v>
      </c>
      <c r="AE130" s="486">
        <v>32</v>
      </c>
      <c r="AF130" s="486">
        <v>216</v>
      </c>
      <c r="AG130" s="486">
        <v>29</v>
      </c>
      <c r="AH130" s="486">
        <v>2</v>
      </c>
      <c r="AI130" s="486">
        <v>0</v>
      </c>
      <c r="AJ130" s="486">
        <v>6</v>
      </c>
      <c r="AK130" s="477">
        <f t="shared" si="140"/>
      </c>
      <c r="AL130" s="477">
        <f t="shared" si="39"/>
      </c>
      <c r="AM130" s="487" t="s">
        <v>412</v>
      </c>
      <c r="AN130" s="487" t="s">
        <v>426</v>
      </c>
      <c r="AO130" s="487">
        <v>6</v>
      </c>
    </row>
    <row r="131">
      <c r="A131" s="548"/>
      <c r="B131" s="466" t="s">
        <v>410</v>
      </c>
      <c r="C131" s="511" t="s">
        <v>413</v>
      </c>
      <c r="D131" s="512">
        <f t="shared" si="252"/>
      </c>
      <c r="E131" s="519">
        <v>1118.3</v>
      </c>
      <c r="F131" s="519">
        <v>293.24</v>
      </c>
      <c r="G131" s="519">
        <v>25.42</v>
      </c>
      <c r="H131" s="475">
        <v>2</v>
      </c>
      <c r="I131" s="494">
        <v>4129.690000000002</v>
      </c>
      <c r="J131" s="475">
        <v>0</v>
      </c>
      <c r="K131" s="494">
        <v>0</v>
      </c>
      <c r="L131" s="475">
        <f t="shared" si="404"/>
      </c>
      <c r="M131" s="494">
        <f t="shared" si="439"/>
      </c>
      <c r="N131" s="477">
        <f t="shared" si="151"/>
      </c>
      <c r="O131" s="478">
        <v>1</v>
      </c>
      <c r="P131" s="477">
        <f t="shared" si="192"/>
      </c>
      <c r="Q131" s="477">
        <f t="shared" si="546"/>
      </c>
      <c r="R131" s="477">
        <f t="shared" si="579"/>
      </c>
      <c r="S131" s="477">
        <f t="shared" si="509"/>
      </c>
      <c r="T131" s="479">
        <f t="shared" si="518"/>
      </c>
      <c r="U131" s="479"/>
      <c r="V131" s="479">
        <f t="shared" si="882"/>
      </c>
      <c r="W131" s="479">
        <f t="shared" si="4"/>
      </c>
      <c r="X131" s="479">
        <f t="shared" si="665"/>
      </c>
      <c r="Y131" s="480">
        <f t="shared" si="709"/>
      </c>
      <c r="Z131" s="481">
        <v>0.0212</v>
      </c>
      <c r="AA131" s="482">
        <v>27</v>
      </c>
      <c r="AB131" s="477">
        <f t="shared" si="98"/>
      </c>
      <c r="AC131" s="486">
        <v>12033</v>
      </c>
      <c r="AD131" s="486">
        <v>344</v>
      </c>
      <c r="AE131" s="486">
        <v>23</v>
      </c>
      <c r="AF131" s="486">
        <v>379</v>
      </c>
      <c r="AG131" s="486">
        <v>38</v>
      </c>
      <c r="AH131" s="486">
        <v>2</v>
      </c>
      <c r="AI131" s="486">
        <v>5</v>
      </c>
      <c r="AJ131" s="486">
        <v>4</v>
      </c>
      <c r="AK131" s="477">
        <f t="shared" si="140"/>
      </c>
      <c r="AL131" s="477">
        <f t="shared" si="39"/>
      </c>
      <c r="AM131" s="487" t="s">
        <v>412</v>
      </c>
      <c r="AN131" s="487" t="s">
        <v>426</v>
      </c>
      <c r="AO131" s="487">
        <v>12</v>
      </c>
    </row>
    <row r="132">
      <c r="A132" s="548"/>
      <c r="B132" s="466" t="s">
        <v>410</v>
      </c>
      <c r="C132" s="511" t="s">
        <v>414</v>
      </c>
      <c r="D132" s="512">
        <f t="shared" si="252"/>
      </c>
      <c r="E132" s="520">
        <v>1391.65</v>
      </c>
      <c r="F132" s="519">
        <v>537.45</v>
      </c>
      <c r="G132" s="519">
        <v>22.16</v>
      </c>
      <c r="H132" s="475">
        <v>2</v>
      </c>
      <c r="I132" s="494">
        <v>5656.370000000003</v>
      </c>
      <c r="J132" s="475">
        <v>0</v>
      </c>
      <c r="K132" s="494">
        <v>0</v>
      </c>
      <c r="L132" s="475">
        <f t="shared" si="404"/>
      </c>
      <c r="M132" s="494">
        <f t="shared" si="439"/>
      </c>
      <c r="N132" s="477">
        <f t="shared" si="151"/>
      </c>
      <c r="O132" s="478">
        <v>1</v>
      </c>
      <c r="P132" s="477">
        <f t="shared" si="192"/>
      </c>
      <c r="Q132" s="477">
        <f t="shared" si="546"/>
      </c>
      <c r="R132" s="477">
        <f t="shared" si="579"/>
      </c>
      <c r="S132" s="477">
        <f t="shared" si="509"/>
      </c>
      <c r="T132" s="479">
        <f t="shared" si="518"/>
      </c>
      <c r="U132" s="479"/>
      <c r="V132" s="479">
        <f t="shared" si="882"/>
      </c>
      <c r="W132" s="479">
        <f t="shared" si="4"/>
      </c>
      <c r="X132" s="479">
        <f t="shared" si="665"/>
      </c>
      <c r="Y132" s="480">
        <f t="shared" si="709"/>
      </c>
      <c r="Z132" s="481">
        <v>0.0205</v>
      </c>
      <c r="AA132" s="482">
        <v>28</v>
      </c>
      <c r="AB132" s="477">
        <f t="shared" si="98"/>
      </c>
      <c r="AC132" s="486">
        <v>14764</v>
      </c>
      <c r="AD132" s="486">
        <v>344</v>
      </c>
      <c r="AE132" s="486">
        <v>38</v>
      </c>
      <c r="AF132" s="486">
        <v>357</v>
      </c>
      <c r="AG132" s="486">
        <v>25</v>
      </c>
      <c r="AH132" s="486">
        <v>1</v>
      </c>
      <c r="AI132" s="486">
        <v>0</v>
      </c>
      <c r="AJ132" s="486">
        <v>4</v>
      </c>
      <c r="AK132" s="477">
        <f t="shared" si="140"/>
      </c>
      <c r="AL132" s="477">
        <f t="shared" si="39"/>
      </c>
      <c r="AM132" s="487" t="s">
        <v>412</v>
      </c>
      <c r="AN132" s="487" t="s">
        <v>426</v>
      </c>
      <c r="AO132" s="487">
        <v>39</v>
      </c>
    </row>
    <row r="133">
      <c r="A133" s="548"/>
      <c r="B133" s="466" t="s">
        <v>410</v>
      </c>
      <c r="C133" s="511" t="s">
        <v>415</v>
      </c>
      <c r="D133" s="512">
        <f t="shared" si="252"/>
      </c>
      <c r="E133" s="519">
        <v>1364.33</v>
      </c>
      <c r="F133" s="519">
        <v>505.89</v>
      </c>
      <c r="G133" s="519">
        <v>0</v>
      </c>
      <c r="H133" s="475">
        <v>0</v>
      </c>
      <c r="I133" s="494">
        <v>0</v>
      </c>
      <c r="J133" s="475">
        <v>0</v>
      </c>
      <c r="K133" s="494">
        <v>0</v>
      </c>
      <c r="L133" s="475">
        <f t="shared" si="404"/>
      </c>
      <c r="M133" s="494">
        <f t="shared" si="439"/>
      </c>
      <c r="N133" s="477">
        <f t="shared" si="151"/>
      </c>
      <c r="O133" s="478">
        <v>0</v>
      </c>
      <c r="P133" s="477">
        <f t="shared" si="192"/>
      </c>
      <c r="Q133" s="477">
        <f t="shared" si="546"/>
      </c>
      <c r="R133" s="477">
        <f t="shared" si="579"/>
      </c>
      <c r="S133" s="477">
        <f t="shared" si="509"/>
      </c>
      <c r="T133" s="479">
        <f t="shared" si="518"/>
      </c>
      <c r="U133" s="479"/>
      <c r="V133" s="479">
        <f t="shared" si="882"/>
      </c>
      <c r="W133" s="479">
        <f t="shared" si="4"/>
      </c>
      <c r="X133" s="479">
        <f t="shared" si="665"/>
      </c>
      <c r="Y133" s="480">
        <f t="shared" si="709"/>
      </c>
      <c r="Z133" s="481">
        <v>0.0204</v>
      </c>
      <c r="AA133" s="482">
        <v>35</v>
      </c>
      <c r="AB133" s="477">
        <f t="shared" si="98"/>
      </c>
      <c r="AC133" s="486">
        <v>13013</v>
      </c>
      <c r="AD133" s="486">
        <v>297</v>
      </c>
      <c r="AE133" s="486">
        <v>52</v>
      </c>
      <c r="AF133" s="486">
        <v>330</v>
      </c>
      <c r="AG133" s="486">
        <v>39</v>
      </c>
      <c r="AH133" s="486">
        <v>0</v>
      </c>
      <c r="AI133" s="486">
        <v>0</v>
      </c>
      <c r="AJ133" s="486">
        <v>8</v>
      </c>
      <c r="AK133" s="477">
        <f t="shared" si="140"/>
      </c>
      <c r="AL133" s="477">
        <f t="shared" si="39"/>
      </c>
      <c r="AM133" s="487" t="s">
        <v>412</v>
      </c>
      <c r="AN133" s="487" t="s">
        <v>426</v>
      </c>
      <c r="AO133" s="487">
        <v>60</v>
      </c>
    </row>
    <row r="134">
      <c r="A134" s="548"/>
      <c r="B134" s="466" t="s">
        <v>410</v>
      </c>
      <c r="C134" s="511" t="s">
        <v>416</v>
      </c>
      <c r="D134" s="512">
        <f t="shared" si="252"/>
      </c>
      <c r="E134" s="519">
        <v>1447.73</v>
      </c>
      <c r="F134" s="519">
        <v>621.28</v>
      </c>
      <c r="G134" s="519">
        <v>0</v>
      </c>
      <c r="H134" s="475">
        <v>3</v>
      </c>
      <c r="I134" s="494">
        <v>7651.219999999994</v>
      </c>
      <c r="J134" s="475">
        <v>0</v>
      </c>
      <c r="K134" s="494">
        <v>0</v>
      </c>
      <c r="L134" s="475">
        <f t="shared" si="404"/>
      </c>
      <c r="M134" s="494">
        <f t="shared" si="439"/>
      </c>
      <c r="N134" s="477">
        <f t="shared" si="151"/>
      </c>
      <c r="O134" s="478">
        <v>2</v>
      </c>
      <c r="P134" s="477">
        <f t="shared" si="192"/>
      </c>
      <c r="Q134" s="477">
        <f t="shared" si="546"/>
      </c>
      <c r="R134" s="477">
        <f t="shared" si="579"/>
      </c>
      <c r="S134" s="477">
        <f t="shared" si="509"/>
      </c>
      <c r="T134" s="479">
        <f t="shared" si="518"/>
      </c>
      <c r="U134" s="479"/>
      <c r="V134" s="479">
        <f t="shared" si="882"/>
      </c>
      <c r="W134" s="479">
        <f t="shared" si="4"/>
      </c>
      <c r="X134" s="479">
        <f t="shared" si="665"/>
      </c>
      <c r="Y134" s="480">
        <f t="shared" si="709"/>
      </c>
      <c r="Z134" s="481">
        <v>0.0198</v>
      </c>
      <c r="AA134" s="482">
        <v>36</v>
      </c>
      <c r="AB134" s="477">
        <f t="shared" si="98"/>
      </c>
      <c r="AC134" s="486">
        <v>15026</v>
      </c>
      <c r="AD134" s="486">
        <v>337</v>
      </c>
      <c r="AE134" s="486">
        <v>39</v>
      </c>
      <c r="AF134" s="486">
        <v>346</v>
      </c>
      <c r="AG134" s="486">
        <v>41</v>
      </c>
      <c r="AH134" s="486">
        <v>7</v>
      </c>
      <c r="AI134" s="486">
        <v>2</v>
      </c>
      <c r="AJ134" s="486">
        <v>10</v>
      </c>
      <c r="AK134" s="477">
        <f t="shared" si="140"/>
      </c>
      <c r="AL134" s="477">
        <f t="shared" si="39"/>
      </c>
      <c r="AM134" s="487" t="s">
        <v>412</v>
      </c>
      <c r="AN134" s="487" t="s">
        <v>426</v>
      </c>
      <c r="AO134" s="487">
        <v>13</v>
      </c>
    </row>
    <row r="135">
      <c r="A135" s="548"/>
      <c r="B135" s="497" t="s">
        <v>397</v>
      </c>
      <c r="C135" s="497"/>
      <c r="D135" s="498">
        <f>SUM(D130:D134)</f>
      </c>
      <c r="E135" s="498">
        <f>SUM(E130:E134)</f>
      </c>
      <c r="F135" s="498">
        <f>SUM(F130:F134)</f>
      </c>
      <c r="G135" s="498">
        <f>SUM(G130:G134)</f>
      </c>
      <c r="H135" s="503">
        <f>SUM(H130:H134)</f>
      </c>
      <c r="I135" s="516">
        <f>SUM(I130:I134)</f>
      </c>
      <c r="J135" s="503">
        <f>SUM(J130:J134)</f>
      </c>
      <c r="K135" s="516">
        <f>SUM(K130:K134)</f>
      </c>
      <c r="L135" s="518">
        <f>SUM(L130:L134)</f>
      </c>
      <c r="M135" s="498">
        <f>SUM(M130:M134)</f>
      </c>
      <c r="N135" s="502">
        <f t="shared" si="151"/>
      </c>
      <c r="O135" s="503">
        <f>SUM(O130:O134)</f>
      </c>
      <c r="P135" s="502">
        <f t="shared" si="192"/>
      </c>
      <c r="Q135" s="502">
        <f>D135/O135</f>
      </c>
      <c r="R135" s="502">
        <f t="shared" si="579"/>
      </c>
      <c r="S135" s="502">
        <f t="shared" si="509"/>
      </c>
      <c r="T135" s="504">
        <f t="shared" si="518"/>
      </c>
      <c r="U135" s="504"/>
      <c r="V135" s="504">
        <f t="shared" si="882"/>
      </c>
      <c r="W135" s="504">
        <f t="shared" si="4"/>
      </c>
      <c r="X135" s="504">
        <f t="shared" si="665"/>
      </c>
      <c r="Y135" s="505">
        <f t="shared" si="709"/>
      </c>
      <c r="Z135" s="504">
        <f>AVERAGE(Z130:Z134)</f>
      </c>
      <c r="AA135" s="506">
        <f>AVERAGE(AA130:AA134)</f>
      </c>
      <c r="AB135" s="506">
        <f t="shared" si="98"/>
      </c>
      <c r="AC135" s="508">
        <f>SUM(AC130:AC134)</f>
      </c>
      <c r="AD135" s="508">
        <f>SUM(AD130:AD134)</f>
      </c>
      <c r="AE135" s="508">
        <f>SUM(AE130:AE134)</f>
      </c>
      <c r="AF135" s="508">
        <f>SUM(AF130:AF134)</f>
      </c>
      <c r="AG135" s="508">
        <f>SUM(AG130:AG134)</f>
      </c>
      <c r="AH135" s="508">
        <f>SUM(AH130:AH134)</f>
      </c>
      <c r="AI135" s="508">
        <f>SUM(AI130:AI134)</f>
      </c>
      <c r="AJ135" s="508">
        <f>SUM(AJ130:AJ134)</f>
      </c>
      <c r="AK135" s="502">
        <f t="shared" si="140"/>
      </c>
      <c r="AL135" s="509">
        <f t="shared" si="39"/>
      </c>
      <c r="AM135" s="510"/>
      <c r="AN135" s="510"/>
      <c r="AO135" s="508">
        <f>SUM(AO130:AO134)</f>
      </c>
    </row>
    <row r="136">
      <c r="A136" s="548"/>
      <c r="B136" s="466" t="s">
        <v>423</v>
      </c>
      <c r="C136" s="511" t="s">
        <v>418</v>
      </c>
      <c r="D136" s="512">
        <f t="shared" ref="D136:D138" si="253">E136+F136+G136</f>
      </c>
      <c r="E136" s="519">
        <v>1680.45</v>
      </c>
      <c r="F136" s="519">
        <v>586.2700000000001</v>
      </c>
      <c r="G136" s="520">
        <v>0</v>
      </c>
      <c r="H136" s="475">
        <v>2</v>
      </c>
      <c r="I136" s="494">
        <v>4543.120000000003</v>
      </c>
      <c r="J136" s="475">
        <v>0</v>
      </c>
      <c r="K136" s="494">
        <v>0</v>
      </c>
      <c r="L136" s="475">
        <f t="shared" ref="L136:L138" si="405">H136+J136</f>
      </c>
      <c r="M136" s="494">
        <f t="shared" ref="M136:M138" si="440">I136+K136</f>
      </c>
      <c r="N136" s="477">
        <f t="shared" si="151"/>
      </c>
      <c r="O136" s="478">
        <v>2</v>
      </c>
      <c r="P136" s="477">
        <f t="shared" si="192"/>
      </c>
      <c r="Q136" s="477">
        <f t="shared" ref="Q136:Q138" si="547">D136/L136</f>
      </c>
      <c r="R136" s="477">
        <f t="shared" si="579"/>
      </c>
      <c r="S136" s="477">
        <f t="shared" si="509"/>
      </c>
      <c r="T136" s="479">
        <f t="shared" si="518"/>
      </c>
      <c r="U136" s="479"/>
      <c r="V136" s="479">
        <f t="shared" si="882"/>
      </c>
      <c r="W136" s="479">
        <f t="shared" si="4"/>
      </c>
      <c r="X136" s="479">
        <f t="shared" si="665"/>
      </c>
      <c r="Y136" s="480">
        <f t="shared" si="709"/>
      </c>
      <c r="Z136" s="481">
        <v>0.0198</v>
      </c>
      <c r="AA136" s="482">
        <v>40</v>
      </c>
      <c r="AB136" s="477">
        <f t="shared" si="98"/>
      </c>
      <c r="AC136" s="486">
        <v>16973</v>
      </c>
      <c r="AD136" s="486">
        <v>388</v>
      </c>
      <c r="AE136" s="486">
        <v>73</v>
      </c>
      <c r="AF136" s="486">
        <v>410</v>
      </c>
      <c r="AG136" s="486">
        <v>56</v>
      </c>
      <c r="AH136" s="486">
        <v>4</v>
      </c>
      <c r="AI136" s="486">
        <v>3</v>
      </c>
      <c r="AJ136" s="486">
        <v>6</v>
      </c>
      <c r="AK136" s="477">
        <f t="shared" si="140"/>
      </c>
      <c r="AL136" s="477">
        <f t="shared" si="39"/>
      </c>
      <c r="AM136" s="487" t="s">
        <v>412</v>
      </c>
      <c r="AN136" s="487" t="s">
        <v>426</v>
      </c>
      <c r="AO136" s="487">
        <v>19</v>
      </c>
    </row>
    <row r="137">
      <c r="A137" s="548"/>
      <c r="B137" s="466" t="s">
        <v>423</v>
      </c>
      <c r="C137" s="511" t="s">
        <v>419</v>
      </c>
      <c r="D137" s="512">
        <f t="shared" si="253"/>
      </c>
      <c r="E137" s="519">
        <v>1826.71</v>
      </c>
      <c r="F137" s="519">
        <v>438.77</v>
      </c>
      <c r="G137" s="520">
        <v>0</v>
      </c>
      <c r="H137" s="475">
        <v>1</v>
      </c>
      <c r="I137" s="494">
        <v>1994.8499999999913</v>
      </c>
      <c r="J137" s="475">
        <v>0</v>
      </c>
      <c r="K137" s="494">
        <v>0</v>
      </c>
      <c r="L137" s="475">
        <f t="shared" si="405"/>
      </c>
      <c r="M137" s="494">
        <f t="shared" si="440"/>
      </c>
      <c r="N137" s="477">
        <f t="shared" si="151"/>
      </c>
      <c r="O137" s="478">
        <v>1</v>
      </c>
      <c r="P137" s="477">
        <f t="shared" si="192"/>
      </c>
      <c r="Q137" s="477">
        <f t="shared" si="547"/>
      </c>
      <c r="R137" s="477">
        <f t="shared" si="579"/>
      </c>
      <c r="S137" s="477">
        <f t="shared" si="509"/>
      </c>
      <c r="T137" s="479">
        <f t="shared" si="518"/>
      </c>
      <c r="U137" s="479"/>
      <c r="V137" s="479">
        <f t="shared" si="882"/>
      </c>
      <c r="W137" s="479">
        <f t="shared" si="4"/>
      </c>
      <c r="X137" s="479">
        <f t="shared" si="665"/>
      </c>
      <c r="Y137" s="480">
        <f t="shared" si="709"/>
      </c>
      <c r="Z137" s="481">
        <v>0.019</v>
      </c>
      <c r="AA137" s="482">
        <v>40</v>
      </c>
      <c r="AB137" s="477">
        <f t="shared" si="98"/>
      </c>
      <c r="AC137" s="486">
        <v>17399</v>
      </c>
      <c r="AD137" s="486">
        <v>532</v>
      </c>
      <c r="AE137" s="486">
        <v>58</v>
      </c>
      <c r="AF137" s="486">
        <v>555</v>
      </c>
      <c r="AG137" s="486">
        <v>38</v>
      </c>
      <c r="AH137" s="486">
        <v>1</v>
      </c>
      <c r="AI137" s="486">
        <v>4</v>
      </c>
      <c r="AJ137" s="486">
        <v>1</v>
      </c>
      <c r="AK137" s="477">
        <f t="shared" si="140"/>
      </c>
      <c r="AL137" s="477">
        <f t="shared" si="39"/>
      </c>
      <c r="AM137" s="487" t="s">
        <v>412</v>
      </c>
      <c r="AN137" s="487" t="s">
        <v>426</v>
      </c>
      <c r="AO137" s="487">
        <v>18</v>
      </c>
    </row>
    <row r="138">
      <c r="A138" s="548"/>
      <c r="B138" s="466" t="s">
        <v>423</v>
      </c>
      <c r="C138" s="511" t="s">
        <v>420</v>
      </c>
      <c r="D138" s="512">
        <f t="shared" si="253"/>
      </c>
      <c r="E138" s="519">
        <v>1580.79</v>
      </c>
      <c r="F138" s="519">
        <v>413.1</v>
      </c>
      <c r="G138" s="520">
        <v>0</v>
      </c>
      <c r="H138" s="475">
        <v>3</v>
      </c>
      <c r="I138" s="494">
        <v>7412.890000000014</v>
      </c>
      <c r="J138" s="475">
        <v>0</v>
      </c>
      <c r="K138" s="494">
        <v>0</v>
      </c>
      <c r="L138" s="475">
        <f t="shared" si="405"/>
      </c>
      <c r="M138" s="494">
        <f t="shared" si="440"/>
      </c>
      <c r="N138" s="477">
        <f t="shared" si="151"/>
      </c>
      <c r="O138" s="478">
        <v>3</v>
      </c>
      <c r="P138" s="477">
        <f t="shared" si="192"/>
      </c>
      <c r="Q138" s="477">
        <f t="shared" si="547"/>
      </c>
      <c r="R138" s="477">
        <f t="shared" si="579"/>
      </c>
      <c r="S138" s="477">
        <f t="shared" si="509"/>
      </c>
      <c r="T138" s="479">
        <f t="shared" si="518"/>
      </c>
      <c r="U138" s="479"/>
      <c r="V138" s="479">
        <f t="shared" si="882"/>
      </c>
      <c r="W138" s="479">
        <f t="shared" si="4"/>
      </c>
      <c r="X138" s="479">
        <f t="shared" si="665"/>
      </c>
      <c r="Y138" s="480">
        <f t="shared" si="709"/>
      </c>
      <c r="Z138" s="481">
        <v>0.0187</v>
      </c>
      <c r="AA138" s="482">
        <v>40</v>
      </c>
      <c r="AB138" s="477">
        <f t="shared" si="98"/>
      </c>
      <c r="AC138" s="486">
        <v>14982</v>
      </c>
      <c r="AD138" s="486">
        <v>377</v>
      </c>
      <c r="AE138" s="486">
        <v>48</v>
      </c>
      <c r="AF138" s="486">
        <v>417</v>
      </c>
      <c r="AG138" s="486">
        <v>123</v>
      </c>
      <c r="AH138" s="486">
        <v>4</v>
      </c>
      <c r="AI138" s="486">
        <v>0</v>
      </c>
      <c r="AJ138" s="486">
        <v>3</v>
      </c>
      <c r="AK138" s="477">
        <f t="shared" si="140"/>
      </c>
      <c r="AL138" s="477">
        <f t="shared" si="39"/>
      </c>
      <c r="AM138" s="487" t="s">
        <v>412</v>
      </c>
      <c r="AN138" s="487" t="s">
        <v>426</v>
      </c>
      <c r="AO138" s="487">
        <v>11</v>
      </c>
    </row>
    <row r="139">
      <c r="A139" s="548"/>
      <c r="B139" s="497" t="s">
        <v>397</v>
      </c>
      <c r="C139" s="497"/>
      <c r="D139" s="498">
        <f>SUM(D136:D138)</f>
      </c>
      <c r="E139" s="515">
        <f>SUM(E136:E138)</f>
      </c>
      <c r="F139" s="515">
        <f>SUM(F136:F138)</f>
      </c>
      <c r="G139" s="515">
        <f>SUM(G136:G138)</f>
      </c>
      <c r="H139" s="503">
        <f>SUM(H136:H138)</f>
      </c>
      <c r="I139" s="516">
        <f>SUM(I136:I138)</f>
      </c>
      <c r="J139" s="503">
        <f>SUM(J136:J138)</f>
      </c>
      <c r="K139" s="516">
        <f>SUM(K136:K138)</f>
      </c>
      <c r="L139" s="500">
        <f>SUM(L136:L138)</f>
      </c>
      <c r="M139" s="515">
        <f>SUM(M136:M138)</f>
      </c>
      <c r="N139" s="502">
        <f t="shared" si="151"/>
      </c>
      <c r="O139" s="503">
        <f>SUM(O136:O138)</f>
      </c>
      <c r="P139" s="502">
        <f t="shared" si="192"/>
      </c>
      <c r="Q139" s="502">
        <f t="shared" ref="Q139:Q140" si="360">D139/O139</f>
      </c>
      <c r="R139" s="502">
        <f t="shared" si="579"/>
      </c>
      <c r="S139" s="502">
        <f t="shared" si="509"/>
      </c>
      <c r="T139" s="504">
        <f t="shared" si="518"/>
      </c>
      <c r="U139" s="504"/>
      <c r="V139" s="504">
        <f t="shared" si="882"/>
      </c>
      <c r="W139" s="504">
        <f t="shared" si="4"/>
      </c>
      <c r="X139" s="504">
        <f t="shared" si="665"/>
      </c>
      <c r="Y139" s="505">
        <f t="shared" si="709"/>
      </c>
      <c r="Z139" s="536">
        <f>AVERAGE(Z136:Z138)</f>
      </c>
      <c r="AA139" s="506">
        <f>AVERAGE(AA136:AA138)</f>
      </c>
      <c r="AB139" s="506">
        <f t="shared" si="98"/>
      </c>
      <c r="AC139" s="508">
        <f>SUM(AC136:AC138)</f>
      </c>
      <c r="AD139" s="508">
        <f>SUM(AD136:AD138)</f>
      </c>
      <c r="AE139" s="508">
        <f>SUM(AE136:AE138)</f>
      </c>
      <c r="AF139" s="508">
        <f>SUM(AF136:AF138)</f>
      </c>
      <c r="AG139" s="508">
        <f>SUM(AG136:AG138)</f>
      </c>
      <c r="AH139" s="508">
        <f>SUM(AH136:AH138)</f>
      </c>
      <c r="AI139" s="508">
        <f>SUM(AI136:AI138)</f>
      </c>
      <c r="AJ139" s="508">
        <f>SUM(AJ136:AJ138)</f>
      </c>
      <c r="AK139" s="502">
        <f t="shared" si="140"/>
      </c>
      <c r="AL139" s="509">
        <f t="shared" si="39"/>
      </c>
      <c r="AM139" s="510"/>
      <c r="AN139" s="510"/>
      <c r="AO139" s="508">
        <f>SUM(AO136:AO138)</f>
      </c>
    </row>
    <row r="140">
      <c r="A140" s="548"/>
      <c r="B140" s="521" t="s">
        <v>421</v>
      </c>
      <c r="C140" s="521"/>
      <c r="D140" s="522">
        <f>D123+D117+D135+D129+D139</f>
      </c>
      <c r="E140" s="523">
        <f>E123+E117+E135+E129+E139</f>
      </c>
      <c r="F140" s="523">
        <f>F123+F117+F135+F129+F139</f>
      </c>
      <c r="G140" s="523">
        <f>G123+G117+G135+G129+G139</f>
      </c>
      <c r="H140" s="524">
        <f>H139+H135+H129+H123+H117</f>
      </c>
      <c r="I140" s="525">
        <f>I139+I135+I129+I123+I117</f>
      </c>
      <c r="J140" s="524">
        <f>J139+J135+J129+J123+J117</f>
      </c>
      <c r="K140" s="525">
        <f>K139+K135+K129+K123+K117</f>
      </c>
      <c r="L140" s="524">
        <f>L123+L117+L135+L129+L139</f>
      </c>
      <c r="M140" s="523">
        <f>M123+M117+M135+M129+M139</f>
      </c>
      <c r="N140" s="525">
        <f t="shared" si="151"/>
      </c>
      <c r="O140" s="524">
        <f>O139+O135+O129+O123+O117</f>
      </c>
      <c r="P140" s="525">
        <f t="shared" si="192"/>
      </c>
      <c r="Q140" s="525">
        <f t="shared" si="360"/>
      </c>
      <c r="R140" s="525">
        <f t="shared" si="579"/>
      </c>
      <c r="S140" s="525">
        <f t="shared" si="509"/>
      </c>
      <c r="T140" s="527">
        <f t="shared" si="518"/>
      </c>
      <c r="U140" s="527"/>
      <c r="V140" s="527">
        <f t="shared" si="882"/>
      </c>
      <c r="W140" s="527">
        <f t="shared" si="4"/>
      </c>
      <c r="X140" s="527">
        <f t="shared" si="665"/>
      </c>
      <c r="Y140" s="537">
        <f t="shared" si="709"/>
      </c>
      <c r="Z140" s="538">
        <f>(Z123+Z117+Z135+Z129+Z139)/5</f>
      </c>
      <c r="AA140" s="539">
        <f>(AA123+AA117+AA135+AA129+AA139)/5</f>
      </c>
      <c r="AB140" s="525">
        <f>(AB123+AB117+AB135+AB129+AB139)/5</f>
      </c>
      <c r="AC140" s="529">
        <f>AC123+AC117+AC135+AC129+AC139</f>
      </c>
      <c r="AD140" s="529">
        <f>AD123+AD117+AD135+AD129+AD139</f>
      </c>
      <c r="AE140" s="529">
        <f>AE123+AE117+AE135+AE129+AE139</f>
      </c>
      <c r="AF140" s="529">
        <f>AF123+AF117+AF135+AF129+AF139</f>
      </c>
      <c r="AG140" s="529">
        <f>AG123+AG117+AG135+AG129+AG139</f>
      </c>
      <c r="AH140" s="529">
        <f>AH123+AH117+AH135+AH129+AH139</f>
      </c>
      <c r="AI140" s="529">
        <f>AI123+AI117+AI135+AI129+AI139</f>
      </c>
      <c r="AJ140" s="529">
        <f>AJ123+AJ117+AJ135+AJ129+AJ139</f>
      </c>
      <c r="AK140" s="525">
        <f t="shared" si="140"/>
      </c>
      <c r="AL140" s="530">
        <f t="shared" si="39"/>
      </c>
      <c r="AM140" s="521"/>
      <c r="AN140" s="521"/>
      <c r="AO140" s="523">
        <f>AO123+AO117+AO135+AO129+AO139</f>
      </c>
    </row>
    <row customHeight="true" ht="18.452380952380953" r="141">
      <c r="A141" s="452"/>
      <c r="B141" s="452" t="s">
        <v>350</v>
      </c>
      <c r="C141" s="452"/>
      <c r="D141" s="453" t="s">
        <v>351</v>
      </c>
      <c r="E141" s="453"/>
      <c r="F141" s="453"/>
      <c r="G141" s="453"/>
      <c r="H141" s="453"/>
      <c r="I141" s="453"/>
      <c r="J141" s="453"/>
      <c r="K141" s="453"/>
      <c r="L141" s="453"/>
      <c r="M141" s="453"/>
      <c r="N141" s="453"/>
      <c r="O141" s="453"/>
      <c r="P141" s="453"/>
      <c r="Q141" s="453"/>
      <c r="R141" s="453"/>
      <c r="S141" s="454" t="s">
        <v>352</v>
      </c>
      <c r="T141" s="454"/>
      <c r="U141" s="454"/>
      <c r="V141" s="454"/>
      <c r="W141" s="454"/>
      <c r="X141" s="454"/>
      <c r="Y141" s="454"/>
      <c r="Z141" s="454"/>
      <c r="AA141" s="454"/>
      <c r="AB141" s="454"/>
      <c r="AC141" s="454"/>
      <c r="AD141" s="454"/>
      <c r="AE141" s="454"/>
      <c r="AF141" s="454"/>
      <c r="AG141" s="454"/>
      <c r="AH141" s="454"/>
      <c r="AI141" s="454"/>
      <c r="AJ141" s="454"/>
      <c r="AK141" s="454"/>
      <c r="AL141" s="454"/>
      <c r="AM141" s="454"/>
      <c r="AN141" s="454"/>
      <c r="AO141" s="455"/>
    </row>
    <row customHeight="true" ht="18.452380952380953" r="142">
      <c r="A142" s="452"/>
      <c r="B142" s="540" t="s">
        <v>353</v>
      </c>
      <c r="C142" s="540" t="s">
        <v>354</v>
      </c>
      <c r="D142" s="456" t="s">
        <v>355</v>
      </c>
      <c r="E142" s="457" t="s">
        <v>356</v>
      </c>
      <c r="F142" s="457" t="s">
        <v>357</v>
      </c>
      <c r="G142" s="458" t="s">
        <v>358</v>
      </c>
      <c r="H142" s="459" t="s">
        <v>359</v>
      </c>
      <c r="I142" s="459" t="s">
        <v>360</v>
      </c>
      <c r="J142" s="459" t="s">
        <v>361</v>
      </c>
      <c r="K142" s="459" t="s">
        <v>362</v>
      </c>
      <c r="L142" s="459" t="s">
        <v>363</v>
      </c>
      <c r="M142" s="541" t="s">
        <v>364</v>
      </c>
      <c r="N142" s="542" t="s">
        <v>365</v>
      </c>
      <c r="O142" s="459" t="s">
        <v>366</v>
      </c>
      <c r="P142" s="542" t="s">
        <v>367</v>
      </c>
      <c r="Q142" s="542" t="s">
        <v>368</v>
      </c>
      <c r="R142" s="542" t="s">
        <v>369</v>
      </c>
      <c r="S142" s="543" t="s">
        <v>370</v>
      </c>
      <c r="T142" s="544" t="s">
        <v>371</v>
      </c>
      <c r="U142" s="544"/>
      <c r="V142" s="544" t="s">
        <v>372</v>
      </c>
      <c r="W142" s="544" t="s">
        <v>373</v>
      </c>
      <c r="X142" s="544" t="s">
        <v>374</v>
      </c>
      <c r="Y142" s="545" t="s">
        <v>375</v>
      </c>
      <c r="Z142" s="544" t="s">
        <v>376</v>
      </c>
      <c r="AA142" s="546" t="s">
        <v>377</v>
      </c>
      <c r="AB142" s="543" t="s">
        <v>378</v>
      </c>
      <c r="AC142" s="545" t="s">
        <v>379</v>
      </c>
      <c r="AD142" s="545" t="s">
        <v>380</v>
      </c>
      <c r="AE142" s="545" t="s">
        <v>381</v>
      </c>
      <c r="AF142" s="545" t="s">
        <v>382</v>
      </c>
      <c r="AG142" s="545" t="s">
        <v>383</v>
      </c>
      <c r="AH142" s="545" t="s">
        <v>384</v>
      </c>
      <c r="AI142" s="545" t="s">
        <v>385</v>
      </c>
      <c r="AJ142" s="545" t="s">
        <v>386</v>
      </c>
      <c r="AK142" s="545" t="s">
        <v>387</v>
      </c>
      <c r="AL142" s="543" t="s">
        <v>388</v>
      </c>
      <c r="AM142" s="547" t="s">
        <v>389</v>
      </c>
      <c r="AN142" s="547" t="s">
        <v>390</v>
      </c>
      <c r="AO142" s="547" t="s">
        <v>391</v>
      </c>
    </row>
    <row customHeight="true" ht="18.452380952380953" r="143">
      <c r="A143" s="548">
        <v>46240</v>
      </c>
      <c r="B143" s="549" t="s">
        <v>423</v>
      </c>
      <c r="C143" s="550" t="s">
        <v>393</v>
      </c>
      <c r="D143" s="490">
        <f t="shared" ref="D143:D144" si="254">E143+F143+G143</f>
      </c>
      <c r="E143" s="534">
        <v>1023.32</v>
      </c>
      <c r="F143" s="490">
        <v>564.05</v>
      </c>
      <c r="G143" s="520">
        <v>0</v>
      </c>
      <c r="H143" s="551">
        <v>3</v>
      </c>
      <c r="I143" s="532">
        <v>6531.529999999999</v>
      </c>
      <c r="J143" s="551">
        <v>0</v>
      </c>
      <c r="K143" s="532">
        <v>0</v>
      </c>
      <c r="L143" s="552">
        <f t="shared" ref="L143:L144" si="406">H143+J143</f>
      </c>
      <c r="M143" s="553">
        <f t="shared" ref="M143:M144" si="441">I143+K143</f>
      </c>
      <c r="N143" s="554">
        <f t="shared" ref="N143:N168" si="152">M143/D143</f>
      </c>
      <c r="O143" s="555">
        <v>3</v>
      </c>
      <c r="P143" s="554">
        <f t="shared" ref="P143:P168" si="193">D143/L143</f>
      </c>
      <c r="Q143" s="554">
        <f t="shared" ref="Q143:Q144" si="548">D143/L143</f>
      </c>
      <c r="R143" s="554">
        <f t="shared" ref="R143:R168" si="580">M143/L143</f>
      </c>
      <c r="S143" s="554">
        <f t="shared" ref="S143:S168" si="510">D143/AD143</f>
      </c>
      <c r="T143" s="556">
        <f t="shared" ref="T143:T168" si="519">Y143/AC143*1</f>
      </c>
      <c r="U143" s="556"/>
      <c r="V143" s="556">
        <f t="shared" ref="V143:V168" si="883">AD143/AC143</f>
      </c>
      <c r="W143" s="556">
        <f t="shared" ref="W143:W168" si="5">AF143/AC143</f>
      </c>
      <c r="X143" s="556">
        <f t="shared" ref="X143:X168" si="666">AG143/AF143</f>
      </c>
      <c r="Y143" s="557">
        <f t="shared" ref="Y143:Y168" si="710">AE143/Z143</f>
      </c>
      <c r="Z143" s="558">
        <v>0.0193</v>
      </c>
      <c r="AA143" s="559">
        <v>41</v>
      </c>
      <c r="AB143" s="554">
        <f t="shared" ref="AB143:AB167" si="99">(D143/AC143)*1000</f>
      </c>
      <c r="AC143" s="496">
        <v>12206</v>
      </c>
      <c r="AD143" s="496">
        <v>351</v>
      </c>
      <c r="AE143" s="496">
        <v>45</v>
      </c>
      <c r="AF143" s="496">
        <v>383</v>
      </c>
      <c r="AG143" s="496">
        <v>46</v>
      </c>
      <c r="AH143" s="496">
        <v>4</v>
      </c>
      <c r="AI143" s="496">
        <v>0</v>
      </c>
      <c r="AJ143" s="496">
        <v>9</v>
      </c>
      <c r="AK143" s="554">
        <f t="shared" ref="AK143:AK154" si="141">D143/AF143</f>
      </c>
      <c r="AL143" s="554">
        <f t="shared" ref="AL143:AL168" si="40">AO143*1000/D143</f>
      </c>
      <c r="AM143" s="560" t="s">
        <v>412</v>
      </c>
      <c r="AN143" s="560" t="s">
        <v>426</v>
      </c>
      <c r="AO143" s="560">
        <v>9</v>
      </c>
    </row>
    <row customHeight="true" ht="18.452380952380953" r="144">
      <c r="A144" s="548"/>
      <c r="B144" s="561" t="s">
        <v>423</v>
      </c>
      <c r="C144" s="562" t="s">
        <v>396</v>
      </c>
      <c r="D144" s="563">
        <f t="shared" si="254"/>
      </c>
      <c r="E144" s="564">
        <v>185.09</v>
      </c>
      <c r="F144" s="565">
        <v>255.32</v>
      </c>
      <c r="G144" s="520">
        <v>0</v>
      </c>
      <c r="H144" s="566">
        <v>1</v>
      </c>
      <c r="I144" s="567">
        <v>2548.2599999999948</v>
      </c>
      <c r="J144" s="568">
        <v>0</v>
      </c>
      <c r="K144" s="535">
        <v>0</v>
      </c>
      <c r="L144" s="493">
        <f t="shared" si="406"/>
      </c>
      <c r="M144" s="569">
        <f t="shared" si="441"/>
      </c>
      <c r="N144" s="570">
        <f t="shared" si="152"/>
      </c>
      <c r="O144" s="571">
        <v>1</v>
      </c>
      <c r="P144" s="570">
        <f t="shared" si="193"/>
      </c>
      <c r="Q144" s="570">
        <f t="shared" si="548"/>
      </c>
      <c r="R144" s="570">
        <f t="shared" si="580"/>
      </c>
      <c r="S144" s="570">
        <f t="shared" si="510"/>
      </c>
      <c r="T144" s="572">
        <f t="shared" si="519"/>
      </c>
      <c r="U144" s="572"/>
      <c r="V144" s="572">
        <f t="shared" si="883"/>
      </c>
      <c r="W144" s="572">
        <f t="shared" si="5"/>
      </c>
      <c r="X144" s="572">
        <f t="shared" si="666"/>
      </c>
      <c r="Y144" s="573">
        <f t="shared" si="710"/>
      </c>
      <c r="Z144" s="574">
        <v>0.0268</v>
      </c>
      <c r="AA144" s="575">
        <v>44</v>
      </c>
      <c r="AB144" s="495">
        <f t="shared" si="99"/>
      </c>
      <c r="AC144" s="576">
        <v>6371</v>
      </c>
      <c r="AD144" s="577">
        <v>176</v>
      </c>
      <c r="AE144" s="578">
        <v>27</v>
      </c>
      <c r="AF144" s="578">
        <v>197</v>
      </c>
      <c r="AG144" s="578">
        <v>44</v>
      </c>
      <c r="AH144" s="578">
        <v>3</v>
      </c>
      <c r="AI144" s="578">
        <v>2</v>
      </c>
      <c r="AJ144" s="578">
        <v>5</v>
      </c>
      <c r="AK144" s="570">
        <f t="shared" si="141"/>
      </c>
      <c r="AL144" s="570">
        <f t="shared" si="40"/>
      </c>
      <c r="AM144" s="579" t="s">
        <v>412</v>
      </c>
      <c r="AN144" s="579" t="s">
        <v>426</v>
      </c>
      <c r="AO144" s="579">
        <v>3</v>
      </c>
    </row>
    <row customHeight="true" ht="18.452380952380953" r="145">
      <c r="A145" s="548"/>
      <c r="B145" s="497" t="s">
        <v>397</v>
      </c>
      <c r="C145" s="497"/>
      <c r="D145" s="498">
        <f>SUM(D143:D144)</f>
      </c>
      <c r="E145" s="499">
        <f>SUM(E143:E144)</f>
      </c>
      <c r="F145" s="499">
        <f>SUM(F143:F144)</f>
      </c>
      <c r="G145" s="499">
        <f>SUM(G143:G144)</f>
      </c>
      <c r="H145" s="499">
        <f>SUM(H143:H144)</f>
      </c>
      <c r="I145" s="499">
        <f>SUM(I143:I144)</f>
      </c>
      <c r="J145" s="499">
        <f>SUM(J143:J144)</f>
      </c>
      <c r="K145" s="499">
        <f>SUM(K143:K144)</f>
      </c>
      <c r="L145" s="500">
        <f>SUM(L143:L144)</f>
      </c>
      <c r="M145" s="501">
        <f>SUM(M143:M144)</f>
      </c>
      <c r="N145" s="502">
        <f t="shared" si="152"/>
      </c>
      <c r="O145" s="503">
        <f>SUM(O143:O144)</f>
      </c>
      <c r="P145" s="502">
        <f t="shared" si="193"/>
      </c>
      <c r="Q145" s="502">
        <f>D145/O145</f>
      </c>
      <c r="R145" s="502">
        <f t="shared" si="580"/>
      </c>
      <c r="S145" s="502">
        <f t="shared" si="510"/>
      </c>
      <c r="T145" s="504">
        <f t="shared" si="519"/>
      </c>
      <c r="U145" s="504"/>
      <c r="V145" s="504">
        <f t="shared" si="883"/>
      </c>
      <c r="W145" s="504">
        <f t="shared" si="5"/>
      </c>
      <c r="X145" s="504">
        <f t="shared" si="666"/>
      </c>
      <c r="Y145" s="505">
        <f t="shared" si="710"/>
      </c>
      <c r="Z145" s="504">
        <f>AVERAGE(Z143:Z144)</f>
      </c>
      <c r="AA145" s="506">
        <f>AVERAGE(AA143:AA144)</f>
      </c>
      <c r="AB145" s="502">
        <f t="shared" si="99"/>
      </c>
      <c r="AC145" s="507">
        <f>SUM(AC143:AC144)</f>
      </c>
      <c r="AD145" s="508">
        <f>SUM(AD143:AD144)</f>
      </c>
      <c r="AE145" s="508">
        <f>SUM(AE143:AE144)</f>
      </c>
      <c r="AF145" s="508">
        <f>SUM(AF143:AF144)</f>
      </c>
      <c r="AG145" s="508">
        <f>SUM(AG143:AG144)</f>
      </c>
      <c r="AH145" s="508">
        <f>SUM(AH143:AH144)</f>
      </c>
      <c r="AI145" s="508">
        <f>SUM(AI143:AI144)</f>
      </c>
      <c r="AJ145" s="508">
        <f>SUM(AJ143:AJ144)</f>
      </c>
      <c r="AK145" s="502">
        <f t="shared" si="141"/>
      </c>
      <c r="AL145" s="509">
        <f t="shared" si="40"/>
      </c>
      <c r="AM145" s="510"/>
      <c r="AN145" s="510"/>
      <c r="AO145" s="505">
        <f>SUM(AO143:AO144)</f>
      </c>
    </row>
    <row customHeight="true" ht="18.452380952380953" r="146">
      <c r="A146" s="548"/>
      <c r="B146" s="466" t="s">
        <v>392</v>
      </c>
      <c r="C146" s="511" t="s">
        <v>399</v>
      </c>
      <c r="D146" s="512">
        <f t="shared" ref="D146:D150" si="255">E146+F146+G146</f>
      </c>
      <c r="E146" s="513">
        <v>626.15</v>
      </c>
      <c r="F146" s="513">
        <v>966.76</v>
      </c>
      <c r="G146" s="520">
        <v>0</v>
      </c>
      <c r="H146" s="471">
        <v>1</v>
      </c>
      <c r="I146" s="514">
        <v>1435.01</v>
      </c>
      <c r="J146" s="471">
        <v>0</v>
      </c>
      <c r="K146" s="514">
        <v>0</v>
      </c>
      <c r="L146" s="475">
        <f t="shared" ref="L146:L150" si="407">H146+J146</f>
      </c>
      <c r="M146" s="494">
        <f t="shared" ref="M146:M150" si="442">I146+K146</f>
      </c>
      <c r="N146" s="477">
        <f t="shared" si="152"/>
      </c>
      <c r="O146" s="478">
        <v>1</v>
      </c>
      <c r="P146" s="477">
        <f t="shared" si="193"/>
      </c>
      <c r="Q146" s="477">
        <f t="shared" ref="Q146:Q150" si="549">D146/L146</f>
      </c>
      <c r="R146" s="477">
        <f t="shared" si="580"/>
      </c>
      <c r="S146" s="477">
        <f t="shared" si="510"/>
      </c>
      <c r="T146" s="479">
        <f t="shared" si="519"/>
      </c>
      <c r="U146" s="479"/>
      <c r="V146" s="479">
        <f t="shared" si="883"/>
      </c>
      <c r="W146" s="479">
        <f t="shared" si="5"/>
      </c>
      <c r="X146" s="479">
        <f t="shared" si="666"/>
      </c>
      <c r="Y146" s="480">
        <f t="shared" si="710"/>
      </c>
      <c r="Z146" s="481">
        <v>0.0302</v>
      </c>
      <c r="AA146" s="482">
        <v>35</v>
      </c>
      <c r="AB146" s="477">
        <f t="shared" si="99"/>
      </c>
      <c r="AC146" s="486">
        <v>17039</v>
      </c>
      <c r="AD146" s="486">
        <v>519</v>
      </c>
      <c r="AE146" s="486">
        <v>94</v>
      </c>
      <c r="AF146" s="486">
        <v>541</v>
      </c>
      <c r="AG146" s="486">
        <v>25</v>
      </c>
      <c r="AH146" s="486">
        <v>5</v>
      </c>
      <c r="AI146" s="486">
        <v>1</v>
      </c>
      <c r="AJ146" s="486">
        <v>21</v>
      </c>
      <c r="AK146" s="477">
        <f t="shared" si="141"/>
      </c>
      <c r="AL146" s="477">
        <f t="shared" si="40"/>
      </c>
      <c r="AM146" s="487" t="s">
        <v>394</v>
      </c>
      <c r="AN146" s="487" t="s">
        <v>424</v>
      </c>
      <c r="AO146" s="487">
        <v>15</v>
      </c>
    </row>
    <row customHeight="true" ht="18.452380952380953" r="147">
      <c r="A147" s="548"/>
      <c r="B147" s="466" t="s">
        <v>392</v>
      </c>
      <c r="C147" s="511" t="s">
        <v>401</v>
      </c>
      <c r="D147" s="512">
        <f t="shared" si="255"/>
      </c>
      <c r="E147" s="513">
        <v>1215.08</v>
      </c>
      <c r="F147" s="513">
        <v>1600.79</v>
      </c>
      <c r="G147" s="520">
        <v>0</v>
      </c>
      <c r="H147" s="471">
        <v>0</v>
      </c>
      <c r="I147" s="494">
        <v>0</v>
      </c>
      <c r="J147" s="471">
        <v>0</v>
      </c>
      <c r="K147" s="514">
        <v>0</v>
      </c>
      <c r="L147" s="475">
        <f t="shared" si="407"/>
      </c>
      <c r="M147" s="494">
        <f t="shared" si="442"/>
      </c>
      <c r="N147" s="477">
        <f t="shared" si="152"/>
      </c>
      <c r="O147" s="478">
        <v>0</v>
      </c>
      <c r="P147" s="477">
        <f t="shared" si="193"/>
      </c>
      <c r="Q147" s="477">
        <f t="shared" si="549"/>
      </c>
      <c r="R147" s="477">
        <f t="shared" si="580"/>
      </c>
      <c r="S147" s="477">
        <f t="shared" si="510"/>
      </c>
      <c r="T147" s="479">
        <f t="shared" si="519"/>
      </c>
      <c r="U147" s="479"/>
      <c r="V147" s="479">
        <f t="shared" si="883"/>
      </c>
      <c r="W147" s="479">
        <f t="shared" si="5"/>
      </c>
      <c r="X147" s="479">
        <f t="shared" si="666"/>
      </c>
      <c r="Y147" s="480">
        <f t="shared" si="710"/>
      </c>
      <c r="Z147" s="481">
        <v>0.0303</v>
      </c>
      <c r="AA147" s="482">
        <v>38</v>
      </c>
      <c r="AB147" s="477">
        <f t="shared" si="99"/>
      </c>
      <c r="AC147" s="486">
        <v>27325</v>
      </c>
      <c r="AD147" s="486">
        <v>648</v>
      </c>
      <c r="AE147" s="486">
        <v>131</v>
      </c>
      <c r="AF147" s="486">
        <v>699</v>
      </c>
      <c r="AG147" s="486">
        <v>57</v>
      </c>
      <c r="AH147" s="486">
        <v>3</v>
      </c>
      <c r="AI147" s="486">
        <v>0</v>
      </c>
      <c r="AJ147" s="486">
        <v>27</v>
      </c>
      <c r="AK147" s="477">
        <f t="shared" si="141"/>
      </c>
      <c r="AL147" s="477">
        <f t="shared" si="40"/>
      </c>
      <c r="AM147" s="487" t="s">
        <v>394</v>
      </c>
      <c r="AN147" s="487" t="s">
        <v>424</v>
      </c>
      <c r="AO147" s="487">
        <v>91</v>
      </c>
    </row>
    <row customHeight="true" ht="18.452380952380953" r="148">
      <c r="A148" s="548"/>
      <c r="B148" s="466" t="s">
        <v>392</v>
      </c>
      <c r="C148" s="511" t="s">
        <v>402</v>
      </c>
      <c r="D148" s="512">
        <f t="shared" si="255"/>
      </c>
      <c r="E148" s="513">
        <v>655.5</v>
      </c>
      <c r="F148" s="513">
        <v>707.16</v>
      </c>
      <c r="G148" s="520">
        <v>0</v>
      </c>
      <c r="H148" s="471">
        <v>0</v>
      </c>
      <c r="I148" s="514">
        <v>0</v>
      </c>
      <c r="J148" s="471">
        <v>0</v>
      </c>
      <c r="K148" s="514">
        <v>0</v>
      </c>
      <c r="L148" s="475">
        <f t="shared" si="407"/>
      </c>
      <c r="M148" s="494">
        <f t="shared" si="442"/>
      </c>
      <c r="N148" s="477">
        <f t="shared" si="152"/>
      </c>
      <c r="O148" s="478">
        <v>0</v>
      </c>
      <c r="P148" s="477">
        <f t="shared" si="193"/>
      </c>
      <c r="Q148" s="477">
        <f t="shared" si="549"/>
      </c>
      <c r="R148" s="477">
        <f t="shared" si="580"/>
      </c>
      <c r="S148" s="477">
        <f t="shared" si="510"/>
      </c>
      <c r="T148" s="479">
        <f t="shared" si="519"/>
      </c>
      <c r="U148" s="479"/>
      <c r="V148" s="479">
        <f t="shared" si="883"/>
      </c>
      <c r="W148" s="479">
        <f t="shared" si="5"/>
      </c>
      <c r="X148" s="479">
        <f t="shared" si="666"/>
      </c>
      <c r="Y148" s="480">
        <f t="shared" si="710"/>
      </c>
      <c r="Z148" s="481">
        <v>0.0203</v>
      </c>
      <c r="AA148" s="482">
        <v>40</v>
      </c>
      <c r="AB148" s="477">
        <f t="shared" si="99"/>
      </c>
      <c r="AC148" s="486">
        <v>13444</v>
      </c>
      <c r="AD148" s="486">
        <v>251</v>
      </c>
      <c r="AE148" s="486">
        <v>53</v>
      </c>
      <c r="AF148" s="486">
        <v>256</v>
      </c>
      <c r="AG148" s="486">
        <v>30</v>
      </c>
      <c r="AH148" s="486">
        <v>4</v>
      </c>
      <c r="AI148" s="486">
        <v>1</v>
      </c>
      <c r="AJ148" s="486">
        <v>19</v>
      </c>
      <c r="AK148" s="477">
        <f t="shared" si="141"/>
      </c>
      <c r="AL148" s="477">
        <f t="shared" si="40"/>
      </c>
      <c r="AM148" s="487" t="s">
        <v>394</v>
      </c>
      <c r="AN148" s="487" t="s">
        <v>424</v>
      </c>
      <c r="AO148" s="487">
        <v>70</v>
      </c>
    </row>
    <row customHeight="true" ht="18.452380952380953" r="149">
      <c r="A149" s="548"/>
      <c r="B149" s="466" t="s">
        <v>392</v>
      </c>
      <c r="C149" s="511" t="s">
        <v>403</v>
      </c>
      <c r="D149" s="512">
        <f t="shared" si="255"/>
      </c>
      <c r="E149" s="513">
        <v>538.71</v>
      </c>
      <c r="F149" s="513">
        <v>808.44</v>
      </c>
      <c r="G149" s="520">
        <v>0</v>
      </c>
      <c r="H149" s="471">
        <v>1</v>
      </c>
      <c r="I149" s="514">
        <v>1994.8499999999997</v>
      </c>
      <c r="J149" s="471">
        <v>1</v>
      </c>
      <c r="K149" s="514">
        <v>5096.52</v>
      </c>
      <c r="L149" s="475">
        <f t="shared" si="407"/>
      </c>
      <c r="M149" s="494">
        <f t="shared" si="442"/>
      </c>
      <c r="N149" s="477">
        <f t="shared" si="152"/>
      </c>
      <c r="O149" s="478">
        <v>2</v>
      </c>
      <c r="P149" s="477">
        <f t="shared" si="193"/>
      </c>
      <c r="Q149" s="477">
        <f t="shared" si="549"/>
      </c>
      <c r="R149" s="477">
        <f t="shared" si="580"/>
      </c>
      <c r="S149" s="477">
        <f t="shared" si="510"/>
      </c>
      <c r="T149" s="479">
        <f t="shared" si="519"/>
      </c>
      <c r="U149" s="479"/>
      <c r="V149" s="479">
        <f t="shared" si="883"/>
      </c>
      <c r="W149" s="479">
        <f t="shared" si="5"/>
      </c>
      <c r="X149" s="479">
        <f t="shared" si="666"/>
      </c>
      <c r="Y149" s="480">
        <f t="shared" si="710"/>
      </c>
      <c r="Z149" s="481">
        <v>0.2935</v>
      </c>
      <c r="AA149" s="482">
        <v>46</v>
      </c>
      <c r="AB149" s="477">
        <f t="shared" si="99"/>
      </c>
      <c r="AC149" s="486">
        <v>6038</v>
      </c>
      <c r="AD149" s="486">
        <v>135</v>
      </c>
      <c r="AE149" s="486">
        <v>54</v>
      </c>
      <c r="AF149" s="486">
        <v>142</v>
      </c>
      <c r="AG149" s="486">
        <v>23</v>
      </c>
      <c r="AH149" s="486">
        <v>2</v>
      </c>
      <c r="AI149" s="486">
        <v>0</v>
      </c>
      <c r="AJ149" s="486">
        <v>13</v>
      </c>
      <c r="AK149" s="477">
        <f t="shared" si="141"/>
      </c>
      <c r="AL149" s="477">
        <f t="shared" si="40"/>
      </c>
      <c r="AM149" s="487" t="s">
        <v>394</v>
      </c>
      <c r="AN149" s="487" t="s">
        <v>424</v>
      </c>
      <c r="AO149" s="487">
        <v>16</v>
      </c>
    </row>
    <row customHeight="true" ht="18.452380952380953" r="150">
      <c r="A150" s="548"/>
      <c r="B150" s="466" t="s">
        <v>392</v>
      </c>
      <c r="C150" s="511" t="s">
        <v>404</v>
      </c>
      <c r="D150" s="512">
        <f t="shared" si="255"/>
      </c>
      <c r="E150" s="513">
        <v>956.15</v>
      </c>
      <c r="F150" s="513">
        <v>995.78</v>
      </c>
      <c r="G150" s="520">
        <v>0</v>
      </c>
      <c r="H150" s="471">
        <v>7</v>
      </c>
      <c r="I150" s="514">
        <v>18404.11</v>
      </c>
      <c r="J150" s="471">
        <v>0</v>
      </c>
      <c r="K150" s="514">
        <v>0</v>
      </c>
      <c r="L150" s="475">
        <f t="shared" si="407"/>
      </c>
      <c r="M150" s="494">
        <f t="shared" si="442"/>
      </c>
      <c r="N150" s="477">
        <f t="shared" si="152"/>
      </c>
      <c r="O150" s="478">
        <v>5</v>
      </c>
      <c r="P150" s="477">
        <f t="shared" si="193"/>
      </c>
      <c r="Q150" s="477">
        <f t="shared" si="549"/>
      </c>
      <c r="R150" s="477">
        <f t="shared" si="580"/>
      </c>
      <c r="S150" s="477">
        <f t="shared" si="510"/>
      </c>
      <c r="T150" s="479">
        <f t="shared" si="519"/>
      </c>
      <c r="U150" s="479"/>
      <c r="V150" s="479">
        <f t="shared" si="883"/>
      </c>
      <c r="W150" s="479">
        <f t="shared" si="5"/>
      </c>
      <c r="X150" s="479">
        <f t="shared" si="666"/>
      </c>
      <c r="Y150" s="480">
        <f t="shared" si="710"/>
      </c>
      <c r="Z150" s="481">
        <v>0.0648</v>
      </c>
      <c r="AA150" s="482">
        <v>55</v>
      </c>
      <c r="AB150" s="477">
        <f t="shared" si="99"/>
      </c>
      <c r="AC150" s="486">
        <v>9323</v>
      </c>
      <c r="AD150" s="486">
        <v>199</v>
      </c>
      <c r="AE150" s="486">
        <v>77</v>
      </c>
      <c r="AF150" s="486">
        <v>210</v>
      </c>
      <c r="AG150" s="486">
        <v>49</v>
      </c>
      <c r="AH150" s="486">
        <v>5</v>
      </c>
      <c r="AI150" s="486">
        <v>0</v>
      </c>
      <c r="AJ150" s="486">
        <v>12</v>
      </c>
      <c r="AK150" s="477">
        <f t="shared" si="141"/>
      </c>
      <c r="AL150" s="477">
        <f t="shared" si="40"/>
      </c>
      <c r="AM150" s="487" t="s">
        <v>394</v>
      </c>
      <c r="AN150" s="487" t="s">
        <v>424</v>
      </c>
      <c r="AO150" s="482">
        <v>100</v>
      </c>
    </row>
    <row customHeight="true" ht="18.452380952380953" r="151">
      <c r="A151" s="548"/>
      <c r="B151" s="497" t="s">
        <v>397</v>
      </c>
      <c r="C151" s="497"/>
      <c r="D151" s="515">
        <f>SUM(D146:D150)</f>
      </c>
      <c r="E151" s="515">
        <f>SUM(E146:E150)</f>
      </c>
      <c r="F151" s="515">
        <f>SUM(F146:F150)</f>
      </c>
      <c r="G151" s="515">
        <f>SUM(G146:G150)</f>
      </c>
      <c r="H151" s="503">
        <f>SUM(H146:H150)</f>
      </c>
      <c r="I151" s="516">
        <f>SUM(I146:I150)</f>
      </c>
      <c r="J151" s="503">
        <f>SUM(J146:J150)</f>
      </c>
      <c r="K151" s="516">
        <f>SUM(K146:K150)</f>
      </c>
      <c r="L151" s="500">
        <f>SUM(L146:L150)</f>
      </c>
      <c r="M151" s="515">
        <f>SUM(M146:M150)</f>
      </c>
      <c r="N151" s="502">
        <f t="shared" si="152"/>
      </c>
      <c r="O151" s="503">
        <f>SUM(O146:O150)</f>
      </c>
      <c r="P151" s="502">
        <f t="shared" si="193"/>
      </c>
      <c r="Q151" s="502">
        <f>D151/O151</f>
      </c>
      <c r="R151" s="502">
        <f t="shared" si="580"/>
      </c>
      <c r="S151" s="502">
        <f t="shared" si="510"/>
      </c>
      <c r="T151" s="504">
        <f t="shared" si="519"/>
      </c>
      <c r="U151" s="504"/>
      <c r="V151" s="504">
        <f t="shared" si="883"/>
      </c>
      <c r="W151" s="504">
        <f t="shared" si="5"/>
      </c>
      <c r="X151" s="504">
        <f t="shared" si="666"/>
      </c>
      <c r="Y151" s="505">
        <f t="shared" si="710"/>
      </c>
      <c r="Z151" s="504">
        <f>AVERAGE(Z146:Z150)</f>
      </c>
      <c r="AA151" s="506">
        <f>AVERAGE(AA146:AA150)</f>
      </c>
      <c r="AB151" s="506">
        <f t="shared" si="99"/>
      </c>
      <c r="AC151" s="508">
        <f>SUM(AC146:AC150)</f>
      </c>
      <c r="AD151" s="508">
        <f>SUM(AD146:AD150)</f>
      </c>
      <c r="AE151" s="508">
        <f>SUM(AE146:AE150)</f>
      </c>
      <c r="AF151" s="508">
        <f>SUM(AF146:AF150)</f>
      </c>
      <c r="AG151" s="508">
        <f>SUM(AG146:AG150)</f>
      </c>
      <c r="AH151" s="508">
        <f>SUM(AH146:AH150)</f>
      </c>
      <c r="AI151" s="508">
        <f>SUM(AI146:AI150)</f>
      </c>
      <c r="AJ151" s="508">
        <f>SUM(AJ146:AJ150)</f>
      </c>
      <c r="AK151" s="502">
        <f t="shared" si="141"/>
      </c>
      <c r="AL151" s="509">
        <f t="shared" si="40"/>
      </c>
      <c r="AM151" s="510"/>
      <c r="AN151" s="510"/>
      <c r="AO151" s="505">
        <f>SUM(AO146:AO150)</f>
      </c>
    </row>
    <row customHeight="true" ht="18.452380952380953" r="152">
      <c r="A152" s="548"/>
      <c r="B152" s="466" t="s">
        <v>410</v>
      </c>
      <c r="C152" s="511" t="s">
        <v>405</v>
      </c>
      <c r="D152" s="512">
        <f t="shared" ref="D152:D156" si="256">E152+F152+G152</f>
      </c>
      <c r="E152" s="513">
        <v>648.08</v>
      </c>
      <c r="F152" s="513">
        <v>1778.25</v>
      </c>
      <c r="G152" s="520">
        <v>0</v>
      </c>
      <c r="H152" s="471">
        <v>3</v>
      </c>
      <c r="I152" s="514">
        <v>7746.700000000001</v>
      </c>
      <c r="J152" s="471">
        <v>0</v>
      </c>
      <c r="K152" s="514">
        <v>0</v>
      </c>
      <c r="L152" s="475">
        <f t="shared" ref="L152:L156" si="408">H152+J152</f>
      </c>
      <c r="M152" s="494">
        <f t="shared" ref="M152:M156" si="443">I152+K152</f>
      </c>
      <c r="N152" s="477">
        <f t="shared" si="152"/>
      </c>
      <c r="O152" s="478">
        <v>2</v>
      </c>
      <c r="P152" s="477">
        <f t="shared" si="193"/>
      </c>
      <c r="Q152" s="477">
        <f t="shared" ref="Q152:Q156" si="550">D152/L152</f>
      </c>
      <c r="R152" s="477">
        <f t="shared" si="580"/>
      </c>
      <c r="S152" s="477">
        <f t="shared" si="510"/>
      </c>
      <c r="T152" s="479">
        <f t="shared" si="519"/>
      </c>
      <c r="U152" s="479"/>
      <c r="V152" s="479">
        <f t="shared" si="883"/>
      </c>
      <c r="W152" s="479">
        <f t="shared" si="5"/>
      </c>
      <c r="X152" s="479">
        <f t="shared" si="666"/>
      </c>
      <c r="Y152" s="480">
        <f t="shared" si="710"/>
      </c>
      <c r="Z152" s="481">
        <v>0.0462</v>
      </c>
      <c r="AA152" s="482">
        <v>53</v>
      </c>
      <c r="AB152" s="477">
        <f t="shared" si="99"/>
      </c>
      <c r="AC152" s="486">
        <v>21306</v>
      </c>
      <c r="AD152" s="486">
        <v>345</v>
      </c>
      <c r="AE152" s="486">
        <v>110</v>
      </c>
      <c r="AF152" s="486">
        <v>327</v>
      </c>
      <c r="AG152" s="486">
        <v>63</v>
      </c>
      <c r="AH152" s="486">
        <v>7</v>
      </c>
      <c r="AI152" s="486">
        <v>0</v>
      </c>
      <c r="AJ152" s="486">
        <v>32</v>
      </c>
      <c r="AK152" s="477">
        <f t="shared" si="141"/>
      </c>
      <c r="AL152" s="477">
        <f t="shared" si="40"/>
      </c>
      <c r="AM152" s="487" t="s">
        <v>394</v>
      </c>
      <c r="AN152" s="487" t="s">
        <v>424</v>
      </c>
      <c r="AO152" s="487">
        <v>71</v>
      </c>
    </row>
    <row customHeight="true" ht="18.452380952380953" r="153">
      <c r="A153" s="548"/>
      <c r="B153" s="466" t="s">
        <v>410</v>
      </c>
      <c r="C153" s="511" t="s">
        <v>406</v>
      </c>
      <c r="D153" s="512">
        <f t="shared" si="256"/>
      </c>
      <c r="E153" s="513">
        <v>1152.36</v>
      </c>
      <c r="F153" s="513">
        <v>2202.17</v>
      </c>
      <c r="G153" s="520">
        <v>0</v>
      </c>
      <c r="H153" s="471">
        <v>5</v>
      </c>
      <c r="I153" s="514">
        <v>10899.540000000005</v>
      </c>
      <c r="J153" s="471">
        <v>0</v>
      </c>
      <c r="K153" s="514">
        <v>0</v>
      </c>
      <c r="L153" s="475">
        <f t="shared" si="408"/>
      </c>
      <c r="M153" s="494">
        <f t="shared" si="443"/>
      </c>
      <c r="N153" s="477">
        <f t="shared" si="152"/>
      </c>
      <c r="O153" s="478">
        <v>3</v>
      </c>
      <c r="P153" s="477">
        <f t="shared" si="193"/>
      </c>
      <c r="Q153" s="477">
        <f t="shared" si="550"/>
      </c>
      <c r="R153" s="477">
        <f t="shared" si="580"/>
      </c>
      <c r="S153" s="477">
        <f t="shared" si="510"/>
      </c>
      <c r="T153" s="479">
        <f t="shared" si="519"/>
      </c>
      <c r="U153" s="479"/>
      <c r="V153" s="479">
        <f t="shared" si="883"/>
      </c>
      <c r="W153" s="479">
        <f t="shared" si="5"/>
      </c>
      <c r="X153" s="479">
        <f t="shared" si="666"/>
      </c>
      <c r="Y153" s="480">
        <f t="shared" si="710"/>
      </c>
      <c r="Z153" s="481">
        <v>0.0506</v>
      </c>
      <c r="AA153" s="482">
        <v>56</v>
      </c>
      <c r="AB153" s="477">
        <f t="shared" si="99"/>
      </c>
      <c r="AC153" s="486">
        <v>27200</v>
      </c>
      <c r="AD153" s="486">
        <v>579</v>
      </c>
      <c r="AE153" s="486">
        <v>176</v>
      </c>
      <c r="AF153" s="486">
        <v>559</v>
      </c>
      <c r="AG153" s="486">
        <v>69</v>
      </c>
      <c r="AH153" s="486">
        <v>9</v>
      </c>
      <c r="AI153" s="486">
        <v>4</v>
      </c>
      <c r="AJ153" s="486">
        <v>29</v>
      </c>
      <c r="AK153" s="477">
        <f t="shared" si="141"/>
      </c>
      <c r="AL153" s="477">
        <f t="shared" si="40"/>
      </c>
      <c r="AM153" s="487" t="s">
        <v>394</v>
      </c>
      <c r="AN153" s="487" t="s">
        <v>424</v>
      </c>
      <c r="AO153" s="487">
        <v>69</v>
      </c>
    </row>
    <row customHeight="true" ht="18.452380952380953" r="154">
      <c r="A154" s="548"/>
      <c r="B154" s="466" t="s">
        <v>410</v>
      </c>
      <c r="C154" s="511" t="s">
        <v>407</v>
      </c>
      <c r="D154" s="512">
        <f t="shared" si="256"/>
      </c>
      <c r="E154" s="513">
        <v>786.79</v>
      </c>
      <c r="F154" s="513">
        <v>2130.63</v>
      </c>
      <c r="G154" s="520">
        <v>0</v>
      </c>
      <c r="H154" s="471">
        <v>1</v>
      </c>
      <c r="I154" s="494">
        <v>1994.8499999999913</v>
      </c>
      <c r="J154" s="475">
        <v>0</v>
      </c>
      <c r="K154" s="494">
        <v>0</v>
      </c>
      <c r="L154" s="475">
        <f t="shared" si="408"/>
      </c>
      <c r="M154" s="494">
        <f t="shared" si="443"/>
      </c>
      <c r="N154" s="477">
        <f t="shared" si="152"/>
      </c>
      <c r="O154" s="478">
        <v>1</v>
      </c>
      <c r="P154" s="477">
        <f t="shared" si="193"/>
      </c>
      <c r="Q154" s="477">
        <f t="shared" si="550"/>
      </c>
      <c r="R154" s="477">
        <f t="shared" si="580"/>
      </c>
      <c r="S154" s="477">
        <f t="shared" si="510"/>
      </c>
      <c r="T154" s="479">
        <f t="shared" si="519"/>
      </c>
      <c r="U154" s="479"/>
      <c r="V154" s="479">
        <f t="shared" si="883"/>
      </c>
      <c r="W154" s="479">
        <f t="shared" si="5"/>
      </c>
      <c r="X154" s="479">
        <f t="shared" si="666"/>
      </c>
      <c r="Y154" s="480">
        <f t="shared" si="710"/>
      </c>
      <c r="Z154" s="481">
        <v>0.0479</v>
      </c>
      <c r="AA154" s="482">
        <v>59</v>
      </c>
      <c r="AB154" s="477">
        <f t="shared" si="99"/>
      </c>
      <c r="AC154" s="486">
        <v>31058</v>
      </c>
      <c r="AD154" s="486">
        <v>460</v>
      </c>
      <c r="AE154" s="486">
        <v>146</v>
      </c>
      <c r="AF154" s="486">
        <v>445</v>
      </c>
      <c r="AG154" s="486">
        <v>58</v>
      </c>
      <c r="AH154" s="486">
        <v>3</v>
      </c>
      <c r="AI154" s="486">
        <v>1</v>
      </c>
      <c r="AJ154" s="486">
        <v>48</v>
      </c>
      <c r="AK154" s="477">
        <f t="shared" si="141"/>
      </c>
      <c r="AL154" s="477">
        <f t="shared" si="40"/>
      </c>
      <c r="AM154" s="487" t="s">
        <v>394</v>
      </c>
      <c r="AN154" s="487" t="s">
        <v>424</v>
      </c>
      <c r="AO154" s="487">
        <v>14</v>
      </c>
    </row>
    <row customHeight="true" ht="18.452380952380953" r="155">
      <c r="A155" s="548"/>
      <c r="B155" s="466" t="s">
        <v>410</v>
      </c>
      <c r="C155" s="511" t="s">
        <v>408</v>
      </c>
      <c r="D155" s="512">
        <f t="shared" si="256"/>
      </c>
      <c r="E155" s="513">
        <v>1213.13</v>
      </c>
      <c r="F155" s="513">
        <v>892</v>
      </c>
      <c r="G155" s="520">
        <v>0</v>
      </c>
      <c r="H155" s="471">
        <v>3</v>
      </c>
      <c r="I155" s="514">
        <v>6909.840000000004</v>
      </c>
      <c r="J155" s="471">
        <v>0</v>
      </c>
      <c r="K155" s="514">
        <v>0</v>
      </c>
      <c r="L155" s="475">
        <f t="shared" si="408"/>
      </c>
      <c r="M155" s="494">
        <f t="shared" si="443"/>
      </c>
      <c r="N155" s="477">
        <f t="shared" si="152"/>
      </c>
      <c r="O155" s="478">
        <v>2</v>
      </c>
      <c r="P155" s="477">
        <f t="shared" si="193"/>
      </c>
      <c r="Q155" s="477">
        <f t="shared" si="550"/>
      </c>
      <c r="R155" s="477">
        <f t="shared" si="580"/>
      </c>
      <c r="S155" s="477">
        <f t="shared" si="510"/>
      </c>
      <c r="T155" s="479">
        <f t="shared" si="519"/>
      </c>
      <c r="U155" s="479"/>
      <c r="V155" s="479">
        <f t="shared" si="883"/>
      </c>
      <c r="W155" s="479">
        <f t="shared" si="5"/>
      </c>
      <c r="X155" s="479">
        <f t="shared" si="666"/>
      </c>
      <c r="Y155" s="480">
        <f t="shared" si="710"/>
      </c>
      <c r="Z155" s="481">
        <v>0.0246</v>
      </c>
      <c r="AA155" s="482">
        <v>57</v>
      </c>
      <c r="AB155" s="477">
        <f t="shared" si="99"/>
      </c>
      <c r="AC155" s="486">
        <v>16391</v>
      </c>
      <c r="AD155" s="486">
        <v>348</v>
      </c>
      <c r="AE155" s="486">
        <v>80</v>
      </c>
      <c r="AF155" s="486">
        <v>360</v>
      </c>
      <c r="AG155" s="486">
        <v>39</v>
      </c>
      <c r="AH155" s="486">
        <v>3</v>
      </c>
      <c r="AI155" s="486">
        <v>1</v>
      </c>
      <c r="AJ155" s="486">
        <v>20</v>
      </c>
      <c r="AK155" s="477">
        <v>1</v>
      </c>
      <c r="AL155" s="477">
        <f t="shared" si="40"/>
      </c>
      <c r="AM155" s="487" t="s">
        <v>394</v>
      </c>
      <c r="AN155" s="487" t="s">
        <v>425</v>
      </c>
      <c r="AO155" s="487">
        <v>54</v>
      </c>
    </row>
    <row customHeight="true" ht="18.452380952380953" r="156">
      <c r="A156" s="548"/>
      <c r="B156" s="466" t="s">
        <v>410</v>
      </c>
      <c r="C156" s="511" t="s">
        <v>409</v>
      </c>
      <c r="D156" s="512">
        <f t="shared" si="256"/>
      </c>
      <c r="E156" s="517">
        <v>1078.9</v>
      </c>
      <c r="F156" s="513">
        <v>1855.49</v>
      </c>
      <c r="G156" s="520">
        <v>0</v>
      </c>
      <c r="H156" s="471">
        <v>2</v>
      </c>
      <c r="I156" s="494">
        <v>5656.370000000003</v>
      </c>
      <c r="J156" s="475">
        <v>0</v>
      </c>
      <c r="K156" s="514">
        <v>0</v>
      </c>
      <c r="L156" s="475">
        <f t="shared" si="408"/>
      </c>
      <c r="M156" s="494">
        <f t="shared" si="443"/>
      </c>
      <c r="N156" s="477">
        <f t="shared" si="152"/>
      </c>
      <c r="O156" s="478">
        <v>2</v>
      </c>
      <c r="P156" s="477">
        <f t="shared" si="193"/>
      </c>
      <c r="Q156" s="477">
        <f t="shared" si="550"/>
      </c>
      <c r="R156" s="477">
        <f t="shared" si="580"/>
      </c>
      <c r="S156" s="477">
        <f t="shared" si="510"/>
      </c>
      <c r="T156" s="479">
        <f t="shared" si="519"/>
      </c>
      <c r="U156" s="479"/>
      <c r="V156" s="479">
        <f t="shared" si="883"/>
      </c>
      <c r="W156" s="479">
        <f t="shared" si="5"/>
      </c>
      <c r="X156" s="479">
        <f t="shared" si="666"/>
      </c>
      <c r="Y156" s="480">
        <f t="shared" si="710"/>
      </c>
      <c r="Z156" s="481">
        <v>0.0357</v>
      </c>
      <c r="AA156" s="482">
        <v>55</v>
      </c>
      <c r="AB156" s="477">
        <f t="shared" si="99"/>
      </c>
      <c r="AC156" s="482">
        <v>24044</v>
      </c>
      <c r="AD156" s="486">
        <v>333</v>
      </c>
      <c r="AE156" s="486">
        <v>106</v>
      </c>
      <c r="AF156" s="486">
        <v>334</v>
      </c>
      <c r="AG156" s="486">
        <v>77</v>
      </c>
      <c r="AH156" s="486">
        <v>4</v>
      </c>
      <c r="AI156" s="486">
        <v>0</v>
      </c>
      <c r="AJ156" s="486">
        <v>34</v>
      </c>
      <c r="AK156" s="477">
        <f t="shared" ref="AK156:AK168" si="142">D156/AF156</f>
      </c>
      <c r="AL156" s="477">
        <f t="shared" si="40"/>
      </c>
      <c r="AM156" s="487" t="s">
        <v>394</v>
      </c>
      <c r="AN156" s="487" t="s">
        <v>425</v>
      </c>
      <c r="AO156" s="487">
        <v>63</v>
      </c>
    </row>
    <row customHeight="true" ht="18.452380952380953" r="157">
      <c r="A157" s="548"/>
      <c r="B157" s="497" t="s">
        <v>397</v>
      </c>
      <c r="C157" s="497"/>
      <c r="D157" s="498">
        <f>SUM(D152:D156)</f>
      </c>
      <c r="E157" s="498">
        <f>SUM(E152:E156)</f>
      </c>
      <c r="F157" s="498">
        <f>SUM(F152:F156)</f>
      </c>
      <c r="G157" s="498">
        <f>SUM(G152:G156)</f>
      </c>
      <c r="H157" s="503">
        <f>SUM(H152:H156)</f>
      </c>
      <c r="I157" s="516">
        <f>SUM(I152:I156)</f>
      </c>
      <c r="J157" s="503">
        <f>SUM(J152:J156)</f>
      </c>
      <c r="K157" s="516">
        <f>SUM(K152:K156)</f>
      </c>
      <c r="L157" s="518">
        <f>SUM(L152:L156)</f>
      </c>
      <c r="M157" s="498">
        <f>SUM(M152:M156)</f>
      </c>
      <c r="N157" s="502">
        <f t="shared" si="152"/>
      </c>
      <c r="O157" s="503">
        <f>SUM(O152:O156)</f>
      </c>
      <c r="P157" s="502">
        <f t="shared" si="193"/>
      </c>
      <c r="Q157" s="502">
        <f>D157/O157</f>
      </c>
      <c r="R157" s="502">
        <f t="shared" si="580"/>
      </c>
      <c r="S157" s="502">
        <f t="shared" si="510"/>
      </c>
      <c r="T157" s="504">
        <f t="shared" si="519"/>
      </c>
      <c r="U157" s="504"/>
      <c r="V157" s="504">
        <f t="shared" si="883"/>
      </c>
      <c r="W157" s="504">
        <f t="shared" si="5"/>
      </c>
      <c r="X157" s="504">
        <f t="shared" si="666"/>
      </c>
      <c r="Y157" s="505">
        <f t="shared" si="710"/>
      </c>
      <c r="Z157" s="504">
        <f>AVERAGE(Z152:Z156)</f>
      </c>
      <c r="AA157" s="506">
        <f>AVERAGE(AA152:AA156)</f>
      </c>
      <c r="AB157" s="506">
        <f t="shared" si="99"/>
      </c>
      <c r="AC157" s="508">
        <f>SUM(AC152:AC156)</f>
      </c>
      <c r="AD157" s="508">
        <f>SUM(AD152:AD156)</f>
      </c>
      <c r="AE157" s="508">
        <f>SUM(AE152:AE156)</f>
      </c>
      <c r="AF157" s="508">
        <f>SUM(AF152:AF156)</f>
      </c>
      <c r="AG157" s="508">
        <f>SUM(AG152:AG156)</f>
      </c>
      <c r="AH157" s="508">
        <f>SUM(AH152:AH156)</f>
      </c>
      <c r="AI157" s="508">
        <f>SUM(AI152:AI156)</f>
      </c>
      <c r="AJ157" s="508">
        <f>SUM(AJ152:AJ156)</f>
      </c>
      <c r="AK157" s="502">
        <f t="shared" si="142"/>
      </c>
      <c r="AL157" s="509">
        <f t="shared" si="40"/>
      </c>
      <c r="AM157" s="510"/>
      <c r="AN157" s="510"/>
      <c r="AO157" s="508">
        <f>SUM(AO152:AO156)</f>
      </c>
    </row>
    <row customHeight="true" ht="18.452380952380953" r="158">
      <c r="A158" s="548"/>
      <c r="B158" s="466" t="s">
        <v>398</v>
      </c>
      <c r="C158" s="511" t="s">
        <v>411</v>
      </c>
      <c r="D158" s="512">
        <f t="shared" ref="D158:D162" si="257">E158+F158+G158</f>
      </c>
      <c r="E158" s="517">
        <v>708.3</v>
      </c>
      <c r="F158" s="517">
        <v>1328.0500000000002</v>
      </c>
      <c r="G158" s="520">
        <v>0</v>
      </c>
      <c r="H158" s="471">
        <v>0</v>
      </c>
      <c r="I158" s="514">
        <v>0</v>
      </c>
      <c r="J158" s="471">
        <v>0</v>
      </c>
      <c r="K158" s="514">
        <v>0</v>
      </c>
      <c r="L158" s="475">
        <f t="shared" ref="L158:L162" si="409">H158+J158</f>
      </c>
      <c r="M158" s="494">
        <f t="shared" ref="M158:M162" si="444">I158+K158</f>
      </c>
      <c r="N158" s="477">
        <f t="shared" si="152"/>
      </c>
      <c r="O158" s="478">
        <v>0</v>
      </c>
      <c r="P158" s="477">
        <f t="shared" si="193"/>
      </c>
      <c r="Q158" s="477">
        <f t="shared" ref="Q158:Q162" si="551">D158/L158</f>
      </c>
      <c r="R158" s="477">
        <f t="shared" si="580"/>
      </c>
      <c r="S158" s="477">
        <f t="shared" si="510"/>
      </c>
      <c r="T158" s="479">
        <f t="shared" si="519"/>
      </c>
      <c r="U158" s="479"/>
      <c r="V158" s="479">
        <f t="shared" si="883"/>
      </c>
      <c r="W158" s="479">
        <f t="shared" si="5"/>
      </c>
      <c r="X158" s="479">
        <f t="shared" si="666"/>
      </c>
      <c r="Y158" s="480">
        <f t="shared" si="710"/>
      </c>
      <c r="Z158" s="481">
        <v>0.0189</v>
      </c>
      <c r="AA158" s="482">
        <v>56</v>
      </c>
      <c r="AB158" s="477">
        <f t="shared" si="99"/>
      </c>
      <c r="AC158" s="486">
        <v>16771</v>
      </c>
      <c r="AD158" s="486">
        <v>250</v>
      </c>
      <c r="AE158" s="486">
        <v>54</v>
      </c>
      <c r="AF158" s="486">
        <v>258</v>
      </c>
      <c r="AG158" s="486">
        <v>42</v>
      </c>
      <c r="AH158" s="486">
        <v>1</v>
      </c>
      <c r="AI158" s="486">
        <v>1</v>
      </c>
      <c r="AJ158" s="486">
        <v>12</v>
      </c>
      <c r="AK158" s="477">
        <f t="shared" si="142"/>
      </c>
      <c r="AL158" s="477">
        <f t="shared" si="40"/>
      </c>
      <c r="AM158" s="487" t="s">
        <v>412</v>
      </c>
      <c r="AN158" s="487" t="s">
        <v>395</v>
      </c>
      <c r="AO158" s="487">
        <v>12</v>
      </c>
    </row>
    <row customHeight="true" ht="18.452380952380953" r="159">
      <c r="A159" s="548"/>
      <c r="B159" s="466" t="s">
        <v>398</v>
      </c>
      <c r="C159" s="511" t="s">
        <v>413</v>
      </c>
      <c r="D159" s="512">
        <f t="shared" si="257"/>
      </c>
      <c r="E159" s="519">
        <v>1279.68</v>
      </c>
      <c r="F159" s="519">
        <v>587.56</v>
      </c>
      <c r="G159" s="520">
        <v>0</v>
      </c>
      <c r="H159" s="475">
        <v>1</v>
      </c>
      <c r="I159" s="494">
        <v>3108.1100000000006</v>
      </c>
      <c r="J159" s="475">
        <v>0</v>
      </c>
      <c r="K159" s="494">
        <v>0</v>
      </c>
      <c r="L159" s="475">
        <f t="shared" si="409"/>
      </c>
      <c r="M159" s="494">
        <f t="shared" si="444"/>
      </c>
      <c r="N159" s="477">
        <f t="shared" si="152"/>
      </c>
      <c r="O159" s="478">
        <v>1</v>
      </c>
      <c r="P159" s="477">
        <f t="shared" si="193"/>
      </c>
      <c r="Q159" s="477">
        <f t="shared" si="551"/>
      </c>
      <c r="R159" s="477">
        <f t="shared" si="580"/>
      </c>
      <c r="S159" s="477">
        <f t="shared" si="510"/>
      </c>
      <c r="T159" s="479">
        <f t="shared" si="519"/>
      </c>
      <c r="U159" s="479"/>
      <c r="V159" s="479">
        <f t="shared" si="883"/>
      </c>
      <c r="W159" s="479">
        <f t="shared" si="5"/>
      </c>
      <c r="X159" s="479">
        <f t="shared" si="666"/>
      </c>
      <c r="Y159" s="480">
        <f t="shared" si="710"/>
      </c>
      <c r="Z159" s="481">
        <v>0.0106</v>
      </c>
      <c r="AA159" s="482">
        <v>41</v>
      </c>
      <c r="AB159" s="477">
        <f t="shared" si="99"/>
      </c>
      <c r="AC159" s="486">
        <v>16575</v>
      </c>
      <c r="AD159" s="486">
        <v>270</v>
      </c>
      <c r="AE159" s="486">
        <v>44</v>
      </c>
      <c r="AF159" s="486">
        <v>280</v>
      </c>
      <c r="AG159" s="486">
        <v>17</v>
      </c>
      <c r="AH159" s="486">
        <v>3</v>
      </c>
      <c r="AI159" s="486">
        <v>0</v>
      </c>
      <c r="AJ159" s="486">
        <v>4</v>
      </c>
      <c r="AK159" s="477">
        <f t="shared" si="142"/>
      </c>
      <c r="AL159" s="477">
        <f t="shared" si="40"/>
      </c>
      <c r="AM159" s="487" t="s">
        <v>412</v>
      </c>
      <c r="AN159" s="487" t="s">
        <v>395</v>
      </c>
      <c r="AO159" s="487">
        <v>13</v>
      </c>
    </row>
    <row customHeight="true" ht="18.452380952380953" r="160">
      <c r="A160" s="548"/>
      <c r="B160" s="466" t="s">
        <v>398</v>
      </c>
      <c r="C160" s="511" t="s">
        <v>414</v>
      </c>
      <c r="D160" s="512">
        <f t="shared" si="257"/>
      </c>
      <c r="E160" s="520">
        <v>1019.17</v>
      </c>
      <c r="F160" s="519">
        <v>694.69</v>
      </c>
      <c r="G160" s="520">
        <v>0</v>
      </c>
      <c r="H160" s="475">
        <v>5</v>
      </c>
      <c r="I160" s="494">
        <v>12012.800000000003</v>
      </c>
      <c r="J160" s="475">
        <v>0</v>
      </c>
      <c r="K160" s="494">
        <v>0</v>
      </c>
      <c r="L160" s="475">
        <f t="shared" si="409"/>
      </c>
      <c r="M160" s="494">
        <f t="shared" si="444"/>
      </c>
      <c r="N160" s="477">
        <f t="shared" si="152"/>
      </c>
      <c r="O160" s="478">
        <v>4</v>
      </c>
      <c r="P160" s="477">
        <f t="shared" si="193"/>
      </c>
      <c r="Q160" s="477">
        <f t="shared" si="551"/>
      </c>
      <c r="R160" s="477">
        <f t="shared" si="580"/>
      </c>
      <c r="S160" s="477">
        <f t="shared" si="510"/>
      </c>
      <c r="T160" s="479">
        <f t="shared" si="519"/>
      </c>
      <c r="U160" s="479"/>
      <c r="V160" s="479">
        <f t="shared" si="883"/>
      </c>
      <c r="W160" s="479">
        <f t="shared" si="5"/>
      </c>
      <c r="X160" s="479">
        <f t="shared" si="666"/>
      </c>
      <c r="Y160" s="480">
        <f t="shared" si="710"/>
      </c>
      <c r="Z160" s="481">
        <v>0.0158</v>
      </c>
      <c r="AA160" s="482">
        <v>50</v>
      </c>
      <c r="AB160" s="477">
        <f t="shared" si="99"/>
      </c>
      <c r="AC160" s="486">
        <v>15651</v>
      </c>
      <c r="AD160" s="486">
        <v>297</v>
      </c>
      <c r="AE160" s="486">
        <v>52</v>
      </c>
      <c r="AF160" s="486">
        <v>309</v>
      </c>
      <c r="AG160" s="486">
        <v>29</v>
      </c>
      <c r="AH160" s="486">
        <v>3</v>
      </c>
      <c r="AI160" s="486">
        <v>2</v>
      </c>
      <c r="AJ160" s="486">
        <v>7</v>
      </c>
      <c r="AK160" s="477">
        <f t="shared" si="142"/>
      </c>
      <c r="AL160" s="477">
        <f t="shared" si="40"/>
      </c>
      <c r="AM160" s="487" t="s">
        <v>412</v>
      </c>
      <c r="AN160" s="487" t="s">
        <v>395</v>
      </c>
      <c r="AO160" s="487">
        <v>14</v>
      </c>
    </row>
    <row customHeight="true" ht="18.452380952380953" r="161">
      <c r="A161" s="548"/>
      <c r="B161" s="466" t="s">
        <v>398</v>
      </c>
      <c r="C161" s="511" t="s">
        <v>415</v>
      </c>
      <c r="D161" s="512">
        <f t="shared" si="257"/>
      </c>
      <c r="E161" s="519">
        <v>1688.72</v>
      </c>
      <c r="F161" s="519">
        <v>708.81</v>
      </c>
      <c r="G161" s="520">
        <v>0</v>
      </c>
      <c r="H161" s="475">
        <v>0</v>
      </c>
      <c r="I161" s="494">
        <v>0</v>
      </c>
      <c r="J161" s="475">
        <v>1</v>
      </c>
      <c r="K161" s="494">
        <v>3989.7000000000007</v>
      </c>
      <c r="L161" s="475">
        <f t="shared" si="409"/>
      </c>
      <c r="M161" s="494">
        <f t="shared" si="444"/>
      </c>
      <c r="N161" s="477">
        <f t="shared" si="152"/>
      </c>
      <c r="O161" s="478">
        <v>1</v>
      </c>
      <c r="P161" s="477">
        <f t="shared" si="193"/>
      </c>
      <c r="Q161" s="477">
        <f t="shared" si="551"/>
      </c>
      <c r="R161" s="477">
        <f t="shared" si="580"/>
      </c>
      <c r="S161" s="477">
        <f t="shared" si="510"/>
      </c>
      <c r="T161" s="479">
        <f t="shared" si="519"/>
      </c>
      <c r="U161" s="479"/>
      <c r="V161" s="479">
        <f t="shared" si="883"/>
      </c>
      <c r="W161" s="479">
        <f t="shared" si="5"/>
      </c>
      <c r="X161" s="479">
        <f t="shared" si="666"/>
      </c>
      <c r="Y161" s="480">
        <f t="shared" si="710"/>
      </c>
      <c r="Z161" s="481">
        <v>0.0153</v>
      </c>
      <c r="AA161" s="482">
        <v>49</v>
      </c>
      <c r="AB161" s="477">
        <f t="shared" si="99"/>
      </c>
      <c r="AC161" s="486">
        <v>17075</v>
      </c>
      <c r="AD161" s="486">
        <v>321</v>
      </c>
      <c r="AE161" s="486">
        <v>54</v>
      </c>
      <c r="AF161" s="486">
        <v>328</v>
      </c>
      <c r="AG161" s="486">
        <v>69</v>
      </c>
      <c r="AH161" s="486">
        <v>2</v>
      </c>
      <c r="AI161" s="486">
        <v>1</v>
      </c>
      <c r="AJ161" s="486">
        <v>10</v>
      </c>
      <c r="AK161" s="477">
        <f t="shared" si="142"/>
      </c>
      <c r="AL161" s="477">
        <f t="shared" si="40"/>
      </c>
      <c r="AM161" s="487" t="s">
        <v>412</v>
      </c>
      <c r="AN161" s="487" t="s">
        <v>395</v>
      </c>
      <c r="AO161" s="487">
        <v>20</v>
      </c>
    </row>
    <row customHeight="true" ht="18.452380952380953" r="162">
      <c r="A162" s="548"/>
      <c r="B162" s="466" t="s">
        <v>398</v>
      </c>
      <c r="C162" s="511" t="s">
        <v>416</v>
      </c>
      <c r="D162" s="512">
        <f t="shared" si="257"/>
      </c>
      <c r="E162" s="519">
        <v>1791.36</v>
      </c>
      <c r="F162" s="519">
        <v>1207.8</v>
      </c>
      <c r="G162" s="520">
        <v>0</v>
      </c>
      <c r="H162" s="475">
        <v>4</v>
      </c>
      <c r="I162" s="494">
        <v>8351.279999999999</v>
      </c>
      <c r="J162" s="475">
        <v>0</v>
      </c>
      <c r="K162" s="494">
        <v>0</v>
      </c>
      <c r="L162" s="475">
        <f t="shared" si="409"/>
      </c>
      <c r="M162" s="494">
        <f t="shared" si="444"/>
      </c>
      <c r="N162" s="477">
        <f t="shared" si="152"/>
      </c>
      <c r="O162" s="478">
        <v>3</v>
      </c>
      <c r="P162" s="477">
        <f t="shared" si="193"/>
      </c>
      <c r="Q162" s="477">
        <f t="shared" si="551"/>
      </c>
      <c r="R162" s="477">
        <f t="shared" si="580"/>
      </c>
      <c r="S162" s="477">
        <f t="shared" si="510"/>
      </c>
      <c r="T162" s="479">
        <f t="shared" si="519"/>
      </c>
      <c r="U162" s="479"/>
      <c r="V162" s="479">
        <f t="shared" si="883"/>
      </c>
      <c r="W162" s="479">
        <f t="shared" si="5"/>
      </c>
      <c r="X162" s="479">
        <f t="shared" si="666"/>
      </c>
      <c r="Y162" s="480">
        <f t="shared" si="710"/>
      </c>
      <c r="Z162" s="481">
        <v>0.0187</v>
      </c>
      <c r="AA162" s="482">
        <v>49</v>
      </c>
      <c r="AB162" s="477">
        <f t="shared" si="99"/>
      </c>
      <c r="AC162" s="486">
        <v>19752</v>
      </c>
      <c r="AD162" s="486">
        <v>387</v>
      </c>
      <c r="AE162" s="486">
        <v>69</v>
      </c>
      <c r="AF162" s="486">
        <v>400</v>
      </c>
      <c r="AG162" s="486">
        <v>77</v>
      </c>
      <c r="AH162" s="486">
        <v>5</v>
      </c>
      <c r="AI162" s="486">
        <v>0</v>
      </c>
      <c r="AJ162" s="486">
        <v>14</v>
      </c>
      <c r="AK162" s="477">
        <f t="shared" si="142"/>
      </c>
      <c r="AL162" s="477">
        <f t="shared" si="40"/>
      </c>
      <c r="AM162" s="487" t="s">
        <v>412</v>
      </c>
      <c r="AN162" s="487" t="s">
        <v>395</v>
      </c>
      <c r="AO162" s="487">
        <v>14</v>
      </c>
    </row>
    <row customHeight="true" ht="18.452380952380953" r="163">
      <c r="A163" s="548"/>
      <c r="B163" s="497" t="s">
        <v>397</v>
      </c>
      <c r="C163" s="497"/>
      <c r="D163" s="498">
        <f>SUM(D158:D162)</f>
      </c>
      <c r="E163" s="498">
        <f>SUM(E158:E162)</f>
      </c>
      <c r="F163" s="498">
        <f>SUM(F158:F162)</f>
      </c>
      <c r="G163" s="498">
        <f>SUM(G158:G162)</f>
      </c>
      <c r="H163" s="503">
        <f>SUM(H158:H162)</f>
      </c>
      <c r="I163" s="516">
        <f>SUM(I158:I162)</f>
      </c>
      <c r="J163" s="503">
        <f>SUM(J158:J162)</f>
      </c>
      <c r="K163" s="516">
        <f>SUM(K158:K162)</f>
      </c>
      <c r="L163" s="518">
        <f>SUM(L158:L162)</f>
      </c>
      <c r="M163" s="498">
        <f>SUM(M158:M162)</f>
      </c>
      <c r="N163" s="502">
        <f t="shared" si="152"/>
      </c>
      <c r="O163" s="503">
        <f>SUM(O158:O162)</f>
      </c>
      <c r="P163" s="502">
        <f t="shared" si="193"/>
      </c>
      <c r="Q163" s="502">
        <f>D163/O163</f>
      </c>
      <c r="R163" s="502">
        <f t="shared" si="580"/>
      </c>
      <c r="S163" s="502">
        <f t="shared" si="510"/>
      </c>
      <c r="T163" s="504">
        <f t="shared" si="519"/>
      </c>
      <c r="U163" s="504"/>
      <c r="V163" s="504">
        <f t="shared" si="883"/>
      </c>
      <c r="W163" s="504">
        <f t="shared" si="5"/>
      </c>
      <c r="X163" s="504">
        <f t="shared" si="666"/>
      </c>
      <c r="Y163" s="505">
        <f t="shared" si="710"/>
      </c>
      <c r="Z163" s="504">
        <f>AVERAGE(Z158:Z162)</f>
      </c>
      <c r="AA163" s="506">
        <f>AVERAGE(AA158:AA162)</f>
      </c>
      <c r="AB163" s="506">
        <f t="shared" si="99"/>
      </c>
      <c r="AC163" s="508">
        <f>SUM(AC158:AC162)</f>
      </c>
      <c r="AD163" s="508">
        <f>SUM(AD158:AD162)</f>
      </c>
      <c r="AE163" s="508">
        <f>SUM(AE158:AE162)</f>
      </c>
      <c r="AF163" s="508">
        <f>SUM(AF158:AF162)</f>
      </c>
      <c r="AG163" s="508">
        <f>SUM(AG158:AG162)</f>
      </c>
      <c r="AH163" s="508">
        <f>SUM(AH158:AH162)</f>
      </c>
      <c r="AI163" s="508">
        <f>SUM(AI158:AI162)</f>
      </c>
      <c r="AJ163" s="508">
        <f>SUM(AJ158:AJ162)</f>
      </c>
      <c r="AK163" s="502">
        <f t="shared" si="142"/>
      </c>
      <c r="AL163" s="509">
        <f t="shared" si="40"/>
      </c>
      <c r="AM163" s="510"/>
      <c r="AN163" s="510"/>
      <c r="AO163" s="508">
        <f>SUM(AO158:AO162)</f>
      </c>
    </row>
    <row customHeight="true" ht="18.452380952380953" r="164">
      <c r="A164" s="548"/>
      <c r="B164" s="466" t="s">
        <v>423</v>
      </c>
      <c r="C164" s="511" t="s">
        <v>418</v>
      </c>
      <c r="D164" s="512">
        <f t="shared" ref="D164:D166" si="258">E164+F164+G164</f>
      </c>
      <c r="E164" s="519">
        <v>1209.6599999999999</v>
      </c>
      <c r="F164" s="519">
        <v>1158.6799999999998</v>
      </c>
      <c r="G164" s="520">
        <v>0</v>
      </c>
      <c r="H164" s="471">
        <v>0</v>
      </c>
      <c r="I164" s="514">
        <v>0</v>
      </c>
      <c r="J164" s="471">
        <v>0</v>
      </c>
      <c r="K164" s="514">
        <v>0</v>
      </c>
      <c r="L164" s="475">
        <f t="shared" ref="L164:L166" si="410">H164+J164</f>
      </c>
      <c r="M164" s="494">
        <f t="shared" ref="M164:M166" si="445">I164+K164</f>
      </c>
      <c r="N164" s="477">
        <f t="shared" si="152"/>
      </c>
      <c r="O164" s="478">
        <v>0</v>
      </c>
      <c r="P164" s="477">
        <f t="shared" si="193"/>
      </c>
      <c r="Q164" s="477">
        <f t="shared" ref="Q164:Q166" si="552">D164/L164</f>
      </c>
      <c r="R164" s="477">
        <f t="shared" si="580"/>
      </c>
      <c r="S164" s="477">
        <f t="shared" si="510"/>
      </c>
      <c r="T164" s="479">
        <f t="shared" si="519"/>
      </c>
      <c r="U164" s="479"/>
      <c r="V164" s="479">
        <f t="shared" si="883"/>
      </c>
      <c r="W164" s="479">
        <f t="shared" si="5"/>
      </c>
      <c r="X164" s="479">
        <f t="shared" si="666"/>
      </c>
      <c r="Y164" s="480">
        <f t="shared" si="710"/>
      </c>
      <c r="Z164" s="481">
        <v>0.0144</v>
      </c>
      <c r="AA164" s="482">
        <v>50</v>
      </c>
      <c r="AB164" s="477">
        <f t="shared" si="99"/>
      </c>
      <c r="AC164" s="486">
        <v>28218</v>
      </c>
      <c r="AD164" s="486">
        <v>484</v>
      </c>
      <c r="AE164" s="486">
        <v>71</v>
      </c>
      <c r="AF164" s="486">
        <v>527</v>
      </c>
      <c r="AG164" s="486">
        <v>54</v>
      </c>
      <c r="AH164" s="486">
        <v>4</v>
      </c>
      <c r="AI164" s="486">
        <v>0</v>
      </c>
      <c r="AJ164" s="486">
        <v>14</v>
      </c>
      <c r="AK164" s="477">
        <f t="shared" si="142"/>
      </c>
      <c r="AL164" s="477">
        <f t="shared" si="40"/>
      </c>
      <c r="AM164" s="487" t="s">
        <v>412</v>
      </c>
      <c r="AN164" s="487" t="s">
        <v>395</v>
      </c>
      <c r="AO164" s="487">
        <v>17</v>
      </c>
    </row>
    <row customHeight="true" ht="18.452380952380953" r="165">
      <c r="A165" s="548"/>
      <c r="B165" s="466" t="s">
        <v>423</v>
      </c>
      <c r="C165" s="511" t="s">
        <v>419</v>
      </c>
      <c r="D165" s="512">
        <f t="shared" si="258"/>
      </c>
      <c r="E165" s="519">
        <v>1163.9</v>
      </c>
      <c r="F165" s="519">
        <v>1571.39</v>
      </c>
      <c r="G165" s="520">
        <v>0</v>
      </c>
      <c r="H165" s="475">
        <v>5</v>
      </c>
      <c r="I165" s="494">
        <v>10667.650000000009</v>
      </c>
      <c r="J165" s="475">
        <v>1</v>
      </c>
      <c r="K165" s="494">
        <v>5096.52</v>
      </c>
      <c r="L165" s="475">
        <f t="shared" si="410"/>
      </c>
      <c r="M165" s="494">
        <f t="shared" si="445"/>
      </c>
      <c r="N165" s="477">
        <f t="shared" si="152"/>
      </c>
      <c r="O165" s="478">
        <v>4</v>
      </c>
      <c r="P165" s="477">
        <f t="shared" si="193"/>
      </c>
      <c r="Q165" s="477">
        <f t="shared" si="552"/>
      </c>
      <c r="R165" s="477">
        <f t="shared" si="580"/>
      </c>
      <c r="S165" s="477">
        <f t="shared" si="510"/>
      </c>
      <c r="T165" s="479">
        <f t="shared" si="519"/>
      </c>
      <c r="U165" s="479"/>
      <c r="V165" s="479">
        <f t="shared" si="883"/>
      </c>
      <c r="W165" s="479">
        <f t="shared" si="5"/>
      </c>
      <c r="X165" s="479">
        <f t="shared" si="666"/>
      </c>
      <c r="Y165" s="480">
        <f t="shared" si="710"/>
      </c>
      <c r="Z165" s="481">
        <v>0.0189</v>
      </c>
      <c r="AA165" s="482">
        <v>51</v>
      </c>
      <c r="AB165" s="477">
        <f t="shared" si="99"/>
      </c>
      <c r="AC165" s="486">
        <v>33577</v>
      </c>
      <c r="AD165" s="486">
        <v>545</v>
      </c>
      <c r="AE165" s="486">
        <v>96</v>
      </c>
      <c r="AF165" s="486">
        <v>589</v>
      </c>
      <c r="AG165" s="486">
        <v>75</v>
      </c>
      <c r="AH165" s="486">
        <v>8</v>
      </c>
      <c r="AI165" s="486">
        <v>5</v>
      </c>
      <c r="AJ165" s="486">
        <v>11</v>
      </c>
      <c r="AK165" s="477">
        <f t="shared" si="142"/>
      </c>
      <c r="AL165" s="477">
        <f t="shared" si="40"/>
      </c>
      <c r="AM165" s="487" t="s">
        <v>412</v>
      </c>
      <c r="AN165" s="487" t="s">
        <v>395</v>
      </c>
      <c r="AO165" s="487">
        <v>28</v>
      </c>
    </row>
    <row customHeight="true" ht="18.452380952380953" r="166">
      <c r="A166" s="548"/>
      <c r="B166" s="466" t="s">
        <v>423</v>
      </c>
      <c r="C166" s="511" t="s">
        <v>420</v>
      </c>
      <c r="D166" s="512">
        <f t="shared" si="258"/>
      </c>
      <c r="E166" s="519">
        <v>1280.84</v>
      </c>
      <c r="F166" s="519">
        <v>1749.86</v>
      </c>
      <c r="G166" s="520">
        <v>0</v>
      </c>
      <c r="H166" s="475">
        <v>2</v>
      </c>
      <c r="I166" s="494">
        <v>4820.119999999995</v>
      </c>
      <c r="J166" s="475">
        <v>0</v>
      </c>
      <c r="K166" s="494">
        <v>0</v>
      </c>
      <c r="L166" s="475">
        <f t="shared" si="410"/>
      </c>
      <c r="M166" s="494">
        <f t="shared" si="445"/>
      </c>
      <c r="N166" s="477">
        <f t="shared" si="152"/>
      </c>
      <c r="O166" s="478">
        <v>0</v>
      </c>
      <c r="P166" s="477">
        <f t="shared" si="193"/>
      </c>
      <c r="Q166" s="477">
        <f t="shared" si="552"/>
      </c>
      <c r="R166" s="477">
        <f t="shared" si="580"/>
      </c>
      <c r="S166" s="477">
        <f t="shared" si="510"/>
      </c>
      <c r="T166" s="479">
        <f t="shared" si="519"/>
      </c>
      <c r="U166" s="479"/>
      <c r="V166" s="479">
        <f t="shared" si="883"/>
      </c>
      <c r="W166" s="479">
        <f t="shared" si="5"/>
      </c>
      <c r="X166" s="479">
        <f t="shared" si="666"/>
      </c>
      <c r="Y166" s="480">
        <f t="shared" si="710"/>
      </c>
      <c r="Z166" s="481">
        <v>0.0114</v>
      </c>
      <c r="AA166" s="482">
        <v>52</v>
      </c>
      <c r="AB166" s="477">
        <f t="shared" si="99"/>
      </c>
      <c r="AC166" s="486">
        <v>39015</v>
      </c>
      <c r="AD166" s="486">
        <v>672</v>
      </c>
      <c r="AE166" s="486">
        <v>73</v>
      </c>
      <c r="AF166" s="486">
        <v>719</v>
      </c>
      <c r="AG166" s="486">
        <v>58</v>
      </c>
      <c r="AH166" s="486">
        <v>3</v>
      </c>
      <c r="AI166" s="486">
        <v>4</v>
      </c>
      <c r="AJ166" s="486">
        <v>23</v>
      </c>
      <c r="AK166" s="477">
        <f t="shared" si="142"/>
      </c>
      <c r="AL166" s="477">
        <f t="shared" si="40"/>
      </c>
      <c r="AM166" s="487" t="s">
        <v>412</v>
      </c>
      <c r="AN166" s="487" t="s">
        <v>395</v>
      </c>
      <c r="AO166" s="487">
        <v>12</v>
      </c>
    </row>
    <row customHeight="true" ht="18.452380952380953" r="167">
      <c r="A167" s="548"/>
      <c r="B167" s="497" t="s">
        <v>397</v>
      </c>
      <c r="C167" s="497"/>
      <c r="D167" s="498">
        <f>SUM(D164:D166)</f>
      </c>
      <c r="E167" s="515">
        <f>SUM(E164:E166)</f>
      </c>
      <c r="F167" s="515">
        <f>SUM(F164:F166)</f>
      </c>
      <c r="G167" s="515">
        <f>SUM(G164:G166)</f>
      </c>
      <c r="H167" s="503">
        <f>SUM(H164:H166)</f>
      </c>
      <c r="I167" s="516">
        <f>SUM(I164:I166)</f>
      </c>
      <c r="J167" s="503">
        <f>SUM(J164:J166)</f>
      </c>
      <c r="K167" s="516">
        <f>SUM(K164:K166)</f>
      </c>
      <c r="L167" s="500">
        <f>SUM(L164:L166)</f>
      </c>
      <c r="M167" s="515">
        <f>SUM(M164:M166)</f>
      </c>
      <c r="N167" s="502">
        <f t="shared" si="152"/>
      </c>
      <c r="O167" s="503">
        <f>SUM(O164:O166)</f>
      </c>
      <c r="P167" s="502">
        <f t="shared" si="193"/>
      </c>
      <c r="Q167" s="502">
        <f t="shared" ref="Q167:Q168" si="361">D167/O167</f>
      </c>
      <c r="R167" s="502">
        <f t="shared" si="580"/>
      </c>
      <c r="S167" s="502">
        <f t="shared" si="510"/>
      </c>
      <c r="T167" s="504">
        <f t="shared" si="519"/>
      </c>
      <c r="U167" s="504"/>
      <c r="V167" s="504">
        <f t="shared" si="883"/>
      </c>
      <c r="W167" s="504">
        <f t="shared" si="5"/>
      </c>
      <c r="X167" s="504">
        <f t="shared" si="666"/>
      </c>
      <c r="Y167" s="505">
        <f t="shared" si="710"/>
      </c>
      <c r="Z167" s="536">
        <f>AVERAGE(Z164:Z166)</f>
      </c>
      <c r="AA167" s="506">
        <f>AVERAGE(AA164:AA166)</f>
      </c>
      <c r="AB167" s="506">
        <f t="shared" si="99"/>
      </c>
      <c r="AC167" s="508">
        <f>SUM(AC164:AC166)</f>
      </c>
      <c r="AD167" s="508">
        <f>SUM(AD164:AD166)</f>
      </c>
      <c r="AE167" s="508">
        <f>SUM(AE164:AE166)</f>
      </c>
      <c r="AF167" s="508">
        <f>SUM(AF164:AF166)</f>
      </c>
      <c r="AG167" s="508">
        <f>SUM(AG164:AG166)</f>
      </c>
      <c r="AH167" s="508">
        <f>SUM(AH164:AH166)</f>
      </c>
      <c r="AI167" s="508">
        <f>SUM(AI164:AI166)</f>
      </c>
      <c r="AJ167" s="508">
        <f>SUM(AJ164:AJ166)</f>
      </c>
      <c r="AK167" s="502">
        <f t="shared" si="142"/>
      </c>
      <c r="AL167" s="509">
        <f t="shared" si="40"/>
      </c>
      <c r="AM167" s="510"/>
      <c r="AN167" s="510"/>
      <c r="AO167" s="508">
        <f>SUM(AO164:AO166)</f>
      </c>
    </row>
    <row customHeight="true" ht="18.452380952380953" r="168">
      <c r="A168" s="548"/>
      <c r="B168" s="521" t="s">
        <v>421</v>
      </c>
      <c r="C168" s="521"/>
      <c r="D168" s="522">
        <f>D151+D145+D163+D157+D167</f>
      </c>
      <c r="E168" s="523">
        <f>E151+E145+E163+E157+E167</f>
      </c>
      <c r="F168" s="523">
        <f>F151+F145+F163+F157+F167</f>
      </c>
      <c r="G168" s="523">
        <f>G151+G145+G163+G157+G167</f>
      </c>
      <c r="H168" s="524">
        <f>H167+H163+H157+H151+H145</f>
      </c>
      <c r="I168" s="525">
        <f>I167+I163+I157+I151+I145</f>
      </c>
      <c r="J168" s="524">
        <f>J167+J163+J157+J151+J145</f>
      </c>
      <c r="K168" s="525">
        <f>K167+K163+K157+K151+K145</f>
      </c>
      <c r="L168" s="524">
        <f>L151+L145+L163+L157+L167</f>
      </c>
      <c r="M168" s="523">
        <f>M151+M145+M163+M157+M167</f>
      </c>
      <c r="N168" s="525">
        <f t="shared" si="152"/>
      </c>
      <c r="O168" s="524">
        <f>O167+O163+O157+O151+O145</f>
      </c>
      <c r="P168" s="525">
        <f t="shared" si="193"/>
      </c>
      <c r="Q168" s="525">
        <f t="shared" si="361"/>
      </c>
      <c r="R168" s="525">
        <f t="shared" si="580"/>
      </c>
      <c r="S168" s="525">
        <f t="shared" si="510"/>
      </c>
      <c r="T168" s="527">
        <f t="shared" si="519"/>
      </c>
      <c r="U168" s="527"/>
      <c r="V168" s="527">
        <f t="shared" si="883"/>
      </c>
      <c r="W168" s="527">
        <f t="shared" si="5"/>
      </c>
      <c r="X168" s="527">
        <f t="shared" si="666"/>
      </c>
      <c r="Y168" s="537">
        <f t="shared" si="710"/>
      </c>
      <c r="Z168" s="538">
        <f>(Z151+Z145+Z163+Z157+Z167)/5</f>
      </c>
      <c r="AA168" s="539">
        <f>(AA151+AA145+AA163+AA157+AA167)/5</f>
      </c>
      <c r="AB168" s="525">
        <f>(AB151+AB145+AB163+AB157+AB167)/5</f>
      </c>
      <c r="AC168" s="529">
        <f>AC151+AC145+AC163+AC157+AC167</f>
      </c>
      <c r="AD168" s="529">
        <f>AD151+AD145+AD163+AD157+AD167</f>
      </c>
      <c r="AE168" s="529">
        <f>AE151+AE145+AE163+AE157+AE167</f>
      </c>
      <c r="AF168" s="529">
        <f>AF151+AF145+AF163+AF157+AF167</f>
      </c>
      <c r="AG168" s="529">
        <f>AG151+AG145+AG163+AG157+AG167</f>
      </c>
      <c r="AH168" s="529">
        <f>AH151+AH145+AH163+AH157+AH167</f>
      </c>
      <c r="AI168" s="529">
        <f>AI151+AI145+AI163+AI157+AI167</f>
      </c>
      <c r="AJ168" s="529">
        <f>AJ151+AJ145+AJ163+AJ157+AJ167</f>
      </c>
      <c r="AK168" s="525">
        <f t="shared" si="142"/>
      </c>
      <c r="AL168" s="530">
        <f t="shared" si="40"/>
      </c>
      <c r="AM168" s="521"/>
      <c r="AN168" s="521"/>
      <c r="AO168" s="523">
        <f>AO151+AO145+AO163+AO157+AO167</f>
      </c>
    </row>
    <row r="169">
      <c r="A169" s="452"/>
      <c r="B169" s="452" t="s">
        <v>350</v>
      </c>
      <c r="C169" s="452"/>
      <c r="D169" s="453" t="s">
        <v>351</v>
      </c>
      <c r="E169" s="453"/>
      <c r="F169" s="453"/>
      <c r="G169" s="453"/>
      <c r="H169" s="453"/>
      <c r="I169" s="453"/>
      <c r="J169" s="453"/>
      <c r="K169" s="453"/>
      <c r="L169" s="453"/>
      <c r="M169" s="453"/>
      <c r="N169" s="453"/>
      <c r="O169" s="453"/>
      <c r="P169" s="453"/>
      <c r="Q169" s="453"/>
      <c r="R169" s="453"/>
      <c r="S169" s="454" t="s">
        <v>352</v>
      </c>
      <c r="T169" s="454"/>
      <c r="U169" s="454"/>
      <c r="V169" s="454"/>
      <c r="W169" s="454"/>
      <c r="X169" s="454"/>
      <c r="Y169" s="454"/>
      <c r="Z169" s="454"/>
      <c r="AA169" s="454"/>
      <c r="AB169" s="454"/>
      <c r="AC169" s="454"/>
      <c r="AD169" s="454"/>
      <c r="AE169" s="454"/>
      <c r="AF169" s="454"/>
      <c r="AG169" s="454"/>
      <c r="AH169" s="454"/>
      <c r="AI169" s="454"/>
      <c r="AJ169" s="454"/>
      <c r="AK169" s="454"/>
      <c r="AL169" s="454"/>
      <c r="AM169" s="454"/>
      <c r="AN169" s="454"/>
      <c r="AO169" s="455"/>
    </row>
    <row r="170">
      <c r="A170" s="452"/>
      <c r="B170" s="540" t="s">
        <v>353</v>
      </c>
      <c r="C170" s="540" t="s">
        <v>354</v>
      </c>
      <c r="D170" s="456" t="s">
        <v>355</v>
      </c>
      <c r="E170" s="457" t="s">
        <v>356</v>
      </c>
      <c r="F170" s="457" t="s">
        <v>357</v>
      </c>
      <c r="G170" s="458" t="s">
        <v>358</v>
      </c>
      <c r="H170" s="459" t="s">
        <v>359</v>
      </c>
      <c r="I170" s="459" t="s">
        <v>360</v>
      </c>
      <c r="J170" s="459" t="s">
        <v>361</v>
      </c>
      <c r="K170" s="459" t="s">
        <v>362</v>
      </c>
      <c r="L170" s="459" t="s">
        <v>363</v>
      </c>
      <c r="M170" s="541" t="s">
        <v>364</v>
      </c>
      <c r="N170" s="542" t="s">
        <v>365</v>
      </c>
      <c r="O170" s="459" t="s">
        <v>366</v>
      </c>
      <c r="P170" s="542" t="s">
        <v>367</v>
      </c>
      <c r="Q170" s="542" t="s">
        <v>368</v>
      </c>
      <c r="R170" s="542" t="s">
        <v>369</v>
      </c>
      <c r="S170" s="543" t="s">
        <v>370</v>
      </c>
      <c r="T170" s="544" t="s">
        <v>371</v>
      </c>
      <c r="U170" s="544"/>
      <c r="V170" s="544" t="s">
        <v>372</v>
      </c>
      <c r="W170" s="544" t="s">
        <v>373</v>
      </c>
      <c r="X170" s="544" t="s">
        <v>374</v>
      </c>
      <c r="Y170" s="545" t="s">
        <v>375</v>
      </c>
      <c r="Z170" s="544" t="s">
        <v>376</v>
      </c>
      <c r="AA170" s="546" t="s">
        <v>377</v>
      </c>
      <c r="AB170" s="543" t="s">
        <v>378</v>
      </c>
      <c r="AC170" s="545" t="s">
        <v>379</v>
      </c>
      <c r="AD170" s="545" t="s">
        <v>380</v>
      </c>
      <c r="AE170" s="545" t="s">
        <v>381</v>
      </c>
      <c r="AF170" s="545" t="s">
        <v>382</v>
      </c>
      <c r="AG170" s="545" t="s">
        <v>383</v>
      </c>
      <c r="AH170" s="545" t="s">
        <v>384</v>
      </c>
      <c r="AI170" s="545" t="s">
        <v>385</v>
      </c>
      <c r="AJ170" s="545" t="s">
        <v>386</v>
      </c>
      <c r="AK170" s="545" t="s">
        <v>387</v>
      </c>
      <c r="AL170" s="543" t="s">
        <v>388</v>
      </c>
      <c r="AM170" s="547" t="s">
        <v>389</v>
      </c>
      <c r="AN170" s="547" t="s">
        <v>390</v>
      </c>
      <c r="AO170" s="547" t="s">
        <v>391</v>
      </c>
    </row>
    <row r="171">
      <c r="A171" s="548">
        <v>46241</v>
      </c>
      <c r="B171" s="549" t="s">
        <v>423</v>
      </c>
      <c r="C171" s="550" t="s">
        <v>393</v>
      </c>
      <c r="D171" s="490">
        <f t="shared" ref="D171:D172" si="259">E171+F171+G171</f>
      </c>
      <c r="E171" s="534">
        <v>970.99</v>
      </c>
      <c r="F171" s="490">
        <v>732.65</v>
      </c>
      <c r="G171" s="520">
        <v>0</v>
      </c>
      <c r="H171" s="551">
        <v>2</v>
      </c>
      <c r="I171" s="532">
        <v>5102.959999999992</v>
      </c>
      <c r="J171" s="551">
        <v>1</v>
      </c>
      <c r="K171" s="532">
        <v>5096.52</v>
      </c>
      <c r="L171" s="552">
        <f t="shared" ref="L171:L172" si="411">H171+J171</f>
      </c>
      <c r="M171" s="553">
        <f t="shared" ref="M171:M172" si="446">I171+K171</f>
      </c>
      <c r="N171" s="554">
        <f t="shared" ref="N171:N196" si="153">M171/D171</f>
      </c>
      <c r="O171" s="555">
        <v>3</v>
      </c>
      <c r="P171" s="554">
        <f t="shared" ref="P171:P196" si="194">D171/L171</f>
      </c>
      <c r="Q171" s="554">
        <f t="shared" ref="Q171:Q172" si="553">D171/L171</f>
      </c>
      <c r="R171" s="554">
        <f t="shared" ref="R171:R196" si="581">M171/L171</f>
      </c>
      <c r="S171" s="554">
        <f t="shared" ref="S171:S196" si="511">D171/AD171</f>
      </c>
      <c r="T171" s="556">
        <f t="shared" ref="T171:T196" si="520">Y171/AC171*1</f>
      </c>
      <c r="U171" s="556"/>
      <c r="V171" s="556">
        <f t="shared" ref="V171:V196" si="884">AD171/AC171</f>
      </c>
      <c r="W171" s="556">
        <f t="shared" ref="W171:W196" si="6">AF171/AC171</f>
      </c>
      <c r="X171" s="556">
        <f t="shared" ref="X171:X196" si="667">AG171/AF171</f>
      </c>
      <c r="Y171" s="557">
        <f t="shared" ref="Y171:Y196" si="711">AE171/Z171</f>
      </c>
      <c r="Z171" s="558">
        <v>0.0191</v>
      </c>
      <c r="AA171" s="559">
        <v>57</v>
      </c>
      <c r="AB171" s="554">
        <f t="shared" ref="AB171:AB195" si="100">(D171/AC171)*1000</f>
      </c>
      <c r="AC171" s="496">
        <v>17400</v>
      </c>
      <c r="AD171" s="496">
        <v>486</v>
      </c>
      <c r="AE171" s="496">
        <v>71</v>
      </c>
      <c r="AF171" s="496">
        <v>560</v>
      </c>
      <c r="AG171" s="496">
        <v>96</v>
      </c>
      <c r="AH171" s="496">
        <v>6</v>
      </c>
      <c r="AI171" s="496">
        <v>1</v>
      </c>
      <c r="AJ171" s="496">
        <v>14</v>
      </c>
      <c r="AK171" s="554">
        <f t="shared" ref="AK171:AK182" si="143">D171/AF171</f>
      </c>
      <c r="AL171" s="554">
        <f t="shared" ref="AL171:AL196" si="41">AO171*1000/D171</f>
      </c>
      <c r="AM171" s="560" t="s">
        <v>412</v>
      </c>
      <c r="AN171" s="560" t="s">
        <v>395</v>
      </c>
      <c r="AO171" s="560">
        <v>20</v>
      </c>
    </row>
    <row r="172">
      <c r="A172" s="548"/>
      <c r="B172" s="561" t="s">
        <v>423</v>
      </c>
      <c r="C172" s="562" t="s">
        <v>396</v>
      </c>
      <c r="D172" s="563">
        <f t="shared" si="259"/>
      </c>
      <c r="E172" s="564">
        <v>362.15</v>
      </c>
      <c r="F172" s="565">
        <v>262.78</v>
      </c>
      <c r="G172" s="520">
        <v>0</v>
      </c>
      <c r="H172" s="566">
        <v>3</v>
      </c>
      <c r="I172" s="567">
        <v>6537.970000000001</v>
      </c>
      <c r="J172" s="568">
        <v>0</v>
      </c>
      <c r="K172" s="535">
        <v>0</v>
      </c>
      <c r="L172" s="493">
        <f t="shared" si="411"/>
      </c>
      <c r="M172" s="569">
        <f t="shared" si="446"/>
      </c>
      <c r="N172" s="570">
        <f t="shared" si="153"/>
      </c>
      <c r="O172" s="571">
        <v>3</v>
      </c>
      <c r="P172" s="570">
        <f t="shared" si="194"/>
      </c>
      <c r="Q172" s="570">
        <f t="shared" si="553"/>
      </c>
      <c r="R172" s="570">
        <f t="shared" si="581"/>
      </c>
      <c r="S172" s="570">
        <f t="shared" si="511"/>
      </c>
      <c r="T172" s="572">
        <f t="shared" si="520"/>
      </c>
      <c r="U172" s="572"/>
      <c r="V172" s="572">
        <f t="shared" si="884"/>
      </c>
      <c r="W172" s="572">
        <f t="shared" si="6"/>
      </c>
      <c r="X172" s="572">
        <f t="shared" si="667"/>
      </c>
      <c r="Y172" s="573">
        <f t="shared" si="711"/>
      </c>
      <c r="Z172" s="574">
        <v>0.0203</v>
      </c>
      <c r="AA172" s="575">
        <v>61</v>
      </c>
      <c r="AB172" s="495">
        <f t="shared" si="100"/>
      </c>
      <c r="AC172" s="576">
        <v>7918</v>
      </c>
      <c r="AD172" s="577">
        <v>248</v>
      </c>
      <c r="AE172" s="578">
        <v>35</v>
      </c>
      <c r="AF172" s="578">
        <v>302</v>
      </c>
      <c r="AG172" s="578">
        <v>35</v>
      </c>
      <c r="AH172" s="578">
        <v>5</v>
      </c>
      <c r="AI172" s="578">
        <v>1</v>
      </c>
      <c r="AJ172" s="578">
        <v>10</v>
      </c>
      <c r="AK172" s="570">
        <f t="shared" si="143"/>
      </c>
      <c r="AL172" s="570">
        <f t="shared" si="41"/>
      </c>
      <c r="AM172" s="579" t="s">
        <v>412</v>
      </c>
      <c r="AN172" s="560" t="s">
        <v>395</v>
      </c>
      <c r="AO172" s="579">
        <v>8</v>
      </c>
    </row>
    <row r="173">
      <c r="A173" s="548"/>
      <c r="B173" s="497" t="s">
        <v>397</v>
      </c>
      <c r="C173" s="497"/>
      <c r="D173" s="498">
        <f>SUM(D171:D172)</f>
      </c>
      <c r="E173" s="499">
        <f>SUM(E171:E172)</f>
      </c>
      <c r="F173" s="499">
        <f>SUM(F171:F172)</f>
      </c>
      <c r="G173" s="499">
        <f>SUM(G171:G172)</f>
      </c>
      <c r="H173" s="499">
        <f>SUM(H171:H172)</f>
      </c>
      <c r="I173" s="499">
        <f>SUM(I171:I172)</f>
      </c>
      <c r="J173" s="499">
        <f>SUM(J171:J172)</f>
      </c>
      <c r="K173" s="499">
        <f>SUM(K171:K172)</f>
      </c>
      <c r="L173" s="500">
        <f>SUM(L171:L172)</f>
      </c>
      <c r="M173" s="501">
        <f>SUM(M171:M172)</f>
      </c>
      <c r="N173" s="502">
        <f t="shared" si="153"/>
      </c>
      <c r="O173" s="503">
        <f>SUM(O171:O172)</f>
      </c>
      <c r="P173" s="502">
        <f t="shared" si="194"/>
      </c>
      <c r="Q173" s="502">
        <f>D173/O173</f>
      </c>
      <c r="R173" s="502">
        <f t="shared" si="581"/>
      </c>
      <c r="S173" s="502">
        <f t="shared" si="511"/>
      </c>
      <c r="T173" s="504">
        <f t="shared" si="520"/>
      </c>
      <c r="U173" s="504"/>
      <c r="V173" s="504">
        <f t="shared" si="884"/>
      </c>
      <c r="W173" s="504">
        <f t="shared" si="6"/>
      </c>
      <c r="X173" s="504">
        <f t="shared" si="667"/>
      </c>
      <c r="Y173" s="505">
        <f t="shared" si="711"/>
      </c>
      <c r="Z173" s="504">
        <f>AVERAGE(Z171:Z172)</f>
      </c>
      <c r="AA173" s="506">
        <f>AVERAGE(AA171:AA172)</f>
      </c>
      <c r="AB173" s="502">
        <f t="shared" si="100"/>
      </c>
      <c r="AC173" s="507">
        <f>SUM(AC171:AC172)</f>
      </c>
      <c r="AD173" s="507">
        <f>SUM(AD171:AD172)</f>
      </c>
      <c r="AE173" s="508">
        <f>SUM(AE171:AE172)</f>
      </c>
      <c r="AF173" s="508">
        <f>SUM(AF171:AF172)</f>
      </c>
      <c r="AG173" s="508">
        <f>SUM(AG171:AG172)</f>
      </c>
      <c r="AH173" s="508">
        <f>SUM(AH171:AH172)</f>
      </c>
      <c r="AI173" s="508">
        <f>SUM(AI171:AI172)</f>
      </c>
      <c r="AJ173" s="508">
        <f>SUM(AJ171:AJ172)</f>
      </c>
      <c r="AK173" s="502">
        <f t="shared" si="143"/>
      </c>
      <c r="AL173" s="509">
        <f t="shared" si="41"/>
      </c>
      <c r="AM173" s="510"/>
      <c r="AN173" s="510"/>
      <c r="AO173" s="505">
        <f>SUM(AO171:AO172)</f>
      </c>
    </row>
    <row r="174">
      <c r="A174" s="548"/>
      <c r="B174" s="466" t="s">
        <v>410</v>
      </c>
      <c r="C174" s="511" t="s">
        <v>399</v>
      </c>
      <c r="D174" s="512">
        <f t="shared" ref="D174:D178" si="260">E174+F174+G174</f>
      </c>
      <c r="E174" s="513">
        <v>827.05</v>
      </c>
      <c r="F174" s="513">
        <v>1023.11</v>
      </c>
      <c r="G174" s="520">
        <v>0</v>
      </c>
      <c r="H174" s="471">
        <v>2</v>
      </c>
      <c r="I174" s="514">
        <v>4543.110000000001</v>
      </c>
      <c r="J174" s="471">
        <v>0</v>
      </c>
      <c r="K174" s="514">
        <v>0</v>
      </c>
      <c r="L174" s="475">
        <f t="shared" ref="L174:L178" si="412">H174+J174</f>
      </c>
      <c r="M174" s="494">
        <f t="shared" ref="M174:M178" si="447">I174+K174</f>
      </c>
      <c r="N174" s="477">
        <f t="shared" si="153"/>
      </c>
      <c r="O174" s="478">
        <v>1</v>
      </c>
      <c r="P174" s="477">
        <f t="shared" si="194"/>
      </c>
      <c r="Q174" s="477">
        <f t="shared" ref="Q174:Q178" si="554">D174/L174</f>
      </c>
      <c r="R174" s="477">
        <f t="shared" si="581"/>
      </c>
      <c r="S174" s="477">
        <f t="shared" si="511"/>
      </c>
      <c r="T174" s="479">
        <f t="shared" si="520"/>
      </c>
      <c r="U174" s="479"/>
      <c r="V174" s="479">
        <f t="shared" si="884"/>
      </c>
      <c r="W174" s="479">
        <f t="shared" si="6"/>
      </c>
      <c r="X174" s="479">
        <f t="shared" si="667"/>
      </c>
      <c r="Y174" s="480">
        <f t="shared" si="711"/>
      </c>
      <c r="Z174" s="481">
        <v>0.015</v>
      </c>
      <c r="AA174" s="482">
        <v>34</v>
      </c>
      <c r="AB174" s="477">
        <f t="shared" si="100"/>
      </c>
      <c r="AC174" s="486">
        <v>20982</v>
      </c>
      <c r="AD174" s="486">
        <v>643</v>
      </c>
      <c r="AE174" s="486">
        <v>90</v>
      </c>
      <c r="AF174" s="486">
        <v>670</v>
      </c>
      <c r="AG174" s="486">
        <v>25</v>
      </c>
      <c r="AH174" s="486">
        <v>7</v>
      </c>
      <c r="AI174" s="486">
        <v>0</v>
      </c>
      <c r="AJ174" s="486">
        <v>24</v>
      </c>
      <c r="AK174" s="477">
        <f t="shared" si="143"/>
      </c>
      <c r="AL174" s="477">
        <f t="shared" si="41"/>
      </c>
      <c r="AM174" s="487" t="s">
        <v>394</v>
      </c>
      <c r="AN174" s="487" t="s">
        <v>425</v>
      </c>
      <c r="AO174" s="487">
        <v>11</v>
      </c>
    </row>
    <row r="175">
      <c r="A175" s="548"/>
      <c r="B175" s="466" t="s">
        <v>410</v>
      </c>
      <c r="C175" s="511" t="s">
        <v>401</v>
      </c>
      <c r="D175" s="512">
        <f t="shared" si="260"/>
      </c>
      <c r="E175" s="513">
        <v>1843.66</v>
      </c>
      <c r="F175" s="513">
        <v>1492.77</v>
      </c>
      <c r="G175" s="520">
        <v>0</v>
      </c>
      <c r="H175" s="471">
        <v>3</v>
      </c>
      <c r="I175" s="494">
        <v>7805.66</v>
      </c>
      <c r="J175" s="471">
        <v>0</v>
      </c>
      <c r="K175" s="514">
        <v>0</v>
      </c>
      <c r="L175" s="475">
        <f t="shared" si="412"/>
      </c>
      <c r="M175" s="494">
        <f t="shared" si="447"/>
      </c>
      <c r="N175" s="477">
        <f t="shared" si="153"/>
      </c>
      <c r="O175" s="478">
        <v>3</v>
      </c>
      <c r="P175" s="477">
        <f t="shared" si="194"/>
      </c>
      <c r="Q175" s="477">
        <f t="shared" si="554"/>
      </c>
      <c r="R175" s="477">
        <f t="shared" si="581"/>
      </c>
      <c r="S175" s="477">
        <f t="shared" si="511"/>
      </c>
      <c r="T175" s="479">
        <f t="shared" si="520"/>
      </c>
      <c r="U175" s="479"/>
      <c r="V175" s="479">
        <f t="shared" si="884"/>
      </c>
      <c r="W175" s="479">
        <f t="shared" si="6"/>
      </c>
      <c r="X175" s="479">
        <f t="shared" si="667"/>
      </c>
      <c r="Y175" s="480">
        <f t="shared" si="711"/>
      </c>
      <c r="Z175" s="481">
        <v>0.0172</v>
      </c>
      <c r="AA175" s="482">
        <v>38</v>
      </c>
      <c r="AB175" s="477">
        <f t="shared" si="100"/>
      </c>
      <c r="AC175" s="486">
        <v>32874</v>
      </c>
      <c r="AD175" s="486">
        <v>951</v>
      </c>
      <c r="AE175" s="486">
        <v>148</v>
      </c>
      <c r="AF175" s="486">
        <v>1026</v>
      </c>
      <c r="AG175" s="486">
        <v>99</v>
      </c>
      <c r="AH175" s="486">
        <v>9</v>
      </c>
      <c r="AI175" s="486">
        <v>5</v>
      </c>
      <c r="AJ175" s="486">
        <v>40</v>
      </c>
      <c r="AK175" s="477">
        <f t="shared" si="143"/>
      </c>
      <c r="AL175" s="477">
        <f t="shared" si="41"/>
      </c>
      <c r="AM175" s="487" t="s">
        <v>394</v>
      </c>
      <c r="AN175" s="487" t="s">
        <v>425</v>
      </c>
      <c r="AO175" s="487">
        <v>107</v>
      </c>
    </row>
    <row r="176">
      <c r="A176" s="548"/>
      <c r="B176" s="466" t="s">
        <v>410</v>
      </c>
      <c r="C176" s="511" t="s">
        <v>402</v>
      </c>
      <c r="D176" s="512">
        <f t="shared" si="260"/>
      </c>
      <c r="E176" s="513">
        <v>1409.59</v>
      </c>
      <c r="F176" s="513">
        <v>1187.84</v>
      </c>
      <c r="G176" s="520">
        <v>0</v>
      </c>
      <c r="H176" s="471">
        <v>4</v>
      </c>
      <c r="I176" s="514">
        <v>10024.39</v>
      </c>
      <c r="J176" s="471">
        <v>0</v>
      </c>
      <c r="K176" s="514">
        <v>0</v>
      </c>
      <c r="L176" s="475">
        <f t="shared" si="412"/>
      </c>
      <c r="M176" s="494">
        <f t="shared" si="447"/>
      </c>
      <c r="N176" s="477">
        <f t="shared" si="153"/>
      </c>
      <c r="O176" s="478">
        <v>3</v>
      </c>
      <c r="P176" s="477">
        <f t="shared" si="194"/>
      </c>
      <c r="Q176" s="477">
        <f t="shared" si="554"/>
      </c>
      <c r="R176" s="477">
        <f t="shared" si="581"/>
      </c>
      <c r="S176" s="477">
        <f t="shared" si="511"/>
      </c>
      <c r="T176" s="479">
        <f t="shared" si="520"/>
      </c>
      <c r="U176" s="479"/>
      <c r="V176" s="479">
        <f t="shared" si="884"/>
      </c>
      <c r="W176" s="479">
        <f t="shared" si="6"/>
      </c>
      <c r="X176" s="479">
        <f t="shared" si="667"/>
      </c>
      <c r="Y176" s="480">
        <f t="shared" si="711"/>
      </c>
      <c r="Z176" s="481">
        <v>0.0191</v>
      </c>
      <c r="AA176" s="482">
        <v>43</v>
      </c>
      <c r="AB176" s="477">
        <f t="shared" si="100"/>
      </c>
      <c r="AC176" s="486">
        <v>21754</v>
      </c>
      <c r="AD176" s="486">
        <v>443</v>
      </c>
      <c r="AE176" s="486">
        <v>90</v>
      </c>
      <c r="AF176" s="486">
        <v>448</v>
      </c>
      <c r="AG176" s="486">
        <v>46</v>
      </c>
      <c r="AH176" s="486">
        <v>5</v>
      </c>
      <c r="AI176" s="486">
        <v>0</v>
      </c>
      <c r="AJ176" s="486">
        <v>19</v>
      </c>
      <c r="AK176" s="477">
        <f t="shared" si="143"/>
      </c>
      <c r="AL176" s="477">
        <f t="shared" si="41"/>
      </c>
      <c r="AM176" s="487" t="s">
        <v>394</v>
      </c>
      <c r="AN176" s="487" t="s">
        <v>425</v>
      </c>
      <c r="AO176" s="487">
        <v>97</v>
      </c>
    </row>
    <row r="177">
      <c r="A177" s="548"/>
      <c r="B177" s="466" t="s">
        <v>410</v>
      </c>
      <c r="C177" s="511" t="s">
        <v>403</v>
      </c>
      <c r="D177" s="512">
        <f t="shared" si="260"/>
      </c>
      <c r="E177" s="513">
        <v>1410.19</v>
      </c>
      <c r="F177" s="513">
        <v>1140.54</v>
      </c>
      <c r="G177" s="520">
        <v>0</v>
      </c>
      <c r="H177" s="471">
        <v>4</v>
      </c>
      <c r="I177" s="514">
        <v>11312.740000000002</v>
      </c>
      <c r="J177" s="471">
        <v>0</v>
      </c>
      <c r="K177" s="514">
        <v>0</v>
      </c>
      <c r="L177" s="475">
        <f t="shared" si="412"/>
      </c>
      <c r="M177" s="494">
        <f t="shared" si="447"/>
      </c>
      <c r="N177" s="477">
        <f t="shared" si="153"/>
      </c>
      <c r="O177" s="478">
        <v>4</v>
      </c>
      <c r="P177" s="477">
        <f t="shared" si="194"/>
      </c>
      <c r="Q177" s="477">
        <f t="shared" si="554"/>
      </c>
      <c r="R177" s="477">
        <f t="shared" si="581"/>
      </c>
      <c r="S177" s="477">
        <f t="shared" si="511"/>
      </c>
      <c r="T177" s="479">
        <f t="shared" si="520"/>
      </c>
      <c r="U177" s="479"/>
      <c r="V177" s="479">
        <f t="shared" si="884"/>
      </c>
      <c r="W177" s="479">
        <f t="shared" si="6"/>
      </c>
      <c r="X177" s="479">
        <f t="shared" si="667"/>
      </c>
      <c r="Y177" s="480">
        <f t="shared" si="711"/>
      </c>
      <c r="Z177" s="481">
        <v>0.0199</v>
      </c>
      <c r="AA177" s="482">
        <v>47</v>
      </c>
      <c r="AB177" s="477">
        <f t="shared" si="100"/>
      </c>
      <c r="AC177" s="486">
        <v>16917</v>
      </c>
      <c r="AD177" s="486">
        <v>375</v>
      </c>
      <c r="AE177" s="486">
        <v>70</v>
      </c>
      <c r="AF177" s="486">
        <v>403</v>
      </c>
      <c r="AG177" s="486">
        <v>43</v>
      </c>
      <c r="AH177" s="486">
        <v>5</v>
      </c>
      <c r="AI177" s="486">
        <v>0</v>
      </c>
      <c r="AJ177" s="486">
        <v>20</v>
      </c>
      <c r="AK177" s="477">
        <f t="shared" si="143"/>
      </c>
      <c r="AL177" s="477">
        <f t="shared" si="41"/>
      </c>
      <c r="AM177" s="487" t="s">
        <v>394</v>
      </c>
      <c r="AN177" s="487" t="s">
        <v>425</v>
      </c>
      <c r="AO177" s="487">
        <v>16</v>
      </c>
    </row>
    <row r="178">
      <c r="A178" s="548"/>
      <c r="B178" s="466" t="s">
        <v>410</v>
      </c>
      <c r="C178" s="511" t="s">
        <v>404</v>
      </c>
      <c r="D178" s="512">
        <f t="shared" si="260"/>
      </c>
      <c r="E178" s="513">
        <v>1677.73</v>
      </c>
      <c r="F178" s="513">
        <v>999.27</v>
      </c>
      <c r="G178" s="520">
        <v>0</v>
      </c>
      <c r="H178" s="471">
        <v>7</v>
      </c>
      <c r="I178" s="514">
        <v>16177.590000000004</v>
      </c>
      <c r="J178" s="471">
        <v>0</v>
      </c>
      <c r="K178" s="514">
        <v>0</v>
      </c>
      <c r="L178" s="475">
        <f t="shared" si="412"/>
      </c>
      <c r="M178" s="494">
        <f t="shared" si="447"/>
      </c>
      <c r="N178" s="477">
        <f t="shared" si="153"/>
      </c>
      <c r="O178" s="478">
        <v>3</v>
      </c>
      <c r="P178" s="477">
        <f t="shared" si="194"/>
      </c>
      <c r="Q178" s="477">
        <f t="shared" si="554"/>
      </c>
      <c r="R178" s="477">
        <f t="shared" si="581"/>
      </c>
      <c r="S178" s="477">
        <f t="shared" si="511"/>
      </c>
      <c r="T178" s="479">
        <f t="shared" si="520"/>
      </c>
      <c r="U178" s="479"/>
      <c r="V178" s="479">
        <f t="shared" si="884"/>
      </c>
      <c r="W178" s="479">
        <f t="shared" si="6"/>
      </c>
      <c r="X178" s="479">
        <f t="shared" si="667"/>
      </c>
      <c r="Y178" s="480">
        <f t="shared" si="711"/>
      </c>
      <c r="Z178" s="481">
        <v>0.0145</v>
      </c>
      <c r="AA178" s="482">
        <v>47</v>
      </c>
      <c r="AB178" s="477">
        <f t="shared" si="100"/>
      </c>
      <c r="AC178" s="486">
        <v>19281</v>
      </c>
      <c r="AD178" s="486">
        <v>510</v>
      </c>
      <c r="AE178" s="486">
        <v>79</v>
      </c>
      <c r="AF178" s="486">
        <v>540</v>
      </c>
      <c r="AG178" s="486">
        <v>27</v>
      </c>
      <c r="AH178" s="486">
        <v>0</v>
      </c>
      <c r="AI178" s="486">
        <v>3</v>
      </c>
      <c r="AJ178" s="486">
        <v>13</v>
      </c>
      <c r="AK178" s="477">
        <f t="shared" si="143"/>
      </c>
      <c r="AL178" s="477">
        <f t="shared" si="41"/>
      </c>
      <c r="AM178" s="487" t="s">
        <v>394</v>
      </c>
      <c r="AN178" s="487" t="s">
        <v>425</v>
      </c>
      <c r="AO178" s="482">
        <v>82</v>
      </c>
    </row>
    <row r="179">
      <c r="A179" s="548"/>
      <c r="B179" s="497" t="s">
        <v>397</v>
      </c>
      <c r="C179" s="497"/>
      <c r="D179" s="515">
        <f>SUM(D174:D178)</f>
      </c>
      <c r="E179" s="515">
        <f>SUM(E174:E178)</f>
      </c>
      <c r="F179" s="515">
        <f>SUM(F174:F178)</f>
      </c>
      <c r="G179" s="515">
        <f>SUM(G174:G178)</f>
      </c>
      <c r="H179" s="503">
        <f>SUM(H174:H178)</f>
      </c>
      <c r="I179" s="516">
        <f>SUM(I174:I178)</f>
      </c>
      <c r="J179" s="503">
        <f>SUM(J174:J178)</f>
      </c>
      <c r="K179" s="516">
        <f>SUM(K174:K178)</f>
      </c>
      <c r="L179" s="500">
        <f>SUM(L174:L178)</f>
      </c>
      <c r="M179" s="515">
        <f>SUM(M174:M178)</f>
      </c>
      <c r="N179" s="502">
        <f t="shared" si="153"/>
      </c>
      <c r="O179" s="503">
        <f>SUM(O174:O178)</f>
      </c>
      <c r="P179" s="502">
        <f t="shared" si="194"/>
      </c>
      <c r="Q179" s="502">
        <f>D179/O179</f>
      </c>
      <c r="R179" s="502">
        <f t="shared" si="581"/>
      </c>
      <c r="S179" s="502">
        <f t="shared" si="511"/>
      </c>
      <c r="T179" s="504">
        <f t="shared" si="520"/>
      </c>
      <c r="U179" s="504"/>
      <c r="V179" s="504">
        <f t="shared" si="884"/>
      </c>
      <c r="W179" s="504">
        <f t="shared" si="6"/>
      </c>
      <c r="X179" s="504">
        <f t="shared" si="667"/>
      </c>
      <c r="Y179" s="505">
        <f t="shared" si="711"/>
      </c>
      <c r="Z179" s="504">
        <f>AVERAGE(Z174:Z178)</f>
      </c>
      <c r="AA179" s="506">
        <f>AVERAGE(AA174:AA178)</f>
      </c>
      <c r="AB179" s="506">
        <f t="shared" si="100"/>
      </c>
      <c r="AC179" s="508">
        <f>SUM(AC174:AC178)</f>
      </c>
      <c r="AD179" s="508">
        <f>SUM(AD174:AD178)</f>
      </c>
      <c r="AE179" s="508">
        <f>SUM(AE174:AE178)</f>
      </c>
      <c r="AF179" s="508">
        <f>SUM(AF174:AF178)</f>
      </c>
      <c r="AG179" s="508">
        <f>SUM(AG174:AG178)</f>
      </c>
      <c r="AH179" s="508">
        <f>SUM(AH174:AH178)</f>
      </c>
      <c r="AI179" s="508">
        <f>SUM(AI174:AI178)</f>
      </c>
      <c r="AJ179" s="508">
        <f>SUM(AJ174:AJ178)</f>
      </c>
      <c r="AK179" s="502">
        <f t="shared" si="143"/>
      </c>
      <c r="AL179" s="509">
        <f t="shared" si="41"/>
      </c>
      <c r="AM179" s="510"/>
      <c r="AN179" s="510"/>
      <c r="AO179" s="505">
        <f>SUM(AO174:AO178)</f>
      </c>
    </row>
    <row r="180">
      <c r="A180" s="548"/>
      <c r="B180" s="466" t="s">
        <v>398</v>
      </c>
      <c r="C180" s="511" t="s">
        <v>405</v>
      </c>
      <c r="D180" s="512">
        <f t="shared" ref="D180:D184" si="261">E180+F180+G180</f>
      </c>
      <c r="E180" s="513">
        <v>1498.74</v>
      </c>
      <c r="F180" s="513">
        <v>1236.31</v>
      </c>
      <c r="G180" s="520">
        <v>0</v>
      </c>
      <c r="H180" s="471">
        <v>5</v>
      </c>
      <c r="I180" s="514">
        <v>9961.39</v>
      </c>
      <c r="J180" s="471">
        <v>0</v>
      </c>
      <c r="K180" s="514">
        <v>0</v>
      </c>
      <c r="L180" s="475">
        <f t="shared" ref="L180:L184" si="413">H180+J180</f>
      </c>
      <c r="M180" s="494">
        <f t="shared" ref="M180:M184" si="448">I180+K180</f>
      </c>
      <c r="N180" s="477">
        <f t="shared" si="153"/>
      </c>
      <c r="O180" s="478">
        <v>5</v>
      </c>
      <c r="P180" s="477">
        <f t="shared" si="194"/>
      </c>
      <c r="Q180" s="477">
        <f t="shared" ref="Q180:Q184" si="555">D180/L180</f>
      </c>
      <c r="R180" s="477">
        <f t="shared" si="581"/>
      </c>
      <c r="S180" s="477">
        <f t="shared" si="511"/>
      </c>
      <c r="T180" s="479">
        <f t="shared" si="520"/>
      </c>
      <c r="U180" s="479"/>
      <c r="V180" s="479">
        <f t="shared" si="884"/>
      </c>
      <c r="W180" s="479">
        <f t="shared" si="6"/>
      </c>
      <c r="X180" s="479">
        <f t="shared" si="667"/>
      </c>
      <c r="Y180" s="480">
        <f t="shared" si="711"/>
      </c>
      <c r="Z180" s="481">
        <v>0.0158</v>
      </c>
      <c r="AA180" s="482">
        <v>48</v>
      </c>
      <c r="AB180" s="477">
        <f t="shared" si="100"/>
      </c>
      <c r="AC180" s="486">
        <v>21646</v>
      </c>
      <c r="AD180" s="486">
        <v>534</v>
      </c>
      <c r="AE180" s="486">
        <v>94</v>
      </c>
      <c r="AF180" s="486">
        <v>567</v>
      </c>
      <c r="AG180" s="486">
        <v>63</v>
      </c>
      <c r="AH180" s="486">
        <v>6</v>
      </c>
      <c r="AI180" s="486">
        <v>3</v>
      </c>
      <c r="AJ180" s="486">
        <v>17</v>
      </c>
      <c r="AK180" s="477">
        <f t="shared" si="143"/>
      </c>
      <c r="AL180" s="477">
        <f t="shared" si="41"/>
      </c>
      <c r="AM180" s="487" t="s">
        <v>394</v>
      </c>
      <c r="AN180" s="487" t="s">
        <v>425</v>
      </c>
      <c r="AO180" s="487">
        <v>48</v>
      </c>
    </row>
    <row r="181">
      <c r="A181" s="548"/>
      <c r="B181" s="466" t="s">
        <v>398</v>
      </c>
      <c r="C181" s="511" t="s">
        <v>406</v>
      </c>
      <c r="D181" s="512">
        <f t="shared" si="261"/>
      </c>
      <c r="E181" s="513">
        <v>1171.23</v>
      </c>
      <c r="F181" s="513">
        <v>1761.69</v>
      </c>
      <c r="G181" s="520">
        <v>0</v>
      </c>
      <c r="H181" s="471">
        <v>2</v>
      </c>
      <c r="I181" s="514">
        <v>3983.270000000004</v>
      </c>
      <c r="J181" s="471">
        <v>0</v>
      </c>
      <c r="K181" s="514">
        <v>0</v>
      </c>
      <c r="L181" s="475">
        <f t="shared" si="413"/>
      </c>
      <c r="M181" s="494">
        <f t="shared" si="448"/>
      </c>
      <c r="N181" s="477">
        <f t="shared" si="153"/>
      </c>
      <c r="O181" s="478">
        <v>2</v>
      </c>
      <c r="P181" s="477">
        <f t="shared" si="194"/>
      </c>
      <c r="Q181" s="477">
        <f t="shared" si="555"/>
      </c>
      <c r="R181" s="477">
        <f t="shared" si="581"/>
      </c>
      <c r="S181" s="477">
        <f t="shared" si="511"/>
      </c>
      <c r="T181" s="479">
        <f t="shared" si="520"/>
      </c>
      <c r="U181" s="479"/>
      <c r="V181" s="479">
        <f t="shared" si="884"/>
      </c>
      <c r="W181" s="479">
        <f t="shared" si="6"/>
      </c>
      <c r="X181" s="479">
        <f t="shared" si="667"/>
      </c>
      <c r="Y181" s="480">
        <f t="shared" si="711"/>
      </c>
      <c r="Z181" s="481">
        <v>0.0192</v>
      </c>
      <c r="AA181" s="482">
        <v>50</v>
      </c>
      <c r="AB181" s="477">
        <f t="shared" si="100"/>
      </c>
      <c r="AC181" s="486">
        <v>25156</v>
      </c>
      <c r="AD181" s="486">
        <v>413</v>
      </c>
      <c r="AE181" s="486">
        <v>99</v>
      </c>
      <c r="AF181" s="486">
        <v>418</v>
      </c>
      <c r="AG181" s="486">
        <v>70</v>
      </c>
      <c r="AH181" s="486">
        <v>6</v>
      </c>
      <c r="AI181" s="486">
        <v>2</v>
      </c>
      <c r="AJ181" s="486">
        <v>16</v>
      </c>
      <c r="AK181" s="477">
        <f t="shared" si="143"/>
      </c>
      <c r="AL181" s="477">
        <f t="shared" si="41"/>
      </c>
      <c r="AM181" s="487" t="s">
        <v>394</v>
      </c>
      <c r="AN181" s="487" t="s">
        <v>425</v>
      </c>
      <c r="AO181" s="487">
        <v>39</v>
      </c>
    </row>
    <row r="182">
      <c r="A182" s="548"/>
      <c r="B182" s="466" t="s">
        <v>398</v>
      </c>
      <c r="C182" s="511" t="s">
        <v>407</v>
      </c>
      <c r="D182" s="512">
        <f t="shared" si="261"/>
      </c>
      <c r="E182" s="513">
        <v>1555.65</v>
      </c>
      <c r="F182" s="513">
        <v>1691.12</v>
      </c>
      <c r="G182" s="520">
        <v>0</v>
      </c>
      <c r="H182" s="471">
        <v>5</v>
      </c>
      <c r="I182" s="494">
        <v>10989.169999999998</v>
      </c>
      <c r="J182" s="475">
        <v>1</v>
      </c>
      <c r="K182" s="494">
        <v>5096.52</v>
      </c>
      <c r="L182" s="475">
        <f t="shared" si="413"/>
      </c>
      <c r="M182" s="494">
        <f t="shared" si="448"/>
      </c>
      <c r="N182" s="477">
        <f t="shared" si="153"/>
      </c>
      <c r="O182" s="478">
        <v>5</v>
      </c>
      <c r="P182" s="477">
        <f t="shared" si="194"/>
      </c>
      <c r="Q182" s="477">
        <f t="shared" si="555"/>
      </c>
      <c r="R182" s="477">
        <f t="shared" si="581"/>
      </c>
      <c r="S182" s="477">
        <f t="shared" si="511"/>
      </c>
      <c r="T182" s="479">
        <f t="shared" si="520"/>
      </c>
      <c r="U182" s="479"/>
      <c r="V182" s="479">
        <f t="shared" si="884"/>
      </c>
      <c r="W182" s="479">
        <f t="shared" si="6"/>
      </c>
      <c r="X182" s="479">
        <f t="shared" si="667"/>
      </c>
      <c r="Y182" s="480">
        <f t="shared" si="711"/>
      </c>
      <c r="Z182" s="481">
        <v>0.023</v>
      </c>
      <c r="AA182" s="482">
        <v>50</v>
      </c>
      <c r="AB182" s="477">
        <f t="shared" si="100"/>
      </c>
      <c r="AC182" s="486">
        <v>28516</v>
      </c>
      <c r="AD182" s="486">
        <v>620</v>
      </c>
      <c r="AE182" s="486">
        <v>120</v>
      </c>
      <c r="AF182" s="486">
        <v>648</v>
      </c>
      <c r="AG182" s="486">
        <v>67</v>
      </c>
      <c r="AH182" s="486">
        <v>1</v>
      </c>
      <c r="AI182" s="486">
        <v>1</v>
      </c>
      <c r="AJ182" s="486">
        <v>23</v>
      </c>
      <c r="AK182" s="477">
        <f t="shared" si="143"/>
      </c>
      <c r="AL182" s="477">
        <f t="shared" si="41"/>
      </c>
      <c r="AM182" s="487" t="s">
        <v>394</v>
      </c>
      <c r="AN182" s="487" t="s">
        <v>425</v>
      </c>
      <c r="AO182" s="487">
        <v>49</v>
      </c>
    </row>
    <row r="183">
      <c r="A183" s="548"/>
      <c r="B183" s="466" t="s">
        <v>398</v>
      </c>
      <c r="C183" s="511" t="s">
        <v>408</v>
      </c>
      <c r="D183" s="512">
        <f t="shared" si="261"/>
      </c>
      <c r="E183" s="513">
        <v>1442.35</v>
      </c>
      <c r="F183" s="513">
        <v>1823.13</v>
      </c>
      <c r="G183" s="520">
        <v>0</v>
      </c>
      <c r="H183" s="471">
        <v>2</v>
      </c>
      <c r="I183" s="514">
        <v>2548.2599999999984</v>
      </c>
      <c r="J183" s="471">
        <v>0</v>
      </c>
      <c r="K183" s="514">
        <v>0</v>
      </c>
      <c r="L183" s="475">
        <f t="shared" si="413"/>
      </c>
      <c r="M183" s="494">
        <f t="shared" si="448"/>
      </c>
      <c r="N183" s="477">
        <f t="shared" si="153"/>
      </c>
      <c r="O183" s="478">
        <v>1</v>
      </c>
      <c r="P183" s="477">
        <f t="shared" si="194"/>
      </c>
      <c r="Q183" s="477">
        <f t="shared" si="555"/>
      </c>
      <c r="R183" s="477">
        <f t="shared" si="581"/>
      </c>
      <c r="S183" s="477">
        <f t="shared" si="511"/>
      </c>
      <c r="T183" s="479">
        <f t="shared" si="520"/>
      </c>
      <c r="U183" s="479"/>
      <c r="V183" s="479">
        <f t="shared" si="884"/>
      </c>
      <c r="W183" s="479">
        <f t="shared" si="6"/>
      </c>
      <c r="X183" s="479">
        <f t="shared" si="667"/>
      </c>
      <c r="Y183" s="480">
        <f t="shared" si="711"/>
      </c>
      <c r="Z183" s="481">
        <v>0.0218</v>
      </c>
      <c r="AA183" s="482">
        <v>51</v>
      </c>
      <c r="AB183" s="477">
        <f t="shared" si="100"/>
      </c>
      <c r="AC183" s="486">
        <v>29964</v>
      </c>
      <c r="AD183" s="486">
        <v>581</v>
      </c>
      <c r="AE183" s="486">
        <v>98</v>
      </c>
      <c r="AF183" s="486">
        <v>625</v>
      </c>
      <c r="AG183" s="486">
        <v>43</v>
      </c>
      <c r="AH183" s="486">
        <v>7</v>
      </c>
      <c r="AI183" s="486">
        <v>2</v>
      </c>
      <c r="AJ183" s="486">
        <v>13</v>
      </c>
      <c r="AK183" s="477">
        <v>1</v>
      </c>
      <c r="AL183" s="477">
        <f t="shared" si="41"/>
      </c>
      <c r="AM183" s="487" t="s">
        <v>394</v>
      </c>
      <c r="AN183" s="487" t="s">
        <v>425</v>
      </c>
      <c r="AO183" s="487">
        <v>38</v>
      </c>
    </row>
    <row r="184">
      <c r="A184" s="548"/>
      <c r="B184" s="466" t="s">
        <v>398</v>
      </c>
      <c r="C184" s="511" t="s">
        <v>409</v>
      </c>
      <c r="D184" s="512">
        <f t="shared" si="261"/>
      </c>
      <c r="E184" s="517">
        <v>1367.95</v>
      </c>
      <c r="F184" s="513">
        <v>1802.54</v>
      </c>
      <c r="G184" s="520">
        <v>0</v>
      </c>
      <c r="H184" s="471">
        <v>3</v>
      </c>
      <c r="I184" s="494">
        <v>9646.069999999992</v>
      </c>
      <c r="J184" s="475">
        <v>1</v>
      </c>
      <c r="K184" s="514">
        <v>5096.52</v>
      </c>
      <c r="L184" s="475">
        <f t="shared" si="413"/>
      </c>
      <c r="M184" s="494">
        <f t="shared" si="448"/>
      </c>
      <c r="N184" s="477">
        <f t="shared" si="153"/>
      </c>
      <c r="O184" s="478">
        <v>4</v>
      </c>
      <c r="P184" s="477">
        <f t="shared" si="194"/>
      </c>
      <c r="Q184" s="477">
        <f t="shared" si="555"/>
      </c>
      <c r="R184" s="477">
        <f t="shared" si="581"/>
      </c>
      <c r="S184" s="477">
        <f t="shared" si="511"/>
      </c>
      <c r="T184" s="479">
        <f t="shared" si="520"/>
      </c>
      <c r="U184" s="479"/>
      <c r="V184" s="479">
        <f t="shared" si="884"/>
      </c>
      <c r="W184" s="479">
        <f t="shared" si="6"/>
      </c>
      <c r="X184" s="479">
        <f t="shared" si="667"/>
      </c>
      <c r="Y184" s="480">
        <f t="shared" si="711"/>
      </c>
      <c r="Z184" s="481">
        <v>0.028</v>
      </c>
      <c r="AA184" s="482">
        <v>51</v>
      </c>
      <c r="AB184" s="477">
        <f t="shared" si="100"/>
      </c>
      <c r="AC184" s="482">
        <v>27259</v>
      </c>
      <c r="AD184" s="486">
        <v>533</v>
      </c>
      <c r="AE184" s="486">
        <v>113</v>
      </c>
      <c r="AF184" s="486">
        <v>564</v>
      </c>
      <c r="AG184" s="486">
        <v>52</v>
      </c>
      <c r="AH184" s="486">
        <v>6</v>
      </c>
      <c r="AI184" s="486">
        <v>1</v>
      </c>
      <c r="AJ184" s="486">
        <v>23</v>
      </c>
      <c r="AK184" s="477">
        <f t="shared" ref="AK184:AK196" si="144">D184/AF184</f>
      </c>
      <c r="AL184" s="477">
        <f t="shared" si="41"/>
      </c>
      <c r="AM184" s="487" t="s">
        <v>394</v>
      </c>
      <c r="AN184" s="487" t="s">
        <v>425</v>
      </c>
      <c r="AO184" s="487">
        <v>20</v>
      </c>
    </row>
    <row r="185">
      <c r="A185" s="548"/>
      <c r="B185" s="497" t="s">
        <v>397</v>
      </c>
      <c r="C185" s="497"/>
      <c r="D185" s="498">
        <f>SUM(D180:D184)</f>
      </c>
      <c r="E185" s="498">
        <f>SUM(E180:E184)</f>
      </c>
      <c r="F185" s="498">
        <f>SUM(F180:F184)</f>
      </c>
      <c r="G185" s="498">
        <f>SUM(G180:G184)</f>
      </c>
      <c r="H185" s="503">
        <f>SUM(H180:H184)</f>
      </c>
      <c r="I185" s="516">
        <f>SUM(I180:I184)</f>
      </c>
      <c r="J185" s="503">
        <f>SUM(J180:J184)</f>
      </c>
      <c r="K185" s="516">
        <f>SUM(K180:K184)</f>
      </c>
      <c r="L185" s="518">
        <f>SUM(L180:L184)</f>
      </c>
      <c r="M185" s="498">
        <f>SUM(M180:M184)</f>
      </c>
      <c r="N185" s="502">
        <f t="shared" si="153"/>
      </c>
      <c r="O185" s="503">
        <f>SUM(O180:O184)</f>
      </c>
      <c r="P185" s="502">
        <f t="shared" si="194"/>
      </c>
      <c r="Q185" s="502">
        <f>D185/O185</f>
      </c>
      <c r="R185" s="502">
        <f t="shared" si="581"/>
      </c>
      <c r="S185" s="502">
        <f t="shared" si="511"/>
      </c>
      <c r="T185" s="504">
        <f t="shared" si="520"/>
      </c>
      <c r="U185" s="504"/>
      <c r="V185" s="504">
        <f t="shared" si="884"/>
      </c>
      <c r="W185" s="504">
        <f t="shared" si="6"/>
      </c>
      <c r="X185" s="504">
        <f t="shared" si="667"/>
      </c>
      <c r="Y185" s="505">
        <f t="shared" si="711"/>
      </c>
      <c r="Z185" s="504">
        <f>AVERAGE(Z180:Z184)</f>
      </c>
      <c r="AA185" s="506">
        <f>AVERAGE(AA180:AA184)</f>
      </c>
      <c r="AB185" s="506">
        <f t="shared" si="100"/>
      </c>
      <c r="AC185" s="508">
        <f>SUM(AC180:AC184)</f>
      </c>
      <c r="AD185" s="508">
        <f>SUM(AD180:AD184)</f>
      </c>
      <c r="AE185" s="508">
        <f>SUM(AE180:AE184)</f>
      </c>
      <c r="AF185" s="508">
        <f>SUM(AF180:AF184)</f>
      </c>
      <c r="AG185" s="508">
        <f>SUM(AG180:AG184)</f>
      </c>
      <c r="AH185" s="508">
        <f>SUM(AH180:AH184)</f>
      </c>
      <c r="AI185" s="508">
        <f>SUM(AI180:AI184)</f>
      </c>
      <c r="AJ185" s="508">
        <f>SUM(AJ180:AJ184)</f>
      </c>
      <c r="AK185" s="502">
        <f t="shared" si="144"/>
      </c>
      <c r="AL185" s="509">
        <f t="shared" si="41"/>
      </c>
      <c r="AM185" s="510"/>
      <c r="AN185" s="510"/>
      <c r="AO185" s="508">
        <f>SUM(AO180:AO184)</f>
      </c>
    </row>
    <row r="186">
      <c r="A186" s="548"/>
      <c r="B186" s="466" t="s">
        <v>392</v>
      </c>
      <c r="C186" s="511" t="s">
        <v>411</v>
      </c>
      <c r="D186" s="512">
        <f t="shared" ref="D186:D190" si="262">E186+F186+G186</f>
      </c>
      <c r="E186" s="517">
        <v>1571.9699999999998</v>
      </c>
      <c r="F186" s="517">
        <v>1146.51</v>
      </c>
      <c r="G186" s="520">
        <v>0</v>
      </c>
      <c r="H186" s="475">
        <v>4</v>
      </c>
      <c r="I186" s="494">
        <v>9086.220000000001</v>
      </c>
      <c r="J186" s="475">
        <v>1</v>
      </c>
      <c r="K186" s="494">
        <v>2870.01</v>
      </c>
      <c r="L186" s="475">
        <f t="shared" ref="L186:L190" si="414">H186+J186</f>
      </c>
      <c r="M186" s="494">
        <f t="shared" ref="M186:M190" si="449">I186+K186</f>
      </c>
      <c r="N186" s="477">
        <f t="shared" si="153"/>
      </c>
      <c r="O186" s="478">
        <v>5</v>
      </c>
      <c r="P186" s="477">
        <f t="shared" si="194"/>
      </c>
      <c r="Q186" s="477">
        <f t="shared" ref="Q186:Q190" si="556">D186/L186</f>
      </c>
      <c r="R186" s="477">
        <f t="shared" si="581"/>
      </c>
      <c r="S186" s="477">
        <f t="shared" si="511"/>
      </c>
      <c r="T186" s="479">
        <f t="shared" si="520"/>
      </c>
      <c r="U186" s="479"/>
      <c r="V186" s="479">
        <f t="shared" si="884"/>
      </c>
      <c r="W186" s="479">
        <f t="shared" si="6"/>
      </c>
      <c r="X186" s="479">
        <f t="shared" si="667"/>
      </c>
      <c r="Y186" s="480">
        <f t="shared" si="711"/>
      </c>
      <c r="Z186" s="481">
        <v>0.0211</v>
      </c>
      <c r="AA186" s="482">
        <v>51</v>
      </c>
      <c r="AB186" s="477">
        <f t="shared" si="100"/>
      </c>
      <c r="AC186" s="486">
        <v>23159</v>
      </c>
      <c r="AD186" s="486">
        <v>431</v>
      </c>
      <c r="AE186" s="486">
        <v>80</v>
      </c>
      <c r="AF186" s="486">
        <v>466</v>
      </c>
      <c r="AG186" s="486">
        <v>62</v>
      </c>
      <c r="AH186" s="486">
        <v>6</v>
      </c>
      <c r="AI186" s="486">
        <v>1</v>
      </c>
      <c r="AJ186" s="486">
        <v>19</v>
      </c>
      <c r="AK186" s="477">
        <f t="shared" si="144"/>
      </c>
      <c r="AL186" s="477">
        <f t="shared" si="41"/>
      </c>
      <c r="AM186" s="487" t="s">
        <v>412</v>
      </c>
      <c r="AN186" s="487" t="s">
        <v>395</v>
      </c>
      <c r="AO186" s="487">
        <v>25</v>
      </c>
    </row>
    <row r="187">
      <c r="A187" s="548"/>
      <c r="B187" s="466" t="s">
        <v>392</v>
      </c>
      <c r="C187" s="511" t="s">
        <v>413</v>
      </c>
      <c r="D187" s="512">
        <f t="shared" si="262"/>
      </c>
      <c r="E187" s="519">
        <v>1636.92</v>
      </c>
      <c r="F187" s="519">
        <v>1353.44</v>
      </c>
      <c r="G187" s="520">
        <v>0</v>
      </c>
      <c r="H187" s="475">
        <v>4</v>
      </c>
      <c r="I187" s="494">
        <v>10476.490000000005</v>
      </c>
      <c r="J187" s="475">
        <v>1</v>
      </c>
      <c r="K187" s="494">
        <v>6216.210000000001</v>
      </c>
      <c r="L187" s="475">
        <f t="shared" si="414"/>
      </c>
      <c r="M187" s="494">
        <f t="shared" si="449"/>
      </c>
      <c r="N187" s="477">
        <f t="shared" si="153"/>
      </c>
      <c r="O187" s="478">
        <v>4</v>
      </c>
      <c r="P187" s="477">
        <f t="shared" si="194"/>
      </c>
      <c r="Q187" s="477">
        <f t="shared" si="556"/>
      </c>
      <c r="R187" s="477">
        <f t="shared" si="581"/>
      </c>
      <c r="S187" s="477">
        <f t="shared" si="511"/>
      </c>
      <c r="T187" s="479">
        <f t="shared" si="520"/>
      </c>
      <c r="U187" s="479"/>
      <c r="V187" s="479">
        <f t="shared" si="884"/>
      </c>
      <c r="W187" s="479">
        <f t="shared" si="6"/>
      </c>
      <c r="X187" s="479">
        <f t="shared" si="667"/>
      </c>
      <c r="Y187" s="480">
        <f t="shared" si="711"/>
      </c>
      <c r="Z187" s="481">
        <v>0.0213</v>
      </c>
      <c r="AA187" s="482">
        <v>50</v>
      </c>
      <c r="AB187" s="477">
        <f t="shared" si="100"/>
      </c>
      <c r="AC187" s="486">
        <v>23767</v>
      </c>
      <c r="AD187" s="486">
        <v>453</v>
      </c>
      <c r="AE187" s="486">
        <v>93</v>
      </c>
      <c r="AF187" s="486">
        <v>480</v>
      </c>
      <c r="AG187" s="486">
        <v>84</v>
      </c>
      <c r="AH187" s="486">
        <v>7</v>
      </c>
      <c r="AI187" s="486">
        <v>0</v>
      </c>
      <c r="AJ187" s="486">
        <v>16</v>
      </c>
      <c r="AK187" s="477">
        <f t="shared" si="144"/>
      </c>
      <c r="AL187" s="477">
        <f t="shared" si="41"/>
      </c>
      <c r="AM187" s="487" t="s">
        <v>412</v>
      </c>
      <c r="AN187" s="487" t="s">
        <v>395</v>
      </c>
      <c r="AO187" s="487">
        <v>66</v>
      </c>
    </row>
    <row r="188">
      <c r="A188" s="548"/>
      <c r="B188" s="466" t="s">
        <v>392</v>
      </c>
      <c r="C188" s="511" t="s">
        <v>414</v>
      </c>
      <c r="D188" s="512">
        <f t="shared" si="262"/>
      </c>
      <c r="E188" s="520">
        <v>1318.68</v>
      </c>
      <c r="F188" s="519">
        <v>1201.01</v>
      </c>
      <c r="G188" s="520">
        <v>0</v>
      </c>
      <c r="H188" s="475">
        <v>4</v>
      </c>
      <c r="I188" s="494">
        <v>9923.080000000002</v>
      </c>
      <c r="J188" s="475">
        <v>0</v>
      </c>
      <c r="K188" s="494">
        <v>0</v>
      </c>
      <c r="L188" s="475">
        <f t="shared" si="414"/>
      </c>
      <c r="M188" s="494">
        <f t="shared" si="449"/>
      </c>
      <c r="N188" s="477">
        <f t="shared" si="153"/>
      </c>
      <c r="O188" s="478">
        <v>1</v>
      </c>
      <c r="P188" s="477">
        <f t="shared" si="194"/>
      </c>
      <c r="Q188" s="477">
        <f t="shared" si="556"/>
      </c>
      <c r="R188" s="477">
        <f t="shared" si="581"/>
      </c>
      <c r="S188" s="477">
        <f t="shared" si="511"/>
      </c>
      <c r="T188" s="479">
        <f t="shared" si="520"/>
      </c>
      <c r="U188" s="479"/>
      <c r="V188" s="479">
        <f t="shared" si="884"/>
      </c>
      <c r="W188" s="479">
        <f t="shared" si="6"/>
      </c>
      <c r="X188" s="479">
        <f t="shared" si="667"/>
      </c>
      <c r="Y188" s="480">
        <f t="shared" si="711"/>
      </c>
      <c r="Z188" s="481">
        <v>0.0222</v>
      </c>
      <c r="AA188" s="482">
        <v>51</v>
      </c>
      <c r="AB188" s="477">
        <f t="shared" si="100"/>
      </c>
      <c r="AC188" s="486">
        <v>22381</v>
      </c>
      <c r="AD188" s="486">
        <v>447</v>
      </c>
      <c r="AE188" s="486">
        <v>92</v>
      </c>
      <c r="AF188" s="486">
        <v>473</v>
      </c>
      <c r="AG188" s="486">
        <v>66</v>
      </c>
      <c r="AH188" s="486">
        <v>6</v>
      </c>
      <c r="AI188" s="486">
        <v>4</v>
      </c>
      <c r="AJ188" s="486">
        <v>16</v>
      </c>
      <c r="AK188" s="477">
        <f t="shared" si="144"/>
      </c>
      <c r="AL188" s="477">
        <f t="shared" si="41"/>
      </c>
      <c r="AM188" s="487" t="s">
        <v>412</v>
      </c>
      <c r="AN188" s="487" t="s">
        <v>395</v>
      </c>
      <c r="AO188" s="487">
        <v>21</v>
      </c>
    </row>
    <row r="189">
      <c r="A189" s="548"/>
      <c r="B189" s="466" t="s">
        <v>392</v>
      </c>
      <c r="C189" s="511" t="s">
        <v>415</v>
      </c>
      <c r="D189" s="512">
        <f t="shared" si="262"/>
      </c>
      <c r="E189" s="519">
        <v>1488.9</v>
      </c>
      <c r="F189" s="519">
        <v>1305.43</v>
      </c>
      <c r="G189" s="520">
        <v>0</v>
      </c>
      <c r="H189" s="475">
        <v>5</v>
      </c>
      <c r="I189" s="494">
        <v>12187.900000000009</v>
      </c>
      <c r="J189" s="475">
        <v>1</v>
      </c>
      <c r="K189" s="494">
        <v>5096.52</v>
      </c>
      <c r="L189" s="475">
        <f t="shared" si="414"/>
      </c>
      <c r="M189" s="494">
        <f t="shared" si="449"/>
      </c>
      <c r="N189" s="477">
        <f t="shared" si="153"/>
      </c>
      <c r="O189" s="478">
        <v>6</v>
      </c>
      <c r="P189" s="477">
        <f t="shared" si="194"/>
      </c>
      <c r="Q189" s="477">
        <f t="shared" si="556"/>
      </c>
      <c r="R189" s="477">
        <f t="shared" si="581"/>
      </c>
      <c r="S189" s="477">
        <f t="shared" si="511"/>
      </c>
      <c r="T189" s="479">
        <f t="shared" si="520"/>
      </c>
      <c r="U189" s="479"/>
      <c r="V189" s="479">
        <f t="shared" si="884"/>
      </c>
      <c r="W189" s="479">
        <f t="shared" si="6"/>
      </c>
      <c r="X189" s="479">
        <f t="shared" si="667"/>
      </c>
      <c r="Y189" s="480">
        <f t="shared" si="711"/>
      </c>
      <c r="Z189" s="481">
        <v>0.0271</v>
      </c>
      <c r="AA189" s="482">
        <v>52</v>
      </c>
      <c r="AB189" s="477">
        <f t="shared" si="100"/>
      </c>
      <c r="AC189" s="486">
        <v>24436</v>
      </c>
      <c r="AD189" s="486">
        <v>484</v>
      </c>
      <c r="AE189" s="486">
        <v>110</v>
      </c>
      <c r="AF189" s="486">
        <v>513</v>
      </c>
      <c r="AG189" s="486">
        <v>87</v>
      </c>
      <c r="AH189" s="486">
        <v>10</v>
      </c>
      <c r="AI189" s="486">
        <v>4</v>
      </c>
      <c r="AJ189" s="486">
        <v>15</v>
      </c>
      <c r="AK189" s="477">
        <f t="shared" si="144"/>
      </c>
      <c r="AL189" s="477">
        <f t="shared" si="41"/>
      </c>
      <c r="AM189" s="487" t="s">
        <v>412</v>
      </c>
      <c r="AN189" s="487" t="s">
        <v>395</v>
      </c>
      <c r="AO189" s="487">
        <v>24</v>
      </c>
    </row>
    <row r="190">
      <c r="A190" s="548"/>
      <c r="B190" s="466" t="s">
        <v>392</v>
      </c>
      <c r="C190" s="511" t="s">
        <v>416</v>
      </c>
      <c r="D190" s="512">
        <f t="shared" si="262"/>
      </c>
      <c r="E190" s="519">
        <v>2033.56</v>
      </c>
      <c r="F190" s="519">
        <v>1518.54</v>
      </c>
      <c r="G190" s="520">
        <v>0</v>
      </c>
      <c r="H190" s="475">
        <v>6</v>
      </c>
      <c r="I190" s="494">
        <v>12340.979999999996</v>
      </c>
      <c r="J190" s="475">
        <v>0</v>
      </c>
      <c r="K190" s="494">
        <v>0</v>
      </c>
      <c r="L190" s="475">
        <f t="shared" si="414"/>
      </c>
      <c r="M190" s="494">
        <f t="shared" si="449"/>
      </c>
      <c r="N190" s="477">
        <f t="shared" si="153"/>
      </c>
      <c r="O190" s="478">
        <v>4</v>
      </c>
      <c r="P190" s="477">
        <f t="shared" si="194"/>
      </c>
      <c r="Q190" s="477">
        <f t="shared" si="556"/>
      </c>
      <c r="R190" s="477">
        <f t="shared" si="581"/>
      </c>
      <c r="S190" s="477">
        <f t="shared" si="511"/>
      </c>
      <c r="T190" s="479">
        <f t="shared" si="520"/>
      </c>
      <c r="U190" s="479"/>
      <c r="V190" s="479">
        <f t="shared" si="884"/>
      </c>
      <c r="W190" s="479">
        <f t="shared" si="6"/>
      </c>
      <c r="X190" s="479">
        <f t="shared" si="667"/>
      </c>
      <c r="Y190" s="480">
        <f t="shared" si="711"/>
      </c>
      <c r="Z190" s="481">
        <v>0.0231</v>
      </c>
      <c r="AA190" s="482">
        <v>53</v>
      </c>
      <c r="AB190" s="477">
        <f t="shared" si="100"/>
      </c>
      <c r="AC190" s="486">
        <v>25160</v>
      </c>
      <c r="AD190" s="486">
        <v>506</v>
      </c>
      <c r="AE190" s="486">
        <v>107</v>
      </c>
      <c r="AF190" s="486">
        <v>523</v>
      </c>
      <c r="AG190" s="486">
        <v>97</v>
      </c>
      <c r="AH190" s="486">
        <v>4</v>
      </c>
      <c r="AI190" s="486">
        <v>2</v>
      </c>
      <c r="AJ190" s="486">
        <v>20</v>
      </c>
      <c r="AK190" s="477">
        <f t="shared" si="144"/>
      </c>
      <c r="AL190" s="477">
        <f t="shared" si="41"/>
      </c>
      <c r="AM190" s="487" t="s">
        <v>412</v>
      </c>
      <c r="AN190" s="487" t="s">
        <v>395</v>
      </c>
      <c r="AO190" s="487">
        <v>25</v>
      </c>
    </row>
    <row r="191">
      <c r="A191" s="548"/>
      <c r="B191" s="497" t="s">
        <v>397</v>
      </c>
      <c r="C191" s="497"/>
      <c r="D191" s="498">
        <f>SUM(D186:D190)</f>
      </c>
      <c r="E191" s="498">
        <f>SUM(E186:E190)</f>
      </c>
      <c r="F191" s="498">
        <f>SUM(F186:F190)</f>
      </c>
      <c r="G191" s="498">
        <f>SUM(G186:G190)</f>
      </c>
      <c r="H191" s="503">
        <f>SUM(H186:H190)</f>
      </c>
      <c r="I191" s="516">
        <f>SUM(I186:I190)</f>
      </c>
      <c r="J191" s="503">
        <f>SUM(J186:J190)</f>
      </c>
      <c r="K191" s="516">
        <f>SUM(K186:K190)</f>
      </c>
      <c r="L191" s="518">
        <f>SUM(L186:L190)</f>
      </c>
      <c r="M191" s="498">
        <f>SUM(M186:M190)</f>
      </c>
      <c r="N191" s="502">
        <f t="shared" si="153"/>
      </c>
      <c r="O191" s="503">
        <f>SUM(O186:O190)</f>
      </c>
      <c r="P191" s="502">
        <f t="shared" si="194"/>
      </c>
      <c r="Q191" s="502">
        <f>D191/O191</f>
      </c>
      <c r="R191" s="502">
        <f t="shared" si="581"/>
      </c>
      <c r="S191" s="502">
        <f t="shared" si="511"/>
      </c>
      <c r="T191" s="504">
        <f t="shared" si="520"/>
      </c>
      <c r="U191" s="504"/>
      <c r="V191" s="504">
        <f t="shared" si="884"/>
      </c>
      <c r="W191" s="504">
        <f t="shared" si="6"/>
      </c>
      <c r="X191" s="504">
        <f t="shared" si="667"/>
      </c>
      <c r="Y191" s="505">
        <f t="shared" si="711"/>
      </c>
      <c r="Z191" s="504">
        <f>AVERAGE(Z186:Z190)</f>
      </c>
      <c r="AA191" s="506">
        <f>AVERAGE(AA186:AA190)</f>
      </c>
      <c r="AB191" s="506">
        <f t="shared" si="100"/>
      </c>
      <c r="AC191" s="508">
        <f>SUM(AC186:AC190)</f>
      </c>
      <c r="AD191" s="508">
        <f>SUM(AD186:AD190)</f>
      </c>
      <c r="AE191" s="508">
        <f>SUM(AE186:AE190)</f>
      </c>
      <c r="AF191" s="508">
        <f>SUM(AF186:AF190)</f>
      </c>
      <c r="AG191" s="508">
        <f>SUM(AG186:AG190)</f>
      </c>
      <c r="AH191" s="508">
        <f>SUM(AH186:AH190)</f>
      </c>
      <c r="AI191" s="508">
        <f>SUM(AI186:AI190)</f>
      </c>
      <c r="AJ191" s="508">
        <f>SUM(AJ186:AJ190)</f>
      </c>
      <c r="AK191" s="502">
        <f t="shared" si="144"/>
      </c>
      <c r="AL191" s="509">
        <f t="shared" si="41"/>
      </c>
      <c r="AM191" s="510"/>
      <c r="AN191" s="510"/>
      <c r="AO191" s="508">
        <f>SUM(AO186:AO190)</f>
      </c>
    </row>
    <row r="192">
      <c r="A192" s="548"/>
      <c r="B192" s="466" t="s">
        <v>417</v>
      </c>
      <c r="C192" s="511" t="s">
        <v>418</v>
      </c>
      <c r="D192" s="512">
        <f t="shared" ref="D192:D194" si="263">E192+F192+G192</f>
      </c>
      <c r="E192" s="519">
        <v>1994.1599999999999</v>
      </c>
      <c r="F192" s="519">
        <v>1581.6000000000001</v>
      </c>
      <c r="G192" s="520">
        <v>0</v>
      </c>
      <c r="H192" s="475">
        <v>3</v>
      </c>
      <c r="I192" s="494">
        <v>5984.55</v>
      </c>
      <c r="J192" s="471">
        <v>0</v>
      </c>
      <c r="K192" s="514">
        <v>0</v>
      </c>
      <c r="L192" s="475">
        <f t="shared" ref="L192:L194" si="415">H192+J192</f>
      </c>
      <c r="M192" s="494">
        <f t="shared" ref="M192:M194" si="450">I192+K192</f>
      </c>
      <c r="N192" s="477">
        <f t="shared" si="153"/>
      </c>
      <c r="O192" s="478">
        <v>4</v>
      </c>
      <c r="P192" s="477">
        <f t="shared" si="194"/>
      </c>
      <c r="Q192" s="477">
        <f t="shared" ref="Q192:Q194" si="557">D192/L192</f>
      </c>
      <c r="R192" s="477">
        <f t="shared" si="581"/>
      </c>
      <c r="S192" s="477">
        <f t="shared" si="511"/>
      </c>
      <c r="T192" s="479">
        <f t="shared" si="520"/>
      </c>
      <c r="U192" s="479"/>
      <c r="V192" s="479">
        <f t="shared" si="884"/>
      </c>
      <c r="W192" s="479">
        <f t="shared" si="6"/>
      </c>
      <c r="X192" s="479">
        <f t="shared" si="667"/>
      </c>
      <c r="Y192" s="480">
        <f t="shared" si="711"/>
      </c>
      <c r="Z192" s="481">
        <v>0.0208</v>
      </c>
      <c r="AA192" s="482">
        <v>53</v>
      </c>
      <c r="AB192" s="477">
        <f t="shared" si="100"/>
      </c>
      <c r="AC192" s="486">
        <v>31249</v>
      </c>
      <c r="AD192" s="486">
        <v>569</v>
      </c>
      <c r="AE192" s="486">
        <v>118</v>
      </c>
      <c r="AF192" s="486">
        <v>582</v>
      </c>
      <c r="AG192" s="486">
        <v>74</v>
      </c>
      <c r="AH192" s="486">
        <v>10</v>
      </c>
      <c r="AI192" s="486">
        <v>0</v>
      </c>
      <c r="AJ192" s="486">
        <v>23</v>
      </c>
      <c r="AK192" s="477">
        <f t="shared" si="144"/>
      </c>
      <c r="AL192" s="477">
        <f t="shared" si="41"/>
      </c>
      <c r="AM192" s="487" t="s">
        <v>412</v>
      </c>
      <c r="AN192" s="487" t="s">
        <v>395</v>
      </c>
      <c r="AO192" s="487">
        <v>22</v>
      </c>
    </row>
    <row r="193">
      <c r="A193" s="548"/>
      <c r="B193" s="466" t="s">
        <v>417</v>
      </c>
      <c r="C193" s="511" t="s">
        <v>419</v>
      </c>
      <c r="D193" s="512">
        <f t="shared" si="263"/>
      </c>
      <c r="E193" s="519">
        <v>2257.86</v>
      </c>
      <c r="F193" s="519">
        <v>2325.04</v>
      </c>
      <c r="G193" s="520">
        <v>0</v>
      </c>
      <c r="H193" s="475">
        <v>3</v>
      </c>
      <c r="I193" s="494">
        <v>7412.890000000014</v>
      </c>
      <c r="J193" s="475">
        <v>1</v>
      </c>
      <c r="K193" s="494">
        <v>5096.52</v>
      </c>
      <c r="L193" s="475">
        <f t="shared" si="415"/>
      </c>
      <c r="M193" s="494">
        <f t="shared" si="450"/>
      </c>
      <c r="N193" s="477">
        <f t="shared" si="153"/>
      </c>
      <c r="O193" s="478">
        <v>3</v>
      </c>
      <c r="P193" s="477">
        <f t="shared" si="194"/>
      </c>
      <c r="Q193" s="477">
        <f t="shared" si="557"/>
      </c>
      <c r="R193" s="477">
        <f t="shared" si="581"/>
      </c>
      <c r="S193" s="477">
        <f t="shared" si="511"/>
      </c>
      <c r="T193" s="479">
        <f t="shared" si="520"/>
      </c>
      <c r="U193" s="479"/>
      <c r="V193" s="479">
        <f t="shared" si="884"/>
      </c>
      <c r="W193" s="479">
        <f t="shared" si="6"/>
      </c>
      <c r="X193" s="479">
        <f t="shared" si="667"/>
      </c>
      <c r="Y193" s="480">
        <f t="shared" si="711"/>
      </c>
      <c r="Z193" s="481">
        <v>0.0201</v>
      </c>
      <c r="AA193" s="482">
        <v>53</v>
      </c>
      <c r="AB193" s="477">
        <f t="shared" si="100"/>
      </c>
      <c r="AC193" s="486">
        <v>39201</v>
      </c>
      <c r="AD193" s="486">
        <v>650</v>
      </c>
      <c r="AE193" s="486">
        <v>137</v>
      </c>
      <c r="AF193" s="486">
        <v>675</v>
      </c>
      <c r="AG193" s="486">
        <v>30</v>
      </c>
      <c r="AH193" s="486">
        <v>7</v>
      </c>
      <c r="AI193" s="486">
        <v>2</v>
      </c>
      <c r="AJ193" s="486">
        <v>36</v>
      </c>
      <c r="AK193" s="477">
        <f t="shared" si="144"/>
      </c>
      <c r="AL193" s="477">
        <f t="shared" si="41"/>
      </c>
      <c r="AM193" s="487" t="s">
        <v>412</v>
      </c>
      <c r="AN193" s="487" t="s">
        <v>395</v>
      </c>
      <c r="AO193" s="487">
        <v>13</v>
      </c>
    </row>
    <row r="194">
      <c r="A194" s="548"/>
      <c r="B194" s="466" t="s">
        <v>417</v>
      </c>
      <c r="C194" s="511" t="s">
        <v>420</v>
      </c>
      <c r="D194" s="512">
        <f t="shared" si="263"/>
      </c>
      <c r="E194" s="519">
        <v>1652.14</v>
      </c>
      <c r="F194" s="519">
        <v>1602.06</v>
      </c>
      <c r="G194" s="520">
        <v>0</v>
      </c>
      <c r="H194" s="471">
        <v>8</v>
      </c>
      <c r="I194" s="494">
        <v>17380.72</v>
      </c>
      <c r="J194" s="475">
        <v>0</v>
      </c>
      <c r="K194" s="494">
        <v>0</v>
      </c>
      <c r="L194" s="475">
        <f t="shared" si="415"/>
      </c>
      <c r="M194" s="494">
        <f t="shared" si="450"/>
      </c>
      <c r="N194" s="477">
        <f t="shared" si="153"/>
      </c>
      <c r="O194" s="478">
        <v>7</v>
      </c>
      <c r="P194" s="477">
        <f t="shared" si="194"/>
      </c>
      <c r="Q194" s="477">
        <f t="shared" si="557"/>
      </c>
      <c r="R194" s="477">
        <f t="shared" si="581"/>
      </c>
      <c r="S194" s="477">
        <f t="shared" si="511"/>
      </c>
      <c r="T194" s="479">
        <f t="shared" si="520"/>
      </c>
      <c r="U194" s="479"/>
      <c r="V194" s="479">
        <f t="shared" si="884"/>
      </c>
      <c r="W194" s="479">
        <f t="shared" si="6"/>
      </c>
      <c r="X194" s="479">
        <f t="shared" si="667"/>
      </c>
      <c r="Y194" s="480">
        <f t="shared" si="711"/>
      </c>
      <c r="Z194" s="481">
        <v>0.0213</v>
      </c>
      <c r="AA194" s="482">
        <v>54</v>
      </c>
      <c r="AB194" s="477">
        <f t="shared" si="100"/>
      </c>
      <c r="AC194" s="486">
        <v>29445</v>
      </c>
      <c r="AD194" s="486">
        <v>558</v>
      </c>
      <c r="AE194" s="486">
        <v>116</v>
      </c>
      <c r="AF194" s="486">
        <v>614</v>
      </c>
      <c r="AG194" s="486">
        <v>83</v>
      </c>
      <c r="AH194" s="486">
        <v>5</v>
      </c>
      <c r="AI194" s="486">
        <v>0</v>
      </c>
      <c r="AJ194" s="486">
        <v>29</v>
      </c>
      <c r="AK194" s="477">
        <f t="shared" si="144"/>
      </c>
      <c r="AL194" s="477">
        <f t="shared" si="41"/>
      </c>
      <c r="AM194" s="487" t="s">
        <v>412</v>
      </c>
      <c r="AN194" s="487" t="s">
        <v>395</v>
      </c>
      <c r="AO194" s="487">
        <v>25</v>
      </c>
    </row>
    <row r="195">
      <c r="A195" s="548"/>
      <c r="B195" s="497" t="s">
        <v>397</v>
      </c>
      <c r="C195" s="497"/>
      <c r="D195" s="498">
        <f>SUM(D192:D194)</f>
      </c>
      <c r="E195" s="515">
        <f>SUM(E192:E194)</f>
      </c>
      <c r="F195" s="515">
        <f>SUM(F192:F194)</f>
      </c>
      <c r="G195" s="515">
        <f>SUM(G192:G194)</f>
      </c>
      <c r="H195" s="503">
        <f>SUM(H192:H194)</f>
      </c>
      <c r="I195" s="516">
        <f>SUM(I192:I194)</f>
      </c>
      <c r="J195" s="503">
        <f>SUM(J192:J194)</f>
      </c>
      <c r="K195" s="516">
        <f>SUM(K192:K194)</f>
      </c>
      <c r="L195" s="500">
        <f>SUM(L192:L194)</f>
      </c>
      <c r="M195" s="515">
        <f>SUM(M192:M194)</f>
      </c>
      <c r="N195" s="502">
        <f t="shared" si="153"/>
      </c>
      <c r="O195" s="503">
        <f>SUM(O192:O194)</f>
      </c>
      <c r="P195" s="502">
        <f t="shared" si="194"/>
      </c>
      <c r="Q195" s="502">
        <f t="shared" ref="Q195:Q196" si="362">D195/O195</f>
      </c>
      <c r="R195" s="502">
        <f t="shared" si="581"/>
      </c>
      <c r="S195" s="502">
        <f t="shared" si="511"/>
      </c>
      <c r="T195" s="504">
        <f t="shared" si="520"/>
      </c>
      <c r="U195" s="504"/>
      <c r="V195" s="504">
        <f t="shared" si="884"/>
      </c>
      <c r="W195" s="504">
        <f t="shared" si="6"/>
      </c>
      <c r="X195" s="504">
        <f t="shared" si="667"/>
      </c>
      <c r="Y195" s="505">
        <f t="shared" si="711"/>
      </c>
      <c r="Z195" s="536">
        <f>AVERAGE(Z192:Z194)</f>
      </c>
      <c r="AA195" s="506">
        <f>AVERAGE(AA192:AA194)</f>
      </c>
      <c r="AB195" s="506">
        <f t="shared" si="100"/>
      </c>
      <c r="AC195" s="508">
        <f>SUM(AC192:AC194)</f>
      </c>
      <c r="AD195" s="508">
        <f>SUM(AD192:AD194)</f>
      </c>
      <c r="AE195" s="508">
        <f>SUM(AE192:AE194)</f>
      </c>
      <c r="AF195" s="508">
        <f>SUM(AF192:AF194)</f>
      </c>
      <c r="AG195" s="508">
        <f>SUM(AG192:AG194)</f>
      </c>
      <c r="AH195" s="508">
        <f>SUM(AH192:AH194)</f>
      </c>
      <c r="AI195" s="508">
        <f>SUM(AI192:AI194)</f>
      </c>
      <c r="AJ195" s="508">
        <f>SUM(AJ192:AJ194)</f>
      </c>
      <c r="AK195" s="502">
        <f t="shared" si="144"/>
      </c>
      <c r="AL195" s="509">
        <f t="shared" si="41"/>
      </c>
      <c r="AM195" s="510"/>
      <c r="AN195" s="510"/>
      <c r="AO195" s="508">
        <f>SUM(AO192:AO194)</f>
      </c>
    </row>
    <row r="196">
      <c r="A196" s="548"/>
      <c r="B196" s="521" t="s">
        <v>421</v>
      </c>
      <c r="C196" s="521"/>
      <c r="D196" s="522">
        <f>D179+D173+D191+D185+D195</f>
      </c>
      <c r="E196" s="523">
        <f>E179+E173+E191+E185+E195</f>
      </c>
      <c r="F196" s="523">
        <f>F179+F173+F191+F185+F195</f>
      </c>
      <c r="G196" s="523">
        <f>G179+G173+G191+G185+G195</f>
      </c>
      <c r="H196" s="524">
        <f>H195+H191+H185+H179+H173</f>
      </c>
      <c r="I196" s="525">
        <f>I195+I191+I185+I179+I173</f>
      </c>
      <c r="J196" s="524">
        <f>J195+J191+J185+J179+J173</f>
      </c>
      <c r="K196" s="525">
        <f>K195+K191+K185+K179+K173</f>
      </c>
      <c r="L196" s="524">
        <f>L179+L173+L191+L185+L195</f>
      </c>
      <c r="M196" s="523">
        <f>M179+M173+M191+M185+M195</f>
      </c>
      <c r="N196" s="525">
        <f t="shared" si="153"/>
      </c>
      <c r="O196" s="524">
        <f>O195+O191+O185+O179+O173</f>
      </c>
      <c r="P196" s="525">
        <f t="shared" si="194"/>
      </c>
      <c r="Q196" s="525">
        <f t="shared" si="362"/>
      </c>
      <c r="R196" s="525">
        <f t="shared" si="581"/>
      </c>
      <c r="S196" s="525">
        <f t="shared" si="511"/>
      </c>
      <c r="T196" s="527">
        <f t="shared" si="520"/>
      </c>
      <c r="U196" s="527"/>
      <c r="V196" s="527">
        <f t="shared" si="884"/>
      </c>
      <c r="W196" s="527">
        <f t="shared" si="6"/>
      </c>
      <c r="X196" s="527">
        <f t="shared" si="667"/>
      </c>
      <c r="Y196" s="537">
        <f t="shared" si="711"/>
      </c>
      <c r="Z196" s="538">
        <f>(Z179+Z173+Z191+Z185+Z195)/5</f>
      </c>
      <c r="AA196" s="539">
        <f>(AA179+AA173+AA191+AA185+AA195)/5</f>
      </c>
      <c r="AB196" s="525">
        <f>(AB179+AB173+AB191+AB185+AB195)/5</f>
      </c>
      <c r="AC196" s="529">
        <f>AC179+AC173+AC191+AC185+AC195</f>
      </c>
      <c r="AD196" s="529">
        <f>AD179+AD173+AD191+AD185+AD195</f>
      </c>
      <c r="AE196" s="529">
        <f>AE179+AE173+AE191+AE185+AE195</f>
      </c>
      <c r="AF196" s="529">
        <f>AF179+AF173+AF191+AF185+AF195</f>
      </c>
      <c r="AG196" s="529">
        <f>AG179+AG173+AG191+AG185+AG195</f>
      </c>
      <c r="AH196" s="529">
        <f>AH179+AH173+AH191+AH185+AH195</f>
      </c>
      <c r="AI196" s="529">
        <f>AI179+AI173+AI191+AI185+AI195</f>
      </c>
      <c r="AJ196" s="529">
        <f>AJ179+AJ173+AJ191+AJ185+AJ195</f>
      </c>
      <c r="AK196" s="525">
        <f t="shared" si="144"/>
      </c>
      <c r="AL196" s="530">
        <f t="shared" si="41"/>
      </c>
      <c r="AM196" s="521"/>
      <c r="AN196" s="521"/>
      <c r="AO196" s="523">
        <f>AO179+AO173+AO191+AO185+AO195</f>
      </c>
    </row>
    <row r="197">
      <c r="A197" s="580"/>
      <c r="B197" s="580" t="s">
        <v>350</v>
      </c>
      <c r="C197" s="580"/>
      <c r="D197" s="580"/>
      <c r="E197" s="580"/>
      <c r="F197" s="581" t="s">
        <v>351</v>
      </c>
      <c r="G197" s="581"/>
      <c r="H197" s="581"/>
      <c r="I197" s="581"/>
      <c r="J197" s="581"/>
      <c r="K197" s="581"/>
      <c r="L197" s="581"/>
      <c r="M197" s="581"/>
      <c r="N197" s="581"/>
      <c r="O197" s="581"/>
      <c r="P197" s="581"/>
      <c r="Q197" s="581"/>
      <c r="R197" s="581"/>
      <c r="S197" s="581"/>
      <c r="T197" s="581"/>
      <c r="U197" s="581"/>
      <c r="V197" s="581"/>
      <c r="W197" s="581"/>
      <c r="X197" s="581"/>
      <c r="Y197" s="581"/>
      <c r="Z197" s="582" t="s">
        <v>352</v>
      </c>
      <c r="AA197" s="582"/>
      <c r="AB197" s="582"/>
      <c r="AC197" s="582"/>
      <c r="AD197" s="582"/>
      <c r="AE197" s="582"/>
      <c r="AF197" s="582"/>
      <c r="AG197" s="582"/>
      <c r="AH197" s="582"/>
      <c r="AI197" s="582"/>
      <c r="AJ197" s="582"/>
      <c r="AK197" s="582"/>
      <c r="AL197" s="582"/>
      <c r="AM197" s="582"/>
      <c r="AN197" s="582"/>
      <c r="AO197" s="582"/>
      <c r="AP197" s="582"/>
      <c r="AQ197" s="582"/>
      <c r="AR197" s="582"/>
      <c r="AS197" s="583" t="s">
        <v>427</v>
      </c>
      <c r="AT197" s="584"/>
      <c r="AU197" s="585"/>
      <c r="AV197" s="585"/>
      <c r="AW197" s="585"/>
    </row>
    <row customHeight="true" ht="18.56995884773672" r="198">
      <c r="A198" s="580"/>
      <c r="B198" s="580"/>
      <c r="C198" s="580"/>
      <c r="D198" s="580"/>
      <c r="E198" s="580"/>
      <c r="F198" s="586" t="s">
        <v>428</v>
      </c>
      <c r="G198" s="586"/>
      <c r="H198" s="586"/>
      <c r="I198" s="586"/>
      <c r="J198" s="587" t="s">
        <v>429</v>
      </c>
      <c r="K198" s="587"/>
      <c r="L198" s="587"/>
      <c r="M198" s="587"/>
      <c r="N198" s="587"/>
      <c r="O198" s="587"/>
      <c r="P198" s="587"/>
      <c r="Q198" s="587"/>
      <c r="R198" s="587"/>
      <c r="S198" s="587"/>
      <c r="T198" s="588" t="s">
        <v>430</v>
      </c>
      <c r="U198" s="588"/>
      <c r="V198" s="588"/>
      <c r="W198" s="588"/>
      <c r="X198" s="588"/>
      <c r="Y198" s="588"/>
      <c r="Z198" s="589" t="s">
        <v>431</v>
      </c>
      <c r="AA198" s="589"/>
      <c r="AB198" s="589"/>
      <c r="AC198" s="589"/>
      <c r="AD198" s="589"/>
      <c r="AE198" s="589"/>
      <c r="AF198" s="589"/>
      <c r="AG198" s="589"/>
      <c r="AH198" s="589"/>
      <c r="AI198" s="589"/>
      <c r="AJ198" s="589"/>
      <c r="AK198" s="590" t="s">
        <v>432</v>
      </c>
      <c r="AL198" s="590"/>
      <c r="AM198" s="590"/>
      <c r="AN198" s="590"/>
      <c r="AO198" s="590"/>
      <c r="AP198" s="590"/>
      <c r="AQ198" s="590"/>
      <c r="AR198" s="590"/>
      <c r="AS198" s="591"/>
      <c r="AT198" s="592"/>
      <c r="AU198" s="593"/>
      <c r="AV198" s="593"/>
      <c r="AW198" s="593"/>
    </row>
    <row customHeight="true" ht="41.07142857142857" r="199">
      <c r="A199" s="580"/>
      <c r="B199" s="594" t="s">
        <v>433</v>
      </c>
      <c r="C199" s="594" t="s">
        <v>434</v>
      </c>
      <c r="D199" s="595" t="s">
        <v>353</v>
      </c>
      <c r="E199" s="595" t="s">
        <v>354</v>
      </c>
      <c r="F199" s="586" t="s">
        <v>355</v>
      </c>
      <c r="G199" s="586" t="s">
        <v>356</v>
      </c>
      <c r="H199" s="596" t="s">
        <v>357</v>
      </c>
      <c r="I199" s="597" t="s">
        <v>358</v>
      </c>
      <c r="J199" s="598" t="s">
        <v>359</v>
      </c>
      <c r="K199" s="599" t="s">
        <v>360</v>
      </c>
      <c r="L199" s="600" t="s">
        <v>361</v>
      </c>
      <c r="M199" s="601" t="s">
        <v>362</v>
      </c>
      <c r="N199" s="601" t="s">
        <v>363</v>
      </c>
      <c r="O199" s="600" t="s">
        <v>364</v>
      </c>
      <c r="P199" s="602" t="s">
        <v>435</v>
      </c>
      <c r="Q199" s="599" t="s">
        <v>436</v>
      </c>
      <c r="R199" s="599" t="s">
        <v>437</v>
      </c>
      <c r="S199" s="599" t="s">
        <v>438</v>
      </c>
      <c r="T199" s="588" t="s">
        <v>439</v>
      </c>
      <c r="U199" s="588"/>
      <c r="V199" s="588" t="s">
        <v>369</v>
      </c>
      <c r="W199" s="603" t="s">
        <v>440</v>
      </c>
      <c r="X199" s="588" t="s">
        <v>441</v>
      </c>
      <c r="Y199" s="604" t="s">
        <v>367</v>
      </c>
      <c r="Z199" s="605" t="s">
        <v>442</v>
      </c>
      <c r="AA199" s="606" t="s">
        <v>443</v>
      </c>
      <c r="AB199" s="607" t="s">
        <v>444</v>
      </c>
      <c r="AC199" s="606" t="s">
        <v>445</v>
      </c>
      <c r="AD199" s="608" t="s">
        <v>374</v>
      </c>
      <c r="AE199" s="609" t="s">
        <v>446</v>
      </c>
      <c r="AF199" s="609" t="s">
        <v>447</v>
      </c>
      <c r="AG199" s="610" t="s">
        <v>448</v>
      </c>
      <c r="AH199" s="610" t="s">
        <v>449</v>
      </c>
      <c r="AI199" s="608" t="s">
        <v>450</v>
      </c>
      <c r="AJ199" s="608" t="s">
        <v>377</v>
      </c>
      <c r="AK199" s="611" t="s">
        <v>379</v>
      </c>
      <c r="AL199" s="611" t="s">
        <v>380</v>
      </c>
      <c r="AM199" s="611" t="s">
        <v>382</v>
      </c>
      <c r="AN199" s="611" t="s">
        <v>381</v>
      </c>
      <c r="AO199" s="611" t="s">
        <v>383</v>
      </c>
      <c r="AP199" s="611" t="s">
        <v>384</v>
      </c>
      <c r="AQ199" s="611" t="s">
        <v>451</v>
      </c>
      <c r="AR199" s="590" t="s">
        <v>386</v>
      </c>
      <c r="AS199" s="591"/>
      <c r="AT199" s="592"/>
      <c r="AU199" s="612" t="s">
        <v>452</v>
      </c>
      <c r="AV199" s="612" t="s">
        <v>453</v>
      </c>
      <c r="AW199" s="612" t="s">
        <v>454</v>
      </c>
    </row>
    <row r="200">
      <c r="A200" s="613" t="s">
        <v>455</v>
      </c>
      <c r="B200" s="614" t="s">
        <v>395</v>
      </c>
      <c r="C200" s="560" t="s">
        <v>412</v>
      </c>
      <c r="D200" s="615" t="s">
        <v>417</v>
      </c>
      <c r="E200" s="616" t="s">
        <v>393</v>
      </c>
      <c r="F200" s="617">
        <f t="shared" ref="F200:F201" si="264">G200+H200+I200</f>
      </c>
      <c r="G200" s="617">
        <v>1627.32</v>
      </c>
      <c r="H200" s="618">
        <v>871.1</v>
      </c>
      <c r="I200" s="617">
        <v>0</v>
      </c>
      <c r="J200" s="619">
        <v>3</v>
      </c>
      <c r="K200" s="620">
        <v>5984.549999999988</v>
      </c>
      <c r="L200" s="619">
        <v>0</v>
      </c>
      <c r="M200" s="621">
        <v>0</v>
      </c>
      <c r="N200" s="557">
        <f t="shared" ref="N200:N201" si="451">J200+L200</f>
      </c>
      <c r="O200" s="554">
        <f t="shared" ref="O200:O201" si="461">K200+M200</f>
      </c>
      <c r="P200" s="622">
        <v>0</v>
      </c>
      <c r="Q200" s="623">
        <f t="shared" ref="Q200:Q225" si="712">P200/N200</f>
      </c>
      <c r="R200" s="624"/>
      <c r="S200" s="625">
        <f t="shared" ref="S200:S225" si="101">R200/N200</f>
      </c>
      <c r="T200" s="626">
        <f t="shared" ref="T200:T225" si="145">O200/F200</f>
      </c>
      <c r="U200" s="626"/>
      <c r="V200" s="626">
        <f t="shared" ref="V200:V225" si="42">O200/N200</f>
      </c>
      <c r="W200" s="622">
        <v>3</v>
      </c>
      <c r="X200" s="626">
        <f t="shared" ref="X200:X225" si="60">F200/W200</f>
      </c>
      <c r="Y200" s="626">
        <f t="shared" ref="Y200:Y225" si="363">F200/N200</f>
      </c>
      <c r="Z200" s="626">
        <f t="shared" ref="Z200:Z225" si="471">F200/AL200</f>
      </c>
      <c r="AA200" s="626">
        <f t="shared" ref="AA200:AA225" si="154">F200/AK200*1000</f>
      </c>
      <c r="AB200" s="626">
        <f t="shared" ref="AB200:AB225" si="195">F200/AN200</f>
      </c>
      <c r="AC200" s="627">
        <f t="shared" ref="AC200:AC225" si="668">AL200/AK200</f>
      </c>
      <c r="AD200" s="556">
        <f t="shared" ref="AD200:AD225" si="558">AO200/AM200</f>
      </c>
      <c r="AE200" s="556">
        <f t="shared" ref="AE200:AE225" si="686">AN200/AM200</f>
      </c>
      <c r="AF200" s="556">
        <f t="shared" ref="AF200:AF225" si="582">N200/AO200</f>
      </c>
      <c r="AG200" s="556">
        <f t="shared" ref="AG200:AG225" si="512">AW200/AN200</f>
      </c>
      <c r="AH200" s="556">
        <f t="shared" ref="AH200:AH225" si="521">N200/AW200</f>
      </c>
      <c r="AI200" s="556">
        <f t="shared" ref="AI200:AI225" si="901">AU200/AO200</f>
      </c>
      <c r="AJ200" s="559">
        <v>54</v>
      </c>
      <c r="AK200" s="628">
        <v>21619</v>
      </c>
      <c r="AL200" s="628">
        <v>539</v>
      </c>
      <c r="AM200" s="628">
        <v>608</v>
      </c>
      <c r="AN200" s="628">
        <v>74</v>
      </c>
      <c r="AO200" s="628">
        <v>61</v>
      </c>
      <c r="AP200" s="628">
        <v>4</v>
      </c>
      <c r="AQ200" s="628">
        <v>1</v>
      </c>
      <c r="AR200" s="629">
        <v>13</v>
      </c>
      <c r="AS200" s="630"/>
      <c r="AT200" s="630"/>
      <c r="AU200" s="560">
        <v>76</v>
      </c>
      <c r="AV200" s="560">
        <v>16</v>
      </c>
      <c r="AW200" s="560">
        <v>3</v>
      </c>
    </row>
    <row r="201">
      <c r="A201" s="631"/>
      <c r="B201" s="632" t="s">
        <v>395</v>
      </c>
      <c r="C201" s="633" t="s">
        <v>412</v>
      </c>
      <c r="D201" s="634" t="s">
        <v>417</v>
      </c>
      <c r="E201" s="635" t="s">
        <v>396</v>
      </c>
      <c r="F201" s="636">
        <f t="shared" si="264"/>
      </c>
      <c r="G201" s="637">
        <v>426.07</v>
      </c>
      <c r="H201" s="637">
        <v>406.01</v>
      </c>
      <c r="I201" s="638">
        <v>0</v>
      </c>
      <c r="J201" s="496">
        <v>3</v>
      </c>
      <c r="K201" s="496">
        <v>7097.809999999998</v>
      </c>
      <c r="L201" s="557">
        <v>0</v>
      </c>
      <c r="M201" s="554">
        <v>0</v>
      </c>
      <c r="N201" s="639">
        <f t="shared" si="451"/>
      </c>
      <c r="O201" s="554">
        <f t="shared" si="461"/>
      </c>
      <c r="P201" s="622">
        <v>0</v>
      </c>
      <c r="Q201" s="623">
        <f t="shared" si="712"/>
      </c>
      <c r="R201" s="624"/>
      <c r="S201" s="625">
        <f t="shared" si="101"/>
      </c>
      <c r="T201" s="626">
        <f t="shared" si="145"/>
      </c>
      <c r="U201" s="626"/>
      <c r="V201" s="626">
        <f t="shared" si="42"/>
      </c>
      <c r="W201" s="622">
        <v>2</v>
      </c>
      <c r="X201" s="626">
        <f t="shared" si="60"/>
      </c>
      <c r="Y201" s="626">
        <f t="shared" si="363"/>
      </c>
      <c r="Z201" s="626">
        <f t="shared" si="471"/>
      </c>
      <c r="AA201" s="626">
        <f t="shared" si="154"/>
      </c>
      <c r="AB201" s="626">
        <f t="shared" si="195"/>
      </c>
      <c r="AC201" s="627">
        <f t="shared" si="668"/>
      </c>
      <c r="AD201" s="556">
        <f t="shared" si="558"/>
      </c>
      <c r="AE201" s="556">
        <f t="shared" si="686"/>
      </c>
      <c r="AF201" s="556">
        <f t="shared" si="582"/>
      </c>
      <c r="AG201" s="556">
        <f t="shared" si="512"/>
      </c>
      <c r="AH201" s="556">
        <f t="shared" si="521"/>
      </c>
      <c r="AI201" s="556">
        <f t="shared" si="901"/>
      </c>
      <c r="AJ201" s="559">
        <v>55</v>
      </c>
      <c r="AK201" s="628">
        <v>10407</v>
      </c>
      <c r="AL201" s="628">
        <v>216</v>
      </c>
      <c r="AM201" s="628">
        <v>259</v>
      </c>
      <c r="AN201" s="628">
        <v>26</v>
      </c>
      <c r="AO201" s="628">
        <v>47</v>
      </c>
      <c r="AP201" s="628">
        <v>1</v>
      </c>
      <c r="AQ201" s="628">
        <v>0</v>
      </c>
      <c r="AR201" s="629">
        <v>6</v>
      </c>
      <c r="AS201" s="630"/>
      <c r="AT201" s="630"/>
      <c r="AU201" s="560">
        <v>28</v>
      </c>
      <c r="AV201" s="560">
        <v>5</v>
      </c>
      <c r="AW201" s="560">
        <v>3</v>
      </c>
    </row>
    <row r="202">
      <c r="A202" s="640"/>
      <c r="B202" s="641" t="s">
        <v>397</v>
      </c>
      <c r="C202" s="641"/>
      <c r="D202" s="641"/>
      <c r="E202" s="641"/>
      <c r="F202" s="642">
        <f>SUM(F200:F201)</f>
      </c>
      <c r="G202" s="642">
        <f>SUM(G200:G201)</f>
      </c>
      <c r="H202" s="642">
        <f>SUM(H200:H201)</f>
      </c>
      <c r="I202" s="643">
        <f>SUM(I200:I201)</f>
      </c>
      <c r="J202" s="644">
        <f>SUM(J200:J201)</f>
      </c>
      <c r="K202" s="644">
        <f>SUM(K200:K201)</f>
      </c>
      <c r="L202" s="644">
        <f>SUM(L200:L201)</f>
      </c>
      <c r="M202" s="644">
        <f>SUM(M200:M201)</f>
      </c>
      <c r="N202" s="645">
        <f>SUM(N200:N201)</f>
      </c>
      <c r="O202" s="646">
        <f>SUM(O200:O201)</f>
      </c>
      <c r="P202" s="647">
        <f>SUM(P200:P201)</f>
      </c>
      <c r="Q202" s="648">
        <f t="shared" si="712"/>
      </c>
      <c r="R202" s="649">
        <f>SUM(R200:R201)</f>
      </c>
      <c r="S202" s="625">
        <f t="shared" si="101"/>
      </c>
      <c r="T202" s="650">
        <f t="shared" si="145"/>
      </c>
      <c r="U202" s="650"/>
      <c r="V202" s="650">
        <f t="shared" si="42"/>
      </c>
      <c r="W202" s="651">
        <f>SUM(W200:W201)</f>
      </c>
      <c r="X202" s="650">
        <f t="shared" si="60"/>
      </c>
      <c r="Y202" s="650">
        <f t="shared" si="363"/>
      </c>
      <c r="Z202" s="650">
        <f t="shared" si="471"/>
      </c>
      <c r="AA202" s="650">
        <f t="shared" si="154"/>
      </c>
      <c r="AB202" s="650">
        <f t="shared" si="195"/>
      </c>
      <c r="AC202" s="652">
        <f t="shared" si="668"/>
      </c>
      <c r="AD202" s="648">
        <f t="shared" si="558"/>
      </c>
      <c r="AE202" s="648">
        <f t="shared" si="686"/>
      </c>
      <c r="AF202" s="648">
        <f t="shared" si="582"/>
      </c>
      <c r="AG202" s="648">
        <f t="shared" si="512"/>
      </c>
      <c r="AH202" s="648">
        <f t="shared" si="521"/>
      </c>
      <c r="AI202" s="648">
        <f t="shared" si="901"/>
      </c>
      <c r="AJ202" s="644">
        <f>AVERAGE(AJ200:AJ201)</f>
      </c>
      <c r="AK202" s="651">
        <f>SUM(AK200:AK201)</f>
      </c>
      <c r="AL202" s="651">
        <f>SUM(AL200:AL201)</f>
      </c>
      <c r="AM202" s="651">
        <f>SUM(AM200:AM201)</f>
      </c>
      <c r="AN202" s="651">
        <f>SUM(AN200:AN201)</f>
      </c>
      <c r="AO202" s="651">
        <f>SUM(AO200:AO201)</f>
      </c>
      <c r="AP202" s="651">
        <f>SUM(AP200:AP201)</f>
      </c>
      <c r="AQ202" s="651">
        <f>SUM(AQ200:AQ201)</f>
      </c>
      <c r="AR202" s="653">
        <f>SUM(AR200:AR201)</f>
      </c>
      <c r="AS202" s="654"/>
      <c r="AT202" s="654"/>
      <c r="AU202" s="644">
        <f>SUM(AU200:AU201)</f>
      </c>
      <c r="AV202" s="644">
        <f>SUM(AV200:AV201)</f>
      </c>
      <c r="AW202" s="644">
        <f>SUM(AW200:AW201)</f>
      </c>
    </row>
    <row r="203">
      <c r="A203" s="640"/>
      <c r="B203" s="614" t="s">
        <v>425</v>
      </c>
      <c r="C203" s="614" t="s">
        <v>394</v>
      </c>
      <c r="D203" s="615" t="s">
        <v>410</v>
      </c>
      <c r="E203" s="655" t="s">
        <v>399</v>
      </c>
      <c r="F203" s="617">
        <f t="shared" ref="F203:F207" si="265">G203+H203+I203</f>
      </c>
      <c r="G203" s="617">
        <v>925.97</v>
      </c>
      <c r="H203" s="618">
        <v>1727.31</v>
      </c>
      <c r="I203" s="617">
        <v>0</v>
      </c>
      <c r="J203" s="656">
        <v>3</v>
      </c>
      <c r="K203" s="657">
        <v>7651.2300000000005</v>
      </c>
      <c r="L203" s="656">
        <v>0</v>
      </c>
      <c r="M203" s="658">
        <v>0</v>
      </c>
      <c r="N203" s="557">
        <f t="shared" ref="N203:N207" si="452">J203+L203</f>
      </c>
      <c r="O203" s="554">
        <f t="shared" ref="O203:O207" si="462">K203+M203</f>
      </c>
      <c r="P203" s="622">
        <v>0</v>
      </c>
      <c r="Q203" s="556">
        <f t="shared" si="712"/>
      </c>
      <c r="R203" s="659"/>
      <c r="S203" s="625">
        <f t="shared" si="101"/>
      </c>
      <c r="T203" s="626">
        <f t="shared" si="145"/>
      </c>
      <c r="U203" s="626"/>
      <c r="V203" s="626">
        <f t="shared" si="42"/>
      </c>
      <c r="W203" s="622">
        <v>3</v>
      </c>
      <c r="X203" s="626">
        <f t="shared" si="60"/>
      </c>
      <c r="Y203" s="626">
        <f t="shared" si="363"/>
      </c>
      <c r="Z203" s="626">
        <f t="shared" si="471"/>
      </c>
      <c r="AA203" s="626">
        <f t="shared" si="154"/>
      </c>
      <c r="AB203" s="626">
        <f t="shared" si="195"/>
      </c>
      <c r="AC203" s="556">
        <f t="shared" si="668"/>
      </c>
      <c r="AD203" s="660">
        <f t="shared" si="558"/>
      </c>
      <c r="AE203" s="660">
        <f t="shared" si="686"/>
      </c>
      <c r="AF203" s="660">
        <f t="shared" si="582"/>
      </c>
      <c r="AG203" s="660">
        <f t="shared" si="512"/>
      </c>
      <c r="AH203" s="660">
        <f t="shared" si="521"/>
      </c>
      <c r="AI203" s="660">
        <f t="shared" si="901"/>
      </c>
      <c r="AJ203" s="661">
        <v>49</v>
      </c>
      <c r="AK203" s="662">
        <v>33441</v>
      </c>
      <c r="AL203" s="662">
        <v>865</v>
      </c>
      <c r="AM203" s="662">
        <v>881</v>
      </c>
      <c r="AN203" s="662">
        <v>183</v>
      </c>
      <c r="AO203" s="662">
        <v>76</v>
      </c>
      <c r="AP203" s="662">
        <v>4</v>
      </c>
      <c r="AQ203" s="662">
        <v>3</v>
      </c>
      <c r="AR203" s="628">
        <v>48</v>
      </c>
      <c r="AS203" s="630"/>
      <c r="AT203" s="630"/>
      <c r="AU203" s="555">
        <v>151</v>
      </c>
      <c r="AV203" s="555">
        <v>46</v>
      </c>
      <c r="AW203" s="555">
        <v>3</v>
      </c>
    </row>
    <row r="204">
      <c r="A204" s="640"/>
      <c r="B204" s="614" t="s">
        <v>425</v>
      </c>
      <c r="C204" s="614" t="s">
        <v>394</v>
      </c>
      <c r="D204" s="615" t="s">
        <v>410</v>
      </c>
      <c r="E204" s="655" t="s">
        <v>401</v>
      </c>
      <c r="F204" s="617">
        <f t="shared" si="265"/>
      </c>
      <c r="G204" s="618">
        <v>1494</v>
      </c>
      <c r="H204" s="618">
        <v>2085.47</v>
      </c>
      <c r="I204" s="617">
        <v>0</v>
      </c>
      <c r="J204" s="557">
        <v>5</v>
      </c>
      <c r="K204" s="663">
        <v>13867.440000000002</v>
      </c>
      <c r="L204" s="557">
        <v>0</v>
      </c>
      <c r="M204" s="554">
        <v>0</v>
      </c>
      <c r="N204" s="557">
        <f t="shared" si="452"/>
      </c>
      <c r="O204" s="554">
        <f t="shared" si="462"/>
      </c>
      <c r="P204" s="622">
        <v>0</v>
      </c>
      <c r="Q204" s="556">
        <f t="shared" si="712"/>
      </c>
      <c r="R204" s="659"/>
      <c r="S204" s="625">
        <f t="shared" si="101"/>
      </c>
      <c r="T204" s="626">
        <f t="shared" si="145"/>
      </c>
      <c r="U204" s="626"/>
      <c r="V204" s="626">
        <f t="shared" si="42"/>
      </c>
      <c r="W204" s="622">
        <v>3</v>
      </c>
      <c r="X204" s="626">
        <f t="shared" si="60"/>
      </c>
      <c r="Y204" s="626">
        <f t="shared" si="363"/>
      </c>
      <c r="Z204" s="626">
        <f t="shared" si="471"/>
      </c>
      <c r="AA204" s="626">
        <f t="shared" si="154"/>
      </c>
      <c r="AB204" s="626">
        <f t="shared" si="195"/>
      </c>
      <c r="AC204" s="556">
        <f t="shared" si="668"/>
      </c>
      <c r="AD204" s="556">
        <f t="shared" si="558"/>
      </c>
      <c r="AE204" s="556">
        <f t="shared" si="686"/>
      </c>
      <c r="AF204" s="556">
        <f t="shared" si="582"/>
      </c>
      <c r="AG204" s="556">
        <f t="shared" si="512"/>
      </c>
      <c r="AH204" s="556">
        <f t="shared" si="521"/>
      </c>
      <c r="AI204" s="556">
        <f t="shared" si="901"/>
      </c>
      <c r="AJ204" s="559">
        <v>46</v>
      </c>
      <c r="AK204" s="628">
        <v>44229</v>
      </c>
      <c r="AL204" s="628">
        <v>1062</v>
      </c>
      <c r="AM204" s="628">
        <v>1104</v>
      </c>
      <c r="AN204" s="628">
        <v>211</v>
      </c>
      <c r="AO204" s="628">
        <v>80</v>
      </c>
      <c r="AP204" s="628">
        <v>9</v>
      </c>
      <c r="AQ204" s="628">
        <v>8</v>
      </c>
      <c r="AR204" s="628">
        <v>68</v>
      </c>
      <c r="AS204" s="630"/>
      <c r="AT204" s="630"/>
      <c r="AU204" s="555">
        <v>178</v>
      </c>
      <c r="AV204" s="555">
        <v>77</v>
      </c>
      <c r="AW204" s="555">
        <v>6</v>
      </c>
    </row>
    <row r="205">
      <c r="A205" s="640"/>
      <c r="B205" s="614" t="s">
        <v>425</v>
      </c>
      <c r="C205" s="614" t="s">
        <v>394</v>
      </c>
      <c r="D205" s="615" t="s">
        <v>410</v>
      </c>
      <c r="E205" s="655" t="s">
        <v>402</v>
      </c>
      <c r="F205" s="617">
        <f t="shared" si="265"/>
      </c>
      <c r="G205" s="618">
        <v>1026.72</v>
      </c>
      <c r="H205" s="618">
        <v>2806.11</v>
      </c>
      <c r="I205" s="617">
        <v>0</v>
      </c>
      <c r="J205" s="557">
        <v>6</v>
      </c>
      <c r="K205" s="663">
        <v>13629.329999999998</v>
      </c>
      <c r="L205" s="557">
        <v>0</v>
      </c>
      <c r="M205" s="554">
        <v>0</v>
      </c>
      <c r="N205" s="557">
        <f t="shared" si="452"/>
      </c>
      <c r="O205" s="554">
        <f t="shared" si="462"/>
      </c>
      <c r="P205" s="622">
        <v>0</v>
      </c>
      <c r="Q205" s="556">
        <f t="shared" si="712"/>
      </c>
      <c r="R205" s="659"/>
      <c r="S205" s="625">
        <f t="shared" si="101"/>
      </c>
      <c r="T205" s="626">
        <f t="shared" si="145"/>
      </c>
      <c r="U205" s="626"/>
      <c r="V205" s="626">
        <f t="shared" si="42"/>
      </c>
      <c r="W205" s="622">
        <v>4</v>
      </c>
      <c r="X205" s="626">
        <f t="shared" si="60"/>
      </c>
      <c r="Y205" s="626">
        <f t="shared" si="363"/>
      </c>
      <c r="Z205" s="626">
        <f t="shared" si="471"/>
      </c>
      <c r="AA205" s="626">
        <f t="shared" si="154"/>
      </c>
      <c r="AB205" s="626">
        <f t="shared" si="195"/>
      </c>
      <c r="AC205" s="556">
        <f t="shared" si="668"/>
      </c>
      <c r="AD205" s="556">
        <f t="shared" si="558"/>
      </c>
      <c r="AE205" s="556">
        <f t="shared" si="686"/>
      </c>
      <c r="AF205" s="556">
        <f t="shared" si="582"/>
      </c>
      <c r="AG205" s="556">
        <f t="shared" si="512"/>
      </c>
      <c r="AH205" s="556">
        <f t="shared" si="521"/>
      </c>
      <c r="AI205" s="556">
        <f t="shared" si="901"/>
      </c>
      <c r="AJ205" s="559">
        <v>52</v>
      </c>
      <c r="AK205" s="628">
        <v>37272</v>
      </c>
      <c r="AL205" s="628">
        <v>486</v>
      </c>
      <c r="AM205" s="628">
        <v>476</v>
      </c>
      <c r="AN205" s="628">
        <v>177</v>
      </c>
      <c r="AO205" s="628">
        <v>91</v>
      </c>
      <c r="AP205" s="628">
        <v>7</v>
      </c>
      <c r="AQ205" s="628">
        <v>1</v>
      </c>
      <c r="AR205" s="628">
        <v>43</v>
      </c>
      <c r="AS205" s="630"/>
      <c r="AT205" s="630"/>
      <c r="AU205" s="555">
        <v>135</v>
      </c>
      <c r="AV205" s="555">
        <v>85</v>
      </c>
      <c r="AW205" s="555">
        <v>6</v>
      </c>
    </row>
    <row r="206">
      <c r="A206" s="640"/>
      <c r="B206" s="614" t="s">
        <v>425</v>
      </c>
      <c r="C206" s="614" t="s">
        <v>394</v>
      </c>
      <c r="D206" s="615" t="s">
        <v>410</v>
      </c>
      <c r="E206" s="655" t="s">
        <v>403</v>
      </c>
      <c r="F206" s="617">
        <f t="shared" si="265"/>
      </c>
      <c r="G206" s="618">
        <v>1099.93</v>
      </c>
      <c r="H206" s="618">
        <v>2612.78</v>
      </c>
      <c r="I206" s="617">
        <v>0</v>
      </c>
      <c r="J206" s="557">
        <v>9</v>
      </c>
      <c r="K206" s="663">
        <v>20727.15</v>
      </c>
      <c r="L206" s="557">
        <v>1</v>
      </c>
      <c r="M206" s="554">
        <v>2870.01</v>
      </c>
      <c r="N206" s="557">
        <f t="shared" si="452"/>
      </c>
      <c r="O206" s="554">
        <f t="shared" si="462"/>
      </c>
      <c r="P206" s="622">
        <v>0</v>
      </c>
      <c r="Q206" s="556">
        <f t="shared" si="712"/>
      </c>
      <c r="R206" s="659"/>
      <c r="S206" s="625">
        <f t="shared" si="101"/>
      </c>
      <c r="T206" s="626">
        <f t="shared" si="145"/>
      </c>
      <c r="U206" s="626"/>
      <c r="V206" s="626">
        <f t="shared" si="42"/>
      </c>
      <c r="W206" s="622">
        <v>9</v>
      </c>
      <c r="X206" s="626">
        <f t="shared" si="60"/>
      </c>
      <c r="Y206" s="626">
        <f t="shared" si="363"/>
      </c>
      <c r="Z206" s="626">
        <f t="shared" si="471"/>
      </c>
      <c r="AA206" s="626">
        <f t="shared" si="154"/>
      </c>
      <c r="AB206" s="626">
        <f t="shared" si="195"/>
      </c>
      <c r="AC206" s="556">
        <f t="shared" si="668"/>
      </c>
      <c r="AD206" s="556">
        <f t="shared" si="558"/>
      </c>
      <c r="AE206" s="556">
        <f t="shared" si="686"/>
      </c>
      <c r="AF206" s="556">
        <f t="shared" si="582"/>
      </c>
      <c r="AG206" s="556">
        <f t="shared" si="512"/>
      </c>
      <c r="AH206" s="556">
        <f t="shared" si="521"/>
      </c>
      <c r="AI206" s="556">
        <f t="shared" si="901"/>
      </c>
      <c r="AJ206" s="559">
        <v>63</v>
      </c>
      <c r="AK206" s="628">
        <v>31789</v>
      </c>
      <c r="AL206" s="628">
        <v>484</v>
      </c>
      <c r="AM206" s="628">
        <v>461</v>
      </c>
      <c r="AN206" s="628">
        <v>191</v>
      </c>
      <c r="AO206" s="628">
        <v>146</v>
      </c>
      <c r="AP206" s="628">
        <v>4</v>
      </c>
      <c r="AQ206" s="628">
        <v>3</v>
      </c>
      <c r="AR206" s="628">
        <v>34</v>
      </c>
      <c r="AS206" s="630"/>
      <c r="AT206" s="630"/>
      <c r="AU206" s="555">
        <v>125</v>
      </c>
      <c r="AV206" s="555">
        <v>61</v>
      </c>
      <c r="AW206" s="555">
        <v>12</v>
      </c>
    </row>
    <row r="207">
      <c r="A207" s="640"/>
      <c r="B207" s="614" t="s">
        <v>425</v>
      </c>
      <c r="C207" s="614" t="s">
        <v>394</v>
      </c>
      <c r="D207" s="615" t="s">
        <v>410</v>
      </c>
      <c r="E207" s="655" t="s">
        <v>404</v>
      </c>
      <c r="F207" s="617">
        <f t="shared" si="265"/>
      </c>
      <c r="G207" s="618">
        <v>1116.63</v>
      </c>
      <c r="H207" s="618">
        <v>1635.17</v>
      </c>
      <c r="I207" s="617">
        <v>0</v>
      </c>
      <c r="J207" s="557">
        <v>6</v>
      </c>
      <c r="K207" s="663">
        <v>12938.900000000001</v>
      </c>
      <c r="L207" s="555">
        <v>0</v>
      </c>
      <c r="M207" s="559">
        <v>0</v>
      </c>
      <c r="N207" s="557">
        <f t="shared" si="452"/>
      </c>
      <c r="O207" s="554">
        <f t="shared" si="462"/>
      </c>
      <c r="P207" s="622">
        <v>1</v>
      </c>
      <c r="Q207" s="556">
        <f t="shared" si="712"/>
      </c>
      <c r="R207" s="659"/>
      <c r="S207" s="625">
        <f t="shared" si="101"/>
      </c>
      <c r="T207" s="626">
        <f t="shared" si="145"/>
      </c>
      <c r="U207" s="626"/>
      <c r="V207" s="626">
        <f t="shared" si="42"/>
      </c>
      <c r="W207" s="622">
        <v>4</v>
      </c>
      <c r="X207" s="626">
        <f t="shared" si="60"/>
      </c>
      <c r="Y207" s="626">
        <f t="shared" si="363"/>
      </c>
      <c r="Z207" s="626">
        <f t="shared" si="471"/>
      </c>
      <c r="AA207" s="626">
        <f t="shared" si="154"/>
      </c>
      <c r="AB207" s="626">
        <f t="shared" si="195"/>
      </c>
      <c r="AC207" s="556">
        <f t="shared" si="668"/>
      </c>
      <c r="AD207" s="556">
        <f t="shared" si="558"/>
      </c>
      <c r="AE207" s="556">
        <f t="shared" si="686"/>
      </c>
      <c r="AF207" s="556">
        <f t="shared" si="582"/>
      </c>
      <c r="AG207" s="556">
        <f t="shared" si="512"/>
      </c>
      <c r="AH207" s="556">
        <f t="shared" si="521"/>
      </c>
      <c r="AI207" s="556">
        <f t="shared" si="901"/>
      </c>
      <c r="AJ207" s="559">
        <v>59</v>
      </c>
      <c r="AK207" s="628">
        <v>21072</v>
      </c>
      <c r="AL207" s="628">
        <v>325</v>
      </c>
      <c r="AM207" s="628">
        <v>309</v>
      </c>
      <c r="AN207" s="628">
        <v>117</v>
      </c>
      <c r="AO207" s="628">
        <v>56</v>
      </c>
      <c r="AP207" s="628">
        <v>3</v>
      </c>
      <c r="AQ207" s="628">
        <v>3</v>
      </c>
      <c r="AR207" s="628">
        <v>19</v>
      </c>
      <c r="AS207" s="630"/>
      <c r="AT207" s="630"/>
      <c r="AU207" s="555">
        <v>82</v>
      </c>
      <c r="AV207" s="555">
        <v>40</v>
      </c>
      <c r="AW207" s="555">
        <v>8</v>
      </c>
    </row>
    <row r="208">
      <c r="A208" s="631"/>
      <c r="B208" s="664" t="s">
        <v>397</v>
      </c>
      <c r="C208" s="664"/>
      <c r="D208" s="664"/>
      <c r="E208" s="664"/>
      <c r="F208" s="665">
        <f>SUM(F203:F207)</f>
      </c>
      <c r="G208" s="665">
        <f>SUM(G203:G207)</f>
      </c>
      <c r="H208" s="665">
        <f>SUM(H203:H207)</f>
      </c>
      <c r="I208" s="665">
        <f>SUM(I203:I207)</f>
      </c>
      <c r="J208" s="666">
        <f>SUM(J203:J207)</f>
      </c>
      <c r="K208" s="644">
        <f>SUM(K203:K207)</f>
      </c>
      <c r="L208" s="644">
        <f>SUM(L203:L207)</f>
      </c>
      <c r="M208" s="644">
        <f>SUM(M203:M207)</f>
      </c>
      <c r="N208" s="667">
        <f>SUM(N203:N207)</f>
      </c>
      <c r="O208" s="668">
        <f>SUM(O203:O207)</f>
      </c>
      <c r="P208" s="651">
        <f>SUM(P203:P207)</f>
      </c>
      <c r="Q208" s="648">
        <f t="shared" si="712"/>
      </c>
      <c r="R208" s="649">
        <f>SUM(R203:R207)</f>
      </c>
      <c r="S208" s="625">
        <f t="shared" si="101"/>
      </c>
      <c r="T208" s="650">
        <f t="shared" si="145"/>
      </c>
      <c r="U208" s="650"/>
      <c r="V208" s="650">
        <f t="shared" si="42"/>
      </c>
      <c r="W208" s="651">
        <f>SUM(W203:W207)</f>
      </c>
      <c r="X208" s="650">
        <f t="shared" si="60"/>
      </c>
      <c r="Y208" s="650">
        <f t="shared" si="363"/>
      </c>
      <c r="Z208" s="650">
        <f t="shared" si="471"/>
      </c>
      <c r="AA208" s="650">
        <f t="shared" si="154"/>
      </c>
      <c r="AB208" s="650">
        <f t="shared" si="195"/>
      </c>
      <c r="AC208" s="648">
        <f t="shared" si="668"/>
      </c>
      <c r="AD208" s="648">
        <f t="shared" si="558"/>
      </c>
      <c r="AE208" s="648">
        <f t="shared" si="686"/>
      </c>
      <c r="AF208" s="648">
        <f t="shared" si="582"/>
      </c>
      <c r="AG208" s="648">
        <f t="shared" si="512"/>
      </c>
      <c r="AH208" s="648">
        <f t="shared" si="521"/>
      </c>
      <c r="AI208" s="648">
        <f t="shared" si="901"/>
      </c>
      <c r="AJ208" s="644">
        <f>AVERAGE(AJ203:AJ207)</f>
      </c>
      <c r="AK208" s="651">
        <f>SUM(AK203:AK207)</f>
      </c>
      <c r="AL208" s="651">
        <f>SUM(AL203:AL207)</f>
      </c>
      <c r="AM208" s="651">
        <f>SUM(AM203:AM207)</f>
      </c>
      <c r="AN208" s="651">
        <f>SUM(AN203:AN207)</f>
      </c>
      <c r="AO208" s="651">
        <f>SUM(AO203:AO207)</f>
      </c>
      <c r="AP208" s="651">
        <f>SUM(AP203:AP207)</f>
      </c>
      <c r="AQ208" s="651">
        <f>SUM(AQ203:AQ207)</f>
      </c>
      <c r="AR208" s="651">
        <f>SUM(AR203:AR207)</f>
      </c>
      <c r="AS208" s="654"/>
      <c r="AT208" s="654"/>
      <c r="AU208" s="667">
        <f>SUM(AU203:AU207)</f>
      </c>
      <c r="AV208" s="667">
        <f>SUM(AV203:AV207)</f>
      </c>
      <c r="AW208" s="667">
        <f>SUM(AW203:AW207)</f>
      </c>
    </row>
    <row r="209">
      <c r="A209" s="631"/>
      <c r="B209" s="614" t="s">
        <v>425</v>
      </c>
      <c r="C209" s="614" t="s">
        <v>394</v>
      </c>
      <c r="D209" s="615" t="s">
        <v>398</v>
      </c>
      <c r="E209" s="655" t="s">
        <v>405</v>
      </c>
      <c r="F209" s="617">
        <f t="shared" ref="F209:F213" si="266">G209+H209+I209</f>
      </c>
      <c r="G209" s="618">
        <v>1283.41</v>
      </c>
      <c r="H209" s="618">
        <v>1856.06</v>
      </c>
      <c r="I209" s="617">
        <v>0</v>
      </c>
      <c r="J209" s="557">
        <v>2</v>
      </c>
      <c r="K209" s="554">
        <v>4543.110000000001</v>
      </c>
      <c r="L209" s="555">
        <v>0</v>
      </c>
      <c r="M209" s="669">
        <v>0</v>
      </c>
      <c r="N209" s="557">
        <f t="shared" ref="N209:N213" si="453">J209+L209</f>
      </c>
      <c r="O209" s="554">
        <f t="shared" ref="O209:O213" si="463">K209+M209</f>
      </c>
      <c r="P209" s="622">
        <v>0</v>
      </c>
      <c r="Q209" s="556">
        <f t="shared" si="712"/>
      </c>
      <c r="R209" s="659"/>
      <c r="S209" s="625">
        <f t="shared" si="101"/>
      </c>
      <c r="T209" s="626">
        <f t="shared" si="145"/>
      </c>
      <c r="U209" s="626"/>
      <c r="V209" s="626">
        <f t="shared" si="42"/>
      </c>
      <c r="W209" s="622">
        <v>2</v>
      </c>
      <c r="X209" s="626">
        <f t="shared" si="60"/>
      </c>
      <c r="Y209" s="626">
        <f t="shared" si="363"/>
      </c>
      <c r="Z209" s="626">
        <f t="shared" si="471"/>
      </c>
      <c r="AA209" s="626">
        <f t="shared" si="154"/>
      </c>
      <c r="AB209" s="626">
        <f t="shared" si="195"/>
      </c>
      <c r="AC209" s="556">
        <f t="shared" si="668"/>
      </c>
      <c r="AD209" s="556">
        <f t="shared" si="558"/>
      </c>
      <c r="AE209" s="556">
        <f t="shared" si="686"/>
      </c>
      <c r="AF209" s="556">
        <f t="shared" si="582"/>
      </c>
      <c r="AG209" s="556">
        <f t="shared" si="512"/>
      </c>
      <c r="AH209" s="556">
        <f t="shared" si="521"/>
      </c>
      <c r="AI209" s="556">
        <f t="shared" si="901"/>
      </c>
      <c r="AJ209" s="559">
        <v>60</v>
      </c>
      <c r="AK209" s="628">
        <v>26163</v>
      </c>
      <c r="AL209" s="628">
        <v>320</v>
      </c>
      <c r="AM209" s="628">
        <v>309</v>
      </c>
      <c r="AN209" s="628">
        <v>120</v>
      </c>
      <c r="AO209" s="628">
        <v>51</v>
      </c>
      <c r="AP209" s="628">
        <v>4</v>
      </c>
      <c r="AQ209" s="628">
        <v>1</v>
      </c>
      <c r="AR209" s="628">
        <v>38</v>
      </c>
      <c r="AS209" s="630"/>
      <c r="AT209" s="630"/>
      <c r="AU209" s="555">
        <v>86</v>
      </c>
      <c r="AV209" s="555">
        <v>17</v>
      </c>
      <c r="AW209" s="555">
        <v>2</v>
      </c>
    </row>
    <row r="210">
      <c r="A210" s="631"/>
      <c r="B210" s="614" t="s">
        <v>425</v>
      </c>
      <c r="C210" s="614" t="s">
        <v>394</v>
      </c>
      <c r="D210" s="615" t="s">
        <v>398</v>
      </c>
      <c r="E210" s="655" t="s">
        <v>406</v>
      </c>
      <c r="F210" s="617">
        <f t="shared" si="266"/>
      </c>
      <c r="G210" s="618">
        <v>880.44</v>
      </c>
      <c r="H210" s="618">
        <v>697.46</v>
      </c>
      <c r="I210" s="617">
        <v>0</v>
      </c>
      <c r="J210" s="557">
        <v>0</v>
      </c>
      <c r="K210" s="554">
        <v>0</v>
      </c>
      <c r="L210" s="557">
        <v>0</v>
      </c>
      <c r="M210" s="669">
        <v>0</v>
      </c>
      <c r="N210" s="557">
        <f t="shared" si="453"/>
      </c>
      <c r="O210" s="554">
        <f t="shared" si="463"/>
      </c>
      <c r="P210" s="622">
        <v>0</v>
      </c>
      <c r="Q210" s="556">
        <f t="shared" si="712"/>
      </c>
      <c r="R210" s="659"/>
      <c r="S210" s="625">
        <f t="shared" si="101"/>
      </c>
      <c r="T210" s="626">
        <f t="shared" si="145"/>
      </c>
      <c r="U210" s="626"/>
      <c r="V210" s="626">
        <f t="shared" si="42"/>
      </c>
      <c r="W210" s="622">
        <v>0</v>
      </c>
      <c r="X210" s="626">
        <f t="shared" si="60"/>
      </c>
      <c r="Y210" s="626">
        <f t="shared" si="363"/>
      </c>
      <c r="Z210" s="626">
        <f t="shared" si="471"/>
      </c>
      <c r="AA210" s="626">
        <f t="shared" si="154"/>
      </c>
      <c r="AB210" s="626">
        <f t="shared" si="195"/>
      </c>
      <c r="AC210" s="556">
        <f t="shared" si="668"/>
      </c>
      <c r="AD210" s="556">
        <f t="shared" si="558"/>
      </c>
      <c r="AE210" s="556">
        <f t="shared" si="686"/>
      </c>
      <c r="AF210" s="556">
        <f t="shared" si="582"/>
      </c>
      <c r="AG210" s="556">
        <f t="shared" si="512"/>
      </c>
      <c r="AH210" s="556">
        <f t="shared" si="521"/>
      </c>
      <c r="AI210" s="556">
        <f t="shared" si="901"/>
      </c>
      <c r="AJ210" s="559">
        <v>61</v>
      </c>
      <c r="AK210" s="628">
        <v>11826</v>
      </c>
      <c r="AL210" s="628">
        <v>148</v>
      </c>
      <c r="AM210" s="628">
        <v>135</v>
      </c>
      <c r="AN210" s="628">
        <v>51</v>
      </c>
      <c r="AO210" s="628">
        <v>27</v>
      </c>
      <c r="AP210" s="628">
        <v>6</v>
      </c>
      <c r="AQ210" s="628">
        <v>2</v>
      </c>
      <c r="AR210" s="628">
        <v>13</v>
      </c>
      <c r="AS210" s="630"/>
      <c r="AT210" s="630"/>
      <c r="AU210" s="555">
        <v>34</v>
      </c>
      <c r="AV210" s="555">
        <v>9</v>
      </c>
      <c r="AW210" s="555">
        <v>0</v>
      </c>
    </row>
    <row r="211">
      <c r="A211" s="631"/>
      <c r="B211" s="614" t="s">
        <v>425</v>
      </c>
      <c r="C211" s="614" t="s">
        <v>394</v>
      </c>
      <c r="D211" s="615" t="s">
        <v>398</v>
      </c>
      <c r="E211" s="655" t="s">
        <v>407</v>
      </c>
      <c r="F211" s="617">
        <f t="shared" si="266"/>
      </c>
      <c r="G211" s="618">
        <v>954.66</v>
      </c>
      <c r="H211" s="618">
        <v>2058.43</v>
      </c>
      <c r="I211" s="617">
        <v>0</v>
      </c>
      <c r="J211" s="557">
        <v>2</v>
      </c>
      <c r="K211" s="554">
        <v>5096.520000000004</v>
      </c>
      <c r="L211" s="557">
        <v>0</v>
      </c>
      <c r="M211" s="554">
        <v>0</v>
      </c>
      <c r="N211" s="557">
        <f t="shared" si="453"/>
      </c>
      <c r="O211" s="554">
        <f t="shared" si="463"/>
      </c>
      <c r="P211" s="622">
        <v>0</v>
      </c>
      <c r="Q211" s="556">
        <f t="shared" si="712"/>
      </c>
      <c r="R211" s="624"/>
      <c r="S211" s="625">
        <f t="shared" si="101"/>
      </c>
      <c r="T211" s="626">
        <f t="shared" si="145"/>
      </c>
      <c r="U211" s="626"/>
      <c r="V211" s="626">
        <f t="shared" si="42"/>
      </c>
      <c r="W211" s="622">
        <v>1</v>
      </c>
      <c r="X211" s="626">
        <f t="shared" si="60"/>
      </c>
      <c r="Y211" s="626">
        <f t="shared" si="363"/>
      </c>
      <c r="Z211" s="626">
        <f t="shared" si="471"/>
      </c>
      <c r="AA211" s="626">
        <f t="shared" si="154"/>
      </c>
      <c r="AB211" s="626">
        <f t="shared" si="195"/>
      </c>
      <c r="AC211" s="556">
        <f t="shared" si="668"/>
      </c>
      <c r="AD211" s="556">
        <f t="shared" si="558"/>
      </c>
      <c r="AE211" s="556">
        <f t="shared" si="686"/>
      </c>
      <c r="AF211" s="556">
        <f t="shared" si="582"/>
      </c>
      <c r="AG211" s="556">
        <f t="shared" si="512"/>
      </c>
      <c r="AH211" s="556">
        <f t="shared" si="521"/>
      </c>
      <c r="AI211" s="556">
        <f t="shared" si="901"/>
      </c>
      <c r="AJ211" s="559">
        <v>42</v>
      </c>
      <c r="AK211" s="628">
        <v>29517</v>
      </c>
      <c r="AL211" s="628">
        <v>493</v>
      </c>
      <c r="AM211" s="628">
        <v>496</v>
      </c>
      <c r="AN211" s="628">
        <v>103</v>
      </c>
      <c r="AO211" s="628">
        <v>47</v>
      </c>
      <c r="AP211" s="628">
        <v>3</v>
      </c>
      <c r="AQ211" s="628">
        <v>3</v>
      </c>
      <c r="AR211" s="628">
        <v>36</v>
      </c>
      <c r="AS211" s="630"/>
      <c r="AT211" s="630"/>
      <c r="AU211" s="555">
        <v>82</v>
      </c>
      <c r="AV211" s="555">
        <v>19</v>
      </c>
      <c r="AW211" s="555">
        <v>2</v>
      </c>
    </row>
    <row r="212">
      <c r="A212" s="631"/>
      <c r="B212" s="614" t="s">
        <v>425</v>
      </c>
      <c r="C212" s="614" t="s">
        <v>394</v>
      </c>
      <c r="D212" s="615" t="s">
        <v>398</v>
      </c>
      <c r="E212" s="655" t="s">
        <v>408</v>
      </c>
      <c r="F212" s="617">
        <f t="shared" si="266"/>
      </c>
      <c r="G212" s="618">
        <v>778.54</v>
      </c>
      <c r="H212" s="618">
        <v>1721.52</v>
      </c>
      <c r="I212" s="617">
        <v>0</v>
      </c>
      <c r="J212" s="557">
        <v>1</v>
      </c>
      <c r="K212" s="554">
        <v>1994.8499999999913</v>
      </c>
      <c r="L212" s="557">
        <v>0</v>
      </c>
      <c r="M212" s="669">
        <v>0</v>
      </c>
      <c r="N212" s="557">
        <f t="shared" si="453"/>
      </c>
      <c r="O212" s="554">
        <f t="shared" si="463"/>
      </c>
      <c r="P212" s="622">
        <v>0</v>
      </c>
      <c r="Q212" s="556">
        <f t="shared" si="712"/>
      </c>
      <c r="R212" s="624"/>
      <c r="S212" s="625">
        <f t="shared" si="101"/>
      </c>
      <c r="T212" s="626">
        <f t="shared" si="145"/>
      </c>
      <c r="U212" s="626"/>
      <c r="V212" s="626">
        <f t="shared" si="42"/>
      </c>
      <c r="W212" s="622">
        <v>1</v>
      </c>
      <c r="X212" s="626">
        <f t="shared" si="60"/>
      </c>
      <c r="Y212" s="626">
        <f t="shared" si="363"/>
      </c>
      <c r="Z212" s="626">
        <f t="shared" si="471"/>
      </c>
      <c r="AA212" s="626">
        <f t="shared" si="154"/>
      </c>
      <c r="AB212" s="626">
        <f t="shared" si="195"/>
      </c>
      <c r="AC212" s="556">
        <f t="shared" si="668"/>
      </c>
      <c r="AD212" s="556">
        <f t="shared" si="558"/>
      </c>
      <c r="AE212" s="556">
        <f t="shared" si="686"/>
      </c>
      <c r="AF212" s="556">
        <f t="shared" si="582"/>
      </c>
      <c r="AG212" s="556">
        <f t="shared" si="512"/>
      </c>
      <c r="AH212" s="556">
        <f t="shared" si="521"/>
      </c>
      <c r="AI212" s="556">
        <f t="shared" si="901"/>
      </c>
      <c r="AJ212" s="559">
        <v>45</v>
      </c>
      <c r="AK212" s="628">
        <v>23118</v>
      </c>
      <c r="AL212" s="628">
        <v>314</v>
      </c>
      <c r="AM212" s="628">
        <v>312</v>
      </c>
      <c r="AN212" s="628">
        <v>85</v>
      </c>
      <c r="AO212" s="628">
        <v>29</v>
      </c>
      <c r="AP212" s="628">
        <v>6</v>
      </c>
      <c r="AQ212" s="628">
        <v>1</v>
      </c>
      <c r="AR212" s="628">
        <v>34</v>
      </c>
      <c r="AS212" s="630"/>
      <c r="AT212" s="630"/>
      <c r="AU212" s="555">
        <v>71</v>
      </c>
      <c r="AV212" s="555">
        <v>19</v>
      </c>
      <c r="AW212" s="555">
        <v>1</v>
      </c>
    </row>
    <row r="213">
      <c r="A213" s="631"/>
      <c r="B213" s="614" t="s">
        <v>425</v>
      </c>
      <c r="C213" s="614" t="s">
        <v>394</v>
      </c>
      <c r="D213" s="615" t="s">
        <v>398</v>
      </c>
      <c r="E213" s="655" t="s">
        <v>409</v>
      </c>
      <c r="F213" s="617">
        <f t="shared" si="266"/>
      </c>
      <c r="G213" s="618">
        <v>635.41</v>
      </c>
      <c r="H213" s="618">
        <v>2045.58</v>
      </c>
      <c r="I213" s="617">
        <v>0</v>
      </c>
      <c r="J213" s="557">
        <v>3</v>
      </c>
      <c r="K213" s="554">
        <v>5796.5899999999965</v>
      </c>
      <c r="L213" s="557">
        <v>0</v>
      </c>
      <c r="M213" s="496">
        <v>0</v>
      </c>
      <c r="N213" s="557">
        <f t="shared" si="453"/>
      </c>
      <c r="O213" s="554">
        <f t="shared" si="463"/>
      </c>
      <c r="P213" s="622">
        <v>1</v>
      </c>
      <c r="Q213" s="556">
        <f t="shared" si="712"/>
      </c>
      <c r="R213" s="624"/>
      <c r="S213" s="625">
        <f t="shared" si="101"/>
      </c>
      <c r="T213" s="626">
        <f t="shared" si="145"/>
      </c>
      <c r="U213" s="626"/>
      <c r="V213" s="626">
        <f t="shared" si="42"/>
      </c>
      <c r="W213" s="622">
        <v>2</v>
      </c>
      <c r="X213" s="626">
        <f t="shared" si="60"/>
      </c>
      <c r="Y213" s="626">
        <f t="shared" si="363"/>
      </c>
      <c r="Z213" s="626">
        <f t="shared" si="471"/>
      </c>
      <c r="AA213" s="626">
        <f t="shared" si="154"/>
      </c>
      <c r="AB213" s="626">
        <f t="shared" si="195"/>
      </c>
      <c r="AC213" s="556">
        <f t="shared" si="668"/>
      </c>
      <c r="AD213" s="556">
        <f t="shared" si="558"/>
      </c>
      <c r="AE213" s="556">
        <f t="shared" si="686"/>
      </c>
      <c r="AF213" s="556">
        <f t="shared" si="582"/>
      </c>
      <c r="AG213" s="556">
        <f t="shared" si="512"/>
      </c>
      <c r="AH213" s="556">
        <f t="shared" si="521"/>
      </c>
      <c r="AI213" s="556">
        <f t="shared" si="901"/>
      </c>
      <c r="AJ213" s="559">
        <v>45</v>
      </c>
      <c r="AK213" s="628">
        <v>23701</v>
      </c>
      <c r="AL213" s="628">
        <v>368</v>
      </c>
      <c r="AM213" s="628">
        <v>337</v>
      </c>
      <c r="AN213" s="628">
        <v>116</v>
      </c>
      <c r="AO213" s="628">
        <v>45</v>
      </c>
      <c r="AP213" s="628">
        <v>6</v>
      </c>
      <c r="AQ213" s="628">
        <v>1</v>
      </c>
      <c r="AR213" s="628">
        <v>27</v>
      </c>
      <c r="AS213" s="630"/>
      <c r="AT213" s="630"/>
      <c r="AU213" s="555">
        <v>106</v>
      </c>
      <c r="AV213" s="555">
        <v>104</v>
      </c>
      <c r="AW213" s="555">
        <v>5</v>
      </c>
    </row>
    <row r="214">
      <c r="A214" s="631"/>
      <c r="B214" s="641" t="s">
        <v>397</v>
      </c>
      <c r="C214" s="641"/>
      <c r="D214" s="641"/>
      <c r="E214" s="641"/>
      <c r="F214" s="642">
        <f>SUM(F209:F213)</f>
      </c>
      <c r="G214" s="642">
        <f>SUM(G209:G213)</f>
      </c>
      <c r="H214" s="642">
        <f>SUM(H209:H213)</f>
      </c>
      <c r="I214" s="642">
        <f>SUM(I209:I213)</f>
      </c>
      <c r="J214" s="644">
        <f>SUM(J209:J213)</f>
      </c>
      <c r="K214" s="644">
        <f>SUM(K209:K213)</f>
      </c>
      <c r="L214" s="644">
        <f>SUM(L209:L213)</f>
      </c>
      <c r="M214" s="644">
        <f>SUM(M209:M213)</f>
      </c>
      <c r="N214" s="667">
        <f>SUM(N209:N213)</f>
      </c>
      <c r="O214" s="668">
        <f>SUM(O209:O213)</f>
      </c>
      <c r="P214" s="651">
        <f>SUM(P209:P213)</f>
      </c>
      <c r="Q214" s="648">
        <f t="shared" si="712"/>
      </c>
      <c r="R214" s="649">
        <f>SUM(R209:R213)</f>
      </c>
      <c r="S214" s="625">
        <f t="shared" si="101"/>
      </c>
      <c r="T214" s="650">
        <f t="shared" si="145"/>
      </c>
      <c r="U214" s="650"/>
      <c r="V214" s="650">
        <f t="shared" si="42"/>
      </c>
      <c r="W214" s="651">
        <f>SUM(W209:W213)</f>
      </c>
      <c r="X214" s="650">
        <f t="shared" si="60"/>
      </c>
      <c r="Y214" s="650">
        <f t="shared" si="363"/>
      </c>
      <c r="Z214" s="650">
        <f t="shared" si="471"/>
      </c>
      <c r="AA214" s="650">
        <f t="shared" si="154"/>
      </c>
      <c r="AB214" s="650">
        <f t="shared" si="195"/>
      </c>
      <c r="AC214" s="648">
        <f t="shared" si="668"/>
      </c>
      <c r="AD214" s="648">
        <f t="shared" si="558"/>
      </c>
      <c r="AE214" s="648">
        <f t="shared" si="686"/>
      </c>
      <c r="AF214" s="648">
        <f t="shared" si="582"/>
      </c>
      <c r="AG214" s="648">
        <f t="shared" si="512"/>
      </c>
      <c r="AH214" s="648">
        <f t="shared" si="521"/>
      </c>
      <c r="AI214" s="648">
        <f t="shared" si="901"/>
      </c>
      <c r="AJ214" s="644">
        <f>AVERAGE(AJ209:AJ213)</f>
      </c>
      <c r="AK214" s="651">
        <f>SUM(AK209:AK213)</f>
      </c>
      <c r="AL214" s="651">
        <f>SUM(AL209:AL213)</f>
      </c>
      <c r="AM214" s="651">
        <f>SUM(AM209:AM213)</f>
      </c>
      <c r="AN214" s="651">
        <f>SUM(AN209:AN213)</f>
      </c>
      <c r="AO214" s="651">
        <f>SUM(AO209:AO213)</f>
      </c>
      <c r="AP214" s="651">
        <f>SUM(AP209:AP213)</f>
      </c>
      <c r="AQ214" s="651">
        <f>SUM(AQ209:AQ213)</f>
      </c>
      <c r="AR214" s="651">
        <f>SUM(AR209:AR213)</f>
      </c>
      <c r="AS214" s="654"/>
      <c r="AT214" s="654"/>
      <c r="AU214" s="667">
        <f>SUM(AU209:AU213)</f>
      </c>
      <c r="AV214" s="667">
        <f>SUM(AV209:AV213)</f>
      </c>
      <c r="AW214" s="667">
        <f>SUM(AW209:AW213)</f>
      </c>
    </row>
    <row r="215">
      <c r="A215" s="631"/>
      <c r="B215" s="560" t="s">
        <v>395</v>
      </c>
      <c r="C215" s="560" t="s">
        <v>412</v>
      </c>
      <c r="D215" s="560" t="s">
        <v>392</v>
      </c>
      <c r="E215" s="616" t="s">
        <v>411</v>
      </c>
      <c r="F215" s="617">
        <f t="shared" ref="F215:F219" si="267">G215+H215+I215</f>
      </c>
      <c r="G215" s="618">
        <v>814.05</v>
      </c>
      <c r="H215" s="618">
        <v>1700.96</v>
      </c>
      <c r="I215" s="617">
        <v>0</v>
      </c>
      <c r="J215" s="557">
        <v>6</v>
      </c>
      <c r="K215" s="554">
        <v>13075.920000000013</v>
      </c>
      <c r="L215" s="557">
        <v>0</v>
      </c>
      <c r="M215" s="554">
        <v>0</v>
      </c>
      <c r="N215" s="557">
        <f t="shared" ref="N215:N219" si="454">J215+L215</f>
      </c>
      <c r="O215" s="554">
        <f t="shared" ref="O215:O219" si="464">K215+M215</f>
      </c>
      <c r="P215" s="622">
        <v>0</v>
      </c>
      <c r="Q215" s="556">
        <f t="shared" si="712"/>
      </c>
      <c r="R215" s="624"/>
      <c r="S215" s="625">
        <f t="shared" si="101"/>
      </c>
      <c r="T215" s="626">
        <f t="shared" si="145"/>
      </c>
      <c r="U215" s="626"/>
      <c r="V215" s="626">
        <f t="shared" si="42"/>
      </c>
      <c r="W215" s="622">
        <v>6</v>
      </c>
      <c r="X215" s="626">
        <f t="shared" si="60"/>
      </c>
      <c r="Y215" s="626">
        <f t="shared" si="363"/>
      </c>
      <c r="Z215" s="626">
        <f t="shared" si="471"/>
      </c>
      <c r="AA215" s="626">
        <f t="shared" si="154"/>
      </c>
      <c r="AB215" s="626">
        <f t="shared" si="195"/>
      </c>
      <c r="AC215" s="556">
        <f t="shared" si="668"/>
      </c>
      <c r="AD215" s="556">
        <f t="shared" si="558"/>
      </c>
      <c r="AE215" s="556">
        <f t="shared" si="686"/>
      </c>
      <c r="AF215" s="556">
        <f t="shared" si="582"/>
      </c>
      <c r="AG215" s="556">
        <f t="shared" si="512"/>
      </c>
      <c r="AH215" s="556">
        <f t="shared" si="521"/>
      </c>
      <c r="AI215" s="556">
        <f t="shared" si="901"/>
      </c>
      <c r="AJ215" s="559">
        <v>49</v>
      </c>
      <c r="AK215" s="628">
        <v>26927</v>
      </c>
      <c r="AL215" s="628">
        <v>455</v>
      </c>
      <c r="AM215" s="628">
        <v>460</v>
      </c>
      <c r="AN215" s="628">
        <v>102</v>
      </c>
      <c r="AO215" s="628">
        <v>75</v>
      </c>
      <c r="AP215" s="628">
        <v>6</v>
      </c>
      <c r="AQ215" s="628">
        <v>3</v>
      </c>
      <c r="AR215" s="628">
        <v>32</v>
      </c>
      <c r="AS215" s="630"/>
      <c r="AT215" s="630"/>
      <c r="AU215" s="555">
        <v>78</v>
      </c>
      <c r="AV215" s="555">
        <v>30</v>
      </c>
      <c r="AW215" s="555">
        <v>7</v>
      </c>
    </row>
    <row r="216">
      <c r="A216" s="631"/>
      <c r="B216" s="560" t="s">
        <v>395</v>
      </c>
      <c r="C216" s="560" t="s">
        <v>412</v>
      </c>
      <c r="D216" s="560" t="s">
        <v>392</v>
      </c>
      <c r="E216" s="616" t="s">
        <v>413</v>
      </c>
      <c r="F216" s="617">
        <f t="shared" si="267"/>
      </c>
      <c r="G216" s="618">
        <v>1464.12</v>
      </c>
      <c r="H216" s="618">
        <v>1653.9</v>
      </c>
      <c r="I216" s="617">
        <v>0</v>
      </c>
      <c r="J216" s="555">
        <v>0</v>
      </c>
      <c r="K216" s="669">
        <v>0</v>
      </c>
      <c r="L216" s="555">
        <v>0</v>
      </c>
      <c r="M216" s="669">
        <v>0</v>
      </c>
      <c r="N216" s="557">
        <f t="shared" si="454"/>
      </c>
      <c r="O216" s="554">
        <f t="shared" si="464"/>
      </c>
      <c r="P216" s="622">
        <v>0</v>
      </c>
      <c r="Q216" s="556">
        <f t="shared" si="712"/>
      </c>
      <c r="R216" s="624"/>
      <c r="S216" s="625">
        <f t="shared" si="101"/>
      </c>
      <c r="T216" s="626">
        <f t="shared" si="145"/>
      </c>
      <c r="U216" s="626"/>
      <c r="V216" s="626">
        <f t="shared" si="42"/>
      </c>
      <c r="W216" s="622">
        <v>0</v>
      </c>
      <c r="X216" s="626">
        <f t="shared" si="60"/>
      </c>
      <c r="Y216" s="626">
        <f t="shared" si="363"/>
      </c>
      <c r="Z216" s="626">
        <f t="shared" si="471"/>
      </c>
      <c r="AA216" s="626">
        <f t="shared" si="154"/>
      </c>
      <c r="AB216" s="626">
        <f t="shared" si="195"/>
      </c>
      <c r="AC216" s="556">
        <f t="shared" si="668"/>
      </c>
      <c r="AD216" s="556">
        <f t="shared" si="558"/>
      </c>
      <c r="AE216" s="556">
        <f t="shared" si="686"/>
      </c>
      <c r="AF216" s="556">
        <f t="shared" si="582"/>
      </c>
      <c r="AG216" s="556">
        <f t="shared" si="512"/>
      </c>
      <c r="AH216" s="556">
        <f t="shared" si="521"/>
      </c>
      <c r="AI216" s="556">
        <f t="shared" si="901"/>
      </c>
      <c r="AJ216" s="559">
        <v>50</v>
      </c>
      <c r="AK216" s="628">
        <v>31541</v>
      </c>
      <c r="AL216" s="628">
        <v>599</v>
      </c>
      <c r="AM216" s="628">
        <v>633</v>
      </c>
      <c r="AN216" s="628">
        <v>97</v>
      </c>
      <c r="AO216" s="628">
        <v>96</v>
      </c>
      <c r="AP216" s="628">
        <v>6</v>
      </c>
      <c r="AQ216" s="628">
        <v>2</v>
      </c>
      <c r="AR216" s="628">
        <v>31</v>
      </c>
      <c r="AS216" s="630"/>
      <c r="AT216" s="630"/>
      <c r="AU216" s="555">
        <v>88</v>
      </c>
      <c r="AV216" s="555">
        <v>21</v>
      </c>
      <c r="AW216" s="555">
        <v>0</v>
      </c>
    </row>
    <row r="217">
      <c r="A217" s="631"/>
      <c r="B217" s="560" t="s">
        <v>395</v>
      </c>
      <c r="C217" s="560" t="s">
        <v>412</v>
      </c>
      <c r="D217" s="560" t="s">
        <v>392</v>
      </c>
      <c r="E217" s="616" t="s">
        <v>414</v>
      </c>
      <c r="F217" s="617">
        <f t="shared" si="267"/>
      </c>
      <c r="G217" s="618">
        <v>1523.08</v>
      </c>
      <c r="H217" s="618">
        <v>1469.49</v>
      </c>
      <c r="I217" s="617">
        <v>0</v>
      </c>
      <c r="J217" s="557">
        <v>4</v>
      </c>
      <c r="K217" s="554">
        <v>9086.220000000001</v>
      </c>
      <c r="L217" s="557">
        <v>1</v>
      </c>
      <c r="M217" s="554">
        <v>5650.530000000001</v>
      </c>
      <c r="N217" s="557">
        <f t="shared" si="454"/>
      </c>
      <c r="O217" s="554">
        <f t="shared" si="464"/>
      </c>
      <c r="P217" s="622">
        <v>1</v>
      </c>
      <c r="Q217" s="556">
        <f t="shared" si="712"/>
      </c>
      <c r="R217" s="624"/>
      <c r="S217" s="625">
        <f t="shared" si="101"/>
      </c>
      <c r="T217" s="626">
        <f t="shared" si="145"/>
      </c>
      <c r="U217" s="626"/>
      <c r="V217" s="626">
        <f t="shared" si="42"/>
      </c>
      <c r="W217" s="622">
        <v>4</v>
      </c>
      <c r="X217" s="626">
        <f t="shared" si="60"/>
      </c>
      <c r="Y217" s="626">
        <f t="shared" si="363"/>
      </c>
      <c r="Z217" s="626">
        <f t="shared" si="471"/>
      </c>
      <c r="AA217" s="626">
        <f t="shared" si="154"/>
      </c>
      <c r="AB217" s="626">
        <f t="shared" si="195"/>
      </c>
      <c r="AC217" s="556">
        <f t="shared" si="668"/>
      </c>
      <c r="AD217" s="556">
        <f t="shared" si="558"/>
      </c>
      <c r="AE217" s="556">
        <f t="shared" si="686"/>
      </c>
      <c r="AF217" s="556">
        <f t="shared" si="582"/>
      </c>
      <c r="AG217" s="556">
        <f t="shared" si="512"/>
      </c>
      <c r="AH217" s="556">
        <f t="shared" si="521"/>
      </c>
      <c r="AI217" s="556">
        <f t="shared" si="901"/>
      </c>
      <c r="AJ217" s="559">
        <v>49</v>
      </c>
      <c r="AK217" s="628">
        <v>28406</v>
      </c>
      <c r="AL217" s="628">
        <v>539</v>
      </c>
      <c r="AM217" s="628">
        <v>554</v>
      </c>
      <c r="AN217" s="628">
        <v>88</v>
      </c>
      <c r="AO217" s="628">
        <v>58</v>
      </c>
      <c r="AP217" s="628">
        <v>4</v>
      </c>
      <c r="AQ217" s="628">
        <v>0</v>
      </c>
      <c r="AR217" s="628">
        <v>23</v>
      </c>
      <c r="AS217" s="630"/>
      <c r="AT217" s="630"/>
      <c r="AU217" s="555">
        <v>70</v>
      </c>
      <c r="AV217" s="555">
        <v>18</v>
      </c>
      <c r="AW217" s="555">
        <v>5</v>
      </c>
    </row>
    <row r="218">
      <c r="A218" s="631"/>
      <c r="B218" s="560" t="s">
        <v>395</v>
      </c>
      <c r="C218" s="560" t="s">
        <v>412</v>
      </c>
      <c r="D218" s="560" t="s">
        <v>392</v>
      </c>
      <c r="E218" s="616" t="s">
        <v>415</v>
      </c>
      <c r="F218" s="617">
        <f t="shared" si="267"/>
      </c>
      <c r="G218" s="618">
        <v>1128.94</v>
      </c>
      <c r="H218" s="618">
        <v>1688.51</v>
      </c>
      <c r="I218" s="617">
        <v>0</v>
      </c>
      <c r="J218" s="557">
        <v>1</v>
      </c>
      <c r="K218" s="554">
        <v>3108.109999999986</v>
      </c>
      <c r="L218" s="557">
        <v>0</v>
      </c>
      <c r="M218" s="554">
        <v>0</v>
      </c>
      <c r="N218" s="557">
        <f t="shared" si="454"/>
      </c>
      <c r="O218" s="554">
        <f t="shared" si="464"/>
      </c>
      <c r="P218" s="622">
        <v>0</v>
      </c>
      <c r="Q218" s="556">
        <f t="shared" si="712"/>
      </c>
      <c r="R218" s="624"/>
      <c r="S218" s="625">
        <f t="shared" si="101"/>
      </c>
      <c r="T218" s="626">
        <f t="shared" si="145"/>
      </c>
      <c r="U218" s="626"/>
      <c r="V218" s="626">
        <f t="shared" si="42"/>
      </c>
      <c r="W218" s="622">
        <v>1</v>
      </c>
      <c r="X218" s="626">
        <f t="shared" si="60"/>
      </c>
      <c r="Y218" s="626">
        <f t="shared" si="363"/>
      </c>
      <c r="Z218" s="626">
        <f t="shared" si="471"/>
      </c>
      <c r="AA218" s="626">
        <f t="shared" si="154"/>
      </c>
      <c r="AB218" s="626">
        <f t="shared" si="195"/>
      </c>
      <c r="AC218" s="556">
        <f t="shared" si="668"/>
      </c>
      <c r="AD218" s="556">
        <f t="shared" si="558"/>
      </c>
      <c r="AE218" s="556">
        <f t="shared" si="686"/>
      </c>
      <c r="AF218" s="556">
        <f t="shared" si="582"/>
      </c>
      <c r="AG218" s="556">
        <f t="shared" si="512"/>
      </c>
      <c r="AH218" s="556">
        <f t="shared" si="521"/>
      </c>
      <c r="AI218" s="556">
        <f t="shared" si="901"/>
      </c>
      <c r="AJ218" s="559">
        <v>50</v>
      </c>
      <c r="AK218" s="628">
        <v>28455</v>
      </c>
      <c r="AL218" s="628">
        <v>472</v>
      </c>
      <c r="AM218" s="628">
        <v>520</v>
      </c>
      <c r="AN218" s="628">
        <v>78</v>
      </c>
      <c r="AO218" s="628">
        <v>58</v>
      </c>
      <c r="AP218" s="628">
        <v>5</v>
      </c>
      <c r="AQ218" s="628">
        <v>0</v>
      </c>
      <c r="AR218" s="628">
        <v>27</v>
      </c>
      <c r="AS218" s="630"/>
      <c r="AT218" s="630"/>
      <c r="AU218" s="555">
        <v>63</v>
      </c>
      <c r="AV218" s="555">
        <v>42</v>
      </c>
      <c r="AW218" s="555">
        <v>2</v>
      </c>
    </row>
    <row r="219">
      <c r="A219" s="631"/>
      <c r="B219" s="560" t="s">
        <v>395</v>
      </c>
      <c r="C219" s="560" t="s">
        <v>412</v>
      </c>
      <c r="D219" s="560" t="s">
        <v>392</v>
      </c>
      <c r="E219" s="655" t="s">
        <v>416</v>
      </c>
      <c r="F219" s="617">
        <f t="shared" si="267"/>
      </c>
      <c r="G219" s="618">
        <v>1231.89</v>
      </c>
      <c r="H219" s="618">
        <v>1482.66</v>
      </c>
      <c r="I219" s="617">
        <v>0</v>
      </c>
      <c r="J219" s="557">
        <v>0</v>
      </c>
      <c r="K219" s="554">
        <v>0</v>
      </c>
      <c r="L219" s="557">
        <v>0</v>
      </c>
      <c r="M219" s="496">
        <v>0</v>
      </c>
      <c r="N219" s="557">
        <f t="shared" si="454"/>
      </c>
      <c r="O219" s="554">
        <f t="shared" si="464"/>
      </c>
      <c r="P219" s="622">
        <v>0</v>
      </c>
      <c r="Q219" s="556">
        <f t="shared" si="712"/>
      </c>
      <c r="R219" s="624"/>
      <c r="S219" s="625">
        <f t="shared" si="101"/>
      </c>
      <c r="T219" s="626">
        <f t="shared" si="145"/>
      </c>
      <c r="U219" s="626"/>
      <c r="V219" s="626">
        <f t="shared" si="42"/>
      </c>
      <c r="W219" s="622">
        <v>0</v>
      </c>
      <c r="X219" s="626">
        <f t="shared" si="60"/>
      </c>
      <c r="Y219" s="626">
        <f t="shared" si="363"/>
      </c>
      <c r="Z219" s="626">
        <f t="shared" si="471"/>
      </c>
      <c r="AA219" s="626">
        <f t="shared" si="154"/>
      </c>
      <c r="AB219" s="626">
        <f t="shared" si="195"/>
      </c>
      <c r="AC219" s="556">
        <f t="shared" si="668"/>
      </c>
      <c r="AD219" s="556">
        <f t="shared" si="558"/>
      </c>
      <c r="AE219" s="556">
        <f t="shared" si="686"/>
      </c>
      <c r="AF219" s="556">
        <f t="shared" si="582"/>
      </c>
      <c r="AG219" s="556">
        <f t="shared" si="512"/>
      </c>
      <c r="AH219" s="556">
        <f t="shared" si="521"/>
      </c>
      <c r="AI219" s="556">
        <f t="shared" si="901"/>
      </c>
      <c r="AJ219" s="559">
        <v>50</v>
      </c>
      <c r="AK219" s="628">
        <v>25964</v>
      </c>
      <c r="AL219" s="628">
        <v>455</v>
      </c>
      <c r="AM219" s="628">
        <v>480</v>
      </c>
      <c r="AN219" s="628">
        <v>92</v>
      </c>
      <c r="AO219" s="628">
        <v>53</v>
      </c>
      <c r="AP219" s="628">
        <v>2</v>
      </c>
      <c r="AQ219" s="628">
        <v>1</v>
      </c>
      <c r="AR219" s="628">
        <v>14</v>
      </c>
      <c r="AS219" s="630"/>
      <c r="AT219" s="630"/>
      <c r="AU219" s="555">
        <v>84</v>
      </c>
      <c r="AV219" s="555">
        <v>23</v>
      </c>
      <c r="AW219" s="555">
        <v>0</v>
      </c>
    </row>
    <row r="220">
      <c r="A220" s="631"/>
      <c r="B220" s="641" t="s">
        <v>397</v>
      </c>
      <c r="C220" s="641"/>
      <c r="D220" s="641"/>
      <c r="E220" s="641"/>
      <c r="F220" s="642">
        <f>SUM(F215:F219)</f>
      </c>
      <c r="G220" s="642">
        <f>SUM(G215:G219)</f>
      </c>
      <c r="H220" s="642">
        <f>SUM(H215:H219)</f>
      </c>
      <c r="I220" s="642">
        <f>SUM(I215:I219)</f>
      </c>
      <c r="J220" s="644">
        <f>SUM(J215:J219)</f>
      </c>
      <c r="K220" s="644">
        <f>SUM(K215:K219)</f>
      </c>
      <c r="L220" s="644">
        <f>SUM(L215:L219)</f>
      </c>
      <c r="M220" s="644">
        <f>SUM(M215:M219)</f>
      </c>
      <c r="N220" s="667">
        <f>SUM(N215:N219)</f>
      </c>
      <c r="O220" s="668">
        <f>SUM(O215:O219)</f>
      </c>
      <c r="P220" s="651">
        <f>SUM(P215:P219)</f>
      </c>
      <c r="Q220" s="648">
        <f t="shared" si="712"/>
      </c>
      <c r="R220" s="649">
        <f>SUM(R215:R219)</f>
      </c>
      <c r="S220" s="625">
        <f t="shared" si="101"/>
      </c>
      <c r="T220" s="650">
        <f t="shared" si="145"/>
      </c>
      <c r="U220" s="650"/>
      <c r="V220" s="650">
        <f t="shared" si="42"/>
      </c>
      <c r="W220" s="651">
        <f>SUM(W215:W219)</f>
      </c>
      <c r="X220" s="650">
        <f t="shared" si="60"/>
      </c>
      <c r="Y220" s="650">
        <f t="shared" si="363"/>
      </c>
      <c r="Z220" s="650">
        <f t="shared" si="471"/>
      </c>
      <c r="AA220" s="650">
        <f t="shared" si="154"/>
      </c>
      <c r="AB220" s="650">
        <f t="shared" si="195"/>
      </c>
      <c r="AC220" s="648">
        <f t="shared" si="668"/>
      </c>
      <c r="AD220" s="648">
        <f t="shared" si="558"/>
      </c>
      <c r="AE220" s="648">
        <f t="shared" si="686"/>
      </c>
      <c r="AF220" s="648">
        <f t="shared" si="582"/>
      </c>
      <c r="AG220" s="648">
        <f t="shared" si="512"/>
      </c>
      <c r="AH220" s="648">
        <f t="shared" si="521"/>
      </c>
      <c r="AI220" s="648">
        <f t="shared" si="901"/>
      </c>
      <c r="AJ220" s="644">
        <f>AVERAGE(AJ215:AJ219)</f>
      </c>
      <c r="AK220" s="651">
        <f>SUM(AK215:AK219)</f>
      </c>
      <c r="AL220" s="651">
        <f>SUM(AL215:AL219)</f>
      </c>
      <c r="AM220" s="651">
        <f>SUM(AM215:AM219)</f>
      </c>
      <c r="AN220" s="651">
        <f>SUM(AN215:AN219)</f>
      </c>
      <c r="AO220" s="651">
        <f>SUM(AO215:AO219)</f>
      </c>
      <c r="AP220" s="651">
        <f>SUM(AP215:AP219)</f>
      </c>
      <c r="AQ220" s="651">
        <f>SUM(AQ215:AQ219)</f>
      </c>
      <c r="AR220" s="651">
        <f>SUM(AR215:AR219)</f>
      </c>
      <c r="AS220" s="654"/>
      <c r="AT220" s="654"/>
      <c r="AU220" s="667">
        <f>SUM(AU215:AU219)</f>
      </c>
      <c r="AV220" s="667">
        <f>SUM(AV215:AV219)</f>
      </c>
      <c r="AW220" s="667">
        <f>SUM(AW215:AW219)</f>
      </c>
    </row>
    <row r="221">
      <c r="A221" s="631"/>
      <c r="B221" s="560" t="s">
        <v>395</v>
      </c>
      <c r="C221" s="560" t="s">
        <v>412</v>
      </c>
      <c r="D221" s="560" t="s">
        <v>417</v>
      </c>
      <c r="E221" s="616" t="s">
        <v>418</v>
      </c>
      <c r="F221" s="617">
        <f t="shared" ref="F221:F223" si="268">G221+H221+I221</f>
      </c>
      <c r="G221" s="618">
        <v>1311.64</v>
      </c>
      <c r="H221" s="618">
        <v>1227.58</v>
      </c>
      <c r="I221" s="617">
        <v>0</v>
      </c>
      <c r="J221" s="557">
        <v>3</v>
      </c>
      <c r="K221" s="554">
        <v>8211.070000000007</v>
      </c>
      <c r="L221" s="557">
        <v>0</v>
      </c>
      <c r="M221" s="554">
        <v>0</v>
      </c>
      <c r="N221" s="557">
        <f t="shared" ref="N221:N223" si="455">J221+L221</f>
      </c>
      <c r="O221" s="554">
        <f t="shared" ref="O221:O223" si="465">K221+M221</f>
      </c>
      <c r="P221" s="622">
        <v>0</v>
      </c>
      <c r="Q221" s="556">
        <f t="shared" si="712"/>
      </c>
      <c r="R221" s="624"/>
      <c r="S221" s="625">
        <f t="shared" si="101"/>
      </c>
      <c r="T221" s="626">
        <f t="shared" si="145"/>
      </c>
      <c r="U221" s="626"/>
      <c r="V221" s="626">
        <f t="shared" si="42"/>
      </c>
      <c r="W221" s="622">
        <v>2</v>
      </c>
      <c r="X221" s="626">
        <f t="shared" si="60"/>
      </c>
      <c r="Y221" s="626">
        <f t="shared" si="363"/>
      </c>
      <c r="Z221" s="626">
        <f t="shared" si="471"/>
      </c>
      <c r="AA221" s="626">
        <f t="shared" si="154"/>
      </c>
      <c r="AB221" s="626">
        <f t="shared" si="195"/>
      </c>
      <c r="AC221" s="556">
        <f t="shared" si="668"/>
      </c>
      <c r="AD221" s="556">
        <f t="shared" si="558"/>
      </c>
      <c r="AE221" s="556">
        <f t="shared" si="686"/>
      </c>
      <c r="AF221" s="556">
        <f t="shared" si="582"/>
      </c>
      <c r="AG221" s="556">
        <f t="shared" si="512"/>
      </c>
      <c r="AH221" s="556">
        <f t="shared" si="521"/>
      </c>
      <c r="AI221" s="556">
        <f t="shared" si="901"/>
      </c>
      <c r="AJ221" s="559">
        <v>49</v>
      </c>
      <c r="AK221" s="628">
        <v>24884</v>
      </c>
      <c r="AL221" s="628">
        <v>406</v>
      </c>
      <c r="AM221" s="628">
        <v>430</v>
      </c>
      <c r="AN221" s="628">
        <v>67</v>
      </c>
      <c r="AO221" s="628">
        <v>38</v>
      </c>
      <c r="AP221" s="628">
        <v>4</v>
      </c>
      <c r="AQ221" s="628">
        <v>0</v>
      </c>
      <c r="AR221" s="628">
        <v>15</v>
      </c>
      <c r="AS221" s="630"/>
      <c r="AT221" s="630"/>
      <c r="AU221" s="555">
        <v>62</v>
      </c>
      <c r="AV221" s="555">
        <v>15</v>
      </c>
      <c r="AW221" s="555">
        <v>3</v>
      </c>
    </row>
    <row r="222">
      <c r="A222" s="631"/>
      <c r="B222" s="560" t="s">
        <v>395</v>
      </c>
      <c r="C222" s="560" t="s">
        <v>412</v>
      </c>
      <c r="D222" s="560" t="s">
        <v>417</v>
      </c>
      <c r="E222" s="616" t="s">
        <v>419</v>
      </c>
      <c r="F222" s="617">
        <f t="shared" si="268"/>
      </c>
      <c r="G222" s="618">
        <v>1525.05</v>
      </c>
      <c r="H222" s="618">
        <v>1511.04</v>
      </c>
      <c r="I222" s="617">
        <v>0</v>
      </c>
      <c r="J222" s="557">
        <v>3</v>
      </c>
      <c r="K222" s="554">
        <v>6814.970000000001</v>
      </c>
      <c r="L222" s="557">
        <v>0</v>
      </c>
      <c r="M222" s="554">
        <v>0</v>
      </c>
      <c r="N222" s="557">
        <f t="shared" si="455"/>
      </c>
      <c r="O222" s="554">
        <f t="shared" si="465"/>
      </c>
      <c r="P222" s="622">
        <v>1</v>
      </c>
      <c r="Q222" s="556">
        <f t="shared" si="712"/>
      </c>
      <c r="R222" s="624"/>
      <c r="S222" s="625">
        <f t="shared" si="101"/>
      </c>
      <c r="T222" s="626">
        <f t="shared" si="145"/>
      </c>
      <c r="U222" s="626"/>
      <c r="V222" s="626">
        <f t="shared" si="42"/>
      </c>
      <c r="W222" s="622">
        <v>2</v>
      </c>
      <c r="X222" s="626">
        <f t="shared" si="60"/>
      </c>
      <c r="Y222" s="626">
        <f t="shared" si="363"/>
      </c>
      <c r="Z222" s="626">
        <f t="shared" si="471"/>
      </c>
      <c r="AA222" s="626">
        <f t="shared" si="154"/>
      </c>
      <c r="AB222" s="626">
        <f t="shared" si="195"/>
      </c>
      <c r="AC222" s="556">
        <f t="shared" si="668"/>
      </c>
      <c r="AD222" s="556">
        <f t="shared" si="558"/>
      </c>
      <c r="AE222" s="556">
        <f t="shared" si="686"/>
      </c>
      <c r="AF222" s="556">
        <f t="shared" si="582"/>
      </c>
      <c r="AG222" s="556">
        <f t="shared" si="512"/>
      </c>
      <c r="AH222" s="556">
        <f t="shared" si="521"/>
      </c>
      <c r="AI222" s="556">
        <f t="shared" si="901"/>
      </c>
      <c r="AJ222" s="559">
        <v>49</v>
      </c>
      <c r="AK222" s="628">
        <v>30337</v>
      </c>
      <c r="AL222" s="628">
        <v>636</v>
      </c>
      <c r="AM222" s="628">
        <v>696</v>
      </c>
      <c r="AN222" s="628">
        <v>83</v>
      </c>
      <c r="AO222" s="628">
        <v>41</v>
      </c>
      <c r="AP222" s="628">
        <v>0</v>
      </c>
      <c r="AQ222" s="628">
        <v>4</v>
      </c>
      <c r="AR222" s="628">
        <v>19</v>
      </c>
      <c r="AS222" s="630"/>
      <c r="AT222" s="630"/>
      <c r="AU222" s="555">
        <v>86</v>
      </c>
      <c r="AV222" s="555">
        <v>23</v>
      </c>
      <c r="AW222" s="555">
        <v>3</v>
      </c>
    </row>
    <row r="223">
      <c r="A223" s="631"/>
      <c r="B223" s="560" t="s">
        <v>395</v>
      </c>
      <c r="C223" s="560" t="s">
        <v>412</v>
      </c>
      <c r="D223" s="560" t="s">
        <v>417</v>
      </c>
      <c r="E223" s="655" t="s">
        <v>420</v>
      </c>
      <c r="F223" s="617">
        <f t="shared" si="268"/>
      </c>
      <c r="G223" s="618">
        <v>1633.58</v>
      </c>
      <c r="H223" s="618">
        <v>1428.5</v>
      </c>
      <c r="I223" s="617">
        <v>0</v>
      </c>
      <c r="J223" s="557">
        <v>6</v>
      </c>
      <c r="K223" s="554">
        <v>14838.069999999978</v>
      </c>
      <c r="L223" s="557">
        <v>0</v>
      </c>
      <c r="M223" s="496">
        <v>0</v>
      </c>
      <c r="N223" s="557">
        <f t="shared" si="455"/>
      </c>
      <c r="O223" s="554">
        <f t="shared" si="465"/>
      </c>
      <c r="P223" s="622">
        <v>2</v>
      </c>
      <c r="Q223" s="556">
        <f t="shared" si="712"/>
      </c>
      <c r="R223" s="624"/>
      <c r="S223" s="625">
        <f t="shared" si="101"/>
      </c>
      <c r="T223" s="626">
        <f t="shared" si="145"/>
      </c>
      <c r="U223" s="626"/>
      <c r="V223" s="626">
        <f t="shared" si="42"/>
      </c>
      <c r="W223" s="622">
        <v>5</v>
      </c>
      <c r="X223" s="626">
        <f t="shared" si="60"/>
      </c>
      <c r="Y223" s="626">
        <f t="shared" si="363"/>
      </c>
      <c r="Z223" s="626">
        <f t="shared" si="471"/>
      </c>
      <c r="AA223" s="626">
        <f t="shared" si="154"/>
      </c>
      <c r="AB223" s="626">
        <f t="shared" si="195"/>
      </c>
      <c r="AC223" s="556">
        <f t="shared" si="668"/>
      </c>
      <c r="AD223" s="556">
        <f t="shared" si="558"/>
      </c>
      <c r="AE223" s="556">
        <f t="shared" si="686"/>
      </c>
      <c r="AF223" s="556">
        <f t="shared" si="582"/>
      </c>
      <c r="AG223" s="556">
        <f t="shared" si="512"/>
      </c>
      <c r="AH223" s="556">
        <f t="shared" si="521"/>
      </c>
      <c r="AI223" s="556">
        <f t="shared" si="901"/>
      </c>
      <c r="AJ223" s="559">
        <v>49</v>
      </c>
      <c r="AK223" s="628">
        <v>28145</v>
      </c>
      <c r="AL223" s="628">
        <v>567</v>
      </c>
      <c r="AM223" s="628">
        <v>611</v>
      </c>
      <c r="AN223" s="628">
        <v>87</v>
      </c>
      <c r="AO223" s="628">
        <v>67</v>
      </c>
      <c r="AP223" s="628">
        <v>4</v>
      </c>
      <c r="AQ223" s="628">
        <v>5</v>
      </c>
      <c r="AR223" s="628">
        <v>20</v>
      </c>
      <c r="AS223" s="630"/>
      <c r="AT223" s="630"/>
      <c r="AU223" s="555">
        <v>93</v>
      </c>
      <c r="AV223" s="555">
        <v>20</v>
      </c>
      <c r="AW223" s="555">
        <v>6</v>
      </c>
    </row>
    <row r="224">
      <c r="A224" s="631"/>
      <c r="B224" s="641" t="s">
        <v>397</v>
      </c>
      <c r="C224" s="641"/>
      <c r="D224" s="641"/>
      <c r="E224" s="641"/>
      <c r="F224" s="642">
        <f>SUM(F221:F223)</f>
      </c>
      <c r="G224" s="642">
        <f>SUM(G221:G223)</f>
      </c>
      <c r="H224" s="642">
        <f>SUM(H221:H223)</f>
      </c>
      <c r="I224" s="642">
        <f>SUM(I221:I223)</f>
      </c>
      <c r="J224" s="644">
        <f>SUM(J221:J223)</f>
      </c>
      <c r="K224" s="644">
        <f>SUM(K221:K223)</f>
      </c>
      <c r="L224" s="644">
        <f>SUM(L221:L223)</f>
      </c>
      <c r="M224" s="644">
        <f>SUM(M221:M223)</f>
      </c>
      <c r="N224" s="667">
        <f>SUM(N221:N223)</f>
      </c>
      <c r="O224" s="668">
        <f>SUM(O221:O223)</f>
      </c>
      <c r="P224" s="651">
        <f>SUM(P221:P223)</f>
      </c>
      <c r="Q224" s="648">
        <f t="shared" si="712"/>
      </c>
      <c r="R224" s="649">
        <f>SUM(R221:R223)</f>
      </c>
      <c r="S224" s="625">
        <f t="shared" si="101"/>
      </c>
      <c r="T224" s="650">
        <f t="shared" si="145"/>
      </c>
      <c r="U224" s="650"/>
      <c r="V224" s="650">
        <f t="shared" si="42"/>
      </c>
      <c r="W224" s="651">
        <f>SUM(W221:W223)</f>
      </c>
      <c r="X224" s="650">
        <f t="shared" si="60"/>
      </c>
      <c r="Y224" s="650">
        <f t="shared" si="363"/>
      </c>
      <c r="Z224" s="650">
        <f t="shared" si="471"/>
      </c>
      <c r="AA224" s="650">
        <f t="shared" si="154"/>
      </c>
      <c r="AB224" s="650">
        <f t="shared" si="195"/>
      </c>
      <c r="AC224" s="648">
        <f t="shared" si="668"/>
      </c>
      <c r="AD224" s="648">
        <f t="shared" si="558"/>
      </c>
      <c r="AE224" s="648">
        <f t="shared" si="686"/>
      </c>
      <c r="AF224" s="648">
        <f t="shared" si="582"/>
      </c>
      <c r="AG224" s="648">
        <f t="shared" si="512"/>
      </c>
      <c r="AH224" s="648">
        <f t="shared" si="521"/>
      </c>
      <c r="AI224" s="648">
        <f t="shared" si="901"/>
      </c>
      <c r="AJ224" s="644">
        <f>AVERAGE(AJ221:AJ223)</f>
      </c>
      <c r="AK224" s="651">
        <f>SUM(AK221:AK223)</f>
      </c>
      <c r="AL224" s="651">
        <f>SUM(AL221:AL223)</f>
      </c>
      <c r="AM224" s="651">
        <f>SUM(AM221:AM223)</f>
      </c>
      <c r="AN224" s="651">
        <f>SUM(AN221:AN223)</f>
      </c>
      <c r="AO224" s="651">
        <f>SUM(AO221:AO223)</f>
      </c>
      <c r="AP224" s="651">
        <f>SUM(AP221:AP223)</f>
      </c>
      <c r="AQ224" s="651">
        <f>SUM(AQ221:AQ223)</f>
      </c>
      <c r="AR224" s="651">
        <f>SUM(AR221:AR223)</f>
      </c>
      <c r="AS224" s="654"/>
      <c r="AT224" s="654"/>
      <c r="AU224" s="667">
        <f>SUM(AU221:AU223)</f>
      </c>
      <c r="AV224" s="667">
        <f>SUM(AV221:AV223)</f>
      </c>
      <c r="AW224" s="667">
        <f>SUM(AW221:AW223)</f>
      </c>
    </row>
    <row r="225">
      <c r="A225" s="631"/>
      <c r="B225" s="670" t="s">
        <v>421</v>
      </c>
      <c r="C225" s="670"/>
      <c r="D225" s="670"/>
      <c r="E225" s="670"/>
      <c r="F225" s="671">
        <f>F224+F220+F214+F208+F202</f>
      </c>
      <c r="G225" s="671">
        <f>G224+G220+G214+G208+G202</f>
      </c>
      <c r="H225" s="671">
        <f>H224+H220+H214+H208+H202</f>
      </c>
      <c r="I225" s="671">
        <f>I224+I220+I214+I208+I202</f>
      </c>
      <c r="J225" s="670">
        <f>J224+J220+J214+J208+J202</f>
      </c>
      <c r="K225" s="670">
        <f>K224+K220+K214+K208+K202</f>
      </c>
      <c r="L225" s="670">
        <f>L224+L220+L214+L208+L202</f>
      </c>
      <c r="M225" s="670">
        <f>M224+M220+M214+M208+M202</f>
      </c>
      <c r="N225" s="672">
        <f>N224+N220+N214+N208+N202</f>
      </c>
      <c r="O225" s="538">
        <f>O224+O220+O214+O208+O202</f>
      </c>
      <c r="P225" s="673">
        <f>P224+P220+P214+P208+P202</f>
      </c>
      <c r="Q225" s="674">
        <f t="shared" si="712"/>
      </c>
      <c r="R225" s="675">
        <f>R224+R220+R214+R208+R202</f>
      </c>
      <c r="S225" s="676">
        <f t="shared" si="101"/>
      </c>
      <c r="T225" s="671">
        <f t="shared" si="145"/>
      </c>
      <c r="U225" s="671"/>
      <c r="V225" s="671">
        <f t="shared" si="42"/>
      </c>
      <c r="W225" s="673">
        <f>W224+W220+W214+W208+W202</f>
      </c>
      <c r="X225" s="671">
        <f t="shared" si="60"/>
      </c>
      <c r="Y225" s="671">
        <f t="shared" si="363"/>
      </c>
      <c r="Z225" s="671">
        <f t="shared" si="471"/>
      </c>
      <c r="AA225" s="671">
        <f t="shared" si="154"/>
      </c>
      <c r="AB225" s="671">
        <f t="shared" si="195"/>
      </c>
      <c r="AC225" s="674">
        <f t="shared" si="668"/>
      </c>
      <c r="AD225" s="674">
        <f t="shared" si="558"/>
      </c>
      <c r="AE225" s="674">
        <f t="shared" si="686"/>
      </c>
      <c r="AF225" s="674">
        <f t="shared" si="582"/>
      </c>
      <c r="AG225" s="674">
        <f t="shared" si="512"/>
      </c>
      <c r="AH225" s="674">
        <f t="shared" si="521"/>
      </c>
      <c r="AI225" s="674">
        <f t="shared" si="901"/>
      </c>
      <c r="AJ225" s="670"/>
      <c r="AK225" s="673">
        <f>AK224+AK220+AK214+AK208+AK202</f>
      </c>
      <c r="AL225" s="673">
        <f>AL224+AL220+AL214+AL208+AL202</f>
      </c>
      <c r="AM225" s="673">
        <f>AM224+AM220+AM214+AM208+AM202</f>
      </c>
      <c r="AN225" s="673">
        <f>AN224+AN220+AN214+AN208+AN202</f>
      </c>
      <c r="AO225" s="673">
        <f>AO224+AO220+AO214+AO208+AO202</f>
      </c>
      <c r="AP225" s="673">
        <f>AP224+AP220+AP214+AP208+AP202</f>
      </c>
      <c r="AQ225" s="673">
        <f>AQ224+AQ220+AQ214+AQ208+AQ202</f>
      </c>
      <c r="AR225" s="673">
        <f>AR224+AR220+AR214+AR208+AR202</f>
      </c>
      <c r="AS225" s="677"/>
      <c r="AT225" s="677"/>
      <c r="AU225" s="672">
        <f>AU224+AU220+AU214+AU208+AU202</f>
      </c>
      <c r="AV225" s="672">
        <f>AV224+AV220+AV214+AV208+AV202</f>
      </c>
      <c r="AW225" s="672">
        <f>AW224+AW220+AW214+AW208+AW202</f>
      </c>
    </row>
    <row r="226">
      <c r="A226" s="580"/>
      <c r="B226" s="580" t="s">
        <v>350</v>
      </c>
      <c r="C226" s="580"/>
      <c r="D226" s="580"/>
      <c r="E226" s="580"/>
      <c r="F226" s="581" t="s">
        <v>351</v>
      </c>
      <c r="G226" s="581"/>
      <c r="H226" s="581"/>
      <c r="I226" s="581"/>
      <c r="J226" s="581"/>
      <c r="K226" s="581"/>
      <c r="L226" s="581"/>
      <c r="M226" s="581"/>
      <c r="N226" s="581"/>
      <c r="O226" s="581"/>
      <c r="P226" s="581"/>
      <c r="Q226" s="581"/>
      <c r="R226" s="581"/>
      <c r="S226" s="581"/>
      <c r="T226" s="581"/>
      <c r="U226" s="581"/>
      <c r="V226" s="581"/>
      <c r="W226" s="581"/>
      <c r="X226" s="581"/>
      <c r="Y226" s="581"/>
      <c r="Z226" s="582" t="s">
        <v>352</v>
      </c>
      <c r="AA226" s="582"/>
      <c r="AB226" s="582"/>
      <c r="AC226" s="582"/>
      <c r="AD226" s="582"/>
      <c r="AE226" s="582"/>
      <c r="AF226" s="582"/>
      <c r="AG226" s="582"/>
      <c r="AH226" s="582"/>
      <c r="AI226" s="582"/>
      <c r="AJ226" s="678"/>
      <c r="AK226" s="582"/>
      <c r="AL226" s="582"/>
      <c r="AM226" s="582"/>
      <c r="AN226" s="582"/>
      <c r="AO226" s="582"/>
      <c r="AP226" s="582"/>
      <c r="AQ226" s="582"/>
      <c r="AR226" s="582"/>
      <c r="AS226" s="583" t="s">
        <v>427</v>
      </c>
      <c r="AT226" s="583"/>
      <c r="AU226" s="585"/>
      <c r="AV226" s="585"/>
      <c r="AW226" s="585"/>
    </row>
    <row r="227">
      <c r="A227" s="580"/>
      <c r="B227" s="580"/>
      <c r="C227" s="580"/>
      <c r="D227" s="580"/>
      <c r="E227" s="679"/>
      <c r="F227" s="680" t="s">
        <v>428</v>
      </c>
      <c r="G227" s="680"/>
      <c r="H227" s="680"/>
      <c r="I227" s="680"/>
      <c r="J227" s="681" t="s">
        <v>429</v>
      </c>
      <c r="K227" s="681"/>
      <c r="L227" s="681"/>
      <c r="M227" s="681"/>
      <c r="N227" s="681"/>
      <c r="O227" s="681"/>
      <c r="P227" s="681"/>
      <c r="Q227" s="587"/>
      <c r="R227" s="587"/>
      <c r="S227" s="587"/>
      <c r="T227" s="588" t="s">
        <v>430</v>
      </c>
      <c r="U227" s="588"/>
      <c r="V227" s="588"/>
      <c r="W227" s="588"/>
      <c r="X227" s="588"/>
      <c r="Y227" s="588"/>
      <c r="Z227" s="589" t="s">
        <v>431</v>
      </c>
      <c r="AA227" s="589"/>
      <c r="AB227" s="589"/>
      <c r="AC227" s="589"/>
      <c r="AD227" s="589"/>
      <c r="AE227" s="589"/>
      <c r="AF227" s="589"/>
      <c r="AG227" s="589"/>
      <c r="AH227" s="589"/>
      <c r="AI227" s="589"/>
      <c r="AJ227" s="682"/>
      <c r="AK227" s="590" t="s">
        <v>432</v>
      </c>
      <c r="AL227" s="590"/>
      <c r="AM227" s="590"/>
      <c r="AN227" s="590"/>
      <c r="AO227" s="590"/>
      <c r="AP227" s="590"/>
      <c r="AQ227" s="590"/>
      <c r="AR227" s="590"/>
      <c r="AS227" s="591"/>
      <c r="AT227" s="592"/>
      <c r="AU227" s="593"/>
      <c r="AV227" s="593"/>
      <c r="AW227" s="593"/>
    </row>
    <row r="228">
      <c r="A228" s="580"/>
      <c r="B228" s="594" t="s">
        <v>433</v>
      </c>
      <c r="C228" s="594" t="s">
        <v>434</v>
      </c>
      <c r="D228" s="683" t="s">
        <v>353</v>
      </c>
      <c r="E228" s="595" t="s">
        <v>354</v>
      </c>
      <c r="F228" s="586" t="s">
        <v>355</v>
      </c>
      <c r="G228" s="684" t="s">
        <v>356</v>
      </c>
      <c r="H228" s="596" t="s">
        <v>357</v>
      </c>
      <c r="I228" s="685" t="s">
        <v>358</v>
      </c>
      <c r="J228" s="598" t="s">
        <v>359</v>
      </c>
      <c r="K228" s="599" t="s">
        <v>360</v>
      </c>
      <c r="L228" s="598" t="s">
        <v>361</v>
      </c>
      <c r="M228" s="599" t="s">
        <v>362</v>
      </c>
      <c r="N228" s="599" t="s">
        <v>363</v>
      </c>
      <c r="O228" s="598" t="s">
        <v>364</v>
      </c>
      <c r="P228" s="599" t="s">
        <v>435</v>
      </c>
      <c r="Q228" s="686" t="s">
        <v>436</v>
      </c>
      <c r="R228" s="599" t="s">
        <v>437</v>
      </c>
      <c r="S228" s="599" t="s">
        <v>438</v>
      </c>
      <c r="T228" s="588" t="s">
        <v>439</v>
      </c>
      <c r="U228" s="588"/>
      <c r="V228" s="588" t="s">
        <v>369</v>
      </c>
      <c r="W228" s="603" t="s">
        <v>440</v>
      </c>
      <c r="X228" s="588" t="s">
        <v>441</v>
      </c>
      <c r="Y228" s="604" t="s">
        <v>367</v>
      </c>
      <c r="Z228" s="605" t="s">
        <v>442</v>
      </c>
      <c r="AA228" s="606" t="s">
        <v>443</v>
      </c>
      <c r="AB228" s="607" t="s">
        <v>444</v>
      </c>
      <c r="AC228" s="606" t="s">
        <v>445</v>
      </c>
      <c r="AD228" s="608" t="s">
        <v>374</v>
      </c>
      <c r="AE228" s="609" t="s">
        <v>446</v>
      </c>
      <c r="AF228" s="609" t="s">
        <v>447</v>
      </c>
      <c r="AG228" s="610" t="s">
        <v>448</v>
      </c>
      <c r="AH228" s="610" t="s">
        <v>449</v>
      </c>
      <c r="AI228" s="608" t="s">
        <v>450</v>
      </c>
      <c r="AJ228" s="687" t="s">
        <v>377</v>
      </c>
      <c r="AK228" s="611" t="s">
        <v>379</v>
      </c>
      <c r="AL228" s="611" t="s">
        <v>380</v>
      </c>
      <c r="AM228" s="611" t="s">
        <v>382</v>
      </c>
      <c r="AN228" s="611" t="s">
        <v>381</v>
      </c>
      <c r="AO228" s="611" t="s">
        <v>383</v>
      </c>
      <c r="AP228" s="611" t="s">
        <v>384</v>
      </c>
      <c r="AQ228" s="611" t="s">
        <v>451</v>
      </c>
      <c r="AR228" s="590" t="s">
        <v>386</v>
      </c>
      <c r="AS228" s="591"/>
      <c r="AT228" s="592"/>
      <c r="AU228" s="612" t="s">
        <v>452</v>
      </c>
      <c r="AV228" s="612" t="s">
        <v>453</v>
      </c>
      <c r="AW228" s="612" t="s">
        <v>454</v>
      </c>
    </row>
    <row r="229">
      <c r="A229" s="613" t="s">
        <v>456</v>
      </c>
      <c r="B229" s="614" t="s">
        <v>395</v>
      </c>
      <c r="C229" s="560" t="s">
        <v>412</v>
      </c>
      <c r="D229" s="688" t="s">
        <v>417</v>
      </c>
      <c r="E229" s="616" t="s">
        <v>393</v>
      </c>
      <c r="F229" s="617">
        <f t="shared" ref="F229:F230" si="269">G229+H229+I229</f>
      </c>
      <c r="G229" s="617">
        <v>939.48</v>
      </c>
      <c r="H229" s="689">
        <v>858.5</v>
      </c>
      <c r="I229" s="617">
        <v>0</v>
      </c>
      <c r="J229" s="557">
        <v>2</v>
      </c>
      <c r="K229" s="669">
        <v>3989.7000000000116</v>
      </c>
      <c r="L229" s="557">
        <v>0</v>
      </c>
      <c r="M229" s="554">
        <v>0</v>
      </c>
      <c r="N229" s="557">
        <f t="shared" ref="N229:N230" si="456">J229+L229</f>
      </c>
      <c r="O229" s="554">
        <f t="shared" ref="O229:O230" si="466">K229+M229</f>
      </c>
      <c r="P229" s="622">
        <v>0</v>
      </c>
      <c r="Q229" s="623">
        <f t="shared" ref="Q229:Q254" si="713">P229/N229</f>
      </c>
      <c r="R229" s="624"/>
      <c r="S229" s="625">
        <f t="shared" ref="S229:S254" si="102">R229/N229</f>
      </c>
      <c r="T229" s="626">
        <f t="shared" ref="T229:T254" si="146">O229/F229</f>
      </c>
      <c r="U229" s="626"/>
      <c r="V229" s="626">
        <f t="shared" ref="V229:V254" si="43">O229/N229</f>
      </c>
      <c r="W229" s="622">
        <v>2</v>
      </c>
      <c r="X229" s="626">
        <f t="shared" ref="X229:X254" si="61">F229/W229</f>
      </c>
      <c r="Y229" s="626">
        <f t="shared" ref="Y229:Y254" si="364">F229/N229</f>
      </c>
      <c r="Z229" s="626">
        <f t="shared" ref="Z229:Z254" si="472">F229/AL229</f>
      </c>
      <c r="AA229" s="626">
        <f t="shared" ref="AA229:AA254" si="155">F229/AK229*1000</f>
      </c>
      <c r="AB229" s="626">
        <f t="shared" ref="AB229:AB254" si="196">F229/AN229</f>
      </c>
      <c r="AC229" s="627">
        <f t="shared" ref="AC229:AC254" si="669">AL229/AK229</f>
      </c>
      <c r="AD229" s="556">
        <f t="shared" ref="AD229:AD254" si="559">AO229/AM229</f>
      </c>
      <c r="AE229" s="556">
        <f t="shared" ref="AE229:AE254" si="687">AN229/AM229</f>
      </c>
      <c r="AF229" s="556">
        <f t="shared" ref="AF229:AF254" si="583">N229/AO229</f>
      </c>
      <c r="AG229" s="556">
        <f t="shared" ref="AG229:AG254" si="513">AW229/AN229</f>
      </c>
      <c r="AH229" s="556">
        <f t="shared" ref="AH229:AH254" si="522">N229/AW229</f>
      </c>
      <c r="AI229" s="556">
        <f t="shared" ref="AI229:AI254" si="902">AU229/AO229</f>
      </c>
      <c r="AJ229" s="622">
        <v>48</v>
      </c>
      <c r="AK229" s="628">
        <v>22998</v>
      </c>
      <c r="AL229" s="628">
        <v>549</v>
      </c>
      <c r="AM229" s="628">
        <v>594</v>
      </c>
      <c r="AN229" s="628">
        <v>64</v>
      </c>
      <c r="AO229" s="628">
        <v>75</v>
      </c>
      <c r="AP229" s="628">
        <v>5</v>
      </c>
      <c r="AQ229" s="628">
        <v>0</v>
      </c>
      <c r="AR229" s="629">
        <v>8</v>
      </c>
      <c r="AS229" s="630"/>
      <c r="AT229" s="630"/>
      <c r="AU229" s="560">
        <v>51</v>
      </c>
      <c r="AV229" s="560">
        <v>12</v>
      </c>
      <c r="AW229" s="560">
        <v>2</v>
      </c>
    </row>
    <row r="230">
      <c r="A230" s="613"/>
      <c r="B230" s="632" t="s">
        <v>395</v>
      </c>
      <c r="C230" s="633" t="s">
        <v>412</v>
      </c>
      <c r="D230" s="690" t="s">
        <v>417</v>
      </c>
      <c r="E230" s="655" t="s">
        <v>396</v>
      </c>
      <c r="F230" s="617">
        <f t="shared" si="269"/>
      </c>
      <c r="G230" s="618">
        <v>798.47</v>
      </c>
      <c r="H230" s="618">
        <v>418.35</v>
      </c>
      <c r="I230" s="617">
        <v>0</v>
      </c>
      <c r="J230" s="496">
        <v>4</v>
      </c>
      <c r="K230" s="496">
        <v>9646.070000000007</v>
      </c>
      <c r="L230" s="557">
        <v>0</v>
      </c>
      <c r="M230" s="554">
        <v>0</v>
      </c>
      <c r="N230" s="557">
        <f t="shared" si="456"/>
      </c>
      <c r="O230" s="554">
        <f t="shared" si="466"/>
      </c>
      <c r="P230" s="622">
        <v>0</v>
      </c>
      <c r="Q230" s="623">
        <f t="shared" si="713"/>
      </c>
      <c r="R230" s="624"/>
      <c r="S230" s="625">
        <f t="shared" si="102"/>
      </c>
      <c r="T230" s="626">
        <f t="shared" si="146"/>
      </c>
      <c r="U230" s="626"/>
      <c r="V230" s="626">
        <f t="shared" si="43"/>
      </c>
      <c r="W230" s="622">
        <v>4</v>
      </c>
      <c r="X230" s="626">
        <f t="shared" si="61"/>
      </c>
      <c r="Y230" s="626">
        <f t="shared" si="364"/>
      </c>
      <c r="Z230" s="626">
        <f t="shared" si="472"/>
      </c>
      <c r="AA230" s="626">
        <f t="shared" si="155"/>
      </c>
      <c r="AB230" s="626">
        <f t="shared" si="196"/>
      </c>
      <c r="AC230" s="627">
        <f t="shared" si="669"/>
      </c>
      <c r="AD230" s="556">
        <f t="shared" si="559"/>
      </c>
      <c r="AE230" s="556">
        <f t="shared" si="687"/>
      </c>
      <c r="AF230" s="556">
        <f t="shared" si="583"/>
      </c>
      <c r="AG230" s="556">
        <f t="shared" si="513"/>
      </c>
      <c r="AH230" s="556">
        <f t="shared" si="522"/>
      </c>
      <c r="AI230" s="556">
        <f t="shared" si="902"/>
      </c>
      <c r="AJ230" s="622">
        <v>50</v>
      </c>
      <c r="AK230" s="628">
        <v>9004</v>
      </c>
      <c r="AL230" s="628">
        <v>192</v>
      </c>
      <c r="AM230" s="628">
        <v>216</v>
      </c>
      <c r="AN230" s="628">
        <v>37</v>
      </c>
      <c r="AO230" s="628">
        <v>37</v>
      </c>
      <c r="AP230" s="628">
        <v>2</v>
      </c>
      <c r="AQ230" s="628">
        <v>0</v>
      </c>
      <c r="AR230" s="629">
        <v>8</v>
      </c>
      <c r="AS230" s="630"/>
      <c r="AT230" s="630"/>
      <c r="AU230" s="560">
        <v>35</v>
      </c>
      <c r="AV230" s="560">
        <v>6</v>
      </c>
      <c r="AW230" s="560">
        <v>4</v>
      </c>
    </row>
    <row r="231">
      <c r="A231" s="613"/>
      <c r="B231" s="641" t="s">
        <v>397</v>
      </c>
      <c r="C231" s="641"/>
      <c r="D231" s="641"/>
      <c r="E231" s="664"/>
      <c r="F231" s="665">
        <f>SUM(F229:F230)</f>
      </c>
      <c r="G231" s="665">
        <f>SUM(G229:G230)</f>
      </c>
      <c r="H231" s="665">
        <f>SUM(H229:H230)</f>
      </c>
      <c r="I231" s="691">
        <f>SUM(I229:I230)</f>
      </c>
      <c r="J231" s="666">
        <f>SUM(J229:J230)</f>
      </c>
      <c r="K231" s="666">
        <f>SUM(K229:K230)</f>
      </c>
      <c r="L231" s="666">
        <f>SUM(L229:L230)</f>
      </c>
      <c r="M231" s="666">
        <f>SUM(M229:M230)</f>
      </c>
      <c r="N231" s="645">
        <f>SUM(N229:N230)</f>
      </c>
      <c r="O231" s="646">
        <f>SUM(O229:O230)</f>
      </c>
      <c r="P231" s="647">
        <f>SUM(P229:P230)</f>
      </c>
      <c r="Q231" s="648">
        <f t="shared" si="713"/>
      </c>
      <c r="R231" s="649">
        <f>SUM(R229:R230)</f>
      </c>
      <c r="S231" s="625">
        <f t="shared" si="102"/>
      </c>
      <c r="T231" s="650">
        <f t="shared" si="146"/>
      </c>
      <c r="U231" s="650"/>
      <c r="V231" s="650">
        <f t="shared" si="43"/>
      </c>
      <c r="W231" s="651">
        <f>SUM(W229:W230)</f>
      </c>
      <c r="X231" s="650">
        <f t="shared" si="61"/>
      </c>
      <c r="Y231" s="650">
        <f t="shared" si="364"/>
      </c>
      <c r="Z231" s="650">
        <f t="shared" si="472"/>
      </c>
      <c r="AA231" s="650">
        <f t="shared" si="155"/>
      </c>
      <c r="AB231" s="650">
        <f t="shared" si="196"/>
      </c>
      <c r="AC231" s="652">
        <f t="shared" si="669"/>
      </c>
      <c r="AD231" s="648">
        <f t="shared" si="559"/>
      </c>
      <c r="AE231" s="648">
        <f t="shared" si="687"/>
      </c>
      <c r="AF231" s="648">
        <f t="shared" si="583"/>
      </c>
      <c r="AG231" s="648">
        <f t="shared" si="513"/>
      </c>
      <c r="AH231" s="648">
        <f t="shared" si="522"/>
      </c>
      <c r="AI231" s="648">
        <f t="shared" si="902"/>
      </c>
      <c r="AJ231" s="651">
        <f>AVERAGE(AJ229:AJ230)</f>
      </c>
      <c r="AK231" s="651">
        <f>SUM(AK229:AK230)</f>
      </c>
      <c r="AL231" s="651">
        <f>SUM(AL229:AL230)</f>
      </c>
      <c r="AM231" s="651">
        <f>SUM(AM229:AM230)</f>
      </c>
      <c r="AN231" s="651">
        <f>SUM(AN229:AN230)</f>
      </c>
      <c r="AO231" s="651">
        <f>SUM(AO229:AO230)</f>
      </c>
      <c r="AP231" s="651">
        <f>SUM(AP229:AP230)</f>
      </c>
      <c r="AQ231" s="651">
        <f>SUM(AQ229:AQ230)</f>
      </c>
      <c r="AR231" s="653">
        <f>SUM(AR229:AR230)</f>
      </c>
      <c r="AS231" s="654"/>
      <c r="AT231" s="654"/>
      <c r="AU231" s="644">
        <f>SUM(AU229:AU230)</f>
      </c>
      <c r="AV231" s="644">
        <f>SUM(AV229:AV230)</f>
      </c>
      <c r="AW231" s="644">
        <f>SUM(AW229:AW230)</f>
      </c>
    </row>
    <row r="232">
      <c r="A232" s="613"/>
      <c r="B232" s="692" t="s">
        <v>422</v>
      </c>
      <c r="C232" s="614" t="s">
        <v>394</v>
      </c>
      <c r="D232" s="615" t="s">
        <v>398</v>
      </c>
      <c r="E232" s="655" t="s">
        <v>399</v>
      </c>
      <c r="F232" s="617">
        <f t="shared" ref="F232:F236" si="270">G232+H232+I232</f>
      </c>
      <c r="G232" s="617">
        <v>643.24</v>
      </c>
      <c r="H232" s="617">
        <v>1347.3</v>
      </c>
      <c r="I232" s="617">
        <v>0</v>
      </c>
      <c r="J232" s="693">
        <v>0</v>
      </c>
      <c r="K232" s="694">
        <v>0</v>
      </c>
      <c r="L232" s="693">
        <v>0</v>
      </c>
      <c r="M232" s="695">
        <v>0</v>
      </c>
      <c r="N232" s="557">
        <f t="shared" ref="N232:N236" si="457">J232+L232</f>
      </c>
      <c r="O232" s="554">
        <f t="shared" ref="O232:O236" si="467">K232+M232</f>
      </c>
      <c r="P232" s="622">
        <v>0</v>
      </c>
      <c r="Q232" s="556">
        <f t="shared" si="713"/>
      </c>
      <c r="R232" s="659"/>
      <c r="S232" s="625">
        <f t="shared" si="102"/>
      </c>
      <c r="T232" s="626">
        <f t="shared" si="146"/>
      </c>
      <c r="U232" s="626"/>
      <c r="V232" s="626">
        <f t="shared" si="43"/>
      </c>
      <c r="W232" s="622">
        <v>0</v>
      </c>
      <c r="X232" s="626">
        <f t="shared" si="61"/>
      </c>
      <c r="Y232" s="626">
        <f t="shared" si="364"/>
      </c>
      <c r="Z232" s="626">
        <f t="shared" si="472"/>
      </c>
      <c r="AA232" s="626">
        <f t="shared" si="155"/>
      </c>
      <c r="AB232" s="626">
        <f t="shared" si="196"/>
      </c>
      <c r="AC232" s="556">
        <f t="shared" si="669"/>
      </c>
      <c r="AD232" s="660">
        <f t="shared" si="559"/>
      </c>
      <c r="AE232" s="660">
        <f t="shared" si="687"/>
      </c>
      <c r="AF232" s="660">
        <f t="shared" si="583"/>
      </c>
      <c r="AG232" s="660">
        <f t="shared" si="513"/>
      </c>
      <c r="AH232" s="660">
        <f t="shared" si="522"/>
      </c>
      <c r="AI232" s="660">
        <f t="shared" si="902"/>
      </c>
      <c r="AJ232" s="696">
        <v>43</v>
      </c>
      <c r="AK232" s="662">
        <v>22784</v>
      </c>
      <c r="AL232" s="662">
        <v>480</v>
      </c>
      <c r="AM232" s="662">
        <v>479</v>
      </c>
      <c r="AN232" s="662">
        <v>90</v>
      </c>
      <c r="AO232" s="662">
        <v>40</v>
      </c>
      <c r="AP232" s="662">
        <v>4</v>
      </c>
      <c r="AQ232" s="662">
        <v>0</v>
      </c>
      <c r="AR232" s="628">
        <v>23</v>
      </c>
      <c r="AS232" s="630"/>
      <c r="AT232" s="630"/>
      <c r="AU232" s="555">
        <v>70</v>
      </c>
      <c r="AV232" s="555">
        <v>12</v>
      </c>
      <c r="AW232" s="555">
        <v>0</v>
      </c>
    </row>
    <row r="233">
      <c r="A233" s="613"/>
      <c r="B233" s="692" t="s">
        <v>422</v>
      </c>
      <c r="C233" s="614" t="s">
        <v>394</v>
      </c>
      <c r="D233" s="615" t="s">
        <v>398</v>
      </c>
      <c r="E233" s="655" t="s">
        <v>401</v>
      </c>
      <c r="F233" s="617">
        <f t="shared" si="270"/>
      </c>
      <c r="G233" s="617">
        <v>1150.41</v>
      </c>
      <c r="H233" s="617">
        <v>1600.98</v>
      </c>
      <c r="I233" s="617">
        <v>0</v>
      </c>
      <c r="J233" s="557">
        <v>3</v>
      </c>
      <c r="K233" s="663">
        <v>5424.709999999999</v>
      </c>
      <c r="L233" s="557">
        <v>0</v>
      </c>
      <c r="M233" s="554">
        <v>0</v>
      </c>
      <c r="N233" s="557">
        <f t="shared" si="457"/>
      </c>
      <c r="O233" s="554">
        <f t="shared" si="467"/>
      </c>
      <c r="P233" s="622">
        <v>0</v>
      </c>
      <c r="Q233" s="556">
        <f t="shared" si="713"/>
      </c>
      <c r="R233" s="659"/>
      <c r="S233" s="625">
        <f t="shared" si="102"/>
      </c>
      <c r="T233" s="626">
        <f t="shared" si="146"/>
      </c>
      <c r="U233" s="626"/>
      <c r="V233" s="626">
        <f t="shared" si="43"/>
      </c>
      <c r="W233" s="622">
        <v>2</v>
      </c>
      <c r="X233" s="626">
        <f t="shared" si="61"/>
      </c>
      <c r="Y233" s="626">
        <f t="shared" si="364"/>
      </c>
      <c r="Z233" s="626">
        <f t="shared" si="472"/>
      </c>
      <c r="AA233" s="626">
        <f t="shared" si="155"/>
      </c>
      <c r="AB233" s="626">
        <f t="shared" si="196"/>
      </c>
      <c r="AC233" s="556">
        <f t="shared" si="669"/>
      </c>
      <c r="AD233" s="556">
        <f t="shared" si="559"/>
      </c>
      <c r="AE233" s="556">
        <f t="shared" si="687"/>
      </c>
      <c r="AF233" s="556">
        <f t="shared" si="583"/>
      </c>
      <c r="AG233" s="556">
        <f t="shared" si="513"/>
      </c>
      <c r="AH233" s="556">
        <f t="shared" si="522"/>
      </c>
      <c r="AI233" s="556">
        <f t="shared" si="902"/>
      </c>
      <c r="AJ233" s="622">
        <v>40</v>
      </c>
      <c r="AK233" s="628">
        <v>82098</v>
      </c>
      <c r="AL233" s="628">
        <v>1778</v>
      </c>
      <c r="AM233" s="628">
        <v>1870</v>
      </c>
      <c r="AN233" s="628">
        <v>307</v>
      </c>
      <c r="AO233" s="628">
        <v>244</v>
      </c>
      <c r="AP233" s="628">
        <v>13</v>
      </c>
      <c r="AQ233" s="628">
        <v>3</v>
      </c>
      <c r="AR233" s="628">
        <v>70</v>
      </c>
      <c r="AS233" s="630"/>
      <c r="AT233" s="630"/>
      <c r="AU233" s="555">
        <v>84</v>
      </c>
      <c r="AV233" s="555">
        <v>93</v>
      </c>
      <c r="AW233" s="555">
        <v>4</v>
      </c>
    </row>
    <row r="234">
      <c r="A234" s="613"/>
      <c r="B234" s="692" t="s">
        <v>422</v>
      </c>
      <c r="C234" s="614" t="s">
        <v>394</v>
      </c>
      <c r="D234" s="615" t="s">
        <v>398</v>
      </c>
      <c r="E234" s="655" t="s">
        <v>402</v>
      </c>
      <c r="F234" s="617">
        <f t="shared" si="270"/>
      </c>
      <c r="G234" s="617">
        <v>850.57</v>
      </c>
      <c r="H234" s="617">
        <v>2052.49</v>
      </c>
      <c r="I234" s="617">
        <v>0</v>
      </c>
      <c r="J234" s="557">
        <v>6</v>
      </c>
      <c r="K234" s="663">
        <v>10842.990000000002</v>
      </c>
      <c r="L234" s="557">
        <v>0</v>
      </c>
      <c r="M234" s="554">
        <v>0</v>
      </c>
      <c r="N234" s="557">
        <f t="shared" si="457"/>
      </c>
      <c r="O234" s="554">
        <f t="shared" si="467"/>
      </c>
      <c r="P234" s="622">
        <v>0</v>
      </c>
      <c r="Q234" s="556">
        <f t="shared" si="713"/>
      </c>
      <c r="R234" s="659"/>
      <c r="S234" s="625">
        <f t="shared" si="102"/>
      </c>
      <c r="T234" s="626">
        <f t="shared" si="146"/>
      </c>
      <c r="U234" s="626"/>
      <c r="V234" s="626">
        <f t="shared" si="43"/>
      </c>
      <c r="W234" s="622">
        <v>2</v>
      </c>
      <c r="X234" s="626">
        <f t="shared" si="61"/>
      </c>
      <c r="Y234" s="626">
        <f t="shared" si="364"/>
      </c>
      <c r="Z234" s="626">
        <f t="shared" si="472"/>
      </c>
      <c r="AA234" s="626">
        <f t="shared" si="155"/>
      </c>
      <c r="AB234" s="626">
        <f t="shared" si="196"/>
      </c>
      <c r="AC234" s="556">
        <f t="shared" si="669"/>
      </c>
      <c r="AD234" s="556">
        <f t="shared" si="559"/>
      </c>
      <c r="AE234" s="556">
        <f t="shared" si="687"/>
      </c>
      <c r="AF234" s="556">
        <f t="shared" si="583"/>
      </c>
      <c r="AG234" s="556">
        <f t="shared" si="513"/>
      </c>
      <c r="AH234" s="556">
        <f t="shared" si="522"/>
      </c>
      <c r="AI234" s="556">
        <f t="shared" si="902"/>
      </c>
      <c r="AJ234" s="622">
        <v>45</v>
      </c>
      <c r="AK234" s="628">
        <v>23883</v>
      </c>
      <c r="AL234" s="628">
        <v>397</v>
      </c>
      <c r="AM234" s="628">
        <v>385</v>
      </c>
      <c r="AN234" s="628">
        <v>119</v>
      </c>
      <c r="AO234" s="628">
        <v>60</v>
      </c>
      <c r="AP234" s="628">
        <v>6</v>
      </c>
      <c r="AQ234" s="628">
        <v>1</v>
      </c>
      <c r="AR234" s="628">
        <v>35</v>
      </c>
      <c r="AS234" s="630"/>
      <c r="AT234" s="630"/>
      <c r="AU234" s="555">
        <v>101</v>
      </c>
      <c r="AV234" s="555">
        <v>127</v>
      </c>
      <c r="AW234" s="555">
        <v>6</v>
      </c>
    </row>
    <row r="235">
      <c r="A235" s="613"/>
      <c r="B235" s="692" t="s">
        <v>422</v>
      </c>
      <c r="C235" s="614" t="s">
        <v>394</v>
      </c>
      <c r="D235" s="615" t="s">
        <v>398</v>
      </c>
      <c r="E235" s="655" t="s">
        <v>403</v>
      </c>
      <c r="F235" s="617">
        <f t="shared" si="270"/>
      </c>
      <c r="G235" s="617">
        <v>811.15</v>
      </c>
      <c r="H235" s="617">
        <v>2046.67</v>
      </c>
      <c r="I235" s="617">
        <v>0</v>
      </c>
      <c r="J235" s="557">
        <v>5</v>
      </c>
      <c r="K235" s="663">
        <v>11780.909999999996</v>
      </c>
      <c r="L235" s="557">
        <v>0</v>
      </c>
      <c r="M235" s="554">
        <v>0</v>
      </c>
      <c r="N235" s="557">
        <f t="shared" si="457"/>
      </c>
      <c r="O235" s="554">
        <f t="shared" si="467"/>
      </c>
      <c r="P235" s="622">
        <v>2</v>
      </c>
      <c r="Q235" s="556">
        <f t="shared" si="713"/>
      </c>
      <c r="R235" s="659"/>
      <c r="S235" s="625">
        <f t="shared" si="102"/>
      </c>
      <c r="T235" s="626">
        <f t="shared" si="146"/>
      </c>
      <c r="U235" s="626"/>
      <c r="V235" s="626">
        <f t="shared" si="43"/>
      </c>
      <c r="W235" s="622">
        <v>4</v>
      </c>
      <c r="X235" s="626">
        <f t="shared" si="61"/>
      </c>
      <c r="Y235" s="626">
        <f t="shared" si="364"/>
      </c>
      <c r="Z235" s="626">
        <f t="shared" si="472"/>
      </c>
      <c r="AA235" s="626">
        <f t="shared" si="155"/>
      </c>
      <c r="AB235" s="626">
        <f t="shared" si="196"/>
      </c>
      <c r="AC235" s="556">
        <f t="shared" si="669"/>
      </c>
      <c r="AD235" s="556">
        <f t="shared" si="559"/>
      </c>
      <c r="AE235" s="556">
        <f t="shared" si="687"/>
      </c>
      <c r="AF235" s="556">
        <f t="shared" si="583"/>
      </c>
      <c r="AG235" s="556">
        <f t="shared" si="513"/>
      </c>
      <c r="AH235" s="556">
        <f t="shared" si="522"/>
      </c>
      <c r="AI235" s="556">
        <f t="shared" si="902"/>
      </c>
      <c r="AJ235" s="622">
        <v>50</v>
      </c>
      <c r="AK235" s="628">
        <v>23189</v>
      </c>
      <c r="AL235" s="628">
        <v>353</v>
      </c>
      <c r="AM235" s="628">
        <v>342</v>
      </c>
      <c r="AN235" s="628">
        <v>99</v>
      </c>
      <c r="AO235" s="628">
        <v>58</v>
      </c>
      <c r="AP235" s="628">
        <v>6</v>
      </c>
      <c r="AQ235" s="628">
        <v>2</v>
      </c>
      <c r="AR235" s="628">
        <v>18</v>
      </c>
      <c r="AS235" s="630"/>
      <c r="AT235" s="630"/>
      <c r="AU235" s="555">
        <v>80</v>
      </c>
      <c r="AV235" s="555">
        <v>25</v>
      </c>
      <c r="AW235" s="555">
        <v>5</v>
      </c>
    </row>
    <row r="236">
      <c r="A236" s="613"/>
      <c r="B236" s="692" t="s">
        <v>422</v>
      </c>
      <c r="C236" s="614" t="s">
        <v>394</v>
      </c>
      <c r="D236" s="615" t="s">
        <v>398</v>
      </c>
      <c r="E236" s="655" t="s">
        <v>404</v>
      </c>
      <c r="F236" s="617">
        <f t="shared" si="270"/>
      </c>
      <c r="G236" s="617">
        <v>781.46</v>
      </c>
      <c r="H236" s="617">
        <v>2052.59</v>
      </c>
      <c r="I236" s="617">
        <v>0</v>
      </c>
      <c r="J236" s="555">
        <v>3</v>
      </c>
      <c r="K236" s="663">
        <v>5418.279999999997</v>
      </c>
      <c r="L236" s="555">
        <v>0</v>
      </c>
      <c r="M236" s="559">
        <v>0</v>
      </c>
      <c r="N236" s="557">
        <f t="shared" si="457"/>
      </c>
      <c r="O236" s="554">
        <f t="shared" si="467"/>
      </c>
      <c r="P236" s="622">
        <v>0</v>
      </c>
      <c r="Q236" s="556">
        <f t="shared" si="713"/>
      </c>
      <c r="R236" s="659"/>
      <c r="S236" s="625">
        <f t="shared" si="102"/>
      </c>
      <c r="T236" s="626">
        <f t="shared" si="146"/>
      </c>
      <c r="U236" s="626"/>
      <c r="V236" s="626">
        <f t="shared" si="43"/>
      </c>
      <c r="W236" s="622">
        <v>3</v>
      </c>
      <c r="X236" s="626">
        <f t="shared" si="61"/>
      </c>
      <c r="Y236" s="626">
        <f t="shared" si="364"/>
      </c>
      <c r="Z236" s="626">
        <f t="shared" si="472"/>
      </c>
      <c r="AA236" s="626">
        <f t="shared" si="155"/>
      </c>
      <c r="AB236" s="626">
        <f t="shared" si="196"/>
      </c>
      <c r="AC236" s="556">
        <f t="shared" si="669"/>
      </c>
      <c r="AD236" s="556">
        <f t="shared" si="559"/>
      </c>
      <c r="AE236" s="556">
        <f t="shared" si="687"/>
      </c>
      <c r="AF236" s="556">
        <f t="shared" si="583"/>
      </c>
      <c r="AG236" s="556">
        <f t="shared" si="513"/>
      </c>
      <c r="AH236" s="556">
        <f t="shared" si="522"/>
      </c>
      <c r="AI236" s="556">
        <f t="shared" si="902"/>
      </c>
      <c r="AJ236" s="622">
        <v>54</v>
      </c>
      <c r="AK236" s="628">
        <v>21005</v>
      </c>
      <c r="AL236" s="628">
        <v>302</v>
      </c>
      <c r="AM236" s="628">
        <v>290</v>
      </c>
      <c r="AN236" s="628">
        <v>100</v>
      </c>
      <c r="AO236" s="628">
        <v>45</v>
      </c>
      <c r="AP236" s="628">
        <v>4</v>
      </c>
      <c r="AQ236" s="628">
        <v>0</v>
      </c>
      <c r="AR236" s="628">
        <v>24</v>
      </c>
      <c r="AS236" s="630"/>
      <c r="AT236" s="630"/>
      <c r="AU236" s="555">
        <v>80</v>
      </c>
      <c r="AV236" s="555">
        <v>19</v>
      </c>
      <c r="AW236" s="555">
        <v>4</v>
      </c>
    </row>
    <row r="237">
      <c r="A237" s="613"/>
      <c r="B237" s="664" t="s">
        <v>397</v>
      </c>
      <c r="C237" s="664"/>
      <c r="D237" s="664"/>
      <c r="E237" s="664"/>
      <c r="F237" s="665">
        <f>SUM(F232:F236)</f>
      </c>
      <c r="G237" s="665">
        <f>SUM(G232:G236)</f>
      </c>
      <c r="H237" s="665">
        <f>SUM(H232:H236)</f>
      </c>
      <c r="I237" s="665">
        <f>SUM(I232:I236)</f>
      </c>
      <c r="J237" s="666">
        <f>SUM(J232:J236)</f>
      </c>
      <c r="K237" s="666">
        <f>SUM(K232:K236)</f>
      </c>
      <c r="L237" s="666">
        <f>SUM(L232:L236)</f>
      </c>
      <c r="M237" s="666">
        <f>SUM(M232:M236)</f>
      </c>
      <c r="N237" s="667">
        <f>SUM(N232:N236)</f>
      </c>
      <c r="O237" s="668">
        <f>SUM(O232:O236)</f>
      </c>
      <c r="P237" s="651">
        <f>SUM(P232:P236)</f>
      </c>
      <c r="Q237" s="648">
        <f t="shared" si="713"/>
      </c>
      <c r="R237" s="649">
        <f>SUM(R232:R236)</f>
      </c>
      <c r="S237" s="625">
        <f t="shared" si="102"/>
      </c>
      <c r="T237" s="650">
        <f t="shared" si="146"/>
      </c>
      <c r="U237" s="650"/>
      <c r="V237" s="650">
        <f t="shared" si="43"/>
      </c>
      <c r="W237" s="651">
        <f>SUM(W232:W236)</f>
      </c>
      <c r="X237" s="650">
        <f t="shared" si="61"/>
      </c>
      <c r="Y237" s="650">
        <f t="shared" si="364"/>
      </c>
      <c r="Z237" s="650">
        <f t="shared" si="472"/>
      </c>
      <c r="AA237" s="650">
        <f t="shared" si="155"/>
      </c>
      <c r="AB237" s="650">
        <f t="shared" si="196"/>
      </c>
      <c r="AC237" s="648">
        <f t="shared" si="669"/>
      </c>
      <c r="AD237" s="648">
        <f t="shared" si="559"/>
      </c>
      <c r="AE237" s="648">
        <f t="shared" si="687"/>
      </c>
      <c r="AF237" s="648">
        <f t="shared" si="583"/>
      </c>
      <c r="AG237" s="648">
        <f t="shared" si="513"/>
      </c>
      <c r="AH237" s="648">
        <f t="shared" si="522"/>
      </c>
      <c r="AI237" s="648">
        <f t="shared" si="902"/>
      </c>
      <c r="AJ237" s="651">
        <f>AVERAGE(AJ232:AJ236)</f>
      </c>
      <c r="AK237" s="651">
        <f>SUM(AK232:AK236)</f>
      </c>
      <c r="AL237" s="651">
        <f>SUM(AL232:AL236)</f>
      </c>
      <c r="AM237" s="651">
        <f>SUM(AM232:AM236)</f>
      </c>
      <c r="AN237" s="651">
        <f>SUM(AN232:AN236)</f>
      </c>
      <c r="AO237" s="651">
        <f>SUM(AO232:AO236)</f>
      </c>
      <c r="AP237" s="651">
        <f>SUM(AP232:AP236)</f>
      </c>
      <c r="AQ237" s="651">
        <f>SUM(AQ232:AQ236)</f>
      </c>
      <c r="AR237" s="651">
        <f>SUM(AR232:AR236)</f>
      </c>
      <c r="AS237" s="654"/>
      <c r="AT237" s="654"/>
      <c r="AU237" s="667">
        <f>SUM(AU232:AU236)</f>
      </c>
      <c r="AV237" s="667">
        <f>SUM(AV232:AV236)</f>
      </c>
      <c r="AW237" s="667">
        <f>SUM(AW232:AW236)</f>
      </c>
    </row>
    <row r="238">
      <c r="A238" s="613"/>
      <c r="B238" s="692" t="s">
        <v>422</v>
      </c>
      <c r="C238" s="614" t="s">
        <v>394</v>
      </c>
      <c r="D238" s="615" t="s">
        <v>410</v>
      </c>
      <c r="E238" s="655" t="s">
        <v>405</v>
      </c>
      <c r="F238" s="617">
        <f t="shared" ref="F238:F242" si="271">G238+H238+I238</f>
      </c>
      <c r="G238" s="617">
        <v>96.42</v>
      </c>
      <c r="H238" s="617">
        <v>2389.3</v>
      </c>
      <c r="I238" s="617">
        <v>0</v>
      </c>
      <c r="J238" s="555">
        <v>5</v>
      </c>
      <c r="K238" s="554">
        <v>12012.81</v>
      </c>
      <c r="L238" s="555">
        <v>0</v>
      </c>
      <c r="M238" s="669">
        <v>0</v>
      </c>
      <c r="N238" s="557">
        <f t="shared" ref="N238:N242" si="458">J238+L238</f>
      </c>
      <c r="O238" s="554">
        <f t="shared" ref="O238:O242" si="468">K238+M238</f>
      </c>
      <c r="P238" s="622">
        <v>1</v>
      </c>
      <c r="Q238" s="556">
        <f t="shared" si="713"/>
      </c>
      <c r="R238" s="659"/>
      <c r="S238" s="625">
        <f t="shared" si="102"/>
      </c>
      <c r="T238" s="626">
        <f t="shared" si="146"/>
      </c>
      <c r="U238" s="626"/>
      <c r="V238" s="626">
        <f t="shared" si="43"/>
      </c>
      <c r="W238" s="622">
        <v>3</v>
      </c>
      <c r="X238" s="626">
        <f t="shared" si="61"/>
      </c>
      <c r="Y238" s="626">
        <f t="shared" si="364"/>
      </c>
      <c r="Z238" s="626">
        <f t="shared" si="472"/>
      </c>
      <c r="AA238" s="626">
        <f t="shared" si="155"/>
      </c>
      <c r="AB238" s="626">
        <f t="shared" si="196"/>
      </c>
      <c r="AC238" s="556">
        <f t="shared" si="669"/>
      </c>
      <c r="AD238" s="556">
        <f t="shared" si="559"/>
      </c>
      <c r="AE238" s="556">
        <f t="shared" si="687"/>
      </c>
      <c r="AF238" s="556">
        <f t="shared" si="583"/>
      </c>
      <c r="AG238" s="556">
        <f t="shared" si="513"/>
      </c>
      <c r="AH238" s="556">
        <f t="shared" si="522"/>
      </c>
      <c r="AI238" s="556">
        <f t="shared" si="902"/>
      </c>
      <c r="AJ238" s="622">
        <v>55</v>
      </c>
      <c r="AK238" s="628">
        <v>20812</v>
      </c>
      <c r="AL238" s="628">
        <v>266</v>
      </c>
      <c r="AM238" s="628">
        <v>255</v>
      </c>
      <c r="AN238" s="628">
        <v>110</v>
      </c>
      <c r="AO238" s="628">
        <v>92</v>
      </c>
      <c r="AP238" s="628">
        <v>3</v>
      </c>
      <c r="AQ238" s="628">
        <v>1</v>
      </c>
      <c r="AR238" s="628">
        <v>31</v>
      </c>
      <c r="AS238" s="630"/>
      <c r="AT238" s="630"/>
      <c r="AU238" s="555">
        <v>79</v>
      </c>
      <c r="AV238" s="555">
        <v>54</v>
      </c>
      <c r="AW238" s="555">
        <v>5</v>
      </c>
    </row>
    <row r="239">
      <c r="A239" s="613"/>
      <c r="B239" s="692" t="s">
        <v>422</v>
      </c>
      <c r="C239" s="614" t="s">
        <v>394</v>
      </c>
      <c r="D239" s="615" t="s">
        <v>410</v>
      </c>
      <c r="E239" s="655" t="s">
        <v>406</v>
      </c>
      <c r="F239" s="617">
        <f t="shared" si="271"/>
      </c>
      <c r="G239" s="617">
        <v>928.8</v>
      </c>
      <c r="H239" s="617">
        <v>2438.56</v>
      </c>
      <c r="I239" s="617">
        <v>0</v>
      </c>
      <c r="J239" s="557">
        <v>7</v>
      </c>
      <c r="K239" s="554">
        <v>15210.759999999995</v>
      </c>
      <c r="L239" s="557">
        <v>0</v>
      </c>
      <c r="M239" s="669">
        <v>0</v>
      </c>
      <c r="N239" s="557">
        <f t="shared" si="458"/>
      </c>
      <c r="O239" s="554">
        <f t="shared" si="468"/>
      </c>
      <c r="P239" s="622">
        <v>2</v>
      </c>
      <c r="Q239" s="556">
        <f t="shared" si="713"/>
      </c>
      <c r="R239" s="659"/>
      <c r="S239" s="625">
        <f t="shared" si="102"/>
      </c>
      <c r="T239" s="626">
        <f t="shared" si="146"/>
      </c>
      <c r="U239" s="626"/>
      <c r="V239" s="626">
        <f t="shared" si="43"/>
      </c>
      <c r="W239" s="622">
        <v>6</v>
      </c>
      <c r="X239" s="626">
        <f t="shared" si="61"/>
      </c>
      <c r="Y239" s="626">
        <f t="shared" si="364"/>
      </c>
      <c r="Z239" s="626">
        <f t="shared" si="472"/>
      </c>
      <c r="AA239" s="626">
        <f t="shared" si="155"/>
      </c>
      <c r="AB239" s="626">
        <f t="shared" si="196"/>
      </c>
      <c r="AC239" s="556">
        <f t="shared" si="669"/>
      </c>
      <c r="AD239" s="556">
        <f t="shared" si="559"/>
      </c>
      <c r="AE239" s="556">
        <f t="shared" si="687"/>
      </c>
      <c r="AF239" s="556">
        <f t="shared" si="583"/>
      </c>
      <c r="AG239" s="556">
        <f t="shared" si="513"/>
      </c>
      <c r="AH239" s="556">
        <f t="shared" si="522"/>
      </c>
      <c r="AI239" s="556">
        <f t="shared" si="902"/>
      </c>
      <c r="AJ239" s="622">
        <v>58</v>
      </c>
      <c r="AK239" s="628">
        <v>26448</v>
      </c>
      <c r="AL239" s="628">
        <v>375</v>
      </c>
      <c r="AM239" s="628">
        <v>383</v>
      </c>
      <c r="AN239" s="628">
        <v>126</v>
      </c>
      <c r="AO239" s="628">
        <v>112</v>
      </c>
      <c r="AP239" s="628">
        <v>5</v>
      </c>
      <c r="AQ239" s="628">
        <v>2</v>
      </c>
      <c r="AR239" s="628">
        <v>31</v>
      </c>
      <c r="AS239" s="630"/>
      <c r="AT239" s="630"/>
      <c r="AU239" s="555">
        <v>98</v>
      </c>
      <c r="AV239" s="555">
        <v>30</v>
      </c>
      <c r="AW239" s="555">
        <v>7</v>
      </c>
    </row>
    <row r="240">
      <c r="A240" s="613"/>
      <c r="B240" s="692" t="s">
        <v>422</v>
      </c>
      <c r="C240" s="614" t="s">
        <v>394</v>
      </c>
      <c r="D240" s="615" t="s">
        <v>410</v>
      </c>
      <c r="E240" s="655" t="s">
        <v>407</v>
      </c>
      <c r="F240" s="617">
        <f t="shared" si="271"/>
      </c>
      <c r="G240" s="617">
        <v>959.87</v>
      </c>
      <c r="H240" s="617">
        <v>2992.85</v>
      </c>
      <c r="I240" s="617">
        <v>0</v>
      </c>
      <c r="J240" s="557">
        <v>1</v>
      </c>
      <c r="K240" s="554">
        <v>1994.8500000000058</v>
      </c>
      <c r="L240" s="557">
        <v>0</v>
      </c>
      <c r="M240" s="554">
        <v>0</v>
      </c>
      <c r="N240" s="557">
        <f t="shared" si="458"/>
      </c>
      <c r="O240" s="554">
        <f t="shared" si="468"/>
      </c>
      <c r="P240" s="622">
        <v>0</v>
      </c>
      <c r="Q240" s="556">
        <f t="shared" si="713"/>
      </c>
      <c r="R240" s="624"/>
      <c r="S240" s="625">
        <f t="shared" si="102"/>
      </c>
      <c r="T240" s="626">
        <f t="shared" si="146"/>
      </c>
      <c r="U240" s="626"/>
      <c r="V240" s="626">
        <f t="shared" si="43"/>
      </c>
      <c r="W240" s="622">
        <v>1</v>
      </c>
      <c r="X240" s="626">
        <f t="shared" si="61"/>
      </c>
      <c r="Y240" s="626">
        <f t="shared" si="364"/>
      </c>
      <c r="Z240" s="626">
        <f t="shared" si="472"/>
      </c>
      <c r="AA240" s="626">
        <f t="shared" si="155"/>
      </c>
      <c r="AB240" s="626">
        <f t="shared" si="196"/>
      </c>
      <c r="AC240" s="556">
        <f t="shared" si="669"/>
      </c>
      <c r="AD240" s="556">
        <f t="shared" si="559"/>
      </c>
      <c r="AE240" s="556">
        <f t="shared" si="687"/>
      </c>
      <c r="AF240" s="556">
        <f t="shared" si="583"/>
      </c>
      <c r="AG240" s="556">
        <f t="shared" si="513"/>
      </c>
      <c r="AH240" s="556">
        <f t="shared" si="522"/>
      </c>
      <c r="AI240" s="556">
        <f t="shared" si="902"/>
      </c>
      <c r="AJ240" s="622">
        <v>57</v>
      </c>
      <c r="AK240" s="628">
        <v>35779</v>
      </c>
      <c r="AL240" s="628">
        <v>428</v>
      </c>
      <c r="AM240" s="628">
        <v>430</v>
      </c>
      <c r="AN240" s="628">
        <v>154</v>
      </c>
      <c r="AO240" s="628">
        <v>60</v>
      </c>
      <c r="AP240" s="628">
        <v>9</v>
      </c>
      <c r="AQ240" s="628">
        <v>2</v>
      </c>
      <c r="AR240" s="628">
        <v>39</v>
      </c>
      <c r="AS240" s="630"/>
      <c r="AT240" s="630"/>
      <c r="AU240" s="555">
        <v>113</v>
      </c>
      <c r="AV240" s="555">
        <v>60</v>
      </c>
      <c r="AW240" s="555">
        <v>2</v>
      </c>
    </row>
    <row r="241">
      <c r="A241" s="613"/>
      <c r="B241" s="692" t="s">
        <v>422</v>
      </c>
      <c r="C241" s="614" t="s">
        <v>394</v>
      </c>
      <c r="D241" s="615" t="s">
        <v>410</v>
      </c>
      <c r="E241" s="655" t="s">
        <v>408</v>
      </c>
      <c r="F241" s="617">
        <f t="shared" si="271"/>
      </c>
      <c r="G241" s="617">
        <v>3.51</v>
      </c>
      <c r="H241" s="617">
        <v>2002.81</v>
      </c>
      <c r="I241" s="617">
        <v>0</v>
      </c>
      <c r="J241" s="557">
        <v>2</v>
      </c>
      <c r="K241" s="554">
        <v>5650.540000000008</v>
      </c>
      <c r="L241" s="557">
        <v>0</v>
      </c>
      <c r="M241" s="669">
        <v>0</v>
      </c>
      <c r="N241" s="557">
        <f t="shared" si="458"/>
      </c>
      <c r="O241" s="554">
        <f t="shared" si="468"/>
      </c>
      <c r="P241" s="622">
        <v>2</v>
      </c>
      <c r="Q241" s="556">
        <f t="shared" si="713"/>
      </c>
      <c r="R241" s="624"/>
      <c r="S241" s="625">
        <f t="shared" si="102"/>
      </c>
      <c r="T241" s="626">
        <f t="shared" si="146"/>
      </c>
      <c r="U241" s="626"/>
      <c r="V241" s="626">
        <f t="shared" si="43"/>
      </c>
      <c r="W241" s="622">
        <v>1</v>
      </c>
      <c r="X241" s="626">
        <f t="shared" si="61"/>
      </c>
      <c r="Y241" s="626">
        <f t="shared" si="364"/>
      </c>
      <c r="Z241" s="626">
        <f t="shared" si="472"/>
      </c>
      <c r="AA241" s="626">
        <f t="shared" si="155"/>
      </c>
      <c r="AB241" s="626">
        <f t="shared" si="196"/>
      </c>
      <c r="AC241" s="556">
        <f t="shared" si="669"/>
      </c>
      <c r="AD241" s="556">
        <f t="shared" si="559"/>
      </c>
      <c r="AE241" s="556">
        <f t="shared" si="687"/>
      </c>
      <c r="AF241" s="556">
        <f t="shared" si="583"/>
      </c>
      <c r="AG241" s="556">
        <f t="shared" si="513"/>
      </c>
      <c r="AH241" s="556">
        <f t="shared" si="522"/>
      </c>
      <c r="AI241" s="556">
        <f t="shared" si="902"/>
      </c>
      <c r="AJ241" s="622">
        <v>60</v>
      </c>
      <c r="AK241" s="628">
        <v>23317</v>
      </c>
      <c r="AL241" s="628">
        <v>267</v>
      </c>
      <c r="AM241" s="628">
        <v>280</v>
      </c>
      <c r="AN241" s="628">
        <v>109</v>
      </c>
      <c r="AO241" s="628">
        <v>54</v>
      </c>
      <c r="AP241" s="628">
        <v>2</v>
      </c>
      <c r="AQ241" s="628">
        <v>2</v>
      </c>
      <c r="AR241" s="628">
        <v>29</v>
      </c>
      <c r="AS241" s="630"/>
      <c r="AT241" s="630"/>
      <c r="AU241" s="555">
        <v>77</v>
      </c>
      <c r="AV241" s="555">
        <v>21</v>
      </c>
      <c r="AW241" s="555">
        <v>2</v>
      </c>
    </row>
    <row r="242">
      <c r="A242" s="613"/>
      <c r="B242" s="692" t="s">
        <v>422</v>
      </c>
      <c r="C242" s="614" t="s">
        <v>394</v>
      </c>
      <c r="D242" s="615" t="s">
        <v>410</v>
      </c>
      <c r="E242" s="655" t="s">
        <v>409</v>
      </c>
      <c r="F242" s="617">
        <f t="shared" si="271"/>
      </c>
      <c r="G242" s="618">
        <v>1278.02</v>
      </c>
      <c r="H242" s="618">
        <v>1150.23</v>
      </c>
      <c r="I242" s="617">
        <v>0</v>
      </c>
      <c r="J242" s="557">
        <v>5</v>
      </c>
      <c r="K242" s="554">
        <v>12194.34</v>
      </c>
      <c r="L242" s="557">
        <v>0</v>
      </c>
      <c r="M242" s="496">
        <v>0</v>
      </c>
      <c r="N242" s="557">
        <f t="shared" si="458"/>
      </c>
      <c r="O242" s="554">
        <f t="shared" si="468"/>
      </c>
      <c r="P242" s="622">
        <v>0</v>
      </c>
      <c r="Q242" s="556">
        <f t="shared" si="713"/>
      </c>
      <c r="R242" s="624"/>
      <c r="S242" s="625">
        <f t="shared" si="102"/>
      </c>
      <c r="T242" s="626">
        <f t="shared" si="146"/>
      </c>
      <c r="U242" s="626"/>
      <c r="V242" s="626">
        <f t="shared" si="43"/>
      </c>
      <c r="W242" s="622">
        <v>4</v>
      </c>
      <c r="X242" s="626">
        <f t="shared" si="61"/>
      </c>
      <c r="Y242" s="626">
        <f t="shared" si="364"/>
      </c>
      <c r="Z242" s="626">
        <f t="shared" si="472"/>
      </c>
      <c r="AA242" s="626">
        <f t="shared" si="155"/>
      </c>
      <c r="AB242" s="626">
        <f t="shared" si="196"/>
      </c>
      <c r="AC242" s="556">
        <f t="shared" si="669"/>
      </c>
      <c r="AD242" s="556">
        <f t="shared" si="559"/>
      </c>
      <c r="AE242" s="556">
        <f t="shared" si="687"/>
      </c>
      <c r="AF242" s="556">
        <f t="shared" si="583"/>
      </c>
      <c r="AG242" s="556">
        <f t="shared" si="513"/>
      </c>
      <c r="AH242" s="556">
        <f t="shared" si="522"/>
      </c>
      <c r="AI242" s="556">
        <f t="shared" si="902"/>
      </c>
      <c r="AJ242" s="622">
        <v>61</v>
      </c>
      <c r="AK242" s="628">
        <v>15776</v>
      </c>
      <c r="AL242" s="628">
        <v>273</v>
      </c>
      <c r="AM242" s="628">
        <v>271</v>
      </c>
      <c r="AN242" s="628">
        <v>65</v>
      </c>
      <c r="AO242" s="628">
        <v>80</v>
      </c>
      <c r="AP242" s="628">
        <v>3</v>
      </c>
      <c r="AQ242" s="628">
        <v>3</v>
      </c>
      <c r="AR242" s="628">
        <v>10</v>
      </c>
      <c r="AS242" s="630"/>
      <c r="AT242" s="630"/>
      <c r="AU242" s="555">
        <v>58</v>
      </c>
      <c r="AV242" s="555">
        <v>23</v>
      </c>
      <c r="AW242" s="555">
        <v>5</v>
      </c>
    </row>
    <row r="243">
      <c r="A243" s="613"/>
      <c r="B243" s="641" t="s">
        <v>397</v>
      </c>
      <c r="C243" s="641"/>
      <c r="D243" s="641"/>
      <c r="E243" s="641"/>
      <c r="F243" s="642">
        <f>SUM(F238:F242)</f>
      </c>
      <c r="G243" s="642">
        <f>SUM(G238:G242)</f>
      </c>
      <c r="H243" s="642">
        <f>SUM(H238:H242)</f>
      </c>
      <c r="I243" s="642">
        <f>SUM(I238:I242)</f>
      </c>
      <c r="J243" s="644">
        <f>SUM(J238:J242)</f>
      </c>
      <c r="K243" s="644">
        <f>SUM(K238:K242)</f>
      </c>
      <c r="L243" s="644">
        <f>SUM(L238:L242)</f>
      </c>
      <c r="M243" s="644">
        <f>SUM(M238:M242)</f>
      </c>
      <c r="N243" s="667">
        <f>SUM(N238:N242)</f>
      </c>
      <c r="O243" s="668">
        <f>SUM(O238:O242)</f>
      </c>
      <c r="P243" s="651">
        <f>SUM(P238:P242)</f>
      </c>
      <c r="Q243" s="648">
        <f t="shared" si="713"/>
      </c>
      <c r="R243" s="649">
        <f>SUM(R238:R242)</f>
      </c>
      <c r="S243" s="625">
        <f t="shared" si="102"/>
      </c>
      <c r="T243" s="650">
        <f t="shared" si="146"/>
      </c>
      <c r="U243" s="650"/>
      <c r="V243" s="650">
        <f t="shared" si="43"/>
      </c>
      <c r="W243" s="651">
        <f>SUM(W238:W242)</f>
      </c>
      <c r="X243" s="650">
        <f t="shared" si="61"/>
      </c>
      <c r="Y243" s="650">
        <f t="shared" si="364"/>
      </c>
      <c r="Z243" s="650">
        <f t="shared" si="472"/>
      </c>
      <c r="AA243" s="650">
        <f t="shared" si="155"/>
      </c>
      <c r="AB243" s="650">
        <f t="shared" si="196"/>
      </c>
      <c r="AC243" s="648">
        <f t="shared" si="669"/>
      </c>
      <c r="AD243" s="648">
        <f t="shared" si="559"/>
      </c>
      <c r="AE243" s="648">
        <f t="shared" si="687"/>
      </c>
      <c r="AF243" s="648">
        <f t="shared" si="583"/>
      </c>
      <c r="AG243" s="648">
        <f t="shared" si="513"/>
      </c>
      <c r="AH243" s="648">
        <f t="shared" si="522"/>
      </c>
      <c r="AI243" s="648">
        <f t="shared" si="902"/>
      </c>
      <c r="AJ243" s="651">
        <f>AVERAGE(AJ238:AJ242)</f>
      </c>
      <c r="AK243" s="651">
        <f>SUM(AK238:AK242)</f>
      </c>
      <c r="AL243" s="651">
        <f>SUM(AL238:AL242)</f>
      </c>
      <c r="AM243" s="651">
        <f>SUM(AM238:AM242)</f>
      </c>
      <c r="AN243" s="651">
        <f>SUM(AN238:AN242)</f>
      </c>
      <c r="AO243" s="651">
        <f>SUM(AO238:AO242)</f>
      </c>
      <c r="AP243" s="651">
        <f>SUM(AP238:AP242)</f>
      </c>
      <c r="AQ243" s="651">
        <f>SUM(AQ238:AQ242)</f>
      </c>
      <c r="AR243" s="651">
        <f>SUM(AR238:AR242)</f>
      </c>
      <c r="AS243" s="654"/>
      <c r="AT243" s="654"/>
      <c r="AU243" s="667">
        <f>SUM(AU238:AU242)</f>
      </c>
      <c r="AV243" s="667">
        <f>SUM(AV238:AV242)</f>
      </c>
      <c r="AW243" s="667">
        <f>SUM(AW238:AW242)</f>
      </c>
    </row>
    <row r="244">
      <c r="A244" s="613"/>
      <c r="B244" s="560" t="s">
        <v>395</v>
      </c>
      <c r="C244" s="560" t="s">
        <v>412</v>
      </c>
      <c r="D244" s="560" t="s">
        <v>392</v>
      </c>
      <c r="E244" s="616" t="s">
        <v>411</v>
      </c>
      <c r="F244" s="617">
        <f t="shared" ref="F244:F248" si="272">G244+H244+I244</f>
      </c>
      <c r="G244" s="618">
        <v>1408.19</v>
      </c>
      <c r="H244" s="618">
        <v>1872.75</v>
      </c>
      <c r="I244" s="617">
        <v>0</v>
      </c>
      <c r="J244" s="555">
        <v>4</v>
      </c>
      <c r="K244" s="554">
        <v>8526.380000000005</v>
      </c>
      <c r="L244" s="557">
        <v>0</v>
      </c>
      <c r="M244" s="554">
        <v>0</v>
      </c>
      <c r="N244" s="557">
        <f t="shared" ref="N244:N248" si="459">J244+L244</f>
      </c>
      <c r="O244" s="554">
        <f t="shared" ref="O244:O248" si="469">K244+M244</f>
      </c>
      <c r="P244" s="622">
        <v>0</v>
      </c>
      <c r="Q244" s="556">
        <f t="shared" si="713"/>
      </c>
      <c r="R244" s="624"/>
      <c r="S244" s="625">
        <f t="shared" si="102"/>
      </c>
      <c r="T244" s="626">
        <f t="shared" si="146"/>
      </c>
      <c r="U244" s="626"/>
      <c r="V244" s="626">
        <f t="shared" si="43"/>
      </c>
      <c r="W244" s="622">
        <v>3</v>
      </c>
      <c r="X244" s="626">
        <f t="shared" si="61"/>
      </c>
      <c r="Y244" s="626">
        <f t="shared" si="364"/>
      </c>
      <c r="Z244" s="626">
        <f t="shared" si="472"/>
      </c>
      <c r="AA244" s="626">
        <f t="shared" si="155"/>
      </c>
      <c r="AB244" s="626">
        <f t="shared" si="196"/>
      </c>
      <c r="AC244" s="556">
        <f t="shared" si="669"/>
      </c>
      <c r="AD244" s="556">
        <f t="shared" si="559"/>
      </c>
      <c r="AE244" s="556">
        <f t="shared" si="687"/>
      </c>
      <c r="AF244" s="556">
        <f t="shared" si="583"/>
      </c>
      <c r="AG244" s="556">
        <f t="shared" si="513"/>
      </c>
      <c r="AH244" s="556">
        <f t="shared" si="522"/>
      </c>
      <c r="AI244" s="556">
        <f t="shared" si="902"/>
      </c>
      <c r="AJ244" s="622">
        <v>60</v>
      </c>
      <c r="AK244" s="628">
        <v>37444</v>
      </c>
      <c r="AL244" s="628">
        <v>505</v>
      </c>
      <c r="AM244" s="628">
        <v>487</v>
      </c>
      <c r="AN244" s="628">
        <v>153</v>
      </c>
      <c r="AO244" s="628">
        <v>86</v>
      </c>
      <c r="AP244" s="628">
        <v>5</v>
      </c>
      <c r="AQ244" s="628">
        <v>3</v>
      </c>
      <c r="AR244" s="628">
        <v>36</v>
      </c>
      <c r="AS244" s="630"/>
      <c r="AT244" s="630"/>
      <c r="AU244" s="555">
        <v>114</v>
      </c>
      <c r="AV244" s="555">
        <v>75</v>
      </c>
      <c r="AW244" s="555">
        <v>3</v>
      </c>
    </row>
    <row r="245">
      <c r="A245" s="613"/>
      <c r="B245" s="560" t="s">
        <v>395</v>
      </c>
      <c r="C245" s="560" t="s">
        <v>412</v>
      </c>
      <c r="D245" s="560" t="s">
        <v>392</v>
      </c>
      <c r="E245" s="616" t="s">
        <v>413</v>
      </c>
      <c r="F245" s="617">
        <f t="shared" si="272"/>
      </c>
      <c r="G245" s="618">
        <v>2041.58</v>
      </c>
      <c r="H245" s="618">
        <v>1988.51</v>
      </c>
      <c r="I245" s="617">
        <v>0</v>
      </c>
      <c r="J245" s="557">
        <v>5</v>
      </c>
      <c r="K245" s="554">
        <v>10215.549999999988</v>
      </c>
      <c r="L245" s="557">
        <v>0</v>
      </c>
      <c r="M245" s="554">
        <v>0</v>
      </c>
      <c r="N245" s="557">
        <f t="shared" si="459"/>
      </c>
      <c r="O245" s="554">
        <f t="shared" si="469"/>
      </c>
      <c r="P245" s="622">
        <v>2</v>
      </c>
      <c r="Q245" s="556">
        <f t="shared" si="713"/>
      </c>
      <c r="R245" s="624"/>
      <c r="S245" s="625">
        <f t="shared" si="102"/>
      </c>
      <c r="T245" s="626">
        <f t="shared" si="146"/>
      </c>
      <c r="U245" s="626"/>
      <c r="V245" s="626">
        <f t="shared" si="43"/>
      </c>
      <c r="W245" s="622">
        <v>5</v>
      </c>
      <c r="X245" s="626">
        <f t="shared" si="61"/>
      </c>
      <c r="Y245" s="626">
        <f t="shared" si="364"/>
      </c>
      <c r="Z245" s="626">
        <f t="shared" si="472"/>
      </c>
      <c r="AA245" s="626">
        <f t="shared" si="155"/>
      </c>
      <c r="AB245" s="626">
        <f t="shared" si="196"/>
      </c>
      <c r="AC245" s="556">
        <f t="shared" si="669"/>
      </c>
      <c r="AD245" s="556">
        <f t="shared" si="559"/>
      </c>
      <c r="AE245" s="556">
        <f t="shared" si="687"/>
      </c>
      <c r="AF245" s="556">
        <f t="shared" si="583"/>
      </c>
      <c r="AG245" s="556">
        <f t="shared" si="513"/>
      </c>
      <c r="AH245" s="556">
        <f t="shared" si="522"/>
      </c>
      <c r="AI245" s="556">
        <f t="shared" si="902"/>
      </c>
      <c r="AJ245" s="622">
        <v>60</v>
      </c>
      <c r="AK245" s="628">
        <v>48724</v>
      </c>
      <c r="AL245" s="628">
        <v>792</v>
      </c>
      <c r="AM245" s="628">
        <v>789</v>
      </c>
      <c r="AN245" s="628">
        <v>172</v>
      </c>
      <c r="AO245" s="628">
        <v>115</v>
      </c>
      <c r="AP245" s="628">
        <v>5</v>
      </c>
      <c r="AQ245" s="628">
        <v>0</v>
      </c>
      <c r="AR245" s="628">
        <v>26</v>
      </c>
      <c r="AS245" s="630"/>
      <c r="AT245" s="630"/>
      <c r="AU245" s="555">
        <v>140</v>
      </c>
      <c r="AV245" s="555">
        <v>38</v>
      </c>
      <c r="AW245" s="555">
        <v>5</v>
      </c>
    </row>
    <row r="246">
      <c r="A246" s="613"/>
      <c r="B246" s="560" t="s">
        <v>395</v>
      </c>
      <c r="C246" s="560" t="s">
        <v>412</v>
      </c>
      <c r="D246" s="560" t="s">
        <v>392</v>
      </c>
      <c r="E246" s="616" t="s">
        <v>414</v>
      </c>
      <c r="F246" s="617">
        <f t="shared" si="272"/>
      </c>
      <c r="G246" s="618">
        <v>2445.32</v>
      </c>
      <c r="H246" s="618">
        <v>1810</v>
      </c>
      <c r="I246" s="617">
        <v>0</v>
      </c>
      <c r="J246" s="557">
        <v>4</v>
      </c>
      <c r="K246" s="554">
        <v>9407.740000000005</v>
      </c>
      <c r="L246" s="557">
        <v>0</v>
      </c>
      <c r="M246" s="554">
        <v>0</v>
      </c>
      <c r="N246" s="557">
        <f t="shared" si="459"/>
      </c>
      <c r="O246" s="554">
        <f t="shared" si="469"/>
      </c>
      <c r="P246" s="622">
        <v>1</v>
      </c>
      <c r="Q246" s="556">
        <f t="shared" si="713"/>
      </c>
      <c r="R246" s="624"/>
      <c r="S246" s="625">
        <f t="shared" si="102"/>
      </c>
      <c r="T246" s="626">
        <f t="shared" si="146"/>
      </c>
      <c r="U246" s="626"/>
      <c r="V246" s="626">
        <f t="shared" si="43"/>
      </c>
      <c r="W246" s="622">
        <v>4</v>
      </c>
      <c r="X246" s="626">
        <f t="shared" si="61"/>
      </c>
      <c r="Y246" s="626">
        <f t="shared" si="364"/>
      </c>
      <c r="Z246" s="626">
        <f t="shared" si="472"/>
      </c>
      <c r="AA246" s="626">
        <f t="shared" si="155"/>
      </c>
      <c r="AB246" s="626">
        <f t="shared" si="196"/>
      </c>
      <c r="AC246" s="556">
        <f t="shared" si="669"/>
      </c>
      <c r="AD246" s="556">
        <f t="shared" si="559"/>
      </c>
      <c r="AE246" s="556">
        <f t="shared" si="687"/>
      </c>
      <c r="AF246" s="556">
        <f t="shared" si="583"/>
      </c>
      <c r="AG246" s="556">
        <f t="shared" si="513"/>
      </c>
      <c r="AH246" s="556">
        <f t="shared" si="522"/>
      </c>
      <c r="AI246" s="556">
        <f t="shared" si="902"/>
      </c>
      <c r="AJ246" s="622">
        <v>58</v>
      </c>
      <c r="AK246" s="628">
        <v>50709</v>
      </c>
      <c r="AL246" s="628">
        <v>776</v>
      </c>
      <c r="AM246" s="628">
        <v>837</v>
      </c>
      <c r="AN246" s="628">
        <v>150</v>
      </c>
      <c r="AO246" s="628">
        <v>103</v>
      </c>
      <c r="AP246" s="628">
        <v>4</v>
      </c>
      <c r="AQ246" s="628">
        <v>2</v>
      </c>
      <c r="AR246" s="628">
        <v>28</v>
      </c>
      <c r="AS246" s="630"/>
      <c r="AT246" s="630"/>
      <c r="AU246" s="555">
        <v>121</v>
      </c>
      <c r="AV246" s="555">
        <v>50</v>
      </c>
      <c r="AW246" s="555">
        <v>5</v>
      </c>
    </row>
    <row r="247">
      <c r="A247" s="613"/>
      <c r="B247" s="560" t="s">
        <v>395</v>
      </c>
      <c r="C247" s="560" t="s">
        <v>412</v>
      </c>
      <c r="D247" s="560" t="s">
        <v>392</v>
      </c>
      <c r="E247" s="616" t="s">
        <v>415</v>
      </c>
      <c r="F247" s="636">
        <f t="shared" si="272"/>
      </c>
      <c r="G247" s="637">
        <v>2899.83</v>
      </c>
      <c r="H247" s="637">
        <v>1894.32</v>
      </c>
      <c r="I247" s="636">
        <v>0</v>
      </c>
      <c r="J247" s="619">
        <v>3</v>
      </c>
      <c r="K247" s="621">
        <v>6859.479999999996</v>
      </c>
      <c r="L247" s="619">
        <v>0</v>
      </c>
      <c r="M247" s="621">
        <v>0</v>
      </c>
      <c r="N247" s="619">
        <f t="shared" si="459"/>
      </c>
      <c r="O247" s="621">
        <f t="shared" si="469"/>
      </c>
      <c r="P247" s="697">
        <v>1</v>
      </c>
      <c r="Q247" s="698">
        <f t="shared" si="713"/>
      </c>
      <c r="R247" s="699"/>
      <c r="S247" s="700">
        <f t="shared" si="102"/>
      </c>
      <c r="T247" s="701">
        <f t="shared" si="146"/>
      </c>
      <c r="U247" s="701"/>
      <c r="V247" s="701">
        <f t="shared" si="43"/>
      </c>
      <c r="W247" s="697">
        <v>3</v>
      </c>
      <c r="X247" s="701">
        <f t="shared" si="61"/>
      </c>
      <c r="Y247" s="626">
        <f t="shared" si="364"/>
      </c>
      <c r="Z247" s="626">
        <f t="shared" si="472"/>
      </c>
      <c r="AA247" s="626">
        <f t="shared" si="155"/>
      </c>
      <c r="AB247" s="626">
        <f t="shared" si="196"/>
      </c>
      <c r="AC247" s="556">
        <f t="shared" si="669"/>
      </c>
      <c r="AD247" s="556">
        <f t="shared" si="559"/>
      </c>
      <c r="AE247" s="556">
        <f t="shared" si="687"/>
      </c>
      <c r="AF247" s="556">
        <f t="shared" si="583"/>
      </c>
      <c r="AG247" s="556">
        <f t="shared" si="513"/>
      </c>
      <c r="AH247" s="556">
        <f t="shared" si="522"/>
      </c>
      <c r="AI247" s="556">
        <f t="shared" si="902"/>
      </c>
      <c r="AJ247" s="622">
        <v>57</v>
      </c>
      <c r="AK247" s="628">
        <v>60467</v>
      </c>
      <c r="AL247" s="628">
        <v>947</v>
      </c>
      <c r="AM247" s="628">
        <v>979</v>
      </c>
      <c r="AN247" s="628">
        <v>161</v>
      </c>
      <c r="AO247" s="628">
        <v>80</v>
      </c>
      <c r="AP247" s="628">
        <v>6</v>
      </c>
      <c r="AQ247" s="628">
        <v>5</v>
      </c>
      <c r="AR247" s="628">
        <v>21</v>
      </c>
      <c r="AS247" s="630"/>
      <c r="AT247" s="630"/>
      <c r="AU247" s="555">
        <v>128</v>
      </c>
      <c r="AV247" s="555">
        <v>56</v>
      </c>
      <c r="AW247" s="555">
        <v>3</v>
      </c>
    </row>
    <row r="248">
      <c r="A248" s="613"/>
      <c r="B248" s="560" t="s">
        <v>395</v>
      </c>
      <c r="C248" s="560" t="s">
        <v>412</v>
      </c>
      <c r="D248" s="560" t="s">
        <v>392</v>
      </c>
      <c r="E248" s="702" t="s">
        <v>416</v>
      </c>
      <c r="F248" s="617">
        <f t="shared" si="272"/>
      </c>
      <c r="G248" s="618">
        <v>1531.47</v>
      </c>
      <c r="H248" s="618">
        <v>1842.39</v>
      </c>
      <c r="I248" s="617">
        <v>0</v>
      </c>
      <c r="J248" s="557">
        <v>8</v>
      </c>
      <c r="K248" s="554">
        <v>19569.149999999994</v>
      </c>
      <c r="L248" s="557">
        <v>0</v>
      </c>
      <c r="M248" s="496">
        <v>0</v>
      </c>
      <c r="N248" s="557">
        <f t="shared" si="459"/>
      </c>
      <c r="O248" s="554">
        <f t="shared" si="469"/>
      </c>
      <c r="P248" s="622">
        <v>1</v>
      </c>
      <c r="Q248" s="556">
        <f t="shared" si="713"/>
      </c>
      <c r="R248" s="624"/>
      <c r="S248" s="625">
        <f t="shared" si="102"/>
      </c>
      <c r="T248" s="626">
        <f t="shared" si="146"/>
      </c>
      <c r="U248" s="626"/>
      <c r="V248" s="626">
        <f t="shared" si="43"/>
      </c>
      <c r="W248" s="622">
        <v>6</v>
      </c>
      <c r="X248" s="626">
        <f t="shared" si="61"/>
      </c>
      <c r="Y248" s="703">
        <f t="shared" si="364"/>
      </c>
      <c r="Z248" s="626">
        <f t="shared" si="472"/>
      </c>
      <c r="AA248" s="626">
        <f t="shared" si="155"/>
      </c>
      <c r="AB248" s="626">
        <f t="shared" si="196"/>
      </c>
      <c r="AC248" s="556">
        <f t="shared" si="669"/>
      </c>
      <c r="AD248" s="556">
        <f t="shared" si="559"/>
      </c>
      <c r="AE248" s="556">
        <f t="shared" si="687"/>
      </c>
      <c r="AF248" s="556">
        <f t="shared" si="583"/>
      </c>
      <c r="AG248" s="556">
        <f t="shared" si="513"/>
      </c>
      <c r="AH248" s="556">
        <f t="shared" si="522"/>
      </c>
      <c r="AI248" s="556">
        <f t="shared" si="902"/>
      </c>
      <c r="AJ248" s="622">
        <v>58</v>
      </c>
      <c r="AK248" s="628">
        <v>35822</v>
      </c>
      <c r="AL248" s="628">
        <v>492</v>
      </c>
      <c r="AM248" s="628">
        <v>524</v>
      </c>
      <c r="AN248" s="628">
        <v>107</v>
      </c>
      <c r="AO248" s="628">
        <v>37</v>
      </c>
      <c r="AP248" s="628">
        <v>4</v>
      </c>
      <c r="AQ248" s="628">
        <v>2</v>
      </c>
      <c r="AR248" s="628">
        <v>21</v>
      </c>
      <c r="AS248" s="630"/>
      <c r="AT248" s="630"/>
      <c r="AU248" s="557">
        <v>84</v>
      </c>
      <c r="AV248" s="555">
        <v>18</v>
      </c>
      <c r="AW248" s="555">
        <v>8</v>
      </c>
    </row>
    <row r="249">
      <c r="A249" s="613"/>
      <c r="B249" s="641" t="s">
        <v>397</v>
      </c>
      <c r="C249" s="641"/>
      <c r="D249" s="641"/>
      <c r="E249" s="704"/>
      <c r="F249" s="642">
        <f>SUM(F244:F248)</f>
      </c>
      <c r="G249" s="642">
        <f>SUM(G244:G248)</f>
      </c>
      <c r="H249" s="642">
        <f>SUM(H244:H248)</f>
      </c>
      <c r="I249" s="642">
        <f>SUM(I244:I248)</f>
      </c>
      <c r="J249" s="644">
        <f>SUM(J244:J248)</f>
      </c>
      <c r="K249" s="644">
        <f>SUM(K244:K248)</f>
      </c>
      <c r="L249" s="644">
        <f>SUM(L244:L248)</f>
      </c>
      <c r="M249" s="644">
        <f>SUM(M244:M248)</f>
      </c>
      <c r="N249" s="667">
        <f>SUM(N244:N248)</f>
      </c>
      <c r="O249" s="668">
        <f>SUM(O244:O248)</f>
      </c>
      <c r="P249" s="651">
        <f>SUM(P244:P248)</f>
      </c>
      <c r="Q249" s="648">
        <f t="shared" si="713"/>
      </c>
      <c r="R249" s="649">
        <f>SUM(R244:R248)</f>
      </c>
      <c r="S249" s="625">
        <f t="shared" si="102"/>
      </c>
      <c r="T249" s="650">
        <f t="shared" si="146"/>
      </c>
      <c r="U249" s="650"/>
      <c r="V249" s="650">
        <f t="shared" si="43"/>
      </c>
      <c r="W249" s="651">
        <f>SUM(W244:W248)</f>
      </c>
      <c r="X249" s="650">
        <f t="shared" si="61"/>
      </c>
      <c r="Y249" s="705">
        <f t="shared" si="364"/>
      </c>
      <c r="Z249" s="650">
        <f t="shared" si="472"/>
      </c>
      <c r="AA249" s="650">
        <f t="shared" si="155"/>
      </c>
      <c r="AB249" s="650">
        <f t="shared" si="196"/>
      </c>
      <c r="AC249" s="648">
        <f t="shared" si="669"/>
      </c>
      <c r="AD249" s="648">
        <f t="shared" si="559"/>
      </c>
      <c r="AE249" s="648">
        <f t="shared" si="687"/>
      </c>
      <c r="AF249" s="648">
        <f t="shared" si="583"/>
      </c>
      <c r="AG249" s="648">
        <f t="shared" si="513"/>
      </c>
      <c r="AH249" s="648">
        <f t="shared" si="522"/>
      </c>
      <c r="AI249" s="648">
        <f t="shared" si="902"/>
      </c>
      <c r="AJ249" s="651">
        <f>AVERAGE(AJ244:AJ248)</f>
      </c>
      <c r="AK249" s="651">
        <f>SUM(AK244:AK248)</f>
      </c>
      <c r="AL249" s="651">
        <f>SUM(AL244:AL248)</f>
      </c>
      <c r="AM249" s="651">
        <f>SUM(AM244:AM248)</f>
      </c>
      <c r="AN249" s="651">
        <f>SUM(AN244:AN248)</f>
      </c>
      <c r="AO249" s="651">
        <f>SUM(AO244:AO248)</f>
      </c>
      <c r="AP249" s="651">
        <f>SUM(AP244:AP248)</f>
      </c>
      <c r="AQ249" s="651">
        <f>SUM(AQ244:AQ248)</f>
      </c>
      <c r="AR249" s="651">
        <f>SUM(AR244:AR248)</f>
      </c>
      <c r="AS249" s="654"/>
      <c r="AT249" s="654"/>
      <c r="AU249" s="667">
        <f>SUM(AU244:AU248)</f>
      </c>
      <c r="AV249" s="667">
        <f>SUM(AV244:AV248)</f>
      </c>
      <c r="AW249" s="667">
        <f>SUM(AW244:AW248)</f>
      </c>
    </row>
    <row r="250">
      <c r="A250" s="613"/>
      <c r="B250" s="560" t="s">
        <v>395</v>
      </c>
      <c r="C250" s="560" t="s">
        <v>412</v>
      </c>
      <c r="D250" s="560" t="s">
        <v>423</v>
      </c>
      <c r="E250" s="706" t="s">
        <v>418</v>
      </c>
      <c r="F250" s="617">
        <f t="shared" ref="F250:F252" si="273">G250+H250+I250</f>
      </c>
      <c r="G250" s="618">
        <v>2341.4700000000003</v>
      </c>
      <c r="H250" s="618">
        <v>2318.11</v>
      </c>
      <c r="I250" s="617">
        <v>0</v>
      </c>
      <c r="J250" s="557">
        <v>4</v>
      </c>
      <c r="K250" s="554">
        <v>10521</v>
      </c>
      <c r="L250" s="557">
        <v>0</v>
      </c>
      <c r="M250" s="554">
        <v>0</v>
      </c>
      <c r="N250" s="557">
        <f t="shared" ref="N250:N252" si="460">J250+L250</f>
      </c>
      <c r="O250" s="554">
        <f t="shared" ref="O250:O252" si="470">K250+M250</f>
      </c>
      <c r="P250" s="622">
        <v>1</v>
      </c>
      <c r="Q250" s="556">
        <f t="shared" si="713"/>
      </c>
      <c r="R250" s="624"/>
      <c r="S250" s="625">
        <f t="shared" si="102"/>
      </c>
      <c r="T250" s="626">
        <f t="shared" si="146"/>
      </c>
      <c r="U250" s="626"/>
      <c r="V250" s="626">
        <f t="shared" si="43"/>
      </c>
      <c r="W250" s="622">
        <v>2</v>
      </c>
      <c r="X250" s="626">
        <f t="shared" si="61"/>
      </c>
      <c r="Y250" s="703">
        <f t="shared" si="364"/>
      </c>
      <c r="Z250" s="626">
        <f t="shared" si="472"/>
      </c>
      <c r="AA250" s="626">
        <f t="shared" si="155"/>
      </c>
      <c r="AB250" s="626">
        <f t="shared" si="196"/>
      </c>
      <c r="AC250" s="556">
        <f t="shared" si="669"/>
      </c>
      <c r="AD250" s="556">
        <f t="shared" si="559"/>
      </c>
      <c r="AE250" s="556">
        <f t="shared" si="687"/>
      </c>
      <c r="AF250" s="556">
        <f t="shared" si="583"/>
      </c>
      <c r="AG250" s="556">
        <f t="shared" si="513"/>
      </c>
      <c r="AH250" s="556">
        <f t="shared" si="522"/>
      </c>
      <c r="AI250" s="556">
        <f t="shared" si="902"/>
      </c>
      <c r="AJ250" s="622">
        <v>59</v>
      </c>
      <c r="AK250" s="628">
        <v>49154</v>
      </c>
      <c r="AL250" s="628">
        <v>799</v>
      </c>
      <c r="AM250" s="628">
        <v>808</v>
      </c>
      <c r="AN250" s="628">
        <v>193</v>
      </c>
      <c r="AO250" s="628">
        <v>83</v>
      </c>
      <c r="AP250" s="628">
        <v>4</v>
      </c>
      <c r="AQ250" s="628">
        <v>3</v>
      </c>
      <c r="AR250" s="628">
        <v>31</v>
      </c>
      <c r="AS250" s="630"/>
      <c r="AT250" s="630"/>
      <c r="AU250" s="555">
        <v>172</v>
      </c>
      <c r="AV250" s="555">
        <v>33</v>
      </c>
      <c r="AW250" s="555">
        <v>5</v>
      </c>
    </row>
    <row r="251">
      <c r="A251" s="613"/>
      <c r="B251" s="560" t="s">
        <v>395</v>
      </c>
      <c r="C251" s="560" t="s">
        <v>412</v>
      </c>
      <c r="D251" s="560" t="s">
        <v>423</v>
      </c>
      <c r="E251" s="706" t="s">
        <v>419</v>
      </c>
      <c r="F251" s="617">
        <f t="shared" si="273"/>
      </c>
      <c r="G251" s="618">
        <v>2689.37</v>
      </c>
      <c r="H251" s="618">
        <v>2387.96</v>
      </c>
      <c r="I251" s="617">
        <v>0</v>
      </c>
      <c r="J251" s="557">
        <v>8</v>
      </c>
      <c r="K251" s="554">
        <v>18488.140000000014</v>
      </c>
      <c r="L251" s="557">
        <v>0</v>
      </c>
      <c r="M251" s="554">
        <v>0</v>
      </c>
      <c r="N251" s="557">
        <f t="shared" si="460"/>
      </c>
      <c r="O251" s="554">
        <f t="shared" si="470"/>
      </c>
      <c r="P251" s="622">
        <v>3</v>
      </c>
      <c r="Q251" s="556">
        <f t="shared" si="713"/>
      </c>
      <c r="R251" s="624"/>
      <c r="S251" s="625">
        <f t="shared" si="102"/>
      </c>
      <c r="T251" s="626">
        <f t="shared" si="146"/>
      </c>
      <c r="U251" s="626"/>
      <c r="V251" s="626">
        <f t="shared" si="43"/>
      </c>
      <c r="W251" s="622">
        <v>5</v>
      </c>
      <c r="X251" s="626">
        <f t="shared" si="61"/>
      </c>
      <c r="Y251" s="703">
        <f t="shared" si="364"/>
      </c>
      <c r="Z251" s="626">
        <f t="shared" si="472"/>
      </c>
      <c r="AA251" s="626">
        <f t="shared" si="155"/>
      </c>
      <c r="AB251" s="626">
        <f t="shared" si="196"/>
      </c>
      <c r="AC251" s="556">
        <f t="shared" si="669"/>
      </c>
      <c r="AD251" s="556">
        <f t="shared" si="559"/>
      </c>
      <c r="AE251" s="556">
        <f t="shared" si="687"/>
      </c>
      <c r="AF251" s="556">
        <f t="shared" si="583"/>
      </c>
      <c r="AG251" s="556">
        <f t="shared" si="513"/>
      </c>
      <c r="AH251" s="556">
        <f t="shared" si="522"/>
      </c>
      <c r="AI251" s="556">
        <f t="shared" si="902"/>
      </c>
      <c r="AJ251" s="622">
        <v>60</v>
      </c>
      <c r="AK251" s="628">
        <v>52272</v>
      </c>
      <c r="AL251" s="628">
        <v>928</v>
      </c>
      <c r="AM251" s="628">
        <v>968</v>
      </c>
      <c r="AN251" s="628">
        <v>207</v>
      </c>
      <c r="AO251" s="628">
        <v>158</v>
      </c>
      <c r="AP251" s="628">
        <v>15</v>
      </c>
      <c r="AQ251" s="628">
        <v>3</v>
      </c>
      <c r="AR251" s="628">
        <v>38</v>
      </c>
      <c r="AS251" s="630"/>
      <c r="AT251" s="630"/>
      <c r="AU251" s="555">
        <v>175</v>
      </c>
      <c r="AV251" s="555">
        <v>49</v>
      </c>
      <c r="AW251" s="555">
        <v>8</v>
      </c>
    </row>
    <row r="252">
      <c r="A252" s="613"/>
      <c r="B252" s="560" t="s">
        <v>395</v>
      </c>
      <c r="C252" s="560" t="s">
        <v>412</v>
      </c>
      <c r="D252" s="560" t="s">
        <v>423</v>
      </c>
      <c r="E252" s="702" t="s">
        <v>420</v>
      </c>
      <c r="F252" s="617">
        <f t="shared" si="273"/>
      </c>
      <c r="G252" s="618">
        <v>2430.34</v>
      </c>
      <c r="H252" s="618">
        <v>1775.72</v>
      </c>
      <c r="I252" s="617">
        <v>0</v>
      </c>
      <c r="J252" s="557">
        <v>12</v>
      </c>
      <c r="K252" s="554">
        <v>25178.589999999967</v>
      </c>
      <c r="L252" s="557">
        <v>0</v>
      </c>
      <c r="M252" s="496">
        <v>0</v>
      </c>
      <c r="N252" s="557">
        <f t="shared" si="460"/>
      </c>
      <c r="O252" s="554">
        <f t="shared" si="470"/>
      </c>
      <c r="P252" s="622">
        <v>2</v>
      </c>
      <c r="Q252" s="556">
        <f t="shared" si="713"/>
      </c>
      <c r="R252" s="624"/>
      <c r="S252" s="625">
        <f t="shared" si="102"/>
      </c>
      <c r="T252" s="626">
        <f t="shared" si="146"/>
      </c>
      <c r="U252" s="626"/>
      <c r="V252" s="626">
        <f t="shared" si="43"/>
      </c>
      <c r="W252" s="622">
        <v>6</v>
      </c>
      <c r="X252" s="626">
        <f t="shared" si="61"/>
      </c>
      <c r="Y252" s="703">
        <f t="shared" si="364"/>
      </c>
      <c r="Z252" s="626">
        <f t="shared" si="472"/>
      </c>
      <c r="AA252" s="626">
        <f t="shared" si="155"/>
      </c>
      <c r="AB252" s="626">
        <f t="shared" si="196"/>
      </c>
      <c r="AC252" s="556">
        <f t="shared" si="669"/>
      </c>
      <c r="AD252" s="556">
        <f t="shared" si="559"/>
      </c>
      <c r="AE252" s="556">
        <f t="shared" si="687"/>
      </c>
      <c r="AF252" s="556">
        <f t="shared" si="583"/>
      </c>
      <c r="AG252" s="556">
        <f t="shared" si="513"/>
      </c>
      <c r="AH252" s="556">
        <f t="shared" si="522"/>
      </c>
      <c r="AI252" s="556">
        <f t="shared" si="902"/>
      </c>
      <c r="AJ252" s="622">
        <v>60</v>
      </c>
      <c r="AK252" s="628">
        <v>47173</v>
      </c>
      <c r="AL252" s="628">
        <v>923</v>
      </c>
      <c r="AM252" s="628">
        <v>981</v>
      </c>
      <c r="AN252" s="628">
        <v>149</v>
      </c>
      <c r="AO252" s="628">
        <v>101</v>
      </c>
      <c r="AP252" s="628">
        <v>7</v>
      </c>
      <c r="AQ252" s="628">
        <v>0</v>
      </c>
      <c r="AR252" s="628">
        <v>22</v>
      </c>
      <c r="AS252" s="630"/>
      <c r="AT252" s="630"/>
      <c r="AU252" s="555">
        <v>100</v>
      </c>
      <c r="AV252" s="555">
        <v>25</v>
      </c>
      <c r="AW252" s="555">
        <v>13</v>
      </c>
    </row>
    <row r="253">
      <c r="A253" s="613"/>
      <c r="B253" s="641" t="s">
        <v>397</v>
      </c>
      <c r="C253" s="641"/>
      <c r="D253" s="641"/>
      <c r="E253" s="704"/>
      <c r="F253" s="642">
        <f>SUM(F250:F252)</f>
      </c>
      <c r="G253" s="642">
        <f>SUM(G250:G252)</f>
      </c>
      <c r="H253" s="642">
        <f>SUM(H250:H252)</f>
      </c>
      <c r="I253" s="642">
        <f>SUM(I250:I252)</f>
      </c>
      <c r="J253" s="644">
        <f>SUM(J250:J252)</f>
      </c>
      <c r="K253" s="644">
        <f>SUM(K250:K252)</f>
      </c>
      <c r="L253" s="644">
        <f>SUM(L250:L252)</f>
      </c>
      <c r="M253" s="644">
        <f>SUM(M250:M252)</f>
      </c>
      <c r="N253" s="667">
        <f>SUM(N250:N252)</f>
      </c>
      <c r="O253" s="668">
        <f>SUM(O250:O252)</f>
      </c>
      <c r="P253" s="651">
        <f>SUM(P250:P252)</f>
      </c>
      <c r="Q253" s="648">
        <f t="shared" si="713"/>
      </c>
      <c r="R253" s="649">
        <f>SUM(R250:R252)</f>
      </c>
      <c r="S253" s="625">
        <f t="shared" si="102"/>
      </c>
      <c r="T253" s="650">
        <f t="shared" si="146"/>
      </c>
      <c r="U253" s="650"/>
      <c r="V253" s="650">
        <f t="shared" si="43"/>
      </c>
      <c r="W253" s="651">
        <f>SUM(W250:W252)</f>
      </c>
      <c r="X253" s="650">
        <f t="shared" si="61"/>
      </c>
      <c r="Y253" s="705">
        <f t="shared" si="364"/>
      </c>
      <c r="Z253" s="650">
        <f t="shared" si="472"/>
      </c>
      <c r="AA253" s="650">
        <f t="shared" si="155"/>
      </c>
      <c r="AB253" s="650">
        <f t="shared" si="196"/>
      </c>
      <c r="AC253" s="648">
        <f t="shared" si="669"/>
      </c>
      <c r="AD253" s="648">
        <f t="shared" si="559"/>
      </c>
      <c r="AE253" s="648">
        <f t="shared" si="687"/>
      </c>
      <c r="AF253" s="648">
        <f t="shared" si="583"/>
      </c>
      <c r="AG253" s="648">
        <f t="shared" si="513"/>
      </c>
      <c r="AH253" s="648">
        <f t="shared" si="522"/>
      </c>
      <c r="AI253" s="648">
        <f t="shared" si="902"/>
      </c>
      <c r="AJ253" s="651">
        <f>AVERAGE(AJ250:AJ252)</f>
      </c>
      <c r="AK253" s="651">
        <f>SUM(AK250:AK252)</f>
      </c>
      <c r="AL253" s="651">
        <f>SUM(AL250:AL252)</f>
      </c>
      <c r="AM253" s="651">
        <f>SUM(AM250:AM252)</f>
      </c>
      <c r="AN253" s="651">
        <f>SUM(AN250:AN252)</f>
      </c>
      <c r="AO253" s="651">
        <f>SUM(AO250:AO252)</f>
      </c>
      <c r="AP253" s="651">
        <f>SUM(AP250:AP252)</f>
      </c>
      <c r="AQ253" s="651">
        <f>SUM(AQ250:AQ252)</f>
      </c>
      <c r="AR253" s="651">
        <f>SUM(AR250:AR252)</f>
      </c>
      <c r="AS253" s="654"/>
      <c r="AT253" s="654"/>
      <c r="AU253" s="667">
        <f>SUM(AU250:AU252)</f>
      </c>
      <c r="AV253" s="667">
        <f>SUM(AV250:AV252)</f>
      </c>
      <c r="AW253" s="667">
        <f>SUM(AW250:AW252)</f>
      </c>
    </row>
    <row r="254">
      <c r="A254" s="613"/>
      <c r="B254" s="670" t="s">
        <v>421</v>
      </c>
      <c r="C254" s="670"/>
      <c r="D254" s="670"/>
      <c r="E254" s="670"/>
      <c r="F254" s="707">
        <f>F253+F249+F243+F237+F231</f>
      </c>
      <c r="G254" s="707">
        <f>G253+G249+G243+G237+G231</f>
      </c>
      <c r="H254" s="707">
        <f>H253+H249+H243+H237+H231</f>
      </c>
      <c r="I254" s="707">
        <f>I253+I249+I243+I237+I231</f>
      </c>
      <c r="J254" s="708">
        <f>J253+J249+J243+J237+J231</f>
      </c>
      <c r="K254" s="708">
        <f>K253+K249+K243+K237+K231</f>
      </c>
      <c r="L254" s="708">
        <f>L253+L249+L243+L237+L231</f>
      </c>
      <c r="M254" s="708">
        <f>M253+M249+M243+M237+M231</f>
      </c>
      <c r="N254" s="709">
        <f>N253+N249+N243+N237+N231</f>
      </c>
      <c r="O254" s="710">
        <f>O253+O249+O243+O237+O231</f>
      </c>
      <c r="P254" s="711">
        <f>P253+P249+P243+P237+P231</f>
      </c>
      <c r="Q254" s="712">
        <f t="shared" si="713"/>
      </c>
      <c r="R254" s="713">
        <f>R253+R249+R243+R237+R231</f>
      </c>
      <c r="S254" s="714">
        <f t="shared" si="102"/>
      </c>
      <c r="T254" s="707">
        <f t="shared" si="146"/>
      </c>
      <c r="U254" s="707"/>
      <c r="V254" s="707">
        <f t="shared" si="43"/>
      </c>
      <c r="W254" s="711">
        <f>W253+W249+W243+W237+W231</f>
      </c>
      <c r="X254" s="707">
        <f t="shared" si="61"/>
      </c>
      <c r="Y254" s="671">
        <f t="shared" si="364"/>
      </c>
      <c r="Z254" s="671">
        <f t="shared" si="472"/>
      </c>
      <c r="AA254" s="671">
        <f t="shared" si="155"/>
      </c>
      <c r="AB254" s="671">
        <f t="shared" si="196"/>
      </c>
      <c r="AC254" s="674">
        <f t="shared" si="669"/>
      </c>
      <c r="AD254" s="674">
        <f t="shared" si="559"/>
      </c>
      <c r="AE254" s="674">
        <f t="shared" si="687"/>
      </c>
      <c r="AF254" s="674">
        <f t="shared" si="583"/>
      </c>
      <c r="AG254" s="674">
        <f t="shared" si="513"/>
      </c>
      <c r="AH254" s="674">
        <f t="shared" si="522"/>
      </c>
      <c r="AI254" s="674">
        <f t="shared" si="902"/>
      </c>
      <c r="AJ254" s="673"/>
      <c r="AK254" s="673">
        <f>AK253+AK249+AK243+AK237+AK231</f>
      </c>
      <c r="AL254" s="673">
        <f>AL253+AL249+AL243+AL237+AL231</f>
      </c>
      <c r="AM254" s="673">
        <f>AM253+AM249+AM243+AM237+AM231</f>
      </c>
      <c r="AN254" s="673">
        <f>AN253+AN249+AN243+AN237+AN231</f>
      </c>
      <c r="AO254" s="673">
        <f>AO253+AO249+AO243+AO237+AO231</f>
      </c>
      <c r="AP254" s="673">
        <f>AP253+AP249+AP243+AP237+AP231</f>
      </c>
      <c r="AQ254" s="673">
        <f>AQ253+AQ249+AQ243+AQ237+AQ231</f>
      </c>
      <c r="AR254" s="673">
        <f>AR253+AR249+AR243+AR237+AR231</f>
      </c>
      <c r="AS254" s="677"/>
      <c r="AT254" s="677"/>
      <c r="AU254" s="672">
        <f>AU253+AU249+AU243+AU237+AU231</f>
      </c>
      <c r="AV254" s="672">
        <f>AV253+AV249+AV243+AV237+AV231</f>
      </c>
      <c r="AW254" s="672">
        <f>AW253+AW249+AW243+AW237+AW231</f>
      </c>
    </row>
    <row r="255">
      <c r="A255" s="580"/>
      <c r="B255" s="580" t="s">
        <v>350</v>
      </c>
      <c r="C255" s="580"/>
      <c r="D255" s="580"/>
      <c r="E255" s="580"/>
      <c r="F255" s="581" t="s">
        <v>351</v>
      </c>
      <c r="G255" s="581"/>
      <c r="H255" s="581"/>
      <c r="I255" s="581"/>
      <c r="J255" s="581"/>
      <c r="K255" s="581"/>
      <c r="L255" s="581"/>
      <c r="M255" s="581"/>
      <c r="N255" s="581"/>
      <c r="O255" s="581"/>
      <c r="P255" s="581"/>
      <c r="Q255" s="581"/>
      <c r="R255" s="581"/>
      <c r="S255" s="581"/>
      <c r="T255" s="581"/>
      <c r="U255" s="581"/>
      <c r="V255" s="581"/>
      <c r="W255" s="581"/>
      <c r="X255" s="581"/>
      <c r="Y255" s="581"/>
      <c r="Z255" s="582" t="s">
        <v>352</v>
      </c>
      <c r="AA255" s="582"/>
      <c r="AB255" s="582"/>
      <c r="AC255" s="582"/>
      <c r="AD255" s="582"/>
      <c r="AE255" s="582"/>
      <c r="AF255" s="582"/>
      <c r="AG255" s="582"/>
      <c r="AH255" s="582"/>
      <c r="AI255" s="582"/>
      <c r="AJ255" s="582"/>
      <c r="AK255" s="582"/>
      <c r="AL255" s="582"/>
      <c r="AM255" s="582"/>
      <c r="AN255" s="582"/>
      <c r="AO255" s="582"/>
      <c r="AP255" s="582"/>
      <c r="AQ255" s="582"/>
      <c r="AR255" s="582"/>
      <c r="AS255" s="582"/>
      <c r="AT255" s="582"/>
      <c r="AU255" s="582"/>
      <c r="AV255" s="583" t="s">
        <v>427</v>
      </c>
      <c r="AW255" s="583"/>
    </row>
    <row r="256">
      <c r="A256" s="580"/>
      <c r="B256" s="580"/>
      <c r="C256" s="580"/>
      <c r="D256" s="580"/>
      <c r="E256" s="580"/>
      <c r="F256" s="586" t="s">
        <v>428</v>
      </c>
      <c r="G256" s="586"/>
      <c r="H256" s="586"/>
      <c r="I256" s="586"/>
      <c r="J256" s="715" t="s">
        <v>429</v>
      </c>
      <c r="K256" s="715"/>
      <c r="L256" s="715"/>
      <c r="M256" s="715"/>
      <c r="N256" s="715"/>
      <c r="O256" s="715"/>
      <c r="P256" s="715"/>
      <c r="Q256" s="715"/>
      <c r="R256" s="715"/>
      <c r="S256" s="715"/>
      <c r="T256" s="588" t="s">
        <v>430</v>
      </c>
      <c r="U256" s="588"/>
      <c r="V256" s="588"/>
      <c r="W256" s="588"/>
      <c r="X256" s="588"/>
      <c r="Y256" s="588"/>
      <c r="Z256" s="589" t="s">
        <v>431</v>
      </c>
      <c r="AA256" s="589"/>
      <c r="AB256" s="589"/>
      <c r="AC256" s="589"/>
      <c r="AD256" s="589"/>
      <c r="AE256" s="589"/>
      <c r="AF256" s="589"/>
      <c r="AG256" s="589"/>
      <c r="AH256" s="589"/>
      <c r="AI256" s="589"/>
      <c r="AJ256" s="589"/>
      <c r="AK256" s="590" t="s">
        <v>432</v>
      </c>
      <c r="AL256" s="590"/>
      <c r="AM256" s="590"/>
      <c r="AN256" s="590"/>
      <c r="AO256" s="590"/>
      <c r="AP256" s="590"/>
      <c r="AQ256" s="590"/>
      <c r="AR256" s="590"/>
      <c r="AS256" s="590"/>
      <c r="AT256" s="590"/>
      <c r="AU256" s="590"/>
      <c r="AV256" s="591"/>
      <c r="AW256" s="592"/>
    </row>
    <row r="257">
      <c r="A257" s="580"/>
      <c r="B257" s="594" t="s">
        <v>433</v>
      </c>
      <c r="C257" s="594" t="s">
        <v>434</v>
      </c>
      <c r="D257" s="595" t="s">
        <v>353</v>
      </c>
      <c r="E257" s="595" t="s">
        <v>354</v>
      </c>
      <c r="F257" s="586" t="s">
        <v>355</v>
      </c>
      <c r="G257" s="586" t="s">
        <v>356</v>
      </c>
      <c r="H257" s="596" t="s">
        <v>357</v>
      </c>
      <c r="I257" s="597" t="s">
        <v>358</v>
      </c>
      <c r="J257" s="598" t="s">
        <v>359</v>
      </c>
      <c r="K257" s="599" t="s">
        <v>360</v>
      </c>
      <c r="L257" s="598" t="s">
        <v>361</v>
      </c>
      <c r="M257" s="599" t="s">
        <v>362</v>
      </c>
      <c r="N257" s="599" t="s">
        <v>435</v>
      </c>
      <c r="O257" s="599" t="s">
        <v>436</v>
      </c>
      <c r="P257" s="599" t="s">
        <v>437</v>
      </c>
      <c r="Q257" s="599" t="s">
        <v>438</v>
      </c>
      <c r="R257" s="599" t="s">
        <v>363</v>
      </c>
      <c r="S257" s="598" t="s">
        <v>364</v>
      </c>
      <c r="T257" s="588" t="s">
        <v>439</v>
      </c>
      <c r="U257" s="588"/>
      <c r="V257" s="588" t="s">
        <v>369</v>
      </c>
      <c r="W257" s="603" t="s">
        <v>440</v>
      </c>
      <c r="X257" s="588" t="s">
        <v>441</v>
      </c>
      <c r="Y257" s="604" t="s">
        <v>367</v>
      </c>
      <c r="Z257" s="605" t="s">
        <v>442</v>
      </c>
      <c r="AA257" s="606" t="s">
        <v>443</v>
      </c>
      <c r="AB257" s="607" t="s">
        <v>444</v>
      </c>
      <c r="AC257" s="606" t="s">
        <v>445</v>
      </c>
      <c r="AD257" s="606" t="s">
        <v>446</v>
      </c>
      <c r="AE257" s="716" t="s">
        <v>374</v>
      </c>
      <c r="AF257" s="606" t="s">
        <v>447</v>
      </c>
      <c r="AG257" s="717" t="s">
        <v>448</v>
      </c>
      <c r="AH257" s="717" t="s">
        <v>449</v>
      </c>
      <c r="AI257" s="716" t="s">
        <v>450</v>
      </c>
      <c r="AJ257" s="716" t="s">
        <v>377</v>
      </c>
      <c r="AK257" s="590" t="s">
        <v>379</v>
      </c>
      <c r="AL257" s="590" t="s">
        <v>380</v>
      </c>
      <c r="AM257" s="590" t="s">
        <v>382</v>
      </c>
      <c r="AN257" s="590" t="s">
        <v>381</v>
      </c>
      <c r="AO257" s="590" t="s">
        <v>453</v>
      </c>
      <c r="AP257" s="590" t="s">
        <v>383</v>
      </c>
      <c r="AQ257" s="590" t="s">
        <v>452</v>
      </c>
      <c r="AR257" s="590" t="s">
        <v>454</v>
      </c>
      <c r="AS257" s="590" t="s">
        <v>384</v>
      </c>
      <c r="AT257" s="590" t="s">
        <v>451</v>
      </c>
      <c r="AU257" s="590" t="s">
        <v>386</v>
      </c>
      <c r="AV257" s="591"/>
      <c r="AW257" s="592"/>
    </row>
    <row r="258">
      <c r="A258" s="692" t="s">
        <v>457</v>
      </c>
      <c r="B258" s="614" t="s">
        <v>395</v>
      </c>
      <c r="C258" s="560" t="s">
        <v>412</v>
      </c>
      <c r="D258" s="615" t="s">
        <v>423</v>
      </c>
      <c r="E258" s="616" t="s">
        <v>393</v>
      </c>
      <c r="F258" s="617">
        <f t="shared" ref="F258:F259" si="274">G258+H258+I258</f>
      </c>
      <c r="G258" s="718">
        <v>1231.62</v>
      </c>
      <c r="H258" s="618">
        <v>1141.34</v>
      </c>
      <c r="I258" s="617">
        <v>0</v>
      </c>
      <c r="J258" s="557">
        <v>3</v>
      </c>
      <c r="K258" s="669">
        <v>6407.380000000005</v>
      </c>
      <c r="L258" s="557">
        <v>0</v>
      </c>
      <c r="M258" s="554">
        <v>0</v>
      </c>
      <c r="N258" s="622">
        <v>1</v>
      </c>
      <c r="O258" s="556">
        <f t="shared" ref="O258:O283" si="7">N258/R258</f>
      </c>
      <c r="P258" s="719"/>
      <c r="Q258" s="720">
        <f t="shared" ref="Q258:Q283" si="688">P258/R258</f>
      </c>
      <c r="R258" s="557">
        <f t="shared" ref="R258:R259" si="714">J258+L258</f>
      </c>
      <c r="S258" s="554">
        <f t="shared" ref="S258:S259" si="796">K258+M258</f>
      </c>
      <c r="T258" s="626">
        <f t="shared" ref="T258:T283" si="103">S258/F258</f>
      </c>
      <c r="U258" s="626"/>
      <c r="V258" s="626">
        <f t="shared" ref="V258:V283" si="119">S258/R258</f>
      </c>
      <c r="W258" s="622">
        <v>3</v>
      </c>
      <c r="X258" s="626">
        <f t="shared" ref="X258:X283" si="62">F258/W258</f>
      </c>
      <c r="Y258" s="626">
        <f t="shared" ref="Y258:Y283" si="44">F258/R258</f>
      </c>
      <c r="Z258" s="626">
        <f t="shared" ref="Z258:Z283" si="473">F258/AL258</f>
      </c>
      <c r="AA258" s="626">
        <f t="shared" ref="AA258:AA283" si="156">F258/AK258*1000</f>
      </c>
      <c r="AB258" s="626">
        <f t="shared" ref="AB258:AB283" si="197">F258/AN258</f>
      </c>
      <c r="AC258" s="556">
        <f t="shared" ref="AC258:AC283" si="670">AL258/AK258</f>
      </c>
      <c r="AD258" s="556">
        <f t="shared" ref="AD258:AD283" si="78">AN258/AM258</f>
      </c>
      <c r="AE258" s="556">
        <f t="shared" ref="AE258:AE283" si="365">AP258/AM258</f>
      </c>
      <c r="AF258" s="556">
        <f t="shared" ref="AF258:AF283" si="489">R258/AP258</f>
      </c>
      <c r="AG258" s="556">
        <f t="shared" ref="AG258:AG283" si="172">AR258/AN258</f>
      </c>
      <c r="AH258" s="556">
        <f t="shared" ref="AH258:AH283" si="213">R258/AR258</f>
      </c>
      <c r="AI258" s="556">
        <f t="shared" ref="AI258:AI283" si="885">AQ258/AP258</f>
      </c>
      <c r="AJ258" s="622">
        <v>61</v>
      </c>
      <c r="AK258" s="628">
        <v>26443</v>
      </c>
      <c r="AL258" s="628">
        <v>663</v>
      </c>
      <c r="AM258" s="628">
        <v>729</v>
      </c>
      <c r="AN258" s="628">
        <v>84</v>
      </c>
      <c r="AO258" s="560">
        <v>28</v>
      </c>
      <c r="AP258" s="628">
        <v>84</v>
      </c>
      <c r="AQ258" s="560">
        <v>79</v>
      </c>
      <c r="AR258" s="560">
        <v>4</v>
      </c>
      <c r="AS258" s="628">
        <v>7</v>
      </c>
      <c r="AT258" s="628">
        <v>0</v>
      </c>
      <c r="AU258" s="628">
        <v>16</v>
      </c>
      <c r="AV258" s="630"/>
      <c r="AW258" s="630"/>
    </row>
    <row r="259">
      <c r="A259" s="692"/>
      <c r="B259" s="614" t="s">
        <v>395</v>
      </c>
      <c r="C259" s="560" t="s">
        <v>412</v>
      </c>
      <c r="D259" s="615" t="s">
        <v>423</v>
      </c>
      <c r="E259" s="655" t="s">
        <v>396</v>
      </c>
      <c r="F259" s="617">
        <f t="shared" si="274"/>
      </c>
      <c r="G259" s="617">
        <v>323.73</v>
      </c>
      <c r="H259" s="618">
        <v>538.74</v>
      </c>
      <c r="I259" s="617">
        <v>0</v>
      </c>
      <c r="J259" s="496">
        <v>6</v>
      </c>
      <c r="K259" s="559">
        <v>14195.619999999995</v>
      </c>
      <c r="L259" s="557">
        <v>0</v>
      </c>
      <c r="M259" s="554">
        <v>0</v>
      </c>
      <c r="N259" s="622">
        <v>0</v>
      </c>
      <c r="O259" s="556">
        <f t="shared" si="7"/>
      </c>
      <c r="P259" s="719"/>
      <c r="Q259" s="720">
        <f t="shared" si="688"/>
      </c>
      <c r="R259" s="557">
        <f t="shared" si="714"/>
      </c>
      <c r="S259" s="554">
        <f t="shared" si="796"/>
      </c>
      <c r="T259" s="626">
        <f t="shared" si="103"/>
      </c>
      <c r="U259" s="626"/>
      <c r="V259" s="626">
        <f t="shared" si="119"/>
      </c>
      <c r="W259" s="622">
        <v>5</v>
      </c>
      <c r="X259" s="626">
        <f t="shared" si="62"/>
      </c>
      <c r="Y259" s="626">
        <f t="shared" si="44"/>
      </c>
      <c r="Z259" s="626">
        <f t="shared" si="473"/>
      </c>
      <c r="AA259" s="626">
        <f t="shared" si="156"/>
      </c>
      <c r="AB259" s="626">
        <f t="shared" si="197"/>
      </c>
      <c r="AC259" s="556">
        <f t="shared" si="670"/>
      </c>
      <c r="AD259" s="556">
        <f t="shared" si="78"/>
      </c>
      <c r="AE259" s="556">
        <f t="shared" si="365"/>
      </c>
      <c r="AF259" s="556">
        <f t="shared" si="489"/>
      </c>
      <c r="AG259" s="556">
        <f t="shared" si="172"/>
      </c>
      <c r="AH259" s="556">
        <f t="shared" si="213"/>
      </c>
      <c r="AI259" s="556">
        <f t="shared" si="885"/>
      </c>
      <c r="AJ259" s="622">
        <v>61</v>
      </c>
      <c r="AK259" s="628">
        <v>11462</v>
      </c>
      <c r="AL259" s="628">
        <v>292</v>
      </c>
      <c r="AM259" s="628">
        <v>334</v>
      </c>
      <c r="AN259" s="628">
        <v>61</v>
      </c>
      <c r="AO259" s="560">
        <v>9</v>
      </c>
      <c r="AP259" s="628">
        <v>78</v>
      </c>
      <c r="AQ259" s="560">
        <v>50</v>
      </c>
      <c r="AR259" s="560">
        <v>6</v>
      </c>
      <c r="AS259" s="628">
        <v>6</v>
      </c>
      <c r="AT259" s="628">
        <v>0</v>
      </c>
      <c r="AU259" s="628">
        <v>18</v>
      </c>
      <c r="AV259" s="630"/>
      <c r="AW259" s="630"/>
    </row>
    <row r="260">
      <c r="A260" s="692"/>
      <c r="B260" s="641" t="s">
        <v>397</v>
      </c>
      <c r="C260" s="641"/>
      <c r="D260" s="641"/>
      <c r="E260" s="641"/>
      <c r="F260" s="642">
        <f>SUM(F258:F259)</f>
      </c>
      <c r="G260" s="642">
        <f>SUM(G258:G259)</f>
      </c>
      <c r="H260" s="642">
        <f>SUM(H258:H259)</f>
      </c>
      <c r="I260" s="642">
        <f>SUM(I258:I259)</f>
      </c>
      <c r="J260" s="644">
        <f>SUM(J258:J259)</f>
      </c>
      <c r="K260" s="644">
        <f>SUM(K258:K259)</f>
      </c>
      <c r="L260" s="644">
        <f>SUM(L258:L259)</f>
      </c>
      <c r="M260" s="644">
        <f>SUM(M258:M259)</f>
      </c>
      <c r="N260" s="651">
        <f>SUM(N258:N259)</f>
      </c>
      <c r="O260" s="648">
        <f t="shared" si="7"/>
      </c>
      <c r="P260" s="721">
        <f>SUM(P258:P259)</f>
      </c>
      <c r="Q260" s="720">
        <f t="shared" si="688"/>
      </c>
      <c r="R260" s="667">
        <f>SUM(R258:R259)</f>
      </c>
      <c r="S260" s="668">
        <f>SUM(S258:S259)</f>
      </c>
      <c r="T260" s="650">
        <f t="shared" si="103"/>
      </c>
      <c r="U260" s="650"/>
      <c r="V260" s="650">
        <f t="shared" si="119"/>
      </c>
      <c r="W260" s="651">
        <f>SUM(W258:W259)</f>
      </c>
      <c r="X260" s="650">
        <f t="shared" si="62"/>
      </c>
      <c r="Y260" s="650">
        <f t="shared" si="44"/>
      </c>
      <c r="Z260" s="650">
        <f t="shared" si="473"/>
      </c>
      <c r="AA260" s="650">
        <f t="shared" si="156"/>
      </c>
      <c r="AB260" s="650">
        <f t="shared" si="197"/>
      </c>
      <c r="AC260" s="648">
        <f t="shared" si="670"/>
      </c>
      <c r="AD260" s="648">
        <f t="shared" si="78"/>
      </c>
      <c r="AE260" s="648">
        <f t="shared" si="365"/>
      </c>
      <c r="AF260" s="648">
        <f t="shared" si="489"/>
      </c>
      <c r="AG260" s="648">
        <f t="shared" si="172"/>
      </c>
      <c r="AH260" s="648">
        <f t="shared" si="213"/>
      </c>
      <c r="AI260" s="648">
        <f t="shared" si="885"/>
      </c>
      <c r="AJ260" s="651">
        <f>AVERAGE(AJ258:AJ259)</f>
      </c>
      <c r="AK260" s="651">
        <f>SUM(AK258:AK259)</f>
      </c>
      <c r="AL260" s="651">
        <f>SUM(AL258:AL259)</f>
      </c>
      <c r="AM260" s="651">
        <f>SUM(AM258:AM259)</f>
      </c>
      <c r="AN260" s="651">
        <f>SUM(AN258:AN259)</f>
      </c>
      <c r="AO260" s="644">
        <f>SUM(AO258:AO259)</f>
      </c>
      <c r="AP260" s="651">
        <f>SUM(AP258:AP259)</f>
      </c>
      <c r="AQ260" s="644">
        <f>SUM(AQ258:AQ259)</f>
      </c>
      <c r="AR260" s="644">
        <f>SUM(AR258:AR259)</f>
      </c>
      <c r="AS260" s="651">
        <f>SUM(AS258:AS259)</f>
      </c>
      <c r="AT260" s="651">
        <f>SUM(AT258:AT259)</f>
      </c>
      <c r="AU260" s="651">
        <f>SUM(AU258:AU259)</f>
      </c>
      <c r="AV260" s="654"/>
      <c r="AW260" s="654"/>
    </row>
    <row r="261">
      <c r="A261" s="692"/>
      <c r="B261" s="692" t="s">
        <v>458</v>
      </c>
      <c r="C261" s="614" t="s">
        <v>394</v>
      </c>
      <c r="D261" s="615" t="s">
        <v>398</v>
      </c>
      <c r="E261" s="655" t="s">
        <v>399</v>
      </c>
      <c r="F261" s="617">
        <f t="shared" ref="F261:F265" si="275">G261+H261+I261</f>
      </c>
      <c r="G261" s="617">
        <v>867.3</v>
      </c>
      <c r="H261" s="617">
        <v>1241.89</v>
      </c>
      <c r="I261" s="617">
        <v>0</v>
      </c>
      <c r="J261" s="555">
        <v>2</v>
      </c>
      <c r="K261" s="669">
        <v>6216.22</v>
      </c>
      <c r="L261" s="555">
        <v>0</v>
      </c>
      <c r="M261" s="669">
        <v>0</v>
      </c>
      <c r="N261" s="622">
        <v>0</v>
      </c>
      <c r="O261" s="556">
        <f t="shared" si="7"/>
      </c>
      <c r="P261" s="722"/>
      <c r="Q261" s="720">
        <f t="shared" si="688"/>
      </c>
      <c r="R261" s="557">
        <f t="shared" ref="R261:R265" si="715">J261+L261</f>
      </c>
      <c r="S261" s="554">
        <f t="shared" ref="S261:S265" si="797">K261+M261</f>
      </c>
      <c r="T261" s="626">
        <f t="shared" si="103"/>
      </c>
      <c r="U261" s="626"/>
      <c r="V261" s="626">
        <f t="shared" si="119"/>
      </c>
      <c r="W261" s="622">
        <v>2</v>
      </c>
      <c r="X261" s="626">
        <f t="shared" si="62"/>
      </c>
      <c r="Y261" s="626">
        <f t="shared" si="44"/>
      </c>
      <c r="Z261" s="626">
        <f t="shared" si="473"/>
      </c>
      <c r="AA261" s="626">
        <f t="shared" si="156"/>
      </c>
      <c r="AB261" s="626">
        <f t="shared" si="197"/>
      </c>
      <c r="AC261" s="556">
        <f t="shared" si="670"/>
      </c>
      <c r="AD261" s="556">
        <f t="shared" si="78"/>
      </c>
      <c r="AE261" s="556">
        <f t="shared" si="365"/>
      </c>
      <c r="AF261" s="556">
        <f t="shared" si="489"/>
      </c>
      <c r="AG261" s="556">
        <f t="shared" si="172"/>
      </c>
      <c r="AH261" s="556">
        <f t="shared" si="213"/>
      </c>
      <c r="AI261" s="556">
        <f t="shared" si="885"/>
      </c>
      <c r="AJ261" s="622">
        <v>43</v>
      </c>
      <c r="AK261" s="628">
        <v>25677</v>
      </c>
      <c r="AL261" s="628">
        <v>585</v>
      </c>
      <c r="AM261" s="628">
        <v>608</v>
      </c>
      <c r="AN261" s="628">
        <v>96</v>
      </c>
      <c r="AO261" s="555">
        <v>18</v>
      </c>
      <c r="AP261" s="628">
        <v>43</v>
      </c>
      <c r="AQ261" s="555">
        <v>86</v>
      </c>
      <c r="AR261" s="555">
        <v>2</v>
      </c>
      <c r="AS261" s="628">
        <v>5</v>
      </c>
      <c r="AT261" s="628">
        <v>1</v>
      </c>
      <c r="AU261" s="628">
        <v>46</v>
      </c>
      <c r="AV261" s="630"/>
      <c r="AW261" s="630"/>
    </row>
    <row r="262">
      <c r="A262" s="692"/>
      <c r="B262" s="692" t="s">
        <v>458</v>
      </c>
      <c r="C262" s="614" t="s">
        <v>394</v>
      </c>
      <c r="D262" s="615" t="s">
        <v>398</v>
      </c>
      <c r="E262" s="655" t="s">
        <v>401</v>
      </c>
      <c r="F262" s="617">
        <f t="shared" si="275"/>
      </c>
      <c r="G262" s="617">
        <v>1077.56</v>
      </c>
      <c r="H262" s="617">
        <v>1860.19</v>
      </c>
      <c r="I262" s="617">
        <v>0</v>
      </c>
      <c r="J262" s="555">
        <v>0</v>
      </c>
      <c r="K262" s="669">
        <v>0</v>
      </c>
      <c r="L262" s="555">
        <v>0</v>
      </c>
      <c r="M262" s="669">
        <v>0</v>
      </c>
      <c r="N262" s="622">
        <v>0</v>
      </c>
      <c r="O262" s="556">
        <f t="shared" si="7"/>
      </c>
      <c r="P262" s="722"/>
      <c r="Q262" s="720">
        <f t="shared" si="688"/>
      </c>
      <c r="R262" s="557">
        <f t="shared" si="715"/>
      </c>
      <c r="S262" s="554">
        <f t="shared" si="797"/>
      </c>
      <c r="T262" s="626">
        <f t="shared" si="103"/>
      </c>
      <c r="U262" s="626"/>
      <c r="V262" s="626">
        <f t="shared" si="119"/>
      </c>
      <c r="W262" s="622">
        <v>0</v>
      </c>
      <c r="X262" s="626">
        <f t="shared" si="62"/>
      </c>
      <c r="Y262" s="626">
        <f t="shared" si="44"/>
      </c>
      <c r="Z262" s="626">
        <f t="shared" si="473"/>
      </c>
      <c r="AA262" s="626">
        <f t="shared" si="156"/>
      </c>
      <c r="AB262" s="626">
        <f t="shared" si="197"/>
      </c>
      <c r="AC262" s="556">
        <f t="shared" si="670"/>
      </c>
      <c r="AD262" s="556">
        <f t="shared" si="78"/>
      </c>
      <c r="AE262" s="556">
        <f t="shared" si="365"/>
      </c>
      <c r="AF262" s="556">
        <f t="shared" si="489"/>
      </c>
      <c r="AG262" s="556">
        <f t="shared" si="172"/>
      </c>
      <c r="AH262" s="556">
        <f t="shared" si="213"/>
      </c>
      <c r="AI262" s="556">
        <f t="shared" si="885"/>
      </c>
      <c r="AJ262" s="622">
        <v>40</v>
      </c>
      <c r="AK262" s="628">
        <v>33331</v>
      </c>
      <c r="AL262" s="628">
        <v>768</v>
      </c>
      <c r="AM262" s="628">
        <v>809</v>
      </c>
      <c r="AN262" s="628">
        <v>149</v>
      </c>
      <c r="AO262" s="555">
        <v>78</v>
      </c>
      <c r="AP262" s="628">
        <v>31</v>
      </c>
      <c r="AQ262" s="555">
        <v>120</v>
      </c>
      <c r="AR262" s="555">
        <v>0</v>
      </c>
      <c r="AS262" s="628">
        <v>5</v>
      </c>
      <c r="AT262" s="628">
        <v>3</v>
      </c>
      <c r="AU262" s="628">
        <v>45</v>
      </c>
      <c r="AV262" s="630"/>
      <c r="AW262" s="630"/>
    </row>
    <row r="263">
      <c r="A263" s="692"/>
      <c r="B263" s="692" t="s">
        <v>458</v>
      </c>
      <c r="C263" s="614" t="s">
        <v>394</v>
      </c>
      <c r="D263" s="615" t="s">
        <v>398</v>
      </c>
      <c r="E263" s="655" t="s">
        <v>402</v>
      </c>
      <c r="F263" s="617">
        <f t="shared" si="275"/>
      </c>
      <c r="G263" s="617">
        <v>938.43</v>
      </c>
      <c r="H263" s="617">
        <v>1387.19</v>
      </c>
      <c r="I263" s="617">
        <v>0</v>
      </c>
      <c r="J263" s="555">
        <v>4</v>
      </c>
      <c r="K263" s="554">
        <v>11319.18</v>
      </c>
      <c r="L263" s="555">
        <v>0</v>
      </c>
      <c r="M263" s="669">
        <v>0</v>
      </c>
      <c r="N263" s="622">
        <v>0</v>
      </c>
      <c r="O263" s="556">
        <f t="shared" si="7"/>
      </c>
      <c r="P263" s="722"/>
      <c r="Q263" s="720">
        <f t="shared" si="688"/>
      </c>
      <c r="R263" s="557">
        <f t="shared" si="715"/>
      </c>
      <c r="S263" s="554">
        <f t="shared" si="797"/>
      </c>
      <c r="T263" s="626">
        <f t="shared" si="103"/>
      </c>
      <c r="U263" s="626"/>
      <c r="V263" s="626">
        <f t="shared" si="119"/>
      </c>
      <c r="W263" s="622">
        <v>2</v>
      </c>
      <c r="X263" s="626">
        <f t="shared" si="62"/>
      </c>
      <c r="Y263" s="626">
        <f t="shared" si="44"/>
      </c>
      <c r="Z263" s="626">
        <f t="shared" si="473"/>
      </c>
      <c r="AA263" s="626">
        <f t="shared" si="156"/>
      </c>
      <c r="AB263" s="626">
        <f t="shared" si="197"/>
      </c>
      <c r="AC263" s="556">
        <f t="shared" si="670"/>
      </c>
      <c r="AD263" s="556">
        <f t="shared" si="78"/>
      </c>
      <c r="AE263" s="556">
        <f t="shared" si="365"/>
      </c>
      <c r="AF263" s="556">
        <f t="shared" si="489"/>
      </c>
      <c r="AG263" s="556">
        <f t="shared" si="172"/>
      </c>
      <c r="AH263" s="556">
        <f t="shared" si="213"/>
      </c>
      <c r="AI263" s="556">
        <f t="shared" si="885"/>
      </c>
      <c r="AJ263" s="622">
        <v>45</v>
      </c>
      <c r="AK263" s="628">
        <v>25536</v>
      </c>
      <c r="AL263" s="628">
        <v>407</v>
      </c>
      <c r="AM263" s="628">
        <v>409</v>
      </c>
      <c r="AN263" s="628">
        <v>112</v>
      </c>
      <c r="AO263" s="555">
        <v>61</v>
      </c>
      <c r="AP263" s="628">
        <v>49</v>
      </c>
      <c r="AQ263" s="555">
        <v>86</v>
      </c>
      <c r="AR263" s="555">
        <v>4</v>
      </c>
      <c r="AS263" s="628">
        <v>6</v>
      </c>
      <c r="AT263" s="628">
        <v>2</v>
      </c>
      <c r="AU263" s="628">
        <v>27</v>
      </c>
      <c r="AV263" s="630"/>
      <c r="AW263" s="630"/>
    </row>
    <row r="264">
      <c r="A264" s="692"/>
      <c r="B264" s="692" t="s">
        <v>458</v>
      </c>
      <c r="C264" s="614" t="s">
        <v>394</v>
      </c>
      <c r="D264" s="615" t="s">
        <v>398</v>
      </c>
      <c r="E264" s="655" t="s">
        <v>403</v>
      </c>
      <c r="F264" s="617">
        <f t="shared" si="275"/>
      </c>
      <c r="G264" s="617">
        <v>1220.7</v>
      </c>
      <c r="H264" s="617">
        <v>1550.87</v>
      </c>
      <c r="I264" s="617">
        <v>0</v>
      </c>
      <c r="J264" s="557">
        <v>6</v>
      </c>
      <c r="K264" s="554">
        <v>14329.18</v>
      </c>
      <c r="L264" s="555">
        <v>0</v>
      </c>
      <c r="M264" s="669">
        <v>0</v>
      </c>
      <c r="N264" s="622">
        <v>2</v>
      </c>
      <c r="O264" s="556">
        <f t="shared" si="7"/>
      </c>
      <c r="P264" s="722"/>
      <c r="Q264" s="720">
        <f t="shared" si="688"/>
      </c>
      <c r="R264" s="557">
        <f t="shared" si="715"/>
      </c>
      <c r="S264" s="554">
        <f t="shared" si="797"/>
      </c>
      <c r="T264" s="626">
        <f t="shared" si="103"/>
      </c>
      <c r="U264" s="626"/>
      <c r="V264" s="626">
        <f t="shared" si="119"/>
      </c>
      <c r="W264" s="622">
        <v>6</v>
      </c>
      <c r="X264" s="626">
        <f t="shared" si="62"/>
      </c>
      <c r="Y264" s="626">
        <f t="shared" si="44"/>
      </c>
      <c r="Z264" s="626">
        <f t="shared" si="473"/>
      </c>
      <c r="AA264" s="626">
        <f t="shared" si="156"/>
      </c>
      <c r="AB264" s="626">
        <f t="shared" si="197"/>
      </c>
      <c r="AC264" s="556">
        <f t="shared" si="670"/>
      </c>
      <c r="AD264" s="556">
        <f t="shared" si="78"/>
      </c>
      <c r="AE264" s="556">
        <f t="shared" si="365"/>
      </c>
      <c r="AF264" s="556">
        <f t="shared" si="489"/>
      </c>
      <c r="AG264" s="556">
        <f t="shared" si="172"/>
      </c>
      <c r="AH264" s="556">
        <f t="shared" si="213"/>
      </c>
      <c r="AI264" s="556">
        <f t="shared" si="885"/>
      </c>
      <c r="AJ264" s="622">
        <v>51</v>
      </c>
      <c r="AK264" s="628">
        <v>21864</v>
      </c>
      <c r="AL264" s="628">
        <v>421</v>
      </c>
      <c r="AM264" s="628">
        <v>440</v>
      </c>
      <c r="AN264" s="628">
        <v>104</v>
      </c>
      <c r="AO264" s="555">
        <v>25</v>
      </c>
      <c r="AP264" s="628">
        <v>67</v>
      </c>
      <c r="AQ264" s="555">
        <v>89</v>
      </c>
      <c r="AR264" s="555">
        <v>6</v>
      </c>
      <c r="AS264" s="628">
        <v>6</v>
      </c>
      <c r="AT264" s="628">
        <v>1</v>
      </c>
      <c r="AU264" s="628">
        <v>21</v>
      </c>
      <c r="AV264" s="630"/>
      <c r="AW264" s="630"/>
    </row>
    <row r="265">
      <c r="A265" s="692"/>
      <c r="B265" s="692" t="s">
        <v>458</v>
      </c>
      <c r="C265" s="614" t="s">
        <v>394</v>
      </c>
      <c r="D265" s="615" t="s">
        <v>398</v>
      </c>
      <c r="E265" s="655" t="s">
        <v>404</v>
      </c>
      <c r="F265" s="617">
        <f t="shared" si="275"/>
      </c>
      <c r="G265" s="617">
        <v>1140.81</v>
      </c>
      <c r="H265" s="617">
        <v>2629.58</v>
      </c>
      <c r="I265" s="617">
        <v>0</v>
      </c>
      <c r="J265" s="557">
        <v>9</v>
      </c>
      <c r="K265" s="554">
        <v>21435</v>
      </c>
      <c r="L265" s="555">
        <v>1</v>
      </c>
      <c r="M265" s="559">
        <v>3989.7</v>
      </c>
      <c r="N265" s="622">
        <v>0</v>
      </c>
      <c r="O265" s="556">
        <f t="shared" si="7"/>
      </c>
      <c r="P265" s="722"/>
      <c r="Q265" s="720">
        <f t="shared" si="688"/>
      </c>
      <c r="R265" s="557">
        <f t="shared" si="715"/>
      </c>
      <c r="S265" s="554">
        <f t="shared" si="797"/>
      </c>
      <c r="T265" s="626">
        <f t="shared" si="103"/>
      </c>
      <c r="U265" s="626"/>
      <c r="V265" s="626">
        <f t="shared" si="119"/>
      </c>
      <c r="W265" s="622">
        <v>9</v>
      </c>
      <c r="X265" s="626">
        <f t="shared" si="62"/>
      </c>
      <c r="Y265" s="626">
        <f t="shared" si="44"/>
      </c>
      <c r="Z265" s="626">
        <f t="shared" si="473"/>
      </c>
      <c r="AA265" s="626">
        <f t="shared" si="156"/>
      </c>
      <c r="AB265" s="626">
        <f t="shared" si="197"/>
      </c>
      <c r="AC265" s="556">
        <f t="shared" si="670"/>
      </c>
      <c r="AD265" s="556">
        <f t="shared" si="78"/>
      </c>
      <c r="AE265" s="556">
        <f t="shared" si="365"/>
      </c>
      <c r="AF265" s="556">
        <f t="shared" si="489"/>
      </c>
      <c r="AG265" s="556">
        <f t="shared" si="172"/>
      </c>
      <c r="AH265" s="556">
        <f t="shared" si="213"/>
      </c>
      <c r="AI265" s="556">
        <f t="shared" si="885"/>
      </c>
      <c r="AJ265" s="622">
        <v>55</v>
      </c>
      <c r="AK265" s="628">
        <v>34155</v>
      </c>
      <c r="AL265" s="628">
        <v>462</v>
      </c>
      <c r="AM265" s="628">
        <v>451</v>
      </c>
      <c r="AN265" s="628">
        <v>162</v>
      </c>
      <c r="AO265" s="555">
        <v>46</v>
      </c>
      <c r="AP265" s="628">
        <v>82</v>
      </c>
      <c r="AQ265" s="555">
        <v>118</v>
      </c>
      <c r="AR265" s="555">
        <v>11</v>
      </c>
      <c r="AS265" s="628">
        <v>10</v>
      </c>
      <c r="AT265" s="628">
        <v>2</v>
      </c>
      <c r="AU265" s="628">
        <v>34</v>
      </c>
      <c r="AV265" s="630"/>
      <c r="AW265" s="630"/>
    </row>
    <row r="266">
      <c r="A266" s="692"/>
      <c r="B266" s="641" t="s">
        <v>397</v>
      </c>
      <c r="C266" s="641"/>
      <c r="D266" s="641"/>
      <c r="E266" s="641"/>
      <c r="F266" s="642">
        <f>SUM(F261:F265)</f>
      </c>
      <c r="G266" s="642">
        <f>SUM(G261:G265)</f>
      </c>
      <c r="H266" s="642">
        <f>SUM(H261:H265)</f>
      </c>
      <c r="I266" s="642">
        <f>SUM(I261:I265)</f>
      </c>
      <c r="J266" s="644">
        <f>SUM(J261:J265)</f>
      </c>
      <c r="K266" s="644">
        <f>SUM(K261:K265)</f>
      </c>
      <c r="L266" s="644">
        <f>SUM(L261:L265)</f>
      </c>
      <c r="M266" s="644">
        <f>SUM(M261:M265)</f>
      </c>
      <c r="N266" s="651">
        <f>SUM(N261:N265)</f>
      </c>
      <c r="O266" s="648">
        <f t="shared" si="7"/>
      </c>
      <c r="P266" s="721">
        <f>SUM(P261:P265)</f>
      </c>
      <c r="Q266" s="720">
        <f t="shared" si="688"/>
      </c>
      <c r="R266" s="667">
        <f>SUM(R261:R265)</f>
      </c>
      <c r="S266" s="668">
        <f>SUM(S261:S265)</f>
      </c>
      <c r="T266" s="650">
        <f t="shared" si="103"/>
      </c>
      <c r="U266" s="650"/>
      <c r="V266" s="650">
        <f t="shared" si="119"/>
      </c>
      <c r="W266" s="651">
        <f>SUM(W261:W265)</f>
      </c>
      <c r="X266" s="650">
        <f t="shared" si="62"/>
      </c>
      <c r="Y266" s="650">
        <f t="shared" si="44"/>
      </c>
      <c r="Z266" s="650">
        <f t="shared" si="473"/>
      </c>
      <c r="AA266" s="650">
        <f t="shared" si="156"/>
      </c>
      <c r="AB266" s="650">
        <f t="shared" si="197"/>
      </c>
      <c r="AC266" s="648">
        <f t="shared" si="670"/>
      </c>
      <c r="AD266" s="648">
        <f t="shared" si="78"/>
      </c>
      <c r="AE266" s="648">
        <f t="shared" si="365"/>
      </c>
      <c r="AF266" s="648">
        <f t="shared" si="489"/>
      </c>
      <c r="AG266" s="648">
        <f t="shared" si="172"/>
      </c>
      <c r="AH266" s="648">
        <f t="shared" si="213"/>
      </c>
      <c r="AI266" s="648">
        <f t="shared" si="885"/>
      </c>
      <c r="AJ266" s="651">
        <f>AVERAGE(AJ261:AJ265)</f>
      </c>
      <c r="AK266" s="651">
        <f>SUM(AK261:AK265)</f>
      </c>
      <c r="AL266" s="651">
        <f>SUM(AL261:AL265)</f>
      </c>
      <c r="AM266" s="651">
        <f>SUM(AM261:AM265)</f>
      </c>
      <c r="AN266" s="651">
        <f>SUM(AN261:AN265)</f>
      </c>
      <c r="AO266" s="667">
        <f>SUM(AO261:AO265)</f>
      </c>
      <c r="AP266" s="651">
        <f>SUM(AP261:AP265)</f>
      </c>
      <c r="AQ266" s="667">
        <f>SUM(AQ261:AQ265)</f>
      </c>
      <c r="AR266" s="667">
        <f>SUM(AR261:AR265)</f>
      </c>
      <c r="AS266" s="651">
        <f>SUM(AS261:AS265)</f>
      </c>
      <c r="AT266" s="651">
        <f>SUM(AT261:AT265)</f>
      </c>
      <c r="AU266" s="651">
        <f>SUM(AU261:AU265)</f>
      </c>
      <c r="AV266" s="654"/>
      <c r="AW266" s="654"/>
    </row>
    <row r="267">
      <c r="A267" s="692"/>
      <c r="B267" s="692" t="s">
        <v>458</v>
      </c>
      <c r="C267" s="614" t="s">
        <v>394</v>
      </c>
      <c r="D267" s="615" t="s">
        <v>410</v>
      </c>
      <c r="E267" s="655" t="s">
        <v>405</v>
      </c>
      <c r="F267" s="617">
        <f t="shared" ref="F267:F271" si="276">G267+H267+I267</f>
      </c>
      <c r="G267" s="617">
        <v>1621.16</v>
      </c>
      <c r="H267" s="617">
        <v>4034.68</v>
      </c>
      <c r="I267" s="617">
        <v>0</v>
      </c>
      <c r="J267" s="557">
        <v>5</v>
      </c>
      <c r="K267" s="554">
        <v>10617.28999999999</v>
      </c>
      <c r="L267" s="555">
        <v>0</v>
      </c>
      <c r="M267" s="669">
        <v>0</v>
      </c>
      <c r="N267" s="622">
        <v>1</v>
      </c>
      <c r="O267" s="556">
        <f t="shared" si="7"/>
      </c>
      <c r="P267" s="722"/>
      <c r="Q267" s="720">
        <f t="shared" si="688"/>
      </c>
      <c r="R267" s="557">
        <f t="shared" ref="R267:R271" si="716">J267+L267</f>
      </c>
      <c r="S267" s="554">
        <f t="shared" ref="S267:S271" si="798">K267+M267</f>
      </c>
      <c r="T267" s="626">
        <f t="shared" si="103"/>
      </c>
      <c r="U267" s="626"/>
      <c r="V267" s="626">
        <f t="shared" si="119"/>
      </c>
      <c r="W267" s="622">
        <v>4</v>
      </c>
      <c r="X267" s="626">
        <f t="shared" si="62"/>
      </c>
      <c r="Y267" s="626">
        <f t="shared" si="44"/>
      </c>
      <c r="Z267" s="626">
        <f t="shared" si="473"/>
      </c>
      <c r="AA267" s="626">
        <f t="shared" si="156"/>
      </c>
      <c r="AB267" s="626">
        <f t="shared" si="197"/>
      </c>
      <c r="AC267" s="556">
        <f t="shared" si="670"/>
      </c>
      <c r="AD267" s="556">
        <f t="shared" si="78"/>
      </c>
      <c r="AE267" s="556">
        <f t="shared" si="365"/>
      </c>
      <c r="AF267" s="556">
        <f t="shared" si="489"/>
      </c>
      <c r="AG267" s="556">
        <f t="shared" si="172"/>
      </c>
      <c r="AH267" s="556">
        <f t="shared" si="213"/>
      </c>
      <c r="AI267" s="556">
        <f t="shared" si="885"/>
      </c>
      <c r="AJ267" s="622">
        <v>57</v>
      </c>
      <c r="AK267" s="628">
        <v>61250</v>
      </c>
      <c r="AL267" s="628">
        <v>779</v>
      </c>
      <c r="AM267" s="628">
        <v>745</v>
      </c>
      <c r="AN267" s="628">
        <v>222</v>
      </c>
      <c r="AO267" s="555">
        <v>67</v>
      </c>
      <c r="AP267" s="628">
        <v>103</v>
      </c>
      <c r="AQ267" s="555">
        <v>165</v>
      </c>
      <c r="AR267" s="555">
        <v>6</v>
      </c>
      <c r="AS267" s="628">
        <v>3</v>
      </c>
      <c r="AT267" s="628">
        <v>1</v>
      </c>
      <c r="AU267" s="628">
        <v>66</v>
      </c>
      <c r="AV267" s="630"/>
      <c r="AW267" s="630"/>
    </row>
    <row r="268">
      <c r="A268" s="692"/>
      <c r="B268" s="692" t="s">
        <v>458</v>
      </c>
      <c r="C268" s="614" t="s">
        <v>394</v>
      </c>
      <c r="D268" s="615" t="s">
        <v>410</v>
      </c>
      <c r="E268" s="655" t="s">
        <v>406</v>
      </c>
      <c r="F268" s="617">
        <f t="shared" si="276"/>
      </c>
      <c r="G268" s="617">
        <v>1462.55</v>
      </c>
      <c r="H268" s="617">
        <v>2871.99</v>
      </c>
      <c r="I268" s="617">
        <v>0</v>
      </c>
      <c r="J268" s="557">
        <v>6</v>
      </c>
      <c r="K268" s="554">
        <v>12102.66</v>
      </c>
      <c r="L268" s="555">
        <v>0</v>
      </c>
      <c r="M268" s="669">
        <v>0</v>
      </c>
      <c r="N268" s="622">
        <v>1</v>
      </c>
      <c r="O268" s="556">
        <f t="shared" si="7"/>
      </c>
      <c r="P268" s="722"/>
      <c r="Q268" s="720">
        <f t="shared" si="688"/>
      </c>
      <c r="R268" s="557">
        <f t="shared" si="716"/>
      </c>
      <c r="S268" s="554">
        <f t="shared" si="798"/>
      </c>
      <c r="T268" s="626">
        <f t="shared" si="103"/>
      </c>
      <c r="U268" s="626"/>
      <c r="V268" s="626">
        <f t="shared" si="119"/>
      </c>
      <c r="W268" s="622">
        <v>4</v>
      </c>
      <c r="X268" s="626">
        <f t="shared" si="62"/>
      </c>
      <c r="Y268" s="626">
        <f t="shared" si="44"/>
      </c>
      <c r="Z268" s="626">
        <f t="shared" si="473"/>
      </c>
      <c r="AA268" s="626">
        <f t="shared" si="156"/>
      </c>
      <c r="AB268" s="626">
        <f t="shared" si="197"/>
      </c>
      <c r="AC268" s="556">
        <f t="shared" si="670"/>
      </c>
      <c r="AD268" s="556">
        <f t="shared" si="78"/>
      </c>
      <c r="AE268" s="556">
        <f t="shared" si="365"/>
      </c>
      <c r="AF268" s="556">
        <f t="shared" si="489"/>
      </c>
      <c r="AG268" s="556">
        <f t="shared" si="172"/>
      </c>
      <c r="AH268" s="556">
        <f t="shared" si="213"/>
      </c>
      <c r="AI268" s="556">
        <f t="shared" si="885"/>
      </c>
      <c r="AJ268" s="622">
        <v>59</v>
      </c>
      <c r="AK268" s="628">
        <v>48325</v>
      </c>
      <c r="AL268" s="628">
        <v>594</v>
      </c>
      <c r="AM268" s="628">
        <v>596</v>
      </c>
      <c r="AN268" s="628">
        <v>163</v>
      </c>
      <c r="AO268" s="555">
        <v>33</v>
      </c>
      <c r="AP268" s="628">
        <v>87</v>
      </c>
      <c r="AQ268" s="555">
        <v>117</v>
      </c>
      <c r="AR268" s="555">
        <v>7</v>
      </c>
      <c r="AS268" s="628">
        <v>7</v>
      </c>
      <c r="AT268" s="628">
        <v>2</v>
      </c>
      <c r="AU268" s="628">
        <v>48</v>
      </c>
      <c r="AV268" s="630"/>
      <c r="AW268" s="630"/>
    </row>
    <row r="269">
      <c r="A269" s="692"/>
      <c r="B269" s="692" t="s">
        <v>458</v>
      </c>
      <c r="C269" s="614" t="s">
        <v>394</v>
      </c>
      <c r="D269" s="615" t="s">
        <v>410</v>
      </c>
      <c r="E269" s="655" t="s">
        <v>407</v>
      </c>
      <c r="F269" s="617">
        <f t="shared" si="276"/>
      </c>
      <c r="G269" s="617">
        <v>1369.56</v>
      </c>
      <c r="H269" s="617">
        <v>2053.87</v>
      </c>
      <c r="I269" s="617">
        <v>0</v>
      </c>
      <c r="J269" s="557">
        <v>4</v>
      </c>
      <c r="K269" s="554">
        <v>9639.639999999996</v>
      </c>
      <c r="L269" s="555">
        <v>0</v>
      </c>
      <c r="M269" s="669">
        <v>0</v>
      </c>
      <c r="N269" s="622">
        <v>0</v>
      </c>
      <c r="O269" s="556">
        <f t="shared" si="7"/>
      </c>
      <c r="P269" s="719"/>
      <c r="Q269" s="720">
        <f t="shared" si="688"/>
      </c>
      <c r="R269" s="557">
        <f t="shared" si="716"/>
      </c>
      <c r="S269" s="554">
        <f t="shared" si="798"/>
      </c>
      <c r="T269" s="626">
        <f t="shared" si="103"/>
      </c>
      <c r="U269" s="626"/>
      <c r="V269" s="626">
        <f t="shared" si="119"/>
      </c>
      <c r="W269" s="622">
        <v>4</v>
      </c>
      <c r="X269" s="626">
        <f t="shared" si="62"/>
      </c>
      <c r="Y269" s="626">
        <f t="shared" si="44"/>
      </c>
      <c r="Z269" s="626">
        <f t="shared" si="473"/>
      </c>
      <c r="AA269" s="626">
        <f t="shared" si="156"/>
      </c>
      <c r="AB269" s="626">
        <f t="shared" si="197"/>
      </c>
      <c r="AC269" s="556">
        <f t="shared" si="670"/>
      </c>
      <c r="AD269" s="556">
        <f t="shared" si="78"/>
      </c>
      <c r="AE269" s="556">
        <f t="shared" si="365"/>
      </c>
      <c r="AF269" s="556">
        <f t="shared" si="489"/>
      </c>
      <c r="AG269" s="556">
        <f t="shared" si="172"/>
      </c>
      <c r="AH269" s="556">
        <f t="shared" si="213"/>
      </c>
      <c r="AI269" s="556">
        <f t="shared" si="885"/>
      </c>
      <c r="AJ269" s="622">
        <v>60</v>
      </c>
      <c r="AK269" s="628">
        <v>34782</v>
      </c>
      <c r="AL269" s="628">
        <v>505</v>
      </c>
      <c r="AM269" s="628">
        <v>516</v>
      </c>
      <c r="AN269" s="628">
        <v>138</v>
      </c>
      <c r="AO269" s="555">
        <v>47</v>
      </c>
      <c r="AP269" s="628">
        <v>68</v>
      </c>
      <c r="AQ269" s="555">
        <v>113</v>
      </c>
      <c r="AR269" s="555">
        <v>5</v>
      </c>
      <c r="AS269" s="628">
        <v>8</v>
      </c>
      <c r="AT269" s="628">
        <v>1</v>
      </c>
      <c r="AU269" s="628">
        <v>29</v>
      </c>
      <c r="AV269" s="630"/>
      <c r="AW269" s="630"/>
    </row>
    <row r="270">
      <c r="A270" s="692"/>
      <c r="B270" s="692" t="s">
        <v>458</v>
      </c>
      <c r="C270" s="614" t="s">
        <v>394</v>
      </c>
      <c r="D270" s="615" t="s">
        <v>410</v>
      </c>
      <c r="E270" s="655" t="s">
        <v>408</v>
      </c>
      <c r="F270" s="617">
        <f t="shared" si="276"/>
      </c>
      <c r="G270" s="617">
        <v>1312.93</v>
      </c>
      <c r="H270" s="617">
        <v>1928.31</v>
      </c>
      <c r="I270" s="617">
        <v>0</v>
      </c>
      <c r="J270" s="557">
        <v>7</v>
      </c>
      <c r="K270" s="554">
        <v>13951.090000000007</v>
      </c>
      <c r="L270" s="555">
        <v>0</v>
      </c>
      <c r="M270" s="669">
        <v>0</v>
      </c>
      <c r="N270" s="622">
        <v>0</v>
      </c>
      <c r="O270" s="556">
        <f t="shared" si="7"/>
      </c>
      <c r="P270" s="719"/>
      <c r="Q270" s="720">
        <f t="shared" si="688"/>
      </c>
      <c r="R270" s="557">
        <f t="shared" si="716"/>
      </c>
      <c r="S270" s="554">
        <f t="shared" si="798"/>
      </c>
      <c r="T270" s="626">
        <f t="shared" si="103"/>
      </c>
      <c r="U270" s="626"/>
      <c r="V270" s="626">
        <f t="shared" si="119"/>
      </c>
      <c r="W270" s="622">
        <v>4</v>
      </c>
      <c r="X270" s="626">
        <f t="shared" si="62"/>
      </c>
      <c r="Y270" s="626">
        <f t="shared" si="44"/>
      </c>
      <c r="Z270" s="626">
        <f t="shared" si="473"/>
      </c>
      <c r="AA270" s="626">
        <f t="shared" si="156"/>
      </c>
      <c r="AB270" s="626">
        <f t="shared" si="197"/>
      </c>
      <c r="AC270" s="556">
        <f t="shared" si="670"/>
      </c>
      <c r="AD270" s="556">
        <f t="shared" si="78"/>
      </c>
      <c r="AE270" s="556">
        <f t="shared" si="365"/>
      </c>
      <c r="AF270" s="556">
        <f t="shared" si="489"/>
      </c>
      <c r="AG270" s="556">
        <f t="shared" si="172"/>
      </c>
      <c r="AH270" s="556">
        <f t="shared" si="213"/>
      </c>
      <c r="AI270" s="556">
        <f t="shared" si="885"/>
      </c>
      <c r="AJ270" s="622">
        <v>62</v>
      </c>
      <c r="AK270" s="628">
        <v>33211</v>
      </c>
      <c r="AL270" s="628">
        <v>444</v>
      </c>
      <c r="AM270" s="628">
        <v>425</v>
      </c>
      <c r="AN270" s="628">
        <v>107</v>
      </c>
      <c r="AO270" s="555">
        <v>50</v>
      </c>
      <c r="AP270" s="622">
        <v>56</v>
      </c>
      <c r="AQ270" s="555">
        <v>93</v>
      </c>
      <c r="AR270" s="555">
        <v>7</v>
      </c>
      <c r="AS270" s="628">
        <v>2</v>
      </c>
      <c r="AT270" s="628">
        <v>1</v>
      </c>
      <c r="AU270" s="628">
        <v>28</v>
      </c>
      <c r="AV270" s="630"/>
      <c r="AW270" s="630"/>
    </row>
    <row r="271">
      <c r="A271" s="692"/>
      <c r="B271" s="692" t="s">
        <v>458</v>
      </c>
      <c r="C271" s="614" t="s">
        <v>394</v>
      </c>
      <c r="D271" s="615" t="s">
        <v>410</v>
      </c>
      <c r="E271" s="655" t="s">
        <v>409</v>
      </c>
      <c r="F271" s="617">
        <f t="shared" si="276"/>
      </c>
      <c r="G271" s="618">
        <v>1573.66</v>
      </c>
      <c r="H271" s="618">
        <v>2278.5</v>
      </c>
      <c r="I271" s="617">
        <v>0</v>
      </c>
      <c r="J271" s="555">
        <v>6</v>
      </c>
      <c r="K271" s="554">
        <v>14567.5</v>
      </c>
      <c r="L271" s="555">
        <v>0</v>
      </c>
      <c r="M271" s="669">
        <v>0</v>
      </c>
      <c r="N271" s="622">
        <v>1</v>
      </c>
      <c r="O271" s="556">
        <f t="shared" si="7"/>
      </c>
      <c r="P271" s="719"/>
      <c r="Q271" s="720">
        <f t="shared" si="688"/>
      </c>
      <c r="R271" s="557">
        <f t="shared" si="716"/>
      </c>
      <c r="S271" s="554">
        <f t="shared" si="798"/>
      </c>
      <c r="T271" s="626">
        <f t="shared" si="103"/>
      </c>
      <c r="U271" s="626"/>
      <c r="V271" s="626">
        <f t="shared" si="119"/>
      </c>
      <c r="W271" s="622">
        <v>6</v>
      </c>
      <c r="X271" s="626">
        <f t="shared" si="62"/>
      </c>
      <c r="Y271" s="626">
        <f t="shared" si="44"/>
      </c>
      <c r="Z271" s="626">
        <f t="shared" si="473"/>
      </c>
      <c r="AA271" s="626">
        <f t="shared" si="156"/>
      </c>
      <c r="AB271" s="626">
        <f t="shared" si="197"/>
      </c>
      <c r="AC271" s="556">
        <f t="shared" si="670"/>
      </c>
      <c r="AD271" s="556">
        <f t="shared" si="78"/>
      </c>
      <c r="AE271" s="556">
        <f t="shared" si="365"/>
      </c>
      <c r="AF271" s="556">
        <f t="shared" si="489"/>
      </c>
      <c r="AG271" s="556">
        <f t="shared" si="172"/>
      </c>
      <c r="AH271" s="556">
        <f t="shared" si="213"/>
      </c>
      <c r="AI271" s="556">
        <f t="shared" si="885"/>
      </c>
      <c r="AJ271" s="622">
        <v>61</v>
      </c>
      <c r="AK271" s="628">
        <v>44487</v>
      </c>
      <c r="AL271" s="628">
        <v>611</v>
      </c>
      <c r="AM271" s="628">
        <v>586</v>
      </c>
      <c r="AN271" s="628">
        <v>158</v>
      </c>
      <c r="AO271" s="555">
        <v>53</v>
      </c>
      <c r="AP271" s="622">
        <v>74</v>
      </c>
      <c r="AQ271" s="555">
        <v>120</v>
      </c>
      <c r="AR271" s="555">
        <v>6</v>
      </c>
      <c r="AS271" s="628">
        <v>5</v>
      </c>
      <c r="AT271" s="628">
        <v>3</v>
      </c>
      <c r="AU271" s="628">
        <v>42</v>
      </c>
      <c r="AV271" s="630"/>
      <c r="AW271" s="630"/>
    </row>
    <row r="272">
      <c r="A272" s="692"/>
      <c r="B272" s="641" t="s">
        <v>397</v>
      </c>
      <c r="C272" s="641"/>
      <c r="D272" s="641"/>
      <c r="E272" s="641"/>
      <c r="F272" s="642">
        <f>SUM(F267:F271)</f>
      </c>
      <c r="G272" s="642">
        <f>SUM(G267:G271)</f>
      </c>
      <c r="H272" s="642">
        <f>SUM(H267:H271)</f>
      </c>
      <c r="I272" s="642">
        <f>SUM(I267:I271)</f>
      </c>
      <c r="J272" s="644">
        <f>SUM(J267:J271)</f>
      </c>
      <c r="K272" s="644">
        <f>SUM(K267:K271)</f>
      </c>
      <c r="L272" s="644">
        <f>SUM(L267:L271)</f>
      </c>
      <c r="M272" s="644">
        <f>SUM(M267:M271)</f>
      </c>
      <c r="N272" s="651">
        <f>SUM(N267:N271)</f>
      </c>
      <c r="O272" s="648">
        <f t="shared" si="7"/>
      </c>
      <c r="P272" s="721">
        <f>SUM(P267:P271)</f>
      </c>
      <c r="Q272" s="720">
        <f t="shared" si="688"/>
      </c>
      <c r="R272" s="667">
        <f>SUM(R267:R271)</f>
      </c>
      <c r="S272" s="668">
        <f>SUM(S267:S271)</f>
      </c>
      <c r="T272" s="650">
        <f t="shared" si="103"/>
      </c>
      <c r="U272" s="650"/>
      <c r="V272" s="650">
        <f t="shared" si="119"/>
      </c>
      <c r="W272" s="651">
        <f>SUM(W267:W271)</f>
      </c>
      <c r="X272" s="650">
        <f t="shared" si="62"/>
      </c>
      <c r="Y272" s="650">
        <f t="shared" si="44"/>
      </c>
      <c r="Z272" s="650">
        <f t="shared" si="473"/>
      </c>
      <c r="AA272" s="650">
        <f t="shared" si="156"/>
      </c>
      <c r="AB272" s="650">
        <f t="shared" si="197"/>
      </c>
      <c r="AC272" s="648">
        <f t="shared" si="670"/>
      </c>
      <c r="AD272" s="648">
        <f t="shared" si="78"/>
      </c>
      <c r="AE272" s="648">
        <f t="shared" si="365"/>
      </c>
      <c r="AF272" s="648">
        <f t="shared" si="489"/>
      </c>
      <c r="AG272" s="648">
        <f t="shared" si="172"/>
      </c>
      <c r="AH272" s="648">
        <f t="shared" si="213"/>
      </c>
      <c r="AI272" s="648">
        <f t="shared" si="885"/>
      </c>
      <c r="AJ272" s="651">
        <f>AVERAGE(AJ267:AJ271)</f>
      </c>
      <c r="AK272" s="651">
        <f>SUM(AK267:AK271)</f>
      </c>
      <c r="AL272" s="651">
        <f>SUM(AL267:AL271)</f>
      </c>
      <c r="AM272" s="651">
        <f>SUM(AM267:AM271)</f>
      </c>
      <c r="AN272" s="651">
        <f>SUM(AN267:AN271)</f>
      </c>
      <c r="AO272" s="667">
        <f>SUM(AO267:AO271)</f>
      </c>
      <c r="AP272" s="651">
        <f>SUM(AP267:AP271)</f>
      </c>
      <c r="AQ272" s="667">
        <f>SUM(AQ267:AQ271)</f>
      </c>
      <c r="AR272" s="667">
        <f>SUM(AR267:AR271)</f>
      </c>
      <c r="AS272" s="651">
        <f>SUM(AS267:AS271)</f>
      </c>
      <c r="AT272" s="651">
        <f>SUM(AT267:AT271)</f>
      </c>
      <c r="AU272" s="651">
        <f>SUM(AU267:AU271)</f>
      </c>
      <c r="AV272" s="654"/>
      <c r="AW272" s="654"/>
    </row>
    <row r="273">
      <c r="A273" s="692"/>
      <c r="B273" s="560" t="s">
        <v>395</v>
      </c>
      <c r="C273" s="560" t="s">
        <v>412</v>
      </c>
      <c r="D273" s="560" t="s">
        <v>417</v>
      </c>
      <c r="E273" s="616" t="s">
        <v>411</v>
      </c>
      <c r="F273" s="617">
        <f t="shared" ref="F273:F277" si="277">G273+H273+I273</f>
      </c>
      <c r="G273" s="618">
        <v>2513.25</v>
      </c>
      <c r="H273" s="618">
        <v>2191.95</v>
      </c>
      <c r="I273" s="617">
        <v>0</v>
      </c>
      <c r="J273" s="557">
        <v>3</v>
      </c>
      <c r="K273" s="554">
        <v>7651.2300000000105</v>
      </c>
      <c r="L273" s="557">
        <v>0</v>
      </c>
      <c r="M273" s="554">
        <v>0</v>
      </c>
      <c r="N273" s="622">
        <v>0</v>
      </c>
      <c r="O273" s="556">
        <f t="shared" si="7"/>
      </c>
      <c r="P273" s="719"/>
      <c r="Q273" s="720">
        <f t="shared" si="688"/>
      </c>
      <c r="R273" s="557">
        <f t="shared" ref="R273:R277" si="717">J273+L273</f>
      </c>
      <c r="S273" s="554">
        <f t="shared" ref="S273:S277" si="799">K273+M273</f>
      </c>
      <c r="T273" s="626">
        <f t="shared" si="103"/>
      </c>
      <c r="U273" s="626"/>
      <c r="V273" s="626">
        <f t="shared" si="119"/>
      </c>
      <c r="W273" s="622">
        <v>3</v>
      </c>
      <c r="X273" s="626">
        <f t="shared" si="62"/>
      </c>
      <c r="Y273" s="626">
        <f t="shared" si="44"/>
      </c>
      <c r="Z273" s="626">
        <f t="shared" si="473"/>
      </c>
      <c r="AA273" s="626">
        <f t="shared" si="156"/>
      </c>
      <c r="AB273" s="626">
        <f t="shared" si="197"/>
      </c>
      <c r="AC273" s="556">
        <f t="shared" si="670"/>
      </c>
      <c r="AD273" s="556">
        <f t="shared" si="78"/>
      </c>
      <c r="AE273" s="556">
        <f t="shared" si="365"/>
      </c>
      <c r="AF273" s="556">
        <f t="shared" si="489"/>
      </c>
      <c r="AG273" s="556">
        <f t="shared" si="172"/>
      </c>
      <c r="AH273" s="556">
        <f t="shared" si="213"/>
      </c>
      <c r="AI273" s="556">
        <f t="shared" si="885"/>
      </c>
      <c r="AJ273" s="622">
        <v>61</v>
      </c>
      <c r="AK273" s="628">
        <v>43891</v>
      </c>
      <c r="AL273" s="628">
        <v>791</v>
      </c>
      <c r="AM273" s="628">
        <v>832</v>
      </c>
      <c r="AN273" s="628">
        <v>147</v>
      </c>
      <c r="AO273" s="555">
        <v>46</v>
      </c>
      <c r="AP273" s="628">
        <v>99</v>
      </c>
      <c r="AQ273" s="555">
        <v>124</v>
      </c>
      <c r="AR273" s="555">
        <v>5</v>
      </c>
      <c r="AS273" s="628">
        <v>11</v>
      </c>
      <c r="AT273" s="628">
        <v>4</v>
      </c>
      <c r="AU273" s="628">
        <v>44</v>
      </c>
      <c r="AV273" s="630"/>
      <c r="AW273" s="630"/>
    </row>
    <row r="274">
      <c r="A274" s="692"/>
      <c r="B274" s="560" t="s">
        <v>395</v>
      </c>
      <c r="C274" s="560" t="s">
        <v>412</v>
      </c>
      <c r="D274" s="560" t="s">
        <v>417</v>
      </c>
      <c r="E274" s="616" t="s">
        <v>413</v>
      </c>
      <c r="F274" s="617">
        <f t="shared" si="277"/>
      </c>
      <c r="G274" s="618">
        <v>1777.33</v>
      </c>
      <c r="H274" s="618">
        <v>1880.5</v>
      </c>
      <c r="I274" s="617">
        <v>0</v>
      </c>
      <c r="J274" s="557">
        <v>4</v>
      </c>
      <c r="K274" s="554">
        <v>11467.180000000008</v>
      </c>
      <c r="L274" s="557">
        <v>1</v>
      </c>
      <c r="M274" s="554">
        <v>6216.21</v>
      </c>
      <c r="N274" s="622">
        <v>0</v>
      </c>
      <c r="O274" s="556">
        <f t="shared" si="7"/>
      </c>
      <c r="P274" s="719"/>
      <c r="Q274" s="720">
        <f t="shared" si="688"/>
      </c>
      <c r="R274" s="557">
        <f t="shared" si="717"/>
      </c>
      <c r="S274" s="554">
        <f t="shared" si="799"/>
      </c>
      <c r="T274" s="626">
        <f t="shared" si="103"/>
      </c>
      <c r="U274" s="626"/>
      <c r="V274" s="626">
        <f t="shared" si="119"/>
      </c>
      <c r="W274" s="622">
        <v>3</v>
      </c>
      <c r="X274" s="626">
        <f t="shared" si="62"/>
      </c>
      <c r="Y274" s="626">
        <f t="shared" si="44"/>
      </c>
      <c r="Z274" s="626">
        <f t="shared" si="473"/>
      </c>
      <c r="AA274" s="626">
        <f t="shared" si="156"/>
      </c>
      <c r="AB274" s="626">
        <f t="shared" si="197"/>
      </c>
      <c r="AC274" s="556">
        <f t="shared" si="670"/>
      </c>
      <c r="AD274" s="556">
        <f t="shared" si="78"/>
      </c>
      <c r="AE274" s="556">
        <f t="shared" si="365"/>
      </c>
      <c r="AF274" s="556">
        <f t="shared" si="489"/>
      </c>
      <c r="AG274" s="556">
        <f t="shared" si="172"/>
      </c>
      <c r="AH274" s="556">
        <f t="shared" si="213"/>
      </c>
      <c r="AI274" s="556">
        <f t="shared" si="885"/>
      </c>
      <c r="AJ274" s="622">
        <v>61</v>
      </c>
      <c r="AK274" s="628">
        <v>39614</v>
      </c>
      <c r="AL274" s="628">
        <v>668</v>
      </c>
      <c r="AM274" s="628">
        <v>726</v>
      </c>
      <c r="AN274" s="628">
        <v>108</v>
      </c>
      <c r="AO274" s="555">
        <v>59</v>
      </c>
      <c r="AP274" s="628">
        <v>61</v>
      </c>
      <c r="AQ274" s="557">
        <v>102</v>
      </c>
      <c r="AR274" s="555">
        <v>5</v>
      </c>
      <c r="AS274" s="628">
        <v>8</v>
      </c>
      <c r="AT274" s="628">
        <v>1</v>
      </c>
      <c r="AU274" s="628">
        <v>33</v>
      </c>
      <c r="AV274" s="630"/>
      <c r="AW274" s="630"/>
    </row>
    <row r="275">
      <c r="A275" s="692"/>
      <c r="B275" s="560" t="s">
        <v>395</v>
      </c>
      <c r="C275" s="560" t="s">
        <v>412</v>
      </c>
      <c r="D275" s="560" t="s">
        <v>417</v>
      </c>
      <c r="E275" s="616" t="s">
        <v>414</v>
      </c>
      <c r="F275" s="617">
        <f t="shared" si="277"/>
      </c>
      <c r="G275" s="618">
        <v>1309.56</v>
      </c>
      <c r="H275" s="618">
        <v>1491.49</v>
      </c>
      <c r="I275" s="617">
        <v>0</v>
      </c>
      <c r="J275" s="557">
        <v>2</v>
      </c>
      <c r="K275" s="554">
        <v>3983.2699999999895</v>
      </c>
      <c r="L275" s="557">
        <v>1</v>
      </c>
      <c r="M275" s="554">
        <v>3989.7000000000007</v>
      </c>
      <c r="N275" s="622">
        <v>0</v>
      </c>
      <c r="O275" s="556">
        <f t="shared" si="7"/>
      </c>
      <c r="P275" s="719"/>
      <c r="Q275" s="720">
        <f t="shared" si="688"/>
      </c>
      <c r="R275" s="557">
        <f t="shared" si="717"/>
      </c>
      <c r="S275" s="554">
        <f t="shared" si="799"/>
      </c>
      <c r="T275" s="626">
        <f t="shared" si="103"/>
      </c>
      <c r="U275" s="626"/>
      <c r="V275" s="626">
        <f t="shared" si="119"/>
      </c>
      <c r="W275" s="622">
        <v>2</v>
      </c>
      <c r="X275" s="626">
        <f t="shared" si="62"/>
      </c>
      <c r="Y275" s="626">
        <f t="shared" si="44"/>
      </c>
      <c r="Z275" s="626">
        <f t="shared" si="473"/>
      </c>
      <c r="AA275" s="626">
        <f t="shared" si="156"/>
      </c>
      <c r="AB275" s="626">
        <f t="shared" si="197"/>
      </c>
      <c r="AC275" s="556">
        <f t="shared" si="670"/>
      </c>
      <c r="AD275" s="556">
        <f t="shared" si="78"/>
      </c>
      <c r="AE275" s="556">
        <f t="shared" si="365"/>
      </c>
      <c r="AF275" s="556">
        <f t="shared" si="489"/>
      </c>
      <c r="AG275" s="556">
        <f t="shared" si="172"/>
      </c>
      <c r="AH275" s="556">
        <f t="shared" si="213"/>
      </c>
      <c r="AI275" s="556">
        <f t="shared" si="885"/>
      </c>
      <c r="AJ275" s="622">
        <v>61</v>
      </c>
      <c r="AK275" s="628">
        <v>32048</v>
      </c>
      <c r="AL275" s="628">
        <v>528</v>
      </c>
      <c r="AM275" s="628">
        <v>578</v>
      </c>
      <c r="AN275" s="628">
        <v>79</v>
      </c>
      <c r="AO275" s="555">
        <v>20</v>
      </c>
      <c r="AP275" s="628">
        <v>34</v>
      </c>
      <c r="AQ275" s="557">
        <v>67</v>
      </c>
      <c r="AR275" s="555">
        <v>3</v>
      </c>
      <c r="AS275" s="628">
        <v>2</v>
      </c>
      <c r="AT275" s="628">
        <v>1</v>
      </c>
      <c r="AU275" s="628">
        <v>25</v>
      </c>
      <c r="AV275" s="630"/>
      <c r="AW275" s="630"/>
    </row>
    <row r="276">
      <c r="A276" s="692"/>
      <c r="B276" s="560" t="s">
        <v>395</v>
      </c>
      <c r="C276" s="560" t="s">
        <v>412</v>
      </c>
      <c r="D276" s="560" t="s">
        <v>417</v>
      </c>
      <c r="E276" s="616" t="s">
        <v>415</v>
      </c>
      <c r="F276" s="617">
        <f t="shared" si="277"/>
      </c>
      <c r="G276" s="618">
        <v>1471.94</v>
      </c>
      <c r="H276" s="618">
        <v>1188.5</v>
      </c>
      <c r="I276" s="617">
        <v>0</v>
      </c>
      <c r="J276" s="557">
        <v>0</v>
      </c>
      <c r="K276" s="554">
        <v>0</v>
      </c>
      <c r="L276" s="557">
        <v>1</v>
      </c>
      <c r="M276" s="554">
        <v>7631.91</v>
      </c>
      <c r="N276" s="622">
        <v>0</v>
      </c>
      <c r="O276" s="556">
        <f t="shared" si="7"/>
      </c>
      <c r="P276" s="719"/>
      <c r="Q276" s="720">
        <f t="shared" si="688"/>
      </c>
      <c r="R276" s="557">
        <f t="shared" si="717"/>
      </c>
      <c r="S276" s="554">
        <f t="shared" si="799"/>
      </c>
      <c r="T276" s="626">
        <f t="shared" si="103"/>
      </c>
      <c r="U276" s="626"/>
      <c r="V276" s="626">
        <f t="shared" si="119"/>
      </c>
      <c r="W276" s="622">
        <v>0</v>
      </c>
      <c r="X276" s="626">
        <f t="shared" si="62"/>
      </c>
      <c r="Y276" s="626">
        <f t="shared" si="44"/>
      </c>
      <c r="Z276" s="626">
        <f t="shared" si="473"/>
      </c>
      <c r="AA276" s="626">
        <f t="shared" si="156"/>
      </c>
      <c r="AB276" s="626">
        <f t="shared" si="197"/>
      </c>
      <c r="AC276" s="556">
        <f t="shared" si="670"/>
      </c>
      <c r="AD276" s="556">
        <f t="shared" si="78"/>
      </c>
      <c r="AE276" s="556">
        <f t="shared" si="365"/>
      </c>
      <c r="AF276" s="556">
        <f t="shared" si="489"/>
      </c>
      <c r="AG276" s="556">
        <f t="shared" si="172"/>
      </c>
      <c r="AH276" s="556">
        <f t="shared" si="213"/>
      </c>
      <c r="AI276" s="556">
        <f t="shared" si="885"/>
      </c>
      <c r="AJ276" s="622">
        <v>59</v>
      </c>
      <c r="AK276" s="628">
        <v>28330</v>
      </c>
      <c r="AL276" s="628">
        <v>528</v>
      </c>
      <c r="AM276" s="628">
        <v>580</v>
      </c>
      <c r="AN276" s="628">
        <v>69</v>
      </c>
      <c r="AO276" s="555">
        <v>41</v>
      </c>
      <c r="AP276" s="628">
        <v>53</v>
      </c>
      <c r="AQ276" s="557">
        <v>65</v>
      </c>
      <c r="AR276" s="555">
        <v>1</v>
      </c>
      <c r="AS276" s="628">
        <v>1</v>
      </c>
      <c r="AT276" s="628">
        <v>1</v>
      </c>
      <c r="AU276" s="628">
        <v>11</v>
      </c>
      <c r="AV276" s="630"/>
      <c r="AW276" s="630"/>
    </row>
    <row r="277">
      <c r="A277" s="692"/>
      <c r="B277" s="560" t="s">
        <v>395</v>
      </c>
      <c r="C277" s="560" t="s">
        <v>412</v>
      </c>
      <c r="D277" s="560" t="s">
        <v>417</v>
      </c>
      <c r="E277" s="655" t="s">
        <v>416</v>
      </c>
      <c r="F277" s="617">
        <f t="shared" si="277"/>
      </c>
      <c r="G277" s="618">
        <v>2030.55</v>
      </c>
      <c r="H277" s="618">
        <v>1489.36</v>
      </c>
      <c r="I277" s="617">
        <v>0</v>
      </c>
      <c r="J277" s="557">
        <v>4</v>
      </c>
      <c r="K277" s="554">
        <v>9464.540000000008</v>
      </c>
      <c r="L277" s="557">
        <v>1</v>
      </c>
      <c r="M277" s="496">
        <v>6216.209999999999</v>
      </c>
      <c r="N277" s="622">
        <v>1</v>
      </c>
      <c r="O277" s="556">
        <f t="shared" si="7"/>
      </c>
      <c r="P277" s="719"/>
      <c r="Q277" s="720">
        <f t="shared" si="688"/>
      </c>
      <c r="R277" s="557">
        <f t="shared" si="717"/>
      </c>
      <c r="S277" s="554">
        <f t="shared" si="799"/>
      </c>
      <c r="T277" s="626">
        <f t="shared" si="103"/>
      </c>
      <c r="U277" s="626"/>
      <c r="V277" s="626">
        <f t="shared" si="119"/>
      </c>
      <c r="W277" s="622">
        <v>3</v>
      </c>
      <c r="X277" s="626">
        <f t="shared" si="62"/>
      </c>
      <c r="Y277" s="626">
        <f t="shared" si="44"/>
      </c>
      <c r="Z277" s="626">
        <f t="shared" si="473"/>
      </c>
      <c r="AA277" s="626">
        <f t="shared" si="156"/>
      </c>
      <c r="AB277" s="626">
        <f t="shared" si="197"/>
      </c>
      <c r="AC277" s="556">
        <f t="shared" si="670"/>
      </c>
      <c r="AD277" s="556">
        <f t="shared" si="78"/>
      </c>
      <c r="AE277" s="556">
        <f t="shared" si="365"/>
      </c>
      <c r="AF277" s="556">
        <f t="shared" si="489"/>
      </c>
      <c r="AG277" s="556">
        <f t="shared" si="172"/>
      </c>
      <c r="AH277" s="556">
        <f t="shared" si="213"/>
      </c>
      <c r="AI277" s="556">
        <f t="shared" si="885"/>
      </c>
      <c r="AJ277" s="622">
        <v>59</v>
      </c>
      <c r="AK277" s="628">
        <v>34326</v>
      </c>
      <c r="AL277" s="628">
        <v>728</v>
      </c>
      <c r="AM277" s="628">
        <v>813</v>
      </c>
      <c r="AN277" s="628">
        <v>121</v>
      </c>
      <c r="AO277" s="555">
        <v>40</v>
      </c>
      <c r="AP277" s="628">
        <v>66</v>
      </c>
      <c r="AQ277" s="557">
        <v>109</v>
      </c>
      <c r="AR277" s="555">
        <v>5</v>
      </c>
      <c r="AS277" s="628">
        <v>4</v>
      </c>
      <c r="AT277" s="628">
        <v>0</v>
      </c>
      <c r="AU277" s="628">
        <v>19</v>
      </c>
      <c r="AV277" s="630"/>
      <c r="AW277" s="630"/>
    </row>
    <row r="278">
      <c r="A278" s="692"/>
      <c r="B278" s="641" t="s">
        <v>397</v>
      </c>
      <c r="C278" s="641"/>
      <c r="D278" s="641"/>
      <c r="E278" s="641"/>
      <c r="F278" s="642">
        <f>SUM(F273:F277)</f>
      </c>
      <c r="G278" s="642">
        <f>SUM(G273:G277)</f>
      </c>
      <c r="H278" s="642">
        <f>SUM(H273:H277)</f>
      </c>
      <c r="I278" s="642">
        <f>SUM(I273:I277)</f>
      </c>
      <c r="J278" s="644">
        <f>SUM(J273:J277)</f>
      </c>
      <c r="K278" s="644">
        <f>SUM(K273:K277)</f>
      </c>
      <c r="L278" s="644">
        <f>SUM(L273:L277)</f>
      </c>
      <c r="M278" s="644">
        <f>SUM(M273:M277)</f>
      </c>
      <c r="N278" s="651">
        <f>SUM(N273:N277)</f>
      </c>
      <c r="O278" s="648">
        <f t="shared" si="7"/>
      </c>
      <c r="P278" s="721">
        <f>SUM(P273:P277)</f>
      </c>
      <c r="Q278" s="720">
        <f t="shared" si="688"/>
      </c>
      <c r="R278" s="667">
        <f>SUM(R273:R277)</f>
      </c>
      <c r="S278" s="668">
        <f>SUM(S273:S277)</f>
      </c>
      <c r="T278" s="650">
        <f t="shared" si="103"/>
      </c>
      <c r="U278" s="650"/>
      <c r="V278" s="650">
        <f t="shared" si="119"/>
      </c>
      <c r="W278" s="651">
        <f>SUM(W273:W277)</f>
      </c>
      <c r="X278" s="650">
        <f t="shared" si="62"/>
      </c>
      <c r="Y278" s="650">
        <f t="shared" si="44"/>
      </c>
      <c r="Z278" s="650">
        <f t="shared" si="473"/>
      </c>
      <c r="AA278" s="650">
        <f t="shared" si="156"/>
      </c>
      <c r="AB278" s="650">
        <f t="shared" si="197"/>
      </c>
      <c r="AC278" s="648">
        <f t="shared" si="670"/>
      </c>
      <c r="AD278" s="648">
        <f t="shared" si="78"/>
      </c>
      <c r="AE278" s="648">
        <f t="shared" si="365"/>
      </c>
      <c r="AF278" s="648">
        <f t="shared" si="489"/>
      </c>
      <c r="AG278" s="648">
        <f t="shared" si="172"/>
      </c>
      <c r="AH278" s="648">
        <f t="shared" si="213"/>
      </c>
      <c r="AI278" s="648">
        <f t="shared" si="885"/>
      </c>
      <c r="AJ278" s="651">
        <f>AVERAGE(AJ273:AJ277)</f>
      </c>
      <c r="AK278" s="651">
        <f>SUM(AK273:AK277)</f>
      </c>
      <c r="AL278" s="651">
        <f>SUM(AL273:AL277)</f>
      </c>
      <c r="AM278" s="651">
        <f>SUM(AM273:AM277)</f>
      </c>
      <c r="AN278" s="651">
        <f>SUM(AN273:AN277)</f>
      </c>
      <c r="AO278" s="667">
        <f>SUM(AO273:AO277)</f>
      </c>
      <c r="AP278" s="651">
        <f>SUM(AP273:AP277)</f>
      </c>
      <c r="AQ278" s="667">
        <f>SUM(AQ273:AQ277)</f>
      </c>
      <c r="AR278" s="667">
        <f>SUM(AR273:AR277)</f>
      </c>
      <c r="AS278" s="651">
        <f>SUM(AS273:AS277)</f>
      </c>
      <c r="AT278" s="651">
        <f>SUM(AT273:AT277)</f>
      </c>
      <c r="AU278" s="651">
        <f>SUM(AU273:AU277)</f>
      </c>
      <c r="AV278" s="654"/>
      <c r="AW278" s="654"/>
    </row>
    <row r="279">
      <c r="A279" s="692"/>
      <c r="B279" s="560" t="s">
        <v>395</v>
      </c>
      <c r="C279" s="560" t="s">
        <v>412</v>
      </c>
      <c r="D279" s="560" t="s">
        <v>423</v>
      </c>
      <c r="E279" s="616" t="s">
        <v>418</v>
      </c>
      <c r="F279" s="617">
        <f t="shared" ref="F279:F281" si="278">G279+H279+I279</f>
      </c>
      <c r="G279" s="618">
        <v>1826.68</v>
      </c>
      <c r="H279" s="618">
        <v>1803.19</v>
      </c>
      <c r="I279" s="617">
        <v>0</v>
      </c>
      <c r="J279" s="557">
        <v>4</v>
      </c>
      <c r="K279" s="554">
        <v>8854.329999999987</v>
      </c>
      <c r="L279" s="557">
        <v>0</v>
      </c>
      <c r="M279" s="554">
        <v>0</v>
      </c>
      <c r="N279" s="622">
        <v>1</v>
      </c>
      <c r="O279" s="556">
        <f t="shared" si="7"/>
      </c>
      <c r="P279" s="719"/>
      <c r="Q279" s="720">
        <f t="shared" si="688"/>
      </c>
      <c r="R279" s="557">
        <f t="shared" ref="R279:R281" si="718">J279+L279</f>
      </c>
      <c r="S279" s="554">
        <f t="shared" ref="S279:S281" si="800">K279+M279</f>
      </c>
      <c r="T279" s="626">
        <f t="shared" si="103"/>
      </c>
      <c r="U279" s="626"/>
      <c r="V279" s="626">
        <f t="shared" si="119"/>
      </c>
      <c r="W279" s="622">
        <v>4</v>
      </c>
      <c r="X279" s="626">
        <f t="shared" si="62"/>
      </c>
      <c r="Y279" s="626">
        <f t="shared" si="44"/>
      </c>
      <c r="Z279" s="626">
        <f t="shared" si="473"/>
      </c>
      <c r="AA279" s="626">
        <f t="shared" si="156"/>
      </c>
      <c r="AB279" s="626">
        <f t="shared" si="197"/>
      </c>
      <c r="AC279" s="556">
        <f t="shared" si="670"/>
      </c>
      <c r="AD279" s="556">
        <f t="shared" si="78"/>
      </c>
      <c r="AE279" s="556">
        <f t="shared" si="365"/>
      </c>
      <c r="AF279" s="556">
        <f t="shared" si="489"/>
      </c>
      <c r="AG279" s="556">
        <f t="shared" si="172"/>
      </c>
      <c r="AH279" s="556">
        <f t="shared" si="213"/>
      </c>
      <c r="AI279" s="556">
        <f t="shared" si="885"/>
      </c>
      <c r="AJ279" s="622">
        <v>57</v>
      </c>
      <c r="AK279" s="628">
        <v>42410</v>
      </c>
      <c r="AL279" s="628">
        <v>984</v>
      </c>
      <c r="AM279" s="628">
        <v>1074</v>
      </c>
      <c r="AN279" s="628">
        <v>94</v>
      </c>
      <c r="AO279" s="555">
        <v>18</v>
      </c>
      <c r="AP279" s="628">
        <v>75</v>
      </c>
      <c r="AQ279" s="557">
        <v>100</v>
      </c>
      <c r="AR279" s="555">
        <v>6</v>
      </c>
      <c r="AS279" s="628">
        <v>5</v>
      </c>
      <c r="AT279" s="628">
        <v>4</v>
      </c>
      <c r="AU279" s="628">
        <v>25</v>
      </c>
      <c r="AV279" s="630"/>
      <c r="AW279" s="630"/>
    </row>
    <row r="280">
      <c r="A280" s="692"/>
      <c r="B280" s="560" t="s">
        <v>395</v>
      </c>
      <c r="C280" s="560" t="s">
        <v>412</v>
      </c>
      <c r="D280" s="560" t="s">
        <v>423</v>
      </c>
      <c r="E280" s="616" t="s">
        <v>419</v>
      </c>
      <c r="F280" s="617">
        <f t="shared" si="278"/>
      </c>
      <c r="G280" s="618">
        <v>2050.6</v>
      </c>
      <c r="H280" s="618">
        <v>1742.54</v>
      </c>
      <c r="I280" s="617">
        <v>0</v>
      </c>
      <c r="J280" s="557">
        <v>5</v>
      </c>
      <c r="K280" s="554">
        <v>11081.070000000007</v>
      </c>
      <c r="L280" s="557">
        <v>0</v>
      </c>
      <c r="M280" s="554">
        <v>0</v>
      </c>
      <c r="N280" s="622">
        <v>0</v>
      </c>
      <c r="O280" s="556">
        <f t="shared" si="7"/>
      </c>
      <c r="P280" s="719"/>
      <c r="Q280" s="720">
        <f t="shared" si="688"/>
      </c>
      <c r="R280" s="557">
        <f t="shared" si="718"/>
      </c>
      <c r="S280" s="554">
        <f t="shared" si="800"/>
      </c>
      <c r="T280" s="626">
        <f t="shared" si="103"/>
      </c>
      <c r="U280" s="626"/>
      <c r="V280" s="626">
        <f t="shared" si="119"/>
      </c>
      <c r="W280" s="622">
        <v>3</v>
      </c>
      <c r="X280" s="626">
        <f t="shared" si="62"/>
      </c>
      <c r="Y280" s="626">
        <f t="shared" si="44"/>
      </c>
      <c r="Z280" s="626">
        <f t="shared" si="473"/>
      </c>
      <c r="AA280" s="626">
        <f t="shared" si="156"/>
      </c>
      <c r="AB280" s="626">
        <f t="shared" si="197"/>
      </c>
      <c r="AC280" s="556">
        <f t="shared" si="670"/>
      </c>
      <c r="AD280" s="556">
        <f t="shared" si="78"/>
      </c>
      <c r="AE280" s="556">
        <f t="shared" si="365"/>
      </c>
      <c r="AF280" s="556">
        <f t="shared" si="489"/>
      </c>
      <c r="AG280" s="556">
        <f t="shared" si="172"/>
      </c>
      <c r="AH280" s="556">
        <f t="shared" si="213"/>
      </c>
      <c r="AI280" s="556">
        <f t="shared" si="885"/>
      </c>
      <c r="AJ280" s="622">
        <v>57</v>
      </c>
      <c r="AK280" s="628">
        <v>46188</v>
      </c>
      <c r="AL280" s="628">
        <v>1248</v>
      </c>
      <c r="AM280" s="628">
        <v>1336</v>
      </c>
      <c r="AN280" s="628">
        <v>138</v>
      </c>
      <c r="AO280" s="555">
        <v>36</v>
      </c>
      <c r="AP280" s="628">
        <v>101</v>
      </c>
      <c r="AQ280" s="557">
        <v>145</v>
      </c>
      <c r="AR280" s="555">
        <v>5</v>
      </c>
      <c r="AS280" s="628">
        <v>3</v>
      </c>
      <c r="AT280" s="628">
        <v>2</v>
      </c>
      <c r="AU280" s="628">
        <v>34</v>
      </c>
      <c r="AV280" s="630"/>
      <c r="AW280" s="630"/>
    </row>
    <row r="281">
      <c r="A281" s="692"/>
      <c r="B281" s="560" t="s">
        <v>395</v>
      </c>
      <c r="C281" s="560" t="s">
        <v>412</v>
      </c>
      <c r="D281" s="560" t="s">
        <v>423</v>
      </c>
      <c r="E281" s="655" t="s">
        <v>420</v>
      </c>
      <c r="F281" s="617">
        <f t="shared" si="278"/>
      </c>
      <c r="G281" s="617">
        <v>1503.23</v>
      </c>
      <c r="H281" s="618">
        <v>1590.86</v>
      </c>
      <c r="I281" s="617">
        <v>0</v>
      </c>
      <c r="J281" s="557">
        <v>5</v>
      </c>
      <c r="K281" s="554">
        <v>13462.029999999999</v>
      </c>
      <c r="L281" s="557">
        <v>0</v>
      </c>
      <c r="M281" s="496">
        <v>0</v>
      </c>
      <c r="N281" s="622">
        <v>0</v>
      </c>
      <c r="O281" s="556">
        <f t="shared" si="7"/>
      </c>
      <c r="P281" s="719"/>
      <c r="Q281" s="720">
        <f t="shared" si="688"/>
      </c>
      <c r="R281" s="557">
        <f t="shared" si="718"/>
      </c>
      <c r="S281" s="554">
        <f t="shared" si="800"/>
      </c>
      <c r="T281" s="626">
        <f t="shared" si="103"/>
      </c>
      <c r="U281" s="626"/>
      <c r="V281" s="626">
        <f t="shared" si="119"/>
      </c>
      <c r="W281" s="622">
        <v>3</v>
      </c>
      <c r="X281" s="626">
        <f t="shared" si="62"/>
      </c>
      <c r="Y281" s="626">
        <f t="shared" si="44"/>
      </c>
      <c r="Z281" s="626">
        <f t="shared" si="473"/>
      </c>
      <c r="AA281" s="626">
        <f t="shared" si="156"/>
      </c>
      <c r="AB281" s="626">
        <f t="shared" si="197"/>
      </c>
      <c r="AC281" s="556">
        <f t="shared" si="670"/>
      </c>
      <c r="AD281" s="556">
        <f t="shared" si="78"/>
      </c>
      <c r="AE281" s="556">
        <f t="shared" si="365"/>
      </c>
      <c r="AF281" s="556">
        <f t="shared" si="489"/>
      </c>
      <c r="AG281" s="556">
        <f t="shared" si="172"/>
      </c>
      <c r="AH281" s="556">
        <f t="shared" si="213"/>
      </c>
      <c r="AI281" s="556">
        <f t="shared" si="885"/>
      </c>
      <c r="AJ281" s="622">
        <v>57</v>
      </c>
      <c r="AK281" s="628">
        <v>39504</v>
      </c>
      <c r="AL281" s="628">
        <v>1069</v>
      </c>
      <c r="AM281" s="628">
        <v>1135</v>
      </c>
      <c r="AN281" s="628">
        <v>105</v>
      </c>
      <c r="AO281" s="555">
        <v>22</v>
      </c>
      <c r="AP281" s="628">
        <v>56</v>
      </c>
      <c r="AQ281" s="557">
        <v>108</v>
      </c>
      <c r="AR281" s="555">
        <v>6</v>
      </c>
      <c r="AS281" s="628">
        <v>4</v>
      </c>
      <c r="AT281" s="628">
        <v>3</v>
      </c>
      <c r="AU281" s="628">
        <v>20</v>
      </c>
      <c r="AV281" s="630"/>
      <c r="AW281" s="630"/>
    </row>
    <row r="282">
      <c r="A282" s="692"/>
      <c r="B282" s="641" t="s">
        <v>397</v>
      </c>
      <c r="C282" s="641"/>
      <c r="D282" s="641"/>
      <c r="E282" s="641"/>
      <c r="F282" s="642">
        <f>SUM(F279:F281)</f>
      </c>
      <c r="G282" s="642">
        <f>SUM(G279:G281)</f>
      </c>
      <c r="H282" s="642">
        <f>SUM(H279:H281)</f>
      </c>
      <c r="I282" s="642">
        <f>SUM(I279:I281)</f>
      </c>
      <c r="J282" s="644">
        <f>SUM(J279:J281)</f>
      </c>
      <c r="K282" s="644">
        <f>SUM(K279:K281)</f>
      </c>
      <c r="L282" s="644">
        <f>SUM(L279:L281)</f>
      </c>
      <c r="M282" s="644">
        <f>SUM(M279:M281)</f>
      </c>
      <c r="N282" s="651">
        <f>SUM(N279:N281)</f>
      </c>
      <c r="O282" s="648">
        <f t="shared" si="7"/>
      </c>
      <c r="P282" s="721">
        <f>SUM(P279:P281)</f>
      </c>
      <c r="Q282" s="720">
        <f t="shared" si="688"/>
      </c>
      <c r="R282" s="667">
        <f>SUM(R279:R281)</f>
      </c>
      <c r="S282" s="668">
        <f>SUM(S279:S281)</f>
      </c>
      <c r="T282" s="650">
        <f t="shared" si="103"/>
      </c>
      <c r="U282" s="650"/>
      <c r="V282" s="650">
        <f t="shared" si="119"/>
      </c>
      <c r="W282" s="651">
        <f>SUM(W279:W281)</f>
      </c>
      <c r="X282" s="650">
        <f t="shared" si="62"/>
      </c>
      <c r="Y282" s="650">
        <f t="shared" si="44"/>
      </c>
      <c r="Z282" s="650">
        <f t="shared" si="473"/>
      </c>
      <c r="AA282" s="650">
        <f t="shared" si="156"/>
      </c>
      <c r="AB282" s="650">
        <f t="shared" si="197"/>
      </c>
      <c r="AC282" s="648">
        <f t="shared" si="670"/>
      </c>
      <c r="AD282" s="648">
        <f t="shared" si="78"/>
      </c>
      <c r="AE282" s="648">
        <f t="shared" si="365"/>
      </c>
      <c r="AF282" s="648">
        <f t="shared" si="489"/>
      </c>
      <c r="AG282" s="648">
        <f t="shared" si="172"/>
      </c>
      <c r="AH282" s="648">
        <f t="shared" si="213"/>
      </c>
      <c r="AI282" s="648">
        <f t="shared" si="885"/>
      </c>
      <c r="AJ282" s="651">
        <f>AVERAGE(AJ279:AJ281)</f>
      </c>
      <c r="AK282" s="651">
        <f>SUM(AK279:AK281)</f>
      </c>
      <c r="AL282" s="651">
        <f>SUM(AL279:AL281)</f>
      </c>
      <c r="AM282" s="651">
        <f>SUM(AM279:AM281)</f>
      </c>
      <c r="AN282" s="651">
        <f>SUM(AN279:AN281)</f>
      </c>
      <c r="AO282" s="667">
        <f>SUM(AO279:AO281)</f>
      </c>
      <c r="AP282" s="651">
        <f>SUM(AP279:AP281)</f>
      </c>
      <c r="AQ282" s="667">
        <f>SUM(AQ279:AQ281)</f>
      </c>
      <c r="AR282" s="667">
        <f>SUM(AR279:AR281)</f>
      </c>
      <c r="AS282" s="651">
        <f>SUM(AS279:AS281)</f>
      </c>
      <c r="AT282" s="651">
        <f>SUM(AT279:AT281)</f>
      </c>
      <c r="AU282" s="651">
        <f>SUM(AU279:AU281)</f>
      </c>
      <c r="AV282" s="654"/>
      <c r="AW282" s="654"/>
    </row>
    <row r="283">
      <c r="A283" s="692"/>
      <c r="B283" s="670" t="s">
        <v>421</v>
      </c>
      <c r="C283" s="670"/>
      <c r="D283" s="670"/>
      <c r="E283" s="670"/>
      <c r="F283" s="671">
        <f>F282+F278+F272+F266+F260</f>
      </c>
      <c r="G283" s="671">
        <f>G282+G278+G272+G266+G260</f>
      </c>
      <c r="H283" s="671">
        <f>H282+H278+H272+H266+H260</f>
      </c>
      <c r="I283" s="671">
        <f>I282+I278+I272+I266+I260</f>
      </c>
      <c r="J283" s="670">
        <f>J282+J278+J272+J266+J260</f>
      </c>
      <c r="K283" s="670">
        <f>K282+K278+K272+K266+K260</f>
      </c>
      <c r="L283" s="670">
        <f>L282+L278+L272+L266+L260</f>
      </c>
      <c r="M283" s="670">
        <f>M282+M278+M272+M266+M260</f>
      </c>
      <c r="N283" s="673">
        <f>N282+N278+N272+N266+N260</f>
      </c>
      <c r="O283" s="674">
        <f t="shared" si="7"/>
      </c>
      <c r="P283" s="723">
        <f>P282+P278+P272+P266+P260</f>
      </c>
      <c r="Q283" s="724">
        <f t="shared" si="688"/>
      </c>
      <c r="R283" s="672">
        <f>R282+R278+R272+R266+R260</f>
      </c>
      <c r="S283" s="538">
        <f>S282+S278+S272+S266+S260</f>
      </c>
      <c r="T283" s="671">
        <f t="shared" si="103"/>
      </c>
      <c r="U283" s="671"/>
      <c r="V283" s="671">
        <f t="shared" si="119"/>
      </c>
      <c r="W283" s="673">
        <f>W282+W278+W272+W266+W260</f>
      </c>
      <c r="X283" s="671">
        <f t="shared" si="62"/>
      </c>
      <c r="Y283" s="671">
        <f t="shared" si="44"/>
      </c>
      <c r="Z283" s="671">
        <f t="shared" si="473"/>
      </c>
      <c r="AA283" s="671">
        <f t="shared" si="156"/>
      </c>
      <c r="AB283" s="671">
        <f t="shared" si="197"/>
      </c>
      <c r="AC283" s="674">
        <f t="shared" si="670"/>
      </c>
      <c r="AD283" s="674">
        <f t="shared" si="78"/>
      </c>
      <c r="AE283" s="674">
        <f t="shared" si="365"/>
      </c>
      <c r="AF283" s="674">
        <f t="shared" si="489"/>
      </c>
      <c r="AG283" s="674">
        <f t="shared" si="172"/>
      </c>
      <c r="AH283" s="674">
        <f t="shared" si="213"/>
      </c>
      <c r="AI283" s="674">
        <f t="shared" si="885"/>
      </c>
      <c r="AJ283" s="673"/>
      <c r="AK283" s="673">
        <f>AK282+AK278+AK272+AK266+AK260</f>
      </c>
      <c r="AL283" s="673">
        <f>AL282+AL278+AL272+AL266+AL260</f>
      </c>
      <c r="AM283" s="673">
        <f>AM282+AM278+AM272+AM266+AM260</f>
      </c>
      <c r="AN283" s="725">
        <f>AN282+AN278+AN272+AN266+AN260</f>
      </c>
      <c r="AO283" s="726">
        <f>AO282+AO278+AO272+AO266+AO260</f>
      </c>
      <c r="AP283" s="725">
        <f>AP282+AP278+AP272+AP266+AP260</f>
      </c>
      <c r="AQ283" s="672">
        <f>AQ282+AQ278+AQ272+AQ266+AQ260</f>
      </c>
      <c r="AR283" s="672">
        <f>AR282+AR278+AR272+AR266+AR260</f>
      </c>
      <c r="AS283" s="673">
        <f>AS282+AS278+AS272+AS266+AS260</f>
      </c>
      <c r="AT283" s="673">
        <f>AT282+AT278+AT272+AT266+AT260</f>
      </c>
      <c r="AU283" s="673">
        <f>AU282+AU278+AU272+AU266+AU260</f>
      </c>
      <c r="AV283" s="677"/>
      <c r="AW283" s="677"/>
    </row>
    <row r="284">
      <c r="A284" s="580"/>
      <c r="B284" s="580" t="s">
        <v>350</v>
      </c>
      <c r="C284" s="580"/>
      <c r="D284" s="580"/>
      <c r="E284" s="580"/>
      <c r="F284" s="581" t="s">
        <v>351</v>
      </c>
      <c r="G284" s="581"/>
      <c r="H284" s="581"/>
      <c r="I284" s="581"/>
      <c r="J284" s="581"/>
      <c r="K284" s="581"/>
      <c r="L284" s="581"/>
      <c r="M284" s="581"/>
      <c r="N284" s="581"/>
      <c r="O284" s="581"/>
      <c r="P284" s="581"/>
      <c r="Q284" s="581"/>
      <c r="R284" s="581"/>
      <c r="S284" s="581"/>
      <c r="T284" s="581"/>
      <c r="U284" s="581"/>
      <c r="V284" s="581"/>
      <c r="W284" s="581"/>
      <c r="X284" s="581"/>
      <c r="Y284" s="581"/>
      <c r="Z284" s="582" t="s">
        <v>352</v>
      </c>
      <c r="AA284" s="582"/>
      <c r="AB284" s="582"/>
      <c r="AC284" s="582"/>
      <c r="AD284" s="582"/>
      <c r="AE284" s="582"/>
      <c r="AF284" s="582"/>
      <c r="AG284" s="582"/>
      <c r="AH284" s="582"/>
      <c r="AI284" s="582"/>
      <c r="AJ284" s="582"/>
      <c r="AK284" s="582"/>
      <c r="AL284" s="582"/>
      <c r="AM284" s="582"/>
      <c r="AN284" s="582"/>
      <c r="AO284" s="582"/>
      <c r="AP284" s="582"/>
      <c r="AQ284" s="727"/>
      <c r="AR284" s="582"/>
      <c r="AS284" s="582"/>
      <c r="AT284" s="582"/>
      <c r="AU284" s="582"/>
      <c r="AV284" s="583" t="s">
        <v>427</v>
      </c>
      <c r="AW284" s="583"/>
      <c r="AX284" s="728" t="s">
        <v>459</v>
      </c>
    </row>
    <row r="285">
      <c r="A285" s="580"/>
      <c r="B285" s="580"/>
      <c r="C285" s="580"/>
      <c r="D285" s="580"/>
      <c r="E285" s="580"/>
      <c r="F285" s="586" t="s">
        <v>428</v>
      </c>
      <c r="G285" s="586"/>
      <c r="H285" s="586"/>
      <c r="I285" s="586"/>
      <c r="J285" s="587" t="s">
        <v>429</v>
      </c>
      <c r="K285" s="587"/>
      <c r="L285" s="587"/>
      <c r="M285" s="587"/>
      <c r="N285" s="587"/>
      <c r="O285" s="587"/>
      <c r="P285" s="587"/>
      <c r="Q285" s="587"/>
      <c r="R285" s="587"/>
      <c r="S285" s="587"/>
      <c r="T285" s="588" t="s">
        <v>430</v>
      </c>
      <c r="U285" s="588"/>
      <c r="V285" s="588"/>
      <c r="W285" s="588"/>
      <c r="X285" s="588"/>
      <c r="Y285" s="588"/>
      <c r="Z285" s="589" t="s">
        <v>431</v>
      </c>
      <c r="AA285" s="589"/>
      <c r="AB285" s="589"/>
      <c r="AC285" s="589"/>
      <c r="AD285" s="589"/>
      <c r="AE285" s="589"/>
      <c r="AF285" s="589"/>
      <c r="AG285" s="589"/>
      <c r="AH285" s="589"/>
      <c r="AI285" s="589"/>
      <c r="AJ285" s="589"/>
      <c r="AK285" s="590" t="s">
        <v>432</v>
      </c>
      <c r="AL285" s="590"/>
      <c r="AM285" s="590"/>
      <c r="AN285" s="590"/>
      <c r="AO285" s="590"/>
      <c r="AP285" s="590"/>
      <c r="AQ285" s="590"/>
      <c r="AR285" s="590"/>
      <c r="AS285" s="590"/>
      <c r="AT285" s="590"/>
      <c r="AU285" s="590"/>
      <c r="AV285" s="591"/>
      <c r="AW285" s="592"/>
      <c r="AX285" s="728"/>
    </row>
    <row r="286">
      <c r="A286" s="580"/>
      <c r="B286" s="594" t="s">
        <v>433</v>
      </c>
      <c r="C286" s="594" t="s">
        <v>434</v>
      </c>
      <c r="D286" s="595" t="s">
        <v>353</v>
      </c>
      <c r="E286" s="595" t="s">
        <v>354</v>
      </c>
      <c r="F286" s="586" t="s">
        <v>355</v>
      </c>
      <c r="G286" s="586" t="s">
        <v>356</v>
      </c>
      <c r="H286" s="596" t="s">
        <v>357</v>
      </c>
      <c r="I286" s="597" t="s">
        <v>358</v>
      </c>
      <c r="J286" s="598" t="s">
        <v>359</v>
      </c>
      <c r="K286" s="599" t="s">
        <v>360</v>
      </c>
      <c r="L286" s="598" t="s">
        <v>361</v>
      </c>
      <c r="M286" s="599" t="s">
        <v>362</v>
      </c>
      <c r="N286" s="599" t="s">
        <v>435</v>
      </c>
      <c r="O286" s="599" t="s">
        <v>436</v>
      </c>
      <c r="P286" s="599" t="s">
        <v>437</v>
      </c>
      <c r="Q286" s="599" t="s">
        <v>438</v>
      </c>
      <c r="R286" s="599" t="s">
        <v>363</v>
      </c>
      <c r="S286" s="598" t="s">
        <v>364</v>
      </c>
      <c r="T286" s="588" t="s">
        <v>439</v>
      </c>
      <c r="U286" s="729" t="s">
        <v>460</v>
      </c>
      <c r="V286" s="588" t="s">
        <v>369</v>
      </c>
      <c r="W286" s="603" t="s">
        <v>440</v>
      </c>
      <c r="X286" s="588" t="s">
        <v>441</v>
      </c>
      <c r="Y286" s="604" t="s">
        <v>367</v>
      </c>
      <c r="Z286" s="605" t="s">
        <v>442</v>
      </c>
      <c r="AA286" s="606" t="s">
        <v>443</v>
      </c>
      <c r="AB286" s="607" t="s">
        <v>444</v>
      </c>
      <c r="AC286" s="606" t="s">
        <v>445</v>
      </c>
      <c r="AD286" s="606" t="s">
        <v>446</v>
      </c>
      <c r="AE286" s="716" t="s">
        <v>374</v>
      </c>
      <c r="AF286" s="606" t="s">
        <v>447</v>
      </c>
      <c r="AG286" s="717" t="s">
        <v>448</v>
      </c>
      <c r="AH286" s="717" t="s">
        <v>449</v>
      </c>
      <c r="AI286" s="716" t="s">
        <v>450</v>
      </c>
      <c r="AJ286" s="716" t="s">
        <v>377</v>
      </c>
      <c r="AK286" s="590" t="s">
        <v>379</v>
      </c>
      <c r="AL286" s="590" t="s">
        <v>380</v>
      </c>
      <c r="AM286" s="590" t="s">
        <v>382</v>
      </c>
      <c r="AN286" s="590" t="s">
        <v>381</v>
      </c>
      <c r="AO286" s="590" t="s">
        <v>453</v>
      </c>
      <c r="AP286" s="590" t="s">
        <v>383</v>
      </c>
      <c r="AQ286" s="590" t="s">
        <v>452</v>
      </c>
      <c r="AR286" s="590" t="s">
        <v>454</v>
      </c>
      <c r="AS286" s="590" t="s">
        <v>384</v>
      </c>
      <c r="AT286" s="590" t="s">
        <v>451</v>
      </c>
      <c r="AU286" s="590" t="s">
        <v>386</v>
      </c>
      <c r="AV286" s="591"/>
      <c r="AW286" s="592"/>
      <c r="AX286" s="728" t="s">
        <v>461</v>
      </c>
    </row>
    <row r="287">
      <c r="A287" s="613" t="s">
        <v>462</v>
      </c>
      <c r="B287" s="614" t="s">
        <v>395</v>
      </c>
      <c r="C287" s="560" t="s">
        <v>412</v>
      </c>
      <c r="D287" s="615" t="s">
        <v>423</v>
      </c>
      <c r="E287" s="616" t="s">
        <v>393</v>
      </c>
      <c r="F287" s="617">
        <f t="shared" ref="F287:F288" si="279">G287+H287+I287</f>
      </c>
      <c r="G287" s="730">
        <v>1110.08</v>
      </c>
      <c r="H287" s="637">
        <v>1054.22</v>
      </c>
      <c r="I287" s="624">
        <v>0</v>
      </c>
      <c r="J287" s="619">
        <v>4</v>
      </c>
      <c r="K287" s="669">
        <v>9646.070000000007</v>
      </c>
      <c r="L287" s="557">
        <v>0</v>
      </c>
      <c r="M287" s="554">
        <v>0</v>
      </c>
      <c r="N287" s="622">
        <v>0</v>
      </c>
      <c r="O287" s="556">
        <f t="shared" ref="O287:O312" si="8">N287/R287</f>
      </c>
      <c r="P287" s="624"/>
      <c r="Q287" s="625">
        <f t="shared" ref="Q287:Q312" si="689">P287/R287</f>
      </c>
      <c r="R287" s="557">
        <f t="shared" ref="R287:R288" si="719">J287+L287</f>
      </c>
      <c r="S287" s="554">
        <f t="shared" ref="S287:S288" si="801">K287+M287</f>
      </c>
      <c r="T287" s="626">
        <f t="shared" ref="T287:T312" si="104">S287/F287</f>
      </c>
      <c r="U287" s="626">
        <f t="shared" ref="U287:U312" si="560">S287/(F287+(AX287*500)+F287*3%)</f>
      </c>
      <c r="V287" s="626">
        <f t="shared" ref="V287:V312" si="120">S287/R287</f>
      </c>
      <c r="W287" s="622">
        <v>2</v>
      </c>
      <c r="X287" s="626">
        <f t="shared" ref="X287:X312" si="63">F287/W287</f>
      </c>
      <c r="Y287" s="626">
        <f t="shared" ref="Y287:Y312" si="45">F287/R287</f>
      </c>
      <c r="Z287" s="626">
        <f t="shared" ref="Z287:Z312" si="474">F287/AL287</f>
      </c>
      <c r="AA287" s="626">
        <f t="shared" ref="AA287:AA312" si="157">F287/AK287*1000</f>
      </c>
      <c r="AB287" s="626">
        <f t="shared" ref="AB287:AB312" si="198">F287/AN287</f>
      </c>
      <c r="AC287" s="556">
        <f t="shared" ref="AC287:AC312" si="671">AL287/AK287</f>
      </c>
      <c r="AD287" s="556">
        <f t="shared" ref="AD287:AD312" si="79">AN287/AM287</f>
      </c>
      <c r="AE287" s="556">
        <f t="shared" ref="AE287:AE312" si="366">AP287/AM287</f>
      </c>
      <c r="AF287" s="556">
        <f t="shared" ref="AF287:AF312" si="490">R287/AP287</f>
      </c>
      <c r="AG287" s="556">
        <f t="shared" ref="AG287:AG312" si="173">AR287/AN287</f>
      </c>
      <c r="AH287" s="556">
        <f t="shared" ref="AH287:AH312" si="214">R287/AR287</f>
      </c>
      <c r="AI287" s="556">
        <f t="shared" ref="AI287:AI312" si="886">AQ287/AP287</f>
      </c>
      <c r="AJ287" s="622">
        <v>57</v>
      </c>
      <c r="AK287" s="628">
        <v>29013</v>
      </c>
      <c r="AL287" s="628">
        <v>828</v>
      </c>
      <c r="AM287" s="628">
        <v>892</v>
      </c>
      <c r="AN287" s="628">
        <v>84</v>
      </c>
      <c r="AO287" s="560">
        <v>28</v>
      </c>
      <c r="AP287" s="628">
        <v>69</v>
      </c>
      <c r="AQ287" s="560">
        <v>98</v>
      </c>
      <c r="AR287" s="560">
        <v>4</v>
      </c>
      <c r="AS287" s="628">
        <v>7</v>
      </c>
      <c r="AT287" s="628">
        <v>3</v>
      </c>
      <c r="AU287" s="628">
        <v>29</v>
      </c>
      <c r="AV287" s="630"/>
      <c r="AW287" s="630"/>
      <c r="AX287" s="731">
        <f t="shared" ref="AX287:AX288" si="584">COUNT(AU287)</f>
      </c>
    </row>
    <row r="288">
      <c r="A288" s="613"/>
      <c r="B288" s="614" t="s">
        <v>395</v>
      </c>
      <c r="C288" s="560" t="s">
        <v>412</v>
      </c>
      <c r="D288" s="615" t="s">
        <v>423</v>
      </c>
      <c r="E288" s="655" t="s">
        <v>396</v>
      </c>
      <c r="F288" s="732">
        <f t="shared" si="279"/>
      </c>
      <c r="G288" s="617">
        <v>385.44</v>
      </c>
      <c r="H288" s="618">
        <v>496.23</v>
      </c>
      <c r="I288" s="624">
        <v>0</v>
      </c>
      <c r="J288" s="496">
        <v>3</v>
      </c>
      <c r="K288" s="733">
        <v>5978.119999999995</v>
      </c>
      <c r="L288" s="557">
        <v>0</v>
      </c>
      <c r="M288" s="554">
        <v>0</v>
      </c>
      <c r="N288" s="622">
        <v>0</v>
      </c>
      <c r="O288" s="556">
        <f t="shared" si="8"/>
      </c>
      <c r="P288" s="624"/>
      <c r="Q288" s="625">
        <f t="shared" si="689"/>
      </c>
      <c r="R288" s="557">
        <f t="shared" si="719"/>
      </c>
      <c r="S288" s="554">
        <f t="shared" si="801"/>
      </c>
      <c r="T288" s="626">
        <f t="shared" si="104"/>
      </c>
      <c r="U288" s="626">
        <f t="shared" si="560"/>
      </c>
      <c r="V288" s="626">
        <f t="shared" si="120"/>
      </c>
      <c r="W288" s="622">
        <v>1</v>
      </c>
      <c r="X288" s="626">
        <f t="shared" si="63"/>
      </c>
      <c r="Y288" s="626">
        <f t="shared" si="45"/>
      </c>
      <c r="Z288" s="626">
        <f t="shared" si="474"/>
      </c>
      <c r="AA288" s="626">
        <f t="shared" si="157"/>
      </c>
      <c r="AB288" s="626">
        <f t="shared" si="198"/>
      </c>
      <c r="AC288" s="556">
        <f t="shared" si="671"/>
      </c>
      <c r="AD288" s="556">
        <f t="shared" si="79"/>
      </c>
      <c r="AE288" s="556">
        <f t="shared" si="366"/>
      </c>
      <c r="AF288" s="556">
        <f t="shared" si="490"/>
      </c>
      <c r="AG288" s="556">
        <f t="shared" si="173"/>
      </c>
      <c r="AH288" s="556">
        <f t="shared" si="214"/>
      </c>
      <c r="AI288" s="556">
        <f t="shared" si="886"/>
      </c>
      <c r="AJ288" s="622">
        <v>58</v>
      </c>
      <c r="AK288" s="628">
        <v>12491</v>
      </c>
      <c r="AL288" s="628">
        <v>356</v>
      </c>
      <c r="AM288" s="628">
        <v>394</v>
      </c>
      <c r="AN288" s="628">
        <v>52</v>
      </c>
      <c r="AO288" s="560">
        <v>12</v>
      </c>
      <c r="AP288" s="628">
        <v>48</v>
      </c>
      <c r="AQ288" s="560">
        <v>46</v>
      </c>
      <c r="AR288" s="560">
        <v>3</v>
      </c>
      <c r="AS288" s="622">
        <v>2</v>
      </c>
      <c r="AT288" s="622">
        <v>0</v>
      </c>
      <c r="AU288" s="622">
        <v>9</v>
      </c>
      <c r="AV288" s="630"/>
      <c r="AW288" s="630"/>
      <c r="AX288" s="731">
        <f t="shared" si="584"/>
      </c>
    </row>
    <row r="289">
      <c r="A289" s="613"/>
      <c r="B289" s="641" t="s">
        <v>397</v>
      </c>
      <c r="C289" s="641"/>
      <c r="D289" s="641"/>
      <c r="E289" s="641"/>
      <c r="F289" s="643">
        <f>SUM(F287:F288)</f>
      </c>
      <c r="G289" s="642">
        <f>SUM(G287:G288)</f>
      </c>
      <c r="H289" s="642">
        <f>SUM(H287:H288)</f>
      </c>
      <c r="I289" s="624">
        <f>SUM(I287:I288)</f>
      </c>
      <c r="J289" s="644">
        <f>SUM(J287:J288)</f>
      </c>
      <c r="K289" s="734">
        <f>SUM(K287:K288)</f>
      </c>
      <c r="L289" s="644">
        <f>SUM(L287:L288)</f>
      </c>
      <c r="M289" s="644">
        <f>SUM(M287:M288)</f>
      </c>
      <c r="N289" s="651">
        <f>SUM(N287:N288)</f>
      </c>
      <c r="O289" s="648">
        <f t="shared" si="8"/>
      </c>
      <c r="P289" s="649">
        <f>SUM(P287:P288)</f>
      </c>
      <c r="Q289" s="625">
        <f t="shared" si="689"/>
      </c>
      <c r="R289" s="667">
        <f>SUM(R287:R288)</f>
      </c>
      <c r="S289" s="668">
        <f>SUM(S287:S288)</f>
      </c>
      <c r="T289" s="650">
        <f t="shared" si="104"/>
      </c>
      <c r="U289" s="650">
        <f t="shared" si="560"/>
      </c>
      <c r="V289" s="650">
        <f t="shared" si="120"/>
      </c>
      <c r="W289" s="651">
        <f>SUM(W287:W288)</f>
      </c>
      <c r="X289" s="650">
        <f t="shared" si="63"/>
      </c>
      <c r="Y289" s="650">
        <f t="shared" si="45"/>
      </c>
      <c r="Z289" s="650">
        <f t="shared" si="474"/>
      </c>
      <c r="AA289" s="650">
        <f t="shared" si="157"/>
      </c>
      <c r="AB289" s="650">
        <f t="shared" si="198"/>
      </c>
      <c r="AC289" s="648">
        <f t="shared" si="671"/>
      </c>
      <c r="AD289" s="648">
        <f t="shared" si="79"/>
      </c>
      <c r="AE289" s="648">
        <f t="shared" si="366"/>
      </c>
      <c r="AF289" s="648">
        <f t="shared" si="490"/>
      </c>
      <c r="AG289" s="648">
        <f t="shared" si="173"/>
      </c>
      <c r="AH289" s="648">
        <f t="shared" si="214"/>
      </c>
      <c r="AI289" s="648">
        <f t="shared" si="886"/>
      </c>
      <c r="AJ289" s="651">
        <f>AVERAGE(AJ287:AJ288)</f>
      </c>
      <c r="AK289" s="651">
        <f>SUM(AK287:AK288)</f>
      </c>
      <c r="AL289" s="651">
        <f>SUM(AL287:AL288)</f>
      </c>
      <c r="AM289" s="651">
        <f>SUM(AM287:AM288)</f>
      </c>
      <c r="AN289" s="651">
        <f>SUM(AN287:AN288)</f>
      </c>
      <c r="AO289" s="644">
        <f>SUM(AO287:AO288)</f>
      </c>
      <c r="AP289" s="651">
        <f>SUM(AP287:AP288)</f>
      </c>
      <c r="AQ289" s="644">
        <f>SUM(AQ287:AQ288)</f>
      </c>
      <c r="AR289" s="644">
        <f>SUM(AR287:AR288)</f>
      </c>
      <c r="AS289" s="651">
        <f>SUM(AS287:AS288)</f>
      </c>
      <c r="AT289" s="651">
        <f>SUM(AT287:AT288)</f>
      </c>
      <c r="AU289" s="651">
        <f>SUM(AU287:AU288)</f>
      </c>
      <c r="AV289" s="654"/>
      <c r="AW289" s="654"/>
      <c r="AX289" s="651">
        <f>SUM(AX287:AX288)</f>
      </c>
    </row>
    <row r="290">
      <c r="A290" s="613"/>
      <c r="B290" s="692" t="s">
        <v>458</v>
      </c>
      <c r="C290" s="614" t="s">
        <v>394</v>
      </c>
      <c r="D290" s="615" t="s">
        <v>392</v>
      </c>
      <c r="E290" s="655" t="s">
        <v>399</v>
      </c>
      <c r="F290" s="732">
        <f t="shared" ref="F290:F294" si="280">G290+H290+I290</f>
      </c>
      <c r="G290" s="617">
        <v>939.99</v>
      </c>
      <c r="H290" s="617">
        <v>1018.62</v>
      </c>
      <c r="I290" s="659">
        <v>0</v>
      </c>
      <c r="J290" s="555">
        <v>0</v>
      </c>
      <c r="K290" s="735">
        <v>0</v>
      </c>
      <c r="L290" s="555">
        <v>0</v>
      </c>
      <c r="M290" s="669">
        <v>0</v>
      </c>
      <c r="N290" s="622">
        <v>0</v>
      </c>
      <c r="O290" s="556">
        <f t="shared" si="8"/>
      </c>
      <c r="P290" s="659"/>
      <c r="Q290" s="625">
        <f t="shared" si="689"/>
      </c>
      <c r="R290" s="557">
        <f t="shared" ref="R290:R294" si="720">J290+L290</f>
      </c>
      <c r="S290" s="554">
        <f t="shared" ref="S290:S294" si="802">K290+M290</f>
      </c>
      <c r="T290" s="626">
        <f t="shared" si="104"/>
      </c>
      <c r="U290" s="626">
        <f t="shared" si="560"/>
      </c>
      <c r="V290" s="626">
        <f t="shared" si="120"/>
      </c>
      <c r="W290" s="622">
        <v>0</v>
      </c>
      <c r="X290" s="626">
        <f t="shared" si="63"/>
      </c>
      <c r="Y290" s="626">
        <f t="shared" si="45"/>
      </c>
      <c r="Z290" s="626">
        <f t="shared" si="474"/>
      </c>
      <c r="AA290" s="626">
        <f t="shared" si="157"/>
      </c>
      <c r="AB290" s="626">
        <f t="shared" si="198"/>
      </c>
      <c r="AC290" s="556">
        <f t="shared" si="671"/>
      </c>
      <c r="AD290" s="556">
        <f t="shared" si="79"/>
      </c>
      <c r="AE290" s="556">
        <f t="shared" si="366"/>
      </c>
      <c r="AF290" s="556">
        <f t="shared" si="490"/>
      </c>
      <c r="AG290" s="556">
        <f t="shared" si="173"/>
      </c>
      <c r="AH290" s="556">
        <f t="shared" si="214"/>
      </c>
      <c r="AI290" s="556">
        <f t="shared" si="886"/>
      </c>
      <c r="AJ290" s="622">
        <v>38</v>
      </c>
      <c r="AK290" s="628">
        <v>20826</v>
      </c>
      <c r="AL290" s="628">
        <v>668</v>
      </c>
      <c r="AM290" s="628">
        <v>697</v>
      </c>
      <c r="AN290" s="628">
        <v>96</v>
      </c>
      <c r="AO290" s="555">
        <v>25</v>
      </c>
      <c r="AP290" s="622">
        <v>80</v>
      </c>
      <c r="AQ290" s="555">
        <v>88</v>
      </c>
      <c r="AR290" s="555">
        <v>0</v>
      </c>
      <c r="AS290" s="628">
        <v>4</v>
      </c>
      <c r="AT290" s="628">
        <v>3</v>
      </c>
      <c r="AU290" s="628">
        <v>15</v>
      </c>
      <c r="AV290" s="630"/>
      <c r="AW290" s="630"/>
      <c r="AX290" s="731">
        <f t="shared" ref="AX290:AX294" si="585">COUNT(AU290)</f>
      </c>
    </row>
    <row r="291">
      <c r="A291" s="613"/>
      <c r="B291" s="692" t="s">
        <v>458</v>
      </c>
      <c r="C291" s="614" t="s">
        <v>394</v>
      </c>
      <c r="D291" s="615" t="s">
        <v>392</v>
      </c>
      <c r="E291" s="655" t="s">
        <v>401</v>
      </c>
      <c r="F291" s="732">
        <f t="shared" si="280"/>
      </c>
      <c r="G291" s="617">
        <v>1433.05</v>
      </c>
      <c r="H291" s="617">
        <v>2063.09</v>
      </c>
      <c r="I291" s="659">
        <v>0</v>
      </c>
      <c r="J291" s="555">
        <v>2</v>
      </c>
      <c r="K291" s="735">
        <v>3808.17</v>
      </c>
      <c r="L291" s="555">
        <v>0</v>
      </c>
      <c r="M291" s="669">
        <v>0</v>
      </c>
      <c r="N291" s="622">
        <v>1</v>
      </c>
      <c r="O291" s="556">
        <f t="shared" si="8"/>
      </c>
      <c r="P291" s="659"/>
      <c r="Q291" s="625">
        <f t="shared" si="689"/>
      </c>
      <c r="R291" s="557">
        <f t="shared" si="720"/>
      </c>
      <c r="S291" s="554">
        <f t="shared" si="802"/>
      </c>
      <c r="T291" s="626">
        <f t="shared" si="104"/>
      </c>
      <c r="U291" s="626">
        <f t="shared" si="560"/>
      </c>
      <c r="V291" s="626">
        <f t="shared" si="120"/>
      </c>
      <c r="W291" s="622">
        <v>2</v>
      </c>
      <c r="X291" s="626">
        <f t="shared" si="63"/>
      </c>
      <c r="Y291" s="626">
        <f t="shared" si="45"/>
      </c>
      <c r="Z291" s="626">
        <f t="shared" si="474"/>
      </c>
      <c r="AA291" s="626">
        <f t="shared" si="157"/>
      </c>
      <c r="AB291" s="626">
        <f t="shared" si="198"/>
      </c>
      <c r="AC291" s="556">
        <f t="shared" si="671"/>
      </c>
      <c r="AD291" s="556">
        <f t="shared" si="79"/>
      </c>
      <c r="AE291" s="556">
        <f t="shared" si="366"/>
      </c>
      <c r="AF291" s="556">
        <f t="shared" si="490"/>
      </c>
      <c r="AG291" s="556">
        <f t="shared" si="173"/>
      </c>
      <c r="AH291" s="556">
        <f t="shared" si="214"/>
      </c>
      <c r="AI291" s="556">
        <f t="shared" si="886"/>
      </c>
      <c r="AJ291" s="622">
        <v>34</v>
      </c>
      <c r="AK291" s="628">
        <v>39576</v>
      </c>
      <c r="AL291" s="628">
        <v>976</v>
      </c>
      <c r="AM291" s="628">
        <v>1054</v>
      </c>
      <c r="AN291" s="628">
        <v>192</v>
      </c>
      <c r="AO291" s="555">
        <v>77</v>
      </c>
      <c r="AP291" s="628">
        <v>69</v>
      </c>
      <c r="AQ291" s="555">
        <v>143</v>
      </c>
      <c r="AR291" s="555">
        <v>2</v>
      </c>
      <c r="AS291" s="628">
        <v>9</v>
      </c>
      <c r="AT291" s="628">
        <v>1</v>
      </c>
      <c r="AU291" s="628">
        <v>46</v>
      </c>
      <c r="AV291" s="630"/>
      <c r="AW291" s="630"/>
      <c r="AX291" s="731">
        <f t="shared" si="585"/>
      </c>
    </row>
    <row r="292">
      <c r="A292" s="613"/>
      <c r="B292" s="692" t="s">
        <v>458</v>
      </c>
      <c r="C292" s="614" t="s">
        <v>394</v>
      </c>
      <c r="D292" s="615" t="s">
        <v>392</v>
      </c>
      <c r="E292" s="655" t="s">
        <v>402</v>
      </c>
      <c r="F292" s="617">
        <f t="shared" si="280"/>
      </c>
      <c r="G292" s="736">
        <v>1331.44</v>
      </c>
      <c r="H292" s="736">
        <v>722.13</v>
      </c>
      <c r="I292" s="659">
        <v>0</v>
      </c>
      <c r="J292" s="693">
        <v>0</v>
      </c>
      <c r="K292" s="669">
        <v>0</v>
      </c>
      <c r="L292" s="555">
        <v>0</v>
      </c>
      <c r="M292" s="669">
        <v>0</v>
      </c>
      <c r="N292" s="622">
        <v>0</v>
      </c>
      <c r="O292" s="556">
        <f t="shared" si="8"/>
      </c>
      <c r="P292" s="659"/>
      <c r="Q292" s="625">
        <f t="shared" si="689"/>
      </c>
      <c r="R292" s="557">
        <f t="shared" si="720"/>
      </c>
      <c r="S292" s="554">
        <f t="shared" si="802"/>
      </c>
      <c r="T292" s="626">
        <f t="shared" si="104"/>
      </c>
      <c r="U292" s="626">
        <f t="shared" si="560"/>
      </c>
      <c r="V292" s="626">
        <f t="shared" si="120"/>
      </c>
      <c r="W292" s="622">
        <v>0</v>
      </c>
      <c r="X292" s="626">
        <f t="shared" si="63"/>
      </c>
      <c r="Y292" s="626">
        <f t="shared" si="45"/>
      </c>
      <c r="Z292" s="626">
        <f t="shared" si="474"/>
      </c>
      <c r="AA292" s="626">
        <f t="shared" si="157"/>
      </c>
      <c r="AB292" s="626">
        <f t="shared" si="198"/>
      </c>
      <c r="AC292" s="556">
        <f t="shared" si="671"/>
      </c>
      <c r="AD292" s="556">
        <f t="shared" si="79"/>
      </c>
      <c r="AE292" s="556">
        <f t="shared" si="366"/>
      </c>
      <c r="AF292" s="556">
        <f t="shared" si="490"/>
      </c>
      <c r="AG292" s="556">
        <f t="shared" si="173"/>
      </c>
      <c r="AH292" s="556">
        <f t="shared" si="214"/>
      </c>
      <c r="AI292" s="556">
        <f t="shared" si="886"/>
      </c>
      <c r="AJ292" s="622">
        <v>38</v>
      </c>
      <c r="AK292" s="628">
        <v>22225</v>
      </c>
      <c r="AL292" s="628">
        <v>562</v>
      </c>
      <c r="AM292" s="628">
        <v>588</v>
      </c>
      <c r="AN292" s="628">
        <v>77</v>
      </c>
      <c r="AO292" s="555">
        <v>47</v>
      </c>
      <c r="AP292" s="628">
        <v>50</v>
      </c>
      <c r="AQ292" s="555">
        <v>71</v>
      </c>
      <c r="AR292" s="555">
        <v>0</v>
      </c>
      <c r="AS292" s="628">
        <v>7</v>
      </c>
      <c r="AT292" s="628">
        <v>2</v>
      </c>
      <c r="AU292" s="628">
        <v>17</v>
      </c>
      <c r="AV292" s="630"/>
      <c r="AW292" s="630"/>
      <c r="AX292" s="731">
        <f t="shared" si="585"/>
      </c>
    </row>
    <row r="293">
      <c r="A293" s="613"/>
      <c r="B293" s="692" t="s">
        <v>458</v>
      </c>
      <c r="C293" s="614" t="s">
        <v>394</v>
      </c>
      <c r="D293" s="615" t="s">
        <v>392</v>
      </c>
      <c r="E293" s="655" t="s">
        <v>403</v>
      </c>
      <c r="F293" s="617">
        <f t="shared" si="280"/>
      </c>
      <c r="G293" s="617">
        <v>1300.03</v>
      </c>
      <c r="H293" s="617">
        <v>1015.75</v>
      </c>
      <c r="I293" s="659">
        <v>0</v>
      </c>
      <c r="J293" s="557">
        <v>2</v>
      </c>
      <c r="K293" s="554">
        <v>5096.52</v>
      </c>
      <c r="L293" s="555">
        <v>0</v>
      </c>
      <c r="M293" s="669">
        <v>0</v>
      </c>
      <c r="N293" s="622">
        <v>0</v>
      </c>
      <c r="O293" s="556">
        <f t="shared" si="8"/>
      </c>
      <c r="P293" s="659"/>
      <c r="Q293" s="625">
        <f t="shared" si="689"/>
      </c>
      <c r="R293" s="557">
        <f t="shared" si="720"/>
      </c>
      <c r="S293" s="554">
        <f t="shared" si="802"/>
      </c>
      <c r="T293" s="626">
        <f t="shared" si="104"/>
      </c>
      <c r="U293" s="626">
        <f t="shared" si="560"/>
      </c>
      <c r="V293" s="626">
        <f t="shared" si="120"/>
      </c>
      <c r="W293" s="622">
        <v>1</v>
      </c>
      <c r="X293" s="626">
        <f t="shared" si="63"/>
      </c>
      <c r="Y293" s="626">
        <f t="shared" si="45"/>
      </c>
      <c r="Z293" s="626">
        <f t="shared" si="474"/>
      </c>
      <c r="AA293" s="626">
        <f t="shared" si="157"/>
      </c>
      <c r="AB293" s="626">
        <f t="shared" si="198"/>
      </c>
      <c r="AC293" s="556">
        <f t="shared" si="671"/>
      </c>
      <c r="AD293" s="556">
        <f t="shared" si="79"/>
      </c>
      <c r="AE293" s="556">
        <f t="shared" si="366"/>
      </c>
      <c r="AF293" s="556">
        <f t="shared" si="490"/>
      </c>
      <c r="AG293" s="556">
        <f t="shared" si="173"/>
      </c>
      <c r="AH293" s="556">
        <f t="shared" si="214"/>
      </c>
      <c r="AI293" s="556">
        <f t="shared" si="886"/>
      </c>
      <c r="AJ293" s="622">
        <v>40</v>
      </c>
      <c r="AK293" s="628">
        <v>13552</v>
      </c>
      <c r="AL293" s="628">
        <v>272</v>
      </c>
      <c r="AM293" s="628">
        <v>273</v>
      </c>
      <c r="AN293" s="628">
        <v>66</v>
      </c>
      <c r="AO293" s="555">
        <v>52</v>
      </c>
      <c r="AP293" s="628">
        <v>29</v>
      </c>
      <c r="AQ293" s="555">
        <v>47</v>
      </c>
      <c r="AR293" s="555">
        <v>2</v>
      </c>
      <c r="AS293" s="628">
        <v>3</v>
      </c>
      <c r="AT293" s="628">
        <v>1</v>
      </c>
      <c r="AU293" s="628">
        <v>8</v>
      </c>
      <c r="AV293" s="630"/>
      <c r="AW293" s="630"/>
      <c r="AX293" s="731">
        <f t="shared" si="585"/>
      </c>
    </row>
    <row r="294">
      <c r="A294" s="613"/>
      <c r="B294" s="692" t="s">
        <v>458</v>
      </c>
      <c r="C294" s="614" t="s">
        <v>394</v>
      </c>
      <c r="D294" s="615" t="s">
        <v>392</v>
      </c>
      <c r="E294" s="655" t="s">
        <v>404</v>
      </c>
      <c r="F294" s="617">
        <f t="shared" si="280"/>
      </c>
      <c r="G294" s="617">
        <v>1099.97</v>
      </c>
      <c r="H294" s="617">
        <v>1160.16</v>
      </c>
      <c r="I294" s="659">
        <v>0</v>
      </c>
      <c r="J294" s="557">
        <v>1</v>
      </c>
      <c r="K294" s="554">
        <v>3108.1100000000006</v>
      </c>
      <c r="L294" s="555">
        <v>0</v>
      </c>
      <c r="M294" s="559">
        <v>0</v>
      </c>
      <c r="N294" s="622">
        <v>0</v>
      </c>
      <c r="O294" s="556">
        <f t="shared" si="8"/>
      </c>
      <c r="P294" s="659"/>
      <c r="Q294" s="625">
        <f t="shared" si="689"/>
      </c>
      <c r="R294" s="557">
        <f t="shared" si="720"/>
      </c>
      <c r="S294" s="554">
        <f t="shared" si="802"/>
      </c>
      <c r="T294" s="626">
        <f t="shared" si="104"/>
      </c>
      <c r="U294" s="626">
        <f t="shared" si="560"/>
      </c>
      <c r="V294" s="626">
        <f t="shared" si="120"/>
      </c>
      <c r="W294" s="622">
        <v>0</v>
      </c>
      <c r="X294" s="626">
        <f t="shared" si="63"/>
      </c>
      <c r="Y294" s="626">
        <f t="shared" si="45"/>
      </c>
      <c r="Z294" s="626">
        <f t="shared" si="474"/>
      </c>
      <c r="AA294" s="626">
        <f t="shared" si="157"/>
      </c>
      <c r="AB294" s="626">
        <f t="shared" si="198"/>
      </c>
      <c r="AC294" s="556">
        <f t="shared" si="671"/>
      </c>
      <c r="AD294" s="556">
        <f t="shared" si="79"/>
      </c>
      <c r="AE294" s="556">
        <f t="shared" si="366"/>
      </c>
      <c r="AF294" s="556">
        <f t="shared" si="490"/>
      </c>
      <c r="AG294" s="556">
        <f t="shared" si="173"/>
      </c>
      <c r="AH294" s="556">
        <f t="shared" si="214"/>
      </c>
      <c r="AI294" s="556">
        <f t="shared" si="886"/>
      </c>
      <c r="AJ294" s="622">
        <v>43</v>
      </c>
      <c r="AK294" s="628">
        <v>13109</v>
      </c>
      <c r="AL294" s="628">
        <v>218</v>
      </c>
      <c r="AM294" s="628">
        <v>223</v>
      </c>
      <c r="AN294" s="628">
        <v>70</v>
      </c>
      <c r="AO294" s="555">
        <v>16</v>
      </c>
      <c r="AP294" s="628">
        <v>23</v>
      </c>
      <c r="AQ294" s="555">
        <v>54</v>
      </c>
      <c r="AR294" s="555">
        <v>1</v>
      </c>
      <c r="AS294" s="628">
        <v>3</v>
      </c>
      <c r="AT294" s="628">
        <v>2</v>
      </c>
      <c r="AU294" s="628">
        <v>11</v>
      </c>
      <c r="AV294" s="630"/>
      <c r="AW294" s="630"/>
      <c r="AX294" s="731">
        <f t="shared" si="585"/>
      </c>
    </row>
    <row r="295">
      <c r="A295" s="613"/>
      <c r="B295" s="641" t="s">
        <v>397</v>
      </c>
      <c r="C295" s="641"/>
      <c r="D295" s="641"/>
      <c r="E295" s="641"/>
      <c r="F295" s="642">
        <f>SUM(F290:F294)</f>
      </c>
      <c r="G295" s="642">
        <f>SUM(G290:G294)</f>
      </c>
      <c r="H295" s="642">
        <f>SUM(H290:H294)</f>
      </c>
      <c r="I295" s="624">
        <f>SUM(I290:I294)</f>
      </c>
      <c r="J295" s="644">
        <f>SUM(J290:J294)</f>
      </c>
      <c r="K295" s="644">
        <f>SUM(K290:K294)</f>
      </c>
      <c r="L295" s="644">
        <f>SUM(L290:L294)</f>
      </c>
      <c r="M295" s="644">
        <f>SUM(M290:M294)</f>
      </c>
      <c r="N295" s="651">
        <f>SUM(N290:N294)</f>
      </c>
      <c r="O295" s="648">
        <f t="shared" si="8"/>
      </c>
      <c r="P295" s="649">
        <f>SUM(P290:P294)</f>
      </c>
      <c r="Q295" s="625">
        <f t="shared" si="689"/>
      </c>
      <c r="R295" s="667">
        <f>SUM(R290:R294)</f>
      </c>
      <c r="S295" s="668">
        <f>SUM(S290:S294)</f>
      </c>
      <c r="T295" s="650">
        <f t="shared" si="104"/>
      </c>
      <c r="U295" s="650">
        <f t="shared" si="560"/>
      </c>
      <c r="V295" s="650">
        <f t="shared" si="120"/>
      </c>
      <c r="W295" s="651">
        <f>SUM(W290:W294)</f>
      </c>
      <c r="X295" s="650">
        <f t="shared" si="63"/>
      </c>
      <c r="Y295" s="650">
        <f t="shared" si="45"/>
      </c>
      <c r="Z295" s="650">
        <f t="shared" si="474"/>
      </c>
      <c r="AA295" s="650">
        <f t="shared" si="157"/>
      </c>
      <c r="AB295" s="650">
        <f t="shared" si="198"/>
      </c>
      <c r="AC295" s="648">
        <f t="shared" si="671"/>
      </c>
      <c r="AD295" s="648">
        <f t="shared" si="79"/>
      </c>
      <c r="AE295" s="648">
        <f t="shared" si="366"/>
      </c>
      <c r="AF295" s="648">
        <f t="shared" si="490"/>
      </c>
      <c r="AG295" s="648">
        <f t="shared" si="173"/>
      </c>
      <c r="AH295" s="648">
        <f t="shared" si="214"/>
      </c>
      <c r="AI295" s="648">
        <f t="shared" si="886"/>
      </c>
      <c r="AJ295" s="651">
        <f>AVERAGE(AJ290:AJ294)</f>
      </c>
      <c r="AK295" s="651">
        <f>SUM(AK290:AK294)</f>
      </c>
      <c r="AL295" s="651">
        <f>SUM(AL290:AL294)</f>
      </c>
      <c r="AM295" s="651">
        <f>SUM(AM290:AM294)</f>
      </c>
      <c r="AN295" s="651">
        <f>SUM(AN290:AN294)</f>
      </c>
      <c r="AO295" s="667">
        <f>SUM(AO290:AO294)</f>
      </c>
      <c r="AP295" s="651">
        <f>SUM(AP290:AP294)</f>
      </c>
      <c r="AQ295" s="667">
        <f>SUM(AQ290:AQ294)</f>
      </c>
      <c r="AR295" s="667">
        <f>SUM(AR290:AR294)</f>
      </c>
      <c r="AS295" s="651">
        <f>SUM(AS290:AS294)</f>
      </c>
      <c r="AT295" s="651">
        <f>SUM(AT290:AT294)</f>
      </c>
      <c r="AU295" s="651">
        <f>SUM(AU290:AU294)</f>
      </c>
      <c r="AV295" s="654"/>
      <c r="AW295" s="654"/>
      <c r="AX295" s="651">
        <f>SUM(AX290:AX294)</f>
      </c>
    </row>
    <row r="296">
      <c r="A296" s="613"/>
      <c r="B296" s="692" t="s">
        <v>458</v>
      </c>
      <c r="C296" s="614" t="s">
        <v>394</v>
      </c>
      <c r="D296" s="615" t="s">
        <v>410</v>
      </c>
      <c r="E296" s="655" t="s">
        <v>405</v>
      </c>
      <c r="F296" s="617">
        <f t="shared" ref="F296:F300" si="281">G296+H296+I296</f>
      </c>
      <c r="G296" s="617">
        <v>754.68</v>
      </c>
      <c r="H296" s="617">
        <v>990.57</v>
      </c>
      <c r="I296" s="659">
        <v>0</v>
      </c>
      <c r="J296" s="555">
        <v>0</v>
      </c>
      <c r="K296" s="669">
        <v>0</v>
      </c>
      <c r="L296" s="555">
        <v>0</v>
      </c>
      <c r="M296" s="669">
        <v>0</v>
      </c>
      <c r="N296" s="622">
        <v>0</v>
      </c>
      <c r="O296" s="556">
        <f t="shared" si="8"/>
      </c>
      <c r="P296" s="659"/>
      <c r="Q296" s="625">
        <f t="shared" si="689"/>
      </c>
      <c r="R296" s="557">
        <f t="shared" ref="R296:R300" si="721">J296+L296</f>
      </c>
      <c r="S296" s="554">
        <f t="shared" ref="S296:S300" si="803">K296+M296</f>
      </c>
      <c r="T296" s="626">
        <f t="shared" si="104"/>
      </c>
      <c r="U296" s="626">
        <f t="shared" si="560"/>
      </c>
      <c r="V296" s="626">
        <f t="shared" si="120"/>
      </c>
      <c r="W296" s="622">
        <v>0</v>
      </c>
      <c r="X296" s="626">
        <f t="shared" si="63"/>
      </c>
      <c r="Y296" s="626">
        <f t="shared" si="45"/>
      </c>
      <c r="Z296" s="626">
        <f t="shared" si="474"/>
      </c>
      <c r="AA296" s="626">
        <f t="shared" si="157"/>
      </c>
      <c r="AB296" s="626">
        <f t="shared" si="198"/>
      </c>
      <c r="AC296" s="556">
        <f t="shared" si="671"/>
      </c>
      <c r="AD296" s="556">
        <f t="shared" si="79"/>
      </c>
      <c r="AE296" s="556">
        <f t="shared" si="366"/>
      </c>
      <c r="AF296" s="556">
        <f t="shared" si="490"/>
      </c>
      <c r="AG296" s="556">
        <f t="shared" si="173"/>
      </c>
      <c r="AH296" s="556">
        <f t="shared" si="214"/>
      </c>
      <c r="AI296" s="556">
        <f t="shared" si="886"/>
      </c>
      <c r="AJ296" s="622">
        <v>48</v>
      </c>
      <c r="AK296" s="628">
        <v>15166</v>
      </c>
      <c r="AL296" s="628">
        <v>212</v>
      </c>
      <c r="AM296" s="628">
        <v>201</v>
      </c>
      <c r="AN296" s="628">
        <v>49</v>
      </c>
      <c r="AO296" s="555">
        <v>27</v>
      </c>
      <c r="AP296" s="622">
        <v>34</v>
      </c>
      <c r="AQ296" s="555">
        <v>41</v>
      </c>
      <c r="AR296" s="555">
        <v>0</v>
      </c>
      <c r="AS296" s="628">
        <v>1</v>
      </c>
      <c r="AT296" s="628">
        <v>0</v>
      </c>
      <c r="AU296" s="628">
        <v>9</v>
      </c>
      <c r="AV296" s="630"/>
      <c r="AW296" s="630"/>
      <c r="AX296" s="731">
        <f t="shared" ref="AX296:AX300" si="586">COUNT(AU296)</f>
      </c>
    </row>
    <row r="297">
      <c r="A297" s="613"/>
      <c r="B297" s="692" t="s">
        <v>458</v>
      </c>
      <c r="C297" s="614" t="s">
        <v>394</v>
      </c>
      <c r="D297" s="615" t="s">
        <v>410</v>
      </c>
      <c r="E297" s="655" t="s">
        <v>406</v>
      </c>
      <c r="F297" s="617">
        <f t="shared" si="281"/>
      </c>
      <c r="G297" s="617">
        <v>1112.36</v>
      </c>
      <c r="H297" s="617">
        <v>1059.06</v>
      </c>
      <c r="I297" s="659">
        <v>0</v>
      </c>
      <c r="J297" s="557">
        <v>2</v>
      </c>
      <c r="K297" s="554">
        <v>3983.2700000000004</v>
      </c>
      <c r="L297" s="555">
        <v>0</v>
      </c>
      <c r="M297" s="669">
        <v>0</v>
      </c>
      <c r="N297" s="622">
        <v>0</v>
      </c>
      <c r="O297" s="556">
        <f t="shared" si="8"/>
      </c>
      <c r="P297" s="659"/>
      <c r="Q297" s="625">
        <f t="shared" si="689"/>
      </c>
      <c r="R297" s="557">
        <f t="shared" si="721"/>
      </c>
      <c r="S297" s="554">
        <f t="shared" si="803"/>
      </c>
      <c r="T297" s="626">
        <f t="shared" si="104"/>
      </c>
      <c r="U297" s="626">
        <f t="shared" si="560"/>
      </c>
      <c r="V297" s="626">
        <f t="shared" si="120"/>
      </c>
      <c r="W297" s="622">
        <v>1</v>
      </c>
      <c r="X297" s="626">
        <f t="shared" si="63"/>
      </c>
      <c r="Y297" s="626">
        <f t="shared" si="45"/>
      </c>
      <c r="Z297" s="626">
        <f t="shared" si="474"/>
      </c>
      <c r="AA297" s="626">
        <f t="shared" si="157"/>
      </c>
      <c r="AB297" s="626">
        <f t="shared" si="198"/>
      </c>
      <c r="AC297" s="556">
        <f t="shared" si="671"/>
      </c>
      <c r="AD297" s="556">
        <f t="shared" si="79"/>
      </c>
      <c r="AE297" s="556">
        <f t="shared" si="366"/>
      </c>
      <c r="AF297" s="556">
        <f t="shared" si="490"/>
      </c>
      <c r="AG297" s="556">
        <f t="shared" si="173"/>
      </c>
      <c r="AH297" s="556">
        <f t="shared" si="214"/>
      </c>
      <c r="AI297" s="556">
        <f t="shared" si="886"/>
      </c>
      <c r="AJ297" s="622">
        <v>43</v>
      </c>
      <c r="AK297" s="628">
        <v>19040</v>
      </c>
      <c r="AL297" s="628">
        <v>369</v>
      </c>
      <c r="AM297" s="628">
        <v>412</v>
      </c>
      <c r="AN297" s="628">
        <v>81</v>
      </c>
      <c r="AO297" s="555">
        <v>38</v>
      </c>
      <c r="AP297" s="622">
        <v>48</v>
      </c>
      <c r="AQ297" s="555">
        <v>60</v>
      </c>
      <c r="AR297" s="555">
        <v>4</v>
      </c>
      <c r="AS297" s="628">
        <v>3</v>
      </c>
      <c r="AT297" s="628">
        <v>2</v>
      </c>
      <c r="AU297" s="628">
        <v>8</v>
      </c>
      <c r="AV297" s="630"/>
      <c r="AW297" s="630"/>
      <c r="AX297" s="731">
        <f t="shared" si="586"/>
      </c>
    </row>
    <row r="298">
      <c r="A298" s="613"/>
      <c r="B298" s="692" t="s">
        <v>458</v>
      </c>
      <c r="C298" s="614" t="s">
        <v>394</v>
      </c>
      <c r="D298" s="615" t="s">
        <v>410</v>
      </c>
      <c r="E298" s="655" t="s">
        <v>407</v>
      </c>
      <c r="F298" s="617">
        <f t="shared" si="281"/>
      </c>
      <c r="G298" s="617">
        <v>1184.51</v>
      </c>
      <c r="H298" s="617">
        <v>824.5</v>
      </c>
      <c r="I298" s="624">
        <v>0</v>
      </c>
      <c r="J298" s="557">
        <v>7</v>
      </c>
      <c r="K298" s="554">
        <v>18005.140000000007</v>
      </c>
      <c r="L298" s="555">
        <v>0</v>
      </c>
      <c r="M298" s="669">
        <v>0</v>
      </c>
      <c r="N298" s="622">
        <v>0</v>
      </c>
      <c r="O298" s="556">
        <f t="shared" si="8"/>
      </c>
      <c r="P298" s="624"/>
      <c r="Q298" s="625">
        <f t="shared" si="689"/>
      </c>
      <c r="R298" s="557">
        <f t="shared" si="721"/>
      </c>
      <c r="S298" s="554">
        <f t="shared" si="803"/>
      </c>
      <c r="T298" s="626">
        <f t="shared" si="104"/>
      </c>
      <c r="U298" s="626">
        <f t="shared" si="560"/>
      </c>
      <c r="V298" s="626">
        <f t="shared" si="120"/>
      </c>
      <c r="W298" s="622">
        <v>6</v>
      </c>
      <c r="X298" s="626">
        <f t="shared" si="63"/>
      </c>
      <c r="Y298" s="626">
        <f t="shared" si="45"/>
      </c>
      <c r="Z298" s="626">
        <f t="shared" si="474"/>
      </c>
      <c r="AA298" s="626">
        <f t="shared" si="157"/>
      </c>
      <c r="AB298" s="626">
        <f t="shared" si="198"/>
      </c>
      <c r="AC298" s="556">
        <f t="shared" si="671"/>
      </c>
      <c r="AD298" s="556">
        <f t="shared" si="79"/>
      </c>
      <c r="AE298" s="556">
        <f t="shared" si="366"/>
      </c>
      <c r="AF298" s="556">
        <f t="shared" si="490"/>
      </c>
      <c r="AG298" s="556">
        <f t="shared" si="173"/>
      </c>
      <c r="AH298" s="556">
        <f t="shared" si="214"/>
      </c>
      <c r="AI298" s="556">
        <f t="shared" si="886"/>
      </c>
      <c r="AJ298" s="622">
        <v>47</v>
      </c>
      <c r="AK298" s="628">
        <v>14972</v>
      </c>
      <c r="AL298" s="628">
        <v>339</v>
      </c>
      <c r="AM298" s="628">
        <v>374</v>
      </c>
      <c r="AN298" s="628">
        <v>58</v>
      </c>
      <c r="AO298" s="555">
        <v>33</v>
      </c>
      <c r="AP298" s="622">
        <v>74</v>
      </c>
      <c r="AQ298" s="555">
        <v>60</v>
      </c>
      <c r="AR298" s="555">
        <v>7</v>
      </c>
      <c r="AS298" s="628">
        <v>4</v>
      </c>
      <c r="AT298" s="628">
        <v>3</v>
      </c>
      <c r="AU298" s="628">
        <v>3</v>
      </c>
      <c r="AV298" s="630"/>
      <c r="AW298" s="630"/>
      <c r="AX298" s="731">
        <f t="shared" si="586"/>
      </c>
    </row>
    <row r="299">
      <c r="A299" s="613"/>
      <c r="B299" s="692" t="s">
        <v>458</v>
      </c>
      <c r="C299" s="614" t="s">
        <v>394</v>
      </c>
      <c r="D299" s="615" t="s">
        <v>410</v>
      </c>
      <c r="E299" s="655" t="s">
        <v>408</v>
      </c>
      <c r="F299" s="617">
        <f t="shared" si="281"/>
      </c>
      <c r="G299" s="617">
        <v>1455.62</v>
      </c>
      <c r="H299" s="617">
        <v>915.43</v>
      </c>
      <c r="I299" s="624">
        <v>0</v>
      </c>
      <c r="J299" s="557">
        <v>1</v>
      </c>
      <c r="K299" s="554">
        <v>2548.260000000002</v>
      </c>
      <c r="L299" s="555">
        <v>0</v>
      </c>
      <c r="M299" s="669">
        <v>0</v>
      </c>
      <c r="N299" s="622">
        <v>0</v>
      </c>
      <c r="O299" s="556">
        <f t="shared" si="8"/>
      </c>
      <c r="P299" s="624"/>
      <c r="Q299" s="625">
        <f t="shared" si="689"/>
      </c>
      <c r="R299" s="557">
        <f t="shared" si="721"/>
      </c>
      <c r="S299" s="554">
        <f t="shared" si="803"/>
      </c>
      <c r="T299" s="626">
        <f t="shared" si="104"/>
      </c>
      <c r="U299" s="626">
        <f t="shared" si="560"/>
      </c>
      <c r="V299" s="626">
        <f t="shared" si="120"/>
      </c>
      <c r="W299" s="622">
        <v>1</v>
      </c>
      <c r="X299" s="626">
        <f t="shared" si="63"/>
      </c>
      <c r="Y299" s="626">
        <f t="shared" si="45"/>
      </c>
      <c r="Z299" s="626">
        <f t="shared" si="474"/>
      </c>
      <c r="AA299" s="626">
        <f t="shared" si="157"/>
      </c>
      <c r="AB299" s="626">
        <f t="shared" si="198"/>
      </c>
      <c r="AC299" s="556">
        <f t="shared" si="671"/>
      </c>
      <c r="AD299" s="556">
        <f t="shared" si="79"/>
      </c>
      <c r="AE299" s="556">
        <f t="shared" si="366"/>
      </c>
      <c r="AF299" s="556">
        <f t="shared" si="490"/>
      </c>
      <c r="AG299" s="556">
        <f t="shared" si="173"/>
      </c>
      <c r="AH299" s="556">
        <f t="shared" si="214"/>
      </c>
      <c r="AI299" s="556">
        <f t="shared" si="886"/>
      </c>
      <c r="AJ299" s="622">
        <v>44</v>
      </c>
      <c r="AK299" s="628">
        <v>17994</v>
      </c>
      <c r="AL299" s="628">
        <v>366</v>
      </c>
      <c r="AM299" s="628">
        <v>389</v>
      </c>
      <c r="AN299" s="628">
        <v>75</v>
      </c>
      <c r="AO299" s="555">
        <v>53</v>
      </c>
      <c r="AP299" s="622">
        <v>31</v>
      </c>
      <c r="AQ299" s="555">
        <v>64</v>
      </c>
      <c r="AR299" s="555">
        <v>1</v>
      </c>
      <c r="AS299" s="628">
        <v>7</v>
      </c>
      <c r="AT299" s="628">
        <v>0</v>
      </c>
      <c r="AU299" s="628">
        <v>7</v>
      </c>
      <c r="AV299" s="630"/>
      <c r="AW299" s="630"/>
      <c r="AX299" s="731">
        <f t="shared" si="586"/>
      </c>
    </row>
    <row r="300">
      <c r="A300" s="613"/>
      <c r="B300" s="692" t="s">
        <v>458</v>
      </c>
      <c r="C300" s="614" t="s">
        <v>394</v>
      </c>
      <c r="D300" s="615" t="s">
        <v>410</v>
      </c>
      <c r="E300" s="655" t="s">
        <v>409</v>
      </c>
      <c r="F300" s="617">
        <f t="shared" si="281"/>
      </c>
      <c r="G300" s="618">
        <v>1848.27</v>
      </c>
      <c r="H300" s="618">
        <v>879.02</v>
      </c>
      <c r="I300" s="624">
        <v>0</v>
      </c>
      <c r="J300" s="555">
        <v>6</v>
      </c>
      <c r="K300" s="554">
        <v>11962.68</v>
      </c>
      <c r="L300" s="555">
        <v>0</v>
      </c>
      <c r="M300" s="669">
        <v>0</v>
      </c>
      <c r="N300" s="622">
        <v>0</v>
      </c>
      <c r="O300" s="556">
        <f t="shared" si="8"/>
      </c>
      <c r="P300" s="624"/>
      <c r="Q300" s="625">
        <f t="shared" si="689"/>
      </c>
      <c r="R300" s="557">
        <f t="shared" si="721"/>
      </c>
      <c r="S300" s="554">
        <f t="shared" si="803"/>
      </c>
      <c r="T300" s="626">
        <f t="shared" si="104"/>
      </c>
      <c r="U300" s="626">
        <f t="shared" si="560"/>
      </c>
      <c r="V300" s="626">
        <f t="shared" si="120"/>
      </c>
      <c r="W300" s="622">
        <v>4</v>
      </c>
      <c r="X300" s="626">
        <f t="shared" si="63"/>
      </c>
      <c r="Y300" s="626">
        <f t="shared" si="45"/>
      </c>
      <c r="Z300" s="626">
        <f t="shared" si="474"/>
      </c>
      <c r="AA300" s="626">
        <f t="shared" si="157"/>
      </c>
      <c r="AB300" s="626">
        <f t="shared" si="198"/>
      </c>
      <c r="AC300" s="556">
        <f t="shared" si="671"/>
      </c>
      <c r="AD300" s="556">
        <f t="shared" si="79"/>
      </c>
      <c r="AE300" s="556">
        <f t="shared" si="366"/>
      </c>
      <c r="AF300" s="556">
        <f t="shared" si="490"/>
      </c>
      <c r="AG300" s="556">
        <f t="shared" si="173"/>
      </c>
      <c r="AH300" s="556">
        <f t="shared" si="214"/>
      </c>
      <c r="AI300" s="556">
        <f t="shared" si="886"/>
      </c>
      <c r="AJ300" s="622">
        <v>46</v>
      </c>
      <c r="AK300" s="628">
        <v>19569</v>
      </c>
      <c r="AL300" s="628">
        <v>478</v>
      </c>
      <c r="AM300" s="628">
        <v>507</v>
      </c>
      <c r="AN300" s="628">
        <v>61</v>
      </c>
      <c r="AO300" s="555">
        <v>25</v>
      </c>
      <c r="AP300" s="622">
        <v>74</v>
      </c>
      <c r="AQ300" s="555">
        <v>68</v>
      </c>
      <c r="AR300" s="555">
        <v>6</v>
      </c>
      <c r="AS300" s="628">
        <v>3</v>
      </c>
      <c r="AT300" s="628">
        <v>2</v>
      </c>
      <c r="AU300" s="628">
        <v>9</v>
      </c>
      <c r="AV300" s="630"/>
      <c r="AW300" s="630"/>
      <c r="AX300" s="731">
        <f t="shared" si="586"/>
      </c>
    </row>
    <row r="301">
      <c r="A301" s="613"/>
      <c r="B301" s="641" t="s">
        <v>397</v>
      </c>
      <c r="C301" s="641"/>
      <c r="D301" s="641"/>
      <c r="E301" s="641"/>
      <c r="F301" s="642">
        <f>SUM(F296:F300)</f>
      </c>
      <c r="G301" s="642">
        <f>SUM(G296:G300)</f>
      </c>
      <c r="H301" s="642">
        <f>SUM(H296:H300)</f>
      </c>
      <c r="I301" s="624">
        <f>SUM(I296:I300)</f>
      </c>
      <c r="J301" s="644">
        <f>SUM(J296:J300)</f>
      </c>
      <c r="K301" s="644">
        <f>SUM(K296:K300)</f>
      </c>
      <c r="L301" s="644">
        <f>SUM(L296:L300)</f>
      </c>
      <c r="M301" s="644">
        <f>SUM(M296:M300)</f>
      </c>
      <c r="N301" s="651">
        <f>SUM(N296:N300)</f>
      </c>
      <c r="O301" s="648">
        <f t="shared" si="8"/>
      </c>
      <c r="P301" s="649">
        <f>SUM(P296:P300)</f>
      </c>
      <c r="Q301" s="625">
        <f t="shared" si="689"/>
      </c>
      <c r="R301" s="667">
        <f>SUM(R296:R300)</f>
      </c>
      <c r="S301" s="668">
        <f>SUM(S296:S300)</f>
      </c>
      <c r="T301" s="650">
        <f t="shared" si="104"/>
      </c>
      <c r="U301" s="650">
        <f t="shared" si="560"/>
      </c>
      <c r="V301" s="650">
        <f t="shared" si="120"/>
      </c>
      <c r="W301" s="651">
        <f>SUM(W296:W300)</f>
      </c>
      <c r="X301" s="650">
        <f t="shared" si="63"/>
      </c>
      <c r="Y301" s="650">
        <f t="shared" si="45"/>
      </c>
      <c r="Z301" s="650">
        <f t="shared" si="474"/>
      </c>
      <c r="AA301" s="650">
        <f t="shared" si="157"/>
      </c>
      <c r="AB301" s="650">
        <f t="shared" si="198"/>
      </c>
      <c r="AC301" s="648">
        <f t="shared" si="671"/>
      </c>
      <c r="AD301" s="648">
        <f t="shared" si="79"/>
      </c>
      <c r="AE301" s="648">
        <f t="shared" si="366"/>
      </c>
      <c r="AF301" s="648">
        <f t="shared" si="490"/>
      </c>
      <c r="AG301" s="648">
        <f t="shared" si="173"/>
      </c>
      <c r="AH301" s="648">
        <f t="shared" si="214"/>
      </c>
      <c r="AI301" s="648">
        <f t="shared" si="886"/>
      </c>
      <c r="AJ301" s="651">
        <f>AVERAGE(AJ296:AJ300)</f>
      </c>
      <c r="AK301" s="651">
        <f>SUM(AK296:AK300)</f>
      </c>
      <c r="AL301" s="651">
        <f>SUM(AL296:AL300)</f>
      </c>
      <c r="AM301" s="651">
        <f>SUM(AM296:AM300)</f>
      </c>
      <c r="AN301" s="651">
        <f>SUM(AN296:AN300)</f>
      </c>
      <c r="AO301" s="667">
        <f>SUM(AO296:AO300)</f>
      </c>
      <c r="AP301" s="651">
        <f>SUM(AP296:AP300)</f>
      </c>
      <c r="AQ301" s="667">
        <f>SUM(AQ296:AQ300)</f>
      </c>
      <c r="AR301" s="667">
        <f>SUM(AR296:AR300)</f>
      </c>
      <c r="AS301" s="651">
        <f>SUM(AS296:AS300)</f>
      </c>
      <c r="AT301" s="651">
        <f>SUM(AT296:AT300)</f>
      </c>
      <c r="AU301" s="651">
        <f>SUM(AU296:AU300)</f>
      </c>
      <c r="AV301" s="654"/>
      <c r="AW301" s="654"/>
      <c r="AX301" s="651">
        <f>SUM(AX296:AX300)</f>
      </c>
    </row>
    <row r="302">
      <c r="A302" s="613"/>
      <c r="B302" s="560" t="s">
        <v>395</v>
      </c>
      <c r="C302" s="560" t="s">
        <v>412</v>
      </c>
      <c r="D302" s="560" t="s">
        <v>417</v>
      </c>
      <c r="E302" s="616" t="s">
        <v>411</v>
      </c>
      <c r="F302" s="617">
        <f t="shared" ref="F302:F306" si="282">G302+H302+I302</f>
      </c>
      <c r="G302" s="618">
        <v>1375.01</v>
      </c>
      <c r="H302" s="618">
        <v>618.8199999999999</v>
      </c>
      <c r="I302" s="624">
        <v>0</v>
      </c>
      <c r="J302" s="557">
        <v>2</v>
      </c>
      <c r="K302" s="554">
        <v>3989.699999999997</v>
      </c>
      <c r="L302" s="557">
        <v>0</v>
      </c>
      <c r="M302" s="554">
        <v>0</v>
      </c>
      <c r="N302" s="622">
        <v>0</v>
      </c>
      <c r="O302" s="556">
        <f t="shared" si="8"/>
      </c>
      <c r="P302" s="624"/>
      <c r="Q302" s="625">
        <f t="shared" si="689"/>
      </c>
      <c r="R302" s="557">
        <f t="shared" ref="R302:R306" si="722">J302+L302</f>
      </c>
      <c r="S302" s="554">
        <f t="shared" ref="S302:S306" si="804">K302+M302</f>
      </c>
      <c r="T302" s="626">
        <f t="shared" si="104"/>
      </c>
      <c r="U302" s="626">
        <f t="shared" si="560"/>
      </c>
      <c r="V302" s="626">
        <f t="shared" si="120"/>
      </c>
      <c r="W302" s="622">
        <v>1</v>
      </c>
      <c r="X302" s="626">
        <f t="shared" si="63"/>
      </c>
      <c r="Y302" s="626">
        <f t="shared" si="45"/>
      </c>
      <c r="Z302" s="626">
        <f t="shared" si="474"/>
      </c>
      <c r="AA302" s="626">
        <f t="shared" si="157"/>
      </c>
      <c r="AB302" s="626">
        <f t="shared" si="198"/>
      </c>
      <c r="AC302" s="556">
        <f t="shared" si="671"/>
      </c>
      <c r="AD302" s="556">
        <f t="shared" si="79"/>
      </c>
      <c r="AE302" s="556">
        <f t="shared" si="366"/>
      </c>
      <c r="AF302" s="556">
        <f t="shared" si="490"/>
      </c>
      <c r="AG302" s="556">
        <f t="shared" si="173"/>
      </c>
      <c r="AH302" s="556">
        <f t="shared" si="214"/>
      </c>
      <c r="AI302" s="556">
        <f t="shared" si="886"/>
      </c>
      <c r="AJ302" s="622">
        <v>47</v>
      </c>
      <c r="AK302" s="628">
        <v>17695</v>
      </c>
      <c r="AL302" s="628">
        <v>342</v>
      </c>
      <c r="AM302" s="628">
        <v>384</v>
      </c>
      <c r="AN302" s="628">
        <v>60</v>
      </c>
      <c r="AO302" s="555">
        <v>18</v>
      </c>
      <c r="AP302" s="628">
        <v>50</v>
      </c>
      <c r="AQ302" s="555">
        <v>57</v>
      </c>
      <c r="AR302" s="555">
        <v>2</v>
      </c>
      <c r="AS302" s="628">
        <v>7</v>
      </c>
      <c r="AT302" s="628">
        <v>2</v>
      </c>
      <c r="AU302" s="628">
        <v>6</v>
      </c>
      <c r="AV302" s="630"/>
      <c r="AW302" s="630"/>
      <c r="AX302" s="731">
        <f t="shared" ref="AX302:AX306" si="587">COUNT(AU302)</f>
      </c>
    </row>
    <row r="303">
      <c r="A303" s="613"/>
      <c r="B303" s="560" t="s">
        <v>395</v>
      </c>
      <c r="C303" s="560" t="s">
        <v>412</v>
      </c>
      <c r="D303" s="560" t="s">
        <v>417</v>
      </c>
      <c r="E303" s="616" t="s">
        <v>413</v>
      </c>
      <c r="F303" s="617">
        <f t="shared" si="282"/>
      </c>
      <c r="G303" s="618">
        <v>1002.46</v>
      </c>
      <c r="H303" s="618">
        <v>799.65</v>
      </c>
      <c r="I303" s="624">
        <v>0</v>
      </c>
      <c r="J303" s="555">
        <v>2</v>
      </c>
      <c r="K303" s="554">
        <v>5933.380000000005</v>
      </c>
      <c r="L303" s="557">
        <v>0</v>
      </c>
      <c r="M303" s="554">
        <v>0</v>
      </c>
      <c r="N303" s="622">
        <v>0</v>
      </c>
      <c r="O303" s="556">
        <f t="shared" si="8"/>
      </c>
      <c r="P303" s="624"/>
      <c r="Q303" s="625">
        <f t="shared" si="689"/>
      </c>
      <c r="R303" s="557">
        <f t="shared" si="722"/>
      </c>
      <c r="S303" s="554">
        <f t="shared" si="804"/>
      </c>
      <c r="T303" s="626">
        <f t="shared" si="104"/>
      </c>
      <c r="U303" s="626">
        <f t="shared" si="560"/>
      </c>
      <c r="V303" s="626">
        <f t="shared" si="120"/>
      </c>
      <c r="W303" s="622">
        <v>1</v>
      </c>
      <c r="X303" s="626">
        <f t="shared" si="63"/>
      </c>
      <c r="Y303" s="626">
        <f t="shared" si="45"/>
      </c>
      <c r="Z303" s="626">
        <f t="shared" si="474"/>
      </c>
      <c r="AA303" s="626">
        <f t="shared" si="157"/>
      </c>
      <c r="AB303" s="626">
        <f t="shared" si="198"/>
      </c>
      <c r="AC303" s="556">
        <f t="shared" si="671"/>
      </c>
      <c r="AD303" s="556">
        <f t="shared" si="79"/>
      </c>
      <c r="AE303" s="556">
        <f t="shared" si="366"/>
      </c>
      <c r="AF303" s="556">
        <f t="shared" si="490"/>
      </c>
      <c r="AG303" s="556">
        <f t="shared" si="173"/>
      </c>
      <c r="AH303" s="556">
        <f t="shared" si="214"/>
      </c>
      <c r="AI303" s="556">
        <f t="shared" si="886"/>
      </c>
      <c r="AJ303" s="622">
        <v>47</v>
      </c>
      <c r="AK303" s="628">
        <v>17433</v>
      </c>
      <c r="AL303" s="628">
        <v>295</v>
      </c>
      <c r="AM303" s="628">
        <v>320</v>
      </c>
      <c r="AN303" s="628">
        <v>46</v>
      </c>
      <c r="AO303" s="555">
        <v>20</v>
      </c>
      <c r="AP303" s="628">
        <v>23</v>
      </c>
      <c r="AQ303" s="557">
        <v>39</v>
      </c>
      <c r="AR303" s="555">
        <v>2</v>
      </c>
      <c r="AS303" s="628">
        <v>0</v>
      </c>
      <c r="AT303" s="628">
        <v>1</v>
      </c>
      <c r="AU303" s="628">
        <v>9</v>
      </c>
      <c r="AV303" s="630"/>
      <c r="AW303" s="630"/>
      <c r="AX303" s="731">
        <f t="shared" si="587"/>
      </c>
    </row>
    <row r="304">
      <c r="A304" s="613"/>
      <c r="B304" s="560" t="s">
        <v>395</v>
      </c>
      <c r="C304" s="560" t="s">
        <v>412</v>
      </c>
      <c r="D304" s="560" t="s">
        <v>417</v>
      </c>
      <c r="E304" s="616" t="s">
        <v>414</v>
      </c>
      <c r="F304" s="617">
        <f t="shared" si="282"/>
      </c>
      <c r="G304" s="618">
        <v>912.69</v>
      </c>
      <c r="H304" s="618">
        <v>652.97</v>
      </c>
      <c r="I304" s="624">
        <v>0</v>
      </c>
      <c r="J304" s="557">
        <v>1</v>
      </c>
      <c r="K304" s="554">
        <v>3108.1100000000006</v>
      </c>
      <c r="L304" s="557">
        <v>0</v>
      </c>
      <c r="M304" s="554">
        <v>0</v>
      </c>
      <c r="N304" s="622">
        <v>1</v>
      </c>
      <c r="O304" s="556">
        <f t="shared" si="8"/>
      </c>
      <c r="P304" s="624"/>
      <c r="Q304" s="625">
        <f t="shared" si="689"/>
      </c>
      <c r="R304" s="557">
        <f t="shared" si="722"/>
      </c>
      <c r="S304" s="554">
        <f t="shared" si="804"/>
      </c>
      <c r="T304" s="626">
        <f t="shared" si="104"/>
      </c>
      <c r="U304" s="626">
        <f t="shared" si="560"/>
      </c>
      <c r="V304" s="626">
        <f t="shared" si="120"/>
      </c>
      <c r="W304" s="622">
        <v>1</v>
      </c>
      <c r="X304" s="626">
        <f t="shared" si="63"/>
      </c>
      <c r="Y304" s="626">
        <f t="shared" si="45"/>
      </c>
      <c r="Z304" s="626">
        <f t="shared" si="474"/>
      </c>
      <c r="AA304" s="626">
        <f t="shared" si="157"/>
      </c>
      <c r="AB304" s="626">
        <f t="shared" si="198"/>
      </c>
      <c r="AC304" s="556">
        <f t="shared" si="671"/>
      </c>
      <c r="AD304" s="556">
        <f t="shared" si="79"/>
      </c>
      <c r="AE304" s="556">
        <f t="shared" si="366"/>
      </c>
      <c r="AF304" s="556">
        <f t="shared" si="490"/>
      </c>
      <c r="AG304" s="556">
        <f t="shared" si="173"/>
      </c>
      <c r="AH304" s="556">
        <f t="shared" si="214"/>
      </c>
      <c r="AI304" s="556">
        <f t="shared" si="886"/>
      </c>
      <c r="AJ304" s="622">
        <v>46</v>
      </c>
      <c r="AK304" s="628">
        <v>17229</v>
      </c>
      <c r="AL304" s="628">
        <v>304</v>
      </c>
      <c r="AM304" s="628">
        <v>345</v>
      </c>
      <c r="AN304" s="628">
        <v>52</v>
      </c>
      <c r="AO304" s="555">
        <v>37</v>
      </c>
      <c r="AP304" s="628">
        <v>20</v>
      </c>
      <c r="AQ304" s="557">
        <v>39</v>
      </c>
      <c r="AR304" s="555">
        <v>1</v>
      </c>
      <c r="AS304" s="628">
        <v>3</v>
      </c>
      <c r="AT304" s="628">
        <v>0</v>
      </c>
      <c r="AU304" s="628">
        <v>5</v>
      </c>
      <c r="AV304" s="630"/>
      <c r="AW304" s="630"/>
      <c r="AX304" s="731">
        <f t="shared" si="587"/>
      </c>
    </row>
    <row r="305">
      <c r="A305" s="613"/>
      <c r="B305" s="560" t="s">
        <v>395</v>
      </c>
      <c r="C305" s="560" t="s">
        <v>412</v>
      </c>
      <c r="D305" s="560" t="s">
        <v>417</v>
      </c>
      <c r="E305" s="616" t="s">
        <v>415</v>
      </c>
      <c r="F305" s="617">
        <f t="shared" si="282"/>
      </c>
      <c r="G305" s="618">
        <v>1025.33</v>
      </c>
      <c r="H305" s="618">
        <v>437.12</v>
      </c>
      <c r="I305" s="624">
        <v>0</v>
      </c>
      <c r="J305" s="555">
        <v>0</v>
      </c>
      <c r="K305" s="669">
        <v>0</v>
      </c>
      <c r="L305" s="555">
        <v>0</v>
      </c>
      <c r="M305" s="669">
        <v>0</v>
      </c>
      <c r="N305" s="622">
        <v>0</v>
      </c>
      <c r="O305" s="556">
        <f t="shared" si="8"/>
      </c>
      <c r="P305" s="624"/>
      <c r="Q305" s="625">
        <f t="shared" si="689"/>
      </c>
      <c r="R305" s="557">
        <f t="shared" si="722"/>
      </c>
      <c r="S305" s="554">
        <f t="shared" si="804"/>
      </c>
      <c r="T305" s="626">
        <f t="shared" si="104"/>
      </c>
      <c r="U305" s="626">
        <f t="shared" si="560"/>
      </c>
      <c r="V305" s="626">
        <f t="shared" si="120"/>
      </c>
      <c r="W305" s="622">
        <v>0</v>
      </c>
      <c r="X305" s="626">
        <f t="shared" si="63"/>
      </c>
      <c r="Y305" s="626">
        <f t="shared" si="45"/>
      </c>
      <c r="Z305" s="626">
        <f t="shared" si="474"/>
      </c>
      <c r="AA305" s="626">
        <f t="shared" si="157"/>
      </c>
      <c r="AB305" s="626">
        <f t="shared" si="198"/>
      </c>
      <c r="AC305" s="556">
        <f t="shared" si="671"/>
      </c>
      <c r="AD305" s="556">
        <f t="shared" si="79"/>
      </c>
      <c r="AE305" s="556">
        <f t="shared" si="366"/>
      </c>
      <c r="AF305" s="556">
        <f t="shared" si="490"/>
      </c>
      <c r="AG305" s="556">
        <f t="shared" si="173"/>
      </c>
      <c r="AH305" s="556">
        <f t="shared" si="214"/>
      </c>
      <c r="AI305" s="556">
        <f t="shared" si="886"/>
      </c>
      <c r="AJ305" s="622">
        <v>29</v>
      </c>
      <c r="AK305" s="628">
        <v>18572</v>
      </c>
      <c r="AL305" s="628">
        <v>389</v>
      </c>
      <c r="AM305" s="628">
        <v>438</v>
      </c>
      <c r="AN305" s="628">
        <v>35</v>
      </c>
      <c r="AO305" s="555">
        <v>20</v>
      </c>
      <c r="AP305" s="628">
        <v>20</v>
      </c>
      <c r="AQ305" s="557">
        <v>38</v>
      </c>
      <c r="AR305" s="555">
        <v>0</v>
      </c>
      <c r="AS305" s="628">
        <v>3</v>
      </c>
      <c r="AT305" s="628">
        <v>1</v>
      </c>
      <c r="AU305" s="628">
        <v>6</v>
      </c>
      <c r="AV305" s="630"/>
      <c r="AW305" s="630"/>
      <c r="AX305" s="731">
        <f t="shared" si="587"/>
      </c>
    </row>
    <row r="306">
      <c r="A306" s="613"/>
      <c r="B306" s="560" t="s">
        <v>395</v>
      </c>
      <c r="C306" s="560" t="s">
        <v>412</v>
      </c>
      <c r="D306" s="560" t="s">
        <v>417</v>
      </c>
      <c r="E306" s="655" t="s">
        <v>416</v>
      </c>
      <c r="F306" s="617">
        <f t="shared" si="282"/>
      </c>
      <c r="G306" s="618">
        <v>1939.99</v>
      </c>
      <c r="H306" s="618">
        <v>827.4499999999999</v>
      </c>
      <c r="I306" s="624">
        <v>0</v>
      </c>
      <c r="J306" s="557">
        <v>5</v>
      </c>
      <c r="K306" s="554">
        <v>11227.5</v>
      </c>
      <c r="L306" s="557">
        <v>0</v>
      </c>
      <c r="M306" s="496">
        <v>0</v>
      </c>
      <c r="N306" s="622">
        <v>2</v>
      </c>
      <c r="O306" s="556">
        <f t="shared" si="8"/>
      </c>
      <c r="P306" s="624"/>
      <c r="Q306" s="625">
        <f t="shared" si="689"/>
      </c>
      <c r="R306" s="557">
        <f t="shared" si="722"/>
      </c>
      <c r="S306" s="554">
        <f t="shared" si="804"/>
      </c>
      <c r="T306" s="626">
        <f t="shared" si="104"/>
      </c>
      <c r="U306" s="626">
        <f t="shared" si="560"/>
      </c>
      <c r="V306" s="626">
        <f t="shared" si="120"/>
      </c>
      <c r="W306" s="622">
        <v>4</v>
      </c>
      <c r="X306" s="626">
        <f t="shared" si="63"/>
      </c>
      <c r="Y306" s="626">
        <f t="shared" si="45"/>
      </c>
      <c r="Z306" s="626">
        <f t="shared" si="474"/>
      </c>
      <c r="AA306" s="626">
        <f t="shared" si="157"/>
      </c>
      <c r="AB306" s="626">
        <f t="shared" si="198"/>
      </c>
      <c r="AC306" s="556">
        <f t="shared" si="671"/>
      </c>
      <c r="AD306" s="556">
        <f t="shared" si="79"/>
      </c>
      <c r="AE306" s="556">
        <f t="shared" si="366"/>
      </c>
      <c r="AF306" s="556">
        <f t="shared" si="490"/>
      </c>
      <c r="AG306" s="556">
        <f t="shared" si="173"/>
      </c>
      <c r="AH306" s="556">
        <f t="shared" si="214"/>
      </c>
      <c r="AI306" s="556">
        <f t="shared" si="886"/>
      </c>
      <c r="AJ306" s="622">
        <v>38</v>
      </c>
      <c r="AK306" s="628">
        <v>21291</v>
      </c>
      <c r="AL306" s="628">
        <v>499</v>
      </c>
      <c r="AM306" s="628">
        <v>577</v>
      </c>
      <c r="AN306" s="628">
        <v>58</v>
      </c>
      <c r="AO306" s="555">
        <v>47</v>
      </c>
      <c r="AP306" s="628">
        <v>47</v>
      </c>
      <c r="AQ306" s="557">
        <v>69</v>
      </c>
      <c r="AR306" s="555">
        <v>5</v>
      </c>
      <c r="AS306" s="628">
        <v>1</v>
      </c>
      <c r="AT306" s="628">
        <v>0</v>
      </c>
      <c r="AU306" s="628">
        <v>5</v>
      </c>
      <c r="AV306" s="630"/>
      <c r="AW306" s="630"/>
      <c r="AX306" s="731">
        <f t="shared" si="587"/>
      </c>
    </row>
    <row r="307">
      <c r="A307" s="613"/>
      <c r="B307" s="641" t="s">
        <v>397</v>
      </c>
      <c r="C307" s="641"/>
      <c r="D307" s="641"/>
      <c r="E307" s="641"/>
      <c r="F307" s="642">
        <f>SUM(F302:F306)</f>
      </c>
      <c r="G307" s="642">
        <f>SUM(G302:G306)</f>
      </c>
      <c r="H307" s="642">
        <f>SUM(H302:H306)</f>
      </c>
      <c r="I307" s="624">
        <f>SUM(I302:I306)</f>
      </c>
      <c r="J307" s="644">
        <f>SUM(J302:J306)</f>
      </c>
      <c r="K307" s="644">
        <f>SUM(K302:K306)</f>
      </c>
      <c r="L307" s="644">
        <f>SUM(L302:L306)</f>
      </c>
      <c r="M307" s="644">
        <f>SUM(M302:M306)</f>
      </c>
      <c r="N307" s="651">
        <f>SUM(N302:N306)</f>
      </c>
      <c r="O307" s="648">
        <f t="shared" si="8"/>
      </c>
      <c r="P307" s="649">
        <f>SUM(P302:P306)</f>
      </c>
      <c r="Q307" s="625">
        <f t="shared" si="689"/>
      </c>
      <c r="R307" s="667">
        <f>SUM(R302:R306)</f>
      </c>
      <c r="S307" s="668">
        <f>SUM(S302:S306)</f>
      </c>
      <c r="T307" s="650">
        <f t="shared" si="104"/>
      </c>
      <c r="U307" s="650">
        <f t="shared" si="560"/>
      </c>
      <c r="V307" s="650">
        <f t="shared" si="120"/>
      </c>
      <c r="W307" s="651">
        <f>SUM(W302:W306)</f>
      </c>
      <c r="X307" s="650">
        <f t="shared" si="63"/>
      </c>
      <c r="Y307" s="650">
        <f t="shared" si="45"/>
      </c>
      <c r="Z307" s="650">
        <f t="shared" si="474"/>
      </c>
      <c r="AA307" s="650">
        <f t="shared" si="157"/>
      </c>
      <c r="AB307" s="650">
        <f t="shared" si="198"/>
      </c>
      <c r="AC307" s="648">
        <f t="shared" si="671"/>
      </c>
      <c r="AD307" s="648">
        <f t="shared" si="79"/>
      </c>
      <c r="AE307" s="648">
        <f t="shared" si="366"/>
      </c>
      <c r="AF307" s="648">
        <f t="shared" si="490"/>
      </c>
      <c r="AG307" s="648">
        <f t="shared" si="173"/>
      </c>
      <c r="AH307" s="648">
        <f t="shared" si="214"/>
      </c>
      <c r="AI307" s="648">
        <f t="shared" si="886"/>
      </c>
      <c r="AJ307" s="651">
        <f>AVERAGE(AJ302:AJ306)</f>
      </c>
      <c r="AK307" s="651">
        <f>SUM(AK302:AK306)</f>
      </c>
      <c r="AL307" s="651">
        <f>SUM(AL302:AL306)</f>
      </c>
      <c r="AM307" s="651">
        <f>SUM(AM302:AM306)</f>
      </c>
      <c r="AN307" s="651">
        <f>SUM(AN302:AN306)</f>
      </c>
      <c r="AO307" s="667">
        <f>SUM(AO302:AO306)</f>
      </c>
      <c r="AP307" s="651">
        <f>SUM(AP302:AP306)</f>
      </c>
      <c r="AQ307" s="667">
        <f>SUM(AQ302:AQ306)</f>
      </c>
      <c r="AR307" s="667">
        <f>SUM(AR302:AR306)</f>
      </c>
      <c r="AS307" s="651">
        <f>SUM(AS302:AS306)</f>
      </c>
      <c r="AT307" s="651">
        <f>SUM(AT302:AT306)</f>
      </c>
      <c r="AU307" s="651">
        <f>SUM(AU302:AU306)</f>
      </c>
      <c r="AV307" s="654"/>
      <c r="AW307" s="654"/>
      <c r="AX307" s="651">
        <f>SUM(AX302:AX306)</f>
      </c>
    </row>
    <row r="308">
      <c r="A308" s="613"/>
      <c r="B308" s="560" t="s">
        <v>395</v>
      </c>
      <c r="C308" s="560" t="s">
        <v>412</v>
      </c>
      <c r="D308" s="560" t="s">
        <v>398</v>
      </c>
      <c r="E308" s="616" t="s">
        <v>418</v>
      </c>
      <c r="F308" s="617">
        <f t="shared" ref="F308:F310" si="283">G308+H308+I308</f>
      </c>
      <c r="G308" s="618">
        <v>1554.32</v>
      </c>
      <c r="H308" s="618">
        <v>954.94</v>
      </c>
      <c r="I308" s="624">
        <v>0</v>
      </c>
      <c r="J308" s="557">
        <v>4</v>
      </c>
      <c r="K308" s="554">
        <v>9916.64</v>
      </c>
      <c r="L308" s="557">
        <v>0</v>
      </c>
      <c r="M308" s="554">
        <v>0</v>
      </c>
      <c r="N308" s="622">
        <v>1</v>
      </c>
      <c r="O308" s="556">
        <f t="shared" si="8"/>
      </c>
      <c r="P308" s="624"/>
      <c r="Q308" s="625">
        <f t="shared" si="689"/>
      </c>
      <c r="R308" s="557">
        <f t="shared" ref="R308:R310" si="723">J308+L308</f>
      </c>
      <c r="S308" s="554">
        <f t="shared" ref="S308:S310" si="805">K308+M308</f>
      </c>
      <c r="T308" s="626">
        <f t="shared" si="104"/>
      </c>
      <c r="U308" s="626">
        <f t="shared" si="560"/>
      </c>
      <c r="V308" s="626">
        <f t="shared" si="120"/>
      </c>
      <c r="W308" s="622">
        <v>2</v>
      </c>
      <c r="X308" s="626">
        <f t="shared" si="63"/>
      </c>
      <c r="Y308" s="626">
        <f t="shared" si="45"/>
      </c>
      <c r="Z308" s="626">
        <f t="shared" si="474"/>
      </c>
      <c r="AA308" s="626">
        <f t="shared" si="157"/>
      </c>
      <c r="AB308" s="626">
        <f t="shared" si="198"/>
      </c>
      <c r="AC308" s="556">
        <f t="shared" si="671"/>
      </c>
      <c r="AD308" s="556">
        <f t="shared" si="79"/>
      </c>
      <c r="AE308" s="556">
        <f t="shared" si="366"/>
      </c>
      <c r="AF308" s="556">
        <f t="shared" si="490"/>
      </c>
      <c r="AG308" s="556">
        <f t="shared" si="173"/>
      </c>
      <c r="AH308" s="556">
        <f t="shared" si="214"/>
      </c>
      <c r="AI308" s="556">
        <f t="shared" si="886"/>
      </c>
      <c r="AJ308" s="622">
        <v>43</v>
      </c>
      <c r="AK308" s="628">
        <v>31146</v>
      </c>
      <c r="AL308" s="628">
        <v>734</v>
      </c>
      <c r="AM308" s="628">
        <v>793</v>
      </c>
      <c r="AN308" s="628">
        <v>80</v>
      </c>
      <c r="AO308" s="555">
        <v>25</v>
      </c>
      <c r="AP308" s="628">
        <v>52</v>
      </c>
      <c r="AQ308" s="557">
        <v>83</v>
      </c>
      <c r="AR308" s="555">
        <v>5</v>
      </c>
      <c r="AS308" s="628">
        <v>7</v>
      </c>
      <c r="AT308" s="628">
        <v>1</v>
      </c>
      <c r="AU308" s="628">
        <v>12</v>
      </c>
      <c r="AV308" s="630"/>
      <c r="AW308" s="630"/>
      <c r="AX308" s="731">
        <f t="shared" ref="AX308:AX310" si="588">COUNT(AU308)</f>
      </c>
    </row>
    <row r="309">
      <c r="A309" s="613"/>
      <c r="B309" s="560" t="s">
        <v>395</v>
      </c>
      <c r="C309" s="560" t="s">
        <v>412</v>
      </c>
      <c r="D309" s="560" t="s">
        <v>398</v>
      </c>
      <c r="E309" s="616" t="s">
        <v>419</v>
      </c>
      <c r="F309" s="617">
        <f t="shared" si="283"/>
      </c>
      <c r="G309" s="618">
        <v>1965.8</v>
      </c>
      <c r="H309" s="618">
        <v>1159.32</v>
      </c>
      <c r="I309" s="659">
        <v>0</v>
      </c>
      <c r="J309" s="557">
        <v>3</v>
      </c>
      <c r="K309" s="554">
        <v>6537.959999999992</v>
      </c>
      <c r="L309" s="557">
        <v>0</v>
      </c>
      <c r="M309" s="554">
        <v>0</v>
      </c>
      <c r="N309" s="622">
        <v>0</v>
      </c>
      <c r="O309" s="556">
        <f t="shared" si="8"/>
      </c>
      <c r="P309" s="624"/>
      <c r="Q309" s="625">
        <f t="shared" si="689"/>
      </c>
      <c r="R309" s="557">
        <f t="shared" si="723"/>
      </c>
      <c r="S309" s="554">
        <f t="shared" si="805"/>
      </c>
      <c r="T309" s="626">
        <f t="shared" si="104"/>
      </c>
      <c r="U309" s="626">
        <f t="shared" si="560"/>
      </c>
      <c r="V309" s="626">
        <f t="shared" si="120"/>
      </c>
      <c r="W309" s="622">
        <v>1</v>
      </c>
      <c r="X309" s="626">
        <f t="shared" si="63"/>
      </c>
      <c r="Y309" s="626">
        <f t="shared" si="45"/>
      </c>
      <c r="Z309" s="626">
        <f t="shared" si="474"/>
      </c>
      <c r="AA309" s="626">
        <f t="shared" si="157"/>
      </c>
      <c r="AB309" s="626">
        <f t="shared" si="198"/>
      </c>
      <c r="AC309" s="556">
        <f t="shared" si="671"/>
      </c>
      <c r="AD309" s="556">
        <f t="shared" si="79"/>
      </c>
      <c r="AE309" s="556">
        <f t="shared" si="366"/>
      </c>
      <c r="AF309" s="556">
        <f t="shared" si="490"/>
      </c>
      <c r="AG309" s="556">
        <f t="shared" si="173"/>
      </c>
      <c r="AH309" s="556">
        <f t="shared" si="214"/>
      </c>
      <c r="AI309" s="556">
        <f t="shared" si="886"/>
      </c>
      <c r="AJ309" s="622">
        <v>42</v>
      </c>
      <c r="AK309" s="628">
        <v>34757</v>
      </c>
      <c r="AL309" s="628">
        <v>762</v>
      </c>
      <c r="AM309" s="628">
        <v>878</v>
      </c>
      <c r="AN309" s="628">
        <v>102</v>
      </c>
      <c r="AO309" s="555">
        <v>26</v>
      </c>
      <c r="AP309" s="628">
        <v>96</v>
      </c>
      <c r="AQ309" s="557">
        <v>97</v>
      </c>
      <c r="AR309" s="555">
        <v>3</v>
      </c>
      <c r="AS309" s="628">
        <v>4</v>
      </c>
      <c r="AT309" s="628">
        <v>3</v>
      </c>
      <c r="AU309" s="628">
        <v>8</v>
      </c>
      <c r="AV309" s="630"/>
      <c r="AW309" s="630"/>
      <c r="AX309" s="731">
        <f t="shared" si="588"/>
      </c>
    </row>
    <row r="310">
      <c r="A310" s="613"/>
      <c r="B310" s="560" t="s">
        <v>395</v>
      </c>
      <c r="C310" s="560" t="s">
        <v>412</v>
      </c>
      <c r="D310" s="560" t="s">
        <v>398</v>
      </c>
      <c r="E310" s="655" t="s">
        <v>420</v>
      </c>
      <c r="F310" s="617">
        <f t="shared" si="283"/>
      </c>
      <c r="G310" s="618">
        <v>1280.81</v>
      </c>
      <c r="H310" s="618">
        <v>782.89</v>
      </c>
      <c r="I310" s="659">
        <v>0</v>
      </c>
      <c r="J310" s="557">
        <v>6</v>
      </c>
      <c r="K310" s="554">
        <v>14337.190000000002</v>
      </c>
      <c r="L310" s="557">
        <v>0</v>
      </c>
      <c r="M310" s="496">
        <v>0</v>
      </c>
      <c r="N310" s="622">
        <v>0</v>
      </c>
      <c r="O310" s="556">
        <f t="shared" si="8"/>
      </c>
      <c r="P310" s="624"/>
      <c r="Q310" s="625">
        <f t="shared" si="689"/>
      </c>
      <c r="R310" s="557">
        <f t="shared" si="723"/>
      </c>
      <c r="S310" s="554">
        <f t="shared" si="805"/>
      </c>
      <c r="T310" s="626">
        <f t="shared" si="104"/>
      </c>
      <c r="U310" s="626">
        <f t="shared" si="560"/>
      </c>
      <c r="V310" s="626">
        <f t="shared" si="120"/>
      </c>
      <c r="W310" s="622">
        <v>4</v>
      </c>
      <c r="X310" s="626">
        <f t="shared" si="63"/>
      </c>
      <c r="Y310" s="626">
        <f t="shared" si="45"/>
      </c>
      <c r="Z310" s="626">
        <f t="shared" si="474"/>
      </c>
      <c r="AA310" s="626">
        <f t="shared" si="157"/>
      </c>
      <c r="AB310" s="626">
        <f t="shared" si="198"/>
      </c>
      <c r="AC310" s="556">
        <f t="shared" si="671"/>
      </c>
      <c r="AD310" s="556">
        <f t="shared" si="79"/>
      </c>
      <c r="AE310" s="556">
        <f t="shared" si="366"/>
      </c>
      <c r="AF310" s="556">
        <f t="shared" si="490"/>
      </c>
      <c r="AG310" s="556">
        <f t="shared" si="173"/>
      </c>
      <c r="AH310" s="556">
        <f t="shared" si="214"/>
      </c>
      <c r="AI310" s="556">
        <f t="shared" si="886"/>
      </c>
      <c r="AJ310" s="622">
        <v>45</v>
      </c>
      <c r="AK310" s="628">
        <v>29282</v>
      </c>
      <c r="AL310" s="628">
        <v>643</v>
      </c>
      <c r="AM310" s="628">
        <v>760</v>
      </c>
      <c r="AN310" s="628">
        <v>72</v>
      </c>
      <c r="AO310" s="555">
        <v>18</v>
      </c>
      <c r="AP310" s="628">
        <v>75</v>
      </c>
      <c r="AQ310" s="557">
        <v>89</v>
      </c>
      <c r="AR310" s="555">
        <v>6</v>
      </c>
      <c r="AS310" s="628">
        <v>8</v>
      </c>
      <c r="AT310" s="628">
        <v>4</v>
      </c>
      <c r="AU310" s="628">
        <v>9</v>
      </c>
      <c r="AV310" s="630"/>
      <c r="AW310" s="630"/>
      <c r="AX310" s="731">
        <f t="shared" si="588"/>
      </c>
    </row>
    <row r="311">
      <c r="A311" s="613"/>
      <c r="B311" s="641" t="s">
        <v>397</v>
      </c>
      <c r="C311" s="641"/>
      <c r="D311" s="641"/>
      <c r="E311" s="641"/>
      <c r="F311" s="642">
        <f>SUM(F308:F310)</f>
      </c>
      <c r="G311" s="642">
        <f>SUM(G308:G310)</f>
      </c>
      <c r="H311" s="642">
        <f>SUM(H308:H310)</f>
      </c>
      <c r="I311" s="624">
        <f>SUM(I308:I310)</f>
      </c>
      <c r="J311" s="644">
        <f>SUM(J308:J310)</f>
      </c>
      <c r="K311" s="644">
        <f>SUM(K308:K310)</f>
      </c>
      <c r="L311" s="644">
        <f>SUM(L308:L310)</f>
      </c>
      <c r="M311" s="644">
        <f>SUM(M308:M310)</f>
      </c>
      <c r="N311" s="651">
        <f>SUM(N308:N310)</f>
      </c>
      <c r="O311" s="648">
        <f t="shared" si="8"/>
      </c>
      <c r="P311" s="649">
        <f>SUM(P308:P310)</f>
      </c>
      <c r="Q311" s="625">
        <f t="shared" si="689"/>
      </c>
      <c r="R311" s="667">
        <f>SUM(R308:R310)</f>
      </c>
      <c r="S311" s="668">
        <f>SUM(S308:S310)</f>
      </c>
      <c r="T311" s="650">
        <f t="shared" si="104"/>
      </c>
      <c r="U311" s="650">
        <f t="shared" si="560"/>
      </c>
      <c r="V311" s="650">
        <f t="shared" si="120"/>
      </c>
      <c r="W311" s="651">
        <f>SUM(W308:W310)</f>
      </c>
      <c r="X311" s="650">
        <f t="shared" si="63"/>
      </c>
      <c r="Y311" s="650">
        <f t="shared" si="45"/>
      </c>
      <c r="Z311" s="650">
        <f t="shared" si="474"/>
      </c>
      <c r="AA311" s="650">
        <f t="shared" si="157"/>
      </c>
      <c r="AB311" s="650">
        <f t="shared" si="198"/>
      </c>
      <c r="AC311" s="648">
        <f t="shared" si="671"/>
      </c>
      <c r="AD311" s="648">
        <f t="shared" si="79"/>
      </c>
      <c r="AE311" s="648">
        <f t="shared" si="366"/>
      </c>
      <c r="AF311" s="648">
        <f t="shared" si="490"/>
      </c>
      <c r="AG311" s="648">
        <f t="shared" si="173"/>
      </c>
      <c r="AH311" s="648">
        <f t="shared" si="214"/>
      </c>
      <c r="AI311" s="648">
        <f t="shared" si="886"/>
      </c>
      <c r="AJ311" s="651">
        <f>AVERAGE(AJ308:AJ310)</f>
      </c>
      <c r="AK311" s="651">
        <f>SUM(AK308:AK310)</f>
      </c>
      <c r="AL311" s="651">
        <f>SUM(AL308:AL310)</f>
      </c>
      <c r="AM311" s="651">
        <f>SUM(AM308:AM310)</f>
      </c>
      <c r="AN311" s="651">
        <f>SUM(AN308:AN310)</f>
      </c>
      <c r="AO311" s="667">
        <f>SUM(AO308:AO310)</f>
      </c>
      <c r="AP311" s="651">
        <f>SUM(AP308:AP310)</f>
      </c>
      <c r="AQ311" s="667">
        <f>SUM(AQ308:AQ310)</f>
      </c>
      <c r="AR311" s="667">
        <f>SUM(AR308:AR310)</f>
      </c>
      <c r="AS311" s="651">
        <f>SUM(AS308:AS310)</f>
      </c>
      <c r="AT311" s="651">
        <f>SUM(AT308:AT310)</f>
      </c>
      <c r="AU311" s="651">
        <f>SUM(AU308:AU310)</f>
      </c>
      <c r="AV311" s="654"/>
      <c r="AW311" s="654"/>
      <c r="AX311" s="651">
        <f>SUM(AX308:AX310)</f>
      </c>
    </row>
    <row r="312">
      <c r="A312" s="737"/>
      <c r="B312" s="670" t="s">
        <v>421</v>
      </c>
      <c r="C312" s="670"/>
      <c r="D312" s="670"/>
      <c r="E312" s="670"/>
      <c r="F312" s="671">
        <f>F311+F307+F301+F295+F289</f>
      </c>
      <c r="G312" s="671">
        <f>G311+G307+G301+G295+G289</f>
      </c>
      <c r="H312" s="671">
        <f>H311+H307+H301+H295+H289</f>
      </c>
      <c r="I312" s="738">
        <f>I311+I307+I301+I295+I289</f>
      </c>
      <c r="J312" s="670">
        <f>J311+J307+J301+J295+J289</f>
      </c>
      <c r="K312" s="670">
        <f>K311+K307+K301+K295+K289</f>
      </c>
      <c r="L312" s="670">
        <f>L311+L307+L301+L295+L289</f>
      </c>
      <c r="M312" s="670">
        <f>M311+M307+M301+M295+M289</f>
      </c>
      <c r="N312" s="673">
        <f>N311+N307+N301+N295+N289</f>
      </c>
      <c r="O312" s="674">
        <f t="shared" si="8"/>
      </c>
      <c r="P312" s="675">
        <f>P311+P307+P301+P295+P289</f>
      </c>
      <c r="Q312" s="676">
        <f t="shared" si="689"/>
      </c>
      <c r="R312" s="672">
        <f>R311+R307+R301+R295+R289</f>
      </c>
      <c r="S312" s="538">
        <f>S311+S307+S301+S295+S289</f>
      </c>
      <c r="T312" s="671">
        <f t="shared" si="104"/>
      </c>
      <c r="U312" s="671">
        <f t="shared" si="560"/>
      </c>
      <c r="V312" s="671">
        <f t="shared" si="120"/>
      </c>
      <c r="W312" s="673">
        <f>W311+W307+W301+W295+W289</f>
      </c>
      <c r="X312" s="671">
        <f t="shared" si="63"/>
      </c>
      <c r="Y312" s="671">
        <f t="shared" si="45"/>
      </c>
      <c r="Z312" s="671">
        <f t="shared" si="474"/>
      </c>
      <c r="AA312" s="671">
        <f t="shared" si="157"/>
      </c>
      <c r="AB312" s="671">
        <f t="shared" si="198"/>
      </c>
      <c r="AC312" s="674">
        <f t="shared" si="671"/>
      </c>
      <c r="AD312" s="674">
        <f t="shared" si="79"/>
      </c>
      <c r="AE312" s="674">
        <f t="shared" si="366"/>
      </c>
      <c r="AF312" s="674">
        <f t="shared" si="490"/>
      </c>
      <c r="AG312" s="674">
        <f t="shared" si="173"/>
      </c>
      <c r="AH312" s="674">
        <f t="shared" si="214"/>
      </c>
      <c r="AI312" s="674">
        <f t="shared" si="886"/>
      </c>
      <c r="AJ312" s="673"/>
      <c r="AK312" s="673">
        <f>AK311+AK307+AK301+AK295+AK289</f>
      </c>
      <c r="AL312" s="673">
        <f>AL311+AL307+AL301+AL295+AL289</f>
      </c>
      <c r="AM312" s="673">
        <f>AM311+AM307+AM301+AM295+AM289</f>
      </c>
      <c r="AN312" s="673">
        <f>AN311+AN307+AN301+AN295+AN289</f>
      </c>
      <c r="AO312" s="672">
        <f>AO311+AO307+AO301+AO295+AO289</f>
      </c>
      <c r="AP312" s="673">
        <f>AP311+AP307+AP301+AP295+AP289</f>
      </c>
      <c r="AQ312" s="672">
        <f>AQ311+AQ307+AQ301+AQ295+AQ289</f>
      </c>
      <c r="AR312" s="672">
        <f>AR311+AR307+AR301+AR295+AR289</f>
      </c>
      <c r="AS312" s="673">
        <f>AS311+AS307+AS301+AS295+AS289</f>
      </c>
      <c r="AT312" s="673">
        <f>AT311+AT307+AT301+AT295+AT289</f>
      </c>
      <c r="AU312" s="673">
        <f>AU311+AU307+AU301+AU295+AU289</f>
      </c>
      <c r="AV312" s="677"/>
      <c r="AW312" s="677"/>
      <c r="AX312" s="673">
        <f>AX311+AX307+AX301+AX295+AX289</f>
      </c>
    </row>
    <row r="313">
      <c r="A313" s="580"/>
      <c r="B313" s="739" t="s">
        <v>350</v>
      </c>
      <c r="C313" s="580"/>
      <c r="D313" s="580"/>
      <c r="E313" s="580"/>
      <c r="F313" s="581" t="s">
        <v>351</v>
      </c>
      <c r="G313" s="581"/>
      <c r="H313" s="581"/>
      <c r="I313" s="581"/>
      <c r="J313" s="581"/>
      <c r="K313" s="581"/>
      <c r="L313" s="581"/>
      <c r="M313" s="581"/>
      <c r="N313" s="581"/>
      <c r="O313" s="581"/>
      <c r="P313" s="581"/>
      <c r="Q313" s="581"/>
      <c r="R313" s="581"/>
      <c r="S313" s="581"/>
      <c r="T313" s="581"/>
      <c r="U313" s="581"/>
      <c r="V313" s="581"/>
      <c r="W313" s="581"/>
      <c r="X313" s="581"/>
      <c r="Y313" s="581"/>
      <c r="Z313" s="582" t="s">
        <v>352</v>
      </c>
      <c r="AA313" s="582"/>
      <c r="AB313" s="582"/>
      <c r="AC313" s="582"/>
      <c r="AD313" s="582"/>
      <c r="AE313" s="582"/>
      <c r="AF313" s="582"/>
      <c r="AG313" s="582"/>
      <c r="AH313" s="582"/>
      <c r="AI313" s="582"/>
      <c r="AJ313" s="582"/>
      <c r="AK313" s="582"/>
      <c r="AL313" s="582"/>
      <c r="AM313" s="582"/>
      <c r="AN313" s="582"/>
      <c r="AO313" s="582"/>
      <c r="AP313" s="582"/>
      <c r="AQ313" s="582"/>
      <c r="AR313" s="582"/>
      <c r="AS313" s="582"/>
      <c r="AT313" s="582"/>
      <c r="AU313" s="582"/>
      <c r="AV313" s="583" t="s">
        <v>427</v>
      </c>
      <c r="AW313" s="583"/>
      <c r="AX313" s="728" t="s">
        <v>459</v>
      </c>
    </row>
    <row r="314">
      <c r="A314" s="580"/>
      <c r="B314" s="739"/>
      <c r="C314" s="580"/>
      <c r="D314" s="580"/>
      <c r="E314" s="580"/>
      <c r="F314" s="586" t="s">
        <v>428</v>
      </c>
      <c r="G314" s="586"/>
      <c r="H314" s="586"/>
      <c r="I314" s="586"/>
      <c r="J314" s="587" t="s">
        <v>429</v>
      </c>
      <c r="K314" s="587"/>
      <c r="L314" s="587"/>
      <c r="M314" s="587"/>
      <c r="N314" s="587"/>
      <c r="O314" s="587"/>
      <c r="P314" s="587"/>
      <c r="Q314" s="587"/>
      <c r="R314" s="587"/>
      <c r="S314" s="587"/>
      <c r="T314" s="588" t="s">
        <v>430</v>
      </c>
      <c r="U314" s="588"/>
      <c r="V314" s="588"/>
      <c r="W314" s="588"/>
      <c r="X314" s="588"/>
      <c r="Y314" s="588"/>
      <c r="Z314" s="589" t="s">
        <v>431</v>
      </c>
      <c r="AA314" s="589"/>
      <c r="AB314" s="589"/>
      <c r="AC314" s="589"/>
      <c r="AD314" s="589"/>
      <c r="AE314" s="589"/>
      <c r="AF314" s="589"/>
      <c r="AG314" s="589"/>
      <c r="AH314" s="589"/>
      <c r="AI314" s="589"/>
      <c r="AJ314" s="589"/>
      <c r="AK314" s="590" t="s">
        <v>432</v>
      </c>
      <c r="AL314" s="590"/>
      <c r="AM314" s="590"/>
      <c r="AN314" s="590"/>
      <c r="AO314" s="590"/>
      <c r="AP314" s="590"/>
      <c r="AQ314" s="590"/>
      <c r="AR314" s="590"/>
      <c r="AS314" s="590"/>
      <c r="AT314" s="590"/>
      <c r="AU314" s="590"/>
      <c r="AV314" s="591"/>
      <c r="AW314" s="592"/>
      <c r="AX314" s="728"/>
    </row>
    <row r="315">
      <c r="A315" s="580"/>
      <c r="B315" s="740" t="s">
        <v>433</v>
      </c>
      <c r="C315" s="594" t="s">
        <v>434</v>
      </c>
      <c r="D315" s="595" t="s">
        <v>353</v>
      </c>
      <c r="E315" s="595" t="s">
        <v>354</v>
      </c>
      <c r="F315" s="586" t="s">
        <v>355</v>
      </c>
      <c r="G315" s="586" t="s">
        <v>356</v>
      </c>
      <c r="H315" s="596" t="s">
        <v>357</v>
      </c>
      <c r="I315" s="597" t="s">
        <v>358</v>
      </c>
      <c r="J315" s="598" t="s">
        <v>359</v>
      </c>
      <c r="K315" s="599" t="s">
        <v>360</v>
      </c>
      <c r="L315" s="598" t="s">
        <v>361</v>
      </c>
      <c r="M315" s="599" t="s">
        <v>362</v>
      </c>
      <c r="N315" s="599" t="s">
        <v>435</v>
      </c>
      <c r="O315" s="599" t="s">
        <v>436</v>
      </c>
      <c r="P315" s="599" t="s">
        <v>437</v>
      </c>
      <c r="Q315" s="599" t="s">
        <v>438</v>
      </c>
      <c r="R315" s="599" t="s">
        <v>363</v>
      </c>
      <c r="S315" s="598" t="s">
        <v>364</v>
      </c>
      <c r="T315" s="588" t="s">
        <v>439</v>
      </c>
      <c r="U315" s="729" t="s">
        <v>460</v>
      </c>
      <c r="V315" s="588" t="s">
        <v>369</v>
      </c>
      <c r="W315" s="603" t="s">
        <v>440</v>
      </c>
      <c r="X315" s="588" t="s">
        <v>441</v>
      </c>
      <c r="Y315" s="604" t="s">
        <v>367</v>
      </c>
      <c r="Z315" s="605" t="s">
        <v>442</v>
      </c>
      <c r="AA315" s="606" t="s">
        <v>443</v>
      </c>
      <c r="AB315" s="607" t="s">
        <v>444</v>
      </c>
      <c r="AC315" s="606" t="s">
        <v>445</v>
      </c>
      <c r="AD315" s="606" t="s">
        <v>446</v>
      </c>
      <c r="AE315" s="716" t="s">
        <v>374</v>
      </c>
      <c r="AF315" s="606" t="s">
        <v>447</v>
      </c>
      <c r="AG315" s="717" t="s">
        <v>448</v>
      </c>
      <c r="AH315" s="717" t="s">
        <v>449</v>
      </c>
      <c r="AI315" s="716" t="s">
        <v>450</v>
      </c>
      <c r="AJ315" s="716" t="s">
        <v>377</v>
      </c>
      <c r="AK315" s="590" t="s">
        <v>379</v>
      </c>
      <c r="AL315" s="590" t="s">
        <v>380</v>
      </c>
      <c r="AM315" s="590" t="s">
        <v>382</v>
      </c>
      <c r="AN315" s="590" t="s">
        <v>381</v>
      </c>
      <c r="AO315" s="590" t="s">
        <v>453</v>
      </c>
      <c r="AP315" s="590" t="s">
        <v>383</v>
      </c>
      <c r="AQ315" s="590" t="s">
        <v>452</v>
      </c>
      <c r="AR315" s="590" t="s">
        <v>454</v>
      </c>
      <c r="AS315" s="590" t="s">
        <v>384</v>
      </c>
      <c r="AT315" s="590" t="s">
        <v>451</v>
      </c>
      <c r="AU315" s="590" t="s">
        <v>386</v>
      </c>
      <c r="AV315" s="591"/>
      <c r="AW315" s="592"/>
      <c r="AX315" s="728" t="s">
        <v>461</v>
      </c>
    </row>
    <row r="316">
      <c r="A316" s="741" t="s">
        <v>463</v>
      </c>
      <c r="B316" s="614" t="s">
        <v>395</v>
      </c>
      <c r="C316" s="560" t="s">
        <v>412</v>
      </c>
      <c r="D316" s="615" t="s">
        <v>398</v>
      </c>
      <c r="E316" s="616" t="s">
        <v>393</v>
      </c>
      <c r="F316" s="617">
        <f t="shared" ref="F316:F317" si="284">G316+H316+I316</f>
      </c>
      <c r="G316" s="730">
        <v>856.44</v>
      </c>
      <c r="H316" s="637">
        <v>1026.41</v>
      </c>
      <c r="I316" s="659">
        <v>0</v>
      </c>
      <c r="J316" s="619">
        <v>3</v>
      </c>
      <c r="K316" s="637">
        <v>7651.220000000001</v>
      </c>
      <c r="L316" s="619">
        <v>0</v>
      </c>
      <c r="M316" s="637">
        <v>0</v>
      </c>
      <c r="N316" s="622">
        <v>0</v>
      </c>
      <c r="O316" s="556">
        <f t="shared" ref="O316:O341" si="9">N316/R316</f>
      </c>
      <c r="P316" s="624"/>
      <c r="Q316" s="625">
        <f t="shared" ref="Q316:Q341" si="690">P316/R316</f>
      </c>
      <c r="R316" s="557">
        <f t="shared" ref="R316:R317" si="724">J316+L316</f>
      </c>
      <c r="S316" s="554">
        <f t="shared" ref="S316:S317" si="806">K316+M316</f>
      </c>
      <c r="T316" s="626">
        <f t="shared" ref="T316:T341" si="105">S316/F316</f>
      </c>
      <c r="U316" s="626">
        <f t="shared" ref="U316:U341" si="561">S316/(F316+(AX316*500)+F316*3%)</f>
      </c>
      <c r="V316" s="626">
        <f t="shared" ref="V316:V341" si="121">S316/R316</f>
      </c>
      <c r="W316" s="622">
        <v>3</v>
      </c>
      <c r="X316" s="626">
        <f t="shared" ref="X316:X341" si="64">F316/W316</f>
      </c>
      <c r="Y316" s="626">
        <f t="shared" ref="Y316:Y341" si="46">F316/R316</f>
      </c>
      <c r="Z316" s="626">
        <f t="shared" ref="Z316:Z341" si="475">F316/AL316</f>
      </c>
      <c r="AA316" s="626">
        <f t="shared" ref="AA316:AA341" si="158">F316/AK316*1000</f>
      </c>
      <c r="AB316" s="626">
        <f t="shared" ref="AB316:AB341" si="199">F316/AN316</f>
      </c>
      <c r="AC316" s="556">
        <f t="shared" ref="AC316:AC341" si="672">AL316/AK316</f>
      </c>
      <c r="AD316" s="556">
        <f t="shared" ref="AD316:AD341" si="80">AN316/AM316</f>
      </c>
      <c r="AE316" s="556">
        <f t="shared" ref="AE316:AE341" si="367">AP316/AM316</f>
      </c>
      <c r="AF316" s="556">
        <f t="shared" ref="AF316:AF341" si="491">R316/AP316</f>
      </c>
      <c r="AG316" s="556">
        <f t="shared" ref="AG316:AG341" si="174">AR316/AN316</f>
      </c>
      <c r="AH316" s="556">
        <f t="shared" ref="AH316:AH341" si="215">R316/AR316</f>
      </c>
      <c r="AI316" s="556">
        <f t="shared" ref="AI316:AI341" si="887">AQ316/AP316</f>
      </c>
      <c r="AJ316" s="622">
        <v>48</v>
      </c>
      <c r="AK316" s="628">
        <v>24682</v>
      </c>
      <c r="AL316" s="628">
        <v>607</v>
      </c>
      <c r="AM316" s="628">
        <v>752</v>
      </c>
      <c r="AN316" s="628">
        <v>89</v>
      </c>
      <c r="AO316" s="560">
        <v>14</v>
      </c>
      <c r="AP316" s="628">
        <v>73</v>
      </c>
      <c r="AQ316" s="560">
        <v>77</v>
      </c>
      <c r="AR316" s="560">
        <v>4</v>
      </c>
      <c r="AS316" s="628">
        <v>7</v>
      </c>
      <c r="AT316" s="628">
        <v>2</v>
      </c>
      <c r="AU316" s="628">
        <v>15</v>
      </c>
      <c r="AV316" s="630"/>
      <c r="AW316" s="630"/>
      <c r="AX316" s="731">
        <f t="shared" ref="AX316:AX317" si="589">COUNT(AU316)</f>
      </c>
    </row>
    <row r="317">
      <c r="A317" s="613"/>
      <c r="B317" s="614" t="s">
        <v>395</v>
      </c>
      <c r="C317" s="560" t="s">
        <v>412</v>
      </c>
      <c r="D317" s="615" t="s">
        <v>398</v>
      </c>
      <c r="E317" s="655" t="s">
        <v>396</v>
      </c>
      <c r="F317" s="732">
        <f t="shared" si="284"/>
      </c>
      <c r="G317" s="617">
        <v>253.9</v>
      </c>
      <c r="H317" s="617">
        <v>433.58</v>
      </c>
      <c r="I317" s="659">
        <v>0</v>
      </c>
      <c r="J317" s="496">
        <v>4</v>
      </c>
      <c r="K317" s="742">
        <v>9086.23000000001</v>
      </c>
      <c r="L317" s="557">
        <v>0</v>
      </c>
      <c r="M317" s="618">
        <v>0</v>
      </c>
      <c r="N317" s="622">
        <v>0</v>
      </c>
      <c r="O317" s="556">
        <f t="shared" si="9"/>
      </c>
      <c r="P317" s="624"/>
      <c r="Q317" s="625">
        <f t="shared" si="690"/>
      </c>
      <c r="R317" s="557">
        <f t="shared" si="724"/>
      </c>
      <c r="S317" s="554">
        <f t="shared" si="806"/>
      </c>
      <c r="T317" s="626">
        <f t="shared" si="105"/>
      </c>
      <c r="U317" s="626">
        <f t="shared" si="561"/>
      </c>
      <c r="V317" s="626">
        <f t="shared" si="121"/>
      </c>
      <c r="W317" s="622">
        <v>3</v>
      </c>
      <c r="X317" s="626">
        <f t="shared" si="64"/>
      </c>
      <c r="Y317" s="626">
        <f t="shared" si="46"/>
      </c>
      <c r="Z317" s="626">
        <f t="shared" si="475"/>
      </c>
      <c r="AA317" s="626">
        <f t="shared" si="158"/>
      </c>
      <c r="AB317" s="626">
        <f t="shared" si="199"/>
      </c>
      <c r="AC317" s="556">
        <f t="shared" si="672"/>
      </c>
      <c r="AD317" s="556">
        <f t="shared" si="80"/>
      </c>
      <c r="AE317" s="556">
        <f t="shared" si="367"/>
      </c>
      <c r="AF317" s="556">
        <f t="shared" si="491"/>
      </c>
      <c r="AG317" s="556">
        <f t="shared" si="174"/>
      </c>
      <c r="AH317" s="556">
        <f t="shared" si="215"/>
      </c>
      <c r="AI317" s="556">
        <f t="shared" si="887"/>
      </c>
      <c r="AJ317" s="622">
        <v>55</v>
      </c>
      <c r="AK317" s="628">
        <v>10380</v>
      </c>
      <c r="AL317" s="628">
        <v>276</v>
      </c>
      <c r="AM317" s="628">
        <v>321</v>
      </c>
      <c r="AN317" s="628">
        <v>45</v>
      </c>
      <c r="AO317" s="560">
        <v>6</v>
      </c>
      <c r="AP317" s="628">
        <v>35</v>
      </c>
      <c r="AQ317" s="560">
        <v>39</v>
      </c>
      <c r="AR317" s="560">
        <v>5</v>
      </c>
      <c r="AS317" s="622">
        <v>4</v>
      </c>
      <c r="AT317" s="622">
        <v>2</v>
      </c>
      <c r="AU317" s="622">
        <v>6</v>
      </c>
      <c r="AV317" s="630"/>
      <c r="AW317" s="630"/>
      <c r="AX317" s="731">
        <f t="shared" si="589"/>
      </c>
    </row>
    <row r="318">
      <c r="A318" s="613"/>
      <c r="B318" s="641" t="s">
        <v>397</v>
      </c>
      <c r="C318" s="641"/>
      <c r="D318" s="641"/>
      <c r="E318" s="641"/>
      <c r="F318" s="643">
        <f>SUM(F316:F317)</f>
      </c>
      <c r="G318" s="642">
        <f>SUM(G316:G317)</f>
      </c>
      <c r="H318" s="642">
        <f>SUM(H316:H317)</f>
      </c>
      <c r="I318" s="624">
        <f>SUM(I316:I317)</f>
      </c>
      <c r="J318" s="644">
        <f>SUM(J316:J317)</f>
      </c>
      <c r="K318" s="743">
        <f>SUM(K316:K317)</f>
      </c>
      <c r="L318" s="644">
        <f>SUM(L316:L317)</f>
      </c>
      <c r="M318" s="642">
        <f>SUM(M316:M317)</f>
      </c>
      <c r="N318" s="651">
        <f>SUM(N316:N317)</f>
      </c>
      <c r="O318" s="648">
        <f t="shared" si="9"/>
      </c>
      <c r="P318" s="649">
        <f>SUM(P316:P317)</f>
      </c>
      <c r="Q318" s="625">
        <f t="shared" si="690"/>
      </c>
      <c r="R318" s="667">
        <f>SUM(R316:R317)</f>
      </c>
      <c r="S318" s="668">
        <f>SUM(S316:S317)</f>
      </c>
      <c r="T318" s="650">
        <f t="shared" si="105"/>
      </c>
      <c r="U318" s="650">
        <f t="shared" si="561"/>
      </c>
      <c r="V318" s="650">
        <f t="shared" si="121"/>
      </c>
      <c r="W318" s="651">
        <f>SUM(W316:W317)</f>
      </c>
      <c r="X318" s="650">
        <f t="shared" si="64"/>
      </c>
      <c r="Y318" s="650">
        <f t="shared" si="46"/>
      </c>
      <c r="Z318" s="650">
        <f t="shared" si="475"/>
      </c>
      <c r="AA318" s="650">
        <f t="shared" si="158"/>
      </c>
      <c r="AB318" s="650">
        <f t="shared" si="199"/>
      </c>
      <c r="AC318" s="648">
        <f t="shared" si="672"/>
      </c>
      <c r="AD318" s="648">
        <f t="shared" si="80"/>
      </c>
      <c r="AE318" s="648">
        <f t="shared" si="367"/>
      </c>
      <c r="AF318" s="648">
        <f t="shared" si="491"/>
      </c>
      <c r="AG318" s="648">
        <f t="shared" si="174"/>
      </c>
      <c r="AH318" s="648">
        <f t="shared" si="215"/>
      </c>
      <c r="AI318" s="648">
        <f t="shared" si="887"/>
      </c>
      <c r="AJ318" s="651">
        <f>AVERAGE(AJ316:AJ317)</f>
      </c>
      <c r="AK318" s="651">
        <f>SUM(AK316:AK317)</f>
      </c>
      <c r="AL318" s="651">
        <f>SUM(AL316:AL317)</f>
      </c>
      <c r="AM318" s="651">
        <f>SUM(AM316:AM317)</f>
      </c>
      <c r="AN318" s="651">
        <f>SUM(AN316:AN317)</f>
      </c>
      <c r="AO318" s="644">
        <f>SUM(AO316:AO317)</f>
      </c>
      <c r="AP318" s="651">
        <f>SUM(AP316:AP317)</f>
      </c>
      <c r="AQ318" s="644">
        <f>SUM(AQ316:AQ317)</f>
      </c>
      <c r="AR318" s="644">
        <f>SUM(AR316:AR317)</f>
      </c>
      <c r="AS318" s="651">
        <f>SUM(AS316:AS317)</f>
      </c>
      <c r="AT318" s="651">
        <f>SUM(AT316:AT317)</f>
      </c>
      <c r="AU318" s="651">
        <f>SUM(AU316:AU317)</f>
      </c>
      <c r="AV318" s="654"/>
      <c r="AW318" s="654"/>
      <c r="AX318" s="651">
        <f>SUM(AX316:AX317)</f>
      </c>
    </row>
    <row r="319">
      <c r="A319" s="613"/>
      <c r="B319" s="692" t="s">
        <v>424</v>
      </c>
      <c r="C319" s="614" t="s">
        <v>394</v>
      </c>
      <c r="D319" s="615" t="s">
        <v>392</v>
      </c>
      <c r="E319" s="655" t="s">
        <v>399</v>
      </c>
      <c r="F319" s="732">
        <f t="shared" ref="F319:F323" si="285">G319+H319+I319</f>
      </c>
      <c r="G319" s="617">
        <v>686.77</v>
      </c>
      <c r="H319" s="617">
        <v>1298.24</v>
      </c>
      <c r="I319" s="659">
        <v>0</v>
      </c>
      <c r="J319" s="555">
        <v>1</v>
      </c>
      <c r="K319" s="742">
        <v>1994.85</v>
      </c>
      <c r="L319" s="555">
        <v>0</v>
      </c>
      <c r="M319" s="617">
        <v>0</v>
      </c>
      <c r="N319" s="622">
        <v>0</v>
      </c>
      <c r="O319" s="556">
        <f t="shared" si="9"/>
      </c>
      <c r="P319" s="659"/>
      <c r="Q319" s="625">
        <f t="shared" si="690"/>
      </c>
      <c r="R319" s="557">
        <f t="shared" ref="R319:R323" si="725">J319+L319</f>
      </c>
      <c r="S319" s="554">
        <f t="shared" ref="S319:S323" si="807">K319+M319</f>
      </c>
      <c r="T319" s="626">
        <f t="shared" si="105"/>
      </c>
      <c r="U319" s="626">
        <f t="shared" si="561"/>
      </c>
      <c r="V319" s="626">
        <f t="shared" si="121"/>
      </c>
      <c r="W319" s="622">
        <v>1</v>
      </c>
      <c r="X319" s="626">
        <f t="shared" si="64"/>
      </c>
      <c r="Y319" s="626">
        <f t="shared" si="46"/>
      </c>
      <c r="Z319" s="626">
        <f t="shared" si="475"/>
      </c>
      <c r="AA319" s="626">
        <f t="shared" si="158"/>
      </c>
      <c r="AB319" s="626">
        <f t="shared" si="199"/>
      </c>
      <c r="AC319" s="556">
        <f t="shared" si="672"/>
      </c>
      <c r="AD319" s="556">
        <f t="shared" si="80"/>
      </c>
      <c r="AE319" s="556">
        <f t="shared" si="367"/>
      </c>
      <c r="AF319" s="556">
        <f t="shared" si="491"/>
      </c>
      <c r="AG319" s="556">
        <f t="shared" si="174"/>
      </c>
      <c r="AH319" s="556">
        <f t="shared" si="215"/>
      </c>
      <c r="AI319" s="556">
        <f t="shared" si="887"/>
      </c>
      <c r="AJ319" s="622">
        <v>49</v>
      </c>
      <c r="AK319" s="628">
        <v>26778</v>
      </c>
      <c r="AL319" s="628">
        <v>648</v>
      </c>
      <c r="AM319" s="628">
        <v>657</v>
      </c>
      <c r="AN319" s="628">
        <v>83</v>
      </c>
      <c r="AO319" s="555">
        <v>25</v>
      </c>
      <c r="AP319" s="622">
        <v>62</v>
      </c>
      <c r="AQ319" s="555">
        <v>73</v>
      </c>
      <c r="AR319" s="555">
        <v>1</v>
      </c>
      <c r="AS319" s="628">
        <v>2</v>
      </c>
      <c r="AT319" s="628">
        <v>1</v>
      </c>
      <c r="AU319" s="628">
        <v>30</v>
      </c>
      <c r="AV319" s="630"/>
      <c r="AW319" s="630"/>
      <c r="AX319" s="731">
        <f t="shared" ref="AX319:AX323" si="590">COUNT(AU319)</f>
      </c>
    </row>
    <row r="320">
      <c r="A320" s="613"/>
      <c r="B320" s="692" t="s">
        <v>424</v>
      </c>
      <c r="C320" s="614" t="s">
        <v>394</v>
      </c>
      <c r="D320" s="615" t="s">
        <v>392</v>
      </c>
      <c r="E320" s="655" t="s">
        <v>401</v>
      </c>
      <c r="F320" s="732">
        <f t="shared" si="285"/>
      </c>
      <c r="G320" s="617">
        <v>1204.31</v>
      </c>
      <c r="H320" s="617">
        <v>2272.24</v>
      </c>
      <c r="I320" s="659">
        <v>0</v>
      </c>
      <c r="J320" s="555">
        <v>5</v>
      </c>
      <c r="K320" s="742">
        <v>12747.750000000002</v>
      </c>
      <c r="L320" s="555">
        <v>0</v>
      </c>
      <c r="M320" s="617">
        <v>0</v>
      </c>
      <c r="N320" s="622">
        <v>0</v>
      </c>
      <c r="O320" s="556">
        <f t="shared" si="9"/>
      </c>
      <c r="P320" s="659"/>
      <c r="Q320" s="625">
        <f t="shared" si="690"/>
      </c>
      <c r="R320" s="557">
        <f t="shared" si="725"/>
      </c>
      <c r="S320" s="554">
        <f t="shared" si="807"/>
      </c>
      <c r="T320" s="626">
        <f t="shared" si="105"/>
      </c>
      <c r="U320" s="626">
        <f t="shared" si="561"/>
      </c>
      <c r="V320" s="626">
        <f t="shared" si="121"/>
      </c>
      <c r="W320" s="622">
        <v>3</v>
      </c>
      <c r="X320" s="626">
        <f t="shared" si="64"/>
      </c>
      <c r="Y320" s="626">
        <f t="shared" si="46"/>
      </c>
      <c r="Z320" s="626">
        <f t="shared" si="475"/>
      </c>
      <c r="AA320" s="626">
        <f t="shared" si="158"/>
      </c>
      <c r="AB320" s="626">
        <f t="shared" si="199"/>
      </c>
      <c r="AC320" s="556">
        <f t="shared" si="672"/>
      </c>
      <c r="AD320" s="556">
        <f t="shared" si="80"/>
      </c>
      <c r="AE320" s="556">
        <f t="shared" si="367"/>
      </c>
      <c r="AF320" s="556">
        <f t="shared" si="491"/>
      </c>
      <c r="AG320" s="556">
        <f t="shared" si="174"/>
      </c>
      <c r="AH320" s="556">
        <f t="shared" si="215"/>
      </c>
      <c r="AI320" s="556">
        <f t="shared" si="887"/>
      </c>
      <c r="AJ320" s="622">
        <v>47</v>
      </c>
      <c r="AK320" s="628">
        <v>42947</v>
      </c>
      <c r="AL320" s="628">
        <v>832</v>
      </c>
      <c r="AM320" s="628">
        <v>850</v>
      </c>
      <c r="AN320" s="622">
        <v>175</v>
      </c>
      <c r="AO320" s="555">
        <v>46</v>
      </c>
      <c r="AP320" s="628">
        <v>60</v>
      </c>
      <c r="AQ320" s="555">
        <v>134</v>
      </c>
      <c r="AR320" s="555">
        <v>5</v>
      </c>
      <c r="AS320" s="628">
        <v>13</v>
      </c>
      <c r="AT320" s="628">
        <v>4</v>
      </c>
      <c r="AU320" s="628">
        <v>43</v>
      </c>
      <c r="AV320" s="630"/>
      <c r="AW320" s="630"/>
      <c r="AX320" s="731">
        <f t="shared" si="590"/>
      </c>
    </row>
    <row r="321">
      <c r="A321" s="613"/>
      <c r="B321" s="692" t="s">
        <v>424</v>
      </c>
      <c r="C321" s="614" t="s">
        <v>394</v>
      </c>
      <c r="D321" s="615" t="s">
        <v>392</v>
      </c>
      <c r="E321" s="655" t="s">
        <v>402</v>
      </c>
      <c r="F321" s="617">
        <f t="shared" si="285"/>
      </c>
      <c r="G321" s="736">
        <v>1026.61</v>
      </c>
      <c r="H321" s="736">
        <v>921.22</v>
      </c>
      <c r="I321" s="659">
        <v>0</v>
      </c>
      <c r="J321" s="693">
        <v>2</v>
      </c>
      <c r="K321" s="617">
        <v>5656.369999999999</v>
      </c>
      <c r="L321" s="555">
        <v>0</v>
      </c>
      <c r="M321" s="617">
        <v>0</v>
      </c>
      <c r="N321" s="622">
        <v>0</v>
      </c>
      <c r="O321" s="556">
        <f t="shared" si="9"/>
      </c>
      <c r="P321" s="659"/>
      <c r="Q321" s="625">
        <f t="shared" si="690"/>
      </c>
      <c r="R321" s="557">
        <f t="shared" si="725"/>
      </c>
      <c r="S321" s="554">
        <f t="shared" si="807"/>
      </c>
      <c r="T321" s="626">
        <f t="shared" si="105"/>
      </c>
      <c r="U321" s="626">
        <f t="shared" si="561"/>
      </c>
      <c r="V321" s="626">
        <f t="shared" si="121"/>
      </c>
      <c r="W321" s="622">
        <v>1</v>
      </c>
      <c r="X321" s="626">
        <f t="shared" si="64"/>
      </c>
      <c r="Y321" s="626">
        <f t="shared" si="46"/>
      </c>
      <c r="Z321" s="626">
        <f t="shared" si="475"/>
      </c>
      <c r="AA321" s="626">
        <f t="shared" si="158"/>
      </c>
      <c r="AB321" s="626">
        <f t="shared" si="199"/>
      </c>
      <c r="AC321" s="556">
        <f t="shared" si="672"/>
      </c>
      <c r="AD321" s="556">
        <f t="shared" si="80"/>
      </c>
      <c r="AE321" s="556">
        <f t="shared" si="367"/>
      </c>
      <c r="AF321" s="556">
        <f t="shared" si="491"/>
      </c>
      <c r="AG321" s="556">
        <f t="shared" si="174"/>
      </c>
      <c r="AH321" s="556">
        <f t="shared" si="215"/>
      </c>
      <c r="AI321" s="556">
        <f t="shared" si="887"/>
      </c>
      <c r="AJ321" s="622">
        <v>46</v>
      </c>
      <c r="AK321" s="628">
        <v>13328</v>
      </c>
      <c r="AL321" s="628">
        <v>208</v>
      </c>
      <c r="AM321" s="628">
        <v>209</v>
      </c>
      <c r="AN321" s="628">
        <v>65</v>
      </c>
      <c r="AO321" s="555">
        <v>71</v>
      </c>
      <c r="AP321" s="628">
        <v>37</v>
      </c>
      <c r="AQ321" s="555">
        <v>49</v>
      </c>
      <c r="AR321" s="555">
        <v>3</v>
      </c>
      <c r="AS321" s="628">
        <v>2</v>
      </c>
      <c r="AT321" s="628">
        <v>3</v>
      </c>
      <c r="AU321" s="628">
        <v>15</v>
      </c>
      <c r="AV321" s="630"/>
      <c r="AW321" s="630"/>
      <c r="AX321" s="731">
        <f t="shared" si="590"/>
      </c>
    </row>
    <row r="322">
      <c r="A322" s="613"/>
      <c r="B322" s="692" t="s">
        <v>424</v>
      </c>
      <c r="C322" s="614" t="s">
        <v>394</v>
      </c>
      <c r="D322" s="615" t="s">
        <v>392</v>
      </c>
      <c r="E322" s="655" t="s">
        <v>403</v>
      </c>
      <c r="F322" s="617">
        <f t="shared" si="285"/>
      </c>
      <c r="G322" s="617">
        <v>894.07</v>
      </c>
      <c r="H322" s="617">
        <v>1463.52</v>
      </c>
      <c r="I322" s="659">
        <v>0</v>
      </c>
      <c r="J322" s="557">
        <v>1</v>
      </c>
      <c r="K322" s="618">
        <v>3108.1100000000006</v>
      </c>
      <c r="L322" s="555">
        <v>0</v>
      </c>
      <c r="M322" s="617">
        <v>0</v>
      </c>
      <c r="N322" s="622">
        <v>0</v>
      </c>
      <c r="O322" s="556">
        <f t="shared" si="9"/>
      </c>
      <c r="P322" s="659"/>
      <c r="Q322" s="625">
        <f t="shared" si="690"/>
      </c>
      <c r="R322" s="557">
        <f t="shared" si="725"/>
      </c>
      <c r="S322" s="554">
        <f t="shared" si="807"/>
      </c>
      <c r="T322" s="626">
        <f t="shared" si="105"/>
      </c>
      <c r="U322" s="626">
        <f t="shared" si="561"/>
      </c>
      <c r="V322" s="626">
        <f t="shared" si="121"/>
      </c>
      <c r="W322" s="622">
        <v>1</v>
      </c>
      <c r="X322" s="626">
        <f t="shared" si="64"/>
      </c>
      <c r="Y322" s="626">
        <f t="shared" si="46"/>
      </c>
      <c r="Z322" s="626">
        <f t="shared" si="475"/>
      </c>
      <c r="AA322" s="626">
        <f t="shared" si="158"/>
      </c>
      <c r="AB322" s="626">
        <f t="shared" si="199"/>
      </c>
      <c r="AC322" s="556">
        <f t="shared" si="672"/>
      </c>
      <c r="AD322" s="556">
        <f t="shared" si="80"/>
      </c>
      <c r="AE322" s="556">
        <f t="shared" si="367"/>
      </c>
      <c r="AF322" s="556">
        <f t="shared" si="491"/>
      </c>
      <c r="AG322" s="556">
        <f t="shared" si="174"/>
      </c>
      <c r="AH322" s="556">
        <f t="shared" si="215"/>
      </c>
      <c r="AI322" s="556">
        <f t="shared" si="887"/>
      </c>
      <c r="AJ322" s="622">
        <v>48</v>
      </c>
      <c r="AK322" s="628">
        <v>17133</v>
      </c>
      <c r="AL322" s="628">
        <v>242</v>
      </c>
      <c r="AM322" s="628">
        <v>242</v>
      </c>
      <c r="AN322" s="628">
        <v>78</v>
      </c>
      <c r="AO322" s="555">
        <v>50</v>
      </c>
      <c r="AP322" s="628">
        <v>37</v>
      </c>
      <c r="AQ322" s="555">
        <v>62</v>
      </c>
      <c r="AR322" s="555">
        <v>1</v>
      </c>
      <c r="AS322" s="628">
        <v>6</v>
      </c>
      <c r="AT322" s="628">
        <v>0</v>
      </c>
      <c r="AU322" s="628">
        <v>25</v>
      </c>
      <c r="AV322" s="630"/>
      <c r="AW322" s="630"/>
      <c r="AX322" s="731">
        <f t="shared" si="590"/>
      </c>
    </row>
    <row r="323">
      <c r="A323" s="613"/>
      <c r="B323" s="692" t="s">
        <v>424</v>
      </c>
      <c r="C323" s="614" t="s">
        <v>394</v>
      </c>
      <c r="D323" s="615" t="s">
        <v>392</v>
      </c>
      <c r="E323" s="655" t="s">
        <v>404</v>
      </c>
      <c r="F323" s="617">
        <f t="shared" si="285"/>
      </c>
      <c r="G323" s="617">
        <v>811.03</v>
      </c>
      <c r="H323" s="617">
        <v>1829.25</v>
      </c>
      <c r="I323" s="659">
        <v>0</v>
      </c>
      <c r="J323" s="557">
        <v>6</v>
      </c>
      <c r="K323" s="618">
        <v>13906.349999999999</v>
      </c>
      <c r="L323" s="555">
        <v>0</v>
      </c>
      <c r="M323" s="617">
        <v>0</v>
      </c>
      <c r="N323" s="622">
        <v>0</v>
      </c>
      <c r="O323" s="556">
        <f t="shared" si="9"/>
      </c>
      <c r="P323" s="659"/>
      <c r="Q323" s="625">
        <f t="shared" si="690"/>
      </c>
      <c r="R323" s="557">
        <f t="shared" si="725"/>
      </c>
      <c r="S323" s="554">
        <f t="shared" si="807"/>
      </c>
      <c r="T323" s="626">
        <f t="shared" si="105"/>
      </c>
      <c r="U323" s="626">
        <f t="shared" si="561"/>
      </c>
      <c r="V323" s="626">
        <f t="shared" si="121"/>
      </c>
      <c r="W323" s="622">
        <v>5</v>
      </c>
      <c r="X323" s="626">
        <f t="shared" si="64"/>
      </c>
      <c r="Y323" s="626">
        <f t="shared" si="46"/>
      </c>
      <c r="Z323" s="626">
        <f t="shared" si="475"/>
      </c>
      <c r="AA323" s="626">
        <f t="shared" si="158"/>
      </c>
      <c r="AB323" s="626">
        <f t="shared" si="199"/>
      </c>
      <c r="AC323" s="556">
        <f t="shared" si="672"/>
      </c>
      <c r="AD323" s="556">
        <f t="shared" si="80"/>
      </c>
      <c r="AE323" s="556">
        <f t="shared" si="367"/>
      </c>
      <c r="AF323" s="556">
        <f t="shared" si="491"/>
      </c>
      <c r="AG323" s="556">
        <f t="shared" si="174"/>
      </c>
      <c r="AH323" s="556">
        <f t="shared" si="215"/>
      </c>
      <c r="AI323" s="556">
        <f t="shared" si="887"/>
      </c>
      <c r="AJ323" s="622">
        <v>53</v>
      </c>
      <c r="AK323" s="628">
        <v>18095</v>
      </c>
      <c r="AL323" s="628">
        <v>237</v>
      </c>
      <c r="AM323" s="628">
        <v>245</v>
      </c>
      <c r="AN323" s="628">
        <v>82</v>
      </c>
      <c r="AO323" s="555">
        <v>57</v>
      </c>
      <c r="AP323" s="628">
        <v>56</v>
      </c>
      <c r="AQ323" s="555">
        <v>72</v>
      </c>
      <c r="AR323" s="555">
        <v>8</v>
      </c>
      <c r="AS323" s="628">
        <v>6</v>
      </c>
      <c r="AT323" s="628">
        <v>1</v>
      </c>
      <c r="AU323" s="628">
        <v>14</v>
      </c>
      <c r="AV323" s="630"/>
      <c r="AW323" s="630"/>
      <c r="AX323" s="731">
        <f t="shared" si="590"/>
      </c>
    </row>
    <row r="324">
      <c r="A324" s="613"/>
      <c r="B324" s="641" t="s">
        <v>397</v>
      </c>
      <c r="C324" s="641"/>
      <c r="D324" s="641"/>
      <c r="E324" s="641"/>
      <c r="F324" s="642">
        <f>SUM(F319:F323)</f>
      </c>
      <c r="G324" s="642">
        <f>SUM(G319:G323)</f>
      </c>
      <c r="H324" s="642">
        <f>SUM(H319:H323)</f>
      </c>
      <c r="I324" s="624">
        <f>SUM(I319:I323)</f>
      </c>
      <c r="J324" s="644">
        <f>SUM(J319:J323)</f>
      </c>
      <c r="K324" s="642">
        <f>SUM(K319:K323)</f>
      </c>
      <c r="L324" s="644">
        <f>SUM(L319:L323)</f>
      </c>
      <c r="M324" s="642">
        <f>SUM(M319:M323)</f>
      </c>
      <c r="N324" s="651">
        <f>SUM(N319:N323)</f>
      </c>
      <c r="O324" s="648">
        <f t="shared" si="9"/>
      </c>
      <c r="P324" s="649">
        <f>SUM(P319:P323)</f>
      </c>
      <c r="Q324" s="625">
        <f t="shared" si="690"/>
      </c>
      <c r="R324" s="667">
        <f>SUM(R319:R323)</f>
      </c>
      <c r="S324" s="668">
        <f>SUM(S319:S323)</f>
      </c>
      <c r="T324" s="650">
        <f t="shared" si="105"/>
      </c>
      <c r="U324" s="650">
        <f t="shared" si="561"/>
      </c>
      <c r="V324" s="650">
        <f t="shared" si="121"/>
      </c>
      <c r="W324" s="651">
        <f>SUM(W319:W323)</f>
      </c>
      <c r="X324" s="650">
        <f t="shared" si="64"/>
      </c>
      <c r="Y324" s="650">
        <f t="shared" si="46"/>
      </c>
      <c r="Z324" s="650">
        <f t="shared" si="475"/>
      </c>
      <c r="AA324" s="650">
        <f t="shared" si="158"/>
      </c>
      <c r="AB324" s="650">
        <f t="shared" si="199"/>
      </c>
      <c r="AC324" s="648">
        <f t="shared" si="672"/>
      </c>
      <c r="AD324" s="648">
        <f t="shared" si="80"/>
      </c>
      <c r="AE324" s="648">
        <f t="shared" si="367"/>
      </c>
      <c r="AF324" s="648">
        <f t="shared" si="491"/>
      </c>
      <c r="AG324" s="648">
        <f t="shared" si="174"/>
      </c>
      <c r="AH324" s="648">
        <f t="shared" si="215"/>
      </c>
      <c r="AI324" s="648">
        <f t="shared" si="887"/>
      </c>
      <c r="AJ324" s="651">
        <f>AVERAGE(AJ319:AJ323)</f>
      </c>
      <c r="AK324" s="651">
        <f>SUM(AK319:AK323)</f>
      </c>
      <c r="AL324" s="651">
        <f>SUM(AL319:AL323)</f>
      </c>
      <c r="AM324" s="651">
        <f>SUM(AM319:AM323)</f>
      </c>
      <c r="AN324" s="651">
        <f>SUM(AN319:AN323)</f>
      </c>
      <c r="AO324" s="667">
        <f>SUM(AO319:AO323)</f>
      </c>
      <c r="AP324" s="651">
        <f>SUM(AP319:AP323)</f>
      </c>
      <c r="AQ324" s="667">
        <f>SUM(AQ319:AQ323)</f>
      </c>
      <c r="AR324" s="667">
        <f>SUM(AR319:AR323)</f>
      </c>
      <c r="AS324" s="651">
        <f>SUM(AS319:AS323)</f>
      </c>
      <c r="AT324" s="651">
        <f>SUM(AT319:AT323)</f>
      </c>
      <c r="AU324" s="651">
        <f>SUM(AU319:AU323)</f>
      </c>
      <c r="AV324" s="654"/>
      <c r="AW324" s="654"/>
      <c r="AX324" s="651">
        <f>SUM(AX319:AX323)</f>
      </c>
    </row>
    <row r="325">
      <c r="A325" s="613"/>
      <c r="B325" s="692" t="s">
        <v>424</v>
      </c>
      <c r="C325" s="614" t="s">
        <v>394</v>
      </c>
      <c r="D325" s="615" t="s">
        <v>410</v>
      </c>
      <c r="E325" s="655" t="s">
        <v>405</v>
      </c>
      <c r="F325" s="617">
        <f t="shared" ref="F325:F329" si="286">G325+H325+I325</f>
      </c>
      <c r="G325" s="617">
        <v>907.66</v>
      </c>
      <c r="H325" s="617">
        <v>1924.2</v>
      </c>
      <c r="I325" s="659">
        <v>0</v>
      </c>
      <c r="J325" s="555">
        <v>2</v>
      </c>
      <c r="K325" s="617">
        <v>5102.959999999999</v>
      </c>
      <c r="L325" s="555">
        <v>0</v>
      </c>
      <c r="M325" s="617">
        <v>0</v>
      </c>
      <c r="N325" s="622">
        <v>0</v>
      </c>
      <c r="O325" s="556">
        <f t="shared" si="9"/>
      </c>
      <c r="P325" s="659"/>
      <c r="Q325" s="625">
        <f t="shared" si="690"/>
      </c>
      <c r="R325" s="557">
        <f t="shared" ref="R325:R329" si="726">J325+L325</f>
      </c>
      <c r="S325" s="554">
        <f t="shared" ref="S325:S329" si="808">K325+M325</f>
      </c>
      <c r="T325" s="626">
        <f t="shared" si="105"/>
      </c>
      <c r="U325" s="626">
        <f t="shared" si="561"/>
      </c>
      <c r="V325" s="626">
        <f t="shared" si="121"/>
      </c>
      <c r="W325" s="622">
        <v>2</v>
      </c>
      <c r="X325" s="626">
        <f t="shared" si="64"/>
      </c>
      <c r="Y325" s="626">
        <f t="shared" si="46"/>
      </c>
      <c r="Z325" s="626">
        <f t="shared" si="475"/>
      </c>
      <c r="AA325" s="626">
        <f t="shared" si="158"/>
      </c>
      <c r="AB325" s="626">
        <f t="shared" si="199"/>
      </c>
      <c r="AC325" s="556">
        <f t="shared" si="672"/>
      </c>
      <c r="AD325" s="556">
        <f t="shared" si="80"/>
      </c>
      <c r="AE325" s="556">
        <f t="shared" si="367"/>
      </c>
      <c r="AF325" s="556">
        <f t="shared" si="491"/>
      </c>
      <c r="AG325" s="556">
        <f t="shared" si="174"/>
      </c>
      <c r="AH325" s="556">
        <f t="shared" si="215"/>
      </c>
      <c r="AI325" s="556">
        <f t="shared" si="887"/>
      </c>
      <c r="AJ325" s="622">
        <v>56</v>
      </c>
      <c r="AK325" s="628">
        <v>20994</v>
      </c>
      <c r="AL325" s="628">
        <v>253</v>
      </c>
      <c r="AM325" s="628">
        <v>269</v>
      </c>
      <c r="AN325" s="628">
        <v>79</v>
      </c>
      <c r="AO325" s="555">
        <v>29</v>
      </c>
      <c r="AP325" s="622">
        <v>42</v>
      </c>
      <c r="AQ325" s="555">
        <v>63</v>
      </c>
      <c r="AR325" s="555">
        <v>2</v>
      </c>
      <c r="AS325" s="628">
        <v>3</v>
      </c>
      <c r="AT325" s="628">
        <v>2</v>
      </c>
      <c r="AU325" s="628">
        <v>23</v>
      </c>
      <c r="AV325" s="630"/>
      <c r="AW325" s="630"/>
      <c r="AX325" s="731">
        <f t="shared" ref="AX325:AX329" si="591">COUNT(AU325)</f>
      </c>
    </row>
    <row r="326">
      <c r="A326" s="613"/>
      <c r="B326" s="692" t="s">
        <v>424</v>
      </c>
      <c r="C326" s="614" t="s">
        <v>394</v>
      </c>
      <c r="D326" s="615" t="s">
        <v>410</v>
      </c>
      <c r="E326" s="655" t="s">
        <v>406</v>
      </c>
      <c r="F326" s="617">
        <f t="shared" si="286"/>
      </c>
      <c r="G326" s="617">
        <v>739.64</v>
      </c>
      <c r="H326" s="617">
        <v>1443.55</v>
      </c>
      <c r="I326" s="659">
        <v>0</v>
      </c>
      <c r="J326" s="557">
        <v>0</v>
      </c>
      <c r="K326" s="618">
        <v>0</v>
      </c>
      <c r="L326" s="555">
        <v>0</v>
      </c>
      <c r="M326" s="617">
        <v>0</v>
      </c>
      <c r="N326" s="622">
        <v>0</v>
      </c>
      <c r="O326" s="556">
        <f t="shared" si="9"/>
      </c>
      <c r="P326" s="659"/>
      <c r="Q326" s="625">
        <f t="shared" si="690"/>
      </c>
      <c r="R326" s="557">
        <f t="shared" si="726"/>
      </c>
      <c r="S326" s="554">
        <f t="shared" si="808"/>
      </c>
      <c r="T326" s="626">
        <f t="shared" si="105"/>
      </c>
      <c r="U326" s="626">
        <f t="shared" si="561"/>
      </c>
      <c r="V326" s="626">
        <f t="shared" si="121"/>
      </c>
      <c r="W326" s="622">
        <v>0</v>
      </c>
      <c r="X326" s="626">
        <f t="shared" si="64"/>
      </c>
      <c r="Y326" s="626">
        <f t="shared" si="46"/>
      </c>
      <c r="Z326" s="626">
        <f t="shared" si="475"/>
      </c>
      <c r="AA326" s="626">
        <f t="shared" si="158"/>
      </c>
      <c r="AB326" s="626">
        <f t="shared" si="199"/>
      </c>
      <c r="AC326" s="556">
        <f t="shared" si="672"/>
      </c>
      <c r="AD326" s="556">
        <f t="shared" si="80"/>
      </c>
      <c r="AE326" s="556">
        <f t="shared" si="367"/>
      </c>
      <c r="AF326" s="556">
        <f t="shared" si="491"/>
      </c>
      <c r="AG326" s="556">
        <f t="shared" si="174"/>
      </c>
      <c r="AH326" s="556">
        <f t="shared" si="215"/>
      </c>
      <c r="AI326" s="556">
        <f t="shared" si="887"/>
      </c>
      <c r="AJ326" s="622">
        <v>55</v>
      </c>
      <c r="AK326" s="628">
        <v>18550</v>
      </c>
      <c r="AL326" s="628">
        <v>261</v>
      </c>
      <c r="AM326" s="628">
        <v>245</v>
      </c>
      <c r="AN326" s="628">
        <v>74</v>
      </c>
      <c r="AO326" s="555">
        <v>35</v>
      </c>
      <c r="AP326" s="622">
        <v>41</v>
      </c>
      <c r="AQ326" s="555">
        <v>56</v>
      </c>
      <c r="AR326" s="555">
        <v>0</v>
      </c>
      <c r="AS326" s="628">
        <v>2</v>
      </c>
      <c r="AT326" s="628">
        <v>3</v>
      </c>
      <c r="AU326" s="628">
        <v>15</v>
      </c>
      <c r="AV326" s="630"/>
      <c r="AW326" s="630"/>
      <c r="AX326" s="731">
        <f t="shared" si="591"/>
      </c>
    </row>
    <row r="327">
      <c r="A327" s="613"/>
      <c r="B327" s="692" t="s">
        <v>424</v>
      </c>
      <c r="C327" s="614" t="s">
        <v>394</v>
      </c>
      <c r="D327" s="615" t="s">
        <v>410</v>
      </c>
      <c r="E327" s="655" t="s">
        <v>407</v>
      </c>
      <c r="F327" s="617">
        <f t="shared" si="286"/>
      </c>
      <c r="G327" s="617">
        <v>735.08</v>
      </c>
      <c r="H327" s="617">
        <v>1475.41</v>
      </c>
      <c r="I327" s="659">
        <v>0</v>
      </c>
      <c r="J327" s="557">
        <v>3</v>
      </c>
      <c r="K327" s="618">
        <v>8228.490000000005</v>
      </c>
      <c r="L327" s="555">
        <v>0</v>
      </c>
      <c r="M327" s="617">
        <v>0</v>
      </c>
      <c r="N327" s="622">
        <v>1</v>
      </c>
      <c r="O327" s="556">
        <f t="shared" si="9"/>
      </c>
      <c r="P327" s="624"/>
      <c r="Q327" s="625">
        <f t="shared" si="690"/>
      </c>
      <c r="R327" s="557">
        <f t="shared" si="726"/>
      </c>
      <c r="S327" s="554">
        <f t="shared" si="808"/>
      </c>
      <c r="T327" s="626">
        <f t="shared" si="105"/>
      </c>
      <c r="U327" s="626">
        <f t="shared" si="561"/>
      </c>
      <c r="V327" s="626">
        <f t="shared" si="121"/>
      </c>
      <c r="W327" s="622">
        <v>2</v>
      </c>
      <c r="X327" s="626">
        <f t="shared" si="64"/>
      </c>
      <c r="Y327" s="626">
        <f t="shared" si="46"/>
      </c>
      <c r="Z327" s="626">
        <f t="shared" si="475"/>
      </c>
      <c r="AA327" s="626">
        <f t="shared" si="158"/>
      </c>
      <c r="AB327" s="626">
        <f t="shared" si="199"/>
      </c>
      <c r="AC327" s="556">
        <f t="shared" si="672"/>
      </c>
      <c r="AD327" s="556">
        <f t="shared" si="80"/>
      </c>
      <c r="AE327" s="556">
        <f t="shared" si="367"/>
      </c>
      <c r="AF327" s="556">
        <f t="shared" si="491"/>
      </c>
      <c r="AG327" s="556">
        <f t="shared" si="174"/>
      </c>
      <c r="AH327" s="556">
        <f t="shared" si="215"/>
      </c>
      <c r="AI327" s="556">
        <f t="shared" si="887"/>
      </c>
      <c r="AJ327" s="622">
        <v>51</v>
      </c>
      <c r="AK327" s="628">
        <v>18535</v>
      </c>
      <c r="AL327" s="628">
        <v>293</v>
      </c>
      <c r="AM327" s="628">
        <v>300</v>
      </c>
      <c r="AN327" s="628">
        <v>75</v>
      </c>
      <c r="AO327" s="555">
        <v>31</v>
      </c>
      <c r="AP327" s="622">
        <v>30</v>
      </c>
      <c r="AQ327" s="555">
        <v>42</v>
      </c>
      <c r="AR327" s="555">
        <v>3</v>
      </c>
      <c r="AS327" s="628">
        <v>2</v>
      </c>
      <c r="AT327" s="628">
        <v>0</v>
      </c>
      <c r="AU327" s="628">
        <v>15</v>
      </c>
      <c r="AV327" s="630"/>
      <c r="AW327" s="630"/>
      <c r="AX327" s="731">
        <f t="shared" si="591"/>
      </c>
    </row>
    <row r="328">
      <c r="A328" s="613"/>
      <c r="B328" s="692" t="s">
        <v>424</v>
      </c>
      <c r="C328" s="614" t="s">
        <v>394</v>
      </c>
      <c r="D328" s="615" t="s">
        <v>410</v>
      </c>
      <c r="E328" s="655" t="s">
        <v>408</v>
      </c>
      <c r="F328" s="617">
        <f t="shared" si="286"/>
      </c>
      <c r="G328" s="617">
        <v>675.95</v>
      </c>
      <c r="H328" s="617">
        <v>1334.9</v>
      </c>
      <c r="I328" s="659">
        <v>0</v>
      </c>
      <c r="J328" s="557">
        <v>3</v>
      </c>
      <c r="K328" s="618">
        <v>6299.639999999999</v>
      </c>
      <c r="L328" s="555">
        <v>0</v>
      </c>
      <c r="M328" s="617">
        <v>0</v>
      </c>
      <c r="N328" s="622">
        <v>1</v>
      </c>
      <c r="O328" s="556">
        <f t="shared" si="9"/>
      </c>
      <c r="P328" s="624"/>
      <c r="Q328" s="625">
        <f t="shared" si="690"/>
      </c>
      <c r="R328" s="557">
        <f t="shared" si="726"/>
      </c>
      <c r="S328" s="554">
        <f t="shared" si="808"/>
      </c>
      <c r="T328" s="626">
        <f t="shared" si="105"/>
      </c>
      <c r="U328" s="626">
        <f t="shared" si="561"/>
      </c>
      <c r="V328" s="626">
        <f t="shared" si="121"/>
      </c>
      <c r="W328" s="622">
        <v>2</v>
      </c>
      <c r="X328" s="626">
        <f t="shared" si="64"/>
      </c>
      <c r="Y328" s="626">
        <f t="shared" si="46"/>
      </c>
      <c r="Z328" s="626">
        <f t="shared" si="475"/>
      </c>
      <c r="AA328" s="626">
        <f t="shared" si="158"/>
      </c>
      <c r="AB328" s="626">
        <f t="shared" si="199"/>
      </c>
      <c r="AC328" s="556">
        <f t="shared" si="672"/>
      </c>
      <c r="AD328" s="556">
        <f t="shared" si="80"/>
      </c>
      <c r="AE328" s="556">
        <f t="shared" si="367"/>
      </c>
      <c r="AF328" s="556">
        <f t="shared" si="491"/>
      </c>
      <c r="AG328" s="556">
        <f t="shared" si="174"/>
      </c>
      <c r="AH328" s="556">
        <f t="shared" si="215"/>
      </c>
      <c r="AI328" s="556">
        <f t="shared" si="887"/>
      </c>
      <c r="AJ328" s="622">
        <v>58</v>
      </c>
      <c r="AK328" s="628">
        <v>17024</v>
      </c>
      <c r="AL328" s="628">
        <v>272</v>
      </c>
      <c r="AM328" s="628">
        <v>276</v>
      </c>
      <c r="AN328" s="628">
        <v>94</v>
      </c>
      <c r="AO328" s="555">
        <v>35</v>
      </c>
      <c r="AP328" s="622">
        <v>56</v>
      </c>
      <c r="AQ328" s="555">
        <v>71</v>
      </c>
      <c r="AR328" s="555">
        <v>3</v>
      </c>
      <c r="AS328" s="628">
        <v>5</v>
      </c>
      <c r="AT328" s="628">
        <v>1</v>
      </c>
      <c r="AU328" s="628">
        <v>13</v>
      </c>
      <c r="AV328" s="630"/>
      <c r="AW328" s="630"/>
      <c r="AX328" s="731">
        <f t="shared" si="591"/>
      </c>
    </row>
    <row r="329">
      <c r="A329" s="613"/>
      <c r="B329" s="692" t="s">
        <v>424</v>
      </c>
      <c r="C329" s="614" t="s">
        <v>394</v>
      </c>
      <c r="D329" s="615" t="s">
        <v>410</v>
      </c>
      <c r="E329" s="655" t="s">
        <v>409</v>
      </c>
      <c r="F329" s="617">
        <f t="shared" si="286"/>
      </c>
      <c r="G329" s="618">
        <v>609.82</v>
      </c>
      <c r="H329" s="618">
        <v>1704.49</v>
      </c>
      <c r="I329" s="659">
        <v>0</v>
      </c>
      <c r="J329" s="555">
        <v>4</v>
      </c>
      <c r="K329" s="618">
        <v>8351.289999999994</v>
      </c>
      <c r="L329" s="555">
        <v>0</v>
      </c>
      <c r="M329" s="617">
        <v>0</v>
      </c>
      <c r="N329" s="622">
        <v>1</v>
      </c>
      <c r="O329" s="556">
        <f t="shared" si="9"/>
      </c>
      <c r="P329" s="624"/>
      <c r="Q329" s="625">
        <f t="shared" si="690"/>
      </c>
      <c r="R329" s="557">
        <f t="shared" si="726"/>
      </c>
      <c r="S329" s="554">
        <f t="shared" si="808"/>
      </c>
      <c r="T329" s="626">
        <f t="shared" si="105"/>
      </c>
      <c r="U329" s="626">
        <f t="shared" si="561"/>
      </c>
      <c r="V329" s="626">
        <f t="shared" si="121"/>
      </c>
      <c r="W329" s="622">
        <v>2</v>
      </c>
      <c r="X329" s="626">
        <f t="shared" si="64"/>
      </c>
      <c r="Y329" s="626">
        <f t="shared" si="46"/>
      </c>
      <c r="Z329" s="626">
        <f t="shared" si="475"/>
      </c>
      <c r="AA329" s="626">
        <f t="shared" si="158"/>
      </c>
      <c r="AB329" s="626">
        <f t="shared" si="199"/>
      </c>
      <c r="AC329" s="556">
        <f t="shared" si="672"/>
      </c>
      <c r="AD329" s="556">
        <f t="shared" si="80"/>
      </c>
      <c r="AE329" s="556">
        <f t="shared" si="367"/>
      </c>
      <c r="AF329" s="556">
        <f t="shared" si="491"/>
      </c>
      <c r="AG329" s="556">
        <f t="shared" si="174"/>
      </c>
      <c r="AH329" s="556">
        <f t="shared" si="215"/>
      </c>
      <c r="AI329" s="556">
        <f t="shared" si="887"/>
      </c>
      <c r="AJ329" s="622">
        <v>59</v>
      </c>
      <c r="AK329" s="628">
        <v>16181</v>
      </c>
      <c r="AL329" s="628">
        <v>233</v>
      </c>
      <c r="AM329" s="628">
        <v>225</v>
      </c>
      <c r="AN329" s="628">
        <v>78</v>
      </c>
      <c r="AO329" s="555">
        <v>33</v>
      </c>
      <c r="AP329" s="622">
        <v>31</v>
      </c>
      <c r="AQ329" s="555">
        <v>56</v>
      </c>
      <c r="AR329" s="555">
        <v>4</v>
      </c>
      <c r="AS329" s="628">
        <v>2</v>
      </c>
      <c r="AT329" s="628">
        <v>1</v>
      </c>
      <c r="AU329" s="628">
        <v>22</v>
      </c>
      <c r="AV329" s="630"/>
      <c r="AW329" s="630"/>
      <c r="AX329" s="731">
        <f t="shared" si="591"/>
      </c>
    </row>
    <row r="330">
      <c r="A330" s="613"/>
      <c r="B330" s="641" t="s">
        <v>397</v>
      </c>
      <c r="C330" s="641"/>
      <c r="D330" s="641"/>
      <c r="E330" s="641"/>
      <c r="F330" s="642">
        <f>SUM(F325:F329)</f>
      </c>
      <c r="G330" s="642">
        <f>SUM(G325:G329)</f>
      </c>
      <c r="H330" s="642">
        <f>SUM(H325:H329)</f>
      </c>
      <c r="I330" s="624">
        <f>SUM(I325:I329)</f>
      </c>
      <c r="J330" s="644">
        <f>SUM(J325:J329)</f>
      </c>
      <c r="K330" s="642">
        <f>SUM(K325:K329)</f>
      </c>
      <c r="L330" s="644">
        <f>SUM(L325:L329)</f>
      </c>
      <c r="M330" s="642">
        <f>SUM(M325:M329)</f>
      </c>
      <c r="N330" s="651">
        <f>SUM(N325:N329)</f>
      </c>
      <c r="O330" s="648">
        <f t="shared" si="9"/>
      </c>
      <c r="P330" s="649">
        <f>SUM(P325:P329)</f>
      </c>
      <c r="Q330" s="625">
        <f t="shared" si="690"/>
      </c>
      <c r="R330" s="667">
        <f>SUM(R325:R329)</f>
      </c>
      <c r="S330" s="668">
        <f>SUM(S325:S329)</f>
      </c>
      <c r="T330" s="650">
        <f t="shared" si="105"/>
      </c>
      <c r="U330" s="650">
        <f t="shared" si="561"/>
      </c>
      <c r="V330" s="650">
        <f t="shared" si="121"/>
      </c>
      <c r="W330" s="651">
        <f>SUM(W325:W329)</f>
      </c>
      <c r="X330" s="650">
        <f t="shared" si="64"/>
      </c>
      <c r="Y330" s="650">
        <f t="shared" si="46"/>
      </c>
      <c r="Z330" s="650">
        <f t="shared" si="475"/>
      </c>
      <c r="AA330" s="650">
        <f t="shared" si="158"/>
      </c>
      <c r="AB330" s="650">
        <f t="shared" si="199"/>
      </c>
      <c r="AC330" s="648">
        <f t="shared" si="672"/>
      </c>
      <c r="AD330" s="648">
        <f t="shared" si="80"/>
      </c>
      <c r="AE330" s="648">
        <f t="shared" si="367"/>
      </c>
      <c r="AF330" s="648">
        <f t="shared" si="491"/>
      </c>
      <c r="AG330" s="648">
        <f t="shared" si="174"/>
      </c>
      <c r="AH330" s="648">
        <f t="shared" si="215"/>
      </c>
      <c r="AI330" s="648">
        <f t="shared" si="887"/>
      </c>
      <c r="AJ330" s="651">
        <f>AVERAGE(AJ325:AJ329)</f>
      </c>
      <c r="AK330" s="651">
        <f>SUM(AK325:AK329)</f>
      </c>
      <c r="AL330" s="651">
        <f>SUM(AL325:AL329)</f>
      </c>
      <c r="AM330" s="651">
        <f>SUM(AM325:AM329)</f>
      </c>
      <c r="AN330" s="651">
        <f>SUM(AN325:AN329)</f>
      </c>
      <c r="AO330" s="667">
        <f>SUM(AO325:AO329)</f>
      </c>
      <c r="AP330" s="651">
        <f>SUM(AP325:AP329)</f>
      </c>
      <c r="AQ330" s="667">
        <f>SUM(AQ325:AQ329)</f>
      </c>
      <c r="AR330" s="667">
        <f>SUM(AR325:AR329)</f>
      </c>
      <c r="AS330" s="651">
        <f>SUM(AS325:AS329)</f>
      </c>
      <c r="AT330" s="651">
        <f>SUM(AT325:AT329)</f>
      </c>
      <c r="AU330" s="651">
        <f>SUM(AU325:AU329)</f>
      </c>
      <c r="AV330" s="654"/>
      <c r="AW330" s="654"/>
      <c r="AX330" s="651">
        <f>SUM(AX325:AX329)</f>
      </c>
    </row>
    <row r="331">
      <c r="A331" s="613"/>
      <c r="B331" s="560" t="s">
        <v>395</v>
      </c>
      <c r="C331" s="560" t="s">
        <v>412</v>
      </c>
      <c r="D331" s="560" t="s">
        <v>423</v>
      </c>
      <c r="E331" s="616" t="s">
        <v>411</v>
      </c>
      <c r="F331" s="617">
        <f t="shared" ref="F331:F335" si="287">G331+H331+I331</f>
      </c>
      <c r="G331" s="618">
        <v>1038.52</v>
      </c>
      <c r="H331" s="618">
        <v>1887.79</v>
      </c>
      <c r="I331" s="659">
        <v>0</v>
      </c>
      <c r="J331" s="557">
        <v>3</v>
      </c>
      <c r="K331" s="618">
        <v>6356.430000000008</v>
      </c>
      <c r="L331" s="557">
        <v>0</v>
      </c>
      <c r="M331" s="618">
        <v>0</v>
      </c>
      <c r="N331" s="622">
        <v>1</v>
      </c>
      <c r="O331" s="556">
        <f t="shared" si="9"/>
      </c>
      <c r="P331" s="624"/>
      <c r="Q331" s="625">
        <f t="shared" si="690"/>
      </c>
      <c r="R331" s="557">
        <f t="shared" ref="R331:R335" si="727">J331+L331</f>
      </c>
      <c r="S331" s="554">
        <f t="shared" ref="S331:S335" si="809">K331+M331</f>
      </c>
      <c r="T331" s="626">
        <f t="shared" si="105"/>
      </c>
      <c r="U331" s="626">
        <f t="shared" si="561"/>
      </c>
      <c r="V331" s="626">
        <f t="shared" si="121"/>
      </c>
      <c r="W331" s="622">
        <v>3</v>
      </c>
      <c r="X331" s="626">
        <f t="shared" si="64"/>
      </c>
      <c r="Y331" s="626">
        <f t="shared" si="46"/>
      </c>
      <c r="Z331" s="626">
        <f t="shared" si="475"/>
      </c>
      <c r="AA331" s="626">
        <f t="shared" si="158"/>
      </c>
      <c r="AB331" s="626">
        <f t="shared" si="199"/>
      </c>
      <c r="AC331" s="556">
        <f t="shared" si="672"/>
      </c>
      <c r="AD331" s="556">
        <f t="shared" si="80"/>
      </c>
      <c r="AE331" s="556">
        <f t="shared" si="367"/>
      </c>
      <c r="AF331" s="556">
        <f t="shared" si="491"/>
      </c>
      <c r="AG331" s="556">
        <f t="shared" si="174"/>
      </c>
      <c r="AH331" s="556">
        <f t="shared" si="215"/>
      </c>
      <c r="AI331" s="556">
        <f t="shared" si="887"/>
      </c>
      <c r="AJ331" s="622">
        <v>62</v>
      </c>
      <c r="AK331" s="628">
        <v>20774</v>
      </c>
      <c r="AL331" s="628">
        <v>323</v>
      </c>
      <c r="AM331" s="628">
        <v>305</v>
      </c>
      <c r="AN331" s="628">
        <v>102</v>
      </c>
      <c r="AO331" s="555">
        <v>49</v>
      </c>
      <c r="AP331" s="628">
        <v>60</v>
      </c>
      <c r="AQ331" s="555">
        <v>84</v>
      </c>
      <c r="AR331" s="555">
        <v>3</v>
      </c>
      <c r="AS331" s="628">
        <v>4</v>
      </c>
      <c r="AT331" s="628">
        <v>1</v>
      </c>
      <c r="AU331" s="628">
        <v>19</v>
      </c>
      <c r="AV331" s="630"/>
      <c r="AW331" s="630"/>
      <c r="AX331" s="731">
        <f t="shared" ref="AX331:AX335" si="592">COUNT(AU331)</f>
      </c>
    </row>
    <row r="332">
      <c r="A332" s="613"/>
      <c r="B332" s="560" t="s">
        <v>395</v>
      </c>
      <c r="C332" s="560" t="s">
        <v>412</v>
      </c>
      <c r="D332" s="560" t="s">
        <v>423</v>
      </c>
      <c r="E332" s="616" t="s">
        <v>413</v>
      </c>
      <c r="F332" s="617">
        <f t="shared" si="287"/>
      </c>
      <c r="G332" s="618">
        <v>1256.45</v>
      </c>
      <c r="H332" s="618">
        <v>1384.47</v>
      </c>
      <c r="I332" s="659">
        <v>0</v>
      </c>
      <c r="J332" s="555">
        <v>1</v>
      </c>
      <c r="K332" s="618">
        <v>1813.3199999999924</v>
      </c>
      <c r="L332" s="557">
        <v>1</v>
      </c>
      <c r="M332" s="618">
        <v>5096.52</v>
      </c>
      <c r="N332" s="622">
        <v>1</v>
      </c>
      <c r="O332" s="556">
        <f t="shared" si="9"/>
      </c>
      <c r="P332" s="624"/>
      <c r="Q332" s="625">
        <f t="shared" si="690"/>
      </c>
      <c r="R332" s="557">
        <f t="shared" si="727"/>
      </c>
      <c r="S332" s="554">
        <f t="shared" si="809"/>
      </c>
      <c r="T332" s="626">
        <f t="shared" si="105"/>
      </c>
      <c r="U332" s="626">
        <f t="shared" si="561"/>
      </c>
      <c r="V332" s="626">
        <f t="shared" si="121"/>
      </c>
      <c r="W332" s="622">
        <v>1</v>
      </c>
      <c r="X332" s="626">
        <f t="shared" si="64"/>
      </c>
      <c r="Y332" s="626">
        <f t="shared" si="46"/>
      </c>
      <c r="Z332" s="626">
        <f t="shared" si="475"/>
      </c>
      <c r="AA332" s="626">
        <f t="shared" si="158"/>
      </c>
      <c r="AB332" s="626">
        <f t="shared" si="199"/>
      </c>
      <c r="AC332" s="556">
        <f t="shared" si="672"/>
      </c>
      <c r="AD332" s="556">
        <f t="shared" si="80"/>
      </c>
      <c r="AE332" s="556">
        <f t="shared" si="367"/>
      </c>
      <c r="AF332" s="556">
        <f t="shared" si="491"/>
      </c>
      <c r="AG332" s="556">
        <f t="shared" si="174"/>
      </c>
      <c r="AH332" s="556">
        <f t="shared" si="215"/>
      </c>
      <c r="AI332" s="556">
        <f t="shared" si="887"/>
      </c>
      <c r="AJ332" s="622">
        <v>62</v>
      </c>
      <c r="AK332" s="628">
        <v>20743</v>
      </c>
      <c r="AL332" s="628">
        <v>331</v>
      </c>
      <c r="AM332" s="628">
        <v>350</v>
      </c>
      <c r="AN332" s="628">
        <v>74</v>
      </c>
      <c r="AO332" s="555">
        <v>14</v>
      </c>
      <c r="AP332" s="628">
        <v>37</v>
      </c>
      <c r="AQ332" s="557">
        <v>67</v>
      </c>
      <c r="AR332" s="555">
        <v>2</v>
      </c>
      <c r="AS332" s="628">
        <v>5</v>
      </c>
      <c r="AT332" s="628">
        <v>0</v>
      </c>
      <c r="AU332" s="628">
        <v>10</v>
      </c>
      <c r="AV332" s="630"/>
      <c r="AW332" s="630"/>
      <c r="AX332" s="731">
        <f t="shared" si="592"/>
      </c>
    </row>
    <row r="333">
      <c r="A333" s="613"/>
      <c r="B333" s="560" t="s">
        <v>395</v>
      </c>
      <c r="C333" s="560" t="s">
        <v>412</v>
      </c>
      <c r="D333" s="560" t="s">
        <v>423</v>
      </c>
      <c r="E333" s="616" t="s">
        <v>414</v>
      </c>
      <c r="F333" s="617">
        <f t="shared" si="287"/>
      </c>
      <c r="G333" s="617">
        <v>606.95</v>
      </c>
      <c r="H333" s="618">
        <v>1352.29</v>
      </c>
      <c r="I333" s="659">
        <v>0</v>
      </c>
      <c r="J333" s="557">
        <v>7</v>
      </c>
      <c r="K333" s="618">
        <v>13588.61</v>
      </c>
      <c r="L333" s="557">
        <v>1</v>
      </c>
      <c r="M333" s="618">
        <v>7631.91</v>
      </c>
      <c r="N333" s="622">
        <v>2</v>
      </c>
      <c r="O333" s="556">
        <f t="shared" si="9"/>
      </c>
      <c r="P333" s="624"/>
      <c r="Q333" s="625">
        <f t="shared" si="690"/>
      </c>
      <c r="R333" s="557">
        <f t="shared" si="727"/>
      </c>
      <c r="S333" s="554">
        <f t="shared" si="809"/>
      </c>
      <c r="T333" s="626">
        <f t="shared" si="105"/>
      </c>
      <c r="U333" s="626">
        <f t="shared" si="561"/>
      </c>
      <c r="V333" s="626">
        <f t="shared" si="121"/>
      </c>
      <c r="W333" s="622">
        <v>5</v>
      </c>
      <c r="X333" s="626">
        <f t="shared" si="64"/>
      </c>
      <c r="Y333" s="626">
        <f t="shared" si="46"/>
      </c>
      <c r="Z333" s="626">
        <f t="shared" si="475"/>
      </c>
      <c r="AA333" s="626">
        <f t="shared" si="158"/>
      </c>
      <c r="AB333" s="626">
        <f t="shared" si="199"/>
      </c>
      <c r="AC333" s="556">
        <f t="shared" si="672"/>
      </c>
      <c r="AD333" s="556">
        <f t="shared" si="80"/>
      </c>
      <c r="AE333" s="556">
        <f t="shared" si="367"/>
      </c>
      <c r="AF333" s="556">
        <f t="shared" si="491"/>
      </c>
      <c r="AG333" s="556">
        <f t="shared" si="174"/>
      </c>
      <c r="AH333" s="556">
        <f t="shared" si="215"/>
      </c>
      <c r="AI333" s="556">
        <f t="shared" si="887"/>
      </c>
      <c r="AJ333" s="622">
        <v>59</v>
      </c>
      <c r="AK333" s="628">
        <v>19678</v>
      </c>
      <c r="AL333" s="628">
        <v>328</v>
      </c>
      <c r="AM333" s="628">
        <v>329</v>
      </c>
      <c r="AN333" s="628">
        <v>85</v>
      </c>
      <c r="AO333" s="555">
        <v>47</v>
      </c>
      <c r="AP333" s="628">
        <v>63</v>
      </c>
      <c r="AQ333" s="557">
        <v>67</v>
      </c>
      <c r="AR333" s="555">
        <v>9</v>
      </c>
      <c r="AS333" s="628">
        <v>3</v>
      </c>
      <c r="AT333" s="628">
        <v>0</v>
      </c>
      <c r="AU333" s="628">
        <v>12</v>
      </c>
      <c r="AV333" s="630"/>
      <c r="AW333" s="630"/>
      <c r="AX333" s="731">
        <f t="shared" si="592"/>
      </c>
    </row>
    <row r="334">
      <c r="A334" s="613"/>
      <c r="B334" s="560" t="s">
        <v>395</v>
      </c>
      <c r="C334" s="560" t="s">
        <v>412</v>
      </c>
      <c r="D334" s="560" t="s">
        <v>423</v>
      </c>
      <c r="E334" s="616" t="s">
        <v>415</v>
      </c>
      <c r="F334" s="617">
        <f t="shared" si="287"/>
      </c>
      <c r="G334" s="618">
        <v>853.68</v>
      </c>
      <c r="H334" s="618">
        <v>1526.8</v>
      </c>
      <c r="I334" s="659">
        <v>0</v>
      </c>
      <c r="J334" s="555">
        <v>0</v>
      </c>
      <c r="K334" s="617">
        <v>0</v>
      </c>
      <c r="L334" s="555">
        <v>0</v>
      </c>
      <c r="M334" s="617">
        <v>0</v>
      </c>
      <c r="N334" s="622">
        <v>0</v>
      </c>
      <c r="O334" s="556">
        <f t="shared" si="9"/>
      </c>
      <c r="P334" s="624"/>
      <c r="Q334" s="625">
        <f t="shared" si="690"/>
      </c>
      <c r="R334" s="557">
        <f t="shared" si="727"/>
      </c>
      <c r="S334" s="554">
        <f t="shared" si="809"/>
      </c>
      <c r="T334" s="626">
        <f t="shared" si="105"/>
      </c>
      <c r="U334" s="626">
        <f t="shared" si="561"/>
      </c>
      <c r="V334" s="626">
        <f t="shared" si="121"/>
      </c>
      <c r="W334" s="622">
        <v>0</v>
      </c>
      <c r="X334" s="626">
        <f t="shared" si="64"/>
      </c>
      <c r="Y334" s="626">
        <f t="shared" si="46"/>
      </c>
      <c r="Z334" s="626">
        <f t="shared" si="475"/>
      </c>
      <c r="AA334" s="626">
        <f t="shared" si="158"/>
      </c>
      <c r="AB334" s="626">
        <f t="shared" si="199"/>
      </c>
      <c r="AC334" s="556">
        <f t="shared" si="672"/>
      </c>
      <c r="AD334" s="556">
        <f t="shared" si="80"/>
      </c>
      <c r="AE334" s="556">
        <f t="shared" si="367"/>
      </c>
      <c r="AF334" s="556">
        <f t="shared" si="491"/>
      </c>
      <c r="AG334" s="556">
        <f t="shared" si="174"/>
      </c>
      <c r="AH334" s="556">
        <f t="shared" si="215"/>
      </c>
      <c r="AI334" s="556">
        <f t="shared" si="887"/>
      </c>
      <c r="AJ334" s="622">
        <v>58</v>
      </c>
      <c r="AK334" s="628">
        <v>23238</v>
      </c>
      <c r="AL334" s="628">
        <v>369</v>
      </c>
      <c r="AM334" s="628">
        <v>385</v>
      </c>
      <c r="AN334" s="628">
        <v>86</v>
      </c>
      <c r="AO334" s="555">
        <v>16</v>
      </c>
      <c r="AP334" s="628">
        <v>48</v>
      </c>
      <c r="AQ334" s="557">
        <v>63</v>
      </c>
      <c r="AR334" s="555">
        <v>0</v>
      </c>
      <c r="AS334" s="628">
        <v>6</v>
      </c>
      <c r="AT334" s="628">
        <v>0</v>
      </c>
      <c r="AU334" s="628">
        <v>23</v>
      </c>
      <c r="AV334" s="630"/>
      <c r="AW334" s="630"/>
      <c r="AX334" s="731">
        <f t="shared" si="592"/>
      </c>
    </row>
    <row r="335">
      <c r="A335" s="613"/>
      <c r="B335" s="560" t="s">
        <v>395</v>
      </c>
      <c r="C335" s="560" t="s">
        <v>412</v>
      </c>
      <c r="D335" s="560" t="s">
        <v>423</v>
      </c>
      <c r="E335" s="655" t="s">
        <v>416</v>
      </c>
      <c r="F335" s="617">
        <f t="shared" si="287"/>
      </c>
      <c r="G335" s="618">
        <v>1229.66</v>
      </c>
      <c r="H335" s="618">
        <v>2352.13</v>
      </c>
      <c r="I335" s="659">
        <v>0</v>
      </c>
      <c r="J335" s="557">
        <v>5</v>
      </c>
      <c r="K335" s="618">
        <v>10215.550000000003</v>
      </c>
      <c r="L335" s="557">
        <v>0</v>
      </c>
      <c r="M335" s="618">
        <v>0</v>
      </c>
      <c r="N335" s="622">
        <v>2</v>
      </c>
      <c r="O335" s="556">
        <f t="shared" si="9"/>
      </c>
      <c r="P335" s="624"/>
      <c r="Q335" s="625">
        <f t="shared" si="690"/>
      </c>
      <c r="R335" s="557">
        <f t="shared" si="727"/>
      </c>
      <c r="S335" s="554">
        <f t="shared" si="809"/>
      </c>
      <c r="T335" s="626">
        <f t="shared" si="105"/>
      </c>
      <c r="U335" s="626">
        <f t="shared" si="561"/>
      </c>
      <c r="V335" s="626">
        <f t="shared" si="121"/>
      </c>
      <c r="W335" s="622">
        <v>5</v>
      </c>
      <c r="X335" s="626">
        <f t="shared" si="64"/>
      </c>
      <c r="Y335" s="626">
        <f t="shared" si="46"/>
      </c>
      <c r="Z335" s="626">
        <f t="shared" si="475"/>
      </c>
      <c r="AA335" s="626">
        <f t="shared" si="158"/>
      </c>
      <c r="AB335" s="626">
        <f t="shared" si="199"/>
      </c>
      <c r="AC335" s="556">
        <f t="shared" si="672"/>
      </c>
      <c r="AD335" s="556">
        <f t="shared" si="80"/>
      </c>
      <c r="AE335" s="556">
        <f t="shared" si="367"/>
      </c>
      <c r="AF335" s="556">
        <f t="shared" si="491"/>
      </c>
      <c r="AG335" s="556">
        <f t="shared" si="174"/>
      </c>
      <c r="AH335" s="556">
        <f t="shared" si="215"/>
      </c>
      <c r="AI335" s="556">
        <f t="shared" si="887"/>
      </c>
      <c r="AJ335" s="622">
        <v>59</v>
      </c>
      <c r="AK335" s="628">
        <v>32758</v>
      </c>
      <c r="AL335" s="628">
        <v>480</v>
      </c>
      <c r="AM335" s="628">
        <v>496</v>
      </c>
      <c r="AN335" s="628">
        <v>131</v>
      </c>
      <c r="AO335" s="555">
        <v>32</v>
      </c>
      <c r="AP335" s="628">
        <v>88</v>
      </c>
      <c r="AQ335" s="557">
        <v>95</v>
      </c>
      <c r="AR335" s="555">
        <v>5</v>
      </c>
      <c r="AS335" s="628">
        <v>8</v>
      </c>
      <c r="AT335" s="628">
        <v>1</v>
      </c>
      <c r="AU335" s="628">
        <v>20</v>
      </c>
      <c r="AV335" s="630"/>
      <c r="AW335" s="630"/>
      <c r="AX335" s="731">
        <f t="shared" si="592"/>
      </c>
    </row>
    <row r="336">
      <c r="A336" s="613"/>
      <c r="B336" s="641" t="s">
        <v>397</v>
      </c>
      <c r="C336" s="641"/>
      <c r="D336" s="641"/>
      <c r="E336" s="641"/>
      <c r="F336" s="642">
        <f>SUM(F331:F335)</f>
      </c>
      <c r="G336" s="642">
        <f>SUM(G331:G335)</f>
      </c>
      <c r="H336" s="642">
        <f>SUM(H331:H335)</f>
      </c>
      <c r="I336" s="624">
        <f>SUM(I331:I335)</f>
      </c>
      <c r="J336" s="644">
        <f>SUM(J331:J335)</f>
      </c>
      <c r="K336" s="642">
        <f>SUM(K331:K335)</f>
      </c>
      <c r="L336" s="644">
        <f>SUM(L331:L335)</f>
      </c>
      <c r="M336" s="642">
        <f>SUM(M331:M335)</f>
      </c>
      <c r="N336" s="651">
        <f>SUM(N331:N335)</f>
      </c>
      <c r="O336" s="648">
        <f t="shared" si="9"/>
      </c>
      <c r="P336" s="649">
        <f>SUM(P331:P335)</f>
      </c>
      <c r="Q336" s="625">
        <f t="shared" si="690"/>
      </c>
      <c r="R336" s="667">
        <f>SUM(R331:R335)</f>
      </c>
      <c r="S336" s="668">
        <f>SUM(S331:S335)</f>
      </c>
      <c r="T336" s="650">
        <f t="shared" si="105"/>
      </c>
      <c r="U336" s="650">
        <f t="shared" si="561"/>
      </c>
      <c r="V336" s="650">
        <f t="shared" si="121"/>
      </c>
      <c r="W336" s="651">
        <f>SUM(W331:W335)</f>
      </c>
      <c r="X336" s="650">
        <f t="shared" si="64"/>
      </c>
      <c r="Y336" s="650">
        <f t="shared" si="46"/>
      </c>
      <c r="Z336" s="650">
        <f t="shared" si="475"/>
      </c>
      <c r="AA336" s="650">
        <f t="shared" si="158"/>
      </c>
      <c r="AB336" s="650">
        <f t="shared" si="199"/>
      </c>
      <c r="AC336" s="648">
        <f t="shared" si="672"/>
      </c>
      <c r="AD336" s="648">
        <f t="shared" si="80"/>
      </c>
      <c r="AE336" s="648">
        <f t="shared" si="367"/>
      </c>
      <c r="AF336" s="648">
        <f t="shared" si="491"/>
      </c>
      <c r="AG336" s="648">
        <f t="shared" si="174"/>
      </c>
      <c r="AH336" s="648">
        <f t="shared" si="215"/>
      </c>
      <c r="AI336" s="648">
        <f t="shared" si="887"/>
      </c>
      <c r="AJ336" s="651">
        <f>AVERAGE(AJ331:AJ335)</f>
      </c>
      <c r="AK336" s="651">
        <f>SUM(AK331:AK335)</f>
      </c>
      <c r="AL336" s="651">
        <f>SUM(AL331:AL335)</f>
      </c>
      <c r="AM336" s="651">
        <f>SUM(AM331:AM335)</f>
      </c>
      <c r="AN336" s="651">
        <f>SUM(AN331:AN335)</f>
      </c>
      <c r="AO336" s="667">
        <f>SUM(AO331:AO335)</f>
      </c>
      <c r="AP336" s="651">
        <f>SUM(AP331:AP335)</f>
      </c>
      <c r="AQ336" s="667">
        <f>SUM(AQ331:AQ335)</f>
      </c>
      <c r="AR336" s="667">
        <f>SUM(AR331:AR335)</f>
      </c>
      <c r="AS336" s="651">
        <f>SUM(AS331:AS335)</f>
      </c>
      <c r="AT336" s="651">
        <f>SUM(AT331:AT335)</f>
      </c>
      <c r="AU336" s="651">
        <f>SUM(AU331:AU335)</f>
      </c>
      <c r="AV336" s="654"/>
      <c r="AW336" s="654"/>
      <c r="AX336" s="651">
        <f>SUM(AX331:AX335)</f>
      </c>
    </row>
    <row r="337">
      <c r="A337" s="613"/>
      <c r="B337" s="560" t="s">
        <v>395</v>
      </c>
      <c r="C337" s="560" t="s">
        <v>412</v>
      </c>
      <c r="D337" s="560" t="s">
        <v>398</v>
      </c>
      <c r="E337" s="616" t="s">
        <v>418</v>
      </c>
      <c r="F337" s="617">
        <f t="shared" ref="F337:F339" si="288">G337+H337+I337</f>
      </c>
      <c r="G337" s="618">
        <v>1384.4499999999998</v>
      </c>
      <c r="H337" s="618">
        <v>2182.72</v>
      </c>
      <c r="I337" s="659">
        <v>0</v>
      </c>
      <c r="J337" s="557">
        <v>1</v>
      </c>
      <c r="K337" s="618">
        <v>2548.2599999999948</v>
      </c>
      <c r="L337" s="557">
        <v>0</v>
      </c>
      <c r="M337" s="618">
        <v>0</v>
      </c>
      <c r="N337" s="622">
        <v>0</v>
      </c>
      <c r="O337" s="556">
        <f t="shared" si="9"/>
      </c>
      <c r="P337" s="624"/>
      <c r="Q337" s="625">
        <f t="shared" si="690"/>
      </c>
      <c r="R337" s="557">
        <f t="shared" ref="R337:R339" si="728">J337+L337</f>
      </c>
      <c r="S337" s="554">
        <f t="shared" ref="S337:S339" si="810">K337+M337</f>
      </c>
      <c r="T337" s="626">
        <f t="shared" si="105"/>
      </c>
      <c r="U337" s="626">
        <f t="shared" si="561"/>
      </c>
      <c r="V337" s="626">
        <f t="shared" si="121"/>
      </c>
      <c r="W337" s="622">
        <v>1</v>
      </c>
      <c r="X337" s="626">
        <f t="shared" si="64"/>
      </c>
      <c r="Y337" s="626">
        <f t="shared" si="46"/>
      </c>
      <c r="Z337" s="626">
        <f t="shared" si="475"/>
      </c>
      <c r="AA337" s="626">
        <f t="shared" si="158"/>
      </c>
      <c r="AB337" s="626">
        <f t="shared" si="199"/>
      </c>
      <c r="AC337" s="556">
        <f t="shared" si="672"/>
      </c>
      <c r="AD337" s="556">
        <f t="shared" si="80"/>
      </c>
      <c r="AE337" s="556">
        <f t="shared" si="367"/>
      </c>
      <c r="AF337" s="556">
        <f t="shared" si="491"/>
      </c>
      <c r="AG337" s="556">
        <f t="shared" si="174"/>
      </c>
      <c r="AH337" s="556">
        <f t="shared" si="215"/>
      </c>
      <c r="AI337" s="556">
        <f t="shared" si="887"/>
      </c>
      <c r="AJ337" s="622">
        <v>58</v>
      </c>
      <c r="AK337" s="628">
        <v>35635</v>
      </c>
      <c r="AL337" s="628">
        <v>666</v>
      </c>
      <c r="AM337" s="628">
        <v>720</v>
      </c>
      <c r="AN337" s="628">
        <v>114</v>
      </c>
      <c r="AO337" s="555">
        <v>31</v>
      </c>
      <c r="AP337" s="628">
        <v>65</v>
      </c>
      <c r="AQ337" s="557">
        <v>102</v>
      </c>
      <c r="AR337" s="555">
        <v>1</v>
      </c>
      <c r="AS337" s="628">
        <v>3</v>
      </c>
      <c r="AT337" s="628">
        <v>0</v>
      </c>
      <c r="AU337" s="628">
        <v>24</v>
      </c>
      <c r="AV337" s="630"/>
      <c r="AW337" s="630"/>
      <c r="AX337" s="731">
        <f t="shared" ref="AX337:AX339" si="593">COUNT(AU337)</f>
      </c>
    </row>
    <row r="338">
      <c r="A338" s="613"/>
      <c r="B338" s="560" t="s">
        <v>395</v>
      </c>
      <c r="C338" s="560" t="s">
        <v>412</v>
      </c>
      <c r="D338" s="560" t="s">
        <v>398</v>
      </c>
      <c r="E338" s="616" t="s">
        <v>419</v>
      </c>
      <c r="F338" s="617">
        <f t="shared" si="288"/>
      </c>
      <c r="G338" s="618">
        <v>1522.56</v>
      </c>
      <c r="H338" s="618">
        <v>2288.59</v>
      </c>
      <c r="I338" s="659">
        <v>0</v>
      </c>
      <c r="J338" s="557">
        <v>4</v>
      </c>
      <c r="K338" s="618">
        <v>10752.89</v>
      </c>
      <c r="L338" s="557">
        <v>0</v>
      </c>
      <c r="M338" s="618">
        <v>0</v>
      </c>
      <c r="N338" s="622">
        <v>0</v>
      </c>
      <c r="O338" s="556">
        <f t="shared" si="9"/>
      </c>
      <c r="P338" s="624"/>
      <c r="Q338" s="625">
        <f t="shared" si="690"/>
      </c>
      <c r="R338" s="557">
        <f t="shared" si="728"/>
      </c>
      <c r="S338" s="554">
        <f t="shared" si="810"/>
      </c>
      <c r="T338" s="626">
        <f t="shared" si="105"/>
      </c>
      <c r="U338" s="626">
        <f t="shared" si="561"/>
      </c>
      <c r="V338" s="626">
        <f t="shared" si="121"/>
      </c>
      <c r="W338" s="622">
        <v>3</v>
      </c>
      <c r="X338" s="626">
        <f t="shared" si="64"/>
      </c>
      <c r="Y338" s="626">
        <f t="shared" si="46"/>
      </c>
      <c r="Z338" s="626">
        <f t="shared" si="475"/>
      </c>
      <c r="AA338" s="626">
        <f t="shared" si="158"/>
      </c>
      <c r="AB338" s="626">
        <f t="shared" si="199"/>
      </c>
      <c r="AC338" s="556">
        <f t="shared" si="672"/>
      </c>
      <c r="AD338" s="556">
        <f t="shared" si="80"/>
      </c>
      <c r="AE338" s="556">
        <f t="shared" si="367"/>
      </c>
      <c r="AF338" s="556">
        <f t="shared" si="491"/>
      </c>
      <c r="AG338" s="556">
        <f t="shared" si="174"/>
      </c>
      <c r="AH338" s="556">
        <f t="shared" si="215"/>
      </c>
      <c r="AI338" s="556">
        <f t="shared" si="887"/>
      </c>
      <c r="AJ338" s="622">
        <v>57</v>
      </c>
      <c r="AK338" s="628">
        <v>36682</v>
      </c>
      <c r="AL338" s="628">
        <v>707</v>
      </c>
      <c r="AM338" s="628">
        <v>761</v>
      </c>
      <c r="AN338" s="628">
        <v>123</v>
      </c>
      <c r="AO338" s="557">
        <v>25</v>
      </c>
      <c r="AP338" s="628">
        <v>71</v>
      </c>
      <c r="AQ338" s="557">
        <v>102</v>
      </c>
      <c r="AR338" s="555">
        <v>4</v>
      </c>
      <c r="AS338" s="628">
        <v>5</v>
      </c>
      <c r="AT338" s="628">
        <v>7</v>
      </c>
      <c r="AU338" s="628">
        <v>30</v>
      </c>
      <c r="AV338" s="630"/>
      <c r="AW338" s="630"/>
      <c r="AX338" s="731">
        <f t="shared" si="593"/>
      </c>
    </row>
    <row r="339">
      <c r="A339" s="613"/>
      <c r="B339" s="560" t="s">
        <v>395</v>
      </c>
      <c r="C339" s="560" t="s">
        <v>412</v>
      </c>
      <c r="D339" s="560" t="s">
        <v>398</v>
      </c>
      <c r="E339" s="655" t="s">
        <v>420</v>
      </c>
      <c r="F339" s="617">
        <f t="shared" si="288"/>
      </c>
      <c r="G339" s="618">
        <v>1214.93</v>
      </c>
      <c r="H339" s="618">
        <v>2050.69</v>
      </c>
      <c r="I339" s="659">
        <v>0</v>
      </c>
      <c r="J339" s="557">
        <v>6</v>
      </c>
      <c r="K339" s="618">
        <v>14742.600000000006</v>
      </c>
      <c r="L339" s="557">
        <v>0</v>
      </c>
      <c r="M339" s="618">
        <v>0</v>
      </c>
      <c r="N339" s="622">
        <v>0</v>
      </c>
      <c r="O339" s="556">
        <f t="shared" si="9"/>
      </c>
      <c r="P339" s="624"/>
      <c r="Q339" s="625">
        <f t="shared" si="690"/>
      </c>
      <c r="R339" s="557">
        <f t="shared" si="728"/>
      </c>
      <c r="S339" s="554">
        <f t="shared" si="810"/>
      </c>
      <c r="T339" s="626">
        <f t="shared" si="105"/>
      </c>
      <c r="U339" s="626">
        <f t="shared" si="561"/>
      </c>
      <c r="V339" s="626">
        <f t="shared" si="121"/>
      </c>
      <c r="W339" s="622">
        <v>6</v>
      </c>
      <c r="X339" s="626">
        <f t="shared" si="64"/>
      </c>
      <c r="Y339" s="626">
        <f t="shared" si="46"/>
      </c>
      <c r="Z339" s="626">
        <f t="shared" si="475"/>
      </c>
      <c r="AA339" s="626">
        <f t="shared" si="158"/>
      </c>
      <c r="AB339" s="626">
        <f t="shared" si="199"/>
      </c>
      <c r="AC339" s="556">
        <f t="shared" si="672"/>
      </c>
      <c r="AD339" s="556">
        <f t="shared" si="80"/>
      </c>
      <c r="AE339" s="556">
        <f t="shared" si="367"/>
      </c>
      <c r="AF339" s="556">
        <f t="shared" si="491"/>
      </c>
      <c r="AG339" s="556">
        <f t="shared" si="174"/>
      </c>
      <c r="AH339" s="556">
        <f t="shared" si="215"/>
      </c>
      <c r="AI339" s="556">
        <f t="shared" si="887"/>
      </c>
      <c r="AJ339" s="622">
        <v>57</v>
      </c>
      <c r="AK339" s="628">
        <v>33051</v>
      </c>
      <c r="AL339" s="628">
        <v>556</v>
      </c>
      <c r="AM339" s="628">
        <v>611</v>
      </c>
      <c r="AN339" s="628">
        <v>99</v>
      </c>
      <c r="AO339" s="555">
        <v>17</v>
      </c>
      <c r="AP339" s="628">
        <v>53</v>
      </c>
      <c r="AQ339" s="557">
        <v>85</v>
      </c>
      <c r="AR339" s="555">
        <v>6</v>
      </c>
      <c r="AS339" s="628">
        <v>7</v>
      </c>
      <c r="AT339" s="628">
        <v>3</v>
      </c>
      <c r="AU339" s="628">
        <v>29</v>
      </c>
      <c r="AV339" s="630"/>
      <c r="AW339" s="630"/>
      <c r="AX339" s="731">
        <f t="shared" si="593"/>
      </c>
    </row>
    <row r="340">
      <c r="A340" s="613"/>
      <c r="B340" s="641" t="s">
        <v>397</v>
      </c>
      <c r="C340" s="641"/>
      <c r="D340" s="641"/>
      <c r="E340" s="641"/>
      <c r="F340" s="642">
        <f>SUM(F337:F339)</f>
      </c>
      <c r="G340" s="642">
        <f>SUM(G337:G339)</f>
      </c>
      <c r="H340" s="642">
        <f>SUM(H337:H339)</f>
      </c>
      <c r="I340" s="624">
        <f>SUM(I337:I339)</f>
      </c>
      <c r="J340" s="644">
        <f>SUM(J337:J339)</f>
      </c>
      <c r="K340" s="642">
        <f>SUM(K337:K339)</f>
      </c>
      <c r="L340" s="644">
        <f>SUM(L337:L339)</f>
      </c>
      <c r="M340" s="642">
        <f>SUM(M337:M339)</f>
      </c>
      <c r="N340" s="651">
        <f>SUM(N337:N339)</f>
      </c>
      <c r="O340" s="648">
        <f t="shared" si="9"/>
      </c>
      <c r="P340" s="649">
        <f>SUM(P337:P339)</f>
      </c>
      <c r="Q340" s="625">
        <f t="shared" si="690"/>
      </c>
      <c r="R340" s="667">
        <f>SUM(R337:R339)</f>
      </c>
      <c r="S340" s="668">
        <f>SUM(S337:S339)</f>
      </c>
      <c r="T340" s="650">
        <f t="shared" si="105"/>
      </c>
      <c r="U340" s="650">
        <f t="shared" si="561"/>
      </c>
      <c r="V340" s="650">
        <f t="shared" si="121"/>
      </c>
      <c r="W340" s="651">
        <f>SUM(W337:W339)</f>
      </c>
      <c r="X340" s="650">
        <f t="shared" si="64"/>
      </c>
      <c r="Y340" s="650">
        <f t="shared" si="46"/>
      </c>
      <c r="Z340" s="650">
        <f t="shared" si="475"/>
      </c>
      <c r="AA340" s="650">
        <f t="shared" si="158"/>
      </c>
      <c r="AB340" s="650">
        <f t="shared" si="199"/>
      </c>
      <c r="AC340" s="648">
        <f t="shared" si="672"/>
      </c>
      <c r="AD340" s="648">
        <f t="shared" si="80"/>
      </c>
      <c r="AE340" s="648">
        <f t="shared" si="367"/>
      </c>
      <c r="AF340" s="648">
        <f t="shared" si="491"/>
      </c>
      <c r="AG340" s="648">
        <f t="shared" si="174"/>
      </c>
      <c r="AH340" s="648">
        <f t="shared" si="215"/>
      </c>
      <c r="AI340" s="648">
        <f t="shared" si="887"/>
      </c>
      <c r="AJ340" s="651">
        <f>AVERAGE(AJ337:AJ339)</f>
      </c>
      <c r="AK340" s="651">
        <f>SUM(AK337:AK339)</f>
      </c>
      <c r="AL340" s="651">
        <f>SUM(AL337:AL339)</f>
      </c>
      <c r="AM340" s="651">
        <f>SUM(AM337:AM339)</f>
      </c>
      <c r="AN340" s="651">
        <f>SUM(AN337:AN339)</f>
      </c>
      <c r="AO340" s="667">
        <f>SUM(AO337:AO339)</f>
      </c>
      <c r="AP340" s="651">
        <f>SUM(AP337:AP339)</f>
      </c>
      <c r="AQ340" s="667">
        <f>SUM(AQ337:AQ339)</f>
      </c>
      <c r="AR340" s="667">
        <f>SUM(AR337:AR339)</f>
      </c>
      <c r="AS340" s="651">
        <f>SUM(AS337:AS339)</f>
      </c>
      <c r="AT340" s="651">
        <f>SUM(AT337:AT339)</f>
      </c>
      <c r="AU340" s="651">
        <f>SUM(AU337:AU339)</f>
      </c>
      <c r="AV340" s="654"/>
      <c r="AW340" s="654"/>
      <c r="AX340" s="651">
        <f>SUM(AX337:AX339)</f>
      </c>
    </row>
    <row r="341">
      <c r="A341" s="613"/>
      <c r="B341" s="670" t="s">
        <v>421</v>
      </c>
      <c r="C341" s="670"/>
      <c r="D341" s="670"/>
      <c r="E341" s="670"/>
      <c r="F341" s="671">
        <f>F340+F336+F330+F324+F318</f>
      </c>
      <c r="G341" s="671">
        <f>G340+G336+G330+G324+G318</f>
      </c>
      <c r="H341" s="671">
        <f>H340+H336+H330+H324+H318</f>
      </c>
      <c r="I341" s="738">
        <f>I340+I336+I330+I324+I318</f>
      </c>
      <c r="J341" s="670">
        <f>J340+J336+J330+J324+J318</f>
      </c>
      <c r="K341" s="670">
        <f>K340+K336+K330+K324+K318</f>
      </c>
      <c r="L341" s="670">
        <f>L340+L336+L330+L324+L318</f>
      </c>
      <c r="M341" s="670">
        <f>M340+M336+M330+M324+M318</f>
      </c>
      <c r="N341" s="673">
        <f>N340+N336+N330+N324+N318</f>
      </c>
      <c r="O341" s="674">
        <f t="shared" si="9"/>
      </c>
      <c r="P341" s="675">
        <f>P340+P336+P330+P324+P318</f>
      </c>
      <c r="Q341" s="676">
        <f t="shared" si="690"/>
      </c>
      <c r="R341" s="672">
        <f>R340+R336+R330+R324+R318</f>
      </c>
      <c r="S341" s="538">
        <f>S340+S336+S330+S324+S318</f>
      </c>
      <c r="T341" s="671">
        <f t="shared" si="105"/>
      </c>
      <c r="U341" s="671">
        <f t="shared" si="561"/>
      </c>
      <c r="V341" s="671">
        <f t="shared" si="121"/>
      </c>
      <c r="W341" s="673">
        <f>W340+W336+W330+W324+W318</f>
      </c>
      <c r="X341" s="671">
        <f t="shared" si="64"/>
      </c>
      <c r="Y341" s="671">
        <f t="shared" si="46"/>
      </c>
      <c r="Z341" s="671">
        <f t="shared" si="475"/>
      </c>
      <c r="AA341" s="671">
        <f t="shared" si="158"/>
      </c>
      <c r="AB341" s="671">
        <f t="shared" si="199"/>
      </c>
      <c r="AC341" s="674">
        <f t="shared" si="672"/>
      </c>
      <c r="AD341" s="674">
        <f t="shared" si="80"/>
      </c>
      <c r="AE341" s="674">
        <f t="shared" si="367"/>
      </c>
      <c r="AF341" s="674">
        <f t="shared" si="491"/>
      </c>
      <c r="AG341" s="674">
        <f t="shared" si="174"/>
      </c>
      <c r="AH341" s="674">
        <f t="shared" si="215"/>
      </c>
      <c r="AI341" s="674">
        <f t="shared" si="887"/>
      </c>
      <c r="AJ341" s="673"/>
      <c r="AK341" s="673">
        <f>AK340+AK336+AK330+AK324+AK318</f>
      </c>
      <c r="AL341" s="673">
        <f>AL340+AL336+AL330+AL324+AL318</f>
      </c>
      <c r="AM341" s="673">
        <f>AM340+AM336+AM330+AM324+AM318</f>
      </c>
      <c r="AN341" s="673">
        <f>AN340+AN336+AN330+AN324+AN318</f>
      </c>
      <c r="AO341" s="672">
        <f>AO340+AO336+AO330+AO324+AO318</f>
      </c>
      <c r="AP341" s="673">
        <f>AP340+AP336+AP330+AP324+AP318</f>
      </c>
      <c r="AQ341" s="672">
        <f>AQ340+AQ336+AQ330+AQ324+AQ318</f>
      </c>
      <c r="AR341" s="672">
        <f>AR340+AR336+AR330+AR324+AR318</f>
      </c>
      <c r="AS341" s="673">
        <f>AS340+AS336+AS330+AS324+AS318</f>
      </c>
      <c r="AT341" s="673">
        <f>AT340+AT336+AT330+AT324+AT318</f>
      </c>
      <c r="AU341" s="673">
        <f>AU340+AU336+AU330+AU324+AU318</f>
      </c>
      <c r="AV341" s="677"/>
      <c r="AW341" s="677"/>
      <c r="AX341" s="673">
        <f>AX340+AX336+AX330+AX324+AX318</f>
      </c>
    </row>
    <row r="342">
      <c r="A342" s="580"/>
      <c r="B342" s="739" t="s">
        <v>350</v>
      </c>
      <c r="C342" s="739"/>
      <c r="D342" s="739"/>
      <c r="E342" s="739"/>
      <c r="F342" s="581" t="s">
        <v>351</v>
      </c>
      <c r="G342" s="581"/>
      <c r="H342" s="581"/>
      <c r="I342" s="581"/>
      <c r="J342" s="581"/>
      <c r="K342" s="581"/>
      <c r="L342" s="581"/>
      <c r="M342" s="581"/>
      <c r="N342" s="581"/>
      <c r="O342" s="581"/>
      <c r="P342" s="581"/>
      <c r="Q342" s="581"/>
      <c r="R342" s="581"/>
      <c r="S342" s="581"/>
      <c r="T342" s="581"/>
      <c r="U342" s="581"/>
      <c r="V342" s="581"/>
      <c r="W342" s="581"/>
      <c r="X342" s="581"/>
      <c r="Y342" s="581"/>
      <c r="Z342" s="582" t="s">
        <v>352</v>
      </c>
      <c r="AA342" s="582"/>
      <c r="AB342" s="582"/>
      <c r="AC342" s="582"/>
      <c r="AD342" s="582"/>
      <c r="AE342" s="582"/>
      <c r="AF342" s="582"/>
      <c r="AG342" s="582"/>
      <c r="AH342" s="582"/>
      <c r="AI342" s="582"/>
      <c r="AJ342" s="582"/>
      <c r="AK342" s="582"/>
      <c r="AL342" s="582"/>
      <c r="AM342" s="582"/>
      <c r="AN342" s="582"/>
      <c r="AO342" s="582"/>
      <c r="AP342" s="582"/>
      <c r="AQ342" s="582"/>
      <c r="AR342" s="582"/>
      <c r="AS342" s="582"/>
      <c r="AT342" s="582"/>
      <c r="AU342" s="582"/>
      <c r="AV342" s="583" t="s">
        <v>427</v>
      </c>
      <c r="AW342" s="583"/>
      <c r="AX342" s="728" t="s">
        <v>459</v>
      </c>
    </row>
    <row r="343">
      <c r="A343" s="580"/>
      <c r="B343" s="739"/>
      <c r="C343" s="739"/>
      <c r="D343" s="739"/>
      <c r="E343" s="739"/>
      <c r="F343" s="586" t="s">
        <v>428</v>
      </c>
      <c r="G343" s="586"/>
      <c r="H343" s="586"/>
      <c r="I343" s="586"/>
      <c r="J343" s="587" t="s">
        <v>429</v>
      </c>
      <c r="K343" s="587"/>
      <c r="L343" s="587"/>
      <c r="M343" s="587"/>
      <c r="N343" s="587"/>
      <c r="O343" s="587"/>
      <c r="P343" s="587"/>
      <c r="Q343" s="587"/>
      <c r="R343" s="587"/>
      <c r="S343" s="587"/>
      <c r="T343" s="588" t="s">
        <v>430</v>
      </c>
      <c r="U343" s="588"/>
      <c r="V343" s="588"/>
      <c r="W343" s="588"/>
      <c r="X343" s="588"/>
      <c r="Y343" s="588"/>
      <c r="Z343" s="589" t="s">
        <v>431</v>
      </c>
      <c r="AA343" s="589"/>
      <c r="AB343" s="589"/>
      <c r="AC343" s="589"/>
      <c r="AD343" s="589"/>
      <c r="AE343" s="589"/>
      <c r="AF343" s="589"/>
      <c r="AG343" s="589"/>
      <c r="AH343" s="589"/>
      <c r="AI343" s="589"/>
      <c r="AJ343" s="589"/>
      <c r="AK343" s="590" t="s">
        <v>432</v>
      </c>
      <c r="AL343" s="590"/>
      <c r="AM343" s="590"/>
      <c r="AN343" s="590"/>
      <c r="AO343" s="590"/>
      <c r="AP343" s="590"/>
      <c r="AQ343" s="590"/>
      <c r="AR343" s="590"/>
      <c r="AS343" s="590"/>
      <c r="AT343" s="590"/>
      <c r="AU343" s="590"/>
      <c r="AV343" s="591"/>
      <c r="AW343" s="592"/>
      <c r="AX343" s="728"/>
    </row>
    <row r="344">
      <c r="A344" s="580"/>
      <c r="B344" s="740" t="s">
        <v>433</v>
      </c>
      <c r="C344" s="594" t="s">
        <v>434</v>
      </c>
      <c r="D344" s="595" t="s">
        <v>353</v>
      </c>
      <c r="E344" s="595" t="s">
        <v>354</v>
      </c>
      <c r="F344" s="586" t="s">
        <v>355</v>
      </c>
      <c r="G344" s="586" t="s">
        <v>356</v>
      </c>
      <c r="H344" s="596" t="s">
        <v>357</v>
      </c>
      <c r="I344" s="597" t="s">
        <v>358</v>
      </c>
      <c r="J344" s="598" t="s">
        <v>359</v>
      </c>
      <c r="K344" s="599" t="s">
        <v>360</v>
      </c>
      <c r="L344" s="598" t="s">
        <v>361</v>
      </c>
      <c r="M344" s="599" t="s">
        <v>362</v>
      </c>
      <c r="N344" s="599" t="s">
        <v>435</v>
      </c>
      <c r="O344" s="599" t="s">
        <v>436</v>
      </c>
      <c r="P344" s="599" t="s">
        <v>437</v>
      </c>
      <c r="Q344" s="599" t="s">
        <v>438</v>
      </c>
      <c r="R344" s="599" t="s">
        <v>363</v>
      </c>
      <c r="S344" s="598" t="s">
        <v>364</v>
      </c>
      <c r="T344" s="588" t="s">
        <v>439</v>
      </c>
      <c r="U344" s="729" t="s">
        <v>460</v>
      </c>
      <c r="V344" s="588" t="s">
        <v>369</v>
      </c>
      <c r="W344" s="603" t="s">
        <v>440</v>
      </c>
      <c r="X344" s="588" t="s">
        <v>441</v>
      </c>
      <c r="Y344" s="604" t="s">
        <v>367</v>
      </c>
      <c r="Z344" s="605" t="s">
        <v>442</v>
      </c>
      <c r="AA344" s="606" t="s">
        <v>443</v>
      </c>
      <c r="AB344" s="607" t="s">
        <v>444</v>
      </c>
      <c r="AC344" s="606" t="s">
        <v>445</v>
      </c>
      <c r="AD344" s="606" t="s">
        <v>446</v>
      </c>
      <c r="AE344" s="716" t="s">
        <v>374</v>
      </c>
      <c r="AF344" s="606" t="s">
        <v>447</v>
      </c>
      <c r="AG344" s="717" t="s">
        <v>448</v>
      </c>
      <c r="AH344" s="717" t="s">
        <v>449</v>
      </c>
      <c r="AI344" s="716" t="s">
        <v>450</v>
      </c>
      <c r="AJ344" s="716" t="s">
        <v>377</v>
      </c>
      <c r="AK344" s="590" t="s">
        <v>379</v>
      </c>
      <c r="AL344" s="590" t="s">
        <v>380</v>
      </c>
      <c r="AM344" s="590" t="s">
        <v>382</v>
      </c>
      <c r="AN344" s="590" t="s">
        <v>381</v>
      </c>
      <c r="AO344" s="590" t="s">
        <v>453</v>
      </c>
      <c r="AP344" s="590" t="s">
        <v>383</v>
      </c>
      <c r="AQ344" s="590" t="s">
        <v>452</v>
      </c>
      <c r="AR344" s="590" t="s">
        <v>454</v>
      </c>
      <c r="AS344" s="590" t="s">
        <v>384</v>
      </c>
      <c r="AT344" s="590" t="s">
        <v>451</v>
      </c>
      <c r="AU344" s="590" t="s">
        <v>386</v>
      </c>
      <c r="AV344" s="591"/>
      <c r="AW344" s="592"/>
      <c r="AX344" s="728" t="s">
        <v>461</v>
      </c>
    </row>
    <row r="345">
      <c r="A345" s="741" t="s">
        <v>464</v>
      </c>
      <c r="B345" s="614" t="s">
        <v>395</v>
      </c>
      <c r="C345" s="560" t="s">
        <v>412</v>
      </c>
      <c r="D345" s="615" t="s">
        <v>398</v>
      </c>
      <c r="E345" s="616" t="s">
        <v>393</v>
      </c>
      <c r="F345" s="617">
        <f t="shared" ref="F345:F346" si="289">G345+H345+I345</f>
      </c>
      <c r="G345" s="744">
        <v>758.98</v>
      </c>
      <c r="H345" s="637">
        <v>933.09</v>
      </c>
      <c r="I345" s="659">
        <v>0</v>
      </c>
      <c r="J345" s="619">
        <v>3</v>
      </c>
      <c r="K345" s="637">
        <v>6356.440000000002</v>
      </c>
      <c r="L345" s="619">
        <v>0</v>
      </c>
      <c r="M345" s="637">
        <v>0</v>
      </c>
      <c r="N345" s="622">
        <v>1</v>
      </c>
      <c r="O345" s="556">
        <f t="shared" ref="O345:O370" si="10">N345/R345</f>
      </c>
      <c r="P345" s="624"/>
      <c r="Q345" s="625">
        <f t="shared" ref="Q345:Q370" si="691">P345/R345</f>
      </c>
      <c r="R345" s="557">
        <f t="shared" ref="R345:R346" si="729">J345+L345</f>
      </c>
      <c r="S345" s="554">
        <f t="shared" ref="S345:S346" si="811">K345+M345</f>
      </c>
      <c r="T345" s="626">
        <f t="shared" ref="T345:T370" si="106">S345/F345</f>
      </c>
      <c r="U345" s="626">
        <f t="shared" ref="U345:U370" si="562">S345/(F345+(AX345*500)+F345*3%)</f>
      </c>
      <c r="V345" s="626">
        <f t="shared" ref="V345:V370" si="122">S345/R345</f>
      </c>
      <c r="W345" s="622">
        <v>2</v>
      </c>
      <c r="X345" s="626">
        <f t="shared" ref="X345:X370" si="65">F345/W345</f>
      </c>
      <c r="Y345" s="626">
        <f t="shared" ref="Y345:Y370" si="47">F345/R345</f>
      </c>
      <c r="Z345" s="626">
        <f t="shared" ref="Z345:Z370" si="476">F345/AL345</f>
      </c>
      <c r="AA345" s="626">
        <f t="shared" ref="AA345:AA370" si="159">F345/AK345*1000</f>
      </c>
      <c r="AB345" s="626">
        <f t="shared" ref="AB345:AB370" si="200">F345/AN345</f>
      </c>
      <c r="AC345" s="556">
        <f t="shared" ref="AC345:AC370" si="673">AL345/AK345</f>
      </c>
      <c r="AD345" s="556">
        <f t="shared" ref="AD345:AD370" si="81">AN345/AM345</f>
      </c>
      <c r="AE345" s="556">
        <f t="shared" ref="AE345:AE370" si="368">AP345/AM345</f>
      </c>
      <c r="AF345" s="556">
        <f t="shared" ref="AF345:AF370" si="492">R345/AP345</f>
      </c>
      <c r="AG345" s="556">
        <f t="shared" ref="AG345:AG370" si="175">AR345/AN345</f>
      </c>
      <c r="AH345" s="556">
        <f t="shared" ref="AH345:AH370" si="216">R345/AR345</f>
      </c>
      <c r="AI345" s="556">
        <f t="shared" ref="AI345:AI370" si="888">AQ345/AP345</f>
      </c>
      <c r="AJ345" s="622">
        <v>57</v>
      </c>
      <c r="AK345" s="628">
        <v>20292</v>
      </c>
      <c r="AL345" s="628">
        <v>497</v>
      </c>
      <c r="AM345" s="628">
        <v>549</v>
      </c>
      <c r="AN345" s="628">
        <v>63</v>
      </c>
      <c r="AO345" s="560">
        <v>10</v>
      </c>
      <c r="AP345" s="628">
        <v>27</v>
      </c>
      <c r="AQ345" s="560">
        <v>50</v>
      </c>
      <c r="AR345" s="560">
        <v>3</v>
      </c>
      <c r="AS345" s="628">
        <v>5</v>
      </c>
      <c r="AT345" s="628">
        <v>0</v>
      </c>
      <c r="AU345" s="628">
        <v>10</v>
      </c>
      <c r="AV345" s="630"/>
      <c r="AW345" s="630"/>
      <c r="AX345" s="731">
        <f t="shared" ref="AX345:AX346" si="594">COUNT(AU345)</f>
      </c>
    </row>
    <row r="346">
      <c r="A346" s="741"/>
      <c r="B346" s="614" t="s">
        <v>395</v>
      </c>
      <c r="C346" s="560" t="s">
        <v>412</v>
      </c>
      <c r="D346" s="615" t="s">
        <v>398</v>
      </c>
      <c r="E346" s="655" t="s">
        <v>396</v>
      </c>
      <c r="F346" s="732">
        <f t="shared" si="289"/>
      </c>
      <c r="G346" s="617">
        <v>228.22</v>
      </c>
      <c r="H346" s="617">
        <v>403.73</v>
      </c>
      <c r="I346" s="659"/>
      <c r="J346" s="496">
        <v>4</v>
      </c>
      <c r="K346" s="742">
        <v>7797.869999999995</v>
      </c>
      <c r="L346" s="557">
        <v>0</v>
      </c>
      <c r="M346" s="618">
        <v>0</v>
      </c>
      <c r="N346" s="622">
        <v>1</v>
      </c>
      <c r="O346" s="556">
        <f t="shared" si="10"/>
      </c>
      <c r="P346" s="624"/>
      <c r="Q346" s="625">
        <f t="shared" si="691"/>
      </c>
      <c r="R346" s="557">
        <f t="shared" si="729"/>
      </c>
      <c r="S346" s="554">
        <f t="shared" si="811"/>
      </c>
      <c r="T346" s="626">
        <f t="shared" si="106"/>
      </c>
      <c r="U346" s="626">
        <f t="shared" si="562"/>
      </c>
      <c r="V346" s="626">
        <f t="shared" si="122"/>
      </c>
      <c r="W346" s="622">
        <v>2</v>
      </c>
      <c r="X346" s="626">
        <f t="shared" si="65"/>
      </c>
      <c r="Y346" s="626">
        <f t="shared" si="47"/>
      </c>
      <c r="Z346" s="626">
        <f t="shared" si="476"/>
      </c>
      <c r="AA346" s="626">
        <f t="shared" si="159"/>
      </c>
      <c r="AB346" s="626">
        <f t="shared" si="200"/>
      </c>
      <c r="AC346" s="556">
        <f t="shared" si="673"/>
      </c>
      <c r="AD346" s="556">
        <f t="shared" si="81"/>
      </c>
      <c r="AE346" s="556">
        <f t="shared" si="368"/>
      </c>
      <c r="AF346" s="556">
        <f t="shared" si="492"/>
      </c>
      <c r="AG346" s="556">
        <f t="shared" si="175"/>
      </c>
      <c r="AH346" s="556">
        <f t="shared" si="216"/>
      </c>
      <c r="AI346" s="556">
        <f t="shared" si="888"/>
      </c>
      <c r="AJ346" s="622">
        <v>58</v>
      </c>
      <c r="AK346" s="628">
        <v>8799</v>
      </c>
      <c r="AL346" s="628">
        <v>252</v>
      </c>
      <c r="AM346" s="628">
        <v>290</v>
      </c>
      <c r="AN346" s="628">
        <v>27</v>
      </c>
      <c r="AO346" s="560">
        <v>9</v>
      </c>
      <c r="AP346" s="628">
        <v>45</v>
      </c>
      <c r="AQ346" s="560">
        <v>27</v>
      </c>
      <c r="AR346" s="560">
        <v>4</v>
      </c>
      <c r="AS346" s="622">
        <v>1</v>
      </c>
      <c r="AT346" s="622">
        <v>0</v>
      </c>
      <c r="AU346" s="622">
        <v>9</v>
      </c>
      <c r="AV346" s="630"/>
      <c r="AW346" s="630"/>
      <c r="AX346" s="731">
        <f t="shared" si="594"/>
      </c>
    </row>
    <row r="347">
      <c r="A347" s="741"/>
      <c r="B347" s="641" t="s">
        <v>397</v>
      </c>
      <c r="C347" s="641"/>
      <c r="D347" s="641"/>
      <c r="E347" s="641"/>
      <c r="F347" s="643">
        <f>SUM(F345:F346)</f>
      </c>
      <c r="G347" s="642">
        <f>SUM(G345:G346)</f>
      </c>
      <c r="H347" s="642">
        <f>SUM(H345:H346)</f>
      </c>
      <c r="I347" s="624">
        <f>SUM(I345:I346)</f>
      </c>
      <c r="J347" s="745">
        <v>7</v>
      </c>
      <c r="K347" s="743">
        <f>SUM(K345:K346)</f>
      </c>
      <c r="L347" s="644">
        <f>SUM(L345:L346)</f>
      </c>
      <c r="M347" s="642">
        <f>SUM(M345:M346)</f>
      </c>
      <c r="N347" s="651">
        <f>SUM(N345:N346)</f>
      </c>
      <c r="O347" s="648">
        <f t="shared" si="10"/>
      </c>
      <c r="P347" s="649">
        <f>SUM(P345:P346)</f>
      </c>
      <c r="Q347" s="625">
        <f t="shared" si="691"/>
      </c>
      <c r="R347" s="667">
        <f>SUM(R345:R346)</f>
      </c>
      <c r="S347" s="668">
        <f>SUM(S345:S346)</f>
      </c>
      <c r="T347" s="650">
        <f t="shared" si="106"/>
      </c>
      <c r="U347" s="650">
        <f t="shared" si="562"/>
      </c>
      <c r="V347" s="650">
        <f t="shared" si="122"/>
      </c>
      <c r="W347" s="651">
        <f>SUM(W345:W346)</f>
      </c>
      <c r="X347" s="650">
        <f t="shared" si="65"/>
      </c>
      <c r="Y347" s="650">
        <f t="shared" si="47"/>
      </c>
      <c r="Z347" s="650">
        <f t="shared" si="476"/>
      </c>
      <c r="AA347" s="650">
        <f t="shared" si="159"/>
      </c>
      <c r="AB347" s="650">
        <f t="shared" si="200"/>
      </c>
      <c r="AC347" s="648">
        <f t="shared" si="673"/>
      </c>
      <c r="AD347" s="648">
        <f t="shared" si="81"/>
      </c>
      <c r="AE347" s="648">
        <f t="shared" si="368"/>
      </c>
      <c r="AF347" s="648">
        <f t="shared" si="492"/>
      </c>
      <c r="AG347" s="648">
        <f t="shared" si="175"/>
      </c>
      <c r="AH347" s="648">
        <f t="shared" si="216"/>
      </c>
      <c r="AI347" s="648">
        <f t="shared" si="888"/>
      </c>
      <c r="AJ347" s="651">
        <f>AVERAGE(AJ345:AJ346)</f>
      </c>
      <c r="AK347" s="651">
        <f>SUM(AK345:AK346)</f>
      </c>
      <c r="AL347" s="651">
        <f>SUM(AL345:AL346)</f>
      </c>
      <c r="AM347" s="651">
        <f>SUM(AM345:AM346)</f>
      </c>
      <c r="AN347" s="651">
        <f>SUM(AN345:AN346)</f>
      </c>
      <c r="AO347" s="644">
        <f>SUM(AO345:AO346)</f>
      </c>
      <c r="AP347" s="651">
        <f>SUM(AP345:AP346)</f>
      </c>
      <c r="AQ347" s="644">
        <f>SUM(AQ345:AQ346)</f>
      </c>
      <c r="AR347" s="644">
        <f>SUM(AR345:AR346)</f>
      </c>
      <c r="AS347" s="651">
        <f>SUM(AS345:AS346)</f>
      </c>
      <c r="AT347" s="651">
        <f>SUM(AT345:AT346)</f>
      </c>
      <c r="AU347" s="651">
        <f>SUM(AU345:AU346)</f>
      </c>
      <c r="AV347" s="654"/>
      <c r="AW347" s="654"/>
      <c r="AX347" s="651">
        <f>SUM(AX345:AX346)</f>
      </c>
    </row>
    <row r="348">
      <c r="A348" s="741"/>
      <c r="B348" s="692" t="s">
        <v>458</v>
      </c>
      <c r="C348" s="614" t="s">
        <v>394</v>
      </c>
      <c r="D348" s="615" t="s">
        <v>392</v>
      </c>
      <c r="E348" s="655" t="s">
        <v>399</v>
      </c>
      <c r="F348" s="732">
        <f t="shared" ref="F348:F352" si="290">G348+H348+I348</f>
      </c>
      <c r="G348" s="617">
        <v>645.75</v>
      </c>
      <c r="H348" s="617">
        <v>1038.19</v>
      </c>
      <c r="I348" s="659">
        <v>0</v>
      </c>
      <c r="J348" s="555">
        <v>0</v>
      </c>
      <c r="K348" s="742">
        <v>0</v>
      </c>
      <c r="L348" s="555">
        <v>0</v>
      </c>
      <c r="M348" s="617">
        <v>0</v>
      </c>
      <c r="N348" s="622">
        <v>0</v>
      </c>
      <c r="O348" s="556">
        <f t="shared" si="10"/>
      </c>
      <c r="P348" s="659"/>
      <c r="Q348" s="625">
        <f t="shared" si="691"/>
      </c>
      <c r="R348" s="557">
        <f t="shared" ref="R348:R352" si="730">J348+L348</f>
      </c>
      <c r="S348" s="554">
        <f t="shared" ref="S348:S352" si="812">K348+M348</f>
      </c>
      <c r="T348" s="626">
        <f t="shared" si="106"/>
      </c>
      <c r="U348" s="626">
        <f t="shared" si="562"/>
      </c>
      <c r="V348" s="626">
        <f t="shared" si="122"/>
      </c>
      <c r="W348" s="622">
        <v>0</v>
      </c>
      <c r="X348" s="626">
        <f t="shared" si="65"/>
      </c>
      <c r="Y348" s="626">
        <f t="shared" si="47"/>
      </c>
      <c r="Z348" s="626">
        <f t="shared" si="476"/>
      </c>
      <c r="AA348" s="626">
        <f t="shared" si="159"/>
      </c>
      <c r="AB348" s="626">
        <f t="shared" si="200"/>
      </c>
      <c r="AC348" s="556">
        <f t="shared" si="673"/>
      </c>
      <c r="AD348" s="556">
        <f t="shared" si="81"/>
      </c>
      <c r="AE348" s="556">
        <f t="shared" si="368"/>
      </c>
      <c r="AF348" s="556">
        <f t="shared" si="492"/>
      </c>
      <c r="AG348" s="556">
        <f t="shared" si="175"/>
      </c>
      <c r="AH348" s="556">
        <f t="shared" si="216"/>
      </c>
      <c r="AI348" s="556">
        <f t="shared" si="888"/>
      </c>
      <c r="AJ348" s="622">
        <v>46</v>
      </c>
      <c r="AK348" s="628">
        <v>17963</v>
      </c>
      <c r="AL348" s="628">
        <v>489</v>
      </c>
      <c r="AM348" s="628">
        <v>531</v>
      </c>
      <c r="AN348" s="628">
        <v>93</v>
      </c>
      <c r="AO348" s="555">
        <v>11</v>
      </c>
      <c r="AP348" s="622">
        <v>31</v>
      </c>
      <c r="AQ348" s="555">
        <v>67</v>
      </c>
      <c r="AR348" s="555">
        <v>0</v>
      </c>
      <c r="AS348" s="628">
        <v>3</v>
      </c>
      <c r="AT348" s="628">
        <v>0</v>
      </c>
      <c r="AU348" s="628">
        <v>13</v>
      </c>
      <c r="AV348" s="630"/>
      <c r="AW348" s="630"/>
      <c r="AX348" s="731">
        <f t="shared" ref="AX348:AX352" si="595">COUNT(AU348)</f>
      </c>
    </row>
    <row r="349">
      <c r="A349" s="741"/>
      <c r="B349" s="692" t="s">
        <v>458</v>
      </c>
      <c r="C349" s="614" t="s">
        <v>394</v>
      </c>
      <c r="D349" s="615" t="s">
        <v>392</v>
      </c>
      <c r="E349" s="655" t="s">
        <v>401</v>
      </c>
      <c r="F349" s="732">
        <f t="shared" si="290"/>
      </c>
      <c r="G349" s="617">
        <v>1059.05</v>
      </c>
      <c r="H349" s="617">
        <v>1493.86</v>
      </c>
      <c r="I349" s="659">
        <v>0</v>
      </c>
      <c r="J349" s="555">
        <v>1</v>
      </c>
      <c r="K349" s="742">
        <v>2548.26</v>
      </c>
      <c r="L349" s="555">
        <v>0</v>
      </c>
      <c r="M349" s="617">
        <v>0</v>
      </c>
      <c r="N349" s="622">
        <v>0</v>
      </c>
      <c r="O349" s="556">
        <f t="shared" si="10"/>
      </c>
      <c r="P349" s="659"/>
      <c r="Q349" s="625">
        <f t="shared" si="691"/>
      </c>
      <c r="R349" s="557">
        <f t="shared" si="730"/>
      </c>
      <c r="S349" s="554">
        <f t="shared" si="812"/>
      </c>
      <c r="T349" s="626">
        <f t="shared" si="106"/>
      </c>
      <c r="U349" s="626">
        <f t="shared" si="562"/>
      </c>
      <c r="V349" s="626">
        <f t="shared" si="122"/>
      </c>
      <c r="W349" s="622">
        <v>1</v>
      </c>
      <c r="X349" s="626">
        <f t="shared" si="65"/>
      </c>
      <c r="Y349" s="626">
        <f t="shared" si="47"/>
      </c>
      <c r="Z349" s="626">
        <f t="shared" si="476"/>
      </c>
      <c r="AA349" s="626">
        <f t="shared" si="159"/>
      </c>
      <c r="AB349" s="626">
        <f t="shared" si="200"/>
      </c>
      <c r="AC349" s="556">
        <f t="shared" si="673"/>
      </c>
      <c r="AD349" s="556">
        <f t="shared" si="81"/>
      </c>
      <c r="AE349" s="556">
        <f t="shared" si="368"/>
      </c>
      <c r="AF349" s="556">
        <f t="shared" si="492"/>
      </c>
      <c r="AG349" s="556">
        <f t="shared" si="175"/>
      </c>
      <c r="AH349" s="556">
        <f t="shared" si="216"/>
      </c>
      <c r="AI349" s="556">
        <f t="shared" si="888"/>
      </c>
      <c r="AJ349" s="622">
        <v>45</v>
      </c>
      <c r="AK349" s="628">
        <v>21878</v>
      </c>
      <c r="AL349" s="628">
        <v>531</v>
      </c>
      <c r="AM349" s="628">
        <v>603</v>
      </c>
      <c r="AN349" s="622">
        <v>106</v>
      </c>
      <c r="AO349" s="555">
        <v>44</v>
      </c>
      <c r="AP349" s="628">
        <v>49</v>
      </c>
      <c r="AQ349" s="555">
        <v>104</v>
      </c>
      <c r="AR349" s="555">
        <v>1</v>
      </c>
      <c r="AS349" s="628">
        <v>2</v>
      </c>
      <c r="AT349" s="628">
        <v>4</v>
      </c>
      <c r="AU349" s="628">
        <v>24</v>
      </c>
      <c r="AV349" s="630"/>
      <c r="AW349" s="630"/>
      <c r="AX349" s="731">
        <f t="shared" si="595"/>
      </c>
    </row>
    <row r="350">
      <c r="A350" s="741"/>
      <c r="B350" s="692" t="s">
        <v>458</v>
      </c>
      <c r="C350" s="614" t="s">
        <v>394</v>
      </c>
      <c r="D350" s="615" t="s">
        <v>392</v>
      </c>
      <c r="E350" s="655" t="s">
        <v>402</v>
      </c>
      <c r="F350" s="617">
        <f t="shared" si="290"/>
      </c>
      <c r="G350" s="736">
        <v>1108.91</v>
      </c>
      <c r="H350" s="736">
        <v>626.3</v>
      </c>
      <c r="I350" s="659">
        <v>0</v>
      </c>
      <c r="J350" s="693">
        <v>1</v>
      </c>
      <c r="K350" s="617">
        <v>1435.0100000000002</v>
      </c>
      <c r="L350" s="555">
        <v>0</v>
      </c>
      <c r="M350" s="617">
        <v>0</v>
      </c>
      <c r="N350" s="622">
        <v>0</v>
      </c>
      <c r="O350" s="556">
        <f t="shared" si="10"/>
      </c>
      <c r="P350" s="659"/>
      <c r="Q350" s="625">
        <f t="shared" si="691"/>
      </c>
      <c r="R350" s="557">
        <f t="shared" si="730"/>
      </c>
      <c r="S350" s="554">
        <f t="shared" si="812"/>
      </c>
      <c r="T350" s="626">
        <f t="shared" si="106"/>
      </c>
      <c r="U350" s="626">
        <f t="shared" si="562"/>
      </c>
      <c r="V350" s="626">
        <f t="shared" si="122"/>
      </c>
      <c r="W350" s="622">
        <v>0</v>
      </c>
      <c r="X350" s="626">
        <f t="shared" si="65"/>
      </c>
      <c r="Y350" s="626">
        <f t="shared" si="47"/>
      </c>
      <c r="Z350" s="626">
        <f t="shared" si="476"/>
      </c>
      <c r="AA350" s="626">
        <f t="shared" si="159"/>
      </c>
      <c r="AB350" s="626">
        <f t="shared" si="200"/>
      </c>
      <c r="AC350" s="556">
        <f t="shared" si="673"/>
      </c>
      <c r="AD350" s="556">
        <f t="shared" si="81"/>
      </c>
      <c r="AE350" s="556">
        <f t="shared" si="368"/>
      </c>
      <c r="AF350" s="556">
        <f t="shared" si="492"/>
      </c>
      <c r="AG350" s="556">
        <f t="shared" si="175"/>
      </c>
      <c r="AH350" s="556">
        <f t="shared" si="216"/>
      </c>
      <c r="AI350" s="556">
        <f t="shared" si="888"/>
      </c>
      <c r="AJ350" s="622">
        <v>37</v>
      </c>
      <c r="AK350" s="628">
        <v>13831</v>
      </c>
      <c r="AL350" s="628">
        <v>234</v>
      </c>
      <c r="AM350" s="628">
        <v>253</v>
      </c>
      <c r="AN350" s="628">
        <v>40</v>
      </c>
      <c r="AO350" s="555">
        <v>13</v>
      </c>
      <c r="AP350" s="622">
        <v>21</v>
      </c>
      <c r="AQ350" s="555">
        <v>36</v>
      </c>
      <c r="AR350" s="555">
        <v>1</v>
      </c>
      <c r="AS350" s="628">
        <v>0</v>
      </c>
      <c r="AT350" s="628">
        <v>1</v>
      </c>
      <c r="AU350" s="628">
        <v>13</v>
      </c>
      <c r="AV350" s="630"/>
      <c r="AW350" s="630"/>
      <c r="AX350" s="731">
        <f t="shared" si="595"/>
      </c>
    </row>
    <row r="351">
      <c r="A351" s="741"/>
      <c r="B351" s="692" t="s">
        <v>458</v>
      </c>
      <c r="C351" s="614" t="s">
        <v>394</v>
      </c>
      <c r="D351" s="615" t="s">
        <v>392</v>
      </c>
      <c r="E351" s="655" t="s">
        <v>403</v>
      </c>
      <c r="F351" s="617">
        <f t="shared" si="290"/>
      </c>
      <c r="G351" s="617">
        <v>1086.41</v>
      </c>
      <c r="H351" s="617">
        <v>647.15</v>
      </c>
      <c r="I351" s="659">
        <v>0</v>
      </c>
      <c r="J351" s="557">
        <v>4</v>
      </c>
      <c r="K351" s="618">
        <v>9086.220000000001</v>
      </c>
      <c r="L351" s="555">
        <v>0</v>
      </c>
      <c r="M351" s="617">
        <v>0</v>
      </c>
      <c r="N351" s="622">
        <v>0</v>
      </c>
      <c r="O351" s="556">
        <f t="shared" si="10"/>
      </c>
      <c r="P351" s="659"/>
      <c r="Q351" s="625">
        <f t="shared" si="691"/>
      </c>
      <c r="R351" s="557">
        <f t="shared" si="730"/>
      </c>
      <c r="S351" s="554">
        <f t="shared" si="812"/>
      </c>
      <c r="T351" s="626">
        <f t="shared" si="106"/>
      </c>
      <c r="U351" s="626">
        <f t="shared" si="562"/>
      </c>
      <c r="V351" s="626">
        <f t="shared" si="122"/>
      </c>
      <c r="W351" s="622">
        <v>4</v>
      </c>
      <c r="X351" s="626">
        <f t="shared" si="65"/>
      </c>
      <c r="Y351" s="626">
        <f t="shared" si="47"/>
      </c>
      <c r="Z351" s="626">
        <f t="shared" si="476"/>
      </c>
      <c r="AA351" s="626">
        <f t="shared" si="159"/>
      </c>
      <c r="AB351" s="626">
        <f t="shared" si="200"/>
      </c>
      <c r="AC351" s="556">
        <f t="shared" si="673"/>
      </c>
      <c r="AD351" s="556">
        <f t="shared" si="81"/>
      </c>
      <c r="AE351" s="556">
        <f t="shared" si="368"/>
      </c>
      <c r="AF351" s="556">
        <f t="shared" si="492"/>
      </c>
      <c r="AG351" s="556">
        <f t="shared" si="175"/>
      </c>
      <c r="AH351" s="556">
        <f t="shared" si="216"/>
      </c>
      <c r="AI351" s="556">
        <f t="shared" si="888"/>
      </c>
      <c r="AJ351" s="622">
        <v>39</v>
      </c>
      <c r="AK351" s="628">
        <v>10881</v>
      </c>
      <c r="AL351" s="628">
        <v>207</v>
      </c>
      <c r="AM351" s="628">
        <v>201</v>
      </c>
      <c r="AN351" s="628">
        <v>64</v>
      </c>
      <c r="AO351" s="555">
        <v>52</v>
      </c>
      <c r="AP351" s="622">
        <v>42</v>
      </c>
      <c r="AQ351" s="555">
        <v>45</v>
      </c>
      <c r="AR351" s="555">
        <v>4</v>
      </c>
      <c r="AS351" s="622">
        <v>2</v>
      </c>
      <c r="AT351" s="622">
        <v>0</v>
      </c>
      <c r="AU351" s="622">
        <v>22</v>
      </c>
      <c r="AV351" s="630"/>
      <c r="AW351" s="630"/>
      <c r="AX351" s="731">
        <f t="shared" si="595"/>
      </c>
    </row>
    <row r="352">
      <c r="A352" s="741"/>
      <c r="B352" s="692" t="s">
        <v>458</v>
      </c>
      <c r="C352" s="614" t="s">
        <v>394</v>
      </c>
      <c r="D352" s="615" t="s">
        <v>392</v>
      </c>
      <c r="E352" s="655" t="s">
        <v>404</v>
      </c>
      <c r="F352" s="617">
        <f t="shared" si="290"/>
      </c>
      <c r="G352" s="617">
        <v>1276.9</v>
      </c>
      <c r="H352" s="617">
        <v>708.66</v>
      </c>
      <c r="I352" s="659">
        <v>0</v>
      </c>
      <c r="J352" s="557">
        <v>4</v>
      </c>
      <c r="K352" s="618">
        <v>9646.07</v>
      </c>
      <c r="L352" s="555">
        <v>0</v>
      </c>
      <c r="M352" s="617">
        <v>0</v>
      </c>
      <c r="N352" s="622">
        <v>0</v>
      </c>
      <c r="O352" s="556">
        <f t="shared" si="10"/>
      </c>
      <c r="P352" s="659"/>
      <c r="Q352" s="625">
        <f t="shared" si="691"/>
      </c>
      <c r="R352" s="557">
        <f t="shared" si="730"/>
      </c>
      <c r="S352" s="554">
        <f t="shared" si="812"/>
      </c>
      <c r="T352" s="626">
        <f t="shared" si="106"/>
      </c>
      <c r="U352" s="626">
        <f t="shared" si="562"/>
      </c>
      <c r="V352" s="626">
        <f t="shared" si="122"/>
      </c>
      <c r="W352" s="622">
        <v>3</v>
      </c>
      <c r="X352" s="626">
        <f t="shared" si="65"/>
      </c>
      <c r="Y352" s="626">
        <f t="shared" si="47"/>
      </c>
      <c r="Z352" s="626">
        <f t="shared" si="476"/>
      </c>
      <c r="AA352" s="626">
        <f t="shared" si="159"/>
      </c>
      <c r="AB352" s="626">
        <f t="shared" si="200"/>
      </c>
      <c r="AC352" s="556">
        <f t="shared" si="673"/>
      </c>
      <c r="AD352" s="556">
        <f t="shared" si="81"/>
      </c>
      <c r="AE352" s="556">
        <f t="shared" si="368"/>
      </c>
      <c r="AF352" s="556">
        <f t="shared" si="492"/>
      </c>
      <c r="AG352" s="556">
        <f t="shared" si="175"/>
      </c>
      <c r="AH352" s="556">
        <f t="shared" si="216"/>
      </c>
      <c r="AI352" s="556">
        <f t="shared" si="888"/>
      </c>
      <c r="AJ352" s="622">
        <v>50</v>
      </c>
      <c r="AK352" s="628">
        <v>9876</v>
      </c>
      <c r="AL352" s="628">
        <v>198</v>
      </c>
      <c r="AM352" s="628">
        <v>218</v>
      </c>
      <c r="AN352" s="628">
        <v>45</v>
      </c>
      <c r="AO352" s="555">
        <v>71</v>
      </c>
      <c r="AP352" s="622">
        <v>65</v>
      </c>
      <c r="AQ352" s="555">
        <v>45</v>
      </c>
      <c r="AR352" s="555">
        <v>4</v>
      </c>
      <c r="AS352" s="628">
        <v>5</v>
      </c>
      <c r="AT352" s="628">
        <v>1</v>
      </c>
      <c r="AU352" s="628">
        <v>10</v>
      </c>
      <c r="AV352" s="630"/>
      <c r="AW352" s="630"/>
      <c r="AX352" s="731">
        <f t="shared" si="595"/>
      </c>
    </row>
    <row r="353">
      <c r="A353" s="741"/>
      <c r="B353" s="641" t="s">
        <v>397</v>
      </c>
      <c r="C353" s="641"/>
      <c r="D353" s="641"/>
      <c r="E353" s="641"/>
      <c r="F353" s="642">
        <f>SUM(F348:F352)</f>
      </c>
      <c r="G353" s="642">
        <f>SUM(G348:G352)</f>
      </c>
      <c r="H353" s="642">
        <f>SUM(H348:H352)</f>
      </c>
      <c r="I353" s="624">
        <f>SUM(I348:I352)</f>
      </c>
      <c r="J353" s="644">
        <f>SUM(J348:J352)</f>
      </c>
      <c r="K353" s="642">
        <f>SUM(K348:K352)</f>
      </c>
      <c r="L353" s="644">
        <f>SUM(L348:L352)</f>
      </c>
      <c r="M353" s="642">
        <f>SUM(M348:M352)</f>
      </c>
      <c r="N353" s="651">
        <f>SUM(N348:N352)</f>
      </c>
      <c r="O353" s="648">
        <f t="shared" si="10"/>
      </c>
      <c r="P353" s="649">
        <f>SUM(P348:P352)</f>
      </c>
      <c r="Q353" s="625">
        <f t="shared" si="691"/>
      </c>
      <c r="R353" s="667">
        <f>SUM(R348:R352)</f>
      </c>
      <c r="S353" s="668">
        <f>SUM(S348:S352)</f>
      </c>
      <c r="T353" s="650">
        <f t="shared" si="106"/>
      </c>
      <c r="U353" s="650">
        <f t="shared" si="562"/>
      </c>
      <c r="V353" s="650">
        <f t="shared" si="122"/>
      </c>
      <c r="W353" s="651">
        <f>SUM(W348:W352)</f>
      </c>
      <c r="X353" s="650">
        <f t="shared" si="65"/>
      </c>
      <c r="Y353" s="650">
        <f t="shared" si="47"/>
      </c>
      <c r="Z353" s="650">
        <f t="shared" si="476"/>
      </c>
      <c r="AA353" s="650">
        <f t="shared" si="159"/>
      </c>
      <c r="AB353" s="650">
        <f t="shared" si="200"/>
      </c>
      <c r="AC353" s="648">
        <f t="shared" si="673"/>
      </c>
      <c r="AD353" s="648">
        <f t="shared" si="81"/>
      </c>
      <c r="AE353" s="648">
        <f t="shared" si="368"/>
      </c>
      <c r="AF353" s="648">
        <f t="shared" si="492"/>
      </c>
      <c r="AG353" s="648">
        <f t="shared" si="175"/>
      </c>
      <c r="AH353" s="648">
        <f t="shared" si="216"/>
      </c>
      <c r="AI353" s="648">
        <f t="shared" si="888"/>
      </c>
      <c r="AJ353" s="651">
        <f>AVERAGE(AJ348:AJ352)</f>
      </c>
      <c r="AK353" s="651">
        <f>SUM(AK348:AK352)</f>
      </c>
      <c r="AL353" s="651">
        <f>SUM(AL348:AL352)</f>
      </c>
      <c r="AM353" s="651">
        <f>SUM(AM348:AM352)</f>
      </c>
      <c r="AN353" s="651">
        <f>SUM(AN348:AN352)</f>
      </c>
      <c r="AO353" s="667">
        <f>SUM(AO348:AO352)</f>
      </c>
      <c r="AP353" s="651">
        <f>SUM(AP348:AP352)</f>
      </c>
      <c r="AQ353" s="667">
        <f>SUM(AQ348:AQ352)</f>
      </c>
      <c r="AR353" s="667">
        <f>SUM(AR348:AR352)</f>
      </c>
      <c r="AS353" s="651">
        <f>SUM(AS348:AS352)</f>
      </c>
      <c r="AT353" s="651">
        <f>SUM(AT348:AT352)</f>
      </c>
      <c r="AU353" s="651">
        <f>SUM(AU348:AU352)</f>
      </c>
      <c r="AV353" s="654"/>
      <c r="AW353" s="654"/>
      <c r="AX353" s="651">
        <f>SUM(AX348:AX352)</f>
      </c>
    </row>
    <row r="354">
      <c r="A354" s="741"/>
      <c r="B354" s="692" t="s">
        <v>458</v>
      </c>
      <c r="C354" s="614" t="s">
        <v>394</v>
      </c>
      <c r="D354" s="615" t="s">
        <v>423</v>
      </c>
      <c r="E354" s="655" t="s">
        <v>405</v>
      </c>
      <c r="F354" s="617">
        <f t="shared" ref="F354:F358" si="291">G354+H354+I354</f>
      </c>
      <c r="G354" s="617">
        <v>1265.87</v>
      </c>
      <c r="H354" s="617">
        <v>1044.17</v>
      </c>
      <c r="I354" s="659">
        <v>0</v>
      </c>
      <c r="J354" s="555">
        <v>4</v>
      </c>
      <c r="K354" s="617">
        <v>7413.130000000001</v>
      </c>
      <c r="L354" s="555">
        <v>1</v>
      </c>
      <c r="M354" s="617">
        <v>7631.91</v>
      </c>
      <c r="N354" s="622">
        <v>0</v>
      </c>
      <c r="O354" s="556">
        <f t="shared" si="10"/>
      </c>
      <c r="P354" s="659"/>
      <c r="Q354" s="625">
        <f t="shared" si="691"/>
      </c>
      <c r="R354" s="557">
        <f t="shared" ref="R354:R358" si="731">J354+L354</f>
      </c>
      <c r="S354" s="554">
        <f t="shared" ref="S354:S358" si="813">K354+M354</f>
      </c>
      <c r="T354" s="626">
        <f t="shared" si="106"/>
      </c>
      <c r="U354" s="626">
        <f t="shared" si="562"/>
      </c>
      <c r="V354" s="626">
        <f t="shared" si="122"/>
      </c>
      <c r="W354" s="622">
        <v>6</v>
      </c>
      <c r="X354" s="626">
        <f t="shared" si="65"/>
      </c>
      <c r="Y354" s="626">
        <f t="shared" si="47"/>
      </c>
      <c r="Z354" s="626">
        <f t="shared" si="476"/>
      </c>
      <c r="AA354" s="626">
        <f t="shared" si="159"/>
      </c>
      <c r="AB354" s="626">
        <f t="shared" si="200"/>
      </c>
      <c r="AC354" s="556">
        <f t="shared" si="673"/>
      </c>
      <c r="AD354" s="556">
        <f t="shared" si="81"/>
      </c>
      <c r="AE354" s="556">
        <f t="shared" si="368"/>
      </c>
      <c r="AF354" s="556">
        <f t="shared" si="492"/>
      </c>
      <c r="AG354" s="556">
        <f t="shared" si="175"/>
      </c>
      <c r="AH354" s="556">
        <f t="shared" si="216"/>
      </c>
      <c r="AI354" s="556">
        <f t="shared" si="888"/>
      </c>
      <c r="AJ354" s="622">
        <v>55</v>
      </c>
      <c r="AK354" s="628">
        <v>10829</v>
      </c>
      <c r="AL354" s="628">
        <v>186</v>
      </c>
      <c r="AM354" s="628">
        <v>188</v>
      </c>
      <c r="AN354" s="628">
        <v>69</v>
      </c>
      <c r="AO354" s="555">
        <v>31</v>
      </c>
      <c r="AP354" s="622">
        <v>57</v>
      </c>
      <c r="AQ354" s="555">
        <v>53</v>
      </c>
      <c r="AR354" s="555">
        <v>5</v>
      </c>
      <c r="AS354" s="628">
        <v>1</v>
      </c>
      <c r="AT354" s="628">
        <v>0</v>
      </c>
      <c r="AU354" s="628">
        <v>8</v>
      </c>
      <c r="AV354" s="630"/>
      <c r="AW354" s="630"/>
      <c r="AX354" s="731">
        <f t="shared" ref="AX354:AX358" si="596">COUNT(AU354)</f>
      </c>
    </row>
    <row r="355">
      <c r="A355" s="741"/>
      <c r="B355" s="692" t="s">
        <v>458</v>
      </c>
      <c r="C355" s="614" t="s">
        <v>394</v>
      </c>
      <c r="D355" s="615" t="s">
        <v>423</v>
      </c>
      <c r="E355" s="655" t="s">
        <v>406</v>
      </c>
      <c r="F355" s="617">
        <f t="shared" si="291"/>
      </c>
      <c r="G355" s="617">
        <v>1032.25</v>
      </c>
      <c r="H355" s="617">
        <v>1296.35</v>
      </c>
      <c r="I355" s="659">
        <v>0</v>
      </c>
      <c r="J355" s="555">
        <v>0</v>
      </c>
      <c r="K355" s="617">
        <v>0</v>
      </c>
      <c r="L355" s="555">
        <v>0</v>
      </c>
      <c r="M355" s="617">
        <v>0</v>
      </c>
      <c r="N355" s="622">
        <v>0</v>
      </c>
      <c r="O355" s="556">
        <f t="shared" si="10"/>
      </c>
      <c r="P355" s="659"/>
      <c r="Q355" s="625">
        <f t="shared" si="691"/>
      </c>
      <c r="R355" s="557">
        <f t="shared" si="731"/>
      </c>
      <c r="S355" s="554">
        <f t="shared" si="813"/>
      </c>
      <c r="T355" s="626">
        <f t="shared" si="106"/>
      </c>
      <c r="U355" s="626">
        <f t="shared" si="562"/>
      </c>
      <c r="V355" s="626">
        <f t="shared" si="122"/>
      </c>
      <c r="W355" s="622">
        <v>0</v>
      </c>
      <c r="X355" s="626">
        <f t="shared" si="65"/>
      </c>
      <c r="Y355" s="626">
        <f t="shared" si="47"/>
      </c>
      <c r="Z355" s="626">
        <f t="shared" si="476"/>
      </c>
      <c r="AA355" s="626">
        <f t="shared" si="159"/>
      </c>
      <c r="AB355" s="626">
        <f t="shared" si="200"/>
      </c>
      <c r="AC355" s="556">
        <f t="shared" si="673"/>
      </c>
      <c r="AD355" s="556">
        <f t="shared" si="81"/>
      </c>
      <c r="AE355" s="556">
        <f t="shared" si="368"/>
      </c>
      <c r="AF355" s="556">
        <f t="shared" si="492"/>
      </c>
      <c r="AG355" s="556">
        <f t="shared" si="175"/>
      </c>
      <c r="AH355" s="556">
        <f t="shared" si="216"/>
      </c>
      <c r="AI355" s="556">
        <f t="shared" si="888"/>
      </c>
      <c r="AJ355" s="622">
        <v>53</v>
      </c>
      <c r="AK355" s="628">
        <v>14390</v>
      </c>
      <c r="AL355" s="628">
        <v>198</v>
      </c>
      <c r="AM355" s="628">
        <v>200</v>
      </c>
      <c r="AN355" s="628">
        <v>72</v>
      </c>
      <c r="AO355" s="555">
        <v>37</v>
      </c>
      <c r="AP355" s="622">
        <v>27</v>
      </c>
      <c r="AQ355" s="555">
        <v>55</v>
      </c>
      <c r="AR355" s="555">
        <v>1</v>
      </c>
      <c r="AS355" s="628">
        <v>1</v>
      </c>
      <c r="AT355" s="628">
        <v>1</v>
      </c>
      <c r="AU355" s="628">
        <v>20</v>
      </c>
      <c r="AV355" s="630"/>
      <c r="AW355" s="630"/>
      <c r="AX355" s="731">
        <f t="shared" si="596"/>
      </c>
    </row>
    <row r="356">
      <c r="A356" s="741"/>
      <c r="B356" s="692" t="s">
        <v>458</v>
      </c>
      <c r="C356" s="614" t="s">
        <v>394</v>
      </c>
      <c r="D356" s="615" t="s">
        <v>423</v>
      </c>
      <c r="E356" s="655" t="s">
        <v>407</v>
      </c>
      <c r="F356" s="617">
        <f t="shared" si="291"/>
      </c>
      <c r="G356" s="617">
        <v>807.74</v>
      </c>
      <c r="H356" s="617">
        <v>862.6</v>
      </c>
      <c r="I356" s="659">
        <v>0</v>
      </c>
      <c r="J356" s="555">
        <v>0</v>
      </c>
      <c r="K356" s="617">
        <v>0</v>
      </c>
      <c r="L356" s="555">
        <v>1</v>
      </c>
      <c r="M356" s="617">
        <v>3626.6399999999994</v>
      </c>
      <c r="N356" s="622">
        <v>1</v>
      </c>
      <c r="O356" s="556">
        <f t="shared" si="10"/>
      </c>
      <c r="P356" s="624"/>
      <c r="Q356" s="625">
        <f t="shared" si="691"/>
      </c>
      <c r="R356" s="557">
        <f t="shared" si="731"/>
      </c>
      <c r="S356" s="554">
        <f t="shared" si="813"/>
      </c>
      <c r="T356" s="626">
        <f t="shared" si="106"/>
      </c>
      <c r="U356" s="626">
        <f t="shared" si="562"/>
      </c>
      <c r="V356" s="626">
        <f t="shared" si="122"/>
      </c>
      <c r="W356" s="622">
        <v>1</v>
      </c>
      <c r="X356" s="626">
        <f t="shared" si="65"/>
      </c>
      <c r="Y356" s="626">
        <f t="shared" si="47"/>
      </c>
      <c r="Z356" s="626">
        <f t="shared" si="476"/>
      </c>
      <c r="AA356" s="626">
        <f t="shared" si="159"/>
      </c>
      <c r="AB356" s="626">
        <f t="shared" si="200"/>
      </c>
      <c r="AC356" s="556">
        <f t="shared" si="673"/>
      </c>
      <c r="AD356" s="556">
        <f t="shared" si="81"/>
      </c>
      <c r="AE356" s="556">
        <f t="shared" si="368"/>
      </c>
      <c r="AF356" s="556">
        <f t="shared" si="492"/>
      </c>
      <c r="AG356" s="556">
        <f t="shared" si="175"/>
      </c>
      <c r="AH356" s="556">
        <f t="shared" si="216"/>
      </c>
      <c r="AI356" s="556">
        <f t="shared" si="888"/>
      </c>
      <c r="AJ356" s="622">
        <v>55</v>
      </c>
      <c r="AK356" s="628">
        <v>11805</v>
      </c>
      <c r="AL356" s="628">
        <v>175</v>
      </c>
      <c r="AM356" s="628">
        <v>175</v>
      </c>
      <c r="AN356" s="628">
        <v>57</v>
      </c>
      <c r="AO356" s="555">
        <v>28</v>
      </c>
      <c r="AP356" s="622">
        <v>35</v>
      </c>
      <c r="AQ356" s="555">
        <v>46</v>
      </c>
      <c r="AR356" s="555">
        <v>1</v>
      </c>
      <c r="AS356" s="628">
        <v>1</v>
      </c>
      <c r="AT356" s="628">
        <v>3</v>
      </c>
      <c r="AU356" s="628">
        <v>7</v>
      </c>
      <c r="AV356" s="630"/>
      <c r="AW356" s="630"/>
      <c r="AX356" s="731">
        <f t="shared" si="596"/>
      </c>
    </row>
    <row r="357">
      <c r="A357" s="741"/>
      <c r="B357" s="692" t="s">
        <v>458</v>
      </c>
      <c r="C357" s="614" t="s">
        <v>394</v>
      </c>
      <c r="D357" s="615" t="s">
        <v>423</v>
      </c>
      <c r="E357" s="655" t="s">
        <v>408</v>
      </c>
      <c r="F357" s="617">
        <f t="shared" si="291"/>
      </c>
      <c r="G357" s="617">
        <v>994.78</v>
      </c>
      <c r="H357" s="617">
        <v>615.52</v>
      </c>
      <c r="I357" s="659">
        <v>0</v>
      </c>
      <c r="J357" s="557">
        <v>4</v>
      </c>
      <c r="K357" s="618">
        <v>7413.129999999997</v>
      </c>
      <c r="L357" s="555">
        <v>0</v>
      </c>
      <c r="M357" s="617">
        <v>0</v>
      </c>
      <c r="N357" s="622">
        <v>0</v>
      </c>
      <c r="O357" s="556">
        <f t="shared" si="10"/>
      </c>
      <c r="P357" s="624"/>
      <c r="Q357" s="625">
        <f t="shared" si="691"/>
      </c>
      <c r="R357" s="557">
        <f t="shared" si="731"/>
      </c>
      <c r="S357" s="554">
        <f t="shared" si="813"/>
      </c>
      <c r="T357" s="626">
        <f t="shared" si="106"/>
      </c>
      <c r="U357" s="626">
        <f t="shared" si="562"/>
      </c>
      <c r="V357" s="626">
        <f t="shared" si="122"/>
      </c>
      <c r="W357" s="622">
        <v>4</v>
      </c>
      <c r="X357" s="626">
        <f t="shared" si="65"/>
      </c>
      <c r="Y357" s="626">
        <f t="shared" si="47"/>
      </c>
      <c r="Z357" s="626">
        <f t="shared" si="476"/>
      </c>
      <c r="AA357" s="626">
        <f t="shared" si="159"/>
      </c>
      <c r="AB357" s="626">
        <f t="shared" si="200"/>
      </c>
      <c r="AC357" s="556">
        <f t="shared" si="673"/>
      </c>
      <c r="AD357" s="556">
        <f t="shared" si="81"/>
      </c>
      <c r="AE357" s="556">
        <f t="shared" si="368"/>
      </c>
      <c r="AF357" s="556">
        <f t="shared" si="492"/>
      </c>
      <c r="AG357" s="556">
        <f t="shared" si="175"/>
      </c>
      <c r="AH357" s="556">
        <f t="shared" si="216"/>
      </c>
      <c r="AI357" s="556">
        <f t="shared" si="888"/>
      </c>
      <c r="AJ357" s="622">
        <v>56</v>
      </c>
      <c r="AK357" s="628">
        <v>10913</v>
      </c>
      <c r="AL357" s="628">
        <v>199</v>
      </c>
      <c r="AM357" s="628">
        <v>230</v>
      </c>
      <c r="AN357" s="628">
        <v>47</v>
      </c>
      <c r="AO357" s="555">
        <v>8</v>
      </c>
      <c r="AP357" s="622">
        <v>43</v>
      </c>
      <c r="AQ357" s="555">
        <v>39</v>
      </c>
      <c r="AR357" s="555">
        <v>4</v>
      </c>
      <c r="AS357" s="628">
        <v>2</v>
      </c>
      <c r="AT357" s="628">
        <v>1</v>
      </c>
      <c r="AU357" s="628">
        <v>7</v>
      </c>
      <c r="AV357" s="630"/>
      <c r="AW357" s="630"/>
      <c r="AX357" s="731">
        <f t="shared" si="596"/>
      </c>
    </row>
    <row r="358">
      <c r="A358" s="741"/>
      <c r="B358" s="692" t="s">
        <v>458</v>
      </c>
      <c r="C358" s="614" t="s">
        <v>394</v>
      </c>
      <c r="D358" s="615" t="s">
        <v>423</v>
      </c>
      <c r="E358" s="655" t="s">
        <v>409</v>
      </c>
      <c r="F358" s="617">
        <f t="shared" si="291"/>
      </c>
      <c r="G358" s="618">
        <v>1131.5</v>
      </c>
      <c r="H358" s="618">
        <v>979.61</v>
      </c>
      <c r="I358" s="659">
        <v>0</v>
      </c>
      <c r="J358" s="555">
        <v>5</v>
      </c>
      <c r="K358" s="618">
        <v>10289.340000000004</v>
      </c>
      <c r="L358" s="555">
        <v>0</v>
      </c>
      <c r="M358" s="617">
        <v>0</v>
      </c>
      <c r="N358" s="622">
        <v>1</v>
      </c>
      <c r="O358" s="556">
        <f t="shared" si="10"/>
      </c>
      <c r="P358" s="624"/>
      <c r="Q358" s="625">
        <f t="shared" si="691"/>
      </c>
      <c r="R358" s="557">
        <f t="shared" si="731"/>
      </c>
      <c r="S358" s="554">
        <f t="shared" si="813"/>
      </c>
      <c r="T358" s="626">
        <f t="shared" si="106"/>
      </c>
      <c r="U358" s="626">
        <f t="shared" si="562"/>
      </c>
      <c r="V358" s="626">
        <f t="shared" si="122"/>
      </c>
      <c r="W358" s="622">
        <v>4</v>
      </c>
      <c r="X358" s="626">
        <f t="shared" si="65"/>
      </c>
      <c r="Y358" s="626">
        <f t="shared" si="47"/>
      </c>
      <c r="Z358" s="626">
        <f t="shared" si="476"/>
      </c>
      <c r="AA358" s="626">
        <f t="shared" si="159"/>
      </c>
      <c r="AB358" s="626">
        <f t="shared" si="200"/>
      </c>
      <c r="AC358" s="556">
        <f t="shared" si="673"/>
      </c>
      <c r="AD358" s="556">
        <f t="shared" si="81"/>
      </c>
      <c r="AE358" s="556">
        <f t="shared" si="368"/>
      </c>
      <c r="AF358" s="556">
        <f t="shared" si="492"/>
      </c>
      <c r="AG358" s="556">
        <f t="shared" si="175"/>
      </c>
      <c r="AH358" s="556">
        <f t="shared" si="216"/>
      </c>
      <c r="AI358" s="556">
        <f t="shared" si="888"/>
      </c>
      <c r="AJ358" s="622">
        <v>48</v>
      </c>
      <c r="AK358" s="628">
        <v>15175</v>
      </c>
      <c r="AL358" s="628">
        <v>246</v>
      </c>
      <c r="AM358" s="628">
        <v>289</v>
      </c>
      <c r="AN358" s="628">
        <v>64</v>
      </c>
      <c r="AO358" s="555">
        <v>30</v>
      </c>
      <c r="AP358" s="622">
        <v>61</v>
      </c>
      <c r="AQ358" s="555">
        <v>56</v>
      </c>
      <c r="AR358" s="555">
        <v>5</v>
      </c>
      <c r="AS358" s="628">
        <v>4</v>
      </c>
      <c r="AT358" s="628">
        <v>0</v>
      </c>
      <c r="AU358" s="628">
        <v>9</v>
      </c>
      <c r="AV358" s="630"/>
      <c r="AW358" s="630"/>
      <c r="AX358" s="731">
        <f t="shared" si="596"/>
      </c>
    </row>
    <row r="359">
      <c r="A359" s="741"/>
      <c r="B359" s="641" t="s">
        <v>397</v>
      </c>
      <c r="C359" s="641"/>
      <c r="D359" s="641"/>
      <c r="E359" s="641"/>
      <c r="F359" s="642">
        <f>SUM(F354:F358)</f>
      </c>
      <c r="G359" s="642">
        <f>SUM(G354:G358)</f>
      </c>
      <c r="H359" s="642">
        <f>SUM(H354:H358)</f>
      </c>
      <c r="I359" s="624">
        <f>SUM(I354:I358)</f>
      </c>
      <c r="J359" s="644">
        <f>SUM(J354:J358)</f>
      </c>
      <c r="K359" s="642">
        <f>SUM(K354:K358)</f>
      </c>
      <c r="L359" s="644">
        <f>SUM(L354:L358)</f>
      </c>
      <c r="M359" s="642">
        <f>SUM(M354:M358)</f>
      </c>
      <c r="N359" s="651">
        <f>SUM(N354:N358)</f>
      </c>
      <c r="O359" s="648">
        <f t="shared" si="10"/>
      </c>
      <c r="P359" s="649">
        <f>SUM(P354:P358)</f>
      </c>
      <c r="Q359" s="625">
        <f t="shared" si="691"/>
      </c>
      <c r="R359" s="667">
        <f>SUM(R354:R358)</f>
      </c>
      <c r="S359" s="668">
        <f>SUM(S354:S358)</f>
      </c>
      <c r="T359" s="650">
        <f t="shared" si="106"/>
      </c>
      <c r="U359" s="650">
        <f t="shared" si="562"/>
      </c>
      <c r="V359" s="650">
        <f t="shared" si="122"/>
      </c>
      <c r="W359" s="651">
        <f>SUM(W354:W358)</f>
      </c>
      <c r="X359" s="650">
        <f t="shared" si="65"/>
      </c>
      <c r="Y359" s="650">
        <f t="shared" si="47"/>
      </c>
      <c r="Z359" s="650">
        <f t="shared" si="476"/>
      </c>
      <c r="AA359" s="650">
        <f t="shared" si="159"/>
      </c>
      <c r="AB359" s="650">
        <f t="shared" si="200"/>
      </c>
      <c r="AC359" s="648">
        <f t="shared" si="673"/>
      </c>
      <c r="AD359" s="648">
        <f t="shared" si="81"/>
      </c>
      <c r="AE359" s="648">
        <f t="shared" si="368"/>
      </c>
      <c r="AF359" s="648">
        <f t="shared" si="492"/>
      </c>
      <c r="AG359" s="648">
        <f t="shared" si="175"/>
      </c>
      <c r="AH359" s="648">
        <f t="shared" si="216"/>
      </c>
      <c r="AI359" s="648">
        <f t="shared" si="888"/>
      </c>
      <c r="AJ359" s="651">
        <f>AVERAGE(AJ354:AJ358)</f>
      </c>
      <c r="AK359" s="651">
        <f>SUM(AK354:AK358)</f>
      </c>
      <c r="AL359" s="651">
        <f>SUM(AL354:AL358)</f>
      </c>
      <c r="AM359" s="651">
        <f>SUM(AM354:AM358)</f>
      </c>
      <c r="AN359" s="651">
        <f>SUM(AN354:AN358)</f>
      </c>
      <c r="AO359" s="667">
        <f>SUM(AO354:AO358)</f>
      </c>
      <c r="AP359" s="651">
        <f>SUM(AP354:AP358)</f>
      </c>
      <c r="AQ359" s="667">
        <f>SUM(AQ354:AQ358)</f>
      </c>
      <c r="AR359" s="667">
        <f>SUM(AR354:AR358)</f>
      </c>
      <c r="AS359" s="651">
        <f>SUM(AS354:AS358)</f>
      </c>
      <c r="AT359" s="651">
        <f>SUM(AT354:AT358)</f>
      </c>
      <c r="AU359" s="651">
        <f>SUM(AU354:AU358)</f>
      </c>
      <c r="AV359" s="654"/>
      <c r="AW359" s="654"/>
      <c r="AX359" s="651">
        <f>SUM(AX354:AX358)</f>
      </c>
    </row>
    <row r="360">
      <c r="A360" s="741"/>
      <c r="B360" s="560" t="s">
        <v>395</v>
      </c>
      <c r="C360" s="560" t="s">
        <v>412</v>
      </c>
      <c r="D360" s="560" t="s">
        <v>410</v>
      </c>
      <c r="E360" s="616" t="s">
        <v>411</v>
      </c>
      <c r="F360" s="617">
        <f t="shared" ref="F360:F364" si="292">G360+H360+I360</f>
      </c>
      <c r="G360" s="618">
        <v>1011.51</v>
      </c>
      <c r="H360" s="618">
        <v>1094.24</v>
      </c>
      <c r="I360" s="659">
        <v>0</v>
      </c>
      <c r="J360" s="557">
        <v>2</v>
      </c>
      <c r="K360" s="618">
        <v>5102.959999999999</v>
      </c>
      <c r="L360" s="557">
        <v>0</v>
      </c>
      <c r="M360" s="618">
        <v>0</v>
      </c>
      <c r="N360" s="622">
        <v>0</v>
      </c>
      <c r="O360" s="556">
        <f t="shared" si="10"/>
      </c>
      <c r="P360" s="624"/>
      <c r="Q360" s="625">
        <f t="shared" si="691"/>
      </c>
      <c r="R360" s="557">
        <f t="shared" ref="R360:R364" si="732">J360+L360</f>
      </c>
      <c r="S360" s="554">
        <f t="shared" ref="S360:S364" si="814">K360+M360</f>
      </c>
      <c r="T360" s="626">
        <f t="shared" si="106"/>
      </c>
      <c r="U360" s="626">
        <f t="shared" si="562"/>
      </c>
      <c r="V360" s="626">
        <f t="shared" si="122"/>
      </c>
      <c r="W360" s="622">
        <v>1</v>
      </c>
      <c r="X360" s="626">
        <f t="shared" si="65"/>
      </c>
      <c r="Y360" s="626">
        <f t="shared" si="47"/>
      </c>
      <c r="Z360" s="626">
        <f t="shared" si="476"/>
      </c>
      <c r="AA360" s="626">
        <f t="shared" si="159"/>
      </c>
      <c r="AB360" s="626">
        <f t="shared" si="200"/>
      </c>
      <c r="AC360" s="556">
        <f t="shared" si="673"/>
      </c>
      <c r="AD360" s="556">
        <f t="shared" si="81"/>
      </c>
      <c r="AE360" s="556">
        <f t="shared" si="368"/>
      </c>
      <c r="AF360" s="556">
        <f t="shared" si="492"/>
      </c>
      <c r="AG360" s="556">
        <f t="shared" si="175"/>
      </c>
      <c r="AH360" s="556">
        <f t="shared" si="216"/>
      </c>
      <c r="AI360" s="556">
        <f t="shared" si="888"/>
      </c>
      <c r="AJ360" s="622">
        <v>55</v>
      </c>
      <c r="AK360" s="628">
        <v>16029</v>
      </c>
      <c r="AL360" s="628">
        <v>248</v>
      </c>
      <c r="AM360" s="628">
        <v>289</v>
      </c>
      <c r="AN360" s="628">
        <v>70</v>
      </c>
      <c r="AO360" s="555">
        <v>24</v>
      </c>
      <c r="AP360" s="628">
        <v>49</v>
      </c>
      <c r="AQ360" s="555">
        <v>48</v>
      </c>
      <c r="AR360" s="555">
        <v>2</v>
      </c>
      <c r="AS360" s="628">
        <v>3</v>
      </c>
      <c r="AT360" s="628">
        <v>0</v>
      </c>
      <c r="AU360" s="628">
        <v>14</v>
      </c>
      <c r="AV360" s="630"/>
      <c r="AW360" s="630"/>
      <c r="AX360" s="731">
        <f t="shared" ref="AX360:AX364" si="597">COUNT(AU360)</f>
      </c>
    </row>
    <row r="361">
      <c r="A361" s="741"/>
      <c r="B361" s="560" t="s">
        <v>395</v>
      </c>
      <c r="C361" s="560" t="s">
        <v>412</v>
      </c>
      <c r="D361" s="560" t="s">
        <v>410</v>
      </c>
      <c r="E361" s="616" t="s">
        <v>413</v>
      </c>
      <c r="F361" s="617">
        <f t="shared" si="292"/>
      </c>
      <c r="G361" s="618">
        <v>1123.42</v>
      </c>
      <c r="H361" s="618">
        <v>1071.97</v>
      </c>
      <c r="I361" s="659">
        <v>0</v>
      </c>
      <c r="J361" s="555">
        <v>1</v>
      </c>
      <c r="K361" s="618">
        <v>1994.8499999999985</v>
      </c>
      <c r="L361" s="557">
        <v>0</v>
      </c>
      <c r="M361" s="618">
        <v>0</v>
      </c>
      <c r="N361" s="622">
        <v>0</v>
      </c>
      <c r="O361" s="556">
        <f t="shared" si="10"/>
      </c>
      <c r="P361" s="624"/>
      <c r="Q361" s="625">
        <f t="shared" si="691"/>
      </c>
      <c r="R361" s="557">
        <f t="shared" si="732"/>
      </c>
      <c r="S361" s="554">
        <f t="shared" si="814"/>
      </c>
      <c r="T361" s="626">
        <f t="shared" si="106"/>
      </c>
      <c r="U361" s="626">
        <f t="shared" si="562"/>
      </c>
      <c r="V361" s="626">
        <f t="shared" si="122"/>
      </c>
      <c r="W361" s="622">
        <v>1</v>
      </c>
      <c r="X361" s="626">
        <f t="shared" si="65"/>
      </c>
      <c r="Y361" s="626">
        <f t="shared" si="47"/>
      </c>
      <c r="Z361" s="626">
        <f t="shared" si="476"/>
      </c>
      <c r="AA361" s="626">
        <f t="shared" si="159"/>
      </c>
      <c r="AB361" s="626">
        <f t="shared" si="200"/>
      </c>
      <c r="AC361" s="556">
        <f t="shared" si="673"/>
      </c>
      <c r="AD361" s="556">
        <f t="shared" si="81"/>
      </c>
      <c r="AE361" s="556">
        <f t="shared" si="368"/>
      </c>
      <c r="AF361" s="556">
        <f t="shared" si="492"/>
      </c>
      <c r="AG361" s="556">
        <f t="shared" si="175"/>
      </c>
      <c r="AH361" s="556">
        <f t="shared" si="216"/>
      </c>
      <c r="AI361" s="556">
        <f t="shared" si="888"/>
      </c>
      <c r="AJ361" s="622">
        <v>55</v>
      </c>
      <c r="AK361" s="628">
        <v>14175</v>
      </c>
      <c r="AL361" s="628">
        <v>231</v>
      </c>
      <c r="AM361" s="628">
        <v>256</v>
      </c>
      <c r="AN361" s="628">
        <v>56</v>
      </c>
      <c r="AO361" s="555">
        <v>28</v>
      </c>
      <c r="AP361" s="628">
        <v>42</v>
      </c>
      <c r="AQ361" s="557">
        <v>43</v>
      </c>
      <c r="AR361" s="555">
        <v>1</v>
      </c>
      <c r="AS361" s="628">
        <v>3</v>
      </c>
      <c r="AT361" s="628">
        <v>1</v>
      </c>
      <c r="AU361" s="628">
        <v>8</v>
      </c>
      <c r="AV361" s="630"/>
      <c r="AW361" s="630"/>
      <c r="AX361" s="731">
        <f t="shared" si="597"/>
      </c>
    </row>
    <row r="362">
      <c r="A362" s="741"/>
      <c r="B362" s="560" t="s">
        <v>395</v>
      </c>
      <c r="C362" s="560" t="s">
        <v>412</v>
      </c>
      <c r="D362" s="560" t="s">
        <v>410</v>
      </c>
      <c r="E362" s="616" t="s">
        <v>414</v>
      </c>
      <c r="F362" s="617">
        <f t="shared" si="292"/>
      </c>
      <c r="G362" s="618">
        <v>1031.88</v>
      </c>
      <c r="H362" s="618">
        <v>639.62</v>
      </c>
      <c r="I362" s="659">
        <v>0</v>
      </c>
      <c r="J362" s="557">
        <v>1</v>
      </c>
      <c r="K362" s="618">
        <v>1994.8500000000058</v>
      </c>
      <c r="L362" s="557">
        <v>0</v>
      </c>
      <c r="M362" s="618">
        <v>0</v>
      </c>
      <c r="N362" s="622">
        <v>0</v>
      </c>
      <c r="O362" s="556">
        <f t="shared" si="10"/>
      </c>
      <c r="P362" s="624"/>
      <c r="Q362" s="625">
        <f t="shared" si="691"/>
      </c>
      <c r="R362" s="557">
        <f t="shared" si="732"/>
      </c>
      <c r="S362" s="554">
        <f t="shared" si="814"/>
      </c>
      <c r="T362" s="626">
        <f t="shared" si="106"/>
      </c>
      <c r="U362" s="626">
        <f t="shared" si="562"/>
      </c>
      <c r="V362" s="626">
        <f t="shared" si="122"/>
      </c>
      <c r="W362" s="622">
        <v>0</v>
      </c>
      <c r="X362" s="626">
        <f t="shared" si="65"/>
      </c>
      <c r="Y362" s="626">
        <f t="shared" si="47"/>
      </c>
      <c r="Z362" s="626">
        <f t="shared" si="476"/>
      </c>
      <c r="AA362" s="626">
        <f t="shared" si="159"/>
      </c>
      <c r="AB362" s="626">
        <f t="shared" si="200"/>
      </c>
      <c r="AC362" s="556">
        <f t="shared" si="673"/>
      </c>
      <c r="AD362" s="556">
        <f t="shared" si="81"/>
      </c>
      <c r="AE362" s="556">
        <f t="shared" si="368"/>
      </c>
      <c r="AF362" s="556">
        <f t="shared" si="492"/>
      </c>
      <c r="AG362" s="556">
        <f t="shared" si="175"/>
      </c>
      <c r="AH362" s="556">
        <f t="shared" si="216"/>
      </c>
      <c r="AI362" s="556">
        <f t="shared" si="888"/>
      </c>
      <c r="AJ362" s="622">
        <v>57</v>
      </c>
      <c r="AK362" s="628">
        <v>11674</v>
      </c>
      <c r="AL362" s="628">
        <v>223</v>
      </c>
      <c r="AM362" s="628">
        <v>258</v>
      </c>
      <c r="AN362" s="628">
        <v>51</v>
      </c>
      <c r="AO362" s="555">
        <v>11</v>
      </c>
      <c r="AP362" s="628">
        <v>43</v>
      </c>
      <c r="AQ362" s="557">
        <v>52</v>
      </c>
      <c r="AR362" s="555">
        <v>1</v>
      </c>
      <c r="AS362" s="628">
        <v>1</v>
      </c>
      <c r="AT362" s="628">
        <v>2</v>
      </c>
      <c r="AU362" s="628">
        <v>6</v>
      </c>
      <c r="AV362" s="630"/>
      <c r="AW362" s="630"/>
      <c r="AX362" s="731">
        <f t="shared" si="597"/>
      </c>
    </row>
    <row r="363">
      <c r="A363" s="741"/>
      <c r="B363" s="560" t="s">
        <v>395</v>
      </c>
      <c r="C363" s="560" t="s">
        <v>412</v>
      </c>
      <c r="D363" s="560" t="s">
        <v>410</v>
      </c>
      <c r="E363" s="616" t="s">
        <v>415</v>
      </c>
      <c r="F363" s="617">
        <f t="shared" si="292"/>
      </c>
      <c r="G363" s="618">
        <v>781.61</v>
      </c>
      <c r="H363" s="617">
        <v>296.25</v>
      </c>
      <c r="I363" s="659">
        <v>0</v>
      </c>
      <c r="J363" s="555">
        <v>1</v>
      </c>
      <c r="K363" s="617">
        <v>1994.8499999999985</v>
      </c>
      <c r="L363" s="555">
        <v>0</v>
      </c>
      <c r="M363" s="617">
        <v>0</v>
      </c>
      <c r="N363" s="622">
        <v>0</v>
      </c>
      <c r="O363" s="556">
        <f t="shared" si="10"/>
      </c>
      <c r="P363" s="624"/>
      <c r="Q363" s="625">
        <f t="shared" si="691"/>
      </c>
      <c r="R363" s="557">
        <f t="shared" si="732"/>
      </c>
      <c r="S363" s="554">
        <f t="shared" si="814"/>
      </c>
      <c r="T363" s="626">
        <f t="shared" si="106"/>
      </c>
      <c r="U363" s="626">
        <f t="shared" si="562"/>
      </c>
      <c r="V363" s="626">
        <f t="shared" si="122"/>
      </c>
      <c r="W363" s="622">
        <v>1</v>
      </c>
      <c r="X363" s="626">
        <f t="shared" si="65"/>
      </c>
      <c r="Y363" s="626">
        <f t="shared" si="47"/>
      </c>
      <c r="Z363" s="626">
        <f t="shared" si="476"/>
      </c>
      <c r="AA363" s="626">
        <f t="shared" si="159"/>
      </c>
      <c r="AB363" s="626">
        <f t="shared" si="200"/>
      </c>
      <c r="AC363" s="556">
        <f t="shared" si="673"/>
      </c>
      <c r="AD363" s="556">
        <f t="shared" si="81"/>
      </c>
      <c r="AE363" s="556">
        <f t="shared" si="368"/>
      </c>
      <c r="AF363" s="556">
        <f t="shared" si="492"/>
      </c>
      <c r="AG363" s="556">
        <f t="shared" si="175"/>
      </c>
      <c r="AH363" s="556">
        <f t="shared" si="216"/>
      </c>
      <c r="AI363" s="556">
        <f t="shared" si="888"/>
      </c>
      <c r="AJ363" s="622">
        <v>35</v>
      </c>
      <c r="AK363" s="628">
        <v>10923</v>
      </c>
      <c r="AL363" s="628">
        <v>214</v>
      </c>
      <c r="AM363" s="628">
        <v>218</v>
      </c>
      <c r="AN363" s="628">
        <v>31</v>
      </c>
      <c r="AO363" s="555">
        <v>7</v>
      </c>
      <c r="AP363" s="628">
        <v>15</v>
      </c>
      <c r="AQ363" s="557">
        <v>25</v>
      </c>
      <c r="AR363" s="555">
        <v>1</v>
      </c>
      <c r="AS363" s="628">
        <v>1</v>
      </c>
      <c r="AT363" s="628">
        <v>2</v>
      </c>
      <c r="AU363" s="628">
        <v>1</v>
      </c>
      <c r="AV363" s="630"/>
      <c r="AW363" s="630"/>
      <c r="AX363" s="731">
        <f t="shared" si="597"/>
      </c>
    </row>
    <row r="364">
      <c r="A364" s="741"/>
      <c r="B364" s="560" t="s">
        <v>395</v>
      </c>
      <c r="C364" s="560" t="s">
        <v>412</v>
      </c>
      <c r="D364" s="560" t="s">
        <v>410</v>
      </c>
      <c r="E364" s="655" t="s">
        <v>416</v>
      </c>
      <c r="F364" s="617">
        <f t="shared" si="292"/>
      </c>
      <c r="G364" s="618">
        <v>1181.01</v>
      </c>
      <c r="H364" s="618">
        <v>742.42</v>
      </c>
      <c r="I364" s="659">
        <v>0</v>
      </c>
      <c r="J364" s="557">
        <v>4</v>
      </c>
      <c r="K364" s="618">
        <v>9086.229999999989</v>
      </c>
      <c r="L364" s="557">
        <v>0</v>
      </c>
      <c r="M364" s="618">
        <v>0</v>
      </c>
      <c r="N364" s="622">
        <v>0</v>
      </c>
      <c r="O364" s="556">
        <f t="shared" si="10"/>
      </c>
      <c r="P364" s="624"/>
      <c r="Q364" s="625">
        <f t="shared" si="691"/>
      </c>
      <c r="R364" s="557">
        <f t="shared" si="732"/>
      </c>
      <c r="S364" s="554">
        <f t="shared" si="814"/>
      </c>
      <c r="T364" s="626">
        <f t="shared" si="106"/>
      </c>
      <c r="U364" s="626">
        <f t="shared" si="562"/>
      </c>
      <c r="V364" s="626">
        <f t="shared" si="122"/>
      </c>
      <c r="W364" s="622">
        <v>3</v>
      </c>
      <c r="X364" s="626">
        <f t="shared" si="65"/>
      </c>
      <c r="Y364" s="626">
        <f t="shared" si="47"/>
      </c>
      <c r="Z364" s="626">
        <f t="shared" si="476"/>
      </c>
      <c r="AA364" s="626">
        <f t="shared" si="159"/>
      </c>
      <c r="AB364" s="626">
        <f t="shared" si="200"/>
      </c>
      <c r="AC364" s="556">
        <f t="shared" si="673"/>
      </c>
      <c r="AD364" s="556">
        <f t="shared" si="81"/>
      </c>
      <c r="AE364" s="556">
        <f t="shared" si="368"/>
      </c>
      <c r="AF364" s="556">
        <f t="shared" si="492"/>
      </c>
      <c r="AG364" s="556">
        <f t="shared" si="175"/>
      </c>
      <c r="AH364" s="556">
        <f t="shared" si="216"/>
      </c>
      <c r="AI364" s="556">
        <f t="shared" si="888"/>
      </c>
      <c r="AJ364" s="622">
        <v>60</v>
      </c>
      <c r="AK364" s="628">
        <v>12925</v>
      </c>
      <c r="AL364" s="628">
        <v>256</v>
      </c>
      <c r="AM364" s="628">
        <v>289</v>
      </c>
      <c r="AN364" s="628">
        <v>60</v>
      </c>
      <c r="AO364" s="555">
        <v>14</v>
      </c>
      <c r="AP364" s="628">
        <v>43</v>
      </c>
      <c r="AQ364" s="557">
        <v>44</v>
      </c>
      <c r="AR364" s="555">
        <v>5</v>
      </c>
      <c r="AS364" s="628">
        <v>1</v>
      </c>
      <c r="AT364" s="628">
        <v>2</v>
      </c>
      <c r="AU364" s="628">
        <v>8</v>
      </c>
      <c r="AV364" s="630"/>
      <c r="AW364" s="630"/>
      <c r="AX364" s="731">
        <f t="shared" si="597"/>
      </c>
    </row>
    <row r="365">
      <c r="A365" s="741"/>
      <c r="B365" s="641" t="s">
        <v>397</v>
      </c>
      <c r="C365" s="641"/>
      <c r="D365" s="641"/>
      <c r="E365" s="641"/>
      <c r="F365" s="642">
        <f>SUM(F360:F364)</f>
      </c>
      <c r="G365" s="642">
        <f>SUM(G360:G364)</f>
      </c>
      <c r="H365" s="642">
        <f>SUM(H360:H364)</f>
      </c>
      <c r="I365" s="624">
        <f>SUM(I360:I364)</f>
      </c>
      <c r="J365" s="644">
        <f>SUM(J360:J364)</f>
      </c>
      <c r="K365" s="642">
        <f>SUM(K360:K364)</f>
      </c>
      <c r="L365" s="644">
        <f>SUM(L360:L364)</f>
      </c>
      <c r="M365" s="642">
        <f>SUM(M360:M364)</f>
      </c>
      <c r="N365" s="651">
        <f>SUM(N360:N364)</f>
      </c>
      <c r="O365" s="648">
        <f t="shared" si="10"/>
      </c>
      <c r="P365" s="649">
        <f>SUM(P360:P364)</f>
      </c>
      <c r="Q365" s="625">
        <f t="shared" si="691"/>
      </c>
      <c r="R365" s="667">
        <f>SUM(R360:R364)</f>
      </c>
      <c r="S365" s="668">
        <f>SUM(S360:S364)</f>
      </c>
      <c r="T365" s="650">
        <f t="shared" si="106"/>
      </c>
      <c r="U365" s="650">
        <f t="shared" si="562"/>
      </c>
      <c r="V365" s="650">
        <f t="shared" si="122"/>
      </c>
      <c r="W365" s="651">
        <f>SUM(W360:W364)</f>
      </c>
      <c r="X365" s="650">
        <f t="shared" si="65"/>
      </c>
      <c r="Y365" s="650">
        <f t="shared" si="47"/>
      </c>
      <c r="Z365" s="650">
        <f t="shared" si="476"/>
      </c>
      <c r="AA365" s="650">
        <f t="shared" si="159"/>
      </c>
      <c r="AB365" s="650">
        <f t="shared" si="200"/>
      </c>
      <c r="AC365" s="648">
        <f t="shared" si="673"/>
      </c>
      <c r="AD365" s="648">
        <f t="shared" si="81"/>
      </c>
      <c r="AE365" s="648">
        <f t="shared" si="368"/>
      </c>
      <c r="AF365" s="648">
        <f t="shared" si="492"/>
      </c>
      <c r="AG365" s="648">
        <f t="shared" si="175"/>
      </c>
      <c r="AH365" s="648">
        <f t="shared" si="216"/>
      </c>
      <c r="AI365" s="648">
        <f t="shared" si="888"/>
      </c>
      <c r="AJ365" s="651">
        <f>AVERAGE(AJ360:AJ364)</f>
      </c>
      <c r="AK365" s="651">
        <f>SUM(AK360:AK364)</f>
      </c>
      <c r="AL365" s="651">
        <f>SUM(AL360:AL364)</f>
      </c>
      <c r="AM365" s="651">
        <f>SUM(AM360:AM364)</f>
      </c>
      <c r="AN365" s="651">
        <f>SUM(AN360:AN364)</f>
      </c>
      <c r="AO365" s="667">
        <f>SUM(AO360:AO364)</f>
      </c>
      <c r="AP365" s="651">
        <f>SUM(AP360:AP364)</f>
      </c>
      <c r="AQ365" s="667">
        <f>SUM(AQ360:AQ364)</f>
      </c>
      <c r="AR365" s="667">
        <f>SUM(AR360:AR364)</f>
      </c>
      <c r="AS365" s="651">
        <f>SUM(AS360:AS364)</f>
      </c>
      <c r="AT365" s="651">
        <f>SUM(AT360:AT364)</f>
      </c>
      <c r="AU365" s="651">
        <f>SUM(AU360:AU364)</f>
      </c>
      <c r="AV365" s="654"/>
      <c r="AW365" s="654"/>
      <c r="AX365" s="651">
        <f>SUM(AX360:AX364)</f>
      </c>
    </row>
    <row r="366">
      <c r="A366" s="741"/>
      <c r="B366" s="560" t="s">
        <v>395</v>
      </c>
      <c r="C366" s="560" t="s">
        <v>412</v>
      </c>
      <c r="D366" s="560" t="s">
        <v>417</v>
      </c>
      <c r="E366" s="616" t="s">
        <v>418</v>
      </c>
      <c r="F366" s="617">
        <f t="shared" ref="F366:F368" si="293">G366+H366+I366</f>
      </c>
      <c r="G366" s="618">
        <v>1464.09</v>
      </c>
      <c r="H366" s="618">
        <v>1500.41</v>
      </c>
      <c r="I366" s="659">
        <v>0</v>
      </c>
      <c r="J366" s="557">
        <v>3</v>
      </c>
      <c r="K366" s="618">
        <v>6537.960000000006</v>
      </c>
      <c r="L366" s="557">
        <v>0</v>
      </c>
      <c r="M366" s="618">
        <v>0</v>
      </c>
      <c r="N366" s="622">
        <v>0</v>
      </c>
      <c r="O366" s="556">
        <f t="shared" si="10"/>
      </c>
      <c r="P366" s="624"/>
      <c r="Q366" s="625">
        <f t="shared" si="691"/>
      </c>
      <c r="R366" s="557">
        <f t="shared" ref="R366:R368" si="733">J366+L366</f>
      </c>
      <c r="S366" s="554">
        <f t="shared" ref="S366:S368" si="815">K366+M366</f>
      </c>
      <c r="T366" s="626">
        <f t="shared" si="106"/>
      </c>
      <c r="U366" s="626">
        <f t="shared" si="562"/>
      </c>
      <c r="V366" s="626">
        <f t="shared" si="122"/>
      </c>
      <c r="W366" s="622">
        <v>3</v>
      </c>
      <c r="X366" s="626">
        <f t="shared" si="65"/>
      </c>
      <c r="Y366" s="626">
        <f t="shared" si="47"/>
      </c>
      <c r="Z366" s="626">
        <f t="shared" si="476"/>
      </c>
      <c r="AA366" s="626">
        <f t="shared" si="159"/>
      </c>
      <c r="AB366" s="626">
        <f t="shared" si="200"/>
      </c>
      <c r="AC366" s="556">
        <f t="shared" si="673"/>
      </c>
      <c r="AD366" s="556">
        <f t="shared" si="81"/>
      </c>
      <c r="AE366" s="556">
        <f t="shared" si="368"/>
      </c>
      <c r="AF366" s="556">
        <f t="shared" si="492"/>
      </c>
      <c r="AG366" s="556">
        <f t="shared" si="175"/>
      </c>
      <c r="AH366" s="556">
        <f t="shared" si="216"/>
      </c>
      <c r="AI366" s="556">
        <f t="shared" si="888"/>
      </c>
      <c r="AJ366" s="622">
        <v>61</v>
      </c>
      <c r="AK366" s="628">
        <v>23659</v>
      </c>
      <c r="AL366" s="628">
        <v>423</v>
      </c>
      <c r="AM366" s="628">
        <v>488</v>
      </c>
      <c r="AN366" s="628">
        <v>99</v>
      </c>
      <c r="AO366" s="555">
        <v>22</v>
      </c>
      <c r="AP366" s="628">
        <v>57</v>
      </c>
      <c r="AQ366" s="557">
        <v>84</v>
      </c>
      <c r="AR366" s="555">
        <v>3</v>
      </c>
      <c r="AS366" s="628">
        <v>6</v>
      </c>
      <c r="AT366" s="628">
        <v>2</v>
      </c>
      <c r="AU366" s="628">
        <v>16</v>
      </c>
      <c r="AV366" s="630"/>
      <c r="AW366" s="630"/>
      <c r="AX366" s="731">
        <f t="shared" ref="AX366:AX368" si="598">COUNT(AU366)</f>
      </c>
    </row>
    <row r="367">
      <c r="A367" s="741"/>
      <c r="B367" s="560" t="s">
        <v>395</v>
      </c>
      <c r="C367" s="560" t="s">
        <v>412</v>
      </c>
      <c r="D367" s="560" t="s">
        <v>417</v>
      </c>
      <c r="E367" s="616" t="s">
        <v>419</v>
      </c>
      <c r="F367" s="617">
        <f t="shared" si="293"/>
      </c>
      <c r="G367" s="618">
        <v>1745.29</v>
      </c>
      <c r="H367" s="617">
        <v>1474.31</v>
      </c>
      <c r="I367" s="659">
        <v>0</v>
      </c>
      <c r="J367" s="557">
        <v>3</v>
      </c>
      <c r="K367" s="618">
        <v>6537.959999999992</v>
      </c>
      <c r="L367" s="557">
        <v>0</v>
      </c>
      <c r="M367" s="618">
        <v>0</v>
      </c>
      <c r="N367" s="622">
        <v>0</v>
      </c>
      <c r="O367" s="556">
        <f t="shared" si="10"/>
      </c>
      <c r="P367" s="624"/>
      <c r="Q367" s="625">
        <f t="shared" si="691"/>
      </c>
      <c r="R367" s="557">
        <f t="shared" si="733"/>
      </c>
      <c r="S367" s="554">
        <f t="shared" si="815"/>
      </c>
      <c r="T367" s="626">
        <f t="shared" si="106"/>
      </c>
      <c r="U367" s="626">
        <f t="shared" si="562"/>
      </c>
      <c r="V367" s="626">
        <f t="shared" si="122"/>
      </c>
      <c r="W367" s="622">
        <v>2</v>
      </c>
      <c r="X367" s="626">
        <f t="shared" si="65"/>
      </c>
      <c r="Y367" s="626">
        <f t="shared" si="47"/>
      </c>
      <c r="Z367" s="626">
        <f t="shared" si="476"/>
      </c>
      <c r="AA367" s="626">
        <f t="shared" si="159"/>
      </c>
      <c r="AB367" s="626">
        <f t="shared" si="200"/>
      </c>
      <c r="AC367" s="556">
        <f t="shared" si="673"/>
      </c>
      <c r="AD367" s="556">
        <f t="shared" si="81"/>
      </c>
      <c r="AE367" s="556">
        <f t="shared" si="368"/>
      </c>
      <c r="AF367" s="556">
        <f t="shared" si="492"/>
      </c>
      <c r="AG367" s="556">
        <f t="shared" si="175"/>
      </c>
      <c r="AH367" s="556">
        <f t="shared" si="216"/>
      </c>
      <c r="AI367" s="556">
        <f t="shared" si="888"/>
      </c>
      <c r="AJ367" s="622">
        <v>60</v>
      </c>
      <c r="AK367" s="628">
        <v>27031</v>
      </c>
      <c r="AL367" s="628">
        <v>520</v>
      </c>
      <c r="AM367" s="628">
        <v>588</v>
      </c>
      <c r="AN367" s="628">
        <v>100</v>
      </c>
      <c r="AO367" s="555">
        <v>20</v>
      </c>
      <c r="AP367" s="628">
        <v>43</v>
      </c>
      <c r="AQ367" s="557">
        <v>83</v>
      </c>
      <c r="AR367" s="555">
        <v>3</v>
      </c>
      <c r="AS367" s="628">
        <v>7</v>
      </c>
      <c r="AT367" s="628">
        <v>0</v>
      </c>
      <c r="AU367" s="628">
        <v>25</v>
      </c>
      <c r="AV367" s="630"/>
      <c r="AW367" s="630"/>
      <c r="AX367" s="731">
        <f t="shared" si="598"/>
      </c>
    </row>
    <row r="368">
      <c r="A368" s="741"/>
      <c r="B368" s="560" t="s">
        <v>395</v>
      </c>
      <c r="C368" s="560" t="s">
        <v>412</v>
      </c>
      <c r="D368" s="560" t="s">
        <v>417</v>
      </c>
      <c r="E368" s="655" t="s">
        <v>420</v>
      </c>
      <c r="F368" s="617">
        <f t="shared" si="293"/>
      </c>
      <c r="G368" s="618">
        <v>1232.44</v>
      </c>
      <c r="H368" s="618">
        <v>1066.18</v>
      </c>
      <c r="I368" s="659">
        <v>0</v>
      </c>
      <c r="J368" s="557">
        <v>2</v>
      </c>
      <c r="K368" s="618">
        <v>4543.110000000001</v>
      </c>
      <c r="L368" s="557">
        <v>0</v>
      </c>
      <c r="M368" s="618">
        <v>0</v>
      </c>
      <c r="N368" s="622">
        <v>0</v>
      </c>
      <c r="O368" s="556">
        <f t="shared" si="10"/>
      </c>
      <c r="P368" s="624"/>
      <c r="Q368" s="625">
        <f t="shared" si="691"/>
      </c>
      <c r="R368" s="557">
        <f t="shared" si="733"/>
      </c>
      <c r="S368" s="554">
        <f t="shared" si="815"/>
      </c>
      <c r="T368" s="626">
        <f t="shared" si="106"/>
      </c>
      <c r="U368" s="626">
        <f t="shared" si="562"/>
      </c>
      <c r="V368" s="626">
        <f t="shared" si="122"/>
      </c>
      <c r="W368" s="622">
        <v>2</v>
      </c>
      <c r="X368" s="626">
        <f t="shared" si="65"/>
      </c>
      <c r="Y368" s="626">
        <f t="shared" si="47"/>
      </c>
      <c r="Z368" s="626">
        <f t="shared" si="476"/>
      </c>
      <c r="AA368" s="626">
        <f t="shared" si="159"/>
      </c>
      <c r="AB368" s="626">
        <f t="shared" si="200"/>
      </c>
      <c r="AC368" s="556">
        <f t="shared" si="673"/>
      </c>
      <c r="AD368" s="556">
        <f t="shared" si="81"/>
      </c>
      <c r="AE368" s="556">
        <f t="shared" si="368"/>
      </c>
      <c r="AF368" s="556">
        <f t="shared" si="492"/>
      </c>
      <c r="AG368" s="556">
        <f t="shared" si="175"/>
      </c>
      <c r="AH368" s="556">
        <f t="shared" si="216"/>
      </c>
      <c r="AI368" s="556">
        <f t="shared" si="888"/>
      </c>
      <c r="AJ368" s="622">
        <v>59</v>
      </c>
      <c r="AK368" s="628">
        <v>22043</v>
      </c>
      <c r="AL368" s="628">
        <v>521</v>
      </c>
      <c r="AM368" s="628">
        <v>584</v>
      </c>
      <c r="AN368" s="628">
        <v>86</v>
      </c>
      <c r="AO368" s="555">
        <v>14</v>
      </c>
      <c r="AP368" s="628">
        <v>44</v>
      </c>
      <c r="AQ368" s="557">
        <v>71</v>
      </c>
      <c r="AR368" s="555">
        <v>2</v>
      </c>
      <c r="AS368" s="628">
        <v>2</v>
      </c>
      <c r="AT368" s="628">
        <v>1</v>
      </c>
      <c r="AU368" s="628">
        <v>18</v>
      </c>
      <c r="AV368" s="630"/>
      <c r="AW368" s="630"/>
      <c r="AX368" s="731">
        <f t="shared" si="598"/>
      </c>
    </row>
    <row r="369">
      <c r="A369" s="741"/>
      <c r="B369" s="641" t="s">
        <v>397</v>
      </c>
      <c r="C369" s="641"/>
      <c r="D369" s="641"/>
      <c r="E369" s="641"/>
      <c r="F369" s="642">
        <f>SUM(F366:F368)</f>
      </c>
      <c r="G369" s="642">
        <f>SUM(G366:G368)</f>
      </c>
      <c r="H369" s="642">
        <f>SUM(H366:H368)</f>
      </c>
      <c r="I369" s="624">
        <f>SUM(I366:I368)</f>
      </c>
      <c r="J369" s="644">
        <f>SUM(J366:J368)</f>
      </c>
      <c r="K369" s="642">
        <f>SUM(K366:K368)</f>
      </c>
      <c r="L369" s="644">
        <f>SUM(L366:L368)</f>
      </c>
      <c r="M369" s="642">
        <f>SUM(M366:M368)</f>
      </c>
      <c r="N369" s="651">
        <f>SUM(N366:N368)</f>
      </c>
      <c r="O369" s="648">
        <f t="shared" si="10"/>
      </c>
      <c r="P369" s="649">
        <f>SUM(P366:P368)</f>
      </c>
      <c r="Q369" s="625">
        <f t="shared" si="691"/>
      </c>
      <c r="R369" s="667">
        <f>SUM(R366:R368)</f>
      </c>
      <c r="S369" s="668">
        <f>SUM(S366:S368)</f>
      </c>
      <c r="T369" s="650">
        <f t="shared" si="106"/>
      </c>
      <c r="U369" s="650">
        <f t="shared" si="562"/>
      </c>
      <c r="V369" s="650">
        <f t="shared" si="122"/>
      </c>
      <c r="W369" s="651">
        <f>SUM(W366:W368)</f>
      </c>
      <c r="X369" s="650">
        <f t="shared" si="65"/>
      </c>
      <c r="Y369" s="650">
        <f t="shared" si="47"/>
      </c>
      <c r="Z369" s="650">
        <f t="shared" si="476"/>
      </c>
      <c r="AA369" s="650">
        <f t="shared" si="159"/>
      </c>
      <c r="AB369" s="650">
        <f t="shared" si="200"/>
      </c>
      <c r="AC369" s="648">
        <f t="shared" si="673"/>
      </c>
      <c r="AD369" s="648">
        <f t="shared" si="81"/>
      </c>
      <c r="AE369" s="648">
        <f t="shared" si="368"/>
      </c>
      <c r="AF369" s="648">
        <f t="shared" si="492"/>
      </c>
      <c r="AG369" s="648">
        <f t="shared" si="175"/>
      </c>
      <c r="AH369" s="648">
        <f t="shared" si="216"/>
      </c>
      <c r="AI369" s="648">
        <f t="shared" si="888"/>
      </c>
      <c r="AJ369" s="651">
        <f>AVERAGE(AJ366:AJ368)</f>
      </c>
      <c r="AK369" s="651">
        <f>SUM(AK366:AK368)</f>
      </c>
      <c r="AL369" s="651">
        <f>SUM(AL366:AL368)</f>
      </c>
      <c r="AM369" s="651">
        <f>SUM(AM366:AM368)</f>
      </c>
      <c r="AN369" s="651">
        <f>SUM(AN366:AN368)</f>
      </c>
      <c r="AO369" s="667">
        <f>SUM(AO366:AO368)</f>
      </c>
      <c r="AP369" s="651">
        <f>SUM(AP366:AP368)</f>
      </c>
      <c r="AQ369" s="667">
        <f>SUM(AQ366:AQ368)</f>
      </c>
      <c r="AR369" s="667">
        <f>SUM(AR366:AR368)</f>
      </c>
      <c r="AS369" s="651">
        <f>SUM(AS366:AS368)</f>
      </c>
      <c r="AT369" s="651">
        <f>SUM(AT366:AT368)</f>
      </c>
      <c r="AU369" s="651">
        <f>SUM(AU366:AU368)</f>
      </c>
      <c r="AV369" s="654"/>
      <c r="AW369" s="654"/>
      <c r="AX369" s="651">
        <f>SUM(AX366:AX368)</f>
      </c>
    </row>
    <row r="370">
      <c r="A370" s="741"/>
      <c r="B370" s="670" t="s">
        <v>421</v>
      </c>
      <c r="C370" s="670"/>
      <c r="D370" s="670"/>
      <c r="E370" s="670"/>
      <c r="F370" s="671">
        <f>F369+F365+F359+F353+F347</f>
      </c>
      <c r="G370" s="671">
        <f>G369+G365+G359+G353+G347</f>
      </c>
      <c r="H370" s="671">
        <f>H369+H365+H359+H353+H347</f>
      </c>
      <c r="I370" s="738">
        <f>I369+I365+I359+I353+I347</f>
      </c>
      <c r="J370" s="670">
        <f>J369+J365+J359+J353+J347</f>
      </c>
      <c r="K370" s="670">
        <f>K369+K365+K359+K353+K347</f>
      </c>
      <c r="L370" s="670">
        <f>L369+L365+L359+L353+L347</f>
      </c>
      <c r="M370" s="670">
        <f>M369+M365+M359+M353+M347</f>
      </c>
      <c r="N370" s="673">
        <f>N369+N365+N359+N353+N347</f>
      </c>
      <c r="O370" s="674">
        <f t="shared" si="10"/>
      </c>
      <c r="P370" s="675">
        <f>P369+P365+P359+P353+P347</f>
      </c>
      <c r="Q370" s="676">
        <f t="shared" si="691"/>
      </c>
      <c r="R370" s="672">
        <f>R369+R365+R359+R353+R347</f>
      </c>
      <c r="S370" s="538">
        <f>S369+S365+S359+S353+S347</f>
      </c>
      <c r="T370" s="671">
        <f t="shared" si="106"/>
      </c>
      <c r="U370" s="671">
        <f t="shared" si="562"/>
      </c>
      <c r="V370" s="671">
        <f t="shared" si="122"/>
      </c>
      <c r="W370" s="673">
        <f>W369+W365+W359+W353+W347</f>
      </c>
      <c r="X370" s="671">
        <f t="shared" si="65"/>
      </c>
      <c r="Y370" s="671">
        <f t="shared" si="47"/>
      </c>
      <c r="Z370" s="671">
        <f t="shared" si="476"/>
      </c>
      <c r="AA370" s="671">
        <f t="shared" si="159"/>
      </c>
      <c r="AB370" s="671">
        <f t="shared" si="200"/>
      </c>
      <c r="AC370" s="674">
        <f t="shared" si="673"/>
      </c>
      <c r="AD370" s="674">
        <f t="shared" si="81"/>
      </c>
      <c r="AE370" s="674">
        <f t="shared" si="368"/>
      </c>
      <c r="AF370" s="674">
        <f t="shared" si="492"/>
      </c>
      <c r="AG370" s="674">
        <f t="shared" si="175"/>
      </c>
      <c r="AH370" s="674">
        <f t="shared" si="216"/>
      </c>
      <c r="AI370" s="674">
        <f t="shared" si="888"/>
      </c>
      <c r="AJ370" s="673"/>
      <c r="AK370" s="673">
        <f>AK369+AK365+AK359+AK353+AK347</f>
      </c>
      <c r="AL370" s="673">
        <f>AL369+AL365+AL359+AL353+AL347</f>
      </c>
      <c r="AM370" s="673">
        <f>AM369+AM365+AM359+AM353+AM347</f>
      </c>
      <c r="AN370" s="673">
        <f>AN369+AN365+AN359+AN353+AN347</f>
      </c>
      <c r="AO370" s="672">
        <f>AO369+AO365+AO359+AO353+AO347</f>
      </c>
      <c r="AP370" s="673">
        <f>AP369+AP365+AP359+AP353+AP347</f>
      </c>
      <c r="AQ370" s="672">
        <f>AQ369+AQ365+AQ359+AQ353+AQ347</f>
      </c>
      <c r="AR370" s="672">
        <f>AR369+AR365+AR359+AR353+AR347</f>
      </c>
      <c r="AS370" s="673">
        <f>AS369+AS365+AS359+AS353+AS347</f>
      </c>
      <c r="AT370" s="673">
        <f>AT369+AT365+AT359+AT353+AT347</f>
      </c>
      <c r="AU370" s="673">
        <f>AU369+AU365+AU359+AU353+AU347</f>
      </c>
      <c r="AV370" s="677"/>
      <c r="AW370" s="677"/>
      <c r="AX370" s="673">
        <f>AX369+AX365+AX359+AX353+AX347</f>
      </c>
    </row>
    <row r="371">
      <c r="A371" s="580"/>
      <c r="B371" s="739" t="s">
        <v>350</v>
      </c>
      <c r="C371" s="739"/>
      <c r="D371" s="739"/>
      <c r="E371" s="739"/>
      <c r="F371" s="581" t="s">
        <v>351</v>
      </c>
      <c r="G371" s="581"/>
      <c r="H371" s="581"/>
      <c r="I371" s="581"/>
      <c r="J371" s="581"/>
      <c r="K371" s="581"/>
      <c r="L371" s="581"/>
      <c r="M371" s="581"/>
      <c r="N371" s="581"/>
      <c r="O371" s="581"/>
      <c r="P371" s="581"/>
      <c r="Q371" s="581"/>
      <c r="R371" s="581"/>
      <c r="S371" s="581"/>
      <c r="T371" s="581"/>
      <c r="U371" s="581"/>
      <c r="V371" s="581"/>
      <c r="W371" s="581"/>
      <c r="X371" s="581"/>
      <c r="Y371" s="581"/>
      <c r="Z371" s="582" t="s">
        <v>352</v>
      </c>
      <c r="AA371" s="582"/>
      <c r="AB371" s="582"/>
      <c r="AC371" s="582"/>
      <c r="AD371" s="582"/>
      <c r="AE371" s="582"/>
      <c r="AF371" s="582"/>
      <c r="AG371" s="582"/>
      <c r="AH371" s="582"/>
      <c r="AI371" s="582"/>
      <c r="AJ371" s="582"/>
      <c r="AK371" s="582"/>
      <c r="AL371" s="582"/>
      <c r="AM371" s="582"/>
      <c r="AN371" s="582"/>
      <c r="AO371" s="582"/>
      <c r="AP371" s="582"/>
      <c r="AQ371" s="582"/>
      <c r="AR371" s="582"/>
      <c r="AS371" s="582"/>
      <c r="AT371" s="582"/>
      <c r="AU371" s="582"/>
      <c r="AV371" s="583" t="s">
        <v>427</v>
      </c>
      <c r="AW371" s="583"/>
      <c r="AX371" s="728" t="s">
        <v>459</v>
      </c>
    </row>
    <row r="372">
      <c r="A372" s="580"/>
      <c r="B372" s="739"/>
      <c r="C372" s="739"/>
      <c r="D372" s="739"/>
      <c r="E372" s="739"/>
      <c r="F372" s="586" t="s">
        <v>428</v>
      </c>
      <c r="G372" s="586"/>
      <c r="H372" s="586"/>
      <c r="I372" s="586"/>
      <c r="J372" s="587" t="s">
        <v>429</v>
      </c>
      <c r="K372" s="587"/>
      <c r="L372" s="587"/>
      <c r="M372" s="587"/>
      <c r="N372" s="587"/>
      <c r="O372" s="587"/>
      <c r="P372" s="587"/>
      <c r="Q372" s="587"/>
      <c r="R372" s="587"/>
      <c r="S372" s="587"/>
      <c r="T372" s="588" t="s">
        <v>430</v>
      </c>
      <c r="U372" s="588"/>
      <c r="V372" s="588"/>
      <c r="W372" s="588"/>
      <c r="X372" s="588"/>
      <c r="Y372" s="588"/>
      <c r="Z372" s="589" t="s">
        <v>431</v>
      </c>
      <c r="AA372" s="589"/>
      <c r="AB372" s="589"/>
      <c r="AC372" s="589"/>
      <c r="AD372" s="589"/>
      <c r="AE372" s="589"/>
      <c r="AF372" s="589"/>
      <c r="AG372" s="589"/>
      <c r="AH372" s="589"/>
      <c r="AI372" s="589"/>
      <c r="AJ372" s="589"/>
      <c r="AK372" s="590" t="s">
        <v>432</v>
      </c>
      <c r="AL372" s="590"/>
      <c r="AM372" s="590"/>
      <c r="AN372" s="590"/>
      <c r="AO372" s="590"/>
      <c r="AP372" s="590"/>
      <c r="AQ372" s="590"/>
      <c r="AR372" s="590"/>
      <c r="AS372" s="590"/>
      <c r="AT372" s="590"/>
      <c r="AU372" s="590"/>
      <c r="AV372" s="591"/>
      <c r="AW372" s="592"/>
      <c r="AX372" s="728"/>
    </row>
    <row r="373">
      <c r="A373" s="580"/>
      <c r="B373" s="740" t="s">
        <v>433</v>
      </c>
      <c r="C373" s="594" t="s">
        <v>434</v>
      </c>
      <c r="D373" s="595" t="s">
        <v>353</v>
      </c>
      <c r="E373" s="595" t="s">
        <v>354</v>
      </c>
      <c r="F373" s="586" t="s">
        <v>355</v>
      </c>
      <c r="G373" s="586" t="s">
        <v>356</v>
      </c>
      <c r="H373" s="596" t="s">
        <v>357</v>
      </c>
      <c r="I373" s="597" t="s">
        <v>358</v>
      </c>
      <c r="J373" s="598" t="s">
        <v>359</v>
      </c>
      <c r="K373" s="599" t="s">
        <v>360</v>
      </c>
      <c r="L373" s="598" t="s">
        <v>361</v>
      </c>
      <c r="M373" s="599" t="s">
        <v>362</v>
      </c>
      <c r="N373" s="599" t="s">
        <v>435</v>
      </c>
      <c r="O373" s="599" t="s">
        <v>436</v>
      </c>
      <c r="P373" s="599" t="s">
        <v>437</v>
      </c>
      <c r="Q373" s="599" t="s">
        <v>438</v>
      </c>
      <c r="R373" s="599" t="s">
        <v>363</v>
      </c>
      <c r="S373" s="598" t="s">
        <v>364</v>
      </c>
      <c r="T373" s="588" t="s">
        <v>439</v>
      </c>
      <c r="U373" s="729" t="s">
        <v>460</v>
      </c>
      <c r="V373" s="588" t="s">
        <v>369</v>
      </c>
      <c r="W373" s="603" t="s">
        <v>440</v>
      </c>
      <c r="X373" s="588" t="s">
        <v>441</v>
      </c>
      <c r="Y373" s="604" t="s">
        <v>367</v>
      </c>
      <c r="Z373" s="605" t="s">
        <v>442</v>
      </c>
      <c r="AA373" s="606" t="s">
        <v>443</v>
      </c>
      <c r="AB373" s="607" t="s">
        <v>444</v>
      </c>
      <c r="AC373" s="606" t="s">
        <v>445</v>
      </c>
      <c r="AD373" s="606" t="s">
        <v>446</v>
      </c>
      <c r="AE373" s="716" t="s">
        <v>374</v>
      </c>
      <c r="AF373" s="606" t="s">
        <v>447</v>
      </c>
      <c r="AG373" s="717" t="s">
        <v>448</v>
      </c>
      <c r="AH373" s="717" t="s">
        <v>449</v>
      </c>
      <c r="AI373" s="716" t="s">
        <v>450</v>
      </c>
      <c r="AJ373" s="716" t="s">
        <v>377</v>
      </c>
      <c r="AK373" s="590" t="s">
        <v>379</v>
      </c>
      <c r="AL373" s="590" t="s">
        <v>380</v>
      </c>
      <c r="AM373" s="590" t="s">
        <v>382</v>
      </c>
      <c r="AN373" s="590" t="s">
        <v>381</v>
      </c>
      <c r="AO373" s="590" t="s">
        <v>453</v>
      </c>
      <c r="AP373" s="590" t="s">
        <v>383</v>
      </c>
      <c r="AQ373" s="590" t="s">
        <v>452</v>
      </c>
      <c r="AR373" s="590" t="s">
        <v>454</v>
      </c>
      <c r="AS373" s="590" t="s">
        <v>384</v>
      </c>
      <c r="AT373" s="590" t="s">
        <v>451</v>
      </c>
      <c r="AU373" s="590" t="s">
        <v>386</v>
      </c>
      <c r="AV373" s="591"/>
      <c r="AW373" s="592"/>
      <c r="AX373" s="728" t="s">
        <v>461</v>
      </c>
    </row>
    <row r="374">
      <c r="A374" s="741" t="s">
        <v>465</v>
      </c>
      <c r="B374" s="614" t="s">
        <v>395</v>
      </c>
      <c r="C374" s="560" t="s">
        <v>412</v>
      </c>
      <c r="D374" s="615" t="s">
        <v>417</v>
      </c>
      <c r="E374" s="616" t="s">
        <v>393</v>
      </c>
      <c r="F374" s="617">
        <f t="shared" ref="F374:F375" si="294">G374+H374+I374</f>
      </c>
      <c r="G374" s="744">
        <v>746.08</v>
      </c>
      <c r="H374" s="637">
        <v>940.29</v>
      </c>
      <c r="I374" s="659">
        <v>0</v>
      </c>
      <c r="J374" s="619">
        <v>2</v>
      </c>
      <c r="K374" s="637">
        <v>4543.110000000001</v>
      </c>
      <c r="L374" s="619">
        <v>0</v>
      </c>
      <c r="M374" s="637">
        <v>0</v>
      </c>
      <c r="N374" s="622">
        <v>0</v>
      </c>
      <c r="O374" s="556">
        <f t="shared" ref="O374:O399" si="11">N374/R374</f>
      </c>
      <c r="P374" s="624"/>
      <c r="Q374" s="625">
        <f t="shared" ref="Q374:Q399" si="692">P374/R374</f>
      </c>
      <c r="R374" s="557">
        <f t="shared" ref="R374:R375" si="734">J374+L374</f>
      </c>
      <c r="S374" s="554">
        <f t="shared" ref="S374:S375" si="816">K374+M374</f>
      </c>
      <c r="T374" s="626">
        <f t="shared" ref="T374:T399" si="107">S374/F374</f>
      </c>
      <c r="U374" s="626">
        <f t="shared" ref="U374:U399" si="563">S374/(F374+(AX374*500)+F374*3%)</f>
      </c>
      <c r="V374" s="626">
        <f t="shared" ref="V374:V399" si="123">S374/R374</f>
      </c>
      <c r="W374" s="622">
        <v>1</v>
      </c>
      <c r="X374" s="626">
        <f t="shared" ref="X374:X399" si="66">F374/W374</f>
      </c>
      <c r="Y374" s="626">
        <f t="shared" ref="Y374:Y399" si="48">F374/R374</f>
      </c>
      <c r="Z374" s="626">
        <f t="shared" ref="Z374:Z399" si="477">F374/AL374</f>
      </c>
      <c r="AA374" s="626">
        <f t="shared" ref="AA374:AA399" si="160">F374/AK374*1000</f>
      </c>
      <c r="AB374" s="626">
        <f t="shared" ref="AB374:AB399" si="201">F374/AN374</f>
      </c>
      <c r="AC374" s="556">
        <f t="shared" ref="AC374:AC399" si="674">AL374/AK374</f>
      </c>
      <c r="AD374" s="556">
        <f t="shared" ref="AD374:AD399" si="82">AN374/AM374</f>
      </c>
      <c r="AE374" s="556">
        <f t="shared" ref="AE374:AE399" si="369">AP374/AM374</f>
      </c>
      <c r="AF374" s="556">
        <f t="shared" ref="AF374:AF399" si="493">R374/AP374</f>
      </c>
      <c r="AG374" s="556">
        <f t="shared" ref="AG374:AG399" si="176">AR374/AN374</f>
      </c>
      <c r="AH374" s="556">
        <f t="shared" ref="AH374:AH399" si="217">R374/AR374</f>
      </c>
      <c r="AI374" s="556">
        <f t="shared" ref="AI374:AI399" si="889">AQ374/AP374</f>
      </c>
      <c r="AJ374" s="622">
        <v>58</v>
      </c>
      <c r="AK374" s="628">
        <v>19322</v>
      </c>
      <c r="AL374" s="628">
        <v>488</v>
      </c>
      <c r="AM374" s="628">
        <v>562</v>
      </c>
      <c r="AN374" s="628">
        <v>53</v>
      </c>
      <c r="AO374" s="560">
        <v>14</v>
      </c>
      <c r="AP374" s="628">
        <v>44</v>
      </c>
      <c r="AQ374" s="560">
        <v>50</v>
      </c>
      <c r="AR374" s="560">
        <v>2</v>
      </c>
      <c r="AS374" s="628">
        <v>4</v>
      </c>
      <c r="AT374" s="628">
        <v>0</v>
      </c>
      <c r="AU374" s="628">
        <v>14</v>
      </c>
      <c r="AV374" s="630"/>
      <c r="AW374" s="630"/>
      <c r="AX374" s="731">
        <f t="shared" ref="AX374:AX375" si="599">COUNT(AU374)</f>
      </c>
    </row>
    <row r="375">
      <c r="A375" s="741"/>
      <c r="B375" s="614" t="s">
        <v>395</v>
      </c>
      <c r="C375" s="560" t="s">
        <v>412</v>
      </c>
      <c r="D375" s="615" t="s">
        <v>417</v>
      </c>
      <c r="E375" s="655" t="s">
        <v>396</v>
      </c>
      <c r="F375" s="732">
        <f t="shared" si="294"/>
      </c>
      <c r="G375" s="617">
        <v>166.98</v>
      </c>
      <c r="H375" s="617">
        <v>422.55</v>
      </c>
      <c r="I375" s="659">
        <v>0</v>
      </c>
      <c r="J375" s="496">
        <v>3</v>
      </c>
      <c r="K375" s="742">
        <v>6537.960000000006</v>
      </c>
      <c r="L375" s="557">
        <v>0</v>
      </c>
      <c r="M375" s="618">
        <v>0</v>
      </c>
      <c r="N375" s="622">
        <v>0</v>
      </c>
      <c r="O375" s="556">
        <f t="shared" si="11"/>
      </c>
      <c r="P375" s="624"/>
      <c r="Q375" s="625">
        <f t="shared" si="692"/>
      </c>
      <c r="R375" s="557">
        <f t="shared" si="734"/>
      </c>
      <c r="S375" s="554">
        <f t="shared" si="816"/>
      </c>
      <c r="T375" s="626">
        <f t="shared" si="107"/>
      </c>
      <c r="U375" s="626">
        <f t="shared" si="563"/>
      </c>
      <c r="V375" s="626">
        <f t="shared" si="123"/>
      </c>
      <c r="W375" s="622">
        <v>2</v>
      </c>
      <c r="X375" s="626">
        <f t="shared" si="66"/>
      </c>
      <c r="Y375" s="626">
        <f t="shared" si="48"/>
      </c>
      <c r="Z375" s="626">
        <f t="shared" si="477"/>
      </c>
      <c r="AA375" s="626">
        <f t="shared" si="160"/>
      </c>
      <c r="AB375" s="626">
        <f t="shared" si="201"/>
      </c>
      <c r="AC375" s="556">
        <f t="shared" si="674"/>
      </c>
      <c r="AD375" s="556">
        <f t="shared" si="82"/>
      </c>
      <c r="AE375" s="556">
        <f t="shared" si="369"/>
      </c>
      <c r="AF375" s="556">
        <f t="shared" si="493"/>
      </c>
      <c r="AG375" s="556">
        <f t="shared" si="176"/>
      </c>
      <c r="AH375" s="556">
        <f t="shared" si="217"/>
      </c>
      <c r="AI375" s="556">
        <f t="shared" si="889"/>
      </c>
      <c r="AJ375" s="622">
        <v>65</v>
      </c>
      <c r="AK375" s="628">
        <v>8772</v>
      </c>
      <c r="AL375" s="628">
        <v>203</v>
      </c>
      <c r="AM375" s="628">
        <v>230</v>
      </c>
      <c r="AN375" s="628">
        <v>24</v>
      </c>
      <c r="AO375" s="560">
        <v>9</v>
      </c>
      <c r="AP375" s="628">
        <v>56</v>
      </c>
      <c r="AQ375" s="560">
        <v>32</v>
      </c>
      <c r="AR375" s="560">
        <v>4</v>
      </c>
      <c r="AS375" s="622">
        <v>3</v>
      </c>
      <c r="AT375" s="622">
        <v>1</v>
      </c>
      <c r="AU375" s="622">
        <v>5</v>
      </c>
      <c r="AV375" s="630"/>
      <c r="AW375" s="630"/>
      <c r="AX375" s="731">
        <f t="shared" si="599"/>
      </c>
    </row>
    <row r="376">
      <c r="A376" s="741"/>
      <c r="B376" s="641" t="s">
        <v>397</v>
      </c>
      <c r="C376" s="641"/>
      <c r="D376" s="641"/>
      <c r="E376" s="641"/>
      <c r="F376" s="643">
        <f>SUM(F374:F375)</f>
      </c>
      <c r="G376" s="642">
        <f>SUM(G374:G375)</f>
      </c>
      <c r="H376" s="642">
        <f>SUM(H374:H375)</f>
      </c>
      <c r="I376" s="624">
        <f>SUM(I374:I375)</f>
      </c>
      <c r="J376" s="745">
        <f>J374+J375</f>
      </c>
      <c r="K376" s="743">
        <f>SUM(K374:K375)</f>
      </c>
      <c r="L376" s="644">
        <f>SUM(L374:L375)</f>
      </c>
      <c r="M376" s="642">
        <f>SUM(M374:M375)</f>
      </c>
      <c r="N376" s="651">
        <f>SUM(N374:N375)</f>
      </c>
      <c r="O376" s="648">
        <f t="shared" si="11"/>
      </c>
      <c r="P376" s="649">
        <f>SUM(P374:P375)</f>
      </c>
      <c r="Q376" s="625">
        <f t="shared" si="692"/>
      </c>
      <c r="R376" s="667">
        <f>SUM(R374:R375)</f>
      </c>
      <c r="S376" s="668">
        <f>SUM(S374:S375)</f>
      </c>
      <c r="T376" s="650">
        <f t="shared" si="107"/>
      </c>
      <c r="U376" s="650">
        <f t="shared" si="563"/>
      </c>
      <c r="V376" s="650">
        <f t="shared" si="123"/>
      </c>
      <c r="W376" s="651">
        <f>SUM(W374:W375)</f>
      </c>
      <c r="X376" s="650">
        <f t="shared" si="66"/>
      </c>
      <c r="Y376" s="650">
        <f t="shared" si="48"/>
      </c>
      <c r="Z376" s="650">
        <f t="shared" si="477"/>
      </c>
      <c r="AA376" s="650">
        <f t="shared" si="160"/>
      </c>
      <c r="AB376" s="650">
        <f t="shared" si="201"/>
      </c>
      <c r="AC376" s="648">
        <f t="shared" si="674"/>
      </c>
      <c r="AD376" s="648">
        <f t="shared" si="82"/>
      </c>
      <c r="AE376" s="648">
        <f t="shared" si="369"/>
      </c>
      <c r="AF376" s="648">
        <f t="shared" si="493"/>
      </c>
      <c r="AG376" s="648">
        <f t="shared" si="176"/>
      </c>
      <c r="AH376" s="648">
        <f t="shared" si="217"/>
      </c>
      <c r="AI376" s="648">
        <f t="shared" si="889"/>
      </c>
      <c r="AJ376" s="651">
        <f>AVERAGE(AJ374:AJ375)</f>
      </c>
      <c r="AK376" s="651">
        <f>SUM(AK374:AK375)</f>
      </c>
      <c r="AL376" s="651">
        <f>SUM(AL374:AL375)</f>
      </c>
      <c r="AM376" s="651">
        <f>SUM(AM374:AM375)</f>
      </c>
      <c r="AN376" s="651">
        <f>SUM(AN374:AN375)</f>
      </c>
      <c r="AO376" s="644">
        <f>SUM(AO374:AO375)</f>
      </c>
      <c r="AP376" s="651">
        <f>SUM(AP374:AP375)</f>
      </c>
      <c r="AQ376" s="644">
        <f>SUM(AQ374:AQ375)</f>
      </c>
      <c r="AR376" s="644">
        <f>SUM(AR374:AR375)</f>
      </c>
      <c r="AS376" s="651">
        <f>SUM(AS374:AS375)</f>
      </c>
      <c r="AT376" s="651">
        <f>SUM(AT374:AT375)</f>
      </c>
      <c r="AU376" s="651">
        <f>SUM(AU374:AU375)</f>
      </c>
      <c r="AV376" s="654"/>
      <c r="AW376" s="654"/>
      <c r="AX376" s="651">
        <f>SUM(AX374:AX375)</f>
      </c>
    </row>
    <row r="377">
      <c r="A377" s="741"/>
      <c r="B377" s="692" t="s">
        <v>458</v>
      </c>
      <c r="C377" s="614" t="s">
        <v>394</v>
      </c>
      <c r="D377" s="615" t="s">
        <v>423</v>
      </c>
      <c r="E377" s="655" t="s">
        <v>399</v>
      </c>
      <c r="F377" s="732">
        <f t="shared" ref="F377:F381" si="295">G377+H377+I377</f>
      </c>
      <c r="G377" s="617">
        <v>619.12</v>
      </c>
      <c r="H377" s="617">
        <v>1161.68</v>
      </c>
      <c r="I377" s="659">
        <v>0</v>
      </c>
      <c r="J377" s="555">
        <v>0</v>
      </c>
      <c r="K377" s="742">
        <v>0</v>
      </c>
      <c r="L377" s="555">
        <v>0</v>
      </c>
      <c r="M377" s="617">
        <v>0</v>
      </c>
      <c r="N377" s="622">
        <v>0</v>
      </c>
      <c r="O377" s="556">
        <f t="shared" si="11"/>
      </c>
      <c r="P377" s="659"/>
      <c r="Q377" s="625">
        <f t="shared" si="692"/>
      </c>
      <c r="R377" s="557">
        <f t="shared" ref="R377:R381" si="735">J377+L377</f>
      </c>
      <c r="S377" s="554">
        <f t="shared" ref="S377:S381" si="817">K377+M377</f>
      </c>
      <c r="T377" s="626">
        <f t="shared" si="107"/>
      </c>
      <c r="U377" s="626">
        <f t="shared" si="563"/>
      </c>
      <c r="V377" s="626">
        <f t="shared" si="123"/>
      </c>
      <c r="W377" s="622">
        <v>0</v>
      </c>
      <c r="X377" s="626">
        <f t="shared" si="66"/>
      </c>
      <c r="Y377" s="626">
        <f t="shared" si="48"/>
      </c>
      <c r="Z377" s="626">
        <f t="shared" si="477"/>
      </c>
      <c r="AA377" s="626">
        <f t="shared" si="160"/>
      </c>
      <c r="AB377" s="626">
        <f t="shared" si="201"/>
      </c>
      <c r="AC377" s="556">
        <f t="shared" si="674"/>
      </c>
      <c r="AD377" s="556">
        <f t="shared" si="82"/>
      </c>
      <c r="AE377" s="556">
        <f t="shared" si="369"/>
      </c>
      <c r="AF377" s="556">
        <f t="shared" si="493"/>
      </c>
      <c r="AG377" s="556">
        <f t="shared" si="176"/>
      </c>
      <c r="AH377" s="556">
        <f t="shared" si="217"/>
      </c>
      <c r="AI377" s="556">
        <f t="shared" si="889"/>
      </c>
      <c r="AJ377" s="622">
        <v>51</v>
      </c>
      <c r="AK377" s="628">
        <v>19330</v>
      </c>
      <c r="AL377" s="628">
        <v>499</v>
      </c>
      <c r="AM377" s="628">
        <v>505</v>
      </c>
      <c r="AN377" s="628">
        <v>79</v>
      </c>
      <c r="AO377" s="555">
        <v>19</v>
      </c>
      <c r="AP377" s="622">
        <v>38</v>
      </c>
      <c r="AQ377" s="555">
        <v>74</v>
      </c>
      <c r="AR377" s="555">
        <v>1</v>
      </c>
      <c r="AS377" s="628">
        <v>6</v>
      </c>
      <c r="AT377" s="628">
        <v>3</v>
      </c>
      <c r="AU377" s="628">
        <v>24</v>
      </c>
      <c r="AV377" s="630"/>
      <c r="AW377" s="630"/>
      <c r="AX377" s="731">
        <f t="shared" ref="AX377:AX381" si="600">COUNT(AU377)</f>
      </c>
    </row>
    <row r="378">
      <c r="A378" s="741"/>
      <c r="B378" s="692" t="s">
        <v>458</v>
      </c>
      <c r="C378" s="614" t="s">
        <v>394</v>
      </c>
      <c r="D378" s="615" t="s">
        <v>423</v>
      </c>
      <c r="E378" s="655" t="s">
        <v>401</v>
      </c>
      <c r="F378" s="732">
        <f t="shared" si="295"/>
      </c>
      <c r="G378" s="617">
        <v>680.76</v>
      </c>
      <c r="H378" s="617">
        <v>1213.84</v>
      </c>
      <c r="I378" s="659">
        <v>0</v>
      </c>
      <c r="J378" s="555">
        <v>0</v>
      </c>
      <c r="K378" s="742">
        <v>0</v>
      </c>
      <c r="L378" s="555">
        <v>0</v>
      </c>
      <c r="M378" s="617">
        <v>0</v>
      </c>
      <c r="N378" s="622">
        <v>0</v>
      </c>
      <c r="O378" s="556">
        <f t="shared" si="11"/>
      </c>
      <c r="P378" s="659"/>
      <c r="Q378" s="625">
        <f t="shared" si="692"/>
      </c>
      <c r="R378" s="557">
        <f t="shared" si="735"/>
      </c>
      <c r="S378" s="554">
        <f t="shared" si="817"/>
      </c>
      <c r="T378" s="626">
        <f t="shared" si="107"/>
      </c>
      <c r="U378" s="626">
        <f t="shared" si="563"/>
      </c>
      <c r="V378" s="626">
        <f t="shared" si="123"/>
      </c>
      <c r="W378" s="622">
        <v>0</v>
      </c>
      <c r="X378" s="626">
        <f t="shared" si="66"/>
      </c>
      <c r="Y378" s="626">
        <f t="shared" si="48"/>
      </c>
      <c r="Z378" s="626">
        <f t="shared" si="477"/>
      </c>
      <c r="AA378" s="626">
        <f t="shared" si="160"/>
      </c>
      <c r="AB378" s="626">
        <f t="shared" si="201"/>
      </c>
      <c r="AC378" s="556">
        <f t="shared" si="674"/>
      </c>
      <c r="AD378" s="556">
        <f t="shared" si="82"/>
      </c>
      <c r="AE378" s="556">
        <f t="shared" si="369"/>
      </c>
      <c r="AF378" s="556">
        <f t="shared" si="493"/>
      </c>
      <c r="AG378" s="556">
        <f t="shared" si="176"/>
      </c>
      <c r="AH378" s="556">
        <f t="shared" si="217"/>
      </c>
      <c r="AI378" s="556">
        <f t="shared" si="889"/>
      </c>
      <c r="AJ378" s="622">
        <v>59</v>
      </c>
      <c r="AK378" s="628">
        <v>11475</v>
      </c>
      <c r="AL378" s="628">
        <v>179</v>
      </c>
      <c r="AM378" s="628">
        <v>178</v>
      </c>
      <c r="AN378" s="622">
        <v>81</v>
      </c>
      <c r="AO378" s="555">
        <v>23</v>
      </c>
      <c r="AP378" s="628">
        <v>64</v>
      </c>
      <c r="AQ378" s="555">
        <v>59</v>
      </c>
      <c r="AR378" s="555">
        <v>1</v>
      </c>
      <c r="AS378" s="628">
        <v>6</v>
      </c>
      <c r="AT378" s="628">
        <v>0</v>
      </c>
      <c r="AU378" s="628">
        <v>24</v>
      </c>
      <c r="AV378" s="630"/>
      <c r="AW378" s="630"/>
      <c r="AX378" s="731">
        <f t="shared" si="600"/>
      </c>
    </row>
    <row r="379">
      <c r="A379" s="741"/>
      <c r="B379" s="692" t="s">
        <v>458</v>
      </c>
      <c r="C379" s="614" t="s">
        <v>394</v>
      </c>
      <c r="D379" s="615" t="s">
        <v>423</v>
      </c>
      <c r="E379" s="655" t="s">
        <v>402</v>
      </c>
      <c r="F379" s="617">
        <f t="shared" si="295"/>
      </c>
      <c r="G379" s="736">
        <v>1232.72</v>
      </c>
      <c r="H379" s="736">
        <v>176.92</v>
      </c>
      <c r="I379" s="659">
        <v>0</v>
      </c>
      <c r="J379" s="693">
        <v>0</v>
      </c>
      <c r="K379" s="617">
        <v>0</v>
      </c>
      <c r="L379" s="555">
        <v>0</v>
      </c>
      <c r="M379" s="617">
        <v>0</v>
      </c>
      <c r="N379" s="622">
        <v>0</v>
      </c>
      <c r="O379" s="556">
        <f t="shared" si="11"/>
      </c>
      <c r="P379" s="659"/>
      <c r="Q379" s="625">
        <f t="shared" si="692"/>
      </c>
      <c r="R379" s="557">
        <f t="shared" si="735"/>
      </c>
      <c r="S379" s="554">
        <f t="shared" si="817"/>
      </c>
      <c r="T379" s="626">
        <f t="shared" si="107"/>
      </c>
      <c r="U379" s="626">
        <f t="shared" si="563"/>
      </c>
      <c r="V379" s="626">
        <f t="shared" si="123"/>
      </c>
      <c r="W379" s="622">
        <v>0</v>
      </c>
      <c r="X379" s="626">
        <f t="shared" si="66"/>
      </c>
      <c r="Y379" s="626">
        <f t="shared" si="48"/>
      </c>
      <c r="Z379" s="626">
        <f t="shared" si="477"/>
      </c>
      <c r="AA379" s="626">
        <f t="shared" si="160"/>
      </c>
      <c r="AB379" s="626">
        <f t="shared" si="201"/>
      </c>
      <c r="AC379" s="556">
        <f t="shared" si="674"/>
      </c>
      <c r="AD379" s="556">
        <f t="shared" si="82"/>
      </c>
      <c r="AE379" s="556">
        <f t="shared" si="369"/>
      </c>
      <c r="AF379" s="556">
        <f t="shared" si="493"/>
      </c>
      <c r="AG379" s="556">
        <f t="shared" si="176"/>
      </c>
      <c r="AH379" s="556">
        <f t="shared" si="217"/>
      </c>
      <c r="AI379" s="556">
        <f t="shared" si="889"/>
      </c>
      <c r="AJ379" s="622">
        <v>36</v>
      </c>
      <c r="AK379" s="628">
        <v>10190</v>
      </c>
      <c r="AL379" s="628">
        <v>283</v>
      </c>
      <c r="AM379" s="628">
        <v>308</v>
      </c>
      <c r="AN379" s="628">
        <v>30</v>
      </c>
      <c r="AO379" s="555">
        <v>35</v>
      </c>
      <c r="AP379" s="622">
        <v>19</v>
      </c>
      <c r="AQ379" s="555">
        <v>38</v>
      </c>
      <c r="AR379" s="555">
        <v>0</v>
      </c>
      <c r="AS379" s="628">
        <v>1</v>
      </c>
      <c r="AT379" s="628">
        <v>2</v>
      </c>
      <c r="AU379" s="628">
        <v>2</v>
      </c>
      <c r="AV379" s="630"/>
      <c r="AW379" s="630"/>
      <c r="AX379" s="731">
        <f t="shared" si="600"/>
      </c>
    </row>
    <row r="380">
      <c r="A380" s="741"/>
      <c r="B380" s="692" t="s">
        <v>458</v>
      </c>
      <c r="C380" s="614" t="s">
        <v>394</v>
      </c>
      <c r="D380" s="615" t="s">
        <v>423</v>
      </c>
      <c r="E380" s="655" t="s">
        <v>403</v>
      </c>
      <c r="F380" s="617">
        <f t="shared" si="295"/>
      </c>
      <c r="G380" s="617">
        <v>1508.63</v>
      </c>
      <c r="H380" s="617">
        <v>892.83</v>
      </c>
      <c r="I380" s="659">
        <v>0</v>
      </c>
      <c r="J380" s="555">
        <v>0</v>
      </c>
      <c r="K380" s="617">
        <v>0</v>
      </c>
      <c r="L380" s="555">
        <v>0</v>
      </c>
      <c r="M380" s="617">
        <v>0</v>
      </c>
      <c r="N380" s="622">
        <v>0</v>
      </c>
      <c r="O380" s="556">
        <f t="shared" si="11"/>
      </c>
      <c r="P380" s="659"/>
      <c r="Q380" s="625">
        <f t="shared" si="692"/>
      </c>
      <c r="R380" s="557">
        <f t="shared" si="735"/>
      </c>
      <c r="S380" s="554">
        <f t="shared" si="817"/>
      </c>
      <c r="T380" s="626">
        <f t="shared" si="107"/>
      </c>
      <c r="U380" s="626">
        <f t="shared" si="563"/>
      </c>
      <c r="V380" s="626">
        <f t="shared" si="123"/>
      </c>
      <c r="W380" s="622">
        <v>0</v>
      </c>
      <c r="X380" s="626">
        <f t="shared" si="66"/>
      </c>
      <c r="Y380" s="626">
        <f t="shared" si="48"/>
      </c>
      <c r="Z380" s="626">
        <f t="shared" si="477"/>
      </c>
      <c r="AA380" s="626">
        <f t="shared" si="160"/>
      </c>
      <c r="AB380" s="626">
        <f t="shared" si="201"/>
      </c>
      <c r="AC380" s="556">
        <f t="shared" si="674"/>
      </c>
      <c r="AD380" s="556">
        <f t="shared" si="82"/>
      </c>
      <c r="AE380" s="556">
        <f t="shared" si="369"/>
      </c>
      <c r="AF380" s="556">
        <f t="shared" si="493"/>
      </c>
      <c r="AG380" s="556">
        <f t="shared" si="176"/>
      </c>
      <c r="AH380" s="556">
        <f t="shared" si="217"/>
      </c>
      <c r="AI380" s="556">
        <f t="shared" si="889"/>
      </c>
      <c r="AJ380" s="622">
        <v>42</v>
      </c>
      <c r="AK380" s="628">
        <v>13466</v>
      </c>
      <c r="AL380" s="628">
        <v>325</v>
      </c>
      <c r="AM380" s="628">
        <v>354</v>
      </c>
      <c r="AN380" s="628">
        <v>59</v>
      </c>
      <c r="AO380" s="555">
        <v>42</v>
      </c>
      <c r="AP380" s="622">
        <v>47</v>
      </c>
      <c r="AQ380" s="555">
        <v>59</v>
      </c>
      <c r="AR380" s="555">
        <v>0</v>
      </c>
      <c r="AS380" s="622">
        <v>5</v>
      </c>
      <c r="AT380" s="622">
        <v>0</v>
      </c>
      <c r="AU380" s="622">
        <v>5</v>
      </c>
      <c r="AV380" s="630"/>
      <c r="AW380" s="630"/>
      <c r="AX380" s="731">
        <f t="shared" si="600"/>
      </c>
    </row>
    <row r="381">
      <c r="A381" s="741"/>
      <c r="B381" s="692" t="s">
        <v>458</v>
      </c>
      <c r="C381" s="614" t="s">
        <v>394</v>
      </c>
      <c r="D381" s="615" t="s">
        <v>423</v>
      </c>
      <c r="E381" s="655" t="s">
        <v>404</v>
      </c>
      <c r="F381" s="617">
        <f t="shared" si="295"/>
      </c>
      <c r="G381" s="617">
        <v>1263</v>
      </c>
      <c r="H381" s="617">
        <v>704.26</v>
      </c>
      <c r="I381" s="659">
        <v>0</v>
      </c>
      <c r="J381" s="557">
        <v>1</v>
      </c>
      <c r="K381" s="618">
        <v>2825.27</v>
      </c>
      <c r="L381" s="555">
        <v>0</v>
      </c>
      <c r="M381" s="617">
        <v>0</v>
      </c>
      <c r="N381" s="622">
        <v>0</v>
      </c>
      <c r="O381" s="556">
        <f t="shared" si="11"/>
      </c>
      <c r="P381" s="659"/>
      <c r="Q381" s="625">
        <f t="shared" si="692"/>
      </c>
      <c r="R381" s="557">
        <f t="shared" si="735"/>
      </c>
      <c r="S381" s="554">
        <f t="shared" si="817"/>
      </c>
      <c r="T381" s="626">
        <f t="shared" si="107"/>
      </c>
      <c r="U381" s="626">
        <f t="shared" si="563"/>
      </c>
      <c r="V381" s="626">
        <f t="shared" si="123"/>
      </c>
      <c r="W381" s="622">
        <v>1</v>
      </c>
      <c r="X381" s="626">
        <f t="shared" si="66"/>
      </c>
      <c r="Y381" s="626">
        <f t="shared" si="48"/>
      </c>
      <c r="Z381" s="626">
        <f t="shared" si="477"/>
      </c>
      <c r="AA381" s="626">
        <f t="shared" si="160"/>
      </c>
      <c r="AB381" s="626">
        <f t="shared" si="201"/>
      </c>
      <c r="AC381" s="556">
        <f t="shared" si="674"/>
      </c>
      <c r="AD381" s="556">
        <f t="shared" si="82"/>
      </c>
      <c r="AE381" s="556">
        <f t="shared" si="369"/>
      </c>
      <c r="AF381" s="556">
        <f t="shared" si="493"/>
      </c>
      <c r="AG381" s="556">
        <f t="shared" si="176"/>
      </c>
      <c r="AH381" s="556">
        <f t="shared" si="217"/>
      </c>
      <c r="AI381" s="556">
        <f t="shared" si="889"/>
      </c>
      <c r="AJ381" s="622">
        <v>45</v>
      </c>
      <c r="AK381" s="628">
        <v>5605</v>
      </c>
      <c r="AL381" s="628">
        <v>83</v>
      </c>
      <c r="AM381" s="628">
        <v>69</v>
      </c>
      <c r="AN381" s="628">
        <v>47</v>
      </c>
      <c r="AO381" s="555">
        <v>42</v>
      </c>
      <c r="AP381" s="622">
        <v>10</v>
      </c>
      <c r="AQ381" s="555">
        <v>27</v>
      </c>
      <c r="AR381" s="555">
        <v>1</v>
      </c>
      <c r="AS381" s="628">
        <v>3</v>
      </c>
      <c r="AT381" s="628">
        <v>0</v>
      </c>
      <c r="AU381" s="628">
        <v>4</v>
      </c>
      <c r="AV381" s="630"/>
      <c r="AW381" s="630"/>
      <c r="AX381" s="731">
        <f t="shared" si="600"/>
      </c>
    </row>
    <row r="382">
      <c r="A382" s="741"/>
      <c r="B382" s="641" t="s">
        <v>397</v>
      </c>
      <c r="C382" s="641"/>
      <c r="D382" s="641"/>
      <c r="E382" s="641"/>
      <c r="F382" s="642">
        <f>SUM(F377:F381)</f>
      </c>
      <c r="G382" s="642">
        <f>SUM(G377:G381)</f>
      </c>
      <c r="H382" s="642">
        <f>SUM(H377:H381)</f>
      </c>
      <c r="I382" s="624">
        <f>SUM(I377:I381)</f>
      </c>
      <c r="J382" s="644">
        <f>SUM(J377:J381)</f>
      </c>
      <c r="K382" s="642">
        <f>SUM(K377:K381)</f>
      </c>
      <c r="L382" s="644">
        <f>SUM(L377:L381)</f>
      </c>
      <c r="M382" s="642">
        <f>SUM(M377:M381)</f>
      </c>
      <c r="N382" s="651">
        <f>SUM(N377:N381)</f>
      </c>
      <c r="O382" s="648">
        <f t="shared" si="11"/>
      </c>
      <c r="P382" s="649">
        <f>SUM(P377:P381)</f>
      </c>
      <c r="Q382" s="625">
        <f t="shared" si="692"/>
      </c>
      <c r="R382" s="667">
        <f>SUM(R377:R381)</f>
      </c>
      <c r="S382" s="668">
        <f>SUM(S377:S381)</f>
      </c>
      <c r="T382" s="650">
        <f t="shared" si="107"/>
      </c>
      <c r="U382" s="650">
        <f t="shared" si="563"/>
      </c>
      <c r="V382" s="650">
        <f t="shared" si="123"/>
      </c>
      <c r="W382" s="651">
        <f>SUM(W377:W381)</f>
      </c>
      <c r="X382" s="650">
        <f t="shared" si="66"/>
      </c>
      <c r="Y382" s="650">
        <f t="shared" si="48"/>
      </c>
      <c r="Z382" s="650">
        <f t="shared" si="477"/>
      </c>
      <c r="AA382" s="650">
        <f t="shared" si="160"/>
      </c>
      <c r="AB382" s="650">
        <f t="shared" si="201"/>
      </c>
      <c r="AC382" s="648">
        <f t="shared" si="674"/>
      </c>
      <c r="AD382" s="648">
        <f t="shared" si="82"/>
      </c>
      <c r="AE382" s="648">
        <f t="shared" si="369"/>
      </c>
      <c r="AF382" s="648">
        <f t="shared" si="493"/>
      </c>
      <c r="AG382" s="648">
        <f t="shared" si="176"/>
      </c>
      <c r="AH382" s="648">
        <f t="shared" si="217"/>
      </c>
      <c r="AI382" s="648">
        <f t="shared" si="889"/>
      </c>
      <c r="AJ382" s="651">
        <f>AVERAGE(AJ377:AJ381)</f>
      </c>
      <c r="AK382" s="651">
        <f>SUM(AK377:AK381)</f>
      </c>
      <c r="AL382" s="651">
        <f>SUM(AL377:AL381)</f>
      </c>
      <c r="AM382" s="651">
        <f>SUM(AM377:AM381)</f>
      </c>
      <c r="AN382" s="651">
        <f>SUM(AN377:AN381)</f>
      </c>
      <c r="AO382" s="667">
        <f>SUM(AO377:AO381)</f>
      </c>
      <c r="AP382" s="651">
        <f>SUM(AP377:AP381)</f>
      </c>
      <c r="AQ382" s="667">
        <f>SUM(AQ377:AQ381)</f>
      </c>
      <c r="AR382" s="667">
        <f>SUM(AR377:AR381)</f>
      </c>
      <c r="AS382" s="651">
        <f>SUM(AS377:AS381)</f>
      </c>
      <c r="AT382" s="651">
        <f>SUM(AT377:AT381)</f>
      </c>
      <c r="AU382" s="651">
        <f>SUM(AU377:AU381)</f>
      </c>
      <c r="AV382" s="654"/>
      <c r="AW382" s="654"/>
      <c r="AX382" s="651">
        <f>SUM(AX377:AX381)</f>
      </c>
    </row>
    <row r="383">
      <c r="A383" s="741"/>
      <c r="B383" s="692" t="s">
        <v>458</v>
      </c>
      <c r="C383" s="614" t="s">
        <v>394</v>
      </c>
      <c r="D383" s="615" t="s">
        <v>410</v>
      </c>
      <c r="E383" s="655" t="s">
        <v>405</v>
      </c>
      <c r="F383" s="617">
        <f t="shared" ref="F383:F387" si="296">G383+H383+I383</f>
      </c>
      <c r="G383" s="617">
        <v>870.33</v>
      </c>
      <c r="H383" s="617">
        <v>507.64</v>
      </c>
      <c r="I383" s="659">
        <v>0</v>
      </c>
      <c r="J383" s="555">
        <v>0</v>
      </c>
      <c r="K383" s="617">
        <v>0</v>
      </c>
      <c r="L383" s="555">
        <v>0</v>
      </c>
      <c r="M383" s="617">
        <v>0</v>
      </c>
      <c r="N383" s="622">
        <v>0</v>
      </c>
      <c r="O383" s="556">
        <f t="shared" si="11"/>
      </c>
      <c r="P383" s="659"/>
      <c r="Q383" s="625">
        <f t="shared" si="692"/>
      </c>
      <c r="R383" s="557">
        <f t="shared" ref="R383:R387" si="736">J383+L383</f>
      </c>
      <c r="S383" s="554">
        <f t="shared" ref="S383:S387" si="818">K383+M383</f>
      </c>
      <c r="T383" s="626">
        <f t="shared" si="107"/>
      </c>
      <c r="U383" s="626">
        <f t="shared" si="563"/>
      </c>
      <c r="V383" s="626">
        <f t="shared" si="123"/>
      </c>
      <c r="W383" s="622">
        <v>0</v>
      </c>
      <c r="X383" s="626">
        <f t="shared" si="66"/>
      </c>
      <c r="Y383" s="626">
        <f t="shared" si="48"/>
      </c>
      <c r="Z383" s="626">
        <f t="shared" si="477"/>
      </c>
      <c r="AA383" s="626">
        <f t="shared" si="160"/>
      </c>
      <c r="AB383" s="626">
        <f t="shared" si="201"/>
      </c>
      <c r="AC383" s="556">
        <f t="shared" si="674"/>
      </c>
      <c r="AD383" s="556">
        <f t="shared" si="82"/>
      </c>
      <c r="AE383" s="556">
        <f t="shared" si="369"/>
      </c>
      <c r="AF383" s="556">
        <f t="shared" si="493"/>
      </c>
      <c r="AG383" s="556">
        <f t="shared" si="176"/>
      </c>
      <c r="AH383" s="556">
        <f t="shared" si="217"/>
      </c>
      <c r="AI383" s="556">
        <f t="shared" si="889"/>
      </c>
      <c r="AJ383" s="622">
        <v>39</v>
      </c>
      <c r="AK383" s="628">
        <v>9184</v>
      </c>
      <c r="AL383" s="628">
        <v>153</v>
      </c>
      <c r="AM383" s="628">
        <v>181</v>
      </c>
      <c r="AN383" s="628">
        <v>23</v>
      </c>
      <c r="AO383" s="555">
        <v>9</v>
      </c>
      <c r="AP383" s="622">
        <v>10</v>
      </c>
      <c r="AQ383" s="555">
        <v>23</v>
      </c>
      <c r="AR383" s="555">
        <v>1</v>
      </c>
      <c r="AS383" s="622">
        <v>1</v>
      </c>
      <c r="AT383" s="622">
        <v>0</v>
      </c>
      <c r="AU383" s="622">
        <v>5</v>
      </c>
      <c r="AV383" s="630"/>
      <c r="AW383" s="630"/>
      <c r="AX383" s="731">
        <f t="shared" ref="AX383:AX387" si="601">COUNT(AU383)</f>
      </c>
    </row>
    <row r="384">
      <c r="A384" s="741"/>
      <c r="B384" s="692" t="s">
        <v>458</v>
      </c>
      <c r="C384" s="614" t="s">
        <v>394</v>
      </c>
      <c r="D384" s="615" t="s">
        <v>410</v>
      </c>
      <c r="E384" s="655" t="s">
        <v>406</v>
      </c>
      <c r="F384" s="617">
        <f t="shared" si="296"/>
      </c>
      <c r="G384" s="617">
        <v>860.45</v>
      </c>
      <c r="H384" s="617">
        <v>448.51</v>
      </c>
      <c r="I384" s="659">
        <v>0</v>
      </c>
      <c r="J384" s="555">
        <v>2</v>
      </c>
      <c r="K384" s="617">
        <v>3989.6999999999994</v>
      </c>
      <c r="L384" s="555">
        <v>0</v>
      </c>
      <c r="M384" s="617">
        <v>0</v>
      </c>
      <c r="N384" s="622">
        <v>0</v>
      </c>
      <c r="O384" s="556">
        <f t="shared" si="11"/>
      </c>
      <c r="P384" s="659"/>
      <c r="Q384" s="625">
        <f t="shared" si="692"/>
      </c>
      <c r="R384" s="557">
        <f t="shared" si="736"/>
      </c>
      <c r="S384" s="554">
        <f t="shared" si="818"/>
      </c>
      <c r="T384" s="626">
        <f t="shared" si="107"/>
      </c>
      <c r="U384" s="626">
        <f t="shared" si="563"/>
      </c>
      <c r="V384" s="626">
        <f t="shared" si="123"/>
      </c>
      <c r="W384" s="622">
        <v>2</v>
      </c>
      <c r="X384" s="626">
        <f t="shared" si="66"/>
      </c>
      <c r="Y384" s="626">
        <f t="shared" si="48"/>
      </c>
      <c r="Z384" s="626">
        <f t="shared" si="477"/>
      </c>
      <c r="AA384" s="626">
        <f t="shared" si="160"/>
      </c>
      <c r="AB384" s="626">
        <f t="shared" si="201"/>
      </c>
      <c r="AC384" s="556">
        <f t="shared" si="674"/>
      </c>
      <c r="AD384" s="556">
        <f t="shared" si="82"/>
      </c>
      <c r="AE384" s="556">
        <f t="shared" si="369"/>
      </c>
      <c r="AF384" s="556">
        <f t="shared" si="493"/>
      </c>
      <c r="AG384" s="556">
        <f t="shared" si="176"/>
      </c>
      <c r="AH384" s="556">
        <f t="shared" si="217"/>
      </c>
      <c r="AI384" s="556">
        <f t="shared" si="889"/>
      </c>
      <c r="AJ384" s="622">
        <v>42</v>
      </c>
      <c r="AK384" s="628">
        <v>9920</v>
      </c>
      <c r="AL384" s="628">
        <v>236</v>
      </c>
      <c r="AM384" s="628">
        <v>273</v>
      </c>
      <c r="AN384" s="628">
        <v>40</v>
      </c>
      <c r="AO384" s="555">
        <v>38</v>
      </c>
      <c r="AP384" s="622">
        <v>37</v>
      </c>
      <c r="AQ384" s="555">
        <v>35</v>
      </c>
      <c r="AR384" s="555">
        <v>2</v>
      </c>
      <c r="AS384" s="628">
        <v>2</v>
      </c>
      <c r="AT384" s="628">
        <v>2</v>
      </c>
      <c r="AU384" s="628">
        <v>3</v>
      </c>
      <c r="AV384" s="630"/>
      <c r="AW384" s="630"/>
      <c r="AX384" s="731">
        <f t="shared" si="601"/>
      </c>
    </row>
    <row r="385">
      <c r="A385" s="741"/>
      <c r="B385" s="692" t="s">
        <v>458</v>
      </c>
      <c r="C385" s="614" t="s">
        <v>394</v>
      </c>
      <c r="D385" s="615" t="s">
        <v>410</v>
      </c>
      <c r="E385" s="655" t="s">
        <v>407</v>
      </c>
      <c r="F385" s="617">
        <f t="shared" si="296"/>
      </c>
      <c r="G385" s="617">
        <v>941.96</v>
      </c>
      <c r="H385" s="617">
        <v>1008.56</v>
      </c>
      <c r="I385" s="659">
        <v>0</v>
      </c>
      <c r="J385" s="555">
        <v>3</v>
      </c>
      <c r="K385" s="617">
        <v>6531.530000000001</v>
      </c>
      <c r="L385" s="555">
        <v>0</v>
      </c>
      <c r="M385" s="617">
        <v>0</v>
      </c>
      <c r="N385" s="622">
        <v>0</v>
      </c>
      <c r="O385" s="556">
        <f t="shared" si="11"/>
      </c>
      <c r="P385" s="624"/>
      <c r="Q385" s="625">
        <f t="shared" si="692"/>
      </c>
      <c r="R385" s="557">
        <f t="shared" si="736"/>
      </c>
      <c r="S385" s="554">
        <f t="shared" si="818"/>
      </c>
      <c r="T385" s="626">
        <f t="shared" si="107"/>
      </c>
      <c r="U385" s="626">
        <f t="shared" si="563"/>
      </c>
      <c r="V385" s="626">
        <f t="shared" si="123"/>
      </c>
      <c r="W385" s="622">
        <v>1</v>
      </c>
      <c r="X385" s="626">
        <f t="shared" si="66"/>
      </c>
      <c r="Y385" s="626">
        <f t="shared" si="48"/>
      </c>
      <c r="Z385" s="626">
        <f t="shared" si="477"/>
      </c>
      <c r="AA385" s="626">
        <f t="shared" si="160"/>
      </c>
      <c r="AB385" s="626">
        <f t="shared" si="201"/>
      </c>
      <c r="AC385" s="556">
        <f t="shared" si="674"/>
      </c>
      <c r="AD385" s="556">
        <f t="shared" si="82"/>
      </c>
      <c r="AE385" s="556">
        <f t="shared" si="369"/>
      </c>
      <c r="AF385" s="556">
        <f t="shared" si="493"/>
      </c>
      <c r="AG385" s="556">
        <f t="shared" si="176"/>
      </c>
      <c r="AH385" s="556">
        <f t="shared" si="217"/>
      </c>
      <c r="AI385" s="556">
        <f t="shared" si="889"/>
      </c>
      <c r="AJ385" s="622">
        <v>44</v>
      </c>
      <c r="AK385" s="628">
        <v>11815</v>
      </c>
      <c r="AL385" s="628">
        <v>301</v>
      </c>
      <c r="AM385" s="628">
        <v>329</v>
      </c>
      <c r="AN385" s="628">
        <v>63</v>
      </c>
      <c r="AO385" s="555">
        <v>15</v>
      </c>
      <c r="AP385" s="622">
        <v>51</v>
      </c>
      <c r="AQ385" s="555">
        <v>52</v>
      </c>
      <c r="AR385" s="555">
        <v>3</v>
      </c>
      <c r="AS385" s="628">
        <v>1</v>
      </c>
      <c r="AT385" s="628">
        <v>2</v>
      </c>
      <c r="AU385" s="628">
        <v>6</v>
      </c>
      <c r="AV385" s="630"/>
      <c r="AW385" s="630"/>
      <c r="AX385" s="731">
        <f t="shared" si="601"/>
      </c>
    </row>
    <row r="386">
      <c r="A386" s="741"/>
      <c r="B386" s="692" t="s">
        <v>458</v>
      </c>
      <c r="C386" s="614" t="s">
        <v>394</v>
      </c>
      <c r="D386" s="615" t="s">
        <v>410</v>
      </c>
      <c r="E386" s="655" t="s">
        <v>408</v>
      </c>
      <c r="F386" s="617">
        <f t="shared" si="296"/>
      </c>
      <c r="G386" s="617">
        <v>931.65</v>
      </c>
      <c r="H386" s="617">
        <v>1057.02</v>
      </c>
      <c r="I386" s="659">
        <v>0</v>
      </c>
      <c r="J386" s="557">
        <v>3</v>
      </c>
      <c r="K386" s="618">
        <v>6916.2800000000025</v>
      </c>
      <c r="L386" s="555">
        <v>0</v>
      </c>
      <c r="M386" s="617">
        <v>0</v>
      </c>
      <c r="N386" s="622">
        <v>0</v>
      </c>
      <c r="O386" s="556">
        <f t="shared" si="11"/>
      </c>
      <c r="P386" s="624"/>
      <c r="Q386" s="625">
        <f t="shared" si="692"/>
      </c>
      <c r="R386" s="557">
        <f t="shared" si="736"/>
      </c>
      <c r="S386" s="554">
        <f t="shared" si="818"/>
      </c>
      <c r="T386" s="626">
        <f t="shared" si="107"/>
      </c>
      <c r="U386" s="626">
        <f t="shared" si="563"/>
      </c>
      <c r="V386" s="626">
        <f t="shared" si="123"/>
      </c>
      <c r="W386" s="622">
        <v>2</v>
      </c>
      <c r="X386" s="626">
        <f t="shared" si="66"/>
      </c>
      <c r="Y386" s="626">
        <f t="shared" si="48"/>
      </c>
      <c r="Z386" s="626">
        <f t="shared" si="477"/>
      </c>
      <c r="AA386" s="626">
        <f t="shared" si="160"/>
      </c>
      <c r="AB386" s="626">
        <f t="shared" si="201"/>
      </c>
      <c r="AC386" s="556">
        <f t="shared" si="674"/>
      </c>
      <c r="AD386" s="556">
        <f t="shared" si="82"/>
      </c>
      <c r="AE386" s="556">
        <f t="shared" si="369"/>
      </c>
      <c r="AF386" s="556">
        <f t="shared" si="493"/>
      </c>
      <c r="AG386" s="556">
        <f t="shared" si="176"/>
      </c>
      <c r="AH386" s="556">
        <f t="shared" si="217"/>
      </c>
      <c r="AI386" s="556">
        <f t="shared" si="889"/>
      </c>
      <c r="AJ386" s="622">
        <v>46</v>
      </c>
      <c r="AK386" s="628">
        <v>13650</v>
      </c>
      <c r="AL386" s="628">
        <v>223</v>
      </c>
      <c r="AM386" s="628">
        <v>231</v>
      </c>
      <c r="AN386" s="628">
        <v>65</v>
      </c>
      <c r="AO386" s="555">
        <v>37</v>
      </c>
      <c r="AP386" s="622">
        <v>63</v>
      </c>
      <c r="AQ386" s="555">
        <v>54</v>
      </c>
      <c r="AR386" s="555">
        <v>3</v>
      </c>
      <c r="AS386" s="628">
        <v>6</v>
      </c>
      <c r="AT386" s="628">
        <v>0</v>
      </c>
      <c r="AU386" s="628">
        <v>11</v>
      </c>
      <c r="AV386" s="630"/>
      <c r="AW386" s="630"/>
      <c r="AX386" s="731">
        <f t="shared" si="601"/>
      </c>
    </row>
    <row r="387">
      <c r="A387" s="741"/>
      <c r="B387" s="692" t="s">
        <v>458</v>
      </c>
      <c r="C387" s="614" t="s">
        <v>394</v>
      </c>
      <c r="D387" s="615" t="s">
        <v>410</v>
      </c>
      <c r="E387" s="655" t="s">
        <v>409</v>
      </c>
      <c r="F387" s="617">
        <f t="shared" si="296"/>
      </c>
      <c r="G387" s="618">
        <v>620.3</v>
      </c>
      <c r="H387" s="618">
        <v>1371.26</v>
      </c>
      <c r="I387" s="659">
        <v>0</v>
      </c>
      <c r="J387" s="555">
        <v>0</v>
      </c>
      <c r="K387" s="618">
        <v>0</v>
      </c>
      <c r="L387" s="555">
        <v>0</v>
      </c>
      <c r="M387" s="617">
        <v>0</v>
      </c>
      <c r="N387" s="622">
        <v>0</v>
      </c>
      <c r="O387" s="556">
        <f t="shared" si="11"/>
      </c>
      <c r="P387" s="624"/>
      <c r="Q387" s="625">
        <f t="shared" si="692"/>
      </c>
      <c r="R387" s="557">
        <f t="shared" si="736"/>
      </c>
      <c r="S387" s="554">
        <f t="shared" si="818"/>
      </c>
      <c r="T387" s="626">
        <f t="shared" si="107"/>
      </c>
      <c r="U387" s="626">
        <f t="shared" si="563"/>
      </c>
      <c r="V387" s="626">
        <f t="shared" si="123"/>
      </c>
      <c r="W387" s="622">
        <v>0</v>
      </c>
      <c r="X387" s="626">
        <f t="shared" si="66"/>
      </c>
      <c r="Y387" s="626">
        <f t="shared" si="48"/>
      </c>
      <c r="Z387" s="626">
        <f t="shared" si="477"/>
      </c>
      <c r="AA387" s="626">
        <f t="shared" si="160"/>
      </c>
      <c r="AB387" s="626">
        <f t="shared" si="201"/>
      </c>
      <c r="AC387" s="556">
        <f t="shared" si="674"/>
      </c>
      <c r="AD387" s="556">
        <f t="shared" si="82"/>
      </c>
      <c r="AE387" s="556">
        <f t="shared" si="369"/>
      </c>
      <c r="AF387" s="556">
        <f t="shared" si="493"/>
      </c>
      <c r="AG387" s="556">
        <f t="shared" si="176"/>
      </c>
      <c r="AH387" s="556">
        <f t="shared" si="217"/>
      </c>
      <c r="AI387" s="556">
        <f t="shared" si="889"/>
      </c>
      <c r="AJ387" s="622">
        <v>48</v>
      </c>
      <c r="AK387" s="628">
        <v>15528</v>
      </c>
      <c r="AL387" s="628">
        <v>252</v>
      </c>
      <c r="AM387" s="628">
        <v>265</v>
      </c>
      <c r="AN387" s="628">
        <v>74</v>
      </c>
      <c r="AO387" s="555">
        <v>35</v>
      </c>
      <c r="AP387" s="622">
        <v>28</v>
      </c>
      <c r="AQ387" s="555">
        <v>50</v>
      </c>
      <c r="AR387" s="555">
        <v>3</v>
      </c>
      <c r="AS387" s="628">
        <v>5</v>
      </c>
      <c r="AT387" s="628">
        <v>2</v>
      </c>
      <c r="AU387" s="628">
        <v>11</v>
      </c>
      <c r="AV387" s="630"/>
      <c r="AW387" s="630"/>
      <c r="AX387" s="731">
        <f t="shared" si="601"/>
      </c>
    </row>
    <row r="388">
      <c r="A388" s="741"/>
      <c r="B388" s="641" t="s">
        <v>397</v>
      </c>
      <c r="C388" s="641"/>
      <c r="D388" s="641"/>
      <c r="E388" s="641"/>
      <c r="F388" s="642">
        <f>SUM(F383:F387)</f>
      </c>
      <c r="G388" s="642">
        <f>SUM(G383:G387)</f>
      </c>
      <c r="H388" s="642">
        <f>SUM(H383:H387)</f>
      </c>
      <c r="I388" s="624">
        <f>SUM(I383:I387)</f>
      </c>
      <c r="J388" s="644">
        <f>SUM(J383:J387)</f>
      </c>
      <c r="K388" s="642">
        <f>SUM(K383:K387)</f>
      </c>
      <c r="L388" s="644">
        <f>SUM(L383:L387)</f>
      </c>
      <c r="M388" s="642">
        <f>SUM(M383:M387)</f>
      </c>
      <c r="N388" s="651">
        <f>SUM(N383:N387)</f>
      </c>
      <c r="O388" s="648">
        <f t="shared" si="11"/>
      </c>
      <c r="P388" s="649">
        <f>SUM(P383:P387)</f>
      </c>
      <c r="Q388" s="625">
        <f t="shared" si="692"/>
      </c>
      <c r="R388" s="667">
        <f>SUM(R383:R387)</f>
      </c>
      <c r="S388" s="668">
        <f>SUM(S383:S387)</f>
      </c>
      <c r="T388" s="650">
        <f t="shared" si="107"/>
      </c>
      <c r="U388" s="650">
        <f t="shared" si="563"/>
      </c>
      <c r="V388" s="650">
        <f t="shared" si="123"/>
      </c>
      <c r="W388" s="651">
        <f>SUM(W383:W387)</f>
      </c>
      <c r="X388" s="650">
        <f t="shared" si="66"/>
      </c>
      <c r="Y388" s="650">
        <f t="shared" si="48"/>
      </c>
      <c r="Z388" s="650">
        <f t="shared" si="477"/>
      </c>
      <c r="AA388" s="650">
        <f t="shared" si="160"/>
      </c>
      <c r="AB388" s="650">
        <f t="shared" si="201"/>
      </c>
      <c r="AC388" s="648">
        <f t="shared" si="674"/>
      </c>
      <c r="AD388" s="648">
        <f t="shared" si="82"/>
      </c>
      <c r="AE388" s="648">
        <f t="shared" si="369"/>
      </c>
      <c r="AF388" s="648">
        <f t="shared" si="493"/>
      </c>
      <c r="AG388" s="648">
        <f t="shared" si="176"/>
      </c>
      <c r="AH388" s="648">
        <f t="shared" si="217"/>
      </c>
      <c r="AI388" s="648">
        <f t="shared" si="889"/>
      </c>
      <c r="AJ388" s="651">
        <f>AVERAGE(AJ383:AJ387)</f>
      </c>
      <c r="AK388" s="651">
        <f>SUM(AK383:AK387)</f>
      </c>
      <c r="AL388" s="651">
        <f>SUM(AL383:AL387)</f>
      </c>
      <c r="AM388" s="651">
        <f>SUM(AM383:AM387)</f>
      </c>
      <c r="AN388" s="651">
        <f>SUM(AN383:AN387)</f>
      </c>
      <c r="AO388" s="667">
        <f>SUM(AO383:AO387)</f>
      </c>
      <c r="AP388" s="651">
        <f>SUM(AP383:AP387)</f>
      </c>
      <c r="AQ388" s="667">
        <f>SUM(AQ383:AQ387)</f>
      </c>
      <c r="AR388" s="667">
        <f>SUM(AR383:AR387)</f>
      </c>
      <c r="AS388" s="651">
        <f>SUM(AS383:AS387)</f>
      </c>
      <c r="AT388" s="651">
        <f>SUM(AT383:AT387)</f>
      </c>
      <c r="AU388" s="651">
        <f>SUM(AU383:AU387)</f>
      </c>
      <c r="AV388" s="654"/>
      <c r="AW388" s="654"/>
      <c r="AX388" s="651">
        <f>SUM(AX383:AX387)</f>
      </c>
    </row>
    <row r="389">
      <c r="A389" s="741"/>
      <c r="B389" s="560" t="s">
        <v>395</v>
      </c>
      <c r="C389" s="560" t="s">
        <v>412</v>
      </c>
      <c r="D389" s="560" t="s">
        <v>392</v>
      </c>
      <c r="E389" s="616" t="s">
        <v>411</v>
      </c>
      <c r="F389" s="617">
        <f t="shared" ref="F389:F393" si="297">G389+H389+I389</f>
      </c>
      <c r="G389" s="618">
        <v>427.06</v>
      </c>
      <c r="H389" s="618">
        <v>1052.04</v>
      </c>
      <c r="I389" s="659">
        <v>0</v>
      </c>
      <c r="J389" s="557">
        <v>1</v>
      </c>
      <c r="K389" s="618">
        <v>2548.2599999999984</v>
      </c>
      <c r="L389" s="557">
        <v>0</v>
      </c>
      <c r="M389" s="618">
        <v>0</v>
      </c>
      <c r="N389" s="622">
        <v>0</v>
      </c>
      <c r="O389" s="556">
        <f t="shared" si="11"/>
      </c>
      <c r="P389" s="624"/>
      <c r="Q389" s="625">
        <f t="shared" si="692"/>
      </c>
      <c r="R389" s="557">
        <f t="shared" ref="R389:R393" si="737">J389+L389</f>
      </c>
      <c r="S389" s="554">
        <f t="shared" ref="S389:S393" si="819">K389+M389</f>
      </c>
      <c r="T389" s="626">
        <f t="shared" si="107"/>
      </c>
      <c r="U389" s="626">
        <f t="shared" si="563"/>
      </c>
      <c r="V389" s="626">
        <f t="shared" si="123"/>
      </c>
      <c r="W389" s="622">
        <v>0</v>
      </c>
      <c r="X389" s="626">
        <f t="shared" si="66"/>
      </c>
      <c r="Y389" s="626">
        <f t="shared" si="48"/>
      </c>
      <c r="Z389" s="626">
        <f t="shared" si="477"/>
      </c>
      <c r="AA389" s="626">
        <f t="shared" si="160"/>
      </c>
      <c r="AB389" s="626">
        <f t="shared" si="201"/>
      </c>
      <c r="AC389" s="556">
        <f t="shared" si="674"/>
      </c>
      <c r="AD389" s="556">
        <f t="shared" si="82"/>
      </c>
      <c r="AE389" s="556">
        <f t="shared" si="369"/>
      </c>
      <c r="AF389" s="556">
        <f t="shared" si="493"/>
      </c>
      <c r="AG389" s="556">
        <f t="shared" si="176"/>
      </c>
      <c r="AH389" s="556">
        <f t="shared" si="217"/>
      </c>
      <c r="AI389" s="556">
        <f t="shared" si="889"/>
      </c>
      <c r="AJ389" s="622">
        <v>55</v>
      </c>
      <c r="AK389" s="628">
        <v>12772</v>
      </c>
      <c r="AL389" s="628">
        <v>173</v>
      </c>
      <c r="AM389" s="628">
        <v>181</v>
      </c>
      <c r="AN389" s="628">
        <v>50</v>
      </c>
      <c r="AO389" s="555">
        <v>14</v>
      </c>
      <c r="AP389" s="628">
        <v>34</v>
      </c>
      <c r="AQ389" s="555">
        <v>48</v>
      </c>
      <c r="AR389" s="555">
        <v>2</v>
      </c>
      <c r="AS389" s="628">
        <v>0</v>
      </c>
      <c r="AT389" s="628">
        <v>0</v>
      </c>
      <c r="AU389" s="628">
        <v>11</v>
      </c>
      <c r="AV389" s="630"/>
      <c r="AW389" s="630"/>
      <c r="AX389" s="731">
        <f t="shared" ref="AX389:AX393" si="602">COUNT(AU389)</f>
      </c>
    </row>
    <row r="390">
      <c r="A390" s="741"/>
      <c r="B390" s="560" t="s">
        <v>395</v>
      </c>
      <c r="C390" s="560" t="s">
        <v>412</v>
      </c>
      <c r="D390" s="560" t="s">
        <v>392</v>
      </c>
      <c r="E390" s="616" t="s">
        <v>413</v>
      </c>
      <c r="F390" s="617">
        <f t="shared" si="297"/>
      </c>
      <c r="G390" s="618">
        <v>645.72</v>
      </c>
      <c r="H390" s="618">
        <v>397.15</v>
      </c>
      <c r="I390" s="659">
        <v>0</v>
      </c>
      <c r="J390" s="555">
        <v>0</v>
      </c>
      <c r="K390" s="617">
        <v>0</v>
      </c>
      <c r="L390" s="555">
        <v>0</v>
      </c>
      <c r="M390" s="617">
        <v>0</v>
      </c>
      <c r="N390" s="622">
        <v>0</v>
      </c>
      <c r="O390" s="556">
        <f t="shared" si="11"/>
      </c>
      <c r="P390" s="624"/>
      <c r="Q390" s="625">
        <f t="shared" si="692"/>
      </c>
      <c r="R390" s="557">
        <f t="shared" si="737"/>
      </c>
      <c r="S390" s="554">
        <f t="shared" si="819"/>
      </c>
      <c r="T390" s="626">
        <f t="shared" si="107"/>
      </c>
      <c r="U390" s="626">
        <f t="shared" si="563"/>
      </c>
      <c r="V390" s="626">
        <f t="shared" si="123"/>
      </c>
      <c r="W390" s="622">
        <v>0</v>
      </c>
      <c r="X390" s="626">
        <f t="shared" si="66"/>
      </c>
      <c r="Y390" s="626">
        <f t="shared" si="48"/>
      </c>
      <c r="Z390" s="626">
        <f t="shared" si="477"/>
      </c>
      <c r="AA390" s="626">
        <f t="shared" si="160"/>
      </c>
      <c r="AB390" s="626">
        <f t="shared" si="201"/>
      </c>
      <c r="AC390" s="556">
        <f t="shared" si="674"/>
      </c>
      <c r="AD390" s="556">
        <f t="shared" si="82"/>
      </c>
      <c r="AE390" s="556">
        <f t="shared" si="369"/>
      </c>
      <c r="AF390" s="556">
        <f t="shared" si="493"/>
      </c>
      <c r="AG390" s="556">
        <f t="shared" si="176"/>
      </c>
      <c r="AH390" s="556">
        <f t="shared" si="217"/>
      </c>
      <c r="AI390" s="556">
        <f t="shared" si="889"/>
      </c>
      <c r="AJ390" s="622">
        <v>24</v>
      </c>
      <c r="AK390" s="628">
        <v>8564</v>
      </c>
      <c r="AL390" s="628">
        <v>173</v>
      </c>
      <c r="AM390" s="628">
        <v>189</v>
      </c>
      <c r="AN390" s="628">
        <v>23</v>
      </c>
      <c r="AO390" s="555">
        <v>8</v>
      </c>
      <c r="AP390" s="628">
        <v>8</v>
      </c>
      <c r="AQ390" s="557">
        <v>17</v>
      </c>
      <c r="AR390" s="555">
        <v>0</v>
      </c>
      <c r="AS390" s="628">
        <v>0</v>
      </c>
      <c r="AT390" s="628">
        <v>0</v>
      </c>
      <c r="AU390" s="628">
        <v>2</v>
      </c>
      <c r="AV390" s="630"/>
      <c r="AW390" s="630"/>
      <c r="AX390" s="731">
        <f t="shared" si="602"/>
      </c>
    </row>
    <row r="391">
      <c r="A391" s="741"/>
      <c r="B391" s="560" t="s">
        <v>395</v>
      </c>
      <c r="C391" s="560" t="s">
        <v>412</v>
      </c>
      <c r="D391" s="560" t="s">
        <v>392</v>
      </c>
      <c r="E391" s="616" t="s">
        <v>414</v>
      </c>
      <c r="F391" s="617">
        <f t="shared" si="297"/>
      </c>
      <c r="G391" s="617">
        <v>781.23</v>
      </c>
      <c r="H391" s="618">
        <v>409.35</v>
      </c>
      <c r="I391" s="659">
        <v>0</v>
      </c>
      <c r="J391" s="557">
        <v>0</v>
      </c>
      <c r="K391" s="618">
        <v>0</v>
      </c>
      <c r="L391" s="557">
        <v>1</v>
      </c>
      <c r="M391" s="618">
        <v>5096.52</v>
      </c>
      <c r="N391" s="622">
        <v>0</v>
      </c>
      <c r="O391" s="556">
        <f t="shared" si="11"/>
      </c>
      <c r="P391" s="624"/>
      <c r="Q391" s="625">
        <f t="shared" si="692"/>
      </c>
      <c r="R391" s="557">
        <f t="shared" si="737"/>
      </c>
      <c r="S391" s="554">
        <f t="shared" si="819"/>
      </c>
      <c r="T391" s="626">
        <f t="shared" si="107"/>
      </c>
      <c r="U391" s="626">
        <f t="shared" si="563"/>
      </c>
      <c r="V391" s="626">
        <f t="shared" si="123"/>
      </c>
      <c r="W391" s="622">
        <v>1</v>
      </c>
      <c r="X391" s="626">
        <f t="shared" si="66"/>
      </c>
      <c r="Y391" s="626">
        <f t="shared" si="48"/>
      </c>
      <c r="Z391" s="626">
        <f t="shared" si="477"/>
      </c>
      <c r="AA391" s="626">
        <f t="shared" si="160"/>
      </c>
      <c r="AB391" s="626">
        <f t="shared" si="201"/>
      </c>
      <c r="AC391" s="556">
        <f t="shared" si="674"/>
      </c>
      <c r="AD391" s="556">
        <f t="shared" si="82"/>
      </c>
      <c r="AE391" s="556">
        <f t="shared" si="369"/>
      </c>
      <c r="AF391" s="556">
        <f t="shared" si="493"/>
      </c>
      <c r="AG391" s="556">
        <f t="shared" si="176"/>
      </c>
      <c r="AH391" s="556">
        <f t="shared" si="217"/>
      </c>
      <c r="AI391" s="556">
        <f t="shared" si="889"/>
      </c>
      <c r="AJ391" s="622">
        <v>33</v>
      </c>
      <c r="AK391" s="628">
        <v>7451</v>
      </c>
      <c r="AL391" s="628">
        <v>151</v>
      </c>
      <c r="AM391" s="628">
        <v>166</v>
      </c>
      <c r="AN391" s="628">
        <v>26</v>
      </c>
      <c r="AO391" s="555">
        <v>10</v>
      </c>
      <c r="AP391" s="628">
        <v>45</v>
      </c>
      <c r="AQ391" s="557">
        <v>25</v>
      </c>
      <c r="AR391" s="555">
        <v>1</v>
      </c>
      <c r="AS391" s="628">
        <v>1</v>
      </c>
      <c r="AT391" s="628">
        <v>0</v>
      </c>
      <c r="AU391" s="628">
        <v>6</v>
      </c>
      <c r="AV391" s="630"/>
      <c r="AW391" s="630"/>
      <c r="AX391" s="731">
        <f t="shared" si="602"/>
      </c>
    </row>
    <row r="392">
      <c r="A392" s="741"/>
      <c r="B392" s="560" t="s">
        <v>395</v>
      </c>
      <c r="C392" s="560" t="s">
        <v>412</v>
      </c>
      <c r="D392" s="560" t="s">
        <v>392</v>
      </c>
      <c r="E392" s="616" t="s">
        <v>415</v>
      </c>
      <c r="F392" s="617">
        <f t="shared" si="297"/>
      </c>
      <c r="G392" s="618">
        <v>729.69</v>
      </c>
      <c r="H392" s="618">
        <v>1101.44</v>
      </c>
      <c r="I392" s="659">
        <v>0</v>
      </c>
      <c r="J392" s="555">
        <v>1</v>
      </c>
      <c r="K392" s="617">
        <v>2316.3700000000026</v>
      </c>
      <c r="L392" s="555">
        <v>1</v>
      </c>
      <c r="M392" s="617">
        <v>6216.209999999999</v>
      </c>
      <c r="N392" s="622">
        <v>1</v>
      </c>
      <c r="O392" s="556">
        <f t="shared" si="11"/>
      </c>
      <c r="P392" s="624"/>
      <c r="Q392" s="625">
        <f t="shared" si="692"/>
      </c>
      <c r="R392" s="557">
        <f t="shared" si="737"/>
      </c>
      <c r="S392" s="554">
        <f t="shared" si="819"/>
      </c>
      <c r="T392" s="626">
        <f t="shared" si="107"/>
      </c>
      <c r="U392" s="626">
        <f t="shared" si="563"/>
      </c>
      <c r="V392" s="626">
        <f t="shared" si="123"/>
      </c>
      <c r="W392" s="622">
        <v>2</v>
      </c>
      <c r="X392" s="626">
        <f t="shared" si="66"/>
      </c>
      <c r="Y392" s="626">
        <f t="shared" si="48"/>
      </c>
      <c r="Z392" s="626">
        <f t="shared" si="477"/>
      </c>
      <c r="AA392" s="626">
        <f t="shared" si="160"/>
      </c>
      <c r="AB392" s="626">
        <f t="shared" si="201"/>
      </c>
      <c r="AC392" s="556">
        <f t="shared" si="674"/>
      </c>
      <c r="AD392" s="556">
        <f t="shared" si="82"/>
      </c>
      <c r="AE392" s="556">
        <f t="shared" si="369"/>
      </c>
      <c r="AF392" s="556">
        <f t="shared" si="493"/>
      </c>
      <c r="AG392" s="556">
        <f t="shared" si="176"/>
      </c>
      <c r="AH392" s="556">
        <f t="shared" si="217"/>
      </c>
      <c r="AI392" s="556">
        <f t="shared" si="889"/>
      </c>
      <c r="AJ392" s="622">
        <v>54</v>
      </c>
      <c r="AK392" s="628">
        <v>14366</v>
      </c>
      <c r="AL392" s="628">
        <v>212</v>
      </c>
      <c r="AM392" s="628">
        <v>233</v>
      </c>
      <c r="AN392" s="628">
        <v>61</v>
      </c>
      <c r="AO392" s="555">
        <v>19</v>
      </c>
      <c r="AP392" s="628">
        <v>60</v>
      </c>
      <c r="AQ392" s="557">
        <v>52</v>
      </c>
      <c r="AR392" s="555">
        <v>3</v>
      </c>
      <c r="AS392" s="628">
        <v>9</v>
      </c>
      <c r="AT392" s="628">
        <v>1</v>
      </c>
      <c r="AU392" s="628">
        <v>10</v>
      </c>
      <c r="AV392" s="630"/>
      <c r="AW392" s="630"/>
      <c r="AX392" s="731">
        <f t="shared" si="602"/>
      </c>
    </row>
    <row r="393">
      <c r="A393" s="741"/>
      <c r="B393" s="560" t="s">
        <v>395</v>
      </c>
      <c r="C393" s="560" t="s">
        <v>412</v>
      </c>
      <c r="D393" s="560" t="s">
        <v>392</v>
      </c>
      <c r="E393" s="655" t="s">
        <v>416</v>
      </c>
      <c r="F393" s="617">
        <f t="shared" si="297"/>
      </c>
      <c r="G393" s="618">
        <v>647.78</v>
      </c>
      <c r="H393" s="618">
        <v>649.75</v>
      </c>
      <c r="I393" s="659">
        <v>0</v>
      </c>
      <c r="J393" s="557">
        <v>5</v>
      </c>
      <c r="K393" s="618">
        <v>11358.089999999997</v>
      </c>
      <c r="L393" s="557">
        <v>0</v>
      </c>
      <c r="M393" s="618">
        <v>0</v>
      </c>
      <c r="N393" s="622">
        <v>1</v>
      </c>
      <c r="O393" s="556">
        <f t="shared" si="11"/>
      </c>
      <c r="P393" s="624"/>
      <c r="Q393" s="625">
        <f t="shared" si="692"/>
      </c>
      <c r="R393" s="557">
        <f t="shared" si="737"/>
      </c>
      <c r="S393" s="554">
        <f t="shared" si="819"/>
      </c>
      <c r="T393" s="626">
        <f t="shared" si="107"/>
      </c>
      <c r="U393" s="626">
        <f t="shared" si="563"/>
      </c>
      <c r="V393" s="626">
        <f t="shared" si="123"/>
      </c>
      <c r="W393" s="622">
        <v>1</v>
      </c>
      <c r="X393" s="626">
        <f t="shared" si="66"/>
      </c>
      <c r="Y393" s="626">
        <f t="shared" si="48"/>
      </c>
      <c r="Z393" s="626">
        <f t="shared" si="477"/>
      </c>
      <c r="AA393" s="626">
        <f t="shared" si="160"/>
      </c>
      <c r="AB393" s="626">
        <f t="shared" si="201"/>
      </c>
      <c r="AC393" s="556">
        <f t="shared" si="674"/>
      </c>
      <c r="AD393" s="556">
        <f t="shared" si="82"/>
      </c>
      <c r="AE393" s="556">
        <f t="shared" si="369"/>
      </c>
      <c r="AF393" s="556">
        <f t="shared" si="493"/>
      </c>
      <c r="AG393" s="556">
        <f t="shared" si="176"/>
      </c>
      <c r="AH393" s="556">
        <f t="shared" si="217"/>
      </c>
      <c r="AI393" s="556">
        <f t="shared" si="889"/>
      </c>
      <c r="AJ393" s="622">
        <v>60</v>
      </c>
      <c r="AK393" s="628">
        <v>11840</v>
      </c>
      <c r="AL393" s="628">
        <v>193</v>
      </c>
      <c r="AM393" s="628">
        <v>208</v>
      </c>
      <c r="AN393" s="628">
        <v>39</v>
      </c>
      <c r="AO393" s="555">
        <v>16</v>
      </c>
      <c r="AP393" s="628">
        <v>33</v>
      </c>
      <c r="AQ393" s="557">
        <v>39</v>
      </c>
      <c r="AR393" s="555">
        <v>5</v>
      </c>
      <c r="AS393" s="628">
        <v>2</v>
      </c>
      <c r="AT393" s="628">
        <v>1</v>
      </c>
      <c r="AU393" s="628">
        <v>6</v>
      </c>
      <c r="AV393" s="630"/>
      <c r="AW393" s="630"/>
      <c r="AX393" s="731">
        <f t="shared" si="602"/>
      </c>
    </row>
    <row r="394">
      <c r="A394" s="741"/>
      <c r="B394" s="641" t="s">
        <v>397</v>
      </c>
      <c r="C394" s="641"/>
      <c r="D394" s="641"/>
      <c r="E394" s="641"/>
      <c r="F394" s="642">
        <f>SUM(F389:F393)</f>
      </c>
      <c r="G394" s="642">
        <f>SUM(G389:G393)</f>
      </c>
      <c r="H394" s="642">
        <f>SUM(H389:H393)</f>
      </c>
      <c r="I394" s="624">
        <f>SUM(I389:I393)</f>
      </c>
      <c r="J394" s="644">
        <f>SUM(J389:J393)</f>
      </c>
      <c r="K394" s="642">
        <f>SUM(K389:K393)</f>
      </c>
      <c r="L394" s="644">
        <f>SUM(L389:L393)</f>
      </c>
      <c r="M394" s="642">
        <f>SUM(M389:M393)</f>
      </c>
      <c r="N394" s="651">
        <f>SUM(N389:N393)</f>
      </c>
      <c r="O394" s="648">
        <f t="shared" si="11"/>
      </c>
      <c r="P394" s="649">
        <f>SUM(P389:P393)</f>
      </c>
      <c r="Q394" s="625">
        <f t="shared" si="692"/>
      </c>
      <c r="R394" s="667">
        <f>SUM(R389:R393)</f>
      </c>
      <c r="S394" s="668">
        <f>SUM(S389:S393)</f>
      </c>
      <c r="T394" s="650">
        <f t="shared" si="107"/>
      </c>
      <c r="U394" s="650">
        <f t="shared" si="563"/>
      </c>
      <c r="V394" s="650">
        <f t="shared" si="123"/>
      </c>
      <c r="W394" s="651">
        <f>SUM(W389:W393)</f>
      </c>
      <c r="X394" s="650">
        <f t="shared" si="66"/>
      </c>
      <c r="Y394" s="650">
        <f t="shared" si="48"/>
      </c>
      <c r="Z394" s="650">
        <f t="shared" si="477"/>
      </c>
      <c r="AA394" s="650">
        <f t="shared" si="160"/>
      </c>
      <c r="AB394" s="650">
        <f t="shared" si="201"/>
      </c>
      <c r="AC394" s="648">
        <f t="shared" si="674"/>
      </c>
      <c r="AD394" s="648">
        <f t="shared" si="82"/>
      </c>
      <c r="AE394" s="648">
        <f t="shared" si="369"/>
      </c>
      <c r="AF394" s="648">
        <f t="shared" si="493"/>
      </c>
      <c r="AG394" s="648">
        <f t="shared" si="176"/>
      </c>
      <c r="AH394" s="648">
        <f t="shared" si="217"/>
      </c>
      <c r="AI394" s="648">
        <f t="shared" si="889"/>
      </c>
      <c r="AJ394" s="651">
        <f>AVERAGE(AJ389:AJ393)</f>
      </c>
      <c r="AK394" s="651">
        <f>SUM(AK389:AK393)</f>
      </c>
      <c r="AL394" s="651">
        <f>SUM(AL389:AL393)</f>
      </c>
      <c r="AM394" s="651">
        <f>SUM(AM389:AM393)</f>
      </c>
      <c r="AN394" s="651">
        <f>SUM(AN389:AN393)</f>
      </c>
      <c r="AO394" s="667">
        <f>SUM(AO389:AO393)</f>
      </c>
      <c r="AP394" s="651">
        <f>SUM(AP389:AP393)</f>
      </c>
      <c r="AQ394" s="667">
        <f>SUM(AQ389:AQ393)</f>
      </c>
      <c r="AR394" s="667">
        <f>SUM(AR389:AR393)</f>
      </c>
      <c r="AS394" s="651">
        <f>SUM(AS389:AS393)</f>
      </c>
      <c r="AT394" s="651">
        <f>SUM(AT389:AT393)</f>
      </c>
      <c r="AU394" s="651">
        <f>SUM(AU389:AU393)</f>
      </c>
      <c r="AV394" s="654"/>
      <c r="AW394" s="654"/>
      <c r="AX394" s="651">
        <f>SUM(AX389:AX393)</f>
      </c>
    </row>
    <row r="395">
      <c r="A395" s="741"/>
      <c r="B395" s="560" t="s">
        <v>395</v>
      </c>
      <c r="C395" s="560" t="s">
        <v>412</v>
      </c>
      <c r="D395" s="560" t="s">
        <v>398</v>
      </c>
      <c r="E395" s="616" t="s">
        <v>418</v>
      </c>
      <c r="F395" s="617">
        <f t="shared" ref="F395:F397" si="298">G395+H395+I395</f>
      </c>
      <c r="G395" s="618">
        <v>942.09</v>
      </c>
      <c r="H395" s="618">
        <v>592.08</v>
      </c>
      <c r="I395" s="659">
        <v>0</v>
      </c>
      <c r="J395" s="557">
        <v>3</v>
      </c>
      <c r="K395" s="618">
        <v>6537.960000000006</v>
      </c>
      <c r="L395" s="557">
        <v>0</v>
      </c>
      <c r="M395" s="618">
        <v>0</v>
      </c>
      <c r="N395" s="622">
        <v>0</v>
      </c>
      <c r="O395" s="556">
        <f t="shared" si="11"/>
      </c>
      <c r="P395" s="624"/>
      <c r="Q395" s="625">
        <f t="shared" si="692"/>
      </c>
      <c r="R395" s="557">
        <f t="shared" ref="R395:R397" si="738">J395+L395</f>
      </c>
      <c r="S395" s="554">
        <f t="shared" ref="S395:S397" si="820">K395+M395</f>
      </c>
      <c r="T395" s="626">
        <f t="shared" si="107"/>
      </c>
      <c r="U395" s="626">
        <f t="shared" si="563"/>
      </c>
      <c r="V395" s="626">
        <f t="shared" si="123"/>
      </c>
      <c r="W395" s="622">
        <v>3</v>
      </c>
      <c r="X395" s="626">
        <f t="shared" si="66"/>
      </c>
      <c r="Y395" s="626">
        <f t="shared" si="48"/>
      </c>
      <c r="Z395" s="626">
        <f t="shared" si="477"/>
      </c>
      <c r="AA395" s="626">
        <f t="shared" si="160"/>
      </c>
      <c r="AB395" s="626">
        <f t="shared" si="201"/>
      </c>
      <c r="AC395" s="556">
        <f t="shared" si="674"/>
      </c>
      <c r="AD395" s="556">
        <f t="shared" si="82"/>
      </c>
      <c r="AE395" s="556">
        <f t="shared" si="369"/>
      </c>
      <c r="AF395" s="556">
        <f t="shared" si="493"/>
      </c>
      <c r="AG395" s="556">
        <f t="shared" si="176"/>
      </c>
      <c r="AH395" s="556">
        <f t="shared" si="217"/>
      </c>
      <c r="AI395" s="556">
        <f t="shared" si="889"/>
      </c>
      <c r="AJ395" s="622">
        <v>55</v>
      </c>
      <c r="AK395" s="628">
        <v>12956</v>
      </c>
      <c r="AL395" s="628">
        <v>279</v>
      </c>
      <c r="AM395" s="628">
        <v>310</v>
      </c>
      <c r="AN395" s="628">
        <v>38</v>
      </c>
      <c r="AO395" s="555">
        <v>12</v>
      </c>
      <c r="AP395" s="628">
        <v>49</v>
      </c>
      <c r="AQ395" s="557">
        <v>40</v>
      </c>
      <c r="AR395" s="555">
        <v>3</v>
      </c>
      <c r="AS395" s="628">
        <v>5</v>
      </c>
      <c r="AT395" s="628">
        <v>1</v>
      </c>
      <c r="AU395" s="628">
        <v>7</v>
      </c>
      <c r="AV395" s="630"/>
      <c r="AW395" s="630"/>
      <c r="AX395" s="731">
        <f t="shared" ref="AX395:AX397" si="603">COUNT(AU395)</f>
      </c>
    </row>
    <row r="396">
      <c r="A396" s="741"/>
      <c r="B396" s="560" t="s">
        <v>395</v>
      </c>
      <c r="C396" s="560" t="s">
        <v>412</v>
      </c>
      <c r="D396" s="560" t="s">
        <v>398</v>
      </c>
      <c r="E396" s="616" t="s">
        <v>419</v>
      </c>
      <c r="F396" s="617">
        <f t="shared" si="298"/>
      </c>
      <c r="G396" s="618">
        <v>1345.4</v>
      </c>
      <c r="H396" s="618">
        <v>733.43</v>
      </c>
      <c r="I396" s="659">
        <v>0</v>
      </c>
      <c r="J396" s="557">
        <v>5</v>
      </c>
      <c r="K396" s="618">
        <v>10390.64</v>
      </c>
      <c r="L396" s="557">
        <v>0</v>
      </c>
      <c r="M396" s="618">
        <v>0</v>
      </c>
      <c r="N396" s="622">
        <v>1</v>
      </c>
      <c r="O396" s="556">
        <f t="shared" si="11"/>
      </c>
      <c r="P396" s="624"/>
      <c r="Q396" s="625">
        <f t="shared" si="692"/>
      </c>
      <c r="R396" s="557">
        <f t="shared" si="738"/>
      </c>
      <c r="S396" s="554">
        <f t="shared" si="820"/>
      </c>
      <c r="T396" s="626">
        <f t="shared" si="107"/>
      </c>
      <c r="U396" s="626">
        <f t="shared" si="563"/>
      </c>
      <c r="V396" s="626">
        <f t="shared" si="123"/>
      </c>
      <c r="W396" s="622">
        <v>5</v>
      </c>
      <c r="X396" s="626">
        <f t="shared" si="66"/>
      </c>
      <c r="Y396" s="626">
        <f t="shared" si="48"/>
      </c>
      <c r="Z396" s="626">
        <f t="shared" si="477"/>
      </c>
      <c r="AA396" s="626">
        <f t="shared" si="160"/>
      </c>
      <c r="AB396" s="626">
        <f t="shared" si="201"/>
      </c>
      <c r="AC396" s="556">
        <f t="shared" si="674"/>
      </c>
      <c r="AD396" s="556">
        <f t="shared" si="82"/>
      </c>
      <c r="AE396" s="556">
        <f t="shared" si="369"/>
      </c>
      <c r="AF396" s="556">
        <f t="shared" si="493"/>
      </c>
      <c r="AG396" s="556">
        <f t="shared" si="176"/>
      </c>
      <c r="AH396" s="556">
        <f t="shared" si="217"/>
      </c>
      <c r="AI396" s="556">
        <f t="shared" si="889"/>
      </c>
      <c r="AJ396" s="622">
        <v>55</v>
      </c>
      <c r="AK396" s="628">
        <v>20451</v>
      </c>
      <c r="AL396" s="628">
        <v>531</v>
      </c>
      <c r="AM396" s="628">
        <v>573</v>
      </c>
      <c r="AN396" s="628">
        <v>75</v>
      </c>
      <c r="AO396" s="555">
        <v>13</v>
      </c>
      <c r="AP396" s="628">
        <v>52</v>
      </c>
      <c r="AQ396" s="557">
        <v>73</v>
      </c>
      <c r="AR396" s="555">
        <v>6</v>
      </c>
      <c r="AS396" s="628">
        <v>4</v>
      </c>
      <c r="AT396" s="628">
        <v>3</v>
      </c>
      <c r="AU396" s="628">
        <v>7</v>
      </c>
      <c r="AV396" s="630"/>
      <c r="AW396" s="630"/>
      <c r="AX396" s="731">
        <f t="shared" si="603"/>
      </c>
    </row>
    <row r="397">
      <c r="A397" s="741"/>
      <c r="B397" s="560" t="s">
        <v>395</v>
      </c>
      <c r="C397" s="560" t="s">
        <v>412</v>
      </c>
      <c r="D397" s="560" t="s">
        <v>398</v>
      </c>
      <c r="E397" s="655" t="s">
        <v>420</v>
      </c>
      <c r="F397" s="617">
        <f t="shared" si="298"/>
      </c>
      <c r="G397" s="618">
        <v>880.9</v>
      </c>
      <c r="H397" s="618">
        <v>773.34</v>
      </c>
      <c r="I397" s="659">
        <v>0</v>
      </c>
      <c r="J397" s="557">
        <v>3</v>
      </c>
      <c r="K397" s="618">
        <v>7091.379999999997</v>
      </c>
      <c r="L397" s="557">
        <v>0</v>
      </c>
      <c r="M397" s="618">
        <v>0</v>
      </c>
      <c r="N397" s="622">
        <v>0</v>
      </c>
      <c r="O397" s="556">
        <f t="shared" si="11"/>
      </c>
      <c r="P397" s="624"/>
      <c r="Q397" s="625">
        <f t="shared" si="692"/>
      </c>
      <c r="R397" s="557">
        <f t="shared" si="738"/>
      </c>
      <c r="S397" s="554">
        <f t="shared" si="820"/>
      </c>
      <c r="T397" s="626">
        <f t="shared" si="107"/>
      </c>
      <c r="U397" s="626">
        <f t="shared" si="563"/>
      </c>
      <c r="V397" s="626">
        <f t="shared" si="123"/>
      </c>
      <c r="W397" s="622">
        <v>2</v>
      </c>
      <c r="X397" s="626">
        <f t="shared" si="66"/>
      </c>
      <c r="Y397" s="626">
        <f t="shared" si="48"/>
      </c>
      <c r="Z397" s="626">
        <f t="shared" si="477"/>
      </c>
      <c r="AA397" s="626">
        <f t="shared" si="160"/>
      </c>
      <c r="AB397" s="626">
        <f t="shared" si="201"/>
      </c>
      <c r="AC397" s="556">
        <f t="shared" si="674"/>
      </c>
      <c r="AD397" s="556">
        <f t="shared" si="82"/>
      </c>
      <c r="AE397" s="556">
        <f t="shared" si="369"/>
      </c>
      <c r="AF397" s="556">
        <f t="shared" si="493"/>
      </c>
      <c r="AG397" s="556">
        <f t="shared" si="176"/>
      </c>
      <c r="AH397" s="556">
        <f t="shared" si="217"/>
      </c>
      <c r="AI397" s="556">
        <f t="shared" si="889"/>
      </c>
      <c r="AJ397" s="622">
        <v>59</v>
      </c>
      <c r="AK397" s="628">
        <v>18370</v>
      </c>
      <c r="AL397" s="628">
        <v>367</v>
      </c>
      <c r="AM397" s="628">
        <v>448</v>
      </c>
      <c r="AN397" s="628">
        <v>64</v>
      </c>
      <c r="AO397" s="555">
        <v>16</v>
      </c>
      <c r="AP397" s="628">
        <v>50</v>
      </c>
      <c r="AQ397" s="557">
        <v>64</v>
      </c>
      <c r="AR397" s="555">
        <v>3</v>
      </c>
      <c r="AS397" s="628">
        <v>4</v>
      </c>
      <c r="AT397" s="628">
        <v>6</v>
      </c>
      <c r="AU397" s="628">
        <v>6</v>
      </c>
      <c r="AV397" s="630"/>
      <c r="AW397" s="630"/>
      <c r="AX397" s="731">
        <f t="shared" si="603"/>
      </c>
    </row>
    <row r="398">
      <c r="A398" s="741"/>
      <c r="B398" s="641" t="s">
        <v>397</v>
      </c>
      <c r="C398" s="641"/>
      <c r="D398" s="641"/>
      <c r="E398" s="641"/>
      <c r="F398" s="642">
        <f>SUM(F395:F397)</f>
      </c>
      <c r="G398" s="642">
        <f>SUM(G395:G397)</f>
      </c>
      <c r="H398" s="642">
        <f>SUM(H395:H397)</f>
      </c>
      <c r="I398" s="624">
        <f>SUM(I395:I397)</f>
      </c>
      <c r="J398" s="644">
        <f>SUM(J395:J397)</f>
      </c>
      <c r="K398" s="642">
        <f>SUM(K395:K397)</f>
      </c>
      <c r="L398" s="644">
        <f>SUM(L395:L397)</f>
      </c>
      <c r="M398" s="642">
        <f>SUM(M395:M397)</f>
      </c>
      <c r="N398" s="651">
        <f>SUM(N395:N397)</f>
      </c>
      <c r="O398" s="648">
        <f t="shared" si="11"/>
      </c>
      <c r="P398" s="649">
        <f>SUM(P395:P397)</f>
      </c>
      <c r="Q398" s="625">
        <f t="shared" si="692"/>
      </c>
      <c r="R398" s="667">
        <f>SUM(R395:R397)</f>
      </c>
      <c r="S398" s="668">
        <f>SUM(S395:S397)</f>
      </c>
      <c r="T398" s="650">
        <f t="shared" si="107"/>
      </c>
      <c r="U398" s="650">
        <f t="shared" si="563"/>
      </c>
      <c r="V398" s="650">
        <f t="shared" si="123"/>
      </c>
      <c r="W398" s="651">
        <f>SUM(W395:W397)</f>
      </c>
      <c r="X398" s="650">
        <f t="shared" si="66"/>
      </c>
      <c r="Y398" s="650">
        <f t="shared" si="48"/>
      </c>
      <c r="Z398" s="650">
        <f t="shared" si="477"/>
      </c>
      <c r="AA398" s="650">
        <f t="shared" si="160"/>
      </c>
      <c r="AB398" s="650">
        <f t="shared" si="201"/>
      </c>
      <c r="AC398" s="648">
        <f t="shared" si="674"/>
      </c>
      <c r="AD398" s="648">
        <f t="shared" si="82"/>
      </c>
      <c r="AE398" s="648">
        <f t="shared" si="369"/>
      </c>
      <c r="AF398" s="648">
        <f t="shared" si="493"/>
      </c>
      <c r="AG398" s="648">
        <f t="shared" si="176"/>
      </c>
      <c r="AH398" s="648">
        <f t="shared" si="217"/>
      </c>
      <c r="AI398" s="648">
        <f t="shared" si="889"/>
      </c>
      <c r="AJ398" s="651">
        <f>AVERAGE(AJ395:AJ397)</f>
      </c>
      <c r="AK398" s="651">
        <f>SUM(AK395:AK397)</f>
      </c>
      <c r="AL398" s="651">
        <f>SUM(AL395:AL397)</f>
      </c>
      <c r="AM398" s="651">
        <f>SUM(AM395:AM397)</f>
      </c>
      <c r="AN398" s="651">
        <f>SUM(AN395:AN397)</f>
      </c>
      <c r="AO398" s="667">
        <f>SUM(AO395:AO397)</f>
      </c>
      <c r="AP398" s="651">
        <f>SUM(AP395:AP397)</f>
      </c>
      <c r="AQ398" s="667">
        <f>SUM(AQ395:AQ397)</f>
      </c>
      <c r="AR398" s="667">
        <f>SUM(AR395:AR397)</f>
      </c>
      <c r="AS398" s="651">
        <f>SUM(AS395:AS397)</f>
      </c>
      <c r="AT398" s="651">
        <f>SUM(AT395:AT397)</f>
      </c>
      <c r="AU398" s="651">
        <f>SUM(AU395:AU397)</f>
      </c>
      <c r="AV398" s="654"/>
      <c r="AW398" s="654"/>
      <c r="AX398" s="651">
        <f>SUM(AX395:AX397)</f>
      </c>
    </row>
    <row r="399">
      <c r="A399" s="741"/>
      <c r="B399" s="670" t="s">
        <v>421</v>
      </c>
      <c r="C399" s="670"/>
      <c r="D399" s="670"/>
      <c r="E399" s="670"/>
      <c r="F399" s="671">
        <f>F398+F394+F388+F382+F376</f>
      </c>
      <c r="G399" s="671">
        <f>G398+G394+G388+G382+G376</f>
      </c>
      <c r="H399" s="671">
        <f>H398+H394+H388+H382+H376</f>
      </c>
      <c r="I399" s="738">
        <f>I398+I394+I388+I382+I376</f>
      </c>
      <c r="J399" s="670">
        <f>J398+J394+J388+J382+J376</f>
      </c>
      <c r="K399" s="670">
        <f>K398+K394+K388+K382+K376</f>
      </c>
      <c r="L399" s="670">
        <f>L398+L394+L388+L382+L376</f>
      </c>
      <c r="M399" s="670">
        <f>M398+M394+M388+M382+M376</f>
      </c>
      <c r="N399" s="673">
        <f>N398+N394+N388+N382+N376</f>
      </c>
      <c r="O399" s="674">
        <f t="shared" si="11"/>
      </c>
      <c r="P399" s="675">
        <f>P398+P394+P388+P382+P376</f>
      </c>
      <c r="Q399" s="676">
        <f t="shared" si="692"/>
      </c>
      <c r="R399" s="672">
        <f>R398+R394+R388+R382+R376</f>
      </c>
      <c r="S399" s="538">
        <f>S398+S394+S388+S382+S376</f>
      </c>
      <c r="T399" s="671">
        <f t="shared" si="107"/>
      </c>
      <c r="U399" s="671">
        <f t="shared" si="563"/>
      </c>
      <c r="V399" s="671">
        <f t="shared" si="123"/>
      </c>
      <c r="W399" s="673">
        <f>W398+W394+W388+W382+W376</f>
      </c>
      <c r="X399" s="671">
        <f t="shared" si="66"/>
      </c>
      <c r="Y399" s="671">
        <f t="shared" si="48"/>
      </c>
      <c r="Z399" s="671">
        <f t="shared" si="477"/>
      </c>
      <c r="AA399" s="671">
        <f t="shared" si="160"/>
      </c>
      <c r="AB399" s="671">
        <f t="shared" si="201"/>
      </c>
      <c r="AC399" s="674">
        <f t="shared" si="674"/>
      </c>
      <c r="AD399" s="674">
        <f t="shared" si="82"/>
      </c>
      <c r="AE399" s="674">
        <f t="shared" si="369"/>
      </c>
      <c r="AF399" s="674">
        <f t="shared" si="493"/>
      </c>
      <c r="AG399" s="674">
        <f t="shared" si="176"/>
      </c>
      <c r="AH399" s="674">
        <f t="shared" si="217"/>
      </c>
      <c r="AI399" s="674">
        <f t="shared" si="889"/>
      </c>
      <c r="AJ399" s="673"/>
      <c r="AK399" s="673">
        <f>AK398+AK394+AK388+AK382+AK376</f>
      </c>
      <c r="AL399" s="673">
        <f>AL398+AL394+AL388+AL382+AL376</f>
      </c>
      <c r="AM399" s="673">
        <f>AM398+AM394+AM388+AM382+AM376</f>
      </c>
      <c r="AN399" s="673">
        <f>AN398+AN394+AN388+AN382+AN376</f>
      </c>
      <c r="AO399" s="672">
        <f>AO398+AO394+AO388+AO382+AO376</f>
      </c>
      <c r="AP399" s="673">
        <f>AP398+AP394+AP388+AP382+AP376</f>
      </c>
      <c r="AQ399" s="672">
        <f>AQ398+AQ394+AQ388+AQ382+AQ376</f>
      </c>
      <c r="AR399" s="672">
        <f>AR398+AR394+AR388+AR382+AR376</f>
      </c>
      <c r="AS399" s="673">
        <f>AS398+AS394+AS388+AS382+AS376</f>
      </c>
      <c r="AT399" s="673">
        <f>AT398+AT394+AT388+AT382+AT376</f>
      </c>
      <c r="AU399" s="673">
        <f>AU398+AU394+AU388+AU382+AU376</f>
      </c>
      <c r="AV399" s="677"/>
      <c r="AW399" s="677"/>
      <c r="AX399" s="673">
        <f>AX398+AX394+AX388+AX382+AX376</f>
      </c>
    </row>
    <row r="400">
      <c r="A400" s="580"/>
      <c r="B400" s="739" t="s">
        <v>350</v>
      </c>
      <c r="C400" s="739"/>
      <c r="D400" s="739"/>
      <c r="E400" s="739"/>
      <c r="F400" s="581" t="s">
        <v>351</v>
      </c>
      <c r="G400" s="581"/>
      <c r="H400" s="581"/>
      <c r="I400" s="581"/>
      <c r="J400" s="581"/>
      <c r="K400" s="581"/>
      <c r="L400" s="581"/>
      <c r="M400" s="581"/>
      <c r="N400" s="581"/>
      <c r="O400" s="581"/>
      <c r="P400" s="581"/>
      <c r="Q400" s="581"/>
      <c r="R400" s="581"/>
      <c r="S400" s="581"/>
      <c r="T400" s="581"/>
      <c r="U400" s="581"/>
      <c r="V400" s="581"/>
      <c r="W400" s="581"/>
      <c r="X400" s="581"/>
      <c r="Y400" s="581"/>
      <c r="Z400" s="582" t="s">
        <v>352</v>
      </c>
      <c r="AA400" s="582"/>
      <c r="AB400" s="582"/>
      <c r="AC400" s="582"/>
      <c r="AD400" s="582"/>
      <c r="AE400" s="582"/>
      <c r="AF400" s="582"/>
      <c r="AG400" s="582"/>
      <c r="AH400" s="582"/>
      <c r="AI400" s="582"/>
      <c r="AJ400" s="582"/>
      <c r="AK400" s="582"/>
      <c r="AL400" s="582"/>
      <c r="AM400" s="582"/>
      <c r="AN400" s="582"/>
      <c r="AO400" s="582"/>
      <c r="AP400" s="582"/>
      <c r="AQ400" s="582"/>
      <c r="AR400" s="582"/>
      <c r="AS400" s="582"/>
      <c r="AT400" s="582"/>
      <c r="AU400" s="582"/>
      <c r="AV400" s="583" t="s">
        <v>427</v>
      </c>
      <c r="AW400" s="583"/>
      <c r="AX400" s="728" t="s">
        <v>459</v>
      </c>
    </row>
    <row r="401">
      <c r="A401" s="580"/>
      <c r="B401" s="739"/>
      <c r="C401" s="739"/>
      <c r="D401" s="739"/>
      <c r="E401" s="739"/>
      <c r="F401" s="586" t="s">
        <v>428</v>
      </c>
      <c r="G401" s="586"/>
      <c r="H401" s="586"/>
      <c r="I401" s="586"/>
      <c r="J401" s="587" t="s">
        <v>429</v>
      </c>
      <c r="K401" s="587"/>
      <c r="L401" s="587"/>
      <c r="M401" s="587"/>
      <c r="N401" s="587"/>
      <c r="O401" s="587"/>
      <c r="P401" s="587"/>
      <c r="Q401" s="587"/>
      <c r="R401" s="587"/>
      <c r="S401" s="587"/>
      <c r="T401" s="588" t="s">
        <v>430</v>
      </c>
      <c r="U401" s="588"/>
      <c r="V401" s="588"/>
      <c r="W401" s="588"/>
      <c r="X401" s="588"/>
      <c r="Y401" s="588"/>
      <c r="Z401" s="589" t="s">
        <v>431</v>
      </c>
      <c r="AA401" s="589"/>
      <c r="AB401" s="589"/>
      <c r="AC401" s="589"/>
      <c r="AD401" s="589"/>
      <c r="AE401" s="589"/>
      <c r="AF401" s="589"/>
      <c r="AG401" s="589"/>
      <c r="AH401" s="589"/>
      <c r="AI401" s="589"/>
      <c r="AJ401" s="589"/>
      <c r="AK401" s="590" t="s">
        <v>432</v>
      </c>
      <c r="AL401" s="590"/>
      <c r="AM401" s="590"/>
      <c r="AN401" s="590"/>
      <c r="AO401" s="590"/>
      <c r="AP401" s="590"/>
      <c r="AQ401" s="590"/>
      <c r="AR401" s="590"/>
      <c r="AS401" s="590"/>
      <c r="AT401" s="590"/>
      <c r="AU401" s="590"/>
      <c r="AV401" s="591"/>
      <c r="AW401" s="592"/>
      <c r="AX401" s="728"/>
    </row>
    <row r="402">
      <c r="A402" s="580"/>
      <c r="B402" s="740" t="s">
        <v>433</v>
      </c>
      <c r="C402" s="594" t="s">
        <v>434</v>
      </c>
      <c r="D402" s="595" t="s">
        <v>353</v>
      </c>
      <c r="E402" s="595" t="s">
        <v>354</v>
      </c>
      <c r="F402" s="586" t="s">
        <v>355</v>
      </c>
      <c r="G402" s="586" t="s">
        <v>356</v>
      </c>
      <c r="H402" s="596" t="s">
        <v>357</v>
      </c>
      <c r="I402" s="597" t="s">
        <v>358</v>
      </c>
      <c r="J402" s="598" t="s">
        <v>359</v>
      </c>
      <c r="K402" s="599" t="s">
        <v>360</v>
      </c>
      <c r="L402" s="598" t="s">
        <v>361</v>
      </c>
      <c r="M402" s="599" t="s">
        <v>362</v>
      </c>
      <c r="N402" s="599" t="s">
        <v>435</v>
      </c>
      <c r="O402" s="599" t="s">
        <v>436</v>
      </c>
      <c r="P402" s="599" t="s">
        <v>437</v>
      </c>
      <c r="Q402" s="599" t="s">
        <v>438</v>
      </c>
      <c r="R402" s="599" t="s">
        <v>363</v>
      </c>
      <c r="S402" s="598" t="s">
        <v>364</v>
      </c>
      <c r="T402" s="588" t="s">
        <v>439</v>
      </c>
      <c r="U402" s="729" t="s">
        <v>460</v>
      </c>
      <c r="V402" s="588" t="s">
        <v>369</v>
      </c>
      <c r="W402" s="603" t="s">
        <v>440</v>
      </c>
      <c r="X402" s="588" t="s">
        <v>441</v>
      </c>
      <c r="Y402" s="604" t="s">
        <v>367</v>
      </c>
      <c r="Z402" s="605" t="s">
        <v>442</v>
      </c>
      <c r="AA402" s="606" t="s">
        <v>443</v>
      </c>
      <c r="AB402" s="607" t="s">
        <v>444</v>
      </c>
      <c r="AC402" s="606" t="s">
        <v>445</v>
      </c>
      <c r="AD402" s="606" t="s">
        <v>446</v>
      </c>
      <c r="AE402" s="716" t="s">
        <v>374</v>
      </c>
      <c r="AF402" s="606" t="s">
        <v>447</v>
      </c>
      <c r="AG402" s="717" t="s">
        <v>448</v>
      </c>
      <c r="AH402" s="717" t="s">
        <v>449</v>
      </c>
      <c r="AI402" s="716" t="s">
        <v>450</v>
      </c>
      <c r="AJ402" s="716" t="s">
        <v>377</v>
      </c>
      <c r="AK402" s="590" t="s">
        <v>379</v>
      </c>
      <c r="AL402" s="590" t="s">
        <v>380</v>
      </c>
      <c r="AM402" s="590" t="s">
        <v>382</v>
      </c>
      <c r="AN402" s="590" t="s">
        <v>381</v>
      </c>
      <c r="AO402" s="590" t="s">
        <v>453</v>
      </c>
      <c r="AP402" s="590" t="s">
        <v>383</v>
      </c>
      <c r="AQ402" s="590" t="s">
        <v>452</v>
      </c>
      <c r="AR402" s="590" t="s">
        <v>454</v>
      </c>
      <c r="AS402" s="590" t="s">
        <v>384</v>
      </c>
      <c r="AT402" s="590" t="s">
        <v>451</v>
      </c>
      <c r="AU402" s="590" t="s">
        <v>386</v>
      </c>
      <c r="AV402" s="591"/>
      <c r="AW402" s="592"/>
      <c r="AX402" s="728" t="s">
        <v>461</v>
      </c>
    </row>
    <row r="403">
      <c r="A403" s="741" t="s">
        <v>466</v>
      </c>
      <c r="B403" s="614" t="s">
        <v>395</v>
      </c>
      <c r="C403" s="560" t="s">
        <v>412</v>
      </c>
      <c r="D403" s="615" t="s">
        <v>398</v>
      </c>
      <c r="E403" s="616" t="s">
        <v>393</v>
      </c>
      <c r="F403" s="617">
        <f t="shared" ref="F403:F404" si="299">G403+H403+I403</f>
      </c>
      <c r="G403" s="744">
        <v>632.97</v>
      </c>
      <c r="H403" s="637">
        <v>884.66</v>
      </c>
      <c r="I403" s="659">
        <v>0</v>
      </c>
      <c r="J403" s="619">
        <v>5</v>
      </c>
      <c r="K403" s="637">
        <v>10849.18</v>
      </c>
      <c r="L403" s="619">
        <v>0</v>
      </c>
      <c r="M403" s="637">
        <v>0</v>
      </c>
      <c r="N403" s="622">
        <v>1</v>
      </c>
      <c r="O403" s="556">
        <f t="shared" ref="O403:O428" si="12">N403/R403</f>
      </c>
      <c r="P403" s="624"/>
      <c r="Q403" s="625">
        <f t="shared" ref="Q403:Q428" si="693">P403/R403</f>
      </c>
      <c r="R403" s="557">
        <f t="shared" ref="R403:R404" si="739">J403+L403</f>
      </c>
      <c r="S403" s="554">
        <f t="shared" ref="S403:S404" si="821">K403+M403</f>
      </c>
      <c r="T403" s="626">
        <f t="shared" ref="T403:T428" si="108">S403/F403</f>
      </c>
      <c r="U403" s="626">
        <f t="shared" ref="U403:U428" si="564">S403/(F403+(AX403*500)+F403*3%)</f>
      </c>
      <c r="V403" s="626">
        <f t="shared" ref="V403:V428" si="124">S403/R403</f>
      </c>
      <c r="W403" s="622">
        <v>4</v>
      </c>
      <c r="X403" s="626">
        <f t="shared" ref="X403:X428" si="67">F403/W403</f>
      </c>
      <c r="Y403" s="626">
        <f t="shared" ref="Y403:Y428" si="49">F403/R403</f>
      </c>
      <c r="Z403" s="626">
        <f t="shared" ref="Z403:Z428" si="478">F403/AL403</f>
      </c>
      <c r="AA403" s="626">
        <f t="shared" ref="AA403:AA428" si="161">F403/AK403*1000</f>
      </c>
      <c r="AB403" s="626">
        <f t="shared" ref="AB403:AB428" si="202">F403/AN403</f>
      </c>
      <c r="AC403" s="556">
        <f t="shared" ref="AC403:AC428" si="675">AL403/AK403</f>
      </c>
      <c r="AD403" s="556">
        <f t="shared" ref="AD403:AD428" si="83">AN403/AM403</f>
      </c>
      <c r="AE403" s="556">
        <f t="shared" ref="AE403:AE428" si="370">AP403/AM403</f>
      </c>
      <c r="AF403" s="556">
        <f t="shared" ref="AF403:AF428" si="494">R403/AP403</f>
      </c>
      <c r="AG403" s="556">
        <f t="shared" ref="AG403:AG428" si="177">AR403/AN403</f>
      </c>
      <c r="AH403" s="556">
        <f t="shared" ref="AH403:AH428" si="218">R403/AR403</f>
      </c>
      <c r="AI403" s="556">
        <f t="shared" ref="AI403:AI428" si="890">AQ403/AP403</f>
      </c>
      <c r="AJ403" s="622">
        <v>63</v>
      </c>
      <c r="AK403" s="628">
        <v>18550</v>
      </c>
      <c r="AL403" s="628">
        <v>420</v>
      </c>
      <c r="AM403" s="628">
        <v>481</v>
      </c>
      <c r="AN403" s="628">
        <v>60</v>
      </c>
      <c r="AO403" s="560">
        <v>14</v>
      </c>
      <c r="AP403" s="622">
        <v>50</v>
      </c>
      <c r="AQ403" s="560">
        <v>53</v>
      </c>
      <c r="AR403" s="560">
        <v>6</v>
      </c>
      <c r="AS403" s="628">
        <v>4</v>
      </c>
      <c r="AT403" s="628">
        <v>0</v>
      </c>
      <c r="AU403" s="628">
        <v>12</v>
      </c>
      <c r="AV403" s="630"/>
      <c r="AW403" s="630"/>
      <c r="AX403" s="731">
        <f t="shared" ref="AX403:AX404" si="604">COUNT(AU403)</f>
      </c>
    </row>
    <row r="404">
      <c r="A404" s="741"/>
      <c r="B404" s="614" t="s">
        <v>395</v>
      </c>
      <c r="C404" s="560" t="s">
        <v>412</v>
      </c>
      <c r="D404" s="615" t="s">
        <v>398</v>
      </c>
      <c r="E404" s="655" t="s">
        <v>396</v>
      </c>
      <c r="F404" s="732">
        <f t="shared" si="299"/>
      </c>
      <c r="G404" s="617">
        <v>201.15</v>
      </c>
      <c r="H404" s="617">
        <v>355.53</v>
      </c>
      <c r="I404" s="659">
        <v>0</v>
      </c>
      <c r="J404" s="496">
        <v>3</v>
      </c>
      <c r="K404" s="742">
        <v>5984.549999999988</v>
      </c>
      <c r="L404" s="557">
        <v>0</v>
      </c>
      <c r="M404" s="618">
        <v>0</v>
      </c>
      <c r="N404" s="622">
        <v>0</v>
      </c>
      <c r="O404" s="556">
        <f t="shared" si="12"/>
      </c>
      <c r="P404" s="624"/>
      <c r="Q404" s="625">
        <f t="shared" si="693"/>
      </c>
      <c r="R404" s="557">
        <f t="shared" si="739"/>
      </c>
      <c r="S404" s="554">
        <f t="shared" si="821"/>
      </c>
      <c r="T404" s="626">
        <f t="shared" si="108"/>
      </c>
      <c r="U404" s="626">
        <f t="shared" si="564"/>
      </c>
      <c r="V404" s="626">
        <f t="shared" si="124"/>
      </c>
      <c r="W404" s="622">
        <v>3</v>
      </c>
      <c r="X404" s="626">
        <f t="shared" si="67"/>
      </c>
      <c r="Y404" s="626">
        <f t="shared" si="49"/>
      </c>
      <c r="Z404" s="626">
        <f t="shared" si="478"/>
      </c>
      <c r="AA404" s="626">
        <f t="shared" si="161"/>
      </c>
      <c r="AB404" s="626">
        <f t="shared" si="202"/>
      </c>
      <c r="AC404" s="556">
        <f t="shared" si="675"/>
      </c>
      <c r="AD404" s="556">
        <f t="shared" si="83"/>
      </c>
      <c r="AE404" s="556">
        <f t="shared" si="370"/>
      </c>
      <c r="AF404" s="556">
        <f t="shared" si="494"/>
      </c>
      <c r="AG404" s="556">
        <f t="shared" si="177"/>
      </c>
      <c r="AH404" s="556">
        <f t="shared" si="218"/>
      </c>
      <c r="AI404" s="556">
        <f t="shared" si="890"/>
      </c>
      <c r="AJ404" s="622">
        <v>68</v>
      </c>
      <c r="AK404" s="628">
        <v>7380</v>
      </c>
      <c r="AL404" s="628">
        <v>191</v>
      </c>
      <c r="AM404" s="628">
        <v>214</v>
      </c>
      <c r="AN404" s="628">
        <v>24</v>
      </c>
      <c r="AO404" s="560">
        <v>4</v>
      </c>
      <c r="AP404" s="628">
        <v>38</v>
      </c>
      <c r="AQ404" s="560">
        <v>20</v>
      </c>
      <c r="AR404" s="560">
        <v>3</v>
      </c>
      <c r="AS404" s="622">
        <v>1</v>
      </c>
      <c r="AT404" s="622">
        <v>0</v>
      </c>
      <c r="AU404" s="622">
        <v>3</v>
      </c>
      <c r="AV404" s="630"/>
      <c r="AW404" s="630"/>
      <c r="AX404" s="731">
        <f t="shared" si="604"/>
      </c>
    </row>
    <row r="405">
      <c r="A405" s="741"/>
      <c r="B405" s="641" t="s">
        <v>397</v>
      </c>
      <c r="C405" s="641"/>
      <c r="D405" s="641"/>
      <c r="E405" s="641"/>
      <c r="F405" s="643">
        <f>SUM(F403:F404)</f>
      </c>
      <c r="G405" s="642">
        <f>SUM(G403:G404)</f>
      </c>
      <c r="H405" s="642">
        <f>SUM(H403:H404)</f>
      </c>
      <c r="I405" s="624">
        <f>SUM(I403:I404)</f>
      </c>
      <c r="J405" s="745">
        <f>J403+J404</f>
      </c>
      <c r="K405" s="743">
        <f>SUM(K403:K404)</f>
      </c>
      <c r="L405" s="644">
        <f>SUM(L403:L404)</f>
      </c>
      <c r="M405" s="642">
        <f>SUM(M403:M404)</f>
      </c>
      <c r="N405" s="651">
        <f>SUM(N403:N404)</f>
      </c>
      <c r="O405" s="648">
        <f t="shared" si="12"/>
      </c>
      <c r="P405" s="649">
        <f>SUM(P403:P404)</f>
      </c>
      <c r="Q405" s="625">
        <f t="shared" si="693"/>
      </c>
      <c r="R405" s="667">
        <f>SUM(R403:R404)</f>
      </c>
      <c r="S405" s="668">
        <f>SUM(S403:S404)</f>
      </c>
      <c r="T405" s="650">
        <f t="shared" si="108"/>
      </c>
      <c r="U405" s="650">
        <f t="shared" si="564"/>
      </c>
      <c r="V405" s="650">
        <f t="shared" si="124"/>
      </c>
      <c r="W405" s="651">
        <f>SUM(W403:W404)</f>
      </c>
      <c r="X405" s="650">
        <f t="shared" si="67"/>
      </c>
      <c r="Y405" s="650">
        <f t="shared" si="49"/>
      </c>
      <c r="Z405" s="650">
        <f t="shared" si="478"/>
      </c>
      <c r="AA405" s="650">
        <f t="shared" si="161"/>
      </c>
      <c r="AB405" s="650">
        <f t="shared" si="202"/>
      </c>
      <c r="AC405" s="648">
        <f t="shared" si="675"/>
      </c>
      <c r="AD405" s="648">
        <f t="shared" si="83"/>
      </c>
      <c r="AE405" s="648">
        <f t="shared" si="370"/>
      </c>
      <c r="AF405" s="648">
        <f t="shared" si="494"/>
      </c>
      <c r="AG405" s="648">
        <f t="shared" si="177"/>
      </c>
      <c r="AH405" s="648">
        <f t="shared" si="218"/>
      </c>
      <c r="AI405" s="648">
        <f t="shared" si="890"/>
      </c>
      <c r="AJ405" s="651">
        <f>AVERAGE(AJ403:AJ404)</f>
      </c>
      <c r="AK405" s="651">
        <f>SUM(AK403:AK404)</f>
      </c>
      <c r="AL405" s="651">
        <f>SUM(AL403:AL404)</f>
      </c>
      <c r="AM405" s="651">
        <f>SUM(AM403:AM404)</f>
      </c>
      <c r="AN405" s="651">
        <f>SUM(AN403:AN404)</f>
      </c>
      <c r="AO405" s="644">
        <f>SUM(AO403:AO404)</f>
      </c>
      <c r="AP405" s="651">
        <f>SUM(AP403:AP404)</f>
      </c>
      <c r="AQ405" s="644">
        <f>SUM(AQ403:AQ404)</f>
      </c>
      <c r="AR405" s="644">
        <f>SUM(AR403:AR404)</f>
      </c>
      <c r="AS405" s="651">
        <f>SUM(AS403:AS404)</f>
      </c>
      <c r="AT405" s="651">
        <f>SUM(AT403:AT404)</f>
      </c>
      <c r="AU405" s="651">
        <f>SUM(AU403:AU404)</f>
      </c>
      <c r="AV405" s="654"/>
      <c r="AW405" s="654"/>
      <c r="AX405" s="651">
        <f>SUM(AX403:AX404)</f>
      </c>
    </row>
    <row r="406">
      <c r="A406" s="741"/>
      <c r="B406" s="692" t="s">
        <v>458</v>
      </c>
      <c r="C406" s="614" t="s">
        <v>394</v>
      </c>
      <c r="D406" s="615" t="s">
        <v>423</v>
      </c>
      <c r="E406" s="655" t="s">
        <v>399</v>
      </c>
      <c r="F406" s="732">
        <f t="shared" ref="F406:F410" si="300">G406+H406+I406</f>
      </c>
      <c r="G406" s="617">
        <v>692.91</v>
      </c>
      <c r="H406" s="617">
        <v>1161.06</v>
      </c>
      <c r="I406" s="659">
        <v>0</v>
      </c>
      <c r="J406" s="555">
        <v>3</v>
      </c>
      <c r="K406" s="742">
        <v>5243.179999999999</v>
      </c>
      <c r="L406" s="555">
        <v>0</v>
      </c>
      <c r="M406" s="617">
        <v>0</v>
      </c>
      <c r="N406" s="622">
        <v>1</v>
      </c>
      <c r="O406" s="556">
        <f t="shared" si="12"/>
      </c>
      <c r="P406" s="659"/>
      <c r="Q406" s="625">
        <f t="shared" si="693"/>
      </c>
      <c r="R406" s="557">
        <f t="shared" ref="R406:R410" si="740">J406+L406</f>
      </c>
      <c r="S406" s="554">
        <f t="shared" ref="S406:S410" si="822">K406+M406</f>
      </c>
      <c r="T406" s="626">
        <f t="shared" si="108"/>
      </c>
      <c r="U406" s="626">
        <f t="shared" si="564"/>
      </c>
      <c r="V406" s="626">
        <f t="shared" si="124"/>
      </c>
      <c r="W406" s="622">
        <v>3</v>
      </c>
      <c r="X406" s="626">
        <f t="shared" si="67"/>
      </c>
      <c r="Y406" s="626">
        <f t="shared" si="49"/>
      </c>
      <c r="Z406" s="626">
        <f t="shared" si="478"/>
      </c>
      <c r="AA406" s="626">
        <f t="shared" si="161"/>
      </c>
      <c r="AB406" s="626">
        <f t="shared" si="202"/>
      </c>
      <c r="AC406" s="556">
        <f t="shared" si="675"/>
      </c>
      <c r="AD406" s="556">
        <f t="shared" si="83"/>
      </c>
      <c r="AE406" s="556">
        <f t="shared" si="370"/>
      </c>
      <c r="AF406" s="556">
        <f t="shared" si="494"/>
      </c>
      <c r="AG406" s="556">
        <f t="shared" si="177"/>
      </c>
      <c r="AH406" s="556">
        <f t="shared" si="218"/>
      </c>
      <c r="AI406" s="556">
        <f t="shared" si="890"/>
      </c>
      <c r="AJ406" s="622">
        <v>40</v>
      </c>
      <c r="AK406" s="628">
        <v>19041</v>
      </c>
      <c r="AL406" s="628">
        <v>512</v>
      </c>
      <c r="AM406" s="628">
        <v>555</v>
      </c>
      <c r="AN406" s="628">
        <v>96</v>
      </c>
      <c r="AO406" s="555">
        <v>11</v>
      </c>
      <c r="AP406" s="622">
        <v>30</v>
      </c>
      <c r="AQ406" s="555">
        <v>73</v>
      </c>
      <c r="AR406" s="555">
        <v>3</v>
      </c>
      <c r="AS406" s="622">
        <v>4</v>
      </c>
      <c r="AT406" s="622">
        <v>1</v>
      </c>
      <c r="AU406" s="622">
        <v>18</v>
      </c>
      <c r="AV406" s="630"/>
      <c r="AW406" s="630"/>
      <c r="AX406" s="731">
        <f t="shared" ref="AX406:AX410" si="605">COUNT(AU406)</f>
      </c>
    </row>
    <row r="407">
      <c r="A407" s="741"/>
      <c r="B407" s="692" t="s">
        <v>458</v>
      </c>
      <c r="C407" s="614" t="s">
        <v>394</v>
      </c>
      <c r="D407" s="615" t="s">
        <v>423</v>
      </c>
      <c r="E407" s="655" t="s">
        <v>401</v>
      </c>
      <c r="F407" s="732">
        <f t="shared" si="300"/>
      </c>
      <c r="G407" s="617">
        <v>1408.09</v>
      </c>
      <c r="H407" s="617">
        <v>1829.58</v>
      </c>
      <c r="I407" s="659">
        <v>0</v>
      </c>
      <c r="J407" s="555">
        <v>3</v>
      </c>
      <c r="K407" s="742">
        <v>7412.89</v>
      </c>
      <c r="L407" s="555">
        <v>0</v>
      </c>
      <c r="M407" s="617">
        <v>0</v>
      </c>
      <c r="N407" s="622">
        <v>1</v>
      </c>
      <c r="O407" s="556">
        <f t="shared" si="12"/>
      </c>
      <c r="P407" s="659"/>
      <c r="Q407" s="625">
        <f t="shared" si="693"/>
      </c>
      <c r="R407" s="557">
        <f t="shared" si="740"/>
      </c>
      <c r="S407" s="554">
        <f t="shared" si="822"/>
      </c>
      <c r="T407" s="626">
        <f t="shared" si="108"/>
      </c>
      <c r="U407" s="626">
        <f t="shared" si="564"/>
      </c>
      <c r="V407" s="626">
        <f t="shared" si="124"/>
      </c>
      <c r="W407" s="622">
        <v>1</v>
      </c>
      <c r="X407" s="626">
        <f t="shared" si="67"/>
      </c>
      <c r="Y407" s="626">
        <f t="shared" si="49"/>
      </c>
      <c r="Z407" s="626">
        <f t="shared" si="478"/>
      </c>
      <c r="AA407" s="626">
        <f t="shared" si="161"/>
      </c>
      <c r="AB407" s="626">
        <f t="shared" si="202"/>
      </c>
      <c r="AC407" s="556">
        <f t="shared" si="675"/>
      </c>
      <c r="AD407" s="556">
        <f t="shared" si="83"/>
      </c>
      <c r="AE407" s="556">
        <f t="shared" si="370"/>
      </c>
      <c r="AF407" s="556">
        <f t="shared" si="494"/>
      </c>
      <c r="AG407" s="556">
        <f t="shared" si="177"/>
      </c>
      <c r="AH407" s="556">
        <f t="shared" si="218"/>
      </c>
      <c r="AI407" s="556">
        <f t="shared" si="890"/>
      </c>
      <c r="AJ407" s="622">
        <v>50</v>
      </c>
      <c r="AK407" s="628">
        <v>30267</v>
      </c>
      <c r="AL407" s="628">
        <v>685</v>
      </c>
      <c r="AM407" s="628">
        <v>736</v>
      </c>
      <c r="AN407" s="622">
        <v>150</v>
      </c>
      <c r="AO407" s="555">
        <v>29</v>
      </c>
      <c r="AP407" s="628">
        <v>54</v>
      </c>
      <c r="AQ407" s="555">
        <v>117</v>
      </c>
      <c r="AR407" s="555">
        <v>3</v>
      </c>
      <c r="AS407" s="628">
        <v>10</v>
      </c>
      <c r="AT407" s="628">
        <v>1</v>
      </c>
      <c r="AU407" s="628">
        <v>30</v>
      </c>
      <c r="AV407" s="630"/>
      <c r="AW407" s="630"/>
      <c r="AX407" s="731">
        <f t="shared" si="605"/>
      </c>
    </row>
    <row r="408">
      <c r="A408" s="741"/>
      <c r="B408" s="692" t="s">
        <v>458</v>
      </c>
      <c r="C408" s="614" t="s">
        <v>394</v>
      </c>
      <c r="D408" s="615" t="s">
        <v>423</v>
      </c>
      <c r="E408" s="655" t="s">
        <v>402</v>
      </c>
      <c r="F408" s="617">
        <f t="shared" si="300"/>
      </c>
      <c r="G408" s="736">
        <v>1203.12</v>
      </c>
      <c r="H408" s="736">
        <v>1129.67</v>
      </c>
      <c r="I408" s="659">
        <v>0</v>
      </c>
      <c r="J408" s="693">
        <v>2</v>
      </c>
      <c r="K408" s="617">
        <v>4543.110000000001</v>
      </c>
      <c r="L408" s="555">
        <v>0</v>
      </c>
      <c r="M408" s="617">
        <v>0</v>
      </c>
      <c r="N408" s="622">
        <v>0</v>
      </c>
      <c r="O408" s="556">
        <f t="shared" si="12"/>
      </c>
      <c r="P408" s="659"/>
      <c r="Q408" s="625">
        <f t="shared" si="693"/>
      </c>
      <c r="R408" s="557">
        <f t="shared" si="740"/>
      </c>
      <c r="S408" s="554">
        <f t="shared" si="822"/>
      </c>
      <c r="T408" s="626">
        <f t="shared" si="108"/>
      </c>
      <c r="U408" s="626">
        <f t="shared" si="564"/>
      </c>
      <c r="V408" s="626">
        <f t="shared" si="124"/>
      </c>
      <c r="W408" s="622">
        <v>1</v>
      </c>
      <c r="X408" s="626">
        <f t="shared" si="67"/>
      </c>
      <c r="Y408" s="626">
        <f t="shared" si="49"/>
      </c>
      <c r="Z408" s="626">
        <f t="shared" si="478"/>
      </c>
      <c r="AA408" s="626">
        <f t="shared" si="161"/>
      </c>
      <c r="AB408" s="626">
        <f t="shared" si="202"/>
      </c>
      <c r="AC408" s="556">
        <f t="shared" si="675"/>
      </c>
      <c r="AD408" s="556">
        <f t="shared" si="83"/>
      </c>
      <c r="AE408" s="556">
        <f t="shared" si="370"/>
      </c>
      <c r="AF408" s="556">
        <f t="shared" si="494"/>
      </c>
      <c r="AG408" s="556">
        <f t="shared" si="177"/>
      </c>
      <c r="AH408" s="556">
        <f t="shared" si="218"/>
      </c>
      <c r="AI408" s="556">
        <f t="shared" si="890"/>
      </c>
      <c r="AJ408" s="622">
        <v>47</v>
      </c>
      <c r="AK408" s="628">
        <v>15039</v>
      </c>
      <c r="AL408" s="628">
        <v>228</v>
      </c>
      <c r="AM408" s="628">
        <v>236</v>
      </c>
      <c r="AN408" s="628">
        <v>73</v>
      </c>
      <c r="AO408" s="555">
        <v>101</v>
      </c>
      <c r="AP408" s="622">
        <v>36</v>
      </c>
      <c r="AQ408" s="555">
        <v>47</v>
      </c>
      <c r="AR408" s="555">
        <v>2</v>
      </c>
      <c r="AS408" s="628">
        <v>2</v>
      </c>
      <c r="AT408" s="628">
        <v>0</v>
      </c>
      <c r="AU408" s="628">
        <v>11</v>
      </c>
      <c r="AV408" s="630"/>
      <c r="AW408" s="630"/>
      <c r="AX408" s="731">
        <f t="shared" si="605"/>
      </c>
    </row>
    <row r="409">
      <c r="A409" s="741"/>
      <c r="B409" s="692" t="s">
        <v>458</v>
      </c>
      <c r="C409" s="614" t="s">
        <v>394</v>
      </c>
      <c r="D409" s="615" t="s">
        <v>423</v>
      </c>
      <c r="E409" s="655" t="s">
        <v>403</v>
      </c>
      <c r="F409" s="617">
        <f t="shared" si="300"/>
      </c>
      <c r="G409" s="617">
        <v>1029.61</v>
      </c>
      <c r="H409" s="617">
        <v>1115.86</v>
      </c>
      <c r="I409" s="659">
        <v>0</v>
      </c>
      <c r="J409" s="555">
        <v>4</v>
      </c>
      <c r="K409" s="617">
        <v>8351.279999999999</v>
      </c>
      <c r="L409" s="555">
        <v>0</v>
      </c>
      <c r="M409" s="617">
        <v>0</v>
      </c>
      <c r="N409" s="622">
        <v>1</v>
      </c>
      <c r="O409" s="556">
        <f t="shared" si="12"/>
      </c>
      <c r="P409" s="659"/>
      <c r="Q409" s="625">
        <f t="shared" si="693"/>
      </c>
      <c r="R409" s="557">
        <f t="shared" si="740"/>
      </c>
      <c r="S409" s="554">
        <f t="shared" si="822"/>
      </c>
      <c r="T409" s="626">
        <f t="shared" si="108"/>
      </c>
      <c r="U409" s="626">
        <f t="shared" si="564"/>
      </c>
      <c r="V409" s="626">
        <f t="shared" si="124"/>
      </c>
      <c r="W409" s="622">
        <v>4</v>
      </c>
      <c r="X409" s="626">
        <f t="shared" si="67"/>
      </c>
      <c r="Y409" s="626">
        <f t="shared" si="49"/>
      </c>
      <c r="Z409" s="626">
        <f t="shared" si="478"/>
      </c>
      <c r="AA409" s="626">
        <f t="shared" si="161"/>
      </c>
      <c r="AB409" s="626">
        <f t="shared" si="202"/>
      </c>
      <c r="AC409" s="556">
        <f t="shared" si="675"/>
      </c>
      <c r="AD409" s="556">
        <f t="shared" si="83"/>
      </c>
      <c r="AE409" s="556">
        <f t="shared" si="370"/>
      </c>
      <c r="AF409" s="556">
        <f t="shared" si="494"/>
      </c>
      <c r="AG409" s="556">
        <f t="shared" si="177"/>
      </c>
      <c r="AH409" s="556">
        <f t="shared" si="218"/>
      </c>
      <c r="AI409" s="556">
        <f t="shared" si="890"/>
      </c>
      <c r="AJ409" s="622">
        <v>50</v>
      </c>
      <c r="AK409" s="628">
        <v>13911</v>
      </c>
      <c r="AL409" s="628">
        <v>296</v>
      </c>
      <c r="AM409" s="628">
        <v>311</v>
      </c>
      <c r="AN409" s="628">
        <v>67</v>
      </c>
      <c r="AO409" s="555">
        <v>56</v>
      </c>
      <c r="AP409" s="622">
        <v>52</v>
      </c>
      <c r="AQ409" s="555">
        <v>57</v>
      </c>
      <c r="AR409" s="555">
        <v>4</v>
      </c>
      <c r="AS409" s="622">
        <v>4</v>
      </c>
      <c r="AT409" s="622">
        <v>0</v>
      </c>
      <c r="AU409" s="622">
        <v>18</v>
      </c>
      <c r="AV409" s="630"/>
      <c r="AW409" s="630"/>
      <c r="AX409" s="731">
        <f t="shared" si="605"/>
      </c>
    </row>
    <row r="410">
      <c r="A410" s="741"/>
      <c r="B410" s="692" t="s">
        <v>458</v>
      </c>
      <c r="C410" s="614" t="s">
        <v>394</v>
      </c>
      <c r="D410" s="615" t="s">
        <v>423</v>
      </c>
      <c r="E410" s="655" t="s">
        <v>404</v>
      </c>
      <c r="F410" s="617">
        <f t="shared" si="300"/>
      </c>
      <c r="G410" s="617">
        <v>1003.06</v>
      </c>
      <c r="H410" s="617">
        <v>1579.94</v>
      </c>
      <c r="I410" s="659">
        <v>0</v>
      </c>
      <c r="J410" s="557">
        <v>1</v>
      </c>
      <c r="K410" s="618">
        <v>1813.3199999999997</v>
      </c>
      <c r="L410" s="555">
        <v>0</v>
      </c>
      <c r="M410" s="617">
        <v>0</v>
      </c>
      <c r="N410" s="622">
        <v>1</v>
      </c>
      <c r="O410" s="556">
        <f t="shared" si="12"/>
      </c>
      <c r="P410" s="659"/>
      <c r="Q410" s="625">
        <f t="shared" si="693"/>
      </c>
      <c r="R410" s="557">
        <f t="shared" si="740"/>
      </c>
      <c r="S410" s="554">
        <f t="shared" si="822"/>
      </c>
      <c r="T410" s="626">
        <f t="shared" si="108"/>
      </c>
      <c r="U410" s="626">
        <f t="shared" si="564"/>
      </c>
      <c r="V410" s="626">
        <f t="shared" si="124"/>
      </c>
      <c r="W410" s="622">
        <v>1</v>
      </c>
      <c r="X410" s="626">
        <f t="shared" si="67"/>
      </c>
      <c r="Y410" s="626">
        <f t="shared" si="49"/>
      </c>
      <c r="Z410" s="626">
        <f t="shared" si="478"/>
      </c>
      <c r="AA410" s="626">
        <f t="shared" si="161"/>
      </c>
      <c r="AB410" s="626">
        <f t="shared" si="202"/>
      </c>
      <c r="AC410" s="556">
        <f t="shared" si="675"/>
      </c>
      <c r="AD410" s="556">
        <f t="shared" si="83"/>
      </c>
      <c r="AE410" s="556">
        <f t="shared" si="370"/>
      </c>
      <c r="AF410" s="556">
        <f t="shared" si="494"/>
      </c>
      <c r="AG410" s="556">
        <f t="shared" si="177"/>
      </c>
      <c r="AH410" s="556">
        <f t="shared" si="218"/>
      </c>
      <c r="AI410" s="556">
        <f t="shared" si="890"/>
      </c>
      <c r="AJ410" s="622">
        <v>51</v>
      </c>
      <c r="AK410" s="628">
        <v>16027</v>
      </c>
      <c r="AL410" s="628">
        <v>229</v>
      </c>
      <c r="AM410" s="628">
        <v>231</v>
      </c>
      <c r="AN410" s="628">
        <v>72</v>
      </c>
      <c r="AO410" s="555">
        <v>17</v>
      </c>
      <c r="AP410" s="622">
        <v>49</v>
      </c>
      <c r="AQ410" s="555">
        <v>54</v>
      </c>
      <c r="AR410" s="555">
        <v>1</v>
      </c>
      <c r="AS410" s="628">
        <v>0</v>
      </c>
      <c r="AT410" s="628">
        <v>2</v>
      </c>
      <c r="AU410" s="628">
        <v>17</v>
      </c>
      <c r="AV410" s="630"/>
      <c r="AW410" s="630"/>
      <c r="AX410" s="731">
        <f t="shared" si="605"/>
      </c>
    </row>
    <row r="411">
      <c r="A411" s="741"/>
      <c r="B411" s="641" t="s">
        <v>397</v>
      </c>
      <c r="C411" s="641"/>
      <c r="D411" s="641"/>
      <c r="E411" s="641"/>
      <c r="F411" s="642">
        <f>SUM(F406:F410)</f>
      </c>
      <c r="G411" s="642">
        <f>SUM(G406:G410)</f>
      </c>
      <c r="H411" s="642">
        <f>SUM(H406:H410)</f>
      </c>
      <c r="I411" s="624">
        <f>SUM(I406:I410)</f>
      </c>
      <c r="J411" s="644">
        <f>SUM(J406:J410)</f>
      </c>
      <c r="K411" s="642">
        <f>SUM(K406:K410)</f>
      </c>
      <c r="L411" s="644">
        <f>SUM(L406:L410)</f>
      </c>
      <c r="M411" s="642">
        <f>SUM(M406:M410)</f>
      </c>
      <c r="N411" s="651">
        <f>SUM(N406:N410)</f>
      </c>
      <c r="O411" s="648">
        <f t="shared" si="12"/>
      </c>
      <c r="P411" s="649">
        <f>SUM(P406:P410)</f>
      </c>
      <c r="Q411" s="625">
        <f t="shared" si="693"/>
      </c>
      <c r="R411" s="667">
        <f>SUM(R406:R410)</f>
      </c>
      <c r="S411" s="668">
        <f>SUM(S406:S410)</f>
      </c>
      <c r="T411" s="650">
        <f t="shared" si="108"/>
      </c>
      <c r="U411" s="650">
        <f t="shared" si="564"/>
      </c>
      <c r="V411" s="650">
        <f t="shared" si="124"/>
      </c>
      <c r="W411" s="651">
        <f>SUM(W406:W410)</f>
      </c>
      <c r="X411" s="650">
        <f t="shared" si="67"/>
      </c>
      <c r="Y411" s="650">
        <f t="shared" si="49"/>
      </c>
      <c r="Z411" s="650">
        <f t="shared" si="478"/>
      </c>
      <c r="AA411" s="650">
        <f t="shared" si="161"/>
      </c>
      <c r="AB411" s="650">
        <f t="shared" si="202"/>
      </c>
      <c r="AC411" s="648">
        <f t="shared" si="675"/>
      </c>
      <c r="AD411" s="648">
        <f t="shared" si="83"/>
      </c>
      <c r="AE411" s="648">
        <f t="shared" si="370"/>
      </c>
      <c r="AF411" s="648">
        <f t="shared" si="494"/>
      </c>
      <c r="AG411" s="648">
        <f t="shared" si="177"/>
      </c>
      <c r="AH411" s="648">
        <f t="shared" si="218"/>
      </c>
      <c r="AI411" s="648">
        <f t="shared" si="890"/>
      </c>
      <c r="AJ411" s="651">
        <f>AVERAGE(AJ406:AJ410)</f>
      </c>
      <c r="AK411" s="651">
        <f>SUM(AK406:AK410)</f>
      </c>
      <c r="AL411" s="651">
        <f>SUM(AL406:AL410)</f>
      </c>
      <c r="AM411" s="651">
        <f>SUM(AM406:AM410)</f>
      </c>
      <c r="AN411" s="651">
        <f>SUM(AN406:AN410)</f>
      </c>
      <c r="AO411" s="667">
        <f>SUM(AO406:AO410)</f>
      </c>
      <c r="AP411" s="651">
        <f>SUM(AP406:AP410)</f>
      </c>
      <c r="AQ411" s="667">
        <f>SUM(AQ406:AQ410)</f>
      </c>
      <c r="AR411" s="667">
        <f>SUM(AR406:AR410)</f>
      </c>
      <c r="AS411" s="651">
        <f>SUM(AS406:AS410)</f>
      </c>
      <c r="AT411" s="651">
        <f>SUM(AT406:AT410)</f>
      </c>
      <c r="AU411" s="651">
        <f>SUM(AU406:AU410)</f>
      </c>
      <c r="AV411" s="654"/>
      <c r="AW411" s="654"/>
      <c r="AX411" s="651">
        <f>SUM(AX406:AX410)</f>
      </c>
    </row>
    <row r="412">
      <c r="A412" s="741"/>
      <c r="B412" s="692" t="s">
        <v>458</v>
      </c>
      <c r="C412" s="614" t="s">
        <v>394</v>
      </c>
      <c r="D412" s="615" t="s">
        <v>417</v>
      </c>
      <c r="E412" s="655" t="s">
        <v>405</v>
      </c>
      <c r="F412" s="617">
        <f t="shared" ref="F412:F416" si="301">G412+H412+I412</f>
      </c>
      <c r="G412" s="617">
        <v>885.42</v>
      </c>
      <c r="H412" s="617">
        <v>1522.92</v>
      </c>
      <c r="I412" s="659">
        <v>0</v>
      </c>
      <c r="J412" s="555">
        <v>0</v>
      </c>
      <c r="K412" s="617">
        <v>0</v>
      </c>
      <c r="L412" s="555">
        <v>0</v>
      </c>
      <c r="M412" s="617">
        <v>0</v>
      </c>
      <c r="N412" s="622">
        <v>0</v>
      </c>
      <c r="O412" s="556">
        <f t="shared" si="12"/>
      </c>
      <c r="P412" s="659"/>
      <c r="Q412" s="625">
        <f t="shared" si="693"/>
      </c>
      <c r="R412" s="557">
        <f t="shared" ref="R412:R416" si="741">J412+L412</f>
      </c>
      <c r="S412" s="554">
        <f t="shared" ref="S412:S416" si="823">K412+M412</f>
      </c>
      <c r="T412" s="626">
        <f t="shared" si="108"/>
      </c>
      <c r="U412" s="626">
        <f t="shared" si="564"/>
      </c>
      <c r="V412" s="626">
        <f t="shared" si="124"/>
      </c>
      <c r="W412" s="622">
        <v>0</v>
      </c>
      <c r="X412" s="626">
        <f t="shared" si="67"/>
      </c>
      <c r="Y412" s="626">
        <f t="shared" si="49"/>
      </c>
      <c r="Z412" s="626">
        <f t="shared" si="478"/>
      </c>
      <c r="AA412" s="626">
        <f t="shared" si="161"/>
      </c>
      <c r="AB412" s="626">
        <f t="shared" si="202"/>
      </c>
      <c r="AC412" s="556">
        <f t="shared" si="675"/>
      </c>
      <c r="AD412" s="556">
        <f t="shared" si="83"/>
      </c>
      <c r="AE412" s="556">
        <f t="shared" si="370"/>
      </c>
      <c r="AF412" s="556">
        <f t="shared" si="494"/>
      </c>
      <c r="AG412" s="556">
        <f t="shared" si="177"/>
      </c>
      <c r="AH412" s="556">
        <f t="shared" si="218"/>
      </c>
      <c r="AI412" s="556">
        <f t="shared" si="890"/>
      </c>
      <c r="AJ412" s="622">
        <v>52</v>
      </c>
      <c r="AK412" s="628">
        <v>17135</v>
      </c>
      <c r="AL412" s="628">
        <v>250</v>
      </c>
      <c r="AM412" s="628">
        <v>252</v>
      </c>
      <c r="AN412" s="628">
        <v>79</v>
      </c>
      <c r="AO412" s="555">
        <v>18</v>
      </c>
      <c r="AP412" s="622">
        <v>39</v>
      </c>
      <c r="AQ412" s="555">
        <v>60</v>
      </c>
      <c r="AR412" s="555">
        <v>0</v>
      </c>
      <c r="AS412" s="622">
        <v>1</v>
      </c>
      <c r="AT412" s="622">
        <v>1</v>
      </c>
      <c r="AU412" s="622">
        <v>14</v>
      </c>
      <c r="AV412" s="630"/>
      <c r="AW412" s="630"/>
      <c r="AX412" s="731">
        <f t="shared" ref="AX412:AX416" si="606">COUNT(AU412)</f>
      </c>
    </row>
    <row r="413">
      <c r="A413" s="741"/>
      <c r="B413" s="692" t="s">
        <v>458</v>
      </c>
      <c r="C413" s="614" t="s">
        <v>394</v>
      </c>
      <c r="D413" s="615" t="s">
        <v>417</v>
      </c>
      <c r="E413" s="655" t="s">
        <v>406</v>
      </c>
      <c r="F413" s="617">
        <f t="shared" si="301"/>
      </c>
      <c r="G413" s="617">
        <v>714.53</v>
      </c>
      <c r="H413" s="617">
        <v>1235.91</v>
      </c>
      <c r="I413" s="659">
        <v>0</v>
      </c>
      <c r="J413" s="555">
        <v>4</v>
      </c>
      <c r="K413" s="617">
        <v>9639.630000000005</v>
      </c>
      <c r="L413" s="555">
        <v>1</v>
      </c>
      <c r="M413" s="617">
        <v>5096.52</v>
      </c>
      <c r="N413" s="622">
        <v>0</v>
      </c>
      <c r="O413" s="556">
        <f t="shared" si="12"/>
      </c>
      <c r="P413" s="659"/>
      <c r="Q413" s="625">
        <f t="shared" si="693"/>
      </c>
      <c r="R413" s="557">
        <f t="shared" si="741"/>
      </c>
      <c r="S413" s="554">
        <f t="shared" si="823"/>
      </c>
      <c r="T413" s="626">
        <f t="shared" si="108"/>
      </c>
      <c r="U413" s="626">
        <f t="shared" si="564"/>
      </c>
      <c r="V413" s="626">
        <f t="shared" si="124"/>
      </c>
      <c r="W413" s="622">
        <v>4</v>
      </c>
      <c r="X413" s="626">
        <f t="shared" si="67"/>
      </c>
      <c r="Y413" s="626">
        <f t="shared" si="49"/>
      </c>
      <c r="Z413" s="626">
        <f t="shared" si="478"/>
      </c>
      <c r="AA413" s="626">
        <f t="shared" si="161"/>
      </c>
      <c r="AB413" s="626">
        <f t="shared" si="202"/>
      </c>
      <c r="AC413" s="556">
        <f t="shared" si="675"/>
      </c>
      <c r="AD413" s="556">
        <f t="shared" si="83"/>
      </c>
      <c r="AE413" s="556">
        <f t="shared" si="370"/>
      </c>
      <c r="AF413" s="556">
        <f t="shared" si="494"/>
      </c>
      <c r="AG413" s="556">
        <f t="shared" si="177"/>
      </c>
      <c r="AH413" s="556">
        <f t="shared" si="218"/>
      </c>
      <c r="AI413" s="556">
        <f t="shared" si="890"/>
      </c>
      <c r="AJ413" s="622">
        <v>53</v>
      </c>
      <c r="AK413" s="628">
        <v>14933</v>
      </c>
      <c r="AL413" s="628">
        <v>204</v>
      </c>
      <c r="AM413" s="628">
        <v>224</v>
      </c>
      <c r="AN413" s="628">
        <v>68</v>
      </c>
      <c r="AO413" s="555">
        <v>16</v>
      </c>
      <c r="AP413" s="622">
        <v>46</v>
      </c>
      <c r="AQ413" s="555">
        <v>62</v>
      </c>
      <c r="AR413" s="555">
        <v>5</v>
      </c>
      <c r="AS413" s="628">
        <v>3</v>
      </c>
      <c r="AT413" s="628">
        <v>0</v>
      </c>
      <c r="AU413" s="628">
        <v>10</v>
      </c>
      <c r="AV413" s="630"/>
      <c r="AW413" s="630"/>
      <c r="AX413" s="731">
        <f t="shared" si="606"/>
      </c>
    </row>
    <row r="414">
      <c r="A414" s="741"/>
      <c r="B414" s="692" t="s">
        <v>458</v>
      </c>
      <c r="C414" s="614" t="s">
        <v>394</v>
      </c>
      <c r="D414" s="615" t="s">
        <v>417</v>
      </c>
      <c r="E414" s="655" t="s">
        <v>407</v>
      </c>
      <c r="F414" s="617">
        <f t="shared" si="301"/>
      </c>
      <c r="G414" s="617">
        <v>794.19</v>
      </c>
      <c r="H414" s="617">
        <v>1115.09</v>
      </c>
      <c r="I414" s="659">
        <v>0</v>
      </c>
      <c r="J414" s="555">
        <v>2</v>
      </c>
      <c r="K414" s="617">
        <v>5102.959999999999</v>
      </c>
      <c r="L414" s="555">
        <v>0</v>
      </c>
      <c r="M414" s="617">
        <v>0</v>
      </c>
      <c r="N414" s="622">
        <v>0</v>
      </c>
      <c r="O414" s="556">
        <f t="shared" si="12"/>
      </c>
      <c r="P414" s="624"/>
      <c r="Q414" s="625">
        <f t="shared" si="693"/>
      </c>
      <c r="R414" s="557">
        <f t="shared" si="741"/>
      </c>
      <c r="S414" s="554">
        <f t="shared" si="823"/>
      </c>
      <c r="T414" s="626">
        <f t="shared" si="108"/>
      </c>
      <c r="U414" s="626">
        <f t="shared" si="564"/>
      </c>
      <c r="V414" s="626">
        <f t="shared" si="124"/>
      </c>
      <c r="W414" s="622">
        <v>1</v>
      </c>
      <c r="X414" s="626">
        <f t="shared" si="67"/>
      </c>
      <c r="Y414" s="626">
        <f t="shared" si="49"/>
      </c>
      <c r="Z414" s="626">
        <f t="shared" si="478"/>
      </c>
      <c r="AA414" s="626">
        <f t="shared" si="161"/>
      </c>
      <c r="AB414" s="626">
        <f t="shared" si="202"/>
      </c>
      <c r="AC414" s="556">
        <f t="shared" si="675"/>
      </c>
      <c r="AD414" s="556">
        <f t="shared" si="83"/>
      </c>
      <c r="AE414" s="556">
        <f t="shared" si="370"/>
      </c>
      <c r="AF414" s="556">
        <f t="shared" si="494"/>
      </c>
      <c r="AG414" s="556">
        <f t="shared" si="177"/>
      </c>
      <c r="AH414" s="556">
        <f t="shared" si="218"/>
      </c>
      <c r="AI414" s="556">
        <f t="shared" si="890"/>
      </c>
      <c r="AJ414" s="622">
        <v>53</v>
      </c>
      <c r="AK414" s="628">
        <v>14966</v>
      </c>
      <c r="AL414" s="628">
        <v>281</v>
      </c>
      <c r="AM414" s="628">
        <v>291</v>
      </c>
      <c r="AN414" s="628">
        <v>45</v>
      </c>
      <c r="AO414" s="555">
        <v>17</v>
      </c>
      <c r="AP414" s="622">
        <v>33</v>
      </c>
      <c r="AQ414" s="555">
        <v>45</v>
      </c>
      <c r="AR414" s="555">
        <v>2</v>
      </c>
      <c r="AS414" s="628">
        <v>4</v>
      </c>
      <c r="AT414" s="628">
        <v>0</v>
      </c>
      <c r="AU414" s="628">
        <v>8</v>
      </c>
      <c r="AV414" s="630"/>
      <c r="AW414" s="630"/>
      <c r="AX414" s="731">
        <f t="shared" si="606"/>
      </c>
    </row>
    <row r="415">
      <c r="A415" s="741"/>
      <c r="B415" s="692" t="s">
        <v>458</v>
      </c>
      <c r="C415" s="614" t="s">
        <v>394</v>
      </c>
      <c r="D415" s="615" t="s">
        <v>417</v>
      </c>
      <c r="E415" s="655" t="s">
        <v>408</v>
      </c>
      <c r="F415" s="617">
        <f t="shared" si="301"/>
      </c>
      <c r="G415" s="617">
        <v>608.34</v>
      </c>
      <c r="H415" s="617">
        <v>784.8</v>
      </c>
      <c r="I415" s="659">
        <v>0</v>
      </c>
      <c r="J415" s="557">
        <v>3</v>
      </c>
      <c r="K415" s="618">
        <v>8204.629999999997</v>
      </c>
      <c r="L415" s="555">
        <v>0</v>
      </c>
      <c r="M415" s="617">
        <v>0</v>
      </c>
      <c r="N415" s="622">
        <v>0</v>
      </c>
      <c r="O415" s="556">
        <f t="shared" si="12"/>
      </c>
      <c r="P415" s="624"/>
      <c r="Q415" s="625">
        <f t="shared" si="693"/>
      </c>
      <c r="R415" s="557">
        <f t="shared" si="741"/>
      </c>
      <c r="S415" s="554">
        <f t="shared" si="823"/>
      </c>
      <c r="T415" s="626">
        <f t="shared" si="108"/>
      </c>
      <c r="U415" s="626">
        <f t="shared" si="564"/>
      </c>
      <c r="V415" s="626">
        <f t="shared" si="124"/>
      </c>
      <c r="W415" s="622">
        <v>3</v>
      </c>
      <c r="X415" s="626">
        <f t="shared" si="67"/>
      </c>
      <c r="Y415" s="626">
        <f t="shared" si="49"/>
      </c>
      <c r="Z415" s="626">
        <f t="shared" si="478"/>
      </c>
      <c r="AA415" s="626">
        <f t="shared" si="161"/>
      </c>
      <c r="AB415" s="626">
        <f t="shared" si="202"/>
      </c>
      <c r="AC415" s="556">
        <f t="shared" si="675"/>
      </c>
      <c r="AD415" s="556">
        <f t="shared" si="83"/>
      </c>
      <c r="AE415" s="556">
        <f t="shared" si="370"/>
      </c>
      <c r="AF415" s="556">
        <f t="shared" si="494"/>
      </c>
      <c r="AG415" s="556">
        <f t="shared" si="177"/>
      </c>
      <c r="AH415" s="556">
        <f t="shared" si="218"/>
      </c>
      <c r="AI415" s="556">
        <f t="shared" si="890"/>
      </c>
      <c r="AJ415" s="622">
        <v>53</v>
      </c>
      <c r="AK415" s="628">
        <v>11691</v>
      </c>
      <c r="AL415" s="628">
        <v>268</v>
      </c>
      <c r="AM415" s="628">
        <v>272</v>
      </c>
      <c r="AN415" s="628">
        <v>62</v>
      </c>
      <c r="AO415" s="555">
        <v>9</v>
      </c>
      <c r="AP415" s="622">
        <v>38</v>
      </c>
      <c r="AQ415" s="555">
        <v>43</v>
      </c>
      <c r="AR415" s="555">
        <v>3</v>
      </c>
      <c r="AS415" s="628">
        <v>3</v>
      </c>
      <c r="AT415" s="628">
        <v>1</v>
      </c>
      <c r="AU415" s="628">
        <v>11</v>
      </c>
      <c r="AV415" s="630"/>
      <c r="AW415" s="630"/>
      <c r="AX415" s="731">
        <f t="shared" si="606"/>
      </c>
    </row>
    <row r="416">
      <c r="A416" s="741"/>
      <c r="B416" s="692" t="s">
        <v>458</v>
      </c>
      <c r="C416" s="614" t="s">
        <v>394</v>
      </c>
      <c r="D416" s="615" t="s">
        <v>417</v>
      </c>
      <c r="E416" s="655" t="s">
        <v>409</v>
      </c>
      <c r="F416" s="617">
        <f t="shared" si="301"/>
      </c>
      <c r="G416" s="618">
        <v>1046.58</v>
      </c>
      <c r="H416" s="618">
        <v>1170.99</v>
      </c>
      <c r="I416" s="659">
        <v>0</v>
      </c>
      <c r="J416" s="555">
        <v>2</v>
      </c>
      <c r="K416" s="618">
        <v>4543.110000000001</v>
      </c>
      <c r="L416" s="555">
        <v>1</v>
      </c>
      <c r="M416" s="617">
        <v>5096.52</v>
      </c>
      <c r="N416" s="622">
        <v>0</v>
      </c>
      <c r="O416" s="556">
        <f t="shared" si="12"/>
      </c>
      <c r="P416" s="624"/>
      <c r="Q416" s="625">
        <f t="shared" si="693"/>
      </c>
      <c r="R416" s="557">
        <f t="shared" si="741"/>
      </c>
      <c r="S416" s="554">
        <f t="shared" si="823"/>
      </c>
      <c r="T416" s="626">
        <f t="shared" si="108"/>
      </c>
      <c r="U416" s="626">
        <f t="shared" si="564"/>
      </c>
      <c r="V416" s="626">
        <f t="shared" si="124"/>
      </c>
      <c r="W416" s="622">
        <v>2</v>
      </c>
      <c r="X416" s="626">
        <f t="shared" si="67"/>
      </c>
      <c r="Y416" s="626">
        <f t="shared" si="49"/>
      </c>
      <c r="Z416" s="626">
        <f t="shared" si="478"/>
      </c>
      <c r="AA416" s="626">
        <f t="shared" si="161"/>
      </c>
      <c r="AB416" s="626">
        <f t="shared" si="202"/>
      </c>
      <c r="AC416" s="556">
        <f t="shared" si="675"/>
      </c>
      <c r="AD416" s="556">
        <f t="shared" si="83"/>
      </c>
      <c r="AE416" s="556">
        <f t="shared" si="370"/>
      </c>
      <c r="AF416" s="556">
        <f t="shared" si="494"/>
      </c>
      <c r="AG416" s="556">
        <f t="shared" si="177"/>
      </c>
      <c r="AH416" s="556">
        <f t="shared" si="218"/>
      </c>
      <c r="AI416" s="556">
        <f t="shared" si="890"/>
      </c>
      <c r="AJ416" s="622">
        <v>53</v>
      </c>
      <c r="AK416" s="628">
        <v>14856</v>
      </c>
      <c r="AL416" s="628">
        <v>267</v>
      </c>
      <c r="AM416" s="628">
        <v>290</v>
      </c>
      <c r="AN416" s="628">
        <v>50</v>
      </c>
      <c r="AO416" s="555">
        <v>16</v>
      </c>
      <c r="AP416" s="622">
        <v>59</v>
      </c>
      <c r="AQ416" s="555">
        <v>41</v>
      </c>
      <c r="AR416" s="555">
        <v>4</v>
      </c>
      <c r="AS416" s="628">
        <v>4</v>
      </c>
      <c r="AT416" s="628">
        <v>0</v>
      </c>
      <c r="AU416" s="628">
        <v>12</v>
      </c>
      <c r="AV416" s="630"/>
      <c r="AW416" s="630"/>
      <c r="AX416" s="731">
        <f t="shared" si="606"/>
      </c>
    </row>
    <row r="417">
      <c r="A417" s="741"/>
      <c r="B417" s="641" t="s">
        <v>397</v>
      </c>
      <c r="C417" s="641"/>
      <c r="D417" s="641"/>
      <c r="E417" s="641"/>
      <c r="F417" s="642">
        <f>SUM(F412:F416)</f>
      </c>
      <c r="G417" s="642">
        <f>SUM(G412:G416)</f>
      </c>
      <c r="H417" s="642">
        <f>SUM(H412:H416)</f>
      </c>
      <c r="I417" s="624">
        <f>SUM(I412:I416)</f>
      </c>
      <c r="J417" s="644">
        <f>SUM(J412:J416)</f>
      </c>
      <c r="K417" s="642">
        <f>SUM(K412:K416)</f>
      </c>
      <c r="L417" s="644">
        <f>SUM(L412:L416)</f>
      </c>
      <c r="M417" s="642">
        <f>SUM(M412:M416)</f>
      </c>
      <c r="N417" s="651">
        <f>SUM(N412:N416)</f>
      </c>
      <c r="O417" s="648">
        <f t="shared" si="12"/>
      </c>
      <c r="P417" s="649">
        <f>SUM(P412:P416)</f>
      </c>
      <c r="Q417" s="625">
        <f t="shared" si="693"/>
      </c>
      <c r="R417" s="667">
        <f>SUM(R412:R416)</f>
      </c>
      <c r="S417" s="668">
        <f>SUM(S412:S416)</f>
      </c>
      <c r="T417" s="650">
        <f t="shared" si="108"/>
      </c>
      <c r="U417" s="650">
        <f t="shared" si="564"/>
      </c>
      <c r="V417" s="650">
        <f t="shared" si="124"/>
      </c>
      <c r="W417" s="651">
        <f>SUM(W412:W416)</f>
      </c>
      <c r="X417" s="650">
        <f t="shared" si="67"/>
      </c>
      <c r="Y417" s="650">
        <f t="shared" si="49"/>
      </c>
      <c r="Z417" s="650">
        <f t="shared" si="478"/>
      </c>
      <c r="AA417" s="650">
        <f t="shared" si="161"/>
      </c>
      <c r="AB417" s="650">
        <f t="shared" si="202"/>
      </c>
      <c r="AC417" s="648">
        <f t="shared" si="675"/>
      </c>
      <c r="AD417" s="648">
        <f t="shared" si="83"/>
      </c>
      <c r="AE417" s="648">
        <f t="shared" si="370"/>
      </c>
      <c r="AF417" s="648">
        <f t="shared" si="494"/>
      </c>
      <c r="AG417" s="648">
        <f t="shared" si="177"/>
      </c>
      <c r="AH417" s="648">
        <f t="shared" si="218"/>
      </c>
      <c r="AI417" s="648">
        <f t="shared" si="890"/>
      </c>
      <c r="AJ417" s="651">
        <f>AVERAGE(AJ412:AJ416)</f>
      </c>
      <c r="AK417" s="651">
        <f>SUM(AK412:AK416)</f>
      </c>
      <c r="AL417" s="651">
        <f>SUM(AL412:AL416)</f>
      </c>
      <c r="AM417" s="651">
        <f>SUM(AM412:AM416)</f>
      </c>
      <c r="AN417" s="651">
        <f>SUM(AN412:AN416)</f>
      </c>
      <c r="AO417" s="667">
        <f>SUM(AO412:AO416)</f>
      </c>
      <c r="AP417" s="651">
        <f>SUM(AP412:AP416)</f>
      </c>
      <c r="AQ417" s="667">
        <f>SUM(AQ412:AQ416)</f>
      </c>
      <c r="AR417" s="667">
        <f>SUM(AR412:AR416)</f>
      </c>
      <c r="AS417" s="651">
        <f>SUM(AS412:AS416)</f>
      </c>
      <c r="AT417" s="651">
        <f>SUM(AT412:AT416)</f>
      </c>
      <c r="AU417" s="651">
        <f>SUM(AU412:AU416)</f>
      </c>
      <c r="AV417" s="654"/>
      <c r="AW417" s="654"/>
      <c r="AX417" s="651">
        <f>SUM(AX412:AX416)</f>
      </c>
    </row>
    <row r="418">
      <c r="A418" s="741"/>
      <c r="B418" s="560" t="s">
        <v>395</v>
      </c>
      <c r="C418" s="560" t="s">
        <v>412</v>
      </c>
      <c r="D418" s="560" t="s">
        <v>398</v>
      </c>
      <c r="E418" s="616" t="s">
        <v>411</v>
      </c>
      <c r="F418" s="617">
        <f t="shared" ref="F418:F422" si="302">G418+H418+I418</f>
      </c>
      <c r="G418" s="618">
        <v>596.0799999999999</v>
      </c>
      <c r="H418" s="618">
        <v>779.7</v>
      </c>
      <c r="I418" s="659">
        <v>0</v>
      </c>
      <c r="J418" s="557">
        <v>1</v>
      </c>
      <c r="K418" s="618">
        <v>3108.1100000000006</v>
      </c>
      <c r="L418" s="557">
        <v>0</v>
      </c>
      <c r="M418" s="618">
        <v>0</v>
      </c>
      <c r="N418" s="622">
        <v>0</v>
      </c>
      <c r="O418" s="556">
        <f t="shared" si="12"/>
      </c>
      <c r="P418" s="624"/>
      <c r="Q418" s="625">
        <f t="shared" si="693"/>
      </c>
      <c r="R418" s="557">
        <f t="shared" ref="R418:R422" si="742">J418+L418</f>
      </c>
      <c r="S418" s="554">
        <f t="shared" ref="S418:S422" si="824">K418+M418</f>
      </c>
      <c r="T418" s="626">
        <f t="shared" si="108"/>
      </c>
      <c r="U418" s="626">
        <f t="shared" si="564"/>
      </c>
      <c r="V418" s="626">
        <f t="shared" si="124"/>
      </c>
      <c r="W418" s="622">
        <v>1</v>
      </c>
      <c r="X418" s="626">
        <f t="shared" si="67"/>
      </c>
      <c r="Y418" s="626">
        <f t="shared" si="49"/>
      </c>
      <c r="Z418" s="626">
        <f t="shared" si="478"/>
      </c>
      <c r="AA418" s="626">
        <f t="shared" si="161"/>
      </c>
      <c r="AB418" s="626">
        <f t="shared" si="202"/>
      </c>
      <c r="AC418" s="556">
        <f t="shared" si="675"/>
      </c>
      <c r="AD418" s="556">
        <f t="shared" si="83"/>
      </c>
      <c r="AE418" s="556">
        <f t="shared" si="370"/>
      </c>
      <c r="AF418" s="556">
        <f t="shared" si="494"/>
      </c>
      <c r="AG418" s="556">
        <f t="shared" si="177"/>
      </c>
      <c r="AH418" s="556">
        <f t="shared" si="218"/>
      </c>
      <c r="AI418" s="556">
        <f t="shared" si="890"/>
      </c>
      <c r="AJ418" s="622">
        <v>53</v>
      </c>
      <c r="AK418" s="628">
        <v>14142</v>
      </c>
      <c r="AL418" s="628">
        <v>316</v>
      </c>
      <c r="AM418" s="628">
        <v>347</v>
      </c>
      <c r="AN418" s="628">
        <v>61</v>
      </c>
      <c r="AO418" s="555">
        <v>10</v>
      </c>
      <c r="AP418" s="628">
        <v>42</v>
      </c>
      <c r="AQ418" s="555">
        <v>42</v>
      </c>
      <c r="AR418" s="555">
        <v>1</v>
      </c>
      <c r="AS418" s="628">
        <v>3</v>
      </c>
      <c r="AT418" s="628">
        <v>0</v>
      </c>
      <c r="AU418" s="628">
        <v>11</v>
      </c>
      <c r="AV418" s="630"/>
      <c r="AW418" s="630"/>
      <c r="AX418" s="731">
        <f t="shared" ref="AX418:AX422" si="607">COUNT(AU418)</f>
      </c>
    </row>
    <row r="419">
      <c r="A419" s="741"/>
      <c r="B419" s="560" t="s">
        <v>395</v>
      </c>
      <c r="C419" s="560" t="s">
        <v>412</v>
      </c>
      <c r="D419" s="560" t="s">
        <v>398</v>
      </c>
      <c r="E419" s="616" t="s">
        <v>413</v>
      </c>
      <c r="F419" s="617">
        <f t="shared" si="302"/>
      </c>
      <c r="G419" s="617">
        <v>994.23</v>
      </c>
      <c r="H419" s="618">
        <v>809.3</v>
      </c>
      <c r="I419" s="659">
        <v>0</v>
      </c>
      <c r="J419" s="555">
        <v>5</v>
      </c>
      <c r="K419" s="617">
        <v>11550.61</v>
      </c>
      <c r="L419" s="555">
        <v>0</v>
      </c>
      <c r="M419" s="617">
        <v>0</v>
      </c>
      <c r="N419" s="622">
        <v>1</v>
      </c>
      <c r="O419" s="556">
        <f t="shared" si="12"/>
      </c>
      <c r="P419" s="624"/>
      <c r="Q419" s="625">
        <f t="shared" si="693"/>
      </c>
      <c r="R419" s="557">
        <f t="shared" si="742"/>
      </c>
      <c r="S419" s="554">
        <f t="shared" si="824"/>
      </c>
      <c r="T419" s="626">
        <f t="shared" si="108"/>
      </c>
      <c r="U419" s="626">
        <f t="shared" si="564"/>
      </c>
      <c r="V419" s="626">
        <f t="shared" si="124"/>
      </c>
      <c r="W419" s="622">
        <v>4</v>
      </c>
      <c r="X419" s="626">
        <f t="shared" si="67"/>
      </c>
      <c r="Y419" s="626">
        <f t="shared" si="49"/>
      </c>
      <c r="Z419" s="626">
        <f t="shared" si="478"/>
      </c>
      <c r="AA419" s="626">
        <f t="shared" si="161"/>
      </c>
      <c r="AB419" s="626">
        <f t="shared" si="202"/>
      </c>
      <c r="AC419" s="556">
        <f t="shared" si="675"/>
      </c>
      <c r="AD419" s="556">
        <f t="shared" si="83"/>
      </c>
      <c r="AE419" s="556">
        <f t="shared" si="370"/>
      </c>
      <c r="AF419" s="556">
        <f t="shared" si="494"/>
      </c>
      <c r="AG419" s="556">
        <f t="shared" si="177"/>
      </c>
      <c r="AH419" s="556">
        <f t="shared" si="218"/>
      </c>
      <c r="AI419" s="556">
        <f t="shared" si="890"/>
      </c>
      <c r="AJ419" s="622">
        <v>54</v>
      </c>
      <c r="AK419" s="628">
        <v>15254</v>
      </c>
      <c r="AL419" s="628">
        <v>297</v>
      </c>
      <c r="AM419" s="628">
        <v>317</v>
      </c>
      <c r="AN419" s="628">
        <v>57</v>
      </c>
      <c r="AO419" s="555">
        <v>9</v>
      </c>
      <c r="AP419" s="628">
        <v>51</v>
      </c>
      <c r="AQ419" s="557">
        <v>47</v>
      </c>
      <c r="AR419" s="555">
        <v>5</v>
      </c>
      <c r="AS419" s="628">
        <v>7</v>
      </c>
      <c r="AT419" s="628">
        <v>0</v>
      </c>
      <c r="AU419" s="628">
        <v>7</v>
      </c>
      <c r="AV419" s="630"/>
      <c r="AW419" s="630"/>
      <c r="AX419" s="731">
        <f t="shared" si="607"/>
      </c>
    </row>
    <row r="420">
      <c r="A420" s="741"/>
      <c r="B420" s="560" t="s">
        <v>395</v>
      </c>
      <c r="C420" s="560" t="s">
        <v>412</v>
      </c>
      <c r="D420" s="560" t="s">
        <v>398</v>
      </c>
      <c r="E420" s="616" t="s">
        <v>414</v>
      </c>
      <c r="F420" s="617">
        <f t="shared" si="302"/>
      </c>
      <c r="G420" s="617">
        <v>877.35</v>
      </c>
      <c r="H420" s="618">
        <v>906.15</v>
      </c>
      <c r="I420" s="659">
        <v>0</v>
      </c>
      <c r="J420" s="557">
        <v>2</v>
      </c>
      <c r="K420" s="618">
        <v>4543.110000000001</v>
      </c>
      <c r="L420" s="557">
        <v>0</v>
      </c>
      <c r="M420" s="618">
        <v>0</v>
      </c>
      <c r="N420" s="622">
        <v>0</v>
      </c>
      <c r="O420" s="556">
        <f t="shared" si="12"/>
      </c>
      <c r="P420" s="624"/>
      <c r="Q420" s="625">
        <f t="shared" si="693"/>
      </c>
      <c r="R420" s="557">
        <f t="shared" si="742"/>
      </c>
      <c r="S420" s="554">
        <f t="shared" si="824"/>
      </c>
      <c r="T420" s="626">
        <f t="shared" si="108"/>
      </c>
      <c r="U420" s="626">
        <f t="shared" si="564"/>
      </c>
      <c r="V420" s="626">
        <f t="shared" si="124"/>
      </c>
      <c r="W420" s="622">
        <v>1</v>
      </c>
      <c r="X420" s="626">
        <f t="shared" si="67"/>
      </c>
      <c r="Y420" s="626">
        <f t="shared" si="49"/>
      </c>
      <c r="Z420" s="626">
        <f t="shared" si="478"/>
      </c>
      <c r="AA420" s="626">
        <f t="shared" si="161"/>
      </c>
      <c r="AB420" s="626">
        <f t="shared" si="202"/>
      </c>
      <c r="AC420" s="556">
        <f t="shared" si="675"/>
      </c>
      <c r="AD420" s="556">
        <f t="shared" si="83"/>
      </c>
      <c r="AE420" s="556">
        <f t="shared" si="370"/>
      </c>
      <c r="AF420" s="556">
        <f t="shared" si="494"/>
      </c>
      <c r="AG420" s="556">
        <f t="shared" si="177"/>
      </c>
      <c r="AH420" s="556">
        <f t="shared" si="218"/>
      </c>
      <c r="AI420" s="556">
        <f t="shared" si="890"/>
      </c>
      <c r="AJ420" s="622">
        <v>54</v>
      </c>
      <c r="AK420" s="628">
        <v>14815</v>
      </c>
      <c r="AL420" s="628">
        <v>285</v>
      </c>
      <c r="AM420" s="628">
        <v>297</v>
      </c>
      <c r="AN420" s="628">
        <v>43</v>
      </c>
      <c r="AO420" s="555">
        <v>16</v>
      </c>
      <c r="AP420" s="628">
        <v>44</v>
      </c>
      <c r="AQ420" s="557">
        <v>37</v>
      </c>
      <c r="AR420" s="555">
        <v>2</v>
      </c>
      <c r="AS420" s="628">
        <v>3</v>
      </c>
      <c r="AT420" s="628">
        <v>0</v>
      </c>
      <c r="AU420" s="628">
        <v>9</v>
      </c>
      <c r="AV420" s="630"/>
      <c r="AW420" s="630"/>
      <c r="AX420" s="731">
        <f t="shared" si="607"/>
      </c>
    </row>
    <row r="421">
      <c r="A421" s="741"/>
      <c r="B421" s="560" t="s">
        <v>395</v>
      </c>
      <c r="C421" s="560" t="s">
        <v>412</v>
      </c>
      <c r="D421" s="560" t="s">
        <v>398</v>
      </c>
      <c r="E421" s="616" t="s">
        <v>415</v>
      </c>
      <c r="F421" s="617">
        <f t="shared" si="302"/>
      </c>
      <c r="G421" s="618">
        <v>701.61</v>
      </c>
      <c r="H421" s="618">
        <v>872.13</v>
      </c>
      <c r="I421" s="659">
        <v>0</v>
      </c>
      <c r="J421" s="555">
        <v>1</v>
      </c>
      <c r="K421" s="617">
        <v>1994.8499999999913</v>
      </c>
      <c r="L421" s="555">
        <v>1</v>
      </c>
      <c r="M421" s="617">
        <v>4632.74</v>
      </c>
      <c r="N421" s="622">
        <v>1</v>
      </c>
      <c r="O421" s="556">
        <f t="shared" si="12"/>
      </c>
      <c r="P421" s="624"/>
      <c r="Q421" s="625">
        <f t="shared" si="693"/>
      </c>
      <c r="R421" s="557">
        <f t="shared" si="742"/>
      </c>
      <c r="S421" s="554">
        <f t="shared" si="824"/>
      </c>
      <c r="T421" s="626">
        <f t="shared" si="108"/>
      </c>
      <c r="U421" s="626">
        <f t="shared" si="564"/>
      </c>
      <c r="V421" s="626">
        <f t="shared" si="124"/>
      </c>
      <c r="W421" s="622">
        <v>2</v>
      </c>
      <c r="X421" s="626">
        <f t="shared" si="67"/>
      </c>
      <c r="Y421" s="626">
        <f t="shared" si="49"/>
      </c>
      <c r="Z421" s="626">
        <f t="shared" si="478"/>
      </c>
      <c r="AA421" s="626">
        <f t="shared" si="161"/>
      </c>
      <c r="AB421" s="626">
        <f t="shared" si="202"/>
      </c>
      <c r="AC421" s="556">
        <f t="shared" si="675"/>
      </c>
      <c r="AD421" s="556">
        <f t="shared" si="83"/>
      </c>
      <c r="AE421" s="556">
        <f t="shared" si="370"/>
      </c>
      <c r="AF421" s="556">
        <f t="shared" si="494"/>
      </c>
      <c r="AG421" s="556">
        <f t="shared" si="177"/>
      </c>
      <c r="AH421" s="556">
        <f t="shared" si="218"/>
      </c>
      <c r="AI421" s="556">
        <f t="shared" si="890"/>
      </c>
      <c r="AJ421" s="622">
        <v>53</v>
      </c>
      <c r="AK421" s="628">
        <v>14806</v>
      </c>
      <c r="AL421" s="628">
        <v>303</v>
      </c>
      <c r="AM421" s="628">
        <v>324</v>
      </c>
      <c r="AN421" s="628">
        <v>48</v>
      </c>
      <c r="AO421" s="555">
        <v>10</v>
      </c>
      <c r="AP421" s="628">
        <v>46</v>
      </c>
      <c r="AQ421" s="557">
        <v>39</v>
      </c>
      <c r="AR421" s="555">
        <v>2</v>
      </c>
      <c r="AS421" s="628">
        <v>12</v>
      </c>
      <c r="AT421" s="628">
        <v>2</v>
      </c>
      <c r="AU421" s="628">
        <v>10</v>
      </c>
      <c r="AV421" s="630"/>
      <c r="AW421" s="630"/>
      <c r="AX421" s="731">
        <f t="shared" si="607"/>
      </c>
    </row>
    <row r="422">
      <c r="A422" s="741"/>
      <c r="B422" s="560" t="s">
        <v>395</v>
      </c>
      <c r="C422" s="560" t="s">
        <v>412</v>
      </c>
      <c r="D422" s="560" t="s">
        <v>398</v>
      </c>
      <c r="E422" s="655" t="s">
        <v>416</v>
      </c>
      <c r="F422" s="617">
        <f t="shared" si="302"/>
      </c>
      <c r="G422" s="618">
        <v>816.47</v>
      </c>
      <c r="H422" s="618">
        <v>1048.77</v>
      </c>
      <c r="I422" s="659">
        <v>0</v>
      </c>
      <c r="J422" s="557">
        <v>3</v>
      </c>
      <c r="K422" s="618">
        <v>8211.070000000007</v>
      </c>
      <c r="L422" s="557">
        <v>0</v>
      </c>
      <c r="M422" s="618">
        <v>0</v>
      </c>
      <c r="N422" s="622">
        <v>0</v>
      </c>
      <c r="O422" s="556">
        <f t="shared" si="12"/>
      </c>
      <c r="P422" s="624"/>
      <c r="Q422" s="625">
        <f t="shared" si="693"/>
      </c>
      <c r="R422" s="557">
        <f t="shared" si="742"/>
      </c>
      <c r="S422" s="554">
        <f t="shared" si="824"/>
      </c>
      <c r="T422" s="626">
        <f t="shared" si="108"/>
      </c>
      <c r="U422" s="626">
        <f t="shared" si="564"/>
      </c>
      <c r="V422" s="626">
        <f t="shared" si="124"/>
      </c>
      <c r="W422" s="622">
        <v>1</v>
      </c>
      <c r="X422" s="626">
        <f t="shared" si="67"/>
      </c>
      <c r="Y422" s="626">
        <f t="shared" si="49"/>
      </c>
      <c r="Z422" s="626">
        <f t="shared" si="478"/>
      </c>
      <c r="AA422" s="626">
        <f t="shared" si="161"/>
      </c>
      <c r="AB422" s="626">
        <f t="shared" si="202"/>
      </c>
      <c r="AC422" s="556">
        <f t="shared" si="675"/>
      </c>
      <c r="AD422" s="556">
        <f t="shared" si="83"/>
      </c>
      <c r="AE422" s="556">
        <f t="shared" si="370"/>
      </c>
      <c r="AF422" s="556">
        <f t="shared" si="494"/>
      </c>
      <c r="AG422" s="556">
        <f t="shared" si="177"/>
      </c>
      <c r="AH422" s="556">
        <f t="shared" si="218"/>
      </c>
      <c r="AI422" s="556">
        <f t="shared" si="890"/>
      </c>
      <c r="AJ422" s="622">
        <v>53</v>
      </c>
      <c r="AK422" s="628">
        <v>17009</v>
      </c>
      <c r="AL422" s="628">
        <v>335</v>
      </c>
      <c r="AM422" s="628">
        <v>354</v>
      </c>
      <c r="AN422" s="628">
        <v>55</v>
      </c>
      <c r="AO422" s="555">
        <v>10</v>
      </c>
      <c r="AP422" s="628">
        <v>29</v>
      </c>
      <c r="AQ422" s="557">
        <v>47</v>
      </c>
      <c r="AR422" s="555">
        <v>3</v>
      </c>
      <c r="AS422" s="628">
        <v>2</v>
      </c>
      <c r="AT422" s="628">
        <v>1</v>
      </c>
      <c r="AU422" s="628">
        <v>9</v>
      </c>
      <c r="AV422" s="630"/>
      <c r="AW422" s="630"/>
      <c r="AX422" s="731">
        <f t="shared" si="607"/>
      </c>
    </row>
    <row r="423">
      <c r="A423" s="741"/>
      <c r="B423" s="641" t="s">
        <v>397</v>
      </c>
      <c r="C423" s="641"/>
      <c r="D423" s="641"/>
      <c r="E423" s="641"/>
      <c r="F423" s="642">
        <f>SUM(F418:F422)</f>
      </c>
      <c r="G423" s="642">
        <f>SUM(G418:G422)</f>
      </c>
      <c r="H423" s="642">
        <f>SUM(H418:H422)</f>
      </c>
      <c r="I423" s="624">
        <f>SUM(I418:I422)</f>
      </c>
      <c r="J423" s="644">
        <f>SUM(J418:J422)</f>
      </c>
      <c r="K423" s="642">
        <f>SUM(K418:K422)</f>
      </c>
      <c r="L423" s="644">
        <f>SUM(L418:L422)</f>
      </c>
      <c r="M423" s="642">
        <f>SUM(M418:M422)</f>
      </c>
      <c r="N423" s="651">
        <f>SUM(N418:N422)</f>
      </c>
      <c r="O423" s="648">
        <f t="shared" si="12"/>
      </c>
      <c r="P423" s="649">
        <f>SUM(P418:P422)</f>
      </c>
      <c r="Q423" s="625">
        <f t="shared" si="693"/>
      </c>
      <c r="R423" s="667">
        <f>SUM(R418:R422)</f>
      </c>
      <c r="S423" s="668">
        <f>SUM(S418:S422)</f>
      </c>
      <c r="T423" s="650">
        <f t="shared" si="108"/>
      </c>
      <c r="U423" s="650">
        <f t="shared" si="564"/>
      </c>
      <c r="V423" s="650">
        <f t="shared" si="124"/>
      </c>
      <c r="W423" s="651">
        <f>SUM(W418:W422)</f>
      </c>
      <c r="X423" s="650">
        <f t="shared" si="67"/>
      </c>
      <c r="Y423" s="650">
        <f t="shared" si="49"/>
      </c>
      <c r="Z423" s="650">
        <f t="shared" si="478"/>
      </c>
      <c r="AA423" s="650">
        <f t="shared" si="161"/>
      </c>
      <c r="AB423" s="650">
        <f t="shared" si="202"/>
      </c>
      <c r="AC423" s="648">
        <f t="shared" si="675"/>
      </c>
      <c r="AD423" s="648">
        <f t="shared" si="83"/>
      </c>
      <c r="AE423" s="648">
        <f t="shared" si="370"/>
      </c>
      <c r="AF423" s="648">
        <f t="shared" si="494"/>
      </c>
      <c r="AG423" s="648">
        <f t="shared" si="177"/>
      </c>
      <c r="AH423" s="648">
        <f t="shared" si="218"/>
      </c>
      <c r="AI423" s="648">
        <f t="shared" si="890"/>
      </c>
      <c r="AJ423" s="651">
        <f>AVERAGE(AJ418:AJ422)</f>
      </c>
      <c r="AK423" s="651">
        <f>SUM(AK418:AK422)</f>
      </c>
      <c r="AL423" s="651">
        <f>SUM(AL418:AL422)</f>
      </c>
      <c r="AM423" s="651">
        <f>SUM(AM418:AM422)</f>
      </c>
      <c r="AN423" s="651">
        <f>SUM(AN418:AN422)</f>
      </c>
      <c r="AO423" s="667">
        <f>SUM(AO418:AO422)</f>
      </c>
      <c r="AP423" s="651">
        <f>SUM(AP418:AP422)</f>
      </c>
      <c r="AQ423" s="667">
        <f>SUM(AQ418:AQ422)</f>
      </c>
      <c r="AR423" s="667">
        <f>SUM(AR418:AR422)</f>
      </c>
      <c r="AS423" s="651">
        <f>SUM(AS418:AS422)</f>
      </c>
      <c r="AT423" s="651">
        <f>SUM(AT418:AT422)</f>
      </c>
      <c r="AU423" s="651">
        <f>SUM(AU418:AU422)</f>
      </c>
      <c r="AV423" s="654"/>
      <c r="AW423" s="654"/>
      <c r="AX423" s="651">
        <f>SUM(AX418:AX422)</f>
      </c>
    </row>
    <row r="424">
      <c r="A424" s="741"/>
      <c r="B424" s="560" t="s">
        <v>395</v>
      </c>
      <c r="C424" s="560" t="s">
        <v>412</v>
      </c>
      <c r="D424" s="560" t="s">
        <v>392</v>
      </c>
      <c r="E424" s="616" t="s">
        <v>418</v>
      </c>
      <c r="F424" s="617">
        <f t="shared" ref="F424:F426" si="303">G424+H424+I424</f>
      </c>
      <c r="G424" s="618">
        <v>1112.79</v>
      </c>
      <c r="H424" s="618">
        <v>1218.56</v>
      </c>
      <c r="I424" s="659">
        <v>0</v>
      </c>
      <c r="J424" s="557">
        <v>2</v>
      </c>
      <c r="K424" s="618">
        <v>3751.37999999999</v>
      </c>
      <c r="L424" s="557">
        <v>0</v>
      </c>
      <c r="M424" s="618">
        <v>0</v>
      </c>
      <c r="N424" s="622">
        <v>1</v>
      </c>
      <c r="O424" s="556">
        <f t="shared" si="12"/>
      </c>
      <c r="P424" s="624"/>
      <c r="Q424" s="625">
        <f t="shared" si="693"/>
      </c>
      <c r="R424" s="557">
        <f t="shared" ref="R424:R426" si="743">J424+L424</f>
      </c>
      <c r="S424" s="554">
        <f t="shared" ref="S424:S426" si="825">K424+M424</f>
      </c>
      <c r="T424" s="626">
        <f t="shared" si="108"/>
      </c>
      <c r="U424" s="626">
        <f t="shared" si="564"/>
      </c>
      <c r="V424" s="626">
        <f t="shared" si="124"/>
      </c>
      <c r="W424" s="622">
        <v>2</v>
      </c>
      <c r="X424" s="626">
        <f t="shared" si="67"/>
      </c>
      <c r="Y424" s="626">
        <f t="shared" si="49"/>
      </c>
      <c r="Z424" s="626">
        <f t="shared" si="478"/>
      </c>
      <c r="AA424" s="626">
        <f t="shared" si="161"/>
      </c>
      <c r="AB424" s="626">
        <f t="shared" si="202"/>
      </c>
      <c r="AC424" s="556">
        <f t="shared" si="675"/>
      </c>
      <c r="AD424" s="556">
        <f t="shared" si="83"/>
      </c>
      <c r="AE424" s="556">
        <f t="shared" si="370"/>
      </c>
      <c r="AF424" s="556">
        <f t="shared" si="494"/>
      </c>
      <c r="AG424" s="556">
        <f t="shared" si="177"/>
      </c>
      <c r="AH424" s="556">
        <f t="shared" si="218"/>
      </c>
      <c r="AI424" s="556">
        <f t="shared" si="890"/>
      </c>
      <c r="AJ424" s="622">
        <v>53</v>
      </c>
      <c r="AK424" s="628">
        <v>22533</v>
      </c>
      <c r="AL424" s="628">
        <v>505</v>
      </c>
      <c r="AM424" s="628">
        <v>553</v>
      </c>
      <c r="AN424" s="628">
        <v>80</v>
      </c>
      <c r="AO424" s="555">
        <v>15</v>
      </c>
      <c r="AP424" s="628">
        <v>32</v>
      </c>
      <c r="AQ424" s="557">
        <v>73</v>
      </c>
      <c r="AR424" s="555">
        <v>3</v>
      </c>
      <c r="AS424" s="628">
        <v>3</v>
      </c>
      <c r="AT424" s="628">
        <v>3</v>
      </c>
      <c r="AU424" s="628">
        <v>10</v>
      </c>
      <c r="AV424" s="630"/>
      <c r="AW424" s="630"/>
      <c r="AX424" s="731">
        <f t="shared" ref="AX424:AX426" si="608">COUNT(AU424)</f>
      </c>
    </row>
    <row r="425">
      <c r="A425" s="741"/>
      <c r="B425" s="560" t="s">
        <v>395</v>
      </c>
      <c r="C425" s="560" t="s">
        <v>412</v>
      </c>
      <c r="D425" s="560" t="s">
        <v>392</v>
      </c>
      <c r="E425" s="616" t="s">
        <v>419</v>
      </c>
      <c r="F425" s="617">
        <f t="shared" si="303"/>
      </c>
      <c r="G425" s="618">
        <v>1180.13</v>
      </c>
      <c r="H425" s="618">
        <v>1322.32</v>
      </c>
      <c r="I425" s="659">
        <v>0</v>
      </c>
      <c r="J425" s="557">
        <v>1</v>
      </c>
      <c r="K425" s="618">
        <v>1994.8500000000058</v>
      </c>
      <c r="L425" s="557">
        <v>1</v>
      </c>
      <c r="M425" s="618">
        <v>3989.699999999999</v>
      </c>
      <c r="N425" s="622">
        <v>0</v>
      </c>
      <c r="O425" s="556">
        <f t="shared" si="12"/>
      </c>
      <c r="P425" s="624"/>
      <c r="Q425" s="625">
        <f t="shared" si="693"/>
      </c>
      <c r="R425" s="557">
        <f t="shared" si="743"/>
      </c>
      <c r="S425" s="554">
        <f t="shared" si="825"/>
      </c>
      <c r="T425" s="626">
        <f t="shared" si="108"/>
      </c>
      <c r="U425" s="626">
        <f t="shared" si="564"/>
      </c>
      <c r="V425" s="626">
        <f t="shared" si="124"/>
      </c>
      <c r="W425" s="622">
        <v>1</v>
      </c>
      <c r="X425" s="626">
        <f t="shared" si="67"/>
      </c>
      <c r="Y425" s="626">
        <f t="shared" si="49"/>
      </c>
      <c r="Z425" s="626">
        <f t="shared" si="478"/>
      </c>
      <c r="AA425" s="626">
        <f t="shared" si="161"/>
      </c>
      <c r="AB425" s="626">
        <f t="shared" si="202"/>
      </c>
      <c r="AC425" s="556">
        <f t="shared" si="675"/>
      </c>
      <c r="AD425" s="556">
        <f t="shared" si="83"/>
      </c>
      <c r="AE425" s="556">
        <f t="shared" si="370"/>
      </c>
      <c r="AF425" s="556">
        <f t="shared" si="494"/>
      </c>
      <c r="AG425" s="556">
        <f t="shared" si="177"/>
      </c>
      <c r="AH425" s="556">
        <f t="shared" si="218"/>
      </c>
      <c r="AI425" s="556">
        <f t="shared" si="890"/>
      </c>
      <c r="AJ425" s="622">
        <v>54</v>
      </c>
      <c r="AK425" s="628">
        <v>22780</v>
      </c>
      <c r="AL425" s="628">
        <v>549</v>
      </c>
      <c r="AM425" s="628">
        <v>577</v>
      </c>
      <c r="AN425" s="628">
        <v>74</v>
      </c>
      <c r="AO425" s="555">
        <v>24</v>
      </c>
      <c r="AP425" s="628">
        <v>77</v>
      </c>
      <c r="AQ425" s="557">
        <v>78</v>
      </c>
      <c r="AR425" s="555">
        <v>2</v>
      </c>
      <c r="AS425" s="628">
        <v>1</v>
      </c>
      <c r="AT425" s="628">
        <v>3</v>
      </c>
      <c r="AU425" s="628">
        <v>14</v>
      </c>
      <c r="AV425" s="630"/>
      <c r="AW425" s="630"/>
      <c r="AX425" s="731">
        <f t="shared" si="608"/>
      </c>
    </row>
    <row r="426">
      <c r="A426" s="741"/>
      <c r="B426" s="560" t="s">
        <v>395</v>
      </c>
      <c r="C426" s="560" t="s">
        <v>412</v>
      </c>
      <c r="D426" s="560" t="s">
        <v>392</v>
      </c>
      <c r="E426" s="655" t="s">
        <v>420</v>
      </c>
      <c r="F426" s="617">
        <f t="shared" si="303"/>
      </c>
      <c r="G426" s="618">
        <v>751.28</v>
      </c>
      <c r="H426" s="618">
        <v>1132.79</v>
      </c>
      <c r="I426" s="659">
        <v>0</v>
      </c>
      <c r="J426" s="557">
        <v>3</v>
      </c>
      <c r="K426" s="618">
        <v>7097.809999999998</v>
      </c>
      <c r="L426" s="557">
        <v>0</v>
      </c>
      <c r="M426" s="618">
        <v>0</v>
      </c>
      <c r="N426" s="622">
        <v>0</v>
      </c>
      <c r="O426" s="556">
        <f t="shared" si="12"/>
      </c>
      <c r="P426" s="624"/>
      <c r="Q426" s="625">
        <f t="shared" si="693"/>
      </c>
      <c r="R426" s="557">
        <f t="shared" si="743"/>
      </c>
      <c r="S426" s="554">
        <f t="shared" si="825"/>
      </c>
      <c r="T426" s="626">
        <f t="shared" si="108"/>
      </c>
      <c r="U426" s="626">
        <f t="shared" si="564"/>
      </c>
      <c r="V426" s="626">
        <f t="shared" si="124"/>
      </c>
      <c r="W426" s="622">
        <v>2</v>
      </c>
      <c r="X426" s="626">
        <f t="shared" si="67"/>
      </c>
      <c r="Y426" s="626">
        <f t="shared" si="49"/>
      </c>
      <c r="Z426" s="626">
        <f t="shared" si="478"/>
      </c>
      <c r="AA426" s="626">
        <f t="shared" si="161"/>
      </c>
      <c r="AB426" s="626">
        <f t="shared" si="202"/>
      </c>
      <c r="AC426" s="556">
        <f t="shared" si="675"/>
      </c>
      <c r="AD426" s="556">
        <f t="shared" si="83"/>
      </c>
      <c r="AE426" s="556">
        <f t="shared" si="370"/>
      </c>
      <c r="AF426" s="556">
        <f t="shared" si="494"/>
      </c>
      <c r="AG426" s="556">
        <f t="shared" si="177"/>
      </c>
      <c r="AH426" s="556">
        <f t="shared" si="218"/>
      </c>
      <c r="AI426" s="556">
        <f t="shared" si="890"/>
      </c>
      <c r="AJ426" s="622">
        <v>57</v>
      </c>
      <c r="AK426" s="628">
        <v>20541</v>
      </c>
      <c r="AL426" s="628">
        <v>381</v>
      </c>
      <c r="AM426" s="628">
        <v>417</v>
      </c>
      <c r="AN426" s="628">
        <v>73</v>
      </c>
      <c r="AO426" s="555">
        <v>14</v>
      </c>
      <c r="AP426" s="628">
        <v>62</v>
      </c>
      <c r="AQ426" s="557">
        <v>70</v>
      </c>
      <c r="AR426" s="555">
        <v>3</v>
      </c>
      <c r="AS426" s="628">
        <v>2</v>
      </c>
      <c r="AT426" s="628">
        <v>0</v>
      </c>
      <c r="AU426" s="628">
        <v>13</v>
      </c>
      <c r="AV426" s="630"/>
      <c r="AW426" s="630"/>
      <c r="AX426" s="731">
        <f t="shared" si="608"/>
      </c>
    </row>
    <row r="427">
      <c r="A427" s="741"/>
      <c r="B427" s="641" t="s">
        <v>397</v>
      </c>
      <c r="C427" s="641"/>
      <c r="D427" s="641"/>
      <c r="E427" s="641"/>
      <c r="F427" s="642">
        <f>SUM(F424:F426)</f>
      </c>
      <c r="G427" s="642">
        <f>SUM(G424:G426)</f>
      </c>
      <c r="H427" s="642">
        <f>SUM(H424:H426)</f>
      </c>
      <c r="I427" s="624">
        <f>SUM(I424:I426)</f>
      </c>
      <c r="J427" s="644">
        <f>SUM(J424:J426)</f>
      </c>
      <c r="K427" s="642">
        <f>SUM(K424:K426)</f>
      </c>
      <c r="L427" s="644">
        <f>SUM(L424:L426)</f>
      </c>
      <c r="M427" s="642">
        <f>SUM(M424:M426)</f>
      </c>
      <c r="N427" s="651">
        <f>SUM(N424:N426)</f>
      </c>
      <c r="O427" s="648">
        <f t="shared" si="12"/>
      </c>
      <c r="P427" s="649">
        <f>SUM(P424:P426)</f>
      </c>
      <c r="Q427" s="625">
        <f t="shared" si="693"/>
      </c>
      <c r="R427" s="667">
        <f>SUM(R424:R426)</f>
      </c>
      <c r="S427" s="668">
        <f>SUM(S424:S426)</f>
      </c>
      <c r="T427" s="650">
        <f t="shared" si="108"/>
      </c>
      <c r="U427" s="650">
        <f t="shared" si="564"/>
      </c>
      <c r="V427" s="650">
        <f t="shared" si="124"/>
      </c>
      <c r="W427" s="651">
        <f>SUM(W424:W426)</f>
      </c>
      <c r="X427" s="650">
        <f t="shared" si="67"/>
      </c>
      <c r="Y427" s="650">
        <f t="shared" si="49"/>
      </c>
      <c r="Z427" s="650">
        <f t="shared" si="478"/>
      </c>
      <c r="AA427" s="650">
        <f t="shared" si="161"/>
      </c>
      <c r="AB427" s="650">
        <f t="shared" si="202"/>
      </c>
      <c r="AC427" s="648">
        <f t="shared" si="675"/>
      </c>
      <c r="AD427" s="648">
        <f t="shared" si="83"/>
      </c>
      <c r="AE427" s="648">
        <f t="shared" si="370"/>
      </c>
      <c r="AF427" s="648">
        <f t="shared" si="494"/>
      </c>
      <c r="AG427" s="648">
        <f t="shared" si="177"/>
      </c>
      <c r="AH427" s="648">
        <f t="shared" si="218"/>
      </c>
      <c r="AI427" s="648">
        <f t="shared" si="890"/>
      </c>
      <c r="AJ427" s="651">
        <f>AVERAGE(AJ424:AJ426)</f>
      </c>
      <c r="AK427" s="651">
        <f>SUM(AK424:AK426)</f>
      </c>
      <c r="AL427" s="651">
        <f>SUM(AL424:AL426)</f>
      </c>
      <c r="AM427" s="651">
        <f>SUM(AM424:AM426)</f>
      </c>
      <c r="AN427" s="651">
        <f>SUM(AN424:AN426)</f>
      </c>
      <c r="AO427" s="667">
        <f>SUM(AO424:AO426)</f>
      </c>
      <c r="AP427" s="651">
        <f>SUM(AP424:AP426)</f>
      </c>
      <c r="AQ427" s="667">
        <f>SUM(AQ424:AQ426)</f>
      </c>
      <c r="AR427" s="667">
        <f>SUM(AR424:AR426)</f>
      </c>
      <c r="AS427" s="651">
        <f>SUM(AS424:AS426)</f>
      </c>
      <c r="AT427" s="651">
        <f>SUM(AT424:AT426)</f>
      </c>
      <c r="AU427" s="651">
        <f>SUM(AU424:AU426)</f>
      </c>
      <c r="AV427" s="654"/>
      <c r="AW427" s="654"/>
      <c r="AX427" s="651">
        <f>SUM(AX424:AX426)</f>
      </c>
    </row>
    <row r="428">
      <c r="A428" s="741"/>
      <c r="B428" s="670" t="s">
        <v>421</v>
      </c>
      <c r="C428" s="670"/>
      <c r="D428" s="670"/>
      <c r="E428" s="670"/>
      <c r="F428" s="671">
        <f>F427+F423+F417+F411+F405</f>
      </c>
      <c r="G428" s="671">
        <f>G427+G423+G417+G411+G405</f>
      </c>
      <c r="H428" s="671">
        <f>H427+H423+H417+H411+H405</f>
      </c>
      <c r="I428" s="738">
        <f>I427+I423+I417+I411+I405</f>
      </c>
      <c r="J428" s="670">
        <f>J427+J423+J417+J411+J405</f>
      </c>
      <c r="K428" s="670">
        <f>K427+K423+K417+K411+K405</f>
      </c>
      <c r="L428" s="670">
        <f>L427+L423+L417+L411+L405</f>
      </c>
      <c r="M428" s="670">
        <f>M427+M423+M417+M411+M405</f>
      </c>
      <c r="N428" s="673">
        <f>N427+N423+N417+N411+N405</f>
      </c>
      <c r="O428" s="674">
        <f t="shared" si="12"/>
      </c>
      <c r="P428" s="675">
        <f>P427+P423+P417+P411+P405</f>
      </c>
      <c r="Q428" s="676">
        <f t="shared" si="693"/>
      </c>
      <c r="R428" s="672">
        <f>R427+R423+R417+R411+R405</f>
      </c>
      <c r="S428" s="538">
        <f>S427+S423+S417+S411+S405</f>
      </c>
      <c r="T428" s="671">
        <f t="shared" si="108"/>
      </c>
      <c r="U428" s="671">
        <f t="shared" si="564"/>
      </c>
      <c r="V428" s="671">
        <f t="shared" si="124"/>
      </c>
      <c r="W428" s="673">
        <f>W427+W423+W417+W411+W405</f>
      </c>
      <c r="X428" s="671">
        <f t="shared" si="67"/>
      </c>
      <c r="Y428" s="671">
        <f t="shared" si="49"/>
      </c>
      <c r="Z428" s="671">
        <f t="shared" si="478"/>
      </c>
      <c r="AA428" s="671">
        <f t="shared" si="161"/>
      </c>
      <c r="AB428" s="671">
        <f t="shared" si="202"/>
      </c>
      <c r="AC428" s="674">
        <f t="shared" si="675"/>
      </c>
      <c r="AD428" s="674">
        <f t="shared" si="83"/>
      </c>
      <c r="AE428" s="674">
        <f t="shared" si="370"/>
      </c>
      <c r="AF428" s="674">
        <f t="shared" si="494"/>
      </c>
      <c r="AG428" s="674">
        <f t="shared" si="177"/>
      </c>
      <c r="AH428" s="674">
        <f t="shared" si="218"/>
      </c>
      <c r="AI428" s="674">
        <f t="shared" si="890"/>
      </c>
      <c r="AJ428" s="673"/>
      <c r="AK428" s="673">
        <f>AK427+AK423+AK417+AK411+AK405</f>
      </c>
      <c r="AL428" s="673">
        <f>AL427+AL423+AL417+AL411+AL405</f>
      </c>
      <c r="AM428" s="673">
        <f>AM427+AM423+AM417+AM411+AM405</f>
      </c>
      <c r="AN428" s="673">
        <f>AN427+AN423+AN417+AN411+AN405</f>
      </c>
      <c r="AO428" s="672">
        <f>AO427+AO423+AO417+AO411+AO405</f>
      </c>
      <c r="AP428" s="673">
        <f>AP427+AP423+AP417+AP411+AP405</f>
      </c>
      <c r="AQ428" s="672">
        <f>AQ427+AQ423+AQ417+AQ411+AQ405</f>
      </c>
      <c r="AR428" s="672">
        <f>AR427+AR423+AR417+AR411+AR405</f>
      </c>
      <c r="AS428" s="673">
        <f>AS427+AS423+AS417+AS411+AS405</f>
      </c>
      <c r="AT428" s="673">
        <f>AT427+AT423+AT417+AT411+AT405</f>
      </c>
      <c r="AU428" s="673">
        <f>AU427+AU423+AU417+AU411+AU405</f>
      </c>
      <c r="AV428" s="677"/>
      <c r="AW428" s="677"/>
      <c r="AX428" s="673">
        <f>AX427+AX423+AX417+AX411+AX405</f>
      </c>
    </row>
    <row r="429">
      <c r="A429" s="580"/>
      <c r="B429" s="739" t="s">
        <v>350</v>
      </c>
      <c r="C429" s="739"/>
      <c r="D429" s="739"/>
      <c r="E429" s="739"/>
      <c r="F429" s="581" t="s">
        <v>351</v>
      </c>
      <c r="G429" s="581"/>
      <c r="H429" s="581"/>
      <c r="I429" s="581"/>
      <c r="J429" s="581"/>
      <c r="K429" s="581"/>
      <c r="L429" s="581"/>
      <c r="M429" s="581"/>
      <c r="N429" s="581"/>
      <c r="O429" s="581"/>
      <c r="P429" s="581"/>
      <c r="Q429" s="581"/>
      <c r="R429" s="581"/>
      <c r="S429" s="581"/>
      <c r="T429" s="581"/>
      <c r="U429" s="581"/>
      <c r="V429" s="581"/>
      <c r="W429" s="581"/>
      <c r="X429" s="581"/>
      <c r="Y429" s="581"/>
      <c r="Z429" s="582" t="s">
        <v>352</v>
      </c>
      <c r="AA429" s="582"/>
      <c r="AB429" s="582"/>
      <c r="AC429" s="582"/>
      <c r="AD429" s="582"/>
      <c r="AE429" s="582"/>
      <c r="AF429" s="582"/>
      <c r="AG429" s="582"/>
      <c r="AH429" s="582"/>
      <c r="AI429" s="582"/>
      <c r="AJ429" s="582"/>
      <c r="AK429" s="582"/>
      <c r="AL429" s="582"/>
      <c r="AM429" s="582"/>
      <c r="AN429" s="582"/>
      <c r="AO429" s="582"/>
      <c r="AP429" s="582"/>
      <c r="AQ429" s="582"/>
      <c r="AR429" s="582"/>
      <c r="AS429" s="582"/>
      <c r="AT429" s="582"/>
      <c r="AU429" s="582"/>
      <c r="AV429" s="583" t="s">
        <v>427</v>
      </c>
      <c r="AW429" s="583"/>
      <c r="AX429" s="728" t="s">
        <v>459</v>
      </c>
    </row>
    <row r="430">
      <c r="A430" s="580"/>
      <c r="B430" s="739"/>
      <c r="C430" s="739"/>
      <c r="D430" s="739"/>
      <c r="E430" s="739"/>
      <c r="F430" s="586" t="s">
        <v>428</v>
      </c>
      <c r="G430" s="586"/>
      <c r="H430" s="586"/>
      <c r="I430" s="586"/>
      <c r="J430" s="587" t="s">
        <v>429</v>
      </c>
      <c r="K430" s="587"/>
      <c r="L430" s="587"/>
      <c r="M430" s="587"/>
      <c r="N430" s="587"/>
      <c r="O430" s="587"/>
      <c r="P430" s="587"/>
      <c r="Q430" s="587"/>
      <c r="R430" s="587"/>
      <c r="S430" s="587"/>
      <c r="T430" s="588" t="s">
        <v>430</v>
      </c>
      <c r="U430" s="588"/>
      <c r="V430" s="588"/>
      <c r="W430" s="588"/>
      <c r="X430" s="588"/>
      <c r="Y430" s="588"/>
      <c r="Z430" s="589" t="s">
        <v>431</v>
      </c>
      <c r="AA430" s="589"/>
      <c r="AB430" s="589"/>
      <c r="AC430" s="589"/>
      <c r="AD430" s="589"/>
      <c r="AE430" s="589"/>
      <c r="AF430" s="589"/>
      <c r="AG430" s="589"/>
      <c r="AH430" s="589"/>
      <c r="AI430" s="589"/>
      <c r="AJ430" s="589"/>
      <c r="AK430" s="590" t="s">
        <v>432</v>
      </c>
      <c r="AL430" s="590"/>
      <c r="AM430" s="590"/>
      <c r="AN430" s="590"/>
      <c r="AO430" s="590"/>
      <c r="AP430" s="590"/>
      <c r="AQ430" s="590"/>
      <c r="AR430" s="590"/>
      <c r="AS430" s="590"/>
      <c r="AT430" s="590"/>
      <c r="AU430" s="590"/>
      <c r="AV430" s="591"/>
      <c r="AW430" s="592"/>
      <c r="AX430" s="728"/>
    </row>
    <row r="431">
      <c r="A431" s="580"/>
      <c r="B431" s="740" t="s">
        <v>433</v>
      </c>
      <c r="C431" s="594" t="s">
        <v>434</v>
      </c>
      <c r="D431" s="595" t="s">
        <v>353</v>
      </c>
      <c r="E431" s="595" t="s">
        <v>354</v>
      </c>
      <c r="F431" s="586" t="s">
        <v>355</v>
      </c>
      <c r="G431" s="586" t="s">
        <v>356</v>
      </c>
      <c r="H431" s="596" t="s">
        <v>357</v>
      </c>
      <c r="I431" s="597" t="s">
        <v>358</v>
      </c>
      <c r="J431" s="598" t="s">
        <v>359</v>
      </c>
      <c r="K431" s="599" t="s">
        <v>360</v>
      </c>
      <c r="L431" s="598" t="s">
        <v>361</v>
      </c>
      <c r="M431" s="599" t="s">
        <v>362</v>
      </c>
      <c r="N431" s="599" t="s">
        <v>435</v>
      </c>
      <c r="O431" s="599" t="s">
        <v>436</v>
      </c>
      <c r="P431" s="599" t="s">
        <v>437</v>
      </c>
      <c r="Q431" s="599" t="s">
        <v>438</v>
      </c>
      <c r="R431" s="599" t="s">
        <v>363</v>
      </c>
      <c r="S431" s="598" t="s">
        <v>364</v>
      </c>
      <c r="T431" s="588" t="s">
        <v>439</v>
      </c>
      <c r="U431" s="729" t="s">
        <v>460</v>
      </c>
      <c r="V431" s="588" t="s">
        <v>369</v>
      </c>
      <c r="W431" s="603" t="s">
        <v>440</v>
      </c>
      <c r="X431" s="588" t="s">
        <v>441</v>
      </c>
      <c r="Y431" s="604" t="s">
        <v>367</v>
      </c>
      <c r="Z431" s="605" t="s">
        <v>442</v>
      </c>
      <c r="AA431" s="606" t="s">
        <v>443</v>
      </c>
      <c r="AB431" s="607" t="s">
        <v>444</v>
      </c>
      <c r="AC431" s="606" t="s">
        <v>445</v>
      </c>
      <c r="AD431" s="606" t="s">
        <v>446</v>
      </c>
      <c r="AE431" s="716" t="s">
        <v>374</v>
      </c>
      <c r="AF431" s="606" t="s">
        <v>447</v>
      </c>
      <c r="AG431" s="717" t="s">
        <v>448</v>
      </c>
      <c r="AH431" s="717" t="s">
        <v>449</v>
      </c>
      <c r="AI431" s="716" t="s">
        <v>450</v>
      </c>
      <c r="AJ431" s="716" t="s">
        <v>377</v>
      </c>
      <c r="AK431" s="590" t="s">
        <v>379</v>
      </c>
      <c r="AL431" s="590" t="s">
        <v>380</v>
      </c>
      <c r="AM431" s="590" t="s">
        <v>382</v>
      </c>
      <c r="AN431" s="590" t="s">
        <v>381</v>
      </c>
      <c r="AO431" s="590" t="s">
        <v>453</v>
      </c>
      <c r="AP431" s="590" t="s">
        <v>383</v>
      </c>
      <c r="AQ431" s="590" t="s">
        <v>452</v>
      </c>
      <c r="AR431" s="590" t="s">
        <v>454</v>
      </c>
      <c r="AS431" s="590" t="s">
        <v>384</v>
      </c>
      <c r="AT431" s="590" t="s">
        <v>451</v>
      </c>
      <c r="AU431" s="590" t="s">
        <v>386</v>
      </c>
      <c r="AV431" s="591"/>
      <c r="AW431" s="592"/>
      <c r="AX431" s="728" t="s">
        <v>461</v>
      </c>
    </row>
    <row r="432">
      <c r="A432" s="741" t="s">
        <v>467</v>
      </c>
      <c r="B432" s="614" t="s">
        <v>395</v>
      </c>
      <c r="C432" s="560" t="s">
        <v>412</v>
      </c>
      <c r="D432" s="615" t="s">
        <v>392</v>
      </c>
      <c r="E432" s="616" t="s">
        <v>393</v>
      </c>
      <c r="F432" s="617">
        <f t="shared" ref="F432:F433" si="304">G432+H432+I432</f>
      </c>
      <c r="G432" s="744">
        <v>709.05</v>
      </c>
      <c r="H432" s="637">
        <v>759.64</v>
      </c>
      <c r="I432" s="659">
        <v>0</v>
      </c>
      <c r="J432" s="619">
        <v>2</v>
      </c>
      <c r="K432" s="637">
        <v>5096.520000000004</v>
      </c>
      <c r="L432" s="619">
        <v>0</v>
      </c>
      <c r="M432" s="637">
        <v>0</v>
      </c>
      <c r="N432" s="622">
        <v>0</v>
      </c>
      <c r="O432" s="556">
        <f t="shared" ref="O432:O434" si="13">N432/R432</f>
      </c>
      <c r="P432" s="624"/>
      <c r="Q432" s="625">
        <f t="shared" ref="Q432:Q457" si="694">P432/R432</f>
      </c>
      <c r="R432" s="557">
        <f t="shared" ref="R432:R433" si="744">J432+L432</f>
      </c>
      <c r="S432" s="554">
        <f t="shared" ref="S432:S433" si="826">K432+M432</f>
      </c>
      <c r="T432" s="626">
        <f t="shared" ref="T432:T457" si="109">S432/F432</f>
      </c>
      <c r="U432" s="626">
        <f t="shared" ref="U432:U457" si="565">S432/(F432+(AX432*500)+F432*3%)</f>
      </c>
      <c r="V432" s="626">
        <f t="shared" ref="V432:V457" si="125">S432/R432</f>
      </c>
      <c r="W432" s="622">
        <v>1</v>
      </c>
      <c r="X432" s="626">
        <f t="shared" ref="X432:X457" si="68">F432/W432</f>
      </c>
      <c r="Y432" s="626">
        <f t="shared" ref="Y432:Y457" si="50">F432/R432</f>
      </c>
      <c r="Z432" s="626">
        <f t="shared" ref="Z432:Z457" si="479">F432/AL432</f>
      </c>
      <c r="AA432" s="626">
        <f t="shared" ref="AA432:AA457" si="162">F432/AK432*1000</f>
      </c>
      <c r="AB432" s="626">
        <f t="shared" ref="AB432:AB457" si="203">F432/AN432</f>
      </c>
      <c r="AC432" s="556">
        <f t="shared" ref="AC432:AC457" si="676">AL432/AK432</f>
      </c>
      <c r="AD432" s="556">
        <f t="shared" ref="AD432:AD457" si="84">AN432/AM432</f>
      </c>
      <c r="AE432" s="556">
        <f t="shared" ref="AE432:AE457" si="371">AP432/AM432</f>
      </c>
      <c r="AF432" s="556">
        <f t="shared" ref="AF432:AF457" si="495">R432/AP432</f>
      </c>
      <c r="AG432" s="556">
        <f t="shared" ref="AG432:AG457" si="178">AR432/AN432</f>
      </c>
      <c r="AH432" s="556">
        <f t="shared" ref="AH432:AH457" si="219">R432/AR432</f>
      </c>
      <c r="AI432" s="556">
        <f t="shared" ref="AI432:AI457" si="891">AQ432/AP432</f>
      </c>
      <c r="AJ432" s="622">
        <v>58</v>
      </c>
      <c r="AK432" s="628">
        <v>15695</v>
      </c>
      <c r="AL432" s="628">
        <v>329</v>
      </c>
      <c r="AM432" s="628">
        <v>377</v>
      </c>
      <c r="AN432" s="628">
        <v>63</v>
      </c>
      <c r="AO432" s="560">
        <v>15</v>
      </c>
      <c r="AP432" s="622">
        <v>35</v>
      </c>
      <c r="AQ432" s="560">
        <v>52</v>
      </c>
      <c r="AR432" s="560">
        <v>2</v>
      </c>
      <c r="AS432" s="628">
        <v>2</v>
      </c>
      <c r="AT432" s="628">
        <v>0</v>
      </c>
      <c r="AU432" s="628">
        <v>7</v>
      </c>
      <c r="AV432" s="630"/>
      <c r="AW432" s="630"/>
      <c r="AX432" s="731">
        <f t="shared" ref="AX432:AX433" si="609">COUNT(AU432)</f>
      </c>
    </row>
    <row r="433">
      <c r="A433" s="741"/>
      <c r="B433" s="614" t="s">
        <v>395</v>
      </c>
      <c r="C433" s="560" t="s">
        <v>412</v>
      </c>
      <c r="D433" s="615" t="s">
        <v>392</v>
      </c>
      <c r="E433" s="655" t="s">
        <v>396</v>
      </c>
      <c r="F433" s="732">
        <f t="shared" si="304"/>
      </c>
      <c r="G433" s="617">
        <v>291.38</v>
      </c>
      <c r="H433" s="617">
        <v>277.01</v>
      </c>
      <c r="I433" s="659">
        <v>0</v>
      </c>
      <c r="J433" s="559">
        <v>0</v>
      </c>
      <c r="K433" s="742">
        <v>0</v>
      </c>
      <c r="L433" s="555">
        <v>0</v>
      </c>
      <c r="M433" s="617">
        <v>0</v>
      </c>
      <c r="N433" s="622">
        <v>0</v>
      </c>
      <c r="O433" s="556">
        <f t="shared" si="13"/>
      </c>
      <c r="P433" s="624"/>
      <c r="Q433" s="625">
        <f t="shared" si="694"/>
      </c>
      <c r="R433" s="557">
        <f t="shared" si="744"/>
      </c>
      <c r="S433" s="554">
        <f t="shared" si="826"/>
      </c>
      <c r="T433" s="626">
        <f t="shared" si="109"/>
      </c>
      <c r="U433" s="626">
        <f t="shared" si="565"/>
      </c>
      <c r="V433" s="626">
        <f t="shared" si="125"/>
      </c>
      <c r="W433" s="622">
        <v>0</v>
      </c>
      <c r="X433" s="626">
        <f t="shared" si="68"/>
      </c>
      <c r="Y433" s="626">
        <f t="shared" si="50"/>
      </c>
      <c r="Z433" s="626">
        <f t="shared" si="479"/>
      </c>
      <c r="AA433" s="626">
        <f t="shared" si="162"/>
      </c>
      <c r="AB433" s="626">
        <f t="shared" si="203"/>
      </c>
      <c r="AC433" s="556">
        <f t="shared" si="676"/>
      </c>
      <c r="AD433" s="556">
        <f t="shared" si="84"/>
      </c>
      <c r="AE433" s="556">
        <f t="shared" si="371"/>
      </c>
      <c r="AF433" s="556">
        <f t="shared" si="495"/>
      </c>
      <c r="AG433" s="556">
        <f t="shared" si="178"/>
      </c>
      <c r="AH433" s="556">
        <f t="shared" si="219"/>
      </c>
      <c r="AI433" s="556">
        <f t="shared" si="891"/>
      </c>
      <c r="AJ433" s="622">
        <v>60</v>
      </c>
      <c r="AK433" s="628">
        <v>7014</v>
      </c>
      <c r="AL433" s="628">
        <v>158</v>
      </c>
      <c r="AM433" s="628">
        <v>185</v>
      </c>
      <c r="AN433" s="628">
        <v>31</v>
      </c>
      <c r="AO433" s="560">
        <v>7</v>
      </c>
      <c r="AP433" s="628">
        <v>25</v>
      </c>
      <c r="AQ433" s="560">
        <v>34</v>
      </c>
      <c r="AR433" s="560">
        <v>0</v>
      </c>
      <c r="AS433" s="622">
        <v>0</v>
      </c>
      <c r="AT433" s="622">
        <v>0</v>
      </c>
      <c r="AU433" s="622">
        <v>6</v>
      </c>
      <c r="AV433" s="630"/>
      <c r="AW433" s="630"/>
      <c r="AX433" s="731">
        <f t="shared" si="609"/>
      </c>
    </row>
    <row r="434">
      <c r="A434" s="741"/>
      <c r="B434" s="641" t="s">
        <v>397</v>
      </c>
      <c r="C434" s="641"/>
      <c r="D434" s="641"/>
      <c r="E434" s="641"/>
      <c r="F434" s="643">
        <f>SUM(F432:F433)</f>
      </c>
      <c r="G434" s="642">
        <f>SUM(G432:G433)</f>
      </c>
      <c r="H434" s="642">
        <f>SUM(H432:H433)</f>
      </c>
      <c r="I434" s="624">
        <f>SUM(I432:I433)</f>
      </c>
      <c r="J434" s="745">
        <f>SUM(J432:J433)</f>
      </c>
      <c r="K434" s="743">
        <f>SUM(K432:K433)</f>
      </c>
      <c r="L434" s="644">
        <f>SUM(L432:L433)</f>
      </c>
      <c r="M434" s="642">
        <f>SUM(M432:M433)</f>
      </c>
      <c r="N434" s="651">
        <f>SUM(N432:N433)</f>
      </c>
      <c r="O434" s="648">
        <f t="shared" si="13"/>
      </c>
      <c r="P434" s="649">
        <f>SUM(P432:P433)</f>
      </c>
      <c r="Q434" s="625">
        <f t="shared" si="694"/>
      </c>
      <c r="R434" s="667">
        <f>SUM(R432:R433)</f>
      </c>
      <c r="S434" s="668">
        <f>SUM(S432:S433)</f>
      </c>
      <c r="T434" s="650">
        <f t="shared" si="109"/>
      </c>
      <c r="U434" s="650">
        <f t="shared" si="565"/>
      </c>
      <c r="V434" s="650">
        <f t="shared" si="125"/>
      </c>
      <c r="W434" s="651">
        <f>SUM(W432:W433)</f>
      </c>
      <c r="X434" s="650">
        <f t="shared" si="68"/>
      </c>
      <c r="Y434" s="650">
        <f t="shared" si="50"/>
      </c>
      <c r="Z434" s="650">
        <f t="shared" si="479"/>
      </c>
      <c r="AA434" s="650">
        <f t="shared" si="162"/>
      </c>
      <c r="AB434" s="650">
        <f t="shared" si="203"/>
      </c>
      <c r="AC434" s="648">
        <f t="shared" si="676"/>
      </c>
      <c r="AD434" s="648">
        <f t="shared" si="84"/>
      </c>
      <c r="AE434" s="648">
        <f t="shared" si="371"/>
      </c>
      <c r="AF434" s="648">
        <f t="shared" si="495"/>
      </c>
      <c r="AG434" s="648">
        <f t="shared" si="178"/>
      </c>
      <c r="AH434" s="648">
        <f t="shared" si="219"/>
      </c>
      <c r="AI434" s="648">
        <f t="shared" si="891"/>
      </c>
      <c r="AJ434" s="651">
        <f>AVERAGE(AJ432:AJ433)</f>
      </c>
      <c r="AK434" s="651">
        <f>SUM(AK432:AK433)</f>
      </c>
      <c r="AL434" s="651">
        <f>SUM(AL432:AL433)</f>
      </c>
      <c r="AM434" s="651">
        <f>SUM(AM432:AM433)</f>
      </c>
      <c r="AN434" s="651">
        <f>SUM(AN432:AN433)</f>
      </c>
      <c r="AO434" s="644">
        <f>SUM(AO432:AO433)</f>
      </c>
      <c r="AP434" s="651">
        <f>SUM(AP432:AP433)</f>
      </c>
      <c r="AQ434" s="644">
        <f>SUM(AQ432:AQ433)</f>
      </c>
      <c r="AR434" s="644">
        <f>SUM(AR432:AR433)</f>
      </c>
      <c r="AS434" s="651">
        <f>SUM(AS432:AS433)</f>
      </c>
      <c r="AT434" s="651">
        <f>SUM(AT432:AT433)</f>
      </c>
      <c r="AU434" s="651">
        <f>SUM(AU432:AU433)</f>
      </c>
      <c r="AV434" s="654"/>
      <c r="AW434" s="654"/>
      <c r="AX434" s="651">
        <f>SUM(AX432:AX433)</f>
      </c>
    </row>
    <row r="435">
      <c r="A435" s="741"/>
      <c r="B435" s="692" t="s">
        <v>458</v>
      </c>
      <c r="C435" s="614" t="s">
        <v>394</v>
      </c>
      <c r="D435" s="615" t="s">
        <v>417</v>
      </c>
      <c r="E435" s="655" t="s">
        <v>399</v>
      </c>
      <c r="F435" s="732">
        <f t="shared" ref="F435:F439" si="305">G435+H435+I435</f>
      </c>
      <c r="G435" s="617">
        <v>627.67</v>
      </c>
      <c r="H435" s="617">
        <v>739.89</v>
      </c>
      <c r="I435" s="659">
        <v>0</v>
      </c>
      <c r="J435" s="555">
        <v>0</v>
      </c>
      <c r="K435" s="742">
        <v>0</v>
      </c>
      <c r="L435" s="555">
        <v>0</v>
      </c>
      <c r="M435" s="617">
        <v>0</v>
      </c>
      <c r="N435" s="622">
        <v>0</v>
      </c>
      <c r="O435" s="558">
        <v>0</v>
      </c>
      <c r="P435" s="659"/>
      <c r="Q435" s="625">
        <f t="shared" si="694"/>
      </c>
      <c r="R435" s="557">
        <f t="shared" ref="R435:R439" si="745">J435+L435</f>
      </c>
      <c r="S435" s="554">
        <f t="shared" ref="S435:S439" si="827">K435+M435</f>
      </c>
      <c r="T435" s="626">
        <f t="shared" si="109"/>
      </c>
      <c r="U435" s="626">
        <f t="shared" si="565"/>
      </c>
      <c r="V435" s="626">
        <f t="shared" si="125"/>
      </c>
      <c r="W435" s="622">
        <v>0</v>
      </c>
      <c r="X435" s="626">
        <f t="shared" si="68"/>
      </c>
      <c r="Y435" s="626">
        <f t="shared" si="50"/>
      </c>
      <c r="Z435" s="626">
        <f t="shared" si="479"/>
      </c>
      <c r="AA435" s="626">
        <f t="shared" si="162"/>
      </c>
      <c r="AB435" s="626">
        <f t="shared" si="203"/>
      </c>
      <c r="AC435" s="556">
        <f t="shared" si="676"/>
      </c>
      <c r="AD435" s="556">
        <f t="shared" si="84"/>
      </c>
      <c r="AE435" s="556">
        <f t="shared" si="371"/>
      </c>
      <c r="AF435" s="556">
        <f t="shared" si="495"/>
      </c>
      <c r="AG435" s="556">
        <f t="shared" si="178"/>
      </c>
      <c r="AH435" s="556">
        <f t="shared" si="219"/>
      </c>
      <c r="AI435" s="556">
        <f t="shared" si="891"/>
      </c>
      <c r="AJ435" s="622">
        <v>37</v>
      </c>
      <c r="AK435" s="628">
        <v>12067</v>
      </c>
      <c r="AL435" s="628">
        <v>389</v>
      </c>
      <c r="AM435" s="628">
        <v>396</v>
      </c>
      <c r="AN435" s="628">
        <v>66</v>
      </c>
      <c r="AO435" s="555">
        <v>13</v>
      </c>
      <c r="AP435" s="622">
        <v>24</v>
      </c>
      <c r="AQ435" s="555">
        <v>50</v>
      </c>
      <c r="AR435" s="555">
        <v>0</v>
      </c>
      <c r="AS435" s="622">
        <v>1</v>
      </c>
      <c r="AT435" s="622">
        <v>0</v>
      </c>
      <c r="AU435" s="622">
        <v>15</v>
      </c>
      <c r="AV435" s="630"/>
      <c r="AW435" s="630"/>
      <c r="AX435" s="731">
        <f t="shared" ref="AX435:AX439" si="610">COUNT(AU435)</f>
      </c>
    </row>
    <row r="436">
      <c r="A436" s="741"/>
      <c r="B436" s="692" t="s">
        <v>458</v>
      </c>
      <c r="C436" s="614" t="s">
        <v>394</v>
      </c>
      <c r="D436" s="615" t="s">
        <v>417</v>
      </c>
      <c r="E436" s="655" t="s">
        <v>401</v>
      </c>
      <c r="F436" s="732">
        <f t="shared" si="305"/>
      </c>
      <c r="G436" s="617">
        <v>973.63</v>
      </c>
      <c r="H436" s="617">
        <v>1478.71</v>
      </c>
      <c r="I436" s="659">
        <v>0</v>
      </c>
      <c r="J436" s="555">
        <v>4</v>
      </c>
      <c r="K436" s="742">
        <v>10199.480000000001</v>
      </c>
      <c r="L436" s="555">
        <v>0</v>
      </c>
      <c r="M436" s="617">
        <v>0</v>
      </c>
      <c r="N436" s="622">
        <v>0</v>
      </c>
      <c r="O436" s="556">
        <f t="shared" ref="O436:O457" si="14">N436/R436</f>
      </c>
      <c r="P436" s="659"/>
      <c r="Q436" s="625">
        <f t="shared" si="694"/>
      </c>
      <c r="R436" s="557">
        <f t="shared" si="745"/>
      </c>
      <c r="S436" s="554">
        <f t="shared" si="827"/>
      </c>
      <c r="T436" s="626">
        <f t="shared" si="109"/>
      </c>
      <c r="U436" s="626">
        <f t="shared" si="565"/>
      </c>
      <c r="V436" s="626">
        <f t="shared" si="125"/>
      </c>
      <c r="W436" s="622">
        <v>4</v>
      </c>
      <c r="X436" s="626">
        <f t="shared" si="68"/>
      </c>
      <c r="Y436" s="626">
        <f t="shared" si="50"/>
      </c>
      <c r="Z436" s="626">
        <f t="shared" si="479"/>
      </c>
      <c r="AA436" s="626">
        <f t="shared" si="162"/>
      </c>
      <c r="AB436" s="626">
        <f t="shared" si="203"/>
      </c>
      <c r="AC436" s="556">
        <f t="shared" si="676"/>
      </c>
      <c r="AD436" s="556">
        <f t="shared" si="84"/>
      </c>
      <c r="AE436" s="556">
        <f t="shared" si="371"/>
      </c>
      <c r="AF436" s="556">
        <f t="shared" si="495"/>
      </c>
      <c r="AG436" s="556">
        <f t="shared" si="178"/>
      </c>
      <c r="AH436" s="556">
        <f t="shared" si="219"/>
      </c>
      <c r="AI436" s="556">
        <f t="shared" si="891"/>
      </c>
      <c r="AJ436" s="622">
        <v>54</v>
      </c>
      <c r="AK436" s="628">
        <v>20196</v>
      </c>
      <c r="AL436" s="628">
        <v>447</v>
      </c>
      <c r="AM436" s="628">
        <v>474</v>
      </c>
      <c r="AN436" s="622">
        <v>97</v>
      </c>
      <c r="AO436" s="555">
        <v>15</v>
      </c>
      <c r="AP436" s="628">
        <v>57</v>
      </c>
      <c r="AQ436" s="555">
        <v>84</v>
      </c>
      <c r="AR436" s="555">
        <v>4</v>
      </c>
      <c r="AS436" s="628">
        <v>5</v>
      </c>
      <c r="AT436" s="628">
        <v>2</v>
      </c>
      <c r="AU436" s="628">
        <v>26</v>
      </c>
      <c r="AV436" s="630"/>
      <c r="AW436" s="630"/>
      <c r="AX436" s="731">
        <f t="shared" si="610"/>
      </c>
    </row>
    <row r="437">
      <c r="A437" s="741"/>
      <c r="B437" s="692" t="s">
        <v>458</v>
      </c>
      <c r="C437" s="614" t="s">
        <v>394</v>
      </c>
      <c r="D437" s="615" t="s">
        <v>417</v>
      </c>
      <c r="E437" s="655" t="s">
        <v>402</v>
      </c>
      <c r="F437" s="617">
        <f t="shared" si="305"/>
      </c>
      <c r="G437" s="736">
        <v>1396.27</v>
      </c>
      <c r="H437" s="736">
        <v>2674.66</v>
      </c>
      <c r="I437" s="659">
        <v>0</v>
      </c>
      <c r="J437" s="693">
        <v>7</v>
      </c>
      <c r="K437" s="617">
        <v>15770.609999999995</v>
      </c>
      <c r="L437" s="555">
        <v>0</v>
      </c>
      <c r="M437" s="617">
        <v>0</v>
      </c>
      <c r="N437" s="622">
        <v>1</v>
      </c>
      <c r="O437" s="556">
        <f t="shared" si="14"/>
      </c>
      <c r="P437" s="659"/>
      <c r="Q437" s="625">
        <f t="shared" si="694"/>
      </c>
      <c r="R437" s="557">
        <f t="shared" si="745"/>
      </c>
      <c r="S437" s="554">
        <f t="shared" si="827"/>
      </c>
      <c r="T437" s="626">
        <f t="shared" si="109"/>
      </c>
      <c r="U437" s="626">
        <f t="shared" si="565"/>
      </c>
      <c r="V437" s="626">
        <f t="shared" si="125"/>
      </c>
      <c r="W437" s="622">
        <v>7</v>
      </c>
      <c r="X437" s="626">
        <f t="shared" si="68"/>
      </c>
      <c r="Y437" s="626">
        <f t="shared" si="50"/>
      </c>
      <c r="Z437" s="626">
        <f t="shared" si="479"/>
      </c>
      <c r="AA437" s="626">
        <f t="shared" si="162"/>
      </c>
      <c r="AB437" s="626">
        <f t="shared" si="203"/>
      </c>
      <c r="AC437" s="556">
        <f t="shared" si="676"/>
      </c>
      <c r="AD437" s="556">
        <f t="shared" si="84"/>
      </c>
      <c r="AE437" s="556">
        <f t="shared" si="371"/>
      </c>
      <c r="AF437" s="556">
        <f t="shared" si="495"/>
      </c>
      <c r="AG437" s="556">
        <f t="shared" si="178"/>
      </c>
      <c r="AH437" s="556">
        <f t="shared" si="219"/>
      </c>
      <c r="AI437" s="556">
        <f t="shared" si="891"/>
      </c>
      <c r="AJ437" s="622">
        <v>49</v>
      </c>
      <c r="AK437" s="628">
        <v>34081</v>
      </c>
      <c r="AL437" s="628">
        <v>655</v>
      </c>
      <c r="AM437" s="628">
        <v>664</v>
      </c>
      <c r="AN437" s="628">
        <v>194</v>
      </c>
      <c r="AO437" s="555">
        <v>110</v>
      </c>
      <c r="AP437" s="622">
        <v>78</v>
      </c>
      <c r="AQ437" s="555">
        <v>150</v>
      </c>
      <c r="AR437" s="555">
        <v>7</v>
      </c>
      <c r="AS437" s="628">
        <v>9</v>
      </c>
      <c r="AT437" s="628">
        <v>0</v>
      </c>
      <c r="AU437" s="628">
        <v>50</v>
      </c>
      <c r="AV437" s="630"/>
      <c r="AW437" s="630"/>
      <c r="AX437" s="731">
        <f t="shared" si="610"/>
      </c>
    </row>
    <row r="438">
      <c r="A438" s="741"/>
      <c r="B438" s="692" t="s">
        <v>458</v>
      </c>
      <c r="C438" s="614" t="s">
        <v>394</v>
      </c>
      <c r="D438" s="615" t="s">
        <v>417</v>
      </c>
      <c r="E438" s="655" t="s">
        <v>403</v>
      </c>
      <c r="F438" s="617">
        <f t="shared" si="305"/>
      </c>
      <c r="G438" s="617">
        <v>1586.79</v>
      </c>
      <c r="H438" s="617">
        <v>2693.2</v>
      </c>
      <c r="I438" s="659">
        <v>0</v>
      </c>
      <c r="J438" s="555">
        <v>11</v>
      </c>
      <c r="K438" s="617">
        <v>24150.560000000005</v>
      </c>
      <c r="L438" s="555">
        <v>0</v>
      </c>
      <c r="M438" s="617">
        <v>0</v>
      </c>
      <c r="N438" s="622">
        <v>0</v>
      </c>
      <c r="O438" s="556">
        <f t="shared" si="14"/>
      </c>
      <c r="P438" s="659"/>
      <c r="Q438" s="625">
        <f t="shared" si="694"/>
      </c>
      <c r="R438" s="557">
        <f t="shared" si="745"/>
      </c>
      <c r="S438" s="554">
        <f t="shared" si="827"/>
      </c>
      <c r="T438" s="626">
        <f t="shared" si="109"/>
      </c>
      <c r="U438" s="626">
        <f t="shared" si="565"/>
      </c>
      <c r="V438" s="626">
        <f t="shared" si="125"/>
      </c>
      <c r="W438" s="622">
        <v>9</v>
      </c>
      <c r="X438" s="626">
        <f t="shared" si="68"/>
      </c>
      <c r="Y438" s="626">
        <f t="shared" si="50"/>
      </c>
      <c r="Z438" s="626">
        <f t="shared" si="479"/>
      </c>
      <c r="AA438" s="626">
        <f t="shared" si="162"/>
      </c>
      <c r="AB438" s="626">
        <f t="shared" si="203"/>
      </c>
      <c r="AC438" s="556">
        <f t="shared" si="676"/>
      </c>
      <c r="AD438" s="556">
        <f t="shared" si="84"/>
      </c>
      <c r="AE438" s="556">
        <f t="shared" si="371"/>
      </c>
      <c r="AF438" s="556">
        <f t="shared" si="495"/>
      </c>
      <c r="AG438" s="556">
        <f t="shared" si="178"/>
      </c>
      <c r="AH438" s="556">
        <f t="shared" si="219"/>
      </c>
      <c r="AI438" s="556">
        <f t="shared" si="891"/>
      </c>
      <c r="AJ438" s="622">
        <v>55</v>
      </c>
      <c r="AK438" s="628">
        <v>30933</v>
      </c>
      <c r="AL438" s="628">
        <v>576</v>
      </c>
      <c r="AM438" s="628">
        <v>595</v>
      </c>
      <c r="AN438" s="628">
        <v>143</v>
      </c>
      <c r="AO438" s="555">
        <v>49</v>
      </c>
      <c r="AP438" s="622">
        <v>86</v>
      </c>
      <c r="AQ438" s="555">
        <v>107</v>
      </c>
      <c r="AR438" s="555">
        <v>11</v>
      </c>
      <c r="AS438" s="622">
        <v>7</v>
      </c>
      <c r="AT438" s="622">
        <v>4</v>
      </c>
      <c r="AU438" s="622">
        <v>39</v>
      </c>
      <c r="AV438" s="630"/>
      <c r="AW438" s="630"/>
      <c r="AX438" s="731">
        <f t="shared" si="610"/>
      </c>
    </row>
    <row r="439">
      <c r="A439" s="741"/>
      <c r="B439" s="692" t="s">
        <v>458</v>
      </c>
      <c r="C439" s="614" t="s">
        <v>394</v>
      </c>
      <c r="D439" s="615" t="s">
        <v>417</v>
      </c>
      <c r="E439" s="655" t="s">
        <v>404</v>
      </c>
      <c r="F439" s="617">
        <f t="shared" si="305"/>
      </c>
      <c r="G439" s="617">
        <v>2360</v>
      </c>
      <c r="H439" s="617">
        <v>3152.16</v>
      </c>
      <c r="I439" s="659">
        <v>0</v>
      </c>
      <c r="J439" s="557">
        <v>6</v>
      </c>
      <c r="K439" s="618">
        <v>12307.470000000001</v>
      </c>
      <c r="L439" s="555">
        <v>1</v>
      </c>
      <c r="M439" s="617">
        <v>3989.7</v>
      </c>
      <c r="N439" s="622">
        <v>2</v>
      </c>
      <c r="O439" s="556">
        <f t="shared" si="14"/>
      </c>
      <c r="P439" s="659"/>
      <c r="Q439" s="625">
        <f t="shared" si="694"/>
      </c>
      <c r="R439" s="557">
        <f t="shared" si="745"/>
      </c>
      <c r="S439" s="554">
        <f t="shared" si="827"/>
      </c>
      <c r="T439" s="626">
        <f t="shared" si="109"/>
      </c>
      <c r="U439" s="626">
        <f t="shared" si="565"/>
      </c>
      <c r="V439" s="626">
        <f t="shared" si="125"/>
      </c>
      <c r="W439" s="622">
        <v>4</v>
      </c>
      <c r="X439" s="626">
        <f t="shared" si="68"/>
      </c>
      <c r="Y439" s="626">
        <f t="shared" si="50"/>
      </c>
      <c r="Z439" s="626">
        <f t="shared" si="479"/>
      </c>
      <c r="AA439" s="626">
        <f t="shared" si="162"/>
      </c>
      <c r="AB439" s="626">
        <f t="shared" si="203"/>
      </c>
      <c r="AC439" s="556">
        <f t="shared" si="676"/>
      </c>
      <c r="AD439" s="556">
        <f t="shared" si="84"/>
      </c>
      <c r="AE439" s="556">
        <f t="shared" si="371"/>
      </c>
      <c r="AF439" s="556">
        <f t="shared" si="495"/>
      </c>
      <c r="AG439" s="556">
        <f t="shared" si="178"/>
      </c>
      <c r="AH439" s="556">
        <f t="shared" si="219"/>
      </c>
      <c r="AI439" s="556">
        <f t="shared" si="891"/>
      </c>
      <c r="AJ439" s="622">
        <v>61</v>
      </c>
      <c r="AK439" s="628">
        <v>31390</v>
      </c>
      <c r="AL439" s="628">
        <v>570</v>
      </c>
      <c r="AM439" s="628">
        <v>557</v>
      </c>
      <c r="AN439" s="628">
        <v>185</v>
      </c>
      <c r="AO439" s="555">
        <v>41</v>
      </c>
      <c r="AP439" s="622">
        <v>98</v>
      </c>
      <c r="AQ439" s="555">
        <v>148</v>
      </c>
      <c r="AR439" s="555">
        <v>7</v>
      </c>
      <c r="AS439" s="628">
        <v>5</v>
      </c>
      <c r="AT439" s="628">
        <v>1</v>
      </c>
      <c r="AU439" s="628">
        <v>38</v>
      </c>
      <c r="AV439" s="630"/>
      <c r="AW439" s="630"/>
      <c r="AX439" s="731">
        <f t="shared" si="610"/>
      </c>
    </row>
    <row r="440">
      <c r="A440" s="741"/>
      <c r="B440" s="641" t="s">
        <v>397</v>
      </c>
      <c r="C440" s="641"/>
      <c r="D440" s="641"/>
      <c r="E440" s="641"/>
      <c r="F440" s="642">
        <f>SUM(F435:F439)</f>
      </c>
      <c r="G440" s="642">
        <f>SUM(G435:G439)</f>
      </c>
      <c r="H440" s="642">
        <f>SUM(H435:H439)</f>
      </c>
      <c r="I440" s="624">
        <f>SUM(I435:I439)</f>
      </c>
      <c r="J440" s="644">
        <f>SUM(J435:J439)</f>
      </c>
      <c r="K440" s="642">
        <f>SUM(K435:K439)</f>
      </c>
      <c r="L440" s="644">
        <f>SUM(L435:L439)</f>
      </c>
      <c r="M440" s="642">
        <f>SUM(M435:M439)</f>
      </c>
      <c r="N440" s="651">
        <f>SUM(N435:N439)</f>
      </c>
      <c r="O440" s="648">
        <f t="shared" si="14"/>
      </c>
      <c r="P440" s="649">
        <f>SUM(P435:P439)</f>
      </c>
      <c r="Q440" s="625">
        <f t="shared" si="694"/>
      </c>
      <c r="R440" s="667">
        <f>SUM(R435:R439)</f>
      </c>
      <c r="S440" s="668">
        <f>SUM(S435:S439)</f>
      </c>
      <c r="T440" s="650">
        <f t="shared" si="109"/>
      </c>
      <c r="U440" s="650">
        <f t="shared" si="565"/>
      </c>
      <c r="V440" s="650">
        <f t="shared" si="125"/>
      </c>
      <c r="W440" s="651">
        <f>SUM(W435:W439)</f>
      </c>
      <c r="X440" s="650">
        <f t="shared" si="68"/>
      </c>
      <c r="Y440" s="650">
        <f t="shared" si="50"/>
      </c>
      <c r="Z440" s="650">
        <f t="shared" si="479"/>
      </c>
      <c r="AA440" s="650">
        <f t="shared" si="162"/>
      </c>
      <c r="AB440" s="650">
        <f t="shared" si="203"/>
      </c>
      <c r="AC440" s="648">
        <f t="shared" si="676"/>
      </c>
      <c r="AD440" s="648">
        <f t="shared" si="84"/>
      </c>
      <c r="AE440" s="648">
        <f t="shared" si="371"/>
      </c>
      <c r="AF440" s="648">
        <f t="shared" si="495"/>
      </c>
      <c r="AG440" s="648">
        <f t="shared" si="178"/>
      </c>
      <c r="AH440" s="648">
        <f t="shared" si="219"/>
      </c>
      <c r="AI440" s="648">
        <f t="shared" si="891"/>
      </c>
      <c r="AJ440" s="651">
        <f>AVERAGE(AJ435:AJ439)</f>
      </c>
      <c r="AK440" s="651">
        <f>SUM(AK435:AK439)</f>
      </c>
      <c r="AL440" s="651">
        <f>SUM(AL435:AL439)</f>
      </c>
      <c r="AM440" s="651">
        <f>SUM(AM435:AM439)</f>
      </c>
      <c r="AN440" s="651">
        <f>SUM(AN435:AN439)</f>
      </c>
      <c r="AO440" s="667">
        <f>SUM(AO435:AO439)</f>
      </c>
      <c r="AP440" s="651">
        <f>SUM(AP435:AP439)</f>
      </c>
      <c r="AQ440" s="667">
        <f>SUM(AQ435:AQ439)</f>
      </c>
      <c r="AR440" s="667">
        <f>SUM(AR435:AR439)</f>
      </c>
      <c r="AS440" s="651">
        <f>SUM(AS435:AS439)</f>
      </c>
      <c r="AT440" s="651">
        <f>SUM(AT435:AT439)</f>
      </c>
      <c r="AU440" s="651">
        <f>SUM(AU435:AU439)</f>
      </c>
      <c r="AV440" s="654"/>
      <c r="AW440" s="654"/>
      <c r="AX440" s="651">
        <f>SUM(AX435:AX439)</f>
      </c>
    </row>
    <row r="441">
      <c r="A441" s="741"/>
      <c r="B441" s="692" t="s">
        <v>458</v>
      </c>
      <c r="C441" s="614" t="s">
        <v>394</v>
      </c>
      <c r="D441" s="615" t="s">
        <v>398</v>
      </c>
      <c r="E441" s="655" t="s">
        <v>405</v>
      </c>
      <c r="F441" s="617">
        <f t="shared" ref="F441:F445" si="306">G441+H441+I441</f>
      </c>
      <c r="G441" s="617">
        <v>2579.5</v>
      </c>
      <c r="H441" s="617">
        <v>2516.18</v>
      </c>
      <c r="I441" s="659">
        <v>0</v>
      </c>
      <c r="J441" s="555">
        <v>5</v>
      </c>
      <c r="K441" s="617">
        <v>9961.390000000007</v>
      </c>
      <c r="L441" s="555">
        <v>0</v>
      </c>
      <c r="M441" s="617">
        <v>0</v>
      </c>
      <c r="N441" s="622">
        <v>0</v>
      </c>
      <c r="O441" s="556">
        <f t="shared" si="14"/>
      </c>
      <c r="P441" s="659"/>
      <c r="Q441" s="625">
        <f t="shared" si="694"/>
      </c>
      <c r="R441" s="557">
        <f t="shared" ref="R441:R445" si="746">J441+L441</f>
      </c>
      <c r="S441" s="554">
        <f t="shared" ref="S441:S445" si="828">K441+M441</f>
      </c>
      <c r="T441" s="626">
        <f t="shared" si="109"/>
      </c>
      <c r="U441" s="626">
        <f t="shared" si="565"/>
      </c>
      <c r="V441" s="626">
        <f t="shared" si="125"/>
      </c>
      <c r="W441" s="622">
        <v>5</v>
      </c>
      <c r="X441" s="626">
        <f t="shared" si="68"/>
      </c>
      <c r="Y441" s="626">
        <f t="shared" si="50"/>
      </c>
      <c r="Z441" s="626">
        <f t="shared" si="479"/>
      </c>
      <c r="AA441" s="626">
        <f t="shared" si="162"/>
      </c>
      <c r="AB441" s="626">
        <f t="shared" si="203"/>
      </c>
      <c r="AC441" s="556">
        <f t="shared" si="676"/>
      </c>
      <c r="AD441" s="556">
        <f t="shared" si="84"/>
      </c>
      <c r="AE441" s="556">
        <f t="shared" si="371"/>
      </c>
      <c r="AF441" s="556">
        <f t="shared" si="495"/>
      </c>
      <c r="AG441" s="556">
        <f t="shared" si="178"/>
      </c>
      <c r="AH441" s="556">
        <f t="shared" si="219"/>
      </c>
      <c r="AI441" s="556">
        <f t="shared" si="891"/>
      </c>
      <c r="AJ441" s="622">
        <v>63</v>
      </c>
      <c r="AK441" s="628">
        <v>29748</v>
      </c>
      <c r="AL441" s="628">
        <v>527</v>
      </c>
      <c r="AM441" s="628">
        <v>535</v>
      </c>
      <c r="AN441" s="628">
        <v>157</v>
      </c>
      <c r="AO441" s="555">
        <v>21</v>
      </c>
      <c r="AP441" s="622">
        <v>71</v>
      </c>
      <c r="AQ441" s="555">
        <v>118</v>
      </c>
      <c r="AR441" s="555">
        <v>5</v>
      </c>
      <c r="AS441" s="622">
        <v>5</v>
      </c>
      <c r="AT441" s="622">
        <v>1</v>
      </c>
      <c r="AU441" s="622">
        <v>38</v>
      </c>
      <c r="AV441" s="630"/>
      <c r="AW441" s="630"/>
      <c r="AX441" s="731">
        <f t="shared" ref="AX441:AX445" si="611">COUNT(AU441)</f>
      </c>
    </row>
    <row r="442">
      <c r="A442" s="741"/>
      <c r="B442" s="692" t="s">
        <v>458</v>
      </c>
      <c r="C442" s="614" t="s">
        <v>394</v>
      </c>
      <c r="D442" s="615" t="s">
        <v>398</v>
      </c>
      <c r="E442" s="655" t="s">
        <v>406</v>
      </c>
      <c r="F442" s="617">
        <f t="shared" si="306"/>
      </c>
      <c r="G442" s="617">
        <v>1241.5</v>
      </c>
      <c r="H442" s="617">
        <v>2278.17</v>
      </c>
      <c r="I442" s="659">
        <v>0</v>
      </c>
      <c r="J442" s="555">
        <v>1</v>
      </c>
      <c r="K442" s="617">
        <v>1994.8499999999913</v>
      </c>
      <c r="L442" s="555">
        <v>1</v>
      </c>
      <c r="M442" s="617">
        <v>6216.21</v>
      </c>
      <c r="N442" s="622">
        <v>0</v>
      </c>
      <c r="O442" s="556">
        <f t="shared" si="14"/>
      </c>
      <c r="P442" s="659"/>
      <c r="Q442" s="625">
        <f t="shared" si="694"/>
      </c>
      <c r="R442" s="557">
        <f t="shared" si="746"/>
      </c>
      <c r="S442" s="554">
        <f t="shared" si="828"/>
      </c>
      <c r="T442" s="626">
        <f t="shared" si="109"/>
      </c>
      <c r="U442" s="626">
        <f t="shared" si="565"/>
      </c>
      <c r="V442" s="626">
        <f t="shared" si="125"/>
      </c>
      <c r="W442" s="622">
        <v>2</v>
      </c>
      <c r="X442" s="626">
        <f t="shared" si="68"/>
      </c>
      <c r="Y442" s="626">
        <f t="shared" si="50"/>
      </c>
      <c r="Z442" s="626">
        <f t="shared" si="479"/>
      </c>
      <c r="AA442" s="626">
        <f t="shared" si="162"/>
      </c>
      <c r="AB442" s="626">
        <f t="shared" si="203"/>
      </c>
      <c r="AC442" s="556">
        <f t="shared" si="676"/>
      </c>
      <c r="AD442" s="556">
        <f t="shared" si="84"/>
      </c>
      <c r="AE442" s="556">
        <f t="shared" si="371"/>
      </c>
      <c r="AF442" s="556">
        <f t="shared" si="495"/>
      </c>
      <c r="AG442" s="556">
        <f t="shared" si="178"/>
      </c>
      <c r="AH442" s="556">
        <f t="shared" si="219"/>
      </c>
      <c r="AI442" s="556">
        <f t="shared" si="891"/>
      </c>
      <c r="AJ442" s="622">
        <v>64</v>
      </c>
      <c r="AK442" s="628">
        <v>26358</v>
      </c>
      <c r="AL442" s="628">
        <v>426</v>
      </c>
      <c r="AM442" s="628">
        <v>420</v>
      </c>
      <c r="AN442" s="628">
        <v>143</v>
      </c>
      <c r="AO442" s="555">
        <v>18</v>
      </c>
      <c r="AP442" s="622">
        <v>69</v>
      </c>
      <c r="AQ442" s="555">
        <v>106</v>
      </c>
      <c r="AR442" s="555">
        <v>2</v>
      </c>
      <c r="AS442" s="628">
        <v>7</v>
      </c>
      <c r="AT442" s="628">
        <v>0</v>
      </c>
      <c r="AU442" s="628">
        <v>36</v>
      </c>
      <c r="AV442" s="630"/>
      <c r="AW442" s="630"/>
      <c r="AX442" s="731">
        <f t="shared" si="611"/>
      </c>
    </row>
    <row r="443">
      <c r="A443" s="741"/>
      <c r="B443" s="692" t="s">
        <v>458</v>
      </c>
      <c r="C443" s="614" t="s">
        <v>394</v>
      </c>
      <c r="D443" s="615" t="s">
        <v>398</v>
      </c>
      <c r="E443" s="655" t="s">
        <v>407</v>
      </c>
      <c r="F443" s="617">
        <f t="shared" si="306"/>
      </c>
      <c r="G443" s="617">
        <v>2178.94</v>
      </c>
      <c r="H443" s="617">
        <v>1832.05</v>
      </c>
      <c r="I443" s="659">
        <v>0</v>
      </c>
      <c r="J443" s="555">
        <v>4</v>
      </c>
      <c r="K443" s="617">
        <v>9646.069999999992</v>
      </c>
      <c r="L443" s="555">
        <v>0</v>
      </c>
      <c r="M443" s="617">
        <v>0</v>
      </c>
      <c r="N443" s="622">
        <v>0</v>
      </c>
      <c r="O443" s="556">
        <f t="shared" si="14"/>
      </c>
      <c r="P443" s="624"/>
      <c r="Q443" s="625">
        <f t="shared" si="694"/>
      </c>
      <c r="R443" s="557">
        <f t="shared" si="746"/>
      </c>
      <c r="S443" s="554">
        <f t="shared" si="828"/>
      </c>
      <c r="T443" s="626">
        <f t="shared" si="109"/>
      </c>
      <c r="U443" s="626">
        <f t="shared" si="565"/>
      </c>
      <c r="V443" s="626">
        <f t="shared" si="125"/>
      </c>
      <c r="W443" s="622">
        <v>2</v>
      </c>
      <c r="X443" s="626">
        <f t="shared" si="68"/>
      </c>
      <c r="Y443" s="626">
        <f t="shared" si="50"/>
      </c>
      <c r="Z443" s="626">
        <f t="shared" si="479"/>
      </c>
      <c r="AA443" s="626">
        <f t="shared" si="162"/>
      </c>
      <c r="AB443" s="626">
        <f t="shared" si="203"/>
      </c>
      <c r="AC443" s="556">
        <f t="shared" si="676"/>
      </c>
      <c r="AD443" s="556">
        <f t="shared" si="84"/>
      </c>
      <c r="AE443" s="556">
        <f t="shared" si="371"/>
      </c>
      <c r="AF443" s="556">
        <f t="shared" si="495"/>
      </c>
      <c r="AG443" s="556">
        <f t="shared" si="178"/>
      </c>
      <c r="AH443" s="556">
        <f t="shared" si="219"/>
      </c>
      <c r="AI443" s="556">
        <f t="shared" si="891"/>
      </c>
      <c r="AJ443" s="622">
        <v>64</v>
      </c>
      <c r="AK443" s="628">
        <v>23962</v>
      </c>
      <c r="AL443" s="628">
        <v>439</v>
      </c>
      <c r="AM443" s="628">
        <v>459</v>
      </c>
      <c r="AN443" s="628">
        <v>110</v>
      </c>
      <c r="AO443" s="555">
        <v>20</v>
      </c>
      <c r="AP443" s="622">
        <v>68</v>
      </c>
      <c r="AQ443" s="555">
        <v>89</v>
      </c>
      <c r="AR443" s="555">
        <v>4</v>
      </c>
      <c r="AS443" s="628">
        <v>6</v>
      </c>
      <c r="AT443" s="628">
        <v>0</v>
      </c>
      <c r="AU443" s="628">
        <v>21</v>
      </c>
      <c r="AV443" s="630"/>
      <c r="AW443" s="630"/>
      <c r="AX443" s="731">
        <f t="shared" si="611"/>
      </c>
    </row>
    <row r="444">
      <c r="A444" s="741"/>
      <c r="B444" s="692" t="s">
        <v>458</v>
      </c>
      <c r="C444" s="614" t="s">
        <v>394</v>
      </c>
      <c r="D444" s="615" t="s">
        <v>398</v>
      </c>
      <c r="E444" s="655" t="s">
        <v>408</v>
      </c>
      <c r="F444" s="617">
        <f t="shared" si="306"/>
      </c>
      <c r="G444" s="617">
        <v>1245.48</v>
      </c>
      <c r="H444" s="617">
        <v>1536</v>
      </c>
      <c r="I444" s="659">
        <v>0</v>
      </c>
      <c r="J444" s="557">
        <v>6</v>
      </c>
      <c r="K444" s="618">
        <v>14510.700000000012</v>
      </c>
      <c r="L444" s="555">
        <v>0</v>
      </c>
      <c r="M444" s="617">
        <v>0</v>
      </c>
      <c r="N444" s="622">
        <v>1</v>
      </c>
      <c r="O444" s="556">
        <f t="shared" si="14"/>
      </c>
      <c r="P444" s="624"/>
      <c r="Q444" s="625">
        <f t="shared" si="694"/>
      </c>
      <c r="R444" s="557">
        <f t="shared" si="746"/>
      </c>
      <c r="S444" s="554">
        <f t="shared" si="828"/>
      </c>
      <c r="T444" s="626">
        <f t="shared" si="109"/>
      </c>
      <c r="U444" s="626">
        <f t="shared" si="565"/>
      </c>
      <c r="V444" s="626">
        <f t="shared" si="125"/>
      </c>
      <c r="W444" s="622">
        <v>6</v>
      </c>
      <c r="X444" s="626">
        <f t="shared" si="68"/>
      </c>
      <c r="Y444" s="626">
        <f t="shared" si="50"/>
      </c>
      <c r="Z444" s="626">
        <f t="shared" si="479"/>
      </c>
      <c r="AA444" s="626">
        <f t="shared" si="162"/>
      </c>
      <c r="AB444" s="626">
        <f t="shared" si="203"/>
      </c>
      <c r="AC444" s="556">
        <f t="shared" si="676"/>
      </c>
      <c r="AD444" s="556">
        <f t="shared" si="84"/>
      </c>
      <c r="AE444" s="556">
        <f t="shared" si="371"/>
      </c>
      <c r="AF444" s="556">
        <f t="shared" si="495"/>
      </c>
      <c r="AG444" s="556">
        <f t="shared" si="178"/>
      </c>
      <c r="AH444" s="556">
        <f t="shared" si="219"/>
      </c>
      <c r="AI444" s="556">
        <f t="shared" si="891"/>
      </c>
      <c r="AJ444" s="622">
        <v>64</v>
      </c>
      <c r="AK444" s="628">
        <v>19721</v>
      </c>
      <c r="AL444" s="628">
        <v>349</v>
      </c>
      <c r="AM444" s="628">
        <v>362</v>
      </c>
      <c r="AN444" s="628">
        <v>114</v>
      </c>
      <c r="AO444" s="555">
        <v>18</v>
      </c>
      <c r="AP444" s="622">
        <v>48</v>
      </c>
      <c r="AQ444" s="555">
        <v>86</v>
      </c>
      <c r="AR444" s="555">
        <v>6</v>
      </c>
      <c r="AS444" s="628">
        <v>7</v>
      </c>
      <c r="AT444" s="628">
        <v>1</v>
      </c>
      <c r="AU444" s="628">
        <v>26</v>
      </c>
      <c r="AV444" s="630"/>
      <c r="AW444" s="630"/>
      <c r="AX444" s="731">
        <f t="shared" si="611"/>
      </c>
    </row>
    <row r="445">
      <c r="A445" s="741"/>
      <c r="B445" s="692" t="s">
        <v>458</v>
      </c>
      <c r="C445" s="614" t="s">
        <v>394</v>
      </c>
      <c r="D445" s="615" t="s">
        <v>398</v>
      </c>
      <c r="E445" s="655" t="s">
        <v>409</v>
      </c>
      <c r="F445" s="617">
        <f t="shared" si="306"/>
      </c>
      <c r="G445" s="618">
        <v>1128.86</v>
      </c>
      <c r="H445" s="618">
        <v>1518.54</v>
      </c>
      <c r="I445" s="659">
        <v>0</v>
      </c>
      <c r="J445" s="555">
        <v>4</v>
      </c>
      <c r="K445" s="618">
        <v>9414.179999999993</v>
      </c>
      <c r="L445" s="555">
        <v>0</v>
      </c>
      <c r="M445" s="617">
        <v>0</v>
      </c>
      <c r="N445" s="622">
        <v>1</v>
      </c>
      <c r="O445" s="556">
        <f t="shared" si="14"/>
      </c>
      <c r="P445" s="624"/>
      <c r="Q445" s="625">
        <f t="shared" si="694"/>
      </c>
      <c r="R445" s="557">
        <f t="shared" si="746"/>
      </c>
      <c r="S445" s="554">
        <f t="shared" si="828"/>
      </c>
      <c r="T445" s="626">
        <f t="shared" si="109"/>
      </c>
      <c r="U445" s="626">
        <f t="shared" si="565"/>
      </c>
      <c r="V445" s="626">
        <f t="shared" si="125"/>
      </c>
      <c r="W445" s="622">
        <v>3</v>
      </c>
      <c r="X445" s="626">
        <f t="shared" si="68"/>
      </c>
      <c r="Y445" s="626">
        <f t="shared" si="50"/>
      </c>
      <c r="Z445" s="626">
        <f t="shared" si="479"/>
      </c>
      <c r="AA445" s="626">
        <f t="shared" si="162"/>
      </c>
      <c r="AB445" s="626">
        <f t="shared" si="203"/>
      </c>
      <c r="AC445" s="556">
        <f t="shared" si="676"/>
      </c>
      <c r="AD445" s="556">
        <f t="shared" si="84"/>
      </c>
      <c r="AE445" s="556">
        <f t="shared" si="371"/>
      </c>
      <c r="AF445" s="556">
        <f t="shared" si="495"/>
      </c>
      <c r="AG445" s="556">
        <f t="shared" si="178"/>
      </c>
      <c r="AH445" s="556">
        <f t="shared" si="219"/>
      </c>
      <c r="AI445" s="556">
        <f t="shared" si="891"/>
      </c>
      <c r="AJ445" s="622">
        <v>65</v>
      </c>
      <c r="AK445" s="628">
        <v>20894</v>
      </c>
      <c r="AL445" s="628">
        <v>373</v>
      </c>
      <c r="AM445" s="628">
        <v>361</v>
      </c>
      <c r="AN445" s="628">
        <v>92</v>
      </c>
      <c r="AO445" s="555">
        <v>19</v>
      </c>
      <c r="AP445" s="622">
        <v>68</v>
      </c>
      <c r="AQ445" s="555">
        <v>70</v>
      </c>
      <c r="AR445" s="555">
        <v>4</v>
      </c>
      <c r="AS445" s="628">
        <v>1</v>
      </c>
      <c r="AT445" s="628">
        <v>0</v>
      </c>
      <c r="AU445" s="628">
        <v>16</v>
      </c>
      <c r="AV445" s="630"/>
      <c r="AW445" s="630"/>
      <c r="AX445" s="731">
        <f t="shared" si="611"/>
      </c>
    </row>
    <row r="446">
      <c r="A446" s="741"/>
      <c r="B446" s="641" t="s">
        <v>397</v>
      </c>
      <c r="C446" s="641"/>
      <c r="D446" s="641"/>
      <c r="E446" s="641"/>
      <c r="F446" s="642">
        <f>SUM(F441:F445)</f>
      </c>
      <c r="G446" s="642">
        <f>SUM(G441:G445)</f>
      </c>
      <c r="H446" s="642">
        <f>SUM(H441:H445)</f>
      </c>
      <c r="I446" s="624">
        <f>SUM(I441:I445)</f>
      </c>
      <c r="J446" s="644">
        <f>SUM(J441:J445)</f>
      </c>
      <c r="K446" s="642">
        <f>SUM(K441:K445)</f>
      </c>
      <c r="L446" s="644">
        <f>SUM(L441:L445)</f>
      </c>
      <c r="M446" s="642">
        <f>SUM(M441:M445)</f>
      </c>
      <c r="N446" s="651">
        <f>SUM(N441:N445)</f>
      </c>
      <c r="O446" s="648">
        <f t="shared" si="14"/>
      </c>
      <c r="P446" s="649">
        <f>SUM(P441:P445)</f>
      </c>
      <c r="Q446" s="625">
        <f t="shared" si="694"/>
      </c>
      <c r="R446" s="667">
        <f>SUM(R441:R445)</f>
      </c>
      <c r="S446" s="668">
        <f>SUM(S441:S445)</f>
      </c>
      <c r="T446" s="650">
        <f t="shared" si="109"/>
      </c>
      <c r="U446" s="650">
        <f t="shared" si="565"/>
      </c>
      <c r="V446" s="650">
        <f t="shared" si="125"/>
      </c>
      <c r="W446" s="651">
        <f>SUM(W441:W445)</f>
      </c>
      <c r="X446" s="650">
        <f t="shared" si="68"/>
      </c>
      <c r="Y446" s="650">
        <f t="shared" si="50"/>
      </c>
      <c r="Z446" s="650">
        <f t="shared" si="479"/>
      </c>
      <c r="AA446" s="650">
        <f t="shared" si="162"/>
      </c>
      <c r="AB446" s="650">
        <f t="shared" si="203"/>
      </c>
      <c r="AC446" s="648">
        <f t="shared" si="676"/>
      </c>
      <c r="AD446" s="648">
        <f t="shared" si="84"/>
      </c>
      <c r="AE446" s="648">
        <f t="shared" si="371"/>
      </c>
      <c r="AF446" s="648">
        <f t="shared" si="495"/>
      </c>
      <c r="AG446" s="648">
        <f t="shared" si="178"/>
      </c>
      <c r="AH446" s="648">
        <f t="shared" si="219"/>
      </c>
      <c r="AI446" s="648">
        <f t="shared" si="891"/>
      </c>
      <c r="AJ446" s="651">
        <f>AVERAGE(AJ441:AJ445)</f>
      </c>
      <c r="AK446" s="651">
        <f>SUM(AK441:AK445)</f>
      </c>
      <c r="AL446" s="651">
        <f>SUM(AL441:AL445)</f>
      </c>
      <c r="AM446" s="651">
        <f>SUM(AM441:AM445)</f>
      </c>
      <c r="AN446" s="651">
        <f>SUM(AN441:AN445)</f>
      </c>
      <c r="AO446" s="667">
        <f>SUM(AO441:AO445)</f>
      </c>
      <c r="AP446" s="651">
        <f>SUM(AP441:AP445)</f>
      </c>
      <c r="AQ446" s="667">
        <f>SUM(AQ441:AQ445)</f>
      </c>
      <c r="AR446" s="667">
        <f>SUM(AR441:AR445)</f>
      </c>
      <c r="AS446" s="651">
        <f>SUM(AS441:AS445)</f>
      </c>
      <c r="AT446" s="651">
        <f>SUM(AT441:AT445)</f>
      </c>
      <c r="AU446" s="651">
        <f>SUM(AU441:AU445)</f>
      </c>
      <c r="AV446" s="654"/>
      <c r="AW446" s="654"/>
      <c r="AX446" s="651">
        <f>SUM(AX441:AX445)</f>
      </c>
    </row>
    <row r="447">
      <c r="A447" s="741"/>
      <c r="B447" s="560" t="s">
        <v>395</v>
      </c>
      <c r="C447" s="560" t="s">
        <v>412</v>
      </c>
      <c r="D447" s="560" t="s">
        <v>410</v>
      </c>
      <c r="E447" s="616" t="s">
        <v>411</v>
      </c>
      <c r="F447" s="617">
        <f t="shared" ref="F447:F451" si="307">G447+H447+I447</f>
      </c>
      <c r="G447" s="618">
        <v>1359.79</v>
      </c>
      <c r="H447" s="618">
        <v>1552.15</v>
      </c>
      <c r="I447" s="659">
        <v>0</v>
      </c>
      <c r="J447" s="557">
        <v>6</v>
      </c>
      <c r="K447" s="618">
        <v>14832.220000000001</v>
      </c>
      <c r="L447" s="557">
        <v>0</v>
      </c>
      <c r="M447" s="618">
        <v>0</v>
      </c>
      <c r="N447" s="622">
        <v>2</v>
      </c>
      <c r="O447" s="556">
        <f t="shared" si="14"/>
      </c>
      <c r="P447" s="624"/>
      <c r="Q447" s="625">
        <f t="shared" si="694"/>
      </c>
      <c r="R447" s="557">
        <f t="shared" ref="R447:R451" si="747">J447+L447</f>
      </c>
      <c r="S447" s="554">
        <f t="shared" ref="S447:S451" si="829">K447+M447</f>
      </c>
      <c r="T447" s="626">
        <f t="shared" si="109"/>
      </c>
      <c r="U447" s="626">
        <f t="shared" si="565"/>
      </c>
      <c r="V447" s="626">
        <f t="shared" si="125"/>
      </c>
      <c r="W447" s="622">
        <v>6</v>
      </c>
      <c r="X447" s="626">
        <f t="shared" si="68"/>
      </c>
      <c r="Y447" s="626">
        <f t="shared" si="50"/>
      </c>
      <c r="Z447" s="626">
        <f t="shared" si="479"/>
      </c>
      <c r="AA447" s="626">
        <f t="shared" si="162"/>
      </c>
      <c r="AB447" s="626">
        <f t="shared" si="203"/>
      </c>
      <c r="AC447" s="556">
        <f t="shared" si="676"/>
      </c>
      <c r="AD447" s="556">
        <f t="shared" si="84"/>
      </c>
      <c r="AE447" s="556">
        <f t="shared" si="371"/>
      </c>
      <c r="AF447" s="556">
        <f t="shared" si="495"/>
      </c>
      <c r="AG447" s="556">
        <f t="shared" si="178"/>
      </c>
      <c r="AH447" s="556">
        <f t="shared" si="219"/>
      </c>
      <c r="AI447" s="556">
        <f t="shared" si="891"/>
      </c>
      <c r="AJ447" s="622">
        <v>66</v>
      </c>
      <c r="AK447" s="628">
        <v>22060</v>
      </c>
      <c r="AL447" s="628">
        <v>378</v>
      </c>
      <c r="AM447" s="628">
        <v>396</v>
      </c>
      <c r="AN447" s="628">
        <v>98</v>
      </c>
      <c r="AO447" s="555">
        <v>24</v>
      </c>
      <c r="AP447" s="628">
        <v>80</v>
      </c>
      <c r="AQ447" s="555">
        <v>88</v>
      </c>
      <c r="AR447" s="555">
        <v>7</v>
      </c>
      <c r="AS447" s="628">
        <v>5</v>
      </c>
      <c r="AT447" s="628">
        <v>1</v>
      </c>
      <c r="AU447" s="628">
        <v>19</v>
      </c>
      <c r="AV447" s="630"/>
      <c r="AW447" s="630"/>
      <c r="AX447" s="731">
        <f t="shared" ref="AX447:AX451" si="612">COUNT(AU447)</f>
      </c>
    </row>
    <row r="448">
      <c r="A448" s="741"/>
      <c r="B448" s="560" t="s">
        <v>395</v>
      </c>
      <c r="C448" s="560" t="s">
        <v>412</v>
      </c>
      <c r="D448" s="560" t="s">
        <v>410</v>
      </c>
      <c r="E448" s="616" t="s">
        <v>413</v>
      </c>
      <c r="F448" s="617">
        <f t="shared" si="307"/>
      </c>
      <c r="G448" s="618">
        <v>1498.15</v>
      </c>
      <c r="H448" s="618">
        <v>2105.78</v>
      </c>
      <c r="I448" s="659">
        <v>0</v>
      </c>
      <c r="J448" s="555">
        <v>7</v>
      </c>
      <c r="K448" s="617">
        <v>17290.850000000006</v>
      </c>
      <c r="L448" s="555">
        <v>0</v>
      </c>
      <c r="M448" s="617">
        <v>0</v>
      </c>
      <c r="N448" s="622">
        <v>1</v>
      </c>
      <c r="O448" s="556">
        <f t="shared" si="14"/>
      </c>
      <c r="P448" s="624"/>
      <c r="Q448" s="625">
        <f t="shared" si="694"/>
      </c>
      <c r="R448" s="557">
        <f t="shared" si="747"/>
      </c>
      <c r="S448" s="554">
        <f t="shared" si="829"/>
      </c>
      <c r="T448" s="626">
        <f t="shared" si="109"/>
      </c>
      <c r="U448" s="626">
        <f t="shared" si="565"/>
      </c>
      <c r="V448" s="626">
        <f t="shared" si="125"/>
      </c>
      <c r="W448" s="622">
        <v>5</v>
      </c>
      <c r="X448" s="626">
        <f t="shared" si="68"/>
      </c>
      <c r="Y448" s="626">
        <f t="shared" si="50"/>
      </c>
      <c r="Z448" s="626">
        <f t="shared" si="479"/>
      </c>
      <c r="AA448" s="626">
        <f t="shared" si="162"/>
      </c>
      <c r="AB448" s="626">
        <f t="shared" si="203"/>
      </c>
      <c r="AC448" s="556">
        <f t="shared" si="676"/>
      </c>
      <c r="AD448" s="556">
        <f t="shared" si="84"/>
      </c>
      <c r="AE448" s="556">
        <f t="shared" si="371"/>
      </c>
      <c r="AF448" s="556">
        <f t="shared" si="495"/>
      </c>
      <c r="AG448" s="556">
        <f t="shared" si="178"/>
      </c>
      <c r="AH448" s="556">
        <f t="shared" si="219"/>
      </c>
      <c r="AI448" s="556">
        <f t="shared" si="891"/>
      </c>
      <c r="AJ448" s="622">
        <v>66</v>
      </c>
      <c r="AK448" s="628">
        <v>32527</v>
      </c>
      <c r="AL448" s="628">
        <v>508</v>
      </c>
      <c r="AM448" s="628">
        <v>497</v>
      </c>
      <c r="AN448" s="628">
        <v>117</v>
      </c>
      <c r="AO448" s="555">
        <v>20</v>
      </c>
      <c r="AP448" s="628">
        <v>85</v>
      </c>
      <c r="AQ448" s="557">
        <v>85</v>
      </c>
      <c r="AR448" s="555">
        <v>8</v>
      </c>
      <c r="AS448" s="628">
        <v>3</v>
      </c>
      <c r="AT448" s="628">
        <v>4</v>
      </c>
      <c r="AU448" s="628">
        <v>30</v>
      </c>
      <c r="AV448" s="630"/>
      <c r="AW448" s="630"/>
      <c r="AX448" s="731">
        <f t="shared" si="612"/>
      </c>
    </row>
    <row r="449">
      <c r="A449" s="741"/>
      <c r="B449" s="560" t="s">
        <v>395</v>
      </c>
      <c r="C449" s="560" t="s">
        <v>412</v>
      </c>
      <c r="D449" s="560" t="s">
        <v>410</v>
      </c>
      <c r="E449" s="616" t="s">
        <v>414</v>
      </c>
      <c r="F449" s="617">
        <f t="shared" si="307"/>
      </c>
      <c r="G449" s="617">
        <v>900.01</v>
      </c>
      <c r="H449" s="618">
        <v>1708.73</v>
      </c>
      <c r="I449" s="659">
        <v>0</v>
      </c>
      <c r="J449" s="557">
        <v>5</v>
      </c>
      <c r="K449" s="618">
        <v>10521.229999999981</v>
      </c>
      <c r="L449" s="557">
        <v>0</v>
      </c>
      <c r="M449" s="618">
        <v>0</v>
      </c>
      <c r="N449" s="622">
        <v>0</v>
      </c>
      <c r="O449" s="556">
        <f t="shared" si="14"/>
      </c>
      <c r="P449" s="624"/>
      <c r="Q449" s="625">
        <f t="shared" si="694"/>
      </c>
      <c r="R449" s="557">
        <f t="shared" si="747"/>
      </c>
      <c r="S449" s="554">
        <f t="shared" si="829"/>
      </c>
      <c r="T449" s="626">
        <f t="shared" si="109"/>
      </c>
      <c r="U449" s="626">
        <f t="shared" si="565"/>
      </c>
      <c r="V449" s="626">
        <f t="shared" si="125"/>
      </c>
      <c r="W449" s="622">
        <v>3</v>
      </c>
      <c r="X449" s="626">
        <f t="shared" si="68"/>
      </c>
      <c r="Y449" s="626">
        <f t="shared" si="50"/>
      </c>
      <c r="Z449" s="626">
        <f t="shared" si="479"/>
      </c>
      <c r="AA449" s="626">
        <f t="shared" si="162"/>
      </c>
      <c r="AB449" s="626">
        <f t="shared" si="203"/>
      </c>
      <c r="AC449" s="556">
        <f t="shared" si="676"/>
      </c>
      <c r="AD449" s="556">
        <f t="shared" si="84"/>
      </c>
      <c r="AE449" s="556">
        <f t="shared" si="371"/>
      </c>
      <c r="AF449" s="556">
        <f t="shared" si="495"/>
      </c>
      <c r="AG449" s="556">
        <f t="shared" si="178"/>
      </c>
      <c r="AH449" s="556">
        <f t="shared" si="219"/>
      </c>
      <c r="AI449" s="556">
        <f t="shared" si="891"/>
      </c>
      <c r="AJ449" s="622">
        <v>66</v>
      </c>
      <c r="AK449" s="628">
        <v>26058</v>
      </c>
      <c r="AL449" s="628">
        <v>342</v>
      </c>
      <c r="AM449" s="628">
        <v>349</v>
      </c>
      <c r="AN449" s="628">
        <v>83</v>
      </c>
      <c r="AO449" s="555">
        <v>14</v>
      </c>
      <c r="AP449" s="628">
        <v>64</v>
      </c>
      <c r="AQ449" s="557">
        <v>68</v>
      </c>
      <c r="AR449" s="555">
        <v>6</v>
      </c>
      <c r="AS449" s="628">
        <v>6</v>
      </c>
      <c r="AT449" s="628">
        <v>3</v>
      </c>
      <c r="AU449" s="628">
        <v>28</v>
      </c>
      <c r="AV449" s="630"/>
      <c r="AW449" s="630"/>
      <c r="AX449" s="731">
        <f t="shared" si="612"/>
      </c>
    </row>
    <row r="450">
      <c r="A450" s="741"/>
      <c r="B450" s="560" t="s">
        <v>395</v>
      </c>
      <c r="C450" s="560" t="s">
        <v>412</v>
      </c>
      <c r="D450" s="560" t="s">
        <v>410</v>
      </c>
      <c r="E450" s="616" t="s">
        <v>415</v>
      </c>
      <c r="F450" s="617">
        <f t="shared" si="307"/>
      </c>
      <c r="G450" s="618">
        <v>837.19</v>
      </c>
      <c r="H450" s="618">
        <v>1672.37</v>
      </c>
      <c r="I450" s="659">
        <v>0</v>
      </c>
      <c r="J450" s="555">
        <v>6</v>
      </c>
      <c r="K450" s="617">
        <v>12662.51000000001</v>
      </c>
      <c r="L450" s="555">
        <v>0</v>
      </c>
      <c r="M450" s="617">
        <v>0</v>
      </c>
      <c r="N450" s="622">
        <v>2</v>
      </c>
      <c r="O450" s="556">
        <f t="shared" si="14"/>
      </c>
      <c r="P450" s="624"/>
      <c r="Q450" s="625">
        <f t="shared" si="694"/>
      </c>
      <c r="R450" s="557">
        <f t="shared" si="747"/>
      </c>
      <c r="S450" s="554">
        <f t="shared" si="829"/>
      </c>
      <c r="T450" s="626">
        <f t="shared" si="109"/>
      </c>
      <c r="U450" s="626">
        <f t="shared" si="565"/>
      </c>
      <c r="V450" s="626">
        <f t="shared" si="125"/>
      </c>
      <c r="W450" s="622">
        <v>4</v>
      </c>
      <c r="X450" s="626">
        <f t="shared" si="68"/>
      </c>
      <c r="Y450" s="626">
        <f t="shared" si="50"/>
      </c>
      <c r="Z450" s="626">
        <f t="shared" si="479"/>
      </c>
      <c r="AA450" s="626">
        <f t="shared" si="162"/>
      </c>
      <c r="AB450" s="626">
        <f t="shared" si="203"/>
      </c>
      <c r="AC450" s="556">
        <f t="shared" si="676"/>
      </c>
      <c r="AD450" s="556">
        <f t="shared" si="84"/>
      </c>
      <c r="AE450" s="556">
        <f t="shared" si="371"/>
      </c>
      <c r="AF450" s="556">
        <f t="shared" si="495"/>
      </c>
      <c r="AG450" s="556">
        <f t="shared" si="178"/>
      </c>
      <c r="AH450" s="556">
        <f t="shared" si="219"/>
      </c>
      <c r="AI450" s="556">
        <f t="shared" si="891"/>
      </c>
      <c r="AJ450" s="622">
        <v>67</v>
      </c>
      <c r="AK450" s="628">
        <v>21785</v>
      </c>
      <c r="AL450" s="628">
        <v>319</v>
      </c>
      <c r="AM450" s="628">
        <v>340</v>
      </c>
      <c r="AN450" s="628">
        <v>80</v>
      </c>
      <c r="AO450" s="555">
        <v>16</v>
      </c>
      <c r="AP450" s="628">
        <v>65</v>
      </c>
      <c r="AQ450" s="557">
        <v>69</v>
      </c>
      <c r="AR450" s="555">
        <v>7</v>
      </c>
      <c r="AS450" s="628">
        <v>8</v>
      </c>
      <c r="AT450" s="628">
        <v>1</v>
      </c>
      <c r="AU450" s="628">
        <v>11</v>
      </c>
      <c r="AV450" s="630"/>
      <c r="AW450" s="630"/>
      <c r="AX450" s="731">
        <f t="shared" si="612"/>
      </c>
    </row>
    <row r="451">
      <c r="A451" s="741"/>
      <c r="B451" s="560" t="s">
        <v>395</v>
      </c>
      <c r="C451" s="560" t="s">
        <v>412</v>
      </c>
      <c r="D451" s="560" t="s">
        <v>410</v>
      </c>
      <c r="E451" s="655" t="s">
        <v>416</v>
      </c>
      <c r="F451" s="617">
        <f t="shared" si="307"/>
      </c>
      <c r="G451" s="618">
        <v>1237.45</v>
      </c>
      <c r="H451" s="618">
        <v>2137.82</v>
      </c>
      <c r="I451" s="659">
        <v>0</v>
      </c>
      <c r="J451" s="557">
        <v>4</v>
      </c>
      <c r="K451" s="618">
        <v>9086.220000000001</v>
      </c>
      <c r="L451" s="557">
        <v>0</v>
      </c>
      <c r="M451" s="618">
        <v>0</v>
      </c>
      <c r="N451" s="622">
        <v>0</v>
      </c>
      <c r="O451" s="556">
        <f t="shared" si="14"/>
      </c>
      <c r="P451" s="624"/>
      <c r="Q451" s="625">
        <f t="shared" si="694"/>
      </c>
      <c r="R451" s="557">
        <f t="shared" si="747"/>
      </c>
      <c r="S451" s="554">
        <f t="shared" si="829"/>
      </c>
      <c r="T451" s="626">
        <f t="shared" si="109"/>
      </c>
      <c r="U451" s="626">
        <f t="shared" si="565"/>
      </c>
      <c r="V451" s="626">
        <f t="shared" si="125"/>
      </c>
      <c r="W451" s="622">
        <v>3</v>
      </c>
      <c r="X451" s="626">
        <f t="shared" si="68"/>
      </c>
      <c r="Y451" s="626">
        <f t="shared" si="50"/>
      </c>
      <c r="Z451" s="626">
        <f t="shared" si="479"/>
      </c>
      <c r="AA451" s="626">
        <f t="shared" si="162"/>
      </c>
      <c r="AB451" s="626">
        <f t="shared" si="203"/>
      </c>
      <c r="AC451" s="556">
        <f t="shared" si="676"/>
      </c>
      <c r="AD451" s="556">
        <f t="shared" si="84"/>
      </c>
      <c r="AE451" s="556">
        <f t="shared" si="371"/>
      </c>
      <c r="AF451" s="556">
        <f t="shared" si="495"/>
      </c>
      <c r="AG451" s="556">
        <f t="shared" si="178"/>
      </c>
      <c r="AH451" s="556">
        <f t="shared" si="219"/>
      </c>
      <c r="AI451" s="556">
        <f t="shared" si="891"/>
      </c>
      <c r="AJ451" s="622">
        <v>67</v>
      </c>
      <c r="AK451" s="628">
        <v>29801</v>
      </c>
      <c r="AL451" s="628">
        <v>411</v>
      </c>
      <c r="AM451" s="628">
        <v>432</v>
      </c>
      <c r="AN451" s="628">
        <v>115</v>
      </c>
      <c r="AO451" s="555">
        <v>24</v>
      </c>
      <c r="AP451" s="628">
        <v>55</v>
      </c>
      <c r="AQ451" s="557">
        <v>94</v>
      </c>
      <c r="AR451" s="555">
        <v>4</v>
      </c>
      <c r="AS451" s="622">
        <v>5</v>
      </c>
      <c r="AT451" s="622">
        <v>2</v>
      </c>
      <c r="AU451" s="622">
        <v>21</v>
      </c>
      <c r="AV451" s="630"/>
      <c r="AW451" s="630"/>
      <c r="AX451" s="731">
        <f t="shared" si="612"/>
      </c>
    </row>
    <row r="452">
      <c r="A452" s="741"/>
      <c r="B452" s="641" t="s">
        <v>397</v>
      </c>
      <c r="C452" s="641"/>
      <c r="D452" s="641"/>
      <c r="E452" s="641"/>
      <c r="F452" s="642">
        <f>SUM(F447:F451)</f>
      </c>
      <c r="G452" s="642">
        <f>SUM(G447:G451)</f>
      </c>
      <c r="H452" s="642">
        <f>SUM(H447:H451)</f>
      </c>
      <c r="I452" s="624">
        <f>SUM(I447:I451)</f>
      </c>
      <c r="J452" s="644">
        <f>SUM(J447:J451)</f>
      </c>
      <c r="K452" s="642">
        <f>SUM(K447:K451)</f>
      </c>
      <c r="L452" s="644">
        <f>SUM(L447:L451)</f>
      </c>
      <c r="M452" s="642">
        <f>SUM(M447:M451)</f>
      </c>
      <c r="N452" s="651">
        <f>SUM(N447:N451)</f>
      </c>
      <c r="O452" s="648">
        <f t="shared" si="14"/>
      </c>
      <c r="P452" s="649">
        <f>SUM(P447:P451)</f>
      </c>
      <c r="Q452" s="625">
        <f t="shared" si="694"/>
      </c>
      <c r="R452" s="667">
        <f>SUM(R447:R451)</f>
      </c>
      <c r="S452" s="668">
        <f>SUM(S447:S451)</f>
      </c>
      <c r="T452" s="650">
        <f t="shared" si="109"/>
      </c>
      <c r="U452" s="650">
        <f t="shared" si="565"/>
      </c>
      <c r="V452" s="650">
        <f t="shared" si="125"/>
      </c>
      <c r="W452" s="651">
        <f>SUM(W447:W451)</f>
      </c>
      <c r="X452" s="650">
        <f t="shared" si="68"/>
      </c>
      <c r="Y452" s="650">
        <f t="shared" si="50"/>
      </c>
      <c r="Z452" s="650">
        <f t="shared" si="479"/>
      </c>
      <c r="AA452" s="650">
        <f t="shared" si="162"/>
      </c>
      <c r="AB452" s="650">
        <f t="shared" si="203"/>
      </c>
      <c r="AC452" s="648">
        <f t="shared" si="676"/>
      </c>
      <c r="AD452" s="648">
        <f t="shared" si="84"/>
      </c>
      <c r="AE452" s="648">
        <f t="shared" si="371"/>
      </c>
      <c r="AF452" s="648">
        <f t="shared" si="495"/>
      </c>
      <c r="AG452" s="648">
        <f t="shared" si="178"/>
      </c>
      <c r="AH452" s="648">
        <f t="shared" si="219"/>
      </c>
      <c r="AI452" s="648">
        <f t="shared" si="891"/>
      </c>
      <c r="AJ452" s="651">
        <f>AVERAGE(AJ447:AJ451)</f>
      </c>
      <c r="AK452" s="651">
        <f>SUM(AK447:AK451)</f>
      </c>
      <c r="AL452" s="651">
        <f>SUM(AL447:AL451)</f>
      </c>
      <c r="AM452" s="651">
        <f>SUM(AM447:AM451)</f>
      </c>
      <c r="AN452" s="651">
        <f>SUM(AN447:AN451)</f>
      </c>
      <c r="AO452" s="667">
        <f>SUM(AO447:AO451)</f>
      </c>
      <c r="AP452" s="651">
        <f>SUM(AP447:AP451)</f>
      </c>
      <c r="AQ452" s="667">
        <f>SUM(AQ447:AQ451)</f>
      </c>
      <c r="AR452" s="667">
        <f>SUM(AR447:AR451)</f>
      </c>
      <c r="AS452" s="651">
        <f>SUM(AS447:AS451)</f>
      </c>
      <c r="AT452" s="651">
        <f>SUM(AT447:AT451)</f>
      </c>
      <c r="AU452" s="651">
        <f>SUM(AU447:AU451)</f>
      </c>
      <c r="AV452" s="654"/>
      <c r="AW452" s="654"/>
      <c r="AX452" s="651">
        <f>SUM(AX447:AX451)</f>
      </c>
    </row>
    <row r="453">
      <c r="A453" s="741"/>
      <c r="B453" s="560" t="s">
        <v>395</v>
      </c>
      <c r="C453" s="560" t="s">
        <v>412</v>
      </c>
      <c r="D453" s="560" t="s">
        <v>392</v>
      </c>
      <c r="E453" s="616" t="s">
        <v>418</v>
      </c>
      <c r="F453" s="617">
        <f t="shared" ref="F453:F455" si="308">G453+H453+I453</f>
      </c>
      <c r="G453" s="618">
        <v>1594.58</v>
      </c>
      <c r="H453" s="618">
        <v>2138.58</v>
      </c>
      <c r="I453" s="659">
        <v>0</v>
      </c>
      <c r="J453" s="557">
        <v>4</v>
      </c>
      <c r="K453" s="618">
        <v>8068.450000000012</v>
      </c>
      <c r="L453" s="557">
        <v>0</v>
      </c>
      <c r="M453" s="618">
        <v>0</v>
      </c>
      <c r="N453" s="622">
        <v>2</v>
      </c>
      <c r="O453" s="556">
        <f t="shared" si="14"/>
      </c>
      <c r="P453" s="624"/>
      <c r="Q453" s="625">
        <f t="shared" si="694"/>
      </c>
      <c r="R453" s="557">
        <f t="shared" ref="R453:R455" si="748">J453+L453</f>
      </c>
      <c r="S453" s="554">
        <f t="shared" ref="S453:S455" si="830">K453+M453</f>
      </c>
      <c r="T453" s="626">
        <f t="shared" si="109"/>
      </c>
      <c r="U453" s="626">
        <f t="shared" si="565"/>
      </c>
      <c r="V453" s="626">
        <f t="shared" si="125"/>
      </c>
      <c r="W453" s="622">
        <v>3</v>
      </c>
      <c r="X453" s="626">
        <f t="shared" si="68"/>
      </c>
      <c r="Y453" s="626">
        <f t="shared" si="50"/>
      </c>
      <c r="Z453" s="626">
        <f t="shared" si="479"/>
      </c>
      <c r="AA453" s="626">
        <f t="shared" si="162"/>
      </c>
      <c r="AB453" s="626">
        <f t="shared" si="203"/>
      </c>
      <c r="AC453" s="556">
        <f t="shared" si="676"/>
      </c>
      <c r="AD453" s="556">
        <f t="shared" si="84"/>
      </c>
      <c r="AE453" s="556">
        <f t="shared" si="371"/>
      </c>
      <c r="AF453" s="556">
        <f t="shared" si="495"/>
      </c>
      <c r="AG453" s="556">
        <f t="shared" si="178"/>
      </c>
      <c r="AH453" s="556">
        <f t="shared" si="219"/>
      </c>
      <c r="AI453" s="556">
        <f t="shared" si="891"/>
      </c>
      <c r="AJ453" s="622">
        <v>68</v>
      </c>
      <c r="AK453" s="628">
        <v>32379</v>
      </c>
      <c r="AL453" s="628">
        <v>494</v>
      </c>
      <c r="AM453" s="628">
        <v>504</v>
      </c>
      <c r="AN453" s="628">
        <v>118</v>
      </c>
      <c r="AO453" s="555">
        <v>28</v>
      </c>
      <c r="AP453" s="622">
        <v>99</v>
      </c>
      <c r="AQ453" s="555">
        <v>97</v>
      </c>
      <c r="AR453" s="555">
        <v>5</v>
      </c>
      <c r="AS453" s="622">
        <v>4</v>
      </c>
      <c r="AT453" s="622">
        <v>0</v>
      </c>
      <c r="AU453" s="622">
        <v>19</v>
      </c>
      <c r="AV453" s="630"/>
      <c r="AW453" s="630"/>
      <c r="AX453" s="731">
        <f t="shared" ref="AX453:AX455" si="613">COUNT(AU453)</f>
      </c>
    </row>
    <row r="454">
      <c r="A454" s="741"/>
      <c r="B454" s="560" t="s">
        <v>395</v>
      </c>
      <c r="C454" s="560" t="s">
        <v>412</v>
      </c>
      <c r="D454" s="560" t="s">
        <v>392</v>
      </c>
      <c r="E454" s="616" t="s">
        <v>419</v>
      </c>
      <c r="F454" s="617">
        <f t="shared" si="308"/>
      </c>
      <c r="G454" s="618">
        <v>2163.96</v>
      </c>
      <c r="H454" s="618">
        <v>1994.83</v>
      </c>
      <c r="I454" s="659">
        <v>0</v>
      </c>
      <c r="J454" s="557">
        <v>5</v>
      </c>
      <c r="K454" s="618">
        <v>11081.079999999987</v>
      </c>
      <c r="L454" s="557">
        <v>0</v>
      </c>
      <c r="M454" s="618">
        <v>0</v>
      </c>
      <c r="N454" s="622">
        <v>0</v>
      </c>
      <c r="O454" s="556">
        <f t="shared" si="14"/>
      </c>
      <c r="P454" s="624"/>
      <c r="Q454" s="625">
        <f t="shared" si="694"/>
      </c>
      <c r="R454" s="557">
        <f t="shared" si="748"/>
      </c>
      <c r="S454" s="554">
        <f t="shared" si="830"/>
      </c>
      <c r="T454" s="626">
        <f t="shared" si="109"/>
      </c>
      <c r="U454" s="626">
        <f t="shared" si="565"/>
      </c>
      <c r="V454" s="626">
        <f t="shared" si="125"/>
      </c>
      <c r="W454" s="622">
        <v>5</v>
      </c>
      <c r="X454" s="626">
        <f t="shared" si="68"/>
      </c>
      <c r="Y454" s="626">
        <f t="shared" si="50"/>
      </c>
      <c r="Z454" s="626">
        <f t="shared" si="479"/>
      </c>
      <c r="AA454" s="626">
        <f t="shared" si="162"/>
      </c>
      <c r="AB454" s="626">
        <f t="shared" si="203"/>
      </c>
      <c r="AC454" s="556">
        <f t="shared" si="676"/>
      </c>
      <c r="AD454" s="556">
        <f t="shared" si="84"/>
      </c>
      <c r="AE454" s="556">
        <f t="shared" si="371"/>
      </c>
      <c r="AF454" s="556">
        <f t="shared" si="495"/>
      </c>
      <c r="AG454" s="556">
        <f t="shared" si="178"/>
      </c>
      <c r="AH454" s="556">
        <f t="shared" si="219"/>
      </c>
      <c r="AI454" s="556">
        <f t="shared" si="891"/>
      </c>
      <c r="AJ454" s="622">
        <v>68</v>
      </c>
      <c r="AK454" s="628">
        <v>33348</v>
      </c>
      <c r="AL454" s="628">
        <v>570</v>
      </c>
      <c r="AM454" s="628">
        <v>615</v>
      </c>
      <c r="AN454" s="628">
        <v>119</v>
      </c>
      <c r="AO454" s="555">
        <v>22</v>
      </c>
      <c r="AP454" s="628">
        <v>119</v>
      </c>
      <c r="AQ454" s="557">
        <v>107</v>
      </c>
      <c r="AR454" s="555">
        <v>5</v>
      </c>
      <c r="AS454" s="628">
        <v>10</v>
      </c>
      <c r="AT454" s="628">
        <v>2</v>
      </c>
      <c r="AU454" s="628">
        <v>23</v>
      </c>
      <c r="AV454" s="630"/>
      <c r="AW454" s="630"/>
      <c r="AX454" s="731">
        <f t="shared" si="613"/>
      </c>
    </row>
    <row r="455">
      <c r="A455" s="741"/>
      <c r="B455" s="560" t="s">
        <v>395</v>
      </c>
      <c r="C455" s="560" t="s">
        <v>412</v>
      </c>
      <c r="D455" s="560" t="s">
        <v>392</v>
      </c>
      <c r="E455" s="655" t="s">
        <v>420</v>
      </c>
      <c r="F455" s="617">
        <f t="shared" si="308"/>
      </c>
      <c r="G455" s="618">
        <v>1684.28</v>
      </c>
      <c r="H455" s="618">
        <v>2348.36</v>
      </c>
      <c r="I455" s="659">
        <v>0</v>
      </c>
      <c r="J455" s="557">
        <v>6</v>
      </c>
      <c r="K455" s="618">
        <v>16016.729999999981</v>
      </c>
      <c r="L455" s="557">
        <v>0</v>
      </c>
      <c r="M455" s="618">
        <v>0</v>
      </c>
      <c r="N455" s="622">
        <v>0</v>
      </c>
      <c r="O455" s="556">
        <f t="shared" si="14"/>
      </c>
      <c r="P455" s="624"/>
      <c r="Q455" s="625">
        <f t="shared" si="694"/>
      </c>
      <c r="R455" s="557">
        <f t="shared" si="748"/>
      </c>
      <c r="S455" s="554">
        <f t="shared" si="830"/>
      </c>
      <c r="T455" s="626">
        <f t="shared" si="109"/>
      </c>
      <c r="U455" s="626">
        <f t="shared" si="565"/>
      </c>
      <c r="V455" s="626">
        <f t="shared" si="125"/>
      </c>
      <c r="W455" s="622">
        <v>5</v>
      </c>
      <c r="X455" s="626">
        <f t="shared" si="68"/>
      </c>
      <c r="Y455" s="626">
        <f t="shared" si="50"/>
      </c>
      <c r="Z455" s="626">
        <f t="shared" si="479"/>
      </c>
      <c r="AA455" s="626">
        <f t="shared" si="162"/>
      </c>
      <c r="AB455" s="626">
        <f t="shared" si="203"/>
      </c>
      <c r="AC455" s="556">
        <f t="shared" si="676"/>
      </c>
      <c r="AD455" s="556">
        <f t="shared" si="84"/>
      </c>
      <c r="AE455" s="556">
        <f t="shared" si="371"/>
      </c>
      <c r="AF455" s="556">
        <f t="shared" si="495"/>
      </c>
      <c r="AG455" s="556">
        <f t="shared" si="178"/>
      </c>
      <c r="AH455" s="556">
        <f t="shared" si="219"/>
      </c>
      <c r="AI455" s="556">
        <f t="shared" si="891"/>
      </c>
      <c r="AJ455" s="622">
        <v>68</v>
      </c>
      <c r="AK455" s="628">
        <v>43629</v>
      </c>
      <c r="AL455" s="628">
        <v>744</v>
      </c>
      <c r="AM455" s="628">
        <v>792</v>
      </c>
      <c r="AN455" s="628">
        <v>121</v>
      </c>
      <c r="AO455" s="555">
        <v>24</v>
      </c>
      <c r="AP455" s="628">
        <v>113</v>
      </c>
      <c r="AQ455" s="557">
        <v>103</v>
      </c>
      <c r="AR455" s="555">
        <v>6</v>
      </c>
      <c r="AS455" s="628">
        <v>7</v>
      </c>
      <c r="AT455" s="628">
        <v>1</v>
      </c>
      <c r="AU455" s="628">
        <v>33</v>
      </c>
      <c r="AV455" s="630"/>
      <c r="AW455" s="630"/>
      <c r="AX455" s="731">
        <f t="shared" si="613"/>
      </c>
    </row>
    <row r="456">
      <c r="A456" s="741"/>
      <c r="B456" s="641" t="s">
        <v>397</v>
      </c>
      <c r="C456" s="641"/>
      <c r="D456" s="641"/>
      <c r="E456" s="641"/>
      <c r="F456" s="642">
        <f>SUM(F453:F455)</f>
      </c>
      <c r="G456" s="642">
        <f>SUM(G453:G455)</f>
      </c>
      <c r="H456" s="642">
        <f>SUM(H453:H455)</f>
      </c>
      <c r="I456" s="624">
        <f>SUM(I453:I455)</f>
      </c>
      <c r="J456" s="644">
        <f>SUM(J453:J455)</f>
      </c>
      <c r="K456" s="642">
        <f>SUM(K453:K455)</f>
      </c>
      <c r="L456" s="644">
        <f>SUM(L453:L455)</f>
      </c>
      <c r="M456" s="642">
        <f>SUM(M453:M455)</f>
      </c>
      <c r="N456" s="651">
        <f>SUM(N453:N455)</f>
      </c>
      <c r="O456" s="648">
        <f t="shared" si="14"/>
      </c>
      <c r="P456" s="649">
        <f>SUM(P453:P455)</f>
      </c>
      <c r="Q456" s="625">
        <f t="shared" si="694"/>
      </c>
      <c r="R456" s="667">
        <f>SUM(R453:R455)</f>
      </c>
      <c r="S456" s="668">
        <f>SUM(S453:S455)</f>
      </c>
      <c r="T456" s="650">
        <f t="shared" si="109"/>
      </c>
      <c r="U456" s="650">
        <f t="shared" si="565"/>
      </c>
      <c r="V456" s="650">
        <f t="shared" si="125"/>
      </c>
      <c r="W456" s="651">
        <f>SUM(W453:W455)</f>
      </c>
      <c r="X456" s="650">
        <f t="shared" si="68"/>
      </c>
      <c r="Y456" s="650">
        <f t="shared" si="50"/>
      </c>
      <c r="Z456" s="650">
        <f t="shared" si="479"/>
      </c>
      <c r="AA456" s="650">
        <f t="shared" si="162"/>
      </c>
      <c r="AB456" s="650">
        <f t="shared" si="203"/>
      </c>
      <c r="AC456" s="648">
        <f t="shared" si="676"/>
      </c>
      <c r="AD456" s="648">
        <f t="shared" si="84"/>
      </c>
      <c r="AE456" s="648">
        <f t="shared" si="371"/>
      </c>
      <c r="AF456" s="648">
        <f t="shared" si="495"/>
      </c>
      <c r="AG456" s="648">
        <f t="shared" si="178"/>
      </c>
      <c r="AH456" s="648">
        <f t="shared" si="219"/>
      </c>
      <c r="AI456" s="648">
        <f t="shared" si="891"/>
      </c>
      <c r="AJ456" s="651">
        <f>AVERAGE(AJ453:AJ455)</f>
      </c>
      <c r="AK456" s="651">
        <f>SUM(AK453:AK455)</f>
      </c>
      <c r="AL456" s="651">
        <f>SUM(AL453:AL455)</f>
      </c>
      <c r="AM456" s="651">
        <f>SUM(AM453:AM455)</f>
      </c>
      <c r="AN456" s="651">
        <f>SUM(AN453:AN455)</f>
      </c>
      <c r="AO456" s="667">
        <f>SUM(AO453:AO455)</f>
      </c>
      <c r="AP456" s="651">
        <f>SUM(AP453:AP455)</f>
      </c>
      <c r="AQ456" s="667">
        <f>SUM(AQ453:AQ455)</f>
      </c>
      <c r="AR456" s="667">
        <f>SUM(AR453:AR455)</f>
      </c>
      <c r="AS456" s="651">
        <f>SUM(AS453:AS455)</f>
      </c>
      <c r="AT456" s="651">
        <f>SUM(AT453:AT455)</f>
      </c>
      <c r="AU456" s="651">
        <f>SUM(AU453:AU455)</f>
      </c>
      <c r="AV456" s="654"/>
      <c r="AW456" s="654"/>
      <c r="AX456" s="651">
        <f>SUM(AX453:AX455)</f>
      </c>
    </row>
    <row r="457">
      <c r="A457" s="741"/>
      <c r="B457" s="670" t="s">
        <v>421</v>
      </c>
      <c r="C457" s="670"/>
      <c r="D457" s="670"/>
      <c r="E457" s="670"/>
      <c r="F457" s="671">
        <f>F456+F452+F446+F440+F434</f>
      </c>
      <c r="G457" s="671">
        <f>G456+G452+G446+G440+G434</f>
      </c>
      <c r="H457" s="671">
        <f>H456+H452+H446+H440+H434</f>
      </c>
      <c r="I457" s="738">
        <f>I456+I452+I446+I440+I434</f>
      </c>
      <c r="J457" s="670">
        <f>J456+J452+J446+J440+J434</f>
      </c>
      <c r="K457" s="670">
        <f>K456+K452+K446+K440+K434</f>
      </c>
      <c r="L457" s="670">
        <f>L456+L452+L446+L440+L434</f>
      </c>
      <c r="M457" s="670">
        <f>M456+M452+M446+M440+M434</f>
      </c>
      <c r="N457" s="673">
        <f>N456+N452+N446+N440+N434</f>
      </c>
      <c r="O457" s="674">
        <f t="shared" si="14"/>
      </c>
      <c r="P457" s="675">
        <f>P456+P452+P446+P440+P434</f>
      </c>
      <c r="Q457" s="676">
        <f t="shared" si="694"/>
      </c>
      <c r="R457" s="672">
        <f>R456+R452+R446+R440+R434</f>
      </c>
      <c r="S457" s="538">
        <f>S456+S452+S446+S440+S434</f>
      </c>
      <c r="T457" s="671">
        <f t="shared" si="109"/>
      </c>
      <c r="U457" s="671">
        <f t="shared" si="565"/>
      </c>
      <c r="V457" s="671">
        <f t="shared" si="125"/>
      </c>
      <c r="W457" s="673">
        <f>W456+W452+W446+W440+W434</f>
      </c>
      <c r="X457" s="671">
        <f t="shared" si="68"/>
      </c>
      <c r="Y457" s="671">
        <f t="shared" si="50"/>
      </c>
      <c r="Z457" s="671">
        <f t="shared" si="479"/>
      </c>
      <c r="AA457" s="671">
        <f t="shared" si="162"/>
      </c>
      <c r="AB457" s="671">
        <f t="shared" si="203"/>
      </c>
      <c r="AC457" s="674">
        <f t="shared" si="676"/>
      </c>
      <c r="AD457" s="674">
        <f t="shared" si="84"/>
      </c>
      <c r="AE457" s="674">
        <f t="shared" si="371"/>
      </c>
      <c r="AF457" s="674">
        <f t="shared" si="495"/>
      </c>
      <c r="AG457" s="674">
        <f t="shared" si="178"/>
      </c>
      <c r="AH457" s="674">
        <f t="shared" si="219"/>
      </c>
      <c r="AI457" s="674">
        <f t="shared" si="891"/>
      </c>
      <c r="AJ457" s="673"/>
      <c r="AK457" s="673">
        <f>AK456+AK452+AK446+AK440+AK434</f>
      </c>
      <c r="AL457" s="673">
        <f>AL456+AL452+AL446+AL440+AL434</f>
      </c>
      <c r="AM457" s="673">
        <f>AM456+AM452+AM446+AM440+AM434</f>
      </c>
      <c r="AN457" s="673">
        <f>AN456+AN452+AN446+AN440+AN434</f>
      </c>
      <c r="AO457" s="672">
        <f>AO456+AO452+AO446+AO440+AO434</f>
      </c>
      <c r="AP457" s="673">
        <f>AP456+AP452+AP446+AP440+AP434</f>
      </c>
      <c r="AQ457" s="672">
        <f>AQ456+AQ452+AQ446+AQ440+AQ434</f>
      </c>
      <c r="AR457" s="672">
        <f>AR456+AR452+AR446+AR440+AR434</f>
      </c>
      <c r="AS457" s="673">
        <f>AS456+AS452+AS446+AS440+AS434</f>
      </c>
      <c r="AT457" s="673">
        <f>AT456+AT452+AT446+AT440+AT434</f>
      </c>
      <c r="AU457" s="673">
        <f>AU456+AU452+AU446+AU440+AU434</f>
      </c>
      <c r="AV457" s="677"/>
      <c r="AW457" s="677"/>
      <c r="AX457" s="673">
        <f>AX456+AX452+AX446+AX440+AX434</f>
      </c>
    </row>
    <row r="458">
      <c r="A458" s="580"/>
      <c r="B458" s="739" t="s">
        <v>350</v>
      </c>
      <c r="C458" s="739"/>
      <c r="D458" s="739"/>
      <c r="E458" s="739"/>
      <c r="F458" s="581" t="s">
        <v>351</v>
      </c>
      <c r="G458" s="581"/>
      <c r="H458" s="581"/>
      <c r="I458" s="581"/>
      <c r="J458" s="581"/>
      <c r="K458" s="581"/>
      <c r="L458" s="581"/>
      <c r="M458" s="581"/>
      <c r="N458" s="581"/>
      <c r="O458" s="581"/>
      <c r="P458" s="581"/>
      <c r="Q458" s="581"/>
      <c r="R458" s="581"/>
      <c r="S458" s="581"/>
      <c r="T458" s="581"/>
      <c r="U458" s="581"/>
      <c r="V458" s="581"/>
      <c r="W458" s="581"/>
      <c r="X458" s="581"/>
      <c r="Y458" s="581"/>
      <c r="Z458" s="582" t="s">
        <v>352</v>
      </c>
      <c r="AA458" s="582"/>
      <c r="AB458" s="582"/>
      <c r="AC458" s="582"/>
      <c r="AD458" s="582"/>
      <c r="AE458" s="582"/>
      <c r="AF458" s="582"/>
      <c r="AG458" s="582"/>
      <c r="AH458" s="582"/>
      <c r="AI458" s="582"/>
      <c r="AJ458" s="582"/>
      <c r="AK458" s="582"/>
      <c r="AL458" s="582"/>
      <c r="AM458" s="582"/>
      <c r="AN458" s="582"/>
      <c r="AO458" s="582"/>
      <c r="AP458" s="582"/>
      <c r="AQ458" s="582"/>
      <c r="AR458" s="582"/>
      <c r="AS458" s="582"/>
      <c r="AT458" s="582"/>
      <c r="AU458" s="582"/>
      <c r="AV458" s="583" t="s">
        <v>427</v>
      </c>
      <c r="AW458" s="583"/>
      <c r="AX458" s="728" t="s">
        <v>459</v>
      </c>
    </row>
    <row r="459">
      <c r="A459" s="580"/>
      <c r="B459" s="739"/>
      <c r="C459" s="739"/>
      <c r="D459" s="739"/>
      <c r="E459" s="739"/>
      <c r="F459" s="680" t="s">
        <v>428</v>
      </c>
      <c r="G459" s="680"/>
      <c r="H459" s="680"/>
      <c r="I459" s="680"/>
      <c r="J459" s="681" t="s">
        <v>429</v>
      </c>
      <c r="K459" s="681"/>
      <c r="L459" s="681"/>
      <c r="M459" s="681"/>
      <c r="N459" s="681"/>
      <c r="O459" s="681"/>
      <c r="P459" s="587"/>
      <c r="Q459" s="587"/>
      <c r="R459" s="587"/>
      <c r="S459" s="587"/>
      <c r="T459" s="588" t="s">
        <v>430</v>
      </c>
      <c r="U459" s="588"/>
      <c r="V459" s="588"/>
      <c r="W459" s="588"/>
      <c r="X459" s="588"/>
      <c r="Y459" s="588"/>
      <c r="Z459" s="589" t="s">
        <v>431</v>
      </c>
      <c r="AA459" s="589"/>
      <c r="AB459" s="589"/>
      <c r="AC459" s="589"/>
      <c r="AD459" s="589"/>
      <c r="AE459" s="589"/>
      <c r="AF459" s="589"/>
      <c r="AG459" s="589"/>
      <c r="AH459" s="589"/>
      <c r="AI459" s="589"/>
      <c r="AJ459" s="589"/>
      <c r="AK459" s="590" t="s">
        <v>432</v>
      </c>
      <c r="AL459" s="590"/>
      <c r="AM459" s="590"/>
      <c r="AN459" s="590"/>
      <c r="AO459" s="590"/>
      <c r="AP459" s="590"/>
      <c r="AQ459" s="590"/>
      <c r="AR459" s="590"/>
      <c r="AS459" s="590"/>
      <c r="AT459" s="590"/>
      <c r="AU459" s="590"/>
      <c r="AV459" s="591"/>
      <c r="AW459" s="592"/>
      <c r="AX459" s="728"/>
    </row>
    <row r="460">
      <c r="A460" s="580"/>
      <c r="B460" s="740" t="s">
        <v>433</v>
      </c>
      <c r="C460" s="594" t="s">
        <v>434</v>
      </c>
      <c r="D460" s="595" t="s">
        <v>353</v>
      </c>
      <c r="E460" s="683" t="s">
        <v>354</v>
      </c>
      <c r="F460" s="586" t="s">
        <v>355</v>
      </c>
      <c r="G460" s="586" t="s">
        <v>356</v>
      </c>
      <c r="H460" s="596" t="s">
        <v>357</v>
      </c>
      <c r="I460" s="597" t="s">
        <v>358</v>
      </c>
      <c r="J460" s="598" t="s">
        <v>359</v>
      </c>
      <c r="K460" s="599" t="s">
        <v>360</v>
      </c>
      <c r="L460" s="598" t="s">
        <v>361</v>
      </c>
      <c r="M460" s="599" t="s">
        <v>362</v>
      </c>
      <c r="N460" s="599" t="s">
        <v>435</v>
      </c>
      <c r="O460" s="599" t="s">
        <v>436</v>
      </c>
      <c r="P460" s="686" t="s">
        <v>437</v>
      </c>
      <c r="Q460" s="599" t="s">
        <v>438</v>
      </c>
      <c r="R460" s="599" t="s">
        <v>363</v>
      </c>
      <c r="S460" s="598" t="s">
        <v>364</v>
      </c>
      <c r="T460" s="588" t="s">
        <v>439</v>
      </c>
      <c r="U460" s="729" t="s">
        <v>460</v>
      </c>
      <c r="V460" s="588" t="s">
        <v>369</v>
      </c>
      <c r="W460" s="603" t="s">
        <v>440</v>
      </c>
      <c r="X460" s="588" t="s">
        <v>441</v>
      </c>
      <c r="Y460" s="604" t="s">
        <v>367</v>
      </c>
      <c r="Z460" s="605" t="s">
        <v>442</v>
      </c>
      <c r="AA460" s="606" t="s">
        <v>443</v>
      </c>
      <c r="AB460" s="607" t="s">
        <v>444</v>
      </c>
      <c r="AC460" s="606" t="s">
        <v>445</v>
      </c>
      <c r="AD460" s="606" t="s">
        <v>446</v>
      </c>
      <c r="AE460" s="716" t="s">
        <v>374</v>
      </c>
      <c r="AF460" s="606" t="s">
        <v>447</v>
      </c>
      <c r="AG460" s="717" t="s">
        <v>448</v>
      </c>
      <c r="AH460" s="717" t="s">
        <v>449</v>
      </c>
      <c r="AI460" s="716" t="s">
        <v>450</v>
      </c>
      <c r="AJ460" s="716" t="s">
        <v>377</v>
      </c>
      <c r="AK460" s="590" t="s">
        <v>379</v>
      </c>
      <c r="AL460" s="590" t="s">
        <v>380</v>
      </c>
      <c r="AM460" s="590" t="s">
        <v>382</v>
      </c>
      <c r="AN460" s="590" t="s">
        <v>381</v>
      </c>
      <c r="AO460" s="590" t="s">
        <v>453</v>
      </c>
      <c r="AP460" s="590" t="s">
        <v>383</v>
      </c>
      <c r="AQ460" s="590" t="s">
        <v>452</v>
      </c>
      <c r="AR460" s="590" t="s">
        <v>454</v>
      </c>
      <c r="AS460" s="590" t="s">
        <v>384</v>
      </c>
      <c r="AT460" s="590" t="s">
        <v>451</v>
      </c>
      <c r="AU460" s="590" t="s">
        <v>386</v>
      </c>
      <c r="AV460" s="591"/>
      <c r="AW460" s="592"/>
      <c r="AX460" s="728" t="s">
        <v>461</v>
      </c>
    </row>
    <row r="461">
      <c r="A461" s="741" t="s">
        <v>468</v>
      </c>
      <c r="B461" s="614" t="s">
        <v>395</v>
      </c>
      <c r="C461" s="560" t="s">
        <v>412</v>
      </c>
      <c r="D461" s="615" t="s">
        <v>392</v>
      </c>
      <c r="E461" s="706" t="s">
        <v>393</v>
      </c>
      <c r="F461" s="617">
        <f t="shared" ref="F461:F462" si="309">G461+H461+I461</f>
      </c>
      <c r="G461" s="746">
        <v>1236.45</v>
      </c>
      <c r="H461" s="618">
        <v>1480.15</v>
      </c>
      <c r="I461" s="659">
        <v>0</v>
      </c>
      <c r="J461" s="557">
        <v>3</v>
      </c>
      <c r="K461" s="618">
        <v>6859.4800000000105</v>
      </c>
      <c r="L461" s="557">
        <v>0</v>
      </c>
      <c r="M461" s="618">
        <v>0</v>
      </c>
      <c r="N461" s="622">
        <v>1</v>
      </c>
      <c r="O461" s="556">
        <f t="shared" ref="O461:O463" si="15">N461/R461</f>
      </c>
      <c r="P461" s="747"/>
      <c r="Q461" s="625">
        <f t="shared" ref="Q461:Q486" si="695">P461/R461</f>
      </c>
      <c r="R461" s="557">
        <f t="shared" ref="R461:R462" si="749">J461+L461</f>
      </c>
      <c r="S461" s="554">
        <f t="shared" ref="S461:S462" si="831">K461+M461</f>
      </c>
      <c r="T461" s="626">
        <f t="shared" ref="T461:T486" si="110">S461/F461</f>
      </c>
      <c r="U461" s="626">
        <f t="shared" ref="U461:U486" si="566">S461/(F461+(AX461*500)+F461*3%)</f>
      </c>
      <c r="V461" s="626">
        <f t="shared" ref="V461:V486" si="126">S461/R461</f>
      </c>
      <c r="W461" s="622">
        <v>3</v>
      </c>
      <c r="X461" s="626">
        <f t="shared" ref="X461:X486" si="69">F461/W461</f>
      </c>
      <c r="Y461" s="626">
        <f t="shared" ref="Y461:Y486" si="51">F461/R461</f>
      </c>
      <c r="Z461" s="626">
        <f t="shared" ref="Z461:Z486" si="480">F461/AL461</f>
      </c>
      <c r="AA461" s="626">
        <f t="shared" ref="AA461:AA486" si="163">F461/AK461*1000</f>
      </c>
      <c r="AB461" s="626">
        <f t="shared" ref="AB461:AB486" si="204">F461/AN461</f>
      </c>
      <c r="AC461" s="556">
        <f t="shared" ref="AC461:AC486" si="677">AL461/AK461</f>
      </c>
      <c r="AD461" s="556">
        <f t="shared" ref="AD461:AD486" si="85">AN461/AM461</f>
      </c>
      <c r="AE461" s="556">
        <f t="shared" ref="AE461:AE486" si="372">AP461/AM461</f>
      </c>
      <c r="AF461" s="556">
        <f t="shared" ref="AF461:AF486" si="496">R461/AP461</f>
      </c>
      <c r="AG461" s="556">
        <f t="shared" ref="AG461:AG486" si="179">AR461/AN461</f>
      </c>
      <c r="AH461" s="556">
        <f t="shared" ref="AH461:AH486" si="220">R461/AR461</f>
      </c>
      <c r="AI461" s="556">
        <f t="shared" ref="AI461:AI486" si="892">AQ461/AP461</f>
      </c>
      <c r="AJ461" s="622">
        <v>69</v>
      </c>
      <c r="AK461" s="628">
        <v>30194</v>
      </c>
      <c r="AL461" s="628">
        <v>566</v>
      </c>
      <c r="AM461" s="628">
        <v>578</v>
      </c>
      <c r="AN461" s="628">
        <v>101</v>
      </c>
      <c r="AO461" s="560">
        <v>20</v>
      </c>
      <c r="AP461" s="622">
        <v>74</v>
      </c>
      <c r="AQ461" s="560">
        <v>76</v>
      </c>
      <c r="AR461" s="560">
        <v>3</v>
      </c>
      <c r="AS461" s="622">
        <v>6</v>
      </c>
      <c r="AT461" s="622">
        <v>2</v>
      </c>
      <c r="AU461" s="622">
        <v>38</v>
      </c>
      <c r="AV461" s="630"/>
      <c r="AW461" s="630"/>
      <c r="AX461" s="731">
        <f t="shared" ref="AX461:AX462" si="614">COUNT(AU461)</f>
      </c>
    </row>
    <row r="462">
      <c r="A462" s="741"/>
      <c r="B462" s="614" t="s">
        <v>395</v>
      </c>
      <c r="C462" s="560" t="s">
        <v>412</v>
      </c>
      <c r="D462" s="615" t="s">
        <v>392</v>
      </c>
      <c r="E462" s="702" t="s">
        <v>396</v>
      </c>
      <c r="F462" s="617">
        <f t="shared" si="309"/>
      </c>
      <c r="G462" s="617">
        <v>242.93</v>
      </c>
      <c r="H462" s="617">
        <v>675.55</v>
      </c>
      <c r="I462" s="659">
        <v>0</v>
      </c>
      <c r="J462" s="559">
        <v>1</v>
      </c>
      <c r="K462" s="617">
        <v>3108.110000000015</v>
      </c>
      <c r="L462" s="555">
        <v>0</v>
      </c>
      <c r="M462" s="617">
        <v>0</v>
      </c>
      <c r="N462" s="622">
        <v>0</v>
      </c>
      <c r="O462" s="556">
        <f t="shared" si="15"/>
      </c>
      <c r="P462" s="747"/>
      <c r="Q462" s="625">
        <f t="shared" si="695"/>
      </c>
      <c r="R462" s="557">
        <f t="shared" si="749"/>
      </c>
      <c r="S462" s="554">
        <f t="shared" si="831"/>
      </c>
      <c r="T462" s="626">
        <f t="shared" si="110"/>
      </c>
      <c r="U462" s="626">
        <f t="shared" si="566"/>
      </c>
      <c r="V462" s="626">
        <f t="shared" si="126"/>
      </c>
      <c r="W462" s="622">
        <v>1</v>
      </c>
      <c r="X462" s="626">
        <f t="shared" si="69"/>
      </c>
      <c r="Y462" s="626">
        <f t="shared" si="51"/>
      </c>
      <c r="Z462" s="626">
        <f t="shared" si="480"/>
      </c>
      <c r="AA462" s="626">
        <f t="shared" si="163"/>
      </c>
      <c r="AB462" s="626">
        <f t="shared" si="204"/>
      </c>
      <c r="AC462" s="556">
        <f t="shared" si="677"/>
      </c>
      <c r="AD462" s="556">
        <f t="shared" si="85"/>
      </c>
      <c r="AE462" s="556">
        <f t="shared" si="372"/>
      </c>
      <c r="AF462" s="556">
        <f t="shared" si="496"/>
      </c>
      <c r="AG462" s="556">
        <f t="shared" si="179"/>
      </c>
      <c r="AH462" s="556">
        <f t="shared" si="220"/>
      </c>
      <c r="AI462" s="556">
        <f t="shared" si="892"/>
      </c>
      <c r="AJ462" s="622">
        <v>69</v>
      </c>
      <c r="AK462" s="628">
        <v>14322</v>
      </c>
      <c r="AL462" s="628">
        <v>287</v>
      </c>
      <c r="AM462" s="628">
        <v>302</v>
      </c>
      <c r="AN462" s="628">
        <v>49</v>
      </c>
      <c r="AO462" s="560">
        <v>7</v>
      </c>
      <c r="AP462" s="628">
        <v>26</v>
      </c>
      <c r="AQ462" s="560">
        <v>38</v>
      </c>
      <c r="AR462" s="560">
        <v>2</v>
      </c>
      <c r="AS462" s="622">
        <v>1</v>
      </c>
      <c r="AT462" s="622">
        <v>0</v>
      </c>
      <c r="AU462" s="622">
        <v>22</v>
      </c>
      <c r="AV462" s="630"/>
      <c r="AW462" s="630"/>
      <c r="AX462" s="731">
        <f t="shared" si="614"/>
      </c>
    </row>
    <row r="463">
      <c r="A463" s="741"/>
      <c r="B463" s="641" t="s">
        <v>397</v>
      </c>
      <c r="C463" s="641"/>
      <c r="D463" s="641"/>
      <c r="E463" s="704"/>
      <c r="F463" s="642">
        <f>SUM(F461:F462)</f>
      </c>
      <c r="G463" s="642">
        <f>SUM(G461:G462)</f>
      </c>
      <c r="H463" s="642">
        <f>SUM(H461:H462)</f>
      </c>
      <c r="I463" s="624">
        <f>SUM(I461:I462)</f>
      </c>
      <c r="J463" s="745">
        <f>SUM(J461:J462)</f>
      </c>
      <c r="K463" s="642">
        <f>SUM(K461:K462)</f>
      </c>
      <c r="L463" s="644">
        <f>SUM(L461:L462)</f>
      </c>
      <c r="M463" s="642">
        <f>SUM(M461:M462)</f>
      </c>
      <c r="N463" s="651">
        <f>SUM(N461:N462)</f>
      </c>
      <c r="O463" s="648">
        <f t="shared" si="15"/>
      </c>
      <c r="P463" s="748">
        <f>SUM(P461:P462)</f>
      </c>
      <c r="Q463" s="625">
        <f t="shared" si="695"/>
      </c>
      <c r="R463" s="667">
        <f>SUM(R461:R462)</f>
      </c>
      <c r="S463" s="668">
        <f>SUM(S461:S462)</f>
      </c>
      <c r="T463" s="650">
        <f t="shared" si="110"/>
      </c>
      <c r="U463" s="650">
        <f t="shared" si="566"/>
      </c>
      <c r="V463" s="650">
        <f t="shared" si="126"/>
      </c>
      <c r="W463" s="651">
        <f>SUM(W461:W462)</f>
      </c>
      <c r="X463" s="650">
        <f t="shared" si="69"/>
      </c>
      <c r="Y463" s="650">
        <f t="shared" si="51"/>
      </c>
      <c r="Z463" s="650">
        <f t="shared" si="480"/>
      </c>
      <c r="AA463" s="650">
        <f t="shared" si="163"/>
      </c>
      <c r="AB463" s="650">
        <f t="shared" si="204"/>
      </c>
      <c r="AC463" s="648">
        <f t="shared" si="677"/>
      </c>
      <c r="AD463" s="648">
        <f t="shared" si="85"/>
      </c>
      <c r="AE463" s="648">
        <f t="shared" si="372"/>
      </c>
      <c r="AF463" s="648">
        <f t="shared" si="496"/>
      </c>
      <c r="AG463" s="648">
        <f t="shared" si="179"/>
      </c>
      <c r="AH463" s="648">
        <f t="shared" si="220"/>
      </c>
      <c r="AI463" s="648">
        <f t="shared" si="892"/>
      </c>
      <c r="AJ463" s="651">
        <f>AVERAGE(AJ461:AJ462)</f>
      </c>
      <c r="AK463" s="651">
        <f>SUM(AK461:AK462)</f>
      </c>
      <c r="AL463" s="651">
        <f>SUM(AL461:AL462)</f>
      </c>
      <c r="AM463" s="651">
        <f>SUM(AM461:AM462)</f>
      </c>
      <c r="AN463" s="651">
        <f>SUM(AN461:AN462)</f>
      </c>
      <c r="AO463" s="644">
        <f>SUM(AO461:AO462)</f>
      </c>
      <c r="AP463" s="651">
        <f>SUM(AP461:AP462)</f>
      </c>
      <c r="AQ463" s="644">
        <f>SUM(AQ461:AQ462)</f>
      </c>
      <c r="AR463" s="644">
        <f>SUM(AR461:AR462)</f>
      </c>
      <c r="AS463" s="651">
        <f>SUM(AS461:AS462)</f>
      </c>
      <c r="AT463" s="651">
        <f>SUM(AT461:AT462)</f>
      </c>
      <c r="AU463" s="651">
        <f>SUM(AU461:AU462)</f>
      </c>
      <c r="AV463" s="654"/>
      <c r="AW463" s="654"/>
      <c r="AX463" s="651">
        <f>SUM(AX461:AX462)</f>
      </c>
    </row>
    <row r="464">
      <c r="A464" s="741"/>
      <c r="B464" s="692" t="s">
        <v>458</v>
      </c>
      <c r="C464" s="614" t="s">
        <v>394</v>
      </c>
      <c r="D464" s="615" t="s">
        <v>417</v>
      </c>
      <c r="E464" s="702" t="s">
        <v>399</v>
      </c>
      <c r="F464" s="617">
        <f t="shared" ref="F464:F468" si="310">G464+H464+I464</f>
      </c>
      <c r="G464" s="617">
        <v>683.78</v>
      </c>
      <c r="H464" s="617">
        <v>1034.26</v>
      </c>
      <c r="I464" s="659">
        <v>0</v>
      </c>
      <c r="J464" s="555">
        <v>3</v>
      </c>
      <c r="K464" s="617">
        <v>7097.8099999999995</v>
      </c>
      <c r="L464" s="555">
        <v>0</v>
      </c>
      <c r="M464" s="617">
        <v>0</v>
      </c>
      <c r="N464" s="622">
        <v>0</v>
      </c>
      <c r="O464" s="558">
        <v>0</v>
      </c>
      <c r="P464" s="749"/>
      <c r="Q464" s="625">
        <f t="shared" si="695"/>
      </c>
      <c r="R464" s="557">
        <f t="shared" ref="R464:R468" si="750">J464+L464</f>
      </c>
      <c r="S464" s="554">
        <f t="shared" ref="S464:S468" si="832">K464+M464</f>
      </c>
      <c r="T464" s="626">
        <f t="shared" si="110"/>
      </c>
      <c r="U464" s="626">
        <f t="shared" si="566"/>
      </c>
      <c r="V464" s="626">
        <f t="shared" si="126"/>
      </c>
      <c r="W464" s="622">
        <v>1</v>
      </c>
      <c r="X464" s="626">
        <f t="shared" si="69"/>
      </c>
      <c r="Y464" s="626">
        <f t="shared" si="51"/>
      </c>
      <c r="Z464" s="626">
        <f t="shared" si="480"/>
      </c>
      <c r="AA464" s="626">
        <f t="shared" si="163"/>
      </c>
      <c r="AB464" s="626">
        <f t="shared" si="204"/>
      </c>
      <c r="AC464" s="556">
        <f t="shared" si="677"/>
      </c>
      <c r="AD464" s="556">
        <f t="shared" si="85"/>
      </c>
      <c r="AE464" s="556">
        <f t="shared" si="372"/>
      </c>
      <c r="AF464" s="556">
        <f t="shared" si="496"/>
      </c>
      <c r="AG464" s="556">
        <f t="shared" si="179"/>
      </c>
      <c r="AH464" s="556">
        <f t="shared" si="220"/>
      </c>
      <c r="AI464" s="556">
        <f t="shared" si="892"/>
      </c>
      <c r="AJ464" s="622">
        <v>35</v>
      </c>
      <c r="AK464" s="628">
        <v>20326</v>
      </c>
      <c r="AL464" s="628">
        <v>499</v>
      </c>
      <c r="AM464" s="628">
        <v>500</v>
      </c>
      <c r="AN464" s="628">
        <v>73</v>
      </c>
      <c r="AO464" s="555">
        <v>13</v>
      </c>
      <c r="AP464" s="622">
        <v>40</v>
      </c>
      <c r="AQ464" s="555">
        <v>61</v>
      </c>
      <c r="AR464" s="555">
        <v>5</v>
      </c>
      <c r="AS464" s="622">
        <v>4</v>
      </c>
      <c r="AT464" s="622">
        <v>1</v>
      </c>
      <c r="AU464" s="622">
        <v>23</v>
      </c>
      <c r="AV464" s="630"/>
      <c r="AW464" s="630"/>
      <c r="AX464" s="731">
        <f t="shared" ref="AX464:AX468" si="615">COUNT(AU464)</f>
      </c>
    </row>
    <row r="465">
      <c r="A465" s="741"/>
      <c r="B465" s="692" t="s">
        <v>458</v>
      </c>
      <c r="C465" s="614" t="s">
        <v>394</v>
      </c>
      <c r="D465" s="615" t="s">
        <v>417</v>
      </c>
      <c r="E465" s="702" t="s">
        <v>401</v>
      </c>
      <c r="F465" s="617">
        <f t="shared" si="310"/>
      </c>
      <c r="G465" s="617">
        <v>1195.95</v>
      </c>
      <c r="H465" s="617">
        <v>1339.03</v>
      </c>
      <c r="I465" s="659">
        <v>0</v>
      </c>
      <c r="J465" s="555">
        <v>1</v>
      </c>
      <c r="K465" s="617">
        <v>1435.0100000000002</v>
      </c>
      <c r="L465" s="555">
        <v>1</v>
      </c>
      <c r="M465" s="617">
        <v>6216.21</v>
      </c>
      <c r="N465" s="622">
        <v>0</v>
      </c>
      <c r="O465" s="556">
        <f t="shared" ref="O465:O486" si="16">N465/R465</f>
      </c>
      <c r="P465" s="749"/>
      <c r="Q465" s="625">
        <f t="shared" si="695"/>
      </c>
      <c r="R465" s="557">
        <f t="shared" si="750"/>
      </c>
      <c r="S465" s="554">
        <f t="shared" si="832"/>
      </c>
      <c r="T465" s="626">
        <f t="shared" si="110"/>
      </c>
      <c r="U465" s="626">
        <f t="shared" si="566"/>
      </c>
      <c r="V465" s="626">
        <f t="shared" si="126"/>
      </c>
      <c r="W465" s="622">
        <v>2</v>
      </c>
      <c r="X465" s="626">
        <f t="shared" si="69"/>
      </c>
      <c r="Y465" s="626">
        <f t="shared" si="51"/>
      </c>
      <c r="Z465" s="626">
        <f t="shared" si="480"/>
      </c>
      <c r="AA465" s="626">
        <f t="shared" si="163"/>
      </c>
      <c r="AB465" s="626">
        <f t="shared" si="204"/>
      </c>
      <c r="AC465" s="556">
        <f t="shared" si="677"/>
      </c>
      <c r="AD465" s="556">
        <f t="shared" si="85"/>
      </c>
      <c r="AE465" s="556">
        <f t="shared" si="372"/>
      </c>
      <c r="AF465" s="556">
        <f t="shared" si="496"/>
      </c>
      <c r="AG465" s="556">
        <f t="shared" si="179"/>
      </c>
      <c r="AH465" s="556">
        <f t="shared" si="220"/>
      </c>
      <c r="AI465" s="556">
        <f t="shared" si="892"/>
      </c>
      <c r="AJ465" s="622">
        <v>50</v>
      </c>
      <c r="AK465" s="628">
        <v>24681</v>
      </c>
      <c r="AL465" s="628">
        <v>545</v>
      </c>
      <c r="AM465" s="628">
        <v>570</v>
      </c>
      <c r="AN465" s="622">
        <v>110</v>
      </c>
      <c r="AO465" s="555">
        <v>20</v>
      </c>
      <c r="AP465" s="628">
        <v>63</v>
      </c>
      <c r="AQ465" s="555">
        <v>82</v>
      </c>
      <c r="AR465" s="555">
        <v>2</v>
      </c>
      <c r="AS465" s="628">
        <v>3</v>
      </c>
      <c r="AT465" s="628">
        <v>1</v>
      </c>
      <c r="AU465" s="628">
        <v>36</v>
      </c>
      <c r="AV465" s="630"/>
      <c r="AW465" s="630"/>
      <c r="AX465" s="731">
        <f t="shared" si="615"/>
      </c>
    </row>
    <row r="466">
      <c r="A466" s="741"/>
      <c r="B466" s="692" t="s">
        <v>458</v>
      </c>
      <c r="C466" s="614" t="s">
        <v>394</v>
      </c>
      <c r="D466" s="615" t="s">
        <v>417</v>
      </c>
      <c r="E466" s="702" t="s">
        <v>402</v>
      </c>
      <c r="F466" s="617">
        <f t="shared" si="310"/>
      </c>
      <c r="G466" s="617">
        <v>1705.74</v>
      </c>
      <c r="H466" s="617">
        <v>1450.98</v>
      </c>
      <c r="I466" s="659">
        <v>0</v>
      </c>
      <c r="J466" s="555">
        <v>2</v>
      </c>
      <c r="K466" s="617">
        <v>5656.370000000001</v>
      </c>
      <c r="L466" s="555">
        <v>0</v>
      </c>
      <c r="M466" s="617">
        <v>0</v>
      </c>
      <c r="N466" s="622">
        <v>0</v>
      </c>
      <c r="O466" s="556">
        <f t="shared" si="16"/>
      </c>
      <c r="P466" s="749"/>
      <c r="Q466" s="625">
        <f t="shared" si="695"/>
      </c>
      <c r="R466" s="557">
        <f t="shared" si="750"/>
      </c>
      <c r="S466" s="554">
        <f t="shared" si="832"/>
      </c>
      <c r="T466" s="626">
        <f t="shared" si="110"/>
      </c>
      <c r="U466" s="626">
        <f t="shared" si="566"/>
      </c>
      <c r="V466" s="626">
        <f t="shared" si="126"/>
      </c>
      <c r="W466" s="622">
        <v>2</v>
      </c>
      <c r="X466" s="626">
        <f t="shared" si="69"/>
      </c>
      <c r="Y466" s="626">
        <f t="shared" si="51"/>
      </c>
      <c r="Z466" s="626">
        <f t="shared" si="480"/>
      </c>
      <c r="AA466" s="626">
        <f t="shared" si="163"/>
      </c>
      <c r="AB466" s="626">
        <f t="shared" si="204"/>
      </c>
      <c r="AC466" s="556">
        <f t="shared" si="677"/>
      </c>
      <c r="AD466" s="556">
        <f t="shared" si="85"/>
      </c>
      <c r="AE466" s="556">
        <f t="shared" si="372"/>
      </c>
      <c r="AF466" s="556">
        <f t="shared" si="496"/>
      </c>
      <c r="AG466" s="556">
        <f t="shared" si="179"/>
      </c>
      <c r="AH466" s="556">
        <f t="shared" si="220"/>
      </c>
      <c r="AI466" s="556">
        <f t="shared" si="892"/>
      </c>
      <c r="AJ466" s="622">
        <v>52</v>
      </c>
      <c r="AK466" s="628">
        <v>23329</v>
      </c>
      <c r="AL466" s="628">
        <v>441</v>
      </c>
      <c r="AM466" s="628">
        <v>459</v>
      </c>
      <c r="AN466" s="628">
        <v>102</v>
      </c>
      <c r="AO466" s="555">
        <v>55</v>
      </c>
      <c r="AP466" s="622">
        <v>70</v>
      </c>
      <c r="AQ466" s="555">
        <v>91</v>
      </c>
      <c r="AR466" s="555">
        <v>2</v>
      </c>
      <c r="AS466" s="628">
        <v>2</v>
      </c>
      <c r="AT466" s="628">
        <v>0</v>
      </c>
      <c r="AU466" s="628">
        <v>21</v>
      </c>
      <c r="AV466" s="630"/>
      <c r="AW466" s="630"/>
      <c r="AX466" s="731">
        <f t="shared" si="615"/>
      </c>
    </row>
    <row r="467">
      <c r="A467" s="741"/>
      <c r="B467" s="692" t="s">
        <v>458</v>
      </c>
      <c r="C467" s="614" t="s">
        <v>394</v>
      </c>
      <c r="D467" s="615" t="s">
        <v>417</v>
      </c>
      <c r="E467" s="702" t="s">
        <v>403</v>
      </c>
      <c r="F467" s="617">
        <f t="shared" si="310"/>
      </c>
      <c r="G467" s="617">
        <v>1663.85</v>
      </c>
      <c r="H467" s="617">
        <v>1352.71</v>
      </c>
      <c r="I467" s="659">
        <v>0</v>
      </c>
      <c r="J467" s="555">
        <v>6</v>
      </c>
      <c r="K467" s="617">
        <v>14189.180000000002</v>
      </c>
      <c r="L467" s="555">
        <v>0</v>
      </c>
      <c r="M467" s="617">
        <v>0</v>
      </c>
      <c r="N467" s="622">
        <v>0</v>
      </c>
      <c r="O467" s="556">
        <f t="shared" si="16"/>
      </c>
      <c r="P467" s="749"/>
      <c r="Q467" s="625">
        <f t="shared" si="695"/>
      </c>
      <c r="R467" s="557">
        <f t="shared" si="750"/>
      </c>
      <c r="S467" s="554">
        <f t="shared" si="832"/>
      </c>
      <c r="T467" s="626">
        <f t="shared" si="110"/>
      </c>
      <c r="U467" s="626">
        <f t="shared" si="566"/>
      </c>
      <c r="V467" s="626">
        <f t="shared" si="126"/>
      </c>
      <c r="W467" s="622">
        <v>5</v>
      </c>
      <c r="X467" s="626">
        <f t="shared" si="69"/>
      </c>
      <c r="Y467" s="626">
        <f t="shared" si="51"/>
      </c>
      <c r="Z467" s="626">
        <f t="shared" si="480"/>
      </c>
      <c r="AA467" s="626">
        <f t="shared" si="163"/>
      </c>
      <c r="AB467" s="626">
        <f t="shared" si="204"/>
      </c>
      <c r="AC467" s="556">
        <f t="shared" si="677"/>
      </c>
      <c r="AD467" s="556">
        <f t="shared" si="85"/>
      </c>
      <c r="AE467" s="556">
        <f t="shared" si="372"/>
      </c>
      <c r="AF467" s="556">
        <f t="shared" si="496"/>
      </c>
      <c r="AG467" s="556">
        <f t="shared" si="179"/>
      </c>
      <c r="AH467" s="556">
        <f t="shared" si="220"/>
      </c>
      <c r="AI467" s="556">
        <f t="shared" si="892"/>
      </c>
      <c r="AJ467" s="622">
        <v>55</v>
      </c>
      <c r="AK467" s="628">
        <v>22059</v>
      </c>
      <c r="AL467" s="628">
        <v>471</v>
      </c>
      <c r="AM467" s="628">
        <v>474</v>
      </c>
      <c r="AN467" s="628">
        <v>97</v>
      </c>
      <c r="AO467" s="555">
        <v>56</v>
      </c>
      <c r="AP467" s="622">
        <v>68</v>
      </c>
      <c r="AQ467" s="555">
        <v>98</v>
      </c>
      <c r="AR467" s="555">
        <v>6</v>
      </c>
      <c r="AS467" s="622">
        <v>3</v>
      </c>
      <c r="AT467" s="622">
        <v>1</v>
      </c>
      <c r="AU467" s="622">
        <v>14</v>
      </c>
      <c r="AV467" s="630"/>
      <c r="AW467" s="630"/>
      <c r="AX467" s="731">
        <f t="shared" si="615"/>
      </c>
    </row>
    <row r="468">
      <c r="A468" s="741"/>
      <c r="B468" s="692" t="s">
        <v>458</v>
      </c>
      <c r="C468" s="614" t="s">
        <v>394</v>
      </c>
      <c r="D468" s="615" t="s">
        <v>417</v>
      </c>
      <c r="E468" s="655" t="s">
        <v>404</v>
      </c>
      <c r="F468" s="736">
        <f t="shared" si="310"/>
      </c>
      <c r="G468" s="736">
        <v>1517.59</v>
      </c>
      <c r="H468" s="736">
        <v>1206.98</v>
      </c>
      <c r="I468" s="750">
        <v>0</v>
      </c>
      <c r="J468" s="656">
        <v>5</v>
      </c>
      <c r="K468" s="689">
        <v>12754.18</v>
      </c>
      <c r="L468" s="693">
        <v>0</v>
      </c>
      <c r="M468" s="736">
        <v>0</v>
      </c>
      <c r="N468" s="696">
        <v>0</v>
      </c>
      <c r="O468" s="660">
        <f t="shared" si="16"/>
      </c>
      <c r="P468" s="659"/>
      <c r="Q468" s="625">
        <f t="shared" si="695"/>
      </c>
      <c r="R468" s="557">
        <f t="shared" si="750"/>
      </c>
      <c r="S468" s="554">
        <f t="shared" si="832"/>
      </c>
      <c r="T468" s="626">
        <f t="shared" si="110"/>
      </c>
      <c r="U468" s="626">
        <f t="shared" si="566"/>
      </c>
      <c r="V468" s="626">
        <f t="shared" si="126"/>
      </c>
      <c r="W468" s="622">
        <v>3</v>
      </c>
      <c r="X468" s="626">
        <f t="shared" si="69"/>
      </c>
      <c r="Y468" s="626">
        <f t="shared" si="51"/>
      </c>
      <c r="Z468" s="626">
        <f t="shared" si="480"/>
      </c>
      <c r="AA468" s="626">
        <f t="shared" si="163"/>
      </c>
      <c r="AB468" s="626">
        <f t="shared" si="204"/>
      </c>
      <c r="AC468" s="556">
        <f t="shared" si="677"/>
      </c>
      <c r="AD468" s="556">
        <f t="shared" si="85"/>
      </c>
      <c r="AE468" s="556">
        <f t="shared" si="372"/>
      </c>
      <c r="AF468" s="556">
        <f t="shared" si="496"/>
      </c>
      <c r="AG468" s="556">
        <f t="shared" si="179"/>
      </c>
      <c r="AH468" s="556">
        <f t="shared" si="220"/>
      </c>
      <c r="AI468" s="556">
        <f t="shared" si="892"/>
      </c>
      <c r="AJ468" s="622">
        <v>55</v>
      </c>
      <c r="AK468" s="628">
        <v>19994</v>
      </c>
      <c r="AL468" s="628">
        <v>384</v>
      </c>
      <c r="AM468" s="628">
        <v>397</v>
      </c>
      <c r="AN468" s="628">
        <v>78</v>
      </c>
      <c r="AO468" s="555">
        <v>45</v>
      </c>
      <c r="AP468" s="622">
        <v>75</v>
      </c>
      <c r="AQ468" s="555">
        <v>53</v>
      </c>
      <c r="AR468" s="555">
        <v>5</v>
      </c>
      <c r="AS468" s="628">
        <v>3</v>
      </c>
      <c r="AT468" s="628">
        <v>0</v>
      </c>
      <c r="AU468" s="628">
        <v>17</v>
      </c>
      <c r="AV468" s="630"/>
      <c r="AW468" s="630"/>
      <c r="AX468" s="731">
        <f t="shared" si="615"/>
      </c>
    </row>
    <row r="469">
      <c r="A469" s="741"/>
      <c r="B469" s="641" t="s">
        <v>397</v>
      </c>
      <c r="C469" s="641"/>
      <c r="D469" s="641"/>
      <c r="E469" s="641"/>
      <c r="F469" s="642">
        <f>SUM(F464:F468)</f>
      </c>
      <c r="G469" s="642">
        <f>SUM(G464:G468)</f>
      </c>
      <c r="H469" s="642">
        <f>SUM(H464:H468)</f>
      </c>
      <c r="I469" s="624">
        <f>SUM(I464:I468)</f>
      </c>
      <c r="J469" s="644">
        <f>SUM(J464:J468)</f>
      </c>
      <c r="K469" s="642">
        <f>SUM(K464:K468)</f>
      </c>
      <c r="L469" s="644">
        <f>SUM(L464:L468)</f>
      </c>
      <c r="M469" s="642">
        <f>SUM(M464:M468)</f>
      </c>
      <c r="N469" s="651">
        <f>SUM(N464:N468)</f>
      </c>
      <c r="O469" s="648">
        <f t="shared" si="16"/>
      </c>
      <c r="P469" s="649">
        <f>SUM(P464:P468)</f>
      </c>
      <c r="Q469" s="625">
        <f t="shared" si="695"/>
      </c>
      <c r="R469" s="667">
        <f>SUM(R464:R468)</f>
      </c>
      <c r="S469" s="668">
        <f>SUM(S464:S468)</f>
      </c>
      <c r="T469" s="650">
        <f t="shared" si="110"/>
      </c>
      <c r="U469" s="650">
        <f t="shared" si="566"/>
      </c>
      <c r="V469" s="650">
        <f t="shared" si="126"/>
      </c>
      <c r="W469" s="651">
        <f>SUM(W464:W468)</f>
      </c>
      <c r="X469" s="650">
        <f t="shared" si="69"/>
      </c>
      <c r="Y469" s="650">
        <f t="shared" si="51"/>
      </c>
      <c r="Z469" s="650">
        <f t="shared" si="480"/>
      </c>
      <c r="AA469" s="650">
        <f t="shared" si="163"/>
      </c>
      <c r="AB469" s="650">
        <f t="shared" si="204"/>
      </c>
      <c r="AC469" s="648">
        <f t="shared" si="677"/>
      </c>
      <c r="AD469" s="648">
        <f t="shared" si="85"/>
      </c>
      <c r="AE469" s="648">
        <f t="shared" si="372"/>
      </c>
      <c r="AF469" s="648">
        <f t="shared" si="496"/>
      </c>
      <c r="AG469" s="648">
        <f t="shared" si="179"/>
      </c>
      <c r="AH469" s="648">
        <f t="shared" si="220"/>
      </c>
      <c r="AI469" s="648">
        <f t="shared" si="892"/>
      </c>
      <c r="AJ469" s="651">
        <f>AVERAGE(AJ464:AJ468)</f>
      </c>
      <c r="AK469" s="651">
        <f>SUM(AK464:AK468)</f>
      </c>
      <c r="AL469" s="651">
        <f>SUM(AL464:AL468)</f>
      </c>
      <c r="AM469" s="651">
        <f>SUM(AM464:AM468)</f>
      </c>
      <c r="AN469" s="651">
        <f>SUM(AN464:AN468)</f>
      </c>
      <c r="AO469" s="667">
        <f>SUM(AO464:AO468)</f>
      </c>
      <c r="AP469" s="651">
        <f>SUM(AP464:AP468)</f>
      </c>
      <c r="AQ469" s="667">
        <f>SUM(AQ464:AQ468)</f>
      </c>
      <c r="AR469" s="667">
        <f>SUM(AR464:AR468)</f>
      </c>
      <c r="AS469" s="651">
        <f>SUM(AS464:AS468)</f>
      </c>
      <c r="AT469" s="651">
        <f>SUM(AT464:AT468)</f>
      </c>
      <c r="AU469" s="651">
        <f>SUM(AU464:AU468)</f>
      </c>
      <c r="AV469" s="654"/>
      <c r="AW469" s="654"/>
      <c r="AX469" s="651">
        <f>SUM(AX464:AX468)</f>
      </c>
    </row>
    <row r="470">
      <c r="A470" s="741"/>
      <c r="B470" s="692" t="s">
        <v>458</v>
      </c>
      <c r="C470" s="614" t="s">
        <v>394</v>
      </c>
      <c r="D470" s="615" t="s">
        <v>398</v>
      </c>
      <c r="E470" s="655" t="s">
        <v>405</v>
      </c>
      <c r="F470" s="617">
        <f t="shared" ref="F470:F474" si="311">G470+H470+I470</f>
      </c>
      <c r="G470" s="617">
        <v>2198.08</v>
      </c>
      <c r="H470" s="617">
        <v>1352.81</v>
      </c>
      <c r="I470" s="659">
        <v>0</v>
      </c>
      <c r="J470" s="555">
        <v>4</v>
      </c>
      <c r="K470" s="617">
        <v>8904.699999999997</v>
      </c>
      <c r="L470" s="555">
        <v>0</v>
      </c>
      <c r="M470" s="617">
        <v>0</v>
      </c>
      <c r="N470" s="622">
        <v>1</v>
      </c>
      <c r="O470" s="556">
        <f t="shared" si="16"/>
      </c>
      <c r="P470" s="659"/>
      <c r="Q470" s="625">
        <f t="shared" si="695"/>
      </c>
      <c r="R470" s="557">
        <f t="shared" ref="R470:R474" si="751">J470+L470</f>
      </c>
      <c r="S470" s="554">
        <f t="shared" ref="S470:S474" si="833">K470+M470</f>
      </c>
      <c r="T470" s="626">
        <f t="shared" si="110"/>
      </c>
      <c r="U470" s="626">
        <f t="shared" si="566"/>
      </c>
      <c r="V470" s="626">
        <f t="shared" si="126"/>
      </c>
      <c r="W470" s="622">
        <v>3</v>
      </c>
      <c r="X470" s="626">
        <f t="shared" si="69"/>
      </c>
      <c r="Y470" s="626">
        <f t="shared" si="51"/>
      </c>
      <c r="Z470" s="626">
        <f t="shared" si="480"/>
      </c>
      <c r="AA470" s="626">
        <f t="shared" si="163"/>
      </c>
      <c r="AB470" s="626">
        <f t="shared" si="204"/>
      </c>
      <c r="AC470" s="556">
        <f t="shared" si="677"/>
      </c>
      <c r="AD470" s="556">
        <f t="shared" si="85"/>
      </c>
      <c r="AE470" s="556">
        <f t="shared" si="372"/>
      </c>
      <c r="AF470" s="556">
        <f t="shared" si="496"/>
      </c>
      <c r="AG470" s="556">
        <f t="shared" si="179"/>
      </c>
      <c r="AH470" s="556">
        <f t="shared" si="220"/>
      </c>
      <c r="AI470" s="556">
        <f t="shared" si="892"/>
      </c>
      <c r="AJ470" s="622">
        <v>56</v>
      </c>
      <c r="AK470" s="628">
        <v>20724</v>
      </c>
      <c r="AL470" s="628">
        <v>408</v>
      </c>
      <c r="AM470" s="628">
        <v>447</v>
      </c>
      <c r="AN470" s="628">
        <v>83</v>
      </c>
      <c r="AO470" s="555">
        <v>17</v>
      </c>
      <c r="AP470" s="622">
        <v>83</v>
      </c>
      <c r="AQ470" s="555">
        <v>76</v>
      </c>
      <c r="AR470" s="555">
        <v>4</v>
      </c>
      <c r="AS470" s="622">
        <v>4</v>
      </c>
      <c r="AT470" s="622">
        <v>1</v>
      </c>
      <c r="AU470" s="622">
        <v>14</v>
      </c>
      <c r="AV470" s="630"/>
      <c r="AW470" s="630"/>
      <c r="AX470" s="731">
        <f t="shared" ref="AX470:AX474" si="616">COUNT(AU470)</f>
      </c>
    </row>
    <row r="471">
      <c r="A471" s="741"/>
      <c r="B471" s="692" t="s">
        <v>458</v>
      </c>
      <c r="C471" s="614" t="s">
        <v>394</v>
      </c>
      <c r="D471" s="615" t="s">
        <v>398</v>
      </c>
      <c r="E471" s="655" t="s">
        <v>406</v>
      </c>
      <c r="F471" s="617">
        <f t="shared" si="311"/>
      </c>
      <c r="G471" s="617">
        <v>1654.23</v>
      </c>
      <c r="H471" s="617">
        <v>1620.28</v>
      </c>
      <c r="I471" s="659">
        <v>0</v>
      </c>
      <c r="J471" s="555">
        <v>5</v>
      </c>
      <c r="K471" s="617">
        <v>12572.650000000001</v>
      </c>
      <c r="L471" s="555">
        <v>0</v>
      </c>
      <c r="M471" s="617">
        <v>0</v>
      </c>
      <c r="N471" s="622">
        <v>1</v>
      </c>
      <c r="O471" s="556">
        <f t="shared" si="16"/>
      </c>
      <c r="P471" s="659"/>
      <c r="Q471" s="625">
        <f t="shared" si="695"/>
      </c>
      <c r="R471" s="557">
        <f t="shared" si="751"/>
      </c>
      <c r="S471" s="554">
        <f t="shared" si="833"/>
      </c>
      <c r="T471" s="626">
        <f t="shared" si="110"/>
      </c>
      <c r="U471" s="626">
        <f t="shared" si="566"/>
      </c>
      <c r="V471" s="626">
        <f t="shared" si="126"/>
      </c>
      <c r="W471" s="622">
        <v>5</v>
      </c>
      <c r="X471" s="626">
        <f t="shared" si="69"/>
      </c>
      <c r="Y471" s="626">
        <f t="shared" si="51"/>
      </c>
      <c r="Z471" s="626">
        <f t="shared" si="480"/>
      </c>
      <c r="AA471" s="626">
        <f t="shared" si="163"/>
      </c>
      <c r="AB471" s="626">
        <f t="shared" si="204"/>
      </c>
      <c r="AC471" s="556">
        <f t="shared" si="677"/>
      </c>
      <c r="AD471" s="556">
        <f t="shared" si="85"/>
      </c>
      <c r="AE471" s="556">
        <f t="shared" si="372"/>
      </c>
      <c r="AF471" s="556">
        <f t="shared" si="496"/>
      </c>
      <c r="AG471" s="556">
        <f t="shared" si="179"/>
      </c>
      <c r="AH471" s="556">
        <f t="shared" si="220"/>
      </c>
      <c r="AI471" s="556">
        <f t="shared" si="892"/>
      </c>
      <c r="AJ471" s="622">
        <v>56</v>
      </c>
      <c r="AK471" s="628">
        <v>28998</v>
      </c>
      <c r="AL471" s="628">
        <v>620</v>
      </c>
      <c r="AM471" s="628">
        <v>651</v>
      </c>
      <c r="AN471" s="628">
        <v>96</v>
      </c>
      <c r="AO471" s="555">
        <v>24</v>
      </c>
      <c r="AP471" s="622">
        <v>84</v>
      </c>
      <c r="AQ471" s="555">
        <v>108</v>
      </c>
      <c r="AR471" s="555">
        <v>6</v>
      </c>
      <c r="AS471" s="628">
        <v>5</v>
      </c>
      <c r="AT471" s="628">
        <v>0</v>
      </c>
      <c r="AU471" s="628">
        <v>11</v>
      </c>
      <c r="AV471" s="630"/>
      <c r="AW471" s="630"/>
      <c r="AX471" s="731">
        <f t="shared" si="616"/>
      </c>
    </row>
    <row r="472">
      <c r="A472" s="741"/>
      <c r="B472" s="692" t="s">
        <v>458</v>
      </c>
      <c r="C472" s="614" t="s">
        <v>394</v>
      </c>
      <c r="D472" s="615" t="s">
        <v>398</v>
      </c>
      <c r="E472" s="655" t="s">
        <v>407</v>
      </c>
      <c r="F472" s="617">
        <f t="shared" si="311"/>
      </c>
      <c r="G472" s="617">
        <v>1141.98</v>
      </c>
      <c r="H472" s="617">
        <v>1588.15</v>
      </c>
      <c r="I472" s="659">
        <v>0</v>
      </c>
      <c r="J472" s="555">
        <v>5</v>
      </c>
      <c r="K472" s="617">
        <v>11640.93</v>
      </c>
      <c r="L472" s="555">
        <v>0</v>
      </c>
      <c r="M472" s="617">
        <v>0</v>
      </c>
      <c r="N472" s="622">
        <v>0</v>
      </c>
      <c r="O472" s="556">
        <f t="shared" si="16"/>
      </c>
      <c r="P472" s="624"/>
      <c r="Q472" s="625">
        <f t="shared" si="695"/>
      </c>
      <c r="R472" s="557">
        <f t="shared" si="751"/>
      </c>
      <c r="S472" s="554">
        <f t="shared" si="833"/>
      </c>
      <c r="T472" s="626">
        <f t="shared" si="110"/>
      </c>
      <c r="U472" s="626">
        <f t="shared" si="566"/>
      </c>
      <c r="V472" s="626">
        <f t="shared" si="126"/>
      </c>
      <c r="W472" s="622">
        <v>3</v>
      </c>
      <c r="X472" s="626">
        <f t="shared" si="69"/>
      </c>
      <c r="Y472" s="626">
        <f t="shared" si="51"/>
      </c>
      <c r="Z472" s="626">
        <f t="shared" si="480"/>
      </c>
      <c r="AA472" s="626">
        <f t="shared" si="163"/>
      </c>
      <c r="AB472" s="626">
        <f t="shared" si="204"/>
      </c>
      <c r="AC472" s="556">
        <f t="shared" si="677"/>
      </c>
      <c r="AD472" s="556">
        <f t="shared" si="85"/>
      </c>
      <c r="AE472" s="556">
        <f t="shared" si="372"/>
      </c>
      <c r="AF472" s="556">
        <f t="shared" si="496"/>
      </c>
      <c r="AG472" s="556">
        <f t="shared" si="179"/>
      </c>
      <c r="AH472" s="556">
        <f t="shared" si="220"/>
      </c>
      <c r="AI472" s="556">
        <f t="shared" si="892"/>
      </c>
      <c r="AJ472" s="622">
        <v>54</v>
      </c>
      <c r="AK472" s="628">
        <v>27132</v>
      </c>
      <c r="AL472" s="628">
        <v>556</v>
      </c>
      <c r="AM472" s="628">
        <v>566</v>
      </c>
      <c r="AN472" s="628">
        <v>70</v>
      </c>
      <c r="AO472" s="555">
        <v>16</v>
      </c>
      <c r="AP472" s="622">
        <v>64</v>
      </c>
      <c r="AQ472" s="555">
        <v>64</v>
      </c>
      <c r="AR472" s="555">
        <v>5</v>
      </c>
      <c r="AS472" s="628">
        <v>3</v>
      </c>
      <c r="AT472" s="628">
        <v>1</v>
      </c>
      <c r="AU472" s="628">
        <v>13</v>
      </c>
      <c r="AV472" s="630"/>
      <c r="AW472" s="630"/>
      <c r="AX472" s="731">
        <f t="shared" si="616"/>
      </c>
    </row>
    <row r="473">
      <c r="A473" s="741"/>
      <c r="B473" s="692" t="s">
        <v>458</v>
      </c>
      <c r="C473" s="614" t="s">
        <v>394</v>
      </c>
      <c r="D473" s="615" t="s">
        <v>398</v>
      </c>
      <c r="E473" s="655" t="s">
        <v>408</v>
      </c>
      <c r="F473" s="617">
        <f t="shared" si="311"/>
      </c>
      <c r="G473" s="617">
        <v>1018.36</v>
      </c>
      <c r="H473" s="617">
        <v>1777.43</v>
      </c>
      <c r="I473" s="659">
        <v>0</v>
      </c>
      <c r="J473" s="557">
        <v>2</v>
      </c>
      <c r="K473" s="618">
        <v>4543.110000000001</v>
      </c>
      <c r="L473" s="555">
        <v>0</v>
      </c>
      <c r="M473" s="617">
        <v>0</v>
      </c>
      <c r="N473" s="622">
        <v>0</v>
      </c>
      <c r="O473" s="556">
        <f t="shared" si="16"/>
      </c>
      <c r="P473" s="624"/>
      <c r="Q473" s="625">
        <f t="shared" si="695"/>
      </c>
      <c r="R473" s="557">
        <f t="shared" si="751"/>
      </c>
      <c r="S473" s="554">
        <f t="shared" si="833"/>
      </c>
      <c r="T473" s="626">
        <f t="shared" si="110"/>
      </c>
      <c r="U473" s="626">
        <f t="shared" si="566"/>
      </c>
      <c r="V473" s="626">
        <f t="shared" si="126"/>
      </c>
      <c r="W473" s="622">
        <v>1</v>
      </c>
      <c r="X473" s="626">
        <f t="shared" si="69"/>
      </c>
      <c r="Y473" s="626">
        <f t="shared" si="51"/>
      </c>
      <c r="Z473" s="626">
        <f t="shared" si="480"/>
      </c>
      <c r="AA473" s="626">
        <f t="shared" si="163"/>
      </c>
      <c r="AB473" s="626">
        <f t="shared" si="204"/>
      </c>
      <c r="AC473" s="556">
        <f t="shared" si="677"/>
      </c>
      <c r="AD473" s="556">
        <f t="shared" si="85"/>
      </c>
      <c r="AE473" s="556">
        <f t="shared" si="372"/>
      </c>
      <c r="AF473" s="556">
        <f t="shared" si="496"/>
      </c>
      <c r="AG473" s="556">
        <f t="shared" si="179"/>
      </c>
      <c r="AH473" s="556">
        <f t="shared" si="220"/>
      </c>
      <c r="AI473" s="556">
        <f t="shared" si="892"/>
      </c>
      <c r="AJ473" s="622">
        <v>55</v>
      </c>
      <c r="AK473" s="628">
        <v>26706</v>
      </c>
      <c r="AL473" s="628">
        <v>431</v>
      </c>
      <c r="AM473" s="628">
        <v>450</v>
      </c>
      <c r="AN473" s="628">
        <v>88</v>
      </c>
      <c r="AO473" s="555">
        <v>21</v>
      </c>
      <c r="AP473" s="622">
        <v>52</v>
      </c>
      <c r="AQ473" s="555">
        <v>81</v>
      </c>
      <c r="AR473" s="555">
        <v>2</v>
      </c>
      <c r="AS473" s="628">
        <v>7</v>
      </c>
      <c r="AT473" s="628">
        <v>0</v>
      </c>
      <c r="AU473" s="628">
        <v>27</v>
      </c>
      <c r="AV473" s="630"/>
      <c r="AW473" s="630"/>
      <c r="AX473" s="731">
        <f t="shared" si="616"/>
      </c>
    </row>
    <row r="474">
      <c r="A474" s="741"/>
      <c r="B474" s="692" t="s">
        <v>458</v>
      </c>
      <c r="C474" s="614" t="s">
        <v>394</v>
      </c>
      <c r="D474" s="615" t="s">
        <v>398</v>
      </c>
      <c r="E474" s="655" t="s">
        <v>409</v>
      </c>
      <c r="F474" s="617">
        <f t="shared" si="311"/>
      </c>
      <c r="G474" s="618">
        <v>1153.43</v>
      </c>
      <c r="H474" s="618">
        <v>1760.23</v>
      </c>
      <c r="I474" s="659">
        <v>0</v>
      </c>
      <c r="J474" s="555">
        <v>4</v>
      </c>
      <c r="K474" s="618">
        <v>7181.239999999991</v>
      </c>
      <c r="L474" s="555">
        <v>1</v>
      </c>
      <c r="M474" s="617">
        <v>3989.7</v>
      </c>
      <c r="N474" s="622">
        <v>1</v>
      </c>
      <c r="O474" s="556">
        <f t="shared" si="16"/>
      </c>
      <c r="P474" s="624"/>
      <c r="Q474" s="625">
        <f t="shared" si="695"/>
      </c>
      <c r="R474" s="557">
        <f t="shared" si="751"/>
      </c>
      <c r="S474" s="554">
        <f t="shared" si="833"/>
      </c>
      <c r="T474" s="626">
        <f t="shared" si="110"/>
      </c>
      <c r="U474" s="626">
        <f t="shared" si="566"/>
      </c>
      <c r="V474" s="626">
        <f t="shared" si="126"/>
      </c>
      <c r="W474" s="622">
        <v>4</v>
      </c>
      <c r="X474" s="626">
        <f t="shared" si="69"/>
      </c>
      <c r="Y474" s="626">
        <f t="shared" si="51"/>
      </c>
      <c r="Z474" s="626">
        <f t="shared" si="480"/>
      </c>
      <c r="AA474" s="626">
        <f t="shared" si="163"/>
      </c>
      <c r="AB474" s="626">
        <f t="shared" si="204"/>
      </c>
      <c r="AC474" s="556">
        <f t="shared" si="677"/>
      </c>
      <c r="AD474" s="556">
        <f t="shared" si="85"/>
      </c>
      <c r="AE474" s="556">
        <f t="shared" si="372"/>
      </c>
      <c r="AF474" s="556">
        <f t="shared" si="496"/>
      </c>
      <c r="AG474" s="556">
        <f t="shared" si="179"/>
      </c>
      <c r="AH474" s="556">
        <f t="shared" si="220"/>
      </c>
      <c r="AI474" s="556">
        <f t="shared" si="892"/>
      </c>
      <c r="AJ474" s="622">
        <v>55</v>
      </c>
      <c r="AK474" s="628">
        <v>23284</v>
      </c>
      <c r="AL474" s="628">
        <v>357</v>
      </c>
      <c r="AM474" s="628">
        <v>361</v>
      </c>
      <c r="AN474" s="628">
        <v>89</v>
      </c>
      <c r="AO474" s="555">
        <v>9</v>
      </c>
      <c r="AP474" s="622">
        <v>28</v>
      </c>
      <c r="AQ474" s="555">
        <v>75</v>
      </c>
      <c r="AR474" s="555">
        <v>5</v>
      </c>
      <c r="AS474" s="622">
        <v>4</v>
      </c>
      <c r="AT474" s="622">
        <v>0</v>
      </c>
      <c r="AU474" s="622">
        <v>15</v>
      </c>
      <c r="AV474" s="630"/>
      <c r="AW474" s="630"/>
      <c r="AX474" s="731">
        <f t="shared" si="616"/>
      </c>
    </row>
    <row r="475">
      <c r="A475" s="741"/>
      <c r="B475" s="641" t="s">
        <v>397</v>
      </c>
      <c r="C475" s="641"/>
      <c r="D475" s="641"/>
      <c r="E475" s="641"/>
      <c r="F475" s="642">
        <f>SUM(F470:F474)</f>
      </c>
      <c r="G475" s="642">
        <f>SUM(G470:G474)</f>
      </c>
      <c r="H475" s="642">
        <f>SUM(H470:H474)</f>
      </c>
      <c r="I475" s="624">
        <f>SUM(I470:I474)</f>
      </c>
      <c r="J475" s="644">
        <f>SUM(J470:J474)</f>
      </c>
      <c r="K475" s="642">
        <f>SUM(K470:K474)</f>
      </c>
      <c r="L475" s="644">
        <f>SUM(L470:L474)</f>
      </c>
      <c r="M475" s="642">
        <f>SUM(M470:M474)</f>
      </c>
      <c r="N475" s="651">
        <f>SUM(N470:N474)</f>
      </c>
      <c r="O475" s="648">
        <f t="shared" si="16"/>
      </c>
      <c r="P475" s="649">
        <f>SUM(P470:P474)</f>
      </c>
      <c r="Q475" s="625">
        <f t="shared" si="695"/>
      </c>
      <c r="R475" s="667">
        <f>SUM(R470:R474)</f>
      </c>
      <c r="S475" s="668">
        <f>SUM(S470:S474)</f>
      </c>
      <c r="T475" s="650">
        <f t="shared" si="110"/>
      </c>
      <c r="U475" s="650">
        <f t="shared" si="566"/>
      </c>
      <c r="V475" s="650">
        <f t="shared" si="126"/>
      </c>
      <c r="W475" s="651">
        <f>SUM(W470:W474)</f>
      </c>
      <c r="X475" s="650">
        <f t="shared" si="69"/>
      </c>
      <c r="Y475" s="650">
        <f t="shared" si="51"/>
      </c>
      <c r="Z475" s="650">
        <f t="shared" si="480"/>
      </c>
      <c r="AA475" s="650">
        <f t="shared" si="163"/>
      </c>
      <c r="AB475" s="650">
        <f t="shared" si="204"/>
      </c>
      <c r="AC475" s="648">
        <f t="shared" si="677"/>
      </c>
      <c r="AD475" s="648">
        <f t="shared" si="85"/>
      </c>
      <c r="AE475" s="648">
        <f t="shared" si="372"/>
      </c>
      <c r="AF475" s="648">
        <f t="shared" si="496"/>
      </c>
      <c r="AG475" s="648">
        <f t="shared" si="179"/>
      </c>
      <c r="AH475" s="648">
        <f t="shared" si="220"/>
      </c>
      <c r="AI475" s="648">
        <f t="shared" si="892"/>
      </c>
      <c r="AJ475" s="651">
        <f>AVERAGE(AJ470:AJ474)</f>
      </c>
      <c r="AK475" s="651">
        <f>SUM(AK470:AK474)</f>
      </c>
      <c r="AL475" s="651">
        <f>SUM(AL470:AL474)</f>
      </c>
      <c r="AM475" s="651">
        <f>SUM(AM470:AM474)</f>
      </c>
      <c r="AN475" s="651">
        <f>SUM(AN470:AN474)</f>
      </c>
      <c r="AO475" s="667">
        <f>SUM(AO470:AO474)</f>
      </c>
      <c r="AP475" s="651">
        <f>SUM(AP470:AP474)</f>
      </c>
      <c r="AQ475" s="667">
        <f>SUM(AQ470:AQ474)</f>
      </c>
      <c r="AR475" s="667">
        <f>SUM(AR470:AR474)</f>
      </c>
      <c r="AS475" s="751" t="s">
        <v>469</v>
      </c>
      <c r="AT475" s="651">
        <f>SUM(AT470:AT474)</f>
      </c>
      <c r="AU475" s="651">
        <f>SUM(AU470:AU474)</f>
      </c>
      <c r="AV475" s="654"/>
      <c r="AW475" s="654"/>
      <c r="AX475" s="651">
        <f>SUM(AX470:AX474)</f>
      </c>
    </row>
    <row r="476">
      <c r="A476" s="741"/>
      <c r="B476" s="560" t="s">
        <v>395</v>
      </c>
      <c r="C476" s="560" t="s">
        <v>412</v>
      </c>
      <c r="D476" s="560" t="s">
        <v>423</v>
      </c>
      <c r="E476" s="616" t="s">
        <v>411</v>
      </c>
      <c r="F476" s="617">
        <f t="shared" ref="F476:F480" si="312">G476+H476+I476</f>
      </c>
      <c r="G476" s="618">
        <v>1163.1299999999999</v>
      </c>
      <c r="H476" s="618">
        <v>1620.22</v>
      </c>
      <c r="I476" s="659">
        <v>0</v>
      </c>
      <c r="J476" s="557">
        <v>3</v>
      </c>
      <c r="K476" s="618">
        <v>7805.6600000000035</v>
      </c>
      <c r="L476" s="557">
        <v>0</v>
      </c>
      <c r="M476" s="618">
        <v>0</v>
      </c>
      <c r="N476" s="622">
        <v>0</v>
      </c>
      <c r="O476" s="556">
        <f t="shared" si="16"/>
      </c>
      <c r="P476" s="624"/>
      <c r="Q476" s="625">
        <f t="shared" si="695"/>
      </c>
      <c r="R476" s="557">
        <f t="shared" ref="R476:R480" si="752">J476+L476</f>
      </c>
      <c r="S476" s="554">
        <f t="shared" ref="S476:S480" si="834">K476+M476</f>
      </c>
      <c r="T476" s="626">
        <f t="shared" si="110"/>
      </c>
      <c r="U476" s="626">
        <f t="shared" si="566"/>
      </c>
      <c r="V476" s="626">
        <f t="shared" si="126"/>
      </c>
      <c r="W476" s="622">
        <v>3</v>
      </c>
      <c r="X476" s="626">
        <f t="shared" si="69"/>
      </c>
      <c r="Y476" s="626">
        <f t="shared" si="51"/>
      </c>
      <c r="Z476" s="626">
        <f t="shared" si="480"/>
      </c>
      <c r="AA476" s="626">
        <f t="shared" si="163"/>
      </c>
      <c r="AB476" s="626">
        <f t="shared" si="204"/>
      </c>
      <c r="AC476" s="556">
        <f t="shared" si="677"/>
      </c>
      <c r="AD476" s="556">
        <f t="shared" si="85"/>
      </c>
      <c r="AE476" s="556">
        <f t="shared" si="372"/>
      </c>
      <c r="AF476" s="556">
        <f t="shared" si="496"/>
      </c>
      <c r="AG476" s="556">
        <f t="shared" si="179"/>
      </c>
      <c r="AH476" s="556">
        <f t="shared" si="220"/>
      </c>
      <c r="AI476" s="556">
        <f t="shared" si="892"/>
      </c>
      <c r="AJ476" s="622">
        <v>56</v>
      </c>
      <c r="AK476" s="628">
        <v>25153</v>
      </c>
      <c r="AL476" s="628">
        <v>353</v>
      </c>
      <c r="AM476" s="628">
        <v>376</v>
      </c>
      <c r="AN476" s="628">
        <v>95</v>
      </c>
      <c r="AO476" s="555">
        <v>14</v>
      </c>
      <c r="AP476" s="628">
        <v>81</v>
      </c>
      <c r="AQ476" s="555">
        <v>87</v>
      </c>
      <c r="AR476" s="555">
        <v>3</v>
      </c>
      <c r="AS476" s="622">
        <v>9</v>
      </c>
      <c r="AT476" s="622">
        <v>1</v>
      </c>
      <c r="AU476" s="622">
        <v>11</v>
      </c>
      <c r="AV476" s="630"/>
      <c r="AW476" s="630"/>
      <c r="AX476" s="731">
        <f t="shared" ref="AX476:AX480" si="617">COUNT(AU476)</f>
      </c>
    </row>
    <row r="477">
      <c r="A477" s="741"/>
      <c r="B477" s="560" t="s">
        <v>395</v>
      </c>
      <c r="C477" s="560" t="s">
        <v>412</v>
      </c>
      <c r="D477" s="560" t="s">
        <v>423</v>
      </c>
      <c r="E477" s="616" t="s">
        <v>413</v>
      </c>
      <c r="F477" s="617">
        <f t="shared" si="312"/>
      </c>
      <c r="G477" s="618">
        <v>981.99</v>
      </c>
      <c r="H477" s="618">
        <v>1700.31</v>
      </c>
      <c r="I477" s="659">
        <v>0</v>
      </c>
      <c r="J477" s="555">
        <v>2</v>
      </c>
      <c r="K477" s="617">
        <v>4864.630000000005</v>
      </c>
      <c r="L477" s="555">
        <v>0</v>
      </c>
      <c r="M477" s="617">
        <v>0</v>
      </c>
      <c r="N477" s="622">
        <v>1</v>
      </c>
      <c r="O477" s="556">
        <f t="shared" si="16"/>
      </c>
      <c r="P477" s="624"/>
      <c r="Q477" s="625">
        <f t="shared" si="695"/>
      </c>
      <c r="R477" s="557">
        <f t="shared" si="752"/>
      </c>
      <c r="S477" s="554">
        <f t="shared" si="834"/>
      </c>
      <c r="T477" s="626">
        <f t="shared" si="110"/>
      </c>
      <c r="U477" s="626">
        <f t="shared" si="566"/>
      </c>
      <c r="V477" s="626">
        <f t="shared" si="126"/>
      </c>
      <c r="W477" s="622">
        <v>1</v>
      </c>
      <c r="X477" s="626">
        <f t="shared" si="69"/>
      </c>
      <c r="Y477" s="626">
        <f t="shared" si="51"/>
      </c>
      <c r="Z477" s="626">
        <f t="shared" si="480"/>
      </c>
      <c r="AA477" s="626">
        <f t="shared" si="163"/>
      </c>
      <c r="AB477" s="626">
        <f t="shared" si="204"/>
      </c>
      <c r="AC477" s="556">
        <f t="shared" si="677"/>
      </c>
      <c r="AD477" s="556">
        <f t="shared" si="85"/>
      </c>
      <c r="AE477" s="556">
        <f t="shared" si="372"/>
      </c>
      <c r="AF477" s="556">
        <f t="shared" si="496"/>
      </c>
      <c r="AG477" s="556">
        <f t="shared" si="179"/>
      </c>
      <c r="AH477" s="556">
        <f t="shared" si="220"/>
      </c>
      <c r="AI477" s="556">
        <f t="shared" si="892"/>
      </c>
      <c r="AJ477" s="622">
        <v>57</v>
      </c>
      <c r="AK477" s="628">
        <v>23949</v>
      </c>
      <c r="AL477" s="628">
        <v>332</v>
      </c>
      <c r="AM477" s="628">
        <v>344</v>
      </c>
      <c r="AN477" s="628">
        <v>85</v>
      </c>
      <c r="AO477" s="555">
        <v>23</v>
      </c>
      <c r="AP477" s="628">
        <v>37</v>
      </c>
      <c r="AQ477" s="557">
        <v>54</v>
      </c>
      <c r="AR477" s="555">
        <v>2</v>
      </c>
      <c r="AS477" s="622">
        <v>4</v>
      </c>
      <c r="AT477" s="622">
        <v>2</v>
      </c>
      <c r="AU477" s="622">
        <v>23</v>
      </c>
      <c r="AV477" s="630"/>
      <c r="AW477" s="630"/>
      <c r="AX477" s="731">
        <f t="shared" si="617"/>
      </c>
    </row>
    <row r="478">
      <c r="A478" s="741"/>
      <c r="B478" s="560" t="s">
        <v>395</v>
      </c>
      <c r="C478" s="560" t="s">
        <v>412</v>
      </c>
      <c r="D478" s="560" t="s">
        <v>423</v>
      </c>
      <c r="E478" s="616" t="s">
        <v>414</v>
      </c>
      <c r="F478" s="617">
        <f t="shared" si="312"/>
      </c>
      <c r="G478" s="617">
        <v>988.63</v>
      </c>
      <c r="H478" s="618">
        <v>1697.8</v>
      </c>
      <c r="I478" s="659">
        <v>0</v>
      </c>
      <c r="J478" s="557">
        <v>3</v>
      </c>
      <c r="K478" s="618">
        <v>7972.739999999991</v>
      </c>
      <c r="L478" s="557">
        <v>0</v>
      </c>
      <c r="M478" s="618">
        <v>0</v>
      </c>
      <c r="N478" s="622">
        <v>1</v>
      </c>
      <c r="O478" s="556">
        <f t="shared" si="16"/>
      </c>
      <c r="P478" s="624"/>
      <c r="Q478" s="625">
        <f t="shared" si="695"/>
      </c>
      <c r="R478" s="557">
        <f t="shared" si="752"/>
      </c>
      <c r="S478" s="554">
        <f t="shared" si="834"/>
      </c>
      <c r="T478" s="626">
        <f t="shared" si="110"/>
      </c>
      <c r="U478" s="626">
        <f t="shared" si="566"/>
      </c>
      <c r="V478" s="626">
        <f t="shared" si="126"/>
      </c>
      <c r="W478" s="622">
        <v>2</v>
      </c>
      <c r="X478" s="626">
        <f t="shared" si="69"/>
      </c>
      <c r="Y478" s="626">
        <f t="shared" si="51"/>
      </c>
      <c r="Z478" s="626">
        <f t="shared" si="480"/>
      </c>
      <c r="AA478" s="626">
        <f t="shared" si="163"/>
      </c>
      <c r="AB478" s="626">
        <f t="shared" si="204"/>
      </c>
      <c r="AC478" s="556">
        <f t="shared" si="677"/>
      </c>
      <c r="AD478" s="556">
        <f t="shared" si="85"/>
      </c>
      <c r="AE478" s="556">
        <f t="shared" si="372"/>
      </c>
      <c r="AF478" s="556">
        <f t="shared" si="496"/>
      </c>
      <c r="AG478" s="556">
        <f t="shared" si="179"/>
      </c>
      <c r="AH478" s="556">
        <f t="shared" si="220"/>
      </c>
      <c r="AI478" s="556">
        <f t="shared" si="892"/>
      </c>
      <c r="AJ478" s="622">
        <v>58</v>
      </c>
      <c r="AK478" s="628">
        <v>26758</v>
      </c>
      <c r="AL478" s="628">
        <v>366</v>
      </c>
      <c r="AM478" s="628">
        <v>402</v>
      </c>
      <c r="AN478" s="628">
        <v>90</v>
      </c>
      <c r="AO478" s="555">
        <v>29</v>
      </c>
      <c r="AP478" s="628">
        <v>35</v>
      </c>
      <c r="AQ478" s="557">
        <v>64</v>
      </c>
      <c r="AR478" s="555">
        <v>3</v>
      </c>
      <c r="AS478" s="622">
        <v>5</v>
      </c>
      <c r="AT478" s="622">
        <v>2</v>
      </c>
      <c r="AU478" s="622">
        <v>19</v>
      </c>
      <c r="AV478" s="630"/>
      <c r="AW478" s="630"/>
      <c r="AX478" s="731">
        <f t="shared" si="617"/>
      </c>
    </row>
    <row r="479">
      <c r="A479" s="741"/>
      <c r="B479" s="560" t="s">
        <v>395</v>
      </c>
      <c r="C479" s="560" t="s">
        <v>412</v>
      </c>
      <c r="D479" s="560" t="s">
        <v>423</v>
      </c>
      <c r="E479" s="616" t="s">
        <v>415</v>
      </c>
      <c r="F479" s="617">
        <f t="shared" si="312"/>
      </c>
      <c r="G479" s="618">
        <v>1486.55</v>
      </c>
      <c r="H479" s="618">
        <v>1430.09</v>
      </c>
      <c r="I479" s="659">
        <v>0</v>
      </c>
      <c r="J479" s="555">
        <v>8</v>
      </c>
      <c r="K479" s="617">
        <v>18449.45000000001</v>
      </c>
      <c r="L479" s="555">
        <v>0</v>
      </c>
      <c r="M479" s="617">
        <v>0</v>
      </c>
      <c r="N479" s="622">
        <v>1</v>
      </c>
      <c r="O479" s="556">
        <f t="shared" si="16"/>
      </c>
      <c r="P479" s="624"/>
      <c r="Q479" s="625">
        <f t="shared" si="695"/>
      </c>
      <c r="R479" s="557">
        <f t="shared" si="752"/>
      </c>
      <c r="S479" s="554">
        <f t="shared" si="834"/>
      </c>
      <c r="T479" s="626">
        <f t="shared" si="110"/>
      </c>
      <c r="U479" s="626">
        <f t="shared" si="566"/>
      </c>
      <c r="V479" s="626">
        <f t="shared" si="126"/>
      </c>
      <c r="W479" s="622">
        <v>7</v>
      </c>
      <c r="X479" s="626">
        <f t="shared" si="69"/>
      </c>
      <c r="Y479" s="626">
        <f t="shared" si="51"/>
      </c>
      <c r="Z479" s="626">
        <f t="shared" si="480"/>
      </c>
      <c r="AA479" s="626">
        <f t="shared" si="163"/>
      </c>
      <c r="AB479" s="626">
        <f t="shared" si="204"/>
      </c>
      <c r="AC479" s="556">
        <f t="shared" si="677"/>
      </c>
      <c r="AD479" s="556">
        <f t="shared" si="85"/>
      </c>
      <c r="AE479" s="556">
        <f t="shared" si="372"/>
      </c>
      <c r="AF479" s="556">
        <f t="shared" si="496"/>
      </c>
      <c r="AG479" s="556">
        <f t="shared" si="179"/>
      </c>
      <c r="AH479" s="556">
        <f t="shared" si="220"/>
      </c>
      <c r="AI479" s="556">
        <f t="shared" si="892"/>
      </c>
      <c r="AJ479" s="622">
        <v>58</v>
      </c>
      <c r="AK479" s="628">
        <v>25213</v>
      </c>
      <c r="AL479" s="628">
        <v>433</v>
      </c>
      <c r="AM479" s="628">
        <v>458</v>
      </c>
      <c r="AN479" s="628">
        <v>97</v>
      </c>
      <c r="AO479" s="555">
        <v>25</v>
      </c>
      <c r="AP479" s="628">
        <v>90</v>
      </c>
      <c r="AQ479" s="557">
        <v>87</v>
      </c>
      <c r="AR479" s="555">
        <v>8</v>
      </c>
      <c r="AS479" s="628">
        <v>3</v>
      </c>
      <c r="AT479" s="628">
        <v>0</v>
      </c>
      <c r="AU479" s="628">
        <v>20</v>
      </c>
      <c r="AV479" s="630"/>
      <c r="AW479" s="630"/>
      <c r="AX479" s="731">
        <f t="shared" si="617"/>
      </c>
    </row>
    <row r="480">
      <c r="A480" s="741"/>
      <c r="B480" s="560" t="s">
        <v>395</v>
      </c>
      <c r="C480" s="560" t="s">
        <v>412</v>
      </c>
      <c r="D480" s="560" t="s">
        <v>423</v>
      </c>
      <c r="E480" s="655" t="s">
        <v>416</v>
      </c>
      <c r="F480" s="617">
        <f t="shared" si="312"/>
      </c>
      <c r="G480" s="618">
        <v>1765.91</v>
      </c>
      <c r="H480" s="618">
        <v>1714.84</v>
      </c>
      <c r="I480" s="659">
        <v>0</v>
      </c>
      <c r="J480" s="557">
        <v>6</v>
      </c>
      <c r="K480" s="618">
        <v>12328.120000000024</v>
      </c>
      <c r="L480" s="557">
        <v>0</v>
      </c>
      <c r="M480" s="618">
        <v>0</v>
      </c>
      <c r="N480" s="622">
        <v>1</v>
      </c>
      <c r="O480" s="556">
        <f t="shared" si="16"/>
      </c>
      <c r="P480" s="624"/>
      <c r="Q480" s="625">
        <f t="shared" si="695"/>
      </c>
      <c r="R480" s="557">
        <f t="shared" si="752"/>
      </c>
      <c r="S480" s="554">
        <f t="shared" si="834"/>
      </c>
      <c r="T480" s="626">
        <f t="shared" si="110"/>
      </c>
      <c r="U480" s="626">
        <f t="shared" si="566"/>
      </c>
      <c r="V480" s="626">
        <f t="shared" si="126"/>
      </c>
      <c r="W480" s="622">
        <v>4</v>
      </c>
      <c r="X480" s="626">
        <f t="shared" si="69"/>
      </c>
      <c r="Y480" s="626">
        <f t="shared" si="51"/>
      </c>
      <c r="Z480" s="626">
        <f t="shared" si="480"/>
      </c>
      <c r="AA480" s="626">
        <f t="shared" si="163"/>
      </c>
      <c r="AB480" s="626">
        <f t="shared" si="204"/>
      </c>
      <c r="AC480" s="556">
        <f t="shared" si="677"/>
      </c>
      <c r="AD480" s="556">
        <f t="shared" si="85"/>
      </c>
      <c r="AE480" s="556">
        <f t="shared" si="372"/>
      </c>
      <c r="AF480" s="556">
        <f t="shared" si="496"/>
      </c>
      <c r="AG480" s="556">
        <f t="shared" si="179"/>
      </c>
      <c r="AH480" s="556">
        <f t="shared" si="220"/>
      </c>
      <c r="AI480" s="556">
        <f t="shared" si="892"/>
      </c>
      <c r="AJ480" s="622">
        <v>58</v>
      </c>
      <c r="AK480" s="628">
        <v>28211</v>
      </c>
      <c r="AL480" s="628">
        <v>600</v>
      </c>
      <c r="AM480" s="628">
        <v>660</v>
      </c>
      <c r="AN480" s="628">
        <v>126</v>
      </c>
      <c r="AO480" s="555">
        <v>18</v>
      </c>
      <c r="AP480" s="628">
        <v>80</v>
      </c>
      <c r="AQ480" s="557">
        <v>107</v>
      </c>
      <c r="AR480" s="555">
        <v>6</v>
      </c>
      <c r="AS480" s="628">
        <v>6</v>
      </c>
      <c r="AT480" s="628">
        <v>5</v>
      </c>
      <c r="AU480" s="628">
        <v>17</v>
      </c>
      <c r="AV480" s="630"/>
      <c r="AW480" s="630"/>
      <c r="AX480" s="731">
        <f t="shared" si="617"/>
      </c>
    </row>
    <row r="481">
      <c r="A481" s="741"/>
      <c r="B481" s="641" t="s">
        <v>397</v>
      </c>
      <c r="C481" s="641"/>
      <c r="D481" s="641"/>
      <c r="E481" s="641"/>
      <c r="F481" s="642">
        <f>SUM(F476:F480)</f>
      </c>
      <c r="G481" s="642">
        <f>SUM(G476:G480)</f>
      </c>
      <c r="H481" s="642">
        <f>SUM(H476:H480)</f>
      </c>
      <c r="I481" s="624">
        <f>SUM(I476:I480)</f>
      </c>
      <c r="J481" s="644">
        <f>SUM(J476:J480)</f>
      </c>
      <c r="K481" s="642">
        <f>SUM(K476:K480)</f>
      </c>
      <c r="L481" s="644">
        <f>SUM(L476:L480)</f>
      </c>
      <c r="M481" s="642">
        <f>SUM(M476:M480)</f>
      </c>
      <c r="N481" s="651">
        <f>SUM(N476:N480)</f>
      </c>
      <c r="O481" s="648">
        <f t="shared" si="16"/>
      </c>
      <c r="P481" s="649">
        <f>SUM(P476:P480)</f>
      </c>
      <c r="Q481" s="625">
        <f t="shared" si="695"/>
      </c>
      <c r="R481" s="667">
        <f>SUM(R476:R480)</f>
      </c>
      <c r="S481" s="668">
        <f>SUM(S476:S480)</f>
      </c>
      <c r="T481" s="650">
        <f t="shared" si="110"/>
      </c>
      <c r="U481" s="650">
        <f t="shared" si="566"/>
      </c>
      <c r="V481" s="650">
        <f t="shared" si="126"/>
      </c>
      <c r="W481" s="651">
        <f>SUM(W476:W480)</f>
      </c>
      <c r="X481" s="650">
        <f t="shared" si="69"/>
      </c>
      <c r="Y481" s="650">
        <f t="shared" si="51"/>
      </c>
      <c r="Z481" s="650">
        <f t="shared" si="480"/>
      </c>
      <c r="AA481" s="650">
        <f t="shared" si="163"/>
      </c>
      <c r="AB481" s="650">
        <f t="shared" si="204"/>
      </c>
      <c r="AC481" s="648">
        <f t="shared" si="677"/>
      </c>
      <c r="AD481" s="648">
        <f t="shared" si="85"/>
      </c>
      <c r="AE481" s="648">
        <f t="shared" si="372"/>
      </c>
      <c r="AF481" s="648">
        <f t="shared" si="496"/>
      </c>
      <c r="AG481" s="648">
        <f t="shared" si="179"/>
      </c>
      <c r="AH481" s="648">
        <f t="shared" si="220"/>
      </c>
      <c r="AI481" s="648">
        <f t="shared" si="892"/>
      </c>
      <c r="AJ481" s="651">
        <f>AVERAGE(AJ476:AJ480)</f>
      </c>
      <c r="AK481" s="651">
        <f>SUM(AK476:AK480)</f>
      </c>
      <c r="AL481" s="651">
        <f>SUM(AL476:AL480)</f>
      </c>
      <c r="AM481" s="651">
        <f>SUM(AM476:AM480)</f>
      </c>
      <c r="AN481" s="651">
        <f>SUM(AN476:AN480)</f>
      </c>
      <c r="AO481" s="667">
        <f>SUM(AO476:AO480)</f>
      </c>
      <c r="AP481" s="651">
        <f>SUM(AP476:AP480)</f>
      </c>
      <c r="AQ481" s="667">
        <f>SUM(AQ476:AQ480)</f>
      </c>
      <c r="AR481" s="667">
        <f>SUM(AR476:AR480)</f>
      </c>
      <c r="AS481" s="651">
        <f>SUM(AS476:AS480)</f>
      </c>
      <c r="AT481" s="651">
        <f>SUM(AT476:AT480)</f>
      </c>
      <c r="AU481" s="651">
        <f>SUM(AU476:AU480)</f>
      </c>
      <c r="AV481" s="654"/>
      <c r="AW481" s="654"/>
      <c r="AX481" s="651">
        <f>SUM(AX476:AX480)</f>
      </c>
    </row>
    <row r="482">
      <c r="A482" s="741"/>
      <c r="B482" s="560" t="s">
        <v>395</v>
      </c>
      <c r="C482" s="560" t="s">
        <v>412</v>
      </c>
      <c r="D482" s="560" t="s">
        <v>410</v>
      </c>
      <c r="E482" s="616" t="s">
        <v>418</v>
      </c>
      <c r="F482" s="617">
        <f t="shared" ref="F482:F484" si="313">G482+H482+I482</f>
      </c>
      <c r="G482" s="618">
        <v>2257.4700000000003</v>
      </c>
      <c r="H482" s="618">
        <v>2081.5699999999997</v>
      </c>
      <c r="I482" s="659">
        <v>0</v>
      </c>
      <c r="J482" s="557">
        <v>3</v>
      </c>
      <c r="K482" s="618">
        <v>7097.809999999998</v>
      </c>
      <c r="L482" s="557">
        <v>0</v>
      </c>
      <c r="M482" s="618">
        <v>0</v>
      </c>
      <c r="N482" s="622">
        <v>0</v>
      </c>
      <c r="O482" s="556">
        <f t="shared" si="16"/>
      </c>
      <c r="P482" s="624"/>
      <c r="Q482" s="625">
        <f t="shared" si="695"/>
      </c>
      <c r="R482" s="557">
        <f t="shared" ref="R482:R484" si="753">J482+L482</f>
      </c>
      <c r="S482" s="554">
        <f t="shared" ref="S482:S484" si="835">K482+M482</f>
      </c>
      <c r="T482" s="626">
        <f t="shared" si="110"/>
      </c>
      <c r="U482" s="626">
        <f t="shared" si="566"/>
      </c>
      <c r="V482" s="626">
        <f t="shared" si="126"/>
      </c>
      <c r="W482" s="622">
        <v>1</v>
      </c>
      <c r="X482" s="626">
        <f t="shared" si="69"/>
      </c>
      <c r="Y482" s="626">
        <f t="shared" si="51"/>
      </c>
      <c r="Z482" s="626">
        <f t="shared" si="480"/>
      </c>
      <c r="AA482" s="626">
        <f t="shared" si="163"/>
      </c>
      <c r="AB482" s="626">
        <f t="shared" si="204"/>
      </c>
      <c r="AC482" s="556">
        <f t="shared" si="677"/>
      </c>
      <c r="AD482" s="556">
        <f t="shared" si="85"/>
      </c>
      <c r="AE482" s="556">
        <f t="shared" si="372"/>
      </c>
      <c r="AF482" s="556">
        <f t="shared" si="496"/>
      </c>
      <c r="AG482" s="556">
        <f t="shared" si="179"/>
      </c>
      <c r="AH482" s="556">
        <f t="shared" si="220"/>
      </c>
      <c r="AI482" s="556">
        <f t="shared" si="892"/>
      </c>
      <c r="AJ482" s="622">
        <v>58</v>
      </c>
      <c r="AK482" s="628">
        <v>37411</v>
      </c>
      <c r="AL482" s="628">
        <v>741</v>
      </c>
      <c r="AM482" s="628">
        <v>783</v>
      </c>
      <c r="AN482" s="628">
        <v>131</v>
      </c>
      <c r="AO482" s="555">
        <v>31</v>
      </c>
      <c r="AP482" s="628">
        <v>81</v>
      </c>
      <c r="AQ482" s="557">
        <v>100</v>
      </c>
      <c r="AR482" s="555">
        <v>3</v>
      </c>
      <c r="AS482" s="628">
        <v>5</v>
      </c>
      <c r="AT482" s="628">
        <v>0</v>
      </c>
      <c r="AU482" s="628">
        <v>21</v>
      </c>
      <c r="AV482" s="630"/>
      <c r="AW482" s="630"/>
      <c r="AX482" s="731">
        <f t="shared" ref="AX482:AX484" si="618">COUNT(AU482)</f>
      </c>
    </row>
    <row r="483">
      <c r="A483" s="741"/>
      <c r="B483" s="560" t="s">
        <v>395</v>
      </c>
      <c r="C483" s="560" t="s">
        <v>412</v>
      </c>
      <c r="D483" s="560" t="s">
        <v>410</v>
      </c>
      <c r="E483" s="616" t="s">
        <v>419</v>
      </c>
      <c r="F483" s="617">
        <f t="shared" si="313"/>
      </c>
      <c r="G483" s="618">
        <v>1939.37</v>
      </c>
      <c r="H483" s="618">
        <v>2577.86</v>
      </c>
      <c r="I483" s="659">
        <v>0</v>
      </c>
      <c r="J483" s="557">
        <v>4</v>
      </c>
      <c r="K483" s="618">
        <v>9639.639999999985</v>
      </c>
      <c r="L483" s="557">
        <v>1</v>
      </c>
      <c r="M483" s="618">
        <v>4632.74</v>
      </c>
      <c r="N483" s="622">
        <v>1</v>
      </c>
      <c r="O483" s="556">
        <f t="shared" si="16"/>
      </c>
      <c r="P483" s="624"/>
      <c r="Q483" s="625">
        <f t="shared" si="695"/>
      </c>
      <c r="R483" s="557">
        <f t="shared" si="753"/>
      </c>
      <c r="S483" s="554">
        <f t="shared" si="835"/>
      </c>
      <c r="T483" s="626">
        <f t="shared" si="110"/>
      </c>
      <c r="U483" s="626">
        <f t="shared" si="566"/>
      </c>
      <c r="V483" s="626">
        <f t="shared" si="126"/>
      </c>
      <c r="W483" s="622">
        <v>5</v>
      </c>
      <c r="X483" s="626">
        <f t="shared" si="69"/>
      </c>
      <c r="Y483" s="626">
        <f t="shared" si="51"/>
      </c>
      <c r="Z483" s="626">
        <f t="shared" si="480"/>
      </c>
      <c r="AA483" s="626">
        <f t="shared" si="163"/>
      </c>
      <c r="AB483" s="626">
        <f t="shared" si="204"/>
      </c>
      <c r="AC483" s="556">
        <f t="shared" si="677"/>
      </c>
      <c r="AD483" s="556">
        <f t="shared" si="85"/>
      </c>
      <c r="AE483" s="556">
        <f t="shared" si="372"/>
      </c>
      <c r="AF483" s="556">
        <f t="shared" si="496"/>
      </c>
      <c r="AG483" s="556">
        <f t="shared" si="179"/>
      </c>
      <c r="AH483" s="556">
        <f t="shared" si="220"/>
      </c>
      <c r="AI483" s="556">
        <f t="shared" si="892"/>
      </c>
      <c r="AJ483" s="622">
        <v>58</v>
      </c>
      <c r="AK483" s="628">
        <v>40145</v>
      </c>
      <c r="AL483" s="628">
        <v>831</v>
      </c>
      <c r="AM483" s="628">
        <v>912</v>
      </c>
      <c r="AN483" s="628">
        <v>147</v>
      </c>
      <c r="AO483" s="555">
        <v>35</v>
      </c>
      <c r="AP483" s="628">
        <v>94</v>
      </c>
      <c r="AQ483" s="557">
        <v>129</v>
      </c>
      <c r="AR483" s="555">
        <v>6</v>
      </c>
      <c r="AS483" s="628">
        <v>9</v>
      </c>
      <c r="AT483" s="628">
        <v>3</v>
      </c>
      <c r="AU483" s="628">
        <v>31</v>
      </c>
      <c r="AV483" s="630"/>
      <c r="AW483" s="630"/>
      <c r="AX483" s="731">
        <f t="shared" si="618"/>
      </c>
    </row>
    <row r="484">
      <c r="A484" s="741"/>
      <c r="B484" s="560" t="s">
        <v>395</v>
      </c>
      <c r="C484" s="560" t="s">
        <v>412</v>
      </c>
      <c r="D484" s="560" t="s">
        <v>410</v>
      </c>
      <c r="E484" s="655" t="s">
        <v>420</v>
      </c>
      <c r="F484" s="617">
        <f t="shared" si="313"/>
      </c>
      <c r="G484" s="618">
        <v>2164.16</v>
      </c>
      <c r="H484" s="618">
        <v>2294.86</v>
      </c>
      <c r="I484" s="659">
        <v>0</v>
      </c>
      <c r="J484" s="555">
        <v>6</v>
      </c>
      <c r="K484" s="618">
        <v>14182.74</v>
      </c>
      <c r="L484" s="557">
        <v>0</v>
      </c>
      <c r="M484" s="618">
        <v>0</v>
      </c>
      <c r="N484" s="622">
        <v>0</v>
      </c>
      <c r="O484" s="556">
        <f t="shared" si="16"/>
      </c>
      <c r="P484" s="624"/>
      <c r="Q484" s="625">
        <f t="shared" si="695"/>
      </c>
      <c r="R484" s="557">
        <f t="shared" si="753"/>
      </c>
      <c r="S484" s="554">
        <f t="shared" si="835"/>
      </c>
      <c r="T484" s="626">
        <f t="shared" si="110"/>
      </c>
      <c r="U484" s="626">
        <f t="shared" si="566"/>
      </c>
      <c r="V484" s="626">
        <f t="shared" si="126"/>
      </c>
      <c r="W484" s="622">
        <v>5</v>
      </c>
      <c r="X484" s="626">
        <f t="shared" si="69"/>
      </c>
      <c r="Y484" s="626">
        <f t="shared" si="51"/>
      </c>
      <c r="Z484" s="626">
        <f t="shared" si="480"/>
      </c>
      <c r="AA484" s="626">
        <f t="shared" si="163"/>
      </c>
      <c r="AB484" s="626">
        <f t="shared" si="204"/>
      </c>
      <c r="AC484" s="556">
        <f t="shared" si="677"/>
      </c>
      <c r="AD484" s="556">
        <f t="shared" si="85"/>
      </c>
      <c r="AE484" s="556">
        <f t="shared" si="372"/>
      </c>
      <c r="AF484" s="556">
        <f t="shared" si="496"/>
      </c>
      <c r="AG484" s="556">
        <f t="shared" si="179"/>
      </c>
      <c r="AH484" s="556">
        <f t="shared" si="220"/>
      </c>
      <c r="AI484" s="556">
        <f t="shared" si="892"/>
      </c>
      <c r="AJ484" s="622">
        <v>59</v>
      </c>
      <c r="AK484" s="628">
        <v>42538</v>
      </c>
      <c r="AL484" s="628">
        <v>986</v>
      </c>
      <c r="AM484" s="628">
        <v>1038</v>
      </c>
      <c r="AN484" s="622">
        <v>161</v>
      </c>
      <c r="AO484" s="555">
        <v>27</v>
      </c>
      <c r="AP484" s="628">
        <v>52</v>
      </c>
      <c r="AQ484" s="557">
        <v>115</v>
      </c>
      <c r="AR484" s="555">
        <v>7</v>
      </c>
      <c r="AS484" s="628">
        <v>5</v>
      </c>
      <c r="AT484" s="628">
        <v>2</v>
      </c>
      <c r="AU484" s="628">
        <v>35</v>
      </c>
      <c r="AV484" s="630"/>
      <c r="AW484" s="630"/>
      <c r="AX484" s="731">
        <f t="shared" si="618"/>
      </c>
    </row>
    <row r="485">
      <c r="A485" s="741"/>
      <c r="B485" s="641" t="s">
        <v>397</v>
      </c>
      <c r="C485" s="641"/>
      <c r="D485" s="641"/>
      <c r="E485" s="641"/>
      <c r="F485" s="642">
        <f>SUM(F482:F484)</f>
      </c>
      <c r="G485" s="642">
        <f>SUM(G482:G484)</f>
      </c>
      <c r="H485" s="642">
        <f>SUM(H482:H484)</f>
      </c>
      <c r="I485" s="624">
        <f>SUM(I482:I484)</f>
      </c>
      <c r="J485" s="644">
        <f>SUM(J482:J484)</f>
      </c>
      <c r="K485" s="642">
        <f>SUM(K482:K484)</f>
      </c>
      <c r="L485" s="644">
        <f>SUM(L482:L484)</f>
      </c>
      <c r="M485" s="642">
        <f>SUM(M482:M484)</f>
      </c>
      <c r="N485" s="651">
        <f>SUM(N482:N484)</f>
      </c>
      <c r="O485" s="648">
        <f t="shared" si="16"/>
      </c>
      <c r="P485" s="649">
        <f>SUM(P482:P484)</f>
      </c>
      <c r="Q485" s="625">
        <f t="shared" si="695"/>
      </c>
      <c r="R485" s="667">
        <f>SUM(R482:R484)</f>
      </c>
      <c r="S485" s="668">
        <f>SUM(S482:S484)</f>
      </c>
      <c r="T485" s="650">
        <f t="shared" si="110"/>
      </c>
      <c r="U485" s="650">
        <f t="shared" si="566"/>
      </c>
      <c r="V485" s="650">
        <f t="shared" si="126"/>
      </c>
      <c r="W485" s="651">
        <f>SUM(W482:W484)</f>
      </c>
      <c r="X485" s="650">
        <f t="shared" si="69"/>
      </c>
      <c r="Y485" s="650">
        <f t="shared" si="51"/>
      </c>
      <c r="Z485" s="650">
        <f t="shared" si="480"/>
      </c>
      <c r="AA485" s="650">
        <f t="shared" si="163"/>
      </c>
      <c r="AB485" s="650">
        <f t="shared" si="204"/>
      </c>
      <c r="AC485" s="648">
        <f t="shared" si="677"/>
      </c>
      <c r="AD485" s="648">
        <f t="shared" si="85"/>
      </c>
      <c r="AE485" s="648">
        <f t="shared" si="372"/>
      </c>
      <c r="AF485" s="648">
        <f t="shared" si="496"/>
      </c>
      <c r="AG485" s="648">
        <f t="shared" si="179"/>
      </c>
      <c r="AH485" s="648">
        <f t="shared" si="220"/>
      </c>
      <c r="AI485" s="648">
        <f t="shared" si="892"/>
      </c>
      <c r="AJ485" s="651">
        <f>AVERAGE(AJ482:AJ484)</f>
      </c>
      <c r="AK485" s="651">
        <f>SUM(AK482:AK484)</f>
      </c>
      <c r="AL485" s="651">
        <f>SUM(AL482:AL484)</f>
      </c>
      <c r="AM485" s="651">
        <f>SUM(AM482:AM484)</f>
      </c>
      <c r="AN485" s="651">
        <f>SUM(AN482:AN484)</f>
      </c>
      <c r="AO485" s="667">
        <f>SUM(AO482:AO484)</f>
      </c>
      <c r="AP485" s="651">
        <f>SUM(AP482:AP484)</f>
      </c>
      <c r="AQ485" s="667">
        <f>SUM(AQ482:AQ484)</f>
      </c>
      <c r="AR485" s="667">
        <f>SUM(AR482:AR484)</f>
      </c>
      <c r="AS485" s="651">
        <f>SUM(AS482:AS484)</f>
      </c>
      <c r="AT485" s="651">
        <f>SUM(AT482:AT484)</f>
      </c>
      <c r="AU485" s="651">
        <f>SUM(AU482:AU484)</f>
      </c>
      <c r="AV485" s="654"/>
      <c r="AW485" s="654"/>
      <c r="AX485" s="651">
        <f>SUM(AX482:AX484)</f>
      </c>
    </row>
    <row r="486">
      <c r="A486" s="741"/>
      <c r="B486" s="670" t="s">
        <v>421</v>
      </c>
      <c r="C486" s="670"/>
      <c r="D486" s="670"/>
      <c r="E486" s="670"/>
      <c r="F486" s="671">
        <f>F485+F481+F475+F469+F463</f>
      </c>
      <c r="G486" s="671">
        <f>G485+G481+G475+G469+G463</f>
      </c>
      <c r="H486" s="671">
        <f>H485+H481+H475+H469+H463</f>
      </c>
      <c r="I486" s="738">
        <f>I485+I481+I475+I469+I463</f>
      </c>
      <c r="J486" s="670">
        <f>J485+J481+J475+J469+J463</f>
      </c>
      <c r="K486" s="670">
        <f>K485+K481+K475+K469+K463</f>
      </c>
      <c r="L486" s="670">
        <f>L485+L481+L475+L469+L463</f>
      </c>
      <c r="M486" s="670">
        <f>M485+M481+M475+M469+M463</f>
      </c>
      <c r="N486" s="673">
        <f>N485+N481+N475+N469+N463</f>
      </c>
      <c r="O486" s="674">
        <f t="shared" si="16"/>
      </c>
      <c r="P486" s="675">
        <f>P485+P481+P475+P469+P463</f>
      </c>
      <c r="Q486" s="676">
        <f t="shared" si="695"/>
      </c>
      <c r="R486" s="672">
        <f>R485+R481+R475+R469+R463</f>
      </c>
      <c r="S486" s="538">
        <f>S485+S481+S475+S469+S463</f>
      </c>
      <c r="T486" s="671">
        <f t="shared" si="110"/>
      </c>
      <c r="U486" s="671">
        <f t="shared" si="566"/>
      </c>
      <c r="V486" s="671">
        <f t="shared" si="126"/>
      </c>
      <c r="W486" s="673">
        <f>W485+W481+W475+W469+W463</f>
      </c>
      <c r="X486" s="671">
        <f t="shared" si="69"/>
      </c>
      <c r="Y486" s="671">
        <f t="shared" si="51"/>
      </c>
      <c r="Z486" s="671">
        <f t="shared" si="480"/>
      </c>
      <c r="AA486" s="671">
        <f t="shared" si="163"/>
      </c>
      <c r="AB486" s="671">
        <f t="shared" si="204"/>
      </c>
      <c r="AC486" s="674">
        <f t="shared" si="677"/>
      </c>
      <c r="AD486" s="674">
        <f t="shared" si="85"/>
      </c>
      <c r="AE486" s="674">
        <f t="shared" si="372"/>
      </c>
      <c r="AF486" s="674">
        <f t="shared" si="496"/>
      </c>
      <c r="AG486" s="674">
        <f t="shared" si="179"/>
      </c>
      <c r="AH486" s="674">
        <f t="shared" si="220"/>
      </c>
      <c r="AI486" s="674">
        <f t="shared" si="892"/>
      </c>
      <c r="AJ486" s="673"/>
      <c r="AK486" s="673">
        <f>AK485+AK481+AK475+AK469+AK463</f>
      </c>
      <c r="AL486" s="673">
        <f>AL485+AL481+AL475+AL469+AL463</f>
      </c>
      <c r="AM486" s="673">
        <f>AM485+AM481+AM475+AM469+AM463</f>
      </c>
      <c r="AN486" s="673">
        <f>AN485+AN481+AN475+AN469+AN463</f>
      </c>
      <c r="AO486" s="672">
        <f>AO485+AO481+AO475+AO469+AO463</f>
      </c>
      <c r="AP486" s="673">
        <f>AP485+AP481+AP475+AP469+AP463</f>
      </c>
      <c r="AQ486" s="672">
        <f>AQ485+AQ481+AQ475+AQ469+AQ463</f>
      </c>
      <c r="AR486" s="672">
        <f>AR485+AR481+AR475+AR469+AR463</f>
      </c>
      <c r="AS486" s="673">
        <f>AS485+AS481+AS475+AS469+AS463</f>
      </c>
      <c r="AT486" s="673">
        <f>AT485+AT481+AT475+AT469+AT463</f>
      </c>
      <c r="AU486" s="673">
        <f>AU485+AU481+AU475+AU469+AU463</f>
      </c>
      <c r="AV486" s="677"/>
      <c r="AW486" s="677"/>
      <c r="AX486" s="673">
        <f>AX485+AX481+AX475+AX469+AX463</f>
      </c>
    </row>
    <row r="487">
      <c r="A487" s="580"/>
      <c r="B487" s="739" t="s">
        <v>350</v>
      </c>
      <c r="C487" s="739"/>
      <c r="D487" s="739"/>
      <c r="E487" s="739"/>
      <c r="F487" s="581" t="s">
        <v>351</v>
      </c>
      <c r="G487" s="581"/>
      <c r="H487" s="581"/>
      <c r="I487" s="581"/>
      <c r="J487" s="581"/>
      <c r="K487" s="581"/>
      <c r="L487" s="581"/>
      <c r="M487" s="581"/>
      <c r="N487" s="581"/>
      <c r="O487" s="581"/>
      <c r="P487" s="581"/>
      <c r="Q487" s="581"/>
      <c r="R487" s="581"/>
      <c r="S487" s="581"/>
      <c r="T487" s="581"/>
      <c r="U487" s="581"/>
      <c r="V487" s="581"/>
      <c r="W487" s="581"/>
      <c r="X487" s="581"/>
      <c r="Y487" s="581"/>
      <c r="Z487" s="582" t="s">
        <v>352</v>
      </c>
      <c r="AA487" s="582"/>
      <c r="AB487" s="582"/>
      <c r="AC487" s="582"/>
      <c r="AD487" s="582"/>
      <c r="AE487" s="582"/>
      <c r="AF487" s="582"/>
      <c r="AG487" s="582"/>
      <c r="AH487" s="582"/>
      <c r="AI487" s="582"/>
      <c r="AJ487" s="582"/>
      <c r="AK487" s="582"/>
      <c r="AL487" s="582"/>
      <c r="AM487" s="582"/>
      <c r="AN487" s="582"/>
      <c r="AO487" s="582"/>
      <c r="AP487" s="582"/>
      <c r="AQ487" s="582"/>
      <c r="AR487" s="582"/>
      <c r="AS487" s="582"/>
      <c r="AT487" s="582"/>
      <c r="AU487" s="582"/>
      <c r="AV487" s="583" t="s">
        <v>427</v>
      </c>
      <c r="AW487" s="583"/>
      <c r="AX487" s="728" t="s">
        <v>459</v>
      </c>
    </row>
    <row r="488">
      <c r="A488" s="580"/>
      <c r="B488" s="739"/>
      <c r="C488" s="739"/>
      <c r="D488" s="739"/>
      <c r="E488" s="739"/>
      <c r="F488" s="680" t="s">
        <v>428</v>
      </c>
      <c r="G488" s="680"/>
      <c r="H488" s="680"/>
      <c r="I488" s="680"/>
      <c r="J488" s="681" t="s">
        <v>429</v>
      </c>
      <c r="K488" s="681"/>
      <c r="L488" s="681"/>
      <c r="M488" s="681"/>
      <c r="N488" s="681"/>
      <c r="O488" s="681"/>
      <c r="P488" s="681"/>
      <c r="Q488" s="681"/>
      <c r="R488" s="681"/>
      <c r="S488" s="681"/>
      <c r="T488" s="588" t="s">
        <v>430</v>
      </c>
      <c r="U488" s="588"/>
      <c r="V488" s="588"/>
      <c r="W488" s="588"/>
      <c r="X488" s="588"/>
      <c r="Y488" s="588"/>
      <c r="Z488" s="589" t="s">
        <v>431</v>
      </c>
      <c r="AA488" s="589"/>
      <c r="AB488" s="589"/>
      <c r="AC488" s="589"/>
      <c r="AD488" s="589"/>
      <c r="AE488" s="589"/>
      <c r="AF488" s="589"/>
      <c r="AG488" s="589"/>
      <c r="AH488" s="589"/>
      <c r="AI488" s="589"/>
      <c r="AJ488" s="589"/>
      <c r="AK488" s="590" t="s">
        <v>432</v>
      </c>
      <c r="AL488" s="590"/>
      <c r="AM488" s="590"/>
      <c r="AN488" s="590"/>
      <c r="AO488" s="590"/>
      <c r="AP488" s="590"/>
      <c r="AQ488" s="590"/>
      <c r="AR488" s="590"/>
      <c r="AS488" s="590"/>
      <c r="AT488" s="590"/>
      <c r="AU488" s="590"/>
      <c r="AV488" s="591"/>
      <c r="AW488" s="592"/>
      <c r="AX488" s="728"/>
    </row>
    <row r="489">
      <c r="A489" s="580"/>
      <c r="B489" s="740" t="s">
        <v>433</v>
      </c>
      <c r="C489" s="594" t="s">
        <v>434</v>
      </c>
      <c r="D489" s="595" t="s">
        <v>353</v>
      </c>
      <c r="E489" s="683" t="s">
        <v>354</v>
      </c>
      <c r="F489" s="586" t="s">
        <v>355</v>
      </c>
      <c r="G489" s="586" t="s">
        <v>356</v>
      </c>
      <c r="H489" s="596" t="s">
        <v>357</v>
      </c>
      <c r="I489" s="597" t="s">
        <v>358</v>
      </c>
      <c r="J489" s="598" t="s">
        <v>359</v>
      </c>
      <c r="K489" s="599" t="s">
        <v>360</v>
      </c>
      <c r="L489" s="598" t="s">
        <v>361</v>
      </c>
      <c r="M489" s="599" t="s">
        <v>362</v>
      </c>
      <c r="N489" s="599" t="s">
        <v>435</v>
      </c>
      <c r="O489" s="599" t="s">
        <v>436</v>
      </c>
      <c r="P489" s="686" t="s">
        <v>437</v>
      </c>
      <c r="Q489" s="599" t="s">
        <v>438</v>
      </c>
      <c r="R489" s="599" t="s">
        <v>363</v>
      </c>
      <c r="S489" s="598" t="s">
        <v>364</v>
      </c>
      <c r="T489" s="588" t="s">
        <v>439</v>
      </c>
      <c r="U489" s="729" t="s">
        <v>460</v>
      </c>
      <c r="V489" s="588" t="s">
        <v>369</v>
      </c>
      <c r="W489" s="603" t="s">
        <v>440</v>
      </c>
      <c r="X489" s="588" t="s">
        <v>441</v>
      </c>
      <c r="Y489" s="604" t="s">
        <v>367</v>
      </c>
      <c r="Z489" s="605" t="s">
        <v>442</v>
      </c>
      <c r="AA489" s="606" t="s">
        <v>443</v>
      </c>
      <c r="AB489" s="607" t="s">
        <v>444</v>
      </c>
      <c r="AC489" s="606" t="s">
        <v>445</v>
      </c>
      <c r="AD489" s="606" t="s">
        <v>446</v>
      </c>
      <c r="AE489" s="716" t="s">
        <v>374</v>
      </c>
      <c r="AF489" s="606" t="s">
        <v>447</v>
      </c>
      <c r="AG489" s="717" t="s">
        <v>448</v>
      </c>
      <c r="AH489" s="717" t="s">
        <v>449</v>
      </c>
      <c r="AI489" s="716" t="s">
        <v>450</v>
      </c>
      <c r="AJ489" s="716" t="s">
        <v>377</v>
      </c>
      <c r="AK489" s="590" t="s">
        <v>379</v>
      </c>
      <c r="AL489" s="590" t="s">
        <v>380</v>
      </c>
      <c r="AM489" s="590" t="s">
        <v>382</v>
      </c>
      <c r="AN489" s="590" t="s">
        <v>381</v>
      </c>
      <c r="AO489" s="590" t="s">
        <v>453</v>
      </c>
      <c r="AP489" s="590" t="s">
        <v>383</v>
      </c>
      <c r="AQ489" s="590" t="s">
        <v>452</v>
      </c>
      <c r="AR489" s="590" t="s">
        <v>454</v>
      </c>
      <c r="AS489" s="590" t="s">
        <v>384</v>
      </c>
      <c r="AT489" s="590" t="s">
        <v>451</v>
      </c>
      <c r="AU489" s="590" t="s">
        <v>386</v>
      </c>
      <c r="AV489" s="591"/>
      <c r="AW489" s="592"/>
      <c r="AX489" s="728" t="s">
        <v>461</v>
      </c>
    </row>
    <row r="490">
      <c r="A490" s="741" t="s">
        <v>470</v>
      </c>
      <c r="B490" s="614" t="s">
        <v>395</v>
      </c>
      <c r="C490" s="560" t="s">
        <v>412</v>
      </c>
      <c r="D490" s="615" t="s">
        <v>410</v>
      </c>
      <c r="E490" s="706" t="s">
        <v>393</v>
      </c>
      <c r="F490" s="617">
        <f t="shared" ref="F490:F491" si="314">G490+H490+I490</f>
      </c>
      <c r="G490" s="746">
        <v>1231.08</v>
      </c>
      <c r="H490" s="618">
        <v>1287.49</v>
      </c>
      <c r="I490" s="659">
        <v>0</v>
      </c>
      <c r="J490" s="557">
        <v>6</v>
      </c>
      <c r="K490" s="618">
        <v>12837.600000000006</v>
      </c>
      <c r="L490" s="557">
        <v>0</v>
      </c>
      <c r="M490" s="618">
        <v>0</v>
      </c>
      <c r="N490" s="622">
        <v>1</v>
      </c>
      <c r="O490" s="556">
        <f t="shared" ref="O490:O492" si="17">N490/R490</f>
      </c>
      <c r="P490" s="747"/>
      <c r="Q490" s="625">
        <f t="shared" ref="Q490:Q515" si="696">P490/R490</f>
      </c>
      <c r="R490" s="557">
        <f t="shared" ref="R490:R491" si="754">J490+L490</f>
      </c>
      <c r="S490" s="554">
        <f t="shared" ref="S490:S491" si="836">K490+M490</f>
      </c>
      <c r="T490" s="626">
        <f t="shared" ref="T490:T515" si="111">S490/F490</f>
      </c>
      <c r="U490" s="626">
        <f t="shared" ref="U490:U515" si="567">S490/(F490+(AX490*500)+F490*3%)</f>
      </c>
      <c r="V490" s="626">
        <f t="shared" ref="V490:V515" si="127">S490/R490</f>
      </c>
      <c r="W490" s="622">
        <v>5</v>
      </c>
      <c r="X490" s="626">
        <f t="shared" ref="X490:X515" si="70">F490/W490</f>
      </c>
      <c r="Y490" s="626">
        <f t="shared" ref="Y490:Y515" si="52">F490/R490</f>
      </c>
      <c r="Z490" s="626">
        <f t="shared" ref="Z490:Z515" si="481">F490/AL490</f>
      </c>
      <c r="AA490" s="626">
        <f t="shared" ref="AA490:AA515" si="164">F490/AK490*1000</f>
      </c>
      <c r="AB490" s="626">
        <f t="shared" ref="AB490:AB515" si="205">F490/AN490</f>
      </c>
      <c r="AC490" s="556">
        <f t="shared" ref="AC490:AC515" si="678">AL490/AK490</f>
      </c>
      <c r="AD490" s="556">
        <f t="shared" ref="AD490:AD515" si="86">AN490/AM490</f>
      </c>
      <c r="AE490" s="556">
        <f t="shared" ref="AE490:AE515" si="373">AP490/AM490</f>
      </c>
      <c r="AF490" s="556">
        <f t="shared" ref="AF490:AF515" si="497">R490/AP490</f>
      </c>
      <c r="AG490" s="556">
        <f t="shared" ref="AG490:AG515" si="180">AR490/AN490</f>
      </c>
      <c r="AH490" s="556">
        <f t="shared" ref="AH490:AH515" si="221">R490/AR490</f>
      </c>
      <c r="AI490" s="556">
        <f t="shared" ref="AI490:AI515" si="893">AQ490/AP490</f>
      </c>
      <c r="AJ490" s="622">
        <v>59</v>
      </c>
      <c r="AK490" s="628">
        <v>26738</v>
      </c>
      <c r="AL490" s="628">
        <v>539</v>
      </c>
      <c r="AM490" s="628">
        <v>590</v>
      </c>
      <c r="AN490" s="628">
        <v>80</v>
      </c>
      <c r="AO490" s="560">
        <v>20</v>
      </c>
      <c r="AP490" s="622">
        <v>70</v>
      </c>
      <c r="AQ490" s="560">
        <v>65</v>
      </c>
      <c r="AR490" s="560">
        <v>6</v>
      </c>
      <c r="AS490" s="622">
        <v>6</v>
      </c>
      <c r="AT490" s="622">
        <v>0</v>
      </c>
      <c r="AU490" s="622">
        <v>21</v>
      </c>
      <c r="AV490" s="630"/>
      <c r="AW490" s="630"/>
      <c r="AX490" s="731">
        <f t="shared" ref="AX490:AX491" si="619">COUNT(AU490)</f>
      </c>
    </row>
    <row r="491">
      <c r="A491" s="741"/>
      <c r="B491" s="614" t="s">
        <v>395</v>
      </c>
      <c r="C491" s="560" t="s">
        <v>412</v>
      </c>
      <c r="D491" s="615" t="s">
        <v>410</v>
      </c>
      <c r="E491" s="702" t="s">
        <v>396</v>
      </c>
      <c r="F491" s="617">
        <f t="shared" si="314"/>
      </c>
      <c r="G491" s="617">
        <v>550.69</v>
      </c>
      <c r="H491" s="617">
        <v>483.05</v>
      </c>
      <c r="I491" s="659">
        <v>0</v>
      </c>
      <c r="J491" s="559">
        <v>2</v>
      </c>
      <c r="K491" s="617">
        <v>5656.369999999995</v>
      </c>
      <c r="L491" s="555">
        <v>0</v>
      </c>
      <c r="M491" s="617">
        <v>0</v>
      </c>
      <c r="N491" s="622">
        <v>1</v>
      </c>
      <c r="O491" s="556">
        <f t="shared" si="17"/>
      </c>
      <c r="P491" s="747"/>
      <c r="Q491" s="625">
        <f t="shared" si="696"/>
      </c>
      <c r="R491" s="557">
        <f t="shared" si="754"/>
      </c>
      <c r="S491" s="554">
        <f t="shared" si="836"/>
      </c>
      <c r="T491" s="626">
        <f t="shared" si="111"/>
      </c>
      <c r="U491" s="626">
        <f t="shared" si="567"/>
      </c>
      <c r="V491" s="626">
        <f t="shared" si="127"/>
      </c>
      <c r="W491" s="622">
        <v>1</v>
      </c>
      <c r="X491" s="626">
        <f t="shared" si="70"/>
      </c>
      <c r="Y491" s="626">
        <f t="shared" si="52"/>
      </c>
      <c r="Z491" s="626">
        <f t="shared" si="481"/>
      </c>
      <c r="AA491" s="626">
        <f t="shared" si="164"/>
      </c>
      <c r="AB491" s="626">
        <f t="shared" si="205"/>
      </c>
      <c r="AC491" s="556">
        <f t="shared" si="678"/>
      </c>
      <c r="AD491" s="556">
        <f t="shared" si="86"/>
      </c>
      <c r="AE491" s="556">
        <f t="shared" si="373"/>
      </c>
      <c r="AF491" s="556">
        <f t="shared" si="497"/>
      </c>
      <c r="AG491" s="556">
        <f t="shared" si="180"/>
      </c>
      <c r="AH491" s="556">
        <f t="shared" si="221"/>
      </c>
      <c r="AI491" s="556">
        <f t="shared" si="893"/>
      </c>
      <c r="AJ491" s="622">
        <v>60</v>
      </c>
      <c r="AK491" s="628">
        <v>10169</v>
      </c>
      <c r="AL491" s="628">
        <v>234</v>
      </c>
      <c r="AM491" s="628">
        <v>263</v>
      </c>
      <c r="AN491" s="628">
        <v>26</v>
      </c>
      <c r="AO491" s="560">
        <v>10</v>
      </c>
      <c r="AP491" s="628">
        <v>36</v>
      </c>
      <c r="AQ491" s="560">
        <v>31</v>
      </c>
      <c r="AR491" s="560">
        <v>2</v>
      </c>
      <c r="AS491" s="622">
        <v>3</v>
      </c>
      <c r="AT491" s="622">
        <v>0</v>
      </c>
      <c r="AU491" s="622">
        <v>10</v>
      </c>
      <c r="AV491" s="630"/>
      <c r="AW491" s="630"/>
      <c r="AX491" s="731">
        <f t="shared" si="619"/>
      </c>
    </row>
    <row r="492">
      <c r="A492" s="741"/>
      <c r="B492" s="641" t="s">
        <v>397</v>
      </c>
      <c r="C492" s="641"/>
      <c r="D492" s="641"/>
      <c r="E492" s="641"/>
      <c r="F492" s="642">
        <f>SUM(F490:F491)</f>
      </c>
      <c r="G492" s="642">
        <f>SUM(G490:G491)</f>
      </c>
      <c r="H492" s="642">
        <f>SUM(H490:H491)</f>
      </c>
      <c r="I492" s="624">
        <f>SUM(I490:I491)</f>
      </c>
      <c r="J492" s="745">
        <f>SUM(J490:J491)</f>
      </c>
      <c r="K492" s="642">
        <f>SUM(K490:K491)</f>
      </c>
      <c r="L492" s="644">
        <f>SUM(L490:L491)</f>
      </c>
      <c r="M492" s="642">
        <f>SUM(M490:M491)</f>
      </c>
      <c r="N492" s="651">
        <f>SUM(N490:N491)</f>
      </c>
      <c r="O492" s="648">
        <f t="shared" si="17"/>
      </c>
      <c r="P492" s="748">
        <f>SUM(P490:P491)</f>
      </c>
      <c r="Q492" s="625">
        <f t="shared" si="696"/>
      </c>
      <c r="R492" s="667">
        <f>SUM(R490:R491)</f>
      </c>
      <c r="S492" s="668">
        <f>SUM(S490:S491)</f>
      </c>
      <c r="T492" s="650">
        <f t="shared" si="111"/>
      </c>
      <c r="U492" s="650">
        <f t="shared" si="567"/>
      </c>
      <c r="V492" s="650">
        <f t="shared" si="127"/>
      </c>
      <c r="W492" s="651">
        <f>SUM(W490:W491)</f>
      </c>
      <c r="X492" s="650">
        <f t="shared" si="70"/>
      </c>
      <c r="Y492" s="650">
        <f t="shared" si="52"/>
      </c>
      <c r="Z492" s="650">
        <f t="shared" si="481"/>
      </c>
      <c r="AA492" s="650">
        <f t="shared" si="164"/>
      </c>
      <c r="AB492" s="650">
        <f t="shared" si="205"/>
      </c>
      <c r="AC492" s="648">
        <f t="shared" si="678"/>
      </c>
      <c r="AD492" s="648">
        <f t="shared" si="86"/>
      </c>
      <c r="AE492" s="648">
        <f t="shared" si="373"/>
      </c>
      <c r="AF492" s="648">
        <f t="shared" si="497"/>
      </c>
      <c r="AG492" s="648">
        <f t="shared" si="180"/>
      </c>
      <c r="AH492" s="648">
        <f t="shared" si="221"/>
      </c>
      <c r="AI492" s="648">
        <f t="shared" si="893"/>
      </c>
      <c r="AJ492" s="651">
        <f>AVERAGE(AJ490:AJ491)</f>
      </c>
      <c r="AK492" s="651">
        <f>SUM(AK490:AK491)</f>
      </c>
      <c r="AL492" s="651">
        <f>SUM(AL490:AL491)</f>
      </c>
      <c r="AM492" s="651">
        <f>SUM(AM490:AM491)</f>
      </c>
      <c r="AN492" s="651">
        <f>SUM(AN490:AN491)</f>
      </c>
      <c r="AO492" s="644">
        <f>SUM(AO490:AO491)</f>
      </c>
      <c r="AP492" s="651">
        <f>SUM(AP490:AP491)</f>
      </c>
      <c r="AQ492" s="644">
        <f>SUM(AQ490:AQ491)</f>
      </c>
      <c r="AR492" s="644">
        <f>SUM(AR490:AR491)</f>
      </c>
      <c r="AS492" s="651">
        <f>SUM(AS490:AS491)</f>
      </c>
      <c r="AT492" s="651">
        <f>SUM(AT490:AT491)</f>
      </c>
      <c r="AU492" s="651">
        <f>SUM(AU490:AU491)</f>
      </c>
      <c r="AV492" s="654"/>
      <c r="AW492" s="654"/>
      <c r="AX492" s="651">
        <f>SUM(AX490:AX491)</f>
      </c>
    </row>
    <row r="493">
      <c r="A493" s="741"/>
      <c r="B493" s="692" t="s">
        <v>458</v>
      </c>
      <c r="C493" s="614" t="s">
        <v>394</v>
      </c>
      <c r="D493" s="615" t="s">
        <v>417</v>
      </c>
      <c r="E493" s="702" t="s">
        <v>399</v>
      </c>
      <c r="F493" s="617">
        <f t="shared" ref="F493:F497" si="315">G493+H493+I493</f>
      </c>
      <c r="G493" s="617">
        <v>1229.15</v>
      </c>
      <c r="H493" s="617">
        <v>1118.31</v>
      </c>
      <c r="I493" s="659">
        <v>0</v>
      </c>
      <c r="J493" s="555">
        <v>1</v>
      </c>
      <c r="K493" s="617">
        <v>3108.11</v>
      </c>
      <c r="L493" s="555">
        <v>0</v>
      </c>
      <c r="M493" s="617">
        <v>0</v>
      </c>
      <c r="N493" s="622">
        <v>0</v>
      </c>
      <c r="O493" s="558">
        <v>0</v>
      </c>
      <c r="P493" s="749"/>
      <c r="Q493" s="625">
        <f t="shared" si="696"/>
      </c>
      <c r="R493" s="557">
        <f t="shared" ref="R493:R497" si="755">J493+L493</f>
      </c>
      <c r="S493" s="554">
        <f t="shared" ref="S493:S497" si="837">K493+M493</f>
      </c>
      <c r="T493" s="626">
        <f t="shared" si="111"/>
      </c>
      <c r="U493" s="626">
        <f t="shared" si="567"/>
      </c>
      <c r="V493" s="626">
        <f t="shared" si="127"/>
      </c>
      <c r="W493" s="622">
        <v>0</v>
      </c>
      <c r="X493" s="626">
        <f t="shared" si="70"/>
      </c>
      <c r="Y493" s="626">
        <f t="shared" si="52"/>
      </c>
      <c r="Z493" s="626">
        <f t="shared" si="481"/>
      </c>
      <c r="AA493" s="626">
        <f t="shared" si="164"/>
      </c>
      <c r="AB493" s="626">
        <f t="shared" si="205"/>
      </c>
      <c r="AC493" s="556">
        <f t="shared" si="678"/>
      </c>
      <c r="AD493" s="556">
        <f t="shared" si="86"/>
      </c>
      <c r="AE493" s="556">
        <f t="shared" si="373"/>
      </c>
      <c r="AF493" s="556">
        <f t="shared" si="497"/>
      </c>
      <c r="AG493" s="556">
        <f t="shared" si="180"/>
      </c>
      <c r="AH493" s="556">
        <f t="shared" si="221"/>
      </c>
      <c r="AI493" s="556">
        <f t="shared" si="893"/>
      </c>
      <c r="AJ493" s="622">
        <v>28</v>
      </c>
      <c r="AK493" s="628">
        <v>23048</v>
      </c>
      <c r="AL493" s="628">
        <v>719</v>
      </c>
      <c r="AM493" s="628">
        <v>760</v>
      </c>
      <c r="AN493" s="628">
        <v>88</v>
      </c>
      <c r="AO493" s="555">
        <v>14</v>
      </c>
      <c r="AP493" s="622">
        <v>24</v>
      </c>
      <c r="AQ493" s="555">
        <v>67</v>
      </c>
      <c r="AR493" s="555">
        <v>1</v>
      </c>
      <c r="AS493" s="622">
        <v>9</v>
      </c>
      <c r="AT493" s="622">
        <v>1</v>
      </c>
      <c r="AU493" s="622">
        <v>34</v>
      </c>
      <c r="AV493" s="630"/>
      <c r="AW493" s="630"/>
      <c r="AX493" s="731">
        <f t="shared" ref="AX493:AX497" si="620">COUNT(AU493)</f>
      </c>
    </row>
    <row r="494">
      <c r="A494" s="741"/>
      <c r="B494" s="692" t="s">
        <v>458</v>
      </c>
      <c r="C494" s="614" t="s">
        <v>394</v>
      </c>
      <c r="D494" s="615" t="s">
        <v>417</v>
      </c>
      <c r="E494" s="702" t="s">
        <v>401</v>
      </c>
      <c r="F494" s="617">
        <f t="shared" si="315"/>
      </c>
      <c r="G494" s="617">
        <v>1775.45</v>
      </c>
      <c r="H494" s="617">
        <v>1285.94</v>
      </c>
      <c r="I494" s="659">
        <v>0</v>
      </c>
      <c r="J494" s="555">
        <v>4</v>
      </c>
      <c r="K494" s="617">
        <v>7413.129999999999</v>
      </c>
      <c r="L494" s="555">
        <v>0</v>
      </c>
      <c r="M494" s="617">
        <v>0</v>
      </c>
      <c r="N494" s="622">
        <v>0</v>
      </c>
      <c r="O494" s="556">
        <f t="shared" ref="O494:O515" si="18">N494/R494</f>
      </c>
      <c r="P494" s="749"/>
      <c r="Q494" s="625">
        <f t="shared" si="696"/>
      </c>
      <c r="R494" s="557">
        <f t="shared" si="755"/>
      </c>
      <c r="S494" s="554">
        <f t="shared" si="837"/>
      </c>
      <c r="T494" s="626">
        <f t="shared" si="111"/>
      </c>
      <c r="U494" s="626">
        <f t="shared" si="567"/>
      </c>
      <c r="V494" s="626">
        <f t="shared" si="127"/>
      </c>
      <c r="W494" s="622">
        <v>3</v>
      </c>
      <c r="X494" s="626">
        <f t="shared" si="70"/>
      </c>
      <c r="Y494" s="626">
        <f t="shared" si="52"/>
      </c>
      <c r="Z494" s="626">
        <f t="shared" si="481"/>
      </c>
      <c r="AA494" s="626">
        <f t="shared" si="164"/>
      </c>
      <c r="AB494" s="626">
        <f t="shared" si="205"/>
      </c>
      <c r="AC494" s="556">
        <f t="shared" si="678"/>
      </c>
      <c r="AD494" s="556">
        <f t="shared" si="86"/>
      </c>
      <c r="AE494" s="556">
        <f t="shared" si="373"/>
      </c>
      <c r="AF494" s="556">
        <f t="shared" si="497"/>
      </c>
      <c r="AG494" s="556">
        <f t="shared" si="180"/>
      </c>
      <c r="AH494" s="556">
        <f t="shared" si="221"/>
      </c>
      <c r="AI494" s="556">
        <f t="shared" si="893"/>
      </c>
      <c r="AJ494" s="622">
        <v>39</v>
      </c>
      <c r="AK494" s="628">
        <v>26362</v>
      </c>
      <c r="AL494" s="628">
        <v>606</v>
      </c>
      <c r="AM494" s="628">
        <v>635</v>
      </c>
      <c r="AN494" s="622">
        <v>109</v>
      </c>
      <c r="AO494" s="555">
        <v>19</v>
      </c>
      <c r="AP494" s="628">
        <v>38</v>
      </c>
      <c r="AQ494" s="555">
        <v>94</v>
      </c>
      <c r="AR494" s="555">
        <v>4</v>
      </c>
      <c r="AS494" s="628">
        <v>8</v>
      </c>
      <c r="AT494" s="628">
        <v>0</v>
      </c>
      <c r="AU494" s="628">
        <v>28</v>
      </c>
      <c r="AV494" s="630"/>
      <c r="AW494" s="630"/>
      <c r="AX494" s="731">
        <f t="shared" si="620"/>
      </c>
    </row>
    <row r="495">
      <c r="A495" s="741"/>
      <c r="B495" s="692" t="s">
        <v>458</v>
      </c>
      <c r="C495" s="614" t="s">
        <v>394</v>
      </c>
      <c r="D495" s="615" t="s">
        <v>417</v>
      </c>
      <c r="E495" s="702" t="s">
        <v>402</v>
      </c>
      <c r="F495" s="617">
        <f t="shared" si="315"/>
      </c>
      <c r="G495" s="617">
        <v>1589.63</v>
      </c>
      <c r="H495" s="617">
        <v>1299.51</v>
      </c>
      <c r="I495" s="659">
        <v>0</v>
      </c>
      <c r="J495" s="555">
        <v>3</v>
      </c>
      <c r="K495" s="617">
        <v>6531.530000000001</v>
      </c>
      <c r="L495" s="555">
        <v>0</v>
      </c>
      <c r="M495" s="617">
        <v>0</v>
      </c>
      <c r="N495" s="622">
        <v>0</v>
      </c>
      <c r="O495" s="556">
        <f t="shared" si="18"/>
      </c>
      <c r="P495" s="749"/>
      <c r="Q495" s="625">
        <f t="shared" si="696"/>
      </c>
      <c r="R495" s="557">
        <f t="shared" si="755"/>
      </c>
      <c r="S495" s="554">
        <f t="shared" si="837"/>
      </c>
      <c r="T495" s="626">
        <f t="shared" si="111"/>
      </c>
      <c r="U495" s="626">
        <f t="shared" si="567"/>
      </c>
      <c r="V495" s="626">
        <f t="shared" si="127"/>
      </c>
      <c r="W495" s="622">
        <v>2</v>
      </c>
      <c r="X495" s="626">
        <f t="shared" si="70"/>
      </c>
      <c r="Y495" s="626">
        <f t="shared" si="52"/>
      </c>
      <c r="Z495" s="626">
        <f t="shared" si="481"/>
      </c>
      <c r="AA495" s="626">
        <f t="shared" si="164"/>
      </c>
      <c r="AB495" s="626">
        <f t="shared" si="205"/>
      </c>
      <c r="AC495" s="556">
        <f t="shared" si="678"/>
      </c>
      <c r="AD495" s="556">
        <f t="shared" si="86"/>
      </c>
      <c r="AE495" s="556">
        <f t="shared" si="373"/>
      </c>
      <c r="AF495" s="556">
        <f t="shared" si="497"/>
      </c>
      <c r="AG495" s="556">
        <f t="shared" si="180"/>
      </c>
      <c r="AH495" s="556">
        <f t="shared" si="221"/>
      </c>
      <c r="AI495" s="556">
        <f t="shared" si="893"/>
      </c>
      <c r="AJ495" s="622">
        <v>42</v>
      </c>
      <c r="AK495" s="628">
        <v>20195</v>
      </c>
      <c r="AL495" s="628">
        <v>409</v>
      </c>
      <c r="AM495" s="628">
        <v>428</v>
      </c>
      <c r="AN495" s="628">
        <v>100</v>
      </c>
      <c r="AO495" s="555">
        <v>91</v>
      </c>
      <c r="AP495" s="622">
        <v>59</v>
      </c>
      <c r="AQ495" s="555">
        <v>78</v>
      </c>
      <c r="AR495" s="555">
        <v>3</v>
      </c>
      <c r="AS495" s="628">
        <v>7</v>
      </c>
      <c r="AT495" s="628">
        <v>1</v>
      </c>
      <c r="AU495" s="628">
        <v>21</v>
      </c>
      <c r="AV495" s="630"/>
      <c r="AW495" s="630"/>
      <c r="AX495" s="731">
        <f t="shared" si="620"/>
      </c>
    </row>
    <row r="496">
      <c r="A496" s="741"/>
      <c r="B496" s="692" t="s">
        <v>458</v>
      </c>
      <c r="C496" s="614" t="s">
        <v>394</v>
      </c>
      <c r="D496" s="615" t="s">
        <v>417</v>
      </c>
      <c r="E496" s="702" t="s">
        <v>403</v>
      </c>
      <c r="F496" s="617">
        <f t="shared" si="315"/>
      </c>
      <c r="G496" s="617">
        <v>1641.01</v>
      </c>
      <c r="H496" s="617">
        <v>935.63</v>
      </c>
      <c r="I496" s="659">
        <v>0</v>
      </c>
      <c r="J496" s="555">
        <v>3</v>
      </c>
      <c r="K496" s="617">
        <v>6299.639999999996</v>
      </c>
      <c r="L496" s="555">
        <v>0</v>
      </c>
      <c r="M496" s="617">
        <v>0</v>
      </c>
      <c r="N496" s="622">
        <v>1</v>
      </c>
      <c r="O496" s="556">
        <f t="shared" si="18"/>
      </c>
      <c r="P496" s="749"/>
      <c r="Q496" s="625">
        <f t="shared" si="696"/>
      </c>
      <c r="R496" s="557">
        <f t="shared" si="755"/>
      </c>
      <c r="S496" s="554">
        <f t="shared" si="837"/>
      </c>
      <c r="T496" s="626">
        <f t="shared" si="111"/>
      </c>
      <c r="U496" s="626">
        <f t="shared" si="567"/>
      </c>
      <c r="V496" s="626">
        <f t="shared" si="127"/>
      </c>
      <c r="W496" s="622">
        <v>3</v>
      </c>
      <c r="X496" s="626">
        <f t="shared" si="70"/>
      </c>
      <c r="Y496" s="626">
        <f t="shared" si="52"/>
      </c>
      <c r="Z496" s="626">
        <f t="shared" si="481"/>
      </c>
      <c r="AA496" s="626">
        <f t="shared" si="164"/>
      </c>
      <c r="AB496" s="626">
        <f t="shared" si="205"/>
      </c>
      <c r="AC496" s="556">
        <f t="shared" si="678"/>
      </c>
      <c r="AD496" s="556">
        <f t="shared" si="86"/>
      </c>
      <c r="AE496" s="556">
        <f t="shared" si="373"/>
      </c>
      <c r="AF496" s="556">
        <f t="shared" si="497"/>
      </c>
      <c r="AG496" s="556">
        <f t="shared" si="180"/>
      </c>
      <c r="AH496" s="556">
        <f t="shared" si="221"/>
      </c>
      <c r="AI496" s="556">
        <f t="shared" si="893"/>
      </c>
      <c r="AJ496" s="622">
        <v>46</v>
      </c>
      <c r="AK496" s="628">
        <v>16702</v>
      </c>
      <c r="AL496" s="628">
        <v>377</v>
      </c>
      <c r="AM496" s="628">
        <v>383</v>
      </c>
      <c r="AN496" s="628">
        <v>84</v>
      </c>
      <c r="AO496" s="555">
        <v>24</v>
      </c>
      <c r="AP496" s="622">
        <v>76</v>
      </c>
      <c r="AQ496" s="555">
        <v>76</v>
      </c>
      <c r="AR496" s="555">
        <v>3</v>
      </c>
      <c r="AS496" s="622">
        <v>7</v>
      </c>
      <c r="AT496" s="622">
        <v>1</v>
      </c>
      <c r="AU496" s="622">
        <v>14</v>
      </c>
      <c r="AV496" s="630"/>
      <c r="AW496" s="630"/>
      <c r="AX496" s="731">
        <f t="shared" si="620"/>
      </c>
    </row>
    <row r="497">
      <c r="A497" s="741"/>
      <c r="B497" s="692" t="s">
        <v>458</v>
      </c>
      <c r="C497" s="614" t="s">
        <v>394</v>
      </c>
      <c r="D497" s="615" t="s">
        <v>417</v>
      </c>
      <c r="E497" s="655" t="s">
        <v>404</v>
      </c>
      <c r="F497" s="736">
        <f t="shared" si="315"/>
      </c>
      <c r="G497" s="736">
        <v>2081.99</v>
      </c>
      <c r="H497" s="736">
        <v>1077.13</v>
      </c>
      <c r="I497" s="750">
        <v>0</v>
      </c>
      <c r="J497" s="656">
        <v>4</v>
      </c>
      <c r="K497" s="689">
        <v>8904.699999999997</v>
      </c>
      <c r="L497" s="693">
        <v>0</v>
      </c>
      <c r="M497" s="736">
        <v>0</v>
      </c>
      <c r="N497" s="696">
        <v>1</v>
      </c>
      <c r="O497" s="660">
        <f t="shared" si="18"/>
      </c>
      <c r="P497" s="659"/>
      <c r="Q497" s="625">
        <f t="shared" si="696"/>
      </c>
      <c r="R497" s="557">
        <f t="shared" si="755"/>
      </c>
      <c r="S497" s="554">
        <f t="shared" si="837"/>
      </c>
      <c r="T497" s="626">
        <f t="shared" si="111"/>
      </c>
      <c r="U497" s="626">
        <f t="shared" si="567"/>
      </c>
      <c r="V497" s="626">
        <f t="shared" si="127"/>
      </c>
      <c r="W497" s="622">
        <v>4</v>
      </c>
      <c r="X497" s="626">
        <f t="shared" si="70"/>
      </c>
      <c r="Y497" s="626">
        <f t="shared" si="52"/>
      </c>
      <c r="Z497" s="626">
        <f t="shared" si="481"/>
      </c>
      <c r="AA497" s="626">
        <f t="shared" si="164"/>
      </c>
      <c r="AB497" s="626">
        <f t="shared" si="205"/>
      </c>
      <c r="AC497" s="556">
        <f t="shared" si="678"/>
      </c>
      <c r="AD497" s="556">
        <f t="shared" si="86"/>
      </c>
      <c r="AE497" s="556">
        <f t="shared" si="373"/>
      </c>
      <c r="AF497" s="556">
        <f t="shared" si="497"/>
      </c>
      <c r="AG497" s="556">
        <f t="shared" si="180"/>
      </c>
      <c r="AH497" s="556">
        <f t="shared" si="221"/>
      </c>
      <c r="AI497" s="556">
        <f t="shared" si="893"/>
      </c>
      <c r="AJ497" s="622">
        <v>47</v>
      </c>
      <c r="AK497" s="628">
        <v>17998</v>
      </c>
      <c r="AL497" s="628">
        <v>453</v>
      </c>
      <c r="AM497" s="628">
        <v>478</v>
      </c>
      <c r="AN497" s="628">
        <v>95</v>
      </c>
      <c r="AO497" s="555">
        <v>36</v>
      </c>
      <c r="AP497" s="622">
        <v>65</v>
      </c>
      <c r="AQ497" s="555">
        <v>81</v>
      </c>
      <c r="AR497" s="555">
        <v>4</v>
      </c>
      <c r="AS497" s="628">
        <v>6</v>
      </c>
      <c r="AT497" s="628">
        <v>0</v>
      </c>
      <c r="AU497" s="628">
        <v>15</v>
      </c>
      <c r="AV497" s="630"/>
      <c r="AW497" s="630"/>
      <c r="AX497" s="731">
        <f t="shared" si="620"/>
      </c>
    </row>
    <row r="498">
      <c r="A498" s="741"/>
      <c r="B498" s="641" t="s">
        <v>397</v>
      </c>
      <c r="C498" s="641"/>
      <c r="D498" s="641"/>
      <c r="E498" s="641"/>
      <c r="F498" s="642">
        <f>SUM(F493:F497)</f>
      </c>
      <c r="G498" s="642">
        <f>SUM(G493:G497)</f>
      </c>
      <c r="H498" s="642">
        <f>SUM(H493:H497)</f>
      </c>
      <c r="I498" s="624">
        <f>SUM(I493:I497)</f>
      </c>
      <c r="J498" s="644">
        <f>SUM(J493:J497)</f>
      </c>
      <c r="K498" s="642">
        <f>SUM(K493:K497)</f>
      </c>
      <c r="L498" s="644">
        <f>SUM(L493:L497)</f>
      </c>
      <c r="M498" s="642">
        <f>SUM(M493:M497)</f>
      </c>
      <c r="N498" s="651">
        <f>SUM(N493:N497)</f>
      </c>
      <c r="O498" s="648">
        <f t="shared" si="18"/>
      </c>
      <c r="P498" s="649">
        <f>SUM(P493:P497)</f>
      </c>
      <c r="Q498" s="625">
        <f t="shared" si="696"/>
      </c>
      <c r="R498" s="667">
        <f>SUM(R493:R497)</f>
      </c>
      <c r="S498" s="668">
        <f>SUM(S493:S497)</f>
      </c>
      <c r="T498" s="650">
        <f t="shared" si="111"/>
      </c>
      <c r="U498" s="650">
        <f t="shared" si="567"/>
      </c>
      <c r="V498" s="650">
        <f t="shared" si="127"/>
      </c>
      <c r="W498" s="651">
        <f>SUM(W493:W497)</f>
      </c>
      <c r="X498" s="650">
        <f t="shared" si="70"/>
      </c>
      <c r="Y498" s="650">
        <f t="shared" si="52"/>
      </c>
      <c r="Z498" s="650">
        <f t="shared" si="481"/>
      </c>
      <c r="AA498" s="650">
        <f t="shared" si="164"/>
      </c>
      <c r="AB498" s="650">
        <f t="shared" si="205"/>
      </c>
      <c r="AC498" s="648">
        <f t="shared" si="678"/>
      </c>
      <c r="AD498" s="648">
        <f t="shared" si="86"/>
      </c>
      <c r="AE498" s="648">
        <f t="shared" si="373"/>
      </c>
      <c r="AF498" s="648">
        <f t="shared" si="497"/>
      </c>
      <c r="AG498" s="648">
        <f t="shared" si="180"/>
      </c>
      <c r="AH498" s="648">
        <f t="shared" si="221"/>
      </c>
      <c r="AI498" s="648">
        <f t="shared" si="893"/>
      </c>
      <c r="AJ498" s="651">
        <f>AVERAGE(AJ493:AJ497)</f>
      </c>
      <c r="AK498" s="651">
        <f>AVERAGE(AK493:AK497)</f>
      </c>
      <c r="AL498" s="651">
        <f>AVERAGE(AL493:AL497)</f>
      </c>
      <c r="AM498" s="651">
        <f>AVERAGE(AM493:AM497)</f>
      </c>
      <c r="AN498" s="651">
        <f>AVERAGE(AN493:AN497)</f>
      </c>
      <c r="AO498" s="667">
        <f>SUM(AO493:AO497)</f>
      </c>
      <c r="AP498" s="651">
        <f>AVERAGE(AP493:AP497)</f>
      </c>
      <c r="AQ498" s="667">
        <f>SUM(AQ493:AQ497)</f>
      </c>
      <c r="AR498" s="667">
        <f>SUM(AR493:AR497)</f>
      </c>
      <c r="AS498" s="651">
        <f>AVERAGE(AS493:AS497)</f>
      </c>
      <c r="AT498" s="651">
        <f>AVERAGE(AT493:AT497)</f>
      </c>
      <c r="AU498" s="651">
        <f>AVERAGE(AU493:AU497)</f>
      </c>
      <c r="AV498" s="654"/>
      <c r="AW498" s="654"/>
      <c r="AX498" s="651">
        <f>SUM(AX493:AX497)</f>
      </c>
    </row>
    <row r="499">
      <c r="A499" s="741"/>
      <c r="B499" s="692" t="s">
        <v>458</v>
      </c>
      <c r="C499" s="614" t="s">
        <v>394</v>
      </c>
      <c r="D499" s="615" t="s">
        <v>392</v>
      </c>
      <c r="E499" s="655" t="s">
        <v>405</v>
      </c>
      <c r="F499" s="617">
        <f t="shared" ref="F499:F503" si="316">G499+H499+I499</f>
      </c>
      <c r="G499" s="617">
        <v>1670.21</v>
      </c>
      <c r="H499" s="617">
        <v>1396.95</v>
      </c>
      <c r="I499" s="659">
        <v>0</v>
      </c>
      <c r="J499" s="555">
        <v>1</v>
      </c>
      <c r="K499" s="617">
        <v>1994.8499999999985</v>
      </c>
      <c r="L499" s="555">
        <v>0</v>
      </c>
      <c r="M499" s="617">
        <v>0</v>
      </c>
      <c r="N499" s="622">
        <v>0</v>
      </c>
      <c r="O499" s="556">
        <f t="shared" si="18"/>
      </c>
      <c r="P499" s="659"/>
      <c r="Q499" s="625">
        <f t="shared" si="696"/>
      </c>
      <c r="R499" s="557">
        <f t="shared" ref="R499:R503" si="756">J499+L499</f>
      </c>
      <c r="S499" s="554">
        <f t="shared" ref="S499:S503" si="838">K499+M499</f>
      </c>
      <c r="T499" s="626">
        <f t="shared" si="111"/>
      </c>
      <c r="U499" s="626">
        <f t="shared" si="567"/>
      </c>
      <c r="V499" s="626">
        <f t="shared" si="127"/>
      </c>
      <c r="W499" s="622">
        <v>1</v>
      </c>
      <c r="X499" s="626">
        <f t="shared" si="70"/>
      </c>
      <c r="Y499" s="626">
        <f t="shared" si="52"/>
      </c>
      <c r="Z499" s="626">
        <f t="shared" si="481"/>
      </c>
      <c r="AA499" s="626">
        <f t="shared" si="164"/>
      </c>
      <c r="AB499" s="626">
        <f t="shared" si="205"/>
      </c>
      <c r="AC499" s="556">
        <f t="shared" si="678"/>
      </c>
      <c r="AD499" s="556">
        <f t="shared" si="86"/>
      </c>
      <c r="AE499" s="556">
        <f t="shared" si="373"/>
      </c>
      <c r="AF499" s="556">
        <f t="shared" si="497"/>
      </c>
      <c r="AG499" s="556">
        <f t="shared" si="180"/>
      </c>
      <c r="AH499" s="556">
        <f t="shared" si="221"/>
      </c>
      <c r="AI499" s="556">
        <f t="shared" si="893"/>
      </c>
      <c r="AJ499" s="622">
        <v>49</v>
      </c>
      <c r="AK499" s="628">
        <v>20863</v>
      </c>
      <c r="AL499" s="628">
        <v>436</v>
      </c>
      <c r="AM499" s="628">
        <v>467</v>
      </c>
      <c r="AN499" s="628">
        <v>101</v>
      </c>
      <c r="AO499" s="555">
        <v>20</v>
      </c>
      <c r="AP499" s="622">
        <v>34</v>
      </c>
      <c r="AQ499" s="555">
        <v>73</v>
      </c>
      <c r="AR499" s="555">
        <v>1</v>
      </c>
      <c r="AS499" s="622">
        <v>1</v>
      </c>
      <c r="AT499" s="622">
        <v>2</v>
      </c>
      <c r="AU499" s="622">
        <v>18</v>
      </c>
      <c r="AV499" s="630"/>
      <c r="AW499" s="630"/>
      <c r="AX499" s="731">
        <f t="shared" ref="AX499:AX503" si="621">COUNT(AU499)</f>
      </c>
    </row>
    <row r="500">
      <c r="A500" s="741"/>
      <c r="B500" s="692" t="s">
        <v>458</v>
      </c>
      <c r="C500" s="614" t="s">
        <v>394</v>
      </c>
      <c r="D500" s="615" t="s">
        <v>392</v>
      </c>
      <c r="E500" s="655" t="s">
        <v>406</v>
      </c>
      <c r="F500" s="617">
        <f t="shared" si="316"/>
      </c>
      <c r="G500" s="617">
        <v>1457.28</v>
      </c>
      <c r="H500" s="617">
        <v>1886.72</v>
      </c>
      <c r="I500" s="659">
        <v>0</v>
      </c>
      <c r="J500" s="555">
        <v>3</v>
      </c>
      <c r="K500" s="617">
        <v>7651.220000000001</v>
      </c>
      <c r="L500" s="555">
        <v>0</v>
      </c>
      <c r="M500" s="617">
        <v>0</v>
      </c>
      <c r="N500" s="622">
        <v>0</v>
      </c>
      <c r="O500" s="556">
        <f t="shared" si="18"/>
      </c>
      <c r="P500" s="659"/>
      <c r="Q500" s="625">
        <f t="shared" si="696"/>
      </c>
      <c r="R500" s="557">
        <f t="shared" si="756"/>
      </c>
      <c r="S500" s="554">
        <f t="shared" si="838"/>
      </c>
      <c r="T500" s="626">
        <f t="shared" si="111"/>
      </c>
      <c r="U500" s="626">
        <f t="shared" si="567"/>
      </c>
      <c r="V500" s="626">
        <f t="shared" si="127"/>
      </c>
      <c r="W500" s="622">
        <v>3</v>
      </c>
      <c r="X500" s="626">
        <f t="shared" si="70"/>
      </c>
      <c r="Y500" s="626">
        <f t="shared" si="52"/>
      </c>
      <c r="Z500" s="626">
        <f t="shared" si="481"/>
      </c>
      <c r="AA500" s="626">
        <f t="shared" si="164"/>
      </c>
      <c r="AB500" s="626">
        <f t="shared" si="205"/>
      </c>
      <c r="AC500" s="556">
        <f t="shared" si="678"/>
      </c>
      <c r="AD500" s="556">
        <f t="shared" si="86"/>
      </c>
      <c r="AE500" s="556">
        <f t="shared" si="373"/>
      </c>
      <c r="AF500" s="556">
        <f t="shared" si="497"/>
      </c>
      <c r="AG500" s="556">
        <f t="shared" si="180"/>
      </c>
      <c r="AH500" s="556">
        <f t="shared" si="221"/>
      </c>
      <c r="AI500" s="556">
        <f t="shared" si="893"/>
      </c>
      <c r="AJ500" s="622">
        <v>51</v>
      </c>
      <c r="AK500" s="628">
        <v>27461</v>
      </c>
      <c r="AL500" s="628">
        <v>444</v>
      </c>
      <c r="AM500" s="628">
        <v>452</v>
      </c>
      <c r="AN500" s="628">
        <v>120</v>
      </c>
      <c r="AO500" s="555">
        <v>23</v>
      </c>
      <c r="AP500" s="622">
        <v>87</v>
      </c>
      <c r="AQ500" s="555">
        <v>91</v>
      </c>
      <c r="AR500" s="555">
        <v>3</v>
      </c>
      <c r="AS500" s="628">
        <v>4</v>
      </c>
      <c r="AT500" s="628">
        <v>4</v>
      </c>
      <c r="AU500" s="628">
        <v>25</v>
      </c>
      <c r="AV500" s="630"/>
      <c r="AW500" s="630"/>
      <c r="AX500" s="731">
        <f t="shared" si="621"/>
      </c>
    </row>
    <row r="501">
      <c r="A501" s="741"/>
      <c r="B501" s="692" t="s">
        <v>458</v>
      </c>
      <c r="C501" s="614" t="s">
        <v>394</v>
      </c>
      <c r="D501" s="615" t="s">
        <v>392</v>
      </c>
      <c r="E501" s="655" t="s">
        <v>407</v>
      </c>
      <c r="F501" s="617">
        <f t="shared" si="316"/>
      </c>
      <c r="G501" s="617">
        <v>1103.32</v>
      </c>
      <c r="H501" s="617">
        <v>1767.79</v>
      </c>
      <c r="I501" s="659">
        <v>0</v>
      </c>
      <c r="J501" s="555">
        <v>6</v>
      </c>
      <c r="K501" s="617">
        <v>13629.330000000002</v>
      </c>
      <c r="L501" s="555">
        <v>0</v>
      </c>
      <c r="M501" s="617">
        <v>0</v>
      </c>
      <c r="N501" s="622">
        <v>0</v>
      </c>
      <c r="O501" s="556">
        <f t="shared" si="18"/>
      </c>
      <c r="P501" s="624"/>
      <c r="Q501" s="625">
        <f t="shared" si="696"/>
      </c>
      <c r="R501" s="557">
        <f t="shared" si="756"/>
      </c>
      <c r="S501" s="554">
        <f t="shared" si="838"/>
      </c>
      <c r="T501" s="626">
        <f t="shared" si="111"/>
      </c>
      <c r="U501" s="626">
        <f t="shared" si="567"/>
      </c>
      <c r="V501" s="626">
        <f t="shared" si="127"/>
      </c>
      <c r="W501" s="622">
        <v>5</v>
      </c>
      <c r="X501" s="626">
        <f t="shared" si="70"/>
      </c>
      <c r="Y501" s="626">
        <f t="shared" si="52"/>
      </c>
      <c r="Z501" s="626">
        <f t="shared" si="481"/>
      </c>
      <c r="AA501" s="626">
        <f t="shared" si="164"/>
      </c>
      <c r="AB501" s="626">
        <f t="shared" si="205"/>
      </c>
      <c r="AC501" s="556">
        <f t="shared" si="678"/>
      </c>
      <c r="AD501" s="556">
        <f t="shared" si="86"/>
      </c>
      <c r="AE501" s="556">
        <f t="shared" si="373"/>
      </c>
      <c r="AF501" s="556">
        <f t="shared" si="497"/>
      </c>
      <c r="AG501" s="556">
        <f t="shared" si="180"/>
      </c>
      <c r="AH501" s="556">
        <f t="shared" si="221"/>
      </c>
      <c r="AI501" s="556">
        <f t="shared" si="893"/>
      </c>
      <c r="AJ501" s="622">
        <v>53</v>
      </c>
      <c r="AK501" s="628">
        <v>24920</v>
      </c>
      <c r="AL501" s="628">
        <v>410</v>
      </c>
      <c r="AM501" s="628">
        <v>408</v>
      </c>
      <c r="AN501" s="628">
        <v>106</v>
      </c>
      <c r="AO501" s="555">
        <v>16</v>
      </c>
      <c r="AP501" s="622">
        <v>51</v>
      </c>
      <c r="AQ501" s="555">
        <v>74</v>
      </c>
      <c r="AR501" s="555">
        <v>6</v>
      </c>
      <c r="AS501" s="628">
        <v>6</v>
      </c>
      <c r="AT501" s="628">
        <v>0</v>
      </c>
      <c r="AU501" s="628">
        <v>17</v>
      </c>
      <c r="AV501" s="630"/>
      <c r="AW501" s="630"/>
      <c r="AX501" s="731">
        <f t="shared" si="621"/>
      </c>
    </row>
    <row r="502">
      <c r="A502" s="741"/>
      <c r="B502" s="692" t="s">
        <v>458</v>
      </c>
      <c r="C502" s="614" t="s">
        <v>394</v>
      </c>
      <c r="D502" s="615" t="s">
        <v>392</v>
      </c>
      <c r="E502" s="655" t="s">
        <v>408</v>
      </c>
      <c r="F502" s="617">
        <f t="shared" si="316"/>
      </c>
      <c r="G502" s="617">
        <v>1417.42</v>
      </c>
      <c r="H502" s="617">
        <v>1270.93</v>
      </c>
      <c r="I502" s="659">
        <v>0</v>
      </c>
      <c r="J502" s="557">
        <v>3</v>
      </c>
      <c r="K502" s="618">
        <v>7651.229999999996</v>
      </c>
      <c r="L502" s="555">
        <v>0</v>
      </c>
      <c r="M502" s="617">
        <v>0</v>
      </c>
      <c r="N502" s="622">
        <v>0</v>
      </c>
      <c r="O502" s="556">
        <f t="shared" si="18"/>
      </c>
      <c r="P502" s="624"/>
      <c r="Q502" s="625">
        <f t="shared" si="696"/>
      </c>
      <c r="R502" s="557">
        <f t="shared" si="756"/>
      </c>
      <c r="S502" s="554">
        <f t="shared" si="838"/>
      </c>
      <c r="T502" s="626">
        <f t="shared" si="111"/>
      </c>
      <c r="U502" s="626">
        <f t="shared" si="567"/>
      </c>
      <c r="V502" s="626">
        <f t="shared" si="127"/>
      </c>
      <c r="W502" s="622">
        <v>2</v>
      </c>
      <c r="X502" s="626">
        <f t="shared" si="70"/>
      </c>
      <c r="Y502" s="626">
        <f t="shared" si="52"/>
      </c>
      <c r="Z502" s="626">
        <f t="shared" si="481"/>
      </c>
      <c r="AA502" s="626">
        <f t="shared" si="164"/>
      </c>
      <c r="AB502" s="626">
        <f t="shared" si="205"/>
      </c>
      <c r="AC502" s="556">
        <f t="shared" si="678"/>
      </c>
      <c r="AD502" s="556">
        <f t="shared" si="86"/>
      </c>
      <c r="AE502" s="556">
        <f t="shared" si="373"/>
      </c>
      <c r="AF502" s="556">
        <f t="shared" si="497"/>
      </c>
      <c r="AG502" s="556">
        <f t="shared" si="180"/>
      </c>
      <c r="AH502" s="556">
        <f t="shared" si="221"/>
      </c>
      <c r="AI502" s="556">
        <f t="shared" si="893"/>
      </c>
      <c r="AJ502" s="622">
        <v>54</v>
      </c>
      <c r="AK502" s="628">
        <v>23392</v>
      </c>
      <c r="AL502" s="628">
        <v>475</v>
      </c>
      <c r="AM502" s="628">
        <v>487</v>
      </c>
      <c r="AN502" s="628">
        <v>96</v>
      </c>
      <c r="AO502" s="555">
        <v>19</v>
      </c>
      <c r="AP502" s="622">
        <v>60</v>
      </c>
      <c r="AQ502" s="555">
        <v>69</v>
      </c>
      <c r="AR502" s="555">
        <v>3</v>
      </c>
      <c r="AS502" s="628">
        <v>0</v>
      </c>
      <c r="AT502" s="628">
        <v>3</v>
      </c>
      <c r="AU502" s="628">
        <v>7</v>
      </c>
      <c r="AV502" s="630"/>
      <c r="AW502" s="630"/>
      <c r="AX502" s="731">
        <f t="shared" si="621"/>
      </c>
    </row>
    <row r="503">
      <c r="A503" s="741"/>
      <c r="B503" s="692" t="s">
        <v>458</v>
      </c>
      <c r="C503" s="614" t="s">
        <v>394</v>
      </c>
      <c r="D503" s="615" t="s">
        <v>392</v>
      </c>
      <c r="E503" s="655" t="s">
        <v>409</v>
      </c>
      <c r="F503" s="617">
        <f t="shared" si="316"/>
      </c>
      <c r="G503" s="618">
        <v>1615.67</v>
      </c>
      <c r="H503" s="618">
        <v>1285.74</v>
      </c>
      <c r="I503" s="659">
        <v>0</v>
      </c>
      <c r="J503" s="555">
        <v>5</v>
      </c>
      <c r="K503" s="618">
        <v>13861</v>
      </c>
      <c r="L503" s="555">
        <v>0</v>
      </c>
      <c r="M503" s="617">
        <v>0</v>
      </c>
      <c r="N503" s="622">
        <v>0</v>
      </c>
      <c r="O503" s="556">
        <f t="shared" si="18"/>
      </c>
      <c r="P503" s="624"/>
      <c r="Q503" s="625">
        <f t="shared" si="696"/>
      </c>
      <c r="R503" s="557">
        <f t="shared" si="756"/>
      </c>
      <c r="S503" s="554">
        <f t="shared" si="838"/>
      </c>
      <c r="T503" s="626">
        <f t="shared" si="111"/>
      </c>
      <c r="U503" s="626">
        <f t="shared" si="567"/>
      </c>
      <c r="V503" s="626">
        <f t="shared" si="127"/>
      </c>
      <c r="W503" s="622">
        <v>4</v>
      </c>
      <c r="X503" s="626">
        <f t="shared" si="70"/>
      </c>
      <c r="Y503" s="626">
        <f t="shared" si="52"/>
      </c>
      <c r="Z503" s="626">
        <f t="shared" si="481"/>
      </c>
      <c r="AA503" s="626">
        <f t="shared" si="164"/>
      </c>
      <c r="AB503" s="626">
        <f t="shared" si="205"/>
      </c>
      <c r="AC503" s="556">
        <f t="shared" si="678"/>
      </c>
      <c r="AD503" s="556">
        <f t="shared" si="86"/>
      </c>
      <c r="AE503" s="556">
        <f t="shared" si="373"/>
      </c>
      <c r="AF503" s="556">
        <f t="shared" si="497"/>
      </c>
      <c r="AG503" s="556">
        <f t="shared" si="180"/>
      </c>
      <c r="AH503" s="556">
        <f t="shared" si="221"/>
      </c>
      <c r="AI503" s="556">
        <f t="shared" si="893"/>
      </c>
      <c r="AJ503" s="622">
        <v>54</v>
      </c>
      <c r="AK503" s="628">
        <v>23655</v>
      </c>
      <c r="AL503" s="628">
        <v>540</v>
      </c>
      <c r="AM503" s="628">
        <v>587</v>
      </c>
      <c r="AN503" s="628">
        <v>96</v>
      </c>
      <c r="AO503" s="555">
        <v>21</v>
      </c>
      <c r="AP503" s="622">
        <v>66</v>
      </c>
      <c r="AQ503" s="555">
        <v>94</v>
      </c>
      <c r="AR503" s="555">
        <v>5</v>
      </c>
      <c r="AS503" s="622">
        <v>4</v>
      </c>
      <c r="AT503" s="622">
        <v>2</v>
      </c>
      <c r="AU503" s="622">
        <v>6</v>
      </c>
      <c r="AV503" s="630"/>
      <c r="AW503" s="630"/>
      <c r="AX503" s="731">
        <f t="shared" si="621"/>
      </c>
    </row>
    <row r="504">
      <c r="A504" s="741"/>
      <c r="B504" s="641" t="s">
        <v>397</v>
      </c>
      <c r="C504" s="641"/>
      <c r="D504" s="641"/>
      <c r="E504" s="641"/>
      <c r="F504" s="642">
        <f>SUM(F499:F503)</f>
      </c>
      <c r="G504" s="642">
        <f>SUM(G499:G503)</f>
      </c>
      <c r="H504" s="642">
        <f>SUM(H499:H503)</f>
      </c>
      <c r="I504" s="624">
        <f>SUM(I499:I503)</f>
      </c>
      <c r="J504" s="644">
        <f>SUM(J499:J503)</f>
      </c>
      <c r="K504" s="642">
        <f>SUM(K499:K503)</f>
      </c>
      <c r="L504" s="644">
        <f>SUM(L499:L503)</f>
      </c>
      <c r="M504" s="642">
        <f>SUM(M499:M503)</f>
      </c>
      <c r="N504" s="651">
        <f>SUM(N499:N503)</f>
      </c>
      <c r="O504" s="648">
        <f t="shared" si="18"/>
      </c>
      <c r="P504" s="649">
        <f>SUM(P499:P503)</f>
      </c>
      <c r="Q504" s="625">
        <f t="shared" si="696"/>
      </c>
      <c r="R504" s="667">
        <f>SUM(R499:R503)</f>
      </c>
      <c r="S504" s="668">
        <f>SUM(S499:S503)</f>
      </c>
      <c r="T504" s="650">
        <f t="shared" si="111"/>
      </c>
      <c r="U504" s="650">
        <f t="shared" si="567"/>
      </c>
      <c r="V504" s="650">
        <f t="shared" si="127"/>
      </c>
      <c r="W504" s="651">
        <f>SUM(W499:W503)</f>
      </c>
      <c r="X504" s="650">
        <f t="shared" si="70"/>
      </c>
      <c r="Y504" s="650">
        <f t="shared" si="52"/>
      </c>
      <c r="Z504" s="650">
        <f t="shared" si="481"/>
      </c>
      <c r="AA504" s="650">
        <f t="shared" si="164"/>
      </c>
      <c r="AB504" s="650">
        <f t="shared" si="205"/>
      </c>
      <c r="AC504" s="648">
        <f t="shared" si="678"/>
      </c>
      <c r="AD504" s="648">
        <f t="shared" si="86"/>
      </c>
      <c r="AE504" s="648">
        <f t="shared" si="373"/>
      </c>
      <c r="AF504" s="648">
        <f t="shared" si="497"/>
      </c>
      <c r="AG504" s="648">
        <f t="shared" si="180"/>
      </c>
      <c r="AH504" s="648">
        <f t="shared" si="221"/>
      </c>
      <c r="AI504" s="648">
        <f t="shared" si="893"/>
      </c>
      <c r="AJ504" s="651">
        <f>AVERAGE(AJ499:AJ503)</f>
      </c>
      <c r="AK504" s="651">
        <f>SUM(AK499:AK503)</f>
      </c>
      <c r="AL504" s="651">
        <f>SUM(AL499:AL503)</f>
      </c>
      <c r="AM504" s="651">
        <f>SUM(AM499:AM503)</f>
      </c>
      <c r="AN504" s="651">
        <f>SUM(AN499:AN503)</f>
      </c>
      <c r="AO504" s="667">
        <f>SUM(AO499:AO503)</f>
      </c>
      <c r="AP504" s="651">
        <f>SUM(AP499:AP503)</f>
      </c>
      <c r="AQ504" s="667">
        <f>SUM(AQ499:AQ503)</f>
      </c>
      <c r="AR504" s="667">
        <f>SUM(AR499:AR503)</f>
      </c>
      <c r="AS504" s="651">
        <f>SUM(AS499:AS503)</f>
      </c>
      <c r="AT504" s="651">
        <f>SUM(AT499:AT503)</f>
      </c>
      <c r="AU504" s="651">
        <f>SUM(AU499:AU503)</f>
      </c>
      <c r="AV504" s="654"/>
      <c r="AW504" s="654"/>
      <c r="AX504" s="651">
        <f>SUM(AX499:AX503)</f>
      </c>
    </row>
    <row r="505">
      <c r="A505" s="741"/>
      <c r="B505" s="560" t="s">
        <v>395</v>
      </c>
      <c r="C505" s="560" t="s">
        <v>412</v>
      </c>
      <c r="D505" s="560" t="s">
        <v>423</v>
      </c>
      <c r="E505" s="616" t="s">
        <v>411</v>
      </c>
      <c r="F505" s="617">
        <f t="shared" ref="F505:F509" si="317">G505+H505+I505</f>
      </c>
      <c r="G505" s="618">
        <v>1402.45</v>
      </c>
      <c r="H505" s="618">
        <v>1431.62</v>
      </c>
      <c r="I505" s="659">
        <v>0</v>
      </c>
      <c r="J505" s="557">
        <v>7</v>
      </c>
      <c r="K505" s="618">
        <v>15624.180000000008</v>
      </c>
      <c r="L505" s="557">
        <v>0</v>
      </c>
      <c r="M505" s="618">
        <v>0</v>
      </c>
      <c r="N505" s="622">
        <v>0</v>
      </c>
      <c r="O505" s="556">
        <f t="shared" si="18"/>
      </c>
      <c r="P505" s="624"/>
      <c r="Q505" s="625">
        <f t="shared" si="696"/>
      </c>
      <c r="R505" s="557">
        <f t="shared" ref="R505:R509" si="757">J505+L505</f>
      </c>
      <c r="S505" s="554">
        <f t="shared" ref="S505:S509" si="839">K505+M505</f>
      </c>
      <c r="T505" s="626">
        <f t="shared" si="111"/>
      </c>
      <c r="U505" s="626">
        <f t="shared" si="567"/>
      </c>
      <c r="V505" s="626">
        <f t="shared" si="127"/>
      </c>
      <c r="W505" s="622">
        <v>6</v>
      </c>
      <c r="X505" s="626">
        <f t="shared" si="70"/>
      </c>
      <c r="Y505" s="626">
        <f t="shared" si="52"/>
      </c>
      <c r="Z505" s="626">
        <f t="shared" si="481"/>
      </c>
      <c r="AA505" s="626">
        <f t="shared" si="164"/>
      </c>
      <c r="AB505" s="626">
        <f t="shared" si="205"/>
      </c>
      <c r="AC505" s="556">
        <f t="shared" si="678"/>
      </c>
      <c r="AD505" s="556">
        <f t="shared" si="86"/>
      </c>
      <c r="AE505" s="556">
        <f t="shared" si="373"/>
      </c>
      <c r="AF505" s="556">
        <f t="shared" si="497"/>
      </c>
      <c r="AG505" s="556">
        <f t="shared" si="180"/>
      </c>
      <c r="AH505" s="556">
        <f t="shared" si="221"/>
      </c>
      <c r="AI505" s="556">
        <f t="shared" si="893"/>
      </c>
      <c r="AJ505" s="622">
        <v>55</v>
      </c>
      <c r="AK505" s="628">
        <v>22113</v>
      </c>
      <c r="AL505" s="628">
        <v>365</v>
      </c>
      <c r="AM505" s="628">
        <v>382</v>
      </c>
      <c r="AN505" s="628">
        <v>93</v>
      </c>
      <c r="AO505" s="555">
        <v>29</v>
      </c>
      <c r="AP505" s="628">
        <v>94</v>
      </c>
      <c r="AQ505" s="555">
        <v>85</v>
      </c>
      <c r="AR505" s="555">
        <v>7</v>
      </c>
      <c r="AS505" s="628">
        <v>6</v>
      </c>
      <c r="AT505" s="628">
        <v>1</v>
      </c>
      <c r="AU505" s="628">
        <v>17</v>
      </c>
      <c r="AV505" s="630"/>
      <c r="AW505" s="630"/>
      <c r="AX505" s="731">
        <f t="shared" ref="AX505:AX509" si="622">COUNT(AU505)</f>
      </c>
    </row>
    <row r="506">
      <c r="A506" s="741"/>
      <c r="B506" s="560" t="s">
        <v>395</v>
      </c>
      <c r="C506" s="560" t="s">
        <v>412</v>
      </c>
      <c r="D506" s="560" t="s">
        <v>423</v>
      </c>
      <c r="E506" s="616" t="s">
        <v>413</v>
      </c>
      <c r="F506" s="617">
        <f t="shared" si="317"/>
      </c>
      <c r="G506" s="618">
        <v>1590.26</v>
      </c>
      <c r="H506" s="618">
        <v>1677.9</v>
      </c>
      <c r="I506" s="659">
        <v>0</v>
      </c>
      <c r="J506" s="555">
        <v>3</v>
      </c>
      <c r="K506" s="617">
        <v>5796.590000000011</v>
      </c>
      <c r="L506" s="555">
        <v>0</v>
      </c>
      <c r="M506" s="617">
        <v>0</v>
      </c>
      <c r="N506" s="622">
        <v>1</v>
      </c>
      <c r="O506" s="556">
        <f t="shared" si="18"/>
      </c>
      <c r="P506" s="624"/>
      <c r="Q506" s="625">
        <f t="shared" si="696"/>
      </c>
      <c r="R506" s="557">
        <f t="shared" si="757"/>
      </c>
      <c r="S506" s="554">
        <f t="shared" si="839"/>
      </c>
      <c r="T506" s="626">
        <f t="shared" si="111"/>
      </c>
      <c r="U506" s="626">
        <f t="shared" si="567"/>
      </c>
      <c r="V506" s="626">
        <f t="shared" si="127"/>
      </c>
      <c r="W506" s="622">
        <v>3</v>
      </c>
      <c r="X506" s="626">
        <f t="shared" si="70"/>
      </c>
      <c r="Y506" s="626">
        <f t="shared" si="52"/>
      </c>
      <c r="Z506" s="626">
        <f t="shared" si="481"/>
      </c>
      <c r="AA506" s="626">
        <f t="shared" si="164"/>
      </c>
      <c r="AB506" s="626">
        <f t="shared" si="205"/>
      </c>
      <c r="AC506" s="556">
        <f t="shared" si="678"/>
      </c>
      <c r="AD506" s="556">
        <f t="shared" si="86"/>
      </c>
      <c r="AE506" s="556">
        <f t="shared" si="373"/>
      </c>
      <c r="AF506" s="556">
        <f t="shared" si="497"/>
      </c>
      <c r="AG506" s="556">
        <f t="shared" si="180"/>
      </c>
      <c r="AH506" s="556">
        <f t="shared" si="221"/>
      </c>
      <c r="AI506" s="556">
        <f t="shared" si="893"/>
      </c>
      <c r="AJ506" s="622">
        <v>55</v>
      </c>
      <c r="AK506" s="628">
        <v>25499</v>
      </c>
      <c r="AL506" s="628">
        <v>417</v>
      </c>
      <c r="AM506" s="628">
        <v>445</v>
      </c>
      <c r="AN506" s="628">
        <v>107</v>
      </c>
      <c r="AO506" s="555">
        <v>30</v>
      </c>
      <c r="AP506" s="628">
        <v>72</v>
      </c>
      <c r="AQ506" s="557">
        <v>72</v>
      </c>
      <c r="AR506" s="555">
        <v>4</v>
      </c>
      <c r="AS506" s="628">
        <v>6</v>
      </c>
      <c r="AT506" s="628">
        <v>3</v>
      </c>
      <c r="AU506" s="628">
        <v>21</v>
      </c>
      <c r="AV506" s="630"/>
      <c r="AW506" s="630"/>
      <c r="AX506" s="731">
        <f t="shared" si="622"/>
      </c>
    </row>
    <row r="507">
      <c r="A507" s="741"/>
      <c r="B507" s="560" t="s">
        <v>395</v>
      </c>
      <c r="C507" s="560" t="s">
        <v>412</v>
      </c>
      <c r="D507" s="560" t="s">
        <v>423</v>
      </c>
      <c r="E507" s="616" t="s">
        <v>414</v>
      </c>
      <c r="F507" s="617">
        <f t="shared" si="317"/>
      </c>
      <c r="G507" s="617">
        <v>1029.1</v>
      </c>
      <c r="H507" s="618">
        <v>1487.95</v>
      </c>
      <c r="I507" s="659">
        <v>0</v>
      </c>
      <c r="J507" s="557">
        <v>4</v>
      </c>
      <c r="K507" s="618">
        <v>9639.639999999985</v>
      </c>
      <c r="L507" s="557">
        <v>0</v>
      </c>
      <c r="M507" s="618">
        <v>0</v>
      </c>
      <c r="N507" s="622">
        <v>0</v>
      </c>
      <c r="O507" s="556">
        <f t="shared" si="18"/>
      </c>
      <c r="P507" s="624"/>
      <c r="Q507" s="625">
        <f t="shared" si="696"/>
      </c>
      <c r="R507" s="557">
        <f t="shared" si="757"/>
      </c>
      <c r="S507" s="554">
        <f t="shared" si="839"/>
      </c>
      <c r="T507" s="626">
        <f t="shared" si="111"/>
      </c>
      <c r="U507" s="626">
        <f t="shared" si="567"/>
      </c>
      <c r="V507" s="626">
        <f t="shared" si="127"/>
      </c>
      <c r="W507" s="622">
        <v>2</v>
      </c>
      <c r="X507" s="626">
        <f t="shared" si="70"/>
      </c>
      <c r="Y507" s="626">
        <f t="shared" si="52"/>
      </c>
      <c r="Z507" s="626">
        <f t="shared" si="481"/>
      </c>
      <c r="AA507" s="626">
        <f t="shared" si="164"/>
      </c>
      <c r="AB507" s="626">
        <f t="shared" si="205"/>
      </c>
      <c r="AC507" s="556">
        <f t="shared" si="678"/>
      </c>
      <c r="AD507" s="556">
        <f t="shared" si="86"/>
      </c>
      <c r="AE507" s="556">
        <f t="shared" si="373"/>
      </c>
      <c r="AF507" s="556">
        <f t="shared" si="497"/>
      </c>
      <c r="AG507" s="556">
        <f t="shared" si="180"/>
      </c>
      <c r="AH507" s="556">
        <f t="shared" si="221"/>
      </c>
      <c r="AI507" s="556">
        <f t="shared" si="893"/>
      </c>
      <c r="AJ507" s="622">
        <v>56</v>
      </c>
      <c r="AK507" s="628">
        <v>23648</v>
      </c>
      <c r="AL507" s="628">
        <v>368</v>
      </c>
      <c r="AM507" s="628">
        <v>381</v>
      </c>
      <c r="AN507" s="628">
        <v>102</v>
      </c>
      <c r="AO507" s="555">
        <v>23</v>
      </c>
      <c r="AP507" s="628">
        <v>69</v>
      </c>
      <c r="AQ507" s="557">
        <v>77</v>
      </c>
      <c r="AR507" s="555">
        <v>5</v>
      </c>
      <c r="AS507" s="628">
        <v>2</v>
      </c>
      <c r="AT507" s="628">
        <v>0</v>
      </c>
      <c r="AU507" s="628">
        <v>20</v>
      </c>
      <c r="AV507" s="630"/>
      <c r="AW507" s="630"/>
      <c r="AX507" s="731">
        <f t="shared" si="622"/>
      </c>
    </row>
    <row r="508">
      <c r="A508" s="741"/>
      <c r="B508" s="560" t="s">
        <v>395</v>
      </c>
      <c r="C508" s="560" t="s">
        <v>412</v>
      </c>
      <c r="D508" s="560" t="s">
        <v>423</v>
      </c>
      <c r="E508" s="616" t="s">
        <v>415</v>
      </c>
      <c r="F508" s="617">
        <f t="shared" si="317"/>
      </c>
      <c r="G508" s="618">
        <v>1637.94</v>
      </c>
      <c r="H508" s="618">
        <v>1190.95</v>
      </c>
      <c r="I508" s="659">
        <v>0</v>
      </c>
      <c r="J508" s="555">
        <v>2</v>
      </c>
      <c r="K508" s="617">
        <v>5102.959999999992</v>
      </c>
      <c r="L508" s="555">
        <v>0</v>
      </c>
      <c r="M508" s="617">
        <v>0</v>
      </c>
      <c r="N508" s="622">
        <v>0</v>
      </c>
      <c r="O508" s="556">
        <f t="shared" si="18"/>
      </c>
      <c r="P508" s="624"/>
      <c r="Q508" s="625">
        <f t="shared" si="696"/>
      </c>
      <c r="R508" s="557">
        <f t="shared" si="757"/>
      </c>
      <c r="S508" s="554">
        <f t="shared" si="839"/>
      </c>
      <c r="T508" s="626">
        <f t="shared" si="111"/>
      </c>
      <c r="U508" s="626">
        <f t="shared" si="567"/>
      </c>
      <c r="V508" s="626">
        <f t="shared" si="127"/>
      </c>
      <c r="W508" s="622">
        <v>2</v>
      </c>
      <c r="X508" s="626">
        <f t="shared" si="70"/>
      </c>
      <c r="Y508" s="626">
        <f t="shared" si="52"/>
      </c>
      <c r="Z508" s="626">
        <f t="shared" si="481"/>
      </c>
      <c r="AA508" s="626">
        <f t="shared" si="164"/>
      </c>
      <c r="AB508" s="626">
        <f t="shared" si="205"/>
      </c>
      <c r="AC508" s="556">
        <f t="shared" si="678"/>
      </c>
      <c r="AD508" s="556">
        <f t="shared" si="86"/>
      </c>
      <c r="AE508" s="556">
        <f t="shared" si="373"/>
      </c>
      <c r="AF508" s="556">
        <f t="shared" si="497"/>
      </c>
      <c r="AG508" s="556">
        <f t="shared" si="180"/>
      </c>
      <c r="AH508" s="556">
        <f t="shared" si="221"/>
      </c>
      <c r="AI508" s="556">
        <f t="shared" si="893"/>
      </c>
      <c r="AJ508" s="622">
        <v>56</v>
      </c>
      <c r="AK508" s="628">
        <v>22823</v>
      </c>
      <c r="AL508" s="628">
        <v>509</v>
      </c>
      <c r="AM508" s="628">
        <v>562</v>
      </c>
      <c r="AN508" s="628">
        <v>90</v>
      </c>
      <c r="AO508" s="555">
        <v>22</v>
      </c>
      <c r="AP508" s="628">
        <v>65</v>
      </c>
      <c r="AQ508" s="557">
        <v>78</v>
      </c>
      <c r="AR508" s="555">
        <v>2</v>
      </c>
      <c r="AS508" s="622">
        <v>3</v>
      </c>
      <c r="AT508" s="622">
        <v>4</v>
      </c>
      <c r="AU508" s="622">
        <v>16</v>
      </c>
      <c r="AV508" s="630"/>
      <c r="AW508" s="630"/>
      <c r="AX508" s="731">
        <f t="shared" si="622"/>
      </c>
    </row>
    <row r="509">
      <c r="A509" s="741"/>
      <c r="B509" s="560" t="s">
        <v>395</v>
      </c>
      <c r="C509" s="560" t="s">
        <v>412</v>
      </c>
      <c r="D509" s="560" t="s">
        <v>423</v>
      </c>
      <c r="E509" s="655" t="s">
        <v>416</v>
      </c>
      <c r="F509" s="617">
        <f t="shared" si="317"/>
      </c>
      <c r="G509" s="618">
        <v>1724.6599999999999</v>
      </c>
      <c r="H509" s="618">
        <v>1352.4399999999998</v>
      </c>
      <c r="I509" s="659">
        <v>0</v>
      </c>
      <c r="J509" s="557">
        <v>6</v>
      </c>
      <c r="K509" s="618">
        <v>13629.350000000006</v>
      </c>
      <c r="L509" s="557">
        <v>0</v>
      </c>
      <c r="M509" s="618">
        <v>0</v>
      </c>
      <c r="N509" s="622">
        <v>0</v>
      </c>
      <c r="O509" s="556">
        <f t="shared" si="18"/>
      </c>
      <c r="P509" s="624"/>
      <c r="Q509" s="625">
        <f t="shared" si="696"/>
      </c>
      <c r="R509" s="557">
        <f t="shared" si="757"/>
      </c>
      <c r="S509" s="554">
        <f t="shared" si="839"/>
      </c>
      <c r="T509" s="626">
        <f t="shared" si="111"/>
      </c>
      <c r="U509" s="626">
        <f t="shared" si="567"/>
      </c>
      <c r="V509" s="626">
        <f t="shared" si="127"/>
      </c>
      <c r="W509" s="622">
        <v>3</v>
      </c>
      <c r="X509" s="626">
        <f t="shared" si="70"/>
      </c>
      <c r="Y509" s="626">
        <f t="shared" si="52"/>
      </c>
      <c r="Z509" s="626">
        <f t="shared" si="481"/>
      </c>
      <c r="AA509" s="626">
        <f t="shared" si="164"/>
      </c>
      <c r="AB509" s="626">
        <f t="shared" si="205"/>
      </c>
      <c r="AC509" s="556">
        <f t="shared" si="678"/>
      </c>
      <c r="AD509" s="556">
        <f t="shared" si="86"/>
      </c>
      <c r="AE509" s="556">
        <f t="shared" si="373"/>
      </c>
      <c r="AF509" s="556">
        <f t="shared" si="497"/>
      </c>
      <c r="AG509" s="556">
        <f t="shared" si="180"/>
      </c>
      <c r="AH509" s="556">
        <f t="shared" si="221"/>
      </c>
      <c r="AI509" s="556">
        <f t="shared" si="893"/>
      </c>
      <c r="AJ509" s="622">
        <v>56</v>
      </c>
      <c r="AK509" s="628">
        <v>21614</v>
      </c>
      <c r="AL509" s="628">
        <v>648</v>
      </c>
      <c r="AM509" s="628">
        <v>687</v>
      </c>
      <c r="AN509" s="628">
        <v>105</v>
      </c>
      <c r="AO509" s="555">
        <v>23</v>
      </c>
      <c r="AP509" s="628">
        <v>79</v>
      </c>
      <c r="AQ509" s="557">
        <v>79</v>
      </c>
      <c r="AR509" s="555">
        <v>6</v>
      </c>
      <c r="AS509" s="628">
        <v>10</v>
      </c>
      <c r="AT509" s="628">
        <v>0</v>
      </c>
      <c r="AU509" s="628">
        <v>26</v>
      </c>
      <c r="AV509" s="630"/>
      <c r="AW509" s="630"/>
      <c r="AX509" s="731">
        <f t="shared" si="622"/>
      </c>
    </row>
    <row r="510">
      <c r="A510" s="741"/>
      <c r="B510" s="641" t="s">
        <v>397</v>
      </c>
      <c r="C510" s="641"/>
      <c r="D510" s="641"/>
      <c r="E510" s="641"/>
      <c r="F510" s="642">
        <f>SUM(F505:F509)</f>
      </c>
      <c r="G510" s="642">
        <f>SUM(G505:G509)</f>
      </c>
      <c r="H510" s="642">
        <f>SUM(H505:H509)</f>
      </c>
      <c r="I510" s="624">
        <f>SUM(I505:I509)</f>
      </c>
      <c r="J510" s="644">
        <f>SUM(J505:J509)</f>
      </c>
      <c r="K510" s="642">
        <f>SUM(K505:K509)</f>
      </c>
      <c r="L510" s="644">
        <f>SUM(L505:L509)</f>
      </c>
      <c r="M510" s="642">
        <f>SUM(M505:M509)</f>
      </c>
      <c r="N510" s="651">
        <f>SUM(N505:N509)</f>
      </c>
      <c r="O510" s="648">
        <f t="shared" si="18"/>
      </c>
      <c r="P510" s="649">
        <f>SUM(P505:P509)</f>
      </c>
      <c r="Q510" s="625">
        <f t="shared" si="696"/>
      </c>
      <c r="R510" s="667">
        <f>SUM(R505:R509)</f>
      </c>
      <c r="S510" s="668">
        <f>SUM(S505:S509)</f>
      </c>
      <c r="T510" s="650">
        <f t="shared" si="111"/>
      </c>
      <c r="U510" s="650">
        <f t="shared" si="567"/>
      </c>
      <c r="V510" s="650">
        <f t="shared" si="127"/>
      </c>
      <c r="W510" s="651">
        <f>SUM(W505:W509)</f>
      </c>
      <c r="X510" s="650">
        <f t="shared" si="70"/>
      </c>
      <c r="Y510" s="650">
        <f t="shared" si="52"/>
      </c>
      <c r="Z510" s="650">
        <f t="shared" si="481"/>
      </c>
      <c r="AA510" s="650">
        <f t="shared" si="164"/>
      </c>
      <c r="AB510" s="650">
        <f t="shared" si="205"/>
      </c>
      <c r="AC510" s="648">
        <f t="shared" si="678"/>
      </c>
      <c r="AD510" s="648">
        <f t="shared" si="86"/>
      </c>
      <c r="AE510" s="648">
        <f t="shared" si="373"/>
      </c>
      <c r="AF510" s="648">
        <f t="shared" si="497"/>
      </c>
      <c r="AG510" s="648">
        <f t="shared" si="180"/>
      </c>
      <c r="AH510" s="648">
        <f t="shared" si="221"/>
      </c>
      <c r="AI510" s="648">
        <f t="shared" si="893"/>
      </c>
      <c r="AJ510" s="651">
        <f>AVERAGE(AJ505:AJ509)</f>
      </c>
      <c r="AK510" s="651">
        <f>SUM(AK505:AK509)</f>
      </c>
      <c r="AL510" s="651">
        <f>SUM(AL505:AL509)</f>
      </c>
      <c r="AM510" s="651">
        <f>SUM(AM505:AM509)</f>
      </c>
      <c r="AN510" s="651">
        <f>SUM(AN505:AN509)</f>
      </c>
      <c r="AO510" s="667">
        <f>SUM(AO505:AO509)</f>
      </c>
      <c r="AP510" s="651">
        <f>SUM(AP505:AP509)</f>
      </c>
      <c r="AQ510" s="667">
        <f>SUM(AQ505:AQ509)</f>
      </c>
      <c r="AR510" s="667">
        <f>SUM(AR505:AR509)</f>
      </c>
      <c r="AS510" s="651">
        <f>SUM(AS505:AS509)</f>
      </c>
      <c r="AT510" s="651">
        <f>SUM(AT505:AT509)</f>
      </c>
      <c r="AU510" s="651">
        <f>SUM(AU505:AU509)</f>
      </c>
      <c r="AV510" s="654"/>
      <c r="AW510" s="654"/>
      <c r="AX510" s="651">
        <f>SUM(AX505:AX509)</f>
      </c>
    </row>
    <row r="511">
      <c r="A511" s="741"/>
      <c r="B511" s="560" t="s">
        <v>395</v>
      </c>
      <c r="C511" s="560" t="s">
        <v>412</v>
      </c>
      <c r="D511" s="560" t="s">
        <v>410</v>
      </c>
      <c r="E511" s="616" t="s">
        <v>418</v>
      </c>
      <c r="F511" s="617">
        <f t="shared" ref="F511:F513" si="318">G511+H511+I511</f>
      </c>
      <c r="G511" s="618">
        <v>1772.24</v>
      </c>
      <c r="H511" s="618">
        <v>2282.08</v>
      </c>
      <c r="I511" s="659">
        <v>0</v>
      </c>
      <c r="J511" s="557">
        <v>4</v>
      </c>
      <c r="K511" s="618">
        <v>8672.800000000017</v>
      </c>
      <c r="L511" s="557">
        <v>0</v>
      </c>
      <c r="M511" s="618">
        <v>0</v>
      </c>
      <c r="N511" s="622">
        <v>2</v>
      </c>
      <c r="O511" s="556">
        <f t="shared" si="18"/>
      </c>
      <c r="P511" s="624"/>
      <c r="Q511" s="625">
        <f t="shared" si="696"/>
      </c>
      <c r="R511" s="557">
        <f t="shared" ref="R511:R513" si="758">J511+L511</f>
      </c>
      <c r="S511" s="554">
        <f t="shared" ref="S511:S513" si="840">K511+M511</f>
      </c>
      <c r="T511" s="626">
        <f t="shared" si="111"/>
      </c>
      <c r="U511" s="626">
        <f t="shared" si="567"/>
      </c>
      <c r="V511" s="626">
        <f t="shared" si="127"/>
      </c>
      <c r="W511" s="622">
        <v>4</v>
      </c>
      <c r="X511" s="626">
        <f t="shared" si="70"/>
      </c>
      <c r="Y511" s="626">
        <f t="shared" si="52"/>
      </c>
      <c r="Z511" s="626">
        <f t="shared" si="481"/>
      </c>
      <c r="AA511" s="626">
        <f t="shared" si="164"/>
      </c>
      <c r="AB511" s="626">
        <f t="shared" si="205"/>
      </c>
      <c r="AC511" s="556">
        <f t="shared" si="678"/>
      </c>
      <c r="AD511" s="556">
        <f t="shared" si="86"/>
      </c>
      <c r="AE511" s="556">
        <f t="shared" si="373"/>
      </c>
      <c r="AF511" s="556">
        <f t="shared" si="497"/>
      </c>
      <c r="AG511" s="556">
        <f t="shared" si="180"/>
      </c>
      <c r="AH511" s="556">
        <f t="shared" si="221"/>
      </c>
      <c r="AI511" s="556">
        <f t="shared" si="893"/>
      </c>
      <c r="AJ511" s="622">
        <v>54</v>
      </c>
      <c r="AK511" s="628">
        <v>41454</v>
      </c>
      <c r="AL511" s="628">
        <v>1314</v>
      </c>
      <c r="AM511" s="628">
        <v>1390</v>
      </c>
      <c r="AN511" s="628">
        <v>143</v>
      </c>
      <c r="AO511" s="555">
        <v>33</v>
      </c>
      <c r="AP511" s="628">
        <v>128</v>
      </c>
      <c r="AQ511" s="557">
        <v>123</v>
      </c>
      <c r="AR511" s="555">
        <v>4</v>
      </c>
      <c r="AS511" s="628">
        <v>6</v>
      </c>
      <c r="AT511" s="628">
        <v>1</v>
      </c>
      <c r="AU511" s="628">
        <v>25</v>
      </c>
      <c r="AV511" s="630"/>
      <c r="AW511" s="630"/>
      <c r="AX511" s="731">
        <f t="shared" ref="AX511:AX513" si="623">COUNT(AU511)</f>
      </c>
    </row>
    <row r="512">
      <c r="A512" s="741"/>
      <c r="B512" s="560" t="s">
        <v>395</v>
      </c>
      <c r="C512" s="560" t="s">
        <v>412</v>
      </c>
      <c r="D512" s="560" t="s">
        <v>410</v>
      </c>
      <c r="E512" s="616" t="s">
        <v>419</v>
      </c>
      <c r="F512" s="617">
        <f t="shared" si="318"/>
      </c>
      <c r="G512" s="618">
        <v>2316.09</v>
      </c>
      <c r="H512" s="618">
        <v>3420.53</v>
      </c>
      <c r="I512" s="659">
        <v>0</v>
      </c>
      <c r="J512" s="557">
        <v>8</v>
      </c>
      <c r="K512" s="618">
        <v>19292.139999999985</v>
      </c>
      <c r="L512" s="557">
        <v>0</v>
      </c>
      <c r="M512" s="618">
        <v>0</v>
      </c>
      <c r="N512" s="622">
        <v>0</v>
      </c>
      <c r="O512" s="556">
        <f t="shared" si="18"/>
      </c>
      <c r="P512" s="624"/>
      <c r="Q512" s="625">
        <f t="shared" si="696"/>
      </c>
      <c r="R512" s="557">
        <f t="shared" si="758"/>
      </c>
      <c r="S512" s="554">
        <f t="shared" si="840"/>
      </c>
      <c r="T512" s="626">
        <f t="shared" si="111"/>
      </c>
      <c r="U512" s="626">
        <f t="shared" si="567"/>
      </c>
      <c r="V512" s="626">
        <f t="shared" si="127"/>
      </c>
      <c r="W512" s="622">
        <v>5</v>
      </c>
      <c r="X512" s="626">
        <f t="shared" si="70"/>
      </c>
      <c r="Y512" s="626">
        <f t="shared" si="52"/>
      </c>
      <c r="Z512" s="626">
        <f t="shared" si="481"/>
      </c>
      <c r="AA512" s="626">
        <f t="shared" si="164"/>
      </c>
      <c r="AB512" s="626">
        <f t="shared" si="205"/>
      </c>
      <c r="AC512" s="556">
        <f t="shared" si="678"/>
      </c>
      <c r="AD512" s="556">
        <f t="shared" si="86"/>
      </c>
      <c r="AE512" s="556">
        <f t="shared" si="373"/>
      </c>
      <c r="AF512" s="556">
        <f t="shared" si="497"/>
      </c>
      <c r="AG512" s="556">
        <f t="shared" si="180"/>
      </c>
      <c r="AH512" s="556">
        <f t="shared" si="221"/>
      </c>
      <c r="AI512" s="556">
        <f t="shared" si="893"/>
      </c>
      <c r="AJ512" s="622">
        <v>55</v>
      </c>
      <c r="AK512" s="628">
        <v>56096</v>
      </c>
      <c r="AL512" s="628">
        <v>1002</v>
      </c>
      <c r="AM512" s="628">
        <v>1021</v>
      </c>
      <c r="AN512" s="628">
        <v>175</v>
      </c>
      <c r="AO512" s="555">
        <v>26</v>
      </c>
      <c r="AP512" s="628">
        <v>85</v>
      </c>
      <c r="AQ512" s="557">
        <v>130</v>
      </c>
      <c r="AR512" s="555">
        <v>8</v>
      </c>
      <c r="AS512" s="628">
        <v>3</v>
      </c>
      <c r="AT512" s="628">
        <v>0</v>
      </c>
      <c r="AU512" s="622">
        <v>45</v>
      </c>
      <c r="AV512" s="630"/>
      <c r="AW512" s="630"/>
      <c r="AX512" s="731">
        <f t="shared" si="623"/>
      </c>
    </row>
    <row r="513">
      <c r="A513" s="741"/>
      <c r="B513" s="560" t="s">
        <v>395</v>
      </c>
      <c r="C513" s="560" t="s">
        <v>412</v>
      </c>
      <c r="D513" s="560" t="s">
        <v>410</v>
      </c>
      <c r="E513" s="655" t="s">
        <v>420</v>
      </c>
      <c r="F513" s="617">
        <f t="shared" si="318"/>
      </c>
      <c r="G513" s="618">
        <v>1518.4</v>
      </c>
      <c r="H513" s="618">
        <v>2085.57</v>
      </c>
      <c r="I513" s="659">
        <v>0</v>
      </c>
      <c r="J513" s="557">
        <v>5</v>
      </c>
      <c r="K513" s="618">
        <v>11081.080000000016</v>
      </c>
      <c r="L513" s="557">
        <v>0</v>
      </c>
      <c r="M513" s="618">
        <v>0</v>
      </c>
      <c r="N513" s="622">
        <v>0</v>
      </c>
      <c r="O513" s="556">
        <f t="shared" si="18"/>
      </c>
      <c r="P513" s="624"/>
      <c r="Q513" s="625">
        <f t="shared" si="696"/>
      </c>
      <c r="R513" s="557">
        <f t="shared" si="758"/>
      </c>
      <c r="S513" s="554">
        <f t="shared" si="840"/>
      </c>
      <c r="T513" s="626">
        <f t="shared" si="111"/>
      </c>
      <c r="U513" s="626">
        <f t="shared" si="567"/>
      </c>
      <c r="V513" s="626">
        <f t="shared" si="127"/>
      </c>
      <c r="W513" s="622">
        <v>4</v>
      </c>
      <c r="X513" s="626">
        <f t="shared" si="70"/>
      </c>
      <c r="Y513" s="626">
        <f t="shared" si="52"/>
      </c>
      <c r="Z513" s="626">
        <f t="shared" si="481"/>
      </c>
      <c r="AA513" s="626">
        <f t="shared" si="164"/>
      </c>
      <c r="AB513" s="626">
        <f t="shared" si="205"/>
      </c>
      <c r="AC513" s="556">
        <f t="shared" si="678"/>
      </c>
      <c r="AD513" s="556">
        <f t="shared" si="86"/>
      </c>
      <c r="AE513" s="556">
        <f t="shared" si="373"/>
      </c>
      <c r="AF513" s="556">
        <f t="shared" si="497"/>
      </c>
      <c r="AG513" s="556">
        <f t="shared" si="180"/>
      </c>
      <c r="AH513" s="556">
        <f t="shared" si="221"/>
      </c>
      <c r="AI513" s="556">
        <f t="shared" si="893"/>
      </c>
      <c r="AJ513" s="622">
        <v>55</v>
      </c>
      <c r="AK513" s="628">
        <v>34364</v>
      </c>
      <c r="AL513" s="628">
        <v>650</v>
      </c>
      <c r="AM513" s="628">
        <v>699</v>
      </c>
      <c r="AN513" s="628">
        <v>139</v>
      </c>
      <c r="AO513" s="555">
        <v>29</v>
      </c>
      <c r="AP513" s="628">
        <v>78</v>
      </c>
      <c r="AQ513" s="557">
        <v>108</v>
      </c>
      <c r="AR513" s="555">
        <v>5</v>
      </c>
      <c r="AS513" s="628">
        <v>8</v>
      </c>
      <c r="AT513" s="628">
        <v>4</v>
      </c>
      <c r="AU513" s="628">
        <v>28</v>
      </c>
      <c r="AV513" s="630"/>
      <c r="AW513" s="630"/>
      <c r="AX513" s="731">
        <f t="shared" si="623"/>
      </c>
    </row>
    <row r="514">
      <c r="A514" s="741"/>
      <c r="B514" s="641" t="s">
        <v>397</v>
      </c>
      <c r="C514" s="641"/>
      <c r="D514" s="641"/>
      <c r="E514" s="641"/>
      <c r="F514" s="642">
        <f>SUM(F511:F513)</f>
      </c>
      <c r="G514" s="642">
        <f>SUM(G511:G513)</f>
      </c>
      <c r="H514" s="642">
        <f>SUM(H511:H513)</f>
      </c>
      <c r="I514" s="624">
        <f>SUM(I511:I513)</f>
      </c>
      <c r="J514" s="644">
        <f>SUM(J511:J513)</f>
      </c>
      <c r="K514" s="642">
        <f>SUM(K511:K513)</f>
      </c>
      <c r="L514" s="644">
        <f>SUM(L511:L513)</f>
      </c>
      <c r="M514" s="642">
        <f>SUM(M511:M513)</f>
      </c>
      <c r="N514" s="651">
        <f>SUM(N511:N513)</f>
      </c>
      <c r="O514" s="648">
        <f t="shared" si="18"/>
      </c>
      <c r="P514" s="649">
        <f>SUM(P511:P513)</f>
      </c>
      <c r="Q514" s="625">
        <f t="shared" si="696"/>
      </c>
      <c r="R514" s="667">
        <f>SUM(R511:R513)</f>
      </c>
      <c r="S514" s="668">
        <f>SUM(S511:S513)</f>
      </c>
      <c r="T514" s="650">
        <f t="shared" si="111"/>
      </c>
      <c r="U514" s="650">
        <f t="shared" si="567"/>
      </c>
      <c r="V514" s="650">
        <f t="shared" si="127"/>
      </c>
      <c r="W514" s="651">
        <f>SUM(W511:W513)</f>
      </c>
      <c r="X514" s="650">
        <f t="shared" si="70"/>
      </c>
      <c r="Y514" s="650">
        <f t="shared" si="52"/>
      </c>
      <c r="Z514" s="650">
        <f t="shared" si="481"/>
      </c>
      <c r="AA514" s="650">
        <f t="shared" si="164"/>
      </c>
      <c r="AB514" s="650">
        <f t="shared" si="205"/>
      </c>
      <c r="AC514" s="648">
        <f t="shared" si="678"/>
      </c>
      <c r="AD514" s="648">
        <f t="shared" si="86"/>
      </c>
      <c r="AE514" s="648">
        <f t="shared" si="373"/>
      </c>
      <c r="AF514" s="648">
        <f t="shared" si="497"/>
      </c>
      <c r="AG514" s="648">
        <f t="shared" si="180"/>
      </c>
      <c r="AH514" s="648">
        <f t="shared" si="221"/>
      </c>
      <c r="AI514" s="648">
        <f t="shared" si="893"/>
      </c>
      <c r="AJ514" s="651">
        <f>AVERAGE(AJ511:AJ513)</f>
      </c>
      <c r="AK514" s="651">
        <f>SUM(AK511:AK513)</f>
      </c>
      <c r="AL514" s="651">
        <f>SUM(AL511:AL513)</f>
      </c>
      <c r="AM514" s="651">
        <f>SUM(AM511:AM513)</f>
      </c>
      <c r="AN514" s="651">
        <f>SUM(AN511:AN513)</f>
      </c>
      <c r="AO514" s="667">
        <f>SUM(AO511:AO513)</f>
      </c>
      <c r="AP514" s="651">
        <f>SUM(AP511:AP513)</f>
      </c>
      <c r="AQ514" s="667">
        <f>SUM(AQ511:AQ513)</f>
      </c>
      <c r="AR514" s="667">
        <f>SUM(AR511:AR513)</f>
      </c>
      <c r="AS514" s="651">
        <f>SUM(AS511:AS513)</f>
      </c>
      <c r="AT514" s="651">
        <f>SUM(AT511:AT513)</f>
      </c>
      <c r="AU514" s="651">
        <f>SUM(AU511:AU513)</f>
      </c>
      <c r="AV514" s="654"/>
      <c r="AW514" s="654"/>
      <c r="AX514" s="651">
        <f>SUM(AX511:AX513)</f>
      </c>
    </row>
    <row r="515">
      <c r="A515" s="741"/>
      <c r="B515" s="670" t="s">
        <v>421</v>
      </c>
      <c r="C515" s="670"/>
      <c r="D515" s="670"/>
      <c r="E515" s="670"/>
      <c r="F515" s="671">
        <f>F514+F510+F504+F498+F492</f>
      </c>
      <c r="G515" s="671">
        <f>G514+G510+G504+G498+G492</f>
      </c>
      <c r="H515" s="671">
        <f>H514+H510+H504+H498+H492</f>
      </c>
      <c r="I515" s="738">
        <f>I514+I510+I504+I498+I492</f>
      </c>
      <c r="J515" s="670">
        <f>J514+J510+J504+J498+J492</f>
      </c>
      <c r="K515" s="670">
        <f>K514+K510+K504+K498+K492</f>
      </c>
      <c r="L515" s="670">
        <f>L514+L510+L504+L498+L492</f>
      </c>
      <c r="M515" s="670">
        <f>M514+M510+M504+M498+M492</f>
      </c>
      <c r="N515" s="673">
        <f>N514+N510+N504+N498+N492</f>
      </c>
      <c r="O515" s="674">
        <f t="shared" si="18"/>
      </c>
      <c r="P515" s="675">
        <f>P514+P510+P504+P498+P492</f>
      </c>
      <c r="Q515" s="676">
        <f t="shared" si="696"/>
      </c>
      <c r="R515" s="672">
        <f>R514+R510+R504+R498+R492</f>
      </c>
      <c r="S515" s="538">
        <f>S514+S510+S504+S498+S492</f>
      </c>
      <c r="T515" s="671">
        <f t="shared" si="111"/>
      </c>
      <c r="U515" s="671">
        <f t="shared" si="567"/>
      </c>
      <c r="V515" s="671">
        <f t="shared" si="127"/>
      </c>
      <c r="W515" s="673">
        <f>W514+W510+W504+W498+W492</f>
      </c>
      <c r="X515" s="671">
        <f t="shared" si="70"/>
      </c>
      <c r="Y515" s="671">
        <f t="shared" si="52"/>
      </c>
      <c r="Z515" s="671">
        <f t="shared" si="481"/>
      </c>
      <c r="AA515" s="671">
        <f t="shared" si="164"/>
      </c>
      <c r="AB515" s="671">
        <f t="shared" si="205"/>
      </c>
      <c r="AC515" s="674">
        <f t="shared" si="678"/>
      </c>
      <c r="AD515" s="674">
        <f t="shared" si="86"/>
      </c>
      <c r="AE515" s="674">
        <f t="shared" si="373"/>
      </c>
      <c r="AF515" s="674">
        <f t="shared" si="497"/>
      </c>
      <c r="AG515" s="674">
        <f t="shared" si="180"/>
      </c>
      <c r="AH515" s="674">
        <f t="shared" si="221"/>
      </c>
      <c r="AI515" s="674">
        <f t="shared" si="893"/>
      </c>
      <c r="AJ515" s="673"/>
      <c r="AK515" s="673">
        <f>AK514+AK510+AK504+AK498+AK492</f>
      </c>
      <c r="AL515" s="673">
        <f>AL514+AL510+AL504+AL498+AL492</f>
      </c>
      <c r="AM515" s="673">
        <f>AM514+AM510+AM504+AM498+AM492</f>
      </c>
      <c r="AN515" s="673">
        <f>AN514+AN510+AN504+AN498+AN492</f>
      </c>
      <c r="AO515" s="672">
        <f>AO514+AO510+AO504+AO498+AO492</f>
      </c>
      <c r="AP515" s="673">
        <f>AP514+AP510+AP504+AP498+AP492</f>
      </c>
      <c r="AQ515" s="672">
        <f>AQ514+AQ510+AQ504+AQ498+AQ492</f>
      </c>
      <c r="AR515" s="672">
        <f>AR514+AR510+AR504+AR498+AR492</f>
      </c>
      <c r="AS515" s="673">
        <f>AS514+AS510+AS504+AS498+AS492</f>
      </c>
      <c r="AT515" s="673">
        <f>AT514+AT510+AT504+AT498+AT492</f>
      </c>
      <c r="AU515" s="673">
        <f>AU514+AU510+AU504+AU498+AU492</f>
      </c>
      <c r="AV515" s="677"/>
      <c r="AW515" s="677"/>
      <c r="AX515" s="673">
        <f>AX514+AX510+AX504+AX498+AX492</f>
      </c>
    </row>
    <row r="516">
      <c r="A516" s="580"/>
      <c r="B516" s="739" t="s">
        <v>350</v>
      </c>
      <c r="C516" s="739"/>
      <c r="D516" s="739"/>
      <c r="E516" s="739"/>
      <c r="F516" s="581" t="s">
        <v>351</v>
      </c>
      <c r="G516" s="581"/>
      <c r="H516" s="581"/>
      <c r="I516" s="581"/>
      <c r="J516" s="581"/>
      <c r="K516" s="581"/>
      <c r="L516" s="581"/>
      <c r="M516" s="581"/>
      <c r="N516" s="581"/>
      <c r="O516" s="581"/>
      <c r="P516" s="581"/>
      <c r="Q516" s="581"/>
      <c r="R516" s="581"/>
      <c r="S516" s="581"/>
      <c r="T516" s="581"/>
      <c r="U516" s="581"/>
      <c r="V516" s="581"/>
      <c r="W516" s="581"/>
      <c r="X516" s="581"/>
      <c r="Y516" s="581"/>
      <c r="Z516" s="582" t="s">
        <v>352</v>
      </c>
      <c r="AA516" s="582"/>
      <c r="AB516" s="582"/>
      <c r="AC516" s="582"/>
      <c r="AD516" s="582"/>
      <c r="AE516" s="582"/>
      <c r="AF516" s="582"/>
      <c r="AG516" s="582"/>
      <c r="AH516" s="582"/>
      <c r="AI516" s="582"/>
      <c r="AJ516" s="582"/>
      <c r="AK516" s="582"/>
      <c r="AL516" s="582"/>
      <c r="AM516" s="582"/>
      <c r="AN516" s="582"/>
      <c r="AO516" s="582"/>
      <c r="AP516" s="582"/>
      <c r="AQ516" s="582"/>
      <c r="AR516" s="582"/>
      <c r="AS516" s="582"/>
      <c r="AT516" s="582"/>
      <c r="AU516" s="582"/>
      <c r="AV516" s="583" t="s">
        <v>427</v>
      </c>
      <c r="AW516" s="583"/>
      <c r="AX516" s="728" t="s">
        <v>459</v>
      </c>
    </row>
    <row r="517">
      <c r="A517" s="580"/>
      <c r="B517" s="739"/>
      <c r="C517" s="739"/>
      <c r="D517" s="739"/>
      <c r="E517" s="739"/>
      <c r="F517" s="680" t="s">
        <v>428</v>
      </c>
      <c r="G517" s="680"/>
      <c r="H517" s="680"/>
      <c r="I517" s="680"/>
      <c r="J517" s="681" t="s">
        <v>429</v>
      </c>
      <c r="K517" s="681"/>
      <c r="L517" s="681"/>
      <c r="M517" s="681"/>
      <c r="N517" s="681"/>
      <c r="O517" s="681"/>
      <c r="P517" s="681"/>
      <c r="Q517" s="681"/>
      <c r="R517" s="681"/>
      <c r="S517" s="681"/>
      <c r="T517" s="588" t="s">
        <v>430</v>
      </c>
      <c r="U517" s="588"/>
      <c r="V517" s="588"/>
      <c r="W517" s="588"/>
      <c r="X517" s="588"/>
      <c r="Y517" s="588"/>
      <c r="Z517" s="589" t="s">
        <v>431</v>
      </c>
      <c r="AA517" s="589"/>
      <c r="AB517" s="589"/>
      <c r="AC517" s="589"/>
      <c r="AD517" s="589"/>
      <c r="AE517" s="589"/>
      <c r="AF517" s="589"/>
      <c r="AG517" s="589"/>
      <c r="AH517" s="589"/>
      <c r="AI517" s="589"/>
      <c r="AJ517" s="589"/>
      <c r="AK517" s="590" t="s">
        <v>432</v>
      </c>
      <c r="AL517" s="590"/>
      <c r="AM517" s="590"/>
      <c r="AN517" s="590"/>
      <c r="AO517" s="590"/>
      <c r="AP517" s="590"/>
      <c r="AQ517" s="590"/>
      <c r="AR517" s="590"/>
      <c r="AS517" s="590"/>
      <c r="AT517" s="590"/>
      <c r="AU517" s="590"/>
      <c r="AV517" s="591"/>
      <c r="AW517" s="592"/>
      <c r="AX517" s="728"/>
    </row>
    <row r="518">
      <c r="A518" s="580"/>
      <c r="B518" s="740" t="s">
        <v>433</v>
      </c>
      <c r="C518" s="594" t="s">
        <v>434</v>
      </c>
      <c r="D518" s="595" t="s">
        <v>353</v>
      </c>
      <c r="E518" s="683" t="s">
        <v>354</v>
      </c>
      <c r="F518" s="586" t="s">
        <v>355</v>
      </c>
      <c r="G518" s="586" t="s">
        <v>356</v>
      </c>
      <c r="H518" s="596" t="s">
        <v>357</v>
      </c>
      <c r="I518" s="597" t="s">
        <v>358</v>
      </c>
      <c r="J518" s="598" t="s">
        <v>359</v>
      </c>
      <c r="K518" s="599" t="s">
        <v>360</v>
      </c>
      <c r="L518" s="598" t="s">
        <v>361</v>
      </c>
      <c r="M518" s="599" t="s">
        <v>362</v>
      </c>
      <c r="N518" s="599" t="s">
        <v>435</v>
      </c>
      <c r="O518" s="599" t="s">
        <v>436</v>
      </c>
      <c r="P518" s="686" t="s">
        <v>437</v>
      </c>
      <c r="Q518" s="599" t="s">
        <v>438</v>
      </c>
      <c r="R518" s="599" t="s">
        <v>363</v>
      </c>
      <c r="S518" s="598" t="s">
        <v>364</v>
      </c>
      <c r="T518" s="588" t="s">
        <v>439</v>
      </c>
      <c r="U518" s="729" t="s">
        <v>460</v>
      </c>
      <c r="V518" s="588" t="s">
        <v>369</v>
      </c>
      <c r="W518" s="603" t="s">
        <v>440</v>
      </c>
      <c r="X518" s="588" t="s">
        <v>441</v>
      </c>
      <c r="Y518" s="604" t="s">
        <v>367</v>
      </c>
      <c r="Z518" s="605" t="s">
        <v>442</v>
      </c>
      <c r="AA518" s="606" t="s">
        <v>443</v>
      </c>
      <c r="AB518" s="607" t="s">
        <v>444</v>
      </c>
      <c r="AC518" s="606" t="s">
        <v>445</v>
      </c>
      <c r="AD518" s="606" t="s">
        <v>446</v>
      </c>
      <c r="AE518" s="716" t="s">
        <v>374</v>
      </c>
      <c r="AF518" s="606" t="s">
        <v>447</v>
      </c>
      <c r="AG518" s="717" t="s">
        <v>448</v>
      </c>
      <c r="AH518" s="717" t="s">
        <v>449</v>
      </c>
      <c r="AI518" s="716" t="s">
        <v>450</v>
      </c>
      <c r="AJ518" s="716" t="s">
        <v>377</v>
      </c>
      <c r="AK518" s="590" t="s">
        <v>379</v>
      </c>
      <c r="AL518" s="590" t="s">
        <v>380</v>
      </c>
      <c r="AM518" s="590" t="s">
        <v>382</v>
      </c>
      <c r="AN518" s="590" t="s">
        <v>381</v>
      </c>
      <c r="AO518" s="590" t="s">
        <v>453</v>
      </c>
      <c r="AP518" s="590" t="s">
        <v>383</v>
      </c>
      <c r="AQ518" s="590" t="s">
        <v>452</v>
      </c>
      <c r="AR518" s="590" t="s">
        <v>454</v>
      </c>
      <c r="AS518" s="590" t="s">
        <v>384</v>
      </c>
      <c r="AT518" s="590" t="s">
        <v>451</v>
      </c>
      <c r="AU518" s="590" t="s">
        <v>386</v>
      </c>
      <c r="AV518" s="591"/>
      <c r="AW518" s="592"/>
      <c r="AX518" s="728" t="s">
        <v>461</v>
      </c>
    </row>
    <row r="519">
      <c r="A519" s="741" t="s">
        <v>471</v>
      </c>
      <c r="B519" s="614" t="s">
        <v>395</v>
      </c>
      <c r="C519" s="560" t="s">
        <v>412</v>
      </c>
      <c r="D519" s="615" t="s">
        <v>410</v>
      </c>
      <c r="E519" s="706" t="s">
        <v>393</v>
      </c>
      <c r="F519" s="617">
        <f t="shared" ref="F519:F520" si="319">G519+H519+I519</f>
      </c>
      <c r="G519" s="746">
        <v>1169.92</v>
      </c>
      <c r="H519" s="618">
        <v>1566.83</v>
      </c>
      <c r="I519" s="659">
        <v>0</v>
      </c>
      <c r="J519" s="557">
        <v>5</v>
      </c>
      <c r="K519" s="618">
        <v>13126.059999999998</v>
      </c>
      <c r="L519" s="557">
        <v>0</v>
      </c>
      <c r="M519" s="618">
        <v>0</v>
      </c>
      <c r="N519" s="622">
        <v>1</v>
      </c>
      <c r="O519" s="556">
        <f t="shared" ref="O519:O521" si="19">N519/R519</f>
      </c>
      <c r="P519" s="747"/>
      <c r="Q519" s="625">
        <f t="shared" ref="Q519:Q544" si="697">P519/R519</f>
      </c>
      <c r="R519" s="557">
        <f t="shared" ref="R519:R520" si="759">J519+L519</f>
      </c>
      <c r="S519" s="554">
        <f t="shared" ref="S519:S520" si="841">K519+M519</f>
      </c>
      <c r="T519" s="626">
        <f t="shared" ref="T519:T544" si="112">S519/F519</f>
      </c>
      <c r="U519" s="626">
        <f t="shared" ref="U519:U544" si="568">S519/(F519+(AX519*500)+F519*3%)</f>
      </c>
      <c r="V519" s="626">
        <f t="shared" ref="V519:V544" si="128">S519/R519</f>
      </c>
      <c r="W519" s="622">
        <v>4</v>
      </c>
      <c r="X519" s="626">
        <f t="shared" ref="X519:X544" si="71">F519/W519</f>
      </c>
      <c r="Y519" s="626">
        <f t="shared" ref="Y519:Y544" si="53">F519/R519</f>
      </c>
      <c r="Z519" s="626">
        <f t="shared" ref="Z519:Z544" si="482">F519/AL519</f>
      </c>
      <c r="AA519" s="626">
        <f t="shared" ref="AA519:AA544" si="165">F519/AK519*1000</f>
      </c>
      <c r="AB519" s="626">
        <f t="shared" ref="AB519:AB544" si="206">F519/AN519</f>
      </c>
      <c r="AC519" s="556">
        <f t="shared" ref="AC519:AC544" si="679">AL519/AK519</f>
      </c>
      <c r="AD519" s="556">
        <f t="shared" ref="AD519:AD544" si="87">AN519/AM519</f>
      </c>
      <c r="AE519" s="556">
        <f t="shared" ref="AE519:AE544" si="374">AP519/AM519</f>
      </c>
      <c r="AF519" s="556">
        <f t="shared" ref="AF519:AF544" si="498">R519/AP519</f>
      </c>
      <c r="AG519" s="556">
        <f t="shared" ref="AG519:AG544" si="181">AR519/AN519</f>
      </c>
      <c r="AH519" s="556">
        <f t="shared" ref="AH519:AH544" si="222">R519/AR519</f>
      </c>
      <c r="AI519" s="556">
        <f t="shared" ref="AI519:AI544" si="894">AQ519/AP519</f>
      </c>
      <c r="AJ519" s="622">
        <v>56</v>
      </c>
      <c r="AK519" s="628">
        <v>37167</v>
      </c>
      <c r="AL519" s="628">
        <v>746</v>
      </c>
      <c r="AM519" s="628">
        <v>781</v>
      </c>
      <c r="AN519" s="628">
        <v>108</v>
      </c>
      <c r="AO519" s="560">
        <v>20</v>
      </c>
      <c r="AP519" s="622">
        <v>110</v>
      </c>
      <c r="AQ519" s="560">
        <v>93</v>
      </c>
      <c r="AR519" s="560">
        <v>5</v>
      </c>
      <c r="AS519" s="622">
        <v>0</v>
      </c>
      <c r="AT519" s="622">
        <v>0</v>
      </c>
      <c r="AU519" s="622">
        <v>19</v>
      </c>
      <c r="AV519" s="630"/>
      <c r="AW519" s="630"/>
      <c r="AX519" s="731">
        <f t="shared" ref="AX519:AX520" si="624">COUNT(AU519)</f>
      </c>
    </row>
    <row r="520">
      <c r="A520" s="741"/>
      <c r="B520" s="614" t="s">
        <v>395</v>
      </c>
      <c r="C520" s="560" t="s">
        <v>412</v>
      </c>
      <c r="D520" s="615" t="s">
        <v>410</v>
      </c>
      <c r="E520" s="702" t="s">
        <v>396</v>
      </c>
      <c r="F520" s="617">
        <f t="shared" si="319"/>
      </c>
      <c r="G520" s="617">
        <v>262.46</v>
      </c>
      <c r="H520" s="617">
        <v>540.97</v>
      </c>
      <c r="I520" s="659">
        <v>0</v>
      </c>
      <c r="J520" s="559">
        <v>2</v>
      </c>
      <c r="K520" s="617">
        <v>5096.5199999999895</v>
      </c>
      <c r="L520" s="555">
        <v>0</v>
      </c>
      <c r="M520" s="617">
        <v>0</v>
      </c>
      <c r="N520" s="622">
        <v>0</v>
      </c>
      <c r="O520" s="556">
        <f t="shared" si="19"/>
      </c>
      <c r="P520" s="747"/>
      <c r="Q520" s="625">
        <f t="shared" si="697"/>
      </c>
      <c r="R520" s="557">
        <f t="shared" si="759"/>
      </c>
      <c r="S520" s="554">
        <f t="shared" si="841"/>
      </c>
      <c r="T520" s="626">
        <f t="shared" si="112"/>
      </c>
      <c r="U520" s="626">
        <f t="shared" si="568"/>
      </c>
      <c r="V520" s="626">
        <f t="shared" si="128"/>
      </c>
      <c r="W520" s="622">
        <v>2</v>
      </c>
      <c r="X520" s="626">
        <f t="shared" si="71"/>
      </c>
      <c r="Y520" s="626">
        <f t="shared" si="53"/>
      </c>
      <c r="Z520" s="626">
        <f t="shared" si="482"/>
      </c>
      <c r="AA520" s="626">
        <f t="shared" si="165"/>
      </c>
      <c r="AB520" s="626">
        <f t="shared" si="206"/>
      </c>
      <c r="AC520" s="556">
        <f t="shared" si="679"/>
      </c>
      <c r="AD520" s="556">
        <f t="shared" si="87"/>
      </c>
      <c r="AE520" s="556">
        <f t="shared" si="374"/>
      </c>
      <c r="AF520" s="556">
        <f t="shared" si="498"/>
      </c>
      <c r="AG520" s="556">
        <f t="shared" si="181"/>
      </c>
      <c r="AH520" s="556">
        <f t="shared" si="222"/>
      </c>
      <c r="AI520" s="556">
        <f t="shared" si="894"/>
      </c>
      <c r="AJ520" s="622">
        <v>57</v>
      </c>
      <c r="AK520" s="628">
        <v>10469</v>
      </c>
      <c r="AL520" s="628">
        <v>229</v>
      </c>
      <c r="AM520" s="628">
        <v>242</v>
      </c>
      <c r="AN520" s="628">
        <v>37</v>
      </c>
      <c r="AO520" s="560">
        <v>6</v>
      </c>
      <c r="AP520" s="628">
        <v>54</v>
      </c>
      <c r="AQ520" s="560">
        <v>33</v>
      </c>
      <c r="AR520" s="560">
        <v>2</v>
      </c>
      <c r="AS520" s="622">
        <v>1</v>
      </c>
      <c r="AT520" s="622">
        <v>0</v>
      </c>
      <c r="AU520" s="622">
        <v>7</v>
      </c>
      <c r="AV520" s="630"/>
      <c r="AW520" s="630"/>
      <c r="AX520" s="731">
        <f t="shared" si="624"/>
      </c>
    </row>
    <row r="521">
      <c r="A521" s="741"/>
      <c r="B521" s="641" t="s">
        <v>397</v>
      </c>
      <c r="C521" s="641"/>
      <c r="D521" s="641"/>
      <c r="E521" s="641"/>
      <c r="F521" s="642">
        <f>SUM(F519:F520)</f>
      </c>
      <c r="G521" s="642">
        <f>SUM(G519:G520)</f>
      </c>
      <c r="H521" s="642">
        <f>SUM(H519:H520)</f>
      </c>
      <c r="I521" s="624">
        <f>SUM(I519:I520)</f>
      </c>
      <c r="J521" s="745">
        <f>SUM(J519:J520)</f>
      </c>
      <c r="K521" s="642">
        <f>SUM(K519:K520)</f>
      </c>
      <c r="L521" s="644">
        <f>SUM(L519:L520)</f>
      </c>
      <c r="M521" s="642">
        <f>SUM(M519:M520)</f>
      </c>
      <c r="N521" s="651">
        <f>SUM(N519:N520)</f>
      </c>
      <c r="O521" s="648">
        <f t="shared" si="19"/>
      </c>
      <c r="P521" s="748">
        <f>SUM(P519:P520)</f>
      </c>
      <c r="Q521" s="625">
        <f t="shared" si="697"/>
      </c>
      <c r="R521" s="667">
        <f>SUM(R519:R520)</f>
      </c>
      <c r="S521" s="668">
        <f>SUM(S519:S520)</f>
      </c>
      <c r="T521" s="650">
        <f t="shared" si="112"/>
      </c>
      <c r="U521" s="650">
        <f t="shared" si="568"/>
      </c>
      <c r="V521" s="650">
        <f t="shared" si="128"/>
      </c>
      <c r="W521" s="651">
        <f>SUM(W519:W520)</f>
      </c>
      <c r="X521" s="650">
        <f t="shared" si="71"/>
      </c>
      <c r="Y521" s="650">
        <f t="shared" si="53"/>
      </c>
      <c r="Z521" s="650">
        <f t="shared" si="482"/>
      </c>
      <c r="AA521" s="650">
        <f t="shared" si="165"/>
      </c>
      <c r="AB521" s="650">
        <f t="shared" si="206"/>
      </c>
      <c r="AC521" s="648">
        <f t="shared" si="679"/>
      </c>
      <c r="AD521" s="648">
        <f t="shared" si="87"/>
      </c>
      <c r="AE521" s="648">
        <f t="shared" si="374"/>
      </c>
      <c r="AF521" s="648">
        <f t="shared" si="498"/>
      </c>
      <c r="AG521" s="648">
        <f t="shared" si="181"/>
      </c>
      <c r="AH521" s="648">
        <f t="shared" si="222"/>
      </c>
      <c r="AI521" s="648">
        <f t="shared" si="894"/>
      </c>
      <c r="AJ521" s="651">
        <f>AVERAGE(AJ519:AJ520)</f>
      </c>
      <c r="AK521" s="651">
        <f>SUM(AK519:AK520)</f>
      </c>
      <c r="AL521" s="651">
        <f>SUM(AL519:AL520)</f>
      </c>
      <c r="AM521" s="651">
        <f>SUM(AM519:AM520)</f>
      </c>
      <c r="AN521" s="651">
        <f>SUM(AN519:AN520)</f>
      </c>
      <c r="AO521" s="644">
        <f>SUM(AO519:AO520)</f>
      </c>
      <c r="AP521" s="651">
        <f>SUM(AP519:AP520)</f>
      </c>
      <c r="AQ521" s="644">
        <f>SUM(AQ519:AQ520)</f>
      </c>
      <c r="AR521" s="644">
        <f>SUM(AR519:AR520)</f>
      </c>
      <c r="AS521" s="651">
        <f>SUM(AS519:AS520)</f>
      </c>
      <c r="AT521" s="651">
        <f>SUM(AT519:AT520)</f>
      </c>
      <c r="AU521" s="651">
        <f>SUM(AU519:AU520)</f>
      </c>
      <c r="AV521" s="654"/>
      <c r="AW521" s="654"/>
      <c r="AX521" s="651">
        <f>SUM(AX519:AX520)</f>
      </c>
    </row>
    <row r="522">
      <c r="A522" s="741"/>
      <c r="B522" s="692" t="s">
        <v>424</v>
      </c>
      <c r="C522" s="614" t="s">
        <v>394</v>
      </c>
      <c r="D522" s="615" t="s">
        <v>398</v>
      </c>
      <c r="E522" s="702" t="s">
        <v>399</v>
      </c>
      <c r="F522" s="617">
        <f t="shared" ref="F522:F526" si="320">G522+H522+I522</f>
      </c>
      <c r="G522" s="617">
        <v>651.79</v>
      </c>
      <c r="H522" s="617">
        <v>1576.07</v>
      </c>
      <c r="I522" s="659">
        <v>0</v>
      </c>
      <c r="J522" s="555">
        <v>3</v>
      </c>
      <c r="K522" s="617">
        <v>6537.960000000001</v>
      </c>
      <c r="L522" s="555">
        <v>0</v>
      </c>
      <c r="M522" s="617">
        <v>0</v>
      </c>
      <c r="N522" s="622">
        <v>0</v>
      </c>
      <c r="O522" s="558">
        <v>0</v>
      </c>
      <c r="P522" s="749"/>
      <c r="Q522" s="625">
        <f t="shared" si="697"/>
      </c>
      <c r="R522" s="557">
        <f t="shared" ref="R522:R526" si="760">J522+L522</f>
      </c>
      <c r="S522" s="554">
        <f t="shared" ref="S522:S526" si="842">K522+M522</f>
      </c>
      <c r="T522" s="626">
        <f t="shared" si="112"/>
      </c>
      <c r="U522" s="626">
        <f t="shared" si="568"/>
      </c>
      <c r="V522" s="626">
        <f t="shared" si="128"/>
      </c>
      <c r="W522" s="622">
        <v>3</v>
      </c>
      <c r="X522" s="626">
        <f t="shared" si="71"/>
      </c>
      <c r="Y522" s="626">
        <f t="shared" si="53"/>
      </c>
      <c r="Z522" s="626">
        <f t="shared" si="482"/>
      </c>
      <c r="AA522" s="626">
        <f t="shared" si="165"/>
      </c>
      <c r="AB522" s="626">
        <f t="shared" si="206"/>
      </c>
      <c r="AC522" s="556">
        <f t="shared" si="679"/>
      </c>
      <c r="AD522" s="556">
        <f t="shared" si="87"/>
      </c>
      <c r="AE522" s="556">
        <f t="shared" si="374"/>
      </c>
      <c r="AF522" s="556">
        <f t="shared" si="498"/>
      </c>
      <c r="AG522" s="556">
        <f t="shared" si="181"/>
      </c>
      <c r="AH522" s="556">
        <f t="shared" si="222"/>
      </c>
      <c r="AI522" s="556">
        <f t="shared" si="894"/>
      </c>
      <c r="AJ522" s="622">
        <v>44</v>
      </c>
      <c r="AK522" s="628">
        <v>26970</v>
      </c>
      <c r="AL522" s="628">
        <v>623</v>
      </c>
      <c r="AM522" s="628">
        <v>640</v>
      </c>
      <c r="AN522" s="628">
        <v>111</v>
      </c>
      <c r="AO522" s="555">
        <v>24</v>
      </c>
      <c r="AP522" s="622">
        <v>55</v>
      </c>
      <c r="AQ522" s="555">
        <v>99</v>
      </c>
      <c r="AR522" s="555">
        <v>4</v>
      </c>
      <c r="AS522" s="622">
        <v>6</v>
      </c>
      <c r="AT522" s="622">
        <v>0</v>
      </c>
      <c r="AU522" s="622">
        <v>43</v>
      </c>
      <c r="AV522" s="630"/>
      <c r="AW522" s="630"/>
      <c r="AX522" s="731">
        <f t="shared" ref="AX522:AX526" si="625">COUNT(AU522)</f>
      </c>
    </row>
    <row r="523">
      <c r="A523" s="741"/>
      <c r="B523" s="692" t="s">
        <v>424</v>
      </c>
      <c r="C523" s="614" t="s">
        <v>394</v>
      </c>
      <c r="D523" s="615" t="s">
        <v>398</v>
      </c>
      <c r="E523" s="702" t="s">
        <v>401</v>
      </c>
      <c r="F523" s="617">
        <f t="shared" si="320"/>
      </c>
      <c r="G523" s="617">
        <v>1540.93</v>
      </c>
      <c r="H523" s="617">
        <v>3155.76</v>
      </c>
      <c r="I523" s="659">
        <v>0</v>
      </c>
      <c r="J523" s="555">
        <v>4</v>
      </c>
      <c r="K523" s="617">
        <v>9086.220000000001</v>
      </c>
      <c r="L523" s="555">
        <v>0</v>
      </c>
      <c r="M523" s="617">
        <v>0</v>
      </c>
      <c r="N523" s="622">
        <v>0</v>
      </c>
      <c r="O523" s="556">
        <f t="shared" ref="O523:O544" si="20">N523/R523</f>
      </c>
      <c r="P523" s="749"/>
      <c r="Q523" s="625">
        <f t="shared" si="697"/>
      </c>
      <c r="R523" s="557">
        <f t="shared" si="760"/>
      </c>
      <c r="S523" s="554">
        <f t="shared" si="842"/>
      </c>
      <c r="T523" s="626">
        <f t="shared" si="112"/>
      </c>
      <c r="U523" s="626">
        <f t="shared" si="568"/>
      </c>
      <c r="V523" s="626">
        <f t="shared" si="128"/>
      </c>
      <c r="W523" s="622">
        <v>4</v>
      </c>
      <c r="X523" s="626">
        <f t="shared" si="71"/>
      </c>
      <c r="Y523" s="626">
        <f t="shared" si="53"/>
      </c>
      <c r="Z523" s="626">
        <f t="shared" si="482"/>
      </c>
      <c r="AA523" s="626">
        <f t="shared" si="165"/>
      </c>
      <c r="AB523" s="626">
        <f t="shared" si="206"/>
      </c>
      <c r="AC523" s="556">
        <f t="shared" si="679"/>
      </c>
      <c r="AD523" s="556">
        <f t="shared" si="87"/>
      </c>
      <c r="AE523" s="556">
        <f t="shared" si="374"/>
      </c>
      <c r="AF523" s="556">
        <f t="shared" si="498"/>
      </c>
      <c r="AG523" s="556">
        <f t="shared" si="181"/>
      </c>
      <c r="AH523" s="556">
        <f t="shared" si="222"/>
      </c>
      <c r="AI523" s="556">
        <f t="shared" si="894"/>
      </c>
      <c r="AJ523" s="622">
        <v>49</v>
      </c>
      <c r="AK523" s="628">
        <v>49944</v>
      </c>
      <c r="AL523" s="628">
        <v>915</v>
      </c>
      <c r="AM523" s="628">
        <v>965</v>
      </c>
      <c r="AN523" s="622">
        <v>218</v>
      </c>
      <c r="AO523" s="555">
        <v>25</v>
      </c>
      <c r="AP523" s="628">
        <v>76</v>
      </c>
      <c r="AQ523" s="555">
        <v>173</v>
      </c>
      <c r="AR523" s="555">
        <v>5</v>
      </c>
      <c r="AS523" s="628">
        <v>10</v>
      </c>
      <c r="AT523" s="628">
        <v>2</v>
      </c>
      <c r="AU523" s="628">
        <v>52</v>
      </c>
      <c r="AV523" s="630"/>
      <c r="AW523" s="630"/>
      <c r="AX523" s="731">
        <f t="shared" si="625"/>
      </c>
    </row>
    <row r="524">
      <c r="A524" s="741"/>
      <c r="B524" s="692" t="s">
        <v>424</v>
      </c>
      <c r="C524" s="614" t="s">
        <v>394</v>
      </c>
      <c r="D524" s="615" t="s">
        <v>398</v>
      </c>
      <c r="E524" s="702" t="s">
        <v>402</v>
      </c>
      <c r="F524" s="617">
        <f t="shared" si="320"/>
      </c>
      <c r="G524" s="617">
        <v>1896.92</v>
      </c>
      <c r="H524" s="617">
        <v>2024.15</v>
      </c>
      <c r="I524" s="659">
        <v>0</v>
      </c>
      <c r="J524" s="555">
        <v>3</v>
      </c>
      <c r="K524" s="617">
        <v>7368.379999999999</v>
      </c>
      <c r="L524" s="555">
        <v>0</v>
      </c>
      <c r="M524" s="617">
        <v>0</v>
      </c>
      <c r="N524" s="622">
        <v>1</v>
      </c>
      <c r="O524" s="556">
        <f t="shared" si="20"/>
      </c>
      <c r="P524" s="749"/>
      <c r="Q524" s="625">
        <f t="shared" si="697"/>
      </c>
      <c r="R524" s="557">
        <f t="shared" si="760"/>
      </c>
      <c r="S524" s="554">
        <f t="shared" si="842"/>
      </c>
      <c r="T524" s="626">
        <f t="shared" si="112"/>
      </c>
      <c r="U524" s="626">
        <f t="shared" si="568"/>
      </c>
      <c r="V524" s="626">
        <f t="shared" si="128"/>
      </c>
      <c r="W524" s="622">
        <v>3</v>
      </c>
      <c r="X524" s="626">
        <f t="shared" si="71"/>
      </c>
      <c r="Y524" s="626">
        <f t="shared" si="53"/>
      </c>
      <c r="Z524" s="626">
        <f t="shared" si="482"/>
      </c>
      <c r="AA524" s="626">
        <f t="shared" si="165"/>
      </c>
      <c r="AB524" s="626">
        <f t="shared" si="206"/>
      </c>
      <c r="AC524" s="556">
        <f t="shared" si="679"/>
      </c>
      <c r="AD524" s="556">
        <f t="shared" si="87"/>
      </c>
      <c r="AE524" s="556">
        <f t="shared" si="374"/>
      </c>
      <c r="AF524" s="556">
        <f t="shared" si="498"/>
      </c>
      <c r="AG524" s="556">
        <f t="shared" si="181"/>
      </c>
      <c r="AH524" s="556">
        <f t="shared" si="222"/>
      </c>
      <c r="AI524" s="556">
        <f t="shared" si="894"/>
      </c>
      <c r="AJ524" s="622">
        <v>49</v>
      </c>
      <c r="AK524" s="628">
        <v>27547</v>
      </c>
      <c r="AL524" s="628">
        <v>473</v>
      </c>
      <c r="AM524" s="628">
        <v>497</v>
      </c>
      <c r="AN524" s="628">
        <v>116</v>
      </c>
      <c r="AO524" s="555">
        <v>121</v>
      </c>
      <c r="AP524" s="622">
        <v>85</v>
      </c>
      <c r="AQ524" s="555">
        <v>98</v>
      </c>
      <c r="AR524" s="555">
        <v>3</v>
      </c>
      <c r="AS524" s="628">
        <v>4</v>
      </c>
      <c r="AT524" s="628">
        <v>0</v>
      </c>
      <c r="AU524" s="628">
        <v>26</v>
      </c>
      <c r="AV524" s="630"/>
      <c r="AW524" s="630"/>
      <c r="AX524" s="731">
        <f t="shared" si="625"/>
      </c>
    </row>
    <row r="525">
      <c r="A525" s="741"/>
      <c r="B525" s="692" t="s">
        <v>424</v>
      </c>
      <c r="C525" s="614" t="s">
        <v>394</v>
      </c>
      <c r="D525" s="615" t="s">
        <v>398</v>
      </c>
      <c r="E525" s="702" t="s">
        <v>403</v>
      </c>
      <c r="F525" s="617">
        <f t="shared" si="320"/>
      </c>
      <c r="G525" s="617">
        <v>2019.35</v>
      </c>
      <c r="H525" s="617">
        <v>1239.29</v>
      </c>
      <c r="I525" s="659">
        <v>0</v>
      </c>
      <c r="J525" s="555">
        <v>3</v>
      </c>
      <c r="K525" s="617">
        <v>5978.119999999995</v>
      </c>
      <c r="L525" s="555">
        <v>1</v>
      </c>
      <c r="M525" s="617">
        <v>5096.52</v>
      </c>
      <c r="N525" s="622">
        <v>0</v>
      </c>
      <c r="O525" s="556">
        <f t="shared" si="20"/>
      </c>
      <c r="P525" s="749"/>
      <c r="Q525" s="625">
        <f t="shared" si="697"/>
      </c>
      <c r="R525" s="557">
        <f t="shared" si="760"/>
      </c>
      <c r="S525" s="554">
        <f t="shared" si="842"/>
      </c>
      <c r="T525" s="626">
        <f t="shared" si="112"/>
      </c>
      <c r="U525" s="626">
        <f t="shared" si="568"/>
      </c>
      <c r="V525" s="626">
        <f t="shared" si="128"/>
      </c>
      <c r="W525" s="622">
        <v>4</v>
      </c>
      <c r="X525" s="626">
        <f t="shared" si="71"/>
      </c>
      <c r="Y525" s="626">
        <f t="shared" si="53"/>
      </c>
      <c r="Z525" s="626">
        <f t="shared" si="482"/>
      </c>
      <c r="AA525" s="626">
        <f t="shared" si="165"/>
      </c>
      <c r="AB525" s="626">
        <f t="shared" si="206"/>
      </c>
      <c r="AC525" s="556">
        <f t="shared" si="679"/>
      </c>
      <c r="AD525" s="556">
        <f t="shared" si="87"/>
      </c>
      <c r="AE525" s="556">
        <f t="shared" si="374"/>
      </c>
      <c r="AF525" s="556">
        <f t="shared" si="498"/>
      </c>
      <c r="AG525" s="556">
        <f t="shared" si="181"/>
      </c>
      <c r="AH525" s="556">
        <f t="shared" si="222"/>
      </c>
      <c r="AI525" s="556">
        <f t="shared" si="894"/>
      </c>
      <c r="AJ525" s="622">
        <v>54</v>
      </c>
      <c r="AK525" s="628">
        <v>17558</v>
      </c>
      <c r="AL525" s="628">
        <v>320</v>
      </c>
      <c r="AM525" s="628">
        <v>344</v>
      </c>
      <c r="AN525" s="628">
        <v>84</v>
      </c>
      <c r="AO525" s="555">
        <v>24</v>
      </c>
      <c r="AP525" s="622">
        <v>85</v>
      </c>
      <c r="AQ525" s="555">
        <v>73</v>
      </c>
      <c r="AR525" s="555">
        <v>4</v>
      </c>
      <c r="AS525" s="622">
        <v>2</v>
      </c>
      <c r="AT525" s="622">
        <v>3</v>
      </c>
      <c r="AU525" s="622">
        <v>11</v>
      </c>
      <c r="AV525" s="630"/>
      <c r="AW525" s="630"/>
      <c r="AX525" s="731">
        <f t="shared" si="625"/>
      </c>
    </row>
    <row r="526">
      <c r="A526" s="741"/>
      <c r="B526" s="692" t="s">
        <v>424</v>
      </c>
      <c r="C526" s="614" t="s">
        <v>394</v>
      </c>
      <c r="D526" s="615" t="s">
        <v>398</v>
      </c>
      <c r="E526" s="655" t="s">
        <v>404</v>
      </c>
      <c r="F526" s="736">
        <f t="shared" si="320"/>
      </c>
      <c r="G526" s="736">
        <v>2734.93</v>
      </c>
      <c r="H526" s="736">
        <v>1731.85</v>
      </c>
      <c r="I526" s="750">
        <v>0</v>
      </c>
      <c r="J526" s="656">
        <v>5</v>
      </c>
      <c r="K526" s="689">
        <v>11074.650000000005</v>
      </c>
      <c r="L526" s="693">
        <v>0</v>
      </c>
      <c r="M526" s="736">
        <v>0</v>
      </c>
      <c r="N526" s="696">
        <v>0</v>
      </c>
      <c r="O526" s="660">
        <f t="shared" si="20"/>
      </c>
      <c r="P526" s="659"/>
      <c r="Q526" s="625">
        <f t="shared" si="697"/>
      </c>
      <c r="R526" s="557">
        <f t="shared" si="760"/>
      </c>
      <c r="S526" s="554">
        <f t="shared" si="842"/>
      </c>
      <c r="T526" s="626">
        <f t="shared" si="112"/>
      </c>
      <c r="U526" s="626">
        <f t="shared" si="568"/>
      </c>
      <c r="V526" s="626">
        <f t="shared" si="128"/>
      </c>
      <c r="W526" s="622">
        <v>5</v>
      </c>
      <c r="X526" s="626">
        <f t="shared" si="71"/>
      </c>
      <c r="Y526" s="626">
        <f t="shared" si="53"/>
      </c>
      <c r="Z526" s="626">
        <f t="shared" si="482"/>
      </c>
      <c r="AA526" s="626">
        <f t="shared" si="165"/>
      </c>
      <c r="AB526" s="626">
        <f t="shared" si="206"/>
      </c>
      <c r="AC526" s="556">
        <f t="shared" si="679"/>
      </c>
      <c r="AD526" s="556">
        <f t="shared" si="87"/>
      </c>
      <c r="AE526" s="556">
        <f t="shared" si="374"/>
      </c>
      <c r="AF526" s="556">
        <f t="shared" si="498"/>
      </c>
      <c r="AG526" s="556">
        <f t="shared" si="181"/>
      </c>
      <c r="AH526" s="556">
        <f t="shared" si="222"/>
      </c>
      <c r="AI526" s="556">
        <f t="shared" si="894"/>
      </c>
      <c r="AJ526" s="622">
        <v>57</v>
      </c>
      <c r="AK526" s="628">
        <v>16516</v>
      </c>
      <c r="AL526" s="628">
        <v>317</v>
      </c>
      <c r="AM526" s="628">
        <v>322</v>
      </c>
      <c r="AN526" s="628">
        <v>87</v>
      </c>
      <c r="AO526" s="555">
        <v>22</v>
      </c>
      <c r="AP526" s="622">
        <v>95</v>
      </c>
      <c r="AQ526" s="555">
        <v>72</v>
      </c>
      <c r="AR526" s="555">
        <v>5</v>
      </c>
      <c r="AS526" s="628">
        <v>3</v>
      </c>
      <c r="AT526" s="628">
        <v>0</v>
      </c>
      <c r="AU526" s="628">
        <v>10</v>
      </c>
      <c r="AV526" s="630"/>
      <c r="AW526" s="630"/>
      <c r="AX526" s="731">
        <f t="shared" si="625"/>
      </c>
    </row>
    <row r="527">
      <c r="A527" s="741"/>
      <c r="B527" s="641" t="s">
        <v>397</v>
      </c>
      <c r="C527" s="641"/>
      <c r="D527" s="641"/>
      <c r="E527" s="641"/>
      <c r="F527" s="642">
        <f>SUM(F522:F526)</f>
      </c>
      <c r="G527" s="642">
        <f>SUM(G522:G526)</f>
      </c>
      <c r="H527" s="642">
        <f>SUM(H522:H526)</f>
      </c>
      <c r="I527" s="624">
        <f>SUM(I522:I526)</f>
      </c>
      <c r="J527" s="644">
        <f>SUM(J522:J526)</f>
      </c>
      <c r="K527" s="642">
        <f>SUM(K522:K526)</f>
      </c>
      <c r="L527" s="644">
        <f>SUM(L522:L526)</f>
      </c>
      <c r="M527" s="642">
        <f>SUM(M522:M526)</f>
      </c>
      <c r="N527" s="651">
        <f>SUM(N522:N526)</f>
      </c>
      <c r="O527" s="648">
        <f t="shared" si="20"/>
      </c>
      <c r="P527" s="649">
        <f>SUM(P522:P526)</f>
      </c>
      <c r="Q527" s="625">
        <f t="shared" si="697"/>
      </c>
      <c r="R527" s="667">
        <f>SUM(R522:R526)</f>
      </c>
      <c r="S527" s="668">
        <f>SUM(S522:S526)</f>
      </c>
      <c r="T527" s="650">
        <f t="shared" si="112"/>
      </c>
      <c r="U527" s="650">
        <f t="shared" si="568"/>
      </c>
      <c r="V527" s="650">
        <f t="shared" si="128"/>
      </c>
      <c r="W527" s="651">
        <f>SUM(W522:W526)</f>
      </c>
      <c r="X527" s="650">
        <f t="shared" si="71"/>
      </c>
      <c r="Y527" s="650">
        <f t="shared" si="53"/>
      </c>
      <c r="Z527" s="650">
        <f t="shared" si="482"/>
      </c>
      <c r="AA527" s="650">
        <f t="shared" si="165"/>
      </c>
      <c r="AB527" s="650">
        <f t="shared" si="206"/>
      </c>
      <c r="AC527" s="648">
        <f t="shared" si="679"/>
      </c>
      <c r="AD527" s="648">
        <f t="shared" si="87"/>
      </c>
      <c r="AE527" s="648">
        <f t="shared" si="374"/>
      </c>
      <c r="AF527" s="648">
        <f t="shared" si="498"/>
      </c>
      <c r="AG527" s="648">
        <f t="shared" si="181"/>
      </c>
      <c r="AH527" s="648">
        <f t="shared" si="222"/>
      </c>
      <c r="AI527" s="648">
        <f t="shared" si="894"/>
      </c>
      <c r="AJ527" s="651">
        <f>AVERAGE(AJ522:AJ526)</f>
      </c>
      <c r="AK527" s="651">
        <f>SUM(AK522:AK526)</f>
      </c>
      <c r="AL527" s="651">
        <f>SUM(AL522:AL526)</f>
      </c>
      <c r="AM527" s="651">
        <f>SUM(AM522:AM526)</f>
      </c>
      <c r="AN527" s="651">
        <f>SUM(AN522:AN526)</f>
      </c>
      <c r="AO527" s="667">
        <f>SUM(AO522:AO526)</f>
      </c>
      <c r="AP527" s="651">
        <f>SUM(AP522:AP526)</f>
      </c>
      <c r="AQ527" s="667">
        <f>SUM(AQ522:AQ526)</f>
      </c>
      <c r="AR527" s="667">
        <f>SUM(AR522:AR526)</f>
      </c>
      <c r="AS527" s="651">
        <f>SUM(AS522:AS526)</f>
      </c>
      <c r="AT527" s="651">
        <f>SUM(AT522:AT526)</f>
      </c>
      <c r="AU527" s="651">
        <f>SUM(AU522:AU526)</f>
      </c>
      <c r="AV527" s="654"/>
      <c r="AW527" s="654"/>
      <c r="AX527" s="651">
        <f>SUM(AX522:AX526)</f>
      </c>
    </row>
    <row r="528">
      <c r="A528" s="741"/>
      <c r="B528" s="692" t="s">
        <v>424</v>
      </c>
      <c r="C528" s="614" t="s">
        <v>394</v>
      </c>
      <c r="D528" s="560" t="s">
        <v>423</v>
      </c>
      <c r="E528" s="655" t="s">
        <v>405</v>
      </c>
      <c r="F528" s="617">
        <f t="shared" ref="F528:F532" si="321">G528+H528+I528</f>
      </c>
      <c r="G528" s="617">
        <v>1223.7</v>
      </c>
      <c r="H528" s="617">
        <v>2116.02</v>
      </c>
      <c r="I528" s="659">
        <v>0</v>
      </c>
      <c r="J528" s="555">
        <v>4</v>
      </c>
      <c r="K528" s="617">
        <v>9232.650000000001</v>
      </c>
      <c r="L528" s="555">
        <v>0</v>
      </c>
      <c r="M528" s="617">
        <v>0</v>
      </c>
      <c r="N528" s="622">
        <v>2</v>
      </c>
      <c r="O528" s="556">
        <f t="shared" si="20"/>
      </c>
      <c r="P528" s="659"/>
      <c r="Q528" s="625">
        <f t="shared" si="697"/>
      </c>
      <c r="R528" s="557">
        <f t="shared" ref="R528:R532" si="761">J528+L528</f>
      </c>
      <c r="S528" s="554">
        <f t="shared" ref="S528:S532" si="843">K528+M528</f>
      </c>
      <c r="T528" s="626">
        <f t="shared" si="112"/>
      </c>
      <c r="U528" s="626">
        <f t="shared" si="568"/>
      </c>
      <c r="V528" s="626">
        <f t="shared" si="128"/>
      </c>
      <c r="W528" s="622">
        <v>4</v>
      </c>
      <c r="X528" s="626">
        <f t="shared" si="71"/>
      </c>
      <c r="Y528" s="626">
        <f t="shared" si="53"/>
      </c>
      <c r="Z528" s="626">
        <f t="shared" si="482"/>
      </c>
      <c r="AA528" s="626">
        <f t="shared" si="165"/>
      </c>
      <c r="AB528" s="626">
        <f t="shared" si="206"/>
      </c>
      <c r="AC528" s="556">
        <f t="shared" si="679"/>
      </c>
      <c r="AD528" s="556">
        <f t="shared" si="87"/>
      </c>
      <c r="AE528" s="556">
        <f t="shared" si="374"/>
      </c>
      <c r="AF528" s="556">
        <f t="shared" si="498"/>
      </c>
      <c r="AG528" s="556">
        <f t="shared" si="181"/>
      </c>
      <c r="AH528" s="556">
        <f t="shared" si="222"/>
      </c>
      <c r="AI528" s="556">
        <f t="shared" si="894"/>
      </c>
      <c r="AJ528" s="622">
        <v>61</v>
      </c>
      <c r="AK528" s="628">
        <v>18905</v>
      </c>
      <c r="AL528" s="628">
        <v>281</v>
      </c>
      <c r="AM528" s="628">
        <v>292</v>
      </c>
      <c r="AN528" s="628">
        <v>102</v>
      </c>
      <c r="AO528" s="555">
        <v>19</v>
      </c>
      <c r="AP528" s="622">
        <v>71</v>
      </c>
      <c r="AQ528" s="555">
        <v>90</v>
      </c>
      <c r="AR528" s="555">
        <v>4</v>
      </c>
      <c r="AS528" s="622">
        <v>3</v>
      </c>
      <c r="AT528" s="622">
        <v>0</v>
      </c>
      <c r="AU528" s="622">
        <v>7</v>
      </c>
      <c r="AV528" s="630"/>
      <c r="AW528" s="630"/>
      <c r="AX528" s="731">
        <f t="shared" ref="AX528:AX532" si="626">COUNT(AU528)</f>
      </c>
    </row>
    <row r="529">
      <c r="A529" s="741"/>
      <c r="B529" s="692" t="s">
        <v>424</v>
      </c>
      <c r="C529" s="614" t="s">
        <v>394</v>
      </c>
      <c r="D529" s="560" t="s">
        <v>423</v>
      </c>
      <c r="E529" s="655" t="s">
        <v>406</v>
      </c>
      <c r="F529" s="617">
        <f t="shared" si="321"/>
      </c>
      <c r="G529" s="617">
        <v>1349.63</v>
      </c>
      <c r="H529" s="617">
        <v>2592.56</v>
      </c>
      <c r="I529" s="659">
        <v>0</v>
      </c>
      <c r="J529" s="555">
        <v>4</v>
      </c>
      <c r="K529" s="617">
        <v>10759.330000000002</v>
      </c>
      <c r="L529" s="555">
        <v>0</v>
      </c>
      <c r="M529" s="617">
        <v>0</v>
      </c>
      <c r="N529" s="622">
        <v>0</v>
      </c>
      <c r="O529" s="556">
        <f t="shared" si="20"/>
      </c>
      <c r="P529" s="659"/>
      <c r="Q529" s="625">
        <f t="shared" si="697"/>
      </c>
      <c r="R529" s="557">
        <f t="shared" si="761"/>
      </c>
      <c r="S529" s="554">
        <f t="shared" si="843"/>
      </c>
      <c r="T529" s="626">
        <f t="shared" si="112"/>
      </c>
      <c r="U529" s="626">
        <f t="shared" si="568"/>
      </c>
      <c r="V529" s="626">
        <f t="shared" si="128"/>
      </c>
      <c r="W529" s="622">
        <v>4</v>
      </c>
      <c r="X529" s="626">
        <f t="shared" si="71"/>
      </c>
      <c r="Y529" s="626">
        <f t="shared" si="53"/>
      </c>
      <c r="Z529" s="626">
        <f t="shared" si="482"/>
      </c>
      <c r="AA529" s="626">
        <f t="shared" si="165"/>
      </c>
      <c r="AB529" s="626">
        <f t="shared" si="206"/>
      </c>
      <c r="AC529" s="556">
        <f t="shared" si="679"/>
      </c>
      <c r="AD529" s="556">
        <f t="shared" si="87"/>
      </c>
      <c r="AE529" s="556">
        <f t="shared" si="374"/>
      </c>
      <c r="AF529" s="556">
        <f t="shared" si="498"/>
      </c>
      <c r="AG529" s="556">
        <f t="shared" si="181"/>
      </c>
      <c r="AH529" s="556">
        <f t="shared" si="222"/>
      </c>
      <c r="AI529" s="556">
        <f t="shared" si="894"/>
      </c>
      <c r="AJ529" s="622">
        <v>61</v>
      </c>
      <c r="AK529" s="628">
        <v>30120</v>
      </c>
      <c r="AL529" s="628">
        <v>438</v>
      </c>
      <c r="AM529" s="628">
        <v>445</v>
      </c>
      <c r="AN529" s="628">
        <v>103</v>
      </c>
      <c r="AO529" s="555">
        <v>16</v>
      </c>
      <c r="AP529" s="622">
        <v>57</v>
      </c>
      <c r="AQ529" s="555">
        <v>72</v>
      </c>
      <c r="AR529" s="555">
        <v>4</v>
      </c>
      <c r="AS529" s="628">
        <v>6</v>
      </c>
      <c r="AT529" s="628">
        <v>0</v>
      </c>
      <c r="AU529" s="628">
        <v>28</v>
      </c>
      <c r="AV529" s="630"/>
      <c r="AW529" s="630"/>
      <c r="AX529" s="731">
        <f t="shared" si="626"/>
      </c>
    </row>
    <row r="530">
      <c r="A530" s="741"/>
      <c r="B530" s="692" t="s">
        <v>424</v>
      </c>
      <c r="C530" s="614" t="s">
        <v>394</v>
      </c>
      <c r="D530" s="560" t="s">
        <v>423</v>
      </c>
      <c r="E530" s="655" t="s">
        <v>407</v>
      </c>
      <c r="F530" s="617">
        <f t="shared" si="321"/>
      </c>
      <c r="G530" s="617">
        <v>2075.62</v>
      </c>
      <c r="H530" s="617">
        <v>2150.08</v>
      </c>
      <c r="I530" s="659">
        <v>0</v>
      </c>
      <c r="J530" s="555">
        <v>5</v>
      </c>
      <c r="K530" s="617">
        <v>12748.349999999999</v>
      </c>
      <c r="L530" s="555">
        <v>1</v>
      </c>
      <c r="M530" s="617">
        <v>6216.209999999999</v>
      </c>
      <c r="N530" s="622">
        <v>2</v>
      </c>
      <c r="O530" s="556">
        <f t="shared" si="20"/>
      </c>
      <c r="P530" s="624"/>
      <c r="Q530" s="625">
        <f t="shared" si="697"/>
      </c>
      <c r="R530" s="557">
        <f t="shared" si="761"/>
      </c>
      <c r="S530" s="554">
        <f t="shared" si="843"/>
      </c>
      <c r="T530" s="626">
        <f t="shared" si="112"/>
      </c>
      <c r="U530" s="626">
        <f t="shared" si="568"/>
      </c>
      <c r="V530" s="626">
        <f t="shared" si="128"/>
      </c>
      <c r="W530" s="622">
        <v>5</v>
      </c>
      <c r="X530" s="626">
        <f t="shared" si="71"/>
      </c>
      <c r="Y530" s="626">
        <f t="shared" si="53"/>
      </c>
      <c r="Z530" s="626">
        <f t="shared" si="482"/>
      </c>
      <c r="AA530" s="626">
        <f t="shared" si="165"/>
      </c>
      <c r="AB530" s="626">
        <f t="shared" si="206"/>
      </c>
      <c r="AC530" s="556">
        <f t="shared" si="679"/>
      </c>
      <c r="AD530" s="556">
        <f t="shared" si="87"/>
      </c>
      <c r="AE530" s="556">
        <f t="shared" si="374"/>
      </c>
      <c r="AF530" s="556">
        <f t="shared" si="498"/>
      </c>
      <c r="AG530" s="556">
        <f t="shared" si="181"/>
      </c>
      <c r="AH530" s="556">
        <f t="shared" si="222"/>
      </c>
      <c r="AI530" s="556">
        <f t="shared" si="894"/>
      </c>
      <c r="AJ530" s="622">
        <v>61</v>
      </c>
      <c r="AK530" s="628">
        <v>32678</v>
      </c>
      <c r="AL530" s="628">
        <v>617</v>
      </c>
      <c r="AM530" s="628">
        <v>638</v>
      </c>
      <c r="AN530" s="628">
        <v>112</v>
      </c>
      <c r="AO530" s="555">
        <v>31</v>
      </c>
      <c r="AP530" s="622">
        <v>72</v>
      </c>
      <c r="AQ530" s="555">
        <v>94</v>
      </c>
      <c r="AR530" s="555">
        <v>7</v>
      </c>
      <c r="AS530" s="628">
        <v>7</v>
      </c>
      <c r="AT530" s="628">
        <v>2</v>
      </c>
      <c r="AU530" s="628">
        <v>22</v>
      </c>
      <c r="AV530" s="630"/>
      <c r="AW530" s="630"/>
      <c r="AX530" s="731">
        <f t="shared" si="626"/>
      </c>
    </row>
    <row r="531">
      <c r="A531" s="741"/>
      <c r="B531" s="692" t="s">
        <v>424</v>
      </c>
      <c r="C531" s="614" t="s">
        <v>394</v>
      </c>
      <c r="D531" s="560" t="s">
        <v>423</v>
      </c>
      <c r="E531" s="655" t="s">
        <v>408</v>
      </c>
      <c r="F531" s="617">
        <f t="shared" si="321"/>
      </c>
      <c r="G531" s="617">
        <v>1574.75</v>
      </c>
      <c r="H531" s="617">
        <v>2115.93</v>
      </c>
      <c r="I531" s="659">
        <v>0</v>
      </c>
      <c r="J531" s="557">
        <v>4</v>
      </c>
      <c r="K531" s="618">
        <v>10675.450000000012</v>
      </c>
      <c r="L531" s="555">
        <v>0</v>
      </c>
      <c r="M531" s="617">
        <v>0</v>
      </c>
      <c r="N531" s="622">
        <v>1</v>
      </c>
      <c r="O531" s="556">
        <f t="shared" si="20"/>
      </c>
      <c r="P531" s="624"/>
      <c r="Q531" s="625">
        <f t="shared" si="697"/>
      </c>
      <c r="R531" s="557">
        <f t="shared" si="761"/>
      </c>
      <c r="S531" s="554">
        <f t="shared" si="843"/>
      </c>
      <c r="T531" s="626">
        <f t="shared" si="112"/>
      </c>
      <c r="U531" s="626">
        <f t="shared" si="568"/>
      </c>
      <c r="V531" s="626">
        <f t="shared" si="128"/>
      </c>
      <c r="W531" s="622">
        <v>3</v>
      </c>
      <c r="X531" s="626">
        <f t="shared" si="71"/>
      </c>
      <c r="Y531" s="626">
        <f t="shared" si="53"/>
      </c>
      <c r="Z531" s="626">
        <f t="shared" si="482"/>
      </c>
      <c r="AA531" s="626">
        <f t="shared" si="165"/>
      </c>
      <c r="AB531" s="626">
        <f t="shared" si="206"/>
      </c>
      <c r="AC531" s="556">
        <f t="shared" si="679"/>
      </c>
      <c r="AD531" s="556">
        <f t="shared" si="87"/>
      </c>
      <c r="AE531" s="556">
        <f t="shared" si="374"/>
      </c>
      <c r="AF531" s="556">
        <f t="shared" si="498"/>
      </c>
      <c r="AG531" s="556">
        <f t="shared" si="181"/>
      </c>
      <c r="AH531" s="556">
        <f t="shared" si="222"/>
      </c>
      <c r="AI531" s="556">
        <f t="shared" si="894"/>
      </c>
      <c r="AJ531" s="622">
        <v>60</v>
      </c>
      <c r="AK531" s="628">
        <v>28430</v>
      </c>
      <c r="AL531" s="628">
        <v>556</v>
      </c>
      <c r="AM531" s="628">
        <v>582</v>
      </c>
      <c r="AN531" s="628">
        <v>108</v>
      </c>
      <c r="AO531" s="555">
        <v>20</v>
      </c>
      <c r="AP531" s="622">
        <v>58</v>
      </c>
      <c r="AQ531" s="555">
        <v>93</v>
      </c>
      <c r="AR531" s="555">
        <v>5</v>
      </c>
      <c r="AS531" s="628">
        <v>6</v>
      </c>
      <c r="AT531" s="628">
        <v>0</v>
      </c>
      <c r="AU531" s="628">
        <v>24</v>
      </c>
      <c r="AV531" s="630"/>
      <c r="AW531" s="630"/>
      <c r="AX531" s="731">
        <f t="shared" si="626"/>
      </c>
    </row>
    <row r="532">
      <c r="A532" s="741"/>
      <c r="B532" s="692" t="s">
        <v>424</v>
      </c>
      <c r="C532" s="614" t="s">
        <v>394</v>
      </c>
      <c r="D532" s="560" t="s">
        <v>423</v>
      </c>
      <c r="E532" s="655" t="s">
        <v>409</v>
      </c>
      <c r="F532" s="617">
        <f t="shared" si="321"/>
      </c>
      <c r="G532" s="618">
        <v>1500</v>
      </c>
      <c r="H532" s="618">
        <v>2224.17</v>
      </c>
      <c r="I532" s="659">
        <v>0</v>
      </c>
      <c r="J532" s="555">
        <v>6</v>
      </c>
      <c r="K532" s="618">
        <v>13859.349999999991</v>
      </c>
      <c r="L532" s="555">
        <v>0</v>
      </c>
      <c r="M532" s="617">
        <v>0</v>
      </c>
      <c r="N532" s="622">
        <v>2</v>
      </c>
      <c r="O532" s="556">
        <f t="shared" si="20"/>
      </c>
      <c r="P532" s="624"/>
      <c r="Q532" s="625">
        <f t="shared" si="697"/>
      </c>
      <c r="R532" s="557">
        <f t="shared" si="761"/>
      </c>
      <c r="S532" s="554">
        <f t="shared" si="843"/>
      </c>
      <c r="T532" s="626">
        <f t="shared" si="112"/>
      </c>
      <c r="U532" s="626">
        <f t="shared" si="568"/>
      </c>
      <c r="V532" s="626">
        <f t="shared" si="128"/>
      </c>
      <c r="W532" s="622">
        <v>5</v>
      </c>
      <c r="X532" s="626">
        <f t="shared" si="71"/>
      </c>
      <c r="Y532" s="626">
        <f t="shared" si="53"/>
      </c>
      <c r="Z532" s="626">
        <f t="shared" si="482"/>
      </c>
      <c r="AA532" s="626">
        <f t="shared" si="165"/>
      </c>
      <c r="AB532" s="626">
        <f t="shared" si="206"/>
      </c>
      <c r="AC532" s="556">
        <f t="shared" si="679"/>
      </c>
      <c r="AD532" s="556">
        <f t="shared" si="87"/>
      </c>
      <c r="AE532" s="556">
        <f t="shared" si="374"/>
      </c>
      <c r="AF532" s="556">
        <f t="shared" si="498"/>
      </c>
      <c r="AG532" s="556">
        <f t="shared" si="181"/>
      </c>
      <c r="AH532" s="556">
        <f t="shared" si="222"/>
      </c>
      <c r="AI532" s="556">
        <f t="shared" si="894"/>
      </c>
      <c r="AJ532" s="622">
        <v>63</v>
      </c>
      <c r="AK532" s="628">
        <v>24433</v>
      </c>
      <c r="AL532" s="628">
        <v>325</v>
      </c>
      <c r="AM532" s="628">
        <v>324</v>
      </c>
      <c r="AN532" s="628">
        <v>117</v>
      </c>
      <c r="AO532" s="555">
        <v>28</v>
      </c>
      <c r="AP532" s="622">
        <v>67</v>
      </c>
      <c r="AQ532" s="555">
        <v>82</v>
      </c>
      <c r="AR532" s="555">
        <v>6</v>
      </c>
      <c r="AS532" s="622">
        <v>8</v>
      </c>
      <c r="AT532" s="622">
        <v>1</v>
      </c>
      <c r="AU532" s="622">
        <v>25</v>
      </c>
      <c r="AV532" s="630"/>
      <c r="AW532" s="630"/>
      <c r="AX532" s="731">
        <f t="shared" si="626"/>
      </c>
    </row>
    <row r="533">
      <c r="A533" s="741"/>
      <c r="B533" s="641" t="s">
        <v>397</v>
      </c>
      <c r="C533" s="641"/>
      <c r="D533" s="641"/>
      <c r="E533" s="641"/>
      <c r="F533" s="642">
        <f>SUM(F528:F532)</f>
      </c>
      <c r="G533" s="642">
        <f>SUM(G528:G532)</f>
      </c>
      <c r="H533" s="642">
        <f>SUM(H528:H532)</f>
      </c>
      <c r="I533" s="624">
        <f>SUM(I528:I532)</f>
      </c>
      <c r="J533" s="644">
        <f>SUM(J528:J532)</f>
      </c>
      <c r="K533" s="642">
        <f>SUM(K528:K532)</f>
      </c>
      <c r="L533" s="644">
        <f>SUM(L528:L532)</f>
      </c>
      <c r="M533" s="642">
        <f>SUM(M528:M532)</f>
      </c>
      <c r="N533" s="651">
        <f>SUM(N528:N532)</f>
      </c>
      <c r="O533" s="648">
        <f t="shared" si="20"/>
      </c>
      <c r="P533" s="649">
        <f>SUM(P528:P532)</f>
      </c>
      <c r="Q533" s="625">
        <f t="shared" si="697"/>
      </c>
      <c r="R533" s="667">
        <f>SUM(R528:R532)</f>
      </c>
      <c r="S533" s="668">
        <f>SUM(S528:S532)</f>
      </c>
      <c r="T533" s="650">
        <f t="shared" si="112"/>
      </c>
      <c r="U533" s="650">
        <f t="shared" si="568"/>
      </c>
      <c r="V533" s="650">
        <f t="shared" si="128"/>
      </c>
      <c r="W533" s="651">
        <f>SUM(W528:W532)</f>
      </c>
      <c r="X533" s="650">
        <f t="shared" si="71"/>
      </c>
      <c r="Y533" s="650">
        <f t="shared" si="53"/>
      </c>
      <c r="Z533" s="650">
        <f t="shared" si="482"/>
      </c>
      <c r="AA533" s="650">
        <f t="shared" si="165"/>
      </c>
      <c r="AB533" s="650">
        <f t="shared" si="206"/>
      </c>
      <c r="AC533" s="648">
        <f t="shared" si="679"/>
      </c>
      <c r="AD533" s="648">
        <f t="shared" si="87"/>
      </c>
      <c r="AE533" s="648">
        <f t="shared" si="374"/>
      </c>
      <c r="AF533" s="648">
        <f t="shared" si="498"/>
      </c>
      <c r="AG533" s="648">
        <f t="shared" si="181"/>
      </c>
      <c r="AH533" s="648">
        <f t="shared" si="222"/>
      </c>
      <c r="AI533" s="648">
        <f t="shared" si="894"/>
      </c>
      <c r="AJ533" s="651">
        <f>AVERAGE(AJ528:AJ532)</f>
      </c>
      <c r="AK533" s="651">
        <f>SUM(AK528:AK532)</f>
      </c>
      <c r="AL533" s="651">
        <f>SUM(AL528:AL532)</f>
      </c>
      <c r="AM533" s="651">
        <f>SUM(AM528:AM532)</f>
      </c>
      <c r="AN533" s="651">
        <f>SUM(AN528:AN532)</f>
      </c>
      <c r="AO533" s="667">
        <f>SUM(AO528:AO532)</f>
      </c>
      <c r="AP533" s="651">
        <f>SUM(AP528:AP532)</f>
      </c>
      <c r="AQ533" s="667">
        <f>SUM(AQ528:AQ532)</f>
      </c>
      <c r="AR533" s="667">
        <f>SUM(AR528:AR532)</f>
      </c>
      <c r="AS533" s="651">
        <f>SUM(AS528:AS532)</f>
      </c>
      <c r="AT533" s="651">
        <f>SUM(AT528:AT532)</f>
      </c>
      <c r="AU533" s="651">
        <f>SUM(AU528:AU532)</f>
      </c>
      <c r="AV533" s="654"/>
      <c r="AW533" s="654"/>
      <c r="AX533" s="651">
        <f>SUM(AX528:AX532)</f>
      </c>
    </row>
    <row r="534">
      <c r="A534" s="741"/>
      <c r="B534" s="560" t="s">
        <v>395</v>
      </c>
      <c r="C534" s="560" t="s">
        <v>412</v>
      </c>
      <c r="D534" s="560" t="s">
        <v>392</v>
      </c>
      <c r="E534" s="616" t="s">
        <v>411</v>
      </c>
      <c r="F534" s="617">
        <f t="shared" ref="F534:F538" si="322">G534+H534+I534</f>
      </c>
      <c r="G534" s="618">
        <v>1782.77</v>
      </c>
      <c r="H534" s="618">
        <v>2600.28</v>
      </c>
      <c r="I534" s="659">
        <v>0</v>
      </c>
      <c r="J534" s="557">
        <v>2</v>
      </c>
      <c r="K534" s="618">
        <v>4543.12000000001</v>
      </c>
      <c r="L534" s="557">
        <v>0</v>
      </c>
      <c r="M534" s="618">
        <v>0</v>
      </c>
      <c r="N534" s="622">
        <v>2</v>
      </c>
      <c r="O534" s="556">
        <f t="shared" si="20"/>
      </c>
      <c r="P534" s="624"/>
      <c r="Q534" s="625">
        <f t="shared" si="697"/>
      </c>
      <c r="R534" s="557">
        <f t="shared" ref="R534:R538" si="762">J534+L534</f>
      </c>
      <c r="S534" s="554">
        <f t="shared" ref="S534:S538" si="844">K534+M534</f>
      </c>
      <c r="T534" s="626">
        <f t="shared" si="112"/>
      </c>
      <c r="U534" s="626">
        <f t="shared" si="568"/>
      </c>
      <c r="V534" s="626">
        <f t="shared" si="128"/>
      </c>
      <c r="W534" s="622">
        <v>2</v>
      </c>
      <c r="X534" s="626">
        <f t="shared" si="71"/>
      </c>
      <c r="Y534" s="626">
        <f t="shared" si="53"/>
      </c>
      <c r="Z534" s="626">
        <f t="shared" si="482"/>
      </c>
      <c r="AA534" s="626">
        <f t="shared" si="165"/>
      </c>
      <c r="AB534" s="626">
        <f t="shared" si="206"/>
      </c>
      <c r="AC534" s="556">
        <f t="shared" si="679"/>
      </c>
      <c r="AD534" s="556">
        <f t="shared" si="87"/>
      </c>
      <c r="AE534" s="556">
        <f t="shared" si="374"/>
      </c>
      <c r="AF534" s="556">
        <f t="shared" si="498"/>
      </c>
      <c r="AG534" s="556">
        <f t="shared" si="181"/>
      </c>
      <c r="AH534" s="556">
        <f t="shared" si="222"/>
      </c>
      <c r="AI534" s="556">
        <f t="shared" si="894"/>
      </c>
      <c r="AJ534" s="622">
        <v>64</v>
      </c>
      <c r="AK534" s="628">
        <v>33307</v>
      </c>
      <c r="AL534" s="628">
        <v>447</v>
      </c>
      <c r="AM534" s="628">
        <v>437</v>
      </c>
      <c r="AN534" s="628">
        <v>104</v>
      </c>
      <c r="AO534" s="555">
        <v>20</v>
      </c>
      <c r="AP534" s="628">
        <v>75</v>
      </c>
      <c r="AQ534" s="555">
        <v>81</v>
      </c>
      <c r="AR534" s="555">
        <v>2</v>
      </c>
      <c r="AS534" s="628">
        <v>4</v>
      </c>
      <c r="AT534" s="628">
        <v>2</v>
      </c>
      <c r="AU534" s="628">
        <v>31</v>
      </c>
      <c r="AV534" s="630"/>
      <c r="AW534" s="630"/>
      <c r="AX534" s="731">
        <f t="shared" ref="AX534:AX538" si="627">COUNT(AU534)</f>
      </c>
    </row>
    <row r="535">
      <c r="A535" s="741"/>
      <c r="B535" s="560" t="s">
        <v>395</v>
      </c>
      <c r="C535" s="560" t="s">
        <v>412</v>
      </c>
      <c r="D535" s="560" t="s">
        <v>392</v>
      </c>
      <c r="E535" s="616" t="s">
        <v>413</v>
      </c>
      <c r="F535" s="617">
        <f t="shared" si="322"/>
      </c>
      <c r="G535" s="618">
        <v>2036</v>
      </c>
      <c r="H535" s="618">
        <v>2404.01</v>
      </c>
      <c r="I535" s="659">
        <v>0</v>
      </c>
      <c r="J535" s="555">
        <v>3</v>
      </c>
      <c r="K535" s="617">
        <v>8204.62999999999</v>
      </c>
      <c r="L535" s="555">
        <v>1</v>
      </c>
      <c r="M535" s="617">
        <v>6216.210000000003</v>
      </c>
      <c r="N535" s="622">
        <v>0</v>
      </c>
      <c r="O535" s="556">
        <f t="shared" si="20"/>
      </c>
      <c r="P535" s="624"/>
      <c r="Q535" s="625">
        <f t="shared" si="697"/>
      </c>
      <c r="R535" s="557">
        <f t="shared" si="762"/>
      </c>
      <c r="S535" s="554">
        <f t="shared" si="844"/>
      </c>
      <c r="T535" s="626">
        <f t="shared" si="112"/>
      </c>
      <c r="U535" s="626">
        <f t="shared" si="568"/>
      </c>
      <c r="V535" s="626">
        <f t="shared" si="128"/>
      </c>
      <c r="W535" s="622">
        <v>3</v>
      </c>
      <c r="X535" s="626">
        <f t="shared" si="71"/>
      </c>
      <c r="Y535" s="626">
        <f t="shared" si="53"/>
      </c>
      <c r="Z535" s="626">
        <f t="shared" si="482"/>
      </c>
      <c r="AA535" s="626">
        <f t="shared" si="165"/>
      </c>
      <c r="AB535" s="626">
        <f t="shared" si="206"/>
      </c>
      <c r="AC535" s="556">
        <f t="shared" si="679"/>
      </c>
      <c r="AD535" s="556">
        <f t="shared" si="87"/>
      </c>
      <c r="AE535" s="556">
        <f t="shared" si="374"/>
      </c>
      <c r="AF535" s="556">
        <f t="shared" si="498"/>
      </c>
      <c r="AG535" s="556">
        <f t="shared" si="181"/>
      </c>
      <c r="AH535" s="556">
        <f t="shared" si="222"/>
      </c>
      <c r="AI535" s="556">
        <f t="shared" si="894"/>
      </c>
      <c r="AJ535" s="622">
        <v>64</v>
      </c>
      <c r="AK535" s="628">
        <v>32961</v>
      </c>
      <c r="AL535" s="628">
        <v>485</v>
      </c>
      <c r="AM535" s="628">
        <v>495</v>
      </c>
      <c r="AN535" s="628">
        <v>120</v>
      </c>
      <c r="AO535" s="555">
        <v>17</v>
      </c>
      <c r="AP535" s="628">
        <v>39</v>
      </c>
      <c r="AQ535" s="557">
        <v>85</v>
      </c>
      <c r="AR535" s="555">
        <v>4</v>
      </c>
      <c r="AS535" s="628">
        <v>2</v>
      </c>
      <c r="AT535" s="628">
        <v>2</v>
      </c>
      <c r="AU535" s="628">
        <v>16</v>
      </c>
      <c r="AV535" s="630"/>
      <c r="AW535" s="630"/>
      <c r="AX535" s="731">
        <f t="shared" si="627"/>
      </c>
    </row>
    <row r="536">
      <c r="A536" s="741"/>
      <c r="B536" s="560" t="s">
        <v>395</v>
      </c>
      <c r="C536" s="560" t="s">
        <v>412</v>
      </c>
      <c r="D536" s="560" t="s">
        <v>392</v>
      </c>
      <c r="E536" s="616" t="s">
        <v>414</v>
      </c>
      <c r="F536" s="617">
        <f t="shared" si="322"/>
      </c>
      <c r="G536" s="617">
        <v>1328.97</v>
      </c>
      <c r="H536" s="618">
        <v>1853.31</v>
      </c>
      <c r="I536" s="659">
        <v>0</v>
      </c>
      <c r="J536" s="557">
        <v>1</v>
      </c>
      <c r="K536" s="618">
        <v>2548.2599999999948</v>
      </c>
      <c r="L536" s="557">
        <v>0</v>
      </c>
      <c r="M536" s="618">
        <v>0</v>
      </c>
      <c r="N536" s="622">
        <v>0</v>
      </c>
      <c r="O536" s="556">
        <f t="shared" si="20"/>
      </c>
      <c r="P536" s="624"/>
      <c r="Q536" s="625">
        <f t="shared" si="697"/>
      </c>
      <c r="R536" s="557">
        <f t="shared" si="762"/>
      </c>
      <c r="S536" s="554">
        <f t="shared" si="844"/>
      </c>
      <c r="T536" s="626">
        <f t="shared" si="112"/>
      </c>
      <c r="U536" s="626">
        <f t="shared" si="568"/>
      </c>
      <c r="V536" s="626">
        <f t="shared" si="128"/>
      </c>
      <c r="W536" s="622">
        <v>1</v>
      </c>
      <c r="X536" s="626">
        <f t="shared" si="71"/>
      </c>
      <c r="Y536" s="626">
        <f t="shared" si="53"/>
      </c>
      <c r="Z536" s="626">
        <f t="shared" si="482"/>
      </c>
      <c r="AA536" s="626">
        <f t="shared" si="165"/>
      </c>
      <c r="AB536" s="626">
        <f t="shared" si="206"/>
      </c>
      <c r="AC536" s="556">
        <f t="shared" si="679"/>
      </c>
      <c r="AD536" s="556">
        <f t="shared" si="87"/>
      </c>
      <c r="AE536" s="556">
        <f t="shared" si="374"/>
      </c>
      <c r="AF536" s="556">
        <f t="shared" si="498"/>
      </c>
      <c r="AG536" s="556">
        <f t="shared" si="181"/>
      </c>
      <c r="AH536" s="556">
        <f t="shared" si="222"/>
      </c>
      <c r="AI536" s="556">
        <f t="shared" si="894"/>
      </c>
      <c r="AJ536" s="622">
        <v>65</v>
      </c>
      <c r="AK536" s="628">
        <v>27270</v>
      </c>
      <c r="AL536" s="628">
        <v>355</v>
      </c>
      <c r="AM536" s="628">
        <v>373</v>
      </c>
      <c r="AN536" s="628">
        <v>77</v>
      </c>
      <c r="AO536" s="555">
        <v>12</v>
      </c>
      <c r="AP536" s="628">
        <v>72</v>
      </c>
      <c r="AQ536" s="557">
        <v>70</v>
      </c>
      <c r="AR536" s="555">
        <v>1</v>
      </c>
      <c r="AS536" s="628">
        <v>8</v>
      </c>
      <c r="AT536" s="628">
        <v>2</v>
      </c>
      <c r="AU536" s="628">
        <v>34</v>
      </c>
      <c r="AV536" s="630"/>
      <c r="AW536" s="630"/>
      <c r="AX536" s="731">
        <f t="shared" si="627"/>
      </c>
    </row>
    <row r="537">
      <c r="A537" s="741"/>
      <c r="B537" s="560" t="s">
        <v>395</v>
      </c>
      <c r="C537" s="560" t="s">
        <v>412</v>
      </c>
      <c r="D537" s="560" t="s">
        <v>392</v>
      </c>
      <c r="E537" s="616" t="s">
        <v>415</v>
      </c>
      <c r="F537" s="617">
        <f t="shared" si="322"/>
      </c>
      <c r="G537" s="618">
        <v>1468.38</v>
      </c>
      <c r="H537" s="618">
        <v>942.07</v>
      </c>
      <c r="I537" s="659">
        <v>0</v>
      </c>
      <c r="J537" s="555">
        <v>5</v>
      </c>
      <c r="K537" s="617">
        <v>11402.590000000011</v>
      </c>
      <c r="L537" s="555">
        <v>0</v>
      </c>
      <c r="M537" s="617">
        <v>0</v>
      </c>
      <c r="N537" s="622">
        <v>1</v>
      </c>
      <c r="O537" s="556">
        <f t="shared" si="20"/>
      </c>
      <c r="P537" s="624"/>
      <c r="Q537" s="625">
        <f t="shared" si="697"/>
      </c>
      <c r="R537" s="557">
        <f t="shared" si="762"/>
      </c>
      <c r="S537" s="554">
        <f t="shared" si="844"/>
      </c>
      <c r="T537" s="626">
        <f t="shared" si="112"/>
      </c>
      <c r="U537" s="626">
        <f t="shared" si="568"/>
      </c>
      <c r="V537" s="626">
        <f t="shared" si="128"/>
      </c>
      <c r="W537" s="622">
        <v>3</v>
      </c>
      <c r="X537" s="626">
        <f t="shared" si="71"/>
      </c>
      <c r="Y537" s="626">
        <f t="shared" si="53"/>
      </c>
      <c r="Z537" s="626">
        <f t="shared" si="482"/>
      </c>
      <c r="AA537" s="626">
        <f t="shared" si="165"/>
      </c>
      <c r="AB537" s="626">
        <f t="shared" si="206"/>
      </c>
      <c r="AC537" s="556">
        <f t="shared" si="679"/>
      </c>
      <c r="AD537" s="556">
        <f t="shared" si="87"/>
      </c>
      <c r="AE537" s="556">
        <f t="shared" si="374"/>
      </c>
      <c r="AF537" s="556">
        <f t="shared" si="498"/>
      </c>
      <c r="AG537" s="556">
        <f t="shared" si="181"/>
      </c>
      <c r="AH537" s="556">
        <f t="shared" si="222"/>
      </c>
      <c r="AI537" s="556">
        <f t="shared" si="894"/>
      </c>
      <c r="AJ537" s="622">
        <v>55</v>
      </c>
      <c r="AK537" s="628">
        <v>18070</v>
      </c>
      <c r="AL537" s="628">
        <v>343</v>
      </c>
      <c r="AM537" s="628">
        <v>343</v>
      </c>
      <c r="AN537" s="628">
        <v>57</v>
      </c>
      <c r="AO537" s="555">
        <v>17</v>
      </c>
      <c r="AP537" s="628">
        <v>46</v>
      </c>
      <c r="AQ537" s="557">
        <v>58</v>
      </c>
      <c r="AR537" s="555">
        <v>5</v>
      </c>
      <c r="AS537" s="628">
        <v>6</v>
      </c>
      <c r="AT537" s="628">
        <v>1</v>
      </c>
      <c r="AU537" s="628">
        <v>7</v>
      </c>
      <c r="AV537" s="630"/>
      <c r="AW537" s="630"/>
      <c r="AX537" s="731">
        <f t="shared" si="627"/>
      </c>
    </row>
    <row r="538">
      <c r="A538" s="741"/>
      <c r="B538" s="560" t="s">
        <v>395</v>
      </c>
      <c r="C538" s="560" t="s">
        <v>412</v>
      </c>
      <c r="D538" s="560" t="s">
        <v>392</v>
      </c>
      <c r="E538" s="655" t="s">
        <v>416</v>
      </c>
      <c r="F538" s="617">
        <f t="shared" si="322"/>
      </c>
      <c r="G538" s="618">
        <v>1430.05</v>
      </c>
      <c r="H538" s="618">
        <v>1410.56</v>
      </c>
      <c r="I538" s="659">
        <v>0</v>
      </c>
      <c r="J538" s="557">
        <v>6</v>
      </c>
      <c r="K538" s="618">
        <v>12887.970000000016</v>
      </c>
      <c r="L538" s="557">
        <v>0</v>
      </c>
      <c r="M538" s="618">
        <v>0</v>
      </c>
      <c r="N538" s="622">
        <v>1</v>
      </c>
      <c r="O538" s="556">
        <f t="shared" si="20"/>
      </c>
      <c r="P538" s="624"/>
      <c r="Q538" s="625">
        <f t="shared" si="697"/>
      </c>
      <c r="R538" s="557">
        <f t="shared" si="762"/>
      </c>
      <c r="S538" s="554">
        <f t="shared" si="844"/>
      </c>
      <c r="T538" s="626">
        <f t="shared" si="112"/>
      </c>
      <c r="U538" s="626">
        <f t="shared" si="568"/>
      </c>
      <c r="V538" s="626">
        <f t="shared" si="128"/>
      </c>
      <c r="W538" s="622">
        <v>3</v>
      </c>
      <c r="X538" s="626">
        <f t="shared" si="71"/>
      </c>
      <c r="Y538" s="626">
        <f t="shared" si="53"/>
      </c>
      <c r="Z538" s="626">
        <f t="shared" si="482"/>
      </c>
      <c r="AA538" s="626">
        <f t="shared" si="165"/>
      </c>
      <c r="AB538" s="626">
        <f t="shared" si="206"/>
      </c>
      <c r="AC538" s="556">
        <f t="shared" si="679"/>
      </c>
      <c r="AD538" s="556">
        <f t="shared" si="87"/>
      </c>
      <c r="AE538" s="556">
        <f t="shared" si="374"/>
      </c>
      <c r="AF538" s="556">
        <f t="shared" si="498"/>
      </c>
      <c r="AG538" s="556">
        <f t="shared" si="181"/>
      </c>
      <c r="AH538" s="556">
        <f t="shared" si="222"/>
      </c>
      <c r="AI538" s="556">
        <f t="shared" si="894"/>
      </c>
      <c r="AJ538" s="622">
        <v>67</v>
      </c>
      <c r="AK538" s="628">
        <v>18759</v>
      </c>
      <c r="AL538" s="628">
        <v>362</v>
      </c>
      <c r="AM538" s="628">
        <v>358</v>
      </c>
      <c r="AN538" s="628">
        <v>76</v>
      </c>
      <c r="AO538" s="555">
        <v>25</v>
      </c>
      <c r="AP538" s="628">
        <v>66</v>
      </c>
      <c r="AQ538" s="557">
        <v>65</v>
      </c>
      <c r="AR538" s="555">
        <v>6</v>
      </c>
      <c r="AS538" s="628">
        <v>2</v>
      </c>
      <c r="AT538" s="628">
        <v>0</v>
      </c>
      <c r="AU538" s="628">
        <v>11</v>
      </c>
      <c r="AV538" s="630"/>
      <c r="AW538" s="630"/>
      <c r="AX538" s="731">
        <f t="shared" si="627"/>
      </c>
    </row>
    <row r="539">
      <c r="A539" s="741"/>
      <c r="B539" s="641" t="s">
        <v>397</v>
      </c>
      <c r="C539" s="641"/>
      <c r="D539" s="641"/>
      <c r="E539" s="641"/>
      <c r="F539" s="642">
        <f>SUM(F534:F538)</f>
      </c>
      <c r="G539" s="642">
        <f>SUM(G534:G538)</f>
      </c>
      <c r="H539" s="642">
        <f>SUM(H534:H538)</f>
      </c>
      <c r="I539" s="624">
        <f>SUM(I534:I538)</f>
      </c>
      <c r="J539" s="644">
        <f>SUM(J534:J538)</f>
      </c>
      <c r="K539" s="642">
        <f>SUM(K534:K538)</f>
      </c>
      <c r="L539" s="644">
        <f>SUM(L534:L538)</f>
      </c>
      <c r="M539" s="642">
        <f>SUM(M534:M538)</f>
      </c>
      <c r="N539" s="651">
        <f>SUM(N534:N538)</f>
      </c>
      <c r="O539" s="648">
        <f t="shared" si="20"/>
      </c>
      <c r="P539" s="649">
        <f>SUM(P534:P538)</f>
      </c>
      <c r="Q539" s="625">
        <f t="shared" si="697"/>
      </c>
      <c r="R539" s="667">
        <f>SUM(R534:R538)</f>
      </c>
      <c r="S539" s="668">
        <f>SUM(S534:S538)</f>
      </c>
      <c r="T539" s="650">
        <f t="shared" si="112"/>
      </c>
      <c r="U539" s="650">
        <f t="shared" si="568"/>
      </c>
      <c r="V539" s="650">
        <f t="shared" si="128"/>
      </c>
      <c r="W539" s="651">
        <f>SUM(W534:W538)</f>
      </c>
      <c r="X539" s="650">
        <f t="shared" si="71"/>
      </c>
      <c r="Y539" s="650">
        <f t="shared" si="53"/>
      </c>
      <c r="Z539" s="650">
        <f t="shared" si="482"/>
      </c>
      <c r="AA539" s="650">
        <f t="shared" si="165"/>
      </c>
      <c r="AB539" s="650">
        <f t="shared" si="206"/>
      </c>
      <c r="AC539" s="648">
        <f t="shared" si="679"/>
      </c>
      <c r="AD539" s="648">
        <f t="shared" si="87"/>
      </c>
      <c r="AE539" s="648">
        <f t="shared" si="374"/>
      </c>
      <c r="AF539" s="648">
        <f t="shared" si="498"/>
      </c>
      <c r="AG539" s="648">
        <f t="shared" si="181"/>
      </c>
      <c r="AH539" s="648">
        <f t="shared" si="222"/>
      </c>
      <c r="AI539" s="648">
        <f t="shared" si="894"/>
      </c>
      <c r="AJ539" s="651">
        <f>AVERAGE(AJ534:AJ538)</f>
      </c>
      <c r="AK539" s="651">
        <f>SUM(AK534:AK538)</f>
      </c>
      <c r="AL539" s="651">
        <f>SUM(AL534:AL538)</f>
      </c>
      <c r="AM539" s="651">
        <f>SUM(AM534:AM538)</f>
      </c>
      <c r="AN539" s="651">
        <f>SUM(AN534:AN538)</f>
      </c>
      <c r="AO539" s="667">
        <f>SUM(AO534:AO538)</f>
      </c>
      <c r="AP539" s="651">
        <f>SUM(AP534:AP538)</f>
      </c>
      <c r="AQ539" s="667">
        <f>SUM(AQ534:AQ538)</f>
      </c>
      <c r="AR539" s="667">
        <f>SUM(AR534:AR538)</f>
      </c>
      <c r="AS539" s="651">
        <f>SUM(AS534:AS538)</f>
      </c>
      <c r="AT539" s="651">
        <f>SUM(AT534:AT538)</f>
      </c>
      <c r="AU539" s="651">
        <f>SUM(AU534:AU538)</f>
      </c>
      <c r="AV539" s="654"/>
      <c r="AW539" s="654"/>
      <c r="AX539" s="651">
        <f>SUM(AX534:AX538)</f>
      </c>
    </row>
    <row r="540">
      <c r="A540" s="741"/>
      <c r="B540" s="560" t="s">
        <v>395</v>
      </c>
      <c r="C540" s="560" t="s">
        <v>412</v>
      </c>
      <c r="D540" s="560" t="s">
        <v>410</v>
      </c>
      <c r="E540" s="616" t="s">
        <v>418</v>
      </c>
      <c r="F540" s="617">
        <f t="shared" ref="F540:F542" si="323">G540+H540+I540</f>
      </c>
      <c r="G540" s="618">
        <v>1790.36</v>
      </c>
      <c r="H540" s="618">
        <v>1828.09</v>
      </c>
      <c r="I540" s="659">
        <v>0</v>
      </c>
      <c r="J540" s="555">
        <v>6</v>
      </c>
      <c r="K540" s="618">
        <v>14182.749999999996</v>
      </c>
      <c r="L540" s="557">
        <v>1</v>
      </c>
      <c r="M540" s="618">
        <v>5650.529999999999</v>
      </c>
      <c r="N540" s="622">
        <v>1</v>
      </c>
      <c r="O540" s="556">
        <f t="shared" si="20"/>
      </c>
      <c r="P540" s="624"/>
      <c r="Q540" s="625">
        <f t="shared" si="697"/>
      </c>
      <c r="R540" s="557">
        <f t="shared" ref="R540:R542" si="763">J540+L540</f>
      </c>
      <c r="S540" s="554">
        <f t="shared" ref="S540:S542" si="845">K540+M540</f>
      </c>
      <c r="T540" s="626">
        <f t="shared" si="112"/>
      </c>
      <c r="U540" s="626">
        <f t="shared" si="568"/>
      </c>
      <c r="V540" s="626">
        <f t="shared" si="128"/>
      </c>
      <c r="W540" s="622">
        <v>6</v>
      </c>
      <c r="X540" s="626">
        <f t="shared" si="71"/>
      </c>
      <c r="Y540" s="626">
        <f t="shared" si="53"/>
      </c>
      <c r="Z540" s="626">
        <f t="shared" si="482"/>
      </c>
      <c r="AA540" s="626">
        <f t="shared" si="165"/>
      </c>
      <c r="AB540" s="626">
        <f t="shared" si="206"/>
      </c>
      <c r="AC540" s="556">
        <f t="shared" si="679"/>
      </c>
      <c r="AD540" s="556">
        <f t="shared" si="87"/>
      </c>
      <c r="AE540" s="556">
        <f t="shared" si="374"/>
      </c>
      <c r="AF540" s="556">
        <f t="shared" si="498"/>
      </c>
      <c r="AG540" s="556">
        <f t="shared" si="181"/>
      </c>
      <c r="AH540" s="556">
        <f t="shared" si="222"/>
      </c>
      <c r="AI540" s="556">
        <f t="shared" si="894"/>
      </c>
      <c r="AJ540" s="622">
        <v>72</v>
      </c>
      <c r="AK540" s="628">
        <v>24717</v>
      </c>
      <c r="AL540" s="628">
        <v>423</v>
      </c>
      <c r="AM540" s="628">
        <v>437</v>
      </c>
      <c r="AN540" s="628">
        <v>103</v>
      </c>
      <c r="AO540" s="555">
        <v>16</v>
      </c>
      <c r="AP540" s="628">
        <v>63</v>
      </c>
      <c r="AQ540" s="557">
        <v>75</v>
      </c>
      <c r="AR540" s="555">
        <v>8</v>
      </c>
      <c r="AS540" s="628">
        <v>3</v>
      </c>
      <c r="AT540" s="628">
        <v>3</v>
      </c>
      <c r="AU540" s="628">
        <v>12</v>
      </c>
      <c r="AV540" s="630"/>
      <c r="AW540" s="630"/>
      <c r="AX540" s="731">
        <f t="shared" ref="AX540:AX542" si="628">COUNT(AU540)</f>
      </c>
    </row>
    <row r="541">
      <c r="A541" s="741"/>
      <c r="B541" s="560" t="s">
        <v>395</v>
      </c>
      <c r="C541" s="560" t="s">
        <v>412</v>
      </c>
      <c r="D541" s="560" t="s">
        <v>410</v>
      </c>
      <c r="E541" s="616" t="s">
        <v>419</v>
      </c>
      <c r="F541" s="617">
        <f t="shared" si="323"/>
      </c>
      <c r="G541" s="618">
        <v>1654.51</v>
      </c>
      <c r="H541" s="618">
        <v>1923.64</v>
      </c>
      <c r="I541" s="659">
        <v>0</v>
      </c>
      <c r="J541" s="557">
        <v>6</v>
      </c>
      <c r="K541" s="618">
        <v>13215.910000000003</v>
      </c>
      <c r="L541" s="557">
        <v>0</v>
      </c>
      <c r="M541" s="618">
        <v>0</v>
      </c>
      <c r="N541" s="622">
        <v>2</v>
      </c>
      <c r="O541" s="556">
        <f t="shared" si="20"/>
      </c>
      <c r="P541" s="624"/>
      <c r="Q541" s="625">
        <f t="shared" si="697"/>
      </c>
      <c r="R541" s="557">
        <f t="shared" si="763"/>
      </c>
      <c r="S541" s="554">
        <f t="shared" si="845"/>
      </c>
      <c r="T541" s="626">
        <f t="shared" si="112"/>
      </c>
      <c r="U541" s="626">
        <f t="shared" si="568"/>
      </c>
      <c r="V541" s="626">
        <f t="shared" si="128"/>
      </c>
      <c r="W541" s="622">
        <v>4</v>
      </c>
      <c r="X541" s="626">
        <f t="shared" si="71"/>
      </c>
      <c r="Y541" s="626">
        <f t="shared" si="53"/>
      </c>
      <c r="Z541" s="626">
        <f t="shared" si="482"/>
      </c>
      <c r="AA541" s="626">
        <f t="shared" si="165"/>
      </c>
      <c r="AB541" s="626">
        <f t="shared" si="206"/>
      </c>
      <c r="AC541" s="556">
        <f t="shared" si="679"/>
      </c>
      <c r="AD541" s="556">
        <f t="shared" si="87"/>
      </c>
      <c r="AE541" s="556">
        <f t="shared" si="374"/>
      </c>
      <c r="AF541" s="556">
        <f t="shared" si="498"/>
      </c>
      <c r="AG541" s="556">
        <f t="shared" si="181"/>
      </c>
      <c r="AH541" s="556">
        <f t="shared" si="222"/>
      </c>
      <c r="AI541" s="556">
        <f t="shared" si="894"/>
      </c>
      <c r="AJ541" s="622">
        <v>68</v>
      </c>
      <c r="AK541" s="628">
        <v>30913</v>
      </c>
      <c r="AL541" s="628">
        <v>480</v>
      </c>
      <c r="AM541" s="628">
        <v>512</v>
      </c>
      <c r="AN541" s="628">
        <v>105</v>
      </c>
      <c r="AO541" s="555">
        <v>18</v>
      </c>
      <c r="AP541" s="628">
        <v>70</v>
      </c>
      <c r="AQ541" s="557">
        <v>79</v>
      </c>
      <c r="AR541" s="555">
        <v>7</v>
      </c>
      <c r="AS541" s="628">
        <v>4</v>
      </c>
      <c r="AT541" s="628">
        <v>1</v>
      </c>
      <c r="AU541" s="628">
        <v>18</v>
      </c>
      <c r="AV541" s="630"/>
      <c r="AW541" s="630"/>
      <c r="AX541" s="731">
        <f t="shared" si="628"/>
      </c>
    </row>
    <row r="542">
      <c r="A542" s="741"/>
      <c r="B542" s="560" t="s">
        <v>395</v>
      </c>
      <c r="C542" s="560" t="s">
        <v>412</v>
      </c>
      <c r="D542" s="560" t="s">
        <v>410</v>
      </c>
      <c r="E542" s="655" t="s">
        <v>420</v>
      </c>
      <c r="F542" s="617">
        <f t="shared" si="323"/>
      </c>
      <c r="G542" s="618">
        <v>1425.05</v>
      </c>
      <c r="H542" s="618">
        <v>2373.4</v>
      </c>
      <c r="I542" s="659">
        <v>0</v>
      </c>
      <c r="J542" s="557">
        <v>5</v>
      </c>
      <c r="K542" s="618">
        <v>13301.149999999994</v>
      </c>
      <c r="L542" s="557">
        <v>0</v>
      </c>
      <c r="M542" s="618">
        <v>0</v>
      </c>
      <c r="N542" s="622">
        <v>0</v>
      </c>
      <c r="O542" s="556">
        <f t="shared" si="20"/>
      </c>
      <c r="P542" s="624"/>
      <c r="Q542" s="625">
        <f t="shared" si="697"/>
      </c>
      <c r="R542" s="557">
        <f t="shared" si="763"/>
      </c>
      <c r="S542" s="554">
        <f t="shared" si="845"/>
      </c>
      <c r="T542" s="626">
        <f t="shared" si="112"/>
      </c>
      <c r="U542" s="626">
        <f t="shared" si="568"/>
      </c>
      <c r="V542" s="626">
        <f t="shared" si="128"/>
      </c>
      <c r="W542" s="622">
        <v>5</v>
      </c>
      <c r="X542" s="626">
        <f t="shared" si="71"/>
      </c>
      <c r="Y542" s="626">
        <f t="shared" si="53"/>
      </c>
      <c r="Z542" s="626">
        <f t="shared" si="482"/>
      </c>
      <c r="AA542" s="626">
        <f t="shared" si="165"/>
      </c>
      <c r="AB542" s="626">
        <f t="shared" si="206"/>
      </c>
      <c r="AC542" s="556">
        <f t="shared" si="679"/>
      </c>
      <c r="AD542" s="556">
        <f t="shared" si="87"/>
      </c>
      <c r="AE542" s="556">
        <f t="shared" si="374"/>
      </c>
      <c r="AF542" s="556">
        <f t="shared" si="498"/>
      </c>
      <c r="AG542" s="556">
        <f t="shared" si="181"/>
      </c>
      <c r="AH542" s="556">
        <f t="shared" si="222"/>
      </c>
      <c r="AI542" s="556">
        <f t="shared" si="894"/>
      </c>
      <c r="AJ542" s="622">
        <v>67</v>
      </c>
      <c r="AK542" s="628">
        <v>36029</v>
      </c>
      <c r="AL542" s="628">
        <v>566</v>
      </c>
      <c r="AM542" s="628">
        <v>588</v>
      </c>
      <c r="AN542" s="628">
        <v>95</v>
      </c>
      <c r="AO542" s="555">
        <v>23</v>
      </c>
      <c r="AP542" s="628">
        <v>61</v>
      </c>
      <c r="AQ542" s="557">
        <v>76</v>
      </c>
      <c r="AR542" s="555">
        <v>6</v>
      </c>
      <c r="AS542" s="628">
        <v>5</v>
      </c>
      <c r="AT542" s="628">
        <v>2</v>
      </c>
      <c r="AU542" s="628">
        <v>27</v>
      </c>
      <c r="AV542" s="630"/>
      <c r="AW542" s="630"/>
      <c r="AX542" s="731">
        <f t="shared" si="628"/>
      </c>
    </row>
    <row r="543">
      <c r="A543" s="741"/>
      <c r="B543" s="641" t="s">
        <v>397</v>
      </c>
      <c r="C543" s="641"/>
      <c r="D543" s="641"/>
      <c r="E543" s="641"/>
      <c r="F543" s="642">
        <f>SUM(F540:F542)</f>
      </c>
      <c r="G543" s="642">
        <f>SUM(G540:G542)</f>
      </c>
      <c r="H543" s="642">
        <f>SUM(H540:H542)</f>
      </c>
      <c r="I543" s="624">
        <f>SUM(I540:I542)</f>
      </c>
      <c r="J543" s="644">
        <f>SUM(J540:J542)</f>
      </c>
      <c r="K543" s="642">
        <f>SUM(K540:K542)</f>
      </c>
      <c r="L543" s="644">
        <f>SUM(L540:L542)</f>
      </c>
      <c r="M543" s="642">
        <f>SUM(M540:M542)</f>
      </c>
      <c r="N543" s="651">
        <f>SUM(N540:N542)</f>
      </c>
      <c r="O543" s="648">
        <f t="shared" si="20"/>
      </c>
      <c r="P543" s="649">
        <f>SUM(P540:P542)</f>
      </c>
      <c r="Q543" s="625">
        <f t="shared" si="697"/>
      </c>
      <c r="R543" s="667">
        <f>SUM(R540:R542)</f>
      </c>
      <c r="S543" s="668">
        <f>SUM(S540:S542)</f>
      </c>
      <c r="T543" s="650">
        <f t="shared" si="112"/>
      </c>
      <c r="U543" s="650">
        <f t="shared" si="568"/>
      </c>
      <c r="V543" s="650">
        <f t="shared" si="128"/>
      </c>
      <c r="W543" s="651">
        <f>SUM(W540:W542)</f>
      </c>
      <c r="X543" s="650">
        <f t="shared" si="71"/>
      </c>
      <c r="Y543" s="650">
        <f t="shared" si="53"/>
      </c>
      <c r="Z543" s="650">
        <f t="shared" si="482"/>
      </c>
      <c r="AA543" s="650">
        <f t="shared" si="165"/>
      </c>
      <c r="AB543" s="650">
        <f t="shared" si="206"/>
      </c>
      <c r="AC543" s="648">
        <f t="shared" si="679"/>
      </c>
      <c r="AD543" s="648">
        <f t="shared" si="87"/>
      </c>
      <c r="AE543" s="648">
        <f t="shared" si="374"/>
      </c>
      <c r="AF543" s="648">
        <f t="shared" si="498"/>
      </c>
      <c r="AG543" s="648">
        <f t="shared" si="181"/>
      </c>
      <c r="AH543" s="648">
        <f t="shared" si="222"/>
      </c>
      <c r="AI543" s="648">
        <f t="shared" si="894"/>
      </c>
      <c r="AJ543" s="651">
        <f>AVERAGE(AJ540:AJ542)</f>
      </c>
      <c r="AK543" s="651">
        <f>SUM(AK540:AK542)</f>
      </c>
      <c r="AL543" s="651">
        <f>SUM(AL540:AL542)</f>
      </c>
      <c r="AM543" s="651">
        <f>SUM(AM540:AM542)</f>
      </c>
      <c r="AN543" s="651">
        <f>SUM(AN540:AN542)</f>
      </c>
      <c r="AO543" s="667">
        <f>SUM(AO540:AO542)</f>
      </c>
      <c r="AP543" s="651">
        <f>SUM(AP540:AP542)</f>
      </c>
      <c r="AQ543" s="667">
        <f>SUM(AQ540:AQ542)</f>
      </c>
      <c r="AR543" s="667">
        <f>SUM(AR540:AR542)</f>
      </c>
      <c r="AS543" s="651">
        <f>SUM(AS540:AS542)</f>
      </c>
      <c r="AT543" s="651">
        <f>SUM(AT540:AT542)</f>
      </c>
      <c r="AU543" s="651">
        <f>SUM(AU540:AU542)</f>
      </c>
      <c r="AV543" s="654"/>
      <c r="AW543" s="654"/>
      <c r="AX543" s="651">
        <f>SUM(AX540:AX542)</f>
      </c>
    </row>
    <row r="544">
      <c r="A544" s="741"/>
      <c r="B544" s="670" t="s">
        <v>421</v>
      </c>
      <c r="C544" s="670"/>
      <c r="D544" s="670"/>
      <c r="E544" s="670"/>
      <c r="F544" s="671">
        <f>F543+F539+F533+F527+F521</f>
      </c>
      <c r="G544" s="671">
        <f>G543+G539+G533+G527+G521</f>
      </c>
      <c r="H544" s="671">
        <f>H543+H539+H533+H527+H521</f>
      </c>
      <c r="I544" s="738">
        <f>I543+I539+I533+I527+I521</f>
      </c>
      <c r="J544" s="670">
        <f>J543+J539+J533+J527+J521</f>
      </c>
      <c r="K544" s="670">
        <f>K543+K539+K533+K527+K521</f>
      </c>
      <c r="L544" s="670">
        <f>L543+L539+L533+L527+L521</f>
      </c>
      <c r="M544" s="670">
        <f>M543+M539+M533+M527+M521</f>
      </c>
      <c r="N544" s="673">
        <f>N543+N539+N533+N527+N521</f>
      </c>
      <c r="O544" s="674">
        <f t="shared" si="20"/>
      </c>
      <c r="P544" s="675">
        <f>P543+P539+P533+P527+P521</f>
      </c>
      <c r="Q544" s="676">
        <f t="shared" si="697"/>
      </c>
      <c r="R544" s="672">
        <f>R543+R539+R533+R527+R521</f>
      </c>
      <c r="S544" s="538">
        <f>S543+S539+S533+S527+S521</f>
      </c>
      <c r="T544" s="671">
        <f t="shared" si="112"/>
      </c>
      <c r="U544" s="671">
        <f t="shared" si="568"/>
      </c>
      <c r="V544" s="671">
        <f t="shared" si="128"/>
      </c>
      <c r="W544" s="673">
        <f>W543+W539+W533+W527+W521</f>
      </c>
      <c r="X544" s="671">
        <f t="shared" si="71"/>
      </c>
      <c r="Y544" s="671">
        <f t="shared" si="53"/>
      </c>
      <c r="Z544" s="671">
        <f t="shared" si="482"/>
      </c>
      <c r="AA544" s="671">
        <f t="shared" si="165"/>
      </c>
      <c r="AB544" s="671">
        <f t="shared" si="206"/>
      </c>
      <c r="AC544" s="674">
        <f t="shared" si="679"/>
      </c>
      <c r="AD544" s="674">
        <f t="shared" si="87"/>
      </c>
      <c r="AE544" s="674">
        <f t="shared" si="374"/>
      </c>
      <c r="AF544" s="674">
        <f t="shared" si="498"/>
      </c>
      <c r="AG544" s="674">
        <f t="shared" si="181"/>
      </c>
      <c r="AH544" s="674">
        <f t="shared" si="222"/>
      </c>
      <c r="AI544" s="674">
        <f t="shared" si="894"/>
      </c>
      <c r="AJ544" s="673"/>
      <c r="AK544" s="673">
        <f>AK543+AK539+AK533+AK527+AK521</f>
      </c>
      <c r="AL544" s="673">
        <f>AL543+AL539+AL533+AL527+AL521</f>
      </c>
      <c r="AM544" s="673">
        <f>AM543+AM539+AM533+AM527+AM521</f>
      </c>
      <c r="AN544" s="673">
        <f>AN543+AN539+AN533+AN527+AN521</f>
      </c>
      <c r="AO544" s="672">
        <f>AO543+AO539+AO533+AO527+AO521</f>
      </c>
      <c r="AP544" s="673">
        <f>AP543+AP539+AP533+AP527+AP521</f>
      </c>
      <c r="AQ544" s="672">
        <f>AQ543+AQ539+AQ533+AQ527+AQ521</f>
      </c>
      <c r="AR544" s="672">
        <f>AR543+AR539+AR533+AR527+AR521</f>
      </c>
      <c r="AS544" s="673">
        <f>AS543+AS539+AS533+AS527+AS521</f>
      </c>
      <c r="AT544" s="673">
        <f>AT543+AT539+AT533+AT527+AT521</f>
      </c>
      <c r="AU544" s="673">
        <f>AU543+AU539+AU533+AU527+AU521</f>
      </c>
      <c r="AV544" s="677"/>
      <c r="AW544" s="677"/>
      <c r="AX544" s="673">
        <f>AX543+AX539+AX533+AX527+AX521</f>
      </c>
    </row>
    <row r="545">
      <c r="A545" s="580"/>
      <c r="B545" s="739" t="s">
        <v>350</v>
      </c>
      <c r="C545" s="739"/>
      <c r="D545" s="739"/>
      <c r="E545" s="739"/>
      <c r="F545" s="581" t="s">
        <v>351</v>
      </c>
      <c r="G545" s="581"/>
      <c r="H545" s="581"/>
      <c r="I545" s="581"/>
      <c r="J545" s="581"/>
      <c r="K545" s="581"/>
      <c r="L545" s="581"/>
      <c r="M545" s="581"/>
      <c r="N545" s="581"/>
      <c r="O545" s="581"/>
      <c r="P545" s="581"/>
      <c r="Q545" s="581"/>
      <c r="R545" s="581"/>
      <c r="S545" s="581"/>
      <c r="T545" s="581"/>
      <c r="U545" s="581"/>
      <c r="V545" s="581"/>
      <c r="W545" s="581"/>
      <c r="X545" s="581"/>
      <c r="Y545" s="581"/>
      <c r="Z545" s="582" t="s">
        <v>352</v>
      </c>
      <c r="AA545" s="582"/>
      <c r="AB545" s="582"/>
      <c r="AC545" s="582"/>
      <c r="AD545" s="582"/>
      <c r="AE545" s="582"/>
      <c r="AF545" s="582"/>
      <c r="AG545" s="582"/>
      <c r="AH545" s="582"/>
      <c r="AI545" s="582"/>
      <c r="AJ545" s="582"/>
      <c r="AK545" s="582"/>
      <c r="AL545" s="582"/>
      <c r="AM545" s="582"/>
      <c r="AN545" s="582"/>
      <c r="AO545" s="582"/>
      <c r="AP545" s="582"/>
      <c r="AQ545" s="582"/>
      <c r="AR545" s="582"/>
      <c r="AS545" s="582"/>
      <c r="AT545" s="582"/>
      <c r="AU545" s="582"/>
      <c r="AV545" s="583" t="s">
        <v>427</v>
      </c>
      <c r="AW545" s="583"/>
      <c r="AX545" s="728" t="s">
        <v>459</v>
      </c>
    </row>
    <row r="546">
      <c r="A546" s="580"/>
      <c r="B546" s="739"/>
      <c r="C546" s="739"/>
      <c r="D546" s="739"/>
      <c r="E546" s="739"/>
      <c r="F546" s="680" t="s">
        <v>428</v>
      </c>
      <c r="G546" s="680"/>
      <c r="H546" s="680"/>
      <c r="I546" s="680"/>
      <c r="J546" s="681" t="s">
        <v>429</v>
      </c>
      <c r="K546" s="681"/>
      <c r="L546" s="681"/>
      <c r="M546" s="681"/>
      <c r="N546" s="681"/>
      <c r="O546" s="681"/>
      <c r="P546" s="681"/>
      <c r="Q546" s="681"/>
      <c r="R546" s="681"/>
      <c r="S546" s="681"/>
      <c r="T546" s="588" t="s">
        <v>430</v>
      </c>
      <c r="U546" s="588"/>
      <c r="V546" s="588"/>
      <c r="W546" s="588"/>
      <c r="X546" s="588"/>
      <c r="Y546" s="588"/>
      <c r="Z546" s="589" t="s">
        <v>431</v>
      </c>
      <c r="AA546" s="589"/>
      <c r="AB546" s="589"/>
      <c r="AC546" s="589"/>
      <c r="AD546" s="589"/>
      <c r="AE546" s="589"/>
      <c r="AF546" s="589"/>
      <c r="AG546" s="589"/>
      <c r="AH546" s="589"/>
      <c r="AI546" s="589"/>
      <c r="AJ546" s="589"/>
      <c r="AK546" s="590" t="s">
        <v>432</v>
      </c>
      <c r="AL546" s="590"/>
      <c r="AM546" s="590"/>
      <c r="AN546" s="590"/>
      <c r="AO546" s="590"/>
      <c r="AP546" s="590"/>
      <c r="AQ546" s="590"/>
      <c r="AR546" s="590"/>
      <c r="AS546" s="590"/>
      <c r="AT546" s="590"/>
      <c r="AU546" s="590"/>
      <c r="AV546" s="591"/>
      <c r="AW546" s="592"/>
      <c r="AX546" s="728"/>
    </row>
    <row r="547">
      <c r="A547" s="580"/>
      <c r="B547" s="740" t="s">
        <v>433</v>
      </c>
      <c r="C547" s="594" t="s">
        <v>434</v>
      </c>
      <c r="D547" s="595" t="s">
        <v>353</v>
      </c>
      <c r="E547" s="683" t="s">
        <v>354</v>
      </c>
      <c r="F547" s="586" t="s">
        <v>355</v>
      </c>
      <c r="G547" s="586" t="s">
        <v>356</v>
      </c>
      <c r="H547" s="596" t="s">
        <v>357</v>
      </c>
      <c r="I547" s="597" t="s">
        <v>358</v>
      </c>
      <c r="J547" s="598" t="s">
        <v>359</v>
      </c>
      <c r="K547" s="599" t="s">
        <v>360</v>
      </c>
      <c r="L547" s="598" t="s">
        <v>361</v>
      </c>
      <c r="M547" s="599" t="s">
        <v>362</v>
      </c>
      <c r="N547" s="599" t="s">
        <v>435</v>
      </c>
      <c r="O547" s="599" t="s">
        <v>436</v>
      </c>
      <c r="P547" s="686" t="s">
        <v>437</v>
      </c>
      <c r="Q547" s="599" t="s">
        <v>438</v>
      </c>
      <c r="R547" s="599" t="s">
        <v>363</v>
      </c>
      <c r="S547" s="598" t="s">
        <v>364</v>
      </c>
      <c r="T547" s="588" t="s">
        <v>439</v>
      </c>
      <c r="U547" s="729" t="s">
        <v>460</v>
      </c>
      <c r="V547" s="588" t="s">
        <v>369</v>
      </c>
      <c r="W547" s="603" t="s">
        <v>440</v>
      </c>
      <c r="X547" s="588" t="s">
        <v>441</v>
      </c>
      <c r="Y547" s="604" t="s">
        <v>367</v>
      </c>
      <c r="Z547" s="605" t="s">
        <v>442</v>
      </c>
      <c r="AA547" s="606" t="s">
        <v>443</v>
      </c>
      <c r="AB547" s="607" t="s">
        <v>444</v>
      </c>
      <c r="AC547" s="606" t="s">
        <v>445</v>
      </c>
      <c r="AD547" s="606" t="s">
        <v>446</v>
      </c>
      <c r="AE547" s="716" t="s">
        <v>374</v>
      </c>
      <c r="AF547" s="606" t="s">
        <v>447</v>
      </c>
      <c r="AG547" s="717" t="s">
        <v>448</v>
      </c>
      <c r="AH547" s="717" t="s">
        <v>449</v>
      </c>
      <c r="AI547" s="716" t="s">
        <v>450</v>
      </c>
      <c r="AJ547" s="716" t="s">
        <v>377</v>
      </c>
      <c r="AK547" s="590" t="s">
        <v>379</v>
      </c>
      <c r="AL547" s="590" t="s">
        <v>380</v>
      </c>
      <c r="AM547" s="590" t="s">
        <v>382</v>
      </c>
      <c r="AN547" s="590" t="s">
        <v>381</v>
      </c>
      <c r="AO547" s="590" t="s">
        <v>453</v>
      </c>
      <c r="AP547" s="590" t="s">
        <v>383</v>
      </c>
      <c r="AQ547" s="590" t="s">
        <v>452</v>
      </c>
      <c r="AR547" s="590" t="s">
        <v>454</v>
      </c>
      <c r="AS547" s="590" t="s">
        <v>384</v>
      </c>
      <c r="AT547" s="590" t="s">
        <v>451</v>
      </c>
      <c r="AU547" s="590" t="s">
        <v>386</v>
      </c>
      <c r="AV547" s="591"/>
      <c r="AW547" s="592"/>
      <c r="AX547" s="728" t="s">
        <v>461</v>
      </c>
    </row>
    <row r="548">
      <c r="A548" s="741" t="s">
        <v>472</v>
      </c>
      <c r="B548" s="614" t="s">
        <v>395</v>
      </c>
      <c r="C548" s="560" t="s">
        <v>412</v>
      </c>
      <c r="D548" s="615" t="s">
        <v>410</v>
      </c>
      <c r="E548" s="706" t="s">
        <v>393</v>
      </c>
      <c r="F548" s="617">
        <f t="shared" ref="F548:F549" si="324">G548+H548+I548</f>
      </c>
      <c r="G548" s="746">
        <v>1436.92</v>
      </c>
      <c r="H548" s="618">
        <v>1462.4</v>
      </c>
      <c r="I548" s="659">
        <v>0</v>
      </c>
      <c r="J548" s="555">
        <v>0</v>
      </c>
      <c r="K548" s="617">
        <v>0</v>
      </c>
      <c r="L548" s="555">
        <v>0</v>
      </c>
      <c r="M548" s="617">
        <v>0</v>
      </c>
      <c r="N548" s="622">
        <v>0</v>
      </c>
      <c r="O548" s="556">
        <f t="shared" ref="O548:O550" si="21">N548/R548</f>
      </c>
      <c r="P548" s="747"/>
      <c r="Q548" s="625">
        <f t="shared" ref="Q548:Q573" si="698">P548/R548</f>
      </c>
      <c r="R548" s="557">
        <f t="shared" ref="R548:R549" si="764">J548+L548</f>
      </c>
      <c r="S548" s="554">
        <f t="shared" ref="S548:S549" si="846">K548+M548</f>
      </c>
      <c r="T548" s="626">
        <f t="shared" ref="T548:T573" si="113">S548/F548</f>
      </c>
      <c r="U548" s="626">
        <f t="shared" ref="U548:U573" si="569">S548/(F548+(AX548*500)+F548*3%)</f>
      </c>
      <c r="V548" s="626">
        <f t="shared" ref="V548:V573" si="129">S548/R548</f>
      </c>
      <c r="W548" s="622">
        <v>0</v>
      </c>
      <c r="X548" s="626">
        <f t="shared" ref="X548:X573" si="72">F548/W548</f>
      </c>
      <c r="Y548" s="626">
        <f t="shared" ref="Y548:Y573" si="54">F548/R548</f>
      </c>
      <c r="Z548" s="626">
        <f t="shared" ref="Z548:Z573" si="483">F548/AL548</f>
      </c>
      <c r="AA548" s="626">
        <f t="shared" ref="AA548:AA573" si="166">F548/AK548*1000</f>
      </c>
      <c r="AB548" s="626">
        <f t="shared" ref="AB548:AB573" si="207">F548/AN548</f>
      </c>
      <c r="AC548" s="556">
        <f t="shared" ref="AC548:AC573" si="680">AL548/AK548</f>
      </c>
      <c r="AD548" s="556">
        <f t="shared" ref="AD548:AD573" si="88">AN548/AM548</f>
      </c>
      <c r="AE548" s="556">
        <f t="shared" ref="AE548:AE573" si="375">AP548/AM548</f>
      </c>
      <c r="AF548" s="556">
        <f t="shared" ref="AF548:AF573" si="499">R548/AP548</f>
      </c>
      <c r="AG548" s="556">
        <f t="shared" ref="AG548:AG573" si="182">AR548/AN548</f>
      </c>
      <c r="AH548" s="556">
        <f t="shared" ref="AH548:AH573" si="223">R548/AR548</f>
      </c>
      <c r="AI548" s="556">
        <f t="shared" ref="AI548:AI573" si="895">AQ548/AP548</f>
      </c>
      <c r="AJ548" s="622">
        <v>70</v>
      </c>
      <c r="AK548" s="628">
        <v>29756</v>
      </c>
      <c r="AL548" s="628">
        <v>577</v>
      </c>
      <c r="AM548" s="628">
        <v>609</v>
      </c>
      <c r="AN548" s="628">
        <v>95</v>
      </c>
      <c r="AO548" s="560">
        <v>14</v>
      </c>
      <c r="AP548" s="622">
        <v>44</v>
      </c>
      <c r="AQ548" s="560">
        <v>81</v>
      </c>
      <c r="AR548" s="560">
        <v>0</v>
      </c>
      <c r="AS548" s="622">
        <v>4</v>
      </c>
      <c r="AT548" s="622">
        <v>1</v>
      </c>
      <c r="AU548" s="622">
        <v>22</v>
      </c>
      <c r="AV548" s="630"/>
      <c r="AW548" s="630"/>
      <c r="AX548" s="731">
        <f t="shared" ref="AX548:AX549" si="629">COUNT(AU548)</f>
      </c>
    </row>
    <row r="549">
      <c r="A549" s="741"/>
      <c r="B549" s="614" t="s">
        <v>395</v>
      </c>
      <c r="C549" s="560" t="s">
        <v>412</v>
      </c>
      <c r="D549" s="615" t="s">
        <v>410</v>
      </c>
      <c r="E549" s="702" t="s">
        <v>396</v>
      </c>
      <c r="F549" s="617">
        <f t="shared" si="324"/>
      </c>
      <c r="G549" s="617">
        <v>273.1</v>
      </c>
      <c r="H549" s="617">
        <v>486.15</v>
      </c>
      <c r="I549" s="659">
        <v>0</v>
      </c>
      <c r="J549" s="559">
        <v>2</v>
      </c>
      <c r="K549" s="617">
        <v>5102.960000000021</v>
      </c>
      <c r="L549" s="555">
        <v>0</v>
      </c>
      <c r="M549" s="617">
        <v>0</v>
      </c>
      <c r="N549" s="622">
        <v>0</v>
      </c>
      <c r="O549" s="556">
        <f t="shared" si="21"/>
      </c>
      <c r="P549" s="747"/>
      <c r="Q549" s="625">
        <f t="shared" si="698"/>
      </c>
      <c r="R549" s="557">
        <f t="shared" si="764"/>
      </c>
      <c r="S549" s="554">
        <f t="shared" si="846"/>
      </c>
      <c r="T549" s="626">
        <f t="shared" si="113"/>
      </c>
      <c r="U549" s="626">
        <f t="shared" si="569"/>
      </c>
      <c r="V549" s="626">
        <f t="shared" si="129"/>
      </c>
      <c r="W549" s="622">
        <v>2</v>
      </c>
      <c r="X549" s="626">
        <f t="shared" si="72"/>
      </c>
      <c r="Y549" s="626">
        <f t="shared" si="54"/>
      </c>
      <c r="Z549" s="626">
        <f t="shared" si="483"/>
      </c>
      <c r="AA549" s="626">
        <f t="shared" si="166"/>
      </c>
      <c r="AB549" s="626">
        <f t="shared" si="207"/>
      </c>
      <c r="AC549" s="556">
        <f t="shared" si="680"/>
      </c>
      <c r="AD549" s="556">
        <f t="shared" si="88"/>
      </c>
      <c r="AE549" s="556">
        <f t="shared" si="375"/>
      </c>
      <c r="AF549" s="556">
        <f t="shared" si="499"/>
      </c>
      <c r="AG549" s="556">
        <f t="shared" si="182"/>
      </c>
      <c r="AH549" s="556">
        <f t="shared" si="223"/>
      </c>
      <c r="AI549" s="556">
        <f t="shared" si="895"/>
      </c>
      <c r="AJ549" s="622">
        <v>79</v>
      </c>
      <c r="AK549" s="628">
        <v>10010</v>
      </c>
      <c r="AL549" s="628">
        <v>234</v>
      </c>
      <c r="AM549" s="628">
        <v>243</v>
      </c>
      <c r="AN549" s="628">
        <v>33</v>
      </c>
      <c r="AO549" s="560">
        <v>8</v>
      </c>
      <c r="AP549" s="628">
        <v>23</v>
      </c>
      <c r="AQ549" s="560">
        <v>28</v>
      </c>
      <c r="AR549" s="560">
        <v>2</v>
      </c>
      <c r="AS549" s="622">
        <v>0</v>
      </c>
      <c r="AT549" s="622">
        <v>1</v>
      </c>
      <c r="AU549" s="622">
        <v>10</v>
      </c>
      <c r="AV549" s="630"/>
      <c r="AW549" s="630"/>
      <c r="AX549" s="731">
        <f t="shared" si="629"/>
      </c>
    </row>
    <row r="550">
      <c r="A550" s="741"/>
      <c r="B550" s="641" t="s">
        <v>397</v>
      </c>
      <c r="C550" s="641"/>
      <c r="D550" s="641"/>
      <c r="E550" s="641"/>
      <c r="F550" s="642">
        <f>SUM(F548:F549)</f>
      </c>
      <c r="G550" s="642">
        <f>SUM(G548:G549)</f>
      </c>
      <c r="H550" s="642">
        <f>SUM(H548:H549)</f>
      </c>
      <c r="I550" s="624">
        <f>SUM(I548:I549)</f>
      </c>
      <c r="J550" s="745">
        <f>SUM(J548:J549)</f>
      </c>
      <c r="K550" s="642">
        <f>SUM(K548:K549)</f>
      </c>
      <c r="L550" s="644">
        <f>SUM(L548:L549)</f>
      </c>
      <c r="M550" s="642">
        <f>SUM(M548:M549)</f>
      </c>
      <c r="N550" s="651">
        <f>SUM(N548:N549)</f>
      </c>
      <c r="O550" s="648">
        <f t="shared" si="21"/>
      </c>
      <c r="P550" s="748">
        <f>SUM(P548:P549)</f>
      </c>
      <c r="Q550" s="625">
        <f t="shared" si="698"/>
      </c>
      <c r="R550" s="667">
        <f>SUM(R548:R549)</f>
      </c>
      <c r="S550" s="668">
        <f>SUM(S548:S549)</f>
      </c>
      <c r="T550" s="650">
        <f t="shared" si="113"/>
      </c>
      <c r="U550" s="650">
        <f t="shared" si="569"/>
      </c>
      <c r="V550" s="650">
        <f t="shared" si="129"/>
      </c>
      <c r="W550" s="651">
        <f>SUM(W548:W549)</f>
      </c>
      <c r="X550" s="650">
        <f t="shared" si="72"/>
      </c>
      <c r="Y550" s="650">
        <f t="shared" si="54"/>
      </c>
      <c r="Z550" s="650">
        <f t="shared" si="483"/>
      </c>
      <c r="AA550" s="650">
        <f t="shared" si="166"/>
      </c>
      <c r="AB550" s="650">
        <f t="shared" si="207"/>
      </c>
      <c r="AC550" s="648">
        <f t="shared" si="680"/>
      </c>
      <c r="AD550" s="648">
        <f t="shared" si="88"/>
      </c>
      <c r="AE550" s="648">
        <f t="shared" si="375"/>
      </c>
      <c r="AF550" s="648">
        <f t="shared" si="499"/>
      </c>
      <c r="AG550" s="648">
        <f t="shared" si="182"/>
      </c>
      <c r="AH550" s="648">
        <f t="shared" si="223"/>
      </c>
      <c r="AI550" s="648">
        <f t="shared" si="895"/>
      </c>
      <c r="AJ550" s="651">
        <f>AVERAGE(AJ548:AJ549)</f>
      </c>
      <c r="AK550" s="651">
        <f>SUM(AK548:AK549)</f>
      </c>
      <c r="AL550" s="651">
        <f>SUM(AL548:AL549)</f>
      </c>
      <c r="AM550" s="651">
        <f>SUM(AM548:AM549)</f>
      </c>
      <c r="AN550" s="651">
        <f>SUM(AN548:AN549)</f>
      </c>
      <c r="AO550" s="644">
        <f>SUM(AO548:AO549)</f>
      </c>
      <c r="AP550" s="651">
        <f>SUM(AP548:AP549)</f>
      </c>
      <c r="AQ550" s="644">
        <f>SUM(AQ548:AQ549)</f>
      </c>
      <c r="AR550" s="644">
        <f>SUM(AR548:AR549)</f>
      </c>
      <c r="AS550" s="651">
        <f>SUM(AS548:AS549)</f>
      </c>
      <c r="AT550" s="651">
        <f>SUM(AT548:AT549)</f>
      </c>
      <c r="AU550" s="651">
        <f>SUM(AU548:AU549)</f>
      </c>
      <c r="AV550" s="654"/>
      <c r="AW550" s="654"/>
      <c r="AX550" s="651">
        <f>SUM(AX548:AX549)</f>
      </c>
    </row>
    <row r="551">
      <c r="A551" s="741"/>
      <c r="B551" s="692" t="s">
        <v>458</v>
      </c>
      <c r="C551" s="614" t="s">
        <v>394</v>
      </c>
      <c r="D551" s="615" t="s">
        <v>398</v>
      </c>
      <c r="E551" s="702" t="s">
        <v>399</v>
      </c>
      <c r="F551" s="617">
        <f t="shared" ref="F551:F555" si="325">G551+H551+I551</f>
      </c>
      <c r="G551" s="617">
        <v>1171.84</v>
      </c>
      <c r="H551" s="617">
        <v>1476.9</v>
      </c>
      <c r="I551" s="659">
        <v>0</v>
      </c>
      <c r="J551" s="555">
        <v>2</v>
      </c>
      <c r="K551" s="617">
        <v>5096.52</v>
      </c>
      <c r="L551" s="555">
        <v>0</v>
      </c>
      <c r="M551" s="617">
        <v>0</v>
      </c>
      <c r="N551" s="622">
        <v>0</v>
      </c>
      <c r="O551" s="558">
        <v>0</v>
      </c>
      <c r="P551" s="749"/>
      <c r="Q551" s="625">
        <f t="shared" si="698"/>
      </c>
      <c r="R551" s="557">
        <f t="shared" ref="R551:R555" si="765">J551+L551</f>
      </c>
      <c r="S551" s="554">
        <f t="shared" ref="S551:S555" si="847">K551+M551</f>
      </c>
      <c r="T551" s="626">
        <f t="shared" si="113"/>
      </c>
      <c r="U551" s="626">
        <f t="shared" si="569"/>
      </c>
      <c r="V551" s="626">
        <f t="shared" si="129"/>
      </c>
      <c r="W551" s="622">
        <v>2</v>
      </c>
      <c r="X551" s="626">
        <f t="shared" si="72"/>
      </c>
      <c r="Y551" s="626">
        <f t="shared" si="54"/>
      </c>
      <c r="Z551" s="626">
        <f t="shared" si="483"/>
      </c>
      <c r="AA551" s="626">
        <f t="shared" si="166"/>
      </c>
      <c r="AB551" s="626">
        <f t="shared" si="207"/>
      </c>
      <c r="AC551" s="556">
        <f t="shared" si="680"/>
      </c>
      <c r="AD551" s="556">
        <f t="shared" si="88"/>
      </c>
      <c r="AE551" s="556">
        <f t="shared" si="375"/>
      </c>
      <c r="AF551" s="556">
        <f t="shared" si="499"/>
      </c>
      <c r="AG551" s="556">
        <f t="shared" si="182"/>
      </c>
      <c r="AH551" s="556">
        <f t="shared" si="223"/>
      </c>
      <c r="AI551" s="556">
        <f t="shared" si="895"/>
      </c>
      <c r="AJ551" s="622">
        <v>52</v>
      </c>
      <c r="AK551" s="628">
        <v>24207</v>
      </c>
      <c r="AL551" s="628">
        <v>637</v>
      </c>
      <c r="AM551" s="628">
        <v>650</v>
      </c>
      <c r="AN551" s="628">
        <v>118</v>
      </c>
      <c r="AO551" s="555">
        <v>21</v>
      </c>
      <c r="AP551" s="622">
        <v>66</v>
      </c>
      <c r="AQ551" s="555">
        <v>87</v>
      </c>
      <c r="AR551" s="555">
        <v>3</v>
      </c>
      <c r="AS551" s="622">
        <v>8</v>
      </c>
      <c r="AT551" s="622">
        <v>2</v>
      </c>
      <c r="AU551" s="622">
        <v>36</v>
      </c>
      <c r="AV551" s="630"/>
      <c r="AW551" s="630"/>
      <c r="AX551" s="731">
        <f t="shared" ref="AX551:AX555" si="630">COUNT(AU551)</f>
      </c>
    </row>
    <row r="552">
      <c r="A552" s="741"/>
      <c r="B552" s="692" t="s">
        <v>458</v>
      </c>
      <c r="C552" s="614" t="s">
        <v>394</v>
      </c>
      <c r="D552" s="615" t="s">
        <v>398</v>
      </c>
      <c r="E552" s="702" t="s">
        <v>401</v>
      </c>
      <c r="F552" s="617">
        <f t="shared" si="325"/>
      </c>
      <c r="G552" s="617">
        <v>1715.51</v>
      </c>
      <c r="H552" s="617">
        <v>1634.25</v>
      </c>
      <c r="I552" s="659">
        <v>0</v>
      </c>
      <c r="J552" s="555">
        <v>5</v>
      </c>
      <c r="K552" s="617">
        <v>12747.75</v>
      </c>
      <c r="L552" s="555">
        <v>1</v>
      </c>
      <c r="M552" s="617">
        <v>5096.52</v>
      </c>
      <c r="N552" s="622">
        <v>0</v>
      </c>
      <c r="O552" s="556">
        <f t="shared" ref="O552:O573" si="22">N552/R552</f>
      </c>
      <c r="P552" s="749"/>
      <c r="Q552" s="625">
        <f t="shared" si="698"/>
      </c>
      <c r="R552" s="557">
        <f t="shared" si="765"/>
      </c>
      <c r="S552" s="554">
        <f t="shared" si="847"/>
      </c>
      <c r="T552" s="626">
        <f t="shared" si="113"/>
      </c>
      <c r="U552" s="626">
        <f t="shared" si="569"/>
      </c>
      <c r="V552" s="626">
        <f t="shared" si="129"/>
      </c>
      <c r="W552" s="622">
        <v>4</v>
      </c>
      <c r="X552" s="626">
        <f t="shared" si="72"/>
      </c>
      <c r="Y552" s="626">
        <f t="shared" si="54"/>
      </c>
      <c r="Z552" s="626">
        <f t="shared" si="483"/>
      </c>
      <c r="AA552" s="626">
        <f t="shared" si="166"/>
      </c>
      <c r="AB552" s="626">
        <f t="shared" si="207"/>
      </c>
      <c r="AC552" s="556">
        <f t="shared" si="680"/>
      </c>
      <c r="AD552" s="556">
        <f t="shared" si="88"/>
      </c>
      <c r="AE552" s="556">
        <f t="shared" si="375"/>
      </c>
      <c r="AF552" s="556">
        <f t="shared" si="499"/>
      </c>
      <c r="AG552" s="556">
        <f t="shared" si="182"/>
      </c>
      <c r="AH552" s="556">
        <f t="shared" si="223"/>
      </c>
      <c r="AI552" s="556">
        <f t="shared" si="895"/>
      </c>
      <c r="AJ552" s="622">
        <v>52</v>
      </c>
      <c r="AK552" s="628">
        <v>24147</v>
      </c>
      <c r="AL552" s="628">
        <v>583</v>
      </c>
      <c r="AM552" s="628">
        <v>624</v>
      </c>
      <c r="AN552" s="622">
        <v>100</v>
      </c>
      <c r="AO552" s="555">
        <v>18</v>
      </c>
      <c r="AP552" s="628">
        <v>54</v>
      </c>
      <c r="AQ552" s="555">
        <v>100</v>
      </c>
      <c r="AR552" s="555">
        <v>6</v>
      </c>
      <c r="AS552" s="628">
        <v>3</v>
      </c>
      <c r="AT552" s="628">
        <v>1</v>
      </c>
      <c r="AU552" s="628">
        <v>22</v>
      </c>
      <c r="AV552" s="630"/>
      <c r="AW552" s="630"/>
      <c r="AX552" s="731">
        <f t="shared" si="630"/>
      </c>
    </row>
    <row r="553">
      <c r="A553" s="741"/>
      <c r="B553" s="692" t="s">
        <v>458</v>
      </c>
      <c r="C553" s="614" t="s">
        <v>394</v>
      </c>
      <c r="D553" s="615" t="s">
        <v>398</v>
      </c>
      <c r="E553" s="702" t="s">
        <v>402</v>
      </c>
      <c r="F553" s="617">
        <f t="shared" si="325"/>
      </c>
      <c r="G553" s="617">
        <v>2315.73</v>
      </c>
      <c r="H553" s="617">
        <v>2132.36</v>
      </c>
      <c r="I553" s="659">
        <v>0</v>
      </c>
      <c r="J553" s="555">
        <v>4</v>
      </c>
      <c r="K553" s="617">
        <v>7842.379999999994</v>
      </c>
      <c r="L553" s="555">
        <v>0</v>
      </c>
      <c r="M553" s="617">
        <v>0</v>
      </c>
      <c r="N553" s="622">
        <v>1</v>
      </c>
      <c r="O553" s="556">
        <f t="shared" si="22"/>
      </c>
      <c r="P553" s="749"/>
      <c r="Q553" s="625">
        <f t="shared" si="698"/>
      </c>
      <c r="R553" s="557">
        <f t="shared" si="765"/>
      </c>
      <c r="S553" s="554">
        <f t="shared" si="847"/>
      </c>
      <c r="T553" s="626">
        <f t="shared" si="113"/>
      </c>
      <c r="U553" s="626">
        <f t="shared" si="569"/>
      </c>
      <c r="V553" s="626">
        <f t="shared" si="129"/>
      </c>
      <c r="W553" s="622">
        <v>3</v>
      </c>
      <c r="X553" s="626">
        <f t="shared" si="72"/>
      </c>
      <c r="Y553" s="626">
        <f t="shared" si="54"/>
      </c>
      <c r="Z553" s="626">
        <f t="shared" si="483"/>
      </c>
      <c r="AA553" s="626">
        <f t="shared" si="166"/>
      </c>
      <c r="AB553" s="626">
        <f t="shared" si="207"/>
      </c>
      <c r="AC553" s="556">
        <f t="shared" si="680"/>
      </c>
      <c r="AD553" s="556">
        <f t="shared" si="88"/>
      </c>
      <c r="AE553" s="556">
        <f t="shared" si="375"/>
      </c>
      <c r="AF553" s="556">
        <f t="shared" si="499"/>
      </c>
      <c r="AG553" s="556">
        <f t="shared" si="182"/>
      </c>
      <c r="AH553" s="556">
        <f t="shared" si="223"/>
      </c>
      <c r="AI553" s="556">
        <f t="shared" si="895"/>
      </c>
      <c r="AJ553" s="622">
        <v>55</v>
      </c>
      <c r="AK553" s="628">
        <v>31382</v>
      </c>
      <c r="AL553" s="628">
        <v>627</v>
      </c>
      <c r="AM553" s="628">
        <v>655</v>
      </c>
      <c r="AN553" s="628">
        <v>136</v>
      </c>
      <c r="AO553" s="555">
        <v>20</v>
      </c>
      <c r="AP553" s="622">
        <v>53</v>
      </c>
      <c r="AQ553" s="555">
        <v>107</v>
      </c>
      <c r="AR553" s="555">
        <v>4</v>
      </c>
      <c r="AS553" s="628">
        <v>7</v>
      </c>
      <c r="AT553" s="628">
        <v>2</v>
      </c>
      <c r="AU553" s="628">
        <v>31</v>
      </c>
      <c r="AV553" s="630"/>
      <c r="AW553" s="630"/>
      <c r="AX553" s="731">
        <f t="shared" si="630"/>
      </c>
    </row>
    <row r="554">
      <c r="A554" s="741"/>
      <c r="B554" s="692" t="s">
        <v>458</v>
      </c>
      <c r="C554" s="614" t="s">
        <v>394</v>
      </c>
      <c r="D554" s="615" t="s">
        <v>398</v>
      </c>
      <c r="E554" s="702" t="s">
        <v>403</v>
      </c>
      <c r="F554" s="617">
        <f t="shared" si="325"/>
      </c>
      <c r="G554" s="617">
        <v>2831.95</v>
      </c>
      <c r="H554" s="617">
        <v>2037.58</v>
      </c>
      <c r="I554" s="659">
        <v>0</v>
      </c>
      <c r="J554" s="555">
        <v>4</v>
      </c>
      <c r="K554" s="617">
        <v>10752.890000000009</v>
      </c>
      <c r="L554" s="555">
        <v>0</v>
      </c>
      <c r="M554" s="617">
        <v>0</v>
      </c>
      <c r="N554" s="622">
        <v>0</v>
      </c>
      <c r="O554" s="556">
        <f t="shared" si="22"/>
      </c>
      <c r="P554" s="749"/>
      <c r="Q554" s="625">
        <f t="shared" si="698"/>
      </c>
      <c r="R554" s="557">
        <f t="shared" si="765"/>
      </c>
      <c r="S554" s="554">
        <f t="shared" si="847"/>
      </c>
      <c r="T554" s="626">
        <f t="shared" si="113"/>
      </c>
      <c r="U554" s="626">
        <f t="shared" si="569"/>
      </c>
      <c r="V554" s="626">
        <f t="shared" si="129"/>
      </c>
      <c r="W554" s="622">
        <v>3</v>
      </c>
      <c r="X554" s="626">
        <f t="shared" si="72"/>
      </c>
      <c r="Y554" s="626">
        <f t="shared" si="54"/>
      </c>
      <c r="Z554" s="626">
        <f t="shared" si="483"/>
      </c>
      <c r="AA554" s="626">
        <f t="shared" si="166"/>
      </c>
      <c r="AB554" s="626">
        <f t="shared" si="207"/>
      </c>
      <c r="AC554" s="556">
        <f t="shared" si="680"/>
      </c>
      <c r="AD554" s="556">
        <f t="shared" si="88"/>
      </c>
      <c r="AE554" s="556">
        <f t="shared" si="375"/>
      </c>
      <c r="AF554" s="556">
        <f t="shared" si="499"/>
      </c>
      <c r="AG554" s="556">
        <f t="shared" si="182"/>
      </c>
      <c r="AH554" s="556">
        <f t="shared" si="223"/>
      </c>
      <c r="AI554" s="556">
        <f t="shared" si="895"/>
      </c>
      <c r="AJ554" s="622">
        <v>55</v>
      </c>
      <c r="AK554" s="628">
        <v>32147</v>
      </c>
      <c r="AL554" s="628">
        <v>617</v>
      </c>
      <c r="AM554" s="628">
        <v>638</v>
      </c>
      <c r="AN554" s="628">
        <v>140</v>
      </c>
      <c r="AO554" s="555">
        <v>22</v>
      </c>
      <c r="AP554" s="622">
        <v>75</v>
      </c>
      <c r="AQ554" s="555">
        <v>104</v>
      </c>
      <c r="AR554" s="555">
        <v>5</v>
      </c>
      <c r="AS554" s="622">
        <v>8</v>
      </c>
      <c r="AT554" s="622">
        <v>3</v>
      </c>
      <c r="AU554" s="622">
        <v>19</v>
      </c>
      <c r="AV554" s="630"/>
      <c r="AW554" s="630"/>
      <c r="AX554" s="731">
        <f t="shared" si="630"/>
      </c>
    </row>
    <row r="555">
      <c r="A555" s="741"/>
      <c r="B555" s="692" t="s">
        <v>458</v>
      </c>
      <c r="C555" s="614" t="s">
        <v>394</v>
      </c>
      <c r="D555" s="615" t="s">
        <v>398</v>
      </c>
      <c r="E555" s="655" t="s">
        <v>404</v>
      </c>
      <c r="F555" s="736">
        <f t="shared" si="325"/>
      </c>
      <c r="G555" s="736">
        <v>1759.7</v>
      </c>
      <c r="H555" s="736">
        <v>1677.58</v>
      </c>
      <c r="I555" s="750">
        <v>0</v>
      </c>
      <c r="J555" s="656">
        <v>8</v>
      </c>
      <c r="K555" s="689">
        <v>20398.97000000001</v>
      </c>
      <c r="L555" s="693">
        <v>0</v>
      </c>
      <c r="M555" s="736">
        <v>0</v>
      </c>
      <c r="N555" s="696">
        <v>0</v>
      </c>
      <c r="O555" s="660">
        <f t="shared" si="22"/>
      </c>
      <c r="P555" s="659"/>
      <c r="Q555" s="625">
        <f t="shared" si="698"/>
      </c>
      <c r="R555" s="557">
        <f t="shared" si="765"/>
      </c>
      <c r="S555" s="554">
        <f t="shared" si="847"/>
      </c>
      <c r="T555" s="626">
        <f t="shared" si="113"/>
      </c>
      <c r="U555" s="626">
        <f t="shared" si="569"/>
      </c>
      <c r="V555" s="626">
        <f t="shared" si="129"/>
      </c>
      <c r="W555" s="622">
        <v>6</v>
      </c>
      <c r="X555" s="626">
        <f t="shared" si="72"/>
      </c>
      <c r="Y555" s="626">
        <f t="shared" si="54"/>
      </c>
      <c r="Z555" s="626">
        <f t="shared" si="483"/>
      </c>
      <c r="AA555" s="626">
        <f t="shared" si="166"/>
      </c>
      <c r="AB555" s="626">
        <f t="shared" si="207"/>
      </c>
      <c r="AC555" s="556">
        <f t="shared" si="680"/>
      </c>
      <c r="AD555" s="556">
        <f t="shared" si="88"/>
      </c>
      <c r="AE555" s="556">
        <f t="shared" si="375"/>
      </c>
      <c r="AF555" s="556">
        <f t="shared" si="499"/>
      </c>
      <c r="AG555" s="556">
        <f t="shared" si="182"/>
      </c>
      <c r="AH555" s="556">
        <f t="shared" si="223"/>
      </c>
      <c r="AI555" s="556">
        <f t="shared" si="895"/>
      </c>
      <c r="AJ555" s="622">
        <v>58</v>
      </c>
      <c r="AK555" s="628">
        <v>23073</v>
      </c>
      <c r="AL555" s="628">
        <v>489</v>
      </c>
      <c r="AM555" s="628">
        <v>492</v>
      </c>
      <c r="AN555" s="628">
        <v>132</v>
      </c>
      <c r="AO555" s="555">
        <v>27</v>
      </c>
      <c r="AP555" s="622">
        <v>66</v>
      </c>
      <c r="AQ555" s="555">
        <v>100</v>
      </c>
      <c r="AR555" s="555">
        <v>8</v>
      </c>
      <c r="AS555" s="628">
        <v>7</v>
      </c>
      <c r="AT555" s="628">
        <v>0</v>
      </c>
      <c r="AU555" s="628">
        <v>21</v>
      </c>
      <c r="AV555" s="630"/>
      <c r="AW555" s="630"/>
      <c r="AX555" s="731">
        <f t="shared" si="630"/>
      </c>
    </row>
    <row r="556">
      <c r="A556" s="741"/>
      <c r="B556" s="641" t="s">
        <v>397</v>
      </c>
      <c r="C556" s="641"/>
      <c r="D556" s="641"/>
      <c r="E556" s="641"/>
      <c r="F556" s="642">
        <f>SUM(F551:F555)</f>
      </c>
      <c r="G556" s="642">
        <f>SUM(G551:G555)</f>
      </c>
      <c r="H556" s="642">
        <f>SUM(H551:H555)</f>
      </c>
      <c r="I556" s="624">
        <f>SUM(I551:I555)</f>
      </c>
      <c r="J556" s="644">
        <f>SUM(J551:J555)</f>
      </c>
      <c r="K556" s="642">
        <f>SUM(K551:K555)</f>
      </c>
      <c r="L556" s="644">
        <f>SUM(L551:L555)</f>
      </c>
      <c r="M556" s="642">
        <f>SUM(M551:M555)</f>
      </c>
      <c r="N556" s="651">
        <f>SUM(N551:N555)</f>
      </c>
      <c r="O556" s="648">
        <f t="shared" si="22"/>
      </c>
      <c r="P556" s="649">
        <f>SUM(P551:P555)</f>
      </c>
      <c r="Q556" s="625">
        <f t="shared" si="698"/>
      </c>
      <c r="R556" s="667">
        <f>SUM(R551:R555)</f>
      </c>
      <c r="S556" s="668">
        <f>SUM(S551:S555)</f>
      </c>
      <c r="T556" s="650">
        <f t="shared" si="113"/>
      </c>
      <c r="U556" s="650">
        <f t="shared" si="569"/>
      </c>
      <c r="V556" s="650">
        <f t="shared" si="129"/>
      </c>
      <c r="W556" s="651">
        <f>SUM(W551:W555)</f>
      </c>
      <c r="X556" s="650">
        <f t="shared" si="72"/>
      </c>
      <c r="Y556" s="650">
        <f t="shared" si="54"/>
      </c>
      <c r="Z556" s="650">
        <f t="shared" si="483"/>
      </c>
      <c r="AA556" s="650">
        <f t="shared" si="166"/>
      </c>
      <c r="AB556" s="650">
        <f t="shared" si="207"/>
      </c>
      <c r="AC556" s="648">
        <f t="shared" si="680"/>
      </c>
      <c r="AD556" s="648">
        <f t="shared" si="88"/>
      </c>
      <c r="AE556" s="648">
        <f t="shared" si="375"/>
      </c>
      <c r="AF556" s="648">
        <f t="shared" si="499"/>
      </c>
      <c r="AG556" s="648">
        <f t="shared" si="182"/>
      </c>
      <c r="AH556" s="648">
        <f t="shared" si="223"/>
      </c>
      <c r="AI556" s="648">
        <f t="shared" si="895"/>
      </c>
      <c r="AJ556" s="651">
        <f>AVERAGE(AJ551:AJ555)</f>
      </c>
      <c r="AK556" s="651">
        <f>SUM(AK551:AK555)</f>
      </c>
      <c r="AL556" s="651">
        <f>SUM(AL551:AL555)</f>
      </c>
      <c r="AM556" s="651">
        <f>SUM(AM551:AM555)</f>
      </c>
      <c r="AN556" s="651">
        <f>SUM(AN551:AN555)</f>
      </c>
      <c r="AO556" s="667">
        <f>SUM(AO551:AO555)</f>
      </c>
      <c r="AP556" s="651">
        <f>SUM(AP551:AP555)</f>
      </c>
      <c r="AQ556" s="667">
        <f>SUM(AQ551:AQ555)</f>
      </c>
      <c r="AR556" s="667">
        <f>SUM(AR551:AR555)</f>
      </c>
      <c r="AS556" s="651">
        <f>SUM(AS551:AS555)</f>
      </c>
      <c r="AT556" s="651">
        <f>SUM(AT551:AT555)</f>
      </c>
      <c r="AU556" s="651">
        <f>SUM(AU551:AU555)</f>
      </c>
      <c r="AV556" s="654"/>
      <c r="AW556" s="654"/>
      <c r="AX556" s="651">
        <f>SUM(AX551:AX555)</f>
      </c>
    </row>
    <row r="557">
      <c r="A557" s="741"/>
      <c r="B557" s="692" t="s">
        <v>458</v>
      </c>
      <c r="C557" s="614" t="s">
        <v>394</v>
      </c>
      <c r="D557" s="560" t="s">
        <v>423</v>
      </c>
      <c r="E557" s="655" t="s">
        <v>405</v>
      </c>
      <c r="F557" s="617">
        <f t="shared" ref="F557:F561" si="326">G557+H557+I557</f>
      </c>
      <c r="G557" s="617">
        <v>1424.59</v>
      </c>
      <c r="H557" s="617">
        <v>2315.61</v>
      </c>
      <c r="I557" s="659">
        <v>0</v>
      </c>
      <c r="J557" s="555">
        <v>1</v>
      </c>
      <c r="K557" s="617">
        <v>2548.260000000002</v>
      </c>
      <c r="L557" s="555">
        <v>0</v>
      </c>
      <c r="M557" s="617">
        <v>0</v>
      </c>
      <c r="N557" s="622">
        <v>0</v>
      </c>
      <c r="O557" s="556">
        <f t="shared" si="22"/>
      </c>
      <c r="P557" s="659"/>
      <c r="Q557" s="625">
        <f t="shared" si="698"/>
      </c>
      <c r="R557" s="557">
        <f t="shared" ref="R557:R561" si="766">J557+L557</f>
      </c>
      <c r="S557" s="554">
        <f t="shared" ref="S557:S561" si="848">K557+M557</f>
      </c>
      <c r="T557" s="626">
        <f t="shared" si="113"/>
      </c>
      <c r="U557" s="626">
        <f t="shared" si="569"/>
      </c>
      <c r="V557" s="626">
        <f t="shared" si="129"/>
      </c>
      <c r="W557" s="622">
        <v>0</v>
      </c>
      <c r="X557" s="626">
        <f t="shared" si="72"/>
      </c>
      <c r="Y557" s="626">
        <f t="shared" si="54"/>
      </c>
      <c r="Z557" s="626">
        <f t="shared" si="483"/>
      </c>
      <c r="AA557" s="626">
        <f t="shared" si="166"/>
      </c>
      <c r="AB557" s="626">
        <f t="shared" si="207"/>
      </c>
      <c r="AC557" s="556">
        <f t="shared" si="680"/>
      </c>
      <c r="AD557" s="556">
        <f t="shared" si="88"/>
      </c>
      <c r="AE557" s="556">
        <f t="shared" si="375"/>
      </c>
      <c r="AF557" s="556">
        <f t="shared" si="499"/>
      </c>
      <c r="AG557" s="556">
        <f t="shared" si="182"/>
      </c>
      <c r="AH557" s="556">
        <f t="shared" si="223"/>
      </c>
      <c r="AI557" s="556">
        <f t="shared" si="895"/>
      </c>
      <c r="AJ557" s="622">
        <v>62</v>
      </c>
      <c r="AK557" s="628">
        <v>22750</v>
      </c>
      <c r="AL557" s="628">
        <v>348</v>
      </c>
      <c r="AM557" s="628">
        <v>332</v>
      </c>
      <c r="AN557" s="628">
        <v>117</v>
      </c>
      <c r="AO557" s="555">
        <v>16</v>
      </c>
      <c r="AP557" s="622">
        <v>53</v>
      </c>
      <c r="AQ557" s="555">
        <v>90</v>
      </c>
      <c r="AR557" s="555">
        <v>1</v>
      </c>
      <c r="AS557" s="622">
        <v>5</v>
      </c>
      <c r="AT557" s="622">
        <v>1</v>
      </c>
      <c r="AU557" s="622">
        <v>22</v>
      </c>
      <c r="AV557" s="630"/>
      <c r="AW557" s="630"/>
      <c r="AX557" s="731">
        <f t="shared" ref="AX557:AX561" si="631">COUNT(AU557)</f>
      </c>
    </row>
    <row r="558">
      <c r="A558" s="741"/>
      <c r="B558" s="692" t="s">
        <v>458</v>
      </c>
      <c r="C558" s="614" t="s">
        <v>394</v>
      </c>
      <c r="D558" s="560" t="s">
        <v>423</v>
      </c>
      <c r="E558" s="655" t="s">
        <v>406</v>
      </c>
      <c r="F558" s="617">
        <f t="shared" si="326"/>
      </c>
      <c r="G558" s="617">
        <v>1193.57</v>
      </c>
      <c r="H558" s="617">
        <v>1858.86</v>
      </c>
      <c r="I558" s="659">
        <v>0</v>
      </c>
      <c r="J558" s="555">
        <v>3</v>
      </c>
      <c r="K558" s="617">
        <v>8204.629999999997</v>
      </c>
      <c r="L558" s="555">
        <v>0</v>
      </c>
      <c r="M558" s="617">
        <v>0</v>
      </c>
      <c r="N558" s="622">
        <v>0</v>
      </c>
      <c r="O558" s="556">
        <f t="shared" si="22"/>
      </c>
      <c r="P558" s="659"/>
      <c r="Q558" s="625">
        <f t="shared" si="698"/>
      </c>
      <c r="R558" s="557">
        <f t="shared" si="766"/>
      </c>
      <c r="S558" s="554">
        <f t="shared" si="848"/>
      </c>
      <c r="T558" s="626">
        <f t="shared" si="113"/>
      </c>
      <c r="U558" s="626">
        <f t="shared" si="569"/>
      </c>
      <c r="V558" s="626">
        <f t="shared" si="129"/>
      </c>
      <c r="W558" s="622">
        <v>2</v>
      </c>
      <c r="X558" s="626">
        <f t="shared" si="72"/>
      </c>
      <c r="Y558" s="626">
        <f t="shared" si="54"/>
      </c>
      <c r="Z558" s="626">
        <f t="shared" si="483"/>
      </c>
      <c r="AA558" s="626">
        <f t="shared" si="166"/>
      </c>
      <c r="AB558" s="626">
        <f t="shared" si="207"/>
      </c>
      <c r="AC558" s="556">
        <f t="shared" si="680"/>
      </c>
      <c r="AD558" s="556">
        <f t="shared" si="88"/>
      </c>
      <c r="AE558" s="556">
        <f t="shared" si="375"/>
      </c>
      <c r="AF558" s="556">
        <f t="shared" si="499"/>
      </c>
      <c r="AG558" s="556">
        <f t="shared" si="182"/>
      </c>
      <c r="AH558" s="556">
        <f t="shared" si="223"/>
      </c>
      <c r="AI558" s="556">
        <f t="shared" si="895"/>
      </c>
      <c r="AJ558" s="622">
        <v>62</v>
      </c>
      <c r="AK558" s="628">
        <v>24548</v>
      </c>
      <c r="AL558" s="628">
        <v>382</v>
      </c>
      <c r="AM558" s="628">
        <v>373</v>
      </c>
      <c r="AN558" s="628">
        <v>100</v>
      </c>
      <c r="AO558" s="555">
        <v>16</v>
      </c>
      <c r="AP558" s="622">
        <v>69</v>
      </c>
      <c r="AQ558" s="555">
        <v>79</v>
      </c>
      <c r="AR558" s="555">
        <v>3</v>
      </c>
      <c r="AS558" s="628">
        <v>2</v>
      </c>
      <c r="AT558" s="628">
        <v>0</v>
      </c>
      <c r="AU558" s="628">
        <v>26</v>
      </c>
      <c r="AV558" s="630"/>
      <c r="AW558" s="630"/>
      <c r="AX558" s="731">
        <f t="shared" si="631"/>
      </c>
    </row>
    <row r="559">
      <c r="A559" s="741"/>
      <c r="B559" s="692" t="s">
        <v>458</v>
      </c>
      <c r="C559" s="614" t="s">
        <v>394</v>
      </c>
      <c r="D559" s="560" t="s">
        <v>423</v>
      </c>
      <c r="E559" s="655" t="s">
        <v>407</v>
      </c>
      <c r="F559" s="617">
        <f t="shared" si="326"/>
      </c>
      <c r="G559" s="617">
        <v>1415.11</v>
      </c>
      <c r="H559" s="617">
        <v>1904.23</v>
      </c>
      <c r="I559" s="659">
        <v>0</v>
      </c>
      <c r="J559" s="555">
        <v>4</v>
      </c>
      <c r="K559" s="617">
        <v>9407.75</v>
      </c>
      <c r="L559" s="555">
        <v>0</v>
      </c>
      <c r="M559" s="617">
        <v>0</v>
      </c>
      <c r="N559" s="622">
        <v>1</v>
      </c>
      <c r="O559" s="556">
        <f t="shared" si="22"/>
      </c>
      <c r="P559" s="624"/>
      <c r="Q559" s="625">
        <f t="shared" si="698"/>
      </c>
      <c r="R559" s="557">
        <f t="shared" si="766"/>
      </c>
      <c r="S559" s="554">
        <f t="shared" si="848"/>
      </c>
      <c r="T559" s="626">
        <f t="shared" si="113"/>
      </c>
      <c r="U559" s="626">
        <f t="shared" si="569"/>
      </c>
      <c r="V559" s="626">
        <f t="shared" si="129"/>
      </c>
      <c r="W559" s="622">
        <v>3</v>
      </c>
      <c r="X559" s="626">
        <f t="shared" si="72"/>
      </c>
      <c r="Y559" s="626">
        <f t="shared" si="54"/>
      </c>
      <c r="Z559" s="626">
        <f t="shared" si="483"/>
      </c>
      <c r="AA559" s="626">
        <f t="shared" si="166"/>
      </c>
      <c r="AB559" s="626">
        <f t="shared" si="207"/>
      </c>
      <c r="AC559" s="556">
        <f t="shared" si="680"/>
      </c>
      <c r="AD559" s="556">
        <f t="shared" si="88"/>
      </c>
      <c r="AE559" s="556">
        <f t="shared" si="375"/>
      </c>
      <c r="AF559" s="556">
        <f t="shared" si="499"/>
      </c>
      <c r="AG559" s="556">
        <f t="shared" si="182"/>
      </c>
      <c r="AH559" s="556">
        <f t="shared" si="223"/>
      </c>
      <c r="AI559" s="556">
        <f t="shared" si="895"/>
      </c>
      <c r="AJ559" s="622">
        <v>63</v>
      </c>
      <c r="AK559" s="628">
        <v>24172</v>
      </c>
      <c r="AL559" s="628">
        <v>407</v>
      </c>
      <c r="AM559" s="628">
        <v>404</v>
      </c>
      <c r="AN559" s="628">
        <v>103</v>
      </c>
      <c r="AO559" s="555">
        <v>24</v>
      </c>
      <c r="AP559" s="622">
        <v>54</v>
      </c>
      <c r="AQ559" s="555">
        <v>92</v>
      </c>
      <c r="AR559" s="555">
        <v>4</v>
      </c>
      <c r="AS559" s="628">
        <v>5</v>
      </c>
      <c r="AT559" s="628">
        <v>1</v>
      </c>
      <c r="AU559" s="628">
        <v>25</v>
      </c>
      <c r="AV559" s="630"/>
      <c r="AW559" s="630"/>
      <c r="AX559" s="731">
        <f t="shared" si="631"/>
      </c>
    </row>
    <row r="560">
      <c r="A560" s="741"/>
      <c r="B560" s="692" t="s">
        <v>458</v>
      </c>
      <c r="C560" s="614" t="s">
        <v>394</v>
      </c>
      <c r="D560" s="560" t="s">
        <v>423</v>
      </c>
      <c r="E560" s="655" t="s">
        <v>408</v>
      </c>
      <c r="F560" s="617">
        <f t="shared" si="326"/>
      </c>
      <c r="G560" s="617">
        <v>768.48</v>
      </c>
      <c r="H560" s="617">
        <v>1595.76</v>
      </c>
      <c r="I560" s="659">
        <v>0</v>
      </c>
      <c r="J560" s="557">
        <v>4</v>
      </c>
      <c r="K560" s="618">
        <v>10238.160000000003</v>
      </c>
      <c r="L560" s="555">
        <v>0</v>
      </c>
      <c r="M560" s="617">
        <v>0</v>
      </c>
      <c r="N560" s="622">
        <v>2</v>
      </c>
      <c r="O560" s="556">
        <f t="shared" si="22"/>
      </c>
      <c r="P560" s="624"/>
      <c r="Q560" s="625">
        <f t="shared" si="698"/>
      </c>
      <c r="R560" s="557">
        <f t="shared" si="766"/>
      </c>
      <c r="S560" s="554">
        <f t="shared" si="848"/>
      </c>
      <c r="T560" s="626">
        <f t="shared" si="113"/>
      </c>
      <c r="U560" s="626">
        <f t="shared" si="569"/>
      </c>
      <c r="V560" s="626">
        <f t="shared" si="129"/>
      </c>
      <c r="W560" s="622">
        <v>3</v>
      </c>
      <c r="X560" s="626">
        <f t="shared" si="72"/>
      </c>
      <c r="Y560" s="626">
        <f t="shared" si="54"/>
      </c>
      <c r="Z560" s="626">
        <f t="shared" si="483"/>
      </c>
      <c r="AA560" s="626">
        <f t="shared" si="166"/>
      </c>
      <c r="AB560" s="626">
        <f t="shared" si="207"/>
      </c>
      <c r="AC560" s="556">
        <f t="shared" si="680"/>
      </c>
      <c r="AD560" s="556">
        <f t="shared" si="88"/>
      </c>
      <c r="AE560" s="556">
        <f t="shared" si="375"/>
      </c>
      <c r="AF560" s="556">
        <f t="shared" si="499"/>
      </c>
      <c r="AG560" s="556">
        <f t="shared" si="182"/>
      </c>
      <c r="AH560" s="556">
        <f t="shared" si="223"/>
      </c>
      <c r="AI560" s="556">
        <f t="shared" si="895"/>
      </c>
      <c r="AJ560" s="622">
        <v>51</v>
      </c>
      <c r="AK560" s="622">
        <v>19209</v>
      </c>
      <c r="AL560" s="628">
        <v>298</v>
      </c>
      <c r="AM560" s="628">
        <v>286</v>
      </c>
      <c r="AN560" s="628">
        <v>63</v>
      </c>
      <c r="AO560" s="555">
        <v>20</v>
      </c>
      <c r="AP560" s="622">
        <v>48</v>
      </c>
      <c r="AQ560" s="555">
        <v>58</v>
      </c>
      <c r="AR560" s="555">
        <v>4</v>
      </c>
      <c r="AS560" s="628">
        <v>5</v>
      </c>
      <c r="AT560" s="628">
        <v>0</v>
      </c>
      <c r="AU560" s="628">
        <v>15</v>
      </c>
      <c r="AV560" s="630"/>
      <c r="AW560" s="630"/>
      <c r="AX560" s="731">
        <f t="shared" si="631"/>
      </c>
    </row>
    <row r="561">
      <c r="A561" s="741"/>
      <c r="B561" s="692" t="s">
        <v>458</v>
      </c>
      <c r="C561" s="614" t="s">
        <v>394</v>
      </c>
      <c r="D561" s="560" t="s">
        <v>423</v>
      </c>
      <c r="E561" s="655" t="s">
        <v>409</v>
      </c>
      <c r="F561" s="617">
        <f t="shared" si="326"/>
      </c>
      <c r="G561" s="618">
        <v>1102.97</v>
      </c>
      <c r="H561" s="618">
        <v>1835.8</v>
      </c>
      <c r="I561" s="659">
        <v>0</v>
      </c>
      <c r="J561" s="555">
        <v>4</v>
      </c>
      <c r="K561" s="618">
        <v>8803.39</v>
      </c>
      <c r="L561" s="555">
        <v>0</v>
      </c>
      <c r="M561" s="617">
        <v>0</v>
      </c>
      <c r="N561" s="622">
        <v>1</v>
      </c>
      <c r="O561" s="556">
        <f t="shared" si="22"/>
      </c>
      <c r="P561" s="624"/>
      <c r="Q561" s="625">
        <f t="shared" si="698"/>
      </c>
      <c r="R561" s="557">
        <f t="shared" si="766"/>
      </c>
      <c r="S561" s="554">
        <f t="shared" si="848"/>
      </c>
      <c r="T561" s="626">
        <f t="shared" si="113"/>
      </c>
      <c r="U561" s="626">
        <f t="shared" si="569"/>
      </c>
      <c r="V561" s="626">
        <f t="shared" si="129"/>
      </c>
      <c r="W561" s="622">
        <v>2</v>
      </c>
      <c r="X561" s="626">
        <f t="shared" si="72"/>
      </c>
      <c r="Y561" s="626">
        <f t="shared" si="54"/>
      </c>
      <c r="Z561" s="626">
        <f t="shared" si="483"/>
      </c>
      <c r="AA561" s="626">
        <f t="shared" si="166"/>
      </c>
      <c r="AB561" s="626">
        <f t="shared" si="207"/>
      </c>
      <c r="AC561" s="556">
        <f t="shared" si="680"/>
      </c>
      <c r="AD561" s="556">
        <f t="shared" si="88"/>
      </c>
      <c r="AE561" s="556">
        <f t="shared" si="375"/>
      </c>
      <c r="AF561" s="556">
        <f t="shared" si="499"/>
      </c>
      <c r="AG561" s="556">
        <f t="shared" si="182"/>
      </c>
      <c r="AH561" s="556">
        <f t="shared" si="223"/>
      </c>
      <c r="AI561" s="556">
        <f t="shared" si="895"/>
      </c>
      <c r="AJ561" s="622">
        <v>48</v>
      </c>
      <c r="AK561" s="628">
        <v>22869</v>
      </c>
      <c r="AL561" s="628">
        <v>374</v>
      </c>
      <c r="AM561" s="628">
        <v>362</v>
      </c>
      <c r="AN561" s="628">
        <v>71</v>
      </c>
      <c r="AO561" s="555">
        <v>17</v>
      </c>
      <c r="AP561" s="622">
        <v>47</v>
      </c>
      <c r="AQ561" s="555">
        <v>61</v>
      </c>
      <c r="AR561" s="555">
        <v>4</v>
      </c>
      <c r="AS561" s="622">
        <v>3</v>
      </c>
      <c r="AT561" s="622">
        <v>0</v>
      </c>
      <c r="AU561" s="622">
        <v>18</v>
      </c>
      <c r="AV561" s="630"/>
      <c r="AW561" s="630"/>
      <c r="AX561" s="731">
        <f t="shared" si="631"/>
      </c>
    </row>
    <row r="562">
      <c r="A562" s="741"/>
      <c r="B562" s="641" t="s">
        <v>397</v>
      </c>
      <c r="C562" s="641"/>
      <c r="D562" s="641"/>
      <c r="E562" s="641"/>
      <c r="F562" s="642">
        <f>SUM(F557:F561)</f>
      </c>
      <c r="G562" s="642">
        <f>SUM(G557:G561)</f>
      </c>
      <c r="H562" s="642">
        <f>SUM(H557:H561)</f>
      </c>
      <c r="I562" s="624">
        <f>SUM(I557:I561)</f>
      </c>
      <c r="J562" s="644">
        <f>SUM(J557:J561)</f>
      </c>
      <c r="K562" s="642">
        <f>SUM(K557:K561)</f>
      </c>
      <c r="L562" s="644">
        <f>SUM(L557:L561)</f>
      </c>
      <c r="M562" s="642">
        <f>SUM(M557:M561)</f>
      </c>
      <c r="N562" s="651">
        <f>SUM(N557:N561)</f>
      </c>
      <c r="O562" s="648">
        <f t="shared" si="22"/>
      </c>
      <c r="P562" s="649">
        <f>SUM(P557:P561)</f>
      </c>
      <c r="Q562" s="625">
        <f t="shared" si="698"/>
      </c>
      <c r="R562" s="667">
        <f>SUM(R557:R561)</f>
      </c>
      <c r="S562" s="668">
        <f>SUM(S557:S561)</f>
      </c>
      <c r="T562" s="650">
        <f t="shared" si="113"/>
      </c>
      <c r="U562" s="650">
        <f t="shared" si="569"/>
      </c>
      <c r="V562" s="650">
        <f t="shared" si="129"/>
      </c>
      <c r="W562" s="651">
        <f>SUM(W557:W561)</f>
      </c>
      <c r="X562" s="650">
        <f t="shared" si="72"/>
      </c>
      <c r="Y562" s="650">
        <f t="shared" si="54"/>
      </c>
      <c r="Z562" s="650">
        <f t="shared" si="483"/>
      </c>
      <c r="AA562" s="650">
        <f t="shared" si="166"/>
      </c>
      <c r="AB562" s="650">
        <f t="shared" si="207"/>
      </c>
      <c r="AC562" s="648">
        <f t="shared" si="680"/>
      </c>
      <c r="AD562" s="648">
        <f t="shared" si="88"/>
      </c>
      <c r="AE562" s="648">
        <f t="shared" si="375"/>
      </c>
      <c r="AF562" s="648">
        <f t="shared" si="499"/>
      </c>
      <c r="AG562" s="648">
        <f t="shared" si="182"/>
      </c>
      <c r="AH562" s="648">
        <f t="shared" si="223"/>
      </c>
      <c r="AI562" s="648">
        <f t="shared" si="895"/>
      </c>
      <c r="AJ562" s="651">
        <f>AVERAGE(AJ557:AJ561)</f>
      </c>
      <c r="AK562" s="651">
        <f>SUM(AK557:AK561)</f>
      </c>
      <c r="AL562" s="651">
        <f>SUM(AL557:AL561)</f>
      </c>
      <c r="AM562" s="651">
        <f>SUM(AM557:AM561)</f>
      </c>
      <c r="AN562" s="651">
        <f>SUM(AN557:AN561)</f>
      </c>
      <c r="AO562" s="667">
        <f>SUM(AO557:AO561)</f>
      </c>
      <c r="AP562" s="651">
        <f>SUM(AP557:AP561)</f>
      </c>
      <c r="AQ562" s="667">
        <f>SUM(AQ557:AQ561)</f>
      </c>
      <c r="AR562" s="667">
        <f>SUM(AR557:AR561)</f>
      </c>
      <c r="AS562" s="651">
        <f>SUM(AS557:AS561)</f>
      </c>
      <c r="AT562" s="651">
        <f>SUM(AT557:AT561)</f>
      </c>
      <c r="AU562" s="651">
        <f>SUM(AU557:AU561)</f>
      </c>
      <c r="AV562" s="654"/>
      <c r="AW562" s="654"/>
      <c r="AX562" s="651">
        <f>SUM(AX557:AX561)</f>
      </c>
    </row>
    <row r="563">
      <c r="A563" s="741"/>
      <c r="B563" s="560" t="s">
        <v>395</v>
      </c>
      <c r="C563" s="560" t="s">
        <v>412</v>
      </c>
      <c r="D563" s="560" t="s">
        <v>417</v>
      </c>
      <c r="E563" s="616" t="s">
        <v>411</v>
      </c>
      <c r="F563" s="617">
        <f t="shared" ref="F563:F567" si="327">G563+H563+I563</f>
      </c>
      <c r="G563" s="618">
        <v>762.55</v>
      </c>
      <c r="H563" s="618">
        <v>2054.39</v>
      </c>
      <c r="I563" s="659">
        <v>0</v>
      </c>
      <c r="J563" s="557">
        <v>1</v>
      </c>
      <c r="K563" s="618">
        <v>1435.0099999999948</v>
      </c>
      <c r="L563" s="557">
        <v>0</v>
      </c>
      <c r="M563" s="618">
        <v>0</v>
      </c>
      <c r="N563" s="622">
        <v>0</v>
      </c>
      <c r="O563" s="556">
        <f t="shared" si="22"/>
      </c>
      <c r="P563" s="624"/>
      <c r="Q563" s="625">
        <f t="shared" si="698"/>
      </c>
      <c r="R563" s="557">
        <f t="shared" ref="R563:R567" si="767">J563+L563</f>
      </c>
      <c r="S563" s="554">
        <f t="shared" ref="S563:S567" si="849">K563+M563</f>
      </c>
      <c r="T563" s="626">
        <f t="shared" si="113"/>
      </c>
      <c r="U563" s="626">
        <f t="shared" si="569"/>
      </c>
      <c r="V563" s="626">
        <f t="shared" si="129"/>
      </c>
      <c r="W563" s="622">
        <v>0</v>
      </c>
      <c r="X563" s="626">
        <f t="shared" si="72"/>
      </c>
      <c r="Y563" s="626">
        <f t="shared" si="54"/>
      </c>
      <c r="Z563" s="626">
        <f t="shared" si="483"/>
      </c>
      <c r="AA563" s="626">
        <f t="shared" si="166"/>
      </c>
      <c r="AB563" s="626">
        <f t="shared" si="207"/>
      </c>
      <c r="AC563" s="556">
        <f t="shared" si="680"/>
      </c>
      <c r="AD563" s="556">
        <f t="shared" si="88"/>
      </c>
      <c r="AE563" s="556">
        <f t="shared" si="375"/>
      </c>
      <c r="AF563" s="556">
        <f t="shared" si="499"/>
      </c>
      <c r="AG563" s="556">
        <f t="shared" si="182"/>
      </c>
      <c r="AH563" s="556">
        <f t="shared" si="223"/>
      </c>
      <c r="AI563" s="556">
        <f t="shared" si="895"/>
      </c>
      <c r="AJ563" s="622">
        <v>47</v>
      </c>
      <c r="AK563" s="628">
        <v>23874</v>
      </c>
      <c r="AL563" s="628">
        <v>292</v>
      </c>
      <c r="AM563" s="628">
        <v>296</v>
      </c>
      <c r="AN563" s="628">
        <v>88</v>
      </c>
      <c r="AO563" s="555">
        <v>24</v>
      </c>
      <c r="AP563" s="628">
        <v>37</v>
      </c>
      <c r="AQ563" s="555">
        <v>54</v>
      </c>
      <c r="AR563" s="555">
        <v>1</v>
      </c>
      <c r="AS563" s="628">
        <v>2</v>
      </c>
      <c r="AT563" s="628">
        <v>1</v>
      </c>
      <c r="AU563" s="628">
        <v>21</v>
      </c>
      <c r="AV563" s="630"/>
      <c r="AW563" s="630"/>
      <c r="AX563" s="731">
        <f t="shared" ref="AX563:AX567" si="632">COUNT(AU563)</f>
      </c>
    </row>
    <row r="564">
      <c r="A564" s="741"/>
      <c r="B564" s="560" t="s">
        <v>395</v>
      </c>
      <c r="C564" s="560" t="s">
        <v>412</v>
      </c>
      <c r="D564" s="560" t="s">
        <v>417</v>
      </c>
      <c r="E564" s="616" t="s">
        <v>413</v>
      </c>
      <c r="F564" s="617">
        <f t="shared" si="327"/>
      </c>
      <c r="G564" s="618">
        <v>793.2</v>
      </c>
      <c r="H564" s="618">
        <v>752.42</v>
      </c>
      <c r="I564" s="659">
        <v>0</v>
      </c>
      <c r="J564" s="555">
        <v>1</v>
      </c>
      <c r="K564" s="617">
        <v>2548.2600000000093</v>
      </c>
      <c r="L564" s="555">
        <v>0</v>
      </c>
      <c r="M564" s="617">
        <v>0</v>
      </c>
      <c r="N564" s="622">
        <v>0</v>
      </c>
      <c r="O564" s="556">
        <f t="shared" si="22"/>
      </c>
      <c r="P564" s="624"/>
      <c r="Q564" s="625">
        <f t="shared" si="698"/>
      </c>
      <c r="R564" s="557">
        <f t="shared" si="767"/>
      </c>
      <c r="S564" s="554">
        <f t="shared" si="849"/>
      </c>
      <c r="T564" s="626">
        <f t="shared" si="113"/>
      </c>
      <c r="U564" s="626">
        <f t="shared" si="569"/>
      </c>
      <c r="V564" s="626">
        <f t="shared" si="129"/>
      </c>
      <c r="W564" s="622">
        <v>0</v>
      </c>
      <c r="X564" s="626">
        <f t="shared" si="72"/>
      </c>
      <c r="Y564" s="626">
        <f t="shared" si="54"/>
      </c>
      <c r="Z564" s="626">
        <f t="shared" si="483"/>
      </c>
      <c r="AA564" s="626">
        <f t="shared" si="166"/>
      </c>
      <c r="AB564" s="626">
        <f t="shared" si="207"/>
      </c>
      <c r="AC564" s="556">
        <f t="shared" si="680"/>
      </c>
      <c r="AD564" s="556">
        <f t="shared" si="88"/>
      </c>
      <c r="AE564" s="556">
        <f t="shared" si="375"/>
      </c>
      <c r="AF564" s="556">
        <f t="shared" si="499"/>
      </c>
      <c r="AG564" s="556">
        <f t="shared" si="182"/>
      </c>
      <c r="AH564" s="556">
        <f t="shared" si="223"/>
      </c>
      <c r="AI564" s="556">
        <f t="shared" si="895"/>
      </c>
      <c r="AJ564" s="622">
        <v>41</v>
      </c>
      <c r="AK564" s="628">
        <v>13630</v>
      </c>
      <c r="AL564" s="628">
        <v>253</v>
      </c>
      <c r="AM564" s="628">
        <v>231</v>
      </c>
      <c r="AN564" s="628">
        <v>38</v>
      </c>
      <c r="AO564" s="555">
        <v>8</v>
      </c>
      <c r="AP564" s="628">
        <v>22</v>
      </c>
      <c r="AQ564" s="557">
        <v>28</v>
      </c>
      <c r="AR564" s="555">
        <v>1</v>
      </c>
      <c r="AS564" s="628">
        <v>1</v>
      </c>
      <c r="AT564" s="628">
        <v>0</v>
      </c>
      <c r="AU564" s="628">
        <v>9</v>
      </c>
      <c r="AV564" s="630"/>
      <c r="AW564" s="630"/>
      <c r="AX564" s="731">
        <f t="shared" si="632"/>
      </c>
    </row>
    <row r="565">
      <c r="A565" s="741"/>
      <c r="B565" s="560" t="s">
        <v>395</v>
      </c>
      <c r="C565" s="560" t="s">
        <v>412</v>
      </c>
      <c r="D565" s="560" t="s">
        <v>417</v>
      </c>
      <c r="E565" s="616" t="s">
        <v>414</v>
      </c>
      <c r="F565" s="617">
        <f t="shared" si="327"/>
      </c>
      <c r="G565" s="617">
        <v>1576.86</v>
      </c>
      <c r="H565" s="618">
        <v>560.51</v>
      </c>
      <c r="I565" s="659">
        <v>0</v>
      </c>
      <c r="J565" s="557">
        <v>4</v>
      </c>
      <c r="K565" s="618">
        <v>10205.919999999998</v>
      </c>
      <c r="L565" s="557">
        <v>0</v>
      </c>
      <c r="M565" s="618">
        <v>0</v>
      </c>
      <c r="N565" s="622">
        <v>0</v>
      </c>
      <c r="O565" s="556">
        <f t="shared" si="22"/>
      </c>
      <c r="P565" s="624"/>
      <c r="Q565" s="625">
        <f t="shared" si="698"/>
      </c>
      <c r="R565" s="557">
        <f t="shared" si="767"/>
      </c>
      <c r="S565" s="554">
        <f t="shared" si="849"/>
      </c>
      <c r="T565" s="626">
        <f t="shared" si="113"/>
      </c>
      <c r="U565" s="626">
        <f t="shared" si="569"/>
      </c>
      <c r="V565" s="626">
        <f t="shared" si="129"/>
      </c>
      <c r="W565" s="622">
        <v>2</v>
      </c>
      <c r="X565" s="626">
        <f t="shared" si="72"/>
      </c>
      <c r="Y565" s="626">
        <f t="shared" si="54"/>
      </c>
      <c r="Z565" s="626">
        <f t="shared" si="483"/>
      </c>
      <c r="AA565" s="626">
        <f t="shared" si="166"/>
      </c>
      <c r="AB565" s="626">
        <f t="shared" si="207"/>
      </c>
      <c r="AC565" s="556">
        <f t="shared" si="680"/>
      </c>
      <c r="AD565" s="556">
        <f t="shared" si="88"/>
      </c>
      <c r="AE565" s="556">
        <f t="shared" si="375"/>
      </c>
      <c r="AF565" s="556">
        <f t="shared" si="499"/>
      </c>
      <c r="AG565" s="556">
        <f t="shared" si="182"/>
      </c>
      <c r="AH565" s="556">
        <f t="shared" si="223"/>
      </c>
      <c r="AI565" s="556">
        <f t="shared" si="895"/>
      </c>
      <c r="AJ565" s="622">
        <v>56</v>
      </c>
      <c r="AK565" s="628">
        <v>11373</v>
      </c>
      <c r="AL565" s="628">
        <v>237</v>
      </c>
      <c r="AM565" s="628">
        <v>256</v>
      </c>
      <c r="AN565" s="628">
        <v>55</v>
      </c>
      <c r="AO565" s="555">
        <v>20</v>
      </c>
      <c r="AP565" s="628">
        <v>54</v>
      </c>
      <c r="AQ565" s="557">
        <v>42</v>
      </c>
      <c r="AR565" s="555">
        <v>4</v>
      </c>
      <c r="AS565" s="628">
        <v>3</v>
      </c>
      <c r="AT565" s="628">
        <v>1</v>
      </c>
      <c r="AU565" s="628">
        <v>9</v>
      </c>
      <c r="AV565" s="630"/>
      <c r="AW565" s="630"/>
      <c r="AX565" s="731">
        <f t="shared" si="632"/>
      </c>
    </row>
    <row r="566">
      <c r="A566" s="741"/>
      <c r="B566" s="560" t="s">
        <v>395</v>
      </c>
      <c r="C566" s="560" t="s">
        <v>412</v>
      </c>
      <c r="D566" s="560" t="s">
        <v>417</v>
      </c>
      <c r="E566" s="616" t="s">
        <v>415</v>
      </c>
      <c r="F566" s="617">
        <f t="shared" si="327"/>
      </c>
      <c r="G566" s="618">
        <v>1153.54</v>
      </c>
      <c r="H566" s="618">
        <v>641.03</v>
      </c>
      <c r="I566" s="659">
        <v>0</v>
      </c>
      <c r="J566" s="555">
        <v>1</v>
      </c>
      <c r="K566" s="617">
        <v>2548.2600000000093</v>
      </c>
      <c r="L566" s="555">
        <v>1</v>
      </c>
      <c r="M566" s="617">
        <v>6216.209999999999</v>
      </c>
      <c r="N566" s="622">
        <v>0</v>
      </c>
      <c r="O566" s="556">
        <f t="shared" si="22"/>
      </c>
      <c r="P566" s="624"/>
      <c r="Q566" s="625">
        <f t="shared" si="698"/>
      </c>
      <c r="R566" s="557">
        <f t="shared" si="767"/>
      </c>
      <c r="S566" s="554">
        <f t="shared" si="849"/>
      </c>
      <c r="T566" s="626">
        <f t="shared" si="113"/>
      </c>
      <c r="U566" s="626">
        <f t="shared" si="569"/>
      </c>
      <c r="V566" s="626">
        <f t="shared" si="129"/>
      </c>
      <c r="W566" s="622">
        <v>2</v>
      </c>
      <c r="X566" s="626">
        <f t="shared" si="72"/>
      </c>
      <c r="Y566" s="626">
        <f t="shared" si="54"/>
      </c>
      <c r="Z566" s="626">
        <f t="shared" si="483"/>
      </c>
      <c r="AA566" s="626">
        <f t="shared" si="166"/>
      </c>
      <c r="AB566" s="626">
        <f t="shared" si="207"/>
      </c>
      <c r="AC566" s="556">
        <f t="shared" si="680"/>
      </c>
      <c r="AD566" s="556">
        <f t="shared" si="88"/>
      </c>
      <c r="AE566" s="556">
        <f t="shared" si="375"/>
      </c>
      <c r="AF566" s="556">
        <f t="shared" si="499"/>
      </c>
      <c r="AG566" s="556">
        <f t="shared" si="182"/>
      </c>
      <c r="AH566" s="556">
        <f t="shared" si="223"/>
      </c>
      <c r="AI566" s="556">
        <f t="shared" si="895"/>
      </c>
      <c r="AJ566" s="622">
        <v>56</v>
      </c>
      <c r="AK566" s="628">
        <v>11219</v>
      </c>
      <c r="AL566" s="628">
        <v>241</v>
      </c>
      <c r="AM566" s="628">
        <v>246</v>
      </c>
      <c r="AN566" s="628">
        <v>38</v>
      </c>
      <c r="AO566" s="555">
        <v>15</v>
      </c>
      <c r="AP566" s="628">
        <v>53</v>
      </c>
      <c r="AQ566" s="557">
        <v>49</v>
      </c>
      <c r="AR566" s="555">
        <v>2</v>
      </c>
      <c r="AS566" s="628">
        <v>3</v>
      </c>
      <c r="AT566" s="628">
        <v>1</v>
      </c>
      <c r="AU566" s="628">
        <v>5</v>
      </c>
      <c r="AV566" s="630"/>
      <c r="AW566" s="630"/>
      <c r="AX566" s="731">
        <f t="shared" si="632"/>
      </c>
    </row>
    <row r="567">
      <c r="A567" s="741"/>
      <c r="B567" s="560" t="s">
        <v>395</v>
      </c>
      <c r="C567" s="560" t="s">
        <v>412</v>
      </c>
      <c r="D567" s="560" t="s">
        <v>417</v>
      </c>
      <c r="E567" s="655" t="s">
        <v>416</v>
      </c>
      <c r="F567" s="617">
        <f t="shared" si="327"/>
      </c>
      <c r="G567" s="618">
        <v>1607.96</v>
      </c>
      <c r="H567" s="618">
        <v>713.1700000000001</v>
      </c>
      <c r="I567" s="659">
        <v>0</v>
      </c>
      <c r="J567" s="555">
        <v>1</v>
      </c>
      <c r="K567" s="617">
        <v>2316.3699999999953</v>
      </c>
      <c r="L567" s="555">
        <v>0</v>
      </c>
      <c r="M567" s="617">
        <v>0</v>
      </c>
      <c r="N567" s="622">
        <v>1</v>
      </c>
      <c r="O567" s="556">
        <f t="shared" si="22"/>
      </c>
      <c r="P567" s="624"/>
      <c r="Q567" s="625">
        <f t="shared" si="698"/>
      </c>
      <c r="R567" s="557">
        <f t="shared" si="767"/>
      </c>
      <c r="S567" s="554">
        <f t="shared" si="849"/>
      </c>
      <c r="T567" s="626">
        <f t="shared" si="113"/>
      </c>
      <c r="U567" s="626">
        <f t="shared" si="569"/>
      </c>
      <c r="V567" s="626">
        <f t="shared" si="129"/>
      </c>
      <c r="W567" s="622">
        <v>1</v>
      </c>
      <c r="X567" s="626">
        <f t="shared" si="72"/>
      </c>
      <c r="Y567" s="626">
        <f t="shared" si="54"/>
      </c>
      <c r="Z567" s="626">
        <f t="shared" si="483"/>
      </c>
      <c r="AA567" s="626">
        <f t="shared" si="166"/>
      </c>
      <c r="AB567" s="626">
        <f t="shared" si="207"/>
      </c>
      <c r="AC567" s="556">
        <f t="shared" si="680"/>
      </c>
      <c r="AD567" s="556">
        <f t="shared" si="88"/>
      </c>
      <c r="AE567" s="556">
        <f t="shared" si="375"/>
      </c>
      <c r="AF567" s="556">
        <f t="shared" si="499"/>
      </c>
      <c r="AG567" s="556">
        <f t="shared" si="182"/>
      </c>
      <c r="AH567" s="556">
        <f t="shared" si="223"/>
      </c>
      <c r="AI567" s="556">
        <f t="shared" si="895"/>
      </c>
      <c r="AJ567" s="622">
        <v>56</v>
      </c>
      <c r="AK567" s="628">
        <v>15353</v>
      </c>
      <c r="AL567" s="628">
        <v>308</v>
      </c>
      <c r="AM567" s="628">
        <v>333</v>
      </c>
      <c r="AN567" s="628">
        <v>39</v>
      </c>
      <c r="AO567" s="555">
        <v>17</v>
      </c>
      <c r="AP567" s="628">
        <v>41</v>
      </c>
      <c r="AQ567" s="557">
        <v>47</v>
      </c>
      <c r="AR567" s="555">
        <v>1</v>
      </c>
      <c r="AS567" s="628">
        <v>6</v>
      </c>
      <c r="AT567" s="628">
        <v>0</v>
      </c>
      <c r="AU567" s="628">
        <v>5</v>
      </c>
      <c r="AV567" s="630"/>
      <c r="AW567" s="630"/>
      <c r="AX567" s="731">
        <f t="shared" si="632"/>
      </c>
    </row>
    <row r="568">
      <c r="A568" s="741"/>
      <c r="B568" s="641" t="s">
        <v>397</v>
      </c>
      <c r="C568" s="641"/>
      <c r="D568" s="641"/>
      <c r="E568" s="641"/>
      <c r="F568" s="642">
        <f>SUM(F563:F567)</f>
      </c>
      <c r="G568" s="642">
        <f>SUM(G563:G567)</f>
      </c>
      <c r="H568" s="642">
        <f>SUM(H563:H567)</f>
      </c>
      <c r="I568" s="624">
        <f>SUM(I563:I567)</f>
      </c>
      <c r="J568" s="644">
        <f>SUM(J563:J567)</f>
      </c>
      <c r="K568" s="642">
        <f>SUM(K563:K567)</f>
      </c>
      <c r="L568" s="644">
        <f>SUM(L563:L567)</f>
      </c>
      <c r="M568" s="642">
        <f>SUM(M563:M567)</f>
      </c>
      <c r="N568" s="651">
        <f>SUM(N563:N567)</f>
      </c>
      <c r="O568" s="648">
        <f t="shared" si="22"/>
      </c>
      <c r="P568" s="649">
        <f>SUM(P563:P567)</f>
      </c>
      <c r="Q568" s="625">
        <f t="shared" si="698"/>
      </c>
      <c r="R568" s="667">
        <f>SUM(R563:R567)</f>
      </c>
      <c r="S568" s="668">
        <f>SUM(S563:S567)</f>
      </c>
      <c r="T568" s="650">
        <f t="shared" si="113"/>
      </c>
      <c r="U568" s="650">
        <f t="shared" si="569"/>
      </c>
      <c r="V568" s="650">
        <f t="shared" si="129"/>
      </c>
      <c r="W568" s="651">
        <f>SUM(W563:W567)</f>
      </c>
      <c r="X568" s="650">
        <f t="shared" si="72"/>
      </c>
      <c r="Y568" s="650">
        <f t="shared" si="54"/>
      </c>
      <c r="Z568" s="650">
        <f t="shared" si="483"/>
      </c>
      <c r="AA568" s="650">
        <f t="shared" si="166"/>
      </c>
      <c r="AB568" s="650">
        <f t="shared" si="207"/>
      </c>
      <c r="AC568" s="648">
        <f t="shared" si="680"/>
      </c>
      <c r="AD568" s="648">
        <f t="shared" si="88"/>
      </c>
      <c r="AE568" s="648">
        <f t="shared" si="375"/>
      </c>
      <c r="AF568" s="648">
        <f t="shared" si="499"/>
      </c>
      <c r="AG568" s="648">
        <f t="shared" si="182"/>
      </c>
      <c r="AH568" s="648">
        <f t="shared" si="223"/>
      </c>
      <c r="AI568" s="648">
        <f t="shared" si="895"/>
      </c>
      <c r="AJ568" s="651">
        <f>AVERAGE(AJ563:AJ567)</f>
      </c>
      <c r="AK568" s="651">
        <f>SUM(AK563:AK567)</f>
      </c>
      <c r="AL568" s="651">
        <f>SUM(AL563:AL567)</f>
      </c>
      <c r="AM568" s="651">
        <f>SUM(AM563:AM567)</f>
      </c>
      <c r="AN568" s="651">
        <f>SUM(AN563:AN567)</f>
      </c>
      <c r="AO568" s="667">
        <f>SUM(AO563:AO567)</f>
      </c>
      <c r="AP568" s="651">
        <f>SUM(AP563:AP567)</f>
      </c>
      <c r="AQ568" s="667">
        <f>SUM(AQ563:AQ567)</f>
      </c>
      <c r="AR568" s="667">
        <f>SUM(AR563:AR567)</f>
      </c>
      <c r="AS568" s="651">
        <f>SUM(AS563:AS567)</f>
      </c>
      <c r="AT568" s="651">
        <f>SUM(AT563:AT567)</f>
      </c>
      <c r="AU568" s="651">
        <f>SUM(AU563:AU567)</f>
      </c>
      <c r="AV568" s="654"/>
      <c r="AW568" s="654"/>
      <c r="AX568" s="651">
        <f>SUM(AX563:AX567)</f>
      </c>
    </row>
    <row r="569">
      <c r="A569" s="741"/>
      <c r="B569" s="560" t="s">
        <v>395</v>
      </c>
      <c r="C569" s="560" t="s">
        <v>412</v>
      </c>
      <c r="D569" s="560" t="s">
        <v>392</v>
      </c>
      <c r="E569" s="616" t="s">
        <v>418</v>
      </c>
      <c r="F569" s="617">
        <f t="shared" ref="F569:F571" si="328">G569+H569+I569</f>
      </c>
      <c r="G569" s="618">
        <v>1595.76</v>
      </c>
      <c r="H569" s="618">
        <v>638.93</v>
      </c>
      <c r="I569" s="659">
        <v>0</v>
      </c>
      <c r="J569" s="557">
        <v>3</v>
      </c>
      <c r="K569" s="618">
        <v>7097.809999999998</v>
      </c>
      <c r="L569" s="557">
        <v>0</v>
      </c>
      <c r="M569" s="618">
        <v>0</v>
      </c>
      <c r="N569" s="622">
        <v>0</v>
      </c>
      <c r="O569" s="556">
        <f t="shared" si="22"/>
      </c>
      <c r="P569" s="624"/>
      <c r="Q569" s="625">
        <f t="shared" si="698"/>
      </c>
      <c r="R569" s="557">
        <f t="shared" ref="R569:R571" si="768">J569+L569</f>
      </c>
      <c r="S569" s="554">
        <f t="shared" ref="S569:S571" si="850">K569+M569</f>
      </c>
      <c r="T569" s="626">
        <f t="shared" si="113"/>
      </c>
      <c r="U569" s="626">
        <f t="shared" si="569"/>
      </c>
      <c r="V569" s="626">
        <f t="shared" si="129"/>
      </c>
      <c r="W569" s="622">
        <v>3</v>
      </c>
      <c r="X569" s="626">
        <f t="shared" si="72"/>
      </c>
      <c r="Y569" s="626">
        <f t="shared" si="54"/>
      </c>
      <c r="Z569" s="626">
        <f t="shared" si="483"/>
      </c>
      <c r="AA569" s="626">
        <f t="shared" si="166"/>
      </c>
      <c r="AB569" s="626">
        <f t="shared" si="207"/>
      </c>
      <c r="AC569" s="556">
        <f t="shared" si="680"/>
      </c>
      <c r="AD569" s="556">
        <f t="shared" si="88"/>
      </c>
      <c r="AE569" s="556">
        <f t="shared" si="375"/>
      </c>
      <c r="AF569" s="556">
        <f t="shared" si="499"/>
      </c>
      <c r="AG569" s="556">
        <f t="shared" si="182"/>
      </c>
      <c r="AH569" s="556">
        <f t="shared" si="223"/>
      </c>
      <c r="AI569" s="556">
        <f t="shared" si="895"/>
      </c>
      <c r="AJ569" s="622">
        <v>60</v>
      </c>
      <c r="AK569" s="628">
        <v>17221</v>
      </c>
      <c r="AL569" s="628">
        <v>376</v>
      </c>
      <c r="AM569" s="628">
        <v>402</v>
      </c>
      <c r="AN569" s="628">
        <v>71</v>
      </c>
      <c r="AO569" s="555">
        <v>20</v>
      </c>
      <c r="AP569" s="628">
        <v>78</v>
      </c>
      <c r="AQ569" s="557">
        <v>68</v>
      </c>
      <c r="AR569" s="555">
        <v>3</v>
      </c>
      <c r="AS569" s="628">
        <v>3</v>
      </c>
      <c r="AT569" s="628">
        <v>2</v>
      </c>
      <c r="AU569" s="628">
        <v>8</v>
      </c>
      <c r="AV569" s="630"/>
      <c r="AW569" s="630"/>
      <c r="AX569" s="731">
        <f t="shared" ref="AX569:AX571" si="633">COUNT(AU569)</f>
      </c>
    </row>
    <row r="570">
      <c r="A570" s="741"/>
      <c r="B570" s="560" t="s">
        <v>395</v>
      </c>
      <c r="C570" s="560" t="s">
        <v>412</v>
      </c>
      <c r="D570" s="560" t="s">
        <v>392</v>
      </c>
      <c r="E570" s="616" t="s">
        <v>419</v>
      </c>
      <c r="F570" s="617">
        <f t="shared" si="328"/>
      </c>
      <c r="G570" s="618">
        <v>1679.46</v>
      </c>
      <c r="H570" s="618">
        <v>893.27</v>
      </c>
      <c r="I570" s="659">
        <v>0</v>
      </c>
      <c r="J570" s="557">
        <v>1</v>
      </c>
      <c r="K570" s="618">
        <v>2548.2599999999948</v>
      </c>
      <c r="L570" s="557">
        <v>1</v>
      </c>
      <c r="M570" s="618">
        <v>5096.52</v>
      </c>
      <c r="N570" s="622">
        <v>0</v>
      </c>
      <c r="O570" s="556">
        <f t="shared" si="22"/>
      </c>
      <c r="P570" s="624"/>
      <c r="Q570" s="625">
        <f t="shared" si="698"/>
      </c>
      <c r="R570" s="557">
        <f t="shared" si="768"/>
      </c>
      <c r="S570" s="554">
        <f t="shared" si="850"/>
      </c>
      <c r="T570" s="626">
        <f t="shared" si="113"/>
      </c>
      <c r="U570" s="626">
        <f t="shared" si="569"/>
      </c>
      <c r="V570" s="626">
        <f t="shared" si="129"/>
      </c>
      <c r="W570" s="622">
        <v>2</v>
      </c>
      <c r="X570" s="626">
        <f t="shared" si="72"/>
      </c>
      <c r="Y570" s="626">
        <f t="shared" si="54"/>
      </c>
      <c r="Z570" s="626">
        <f t="shared" si="483"/>
      </c>
      <c r="AA570" s="626">
        <f t="shared" si="166"/>
      </c>
      <c r="AB570" s="626">
        <f t="shared" si="207"/>
      </c>
      <c r="AC570" s="556">
        <f t="shared" si="680"/>
      </c>
      <c r="AD570" s="556">
        <f t="shared" si="88"/>
      </c>
      <c r="AE570" s="556">
        <f t="shared" si="375"/>
      </c>
      <c r="AF570" s="556">
        <f t="shared" si="499"/>
      </c>
      <c r="AG570" s="556">
        <f t="shared" si="182"/>
      </c>
      <c r="AH570" s="556">
        <f t="shared" si="223"/>
      </c>
      <c r="AI570" s="556">
        <f t="shared" si="895"/>
      </c>
      <c r="AJ570" s="622">
        <v>66</v>
      </c>
      <c r="AK570" s="628">
        <v>19893</v>
      </c>
      <c r="AL570" s="628">
        <v>348</v>
      </c>
      <c r="AM570" s="628">
        <v>366</v>
      </c>
      <c r="AN570" s="628">
        <v>64</v>
      </c>
      <c r="AO570" s="555">
        <v>23</v>
      </c>
      <c r="AP570" s="628">
        <v>82</v>
      </c>
      <c r="AQ570" s="557">
        <v>69</v>
      </c>
      <c r="AR570" s="555">
        <v>4</v>
      </c>
      <c r="AS570" s="628">
        <v>2</v>
      </c>
      <c r="AT570" s="628">
        <v>0</v>
      </c>
      <c r="AU570" s="628">
        <v>9</v>
      </c>
      <c r="AV570" s="630"/>
      <c r="AW570" s="630"/>
      <c r="AX570" s="731">
        <f t="shared" si="633"/>
      </c>
    </row>
    <row r="571">
      <c r="A571" s="741"/>
      <c r="B571" s="560" t="s">
        <v>395</v>
      </c>
      <c r="C571" s="560" t="s">
        <v>412</v>
      </c>
      <c r="D571" s="560" t="s">
        <v>392</v>
      </c>
      <c r="E571" s="655" t="s">
        <v>420</v>
      </c>
      <c r="F571" s="617">
        <f t="shared" si="328"/>
      </c>
      <c r="G571" s="618">
        <v>1177.36</v>
      </c>
      <c r="H571" s="618">
        <v>985.52</v>
      </c>
      <c r="I571" s="659">
        <v>0</v>
      </c>
      <c r="J571" s="557">
        <v>6</v>
      </c>
      <c r="K571" s="618">
        <v>12340.990000000005</v>
      </c>
      <c r="L571" s="557">
        <v>0</v>
      </c>
      <c r="M571" s="618">
        <v>0</v>
      </c>
      <c r="N571" s="622">
        <v>1</v>
      </c>
      <c r="O571" s="556">
        <f t="shared" si="22"/>
      </c>
      <c r="P571" s="624"/>
      <c r="Q571" s="625">
        <f t="shared" si="698"/>
      </c>
      <c r="R571" s="557">
        <f t="shared" si="768"/>
      </c>
      <c r="S571" s="554">
        <f t="shared" si="850"/>
      </c>
      <c r="T571" s="626">
        <f t="shared" si="113"/>
      </c>
      <c r="U571" s="626">
        <f t="shared" si="569"/>
      </c>
      <c r="V571" s="626">
        <f t="shared" si="129"/>
      </c>
      <c r="W571" s="622">
        <v>5</v>
      </c>
      <c r="X571" s="626">
        <f t="shared" si="72"/>
      </c>
      <c r="Y571" s="626">
        <f t="shared" si="54"/>
      </c>
      <c r="Z571" s="626">
        <f t="shared" si="483"/>
      </c>
      <c r="AA571" s="626">
        <f t="shared" si="166"/>
      </c>
      <c r="AB571" s="626">
        <f t="shared" si="207"/>
      </c>
      <c r="AC571" s="556">
        <f t="shared" si="680"/>
      </c>
      <c r="AD571" s="556">
        <f t="shared" si="88"/>
      </c>
      <c r="AE571" s="556">
        <f t="shared" si="375"/>
      </c>
      <c r="AF571" s="556">
        <f t="shared" si="499"/>
      </c>
      <c r="AG571" s="556">
        <f t="shared" si="182"/>
      </c>
      <c r="AH571" s="556">
        <f t="shared" si="223"/>
      </c>
      <c r="AI571" s="556">
        <f t="shared" si="895"/>
      </c>
      <c r="AJ571" s="622">
        <v>72</v>
      </c>
      <c r="AK571" s="628">
        <v>21666</v>
      </c>
      <c r="AL571" s="628">
        <v>343</v>
      </c>
      <c r="AM571" s="628">
        <v>365</v>
      </c>
      <c r="AN571" s="628">
        <v>67</v>
      </c>
      <c r="AO571" s="555">
        <v>13</v>
      </c>
      <c r="AP571" s="628">
        <v>78</v>
      </c>
      <c r="AQ571" s="557">
        <v>66</v>
      </c>
      <c r="AR571" s="555">
        <v>7</v>
      </c>
      <c r="AS571" s="628">
        <v>5</v>
      </c>
      <c r="AT571" s="628">
        <v>1</v>
      </c>
      <c r="AU571" s="628">
        <v>14</v>
      </c>
      <c r="AV571" s="630"/>
      <c r="AW571" s="630"/>
      <c r="AX571" s="731">
        <f t="shared" si="633"/>
      </c>
    </row>
    <row r="572">
      <c r="A572" s="741"/>
      <c r="B572" s="641" t="s">
        <v>397</v>
      </c>
      <c r="C572" s="641"/>
      <c r="D572" s="641"/>
      <c r="E572" s="641"/>
      <c r="F572" s="642">
        <f>SUM(F569:F571)</f>
      </c>
      <c r="G572" s="642">
        <f>SUM(G569:G571)</f>
      </c>
      <c r="H572" s="642">
        <f>SUM(H569:H571)</f>
      </c>
      <c r="I572" s="624">
        <f>SUM(I569:I571)</f>
      </c>
      <c r="J572" s="644">
        <f>SUM(J569:J571)</f>
      </c>
      <c r="K572" s="642">
        <f>SUM(K569:K571)</f>
      </c>
      <c r="L572" s="644">
        <f>SUM(L569:L571)</f>
      </c>
      <c r="M572" s="642">
        <f>SUM(M569:M571)</f>
      </c>
      <c r="N572" s="651">
        <f>SUM(N569:N571)</f>
      </c>
      <c r="O572" s="648">
        <f t="shared" si="22"/>
      </c>
      <c r="P572" s="649">
        <f>SUM(P569:P571)</f>
      </c>
      <c r="Q572" s="625">
        <f t="shared" si="698"/>
      </c>
      <c r="R572" s="667">
        <f>SUM(R569:R571)</f>
      </c>
      <c r="S572" s="668">
        <f>SUM(S569:S571)</f>
      </c>
      <c r="T572" s="650">
        <f t="shared" si="113"/>
      </c>
      <c r="U572" s="650">
        <f t="shared" si="569"/>
      </c>
      <c r="V572" s="650">
        <f t="shared" si="129"/>
      </c>
      <c r="W572" s="651">
        <f>SUM(W569:W571)</f>
      </c>
      <c r="X572" s="650">
        <f t="shared" si="72"/>
      </c>
      <c r="Y572" s="650">
        <f t="shared" si="54"/>
      </c>
      <c r="Z572" s="650">
        <f t="shared" si="483"/>
      </c>
      <c r="AA572" s="650">
        <f t="shared" si="166"/>
      </c>
      <c r="AB572" s="650">
        <f t="shared" si="207"/>
      </c>
      <c r="AC572" s="648">
        <f t="shared" si="680"/>
      </c>
      <c r="AD572" s="648">
        <f t="shared" si="88"/>
      </c>
      <c r="AE572" s="648">
        <f t="shared" si="375"/>
      </c>
      <c r="AF572" s="648">
        <f t="shared" si="499"/>
      </c>
      <c r="AG572" s="648">
        <f t="shared" si="182"/>
      </c>
      <c r="AH572" s="648">
        <f t="shared" si="223"/>
      </c>
      <c r="AI572" s="648">
        <f t="shared" si="895"/>
      </c>
      <c r="AJ572" s="651">
        <f>AVERAGE(AJ569:AJ571)</f>
      </c>
      <c r="AK572" s="651">
        <f>SUM(AK569:AK571)</f>
      </c>
      <c r="AL572" s="651">
        <f>SUM(AL569:AL571)</f>
      </c>
      <c r="AM572" s="651">
        <f>SUM(AM569:AM571)</f>
      </c>
      <c r="AN572" s="651">
        <f>SUM(AN569:AN571)</f>
      </c>
      <c r="AO572" s="667">
        <f>SUM(AO569:AO571)</f>
      </c>
      <c r="AP572" s="651">
        <f>SUM(AP569:AP571)</f>
      </c>
      <c r="AQ572" s="667">
        <f>SUM(AQ569:AQ571)</f>
      </c>
      <c r="AR572" s="667">
        <f>SUM(AR569:AR571)</f>
      </c>
      <c r="AS572" s="651">
        <f>SUM(AS569:AS571)</f>
      </c>
      <c r="AT572" s="651">
        <f>SUM(AT569:AT571)</f>
      </c>
      <c r="AU572" s="651">
        <f>SUM(AU569:AU571)</f>
      </c>
      <c r="AV572" s="654"/>
      <c r="AW572" s="654"/>
      <c r="AX572" s="651">
        <f>SUM(AX569:AX571)</f>
      </c>
    </row>
    <row r="573">
      <c r="A573" s="741"/>
      <c r="B573" s="670" t="s">
        <v>421</v>
      </c>
      <c r="C573" s="670"/>
      <c r="D573" s="670"/>
      <c r="E573" s="670"/>
      <c r="F573" s="671">
        <f>F572+F568+F562+F556+F550</f>
      </c>
      <c r="G573" s="671">
        <f>G572+G568+G562+G556+G550</f>
      </c>
      <c r="H573" s="671">
        <f>H572+H568+H562+H556+H550</f>
      </c>
      <c r="I573" s="738">
        <f>I572+I568+I562+I556+I550</f>
      </c>
      <c r="J573" s="670">
        <f>J572+J568+J562+J556+J550</f>
      </c>
      <c r="K573" s="670">
        <f>K572+K568+K562+K556+K550</f>
      </c>
      <c r="L573" s="670">
        <f>L572+L568+L562+L556+L550</f>
      </c>
      <c r="M573" s="670">
        <f>M572+M568+M562+M556+M550</f>
      </c>
      <c r="N573" s="673">
        <f>N572+N568+N562+N556+N550</f>
      </c>
      <c r="O573" s="674">
        <f t="shared" si="22"/>
      </c>
      <c r="P573" s="675">
        <f>P572+P568+P562+P556+P550</f>
      </c>
      <c r="Q573" s="676">
        <f t="shared" si="698"/>
      </c>
      <c r="R573" s="672">
        <f>R572+R568+R562+R556+R550</f>
      </c>
      <c r="S573" s="538">
        <f>S572+S568+S562+S556+S550</f>
      </c>
      <c r="T573" s="671">
        <f t="shared" si="113"/>
      </c>
      <c r="U573" s="671">
        <f t="shared" si="569"/>
      </c>
      <c r="V573" s="671">
        <f t="shared" si="129"/>
      </c>
      <c r="W573" s="673">
        <f>W572+W568+W562+W556+W550</f>
      </c>
      <c r="X573" s="671">
        <f t="shared" si="72"/>
      </c>
      <c r="Y573" s="671">
        <f t="shared" si="54"/>
      </c>
      <c r="Z573" s="671">
        <f t="shared" si="483"/>
      </c>
      <c r="AA573" s="671">
        <f t="shared" si="166"/>
      </c>
      <c r="AB573" s="671">
        <f t="shared" si="207"/>
      </c>
      <c r="AC573" s="674">
        <f t="shared" si="680"/>
      </c>
      <c r="AD573" s="674">
        <f t="shared" si="88"/>
      </c>
      <c r="AE573" s="674">
        <f t="shared" si="375"/>
      </c>
      <c r="AF573" s="674">
        <f t="shared" si="499"/>
      </c>
      <c r="AG573" s="674">
        <f t="shared" si="182"/>
      </c>
      <c r="AH573" s="674">
        <f t="shared" si="223"/>
      </c>
      <c r="AI573" s="674">
        <f t="shared" si="895"/>
      </c>
      <c r="AJ573" s="673"/>
      <c r="AK573" s="673">
        <f>AK572+AK568+AK562+AK556+AK550</f>
      </c>
      <c r="AL573" s="673">
        <f>AL572+AL568+AL562+AL556+AL550</f>
      </c>
      <c r="AM573" s="673">
        <f>AM572+AM568+AM562+AM556+AM550</f>
      </c>
      <c r="AN573" s="673">
        <f>AN572+AN568+AN562+AN556+AN550</f>
      </c>
      <c r="AO573" s="672">
        <f>AO572+AO568+AO562+AO556+AO550+164</f>
      </c>
      <c r="AP573" s="673">
        <f>AP572+AP568+AP562+AP556+AP550</f>
      </c>
      <c r="AQ573" s="672">
        <f>AQ572+AQ568+AQ562+AQ556+AQ550</f>
      </c>
      <c r="AR573" s="672">
        <f>AR572+AR568+AR562+AR556+AR550</f>
      </c>
      <c r="AS573" s="673">
        <f>AS572+AS568+AS562+AS556+AS550</f>
      </c>
      <c r="AT573" s="673">
        <f>AT572+AT568+AT562+AT556+AT550</f>
      </c>
      <c r="AU573" s="673">
        <f>AU572+AU568+AU562+AU556+AU550</f>
      </c>
      <c r="AV573" s="677"/>
      <c r="AW573" s="677"/>
      <c r="AX573" s="673">
        <f>AX572+AX568+AX562+AX556+AX550</f>
      </c>
    </row>
    <row r="574">
      <c r="A574" s="580"/>
      <c r="B574" s="739" t="s">
        <v>350</v>
      </c>
      <c r="C574" s="739"/>
      <c r="D574" s="739"/>
      <c r="E574" s="739"/>
      <c r="F574" s="581" t="s">
        <v>351</v>
      </c>
      <c r="G574" s="581"/>
      <c r="H574" s="581"/>
      <c r="I574" s="581"/>
      <c r="J574" s="581"/>
      <c r="K574" s="581"/>
      <c r="L574" s="581"/>
      <c r="M574" s="581"/>
      <c r="N574" s="581"/>
      <c r="O574" s="581"/>
      <c r="P574" s="581"/>
      <c r="Q574" s="581"/>
      <c r="R574" s="581"/>
      <c r="S574" s="581"/>
      <c r="T574" s="581"/>
      <c r="U574" s="581"/>
      <c r="V574" s="581"/>
      <c r="W574" s="581"/>
      <c r="X574" s="581"/>
      <c r="Y574" s="581"/>
      <c r="Z574" s="582" t="s">
        <v>352</v>
      </c>
      <c r="AA574" s="582"/>
      <c r="AB574" s="582"/>
      <c r="AC574" s="582"/>
      <c r="AD574" s="582"/>
      <c r="AE574" s="582"/>
      <c r="AF574" s="582"/>
      <c r="AG574" s="582"/>
      <c r="AH574" s="582"/>
      <c r="AI574" s="582"/>
      <c r="AJ574" s="582"/>
      <c r="AK574" s="582"/>
      <c r="AL574" s="582"/>
      <c r="AM574" s="582"/>
      <c r="AN574" s="582"/>
      <c r="AO574" s="582"/>
      <c r="AP574" s="582"/>
      <c r="AQ574" s="582"/>
      <c r="AR574" s="582"/>
      <c r="AS574" s="582"/>
      <c r="AT574" s="582"/>
      <c r="AU574" s="582"/>
      <c r="AV574" s="583" t="s">
        <v>427</v>
      </c>
      <c r="AW574" s="583"/>
      <c r="AX574" s="728" t="s">
        <v>459</v>
      </c>
    </row>
    <row r="575">
      <c r="A575" s="580"/>
      <c r="B575" s="739"/>
      <c r="C575" s="739"/>
      <c r="D575" s="739"/>
      <c r="E575" s="739"/>
      <c r="F575" s="680" t="s">
        <v>428</v>
      </c>
      <c r="G575" s="680"/>
      <c r="H575" s="680"/>
      <c r="I575" s="680"/>
      <c r="J575" s="681" t="s">
        <v>429</v>
      </c>
      <c r="K575" s="681"/>
      <c r="L575" s="681"/>
      <c r="M575" s="681"/>
      <c r="N575" s="681"/>
      <c r="O575" s="681"/>
      <c r="P575" s="681"/>
      <c r="Q575" s="681"/>
      <c r="R575" s="681"/>
      <c r="S575" s="681"/>
      <c r="T575" s="588" t="s">
        <v>430</v>
      </c>
      <c r="U575" s="588"/>
      <c r="V575" s="588"/>
      <c r="W575" s="588"/>
      <c r="X575" s="588"/>
      <c r="Y575" s="588"/>
      <c r="Z575" s="589" t="s">
        <v>431</v>
      </c>
      <c r="AA575" s="589"/>
      <c r="AB575" s="589"/>
      <c r="AC575" s="589"/>
      <c r="AD575" s="589"/>
      <c r="AE575" s="589"/>
      <c r="AF575" s="589"/>
      <c r="AG575" s="589"/>
      <c r="AH575" s="589"/>
      <c r="AI575" s="589"/>
      <c r="AJ575" s="589"/>
      <c r="AK575" s="590" t="s">
        <v>432</v>
      </c>
      <c r="AL575" s="590"/>
      <c r="AM575" s="590"/>
      <c r="AN575" s="590"/>
      <c r="AO575" s="590"/>
      <c r="AP575" s="590"/>
      <c r="AQ575" s="590"/>
      <c r="AR575" s="590"/>
      <c r="AS575" s="590"/>
      <c r="AT575" s="590"/>
      <c r="AU575" s="590"/>
      <c r="AV575" s="591"/>
      <c r="AW575" s="592"/>
      <c r="AX575" s="728"/>
    </row>
    <row r="576">
      <c r="A576" s="580"/>
      <c r="B576" s="740" t="s">
        <v>433</v>
      </c>
      <c r="C576" s="594" t="s">
        <v>434</v>
      </c>
      <c r="D576" s="595" t="s">
        <v>353</v>
      </c>
      <c r="E576" s="683" t="s">
        <v>354</v>
      </c>
      <c r="F576" s="586" t="s">
        <v>355</v>
      </c>
      <c r="G576" s="586" t="s">
        <v>356</v>
      </c>
      <c r="H576" s="596" t="s">
        <v>357</v>
      </c>
      <c r="I576" s="597" t="s">
        <v>358</v>
      </c>
      <c r="J576" s="598" t="s">
        <v>359</v>
      </c>
      <c r="K576" s="599" t="s">
        <v>360</v>
      </c>
      <c r="L576" s="598" t="s">
        <v>361</v>
      </c>
      <c r="M576" s="599" t="s">
        <v>362</v>
      </c>
      <c r="N576" s="599" t="s">
        <v>435</v>
      </c>
      <c r="O576" s="599" t="s">
        <v>436</v>
      </c>
      <c r="P576" s="686" t="s">
        <v>437</v>
      </c>
      <c r="Q576" s="599" t="s">
        <v>438</v>
      </c>
      <c r="R576" s="599" t="s">
        <v>363</v>
      </c>
      <c r="S576" s="598" t="s">
        <v>364</v>
      </c>
      <c r="T576" s="588" t="s">
        <v>439</v>
      </c>
      <c r="U576" s="729" t="s">
        <v>460</v>
      </c>
      <c r="V576" s="588" t="s">
        <v>369</v>
      </c>
      <c r="W576" s="603" t="s">
        <v>440</v>
      </c>
      <c r="X576" s="588" t="s">
        <v>441</v>
      </c>
      <c r="Y576" s="604" t="s">
        <v>367</v>
      </c>
      <c r="Z576" s="605" t="s">
        <v>442</v>
      </c>
      <c r="AA576" s="606" t="s">
        <v>443</v>
      </c>
      <c r="AB576" s="607" t="s">
        <v>444</v>
      </c>
      <c r="AC576" s="606" t="s">
        <v>445</v>
      </c>
      <c r="AD576" s="606" t="s">
        <v>446</v>
      </c>
      <c r="AE576" s="716" t="s">
        <v>374</v>
      </c>
      <c r="AF576" s="606" t="s">
        <v>447</v>
      </c>
      <c r="AG576" s="717" t="s">
        <v>448</v>
      </c>
      <c r="AH576" s="717" t="s">
        <v>449</v>
      </c>
      <c r="AI576" s="716" t="s">
        <v>450</v>
      </c>
      <c r="AJ576" s="716" t="s">
        <v>377</v>
      </c>
      <c r="AK576" s="590" t="s">
        <v>379</v>
      </c>
      <c r="AL576" s="590" t="s">
        <v>380</v>
      </c>
      <c r="AM576" s="590" t="s">
        <v>382</v>
      </c>
      <c r="AN576" s="590" t="s">
        <v>381</v>
      </c>
      <c r="AO576" s="590" t="s">
        <v>453</v>
      </c>
      <c r="AP576" s="590" t="s">
        <v>383</v>
      </c>
      <c r="AQ576" s="590" t="s">
        <v>452</v>
      </c>
      <c r="AR576" s="590" t="s">
        <v>454</v>
      </c>
      <c r="AS576" s="590" t="s">
        <v>384</v>
      </c>
      <c r="AT576" s="590" t="s">
        <v>451</v>
      </c>
      <c r="AU576" s="590" t="s">
        <v>386</v>
      </c>
      <c r="AV576" s="591"/>
      <c r="AW576" s="592"/>
      <c r="AX576" s="728" t="s">
        <v>461</v>
      </c>
    </row>
    <row r="577">
      <c r="A577" s="741" t="s">
        <v>473</v>
      </c>
      <c r="B577" s="614" t="s">
        <v>395</v>
      </c>
      <c r="C577" s="560" t="s">
        <v>412</v>
      </c>
      <c r="D577" s="615" t="s">
        <v>392</v>
      </c>
      <c r="E577" s="706" t="s">
        <v>393</v>
      </c>
      <c r="F577" s="617">
        <f t="shared" ref="F577:F578" si="329">G577+H577+I577</f>
      </c>
      <c r="G577" s="746">
        <v>775.73</v>
      </c>
      <c r="H577" s="618">
        <v>1190.19</v>
      </c>
      <c r="I577" s="659">
        <v>0</v>
      </c>
      <c r="J577" s="555">
        <v>1</v>
      </c>
      <c r="K577" s="617">
        <v>3108.109999999986</v>
      </c>
      <c r="L577" s="555">
        <v>1</v>
      </c>
      <c r="M577" s="617">
        <v>5650.529999999999</v>
      </c>
      <c r="N577" s="622">
        <v>1</v>
      </c>
      <c r="O577" s="556">
        <f t="shared" ref="O577:O579" si="23">N577/R577</f>
      </c>
      <c r="P577" s="747"/>
      <c r="Q577" s="625">
        <f t="shared" ref="Q577:Q602" si="699">P577/R577</f>
      </c>
      <c r="R577" s="557">
        <f t="shared" ref="R577:R578" si="769">J577+L577</f>
      </c>
      <c r="S577" s="554">
        <f t="shared" ref="S577:S578" si="851">K577+M577</f>
      </c>
      <c r="T577" s="626">
        <f t="shared" ref="T577:T602" si="114">S577/F577</f>
      </c>
      <c r="U577" s="626">
        <f t="shared" ref="U577:U602" si="570">S577/(F577+(AX577*500)+F577*3%)</f>
      </c>
      <c r="V577" s="626">
        <f t="shared" ref="V577:V602" si="130">S577/R577</f>
      </c>
      <c r="W577" s="622">
        <v>2</v>
      </c>
      <c r="X577" s="626">
        <f t="shared" ref="X577:X602" si="73">F577/W577</f>
      </c>
      <c r="Y577" s="626">
        <f t="shared" ref="Y577:Y602" si="55">F577/R577</f>
      </c>
      <c r="Z577" s="626">
        <f t="shared" ref="Z577:Z602" si="484">F577/AL577</f>
      </c>
      <c r="AA577" s="626">
        <f t="shared" ref="AA577:AA602" si="167">F577/AK577*1000</f>
      </c>
      <c r="AB577" s="626">
        <f t="shared" ref="AB577:AB602" si="208">F577/AN577</f>
      </c>
      <c r="AC577" s="556">
        <f t="shared" ref="AC577:AC602" si="681">AL577/AK577</f>
      </c>
      <c r="AD577" s="556">
        <f t="shared" ref="AD577:AD602" si="89">AN577/AM577</f>
      </c>
      <c r="AE577" s="556">
        <f t="shared" ref="AE577:AE602" si="376">AP577/AM577</f>
      </c>
      <c r="AF577" s="556">
        <f t="shared" ref="AF577:AF602" si="500">R577/AP577</f>
      </c>
      <c r="AG577" s="556">
        <f t="shared" ref="AG577:AG602" si="183">AR577/AN577</f>
      </c>
      <c r="AH577" s="556">
        <f t="shared" ref="AH577:AH602" si="224">R577/AR577</f>
      </c>
      <c r="AI577" s="556">
        <f t="shared" ref="AI577:AI602" si="896">AQ577/AP577</f>
      </c>
      <c r="AJ577" s="622">
        <v>75</v>
      </c>
      <c r="AK577" s="628">
        <v>23363</v>
      </c>
      <c r="AL577" s="628">
        <v>445</v>
      </c>
      <c r="AM577" s="628">
        <v>488</v>
      </c>
      <c r="AN577" s="628">
        <v>71</v>
      </c>
      <c r="AO577" s="560">
        <v>15</v>
      </c>
      <c r="AP577" s="622">
        <v>51</v>
      </c>
      <c r="AQ577" s="560">
        <v>68</v>
      </c>
      <c r="AR577" s="560">
        <v>2</v>
      </c>
      <c r="AS577" s="622">
        <v>6</v>
      </c>
      <c r="AT577" s="622">
        <v>1</v>
      </c>
      <c r="AU577" s="622">
        <v>16</v>
      </c>
      <c r="AV577" s="630"/>
      <c r="AW577" s="630"/>
      <c r="AX577" s="731">
        <f t="shared" ref="AX577:AX578" si="634">COUNT(AU577)</f>
      </c>
    </row>
    <row r="578">
      <c r="A578" s="741"/>
      <c r="B578" s="614" t="s">
        <v>395</v>
      </c>
      <c r="C578" s="560" t="s">
        <v>412</v>
      </c>
      <c r="D578" s="615" t="s">
        <v>392</v>
      </c>
      <c r="E578" s="702" t="s">
        <v>396</v>
      </c>
      <c r="F578" s="617">
        <f t="shared" si="329"/>
      </c>
      <c r="G578" s="617">
        <v>382.72</v>
      </c>
      <c r="H578" s="617">
        <v>473.55</v>
      </c>
      <c r="I578" s="659">
        <v>0</v>
      </c>
      <c r="J578" s="559">
        <v>1</v>
      </c>
      <c r="K578" s="617">
        <v>2548.2600000000093</v>
      </c>
      <c r="L578" s="555">
        <v>0</v>
      </c>
      <c r="M578" s="617">
        <v>0</v>
      </c>
      <c r="N578" s="622">
        <v>1</v>
      </c>
      <c r="O578" s="556">
        <f t="shared" si="23"/>
      </c>
      <c r="P578" s="747"/>
      <c r="Q578" s="625">
        <f t="shared" si="699"/>
      </c>
      <c r="R578" s="557">
        <f t="shared" si="769"/>
      </c>
      <c r="S578" s="554">
        <f t="shared" si="851"/>
      </c>
      <c r="T578" s="626">
        <f t="shared" si="114"/>
      </c>
      <c r="U578" s="626">
        <f t="shared" si="570"/>
      </c>
      <c r="V578" s="626">
        <f t="shared" si="130"/>
      </c>
      <c r="W578" s="622">
        <v>0</v>
      </c>
      <c r="X578" s="626">
        <f t="shared" si="73"/>
      </c>
      <c r="Y578" s="626">
        <f t="shared" si="55"/>
      </c>
      <c r="Z578" s="626">
        <f t="shared" si="484"/>
      </c>
      <c r="AA578" s="626">
        <f t="shared" si="167"/>
      </c>
      <c r="AB578" s="626">
        <f t="shared" si="208"/>
      </c>
      <c r="AC578" s="556">
        <f t="shared" si="681"/>
      </c>
      <c r="AD578" s="556">
        <f t="shared" si="89"/>
      </c>
      <c r="AE578" s="556">
        <f t="shared" si="376"/>
      </c>
      <c r="AF578" s="556">
        <f t="shared" si="500"/>
      </c>
      <c r="AG578" s="556">
        <f t="shared" si="183"/>
      </c>
      <c r="AH578" s="556">
        <f t="shared" si="224"/>
      </c>
      <c r="AI578" s="556">
        <f t="shared" si="896"/>
      </c>
      <c r="AJ578" s="622">
        <v>78</v>
      </c>
      <c r="AK578" s="628">
        <v>11616</v>
      </c>
      <c r="AL578" s="628">
        <v>210</v>
      </c>
      <c r="AM578" s="628">
        <v>220</v>
      </c>
      <c r="AN578" s="628">
        <v>37</v>
      </c>
      <c r="AO578" s="560">
        <v>7</v>
      </c>
      <c r="AP578" s="628">
        <v>25</v>
      </c>
      <c r="AQ578" s="560">
        <v>32</v>
      </c>
      <c r="AR578" s="560">
        <v>1</v>
      </c>
      <c r="AS578" s="622">
        <v>1</v>
      </c>
      <c r="AT578" s="622">
        <v>0</v>
      </c>
      <c r="AU578" s="622">
        <v>8</v>
      </c>
      <c r="AV578" s="630"/>
      <c r="AW578" s="630"/>
      <c r="AX578" s="731">
        <f t="shared" si="634"/>
      </c>
    </row>
    <row r="579">
      <c r="A579" s="741"/>
      <c r="B579" s="641" t="s">
        <v>397</v>
      </c>
      <c r="C579" s="641"/>
      <c r="D579" s="641"/>
      <c r="E579" s="641"/>
      <c r="F579" s="642">
        <f>SUM(F577:F578)</f>
      </c>
      <c r="G579" s="642">
        <f>SUM(G577:G578)</f>
      </c>
      <c r="H579" s="642">
        <f>SUM(H577:H578)</f>
      </c>
      <c r="I579" s="624">
        <f>SUM(I577:I578)</f>
      </c>
      <c r="J579" s="745">
        <f>SUM(J577:J578)</f>
      </c>
      <c r="K579" s="642">
        <f>SUM(K577:K578)</f>
      </c>
      <c r="L579" s="644">
        <f>SUM(L577:L578)</f>
      </c>
      <c r="M579" s="642">
        <f>SUM(M577:M578)</f>
      </c>
      <c r="N579" s="651">
        <f>SUM(N577:N578)</f>
      </c>
      <c r="O579" s="648">
        <f t="shared" si="23"/>
      </c>
      <c r="P579" s="748">
        <f>SUM(P577:P578)</f>
      </c>
      <c r="Q579" s="625">
        <f t="shared" si="699"/>
      </c>
      <c r="R579" s="667">
        <f>SUM(R577:R578)</f>
      </c>
      <c r="S579" s="668">
        <f>SUM(S577:S578)</f>
      </c>
      <c r="T579" s="650">
        <f t="shared" si="114"/>
      </c>
      <c r="U579" s="650">
        <f t="shared" si="570"/>
      </c>
      <c r="V579" s="650">
        <f t="shared" si="130"/>
      </c>
      <c r="W579" s="651">
        <f>SUM(W577:W578)</f>
      </c>
      <c r="X579" s="650">
        <f t="shared" si="73"/>
      </c>
      <c r="Y579" s="650">
        <f t="shared" si="55"/>
      </c>
      <c r="Z579" s="650">
        <f t="shared" si="484"/>
      </c>
      <c r="AA579" s="650">
        <f t="shared" si="167"/>
      </c>
      <c r="AB579" s="650">
        <f t="shared" si="208"/>
      </c>
      <c r="AC579" s="648">
        <f t="shared" si="681"/>
      </c>
      <c r="AD579" s="648">
        <f t="shared" si="89"/>
      </c>
      <c r="AE579" s="648">
        <f t="shared" si="376"/>
      </c>
      <c r="AF579" s="648">
        <f t="shared" si="500"/>
      </c>
      <c r="AG579" s="648">
        <f t="shared" si="183"/>
      </c>
      <c r="AH579" s="648">
        <f t="shared" si="224"/>
      </c>
      <c r="AI579" s="648">
        <f t="shared" si="896"/>
      </c>
      <c r="AJ579" s="651">
        <f>AVERAGE(AJ577:AJ578)</f>
      </c>
      <c r="AK579" s="651">
        <f>SUM(AK577:AK578)</f>
      </c>
      <c r="AL579" s="651">
        <f>SUM(AL577:AL578)</f>
      </c>
      <c r="AM579" s="651">
        <f>SUM(AM577:AM578)</f>
      </c>
      <c r="AN579" s="651">
        <f>SUM(AN577:AN578)</f>
      </c>
      <c r="AO579" s="644">
        <f>SUM(AO577:AO578)</f>
      </c>
      <c r="AP579" s="651">
        <f>SUM(AP577:AP578)</f>
      </c>
      <c r="AQ579" s="644">
        <f>SUM(AQ577:AQ578)</f>
      </c>
      <c r="AR579" s="644">
        <f>SUM(AR577:AR578)</f>
      </c>
      <c r="AS579" s="651">
        <f>SUM(AS577:AS578)</f>
      </c>
      <c r="AT579" s="651">
        <f>SUM(AT577:AT578)</f>
      </c>
      <c r="AU579" s="651">
        <f>SUM(AU577:AU578)</f>
      </c>
      <c r="AV579" s="654"/>
      <c r="AW579" s="654"/>
      <c r="AX579" s="651">
        <f>SUM(AX577:AX578)</f>
      </c>
    </row>
    <row r="580">
      <c r="A580" s="741"/>
      <c r="B580" s="692" t="s">
        <v>422</v>
      </c>
      <c r="C580" s="614" t="s">
        <v>394</v>
      </c>
      <c r="D580" s="615" t="s">
        <v>417</v>
      </c>
      <c r="E580" s="702" t="s">
        <v>399</v>
      </c>
      <c r="F580" s="617">
        <f t="shared" ref="F580:F584" si="330">G580+H580+I580</f>
      </c>
      <c r="G580" s="617">
        <v>755.19</v>
      </c>
      <c r="H580" s="617">
        <v>1368.99</v>
      </c>
      <c r="I580" s="659">
        <v>0</v>
      </c>
      <c r="J580" s="555">
        <v>0</v>
      </c>
      <c r="K580" s="617">
        <v>0</v>
      </c>
      <c r="L580" s="555">
        <v>0</v>
      </c>
      <c r="M580" s="617">
        <v>0</v>
      </c>
      <c r="N580" s="622">
        <v>0</v>
      </c>
      <c r="O580" s="558">
        <v>0</v>
      </c>
      <c r="P580" s="749"/>
      <c r="Q580" s="625">
        <f t="shared" si="699"/>
      </c>
      <c r="R580" s="557">
        <f t="shared" ref="R580:R584" si="770">J580+L580</f>
      </c>
      <c r="S580" s="554">
        <f t="shared" ref="S580:S584" si="852">K580+M580</f>
      </c>
      <c r="T580" s="626">
        <f t="shared" si="114"/>
      </c>
      <c r="U580" s="626">
        <f t="shared" si="570"/>
      </c>
      <c r="V580" s="626">
        <f t="shared" si="130"/>
      </c>
      <c r="W580" s="622">
        <v>0</v>
      </c>
      <c r="X580" s="626">
        <f t="shared" si="73"/>
      </c>
      <c r="Y580" s="626">
        <f t="shared" si="55"/>
      </c>
      <c r="Z580" s="626">
        <f t="shared" si="484"/>
      </c>
      <c r="AA580" s="626">
        <f t="shared" si="167"/>
      </c>
      <c r="AB580" s="626">
        <f t="shared" si="208"/>
      </c>
      <c r="AC580" s="556">
        <f t="shared" si="681"/>
      </c>
      <c r="AD580" s="556">
        <f t="shared" si="89"/>
      </c>
      <c r="AE580" s="556">
        <f t="shared" si="376"/>
      </c>
      <c r="AF580" s="556">
        <f t="shared" si="500"/>
      </c>
      <c r="AG580" s="556">
        <f t="shared" si="183"/>
      </c>
      <c r="AH580" s="556">
        <f t="shared" si="224"/>
      </c>
      <c r="AI580" s="556">
        <f t="shared" si="896"/>
      </c>
      <c r="AJ580" s="622">
        <v>37</v>
      </c>
      <c r="AK580" s="628">
        <v>25247</v>
      </c>
      <c r="AL580" s="628">
        <v>550</v>
      </c>
      <c r="AM580" s="628">
        <v>576</v>
      </c>
      <c r="AN580" s="628">
        <v>101</v>
      </c>
      <c r="AO580" s="555">
        <v>12</v>
      </c>
      <c r="AP580" s="622">
        <v>32</v>
      </c>
      <c r="AQ580" s="555">
        <v>83</v>
      </c>
      <c r="AR580" s="555">
        <v>0</v>
      </c>
      <c r="AS580" s="622">
        <v>7</v>
      </c>
      <c r="AT580" s="622">
        <v>0</v>
      </c>
      <c r="AU580" s="622">
        <v>19</v>
      </c>
      <c r="AV580" s="630"/>
      <c r="AW580" s="630"/>
      <c r="AX580" s="731">
        <f t="shared" ref="AX580:AX584" si="635">COUNT(AU580)</f>
      </c>
    </row>
    <row r="581">
      <c r="A581" s="741"/>
      <c r="B581" s="692" t="s">
        <v>422</v>
      </c>
      <c r="C581" s="614" t="s">
        <v>394</v>
      </c>
      <c r="D581" s="615" t="s">
        <v>417</v>
      </c>
      <c r="E581" s="702" t="s">
        <v>401</v>
      </c>
      <c r="F581" s="617">
        <f t="shared" si="330"/>
      </c>
      <c r="G581" s="617">
        <v>1483.18</v>
      </c>
      <c r="H581" s="617">
        <v>2038.58</v>
      </c>
      <c r="I581" s="659">
        <v>0</v>
      </c>
      <c r="J581" s="555">
        <v>3</v>
      </c>
      <c r="K581" s="617">
        <v>6916.28</v>
      </c>
      <c r="L581" s="555">
        <v>0</v>
      </c>
      <c r="M581" s="617">
        <v>0</v>
      </c>
      <c r="N581" s="622">
        <v>1</v>
      </c>
      <c r="O581" s="556">
        <f t="shared" ref="O581:O602" si="24">N581/R581</f>
      </c>
      <c r="P581" s="749"/>
      <c r="Q581" s="625">
        <f t="shared" si="699"/>
      </c>
      <c r="R581" s="557">
        <f t="shared" si="770"/>
      </c>
      <c r="S581" s="554">
        <f t="shared" si="852"/>
      </c>
      <c r="T581" s="626">
        <f t="shared" si="114"/>
      </c>
      <c r="U581" s="626">
        <f t="shared" si="570"/>
      </c>
      <c r="V581" s="626">
        <f t="shared" si="130"/>
      </c>
      <c r="W581" s="622">
        <v>2</v>
      </c>
      <c r="X581" s="626">
        <f t="shared" si="73"/>
      </c>
      <c r="Y581" s="626">
        <f t="shared" si="55"/>
      </c>
      <c r="Z581" s="626">
        <f t="shared" si="484"/>
      </c>
      <c r="AA581" s="626">
        <f t="shared" si="167"/>
      </c>
      <c r="AB581" s="626">
        <f t="shared" si="208"/>
      </c>
      <c r="AC581" s="556">
        <f t="shared" si="681"/>
      </c>
      <c r="AD581" s="556">
        <f t="shared" si="89"/>
      </c>
      <c r="AE581" s="556">
        <f t="shared" si="376"/>
      </c>
      <c r="AF581" s="556">
        <f t="shared" si="500"/>
      </c>
      <c r="AG581" s="556">
        <f t="shared" si="183"/>
      </c>
      <c r="AH581" s="556">
        <f t="shared" si="224"/>
      </c>
      <c r="AI581" s="556">
        <f t="shared" si="896"/>
      </c>
      <c r="AJ581" s="622">
        <v>42</v>
      </c>
      <c r="AK581" s="628">
        <v>40043</v>
      </c>
      <c r="AL581" s="628">
        <v>879</v>
      </c>
      <c r="AM581" s="628">
        <v>909</v>
      </c>
      <c r="AN581" s="622">
        <v>156</v>
      </c>
      <c r="AO581" s="555">
        <v>22</v>
      </c>
      <c r="AP581" s="628">
        <v>73</v>
      </c>
      <c r="AQ581" s="555">
        <v>122</v>
      </c>
      <c r="AR581" s="555">
        <v>4</v>
      </c>
      <c r="AS581" s="628">
        <v>5</v>
      </c>
      <c r="AT581" s="628">
        <v>3</v>
      </c>
      <c r="AU581" s="628">
        <v>38</v>
      </c>
      <c r="AV581" s="630"/>
      <c r="AW581" s="630"/>
      <c r="AX581" s="731">
        <f t="shared" si="635"/>
      </c>
    </row>
    <row r="582">
      <c r="A582" s="741"/>
      <c r="B582" s="692" t="s">
        <v>422</v>
      </c>
      <c r="C582" s="614" t="s">
        <v>394</v>
      </c>
      <c r="D582" s="615" t="s">
        <v>417</v>
      </c>
      <c r="E582" s="702" t="s">
        <v>402</v>
      </c>
      <c r="F582" s="617">
        <f t="shared" si="330"/>
      </c>
      <c r="G582" s="617">
        <v>1614.82</v>
      </c>
      <c r="H582" s="617">
        <v>875.47</v>
      </c>
      <c r="I582" s="659">
        <v>0</v>
      </c>
      <c r="J582" s="555">
        <v>2</v>
      </c>
      <c r="K582" s="617">
        <v>3983.2699999999995</v>
      </c>
      <c r="L582" s="555">
        <v>0</v>
      </c>
      <c r="M582" s="617">
        <v>0</v>
      </c>
      <c r="N582" s="622">
        <v>0</v>
      </c>
      <c r="O582" s="556">
        <f t="shared" si="24"/>
      </c>
      <c r="P582" s="749"/>
      <c r="Q582" s="625">
        <f t="shared" si="699"/>
      </c>
      <c r="R582" s="557">
        <f t="shared" si="770"/>
      </c>
      <c r="S582" s="554">
        <f t="shared" si="852"/>
      </c>
      <c r="T582" s="626">
        <f t="shared" si="114"/>
      </c>
      <c r="U582" s="626">
        <f t="shared" si="570"/>
      </c>
      <c r="V582" s="626">
        <f t="shared" si="130"/>
      </c>
      <c r="W582" s="622">
        <v>1</v>
      </c>
      <c r="X582" s="626">
        <f t="shared" si="73"/>
      </c>
      <c r="Y582" s="626">
        <f t="shared" si="55"/>
      </c>
      <c r="Z582" s="626">
        <f t="shared" si="484"/>
      </c>
      <c r="AA582" s="626">
        <f t="shared" si="167"/>
      </c>
      <c r="AB582" s="626">
        <f t="shared" si="208"/>
      </c>
      <c r="AC582" s="556">
        <f t="shared" si="681"/>
      </c>
      <c r="AD582" s="556">
        <f t="shared" si="89"/>
      </c>
      <c r="AE582" s="556">
        <f t="shared" si="376"/>
      </c>
      <c r="AF582" s="556">
        <f t="shared" si="500"/>
      </c>
      <c r="AG582" s="556">
        <f t="shared" si="183"/>
      </c>
      <c r="AH582" s="556">
        <f t="shared" si="224"/>
      </c>
      <c r="AI582" s="556">
        <f t="shared" si="896"/>
      </c>
      <c r="AJ582" s="622">
        <v>47</v>
      </c>
      <c r="AK582" s="628">
        <v>19266</v>
      </c>
      <c r="AL582" s="628">
        <v>492</v>
      </c>
      <c r="AM582" s="628">
        <v>528</v>
      </c>
      <c r="AN582" s="628">
        <v>98</v>
      </c>
      <c r="AO582" s="555">
        <v>15</v>
      </c>
      <c r="AP582" s="622">
        <v>57</v>
      </c>
      <c r="AQ582" s="555">
        <v>91</v>
      </c>
      <c r="AR582" s="555">
        <v>3</v>
      </c>
      <c r="AS582" s="628">
        <v>1</v>
      </c>
      <c r="AT582" s="628">
        <v>2</v>
      </c>
      <c r="AU582" s="628">
        <v>22</v>
      </c>
      <c r="AV582" s="630"/>
      <c r="AW582" s="630"/>
      <c r="AX582" s="731">
        <f t="shared" si="635"/>
      </c>
    </row>
    <row r="583">
      <c r="A583" s="741"/>
      <c r="B583" s="692" t="s">
        <v>422</v>
      </c>
      <c r="C583" s="614" t="s">
        <v>394</v>
      </c>
      <c r="D583" s="615" t="s">
        <v>417</v>
      </c>
      <c r="E583" s="702" t="s">
        <v>403</v>
      </c>
      <c r="F583" s="617">
        <f t="shared" si="330"/>
      </c>
      <c r="G583" s="617">
        <v>1878.34</v>
      </c>
      <c r="H583" s="617">
        <v>819.79</v>
      </c>
      <c r="I583" s="659">
        <v>0</v>
      </c>
      <c r="J583" s="555">
        <v>2</v>
      </c>
      <c r="K583" s="617">
        <v>4543.110000000001</v>
      </c>
      <c r="L583" s="555">
        <v>0</v>
      </c>
      <c r="M583" s="617">
        <v>0</v>
      </c>
      <c r="N583" s="622">
        <v>0</v>
      </c>
      <c r="O583" s="556">
        <f t="shared" si="24"/>
      </c>
      <c r="P583" s="749"/>
      <c r="Q583" s="625">
        <f t="shared" si="699"/>
      </c>
      <c r="R583" s="557">
        <f t="shared" si="770"/>
      </c>
      <c r="S583" s="554">
        <f t="shared" si="852"/>
      </c>
      <c r="T583" s="626">
        <f t="shared" si="114"/>
      </c>
      <c r="U583" s="626">
        <f t="shared" si="570"/>
      </c>
      <c r="V583" s="626">
        <f t="shared" si="130"/>
      </c>
      <c r="W583" s="622">
        <v>2</v>
      </c>
      <c r="X583" s="626">
        <f t="shared" si="73"/>
      </c>
      <c r="Y583" s="626">
        <f t="shared" si="55"/>
      </c>
      <c r="Z583" s="626">
        <f t="shared" si="484"/>
      </c>
      <c r="AA583" s="626">
        <f t="shared" si="167"/>
      </c>
      <c r="AB583" s="626">
        <f t="shared" si="208"/>
      </c>
      <c r="AC583" s="556">
        <f t="shared" si="681"/>
      </c>
      <c r="AD583" s="556">
        <f t="shared" si="89"/>
      </c>
      <c r="AE583" s="556">
        <f t="shared" si="376"/>
      </c>
      <c r="AF583" s="556">
        <f t="shared" si="500"/>
      </c>
      <c r="AG583" s="556">
        <f t="shared" si="183"/>
      </c>
      <c r="AH583" s="556">
        <f t="shared" si="224"/>
      </c>
      <c r="AI583" s="556">
        <f t="shared" si="896"/>
      </c>
      <c r="AJ583" s="622">
        <v>53</v>
      </c>
      <c r="AK583" s="628">
        <v>17776</v>
      </c>
      <c r="AL583" s="628">
        <v>312</v>
      </c>
      <c r="AM583" s="628">
        <v>327</v>
      </c>
      <c r="AN583" s="628">
        <v>54</v>
      </c>
      <c r="AO583" s="555">
        <v>11</v>
      </c>
      <c r="AP583" s="622">
        <v>20</v>
      </c>
      <c r="AQ583" s="555">
        <v>44</v>
      </c>
      <c r="AR583" s="555">
        <v>3</v>
      </c>
      <c r="AS583" s="622">
        <v>4</v>
      </c>
      <c r="AT583" s="622">
        <v>1</v>
      </c>
      <c r="AU583" s="622">
        <v>16</v>
      </c>
      <c r="AV583" s="630"/>
      <c r="AW583" s="630"/>
      <c r="AX583" s="731">
        <f t="shared" si="635"/>
      </c>
    </row>
    <row r="584">
      <c r="A584" s="741"/>
      <c r="B584" s="692" t="s">
        <v>422</v>
      </c>
      <c r="C584" s="614" t="s">
        <v>394</v>
      </c>
      <c r="D584" s="615" t="s">
        <v>417</v>
      </c>
      <c r="E584" s="655" t="s">
        <v>404</v>
      </c>
      <c r="F584" s="736">
        <f t="shared" si="330"/>
      </c>
      <c r="G584" s="736">
        <v>1934.2</v>
      </c>
      <c r="H584" s="736">
        <v>1040.57</v>
      </c>
      <c r="I584" s="750">
        <v>0</v>
      </c>
      <c r="J584" s="656">
        <v>4</v>
      </c>
      <c r="K584" s="689">
        <v>8532.809999999998</v>
      </c>
      <c r="L584" s="693">
        <v>0</v>
      </c>
      <c r="M584" s="736">
        <v>0</v>
      </c>
      <c r="N584" s="696">
        <v>0</v>
      </c>
      <c r="O584" s="660">
        <f t="shared" si="24"/>
      </c>
      <c r="P584" s="659"/>
      <c r="Q584" s="625">
        <f t="shared" si="699"/>
      </c>
      <c r="R584" s="557">
        <f t="shared" si="770"/>
      </c>
      <c r="S584" s="554">
        <f t="shared" si="852"/>
      </c>
      <c r="T584" s="626">
        <f t="shared" si="114"/>
      </c>
      <c r="U584" s="626">
        <f t="shared" si="570"/>
      </c>
      <c r="V584" s="626">
        <f t="shared" si="130"/>
      </c>
      <c r="W584" s="622">
        <v>3</v>
      </c>
      <c r="X584" s="626">
        <f t="shared" si="73"/>
      </c>
      <c r="Y584" s="626">
        <f t="shared" si="55"/>
      </c>
      <c r="Z584" s="626">
        <f t="shared" si="484"/>
      </c>
      <c r="AA584" s="626">
        <f t="shared" si="167"/>
      </c>
      <c r="AB584" s="626">
        <f t="shared" si="208"/>
      </c>
      <c r="AC584" s="556">
        <f t="shared" si="681"/>
      </c>
      <c r="AD584" s="556">
        <f t="shared" si="89"/>
      </c>
      <c r="AE584" s="556">
        <f t="shared" si="376"/>
      </c>
      <c r="AF584" s="556">
        <f t="shared" si="500"/>
      </c>
      <c r="AG584" s="556">
        <f t="shared" si="183"/>
      </c>
      <c r="AH584" s="556">
        <f t="shared" si="224"/>
      </c>
      <c r="AI584" s="556">
        <f t="shared" si="896"/>
      </c>
      <c r="AJ584" s="622">
        <v>60</v>
      </c>
      <c r="AK584" s="628">
        <v>17723</v>
      </c>
      <c r="AL584" s="628">
        <v>365</v>
      </c>
      <c r="AM584" s="628">
        <v>382</v>
      </c>
      <c r="AN584" s="628">
        <v>90</v>
      </c>
      <c r="AO584" s="555">
        <v>31</v>
      </c>
      <c r="AP584" s="622">
        <v>79</v>
      </c>
      <c r="AQ584" s="555">
        <v>74</v>
      </c>
      <c r="AR584" s="555">
        <v>3</v>
      </c>
      <c r="AS584" s="628">
        <v>6</v>
      </c>
      <c r="AT584" s="628">
        <v>1</v>
      </c>
      <c r="AU584" s="628">
        <v>7</v>
      </c>
      <c r="AV584" s="630"/>
      <c r="AW584" s="630"/>
      <c r="AX584" s="731">
        <f t="shared" si="635"/>
      </c>
    </row>
    <row r="585">
      <c r="A585" s="741"/>
      <c r="B585" s="641" t="s">
        <v>397</v>
      </c>
      <c r="C585" s="641"/>
      <c r="D585" s="641"/>
      <c r="E585" s="641"/>
      <c r="F585" s="642">
        <f>SUM(F580:F584)</f>
      </c>
      <c r="G585" s="642">
        <f>SUM(G580:G584)</f>
      </c>
      <c r="H585" s="642">
        <f>SUM(H580:H584)</f>
      </c>
      <c r="I585" s="624">
        <f>SUM(I580:I584)</f>
      </c>
      <c r="J585" s="644">
        <f>SUM(J580:J584)</f>
      </c>
      <c r="K585" s="642">
        <f>SUM(K580:K584)</f>
      </c>
      <c r="L585" s="644">
        <f>SUM(L580:L584)</f>
      </c>
      <c r="M585" s="642">
        <f>SUM(M580:M584)</f>
      </c>
      <c r="N585" s="651">
        <f>SUM(N580:N584)</f>
      </c>
      <c r="O585" s="648">
        <f t="shared" si="24"/>
      </c>
      <c r="P585" s="649">
        <f>SUM(P580:P584)</f>
      </c>
      <c r="Q585" s="625">
        <f t="shared" si="699"/>
      </c>
      <c r="R585" s="667">
        <f>SUM(R580:R584)</f>
      </c>
      <c r="S585" s="668">
        <f>SUM(S580:S584)</f>
      </c>
      <c r="T585" s="650">
        <f t="shared" si="114"/>
      </c>
      <c r="U585" s="650">
        <f t="shared" si="570"/>
      </c>
      <c r="V585" s="650">
        <f t="shared" si="130"/>
      </c>
      <c r="W585" s="651">
        <f>SUM(W580:W584)</f>
      </c>
      <c r="X585" s="650">
        <f t="shared" si="73"/>
      </c>
      <c r="Y585" s="650">
        <f t="shared" si="55"/>
      </c>
      <c r="Z585" s="650">
        <f t="shared" si="484"/>
      </c>
      <c r="AA585" s="650">
        <f t="shared" si="167"/>
      </c>
      <c r="AB585" s="650">
        <f t="shared" si="208"/>
      </c>
      <c r="AC585" s="648">
        <f t="shared" si="681"/>
      </c>
      <c r="AD585" s="648">
        <f t="shared" si="89"/>
      </c>
      <c r="AE585" s="648">
        <f t="shared" si="376"/>
      </c>
      <c r="AF585" s="648">
        <f t="shared" si="500"/>
      </c>
      <c r="AG585" s="648">
        <f t="shared" si="183"/>
      </c>
      <c r="AH585" s="648">
        <f t="shared" si="224"/>
      </c>
      <c r="AI585" s="648">
        <f t="shared" si="896"/>
      </c>
      <c r="AJ585" s="651">
        <f>AVERAGE(AJ580:AJ584)</f>
      </c>
      <c r="AK585" s="651">
        <f>SUM(AK580:AK584)</f>
      </c>
      <c r="AL585" s="651">
        <f>SUM(AL580:AL584)</f>
      </c>
      <c r="AM585" s="651">
        <f>SUM(AM580:AM584)</f>
      </c>
      <c r="AN585" s="651">
        <f>SUM(AN580:AN584)</f>
      </c>
      <c r="AO585" s="667">
        <f>SUM(AO580:AO584)</f>
      </c>
      <c r="AP585" s="651">
        <f>SUM(AP580:AP584)</f>
      </c>
      <c r="AQ585" s="667">
        <f>SUM(AQ580:AQ584)</f>
      </c>
      <c r="AR585" s="667">
        <f>SUM(AR580:AR584)</f>
      </c>
      <c r="AS585" s="651">
        <f>SUM(AS580:AS584)</f>
      </c>
      <c r="AT585" s="651">
        <f>SUM(AT580:AT584)</f>
      </c>
      <c r="AU585" s="651">
        <f>SUM(AU580:AU584)</f>
      </c>
      <c r="AV585" s="654"/>
      <c r="AW585" s="654"/>
      <c r="AX585" s="651">
        <f>SUM(AX580:AX584)</f>
      </c>
    </row>
    <row r="586">
      <c r="A586" s="741"/>
      <c r="B586" s="692" t="s">
        <v>422</v>
      </c>
      <c r="C586" s="614" t="s">
        <v>394</v>
      </c>
      <c r="D586" s="560" t="s">
        <v>392</v>
      </c>
      <c r="E586" s="655" t="s">
        <v>405</v>
      </c>
      <c r="F586" s="617">
        <f t="shared" ref="F586:F590" si="331">G586+H586+I586</f>
      </c>
      <c r="G586" s="617">
        <v>2385.85</v>
      </c>
      <c r="H586" s="617">
        <v>1092.87</v>
      </c>
      <c r="I586" s="659">
        <v>0</v>
      </c>
      <c r="J586" s="555">
        <v>5</v>
      </c>
      <c r="K586" s="617">
        <v>12515.850000000002</v>
      </c>
      <c r="L586" s="555">
        <v>0</v>
      </c>
      <c r="M586" s="617">
        <v>0</v>
      </c>
      <c r="N586" s="622">
        <v>1</v>
      </c>
      <c r="O586" s="556">
        <f t="shared" si="24"/>
      </c>
      <c r="P586" s="659"/>
      <c r="Q586" s="625">
        <f t="shared" si="699"/>
      </c>
      <c r="R586" s="557">
        <f t="shared" ref="R586:R590" si="771">J586+L586</f>
      </c>
      <c r="S586" s="554">
        <f t="shared" ref="S586:S590" si="853">K586+M586</f>
      </c>
      <c r="T586" s="626">
        <f t="shared" si="114"/>
      </c>
      <c r="U586" s="626">
        <f t="shared" si="570"/>
      </c>
      <c r="V586" s="626">
        <f t="shared" si="130"/>
      </c>
      <c r="W586" s="622">
        <v>5</v>
      </c>
      <c r="X586" s="626">
        <f t="shared" si="73"/>
      </c>
      <c r="Y586" s="626">
        <f t="shared" si="55"/>
      </c>
      <c r="Z586" s="626">
        <f t="shared" si="484"/>
      </c>
      <c r="AA586" s="626">
        <f t="shared" si="167"/>
      </c>
      <c r="AB586" s="626">
        <f t="shared" si="208"/>
      </c>
      <c r="AC586" s="556">
        <f t="shared" si="681"/>
      </c>
      <c r="AD586" s="556">
        <f t="shared" si="89"/>
      </c>
      <c r="AE586" s="556">
        <f t="shared" si="376"/>
      </c>
      <c r="AF586" s="556">
        <f t="shared" si="500"/>
      </c>
      <c r="AG586" s="556">
        <f t="shared" si="183"/>
      </c>
      <c r="AH586" s="556">
        <f t="shared" si="224"/>
      </c>
      <c r="AI586" s="556">
        <f t="shared" si="896"/>
      </c>
      <c r="AJ586" s="622">
        <v>70</v>
      </c>
      <c r="AK586" s="628">
        <v>16408</v>
      </c>
      <c r="AL586" s="628">
        <v>242</v>
      </c>
      <c r="AM586" s="628">
        <v>259</v>
      </c>
      <c r="AN586" s="628">
        <v>73</v>
      </c>
      <c r="AO586" s="555">
        <v>17</v>
      </c>
      <c r="AP586" s="622">
        <v>77</v>
      </c>
      <c r="AQ586" s="555">
        <v>71</v>
      </c>
      <c r="AR586" s="555">
        <v>5</v>
      </c>
      <c r="AS586" s="622">
        <v>7</v>
      </c>
      <c r="AT586" s="622">
        <v>2</v>
      </c>
      <c r="AU586" s="622">
        <v>6</v>
      </c>
      <c r="AV586" s="630"/>
      <c r="AW586" s="630"/>
      <c r="AX586" s="731">
        <f t="shared" ref="AX586:AX590" si="636">COUNT(AU586)</f>
      </c>
    </row>
    <row r="587">
      <c r="A587" s="741"/>
      <c r="B587" s="692" t="s">
        <v>422</v>
      </c>
      <c r="C587" s="614" t="s">
        <v>394</v>
      </c>
      <c r="D587" s="560" t="s">
        <v>392</v>
      </c>
      <c r="E587" s="655" t="s">
        <v>406</v>
      </c>
      <c r="F587" s="617">
        <f t="shared" si="331"/>
      </c>
      <c r="G587" s="617">
        <v>1655.95</v>
      </c>
      <c r="H587" s="617">
        <v>1168.57</v>
      </c>
      <c r="I587" s="659">
        <v>0</v>
      </c>
      <c r="J587" s="555">
        <v>2</v>
      </c>
      <c r="K587" s="617">
        <v>4412.529999999999</v>
      </c>
      <c r="L587" s="555">
        <v>1</v>
      </c>
      <c r="M587" s="617">
        <v>6216.21</v>
      </c>
      <c r="N587" s="622">
        <v>1</v>
      </c>
      <c r="O587" s="556">
        <f t="shared" si="24"/>
      </c>
      <c r="P587" s="659"/>
      <c r="Q587" s="625">
        <f t="shared" si="699"/>
      </c>
      <c r="R587" s="557">
        <f t="shared" si="771"/>
      </c>
      <c r="S587" s="554">
        <f t="shared" si="853"/>
      </c>
      <c r="T587" s="626">
        <f t="shared" si="114"/>
      </c>
      <c r="U587" s="626">
        <f t="shared" si="570"/>
      </c>
      <c r="V587" s="626">
        <f t="shared" si="130"/>
      </c>
      <c r="W587" s="622">
        <v>2</v>
      </c>
      <c r="X587" s="626">
        <f t="shared" si="73"/>
      </c>
      <c r="Y587" s="626">
        <f t="shared" si="55"/>
      </c>
      <c r="Z587" s="626">
        <f t="shared" si="484"/>
      </c>
      <c r="AA587" s="626">
        <f t="shared" si="167"/>
      </c>
      <c r="AB587" s="626">
        <f t="shared" si="208"/>
      </c>
      <c r="AC587" s="556">
        <f t="shared" si="681"/>
      </c>
      <c r="AD587" s="556">
        <f t="shared" si="89"/>
      </c>
      <c r="AE587" s="556">
        <f t="shared" si="376"/>
      </c>
      <c r="AF587" s="556">
        <f t="shared" si="500"/>
      </c>
      <c r="AG587" s="556">
        <f t="shared" si="183"/>
      </c>
      <c r="AH587" s="556">
        <f t="shared" si="224"/>
      </c>
      <c r="AI587" s="556">
        <f t="shared" si="896"/>
      </c>
      <c r="AJ587" s="622">
        <v>73</v>
      </c>
      <c r="AK587" s="628">
        <v>17748</v>
      </c>
      <c r="AL587" s="628">
        <v>297</v>
      </c>
      <c r="AM587" s="628">
        <v>292</v>
      </c>
      <c r="AN587" s="628">
        <v>86</v>
      </c>
      <c r="AO587" s="555">
        <v>15</v>
      </c>
      <c r="AP587" s="622">
        <v>50</v>
      </c>
      <c r="AQ587" s="555">
        <v>65</v>
      </c>
      <c r="AR587" s="555">
        <v>5</v>
      </c>
      <c r="AS587" s="628">
        <v>3</v>
      </c>
      <c r="AT587" s="628">
        <v>1</v>
      </c>
      <c r="AU587" s="628">
        <v>18</v>
      </c>
      <c r="AV587" s="630"/>
      <c r="AW587" s="630"/>
      <c r="AX587" s="731">
        <f t="shared" si="636"/>
      </c>
    </row>
    <row r="588">
      <c r="A588" s="741"/>
      <c r="B588" s="692" t="s">
        <v>422</v>
      </c>
      <c r="C588" s="614" t="s">
        <v>394</v>
      </c>
      <c r="D588" s="560" t="s">
        <v>392</v>
      </c>
      <c r="E588" s="655" t="s">
        <v>407</v>
      </c>
      <c r="F588" s="617">
        <f t="shared" si="331"/>
      </c>
      <c r="G588" s="617">
        <v>1817.1</v>
      </c>
      <c r="H588" s="617">
        <v>887.46</v>
      </c>
      <c r="I588" s="659">
        <v>0</v>
      </c>
      <c r="J588" s="555">
        <v>5</v>
      </c>
      <c r="K588" s="617">
        <v>10521.230000000003</v>
      </c>
      <c r="L588" s="555">
        <v>0</v>
      </c>
      <c r="M588" s="617">
        <v>0</v>
      </c>
      <c r="N588" s="622">
        <v>0</v>
      </c>
      <c r="O588" s="556">
        <f t="shared" si="24"/>
      </c>
      <c r="P588" s="624"/>
      <c r="Q588" s="625">
        <f t="shared" si="699"/>
      </c>
      <c r="R588" s="557">
        <f t="shared" si="771"/>
      </c>
      <c r="S588" s="554">
        <f t="shared" si="853"/>
      </c>
      <c r="T588" s="626">
        <f t="shared" si="114"/>
      </c>
      <c r="U588" s="626">
        <f t="shared" si="570"/>
      </c>
      <c r="V588" s="626">
        <f t="shared" si="130"/>
      </c>
      <c r="W588" s="622">
        <v>5</v>
      </c>
      <c r="X588" s="626">
        <f t="shared" si="73"/>
      </c>
      <c r="Y588" s="626">
        <f t="shared" si="55"/>
      </c>
      <c r="Z588" s="626">
        <f t="shared" si="484"/>
      </c>
      <c r="AA588" s="626">
        <f t="shared" si="167"/>
      </c>
      <c r="AB588" s="626">
        <f t="shared" si="208"/>
      </c>
      <c r="AC588" s="556">
        <f t="shared" si="681"/>
      </c>
      <c r="AD588" s="556">
        <f t="shared" si="89"/>
      </c>
      <c r="AE588" s="556">
        <f t="shared" si="376"/>
      </c>
      <c r="AF588" s="556">
        <f t="shared" si="500"/>
      </c>
      <c r="AG588" s="556">
        <f t="shared" si="183"/>
      </c>
      <c r="AH588" s="556">
        <f t="shared" si="224"/>
      </c>
      <c r="AI588" s="556">
        <f t="shared" si="896"/>
      </c>
      <c r="AJ588" s="622">
        <v>70</v>
      </c>
      <c r="AK588" s="628">
        <v>16253</v>
      </c>
      <c r="AL588" s="628">
        <v>345</v>
      </c>
      <c r="AM588" s="628">
        <v>338</v>
      </c>
      <c r="AN588" s="628">
        <v>68</v>
      </c>
      <c r="AO588" s="555">
        <v>20</v>
      </c>
      <c r="AP588" s="622">
        <v>81</v>
      </c>
      <c r="AQ588" s="555">
        <v>61</v>
      </c>
      <c r="AR588" s="555">
        <v>6</v>
      </c>
      <c r="AS588" s="628">
        <v>6</v>
      </c>
      <c r="AT588" s="628">
        <v>0</v>
      </c>
      <c r="AU588" s="628">
        <v>5</v>
      </c>
      <c r="AV588" s="630"/>
      <c r="AW588" s="630"/>
      <c r="AX588" s="731">
        <f t="shared" si="636"/>
      </c>
    </row>
    <row r="589">
      <c r="A589" s="741"/>
      <c r="B589" s="692" t="s">
        <v>422</v>
      </c>
      <c r="C589" s="614" t="s">
        <v>394</v>
      </c>
      <c r="D589" s="560" t="s">
        <v>392</v>
      </c>
      <c r="E589" s="655" t="s">
        <v>408</v>
      </c>
      <c r="F589" s="617">
        <f t="shared" si="331"/>
      </c>
      <c r="G589" s="617">
        <v>1563.36</v>
      </c>
      <c r="H589" s="617">
        <v>879.14</v>
      </c>
      <c r="I589" s="659">
        <v>0</v>
      </c>
      <c r="J589" s="557">
        <v>2</v>
      </c>
      <c r="K589" s="618">
        <v>3429.8599999999933</v>
      </c>
      <c r="L589" s="555">
        <v>0</v>
      </c>
      <c r="M589" s="617">
        <v>0</v>
      </c>
      <c r="N589" s="622">
        <v>0</v>
      </c>
      <c r="O589" s="556">
        <f t="shared" si="24"/>
      </c>
      <c r="P589" s="624"/>
      <c r="Q589" s="625">
        <f t="shared" si="699"/>
      </c>
      <c r="R589" s="557">
        <f t="shared" si="771"/>
      </c>
      <c r="S589" s="554">
        <f t="shared" si="853"/>
      </c>
      <c r="T589" s="626">
        <f t="shared" si="114"/>
      </c>
      <c r="U589" s="626">
        <f t="shared" si="570"/>
      </c>
      <c r="V589" s="626">
        <f t="shared" si="130"/>
      </c>
      <c r="W589" s="622">
        <v>1</v>
      </c>
      <c r="X589" s="626">
        <f t="shared" si="73"/>
      </c>
      <c r="Y589" s="626">
        <f t="shared" si="55"/>
      </c>
      <c r="Z589" s="626">
        <f t="shared" si="484"/>
      </c>
      <c r="AA589" s="626">
        <f t="shared" si="167"/>
      </c>
      <c r="AB589" s="626">
        <f t="shared" si="208"/>
      </c>
      <c r="AC589" s="556">
        <f t="shared" si="681"/>
      </c>
      <c r="AD589" s="556">
        <f t="shared" si="89"/>
      </c>
      <c r="AE589" s="556">
        <f t="shared" si="376"/>
      </c>
      <c r="AF589" s="556">
        <f t="shared" si="500"/>
      </c>
      <c r="AG589" s="556">
        <f t="shared" si="183"/>
      </c>
      <c r="AH589" s="556">
        <f t="shared" si="224"/>
      </c>
      <c r="AI589" s="556">
        <f t="shared" si="896"/>
      </c>
      <c r="AJ589" s="622">
        <v>67</v>
      </c>
      <c r="AK589" s="622">
        <v>18960</v>
      </c>
      <c r="AL589" s="628">
        <v>359</v>
      </c>
      <c r="AM589" s="628">
        <v>378</v>
      </c>
      <c r="AN589" s="628">
        <v>90</v>
      </c>
      <c r="AO589" s="555">
        <v>20</v>
      </c>
      <c r="AP589" s="622">
        <v>73</v>
      </c>
      <c r="AQ589" s="555">
        <v>75</v>
      </c>
      <c r="AR589" s="555">
        <v>2</v>
      </c>
      <c r="AS589" s="628">
        <v>3</v>
      </c>
      <c r="AT589" s="628">
        <v>3</v>
      </c>
      <c r="AU589" s="628">
        <v>12</v>
      </c>
      <c r="AV589" s="630"/>
      <c r="AW589" s="630"/>
      <c r="AX589" s="731">
        <f t="shared" si="636"/>
      </c>
    </row>
    <row r="590">
      <c r="A590" s="741"/>
      <c r="B590" s="692" t="s">
        <v>422</v>
      </c>
      <c r="C590" s="614" t="s">
        <v>394</v>
      </c>
      <c r="D590" s="560" t="s">
        <v>392</v>
      </c>
      <c r="E590" s="655" t="s">
        <v>409</v>
      </c>
      <c r="F590" s="617">
        <f t="shared" si="331"/>
      </c>
      <c r="G590" s="618">
        <v>1948.88</v>
      </c>
      <c r="H590" s="618">
        <v>869.3299999999999</v>
      </c>
      <c r="I590" s="659">
        <v>0</v>
      </c>
      <c r="J590" s="555">
        <v>5</v>
      </c>
      <c r="K590" s="618">
        <v>12194.329999999994</v>
      </c>
      <c r="L590" s="555">
        <v>0</v>
      </c>
      <c r="M590" s="617">
        <v>0</v>
      </c>
      <c r="N590" s="622">
        <v>0</v>
      </c>
      <c r="O590" s="556">
        <f t="shared" si="24"/>
      </c>
      <c r="P590" s="624"/>
      <c r="Q590" s="625">
        <f t="shared" si="699"/>
      </c>
      <c r="R590" s="557">
        <f t="shared" si="771"/>
      </c>
      <c r="S590" s="554">
        <f t="shared" si="853"/>
      </c>
      <c r="T590" s="626">
        <f t="shared" si="114"/>
      </c>
      <c r="U590" s="626">
        <f t="shared" si="570"/>
      </c>
      <c r="V590" s="626">
        <f t="shared" si="130"/>
      </c>
      <c r="W590" s="622">
        <v>3</v>
      </c>
      <c r="X590" s="626">
        <f t="shared" si="73"/>
      </c>
      <c r="Y590" s="626">
        <f t="shared" si="55"/>
      </c>
      <c r="Z590" s="626">
        <f t="shared" si="484"/>
      </c>
      <c r="AA590" s="626">
        <f t="shared" si="167"/>
      </c>
      <c r="AB590" s="626">
        <f t="shared" si="208"/>
      </c>
      <c r="AC590" s="556">
        <f t="shared" si="681"/>
      </c>
      <c r="AD590" s="556">
        <f t="shared" si="89"/>
      </c>
      <c r="AE590" s="556">
        <f t="shared" si="376"/>
      </c>
      <c r="AF590" s="556">
        <f t="shared" si="500"/>
      </c>
      <c r="AG590" s="556">
        <f t="shared" si="183"/>
      </c>
      <c r="AH590" s="556">
        <f t="shared" si="224"/>
      </c>
      <c r="AI590" s="556">
        <f t="shared" si="896"/>
      </c>
      <c r="AJ590" s="622">
        <v>67</v>
      </c>
      <c r="AK590" s="628">
        <v>15665</v>
      </c>
      <c r="AL590" s="628">
        <v>292</v>
      </c>
      <c r="AM590" s="628">
        <v>306</v>
      </c>
      <c r="AN590" s="628">
        <v>60</v>
      </c>
      <c r="AO590" s="555">
        <v>18</v>
      </c>
      <c r="AP590" s="622">
        <v>54</v>
      </c>
      <c r="AQ590" s="555">
        <v>52</v>
      </c>
      <c r="AR590" s="555">
        <v>5</v>
      </c>
      <c r="AS590" s="622">
        <v>2</v>
      </c>
      <c r="AT590" s="622">
        <v>0</v>
      </c>
      <c r="AU590" s="622">
        <v>6</v>
      </c>
      <c r="AV590" s="630"/>
      <c r="AW590" s="630"/>
      <c r="AX590" s="731">
        <f t="shared" si="636"/>
      </c>
    </row>
    <row r="591">
      <c r="A591" s="741"/>
      <c r="B591" s="641" t="s">
        <v>397</v>
      </c>
      <c r="C591" s="641"/>
      <c r="D591" s="641"/>
      <c r="E591" s="641"/>
      <c r="F591" s="642">
        <f>SUM(F586:F590)</f>
      </c>
      <c r="G591" s="642">
        <f>SUM(G586:G590)</f>
      </c>
      <c r="H591" s="642">
        <f>SUM(H586:H590)</f>
      </c>
      <c r="I591" s="624">
        <f>SUM(I586:I590)</f>
      </c>
      <c r="J591" s="644">
        <f>SUM(J586:J590)</f>
      </c>
      <c r="K591" s="642">
        <f>SUM(K586:K590)</f>
      </c>
      <c r="L591" s="644">
        <f>SUM(L586:L590)</f>
      </c>
      <c r="M591" s="642">
        <f>SUM(M586:M590)</f>
      </c>
      <c r="N591" s="651">
        <f>SUM(N586:N590)</f>
      </c>
      <c r="O591" s="648">
        <f t="shared" si="24"/>
      </c>
      <c r="P591" s="649">
        <f>SUM(P586:P590)</f>
      </c>
      <c r="Q591" s="625">
        <f t="shared" si="699"/>
      </c>
      <c r="R591" s="667">
        <f>SUM(R586:R590)</f>
      </c>
      <c r="S591" s="668">
        <f>SUM(S586:S590)</f>
      </c>
      <c r="T591" s="650">
        <f t="shared" si="114"/>
      </c>
      <c r="U591" s="650">
        <f t="shared" si="570"/>
      </c>
      <c r="V591" s="650">
        <f t="shared" si="130"/>
      </c>
      <c r="W591" s="651">
        <f>SUM(W586:W590)</f>
      </c>
      <c r="X591" s="650">
        <f t="shared" si="73"/>
      </c>
      <c r="Y591" s="650">
        <f t="shared" si="55"/>
      </c>
      <c r="Z591" s="650">
        <f t="shared" si="484"/>
      </c>
      <c r="AA591" s="650">
        <f t="shared" si="167"/>
      </c>
      <c r="AB591" s="650">
        <f t="shared" si="208"/>
      </c>
      <c r="AC591" s="648">
        <f t="shared" si="681"/>
      </c>
      <c r="AD591" s="648">
        <f t="shared" si="89"/>
      </c>
      <c r="AE591" s="648">
        <f t="shared" si="376"/>
      </c>
      <c r="AF591" s="648">
        <f t="shared" si="500"/>
      </c>
      <c r="AG591" s="648">
        <f t="shared" si="183"/>
      </c>
      <c r="AH591" s="648">
        <f t="shared" si="224"/>
      </c>
      <c r="AI591" s="648">
        <f t="shared" si="896"/>
      </c>
      <c r="AJ591" s="651">
        <f>AVERAGE(AJ586:AJ590)</f>
      </c>
      <c r="AK591" s="651">
        <f>SUM(AK586:AK590)</f>
      </c>
      <c r="AL591" s="651">
        <f>SUM(AL586:AL590)</f>
      </c>
      <c r="AM591" s="651">
        <f>SUM(AM586:AM590)</f>
      </c>
      <c r="AN591" s="651">
        <f>SUM(AN586:AN590)</f>
      </c>
      <c r="AO591" s="667">
        <f>SUM(AO586:AO590)</f>
      </c>
      <c r="AP591" s="651">
        <f>SUM(AP586:AP590)</f>
      </c>
      <c r="AQ591" s="667">
        <f>SUM(AQ586:AQ590)</f>
      </c>
      <c r="AR591" s="667">
        <f>SUM(AR586:AR590)</f>
      </c>
      <c r="AS591" s="651">
        <f>SUM(AS586:AS590)</f>
      </c>
      <c r="AT591" s="651">
        <f>SUM(AT586:AT590)</f>
      </c>
      <c r="AU591" s="651">
        <f>SUM(AU586:AU590)</f>
      </c>
      <c r="AV591" s="654"/>
      <c r="AW591" s="654"/>
      <c r="AX591" s="651">
        <f>SUM(AX586:AX590)</f>
      </c>
    </row>
    <row r="592">
      <c r="A592" s="741"/>
      <c r="B592" s="692" t="s">
        <v>458</v>
      </c>
      <c r="C592" s="560" t="s">
        <v>412</v>
      </c>
      <c r="D592" s="560" t="s">
        <v>398</v>
      </c>
      <c r="E592" s="616" t="s">
        <v>411</v>
      </c>
      <c r="F592" s="617">
        <f t="shared" ref="F592:F596" si="332">G592+H592+I592</f>
      </c>
      <c r="G592" s="618">
        <v>1896.0700000000002</v>
      </c>
      <c r="H592" s="618">
        <v>553.4300000000001</v>
      </c>
      <c r="I592" s="659">
        <v>0</v>
      </c>
      <c r="J592" s="557">
        <v>1</v>
      </c>
      <c r="K592" s="618">
        <v>2548.2600000000093</v>
      </c>
      <c r="L592" s="557">
        <v>0</v>
      </c>
      <c r="M592" s="618">
        <v>0</v>
      </c>
      <c r="N592" s="622">
        <v>0</v>
      </c>
      <c r="O592" s="556">
        <f t="shared" si="24"/>
      </c>
      <c r="P592" s="624"/>
      <c r="Q592" s="625">
        <f t="shared" si="699"/>
      </c>
      <c r="R592" s="557">
        <f t="shared" ref="R592:R596" si="772">J592+L592</f>
      </c>
      <c r="S592" s="554">
        <f t="shared" ref="S592:S596" si="854">K592+M592</f>
      </c>
      <c r="T592" s="626">
        <f t="shared" si="114"/>
      </c>
      <c r="U592" s="626">
        <f t="shared" si="570"/>
      </c>
      <c r="V592" s="626">
        <f t="shared" si="130"/>
      </c>
      <c r="W592" s="622">
        <v>1</v>
      </c>
      <c r="X592" s="626">
        <f t="shared" si="73"/>
      </c>
      <c r="Y592" s="626">
        <f t="shared" si="55"/>
      </c>
      <c r="Z592" s="626">
        <f t="shared" si="484"/>
      </c>
      <c r="AA592" s="626">
        <f t="shared" si="167"/>
      </c>
      <c r="AB592" s="626">
        <f t="shared" si="208"/>
      </c>
      <c r="AC592" s="556">
        <f t="shared" si="681"/>
      </c>
      <c r="AD592" s="556">
        <f t="shared" si="89"/>
      </c>
      <c r="AE592" s="556">
        <f t="shared" si="376"/>
      </c>
      <c r="AF592" s="556">
        <f t="shared" si="500"/>
      </c>
      <c r="AG592" s="556">
        <f t="shared" si="183"/>
      </c>
      <c r="AH592" s="556">
        <f t="shared" si="224"/>
      </c>
      <c r="AI592" s="556">
        <f t="shared" si="896"/>
      </c>
      <c r="AJ592" s="622">
        <v>66</v>
      </c>
      <c r="AK592" s="628">
        <v>14041</v>
      </c>
      <c r="AL592" s="628">
        <v>319</v>
      </c>
      <c r="AM592" s="628">
        <v>333</v>
      </c>
      <c r="AN592" s="628">
        <v>55</v>
      </c>
      <c r="AO592" s="555">
        <v>10</v>
      </c>
      <c r="AP592" s="628">
        <v>12</v>
      </c>
      <c r="AQ592" s="555">
        <v>57</v>
      </c>
      <c r="AR592" s="555">
        <v>2</v>
      </c>
      <c r="AS592" s="628">
        <v>2</v>
      </c>
      <c r="AT592" s="628">
        <v>0</v>
      </c>
      <c r="AU592" s="628">
        <v>7</v>
      </c>
      <c r="AV592" s="630"/>
      <c r="AW592" s="630"/>
      <c r="AX592" s="731">
        <f t="shared" ref="AX592:AX596" si="637">COUNT(AU592)</f>
      </c>
    </row>
    <row r="593">
      <c r="A593" s="741"/>
      <c r="B593" s="692" t="s">
        <v>458</v>
      </c>
      <c r="C593" s="560" t="s">
        <v>412</v>
      </c>
      <c r="D593" s="560" t="s">
        <v>398</v>
      </c>
      <c r="E593" s="616" t="s">
        <v>413</v>
      </c>
      <c r="F593" s="617">
        <f t="shared" si="332"/>
      </c>
      <c r="G593" s="618">
        <v>1429.59</v>
      </c>
      <c r="H593" s="618">
        <v>727.09</v>
      </c>
      <c r="I593" s="659">
        <v>0</v>
      </c>
      <c r="J593" s="555">
        <v>1</v>
      </c>
      <c r="K593" s="617">
        <v>2548.2599999999948</v>
      </c>
      <c r="L593" s="555">
        <v>0</v>
      </c>
      <c r="M593" s="617">
        <v>0</v>
      </c>
      <c r="N593" s="622">
        <v>0</v>
      </c>
      <c r="O593" s="556">
        <f t="shared" si="24"/>
      </c>
      <c r="P593" s="624"/>
      <c r="Q593" s="625">
        <f t="shared" si="699"/>
      </c>
      <c r="R593" s="557">
        <f t="shared" si="772"/>
      </c>
      <c r="S593" s="554">
        <f t="shared" si="854"/>
      </c>
      <c r="T593" s="626">
        <f t="shared" si="114"/>
      </c>
      <c r="U593" s="626">
        <f t="shared" si="570"/>
      </c>
      <c r="V593" s="626">
        <f t="shared" si="130"/>
      </c>
      <c r="W593" s="622">
        <v>1</v>
      </c>
      <c r="X593" s="626">
        <f t="shared" si="73"/>
      </c>
      <c r="Y593" s="626">
        <f t="shared" si="55"/>
      </c>
      <c r="Z593" s="626">
        <f t="shared" si="484"/>
      </c>
      <c r="AA593" s="626">
        <f t="shared" si="167"/>
      </c>
      <c r="AB593" s="626">
        <f t="shared" si="208"/>
      </c>
      <c r="AC593" s="556">
        <f t="shared" si="681"/>
      </c>
      <c r="AD593" s="556">
        <f t="shared" si="89"/>
      </c>
      <c r="AE593" s="556">
        <f t="shared" si="376"/>
      </c>
      <c r="AF593" s="556">
        <f t="shared" si="500"/>
      </c>
      <c r="AG593" s="556">
        <f t="shared" si="183"/>
      </c>
      <c r="AH593" s="556">
        <f t="shared" si="224"/>
      </c>
      <c r="AI593" s="556">
        <f t="shared" si="896"/>
      </c>
      <c r="AJ593" s="622">
        <v>64</v>
      </c>
      <c r="AK593" s="628">
        <v>13667</v>
      </c>
      <c r="AL593" s="628">
        <v>230</v>
      </c>
      <c r="AM593" s="628">
        <v>225</v>
      </c>
      <c r="AN593" s="628">
        <v>47</v>
      </c>
      <c r="AO593" s="555">
        <v>11</v>
      </c>
      <c r="AP593" s="628">
        <v>33</v>
      </c>
      <c r="AQ593" s="557">
        <v>37</v>
      </c>
      <c r="AR593" s="555">
        <v>1</v>
      </c>
      <c r="AS593" s="628">
        <v>1</v>
      </c>
      <c r="AT593" s="628">
        <v>1</v>
      </c>
      <c r="AU593" s="628">
        <v>13</v>
      </c>
      <c r="AV593" s="630"/>
      <c r="AW593" s="630"/>
      <c r="AX593" s="731">
        <f t="shared" si="637"/>
      </c>
    </row>
    <row r="594">
      <c r="A594" s="741"/>
      <c r="B594" s="692" t="s">
        <v>458</v>
      </c>
      <c r="C594" s="560" t="s">
        <v>412</v>
      </c>
      <c r="D594" s="560" t="s">
        <v>398</v>
      </c>
      <c r="E594" s="616" t="s">
        <v>414</v>
      </c>
      <c r="F594" s="617">
        <f t="shared" si="332"/>
      </c>
      <c r="G594" s="617">
        <v>1271.6</v>
      </c>
      <c r="H594" s="618">
        <v>588.7</v>
      </c>
      <c r="I594" s="659">
        <v>0</v>
      </c>
      <c r="J594" s="557">
        <v>3</v>
      </c>
      <c r="K594" s="618">
        <v>5978.119999999995</v>
      </c>
      <c r="L594" s="557">
        <v>0</v>
      </c>
      <c r="M594" s="618">
        <v>0</v>
      </c>
      <c r="N594" s="622">
        <v>0</v>
      </c>
      <c r="O594" s="556">
        <f t="shared" si="24"/>
      </c>
      <c r="P594" s="624"/>
      <c r="Q594" s="625">
        <f t="shared" si="699"/>
      </c>
      <c r="R594" s="557">
        <f t="shared" si="772"/>
      </c>
      <c r="S594" s="554">
        <f t="shared" si="854"/>
      </c>
      <c r="T594" s="626">
        <f t="shared" si="114"/>
      </c>
      <c r="U594" s="626">
        <f t="shared" si="570"/>
      </c>
      <c r="V594" s="626">
        <f t="shared" si="130"/>
      </c>
      <c r="W594" s="622">
        <v>2</v>
      </c>
      <c r="X594" s="626">
        <f t="shared" si="73"/>
      </c>
      <c r="Y594" s="626">
        <f t="shared" si="55"/>
      </c>
      <c r="Z594" s="626">
        <f t="shared" si="484"/>
      </c>
      <c r="AA594" s="626">
        <f t="shared" si="167"/>
      </c>
      <c r="AB594" s="626">
        <f t="shared" si="208"/>
      </c>
      <c r="AC594" s="556">
        <f t="shared" si="681"/>
      </c>
      <c r="AD594" s="556">
        <f t="shared" si="89"/>
      </c>
      <c r="AE594" s="556">
        <f t="shared" si="376"/>
      </c>
      <c r="AF594" s="556">
        <f t="shared" si="500"/>
      </c>
      <c r="AG594" s="556">
        <f t="shared" si="183"/>
      </c>
      <c r="AH594" s="556">
        <f t="shared" si="224"/>
      </c>
      <c r="AI594" s="556">
        <f t="shared" si="896"/>
      </c>
      <c r="AJ594" s="622">
        <v>31</v>
      </c>
      <c r="AK594" s="628">
        <v>13554</v>
      </c>
      <c r="AL594" s="628">
        <v>256</v>
      </c>
      <c r="AM594" s="628">
        <v>272</v>
      </c>
      <c r="AN594" s="628">
        <v>37</v>
      </c>
      <c r="AO594" s="555">
        <v>15</v>
      </c>
      <c r="AP594" s="622">
        <v>29</v>
      </c>
      <c r="AQ594" s="557">
        <v>34</v>
      </c>
      <c r="AR594" s="555">
        <v>3</v>
      </c>
      <c r="AS594" s="628">
        <v>1</v>
      </c>
      <c r="AT594" s="628">
        <v>0</v>
      </c>
      <c r="AU594" s="628">
        <v>4</v>
      </c>
      <c r="AV594" s="630"/>
      <c r="AW594" s="630"/>
      <c r="AX594" s="731">
        <f t="shared" si="637"/>
      </c>
    </row>
    <row r="595">
      <c r="A595" s="741"/>
      <c r="B595" s="692" t="s">
        <v>458</v>
      </c>
      <c r="C595" s="560" t="s">
        <v>412</v>
      </c>
      <c r="D595" s="560" t="s">
        <v>398</v>
      </c>
      <c r="E595" s="616" t="s">
        <v>415</v>
      </c>
      <c r="F595" s="617">
        <f t="shared" si="332"/>
      </c>
      <c r="G595" s="618">
        <v>1186.38</v>
      </c>
      <c r="H595" s="618">
        <v>860.95</v>
      </c>
      <c r="I595" s="659">
        <v>0</v>
      </c>
      <c r="J595" s="555">
        <v>1</v>
      </c>
      <c r="K595" s="617">
        <v>2548.2600000000093</v>
      </c>
      <c r="L595" s="555">
        <v>0</v>
      </c>
      <c r="M595" s="617">
        <v>0</v>
      </c>
      <c r="N595" s="622">
        <v>0</v>
      </c>
      <c r="O595" s="556">
        <f t="shared" si="24"/>
      </c>
      <c r="P595" s="624"/>
      <c r="Q595" s="625">
        <f t="shared" si="699"/>
      </c>
      <c r="R595" s="557">
        <f t="shared" si="772"/>
      </c>
      <c r="S595" s="554">
        <f t="shared" si="854"/>
      </c>
      <c r="T595" s="626">
        <f t="shared" si="114"/>
      </c>
      <c r="U595" s="626">
        <f t="shared" si="570"/>
      </c>
      <c r="V595" s="626">
        <f t="shared" si="130"/>
      </c>
      <c r="W595" s="622">
        <v>1</v>
      </c>
      <c r="X595" s="626">
        <f t="shared" si="73"/>
      </c>
      <c r="Y595" s="626">
        <f t="shared" si="55"/>
      </c>
      <c r="Z595" s="626">
        <f t="shared" si="484"/>
      </c>
      <c r="AA595" s="626">
        <f t="shared" si="167"/>
      </c>
      <c r="AB595" s="626">
        <f t="shared" si="208"/>
      </c>
      <c r="AC595" s="556">
        <f t="shared" si="681"/>
      </c>
      <c r="AD595" s="556">
        <f t="shared" si="89"/>
      </c>
      <c r="AE595" s="556">
        <f t="shared" si="376"/>
      </c>
      <c r="AF595" s="556">
        <f t="shared" si="500"/>
      </c>
      <c r="AG595" s="556">
        <f t="shared" si="183"/>
      </c>
      <c r="AH595" s="556">
        <f t="shared" si="224"/>
      </c>
      <c r="AI595" s="556">
        <f t="shared" si="896"/>
      </c>
      <c r="AJ595" s="622">
        <v>34</v>
      </c>
      <c r="AK595" s="628">
        <v>15703</v>
      </c>
      <c r="AL595" s="628">
        <v>246</v>
      </c>
      <c r="AM595" s="628">
        <v>276</v>
      </c>
      <c r="AN595" s="628">
        <v>45</v>
      </c>
      <c r="AO595" s="555">
        <v>12</v>
      </c>
      <c r="AP595" s="628">
        <v>32</v>
      </c>
      <c r="AQ595" s="557">
        <v>43</v>
      </c>
      <c r="AR595" s="555">
        <v>1</v>
      </c>
      <c r="AS595" s="628">
        <v>2</v>
      </c>
      <c r="AT595" s="628">
        <v>0</v>
      </c>
      <c r="AU595" s="628">
        <v>9</v>
      </c>
      <c r="AV595" s="630"/>
      <c r="AW595" s="630"/>
      <c r="AX595" s="731">
        <f t="shared" si="637"/>
      </c>
    </row>
    <row r="596">
      <c r="A596" s="741"/>
      <c r="B596" s="692" t="s">
        <v>458</v>
      </c>
      <c r="C596" s="560" t="s">
        <v>412</v>
      </c>
      <c r="D596" s="560" t="s">
        <v>398</v>
      </c>
      <c r="E596" s="655" t="s">
        <v>416</v>
      </c>
      <c r="F596" s="617">
        <f t="shared" si="332"/>
      </c>
      <c r="G596" s="618">
        <v>1837.06</v>
      </c>
      <c r="H596" s="618">
        <v>1088.23</v>
      </c>
      <c r="I596" s="659">
        <v>0</v>
      </c>
      <c r="J596" s="557">
        <v>7</v>
      </c>
      <c r="K596" s="618">
        <v>16877.440000000002</v>
      </c>
      <c r="L596" s="557">
        <v>0</v>
      </c>
      <c r="M596" s="618">
        <v>0</v>
      </c>
      <c r="N596" s="622">
        <v>0</v>
      </c>
      <c r="O596" s="556">
        <f t="shared" si="24"/>
      </c>
      <c r="P596" s="624"/>
      <c r="Q596" s="625">
        <f t="shared" si="699"/>
      </c>
      <c r="R596" s="557">
        <f t="shared" si="772"/>
      </c>
      <c r="S596" s="554">
        <f t="shared" si="854"/>
      </c>
      <c r="T596" s="626">
        <f t="shared" si="114"/>
      </c>
      <c r="U596" s="626">
        <f t="shared" si="570"/>
      </c>
      <c r="V596" s="626">
        <f t="shared" si="130"/>
      </c>
      <c r="W596" s="622">
        <v>6</v>
      </c>
      <c r="X596" s="626">
        <f t="shared" si="73"/>
      </c>
      <c r="Y596" s="626">
        <f t="shared" si="55"/>
      </c>
      <c r="Z596" s="626">
        <f t="shared" si="484"/>
      </c>
      <c r="AA596" s="626">
        <f t="shared" si="167"/>
      </c>
      <c r="AB596" s="626">
        <f t="shared" si="208"/>
      </c>
      <c r="AC596" s="556">
        <f t="shared" si="681"/>
      </c>
      <c r="AD596" s="556">
        <f t="shared" si="89"/>
      </c>
      <c r="AE596" s="556">
        <f t="shared" si="376"/>
      </c>
      <c r="AF596" s="556">
        <f t="shared" si="500"/>
      </c>
      <c r="AG596" s="556">
        <f t="shared" si="183"/>
      </c>
      <c r="AH596" s="556">
        <f t="shared" si="224"/>
      </c>
      <c r="AI596" s="556">
        <f t="shared" si="896"/>
      </c>
      <c r="AJ596" s="622">
        <v>45</v>
      </c>
      <c r="AK596" s="628">
        <v>17169</v>
      </c>
      <c r="AL596" s="628">
        <v>321</v>
      </c>
      <c r="AM596" s="628">
        <v>344</v>
      </c>
      <c r="AN596" s="628">
        <v>70</v>
      </c>
      <c r="AO596" s="555">
        <v>18</v>
      </c>
      <c r="AP596" s="628">
        <v>61</v>
      </c>
      <c r="AQ596" s="557">
        <v>57</v>
      </c>
      <c r="AR596" s="555">
        <v>7</v>
      </c>
      <c r="AS596" s="628">
        <v>2</v>
      </c>
      <c r="AT596" s="628">
        <v>3</v>
      </c>
      <c r="AU596" s="628">
        <v>12</v>
      </c>
      <c r="AV596" s="630"/>
      <c r="AW596" s="630"/>
      <c r="AX596" s="731">
        <f t="shared" si="637"/>
      </c>
    </row>
    <row r="597">
      <c r="A597" s="741"/>
      <c r="B597" s="641" t="s">
        <v>397</v>
      </c>
      <c r="C597" s="641"/>
      <c r="D597" s="641"/>
      <c r="E597" s="641"/>
      <c r="F597" s="642">
        <f>SUM(F592:F596)</f>
      </c>
      <c r="G597" s="642">
        <f>SUM(G592:G596)</f>
      </c>
      <c r="H597" s="642">
        <f>SUM(H592:H596)</f>
      </c>
      <c r="I597" s="624">
        <f>SUM(I592:I596)</f>
      </c>
      <c r="J597" s="644">
        <f>SUM(J592:J596)</f>
      </c>
      <c r="K597" s="642">
        <f>SUM(K592:K596)</f>
      </c>
      <c r="L597" s="644">
        <f>SUM(L592:L596)</f>
      </c>
      <c r="M597" s="642">
        <f>SUM(M592:M596)</f>
      </c>
      <c r="N597" s="651">
        <f>SUM(N592:N596)</f>
      </c>
      <c r="O597" s="648">
        <f t="shared" si="24"/>
      </c>
      <c r="P597" s="649">
        <f>SUM(P592:P596)</f>
      </c>
      <c r="Q597" s="625">
        <f t="shared" si="699"/>
      </c>
      <c r="R597" s="667">
        <f>SUM(R592:R596)</f>
      </c>
      <c r="S597" s="668">
        <f>SUM(S592:S596)</f>
      </c>
      <c r="T597" s="650">
        <f t="shared" si="114"/>
      </c>
      <c r="U597" s="650">
        <f t="shared" si="570"/>
      </c>
      <c r="V597" s="650">
        <f t="shared" si="130"/>
      </c>
      <c r="W597" s="651">
        <f>SUM(W592:W596)</f>
      </c>
      <c r="X597" s="650">
        <f t="shared" si="73"/>
      </c>
      <c r="Y597" s="650">
        <f t="shared" si="55"/>
      </c>
      <c r="Z597" s="650">
        <f t="shared" si="484"/>
      </c>
      <c r="AA597" s="650">
        <f t="shared" si="167"/>
      </c>
      <c r="AB597" s="650">
        <f t="shared" si="208"/>
      </c>
      <c r="AC597" s="648">
        <f t="shared" si="681"/>
      </c>
      <c r="AD597" s="648">
        <f t="shared" si="89"/>
      </c>
      <c r="AE597" s="648">
        <f t="shared" si="376"/>
      </c>
      <c r="AF597" s="648">
        <f t="shared" si="500"/>
      </c>
      <c r="AG597" s="648">
        <f t="shared" si="183"/>
      </c>
      <c r="AH597" s="648">
        <f t="shared" si="224"/>
      </c>
      <c r="AI597" s="648">
        <f t="shared" si="896"/>
      </c>
      <c r="AJ597" s="651">
        <f>AVERAGE(AJ592:AJ596)</f>
      </c>
      <c r="AK597" s="651">
        <f>SUM(AK592:AK596)</f>
      </c>
      <c r="AL597" s="651">
        <f>SUM(AL592:AL596)</f>
      </c>
      <c r="AM597" s="651">
        <f>SUM(AM592:AM596)</f>
      </c>
      <c r="AN597" s="651">
        <f>SUM(AN592:AN596)</f>
      </c>
      <c r="AO597" s="667">
        <f>SUM(AO592:AO596)</f>
      </c>
      <c r="AP597" s="651">
        <f>SUM(AP592:AP596)</f>
      </c>
      <c r="AQ597" s="667">
        <f>SUM(AQ592:AQ596)</f>
      </c>
      <c r="AR597" s="667">
        <f>SUM(AR592:AR596)</f>
      </c>
      <c r="AS597" s="651">
        <f>SUM(AS592:AS596)</f>
      </c>
      <c r="AT597" s="651">
        <f>SUM(AT592:AT596)</f>
      </c>
      <c r="AU597" s="651">
        <f>SUM(AU592:AU596)</f>
      </c>
      <c r="AV597" s="654"/>
      <c r="AW597" s="654"/>
      <c r="AX597" s="651">
        <f>SUM(AX592:AX596)</f>
      </c>
    </row>
    <row r="598">
      <c r="A598" s="741"/>
      <c r="B598" s="692" t="s">
        <v>458</v>
      </c>
      <c r="C598" s="560" t="s">
        <v>412</v>
      </c>
      <c r="D598" s="560" t="s">
        <v>410</v>
      </c>
      <c r="E598" s="616" t="s">
        <v>418</v>
      </c>
      <c r="F598" s="617">
        <f t="shared" ref="F598:F600" si="333">G598+H598+I598</f>
      </c>
      <c r="G598" s="618">
        <v>1623.89</v>
      </c>
      <c r="H598" s="618">
        <v>976.46</v>
      </c>
      <c r="I598" s="659">
        <v>0</v>
      </c>
      <c r="J598" s="557">
        <v>0</v>
      </c>
      <c r="K598" s="618">
        <v>0</v>
      </c>
      <c r="L598" s="557">
        <v>0</v>
      </c>
      <c r="M598" s="618">
        <v>0</v>
      </c>
      <c r="N598" s="622">
        <v>0</v>
      </c>
      <c r="O598" s="556">
        <f t="shared" si="24"/>
      </c>
      <c r="P598" s="624"/>
      <c r="Q598" s="625">
        <f t="shared" si="699"/>
      </c>
      <c r="R598" s="557">
        <f t="shared" ref="R598:R600" si="773">J598+L598</f>
      </c>
      <c r="S598" s="554">
        <f t="shared" ref="S598:S600" si="855">K598+M598</f>
      </c>
      <c r="T598" s="626">
        <f t="shared" si="114"/>
      </c>
      <c r="U598" s="626">
        <f t="shared" si="570"/>
      </c>
      <c r="V598" s="626">
        <f t="shared" si="130"/>
      </c>
      <c r="W598" s="622">
        <v>0</v>
      </c>
      <c r="X598" s="626">
        <f t="shared" si="73"/>
      </c>
      <c r="Y598" s="626">
        <f t="shared" si="55"/>
      </c>
      <c r="Z598" s="626">
        <f t="shared" si="484"/>
      </c>
      <c r="AA598" s="626">
        <f t="shared" si="167"/>
      </c>
      <c r="AB598" s="626">
        <f t="shared" si="208"/>
      </c>
      <c r="AC598" s="556">
        <f t="shared" si="681"/>
      </c>
      <c r="AD598" s="556">
        <f t="shared" si="89"/>
      </c>
      <c r="AE598" s="556">
        <f t="shared" si="376"/>
      </c>
      <c r="AF598" s="556">
        <f t="shared" si="500"/>
      </c>
      <c r="AG598" s="556">
        <f t="shared" si="183"/>
      </c>
      <c r="AH598" s="556">
        <f t="shared" si="224"/>
      </c>
      <c r="AI598" s="556">
        <f t="shared" si="896"/>
      </c>
      <c r="AJ598" s="622">
        <v>44</v>
      </c>
      <c r="AK598" s="628">
        <v>22039</v>
      </c>
      <c r="AL598" s="628">
        <v>371</v>
      </c>
      <c r="AM598" s="628">
        <v>403</v>
      </c>
      <c r="AN598" s="628">
        <v>63</v>
      </c>
      <c r="AO598" s="555">
        <v>22</v>
      </c>
      <c r="AP598" s="628">
        <v>65</v>
      </c>
      <c r="AQ598" s="557">
        <v>63</v>
      </c>
      <c r="AR598" s="555">
        <v>0</v>
      </c>
      <c r="AS598" s="628">
        <v>2</v>
      </c>
      <c r="AT598" s="628">
        <v>0</v>
      </c>
      <c r="AU598" s="628">
        <v>13</v>
      </c>
      <c r="AV598" s="630"/>
      <c r="AW598" s="630"/>
      <c r="AX598" s="731">
        <f t="shared" ref="AX598:AX600" si="638">COUNT(AU598)</f>
      </c>
    </row>
    <row r="599">
      <c r="A599" s="741"/>
      <c r="B599" s="692" t="s">
        <v>458</v>
      </c>
      <c r="C599" s="560" t="s">
        <v>412</v>
      </c>
      <c r="D599" s="560" t="s">
        <v>410</v>
      </c>
      <c r="E599" s="616" t="s">
        <v>419</v>
      </c>
      <c r="F599" s="617">
        <f t="shared" si="333"/>
      </c>
      <c r="G599" s="618">
        <v>1999.84</v>
      </c>
      <c r="H599" s="618">
        <v>1756.5</v>
      </c>
      <c r="I599" s="659">
        <v>0</v>
      </c>
      <c r="J599" s="557">
        <v>6</v>
      </c>
      <c r="K599" s="618">
        <v>14736.160000000003</v>
      </c>
      <c r="L599" s="557">
        <v>1</v>
      </c>
      <c r="M599" s="618">
        <v>7631.909999999999</v>
      </c>
      <c r="N599" s="622">
        <v>0</v>
      </c>
      <c r="O599" s="556">
        <f t="shared" si="24"/>
      </c>
      <c r="P599" s="624"/>
      <c r="Q599" s="625">
        <f t="shared" si="699"/>
      </c>
      <c r="R599" s="557">
        <f t="shared" si="773"/>
      </c>
      <c r="S599" s="554">
        <f t="shared" si="855"/>
      </c>
      <c r="T599" s="626">
        <f t="shared" si="114"/>
      </c>
      <c r="U599" s="626">
        <f t="shared" si="570"/>
      </c>
      <c r="V599" s="626">
        <f t="shared" si="130"/>
      </c>
      <c r="W599" s="622">
        <v>7</v>
      </c>
      <c r="X599" s="626">
        <f t="shared" si="73"/>
      </c>
      <c r="Y599" s="626">
        <f t="shared" si="55"/>
      </c>
      <c r="Z599" s="626">
        <f t="shared" si="484"/>
      </c>
      <c r="AA599" s="626">
        <f t="shared" si="167"/>
      </c>
      <c r="AB599" s="626">
        <f t="shared" si="208"/>
      </c>
      <c r="AC599" s="556">
        <f t="shared" si="681"/>
      </c>
      <c r="AD599" s="556">
        <f t="shared" si="89"/>
      </c>
      <c r="AE599" s="556">
        <f t="shared" si="376"/>
      </c>
      <c r="AF599" s="556">
        <f t="shared" si="500"/>
      </c>
      <c r="AG599" s="556">
        <f t="shared" si="183"/>
      </c>
      <c r="AH599" s="556">
        <f t="shared" si="224"/>
      </c>
      <c r="AI599" s="556">
        <f t="shared" si="896"/>
      </c>
      <c r="AJ599" s="622">
        <v>48</v>
      </c>
      <c r="AK599" s="628">
        <v>33233</v>
      </c>
      <c r="AL599" s="628">
        <v>478</v>
      </c>
      <c r="AM599" s="628">
        <v>540</v>
      </c>
      <c r="AN599" s="628">
        <v>98</v>
      </c>
      <c r="AO599" s="557">
        <v>25</v>
      </c>
      <c r="AP599" s="628">
        <v>98</v>
      </c>
      <c r="AQ599" s="557">
        <v>92</v>
      </c>
      <c r="AR599" s="555">
        <v>8</v>
      </c>
      <c r="AS599" s="628">
        <v>6</v>
      </c>
      <c r="AT599" s="628">
        <v>0</v>
      </c>
      <c r="AU599" s="628">
        <v>16</v>
      </c>
      <c r="AV599" s="630"/>
      <c r="AW599" s="630"/>
      <c r="AX599" s="731">
        <f t="shared" si="638"/>
      </c>
    </row>
    <row r="600">
      <c r="A600" s="741"/>
      <c r="B600" s="692" t="s">
        <v>458</v>
      </c>
      <c r="C600" s="560" t="s">
        <v>412</v>
      </c>
      <c r="D600" s="560" t="s">
        <v>410</v>
      </c>
      <c r="E600" s="655" t="s">
        <v>420</v>
      </c>
      <c r="F600" s="617">
        <f t="shared" si="333"/>
      </c>
      <c r="G600" s="618">
        <v>2233.83</v>
      </c>
      <c r="H600" s="618">
        <v>1620.72</v>
      </c>
      <c r="I600" s="659">
        <v>0</v>
      </c>
      <c r="J600" s="557">
        <v>4</v>
      </c>
      <c r="K600" s="618">
        <v>7966.539999999994</v>
      </c>
      <c r="L600" s="557">
        <v>0</v>
      </c>
      <c r="M600" s="618">
        <v>0</v>
      </c>
      <c r="N600" s="628"/>
      <c r="O600" s="556">
        <f t="shared" si="24"/>
      </c>
      <c r="P600" s="624"/>
      <c r="Q600" s="625">
        <f t="shared" si="699"/>
      </c>
      <c r="R600" s="557">
        <f t="shared" si="773"/>
      </c>
      <c r="S600" s="554">
        <f t="shared" si="855"/>
      </c>
      <c r="T600" s="626">
        <f t="shared" si="114"/>
      </c>
      <c r="U600" s="626">
        <f t="shared" si="570"/>
      </c>
      <c r="V600" s="626">
        <f t="shared" si="130"/>
      </c>
      <c r="W600" s="622">
        <v>3</v>
      </c>
      <c r="X600" s="626">
        <f t="shared" si="73"/>
      </c>
      <c r="Y600" s="626">
        <f t="shared" si="55"/>
      </c>
      <c r="Z600" s="626">
        <f t="shared" si="484"/>
      </c>
      <c r="AA600" s="626">
        <f t="shared" si="167"/>
      </c>
      <c r="AB600" s="626">
        <f t="shared" si="208"/>
      </c>
      <c r="AC600" s="556">
        <f t="shared" si="681"/>
      </c>
      <c r="AD600" s="556">
        <f t="shared" si="89"/>
      </c>
      <c r="AE600" s="556">
        <f t="shared" si="376"/>
      </c>
      <c r="AF600" s="556">
        <f t="shared" si="500"/>
      </c>
      <c r="AG600" s="556">
        <f t="shared" si="183"/>
      </c>
      <c r="AH600" s="556">
        <f t="shared" si="224"/>
      </c>
      <c r="AI600" s="556">
        <f t="shared" si="896"/>
      </c>
      <c r="AJ600" s="622">
        <v>48</v>
      </c>
      <c r="AK600" s="628">
        <v>36520</v>
      </c>
      <c r="AL600" s="628">
        <v>617</v>
      </c>
      <c r="AM600" s="628">
        <v>686</v>
      </c>
      <c r="AN600" s="628">
        <v>94</v>
      </c>
      <c r="AO600" s="555">
        <v>27</v>
      </c>
      <c r="AP600" s="628">
        <v>91</v>
      </c>
      <c r="AQ600" s="557">
        <v>93</v>
      </c>
      <c r="AR600" s="555">
        <v>5</v>
      </c>
      <c r="AS600" s="628">
        <v>3</v>
      </c>
      <c r="AT600" s="628">
        <v>1</v>
      </c>
      <c r="AU600" s="628">
        <v>21</v>
      </c>
      <c r="AV600" s="630"/>
      <c r="AW600" s="630"/>
      <c r="AX600" s="731">
        <f t="shared" si="638"/>
      </c>
    </row>
    <row r="601">
      <c r="A601" s="741"/>
      <c r="B601" s="641" t="s">
        <v>397</v>
      </c>
      <c r="C601" s="641"/>
      <c r="D601" s="641"/>
      <c r="E601" s="641"/>
      <c r="F601" s="642">
        <f>SUM(F598:F600)</f>
      </c>
      <c r="G601" s="642">
        <f>SUM(G598:G600)</f>
      </c>
      <c r="H601" s="642">
        <f>SUM(H598:H600)</f>
      </c>
      <c r="I601" s="624">
        <f>SUM(I598:I600)</f>
      </c>
      <c r="J601" s="644">
        <f>SUM(J598:J600)</f>
      </c>
      <c r="K601" s="642">
        <f>SUM(K598:K600)</f>
      </c>
      <c r="L601" s="644">
        <f>SUM(L598:L600)</f>
      </c>
      <c r="M601" s="642">
        <f>SUM(M598:M600)</f>
      </c>
      <c r="N601" s="651">
        <f>SUM(N598:N600)</f>
      </c>
      <c r="O601" s="648">
        <f t="shared" si="24"/>
      </c>
      <c r="P601" s="649">
        <f>SUM(P598:P600)</f>
      </c>
      <c r="Q601" s="625">
        <f t="shared" si="699"/>
      </c>
      <c r="R601" s="667">
        <f>SUM(R598:R600)</f>
      </c>
      <c r="S601" s="668">
        <f>SUM(S598:S600)</f>
      </c>
      <c r="T601" s="650">
        <f t="shared" si="114"/>
      </c>
      <c r="U601" s="650">
        <f t="shared" si="570"/>
      </c>
      <c r="V601" s="650">
        <f t="shared" si="130"/>
      </c>
      <c r="W601" s="651">
        <f>SUM(W598:W600)</f>
      </c>
      <c r="X601" s="650">
        <f t="shared" si="73"/>
      </c>
      <c r="Y601" s="650">
        <f t="shared" si="55"/>
      </c>
      <c r="Z601" s="650">
        <f t="shared" si="484"/>
      </c>
      <c r="AA601" s="650">
        <f t="shared" si="167"/>
      </c>
      <c r="AB601" s="650">
        <f t="shared" si="208"/>
      </c>
      <c r="AC601" s="648">
        <f t="shared" si="681"/>
      </c>
      <c r="AD601" s="648">
        <f t="shared" si="89"/>
      </c>
      <c r="AE601" s="648">
        <f t="shared" si="376"/>
      </c>
      <c r="AF601" s="648">
        <f t="shared" si="500"/>
      </c>
      <c r="AG601" s="648">
        <f t="shared" si="183"/>
      </c>
      <c r="AH601" s="648">
        <f t="shared" si="224"/>
      </c>
      <c r="AI601" s="648">
        <f t="shared" si="896"/>
      </c>
      <c r="AJ601" s="651">
        <f>AVERAGE(AJ598:AJ600)</f>
      </c>
      <c r="AK601" s="651">
        <f>SUM(AK598:AK600)</f>
      </c>
      <c r="AL601" s="651">
        <f>SUM(AL598:AL600)</f>
      </c>
      <c r="AM601" s="651">
        <f>SUM(AM598:AM600)</f>
      </c>
      <c r="AN601" s="651">
        <f>SUM(AN598:AN600)</f>
      </c>
      <c r="AO601" s="667">
        <f>SUM(AO598:AO600)</f>
      </c>
      <c r="AP601" s="651">
        <f>SUM(AP598:AP600)</f>
      </c>
      <c r="AQ601" s="667">
        <f>SUM(AQ598:AQ600)</f>
      </c>
      <c r="AR601" s="667">
        <f>SUM(AR598:AR600)</f>
      </c>
      <c r="AS601" s="651">
        <f>SUM(AS598:AS600)</f>
      </c>
      <c r="AT601" s="651">
        <f>SUM(AT598:AT600)</f>
      </c>
      <c r="AU601" s="651">
        <f>SUM(AU598:AU600)</f>
      </c>
      <c r="AV601" s="654"/>
      <c r="AW601" s="654"/>
      <c r="AX601" s="651">
        <f>SUM(AX598:AX600)</f>
      </c>
    </row>
    <row r="602">
      <c r="A602" s="741"/>
      <c r="B602" s="670" t="s">
        <v>421</v>
      </c>
      <c r="C602" s="670"/>
      <c r="D602" s="670"/>
      <c r="E602" s="670"/>
      <c r="F602" s="671">
        <f>F601+F597+F591+F585+F579</f>
      </c>
      <c r="G602" s="671">
        <f>G601+G597+G591+G585+G579</f>
      </c>
      <c r="H602" s="671">
        <f>H601+H597+H591+H585+H579</f>
      </c>
      <c r="I602" s="738">
        <f>I601+I597+I591+I585+I579</f>
      </c>
      <c r="J602" s="670">
        <f>J601+J597+J591+J585+J579</f>
      </c>
      <c r="K602" s="670">
        <f>K601+K597+K591+K585+K579</f>
      </c>
      <c r="L602" s="670">
        <f>L601+L597+L591+L585+L579</f>
      </c>
      <c r="M602" s="670">
        <f>M601+M597+M591+M585+M579</f>
      </c>
      <c r="N602" s="673">
        <f>N601+N597+N591+N585+N579</f>
      </c>
      <c r="O602" s="674">
        <f t="shared" si="24"/>
      </c>
      <c r="P602" s="675">
        <f>P601+P597+P591+P585+P579</f>
      </c>
      <c r="Q602" s="676">
        <f t="shared" si="699"/>
      </c>
      <c r="R602" s="672">
        <f>R601+R597+R591+R585+R579</f>
      </c>
      <c r="S602" s="538">
        <f>S601+S597+S591+S585+S579</f>
      </c>
      <c r="T602" s="671">
        <f t="shared" si="114"/>
      </c>
      <c r="U602" s="671">
        <f t="shared" si="570"/>
      </c>
      <c r="V602" s="671">
        <f t="shared" si="130"/>
      </c>
      <c r="W602" s="673">
        <f>W601+W597+W591+W585+W579</f>
      </c>
      <c r="X602" s="671">
        <f t="shared" si="73"/>
      </c>
      <c r="Y602" s="671">
        <f t="shared" si="55"/>
      </c>
      <c r="Z602" s="671">
        <f t="shared" si="484"/>
      </c>
      <c r="AA602" s="671">
        <f t="shared" si="167"/>
      </c>
      <c r="AB602" s="671">
        <f t="shared" si="208"/>
      </c>
      <c r="AC602" s="674">
        <f t="shared" si="681"/>
      </c>
      <c r="AD602" s="674">
        <f t="shared" si="89"/>
      </c>
      <c r="AE602" s="674">
        <f t="shared" si="376"/>
      </c>
      <c r="AF602" s="674">
        <f t="shared" si="500"/>
      </c>
      <c r="AG602" s="674">
        <f t="shared" si="183"/>
      </c>
      <c r="AH602" s="674">
        <f t="shared" si="224"/>
      </c>
      <c r="AI602" s="674">
        <f t="shared" si="896"/>
      </c>
      <c r="AJ602" s="673"/>
      <c r="AK602" s="673">
        <f>AK601+AK597+AK591+AK585+AK579</f>
      </c>
      <c r="AL602" s="673">
        <f>AL601+AL597+AL591+AL585+AL579</f>
      </c>
      <c r="AM602" s="673">
        <f>AM601+AM597+AM591+AM585+AM579</f>
      </c>
      <c r="AN602" s="673">
        <f>AN601+AN597+AN591+AN585+AN579</f>
      </c>
      <c r="AO602" s="672">
        <f>AO601+AO597+AO591+AO585+AO579+164</f>
      </c>
      <c r="AP602" s="673">
        <f>AP601+AP597+AP591+AP585+AP579</f>
      </c>
      <c r="AQ602" s="672">
        <f>AQ601+AQ597+AQ591+AQ585+AQ579</f>
      </c>
      <c r="AR602" s="672">
        <f>AR601+AR597+AR591+AR585+AR579</f>
      </c>
      <c r="AS602" s="673">
        <f>AS601+AS597+AS591+AS585+AS579</f>
      </c>
      <c r="AT602" s="673">
        <f>AT601+AT597+AT591+AT585+AT579</f>
      </c>
      <c r="AU602" s="673">
        <f>AU601+AU597+AU591+AU585+AU579</f>
      </c>
      <c r="AV602" s="677"/>
      <c r="AW602" s="677"/>
      <c r="AX602" s="673">
        <f>AX601+AX597+AX591+AX585+AX579</f>
      </c>
    </row>
    <row r="603">
      <c r="A603" s="580"/>
      <c r="B603" s="739" t="s">
        <v>350</v>
      </c>
      <c r="C603" s="739"/>
      <c r="D603" s="739"/>
      <c r="E603" s="739"/>
      <c r="F603" s="581" t="s">
        <v>351</v>
      </c>
      <c r="G603" s="581"/>
      <c r="H603" s="581"/>
      <c r="I603" s="581"/>
      <c r="J603" s="581"/>
      <c r="K603" s="581"/>
      <c r="L603" s="581"/>
      <c r="M603" s="581"/>
      <c r="N603" s="581"/>
      <c r="O603" s="581"/>
      <c r="P603" s="581"/>
      <c r="Q603" s="581"/>
      <c r="R603" s="581"/>
      <c r="S603" s="581"/>
      <c r="T603" s="581"/>
      <c r="U603" s="581"/>
      <c r="V603" s="581"/>
      <c r="W603" s="581"/>
      <c r="X603" s="581"/>
      <c r="Y603" s="581"/>
      <c r="Z603" s="582" t="s">
        <v>352</v>
      </c>
      <c r="AA603" s="582"/>
      <c r="AB603" s="582"/>
      <c r="AC603" s="582"/>
      <c r="AD603" s="582"/>
      <c r="AE603" s="582"/>
      <c r="AF603" s="582"/>
      <c r="AG603" s="582"/>
      <c r="AH603" s="582"/>
      <c r="AI603" s="582"/>
      <c r="AJ603" s="582"/>
      <c r="AK603" s="582"/>
      <c r="AL603" s="582"/>
      <c r="AM603" s="582"/>
      <c r="AN603" s="582"/>
      <c r="AO603" s="582"/>
      <c r="AP603" s="582"/>
      <c r="AQ603" s="582"/>
      <c r="AR603" s="582"/>
      <c r="AS603" s="582"/>
      <c r="AT603" s="582"/>
      <c r="AU603" s="582"/>
      <c r="AV603" s="583" t="s">
        <v>427</v>
      </c>
      <c r="AW603" s="583"/>
      <c r="AX603" s="728" t="s">
        <v>459</v>
      </c>
    </row>
    <row r="604">
      <c r="A604" s="580"/>
      <c r="B604" s="739"/>
      <c r="C604" s="739"/>
      <c r="D604" s="739"/>
      <c r="E604" s="739"/>
      <c r="F604" s="680" t="s">
        <v>428</v>
      </c>
      <c r="G604" s="680"/>
      <c r="H604" s="680"/>
      <c r="I604" s="680"/>
      <c r="J604" s="681" t="s">
        <v>429</v>
      </c>
      <c r="K604" s="681"/>
      <c r="L604" s="681"/>
      <c r="M604" s="681"/>
      <c r="N604" s="681"/>
      <c r="O604" s="681"/>
      <c r="P604" s="681"/>
      <c r="Q604" s="681"/>
      <c r="R604" s="681"/>
      <c r="S604" s="681"/>
      <c r="T604" s="588" t="s">
        <v>430</v>
      </c>
      <c r="U604" s="588"/>
      <c r="V604" s="588"/>
      <c r="W604" s="588"/>
      <c r="X604" s="588"/>
      <c r="Y604" s="588"/>
      <c r="Z604" s="589" t="s">
        <v>431</v>
      </c>
      <c r="AA604" s="589"/>
      <c r="AB604" s="589"/>
      <c r="AC604" s="589"/>
      <c r="AD604" s="589"/>
      <c r="AE604" s="589"/>
      <c r="AF604" s="589"/>
      <c r="AG604" s="589"/>
      <c r="AH604" s="589"/>
      <c r="AI604" s="589"/>
      <c r="AJ604" s="589"/>
      <c r="AK604" s="590" t="s">
        <v>432</v>
      </c>
      <c r="AL604" s="590"/>
      <c r="AM604" s="590"/>
      <c r="AN604" s="590"/>
      <c r="AO604" s="590"/>
      <c r="AP604" s="590"/>
      <c r="AQ604" s="590"/>
      <c r="AR604" s="590"/>
      <c r="AS604" s="590"/>
      <c r="AT604" s="590"/>
      <c r="AU604" s="590"/>
      <c r="AV604" s="591"/>
      <c r="AW604" s="592"/>
      <c r="AX604" s="728"/>
    </row>
    <row r="605">
      <c r="A605" s="580"/>
      <c r="B605" s="740" t="s">
        <v>433</v>
      </c>
      <c r="C605" s="594" t="s">
        <v>434</v>
      </c>
      <c r="D605" s="595" t="s">
        <v>353</v>
      </c>
      <c r="E605" s="683" t="s">
        <v>354</v>
      </c>
      <c r="F605" s="586" t="s">
        <v>355</v>
      </c>
      <c r="G605" s="586" t="s">
        <v>356</v>
      </c>
      <c r="H605" s="596" t="s">
        <v>357</v>
      </c>
      <c r="I605" s="597" t="s">
        <v>358</v>
      </c>
      <c r="J605" s="598" t="s">
        <v>359</v>
      </c>
      <c r="K605" s="599" t="s">
        <v>360</v>
      </c>
      <c r="L605" s="598" t="s">
        <v>361</v>
      </c>
      <c r="M605" s="599" t="s">
        <v>362</v>
      </c>
      <c r="N605" s="599" t="s">
        <v>435</v>
      </c>
      <c r="O605" s="599" t="s">
        <v>436</v>
      </c>
      <c r="P605" s="686" t="s">
        <v>437</v>
      </c>
      <c r="Q605" s="599" t="s">
        <v>438</v>
      </c>
      <c r="R605" s="599" t="s">
        <v>363</v>
      </c>
      <c r="S605" s="598" t="s">
        <v>364</v>
      </c>
      <c r="T605" s="588" t="s">
        <v>439</v>
      </c>
      <c r="U605" s="729" t="s">
        <v>460</v>
      </c>
      <c r="V605" s="588" t="s">
        <v>369</v>
      </c>
      <c r="W605" s="603" t="s">
        <v>440</v>
      </c>
      <c r="X605" s="588" t="s">
        <v>441</v>
      </c>
      <c r="Y605" s="604" t="s">
        <v>367</v>
      </c>
      <c r="Z605" s="605" t="s">
        <v>442</v>
      </c>
      <c r="AA605" s="606" t="s">
        <v>443</v>
      </c>
      <c r="AB605" s="607" t="s">
        <v>444</v>
      </c>
      <c r="AC605" s="606" t="s">
        <v>445</v>
      </c>
      <c r="AD605" s="606" t="s">
        <v>446</v>
      </c>
      <c r="AE605" s="716" t="s">
        <v>374</v>
      </c>
      <c r="AF605" s="606" t="s">
        <v>447</v>
      </c>
      <c r="AG605" s="717" t="s">
        <v>448</v>
      </c>
      <c r="AH605" s="717" t="s">
        <v>449</v>
      </c>
      <c r="AI605" s="716" t="s">
        <v>450</v>
      </c>
      <c r="AJ605" s="716" t="s">
        <v>377</v>
      </c>
      <c r="AK605" s="590" t="s">
        <v>379</v>
      </c>
      <c r="AL605" s="590" t="s">
        <v>380</v>
      </c>
      <c r="AM605" s="590" t="s">
        <v>382</v>
      </c>
      <c r="AN605" s="590" t="s">
        <v>381</v>
      </c>
      <c r="AO605" s="590" t="s">
        <v>453</v>
      </c>
      <c r="AP605" s="590" t="s">
        <v>383</v>
      </c>
      <c r="AQ605" s="590" t="s">
        <v>452</v>
      </c>
      <c r="AR605" s="590" t="s">
        <v>454</v>
      </c>
      <c r="AS605" s="590" t="s">
        <v>384</v>
      </c>
      <c r="AT605" s="590" t="s">
        <v>451</v>
      </c>
      <c r="AU605" s="590" t="s">
        <v>386</v>
      </c>
      <c r="AV605" s="591"/>
      <c r="AW605" s="592"/>
      <c r="AX605" s="728" t="s">
        <v>461</v>
      </c>
    </row>
    <row r="606">
      <c r="A606" s="741" t="s">
        <v>474</v>
      </c>
      <c r="B606" s="692" t="s">
        <v>458</v>
      </c>
      <c r="C606" s="560" t="s">
        <v>412</v>
      </c>
      <c r="D606" s="560" t="s">
        <v>410</v>
      </c>
      <c r="E606" s="706" t="s">
        <v>393</v>
      </c>
      <c r="F606" s="617">
        <f t="shared" ref="F606:F607" si="334">G606+H606+I606</f>
      </c>
      <c r="G606" s="746">
        <v>1062</v>
      </c>
      <c r="H606" s="618">
        <v>1146.74</v>
      </c>
      <c r="I606" s="659">
        <v>0</v>
      </c>
      <c r="J606" s="555">
        <v>6</v>
      </c>
      <c r="K606" s="617">
        <v>13629.329999999987</v>
      </c>
      <c r="L606" s="555">
        <v>0</v>
      </c>
      <c r="M606" s="617">
        <v>0</v>
      </c>
      <c r="N606" s="622">
        <v>0</v>
      </c>
      <c r="O606" s="556">
        <f t="shared" ref="O606:O608" si="25">N606/R606</f>
      </c>
      <c r="P606" s="747"/>
      <c r="Q606" s="625">
        <f t="shared" ref="Q606:Q631" si="700">P606/R606</f>
      </c>
      <c r="R606" s="557">
        <f t="shared" ref="R606:R607" si="774">J606+L606</f>
      </c>
      <c r="S606" s="554">
        <f t="shared" ref="S606:S607" si="856">K606+M606</f>
      </c>
      <c r="T606" s="626">
        <f t="shared" ref="T606:T631" si="115">S606/F606</f>
      </c>
      <c r="U606" s="626">
        <f t="shared" ref="U606:U631" si="571">S606/(F606+(AX606*500)+F606*3%)</f>
      </c>
      <c r="V606" s="626">
        <f t="shared" ref="V606:V631" si="131">S606/R606</f>
      </c>
      <c r="W606" s="622">
        <v>5</v>
      </c>
      <c r="X606" s="626">
        <f t="shared" ref="X606:X631" si="74">F606/W606</f>
      </c>
      <c r="Y606" s="626">
        <f t="shared" ref="Y606:Y631" si="56">F606/R606</f>
      </c>
      <c r="Z606" s="626">
        <f t="shared" ref="Z606:Z631" si="485">F606/AL606</f>
      </c>
      <c r="AA606" s="626">
        <f t="shared" ref="AA606:AA631" si="168">F606/AK606*1000</f>
      </c>
      <c r="AB606" s="626">
        <f t="shared" ref="AB606:AB631" si="209">F606/AN606</f>
      </c>
      <c r="AC606" s="556">
        <f t="shared" ref="AC606:AC631" si="682">AL606/AK606</f>
      </c>
      <c r="AD606" s="556">
        <f t="shared" ref="AD606:AD631" si="90">AN606/AM606</f>
      </c>
      <c r="AE606" s="556">
        <f t="shared" ref="AE606:AE631" si="377">AP606/AM606</f>
      </c>
      <c r="AF606" s="556">
        <f t="shared" ref="AF606:AF631" si="501">R606/AP606</f>
      </c>
      <c r="AG606" s="556">
        <f t="shared" ref="AG606:AG631" si="184">AR606/AN606</f>
      </c>
      <c r="AH606" s="556">
        <f t="shared" ref="AH606:AH631" si="225">R606/AR606</f>
      </c>
      <c r="AI606" s="556">
        <f t="shared" ref="AI606:AI631" si="897">AQ606/AP606</f>
      </c>
      <c r="AJ606" s="622">
        <v>51</v>
      </c>
      <c r="AK606" s="628">
        <v>28073</v>
      </c>
      <c r="AL606" s="628">
        <v>539</v>
      </c>
      <c r="AM606" s="628">
        <v>681</v>
      </c>
      <c r="AN606" s="628">
        <v>71</v>
      </c>
      <c r="AO606" s="560">
        <v>19</v>
      </c>
      <c r="AP606" s="622">
        <v>100</v>
      </c>
      <c r="AQ606" s="560">
        <v>71</v>
      </c>
      <c r="AR606" s="560">
        <v>6</v>
      </c>
      <c r="AS606" s="622">
        <v>4</v>
      </c>
      <c r="AT606" s="622">
        <v>0</v>
      </c>
      <c r="AU606" s="622">
        <v>17</v>
      </c>
      <c r="AV606" s="630"/>
      <c r="AW606" s="630"/>
      <c r="AX606" s="731">
        <f t="shared" ref="AX606:AX607" si="639">COUNT(AU606)</f>
      </c>
    </row>
    <row r="607">
      <c r="A607" s="741"/>
      <c r="B607" s="692" t="s">
        <v>458</v>
      </c>
      <c r="C607" s="560" t="s">
        <v>412</v>
      </c>
      <c r="D607" s="560" t="s">
        <v>410</v>
      </c>
      <c r="E607" s="702" t="s">
        <v>396</v>
      </c>
      <c r="F607" s="617">
        <f t="shared" si="334"/>
      </c>
      <c r="G607" s="617">
        <v>352.87</v>
      </c>
      <c r="H607" s="617">
        <v>464.68</v>
      </c>
      <c r="I607" s="659">
        <v>0</v>
      </c>
      <c r="J607" s="559">
        <v>3</v>
      </c>
      <c r="K607" s="617">
        <v>8359.080000000016</v>
      </c>
      <c r="L607" s="555">
        <v>0</v>
      </c>
      <c r="M607" s="617">
        <v>0</v>
      </c>
      <c r="N607" s="622">
        <v>0</v>
      </c>
      <c r="O607" s="556">
        <f t="shared" si="25"/>
      </c>
      <c r="P607" s="747"/>
      <c r="Q607" s="625">
        <f t="shared" si="700"/>
      </c>
      <c r="R607" s="557">
        <f t="shared" si="774"/>
      </c>
      <c r="S607" s="554">
        <f t="shared" si="856"/>
      </c>
      <c r="T607" s="626">
        <f t="shared" si="115"/>
      </c>
      <c r="U607" s="626">
        <f t="shared" si="571"/>
      </c>
      <c r="V607" s="626">
        <f t="shared" si="131"/>
      </c>
      <c r="W607" s="622">
        <v>2</v>
      </c>
      <c r="X607" s="626">
        <f t="shared" si="74"/>
      </c>
      <c r="Y607" s="626">
        <f t="shared" si="56"/>
      </c>
      <c r="Z607" s="626">
        <f t="shared" si="485"/>
      </c>
      <c r="AA607" s="626">
        <f t="shared" si="168"/>
      </c>
      <c r="AB607" s="626">
        <f t="shared" si="209"/>
      </c>
      <c r="AC607" s="556">
        <f t="shared" si="682"/>
      </c>
      <c r="AD607" s="556">
        <f t="shared" si="90"/>
      </c>
      <c r="AE607" s="556">
        <f t="shared" si="377"/>
      </c>
      <c r="AF607" s="556">
        <f t="shared" si="501"/>
      </c>
      <c r="AG607" s="556">
        <f t="shared" si="184"/>
      </c>
      <c r="AH607" s="556">
        <f t="shared" si="225"/>
      </c>
      <c r="AI607" s="556">
        <f t="shared" si="897"/>
      </c>
      <c r="AJ607" s="622">
        <v>56</v>
      </c>
      <c r="AK607" s="628">
        <v>11106</v>
      </c>
      <c r="AL607" s="628">
        <v>243</v>
      </c>
      <c r="AM607" s="628">
        <v>282</v>
      </c>
      <c r="AN607" s="628">
        <v>48</v>
      </c>
      <c r="AO607" s="560">
        <v>8</v>
      </c>
      <c r="AP607" s="628">
        <v>30</v>
      </c>
      <c r="AQ607" s="560">
        <v>51</v>
      </c>
      <c r="AR607" s="560">
        <v>3</v>
      </c>
      <c r="AS607" s="622">
        <v>6</v>
      </c>
      <c r="AT607" s="622">
        <v>0</v>
      </c>
      <c r="AU607" s="622">
        <v>8</v>
      </c>
      <c r="AV607" s="630"/>
      <c r="AW607" s="630"/>
      <c r="AX607" s="731">
        <f t="shared" si="639"/>
      </c>
    </row>
    <row r="608">
      <c r="A608" s="741"/>
      <c r="B608" s="641" t="s">
        <v>397</v>
      </c>
      <c r="C608" s="641"/>
      <c r="D608" s="641"/>
      <c r="E608" s="641"/>
      <c r="F608" s="642">
        <f>SUM(F606:F607)</f>
      </c>
      <c r="G608" s="642">
        <f>SUM(G606:G607)</f>
      </c>
      <c r="H608" s="642">
        <f>SUM(H606:H607)</f>
      </c>
      <c r="I608" s="624">
        <f>SUM(I606:I607)</f>
      </c>
      <c r="J608" s="745">
        <f>SUM(J606:J607)</f>
      </c>
      <c r="K608" s="642">
        <f>SUM(K606:K607)</f>
      </c>
      <c r="L608" s="644">
        <f>SUM(L606:L607)</f>
      </c>
      <c r="M608" s="642">
        <f>SUM(M606:M607)</f>
      </c>
      <c r="N608" s="651">
        <f>SUM(N606:N607)</f>
      </c>
      <c r="O608" s="648">
        <f t="shared" si="25"/>
      </c>
      <c r="P608" s="748">
        <f>SUM(P606:P607)</f>
      </c>
      <c r="Q608" s="625">
        <f t="shared" si="700"/>
      </c>
      <c r="R608" s="667">
        <f>SUM(R606:R607)</f>
      </c>
      <c r="S608" s="668">
        <f>SUM(S606:S607)</f>
      </c>
      <c r="T608" s="650">
        <f t="shared" si="115"/>
      </c>
      <c r="U608" s="650">
        <f t="shared" si="571"/>
      </c>
      <c r="V608" s="650">
        <f t="shared" si="131"/>
      </c>
      <c r="W608" s="651">
        <f>SUM(W606:W607)</f>
      </c>
      <c r="X608" s="650">
        <f t="shared" si="74"/>
      </c>
      <c r="Y608" s="650">
        <f t="shared" si="56"/>
      </c>
      <c r="Z608" s="650">
        <f t="shared" si="485"/>
      </c>
      <c r="AA608" s="650">
        <f t="shared" si="168"/>
      </c>
      <c r="AB608" s="650">
        <f t="shared" si="209"/>
      </c>
      <c r="AC608" s="648">
        <f t="shared" si="682"/>
      </c>
      <c r="AD608" s="648">
        <f t="shared" si="90"/>
      </c>
      <c r="AE608" s="648">
        <f t="shared" si="377"/>
      </c>
      <c r="AF608" s="648">
        <f t="shared" si="501"/>
      </c>
      <c r="AG608" s="648">
        <f t="shared" si="184"/>
      </c>
      <c r="AH608" s="648">
        <f t="shared" si="225"/>
      </c>
      <c r="AI608" s="648">
        <f t="shared" si="897"/>
      </c>
      <c r="AJ608" s="651">
        <f>AVERAGE(AJ606:AJ607)</f>
      </c>
      <c r="AK608" s="651">
        <f>SUM(AK606:AK607)</f>
      </c>
      <c r="AL608" s="651">
        <f>SUM(AL606:AL607)</f>
      </c>
      <c r="AM608" s="651">
        <f>SUM(AM606:AM607)</f>
      </c>
      <c r="AN608" s="651">
        <f>SUM(AN606:AN607)</f>
      </c>
      <c r="AO608" s="644">
        <f>SUM(AO606:AO607)</f>
      </c>
      <c r="AP608" s="651">
        <f>SUM(AP606:AP607)</f>
      </c>
      <c r="AQ608" s="644">
        <f>SUM(AQ606:AQ607)</f>
      </c>
      <c r="AR608" s="644">
        <f>SUM(AR606:AR607)</f>
      </c>
      <c r="AS608" s="651">
        <f>SUM(AS606:AS607)</f>
      </c>
      <c r="AT608" s="651">
        <f>SUM(AT606:AT607)</f>
      </c>
      <c r="AU608" s="651">
        <f>SUM(AU606:AU607)</f>
      </c>
      <c r="AV608" s="654"/>
      <c r="AW608" s="654"/>
      <c r="AX608" s="651">
        <f>SUM(AX606:AX607)</f>
      </c>
    </row>
    <row r="609">
      <c r="A609" s="741"/>
      <c r="B609" s="614" t="s">
        <v>395</v>
      </c>
      <c r="C609" s="614" t="s">
        <v>394</v>
      </c>
      <c r="D609" s="615" t="s">
        <v>417</v>
      </c>
      <c r="E609" s="702" t="s">
        <v>399</v>
      </c>
      <c r="F609" s="617">
        <f t="shared" ref="F609:F613" si="335">G609+H609+I609</f>
      </c>
      <c r="G609" s="617">
        <v>933.77</v>
      </c>
      <c r="H609" s="617">
        <v>1282.2</v>
      </c>
      <c r="I609" s="659">
        <v>0</v>
      </c>
      <c r="J609" s="555">
        <v>0</v>
      </c>
      <c r="K609" s="617">
        <v>0</v>
      </c>
      <c r="L609" s="555">
        <v>0</v>
      </c>
      <c r="M609" s="617">
        <v>0</v>
      </c>
      <c r="N609" s="622">
        <v>0</v>
      </c>
      <c r="O609" s="558">
        <v>0</v>
      </c>
      <c r="P609" s="749"/>
      <c r="Q609" s="625">
        <f t="shared" si="700"/>
      </c>
      <c r="R609" s="557">
        <f t="shared" ref="R609:R613" si="775">J609+L609</f>
      </c>
      <c r="S609" s="554">
        <f t="shared" ref="S609:S613" si="857">K609+M609</f>
      </c>
      <c r="T609" s="626">
        <f t="shared" si="115"/>
      </c>
      <c r="U609" s="626">
        <f t="shared" si="571"/>
      </c>
      <c r="V609" s="626">
        <f t="shared" si="131"/>
      </c>
      <c r="W609" s="622">
        <v>0</v>
      </c>
      <c r="X609" s="626">
        <f t="shared" si="74"/>
      </c>
      <c r="Y609" s="626">
        <f t="shared" si="56"/>
      </c>
      <c r="Z609" s="626">
        <f t="shared" si="485"/>
      </c>
      <c r="AA609" s="626">
        <f t="shared" si="168"/>
      </c>
      <c r="AB609" s="626">
        <f t="shared" si="209"/>
      </c>
      <c r="AC609" s="556">
        <f t="shared" si="682"/>
      </c>
      <c r="AD609" s="556">
        <f t="shared" si="90"/>
      </c>
      <c r="AE609" s="556">
        <f t="shared" si="377"/>
      </c>
      <c r="AF609" s="556">
        <f t="shared" si="501"/>
      </c>
      <c r="AG609" s="556">
        <f t="shared" si="184"/>
      </c>
      <c r="AH609" s="556">
        <f t="shared" si="225"/>
      </c>
      <c r="AI609" s="556">
        <f t="shared" si="897"/>
      </c>
      <c r="AJ609" s="622">
        <v>41</v>
      </c>
      <c r="AK609" s="628">
        <v>24749</v>
      </c>
      <c r="AL609" s="628">
        <v>629</v>
      </c>
      <c r="AM609" s="628">
        <v>713</v>
      </c>
      <c r="AN609" s="628">
        <v>92</v>
      </c>
      <c r="AO609" s="555">
        <v>19</v>
      </c>
      <c r="AP609" s="622">
        <v>24</v>
      </c>
      <c r="AQ609" s="555">
        <v>80</v>
      </c>
      <c r="AR609" s="555">
        <v>0</v>
      </c>
      <c r="AS609" s="622">
        <v>5</v>
      </c>
      <c r="AT609" s="622">
        <v>2</v>
      </c>
      <c r="AU609" s="622">
        <v>21</v>
      </c>
      <c r="AV609" s="630"/>
      <c r="AW609" s="630"/>
      <c r="AX609" s="731">
        <f t="shared" ref="AX609:AX613" si="640">COUNT(AU609)</f>
      </c>
    </row>
    <row r="610">
      <c r="A610" s="741"/>
      <c r="B610" s="614" t="s">
        <v>395</v>
      </c>
      <c r="C610" s="614" t="s">
        <v>394</v>
      </c>
      <c r="D610" s="615" t="s">
        <v>417</v>
      </c>
      <c r="E610" s="702" t="s">
        <v>401</v>
      </c>
      <c r="F610" s="617">
        <f t="shared" si="335"/>
      </c>
      <c r="G610" s="617">
        <v>1828.98</v>
      </c>
      <c r="H610" s="617">
        <v>3531.01</v>
      </c>
      <c r="I610" s="659">
        <v>0</v>
      </c>
      <c r="J610" s="555">
        <v>4</v>
      </c>
      <c r="K610" s="617">
        <v>7660.85</v>
      </c>
      <c r="L610" s="555">
        <v>1</v>
      </c>
      <c r="M610" s="617">
        <v>7631.91</v>
      </c>
      <c r="N610" s="622">
        <v>2</v>
      </c>
      <c r="O610" s="556">
        <f t="shared" ref="O610:O631" si="26">N610/R610</f>
      </c>
      <c r="P610" s="749"/>
      <c r="Q610" s="625">
        <f t="shared" si="700"/>
      </c>
      <c r="R610" s="557">
        <f t="shared" si="775"/>
      </c>
      <c r="S610" s="554">
        <f t="shared" si="857"/>
      </c>
      <c r="T610" s="626">
        <f t="shared" si="115"/>
      </c>
      <c r="U610" s="626">
        <f t="shared" si="571"/>
      </c>
      <c r="V610" s="626">
        <f t="shared" si="131"/>
      </c>
      <c r="W610" s="622">
        <v>5</v>
      </c>
      <c r="X610" s="626">
        <f t="shared" si="74"/>
      </c>
      <c r="Y610" s="626">
        <f t="shared" si="56"/>
      </c>
      <c r="Z610" s="626">
        <f t="shared" si="485"/>
      </c>
      <c r="AA610" s="626">
        <f t="shared" si="168"/>
      </c>
      <c r="AB610" s="626">
        <f t="shared" si="209"/>
      </c>
      <c r="AC610" s="556">
        <f t="shared" si="682"/>
      </c>
      <c r="AD610" s="556">
        <f t="shared" si="90"/>
      </c>
      <c r="AE610" s="556">
        <f t="shared" si="377"/>
      </c>
      <c r="AF610" s="556">
        <f t="shared" si="501"/>
      </c>
      <c r="AG610" s="556">
        <f t="shared" si="184"/>
      </c>
      <c r="AH610" s="556">
        <f t="shared" si="225"/>
      </c>
      <c r="AI610" s="556">
        <f t="shared" si="897"/>
      </c>
      <c r="AJ610" s="622">
        <v>59</v>
      </c>
      <c r="AK610" s="628">
        <v>52959</v>
      </c>
      <c r="AL610" s="628">
        <v>958</v>
      </c>
      <c r="AM610" s="628">
        <v>1004</v>
      </c>
      <c r="AN610" s="622">
        <v>275</v>
      </c>
      <c r="AO610" s="555">
        <v>33</v>
      </c>
      <c r="AP610" s="628">
        <v>125</v>
      </c>
      <c r="AQ610" s="555">
        <v>234</v>
      </c>
      <c r="AR610" s="555">
        <v>5</v>
      </c>
      <c r="AS610" s="628">
        <v>14</v>
      </c>
      <c r="AT610" s="628">
        <v>3</v>
      </c>
      <c r="AU610" s="628">
        <v>56</v>
      </c>
      <c r="AV610" s="630"/>
      <c r="AW610" s="630"/>
      <c r="AX610" s="731">
        <f t="shared" si="640"/>
      </c>
    </row>
    <row r="611">
      <c r="A611" s="741"/>
      <c r="B611" s="614" t="s">
        <v>395</v>
      </c>
      <c r="C611" s="614" t="s">
        <v>394</v>
      </c>
      <c r="D611" s="615" t="s">
        <v>417</v>
      </c>
      <c r="E611" s="702" t="s">
        <v>402</v>
      </c>
      <c r="F611" s="617">
        <f t="shared" si="335"/>
      </c>
      <c r="G611" s="617">
        <v>1255.97</v>
      </c>
      <c r="H611" s="617">
        <v>3434</v>
      </c>
      <c r="I611" s="659">
        <v>0</v>
      </c>
      <c r="J611" s="555">
        <v>6</v>
      </c>
      <c r="K611" s="617">
        <v>11962.670000000004</v>
      </c>
      <c r="L611" s="555">
        <v>0</v>
      </c>
      <c r="M611" s="617">
        <v>0</v>
      </c>
      <c r="N611" s="622">
        <v>0</v>
      </c>
      <c r="O611" s="556">
        <f t="shared" si="26"/>
      </c>
      <c r="P611" s="749"/>
      <c r="Q611" s="625">
        <f t="shared" si="700"/>
      </c>
      <c r="R611" s="557">
        <f t="shared" si="775"/>
      </c>
      <c r="S611" s="554">
        <f t="shared" si="857"/>
      </c>
      <c r="T611" s="626">
        <f t="shared" si="115"/>
      </c>
      <c r="U611" s="626">
        <f t="shared" si="571"/>
      </c>
      <c r="V611" s="626">
        <f t="shared" si="131"/>
      </c>
      <c r="W611" s="622">
        <v>4</v>
      </c>
      <c r="X611" s="626">
        <f t="shared" si="74"/>
      </c>
      <c r="Y611" s="626">
        <f t="shared" si="56"/>
      </c>
      <c r="Z611" s="626">
        <f t="shared" si="485"/>
      </c>
      <c r="AA611" s="626">
        <f t="shared" si="168"/>
      </c>
      <c r="AB611" s="626">
        <f t="shared" si="209"/>
      </c>
      <c r="AC611" s="556">
        <f t="shared" si="682"/>
      </c>
      <c r="AD611" s="556">
        <f t="shared" si="90"/>
      </c>
      <c r="AE611" s="556">
        <f t="shared" si="377"/>
      </c>
      <c r="AF611" s="556">
        <f t="shared" si="501"/>
      </c>
      <c r="AG611" s="556">
        <f t="shared" si="184"/>
      </c>
      <c r="AH611" s="556">
        <f t="shared" si="225"/>
      </c>
      <c r="AI611" s="556">
        <f t="shared" si="897"/>
      </c>
      <c r="AJ611" s="622">
        <v>66</v>
      </c>
      <c r="AK611" s="628">
        <v>53019</v>
      </c>
      <c r="AL611" s="628">
        <v>804</v>
      </c>
      <c r="AM611" s="628">
        <v>815</v>
      </c>
      <c r="AN611" s="628">
        <v>256</v>
      </c>
      <c r="AO611" s="555">
        <v>49</v>
      </c>
      <c r="AP611" s="622">
        <v>70</v>
      </c>
      <c r="AQ611" s="555">
        <v>208</v>
      </c>
      <c r="AR611" s="555">
        <v>7</v>
      </c>
      <c r="AS611" s="628">
        <v>9</v>
      </c>
      <c r="AT611" s="628">
        <v>3</v>
      </c>
      <c r="AU611" s="622">
        <v>57</v>
      </c>
      <c r="AV611" s="630"/>
      <c r="AW611" s="630"/>
      <c r="AX611" s="731">
        <f t="shared" si="640"/>
      </c>
    </row>
    <row r="612">
      <c r="A612" s="741"/>
      <c r="B612" s="614" t="s">
        <v>395</v>
      </c>
      <c r="C612" s="614" t="s">
        <v>394</v>
      </c>
      <c r="D612" s="615" t="s">
        <v>417</v>
      </c>
      <c r="E612" s="702" t="s">
        <v>403</v>
      </c>
      <c r="F612" s="617">
        <f t="shared" si="335"/>
      </c>
      <c r="G612" s="617">
        <v>1738.34</v>
      </c>
      <c r="H612" s="617">
        <v>2301.02</v>
      </c>
      <c r="I612" s="659">
        <v>0</v>
      </c>
      <c r="J612" s="555">
        <v>7</v>
      </c>
      <c r="K612" s="617">
        <v>17612.370000000003</v>
      </c>
      <c r="L612" s="555">
        <v>0</v>
      </c>
      <c r="M612" s="617">
        <v>0</v>
      </c>
      <c r="N612" s="622">
        <v>1</v>
      </c>
      <c r="O612" s="556">
        <f t="shared" si="26"/>
      </c>
      <c r="P612" s="749"/>
      <c r="Q612" s="625">
        <f t="shared" si="700"/>
      </c>
      <c r="R612" s="557">
        <f t="shared" si="775"/>
      </c>
      <c r="S612" s="554">
        <f t="shared" si="857"/>
      </c>
      <c r="T612" s="626">
        <f t="shared" si="115"/>
      </c>
      <c r="U612" s="626">
        <f t="shared" si="571"/>
      </c>
      <c r="V612" s="626">
        <f t="shared" si="131"/>
      </c>
      <c r="W612" s="622">
        <v>6</v>
      </c>
      <c r="X612" s="626">
        <f t="shared" si="74"/>
      </c>
      <c r="Y612" s="626">
        <f t="shared" si="56"/>
      </c>
      <c r="Z612" s="626">
        <f t="shared" si="485"/>
      </c>
      <c r="AA612" s="626">
        <f t="shared" si="168"/>
      </c>
      <c r="AB612" s="626">
        <f t="shared" si="209"/>
      </c>
      <c r="AC612" s="556">
        <f t="shared" si="682"/>
      </c>
      <c r="AD612" s="556">
        <f t="shared" si="90"/>
      </c>
      <c r="AE612" s="556">
        <f t="shared" si="377"/>
      </c>
      <c r="AF612" s="556">
        <f t="shared" si="501"/>
      </c>
      <c r="AG612" s="556">
        <f t="shared" si="184"/>
      </c>
      <c r="AH612" s="556">
        <f t="shared" si="225"/>
      </c>
      <c r="AI612" s="556">
        <f t="shared" si="897"/>
      </c>
      <c r="AJ612" s="622">
        <v>69</v>
      </c>
      <c r="AK612" s="628">
        <v>31989</v>
      </c>
      <c r="AL612" s="628">
        <v>438</v>
      </c>
      <c r="AM612" s="628">
        <v>433</v>
      </c>
      <c r="AN612" s="628">
        <v>128</v>
      </c>
      <c r="AO612" s="555">
        <v>13</v>
      </c>
      <c r="AP612" s="622">
        <v>47</v>
      </c>
      <c r="AQ612" s="555">
        <v>103</v>
      </c>
      <c r="AR612" s="555">
        <v>7</v>
      </c>
      <c r="AS612" s="622">
        <v>9</v>
      </c>
      <c r="AT612" s="622">
        <v>0</v>
      </c>
      <c r="AU612" s="622">
        <v>26</v>
      </c>
      <c r="AV612" s="630"/>
      <c r="AW612" s="630"/>
      <c r="AX612" s="731">
        <f t="shared" si="640"/>
      </c>
    </row>
    <row r="613">
      <c r="A613" s="741"/>
      <c r="B613" s="614" t="s">
        <v>395</v>
      </c>
      <c r="C613" s="614" t="s">
        <v>394</v>
      </c>
      <c r="D613" s="615" t="s">
        <v>417</v>
      </c>
      <c r="E613" s="655" t="s">
        <v>404</v>
      </c>
      <c r="F613" s="736">
        <f t="shared" si="335"/>
      </c>
      <c r="G613" s="736">
        <v>3047.31</v>
      </c>
      <c r="H613" s="736">
        <v>2371.13</v>
      </c>
      <c r="I613" s="750">
        <v>0</v>
      </c>
      <c r="J613" s="656">
        <v>2</v>
      </c>
      <c r="K613" s="689">
        <v>2739.4300000000003</v>
      </c>
      <c r="L613" s="693">
        <v>0</v>
      </c>
      <c r="M613" s="736">
        <v>0</v>
      </c>
      <c r="N613" s="696">
        <v>1</v>
      </c>
      <c r="O613" s="660">
        <f t="shared" si="26"/>
      </c>
      <c r="P613" s="659"/>
      <c r="Q613" s="625">
        <f t="shared" si="700"/>
      </c>
      <c r="R613" s="557">
        <f t="shared" si="775"/>
      </c>
      <c r="S613" s="554">
        <f t="shared" si="857"/>
      </c>
      <c r="T613" s="626">
        <f t="shared" si="115"/>
      </c>
      <c r="U613" s="626">
        <f t="shared" si="571"/>
      </c>
      <c r="V613" s="626">
        <f t="shared" si="131"/>
      </c>
      <c r="W613" s="622">
        <v>1</v>
      </c>
      <c r="X613" s="626">
        <f t="shared" si="74"/>
      </c>
      <c r="Y613" s="626">
        <f t="shared" si="56"/>
      </c>
      <c r="Z613" s="626">
        <f t="shared" si="485"/>
      </c>
      <c r="AA613" s="626">
        <f t="shared" si="168"/>
      </c>
      <c r="AB613" s="626">
        <f t="shared" si="209"/>
      </c>
      <c r="AC613" s="556">
        <f t="shared" si="682"/>
      </c>
      <c r="AD613" s="556">
        <f t="shared" si="90"/>
      </c>
      <c r="AE613" s="556">
        <f t="shared" si="377"/>
      </c>
      <c r="AF613" s="556">
        <f t="shared" si="501"/>
      </c>
      <c r="AG613" s="556">
        <f t="shared" si="184"/>
      </c>
      <c r="AH613" s="556">
        <f t="shared" si="225"/>
      </c>
      <c r="AI613" s="556">
        <f t="shared" si="897"/>
      </c>
      <c r="AJ613" s="622">
        <v>67</v>
      </c>
      <c r="AK613" s="628">
        <v>37496</v>
      </c>
      <c r="AL613" s="628">
        <v>731</v>
      </c>
      <c r="AM613" s="628">
        <v>796</v>
      </c>
      <c r="AN613" s="628">
        <v>150</v>
      </c>
      <c r="AO613" s="555">
        <v>20</v>
      </c>
      <c r="AP613" s="622">
        <v>48</v>
      </c>
      <c r="AQ613" s="555">
        <v>108</v>
      </c>
      <c r="AR613" s="555">
        <v>2</v>
      </c>
      <c r="AS613" s="628">
        <v>4</v>
      </c>
      <c r="AT613" s="628">
        <v>0</v>
      </c>
      <c r="AU613" s="628">
        <v>29</v>
      </c>
      <c r="AV613" s="630"/>
      <c r="AW613" s="630"/>
      <c r="AX613" s="731">
        <f t="shared" si="640"/>
      </c>
    </row>
    <row r="614">
      <c r="A614" s="741"/>
      <c r="B614" s="641" t="s">
        <v>397</v>
      </c>
      <c r="C614" s="641"/>
      <c r="D614" s="641"/>
      <c r="E614" s="641"/>
      <c r="F614" s="642">
        <f>SUM(F609:F613)</f>
      </c>
      <c r="G614" s="642">
        <f>SUM(G609:G613)</f>
      </c>
      <c r="H614" s="642">
        <f>SUM(H609:H613)</f>
      </c>
      <c r="I614" s="624">
        <f>SUM(I609:I613)</f>
      </c>
      <c r="J614" s="644">
        <f>SUM(J609:J613)</f>
      </c>
      <c r="K614" s="642">
        <f>SUM(K609:K613)</f>
      </c>
      <c r="L614" s="644">
        <f>SUM(L609:L613)</f>
      </c>
      <c r="M614" s="642">
        <f>SUM(M609:M613)</f>
      </c>
      <c r="N614" s="651">
        <f>SUM(N609:N613)</f>
      </c>
      <c r="O614" s="648">
        <f t="shared" si="26"/>
      </c>
      <c r="P614" s="649">
        <f>SUM(P609:P613)</f>
      </c>
      <c r="Q614" s="625">
        <f t="shared" si="700"/>
      </c>
      <c r="R614" s="667">
        <f>SUM(R609:R613)</f>
      </c>
      <c r="S614" s="668">
        <f>SUM(S609:S613)</f>
      </c>
      <c r="T614" s="650">
        <f t="shared" si="115"/>
      </c>
      <c r="U614" s="650">
        <f t="shared" si="571"/>
      </c>
      <c r="V614" s="650">
        <f t="shared" si="131"/>
      </c>
      <c r="W614" s="651">
        <f>SUM(W609:W613)</f>
      </c>
      <c r="X614" s="650">
        <f t="shared" si="74"/>
      </c>
      <c r="Y614" s="650">
        <f t="shared" si="56"/>
      </c>
      <c r="Z614" s="650">
        <f t="shared" si="485"/>
      </c>
      <c r="AA614" s="650">
        <f t="shared" si="168"/>
      </c>
      <c r="AB614" s="650">
        <f t="shared" si="209"/>
      </c>
      <c r="AC614" s="648">
        <f t="shared" si="682"/>
      </c>
      <c r="AD614" s="648">
        <f t="shared" si="90"/>
      </c>
      <c r="AE614" s="648">
        <f t="shared" si="377"/>
      </c>
      <c r="AF614" s="648">
        <f t="shared" si="501"/>
      </c>
      <c r="AG614" s="648">
        <f t="shared" si="184"/>
      </c>
      <c r="AH614" s="648">
        <f t="shared" si="225"/>
      </c>
      <c r="AI614" s="648">
        <f t="shared" si="897"/>
      </c>
      <c r="AJ614" s="651">
        <f>AVERAGE(AJ609:AJ613)</f>
      </c>
      <c r="AK614" s="651">
        <f>SUM(AK609:AK613)</f>
      </c>
      <c r="AL614" s="651">
        <f>SUM(AL609:AL613)</f>
      </c>
      <c r="AM614" s="651">
        <f>SUM(AM609:AM613)</f>
      </c>
      <c r="AN614" s="651">
        <f>SUM(AN609:AN613)</f>
      </c>
      <c r="AO614" s="667">
        <f>SUM(AO609:AO613)</f>
      </c>
      <c r="AP614" s="651">
        <f>SUM(AP609:AP613)</f>
      </c>
      <c r="AQ614" s="667">
        <f>SUM(AQ609:AQ613)</f>
      </c>
      <c r="AR614" s="667">
        <f>SUM(AR609:AR613)</f>
      </c>
      <c r="AS614" s="651">
        <f>SUM(AS609:AS613)</f>
      </c>
      <c r="AT614" s="651">
        <f>SUM(AT609:AT613)</f>
      </c>
      <c r="AU614" s="651">
        <f>SUM(AU609:AU613)</f>
      </c>
      <c r="AV614" s="654"/>
      <c r="AW614" s="654"/>
      <c r="AX614" s="651">
        <f>SUM(AX609:AX613)</f>
      </c>
    </row>
    <row r="615">
      <c r="A615" s="741"/>
      <c r="B615" s="614" t="s">
        <v>395</v>
      </c>
      <c r="C615" s="614" t="s">
        <v>394</v>
      </c>
      <c r="D615" s="560" t="s">
        <v>410</v>
      </c>
      <c r="E615" s="655" t="s">
        <v>405</v>
      </c>
      <c r="F615" s="617">
        <f t="shared" ref="F615:F619" si="336">G615+H615+I615</f>
      </c>
      <c r="G615" s="617">
        <v>1166.92</v>
      </c>
      <c r="H615" s="617">
        <v>1880.8799999999999</v>
      </c>
      <c r="I615" s="659">
        <v>0</v>
      </c>
      <c r="J615" s="555">
        <v>3</v>
      </c>
      <c r="K615" s="617">
        <v>6400.940000000002</v>
      </c>
      <c r="L615" s="555">
        <v>1</v>
      </c>
      <c r="M615" s="617">
        <v>6216.209999999999</v>
      </c>
      <c r="N615" s="622">
        <v>1</v>
      </c>
      <c r="O615" s="556">
        <f t="shared" si="26"/>
      </c>
      <c r="P615" s="659"/>
      <c r="Q615" s="625">
        <f t="shared" si="700"/>
      </c>
      <c r="R615" s="557">
        <f t="shared" ref="R615:R619" si="776">J615+L615</f>
      </c>
      <c r="S615" s="554">
        <f t="shared" ref="S615:S619" si="858">K615+M615</f>
      </c>
      <c r="T615" s="626">
        <f t="shared" si="115"/>
      </c>
      <c r="U615" s="626">
        <f t="shared" si="571"/>
      </c>
      <c r="V615" s="626">
        <f t="shared" si="131"/>
      </c>
      <c r="W615" s="622">
        <v>4</v>
      </c>
      <c r="X615" s="626">
        <f t="shared" si="74"/>
      </c>
      <c r="Y615" s="626">
        <f t="shared" si="56"/>
      </c>
      <c r="Z615" s="626">
        <f t="shared" si="485"/>
      </c>
      <c r="AA615" s="626">
        <f t="shared" si="168"/>
      </c>
      <c r="AB615" s="626">
        <f t="shared" si="209"/>
      </c>
      <c r="AC615" s="556">
        <f t="shared" si="682"/>
      </c>
      <c r="AD615" s="556">
        <f t="shared" si="90"/>
      </c>
      <c r="AE615" s="556">
        <f t="shared" si="377"/>
      </c>
      <c r="AF615" s="556">
        <f t="shared" si="501"/>
      </c>
      <c r="AG615" s="556">
        <f t="shared" si="184"/>
      </c>
      <c r="AH615" s="556">
        <f t="shared" si="225"/>
      </c>
      <c r="AI615" s="556">
        <f t="shared" si="897"/>
      </c>
      <c r="AJ615" s="622">
        <v>67</v>
      </c>
      <c r="AK615" s="628">
        <v>29488</v>
      </c>
      <c r="AL615" s="628">
        <v>405</v>
      </c>
      <c r="AM615" s="628">
        <v>414</v>
      </c>
      <c r="AN615" s="628">
        <v>120</v>
      </c>
      <c r="AO615" s="555">
        <v>22</v>
      </c>
      <c r="AP615" s="622">
        <v>49</v>
      </c>
      <c r="AQ615" s="555">
        <v>89</v>
      </c>
      <c r="AR615" s="555">
        <v>5</v>
      </c>
      <c r="AS615" s="622">
        <v>7</v>
      </c>
      <c r="AT615" s="622">
        <v>1</v>
      </c>
      <c r="AU615" s="622">
        <v>21</v>
      </c>
      <c r="AV615" s="630"/>
      <c r="AW615" s="630"/>
      <c r="AX615" s="731">
        <f t="shared" ref="AX615:AX619" si="641">COUNT(AU615)</f>
      </c>
    </row>
    <row r="616">
      <c r="A616" s="741"/>
      <c r="B616" s="614" t="s">
        <v>395</v>
      </c>
      <c r="C616" s="614" t="s">
        <v>394</v>
      </c>
      <c r="D616" s="560" t="s">
        <v>410</v>
      </c>
      <c r="E616" s="655" t="s">
        <v>406</v>
      </c>
      <c r="F616" s="617">
        <f t="shared" si="336"/>
      </c>
      <c r="G616" s="617">
        <v>1489.97</v>
      </c>
      <c r="H616" s="617">
        <v>2546.98</v>
      </c>
      <c r="I616" s="659">
        <v>0</v>
      </c>
      <c r="J616" s="555">
        <v>5</v>
      </c>
      <c r="K616" s="617">
        <v>11831.269999999997</v>
      </c>
      <c r="L616" s="555">
        <v>0</v>
      </c>
      <c r="M616" s="617">
        <v>0</v>
      </c>
      <c r="N616" s="622">
        <v>2</v>
      </c>
      <c r="O616" s="556">
        <f t="shared" si="26"/>
      </c>
      <c r="P616" s="659"/>
      <c r="Q616" s="625">
        <f t="shared" si="700"/>
      </c>
      <c r="R616" s="557">
        <f t="shared" si="776"/>
      </c>
      <c r="S616" s="554">
        <f t="shared" si="858"/>
      </c>
      <c r="T616" s="626">
        <f t="shared" si="115"/>
      </c>
      <c r="U616" s="626">
        <f t="shared" si="571"/>
      </c>
      <c r="V616" s="626">
        <f t="shared" si="131"/>
      </c>
      <c r="W616" s="622">
        <v>5</v>
      </c>
      <c r="X616" s="626">
        <f t="shared" si="74"/>
      </c>
      <c r="Y616" s="626">
        <f t="shared" si="56"/>
      </c>
      <c r="Z616" s="626">
        <f t="shared" si="485"/>
      </c>
      <c r="AA616" s="626">
        <f t="shared" si="168"/>
      </c>
      <c r="AB616" s="626">
        <f t="shared" si="209"/>
      </c>
      <c r="AC616" s="556">
        <f t="shared" si="682"/>
      </c>
      <c r="AD616" s="556">
        <f t="shared" si="90"/>
      </c>
      <c r="AE616" s="556">
        <f t="shared" si="377"/>
      </c>
      <c r="AF616" s="556">
        <f t="shared" si="501"/>
      </c>
      <c r="AG616" s="556">
        <f t="shared" si="184"/>
      </c>
      <c r="AH616" s="556">
        <f t="shared" si="225"/>
      </c>
      <c r="AI616" s="556">
        <f t="shared" si="897"/>
      </c>
      <c r="AJ616" s="622">
        <v>67</v>
      </c>
      <c r="AK616" s="628">
        <v>39805</v>
      </c>
      <c r="AL616" s="628">
        <v>601</v>
      </c>
      <c r="AM616" s="628">
        <v>611</v>
      </c>
      <c r="AN616" s="628">
        <v>158</v>
      </c>
      <c r="AO616" s="555">
        <v>27</v>
      </c>
      <c r="AP616" s="622">
        <v>143</v>
      </c>
      <c r="AQ616" s="555">
        <v>124</v>
      </c>
      <c r="AR616" s="555">
        <v>5</v>
      </c>
      <c r="AS616" s="628">
        <v>5</v>
      </c>
      <c r="AT616" s="628">
        <v>2</v>
      </c>
      <c r="AU616" s="628">
        <v>27</v>
      </c>
      <c r="AV616" s="630"/>
      <c r="AW616" s="630"/>
      <c r="AX616" s="731">
        <f t="shared" si="641"/>
      </c>
    </row>
    <row r="617">
      <c r="A617" s="741"/>
      <c r="B617" s="614" t="s">
        <v>395</v>
      </c>
      <c r="C617" s="614" t="s">
        <v>394</v>
      </c>
      <c r="D617" s="560" t="s">
        <v>410</v>
      </c>
      <c r="E617" s="655" t="s">
        <v>407</v>
      </c>
      <c r="F617" s="617">
        <f t="shared" si="336"/>
      </c>
      <c r="G617" s="617">
        <v>1315.91</v>
      </c>
      <c r="H617" s="617">
        <v>3185.7</v>
      </c>
      <c r="I617" s="659">
        <v>0</v>
      </c>
      <c r="J617" s="555">
        <v>4</v>
      </c>
      <c r="K617" s="617">
        <v>10521.000000000007</v>
      </c>
      <c r="L617" s="555">
        <v>0</v>
      </c>
      <c r="M617" s="617">
        <v>0</v>
      </c>
      <c r="N617" s="622">
        <v>1</v>
      </c>
      <c r="O617" s="556">
        <f t="shared" si="26"/>
      </c>
      <c r="P617" s="624"/>
      <c r="Q617" s="625">
        <f t="shared" si="700"/>
      </c>
      <c r="R617" s="557">
        <f t="shared" si="776"/>
      </c>
      <c r="S617" s="554">
        <f t="shared" si="858"/>
      </c>
      <c r="T617" s="626">
        <f t="shared" si="115"/>
      </c>
      <c r="U617" s="626">
        <f t="shared" si="571"/>
      </c>
      <c r="V617" s="626">
        <f t="shared" si="131"/>
      </c>
      <c r="W617" s="622">
        <v>2</v>
      </c>
      <c r="X617" s="626">
        <f t="shared" si="74"/>
      </c>
      <c r="Y617" s="626">
        <f t="shared" si="56"/>
      </c>
      <c r="Z617" s="626">
        <f t="shared" si="485"/>
      </c>
      <c r="AA617" s="626">
        <f t="shared" si="168"/>
      </c>
      <c r="AB617" s="626">
        <f t="shared" si="209"/>
      </c>
      <c r="AC617" s="556">
        <f t="shared" si="682"/>
      </c>
      <c r="AD617" s="556">
        <f t="shared" si="90"/>
      </c>
      <c r="AE617" s="556">
        <f t="shared" si="377"/>
      </c>
      <c r="AF617" s="556">
        <f t="shared" si="501"/>
      </c>
      <c r="AG617" s="556">
        <f t="shared" si="184"/>
      </c>
      <c r="AH617" s="556">
        <f t="shared" si="225"/>
      </c>
      <c r="AI617" s="556">
        <f t="shared" si="897"/>
      </c>
      <c r="AJ617" s="622">
        <v>67</v>
      </c>
      <c r="AK617" s="628">
        <v>46075</v>
      </c>
      <c r="AL617" s="628">
        <v>639</v>
      </c>
      <c r="AM617" s="628">
        <v>622</v>
      </c>
      <c r="AN617" s="628">
        <v>221</v>
      </c>
      <c r="AO617" s="555">
        <v>26</v>
      </c>
      <c r="AP617" s="622">
        <v>88</v>
      </c>
      <c r="AQ617" s="555">
        <v>141</v>
      </c>
      <c r="AR617" s="555">
        <v>4</v>
      </c>
      <c r="AS617" s="628">
        <v>7</v>
      </c>
      <c r="AT617" s="628">
        <v>0</v>
      </c>
      <c r="AU617" s="628">
        <v>57</v>
      </c>
      <c r="AV617" s="630"/>
      <c r="AW617" s="630"/>
      <c r="AX617" s="731">
        <f t="shared" si="641"/>
      </c>
    </row>
    <row r="618">
      <c r="A618" s="741"/>
      <c r="B618" s="614" t="s">
        <v>395</v>
      </c>
      <c r="C618" s="614" t="s">
        <v>394</v>
      </c>
      <c r="D618" s="560" t="s">
        <v>410</v>
      </c>
      <c r="E618" s="655" t="s">
        <v>408</v>
      </c>
      <c r="F618" s="617">
        <f t="shared" si="336"/>
      </c>
      <c r="G618" s="617">
        <v>1392.87</v>
      </c>
      <c r="H618" s="617">
        <v>1917.59</v>
      </c>
      <c r="I618" s="659">
        <v>0</v>
      </c>
      <c r="J618" s="557">
        <v>6</v>
      </c>
      <c r="K618" s="618">
        <v>16563.710000000006</v>
      </c>
      <c r="L618" s="555">
        <v>1</v>
      </c>
      <c r="M618" s="617">
        <v>6216.210000000003</v>
      </c>
      <c r="N618" s="622">
        <v>0</v>
      </c>
      <c r="O618" s="556">
        <f t="shared" si="26"/>
      </c>
      <c r="P618" s="624"/>
      <c r="Q618" s="625">
        <f t="shared" si="700"/>
      </c>
      <c r="R618" s="557">
        <f t="shared" si="776"/>
      </c>
      <c r="S618" s="554">
        <f t="shared" si="858"/>
      </c>
      <c r="T618" s="626">
        <f t="shared" si="115"/>
      </c>
      <c r="U618" s="626">
        <f t="shared" si="571"/>
      </c>
      <c r="V618" s="626">
        <f t="shared" si="131"/>
      </c>
      <c r="W618" s="622">
        <v>6</v>
      </c>
      <c r="X618" s="626">
        <f t="shared" si="74"/>
      </c>
      <c r="Y618" s="626">
        <f t="shared" si="56"/>
      </c>
      <c r="Z618" s="626">
        <f t="shared" si="485"/>
      </c>
      <c r="AA618" s="626">
        <f t="shared" si="168"/>
      </c>
      <c r="AB618" s="626">
        <f t="shared" si="209"/>
      </c>
      <c r="AC618" s="556">
        <f t="shared" si="682"/>
      </c>
      <c r="AD618" s="556">
        <f t="shared" si="90"/>
      </c>
      <c r="AE618" s="556">
        <f t="shared" si="377"/>
      </c>
      <c r="AF618" s="556">
        <f t="shared" si="501"/>
      </c>
      <c r="AG618" s="556">
        <f t="shared" si="184"/>
      </c>
      <c r="AH618" s="556">
        <f t="shared" si="225"/>
      </c>
      <c r="AI618" s="556">
        <f t="shared" si="897"/>
      </c>
      <c r="AJ618" s="622">
        <v>68</v>
      </c>
      <c r="AK618" s="622">
        <v>37220</v>
      </c>
      <c r="AL618" s="628">
        <v>434</v>
      </c>
      <c r="AM618" s="628">
        <v>444</v>
      </c>
      <c r="AN618" s="628">
        <v>108</v>
      </c>
      <c r="AO618" s="555">
        <v>22</v>
      </c>
      <c r="AP618" s="622">
        <v>91</v>
      </c>
      <c r="AQ618" s="555">
        <v>88</v>
      </c>
      <c r="AR618" s="555">
        <v>7</v>
      </c>
      <c r="AS618" s="628">
        <v>6</v>
      </c>
      <c r="AT618" s="628">
        <v>1</v>
      </c>
      <c r="AU618" s="628">
        <v>31</v>
      </c>
      <c r="AV618" s="630"/>
      <c r="AW618" s="630"/>
      <c r="AX618" s="731">
        <f t="shared" si="641"/>
      </c>
    </row>
    <row r="619">
      <c r="A619" s="741"/>
      <c r="B619" s="614" t="s">
        <v>395</v>
      </c>
      <c r="C619" s="614" t="s">
        <v>394</v>
      </c>
      <c r="D619" s="560" t="s">
        <v>410</v>
      </c>
      <c r="E619" s="655" t="s">
        <v>409</v>
      </c>
      <c r="F619" s="617">
        <f t="shared" si="336"/>
      </c>
      <c r="G619" s="618">
        <v>1421.9499999999998</v>
      </c>
      <c r="H619" s="618">
        <v>2017.85</v>
      </c>
      <c r="I619" s="659">
        <v>0</v>
      </c>
      <c r="J619" s="555">
        <v>1</v>
      </c>
      <c r="K619" s="618">
        <v>3108.109999999986</v>
      </c>
      <c r="L619" s="555">
        <v>0</v>
      </c>
      <c r="M619" s="617">
        <v>0</v>
      </c>
      <c r="N619" s="622">
        <v>0</v>
      </c>
      <c r="O619" s="556">
        <f t="shared" si="26"/>
      </c>
      <c r="P619" s="624"/>
      <c r="Q619" s="625">
        <f t="shared" si="700"/>
      </c>
      <c r="R619" s="557">
        <f t="shared" si="776"/>
      </c>
      <c r="S619" s="554">
        <f t="shared" si="858"/>
      </c>
      <c r="T619" s="626">
        <f t="shared" si="115"/>
      </c>
      <c r="U619" s="626">
        <f t="shared" si="571"/>
      </c>
      <c r="V619" s="626">
        <f t="shared" si="131"/>
      </c>
      <c r="W619" s="622">
        <v>1</v>
      </c>
      <c r="X619" s="626">
        <f t="shared" si="74"/>
      </c>
      <c r="Y619" s="626">
        <f t="shared" si="56"/>
      </c>
      <c r="Z619" s="626">
        <f t="shared" si="485"/>
      </c>
      <c r="AA619" s="626">
        <f t="shared" si="168"/>
      </c>
      <c r="AB619" s="626">
        <f t="shared" si="209"/>
      </c>
      <c r="AC619" s="556">
        <f t="shared" si="682"/>
      </c>
      <c r="AD619" s="556">
        <f t="shared" si="90"/>
      </c>
      <c r="AE619" s="556">
        <f t="shared" si="377"/>
      </c>
      <c r="AF619" s="556">
        <f t="shared" si="501"/>
      </c>
      <c r="AG619" s="556">
        <f t="shared" si="184"/>
      </c>
      <c r="AH619" s="556">
        <f t="shared" si="225"/>
      </c>
      <c r="AI619" s="556">
        <f t="shared" si="897"/>
      </c>
      <c r="AJ619" s="622">
        <v>69</v>
      </c>
      <c r="AK619" s="628">
        <v>27595</v>
      </c>
      <c r="AL619" s="628">
        <v>377</v>
      </c>
      <c r="AM619" s="628">
        <v>372</v>
      </c>
      <c r="AN619" s="628">
        <v>100</v>
      </c>
      <c r="AO619" s="555">
        <v>20</v>
      </c>
      <c r="AP619" s="622">
        <v>68</v>
      </c>
      <c r="AQ619" s="555">
        <v>80</v>
      </c>
      <c r="AR619" s="555">
        <v>1</v>
      </c>
      <c r="AS619" s="622">
        <v>12</v>
      </c>
      <c r="AT619" s="622">
        <v>1</v>
      </c>
      <c r="AU619" s="622">
        <v>29</v>
      </c>
      <c r="AV619" s="630"/>
      <c r="AW619" s="630"/>
      <c r="AX619" s="731">
        <f t="shared" si="641"/>
      </c>
    </row>
    <row r="620">
      <c r="A620" s="741"/>
      <c r="B620" s="641" t="s">
        <v>397</v>
      </c>
      <c r="C620" s="641"/>
      <c r="D620" s="641"/>
      <c r="E620" s="641"/>
      <c r="F620" s="642">
        <f>SUM(F615:F619)</f>
      </c>
      <c r="G620" s="642">
        <f>SUM(G615:G619)</f>
      </c>
      <c r="H620" s="642">
        <f>SUM(H615:H619)</f>
      </c>
      <c r="I620" s="624">
        <f>SUM(I615:I619)</f>
      </c>
      <c r="J620" s="644">
        <f>SUM(J615:J619)</f>
      </c>
      <c r="K620" s="642">
        <f>SUM(K615:K619)</f>
      </c>
      <c r="L620" s="644">
        <f>SUM(L615:L619)</f>
      </c>
      <c r="M620" s="642">
        <f>SUM(M615:M619)</f>
      </c>
      <c r="N620" s="651">
        <f>SUM(N615:N619)</f>
      </c>
      <c r="O620" s="648">
        <f t="shared" si="26"/>
      </c>
      <c r="P620" s="649">
        <f>SUM(P615:P619)</f>
      </c>
      <c r="Q620" s="625">
        <f t="shared" si="700"/>
      </c>
      <c r="R620" s="667">
        <f>SUM(R615:R619)</f>
      </c>
      <c r="S620" s="668">
        <f>SUM(S615:S619)</f>
      </c>
      <c r="T620" s="650">
        <f t="shared" si="115"/>
      </c>
      <c r="U620" s="650">
        <f t="shared" si="571"/>
      </c>
      <c r="V620" s="650">
        <f t="shared" si="131"/>
      </c>
      <c r="W620" s="651">
        <f>SUM(W615:W619)</f>
      </c>
      <c r="X620" s="650">
        <f t="shared" si="74"/>
      </c>
      <c r="Y620" s="650">
        <f t="shared" si="56"/>
      </c>
      <c r="Z620" s="650">
        <f t="shared" si="485"/>
      </c>
      <c r="AA620" s="650">
        <f t="shared" si="168"/>
      </c>
      <c r="AB620" s="650">
        <f t="shared" si="209"/>
      </c>
      <c r="AC620" s="648">
        <f t="shared" si="682"/>
      </c>
      <c r="AD620" s="648">
        <f t="shared" si="90"/>
      </c>
      <c r="AE620" s="648">
        <f t="shared" si="377"/>
      </c>
      <c r="AF620" s="648">
        <f t="shared" si="501"/>
      </c>
      <c r="AG620" s="648">
        <f t="shared" si="184"/>
      </c>
      <c r="AH620" s="648">
        <f t="shared" si="225"/>
      </c>
      <c r="AI620" s="648">
        <f t="shared" si="897"/>
      </c>
      <c r="AJ620" s="651">
        <f>AVERAGE(AJ615:AJ619)</f>
      </c>
      <c r="AK620" s="651">
        <f>SUM(AK615:AK619)</f>
      </c>
      <c r="AL620" s="651">
        <f>SUM(AL615:AL619)</f>
      </c>
      <c r="AM620" s="651">
        <f>SUM(AM615:AM619)</f>
      </c>
      <c r="AN620" s="651">
        <f>SUM(AN615:AN619)</f>
      </c>
      <c r="AO620" s="667">
        <f>SUM(AO615:AO619)</f>
      </c>
      <c r="AP620" s="651">
        <f>SUM(AP615:AP619)</f>
      </c>
      <c r="AQ620" s="667">
        <f>SUM(AQ615:AQ619)</f>
      </c>
      <c r="AR620" s="667">
        <f>SUM(AR615:AR619)</f>
      </c>
      <c r="AS620" s="651">
        <f>SUM(AS615:AS619)</f>
      </c>
      <c r="AT620" s="651">
        <f>SUM(AT615:AT619)</f>
      </c>
      <c r="AU620" s="651">
        <f>SUM(AU615:AU619)</f>
      </c>
      <c r="AV620" s="654"/>
      <c r="AW620" s="654"/>
      <c r="AX620" s="651">
        <f>SUM(AX615:AX619)</f>
      </c>
    </row>
    <row r="621">
      <c r="A621" s="741"/>
      <c r="B621" s="692" t="s">
        <v>458</v>
      </c>
      <c r="C621" s="560" t="s">
        <v>412</v>
      </c>
      <c r="D621" s="560" t="s">
        <v>392</v>
      </c>
      <c r="E621" s="616" t="s">
        <v>411</v>
      </c>
      <c r="F621" s="617">
        <f t="shared" ref="F621:F625" si="337">G621+H621+I621</f>
      </c>
      <c r="G621" s="618">
        <v>1623.04</v>
      </c>
      <c r="H621" s="618">
        <v>1233.41</v>
      </c>
      <c r="I621" s="659">
        <v>0</v>
      </c>
      <c r="J621" s="557">
        <v>2</v>
      </c>
      <c r="K621" s="618">
        <v>5810.809999999998</v>
      </c>
      <c r="L621" s="557">
        <v>0</v>
      </c>
      <c r="M621" s="618">
        <v>0</v>
      </c>
      <c r="N621" s="622">
        <v>0</v>
      </c>
      <c r="O621" s="556">
        <f t="shared" si="26"/>
      </c>
      <c r="P621" s="624"/>
      <c r="Q621" s="625">
        <f t="shared" si="700"/>
      </c>
      <c r="R621" s="557">
        <f t="shared" ref="R621:R625" si="777">J621+L621</f>
      </c>
      <c r="S621" s="554">
        <f t="shared" ref="S621:S625" si="859">K621+M621</f>
      </c>
      <c r="T621" s="626">
        <f t="shared" si="115"/>
      </c>
      <c r="U621" s="626">
        <f t="shared" si="571"/>
      </c>
      <c r="V621" s="626">
        <f t="shared" si="131"/>
      </c>
      <c r="W621" s="622">
        <v>1</v>
      </c>
      <c r="X621" s="626">
        <f t="shared" si="74"/>
      </c>
      <c r="Y621" s="626">
        <f t="shared" si="56"/>
      </c>
      <c r="Z621" s="626">
        <f t="shared" si="485"/>
      </c>
      <c r="AA621" s="626">
        <f t="shared" si="168"/>
      </c>
      <c r="AB621" s="626">
        <f t="shared" si="209"/>
      </c>
      <c r="AC621" s="556">
        <f t="shared" si="682"/>
      </c>
      <c r="AD621" s="556">
        <f t="shared" si="90"/>
      </c>
      <c r="AE621" s="556">
        <f t="shared" si="377"/>
      </c>
      <c r="AF621" s="556">
        <f t="shared" si="501"/>
      </c>
      <c r="AG621" s="556">
        <f t="shared" si="184"/>
      </c>
      <c r="AH621" s="556">
        <f t="shared" si="225"/>
      </c>
      <c r="AI621" s="556">
        <f t="shared" si="897"/>
      </c>
      <c r="AJ621" s="622">
        <v>68</v>
      </c>
      <c r="AK621" s="628">
        <v>25563</v>
      </c>
      <c r="AL621" s="628">
        <v>509</v>
      </c>
      <c r="AM621" s="628">
        <v>514</v>
      </c>
      <c r="AN621" s="628">
        <v>98</v>
      </c>
      <c r="AO621" s="555">
        <v>18</v>
      </c>
      <c r="AP621" s="628">
        <v>62</v>
      </c>
      <c r="AQ621" s="555">
        <v>74</v>
      </c>
      <c r="AR621" s="555">
        <v>2</v>
      </c>
      <c r="AS621" s="628">
        <v>3</v>
      </c>
      <c r="AT621" s="628">
        <v>2</v>
      </c>
      <c r="AU621" s="628">
        <v>14</v>
      </c>
      <c r="AV621" s="630"/>
      <c r="AW621" s="630"/>
      <c r="AX621" s="731">
        <f t="shared" ref="AX621:AX625" si="642">COUNT(AU621)</f>
      </c>
    </row>
    <row r="622">
      <c r="A622" s="741"/>
      <c r="B622" s="692" t="s">
        <v>458</v>
      </c>
      <c r="C622" s="560" t="s">
        <v>412</v>
      </c>
      <c r="D622" s="560" t="s">
        <v>392</v>
      </c>
      <c r="E622" s="616" t="s">
        <v>413</v>
      </c>
      <c r="F622" s="617">
        <f t="shared" si="337"/>
      </c>
      <c r="G622" s="618">
        <v>2816</v>
      </c>
      <c r="H622" s="618">
        <v>1201.06</v>
      </c>
      <c r="I622" s="659">
        <v>0</v>
      </c>
      <c r="J622" s="555">
        <v>4</v>
      </c>
      <c r="K622" s="617">
        <v>9086.220000000001</v>
      </c>
      <c r="L622" s="555">
        <v>0</v>
      </c>
      <c r="M622" s="617">
        <v>0</v>
      </c>
      <c r="N622" s="622">
        <v>0</v>
      </c>
      <c r="O622" s="556">
        <f t="shared" si="26"/>
      </c>
      <c r="P622" s="624"/>
      <c r="Q622" s="625">
        <f t="shared" si="700"/>
      </c>
      <c r="R622" s="557">
        <f t="shared" si="777"/>
      </c>
      <c r="S622" s="554">
        <f t="shared" si="859"/>
      </c>
      <c r="T622" s="626">
        <f t="shared" si="115"/>
      </c>
      <c r="U622" s="626">
        <f t="shared" si="571"/>
      </c>
      <c r="V622" s="626">
        <f t="shared" si="131"/>
      </c>
      <c r="W622" s="622">
        <v>3</v>
      </c>
      <c r="X622" s="626">
        <f t="shared" si="74"/>
      </c>
      <c r="Y622" s="626">
        <f t="shared" si="56"/>
      </c>
      <c r="Z622" s="626">
        <f t="shared" si="485"/>
      </c>
      <c r="AA622" s="626">
        <f t="shared" si="168"/>
      </c>
      <c r="AB622" s="626">
        <f t="shared" si="209"/>
      </c>
      <c r="AC622" s="556">
        <f t="shared" si="682"/>
      </c>
      <c r="AD622" s="556">
        <f t="shared" si="90"/>
      </c>
      <c r="AE622" s="556">
        <f t="shared" si="377"/>
      </c>
      <c r="AF622" s="556">
        <f t="shared" si="501"/>
      </c>
      <c r="AG622" s="556">
        <f t="shared" si="184"/>
      </c>
      <c r="AH622" s="556">
        <f t="shared" si="225"/>
      </c>
      <c r="AI622" s="556">
        <f t="shared" si="897"/>
      </c>
      <c r="AJ622" s="622">
        <v>67</v>
      </c>
      <c r="AK622" s="628">
        <v>25312</v>
      </c>
      <c r="AL622" s="628">
        <v>618</v>
      </c>
      <c r="AM622" s="628">
        <v>635</v>
      </c>
      <c r="AN622" s="628">
        <v>98</v>
      </c>
      <c r="AO622" s="555">
        <v>19</v>
      </c>
      <c r="AP622" s="628">
        <v>82</v>
      </c>
      <c r="AQ622" s="557">
        <v>87</v>
      </c>
      <c r="AR622" s="555">
        <v>4</v>
      </c>
      <c r="AS622" s="628">
        <v>4</v>
      </c>
      <c r="AT622" s="628">
        <v>1</v>
      </c>
      <c r="AU622" s="628">
        <v>14</v>
      </c>
      <c r="AV622" s="630"/>
      <c r="AW622" s="630"/>
      <c r="AX622" s="731">
        <f t="shared" si="642"/>
      </c>
    </row>
    <row r="623">
      <c r="A623" s="741"/>
      <c r="B623" s="692" t="s">
        <v>458</v>
      </c>
      <c r="C623" s="560" t="s">
        <v>412</v>
      </c>
      <c r="D623" s="560" t="s">
        <v>392</v>
      </c>
      <c r="E623" s="616" t="s">
        <v>414</v>
      </c>
      <c r="F623" s="617">
        <f t="shared" si="337"/>
      </c>
      <c r="G623" s="617">
        <v>2129.05</v>
      </c>
      <c r="H623" s="618">
        <v>915.42</v>
      </c>
      <c r="I623" s="659">
        <v>0</v>
      </c>
      <c r="J623" s="557">
        <v>3</v>
      </c>
      <c r="K623" s="618">
        <v>7097.810000000012</v>
      </c>
      <c r="L623" s="557">
        <v>0</v>
      </c>
      <c r="M623" s="618">
        <v>0</v>
      </c>
      <c r="N623" s="622">
        <v>0</v>
      </c>
      <c r="O623" s="556">
        <f t="shared" si="26"/>
      </c>
      <c r="P623" s="624"/>
      <c r="Q623" s="625">
        <f t="shared" si="700"/>
      </c>
      <c r="R623" s="557">
        <f t="shared" si="777"/>
      </c>
      <c r="S623" s="554">
        <f t="shared" si="859"/>
      </c>
      <c r="T623" s="626">
        <f t="shared" si="115"/>
      </c>
      <c r="U623" s="626">
        <f t="shared" si="571"/>
      </c>
      <c r="V623" s="626">
        <f t="shared" si="131"/>
      </c>
      <c r="W623" s="622">
        <v>2</v>
      </c>
      <c r="X623" s="626">
        <f t="shared" si="74"/>
      </c>
      <c r="Y623" s="626">
        <f t="shared" si="56"/>
      </c>
      <c r="Z623" s="626">
        <f t="shared" si="485"/>
      </c>
      <c r="AA623" s="626">
        <f t="shared" si="168"/>
      </c>
      <c r="AB623" s="626">
        <f t="shared" si="209"/>
      </c>
      <c r="AC623" s="556">
        <f t="shared" si="682"/>
      </c>
      <c r="AD623" s="556">
        <f t="shared" si="90"/>
      </c>
      <c r="AE623" s="556">
        <f t="shared" si="377"/>
      </c>
      <c r="AF623" s="556">
        <f t="shared" si="501"/>
      </c>
      <c r="AG623" s="556">
        <f t="shared" si="184"/>
      </c>
      <c r="AH623" s="556">
        <f t="shared" si="225"/>
      </c>
      <c r="AI623" s="556">
        <f t="shared" si="897"/>
      </c>
      <c r="AJ623" s="622">
        <v>67</v>
      </c>
      <c r="AK623" s="628">
        <v>17346</v>
      </c>
      <c r="AL623" s="628">
        <v>381</v>
      </c>
      <c r="AM623" s="628">
        <v>403</v>
      </c>
      <c r="AN623" s="628">
        <v>72</v>
      </c>
      <c r="AO623" s="555">
        <v>12</v>
      </c>
      <c r="AP623" s="622">
        <v>44</v>
      </c>
      <c r="AQ623" s="557">
        <v>58</v>
      </c>
      <c r="AR623" s="555">
        <v>4</v>
      </c>
      <c r="AS623" s="628">
        <v>3</v>
      </c>
      <c r="AT623" s="628">
        <v>0</v>
      </c>
      <c r="AU623" s="628">
        <v>12</v>
      </c>
      <c r="AV623" s="630"/>
      <c r="AW623" s="630"/>
      <c r="AX623" s="731">
        <f t="shared" si="642"/>
      </c>
    </row>
    <row r="624">
      <c r="A624" s="741"/>
      <c r="B624" s="692" t="s">
        <v>458</v>
      </c>
      <c r="C624" s="560" t="s">
        <v>412</v>
      </c>
      <c r="D624" s="560" t="s">
        <v>392</v>
      </c>
      <c r="E624" s="616" t="s">
        <v>415</v>
      </c>
      <c r="F624" s="617">
        <f t="shared" si="337"/>
      </c>
      <c r="G624" s="618">
        <v>1849.41</v>
      </c>
      <c r="H624" s="618">
        <v>773.6</v>
      </c>
      <c r="I624" s="659">
        <v>0</v>
      </c>
      <c r="J624" s="555">
        <v>3</v>
      </c>
      <c r="K624" s="617">
        <v>7972.739999999991</v>
      </c>
      <c r="L624" s="555">
        <v>0</v>
      </c>
      <c r="M624" s="617">
        <v>0</v>
      </c>
      <c r="N624" s="622">
        <v>1</v>
      </c>
      <c r="O624" s="556">
        <f t="shared" si="26"/>
      </c>
      <c r="P624" s="624"/>
      <c r="Q624" s="625">
        <f t="shared" si="700"/>
      </c>
      <c r="R624" s="557">
        <f t="shared" si="777"/>
      </c>
      <c r="S624" s="554">
        <f t="shared" si="859"/>
      </c>
      <c r="T624" s="626">
        <f t="shared" si="115"/>
      </c>
      <c r="U624" s="626">
        <f t="shared" si="571"/>
      </c>
      <c r="V624" s="626">
        <f t="shared" si="131"/>
      </c>
      <c r="W624" s="622">
        <v>2</v>
      </c>
      <c r="X624" s="626">
        <f t="shared" si="74"/>
      </c>
      <c r="Y624" s="626">
        <f t="shared" si="56"/>
      </c>
      <c r="Z624" s="626">
        <f t="shared" si="485"/>
      </c>
      <c r="AA624" s="626">
        <f t="shared" si="168"/>
      </c>
      <c r="AB624" s="626">
        <f t="shared" si="209"/>
      </c>
      <c r="AC624" s="556">
        <f t="shared" si="682"/>
      </c>
      <c r="AD624" s="556">
        <f t="shared" si="90"/>
      </c>
      <c r="AE624" s="556">
        <f t="shared" si="377"/>
      </c>
      <c r="AF624" s="556">
        <f t="shared" si="501"/>
      </c>
      <c r="AG624" s="556">
        <f t="shared" si="184"/>
      </c>
      <c r="AH624" s="556">
        <f t="shared" si="225"/>
      </c>
      <c r="AI624" s="556">
        <f t="shared" si="897"/>
      </c>
      <c r="AJ624" s="622">
        <v>66</v>
      </c>
      <c r="AK624" s="628">
        <v>16612</v>
      </c>
      <c r="AL624" s="628">
        <v>380</v>
      </c>
      <c r="AM624" s="628">
        <v>409</v>
      </c>
      <c r="AN624" s="628">
        <v>54</v>
      </c>
      <c r="AO624" s="555">
        <v>11</v>
      </c>
      <c r="AP624" s="628">
        <v>43</v>
      </c>
      <c r="AQ624" s="557">
        <v>42</v>
      </c>
      <c r="AR624" s="555">
        <v>3</v>
      </c>
      <c r="AS624" s="628">
        <v>2</v>
      </c>
      <c r="AT624" s="628">
        <v>3</v>
      </c>
      <c r="AU624" s="628">
        <v>7</v>
      </c>
      <c r="AV624" s="630"/>
      <c r="AW624" s="630"/>
      <c r="AX624" s="731">
        <f t="shared" si="642"/>
      </c>
    </row>
    <row r="625">
      <c r="A625" s="741"/>
      <c r="B625" s="692" t="s">
        <v>458</v>
      </c>
      <c r="C625" s="560" t="s">
        <v>412</v>
      </c>
      <c r="D625" s="560" t="s">
        <v>392</v>
      </c>
      <c r="E625" s="655" t="s">
        <v>416</v>
      </c>
      <c r="F625" s="617">
        <f t="shared" si="337"/>
      </c>
      <c r="G625" s="618">
        <v>2535.21</v>
      </c>
      <c r="H625" s="618">
        <v>1129.6599999999999</v>
      </c>
      <c r="I625" s="659">
        <v>0</v>
      </c>
      <c r="J625" s="557">
        <v>6</v>
      </c>
      <c r="K625" s="618">
        <v>13906.349999999991</v>
      </c>
      <c r="L625" s="557">
        <v>0</v>
      </c>
      <c r="M625" s="618">
        <v>0</v>
      </c>
      <c r="N625" s="622">
        <v>1</v>
      </c>
      <c r="O625" s="556">
        <f t="shared" si="26"/>
      </c>
      <c r="P625" s="624"/>
      <c r="Q625" s="625">
        <f t="shared" si="700"/>
      </c>
      <c r="R625" s="557">
        <f t="shared" si="777"/>
      </c>
      <c r="S625" s="554">
        <f t="shared" si="859"/>
      </c>
      <c r="T625" s="626">
        <f t="shared" si="115"/>
      </c>
      <c r="U625" s="626">
        <f t="shared" si="571"/>
      </c>
      <c r="V625" s="626">
        <f t="shared" si="131"/>
      </c>
      <c r="W625" s="622">
        <v>6</v>
      </c>
      <c r="X625" s="626">
        <f t="shared" si="74"/>
      </c>
      <c r="Y625" s="626">
        <f t="shared" si="56"/>
      </c>
      <c r="Z625" s="626">
        <f t="shared" si="485"/>
      </c>
      <c r="AA625" s="626">
        <f t="shared" si="168"/>
      </c>
      <c r="AB625" s="626">
        <f t="shared" si="209"/>
      </c>
      <c r="AC625" s="556">
        <f t="shared" si="682"/>
      </c>
      <c r="AD625" s="556">
        <f t="shared" si="90"/>
      </c>
      <c r="AE625" s="556">
        <f t="shared" si="377"/>
      </c>
      <c r="AF625" s="556">
        <f t="shared" si="501"/>
      </c>
      <c r="AG625" s="556">
        <f t="shared" si="184"/>
      </c>
      <c r="AH625" s="556">
        <f t="shared" si="225"/>
      </c>
      <c r="AI625" s="556">
        <f t="shared" si="897"/>
      </c>
      <c r="AJ625" s="622">
        <v>64</v>
      </c>
      <c r="AK625" s="628">
        <v>22274</v>
      </c>
      <c r="AL625" s="628">
        <v>618</v>
      </c>
      <c r="AM625" s="628">
        <v>670</v>
      </c>
      <c r="AN625" s="628">
        <v>90</v>
      </c>
      <c r="AO625" s="555">
        <v>28</v>
      </c>
      <c r="AP625" s="628">
        <v>65</v>
      </c>
      <c r="AQ625" s="557">
        <v>72</v>
      </c>
      <c r="AR625" s="555">
        <v>6</v>
      </c>
      <c r="AS625" s="628">
        <v>4</v>
      </c>
      <c r="AT625" s="628">
        <v>1</v>
      </c>
      <c r="AU625" s="628">
        <v>18</v>
      </c>
      <c r="AV625" s="630"/>
      <c r="AW625" s="630"/>
      <c r="AX625" s="731">
        <f t="shared" si="642"/>
      </c>
    </row>
    <row r="626">
      <c r="A626" s="741"/>
      <c r="B626" s="641" t="s">
        <v>397</v>
      </c>
      <c r="C626" s="641"/>
      <c r="D626" s="641"/>
      <c r="E626" s="641"/>
      <c r="F626" s="642">
        <f>SUM(F621:F625)</f>
      </c>
      <c r="G626" s="642">
        <f>SUM(G621:G625)</f>
      </c>
      <c r="H626" s="642">
        <f>SUM(H621:H625)</f>
      </c>
      <c r="I626" s="624">
        <f>SUM(I621:I625)</f>
      </c>
      <c r="J626" s="644">
        <f>SUM(J621:J625)</f>
      </c>
      <c r="K626" s="642">
        <f>SUM(K621:K625)</f>
      </c>
      <c r="L626" s="644">
        <f>SUM(L621:L625)</f>
      </c>
      <c r="M626" s="642">
        <f>SUM(M621:M625)</f>
      </c>
      <c r="N626" s="651">
        <f>SUM(N621:N625)</f>
      </c>
      <c r="O626" s="648">
        <f t="shared" si="26"/>
      </c>
      <c r="P626" s="649">
        <f>SUM(P621:P625)</f>
      </c>
      <c r="Q626" s="625">
        <f t="shared" si="700"/>
      </c>
      <c r="R626" s="667">
        <f>SUM(R621:R625)</f>
      </c>
      <c r="S626" s="668">
        <f>SUM(S621:S625)</f>
      </c>
      <c r="T626" s="650">
        <f t="shared" si="115"/>
      </c>
      <c r="U626" s="650">
        <f t="shared" si="571"/>
      </c>
      <c r="V626" s="650">
        <f t="shared" si="131"/>
      </c>
      <c r="W626" s="651">
        <f>SUM(W621:W625)</f>
      </c>
      <c r="X626" s="650">
        <f t="shared" si="74"/>
      </c>
      <c r="Y626" s="650">
        <f t="shared" si="56"/>
      </c>
      <c r="Z626" s="650">
        <f t="shared" si="485"/>
      </c>
      <c r="AA626" s="650">
        <f t="shared" si="168"/>
      </c>
      <c r="AB626" s="650">
        <f t="shared" si="209"/>
      </c>
      <c r="AC626" s="648">
        <f t="shared" si="682"/>
      </c>
      <c r="AD626" s="648">
        <f t="shared" si="90"/>
      </c>
      <c r="AE626" s="648">
        <f t="shared" si="377"/>
      </c>
      <c r="AF626" s="648">
        <f t="shared" si="501"/>
      </c>
      <c r="AG626" s="648">
        <f t="shared" si="184"/>
      </c>
      <c r="AH626" s="648">
        <f t="shared" si="225"/>
      </c>
      <c r="AI626" s="648">
        <f t="shared" si="897"/>
      </c>
      <c r="AJ626" s="651">
        <f>AVERAGE(AJ621:AJ625)</f>
      </c>
      <c r="AK626" s="651">
        <f>SUM(AK621:AK625)</f>
      </c>
      <c r="AL626" s="651">
        <f>SUM(AL621:AL625)</f>
      </c>
      <c r="AM626" s="651">
        <f>SUM(AM621:AM625)</f>
      </c>
      <c r="AN626" s="651">
        <f>SUM(AN621:AN625)</f>
      </c>
      <c r="AO626" s="667">
        <f>SUM(AO621:AO625)</f>
      </c>
      <c r="AP626" s="651">
        <f>SUM(AP621:AP625)</f>
      </c>
      <c r="AQ626" s="667">
        <f>SUM(AQ621:AQ625)</f>
      </c>
      <c r="AR626" s="667">
        <f>SUM(AR621:AR625)</f>
      </c>
      <c r="AS626" s="651">
        <f>SUM(AS621:AS625)</f>
      </c>
      <c r="AT626" s="651">
        <f>SUM(AT621:AT625)</f>
      </c>
      <c r="AU626" s="651">
        <f>SUM(AU621:AU625)</f>
      </c>
      <c r="AV626" s="654"/>
      <c r="AW626" s="654"/>
      <c r="AX626" s="651">
        <f>SUM(AX621:AX625)</f>
      </c>
    </row>
    <row r="627">
      <c r="A627" s="741"/>
      <c r="B627" s="692" t="s">
        <v>458</v>
      </c>
      <c r="C627" s="560" t="s">
        <v>412</v>
      </c>
      <c r="D627" s="560" t="s">
        <v>423</v>
      </c>
      <c r="E627" s="616" t="s">
        <v>418</v>
      </c>
      <c r="F627" s="617">
        <f t="shared" ref="F627:F629" si="338">G627+H627+I627</f>
      </c>
      <c r="G627" s="618">
        <v>2231.1400000000003</v>
      </c>
      <c r="H627" s="618">
        <v>1373.63</v>
      </c>
      <c r="I627" s="659">
        <v>0</v>
      </c>
      <c r="J627" s="557">
        <v>5</v>
      </c>
      <c r="K627" s="618">
        <v>10107.809999999998</v>
      </c>
      <c r="L627" s="557">
        <v>0</v>
      </c>
      <c r="M627" s="618">
        <v>0</v>
      </c>
      <c r="N627" s="622">
        <v>2</v>
      </c>
      <c r="O627" s="556">
        <f t="shared" si="26"/>
      </c>
      <c r="P627" s="624"/>
      <c r="Q627" s="625">
        <f t="shared" si="700"/>
      </c>
      <c r="R627" s="557">
        <f t="shared" ref="R627:R629" si="778">J627+L627</f>
      </c>
      <c r="S627" s="554">
        <f t="shared" ref="S627:S629" si="860">K627+M627</f>
      </c>
      <c r="T627" s="626">
        <f t="shared" si="115"/>
      </c>
      <c r="U627" s="626">
        <f t="shared" si="571"/>
      </c>
      <c r="V627" s="626">
        <f t="shared" si="131"/>
      </c>
      <c r="W627" s="622">
        <v>3</v>
      </c>
      <c r="X627" s="626">
        <f t="shared" si="74"/>
      </c>
      <c r="Y627" s="626">
        <f t="shared" si="56"/>
      </c>
      <c r="Z627" s="626">
        <f t="shared" si="485"/>
      </c>
      <c r="AA627" s="626">
        <f t="shared" si="168"/>
      </c>
      <c r="AB627" s="626">
        <f t="shared" si="209"/>
      </c>
      <c r="AC627" s="556">
        <f t="shared" si="682"/>
      </c>
      <c r="AD627" s="556">
        <f t="shared" si="90"/>
      </c>
      <c r="AE627" s="556">
        <f t="shared" si="377"/>
      </c>
      <c r="AF627" s="556">
        <f t="shared" si="501"/>
      </c>
      <c r="AG627" s="556">
        <f t="shared" si="184"/>
      </c>
      <c r="AH627" s="556">
        <f t="shared" si="225"/>
      </c>
      <c r="AI627" s="556">
        <f t="shared" si="897"/>
      </c>
      <c r="AJ627" s="622">
        <v>63</v>
      </c>
      <c r="AK627" s="628">
        <v>30681</v>
      </c>
      <c r="AL627" s="628">
        <v>827</v>
      </c>
      <c r="AM627" s="628">
        <v>854</v>
      </c>
      <c r="AN627" s="628">
        <v>125</v>
      </c>
      <c r="AO627" s="555">
        <v>25</v>
      </c>
      <c r="AP627" s="628">
        <v>74</v>
      </c>
      <c r="AQ627" s="557">
        <v>97</v>
      </c>
      <c r="AR627" s="555">
        <v>5</v>
      </c>
      <c r="AS627" s="628">
        <v>3</v>
      </c>
      <c r="AT627" s="628">
        <v>5</v>
      </c>
      <c r="AU627" s="628">
        <v>17</v>
      </c>
      <c r="AV627" s="630"/>
      <c r="AW627" s="630"/>
      <c r="AX627" s="731">
        <f t="shared" ref="AX627:AX629" si="643">COUNT(AU627)</f>
      </c>
    </row>
    <row r="628">
      <c r="A628" s="741"/>
      <c r="B628" s="692" t="s">
        <v>458</v>
      </c>
      <c r="C628" s="560" t="s">
        <v>412</v>
      </c>
      <c r="D628" s="560" t="s">
        <v>423</v>
      </c>
      <c r="E628" s="616" t="s">
        <v>419</v>
      </c>
      <c r="F628" s="617">
        <f t="shared" si="338"/>
      </c>
      <c r="G628" s="618">
        <v>3757.3</v>
      </c>
      <c r="H628" s="618">
        <v>1318.7</v>
      </c>
      <c r="I628" s="659">
        <v>0</v>
      </c>
      <c r="J628" s="557">
        <v>6</v>
      </c>
      <c r="K628" s="618">
        <v>14343.620000000024</v>
      </c>
      <c r="L628" s="557">
        <v>1</v>
      </c>
      <c r="M628" s="618">
        <v>3989.699999999997</v>
      </c>
      <c r="N628" s="622">
        <v>0</v>
      </c>
      <c r="O628" s="556">
        <f t="shared" si="26"/>
      </c>
      <c r="P628" s="624"/>
      <c r="Q628" s="625">
        <f t="shared" si="700"/>
      </c>
      <c r="R628" s="557">
        <f t="shared" si="778"/>
      </c>
      <c r="S628" s="554">
        <f t="shared" si="860"/>
      </c>
      <c r="T628" s="626">
        <f t="shared" si="115"/>
      </c>
      <c r="U628" s="626">
        <f t="shared" si="571"/>
      </c>
      <c r="V628" s="626">
        <f t="shared" si="131"/>
      </c>
      <c r="W628" s="622">
        <v>5</v>
      </c>
      <c r="X628" s="626">
        <f t="shared" si="74"/>
      </c>
      <c r="Y628" s="626">
        <f t="shared" si="56"/>
      </c>
      <c r="Z628" s="626">
        <f t="shared" si="485"/>
      </c>
      <c r="AA628" s="626">
        <f t="shared" si="168"/>
      </c>
      <c r="AB628" s="626">
        <f t="shared" si="209"/>
      </c>
      <c r="AC628" s="556">
        <f t="shared" si="682"/>
      </c>
      <c r="AD628" s="556">
        <f t="shared" si="90"/>
      </c>
      <c r="AE628" s="556">
        <f t="shared" si="377"/>
      </c>
      <c r="AF628" s="556">
        <f t="shared" si="501"/>
      </c>
      <c r="AG628" s="556">
        <f t="shared" si="184"/>
      </c>
      <c r="AH628" s="556">
        <f t="shared" si="225"/>
      </c>
      <c r="AI628" s="556">
        <f t="shared" si="897"/>
      </c>
      <c r="AJ628" s="622">
        <v>61</v>
      </c>
      <c r="AK628" s="628">
        <v>35482</v>
      </c>
      <c r="AL628" s="628">
        <v>1023</v>
      </c>
      <c r="AM628" s="628">
        <v>1051</v>
      </c>
      <c r="AN628" s="628">
        <v>133</v>
      </c>
      <c r="AO628" s="555">
        <v>35</v>
      </c>
      <c r="AP628" s="628">
        <v>93</v>
      </c>
      <c r="AQ628" s="557">
        <v>143</v>
      </c>
      <c r="AR628" s="555">
        <v>8</v>
      </c>
      <c r="AS628" s="628">
        <v>10</v>
      </c>
      <c r="AT628" s="628">
        <v>1</v>
      </c>
      <c r="AU628" s="628">
        <v>22</v>
      </c>
      <c r="AV628" s="630"/>
      <c r="AW628" s="630"/>
      <c r="AX628" s="731">
        <f t="shared" si="643"/>
      </c>
    </row>
    <row r="629">
      <c r="A629" s="741"/>
      <c r="B629" s="692" t="s">
        <v>458</v>
      </c>
      <c r="C629" s="560" t="s">
        <v>412</v>
      </c>
      <c r="D629" s="560" t="s">
        <v>423</v>
      </c>
      <c r="E629" s="655" t="s">
        <v>420</v>
      </c>
      <c r="F629" s="617">
        <f t="shared" si="338"/>
      </c>
      <c r="G629" s="618">
        <v>2379.55</v>
      </c>
      <c r="H629" s="618">
        <v>1024.78</v>
      </c>
      <c r="I629" s="659">
        <v>0</v>
      </c>
      <c r="J629" s="557">
        <v>2</v>
      </c>
      <c r="K629" s="618">
        <v>4361.579999999987</v>
      </c>
      <c r="L629" s="557">
        <v>0</v>
      </c>
      <c r="M629" s="618">
        <v>0</v>
      </c>
      <c r="N629" s="622">
        <v>1</v>
      </c>
      <c r="O629" s="556">
        <f t="shared" si="26"/>
      </c>
      <c r="P629" s="624"/>
      <c r="Q629" s="625">
        <f t="shared" si="700"/>
      </c>
      <c r="R629" s="557">
        <f t="shared" si="778"/>
      </c>
      <c r="S629" s="554">
        <f t="shared" si="860"/>
      </c>
      <c r="T629" s="626">
        <f t="shared" si="115"/>
      </c>
      <c r="U629" s="626">
        <f t="shared" si="571"/>
      </c>
      <c r="V629" s="626">
        <f t="shared" si="131"/>
      </c>
      <c r="W629" s="622">
        <v>2</v>
      </c>
      <c r="X629" s="626">
        <f t="shared" si="74"/>
      </c>
      <c r="Y629" s="626">
        <f t="shared" si="56"/>
      </c>
      <c r="Z629" s="626">
        <f t="shared" si="485"/>
      </c>
      <c r="AA629" s="626">
        <f t="shared" si="168"/>
      </c>
      <c r="AB629" s="626">
        <f t="shared" si="209"/>
      </c>
      <c r="AC629" s="556">
        <f t="shared" si="682"/>
      </c>
      <c r="AD629" s="556">
        <f t="shared" si="90"/>
      </c>
      <c r="AE629" s="556">
        <f t="shared" si="377"/>
      </c>
      <c r="AF629" s="556">
        <f t="shared" si="501"/>
      </c>
      <c r="AG629" s="556">
        <f t="shared" si="184"/>
      </c>
      <c r="AH629" s="556">
        <f t="shared" si="225"/>
      </c>
      <c r="AI629" s="556">
        <f t="shared" si="897"/>
      </c>
      <c r="AJ629" s="622">
        <v>59</v>
      </c>
      <c r="AK629" s="628">
        <v>32954</v>
      </c>
      <c r="AL629" s="628">
        <v>1071</v>
      </c>
      <c r="AM629" s="628">
        <v>1141</v>
      </c>
      <c r="AN629" s="628">
        <v>104</v>
      </c>
      <c r="AO629" s="555">
        <v>17</v>
      </c>
      <c r="AP629" s="628">
        <v>53</v>
      </c>
      <c r="AQ629" s="557">
        <v>99</v>
      </c>
      <c r="AR629" s="555">
        <v>2</v>
      </c>
      <c r="AS629" s="628">
        <v>3</v>
      </c>
      <c r="AT629" s="628">
        <v>0</v>
      </c>
      <c r="AU629" s="628">
        <v>14</v>
      </c>
      <c r="AV629" s="630"/>
      <c r="AW629" s="630"/>
      <c r="AX629" s="731">
        <f t="shared" si="643"/>
      </c>
    </row>
    <row r="630">
      <c r="A630" s="741"/>
      <c r="B630" s="641" t="s">
        <v>397</v>
      </c>
      <c r="C630" s="641"/>
      <c r="D630" s="641"/>
      <c r="E630" s="641"/>
      <c r="F630" s="642">
        <f>SUM(F627:F629)</f>
      </c>
      <c r="G630" s="642">
        <f>SUM(G627:G629)</f>
      </c>
      <c r="H630" s="642">
        <f>SUM(H627:H629)</f>
      </c>
      <c r="I630" s="624">
        <f>SUM(I627:I629)</f>
      </c>
      <c r="J630" s="644">
        <f>SUM(J627:J629)</f>
      </c>
      <c r="K630" s="642">
        <f>SUM(K627:K629)</f>
      </c>
      <c r="L630" s="644">
        <f>SUM(L627:L629)</f>
      </c>
      <c r="M630" s="642">
        <f>SUM(M627:M629)</f>
      </c>
      <c r="N630" s="651">
        <f>SUM(N627:N629)</f>
      </c>
      <c r="O630" s="648">
        <f t="shared" si="26"/>
      </c>
      <c r="P630" s="649">
        <f>SUM(P627:P629)</f>
      </c>
      <c r="Q630" s="625">
        <f t="shared" si="700"/>
      </c>
      <c r="R630" s="667">
        <f>SUM(R627:R629)</f>
      </c>
      <c r="S630" s="668">
        <f>SUM(S627:S629)</f>
      </c>
      <c r="T630" s="650">
        <f t="shared" si="115"/>
      </c>
      <c r="U630" s="650">
        <f t="shared" si="571"/>
      </c>
      <c r="V630" s="650">
        <f t="shared" si="131"/>
      </c>
      <c r="W630" s="651">
        <f>SUM(W627:W629)</f>
      </c>
      <c r="X630" s="650">
        <f t="shared" si="74"/>
      </c>
      <c r="Y630" s="650">
        <f t="shared" si="56"/>
      </c>
      <c r="Z630" s="650">
        <f t="shared" si="485"/>
      </c>
      <c r="AA630" s="650">
        <f t="shared" si="168"/>
      </c>
      <c r="AB630" s="650">
        <f t="shared" si="209"/>
      </c>
      <c r="AC630" s="648">
        <f t="shared" si="682"/>
      </c>
      <c r="AD630" s="648">
        <f t="shared" si="90"/>
      </c>
      <c r="AE630" s="648">
        <f t="shared" si="377"/>
      </c>
      <c r="AF630" s="648">
        <f t="shared" si="501"/>
      </c>
      <c r="AG630" s="648">
        <f t="shared" si="184"/>
      </c>
      <c r="AH630" s="648">
        <f t="shared" si="225"/>
      </c>
      <c r="AI630" s="648">
        <f t="shared" si="897"/>
      </c>
      <c r="AJ630" s="651">
        <f>AVERAGE(AJ627:AJ629)</f>
      </c>
      <c r="AK630" s="651">
        <f>SUM(AK627:AK629)</f>
      </c>
      <c r="AL630" s="651">
        <f>SUM(AL627:AL629)</f>
      </c>
      <c r="AM630" s="651">
        <f>SUM(AM627:AM629)</f>
      </c>
      <c r="AN630" s="651">
        <f>SUM(AN627:AN629)</f>
      </c>
      <c r="AO630" s="667">
        <f>SUM(AO627:AO629)</f>
      </c>
      <c r="AP630" s="651">
        <f>SUM(AP627:AP629)</f>
      </c>
      <c r="AQ630" s="667">
        <f>SUM(AQ627:AQ629)</f>
      </c>
      <c r="AR630" s="667">
        <f>SUM(AR627:AR629)</f>
      </c>
      <c r="AS630" s="651">
        <f>SUM(AS627:AS629)</f>
      </c>
      <c r="AT630" s="651">
        <f>SUM(AT627:AT629)</f>
      </c>
      <c r="AU630" s="651">
        <f>SUM(AU627:AU629)</f>
      </c>
      <c r="AV630" s="654"/>
      <c r="AW630" s="654"/>
      <c r="AX630" s="651">
        <f>SUM(AX627:AX629)</f>
      </c>
    </row>
    <row r="631">
      <c r="A631" s="741"/>
      <c r="B631" s="670" t="s">
        <v>421</v>
      </c>
      <c r="C631" s="670"/>
      <c r="D631" s="670"/>
      <c r="E631" s="670"/>
      <c r="F631" s="671">
        <f>F630+F626+F620+F614+F608</f>
      </c>
      <c r="G631" s="671">
        <f>G630+G626+G620+G614+G608</f>
      </c>
      <c r="H631" s="671">
        <f>H630+H626+H620+H614+H608</f>
      </c>
      <c r="I631" s="738">
        <f>I630+I626+I620+I614+I608</f>
      </c>
      <c r="J631" s="670">
        <f>J630+J626+J620+J614+J608</f>
      </c>
      <c r="K631" s="670">
        <f>K630+K626+K620+K614+K608</f>
      </c>
      <c r="L631" s="670">
        <f>L630+L626+L620+L614+L608</f>
      </c>
      <c r="M631" s="670">
        <f>M630+M626+M620+M614+M608</f>
      </c>
      <c r="N631" s="673">
        <f>N630+N626+N620+N614+N608</f>
      </c>
      <c r="O631" s="674">
        <f t="shared" si="26"/>
      </c>
      <c r="P631" s="675">
        <f>P630+P626+P620+P614+P608</f>
      </c>
      <c r="Q631" s="676">
        <f t="shared" si="700"/>
      </c>
      <c r="R631" s="672">
        <f>R630+R626+R620+R614+R608</f>
      </c>
      <c r="S631" s="538">
        <f>S630+S626+S620+S614+S608</f>
      </c>
      <c r="T631" s="671">
        <f t="shared" si="115"/>
      </c>
      <c r="U631" s="671">
        <f t="shared" si="571"/>
      </c>
      <c r="V631" s="671">
        <f t="shared" si="131"/>
      </c>
      <c r="W631" s="673">
        <f>W630+W626+W620+W614+W608</f>
      </c>
      <c r="X631" s="671">
        <f t="shared" si="74"/>
      </c>
      <c r="Y631" s="671">
        <f t="shared" si="56"/>
      </c>
      <c r="Z631" s="671">
        <f t="shared" si="485"/>
      </c>
      <c r="AA631" s="671">
        <f t="shared" si="168"/>
      </c>
      <c r="AB631" s="671">
        <f t="shared" si="209"/>
      </c>
      <c r="AC631" s="674">
        <f t="shared" si="682"/>
      </c>
      <c r="AD631" s="674">
        <f t="shared" si="90"/>
      </c>
      <c r="AE631" s="674">
        <f t="shared" si="377"/>
      </c>
      <c r="AF631" s="674">
        <f t="shared" si="501"/>
      </c>
      <c r="AG631" s="674">
        <f t="shared" si="184"/>
      </c>
      <c r="AH631" s="674">
        <f t="shared" si="225"/>
      </c>
      <c r="AI631" s="674">
        <f t="shared" si="897"/>
      </c>
      <c r="AJ631" s="673"/>
      <c r="AK631" s="673">
        <f>AK630+AK626+AK620+AK614+AK608</f>
      </c>
      <c r="AL631" s="673">
        <f>AL630+AL626+AL620+AL614+AL608</f>
      </c>
      <c r="AM631" s="673">
        <f>AM630+AM626+AM620+AM614+AM608</f>
      </c>
      <c r="AN631" s="673">
        <f>AN630+AN626+AN620+AN614+AN608</f>
      </c>
      <c r="AO631" s="672">
        <f>AO630+AO626+AO620+AO614+AO608+164</f>
      </c>
      <c r="AP631" s="673">
        <f>AP630+AP626+AP620+AP614+AP608</f>
      </c>
      <c r="AQ631" s="672">
        <f>AQ630+AQ626+AQ620+AQ614+AQ608</f>
      </c>
      <c r="AR631" s="672">
        <f>AR630+AR626+AR620+AR614+AR608</f>
      </c>
      <c r="AS631" s="673">
        <f>AS630+AS626+AS620+AS614+AS608</f>
      </c>
      <c r="AT631" s="673">
        <f>AT630+AT626+AT620+AT614+AT608</f>
      </c>
      <c r="AU631" s="673">
        <f>AU630+AU626+AU620+AU614+AU608</f>
      </c>
      <c r="AV631" s="677"/>
      <c r="AW631" s="677"/>
      <c r="AX631" s="673">
        <f>AX630+AX626+AX620+AX614+AX608</f>
      </c>
    </row>
    <row r="632">
      <c r="A632" s="580"/>
      <c r="B632" s="739" t="s">
        <v>350</v>
      </c>
      <c r="C632" s="739"/>
      <c r="D632" s="739"/>
      <c r="E632" s="739"/>
      <c r="F632" s="581" t="s">
        <v>351</v>
      </c>
      <c r="G632" s="581"/>
      <c r="H632" s="581"/>
      <c r="I632" s="581"/>
      <c r="J632" s="581"/>
      <c r="K632" s="581"/>
      <c r="L632" s="581"/>
      <c r="M632" s="581"/>
      <c r="N632" s="581"/>
      <c r="O632" s="581"/>
      <c r="P632" s="581"/>
      <c r="Q632" s="581"/>
      <c r="R632" s="581"/>
      <c r="S632" s="581"/>
      <c r="T632" s="581"/>
      <c r="U632" s="581"/>
      <c r="V632" s="581"/>
      <c r="W632" s="581"/>
      <c r="X632" s="581"/>
      <c r="Y632" s="581"/>
      <c r="Z632" s="582" t="s">
        <v>352</v>
      </c>
      <c r="AA632" s="582"/>
      <c r="AB632" s="582"/>
      <c r="AC632" s="582"/>
      <c r="AD632" s="582"/>
      <c r="AE632" s="582"/>
      <c r="AF632" s="582"/>
      <c r="AG632" s="582"/>
      <c r="AH632" s="582"/>
      <c r="AI632" s="582"/>
      <c r="AJ632" s="582"/>
      <c r="AK632" s="582"/>
      <c r="AL632" s="582"/>
      <c r="AM632" s="582"/>
      <c r="AN632" s="582"/>
      <c r="AO632" s="582"/>
      <c r="AP632" s="582"/>
      <c r="AQ632" s="582"/>
      <c r="AR632" s="582"/>
      <c r="AS632" s="582"/>
      <c r="AT632" s="582"/>
      <c r="AU632" s="582"/>
      <c r="AV632" s="583" t="s">
        <v>427</v>
      </c>
      <c r="AW632" s="583"/>
      <c r="AX632" s="728" t="s">
        <v>459</v>
      </c>
    </row>
    <row r="633">
      <c r="A633" s="580"/>
      <c r="B633" s="739"/>
      <c r="C633" s="739"/>
      <c r="D633" s="739"/>
      <c r="E633" s="739"/>
      <c r="F633" s="680" t="s">
        <v>428</v>
      </c>
      <c r="G633" s="680"/>
      <c r="H633" s="680"/>
      <c r="I633" s="680"/>
      <c r="J633" s="681" t="s">
        <v>429</v>
      </c>
      <c r="K633" s="681"/>
      <c r="L633" s="681"/>
      <c r="M633" s="681"/>
      <c r="N633" s="681"/>
      <c r="O633" s="681"/>
      <c r="P633" s="681"/>
      <c r="Q633" s="681"/>
      <c r="R633" s="681"/>
      <c r="S633" s="681"/>
      <c r="T633" s="588" t="s">
        <v>430</v>
      </c>
      <c r="U633" s="588"/>
      <c r="V633" s="588"/>
      <c r="W633" s="588"/>
      <c r="X633" s="588"/>
      <c r="Y633" s="588"/>
      <c r="Z633" s="589" t="s">
        <v>431</v>
      </c>
      <c r="AA633" s="589"/>
      <c r="AB633" s="589"/>
      <c r="AC633" s="589"/>
      <c r="AD633" s="589"/>
      <c r="AE633" s="589"/>
      <c r="AF633" s="589"/>
      <c r="AG633" s="589"/>
      <c r="AH633" s="589"/>
      <c r="AI633" s="589"/>
      <c r="AJ633" s="589"/>
      <c r="AK633" s="590" t="s">
        <v>432</v>
      </c>
      <c r="AL633" s="590"/>
      <c r="AM633" s="590"/>
      <c r="AN633" s="590"/>
      <c r="AO633" s="590"/>
      <c r="AP633" s="590"/>
      <c r="AQ633" s="590"/>
      <c r="AR633" s="590"/>
      <c r="AS633" s="590"/>
      <c r="AT633" s="590"/>
      <c r="AU633" s="590"/>
      <c r="AV633" s="591"/>
      <c r="AW633" s="592"/>
      <c r="AX633" s="728"/>
    </row>
    <row r="634">
      <c r="A634" s="580"/>
      <c r="B634" s="740" t="s">
        <v>433</v>
      </c>
      <c r="C634" s="594" t="s">
        <v>434</v>
      </c>
      <c r="D634" s="595" t="s">
        <v>353</v>
      </c>
      <c r="E634" s="683" t="s">
        <v>354</v>
      </c>
      <c r="F634" s="586" t="s">
        <v>355</v>
      </c>
      <c r="G634" s="586" t="s">
        <v>356</v>
      </c>
      <c r="H634" s="596" t="s">
        <v>357</v>
      </c>
      <c r="I634" s="597" t="s">
        <v>358</v>
      </c>
      <c r="J634" s="598" t="s">
        <v>359</v>
      </c>
      <c r="K634" s="599" t="s">
        <v>360</v>
      </c>
      <c r="L634" s="598" t="s">
        <v>361</v>
      </c>
      <c r="M634" s="599" t="s">
        <v>362</v>
      </c>
      <c r="N634" s="599" t="s">
        <v>435</v>
      </c>
      <c r="O634" s="599" t="s">
        <v>436</v>
      </c>
      <c r="P634" s="686" t="s">
        <v>437</v>
      </c>
      <c r="Q634" s="599" t="s">
        <v>438</v>
      </c>
      <c r="R634" s="599" t="s">
        <v>363</v>
      </c>
      <c r="S634" s="598" t="s">
        <v>364</v>
      </c>
      <c r="T634" s="588" t="s">
        <v>439</v>
      </c>
      <c r="U634" s="729" t="s">
        <v>460</v>
      </c>
      <c r="V634" s="588" t="s">
        <v>369</v>
      </c>
      <c r="W634" s="603" t="s">
        <v>440</v>
      </c>
      <c r="X634" s="588" t="s">
        <v>441</v>
      </c>
      <c r="Y634" s="604" t="s">
        <v>367</v>
      </c>
      <c r="Z634" s="605" t="s">
        <v>442</v>
      </c>
      <c r="AA634" s="606" t="s">
        <v>443</v>
      </c>
      <c r="AB634" s="607" t="s">
        <v>444</v>
      </c>
      <c r="AC634" s="606" t="s">
        <v>445</v>
      </c>
      <c r="AD634" s="606" t="s">
        <v>446</v>
      </c>
      <c r="AE634" s="716" t="s">
        <v>374</v>
      </c>
      <c r="AF634" s="606" t="s">
        <v>447</v>
      </c>
      <c r="AG634" s="717" t="s">
        <v>448</v>
      </c>
      <c r="AH634" s="717" t="s">
        <v>449</v>
      </c>
      <c r="AI634" s="716" t="s">
        <v>450</v>
      </c>
      <c r="AJ634" s="716" t="s">
        <v>377</v>
      </c>
      <c r="AK634" s="590" t="s">
        <v>379</v>
      </c>
      <c r="AL634" s="590" t="s">
        <v>380</v>
      </c>
      <c r="AM634" s="590" t="s">
        <v>382</v>
      </c>
      <c r="AN634" s="590" t="s">
        <v>381</v>
      </c>
      <c r="AO634" s="590" t="s">
        <v>453</v>
      </c>
      <c r="AP634" s="590" t="s">
        <v>383</v>
      </c>
      <c r="AQ634" s="590" t="s">
        <v>452</v>
      </c>
      <c r="AR634" s="590" t="s">
        <v>454</v>
      </c>
      <c r="AS634" s="590" t="s">
        <v>384</v>
      </c>
      <c r="AT634" s="590" t="s">
        <v>451</v>
      </c>
      <c r="AU634" s="590" t="s">
        <v>386</v>
      </c>
      <c r="AV634" s="591"/>
      <c r="AW634" s="592"/>
      <c r="AX634" s="728" t="s">
        <v>461</v>
      </c>
    </row>
    <row r="635">
      <c r="A635" s="741" t="s">
        <v>475</v>
      </c>
      <c r="B635" s="692" t="s">
        <v>458</v>
      </c>
      <c r="C635" s="560" t="s">
        <v>412</v>
      </c>
      <c r="D635" s="560" t="s">
        <v>423</v>
      </c>
      <c r="E635" s="706" t="s">
        <v>393</v>
      </c>
      <c r="F635" s="617">
        <f t="shared" ref="F635:F636" si="339">G635+H635+I635</f>
      </c>
      <c r="G635" s="746">
        <v>1052.43</v>
      </c>
      <c r="H635" s="618">
        <v>801.64</v>
      </c>
      <c r="I635" s="659">
        <v>0</v>
      </c>
      <c r="J635" s="555">
        <v>4</v>
      </c>
      <c r="K635" s="617">
        <v>9646.070000000007</v>
      </c>
      <c r="L635" s="555">
        <v>0</v>
      </c>
      <c r="M635" s="617">
        <v>0</v>
      </c>
      <c r="N635" s="622">
        <v>0</v>
      </c>
      <c r="O635" s="556">
        <f t="shared" ref="O635:O637" si="27">N635/R635</f>
      </c>
      <c r="P635" s="747"/>
      <c r="Q635" s="625">
        <f t="shared" ref="Q635:Q660" si="701">P635/R635</f>
      </c>
      <c r="R635" s="557">
        <f t="shared" ref="R635:R636" si="779">J635+L635</f>
      </c>
      <c r="S635" s="554">
        <f t="shared" ref="S635:S636" si="861">K635+M635</f>
      </c>
      <c r="T635" s="626">
        <f t="shared" ref="T635:T660" si="116">S635/F635</f>
      </c>
      <c r="U635" s="626">
        <f t="shared" ref="U635:U660" si="572">S635/(F635+(AX635*500)+F635*3%)</f>
      </c>
      <c r="V635" s="626">
        <f t="shared" ref="V635:V660" si="132">S635/R635</f>
      </c>
      <c r="W635" s="622">
        <v>4</v>
      </c>
      <c r="X635" s="626">
        <f t="shared" ref="X635:X660" si="75">F635/W635</f>
      </c>
      <c r="Y635" s="626">
        <f t="shared" ref="Y635:Y660" si="57">F635/R635</f>
      </c>
      <c r="Z635" s="626">
        <f t="shared" ref="Z635:Z660" si="486">F635/AL635</f>
      </c>
      <c r="AA635" s="626">
        <f t="shared" ref="AA635:AA660" si="169">F635/AK635*1000</f>
      </c>
      <c r="AB635" s="626">
        <f t="shared" ref="AB635:AB660" si="210">F635/AN635</f>
      </c>
      <c r="AC635" s="556">
        <f t="shared" ref="AC635:AC660" si="683">AL635/AK635</f>
      </c>
      <c r="AD635" s="556">
        <f t="shared" ref="AD635:AD660" si="91">AN635/AM635</f>
      </c>
      <c r="AE635" s="556">
        <f t="shared" ref="AE635:AE660" si="378">AP635/AM635</f>
      </c>
      <c r="AF635" s="556">
        <f t="shared" ref="AF635:AF660" si="502">R635/AP635</f>
      </c>
      <c r="AG635" s="556">
        <f t="shared" ref="AG635:AG660" si="185">AR635/AN635</f>
      </c>
      <c r="AH635" s="556">
        <f t="shared" ref="AH635:AH660" si="226">R635/AR635</f>
      </c>
      <c r="AI635" s="556">
        <f t="shared" ref="AI635:AI660" si="898">AQ635/AP635</f>
      </c>
      <c r="AJ635" s="622">
        <v>60</v>
      </c>
      <c r="AK635" s="628">
        <v>18822</v>
      </c>
      <c r="AL635" s="628">
        <v>477</v>
      </c>
      <c r="AM635" s="628">
        <v>553</v>
      </c>
      <c r="AN635" s="628">
        <v>61</v>
      </c>
      <c r="AO635" s="560">
        <v>12</v>
      </c>
      <c r="AP635" s="622">
        <v>56</v>
      </c>
      <c r="AQ635" s="560">
        <v>64</v>
      </c>
      <c r="AR635" s="560">
        <v>4</v>
      </c>
      <c r="AS635" s="622">
        <v>8</v>
      </c>
      <c r="AT635" s="622">
        <v>0</v>
      </c>
      <c r="AU635" s="622">
        <v>11</v>
      </c>
      <c r="AV635" s="630"/>
      <c r="AW635" s="630"/>
      <c r="AX635" s="731">
        <f t="shared" ref="AX635:AX636" si="644">COUNT(AU635)</f>
      </c>
    </row>
    <row r="636">
      <c r="A636" s="741"/>
      <c r="B636" s="692" t="s">
        <v>458</v>
      </c>
      <c r="C636" s="560" t="s">
        <v>412</v>
      </c>
      <c r="D636" s="560" t="s">
        <v>423</v>
      </c>
      <c r="E636" s="702" t="s">
        <v>396</v>
      </c>
      <c r="F636" s="617">
        <f t="shared" si="339"/>
      </c>
      <c r="G636" s="617">
        <v>259.55</v>
      </c>
      <c r="H636" s="617">
        <v>465.85</v>
      </c>
      <c r="I636" s="659">
        <v>0</v>
      </c>
      <c r="J636" s="559">
        <v>2</v>
      </c>
      <c r="K636" s="617">
        <v>4921.429999999993</v>
      </c>
      <c r="L636" s="555">
        <v>0</v>
      </c>
      <c r="M636" s="617">
        <v>0</v>
      </c>
      <c r="N636" s="622">
        <v>0</v>
      </c>
      <c r="O636" s="556">
        <f t="shared" si="27"/>
      </c>
      <c r="P636" s="747"/>
      <c r="Q636" s="625">
        <f t="shared" si="701"/>
      </c>
      <c r="R636" s="557">
        <f t="shared" si="779"/>
      </c>
      <c r="S636" s="554">
        <f t="shared" si="861"/>
      </c>
      <c r="T636" s="626">
        <f t="shared" si="116"/>
      </c>
      <c r="U636" s="626">
        <f t="shared" si="572"/>
      </c>
      <c r="V636" s="626">
        <f t="shared" si="132"/>
      </c>
      <c r="W636" s="622">
        <v>2</v>
      </c>
      <c r="X636" s="626">
        <f t="shared" si="75"/>
      </c>
      <c r="Y636" s="626">
        <f t="shared" si="57"/>
      </c>
      <c r="Z636" s="626">
        <f t="shared" si="486"/>
      </c>
      <c r="AA636" s="626">
        <f t="shared" si="169"/>
      </c>
      <c r="AB636" s="626">
        <f t="shared" si="210"/>
      </c>
      <c r="AC636" s="556">
        <f t="shared" si="683"/>
      </c>
      <c r="AD636" s="556">
        <f t="shared" si="91"/>
      </c>
      <c r="AE636" s="556">
        <f t="shared" si="378"/>
      </c>
      <c r="AF636" s="556">
        <f t="shared" si="502"/>
      </c>
      <c r="AG636" s="556">
        <f t="shared" si="185"/>
      </c>
      <c r="AH636" s="556">
        <f t="shared" si="226"/>
      </c>
      <c r="AI636" s="556">
        <f t="shared" si="898"/>
      </c>
      <c r="AJ636" s="622">
        <v>60</v>
      </c>
      <c r="AK636" s="628">
        <v>7931</v>
      </c>
      <c r="AL636" s="628">
        <v>171</v>
      </c>
      <c r="AM636" s="628">
        <v>197</v>
      </c>
      <c r="AN636" s="628">
        <v>29</v>
      </c>
      <c r="AO636" s="560">
        <v>4</v>
      </c>
      <c r="AP636" s="628">
        <v>16</v>
      </c>
      <c r="AQ636" s="560">
        <v>21</v>
      </c>
      <c r="AR636" s="560">
        <v>2</v>
      </c>
      <c r="AS636" s="622">
        <v>3</v>
      </c>
      <c r="AT636" s="622">
        <v>0</v>
      </c>
      <c r="AU636" s="622">
        <v>3</v>
      </c>
      <c r="AV636" s="630"/>
      <c r="AW636" s="630"/>
      <c r="AX636" s="731">
        <f t="shared" si="644"/>
      </c>
    </row>
    <row r="637">
      <c r="A637" s="741"/>
      <c r="B637" s="641" t="s">
        <v>397</v>
      </c>
      <c r="C637" s="641"/>
      <c r="D637" s="641"/>
      <c r="E637" s="641"/>
      <c r="F637" s="642">
        <f>SUM(F635:F636)</f>
      </c>
      <c r="G637" s="752">
        <f>SUM(G635:G636)</f>
      </c>
      <c r="H637" s="752">
        <f>SUM(H635:H636)</f>
      </c>
      <c r="I637" s="624">
        <f>SUM(I635:I636)</f>
      </c>
      <c r="J637" s="745">
        <f>SUM(J635:J636)</f>
      </c>
      <c r="K637" s="642">
        <f>SUM(K635:K636)</f>
      </c>
      <c r="L637" s="644">
        <f>SUM(L635:L636)</f>
      </c>
      <c r="M637" s="642">
        <f>SUM(M635:M636)</f>
      </c>
      <c r="N637" s="651">
        <f>SUM(N635:N636)</f>
      </c>
      <c r="O637" s="648">
        <f t="shared" si="27"/>
      </c>
      <c r="P637" s="748">
        <f>SUM(P635:P636)</f>
      </c>
      <c r="Q637" s="625">
        <f t="shared" si="701"/>
      </c>
      <c r="R637" s="667">
        <f>SUM(R635:R636)</f>
      </c>
      <c r="S637" s="668">
        <f>SUM(S635:S636)</f>
      </c>
      <c r="T637" s="650">
        <f t="shared" si="116"/>
      </c>
      <c r="U637" s="650">
        <f t="shared" si="572"/>
      </c>
      <c r="V637" s="650">
        <f t="shared" si="132"/>
      </c>
      <c r="W637" s="651">
        <f>SUM(W635:W636)</f>
      </c>
      <c r="X637" s="650">
        <f t="shared" si="75"/>
      </c>
      <c r="Y637" s="650">
        <f t="shared" si="57"/>
      </c>
      <c r="Z637" s="650">
        <f t="shared" si="486"/>
      </c>
      <c r="AA637" s="650">
        <f t="shared" si="169"/>
      </c>
      <c r="AB637" s="650">
        <f t="shared" si="210"/>
      </c>
      <c r="AC637" s="648">
        <f t="shared" si="683"/>
      </c>
      <c r="AD637" s="648">
        <f t="shared" si="91"/>
      </c>
      <c r="AE637" s="648">
        <f t="shared" si="378"/>
      </c>
      <c r="AF637" s="648">
        <f t="shared" si="502"/>
      </c>
      <c r="AG637" s="648">
        <f t="shared" si="185"/>
      </c>
      <c r="AH637" s="648">
        <f t="shared" si="226"/>
      </c>
      <c r="AI637" s="648">
        <f t="shared" si="898"/>
      </c>
      <c r="AJ637" s="651">
        <f>AVERAGE(AJ635:AJ636)</f>
      </c>
      <c r="AK637" s="651">
        <f>SUM(AK635:AK636)</f>
      </c>
      <c r="AL637" s="651">
        <f>SUM(AL635:AL636)</f>
      </c>
      <c r="AM637" s="651">
        <f>SUM(AM635:AM636)</f>
      </c>
      <c r="AN637" s="651">
        <f>SUM(AN635:AN636)</f>
      </c>
      <c r="AO637" s="644">
        <f>SUM(AO635:AO636)</f>
      </c>
      <c r="AP637" s="651">
        <f>SUM(AP635:AP636)</f>
      </c>
      <c r="AQ637" s="644">
        <f>SUM(AQ635:AQ636)</f>
      </c>
      <c r="AR637" s="644">
        <f>SUM(AR635:AR636)</f>
      </c>
      <c r="AS637" s="651">
        <f>SUM(AS635:AS636)</f>
      </c>
      <c r="AT637" s="651">
        <f>SUM(AT635:AT636)</f>
      </c>
      <c r="AU637" s="651">
        <f>SUM(AU635:AU636)</f>
      </c>
      <c r="AV637" s="654"/>
      <c r="AW637" s="654"/>
      <c r="AX637" s="651">
        <f>SUM(AX635:AX636)</f>
      </c>
    </row>
    <row r="638">
      <c r="A638" s="741"/>
      <c r="B638" s="614" t="s">
        <v>395</v>
      </c>
      <c r="C638" s="614" t="s">
        <v>394</v>
      </c>
      <c r="D638" s="615" t="s">
        <v>410</v>
      </c>
      <c r="E638" s="702" t="s">
        <v>399</v>
      </c>
      <c r="F638" s="732">
        <f t="shared" ref="F638:F642" si="340">G638+H638+I638</f>
      </c>
      <c r="G638" s="617">
        <v>673.23</v>
      </c>
      <c r="H638" s="617">
        <v>1149.28</v>
      </c>
      <c r="I638" s="749">
        <v>0</v>
      </c>
      <c r="J638" s="555">
        <v>3</v>
      </c>
      <c r="K638" s="617">
        <v>9324.33</v>
      </c>
      <c r="L638" s="555">
        <v>0</v>
      </c>
      <c r="M638" s="617">
        <v>0</v>
      </c>
      <c r="N638" s="622">
        <v>0</v>
      </c>
      <c r="O638" s="558">
        <v>0</v>
      </c>
      <c r="P638" s="749"/>
      <c r="Q638" s="625">
        <f t="shared" si="701"/>
      </c>
      <c r="R638" s="557">
        <f t="shared" ref="R638:R642" si="780">J638+L638</f>
      </c>
      <c r="S638" s="554">
        <f t="shared" ref="S638:S642" si="862">K638+M638</f>
      </c>
      <c r="T638" s="626">
        <f t="shared" si="116"/>
      </c>
      <c r="U638" s="626">
        <f t="shared" si="572"/>
      </c>
      <c r="V638" s="626">
        <f t="shared" si="132"/>
      </c>
      <c r="W638" s="622">
        <v>3</v>
      </c>
      <c r="X638" s="626">
        <f t="shared" si="75"/>
      </c>
      <c r="Y638" s="626">
        <f t="shared" si="57"/>
      </c>
      <c r="Z638" s="626">
        <f t="shared" si="486"/>
      </c>
      <c r="AA638" s="626">
        <f t="shared" si="169"/>
      </c>
      <c r="AB638" s="626">
        <f t="shared" si="210"/>
      </c>
      <c r="AC638" s="556">
        <f t="shared" si="683"/>
      </c>
      <c r="AD638" s="556">
        <f t="shared" si="91"/>
      </c>
      <c r="AE638" s="556">
        <f t="shared" si="378"/>
      </c>
      <c r="AF638" s="556">
        <f t="shared" si="502"/>
      </c>
      <c r="AG638" s="556">
        <f t="shared" si="185"/>
      </c>
      <c r="AH638" s="556">
        <f t="shared" si="226"/>
      </c>
      <c r="AI638" s="556">
        <f t="shared" si="898"/>
      </c>
      <c r="AJ638" s="622">
        <v>43</v>
      </c>
      <c r="AK638" s="628">
        <v>23199</v>
      </c>
      <c r="AL638" s="628">
        <v>615</v>
      </c>
      <c r="AM638" s="628">
        <v>648</v>
      </c>
      <c r="AN638" s="628">
        <v>98</v>
      </c>
      <c r="AO638" s="555">
        <v>20</v>
      </c>
      <c r="AP638" s="622">
        <v>48</v>
      </c>
      <c r="AQ638" s="555">
        <v>74</v>
      </c>
      <c r="AR638" s="555">
        <v>3</v>
      </c>
      <c r="AS638" s="622">
        <v>4</v>
      </c>
      <c r="AT638" s="622">
        <v>0</v>
      </c>
      <c r="AU638" s="622">
        <v>22</v>
      </c>
      <c r="AV638" s="630"/>
      <c r="AW638" s="630"/>
      <c r="AX638" s="731">
        <f t="shared" ref="AX638:AX642" si="645">COUNT(AU638)</f>
      </c>
    </row>
    <row r="639">
      <c r="A639" s="741"/>
      <c r="B639" s="614" t="s">
        <v>395</v>
      </c>
      <c r="C639" s="614" t="s">
        <v>394</v>
      </c>
      <c r="D639" s="615" t="s">
        <v>410</v>
      </c>
      <c r="E639" s="702" t="s">
        <v>401</v>
      </c>
      <c r="F639" s="617">
        <f t="shared" si="340"/>
      </c>
      <c r="G639" s="736">
        <v>1520.91</v>
      </c>
      <c r="H639" s="736">
        <v>2890.04</v>
      </c>
      <c r="I639" s="659">
        <v>0</v>
      </c>
      <c r="J639" s="555">
        <v>3</v>
      </c>
      <c r="K639" s="617">
        <v>6299.640000000001</v>
      </c>
      <c r="L639" s="555">
        <v>0</v>
      </c>
      <c r="M639" s="617">
        <v>0</v>
      </c>
      <c r="N639" s="622">
        <v>1</v>
      </c>
      <c r="O639" s="556">
        <f t="shared" ref="O639:O660" si="28">N639/R639</f>
      </c>
      <c r="P639" s="749"/>
      <c r="Q639" s="625">
        <f t="shared" si="701"/>
      </c>
      <c r="R639" s="557">
        <f t="shared" si="780"/>
      </c>
      <c r="S639" s="554">
        <f t="shared" si="862"/>
      </c>
      <c r="T639" s="626">
        <f t="shared" si="116"/>
      </c>
      <c r="U639" s="626">
        <f t="shared" si="572"/>
      </c>
      <c r="V639" s="626">
        <f t="shared" si="132"/>
      </c>
      <c r="W639" s="622">
        <v>2</v>
      </c>
      <c r="X639" s="626">
        <f t="shared" si="75"/>
      </c>
      <c r="Y639" s="626">
        <f t="shared" si="57"/>
      </c>
      <c r="Z639" s="626">
        <f t="shared" si="486"/>
      </c>
      <c r="AA639" s="626">
        <f t="shared" si="169"/>
      </c>
      <c r="AB639" s="626">
        <f t="shared" si="210"/>
      </c>
      <c r="AC639" s="556">
        <f t="shared" si="683"/>
      </c>
      <c r="AD639" s="556">
        <f t="shared" si="91"/>
      </c>
      <c r="AE639" s="556">
        <f t="shared" si="378"/>
      </c>
      <c r="AF639" s="556">
        <f t="shared" si="502"/>
      </c>
      <c r="AG639" s="556">
        <f t="shared" si="185"/>
      </c>
      <c r="AH639" s="556">
        <f t="shared" si="226"/>
      </c>
      <c r="AI639" s="556">
        <f t="shared" si="898"/>
      </c>
      <c r="AJ639" s="622">
        <v>47</v>
      </c>
      <c r="AK639" s="628">
        <v>50067</v>
      </c>
      <c r="AL639" s="628">
        <v>1080</v>
      </c>
      <c r="AM639" s="628">
        <v>1114</v>
      </c>
      <c r="AN639" s="622">
        <v>222</v>
      </c>
      <c r="AO639" s="555">
        <v>26</v>
      </c>
      <c r="AP639" s="628">
        <v>70</v>
      </c>
      <c r="AQ639" s="555">
        <v>194</v>
      </c>
      <c r="AR639" s="555">
        <v>3</v>
      </c>
      <c r="AS639" s="628">
        <v>8</v>
      </c>
      <c r="AT639" s="628">
        <v>2</v>
      </c>
      <c r="AU639" s="628">
        <v>59</v>
      </c>
      <c r="AV639" s="630"/>
      <c r="AW639" s="630"/>
      <c r="AX639" s="731">
        <f t="shared" si="645"/>
      </c>
    </row>
    <row r="640">
      <c r="A640" s="741"/>
      <c r="B640" s="614" t="s">
        <v>395</v>
      </c>
      <c r="C640" s="614" t="s">
        <v>394</v>
      </c>
      <c r="D640" s="615" t="s">
        <v>410</v>
      </c>
      <c r="E640" s="702" t="s">
        <v>402</v>
      </c>
      <c r="F640" s="617">
        <f t="shared" si="340"/>
      </c>
      <c r="G640" s="617">
        <v>1216.43</v>
      </c>
      <c r="H640" s="617">
        <v>3981.24</v>
      </c>
      <c r="I640" s="659">
        <v>0</v>
      </c>
      <c r="J640" s="555">
        <v>7</v>
      </c>
      <c r="K640" s="617">
        <v>16002.509999999998</v>
      </c>
      <c r="L640" s="555">
        <v>0</v>
      </c>
      <c r="M640" s="617">
        <v>0</v>
      </c>
      <c r="N640" s="622">
        <v>1</v>
      </c>
      <c r="O640" s="556">
        <f t="shared" si="28"/>
      </c>
      <c r="P640" s="749"/>
      <c r="Q640" s="625">
        <f t="shared" si="701"/>
      </c>
      <c r="R640" s="557">
        <f t="shared" si="780"/>
      </c>
      <c r="S640" s="554">
        <f t="shared" si="862"/>
      </c>
      <c r="T640" s="626">
        <f t="shared" si="116"/>
      </c>
      <c r="U640" s="626">
        <f t="shared" si="572"/>
      </c>
      <c r="V640" s="626">
        <f t="shared" si="132"/>
      </c>
      <c r="W640" s="622">
        <v>5</v>
      </c>
      <c r="X640" s="626">
        <f t="shared" si="75"/>
      </c>
      <c r="Y640" s="626">
        <f t="shared" si="57"/>
      </c>
      <c r="Z640" s="626">
        <f t="shared" si="486"/>
      </c>
      <c r="AA640" s="626">
        <f t="shared" si="169"/>
      </c>
      <c r="AB640" s="626">
        <f t="shared" si="210"/>
      </c>
      <c r="AC640" s="556">
        <f t="shared" si="683"/>
      </c>
      <c r="AD640" s="556">
        <f t="shared" si="91"/>
      </c>
      <c r="AE640" s="556">
        <f t="shared" si="378"/>
      </c>
      <c r="AF640" s="556">
        <f t="shared" si="502"/>
      </c>
      <c r="AG640" s="556">
        <f t="shared" si="185"/>
      </c>
      <c r="AH640" s="556">
        <f t="shared" si="226"/>
      </c>
      <c r="AI640" s="556">
        <f t="shared" si="898"/>
      </c>
      <c r="AJ640" s="622">
        <v>55</v>
      </c>
      <c r="AK640" s="628">
        <v>55198</v>
      </c>
      <c r="AL640" s="628">
        <v>833</v>
      </c>
      <c r="AM640" s="628">
        <v>856</v>
      </c>
      <c r="AN640" s="628">
        <v>250</v>
      </c>
      <c r="AO640" s="555">
        <v>47</v>
      </c>
      <c r="AP640" s="622">
        <v>107</v>
      </c>
      <c r="AQ640" s="555">
        <v>192</v>
      </c>
      <c r="AR640" s="555">
        <v>7</v>
      </c>
      <c r="AS640" s="628">
        <v>15</v>
      </c>
      <c r="AT640" s="628">
        <v>2</v>
      </c>
      <c r="AU640" s="622">
        <v>70</v>
      </c>
      <c r="AV640" s="630"/>
      <c r="AW640" s="630"/>
      <c r="AX640" s="731">
        <f t="shared" si="645"/>
      </c>
    </row>
    <row r="641">
      <c r="A641" s="741"/>
      <c r="B641" s="614" t="s">
        <v>395</v>
      </c>
      <c r="C641" s="614" t="s">
        <v>394</v>
      </c>
      <c r="D641" s="615" t="s">
        <v>410</v>
      </c>
      <c r="E641" s="702" t="s">
        <v>403</v>
      </c>
      <c r="F641" s="617">
        <f t="shared" si="340"/>
      </c>
      <c r="G641" s="617">
        <v>1364.49</v>
      </c>
      <c r="H641" s="617">
        <v>2202.1</v>
      </c>
      <c r="I641" s="659">
        <v>0</v>
      </c>
      <c r="J641" s="555">
        <v>3</v>
      </c>
      <c r="K641" s="617">
        <v>6537.970000000005</v>
      </c>
      <c r="L641" s="555">
        <v>0</v>
      </c>
      <c r="M641" s="617">
        <v>0</v>
      </c>
      <c r="N641" s="622">
        <v>0</v>
      </c>
      <c r="O641" s="556">
        <f t="shared" si="28"/>
      </c>
      <c r="P641" s="749"/>
      <c r="Q641" s="625">
        <f t="shared" si="701"/>
      </c>
      <c r="R641" s="557">
        <f t="shared" si="780"/>
      </c>
      <c r="S641" s="554">
        <f t="shared" si="862"/>
      </c>
      <c r="T641" s="626">
        <f t="shared" si="116"/>
      </c>
      <c r="U641" s="626">
        <f t="shared" si="572"/>
      </c>
      <c r="V641" s="626">
        <f t="shared" si="132"/>
      </c>
      <c r="W641" s="622">
        <v>0</v>
      </c>
      <c r="X641" s="626">
        <f t="shared" si="75"/>
      </c>
      <c r="Y641" s="626">
        <f t="shared" si="57"/>
      </c>
      <c r="Z641" s="626">
        <f t="shared" si="486"/>
      </c>
      <c r="AA641" s="626">
        <f t="shared" si="169"/>
      </c>
      <c r="AB641" s="626">
        <f t="shared" si="210"/>
      </c>
      <c r="AC641" s="556">
        <f t="shared" si="683"/>
      </c>
      <c r="AD641" s="556">
        <f t="shared" si="91"/>
      </c>
      <c r="AE641" s="556">
        <f t="shared" si="378"/>
      </c>
      <c r="AF641" s="556">
        <f t="shared" si="502"/>
      </c>
      <c r="AG641" s="556">
        <f t="shared" si="185"/>
      </c>
      <c r="AH641" s="556">
        <f t="shared" si="226"/>
      </c>
      <c r="AI641" s="556">
        <f t="shared" si="898"/>
      </c>
      <c r="AJ641" s="622">
        <v>56</v>
      </c>
      <c r="AK641" s="628">
        <v>28190</v>
      </c>
      <c r="AL641" s="628">
        <v>423</v>
      </c>
      <c r="AM641" s="628">
        <v>436</v>
      </c>
      <c r="AN641" s="628">
        <v>120</v>
      </c>
      <c r="AO641" s="555">
        <v>18</v>
      </c>
      <c r="AP641" s="622">
        <v>41</v>
      </c>
      <c r="AQ641" s="555">
        <v>94</v>
      </c>
      <c r="AR641" s="555">
        <v>4</v>
      </c>
      <c r="AS641" s="622">
        <v>2</v>
      </c>
      <c r="AT641" s="622">
        <v>1</v>
      </c>
      <c r="AU641" s="622">
        <v>21</v>
      </c>
      <c r="AV641" s="630"/>
      <c r="AW641" s="630"/>
      <c r="AX641" s="731">
        <f t="shared" si="645"/>
      </c>
    </row>
    <row r="642">
      <c r="A642" s="741"/>
      <c r="B642" s="614" t="s">
        <v>395</v>
      </c>
      <c r="C642" s="614" t="s">
        <v>394</v>
      </c>
      <c r="D642" s="615" t="s">
        <v>410</v>
      </c>
      <c r="E642" s="655" t="s">
        <v>404</v>
      </c>
      <c r="F642" s="736">
        <f t="shared" si="340"/>
      </c>
      <c r="G642" s="736">
        <v>1120.6399999999999</v>
      </c>
      <c r="H642" s="736">
        <v>1552.26</v>
      </c>
      <c r="I642" s="750">
        <v>0</v>
      </c>
      <c r="J642" s="656">
        <v>4</v>
      </c>
      <c r="K642" s="689">
        <v>9967.589999999997</v>
      </c>
      <c r="L642" s="693">
        <v>0</v>
      </c>
      <c r="M642" s="736">
        <v>0</v>
      </c>
      <c r="N642" s="696">
        <v>1</v>
      </c>
      <c r="O642" s="660">
        <f t="shared" si="28"/>
      </c>
      <c r="P642" s="659"/>
      <c r="Q642" s="625">
        <f t="shared" si="701"/>
      </c>
      <c r="R642" s="557">
        <f t="shared" si="780"/>
      </c>
      <c r="S642" s="554">
        <f t="shared" si="862"/>
      </c>
      <c r="T642" s="626">
        <f t="shared" si="116"/>
      </c>
      <c r="U642" s="626">
        <f t="shared" si="572"/>
      </c>
      <c r="V642" s="626">
        <f t="shared" si="132"/>
      </c>
      <c r="W642" s="622">
        <v>2</v>
      </c>
      <c r="X642" s="626">
        <f t="shared" si="75"/>
      </c>
      <c r="Y642" s="626">
        <f t="shared" si="57"/>
      </c>
      <c r="Z642" s="626">
        <f t="shared" si="486"/>
      </c>
      <c r="AA642" s="626">
        <f t="shared" si="169"/>
      </c>
      <c r="AB642" s="626">
        <f t="shared" si="210"/>
      </c>
      <c r="AC642" s="556">
        <f t="shared" si="683"/>
      </c>
      <c r="AD642" s="556">
        <f t="shared" si="91"/>
      </c>
      <c r="AE642" s="556">
        <f t="shared" si="378"/>
      </c>
      <c r="AF642" s="556">
        <f t="shared" si="502"/>
      </c>
      <c r="AG642" s="556">
        <f t="shared" si="185"/>
      </c>
      <c r="AH642" s="556">
        <f t="shared" si="226"/>
      </c>
      <c r="AI642" s="556">
        <f t="shared" si="898"/>
      </c>
      <c r="AJ642" s="622">
        <v>56</v>
      </c>
      <c r="AK642" s="628">
        <v>17462</v>
      </c>
      <c r="AL642" s="628">
        <v>275</v>
      </c>
      <c r="AM642" s="628">
        <v>283</v>
      </c>
      <c r="AN642" s="628">
        <v>66</v>
      </c>
      <c r="AO642" s="555">
        <v>15</v>
      </c>
      <c r="AP642" s="622">
        <v>40</v>
      </c>
      <c r="AQ642" s="555">
        <v>59</v>
      </c>
      <c r="AR642" s="555">
        <v>4</v>
      </c>
      <c r="AS642" s="628">
        <v>3</v>
      </c>
      <c r="AT642" s="628">
        <v>1</v>
      </c>
      <c r="AU642" s="628">
        <v>18</v>
      </c>
      <c r="AV642" s="630"/>
      <c r="AW642" s="630"/>
      <c r="AX642" s="731">
        <f t="shared" si="645"/>
      </c>
    </row>
    <row r="643">
      <c r="A643" s="741"/>
      <c r="B643" s="641" t="s">
        <v>397</v>
      </c>
      <c r="C643" s="641"/>
      <c r="D643" s="641"/>
      <c r="E643" s="641"/>
      <c r="F643" s="642">
        <f>SUM(F638:F642)</f>
      </c>
      <c r="G643" s="642">
        <f>SUM(G638:G642)</f>
      </c>
      <c r="H643" s="642">
        <f>SUM(H638:H642)</f>
      </c>
      <c r="I643" s="624">
        <f>SUM(I638:I642)</f>
      </c>
      <c r="J643" s="644">
        <f>SUM(J638:J642)</f>
      </c>
      <c r="K643" s="642">
        <f>SUM(K638:K642)</f>
      </c>
      <c r="L643" s="644">
        <f>SUM(L638:L642)</f>
      </c>
      <c r="M643" s="642">
        <f>SUM(M638:M642)</f>
      </c>
      <c r="N643" s="651">
        <f>SUM(N638:N642)</f>
      </c>
      <c r="O643" s="648">
        <f t="shared" si="28"/>
      </c>
      <c r="P643" s="649">
        <f>SUM(P638:P642)</f>
      </c>
      <c r="Q643" s="625">
        <f t="shared" si="701"/>
      </c>
      <c r="R643" s="667">
        <f>SUM(R638:R642)</f>
      </c>
      <c r="S643" s="668">
        <f>SUM(S638:S642)</f>
      </c>
      <c r="T643" s="650">
        <f t="shared" si="116"/>
      </c>
      <c r="U643" s="650">
        <f t="shared" si="572"/>
      </c>
      <c r="V643" s="650">
        <f t="shared" si="132"/>
      </c>
      <c r="W643" s="651">
        <f>SUM(W638:W642)</f>
      </c>
      <c r="X643" s="650">
        <f t="shared" si="75"/>
      </c>
      <c r="Y643" s="650">
        <f t="shared" si="57"/>
      </c>
      <c r="Z643" s="650">
        <f t="shared" si="486"/>
      </c>
      <c r="AA643" s="650">
        <f t="shared" si="169"/>
      </c>
      <c r="AB643" s="650">
        <f t="shared" si="210"/>
      </c>
      <c r="AC643" s="648">
        <f t="shared" si="683"/>
      </c>
      <c r="AD643" s="648">
        <f t="shared" si="91"/>
      </c>
      <c r="AE643" s="648">
        <f t="shared" si="378"/>
      </c>
      <c r="AF643" s="648">
        <f t="shared" si="502"/>
      </c>
      <c r="AG643" s="648">
        <f t="shared" si="185"/>
      </c>
      <c r="AH643" s="648">
        <f t="shared" si="226"/>
      </c>
      <c r="AI643" s="648">
        <f t="shared" si="898"/>
      </c>
      <c r="AJ643" s="651">
        <f>AVERAGE(AJ638:AJ642)</f>
      </c>
      <c r="AK643" s="651">
        <f>SUM(AK638:AK642)</f>
      </c>
      <c r="AL643" s="651">
        <f>SUM(AL638:AL642)</f>
      </c>
      <c r="AM643" s="651">
        <f>SUM(AM638:AM642)</f>
      </c>
      <c r="AN643" s="651">
        <f>SUM(AN638:AN642)</f>
      </c>
      <c r="AO643" s="667">
        <f>SUM(AO638:AO642)</f>
      </c>
      <c r="AP643" s="651">
        <f>SUM(AP638:AP642)</f>
      </c>
      <c r="AQ643" s="667">
        <f>SUM(AQ638:AQ642)</f>
      </c>
      <c r="AR643" s="667">
        <f>SUM(AR638:AR642)</f>
      </c>
      <c r="AS643" s="651">
        <f>SUM(AS638:AS642)</f>
      </c>
      <c r="AT643" s="651">
        <f>SUM(AT638:AT642)</f>
      </c>
      <c r="AU643" s="651">
        <f>SUM(AU638:AU642)</f>
      </c>
      <c r="AV643" s="654"/>
      <c r="AW643" s="654"/>
      <c r="AX643" s="651">
        <f>SUM(AX638:AX642)</f>
      </c>
    </row>
    <row r="644">
      <c r="A644" s="741"/>
      <c r="B644" s="614" t="s">
        <v>395</v>
      </c>
      <c r="C644" s="614" t="s">
        <v>394</v>
      </c>
      <c r="D644" s="560" t="s">
        <v>417</v>
      </c>
      <c r="E644" s="655" t="s">
        <v>405</v>
      </c>
      <c r="F644" s="617">
        <f t="shared" ref="F644:F648" si="341">G644+H644+I644</f>
      </c>
      <c r="G644" s="617">
        <v>1392.3200000000002</v>
      </c>
      <c r="H644" s="617">
        <v>1060</v>
      </c>
      <c r="I644" s="659">
        <v>0</v>
      </c>
      <c r="J644" s="555">
        <v>2</v>
      </c>
      <c r="K644" s="617">
        <v>3808.1699999999983</v>
      </c>
      <c r="L644" s="555">
        <v>0</v>
      </c>
      <c r="M644" s="617">
        <v>0</v>
      </c>
      <c r="N644" s="622">
        <v>1</v>
      </c>
      <c r="O644" s="556">
        <f t="shared" si="28"/>
      </c>
      <c r="P644" s="659"/>
      <c r="Q644" s="625">
        <f t="shared" si="701"/>
      </c>
      <c r="R644" s="557">
        <f t="shared" ref="R644:R648" si="781">J644+L644</f>
      </c>
      <c r="S644" s="554">
        <f t="shared" ref="S644:S648" si="863">K644+M644</f>
      </c>
      <c r="T644" s="626">
        <f t="shared" si="116"/>
      </c>
      <c r="U644" s="626">
        <f t="shared" si="572"/>
      </c>
      <c r="V644" s="626">
        <f t="shared" si="132"/>
      </c>
      <c r="W644" s="622">
        <v>1</v>
      </c>
      <c r="X644" s="626">
        <f t="shared" si="75"/>
      </c>
      <c r="Y644" s="626">
        <f t="shared" si="57"/>
      </c>
      <c r="Z644" s="626">
        <f t="shared" si="486"/>
      </c>
      <c r="AA644" s="626">
        <f t="shared" si="169"/>
      </c>
      <c r="AB644" s="626">
        <f t="shared" si="210"/>
      </c>
      <c r="AC644" s="556">
        <f t="shared" si="683"/>
      </c>
      <c r="AD644" s="556">
        <f t="shared" si="91"/>
      </c>
      <c r="AE644" s="556">
        <f t="shared" si="378"/>
      </c>
      <c r="AF644" s="556">
        <f t="shared" si="502"/>
      </c>
      <c r="AG644" s="556">
        <f t="shared" si="185"/>
      </c>
      <c r="AH644" s="556">
        <f t="shared" si="226"/>
      </c>
      <c r="AI644" s="556">
        <f t="shared" si="898"/>
      </c>
      <c r="AJ644" s="622">
        <v>57</v>
      </c>
      <c r="AK644" s="628">
        <v>14858</v>
      </c>
      <c r="AL644" s="628">
        <v>285</v>
      </c>
      <c r="AM644" s="628">
        <v>299</v>
      </c>
      <c r="AN644" s="628">
        <v>69</v>
      </c>
      <c r="AO644" s="555">
        <v>16</v>
      </c>
      <c r="AP644" s="622">
        <v>32</v>
      </c>
      <c r="AQ644" s="555">
        <v>69</v>
      </c>
      <c r="AR644" s="555">
        <v>2</v>
      </c>
      <c r="AS644" s="622">
        <v>2</v>
      </c>
      <c r="AT644" s="622">
        <v>0</v>
      </c>
      <c r="AU644" s="622">
        <v>6</v>
      </c>
      <c r="AV644" s="630"/>
      <c r="AW644" s="630"/>
      <c r="AX644" s="731">
        <f t="shared" ref="AX644:AX648" si="646">COUNT(AU644)</f>
      </c>
    </row>
    <row r="645">
      <c r="A645" s="741"/>
      <c r="B645" s="614" t="s">
        <v>395</v>
      </c>
      <c r="C645" s="614" t="s">
        <v>394</v>
      </c>
      <c r="D645" s="560" t="s">
        <v>417</v>
      </c>
      <c r="E645" s="655" t="s">
        <v>406</v>
      </c>
      <c r="F645" s="617">
        <f t="shared" si="341"/>
      </c>
      <c r="G645" s="617">
        <v>1129.42</v>
      </c>
      <c r="H645" s="617">
        <v>1413.48</v>
      </c>
      <c r="I645" s="659">
        <v>0</v>
      </c>
      <c r="J645" s="555">
        <v>3</v>
      </c>
      <c r="K645" s="617">
        <v>8177.540000000001</v>
      </c>
      <c r="L645" s="555">
        <v>1</v>
      </c>
      <c r="M645" s="617">
        <v>6216.21</v>
      </c>
      <c r="N645" s="622">
        <v>1</v>
      </c>
      <c r="O645" s="556">
        <f t="shared" si="28"/>
      </c>
      <c r="P645" s="659"/>
      <c r="Q645" s="625">
        <f t="shared" si="701"/>
      </c>
      <c r="R645" s="557">
        <f t="shared" si="781"/>
      </c>
      <c r="S645" s="554">
        <f t="shared" si="863"/>
      </c>
      <c r="T645" s="626">
        <f t="shared" si="116"/>
      </c>
      <c r="U645" s="626">
        <f t="shared" si="572"/>
      </c>
      <c r="V645" s="626">
        <f t="shared" si="132"/>
      </c>
      <c r="W645" s="622">
        <v>4</v>
      </c>
      <c r="X645" s="626">
        <f t="shared" si="75"/>
      </c>
      <c r="Y645" s="626">
        <f t="shared" si="57"/>
      </c>
      <c r="Z645" s="626">
        <f t="shared" si="486"/>
      </c>
      <c r="AA645" s="626">
        <f t="shared" si="169"/>
      </c>
      <c r="AB645" s="626">
        <f t="shared" si="210"/>
      </c>
      <c r="AC645" s="556">
        <f t="shared" si="683"/>
      </c>
      <c r="AD645" s="556">
        <f t="shared" si="91"/>
      </c>
      <c r="AE645" s="556">
        <f t="shared" si="378"/>
      </c>
      <c r="AF645" s="556">
        <f t="shared" si="502"/>
      </c>
      <c r="AG645" s="556">
        <f t="shared" si="185"/>
      </c>
      <c r="AH645" s="556">
        <f t="shared" si="226"/>
      </c>
      <c r="AI645" s="556">
        <f t="shared" si="898"/>
      </c>
      <c r="AJ645" s="622">
        <v>58</v>
      </c>
      <c r="AK645" s="628">
        <v>18138</v>
      </c>
      <c r="AL645" s="628">
        <v>286</v>
      </c>
      <c r="AM645" s="628">
        <v>296</v>
      </c>
      <c r="AN645" s="628">
        <v>71</v>
      </c>
      <c r="AO645" s="555">
        <v>11</v>
      </c>
      <c r="AP645" s="622">
        <v>24</v>
      </c>
      <c r="AQ645" s="555">
        <v>59</v>
      </c>
      <c r="AR645" s="555">
        <v>4</v>
      </c>
      <c r="AS645" s="628">
        <v>2</v>
      </c>
      <c r="AT645" s="628">
        <v>1</v>
      </c>
      <c r="AU645" s="628">
        <v>14</v>
      </c>
      <c r="AV645" s="630"/>
      <c r="AW645" s="630"/>
      <c r="AX645" s="731">
        <f t="shared" si="646"/>
      </c>
    </row>
    <row r="646">
      <c r="A646" s="741"/>
      <c r="B646" s="614" t="s">
        <v>395</v>
      </c>
      <c r="C646" s="614" t="s">
        <v>394</v>
      </c>
      <c r="D646" s="560" t="s">
        <v>417</v>
      </c>
      <c r="E646" s="655" t="s">
        <v>407</v>
      </c>
      <c r="F646" s="617">
        <f t="shared" si="341"/>
      </c>
      <c r="G646" s="617">
        <v>1326.55</v>
      </c>
      <c r="H646" s="617">
        <v>1364.77</v>
      </c>
      <c r="I646" s="659">
        <v>0</v>
      </c>
      <c r="J646" s="555">
        <v>3</v>
      </c>
      <c r="K646" s="617">
        <v>6537.960000000006</v>
      </c>
      <c r="L646" s="555">
        <v>0</v>
      </c>
      <c r="M646" s="617">
        <v>0</v>
      </c>
      <c r="N646" s="622">
        <v>0</v>
      </c>
      <c r="O646" s="556">
        <f t="shared" si="28"/>
      </c>
      <c r="P646" s="624"/>
      <c r="Q646" s="625">
        <f t="shared" si="701"/>
      </c>
      <c r="R646" s="557">
        <f t="shared" si="781"/>
      </c>
      <c r="S646" s="554">
        <f t="shared" si="863"/>
      </c>
      <c r="T646" s="626">
        <f t="shared" si="116"/>
      </c>
      <c r="U646" s="626">
        <f t="shared" si="572"/>
      </c>
      <c r="V646" s="626">
        <f t="shared" si="132"/>
      </c>
      <c r="W646" s="622">
        <v>3</v>
      </c>
      <c r="X646" s="626">
        <f t="shared" si="75"/>
      </c>
      <c r="Y646" s="626">
        <f t="shared" si="57"/>
      </c>
      <c r="Z646" s="626">
        <f t="shared" si="486"/>
      </c>
      <c r="AA646" s="626">
        <f t="shared" si="169"/>
      </c>
      <c r="AB646" s="626">
        <f t="shared" si="210"/>
      </c>
      <c r="AC646" s="556">
        <f t="shared" si="683"/>
      </c>
      <c r="AD646" s="556">
        <f t="shared" si="91"/>
      </c>
      <c r="AE646" s="556">
        <f t="shared" si="378"/>
      </c>
      <c r="AF646" s="556">
        <f t="shared" si="502"/>
      </c>
      <c r="AG646" s="556">
        <f t="shared" si="185"/>
      </c>
      <c r="AH646" s="556">
        <f t="shared" si="226"/>
      </c>
      <c r="AI646" s="556">
        <f t="shared" si="898"/>
      </c>
      <c r="AJ646" s="622">
        <v>56</v>
      </c>
      <c r="AK646" s="628">
        <v>24004</v>
      </c>
      <c r="AL646" s="628">
        <v>530</v>
      </c>
      <c r="AM646" s="628">
        <v>571</v>
      </c>
      <c r="AN646" s="628">
        <v>102</v>
      </c>
      <c r="AO646" s="555">
        <v>16</v>
      </c>
      <c r="AP646" s="622">
        <v>50</v>
      </c>
      <c r="AQ646" s="555">
        <v>88</v>
      </c>
      <c r="AR646" s="555">
        <v>4</v>
      </c>
      <c r="AS646" s="628">
        <v>4</v>
      </c>
      <c r="AT646" s="628">
        <v>0</v>
      </c>
      <c r="AU646" s="628">
        <v>12</v>
      </c>
      <c r="AV646" s="630"/>
      <c r="AW646" s="630"/>
      <c r="AX646" s="731">
        <f t="shared" si="646"/>
      </c>
    </row>
    <row r="647">
      <c r="A647" s="741"/>
      <c r="B647" s="614" t="s">
        <v>395</v>
      </c>
      <c r="C647" s="614" t="s">
        <v>394</v>
      </c>
      <c r="D647" s="560" t="s">
        <v>417</v>
      </c>
      <c r="E647" s="655" t="s">
        <v>408</v>
      </c>
      <c r="F647" s="617">
        <f t="shared" si="341"/>
      </c>
      <c r="G647" s="617">
        <v>1407.47</v>
      </c>
      <c r="H647" s="617">
        <v>1610.85</v>
      </c>
      <c r="I647" s="659">
        <v>0</v>
      </c>
      <c r="J647" s="557">
        <v>2</v>
      </c>
      <c r="K647" s="618">
        <v>3429.8600000000006</v>
      </c>
      <c r="L647" s="555">
        <v>0</v>
      </c>
      <c r="M647" s="617">
        <v>0</v>
      </c>
      <c r="N647" s="622">
        <v>0</v>
      </c>
      <c r="O647" s="556">
        <f t="shared" si="28"/>
      </c>
      <c r="P647" s="624"/>
      <c r="Q647" s="625">
        <f t="shared" si="701"/>
      </c>
      <c r="R647" s="557">
        <f t="shared" si="781"/>
      </c>
      <c r="S647" s="554">
        <f t="shared" si="863"/>
      </c>
      <c r="T647" s="626">
        <f t="shared" si="116"/>
      </c>
      <c r="U647" s="626">
        <f t="shared" si="572"/>
      </c>
      <c r="V647" s="626">
        <f t="shared" si="132"/>
      </c>
      <c r="W647" s="622">
        <v>2</v>
      </c>
      <c r="X647" s="626">
        <f t="shared" si="75"/>
      </c>
      <c r="Y647" s="626">
        <f t="shared" si="57"/>
      </c>
      <c r="Z647" s="626">
        <f t="shared" si="486"/>
      </c>
      <c r="AA647" s="626">
        <f t="shared" si="169"/>
      </c>
      <c r="AB647" s="626">
        <f t="shared" si="210"/>
      </c>
      <c r="AC647" s="556">
        <f t="shared" si="683"/>
      </c>
      <c r="AD647" s="556">
        <f t="shared" si="91"/>
      </c>
      <c r="AE647" s="556">
        <f t="shared" si="378"/>
      </c>
      <c r="AF647" s="556">
        <f t="shared" si="502"/>
      </c>
      <c r="AG647" s="556">
        <f t="shared" si="185"/>
      </c>
      <c r="AH647" s="556">
        <f t="shared" si="226"/>
      </c>
      <c r="AI647" s="556">
        <f t="shared" si="898"/>
      </c>
      <c r="AJ647" s="622">
        <v>56</v>
      </c>
      <c r="AK647" s="622">
        <v>22117</v>
      </c>
      <c r="AL647" s="628">
        <v>408</v>
      </c>
      <c r="AM647" s="628">
        <v>396</v>
      </c>
      <c r="AN647" s="628">
        <v>94</v>
      </c>
      <c r="AO647" s="555">
        <v>18</v>
      </c>
      <c r="AP647" s="622">
        <v>36</v>
      </c>
      <c r="AQ647" s="555">
        <v>80</v>
      </c>
      <c r="AR647" s="555">
        <v>2</v>
      </c>
      <c r="AS647" s="628">
        <v>7</v>
      </c>
      <c r="AT647" s="628">
        <v>0</v>
      </c>
      <c r="AU647" s="628">
        <v>21</v>
      </c>
      <c r="AV647" s="630"/>
      <c r="AW647" s="630"/>
      <c r="AX647" s="731">
        <f t="shared" si="646"/>
      </c>
    </row>
    <row r="648">
      <c r="A648" s="741"/>
      <c r="B648" s="614" t="s">
        <v>395</v>
      </c>
      <c r="C648" s="614" t="s">
        <v>394</v>
      </c>
      <c r="D648" s="560" t="s">
        <v>417</v>
      </c>
      <c r="E648" s="655" t="s">
        <v>409</v>
      </c>
      <c r="F648" s="617">
        <f t="shared" si="341"/>
      </c>
      <c r="G648" s="618">
        <v>2150.9900000000002</v>
      </c>
      <c r="H648" s="618">
        <v>1781.93</v>
      </c>
      <c r="I648" s="659">
        <v>0</v>
      </c>
      <c r="J648" s="555">
        <v>2</v>
      </c>
      <c r="K648" s="618">
        <v>5102.959999999992</v>
      </c>
      <c r="L648" s="555">
        <v>0</v>
      </c>
      <c r="M648" s="617">
        <v>0</v>
      </c>
      <c r="N648" s="622">
        <v>0</v>
      </c>
      <c r="O648" s="556">
        <f t="shared" si="28"/>
      </c>
      <c r="P648" s="624"/>
      <c r="Q648" s="625">
        <f t="shared" si="701"/>
      </c>
      <c r="R648" s="557">
        <f t="shared" si="781"/>
      </c>
      <c r="S648" s="554">
        <f t="shared" si="863"/>
      </c>
      <c r="T648" s="626">
        <f t="shared" si="116"/>
      </c>
      <c r="U648" s="626">
        <f t="shared" si="572"/>
      </c>
      <c r="V648" s="626">
        <f t="shared" si="132"/>
      </c>
      <c r="W648" s="622">
        <v>1</v>
      </c>
      <c r="X648" s="626">
        <f t="shared" si="75"/>
      </c>
      <c r="Y648" s="626">
        <f t="shared" si="57"/>
      </c>
      <c r="Z648" s="626">
        <f t="shared" si="486"/>
      </c>
      <c r="AA648" s="626">
        <f t="shared" si="169"/>
      </c>
      <c r="AB648" s="626">
        <f t="shared" si="210"/>
      </c>
      <c r="AC648" s="556">
        <f t="shared" si="683"/>
      </c>
      <c r="AD648" s="556">
        <f t="shared" si="91"/>
      </c>
      <c r="AE648" s="556">
        <f t="shared" si="378"/>
      </c>
      <c r="AF648" s="556">
        <f t="shared" si="502"/>
      </c>
      <c r="AG648" s="556">
        <f t="shared" si="185"/>
      </c>
      <c r="AH648" s="556">
        <f t="shared" si="226"/>
      </c>
      <c r="AI648" s="556">
        <f t="shared" si="898"/>
      </c>
      <c r="AJ648" s="622">
        <v>55</v>
      </c>
      <c r="AK648" s="628">
        <v>35012</v>
      </c>
      <c r="AL648" s="628">
        <v>769</v>
      </c>
      <c r="AM648" s="628">
        <v>799</v>
      </c>
      <c r="AN648" s="628">
        <v>130</v>
      </c>
      <c r="AO648" s="555">
        <v>19</v>
      </c>
      <c r="AP648" s="622">
        <v>48</v>
      </c>
      <c r="AQ648" s="555">
        <v>107</v>
      </c>
      <c r="AR648" s="555">
        <v>2</v>
      </c>
      <c r="AS648" s="622">
        <v>3</v>
      </c>
      <c r="AT648" s="622">
        <v>1</v>
      </c>
      <c r="AU648" s="622">
        <v>22</v>
      </c>
      <c r="AV648" s="630"/>
      <c r="AW648" s="630"/>
      <c r="AX648" s="731">
        <f t="shared" si="646"/>
      </c>
    </row>
    <row r="649">
      <c r="A649" s="741"/>
      <c r="B649" s="641" t="s">
        <v>397</v>
      </c>
      <c r="C649" s="641"/>
      <c r="D649" s="641"/>
      <c r="E649" s="641"/>
      <c r="F649" s="642">
        <f>SUM(F644:F648)</f>
      </c>
      <c r="G649" s="642">
        <f>SUM(G644:G648)</f>
      </c>
      <c r="H649" s="642">
        <f>SUM(H644:H648)</f>
      </c>
      <c r="I649" s="624">
        <f>SUM(I644:I648)</f>
      </c>
      <c r="J649" s="644">
        <f>SUM(J644:J648)</f>
      </c>
      <c r="K649" s="642">
        <f>SUM(K644:K648)</f>
      </c>
      <c r="L649" s="644">
        <f>SUM(L644:L648)</f>
      </c>
      <c r="M649" s="642">
        <f>SUM(M644:M648)</f>
      </c>
      <c r="N649" s="651">
        <f>SUM(N644:N648)</f>
      </c>
      <c r="O649" s="648">
        <f t="shared" si="28"/>
      </c>
      <c r="P649" s="649">
        <f>SUM(P644:P648)</f>
      </c>
      <c r="Q649" s="625">
        <f t="shared" si="701"/>
      </c>
      <c r="R649" s="667">
        <f>SUM(R644:R648)</f>
      </c>
      <c r="S649" s="668">
        <f>SUM(S644:S648)</f>
      </c>
      <c r="T649" s="650">
        <f t="shared" si="116"/>
      </c>
      <c r="U649" s="650">
        <f t="shared" si="572"/>
      </c>
      <c r="V649" s="650">
        <f t="shared" si="132"/>
      </c>
      <c r="W649" s="651">
        <f>SUM(W644:W648)</f>
      </c>
      <c r="X649" s="650">
        <f t="shared" si="75"/>
      </c>
      <c r="Y649" s="650">
        <f t="shared" si="57"/>
      </c>
      <c r="Z649" s="650">
        <f t="shared" si="486"/>
      </c>
      <c r="AA649" s="650">
        <f t="shared" si="169"/>
      </c>
      <c r="AB649" s="650">
        <f t="shared" si="210"/>
      </c>
      <c r="AC649" s="648">
        <f t="shared" si="683"/>
      </c>
      <c r="AD649" s="648">
        <f t="shared" si="91"/>
      </c>
      <c r="AE649" s="648">
        <f t="shared" si="378"/>
      </c>
      <c r="AF649" s="648">
        <f t="shared" si="502"/>
      </c>
      <c r="AG649" s="648">
        <f t="shared" si="185"/>
      </c>
      <c r="AH649" s="648">
        <f t="shared" si="226"/>
      </c>
      <c r="AI649" s="648">
        <f t="shared" si="898"/>
      </c>
      <c r="AJ649" s="651">
        <f>AVERAGE(AJ644:AJ648)</f>
      </c>
      <c r="AK649" s="651">
        <f>SUM(AK644:AK648)</f>
      </c>
      <c r="AL649" s="651">
        <f>SUM(AL644:AL648)</f>
      </c>
      <c r="AM649" s="651">
        <f>SUM(AM644:AM648)</f>
      </c>
      <c r="AN649" s="651">
        <f>SUM(AN644:AN648)</f>
      </c>
      <c r="AO649" s="667">
        <f>SUM(AO644:AO648)</f>
      </c>
      <c r="AP649" s="651">
        <f>SUM(AP644:AP648)</f>
      </c>
      <c r="AQ649" s="667">
        <f>SUM(AQ644:AQ648)</f>
      </c>
      <c r="AR649" s="667">
        <f>SUM(AR644:AR648)</f>
      </c>
      <c r="AS649" s="651">
        <f>SUM(AS644:AS648)</f>
      </c>
      <c r="AT649" s="651">
        <f>SUM(AT644:AT648)</f>
      </c>
      <c r="AU649" s="651">
        <f>SUM(AU644:AU648)</f>
      </c>
      <c r="AV649" s="654"/>
      <c r="AW649" s="654"/>
      <c r="AX649" s="651">
        <f>SUM(AX644:AX648)</f>
      </c>
    </row>
    <row r="650">
      <c r="A650" s="741"/>
      <c r="B650" s="692" t="s">
        <v>458</v>
      </c>
      <c r="C650" s="560" t="s">
        <v>412</v>
      </c>
      <c r="D650" s="560" t="s">
        <v>392</v>
      </c>
      <c r="E650" s="616" t="s">
        <v>411</v>
      </c>
      <c r="F650" s="617">
        <f t="shared" ref="F650:F654" si="342">G650+H650+I650</f>
      </c>
      <c r="G650" s="618">
        <v>1317.54</v>
      </c>
      <c r="H650" s="618">
        <v>923.3399999999999</v>
      </c>
      <c r="I650" s="659">
        <v>0</v>
      </c>
      <c r="J650" s="557">
        <v>4</v>
      </c>
      <c r="K650" s="618">
        <v>9646.070000000007</v>
      </c>
      <c r="L650" s="557">
        <v>0</v>
      </c>
      <c r="M650" s="618">
        <v>0</v>
      </c>
      <c r="N650" s="622">
        <v>0</v>
      </c>
      <c r="O650" s="556">
        <f t="shared" si="28"/>
      </c>
      <c r="P650" s="624"/>
      <c r="Q650" s="625">
        <f t="shared" si="701"/>
      </c>
      <c r="R650" s="557">
        <f t="shared" ref="R650:R654" si="782">J650+L650</f>
      </c>
      <c r="S650" s="554">
        <f t="shared" ref="S650:S654" si="864">K650+M650</f>
      </c>
      <c r="T650" s="626">
        <f t="shared" si="116"/>
      </c>
      <c r="U650" s="626">
        <f t="shared" si="572"/>
      </c>
      <c r="V650" s="626">
        <f t="shared" si="132"/>
      </c>
      <c r="W650" s="622">
        <v>2</v>
      </c>
      <c r="X650" s="626">
        <f t="shared" si="75"/>
      </c>
      <c r="Y650" s="626">
        <f t="shared" si="57"/>
      </c>
      <c r="Z650" s="626">
        <f t="shared" si="486"/>
      </c>
      <c r="AA650" s="626">
        <f t="shared" si="169"/>
      </c>
      <c r="AB650" s="626">
        <f t="shared" si="210"/>
      </c>
      <c r="AC650" s="556">
        <f t="shared" si="683"/>
      </c>
      <c r="AD650" s="556">
        <f t="shared" si="91"/>
      </c>
      <c r="AE650" s="556">
        <f t="shared" si="378"/>
      </c>
      <c r="AF650" s="556">
        <f t="shared" si="502"/>
      </c>
      <c r="AG650" s="556">
        <f t="shared" si="185"/>
      </c>
      <c r="AH650" s="556">
        <f t="shared" si="226"/>
      </c>
      <c r="AI650" s="556">
        <f t="shared" si="898"/>
      </c>
      <c r="AJ650" s="622">
        <v>55</v>
      </c>
      <c r="AK650" s="628">
        <v>14775</v>
      </c>
      <c r="AL650" s="628">
        <v>340</v>
      </c>
      <c r="AM650" s="628">
        <v>352</v>
      </c>
      <c r="AN650" s="628">
        <v>61</v>
      </c>
      <c r="AO650" s="555">
        <v>18</v>
      </c>
      <c r="AP650" s="628">
        <v>39</v>
      </c>
      <c r="AQ650" s="555">
        <v>50</v>
      </c>
      <c r="AR650" s="555">
        <v>4</v>
      </c>
      <c r="AS650" s="628">
        <v>1</v>
      </c>
      <c r="AT650" s="628">
        <v>2</v>
      </c>
      <c r="AU650" s="628">
        <v>11</v>
      </c>
      <c r="AV650" s="630"/>
      <c r="AW650" s="630"/>
      <c r="AX650" s="731">
        <f t="shared" ref="AX650:AX654" si="647">COUNT(AU650)</f>
      </c>
    </row>
    <row r="651">
      <c r="A651" s="741"/>
      <c r="B651" s="692" t="s">
        <v>458</v>
      </c>
      <c r="C651" s="560" t="s">
        <v>412</v>
      </c>
      <c r="D651" s="560" t="s">
        <v>392</v>
      </c>
      <c r="E651" s="616" t="s">
        <v>413</v>
      </c>
      <c r="F651" s="617">
        <f t="shared" si="342"/>
      </c>
      <c r="G651" s="618">
        <v>1432.81</v>
      </c>
      <c r="H651" s="618">
        <v>909.34</v>
      </c>
      <c r="I651" s="659">
        <v>0</v>
      </c>
      <c r="J651" s="555">
        <v>6</v>
      </c>
      <c r="K651" s="617">
        <v>15862.289999999979</v>
      </c>
      <c r="L651" s="555">
        <v>0</v>
      </c>
      <c r="M651" s="617">
        <v>0</v>
      </c>
      <c r="N651" s="622">
        <v>0</v>
      </c>
      <c r="O651" s="556">
        <f t="shared" si="28"/>
      </c>
      <c r="P651" s="624"/>
      <c r="Q651" s="625">
        <f t="shared" si="701"/>
      </c>
      <c r="R651" s="557">
        <f t="shared" si="782"/>
      </c>
      <c r="S651" s="554">
        <f t="shared" si="864"/>
      </c>
      <c r="T651" s="626">
        <f t="shared" si="116"/>
      </c>
      <c r="U651" s="626">
        <f t="shared" si="572"/>
      </c>
      <c r="V651" s="626">
        <f t="shared" si="132"/>
      </c>
      <c r="W651" s="622">
        <v>6</v>
      </c>
      <c r="X651" s="626">
        <f t="shared" si="75"/>
      </c>
      <c r="Y651" s="626">
        <f t="shared" si="57"/>
      </c>
      <c r="Z651" s="626">
        <f t="shared" si="486"/>
      </c>
      <c r="AA651" s="626">
        <f t="shared" si="169"/>
      </c>
      <c r="AB651" s="626">
        <f t="shared" si="210"/>
      </c>
      <c r="AC651" s="556">
        <f t="shared" si="683"/>
      </c>
      <c r="AD651" s="556">
        <f t="shared" si="91"/>
      </c>
      <c r="AE651" s="556">
        <f t="shared" si="378"/>
      </c>
      <c r="AF651" s="556">
        <f t="shared" si="502"/>
      </c>
      <c r="AG651" s="556">
        <f t="shared" si="185"/>
      </c>
      <c r="AH651" s="556">
        <f t="shared" si="226"/>
      </c>
      <c r="AI651" s="556">
        <f t="shared" si="898"/>
      </c>
      <c r="AJ651" s="622">
        <v>55</v>
      </c>
      <c r="AK651" s="628">
        <v>17541</v>
      </c>
      <c r="AL651" s="628">
        <v>482</v>
      </c>
      <c r="AM651" s="628">
        <v>511</v>
      </c>
      <c r="AN651" s="628">
        <v>74</v>
      </c>
      <c r="AO651" s="555">
        <v>24</v>
      </c>
      <c r="AP651" s="628">
        <v>65</v>
      </c>
      <c r="AQ651" s="557">
        <v>62</v>
      </c>
      <c r="AR651" s="555">
        <v>6</v>
      </c>
      <c r="AS651" s="628">
        <v>1</v>
      </c>
      <c r="AT651" s="628">
        <v>1</v>
      </c>
      <c r="AU651" s="628">
        <v>9</v>
      </c>
      <c r="AV651" s="630"/>
      <c r="AW651" s="630"/>
      <c r="AX651" s="731">
        <f t="shared" si="647"/>
      </c>
    </row>
    <row r="652">
      <c r="A652" s="741"/>
      <c r="B652" s="692" t="s">
        <v>458</v>
      </c>
      <c r="C652" s="560" t="s">
        <v>412</v>
      </c>
      <c r="D652" s="560" t="s">
        <v>392</v>
      </c>
      <c r="E652" s="616" t="s">
        <v>414</v>
      </c>
      <c r="F652" s="617">
        <f t="shared" si="342"/>
      </c>
      <c r="G652" s="617">
        <v>1853.26</v>
      </c>
      <c r="H652" s="618">
        <v>980.68</v>
      </c>
      <c r="I652" s="659">
        <v>0</v>
      </c>
      <c r="J652" s="557">
        <v>5</v>
      </c>
      <c r="K652" s="618">
        <v>12572.650000000023</v>
      </c>
      <c r="L652" s="557">
        <v>0</v>
      </c>
      <c r="M652" s="618">
        <v>0</v>
      </c>
      <c r="N652" s="622">
        <v>1</v>
      </c>
      <c r="O652" s="556">
        <f t="shared" si="28"/>
      </c>
      <c r="P652" s="624"/>
      <c r="Q652" s="625">
        <f t="shared" si="701"/>
      </c>
      <c r="R652" s="557">
        <f t="shared" si="782"/>
      </c>
      <c r="S652" s="554">
        <f t="shared" si="864"/>
      </c>
      <c r="T652" s="626">
        <f t="shared" si="116"/>
      </c>
      <c r="U652" s="626">
        <f t="shared" si="572"/>
      </c>
      <c r="V652" s="626">
        <f t="shared" si="132"/>
      </c>
      <c r="W652" s="622">
        <v>5</v>
      </c>
      <c r="X652" s="626">
        <f t="shared" si="75"/>
      </c>
      <c r="Y652" s="626">
        <f t="shared" si="57"/>
      </c>
      <c r="Z652" s="626">
        <f t="shared" si="486"/>
      </c>
      <c r="AA652" s="626">
        <f t="shared" si="169"/>
      </c>
      <c r="AB652" s="626">
        <f t="shared" si="210"/>
      </c>
      <c r="AC652" s="556">
        <f t="shared" si="683"/>
      </c>
      <c r="AD652" s="556">
        <f t="shared" si="91"/>
      </c>
      <c r="AE652" s="556">
        <f t="shared" si="378"/>
      </c>
      <c r="AF652" s="556">
        <f t="shared" si="502"/>
      </c>
      <c r="AG652" s="556">
        <f t="shared" si="185"/>
      </c>
      <c r="AH652" s="556">
        <f t="shared" si="226"/>
      </c>
      <c r="AI652" s="556">
        <f t="shared" si="898"/>
      </c>
      <c r="AJ652" s="622">
        <v>55</v>
      </c>
      <c r="AK652" s="628">
        <v>18054</v>
      </c>
      <c r="AL652" s="628">
        <v>438</v>
      </c>
      <c r="AM652" s="628">
        <v>474</v>
      </c>
      <c r="AN652" s="628">
        <v>57</v>
      </c>
      <c r="AO652" s="555">
        <v>13</v>
      </c>
      <c r="AP652" s="622">
        <v>44</v>
      </c>
      <c r="AQ652" s="557">
        <v>53</v>
      </c>
      <c r="AR652" s="555">
        <v>5</v>
      </c>
      <c r="AS652" s="628">
        <v>1</v>
      </c>
      <c r="AT652" s="628">
        <v>0</v>
      </c>
      <c r="AU652" s="628">
        <v>9</v>
      </c>
      <c r="AV652" s="630"/>
      <c r="AW652" s="630"/>
      <c r="AX652" s="731">
        <f t="shared" si="647"/>
      </c>
    </row>
    <row r="653">
      <c r="A653" s="741"/>
      <c r="B653" s="692" t="s">
        <v>458</v>
      </c>
      <c r="C653" s="560" t="s">
        <v>412</v>
      </c>
      <c r="D653" s="560" t="s">
        <v>392</v>
      </c>
      <c r="E653" s="616" t="s">
        <v>415</v>
      </c>
      <c r="F653" s="617">
        <f t="shared" si="342"/>
      </c>
      <c r="G653" s="618">
        <v>1818.04</v>
      </c>
      <c r="H653" s="618">
        <v>1118.87</v>
      </c>
      <c r="I653" s="659">
        <v>0</v>
      </c>
      <c r="J653" s="555">
        <v>6</v>
      </c>
      <c r="K653" s="617">
        <v>16686.269999999982</v>
      </c>
      <c r="L653" s="555">
        <v>0</v>
      </c>
      <c r="M653" s="617">
        <v>0</v>
      </c>
      <c r="N653" s="622">
        <v>1</v>
      </c>
      <c r="O653" s="556">
        <f t="shared" si="28"/>
      </c>
      <c r="P653" s="624"/>
      <c r="Q653" s="625">
        <f t="shared" si="701"/>
      </c>
      <c r="R653" s="557">
        <f t="shared" si="782"/>
      </c>
      <c r="S653" s="554">
        <f t="shared" si="864"/>
      </c>
      <c r="T653" s="626">
        <f t="shared" si="116"/>
      </c>
      <c r="U653" s="626">
        <f t="shared" si="572"/>
      </c>
      <c r="V653" s="626">
        <f t="shared" si="132"/>
      </c>
      <c r="W653" s="622">
        <v>4</v>
      </c>
      <c r="X653" s="626">
        <f t="shared" si="75"/>
      </c>
      <c r="Y653" s="626">
        <f t="shared" si="57"/>
      </c>
      <c r="Z653" s="626">
        <f t="shared" si="486"/>
      </c>
      <c r="AA653" s="626">
        <f t="shared" si="169"/>
      </c>
      <c r="AB653" s="626">
        <f t="shared" si="210"/>
      </c>
      <c r="AC653" s="556">
        <f t="shared" si="683"/>
      </c>
      <c r="AD653" s="556">
        <f t="shared" si="91"/>
      </c>
      <c r="AE653" s="556">
        <f t="shared" si="378"/>
      </c>
      <c r="AF653" s="556">
        <f t="shared" si="502"/>
      </c>
      <c r="AG653" s="556">
        <f t="shared" si="185"/>
      </c>
      <c r="AH653" s="556">
        <f t="shared" si="226"/>
      </c>
      <c r="AI653" s="556">
        <f t="shared" si="898"/>
      </c>
      <c r="AJ653" s="622">
        <v>54</v>
      </c>
      <c r="AK653" s="628">
        <v>18693</v>
      </c>
      <c r="AL653" s="628">
        <v>460</v>
      </c>
      <c r="AM653" s="628">
        <v>481</v>
      </c>
      <c r="AN653" s="628">
        <v>57</v>
      </c>
      <c r="AO653" s="555">
        <v>12</v>
      </c>
      <c r="AP653" s="628">
        <v>42</v>
      </c>
      <c r="AQ653" s="557">
        <v>54</v>
      </c>
      <c r="AR653" s="555">
        <v>6</v>
      </c>
      <c r="AS653" s="628">
        <v>4</v>
      </c>
      <c r="AT653" s="628">
        <v>1</v>
      </c>
      <c r="AU653" s="628">
        <v>7</v>
      </c>
      <c r="AV653" s="630"/>
      <c r="AW653" s="630"/>
      <c r="AX653" s="731">
        <f t="shared" si="647"/>
      </c>
    </row>
    <row r="654">
      <c r="A654" s="741"/>
      <c r="B654" s="692" t="s">
        <v>458</v>
      </c>
      <c r="C654" s="560" t="s">
        <v>412</v>
      </c>
      <c r="D654" s="560" t="s">
        <v>392</v>
      </c>
      <c r="E654" s="655" t="s">
        <v>416</v>
      </c>
      <c r="F654" s="617">
        <f t="shared" si="342"/>
      </c>
      <c r="G654" s="618">
        <v>2436.17</v>
      </c>
      <c r="H654" s="618">
        <v>1779.49</v>
      </c>
      <c r="I654" s="659">
        <v>0</v>
      </c>
      <c r="J654" s="557">
        <v>8</v>
      </c>
      <c r="K654" s="618">
        <v>18732.290000000015</v>
      </c>
      <c r="L654" s="557">
        <v>0</v>
      </c>
      <c r="M654" s="618">
        <v>0</v>
      </c>
      <c r="N654" s="622">
        <v>0</v>
      </c>
      <c r="O654" s="556">
        <f t="shared" si="28"/>
      </c>
      <c r="P654" s="624"/>
      <c r="Q654" s="625">
        <f t="shared" si="701"/>
      </c>
      <c r="R654" s="557">
        <f t="shared" si="782"/>
      </c>
      <c r="S654" s="554">
        <f t="shared" si="864"/>
      </c>
      <c r="T654" s="626">
        <f t="shared" si="116"/>
      </c>
      <c r="U654" s="626">
        <f t="shared" si="572"/>
      </c>
      <c r="V654" s="626">
        <f t="shared" si="132"/>
      </c>
      <c r="W654" s="622">
        <v>7</v>
      </c>
      <c r="X654" s="626">
        <f t="shared" si="75"/>
      </c>
      <c r="Y654" s="626">
        <f t="shared" si="57"/>
      </c>
      <c r="Z654" s="626">
        <f t="shared" si="486"/>
      </c>
      <c r="AA654" s="626">
        <f t="shared" si="169"/>
      </c>
      <c r="AB654" s="626">
        <f t="shared" si="210"/>
      </c>
      <c r="AC654" s="556">
        <f t="shared" si="683"/>
      </c>
      <c r="AD654" s="556">
        <f t="shared" si="91"/>
      </c>
      <c r="AE654" s="556">
        <f t="shared" si="378"/>
      </c>
      <c r="AF654" s="556">
        <f t="shared" si="502"/>
      </c>
      <c r="AG654" s="556">
        <f t="shared" si="185"/>
      </c>
      <c r="AH654" s="556">
        <f t="shared" si="226"/>
      </c>
      <c r="AI654" s="556">
        <f t="shared" si="898"/>
      </c>
      <c r="AJ654" s="622">
        <v>54</v>
      </c>
      <c r="AK654" s="628">
        <v>25590</v>
      </c>
      <c r="AL654" s="628">
        <v>528</v>
      </c>
      <c r="AM654" s="628">
        <v>557</v>
      </c>
      <c r="AN654" s="628">
        <v>90</v>
      </c>
      <c r="AO654" s="555">
        <v>27</v>
      </c>
      <c r="AP654" s="628">
        <v>77</v>
      </c>
      <c r="AQ654" s="557">
        <v>73</v>
      </c>
      <c r="AR654" s="555">
        <v>9</v>
      </c>
      <c r="AS654" s="628">
        <v>6</v>
      </c>
      <c r="AT654" s="628">
        <v>1</v>
      </c>
      <c r="AU654" s="628">
        <v>15</v>
      </c>
      <c r="AV654" s="630"/>
      <c r="AW654" s="630"/>
      <c r="AX654" s="731">
        <f t="shared" si="647"/>
      </c>
    </row>
    <row r="655">
      <c r="A655" s="741"/>
      <c r="B655" s="641" t="s">
        <v>397</v>
      </c>
      <c r="C655" s="641"/>
      <c r="D655" s="641"/>
      <c r="E655" s="641"/>
      <c r="F655" s="642">
        <f>SUM(F650:F654)</f>
      </c>
      <c r="G655" s="642">
        <f>SUM(G650:G654)</f>
      </c>
      <c r="H655" s="642">
        <f>SUM(H650:H654)</f>
      </c>
      <c r="I655" s="624">
        <f>SUM(I650:I654)</f>
      </c>
      <c r="J655" s="644">
        <f>SUM(J650:J654)</f>
      </c>
      <c r="K655" s="642">
        <f>SUM(K650:K654)</f>
      </c>
      <c r="L655" s="644">
        <f>SUM(L650:L654)</f>
      </c>
      <c r="M655" s="642">
        <f>SUM(M650:M654)</f>
      </c>
      <c r="N655" s="651">
        <f>SUM(N650:N654)</f>
      </c>
      <c r="O655" s="648">
        <f t="shared" si="28"/>
      </c>
      <c r="P655" s="649">
        <f>SUM(P650:P654)</f>
      </c>
      <c r="Q655" s="625">
        <f t="shared" si="701"/>
      </c>
      <c r="R655" s="667">
        <f>SUM(R650:R654)</f>
      </c>
      <c r="S655" s="668">
        <f>SUM(S650:S654)</f>
      </c>
      <c r="T655" s="650">
        <f t="shared" si="116"/>
      </c>
      <c r="U655" s="650">
        <f t="shared" si="572"/>
      </c>
      <c r="V655" s="650">
        <f t="shared" si="132"/>
      </c>
      <c r="W655" s="651">
        <f>SUM(W650:W654)</f>
      </c>
      <c r="X655" s="650">
        <f t="shared" si="75"/>
      </c>
      <c r="Y655" s="650">
        <f t="shared" si="57"/>
      </c>
      <c r="Z655" s="650">
        <f t="shared" si="486"/>
      </c>
      <c r="AA655" s="650">
        <f t="shared" si="169"/>
      </c>
      <c r="AB655" s="650">
        <f t="shared" si="210"/>
      </c>
      <c r="AC655" s="648">
        <f t="shared" si="683"/>
      </c>
      <c r="AD655" s="648">
        <f t="shared" si="91"/>
      </c>
      <c r="AE655" s="648">
        <f t="shared" si="378"/>
      </c>
      <c r="AF655" s="648">
        <f t="shared" si="502"/>
      </c>
      <c r="AG655" s="648">
        <f t="shared" si="185"/>
      </c>
      <c r="AH655" s="648">
        <f t="shared" si="226"/>
      </c>
      <c r="AI655" s="648">
        <f t="shared" si="898"/>
      </c>
      <c r="AJ655" s="651">
        <f>AVERAGE(AJ650:AJ654)</f>
      </c>
      <c r="AK655" s="651">
        <f>SUM(AK650:AK654)</f>
      </c>
      <c r="AL655" s="651">
        <f>SUM(AL650:AL654)</f>
      </c>
      <c r="AM655" s="651">
        <f>SUM(AM650:AM654)</f>
      </c>
      <c r="AN655" s="651">
        <f>SUM(AN650:AN654)</f>
      </c>
      <c r="AO655" s="667">
        <f>SUM(AO650:AO654)</f>
      </c>
      <c r="AP655" s="651">
        <f>SUM(AP650:AP654)</f>
      </c>
      <c r="AQ655" s="667">
        <f>SUM(AQ650:AQ654)</f>
      </c>
      <c r="AR655" s="667">
        <f>SUM(AR650:AR654)</f>
      </c>
      <c r="AS655" s="651">
        <f>SUM(AS650:AS654)</f>
      </c>
      <c r="AT655" s="651">
        <f>SUM(AT650:AT654)</f>
      </c>
      <c r="AU655" s="651">
        <f>SUM(AU650:AU654)</f>
      </c>
      <c r="AV655" s="654"/>
      <c r="AW655" s="654"/>
      <c r="AX655" s="651">
        <f>SUM(AX650:AX654)</f>
      </c>
    </row>
    <row r="656">
      <c r="A656" s="741"/>
      <c r="B656" s="692" t="s">
        <v>458</v>
      </c>
      <c r="C656" s="560" t="s">
        <v>412</v>
      </c>
      <c r="D656" s="560" t="s">
        <v>423</v>
      </c>
      <c r="E656" s="616" t="s">
        <v>418</v>
      </c>
      <c r="F656" s="617">
        <f t="shared" ref="F656:F658" si="343">G656+H656+I656</f>
      </c>
      <c r="G656" s="618">
        <v>2119.14</v>
      </c>
      <c r="H656" s="618">
        <v>1802.49</v>
      </c>
      <c r="I656" s="659">
        <v>0</v>
      </c>
      <c r="J656" s="557">
        <v>6</v>
      </c>
      <c r="K656" s="618">
        <v>13622.900000000023</v>
      </c>
      <c r="L656" s="557">
        <v>0</v>
      </c>
      <c r="M656" s="618">
        <v>0</v>
      </c>
      <c r="N656" s="622">
        <v>0</v>
      </c>
      <c r="O656" s="556">
        <f t="shared" si="28"/>
      </c>
      <c r="P656" s="624"/>
      <c r="Q656" s="625">
        <f t="shared" si="701"/>
      </c>
      <c r="R656" s="557">
        <f t="shared" ref="R656:R658" si="783">J656+L656</f>
      </c>
      <c r="S656" s="554">
        <f t="shared" ref="S656:S658" si="865">K656+M656</f>
      </c>
      <c r="T656" s="626">
        <f t="shared" si="116"/>
      </c>
      <c r="U656" s="626">
        <f t="shared" si="572"/>
      </c>
      <c r="V656" s="626">
        <f t="shared" si="132"/>
      </c>
      <c r="W656" s="622">
        <v>6</v>
      </c>
      <c r="X656" s="626">
        <f t="shared" si="75"/>
      </c>
      <c r="Y656" s="626">
        <f t="shared" si="57"/>
      </c>
      <c r="Z656" s="626">
        <f t="shared" si="486"/>
      </c>
      <c r="AA656" s="626">
        <f t="shared" si="169"/>
      </c>
      <c r="AB656" s="626">
        <f t="shared" si="210"/>
      </c>
      <c r="AC656" s="556">
        <f t="shared" si="683"/>
      </c>
      <c r="AD656" s="556">
        <f t="shared" si="91"/>
      </c>
      <c r="AE656" s="556">
        <f t="shared" si="378"/>
      </c>
      <c r="AF656" s="556">
        <f t="shared" si="502"/>
      </c>
      <c r="AG656" s="556">
        <f t="shared" si="185"/>
      </c>
      <c r="AH656" s="556">
        <f t="shared" si="226"/>
      </c>
      <c r="AI656" s="556">
        <f t="shared" si="898"/>
      </c>
      <c r="AJ656" s="622">
        <v>55</v>
      </c>
      <c r="AK656" s="628">
        <v>34828</v>
      </c>
      <c r="AL656" s="628">
        <v>633</v>
      </c>
      <c r="AM656" s="628">
        <v>686</v>
      </c>
      <c r="AN656" s="628">
        <v>102</v>
      </c>
      <c r="AO656" s="555">
        <v>21</v>
      </c>
      <c r="AP656" s="628">
        <v>76</v>
      </c>
      <c r="AQ656" s="557">
        <v>99</v>
      </c>
      <c r="AR656" s="555">
        <v>6</v>
      </c>
      <c r="AS656" s="628">
        <v>6</v>
      </c>
      <c r="AT656" s="628">
        <v>1</v>
      </c>
      <c r="AU656" s="628">
        <v>22</v>
      </c>
      <c r="AV656" s="630"/>
      <c r="AW656" s="630"/>
      <c r="AX656" s="731">
        <f t="shared" ref="AX656:AX658" si="648">COUNT(AU656)</f>
      </c>
    </row>
    <row r="657">
      <c r="A657" s="741"/>
      <c r="B657" s="692" t="s">
        <v>458</v>
      </c>
      <c r="C657" s="560" t="s">
        <v>412</v>
      </c>
      <c r="D657" s="560" t="s">
        <v>423</v>
      </c>
      <c r="E657" s="616" t="s">
        <v>419</v>
      </c>
      <c r="F657" s="617">
        <f t="shared" si="343"/>
      </c>
      <c r="G657" s="618">
        <v>2015.87</v>
      </c>
      <c r="H657" s="618">
        <v>2694</v>
      </c>
      <c r="I657" s="659">
        <v>0</v>
      </c>
      <c r="J657" s="557">
        <v>7</v>
      </c>
      <c r="K657" s="618">
        <v>16737.440000000002</v>
      </c>
      <c r="L657" s="557">
        <v>0</v>
      </c>
      <c r="M657" s="618">
        <v>0</v>
      </c>
      <c r="N657" s="622">
        <v>0</v>
      </c>
      <c r="O657" s="556">
        <f t="shared" si="28"/>
      </c>
      <c r="P657" s="624"/>
      <c r="Q657" s="625">
        <f t="shared" si="701"/>
      </c>
      <c r="R657" s="557">
        <f t="shared" si="783"/>
      </c>
      <c r="S657" s="554">
        <f t="shared" si="865"/>
      </c>
      <c r="T657" s="626">
        <f t="shared" si="116"/>
      </c>
      <c r="U657" s="626">
        <f t="shared" si="572"/>
      </c>
      <c r="V657" s="626">
        <f t="shared" si="132"/>
      </c>
      <c r="W657" s="622">
        <v>5</v>
      </c>
      <c r="X657" s="626">
        <f t="shared" si="75"/>
      </c>
      <c r="Y657" s="626">
        <f t="shared" si="57"/>
      </c>
      <c r="Z657" s="626">
        <f t="shared" si="486"/>
      </c>
      <c r="AA657" s="626">
        <f t="shared" si="169"/>
      </c>
      <c r="AB657" s="626">
        <f t="shared" si="210"/>
      </c>
      <c r="AC657" s="556">
        <f t="shared" si="683"/>
      </c>
      <c r="AD657" s="556">
        <f t="shared" si="91"/>
      </c>
      <c r="AE657" s="556">
        <f t="shared" si="378"/>
      </c>
      <c r="AF657" s="556">
        <f t="shared" si="502"/>
      </c>
      <c r="AG657" s="556">
        <f t="shared" si="185"/>
      </c>
      <c r="AH657" s="556">
        <f t="shared" si="226"/>
      </c>
      <c r="AI657" s="556">
        <f t="shared" si="898"/>
      </c>
      <c r="AJ657" s="622">
        <v>56</v>
      </c>
      <c r="AK657" s="628">
        <v>47994</v>
      </c>
      <c r="AL657" s="628">
        <v>836</v>
      </c>
      <c r="AM657" s="628">
        <v>879</v>
      </c>
      <c r="AN657" s="628">
        <v>137</v>
      </c>
      <c r="AO657" s="555">
        <v>41</v>
      </c>
      <c r="AP657" s="628">
        <v>105</v>
      </c>
      <c r="AQ657" s="557">
        <v>139</v>
      </c>
      <c r="AR657" s="555">
        <v>8</v>
      </c>
      <c r="AS657" s="628">
        <v>7</v>
      </c>
      <c r="AT657" s="628">
        <v>4</v>
      </c>
      <c r="AU657" s="628">
        <v>27</v>
      </c>
      <c r="AV657" s="630"/>
      <c r="AW657" s="630"/>
      <c r="AX657" s="731">
        <f t="shared" si="648"/>
      </c>
    </row>
    <row r="658">
      <c r="A658" s="741"/>
      <c r="B658" s="692" t="s">
        <v>458</v>
      </c>
      <c r="C658" s="560" t="s">
        <v>412</v>
      </c>
      <c r="D658" s="560" t="s">
        <v>423</v>
      </c>
      <c r="E658" s="655" t="s">
        <v>420</v>
      </c>
      <c r="F658" s="617">
        <f t="shared" si="343"/>
      </c>
      <c r="G658" s="618">
        <v>1454.3</v>
      </c>
      <c r="H658" s="618">
        <v>2894.91</v>
      </c>
      <c r="I658" s="659">
        <v>0</v>
      </c>
      <c r="J658" s="557">
        <v>6</v>
      </c>
      <c r="K658" s="618">
        <v>16331.809999999998</v>
      </c>
      <c r="L658" s="557">
        <v>1</v>
      </c>
      <c r="M658" s="618">
        <v>3989.7</v>
      </c>
      <c r="N658" s="622">
        <v>1</v>
      </c>
      <c r="O658" s="556">
        <f t="shared" si="28"/>
      </c>
      <c r="P658" s="624"/>
      <c r="Q658" s="625">
        <f t="shared" si="701"/>
      </c>
      <c r="R658" s="557">
        <f t="shared" si="783"/>
      </c>
      <c r="S658" s="554">
        <f t="shared" si="865"/>
      </c>
      <c r="T658" s="626">
        <f t="shared" si="116"/>
      </c>
      <c r="U658" s="626">
        <f t="shared" si="572"/>
      </c>
      <c r="V658" s="626">
        <f t="shared" si="132"/>
      </c>
      <c r="W658" s="622">
        <v>4</v>
      </c>
      <c r="X658" s="626">
        <f t="shared" si="75"/>
      </c>
      <c r="Y658" s="626">
        <f t="shared" si="57"/>
      </c>
      <c r="Z658" s="626">
        <f t="shared" si="486"/>
      </c>
      <c r="AA658" s="626">
        <f t="shared" si="169"/>
      </c>
      <c r="AB658" s="626">
        <f t="shared" si="210"/>
      </c>
      <c r="AC658" s="556">
        <f t="shared" si="683"/>
      </c>
      <c r="AD658" s="556">
        <f t="shared" si="91"/>
      </c>
      <c r="AE658" s="556">
        <f t="shared" si="378"/>
      </c>
      <c r="AF658" s="556">
        <f t="shared" si="502"/>
      </c>
      <c r="AG658" s="556">
        <f t="shared" si="185"/>
      </c>
      <c r="AH658" s="556">
        <f t="shared" si="226"/>
      </c>
      <c r="AI658" s="556">
        <f t="shared" si="898"/>
      </c>
      <c r="AJ658" s="622">
        <v>56</v>
      </c>
      <c r="AK658" s="628">
        <v>46558</v>
      </c>
      <c r="AL658" s="628">
        <v>648</v>
      </c>
      <c r="AM658" s="628">
        <v>725</v>
      </c>
      <c r="AN658" s="628">
        <v>125</v>
      </c>
      <c r="AO658" s="555">
        <v>30</v>
      </c>
      <c r="AP658" s="628">
        <v>96</v>
      </c>
      <c r="AQ658" s="557">
        <v>121</v>
      </c>
      <c r="AR658" s="555">
        <v>7</v>
      </c>
      <c r="AS658" s="628">
        <v>12</v>
      </c>
      <c r="AT658" s="628">
        <v>1</v>
      </c>
      <c r="AU658" s="628">
        <v>22</v>
      </c>
      <c r="AV658" s="630"/>
      <c r="AW658" s="630"/>
      <c r="AX658" s="731">
        <f t="shared" si="648"/>
      </c>
    </row>
    <row r="659">
      <c r="A659" s="741"/>
      <c r="B659" s="641" t="s">
        <v>397</v>
      </c>
      <c r="C659" s="641"/>
      <c r="D659" s="641"/>
      <c r="E659" s="641"/>
      <c r="F659" s="642">
        <f>SUM(F656:F658)</f>
      </c>
      <c r="G659" s="642">
        <f>SUM(G656:G658)</f>
      </c>
      <c r="H659" s="642">
        <f>SUM(H656:H658)</f>
      </c>
      <c r="I659" s="624">
        <f>SUM(I656:I658)</f>
      </c>
      <c r="J659" s="644">
        <f>SUM(J656:J658)</f>
      </c>
      <c r="K659" s="642">
        <f>SUM(K656:K658)</f>
      </c>
      <c r="L659" s="644">
        <f>SUM(L656:L658)</f>
      </c>
      <c r="M659" s="642">
        <f>SUM(M656:M658)</f>
      </c>
      <c r="N659" s="651">
        <f>SUM(N656:N658)</f>
      </c>
      <c r="O659" s="648">
        <f t="shared" si="28"/>
      </c>
      <c r="P659" s="649">
        <f>SUM(P656:P658)</f>
      </c>
      <c r="Q659" s="625">
        <f t="shared" si="701"/>
      </c>
      <c r="R659" s="667">
        <f>SUM(R656:R658)</f>
      </c>
      <c r="S659" s="668">
        <f>SUM(S656:S658)</f>
      </c>
      <c r="T659" s="650">
        <f t="shared" si="116"/>
      </c>
      <c r="U659" s="650">
        <f t="shared" si="572"/>
      </c>
      <c r="V659" s="650">
        <f t="shared" si="132"/>
      </c>
      <c r="W659" s="651">
        <f>SUM(W656:W658)</f>
      </c>
      <c r="X659" s="650">
        <f t="shared" si="75"/>
      </c>
      <c r="Y659" s="650">
        <f t="shared" si="57"/>
      </c>
      <c r="Z659" s="650">
        <f t="shared" si="486"/>
      </c>
      <c r="AA659" s="650">
        <f t="shared" si="169"/>
      </c>
      <c r="AB659" s="650">
        <f t="shared" si="210"/>
      </c>
      <c r="AC659" s="648">
        <f t="shared" si="683"/>
      </c>
      <c r="AD659" s="648">
        <f t="shared" si="91"/>
      </c>
      <c r="AE659" s="648">
        <f t="shared" si="378"/>
      </c>
      <c r="AF659" s="648">
        <f t="shared" si="502"/>
      </c>
      <c r="AG659" s="648">
        <f t="shared" si="185"/>
      </c>
      <c r="AH659" s="648">
        <f t="shared" si="226"/>
      </c>
      <c r="AI659" s="648">
        <f t="shared" si="898"/>
      </c>
      <c r="AJ659" s="651">
        <f>AVERAGE(AJ656:AJ658)</f>
      </c>
      <c r="AK659" s="651">
        <f>SUM(AK656:AK658)</f>
      </c>
      <c r="AL659" s="651">
        <f>SUM(AL656:AL658)</f>
      </c>
      <c r="AM659" s="651">
        <f>SUM(AM656:AM658)</f>
      </c>
      <c r="AN659" s="651">
        <f>SUM(AN656:AN658)</f>
      </c>
      <c r="AO659" s="667">
        <f>SUM(AO656:AO658)</f>
      </c>
      <c r="AP659" s="651">
        <f>SUM(AP656:AP658)</f>
      </c>
      <c r="AQ659" s="667">
        <f>SUM(AQ656:AQ658)</f>
      </c>
      <c r="AR659" s="667">
        <f>SUM(AR656:AR658)</f>
      </c>
      <c r="AS659" s="651">
        <f>SUM(AS656:AS658)</f>
      </c>
      <c r="AT659" s="651">
        <f>SUM(AT656:AT658)</f>
      </c>
      <c r="AU659" s="651">
        <f>SUM(AU656:AU658)</f>
      </c>
      <c r="AV659" s="654"/>
      <c r="AW659" s="654"/>
      <c r="AX659" s="651">
        <f>SUM(AX656:AX658)</f>
      </c>
    </row>
    <row r="660">
      <c r="A660" s="741"/>
      <c r="B660" s="670" t="s">
        <v>421</v>
      </c>
      <c r="C660" s="670"/>
      <c r="D660" s="670"/>
      <c r="E660" s="670"/>
      <c r="F660" s="671">
        <f>F659+F655+F649+F643+F637</f>
      </c>
      <c r="G660" s="671">
        <f>G659+G655+G649+G643+G637</f>
      </c>
      <c r="H660" s="671">
        <f>H659+H655+H649+H643+H637</f>
      </c>
      <c r="I660" s="738">
        <f>I659+I655+I649+I643+I637</f>
      </c>
      <c r="J660" s="670">
        <f>J659+J655+J649+J643+J637</f>
      </c>
      <c r="K660" s="670">
        <f>K659+K655+K649+K643+K637</f>
      </c>
      <c r="L660" s="670">
        <f>L659+L655+L649+L643+L637</f>
      </c>
      <c r="M660" s="670">
        <f>M659+M655+M649+M643+M637</f>
      </c>
      <c r="N660" s="673">
        <f>N659+N655+N649+N643+N637</f>
      </c>
      <c r="O660" s="674">
        <f t="shared" si="28"/>
      </c>
      <c r="P660" s="675">
        <f>P659+P655+P649+P643+P637</f>
      </c>
      <c r="Q660" s="676">
        <f t="shared" si="701"/>
      </c>
      <c r="R660" s="672">
        <f>R659+R655+R649+R643+R637</f>
      </c>
      <c r="S660" s="538">
        <f>S659+S655+S649+S643+S637</f>
      </c>
      <c r="T660" s="671">
        <f t="shared" si="116"/>
      </c>
      <c r="U660" s="671">
        <f t="shared" si="572"/>
      </c>
      <c r="V660" s="671">
        <f t="shared" si="132"/>
      </c>
      <c r="W660" s="673">
        <f>W659+W655+W649+W643+W637</f>
      </c>
      <c r="X660" s="671">
        <f t="shared" si="75"/>
      </c>
      <c r="Y660" s="671">
        <f t="shared" si="57"/>
      </c>
      <c r="Z660" s="671">
        <f t="shared" si="486"/>
      </c>
      <c r="AA660" s="671">
        <f t="shared" si="169"/>
      </c>
      <c r="AB660" s="671">
        <f t="shared" si="210"/>
      </c>
      <c r="AC660" s="674">
        <f t="shared" si="683"/>
      </c>
      <c r="AD660" s="674">
        <f t="shared" si="91"/>
      </c>
      <c r="AE660" s="674">
        <f t="shared" si="378"/>
      </c>
      <c r="AF660" s="674">
        <f t="shared" si="502"/>
      </c>
      <c r="AG660" s="674">
        <f t="shared" si="185"/>
      </c>
      <c r="AH660" s="674">
        <f t="shared" si="226"/>
      </c>
      <c r="AI660" s="674">
        <f t="shared" si="898"/>
      </c>
      <c r="AJ660" s="673"/>
      <c r="AK660" s="673">
        <f>AK659+AK655+AK649+AK643+AK637</f>
      </c>
      <c r="AL660" s="673">
        <f>AL659+AL655+AL649+AL643+AL637</f>
      </c>
      <c r="AM660" s="673">
        <f>AM659+AM655+AM649+AM643+AM637</f>
      </c>
      <c r="AN660" s="673">
        <f>AN659+AN655+AN649+AN643+AN637</f>
      </c>
      <c r="AO660" s="672">
        <f>AO659+AO655+AO649+AO643+AO637+164</f>
      </c>
      <c r="AP660" s="673">
        <f>AP659+AP655+AP649+AP643+AP637</f>
      </c>
      <c r="AQ660" s="672">
        <f>AQ659+AQ655+AQ649+AQ643+AQ637</f>
      </c>
      <c r="AR660" s="672">
        <f>AR659+AR655+AR649+AR643+AR637</f>
      </c>
      <c r="AS660" s="673">
        <f>AS659+AS655+AS649+AS643+AS637</f>
      </c>
      <c r="AT660" s="673">
        <f>AT659+AT655+AT649+AT643+AT637</f>
      </c>
      <c r="AU660" s="673">
        <f>AU659+AU655+AU649+AU643+AU637</f>
      </c>
      <c r="AV660" s="677"/>
      <c r="AW660" s="677"/>
      <c r="AX660" s="673">
        <f>AX659+AX655+AX649+AX643+AX637</f>
      </c>
    </row>
    <row r="661">
      <c r="A661" s="580"/>
      <c r="B661" s="739" t="s">
        <v>350</v>
      </c>
      <c r="C661" s="739"/>
      <c r="D661" s="739"/>
      <c r="E661" s="739"/>
      <c r="F661" s="581" t="s">
        <v>351</v>
      </c>
      <c r="G661" s="581"/>
      <c r="H661" s="581"/>
      <c r="I661" s="581"/>
      <c r="J661" s="581"/>
      <c r="K661" s="581"/>
      <c r="L661" s="581"/>
      <c r="M661" s="581"/>
      <c r="N661" s="581"/>
      <c r="O661" s="581"/>
      <c r="P661" s="581"/>
      <c r="Q661" s="581"/>
      <c r="R661" s="581"/>
      <c r="S661" s="581"/>
      <c r="T661" s="581"/>
      <c r="U661" s="581"/>
      <c r="V661" s="581"/>
      <c r="W661" s="581"/>
      <c r="X661" s="581"/>
      <c r="Y661" s="581"/>
      <c r="Z661" s="582" t="s">
        <v>352</v>
      </c>
      <c r="AA661" s="582"/>
      <c r="AB661" s="582"/>
      <c r="AC661" s="582"/>
      <c r="AD661" s="582"/>
      <c r="AE661" s="582"/>
      <c r="AF661" s="582"/>
      <c r="AG661" s="582"/>
      <c r="AH661" s="582"/>
      <c r="AI661" s="582"/>
      <c r="AJ661" s="582"/>
      <c r="AK661" s="582"/>
      <c r="AL661" s="582"/>
      <c r="AM661" s="582"/>
      <c r="AN661" s="582"/>
      <c r="AO661" s="582"/>
      <c r="AP661" s="582"/>
      <c r="AQ661" s="582"/>
      <c r="AR661" s="582"/>
      <c r="AS661" s="582"/>
      <c r="AT661" s="582"/>
      <c r="AU661" s="582"/>
      <c r="AV661" s="583" t="s">
        <v>427</v>
      </c>
      <c r="AW661" s="583"/>
      <c r="AX661" s="728" t="s">
        <v>459</v>
      </c>
    </row>
    <row r="662">
      <c r="A662" s="580"/>
      <c r="B662" s="739"/>
      <c r="C662" s="739"/>
      <c r="D662" s="739"/>
      <c r="E662" s="739"/>
      <c r="F662" s="680" t="s">
        <v>428</v>
      </c>
      <c r="G662" s="680"/>
      <c r="H662" s="680"/>
      <c r="I662" s="680"/>
      <c r="J662" s="681" t="s">
        <v>429</v>
      </c>
      <c r="K662" s="681"/>
      <c r="L662" s="681"/>
      <c r="M662" s="681"/>
      <c r="N662" s="681"/>
      <c r="O662" s="681"/>
      <c r="P662" s="681"/>
      <c r="Q662" s="681"/>
      <c r="R662" s="681"/>
      <c r="S662" s="681"/>
      <c r="T662" s="588" t="s">
        <v>430</v>
      </c>
      <c r="U662" s="588"/>
      <c r="V662" s="588"/>
      <c r="W662" s="588"/>
      <c r="X662" s="588"/>
      <c r="Y662" s="588"/>
      <c r="Z662" s="589" t="s">
        <v>431</v>
      </c>
      <c r="AA662" s="589"/>
      <c r="AB662" s="589"/>
      <c r="AC662" s="589"/>
      <c r="AD662" s="589"/>
      <c r="AE662" s="589"/>
      <c r="AF662" s="589"/>
      <c r="AG662" s="589"/>
      <c r="AH662" s="589"/>
      <c r="AI662" s="589"/>
      <c r="AJ662" s="589"/>
      <c r="AK662" s="590" t="s">
        <v>432</v>
      </c>
      <c r="AL662" s="590"/>
      <c r="AM662" s="590"/>
      <c r="AN662" s="590"/>
      <c r="AO662" s="590"/>
      <c r="AP662" s="590"/>
      <c r="AQ662" s="590"/>
      <c r="AR662" s="590"/>
      <c r="AS662" s="590"/>
      <c r="AT662" s="590"/>
      <c r="AU662" s="590"/>
      <c r="AV662" s="591"/>
      <c r="AW662" s="592"/>
      <c r="AX662" s="728"/>
    </row>
    <row r="663">
      <c r="A663" s="580"/>
      <c r="B663" s="740" t="s">
        <v>433</v>
      </c>
      <c r="C663" s="594" t="s">
        <v>434</v>
      </c>
      <c r="D663" s="595" t="s">
        <v>353</v>
      </c>
      <c r="E663" s="683" t="s">
        <v>354</v>
      </c>
      <c r="F663" s="586" t="s">
        <v>355</v>
      </c>
      <c r="G663" s="586" t="s">
        <v>356</v>
      </c>
      <c r="H663" s="596" t="s">
        <v>357</v>
      </c>
      <c r="I663" s="597" t="s">
        <v>358</v>
      </c>
      <c r="J663" s="598" t="s">
        <v>359</v>
      </c>
      <c r="K663" s="599" t="s">
        <v>360</v>
      </c>
      <c r="L663" s="598" t="s">
        <v>361</v>
      </c>
      <c r="M663" s="599" t="s">
        <v>362</v>
      </c>
      <c r="N663" s="599" t="s">
        <v>435</v>
      </c>
      <c r="O663" s="599" t="s">
        <v>436</v>
      </c>
      <c r="P663" s="686" t="s">
        <v>437</v>
      </c>
      <c r="Q663" s="599" t="s">
        <v>438</v>
      </c>
      <c r="R663" s="599" t="s">
        <v>363</v>
      </c>
      <c r="S663" s="598" t="s">
        <v>364</v>
      </c>
      <c r="T663" s="588" t="s">
        <v>439</v>
      </c>
      <c r="U663" s="729" t="s">
        <v>460</v>
      </c>
      <c r="V663" s="588" t="s">
        <v>369</v>
      </c>
      <c r="W663" s="603" t="s">
        <v>440</v>
      </c>
      <c r="X663" s="588" t="s">
        <v>441</v>
      </c>
      <c r="Y663" s="604" t="s">
        <v>367</v>
      </c>
      <c r="Z663" s="605" t="s">
        <v>442</v>
      </c>
      <c r="AA663" s="606" t="s">
        <v>443</v>
      </c>
      <c r="AB663" s="607" t="s">
        <v>444</v>
      </c>
      <c r="AC663" s="606" t="s">
        <v>445</v>
      </c>
      <c r="AD663" s="606" t="s">
        <v>446</v>
      </c>
      <c r="AE663" s="716" t="s">
        <v>374</v>
      </c>
      <c r="AF663" s="606" t="s">
        <v>447</v>
      </c>
      <c r="AG663" s="717" t="s">
        <v>448</v>
      </c>
      <c r="AH663" s="717" t="s">
        <v>449</v>
      </c>
      <c r="AI663" s="716" t="s">
        <v>450</v>
      </c>
      <c r="AJ663" s="716" t="s">
        <v>377</v>
      </c>
      <c r="AK663" s="590" t="s">
        <v>379</v>
      </c>
      <c r="AL663" s="590" t="s">
        <v>380</v>
      </c>
      <c r="AM663" s="590" t="s">
        <v>382</v>
      </c>
      <c r="AN663" s="590" t="s">
        <v>381</v>
      </c>
      <c r="AO663" s="590" t="s">
        <v>453</v>
      </c>
      <c r="AP663" s="590" t="s">
        <v>383</v>
      </c>
      <c r="AQ663" s="590" t="s">
        <v>452</v>
      </c>
      <c r="AR663" s="590" t="s">
        <v>454</v>
      </c>
      <c r="AS663" s="590" t="s">
        <v>384</v>
      </c>
      <c r="AT663" s="590" t="s">
        <v>451</v>
      </c>
      <c r="AU663" s="590" t="s">
        <v>386</v>
      </c>
      <c r="AV663" s="591"/>
      <c r="AW663" s="592"/>
      <c r="AX663" s="728" t="s">
        <v>461</v>
      </c>
    </row>
    <row r="664">
      <c r="A664" s="741" t="s">
        <v>476</v>
      </c>
      <c r="B664" s="692" t="s">
        <v>458</v>
      </c>
      <c r="C664" s="560" t="s">
        <v>412</v>
      </c>
      <c r="D664" s="560" t="s">
        <v>423</v>
      </c>
      <c r="E664" s="706" t="s">
        <v>393</v>
      </c>
      <c r="F664" s="617">
        <f t="shared" ref="F664:F665" si="344">G664+H664+I664</f>
      </c>
      <c r="G664" s="746">
        <v>1256.9</v>
      </c>
      <c r="H664" s="618">
        <v>1329.4</v>
      </c>
      <c r="I664" s="659">
        <v>0</v>
      </c>
      <c r="J664" s="555">
        <v>1</v>
      </c>
      <c r="K664" s="617">
        <v>3108.109999999986</v>
      </c>
      <c r="L664" s="555">
        <v>0</v>
      </c>
      <c r="M664" s="617">
        <v>0</v>
      </c>
      <c r="N664" s="622">
        <v>0</v>
      </c>
      <c r="O664" s="556">
        <f t="shared" ref="O664:O666" si="29">N664/R664</f>
      </c>
      <c r="P664" s="747"/>
      <c r="Q664" s="625">
        <f t="shared" ref="Q664:Q689" si="702">P664/R664</f>
      </c>
      <c r="R664" s="557">
        <f t="shared" ref="R664:R665" si="784">J664+L664</f>
      </c>
      <c r="S664" s="554">
        <f t="shared" ref="S664:S665" si="866">K664+M664</f>
      </c>
      <c r="T664" s="626">
        <f t="shared" ref="T664:T689" si="117">S664/F664</f>
      </c>
      <c r="U664" s="626">
        <f t="shared" ref="U664:U689" si="573">S664/(F664+(AX664*500)+F664*3%)</f>
      </c>
      <c r="V664" s="626">
        <f t="shared" ref="V664:V689" si="133">S664/R664</f>
      </c>
      <c r="W664" s="622">
        <v>1</v>
      </c>
      <c r="X664" s="626">
        <f t="shared" ref="X664:X689" si="76">F664/W664</f>
      </c>
      <c r="Y664" s="626">
        <f t="shared" ref="Y664:Y689" si="58">F664/R664</f>
      </c>
      <c r="Z664" s="626">
        <f t="shared" ref="Z664:Z689" si="487">F664/AL664</f>
      </c>
      <c r="AA664" s="626">
        <f t="shared" ref="AA664:AA689" si="170">F664/AK664*1000</f>
      </c>
      <c r="AB664" s="626">
        <f t="shared" ref="AB664:AB689" si="211">F664/AN664</f>
      </c>
      <c r="AC664" s="556">
        <f t="shared" ref="AC664:AC689" si="684">AL664/AK664</f>
      </c>
      <c r="AD664" s="556">
        <f t="shared" ref="AD664:AD689" si="92">AN664/AM664</f>
      </c>
      <c r="AE664" s="556">
        <f t="shared" ref="AE664:AE689" si="379">AP664/AM664</f>
      </c>
      <c r="AF664" s="556">
        <f t="shared" ref="AF664:AF689" si="503">R664/AP664</f>
      </c>
      <c r="AG664" s="556">
        <f t="shared" ref="AG664:AG689" si="186">AR664/AN664</f>
      </c>
      <c r="AH664" s="556">
        <f t="shared" ref="AH664:AH689" si="227">R664/AR664</f>
      </c>
      <c r="AI664" s="556">
        <f t="shared" ref="AI664:AI689" si="899">AQ664/AP664</f>
      </c>
      <c r="AJ664" s="622">
        <v>56</v>
      </c>
      <c r="AK664" s="628">
        <v>29211</v>
      </c>
      <c r="AL664" s="628">
        <v>588</v>
      </c>
      <c r="AM664" s="628">
        <v>694</v>
      </c>
      <c r="AN664" s="628">
        <v>97</v>
      </c>
      <c r="AO664" s="560">
        <v>13</v>
      </c>
      <c r="AP664" s="622">
        <v>44</v>
      </c>
      <c r="AQ664" s="560">
        <v>93</v>
      </c>
      <c r="AR664" s="560">
        <v>2</v>
      </c>
      <c r="AS664" s="622">
        <v>5</v>
      </c>
      <c r="AT664" s="622">
        <v>1</v>
      </c>
      <c r="AU664" s="622">
        <v>27</v>
      </c>
      <c r="AV664" s="630"/>
      <c r="AW664" s="630"/>
      <c r="AX664" s="731">
        <f t="shared" ref="AX664:AX665" si="649">COUNT(AU664)</f>
      </c>
    </row>
    <row r="665">
      <c r="A665" s="741"/>
      <c r="B665" s="753" t="s">
        <v>458</v>
      </c>
      <c r="C665" s="633" t="s">
        <v>412</v>
      </c>
      <c r="D665" s="633" t="s">
        <v>423</v>
      </c>
      <c r="E665" s="754" t="s">
        <v>396</v>
      </c>
      <c r="F665" s="636">
        <f t="shared" si="344"/>
      </c>
      <c r="G665" s="617">
        <v>205.68</v>
      </c>
      <c r="H665" s="617">
        <v>547.34</v>
      </c>
      <c r="I665" s="659">
        <v>0</v>
      </c>
      <c r="J665" s="559">
        <v>3</v>
      </c>
      <c r="K665" s="617">
        <v>8177.540000000008</v>
      </c>
      <c r="L665" s="555">
        <v>0</v>
      </c>
      <c r="M665" s="617">
        <v>0</v>
      </c>
      <c r="N665" s="622">
        <v>1</v>
      </c>
      <c r="O665" s="556">
        <f t="shared" si="29"/>
      </c>
      <c r="P665" s="747"/>
      <c r="Q665" s="625">
        <f t="shared" si="702"/>
      </c>
      <c r="R665" s="557">
        <f t="shared" si="784"/>
      </c>
      <c r="S665" s="554">
        <f t="shared" si="866"/>
      </c>
      <c r="T665" s="626">
        <f t="shared" si="117"/>
      </c>
      <c r="U665" s="626">
        <f t="shared" si="573"/>
      </c>
      <c r="V665" s="626">
        <f t="shared" si="133"/>
      </c>
      <c r="W665" s="622">
        <v>2</v>
      </c>
      <c r="X665" s="626">
        <f t="shared" si="76"/>
      </c>
      <c r="Y665" s="626">
        <f t="shared" si="58"/>
      </c>
      <c r="Z665" s="626">
        <f t="shared" si="487"/>
      </c>
      <c r="AA665" s="626">
        <f t="shared" si="170"/>
      </c>
      <c r="AB665" s="626">
        <f t="shared" si="211"/>
      </c>
      <c r="AC665" s="556">
        <f t="shared" si="684"/>
      </c>
      <c r="AD665" s="556">
        <f t="shared" si="92"/>
      </c>
      <c r="AE665" s="556">
        <f t="shared" si="379"/>
      </c>
      <c r="AF665" s="556">
        <f t="shared" si="503"/>
      </c>
      <c r="AG665" s="556">
        <f t="shared" si="186"/>
      </c>
      <c r="AH665" s="556">
        <f t="shared" si="227"/>
      </c>
      <c r="AI665" s="556">
        <f t="shared" si="899"/>
      </c>
      <c r="AJ665" s="622">
        <v>58</v>
      </c>
      <c r="AK665" s="628">
        <v>12131</v>
      </c>
      <c r="AL665" s="628">
        <v>254</v>
      </c>
      <c r="AM665" s="628">
        <v>276</v>
      </c>
      <c r="AN665" s="628">
        <v>50</v>
      </c>
      <c r="AO665" s="560">
        <v>22</v>
      </c>
      <c r="AP665" s="628">
        <v>62</v>
      </c>
      <c r="AQ665" s="560">
        <v>47</v>
      </c>
      <c r="AR665" s="560">
        <v>4</v>
      </c>
      <c r="AS665" s="622">
        <v>7</v>
      </c>
      <c r="AT665" s="622">
        <v>0</v>
      </c>
      <c r="AU665" s="622">
        <v>14</v>
      </c>
      <c r="AV665" s="630"/>
      <c r="AW665" s="630"/>
      <c r="AX665" s="731">
        <f t="shared" si="649"/>
      </c>
    </row>
    <row r="666">
      <c r="A666" s="755"/>
      <c r="B666" s="641" t="s">
        <v>397</v>
      </c>
      <c r="C666" s="641"/>
      <c r="D666" s="641"/>
      <c r="E666" s="641"/>
      <c r="F666" s="642">
        <f>SUM(F664:F665)</f>
      </c>
      <c r="G666" s="756">
        <f>SUM(G664:G665)</f>
      </c>
      <c r="H666" s="752">
        <f>SUM(H664:H665)</f>
      </c>
      <c r="I666" s="624">
        <f>SUM(I664:I665)</f>
      </c>
      <c r="J666" s="745">
        <f>SUM(J664:J665)</f>
      </c>
      <c r="K666" s="642">
        <f>SUM(K664:K665)</f>
      </c>
      <c r="L666" s="644">
        <f>SUM(L664:L665)</f>
      </c>
      <c r="M666" s="642">
        <f>SUM(M664:M665)</f>
      </c>
      <c r="N666" s="651">
        <f>SUM(N664:N665)</f>
      </c>
      <c r="O666" s="648">
        <f t="shared" si="29"/>
      </c>
      <c r="P666" s="748">
        <f>SUM(P664:P665)</f>
      </c>
      <c r="Q666" s="625">
        <f t="shared" si="702"/>
      </c>
      <c r="R666" s="667">
        <f>SUM(R664:R665)</f>
      </c>
      <c r="S666" s="668">
        <f>SUM(S664:S665)</f>
      </c>
      <c r="T666" s="650">
        <f t="shared" si="117"/>
      </c>
      <c r="U666" s="650">
        <f t="shared" si="573"/>
      </c>
      <c r="V666" s="650">
        <f t="shared" si="133"/>
      </c>
      <c r="W666" s="651">
        <f>SUM(W664:W665)</f>
      </c>
      <c r="X666" s="650">
        <f t="shared" si="76"/>
      </c>
      <c r="Y666" s="650">
        <f t="shared" si="58"/>
      </c>
      <c r="Z666" s="650">
        <f t="shared" si="487"/>
      </c>
      <c r="AA666" s="650">
        <f t="shared" si="170"/>
      </c>
      <c r="AB666" s="650">
        <f t="shared" si="211"/>
      </c>
      <c r="AC666" s="648">
        <f t="shared" si="684"/>
      </c>
      <c r="AD666" s="648">
        <f t="shared" si="92"/>
      </c>
      <c r="AE666" s="648">
        <f t="shared" si="379"/>
      </c>
      <c r="AF666" s="648">
        <f t="shared" si="503"/>
      </c>
      <c r="AG666" s="648">
        <f t="shared" si="186"/>
      </c>
      <c r="AH666" s="648">
        <f t="shared" si="227"/>
      </c>
      <c r="AI666" s="648">
        <f t="shared" si="899"/>
      </c>
      <c r="AJ666" s="651">
        <f>AVERAGE(AJ664:AJ665)</f>
      </c>
      <c r="AK666" s="651">
        <f>SUM(AK664:AK665)</f>
      </c>
      <c r="AL666" s="651">
        <f>SUM(AL664:AL665)</f>
      </c>
      <c r="AM666" s="651">
        <f>SUM(AM664:AM665)</f>
      </c>
      <c r="AN666" s="651">
        <f>SUM(AN664:AN665)</f>
      </c>
      <c r="AO666" s="644">
        <f>SUM(AO664:AO665)</f>
      </c>
      <c r="AP666" s="651">
        <f>SUM(AP664:AP665)</f>
      </c>
      <c r="AQ666" s="644">
        <f>SUM(AQ664:AQ665)</f>
      </c>
      <c r="AR666" s="644">
        <f>SUM(AR664:AR665)</f>
      </c>
      <c r="AS666" s="651">
        <f>SUM(AS664:AS665)</f>
      </c>
      <c r="AT666" s="651">
        <f>SUM(AT664:AT665)</f>
      </c>
      <c r="AU666" s="651">
        <f>SUM(AU664:AU665)</f>
      </c>
      <c r="AV666" s="654"/>
      <c r="AW666" s="654"/>
      <c r="AX666" s="651">
        <f>SUM(AX664:AX665)</f>
      </c>
    </row>
    <row r="667">
      <c r="A667" s="755"/>
      <c r="B667" s="614" t="s">
        <v>395</v>
      </c>
      <c r="C667" s="614" t="s">
        <v>394</v>
      </c>
      <c r="D667" s="615" t="s">
        <v>410</v>
      </c>
      <c r="E667" s="655" t="s">
        <v>399</v>
      </c>
      <c r="F667" s="617">
        <f t="shared" ref="F667:F671" si="345">G667+H667+I667</f>
      </c>
      <c r="G667" s="742">
        <v>1128.47</v>
      </c>
      <c r="H667" s="617">
        <v>1235.08</v>
      </c>
      <c r="I667" s="749">
        <v>0</v>
      </c>
      <c r="J667" s="555">
        <v>1</v>
      </c>
      <c r="K667" s="617">
        <v>1994.85</v>
      </c>
      <c r="L667" s="555">
        <v>0</v>
      </c>
      <c r="M667" s="617">
        <v>0</v>
      </c>
      <c r="N667" s="622">
        <v>0</v>
      </c>
      <c r="O667" s="558">
        <v>0</v>
      </c>
      <c r="P667" s="749"/>
      <c r="Q667" s="625">
        <f t="shared" si="702"/>
      </c>
      <c r="R667" s="557">
        <f t="shared" ref="R667:R671" si="785">J667+L667</f>
      </c>
      <c r="S667" s="554">
        <f t="shared" ref="S667:S671" si="867">K667+M667</f>
      </c>
      <c r="T667" s="626">
        <f t="shared" si="117"/>
      </c>
      <c r="U667" s="626">
        <f t="shared" si="573"/>
      </c>
      <c r="V667" s="626">
        <f t="shared" si="133"/>
      </c>
      <c r="W667" s="622">
        <v>1</v>
      </c>
      <c r="X667" s="626">
        <f t="shared" si="76"/>
      </c>
      <c r="Y667" s="626">
        <f t="shared" si="58"/>
      </c>
      <c r="Z667" s="626">
        <f t="shared" si="487"/>
      </c>
      <c r="AA667" s="626">
        <f t="shared" si="170"/>
      </c>
      <c r="AB667" s="626">
        <f t="shared" si="211"/>
      </c>
      <c r="AC667" s="556">
        <f t="shared" si="684"/>
      </c>
      <c r="AD667" s="556">
        <f t="shared" si="92"/>
      </c>
      <c r="AE667" s="556">
        <f t="shared" si="379"/>
      </c>
      <c r="AF667" s="556">
        <f t="shared" si="503"/>
      </c>
      <c r="AG667" s="556">
        <f t="shared" si="186"/>
      </c>
      <c r="AH667" s="556">
        <f t="shared" si="227"/>
      </c>
      <c r="AI667" s="556">
        <f t="shared" si="899"/>
      </c>
      <c r="AJ667" s="622">
        <v>27</v>
      </c>
      <c r="AK667" s="628">
        <v>24795</v>
      </c>
      <c r="AL667" s="628">
        <v>663</v>
      </c>
      <c r="AM667" s="628">
        <v>754</v>
      </c>
      <c r="AN667" s="628">
        <v>99</v>
      </c>
      <c r="AO667" s="555">
        <v>15</v>
      </c>
      <c r="AP667" s="622">
        <v>39</v>
      </c>
      <c r="AQ667" s="555">
        <v>78</v>
      </c>
      <c r="AR667" s="555">
        <v>1</v>
      </c>
      <c r="AS667" s="622">
        <v>5</v>
      </c>
      <c r="AT667" s="622">
        <v>3</v>
      </c>
      <c r="AU667" s="622">
        <v>33</v>
      </c>
      <c r="AV667" s="630"/>
      <c r="AW667" s="630"/>
      <c r="AX667" s="731">
        <f t="shared" ref="AX667:AX671" si="650">COUNT(AU667)</f>
      </c>
    </row>
    <row r="668">
      <c r="A668" s="755"/>
      <c r="B668" s="614" t="s">
        <v>395</v>
      </c>
      <c r="C668" s="614" t="s">
        <v>394</v>
      </c>
      <c r="D668" s="615" t="s">
        <v>410</v>
      </c>
      <c r="E668" s="655" t="s">
        <v>401</v>
      </c>
      <c r="F668" s="617">
        <f t="shared" si="345"/>
      </c>
      <c r="G668" s="757">
        <v>1382.09</v>
      </c>
      <c r="H668" s="736">
        <v>1528.38</v>
      </c>
      <c r="I668" s="659">
        <v>0</v>
      </c>
      <c r="J668" s="555">
        <v>5</v>
      </c>
      <c r="K668" s="617">
        <v>11962.449999999999</v>
      </c>
      <c r="L668" s="555">
        <v>0</v>
      </c>
      <c r="M668" s="617">
        <v>0</v>
      </c>
      <c r="N668" s="622">
        <v>1</v>
      </c>
      <c r="O668" s="556">
        <f t="shared" ref="O668:O689" si="30">N668/R668</f>
      </c>
      <c r="P668" s="749"/>
      <c r="Q668" s="625">
        <f t="shared" si="702"/>
      </c>
      <c r="R668" s="557">
        <f t="shared" si="785"/>
      </c>
      <c r="S668" s="554">
        <f t="shared" si="867"/>
      </c>
      <c r="T668" s="626">
        <f t="shared" si="117"/>
      </c>
      <c r="U668" s="626">
        <f t="shared" si="573"/>
      </c>
      <c r="V668" s="626">
        <f t="shared" si="133"/>
      </c>
      <c r="W668" s="622">
        <v>4</v>
      </c>
      <c r="X668" s="626">
        <f t="shared" si="76"/>
      </c>
      <c r="Y668" s="626">
        <f t="shared" si="58"/>
      </c>
      <c r="Z668" s="626">
        <f t="shared" si="487"/>
      </c>
      <c r="AA668" s="626">
        <f t="shared" si="170"/>
      </c>
      <c r="AB668" s="626">
        <f t="shared" si="211"/>
      </c>
      <c r="AC668" s="556">
        <f t="shared" si="684"/>
      </c>
      <c r="AD668" s="556">
        <f t="shared" si="92"/>
      </c>
      <c r="AE668" s="556">
        <f t="shared" si="379"/>
      </c>
      <c r="AF668" s="556">
        <f t="shared" si="503"/>
      </c>
      <c r="AG668" s="556">
        <f t="shared" si="186"/>
      </c>
      <c r="AH668" s="556">
        <f t="shared" si="227"/>
      </c>
      <c r="AI668" s="556">
        <f t="shared" si="899"/>
      </c>
      <c r="AJ668" s="622">
        <v>39</v>
      </c>
      <c r="AK668" s="628">
        <v>33093</v>
      </c>
      <c r="AL668" s="628">
        <v>840</v>
      </c>
      <c r="AM668" s="628">
        <v>930</v>
      </c>
      <c r="AN668" s="622">
        <v>148</v>
      </c>
      <c r="AO668" s="555">
        <v>27</v>
      </c>
      <c r="AP668" s="628">
        <v>83</v>
      </c>
      <c r="AQ668" s="555">
        <v>127</v>
      </c>
      <c r="AR668" s="555">
        <v>5</v>
      </c>
      <c r="AS668" s="628">
        <v>20</v>
      </c>
      <c r="AT668" s="628">
        <v>2</v>
      </c>
      <c r="AU668" s="628">
        <v>29</v>
      </c>
      <c r="AV668" s="630"/>
      <c r="AW668" s="630"/>
      <c r="AX668" s="731">
        <f t="shared" si="650"/>
      </c>
    </row>
    <row r="669">
      <c r="A669" s="755"/>
      <c r="B669" s="614" t="s">
        <v>395</v>
      </c>
      <c r="C669" s="614" t="s">
        <v>394</v>
      </c>
      <c r="D669" s="615" t="s">
        <v>410</v>
      </c>
      <c r="E669" s="655" t="s">
        <v>402</v>
      </c>
      <c r="F669" s="617">
        <f t="shared" si="345"/>
      </c>
      <c r="G669" s="742">
        <v>2235.39</v>
      </c>
      <c r="H669" s="617">
        <v>899.39</v>
      </c>
      <c r="I669" s="659">
        <v>0</v>
      </c>
      <c r="J669" s="555">
        <v>3</v>
      </c>
      <c r="K669" s="617">
        <v>7651.220000000001</v>
      </c>
      <c r="L669" s="555">
        <v>0</v>
      </c>
      <c r="M669" s="617">
        <v>0</v>
      </c>
      <c r="N669" s="622">
        <v>0</v>
      </c>
      <c r="O669" s="556">
        <f t="shared" si="30"/>
      </c>
      <c r="P669" s="749"/>
      <c r="Q669" s="625">
        <f t="shared" si="702"/>
      </c>
      <c r="R669" s="557">
        <f t="shared" si="785"/>
      </c>
      <c r="S669" s="554">
        <f t="shared" si="867"/>
      </c>
      <c r="T669" s="626">
        <f t="shared" si="117"/>
      </c>
      <c r="U669" s="626">
        <f t="shared" si="573"/>
      </c>
      <c r="V669" s="626">
        <f t="shared" si="133"/>
      </c>
      <c r="W669" s="622">
        <v>1</v>
      </c>
      <c r="X669" s="626">
        <f t="shared" si="76"/>
      </c>
      <c r="Y669" s="626">
        <f t="shared" si="58"/>
      </c>
      <c r="Z669" s="626">
        <f t="shared" si="487"/>
      </c>
      <c r="AA669" s="626">
        <f t="shared" si="170"/>
      </c>
      <c r="AB669" s="626">
        <f t="shared" si="211"/>
      </c>
      <c r="AC669" s="556">
        <f t="shared" si="684"/>
      </c>
      <c r="AD669" s="556">
        <f t="shared" si="92"/>
      </c>
      <c r="AE669" s="556">
        <f t="shared" si="379"/>
      </c>
      <c r="AF669" s="556">
        <f t="shared" si="503"/>
      </c>
      <c r="AG669" s="556">
        <f t="shared" si="186"/>
      </c>
      <c r="AH669" s="556">
        <f t="shared" si="227"/>
      </c>
      <c r="AI669" s="556">
        <f t="shared" si="899"/>
      </c>
      <c r="AJ669" s="622">
        <v>40</v>
      </c>
      <c r="AK669" s="628">
        <v>21116</v>
      </c>
      <c r="AL669" s="628">
        <v>510</v>
      </c>
      <c r="AM669" s="628">
        <v>580</v>
      </c>
      <c r="AN669" s="628">
        <v>78</v>
      </c>
      <c r="AO669" s="555">
        <v>16</v>
      </c>
      <c r="AP669" s="622">
        <v>56</v>
      </c>
      <c r="AQ669" s="555">
        <v>81</v>
      </c>
      <c r="AR669" s="555">
        <v>4</v>
      </c>
      <c r="AS669" s="628">
        <v>3</v>
      </c>
      <c r="AT669" s="628">
        <v>3</v>
      </c>
      <c r="AU669" s="622">
        <v>11</v>
      </c>
      <c r="AV669" s="630"/>
      <c r="AW669" s="630"/>
      <c r="AX669" s="731">
        <f t="shared" si="650"/>
      </c>
    </row>
    <row r="670">
      <c r="A670" s="755"/>
      <c r="B670" s="614" t="s">
        <v>395</v>
      </c>
      <c r="C670" s="614" t="s">
        <v>394</v>
      </c>
      <c r="D670" s="615" t="s">
        <v>410</v>
      </c>
      <c r="E670" s="655" t="s">
        <v>403</v>
      </c>
      <c r="F670" s="617">
        <f t="shared" si="345"/>
      </c>
      <c r="G670" s="742">
        <v>2246.4</v>
      </c>
      <c r="H670" s="617">
        <v>1371.78</v>
      </c>
      <c r="I670" s="659">
        <v>0</v>
      </c>
      <c r="J670" s="555">
        <v>7</v>
      </c>
      <c r="K670" s="617">
        <v>20204.570000000003</v>
      </c>
      <c r="L670" s="555">
        <v>0</v>
      </c>
      <c r="M670" s="617">
        <v>0</v>
      </c>
      <c r="N670" s="622">
        <v>1</v>
      </c>
      <c r="O670" s="556">
        <f t="shared" si="30"/>
      </c>
      <c r="P670" s="749"/>
      <c r="Q670" s="625">
        <f t="shared" si="702"/>
      </c>
      <c r="R670" s="557">
        <f t="shared" si="785"/>
      </c>
      <c r="S670" s="554">
        <f t="shared" si="867"/>
      </c>
      <c r="T670" s="626">
        <f t="shared" si="117"/>
      </c>
      <c r="U670" s="626">
        <f t="shared" si="573"/>
      </c>
      <c r="V670" s="626">
        <f t="shared" si="133"/>
      </c>
      <c r="W670" s="622">
        <v>5</v>
      </c>
      <c r="X670" s="626">
        <f t="shared" si="76"/>
      </c>
      <c r="Y670" s="626">
        <f t="shared" si="58"/>
      </c>
      <c r="Z670" s="626">
        <f t="shared" si="487"/>
      </c>
      <c r="AA670" s="626">
        <f t="shared" si="170"/>
      </c>
      <c r="AB670" s="626">
        <f t="shared" si="211"/>
      </c>
      <c r="AC670" s="556">
        <f t="shared" si="684"/>
      </c>
      <c r="AD670" s="556">
        <f t="shared" si="92"/>
      </c>
      <c r="AE670" s="556">
        <f t="shared" si="379"/>
      </c>
      <c r="AF670" s="556">
        <f t="shared" si="503"/>
      </c>
      <c r="AG670" s="556">
        <f t="shared" si="186"/>
      </c>
      <c r="AH670" s="556">
        <f t="shared" si="227"/>
      </c>
      <c r="AI670" s="556">
        <f t="shared" si="899"/>
      </c>
      <c r="AJ670" s="622">
        <v>48</v>
      </c>
      <c r="AK670" s="628">
        <v>22334</v>
      </c>
      <c r="AL670" s="628">
        <v>457</v>
      </c>
      <c r="AM670" s="628">
        <v>511</v>
      </c>
      <c r="AN670" s="628">
        <v>99</v>
      </c>
      <c r="AO670" s="555">
        <v>26</v>
      </c>
      <c r="AP670" s="622">
        <v>74</v>
      </c>
      <c r="AQ670" s="555">
        <v>93</v>
      </c>
      <c r="AR670" s="555">
        <v>7</v>
      </c>
      <c r="AS670" s="622">
        <v>6</v>
      </c>
      <c r="AT670" s="622">
        <v>5</v>
      </c>
      <c r="AU670" s="622">
        <v>17</v>
      </c>
      <c r="AV670" s="630"/>
      <c r="AW670" s="630"/>
      <c r="AX670" s="731">
        <f t="shared" si="650"/>
      </c>
    </row>
    <row r="671">
      <c r="A671" s="755"/>
      <c r="B671" s="614" t="s">
        <v>395</v>
      </c>
      <c r="C671" s="614" t="s">
        <v>394</v>
      </c>
      <c r="D671" s="615" t="s">
        <v>410</v>
      </c>
      <c r="E671" s="655" t="s">
        <v>404</v>
      </c>
      <c r="F671" s="617">
        <f t="shared" si="345"/>
      </c>
      <c r="G671" s="757">
        <v>2249.59</v>
      </c>
      <c r="H671" s="736">
        <v>1357.03</v>
      </c>
      <c r="I671" s="750">
        <v>0</v>
      </c>
      <c r="J671" s="656">
        <v>4</v>
      </c>
      <c r="K671" s="689">
        <v>9086.230000000003</v>
      </c>
      <c r="L671" s="693">
        <v>0</v>
      </c>
      <c r="M671" s="736">
        <v>0</v>
      </c>
      <c r="N671" s="696">
        <v>0</v>
      </c>
      <c r="O671" s="660">
        <f t="shared" si="30"/>
      </c>
      <c r="P671" s="659"/>
      <c r="Q671" s="625">
        <f t="shared" si="702"/>
      </c>
      <c r="R671" s="557">
        <f t="shared" si="785"/>
      </c>
      <c r="S671" s="554">
        <f t="shared" si="867"/>
      </c>
      <c r="T671" s="626">
        <f t="shared" si="117"/>
      </c>
      <c r="U671" s="626">
        <f t="shared" si="573"/>
      </c>
      <c r="V671" s="626">
        <f t="shared" si="133"/>
      </c>
      <c r="W671" s="622">
        <v>1</v>
      </c>
      <c r="X671" s="626">
        <f t="shared" si="76"/>
      </c>
      <c r="Y671" s="626">
        <f t="shared" si="58"/>
      </c>
      <c r="Z671" s="626">
        <f t="shared" si="487"/>
      </c>
      <c r="AA671" s="626">
        <f t="shared" si="170"/>
      </c>
      <c r="AB671" s="626">
        <f t="shared" si="211"/>
      </c>
      <c r="AC671" s="556">
        <f t="shared" si="684"/>
      </c>
      <c r="AD671" s="556">
        <f t="shared" si="92"/>
      </c>
      <c r="AE671" s="556">
        <f t="shared" si="379"/>
      </c>
      <c r="AF671" s="556">
        <f t="shared" si="503"/>
      </c>
      <c r="AG671" s="556">
        <f t="shared" si="186"/>
      </c>
      <c r="AH671" s="556">
        <f t="shared" si="227"/>
      </c>
      <c r="AI671" s="556">
        <f t="shared" si="899"/>
      </c>
      <c r="AJ671" s="622">
        <v>50</v>
      </c>
      <c r="AK671" s="628">
        <v>21072</v>
      </c>
      <c r="AL671" s="628">
        <v>349</v>
      </c>
      <c r="AM671" s="628">
        <v>384</v>
      </c>
      <c r="AN671" s="628">
        <v>93</v>
      </c>
      <c r="AO671" s="555">
        <v>19</v>
      </c>
      <c r="AP671" s="622">
        <v>66</v>
      </c>
      <c r="AQ671" s="555">
        <v>69</v>
      </c>
      <c r="AR671" s="555">
        <v>4</v>
      </c>
      <c r="AS671" s="628">
        <v>5</v>
      </c>
      <c r="AT671" s="628">
        <v>2</v>
      </c>
      <c r="AU671" s="628">
        <v>8</v>
      </c>
      <c r="AV671" s="630"/>
      <c r="AW671" s="630"/>
      <c r="AX671" s="731">
        <f t="shared" si="650"/>
      </c>
    </row>
    <row r="672">
      <c r="A672" s="755"/>
      <c r="B672" s="641" t="s">
        <v>397</v>
      </c>
      <c r="C672" s="641"/>
      <c r="D672" s="641"/>
      <c r="E672" s="641"/>
      <c r="F672" s="642">
        <f>SUM(F667:F671)</f>
      </c>
      <c r="G672" s="743">
        <f>SUM(G667:G671)</f>
      </c>
      <c r="H672" s="642">
        <f>SUM(H667:H671)</f>
      </c>
      <c r="I672" s="624">
        <f>SUM(I667:I671)</f>
      </c>
      <c r="J672" s="644">
        <f>SUM(J667:J671)</f>
      </c>
      <c r="K672" s="642">
        <f>SUM(K667:K671)</f>
      </c>
      <c r="L672" s="644">
        <f>SUM(L667:L671)</f>
      </c>
      <c r="M672" s="642">
        <f>SUM(M667:M671)</f>
      </c>
      <c r="N672" s="651">
        <f>SUM(N667:N671)</f>
      </c>
      <c r="O672" s="648">
        <f t="shared" si="30"/>
      </c>
      <c r="P672" s="649">
        <f>SUM(P667:P671)</f>
      </c>
      <c r="Q672" s="625">
        <f t="shared" si="702"/>
      </c>
      <c r="R672" s="667">
        <f>SUM(R667:R671)</f>
      </c>
      <c r="S672" s="668">
        <f>SUM(S667:S671)</f>
      </c>
      <c r="T672" s="650">
        <f t="shared" si="117"/>
      </c>
      <c r="U672" s="650">
        <f t="shared" si="573"/>
      </c>
      <c r="V672" s="650">
        <f t="shared" si="133"/>
      </c>
      <c r="W672" s="651">
        <f>SUM(W667:W671)</f>
      </c>
      <c r="X672" s="650">
        <f t="shared" si="76"/>
      </c>
      <c r="Y672" s="650">
        <f t="shared" si="58"/>
      </c>
      <c r="Z672" s="650">
        <f t="shared" si="487"/>
      </c>
      <c r="AA672" s="650">
        <f t="shared" si="170"/>
      </c>
      <c r="AB672" s="650">
        <f t="shared" si="211"/>
      </c>
      <c r="AC672" s="648">
        <f t="shared" si="684"/>
      </c>
      <c r="AD672" s="648">
        <f t="shared" si="92"/>
      </c>
      <c r="AE672" s="648">
        <f t="shared" si="379"/>
      </c>
      <c r="AF672" s="648">
        <f t="shared" si="503"/>
      </c>
      <c r="AG672" s="648">
        <f t="shared" si="186"/>
      </c>
      <c r="AH672" s="648">
        <f t="shared" si="227"/>
      </c>
      <c r="AI672" s="648">
        <f t="shared" si="899"/>
      </c>
      <c r="AJ672" s="651">
        <f>AVERAGE(AJ667:AJ671)</f>
      </c>
      <c r="AK672" s="651">
        <f>SUM(AK667:AK671)</f>
      </c>
      <c r="AL672" s="651">
        <f>SUM(AL667:AL671)</f>
      </c>
      <c r="AM672" s="651">
        <f>SUM(AM667:AM671)</f>
      </c>
      <c r="AN672" s="651">
        <f>SUM(AN667:AN671)</f>
      </c>
      <c r="AO672" s="667">
        <f>SUM(AO667:AO671)</f>
      </c>
      <c r="AP672" s="651">
        <f>SUM(AP667:AP671)</f>
      </c>
      <c r="AQ672" s="667">
        <f>SUM(AQ667:AQ671)</f>
      </c>
      <c r="AR672" s="667">
        <f>SUM(AR667:AR671)</f>
      </c>
      <c r="AS672" s="651">
        <f>SUM(AS667:AS671)</f>
      </c>
      <c r="AT672" s="651">
        <f>SUM(AT667:AT671)</f>
      </c>
      <c r="AU672" s="651">
        <f>SUM(AU667:AU671)</f>
      </c>
      <c r="AV672" s="654"/>
      <c r="AW672" s="654"/>
      <c r="AX672" s="651">
        <f>SUM(AX667:AX671)</f>
      </c>
    </row>
    <row r="673">
      <c r="A673" s="755"/>
      <c r="B673" s="614" t="s">
        <v>395</v>
      </c>
      <c r="C673" s="614" t="s">
        <v>394</v>
      </c>
      <c r="D673" s="560" t="s">
        <v>398</v>
      </c>
      <c r="E673" s="655" t="s">
        <v>405</v>
      </c>
      <c r="F673" s="617">
        <f t="shared" ref="F673:F677" si="346">G673+H673+I673</f>
      </c>
      <c r="G673" s="742">
        <v>2120.43</v>
      </c>
      <c r="H673" s="617">
        <v>1020.89</v>
      </c>
      <c r="I673" s="659">
        <v>0</v>
      </c>
      <c r="J673" s="555">
        <v>0</v>
      </c>
      <c r="K673" s="617">
        <v>0</v>
      </c>
      <c r="L673" s="555">
        <v>0</v>
      </c>
      <c r="M673" s="617">
        <v>0</v>
      </c>
      <c r="N673" s="622">
        <v>0</v>
      </c>
      <c r="O673" s="556">
        <f t="shared" si="30"/>
      </c>
      <c r="P673" s="659"/>
      <c r="Q673" s="625">
        <f t="shared" si="702"/>
      </c>
      <c r="R673" s="557">
        <f t="shared" ref="R673:R677" si="786">J673+L673</f>
      </c>
      <c r="S673" s="554">
        <f t="shared" ref="S673:S677" si="868">K673+M673</f>
      </c>
      <c r="T673" s="626">
        <f t="shared" si="117"/>
      </c>
      <c r="U673" s="626">
        <f t="shared" si="573"/>
      </c>
      <c r="V673" s="626">
        <f t="shared" si="133"/>
      </c>
      <c r="W673" s="622">
        <v>0</v>
      </c>
      <c r="X673" s="626">
        <f t="shared" si="76"/>
      </c>
      <c r="Y673" s="626">
        <f t="shared" si="58"/>
      </c>
      <c r="Z673" s="626">
        <f t="shared" si="487"/>
      </c>
      <c r="AA673" s="626">
        <f t="shared" si="170"/>
      </c>
      <c r="AB673" s="626">
        <f t="shared" si="211"/>
      </c>
      <c r="AC673" s="556">
        <f t="shared" si="684"/>
      </c>
      <c r="AD673" s="556">
        <f t="shared" si="92"/>
      </c>
      <c r="AE673" s="556">
        <f t="shared" si="379"/>
      </c>
      <c r="AF673" s="556">
        <f t="shared" si="503"/>
      </c>
      <c r="AG673" s="556">
        <f t="shared" si="186"/>
      </c>
      <c r="AH673" s="556">
        <f t="shared" si="227"/>
      </c>
      <c r="AI673" s="556">
        <f t="shared" si="899"/>
      </c>
      <c r="AJ673" s="622">
        <v>50</v>
      </c>
      <c r="AK673" s="628">
        <v>20094</v>
      </c>
      <c r="AL673" s="628">
        <v>335</v>
      </c>
      <c r="AM673" s="628">
        <v>373</v>
      </c>
      <c r="AN673" s="628">
        <v>78</v>
      </c>
      <c r="AO673" s="555">
        <v>19</v>
      </c>
      <c r="AP673" s="622">
        <v>33</v>
      </c>
      <c r="AQ673" s="555">
        <v>61</v>
      </c>
      <c r="AR673" s="555">
        <v>1</v>
      </c>
      <c r="AS673" s="622">
        <v>7</v>
      </c>
      <c r="AT673" s="622">
        <v>0</v>
      </c>
      <c r="AU673" s="622">
        <v>15</v>
      </c>
      <c r="AV673" s="630"/>
      <c r="AW673" s="630"/>
      <c r="AX673" s="731">
        <f t="shared" ref="AX673:AX677" si="651">COUNT(AU673)</f>
      </c>
    </row>
    <row r="674">
      <c r="A674" s="755"/>
      <c r="B674" s="614" t="s">
        <v>395</v>
      </c>
      <c r="C674" s="614" t="s">
        <v>394</v>
      </c>
      <c r="D674" s="560" t="s">
        <v>398</v>
      </c>
      <c r="E674" s="655" t="s">
        <v>406</v>
      </c>
      <c r="F674" s="617">
        <f t="shared" si="346"/>
      </c>
      <c r="G674" s="742">
        <v>1563.8</v>
      </c>
      <c r="H674" s="617">
        <v>515.9</v>
      </c>
      <c r="I674" s="659">
        <v>0</v>
      </c>
      <c r="J674" s="555">
        <v>4</v>
      </c>
      <c r="K674" s="617">
        <v>10199.480000000003</v>
      </c>
      <c r="L674" s="555">
        <v>0</v>
      </c>
      <c r="M674" s="617">
        <v>0</v>
      </c>
      <c r="N674" s="622">
        <v>0</v>
      </c>
      <c r="O674" s="556">
        <f t="shared" si="30"/>
      </c>
      <c r="P674" s="659"/>
      <c r="Q674" s="625">
        <f t="shared" si="702"/>
      </c>
      <c r="R674" s="557">
        <f t="shared" si="786"/>
      </c>
      <c r="S674" s="554">
        <f t="shared" si="868"/>
      </c>
      <c r="T674" s="626">
        <f t="shared" si="117"/>
      </c>
      <c r="U674" s="626">
        <f t="shared" si="573"/>
      </c>
      <c r="V674" s="626">
        <f t="shared" si="133"/>
      </c>
      <c r="W674" s="622">
        <v>2</v>
      </c>
      <c r="X674" s="626">
        <f t="shared" si="76"/>
      </c>
      <c r="Y674" s="626">
        <f t="shared" si="58"/>
      </c>
      <c r="Z674" s="626">
        <f t="shared" si="487"/>
      </c>
      <c r="AA674" s="626">
        <f t="shared" si="170"/>
      </c>
      <c r="AB674" s="626">
        <f t="shared" si="211"/>
      </c>
      <c r="AC674" s="556">
        <f t="shared" si="684"/>
      </c>
      <c r="AD674" s="556">
        <f t="shared" si="92"/>
      </c>
      <c r="AE674" s="556">
        <f t="shared" si="379"/>
      </c>
      <c r="AF674" s="556">
        <f t="shared" si="503"/>
      </c>
      <c r="AG674" s="556">
        <f t="shared" si="186"/>
      </c>
      <c r="AH674" s="556">
        <f t="shared" si="227"/>
      </c>
      <c r="AI674" s="556">
        <f t="shared" si="899"/>
      </c>
      <c r="AJ674" s="622">
        <v>42</v>
      </c>
      <c r="AK674" s="628">
        <v>18197</v>
      </c>
      <c r="AL674" s="628">
        <v>345</v>
      </c>
      <c r="AM674" s="628">
        <v>370</v>
      </c>
      <c r="AN674" s="628">
        <v>40</v>
      </c>
      <c r="AO674" s="555">
        <v>6</v>
      </c>
      <c r="AP674" s="622">
        <v>21</v>
      </c>
      <c r="AQ674" s="555">
        <v>46</v>
      </c>
      <c r="AR674" s="555">
        <v>4</v>
      </c>
      <c r="AS674" s="628">
        <v>1</v>
      </c>
      <c r="AT674" s="628">
        <v>0</v>
      </c>
      <c r="AU674" s="628">
        <v>6</v>
      </c>
      <c r="AV674" s="630"/>
      <c r="AW674" s="630"/>
      <c r="AX674" s="731">
        <f t="shared" si="651"/>
      </c>
    </row>
    <row r="675">
      <c r="A675" s="755"/>
      <c r="B675" s="614" t="s">
        <v>395</v>
      </c>
      <c r="C675" s="614" t="s">
        <v>394</v>
      </c>
      <c r="D675" s="560" t="s">
        <v>398</v>
      </c>
      <c r="E675" s="655" t="s">
        <v>407</v>
      </c>
      <c r="F675" s="617">
        <f t="shared" si="346"/>
      </c>
      <c r="G675" s="742">
        <v>2318.96</v>
      </c>
      <c r="H675" s="617">
        <v>585.24</v>
      </c>
      <c r="I675" s="659">
        <v>0</v>
      </c>
      <c r="J675" s="555">
        <v>3</v>
      </c>
      <c r="K675" s="617">
        <v>5984.549999999996</v>
      </c>
      <c r="L675" s="555">
        <v>0</v>
      </c>
      <c r="M675" s="617">
        <v>0</v>
      </c>
      <c r="N675" s="622">
        <v>0</v>
      </c>
      <c r="O675" s="556">
        <f t="shared" si="30"/>
      </c>
      <c r="P675" s="624"/>
      <c r="Q675" s="625">
        <f t="shared" si="702"/>
      </c>
      <c r="R675" s="557">
        <f t="shared" si="786"/>
      </c>
      <c r="S675" s="554">
        <f t="shared" si="868"/>
      </c>
      <c r="T675" s="626">
        <f t="shared" si="117"/>
      </c>
      <c r="U675" s="626">
        <f t="shared" si="573"/>
      </c>
      <c r="V675" s="626">
        <f t="shared" si="133"/>
      </c>
      <c r="W675" s="622">
        <v>2</v>
      </c>
      <c r="X675" s="626">
        <f t="shared" si="76"/>
      </c>
      <c r="Y675" s="626">
        <f t="shared" si="58"/>
      </c>
      <c r="Z675" s="626">
        <f t="shared" si="487"/>
      </c>
      <c r="AA675" s="626">
        <f t="shared" si="170"/>
      </c>
      <c r="AB675" s="626">
        <f t="shared" si="211"/>
      </c>
      <c r="AC675" s="556">
        <f t="shared" si="684"/>
      </c>
      <c r="AD675" s="556">
        <f t="shared" si="92"/>
      </c>
      <c r="AE675" s="556">
        <f t="shared" si="379"/>
      </c>
      <c r="AF675" s="556">
        <f t="shared" si="503"/>
      </c>
      <c r="AG675" s="556">
        <f t="shared" si="186"/>
      </c>
      <c r="AH675" s="556">
        <f t="shared" si="227"/>
      </c>
      <c r="AI675" s="556">
        <f t="shared" si="899"/>
      </c>
      <c r="AJ675" s="622">
        <v>47</v>
      </c>
      <c r="AK675" s="628">
        <v>20282</v>
      </c>
      <c r="AL675" s="628">
        <v>445</v>
      </c>
      <c r="AM675" s="628">
        <v>536</v>
      </c>
      <c r="AN675" s="628">
        <v>61</v>
      </c>
      <c r="AO675" s="555">
        <v>10</v>
      </c>
      <c r="AP675" s="622">
        <v>48</v>
      </c>
      <c r="AQ675" s="555">
        <v>52</v>
      </c>
      <c r="AR675" s="555">
        <v>4</v>
      </c>
      <c r="AS675" s="628">
        <v>4</v>
      </c>
      <c r="AT675" s="628">
        <v>1</v>
      </c>
      <c r="AU675" s="628">
        <v>5</v>
      </c>
      <c r="AV675" s="630"/>
      <c r="AW675" s="630"/>
      <c r="AX675" s="731">
        <f t="shared" si="651"/>
      </c>
    </row>
    <row r="676">
      <c r="A676" s="755"/>
      <c r="B676" s="614" t="s">
        <v>395</v>
      </c>
      <c r="C676" s="614" t="s">
        <v>394</v>
      </c>
      <c r="D676" s="560" t="s">
        <v>398</v>
      </c>
      <c r="E676" s="655" t="s">
        <v>408</v>
      </c>
      <c r="F676" s="617">
        <f t="shared" si="346"/>
      </c>
      <c r="G676" s="742">
        <v>1904.18</v>
      </c>
      <c r="H676" s="617">
        <v>564.48</v>
      </c>
      <c r="I676" s="659">
        <v>0</v>
      </c>
      <c r="J676" s="557">
        <v>2</v>
      </c>
      <c r="K676" s="618">
        <v>5096.520000000004</v>
      </c>
      <c r="L676" s="555">
        <v>0</v>
      </c>
      <c r="M676" s="617">
        <v>0</v>
      </c>
      <c r="N676" s="622">
        <v>0</v>
      </c>
      <c r="O676" s="556">
        <f t="shared" si="30"/>
      </c>
      <c r="P676" s="624"/>
      <c r="Q676" s="625">
        <f t="shared" si="702"/>
      </c>
      <c r="R676" s="557">
        <f t="shared" si="786"/>
      </c>
      <c r="S676" s="554">
        <f t="shared" si="868"/>
      </c>
      <c r="T676" s="626">
        <f t="shared" si="117"/>
      </c>
      <c r="U676" s="626">
        <f t="shared" si="573"/>
      </c>
      <c r="V676" s="626">
        <f t="shared" si="133"/>
      </c>
      <c r="W676" s="622">
        <v>2</v>
      </c>
      <c r="X676" s="626">
        <f t="shared" si="76"/>
      </c>
      <c r="Y676" s="626">
        <f t="shared" si="58"/>
      </c>
      <c r="Z676" s="626">
        <f t="shared" si="487"/>
      </c>
      <c r="AA676" s="626">
        <f t="shared" si="170"/>
      </c>
      <c r="AB676" s="626">
        <f t="shared" si="211"/>
      </c>
      <c r="AC676" s="556">
        <f t="shared" si="684"/>
      </c>
      <c r="AD676" s="556">
        <f t="shared" si="92"/>
      </c>
      <c r="AE676" s="556">
        <f t="shared" si="379"/>
      </c>
      <c r="AF676" s="556">
        <f t="shared" si="503"/>
      </c>
      <c r="AG676" s="556">
        <f t="shared" si="186"/>
      </c>
      <c r="AH676" s="556">
        <f t="shared" si="227"/>
      </c>
      <c r="AI676" s="556">
        <f t="shared" si="899"/>
      </c>
      <c r="AJ676" s="622">
        <v>51</v>
      </c>
      <c r="AK676" s="622">
        <v>15601</v>
      </c>
      <c r="AL676" s="628">
        <v>342</v>
      </c>
      <c r="AM676" s="628">
        <v>426</v>
      </c>
      <c r="AN676" s="628">
        <v>62</v>
      </c>
      <c r="AO676" s="555">
        <v>18</v>
      </c>
      <c r="AP676" s="622">
        <v>60</v>
      </c>
      <c r="AQ676" s="555">
        <v>57</v>
      </c>
      <c r="AR676" s="555">
        <v>2</v>
      </c>
      <c r="AS676" s="628">
        <v>4</v>
      </c>
      <c r="AT676" s="628">
        <v>1</v>
      </c>
      <c r="AU676" s="628">
        <v>6</v>
      </c>
      <c r="AV676" s="630"/>
      <c r="AW676" s="630"/>
      <c r="AX676" s="731">
        <f t="shared" si="651"/>
      </c>
    </row>
    <row r="677">
      <c r="A677" s="755"/>
      <c r="B677" s="614" t="s">
        <v>395</v>
      </c>
      <c r="C677" s="614" t="s">
        <v>394</v>
      </c>
      <c r="D677" s="560" t="s">
        <v>398</v>
      </c>
      <c r="E677" s="655" t="s">
        <v>409</v>
      </c>
      <c r="F677" s="617">
        <f t="shared" si="346"/>
      </c>
      <c r="G677" s="758">
        <v>2128.17</v>
      </c>
      <c r="H677" s="618">
        <v>967.78</v>
      </c>
      <c r="I677" s="659">
        <v>0</v>
      </c>
      <c r="J677" s="555">
        <v>6</v>
      </c>
      <c r="K677" s="618">
        <v>13944.419999999998</v>
      </c>
      <c r="L677" s="555">
        <v>0</v>
      </c>
      <c r="M677" s="617">
        <v>0</v>
      </c>
      <c r="N677" s="622">
        <v>1</v>
      </c>
      <c r="O677" s="556">
        <f t="shared" si="30"/>
      </c>
      <c r="P677" s="624"/>
      <c r="Q677" s="625">
        <f t="shared" si="702"/>
      </c>
      <c r="R677" s="557">
        <f t="shared" si="786"/>
      </c>
      <c r="S677" s="554">
        <f t="shared" si="868"/>
      </c>
      <c r="T677" s="626">
        <f t="shared" si="117"/>
      </c>
      <c r="U677" s="626">
        <f t="shared" si="573"/>
      </c>
      <c r="V677" s="626">
        <f t="shared" si="133"/>
      </c>
      <c r="W677" s="622">
        <v>5</v>
      </c>
      <c r="X677" s="626">
        <f t="shared" si="76"/>
      </c>
      <c r="Y677" s="626">
        <f t="shared" si="58"/>
      </c>
      <c r="Z677" s="626">
        <f t="shared" si="487"/>
      </c>
      <c r="AA677" s="626">
        <f t="shared" si="170"/>
      </c>
      <c r="AB677" s="626">
        <f t="shared" si="211"/>
      </c>
      <c r="AC677" s="556">
        <f t="shared" si="684"/>
      </c>
      <c r="AD677" s="556">
        <f t="shared" si="92"/>
      </c>
      <c r="AE677" s="556">
        <f t="shared" si="379"/>
      </c>
      <c r="AF677" s="556">
        <f t="shared" si="503"/>
      </c>
      <c r="AG677" s="556">
        <f t="shared" si="186"/>
      </c>
      <c r="AH677" s="556">
        <f t="shared" si="227"/>
      </c>
      <c r="AI677" s="556">
        <f t="shared" si="899"/>
      </c>
      <c r="AJ677" s="622">
        <v>55</v>
      </c>
      <c r="AK677" s="628">
        <v>19123</v>
      </c>
      <c r="AL677" s="628">
        <v>403</v>
      </c>
      <c r="AM677" s="628">
        <v>462</v>
      </c>
      <c r="AN677" s="628">
        <v>87</v>
      </c>
      <c r="AO677" s="555">
        <v>22</v>
      </c>
      <c r="AP677" s="622">
        <v>71</v>
      </c>
      <c r="AQ677" s="555">
        <v>75</v>
      </c>
      <c r="AR677" s="555">
        <v>6</v>
      </c>
      <c r="AS677" s="622">
        <v>3</v>
      </c>
      <c r="AT677" s="622">
        <v>2</v>
      </c>
      <c r="AU677" s="622">
        <v>8</v>
      </c>
      <c r="AV677" s="630"/>
      <c r="AW677" s="630"/>
      <c r="AX677" s="731">
        <f t="shared" si="651"/>
      </c>
    </row>
    <row r="678">
      <c r="A678" s="755"/>
      <c r="B678" s="641" t="s">
        <v>397</v>
      </c>
      <c r="C678" s="641"/>
      <c r="D678" s="641"/>
      <c r="E678" s="641"/>
      <c r="F678" s="642">
        <f>SUM(F673:F677)</f>
      </c>
      <c r="G678" s="743">
        <f>SUM(G673:G677)</f>
      </c>
      <c r="H678" s="642">
        <f>SUM(H673:H677)</f>
      </c>
      <c r="I678" s="624">
        <f>SUM(I673:I677)</f>
      </c>
      <c r="J678" s="644">
        <f>SUM(J673:J677)</f>
      </c>
      <c r="K678" s="642">
        <f>SUM(K673:K677)</f>
      </c>
      <c r="L678" s="644">
        <f>SUM(L673:L677)</f>
      </c>
      <c r="M678" s="642">
        <f>SUM(M673:M677)</f>
      </c>
      <c r="N678" s="651">
        <f>SUM(N673:N677)</f>
      </c>
      <c r="O678" s="648">
        <f t="shared" si="30"/>
      </c>
      <c r="P678" s="649">
        <f>SUM(P673:P677)</f>
      </c>
      <c r="Q678" s="625">
        <f t="shared" si="702"/>
      </c>
      <c r="R678" s="667">
        <f>SUM(R673:R677)</f>
      </c>
      <c r="S678" s="668">
        <f>SUM(S673:S677)</f>
      </c>
      <c r="T678" s="650">
        <f t="shared" si="117"/>
      </c>
      <c r="U678" s="650">
        <f t="shared" si="573"/>
      </c>
      <c r="V678" s="650">
        <f t="shared" si="133"/>
      </c>
      <c r="W678" s="651">
        <f>SUM(W673:W677)</f>
      </c>
      <c r="X678" s="650">
        <f t="shared" si="76"/>
      </c>
      <c r="Y678" s="650">
        <f t="shared" si="58"/>
      </c>
      <c r="Z678" s="650">
        <f t="shared" si="487"/>
      </c>
      <c r="AA678" s="650">
        <f t="shared" si="170"/>
      </c>
      <c r="AB678" s="650">
        <f t="shared" si="211"/>
      </c>
      <c r="AC678" s="648">
        <f t="shared" si="684"/>
      </c>
      <c r="AD678" s="648">
        <f t="shared" si="92"/>
      </c>
      <c r="AE678" s="648">
        <f t="shared" si="379"/>
      </c>
      <c r="AF678" s="648">
        <f t="shared" si="503"/>
      </c>
      <c r="AG678" s="648">
        <f t="shared" si="186"/>
      </c>
      <c r="AH678" s="648">
        <f t="shared" si="227"/>
      </c>
      <c r="AI678" s="648">
        <f t="shared" si="899"/>
      </c>
      <c r="AJ678" s="651">
        <f>AVERAGE(AJ673:AJ677)</f>
      </c>
      <c r="AK678" s="651">
        <f>SUM(AK673:AK677)</f>
      </c>
      <c r="AL678" s="651">
        <f>SUM(AL673:AL677)</f>
      </c>
      <c r="AM678" s="651">
        <f>SUM(AM673:AM677)</f>
      </c>
      <c r="AN678" s="651">
        <f>SUM(AN673:AN677)</f>
      </c>
      <c r="AO678" s="667">
        <f>SUM(AO673:AO677)</f>
      </c>
      <c r="AP678" s="651">
        <f>SUM(AP673:AP677)</f>
      </c>
      <c r="AQ678" s="667">
        <f>SUM(AQ673:AQ677)</f>
      </c>
      <c r="AR678" s="667">
        <f>SUM(AR673:AR677)</f>
      </c>
      <c r="AS678" s="651">
        <f>SUM(AS673:AS677)</f>
      </c>
      <c r="AT678" s="651">
        <f>SUM(AT673:AT677)</f>
      </c>
      <c r="AU678" s="651">
        <f>SUM(AU673:AU677)</f>
      </c>
      <c r="AV678" s="654"/>
      <c r="AW678" s="654"/>
      <c r="AX678" s="651">
        <f>SUM(AX673:AX677)</f>
      </c>
    </row>
    <row r="679">
      <c r="A679" s="755"/>
      <c r="B679" s="692" t="s">
        <v>458</v>
      </c>
      <c r="C679" s="560" t="s">
        <v>412</v>
      </c>
      <c r="D679" s="560" t="s">
        <v>423</v>
      </c>
      <c r="E679" s="616" t="s">
        <v>411</v>
      </c>
      <c r="F679" s="617">
        <f t="shared" ref="F679:F683" si="347">G679+H679+I679</f>
      </c>
      <c r="G679" s="758">
        <v>1609.6000000000001</v>
      </c>
      <c r="H679" s="618">
        <v>551.24</v>
      </c>
      <c r="I679" s="659">
        <v>0</v>
      </c>
      <c r="J679" s="557">
        <v>2</v>
      </c>
      <c r="K679" s="618">
        <v>5656.37000000001</v>
      </c>
      <c r="L679" s="557">
        <v>0</v>
      </c>
      <c r="M679" s="618">
        <v>0</v>
      </c>
      <c r="N679" s="622">
        <v>0</v>
      </c>
      <c r="O679" s="556">
        <f t="shared" si="30"/>
      </c>
      <c r="P679" s="624"/>
      <c r="Q679" s="625">
        <f t="shared" si="702"/>
      </c>
      <c r="R679" s="557">
        <f t="shared" ref="R679:R683" si="787">J679+L679</f>
      </c>
      <c r="S679" s="554">
        <f t="shared" ref="S679:S683" si="869">K679+M679</f>
      </c>
      <c r="T679" s="626">
        <f t="shared" si="117"/>
      </c>
      <c r="U679" s="626">
        <f t="shared" si="573"/>
      </c>
      <c r="V679" s="626">
        <f t="shared" si="133"/>
      </c>
      <c r="W679" s="622">
        <v>1</v>
      </c>
      <c r="X679" s="626">
        <f t="shared" si="76"/>
      </c>
      <c r="Y679" s="626">
        <f t="shared" si="58"/>
      </c>
      <c r="Z679" s="626">
        <f t="shared" si="487"/>
      </c>
      <c r="AA679" s="626">
        <f t="shared" si="170"/>
      </c>
      <c r="AB679" s="626">
        <f t="shared" si="211"/>
      </c>
      <c r="AC679" s="556">
        <f t="shared" si="684"/>
      </c>
      <c r="AD679" s="556">
        <f t="shared" si="92"/>
      </c>
      <c r="AE679" s="556">
        <f t="shared" si="379"/>
      </c>
      <c r="AF679" s="556">
        <f t="shared" si="503"/>
      </c>
      <c r="AG679" s="556">
        <f t="shared" si="186"/>
      </c>
      <c r="AH679" s="556">
        <f t="shared" si="227"/>
      </c>
      <c r="AI679" s="556">
        <f t="shared" si="899"/>
      </c>
      <c r="AJ679" s="622">
        <v>56</v>
      </c>
      <c r="AK679" s="628">
        <v>16071</v>
      </c>
      <c r="AL679" s="628">
        <v>331</v>
      </c>
      <c r="AM679" s="628">
        <v>383</v>
      </c>
      <c r="AN679" s="628">
        <v>68</v>
      </c>
      <c r="AO679" s="555">
        <v>15</v>
      </c>
      <c r="AP679" s="628">
        <v>36</v>
      </c>
      <c r="AQ679" s="555">
        <v>58</v>
      </c>
      <c r="AR679" s="555">
        <v>2</v>
      </c>
      <c r="AS679" s="628">
        <v>3</v>
      </c>
      <c r="AT679" s="628">
        <v>1</v>
      </c>
      <c r="AU679" s="628">
        <v>6</v>
      </c>
      <c r="AV679" s="630"/>
      <c r="AW679" s="630"/>
      <c r="AX679" s="731">
        <f t="shared" ref="AX679:AX683" si="652">COUNT(AU679)</f>
      </c>
    </row>
    <row r="680">
      <c r="A680" s="755"/>
      <c r="B680" s="692" t="s">
        <v>458</v>
      </c>
      <c r="C680" s="560" t="s">
        <v>412</v>
      </c>
      <c r="D680" s="560" t="s">
        <v>423</v>
      </c>
      <c r="E680" s="616" t="s">
        <v>413</v>
      </c>
      <c r="F680" s="617">
        <f t="shared" si="347"/>
      </c>
      <c r="G680" s="758">
        <v>1629.67</v>
      </c>
      <c r="H680" s="618">
        <v>790.57</v>
      </c>
      <c r="I680" s="659">
        <v>0</v>
      </c>
      <c r="J680" s="555">
        <v>1</v>
      </c>
      <c r="K680" s="617">
        <v>1994.8499999999913</v>
      </c>
      <c r="L680" s="555">
        <v>0</v>
      </c>
      <c r="M680" s="617">
        <v>0</v>
      </c>
      <c r="N680" s="622">
        <v>0</v>
      </c>
      <c r="O680" s="556">
        <f t="shared" si="30"/>
      </c>
      <c r="P680" s="624"/>
      <c r="Q680" s="625">
        <f t="shared" si="702"/>
      </c>
      <c r="R680" s="557">
        <f t="shared" si="787"/>
      </c>
      <c r="S680" s="554">
        <f t="shared" si="869"/>
      </c>
      <c r="T680" s="626">
        <f t="shared" si="117"/>
      </c>
      <c r="U680" s="626">
        <f t="shared" si="573"/>
      </c>
      <c r="V680" s="626">
        <f t="shared" si="133"/>
      </c>
      <c r="W680" s="622">
        <v>1</v>
      </c>
      <c r="X680" s="626">
        <f t="shared" si="76"/>
      </c>
      <c r="Y680" s="626">
        <f t="shared" si="58"/>
      </c>
      <c r="Z680" s="626">
        <f t="shared" si="487"/>
      </c>
      <c r="AA680" s="626">
        <f t="shared" si="170"/>
      </c>
      <c r="AB680" s="626">
        <f t="shared" si="211"/>
      </c>
      <c r="AC680" s="556">
        <f t="shared" si="684"/>
      </c>
      <c r="AD680" s="556">
        <f t="shared" si="92"/>
      </c>
      <c r="AE680" s="556">
        <f t="shared" si="379"/>
      </c>
      <c r="AF680" s="556">
        <f t="shared" si="503"/>
      </c>
      <c r="AG680" s="556">
        <f t="shared" si="186"/>
      </c>
      <c r="AH680" s="556">
        <f t="shared" si="227"/>
      </c>
      <c r="AI680" s="556">
        <f t="shared" si="899"/>
      </c>
      <c r="AJ680" s="622">
        <v>53</v>
      </c>
      <c r="AK680" s="628">
        <v>18435</v>
      </c>
      <c r="AL680" s="628">
        <v>339</v>
      </c>
      <c r="AM680" s="628">
        <v>400</v>
      </c>
      <c r="AN680" s="628">
        <v>76</v>
      </c>
      <c r="AO680" s="555">
        <v>18</v>
      </c>
      <c r="AP680" s="628">
        <v>25</v>
      </c>
      <c r="AQ680" s="557">
        <v>59</v>
      </c>
      <c r="AR680" s="555">
        <v>1</v>
      </c>
      <c r="AS680" s="628">
        <v>3</v>
      </c>
      <c r="AT680" s="628">
        <v>1</v>
      </c>
      <c r="AU680" s="628">
        <v>8</v>
      </c>
      <c r="AV680" s="630"/>
      <c r="AW680" s="630"/>
      <c r="AX680" s="731">
        <f t="shared" si="652"/>
      </c>
    </row>
    <row r="681">
      <c r="A681" s="741"/>
      <c r="B681" s="759" t="s">
        <v>458</v>
      </c>
      <c r="C681" s="760" t="s">
        <v>412</v>
      </c>
      <c r="D681" s="760" t="s">
        <v>423</v>
      </c>
      <c r="E681" s="761" t="s">
        <v>414</v>
      </c>
      <c r="F681" s="736">
        <f t="shared" si="347"/>
      </c>
      <c r="G681" s="617">
        <v>1423.15</v>
      </c>
      <c r="H681" s="618">
        <v>505.39</v>
      </c>
      <c r="I681" s="659">
        <v>0</v>
      </c>
      <c r="J681" s="557">
        <v>3</v>
      </c>
      <c r="K681" s="618">
        <v>5978.12000000001</v>
      </c>
      <c r="L681" s="557">
        <v>0</v>
      </c>
      <c r="M681" s="618">
        <v>0</v>
      </c>
      <c r="N681" s="622">
        <v>0</v>
      </c>
      <c r="O681" s="556">
        <f t="shared" si="30"/>
      </c>
      <c r="P681" s="624"/>
      <c r="Q681" s="625">
        <f t="shared" si="702"/>
      </c>
      <c r="R681" s="557">
        <f t="shared" si="787"/>
      </c>
      <c r="S681" s="554">
        <f t="shared" si="869"/>
      </c>
      <c r="T681" s="626">
        <f t="shared" si="117"/>
      </c>
      <c r="U681" s="626">
        <f t="shared" si="573"/>
      </c>
      <c r="V681" s="626">
        <f t="shared" si="133"/>
      </c>
      <c r="W681" s="622">
        <v>3</v>
      </c>
      <c r="X681" s="626">
        <f t="shared" si="76"/>
      </c>
      <c r="Y681" s="626">
        <f t="shared" si="58"/>
      </c>
      <c r="Z681" s="626">
        <f t="shared" si="487"/>
      </c>
      <c r="AA681" s="626">
        <f t="shared" si="170"/>
      </c>
      <c r="AB681" s="626">
        <f t="shared" si="211"/>
      </c>
      <c r="AC681" s="556">
        <f t="shared" si="684"/>
      </c>
      <c r="AD681" s="556">
        <f t="shared" si="92"/>
      </c>
      <c r="AE681" s="556">
        <f t="shared" si="379"/>
      </c>
      <c r="AF681" s="556">
        <f t="shared" si="503"/>
      </c>
      <c r="AG681" s="556">
        <f t="shared" si="186"/>
      </c>
      <c r="AH681" s="556">
        <f t="shared" si="227"/>
      </c>
      <c r="AI681" s="556">
        <f t="shared" si="899"/>
      </c>
      <c r="AJ681" s="622">
        <v>51</v>
      </c>
      <c r="AK681" s="628">
        <v>13884</v>
      </c>
      <c r="AL681" s="628">
        <v>237</v>
      </c>
      <c r="AM681" s="628">
        <v>276</v>
      </c>
      <c r="AN681" s="628">
        <v>45</v>
      </c>
      <c r="AO681" s="555">
        <v>11</v>
      </c>
      <c r="AP681" s="622">
        <v>39</v>
      </c>
      <c r="AQ681" s="557">
        <v>37</v>
      </c>
      <c r="AR681" s="555">
        <v>3</v>
      </c>
      <c r="AS681" s="628">
        <v>5</v>
      </c>
      <c r="AT681" s="628">
        <v>0</v>
      </c>
      <c r="AU681" s="628">
        <v>3</v>
      </c>
      <c r="AV681" s="630"/>
      <c r="AW681" s="630"/>
      <c r="AX681" s="731">
        <f t="shared" si="652"/>
      </c>
    </row>
    <row r="682">
      <c r="A682" s="741"/>
      <c r="B682" s="692" t="s">
        <v>458</v>
      </c>
      <c r="C682" s="560" t="s">
        <v>412</v>
      </c>
      <c r="D682" s="560" t="s">
        <v>423</v>
      </c>
      <c r="E682" s="616" t="s">
        <v>415</v>
      </c>
      <c r="F682" s="617">
        <f t="shared" si="347"/>
      </c>
      <c r="G682" s="618">
        <v>1486.45</v>
      </c>
      <c r="H682" s="618">
        <v>579.06</v>
      </c>
      <c r="I682" s="659">
        <v>0</v>
      </c>
      <c r="J682" s="555">
        <v>3</v>
      </c>
      <c r="K682" s="617">
        <v>7412.889999999999</v>
      </c>
      <c r="L682" s="555">
        <v>0</v>
      </c>
      <c r="M682" s="617">
        <v>0</v>
      </c>
      <c r="N682" s="622">
        <v>1</v>
      </c>
      <c r="O682" s="556">
        <f t="shared" si="30"/>
      </c>
      <c r="P682" s="624"/>
      <c r="Q682" s="625">
        <f t="shared" si="702"/>
      </c>
      <c r="R682" s="557">
        <f t="shared" si="787"/>
      </c>
      <c r="S682" s="554">
        <f t="shared" si="869"/>
      </c>
      <c r="T682" s="626">
        <f t="shared" si="117"/>
      </c>
      <c r="U682" s="626">
        <f t="shared" si="573"/>
      </c>
      <c r="V682" s="626">
        <f t="shared" si="133"/>
      </c>
      <c r="W682" s="622">
        <v>2</v>
      </c>
      <c r="X682" s="626">
        <f t="shared" si="76"/>
      </c>
      <c r="Y682" s="626">
        <f t="shared" si="58"/>
      </c>
      <c r="Z682" s="626">
        <f t="shared" si="487"/>
      </c>
      <c r="AA682" s="626">
        <f t="shared" si="170"/>
      </c>
      <c r="AB682" s="626">
        <f t="shared" si="211"/>
      </c>
      <c r="AC682" s="556">
        <f t="shared" si="684"/>
      </c>
      <c r="AD682" s="556">
        <f t="shared" si="92"/>
      </c>
      <c r="AE682" s="556">
        <f t="shared" si="379"/>
      </c>
      <c r="AF682" s="556">
        <f t="shared" si="503"/>
      </c>
      <c r="AG682" s="556">
        <f t="shared" si="186"/>
      </c>
      <c r="AH682" s="556">
        <f t="shared" si="227"/>
      </c>
      <c r="AI682" s="556">
        <f t="shared" si="899"/>
      </c>
      <c r="AJ682" s="622">
        <v>50</v>
      </c>
      <c r="AK682" s="628">
        <v>14047</v>
      </c>
      <c r="AL682" s="628">
        <v>260</v>
      </c>
      <c r="AM682" s="628">
        <v>299</v>
      </c>
      <c r="AN682" s="628">
        <v>40</v>
      </c>
      <c r="AO682" s="555">
        <v>16</v>
      </c>
      <c r="AP682" s="628">
        <v>34</v>
      </c>
      <c r="AQ682" s="557">
        <v>38</v>
      </c>
      <c r="AR682" s="555">
        <v>4</v>
      </c>
      <c r="AS682" s="628">
        <v>4</v>
      </c>
      <c r="AT682" s="628">
        <v>0</v>
      </c>
      <c r="AU682" s="628">
        <v>7</v>
      </c>
      <c r="AV682" s="630"/>
      <c r="AW682" s="630"/>
      <c r="AX682" s="731">
        <f t="shared" si="652"/>
      </c>
    </row>
    <row r="683">
      <c r="A683" s="741"/>
      <c r="B683" s="692" t="s">
        <v>458</v>
      </c>
      <c r="C683" s="560" t="s">
        <v>412</v>
      </c>
      <c r="D683" s="560" t="s">
        <v>423</v>
      </c>
      <c r="E683" s="655" t="s">
        <v>416</v>
      </c>
      <c r="F683" s="617">
        <f t="shared" si="347"/>
      </c>
      <c r="G683" s="618">
        <v>1788.12</v>
      </c>
      <c r="H683" s="618">
        <v>608.52</v>
      </c>
      <c r="I683" s="659">
        <v>0</v>
      </c>
      <c r="J683" s="557">
        <v>0</v>
      </c>
      <c r="K683" s="618">
        <v>0</v>
      </c>
      <c r="L683" s="557">
        <v>0</v>
      </c>
      <c r="M683" s="618">
        <v>0</v>
      </c>
      <c r="N683" s="622">
        <v>0</v>
      </c>
      <c r="O683" s="556">
        <f t="shared" si="30"/>
      </c>
      <c r="P683" s="624"/>
      <c r="Q683" s="625">
        <f t="shared" si="702"/>
      </c>
      <c r="R683" s="557">
        <f t="shared" si="787"/>
      </c>
      <c r="S683" s="554">
        <f t="shared" si="869"/>
      </c>
      <c r="T683" s="626">
        <f t="shared" si="117"/>
      </c>
      <c r="U683" s="626">
        <f t="shared" si="573"/>
      </c>
      <c r="V683" s="626">
        <f t="shared" si="133"/>
      </c>
      <c r="W683" s="622">
        <v>0</v>
      </c>
      <c r="X683" s="626">
        <f t="shared" si="76"/>
      </c>
      <c r="Y683" s="626">
        <f t="shared" si="58"/>
      </c>
      <c r="Z683" s="626">
        <f t="shared" si="487"/>
      </c>
      <c r="AA683" s="626">
        <f t="shared" si="170"/>
      </c>
      <c r="AB683" s="626">
        <f t="shared" si="211"/>
      </c>
      <c r="AC683" s="556">
        <f t="shared" si="684"/>
      </c>
      <c r="AD683" s="556">
        <f t="shared" si="92"/>
      </c>
      <c r="AE683" s="556">
        <f t="shared" si="379"/>
      </c>
      <c r="AF683" s="556">
        <f t="shared" si="503"/>
      </c>
      <c r="AG683" s="556">
        <f t="shared" si="186"/>
      </c>
      <c r="AH683" s="556">
        <f t="shared" si="227"/>
      </c>
      <c r="AI683" s="556">
        <f t="shared" si="899"/>
      </c>
      <c r="AJ683" s="622">
        <v>45</v>
      </c>
      <c r="AK683" s="628">
        <v>17067</v>
      </c>
      <c r="AL683" s="628">
        <v>317</v>
      </c>
      <c r="AM683" s="628">
        <v>387</v>
      </c>
      <c r="AN683" s="628">
        <v>57</v>
      </c>
      <c r="AO683" s="555">
        <v>9</v>
      </c>
      <c r="AP683" s="628">
        <v>25</v>
      </c>
      <c r="AQ683" s="557">
        <v>44</v>
      </c>
      <c r="AR683" s="555">
        <v>0</v>
      </c>
      <c r="AS683" s="628">
        <v>3</v>
      </c>
      <c r="AT683" s="628">
        <v>0</v>
      </c>
      <c r="AU683" s="628">
        <v>3</v>
      </c>
      <c r="AV683" s="630"/>
      <c r="AW683" s="630"/>
      <c r="AX683" s="731">
        <f t="shared" si="652"/>
      </c>
    </row>
    <row r="684">
      <c r="A684" s="741"/>
      <c r="B684" s="641" t="s">
        <v>397</v>
      </c>
      <c r="C684" s="641"/>
      <c r="D684" s="641"/>
      <c r="E684" s="641"/>
      <c r="F684" s="642">
        <f>SUM(F679:F683)</f>
      </c>
      <c r="G684" s="642">
        <f>SUM(G679:G683)</f>
      </c>
      <c r="H684" s="642">
        <f>SUM(H679:H683)</f>
      </c>
      <c r="I684" s="624">
        <f>SUM(I679:I683)</f>
      </c>
      <c r="J684" s="644">
        <f>SUM(J679:J683)</f>
      </c>
      <c r="K684" s="642">
        <f>SUM(K679:K683)</f>
      </c>
      <c r="L684" s="644">
        <f>SUM(L679:L683)</f>
      </c>
      <c r="M684" s="642">
        <f>SUM(M679:M683)</f>
      </c>
      <c r="N684" s="651">
        <f>SUM(N679:N683)</f>
      </c>
      <c r="O684" s="648">
        <f t="shared" si="30"/>
      </c>
      <c r="P684" s="649">
        <f>SUM(P679:P683)</f>
      </c>
      <c r="Q684" s="625">
        <f t="shared" si="702"/>
      </c>
      <c r="R684" s="667">
        <f>SUM(R679:R683)</f>
      </c>
      <c r="S684" s="668">
        <f>SUM(S679:S683)</f>
      </c>
      <c r="T684" s="650">
        <f t="shared" si="117"/>
      </c>
      <c r="U684" s="650">
        <f t="shared" si="573"/>
      </c>
      <c r="V684" s="650">
        <f t="shared" si="133"/>
      </c>
      <c r="W684" s="651">
        <f>SUM(W679:W683)</f>
      </c>
      <c r="X684" s="650">
        <f t="shared" si="76"/>
      </c>
      <c r="Y684" s="650">
        <f t="shared" si="58"/>
      </c>
      <c r="Z684" s="650">
        <f t="shared" si="487"/>
      </c>
      <c r="AA684" s="650">
        <f t="shared" si="170"/>
      </c>
      <c r="AB684" s="650">
        <f t="shared" si="211"/>
      </c>
      <c r="AC684" s="648">
        <f t="shared" si="684"/>
      </c>
      <c r="AD684" s="648">
        <f t="shared" si="92"/>
      </c>
      <c r="AE684" s="648">
        <f t="shared" si="379"/>
      </c>
      <c r="AF684" s="648">
        <f t="shared" si="503"/>
      </c>
      <c r="AG684" s="648">
        <f t="shared" si="186"/>
      </c>
      <c r="AH684" s="648">
        <f t="shared" si="227"/>
      </c>
      <c r="AI684" s="648">
        <f t="shared" si="899"/>
      </c>
      <c r="AJ684" s="651">
        <f>AVERAGE(AJ679:AJ683)</f>
      </c>
      <c r="AK684" s="651">
        <f>SUM(AK679:AK683)</f>
      </c>
      <c r="AL684" s="651">
        <f>SUM(AL679:AL683)</f>
      </c>
      <c r="AM684" s="651">
        <f>SUM(AM679:AM683)</f>
      </c>
      <c r="AN684" s="651">
        <f>SUM(AN679:AN683)</f>
      </c>
      <c r="AO684" s="667">
        <f>SUM(AO679:AO683)</f>
      </c>
      <c r="AP684" s="651">
        <f>SUM(AP679:AP683)</f>
      </c>
      <c r="AQ684" s="667">
        <f>SUM(AQ679:AQ683)</f>
      </c>
      <c r="AR684" s="667">
        <f>SUM(AR679:AR683)</f>
      </c>
      <c r="AS684" s="651">
        <f>SUM(AS679:AS683)</f>
      </c>
      <c r="AT684" s="651">
        <f>SUM(AT679:AT683)</f>
      </c>
      <c r="AU684" s="651">
        <f>SUM(AU679:AU683)</f>
      </c>
      <c r="AV684" s="654"/>
      <c r="AW684" s="654"/>
      <c r="AX684" s="651">
        <f>SUM(AX679:AX683)</f>
      </c>
    </row>
    <row r="685">
      <c r="A685" s="741"/>
      <c r="B685" s="692" t="s">
        <v>458</v>
      </c>
      <c r="C685" s="560" t="s">
        <v>412</v>
      </c>
      <c r="D685" s="560" t="s">
        <v>392</v>
      </c>
      <c r="E685" s="616" t="s">
        <v>418</v>
      </c>
      <c r="F685" s="617">
        <f t="shared" ref="F685:F687" si="348">G685+H685+I685</f>
      </c>
      <c r="G685" s="618">
        <v>2108.97</v>
      </c>
      <c r="H685" s="618">
        <v>556.82</v>
      </c>
      <c r="I685" s="659">
        <v>0</v>
      </c>
      <c r="J685" s="557">
        <v>1</v>
      </c>
      <c r="K685" s="618">
        <v>2548.2599999999948</v>
      </c>
      <c r="L685" s="557">
        <v>0</v>
      </c>
      <c r="M685" s="618">
        <v>0</v>
      </c>
      <c r="N685" s="622">
        <v>0</v>
      </c>
      <c r="O685" s="556">
        <f t="shared" si="30"/>
      </c>
      <c r="P685" s="624"/>
      <c r="Q685" s="625">
        <f t="shared" si="702"/>
      </c>
      <c r="R685" s="557">
        <f t="shared" ref="R685:R687" si="788">J685+L685</f>
      </c>
      <c r="S685" s="554">
        <f t="shared" ref="S685:S687" si="870">K685+M685</f>
      </c>
      <c r="T685" s="626">
        <f t="shared" si="117"/>
      </c>
      <c r="U685" s="626">
        <f t="shared" si="573"/>
      </c>
      <c r="V685" s="626">
        <f t="shared" si="133"/>
      </c>
      <c r="W685" s="622">
        <v>1</v>
      </c>
      <c r="X685" s="626">
        <f t="shared" si="76"/>
      </c>
      <c r="Y685" s="626">
        <f t="shared" si="58"/>
      </c>
      <c r="Z685" s="626">
        <f t="shared" si="487"/>
      </c>
      <c r="AA685" s="626">
        <f t="shared" si="170"/>
      </c>
      <c r="AB685" s="626">
        <f t="shared" si="211"/>
      </c>
      <c r="AC685" s="556">
        <f t="shared" si="684"/>
      </c>
      <c r="AD685" s="556">
        <f t="shared" si="92"/>
      </c>
      <c r="AE685" s="556">
        <f t="shared" si="379"/>
      </c>
      <c r="AF685" s="556">
        <f t="shared" si="503"/>
      </c>
      <c r="AG685" s="556">
        <f t="shared" si="186"/>
      </c>
      <c r="AH685" s="556">
        <f t="shared" si="227"/>
      </c>
      <c r="AI685" s="556">
        <f t="shared" si="899"/>
      </c>
      <c r="AJ685" s="622">
        <v>48</v>
      </c>
      <c r="AK685" s="628">
        <v>20515</v>
      </c>
      <c r="AL685" s="628">
        <v>337</v>
      </c>
      <c r="AM685" s="628">
        <v>408</v>
      </c>
      <c r="AN685" s="628">
        <v>52</v>
      </c>
      <c r="AO685" s="555">
        <v>8</v>
      </c>
      <c r="AP685" s="628">
        <v>41</v>
      </c>
      <c r="AQ685" s="557">
        <v>54</v>
      </c>
      <c r="AR685" s="555">
        <v>1</v>
      </c>
      <c r="AS685" s="628">
        <v>1</v>
      </c>
      <c r="AT685" s="628">
        <v>0</v>
      </c>
      <c r="AU685" s="628">
        <v>5</v>
      </c>
      <c r="AV685" s="630"/>
      <c r="AW685" s="630"/>
      <c r="AX685" s="731">
        <f t="shared" ref="AX685:AX687" si="653">COUNT(AU685)</f>
      </c>
    </row>
    <row r="686">
      <c r="A686" s="741"/>
      <c r="B686" s="692" t="s">
        <v>458</v>
      </c>
      <c r="C686" s="560" t="s">
        <v>412</v>
      </c>
      <c r="D686" s="560" t="s">
        <v>392</v>
      </c>
      <c r="E686" s="616" t="s">
        <v>419</v>
      </c>
      <c r="F686" s="617">
        <f t="shared" si="348"/>
      </c>
      <c r="G686" s="618">
        <v>2645.06</v>
      </c>
      <c r="H686" s="618">
        <v>770.11</v>
      </c>
      <c r="I686" s="659">
        <v>0</v>
      </c>
      <c r="J686" s="557">
        <v>4</v>
      </c>
      <c r="K686" s="618">
        <v>8351.279999999999</v>
      </c>
      <c r="L686" s="557">
        <v>0</v>
      </c>
      <c r="M686" s="618">
        <v>0</v>
      </c>
      <c r="N686" s="622">
        <v>1</v>
      </c>
      <c r="O686" s="556">
        <f t="shared" si="30"/>
      </c>
      <c r="P686" s="624"/>
      <c r="Q686" s="625">
        <f t="shared" si="702"/>
      </c>
      <c r="R686" s="557">
        <f t="shared" si="788"/>
      </c>
      <c r="S686" s="554">
        <f t="shared" si="870"/>
      </c>
      <c r="T686" s="626">
        <f t="shared" si="117"/>
      </c>
      <c r="U686" s="626">
        <f t="shared" si="573"/>
      </c>
      <c r="V686" s="626">
        <f t="shared" si="133"/>
      </c>
      <c r="W686" s="622">
        <v>4</v>
      </c>
      <c r="X686" s="626">
        <f t="shared" si="76"/>
      </c>
      <c r="Y686" s="626">
        <f t="shared" si="58"/>
      </c>
      <c r="Z686" s="626">
        <f t="shared" si="487"/>
      </c>
      <c r="AA686" s="626">
        <f t="shared" si="170"/>
      </c>
      <c r="AB686" s="626">
        <f t="shared" si="211"/>
      </c>
      <c r="AC686" s="556">
        <f t="shared" si="684"/>
      </c>
      <c r="AD686" s="556">
        <f t="shared" si="92"/>
      </c>
      <c r="AE686" s="556">
        <f t="shared" si="379"/>
      </c>
      <c r="AF686" s="556">
        <f t="shared" si="503"/>
      </c>
      <c r="AG686" s="556">
        <f t="shared" si="186"/>
      </c>
      <c r="AH686" s="556">
        <f t="shared" si="227"/>
      </c>
      <c r="AI686" s="556">
        <f t="shared" si="899"/>
      </c>
      <c r="AJ686" s="622">
        <v>34</v>
      </c>
      <c r="AK686" s="628">
        <v>32601</v>
      </c>
      <c r="AL686" s="628">
        <v>741</v>
      </c>
      <c r="AM686" s="628">
        <v>799</v>
      </c>
      <c r="AN686" s="628">
        <v>80</v>
      </c>
      <c r="AO686" s="555">
        <v>33</v>
      </c>
      <c r="AP686" s="628">
        <v>90</v>
      </c>
      <c r="AQ686" s="557">
        <v>77</v>
      </c>
      <c r="AR686" s="555">
        <v>4</v>
      </c>
      <c r="AS686" s="628">
        <v>3</v>
      </c>
      <c r="AT686" s="628">
        <v>1</v>
      </c>
      <c r="AU686" s="628">
        <v>8</v>
      </c>
      <c r="AV686" s="630"/>
      <c r="AW686" s="630"/>
      <c r="AX686" s="731">
        <f t="shared" si="653"/>
      </c>
    </row>
    <row r="687">
      <c r="A687" s="741"/>
      <c r="B687" s="692" t="s">
        <v>458</v>
      </c>
      <c r="C687" s="560" t="s">
        <v>412</v>
      </c>
      <c r="D687" s="560" t="s">
        <v>392</v>
      </c>
      <c r="E687" s="655" t="s">
        <v>420</v>
      </c>
      <c r="F687" s="617">
        <f t="shared" si="348"/>
      </c>
      <c r="G687" s="618">
        <v>2120.05</v>
      </c>
      <c r="H687" s="618">
        <v>674.55</v>
      </c>
      <c r="I687" s="659">
        <v>0</v>
      </c>
      <c r="J687" s="557">
        <v>2</v>
      </c>
      <c r="K687" s="618">
        <v>5096.520000000004</v>
      </c>
      <c r="L687" s="557">
        <v>0</v>
      </c>
      <c r="M687" s="618">
        <v>0</v>
      </c>
      <c r="N687" s="622">
        <v>0</v>
      </c>
      <c r="O687" s="556">
        <f t="shared" si="30"/>
      </c>
      <c r="P687" s="624"/>
      <c r="Q687" s="625">
        <f t="shared" si="702"/>
      </c>
      <c r="R687" s="557">
        <f t="shared" si="788"/>
      </c>
      <c r="S687" s="554">
        <f t="shared" si="870"/>
      </c>
      <c r="T687" s="626">
        <f t="shared" si="117"/>
      </c>
      <c r="U687" s="626">
        <f t="shared" si="573"/>
      </c>
      <c r="V687" s="626">
        <f t="shared" si="133"/>
      </c>
      <c r="W687" s="622">
        <v>1</v>
      </c>
      <c r="X687" s="626">
        <f t="shared" si="76"/>
      </c>
      <c r="Y687" s="626">
        <f t="shared" si="58"/>
      </c>
      <c r="Z687" s="626">
        <f t="shared" si="487"/>
      </c>
      <c r="AA687" s="626">
        <f t="shared" si="170"/>
      </c>
      <c r="AB687" s="626">
        <f t="shared" si="211"/>
      </c>
      <c r="AC687" s="556">
        <f t="shared" si="684"/>
      </c>
      <c r="AD687" s="556">
        <f t="shared" si="92"/>
      </c>
      <c r="AE687" s="556">
        <f t="shared" si="379"/>
      </c>
      <c r="AF687" s="556">
        <f t="shared" si="503"/>
      </c>
      <c r="AG687" s="556">
        <f t="shared" si="186"/>
      </c>
      <c r="AH687" s="556">
        <f t="shared" si="227"/>
      </c>
      <c r="AI687" s="556">
        <f t="shared" si="899"/>
      </c>
      <c r="AJ687" s="622">
        <v>40</v>
      </c>
      <c r="AK687" s="628">
        <v>24557</v>
      </c>
      <c r="AL687" s="628">
        <v>501</v>
      </c>
      <c r="AM687" s="628">
        <v>604</v>
      </c>
      <c r="AN687" s="628">
        <v>57</v>
      </c>
      <c r="AO687" s="555">
        <v>15</v>
      </c>
      <c r="AP687" s="628">
        <v>60</v>
      </c>
      <c r="AQ687" s="557">
        <v>71</v>
      </c>
      <c r="AR687" s="555">
        <v>2</v>
      </c>
      <c r="AS687" s="628">
        <v>0</v>
      </c>
      <c r="AT687" s="628">
        <v>0</v>
      </c>
      <c r="AU687" s="628">
        <v>10</v>
      </c>
      <c r="AV687" s="630"/>
      <c r="AW687" s="630"/>
      <c r="AX687" s="731">
        <f t="shared" si="653"/>
      </c>
    </row>
    <row r="688">
      <c r="A688" s="741"/>
      <c r="B688" s="641" t="s">
        <v>397</v>
      </c>
      <c r="C688" s="641"/>
      <c r="D688" s="641"/>
      <c r="E688" s="641"/>
      <c r="F688" s="642">
        <f>SUM(F685:F687)</f>
      </c>
      <c r="G688" s="642">
        <f>SUM(G685:G687)</f>
      </c>
      <c r="H688" s="642">
        <f>SUM(H685:H687)</f>
      </c>
      <c r="I688" s="624">
        <f>SUM(I685:I687)</f>
      </c>
      <c r="J688" s="644">
        <f>SUM(J685:J687)</f>
      </c>
      <c r="K688" s="642">
        <f>SUM(K685:K687)</f>
      </c>
      <c r="L688" s="644">
        <f>SUM(L685:L687)</f>
      </c>
      <c r="M688" s="642">
        <f>SUM(M685:M687)</f>
      </c>
      <c r="N688" s="651">
        <f>SUM(N685:N687)</f>
      </c>
      <c r="O688" s="648">
        <f t="shared" si="30"/>
      </c>
      <c r="P688" s="649">
        <f>SUM(P685:P687)</f>
      </c>
      <c r="Q688" s="625">
        <f t="shared" si="702"/>
      </c>
      <c r="R688" s="667">
        <f>SUM(R685:R687)</f>
      </c>
      <c r="S688" s="668">
        <f>SUM(S685:S687)</f>
      </c>
      <c r="T688" s="650">
        <f t="shared" si="117"/>
      </c>
      <c r="U688" s="650">
        <f t="shared" si="573"/>
      </c>
      <c r="V688" s="650">
        <f t="shared" si="133"/>
      </c>
      <c r="W688" s="651">
        <f>SUM(W685:W687)</f>
      </c>
      <c r="X688" s="650">
        <f t="shared" si="76"/>
      </c>
      <c r="Y688" s="650">
        <f t="shared" si="58"/>
      </c>
      <c r="Z688" s="650">
        <f t="shared" si="487"/>
      </c>
      <c r="AA688" s="650">
        <f t="shared" si="170"/>
      </c>
      <c r="AB688" s="650">
        <f t="shared" si="211"/>
      </c>
      <c r="AC688" s="648">
        <f t="shared" si="684"/>
      </c>
      <c r="AD688" s="648">
        <f t="shared" si="92"/>
      </c>
      <c r="AE688" s="648">
        <f t="shared" si="379"/>
      </c>
      <c r="AF688" s="648">
        <f t="shared" si="503"/>
      </c>
      <c r="AG688" s="648">
        <f t="shared" si="186"/>
      </c>
      <c r="AH688" s="648">
        <f t="shared" si="227"/>
      </c>
      <c r="AI688" s="648">
        <f t="shared" si="899"/>
      </c>
      <c r="AJ688" s="651">
        <f>AVERAGE(AJ685:AJ687)</f>
      </c>
      <c r="AK688" s="651">
        <f>SUM(AK685:AK687)</f>
      </c>
      <c r="AL688" s="651">
        <f>SUM(AL685:AL687)</f>
      </c>
      <c r="AM688" s="651">
        <f>SUM(AM685:AM687)</f>
      </c>
      <c r="AN688" s="651">
        <f>SUM(AN685:AN687)</f>
      </c>
      <c r="AO688" s="667">
        <f>SUM(AO685:AO687)</f>
      </c>
      <c r="AP688" s="651">
        <f>SUM(AP685:AP687)</f>
      </c>
      <c r="AQ688" s="667">
        <f>SUM(AQ685:AQ687)</f>
      </c>
      <c r="AR688" s="667">
        <f>SUM(AR685:AR687)</f>
      </c>
      <c r="AS688" s="651">
        <f>SUM(AS685:AS687)</f>
      </c>
      <c r="AT688" s="651">
        <f>SUM(AT685:AT687)</f>
      </c>
      <c r="AU688" s="651">
        <f>SUM(AU685:AU687)</f>
      </c>
      <c r="AV688" s="654"/>
      <c r="AW688" s="654"/>
      <c r="AX688" s="651">
        <f>SUM(AX685:AX687)</f>
      </c>
    </row>
    <row r="689">
      <c r="A689" s="741"/>
      <c r="B689" s="670" t="s">
        <v>421</v>
      </c>
      <c r="C689" s="670"/>
      <c r="D689" s="670"/>
      <c r="E689" s="670"/>
      <c r="F689" s="671">
        <f>F688+F684+F678+F672+F666</f>
      </c>
      <c r="G689" s="671">
        <f>G688+G684+G678+G672+G666</f>
      </c>
      <c r="H689" s="671">
        <f>H688+H684+H678+H672+H666</f>
      </c>
      <c r="I689" s="738">
        <f>I688+I684+I678+I672+I666</f>
      </c>
      <c r="J689" s="670">
        <f>J688+J684+J678+J672+J666</f>
      </c>
      <c r="K689" s="670">
        <f>K688+K684+K678+K672+K666</f>
      </c>
      <c r="L689" s="670">
        <f>L688+L684+L678+L672+L666</f>
      </c>
      <c r="M689" s="670">
        <f>M688+M684+M678+M672+M666</f>
      </c>
      <c r="N689" s="673">
        <f>N688+N684+N678+N672+N666</f>
      </c>
      <c r="O689" s="674">
        <f t="shared" si="30"/>
      </c>
      <c r="P689" s="675">
        <f>P688+P684+P678+P672+P666</f>
      </c>
      <c r="Q689" s="676">
        <f t="shared" si="702"/>
      </c>
      <c r="R689" s="672">
        <f>R688+R684+R678+R672+R666</f>
      </c>
      <c r="S689" s="538">
        <f>S688+S684+S678+S672+S666</f>
      </c>
      <c r="T689" s="671">
        <f t="shared" si="117"/>
      </c>
      <c r="U689" s="671">
        <f t="shared" si="573"/>
      </c>
      <c r="V689" s="671">
        <f t="shared" si="133"/>
      </c>
      <c r="W689" s="673">
        <f>W688+W684+W678+W672+W666</f>
      </c>
      <c r="X689" s="671">
        <f t="shared" si="76"/>
      </c>
      <c r="Y689" s="671">
        <f t="shared" si="58"/>
      </c>
      <c r="Z689" s="671">
        <f t="shared" si="487"/>
      </c>
      <c r="AA689" s="671">
        <f t="shared" si="170"/>
      </c>
      <c r="AB689" s="671">
        <f t="shared" si="211"/>
      </c>
      <c r="AC689" s="674">
        <f t="shared" si="684"/>
      </c>
      <c r="AD689" s="674">
        <f t="shared" si="92"/>
      </c>
      <c r="AE689" s="674">
        <f t="shared" si="379"/>
      </c>
      <c r="AF689" s="674">
        <f t="shared" si="503"/>
      </c>
      <c r="AG689" s="674">
        <f t="shared" si="186"/>
      </c>
      <c r="AH689" s="674">
        <f t="shared" si="227"/>
      </c>
      <c r="AI689" s="674">
        <f t="shared" si="899"/>
      </c>
      <c r="AJ689" s="673"/>
      <c r="AK689" s="673">
        <f>AK688+AK684+AK678+AK672+AK666</f>
      </c>
      <c r="AL689" s="673">
        <f>AL688+AL684+AL678+AL672+AL666</f>
      </c>
      <c r="AM689" s="673">
        <f>AM688+AM684+AM678+AM672+AM666</f>
      </c>
      <c r="AN689" s="673">
        <f>AN688+AN684+AN678+AN672+AN666</f>
      </c>
      <c r="AO689" s="672">
        <f>AO688+AO684+AO678+AO672+AO666+164</f>
      </c>
      <c r="AP689" s="673">
        <f>AP688+AP684+AP678+AP672+AP666</f>
      </c>
      <c r="AQ689" s="672">
        <f>AQ688+AQ684+AQ678+AQ672+AQ666</f>
      </c>
      <c r="AR689" s="672">
        <f>AR688+AR684+AR678+AR672+AR666</f>
      </c>
      <c r="AS689" s="673">
        <f>AS688+AS684+AS678+AS672+AS666</f>
      </c>
      <c r="AT689" s="673">
        <f>AT688+AT684+AT678+AT672+AT666</f>
      </c>
      <c r="AU689" s="673">
        <f>AU688+AU684+AU678+AU672+AU666</f>
      </c>
      <c r="AV689" s="677"/>
      <c r="AW689" s="677"/>
      <c r="AX689" s="673">
        <f>AX688+AX684+AX678+AX672+AX666</f>
      </c>
    </row>
    <row r="690">
      <c r="A690" s="452"/>
      <c r="B690" s="762" t="s">
        <v>350</v>
      </c>
      <c r="C690" s="762"/>
      <c r="D690" s="762"/>
      <c r="E690" s="762"/>
      <c r="F690" s="763" t="s">
        <v>351</v>
      </c>
      <c r="G690" s="763"/>
      <c r="H690" s="763"/>
      <c r="I690" s="763"/>
      <c r="J690" s="763"/>
      <c r="K690" s="763"/>
      <c r="L690" s="763"/>
      <c r="M690" s="763"/>
      <c r="N690" s="763"/>
      <c r="O690" s="763"/>
      <c r="P690" s="763"/>
      <c r="Q690" s="763"/>
      <c r="R690" s="763"/>
      <c r="S690" s="763"/>
      <c r="T690" s="763"/>
      <c r="U690" s="763"/>
      <c r="V690" s="763"/>
      <c r="W690" s="763"/>
      <c r="X690" s="763"/>
      <c r="Y690" s="763"/>
      <c r="Z690" s="764" t="s">
        <v>352</v>
      </c>
      <c r="AA690" s="764"/>
      <c r="AB690" s="764"/>
      <c r="AC690" s="764"/>
      <c r="AD690" s="764"/>
      <c r="AE690" s="764"/>
      <c r="AF690" s="764"/>
      <c r="AG690" s="764"/>
      <c r="AH690" s="764"/>
      <c r="AI690" s="764"/>
      <c r="AJ690" s="764"/>
      <c r="AK690" s="764"/>
      <c r="AL690" s="764"/>
      <c r="AM690" s="764"/>
      <c r="AN690" s="764"/>
      <c r="AO690" s="764"/>
      <c r="AP690" s="764"/>
      <c r="AQ690" s="764"/>
      <c r="AR690" s="764"/>
      <c r="AS690" s="764"/>
      <c r="AT690" s="764"/>
      <c r="AU690" s="764"/>
      <c r="AV690" s="583" t="s">
        <v>427</v>
      </c>
      <c r="AW690" s="583"/>
      <c r="AX690" s="765" t="s">
        <v>459</v>
      </c>
    </row>
    <row r="691">
      <c r="A691" s="452"/>
      <c r="B691" s="762"/>
      <c r="C691" s="762"/>
      <c r="D691" s="762"/>
      <c r="E691" s="762"/>
      <c r="F691" s="766" t="s">
        <v>428</v>
      </c>
      <c r="G691" s="766"/>
      <c r="H691" s="766"/>
      <c r="I691" s="766"/>
      <c r="J691" s="767" t="s">
        <v>429</v>
      </c>
      <c r="K691" s="767"/>
      <c r="L691" s="767"/>
      <c r="M691" s="767"/>
      <c r="N691" s="767"/>
      <c r="O691" s="767"/>
      <c r="P691" s="767"/>
      <c r="Q691" s="767"/>
      <c r="R691" s="767"/>
      <c r="S691" s="767"/>
      <c r="T691" s="768" t="s">
        <v>430</v>
      </c>
      <c r="U691" s="768"/>
      <c r="V691" s="768"/>
      <c r="W691" s="768"/>
      <c r="X691" s="768"/>
      <c r="Y691" s="768"/>
      <c r="Z691" s="769" t="s">
        <v>431</v>
      </c>
      <c r="AA691" s="769"/>
      <c r="AB691" s="769"/>
      <c r="AC691" s="769"/>
      <c r="AD691" s="769"/>
      <c r="AE691" s="769"/>
      <c r="AF691" s="769"/>
      <c r="AG691" s="769"/>
      <c r="AH691" s="769"/>
      <c r="AI691" s="769"/>
      <c r="AJ691" s="769"/>
      <c r="AK691" s="770" t="s">
        <v>432</v>
      </c>
      <c r="AL691" s="770"/>
      <c r="AM691" s="770"/>
      <c r="AN691" s="770"/>
      <c r="AO691" s="770"/>
      <c r="AP691" s="770"/>
      <c r="AQ691" s="770"/>
      <c r="AR691" s="770"/>
      <c r="AS691" s="770"/>
      <c r="AT691" s="770"/>
      <c r="AU691" s="770"/>
      <c r="AV691" s="591"/>
      <c r="AW691" s="592"/>
      <c r="AX691" s="765"/>
    </row>
    <row r="692">
      <c r="A692" s="452"/>
      <c r="B692" s="771" t="s">
        <v>433</v>
      </c>
      <c r="C692" s="772" t="s">
        <v>434</v>
      </c>
      <c r="D692" s="773" t="s">
        <v>353</v>
      </c>
      <c r="E692" s="774" t="s">
        <v>354</v>
      </c>
      <c r="F692" s="775" t="s">
        <v>355</v>
      </c>
      <c r="G692" s="775" t="s">
        <v>356</v>
      </c>
      <c r="H692" s="776" t="s">
        <v>357</v>
      </c>
      <c r="I692" s="777" t="s">
        <v>358</v>
      </c>
      <c r="J692" s="778" t="s">
        <v>359</v>
      </c>
      <c r="K692" s="779" t="s">
        <v>360</v>
      </c>
      <c r="L692" s="778" t="s">
        <v>361</v>
      </c>
      <c r="M692" s="779" t="s">
        <v>362</v>
      </c>
      <c r="N692" s="779" t="s">
        <v>435</v>
      </c>
      <c r="O692" s="779" t="s">
        <v>436</v>
      </c>
      <c r="P692" s="780" t="s">
        <v>437</v>
      </c>
      <c r="Q692" s="779" t="s">
        <v>438</v>
      </c>
      <c r="R692" s="779" t="s">
        <v>363</v>
      </c>
      <c r="S692" s="778" t="s">
        <v>364</v>
      </c>
      <c r="T692" s="768" t="s">
        <v>439</v>
      </c>
      <c r="U692" s="768" t="s">
        <v>460</v>
      </c>
      <c r="V692" s="768" t="s">
        <v>369</v>
      </c>
      <c r="W692" s="781" t="s">
        <v>440</v>
      </c>
      <c r="X692" s="768" t="s">
        <v>441</v>
      </c>
      <c r="Y692" s="782" t="s">
        <v>367</v>
      </c>
      <c r="Z692" s="783" t="s">
        <v>442</v>
      </c>
      <c r="AA692" s="784" t="s">
        <v>443</v>
      </c>
      <c r="AB692" s="785" t="s">
        <v>444</v>
      </c>
      <c r="AC692" s="784" t="s">
        <v>445</v>
      </c>
      <c r="AD692" s="784" t="s">
        <v>446</v>
      </c>
      <c r="AE692" s="786" t="s">
        <v>374</v>
      </c>
      <c r="AF692" s="784" t="s">
        <v>447</v>
      </c>
      <c r="AG692" s="784" t="s">
        <v>448</v>
      </c>
      <c r="AH692" s="784" t="s">
        <v>449</v>
      </c>
      <c r="AI692" s="786" t="s">
        <v>450</v>
      </c>
      <c r="AJ692" s="786" t="s">
        <v>377</v>
      </c>
      <c r="AK692" s="770" t="s">
        <v>379</v>
      </c>
      <c r="AL692" s="770" t="s">
        <v>380</v>
      </c>
      <c r="AM692" s="770" t="s">
        <v>382</v>
      </c>
      <c r="AN692" s="770" t="s">
        <v>381</v>
      </c>
      <c r="AO692" s="770" t="s">
        <v>453</v>
      </c>
      <c r="AP692" s="770" t="s">
        <v>383</v>
      </c>
      <c r="AQ692" s="770" t="s">
        <v>452</v>
      </c>
      <c r="AR692" s="770" t="s">
        <v>454</v>
      </c>
      <c r="AS692" s="770" t="s">
        <v>384</v>
      </c>
      <c r="AT692" s="770" t="s">
        <v>451</v>
      </c>
      <c r="AU692" s="770" t="s">
        <v>386</v>
      </c>
      <c r="AV692" s="591"/>
      <c r="AW692" s="592"/>
      <c r="AX692" s="765" t="s">
        <v>461</v>
      </c>
    </row>
    <row r="693">
      <c r="A693" s="787" t="s">
        <v>477</v>
      </c>
      <c r="B693" s="788" t="s">
        <v>458</v>
      </c>
      <c r="C693" s="789" t="s">
        <v>412</v>
      </c>
      <c r="D693" s="487" t="s">
        <v>392</v>
      </c>
      <c r="E693" s="790" t="s">
        <v>393</v>
      </c>
      <c r="F693" s="791">
        <f t="shared" ref="F693:F694" si="349">G693+H693+I693</f>
      </c>
      <c r="G693" s="792">
        <v>1003.22</v>
      </c>
      <c r="H693" s="791">
        <v>810.03</v>
      </c>
      <c r="I693" s="793">
        <v>0</v>
      </c>
      <c r="J693" s="480">
        <v>1</v>
      </c>
      <c r="K693" s="791">
        <v>3815.959999999992</v>
      </c>
      <c r="L693" s="480">
        <v>0</v>
      </c>
      <c r="M693" s="791">
        <v>0</v>
      </c>
      <c r="N693" s="794">
        <v>0</v>
      </c>
      <c r="O693" s="479">
        <f t="shared" ref="O693:O695" si="31">N693/R693</f>
      </c>
      <c r="P693" s="795"/>
      <c r="Q693" s="796">
        <f t="shared" ref="Q693:Q710" si="703">P693/R693</f>
      </c>
      <c r="R693" s="480">
        <f t="shared" ref="R693:R694" si="789">J693+L693</f>
      </c>
      <c r="S693" s="477">
        <f t="shared" ref="S693:S694" si="871">K693+M693</f>
      </c>
      <c r="T693" s="797">
        <f t="shared" ref="T693:T722" si="118">S693/F693</f>
      </c>
      <c r="U693" s="797">
        <f t="shared" ref="U693:U722" si="574">S693/(F693+(AX693*500)+F693*3%)</f>
      </c>
      <c r="V693" s="797">
        <f t="shared" ref="V693:V722" si="134">S693/R693</f>
      </c>
      <c r="W693" s="794">
        <v>1</v>
      </c>
      <c r="X693" s="797">
        <f t="shared" ref="X693:X722" si="77">F693/W693</f>
      </c>
      <c r="Y693" s="797">
        <f t="shared" ref="Y693:Y722" si="59">F693/R693</f>
      </c>
      <c r="Z693" s="797">
        <f t="shared" ref="Z693:Z722" si="488">F693/AL693</f>
      </c>
      <c r="AA693" s="797">
        <f t="shared" ref="AA693:AA722" si="171">F693/AK693*1000</f>
      </c>
      <c r="AB693" s="797">
        <f t="shared" ref="AB693:AB722" si="212">F693/AN693</f>
      </c>
      <c r="AC693" s="479">
        <f t="shared" ref="AC693:AC722" si="685">AL693/AK693</f>
      </c>
      <c r="AD693" s="479">
        <f t="shared" ref="AD693:AD722" si="93">AN693/AM693</f>
      </c>
      <c r="AE693" s="479">
        <f t="shared" ref="AE693:AE722" si="380">AP693/AM693</f>
      </c>
      <c r="AF693" s="479">
        <f t="shared" ref="AF693:AF722" si="504">R693/AP693</f>
      </c>
      <c r="AG693" s="479">
        <f t="shared" ref="AG693:AG722" si="187">AR693/AN693</f>
      </c>
      <c r="AH693" s="479">
        <f t="shared" ref="AH693:AH722" si="228">R693/AR693</f>
      </c>
      <c r="AI693" s="479">
        <f t="shared" ref="AI693:AI722" si="900">AQ693/AP693</f>
      </c>
      <c r="AJ693" s="794">
        <v>43</v>
      </c>
      <c r="AK693" s="798">
        <v>22688</v>
      </c>
      <c r="AL693" s="798">
        <v>489</v>
      </c>
      <c r="AM693" s="798">
        <v>601</v>
      </c>
      <c r="AN693" s="798">
        <v>63</v>
      </c>
      <c r="AO693" s="487">
        <v>7</v>
      </c>
      <c r="AP693" s="798">
        <v>31</v>
      </c>
      <c r="AQ693" s="789">
        <v>59</v>
      </c>
      <c r="AR693" s="487">
        <v>1</v>
      </c>
      <c r="AS693" s="798">
        <v>5</v>
      </c>
      <c r="AT693" s="798">
        <v>0</v>
      </c>
      <c r="AU693" s="798">
        <v>21</v>
      </c>
      <c r="AV693" s="630"/>
      <c r="AW693" s="630"/>
      <c r="AX693" s="799">
        <f t="shared" ref="AX693:AX694" si="654">COUNT(AU693)</f>
      </c>
    </row>
    <row r="694">
      <c r="A694" s="800"/>
      <c r="B694" s="801" t="s">
        <v>458</v>
      </c>
      <c r="C694" s="802" t="s">
        <v>412</v>
      </c>
      <c r="D694" s="487" t="s">
        <v>392</v>
      </c>
      <c r="E694" s="803" t="s">
        <v>396</v>
      </c>
      <c r="F694" s="804">
        <f t="shared" si="349"/>
      </c>
      <c r="G694" s="791">
        <v>406.91</v>
      </c>
      <c r="H694" s="791">
        <v>404.18</v>
      </c>
      <c r="I694" s="793">
        <v>0</v>
      </c>
      <c r="J694" s="486">
        <v>4</v>
      </c>
      <c r="K694" s="791">
        <v>10193.040000000008</v>
      </c>
      <c r="L694" s="480">
        <v>0</v>
      </c>
      <c r="M694" s="791">
        <v>0</v>
      </c>
      <c r="N694" s="794">
        <v>0</v>
      </c>
      <c r="O694" s="479">
        <f t="shared" si="31"/>
      </c>
      <c r="P694" s="795"/>
      <c r="Q694" s="796">
        <f t="shared" si="703"/>
      </c>
      <c r="R694" s="480">
        <f t="shared" si="789"/>
      </c>
      <c r="S694" s="477">
        <f t="shared" si="871"/>
      </c>
      <c r="T694" s="797">
        <f t="shared" si="118"/>
      </c>
      <c r="U694" s="797">
        <f t="shared" si="574"/>
      </c>
      <c r="V694" s="797">
        <f t="shared" si="134"/>
      </c>
      <c r="W694" s="794">
        <v>4</v>
      </c>
      <c r="X694" s="797">
        <f t="shared" si="77"/>
      </c>
      <c r="Y694" s="797">
        <f t="shared" si="59"/>
      </c>
      <c r="Z694" s="797">
        <f t="shared" si="488"/>
      </c>
      <c r="AA694" s="797">
        <f t="shared" si="171"/>
      </c>
      <c r="AB694" s="797">
        <f t="shared" si="212"/>
      </c>
      <c r="AC694" s="479">
        <f t="shared" si="685"/>
      </c>
      <c r="AD694" s="479">
        <f t="shared" si="93"/>
      </c>
      <c r="AE694" s="479">
        <f t="shared" si="380"/>
      </c>
      <c r="AF694" s="479">
        <f t="shared" si="504"/>
      </c>
      <c r="AG694" s="479">
        <f t="shared" si="187"/>
      </c>
      <c r="AH694" s="479">
        <f t="shared" si="228"/>
      </c>
      <c r="AI694" s="479">
        <f t="shared" si="900"/>
      </c>
      <c r="AJ694" s="794">
        <v>54</v>
      </c>
      <c r="AK694" s="798">
        <v>9836</v>
      </c>
      <c r="AL694" s="798">
        <v>200</v>
      </c>
      <c r="AM694" s="798">
        <v>250</v>
      </c>
      <c r="AN694" s="798">
        <v>34</v>
      </c>
      <c r="AO694" s="487">
        <v>7</v>
      </c>
      <c r="AP694" s="798">
        <v>21</v>
      </c>
      <c r="AQ694" s="789">
        <v>28</v>
      </c>
      <c r="AR694" s="487">
        <v>4</v>
      </c>
      <c r="AS694" s="798">
        <v>1</v>
      </c>
      <c r="AT694" s="798">
        <v>0</v>
      </c>
      <c r="AU694" s="798">
        <v>4</v>
      </c>
      <c r="AV694" s="630"/>
      <c r="AW694" s="630"/>
      <c r="AX694" s="799">
        <f t="shared" si="654"/>
      </c>
    </row>
    <row r="695">
      <c r="A695" s="800"/>
      <c r="B695" s="805" t="s">
        <v>397</v>
      </c>
      <c r="C695" s="805"/>
      <c r="D695" s="805"/>
      <c r="E695" s="805"/>
      <c r="F695" s="506">
        <f>SUM(F693:F694)</f>
      </c>
      <c r="G695" s="806">
        <f>SUM(G693:G694)</f>
      </c>
      <c r="H695" s="807">
        <f>SUM(H693:H694)</f>
      </c>
      <c r="I695" s="793">
        <v>0</v>
      </c>
      <c r="J695" s="508">
        <f>SUM(J693:J694)</f>
      </c>
      <c r="K695" s="506">
        <f>SUM(K693:K694)</f>
      </c>
      <c r="L695" s="508">
        <f>SUM(L693:L694)</f>
      </c>
      <c r="M695" s="506">
        <f>SUM(M693:M694)</f>
      </c>
      <c r="N695" s="808">
        <f>SUM(N693:N694)</f>
      </c>
      <c r="O695" s="504">
        <f t="shared" si="31"/>
      </c>
      <c r="P695" s="809">
        <f>SUM(P693:P694)</f>
      </c>
      <c r="Q695" s="796">
        <f t="shared" si="703"/>
      </c>
      <c r="R695" s="505">
        <f>SUM(R693:R694)</f>
      </c>
      <c r="S695" s="502">
        <f>SUM(S693:S694)</f>
      </c>
      <c r="T695" s="509">
        <f t="shared" si="118"/>
      </c>
      <c r="U695" s="509">
        <f t="shared" si="574"/>
      </c>
      <c r="V695" s="509">
        <f t="shared" si="134"/>
      </c>
      <c r="W695" s="808">
        <f>SUM(W693:W694)</f>
      </c>
      <c r="X695" s="509">
        <f t="shared" si="77"/>
      </c>
      <c r="Y695" s="509">
        <f t="shared" si="59"/>
      </c>
      <c r="Z695" s="509">
        <f t="shared" si="488"/>
      </c>
      <c r="AA695" s="509">
        <f t="shared" si="171"/>
      </c>
      <c r="AB695" s="509">
        <f t="shared" si="212"/>
      </c>
      <c r="AC695" s="504">
        <f t="shared" si="685"/>
      </c>
      <c r="AD695" s="504">
        <f t="shared" si="93"/>
      </c>
      <c r="AE695" s="504">
        <f t="shared" si="380"/>
      </c>
      <c r="AF695" s="504">
        <f t="shared" si="504"/>
      </c>
      <c r="AG695" s="504">
        <f t="shared" si="187"/>
      </c>
      <c r="AH695" s="504">
        <f t="shared" si="228"/>
      </c>
      <c r="AI695" s="504">
        <f t="shared" si="900"/>
      </c>
      <c r="AJ695" s="808">
        <f>AVERAGE(AJ693:AJ694)</f>
      </c>
      <c r="AK695" s="808">
        <f>SUM(AK693:AK694)</f>
      </c>
      <c r="AL695" s="808">
        <f>SUM(AL693:AL694)</f>
      </c>
      <c r="AM695" s="808">
        <f>SUM(AM693:AM694)</f>
      </c>
      <c r="AN695" s="808">
        <f>SUM(AN693:AN694)</f>
      </c>
      <c r="AO695" s="508">
        <f>SUM(AO693:AO694)</f>
      </c>
      <c r="AP695" s="808">
        <f>SUM(AP693:AP694)</f>
      </c>
      <c r="AQ695" s="508">
        <f>SUM(AQ693:AQ694)</f>
      </c>
      <c r="AR695" s="508">
        <f>SUM(AR693:AR694)</f>
      </c>
      <c r="AS695" s="808">
        <f>SUM(AS693:AS694)</f>
      </c>
      <c r="AT695" s="808">
        <f>SUM(AT693:AT694)</f>
      </c>
      <c r="AU695" s="808">
        <f>SUM(AU693:AU694)</f>
      </c>
      <c r="AV695" s="654"/>
      <c r="AW695" s="654"/>
      <c r="AX695" s="808">
        <f>SUM(AX693:AX694)</f>
      </c>
    </row>
    <row r="696">
      <c r="A696" s="800"/>
      <c r="B696" s="788" t="s">
        <v>395</v>
      </c>
      <c r="C696" s="788" t="s">
        <v>394</v>
      </c>
      <c r="D696" s="810" t="s">
        <v>417</v>
      </c>
      <c r="E696" s="811" t="s">
        <v>399</v>
      </c>
      <c r="F696" s="791">
        <f t="shared" ref="F696:F699" si="350">G696+H696+I696</f>
      </c>
      <c r="G696" s="812">
        <v>775.1</v>
      </c>
      <c r="H696" s="791">
        <v>1433.22</v>
      </c>
      <c r="I696" s="813">
        <v>0</v>
      </c>
      <c r="J696" s="480">
        <v>1</v>
      </c>
      <c r="K696" s="791">
        <v>2548.26</v>
      </c>
      <c r="L696" s="480">
        <v>0</v>
      </c>
      <c r="M696" s="791">
        <v>0</v>
      </c>
      <c r="N696" s="794">
        <v>0</v>
      </c>
      <c r="O696" s="479">
        <v>0</v>
      </c>
      <c r="P696" s="795"/>
      <c r="Q696" s="796">
        <f t="shared" si="703"/>
      </c>
      <c r="R696" s="480">
        <f t="shared" ref="R696:R699" si="790">J696+L696</f>
      </c>
      <c r="S696" s="477">
        <f t="shared" ref="S696:S699" si="872">K696+M696</f>
      </c>
      <c r="T696" s="797">
        <f t="shared" si="118"/>
      </c>
      <c r="U696" s="797">
        <f t="shared" si="574"/>
      </c>
      <c r="V696" s="797">
        <f t="shared" si="134"/>
      </c>
      <c r="W696" s="794">
        <v>1</v>
      </c>
      <c r="X696" s="797">
        <f t="shared" si="77"/>
      </c>
      <c r="Y696" s="797">
        <f t="shared" si="59"/>
      </c>
      <c r="Z696" s="797">
        <f t="shared" si="488"/>
      </c>
      <c r="AA696" s="797">
        <f t="shared" si="171"/>
      </c>
      <c r="AB696" s="797">
        <f t="shared" si="212"/>
      </c>
      <c r="AC696" s="479">
        <f t="shared" si="685"/>
      </c>
      <c r="AD696" s="479">
        <f t="shared" si="93"/>
      </c>
      <c r="AE696" s="479">
        <f t="shared" si="380"/>
      </c>
      <c r="AF696" s="479">
        <f t="shared" si="504"/>
      </c>
      <c r="AG696" s="479">
        <f t="shared" si="187"/>
      </c>
      <c r="AH696" s="479">
        <f t="shared" si="228"/>
      </c>
      <c r="AI696" s="479">
        <f t="shared" si="900"/>
      </c>
      <c r="AJ696" s="794">
        <v>47</v>
      </c>
      <c r="AK696" s="798">
        <v>27733</v>
      </c>
      <c r="AL696" s="798">
        <v>699</v>
      </c>
      <c r="AM696" s="798">
        <v>758</v>
      </c>
      <c r="AN696" s="798">
        <v>111</v>
      </c>
      <c r="AO696" s="478">
        <v>11</v>
      </c>
      <c r="AP696" s="798">
        <v>16</v>
      </c>
      <c r="AQ696" s="480">
        <v>97</v>
      </c>
      <c r="AR696" s="478">
        <v>1</v>
      </c>
      <c r="AS696" s="798">
        <v>3</v>
      </c>
      <c r="AT696" s="798">
        <v>0</v>
      </c>
      <c r="AU696" s="798">
        <v>27</v>
      </c>
      <c r="AV696" s="630"/>
      <c r="AW696" s="630"/>
      <c r="AX696" s="799">
        <f t="shared" ref="AX696:AX699" si="655">COUNT(AU696)</f>
      </c>
    </row>
    <row r="697">
      <c r="A697" s="800"/>
      <c r="B697" s="788" t="s">
        <v>395</v>
      </c>
      <c r="C697" s="788" t="s">
        <v>394</v>
      </c>
      <c r="D697" s="810" t="s">
        <v>417</v>
      </c>
      <c r="E697" s="811" t="s">
        <v>401</v>
      </c>
      <c r="F697" s="791">
        <f t="shared" si="350"/>
      </c>
      <c r="G697" s="814">
        <v>1798.05</v>
      </c>
      <c r="H697" s="815">
        <v>1934.18</v>
      </c>
      <c r="I697" s="793">
        <v>0</v>
      </c>
      <c r="J697" s="480">
        <v>1</v>
      </c>
      <c r="K697" s="791">
        <v>2316.37</v>
      </c>
      <c r="L697" s="480">
        <v>1</v>
      </c>
      <c r="M697" s="791">
        <v>5096.52</v>
      </c>
      <c r="N697" s="794">
        <v>1</v>
      </c>
      <c r="O697" s="479">
        <f t="shared" ref="O697:O710" si="32">N697/R697</f>
      </c>
      <c r="P697" s="795"/>
      <c r="Q697" s="796">
        <f t="shared" si="703"/>
      </c>
      <c r="R697" s="480">
        <f t="shared" si="790"/>
      </c>
      <c r="S697" s="477">
        <f t="shared" si="872"/>
      </c>
      <c r="T697" s="797">
        <f t="shared" si="118"/>
      </c>
      <c r="U697" s="797">
        <f t="shared" si="574"/>
      </c>
      <c r="V697" s="797">
        <f t="shared" si="134"/>
      </c>
      <c r="W697" s="794">
        <v>1</v>
      </c>
      <c r="X697" s="797">
        <f t="shared" si="77"/>
      </c>
      <c r="Y697" s="797">
        <f t="shared" si="59"/>
      </c>
      <c r="Z697" s="797">
        <f t="shared" si="488"/>
      </c>
      <c r="AA697" s="797">
        <f t="shared" si="171"/>
      </c>
      <c r="AB697" s="797">
        <f t="shared" si="212"/>
      </c>
      <c r="AC697" s="479">
        <f t="shared" si="685"/>
      </c>
      <c r="AD697" s="479">
        <f t="shared" si="93"/>
      </c>
      <c r="AE697" s="479">
        <f t="shared" si="380"/>
      </c>
      <c r="AF697" s="479">
        <f t="shared" si="504"/>
      </c>
      <c r="AG697" s="479">
        <f t="shared" si="187"/>
      </c>
      <c r="AH697" s="479">
        <f t="shared" si="228"/>
      </c>
      <c r="AI697" s="479">
        <f t="shared" si="900"/>
      </c>
      <c r="AJ697" s="794">
        <v>46</v>
      </c>
      <c r="AK697" s="798">
        <v>43673</v>
      </c>
      <c r="AL697" s="798">
        <v>1043</v>
      </c>
      <c r="AM697" s="798">
        <v>1151</v>
      </c>
      <c r="AN697" s="798">
        <v>157</v>
      </c>
      <c r="AO697" s="478">
        <v>28</v>
      </c>
      <c r="AP697" s="798">
        <v>50</v>
      </c>
      <c r="AQ697" s="480">
        <v>137</v>
      </c>
      <c r="AR697" s="478">
        <v>2</v>
      </c>
      <c r="AS697" s="798">
        <v>2</v>
      </c>
      <c r="AT697" s="798">
        <v>0</v>
      </c>
      <c r="AU697" s="798">
        <v>28</v>
      </c>
      <c r="AV697" s="630"/>
      <c r="AW697" s="630"/>
      <c r="AX697" s="799">
        <f t="shared" si="655"/>
      </c>
    </row>
    <row r="698">
      <c r="A698" s="800"/>
      <c r="B698" s="788" t="s">
        <v>395</v>
      </c>
      <c r="C698" s="788" t="s">
        <v>394</v>
      </c>
      <c r="D698" s="810" t="s">
        <v>417</v>
      </c>
      <c r="E698" s="811" t="s">
        <v>402</v>
      </c>
      <c r="F698" s="791">
        <f t="shared" si="350"/>
      </c>
      <c r="G698" s="812">
        <v>2004.89</v>
      </c>
      <c r="H698" s="791">
        <v>920.72</v>
      </c>
      <c r="I698" s="793">
        <v>0</v>
      </c>
      <c r="J698" s="480">
        <v>3</v>
      </c>
      <c r="K698" s="791">
        <v>7091.37</v>
      </c>
      <c r="L698" s="480">
        <v>0</v>
      </c>
      <c r="M698" s="791">
        <v>0</v>
      </c>
      <c r="N698" s="794">
        <v>0</v>
      </c>
      <c r="O698" s="479">
        <f t="shared" si="32"/>
      </c>
      <c r="P698" s="795"/>
      <c r="Q698" s="796">
        <f t="shared" si="703"/>
      </c>
      <c r="R698" s="480">
        <f t="shared" si="790"/>
      </c>
      <c r="S698" s="477">
        <f t="shared" si="872"/>
      </c>
      <c r="T698" s="797">
        <f t="shared" si="118"/>
      </c>
      <c r="U698" s="797">
        <f t="shared" si="574"/>
      </c>
      <c r="V698" s="797">
        <f t="shared" si="134"/>
      </c>
      <c r="W698" s="794">
        <v>3</v>
      </c>
      <c r="X698" s="797">
        <f t="shared" si="77"/>
      </c>
      <c r="Y698" s="797">
        <f t="shared" si="59"/>
      </c>
      <c r="Z698" s="797">
        <f t="shared" si="488"/>
      </c>
      <c r="AA698" s="797">
        <f t="shared" si="171"/>
      </c>
      <c r="AB698" s="797">
        <f t="shared" si="212"/>
      </c>
      <c r="AC698" s="479">
        <f t="shared" si="685"/>
      </c>
      <c r="AD698" s="479">
        <f t="shared" si="93"/>
      </c>
      <c r="AE698" s="479">
        <f t="shared" si="380"/>
      </c>
      <c r="AF698" s="479">
        <f t="shared" si="504"/>
      </c>
      <c r="AG698" s="479">
        <f t="shared" si="187"/>
      </c>
      <c r="AH698" s="479">
        <f t="shared" si="228"/>
      </c>
      <c r="AI698" s="479">
        <f t="shared" si="900"/>
      </c>
      <c r="AJ698" s="794">
        <v>46</v>
      </c>
      <c r="AK698" s="798">
        <v>26632</v>
      </c>
      <c r="AL698" s="798">
        <v>687</v>
      </c>
      <c r="AM698" s="798">
        <v>758</v>
      </c>
      <c r="AN698" s="798">
        <v>117</v>
      </c>
      <c r="AO698" s="478">
        <v>15</v>
      </c>
      <c r="AP698" s="798">
        <v>67</v>
      </c>
      <c r="AQ698" s="480">
        <v>104</v>
      </c>
      <c r="AR698" s="478">
        <v>3</v>
      </c>
      <c r="AS698" s="798">
        <v>4</v>
      </c>
      <c r="AT698" s="798">
        <v>0</v>
      </c>
      <c r="AU698" s="798">
        <v>12</v>
      </c>
      <c r="AV698" s="630"/>
      <c r="AW698" s="630"/>
      <c r="AX698" s="799">
        <f t="shared" si="655"/>
      </c>
    </row>
    <row r="699">
      <c r="A699" s="800"/>
      <c r="B699" s="788" t="s">
        <v>395</v>
      </c>
      <c r="C699" s="788" t="s">
        <v>394</v>
      </c>
      <c r="D699" s="810" t="s">
        <v>417</v>
      </c>
      <c r="E699" s="811" t="s">
        <v>403</v>
      </c>
      <c r="F699" s="791">
        <f t="shared" si="350"/>
      </c>
      <c r="G699" s="812">
        <v>2763.07</v>
      </c>
      <c r="H699" s="791">
        <v>611.83</v>
      </c>
      <c r="I699" s="793">
        <v>0</v>
      </c>
      <c r="J699" s="480">
        <v>3</v>
      </c>
      <c r="K699" s="791">
        <v>5978.120000000003</v>
      </c>
      <c r="L699" s="480">
        <v>0</v>
      </c>
      <c r="M699" s="791">
        <v>0</v>
      </c>
      <c r="N699" s="794">
        <v>0</v>
      </c>
      <c r="O699" s="479">
        <f t="shared" si="32"/>
      </c>
      <c r="P699" s="795"/>
      <c r="Q699" s="796">
        <f t="shared" si="703"/>
      </c>
      <c r="R699" s="480">
        <f t="shared" si="790"/>
      </c>
      <c r="S699" s="477">
        <f t="shared" si="872"/>
      </c>
      <c r="T699" s="797">
        <f t="shared" si="118"/>
      </c>
      <c r="U699" s="797">
        <f t="shared" si="574"/>
      </c>
      <c r="V699" s="797">
        <f t="shared" si="134"/>
      </c>
      <c r="W699" s="794">
        <v>3</v>
      </c>
      <c r="X699" s="797">
        <f t="shared" si="77"/>
      </c>
      <c r="Y699" s="797">
        <f t="shared" si="59"/>
      </c>
      <c r="Z699" s="797">
        <f t="shared" si="488"/>
      </c>
      <c r="AA699" s="797">
        <f t="shared" si="171"/>
      </c>
      <c r="AB699" s="797">
        <f t="shared" si="212"/>
      </c>
      <c r="AC699" s="479">
        <f t="shared" si="685"/>
      </c>
      <c r="AD699" s="479">
        <f t="shared" si="93"/>
      </c>
      <c r="AE699" s="479">
        <f t="shared" si="380"/>
      </c>
      <c r="AF699" s="479">
        <f t="shared" si="504"/>
      </c>
      <c r="AG699" s="479">
        <f t="shared" si="187"/>
      </c>
      <c r="AH699" s="479">
        <f t="shared" si="228"/>
      </c>
      <c r="AI699" s="479">
        <f t="shared" si="900"/>
      </c>
      <c r="AJ699" s="794">
        <v>49</v>
      </c>
      <c r="AK699" s="798">
        <v>19039</v>
      </c>
      <c r="AL699" s="798">
        <v>565</v>
      </c>
      <c r="AM699" s="798">
        <v>646</v>
      </c>
      <c r="AN699" s="798">
        <v>73</v>
      </c>
      <c r="AO699" s="478">
        <v>16</v>
      </c>
      <c r="AP699" s="798">
        <v>38</v>
      </c>
      <c r="AQ699" s="480">
        <v>74</v>
      </c>
      <c r="AR699" s="478">
        <v>3</v>
      </c>
      <c r="AS699" s="798">
        <v>7</v>
      </c>
      <c r="AT699" s="798">
        <v>0</v>
      </c>
      <c r="AU699" s="798">
        <v>3</v>
      </c>
      <c r="AV699" s="630"/>
      <c r="AW699" s="630"/>
      <c r="AX699" s="799">
        <f t="shared" si="655"/>
      </c>
    </row>
    <row r="700">
      <c r="A700" s="800"/>
      <c r="B700" s="805" t="s">
        <v>397</v>
      </c>
      <c r="C700" s="805"/>
      <c r="D700" s="805"/>
      <c r="E700" s="805"/>
      <c r="F700" s="506">
        <f>SUM(F696:F699)</f>
      </c>
      <c r="G700" s="816">
        <f>SUM(G696:G699)</f>
      </c>
      <c r="H700" s="506">
        <f>SUM(H696:H699)</f>
      </c>
      <c r="I700" s="817">
        <f>SUM(I696:I699)</f>
      </c>
      <c r="J700" s="508">
        <f>SUM(J696:J699)</f>
      </c>
      <c r="K700" s="506">
        <f>SUM(K696:K699)</f>
      </c>
      <c r="L700" s="508">
        <f>SUM(L696:L699)</f>
      </c>
      <c r="M700" s="506">
        <f>SUM(M696:M699)</f>
      </c>
      <c r="N700" s="808">
        <f>SUM(N696:N699)</f>
      </c>
      <c r="O700" s="504">
        <f t="shared" si="32"/>
      </c>
      <c r="P700" s="818">
        <f>SUM(P696:P699)</f>
      </c>
      <c r="Q700" s="796">
        <f t="shared" si="703"/>
      </c>
      <c r="R700" s="505">
        <f>SUM(R696:R699)</f>
      </c>
      <c r="S700" s="502">
        <f>SUM(S696:S699)</f>
      </c>
      <c r="T700" s="509">
        <f t="shared" si="118"/>
      </c>
      <c r="U700" s="509">
        <f t="shared" si="574"/>
      </c>
      <c r="V700" s="509">
        <f t="shared" si="134"/>
      </c>
      <c r="W700" s="808">
        <f>SUM(W696:W699)</f>
      </c>
      <c r="X700" s="509">
        <f t="shared" si="77"/>
      </c>
      <c r="Y700" s="509">
        <f t="shared" si="59"/>
      </c>
      <c r="Z700" s="509">
        <f t="shared" si="488"/>
      </c>
      <c r="AA700" s="509">
        <f t="shared" si="171"/>
      </c>
      <c r="AB700" s="509">
        <f t="shared" si="212"/>
      </c>
      <c r="AC700" s="504">
        <f t="shared" si="685"/>
      </c>
      <c r="AD700" s="504">
        <f t="shared" si="93"/>
      </c>
      <c r="AE700" s="504">
        <f t="shared" si="380"/>
      </c>
      <c r="AF700" s="504">
        <f t="shared" si="504"/>
      </c>
      <c r="AG700" s="504">
        <f t="shared" si="187"/>
      </c>
      <c r="AH700" s="504">
        <f t="shared" si="228"/>
      </c>
      <c r="AI700" s="504">
        <f t="shared" si="900"/>
      </c>
      <c r="AJ700" s="808">
        <f>AVERAGE(AJ696:AJ699)</f>
      </c>
      <c r="AK700" s="808">
        <f>SUM(AK696:AK699)</f>
      </c>
      <c r="AL700" s="808">
        <f>SUM(AL696:AL699)</f>
      </c>
      <c r="AM700" s="808">
        <f>SUM(AM696:AM699)</f>
      </c>
      <c r="AN700" s="808">
        <f>SUM(AN696:AN699)</f>
      </c>
      <c r="AO700" s="505">
        <f>SUM(AO696:AO699)</f>
      </c>
      <c r="AP700" s="808">
        <f>SUM(AP696:AP699)</f>
      </c>
      <c r="AQ700" s="505">
        <f>SUM(AQ696:AQ699)</f>
      </c>
      <c r="AR700" s="505">
        <f>SUM(AR696:AR699)</f>
      </c>
      <c r="AS700" s="808">
        <f>SUM(AS696:AS699)</f>
      </c>
      <c r="AT700" s="808">
        <f>SUM(AT696:AT699)</f>
      </c>
      <c r="AU700" s="808">
        <f>SUM(AU696:AU699)</f>
      </c>
      <c r="AV700" s="654"/>
      <c r="AW700" s="654"/>
      <c r="AX700" s="808">
        <f>SUM(AX696:AX699)</f>
      </c>
    </row>
    <row r="701">
      <c r="A701" s="800"/>
      <c r="B701" s="788" t="s">
        <v>395</v>
      </c>
      <c r="C701" s="788" t="s">
        <v>394</v>
      </c>
      <c r="D701" s="487" t="s">
        <v>423</v>
      </c>
      <c r="E701" s="819" t="s">
        <v>404</v>
      </c>
      <c r="F701" s="791">
        <f t="shared" ref="F701:F704" si="351">G701+H701+I701</f>
      </c>
      <c r="G701" s="812">
        <v>2035.39</v>
      </c>
      <c r="H701" s="791">
        <v>544.12</v>
      </c>
      <c r="I701" s="793">
        <v>0</v>
      </c>
      <c r="J701" s="480">
        <v>2</v>
      </c>
      <c r="K701" s="791">
        <v>3989.7000000000007</v>
      </c>
      <c r="L701" s="480">
        <v>0</v>
      </c>
      <c r="M701" s="791">
        <v>0</v>
      </c>
      <c r="N701" s="794">
        <v>0</v>
      </c>
      <c r="O701" s="479">
        <f t="shared" si="32"/>
      </c>
      <c r="P701" s="817"/>
      <c r="Q701" s="796">
        <f t="shared" si="703"/>
      </c>
      <c r="R701" s="480">
        <f t="shared" ref="R701:R704" si="791">J701+L701</f>
      </c>
      <c r="S701" s="477">
        <f t="shared" ref="S701:S704" si="873">K701+M701</f>
      </c>
      <c r="T701" s="797">
        <f t="shared" si="118"/>
      </c>
      <c r="U701" s="797">
        <f t="shared" si="574"/>
      </c>
      <c r="V701" s="797">
        <f t="shared" si="134"/>
      </c>
      <c r="W701" s="794">
        <v>2</v>
      </c>
      <c r="X701" s="797">
        <f t="shared" si="77"/>
      </c>
      <c r="Y701" s="797">
        <f t="shared" si="59"/>
      </c>
      <c r="Z701" s="797">
        <f t="shared" si="488"/>
      </c>
      <c r="AA701" s="797">
        <f t="shared" si="171"/>
      </c>
      <c r="AB701" s="797">
        <f t="shared" si="212"/>
      </c>
      <c r="AC701" s="479">
        <f t="shared" si="685"/>
      </c>
      <c r="AD701" s="479">
        <f t="shared" si="93"/>
      </c>
      <c r="AE701" s="479">
        <f t="shared" si="380"/>
      </c>
      <c r="AF701" s="479">
        <f t="shared" si="504"/>
      </c>
      <c r="AG701" s="479">
        <f t="shared" si="187"/>
      </c>
      <c r="AH701" s="479">
        <f t="shared" si="228"/>
      </c>
      <c r="AI701" s="479">
        <f t="shared" si="900"/>
      </c>
      <c r="AJ701" s="794">
        <v>50</v>
      </c>
      <c r="AK701" s="798">
        <v>20527</v>
      </c>
      <c r="AL701" s="798">
        <v>574</v>
      </c>
      <c r="AM701" s="798">
        <v>634</v>
      </c>
      <c r="AN701" s="798">
        <v>80</v>
      </c>
      <c r="AO701" s="478">
        <v>23</v>
      </c>
      <c r="AP701" s="798">
        <v>62</v>
      </c>
      <c r="AQ701" s="480">
        <v>74</v>
      </c>
      <c r="AR701" s="478">
        <v>3</v>
      </c>
      <c r="AS701" s="798">
        <v>6</v>
      </c>
      <c r="AT701" s="798">
        <v>1</v>
      </c>
      <c r="AU701" s="798">
        <v>4</v>
      </c>
      <c r="AV701" s="630"/>
      <c r="AW701" s="630"/>
      <c r="AX701" s="799">
        <f t="shared" ref="AX701:AX704" si="656">COUNT(AU701)</f>
      </c>
    </row>
    <row r="702">
      <c r="A702" s="800"/>
      <c r="B702" s="788" t="s">
        <v>395</v>
      </c>
      <c r="C702" s="788" t="s">
        <v>394</v>
      </c>
      <c r="D702" s="487" t="s">
        <v>423</v>
      </c>
      <c r="E702" s="819" t="s">
        <v>405</v>
      </c>
      <c r="F702" s="791">
        <f t="shared" si="351"/>
      </c>
      <c r="G702" s="812">
        <v>2745.93</v>
      </c>
      <c r="H702" s="791">
        <v>590.29</v>
      </c>
      <c r="I702" s="793">
        <v>0</v>
      </c>
      <c r="J702" s="480">
        <v>5</v>
      </c>
      <c r="K702" s="791">
        <v>9407.98</v>
      </c>
      <c r="L702" s="480">
        <v>0</v>
      </c>
      <c r="M702" s="791">
        <v>0</v>
      </c>
      <c r="N702" s="794">
        <v>0</v>
      </c>
      <c r="O702" s="479">
        <f t="shared" si="32"/>
      </c>
      <c r="P702" s="817"/>
      <c r="Q702" s="796">
        <f t="shared" si="703"/>
      </c>
      <c r="R702" s="480">
        <f t="shared" si="791"/>
      </c>
      <c r="S702" s="477">
        <f t="shared" si="873"/>
      </c>
      <c r="T702" s="797">
        <f t="shared" si="118"/>
      </c>
      <c r="U702" s="797">
        <f t="shared" si="574"/>
      </c>
      <c r="V702" s="797">
        <f t="shared" si="134"/>
      </c>
      <c r="W702" s="794">
        <v>5</v>
      </c>
      <c r="X702" s="797">
        <f t="shared" si="77"/>
      </c>
      <c r="Y702" s="797">
        <f t="shared" si="59"/>
      </c>
      <c r="Z702" s="797">
        <f t="shared" si="488"/>
      </c>
      <c r="AA702" s="797">
        <f t="shared" si="171"/>
      </c>
      <c r="AB702" s="797">
        <f t="shared" si="212"/>
      </c>
      <c r="AC702" s="479">
        <f t="shared" si="685"/>
      </c>
      <c r="AD702" s="479">
        <f t="shared" si="93"/>
      </c>
      <c r="AE702" s="479">
        <f t="shared" si="380"/>
      </c>
      <c r="AF702" s="479">
        <f t="shared" si="504"/>
      </c>
      <c r="AG702" s="479">
        <f t="shared" si="187"/>
      </c>
      <c r="AH702" s="479">
        <f t="shared" si="228"/>
      </c>
      <c r="AI702" s="479">
        <f t="shared" si="900"/>
      </c>
      <c r="AJ702" s="794">
        <v>50</v>
      </c>
      <c r="AK702" s="798">
        <v>20175</v>
      </c>
      <c r="AL702" s="798">
        <v>538</v>
      </c>
      <c r="AM702" s="798">
        <v>598</v>
      </c>
      <c r="AN702" s="798">
        <v>69</v>
      </c>
      <c r="AO702" s="478">
        <v>18</v>
      </c>
      <c r="AP702" s="798">
        <v>76</v>
      </c>
      <c r="AQ702" s="480">
        <v>71</v>
      </c>
      <c r="AR702" s="478">
        <v>7</v>
      </c>
      <c r="AS702" s="798">
        <v>5</v>
      </c>
      <c r="AT702" s="798">
        <v>2</v>
      </c>
      <c r="AU702" s="798">
        <v>4</v>
      </c>
      <c r="AV702" s="630"/>
      <c r="AW702" s="630"/>
      <c r="AX702" s="799">
        <f t="shared" si="656"/>
      </c>
    </row>
    <row r="703">
      <c r="A703" s="800"/>
      <c r="B703" s="788" t="s">
        <v>395</v>
      </c>
      <c r="C703" s="788" t="s">
        <v>394</v>
      </c>
      <c r="D703" s="487" t="s">
        <v>423</v>
      </c>
      <c r="E703" s="811" t="s">
        <v>406</v>
      </c>
      <c r="F703" s="791">
        <f t="shared" si="351"/>
      </c>
      <c r="G703" s="812">
        <v>2928.37</v>
      </c>
      <c r="H703" s="791">
        <v>1051.61</v>
      </c>
      <c r="I703" s="793">
        <v>0</v>
      </c>
      <c r="J703" s="480">
        <v>6</v>
      </c>
      <c r="K703" s="791">
        <v>14329.18</v>
      </c>
      <c r="L703" s="480">
        <v>0</v>
      </c>
      <c r="M703" s="791">
        <v>0</v>
      </c>
      <c r="N703" s="794">
        <v>2</v>
      </c>
      <c r="O703" s="479">
        <f t="shared" si="32"/>
      </c>
      <c r="P703" s="817"/>
      <c r="Q703" s="796">
        <f t="shared" si="703"/>
      </c>
      <c r="R703" s="480">
        <f t="shared" si="791"/>
      </c>
      <c r="S703" s="477">
        <f t="shared" si="873"/>
      </c>
      <c r="T703" s="797">
        <f t="shared" si="118"/>
      </c>
      <c r="U703" s="797">
        <f t="shared" si="574"/>
      </c>
      <c r="V703" s="797">
        <f t="shared" si="134"/>
      </c>
      <c r="W703" s="794">
        <v>6</v>
      </c>
      <c r="X703" s="797">
        <f t="shared" si="77"/>
      </c>
      <c r="Y703" s="797">
        <f t="shared" si="59"/>
      </c>
      <c r="Z703" s="797">
        <f t="shared" si="488"/>
      </c>
      <c r="AA703" s="797">
        <f t="shared" si="171"/>
      </c>
      <c r="AB703" s="797">
        <f t="shared" si="212"/>
      </c>
      <c r="AC703" s="479">
        <f t="shared" si="685"/>
      </c>
      <c r="AD703" s="479">
        <f t="shared" si="93"/>
      </c>
      <c r="AE703" s="479">
        <f t="shared" si="380"/>
      </c>
      <c r="AF703" s="479">
        <f t="shared" si="504"/>
      </c>
      <c r="AG703" s="479">
        <f t="shared" si="187"/>
      </c>
      <c r="AH703" s="479">
        <f t="shared" si="228"/>
      </c>
      <c r="AI703" s="479">
        <f t="shared" si="900"/>
      </c>
      <c r="AJ703" s="794">
        <v>48</v>
      </c>
      <c r="AK703" s="798">
        <v>31024</v>
      </c>
      <c r="AL703" s="798">
        <v>859</v>
      </c>
      <c r="AM703" s="798">
        <v>928</v>
      </c>
      <c r="AN703" s="798">
        <v>89</v>
      </c>
      <c r="AO703" s="478">
        <v>27</v>
      </c>
      <c r="AP703" s="798">
        <v>99</v>
      </c>
      <c r="AQ703" s="480">
        <v>87</v>
      </c>
      <c r="AR703" s="478">
        <v>6</v>
      </c>
      <c r="AS703" s="798">
        <v>6</v>
      </c>
      <c r="AT703" s="798">
        <v>1</v>
      </c>
      <c r="AU703" s="798">
        <v>10</v>
      </c>
      <c r="AV703" s="630"/>
      <c r="AW703" s="630"/>
      <c r="AX703" s="799">
        <f t="shared" si="656"/>
      </c>
    </row>
    <row r="704">
      <c r="A704" s="800"/>
      <c r="B704" s="788" t="s">
        <v>395</v>
      </c>
      <c r="C704" s="788" t="s">
        <v>394</v>
      </c>
      <c r="D704" s="487" t="s">
        <v>423</v>
      </c>
      <c r="E704" s="811" t="s">
        <v>407</v>
      </c>
      <c r="F704" s="791">
        <f t="shared" si="351"/>
      </c>
      <c r="G704" s="812">
        <v>3022.87</v>
      </c>
      <c r="H704" s="791">
        <v>884.36</v>
      </c>
      <c r="I704" s="793">
        <v>0</v>
      </c>
      <c r="J704" s="480">
        <v>5</v>
      </c>
      <c r="K704" s="791">
        <v>11081.080000000002</v>
      </c>
      <c r="L704" s="480">
        <v>0</v>
      </c>
      <c r="M704" s="791">
        <v>0</v>
      </c>
      <c r="N704" s="794">
        <v>0</v>
      </c>
      <c r="O704" s="479">
        <f t="shared" si="32"/>
      </c>
      <c r="P704" s="817"/>
      <c r="Q704" s="796">
        <f t="shared" si="703"/>
      </c>
      <c r="R704" s="480">
        <f t="shared" si="791"/>
      </c>
      <c r="S704" s="477">
        <f t="shared" si="873"/>
      </c>
      <c r="T704" s="797">
        <f t="shared" si="118"/>
      </c>
      <c r="U704" s="797">
        <f t="shared" si="574"/>
      </c>
      <c r="V704" s="797">
        <f t="shared" si="134"/>
      </c>
      <c r="W704" s="794">
        <v>4</v>
      </c>
      <c r="X704" s="797">
        <f t="shared" si="77"/>
      </c>
      <c r="Y704" s="797">
        <f t="shared" si="59"/>
      </c>
      <c r="Z704" s="797">
        <f t="shared" si="488"/>
      </c>
      <c r="AA704" s="797">
        <f t="shared" si="171"/>
      </c>
      <c r="AB704" s="797">
        <f t="shared" si="212"/>
      </c>
      <c r="AC704" s="479">
        <f t="shared" si="685"/>
      </c>
      <c r="AD704" s="479">
        <f t="shared" si="93"/>
      </c>
      <c r="AE704" s="479">
        <f t="shared" si="380"/>
      </c>
      <c r="AF704" s="479">
        <f t="shared" si="504"/>
      </c>
      <c r="AG704" s="479">
        <f t="shared" si="187"/>
      </c>
      <c r="AH704" s="479">
        <f t="shared" si="228"/>
      </c>
      <c r="AI704" s="479">
        <f t="shared" si="900"/>
      </c>
      <c r="AJ704" s="794">
        <v>48</v>
      </c>
      <c r="AK704" s="798">
        <v>26777</v>
      </c>
      <c r="AL704" s="798">
        <v>805</v>
      </c>
      <c r="AM704" s="798">
        <v>881</v>
      </c>
      <c r="AN704" s="798">
        <v>90</v>
      </c>
      <c r="AO704" s="478">
        <v>33</v>
      </c>
      <c r="AP704" s="798">
        <v>72</v>
      </c>
      <c r="AQ704" s="480">
        <v>98</v>
      </c>
      <c r="AR704" s="478">
        <v>5</v>
      </c>
      <c r="AS704" s="798">
        <v>4</v>
      </c>
      <c r="AT704" s="798">
        <v>1</v>
      </c>
      <c r="AU704" s="798">
        <v>12</v>
      </c>
      <c r="AV704" s="630"/>
      <c r="AW704" s="630"/>
      <c r="AX704" s="799">
        <f t="shared" si="656"/>
      </c>
    </row>
    <row r="705">
      <c r="A705" s="800"/>
      <c r="B705" s="805" t="s">
        <v>397</v>
      </c>
      <c r="C705" s="805"/>
      <c r="D705" s="805"/>
      <c r="E705" s="805"/>
      <c r="F705" s="506">
        <f>SUM(F701:F704)</f>
      </c>
      <c r="G705" s="816">
        <f>SUM(G701:G704)</f>
      </c>
      <c r="H705" s="506">
        <f>SUM(H701:H704)</f>
      </c>
      <c r="I705" s="817">
        <f>SUM(I701:I704)</f>
      </c>
      <c r="J705" s="508">
        <f>SUM(J701:J704)</f>
      </c>
      <c r="K705" s="506">
        <f>SUM(K701:K704)</f>
      </c>
      <c r="L705" s="508">
        <f>SUM(L701:L704)</f>
      </c>
      <c r="M705" s="506">
        <f>SUM(M701:M704)</f>
      </c>
      <c r="N705" s="808">
        <f>SUM(N701:N704)</f>
      </c>
      <c r="O705" s="504">
        <f t="shared" si="32"/>
      </c>
      <c r="P705" s="818">
        <f>SUM(P701:P704)</f>
      </c>
      <c r="Q705" s="796">
        <f t="shared" si="703"/>
      </c>
      <c r="R705" s="505">
        <f>SUM(R701:R704)</f>
      </c>
      <c r="S705" s="502">
        <f>SUM(S701:S704)</f>
      </c>
      <c r="T705" s="509">
        <f t="shared" si="118"/>
      </c>
      <c r="U705" s="509">
        <f t="shared" si="574"/>
      </c>
      <c r="V705" s="509">
        <f t="shared" si="134"/>
      </c>
      <c r="W705" s="808">
        <f>SUM(W701:W704)</f>
      </c>
      <c r="X705" s="509">
        <f t="shared" si="77"/>
      </c>
      <c r="Y705" s="509">
        <f t="shared" si="59"/>
      </c>
      <c r="Z705" s="509">
        <f t="shared" si="488"/>
      </c>
      <c r="AA705" s="509">
        <f t="shared" si="171"/>
      </c>
      <c r="AB705" s="509">
        <f t="shared" si="212"/>
      </c>
      <c r="AC705" s="504">
        <f t="shared" si="685"/>
      </c>
      <c r="AD705" s="504">
        <f t="shared" si="93"/>
      </c>
      <c r="AE705" s="504">
        <f t="shared" si="380"/>
      </c>
      <c r="AF705" s="504">
        <f t="shared" si="504"/>
      </c>
      <c r="AG705" s="504">
        <f t="shared" si="187"/>
      </c>
      <c r="AH705" s="504">
        <f t="shared" si="228"/>
      </c>
      <c r="AI705" s="504">
        <f t="shared" si="900"/>
      </c>
      <c r="AJ705" s="808">
        <f>AVERAGE(AJ701:AJ704)</f>
      </c>
      <c r="AK705" s="808">
        <f>SUM(AK701:AK704)</f>
      </c>
      <c r="AL705" s="808">
        <f>SUM(AL701:AL704)</f>
      </c>
      <c r="AM705" s="808">
        <f>SUM(AM701:AM704)</f>
      </c>
      <c r="AN705" s="808">
        <f>SUM(AN701:AN704)</f>
      </c>
      <c r="AO705" s="505">
        <f>SUM(AO701:AO704)</f>
      </c>
      <c r="AP705" s="808">
        <f>SUM(AP701:AP704)</f>
      </c>
      <c r="AQ705" s="505">
        <f>SUM(AQ701:AQ704)</f>
      </c>
      <c r="AR705" s="505">
        <f>SUM(AR701:AR704)</f>
      </c>
      <c r="AS705" s="808">
        <f>SUM(AS701:AS704)</f>
      </c>
      <c r="AT705" s="808">
        <f>SUM(AT701:AT704)</f>
      </c>
      <c r="AU705" s="808">
        <f>SUM(AU701:AU704)</f>
      </c>
      <c r="AV705" s="654"/>
      <c r="AW705" s="654"/>
      <c r="AX705" s="808">
        <f>SUM(AX701:AX704)</f>
      </c>
    </row>
    <row r="706">
      <c r="A706" s="800"/>
      <c r="B706" s="788" t="s">
        <v>395</v>
      </c>
      <c r="C706" s="788" t="s">
        <v>394</v>
      </c>
      <c r="D706" s="487" t="s">
        <v>392</v>
      </c>
      <c r="E706" s="820" t="s">
        <v>408</v>
      </c>
      <c r="F706" s="791">
        <f t="shared" ref="F706:F709" si="352">G706+H706+I706</f>
      </c>
      <c r="G706" s="812">
        <v>2063.77</v>
      </c>
      <c r="H706" s="791">
        <v>717.4100000000001</v>
      </c>
      <c r="I706" s="793">
        <v>0</v>
      </c>
      <c r="J706" s="480">
        <v>5</v>
      </c>
      <c r="K706" s="791">
        <v>13455.599999999999</v>
      </c>
      <c r="L706" s="480">
        <v>0</v>
      </c>
      <c r="M706" s="791">
        <v>0</v>
      </c>
      <c r="N706" s="794">
        <v>0</v>
      </c>
      <c r="O706" s="479">
        <f t="shared" si="32"/>
      </c>
      <c r="P706" s="817"/>
      <c r="Q706" s="796">
        <f t="shared" si="703"/>
      </c>
      <c r="R706" s="480">
        <f t="shared" ref="R706:R709" si="792">J706+L706</f>
      </c>
      <c r="S706" s="477">
        <f t="shared" ref="S706:S709" si="874">K706+M706</f>
      </c>
      <c r="T706" s="797">
        <f t="shared" si="118"/>
      </c>
      <c r="U706" s="797">
        <f t="shared" si="574"/>
      </c>
      <c r="V706" s="797">
        <f t="shared" si="134"/>
      </c>
      <c r="W706" s="794">
        <v>5</v>
      </c>
      <c r="X706" s="797">
        <f t="shared" si="77"/>
      </c>
      <c r="Y706" s="797">
        <f t="shared" si="59"/>
      </c>
      <c r="Z706" s="797">
        <f t="shared" si="488"/>
      </c>
      <c r="AA706" s="797">
        <f t="shared" si="171"/>
      </c>
      <c r="AB706" s="797">
        <f t="shared" si="212"/>
      </c>
      <c r="AC706" s="479">
        <f t="shared" si="685"/>
      </c>
      <c r="AD706" s="479">
        <f t="shared" si="93"/>
      </c>
      <c r="AE706" s="479">
        <f t="shared" si="380"/>
      </c>
      <c r="AF706" s="479">
        <f t="shared" si="504"/>
      </c>
      <c r="AG706" s="479">
        <f t="shared" si="187"/>
      </c>
      <c r="AH706" s="479">
        <f t="shared" si="228"/>
      </c>
      <c r="AI706" s="479">
        <f t="shared" si="900"/>
      </c>
      <c r="AJ706" s="794">
        <v>47</v>
      </c>
      <c r="AK706" s="798">
        <v>24438</v>
      </c>
      <c r="AL706" s="798">
        <v>669</v>
      </c>
      <c r="AM706" s="798">
        <v>729</v>
      </c>
      <c r="AN706" s="798">
        <v>76</v>
      </c>
      <c r="AO706" s="478">
        <v>18</v>
      </c>
      <c r="AP706" s="798">
        <v>70</v>
      </c>
      <c r="AQ706" s="480">
        <v>74</v>
      </c>
      <c r="AR706" s="478">
        <v>5</v>
      </c>
      <c r="AS706" s="798">
        <v>1</v>
      </c>
      <c r="AT706" s="798">
        <v>1</v>
      </c>
      <c r="AU706" s="798">
        <v>13</v>
      </c>
      <c r="AV706" s="630"/>
      <c r="AW706" s="630"/>
      <c r="AX706" s="799">
        <f t="shared" ref="AX706:AX709" si="657">COUNT(AU706)</f>
      </c>
    </row>
    <row r="707">
      <c r="A707" s="800"/>
      <c r="B707" s="788" t="s">
        <v>395</v>
      </c>
      <c r="C707" s="788" t="s">
        <v>394</v>
      </c>
      <c r="D707" s="487" t="s">
        <v>392</v>
      </c>
      <c r="E707" s="821" t="s">
        <v>409</v>
      </c>
      <c r="F707" s="815">
        <f t="shared" si="352"/>
      </c>
      <c r="G707" s="791">
        <v>2567.98</v>
      </c>
      <c r="H707" s="791">
        <v>1317.21</v>
      </c>
      <c r="I707" s="793">
        <v>0</v>
      </c>
      <c r="J707" s="480">
        <v>3</v>
      </c>
      <c r="K707" s="791">
        <v>5847.529999999999</v>
      </c>
      <c r="L707" s="480">
        <v>0</v>
      </c>
      <c r="M707" s="791">
        <v>0</v>
      </c>
      <c r="N707" s="794">
        <v>1</v>
      </c>
      <c r="O707" s="479">
        <f t="shared" si="32"/>
      </c>
      <c r="P707" s="817"/>
      <c r="Q707" s="796">
        <f t="shared" si="703"/>
      </c>
      <c r="R707" s="480">
        <f t="shared" si="792"/>
      </c>
      <c r="S707" s="477">
        <f t="shared" si="874"/>
      </c>
      <c r="T707" s="797">
        <f t="shared" si="118"/>
      </c>
      <c r="U707" s="797">
        <f t="shared" si="574"/>
      </c>
      <c r="V707" s="797">
        <f t="shared" si="134"/>
      </c>
      <c r="W707" s="794">
        <v>2</v>
      </c>
      <c r="X707" s="797">
        <f t="shared" si="77"/>
      </c>
      <c r="Y707" s="797">
        <f t="shared" si="59"/>
      </c>
      <c r="Z707" s="797">
        <f t="shared" si="488"/>
      </c>
      <c r="AA707" s="797">
        <f t="shared" si="171"/>
      </c>
      <c r="AB707" s="797">
        <f t="shared" si="212"/>
      </c>
      <c r="AC707" s="479">
        <f t="shared" si="685"/>
      </c>
      <c r="AD707" s="479">
        <f t="shared" si="93"/>
      </c>
      <c r="AE707" s="479">
        <f t="shared" si="380"/>
      </c>
      <c r="AF707" s="479">
        <f t="shared" si="504"/>
      </c>
      <c r="AG707" s="479">
        <f t="shared" si="187"/>
      </c>
      <c r="AH707" s="479">
        <f t="shared" si="228"/>
      </c>
      <c r="AI707" s="479">
        <f t="shared" si="900"/>
      </c>
      <c r="AJ707" s="794">
        <v>45</v>
      </c>
      <c r="AK707" s="798">
        <v>31312</v>
      </c>
      <c r="AL707" s="798">
        <v>814</v>
      </c>
      <c r="AM707" s="798">
        <v>843</v>
      </c>
      <c r="AN707" s="798">
        <v>107</v>
      </c>
      <c r="AO707" s="478">
        <v>28</v>
      </c>
      <c r="AP707" s="798">
        <v>85</v>
      </c>
      <c r="AQ707" s="480">
        <v>91</v>
      </c>
      <c r="AR707" s="478">
        <v>3</v>
      </c>
      <c r="AS707" s="798">
        <v>6</v>
      </c>
      <c r="AT707" s="798">
        <v>0</v>
      </c>
      <c r="AU707" s="798">
        <v>15</v>
      </c>
      <c r="AV707" s="630"/>
      <c r="AW707" s="630"/>
      <c r="AX707" s="799">
        <f t="shared" si="657"/>
      </c>
    </row>
    <row r="708">
      <c r="A708" s="800"/>
      <c r="B708" s="788" t="s">
        <v>458</v>
      </c>
      <c r="C708" s="789" t="s">
        <v>412</v>
      </c>
      <c r="D708" s="487" t="s">
        <v>392</v>
      </c>
      <c r="E708" s="810" t="s">
        <v>411</v>
      </c>
      <c r="F708" s="791">
        <f t="shared" si="352"/>
      </c>
      <c r="G708" s="791">
        <v>2445.34</v>
      </c>
      <c r="H708" s="791">
        <v>1309.36</v>
      </c>
      <c r="I708" s="793">
        <v>0</v>
      </c>
      <c r="J708" s="480">
        <v>4</v>
      </c>
      <c r="K708" s="791">
        <v>10913.76999999999</v>
      </c>
      <c r="L708" s="480">
        <v>0</v>
      </c>
      <c r="M708" s="791">
        <v>0</v>
      </c>
      <c r="N708" s="794">
        <v>0</v>
      </c>
      <c r="O708" s="479">
        <f t="shared" si="32"/>
      </c>
      <c r="P708" s="817"/>
      <c r="Q708" s="796">
        <f t="shared" si="703"/>
      </c>
      <c r="R708" s="480">
        <f t="shared" si="792"/>
      </c>
      <c r="S708" s="477">
        <f t="shared" si="874"/>
      </c>
      <c r="T708" s="797">
        <f t="shared" si="118"/>
      </c>
      <c r="U708" s="797">
        <f t="shared" si="574"/>
      </c>
      <c r="V708" s="797">
        <f t="shared" si="134"/>
      </c>
      <c r="W708" s="794">
        <v>4</v>
      </c>
      <c r="X708" s="797">
        <f t="shared" si="77"/>
      </c>
      <c r="Y708" s="797">
        <f t="shared" si="59"/>
      </c>
      <c r="Z708" s="797">
        <f t="shared" si="488"/>
      </c>
      <c r="AA708" s="797">
        <f t="shared" si="171"/>
      </c>
      <c r="AB708" s="797">
        <f t="shared" si="212"/>
      </c>
      <c r="AC708" s="479">
        <f t="shared" si="685"/>
      </c>
      <c r="AD708" s="479">
        <f t="shared" si="93"/>
      </c>
      <c r="AE708" s="479">
        <f t="shared" si="380"/>
      </c>
      <c r="AF708" s="479">
        <f t="shared" si="504"/>
      </c>
      <c r="AG708" s="479">
        <f t="shared" si="187"/>
      </c>
      <c r="AH708" s="479">
        <f t="shared" si="228"/>
      </c>
      <c r="AI708" s="479">
        <f t="shared" si="900"/>
      </c>
      <c r="AJ708" s="794">
        <v>44</v>
      </c>
      <c r="AK708" s="798">
        <v>28012</v>
      </c>
      <c r="AL708" s="798">
        <v>668</v>
      </c>
      <c r="AM708" s="798">
        <v>736</v>
      </c>
      <c r="AN708" s="798">
        <v>95</v>
      </c>
      <c r="AO708" s="478">
        <v>13</v>
      </c>
      <c r="AP708" s="798">
        <v>46</v>
      </c>
      <c r="AQ708" s="480">
        <v>70</v>
      </c>
      <c r="AR708" s="478">
        <v>4</v>
      </c>
      <c r="AS708" s="798">
        <v>5</v>
      </c>
      <c r="AT708" s="798">
        <v>0</v>
      </c>
      <c r="AU708" s="798">
        <v>15</v>
      </c>
      <c r="AV708" s="630"/>
      <c r="AW708" s="630"/>
      <c r="AX708" s="799">
        <f t="shared" si="657"/>
      </c>
    </row>
    <row r="709">
      <c r="A709" s="800"/>
      <c r="B709" s="788" t="s">
        <v>458</v>
      </c>
      <c r="C709" s="789" t="s">
        <v>412</v>
      </c>
      <c r="D709" s="487" t="s">
        <v>392</v>
      </c>
      <c r="E709" s="820" t="s">
        <v>413</v>
      </c>
      <c r="F709" s="791">
        <f t="shared" si="352"/>
      </c>
      <c r="G709" s="791">
        <v>1989.75</v>
      </c>
      <c r="H709" s="791">
        <v>775.45</v>
      </c>
      <c r="I709" s="793">
        <v>0</v>
      </c>
      <c r="J709" s="480">
        <v>2</v>
      </c>
      <c r="K709" s="791">
        <v>5102.959999999992</v>
      </c>
      <c r="L709" s="480">
        <v>0</v>
      </c>
      <c r="M709" s="791">
        <v>0</v>
      </c>
      <c r="N709" s="794">
        <v>0</v>
      </c>
      <c r="O709" s="479">
        <f t="shared" si="32"/>
      </c>
      <c r="P709" s="817"/>
      <c r="Q709" s="796">
        <f t="shared" si="703"/>
      </c>
      <c r="R709" s="480">
        <f t="shared" si="792"/>
      </c>
      <c r="S709" s="477">
        <f t="shared" si="874"/>
      </c>
      <c r="T709" s="797">
        <f t="shared" si="118"/>
      </c>
      <c r="U709" s="797">
        <f t="shared" si="574"/>
      </c>
      <c r="V709" s="797">
        <f t="shared" si="134"/>
      </c>
      <c r="W709" s="794">
        <v>2</v>
      </c>
      <c r="X709" s="797">
        <f t="shared" si="77"/>
      </c>
      <c r="Y709" s="797">
        <f t="shared" si="59"/>
      </c>
      <c r="Z709" s="797">
        <f t="shared" si="488"/>
      </c>
      <c r="AA709" s="797">
        <f t="shared" si="171"/>
      </c>
      <c r="AB709" s="797">
        <f t="shared" si="212"/>
      </c>
      <c r="AC709" s="479">
        <f t="shared" si="685"/>
      </c>
      <c r="AD709" s="479">
        <f t="shared" si="93"/>
      </c>
      <c r="AE709" s="479">
        <f t="shared" si="380"/>
      </c>
      <c r="AF709" s="479">
        <f t="shared" si="504"/>
      </c>
      <c r="AG709" s="479">
        <f t="shared" si="187"/>
      </c>
      <c r="AH709" s="479">
        <f t="shared" si="228"/>
      </c>
      <c r="AI709" s="479">
        <f t="shared" si="900"/>
      </c>
      <c r="AJ709" s="794">
        <v>44</v>
      </c>
      <c r="AK709" s="798">
        <v>20111</v>
      </c>
      <c r="AL709" s="798">
        <v>468</v>
      </c>
      <c r="AM709" s="798">
        <v>511</v>
      </c>
      <c r="AN709" s="798">
        <v>63</v>
      </c>
      <c r="AO709" s="478">
        <v>20</v>
      </c>
      <c r="AP709" s="798">
        <v>53</v>
      </c>
      <c r="AQ709" s="480">
        <v>60</v>
      </c>
      <c r="AR709" s="478">
        <v>2</v>
      </c>
      <c r="AS709" s="798">
        <v>2</v>
      </c>
      <c r="AT709" s="798">
        <v>3</v>
      </c>
      <c r="AU709" s="798">
        <v>9</v>
      </c>
      <c r="AV709" s="630"/>
      <c r="AW709" s="630"/>
      <c r="AX709" s="799">
        <f t="shared" si="657"/>
      </c>
    </row>
    <row r="710">
      <c r="A710" s="800"/>
      <c r="B710" s="805" t="s">
        <v>397</v>
      </c>
      <c r="C710" s="805"/>
      <c r="D710" s="805"/>
      <c r="E710" s="805"/>
      <c r="F710" s="506">
        <f>SUM(F706:F709)</f>
      </c>
      <c r="G710" s="506">
        <f>SUM(G706:G709)</f>
      </c>
      <c r="H710" s="506">
        <f>SUM(H706:H709)</f>
      </c>
      <c r="I710" s="817">
        <f>SUM(I706:I709)</f>
      </c>
      <c r="J710" s="508">
        <f>SUM(J706:J709)</f>
      </c>
      <c r="K710" s="506">
        <f>SUM(K706:K709)</f>
      </c>
      <c r="L710" s="508">
        <f>SUM(L706:L709)</f>
      </c>
      <c r="M710" s="506">
        <f>SUM(M706:M709)</f>
      </c>
      <c r="N710" s="808">
        <f>SUM(N706:N709)</f>
      </c>
      <c r="O710" s="504">
        <f t="shared" si="32"/>
      </c>
      <c r="P710" s="818">
        <f>SUM(P706:P709)</f>
      </c>
      <c r="Q710" s="796">
        <f t="shared" si="703"/>
      </c>
      <c r="R710" s="505">
        <f>SUM(R706:R709)</f>
      </c>
      <c r="S710" s="502">
        <f>SUM(S706:S709)</f>
      </c>
      <c r="T710" s="509">
        <f t="shared" si="118"/>
      </c>
      <c r="U710" s="509">
        <f t="shared" si="574"/>
      </c>
      <c r="V710" s="509">
        <f t="shared" si="134"/>
      </c>
      <c r="W710" s="808">
        <f>SUM(W706:W709)</f>
      </c>
      <c r="X710" s="509">
        <f t="shared" si="77"/>
      </c>
      <c r="Y710" s="509">
        <f t="shared" si="59"/>
      </c>
      <c r="Z710" s="509">
        <f t="shared" si="488"/>
      </c>
      <c r="AA710" s="509">
        <f t="shared" si="171"/>
      </c>
      <c r="AB710" s="509">
        <f t="shared" si="212"/>
      </c>
      <c r="AC710" s="504">
        <f t="shared" si="685"/>
      </c>
      <c r="AD710" s="504">
        <f t="shared" si="93"/>
      </c>
      <c r="AE710" s="504">
        <f t="shared" si="380"/>
      </c>
      <c r="AF710" s="504">
        <f t="shared" si="504"/>
      </c>
      <c r="AG710" s="504">
        <f t="shared" si="187"/>
      </c>
      <c r="AH710" s="504">
        <f t="shared" si="228"/>
      </c>
      <c r="AI710" s="504">
        <f t="shared" si="900"/>
      </c>
      <c r="AJ710" s="808">
        <f>AVERAGE(AJ706:AJ709)</f>
      </c>
      <c r="AK710" s="808">
        <f>SUM(AK706:AK709)</f>
      </c>
      <c r="AL710" s="808">
        <f>SUM(AL706:AL709)</f>
      </c>
      <c r="AM710" s="808">
        <f>SUM(AM706:AM709)</f>
      </c>
      <c r="AN710" s="808">
        <f>SUM(AN706:AN709)</f>
      </c>
      <c r="AO710" s="505">
        <f>SUM(AO706:AO709)</f>
      </c>
      <c r="AP710" s="808">
        <f>SUM(AP706:AP709)</f>
      </c>
      <c r="AQ710" s="505">
        <f>SUM(AQ706:AQ709)</f>
      </c>
      <c r="AR710" s="505">
        <f>SUM(AR706:AR709)</f>
      </c>
      <c r="AS710" s="808">
        <f>SUM(AS706:AS709)</f>
      </c>
      <c r="AT710" s="808">
        <f>SUM(AT706:AT709)</f>
      </c>
      <c r="AU710" s="808">
        <f>SUM(AU706:AU709)</f>
      </c>
      <c r="AV710" s="654"/>
      <c r="AW710" s="654"/>
      <c r="AX710" s="808">
        <f>SUM(AX706:AX709)</f>
      </c>
    </row>
    <row customHeight="true" ht="18.452380952380953" r="711">
      <c r="A711" s="800"/>
      <c r="B711" s="788" t="s">
        <v>458</v>
      </c>
      <c r="C711" s="789" t="s">
        <v>412</v>
      </c>
      <c r="D711" s="487" t="s">
        <v>478</v>
      </c>
      <c r="E711" s="810" t="s">
        <v>414</v>
      </c>
      <c r="F711" s="791">
        <f>G711+H711</f>
      </c>
      <c r="G711" s="791">
        <v>2097.26</v>
      </c>
      <c r="H711" s="791">
        <v>862.79</v>
      </c>
      <c r="I711" s="793">
        <v>0</v>
      </c>
      <c r="J711" s="480">
        <v>4</v>
      </c>
      <c r="K711" s="791">
        <v>9086.220000000001</v>
      </c>
      <c r="L711" s="480">
        <v>0</v>
      </c>
      <c r="M711" s="791">
        <v>0</v>
      </c>
      <c r="N711" s="794">
        <v>0</v>
      </c>
      <c r="O711" s="479" t="str">
        <v>#DIV/0!</v>
      </c>
      <c r="P711" s="817"/>
      <c r="Q711" s="796" t="str">
        <v>#DIV/0!</v>
      </c>
      <c r="R711" s="480">
        <f t="shared" ref="R711:R714" si="793">J711+L711</f>
      </c>
      <c r="S711" s="477">
        <f t="shared" ref="S711:S714" si="875">K711+M711</f>
      </c>
      <c r="T711" s="797">
        <f t="shared" si="118"/>
      </c>
      <c r="U711" s="797">
        <f t="shared" si="574"/>
      </c>
      <c r="V711" s="797">
        <f t="shared" si="134"/>
      </c>
      <c r="W711" s="794">
        <v>3</v>
      </c>
      <c r="X711" s="797">
        <f t="shared" si="77"/>
      </c>
      <c r="Y711" s="797">
        <f t="shared" si="59"/>
      </c>
      <c r="Z711" s="797">
        <f t="shared" si="488"/>
      </c>
      <c r="AA711" s="797">
        <f t="shared" si="171"/>
      </c>
      <c r="AB711" s="797">
        <f t="shared" si="212"/>
      </c>
      <c r="AC711" s="479">
        <f t="shared" si="685"/>
      </c>
      <c r="AD711" s="479">
        <f t="shared" si="93"/>
      </c>
      <c r="AE711" s="479">
        <f t="shared" si="380"/>
      </c>
      <c r="AF711" s="479">
        <f t="shared" si="504"/>
      </c>
      <c r="AG711" s="479">
        <f t="shared" si="187"/>
      </c>
      <c r="AH711" s="479">
        <f t="shared" si="228"/>
      </c>
      <c r="AI711" s="479">
        <f t="shared" si="900"/>
      </c>
      <c r="AJ711" s="794">
        <v>45</v>
      </c>
      <c r="AK711" s="798">
        <v>20336</v>
      </c>
      <c r="AL711" s="798">
        <v>490</v>
      </c>
      <c r="AM711" s="798">
        <v>545</v>
      </c>
      <c r="AN711" s="798">
        <v>62</v>
      </c>
      <c r="AO711" s="478">
        <v>18</v>
      </c>
      <c r="AP711" s="798">
        <v>46</v>
      </c>
      <c r="AQ711" s="480">
        <v>54</v>
      </c>
      <c r="AR711" s="478">
        <v>5</v>
      </c>
      <c r="AS711" s="798">
        <v>2</v>
      </c>
      <c r="AT711" s="798">
        <v>0</v>
      </c>
      <c r="AU711" s="798">
        <v>9</v>
      </c>
      <c r="AV711" s="630"/>
      <c r="AW711" s="630"/>
      <c r="AX711" s="799">
        <f t="shared" ref="AX711:AX714" si="658">COUNT(AU711)</f>
      </c>
    </row>
    <row r="712">
      <c r="A712" s="800"/>
      <c r="B712" s="788" t="s">
        <v>458</v>
      </c>
      <c r="C712" s="789" t="s">
        <v>412</v>
      </c>
      <c r="D712" s="487" t="s">
        <v>478</v>
      </c>
      <c r="E712" s="820" t="s">
        <v>415</v>
      </c>
      <c r="F712" s="791">
        <f t="shared" ref="F712:F714" si="353">G712+H712+I712</f>
      </c>
      <c r="G712" s="791">
        <v>2383.27</v>
      </c>
      <c r="H712" s="791">
        <v>1231.81</v>
      </c>
      <c r="I712" s="793">
        <v>0</v>
      </c>
      <c r="J712" s="480">
        <v>6</v>
      </c>
      <c r="K712" s="791">
        <v>13950.850000000006</v>
      </c>
      <c r="L712" s="480">
        <v>0</v>
      </c>
      <c r="M712" s="791">
        <v>0</v>
      </c>
      <c r="N712" s="794">
        <v>1</v>
      </c>
      <c r="O712" s="479">
        <f t="shared" ref="O712:O718" si="33">N712/R712</f>
      </c>
      <c r="P712" s="817"/>
      <c r="Q712" s="796">
        <f t="shared" ref="Q712:Q722" si="704">P712/R712</f>
      </c>
      <c r="R712" s="480">
        <f t="shared" si="793"/>
      </c>
      <c r="S712" s="477">
        <f t="shared" si="875"/>
      </c>
      <c r="T712" s="797">
        <f t="shared" si="118"/>
      </c>
      <c r="U712" s="797">
        <f t="shared" si="574"/>
      </c>
      <c r="V712" s="797">
        <f t="shared" si="134"/>
      </c>
      <c r="W712" s="794">
        <v>6</v>
      </c>
      <c r="X712" s="797">
        <f t="shared" si="77"/>
      </c>
      <c r="Y712" s="797">
        <f t="shared" si="59"/>
      </c>
      <c r="Z712" s="797">
        <f t="shared" si="488"/>
      </c>
      <c r="AA712" s="797">
        <f t="shared" si="171"/>
      </c>
      <c r="AB712" s="797">
        <f t="shared" si="212"/>
      </c>
      <c r="AC712" s="479">
        <f t="shared" si="685"/>
      </c>
      <c r="AD712" s="479">
        <f t="shared" si="93"/>
      </c>
      <c r="AE712" s="479">
        <f t="shared" si="380"/>
      </c>
      <c r="AF712" s="479">
        <f t="shared" si="504"/>
      </c>
      <c r="AG712" s="479">
        <f t="shared" si="187"/>
      </c>
      <c r="AH712" s="479">
        <f t="shared" si="228"/>
      </c>
      <c r="AI712" s="479">
        <f t="shared" si="900"/>
      </c>
      <c r="AJ712" s="794">
        <v>46</v>
      </c>
      <c r="AK712" s="798">
        <v>23802</v>
      </c>
      <c r="AL712" s="798">
        <v>552</v>
      </c>
      <c r="AM712" s="798">
        <v>597</v>
      </c>
      <c r="AN712" s="798">
        <v>100</v>
      </c>
      <c r="AO712" s="478">
        <v>22</v>
      </c>
      <c r="AP712" s="798">
        <v>95</v>
      </c>
      <c r="AQ712" s="480">
        <v>89</v>
      </c>
      <c r="AR712" s="478">
        <v>7</v>
      </c>
      <c r="AS712" s="798">
        <v>5</v>
      </c>
      <c r="AT712" s="798">
        <v>1</v>
      </c>
      <c r="AU712" s="798">
        <v>11</v>
      </c>
      <c r="AV712" s="630"/>
      <c r="AW712" s="630"/>
      <c r="AX712" s="799">
        <f t="shared" si="658"/>
      </c>
    </row>
    <row r="713">
      <c r="A713" s="800"/>
      <c r="B713" s="788" t="s">
        <v>458</v>
      </c>
      <c r="C713" s="789" t="s">
        <v>412</v>
      </c>
      <c r="D713" s="487" t="s">
        <v>478</v>
      </c>
      <c r="E713" s="820" t="s">
        <v>416</v>
      </c>
      <c r="F713" s="791">
        <f t="shared" si="353"/>
      </c>
      <c r="G713" s="791">
        <v>1676.57</v>
      </c>
      <c r="H713" s="791">
        <v>1253.15</v>
      </c>
      <c r="I713" s="793">
        <v>0</v>
      </c>
      <c r="J713" s="480">
        <v>3</v>
      </c>
      <c r="K713" s="791">
        <v>6537.959999999992</v>
      </c>
      <c r="L713" s="480">
        <v>0</v>
      </c>
      <c r="M713" s="791">
        <v>0</v>
      </c>
      <c r="N713" s="794">
        <v>0</v>
      </c>
      <c r="O713" s="479">
        <f t="shared" si="33"/>
      </c>
      <c r="P713" s="817"/>
      <c r="Q713" s="796">
        <f t="shared" si="704"/>
      </c>
      <c r="R713" s="480">
        <f t="shared" si="793"/>
      </c>
      <c r="S713" s="477">
        <f t="shared" si="875"/>
      </c>
      <c r="T713" s="797">
        <f t="shared" si="118"/>
      </c>
      <c r="U713" s="797">
        <f t="shared" si="574"/>
      </c>
      <c r="V713" s="797">
        <f t="shared" si="134"/>
      </c>
      <c r="W713" s="794">
        <v>2</v>
      </c>
      <c r="X713" s="797">
        <f t="shared" si="77"/>
      </c>
      <c r="Y713" s="797">
        <f t="shared" si="59"/>
      </c>
      <c r="Z713" s="797">
        <f t="shared" si="488"/>
      </c>
      <c r="AA713" s="797">
        <f t="shared" si="171"/>
      </c>
      <c r="AB713" s="797">
        <f t="shared" si="212"/>
      </c>
      <c r="AC713" s="479">
        <f t="shared" si="685"/>
      </c>
      <c r="AD713" s="479">
        <f t="shared" si="93"/>
      </c>
      <c r="AE713" s="479">
        <f t="shared" si="380"/>
      </c>
      <c r="AF713" s="479">
        <f t="shared" si="504"/>
      </c>
      <c r="AG713" s="479">
        <f t="shared" si="187"/>
      </c>
      <c r="AH713" s="479">
        <f t="shared" si="228"/>
      </c>
      <c r="AI713" s="479">
        <f t="shared" si="900"/>
      </c>
      <c r="AJ713" s="794">
        <v>47</v>
      </c>
      <c r="AK713" s="798">
        <v>25595</v>
      </c>
      <c r="AL713" s="798">
        <v>613</v>
      </c>
      <c r="AM713" s="798">
        <v>703</v>
      </c>
      <c r="AN713" s="798">
        <v>98</v>
      </c>
      <c r="AO713" s="478">
        <v>25</v>
      </c>
      <c r="AP713" s="798">
        <v>69</v>
      </c>
      <c r="AQ713" s="480">
        <v>96</v>
      </c>
      <c r="AR713" s="478">
        <v>3</v>
      </c>
      <c r="AS713" s="798">
        <v>2</v>
      </c>
      <c r="AT713" s="798">
        <v>2</v>
      </c>
      <c r="AU713" s="798">
        <v>9</v>
      </c>
      <c r="AV713" s="630"/>
      <c r="AW713" s="630"/>
      <c r="AX713" s="799">
        <f t="shared" si="658"/>
      </c>
    </row>
    <row r="714">
      <c r="A714" s="800"/>
      <c r="B714" s="788" t="s">
        <v>458</v>
      </c>
      <c r="C714" s="789" t="s">
        <v>412</v>
      </c>
      <c r="D714" s="487" t="s">
        <v>478</v>
      </c>
      <c r="E714" s="820" t="s">
        <v>418</v>
      </c>
      <c r="F714" s="791">
        <f t="shared" si="353"/>
      </c>
      <c r="G714" s="791">
        <v>3277.0099999999998</v>
      </c>
      <c r="H714" s="791">
        <v>1850.24</v>
      </c>
      <c r="I714" s="793">
        <v>0</v>
      </c>
      <c r="J714" s="480">
        <v>7</v>
      </c>
      <c r="K714" s="791">
        <v>16505.550000000017</v>
      </c>
      <c r="L714" s="480">
        <v>1</v>
      </c>
      <c r="M714" s="791">
        <v>5096.52</v>
      </c>
      <c r="N714" s="794">
        <v>1</v>
      </c>
      <c r="O714" s="479">
        <f t="shared" si="33"/>
      </c>
      <c r="P714" s="817"/>
      <c r="Q714" s="796">
        <f t="shared" si="704"/>
      </c>
      <c r="R714" s="480">
        <f t="shared" si="793"/>
      </c>
      <c r="S714" s="477">
        <f t="shared" si="875"/>
      </c>
      <c r="T714" s="797">
        <f t="shared" si="118"/>
      </c>
      <c r="U714" s="797">
        <f t="shared" si="574"/>
      </c>
      <c r="V714" s="797">
        <f t="shared" si="134"/>
      </c>
      <c r="W714" s="794">
        <v>8</v>
      </c>
      <c r="X714" s="797">
        <f t="shared" si="77"/>
      </c>
      <c r="Y714" s="797">
        <f t="shared" si="59"/>
      </c>
      <c r="Z714" s="797">
        <f t="shared" si="488"/>
      </c>
      <c r="AA714" s="797">
        <f t="shared" si="171"/>
      </c>
      <c r="AB714" s="797">
        <f t="shared" si="212"/>
      </c>
      <c r="AC714" s="479">
        <f t="shared" si="685"/>
      </c>
      <c r="AD714" s="479">
        <f t="shared" si="93"/>
      </c>
      <c r="AE714" s="479">
        <f t="shared" si="380"/>
      </c>
      <c r="AF714" s="479">
        <f t="shared" si="504"/>
      </c>
      <c r="AG714" s="479">
        <f t="shared" si="187"/>
      </c>
      <c r="AH714" s="479">
        <f t="shared" si="228"/>
      </c>
      <c r="AI714" s="479">
        <f t="shared" si="900"/>
      </c>
      <c r="AJ714" s="794">
        <v>48</v>
      </c>
      <c r="AK714" s="798">
        <v>30863</v>
      </c>
      <c r="AL714" s="798">
        <v>782</v>
      </c>
      <c r="AM714" s="798">
        <v>819</v>
      </c>
      <c r="AN714" s="798">
        <v>125</v>
      </c>
      <c r="AO714" s="478">
        <v>44</v>
      </c>
      <c r="AP714" s="798">
        <v>105</v>
      </c>
      <c r="AQ714" s="480">
        <v>132</v>
      </c>
      <c r="AR714" s="478">
        <v>8</v>
      </c>
      <c r="AS714" s="798">
        <v>6</v>
      </c>
      <c r="AT714" s="798">
        <v>0</v>
      </c>
      <c r="AU714" s="798">
        <v>24</v>
      </c>
      <c r="AV714" s="630"/>
      <c r="AW714" s="630"/>
      <c r="AX714" s="799">
        <f t="shared" si="658"/>
      </c>
    </row>
    <row r="715">
      <c r="A715" s="800"/>
      <c r="B715" s="805" t="s">
        <v>397</v>
      </c>
      <c r="C715" s="805"/>
      <c r="D715" s="805"/>
      <c r="E715" s="805"/>
      <c r="F715" s="506">
        <f>SUM(F711:F714)</f>
      </c>
      <c r="G715" s="506">
        <f>SUM(G711:G714)</f>
      </c>
      <c r="H715" s="506">
        <f>SUM(H711:H714)</f>
      </c>
      <c r="I715" s="817">
        <f>SUM(I711:I714)</f>
      </c>
      <c r="J715" s="508">
        <f>SUM(J711:J714)</f>
      </c>
      <c r="K715" s="506">
        <f>SUM(K711:K714)</f>
      </c>
      <c r="L715" s="508">
        <f>SUM(L711:L714)</f>
      </c>
      <c r="M715" s="506">
        <f>SUM(M711:M714)</f>
      </c>
      <c r="N715" s="808">
        <f>SUM(N711:N714)</f>
      </c>
      <c r="O715" s="504">
        <f t="shared" si="33"/>
      </c>
      <c r="P715" s="818">
        <f>SUM(P712:P714)</f>
      </c>
      <c r="Q715" s="796">
        <f t="shared" si="704"/>
      </c>
      <c r="R715" s="505">
        <f>SUM(R711:R714)</f>
      </c>
      <c r="S715" s="502">
        <f>SUM(S711:S714)</f>
      </c>
      <c r="T715" s="509">
        <f t="shared" si="118"/>
      </c>
      <c r="U715" s="509">
        <f t="shared" si="574"/>
      </c>
      <c r="V715" s="509">
        <f t="shared" si="134"/>
      </c>
      <c r="W715" s="808">
        <f>SUM(W711:W714)</f>
      </c>
      <c r="X715" s="509">
        <f t="shared" si="77"/>
      </c>
      <c r="Y715" s="509">
        <f t="shared" si="59"/>
      </c>
      <c r="Z715" s="509">
        <f t="shared" si="488"/>
      </c>
      <c r="AA715" s="509">
        <f t="shared" si="171"/>
      </c>
      <c r="AB715" s="509">
        <f t="shared" si="212"/>
      </c>
      <c r="AC715" s="504">
        <f t="shared" si="685"/>
      </c>
      <c r="AD715" s="504">
        <f t="shared" si="93"/>
      </c>
      <c r="AE715" s="504">
        <f t="shared" si="380"/>
      </c>
      <c r="AF715" s="504">
        <f t="shared" si="504"/>
      </c>
      <c r="AG715" s="504">
        <f t="shared" si="187"/>
      </c>
      <c r="AH715" s="504">
        <f t="shared" si="228"/>
      </c>
      <c r="AI715" s="504">
        <f t="shared" si="900"/>
      </c>
      <c r="AJ715" s="808">
        <f>AVERAGE(AJ711:AJ714)</f>
      </c>
      <c r="AK715" s="808">
        <f>SUM(AK711:AK714)</f>
      </c>
      <c r="AL715" s="808">
        <f>SUM(AL711:AL714)</f>
      </c>
      <c r="AM715" s="808">
        <f>SUM(AM711:AM714)</f>
      </c>
      <c r="AN715" s="808">
        <f>SUM(AN711:AN714)</f>
      </c>
      <c r="AO715" s="808">
        <f>SUM(AO711:AO714)</f>
      </c>
      <c r="AP715" s="808">
        <f>SUM(AP711:AP714)</f>
      </c>
      <c r="AQ715" s="808">
        <f>SUM(AQ711:AQ714)</f>
      </c>
      <c r="AR715" s="808">
        <f>SUM(AR711:AR714)</f>
      </c>
      <c r="AS715" s="808">
        <f>SUM(AS711:AS714)</f>
      </c>
      <c r="AT715" s="808">
        <f>SUM(AT711:AT714)</f>
      </c>
      <c r="AU715" s="808">
        <f>SUM(AU711:AU714)</f>
      </c>
      <c r="AV715" s="654"/>
      <c r="AW715" s="654"/>
      <c r="AX715" s="808">
        <f>SUM(AX711:AX714)</f>
      </c>
    </row>
    <row customHeight="true" ht="18.452380952380953" r="716">
      <c r="A716" s="800"/>
      <c r="B716" s="788" t="s">
        <v>458</v>
      </c>
      <c r="C716" s="789" t="s">
        <v>412</v>
      </c>
      <c r="D716" s="487" t="s">
        <v>398</v>
      </c>
      <c r="E716" s="790" t="s">
        <v>419</v>
      </c>
      <c r="F716" s="791">
        <f t="shared" ref="F716:F717" si="354">G716+H716+I716</f>
      </c>
      <c r="G716" s="792">
        <v>2563.95</v>
      </c>
      <c r="H716" s="791">
        <v>1679.69</v>
      </c>
      <c r="I716" s="793">
        <v>0</v>
      </c>
      <c r="J716" s="480">
        <v>4</v>
      </c>
      <c r="K716" s="791">
        <v>10199.479999999981</v>
      </c>
      <c r="L716" s="480">
        <v>0</v>
      </c>
      <c r="M716" s="791">
        <v>0</v>
      </c>
      <c r="N716" s="794">
        <v>0</v>
      </c>
      <c r="O716" s="479">
        <f t="shared" si="33"/>
      </c>
      <c r="P716" s="795"/>
      <c r="Q716" s="796">
        <f t="shared" si="704"/>
      </c>
      <c r="R716" s="480">
        <f t="shared" ref="R716:R717" si="794">J716+L716</f>
      </c>
      <c r="S716" s="477">
        <f t="shared" ref="S716:S717" si="876">K716+M716</f>
      </c>
      <c r="T716" s="797">
        <f t="shared" si="118"/>
      </c>
      <c r="U716" s="797">
        <f t="shared" si="574"/>
      </c>
      <c r="V716" s="797">
        <f t="shared" si="134"/>
      </c>
      <c r="W716" s="794">
        <v>3</v>
      </c>
      <c r="X716" s="797">
        <f t="shared" si="77"/>
      </c>
      <c r="Y716" s="797">
        <f t="shared" si="59"/>
      </c>
      <c r="Z716" s="797">
        <f t="shared" si="488"/>
      </c>
      <c r="AA716" s="797">
        <f t="shared" si="171"/>
      </c>
      <c r="AB716" s="797">
        <f t="shared" si="212"/>
      </c>
      <c r="AC716" s="479">
        <f t="shared" si="685"/>
      </c>
      <c r="AD716" s="479">
        <f t="shared" si="93"/>
      </c>
      <c r="AE716" s="479">
        <f t="shared" si="380"/>
      </c>
      <c r="AF716" s="479">
        <f t="shared" si="504"/>
      </c>
      <c r="AG716" s="479">
        <f t="shared" si="187"/>
      </c>
      <c r="AH716" s="479">
        <f t="shared" si="228"/>
      </c>
      <c r="AI716" s="479">
        <f t="shared" si="900"/>
      </c>
      <c r="AJ716" s="794">
        <v>48</v>
      </c>
      <c r="AK716" s="798">
        <v>40302</v>
      </c>
      <c r="AL716" s="798">
        <v>889</v>
      </c>
      <c r="AM716" s="798">
        <v>948</v>
      </c>
      <c r="AN716" s="798">
        <v>127</v>
      </c>
      <c r="AO716" s="487">
        <v>17</v>
      </c>
      <c r="AP716" s="798">
        <v>58</v>
      </c>
      <c r="AQ716" s="789">
        <v>108</v>
      </c>
      <c r="AR716" s="487">
        <v>4</v>
      </c>
      <c r="AS716" s="798">
        <v>10</v>
      </c>
      <c r="AT716" s="798">
        <v>2</v>
      </c>
      <c r="AU716" s="798">
        <v>31</v>
      </c>
      <c r="AV716" s="630"/>
      <c r="AW716" s="630"/>
      <c r="AX716" s="799">
        <f t="shared" ref="AX716:AX717" si="659">COUNT(AU716)</f>
      </c>
    </row>
    <row customHeight="true" ht="18.452380952380953" r="717">
      <c r="A717" s="800"/>
      <c r="B717" s="801" t="s">
        <v>458</v>
      </c>
      <c r="C717" s="802" t="s">
        <v>412</v>
      </c>
      <c r="D717" s="487" t="s">
        <v>398</v>
      </c>
      <c r="E717" s="803" t="s">
        <v>420</v>
      </c>
      <c r="F717" s="804">
        <f t="shared" si="354"/>
      </c>
      <c r="G717" s="791">
        <v>2118.65</v>
      </c>
      <c r="H717" s="791">
        <v>1725.67</v>
      </c>
      <c r="I717" s="793">
        <v>0</v>
      </c>
      <c r="J717" s="486">
        <v>4</v>
      </c>
      <c r="K717" s="791">
        <v>8294.48999999999</v>
      </c>
      <c r="L717" s="480">
        <v>0</v>
      </c>
      <c r="M717" s="791">
        <v>0</v>
      </c>
      <c r="N717" s="794">
        <v>1</v>
      </c>
      <c r="O717" s="479">
        <f t="shared" si="33"/>
      </c>
      <c r="P717" s="795"/>
      <c r="Q717" s="796">
        <f t="shared" si="704"/>
      </c>
      <c r="R717" s="480">
        <f t="shared" si="794"/>
      </c>
      <c r="S717" s="477">
        <f t="shared" si="876"/>
      </c>
      <c r="T717" s="797">
        <f t="shared" si="118"/>
      </c>
      <c r="U717" s="797">
        <f t="shared" si="574"/>
      </c>
      <c r="V717" s="797">
        <f t="shared" si="134"/>
      </c>
      <c r="W717" s="794">
        <v>4</v>
      </c>
      <c r="X717" s="797">
        <f t="shared" si="77"/>
      </c>
      <c r="Y717" s="797">
        <f t="shared" si="59"/>
      </c>
      <c r="Z717" s="797">
        <f t="shared" si="488"/>
      </c>
      <c r="AA717" s="797">
        <f t="shared" si="171"/>
      </c>
      <c r="AB717" s="797">
        <f t="shared" si="212"/>
      </c>
      <c r="AC717" s="479">
        <f t="shared" si="685"/>
      </c>
      <c r="AD717" s="479">
        <f t="shared" si="93"/>
      </c>
      <c r="AE717" s="479">
        <f t="shared" si="380"/>
      </c>
      <c r="AF717" s="479">
        <f t="shared" si="504"/>
      </c>
      <c r="AG717" s="479">
        <f t="shared" si="187"/>
      </c>
      <c r="AH717" s="479">
        <f t="shared" si="228"/>
      </c>
      <c r="AI717" s="479">
        <f t="shared" si="900"/>
      </c>
      <c r="AJ717" s="794">
        <v>47</v>
      </c>
      <c r="AK717" s="798">
        <v>41929</v>
      </c>
      <c r="AL717" s="798">
        <v>891</v>
      </c>
      <c r="AM717" s="798">
        <v>958</v>
      </c>
      <c r="AN717" s="798">
        <v>111</v>
      </c>
      <c r="AO717" s="487">
        <v>12</v>
      </c>
      <c r="AP717" s="798">
        <v>59</v>
      </c>
      <c r="AQ717" s="789">
        <v>90</v>
      </c>
      <c r="AR717" s="487">
        <v>4</v>
      </c>
      <c r="AS717" s="798">
        <v>5</v>
      </c>
      <c r="AT717" s="798">
        <v>2</v>
      </c>
      <c r="AU717" s="798">
        <v>38</v>
      </c>
      <c r="AV717" s="630"/>
      <c r="AW717" s="630"/>
      <c r="AX717" s="799">
        <f t="shared" si="659"/>
      </c>
    </row>
    <row customHeight="true" ht="18.452380952380953" r="718">
      <c r="A718" s="800"/>
      <c r="B718" s="805" t="s">
        <v>397</v>
      </c>
      <c r="C718" s="805"/>
      <c r="D718" s="805"/>
      <c r="E718" s="805"/>
      <c r="F718" s="506">
        <f>SUM(F716:F717)</f>
      </c>
      <c r="G718" s="806">
        <f>SUM(G716:G717)</f>
      </c>
      <c r="H718" s="807">
        <f>SUM(H716:H717)</f>
      </c>
      <c r="I718" s="817">
        <f>SUM(I716:I717)</f>
      </c>
      <c r="J718" s="508">
        <f>SUM(J716:J717)</f>
      </c>
      <c r="K718" s="506">
        <f>SUM(K716:K717)</f>
      </c>
      <c r="L718" s="508">
        <f>SUM(L716:L717)</f>
      </c>
      <c r="M718" s="506">
        <f>SUM(M716:M717)</f>
      </c>
      <c r="N718" s="808">
        <f>SUM(N716:N717)</f>
      </c>
      <c r="O718" s="504">
        <f t="shared" si="33"/>
      </c>
      <c r="P718" s="809">
        <f>SUM(P716:P717)</f>
      </c>
      <c r="Q718" s="796">
        <f t="shared" si="704"/>
      </c>
      <c r="R718" s="505">
        <f>SUM(R716:R717)</f>
      </c>
      <c r="S718" s="502">
        <f>SUM(S716:S717)</f>
      </c>
      <c r="T718" s="509">
        <f t="shared" si="118"/>
      </c>
      <c r="U718" s="509">
        <f t="shared" si="574"/>
      </c>
      <c r="V718" s="509">
        <f t="shared" si="134"/>
      </c>
      <c r="W718" s="808">
        <f>SUM(W716:W717)</f>
      </c>
      <c r="X718" s="509">
        <f t="shared" si="77"/>
      </c>
      <c r="Y718" s="509">
        <f t="shared" si="59"/>
      </c>
      <c r="Z718" s="509">
        <f t="shared" si="488"/>
      </c>
      <c r="AA718" s="509">
        <f t="shared" si="171"/>
      </c>
      <c r="AB718" s="509">
        <f t="shared" si="212"/>
      </c>
      <c r="AC718" s="504">
        <f t="shared" si="685"/>
      </c>
      <c r="AD718" s="504">
        <f t="shared" si="93"/>
      </c>
      <c r="AE718" s="504">
        <f t="shared" si="380"/>
      </c>
      <c r="AF718" s="504">
        <f t="shared" si="504"/>
      </c>
      <c r="AG718" s="504">
        <f t="shared" si="187"/>
      </c>
      <c r="AH718" s="504">
        <f t="shared" si="228"/>
      </c>
      <c r="AI718" s="504">
        <f t="shared" si="900"/>
      </c>
      <c r="AJ718" s="808">
        <f>AVERAGE(AJ716:AJ717)</f>
      </c>
      <c r="AK718" s="808">
        <f>SUM(AK716:AK717)</f>
      </c>
      <c r="AL718" s="808">
        <f>SUM(AL716:AL717)</f>
      </c>
      <c r="AM718" s="808">
        <f>SUM(AM716:AM717)</f>
      </c>
      <c r="AN718" s="808">
        <f>SUM(AN716:AN717)</f>
      </c>
      <c r="AO718" s="508">
        <f>SUM(AO716:AO717)</f>
      </c>
      <c r="AP718" s="808">
        <f>SUM(AP716:AP717)</f>
      </c>
      <c r="AQ718" s="508">
        <f>SUM(AQ716:AQ717)</f>
      </c>
      <c r="AR718" s="508">
        <f>SUM(AR716:AR717)</f>
      </c>
      <c r="AS718" s="808">
        <f>SUM(AS716:AS717)</f>
      </c>
      <c r="AT718" s="808">
        <f>SUM(AT716:AT717)</f>
      </c>
      <c r="AU718" s="808">
        <f>SUM(AU716:AU717)</f>
      </c>
      <c r="AV718" s="654"/>
      <c r="AW718" s="654"/>
      <c r="AX718" s="808">
        <f>SUM(AX716:AX717)</f>
      </c>
    </row>
    <row r="719">
      <c r="A719" s="800"/>
      <c r="B719" s="521" t="s">
        <v>421</v>
      </c>
      <c r="C719" s="521"/>
      <c r="D719" s="521"/>
      <c r="E719" s="521"/>
      <c r="F719" s="822">
        <f>F715+F710+F705+F700+F695+F718</f>
      </c>
      <c r="G719" s="822">
        <f>G715+G710+G705+G700+G695+G718</f>
      </c>
      <c r="H719" s="822">
        <f>H715+H710+H705+H700+H695+H718</f>
      </c>
      <c r="I719" s="822">
        <f>I715+I710+I705+I700+I695+I718</f>
      </c>
      <c r="J719" s="822">
        <f>J715+J710+J705+J700+J695+J718</f>
      </c>
      <c r="K719" s="822">
        <f>K715+K710+K705+K700+K695+K718</f>
      </c>
      <c r="L719" s="822">
        <f>L715+L710+L705+L700+L695+L718</f>
      </c>
      <c r="M719" s="822">
        <f>M715+M710+M705+M700+M695+M718</f>
      </c>
      <c r="N719" s="822">
        <f>N715+N710+N705+N700+N695+N718</f>
      </c>
      <c r="O719" s="822">
        <f>O715+O710+O705+O700+O695+O718</f>
      </c>
      <c r="P719" s="823">
        <f>P715+P710+P705+P700+P695</f>
      </c>
      <c r="Q719" s="824">
        <f t="shared" si="704"/>
      </c>
      <c r="R719" s="524">
        <f>R715+R710+R705+R700+R695+R718</f>
      </c>
      <c r="S719" s="524">
        <f>S715+S710+S705+S700+S695+S718</f>
      </c>
      <c r="T719" s="822">
        <f t="shared" si="118"/>
      </c>
      <c r="U719" s="822">
        <f t="shared" si="574"/>
      </c>
      <c r="V719" s="822">
        <f t="shared" si="134"/>
      </c>
      <c r="W719" s="524">
        <f>W715+W710+W705+W700+W695+W718</f>
      </c>
      <c r="X719" s="822">
        <f t="shared" si="77"/>
      </c>
      <c r="Y719" s="822">
        <f t="shared" si="59"/>
      </c>
      <c r="Z719" s="822">
        <f t="shared" si="488"/>
      </c>
      <c r="AA719" s="822">
        <f t="shared" si="171"/>
      </c>
      <c r="AB719" s="822">
        <f t="shared" si="212"/>
      </c>
      <c r="AC719" s="527">
        <f t="shared" si="685"/>
      </c>
      <c r="AD719" s="527">
        <f t="shared" si="93"/>
      </c>
      <c r="AE719" s="527">
        <f t="shared" si="380"/>
      </c>
      <c r="AF719" s="527">
        <f t="shared" si="504"/>
      </c>
      <c r="AG719" s="527">
        <f t="shared" si="187"/>
      </c>
      <c r="AH719" s="527">
        <f t="shared" si="228"/>
      </c>
      <c r="AI719" s="527">
        <f t="shared" si="900"/>
      </c>
      <c r="AJ719" s="825"/>
      <c r="AK719" s="524">
        <f>AK715+AK710+AK705+AK700+AK695+AK718</f>
      </c>
      <c r="AL719" s="524">
        <f>AL715+AL710+AL705+AL700+AL695+AL718</f>
      </c>
      <c r="AM719" s="524">
        <f>AM715+AM710+AM705+AM700+AM695+AM718</f>
      </c>
      <c r="AN719" s="524">
        <f>AN715+AN710+AN705+AN700+AN695+AN718</f>
      </c>
      <c r="AO719" s="524">
        <f>AO715+AO710+AO705+AO700+AO695+AO718</f>
      </c>
      <c r="AP719" s="524">
        <f>AP715+AP710+AP705+AP700+AP695+AP718</f>
      </c>
      <c r="AQ719" s="524">
        <f>AQ715+AQ710+AQ705+AQ700+AQ695+AQ718</f>
      </c>
      <c r="AR719" s="524">
        <f>AR715+AR710+AR705+AR700+AR695+AR718</f>
      </c>
      <c r="AS719" s="524">
        <f>AS715+AS710+AS705+AS700+AS695+AS718</f>
      </c>
      <c r="AT719" s="524">
        <f>AT715+AT710+AT705+AT700+AT695+AT718</f>
      </c>
      <c r="AU719" s="524">
        <f>AU715+AU710+AU705+AU700+AU695+AU718</f>
      </c>
      <c r="AV719" s="677"/>
      <c r="AW719" s="677"/>
      <c r="AX719" s="825">
        <f>AX715+AX710+AX705+AX700+AX695+AX718</f>
      </c>
    </row>
    <row r="720">
      <c r="A720" s="787" t="s">
        <v>479</v>
      </c>
      <c r="B720" s="788" t="s">
        <v>458</v>
      </c>
      <c r="C720" s="789" t="s">
        <v>412</v>
      </c>
      <c r="D720" s="487" t="s">
        <v>398</v>
      </c>
      <c r="E720" s="790" t="s">
        <v>393</v>
      </c>
      <c r="F720" s="791">
        <f t="shared" ref="F720:F721" si="355">G720+H720+I720</f>
      </c>
      <c r="G720" s="792">
        <v>839.89</v>
      </c>
      <c r="H720" s="791">
        <v>1072.91</v>
      </c>
      <c r="I720" s="793">
        <v>0</v>
      </c>
      <c r="J720" s="478">
        <v>2</v>
      </c>
      <c r="K720" s="791">
        <v>4543.11</v>
      </c>
      <c r="L720" s="478">
        <v>0</v>
      </c>
      <c r="M720" s="826">
        <v>0</v>
      </c>
      <c r="N720" s="794">
        <v>0</v>
      </c>
      <c r="O720" s="479">
        <f t="shared" ref="O720:O722" si="34">N720/R720</f>
      </c>
      <c r="P720" s="795"/>
      <c r="Q720" s="796">
        <f t="shared" si="704"/>
      </c>
      <c r="R720" s="480">
        <f t="shared" ref="R720:R721" si="795">J720+L720</f>
      </c>
      <c r="S720" s="477">
        <f t="shared" ref="S720:S721" si="877">K720+M720</f>
      </c>
      <c r="T720" s="797">
        <f t="shared" si="118"/>
      </c>
      <c r="U720" s="797">
        <f t="shared" si="574"/>
      </c>
      <c r="V720" s="797">
        <f t="shared" si="134"/>
      </c>
      <c r="W720" s="794">
        <v>2</v>
      </c>
      <c r="X720" s="797">
        <f t="shared" si="77"/>
      </c>
      <c r="Y720" s="797">
        <f t="shared" si="59"/>
      </c>
      <c r="Z720" s="797">
        <f t="shared" si="488"/>
      </c>
      <c r="AA720" s="797">
        <f t="shared" si="171"/>
      </c>
      <c r="AB720" s="797">
        <f t="shared" si="212"/>
      </c>
      <c r="AC720" s="479">
        <f t="shared" si="685"/>
      </c>
      <c r="AD720" s="479">
        <f t="shared" si="93"/>
      </c>
      <c r="AE720" s="479">
        <f t="shared" si="380"/>
      </c>
      <c r="AF720" s="479">
        <f t="shared" si="504"/>
      </c>
      <c r="AG720" s="479">
        <f t="shared" si="187"/>
      </c>
      <c r="AH720" s="479">
        <f t="shared" si="228"/>
      </c>
      <c r="AI720" s="479">
        <f t="shared" si="900"/>
      </c>
      <c r="AJ720" s="794">
        <v>48</v>
      </c>
      <c r="AK720" s="794">
        <v>24506</v>
      </c>
      <c r="AL720" s="794">
        <v>444</v>
      </c>
      <c r="AM720" s="794">
        <v>534</v>
      </c>
      <c r="AN720" s="794">
        <v>58</v>
      </c>
      <c r="AO720" s="487">
        <v>12</v>
      </c>
      <c r="AP720" s="794">
        <v>58</v>
      </c>
      <c r="AQ720" s="487">
        <v>59</v>
      </c>
      <c r="AR720" s="487">
        <v>2</v>
      </c>
      <c r="AS720" s="794">
        <v>7</v>
      </c>
      <c r="AT720" s="794">
        <v>0</v>
      </c>
      <c r="AU720" s="794">
        <v>17</v>
      </c>
      <c r="AV720" s="630"/>
      <c r="AW720" s="630"/>
      <c r="AX720" s="799">
        <f t="shared" ref="AX720:AX721" si="660">COUNT(AU720)</f>
      </c>
    </row>
    <row r="721">
      <c r="A721" s="787"/>
      <c r="B721" s="801" t="s">
        <v>458</v>
      </c>
      <c r="C721" s="802" t="s">
        <v>412</v>
      </c>
      <c r="D721" s="487" t="s">
        <v>398</v>
      </c>
      <c r="E721" s="803" t="s">
        <v>396</v>
      </c>
      <c r="F721" s="804">
        <f t="shared" si="355"/>
      </c>
      <c r="G721" s="791">
        <v>377.65</v>
      </c>
      <c r="H721" s="791">
        <v>471.8</v>
      </c>
      <c r="I721" s="793">
        <v>0</v>
      </c>
      <c r="J721" s="482">
        <v>1</v>
      </c>
      <c r="K721" s="791">
        <v>2548.26</v>
      </c>
      <c r="L721" s="478">
        <v>0</v>
      </c>
      <c r="M721" s="826">
        <v>0</v>
      </c>
      <c r="N721" s="794">
        <v>0</v>
      </c>
      <c r="O721" s="479">
        <f t="shared" si="34"/>
      </c>
      <c r="P721" s="795"/>
      <c r="Q721" s="796">
        <f t="shared" si="704"/>
      </c>
      <c r="R721" s="480">
        <f t="shared" si="795"/>
      </c>
      <c r="S721" s="477">
        <f t="shared" si="877"/>
      </c>
      <c r="T721" s="797">
        <f t="shared" si="118"/>
      </c>
      <c r="U721" s="797">
        <f t="shared" si="574"/>
      </c>
      <c r="V721" s="797">
        <f t="shared" si="134"/>
      </c>
      <c r="W721" s="794">
        <v>1</v>
      </c>
      <c r="X721" s="797">
        <f t="shared" si="77"/>
      </c>
      <c r="Y721" s="797">
        <f t="shared" si="59"/>
      </c>
      <c r="Z721" s="797">
        <f t="shared" si="488"/>
      </c>
      <c r="AA721" s="797">
        <f t="shared" si="171"/>
      </c>
      <c r="AB721" s="797">
        <f t="shared" si="212"/>
      </c>
      <c r="AC721" s="479">
        <f t="shared" si="685"/>
      </c>
      <c r="AD721" s="479">
        <f t="shared" si="93"/>
      </c>
      <c r="AE721" s="479">
        <f t="shared" si="380"/>
      </c>
      <c r="AF721" s="479">
        <f t="shared" si="504"/>
      </c>
      <c r="AG721" s="479">
        <f t="shared" si="187"/>
      </c>
      <c r="AH721" s="479">
        <f t="shared" si="228"/>
      </c>
      <c r="AI721" s="479">
        <f t="shared" si="900"/>
      </c>
      <c r="AJ721" s="794">
        <v>48</v>
      </c>
      <c r="AK721" s="794">
        <v>10713</v>
      </c>
      <c r="AL721" s="794">
        <v>211</v>
      </c>
      <c r="AM721" s="794">
        <v>252</v>
      </c>
      <c r="AN721" s="794">
        <v>33</v>
      </c>
      <c r="AO721" s="487">
        <v>5</v>
      </c>
      <c r="AP721" s="794">
        <v>25</v>
      </c>
      <c r="AQ721" s="487">
        <v>33</v>
      </c>
      <c r="AR721" s="487">
        <v>2</v>
      </c>
      <c r="AS721" s="794">
        <v>5</v>
      </c>
      <c r="AT721" s="794">
        <v>0</v>
      </c>
      <c r="AU721" s="794">
        <v>13</v>
      </c>
      <c r="AV721" s="630"/>
      <c r="AW721" s="630"/>
      <c r="AX721" s="799">
        <f t="shared" si="660"/>
      </c>
    </row>
    <row r="722">
      <c r="A722" s="787"/>
      <c r="B722" s="805" t="s">
        <v>397</v>
      </c>
      <c r="C722" s="805"/>
      <c r="D722" s="805"/>
      <c r="E722" s="805"/>
      <c r="F722" s="506">
        <f>SUM(F720:F721)</f>
      </c>
      <c r="G722" s="806">
        <f>SUM(G720:G721)</f>
      </c>
      <c r="H722" s="807">
        <f>SUM(H720:H721)</f>
      </c>
      <c r="I722" s="817">
        <f>SUM(I720:I721)</f>
      </c>
      <c r="J722" s="508">
        <f>SUM(J720:J721)</f>
      </c>
      <c r="K722" s="506">
        <f>SUM(K720:K721)</f>
      </c>
      <c r="L722" s="508">
        <f>SUM(L720:L721)</f>
      </c>
      <c r="M722" s="508">
        <f>SUM(M720:M721)</f>
      </c>
      <c r="N722" s="808">
        <f>SUM(N720:N721)</f>
      </c>
      <c r="O722" s="504">
        <f t="shared" si="34"/>
      </c>
      <c r="P722" s="809">
        <f>SUM(P720:P721)</f>
      </c>
      <c r="Q722" s="796">
        <f t="shared" si="704"/>
      </c>
      <c r="R722" s="505">
        <f>SUM(R720:R721)</f>
      </c>
      <c r="S722" s="502">
        <f>SUM(S720:S721)</f>
      </c>
      <c r="T722" s="509">
        <f t="shared" si="118"/>
      </c>
      <c r="U722" s="509">
        <f t="shared" si="574"/>
      </c>
      <c r="V722" s="509">
        <f t="shared" si="134"/>
      </c>
      <c r="W722" s="808">
        <f>SUM(W720:W721)</f>
      </c>
      <c r="X722" s="509">
        <f t="shared" si="77"/>
      </c>
      <c r="Y722" s="509">
        <f t="shared" si="59"/>
      </c>
      <c r="Z722" s="509">
        <f t="shared" si="488"/>
      </c>
      <c r="AA722" s="509">
        <f t="shared" si="171"/>
      </c>
      <c r="AB722" s="509">
        <f t="shared" si="212"/>
      </c>
      <c r="AC722" s="504">
        <f t="shared" si="685"/>
      </c>
      <c r="AD722" s="504">
        <f t="shared" si="93"/>
      </c>
      <c r="AE722" s="504">
        <f t="shared" si="380"/>
      </c>
      <c r="AF722" s="504">
        <f t="shared" si="504"/>
      </c>
      <c r="AG722" s="504">
        <f t="shared" si="187"/>
      </c>
      <c r="AH722" s="504">
        <f t="shared" si="228"/>
      </c>
      <c r="AI722" s="504">
        <f t="shared" si="900"/>
      </c>
      <c r="AJ722" s="808">
        <f>AVERAGE(AJ720:AJ721)</f>
      </c>
      <c r="AK722" s="808">
        <f>SUM(AK720:AK721)</f>
      </c>
      <c r="AL722" s="808">
        <f>SUM(AL720:AL721)</f>
      </c>
      <c r="AM722" s="808">
        <f>SUM(AM720:AM721)</f>
      </c>
      <c r="AN722" s="808">
        <f>SUM(AN720:AN721)</f>
      </c>
      <c r="AO722" s="508">
        <f>SUM(AO720:AO721)</f>
      </c>
      <c r="AP722" s="808">
        <f>SUM(AP720:AP721)</f>
      </c>
      <c r="AQ722" s="508">
        <f>SUM(AQ720:AQ721)</f>
      </c>
      <c r="AR722" s="508">
        <f>SUM(AR720:AR721)</f>
      </c>
      <c r="AS722" s="808">
        <f>SUM(AS720:AS721)</f>
      </c>
      <c r="AT722" s="808">
        <f>SUM(AT720:AT721)</f>
      </c>
      <c r="AU722" s="808">
        <f>SUM(AU720:AU721)</f>
      </c>
      <c r="AV722" s="654"/>
      <c r="AW722" s="654"/>
      <c r="AX722" s="808">
        <f>SUM(AX720:AX721)</f>
      </c>
    </row>
    <row r="723">
      <c r="D723" s="827"/>
      <c r="E723" s="827"/>
      <c r="F723" s="827"/>
      <c r="G723" s="827"/>
      <c r="H723" s="827"/>
      <c r="I723" s="827"/>
    </row>
    <row r="724">
      <c r="D724" s="827"/>
      <c r="E724" s="827"/>
      <c r="F724" s="827"/>
      <c r="G724" s="828"/>
      <c r="H724" s="827"/>
      <c r="I724" s="827"/>
      <c r="J724" s="829"/>
      <c r="N724" s="829"/>
      <c r="O724" s="829"/>
    </row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>
      <c r="A753" s="830"/>
      <c r="B753" s="830"/>
      <c r="C753" s="830"/>
      <c r="D753" s="830"/>
      <c r="E753" s="830"/>
      <c r="F753" s="830"/>
      <c r="G753" s="830"/>
      <c r="H753" s="830"/>
      <c r="I753" s="830"/>
      <c r="J753" s="830"/>
      <c r="K753" s="830"/>
      <c r="L753" s="830"/>
      <c r="M753" s="830"/>
      <c r="N753" s="830"/>
      <c r="O753" s="830"/>
      <c r="P753" s="830"/>
      <c r="Q753" s="830"/>
      <c r="R753" s="830"/>
      <c r="S753" s="830"/>
      <c r="T753" s="830"/>
      <c r="U753" s="830"/>
      <c r="V753" s="830"/>
      <c r="W753" s="830"/>
      <c r="X753" s="830"/>
      <c r="Y753" s="830"/>
      <c r="Z753" s="830"/>
      <c r="AA753" s="830"/>
      <c r="AB753" s="830"/>
      <c r="AC753" s="830"/>
      <c r="AD753" s="830"/>
      <c r="AE753" s="830"/>
      <c r="AF753" s="830"/>
      <c r="AG753" s="830"/>
      <c r="AH753" s="830"/>
      <c r="AI753" s="830"/>
      <c r="AJ753" s="830"/>
      <c r="AK753" s="830"/>
      <c r="AL753" s="830"/>
      <c r="AM753" s="830"/>
      <c r="AN753" s="830"/>
      <c r="AO753" s="830"/>
      <c r="AP753" s="830"/>
      <c r="AQ753" s="830"/>
      <c r="AR753" s="830"/>
      <c r="AS753" s="830"/>
      <c r="AT753" s="830"/>
      <c r="AU753" s="830"/>
      <c r="AV753" s="830"/>
      <c r="AW753" s="830"/>
      <c r="AX753" s="830"/>
    </row>
    <row r="754">
      <c r="A754" s="830"/>
      <c r="B754" s="830"/>
      <c r="C754" s="830"/>
      <c r="D754" s="830"/>
      <c r="E754" s="830"/>
      <c r="F754" s="830"/>
      <c r="G754" s="830"/>
      <c r="H754" s="830"/>
      <c r="I754" s="830"/>
      <c r="J754" s="830"/>
      <c r="K754" s="830"/>
      <c r="L754" s="830"/>
      <c r="M754" s="830"/>
      <c r="N754" s="830"/>
      <c r="O754" s="830"/>
      <c r="P754" s="830"/>
      <c r="Q754" s="830"/>
      <c r="R754" s="830"/>
      <c r="S754" s="830"/>
      <c r="T754" s="830"/>
      <c r="U754" s="830"/>
      <c r="V754" s="830"/>
      <c r="W754" s="830"/>
      <c r="X754" s="830"/>
      <c r="Y754" s="830"/>
      <c r="Z754" s="830"/>
      <c r="AA754" s="830"/>
      <c r="AB754" s="830"/>
      <c r="AC754" s="830"/>
      <c r="AD754" s="830"/>
      <c r="AE754" s="830"/>
      <c r="AF754" s="830"/>
      <c r="AG754" s="830"/>
      <c r="AH754" s="830"/>
      <c r="AI754" s="830"/>
      <c r="AJ754" s="830"/>
      <c r="AK754" s="830"/>
      <c r="AL754" s="830"/>
      <c r="AM754" s="830"/>
      <c r="AN754" s="830"/>
      <c r="AO754" s="830"/>
      <c r="AP754" s="830"/>
      <c r="AQ754" s="830"/>
      <c r="AR754" s="830"/>
      <c r="AS754" s="830"/>
      <c r="AT754" s="830"/>
      <c r="AU754" s="830"/>
      <c r="AV754" s="830"/>
      <c r="AW754" s="830"/>
      <c r="AX754" s="830"/>
    </row>
    <row r="755">
      <c r="A755" s="830"/>
      <c r="B755" s="830"/>
      <c r="C755" s="830"/>
      <c r="D755" s="830"/>
      <c r="E755" s="830"/>
      <c r="F755" s="830"/>
      <c r="G755" s="830"/>
      <c r="H755" s="830"/>
      <c r="I755" s="830"/>
      <c r="J755" s="830"/>
      <c r="K755" s="830"/>
      <c r="L755" s="830"/>
      <c r="M755" s="830"/>
      <c r="N755" s="830"/>
      <c r="O755" s="830"/>
      <c r="P755" s="830"/>
      <c r="Q755" s="830"/>
      <c r="R755" s="830"/>
      <c r="S755" s="830"/>
      <c r="T755" s="830"/>
      <c r="U755" s="830"/>
      <c r="V755" s="830"/>
      <c r="W755" s="830"/>
      <c r="X755" s="830"/>
      <c r="Y755" s="830"/>
      <c r="Z755" s="830"/>
      <c r="AA755" s="830"/>
      <c r="AB755" s="830"/>
      <c r="AC755" s="830"/>
      <c r="AD755" s="830"/>
      <c r="AE755" s="830"/>
      <c r="AF755" s="830"/>
      <c r="AG755" s="830"/>
      <c r="AH755" s="830"/>
      <c r="AI755" s="830"/>
      <c r="AJ755" s="830"/>
      <c r="AK755" s="830"/>
      <c r="AL755" s="830"/>
      <c r="AM755" s="830"/>
      <c r="AN755" s="830"/>
      <c r="AO755" s="830"/>
      <c r="AP755" s="830"/>
      <c r="AQ755" s="830"/>
      <c r="AR755" s="830"/>
      <c r="AS755" s="830"/>
      <c r="AT755" s="830"/>
      <c r="AU755" s="830"/>
      <c r="AV755" s="830"/>
      <c r="AW755" s="830"/>
      <c r="AX755" s="830"/>
    </row>
  </sheetData>
  <mergeCells>
    <mergeCell ref="B710:E710"/>
    <mergeCell ref="B705:E705"/>
    <mergeCell ref="B700:E700"/>
    <mergeCell ref="B695:E695"/>
    <mergeCell ref="AK691:AU691"/>
    <mergeCell ref="Z691:AI691"/>
    <mergeCell ref="T691:Y691"/>
    <mergeCell ref="J691:S691"/>
    <mergeCell ref="F691:I691"/>
    <mergeCell ref="AX690:AX691"/>
    <mergeCell ref="AV690:AW690"/>
    <mergeCell ref="AK690:AU690"/>
    <mergeCell ref="Z690:AI690"/>
    <mergeCell ref="F690:Y690"/>
    <mergeCell ref="B690:E691"/>
    <mergeCell ref="A690:A692"/>
    <mergeCell ref="B602:E602"/>
    <mergeCell ref="B601:E601"/>
    <mergeCell ref="B597:E597"/>
    <mergeCell ref="B591:E591"/>
    <mergeCell ref="B585:E585"/>
    <mergeCell ref="B579:E579"/>
    <mergeCell ref="A577:A602"/>
    <mergeCell ref="J575:S575"/>
    <mergeCell ref="F575:I575"/>
    <mergeCell ref="Z575:AI575"/>
    <mergeCell ref="T575:Y575"/>
    <mergeCell ref="AK575:AU575"/>
    <mergeCell ref="B574:E575"/>
    <mergeCell ref="A574:A576"/>
    <mergeCell ref="Z574:AI574"/>
    <mergeCell ref="F574:Y574"/>
    <mergeCell ref="AK574:AU574"/>
    <mergeCell ref="AV574:AW574"/>
    <mergeCell ref="AX574:AX575"/>
    <mergeCell ref="B573:E573"/>
    <mergeCell ref="B572:E572"/>
    <mergeCell ref="B568:E568"/>
    <mergeCell ref="B562:E562"/>
    <mergeCell ref="B556:E556"/>
    <mergeCell ref="B550:E550"/>
    <mergeCell ref="A548:A573"/>
    <mergeCell ref="J546:S546"/>
    <mergeCell ref="F546:I546"/>
    <mergeCell ref="Z546:AI546"/>
    <mergeCell ref="T546:Y546"/>
    <mergeCell ref="AK546:AU546"/>
    <mergeCell ref="B545:E546"/>
    <mergeCell ref="A545:A547"/>
    <mergeCell ref="Z545:AI545"/>
    <mergeCell ref="F545:Y545"/>
    <mergeCell ref="AK545:AU545"/>
    <mergeCell ref="AV545:AW545"/>
    <mergeCell ref="AX545:AX546"/>
    <mergeCell ref="B544:E544"/>
    <mergeCell ref="B543:E543"/>
    <mergeCell ref="B539:E539"/>
    <mergeCell ref="B533:E533"/>
    <mergeCell ref="B527:E527"/>
    <mergeCell ref="B521:E521"/>
    <mergeCell ref="A519:A544"/>
    <mergeCell ref="J517:S517"/>
    <mergeCell ref="F517:I517"/>
    <mergeCell ref="Z517:AI517"/>
    <mergeCell ref="T517:Y517"/>
    <mergeCell ref="AK517:AU517"/>
    <mergeCell ref="B516:E517"/>
    <mergeCell ref="A516:A518"/>
    <mergeCell ref="Z516:AI516"/>
    <mergeCell ref="F516:Y516"/>
    <mergeCell ref="AK516:AU516"/>
    <mergeCell ref="AV516:AW516"/>
    <mergeCell ref="AX516:AX517"/>
    <mergeCell ref="B486:E486"/>
    <mergeCell ref="B485:E485"/>
    <mergeCell ref="B481:E481"/>
    <mergeCell ref="B475:E475"/>
    <mergeCell ref="B469:E469"/>
    <mergeCell ref="B463:E463"/>
    <mergeCell ref="A461:A486"/>
    <mergeCell ref="J459:S459"/>
    <mergeCell ref="F459:I459"/>
    <mergeCell ref="Z459:AI459"/>
    <mergeCell ref="T459:Y459"/>
    <mergeCell ref="AK459:AU459"/>
    <mergeCell ref="B458:E459"/>
    <mergeCell ref="A458:A460"/>
    <mergeCell ref="Z458:AI458"/>
    <mergeCell ref="F458:Y458"/>
    <mergeCell ref="AK458:AU458"/>
    <mergeCell ref="AV458:AW458"/>
    <mergeCell ref="AX458:AX459"/>
    <mergeCell ref="B428:E428"/>
    <mergeCell ref="B427:E427"/>
    <mergeCell ref="B423:E423"/>
    <mergeCell ref="B417:E417"/>
    <mergeCell ref="B411:E411"/>
    <mergeCell ref="B405:E405"/>
    <mergeCell ref="A403:A428"/>
    <mergeCell ref="J401:S401"/>
    <mergeCell ref="F401:I401"/>
    <mergeCell ref="Z401:AI401"/>
    <mergeCell ref="T401:Y401"/>
    <mergeCell ref="AK401:AU401"/>
    <mergeCell ref="B400:E401"/>
    <mergeCell ref="A400:A402"/>
    <mergeCell ref="Z400:AI400"/>
    <mergeCell ref="F400:Y400"/>
    <mergeCell ref="AK400:AU400"/>
    <mergeCell ref="AV400:AW400"/>
    <mergeCell ref="AX400:AX401"/>
    <mergeCell ref="B341:E341"/>
    <mergeCell ref="B340:E340"/>
    <mergeCell ref="B336:E336"/>
    <mergeCell ref="B330:E330"/>
    <mergeCell ref="B324:E324"/>
    <mergeCell ref="B318:E318"/>
    <mergeCell ref="A316:A341"/>
    <mergeCell ref="J314:S314"/>
    <mergeCell ref="F314:I314"/>
    <mergeCell ref="Z314:AI314"/>
    <mergeCell ref="T314:Y314"/>
    <mergeCell ref="AK314:AU314"/>
    <mergeCell ref="B313:E314"/>
    <mergeCell ref="A313:A315"/>
    <mergeCell ref="Z313:AI313"/>
    <mergeCell ref="F313:Y313"/>
    <mergeCell ref="AK313:AU313"/>
    <mergeCell ref="AV313:AW313"/>
    <mergeCell ref="AX313:AX314"/>
    <mergeCell ref="A255:A257"/>
    <mergeCell ref="B255:E256"/>
    <mergeCell ref="F256:I256"/>
    <mergeCell ref="J256:S256"/>
    <mergeCell ref="A258:A283"/>
    <mergeCell ref="B260:E260"/>
    <mergeCell ref="B266:E266"/>
    <mergeCell ref="B272:E272"/>
    <mergeCell ref="B278:E278"/>
    <mergeCell ref="B282:E282"/>
    <mergeCell ref="B283:E283"/>
    <mergeCell ref="B284:E285"/>
    <mergeCell ref="A284:A286"/>
    <mergeCell ref="J285:S285"/>
    <mergeCell ref="F285:I285"/>
    <mergeCell ref="A287:A312"/>
    <mergeCell ref="B289:E289"/>
    <mergeCell ref="B295:E295"/>
    <mergeCell ref="B301:E301"/>
    <mergeCell ref="B307:E307"/>
    <mergeCell ref="B311:E311"/>
    <mergeCell ref="B312:E312"/>
    <mergeCell ref="B225:E225"/>
    <mergeCell ref="B224:E224"/>
    <mergeCell ref="B220:E220"/>
    <mergeCell ref="B214:E214"/>
    <mergeCell ref="B208:E208"/>
    <mergeCell ref="B202:E202"/>
    <mergeCell ref="A200:A225"/>
    <mergeCell ref="J198:S198"/>
    <mergeCell ref="F198:I198"/>
    <mergeCell ref="B197:E198"/>
    <mergeCell ref="A197:A199"/>
    <mergeCell ref="B226:E227"/>
    <mergeCell ref="A226:A228"/>
    <mergeCell ref="J227:S227"/>
    <mergeCell ref="F227:I227"/>
    <mergeCell ref="A229:A254"/>
    <mergeCell ref="B231:E231"/>
    <mergeCell ref="B237:E237"/>
    <mergeCell ref="B243:E243"/>
    <mergeCell ref="B249:E249"/>
    <mergeCell ref="B253:E253"/>
    <mergeCell ref="B254:E254"/>
    <mergeCell ref="B196:C196"/>
    <mergeCell ref="B195:C195"/>
    <mergeCell ref="B191:C191"/>
    <mergeCell ref="B185:C185"/>
    <mergeCell ref="B179:C179"/>
    <mergeCell ref="B173:C173"/>
    <mergeCell ref="A171:A196"/>
    <mergeCell ref="B169:C169"/>
    <mergeCell ref="A169:A170"/>
    <mergeCell ref="D169:R169"/>
    <mergeCell ref="B168:C168"/>
    <mergeCell ref="B167:C167"/>
    <mergeCell ref="B163:C163"/>
    <mergeCell ref="B157:C157"/>
    <mergeCell ref="B151:C151"/>
    <mergeCell ref="B145:C145"/>
    <mergeCell ref="A143:A168"/>
    <mergeCell ref="B141:C141"/>
    <mergeCell ref="A141:A142"/>
    <mergeCell ref="D141:R141"/>
    <mergeCell ref="B140:C140"/>
    <mergeCell ref="B139:C139"/>
    <mergeCell ref="B135:C135"/>
    <mergeCell ref="B129:C129"/>
    <mergeCell ref="B123:C123"/>
    <mergeCell ref="B117:C117"/>
    <mergeCell ref="A115:A140"/>
    <mergeCell ref="B113:C113"/>
    <mergeCell ref="A113:A114"/>
    <mergeCell ref="D113:R113"/>
    <mergeCell ref="B57:C57"/>
    <mergeCell ref="A57:A58"/>
    <mergeCell ref="A59:A84"/>
    <mergeCell ref="B61:C61"/>
    <mergeCell ref="B67:C67"/>
    <mergeCell ref="B73:C73"/>
    <mergeCell ref="B79:C79"/>
    <mergeCell ref="B83:C83"/>
    <mergeCell ref="B84:C84"/>
    <mergeCell ref="D57:R57"/>
    <mergeCell ref="D1:R1"/>
    <mergeCell ref="B28:C28"/>
    <mergeCell ref="B27:C27"/>
    <mergeCell ref="B23:C23"/>
    <mergeCell ref="B17:C17"/>
    <mergeCell ref="B11:C11"/>
    <mergeCell ref="B5:C5"/>
    <mergeCell ref="A3:A28"/>
    <mergeCell ref="A1:A2"/>
    <mergeCell ref="B1:C1"/>
    <mergeCell ref="B29:C29"/>
    <mergeCell ref="A29:A30"/>
    <mergeCell ref="A31:A56"/>
    <mergeCell ref="B33:C33"/>
    <mergeCell ref="B39:C39"/>
    <mergeCell ref="B45:C45"/>
    <mergeCell ref="B51:C51"/>
    <mergeCell ref="B55:C55"/>
    <mergeCell ref="B56:C56"/>
    <mergeCell ref="D29:R29"/>
    <mergeCell ref="B85:C85"/>
    <mergeCell ref="A85:A86"/>
    <mergeCell ref="D85:R85"/>
    <mergeCell ref="A87:A112"/>
    <mergeCell ref="B89:C89"/>
    <mergeCell ref="B95:C95"/>
    <mergeCell ref="B101:C101"/>
    <mergeCell ref="B107:C107"/>
    <mergeCell ref="B111:C111"/>
    <mergeCell ref="B112:C112"/>
    <mergeCell ref="S85:AN85"/>
    <mergeCell ref="S29:AN29"/>
    <mergeCell ref="S1:AN1"/>
    <mergeCell ref="S57:AN57"/>
    <mergeCell ref="S113:AN113"/>
    <mergeCell ref="S141:AN141"/>
    <mergeCell ref="S169:AN169"/>
    <mergeCell ref="Z227:AI227"/>
    <mergeCell ref="T227:Y227"/>
    <mergeCell ref="AK227:AR227"/>
    <mergeCell ref="Z226:AI226"/>
    <mergeCell ref="F226:Y226"/>
    <mergeCell ref="AS226:AT226"/>
    <mergeCell ref="Z198:AI198"/>
    <mergeCell ref="Z197:AI197"/>
    <mergeCell ref="F197:Y197"/>
    <mergeCell ref="AS197:AT197"/>
    <mergeCell ref="T198:Y198"/>
    <mergeCell ref="AK198:AR198"/>
    <mergeCell ref="Z285:AI285"/>
    <mergeCell ref="T285:Y285"/>
    <mergeCell ref="AK285:AU285"/>
    <mergeCell ref="Z284:AI284"/>
    <mergeCell ref="F284:Y284"/>
    <mergeCell ref="AK284:AU284"/>
    <mergeCell ref="AV284:AW284"/>
    <mergeCell ref="AV255:AW255"/>
    <mergeCell ref="AK255:AU255"/>
    <mergeCell ref="AK256:AU256"/>
    <mergeCell ref="T256:Y256"/>
    <mergeCell ref="Z256:AI256"/>
    <mergeCell ref="F255:Y255"/>
    <mergeCell ref="Z255:AI255"/>
    <mergeCell ref="AX284:AX285"/>
    <mergeCell ref="B342:E343"/>
    <mergeCell ref="A342:A344"/>
    <mergeCell ref="Z342:AI342"/>
    <mergeCell ref="F342:Y342"/>
    <mergeCell ref="AK342:AU342"/>
    <mergeCell ref="AV342:AW342"/>
    <mergeCell ref="AX342:AX343"/>
    <mergeCell ref="J343:S343"/>
    <mergeCell ref="F343:I343"/>
    <mergeCell ref="Z343:AI343"/>
    <mergeCell ref="T343:Y343"/>
    <mergeCell ref="AK343:AU343"/>
    <mergeCell ref="A345:A370"/>
    <mergeCell ref="B347:E347"/>
    <mergeCell ref="B353:E353"/>
    <mergeCell ref="B365:E365"/>
    <mergeCell ref="B369:E369"/>
    <mergeCell ref="B370:E370"/>
    <mergeCell ref="B359:E359"/>
    <mergeCell ref="B371:E372"/>
    <mergeCell ref="A371:A373"/>
    <mergeCell ref="Z371:AI371"/>
    <mergeCell ref="F371:Y371"/>
    <mergeCell ref="AK371:AU371"/>
    <mergeCell ref="AV371:AW371"/>
    <mergeCell ref="AX371:AX372"/>
    <mergeCell ref="J372:S372"/>
    <mergeCell ref="F372:I372"/>
    <mergeCell ref="Z372:AI372"/>
    <mergeCell ref="T372:Y372"/>
    <mergeCell ref="AK372:AU372"/>
    <mergeCell ref="A374:A399"/>
    <mergeCell ref="B376:E376"/>
    <mergeCell ref="B382:E382"/>
    <mergeCell ref="B388:E388"/>
    <mergeCell ref="B394:E394"/>
    <mergeCell ref="B398:E398"/>
    <mergeCell ref="B399:E399"/>
    <mergeCell ref="B429:E430"/>
    <mergeCell ref="A429:A431"/>
    <mergeCell ref="Z429:AI429"/>
    <mergeCell ref="F429:Y429"/>
    <mergeCell ref="AK429:AU429"/>
    <mergeCell ref="AV429:AW429"/>
    <mergeCell ref="AX429:AX430"/>
    <mergeCell ref="J430:S430"/>
    <mergeCell ref="F430:I430"/>
    <mergeCell ref="Z430:AI430"/>
    <mergeCell ref="T430:Y430"/>
    <mergeCell ref="AK430:AU430"/>
    <mergeCell ref="A432:A457"/>
    <mergeCell ref="B434:E434"/>
    <mergeCell ref="B440:E440"/>
    <mergeCell ref="B446:E446"/>
    <mergeCell ref="B452:E452"/>
    <mergeCell ref="B456:E456"/>
    <mergeCell ref="B457:E457"/>
    <mergeCell ref="B487:E488"/>
    <mergeCell ref="A487:A489"/>
    <mergeCell ref="Z487:AI487"/>
    <mergeCell ref="F487:Y487"/>
    <mergeCell ref="AK487:AU487"/>
    <mergeCell ref="AV487:AW487"/>
    <mergeCell ref="AX487:AX488"/>
    <mergeCell ref="J488:S488"/>
    <mergeCell ref="F488:I488"/>
    <mergeCell ref="Z488:AI488"/>
    <mergeCell ref="T488:Y488"/>
    <mergeCell ref="AK488:AU488"/>
    <mergeCell ref="A490:A515"/>
    <mergeCell ref="B492:E492"/>
    <mergeCell ref="B498:E498"/>
    <mergeCell ref="B504:E504"/>
    <mergeCell ref="B510:E510"/>
    <mergeCell ref="B514:E514"/>
    <mergeCell ref="B515:E515"/>
    <mergeCell ref="B603:E604"/>
    <mergeCell ref="A603:A605"/>
    <mergeCell ref="Z603:AI603"/>
    <mergeCell ref="F603:Y603"/>
    <mergeCell ref="AK603:AU603"/>
    <mergeCell ref="AV603:AW603"/>
    <mergeCell ref="AX603:AX604"/>
    <mergeCell ref="J604:S604"/>
    <mergeCell ref="F604:I604"/>
    <mergeCell ref="Z604:AI604"/>
    <mergeCell ref="T604:Y604"/>
    <mergeCell ref="AK604:AU604"/>
    <mergeCell ref="A606:A631"/>
    <mergeCell ref="B608:E608"/>
    <mergeCell ref="B614:E614"/>
    <mergeCell ref="B620:E620"/>
    <mergeCell ref="B626:E626"/>
    <mergeCell ref="B630:E630"/>
    <mergeCell ref="B631:E631"/>
    <mergeCell ref="B632:E633"/>
    <mergeCell ref="A632:A634"/>
    <mergeCell ref="Z632:AI632"/>
    <mergeCell ref="F632:Y632"/>
    <mergeCell ref="AK632:AU632"/>
    <mergeCell ref="AV632:AW632"/>
    <mergeCell ref="AX632:AX633"/>
    <mergeCell ref="J633:S633"/>
    <mergeCell ref="F633:I633"/>
    <mergeCell ref="Z633:AI633"/>
    <mergeCell ref="T633:Y633"/>
    <mergeCell ref="AK633:AU633"/>
    <mergeCell ref="A635:A660"/>
    <mergeCell ref="B637:E637"/>
    <mergeCell ref="B643:E643"/>
    <mergeCell ref="B649:E649"/>
    <mergeCell ref="B655:E655"/>
    <mergeCell ref="B659:E659"/>
    <mergeCell ref="B660:E660"/>
    <mergeCell ref="B661:E662"/>
    <mergeCell ref="A661:A663"/>
    <mergeCell ref="Z661:AI661"/>
    <mergeCell ref="F661:Y661"/>
    <mergeCell ref="AK661:AU661"/>
    <mergeCell ref="AV661:AW661"/>
    <mergeCell ref="AX661:AX662"/>
    <mergeCell ref="J662:S662"/>
    <mergeCell ref="F662:I662"/>
    <mergeCell ref="Z662:AI662"/>
    <mergeCell ref="T662:Y662"/>
    <mergeCell ref="AK662:AU662"/>
    <mergeCell ref="A664:A689"/>
    <mergeCell ref="B666:E666"/>
    <mergeCell ref="B672:E672"/>
    <mergeCell ref="B678:E678"/>
    <mergeCell ref="B684:E684"/>
    <mergeCell ref="B688:E688"/>
    <mergeCell ref="B689:E689"/>
    <mergeCell ref="B715:E715"/>
    <mergeCell ref="B719:E719"/>
    <mergeCell ref="A693:A719"/>
    <mergeCell ref="B718:E718"/>
    <mergeCell ref="B722:E722"/>
    <mergeCell ref="A720:A722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2" min="12" style="0" width="11.211267605633802"/>
    <col collapsed="false" customWidth="true" hidden="false" max="14" min="14" style="0" width="11.211267605633802"/>
    <col collapsed="false" customWidth="true" hidden="false" max="26" min="26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</cols>
  <sheetData>
    <row r="1">
      <c r="A1" s="831"/>
      <c r="B1" s="832" t="s">
        <v>480</v>
      </c>
      <c r="C1" s="832"/>
      <c r="D1" s="833" t="s">
        <v>481</v>
      </c>
      <c r="E1" s="833"/>
      <c r="F1" s="833"/>
      <c r="G1" s="833"/>
      <c r="H1" s="833"/>
      <c r="I1" s="833"/>
      <c r="J1" s="833"/>
      <c r="K1" s="833"/>
      <c r="L1" s="833"/>
      <c r="M1" s="833"/>
      <c r="N1" s="833"/>
      <c r="O1" s="833"/>
      <c r="P1" s="833"/>
      <c r="Q1" s="833"/>
      <c r="R1" s="834" t="s">
        <v>482</v>
      </c>
      <c r="S1" s="834"/>
      <c r="T1" s="834"/>
      <c r="U1" s="834"/>
      <c r="V1" s="834"/>
      <c r="W1" s="834"/>
      <c r="X1" s="834"/>
      <c r="Y1" s="834"/>
      <c r="Z1" s="834"/>
      <c r="AA1" s="834"/>
      <c r="AB1" s="834"/>
      <c r="AC1" s="834"/>
      <c r="AD1" s="834"/>
      <c r="AE1" s="834"/>
      <c r="AF1" s="834"/>
      <c r="AG1" s="834"/>
      <c r="AH1" s="834"/>
      <c r="AI1" s="834"/>
      <c r="AJ1" s="834"/>
      <c r="AK1" s="834"/>
      <c r="AL1" s="834"/>
      <c r="AM1" s="835"/>
    </row>
    <row r="2">
      <c r="A2" s="831"/>
      <c r="B2" s="832" t="s">
        <v>483</v>
      </c>
      <c r="C2" s="832" t="s">
        <v>484</v>
      </c>
      <c r="D2" s="836" t="s">
        <v>485</v>
      </c>
      <c r="E2" s="837" t="s">
        <v>486</v>
      </c>
      <c r="F2" s="837" t="s">
        <v>487</v>
      </c>
      <c r="G2" s="838" t="s">
        <v>488</v>
      </c>
      <c r="H2" s="838" t="s">
        <v>489</v>
      </c>
      <c r="I2" s="838" t="s">
        <v>490</v>
      </c>
      <c r="J2" s="838" t="s">
        <v>491</v>
      </c>
      <c r="K2" s="839" t="s">
        <v>492</v>
      </c>
      <c r="L2" s="840" t="s">
        <v>493</v>
      </c>
      <c r="M2" s="841" t="s">
        <v>494</v>
      </c>
      <c r="N2" s="838" t="s">
        <v>495</v>
      </c>
      <c r="O2" s="841" t="s">
        <v>496</v>
      </c>
      <c r="P2" s="841" t="s">
        <v>497</v>
      </c>
      <c r="Q2" s="841" t="s">
        <v>498</v>
      </c>
      <c r="R2" s="834" t="s">
        <v>499</v>
      </c>
      <c r="S2" s="842" t="s">
        <v>500</v>
      </c>
      <c r="T2" s="842" t="s">
        <v>501</v>
      </c>
      <c r="U2" s="842" t="s">
        <v>502</v>
      </c>
      <c r="V2" s="842" t="s">
        <v>503</v>
      </c>
      <c r="W2" s="843" t="s">
        <v>504</v>
      </c>
      <c r="X2" s="842" t="s">
        <v>505</v>
      </c>
      <c r="Y2" s="844" t="s">
        <v>506</v>
      </c>
      <c r="Z2" s="834" t="s">
        <v>507</v>
      </c>
      <c r="AA2" s="843" t="s">
        <v>508</v>
      </c>
      <c r="AB2" s="843" t="s">
        <v>509</v>
      </c>
      <c r="AC2" s="843" t="s">
        <v>510</v>
      </c>
      <c r="AD2" s="843" t="s">
        <v>511</v>
      </c>
      <c r="AE2" s="843" t="s">
        <v>512</v>
      </c>
      <c r="AF2" s="843" t="s">
        <v>513</v>
      </c>
      <c r="AG2" s="843" t="s">
        <v>514</v>
      </c>
      <c r="AH2" s="843" t="s">
        <v>515</v>
      </c>
      <c r="AI2" s="843" t="s">
        <v>516</v>
      </c>
      <c r="AJ2" s="834" t="s">
        <v>517</v>
      </c>
      <c r="AK2" s="835" t="s">
        <v>518</v>
      </c>
      <c r="AL2" s="835" t="s">
        <v>519</v>
      </c>
      <c r="AM2" s="835" t="s">
        <v>520</v>
      </c>
    </row>
    <row customHeight="true" ht="18.452380952380953" r="3">
      <c r="A3" s="845" t="s">
        <v>521</v>
      </c>
      <c r="B3" s="846" t="s">
        <v>522</v>
      </c>
      <c r="C3" s="847" t="s">
        <v>523</v>
      </c>
      <c r="D3" s="848">
        <f t="shared" ref="D3:D4" si="769">E3+F3</f>
      </c>
      <c r="E3" s="849">
        <v>1215.45</v>
      </c>
      <c r="F3" s="849">
        <v>1917.13</v>
      </c>
      <c r="G3" s="850">
        <v>1</v>
      </c>
      <c r="H3" s="850">
        <v>3815.960000000021</v>
      </c>
      <c r="I3" s="850">
        <v>0</v>
      </c>
      <c r="J3" s="850">
        <v>0</v>
      </c>
      <c r="K3" s="851">
        <f t="shared" ref="K3:K4" si="434">G3+I3</f>
      </c>
      <c r="L3" s="852">
        <f t="shared" ref="L3:L4" si="586">H3+J3</f>
      </c>
      <c r="M3" s="853">
        <f t="shared" ref="M3:M16" si="372">L3/D3</f>
      </c>
      <c r="N3" s="854">
        <v>1</v>
      </c>
      <c r="O3" s="853">
        <f t="shared" ref="O3:O16" si="310">D3/K3</f>
      </c>
      <c r="P3" s="853">
        <f t="shared" ref="P3:P4" si="127">D3/K3</f>
      </c>
      <c r="Q3" s="853">
        <f t="shared" ref="Q3:Q16" si="63">L3/K3</f>
      </c>
      <c r="R3" s="853">
        <f t="shared" ref="R3:R16" si="0">D3/AB3</f>
      </c>
      <c r="S3" s="855">
        <f t="shared" ref="S3:S16" si="983">W3/AA3*1</f>
      </c>
      <c r="T3" s="855">
        <f t="shared" ref="T3:T16" si="921">AB3/AA3</f>
      </c>
      <c r="U3" s="855">
        <f t="shared" ref="U3:U16" si="738">AD3/AA3</f>
      </c>
      <c r="V3" s="855">
        <f t="shared" ref="V3:V16" si="403">AE3/AD3</f>
      </c>
      <c r="W3" s="856">
        <f t="shared" ref="W3:W16" si="341">AC3/X3</f>
      </c>
      <c r="X3" s="857">
        <v>0.0136</v>
      </c>
      <c r="Y3" s="858">
        <v>60</v>
      </c>
      <c r="Z3" s="853">
        <f t="shared" ref="Z3:Z15" si="279">(D3/AA3)*1000</f>
      </c>
      <c r="AA3" s="859">
        <v>41117</v>
      </c>
      <c r="AB3" s="860">
        <v>613</v>
      </c>
      <c r="AC3" s="860">
        <v>107</v>
      </c>
      <c r="AD3" s="860">
        <v>622</v>
      </c>
      <c r="AE3" s="860">
        <v>56</v>
      </c>
      <c r="AF3" s="860">
        <v>6</v>
      </c>
      <c r="AG3" s="860">
        <v>0</v>
      </c>
      <c r="AH3" s="860">
        <v>26</v>
      </c>
      <c r="AI3" s="853">
        <f t="shared" ref="AI3:AI16" si="94">D3/AD3</f>
      </c>
      <c r="AJ3" s="853">
        <f t="shared" ref="AJ3:AJ16" si="31">AM3*1000/D3</f>
      </c>
      <c r="AK3" s="861" t="s">
        <v>524</v>
      </c>
      <c r="AL3" s="862" t="s">
        <v>525</v>
      </c>
      <c r="AM3" s="862">
        <v>18</v>
      </c>
    </row>
    <row customHeight="true" ht="18.452380952380953" r="4">
      <c r="A4" s="845"/>
      <c r="B4" s="846" t="s">
        <v>522</v>
      </c>
      <c r="C4" s="863" t="s">
        <v>526</v>
      </c>
      <c r="D4" s="864">
        <f t="shared" si="769"/>
      </c>
      <c r="E4" s="865">
        <v>1127.59</v>
      </c>
      <c r="F4" s="865">
        <v>1712.5</v>
      </c>
      <c r="G4" s="850">
        <v>6</v>
      </c>
      <c r="H4" s="851">
        <v>13635.770000000019</v>
      </c>
      <c r="I4" s="850">
        <v>0</v>
      </c>
      <c r="J4" s="850">
        <v>0</v>
      </c>
      <c r="K4" s="851">
        <f t="shared" si="434"/>
      </c>
      <c r="L4" s="852">
        <f t="shared" si="586"/>
      </c>
      <c r="M4" s="853">
        <f t="shared" si="372"/>
      </c>
      <c r="N4" s="854">
        <v>6</v>
      </c>
      <c r="O4" s="853">
        <f t="shared" si="310"/>
      </c>
      <c r="P4" s="853">
        <f t="shared" si="127"/>
      </c>
      <c r="Q4" s="853">
        <f t="shared" si="63"/>
      </c>
      <c r="R4" s="853">
        <f t="shared" si="0"/>
      </c>
      <c r="S4" s="855">
        <f t="shared" si="983"/>
      </c>
      <c r="T4" s="855">
        <f t="shared" si="921"/>
      </c>
      <c r="U4" s="855">
        <f t="shared" si="738"/>
      </c>
      <c r="V4" s="855">
        <f t="shared" si="403"/>
      </c>
      <c r="W4" s="856">
        <f t="shared" si="341"/>
      </c>
      <c r="X4" s="857">
        <v>0.0201</v>
      </c>
      <c r="Y4" s="858">
        <v>60</v>
      </c>
      <c r="Z4" s="853">
        <f t="shared" si="279"/>
      </c>
      <c r="AA4" s="860">
        <v>42996</v>
      </c>
      <c r="AB4" s="860">
        <v>830</v>
      </c>
      <c r="AC4" s="860">
        <v>116</v>
      </c>
      <c r="AD4" s="860">
        <v>1008</v>
      </c>
      <c r="AE4" s="860">
        <v>80</v>
      </c>
      <c r="AF4" s="860">
        <v>11</v>
      </c>
      <c r="AG4" s="860">
        <v>2</v>
      </c>
      <c r="AH4" s="860">
        <v>36</v>
      </c>
      <c r="AI4" s="853">
        <f t="shared" si="94"/>
      </c>
      <c r="AJ4" s="853">
        <f t="shared" si="31"/>
      </c>
      <c r="AK4" s="861" t="s">
        <v>524</v>
      </c>
      <c r="AL4" s="862" t="s">
        <v>525</v>
      </c>
      <c r="AM4" s="862">
        <v>21</v>
      </c>
    </row>
    <row customHeight="true" ht="18.452380952380953" r="5">
      <c r="A5" s="845"/>
      <c r="B5" s="866" t="s">
        <v>527</v>
      </c>
      <c r="C5" s="866"/>
      <c r="D5" s="867">
        <f>SUM(D3:D4)</f>
      </c>
      <c r="E5" s="867">
        <f>SUM(E3:E4)</f>
      </c>
      <c r="F5" s="867">
        <f>SUM(F3:F4)</f>
      </c>
      <c r="G5" s="867">
        <f>SUM(G3:G4)</f>
      </c>
      <c r="H5" s="867">
        <f>SUM(H3:H4)</f>
      </c>
      <c r="I5" s="867">
        <f>SUM(I3:I4)</f>
      </c>
      <c r="J5" s="867">
        <f>SUM(J3:J4)</f>
      </c>
      <c r="K5" s="867">
        <f>SUM(K3:K4)</f>
      </c>
      <c r="L5" s="867">
        <f>SUM(L3:L4)</f>
      </c>
      <c r="M5" s="868">
        <f t="shared" si="372"/>
      </c>
      <c r="N5" s="867">
        <f>SUM(N3:N4)</f>
      </c>
      <c r="O5" s="868">
        <f t="shared" si="310"/>
      </c>
      <c r="P5" s="868">
        <f>D5/N5</f>
      </c>
      <c r="Q5" s="868">
        <f t="shared" si="63"/>
      </c>
      <c r="R5" s="868">
        <f t="shared" si="0"/>
      </c>
      <c r="S5" s="869">
        <f t="shared" si="983"/>
      </c>
      <c r="T5" s="869">
        <f t="shared" si="921"/>
      </c>
      <c r="U5" s="869">
        <f t="shared" si="738"/>
      </c>
      <c r="V5" s="869">
        <f t="shared" si="403"/>
      </c>
      <c r="W5" s="870">
        <f t="shared" si="341"/>
      </c>
      <c r="X5" s="869">
        <f>AVERAGE(X3:X4)</f>
      </c>
      <c r="Y5" s="871">
        <f>AVERAGE(Y3:Y4)</f>
      </c>
      <c r="Z5" s="868">
        <f t="shared" si="279"/>
      </c>
      <c r="AA5" s="872">
        <f>SUM(AA3:AA4)</f>
      </c>
      <c r="AB5" s="872">
        <f>SUM(AB3:AB4)</f>
      </c>
      <c r="AC5" s="872">
        <f>SUM(AC3:AC4)</f>
      </c>
      <c r="AD5" s="872">
        <f>SUM(AD3:AD4)</f>
      </c>
      <c r="AE5" s="872">
        <f>SUM(AE3:AE4)</f>
      </c>
      <c r="AF5" s="872">
        <f>SUM(AF3:AF4)</f>
      </c>
      <c r="AG5" s="872">
        <f>SUM(AG3:AG4)</f>
      </c>
      <c r="AH5" s="872">
        <f>SUM(AH3:AH4)</f>
      </c>
      <c r="AI5" s="868">
        <f t="shared" si="94"/>
      </c>
      <c r="AJ5" s="873">
        <f t="shared" si="31"/>
      </c>
      <c r="AK5" s="874"/>
      <c r="AL5" s="874"/>
      <c r="AM5" s="870">
        <f>SUM(AM3:AM4)</f>
      </c>
    </row>
    <row r="6">
      <c r="A6" s="845"/>
      <c r="B6" s="875" t="s">
        <v>528</v>
      </c>
      <c r="C6" s="876" t="s">
        <v>529</v>
      </c>
      <c r="D6" s="877">
        <f t="shared" ref="D6:D9" si="770">E6+F6</f>
      </c>
      <c r="E6" s="878">
        <v>1600.57</v>
      </c>
      <c r="F6" s="878">
        <v>2399.58</v>
      </c>
      <c r="G6" s="879">
        <v>4</v>
      </c>
      <c r="H6" s="880">
        <v>10566.52</v>
      </c>
      <c r="I6" s="879">
        <v>0</v>
      </c>
      <c r="J6" s="879">
        <v>0</v>
      </c>
      <c r="K6" s="851">
        <f t="shared" ref="K6:K9" si="435">G6+I6</f>
      </c>
      <c r="L6" s="852">
        <f t="shared" ref="L6:L9" si="587">H6+J6</f>
      </c>
      <c r="M6" s="853">
        <f t="shared" si="372"/>
      </c>
      <c r="N6" s="881">
        <v>4</v>
      </c>
      <c r="O6" s="853">
        <f t="shared" si="310"/>
      </c>
      <c r="P6" s="853">
        <f t="shared" ref="P6:P9" si="128">D6/K6</f>
      </c>
      <c r="Q6" s="853">
        <f t="shared" si="63"/>
      </c>
      <c r="R6" s="853">
        <f t="shared" si="0"/>
      </c>
      <c r="S6" s="855">
        <f t="shared" si="983"/>
      </c>
      <c r="T6" s="855">
        <f t="shared" si="921"/>
      </c>
      <c r="U6" s="855">
        <f t="shared" si="738"/>
      </c>
      <c r="V6" s="855">
        <f t="shared" si="403"/>
      </c>
      <c r="W6" s="856">
        <f t="shared" si="341"/>
      </c>
      <c r="X6" s="857">
        <v>0.0167</v>
      </c>
      <c r="Y6" s="858">
        <v>44</v>
      </c>
      <c r="Z6" s="882">
        <f t="shared" si="279"/>
      </c>
      <c r="AA6" s="883">
        <v>56382</v>
      </c>
      <c r="AB6" s="884">
        <v>1248</v>
      </c>
      <c r="AC6" s="860">
        <v>193</v>
      </c>
      <c r="AD6" s="860">
        <v>1495</v>
      </c>
      <c r="AE6" s="860">
        <v>91</v>
      </c>
      <c r="AF6" s="860">
        <v>6</v>
      </c>
      <c r="AG6" s="860">
        <v>4</v>
      </c>
      <c r="AH6" s="860">
        <v>42</v>
      </c>
      <c r="AI6" s="853">
        <f t="shared" si="94"/>
      </c>
      <c r="AJ6" s="853">
        <f t="shared" si="31"/>
      </c>
      <c r="AK6" s="861" t="s">
        <v>524</v>
      </c>
      <c r="AL6" s="862" t="s">
        <v>530</v>
      </c>
      <c r="AM6" s="862">
        <v>32</v>
      </c>
    </row>
    <row r="7">
      <c r="A7" s="845"/>
      <c r="B7" s="875" t="s">
        <v>528</v>
      </c>
      <c r="C7" s="876" t="s">
        <v>531</v>
      </c>
      <c r="D7" s="885">
        <f t="shared" si="770"/>
      </c>
      <c r="E7" s="878">
        <v>1656.5</v>
      </c>
      <c r="F7" s="878">
        <v>3145.03</v>
      </c>
      <c r="G7" s="879">
        <v>10</v>
      </c>
      <c r="H7" s="880">
        <v>24156.779999999995</v>
      </c>
      <c r="I7" s="879">
        <v>0</v>
      </c>
      <c r="J7" s="879">
        <v>0</v>
      </c>
      <c r="K7" s="851">
        <f t="shared" si="435"/>
      </c>
      <c r="L7" s="852">
        <f t="shared" si="587"/>
      </c>
      <c r="M7" s="853">
        <f t="shared" si="372"/>
      </c>
      <c r="N7" s="881">
        <v>8</v>
      </c>
      <c r="O7" s="853">
        <f t="shared" si="310"/>
      </c>
      <c r="P7" s="853">
        <f t="shared" si="128"/>
      </c>
      <c r="Q7" s="853">
        <f t="shared" si="63"/>
      </c>
      <c r="R7" s="853">
        <f t="shared" si="0"/>
      </c>
      <c r="S7" s="855">
        <f t="shared" si="983"/>
      </c>
      <c r="T7" s="855">
        <f t="shared" si="921"/>
      </c>
      <c r="U7" s="855">
        <f t="shared" si="738"/>
      </c>
      <c r="V7" s="855">
        <f t="shared" si="403"/>
      </c>
      <c r="W7" s="856">
        <f t="shared" si="341"/>
      </c>
      <c r="X7" s="857">
        <v>0.0199</v>
      </c>
      <c r="Y7" s="858">
        <v>53</v>
      </c>
      <c r="Z7" s="886">
        <f t="shared" si="279"/>
      </c>
      <c r="AA7" s="887">
        <v>64484</v>
      </c>
      <c r="AB7" s="884">
        <v>1103</v>
      </c>
      <c r="AC7" s="860">
        <v>225</v>
      </c>
      <c r="AD7" s="860">
        <v>1299</v>
      </c>
      <c r="AE7" s="860">
        <v>132</v>
      </c>
      <c r="AF7" s="860">
        <v>10</v>
      </c>
      <c r="AG7" s="860">
        <v>2</v>
      </c>
      <c r="AH7" s="860">
        <v>63</v>
      </c>
      <c r="AI7" s="853">
        <f t="shared" si="94"/>
      </c>
      <c r="AJ7" s="853">
        <f t="shared" si="31"/>
      </c>
      <c r="AK7" s="861" t="s">
        <v>524</v>
      </c>
      <c r="AL7" s="862" t="s">
        <v>530</v>
      </c>
      <c r="AM7" s="862">
        <v>48</v>
      </c>
    </row>
    <row r="8">
      <c r="A8" s="845"/>
      <c r="B8" s="875" t="s">
        <v>528</v>
      </c>
      <c r="C8" s="875" t="s">
        <v>532</v>
      </c>
      <c r="D8" s="848">
        <f t="shared" si="770"/>
      </c>
      <c r="E8" s="878">
        <v>3141.59</v>
      </c>
      <c r="F8" s="878">
        <v>6368.53</v>
      </c>
      <c r="G8" s="879">
        <v>10</v>
      </c>
      <c r="H8" s="880">
        <v>23371.47</v>
      </c>
      <c r="I8" s="879">
        <v>0</v>
      </c>
      <c r="J8" s="879">
        <v>0</v>
      </c>
      <c r="K8" s="851">
        <f t="shared" si="435"/>
      </c>
      <c r="L8" s="852">
        <f t="shared" si="587"/>
      </c>
      <c r="M8" s="853">
        <f t="shared" si="372"/>
      </c>
      <c r="N8" s="881">
        <v>9</v>
      </c>
      <c r="O8" s="853">
        <f t="shared" si="310"/>
      </c>
      <c r="P8" s="853">
        <f t="shared" si="128"/>
      </c>
      <c r="Q8" s="853">
        <f t="shared" si="63"/>
      </c>
      <c r="R8" s="853">
        <f t="shared" si="0"/>
      </c>
      <c r="S8" s="855">
        <f t="shared" si="983"/>
      </c>
      <c r="T8" s="855">
        <f t="shared" si="921"/>
      </c>
      <c r="U8" s="855">
        <f t="shared" si="738"/>
      </c>
      <c r="V8" s="855">
        <f t="shared" si="403"/>
      </c>
      <c r="W8" s="856">
        <f t="shared" si="341"/>
      </c>
      <c r="X8" s="857">
        <v>0.0197</v>
      </c>
      <c r="Y8" s="858">
        <v>56</v>
      </c>
      <c r="Z8" s="853">
        <f t="shared" si="279"/>
      </c>
      <c r="AA8" s="859">
        <v>121576</v>
      </c>
      <c r="AB8" s="860">
        <v>1844</v>
      </c>
      <c r="AC8" s="860">
        <v>463</v>
      </c>
      <c r="AD8" s="860">
        <v>1877</v>
      </c>
      <c r="AE8" s="860">
        <v>169</v>
      </c>
      <c r="AF8" s="860">
        <v>23</v>
      </c>
      <c r="AG8" s="860">
        <v>5</v>
      </c>
      <c r="AH8" s="860">
        <v>99</v>
      </c>
      <c r="AI8" s="853">
        <f t="shared" si="94"/>
      </c>
      <c r="AJ8" s="853">
        <f t="shared" si="31"/>
      </c>
      <c r="AK8" s="861" t="s">
        <v>524</v>
      </c>
      <c r="AL8" s="862" t="s">
        <v>530</v>
      </c>
      <c r="AM8" s="862">
        <v>76</v>
      </c>
    </row>
    <row r="9">
      <c r="A9" s="845"/>
      <c r="B9" s="875" t="s">
        <v>528</v>
      </c>
      <c r="C9" s="875" t="s">
        <v>533</v>
      </c>
      <c r="D9" s="848">
        <f t="shared" si="770"/>
      </c>
      <c r="E9" s="878">
        <v>2322.27</v>
      </c>
      <c r="F9" s="878">
        <v>3487.38</v>
      </c>
      <c r="G9" s="879">
        <v>6</v>
      </c>
      <c r="H9" s="880">
        <v>14897.04</v>
      </c>
      <c r="I9" s="879">
        <v>1</v>
      </c>
      <c r="J9" s="879">
        <v>3989.7</v>
      </c>
      <c r="K9" s="851">
        <f t="shared" si="435"/>
      </c>
      <c r="L9" s="852">
        <f t="shared" si="587"/>
      </c>
      <c r="M9" s="853">
        <f t="shared" si="372"/>
      </c>
      <c r="N9" s="881">
        <v>7</v>
      </c>
      <c r="O9" s="853">
        <f t="shared" si="310"/>
      </c>
      <c r="P9" s="853">
        <f t="shared" si="128"/>
      </c>
      <c r="Q9" s="853">
        <f t="shared" si="63"/>
      </c>
      <c r="R9" s="853">
        <f t="shared" si="0"/>
      </c>
      <c r="S9" s="855">
        <f t="shared" si="983"/>
      </c>
      <c r="T9" s="855">
        <f t="shared" si="921"/>
      </c>
      <c r="U9" s="855">
        <f t="shared" si="738"/>
      </c>
      <c r="V9" s="855">
        <f t="shared" si="403"/>
      </c>
      <c r="W9" s="856">
        <f t="shared" si="341"/>
      </c>
      <c r="X9" s="857">
        <v>0.0192</v>
      </c>
      <c r="Y9" s="858">
        <v>58</v>
      </c>
      <c r="Z9" s="853">
        <f t="shared" si="279"/>
      </c>
      <c r="AA9" s="859">
        <v>73967</v>
      </c>
      <c r="AB9" s="860">
        <v>1344</v>
      </c>
      <c r="AC9" s="860">
        <v>266</v>
      </c>
      <c r="AD9" s="860">
        <v>1506</v>
      </c>
      <c r="AE9" s="860">
        <v>101</v>
      </c>
      <c r="AF9" s="860">
        <v>17</v>
      </c>
      <c r="AG9" s="860">
        <v>4</v>
      </c>
      <c r="AH9" s="860">
        <v>64</v>
      </c>
      <c r="AI9" s="853">
        <f t="shared" si="94"/>
      </c>
      <c r="AJ9" s="853">
        <f t="shared" si="31"/>
      </c>
      <c r="AK9" s="861" t="s">
        <v>524</v>
      </c>
      <c r="AL9" s="862" t="s">
        <v>530</v>
      </c>
      <c r="AM9" s="862">
        <v>10</v>
      </c>
    </row>
    <row r="10">
      <c r="A10" s="845"/>
      <c r="B10" s="866" t="s">
        <v>527</v>
      </c>
      <c r="C10" s="866"/>
      <c r="D10" s="867">
        <f>SUM(D6:D9)</f>
      </c>
      <c r="E10" s="888">
        <f>SUM(E6:E9)</f>
      </c>
      <c r="F10" s="888">
        <f>SUM(F6:F9)</f>
      </c>
      <c r="G10" s="889">
        <f>SUM(G6:G9)</f>
      </c>
      <c r="H10" s="890">
        <f>SUM(H6:H9)</f>
      </c>
      <c r="I10" s="889">
        <f>SUM(I6:I9)</f>
      </c>
      <c r="J10" s="890">
        <f>SUM(J6:J9)</f>
      </c>
      <c r="K10" s="891">
        <f>SUM(K6:K9)</f>
      </c>
      <c r="L10" s="892">
        <f>SUM(L6:L9)</f>
      </c>
      <c r="M10" s="868">
        <f t="shared" si="372"/>
      </c>
      <c r="N10" s="891">
        <f>SUM(N6:N9)</f>
      </c>
      <c r="O10" s="868">
        <f t="shared" si="310"/>
      </c>
      <c r="P10" s="868">
        <f>D10/N10</f>
      </c>
      <c r="Q10" s="868">
        <f t="shared" si="63"/>
      </c>
      <c r="R10" s="868">
        <f t="shared" si="0"/>
      </c>
      <c r="S10" s="869">
        <f t="shared" si="983"/>
      </c>
      <c r="T10" s="869">
        <f t="shared" si="921"/>
      </c>
      <c r="U10" s="869">
        <f t="shared" si="738"/>
      </c>
      <c r="V10" s="869">
        <f t="shared" si="403"/>
      </c>
      <c r="W10" s="870">
        <f t="shared" si="341"/>
      </c>
      <c r="X10" s="869">
        <f>AVERAGE(X6:X9)</f>
      </c>
      <c r="Y10" s="871">
        <f>AVERAGE(Y6:Y9)</f>
      </c>
      <c r="Z10" s="868">
        <f t="shared" si="279"/>
      </c>
      <c r="AA10" s="872">
        <f>SUM(AA6:AA9)</f>
      </c>
      <c r="AB10" s="872">
        <f>SUM(AB6:AB9)</f>
      </c>
      <c r="AC10" s="872">
        <f>SUM(AC6:AC9)</f>
      </c>
      <c r="AD10" s="872">
        <f>SUM(AD6:AD9)</f>
      </c>
      <c r="AE10" s="872">
        <f>SUM(AE6:AE9)</f>
      </c>
      <c r="AF10" s="872">
        <f>SUM(AF6:AF9)</f>
      </c>
      <c r="AG10" s="872">
        <f>SUM(AG6:AG9)</f>
      </c>
      <c r="AH10" s="872">
        <f>SUM(AH6:AH9)</f>
      </c>
      <c r="AI10" s="868">
        <f t="shared" si="94"/>
      </c>
      <c r="AJ10" s="873">
        <f t="shared" si="31"/>
      </c>
      <c r="AK10" s="874"/>
      <c r="AL10" s="874"/>
      <c r="AM10" s="870">
        <f>SUM(AM6:AM9)</f>
      </c>
    </row>
    <row r="11">
      <c r="A11" s="845"/>
      <c r="B11" s="893" t="s">
        <v>534</v>
      </c>
      <c r="C11" s="875" t="s">
        <v>535</v>
      </c>
      <c r="D11" s="864">
        <f t="shared" ref="D11:D14" si="771">E11+F11</f>
      </c>
      <c r="E11" s="894">
        <v>1822.5</v>
      </c>
      <c r="F11" s="894">
        <v>3948.04</v>
      </c>
      <c r="G11" s="879">
        <v>9</v>
      </c>
      <c r="H11" s="895">
        <v>21048.67</v>
      </c>
      <c r="I11" s="879">
        <v>0</v>
      </c>
      <c r="J11" s="895">
        <v>0</v>
      </c>
      <c r="K11" s="851">
        <f t="shared" ref="K11:K14" si="436">G11+I11</f>
      </c>
      <c r="L11" s="852">
        <f t="shared" ref="L11:L14" si="588">H11+J11</f>
      </c>
      <c r="M11" s="853">
        <f t="shared" si="372"/>
      </c>
      <c r="N11" s="879">
        <v>7</v>
      </c>
      <c r="O11" s="853">
        <f t="shared" si="310"/>
      </c>
      <c r="P11" s="853">
        <f t="shared" ref="P11:P14" si="129">D11/K11</f>
      </c>
      <c r="Q11" s="853">
        <f t="shared" si="63"/>
      </c>
      <c r="R11" s="853">
        <f t="shared" si="0"/>
      </c>
      <c r="S11" s="855">
        <f t="shared" si="983"/>
      </c>
      <c r="T11" s="855">
        <f t="shared" si="921"/>
      </c>
      <c r="U11" s="855">
        <f t="shared" si="738"/>
      </c>
      <c r="V11" s="855">
        <f t="shared" si="403"/>
      </c>
      <c r="W11" s="856">
        <f t="shared" si="341"/>
      </c>
      <c r="X11" s="857">
        <v>0.021</v>
      </c>
      <c r="Y11" s="858">
        <v>54</v>
      </c>
      <c r="Z11" s="853">
        <f t="shared" si="279"/>
      </c>
      <c r="AA11" s="860">
        <v>58853</v>
      </c>
      <c r="AB11" s="860">
        <v>643</v>
      </c>
      <c r="AC11" s="860">
        <v>220</v>
      </c>
      <c r="AD11" s="860">
        <v>652</v>
      </c>
      <c r="AE11" s="860">
        <v>92</v>
      </c>
      <c r="AF11" s="860">
        <v>11</v>
      </c>
      <c r="AG11" s="860">
        <v>2</v>
      </c>
      <c r="AH11" s="860">
        <v>49</v>
      </c>
      <c r="AI11" s="853">
        <f t="shared" si="94"/>
      </c>
      <c r="AJ11" s="853">
        <f t="shared" si="31"/>
      </c>
      <c r="AK11" s="861" t="s">
        <v>524</v>
      </c>
      <c r="AL11" s="862" t="s">
        <v>530</v>
      </c>
      <c r="AM11" s="862">
        <v>105</v>
      </c>
    </row>
    <row r="12">
      <c r="A12" s="845"/>
      <c r="B12" s="893" t="s">
        <v>534</v>
      </c>
      <c r="C12" s="875" t="s">
        <v>536</v>
      </c>
      <c r="D12" s="864">
        <f t="shared" si="771"/>
      </c>
      <c r="E12" s="896">
        <v>2226.74</v>
      </c>
      <c r="F12" s="894">
        <v>3016.61</v>
      </c>
      <c r="G12" s="851">
        <v>4</v>
      </c>
      <c r="H12" s="852">
        <v>8723.75</v>
      </c>
      <c r="I12" s="879">
        <v>1</v>
      </c>
      <c r="J12" s="895">
        <v>3989.7</v>
      </c>
      <c r="K12" s="851">
        <f t="shared" si="436"/>
      </c>
      <c r="L12" s="852">
        <f t="shared" si="588"/>
      </c>
      <c r="M12" s="853">
        <f t="shared" si="372"/>
      </c>
      <c r="N12" s="851">
        <v>5</v>
      </c>
      <c r="O12" s="853">
        <f t="shared" si="310"/>
      </c>
      <c r="P12" s="853">
        <f t="shared" si="129"/>
      </c>
      <c r="Q12" s="853">
        <f t="shared" si="63"/>
      </c>
      <c r="R12" s="853">
        <f t="shared" si="0"/>
      </c>
      <c r="S12" s="855">
        <f t="shared" si="983"/>
      </c>
      <c r="T12" s="855">
        <f t="shared" si="921"/>
      </c>
      <c r="U12" s="855">
        <f t="shared" si="738"/>
      </c>
      <c r="V12" s="855">
        <f t="shared" si="403"/>
      </c>
      <c r="W12" s="856">
        <f t="shared" si="341"/>
      </c>
      <c r="X12" s="857">
        <v>0.0141</v>
      </c>
      <c r="Y12" s="858">
        <v>52</v>
      </c>
      <c r="Z12" s="853">
        <f t="shared" si="279"/>
      </c>
      <c r="AA12" s="860">
        <v>50683</v>
      </c>
      <c r="AB12" s="860">
        <v>587</v>
      </c>
      <c r="AC12" s="860">
        <v>174</v>
      </c>
      <c r="AD12" s="860">
        <v>591</v>
      </c>
      <c r="AE12" s="860">
        <v>91</v>
      </c>
      <c r="AF12" s="860">
        <v>10</v>
      </c>
      <c r="AG12" s="860">
        <v>1</v>
      </c>
      <c r="AH12" s="860">
        <v>38</v>
      </c>
      <c r="AI12" s="853">
        <f t="shared" si="94"/>
      </c>
      <c r="AJ12" s="853">
        <f t="shared" si="31"/>
      </c>
      <c r="AK12" s="861" t="s">
        <v>524</v>
      </c>
      <c r="AL12" s="862" t="s">
        <v>530</v>
      </c>
      <c r="AM12" s="862">
        <v>100</v>
      </c>
    </row>
    <row r="13">
      <c r="A13" s="845"/>
      <c r="B13" s="893" t="s">
        <v>534</v>
      </c>
      <c r="C13" s="875" t="s">
        <v>537</v>
      </c>
      <c r="D13" s="864">
        <f t="shared" si="771"/>
      </c>
      <c r="E13" s="896">
        <v>1876.63</v>
      </c>
      <c r="F13" s="894">
        <v>3008.32</v>
      </c>
      <c r="G13" s="851">
        <v>9</v>
      </c>
      <c r="H13" s="852">
        <v>18815.720000000016</v>
      </c>
      <c r="I13" s="851">
        <v>0</v>
      </c>
      <c r="J13" s="851">
        <v>0</v>
      </c>
      <c r="K13" s="851">
        <f t="shared" si="436"/>
      </c>
      <c r="L13" s="852">
        <f t="shared" si="588"/>
      </c>
      <c r="M13" s="853">
        <f t="shared" si="372"/>
      </c>
      <c r="N13" s="851">
        <v>6</v>
      </c>
      <c r="O13" s="853">
        <f t="shared" si="310"/>
      </c>
      <c r="P13" s="853">
        <f t="shared" si="129"/>
      </c>
      <c r="Q13" s="853">
        <f t="shared" si="63"/>
      </c>
      <c r="R13" s="853">
        <f t="shared" si="0"/>
      </c>
      <c r="S13" s="855">
        <f t="shared" si="983"/>
      </c>
      <c r="T13" s="855">
        <f t="shared" si="921"/>
      </c>
      <c r="U13" s="855">
        <f t="shared" si="738"/>
      </c>
      <c r="V13" s="855">
        <f t="shared" si="403"/>
      </c>
      <c r="W13" s="856">
        <f t="shared" si="341"/>
      </c>
      <c r="X13" s="857">
        <v>0.0132</v>
      </c>
      <c r="Y13" s="858">
        <v>53</v>
      </c>
      <c r="Z13" s="853">
        <f t="shared" si="279"/>
      </c>
      <c r="AA13" s="860">
        <v>63532</v>
      </c>
      <c r="AB13" s="860">
        <v>739</v>
      </c>
      <c r="AC13" s="860">
        <v>188</v>
      </c>
      <c r="AD13" s="860">
        <v>752</v>
      </c>
      <c r="AE13" s="860">
        <v>103</v>
      </c>
      <c r="AF13" s="860">
        <v>12</v>
      </c>
      <c r="AG13" s="860">
        <v>3</v>
      </c>
      <c r="AH13" s="860">
        <v>54</v>
      </c>
      <c r="AI13" s="853">
        <f t="shared" si="94"/>
      </c>
      <c r="AJ13" s="853">
        <f t="shared" si="31"/>
      </c>
      <c r="AK13" s="861" t="s">
        <v>524</v>
      </c>
      <c r="AL13" s="862" t="s">
        <v>530</v>
      </c>
      <c r="AM13" s="862">
        <v>47</v>
      </c>
    </row>
    <row r="14">
      <c r="A14" s="845"/>
      <c r="B14" s="893" t="s">
        <v>534</v>
      </c>
      <c r="C14" s="875" t="s">
        <v>538</v>
      </c>
      <c r="D14" s="848">
        <f t="shared" si="771"/>
      </c>
      <c r="E14" s="878">
        <v>2085.17</v>
      </c>
      <c r="F14" s="878">
        <v>3178.31</v>
      </c>
      <c r="G14" s="879">
        <v>5</v>
      </c>
      <c r="H14" s="880">
        <v>10617.289999999979</v>
      </c>
      <c r="I14" s="851">
        <v>1</v>
      </c>
      <c r="J14" s="851">
        <v>6216.210000000001</v>
      </c>
      <c r="K14" s="851">
        <f t="shared" si="436"/>
      </c>
      <c r="L14" s="852">
        <f t="shared" si="588"/>
      </c>
      <c r="M14" s="853">
        <f t="shared" si="372"/>
      </c>
      <c r="N14" s="881">
        <v>4</v>
      </c>
      <c r="O14" s="853">
        <f t="shared" si="310"/>
      </c>
      <c r="P14" s="853">
        <f t="shared" si="129"/>
      </c>
      <c r="Q14" s="853">
        <f t="shared" si="63"/>
      </c>
      <c r="R14" s="853">
        <f t="shared" si="0"/>
      </c>
      <c r="S14" s="855">
        <f t="shared" si="983"/>
      </c>
      <c r="T14" s="855">
        <f t="shared" si="921"/>
      </c>
      <c r="U14" s="855">
        <f t="shared" si="738"/>
      </c>
      <c r="V14" s="855">
        <f t="shared" si="403"/>
      </c>
      <c r="W14" s="856">
        <f t="shared" si="341"/>
      </c>
      <c r="X14" s="857">
        <v>0.015</v>
      </c>
      <c r="Y14" s="858">
        <v>53</v>
      </c>
      <c r="Z14" s="853">
        <f t="shared" si="279"/>
      </c>
      <c r="AA14" s="859">
        <v>71039</v>
      </c>
      <c r="AB14" s="860">
        <v>1011</v>
      </c>
      <c r="AC14" s="860">
        <v>236</v>
      </c>
      <c r="AD14" s="860">
        <v>1079</v>
      </c>
      <c r="AE14" s="860">
        <v>95</v>
      </c>
      <c r="AF14" s="860">
        <v>6</v>
      </c>
      <c r="AG14" s="860">
        <v>4</v>
      </c>
      <c r="AH14" s="860">
        <v>53</v>
      </c>
      <c r="AI14" s="853">
        <f t="shared" si="94"/>
      </c>
      <c r="AJ14" s="853">
        <f t="shared" si="31"/>
      </c>
      <c r="AK14" s="861" t="s">
        <v>524</v>
      </c>
      <c r="AL14" s="862" t="s">
        <v>530</v>
      </c>
      <c r="AM14" s="862">
        <v>37</v>
      </c>
    </row>
    <row r="15">
      <c r="A15" s="845"/>
      <c r="B15" s="866" t="s">
        <v>527</v>
      </c>
      <c r="C15" s="866"/>
      <c r="D15" s="867">
        <f>SUM(D11:D14)</f>
      </c>
      <c r="E15" s="897">
        <f>SUM(E11:E14)</f>
      </c>
      <c r="F15" s="897">
        <f>SUM(F11:F14)</f>
      </c>
      <c r="G15" s="891">
        <f>SUM(G11:G14)</f>
      </c>
      <c r="H15" s="892">
        <f>SUM(H11:H14)</f>
      </c>
      <c r="I15" s="891">
        <f>SUM(I11:I14)</f>
      </c>
      <c r="J15" s="892">
        <f>SUM(J11:J14)</f>
      </c>
      <c r="K15" s="891">
        <f>SUM(K11:K14)</f>
      </c>
      <c r="L15" s="897">
        <f>SUM(L11:L14)</f>
      </c>
      <c r="M15" s="868">
        <f t="shared" si="372"/>
      </c>
      <c r="N15" s="891">
        <f>SUM(N11:N14)</f>
      </c>
      <c r="O15" s="868">
        <f t="shared" si="310"/>
      </c>
      <c r="P15" s="868">
        <f t="shared" ref="P15:P16" si="952">D15/N15</f>
      </c>
      <c r="Q15" s="868">
        <f t="shared" si="63"/>
      </c>
      <c r="R15" s="868">
        <f t="shared" si="0"/>
      </c>
      <c r="S15" s="869">
        <f t="shared" si="983"/>
      </c>
      <c r="T15" s="869">
        <f t="shared" si="921"/>
      </c>
      <c r="U15" s="869">
        <f t="shared" si="738"/>
      </c>
      <c r="V15" s="869">
        <f t="shared" si="403"/>
      </c>
      <c r="W15" s="870">
        <f t="shared" si="341"/>
      </c>
      <c r="X15" s="869">
        <f>AVERAGE(X11:X14)</f>
      </c>
      <c r="Y15" s="871">
        <f>AVERAGE(Y11:Y14)</f>
      </c>
      <c r="Z15" s="871">
        <f t="shared" si="279"/>
      </c>
      <c r="AA15" s="872">
        <f>SUM(AA11:AA14)</f>
      </c>
      <c r="AB15" s="872">
        <f>SUM(AB11:AB14)</f>
      </c>
      <c r="AC15" s="872">
        <f>SUM(AC11:AC14)</f>
      </c>
      <c r="AD15" s="872">
        <f>SUM(AD11:AD14)</f>
      </c>
      <c r="AE15" s="872">
        <f>SUM(AE11:AE14)</f>
      </c>
      <c r="AF15" s="872">
        <f>SUM(AF11:AF14)</f>
      </c>
      <c r="AG15" s="872">
        <f>SUM(AG11:AG14)</f>
      </c>
      <c r="AH15" s="872">
        <f>SUM(AH11:AH14)</f>
      </c>
      <c r="AI15" s="868">
        <f t="shared" si="94"/>
      </c>
      <c r="AJ15" s="873">
        <f t="shared" si="31"/>
      </c>
      <c r="AK15" s="874"/>
      <c r="AL15" s="874"/>
      <c r="AM15" s="870">
        <f>SUM(AM11:AM14)</f>
      </c>
    </row>
    <row r="16">
      <c r="A16" s="845"/>
      <c r="B16" s="898" t="s">
        <v>539</v>
      </c>
      <c r="C16" s="898"/>
      <c r="D16" s="899">
        <f>D5+D15+D10</f>
      </c>
      <c r="E16" s="899">
        <f>E5+E15+E10</f>
      </c>
      <c r="F16" s="899">
        <f>F5+F15+F10</f>
      </c>
      <c r="G16" s="899">
        <f>G5+G15+G10</f>
      </c>
      <c r="H16" s="899">
        <f>H5+H15+H10</f>
      </c>
      <c r="I16" s="899">
        <f>I5+I15+I10</f>
      </c>
      <c r="J16" s="899">
        <f>J5+J15+J10</f>
      </c>
      <c r="K16" s="899">
        <f>K5+K15+K10</f>
      </c>
      <c r="L16" s="899">
        <f>L5+L15+L10</f>
      </c>
      <c r="M16" s="900">
        <f t="shared" si="372"/>
      </c>
      <c r="N16" s="901">
        <f>N5+N15+N10</f>
      </c>
      <c r="O16" s="900">
        <f t="shared" si="310"/>
      </c>
      <c r="P16" s="900">
        <f t="shared" si="952"/>
      </c>
      <c r="Q16" s="900">
        <f t="shared" si="63"/>
      </c>
      <c r="R16" s="900">
        <f t="shared" si="0"/>
      </c>
      <c r="S16" s="902">
        <f t="shared" si="983"/>
      </c>
      <c r="T16" s="902">
        <f t="shared" si="921"/>
      </c>
      <c r="U16" s="902">
        <f t="shared" si="738"/>
      </c>
      <c r="V16" s="902">
        <f t="shared" si="403"/>
      </c>
      <c r="W16" s="903">
        <f t="shared" si="341"/>
      </c>
      <c r="X16" s="900">
        <f>(X5+X15+X10)/3</f>
      </c>
      <c r="Y16" s="900">
        <f>(Y5+Y15+Y10)/3</f>
      </c>
      <c r="Z16" s="900">
        <f>(Z15+Z10+Z5)/3</f>
      </c>
      <c r="AA16" s="899">
        <f>AA5+AA15+AA10</f>
      </c>
      <c r="AB16" s="899">
        <f>AB5+AB15+AB10</f>
      </c>
      <c r="AC16" s="899">
        <f>AC5+AC15+AC10</f>
      </c>
      <c r="AD16" s="899">
        <f>AD5+AD15+AD10</f>
      </c>
      <c r="AE16" s="899">
        <f>AE5+AE15+AE10</f>
      </c>
      <c r="AF16" s="899">
        <f>AF5+AF15+AF10</f>
      </c>
      <c r="AG16" s="899">
        <f>AG5+AG15+AG10</f>
      </c>
      <c r="AH16" s="899">
        <f>AH5+AH15+AH10</f>
      </c>
      <c r="AI16" s="900">
        <f t="shared" si="94"/>
      </c>
      <c r="AJ16" s="904">
        <f t="shared" si="31"/>
      </c>
      <c r="AK16" s="898"/>
      <c r="AL16" s="898"/>
      <c r="AM16" s="899">
        <f>AM5+AM15+AM10</f>
      </c>
    </row>
    <row customHeight="true" ht="18.452380952380953" r="17">
      <c r="A17" s="831"/>
      <c r="B17" s="832" t="s">
        <v>480</v>
      </c>
      <c r="C17" s="832"/>
      <c r="D17" s="833" t="s">
        <v>481</v>
      </c>
      <c r="E17" s="833"/>
      <c r="F17" s="833"/>
      <c r="G17" s="833"/>
      <c r="H17" s="833"/>
      <c r="I17" s="833"/>
      <c r="J17" s="833"/>
      <c r="K17" s="833"/>
      <c r="L17" s="833"/>
      <c r="M17" s="833"/>
      <c r="N17" s="833"/>
      <c r="O17" s="833"/>
      <c r="P17" s="833"/>
      <c r="Q17" s="833"/>
      <c r="R17" s="834" t="s">
        <v>482</v>
      </c>
      <c r="S17" s="834"/>
      <c r="T17" s="834"/>
      <c r="U17" s="834"/>
      <c r="V17" s="834"/>
      <c r="W17" s="834"/>
      <c r="X17" s="834"/>
      <c r="Y17" s="834"/>
      <c r="Z17" s="834"/>
      <c r="AA17" s="834"/>
      <c r="AB17" s="834"/>
      <c r="AC17" s="834"/>
      <c r="AD17" s="834"/>
      <c r="AE17" s="834"/>
      <c r="AF17" s="834"/>
      <c r="AG17" s="834"/>
      <c r="AH17" s="834"/>
      <c r="AI17" s="834"/>
      <c r="AJ17" s="834"/>
      <c r="AK17" s="834"/>
      <c r="AL17" s="834"/>
      <c r="AM17" s="835"/>
    </row>
    <row customHeight="true" ht="18.452380952380953" r="18">
      <c r="A18" s="831"/>
      <c r="B18" s="832" t="s">
        <v>483</v>
      </c>
      <c r="C18" s="832" t="s">
        <v>484</v>
      </c>
      <c r="D18" s="836" t="s">
        <v>485</v>
      </c>
      <c r="E18" s="837" t="s">
        <v>486</v>
      </c>
      <c r="F18" s="837" t="s">
        <v>487</v>
      </c>
      <c r="G18" s="838" t="s">
        <v>488</v>
      </c>
      <c r="H18" s="838" t="s">
        <v>489</v>
      </c>
      <c r="I18" s="838" t="s">
        <v>490</v>
      </c>
      <c r="J18" s="838" t="s">
        <v>491</v>
      </c>
      <c r="K18" s="839" t="s">
        <v>492</v>
      </c>
      <c r="L18" s="840" t="s">
        <v>493</v>
      </c>
      <c r="M18" s="841" t="s">
        <v>494</v>
      </c>
      <c r="N18" s="838" t="s">
        <v>495</v>
      </c>
      <c r="O18" s="841" t="s">
        <v>496</v>
      </c>
      <c r="P18" s="841" t="s">
        <v>497</v>
      </c>
      <c r="Q18" s="841" t="s">
        <v>498</v>
      </c>
      <c r="R18" s="834" t="s">
        <v>499</v>
      </c>
      <c r="S18" s="842" t="s">
        <v>500</v>
      </c>
      <c r="T18" s="842" t="s">
        <v>501</v>
      </c>
      <c r="U18" s="842" t="s">
        <v>502</v>
      </c>
      <c r="V18" s="842" t="s">
        <v>503</v>
      </c>
      <c r="W18" s="843" t="s">
        <v>504</v>
      </c>
      <c r="X18" s="842" t="s">
        <v>505</v>
      </c>
      <c r="Y18" s="844" t="s">
        <v>506</v>
      </c>
      <c r="Z18" s="834" t="s">
        <v>507</v>
      </c>
      <c r="AA18" s="843" t="s">
        <v>508</v>
      </c>
      <c r="AB18" s="843" t="s">
        <v>509</v>
      </c>
      <c r="AC18" s="843" t="s">
        <v>510</v>
      </c>
      <c r="AD18" s="843" t="s">
        <v>511</v>
      </c>
      <c r="AE18" s="843" t="s">
        <v>512</v>
      </c>
      <c r="AF18" s="843" t="s">
        <v>513</v>
      </c>
      <c r="AG18" s="843" t="s">
        <v>514</v>
      </c>
      <c r="AH18" s="843" t="s">
        <v>515</v>
      </c>
      <c r="AI18" s="843" t="s">
        <v>516</v>
      </c>
      <c r="AJ18" s="834" t="s">
        <v>517</v>
      </c>
      <c r="AK18" s="835" t="s">
        <v>518</v>
      </c>
      <c r="AL18" s="835" t="s">
        <v>519</v>
      </c>
      <c r="AM18" s="835" t="s">
        <v>520</v>
      </c>
    </row>
    <row customHeight="true" ht="18.452380952380953" r="19">
      <c r="A19" s="845" t="s">
        <v>540</v>
      </c>
      <c r="B19" s="893" t="s">
        <v>534</v>
      </c>
      <c r="C19" s="876" t="s">
        <v>529</v>
      </c>
      <c r="D19" s="877">
        <f t="shared" ref="D19:D23" si="772">E19+F19</f>
      </c>
      <c r="E19" s="905">
        <v>1698.3</v>
      </c>
      <c r="F19" s="878">
        <v>3063.84</v>
      </c>
      <c r="G19" s="906">
        <v>6</v>
      </c>
      <c r="H19" s="880">
        <v>17535.4</v>
      </c>
      <c r="I19" s="879">
        <v>0</v>
      </c>
      <c r="J19" s="879">
        <v>0</v>
      </c>
      <c r="K19" s="851">
        <f t="shared" ref="K19:K23" si="437">G19+I19</f>
      </c>
      <c r="L19" s="852">
        <f t="shared" ref="L19:L23" si="589">H19+J19</f>
      </c>
      <c r="M19" s="853">
        <f t="shared" ref="M19:M41" si="373">L19/D19</f>
      </c>
      <c r="N19" s="881">
        <v>6</v>
      </c>
      <c r="O19" s="853">
        <f t="shared" ref="O19:O41" si="311">D19/K19</f>
      </c>
      <c r="P19" s="853">
        <f t="shared" ref="P19:P23" si="130">D19/K19</f>
      </c>
      <c r="Q19" s="853">
        <f t="shared" ref="Q19:Q41" si="64">L19/K19</f>
      </c>
      <c r="R19" s="853">
        <f t="shared" ref="R19:R41" si="1">D19/AB19</f>
      </c>
      <c r="S19" s="855">
        <f t="shared" ref="S19:S41" si="984">W19/AA19*1</f>
      </c>
      <c r="T19" s="855">
        <f t="shared" ref="T19:T41" si="922">AB19/AA19</f>
      </c>
      <c r="U19" s="855">
        <f t="shared" ref="U19:U41" si="739">AD19/AA19</f>
      </c>
      <c r="V19" s="855">
        <f t="shared" ref="V19:V41" si="404">AE19/AD19</f>
      </c>
      <c r="W19" s="856">
        <f t="shared" ref="W19:W41" si="342">AC19/X19</f>
      </c>
      <c r="X19" s="857">
        <v>0.0214</v>
      </c>
      <c r="Y19" s="858">
        <v>35</v>
      </c>
      <c r="Z19" s="882">
        <f t="shared" ref="Z19:Z40" si="280">(D19/AA19)*1000</f>
      </c>
      <c r="AA19" s="883">
        <v>60784</v>
      </c>
      <c r="AB19" s="884">
        <v>1257</v>
      </c>
      <c r="AC19" s="860">
        <v>206</v>
      </c>
      <c r="AD19" s="860">
        <v>1482</v>
      </c>
      <c r="AE19" s="860">
        <v>40</v>
      </c>
      <c r="AF19" s="860">
        <v>9</v>
      </c>
      <c r="AG19" s="860">
        <v>1</v>
      </c>
      <c r="AH19" s="860">
        <v>87</v>
      </c>
      <c r="AI19" s="853">
        <f t="shared" ref="AI19:AI41" si="95">D19/AD19</f>
      </c>
      <c r="AJ19" s="853">
        <f t="shared" ref="AJ19:AJ31" si="32">AM19*1000/D19</f>
      </c>
      <c r="AK19" s="861" t="s">
        <v>524</v>
      </c>
      <c r="AL19" s="862" t="s">
        <v>530</v>
      </c>
      <c r="AM19" s="862">
        <v>29</v>
      </c>
    </row>
    <row customHeight="true" ht="18.452380952380953" r="20">
      <c r="A20" s="845"/>
      <c r="B20" s="893" t="s">
        <v>534</v>
      </c>
      <c r="C20" s="876" t="s">
        <v>531</v>
      </c>
      <c r="D20" s="885">
        <f t="shared" si="772"/>
      </c>
      <c r="E20" s="878">
        <v>1162.25</v>
      </c>
      <c r="F20" s="907">
        <v>2953.25</v>
      </c>
      <c r="G20" s="879">
        <v>5</v>
      </c>
      <c r="H20" s="880">
        <v>15101.61</v>
      </c>
      <c r="I20" s="879">
        <v>0</v>
      </c>
      <c r="J20" s="879">
        <v>0</v>
      </c>
      <c r="K20" s="851">
        <f t="shared" si="437"/>
      </c>
      <c r="L20" s="852">
        <f t="shared" si="589"/>
      </c>
      <c r="M20" s="853">
        <f t="shared" si="373"/>
      </c>
      <c r="N20" s="881">
        <v>5</v>
      </c>
      <c r="O20" s="853">
        <f t="shared" si="311"/>
      </c>
      <c r="P20" s="853">
        <f t="shared" si="130"/>
      </c>
      <c r="Q20" s="853">
        <f t="shared" si="64"/>
      </c>
      <c r="R20" s="853">
        <f t="shared" si="1"/>
      </c>
      <c r="S20" s="855">
        <f t="shared" si="984"/>
      </c>
      <c r="T20" s="855">
        <f t="shared" si="922"/>
      </c>
      <c r="U20" s="855">
        <f t="shared" si="739"/>
      </c>
      <c r="V20" s="855">
        <f t="shared" si="404"/>
      </c>
      <c r="W20" s="856">
        <f t="shared" si="342"/>
      </c>
      <c r="X20" s="857">
        <v>0.0231</v>
      </c>
      <c r="Y20" s="858">
        <v>47</v>
      </c>
      <c r="Z20" s="886">
        <f t="shared" si="280"/>
      </c>
      <c r="AA20" s="887">
        <v>57918</v>
      </c>
      <c r="AB20" s="884">
        <v>867</v>
      </c>
      <c r="AC20" s="860">
        <v>217</v>
      </c>
      <c r="AD20" s="860">
        <v>917</v>
      </c>
      <c r="AE20" s="860">
        <v>65</v>
      </c>
      <c r="AF20" s="860">
        <v>7</v>
      </c>
      <c r="AG20" s="860">
        <v>2</v>
      </c>
      <c r="AH20" s="860">
        <v>84</v>
      </c>
      <c r="AI20" s="853">
        <f t="shared" si="95"/>
      </c>
      <c r="AJ20" s="853">
        <f t="shared" si="32"/>
      </c>
      <c r="AK20" s="861" t="s">
        <v>524</v>
      </c>
      <c r="AL20" s="862" t="s">
        <v>530</v>
      </c>
      <c r="AM20" s="862">
        <v>32</v>
      </c>
    </row>
    <row customHeight="true" ht="18.452380952380953" r="21">
      <c r="A21" s="845"/>
      <c r="B21" s="893" t="s">
        <v>534</v>
      </c>
      <c r="C21" s="875" t="s">
        <v>532</v>
      </c>
      <c r="D21" s="848">
        <f t="shared" si="772"/>
      </c>
      <c r="E21" s="878">
        <v>899.02</v>
      </c>
      <c r="F21" s="878">
        <v>4148.16</v>
      </c>
      <c r="G21" s="879">
        <v>3</v>
      </c>
      <c r="H21" s="880">
        <v>7412.890000000007</v>
      </c>
      <c r="I21" s="879">
        <v>1</v>
      </c>
      <c r="J21" s="879">
        <v>3626.64</v>
      </c>
      <c r="K21" s="851">
        <f t="shared" si="437"/>
      </c>
      <c r="L21" s="852">
        <f t="shared" si="589"/>
      </c>
      <c r="M21" s="853">
        <f t="shared" si="373"/>
      </c>
      <c r="N21" s="881">
        <v>2</v>
      </c>
      <c r="O21" s="853">
        <f t="shared" si="311"/>
      </c>
      <c r="P21" s="853">
        <f t="shared" si="130"/>
      </c>
      <c r="Q21" s="853">
        <f t="shared" si="64"/>
      </c>
      <c r="R21" s="853">
        <f t="shared" si="1"/>
      </c>
      <c r="S21" s="855">
        <f t="shared" si="984"/>
      </c>
      <c r="T21" s="855">
        <f t="shared" si="922"/>
      </c>
      <c r="U21" s="855">
        <f t="shared" si="739"/>
      </c>
      <c r="V21" s="855">
        <f t="shared" si="404"/>
      </c>
      <c r="W21" s="856">
        <f t="shared" si="342"/>
      </c>
      <c r="X21" s="857">
        <v>0.0326</v>
      </c>
      <c r="Y21" s="858">
        <v>55</v>
      </c>
      <c r="Z21" s="853">
        <f t="shared" si="280"/>
      </c>
      <c r="AA21" s="859">
        <v>56370</v>
      </c>
      <c r="AB21" s="860">
        <v>677</v>
      </c>
      <c r="AC21" s="860">
        <v>259</v>
      </c>
      <c r="AD21" s="860">
        <v>655</v>
      </c>
      <c r="AE21" s="860">
        <v>94</v>
      </c>
      <c r="AF21" s="860">
        <v>11</v>
      </c>
      <c r="AG21" s="860">
        <v>5</v>
      </c>
      <c r="AH21" s="860">
        <v>71</v>
      </c>
      <c r="AI21" s="853">
        <f t="shared" si="95"/>
      </c>
      <c r="AJ21" s="853">
        <f t="shared" si="32"/>
      </c>
      <c r="AK21" s="861" t="s">
        <v>524</v>
      </c>
      <c r="AL21" s="862" t="s">
        <v>530</v>
      </c>
      <c r="AM21" s="862">
        <v>33</v>
      </c>
    </row>
    <row customHeight="true" ht="18.452380952380953" r="22">
      <c r="A22" s="845"/>
      <c r="B22" s="893" t="s">
        <v>534</v>
      </c>
      <c r="C22" s="875" t="s">
        <v>533</v>
      </c>
      <c r="D22" s="848">
        <f t="shared" si="772"/>
      </c>
      <c r="E22" s="878">
        <v>3047.34</v>
      </c>
      <c r="F22" s="878">
        <v>2738.18</v>
      </c>
      <c r="G22" s="879">
        <v>7</v>
      </c>
      <c r="H22" s="880">
        <v>15070.769999999997</v>
      </c>
      <c r="I22" s="879">
        <v>1</v>
      </c>
      <c r="J22" s="879">
        <v>3626.64</v>
      </c>
      <c r="K22" s="851">
        <f t="shared" si="437"/>
      </c>
      <c r="L22" s="852">
        <f t="shared" si="589"/>
      </c>
      <c r="M22" s="853">
        <f t="shared" si="373"/>
      </c>
      <c r="N22" s="881">
        <v>6</v>
      </c>
      <c r="O22" s="853">
        <f t="shared" si="311"/>
      </c>
      <c r="P22" s="853">
        <f t="shared" si="130"/>
      </c>
      <c r="Q22" s="853">
        <f t="shared" si="64"/>
      </c>
      <c r="R22" s="853">
        <f t="shared" si="1"/>
      </c>
      <c r="S22" s="855">
        <f t="shared" si="984"/>
      </c>
      <c r="T22" s="855">
        <f t="shared" si="922"/>
      </c>
      <c r="U22" s="855">
        <f t="shared" si="739"/>
      </c>
      <c r="V22" s="855">
        <f t="shared" si="404"/>
      </c>
      <c r="W22" s="856">
        <f t="shared" si="342"/>
      </c>
      <c r="X22" s="857">
        <v>0.0176</v>
      </c>
      <c r="Y22" s="858">
        <v>56</v>
      </c>
      <c r="Z22" s="853">
        <f t="shared" si="280"/>
      </c>
      <c r="AA22" s="859">
        <v>56690</v>
      </c>
      <c r="AB22" s="860">
        <v>1088</v>
      </c>
      <c r="AC22" s="860">
        <v>231</v>
      </c>
      <c r="AD22" s="860">
        <v>1124</v>
      </c>
      <c r="AE22" s="860">
        <v>84</v>
      </c>
      <c r="AF22" s="860">
        <v>8</v>
      </c>
      <c r="AG22" s="860">
        <v>4</v>
      </c>
      <c r="AH22" s="860">
        <v>51</v>
      </c>
      <c r="AI22" s="853">
        <f t="shared" si="95"/>
      </c>
      <c r="AJ22" s="853">
        <f t="shared" si="32"/>
      </c>
      <c r="AK22" s="861" t="s">
        <v>524</v>
      </c>
      <c r="AL22" s="862" t="s">
        <v>530</v>
      </c>
      <c r="AM22" s="862">
        <v>34</v>
      </c>
    </row>
    <row customHeight="true" ht="18.452380952380953" r="23">
      <c r="A23" s="845"/>
      <c r="B23" s="893" t="s">
        <v>534</v>
      </c>
      <c r="C23" s="875" t="s">
        <v>535</v>
      </c>
      <c r="D23" s="848">
        <f t="shared" si="772"/>
      </c>
      <c r="E23" s="878">
        <v>2209.78</v>
      </c>
      <c r="F23" s="878">
        <v>3081.94</v>
      </c>
      <c r="G23" s="879">
        <v>13</v>
      </c>
      <c r="H23" s="895">
        <v>29253.52000000001</v>
      </c>
      <c r="I23" s="879">
        <v>0</v>
      </c>
      <c r="J23" s="879">
        <v>0</v>
      </c>
      <c r="K23" s="851">
        <f t="shared" si="437"/>
      </c>
      <c r="L23" s="852">
        <f t="shared" si="589"/>
      </c>
      <c r="M23" s="853">
        <f t="shared" si="373"/>
      </c>
      <c r="N23" s="881">
        <v>11</v>
      </c>
      <c r="O23" s="853">
        <f t="shared" si="311"/>
      </c>
      <c r="P23" s="853">
        <f t="shared" si="130"/>
      </c>
      <c r="Q23" s="853">
        <f t="shared" si="64"/>
      </c>
      <c r="R23" s="853">
        <f t="shared" si="1"/>
      </c>
      <c r="S23" s="855">
        <f t="shared" si="984"/>
      </c>
      <c r="T23" s="855">
        <f t="shared" si="922"/>
      </c>
      <c r="U23" s="855">
        <f t="shared" si="739"/>
      </c>
      <c r="V23" s="855">
        <f t="shared" si="404"/>
      </c>
      <c r="W23" s="856">
        <f t="shared" si="342"/>
      </c>
      <c r="X23" s="857">
        <v>0.0226</v>
      </c>
      <c r="Y23" s="858">
        <v>50</v>
      </c>
      <c r="Z23" s="853">
        <f t="shared" si="280"/>
      </c>
      <c r="AA23" s="859">
        <v>47773</v>
      </c>
      <c r="AB23" s="860">
        <v>761</v>
      </c>
      <c r="AC23" s="860">
        <v>157</v>
      </c>
      <c r="AD23" s="860">
        <v>899</v>
      </c>
      <c r="AE23" s="860">
        <v>106</v>
      </c>
      <c r="AF23" s="860">
        <v>7</v>
      </c>
      <c r="AG23" s="860">
        <v>1</v>
      </c>
      <c r="AH23" s="860">
        <v>30</v>
      </c>
      <c r="AI23" s="853">
        <f t="shared" si="95"/>
      </c>
      <c r="AJ23" s="853">
        <f t="shared" si="32"/>
      </c>
      <c r="AK23" s="861" t="s">
        <v>524</v>
      </c>
      <c r="AL23" s="862" t="s">
        <v>530</v>
      </c>
      <c r="AM23" s="862">
        <v>161</v>
      </c>
    </row>
    <row customHeight="true" ht="18.452380952380953" r="24">
      <c r="A24" s="845"/>
      <c r="B24" s="866" t="s">
        <v>527</v>
      </c>
      <c r="C24" s="866"/>
      <c r="D24" s="867">
        <f>SUM(D19:D23)</f>
      </c>
      <c r="E24" s="888">
        <f>SUM(E19:E23)</f>
      </c>
      <c r="F24" s="888">
        <f>SUM(F19:F23)</f>
      </c>
      <c r="G24" s="889">
        <f>SUM(G19:G23)</f>
      </c>
      <c r="H24" s="890">
        <f>SUM(H19:H23)</f>
      </c>
      <c r="I24" s="889">
        <f>SUM(I19:I23)</f>
      </c>
      <c r="J24" s="890">
        <f>SUM(J19:J23)</f>
      </c>
      <c r="K24" s="891">
        <f>SUM(K19:K23)</f>
      </c>
      <c r="L24" s="892">
        <f>SUM(L19:L23)</f>
      </c>
      <c r="M24" s="868">
        <f t="shared" si="373"/>
      </c>
      <c r="N24" s="891">
        <f>SUM(N19:N23)</f>
      </c>
      <c r="O24" s="868">
        <f t="shared" si="311"/>
      </c>
      <c r="P24" s="868">
        <f>D24/N24</f>
      </c>
      <c r="Q24" s="868">
        <f t="shared" si="64"/>
      </c>
      <c r="R24" s="868">
        <f t="shared" si="1"/>
      </c>
      <c r="S24" s="869">
        <f t="shared" si="984"/>
      </c>
      <c r="T24" s="869">
        <f t="shared" si="922"/>
      </c>
      <c r="U24" s="869">
        <f t="shared" si="739"/>
      </c>
      <c r="V24" s="869">
        <f t="shared" si="404"/>
      </c>
      <c r="W24" s="870">
        <f t="shared" si="342"/>
      </c>
      <c r="X24" s="869">
        <f>AVERAGE(X19:X23)</f>
      </c>
      <c r="Y24" s="871">
        <f>AVERAGE(Y19:Y23)</f>
      </c>
      <c r="Z24" s="868">
        <f t="shared" si="280"/>
      </c>
      <c r="AA24" s="872">
        <f>SUM(AA19:AA23)</f>
      </c>
      <c r="AB24" s="872">
        <f>SUM(AB19:AB23)</f>
      </c>
      <c r="AC24" s="872">
        <f>SUM(AC19:AC23)</f>
      </c>
      <c r="AD24" s="872">
        <f>SUM(AD19:AD23)</f>
      </c>
      <c r="AE24" s="872">
        <f>SUM(AE19:AE23)</f>
      </c>
      <c r="AF24" s="872">
        <f>SUM(AF19:AF23)</f>
      </c>
      <c r="AG24" s="872">
        <f>SUM(AG19:AG23)</f>
      </c>
      <c r="AH24" s="872">
        <f>SUM(AH19:AH23)</f>
      </c>
      <c r="AI24" s="868">
        <f t="shared" si="95"/>
      </c>
      <c r="AJ24" s="873">
        <f t="shared" si="32"/>
      </c>
      <c r="AK24" s="874"/>
      <c r="AL24" s="874"/>
      <c r="AM24" s="870">
        <f>SUM(AM19:AM23)</f>
      </c>
    </row>
    <row customHeight="true" ht="18.452380952380953" r="25">
      <c r="A25" s="845"/>
      <c r="B25" s="875" t="s">
        <v>522</v>
      </c>
      <c r="C25" s="875" t="s">
        <v>536</v>
      </c>
      <c r="D25" s="864">
        <f t="shared" ref="D25:D29" si="773">E25+F25</f>
      </c>
      <c r="E25" s="894">
        <v>2042.9899999999998</v>
      </c>
      <c r="F25" s="894">
        <v>3052.5099999999998</v>
      </c>
      <c r="G25" s="879">
        <v>3</v>
      </c>
      <c r="H25" s="895">
        <v>6356.430000000008</v>
      </c>
      <c r="I25" s="879">
        <v>0</v>
      </c>
      <c r="J25" s="895">
        <v>0</v>
      </c>
      <c r="K25" s="851">
        <f t="shared" ref="K25:K29" si="438">G25+I25</f>
      </c>
      <c r="L25" s="852">
        <f t="shared" ref="L25:L29" si="590">H25+J25</f>
      </c>
      <c r="M25" s="853">
        <f t="shared" si="373"/>
      </c>
      <c r="N25" s="879">
        <v>3</v>
      </c>
      <c r="O25" s="853">
        <f t="shared" si="311"/>
      </c>
      <c r="P25" s="853">
        <f t="shared" ref="P25:P29" si="131">D25/K25</f>
      </c>
      <c r="Q25" s="853">
        <f t="shared" si="64"/>
      </c>
      <c r="R25" s="853">
        <f t="shared" si="1"/>
      </c>
      <c r="S25" s="855">
        <f t="shared" si="984"/>
      </c>
      <c r="T25" s="855">
        <f t="shared" si="922"/>
      </c>
      <c r="U25" s="855">
        <f t="shared" si="739"/>
      </c>
      <c r="V25" s="855">
        <f t="shared" si="404"/>
      </c>
      <c r="W25" s="856">
        <f t="shared" si="342"/>
      </c>
      <c r="X25" s="857">
        <v>0.0195</v>
      </c>
      <c r="Y25" s="858">
        <v>51</v>
      </c>
      <c r="Z25" s="853">
        <f t="shared" si="280"/>
      </c>
      <c r="AA25" s="860">
        <v>51469</v>
      </c>
      <c r="AB25" s="860">
        <v>635</v>
      </c>
      <c r="AC25" s="860">
        <v>196</v>
      </c>
      <c r="AD25" s="860">
        <v>647</v>
      </c>
      <c r="AE25" s="860">
        <v>58</v>
      </c>
      <c r="AF25" s="860">
        <v>3</v>
      </c>
      <c r="AG25" s="860">
        <v>4</v>
      </c>
      <c r="AH25" s="860">
        <v>62</v>
      </c>
      <c r="AI25" s="853">
        <f t="shared" si="95"/>
      </c>
      <c r="AJ25" s="853">
        <f t="shared" si="32"/>
      </c>
      <c r="AK25" s="861" t="s">
        <v>524</v>
      </c>
      <c r="AL25" s="862" t="s">
        <v>530</v>
      </c>
      <c r="AM25" s="862">
        <v>53</v>
      </c>
    </row>
    <row customHeight="true" ht="18.452380952380953" r="26">
      <c r="A26" s="845"/>
      <c r="B26" s="875" t="s">
        <v>522</v>
      </c>
      <c r="C26" s="875" t="s">
        <v>537</v>
      </c>
      <c r="D26" s="864">
        <f t="shared" si="773"/>
      </c>
      <c r="E26" s="896">
        <v>2005.02</v>
      </c>
      <c r="F26" s="894">
        <v>2921.87</v>
      </c>
      <c r="G26" s="851">
        <v>9</v>
      </c>
      <c r="H26" s="852">
        <v>22715.329999999987</v>
      </c>
      <c r="I26" s="879">
        <v>0</v>
      </c>
      <c r="J26" s="895">
        <v>0</v>
      </c>
      <c r="K26" s="851">
        <f t="shared" si="438"/>
      </c>
      <c r="L26" s="852">
        <f t="shared" si="590"/>
      </c>
      <c r="M26" s="853">
        <f t="shared" si="373"/>
      </c>
      <c r="N26" s="851">
        <v>8</v>
      </c>
      <c r="O26" s="853">
        <f t="shared" si="311"/>
      </c>
      <c r="P26" s="853">
        <f t="shared" si="131"/>
      </c>
      <c r="Q26" s="853">
        <f t="shared" si="64"/>
      </c>
      <c r="R26" s="853">
        <f t="shared" si="1"/>
      </c>
      <c r="S26" s="855">
        <f t="shared" si="984"/>
      </c>
      <c r="T26" s="855">
        <f t="shared" si="922"/>
      </c>
      <c r="U26" s="855">
        <f t="shared" si="739"/>
      </c>
      <c r="V26" s="855">
        <f t="shared" si="404"/>
      </c>
      <c r="W26" s="856">
        <f t="shared" si="342"/>
      </c>
      <c r="X26" s="857">
        <v>0.0231</v>
      </c>
      <c r="Y26" s="858">
        <v>54</v>
      </c>
      <c r="Z26" s="853">
        <f t="shared" si="280"/>
      </c>
      <c r="AA26" s="860">
        <v>52741</v>
      </c>
      <c r="AB26" s="860">
        <v>601</v>
      </c>
      <c r="AC26" s="860">
        <v>234</v>
      </c>
      <c r="AD26" s="860">
        <v>594</v>
      </c>
      <c r="AE26" s="860">
        <v>93</v>
      </c>
      <c r="AF26" s="860">
        <v>14</v>
      </c>
      <c r="AG26" s="860">
        <v>1</v>
      </c>
      <c r="AH26" s="860">
        <v>50</v>
      </c>
      <c r="AI26" s="853">
        <f t="shared" si="95"/>
      </c>
      <c r="AJ26" s="853">
        <f t="shared" si="32"/>
      </c>
      <c r="AK26" s="861" t="s">
        <v>524</v>
      </c>
      <c r="AL26" s="862" t="s">
        <v>530</v>
      </c>
      <c r="AM26" s="862">
        <v>38</v>
      </c>
    </row>
    <row customHeight="true" ht="18.452380952380953" r="27">
      <c r="A27" s="845"/>
      <c r="B27" s="875" t="s">
        <v>522</v>
      </c>
      <c r="C27" s="875" t="s">
        <v>538</v>
      </c>
      <c r="D27" s="864">
        <f t="shared" si="773"/>
      </c>
      <c r="E27" s="896">
        <v>1794.12</v>
      </c>
      <c r="F27" s="894">
        <v>3002.73</v>
      </c>
      <c r="G27" s="851">
        <v>4</v>
      </c>
      <c r="H27" s="852">
        <v>9961.150000000023</v>
      </c>
      <c r="I27" s="851">
        <v>0</v>
      </c>
      <c r="J27" s="851">
        <v>0</v>
      </c>
      <c r="K27" s="851">
        <f t="shared" si="438"/>
      </c>
      <c r="L27" s="852">
        <f t="shared" si="590"/>
      </c>
      <c r="M27" s="853">
        <f t="shared" si="373"/>
      </c>
      <c r="N27" s="851">
        <v>3</v>
      </c>
      <c r="O27" s="853">
        <f t="shared" si="311"/>
      </c>
      <c r="P27" s="853">
        <f t="shared" si="131"/>
      </c>
      <c r="Q27" s="853">
        <f t="shared" si="64"/>
      </c>
      <c r="R27" s="853">
        <f t="shared" si="1"/>
      </c>
      <c r="S27" s="855">
        <f t="shared" si="984"/>
      </c>
      <c r="T27" s="855">
        <f t="shared" si="922"/>
      </c>
      <c r="U27" s="855">
        <f t="shared" si="739"/>
      </c>
      <c r="V27" s="855">
        <f t="shared" si="404"/>
      </c>
      <c r="W27" s="856">
        <f t="shared" si="342"/>
      </c>
      <c r="X27" s="857">
        <v>0.0173</v>
      </c>
      <c r="Y27" s="858">
        <v>55</v>
      </c>
      <c r="Z27" s="853">
        <f t="shared" si="280"/>
      </c>
      <c r="AA27" s="860">
        <v>49480</v>
      </c>
      <c r="AB27" s="860">
        <v>519</v>
      </c>
      <c r="AC27" s="860">
        <v>157</v>
      </c>
      <c r="AD27" s="860">
        <v>507</v>
      </c>
      <c r="AE27" s="860">
        <v>66</v>
      </c>
      <c r="AF27" s="860">
        <v>6</v>
      </c>
      <c r="AG27" s="860">
        <v>1</v>
      </c>
      <c r="AH27" s="860">
        <v>56</v>
      </c>
      <c r="AI27" s="853">
        <f t="shared" si="95"/>
      </c>
      <c r="AJ27" s="853">
        <f t="shared" si="32"/>
      </c>
      <c r="AK27" s="861" t="s">
        <v>524</v>
      </c>
      <c r="AL27" s="862" t="s">
        <v>530</v>
      </c>
      <c r="AM27" s="862">
        <v>64</v>
      </c>
    </row>
    <row customHeight="true" ht="18.452380952380953" r="28">
      <c r="A28" s="845"/>
      <c r="B28" s="875" t="s">
        <v>522</v>
      </c>
      <c r="C28" s="875" t="s">
        <v>541</v>
      </c>
      <c r="D28" s="848">
        <f t="shared" si="773"/>
      </c>
      <c r="E28" s="878">
        <v>1927.78</v>
      </c>
      <c r="F28" s="878">
        <v>2970.57</v>
      </c>
      <c r="G28" s="879">
        <v>3</v>
      </c>
      <c r="H28" s="880">
        <v>8211.070000000007</v>
      </c>
      <c r="I28" s="851">
        <v>1</v>
      </c>
      <c r="J28" s="851">
        <v>4632.740000000001</v>
      </c>
      <c r="K28" s="851">
        <f t="shared" si="438"/>
      </c>
      <c r="L28" s="852">
        <f t="shared" si="590"/>
      </c>
      <c r="M28" s="853">
        <f t="shared" si="373"/>
      </c>
      <c r="N28" s="881">
        <v>4</v>
      </c>
      <c r="O28" s="853">
        <f t="shared" si="311"/>
      </c>
      <c r="P28" s="853">
        <f t="shared" si="131"/>
      </c>
      <c r="Q28" s="853">
        <f t="shared" si="64"/>
      </c>
      <c r="R28" s="853">
        <f t="shared" si="1"/>
      </c>
      <c r="S28" s="855">
        <f t="shared" si="984"/>
      </c>
      <c r="T28" s="855">
        <f t="shared" si="922"/>
      </c>
      <c r="U28" s="855">
        <f t="shared" si="739"/>
      </c>
      <c r="V28" s="855">
        <f t="shared" si="404"/>
      </c>
      <c r="W28" s="856">
        <f t="shared" si="342"/>
      </c>
      <c r="X28" s="857">
        <v>0.0178</v>
      </c>
      <c r="Y28" s="858">
        <v>56</v>
      </c>
      <c r="Z28" s="853">
        <f t="shared" si="280"/>
      </c>
      <c r="AA28" s="859">
        <v>57114</v>
      </c>
      <c r="AB28" s="860">
        <v>676</v>
      </c>
      <c r="AC28" s="860">
        <v>185</v>
      </c>
      <c r="AD28" s="860">
        <v>684</v>
      </c>
      <c r="AE28" s="860">
        <v>87</v>
      </c>
      <c r="AF28" s="860">
        <v>10</v>
      </c>
      <c r="AG28" s="860">
        <v>2</v>
      </c>
      <c r="AH28" s="860">
        <v>66</v>
      </c>
      <c r="AI28" s="853">
        <f t="shared" si="95"/>
      </c>
      <c r="AJ28" s="853">
        <f t="shared" si="32"/>
      </c>
      <c r="AK28" s="861" t="s">
        <v>524</v>
      </c>
      <c r="AL28" s="862" t="s">
        <v>530</v>
      </c>
      <c r="AM28" s="862">
        <v>34</v>
      </c>
    </row>
    <row customHeight="true" ht="18.452380952380953" r="29">
      <c r="A29" s="845"/>
      <c r="B29" s="875" t="s">
        <v>522</v>
      </c>
      <c r="C29" s="875" t="s">
        <v>542</v>
      </c>
      <c r="D29" s="864">
        <f t="shared" si="773"/>
      </c>
      <c r="E29" s="894">
        <v>2098.11</v>
      </c>
      <c r="F29" s="894">
        <v>2962.06</v>
      </c>
      <c r="G29" s="851">
        <v>8</v>
      </c>
      <c r="H29" s="851">
        <v>17488.459999999992</v>
      </c>
      <c r="I29" s="851">
        <v>0</v>
      </c>
      <c r="J29" s="851">
        <v>0</v>
      </c>
      <c r="K29" s="851">
        <f t="shared" si="438"/>
      </c>
      <c r="L29" s="852">
        <f t="shared" si="590"/>
      </c>
      <c r="M29" s="853">
        <f t="shared" si="373"/>
      </c>
      <c r="N29" s="854">
        <v>8</v>
      </c>
      <c r="O29" s="853">
        <f t="shared" si="311"/>
      </c>
      <c r="P29" s="853">
        <f t="shared" si="131"/>
      </c>
      <c r="Q29" s="853">
        <f t="shared" si="64"/>
      </c>
      <c r="R29" s="853">
        <f t="shared" si="1"/>
      </c>
      <c r="S29" s="855">
        <f t="shared" si="984"/>
      </c>
      <c r="T29" s="855">
        <f t="shared" si="922"/>
      </c>
      <c r="U29" s="855">
        <f t="shared" si="739"/>
      </c>
      <c r="V29" s="855">
        <f t="shared" si="404"/>
      </c>
      <c r="W29" s="856">
        <f t="shared" si="342"/>
      </c>
      <c r="X29" s="857">
        <v>0.0285</v>
      </c>
      <c r="Y29" s="858">
        <v>56</v>
      </c>
      <c r="Z29" s="853">
        <f t="shared" si="280"/>
      </c>
      <c r="AA29" s="860">
        <v>47754</v>
      </c>
      <c r="AB29" s="860">
        <v>501</v>
      </c>
      <c r="AC29" s="860">
        <v>167</v>
      </c>
      <c r="AD29" s="860">
        <v>494</v>
      </c>
      <c r="AE29" s="860">
        <v>98</v>
      </c>
      <c r="AF29" s="860">
        <v>14</v>
      </c>
      <c r="AG29" s="860">
        <v>4</v>
      </c>
      <c r="AH29" s="860">
        <v>48</v>
      </c>
      <c r="AI29" s="853">
        <f t="shared" si="95"/>
      </c>
      <c r="AJ29" s="853">
        <f t="shared" si="32"/>
      </c>
      <c r="AK29" s="861" t="s">
        <v>524</v>
      </c>
      <c r="AL29" s="862" t="s">
        <v>530</v>
      </c>
      <c r="AM29" s="862">
        <v>65</v>
      </c>
    </row>
    <row customHeight="true" ht="18.452380952380953" r="30">
      <c r="A30" s="845"/>
      <c r="B30" s="866" t="s">
        <v>527</v>
      </c>
      <c r="C30" s="866"/>
      <c r="D30" s="867">
        <f>SUM(D25:D29)</f>
      </c>
      <c r="E30" s="897">
        <f>SUM(E25:E29)</f>
      </c>
      <c r="F30" s="897">
        <f>SUM(F25:F29)</f>
      </c>
      <c r="G30" s="891">
        <f>SUM(G25:G29)</f>
      </c>
      <c r="H30" s="892">
        <f>SUM(H25:H29)</f>
      </c>
      <c r="I30" s="891">
        <f>SUM(I25:I29)</f>
      </c>
      <c r="J30" s="892">
        <f>SUM(J25:J29)</f>
      </c>
      <c r="K30" s="891">
        <f>SUM(K25:K29)</f>
      </c>
      <c r="L30" s="897">
        <f>SUM(L25:L29)</f>
      </c>
      <c r="M30" s="868">
        <f t="shared" si="373"/>
      </c>
      <c r="N30" s="891">
        <f>SUM(N25:N29)</f>
      </c>
      <c r="O30" s="868">
        <f t="shared" si="311"/>
      </c>
      <c r="P30" s="868">
        <f>D30/N30</f>
      </c>
      <c r="Q30" s="868">
        <f t="shared" si="64"/>
      </c>
      <c r="R30" s="868">
        <f t="shared" si="1"/>
      </c>
      <c r="S30" s="869">
        <f t="shared" si="984"/>
      </c>
      <c r="T30" s="869">
        <f t="shared" si="922"/>
      </c>
      <c r="U30" s="869">
        <f t="shared" si="739"/>
      </c>
      <c r="V30" s="869">
        <f t="shared" si="404"/>
      </c>
      <c r="W30" s="870">
        <f t="shared" si="342"/>
      </c>
      <c r="X30" s="869">
        <f>AVERAGE(X25:X29)</f>
      </c>
      <c r="Y30" s="871">
        <f>AVERAGE(Y25:Y29)</f>
      </c>
      <c r="Z30" s="871">
        <f t="shared" si="280"/>
      </c>
      <c r="AA30" s="872">
        <f>SUM(AA25:AA29)</f>
      </c>
      <c r="AB30" s="872">
        <f>SUM(AB25:AB29)</f>
      </c>
      <c r="AC30" s="872">
        <f>SUM(AC25:AC29)</f>
      </c>
      <c r="AD30" s="872">
        <f>SUM(AD25:AD29)</f>
      </c>
      <c r="AE30" s="872">
        <f>SUM(AE25:AE29)</f>
      </c>
      <c r="AF30" s="872">
        <f>SUM(AF25:AF29)</f>
      </c>
      <c r="AG30" s="872">
        <f>SUM(AG25:AG29)</f>
      </c>
      <c r="AH30" s="872">
        <f>SUM(AH25:AH29)</f>
      </c>
      <c r="AI30" s="868">
        <f t="shared" si="95"/>
      </c>
      <c r="AJ30" s="873">
        <f t="shared" si="32"/>
      </c>
      <c r="AK30" s="874"/>
      <c r="AL30" s="874"/>
      <c r="AM30" s="870">
        <f>SUM(AM25:AM29)</f>
      </c>
    </row>
    <row customHeight="true" ht="18.452380952380953" r="31">
      <c r="A31" s="845"/>
      <c r="B31" s="893" t="s">
        <v>543</v>
      </c>
      <c r="C31" s="875" t="s">
        <v>544</v>
      </c>
      <c r="D31" s="864">
        <f t="shared" ref="D31:D35" si="774">E31+F31</f>
      </c>
      <c r="E31" s="894">
        <v>2094.33</v>
      </c>
      <c r="F31" s="894">
        <v>3010.11</v>
      </c>
      <c r="G31" s="851">
        <v>3</v>
      </c>
      <c r="H31" s="852">
        <v>5287.690000000002</v>
      </c>
      <c r="I31" s="851">
        <v>1</v>
      </c>
      <c r="J31" s="852">
        <v>6216.209999999999</v>
      </c>
      <c r="K31" s="851">
        <f t="shared" ref="K31:K35" si="439">G31+I31</f>
      </c>
      <c r="L31" s="852">
        <f t="shared" ref="L31:L35" si="591">H31+J31</f>
      </c>
      <c r="M31" s="853">
        <f t="shared" si="373"/>
      </c>
      <c r="N31" s="854">
        <v>4</v>
      </c>
      <c r="O31" s="853">
        <f t="shared" si="311"/>
      </c>
      <c r="P31" s="853">
        <f t="shared" ref="P31:P35" si="132">D31/K31</f>
      </c>
      <c r="Q31" s="853">
        <f t="shared" si="64"/>
      </c>
      <c r="R31" s="853">
        <f t="shared" si="1"/>
      </c>
      <c r="S31" s="855">
        <f t="shared" si="984"/>
      </c>
      <c r="T31" s="855">
        <f t="shared" si="922"/>
      </c>
      <c r="U31" s="855">
        <f t="shared" si="739"/>
      </c>
      <c r="V31" s="855">
        <f t="shared" si="404"/>
      </c>
      <c r="W31" s="856">
        <f t="shared" si="342"/>
      </c>
      <c r="X31" s="857">
        <v>0.0332</v>
      </c>
      <c r="Y31" s="858">
        <v>58</v>
      </c>
      <c r="Z31" s="853">
        <f t="shared" si="280"/>
      </c>
      <c r="AA31" s="860">
        <v>43061</v>
      </c>
      <c r="AB31" s="860">
        <v>421</v>
      </c>
      <c r="AC31" s="860">
        <v>166</v>
      </c>
      <c r="AD31" s="860">
        <v>428</v>
      </c>
      <c r="AE31" s="860">
        <v>88</v>
      </c>
      <c r="AF31" s="860">
        <v>12</v>
      </c>
      <c r="AG31" s="860">
        <v>3</v>
      </c>
      <c r="AH31" s="860">
        <v>48</v>
      </c>
      <c r="AI31" s="853">
        <f t="shared" si="95"/>
      </c>
      <c r="AJ31" s="853">
        <f t="shared" si="32"/>
      </c>
      <c r="AK31" s="861" t="s">
        <v>545</v>
      </c>
      <c r="AL31" s="862" t="s">
        <v>525</v>
      </c>
      <c r="AM31" s="862">
        <v>36</v>
      </c>
    </row>
    <row customHeight="true" ht="18.452380952380953" r="32">
      <c r="A32" s="845"/>
      <c r="B32" s="893" t="s">
        <v>543</v>
      </c>
      <c r="C32" s="875" t="s">
        <v>546</v>
      </c>
      <c r="D32" s="864">
        <f t="shared" si="774"/>
      </c>
      <c r="E32" s="896">
        <v>1343.03</v>
      </c>
      <c r="F32" s="896">
        <v>2999.17</v>
      </c>
      <c r="G32" s="851">
        <v>3</v>
      </c>
      <c r="H32" s="880">
        <v>8454.549999999988</v>
      </c>
      <c r="I32" s="851">
        <v>0</v>
      </c>
      <c r="J32" s="880">
        <v>0</v>
      </c>
      <c r="K32" s="851">
        <f t="shared" si="439"/>
      </c>
      <c r="L32" s="852">
        <f t="shared" si="591"/>
      </c>
      <c r="M32" s="853">
        <f t="shared" si="373"/>
      </c>
      <c r="N32" s="854">
        <v>1</v>
      </c>
      <c r="O32" s="853">
        <f t="shared" si="311"/>
      </c>
      <c r="P32" s="853">
        <f t="shared" si="132"/>
      </c>
      <c r="Q32" s="853">
        <f t="shared" si="64"/>
      </c>
      <c r="R32" s="853">
        <f t="shared" si="1"/>
      </c>
      <c r="S32" s="855">
        <f t="shared" si="984"/>
      </c>
      <c r="T32" s="855">
        <f t="shared" si="922"/>
      </c>
      <c r="U32" s="855">
        <f t="shared" si="739"/>
      </c>
      <c r="V32" s="855">
        <f t="shared" si="404"/>
      </c>
      <c r="W32" s="856">
        <f t="shared" si="342"/>
      </c>
      <c r="X32" s="857">
        <v>0.0167</v>
      </c>
      <c r="Y32" s="858">
        <v>57</v>
      </c>
      <c r="Z32" s="853">
        <f t="shared" si="280"/>
      </c>
      <c r="AA32" s="860">
        <v>45372</v>
      </c>
      <c r="AB32" s="860">
        <v>431</v>
      </c>
      <c r="AC32" s="860">
        <v>119</v>
      </c>
      <c r="AD32" s="860">
        <v>439</v>
      </c>
      <c r="AE32" s="860">
        <v>43</v>
      </c>
      <c r="AF32" s="860">
        <v>10</v>
      </c>
      <c r="AG32" s="860">
        <v>1</v>
      </c>
      <c r="AH32" s="860">
        <v>55</v>
      </c>
      <c r="AI32" s="853">
        <f t="shared" si="95"/>
      </c>
      <c r="AJ32" s="853">
        <f>AM31*1000/D32</f>
      </c>
      <c r="AK32" s="861" t="s">
        <v>545</v>
      </c>
      <c r="AL32" s="862" t="s">
        <v>525</v>
      </c>
      <c r="AM32" s="908">
        <v>31</v>
      </c>
    </row>
    <row customHeight="true" ht="18.452380952380953" r="33">
      <c r="A33" s="845"/>
      <c r="B33" s="893" t="s">
        <v>543</v>
      </c>
      <c r="C33" s="875" t="s">
        <v>547</v>
      </c>
      <c r="D33" s="864">
        <f t="shared" si="774"/>
      </c>
      <c r="E33" s="896">
        <v>1455.02</v>
      </c>
      <c r="F33" s="896">
        <v>1887.41</v>
      </c>
      <c r="G33" s="850">
        <v>5</v>
      </c>
      <c r="H33" s="880">
        <v>12063.75</v>
      </c>
      <c r="I33" s="850">
        <v>0</v>
      </c>
      <c r="J33" s="880">
        <v>0</v>
      </c>
      <c r="K33" s="851">
        <f t="shared" si="439"/>
      </c>
      <c r="L33" s="852">
        <f t="shared" si="591"/>
      </c>
      <c r="M33" s="853">
        <f t="shared" si="373"/>
      </c>
      <c r="N33" s="854">
        <v>5</v>
      </c>
      <c r="O33" s="853">
        <f t="shared" si="311"/>
      </c>
      <c r="P33" s="853">
        <f t="shared" si="132"/>
      </c>
      <c r="Q33" s="853">
        <f t="shared" si="64"/>
      </c>
      <c r="R33" s="853">
        <f t="shared" si="1"/>
      </c>
      <c r="S33" s="855">
        <f t="shared" si="984"/>
      </c>
      <c r="T33" s="855">
        <f t="shared" si="922"/>
      </c>
      <c r="U33" s="855">
        <f t="shared" si="739"/>
      </c>
      <c r="V33" s="855">
        <f t="shared" si="404"/>
      </c>
      <c r="W33" s="856">
        <f t="shared" si="342"/>
      </c>
      <c r="X33" s="857">
        <v>0.0137</v>
      </c>
      <c r="Y33" s="858">
        <v>58</v>
      </c>
      <c r="Z33" s="853">
        <f t="shared" si="280"/>
      </c>
      <c r="AA33" s="909">
        <v>32514</v>
      </c>
      <c r="AB33" s="860">
        <v>393</v>
      </c>
      <c r="AC33" s="860">
        <v>93</v>
      </c>
      <c r="AD33" s="860">
        <v>389</v>
      </c>
      <c r="AE33" s="860">
        <v>62</v>
      </c>
      <c r="AF33" s="860">
        <v>5</v>
      </c>
      <c r="AG33" s="860">
        <v>1</v>
      </c>
      <c r="AH33" s="860">
        <v>29</v>
      </c>
      <c r="AI33" s="853">
        <f t="shared" si="95"/>
      </c>
      <c r="AJ33" s="853">
        <f t="shared" ref="AJ33:AJ41" si="33">AM33*1000/D33</f>
      </c>
      <c r="AK33" s="861" t="s">
        <v>545</v>
      </c>
      <c r="AL33" s="862" t="s">
        <v>525</v>
      </c>
      <c r="AM33" s="862">
        <v>20</v>
      </c>
    </row>
    <row customHeight="true" ht="18.452380952380953" r="34">
      <c r="A34" s="845"/>
      <c r="B34" s="893" t="s">
        <v>543</v>
      </c>
      <c r="C34" s="875" t="s">
        <v>548</v>
      </c>
      <c r="D34" s="848">
        <f t="shared" si="774"/>
      </c>
      <c r="E34" s="865">
        <v>1167.69</v>
      </c>
      <c r="F34" s="849">
        <v>3103.34</v>
      </c>
      <c r="G34" s="851">
        <v>7</v>
      </c>
      <c r="H34" s="880">
        <v>14940.190000000002</v>
      </c>
      <c r="I34" s="850">
        <v>0</v>
      </c>
      <c r="J34" s="880">
        <v>0</v>
      </c>
      <c r="K34" s="851">
        <f t="shared" si="439"/>
      </c>
      <c r="L34" s="852">
        <f t="shared" si="591"/>
      </c>
      <c r="M34" s="853">
        <f t="shared" si="373"/>
      </c>
      <c r="N34" s="854">
        <v>5</v>
      </c>
      <c r="O34" s="853">
        <f t="shared" si="311"/>
      </c>
      <c r="P34" s="853">
        <f t="shared" si="132"/>
      </c>
      <c r="Q34" s="853">
        <f t="shared" si="64"/>
      </c>
      <c r="R34" s="853">
        <f t="shared" si="1"/>
      </c>
      <c r="S34" s="855">
        <f t="shared" si="984"/>
      </c>
      <c r="T34" s="855">
        <f t="shared" si="922"/>
      </c>
      <c r="U34" s="855">
        <f t="shared" si="739"/>
      </c>
      <c r="V34" s="855">
        <f t="shared" si="404"/>
      </c>
      <c r="W34" s="856">
        <f t="shared" si="342"/>
      </c>
      <c r="X34" s="857">
        <v>0.0403</v>
      </c>
      <c r="Y34" s="858">
        <v>60</v>
      </c>
      <c r="Z34" s="882">
        <f t="shared" si="280"/>
      </c>
      <c r="AA34" s="887">
        <v>43182</v>
      </c>
      <c r="AB34" s="884">
        <v>519</v>
      </c>
      <c r="AC34" s="860">
        <v>157</v>
      </c>
      <c r="AD34" s="860">
        <v>531</v>
      </c>
      <c r="AE34" s="860">
        <v>99</v>
      </c>
      <c r="AF34" s="860">
        <v>9</v>
      </c>
      <c r="AG34" s="860">
        <v>1</v>
      </c>
      <c r="AH34" s="860">
        <v>58</v>
      </c>
      <c r="AI34" s="853">
        <f t="shared" si="95"/>
      </c>
      <c r="AJ34" s="853">
        <f t="shared" si="33"/>
      </c>
      <c r="AK34" s="861" t="s">
        <v>545</v>
      </c>
      <c r="AL34" s="862" t="s">
        <v>525</v>
      </c>
      <c r="AM34" s="862">
        <v>46</v>
      </c>
    </row>
    <row customHeight="true" ht="18.452380952380953" r="35">
      <c r="A35" s="845"/>
      <c r="B35" s="893" t="s">
        <v>543</v>
      </c>
      <c r="C35" s="875" t="s">
        <v>549</v>
      </c>
      <c r="D35" s="864">
        <f t="shared" si="774"/>
      </c>
      <c r="E35" s="896">
        <v>1019.4</v>
      </c>
      <c r="F35" s="894">
        <v>1903.28</v>
      </c>
      <c r="G35" s="850">
        <v>5</v>
      </c>
      <c r="H35" s="852">
        <v>11081.080000000016</v>
      </c>
      <c r="I35" s="850">
        <v>0</v>
      </c>
      <c r="J35" s="880">
        <v>0</v>
      </c>
      <c r="K35" s="851">
        <f t="shared" si="439"/>
      </c>
      <c r="L35" s="852">
        <f t="shared" si="591"/>
      </c>
      <c r="M35" s="853">
        <f t="shared" si="373"/>
      </c>
      <c r="N35" s="854">
        <v>3</v>
      </c>
      <c r="O35" s="853">
        <f t="shared" si="311"/>
      </c>
      <c r="P35" s="853">
        <f t="shared" si="132"/>
      </c>
      <c r="Q35" s="853">
        <f t="shared" si="64"/>
      </c>
      <c r="R35" s="853">
        <f t="shared" si="1"/>
      </c>
      <c r="S35" s="855">
        <f t="shared" si="984"/>
      </c>
      <c r="T35" s="855">
        <f t="shared" si="922"/>
      </c>
      <c r="U35" s="855">
        <f t="shared" si="739"/>
      </c>
      <c r="V35" s="855">
        <f t="shared" si="404"/>
      </c>
      <c r="W35" s="856">
        <f t="shared" si="342"/>
      </c>
      <c r="X35" s="857">
        <v>0.0185</v>
      </c>
      <c r="Y35" s="858">
        <v>61</v>
      </c>
      <c r="Z35" s="853">
        <f t="shared" si="280"/>
      </c>
      <c r="AA35" s="859">
        <v>33109</v>
      </c>
      <c r="AB35" s="860">
        <v>306</v>
      </c>
      <c r="AC35" s="860">
        <v>111</v>
      </c>
      <c r="AD35" s="860">
        <v>304</v>
      </c>
      <c r="AE35" s="860">
        <v>51</v>
      </c>
      <c r="AF35" s="860">
        <v>2</v>
      </c>
      <c r="AG35" s="860">
        <v>1</v>
      </c>
      <c r="AH35" s="860">
        <v>23</v>
      </c>
      <c r="AI35" s="853">
        <f t="shared" si="95"/>
      </c>
      <c r="AJ35" s="853">
        <f t="shared" si="33"/>
      </c>
      <c r="AK35" s="861" t="s">
        <v>545</v>
      </c>
      <c r="AL35" s="862" t="s">
        <v>525</v>
      </c>
      <c r="AM35" s="862">
        <v>14</v>
      </c>
    </row>
    <row customHeight="true" ht="18.452380952380953" r="36">
      <c r="A36" s="845"/>
      <c r="B36" s="910" t="s">
        <v>527</v>
      </c>
      <c r="C36" s="910"/>
      <c r="D36" s="867">
        <f>SUM(D31:D35)</f>
      </c>
      <c r="E36" s="911">
        <f>SUM(E31:E35)</f>
      </c>
      <c r="F36" s="911">
        <f>SUM(F31:F35)</f>
      </c>
      <c r="G36" s="912">
        <f>SUM(G31:G35)</f>
      </c>
      <c r="H36" s="911">
        <f>SUM(H31:H35)</f>
      </c>
      <c r="I36" s="912">
        <f>SUM(I31:I35)</f>
      </c>
      <c r="J36" s="911">
        <f>SUM(J31:J35)</f>
      </c>
      <c r="K36" s="912">
        <f>SUM(K31:K35)</f>
      </c>
      <c r="L36" s="911">
        <f>SUM(L31:L35)</f>
      </c>
      <c r="M36" s="868">
        <f t="shared" si="373"/>
      </c>
      <c r="N36" s="891">
        <f>SUM(N31:N35)</f>
      </c>
      <c r="O36" s="868">
        <f t="shared" si="311"/>
      </c>
      <c r="P36" s="868">
        <f>D36/N36</f>
      </c>
      <c r="Q36" s="868">
        <f t="shared" si="64"/>
      </c>
      <c r="R36" s="868">
        <f t="shared" si="1"/>
      </c>
      <c r="S36" s="869">
        <f t="shared" si="984"/>
      </c>
      <c r="T36" s="869">
        <f t="shared" si="922"/>
      </c>
      <c r="U36" s="869">
        <f t="shared" si="739"/>
      </c>
      <c r="V36" s="869">
        <f t="shared" si="404"/>
      </c>
      <c r="W36" s="870">
        <f t="shared" si="342"/>
      </c>
      <c r="X36" s="869">
        <f>AVERAGE(X31:X35)</f>
      </c>
      <c r="Y36" s="871">
        <f>AVERAGE(Y31:Y35)</f>
      </c>
      <c r="Z36" s="871">
        <f t="shared" si="280"/>
      </c>
      <c r="AA36" s="872">
        <f>SUM(AA31:AA35)</f>
      </c>
      <c r="AB36" s="872">
        <f>SUM(AB31:AB35)</f>
      </c>
      <c r="AC36" s="872">
        <f>SUM(AC31:AC35)</f>
      </c>
      <c r="AD36" s="872">
        <f>SUM(AD31:AD35)</f>
      </c>
      <c r="AE36" s="872">
        <f>SUM(AE31:AE35)</f>
      </c>
      <c r="AF36" s="872">
        <f>SUM(AF31:AF35)</f>
      </c>
      <c r="AG36" s="872">
        <f>SUM(AG31:AG35)</f>
      </c>
      <c r="AH36" s="872">
        <f>SUM(AH31:AH35)</f>
      </c>
      <c r="AI36" s="868">
        <f t="shared" si="95"/>
      </c>
      <c r="AJ36" s="873">
        <f t="shared" si="33"/>
      </c>
      <c r="AK36" s="874"/>
      <c r="AL36" s="874"/>
      <c r="AM36" s="872">
        <f>SUM(AM31:AM35)</f>
      </c>
    </row>
    <row customHeight="true" ht="18.452380952380953" r="37">
      <c r="A37" s="845"/>
      <c r="B37" s="893" t="s">
        <v>550</v>
      </c>
      <c r="C37" s="863" t="s">
        <v>551</v>
      </c>
      <c r="D37" s="864">
        <f t="shared" ref="D37:D39" si="775">E37+F37</f>
      </c>
      <c r="E37" s="896">
        <v>936.56</v>
      </c>
      <c r="F37" s="894">
        <v>3085.32</v>
      </c>
      <c r="G37" s="850">
        <v>7</v>
      </c>
      <c r="H37" s="880">
        <v>18704.98000000001</v>
      </c>
      <c r="I37" s="850">
        <v>0</v>
      </c>
      <c r="J37" s="880">
        <v>0</v>
      </c>
      <c r="K37" s="851">
        <f t="shared" ref="K37:K39" si="440">G37+I37</f>
      </c>
      <c r="L37" s="852">
        <f t="shared" ref="L37:L39" si="592">H37+J37</f>
      </c>
      <c r="M37" s="853">
        <f t="shared" si="373"/>
      </c>
      <c r="N37" s="854">
        <v>7</v>
      </c>
      <c r="O37" s="853">
        <f t="shared" si="311"/>
      </c>
      <c r="P37" s="853">
        <f t="shared" ref="P37:P39" si="133">D37/K37</f>
      </c>
      <c r="Q37" s="853">
        <f t="shared" si="64"/>
      </c>
      <c r="R37" s="853">
        <f t="shared" si="1"/>
      </c>
      <c r="S37" s="855">
        <f t="shared" si="984"/>
      </c>
      <c r="T37" s="855">
        <f t="shared" si="922"/>
      </c>
      <c r="U37" s="855">
        <f t="shared" si="739"/>
      </c>
      <c r="V37" s="855">
        <f t="shared" si="404"/>
      </c>
      <c r="W37" s="856">
        <f t="shared" si="342"/>
      </c>
      <c r="X37" s="857">
        <v>0.0337</v>
      </c>
      <c r="Y37" s="858">
        <v>61</v>
      </c>
      <c r="Z37" s="853">
        <f t="shared" si="280"/>
      </c>
      <c r="AA37" s="860">
        <v>48051</v>
      </c>
      <c r="AB37" s="860">
        <v>519</v>
      </c>
      <c r="AC37" s="860">
        <v>160</v>
      </c>
      <c r="AD37" s="860">
        <v>532</v>
      </c>
      <c r="AE37" s="860">
        <v>65</v>
      </c>
      <c r="AF37" s="860">
        <v>7</v>
      </c>
      <c r="AG37" s="860">
        <v>1</v>
      </c>
      <c r="AH37" s="860">
        <v>54</v>
      </c>
      <c r="AI37" s="853">
        <f t="shared" si="95"/>
      </c>
      <c r="AJ37" s="853">
        <f t="shared" si="33"/>
      </c>
      <c r="AK37" s="861" t="s">
        <v>545</v>
      </c>
      <c r="AL37" s="862" t="s">
        <v>525</v>
      </c>
      <c r="AM37" s="862">
        <v>21</v>
      </c>
    </row>
    <row customHeight="true" ht="18.452380952380953" r="38">
      <c r="A38" s="845"/>
      <c r="B38" s="893" t="s">
        <v>550</v>
      </c>
      <c r="C38" s="863" t="s">
        <v>552</v>
      </c>
      <c r="D38" s="864">
        <f t="shared" si="775"/>
      </c>
      <c r="E38" s="849">
        <v>1599.26</v>
      </c>
      <c r="F38" s="849">
        <v>1975.61</v>
      </c>
      <c r="G38" s="850">
        <v>3</v>
      </c>
      <c r="H38" s="880">
        <v>7651.219999999972</v>
      </c>
      <c r="I38" s="850">
        <v>0</v>
      </c>
      <c r="J38" s="880">
        <v>0</v>
      </c>
      <c r="K38" s="851">
        <f t="shared" si="440"/>
      </c>
      <c r="L38" s="852">
        <f t="shared" si="592"/>
      </c>
      <c r="M38" s="853">
        <f t="shared" si="373"/>
      </c>
      <c r="N38" s="854">
        <v>3</v>
      </c>
      <c r="O38" s="853">
        <f t="shared" si="311"/>
      </c>
      <c r="P38" s="853">
        <f t="shared" si="133"/>
      </c>
      <c r="Q38" s="853">
        <f t="shared" si="64"/>
      </c>
      <c r="R38" s="853">
        <f t="shared" si="1"/>
      </c>
      <c r="S38" s="855">
        <f t="shared" si="984"/>
      </c>
      <c r="T38" s="855">
        <f t="shared" si="922"/>
      </c>
      <c r="U38" s="855">
        <f t="shared" si="739"/>
      </c>
      <c r="V38" s="855">
        <f t="shared" si="404"/>
      </c>
      <c r="W38" s="856">
        <f t="shared" si="342"/>
      </c>
      <c r="X38" s="857">
        <v>0.0096</v>
      </c>
      <c r="Y38" s="858">
        <v>61</v>
      </c>
      <c r="Z38" s="853">
        <f t="shared" si="280"/>
      </c>
      <c r="AA38" s="860">
        <v>33004</v>
      </c>
      <c r="AB38" s="860">
        <v>434</v>
      </c>
      <c r="AC38" s="860">
        <v>86</v>
      </c>
      <c r="AD38" s="860">
        <v>446</v>
      </c>
      <c r="AE38" s="860">
        <v>57</v>
      </c>
      <c r="AF38" s="860">
        <v>6</v>
      </c>
      <c r="AG38" s="860">
        <v>1</v>
      </c>
      <c r="AH38" s="860">
        <v>16</v>
      </c>
      <c r="AI38" s="853">
        <f t="shared" si="95"/>
      </c>
      <c r="AJ38" s="853">
        <f t="shared" si="33"/>
      </c>
      <c r="AK38" s="861" t="s">
        <v>545</v>
      </c>
      <c r="AL38" s="862" t="s">
        <v>525</v>
      </c>
      <c r="AM38" s="862">
        <v>18</v>
      </c>
    </row>
    <row customHeight="true" ht="18.452380952380953" r="39">
      <c r="A39" s="845"/>
      <c r="B39" s="893" t="s">
        <v>550</v>
      </c>
      <c r="C39" s="863" t="s">
        <v>553</v>
      </c>
      <c r="D39" s="864">
        <f t="shared" si="775"/>
      </c>
      <c r="E39" s="865">
        <v>1499.57</v>
      </c>
      <c r="F39" s="849">
        <v>2838.46</v>
      </c>
      <c r="G39" s="851">
        <v>8</v>
      </c>
      <c r="H39" s="852">
        <v>20952.369999999995</v>
      </c>
      <c r="I39" s="851">
        <v>0</v>
      </c>
      <c r="J39" s="852">
        <v>0</v>
      </c>
      <c r="K39" s="851">
        <f t="shared" si="440"/>
      </c>
      <c r="L39" s="852">
        <f t="shared" si="592"/>
      </c>
      <c r="M39" s="853">
        <f t="shared" si="373"/>
      </c>
      <c r="N39" s="854">
        <v>7</v>
      </c>
      <c r="O39" s="853">
        <f t="shared" si="311"/>
      </c>
      <c r="P39" s="853">
        <f t="shared" si="133"/>
      </c>
      <c r="Q39" s="853">
        <f t="shared" si="64"/>
      </c>
      <c r="R39" s="853">
        <f t="shared" si="1"/>
      </c>
      <c r="S39" s="855">
        <f t="shared" si="984"/>
      </c>
      <c r="T39" s="855">
        <f t="shared" si="922"/>
      </c>
      <c r="U39" s="855">
        <f t="shared" si="739"/>
      </c>
      <c r="V39" s="855">
        <f t="shared" si="404"/>
      </c>
      <c r="W39" s="856">
        <f t="shared" si="342"/>
      </c>
      <c r="X39" s="857">
        <v>0.0174</v>
      </c>
      <c r="Y39" s="858">
        <v>62</v>
      </c>
      <c r="Z39" s="853">
        <f t="shared" si="280"/>
      </c>
      <c r="AA39" s="860">
        <v>45973</v>
      </c>
      <c r="AB39" s="860">
        <v>682</v>
      </c>
      <c r="AC39" s="860">
        <v>149</v>
      </c>
      <c r="AD39" s="860">
        <v>693</v>
      </c>
      <c r="AE39" s="860">
        <v>100</v>
      </c>
      <c r="AF39" s="860">
        <v>6</v>
      </c>
      <c r="AG39" s="860">
        <v>1</v>
      </c>
      <c r="AH39" s="860">
        <v>33</v>
      </c>
      <c r="AI39" s="853">
        <f t="shared" si="95"/>
      </c>
      <c r="AJ39" s="853">
        <f t="shared" si="33"/>
      </c>
      <c r="AK39" s="861" t="s">
        <v>545</v>
      </c>
      <c r="AL39" s="862" t="s">
        <v>525</v>
      </c>
      <c r="AM39" s="862">
        <v>32</v>
      </c>
    </row>
    <row customHeight="true" ht="18.452380952380953" r="40">
      <c r="A40" s="845"/>
      <c r="B40" s="913" t="s">
        <v>527</v>
      </c>
      <c r="C40" s="913"/>
      <c r="D40" s="867">
        <f>SUM(D37:D39)</f>
      </c>
      <c r="E40" s="911">
        <f>SUM(E37:E39)</f>
      </c>
      <c r="F40" s="911">
        <f>SUM(F37:F39)</f>
      </c>
      <c r="G40" s="912">
        <f>SUM(G37:G39)</f>
      </c>
      <c r="H40" s="911">
        <f>SUM(H37:H39)</f>
      </c>
      <c r="I40" s="912">
        <f>SUM(I37:I39)</f>
      </c>
      <c r="J40" s="911">
        <f>SUM(J37:J39)</f>
      </c>
      <c r="K40" s="912">
        <f>SUM(K37:K39)</f>
      </c>
      <c r="L40" s="911">
        <f>SUM(L37:L39)</f>
      </c>
      <c r="M40" s="868">
        <f t="shared" si="373"/>
      </c>
      <c r="N40" s="891">
        <f>SUM(N37:N39)</f>
      </c>
      <c r="O40" s="868">
        <f t="shared" si="311"/>
      </c>
      <c r="P40" s="868">
        <f t="shared" ref="P40:P41" si="953">D40/N40</f>
      </c>
      <c r="Q40" s="868">
        <f t="shared" si="64"/>
      </c>
      <c r="R40" s="868">
        <f t="shared" si="1"/>
      </c>
      <c r="S40" s="869">
        <f t="shared" si="984"/>
      </c>
      <c r="T40" s="869">
        <f t="shared" si="922"/>
      </c>
      <c r="U40" s="869">
        <f t="shared" si="739"/>
      </c>
      <c r="V40" s="869">
        <f t="shared" si="404"/>
      </c>
      <c r="W40" s="870">
        <f t="shared" si="342"/>
      </c>
      <c r="X40" s="869">
        <f>AVERAGE(X37:X39)</f>
      </c>
      <c r="Y40" s="871">
        <f>AVERAGE(Y37:Y39)</f>
      </c>
      <c r="Z40" s="871">
        <f t="shared" si="280"/>
      </c>
      <c r="AA40" s="872">
        <f>SUM(AA37:AA39)</f>
      </c>
      <c r="AB40" s="872">
        <f>SUM(AB37:AB39)</f>
      </c>
      <c r="AC40" s="872">
        <f>SUM(AC37:AC39)</f>
      </c>
      <c r="AD40" s="872">
        <f>SUM(AD37:AD39)</f>
      </c>
      <c r="AE40" s="872">
        <f>SUM(AE37:AE39)</f>
      </c>
      <c r="AF40" s="872">
        <f>SUM(AF37:AF39)</f>
      </c>
      <c r="AG40" s="872">
        <f>SUM(AG37:AG39)</f>
      </c>
      <c r="AH40" s="872">
        <f>SUM(AH37:AH39)</f>
      </c>
      <c r="AI40" s="868">
        <f t="shared" si="95"/>
      </c>
      <c r="AJ40" s="873">
        <f t="shared" si="33"/>
      </c>
      <c r="AK40" s="874"/>
      <c r="AL40" s="874"/>
      <c r="AM40" s="872">
        <f>SUM(AM37:AM39)</f>
      </c>
    </row>
    <row customHeight="true" ht="18.452380952380953" r="41">
      <c r="A41" s="845"/>
      <c r="B41" s="898" t="s">
        <v>539</v>
      </c>
      <c r="C41" s="898"/>
      <c r="D41" s="899">
        <f>D30+D24+D40+D36</f>
      </c>
      <c r="E41" s="899">
        <f>E30+E24+E40+E36</f>
      </c>
      <c r="F41" s="899">
        <f>F30+F24+F40+F36</f>
      </c>
      <c r="G41" s="899">
        <f>G30+G24+G40+G36</f>
      </c>
      <c r="H41" s="899">
        <f>H30+H24+H40+H36</f>
      </c>
      <c r="I41" s="899">
        <f>I30+I24+I40+I36</f>
      </c>
      <c r="J41" s="899">
        <f>J30+J24+J40+J36</f>
      </c>
      <c r="K41" s="899">
        <f>K30+K24+K40+K36</f>
      </c>
      <c r="L41" s="899">
        <f>L30+L24+L40+L36</f>
      </c>
      <c r="M41" s="900">
        <f t="shared" si="373"/>
      </c>
      <c r="N41" s="901">
        <f>N30+N24+N40+N36</f>
      </c>
      <c r="O41" s="900">
        <f t="shared" si="311"/>
      </c>
      <c r="P41" s="900">
        <f t="shared" si="953"/>
      </c>
      <c r="Q41" s="900">
        <f t="shared" si="64"/>
      </c>
      <c r="R41" s="900">
        <f t="shared" si="1"/>
      </c>
      <c r="S41" s="902">
        <f t="shared" si="984"/>
      </c>
      <c r="T41" s="902">
        <f t="shared" si="922"/>
      </c>
      <c r="U41" s="902">
        <f t="shared" si="739"/>
      </c>
      <c r="V41" s="902">
        <f t="shared" si="404"/>
      </c>
      <c r="W41" s="903">
        <f t="shared" si="342"/>
      </c>
      <c r="X41" s="900">
        <f>(X30+X24+X40+X36)/4</f>
      </c>
      <c r="Y41" s="900">
        <f>(Y30+Y24+Y40+Y36)/4</f>
      </c>
      <c r="Z41" s="900">
        <f>(Z30+Z24+Z40+Z36)/4</f>
      </c>
      <c r="AA41" s="899">
        <f>AA30+AA24+AA40+AA36</f>
      </c>
      <c r="AB41" s="899">
        <f>AB30+AB24+AB40+AB36</f>
      </c>
      <c r="AC41" s="899">
        <f>AC30+AC24+AC40+AC36</f>
      </c>
      <c r="AD41" s="899">
        <f>AD30+AD24+AD40+AD36</f>
      </c>
      <c r="AE41" s="899">
        <f>AE30+AE24+AE40+AE36</f>
      </c>
      <c r="AF41" s="899">
        <f>AF30+AF24+AF40+AF36</f>
      </c>
      <c r="AG41" s="899">
        <f>AG30+AG24+AG40+AG36</f>
      </c>
      <c r="AH41" s="899">
        <f>AH30+AH24+AH40+AH36</f>
      </c>
      <c r="AI41" s="900">
        <f t="shared" si="95"/>
      </c>
      <c r="AJ41" s="904">
        <f t="shared" si="33"/>
      </c>
      <c r="AK41" s="898"/>
      <c r="AL41" s="898"/>
      <c r="AM41" s="899">
        <f>AM30+AM24+AM40+AM36</f>
      </c>
    </row>
    <row r="42">
      <c r="A42" s="832" t="s">
        <v>554</v>
      </c>
      <c r="B42" s="832" t="s">
        <v>480</v>
      </c>
      <c r="C42" s="832"/>
      <c r="D42" s="833" t="s">
        <v>481</v>
      </c>
      <c r="E42" s="833"/>
      <c r="F42" s="833"/>
      <c r="G42" s="833"/>
      <c r="H42" s="833"/>
      <c r="I42" s="833"/>
      <c r="J42" s="833"/>
      <c r="K42" s="833"/>
      <c r="L42" s="833"/>
      <c r="M42" s="833"/>
      <c r="N42" s="833"/>
      <c r="O42" s="833"/>
      <c r="P42" s="833"/>
      <c r="Q42" s="833"/>
      <c r="R42" s="834" t="s">
        <v>482</v>
      </c>
      <c r="S42" s="834"/>
      <c r="T42" s="834"/>
      <c r="U42" s="834"/>
      <c r="V42" s="834"/>
      <c r="W42" s="834"/>
      <c r="X42" s="834"/>
      <c r="Y42" s="834"/>
      <c r="Z42" s="834"/>
      <c r="AA42" s="834"/>
      <c r="AB42" s="834"/>
      <c r="AC42" s="834"/>
      <c r="AD42" s="834"/>
      <c r="AE42" s="834"/>
      <c r="AF42" s="834"/>
      <c r="AG42" s="834"/>
      <c r="AH42" s="834"/>
      <c r="AI42" s="834"/>
      <c r="AJ42" s="834"/>
      <c r="AK42" s="834"/>
      <c r="AL42" s="834"/>
      <c r="AM42" s="835"/>
    </row>
    <row r="43">
      <c r="A43" s="832"/>
      <c r="B43" s="832" t="s">
        <v>483</v>
      </c>
      <c r="C43" s="832" t="s">
        <v>484</v>
      </c>
      <c r="D43" s="836" t="s">
        <v>485</v>
      </c>
      <c r="E43" s="837" t="s">
        <v>486</v>
      </c>
      <c r="F43" s="837" t="s">
        <v>487</v>
      </c>
      <c r="G43" s="838" t="s">
        <v>488</v>
      </c>
      <c r="H43" s="838" t="s">
        <v>489</v>
      </c>
      <c r="I43" s="838" t="s">
        <v>490</v>
      </c>
      <c r="J43" s="838" t="s">
        <v>491</v>
      </c>
      <c r="K43" s="838" t="s">
        <v>492</v>
      </c>
      <c r="L43" s="840" t="s">
        <v>493</v>
      </c>
      <c r="M43" s="841" t="s">
        <v>494</v>
      </c>
      <c r="N43" s="838" t="s">
        <v>495</v>
      </c>
      <c r="O43" s="841" t="s">
        <v>496</v>
      </c>
      <c r="P43" s="841" t="s">
        <v>497</v>
      </c>
      <c r="Q43" s="841" t="s">
        <v>498</v>
      </c>
      <c r="R43" s="834" t="s">
        <v>499</v>
      </c>
      <c r="S43" s="842" t="s">
        <v>500</v>
      </c>
      <c r="T43" s="842" t="s">
        <v>501</v>
      </c>
      <c r="U43" s="842" t="s">
        <v>502</v>
      </c>
      <c r="V43" s="842" t="s">
        <v>503</v>
      </c>
      <c r="W43" s="843" t="s">
        <v>504</v>
      </c>
      <c r="X43" s="842" t="s">
        <v>505</v>
      </c>
      <c r="Y43" s="844" t="s">
        <v>506</v>
      </c>
      <c r="Z43" s="834" t="s">
        <v>507</v>
      </c>
      <c r="AA43" s="843" t="s">
        <v>508</v>
      </c>
      <c r="AB43" s="843" t="s">
        <v>509</v>
      </c>
      <c r="AC43" s="843" t="s">
        <v>510</v>
      </c>
      <c r="AD43" s="843" t="s">
        <v>511</v>
      </c>
      <c r="AE43" s="843" t="s">
        <v>512</v>
      </c>
      <c r="AF43" s="843" t="s">
        <v>513</v>
      </c>
      <c r="AG43" s="843" t="s">
        <v>514</v>
      </c>
      <c r="AH43" s="843" t="s">
        <v>515</v>
      </c>
      <c r="AI43" s="843" t="s">
        <v>516</v>
      </c>
      <c r="AJ43" s="834" t="s">
        <v>517</v>
      </c>
      <c r="AK43" s="835" t="s">
        <v>518</v>
      </c>
      <c r="AL43" s="835" t="s">
        <v>519</v>
      </c>
      <c r="AM43" s="835" t="s">
        <v>520</v>
      </c>
    </row>
    <row r="44">
      <c r="A44" s="845" t="s">
        <v>555</v>
      </c>
      <c r="B44" s="893" t="s">
        <v>550</v>
      </c>
      <c r="C44" s="876" t="s">
        <v>523</v>
      </c>
      <c r="D44" s="877">
        <f t="shared" ref="D44:D45" si="776">E44+F44</f>
      </c>
      <c r="E44" s="914">
        <v>1631.3</v>
      </c>
      <c r="F44" s="878">
        <v>1209.51</v>
      </c>
      <c r="G44" s="879">
        <v>0</v>
      </c>
      <c r="H44" s="915">
        <v>0</v>
      </c>
      <c r="I44" s="879">
        <v>0</v>
      </c>
      <c r="J44" s="916">
        <v>0</v>
      </c>
      <c r="K44" s="879">
        <f t="shared" ref="K44:K45" si="441">G44+I44</f>
      </c>
      <c r="L44" s="917">
        <f t="shared" ref="L44:L45" si="593">H44+J44</f>
      </c>
      <c r="M44" s="853">
        <f t="shared" ref="M44:M69" si="374">L44/D44</f>
      </c>
      <c r="N44" s="854">
        <v>0</v>
      </c>
      <c r="O44" s="853">
        <f t="shared" ref="O44:O69" si="312">D44/K44</f>
      </c>
      <c r="P44" s="853">
        <f t="shared" ref="P44:P45" si="134">D44/K44</f>
      </c>
      <c r="Q44" s="853">
        <f t="shared" ref="Q44:Q69" si="65">L44/K44</f>
      </c>
      <c r="R44" s="853">
        <f t="shared" ref="R44:R69" si="2">D44/AB44</f>
      </c>
      <c r="S44" s="855">
        <f t="shared" ref="S44:S69" si="985">W44/AA44*1</f>
      </c>
      <c r="T44" s="855">
        <f t="shared" ref="T44:T69" si="923">AB44/AA44</f>
      </c>
      <c r="U44" s="855">
        <f t="shared" ref="U44:U69" si="740">AD44/AA44</f>
      </c>
      <c r="V44" s="855">
        <f t="shared" ref="V44:V69" si="405">AE44/AD44</f>
      </c>
      <c r="W44" s="856">
        <f t="shared" ref="W44:W69" si="343">AC44/X44</f>
      </c>
      <c r="X44" s="857">
        <v>0.0085</v>
      </c>
      <c r="Y44" s="858">
        <v>61</v>
      </c>
      <c r="Z44" s="882">
        <f t="shared" ref="Z44:Z68" si="281">(D44/AA44)*1000</f>
      </c>
      <c r="AA44" s="883">
        <v>42169</v>
      </c>
      <c r="AB44" s="884">
        <v>804</v>
      </c>
      <c r="AC44" s="860">
        <v>87</v>
      </c>
      <c r="AD44" s="860">
        <v>1040</v>
      </c>
      <c r="AE44" s="860">
        <v>33</v>
      </c>
      <c r="AF44" s="860">
        <v>6</v>
      </c>
      <c r="AG44" s="860">
        <v>1</v>
      </c>
      <c r="AH44" s="860">
        <v>17</v>
      </c>
      <c r="AI44" s="853">
        <f t="shared" ref="AI44:AI69" si="96">D44/AD44</f>
      </c>
      <c r="AJ44" s="853">
        <f t="shared" ref="AJ44:AJ69" si="34">AM44*1000/D44</f>
      </c>
      <c r="AK44" s="861" t="s">
        <v>545</v>
      </c>
      <c r="AL44" s="862" t="s">
        <v>525</v>
      </c>
      <c r="AM44" s="862">
        <v>21</v>
      </c>
    </row>
    <row r="45">
      <c r="A45" s="845"/>
      <c r="B45" s="893" t="s">
        <v>550</v>
      </c>
      <c r="C45" s="876" t="s">
        <v>526</v>
      </c>
      <c r="D45" s="885">
        <f t="shared" si="776"/>
      </c>
      <c r="E45" s="878">
        <v>800.53</v>
      </c>
      <c r="F45" s="918">
        <v>1525.02</v>
      </c>
      <c r="G45" s="919">
        <v>5</v>
      </c>
      <c r="H45" s="920">
        <v>9967.82</v>
      </c>
      <c r="I45" s="906">
        <v>0</v>
      </c>
      <c r="J45" s="895">
        <v>0</v>
      </c>
      <c r="K45" s="921">
        <f t="shared" si="441"/>
      </c>
      <c r="L45" s="852">
        <f t="shared" si="593"/>
      </c>
      <c r="M45" s="853">
        <f t="shared" si="374"/>
      </c>
      <c r="N45" s="854">
        <v>5</v>
      </c>
      <c r="O45" s="853">
        <f t="shared" si="312"/>
      </c>
      <c r="P45" s="853">
        <f t="shared" si="134"/>
      </c>
      <c r="Q45" s="853">
        <f t="shared" si="65"/>
      </c>
      <c r="R45" s="853">
        <f t="shared" si="2"/>
      </c>
      <c r="S45" s="855">
        <f t="shared" si="985"/>
      </c>
      <c r="T45" s="855">
        <f t="shared" si="923"/>
      </c>
      <c r="U45" s="855">
        <f t="shared" si="740"/>
      </c>
      <c r="V45" s="855">
        <f t="shared" si="405"/>
      </c>
      <c r="W45" s="856">
        <f t="shared" si="343"/>
      </c>
      <c r="X45" s="857">
        <v>0.032</v>
      </c>
      <c r="Y45" s="858">
        <v>63</v>
      </c>
      <c r="Z45" s="886">
        <f t="shared" si="281"/>
      </c>
      <c r="AA45" s="887">
        <v>34717</v>
      </c>
      <c r="AB45" s="884">
        <v>669</v>
      </c>
      <c r="AC45" s="860">
        <v>112</v>
      </c>
      <c r="AD45" s="860">
        <v>893</v>
      </c>
      <c r="AE45" s="860">
        <v>68</v>
      </c>
      <c r="AF45" s="860">
        <v>10</v>
      </c>
      <c r="AG45" s="860">
        <v>3</v>
      </c>
      <c r="AH45" s="860">
        <v>33</v>
      </c>
      <c r="AI45" s="853">
        <f t="shared" si="96"/>
      </c>
      <c r="AJ45" s="853">
        <f t="shared" si="34"/>
      </c>
      <c r="AK45" s="861" t="s">
        <v>545</v>
      </c>
      <c r="AL45" s="862" t="s">
        <v>525</v>
      </c>
      <c r="AM45" s="862">
        <v>38</v>
      </c>
    </row>
    <row r="46">
      <c r="A46" s="845"/>
      <c r="B46" s="866" t="s">
        <v>527</v>
      </c>
      <c r="C46" s="866"/>
      <c r="D46" s="867">
        <f>SUM(D44:D45)</f>
      </c>
      <c r="E46" s="888">
        <f>SUM(E44:E45)</f>
      </c>
      <c r="F46" s="888">
        <f>SUM(F44:F45)</f>
      </c>
      <c r="G46" s="889">
        <f>SUM(G44:G45)</f>
      </c>
      <c r="H46" s="890">
        <f>SUM(H44:H45)</f>
      </c>
      <c r="I46" s="889">
        <f>SUM(I44:I45)</f>
      </c>
      <c r="J46" s="890">
        <f>SUM(J44:J45)</f>
      </c>
      <c r="K46" s="891">
        <f>SUM(K44:K45)</f>
      </c>
      <c r="L46" s="892">
        <f>SUM(L44:L45)</f>
      </c>
      <c r="M46" s="868">
        <f t="shared" si="374"/>
      </c>
      <c r="N46" s="889">
        <f>SUM(N44:N45)</f>
      </c>
      <c r="O46" s="868">
        <f t="shared" si="312"/>
      </c>
      <c r="P46" s="868">
        <f>D46/N46</f>
      </c>
      <c r="Q46" s="868">
        <f t="shared" si="65"/>
      </c>
      <c r="R46" s="868">
        <f t="shared" si="2"/>
      </c>
      <c r="S46" s="869">
        <f t="shared" si="985"/>
      </c>
      <c r="T46" s="869">
        <f t="shared" si="923"/>
      </c>
      <c r="U46" s="869">
        <f t="shared" si="740"/>
      </c>
      <c r="V46" s="869">
        <f t="shared" si="405"/>
      </c>
      <c r="W46" s="870">
        <f t="shared" si="343"/>
      </c>
      <c r="X46" s="869">
        <f>AVERAGE(X44:X45)</f>
      </c>
      <c r="Y46" s="871">
        <f>AVERAGE(Y44:Y45)</f>
      </c>
      <c r="Z46" s="868">
        <f t="shared" si="281"/>
      </c>
      <c r="AA46" s="922">
        <f>SUM(AA44:AA45)</f>
      </c>
      <c r="AB46" s="872">
        <f>SUM(AB44:AB45)</f>
      </c>
      <c r="AC46" s="872">
        <f>SUM(AC44:AC45)</f>
      </c>
      <c r="AD46" s="872">
        <f>SUM(AD44:AD45)</f>
      </c>
      <c r="AE46" s="872">
        <f>SUM(AE44:AE45)</f>
      </c>
      <c r="AF46" s="872">
        <f>SUM(AF44:AF45)</f>
      </c>
      <c r="AG46" s="872">
        <f>SUM(AG44:AG45)</f>
      </c>
      <c r="AH46" s="872">
        <f>SUM(AH44:AH45)</f>
      </c>
      <c r="AI46" s="868">
        <f t="shared" si="96"/>
      </c>
      <c r="AJ46" s="873">
        <f t="shared" si="34"/>
      </c>
      <c r="AK46" s="874"/>
      <c r="AL46" s="874"/>
      <c r="AM46" s="870">
        <f>SUM(AM44:AM45)</f>
      </c>
    </row>
    <row r="47">
      <c r="A47" s="845"/>
      <c r="B47" s="893" t="s">
        <v>534</v>
      </c>
      <c r="C47" s="875" t="s">
        <v>529</v>
      </c>
      <c r="D47" s="864">
        <f t="shared" ref="D47:D51" si="777">E47+F47</f>
      </c>
      <c r="E47" s="894">
        <v>1646.24</v>
      </c>
      <c r="F47" s="894">
        <v>2325.78</v>
      </c>
      <c r="G47" s="851">
        <v>4</v>
      </c>
      <c r="H47" s="852">
        <v>9407.75</v>
      </c>
      <c r="I47" s="851">
        <v>0</v>
      </c>
      <c r="J47" s="852">
        <v>0</v>
      </c>
      <c r="K47" s="851">
        <f t="shared" ref="K47:K51" si="442">G47+I47</f>
      </c>
      <c r="L47" s="852">
        <f t="shared" ref="L47:L51" si="594">H47+J47</f>
      </c>
      <c r="M47" s="853">
        <f t="shared" si="374"/>
      </c>
      <c r="N47" s="854">
        <v>4</v>
      </c>
      <c r="O47" s="853">
        <f t="shared" si="312"/>
      </c>
      <c r="P47" s="853">
        <f t="shared" ref="P47:P51" si="135">D47/K47</f>
      </c>
      <c r="Q47" s="853">
        <f t="shared" si="65"/>
      </c>
      <c r="R47" s="853">
        <f t="shared" si="2"/>
      </c>
      <c r="S47" s="855">
        <f t="shared" si="985"/>
      </c>
      <c r="T47" s="855">
        <f t="shared" si="923"/>
      </c>
      <c r="U47" s="855">
        <f t="shared" si="740"/>
      </c>
      <c r="V47" s="855">
        <f t="shared" si="405"/>
      </c>
      <c r="W47" s="856">
        <f t="shared" si="343"/>
      </c>
      <c r="X47" s="857">
        <v>0.0166</v>
      </c>
      <c r="Y47" s="858">
        <v>33</v>
      </c>
      <c r="Z47" s="853">
        <f t="shared" si="281"/>
      </c>
      <c r="AA47" s="860">
        <v>56120</v>
      </c>
      <c r="AB47" s="860">
        <v>1327</v>
      </c>
      <c r="AC47" s="860">
        <v>151</v>
      </c>
      <c r="AD47" s="860">
        <v>1720</v>
      </c>
      <c r="AE47" s="860">
        <v>67</v>
      </c>
      <c r="AF47" s="860">
        <v>10</v>
      </c>
      <c r="AG47" s="860">
        <v>2</v>
      </c>
      <c r="AH47" s="860">
        <v>59</v>
      </c>
      <c r="AI47" s="853">
        <f t="shared" si="96"/>
      </c>
      <c r="AJ47" s="853">
        <f t="shared" si="34"/>
      </c>
      <c r="AK47" s="861" t="s">
        <v>524</v>
      </c>
      <c r="AL47" s="862" t="s">
        <v>530</v>
      </c>
      <c r="AM47" s="862">
        <v>30</v>
      </c>
    </row>
    <row r="48">
      <c r="A48" s="845"/>
      <c r="B48" s="893" t="s">
        <v>534</v>
      </c>
      <c r="C48" s="875" t="s">
        <v>531</v>
      </c>
      <c r="D48" s="864">
        <f t="shared" si="777"/>
      </c>
      <c r="E48" s="894">
        <v>1588.42</v>
      </c>
      <c r="F48" s="894">
        <v>3108.95</v>
      </c>
      <c r="G48" s="851">
        <v>2</v>
      </c>
      <c r="H48" s="852">
        <v>4543.110000000001</v>
      </c>
      <c r="I48" s="851">
        <v>0</v>
      </c>
      <c r="J48" s="852">
        <v>0</v>
      </c>
      <c r="K48" s="851">
        <f t="shared" si="442"/>
      </c>
      <c r="L48" s="852">
        <f t="shared" si="594"/>
      </c>
      <c r="M48" s="853">
        <f t="shared" si="374"/>
      </c>
      <c r="N48" s="854">
        <v>2</v>
      </c>
      <c r="O48" s="853">
        <f t="shared" si="312"/>
      </c>
      <c r="P48" s="853">
        <f t="shared" si="135"/>
      </c>
      <c r="Q48" s="853">
        <f t="shared" si="65"/>
      </c>
      <c r="R48" s="853">
        <f t="shared" si="2"/>
      </c>
      <c r="S48" s="855">
        <f t="shared" si="985"/>
      </c>
      <c r="T48" s="855">
        <f t="shared" si="923"/>
      </c>
      <c r="U48" s="855">
        <f t="shared" si="740"/>
      </c>
      <c r="V48" s="855">
        <f t="shared" si="405"/>
      </c>
      <c r="W48" s="856">
        <f t="shared" si="343"/>
      </c>
      <c r="X48" s="857">
        <v>0.0273</v>
      </c>
      <c r="Y48" s="858">
        <v>42</v>
      </c>
      <c r="Z48" s="853">
        <f t="shared" si="281"/>
      </c>
      <c r="AA48" s="860">
        <v>64646</v>
      </c>
      <c r="AB48" s="860">
        <v>1262</v>
      </c>
      <c r="AC48" s="860">
        <v>242</v>
      </c>
      <c r="AD48" s="860">
        <v>1647</v>
      </c>
      <c r="AE48" s="860">
        <v>73</v>
      </c>
      <c r="AF48" s="860">
        <v>14</v>
      </c>
      <c r="AG48" s="860">
        <v>4</v>
      </c>
      <c r="AH48" s="860">
        <v>82</v>
      </c>
      <c r="AI48" s="853">
        <f t="shared" si="96"/>
      </c>
      <c r="AJ48" s="853">
        <f t="shared" si="34"/>
      </c>
      <c r="AK48" s="861" t="s">
        <v>524</v>
      </c>
      <c r="AL48" s="862" t="s">
        <v>530</v>
      </c>
      <c r="AM48" s="862">
        <v>30</v>
      </c>
    </row>
    <row customHeight="true" ht="18.452380952380953" r="49">
      <c r="A49" s="845"/>
      <c r="B49" s="893" t="s">
        <v>534</v>
      </c>
      <c r="C49" s="875" t="s">
        <v>532</v>
      </c>
      <c r="D49" s="864">
        <f t="shared" si="777"/>
      </c>
      <c r="E49" s="894">
        <v>1333.51</v>
      </c>
      <c r="F49" s="894">
        <v>2813.41</v>
      </c>
      <c r="G49" s="851">
        <v>6</v>
      </c>
      <c r="H49" s="852">
        <v>11550.849999999991</v>
      </c>
      <c r="I49" s="851">
        <v>0</v>
      </c>
      <c r="J49" s="852">
        <v>0</v>
      </c>
      <c r="K49" s="851">
        <f t="shared" si="442"/>
      </c>
      <c r="L49" s="852">
        <f t="shared" si="594"/>
      </c>
      <c r="M49" s="853">
        <f t="shared" si="374"/>
      </c>
      <c r="N49" s="854">
        <v>5</v>
      </c>
      <c r="O49" s="853">
        <f t="shared" si="312"/>
      </c>
      <c r="P49" s="853">
        <f t="shared" si="135"/>
      </c>
      <c r="Q49" s="853">
        <f t="shared" si="65"/>
      </c>
      <c r="R49" s="853">
        <f t="shared" si="2"/>
      </c>
      <c r="S49" s="855">
        <f t="shared" si="985"/>
      </c>
      <c r="T49" s="855">
        <f t="shared" si="923"/>
      </c>
      <c r="U49" s="855">
        <f t="shared" si="740"/>
      </c>
      <c r="V49" s="855">
        <f t="shared" si="405"/>
      </c>
      <c r="W49" s="856">
        <f t="shared" si="343"/>
      </c>
      <c r="X49" s="857">
        <v>0.023</v>
      </c>
      <c r="Y49" s="858">
        <v>47</v>
      </c>
      <c r="Z49" s="853">
        <f t="shared" si="281"/>
      </c>
      <c r="AA49" s="860">
        <v>50819</v>
      </c>
      <c r="AB49" s="860">
        <v>708</v>
      </c>
      <c r="AC49" s="860">
        <v>207</v>
      </c>
      <c r="AD49" s="860">
        <v>720</v>
      </c>
      <c r="AE49" s="860">
        <v>71</v>
      </c>
      <c r="AF49" s="860">
        <v>11</v>
      </c>
      <c r="AG49" s="860">
        <v>2</v>
      </c>
      <c r="AH49" s="860">
        <v>68</v>
      </c>
      <c r="AI49" s="853">
        <f t="shared" si="96"/>
      </c>
      <c r="AJ49" s="853">
        <f t="shared" si="34"/>
      </c>
      <c r="AK49" s="861" t="s">
        <v>524</v>
      </c>
      <c r="AL49" s="862" t="s">
        <v>530</v>
      </c>
      <c r="AM49" s="862">
        <v>32</v>
      </c>
    </row>
    <row r="50">
      <c r="A50" s="845"/>
      <c r="B50" s="893" t="s">
        <v>534</v>
      </c>
      <c r="C50" s="875" t="s">
        <v>533</v>
      </c>
      <c r="D50" s="864">
        <f t="shared" si="777"/>
      </c>
      <c r="E50" s="894">
        <v>1295.23</v>
      </c>
      <c r="F50" s="894">
        <v>998.04</v>
      </c>
      <c r="G50" s="851">
        <v>5</v>
      </c>
      <c r="H50" s="852">
        <v>12194.330000000002</v>
      </c>
      <c r="I50" s="851">
        <v>0</v>
      </c>
      <c r="J50" s="852">
        <v>0</v>
      </c>
      <c r="K50" s="851">
        <f t="shared" si="442"/>
      </c>
      <c r="L50" s="852">
        <f t="shared" si="594"/>
      </c>
      <c r="M50" s="853">
        <f t="shared" si="374"/>
      </c>
      <c r="N50" s="854">
        <v>2</v>
      </c>
      <c r="O50" s="853">
        <f t="shared" si="312"/>
      </c>
      <c r="P50" s="853">
        <f t="shared" si="135"/>
      </c>
      <c r="Q50" s="853">
        <f t="shared" si="65"/>
      </c>
      <c r="R50" s="853">
        <f t="shared" si="2"/>
      </c>
      <c r="S50" s="855">
        <f t="shared" si="985"/>
      </c>
      <c r="T50" s="855">
        <f t="shared" si="923"/>
      </c>
      <c r="U50" s="855">
        <f t="shared" si="740"/>
      </c>
      <c r="V50" s="855">
        <f t="shared" si="405"/>
      </c>
      <c r="W50" s="856">
        <f t="shared" si="343"/>
      </c>
      <c r="X50" s="857">
        <v>0.011</v>
      </c>
      <c r="Y50" s="858">
        <v>49</v>
      </c>
      <c r="Z50" s="853">
        <f t="shared" si="281"/>
      </c>
      <c r="AA50" s="858">
        <v>23473</v>
      </c>
      <c r="AB50" s="860">
        <v>329</v>
      </c>
      <c r="AC50" s="860">
        <v>80</v>
      </c>
      <c r="AD50" s="860">
        <v>336</v>
      </c>
      <c r="AE50" s="860">
        <v>45</v>
      </c>
      <c r="AF50" s="860">
        <v>3</v>
      </c>
      <c r="AG50" s="860">
        <v>4</v>
      </c>
      <c r="AH50" s="860">
        <v>18</v>
      </c>
      <c r="AI50" s="853">
        <f t="shared" si="96"/>
      </c>
      <c r="AJ50" s="853">
        <f t="shared" si="34"/>
      </c>
      <c r="AK50" s="861" t="s">
        <v>524</v>
      </c>
      <c r="AL50" s="862" t="s">
        <v>530</v>
      </c>
      <c r="AM50" s="862">
        <v>21</v>
      </c>
    </row>
    <row r="51">
      <c r="A51" s="845"/>
      <c r="B51" s="893" t="s">
        <v>534</v>
      </c>
      <c r="C51" s="875" t="s">
        <v>535</v>
      </c>
      <c r="D51" s="864">
        <f t="shared" si="777"/>
      </c>
      <c r="E51" s="894">
        <v>3411.1</v>
      </c>
      <c r="F51" s="894">
        <v>4885.1</v>
      </c>
      <c r="G51" s="851">
        <v>13</v>
      </c>
      <c r="H51" s="852">
        <v>30920.20000000001</v>
      </c>
      <c r="I51" s="851">
        <v>0</v>
      </c>
      <c r="J51" s="852">
        <v>0</v>
      </c>
      <c r="K51" s="851">
        <f t="shared" si="442"/>
      </c>
      <c r="L51" s="852">
        <f t="shared" si="594"/>
      </c>
      <c r="M51" s="853">
        <f t="shared" si="374"/>
      </c>
      <c r="N51" s="854">
        <v>10</v>
      </c>
      <c r="O51" s="853">
        <f t="shared" si="312"/>
      </c>
      <c r="P51" s="853">
        <f t="shared" si="135"/>
      </c>
      <c r="Q51" s="853">
        <f t="shared" si="65"/>
      </c>
      <c r="R51" s="853">
        <f t="shared" si="2"/>
      </c>
      <c r="S51" s="855">
        <f t="shared" si="985"/>
      </c>
      <c r="T51" s="855">
        <f t="shared" si="923"/>
      </c>
      <c r="U51" s="855">
        <f t="shared" si="740"/>
      </c>
      <c r="V51" s="855">
        <f t="shared" si="405"/>
      </c>
      <c r="W51" s="856">
        <f t="shared" si="343"/>
      </c>
      <c r="X51" s="857">
        <v>0.0252</v>
      </c>
      <c r="Y51" s="858">
        <v>48</v>
      </c>
      <c r="Z51" s="853">
        <f t="shared" si="281"/>
      </c>
      <c r="AA51" s="860">
        <v>68490</v>
      </c>
      <c r="AB51" s="860">
        <v>1279</v>
      </c>
      <c r="AC51" s="860">
        <v>282</v>
      </c>
      <c r="AD51" s="860">
        <v>1525</v>
      </c>
      <c r="AE51" s="860">
        <v>150</v>
      </c>
      <c r="AF51" s="860">
        <v>21</v>
      </c>
      <c r="AG51" s="860">
        <v>5</v>
      </c>
      <c r="AH51" s="858">
        <v>61</v>
      </c>
      <c r="AI51" s="853">
        <f t="shared" si="96"/>
      </c>
      <c r="AJ51" s="853">
        <f t="shared" si="34"/>
      </c>
      <c r="AK51" s="861" t="s">
        <v>524</v>
      </c>
      <c r="AL51" s="862" t="s">
        <v>530</v>
      </c>
      <c r="AM51" s="862">
        <v>131</v>
      </c>
    </row>
    <row r="52">
      <c r="A52" s="845"/>
      <c r="B52" s="866" t="s">
        <v>527</v>
      </c>
      <c r="C52" s="866"/>
      <c r="D52" s="867">
        <f>SUM(D47:D51)</f>
      </c>
      <c r="E52" s="897">
        <f>SUM(E47:E51)</f>
      </c>
      <c r="F52" s="897">
        <f>SUM(F47:F51)</f>
      </c>
      <c r="G52" s="889">
        <f>SUM(G47:G51)</f>
      </c>
      <c r="H52" s="890">
        <f>SUM(H47:H51)</f>
      </c>
      <c r="I52" s="889">
        <f>SUM(I47:I51)</f>
      </c>
      <c r="J52" s="890">
        <f>SUM(J47:J51)</f>
      </c>
      <c r="K52" s="891">
        <f>SUM(K47:K51)</f>
      </c>
      <c r="L52" s="897">
        <f>SUM(L47:L51)</f>
      </c>
      <c r="M52" s="868">
        <f t="shared" si="374"/>
      </c>
      <c r="N52" s="889">
        <f>SUM(N47:N51)</f>
      </c>
      <c r="O52" s="868">
        <f t="shared" si="312"/>
      </c>
      <c r="P52" s="868">
        <f>D52/N52</f>
      </c>
      <c r="Q52" s="868">
        <f t="shared" si="65"/>
      </c>
      <c r="R52" s="868">
        <f t="shared" si="2"/>
      </c>
      <c r="S52" s="869">
        <f t="shared" si="985"/>
      </c>
      <c r="T52" s="869">
        <f t="shared" si="923"/>
      </c>
      <c r="U52" s="869">
        <f t="shared" si="740"/>
      </c>
      <c r="V52" s="869">
        <f t="shared" si="405"/>
      </c>
      <c r="W52" s="870">
        <f t="shared" si="343"/>
      </c>
      <c r="X52" s="869">
        <f>AVERAGE(X47:X51)</f>
      </c>
      <c r="Y52" s="871">
        <f>AVERAGE(Y47:Y51)</f>
      </c>
      <c r="Z52" s="871">
        <f t="shared" si="281"/>
      </c>
      <c r="AA52" s="872">
        <f>SUM(AA47:AA51)</f>
      </c>
      <c r="AB52" s="872">
        <f>SUM(AB47:AB51)</f>
      </c>
      <c r="AC52" s="872">
        <f>SUM(AC47:AC51)</f>
      </c>
      <c r="AD52" s="872">
        <f>SUM(AD47:AD51)</f>
      </c>
      <c r="AE52" s="872">
        <f>SUM(AE47:AE51)</f>
      </c>
      <c r="AF52" s="872">
        <f>SUM(AF47:AF51)</f>
      </c>
      <c r="AG52" s="872">
        <f>SUM(AG47:AG51)</f>
      </c>
      <c r="AH52" s="872">
        <f>SUM(AH47:AH51)</f>
      </c>
      <c r="AI52" s="868">
        <f t="shared" si="96"/>
      </c>
      <c r="AJ52" s="873">
        <f t="shared" si="34"/>
      </c>
      <c r="AK52" s="874"/>
      <c r="AL52" s="874"/>
      <c r="AM52" s="870">
        <f>SUM(AM47:AM51)</f>
      </c>
    </row>
    <row r="53">
      <c r="A53" s="845"/>
      <c r="B53" s="893" t="s">
        <v>528</v>
      </c>
      <c r="C53" s="875" t="s">
        <v>536</v>
      </c>
      <c r="D53" s="864">
        <f t="shared" ref="D53:D57" si="778">E53+F53</f>
      </c>
      <c r="E53" s="894">
        <v>1293.67</v>
      </c>
      <c r="F53" s="894">
        <v>3113.9900000000002</v>
      </c>
      <c r="G53" s="851">
        <v>6</v>
      </c>
      <c r="H53" s="852">
        <v>13397.460000000006</v>
      </c>
      <c r="I53" s="851">
        <v>0</v>
      </c>
      <c r="J53" s="852">
        <v>0</v>
      </c>
      <c r="K53" s="851">
        <f t="shared" ref="K53:K57" si="443">G53+I53</f>
      </c>
      <c r="L53" s="852">
        <f t="shared" ref="L53:L57" si="595">H53+J53</f>
      </c>
      <c r="M53" s="853">
        <f t="shared" si="374"/>
      </c>
      <c r="N53" s="854">
        <v>6</v>
      </c>
      <c r="O53" s="853">
        <f t="shared" si="312"/>
      </c>
      <c r="P53" s="853">
        <f t="shared" ref="P53:P57" si="136">D53/K53</f>
      </c>
      <c r="Q53" s="853">
        <f t="shared" si="65"/>
      </c>
      <c r="R53" s="853">
        <f t="shared" si="2"/>
      </c>
      <c r="S53" s="855">
        <f t="shared" si="985"/>
      </c>
      <c r="T53" s="855">
        <f t="shared" si="923"/>
      </c>
      <c r="U53" s="855">
        <f t="shared" si="740"/>
      </c>
      <c r="V53" s="855">
        <f t="shared" si="405"/>
      </c>
      <c r="W53" s="856">
        <f t="shared" si="343"/>
      </c>
      <c r="X53" s="857">
        <v>0.0266</v>
      </c>
      <c r="Y53" s="858">
        <v>51</v>
      </c>
      <c r="Z53" s="853">
        <f t="shared" si="281"/>
      </c>
      <c r="AA53" s="860">
        <v>51060</v>
      </c>
      <c r="AB53" s="860">
        <v>649</v>
      </c>
      <c r="AC53" s="860">
        <v>201</v>
      </c>
      <c r="AD53" s="860">
        <v>675</v>
      </c>
      <c r="AE53" s="860">
        <v>141</v>
      </c>
      <c r="AF53" s="860">
        <v>10</v>
      </c>
      <c r="AG53" s="860">
        <v>7</v>
      </c>
      <c r="AH53" s="860">
        <v>53</v>
      </c>
      <c r="AI53" s="853">
        <f t="shared" si="96"/>
      </c>
      <c r="AJ53" s="853">
        <f t="shared" si="34"/>
      </c>
      <c r="AK53" s="861" t="s">
        <v>524</v>
      </c>
      <c r="AL53" s="862" t="s">
        <v>530</v>
      </c>
      <c r="AM53" s="862">
        <v>54</v>
      </c>
    </row>
    <row r="54">
      <c r="A54" s="845"/>
      <c r="B54" s="893" t="s">
        <v>528</v>
      </c>
      <c r="C54" s="875" t="s">
        <v>537</v>
      </c>
      <c r="D54" s="864">
        <f t="shared" si="778"/>
      </c>
      <c r="E54" s="894">
        <v>1867.19</v>
      </c>
      <c r="F54" s="894">
        <v>3203.02</v>
      </c>
      <c r="G54" s="850">
        <v>4</v>
      </c>
      <c r="H54" s="880">
        <v>7238.029999999999</v>
      </c>
      <c r="I54" s="850">
        <v>0</v>
      </c>
      <c r="J54" s="880">
        <v>0</v>
      </c>
      <c r="K54" s="851">
        <f t="shared" si="443"/>
      </c>
      <c r="L54" s="852">
        <f t="shared" si="595"/>
      </c>
      <c r="M54" s="853">
        <f t="shared" si="374"/>
      </c>
      <c r="N54" s="854">
        <v>3</v>
      </c>
      <c r="O54" s="853">
        <f t="shared" si="312"/>
      </c>
      <c r="P54" s="853">
        <f t="shared" si="136"/>
      </c>
      <c r="Q54" s="853">
        <f t="shared" si="65"/>
      </c>
      <c r="R54" s="853">
        <f t="shared" si="2"/>
      </c>
      <c r="S54" s="855">
        <f t="shared" si="985"/>
      </c>
      <c r="T54" s="855">
        <f t="shared" si="923"/>
      </c>
      <c r="U54" s="855">
        <f t="shared" si="740"/>
      </c>
      <c r="V54" s="855">
        <f t="shared" si="405"/>
      </c>
      <c r="W54" s="856">
        <f t="shared" si="343"/>
      </c>
      <c r="X54" s="857">
        <v>0.0141</v>
      </c>
      <c r="Y54" s="858">
        <v>52</v>
      </c>
      <c r="Z54" s="853">
        <f t="shared" si="281"/>
      </c>
      <c r="AA54" s="860">
        <v>57283</v>
      </c>
      <c r="AB54" s="860">
        <v>652</v>
      </c>
      <c r="AC54" s="860">
        <v>185</v>
      </c>
      <c r="AD54" s="860">
        <v>635</v>
      </c>
      <c r="AE54" s="860">
        <v>97</v>
      </c>
      <c r="AF54" s="860">
        <v>10</v>
      </c>
      <c r="AG54" s="860">
        <v>6</v>
      </c>
      <c r="AH54" s="860">
        <v>46</v>
      </c>
      <c r="AI54" s="853">
        <f t="shared" si="96"/>
      </c>
      <c r="AJ54" s="853">
        <f t="shared" si="34"/>
      </c>
      <c r="AK54" s="861" t="s">
        <v>524</v>
      </c>
      <c r="AL54" s="862" t="s">
        <v>530</v>
      </c>
      <c r="AM54" s="862">
        <v>44</v>
      </c>
    </row>
    <row customHeight="true" ht="18.452380952380953" r="55">
      <c r="A55" s="845"/>
      <c r="B55" s="893" t="s">
        <v>528</v>
      </c>
      <c r="C55" s="875" t="s">
        <v>538</v>
      </c>
      <c r="D55" s="864">
        <f t="shared" si="778"/>
      </c>
      <c r="E55" s="894">
        <v>1427.19</v>
      </c>
      <c r="F55" s="894">
        <v>2771.29</v>
      </c>
      <c r="G55" s="850">
        <v>6</v>
      </c>
      <c r="H55" s="880">
        <v>15828.759999999995</v>
      </c>
      <c r="I55" s="850">
        <v>0</v>
      </c>
      <c r="J55" s="880">
        <v>0</v>
      </c>
      <c r="K55" s="851">
        <f t="shared" si="443"/>
      </c>
      <c r="L55" s="852">
        <f t="shared" si="595"/>
      </c>
      <c r="M55" s="853">
        <f t="shared" si="374"/>
      </c>
      <c r="N55" s="854">
        <v>5</v>
      </c>
      <c r="O55" s="853">
        <f t="shared" si="312"/>
      </c>
      <c r="P55" s="853">
        <f t="shared" si="136"/>
      </c>
      <c r="Q55" s="853">
        <f t="shared" si="65"/>
      </c>
      <c r="R55" s="853">
        <f t="shared" si="2"/>
      </c>
      <c r="S55" s="855">
        <f t="shared" si="985"/>
      </c>
      <c r="T55" s="855">
        <f t="shared" si="923"/>
      </c>
      <c r="U55" s="855">
        <f t="shared" si="740"/>
      </c>
      <c r="V55" s="855">
        <f t="shared" si="405"/>
      </c>
      <c r="W55" s="856">
        <f t="shared" si="343"/>
      </c>
      <c r="X55" s="857">
        <v>0.0257</v>
      </c>
      <c r="Y55" s="858">
        <v>54</v>
      </c>
      <c r="Z55" s="853">
        <f t="shared" si="281"/>
      </c>
      <c r="AA55" s="860">
        <v>53520</v>
      </c>
      <c r="AB55" s="860">
        <v>706</v>
      </c>
      <c r="AC55" s="860">
        <v>219</v>
      </c>
      <c r="AD55" s="860">
        <v>744</v>
      </c>
      <c r="AE55" s="860">
        <v>80</v>
      </c>
      <c r="AF55" s="860">
        <v>9</v>
      </c>
      <c r="AG55" s="860">
        <v>5</v>
      </c>
      <c r="AH55" s="860">
        <v>50</v>
      </c>
      <c r="AI55" s="853">
        <f t="shared" si="96"/>
      </c>
      <c r="AJ55" s="853">
        <f t="shared" si="34"/>
      </c>
      <c r="AK55" s="861" t="s">
        <v>524</v>
      </c>
      <c r="AL55" s="862" t="s">
        <v>530</v>
      </c>
      <c r="AM55" s="862">
        <v>69</v>
      </c>
    </row>
    <row r="56">
      <c r="A56" s="845"/>
      <c r="B56" s="893" t="s">
        <v>528</v>
      </c>
      <c r="C56" s="875" t="s">
        <v>541</v>
      </c>
      <c r="D56" s="864">
        <f t="shared" si="778"/>
      </c>
      <c r="E56" s="896">
        <v>1583.34</v>
      </c>
      <c r="F56" s="894">
        <v>2811.15</v>
      </c>
      <c r="G56" s="850">
        <v>2</v>
      </c>
      <c r="H56" s="880">
        <v>3429.8600000000006</v>
      </c>
      <c r="I56" s="850">
        <v>0</v>
      </c>
      <c r="J56" s="880">
        <v>0</v>
      </c>
      <c r="K56" s="851">
        <f t="shared" si="443"/>
      </c>
      <c r="L56" s="852">
        <f t="shared" si="595"/>
      </c>
      <c r="M56" s="853">
        <f t="shared" si="374"/>
      </c>
      <c r="N56" s="854">
        <v>1</v>
      </c>
      <c r="O56" s="853">
        <f t="shared" si="312"/>
      </c>
      <c r="P56" s="853">
        <f t="shared" si="136"/>
      </c>
      <c r="Q56" s="853">
        <f t="shared" si="65"/>
      </c>
      <c r="R56" s="853">
        <f t="shared" si="2"/>
      </c>
      <c r="S56" s="855">
        <f t="shared" si="985"/>
      </c>
      <c r="T56" s="855">
        <f t="shared" si="923"/>
      </c>
      <c r="U56" s="855">
        <f t="shared" si="740"/>
      </c>
      <c r="V56" s="855">
        <f t="shared" si="405"/>
      </c>
      <c r="W56" s="856">
        <f t="shared" si="343"/>
      </c>
      <c r="X56" s="857">
        <v>0.0191</v>
      </c>
      <c r="Y56" s="858">
        <v>54</v>
      </c>
      <c r="Z56" s="853">
        <f t="shared" si="281"/>
      </c>
      <c r="AA56" s="860">
        <v>49908</v>
      </c>
      <c r="AB56" s="860">
        <v>608</v>
      </c>
      <c r="AC56" s="860">
        <v>133</v>
      </c>
      <c r="AD56" s="860">
        <v>625</v>
      </c>
      <c r="AE56" s="860">
        <v>63</v>
      </c>
      <c r="AF56" s="860">
        <v>3</v>
      </c>
      <c r="AG56" s="860">
        <v>1</v>
      </c>
      <c r="AH56" s="860">
        <v>43</v>
      </c>
      <c r="AI56" s="853">
        <f t="shared" si="96"/>
      </c>
      <c r="AJ56" s="853">
        <f t="shared" si="34"/>
      </c>
      <c r="AK56" s="861" t="s">
        <v>524</v>
      </c>
      <c r="AL56" s="862" t="s">
        <v>530</v>
      </c>
      <c r="AM56" s="862">
        <v>34</v>
      </c>
    </row>
    <row r="57">
      <c r="A57" s="845"/>
      <c r="B57" s="893" t="s">
        <v>528</v>
      </c>
      <c r="C57" s="875" t="s">
        <v>542</v>
      </c>
      <c r="D57" s="864">
        <f t="shared" si="778"/>
      </c>
      <c r="E57" s="894">
        <v>1986.63</v>
      </c>
      <c r="F57" s="894">
        <v>3180.34</v>
      </c>
      <c r="G57" s="850">
        <v>7</v>
      </c>
      <c r="H57" s="880">
        <v>15064.339999999997</v>
      </c>
      <c r="I57" s="850">
        <v>0</v>
      </c>
      <c r="J57" s="880">
        <v>0</v>
      </c>
      <c r="K57" s="851">
        <f t="shared" si="443"/>
      </c>
      <c r="L57" s="852">
        <f t="shared" si="595"/>
      </c>
      <c r="M57" s="853">
        <f t="shared" si="374"/>
      </c>
      <c r="N57" s="854">
        <v>5</v>
      </c>
      <c r="O57" s="853">
        <f t="shared" si="312"/>
      </c>
      <c r="P57" s="853">
        <f t="shared" si="136"/>
      </c>
      <c r="Q57" s="853">
        <f t="shared" si="65"/>
      </c>
      <c r="R57" s="853">
        <f t="shared" si="2"/>
      </c>
      <c r="S57" s="855">
        <f t="shared" si="985"/>
      </c>
      <c r="T57" s="855">
        <f t="shared" si="923"/>
      </c>
      <c r="U57" s="855">
        <f t="shared" si="740"/>
      </c>
      <c r="V57" s="855">
        <f t="shared" si="405"/>
      </c>
      <c r="W57" s="856">
        <f t="shared" si="343"/>
      </c>
      <c r="X57" s="857">
        <v>0.0295</v>
      </c>
      <c r="Y57" s="858">
        <v>56</v>
      </c>
      <c r="Z57" s="853">
        <f t="shared" si="281"/>
      </c>
      <c r="AA57" s="860">
        <v>54153</v>
      </c>
      <c r="AB57" s="860">
        <v>559</v>
      </c>
      <c r="AC57" s="860">
        <v>165</v>
      </c>
      <c r="AD57" s="860">
        <v>582</v>
      </c>
      <c r="AE57" s="860">
        <v>100</v>
      </c>
      <c r="AF57" s="860">
        <v>8</v>
      </c>
      <c r="AG57" s="860">
        <v>1</v>
      </c>
      <c r="AH57" s="860">
        <v>57</v>
      </c>
      <c r="AI57" s="853">
        <f t="shared" si="96"/>
      </c>
      <c r="AJ57" s="853">
        <f t="shared" si="34"/>
      </c>
      <c r="AK57" s="861" t="s">
        <v>524</v>
      </c>
      <c r="AL57" s="862" t="s">
        <v>530</v>
      </c>
      <c r="AM57" s="862">
        <v>34</v>
      </c>
    </row>
    <row r="58">
      <c r="A58" s="845"/>
      <c r="B58" s="866" t="s">
        <v>527</v>
      </c>
      <c r="C58" s="866"/>
      <c r="D58" s="867">
        <f>SUM(D53:D57)</f>
      </c>
      <c r="E58" s="867">
        <f>SUM(E53:E57)</f>
      </c>
      <c r="F58" s="867">
        <f>SUM(F53:F57)</f>
      </c>
      <c r="G58" s="889">
        <f>SUM(G53:G57)</f>
      </c>
      <c r="H58" s="890">
        <f>SUM(H53:H57)</f>
      </c>
      <c r="I58" s="889">
        <f>SUM(I53:I57)</f>
      </c>
      <c r="J58" s="890">
        <f>SUM(J53:J57)</f>
      </c>
      <c r="K58" s="912">
        <f>SUM(K53:K57)</f>
      </c>
      <c r="L58" s="867">
        <f>SUM(L53:L57)</f>
      </c>
      <c r="M58" s="868">
        <f t="shared" si="374"/>
      </c>
      <c r="N58" s="889">
        <f>SUM(N53:N57)</f>
      </c>
      <c r="O58" s="868">
        <f t="shared" si="312"/>
      </c>
      <c r="P58" s="868">
        <f>D58/N58</f>
      </c>
      <c r="Q58" s="868">
        <f t="shared" si="65"/>
      </c>
      <c r="R58" s="868">
        <f t="shared" si="2"/>
      </c>
      <c r="S58" s="869">
        <f t="shared" si="985"/>
      </c>
      <c r="T58" s="869">
        <f t="shared" si="923"/>
      </c>
      <c r="U58" s="869">
        <f t="shared" si="740"/>
      </c>
      <c r="V58" s="869">
        <f t="shared" si="405"/>
      </c>
      <c r="W58" s="870">
        <f t="shared" si="343"/>
      </c>
      <c r="X58" s="869">
        <f>AVERAGE(X53:X57)</f>
      </c>
      <c r="Y58" s="871">
        <f>AVERAGE(Y53:Y57)</f>
      </c>
      <c r="Z58" s="871">
        <f t="shared" si="281"/>
      </c>
      <c r="AA58" s="872">
        <f>SUM(AA53:AA57)</f>
      </c>
      <c r="AB58" s="872">
        <f>SUM(AB53:AB57)</f>
      </c>
      <c r="AC58" s="872">
        <f>SUM(AC53:AC57)</f>
      </c>
      <c r="AD58" s="872">
        <f>SUM(AD53:AD57)</f>
      </c>
      <c r="AE58" s="872">
        <f>SUM(AE53:AE57)</f>
      </c>
      <c r="AF58" s="872">
        <f>SUM(AF53:AF57)</f>
      </c>
      <c r="AG58" s="872">
        <f>SUM(AG53:AG57)</f>
      </c>
      <c r="AH58" s="872">
        <f>SUM(AH53:AH57)</f>
      </c>
      <c r="AI58" s="868">
        <f t="shared" si="96"/>
      </c>
      <c r="AJ58" s="873">
        <f t="shared" si="34"/>
      </c>
      <c r="AK58" s="874"/>
      <c r="AL58" s="874"/>
      <c r="AM58" s="872">
        <f>SUM(AM53:AM57)</f>
      </c>
    </row>
    <row r="59">
      <c r="A59" s="845"/>
      <c r="B59" s="893" t="s">
        <v>522</v>
      </c>
      <c r="C59" s="875" t="s">
        <v>544</v>
      </c>
      <c r="D59" s="864">
        <f t="shared" ref="D59:D63" si="779">E59+F59</f>
      </c>
      <c r="E59" s="894">
        <v>1482.58</v>
      </c>
      <c r="F59" s="894">
        <v>1485.57</v>
      </c>
      <c r="G59" s="851">
        <v>5</v>
      </c>
      <c r="H59" s="880">
        <v>13024.75</v>
      </c>
      <c r="I59" s="850">
        <v>0</v>
      </c>
      <c r="J59" s="880">
        <v>0</v>
      </c>
      <c r="K59" s="851">
        <f t="shared" ref="K59:K63" si="444">G59+I59</f>
      </c>
      <c r="L59" s="852">
        <f t="shared" ref="L59:L63" si="596">H59+J59</f>
      </c>
      <c r="M59" s="853">
        <f t="shared" si="374"/>
      </c>
      <c r="N59" s="854">
        <v>5</v>
      </c>
      <c r="O59" s="853">
        <f t="shared" si="312"/>
      </c>
      <c r="P59" s="853">
        <f t="shared" ref="P59:P63" si="137">D59/K59</f>
      </c>
      <c r="Q59" s="853">
        <f t="shared" si="65"/>
      </c>
      <c r="R59" s="853">
        <f t="shared" si="2"/>
      </c>
      <c r="S59" s="855">
        <f t="shared" si="985"/>
      </c>
      <c r="T59" s="855">
        <f t="shared" si="923"/>
      </c>
      <c r="U59" s="855">
        <f t="shared" si="740"/>
      </c>
      <c r="V59" s="855">
        <f t="shared" si="405"/>
      </c>
      <c r="W59" s="856">
        <f t="shared" si="343"/>
      </c>
      <c r="X59" s="857">
        <v>0.014</v>
      </c>
      <c r="Y59" s="858">
        <v>57</v>
      </c>
      <c r="Z59" s="853">
        <f t="shared" si="281"/>
      </c>
      <c r="AA59" s="860">
        <v>27719</v>
      </c>
      <c r="AB59" s="860">
        <v>317</v>
      </c>
      <c r="AC59" s="860">
        <v>84</v>
      </c>
      <c r="AD59" s="860">
        <v>286</v>
      </c>
      <c r="AE59" s="860">
        <v>67</v>
      </c>
      <c r="AF59" s="860">
        <v>2</v>
      </c>
      <c r="AG59" s="860">
        <v>1</v>
      </c>
      <c r="AH59" s="860">
        <v>19</v>
      </c>
      <c r="AI59" s="853">
        <f t="shared" si="96"/>
      </c>
      <c r="AJ59" s="853">
        <f t="shared" si="34"/>
      </c>
      <c r="AK59" s="861" t="s">
        <v>545</v>
      </c>
      <c r="AL59" s="862" t="s">
        <v>525</v>
      </c>
      <c r="AM59" s="862">
        <v>24</v>
      </c>
    </row>
    <row r="60">
      <c r="A60" s="845"/>
      <c r="B60" s="893" t="s">
        <v>522</v>
      </c>
      <c r="C60" s="875" t="s">
        <v>546</v>
      </c>
      <c r="D60" s="864">
        <f t="shared" si="779"/>
      </c>
      <c r="E60" s="849">
        <v>1609.43</v>
      </c>
      <c r="F60" s="849">
        <v>3035.29</v>
      </c>
      <c r="G60" s="850">
        <v>8</v>
      </c>
      <c r="H60" s="880">
        <v>17990.919999999984</v>
      </c>
      <c r="I60" s="850">
        <v>0</v>
      </c>
      <c r="J60" s="880">
        <v>0</v>
      </c>
      <c r="K60" s="851">
        <f t="shared" si="444"/>
      </c>
      <c r="L60" s="852">
        <f t="shared" si="596"/>
      </c>
      <c r="M60" s="853">
        <f t="shared" si="374"/>
      </c>
      <c r="N60" s="854">
        <v>6</v>
      </c>
      <c r="O60" s="853">
        <f t="shared" si="312"/>
      </c>
      <c r="P60" s="853">
        <f t="shared" si="137"/>
      </c>
      <c r="Q60" s="853">
        <f t="shared" si="65"/>
      </c>
      <c r="R60" s="853">
        <f t="shared" si="2"/>
      </c>
      <c r="S60" s="855">
        <f t="shared" si="985"/>
      </c>
      <c r="T60" s="855">
        <f t="shared" si="923"/>
      </c>
      <c r="U60" s="855">
        <f t="shared" si="740"/>
      </c>
      <c r="V60" s="855">
        <f t="shared" si="405"/>
      </c>
      <c r="W60" s="856">
        <f t="shared" si="343"/>
      </c>
      <c r="X60" s="857">
        <v>0.0224</v>
      </c>
      <c r="Y60" s="858">
        <v>56</v>
      </c>
      <c r="Z60" s="853">
        <f t="shared" si="281"/>
      </c>
      <c r="AA60" s="860">
        <v>43827</v>
      </c>
      <c r="AB60" s="860">
        <v>450</v>
      </c>
      <c r="AC60" s="860">
        <v>111</v>
      </c>
      <c r="AD60" s="860">
        <v>467</v>
      </c>
      <c r="AE60" s="860">
        <v>61</v>
      </c>
      <c r="AF60" s="860">
        <v>6</v>
      </c>
      <c r="AG60" s="860">
        <v>2</v>
      </c>
      <c r="AH60" s="860">
        <v>45</v>
      </c>
      <c r="AI60" s="853">
        <f t="shared" si="96"/>
      </c>
      <c r="AJ60" s="853">
        <f t="shared" si="34"/>
      </c>
      <c r="AK60" s="861" t="s">
        <v>545</v>
      </c>
      <c r="AL60" s="862" t="s">
        <v>525</v>
      </c>
      <c r="AM60" s="862">
        <v>47</v>
      </c>
    </row>
    <row customHeight="true" ht="18.452380952380953" r="61">
      <c r="A61" s="845"/>
      <c r="B61" s="893" t="s">
        <v>522</v>
      </c>
      <c r="C61" s="875" t="s">
        <v>547</v>
      </c>
      <c r="D61" s="864">
        <f t="shared" si="779"/>
      </c>
      <c r="E61" s="849">
        <v>1155.23</v>
      </c>
      <c r="F61" s="849">
        <v>1651.78</v>
      </c>
      <c r="G61" s="850">
        <v>3</v>
      </c>
      <c r="H61" s="880">
        <v>9041.49000000002</v>
      </c>
      <c r="I61" s="850">
        <v>0</v>
      </c>
      <c r="J61" s="880">
        <v>0</v>
      </c>
      <c r="K61" s="851">
        <f t="shared" si="444"/>
      </c>
      <c r="L61" s="852">
        <f t="shared" si="596"/>
      </c>
      <c r="M61" s="853">
        <f t="shared" si="374"/>
      </c>
      <c r="N61" s="854">
        <v>2</v>
      </c>
      <c r="O61" s="853">
        <f t="shared" si="312"/>
      </c>
      <c r="P61" s="853">
        <f t="shared" si="137"/>
      </c>
      <c r="Q61" s="853">
        <f t="shared" si="65"/>
      </c>
      <c r="R61" s="853">
        <f t="shared" si="2"/>
      </c>
      <c r="S61" s="855">
        <f t="shared" si="985"/>
      </c>
      <c r="T61" s="855">
        <f t="shared" si="923"/>
      </c>
      <c r="U61" s="855">
        <f t="shared" si="740"/>
      </c>
      <c r="V61" s="855">
        <f t="shared" si="405"/>
      </c>
      <c r="W61" s="856">
        <f t="shared" si="343"/>
      </c>
      <c r="X61" s="857">
        <v>0.0157</v>
      </c>
      <c r="Y61" s="858">
        <v>56</v>
      </c>
      <c r="Z61" s="853">
        <f t="shared" si="281"/>
      </c>
      <c r="AA61" s="860">
        <v>29105</v>
      </c>
      <c r="AB61" s="860">
        <v>359</v>
      </c>
      <c r="AC61" s="860">
        <v>91</v>
      </c>
      <c r="AD61" s="860">
        <v>366</v>
      </c>
      <c r="AE61" s="860">
        <v>29</v>
      </c>
      <c r="AF61" s="860">
        <v>4</v>
      </c>
      <c r="AG61" s="860">
        <v>0</v>
      </c>
      <c r="AH61" s="860">
        <v>32</v>
      </c>
      <c r="AI61" s="853">
        <f t="shared" si="96"/>
      </c>
      <c r="AJ61" s="853">
        <f t="shared" si="34"/>
      </c>
      <c r="AK61" s="861" t="s">
        <v>545</v>
      </c>
      <c r="AL61" s="862" t="s">
        <v>525</v>
      </c>
      <c r="AM61" s="862">
        <v>42</v>
      </c>
    </row>
    <row r="62">
      <c r="A62" s="845"/>
      <c r="B62" s="893" t="s">
        <v>522</v>
      </c>
      <c r="C62" s="875" t="s">
        <v>548</v>
      </c>
      <c r="D62" s="864">
        <f t="shared" si="779"/>
      </c>
      <c r="E62" s="849">
        <v>888.42</v>
      </c>
      <c r="F62" s="849">
        <v>3185.66</v>
      </c>
      <c r="G62" s="851">
        <v>5</v>
      </c>
      <c r="H62" s="852">
        <v>9967.829999999987</v>
      </c>
      <c r="I62" s="851">
        <v>0</v>
      </c>
      <c r="J62" s="852">
        <v>0</v>
      </c>
      <c r="K62" s="851">
        <f t="shared" si="444"/>
      </c>
      <c r="L62" s="852">
        <f t="shared" si="596"/>
      </c>
      <c r="M62" s="853">
        <f t="shared" si="374"/>
      </c>
      <c r="N62" s="854">
        <v>4</v>
      </c>
      <c r="O62" s="853">
        <f t="shared" si="312"/>
      </c>
      <c r="P62" s="853">
        <f t="shared" si="137"/>
      </c>
      <c r="Q62" s="853">
        <f t="shared" si="65"/>
      </c>
      <c r="R62" s="853">
        <f t="shared" si="2"/>
      </c>
      <c r="S62" s="855">
        <f t="shared" si="985"/>
      </c>
      <c r="T62" s="855">
        <f t="shared" si="923"/>
      </c>
      <c r="U62" s="855">
        <f t="shared" si="740"/>
      </c>
      <c r="V62" s="855">
        <f t="shared" si="405"/>
      </c>
      <c r="W62" s="856">
        <f t="shared" si="343"/>
      </c>
      <c r="X62" s="857">
        <v>0.0299</v>
      </c>
      <c r="Y62" s="858">
        <v>57</v>
      </c>
      <c r="Z62" s="853">
        <f t="shared" si="281"/>
      </c>
      <c r="AA62" s="860">
        <v>41253</v>
      </c>
      <c r="AB62" s="860">
        <v>483</v>
      </c>
      <c r="AC62" s="860">
        <v>137</v>
      </c>
      <c r="AD62" s="860">
        <v>498</v>
      </c>
      <c r="AE62" s="860">
        <v>56</v>
      </c>
      <c r="AF62" s="860">
        <v>0</v>
      </c>
      <c r="AG62" s="860">
        <v>3</v>
      </c>
      <c r="AH62" s="860">
        <v>43</v>
      </c>
      <c r="AI62" s="853">
        <f t="shared" si="96"/>
      </c>
      <c r="AJ62" s="853">
        <f t="shared" si="34"/>
      </c>
      <c r="AK62" s="861" t="s">
        <v>545</v>
      </c>
      <c r="AL62" s="862" t="s">
        <v>525</v>
      </c>
      <c r="AM62" s="862">
        <v>58</v>
      </c>
    </row>
    <row r="63">
      <c r="A63" s="845"/>
      <c r="B63" s="893" t="s">
        <v>522</v>
      </c>
      <c r="C63" s="875" t="s">
        <v>549</v>
      </c>
      <c r="D63" s="864">
        <f t="shared" si="779"/>
      </c>
      <c r="E63" s="865">
        <v>1313.22</v>
      </c>
      <c r="F63" s="849">
        <v>3136.52</v>
      </c>
      <c r="G63" s="850">
        <v>11</v>
      </c>
      <c r="H63" s="852">
        <v>23918.68000000005</v>
      </c>
      <c r="I63" s="850">
        <v>0</v>
      </c>
      <c r="J63" s="880">
        <v>0</v>
      </c>
      <c r="K63" s="851">
        <f t="shared" si="444"/>
      </c>
      <c r="L63" s="852">
        <f t="shared" si="596"/>
      </c>
      <c r="M63" s="853">
        <f t="shared" si="374"/>
      </c>
      <c r="N63" s="854">
        <v>9</v>
      </c>
      <c r="O63" s="853">
        <f t="shared" si="312"/>
      </c>
      <c r="P63" s="853">
        <f t="shared" si="137"/>
      </c>
      <c r="Q63" s="853">
        <f t="shared" si="65"/>
      </c>
      <c r="R63" s="853">
        <f t="shared" si="2"/>
      </c>
      <c r="S63" s="855">
        <f t="shared" si="985"/>
      </c>
      <c r="T63" s="855">
        <f t="shared" si="923"/>
      </c>
      <c r="U63" s="855">
        <f t="shared" si="740"/>
      </c>
      <c r="V63" s="855">
        <f t="shared" si="405"/>
      </c>
      <c r="W63" s="856">
        <f t="shared" si="343"/>
      </c>
      <c r="X63" s="857">
        <v>0.0243</v>
      </c>
      <c r="Y63" s="858">
        <v>58</v>
      </c>
      <c r="Z63" s="853">
        <f t="shared" si="281"/>
      </c>
      <c r="AA63" s="860">
        <v>47351</v>
      </c>
      <c r="AB63" s="860">
        <v>591</v>
      </c>
      <c r="AC63" s="860">
        <v>155</v>
      </c>
      <c r="AD63" s="860">
        <v>612</v>
      </c>
      <c r="AE63" s="860">
        <v>74</v>
      </c>
      <c r="AF63" s="860">
        <v>7</v>
      </c>
      <c r="AG63" s="860">
        <v>1</v>
      </c>
      <c r="AH63" s="860">
        <v>49</v>
      </c>
      <c r="AI63" s="853">
        <f t="shared" si="96"/>
      </c>
      <c r="AJ63" s="853">
        <f t="shared" si="34"/>
      </c>
      <c r="AK63" s="861" t="s">
        <v>545</v>
      </c>
      <c r="AL63" s="862" t="s">
        <v>525</v>
      </c>
      <c r="AM63" s="862">
        <v>30</v>
      </c>
    </row>
    <row r="64">
      <c r="A64" s="845"/>
      <c r="B64" s="866" t="s">
        <v>527</v>
      </c>
      <c r="C64" s="866"/>
      <c r="D64" s="867">
        <f>SUM(D59:D63)</f>
      </c>
      <c r="E64" s="867">
        <f>SUM(E59:E63)</f>
      </c>
      <c r="F64" s="867">
        <f>SUM(F59:F63)</f>
      </c>
      <c r="G64" s="889">
        <f>SUM(G59:G63)</f>
      </c>
      <c r="H64" s="890">
        <f>SUM(H59:H63)</f>
      </c>
      <c r="I64" s="889">
        <f>SUM(I59:I63)</f>
      </c>
      <c r="J64" s="890">
        <f>SUM(J59:J63)</f>
      </c>
      <c r="K64" s="912">
        <f>SUM(K59:K63)</f>
      </c>
      <c r="L64" s="867">
        <f>SUM(L59:L63)</f>
      </c>
      <c r="M64" s="868">
        <f t="shared" si="374"/>
      </c>
      <c r="N64" s="889">
        <f>SUM(N59:N63)</f>
      </c>
      <c r="O64" s="868">
        <f t="shared" si="312"/>
      </c>
      <c r="P64" s="868">
        <f>D64/N64</f>
      </c>
      <c r="Q64" s="868">
        <f t="shared" si="65"/>
      </c>
      <c r="R64" s="868">
        <f t="shared" si="2"/>
      </c>
      <c r="S64" s="869">
        <f t="shared" si="985"/>
      </c>
      <c r="T64" s="869">
        <f t="shared" si="923"/>
      </c>
      <c r="U64" s="869">
        <f t="shared" si="740"/>
      </c>
      <c r="V64" s="869">
        <f t="shared" si="405"/>
      </c>
      <c r="W64" s="870">
        <f t="shared" si="343"/>
      </c>
      <c r="X64" s="869">
        <f>AVERAGE(X59:X63)</f>
      </c>
      <c r="Y64" s="871">
        <f>AVERAGE(Y59:Y63)</f>
      </c>
      <c r="Z64" s="871">
        <f t="shared" si="281"/>
      </c>
      <c r="AA64" s="872">
        <f>SUM(AA59:AA63)</f>
      </c>
      <c r="AB64" s="872">
        <f>SUM(AB59:AB63)</f>
      </c>
      <c r="AC64" s="872">
        <f>SUM(AC59:AC63)</f>
      </c>
      <c r="AD64" s="872">
        <f>SUM(AD59:AD63)</f>
      </c>
      <c r="AE64" s="872">
        <f>SUM(AE59:AE63)</f>
      </c>
      <c r="AF64" s="872">
        <f>SUM(AF59:AF63)</f>
      </c>
      <c r="AG64" s="872">
        <f>SUM(AG59:AG63)</f>
      </c>
      <c r="AH64" s="872">
        <f>SUM(AH59:AH63)</f>
      </c>
      <c r="AI64" s="868">
        <f t="shared" si="96"/>
      </c>
      <c r="AJ64" s="873">
        <f t="shared" si="34"/>
      </c>
      <c r="AK64" s="874"/>
      <c r="AL64" s="874"/>
      <c r="AM64" s="872">
        <f>SUM(AM59:AM63)</f>
      </c>
    </row>
    <row r="65">
      <c r="A65" s="845"/>
      <c r="B65" s="893" t="s">
        <v>550</v>
      </c>
      <c r="C65" s="875" t="s">
        <v>551</v>
      </c>
      <c r="D65" s="864">
        <f t="shared" ref="D65:D67" si="780">E65+F65</f>
      </c>
      <c r="E65" s="849">
        <v>1048.55</v>
      </c>
      <c r="F65" s="849">
        <v>2253.8</v>
      </c>
      <c r="G65" s="851">
        <v>4</v>
      </c>
      <c r="H65" s="880">
        <v>9086.219999999972</v>
      </c>
      <c r="I65" s="850">
        <v>0</v>
      </c>
      <c r="J65" s="880">
        <v>0</v>
      </c>
      <c r="K65" s="851">
        <f t="shared" ref="K65:K67" si="445">G65+I65</f>
      </c>
      <c r="L65" s="852">
        <f t="shared" ref="L65:L67" si="597">H65+J65</f>
      </c>
      <c r="M65" s="853">
        <f t="shared" si="374"/>
      </c>
      <c r="N65" s="854">
        <v>3</v>
      </c>
      <c r="O65" s="853">
        <f t="shared" si="312"/>
      </c>
      <c r="P65" s="853">
        <f t="shared" ref="P65:P67" si="138">D65/K65</f>
      </c>
      <c r="Q65" s="853">
        <f t="shared" si="65"/>
      </c>
      <c r="R65" s="853">
        <f t="shared" si="2"/>
      </c>
      <c r="S65" s="855">
        <f t="shared" si="985"/>
      </c>
      <c r="T65" s="855">
        <f t="shared" si="923"/>
      </c>
      <c r="U65" s="855">
        <f t="shared" si="740"/>
      </c>
      <c r="V65" s="855">
        <f t="shared" si="405"/>
      </c>
      <c r="W65" s="856">
        <f t="shared" si="343"/>
      </c>
      <c r="X65" s="857">
        <v>0.019</v>
      </c>
      <c r="Y65" s="858">
        <v>59</v>
      </c>
      <c r="Z65" s="853">
        <f t="shared" si="281"/>
      </c>
      <c r="AA65" s="860">
        <v>31675</v>
      </c>
      <c r="AB65" s="860">
        <v>288</v>
      </c>
      <c r="AC65" s="860">
        <v>89</v>
      </c>
      <c r="AD65" s="860">
        <v>281</v>
      </c>
      <c r="AE65" s="860">
        <v>75</v>
      </c>
      <c r="AF65" s="860">
        <v>3</v>
      </c>
      <c r="AG65" s="860">
        <v>0</v>
      </c>
      <c r="AH65" s="860">
        <v>25</v>
      </c>
      <c r="AI65" s="853">
        <f t="shared" si="96"/>
      </c>
      <c r="AJ65" s="853">
        <f t="shared" si="34"/>
      </c>
      <c r="AK65" s="861" t="s">
        <v>545</v>
      </c>
      <c r="AL65" s="862" t="s">
        <v>525</v>
      </c>
      <c r="AM65" s="862">
        <v>31</v>
      </c>
    </row>
    <row r="66">
      <c r="A66" s="845"/>
      <c r="B66" s="893" t="s">
        <v>550</v>
      </c>
      <c r="C66" s="875" t="s">
        <v>552</v>
      </c>
      <c r="D66" s="864">
        <f t="shared" si="780"/>
      </c>
      <c r="E66" s="849">
        <v>1050.49</v>
      </c>
      <c r="F66" s="849">
        <v>2756.76</v>
      </c>
      <c r="G66" s="850">
        <v>2</v>
      </c>
      <c r="H66" s="880">
        <v>3429.859999999986</v>
      </c>
      <c r="I66" s="850">
        <v>0</v>
      </c>
      <c r="J66" s="880">
        <v>0</v>
      </c>
      <c r="K66" s="851">
        <f t="shared" si="445"/>
      </c>
      <c r="L66" s="852">
        <f t="shared" si="597"/>
      </c>
      <c r="M66" s="853">
        <f t="shared" si="374"/>
      </c>
      <c r="N66" s="854">
        <v>2</v>
      </c>
      <c r="O66" s="853">
        <f t="shared" si="312"/>
      </c>
      <c r="P66" s="853">
        <f t="shared" si="138"/>
      </c>
      <c r="Q66" s="853">
        <f t="shared" si="65"/>
      </c>
      <c r="R66" s="853">
        <f t="shared" si="2"/>
      </c>
      <c r="S66" s="855">
        <f t="shared" si="985"/>
      </c>
      <c r="T66" s="855">
        <f t="shared" si="923"/>
      </c>
      <c r="U66" s="855">
        <f t="shared" si="740"/>
      </c>
      <c r="V66" s="855">
        <f t="shared" si="405"/>
      </c>
      <c r="W66" s="856">
        <f t="shared" si="343"/>
      </c>
      <c r="X66" s="857">
        <v>0.0228</v>
      </c>
      <c r="Y66" s="858">
        <v>60</v>
      </c>
      <c r="Z66" s="853">
        <f t="shared" si="281"/>
      </c>
      <c r="AA66" s="860">
        <v>47727</v>
      </c>
      <c r="AB66" s="860">
        <v>485</v>
      </c>
      <c r="AC66" s="860">
        <v>139</v>
      </c>
      <c r="AD66" s="860">
        <v>480</v>
      </c>
      <c r="AE66" s="860">
        <v>53</v>
      </c>
      <c r="AF66" s="860">
        <v>6</v>
      </c>
      <c r="AG66" s="860">
        <v>2</v>
      </c>
      <c r="AH66" s="860">
        <v>37</v>
      </c>
      <c r="AI66" s="853">
        <f t="shared" si="96"/>
      </c>
      <c r="AJ66" s="853">
        <f t="shared" si="34"/>
      </c>
      <c r="AK66" s="861" t="s">
        <v>545</v>
      </c>
      <c r="AL66" s="862" t="s">
        <v>525</v>
      </c>
      <c r="AM66" s="862">
        <v>21</v>
      </c>
    </row>
    <row r="67">
      <c r="A67" s="845"/>
      <c r="B67" s="893" t="s">
        <v>550</v>
      </c>
      <c r="C67" s="875" t="s">
        <v>553</v>
      </c>
      <c r="D67" s="864">
        <f t="shared" si="780"/>
      </c>
      <c r="E67" s="865">
        <v>1396.23</v>
      </c>
      <c r="F67" s="849">
        <v>1906.04</v>
      </c>
      <c r="G67" s="850">
        <v>4</v>
      </c>
      <c r="H67" s="852">
        <v>9464.540000000037</v>
      </c>
      <c r="I67" s="850">
        <v>2</v>
      </c>
      <c r="J67" s="880">
        <v>12432.42</v>
      </c>
      <c r="K67" s="851">
        <f t="shared" si="445"/>
      </c>
      <c r="L67" s="852">
        <f t="shared" si="597"/>
      </c>
      <c r="M67" s="853">
        <f t="shared" si="374"/>
      </c>
      <c r="N67" s="854">
        <v>5</v>
      </c>
      <c r="O67" s="853">
        <f t="shared" si="312"/>
      </c>
      <c r="P67" s="853">
        <f t="shared" si="138"/>
      </c>
      <c r="Q67" s="853">
        <f t="shared" si="65"/>
      </c>
      <c r="R67" s="853">
        <f t="shared" si="2"/>
      </c>
      <c r="S67" s="855">
        <f t="shared" si="985"/>
      </c>
      <c r="T67" s="855">
        <f t="shared" si="923"/>
      </c>
      <c r="U67" s="855">
        <f t="shared" si="740"/>
      </c>
      <c r="V67" s="855">
        <f t="shared" si="405"/>
      </c>
      <c r="W67" s="856">
        <f t="shared" si="343"/>
      </c>
      <c r="X67" s="857">
        <v>0.0092</v>
      </c>
      <c r="Y67" s="858">
        <v>60</v>
      </c>
      <c r="Z67" s="853">
        <f t="shared" si="281"/>
      </c>
      <c r="AA67" s="860">
        <v>38558</v>
      </c>
      <c r="AB67" s="860">
        <v>374</v>
      </c>
      <c r="AC67" s="860">
        <v>80</v>
      </c>
      <c r="AD67" s="860">
        <v>388</v>
      </c>
      <c r="AE67" s="860">
        <v>69</v>
      </c>
      <c r="AF67" s="860">
        <v>9</v>
      </c>
      <c r="AG67" s="860">
        <v>0</v>
      </c>
      <c r="AH67" s="860">
        <v>28</v>
      </c>
      <c r="AI67" s="853">
        <f t="shared" si="96"/>
      </c>
      <c r="AJ67" s="853">
        <f t="shared" si="34"/>
      </c>
      <c r="AK67" s="861" t="s">
        <v>545</v>
      </c>
      <c r="AL67" s="862" t="s">
        <v>525</v>
      </c>
      <c r="AM67" s="862">
        <v>18</v>
      </c>
    </row>
    <row r="68">
      <c r="A68" s="845"/>
      <c r="B68" s="866" t="s">
        <v>527</v>
      </c>
      <c r="C68" s="866"/>
      <c r="D68" s="867">
        <f>SUM(D65:D67)</f>
      </c>
      <c r="E68" s="897">
        <f>SUM(E65:E67)</f>
      </c>
      <c r="F68" s="897">
        <f>SUM(F65:F67)</f>
      </c>
      <c r="G68" s="889">
        <f>SUM(G65:G67)</f>
      </c>
      <c r="H68" s="890">
        <f>SUM(H65:H67)</f>
      </c>
      <c r="I68" s="889">
        <f>SUM(I65:I67)</f>
      </c>
      <c r="J68" s="890">
        <f>SUM(J65:J67)</f>
      </c>
      <c r="K68" s="891">
        <f>SUM(K65:K67)</f>
      </c>
      <c r="L68" s="897">
        <f>SUM(L65:L67)</f>
      </c>
      <c r="M68" s="868">
        <f t="shared" si="374"/>
      </c>
      <c r="N68" s="889">
        <f>SUM(N65:N67)</f>
      </c>
      <c r="O68" s="868">
        <f t="shared" si="312"/>
      </c>
      <c r="P68" s="868">
        <f t="shared" ref="P68:P69" si="954">D68/N68</f>
      </c>
      <c r="Q68" s="868">
        <f t="shared" si="65"/>
      </c>
      <c r="R68" s="868">
        <f t="shared" si="2"/>
      </c>
      <c r="S68" s="869">
        <f t="shared" si="985"/>
      </c>
      <c r="T68" s="869">
        <f t="shared" si="923"/>
      </c>
      <c r="U68" s="869">
        <f t="shared" si="740"/>
      </c>
      <c r="V68" s="869">
        <f t="shared" si="405"/>
      </c>
      <c r="W68" s="870">
        <f t="shared" si="343"/>
      </c>
      <c r="X68" s="869">
        <f>AVERAGE(X65:X67)</f>
      </c>
      <c r="Y68" s="871">
        <f>AVERAGE(Y65:Y67)</f>
      </c>
      <c r="Z68" s="871">
        <f t="shared" si="281"/>
      </c>
      <c r="AA68" s="872">
        <f>SUM(AA65:AA67)</f>
      </c>
      <c r="AB68" s="872">
        <f>SUM(AB65:AB67)</f>
      </c>
      <c r="AC68" s="872">
        <f>SUM(AC65:AC67)</f>
      </c>
      <c r="AD68" s="872">
        <f>SUM(AD65:AD67)</f>
      </c>
      <c r="AE68" s="872">
        <f>SUM(AE65:AE67)</f>
      </c>
      <c r="AF68" s="872">
        <f>SUM(AF65:AF67)</f>
      </c>
      <c r="AG68" s="872">
        <f>SUM(AG65:AG67)</f>
      </c>
      <c r="AH68" s="872">
        <f>SUM(AH65:AH67)</f>
      </c>
      <c r="AI68" s="868">
        <f t="shared" si="96"/>
      </c>
      <c r="AJ68" s="873">
        <f t="shared" si="34"/>
      </c>
      <c r="AK68" s="874"/>
      <c r="AL68" s="874"/>
      <c r="AM68" s="872">
        <f>SUM(AM65:AM67)</f>
      </c>
    </row>
    <row r="69">
      <c r="A69" s="845"/>
      <c r="B69" s="898" t="s">
        <v>539</v>
      </c>
      <c r="C69" s="898"/>
      <c r="D69" s="899">
        <f>D52+D46+D64+D58+D68</f>
      </c>
      <c r="E69" s="923">
        <f>E52+E46+E64+E58+E68</f>
      </c>
      <c r="F69" s="923">
        <f>F52+F46+F64+F58+F68</f>
      </c>
      <c r="G69" s="903">
        <f>G68+G64+G58+G52+G46</f>
      </c>
      <c r="H69" s="900">
        <f>H68+H64+H58+H52+H46</f>
      </c>
      <c r="I69" s="903">
        <f>I68+I64+I58+I52+I46</f>
      </c>
      <c r="J69" s="900">
        <f>J68+J64+J58+J52+J46</f>
      </c>
      <c r="K69" s="903">
        <f>K52+K46+K64+K58+K68</f>
      </c>
      <c r="L69" s="923">
        <f>L52+L46+L64+L58+L68</f>
      </c>
      <c r="M69" s="900">
        <f t="shared" si="374"/>
      </c>
      <c r="N69" s="903">
        <f>N68+N64+N58+N52+N46</f>
      </c>
      <c r="O69" s="900">
        <f t="shared" si="312"/>
      </c>
      <c r="P69" s="900">
        <f t="shared" si="954"/>
      </c>
      <c r="Q69" s="900">
        <f t="shared" si="65"/>
      </c>
      <c r="R69" s="900">
        <f t="shared" si="2"/>
      </c>
      <c r="S69" s="902">
        <f t="shared" si="985"/>
      </c>
      <c r="T69" s="902">
        <f t="shared" si="923"/>
      </c>
      <c r="U69" s="902">
        <f t="shared" si="740"/>
      </c>
      <c r="V69" s="902">
        <f t="shared" si="405"/>
      </c>
      <c r="W69" s="903">
        <f t="shared" si="343"/>
      </c>
      <c r="X69" s="900">
        <f>(X52+X46+X64+X58+X68)/5</f>
      </c>
      <c r="Y69" s="900">
        <f>(Y52+Y46+Y64+Y58+Y68)/5</f>
      </c>
      <c r="Z69" s="900">
        <f>(Z52+Z46+Z64+Z58+Z68)/5</f>
      </c>
      <c r="AA69" s="923">
        <f>AA52+AA46+AA64+AA58+AA68</f>
      </c>
      <c r="AB69" s="923">
        <f>AB52+AB46+AB64+AB58+AB68</f>
      </c>
      <c r="AC69" s="923">
        <f>AC52+AC46+AC64+AC58+AC68</f>
      </c>
      <c r="AD69" s="923">
        <f>AD52+AD46+AD64+AD58+AD68</f>
      </c>
      <c r="AE69" s="923">
        <f>AE52+AE46+AE64+AE58+AE68</f>
      </c>
      <c r="AF69" s="923">
        <f>AF52+AF46+AF64+AF58+AF68</f>
      </c>
      <c r="AG69" s="923">
        <f>AG52+AG46+AG64+AG58+AG68</f>
      </c>
      <c r="AH69" s="923">
        <f>AH52+AH46+AH64+AH58+AH68</f>
      </c>
      <c r="AI69" s="900">
        <f t="shared" si="96"/>
      </c>
      <c r="AJ69" s="904">
        <f t="shared" si="34"/>
      </c>
      <c r="AK69" s="898"/>
      <c r="AL69" s="898"/>
      <c r="AM69" s="923">
        <f>AM52+AM46+AM64+AM58+AM68</f>
      </c>
    </row>
    <row customHeight="true" ht="18.452380952380953" r="70">
      <c r="A70" s="832" t="s">
        <v>554</v>
      </c>
      <c r="B70" s="832" t="s">
        <v>480</v>
      </c>
      <c r="C70" s="832"/>
      <c r="D70" s="833" t="s">
        <v>481</v>
      </c>
      <c r="E70" s="833"/>
      <c r="F70" s="833"/>
      <c r="G70" s="833"/>
      <c r="H70" s="833"/>
      <c r="I70" s="833"/>
      <c r="J70" s="833"/>
      <c r="K70" s="833"/>
      <c r="L70" s="833"/>
      <c r="M70" s="833"/>
      <c r="N70" s="833"/>
      <c r="O70" s="833"/>
      <c r="P70" s="833"/>
      <c r="Q70" s="833"/>
      <c r="R70" s="834" t="s">
        <v>482</v>
      </c>
      <c r="S70" s="834"/>
      <c r="T70" s="834"/>
      <c r="U70" s="834"/>
      <c r="V70" s="834"/>
      <c r="W70" s="834"/>
      <c r="X70" s="834"/>
      <c r="Y70" s="834"/>
      <c r="Z70" s="834"/>
      <c r="AA70" s="834"/>
      <c r="AB70" s="834"/>
      <c r="AC70" s="834"/>
      <c r="AD70" s="834"/>
      <c r="AE70" s="834"/>
      <c r="AF70" s="834"/>
      <c r="AG70" s="834"/>
      <c r="AH70" s="834"/>
      <c r="AI70" s="834"/>
      <c r="AJ70" s="834"/>
      <c r="AK70" s="834"/>
      <c r="AL70" s="834"/>
      <c r="AM70" s="835"/>
    </row>
    <row r="71">
      <c r="A71" s="832"/>
      <c r="B71" s="832" t="s">
        <v>483</v>
      </c>
      <c r="C71" s="832" t="s">
        <v>484</v>
      </c>
      <c r="D71" s="836" t="s">
        <v>485</v>
      </c>
      <c r="E71" s="837" t="s">
        <v>486</v>
      </c>
      <c r="F71" s="837" t="s">
        <v>487</v>
      </c>
      <c r="G71" s="838" t="s">
        <v>488</v>
      </c>
      <c r="H71" s="838" t="s">
        <v>489</v>
      </c>
      <c r="I71" s="838" t="s">
        <v>490</v>
      </c>
      <c r="J71" s="838" t="s">
        <v>491</v>
      </c>
      <c r="K71" s="838" t="s">
        <v>492</v>
      </c>
      <c r="L71" s="840" t="s">
        <v>493</v>
      </c>
      <c r="M71" s="841" t="s">
        <v>494</v>
      </c>
      <c r="N71" s="838" t="s">
        <v>495</v>
      </c>
      <c r="O71" s="841" t="s">
        <v>496</v>
      </c>
      <c r="P71" s="841" t="s">
        <v>497</v>
      </c>
      <c r="Q71" s="841" t="s">
        <v>498</v>
      </c>
      <c r="R71" s="834" t="s">
        <v>499</v>
      </c>
      <c r="S71" s="842" t="s">
        <v>500</v>
      </c>
      <c r="T71" s="842" t="s">
        <v>501</v>
      </c>
      <c r="U71" s="842" t="s">
        <v>502</v>
      </c>
      <c r="V71" s="842" t="s">
        <v>503</v>
      </c>
      <c r="W71" s="843" t="s">
        <v>504</v>
      </c>
      <c r="X71" s="842" t="s">
        <v>505</v>
      </c>
      <c r="Y71" s="844" t="s">
        <v>506</v>
      </c>
      <c r="Z71" s="834" t="s">
        <v>507</v>
      </c>
      <c r="AA71" s="843" t="s">
        <v>508</v>
      </c>
      <c r="AB71" s="843" t="s">
        <v>509</v>
      </c>
      <c r="AC71" s="843" t="s">
        <v>510</v>
      </c>
      <c r="AD71" s="843" t="s">
        <v>511</v>
      </c>
      <c r="AE71" s="843" t="s">
        <v>512</v>
      </c>
      <c r="AF71" s="843" t="s">
        <v>513</v>
      </c>
      <c r="AG71" s="843" t="s">
        <v>514</v>
      </c>
      <c r="AH71" s="843" t="s">
        <v>515</v>
      </c>
      <c r="AI71" s="843" t="s">
        <v>516</v>
      </c>
      <c r="AJ71" s="834" t="s">
        <v>517</v>
      </c>
      <c r="AK71" s="835" t="s">
        <v>518</v>
      </c>
      <c r="AL71" s="835" t="s">
        <v>519</v>
      </c>
      <c r="AM71" s="835" t="s">
        <v>520</v>
      </c>
    </row>
    <row r="72">
      <c r="A72" s="845" t="s">
        <v>556</v>
      </c>
      <c r="B72" s="893" t="s">
        <v>550</v>
      </c>
      <c r="C72" s="876" t="s">
        <v>523</v>
      </c>
      <c r="D72" s="877">
        <f t="shared" ref="D72:D73" si="781">E72+F72</f>
      </c>
      <c r="E72" s="914">
        <v>1386.19</v>
      </c>
      <c r="F72" s="878">
        <v>3000.02</v>
      </c>
      <c r="G72" s="879">
        <v>2</v>
      </c>
      <c r="H72" s="915">
        <v>4543.12</v>
      </c>
      <c r="I72" s="879">
        <v>0</v>
      </c>
      <c r="J72" s="916">
        <v>0</v>
      </c>
      <c r="K72" s="879">
        <f t="shared" ref="K72:K73" si="446">G72+I72</f>
      </c>
      <c r="L72" s="917">
        <f t="shared" ref="L72:L73" si="598">H72+J72</f>
      </c>
      <c r="M72" s="853">
        <f t="shared" ref="M72:M97" si="375">L72/D72</f>
      </c>
      <c r="N72" s="854">
        <v>2</v>
      </c>
      <c r="O72" s="853">
        <f t="shared" ref="O72:O97" si="313">D72/K72</f>
      </c>
      <c r="P72" s="853">
        <f t="shared" ref="P72:P73" si="139">D72/K72</f>
      </c>
      <c r="Q72" s="853">
        <f t="shared" ref="Q72:Q97" si="66">L72/K72</f>
      </c>
      <c r="R72" s="853">
        <f t="shared" ref="R72:R97" si="3">D72/AB72</f>
      </c>
      <c r="S72" s="855">
        <f t="shared" ref="S72:S97" si="986">W72/AA72*1</f>
      </c>
      <c r="T72" s="855">
        <f t="shared" ref="T72:T97" si="924">AB72/AA72</f>
      </c>
      <c r="U72" s="855">
        <f t="shared" ref="U72:U97" si="741">AD72/AA72</f>
      </c>
      <c r="V72" s="855">
        <f t="shared" ref="V72:V97" si="406">AE72/AD72</f>
      </c>
      <c r="W72" s="856">
        <f t="shared" ref="W72:W97" si="344">AC72/X72</f>
      </c>
      <c r="X72" s="857">
        <v>0.0187</v>
      </c>
      <c r="Y72" s="858">
        <v>58</v>
      </c>
      <c r="Z72" s="882">
        <f t="shared" ref="Z72:Z96" si="282">(D72/AA72)*1000</f>
      </c>
      <c r="AA72" s="883">
        <v>63158</v>
      </c>
      <c r="AB72" s="884">
        <v>1026</v>
      </c>
      <c r="AC72" s="860">
        <v>190</v>
      </c>
      <c r="AD72" s="860">
        <v>1147</v>
      </c>
      <c r="AE72" s="860">
        <v>115</v>
      </c>
      <c r="AF72" s="860">
        <v>9</v>
      </c>
      <c r="AG72" s="860">
        <v>0</v>
      </c>
      <c r="AH72" s="860">
        <v>81</v>
      </c>
      <c r="AI72" s="853">
        <f t="shared" ref="AI72:AI97" si="97">D72/AD72</f>
      </c>
      <c r="AJ72" s="853">
        <f t="shared" ref="AJ72:AJ97" si="35">AM72*1000/D72</f>
      </c>
      <c r="AK72" s="861" t="s">
        <v>545</v>
      </c>
      <c r="AL72" s="862" t="s">
        <v>525</v>
      </c>
      <c r="AM72" s="862">
        <v>32</v>
      </c>
    </row>
    <row r="73">
      <c r="A73" s="845"/>
      <c r="B73" s="893" t="s">
        <v>550</v>
      </c>
      <c r="C73" s="876" t="s">
        <v>526</v>
      </c>
      <c r="D73" s="885">
        <f t="shared" si="781"/>
      </c>
      <c r="E73" s="878">
        <v>1096.1</v>
      </c>
      <c r="F73" s="918">
        <v>353.67</v>
      </c>
      <c r="G73" s="919">
        <v>2</v>
      </c>
      <c r="H73" s="920">
        <v>4543.11</v>
      </c>
      <c r="I73" s="906">
        <v>0</v>
      </c>
      <c r="J73" s="895">
        <v>0</v>
      </c>
      <c r="K73" s="921">
        <f t="shared" si="446"/>
      </c>
      <c r="L73" s="852">
        <f t="shared" si="598"/>
      </c>
      <c r="M73" s="853">
        <f t="shared" si="375"/>
      </c>
      <c r="N73" s="854">
        <v>2</v>
      </c>
      <c r="O73" s="853">
        <f t="shared" si="313"/>
      </c>
      <c r="P73" s="853">
        <f t="shared" si="139"/>
      </c>
      <c r="Q73" s="853">
        <f t="shared" si="66"/>
      </c>
      <c r="R73" s="853">
        <f t="shared" si="3"/>
      </c>
      <c r="S73" s="855">
        <f t="shared" si="986"/>
      </c>
      <c r="T73" s="855">
        <f t="shared" si="924"/>
      </c>
      <c r="U73" s="855">
        <f t="shared" si="741"/>
      </c>
      <c r="V73" s="855">
        <f t="shared" si="406"/>
      </c>
      <c r="W73" s="856">
        <f t="shared" si="344"/>
      </c>
      <c r="X73" s="857">
        <v>0.0096</v>
      </c>
      <c r="Y73" s="858">
        <v>60</v>
      </c>
      <c r="Z73" s="886">
        <f t="shared" si="282"/>
      </c>
      <c r="AA73" s="887">
        <v>20582</v>
      </c>
      <c r="AB73" s="884">
        <v>541</v>
      </c>
      <c r="AC73" s="860">
        <v>44</v>
      </c>
      <c r="AD73" s="860">
        <v>881</v>
      </c>
      <c r="AE73" s="860">
        <v>36</v>
      </c>
      <c r="AF73" s="860">
        <v>6</v>
      </c>
      <c r="AG73" s="860">
        <v>0</v>
      </c>
      <c r="AH73" s="860">
        <v>9</v>
      </c>
      <c r="AI73" s="853">
        <f t="shared" si="97"/>
      </c>
      <c r="AJ73" s="853">
        <f t="shared" si="35"/>
      </c>
      <c r="AK73" s="861" t="s">
        <v>545</v>
      </c>
      <c r="AL73" s="862" t="s">
        <v>525</v>
      </c>
      <c r="AM73" s="862">
        <v>9</v>
      </c>
    </row>
    <row r="74">
      <c r="A74" s="845"/>
      <c r="B74" s="866" t="s">
        <v>527</v>
      </c>
      <c r="C74" s="866"/>
      <c r="D74" s="867">
        <f>SUM(D72:D73)</f>
      </c>
      <c r="E74" s="888">
        <f>SUM(E72:E73)</f>
      </c>
      <c r="F74" s="888">
        <f>SUM(F72:F73)</f>
      </c>
      <c r="G74" s="889">
        <f>SUM(G72:G73)</f>
      </c>
      <c r="H74" s="890">
        <f>SUM(H72:H73)</f>
      </c>
      <c r="I74" s="889">
        <f>SUM(I72:I73)</f>
      </c>
      <c r="J74" s="890">
        <f>SUM(J72:J73)</f>
      </c>
      <c r="K74" s="891">
        <f>SUM(K72:K73)</f>
      </c>
      <c r="L74" s="892">
        <f>SUM(L72:L73)</f>
      </c>
      <c r="M74" s="868">
        <f t="shared" si="375"/>
      </c>
      <c r="N74" s="889">
        <f>SUM(N72:N73)</f>
      </c>
      <c r="O74" s="868">
        <f t="shared" si="313"/>
      </c>
      <c r="P74" s="868">
        <f>D74/N74</f>
      </c>
      <c r="Q74" s="868">
        <f t="shared" si="66"/>
      </c>
      <c r="R74" s="868">
        <f t="shared" si="3"/>
      </c>
      <c r="S74" s="869">
        <f t="shared" si="986"/>
      </c>
      <c r="T74" s="869">
        <f t="shared" si="924"/>
      </c>
      <c r="U74" s="869">
        <f t="shared" si="741"/>
      </c>
      <c r="V74" s="869">
        <f t="shared" si="406"/>
      </c>
      <c r="W74" s="870">
        <f t="shared" si="344"/>
      </c>
      <c r="X74" s="869">
        <f>AVERAGE(X72:X73)</f>
      </c>
      <c r="Y74" s="871">
        <f>AVERAGE(Y72:Y73)</f>
      </c>
      <c r="Z74" s="868">
        <f t="shared" si="282"/>
      </c>
      <c r="AA74" s="922">
        <f>SUM(AA72:AA73)</f>
      </c>
      <c r="AB74" s="872">
        <f>SUM(AB72:AB73)</f>
      </c>
      <c r="AC74" s="872">
        <f>SUM(AC72:AC73)</f>
      </c>
      <c r="AD74" s="872">
        <f>SUM(AD72:AD73)</f>
      </c>
      <c r="AE74" s="872">
        <f>SUM(AE72:AE73)</f>
      </c>
      <c r="AF74" s="872">
        <f>SUM(AF72:AF73)</f>
      </c>
      <c r="AG74" s="872">
        <f>SUM(AG72:AG73)</f>
      </c>
      <c r="AH74" s="872">
        <f>SUM(AH72:AH73)</f>
      </c>
      <c r="AI74" s="868">
        <f t="shared" si="97"/>
      </c>
      <c r="AJ74" s="873">
        <f t="shared" si="35"/>
      </c>
      <c r="AK74" s="874"/>
      <c r="AL74" s="874"/>
      <c r="AM74" s="870">
        <f>SUM(AM72:AM73)</f>
      </c>
    </row>
    <row r="75">
      <c r="A75" s="845"/>
      <c r="B75" s="893" t="s">
        <v>528</v>
      </c>
      <c r="C75" s="875" t="s">
        <v>529</v>
      </c>
      <c r="D75" s="864">
        <f t="shared" ref="D75:D79" si="782">E75+F75</f>
      </c>
      <c r="E75" s="894">
        <v>1524.39</v>
      </c>
      <c r="F75" s="894">
        <v>2650.59</v>
      </c>
      <c r="G75" s="851">
        <v>2</v>
      </c>
      <c r="H75" s="852">
        <v>4921.43</v>
      </c>
      <c r="I75" s="851">
        <v>0</v>
      </c>
      <c r="J75" s="852">
        <v>0</v>
      </c>
      <c r="K75" s="851">
        <f t="shared" ref="K75:K79" si="447">G75+I75</f>
      </c>
      <c r="L75" s="852">
        <f t="shared" ref="L75:L79" si="599">H75+J75</f>
      </c>
      <c r="M75" s="853">
        <f t="shared" si="375"/>
      </c>
      <c r="N75" s="854">
        <v>2</v>
      </c>
      <c r="O75" s="853">
        <f t="shared" si="313"/>
      </c>
      <c r="P75" s="853">
        <f t="shared" ref="P75:P79" si="140">D75/K75</f>
      </c>
      <c r="Q75" s="853">
        <f t="shared" si="66"/>
      </c>
      <c r="R75" s="853">
        <f t="shared" si="3"/>
      </c>
      <c r="S75" s="855">
        <f t="shared" si="986"/>
      </c>
      <c r="T75" s="855">
        <f t="shared" si="924"/>
      </c>
      <c r="U75" s="855">
        <f t="shared" si="741"/>
      </c>
      <c r="V75" s="855">
        <f t="shared" si="406"/>
      </c>
      <c r="W75" s="856">
        <f t="shared" si="344"/>
      </c>
      <c r="X75" s="857">
        <v>0.0178</v>
      </c>
      <c r="Y75" s="858">
        <v>39</v>
      </c>
      <c r="Z75" s="853">
        <f t="shared" si="282"/>
      </c>
      <c r="AA75" s="860">
        <v>63242</v>
      </c>
      <c r="AB75" s="860">
        <v>1262</v>
      </c>
      <c r="AC75" s="860">
        <v>187</v>
      </c>
      <c r="AD75" s="860">
        <v>1628</v>
      </c>
      <c r="AE75" s="860">
        <v>77</v>
      </c>
      <c r="AF75" s="860">
        <v>9</v>
      </c>
      <c r="AG75" s="860">
        <v>0</v>
      </c>
      <c r="AH75" s="860">
        <v>7</v>
      </c>
      <c r="AI75" s="853">
        <f t="shared" si="97"/>
      </c>
      <c r="AJ75" s="853">
        <f t="shared" si="35"/>
      </c>
      <c r="AK75" s="861" t="s">
        <v>524</v>
      </c>
      <c r="AL75" s="862" t="s">
        <v>530</v>
      </c>
      <c r="AM75" s="862">
        <v>26</v>
      </c>
    </row>
    <row r="76">
      <c r="A76" s="845"/>
      <c r="B76" s="893" t="s">
        <v>528</v>
      </c>
      <c r="C76" s="875" t="s">
        <v>531</v>
      </c>
      <c r="D76" s="864">
        <f t="shared" si="782"/>
      </c>
      <c r="E76" s="894">
        <v>1493.32</v>
      </c>
      <c r="F76" s="894">
        <v>2996.04</v>
      </c>
      <c r="G76" s="851">
        <v>7</v>
      </c>
      <c r="H76" s="852">
        <v>14758.66</v>
      </c>
      <c r="I76" s="851">
        <v>1</v>
      </c>
      <c r="J76" s="852">
        <v>5096.52</v>
      </c>
      <c r="K76" s="851">
        <f t="shared" si="447"/>
      </c>
      <c r="L76" s="852">
        <f t="shared" si="599"/>
      </c>
      <c r="M76" s="853">
        <f t="shared" si="375"/>
      </c>
      <c r="N76" s="854">
        <v>7</v>
      </c>
      <c r="O76" s="853">
        <f t="shared" si="313"/>
      </c>
      <c r="P76" s="853">
        <f t="shared" si="140"/>
      </c>
      <c r="Q76" s="853">
        <f t="shared" si="66"/>
      </c>
      <c r="R76" s="853">
        <f t="shared" si="3"/>
      </c>
      <c r="S76" s="855">
        <f t="shared" si="986"/>
      </c>
      <c r="T76" s="855">
        <f t="shared" si="924"/>
      </c>
      <c r="U76" s="855">
        <f t="shared" si="741"/>
      </c>
      <c r="V76" s="855">
        <f t="shared" si="406"/>
      </c>
      <c r="W76" s="856">
        <f t="shared" si="344"/>
      </c>
      <c r="X76" s="857">
        <v>0.025</v>
      </c>
      <c r="Y76" s="858">
        <v>52</v>
      </c>
      <c r="Z76" s="853">
        <f t="shared" si="282"/>
      </c>
      <c r="AA76" s="860">
        <v>52648</v>
      </c>
      <c r="AB76" s="860">
        <v>822</v>
      </c>
      <c r="AC76" s="860">
        <v>237</v>
      </c>
      <c r="AD76" s="860">
        <v>852</v>
      </c>
      <c r="AE76" s="860">
        <v>134</v>
      </c>
      <c r="AF76" s="860">
        <v>9</v>
      </c>
      <c r="AG76" s="860">
        <v>0</v>
      </c>
      <c r="AH76" s="860">
        <v>64</v>
      </c>
      <c r="AI76" s="853">
        <f t="shared" si="97"/>
      </c>
      <c r="AJ76" s="853">
        <f t="shared" si="35"/>
      </c>
      <c r="AK76" s="861" t="s">
        <v>524</v>
      </c>
      <c r="AL76" s="862" t="s">
        <v>530</v>
      </c>
      <c r="AM76" s="862">
        <v>47</v>
      </c>
    </row>
    <row r="77">
      <c r="A77" s="845"/>
      <c r="B77" s="893" t="s">
        <v>528</v>
      </c>
      <c r="C77" s="875" t="s">
        <v>532</v>
      </c>
      <c r="D77" s="864">
        <f t="shared" si="782"/>
      </c>
      <c r="E77" s="894">
        <v>1485.12</v>
      </c>
      <c r="F77" s="894">
        <v>2973.58</v>
      </c>
      <c r="G77" s="851">
        <v>7</v>
      </c>
      <c r="H77" s="852">
        <v>16053.45</v>
      </c>
      <c r="I77" s="851">
        <v>0</v>
      </c>
      <c r="J77" s="852">
        <v>0</v>
      </c>
      <c r="K77" s="851">
        <f t="shared" si="447"/>
      </c>
      <c r="L77" s="852">
        <f t="shared" si="599"/>
      </c>
      <c r="M77" s="853">
        <f t="shared" si="375"/>
      </c>
      <c r="N77" s="854">
        <v>7</v>
      </c>
      <c r="O77" s="853">
        <f t="shared" si="313"/>
      </c>
      <c r="P77" s="853">
        <f t="shared" si="140"/>
      </c>
      <c r="Q77" s="853">
        <f t="shared" si="66"/>
      </c>
      <c r="R77" s="853">
        <f t="shared" si="3"/>
      </c>
      <c r="S77" s="855">
        <f t="shared" si="986"/>
      </c>
      <c r="T77" s="855">
        <f t="shared" si="924"/>
      </c>
      <c r="U77" s="855">
        <f t="shared" si="741"/>
      </c>
      <c r="V77" s="855">
        <f t="shared" si="406"/>
      </c>
      <c r="W77" s="856">
        <f t="shared" si="344"/>
      </c>
      <c r="X77" s="857">
        <v>0.0157</v>
      </c>
      <c r="Y77" s="858">
        <v>58</v>
      </c>
      <c r="Z77" s="853">
        <f t="shared" si="282"/>
      </c>
      <c r="AA77" s="860">
        <v>47996</v>
      </c>
      <c r="AB77" s="860">
        <v>548</v>
      </c>
      <c r="AC77" s="860">
        <v>156</v>
      </c>
      <c r="AD77" s="860">
        <v>560</v>
      </c>
      <c r="AE77" s="860">
        <v>117</v>
      </c>
      <c r="AF77" s="860">
        <v>5</v>
      </c>
      <c r="AG77" s="860">
        <v>3</v>
      </c>
      <c r="AH77" s="860">
        <v>34</v>
      </c>
      <c r="AI77" s="853">
        <f t="shared" si="97"/>
      </c>
      <c r="AJ77" s="853">
        <f t="shared" si="35"/>
      </c>
      <c r="AK77" s="861" t="s">
        <v>524</v>
      </c>
      <c r="AL77" s="862" t="s">
        <v>530</v>
      </c>
      <c r="AM77" s="862">
        <v>30</v>
      </c>
    </row>
    <row r="78">
      <c r="A78" s="845"/>
      <c r="B78" s="893" t="s">
        <v>528</v>
      </c>
      <c r="C78" s="875" t="s">
        <v>533</v>
      </c>
      <c r="D78" s="864">
        <f t="shared" si="782"/>
      </c>
      <c r="E78" s="894">
        <v>2009.46</v>
      </c>
      <c r="F78" s="894">
        <v>3113.21</v>
      </c>
      <c r="G78" s="851">
        <v>5</v>
      </c>
      <c r="H78" s="852">
        <v>11640.919999999998</v>
      </c>
      <c r="I78" s="851">
        <v>0</v>
      </c>
      <c r="J78" s="852">
        <v>0</v>
      </c>
      <c r="K78" s="851">
        <f t="shared" si="447"/>
      </c>
      <c r="L78" s="852">
        <f t="shared" si="599"/>
      </c>
      <c r="M78" s="853">
        <f t="shared" si="375"/>
      </c>
      <c r="N78" s="854">
        <v>4</v>
      </c>
      <c r="O78" s="853">
        <f t="shared" si="313"/>
      </c>
      <c r="P78" s="853">
        <f t="shared" si="140"/>
      </c>
      <c r="Q78" s="853">
        <f t="shared" si="66"/>
      </c>
      <c r="R78" s="853">
        <f t="shared" si="3"/>
      </c>
      <c r="S78" s="855">
        <f t="shared" si="986"/>
      </c>
      <c r="T78" s="855">
        <f t="shared" si="924"/>
      </c>
      <c r="U78" s="855">
        <f t="shared" si="741"/>
      </c>
      <c r="V78" s="855">
        <f t="shared" si="406"/>
      </c>
      <c r="W78" s="856">
        <f t="shared" si="344"/>
      </c>
      <c r="X78" s="857">
        <v>0.0159</v>
      </c>
      <c r="Y78" s="858">
        <v>61</v>
      </c>
      <c r="Z78" s="853">
        <f t="shared" si="282"/>
      </c>
      <c r="AA78" s="858">
        <v>60170</v>
      </c>
      <c r="AB78" s="860">
        <v>698</v>
      </c>
      <c r="AC78" s="860">
        <v>188</v>
      </c>
      <c r="AD78" s="860">
        <v>710</v>
      </c>
      <c r="AE78" s="860">
        <v>106</v>
      </c>
      <c r="AF78" s="860">
        <v>7</v>
      </c>
      <c r="AG78" s="860">
        <v>1</v>
      </c>
      <c r="AH78" s="860">
        <v>43</v>
      </c>
      <c r="AI78" s="853">
        <f t="shared" si="97"/>
      </c>
      <c r="AJ78" s="853">
        <f t="shared" si="35"/>
      </c>
      <c r="AK78" s="861" t="s">
        <v>524</v>
      </c>
      <c r="AL78" s="862" t="s">
        <v>530</v>
      </c>
      <c r="AM78" s="862">
        <v>44</v>
      </c>
    </row>
    <row r="79">
      <c r="A79" s="845"/>
      <c r="B79" s="893" t="s">
        <v>528</v>
      </c>
      <c r="C79" s="875" t="s">
        <v>535</v>
      </c>
      <c r="D79" s="864">
        <f t="shared" si="782"/>
      </c>
      <c r="E79" s="894">
        <v>2278.56</v>
      </c>
      <c r="F79" s="894">
        <v>3117.43</v>
      </c>
      <c r="G79" s="851">
        <v>6</v>
      </c>
      <c r="H79" s="852">
        <v>12938.900000000001</v>
      </c>
      <c r="I79" s="851">
        <v>0</v>
      </c>
      <c r="J79" s="852">
        <v>0</v>
      </c>
      <c r="K79" s="851">
        <f t="shared" si="447"/>
      </c>
      <c r="L79" s="852">
        <f t="shared" si="599"/>
      </c>
      <c r="M79" s="853">
        <f t="shared" si="375"/>
      </c>
      <c r="N79" s="854">
        <v>4</v>
      </c>
      <c r="O79" s="853">
        <f t="shared" si="313"/>
      </c>
      <c r="P79" s="853">
        <f t="shared" si="140"/>
      </c>
      <c r="Q79" s="853">
        <f t="shared" si="66"/>
      </c>
      <c r="R79" s="853">
        <f t="shared" si="3"/>
      </c>
      <c r="S79" s="855">
        <f t="shared" si="986"/>
      </c>
      <c r="T79" s="855">
        <f t="shared" si="924"/>
      </c>
      <c r="U79" s="855">
        <f t="shared" si="741"/>
      </c>
      <c r="V79" s="855">
        <f t="shared" si="406"/>
      </c>
      <c r="W79" s="856">
        <f t="shared" si="344"/>
      </c>
      <c r="X79" s="857">
        <v>0.0208</v>
      </c>
      <c r="Y79" s="858">
        <v>56</v>
      </c>
      <c r="Z79" s="853">
        <f t="shared" si="282"/>
      </c>
      <c r="AA79" s="860">
        <v>48775</v>
      </c>
      <c r="AB79" s="860">
        <v>536</v>
      </c>
      <c r="AC79" s="860">
        <v>204</v>
      </c>
      <c r="AD79" s="860">
        <v>530</v>
      </c>
      <c r="AE79" s="860">
        <v>77</v>
      </c>
      <c r="AF79" s="860">
        <v>10</v>
      </c>
      <c r="AG79" s="860">
        <v>4</v>
      </c>
      <c r="AH79" s="858">
        <v>50</v>
      </c>
      <c r="AI79" s="853">
        <f t="shared" si="97"/>
      </c>
      <c r="AJ79" s="853">
        <f t="shared" si="35"/>
      </c>
      <c r="AK79" s="861" t="s">
        <v>524</v>
      </c>
      <c r="AL79" s="862" t="s">
        <v>530</v>
      </c>
      <c r="AM79" s="862">
        <v>133</v>
      </c>
    </row>
    <row r="80">
      <c r="A80" s="845"/>
      <c r="B80" s="866" t="s">
        <v>527</v>
      </c>
      <c r="C80" s="866"/>
      <c r="D80" s="867">
        <f>SUM(D75:D79)</f>
      </c>
      <c r="E80" s="897">
        <f>SUM(E75:E79)</f>
      </c>
      <c r="F80" s="897">
        <f>SUM(F75:F79)</f>
      </c>
      <c r="G80" s="889">
        <f>SUM(G75:G79)</f>
      </c>
      <c r="H80" s="890">
        <f>SUM(H75:H79)</f>
      </c>
      <c r="I80" s="889">
        <f>SUM(I75:I79)</f>
      </c>
      <c r="J80" s="890">
        <f>SUM(J75:J79)</f>
      </c>
      <c r="K80" s="891">
        <f>SUM(K75:K79)</f>
      </c>
      <c r="L80" s="897">
        <f>SUM(L75:L79)</f>
      </c>
      <c r="M80" s="868">
        <f t="shared" si="375"/>
      </c>
      <c r="N80" s="889">
        <f>SUM(N75:N79)</f>
      </c>
      <c r="O80" s="868">
        <f t="shared" si="313"/>
      </c>
      <c r="P80" s="868">
        <f>D80/N80</f>
      </c>
      <c r="Q80" s="868">
        <f t="shared" si="66"/>
      </c>
      <c r="R80" s="868">
        <f t="shared" si="3"/>
      </c>
      <c r="S80" s="869">
        <f t="shared" si="986"/>
      </c>
      <c r="T80" s="869">
        <f t="shared" si="924"/>
      </c>
      <c r="U80" s="869">
        <f t="shared" si="741"/>
      </c>
      <c r="V80" s="869">
        <f t="shared" si="406"/>
      </c>
      <c r="W80" s="870">
        <f t="shared" si="344"/>
      </c>
      <c r="X80" s="869">
        <f>AVERAGE(X75:X79)</f>
      </c>
      <c r="Y80" s="871">
        <f>AVERAGE(Y75:Y79)</f>
      </c>
      <c r="Z80" s="871">
        <f t="shared" si="282"/>
      </c>
      <c r="AA80" s="872">
        <f>SUM(AA75:AA79)</f>
      </c>
      <c r="AB80" s="872">
        <f>SUM(AB75:AB79)</f>
      </c>
      <c r="AC80" s="872">
        <f>SUM(AC75:AC79)</f>
      </c>
      <c r="AD80" s="872">
        <f>SUM(AD75:AD79)</f>
      </c>
      <c r="AE80" s="872">
        <f>SUM(AE75:AE79)</f>
      </c>
      <c r="AF80" s="872">
        <f>SUM(AF75:AF79)</f>
      </c>
      <c r="AG80" s="872">
        <f>SUM(AG75:AG79)</f>
      </c>
      <c r="AH80" s="872">
        <f>SUM(AH75:AH79)</f>
      </c>
      <c r="AI80" s="868">
        <f t="shared" si="97"/>
      </c>
      <c r="AJ80" s="873">
        <f t="shared" si="35"/>
      </c>
      <c r="AK80" s="874"/>
      <c r="AL80" s="874"/>
      <c r="AM80" s="870">
        <f>SUM(AM75:AM79)</f>
      </c>
    </row>
    <row r="81">
      <c r="A81" s="845"/>
      <c r="B81" s="893" t="s">
        <v>543</v>
      </c>
      <c r="C81" s="875" t="s">
        <v>536</v>
      </c>
      <c r="D81" s="864">
        <f t="shared" ref="D81:D85" si="783">E81+F81</f>
      </c>
      <c r="E81" s="894">
        <v>1192.72</v>
      </c>
      <c r="F81" s="894">
        <v>2804.81</v>
      </c>
      <c r="G81" s="851">
        <v>5</v>
      </c>
      <c r="H81" s="852">
        <v>11640.930000000008</v>
      </c>
      <c r="I81" s="851">
        <v>0</v>
      </c>
      <c r="J81" s="852">
        <v>0</v>
      </c>
      <c r="K81" s="851">
        <f t="shared" ref="K81:K85" si="448">G81+I81</f>
      </c>
      <c r="L81" s="852">
        <f t="shared" ref="L81:L85" si="600">H81+J81</f>
      </c>
      <c r="M81" s="853">
        <f t="shared" si="375"/>
      </c>
      <c r="N81" s="854">
        <v>5</v>
      </c>
      <c r="O81" s="853">
        <f t="shared" si="313"/>
      </c>
      <c r="P81" s="853">
        <f t="shared" ref="P81:P85" si="141">D81/K81</f>
      </c>
      <c r="Q81" s="853">
        <f t="shared" si="66"/>
      </c>
      <c r="R81" s="853">
        <f t="shared" si="3"/>
      </c>
      <c r="S81" s="855">
        <f t="shared" si="986"/>
      </c>
      <c r="T81" s="855">
        <f t="shared" si="924"/>
      </c>
      <c r="U81" s="855">
        <f t="shared" si="741"/>
      </c>
      <c r="V81" s="855">
        <f t="shared" si="406"/>
      </c>
      <c r="W81" s="856">
        <f t="shared" si="344"/>
      </c>
      <c r="X81" s="857">
        <v>0.0209</v>
      </c>
      <c r="Y81" s="858">
        <v>56</v>
      </c>
      <c r="Z81" s="853">
        <f t="shared" si="282"/>
      </c>
      <c r="AA81" s="860">
        <v>47683</v>
      </c>
      <c r="AB81" s="860">
        <v>590</v>
      </c>
      <c r="AC81" s="860">
        <v>178</v>
      </c>
      <c r="AD81" s="860">
        <v>589</v>
      </c>
      <c r="AE81" s="860">
        <v>80</v>
      </c>
      <c r="AF81" s="860">
        <v>7</v>
      </c>
      <c r="AG81" s="860">
        <v>3</v>
      </c>
      <c r="AH81" s="860">
        <v>5</v>
      </c>
      <c r="AI81" s="853">
        <f t="shared" si="97"/>
      </c>
      <c r="AJ81" s="853">
        <f t="shared" si="35"/>
      </c>
      <c r="AK81" s="861" t="s">
        <v>524</v>
      </c>
      <c r="AL81" s="862" t="s">
        <v>530</v>
      </c>
      <c r="AM81" s="862">
        <v>105</v>
      </c>
    </row>
    <row r="82">
      <c r="A82" s="845"/>
      <c r="B82" s="893" t="s">
        <v>543</v>
      </c>
      <c r="C82" s="875" t="s">
        <v>537</v>
      </c>
      <c r="D82" s="864">
        <f t="shared" si="783"/>
      </c>
      <c r="E82" s="894">
        <v>2092.48</v>
      </c>
      <c r="F82" s="894">
        <v>2855.28</v>
      </c>
      <c r="G82" s="850">
        <v>4</v>
      </c>
      <c r="H82" s="880">
        <v>9363.229999999996</v>
      </c>
      <c r="I82" s="850">
        <v>0</v>
      </c>
      <c r="J82" s="880">
        <v>0</v>
      </c>
      <c r="K82" s="851">
        <f t="shared" si="448"/>
      </c>
      <c r="L82" s="852">
        <f t="shared" si="600"/>
      </c>
      <c r="M82" s="853">
        <f t="shared" si="375"/>
      </c>
      <c r="N82" s="854">
        <v>3</v>
      </c>
      <c r="O82" s="853">
        <f t="shared" si="313"/>
      </c>
      <c r="P82" s="853">
        <f t="shared" si="141"/>
      </c>
      <c r="Q82" s="853">
        <f t="shared" si="66"/>
      </c>
      <c r="R82" s="853">
        <f t="shared" si="3"/>
      </c>
      <c r="S82" s="855">
        <f t="shared" si="986"/>
      </c>
      <c r="T82" s="855">
        <f t="shared" si="924"/>
      </c>
      <c r="U82" s="855">
        <f t="shared" si="741"/>
      </c>
      <c r="V82" s="855">
        <f t="shared" si="406"/>
      </c>
      <c r="W82" s="856">
        <f t="shared" si="344"/>
      </c>
      <c r="X82" s="857">
        <v>0.0034</v>
      </c>
      <c r="Y82" s="858">
        <v>57</v>
      </c>
      <c r="Z82" s="853">
        <f t="shared" si="282"/>
      </c>
      <c r="AA82" s="860">
        <v>54754</v>
      </c>
      <c r="AB82" s="860">
        <v>909</v>
      </c>
      <c r="AC82" s="860">
        <v>167</v>
      </c>
      <c r="AD82" s="860">
        <v>973</v>
      </c>
      <c r="AE82" s="860">
        <v>78</v>
      </c>
      <c r="AF82" s="860">
        <v>7</v>
      </c>
      <c r="AG82" s="860">
        <v>0</v>
      </c>
      <c r="AH82" s="860">
        <v>38</v>
      </c>
      <c r="AI82" s="853">
        <f t="shared" si="97"/>
      </c>
      <c r="AJ82" s="853">
        <f t="shared" si="35"/>
      </c>
      <c r="AK82" s="861" t="s">
        <v>524</v>
      </c>
      <c r="AL82" s="862" t="s">
        <v>530</v>
      </c>
      <c r="AM82" s="862">
        <v>32</v>
      </c>
    </row>
    <row r="83">
      <c r="A83" s="845"/>
      <c r="B83" s="893" t="s">
        <v>543</v>
      </c>
      <c r="C83" s="875" t="s">
        <v>538</v>
      </c>
      <c r="D83" s="864">
        <f t="shared" si="783"/>
      </c>
      <c r="E83" s="894">
        <v>1998.48</v>
      </c>
      <c r="F83" s="894">
        <v>3079.47</v>
      </c>
      <c r="G83" s="850">
        <v>5</v>
      </c>
      <c r="H83" s="880">
        <v>10346.12999999999</v>
      </c>
      <c r="I83" s="850">
        <v>0</v>
      </c>
      <c r="J83" s="880">
        <v>0</v>
      </c>
      <c r="K83" s="851">
        <f t="shared" si="448"/>
      </c>
      <c r="L83" s="852">
        <f t="shared" si="600"/>
      </c>
      <c r="M83" s="853">
        <f t="shared" si="375"/>
      </c>
      <c r="N83" s="854">
        <v>5</v>
      </c>
      <c r="O83" s="853">
        <f t="shared" si="313"/>
      </c>
      <c r="P83" s="853">
        <f t="shared" si="141"/>
      </c>
      <c r="Q83" s="853">
        <f t="shared" si="66"/>
      </c>
      <c r="R83" s="853">
        <f t="shared" si="3"/>
      </c>
      <c r="S83" s="855">
        <f t="shared" si="986"/>
      </c>
      <c r="T83" s="855">
        <f t="shared" si="924"/>
      </c>
      <c r="U83" s="855">
        <f t="shared" si="741"/>
      </c>
      <c r="V83" s="855">
        <f t="shared" si="406"/>
      </c>
      <c r="W83" s="856">
        <f t="shared" si="344"/>
      </c>
      <c r="X83" s="857">
        <v>0.0227</v>
      </c>
      <c r="Y83" s="858">
        <v>58</v>
      </c>
      <c r="Z83" s="853">
        <f t="shared" si="282"/>
      </c>
      <c r="AA83" s="860">
        <v>57833</v>
      </c>
      <c r="AB83" s="860">
        <v>696</v>
      </c>
      <c r="AC83" s="860">
        <v>203</v>
      </c>
      <c r="AD83" s="860">
        <v>722</v>
      </c>
      <c r="AE83" s="860">
        <v>82</v>
      </c>
      <c r="AF83" s="860">
        <v>3</v>
      </c>
      <c r="AG83" s="860">
        <v>2</v>
      </c>
      <c r="AH83" s="860">
        <v>67</v>
      </c>
      <c r="AI83" s="853">
        <f t="shared" si="97"/>
      </c>
      <c r="AJ83" s="853">
        <f t="shared" si="35"/>
      </c>
      <c r="AK83" s="861" t="s">
        <v>524</v>
      </c>
      <c r="AL83" s="862" t="s">
        <v>530</v>
      </c>
      <c r="AM83" s="862">
        <v>51</v>
      </c>
    </row>
    <row r="84">
      <c r="A84" s="845"/>
      <c r="B84" s="893" t="s">
        <v>543</v>
      </c>
      <c r="C84" s="875" t="s">
        <v>541</v>
      </c>
      <c r="D84" s="864">
        <f t="shared" si="783"/>
      </c>
      <c r="E84" s="896">
        <v>1408.45</v>
      </c>
      <c r="F84" s="894">
        <v>3043.63</v>
      </c>
      <c r="G84" s="850">
        <v>4</v>
      </c>
      <c r="H84" s="880">
        <v>11589.75</v>
      </c>
      <c r="I84" s="850">
        <v>0</v>
      </c>
      <c r="J84" s="880">
        <v>0</v>
      </c>
      <c r="K84" s="851">
        <f t="shared" si="448"/>
      </c>
      <c r="L84" s="852">
        <f t="shared" si="600"/>
      </c>
      <c r="M84" s="853">
        <f t="shared" si="375"/>
      </c>
      <c r="N84" s="854">
        <v>2</v>
      </c>
      <c r="O84" s="853">
        <f t="shared" si="313"/>
      </c>
      <c r="P84" s="853">
        <f t="shared" si="141"/>
      </c>
      <c r="Q84" s="853">
        <f t="shared" si="66"/>
      </c>
      <c r="R84" s="853">
        <f t="shared" si="3"/>
      </c>
      <c r="S84" s="855">
        <f t="shared" si="986"/>
      </c>
      <c r="T84" s="855">
        <f t="shared" si="924"/>
      </c>
      <c r="U84" s="855">
        <f t="shared" si="741"/>
      </c>
      <c r="V84" s="855">
        <f t="shared" si="406"/>
      </c>
      <c r="W84" s="856">
        <f t="shared" si="344"/>
      </c>
      <c r="X84" s="857">
        <v>0.0221</v>
      </c>
      <c r="Y84" s="858">
        <v>58</v>
      </c>
      <c r="Z84" s="853">
        <f t="shared" si="282"/>
      </c>
      <c r="AA84" s="860">
        <v>47113</v>
      </c>
      <c r="AB84" s="860">
        <v>588</v>
      </c>
      <c r="AC84" s="860">
        <v>148</v>
      </c>
      <c r="AD84" s="860">
        <v>616</v>
      </c>
      <c r="AE84" s="860">
        <v>71</v>
      </c>
      <c r="AF84" s="860">
        <v>7</v>
      </c>
      <c r="AG84" s="860">
        <v>1</v>
      </c>
      <c r="AH84" s="860">
        <v>60</v>
      </c>
      <c r="AI84" s="853">
        <f t="shared" si="97"/>
      </c>
      <c r="AJ84" s="853">
        <f t="shared" si="35"/>
      </c>
      <c r="AK84" s="861" t="s">
        <v>524</v>
      </c>
      <c r="AL84" s="862" t="s">
        <v>530</v>
      </c>
      <c r="AM84" s="862">
        <v>40</v>
      </c>
    </row>
    <row r="85">
      <c r="A85" s="845"/>
      <c r="B85" s="893" t="s">
        <v>543</v>
      </c>
      <c r="C85" s="875" t="s">
        <v>542</v>
      </c>
      <c r="D85" s="864">
        <f t="shared" si="783"/>
      </c>
      <c r="E85" s="894">
        <v>1535.79</v>
      </c>
      <c r="F85" s="894">
        <v>2665.08</v>
      </c>
      <c r="G85" s="850">
        <v>8</v>
      </c>
      <c r="H85" s="880">
        <v>20783.72</v>
      </c>
      <c r="I85" s="850">
        <v>1</v>
      </c>
      <c r="J85" s="880">
        <v>5096.52</v>
      </c>
      <c r="K85" s="851">
        <f t="shared" si="448"/>
      </c>
      <c r="L85" s="852">
        <f t="shared" si="600"/>
      </c>
      <c r="M85" s="853">
        <f t="shared" si="375"/>
      </c>
      <c r="N85" s="854">
        <v>6</v>
      </c>
      <c r="O85" s="853">
        <f t="shared" si="313"/>
      </c>
      <c r="P85" s="853">
        <f t="shared" si="141"/>
      </c>
      <c r="Q85" s="853">
        <f t="shared" si="66"/>
      </c>
      <c r="R85" s="853">
        <f t="shared" si="3"/>
      </c>
      <c r="S85" s="855">
        <f t="shared" si="986"/>
      </c>
      <c r="T85" s="855">
        <f t="shared" si="924"/>
      </c>
      <c r="U85" s="855">
        <f t="shared" si="741"/>
      </c>
      <c r="V85" s="855">
        <f t="shared" si="406"/>
      </c>
      <c r="W85" s="856">
        <f t="shared" si="344"/>
      </c>
      <c r="X85" s="857">
        <v>0.0261</v>
      </c>
      <c r="Y85" s="858">
        <v>60</v>
      </c>
      <c r="Z85" s="853">
        <f t="shared" si="282"/>
      </c>
      <c r="AA85" s="860">
        <v>34618</v>
      </c>
      <c r="AB85" s="860">
        <v>395</v>
      </c>
      <c r="AC85" s="860">
        <v>120</v>
      </c>
      <c r="AD85" s="860">
        <v>378</v>
      </c>
      <c r="AE85" s="860">
        <v>31</v>
      </c>
      <c r="AF85" s="860">
        <v>8</v>
      </c>
      <c r="AG85" s="860">
        <v>3</v>
      </c>
      <c r="AH85" s="860">
        <v>42</v>
      </c>
      <c r="AI85" s="853">
        <f t="shared" si="97"/>
      </c>
      <c r="AJ85" s="853">
        <f t="shared" si="35"/>
      </c>
      <c r="AK85" s="861" t="s">
        <v>524</v>
      </c>
      <c r="AL85" s="862" t="s">
        <v>530</v>
      </c>
      <c r="AM85" s="862">
        <v>39</v>
      </c>
    </row>
    <row r="86">
      <c r="A86" s="845"/>
      <c r="B86" s="866" t="s">
        <v>527</v>
      </c>
      <c r="C86" s="866"/>
      <c r="D86" s="867">
        <f>SUM(D81:D85)</f>
      </c>
      <c r="E86" s="867">
        <f>SUM(E81:E85)</f>
      </c>
      <c r="F86" s="867">
        <f>SUM(F81:F85)</f>
      </c>
      <c r="G86" s="889">
        <f>SUM(G81:G85)</f>
      </c>
      <c r="H86" s="890">
        <f>SUM(H81:H85)</f>
      </c>
      <c r="I86" s="889">
        <f>SUM(I81:I85)</f>
      </c>
      <c r="J86" s="890">
        <f>SUM(J81:J85)</f>
      </c>
      <c r="K86" s="912">
        <f>SUM(K81:K85)</f>
      </c>
      <c r="L86" s="867">
        <f>SUM(L81:L85)</f>
      </c>
      <c r="M86" s="868">
        <f t="shared" si="375"/>
      </c>
      <c r="N86" s="889">
        <f>SUM(N81:N85)</f>
      </c>
      <c r="O86" s="868">
        <f t="shared" si="313"/>
      </c>
      <c r="P86" s="868">
        <f>D86/N86</f>
      </c>
      <c r="Q86" s="868">
        <f t="shared" si="66"/>
      </c>
      <c r="R86" s="868">
        <f t="shared" si="3"/>
      </c>
      <c r="S86" s="869">
        <f t="shared" si="986"/>
      </c>
      <c r="T86" s="869">
        <f t="shared" si="924"/>
      </c>
      <c r="U86" s="869">
        <f t="shared" si="741"/>
      </c>
      <c r="V86" s="869">
        <f t="shared" si="406"/>
      </c>
      <c r="W86" s="870">
        <f t="shared" si="344"/>
      </c>
      <c r="X86" s="869">
        <f>AVERAGE(X81:X85)</f>
      </c>
      <c r="Y86" s="871">
        <f>AVERAGE(Y81:Y85)</f>
      </c>
      <c r="Z86" s="871">
        <f t="shared" si="282"/>
      </c>
      <c r="AA86" s="872">
        <f>SUM(AA81:AA85)</f>
      </c>
      <c r="AB86" s="872">
        <f>SUM(AB81:AB85)</f>
      </c>
      <c r="AC86" s="872">
        <f>SUM(AC81:AC85)</f>
      </c>
      <c r="AD86" s="872">
        <f>SUM(AD81:AD85)</f>
      </c>
      <c r="AE86" s="872">
        <f>SUM(AE81:AE85)</f>
      </c>
      <c r="AF86" s="872">
        <f>SUM(AF81:AF85)</f>
      </c>
      <c r="AG86" s="872">
        <f>SUM(AG81:AG85)</f>
      </c>
      <c r="AH86" s="872">
        <f>SUM(AH81:AH85)</f>
      </c>
      <c r="AI86" s="868">
        <f t="shared" si="97"/>
      </c>
      <c r="AJ86" s="873">
        <f t="shared" si="35"/>
      </c>
      <c r="AK86" s="874"/>
      <c r="AL86" s="874"/>
      <c r="AM86" s="872">
        <f>SUM(AM81:AM85)</f>
      </c>
    </row>
    <row r="87">
      <c r="A87" s="845"/>
      <c r="B87" s="893" t="s">
        <v>550</v>
      </c>
      <c r="C87" s="875" t="s">
        <v>544</v>
      </c>
      <c r="D87" s="864">
        <f t="shared" ref="D87:D91" si="784">E87+F87</f>
      </c>
      <c r="E87" s="894">
        <v>1286.54</v>
      </c>
      <c r="F87" s="894">
        <v>2847.28</v>
      </c>
      <c r="G87" s="851">
        <v>4</v>
      </c>
      <c r="H87" s="880">
        <v>9639.640000000014</v>
      </c>
      <c r="I87" s="850">
        <v>0</v>
      </c>
      <c r="J87" s="880">
        <v>0</v>
      </c>
      <c r="K87" s="851">
        <f t="shared" ref="K87:K91" si="449">G87+I87</f>
      </c>
      <c r="L87" s="852">
        <f t="shared" ref="L87:L91" si="601">H87+J87</f>
      </c>
      <c r="M87" s="853">
        <f t="shared" si="375"/>
      </c>
      <c r="N87" s="854">
        <v>4</v>
      </c>
      <c r="O87" s="853">
        <f t="shared" si="313"/>
      </c>
      <c r="P87" s="853">
        <f t="shared" ref="P87:P91" si="142">D87/K87</f>
      </c>
      <c r="Q87" s="853">
        <f t="shared" si="66"/>
      </c>
      <c r="R87" s="853">
        <f t="shared" si="3"/>
      </c>
      <c r="S87" s="855">
        <f t="shared" si="986"/>
      </c>
      <c r="T87" s="855">
        <f t="shared" si="924"/>
      </c>
      <c r="U87" s="855">
        <f t="shared" si="741"/>
      </c>
      <c r="V87" s="855">
        <f t="shared" si="406"/>
      </c>
      <c r="W87" s="856">
        <f t="shared" si="344"/>
      </c>
      <c r="X87" s="857">
        <v>0.0344</v>
      </c>
      <c r="Y87" s="858">
        <v>62</v>
      </c>
      <c r="Z87" s="853">
        <f t="shared" si="282"/>
      </c>
      <c r="AA87" s="860">
        <v>38122</v>
      </c>
      <c r="AB87" s="860">
        <v>520</v>
      </c>
      <c r="AC87" s="860">
        <v>173</v>
      </c>
      <c r="AD87" s="860">
        <v>556</v>
      </c>
      <c r="AE87" s="860">
        <v>107</v>
      </c>
      <c r="AF87" s="860">
        <v>13</v>
      </c>
      <c r="AG87" s="860">
        <v>2</v>
      </c>
      <c r="AH87" s="860">
        <v>44</v>
      </c>
      <c r="AI87" s="853">
        <f t="shared" si="97"/>
      </c>
      <c r="AJ87" s="853">
        <f t="shared" si="35"/>
      </c>
      <c r="AK87" s="861" t="s">
        <v>545</v>
      </c>
      <c r="AL87" s="862" t="s">
        <v>525</v>
      </c>
      <c r="AM87" s="862">
        <v>38</v>
      </c>
    </row>
    <row r="88">
      <c r="A88" s="845"/>
      <c r="B88" s="893" t="s">
        <v>550</v>
      </c>
      <c r="C88" s="875" t="s">
        <v>546</v>
      </c>
      <c r="D88" s="864">
        <f t="shared" si="784"/>
      </c>
      <c r="E88" s="849">
        <v>698.88</v>
      </c>
      <c r="F88" s="849">
        <v>1787.22</v>
      </c>
      <c r="G88" s="850">
        <v>3</v>
      </c>
      <c r="H88" s="880">
        <v>8764.479999999981</v>
      </c>
      <c r="I88" s="850">
        <v>1</v>
      </c>
      <c r="J88" s="880">
        <v>5096.52</v>
      </c>
      <c r="K88" s="851">
        <f t="shared" si="449"/>
      </c>
      <c r="L88" s="852">
        <f t="shared" si="601"/>
      </c>
      <c r="M88" s="853">
        <f t="shared" si="375"/>
      </c>
      <c r="N88" s="854">
        <v>2</v>
      </c>
      <c r="O88" s="853">
        <f t="shared" si="313"/>
      </c>
      <c r="P88" s="853">
        <f t="shared" si="142"/>
      </c>
      <c r="Q88" s="853">
        <f t="shared" si="66"/>
      </c>
      <c r="R88" s="853">
        <f t="shared" si="3"/>
      </c>
      <c r="S88" s="855">
        <f t="shared" si="986"/>
      </c>
      <c r="T88" s="855">
        <f t="shared" si="924"/>
      </c>
      <c r="U88" s="855">
        <f t="shared" si="741"/>
      </c>
      <c r="V88" s="855">
        <f t="shared" si="406"/>
      </c>
      <c r="W88" s="856">
        <f t="shared" si="344"/>
      </c>
      <c r="X88" s="857">
        <v>0.0212</v>
      </c>
      <c r="Y88" s="858">
        <v>62</v>
      </c>
      <c r="Z88" s="853">
        <f t="shared" si="282"/>
      </c>
      <c r="AA88" s="860">
        <v>21108</v>
      </c>
      <c r="AB88" s="860">
        <v>243</v>
      </c>
      <c r="AC88" s="860">
        <v>71</v>
      </c>
      <c r="AD88" s="860">
        <v>241</v>
      </c>
      <c r="AE88" s="860">
        <v>38</v>
      </c>
      <c r="AF88" s="860">
        <v>3</v>
      </c>
      <c r="AG88" s="860">
        <v>2</v>
      </c>
      <c r="AH88" s="860">
        <v>24</v>
      </c>
      <c r="AI88" s="853">
        <f t="shared" si="97"/>
      </c>
      <c r="AJ88" s="853">
        <f t="shared" si="35"/>
      </c>
      <c r="AK88" s="861" t="s">
        <v>545</v>
      </c>
      <c r="AL88" s="862" t="s">
        <v>525</v>
      </c>
      <c r="AM88" s="862">
        <v>14</v>
      </c>
    </row>
    <row r="89">
      <c r="A89" s="845"/>
      <c r="B89" s="893" t="s">
        <v>550</v>
      </c>
      <c r="C89" s="875" t="s">
        <v>547</v>
      </c>
      <c r="D89" s="864">
        <f t="shared" si="784"/>
      </c>
      <c r="E89" s="849">
        <v>990.24</v>
      </c>
      <c r="F89" s="849">
        <v>3111.91</v>
      </c>
      <c r="G89" s="850">
        <v>7</v>
      </c>
      <c r="H89" s="880">
        <v>14650.929999999993</v>
      </c>
      <c r="I89" s="850">
        <v>0</v>
      </c>
      <c r="J89" s="880">
        <v>0</v>
      </c>
      <c r="K89" s="851">
        <f t="shared" si="449"/>
      </c>
      <c r="L89" s="852">
        <f t="shared" si="601"/>
      </c>
      <c r="M89" s="853">
        <f t="shared" si="375"/>
      </c>
      <c r="N89" s="854">
        <v>6</v>
      </c>
      <c r="O89" s="853">
        <f t="shared" si="313"/>
      </c>
      <c r="P89" s="853">
        <f t="shared" si="142"/>
      </c>
      <c r="Q89" s="853">
        <f t="shared" si="66"/>
      </c>
      <c r="R89" s="853">
        <f t="shared" si="3"/>
      </c>
      <c r="S89" s="855">
        <f t="shared" si="986"/>
      </c>
      <c r="T89" s="855">
        <f t="shared" si="924"/>
      </c>
      <c r="U89" s="855">
        <f t="shared" si="741"/>
      </c>
      <c r="V89" s="855">
        <f t="shared" si="406"/>
      </c>
      <c r="W89" s="856">
        <f t="shared" si="344"/>
      </c>
      <c r="X89" s="857">
        <v>0.0199</v>
      </c>
      <c r="Y89" s="858">
        <v>59</v>
      </c>
      <c r="Z89" s="853">
        <f t="shared" si="282"/>
      </c>
      <c r="AA89" s="860">
        <v>40567</v>
      </c>
      <c r="AB89" s="860">
        <v>631</v>
      </c>
      <c r="AC89" s="860">
        <v>128</v>
      </c>
      <c r="AD89" s="860">
        <v>659</v>
      </c>
      <c r="AE89" s="860">
        <v>118</v>
      </c>
      <c r="AF89" s="860">
        <v>7</v>
      </c>
      <c r="AG89" s="860">
        <v>1</v>
      </c>
      <c r="AH89" s="860">
        <v>33</v>
      </c>
      <c r="AI89" s="853">
        <f t="shared" si="97"/>
      </c>
      <c r="AJ89" s="853">
        <f t="shared" si="35"/>
      </c>
      <c r="AK89" s="861" t="s">
        <v>545</v>
      </c>
      <c r="AL89" s="862" t="s">
        <v>525</v>
      </c>
      <c r="AM89" s="862">
        <v>49</v>
      </c>
    </row>
    <row r="90">
      <c r="A90" s="845"/>
      <c r="B90" s="893" t="s">
        <v>550</v>
      </c>
      <c r="C90" s="875" t="s">
        <v>548</v>
      </c>
      <c r="D90" s="864">
        <f t="shared" si="784"/>
      </c>
      <c r="E90" s="849">
        <v>1034.65</v>
      </c>
      <c r="F90" s="849">
        <v>2000.3</v>
      </c>
      <c r="G90" s="851">
        <v>3</v>
      </c>
      <c r="H90" s="852">
        <v>8204.630000000005</v>
      </c>
      <c r="I90" s="851">
        <v>0</v>
      </c>
      <c r="J90" s="852">
        <v>0</v>
      </c>
      <c r="K90" s="851">
        <f t="shared" si="449"/>
      </c>
      <c r="L90" s="852">
        <f t="shared" si="601"/>
      </c>
      <c r="M90" s="853">
        <f t="shared" si="375"/>
      </c>
      <c r="N90" s="854">
        <v>1</v>
      </c>
      <c r="O90" s="853">
        <f t="shared" si="313"/>
      </c>
      <c r="P90" s="853">
        <f t="shared" si="142"/>
      </c>
      <c r="Q90" s="853">
        <f t="shared" si="66"/>
      </c>
      <c r="R90" s="853">
        <f t="shared" si="3"/>
      </c>
      <c r="S90" s="855">
        <f t="shared" si="986"/>
      </c>
      <c r="T90" s="855">
        <f t="shared" si="924"/>
      </c>
      <c r="U90" s="855">
        <f t="shared" si="741"/>
      </c>
      <c r="V90" s="855">
        <f t="shared" si="406"/>
      </c>
      <c r="W90" s="856">
        <f t="shared" si="344"/>
      </c>
      <c r="X90" s="857">
        <v>0.0243</v>
      </c>
      <c r="Y90" s="858">
        <v>61</v>
      </c>
      <c r="Z90" s="853">
        <f t="shared" si="282"/>
      </c>
      <c r="AA90" s="860">
        <v>25373</v>
      </c>
      <c r="AB90" s="860">
        <v>279</v>
      </c>
      <c r="AC90" s="860">
        <v>93</v>
      </c>
      <c r="AD90" s="860">
        <v>280</v>
      </c>
      <c r="AE90" s="860">
        <v>49</v>
      </c>
      <c r="AF90" s="860">
        <v>6</v>
      </c>
      <c r="AG90" s="860">
        <v>2</v>
      </c>
      <c r="AH90" s="860">
        <v>22</v>
      </c>
      <c r="AI90" s="853">
        <f t="shared" si="97"/>
      </c>
      <c r="AJ90" s="853">
        <f t="shared" si="35"/>
      </c>
      <c r="AK90" s="861" t="s">
        <v>545</v>
      </c>
      <c r="AL90" s="862" t="s">
        <v>525</v>
      </c>
      <c r="AM90" s="862">
        <v>18</v>
      </c>
    </row>
    <row r="91">
      <c r="A91" s="845"/>
      <c r="B91" s="893" t="s">
        <v>550</v>
      </c>
      <c r="C91" s="875" t="s">
        <v>549</v>
      </c>
      <c r="D91" s="864">
        <f t="shared" si="784"/>
      </c>
      <c r="E91" s="865">
        <v>1217.33</v>
      </c>
      <c r="F91" s="849">
        <v>3266.67</v>
      </c>
      <c r="G91" s="850">
        <v>8</v>
      </c>
      <c r="H91" s="852">
        <v>19292.140000000014</v>
      </c>
      <c r="I91" s="850">
        <v>0</v>
      </c>
      <c r="J91" s="880">
        <v>0</v>
      </c>
      <c r="K91" s="851">
        <f t="shared" si="449"/>
      </c>
      <c r="L91" s="852">
        <f t="shared" si="601"/>
      </c>
      <c r="M91" s="853">
        <f t="shared" si="375"/>
      </c>
      <c r="N91" s="854">
        <v>6</v>
      </c>
      <c r="O91" s="853">
        <f t="shared" si="313"/>
      </c>
      <c r="P91" s="853">
        <f t="shared" si="142"/>
      </c>
      <c r="Q91" s="853">
        <f t="shared" si="66"/>
      </c>
      <c r="R91" s="853">
        <f t="shared" si="3"/>
      </c>
      <c r="S91" s="855">
        <f t="shared" si="986"/>
      </c>
      <c r="T91" s="855">
        <f t="shared" si="924"/>
      </c>
      <c r="U91" s="855">
        <f t="shared" si="741"/>
      </c>
      <c r="V91" s="855">
        <f t="shared" si="406"/>
      </c>
      <c r="W91" s="856">
        <f t="shared" si="344"/>
      </c>
      <c r="X91" s="857">
        <v>0.0256</v>
      </c>
      <c r="Y91" s="858">
        <v>61</v>
      </c>
      <c r="Z91" s="853">
        <f t="shared" si="282"/>
      </c>
      <c r="AA91" s="860">
        <v>39353</v>
      </c>
      <c r="AB91" s="860">
        <v>562</v>
      </c>
      <c r="AC91" s="860">
        <v>139</v>
      </c>
      <c r="AD91" s="860">
        <v>581</v>
      </c>
      <c r="AE91" s="860">
        <v>64</v>
      </c>
      <c r="AF91" s="860">
        <v>3</v>
      </c>
      <c r="AG91" s="860">
        <v>0</v>
      </c>
      <c r="AH91" s="860">
        <v>36</v>
      </c>
      <c r="AI91" s="853">
        <f t="shared" si="97"/>
      </c>
      <c r="AJ91" s="853">
        <f t="shared" si="35"/>
      </c>
      <c r="AK91" s="861" t="s">
        <v>545</v>
      </c>
      <c r="AL91" s="862" t="s">
        <v>525</v>
      </c>
      <c r="AM91" s="862">
        <v>45</v>
      </c>
    </row>
    <row r="92">
      <c r="A92" s="845"/>
      <c r="B92" s="866" t="s">
        <v>527</v>
      </c>
      <c r="C92" s="866"/>
      <c r="D92" s="867">
        <f>SUM(D87:D91)</f>
      </c>
      <c r="E92" s="867">
        <f>SUM(E87:E91)</f>
      </c>
      <c r="F92" s="867">
        <f>SUM(F87:F91)</f>
      </c>
      <c r="G92" s="889">
        <f>SUM(G87:G91)</f>
      </c>
      <c r="H92" s="890">
        <f>SUM(H87:H91)</f>
      </c>
      <c r="I92" s="889">
        <f>SUM(I87:I91)</f>
      </c>
      <c r="J92" s="890">
        <f>SUM(J87:J91)</f>
      </c>
      <c r="K92" s="912">
        <f>SUM(K87:K91)</f>
      </c>
      <c r="L92" s="867">
        <f>SUM(L87:L91)</f>
      </c>
      <c r="M92" s="868">
        <f t="shared" si="375"/>
      </c>
      <c r="N92" s="889">
        <f>SUM(N87:N91)</f>
      </c>
      <c r="O92" s="868">
        <f t="shared" si="313"/>
      </c>
      <c r="P92" s="868">
        <f>D92/N92</f>
      </c>
      <c r="Q92" s="868">
        <f t="shared" si="66"/>
      </c>
      <c r="R92" s="868">
        <f t="shared" si="3"/>
      </c>
      <c r="S92" s="869">
        <f t="shared" si="986"/>
      </c>
      <c r="T92" s="869">
        <f t="shared" si="924"/>
      </c>
      <c r="U92" s="869">
        <f t="shared" si="741"/>
      </c>
      <c r="V92" s="869">
        <f t="shared" si="406"/>
      </c>
      <c r="W92" s="870">
        <f t="shared" si="344"/>
      </c>
      <c r="X92" s="869">
        <f>AVERAGE(X87:X91)</f>
      </c>
      <c r="Y92" s="871">
        <f>AVERAGE(Y87:Y91)</f>
      </c>
      <c r="Z92" s="871">
        <f t="shared" si="282"/>
      </c>
      <c r="AA92" s="872">
        <f>SUM(AA87:AA91)</f>
      </c>
      <c r="AB92" s="872">
        <f>SUM(AB87:AB91)</f>
      </c>
      <c r="AC92" s="872">
        <f>SUM(AC87:AC91)</f>
      </c>
      <c r="AD92" s="872">
        <f>SUM(AD87:AD91)</f>
      </c>
      <c r="AE92" s="872">
        <f>SUM(AE87:AE91)</f>
      </c>
      <c r="AF92" s="872">
        <f>SUM(AF87:AF91)</f>
      </c>
      <c r="AG92" s="872">
        <f>SUM(AG87:AG91)</f>
      </c>
      <c r="AH92" s="872">
        <f>SUM(AH87:AH91)</f>
      </c>
      <c r="AI92" s="868">
        <f t="shared" si="97"/>
      </c>
      <c r="AJ92" s="873">
        <f t="shared" si="35"/>
      </c>
      <c r="AK92" s="874"/>
      <c r="AL92" s="874"/>
      <c r="AM92" s="872">
        <f>SUM(AM87:AM91)</f>
      </c>
    </row>
    <row r="93">
      <c r="A93" s="845"/>
      <c r="B93" s="893" t="s">
        <v>522</v>
      </c>
      <c r="C93" s="875" t="s">
        <v>551</v>
      </c>
      <c r="D93" s="864">
        <f t="shared" ref="D93:D95" si="785">E93+F93</f>
      </c>
      <c r="E93" s="849">
        <v>841.25</v>
      </c>
      <c r="F93" s="849">
        <v>2045.38</v>
      </c>
      <c r="G93" s="851">
        <v>3</v>
      </c>
      <c r="H93" s="880">
        <v>6537.970000000001</v>
      </c>
      <c r="I93" s="850">
        <v>1</v>
      </c>
      <c r="J93" s="880">
        <v>5096.52</v>
      </c>
      <c r="K93" s="851">
        <f t="shared" ref="K93:K95" si="450">G93+I93</f>
      </c>
      <c r="L93" s="852">
        <f t="shared" ref="L93:L95" si="602">H93+J93</f>
      </c>
      <c r="M93" s="853">
        <f t="shared" si="375"/>
      </c>
      <c r="N93" s="854">
        <v>4</v>
      </c>
      <c r="O93" s="853">
        <f t="shared" si="313"/>
      </c>
      <c r="P93" s="853">
        <f t="shared" ref="P93:P95" si="143">D93/K93</f>
      </c>
      <c r="Q93" s="853">
        <f t="shared" si="66"/>
      </c>
      <c r="R93" s="853">
        <f t="shared" si="3"/>
      </c>
      <c r="S93" s="855">
        <f t="shared" si="986"/>
      </c>
      <c r="T93" s="855">
        <f t="shared" si="924"/>
      </c>
      <c r="U93" s="855">
        <f t="shared" si="741"/>
      </c>
      <c r="V93" s="855">
        <f t="shared" si="406"/>
      </c>
      <c r="W93" s="856">
        <f t="shared" si="344"/>
      </c>
      <c r="X93" s="857">
        <v>0.014</v>
      </c>
      <c r="Y93" s="858">
        <v>63</v>
      </c>
      <c r="Z93" s="853">
        <f t="shared" si="282"/>
      </c>
      <c r="AA93" s="860">
        <v>31397</v>
      </c>
      <c r="AB93" s="860">
        <v>368</v>
      </c>
      <c r="AC93" s="860">
        <v>91</v>
      </c>
      <c r="AD93" s="860">
        <v>375</v>
      </c>
      <c r="AE93" s="860">
        <v>77</v>
      </c>
      <c r="AF93" s="860">
        <v>5</v>
      </c>
      <c r="AG93" s="860">
        <v>1</v>
      </c>
      <c r="AH93" s="860">
        <v>16</v>
      </c>
      <c r="AI93" s="853">
        <f t="shared" si="97"/>
      </c>
      <c r="AJ93" s="853">
        <f t="shared" si="35"/>
      </c>
      <c r="AK93" s="861" t="s">
        <v>545</v>
      </c>
      <c r="AL93" s="862" t="s">
        <v>525</v>
      </c>
      <c r="AM93" s="862">
        <v>33</v>
      </c>
    </row>
    <row r="94">
      <c r="A94" s="845"/>
      <c r="B94" s="893" t="s">
        <v>522</v>
      </c>
      <c r="C94" s="875" t="s">
        <v>552</v>
      </c>
      <c r="D94" s="864">
        <f t="shared" si="785"/>
      </c>
      <c r="E94" s="849">
        <v>1130.22</v>
      </c>
      <c r="F94" s="849">
        <v>3269.3</v>
      </c>
      <c r="G94" s="850">
        <v>4</v>
      </c>
      <c r="H94" s="880">
        <v>8847.899999999994</v>
      </c>
      <c r="I94" s="850">
        <v>0</v>
      </c>
      <c r="J94" s="880">
        <v>0</v>
      </c>
      <c r="K94" s="851">
        <f t="shared" si="450"/>
      </c>
      <c r="L94" s="852">
        <f t="shared" si="602"/>
      </c>
      <c r="M94" s="853">
        <f t="shared" si="375"/>
      </c>
      <c r="N94" s="854">
        <v>4</v>
      </c>
      <c r="O94" s="853">
        <f t="shared" si="313"/>
      </c>
      <c r="P94" s="853">
        <f t="shared" si="143"/>
      </c>
      <c r="Q94" s="853">
        <f t="shared" si="66"/>
      </c>
      <c r="R94" s="853">
        <f t="shared" si="3"/>
      </c>
      <c r="S94" s="855">
        <f t="shared" si="986"/>
      </c>
      <c r="T94" s="855">
        <f t="shared" si="924"/>
      </c>
      <c r="U94" s="855">
        <f t="shared" si="741"/>
      </c>
      <c r="V94" s="855">
        <f t="shared" si="406"/>
      </c>
      <c r="W94" s="856">
        <f t="shared" si="344"/>
      </c>
      <c r="X94" s="857">
        <v>0.0296</v>
      </c>
      <c r="Y94" s="858">
        <v>64</v>
      </c>
      <c r="Z94" s="853">
        <f t="shared" si="282"/>
      </c>
      <c r="AA94" s="860">
        <v>46960</v>
      </c>
      <c r="AB94" s="860">
        <v>615</v>
      </c>
      <c r="AC94" s="860">
        <v>199</v>
      </c>
      <c r="AD94" s="860">
        <v>658</v>
      </c>
      <c r="AE94" s="860">
        <v>120</v>
      </c>
      <c r="AF94" s="860">
        <v>5</v>
      </c>
      <c r="AG94" s="860">
        <v>4</v>
      </c>
      <c r="AH94" s="860">
        <v>39</v>
      </c>
      <c r="AI94" s="853">
        <f t="shared" si="97"/>
      </c>
      <c r="AJ94" s="853">
        <f t="shared" si="35"/>
      </c>
      <c r="AK94" s="861" t="s">
        <v>545</v>
      </c>
      <c r="AL94" s="862" t="s">
        <v>525</v>
      </c>
      <c r="AM94" s="862">
        <v>31</v>
      </c>
    </row>
    <row r="95">
      <c r="A95" s="845"/>
      <c r="B95" s="893" t="s">
        <v>522</v>
      </c>
      <c r="C95" s="875" t="s">
        <v>553</v>
      </c>
      <c r="D95" s="864">
        <f t="shared" si="785"/>
      </c>
      <c r="E95" s="865">
        <v>777.61</v>
      </c>
      <c r="F95" s="849">
        <v>2170.86</v>
      </c>
      <c r="G95" s="850">
        <v>2</v>
      </c>
      <c r="H95" s="852">
        <v>2870.0200000000186</v>
      </c>
      <c r="I95" s="850">
        <v>0</v>
      </c>
      <c r="J95" s="880">
        <v>0</v>
      </c>
      <c r="K95" s="851">
        <f t="shared" si="450"/>
      </c>
      <c r="L95" s="852">
        <f t="shared" si="602"/>
      </c>
      <c r="M95" s="853">
        <f t="shared" si="375"/>
      </c>
      <c r="N95" s="854">
        <v>2</v>
      </c>
      <c r="O95" s="853">
        <f t="shared" si="313"/>
      </c>
      <c r="P95" s="853">
        <f t="shared" si="143"/>
      </c>
      <c r="Q95" s="853">
        <f t="shared" si="66"/>
      </c>
      <c r="R95" s="853">
        <f t="shared" si="3"/>
      </c>
      <c r="S95" s="855">
        <f t="shared" si="986"/>
      </c>
      <c r="T95" s="855">
        <f t="shared" si="924"/>
      </c>
      <c r="U95" s="855">
        <f t="shared" si="741"/>
      </c>
      <c r="V95" s="855">
        <f t="shared" si="406"/>
      </c>
      <c r="W95" s="856">
        <f t="shared" si="344"/>
      </c>
      <c r="X95" s="857">
        <v>0.0137</v>
      </c>
      <c r="Y95" s="858">
        <v>64</v>
      </c>
      <c r="Z95" s="853">
        <f t="shared" si="282"/>
      </c>
      <c r="AA95" s="860">
        <v>33281</v>
      </c>
      <c r="AB95" s="860">
        <v>382</v>
      </c>
      <c r="AC95" s="860">
        <v>87</v>
      </c>
      <c r="AD95" s="860">
        <v>404</v>
      </c>
      <c r="AE95" s="860">
        <v>59</v>
      </c>
      <c r="AF95" s="860">
        <v>4</v>
      </c>
      <c r="AG95" s="860">
        <v>0</v>
      </c>
      <c r="AH95" s="860">
        <v>36</v>
      </c>
      <c r="AI95" s="853">
        <f t="shared" si="97"/>
      </c>
      <c r="AJ95" s="853">
        <f t="shared" si="35"/>
      </c>
      <c r="AK95" s="861" t="s">
        <v>545</v>
      </c>
      <c r="AL95" s="862" t="s">
        <v>525</v>
      </c>
      <c r="AM95" s="862">
        <v>21</v>
      </c>
    </row>
    <row r="96">
      <c r="A96" s="845"/>
      <c r="B96" s="866" t="s">
        <v>527</v>
      </c>
      <c r="C96" s="866"/>
      <c r="D96" s="867">
        <f>SUM(D93:D95)</f>
      </c>
      <c r="E96" s="897">
        <f>SUM(E93:E95)</f>
      </c>
      <c r="F96" s="897">
        <f>SUM(F93:F95)</f>
      </c>
      <c r="G96" s="889">
        <f>SUM(G93:G95)</f>
      </c>
      <c r="H96" s="890">
        <f>SUM(H93:H95)</f>
      </c>
      <c r="I96" s="889">
        <f>SUM(I93:I95)</f>
      </c>
      <c r="J96" s="890">
        <f>SUM(J93:J95)</f>
      </c>
      <c r="K96" s="891">
        <f>SUM(K93:K95)</f>
      </c>
      <c r="L96" s="897">
        <f>SUM(L93:L95)</f>
      </c>
      <c r="M96" s="868">
        <f t="shared" si="375"/>
      </c>
      <c r="N96" s="889">
        <f>SUM(N93:N95)</f>
      </c>
      <c r="O96" s="868">
        <f t="shared" si="313"/>
      </c>
      <c r="P96" s="868">
        <f t="shared" ref="P96:P97" si="955">D96/N96</f>
      </c>
      <c r="Q96" s="868">
        <f t="shared" si="66"/>
      </c>
      <c r="R96" s="868">
        <f t="shared" si="3"/>
      </c>
      <c r="S96" s="869">
        <f t="shared" si="986"/>
      </c>
      <c r="T96" s="869">
        <f t="shared" si="924"/>
      </c>
      <c r="U96" s="869">
        <f t="shared" si="741"/>
      </c>
      <c r="V96" s="869">
        <f t="shared" si="406"/>
      </c>
      <c r="W96" s="870">
        <f t="shared" si="344"/>
      </c>
      <c r="X96" s="869">
        <f>AVERAGE(X93:X95)</f>
      </c>
      <c r="Y96" s="871">
        <f>AVERAGE(Y93:Y95)</f>
      </c>
      <c r="Z96" s="871">
        <f t="shared" si="282"/>
      </c>
      <c r="AA96" s="872">
        <f>SUM(AA93:AA95)</f>
      </c>
      <c r="AB96" s="872">
        <f>SUM(AB93:AB95)</f>
      </c>
      <c r="AC96" s="872">
        <f>SUM(AC93:AC95)</f>
      </c>
      <c r="AD96" s="872">
        <f>SUM(AD93:AD95)</f>
      </c>
      <c r="AE96" s="872">
        <f>SUM(AE93:AE95)</f>
      </c>
      <c r="AF96" s="872">
        <f>SUM(AF93:AF95)</f>
      </c>
      <c r="AG96" s="872">
        <f>SUM(AG93:AG95)</f>
      </c>
      <c r="AH96" s="872">
        <f>SUM(AH93:AH95)</f>
      </c>
      <c r="AI96" s="868">
        <f t="shared" si="97"/>
      </c>
      <c r="AJ96" s="873">
        <f t="shared" si="35"/>
      </c>
      <c r="AK96" s="874"/>
      <c r="AL96" s="874"/>
      <c r="AM96" s="872">
        <f>SUM(AM93:AM95)</f>
      </c>
    </row>
    <row r="97">
      <c r="A97" s="845"/>
      <c r="B97" s="898" t="s">
        <v>539</v>
      </c>
      <c r="C97" s="898"/>
      <c r="D97" s="899">
        <f>D80+D74+D92+D86+D96</f>
      </c>
      <c r="E97" s="923">
        <f>E80+E74+E92+E86+E96</f>
      </c>
      <c r="F97" s="923">
        <f>F80+F74+F92+F86+F96</f>
      </c>
      <c r="G97" s="903">
        <f>G96+G92+G86+G80+G74</f>
      </c>
      <c r="H97" s="900">
        <f>H96+H92+H86+H80+H74</f>
      </c>
      <c r="I97" s="903">
        <f>I96+I92+I86+I80+I74</f>
      </c>
      <c r="J97" s="900">
        <f>J96+J92+J86+J80+J74</f>
      </c>
      <c r="K97" s="903">
        <f>K80+K74+K92+K86+K96</f>
      </c>
      <c r="L97" s="923">
        <f>L80+L74+L92+L86+L96</f>
      </c>
      <c r="M97" s="900">
        <f t="shared" si="375"/>
      </c>
      <c r="N97" s="903">
        <f>N96+N92+N86+N80+N74</f>
      </c>
      <c r="O97" s="900">
        <f t="shared" si="313"/>
      </c>
      <c r="P97" s="900">
        <f t="shared" si="955"/>
      </c>
      <c r="Q97" s="900">
        <f t="shared" si="66"/>
      </c>
      <c r="R97" s="900">
        <f t="shared" si="3"/>
      </c>
      <c r="S97" s="902">
        <f t="shared" si="986"/>
      </c>
      <c r="T97" s="902">
        <f t="shared" si="924"/>
      </c>
      <c r="U97" s="902">
        <f t="shared" si="741"/>
      </c>
      <c r="V97" s="902">
        <f t="shared" si="406"/>
      </c>
      <c r="W97" s="903">
        <f t="shared" si="344"/>
      </c>
      <c r="X97" s="900">
        <f>(X80+X74+X92+X86+X96)/5</f>
      </c>
      <c r="Y97" s="900">
        <f>(Y80+Y74+Y92+Y86+Y96)/5</f>
      </c>
      <c r="Z97" s="900">
        <f>(Z80+Z74+Z92+Z86+Z96)/5</f>
      </c>
      <c r="AA97" s="923">
        <f>AA80+AA74+AA92+AA86+AA96</f>
      </c>
      <c r="AB97" s="923">
        <f>AB80+AB74+AB92+AB86+AB96</f>
      </c>
      <c r="AC97" s="923">
        <f>AC80+AC74+AC92+AC86+AC96</f>
      </c>
      <c r="AD97" s="923">
        <f>AD80+AD74+AD92+AD86+AD96</f>
      </c>
      <c r="AE97" s="923">
        <f>AE80+AE74+AE92+AE86+AE96</f>
      </c>
      <c r="AF97" s="923">
        <f>AF80+AF74+AF92+AF86+AF96</f>
      </c>
      <c r="AG97" s="923">
        <f>AG80+AG74+AG92+AG86+AG96</f>
      </c>
      <c r="AH97" s="923">
        <f>AH80+AH74+AH92+AH86+AH96</f>
      </c>
      <c r="AI97" s="900">
        <f t="shared" si="97"/>
      </c>
      <c r="AJ97" s="904">
        <f t="shared" si="35"/>
      </c>
      <c r="AK97" s="898"/>
      <c r="AL97" s="898"/>
      <c r="AM97" s="923">
        <f>AM80+AM74+AM92+AM86+AM96</f>
      </c>
    </row>
    <row r="98">
      <c r="A98" s="832" t="s">
        <v>554</v>
      </c>
      <c r="B98" s="832" t="s">
        <v>480</v>
      </c>
      <c r="C98" s="832"/>
      <c r="D98" s="833" t="s">
        <v>481</v>
      </c>
      <c r="E98" s="833"/>
      <c r="F98" s="833"/>
      <c r="G98" s="833"/>
      <c r="H98" s="833"/>
      <c r="I98" s="833"/>
      <c r="J98" s="833"/>
      <c r="K98" s="833"/>
      <c r="L98" s="833"/>
      <c r="M98" s="833"/>
      <c r="N98" s="833"/>
      <c r="O98" s="833"/>
      <c r="P98" s="833"/>
      <c r="Q98" s="833"/>
      <c r="R98" s="834" t="s">
        <v>482</v>
      </c>
      <c r="S98" s="834"/>
      <c r="T98" s="834"/>
      <c r="U98" s="834"/>
      <c r="V98" s="834"/>
      <c r="W98" s="834"/>
      <c r="X98" s="834"/>
      <c r="Y98" s="834"/>
      <c r="Z98" s="834"/>
      <c r="AA98" s="834"/>
      <c r="AB98" s="834"/>
      <c r="AC98" s="834"/>
      <c r="AD98" s="834"/>
      <c r="AE98" s="834"/>
      <c r="AF98" s="834"/>
      <c r="AG98" s="834"/>
      <c r="AH98" s="834"/>
      <c r="AI98" s="834"/>
      <c r="AJ98" s="834"/>
      <c r="AK98" s="834"/>
      <c r="AL98" s="834"/>
      <c r="AM98" s="835"/>
    </row>
    <row r="99">
      <c r="A99" s="832"/>
      <c r="B99" s="832" t="s">
        <v>483</v>
      </c>
      <c r="C99" s="832" t="s">
        <v>484</v>
      </c>
      <c r="D99" s="836" t="s">
        <v>485</v>
      </c>
      <c r="E99" s="837" t="s">
        <v>486</v>
      </c>
      <c r="F99" s="837" t="s">
        <v>487</v>
      </c>
      <c r="G99" s="838" t="s">
        <v>488</v>
      </c>
      <c r="H99" s="838" t="s">
        <v>489</v>
      </c>
      <c r="I99" s="838" t="s">
        <v>490</v>
      </c>
      <c r="J99" s="838" t="s">
        <v>491</v>
      </c>
      <c r="K99" s="838" t="s">
        <v>492</v>
      </c>
      <c r="L99" s="840" t="s">
        <v>493</v>
      </c>
      <c r="M99" s="841" t="s">
        <v>494</v>
      </c>
      <c r="N99" s="838" t="s">
        <v>495</v>
      </c>
      <c r="O99" s="841" t="s">
        <v>496</v>
      </c>
      <c r="P99" s="841" t="s">
        <v>497</v>
      </c>
      <c r="Q99" s="841" t="s">
        <v>498</v>
      </c>
      <c r="R99" s="834" t="s">
        <v>499</v>
      </c>
      <c r="S99" s="842" t="s">
        <v>500</v>
      </c>
      <c r="T99" s="842" t="s">
        <v>501</v>
      </c>
      <c r="U99" s="842" t="s">
        <v>502</v>
      </c>
      <c r="V99" s="842" t="s">
        <v>503</v>
      </c>
      <c r="W99" s="843" t="s">
        <v>504</v>
      </c>
      <c r="X99" s="842" t="s">
        <v>505</v>
      </c>
      <c r="Y99" s="844" t="s">
        <v>506</v>
      </c>
      <c r="Z99" s="834" t="s">
        <v>507</v>
      </c>
      <c r="AA99" s="843" t="s">
        <v>508</v>
      </c>
      <c r="AB99" s="843" t="s">
        <v>509</v>
      </c>
      <c r="AC99" s="843" t="s">
        <v>510</v>
      </c>
      <c r="AD99" s="843" t="s">
        <v>511</v>
      </c>
      <c r="AE99" s="843" t="s">
        <v>512</v>
      </c>
      <c r="AF99" s="843" t="s">
        <v>513</v>
      </c>
      <c r="AG99" s="843" t="s">
        <v>514</v>
      </c>
      <c r="AH99" s="843" t="s">
        <v>515</v>
      </c>
      <c r="AI99" s="843" t="s">
        <v>516</v>
      </c>
      <c r="AJ99" s="834" t="s">
        <v>517</v>
      </c>
      <c r="AK99" s="835" t="s">
        <v>518</v>
      </c>
      <c r="AL99" s="835" t="s">
        <v>519</v>
      </c>
      <c r="AM99" s="835" t="s">
        <v>520</v>
      </c>
    </row>
    <row r="100">
      <c r="A100" s="845" t="s">
        <v>557</v>
      </c>
      <c r="B100" s="893" t="s">
        <v>522</v>
      </c>
      <c r="C100" s="876" t="s">
        <v>523</v>
      </c>
      <c r="D100" s="877">
        <f t="shared" ref="D100:D101" si="786">E100+F100</f>
      </c>
      <c r="E100" s="914">
        <v>1162.73</v>
      </c>
      <c r="F100" s="878">
        <v>3000.22</v>
      </c>
      <c r="G100" s="879">
        <v>1</v>
      </c>
      <c r="H100" s="915">
        <v>1994.85</v>
      </c>
      <c r="I100" s="879">
        <v>0</v>
      </c>
      <c r="J100" s="916">
        <v>0</v>
      </c>
      <c r="K100" s="879">
        <f t="shared" ref="K100:K101" si="451">G100+I100</f>
      </c>
      <c r="L100" s="917">
        <f t="shared" ref="L100:L101" si="603">H100+J100</f>
      </c>
      <c r="M100" s="853">
        <f t="shared" ref="M100:M125" si="376">L100/D100</f>
      </c>
      <c r="N100" s="854">
        <v>0</v>
      </c>
      <c r="O100" s="853">
        <f t="shared" ref="O100:O125" si="314">D100/K100</f>
      </c>
      <c r="P100" s="853">
        <f t="shared" ref="P100:P101" si="144">D100/K100</f>
      </c>
      <c r="Q100" s="853">
        <f t="shared" ref="Q100:Q125" si="67">L100/K100</f>
      </c>
      <c r="R100" s="853">
        <f t="shared" ref="R100:R125" si="4">D100/AB100</f>
      </c>
      <c r="S100" s="855">
        <f t="shared" ref="S100:S125" si="987">W100/AA100*1</f>
      </c>
      <c r="T100" s="855">
        <f t="shared" ref="T100:T125" si="925">AB100/AA100</f>
      </c>
      <c r="U100" s="855">
        <f t="shared" ref="U100:U125" si="742">AD100/AA100</f>
      </c>
      <c r="V100" s="855">
        <f t="shared" ref="V100:V125" si="407">AE100/AD100</f>
      </c>
      <c r="W100" s="856">
        <f t="shared" ref="W100:W125" si="345">AC100/X100</f>
      </c>
      <c r="X100" s="857">
        <v>0.0196</v>
      </c>
      <c r="Y100" s="858">
        <v>62</v>
      </c>
      <c r="Z100" s="882">
        <f t="shared" ref="Z100:Z124" si="283">(D100/AA100)*1000</f>
      </c>
      <c r="AA100" s="883">
        <v>64792</v>
      </c>
      <c r="AB100" s="884">
        <v>1006</v>
      </c>
      <c r="AC100" s="860">
        <v>172</v>
      </c>
      <c r="AD100" s="860">
        <v>1179</v>
      </c>
      <c r="AE100" s="860">
        <v>71</v>
      </c>
      <c r="AF100" s="860">
        <v>6</v>
      </c>
      <c r="AG100" s="860">
        <v>3</v>
      </c>
      <c r="AH100" s="860">
        <v>73</v>
      </c>
      <c r="AI100" s="853">
        <f t="shared" ref="AI100:AI125" si="98">D100/AD100</f>
      </c>
      <c r="AJ100" s="853">
        <f t="shared" ref="AJ100:AJ125" si="36">AM100*1000/D100</f>
      </c>
      <c r="AK100" s="861" t="s">
        <v>545</v>
      </c>
      <c r="AL100" s="862" t="s">
        <v>525</v>
      </c>
      <c r="AM100" s="862">
        <v>30</v>
      </c>
    </row>
    <row r="101">
      <c r="A101" s="845"/>
      <c r="B101" s="893" t="s">
        <v>522</v>
      </c>
      <c r="C101" s="876" t="s">
        <v>526</v>
      </c>
      <c r="D101" s="885">
        <f t="shared" si="786"/>
      </c>
      <c r="E101" s="878">
        <v>1010.59</v>
      </c>
      <c r="F101" s="918">
        <v>239.67</v>
      </c>
      <c r="G101" s="919">
        <v>1</v>
      </c>
      <c r="H101" s="920">
        <v>1435.01</v>
      </c>
      <c r="I101" s="906">
        <v>0</v>
      </c>
      <c r="J101" s="895">
        <v>0</v>
      </c>
      <c r="K101" s="921">
        <f t="shared" si="451"/>
      </c>
      <c r="L101" s="852">
        <f t="shared" si="603"/>
      </c>
      <c r="M101" s="853">
        <f t="shared" si="376"/>
      </c>
      <c r="N101" s="854">
        <v>1</v>
      </c>
      <c r="O101" s="853">
        <f t="shared" si="314"/>
      </c>
      <c r="P101" s="853">
        <f t="shared" si="144"/>
      </c>
      <c r="Q101" s="853">
        <f t="shared" si="67"/>
      </c>
      <c r="R101" s="853">
        <f t="shared" si="4"/>
      </c>
      <c r="S101" s="855">
        <f t="shared" si="987"/>
      </c>
      <c r="T101" s="855">
        <f t="shared" si="925"/>
      </c>
      <c r="U101" s="855">
        <f t="shared" si="742"/>
      </c>
      <c r="V101" s="855">
        <f t="shared" si="407"/>
      </c>
      <c r="W101" s="856">
        <f t="shared" si="345"/>
      </c>
      <c r="X101" s="857">
        <v>0.0101</v>
      </c>
      <c r="Y101" s="858">
        <v>63</v>
      </c>
      <c r="Z101" s="886">
        <f t="shared" si="283"/>
      </c>
      <c r="AA101" s="887">
        <v>16927</v>
      </c>
      <c r="AB101" s="884">
        <v>602</v>
      </c>
      <c r="AC101" s="860">
        <v>41</v>
      </c>
      <c r="AD101" s="860">
        <v>850</v>
      </c>
      <c r="AE101" s="860">
        <v>30</v>
      </c>
      <c r="AF101" s="860">
        <v>4</v>
      </c>
      <c r="AG101" s="860">
        <v>0</v>
      </c>
      <c r="AH101" s="860">
        <v>3</v>
      </c>
      <c r="AI101" s="853">
        <f t="shared" si="98"/>
      </c>
      <c r="AJ101" s="853">
        <f t="shared" si="36"/>
      </c>
      <c r="AK101" s="861" t="s">
        <v>545</v>
      </c>
      <c r="AL101" s="862" t="s">
        <v>525</v>
      </c>
      <c r="AM101" s="862">
        <v>13</v>
      </c>
    </row>
    <row r="102">
      <c r="A102" s="845"/>
      <c r="B102" s="866" t="s">
        <v>527</v>
      </c>
      <c r="C102" s="866"/>
      <c r="D102" s="867">
        <f>SUM(D100:D101)</f>
      </c>
      <c r="E102" s="888">
        <f>SUM(E100:E101)</f>
      </c>
      <c r="F102" s="888">
        <f>SUM(F100:F101)</f>
      </c>
      <c r="G102" s="889">
        <f>SUM(G100:G101)</f>
      </c>
      <c r="H102" s="890">
        <f>SUM(H100:H101)</f>
      </c>
      <c r="I102" s="889">
        <f>SUM(I100:I101)</f>
      </c>
      <c r="J102" s="890">
        <f>SUM(J100:J101)</f>
      </c>
      <c r="K102" s="891">
        <f>SUM(K100:K101)</f>
      </c>
      <c r="L102" s="892">
        <f>SUM(L100:L101)</f>
      </c>
      <c r="M102" s="868">
        <f t="shared" si="376"/>
      </c>
      <c r="N102" s="889">
        <f>SUM(N100:N101)</f>
      </c>
      <c r="O102" s="868">
        <f t="shared" si="314"/>
      </c>
      <c r="P102" s="868">
        <f>D102/N102</f>
      </c>
      <c r="Q102" s="868">
        <f t="shared" si="67"/>
      </c>
      <c r="R102" s="868">
        <f t="shared" si="4"/>
      </c>
      <c r="S102" s="869">
        <f t="shared" si="987"/>
      </c>
      <c r="T102" s="869">
        <f t="shared" si="925"/>
      </c>
      <c r="U102" s="869">
        <f t="shared" si="742"/>
      </c>
      <c r="V102" s="869">
        <f t="shared" si="407"/>
      </c>
      <c r="W102" s="870">
        <f t="shared" si="345"/>
      </c>
      <c r="X102" s="869">
        <f>AVERAGE(X100:X101)</f>
      </c>
      <c r="Y102" s="871">
        <f>AVERAGE(Y100:Y101)</f>
      </c>
      <c r="Z102" s="868">
        <f t="shared" si="283"/>
      </c>
      <c r="AA102" s="922">
        <f>SUM(AA100:AA101)</f>
      </c>
      <c r="AB102" s="872">
        <f>SUM(AB100:AB101)</f>
      </c>
      <c r="AC102" s="872">
        <f>SUM(AC100:AC101)</f>
      </c>
      <c r="AD102" s="872">
        <f>SUM(AD100:AD101)</f>
      </c>
      <c r="AE102" s="872">
        <f>SUM(AE100:AE101)</f>
      </c>
      <c r="AF102" s="872">
        <f>SUM(AF100:AF101)</f>
      </c>
      <c r="AG102" s="872">
        <f>SUM(AG100:AG101)</f>
      </c>
      <c r="AH102" s="872">
        <f>SUM(AH100:AH101)</f>
      </c>
      <c r="AI102" s="868">
        <f t="shared" si="98"/>
      </c>
      <c r="AJ102" s="873">
        <f t="shared" si="36"/>
      </c>
      <c r="AK102" s="874"/>
      <c r="AL102" s="874"/>
      <c r="AM102" s="870">
        <f>SUM(AM100:AM101)</f>
      </c>
    </row>
    <row r="103">
      <c r="A103" s="845"/>
      <c r="B103" s="893" t="s">
        <v>534</v>
      </c>
      <c r="C103" s="875" t="s">
        <v>529</v>
      </c>
      <c r="D103" s="864">
        <f t="shared" ref="D103:D107" si="787">E103+F103</f>
      </c>
      <c r="E103" s="894">
        <v>1321.62</v>
      </c>
      <c r="F103" s="894">
        <v>1726.16</v>
      </c>
      <c r="G103" s="851">
        <v>0</v>
      </c>
      <c r="H103" s="852">
        <v>0</v>
      </c>
      <c r="I103" s="851">
        <v>1</v>
      </c>
      <c r="J103" s="852">
        <v>5096.52</v>
      </c>
      <c r="K103" s="851">
        <f t="shared" ref="K103:K107" si="452">G103+I103</f>
      </c>
      <c r="L103" s="852">
        <f t="shared" ref="L103:L107" si="604">H103+J103</f>
      </c>
      <c r="M103" s="853">
        <f t="shared" si="376"/>
      </c>
      <c r="N103" s="854">
        <v>1</v>
      </c>
      <c r="O103" s="853">
        <f t="shared" si="314"/>
      </c>
      <c r="P103" s="853">
        <f t="shared" ref="P103:P107" si="145">D103/K103</f>
      </c>
      <c r="Q103" s="853">
        <f t="shared" si="67"/>
      </c>
      <c r="R103" s="853">
        <f t="shared" si="4"/>
      </c>
      <c r="S103" s="855">
        <f t="shared" si="987"/>
      </c>
      <c r="T103" s="855">
        <f t="shared" si="925"/>
      </c>
      <c r="U103" s="855">
        <f t="shared" si="742"/>
      </c>
      <c r="V103" s="855">
        <f t="shared" si="407"/>
      </c>
      <c r="W103" s="856">
        <f t="shared" si="345"/>
      </c>
      <c r="X103" s="857">
        <v>0.0155</v>
      </c>
      <c r="Y103" s="858">
        <v>30</v>
      </c>
      <c r="Z103" s="853">
        <f t="shared" si="283"/>
      </c>
      <c r="AA103" s="860">
        <v>34850</v>
      </c>
      <c r="AB103" s="860">
        <v>887</v>
      </c>
      <c r="AC103" s="860">
        <v>118</v>
      </c>
      <c r="AD103" s="860">
        <v>1281</v>
      </c>
      <c r="AE103" s="860">
        <v>26</v>
      </c>
      <c r="AF103" s="860">
        <v>9</v>
      </c>
      <c r="AG103" s="860">
        <v>0</v>
      </c>
      <c r="AH103" s="860">
        <v>25</v>
      </c>
      <c r="AI103" s="853">
        <f t="shared" si="98"/>
      </c>
      <c r="AJ103" s="853">
        <f t="shared" si="36"/>
      </c>
      <c r="AK103" s="861" t="s">
        <v>524</v>
      </c>
      <c r="AL103" s="862" t="s">
        <v>530</v>
      </c>
      <c r="AM103" s="862">
        <v>15</v>
      </c>
    </row>
    <row r="104">
      <c r="A104" s="845"/>
      <c r="B104" s="893" t="s">
        <v>534</v>
      </c>
      <c r="C104" s="875" t="s">
        <v>531</v>
      </c>
      <c r="D104" s="864">
        <f t="shared" si="787"/>
      </c>
      <c r="E104" s="894">
        <v>1229.61</v>
      </c>
      <c r="F104" s="894">
        <v>2481.05</v>
      </c>
      <c r="G104" s="851">
        <v>8</v>
      </c>
      <c r="H104" s="852">
        <v>20874.920000000006</v>
      </c>
      <c r="I104" s="851">
        <v>0</v>
      </c>
      <c r="J104" s="852">
        <v>0</v>
      </c>
      <c r="K104" s="851">
        <f t="shared" si="452"/>
      </c>
      <c r="L104" s="852">
        <f t="shared" si="604"/>
      </c>
      <c r="M104" s="853">
        <f t="shared" si="376"/>
      </c>
      <c r="N104" s="854">
        <v>7</v>
      </c>
      <c r="O104" s="853">
        <f t="shared" si="314"/>
      </c>
      <c r="P104" s="853">
        <f t="shared" si="145"/>
      </c>
      <c r="Q104" s="853">
        <f t="shared" si="67"/>
      </c>
      <c r="R104" s="853">
        <f t="shared" si="4"/>
      </c>
      <c r="S104" s="855">
        <f t="shared" si="987"/>
      </c>
      <c r="T104" s="855">
        <f t="shared" si="925"/>
      </c>
      <c r="U104" s="855">
        <f t="shared" si="742"/>
      </c>
      <c r="V104" s="855">
        <f t="shared" si="407"/>
      </c>
      <c r="W104" s="856">
        <f t="shared" si="345"/>
      </c>
      <c r="X104" s="857">
        <v>0.025</v>
      </c>
      <c r="Y104" s="858">
        <v>48</v>
      </c>
      <c r="Z104" s="853">
        <f t="shared" si="283"/>
      </c>
      <c r="AA104" s="860">
        <v>38090</v>
      </c>
      <c r="AB104" s="860">
        <v>681</v>
      </c>
      <c r="AC104" s="860">
        <v>160</v>
      </c>
      <c r="AD104" s="860">
        <v>812</v>
      </c>
      <c r="AE104" s="860">
        <v>110</v>
      </c>
      <c r="AF104" s="860">
        <v>12</v>
      </c>
      <c r="AG104" s="860">
        <v>4</v>
      </c>
      <c r="AH104" s="860">
        <v>31</v>
      </c>
      <c r="AI104" s="853">
        <f t="shared" si="98"/>
      </c>
      <c r="AJ104" s="853">
        <f t="shared" si="36"/>
      </c>
      <c r="AK104" s="861" t="s">
        <v>524</v>
      </c>
      <c r="AL104" s="862" t="s">
        <v>530</v>
      </c>
      <c r="AM104" s="862">
        <v>37</v>
      </c>
    </row>
    <row r="105">
      <c r="A105" s="845"/>
      <c r="B105" s="893" t="s">
        <v>534</v>
      </c>
      <c r="C105" s="875" t="s">
        <v>532</v>
      </c>
      <c r="D105" s="864">
        <f t="shared" si="787"/>
      </c>
      <c r="E105" s="894">
        <v>2995.78</v>
      </c>
      <c r="F105" s="894">
        <v>6133.68</v>
      </c>
      <c r="G105" s="851">
        <v>8</v>
      </c>
      <c r="H105" s="852">
        <v>18178.879999999997</v>
      </c>
      <c r="I105" s="851">
        <v>0</v>
      </c>
      <c r="J105" s="852">
        <v>0</v>
      </c>
      <c r="K105" s="851">
        <f t="shared" si="452"/>
      </c>
      <c r="L105" s="852">
        <f t="shared" si="604"/>
      </c>
      <c r="M105" s="853">
        <f t="shared" si="376"/>
      </c>
      <c r="N105" s="854">
        <v>8</v>
      </c>
      <c r="O105" s="853">
        <f t="shared" si="314"/>
      </c>
      <c r="P105" s="853">
        <f t="shared" si="145"/>
      </c>
      <c r="Q105" s="853">
        <f t="shared" si="67"/>
      </c>
      <c r="R105" s="853">
        <f t="shared" si="4"/>
      </c>
      <c r="S105" s="855">
        <f t="shared" si="987"/>
      </c>
      <c r="T105" s="855">
        <f t="shared" si="925"/>
      </c>
      <c r="U105" s="855">
        <f t="shared" si="742"/>
      </c>
      <c r="V105" s="855">
        <f t="shared" si="407"/>
      </c>
      <c r="W105" s="856">
        <f t="shared" si="345"/>
      </c>
      <c r="X105" s="857">
        <v>0.027</v>
      </c>
      <c r="Y105" s="858">
        <v>46</v>
      </c>
      <c r="Z105" s="853">
        <f t="shared" si="283"/>
      </c>
      <c r="AA105" s="860">
        <v>94492</v>
      </c>
      <c r="AB105" s="860">
        <v>1831</v>
      </c>
      <c r="AC105" s="860">
        <v>363</v>
      </c>
      <c r="AD105" s="860">
        <v>1979</v>
      </c>
      <c r="AE105" s="860">
        <v>143</v>
      </c>
      <c r="AF105" s="860">
        <v>21</v>
      </c>
      <c r="AG105" s="860">
        <v>2</v>
      </c>
      <c r="AH105" s="860">
        <v>133</v>
      </c>
      <c r="AI105" s="853">
        <f t="shared" si="98"/>
      </c>
      <c r="AJ105" s="853">
        <f t="shared" si="36"/>
      </c>
      <c r="AK105" s="861" t="s">
        <v>524</v>
      </c>
      <c r="AL105" s="862" t="s">
        <v>530</v>
      </c>
      <c r="AM105" s="862">
        <v>53</v>
      </c>
    </row>
    <row r="106">
      <c r="A106" s="845"/>
      <c r="B106" s="893" t="s">
        <v>534</v>
      </c>
      <c r="C106" s="875" t="s">
        <v>533</v>
      </c>
      <c r="D106" s="864">
        <f t="shared" si="787"/>
      </c>
      <c r="E106" s="894">
        <v>1325.24</v>
      </c>
      <c r="F106" s="894">
        <v>2458.52</v>
      </c>
      <c r="G106" s="851">
        <v>12</v>
      </c>
      <c r="H106" s="852">
        <v>28788.940000000002</v>
      </c>
      <c r="I106" s="851">
        <v>1</v>
      </c>
      <c r="J106" s="852">
        <v>4632.74</v>
      </c>
      <c r="K106" s="851">
        <f t="shared" si="452"/>
      </c>
      <c r="L106" s="852">
        <f t="shared" si="604"/>
      </c>
      <c r="M106" s="853">
        <f t="shared" si="376"/>
      </c>
      <c r="N106" s="854">
        <v>12</v>
      </c>
      <c r="O106" s="853">
        <f t="shared" si="314"/>
      </c>
      <c r="P106" s="853">
        <f t="shared" si="145"/>
      </c>
      <c r="Q106" s="853">
        <f t="shared" si="67"/>
      </c>
      <c r="R106" s="853">
        <f t="shared" si="4"/>
      </c>
      <c r="S106" s="855">
        <f t="shared" si="987"/>
      </c>
      <c r="T106" s="855">
        <f t="shared" si="925"/>
      </c>
      <c r="U106" s="855">
        <f t="shared" si="742"/>
      </c>
      <c r="V106" s="855">
        <f t="shared" si="407"/>
      </c>
      <c r="W106" s="856">
        <f t="shared" si="345"/>
      </c>
      <c r="X106" s="857">
        <v>0.0353</v>
      </c>
      <c r="Y106" s="858">
        <v>55</v>
      </c>
      <c r="Z106" s="853">
        <f t="shared" si="283"/>
      </c>
      <c r="AA106" s="858">
        <v>33174</v>
      </c>
      <c r="AB106" s="860">
        <v>375</v>
      </c>
      <c r="AC106" s="860">
        <v>144</v>
      </c>
      <c r="AD106" s="860">
        <v>373</v>
      </c>
      <c r="AE106" s="860">
        <v>114</v>
      </c>
      <c r="AF106" s="860">
        <v>10</v>
      </c>
      <c r="AG106" s="860">
        <v>2</v>
      </c>
      <c r="AH106" s="860">
        <v>40</v>
      </c>
      <c r="AI106" s="853">
        <f t="shared" si="98"/>
      </c>
      <c r="AJ106" s="853">
        <f t="shared" si="36"/>
      </c>
      <c r="AK106" s="861" t="s">
        <v>524</v>
      </c>
      <c r="AL106" s="862" t="s">
        <v>530</v>
      </c>
      <c r="AM106" s="862">
        <v>29</v>
      </c>
    </row>
    <row r="107">
      <c r="A107" s="845"/>
      <c r="B107" s="893" t="s">
        <v>534</v>
      </c>
      <c r="C107" s="875" t="s">
        <v>535</v>
      </c>
      <c r="D107" s="864">
        <f t="shared" si="787"/>
      </c>
      <c r="E107" s="894">
        <v>2493.77</v>
      </c>
      <c r="F107" s="894">
        <v>3549.11</v>
      </c>
      <c r="G107" s="851">
        <v>6</v>
      </c>
      <c r="H107" s="852">
        <v>11265.809999999983</v>
      </c>
      <c r="I107" s="851">
        <v>0</v>
      </c>
      <c r="J107" s="852">
        <v>0</v>
      </c>
      <c r="K107" s="851">
        <f t="shared" si="452"/>
      </c>
      <c r="L107" s="852">
        <f t="shared" si="604"/>
      </c>
      <c r="M107" s="853">
        <f t="shared" si="376"/>
      </c>
      <c r="N107" s="854">
        <v>5</v>
      </c>
      <c r="O107" s="853">
        <f t="shared" si="314"/>
      </c>
      <c r="P107" s="853">
        <f t="shared" si="145"/>
      </c>
      <c r="Q107" s="853">
        <f t="shared" si="67"/>
      </c>
      <c r="R107" s="853">
        <f t="shared" si="4"/>
      </c>
      <c r="S107" s="855">
        <f t="shared" si="987"/>
      </c>
      <c r="T107" s="855">
        <f t="shared" si="925"/>
      </c>
      <c r="U107" s="855">
        <f t="shared" si="742"/>
      </c>
      <c r="V107" s="855">
        <f t="shared" si="407"/>
      </c>
      <c r="W107" s="856">
        <f t="shared" si="345"/>
      </c>
      <c r="X107" s="857">
        <v>0.0178</v>
      </c>
      <c r="Y107" s="858">
        <v>51</v>
      </c>
      <c r="Z107" s="853">
        <f t="shared" si="283"/>
      </c>
      <c r="AA107" s="860">
        <v>44601</v>
      </c>
      <c r="AB107" s="860">
        <v>541</v>
      </c>
      <c r="AC107" s="860">
        <v>162</v>
      </c>
      <c r="AD107" s="860">
        <v>547</v>
      </c>
      <c r="AE107" s="860">
        <v>67</v>
      </c>
      <c r="AF107" s="860">
        <v>11</v>
      </c>
      <c r="AG107" s="860">
        <v>2</v>
      </c>
      <c r="AH107" s="858">
        <v>34</v>
      </c>
      <c r="AI107" s="853">
        <f t="shared" si="98"/>
      </c>
      <c r="AJ107" s="853">
        <f t="shared" si="36"/>
      </c>
      <c r="AK107" s="861" t="s">
        <v>524</v>
      </c>
      <c r="AL107" s="862" t="s">
        <v>530</v>
      </c>
      <c r="AM107" s="862">
        <v>165</v>
      </c>
    </row>
    <row r="108">
      <c r="A108" s="845"/>
      <c r="B108" s="866" t="s">
        <v>527</v>
      </c>
      <c r="C108" s="866"/>
      <c r="D108" s="867">
        <f>SUM(D103:D107)</f>
      </c>
      <c r="E108" s="897">
        <f>SUM(E103:E107)</f>
      </c>
      <c r="F108" s="897">
        <f>SUM(F103:F107)</f>
      </c>
      <c r="G108" s="889">
        <f>SUM(G103:G107)</f>
      </c>
      <c r="H108" s="890">
        <f>SUM(H103:H107)</f>
      </c>
      <c r="I108" s="889">
        <f>SUM(I103:I107)</f>
      </c>
      <c r="J108" s="890">
        <f>SUM(J103:J107)</f>
      </c>
      <c r="K108" s="891">
        <f>SUM(K103:K107)</f>
      </c>
      <c r="L108" s="897">
        <f>SUM(L103:L107)</f>
      </c>
      <c r="M108" s="868">
        <f t="shared" si="376"/>
      </c>
      <c r="N108" s="889">
        <f>SUM(N103:N107)</f>
      </c>
      <c r="O108" s="868">
        <f t="shared" si="314"/>
      </c>
      <c r="P108" s="868">
        <f>D108/N108</f>
      </c>
      <c r="Q108" s="868">
        <f t="shared" si="67"/>
      </c>
      <c r="R108" s="868">
        <f t="shared" si="4"/>
      </c>
      <c r="S108" s="869">
        <f t="shared" si="987"/>
      </c>
      <c r="T108" s="869">
        <f t="shared" si="925"/>
      </c>
      <c r="U108" s="869">
        <f t="shared" si="742"/>
      </c>
      <c r="V108" s="869">
        <f t="shared" si="407"/>
      </c>
      <c r="W108" s="870">
        <f t="shared" si="345"/>
      </c>
      <c r="X108" s="869">
        <f>AVERAGE(X103:X107)</f>
      </c>
      <c r="Y108" s="871">
        <f>AVERAGE(Y103:Y107)</f>
      </c>
      <c r="Z108" s="871">
        <f t="shared" si="283"/>
      </c>
      <c r="AA108" s="872">
        <f>SUM(AA103:AA107)</f>
      </c>
      <c r="AB108" s="872">
        <f>SUM(AB103:AB107)</f>
      </c>
      <c r="AC108" s="872">
        <f>SUM(AC103:AC107)</f>
      </c>
      <c r="AD108" s="872">
        <f>SUM(AD103:AD107)</f>
      </c>
      <c r="AE108" s="872">
        <f>SUM(AE103:AE107)</f>
      </c>
      <c r="AF108" s="872">
        <f>SUM(AF103:AF107)</f>
      </c>
      <c r="AG108" s="872">
        <f>SUM(AG103:AG107)</f>
      </c>
      <c r="AH108" s="872">
        <f>SUM(AH103:AH107)</f>
      </c>
      <c r="AI108" s="868">
        <f t="shared" si="98"/>
      </c>
      <c r="AJ108" s="873">
        <f t="shared" si="36"/>
      </c>
      <c r="AK108" s="874"/>
      <c r="AL108" s="874"/>
      <c r="AM108" s="870">
        <f>SUM(AM103:AM107)</f>
      </c>
    </row>
    <row r="109">
      <c r="A109" s="845"/>
      <c r="B109" s="893" t="s">
        <v>550</v>
      </c>
      <c r="C109" s="875" t="s">
        <v>536</v>
      </c>
      <c r="D109" s="864">
        <f t="shared" ref="D109:D113" si="788">E109+F109</f>
      </c>
      <c r="E109" s="894">
        <v>1500.38</v>
      </c>
      <c r="F109" s="894">
        <v>2391.93</v>
      </c>
      <c r="G109" s="851">
        <v>4</v>
      </c>
      <c r="H109" s="852">
        <v>7972.970000000001</v>
      </c>
      <c r="I109" s="851">
        <v>0</v>
      </c>
      <c r="J109" s="852">
        <v>0</v>
      </c>
      <c r="K109" s="851">
        <f t="shared" ref="K109:K113" si="453">G109+I109</f>
      </c>
      <c r="L109" s="852">
        <f t="shared" ref="L109:L113" si="605">H109+J109</f>
      </c>
      <c r="M109" s="853">
        <f t="shared" si="376"/>
      </c>
      <c r="N109" s="854">
        <v>3</v>
      </c>
      <c r="O109" s="853">
        <f t="shared" si="314"/>
      </c>
      <c r="P109" s="853">
        <f t="shared" ref="P109:P113" si="146">D109/K109</f>
      </c>
      <c r="Q109" s="853">
        <f t="shared" si="67"/>
      </c>
      <c r="R109" s="853">
        <f t="shared" si="4"/>
      </c>
      <c r="S109" s="855">
        <f t="shared" si="987"/>
      </c>
      <c r="T109" s="855">
        <f t="shared" si="925"/>
      </c>
      <c r="U109" s="855">
        <f t="shared" si="742"/>
      </c>
      <c r="V109" s="855">
        <f t="shared" si="407"/>
      </c>
      <c r="W109" s="856">
        <f t="shared" si="345"/>
      </c>
      <c r="X109" s="857">
        <v>0.016</v>
      </c>
      <c r="Y109" s="858">
        <v>52</v>
      </c>
      <c r="Z109" s="853">
        <f t="shared" si="283"/>
      </c>
      <c r="AA109" s="860">
        <v>44939</v>
      </c>
      <c r="AB109" s="860">
        <v>476</v>
      </c>
      <c r="AC109" s="860">
        <v>155</v>
      </c>
      <c r="AD109" s="860">
        <v>461</v>
      </c>
      <c r="AE109" s="860">
        <v>59</v>
      </c>
      <c r="AF109" s="860">
        <v>5</v>
      </c>
      <c r="AG109" s="860">
        <v>1</v>
      </c>
      <c r="AH109" s="860">
        <v>50</v>
      </c>
      <c r="AI109" s="853">
        <f t="shared" si="98"/>
      </c>
      <c r="AJ109" s="853">
        <f t="shared" si="36"/>
      </c>
      <c r="AK109" s="861" t="s">
        <v>524</v>
      </c>
      <c r="AL109" s="862" t="s">
        <v>530</v>
      </c>
      <c r="AM109" s="862">
        <v>66</v>
      </c>
    </row>
    <row r="110">
      <c r="A110" s="845"/>
      <c r="B110" s="893" t="s">
        <v>550</v>
      </c>
      <c r="C110" s="875" t="s">
        <v>537</v>
      </c>
      <c r="D110" s="864">
        <f t="shared" si="788"/>
      </c>
      <c r="E110" s="894">
        <v>1434.06</v>
      </c>
      <c r="F110" s="894">
        <v>3014.44</v>
      </c>
      <c r="G110" s="850">
        <v>4</v>
      </c>
      <c r="H110" s="880">
        <v>9639.630000000005</v>
      </c>
      <c r="I110" s="850">
        <v>0</v>
      </c>
      <c r="J110" s="880">
        <v>0</v>
      </c>
      <c r="K110" s="851">
        <f t="shared" si="453"/>
      </c>
      <c r="L110" s="852">
        <f t="shared" si="605"/>
      </c>
      <c r="M110" s="853">
        <f t="shared" si="376"/>
      </c>
      <c r="N110" s="854">
        <v>4</v>
      </c>
      <c r="O110" s="853">
        <f t="shared" si="314"/>
      </c>
      <c r="P110" s="853">
        <f t="shared" si="146"/>
      </c>
      <c r="Q110" s="853">
        <f t="shared" si="67"/>
      </c>
      <c r="R110" s="853">
        <f t="shared" si="4"/>
      </c>
      <c r="S110" s="855">
        <f t="shared" si="987"/>
      </c>
      <c r="T110" s="855">
        <f t="shared" si="925"/>
      </c>
      <c r="U110" s="855">
        <f t="shared" si="742"/>
      </c>
      <c r="V110" s="855">
        <f t="shared" si="407"/>
      </c>
      <c r="W110" s="856">
        <f t="shared" si="345"/>
      </c>
      <c r="X110" s="857">
        <v>0.02</v>
      </c>
      <c r="Y110" s="858">
        <v>53</v>
      </c>
      <c r="Z110" s="853">
        <f t="shared" si="283"/>
      </c>
      <c r="AA110" s="860">
        <v>44053</v>
      </c>
      <c r="AB110" s="860">
        <v>428</v>
      </c>
      <c r="AC110" s="860">
        <v>139</v>
      </c>
      <c r="AD110" s="860">
        <v>412</v>
      </c>
      <c r="AE110" s="860">
        <v>97</v>
      </c>
      <c r="AF110" s="860">
        <v>9</v>
      </c>
      <c r="AG110" s="860">
        <v>4</v>
      </c>
      <c r="AH110" s="860">
        <v>54</v>
      </c>
      <c r="AI110" s="853">
        <f t="shared" si="98"/>
      </c>
      <c r="AJ110" s="853">
        <f t="shared" si="36"/>
      </c>
      <c r="AK110" s="861" t="s">
        <v>524</v>
      </c>
      <c r="AL110" s="862" t="s">
        <v>530</v>
      </c>
      <c r="AM110" s="862">
        <v>52</v>
      </c>
    </row>
    <row r="111">
      <c r="A111" s="845"/>
      <c r="B111" s="893" t="s">
        <v>550</v>
      </c>
      <c r="C111" s="875" t="s">
        <v>538</v>
      </c>
      <c r="D111" s="864">
        <f t="shared" si="788"/>
      </c>
      <c r="E111" s="894">
        <v>1546.66</v>
      </c>
      <c r="F111" s="894">
        <v>2818.37</v>
      </c>
      <c r="G111" s="850">
        <v>6</v>
      </c>
      <c r="H111" s="880">
        <v>11956.249999999985</v>
      </c>
      <c r="I111" s="850">
        <v>1</v>
      </c>
      <c r="J111" s="880">
        <v>3989.699999999999</v>
      </c>
      <c r="K111" s="851">
        <f t="shared" si="453"/>
      </c>
      <c r="L111" s="852">
        <f t="shared" si="605"/>
      </c>
      <c r="M111" s="853">
        <f t="shared" si="376"/>
      </c>
      <c r="N111" s="854">
        <v>5</v>
      </c>
      <c r="O111" s="853">
        <f t="shared" si="314"/>
      </c>
      <c r="P111" s="853">
        <f t="shared" si="146"/>
      </c>
      <c r="Q111" s="853">
        <f t="shared" si="67"/>
      </c>
      <c r="R111" s="853">
        <f t="shared" si="4"/>
      </c>
      <c r="S111" s="855">
        <f t="shared" si="987"/>
      </c>
      <c r="T111" s="855">
        <f t="shared" si="925"/>
      </c>
      <c r="U111" s="855">
        <f t="shared" si="742"/>
      </c>
      <c r="V111" s="855">
        <f t="shared" si="407"/>
      </c>
      <c r="W111" s="856">
        <f t="shared" si="345"/>
      </c>
      <c r="X111" s="857">
        <v>0.0156</v>
      </c>
      <c r="Y111" s="858">
        <v>54</v>
      </c>
      <c r="Z111" s="853">
        <f t="shared" si="283"/>
      </c>
      <c r="AA111" s="860">
        <v>43946</v>
      </c>
      <c r="AB111" s="860">
        <v>552</v>
      </c>
      <c r="AC111" s="860">
        <v>125</v>
      </c>
      <c r="AD111" s="860">
        <v>559</v>
      </c>
      <c r="AE111" s="860">
        <v>85</v>
      </c>
      <c r="AF111" s="860">
        <v>8</v>
      </c>
      <c r="AG111" s="860">
        <v>1</v>
      </c>
      <c r="AH111" s="860">
        <v>35</v>
      </c>
      <c r="AI111" s="853">
        <f t="shared" si="98"/>
      </c>
      <c r="AJ111" s="853">
        <f t="shared" si="36"/>
      </c>
      <c r="AK111" s="861" t="s">
        <v>524</v>
      </c>
      <c r="AL111" s="862" t="s">
        <v>530</v>
      </c>
      <c r="AM111" s="862">
        <v>43</v>
      </c>
    </row>
    <row r="112">
      <c r="A112" s="845"/>
      <c r="B112" s="893" t="s">
        <v>550</v>
      </c>
      <c r="C112" s="875" t="s">
        <v>541</v>
      </c>
      <c r="D112" s="864">
        <f t="shared" si="788"/>
      </c>
      <c r="E112" s="896">
        <v>1361.92</v>
      </c>
      <c r="F112" s="894">
        <v>3064.77</v>
      </c>
      <c r="G112" s="850">
        <v>7</v>
      </c>
      <c r="H112" s="880">
        <v>15064.350000000006</v>
      </c>
      <c r="I112" s="850">
        <v>0</v>
      </c>
      <c r="J112" s="880">
        <v>0</v>
      </c>
      <c r="K112" s="851">
        <f t="shared" si="453"/>
      </c>
      <c r="L112" s="852">
        <f t="shared" si="605"/>
      </c>
      <c r="M112" s="853">
        <f t="shared" si="376"/>
      </c>
      <c r="N112" s="854">
        <v>5</v>
      </c>
      <c r="O112" s="853">
        <f t="shared" si="314"/>
      </c>
      <c r="P112" s="853">
        <f t="shared" si="146"/>
      </c>
      <c r="Q112" s="853">
        <f t="shared" si="67"/>
      </c>
      <c r="R112" s="853">
        <f t="shared" si="4"/>
      </c>
      <c r="S112" s="855">
        <f t="shared" si="987"/>
      </c>
      <c r="T112" s="855">
        <f t="shared" si="925"/>
      </c>
      <c r="U112" s="855">
        <f t="shared" si="742"/>
      </c>
      <c r="V112" s="855">
        <f t="shared" si="407"/>
      </c>
      <c r="W112" s="856">
        <f t="shared" si="345"/>
      </c>
      <c r="X112" s="857">
        <v>0.0307</v>
      </c>
      <c r="Y112" s="858">
        <v>55</v>
      </c>
      <c r="Z112" s="853">
        <f t="shared" si="283"/>
      </c>
      <c r="AA112" s="860">
        <v>53064</v>
      </c>
      <c r="AB112" s="860">
        <v>631</v>
      </c>
      <c r="AC112" s="860">
        <v>173</v>
      </c>
      <c r="AD112" s="860">
        <v>644</v>
      </c>
      <c r="AE112" s="860">
        <v>92</v>
      </c>
      <c r="AF112" s="860">
        <v>6</v>
      </c>
      <c r="AG112" s="860">
        <v>3</v>
      </c>
      <c r="AH112" s="860">
        <v>59</v>
      </c>
      <c r="AI112" s="853">
        <f t="shared" si="98"/>
      </c>
      <c r="AJ112" s="853">
        <f t="shared" si="36"/>
      </c>
      <c r="AK112" s="861" t="s">
        <v>524</v>
      </c>
      <c r="AL112" s="862" t="s">
        <v>530</v>
      </c>
      <c r="AM112" s="862">
        <v>24</v>
      </c>
    </row>
    <row r="113">
      <c r="A113" s="845"/>
      <c r="B113" s="893" t="s">
        <v>550</v>
      </c>
      <c r="C113" s="875" t="s">
        <v>542</v>
      </c>
      <c r="D113" s="864">
        <f t="shared" si="788"/>
      </c>
      <c r="E113" s="894">
        <v>1710.52</v>
      </c>
      <c r="F113" s="894">
        <v>3117.4</v>
      </c>
      <c r="G113" s="850">
        <v>15</v>
      </c>
      <c r="H113" s="880">
        <v>34678.000000000015</v>
      </c>
      <c r="I113" s="850">
        <v>1</v>
      </c>
      <c r="J113" s="880">
        <v>5096.520000000004</v>
      </c>
      <c r="K113" s="851">
        <f t="shared" si="453"/>
      </c>
      <c r="L113" s="852">
        <f t="shared" si="605"/>
      </c>
      <c r="M113" s="853">
        <f t="shared" si="376"/>
      </c>
      <c r="N113" s="854">
        <v>14</v>
      </c>
      <c r="O113" s="853">
        <f t="shared" si="314"/>
      </c>
      <c r="P113" s="853">
        <f t="shared" si="146"/>
      </c>
      <c r="Q113" s="853">
        <f t="shared" si="67"/>
      </c>
      <c r="R113" s="853">
        <f t="shared" si="4"/>
      </c>
      <c r="S113" s="855">
        <f t="shared" si="987"/>
      </c>
      <c r="T113" s="855">
        <f t="shared" si="925"/>
      </c>
      <c r="U113" s="855">
        <f t="shared" si="742"/>
      </c>
      <c r="V113" s="855">
        <f t="shared" si="407"/>
      </c>
      <c r="W113" s="856">
        <f t="shared" si="345"/>
      </c>
      <c r="X113" s="857">
        <v>0.0265</v>
      </c>
      <c r="Y113" s="858">
        <v>56</v>
      </c>
      <c r="Z113" s="853">
        <f t="shared" si="283"/>
      </c>
      <c r="AA113" s="860">
        <v>46642</v>
      </c>
      <c r="AB113" s="860">
        <v>521</v>
      </c>
      <c r="AC113" s="860">
        <v>178</v>
      </c>
      <c r="AD113" s="860">
        <v>540</v>
      </c>
      <c r="AE113" s="860">
        <v>89</v>
      </c>
      <c r="AF113" s="860">
        <v>13</v>
      </c>
      <c r="AG113" s="860">
        <v>4</v>
      </c>
      <c r="AH113" s="860">
        <v>64</v>
      </c>
      <c r="AI113" s="853">
        <f t="shared" si="98"/>
      </c>
      <c r="AJ113" s="853">
        <f t="shared" si="36"/>
      </c>
      <c r="AK113" s="861" t="s">
        <v>524</v>
      </c>
      <c r="AL113" s="862" t="s">
        <v>530</v>
      </c>
      <c r="AM113" s="862">
        <v>47</v>
      </c>
    </row>
    <row r="114">
      <c r="A114" s="845"/>
      <c r="B114" s="866" t="s">
        <v>527</v>
      </c>
      <c r="C114" s="866"/>
      <c r="D114" s="867">
        <f>SUM(D109:D113)</f>
      </c>
      <c r="E114" s="867">
        <f>SUM(E109:E113)</f>
      </c>
      <c r="F114" s="867">
        <f>SUM(F109:F113)</f>
      </c>
      <c r="G114" s="889">
        <f>SUM(G109:G113)</f>
      </c>
      <c r="H114" s="890">
        <f>SUM(H109:H113)</f>
      </c>
      <c r="I114" s="889">
        <f>SUM(I109:I113)</f>
      </c>
      <c r="J114" s="890">
        <f>SUM(J109:J113)</f>
      </c>
      <c r="K114" s="912">
        <f>SUM(K109:K113)</f>
      </c>
      <c r="L114" s="867">
        <f>SUM(L109:L113)</f>
      </c>
      <c r="M114" s="868">
        <f t="shared" si="376"/>
      </c>
      <c r="N114" s="889">
        <f>SUM(N109:N113)</f>
      </c>
      <c r="O114" s="868">
        <f t="shared" si="314"/>
      </c>
      <c r="P114" s="868">
        <f>D114/N114</f>
      </c>
      <c r="Q114" s="868">
        <f t="shared" si="67"/>
      </c>
      <c r="R114" s="868">
        <f t="shared" si="4"/>
      </c>
      <c r="S114" s="869">
        <f t="shared" si="987"/>
      </c>
      <c r="T114" s="869">
        <f t="shared" si="925"/>
      </c>
      <c r="U114" s="869">
        <f t="shared" si="742"/>
      </c>
      <c r="V114" s="869">
        <f t="shared" si="407"/>
      </c>
      <c r="W114" s="870">
        <f t="shared" si="345"/>
      </c>
      <c r="X114" s="869">
        <f>AVERAGE(X109:X113)</f>
      </c>
      <c r="Y114" s="871">
        <f>AVERAGE(Y109:Y113)</f>
      </c>
      <c r="Z114" s="871">
        <f t="shared" si="283"/>
      </c>
      <c r="AA114" s="872">
        <f>SUM(AA109:AA113)</f>
      </c>
      <c r="AB114" s="872">
        <f>SUM(AB109:AB113)</f>
      </c>
      <c r="AC114" s="872">
        <f>SUM(AC109:AC113)</f>
      </c>
      <c r="AD114" s="872">
        <f>SUM(AD109:AD113)</f>
      </c>
      <c r="AE114" s="872">
        <f>SUM(AE109:AE113)</f>
      </c>
      <c r="AF114" s="872">
        <f>SUM(AF109:AF113)</f>
      </c>
      <c r="AG114" s="872">
        <f>SUM(AG109:AG113)</f>
      </c>
      <c r="AH114" s="872">
        <f>SUM(AH109:AH113)</f>
      </c>
      <c r="AI114" s="868">
        <f t="shared" si="98"/>
      </c>
      <c r="AJ114" s="873">
        <f t="shared" si="36"/>
      </c>
      <c r="AK114" s="874"/>
      <c r="AL114" s="874"/>
      <c r="AM114" s="872">
        <f>SUM(AM109:AM113)</f>
      </c>
    </row>
    <row r="115">
      <c r="A115" s="845"/>
      <c r="B115" s="893" t="s">
        <v>543</v>
      </c>
      <c r="C115" s="875" t="s">
        <v>544</v>
      </c>
      <c r="D115" s="864">
        <f t="shared" ref="D115:D119" si="789">E115+F115</f>
      </c>
      <c r="E115" s="894">
        <v>1304.28</v>
      </c>
      <c r="F115" s="894">
        <v>2364.04</v>
      </c>
      <c r="G115" s="851">
        <v>3</v>
      </c>
      <c r="H115" s="880">
        <v>7091.369999999995</v>
      </c>
      <c r="I115" s="850">
        <v>0</v>
      </c>
      <c r="J115" s="880">
        <v>0</v>
      </c>
      <c r="K115" s="851">
        <f t="shared" ref="K115:K119" si="454">G115+I115</f>
      </c>
      <c r="L115" s="852">
        <f t="shared" ref="L115:L119" si="606">H115+J115</f>
      </c>
      <c r="M115" s="853">
        <f t="shared" si="376"/>
      </c>
      <c r="N115" s="854">
        <v>2</v>
      </c>
      <c r="O115" s="853">
        <f t="shared" si="314"/>
      </c>
      <c r="P115" s="853">
        <f t="shared" ref="P115:P119" si="147">D115/K115</f>
      </c>
      <c r="Q115" s="853">
        <f t="shared" si="67"/>
      </c>
      <c r="R115" s="853">
        <f t="shared" si="4"/>
      </c>
      <c r="S115" s="855">
        <f t="shared" si="987"/>
      </c>
      <c r="T115" s="855">
        <f t="shared" si="925"/>
      </c>
      <c r="U115" s="855">
        <f t="shared" si="742"/>
      </c>
      <c r="V115" s="855">
        <f t="shared" si="407"/>
      </c>
      <c r="W115" s="856">
        <f t="shared" si="345"/>
      </c>
      <c r="X115" s="857">
        <v>0.0178</v>
      </c>
      <c r="Y115" s="858">
        <v>57</v>
      </c>
      <c r="Z115" s="853">
        <f t="shared" si="283"/>
      </c>
      <c r="AA115" s="860">
        <v>38286</v>
      </c>
      <c r="AB115" s="860">
        <v>408</v>
      </c>
      <c r="AC115" s="860">
        <v>125</v>
      </c>
      <c r="AD115" s="860">
        <v>394</v>
      </c>
      <c r="AE115" s="860">
        <v>81</v>
      </c>
      <c r="AF115" s="860">
        <v>8</v>
      </c>
      <c r="AG115" s="860">
        <v>0</v>
      </c>
      <c r="AH115" s="860">
        <v>42</v>
      </c>
      <c r="AI115" s="853">
        <f t="shared" si="98"/>
      </c>
      <c r="AJ115" s="853">
        <f t="shared" si="36"/>
      </c>
      <c r="AK115" s="861" t="s">
        <v>545</v>
      </c>
      <c r="AL115" s="862" t="s">
        <v>525</v>
      </c>
      <c r="AM115" s="862">
        <v>44</v>
      </c>
    </row>
    <row r="116">
      <c r="A116" s="845"/>
      <c r="B116" s="893" t="s">
        <v>543</v>
      </c>
      <c r="C116" s="875" t="s">
        <v>546</v>
      </c>
      <c r="D116" s="864">
        <f t="shared" si="789"/>
      </c>
      <c r="E116" s="849">
        <v>1519.88</v>
      </c>
      <c r="F116" s="865">
        <v>3011.07</v>
      </c>
      <c r="G116" s="850">
        <v>9</v>
      </c>
      <c r="H116" s="880">
        <v>19047.610000000015</v>
      </c>
      <c r="I116" s="850">
        <v>0</v>
      </c>
      <c r="J116" s="880">
        <v>0</v>
      </c>
      <c r="K116" s="851">
        <f t="shared" si="454"/>
      </c>
      <c r="L116" s="852">
        <f t="shared" si="606"/>
      </c>
      <c r="M116" s="853">
        <f t="shared" si="376"/>
      </c>
      <c r="N116" s="854">
        <v>6</v>
      </c>
      <c r="O116" s="853">
        <f t="shared" si="314"/>
      </c>
      <c r="P116" s="853">
        <f t="shared" si="147"/>
      </c>
      <c r="Q116" s="853">
        <f t="shared" si="67"/>
      </c>
      <c r="R116" s="853">
        <f t="shared" si="4"/>
      </c>
      <c r="S116" s="855">
        <f t="shared" si="987"/>
      </c>
      <c r="T116" s="855">
        <f t="shared" si="925"/>
      </c>
      <c r="U116" s="855">
        <f t="shared" si="742"/>
      </c>
      <c r="V116" s="855">
        <f t="shared" si="407"/>
      </c>
      <c r="W116" s="856">
        <f t="shared" si="345"/>
      </c>
      <c r="X116" s="857">
        <v>0.0235</v>
      </c>
      <c r="Y116" s="858">
        <v>57</v>
      </c>
      <c r="Z116" s="853">
        <f t="shared" si="283"/>
      </c>
      <c r="AA116" s="860">
        <v>51685</v>
      </c>
      <c r="AB116" s="860">
        <v>582</v>
      </c>
      <c r="AC116" s="860">
        <v>174</v>
      </c>
      <c r="AD116" s="860">
        <v>607</v>
      </c>
      <c r="AE116" s="860">
        <v>52</v>
      </c>
      <c r="AF116" s="860">
        <v>13</v>
      </c>
      <c r="AG116" s="860">
        <v>0</v>
      </c>
      <c r="AH116" s="860">
        <v>56</v>
      </c>
      <c r="AI116" s="853">
        <f t="shared" si="98"/>
      </c>
      <c r="AJ116" s="853">
        <f t="shared" si="36"/>
      </c>
      <c r="AK116" s="861" t="s">
        <v>545</v>
      </c>
      <c r="AL116" s="862" t="s">
        <v>525</v>
      </c>
      <c r="AM116" s="862">
        <v>22</v>
      </c>
    </row>
    <row r="117">
      <c r="A117" s="845"/>
      <c r="B117" s="893" t="s">
        <v>543</v>
      </c>
      <c r="C117" s="875" t="s">
        <v>547</v>
      </c>
      <c r="D117" s="864">
        <f t="shared" si="789"/>
      </c>
      <c r="E117" s="865">
        <v>1431.7</v>
      </c>
      <c r="F117" s="849">
        <v>2351.57</v>
      </c>
      <c r="G117" s="850">
        <v>3</v>
      </c>
      <c r="H117" s="880">
        <v>5796.5899999999965</v>
      </c>
      <c r="I117" s="850">
        <v>1</v>
      </c>
      <c r="J117" s="880">
        <v>3989.7000000000007</v>
      </c>
      <c r="K117" s="851">
        <f t="shared" si="454"/>
      </c>
      <c r="L117" s="852">
        <f t="shared" si="606"/>
      </c>
      <c r="M117" s="853">
        <f t="shared" si="376"/>
      </c>
      <c r="N117" s="854">
        <v>3</v>
      </c>
      <c r="O117" s="853">
        <f t="shared" si="314"/>
      </c>
      <c r="P117" s="853">
        <f t="shared" si="147"/>
      </c>
      <c r="Q117" s="853">
        <f t="shared" si="67"/>
      </c>
      <c r="R117" s="853">
        <f t="shared" si="4"/>
      </c>
      <c r="S117" s="855">
        <f t="shared" si="987"/>
      </c>
      <c r="T117" s="855">
        <f t="shared" si="925"/>
      </c>
      <c r="U117" s="855">
        <f t="shared" si="742"/>
      </c>
      <c r="V117" s="855">
        <f t="shared" si="407"/>
      </c>
      <c r="W117" s="856">
        <f t="shared" si="345"/>
      </c>
      <c r="X117" s="857">
        <v>0.0187</v>
      </c>
      <c r="Y117" s="858">
        <v>57</v>
      </c>
      <c r="Z117" s="853">
        <f t="shared" si="283"/>
      </c>
      <c r="AA117" s="860">
        <v>33115</v>
      </c>
      <c r="AB117" s="860">
        <v>313</v>
      </c>
      <c r="AC117" s="860">
        <v>97</v>
      </c>
      <c r="AD117" s="860">
        <v>310</v>
      </c>
      <c r="AE117" s="860">
        <v>29</v>
      </c>
      <c r="AF117" s="860">
        <v>6</v>
      </c>
      <c r="AG117" s="860">
        <v>1</v>
      </c>
      <c r="AH117" s="860">
        <v>39</v>
      </c>
      <c r="AI117" s="853">
        <f t="shared" si="98"/>
      </c>
      <c r="AJ117" s="853">
        <f t="shared" si="36"/>
      </c>
      <c r="AK117" s="861" t="s">
        <v>545</v>
      </c>
      <c r="AL117" s="862" t="s">
        <v>525</v>
      </c>
      <c r="AM117" s="862">
        <v>13</v>
      </c>
    </row>
    <row r="118">
      <c r="A118" s="845"/>
      <c r="B118" s="893" t="s">
        <v>543</v>
      </c>
      <c r="C118" s="875" t="s">
        <v>548</v>
      </c>
      <c r="D118" s="864">
        <f t="shared" si="789"/>
      </c>
      <c r="E118" s="849">
        <v>1543.24</v>
      </c>
      <c r="F118" s="849">
        <v>3129.53</v>
      </c>
      <c r="G118" s="851">
        <v>7</v>
      </c>
      <c r="H118" s="852">
        <v>16731</v>
      </c>
      <c r="I118" s="851">
        <v>0</v>
      </c>
      <c r="J118" s="852">
        <v>0</v>
      </c>
      <c r="K118" s="851">
        <f t="shared" si="454"/>
      </c>
      <c r="L118" s="852">
        <f t="shared" si="606"/>
      </c>
      <c r="M118" s="853">
        <f t="shared" si="376"/>
      </c>
      <c r="N118" s="854">
        <v>7</v>
      </c>
      <c r="O118" s="853">
        <f t="shared" si="314"/>
      </c>
      <c r="P118" s="853">
        <f t="shared" si="147"/>
      </c>
      <c r="Q118" s="853">
        <f t="shared" si="67"/>
      </c>
      <c r="R118" s="853">
        <f t="shared" si="4"/>
      </c>
      <c r="S118" s="855">
        <f t="shared" si="987"/>
      </c>
      <c r="T118" s="855">
        <f t="shared" si="925"/>
      </c>
      <c r="U118" s="855">
        <f t="shared" si="742"/>
      </c>
      <c r="V118" s="855">
        <f t="shared" si="407"/>
      </c>
      <c r="W118" s="856">
        <f t="shared" si="345"/>
      </c>
      <c r="X118" s="857">
        <v>0.0219</v>
      </c>
      <c r="Y118" s="858">
        <v>57</v>
      </c>
      <c r="Z118" s="853">
        <f t="shared" si="283"/>
      </c>
      <c r="AA118" s="860">
        <v>54969</v>
      </c>
      <c r="AB118" s="860">
        <v>779</v>
      </c>
      <c r="AC118" s="860">
        <v>184</v>
      </c>
      <c r="AD118" s="860">
        <v>844</v>
      </c>
      <c r="AE118" s="860">
        <v>41</v>
      </c>
      <c r="AF118" s="860">
        <v>8</v>
      </c>
      <c r="AG118" s="860">
        <v>6</v>
      </c>
      <c r="AH118" s="860">
        <v>61</v>
      </c>
      <c r="AI118" s="853">
        <f t="shared" si="98"/>
      </c>
      <c r="AJ118" s="853">
        <f t="shared" si="36"/>
      </c>
      <c r="AK118" s="861" t="s">
        <v>545</v>
      </c>
      <c r="AL118" s="862" t="s">
        <v>525</v>
      </c>
      <c r="AM118" s="862">
        <v>19</v>
      </c>
    </row>
    <row r="119">
      <c r="A119" s="845"/>
      <c r="B119" s="893" t="s">
        <v>543</v>
      </c>
      <c r="C119" s="875" t="s">
        <v>549</v>
      </c>
      <c r="D119" s="864">
        <f t="shared" si="789"/>
      </c>
      <c r="E119" s="865">
        <v>1775.37</v>
      </c>
      <c r="F119" s="849">
        <v>3809.31</v>
      </c>
      <c r="G119" s="850">
        <v>6</v>
      </c>
      <c r="H119" s="852">
        <v>13775.770000000019</v>
      </c>
      <c r="I119" s="850">
        <v>0</v>
      </c>
      <c r="J119" s="880">
        <v>0</v>
      </c>
      <c r="K119" s="851">
        <f t="shared" si="454"/>
      </c>
      <c r="L119" s="852">
        <f t="shared" si="606"/>
      </c>
      <c r="M119" s="853">
        <f t="shared" si="376"/>
      </c>
      <c r="N119" s="854">
        <v>5</v>
      </c>
      <c r="O119" s="853">
        <f t="shared" si="314"/>
      </c>
      <c r="P119" s="853">
        <f t="shared" si="147"/>
      </c>
      <c r="Q119" s="853">
        <f t="shared" si="67"/>
      </c>
      <c r="R119" s="853">
        <f t="shared" si="4"/>
      </c>
      <c r="S119" s="855">
        <f t="shared" si="987"/>
      </c>
      <c r="T119" s="855">
        <f t="shared" si="925"/>
      </c>
      <c r="U119" s="855">
        <f t="shared" si="742"/>
      </c>
      <c r="V119" s="855">
        <f t="shared" si="407"/>
      </c>
      <c r="W119" s="856">
        <f t="shared" si="345"/>
      </c>
      <c r="X119" s="857">
        <v>0.0339</v>
      </c>
      <c r="Y119" s="858">
        <v>58</v>
      </c>
      <c r="Z119" s="853">
        <f t="shared" si="283"/>
      </c>
      <c r="AA119" s="860">
        <v>48281</v>
      </c>
      <c r="AB119" s="860">
        <v>514</v>
      </c>
      <c r="AC119" s="860">
        <v>176</v>
      </c>
      <c r="AD119" s="860">
        <v>509</v>
      </c>
      <c r="AE119" s="860">
        <v>55</v>
      </c>
      <c r="AF119" s="860">
        <v>7</v>
      </c>
      <c r="AG119" s="860">
        <v>2</v>
      </c>
      <c r="AH119" s="860">
        <v>58</v>
      </c>
      <c r="AI119" s="853">
        <f t="shared" si="98"/>
      </c>
      <c r="AJ119" s="853">
        <f t="shared" si="36"/>
      </c>
      <c r="AK119" s="861" t="s">
        <v>545</v>
      </c>
      <c r="AL119" s="862" t="s">
        <v>525</v>
      </c>
      <c r="AM119" s="862">
        <v>27</v>
      </c>
    </row>
    <row r="120">
      <c r="A120" s="845"/>
      <c r="B120" s="866" t="s">
        <v>527</v>
      </c>
      <c r="C120" s="866"/>
      <c r="D120" s="867">
        <f>SUM(D115:D119)</f>
      </c>
      <c r="E120" s="867">
        <f>SUM(E115:E119)</f>
      </c>
      <c r="F120" s="867">
        <f>SUM(F115:F119)</f>
      </c>
      <c r="G120" s="889">
        <f>SUM(G115:G119)</f>
      </c>
      <c r="H120" s="890">
        <f>SUM(H115:H119)</f>
      </c>
      <c r="I120" s="889">
        <f>SUM(I115:I119)</f>
      </c>
      <c r="J120" s="890">
        <f>SUM(J115:J119)</f>
      </c>
      <c r="K120" s="912">
        <f>SUM(K115:K119)</f>
      </c>
      <c r="L120" s="867">
        <f>SUM(L115:L119)</f>
      </c>
      <c r="M120" s="868">
        <f t="shared" si="376"/>
      </c>
      <c r="N120" s="889">
        <f>SUM(N115:N119)</f>
      </c>
      <c r="O120" s="868">
        <f t="shared" si="314"/>
      </c>
      <c r="P120" s="868">
        <f>D120/N120</f>
      </c>
      <c r="Q120" s="868">
        <f t="shared" si="67"/>
      </c>
      <c r="R120" s="868">
        <f t="shared" si="4"/>
      </c>
      <c r="S120" s="869">
        <f t="shared" si="987"/>
      </c>
      <c r="T120" s="869">
        <f t="shared" si="925"/>
      </c>
      <c r="U120" s="869">
        <f t="shared" si="742"/>
      </c>
      <c r="V120" s="869">
        <f t="shared" si="407"/>
      </c>
      <c r="W120" s="870">
        <f t="shared" si="345"/>
      </c>
      <c r="X120" s="869">
        <f>AVERAGE(X115:X119)</f>
      </c>
      <c r="Y120" s="871">
        <f>AVERAGE(Y115:Y119)</f>
      </c>
      <c r="Z120" s="871">
        <f t="shared" si="283"/>
      </c>
      <c r="AA120" s="872">
        <f>SUM(AA115:AA119)</f>
      </c>
      <c r="AB120" s="872">
        <f>SUM(AB115:AB119)</f>
      </c>
      <c r="AC120" s="872">
        <f>SUM(AC115:AC119)</f>
      </c>
      <c r="AD120" s="872">
        <f>SUM(AD115:AD119)</f>
      </c>
      <c r="AE120" s="872">
        <f>SUM(AE115:AE119)</f>
      </c>
      <c r="AF120" s="872">
        <f>SUM(AF115:AF119)</f>
      </c>
      <c r="AG120" s="872">
        <f>SUM(AG115:AG119)</f>
      </c>
      <c r="AH120" s="872">
        <f>SUM(AH115:AH119)</f>
      </c>
      <c r="AI120" s="868">
        <f t="shared" si="98"/>
      </c>
      <c r="AJ120" s="873">
        <f t="shared" si="36"/>
      </c>
      <c r="AK120" s="874"/>
      <c r="AL120" s="874"/>
      <c r="AM120" s="872">
        <f>SUM(AM115:AM119)</f>
      </c>
    </row>
    <row r="121">
      <c r="A121" s="845"/>
      <c r="B121" s="893" t="s">
        <v>522</v>
      </c>
      <c r="C121" s="875" t="s">
        <v>551</v>
      </c>
      <c r="D121" s="864">
        <f t="shared" ref="D121:D123" si="790">E121+F121</f>
      </c>
      <c r="E121" s="849">
        <v>1249.16</v>
      </c>
      <c r="F121" s="849">
        <v>2697.29</v>
      </c>
      <c r="G121" s="851">
        <v>4</v>
      </c>
      <c r="H121" s="880">
        <v>10199.479999999981</v>
      </c>
      <c r="I121" s="850">
        <v>1</v>
      </c>
      <c r="J121" s="880">
        <v>6216.209999999999</v>
      </c>
      <c r="K121" s="851">
        <f t="shared" ref="K121:K123" si="455">G121+I121</f>
      </c>
      <c r="L121" s="852">
        <f t="shared" ref="L121:L123" si="607">H121+J121</f>
      </c>
      <c r="M121" s="853">
        <f t="shared" si="376"/>
      </c>
      <c r="N121" s="854">
        <v>4</v>
      </c>
      <c r="O121" s="853">
        <f t="shared" si="314"/>
      </c>
      <c r="P121" s="853">
        <f t="shared" ref="P121:P123" si="148">D121/K121</f>
      </c>
      <c r="Q121" s="853">
        <f t="shared" si="67"/>
      </c>
      <c r="R121" s="853">
        <f t="shared" si="4"/>
      </c>
      <c r="S121" s="855">
        <f t="shared" si="987"/>
      </c>
      <c r="T121" s="855">
        <f t="shared" si="925"/>
      </c>
      <c r="U121" s="855">
        <f t="shared" si="742"/>
      </c>
      <c r="V121" s="855">
        <f t="shared" si="407"/>
      </c>
      <c r="W121" s="856">
        <f t="shared" si="345"/>
      </c>
      <c r="X121" s="857">
        <v>0.0222</v>
      </c>
      <c r="Y121" s="858">
        <v>58</v>
      </c>
      <c r="Z121" s="853">
        <f t="shared" si="283"/>
      </c>
      <c r="AA121" s="860">
        <v>47826</v>
      </c>
      <c r="AB121" s="860">
        <v>398</v>
      </c>
      <c r="AC121" s="860">
        <v>151</v>
      </c>
      <c r="AD121" s="860">
        <v>392</v>
      </c>
      <c r="AE121" s="860">
        <v>75</v>
      </c>
      <c r="AF121" s="860">
        <v>5</v>
      </c>
      <c r="AG121" s="860">
        <v>3</v>
      </c>
      <c r="AH121" s="860">
        <v>36</v>
      </c>
      <c r="AI121" s="853">
        <f t="shared" si="98"/>
      </c>
      <c r="AJ121" s="853">
        <f t="shared" si="36"/>
      </c>
      <c r="AK121" s="861" t="s">
        <v>545</v>
      </c>
      <c r="AL121" s="862" t="s">
        <v>525</v>
      </c>
      <c r="AM121" s="862">
        <v>26</v>
      </c>
    </row>
    <row r="122">
      <c r="A122" s="845"/>
      <c r="B122" s="893" t="s">
        <v>522</v>
      </c>
      <c r="C122" s="875" t="s">
        <v>552</v>
      </c>
      <c r="D122" s="864">
        <f t="shared" si="790"/>
      </c>
      <c r="E122" s="865">
        <v>1362.13</v>
      </c>
      <c r="F122" s="849">
        <v>1012.34</v>
      </c>
      <c r="G122" s="850">
        <v>4</v>
      </c>
      <c r="H122" s="880">
        <v>7559.549999999988</v>
      </c>
      <c r="I122" s="850">
        <v>0</v>
      </c>
      <c r="J122" s="880">
        <v>0</v>
      </c>
      <c r="K122" s="851">
        <f t="shared" si="455"/>
      </c>
      <c r="L122" s="852">
        <f t="shared" si="607"/>
      </c>
      <c r="M122" s="853">
        <f t="shared" si="376"/>
      </c>
      <c r="N122" s="854">
        <v>1</v>
      </c>
      <c r="O122" s="853">
        <f t="shared" si="314"/>
      </c>
      <c r="P122" s="853">
        <f t="shared" si="148"/>
      </c>
      <c r="Q122" s="853">
        <f t="shared" si="67"/>
      </c>
      <c r="R122" s="853">
        <f t="shared" si="4"/>
      </c>
      <c r="S122" s="855">
        <f t="shared" si="987"/>
      </c>
      <c r="T122" s="855">
        <f t="shared" si="925"/>
      </c>
      <c r="U122" s="855">
        <f t="shared" si="742"/>
      </c>
      <c r="V122" s="855">
        <f t="shared" si="407"/>
      </c>
      <c r="W122" s="856">
        <f t="shared" si="345"/>
      </c>
      <c r="X122" s="857">
        <v>0.0059</v>
      </c>
      <c r="Y122" s="858">
        <v>58</v>
      </c>
      <c r="Z122" s="853">
        <f t="shared" si="283"/>
      </c>
      <c r="AA122" s="860">
        <v>33420</v>
      </c>
      <c r="AB122" s="860">
        <v>358</v>
      </c>
      <c r="AC122" s="860">
        <v>70</v>
      </c>
      <c r="AD122" s="860">
        <v>357</v>
      </c>
      <c r="AE122" s="860">
        <v>50</v>
      </c>
      <c r="AF122" s="860">
        <v>3</v>
      </c>
      <c r="AG122" s="860">
        <v>2</v>
      </c>
      <c r="AH122" s="860">
        <v>21</v>
      </c>
      <c r="AI122" s="853">
        <f t="shared" si="98"/>
      </c>
      <c r="AJ122" s="853">
        <f t="shared" si="36"/>
      </c>
      <c r="AK122" s="861" t="s">
        <v>545</v>
      </c>
      <c r="AL122" s="862" t="s">
        <v>525</v>
      </c>
      <c r="AM122" s="862">
        <v>22</v>
      </c>
    </row>
    <row r="123">
      <c r="A123" s="845"/>
      <c r="B123" s="893" t="s">
        <v>522</v>
      </c>
      <c r="C123" s="875" t="s">
        <v>553</v>
      </c>
      <c r="D123" s="864">
        <f t="shared" si="790"/>
      </c>
      <c r="E123" s="865">
        <v>1721.36</v>
      </c>
      <c r="F123" s="849">
        <v>2504.28</v>
      </c>
      <c r="G123" s="850">
        <v>3</v>
      </c>
      <c r="H123" s="852">
        <v>6531.530000000028</v>
      </c>
      <c r="I123" s="850">
        <v>0</v>
      </c>
      <c r="J123" s="880">
        <v>0</v>
      </c>
      <c r="K123" s="851">
        <f t="shared" si="455"/>
      </c>
      <c r="L123" s="852">
        <f t="shared" si="607"/>
      </c>
      <c r="M123" s="853">
        <f t="shared" si="376"/>
      </c>
      <c r="N123" s="854">
        <v>3</v>
      </c>
      <c r="O123" s="853">
        <f t="shared" si="314"/>
      </c>
      <c r="P123" s="853">
        <f t="shared" si="148"/>
      </c>
      <c r="Q123" s="853">
        <f t="shared" si="67"/>
      </c>
      <c r="R123" s="853">
        <f t="shared" si="4"/>
      </c>
      <c r="S123" s="855">
        <f t="shared" si="987"/>
      </c>
      <c r="T123" s="855">
        <f t="shared" si="925"/>
      </c>
      <c r="U123" s="855">
        <f t="shared" si="742"/>
      </c>
      <c r="V123" s="855">
        <f t="shared" si="407"/>
      </c>
      <c r="W123" s="856">
        <f t="shared" si="345"/>
      </c>
      <c r="X123" s="857">
        <v>0.0111</v>
      </c>
      <c r="Y123" s="858">
        <v>59</v>
      </c>
      <c r="Z123" s="853">
        <f t="shared" si="283"/>
      </c>
      <c r="AA123" s="860">
        <v>67849</v>
      </c>
      <c r="AB123" s="860">
        <v>847</v>
      </c>
      <c r="AC123" s="860">
        <v>171</v>
      </c>
      <c r="AD123" s="860">
        <v>900</v>
      </c>
      <c r="AE123" s="860">
        <v>58</v>
      </c>
      <c r="AF123" s="860">
        <v>7</v>
      </c>
      <c r="AG123" s="860">
        <v>1</v>
      </c>
      <c r="AH123" s="860">
        <v>65</v>
      </c>
      <c r="AI123" s="853">
        <f t="shared" si="98"/>
      </c>
      <c r="AJ123" s="853">
        <f t="shared" si="36"/>
      </c>
      <c r="AK123" s="861" t="s">
        <v>545</v>
      </c>
      <c r="AL123" s="862" t="s">
        <v>525</v>
      </c>
      <c r="AM123" s="862">
        <v>30</v>
      </c>
    </row>
    <row r="124">
      <c r="A124" s="845"/>
      <c r="B124" s="866" t="s">
        <v>527</v>
      </c>
      <c r="C124" s="866"/>
      <c r="D124" s="867">
        <f>SUM(D121:D123)</f>
      </c>
      <c r="E124" s="897">
        <f>SUM(E121:E123)</f>
      </c>
      <c r="F124" s="897">
        <f>SUM(F121:F123)</f>
      </c>
      <c r="G124" s="889">
        <f>SUM(G121:G123)</f>
      </c>
      <c r="H124" s="890">
        <f>SUM(H121:H123)</f>
      </c>
      <c r="I124" s="889">
        <f>SUM(I121:I123)</f>
      </c>
      <c r="J124" s="890">
        <f>SUM(J121:J123)</f>
      </c>
      <c r="K124" s="891">
        <f>SUM(K121:K123)</f>
      </c>
      <c r="L124" s="897">
        <f>SUM(L121:L123)</f>
      </c>
      <c r="M124" s="868">
        <f t="shared" si="376"/>
      </c>
      <c r="N124" s="889">
        <f>SUM(N121:N123)</f>
      </c>
      <c r="O124" s="868">
        <f t="shared" si="314"/>
      </c>
      <c r="P124" s="868">
        <f t="shared" ref="P124:P125" si="956">D124/N124</f>
      </c>
      <c r="Q124" s="868">
        <f t="shared" si="67"/>
      </c>
      <c r="R124" s="868">
        <f t="shared" si="4"/>
      </c>
      <c r="S124" s="869">
        <f t="shared" si="987"/>
      </c>
      <c r="T124" s="869">
        <f t="shared" si="925"/>
      </c>
      <c r="U124" s="869">
        <f t="shared" si="742"/>
      </c>
      <c r="V124" s="869">
        <f t="shared" si="407"/>
      </c>
      <c r="W124" s="870">
        <f t="shared" si="345"/>
      </c>
      <c r="X124" s="869">
        <f>AVERAGE(X121:X123)</f>
      </c>
      <c r="Y124" s="871">
        <f>AVERAGE(Y121:Y123)</f>
      </c>
      <c r="Z124" s="871">
        <f t="shared" si="283"/>
      </c>
      <c r="AA124" s="872">
        <f>SUM(AA121:AA123)</f>
      </c>
      <c r="AB124" s="872">
        <f>SUM(AB121:AB123)</f>
      </c>
      <c r="AC124" s="872">
        <f>SUM(AC121:AC123)</f>
      </c>
      <c r="AD124" s="872">
        <f>SUM(AD121:AD123)</f>
      </c>
      <c r="AE124" s="872">
        <f>SUM(AE121:AE123)</f>
      </c>
      <c r="AF124" s="872">
        <f>SUM(AF121:AF123)</f>
      </c>
      <c r="AG124" s="872">
        <f>SUM(AG121:AG123)</f>
      </c>
      <c r="AH124" s="872">
        <f>SUM(AH121:AH123)</f>
      </c>
      <c r="AI124" s="868">
        <f t="shared" si="98"/>
      </c>
      <c r="AJ124" s="873">
        <f t="shared" si="36"/>
      </c>
      <c r="AK124" s="874"/>
      <c r="AL124" s="874"/>
      <c r="AM124" s="872">
        <f>SUM(AM121:AM123)</f>
      </c>
    </row>
    <row r="125">
      <c r="A125" s="845"/>
      <c r="B125" s="898" t="s">
        <v>539</v>
      </c>
      <c r="C125" s="898"/>
      <c r="D125" s="899">
        <f>D108+D102+D120+D114+D124</f>
      </c>
      <c r="E125" s="923">
        <f>E108+E102+E120+E114+E124</f>
      </c>
      <c r="F125" s="923">
        <f>F108+F102+F120+F114+F124</f>
      </c>
      <c r="G125" s="903">
        <f>G124+G120+G114+G108+G102</f>
      </c>
      <c r="H125" s="900">
        <f>H124+H120+H114+H108+H102</f>
      </c>
      <c r="I125" s="903">
        <f>I124+I120+I114+I108+I102</f>
      </c>
      <c r="J125" s="900">
        <f>J124+J120+J114+J108+J102</f>
      </c>
      <c r="K125" s="903">
        <f>K108+K102+K120+K114+K124</f>
      </c>
      <c r="L125" s="923">
        <f>L108+L102+L120+L114+L124</f>
      </c>
      <c r="M125" s="900">
        <f t="shared" si="376"/>
      </c>
      <c r="N125" s="903">
        <f>N124+N120+N114+N108+N102</f>
      </c>
      <c r="O125" s="900">
        <f t="shared" si="314"/>
      </c>
      <c r="P125" s="900">
        <f t="shared" si="956"/>
      </c>
      <c r="Q125" s="900">
        <f t="shared" si="67"/>
      </c>
      <c r="R125" s="900">
        <f t="shared" si="4"/>
      </c>
      <c r="S125" s="902">
        <f t="shared" si="987"/>
      </c>
      <c r="T125" s="902">
        <f t="shared" si="925"/>
      </c>
      <c r="U125" s="902">
        <f t="shared" si="742"/>
      </c>
      <c r="V125" s="902">
        <f t="shared" si="407"/>
      </c>
      <c r="W125" s="903">
        <f t="shared" si="345"/>
      </c>
      <c r="X125" s="900">
        <f>(X108+X102+X120+X114+X124)/5</f>
      </c>
      <c r="Y125" s="900">
        <f>(Y108+Y102+Y120+Y114+Y124)/5</f>
      </c>
      <c r="Z125" s="900">
        <f>(Z108+Z102+Z120+Z114+Z124)/5</f>
      </c>
      <c r="AA125" s="923">
        <f>AA108+AA102+AA120+AA114+AA124</f>
      </c>
      <c r="AB125" s="923">
        <f>AB108+AB102+AB120+AB114+AB124</f>
      </c>
      <c r="AC125" s="923">
        <f>AC108+AC102+AC120+AC114+AC124</f>
      </c>
      <c r="AD125" s="923">
        <f>AD108+AD102+AD120+AD114+AD124</f>
      </c>
      <c r="AE125" s="923">
        <f>AE108+AE102+AE120+AE114+AE124</f>
      </c>
      <c r="AF125" s="923">
        <f>AF108+AF102+AF120+AF114+AF124</f>
      </c>
      <c r="AG125" s="923">
        <f>AG108+AG102+AG120+AG114+AG124</f>
      </c>
      <c r="AH125" s="923">
        <f>AH108+AH102+AH120+AH114+AH124</f>
      </c>
      <c r="AI125" s="900">
        <f t="shared" si="98"/>
      </c>
      <c r="AJ125" s="904">
        <f t="shared" si="36"/>
      </c>
      <c r="AK125" s="898"/>
      <c r="AL125" s="898"/>
      <c r="AM125" s="923">
        <f>AM108+AM102+AM120+AM114+AM124</f>
      </c>
    </row>
    <row r="126">
      <c r="A126" s="832" t="s">
        <v>554</v>
      </c>
      <c r="B126" s="832" t="s">
        <v>480</v>
      </c>
      <c r="C126" s="832"/>
      <c r="D126" s="833" t="s">
        <v>481</v>
      </c>
      <c r="E126" s="833"/>
      <c r="F126" s="833"/>
      <c r="G126" s="833"/>
      <c r="H126" s="833"/>
      <c r="I126" s="833"/>
      <c r="J126" s="833"/>
      <c r="K126" s="833"/>
      <c r="L126" s="833"/>
      <c r="M126" s="833"/>
      <c r="N126" s="833"/>
      <c r="O126" s="833"/>
      <c r="P126" s="833"/>
      <c r="Q126" s="833"/>
      <c r="R126" s="834" t="s">
        <v>482</v>
      </c>
      <c r="S126" s="834"/>
      <c r="T126" s="834"/>
      <c r="U126" s="834"/>
      <c r="V126" s="834"/>
      <c r="W126" s="834"/>
      <c r="X126" s="834"/>
      <c r="Y126" s="834"/>
      <c r="Z126" s="834"/>
      <c r="AA126" s="834"/>
      <c r="AB126" s="834"/>
      <c r="AC126" s="834"/>
      <c r="AD126" s="834"/>
      <c r="AE126" s="834"/>
      <c r="AF126" s="834"/>
      <c r="AG126" s="834"/>
      <c r="AH126" s="834"/>
      <c r="AI126" s="834"/>
      <c r="AJ126" s="834"/>
      <c r="AK126" s="834"/>
      <c r="AL126" s="834"/>
      <c r="AM126" s="835"/>
    </row>
    <row r="127">
      <c r="A127" s="832"/>
      <c r="B127" s="832" t="s">
        <v>483</v>
      </c>
      <c r="C127" s="832" t="s">
        <v>484</v>
      </c>
      <c r="D127" s="836" t="s">
        <v>485</v>
      </c>
      <c r="E127" s="837" t="s">
        <v>486</v>
      </c>
      <c r="F127" s="837" t="s">
        <v>487</v>
      </c>
      <c r="G127" s="838" t="s">
        <v>488</v>
      </c>
      <c r="H127" s="838" t="s">
        <v>489</v>
      </c>
      <c r="I127" s="838" t="s">
        <v>490</v>
      </c>
      <c r="J127" s="838" t="s">
        <v>491</v>
      </c>
      <c r="K127" s="838" t="s">
        <v>492</v>
      </c>
      <c r="L127" s="840" t="s">
        <v>493</v>
      </c>
      <c r="M127" s="841" t="s">
        <v>494</v>
      </c>
      <c r="N127" s="838" t="s">
        <v>495</v>
      </c>
      <c r="O127" s="841" t="s">
        <v>496</v>
      </c>
      <c r="P127" s="841" t="s">
        <v>497</v>
      </c>
      <c r="Q127" s="841" t="s">
        <v>498</v>
      </c>
      <c r="R127" s="834" t="s">
        <v>499</v>
      </c>
      <c r="S127" s="842" t="s">
        <v>500</v>
      </c>
      <c r="T127" s="842" t="s">
        <v>501</v>
      </c>
      <c r="U127" s="842" t="s">
        <v>502</v>
      </c>
      <c r="V127" s="842" t="s">
        <v>503</v>
      </c>
      <c r="W127" s="843" t="s">
        <v>504</v>
      </c>
      <c r="X127" s="842" t="s">
        <v>505</v>
      </c>
      <c r="Y127" s="844" t="s">
        <v>506</v>
      </c>
      <c r="Z127" s="834" t="s">
        <v>507</v>
      </c>
      <c r="AA127" s="843" t="s">
        <v>508</v>
      </c>
      <c r="AB127" s="843" t="s">
        <v>509</v>
      </c>
      <c r="AC127" s="843" t="s">
        <v>510</v>
      </c>
      <c r="AD127" s="843" t="s">
        <v>511</v>
      </c>
      <c r="AE127" s="843" t="s">
        <v>512</v>
      </c>
      <c r="AF127" s="843" t="s">
        <v>513</v>
      </c>
      <c r="AG127" s="843" t="s">
        <v>514</v>
      </c>
      <c r="AH127" s="843" t="s">
        <v>515</v>
      </c>
      <c r="AI127" s="843" t="s">
        <v>516</v>
      </c>
      <c r="AJ127" s="834" t="s">
        <v>517</v>
      </c>
      <c r="AK127" s="835" t="s">
        <v>518</v>
      </c>
      <c r="AL127" s="835" t="s">
        <v>519</v>
      </c>
      <c r="AM127" s="835" t="s">
        <v>520</v>
      </c>
    </row>
    <row r="128">
      <c r="A128" s="845" t="s">
        <v>558</v>
      </c>
      <c r="B128" s="893" t="s">
        <v>522</v>
      </c>
      <c r="C128" s="876" t="s">
        <v>523</v>
      </c>
      <c r="D128" s="877">
        <f t="shared" ref="D128:D129" si="791">E128+F128</f>
      </c>
      <c r="E128" s="914">
        <v>1489.07</v>
      </c>
      <c r="F128" s="878">
        <v>3015.08</v>
      </c>
      <c r="G128" s="879">
        <v>3</v>
      </c>
      <c r="H128" s="915">
        <v>7651.229999999981</v>
      </c>
      <c r="I128" s="924">
        <v>1</v>
      </c>
      <c r="J128" s="916">
        <v>6216.2099999999955</v>
      </c>
      <c r="K128" s="879">
        <f t="shared" ref="K128:K129" si="456">G128+I128</f>
      </c>
      <c r="L128" s="917">
        <f t="shared" ref="L128:L129" si="608">H128+J128</f>
      </c>
      <c r="M128" s="853">
        <f t="shared" ref="M128:M153" si="377">L128/D128</f>
      </c>
      <c r="N128" s="854">
        <v>3</v>
      </c>
      <c r="O128" s="853">
        <f t="shared" ref="O128:O153" si="315">D128/K128</f>
      </c>
      <c r="P128" s="853">
        <f t="shared" ref="P128:P129" si="149">D128/K128</f>
      </c>
      <c r="Q128" s="853">
        <f t="shared" ref="Q128:Q153" si="68">L128/K128</f>
      </c>
      <c r="R128" s="853">
        <f t="shared" ref="R128:R153" si="5">D128/AB128</f>
      </c>
      <c r="S128" s="855">
        <f t="shared" ref="S128:S153" si="988">W128/AA128*1</f>
      </c>
      <c r="T128" s="855">
        <f t="shared" ref="T128:T153" si="926">AB128/AA128</f>
      </c>
      <c r="U128" s="855">
        <f t="shared" ref="U128:U153" si="743">AD128/AA128</f>
      </c>
      <c r="V128" s="855">
        <f t="shared" ref="V128:V153" si="408">AE128/AD128</f>
      </c>
      <c r="W128" s="856">
        <f t="shared" ref="W128:W153" si="346">AC128/X128</f>
      </c>
      <c r="X128" s="857">
        <v>0.0117</v>
      </c>
      <c r="Y128" s="858">
        <v>59</v>
      </c>
      <c r="Z128" s="882">
        <f t="shared" ref="Z128:Z152" si="284">(D128/AA128)*1000</f>
      </c>
      <c r="AA128" s="883">
        <v>61718</v>
      </c>
      <c r="AB128" s="884">
        <v>890</v>
      </c>
      <c r="AC128" s="860">
        <v>151</v>
      </c>
      <c r="AD128" s="860">
        <v>927</v>
      </c>
      <c r="AE128" s="860">
        <v>66</v>
      </c>
      <c r="AF128" s="860">
        <v>6</v>
      </c>
      <c r="AG128" s="860">
        <v>2</v>
      </c>
      <c r="AH128" s="860">
        <v>58</v>
      </c>
      <c r="AI128" s="853">
        <f t="shared" ref="AI128:AI153" si="99">D128/AD128</f>
      </c>
      <c r="AJ128" s="853">
        <f t="shared" ref="AJ128:AJ153" si="37">AM128*1000/D128</f>
      </c>
      <c r="AK128" s="861" t="s">
        <v>545</v>
      </c>
      <c r="AL128" s="862" t="s">
        <v>525</v>
      </c>
      <c r="AM128" s="862">
        <v>34</v>
      </c>
    </row>
    <row r="129">
      <c r="A129" s="845"/>
      <c r="B129" s="893" t="s">
        <v>522</v>
      </c>
      <c r="C129" s="876" t="s">
        <v>526</v>
      </c>
      <c r="D129" s="885">
        <f t="shared" si="791"/>
      </c>
      <c r="E129" s="878">
        <v>786.75</v>
      </c>
      <c r="F129" s="918">
        <v>1646.79</v>
      </c>
      <c r="G129" s="919">
        <v>6</v>
      </c>
      <c r="H129" s="916">
        <v>15296.000000000025</v>
      </c>
      <c r="I129" s="879">
        <v>0</v>
      </c>
      <c r="J129" s="925">
        <v>0</v>
      </c>
      <c r="K129" s="921">
        <f t="shared" si="456"/>
      </c>
      <c r="L129" s="852">
        <f t="shared" si="608"/>
      </c>
      <c r="M129" s="853">
        <f t="shared" si="377"/>
      </c>
      <c r="N129" s="854">
        <v>5</v>
      </c>
      <c r="O129" s="853">
        <f t="shared" si="315"/>
      </c>
      <c r="P129" s="853">
        <f t="shared" si="149"/>
      </c>
      <c r="Q129" s="853">
        <f t="shared" si="68"/>
      </c>
      <c r="R129" s="853">
        <f t="shared" si="5"/>
      </c>
      <c r="S129" s="855">
        <f t="shared" si="988"/>
      </c>
      <c r="T129" s="855">
        <f t="shared" si="926"/>
      </c>
      <c r="U129" s="855">
        <f t="shared" si="743"/>
      </c>
      <c r="V129" s="855">
        <f t="shared" si="408"/>
      </c>
      <c r="W129" s="856">
        <f t="shared" si="346"/>
      </c>
      <c r="X129" s="857">
        <v>0.0224</v>
      </c>
      <c r="Y129" s="858">
        <v>59</v>
      </c>
      <c r="Z129" s="886">
        <f t="shared" si="284"/>
      </c>
      <c r="AA129" s="887">
        <v>36712</v>
      </c>
      <c r="AB129" s="884">
        <v>786</v>
      </c>
      <c r="AC129" s="860">
        <v>105</v>
      </c>
      <c r="AD129" s="860">
        <v>979</v>
      </c>
      <c r="AE129" s="860">
        <v>76</v>
      </c>
      <c r="AF129" s="860">
        <v>5</v>
      </c>
      <c r="AG129" s="860">
        <v>1</v>
      </c>
      <c r="AH129" s="860">
        <v>41</v>
      </c>
      <c r="AI129" s="853">
        <f t="shared" si="99"/>
      </c>
      <c r="AJ129" s="853">
        <f t="shared" si="37"/>
      </c>
      <c r="AK129" s="861" t="s">
        <v>545</v>
      </c>
      <c r="AL129" s="862" t="s">
        <v>525</v>
      </c>
      <c r="AM129" s="862">
        <v>13</v>
      </c>
    </row>
    <row r="130">
      <c r="A130" s="845"/>
      <c r="B130" s="866" t="s">
        <v>527</v>
      </c>
      <c r="C130" s="866"/>
      <c r="D130" s="867">
        <f>SUM(D128:D129)</f>
      </c>
      <c r="E130" s="888">
        <f>SUM(E128:E129)</f>
      </c>
      <c r="F130" s="888">
        <f>SUM(F128:F129)</f>
      </c>
      <c r="G130" s="889">
        <f>SUM(G128:G129)</f>
      </c>
      <c r="H130" s="890">
        <f>SUM(H128:H129)</f>
      </c>
      <c r="I130" s="889">
        <f>SUM(I128:I129)</f>
      </c>
      <c r="J130" s="890">
        <f>SUM(J128:J129)</f>
      </c>
      <c r="K130" s="891">
        <f>SUM(K128:K129)</f>
      </c>
      <c r="L130" s="892">
        <f>SUM(L128:L129)</f>
      </c>
      <c r="M130" s="868">
        <f t="shared" si="377"/>
      </c>
      <c r="N130" s="889">
        <f>SUM(N128:N129)</f>
      </c>
      <c r="O130" s="868">
        <f t="shared" si="315"/>
      </c>
      <c r="P130" s="868">
        <f>D130/N130</f>
      </c>
      <c r="Q130" s="868">
        <f t="shared" si="68"/>
      </c>
      <c r="R130" s="868">
        <f t="shared" si="5"/>
      </c>
      <c r="S130" s="869">
        <f t="shared" si="988"/>
      </c>
      <c r="T130" s="869">
        <f t="shared" si="926"/>
      </c>
      <c r="U130" s="869">
        <f t="shared" si="743"/>
      </c>
      <c r="V130" s="869">
        <f t="shared" si="408"/>
      </c>
      <c r="W130" s="870">
        <f t="shared" si="346"/>
      </c>
      <c r="X130" s="869">
        <f>AVERAGE(X128:X129)</f>
      </c>
      <c r="Y130" s="871">
        <f>AVERAGE(Y128:Y129)</f>
      </c>
      <c r="Z130" s="868">
        <f t="shared" si="284"/>
      </c>
      <c r="AA130" s="922">
        <f>SUM(AA128:AA129)</f>
      </c>
      <c r="AB130" s="872">
        <f>SUM(AB128:AB129)</f>
      </c>
      <c r="AC130" s="872">
        <f>SUM(AC128:AC129)</f>
      </c>
      <c r="AD130" s="872">
        <f>SUM(AD128:AD129)</f>
      </c>
      <c r="AE130" s="872">
        <f>SUM(AE128:AE129)</f>
      </c>
      <c r="AF130" s="872">
        <f>SUM(AF128:AF129)</f>
      </c>
      <c r="AG130" s="872">
        <f>SUM(AG128:AG129)</f>
      </c>
      <c r="AH130" s="872">
        <f>SUM(AH128:AH129)</f>
      </c>
      <c r="AI130" s="868">
        <f t="shared" si="99"/>
      </c>
      <c r="AJ130" s="873">
        <f t="shared" si="37"/>
      </c>
      <c r="AK130" s="874"/>
      <c r="AL130" s="874"/>
      <c r="AM130" s="870">
        <f>SUM(AM128:AM129)</f>
      </c>
    </row>
    <row r="131">
      <c r="A131" s="845"/>
      <c r="B131" s="893" t="s">
        <v>550</v>
      </c>
      <c r="C131" s="875" t="s">
        <v>529</v>
      </c>
      <c r="D131" s="864">
        <f t="shared" ref="D131:D135" si="792">E131+F131</f>
      </c>
      <c r="E131" s="894">
        <v>1315.98</v>
      </c>
      <c r="F131" s="894">
        <v>3401.43</v>
      </c>
      <c r="G131" s="851">
        <v>1</v>
      </c>
      <c r="H131" s="852">
        <v>2548.26</v>
      </c>
      <c r="I131" s="851">
        <v>1</v>
      </c>
      <c r="J131" s="852">
        <v>6216.21</v>
      </c>
      <c r="K131" s="851">
        <f t="shared" ref="K131:K135" si="457">G131+I131</f>
      </c>
      <c r="L131" s="852">
        <f t="shared" ref="L131:L135" si="609">H131+J131</f>
      </c>
      <c r="M131" s="853">
        <f t="shared" si="377"/>
      </c>
      <c r="N131" s="854">
        <v>2</v>
      </c>
      <c r="O131" s="853">
        <f t="shared" si="315"/>
      </c>
      <c r="P131" s="853">
        <f t="shared" ref="P131:P135" si="150">D131/K131</f>
      </c>
      <c r="Q131" s="853">
        <f t="shared" si="68"/>
      </c>
      <c r="R131" s="853">
        <f t="shared" si="5"/>
      </c>
      <c r="S131" s="855">
        <f t="shared" si="988"/>
      </c>
      <c r="T131" s="855">
        <f t="shared" si="926"/>
      </c>
      <c r="U131" s="855">
        <f t="shared" si="743"/>
      </c>
      <c r="V131" s="855">
        <f t="shared" si="408"/>
      </c>
      <c r="W131" s="856">
        <f t="shared" si="346"/>
      </c>
      <c r="X131" s="857">
        <v>0.0188</v>
      </c>
      <c r="Y131" s="858">
        <v>31</v>
      </c>
      <c r="Z131" s="853">
        <f t="shared" si="284"/>
      </c>
      <c r="AA131" s="860">
        <v>72633</v>
      </c>
      <c r="AB131" s="860">
        <v>1468</v>
      </c>
      <c r="AC131" s="860">
        <v>200</v>
      </c>
      <c r="AD131" s="860">
        <v>1866</v>
      </c>
      <c r="AE131" s="860">
        <v>53</v>
      </c>
      <c r="AF131" s="860">
        <v>7</v>
      </c>
      <c r="AG131" s="860">
        <v>0</v>
      </c>
      <c r="AH131" s="860">
        <v>97</v>
      </c>
      <c r="AI131" s="853">
        <f t="shared" si="99"/>
      </c>
      <c r="AJ131" s="853">
        <f t="shared" si="37"/>
      </c>
      <c r="AK131" s="861" t="s">
        <v>524</v>
      </c>
      <c r="AL131" s="862" t="s">
        <v>530</v>
      </c>
      <c r="AM131" s="862">
        <v>22</v>
      </c>
    </row>
    <row r="132">
      <c r="A132" s="845"/>
      <c r="B132" s="893" t="s">
        <v>550</v>
      </c>
      <c r="C132" s="875" t="s">
        <v>531</v>
      </c>
      <c r="D132" s="864">
        <f t="shared" si="792"/>
      </c>
      <c r="E132" s="894">
        <v>1925.41</v>
      </c>
      <c r="F132" s="894">
        <v>2937.18</v>
      </c>
      <c r="G132" s="851">
        <v>8</v>
      </c>
      <c r="H132" s="852">
        <v>18544.329999999994</v>
      </c>
      <c r="I132" s="851">
        <v>0</v>
      </c>
      <c r="J132" s="852">
        <v>0</v>
      </c>
      <c r="K132" s="851">
        <f t="shared" si="457"/>
      </c>
      <c r="L132" s="852">
        <f t="shared" si="609"/>
      </c>
      <c r="M132" s="853">
        <f t="shared" si="377"/>
      </c>
      <c r="N132" s="854">
        <v>8</v>
      </c>
      <c r="O132" s="853">
        <f t="shared" si="315"/>
      </c>
      <c r="P132" s="853">
        <f t="shared" si="150"/>
      </c>
      <c r="Q132" s="853">
        <f t="shared" si="68"/>
      </c>
      <c r="R132" s="853">
        <f t="shared" si="5"/>
      </c>
      <c r="S132" s="855">
        <f t="shared" si="988"/>
      </c>
      <c r="T132" s="855">
        <f t="shared" si="926"/>
      </c>
      <c r="U132" s="855">
        <f t="shared" si="743"/>
      </c>
      <c r="V132" s="855">
        <f t="shared" si="408"/>
      </c>
      <c r="W132" s="856">
        <f t="shared" si="346"/>
      </c>
      <c r="X132" s="857">
        <v>0.0172</v>
      </c>
      <c r="Y132" s="858">
        <v>34</v>
      </c>
      <c r="Z132" s="853">
        <f t="shared" si="284"/>
      </c>
      <c r="AA132" s="860">
        <v>64569</v>
      </c>
      <c r="AB132" s="860">
        <v>1471</v>
      </c>
      <c r="AC132" s="860">
        <v>187</v>
      </c>
      <c r="AD132" s="860">
        <v>1793</v>
      </c>
      <c r="AE132" s="860">
        <v>87</v>
      </c>
      <c r="AF132" s="860">
        <v>11</v>
      </c>
      <c r="AG132" s="860">
        <v>2</v>
      </c>
      <c r="AH132" s="860">
        <v>63</v>
      </c>
      <c r="AI132" s="853">
        <f t="shared" si="99"/>
      </c>
      <c r="AJ132" s="853">
        <f t="shared" si="37"/>
      </c>
      <c r="AK132" s="861" t="s">
        <v>524</v>
      </c>
      <c r="AL132" s="862" t="s">
        <v>530</v>
      </c>
      <c r="AM132" s="862">
        <v>31</v>
      </c>
    </row>
    <row r="133">
      <c r="A133" s="845"/>
      <c r="B133" s="893" t="s">
        <v>550</v>
      </c>
      <c r="C133" s="875" t="s">
        <v>532</v>
      </c>
      <c r="D133" s="864">
        <f t="shared" si="792"/>
      </c>
      <c r="E133" s="894">
        <v>1380.63</v>
      </c>
      <c r="F133" s="894">
        <v>3260.66</v>
      </c>
      <c r="G133" s="851">
        <v>3</v>
      </c>
      <c r="H133" s="852">
        <v>6537.9699999999975</v>
      </c>
      <c r="I133" s="851">
        <v>1</v>
      </c>
      <c r="J133" s="852">
        <v>4632.740000000001</v>
      </c>
      <c r="K133" s="851">
        <f t="shared" si="457"/>
      </c>
      <c r="L133" s="852">
        <f t="shared" si="609"/>
      </c>
      <c r="M133" s="853">
        <f t="shared" si="377"/>
      </c>
      <c r="N133" s="854">
        <v>4</v>
      </c>
      <c r="O133" s="853">
        <f t="shared" si="315"/>
      </c>
      <c r="P133" s="853">
        <f t="shared" si="150"/>
      </c>
      <c r="Q133" s="853">
        <f t="shared" si="68"/>
      </c>
      <c r="R133" s="853">
        <f t="shared" si="5"/>
      </c>
      <c r="S133" s="855">
        <f t="shared" si="988"/>
      </c>
      <c r="T133" s="855">
        <f t="shared" si="926"/>
      </c>
      <c r="U133" s="855">
        <f t="shared" si="743"/>
      </c>
      <c r="V133" s="855">
        <f t="shared" si="408"/>
      </c>
      <c r="W133" s="856">
        <f t="shared" si="346"/>
      </c>
      <c r="X133" s="857">
        <v>0.0236</v>
      </c>
      <c r="Y133" s="858">
        <v>39</v>
      </c>
      <c r="Z133" s="853">
        <f t="shared" si="284"/>
      </c>
      <c r="AA133" s="860">
        <v>47373</v>
      </c>
      <c r="AB133" s="860">
        <v>600</v>
      </c>
      <c r="AC133" s="860">
        <v>184</v>
      </c>
      <c r="AD133" s="860">
        <v>601</v>
      </c>
      <c r="AE133" s="860">
        <v>79</v>
      </c>
      <c r="AF133" s="860">
        <v>5</v>
      </c>
      <c r="AG133" s="860">
        <v>5</v>
      </c>
      <c r="AH133" s="860">
        <v>41</v>
      </c>
      <c r="AI133" s="853">
        <f t="shared" si="99"/>
      </c>
      <c r="AJ133" s="853">
        <f t="shared" si="37"/>
      </c>
      <c r="AK133" s="861" t="s">
        <v>524</v>
      </c>
      <c r="AL133" s="862" t="s">
        <v>530</v>
      </c>
      <c r="AM133" s="862">
        <v>30</v>
      </c>
    </row>
    <row r="134">
      <c r="A134" s="845"/>
      <c r="B134" s="893" t="s">
        <v>550</v>
      </c>
      <c r="C134" s="875" t="s">
        <v>533</v>
      </c>
      <c r="D134" s="864">
        <f t="shared" si="792"/>
      </c>
      <c r="E134" s="894">
        <v>1396.61</v>
      </c>
      <c r="F134" s="894">
        <v>2738.86</v>
      </c>
      <c r="G134" s="851">
        <v>8</v>
      </c>
      <c r="H134" s="852">
        <v>15255.509999999998</v>
      </c>
      <c r="I134" s="851">
        <v>0</v>
      </c>
      <c r="J134" s="852">
        <v>0</v>
      </c>
      <c r="K134" s="851">
        <f t="shared" si="457"/>
      </c>
      <c r="L134" s="852">
        <f t="shared" si="609"/>
      </c>
      <c r="M134" s="853">
        <f t="shared" si="377"/>
      </c>
      <c r="N134" s="854">
        <v>8</v>
      </c>
      <c r="O134" s="853">
        <f t="shared" si="315"/>
      </c>
      <c r="P134" s="853">
        <f t="shared" si="150"/>
      </c>
      <c r="Q134" s="853">
        <f t="shared" si="68"/>
      </c>
      <c r="R134" s="853">
        <f t="shared" si="5"/>
      </c>
      <c r="S134" s="855">
        <f t="shared" si="988"/>
      </c>
      <c r="T134" s="855">
        <f t="shared" si="926"/>
      </c>
      <c r="U134" s="855">
        <f t="shared" si="743"/>
      </c>
      <c r="V134" s="855">
        <f t="shared" si="408"/>
      </c>
      <c r="W134" s="856">
        <f t="shared" si="346"/>
      </c>
      <c r="X134" s="857">
        <v>0.0283</v>
      </c>
      <c r="Y134" s="858">
        <v>43</v>
      </c>
      <c r="Z134" s="853">
        <f t="shared" si="284"/>
      </c>
      <c r="AA134" s="858">
        <v>44933</v>
      </c>
      <c r="AB134" s="860">
        <v>490</v>
      </c>
      <c r="AC134" s="860">
        <v>176</v>
      </c>
      <c r="AD134" s="860">
        <v>529</v>
      </c>
      <c r="AE134" s="860">
        <v>90</v>
      </c>
      <c r="AF134" s="860">
        <v>5</v>
      </c>
      <c r="AG134" s="860">
        <v>2</v>
      </c>
      <c r="AH134" s="860">
        <v>38</v>
      </c>
      <c r="AI134" s="853">
        <f t="shared" si="99"/>
      </c>
      <c r="AJ134" s="853">
        <f t="shared" si="37"/>
      </c>
      <c r="AK134" s="861" t="s">
        <v>524</v>
      </c>
      <c r="AL134" s="862" t="s">
        <v>530</v>
      </c>
      <c r="AM134" s="862">
        <v>28</v>
      </c>
    </row>
    <row r="135">
      <c r="A135" s="845"/>
      <c r="B135" s="893" t="s">
        <v>550</v>
      </c>
      <c r="C135" s="875" t="s">
        <v>535</v>
      </c>
      <c r="D135" s="864">
        <f t="shared" si="792"/>
      </c>
      <c r="E135" s="894">
        <v>1759.71</v>
      </c>
      <c r="F135" s="894">
        <v>3217.69</v>
      </c>
      <c r="G135" s="851">
        <v>4</v>
      </c>
      <c r="H135" s="852">
        <v>9842.86</v>
      </c>
      <c r="I135" s="851">
        <v>1</v>
      </c>
      <c r="J135" s="852">
        <v>5096.52</v>
      </c>
      <c r="K135" s="851">
        <f t="shared" si="457"/>
      </c>
      <c r="L135" s="852">
        <f t="shared" si="609"/>
      </c>
      <c r="M135" s="853">
        <f t="shared" si="377"/>
      </c>
      <c r="N135" s="854">
        <v>5</v>
      </c>
      <c r="O135" s="853">
        <f t="shared" si="315"/>
      </c>
      <c r="P135" s="853">
        <f t="shared" si="150"/>
      </c>
      <c r="Q135" s="853">
        <f t="shared" si="68"/>
      </c>
      <c r="R135" s="853">
        <f t="shared" si="5"/>
      </c>
      <c r="S135" s="855">
        <f t="shared" si="988"/>
      </c>
      <c r="T135" s="855">
        <f t="shared" si="926"/>
      </c>
      <c r="U135" s="855">
        <f t="shared" si="743"/>
      </c>
      <c r="V135" s="855">
        <f t="shared" si="408"/>
      </c>
      <c r="W135" s="856">
        <f t="shared" si="346"/>
      </c>
      <c r="X135" s="857">
        <v>0.0175</v>
      </c>
      <c r="Y135" s="858">
        <v>44</v>
      </c>
      <c r="Z135" s="853">
        <f t="shared" si="284"/>
      </c>
      <c r="AA135" s="860">
        <v>45878</v>
      </c>
      <c r="AB135" s="860">
        <v>555</v>
      </c>
      <c r="AC135" s="860">
        <v>135</v>
      </c>
      <c r="AD135" s="860">
        <v>575</v>
      </c>
      <c r="AE135" s="860">
        <v>60</v>
      </c>
      <c r="AF135" s="860">
        <v>7</v>
      </c>
      <c r="AG135" s="860">
        <v>2</v>
      </c>
      <c r="AH135" s="858">
        <v>46</v>
      </c>
      <c r="AI135" s="853">
        <f t="shared" si="99"/>
      </c>
      <c r="AJ135" s="853">
        <f t="shared" si="37"/>
      </c>
      <c r="AK135" s="861" t="s">
        <v>524</v>
      </c>
      <c r="AL135" s="862" t="s">
        <v>530</v>
      </c>
      <c r="AM135" s="862">
        <v>204</v>
      </c>
    </row>
    <row r="136">
      <c r="A136" s="845"/>
      <c r="B136" s="866" t="s">
        <v>527</v>
      </c>
      <c r="C136" s="866"/>
      <c r="D136" s="867">
        <f>SUM(D131:D135)</f>
      </c>
      <c r="E136" s="897">
        <f>SUM(E131:E135)</f>
      </c>
      <c r="F136" s="897">
        <f>SUM(F131:F135)</f>
      </c>
      <c r="G136" s="889">
        <f>SUM(G131:G135)</f>
      </c>
      <c r="H136" s="890">
        <f>SUM(H131:H135)</f>
      </c>
      <c r="I136" s="889">
        <f>SUM(I131:I135)</f>
      </c>
      <c r="J136" s="890">
        <f>SUM(J131:J135)</f>
      </c>
      <c r="K136" s="891">
        <f>SUM(K131:K135)</f>
      </c>
      <c r="L136" s="897">
        <f>SUM(L131:L135)</f>
      </c>
      <c r="M136" s="868">
        <f t="shared" si="377"/>
      </c>
      <c r="N136" s="889">
        <f>SUM(N131:N135)</f>
      </c>
      <c r="O136" s="868">
        <f t="shared" si="315"/>
      </c>
      <c r="P136" s="868">
        <f>D136/N136</f>
      </c>
      <c r="Q136" s="868">
        <f t="shared" si="68"/>
      </c>
      <c r="R136" s="868">
        <f t="shared" si="5"/>
      </c>
      <c r="S136" s="869">
        <f t="shared" si="988"/>
      </c>
      <c r="T136" s="869">
        <f t="shared" si="926"/>
      </c>
      <c r="U136" s="869">
        <f t="shared" si="743"/>
      </c>
      <c r="V136" s="869">
        <f t="shared" si="408"/>
      </c>
      <c r="W136" s="870">
        <f t="shared" si="346"/>
      </c>
      <c r="X136" s="869">
        <f>AVERAGE(X131:X135)</f>
      </c>
      <c r="Y136" s="871">
        <f>AVERAGE(Y131:Y135)</f>
      </c>
      <c r="Z136" s="871">
        <f t="shared" si="284"/>
      </c>
      <c r="AA136" s="872">
        <f>SUM(AA131:AA135)</f>
      </c>
      <c r="AB136" s="872">
        <f>SUM(AB131:AB135)</f>
      </c>
      <c r="AC136" s="872">
        <f>SUM(AC131:AC135)</f>
      </c>
      <c r="AD136" s="872">
        <f>SUM(AD131:AD135)</f>
      </c>
      <c r="AE136" s="872">
        <f>SUM(AE131:AE135)</f>
      </c>
      <c r="AF136" s="872">
        <f>SUM(AF131:AF135)</f>
      </c>
      <c r="AG136" s="872">
        <f>SUM(AG131:AG135)</f>
      </c>
      <c r="AH136" s="872">
        <f>SUM(AH131:AH135)</f>
      </c>
      <c r="AI136" s="868">
        <f t="shared" si="99"/>
      </c>
      <c r="AJ136" s="873">
        <f t="shared" si="37"/>
      </c>
      <c r="AK136" s="874"/>
      <c r="AL136" s="874"/>
      <c r="AM136" s="870">
        <f>SUM(AM131:AM135)</f>
      </c>
    </row>
    <row r="137">
      <c r="A137" s="845"/>
      <c r="B137" s="893" t="s">
        <v>534</v>
      </c>
      <c r="C137" s="875" t="s">
        <v>536</v>
      </c>
      <c r="D137" s="864">
        <f t="shared" ref="D137:D141" si="793">E137+F137</f>
      </c>
      <c r="E137" s="894">
        <v>1785.32</v>
      </c>
      <c r="F137" s="894">
        <v>2969.53</v>
      </c>
      <c r="G137" s="851">
        <v>5</v>
      </c>
      <c r="H137" s="852">
        <v>11074.64</v>
      </c>
      <c r="I137" s="851">
        <v>1</v>
      </c>
      <c r="J137" s="852">
        <v>5096.52</v>
      </c>
      <c r="K137" s="851">
        <f t="shared" ref="K137:K141" si="458">G137+I137</f>
      </c>
      <c r="L137" s="852">
        <f t="shared" ref="L137:L141" si="610">H137+J137</f>
      </c>
      <c r="M137" s="853">
        <f t="shared" si="377"/>
      </c>
      <c r="N137" s="854">
        <v>5</v>
      </c>
      <c r="O137" s="853">
        <f t="shared" si="315"/>
      </c>
      <c r="P137" s="853">
        <f t="shared" ref="P137:P141" si="151">D137/K137</f>
      </c>
      <c r="Q137" s="853">
        <f t="shared" si="68"/>
      </c>
      <c r="R137" s="853">
        <f t="shared" si="5"/>
      </c>
      <c r="S137" s="855">
        <f t="shared" si="988"/>
      </c>
      <c r="T137" s="855">
        <f t="shared" si="926"/>
      </c>
      <c r="U137" s="855">
        <f t="shared" si="743"/>
      </c>
      <c r="V137" s="855">
        <f t="shared" si="408"/>
      </c>
      <c r="W137" s="856">
        <f t="shared" si="346"/>
      </c>
      <c r="X137" s="857">
        <v>0.0175</v>
      </c>
      <c r="Y137" s="858">
        <v>44</v>
      </c>
      <c r="Z137" s="853">
        <f t="shared" si="284"/>
      </c>
      <c r="AA137" s="860">
        <v>49803</v>
      </c>
      <c r="AB137" s="860">
        <v>618</v>
      </c>
      <c r="AC137" s="860">
        <v>177</v>
      </c>
      <c r="AD137" s="860">
        <v>599</v>
      </c>
      <c r="AE137" s="860">
        <v>66</v>
      </c>
      <c r="AF137" s="860">
        <v>6</v>
      </c>
      <c r="AG137" s="860">
        <v>0</v>
      </c>
      <c r="AH137" s="860">
        <v>36</v>
      </c>
      <c r="AI137" s="853">
        <f t="shared" si="99"/>
      </c>
      <c r="AJ137" s="853">
        <f t="shared" si="37"/>
      </c>
      <c r="AK137" s="861" t="s">
        <v>524</v>
      </c>
      <c r="AL137" s="862" t="s">
        <v>530</v>
      </c>
      <c r="AM137" s="862">
        <v>138</v>
      </c>
    </row>
    <row r="138">
      <c r="A138" s="845"/>
      <c r="B138" s="893" t="s">
        <v>534</v>
      </c>
      <c r="C138" s="875" t="s">
        <v>537</v>
      </c>
      <c r="D138" s="864">
        <f t="shared" si="793"/>
      </c>
      <c r="E138" s="894">
        <v>1482.04</v>
      </c>
      <c r="F138" s="894">
        <v>2802.08</v>
      </c>
      <c r="G138" s="851">
        <v>3</v>
      </c>
      <c r="H138" s="880">
        <v>5984.550000000003</v>
      </c>
      <c r="I138" s="850">
        <v>0</v>
      </c>
      <c r="J138" s="880">
        <v>0</v>
      </c>
      <c r="K138" s="851">
        <f t="shared" si="458"/>
      </c>
      <c r="L138" s="852">
        <f t="shared" si="610"/>
      </c>
      <c r="M138" s="853">
        <f t="shared" si="377"/>
      </c>
      <c r="N138" s="854">
        <v>3</v>
      </c>
      <c r="O138" s="853">
        <f t="shared" si="315"/>
      </c>
      <c r="P138" s="853">
        <f t="shared" si="151"/>
      </c>
      <c r="Q138" s="853">
        <f t="shared" si="68"/>
      </c>
      <c r="R138" s="853">
        <f t="shared" si="5"/>
      </c>
      <c r="S138" s="855">
        <f t="shared" si="988"/>
      </c>
      <c r="T138" s="855">
        <f t="shared" si="926"/>
      </c>
      <c r="U138" s="855">
        <f t="shared" si="743"/>
      </c>
      <c r="V138" s="855">
        <f t="shared" si="408"/>
      </c>
      <c r="W138" s="856">
        <f t="shared" si="346"/>
      </c>
      <c r="X138" s="857">
        <v>0.0275</v>
      </c>
      <c r="Y138" s="858">
        <v>47</v>
      </c>
      <c r="Z138" s="853">
        <f t="shared" si="284"/>
      </c>
      <c r="AA138" s="860">
        <v>50894</v>
      </c>
      <c r="AB138" s="860">
        <v>579</v>
      </c>
      <c r="AC138" s="860">
        <v>184</v>
      </c>
      <c r="AD138" s="860">
        <v>587</v>
      </c>
      <c r="AE138" s="860">
        <v>93</v>
      </c>
      <c r="AF138" s="860">
        <v>5</v>
      </c>
      <c r="AG138" s="860">
        <v>1</v>
      </c>
      <c r="AH138" s="860">
        <v>44</v>
      </c>
      <c r="AI138" s="853">
        <f t="shared" si="99"/>
      </c>
      <c r="AJ138" s="853">
        <f t="shared" si="37"/>
      </c>
      <c r="AK138" s="861" t="s">
        <v>524</v>
      </c>
      <c r="AL138" s="862" t="s">
        <v>530</v>
      </c>
      <c r="AM138" s="862">
        <v>61</v>
      </c>
    </row>
    <row r="139">
      <c r="A139" s="845"/>
      <c r="B139" s="893" t="s">
        <v>534</v>
      </c>
      <c r="C139" s="875" t="s">
        <v>538</v>
      </c>
      <c r="D139" s="864">
        <f t="shared" si="793"/>
      </c>
      <c r="E139" s="894">
        <v>1600.51</v>
      </c>
      <c r="F139" s="894">
        <v>3074.31</v>
      </c>
      <c r="G139" s="850">
        <v>6</v>
      </c>
      <c r="H139" s="880">
        <v>15064.119999999995</v>
      </c>
      <c r="I139" s="850">
        <v>0</v>
      </c>
      <c r="J139" s="880">
        <v>0</v>
      </c>
      <c r="K139" s="851">
        <f t="shared" si="458"/>
      </c>
      <c r="L139" s="852">
        <f t="shared" si="610"/>
      </c>
      <c r="M139" s="853">
        <f t="shared" si="377"/>
      </c>
      <c r="N139" s="854">
        <v>6</v>
      </c>
      <c r="O139" s="853">
        <f t="shared" si="315"/>
      </c>
      <c r="P139" s="853">
        <f t="shared" si="151"/>
      </c>
      <c r="Q139" s="853">
        <f t="shared" si="68"/>
      </c>
      <c r="R139" s="853">
        <f t="shared" si="5"/>
      </c>
      <c r="S139" s="855">
        <f t="shared" si="988"/>
      </c>
      <c r="T139" s="855">
        <f t="shared" si="926"/>
      </c>
      <c r="U139" s="855">
        <f t="shared" si="743"/>
      </c>
      <c r="V139" s="855">
        <f t="shared" si="408"/>
      </c>
      <c r="W139" s="856">
        <f t="shared" si="346"/>
      </c>
      <c r="X139" s="857">
        <v>0.0193</v>
      </c>
      <c r="Y139" s="858">
        <v>49</v>
      </c>
      <c r="Z139" s="853">
        <f t="shared" si="284"/>
      </c>
      <c r="AA139" s="860">
        <v>57176</v>
      </c>
      <c r="AB139" s="860">
        <v>647</v>
      </c>
      <c r="AC139" s="860">
        <v>180</v>
      </c>
      <c r="AD139" s="860">
        <v>677</v>
      </c>
      <c r="AE139" s="860">
        <v>65</v>
      </c>
      <c r="AF139" s="860">
        <v>6</v>
      </c>
      <c r="AG139" s="860">
        <v>2</v>
      </c>
      <c r="AH139" s="860">
        <v>54</v>
      </c>
      <c r="AI139" s="853">
        <f t="shared" si="99"/>
      </c>
      <c r="AJ139" s="853">
        <f t="shared" si="37"/>
      </c>
      <c r="AK139" s="861" t="s">
        <v>524</v>
      </c>
      <c r="AL139" s="862" t="s">
        <v>530</v>
      </c>
      <c r="AM139" s="862">
        <v>67</v>
      </c>
    </row>
    <row r="140">
      <c r="A140" s="845"/>
      <c r="B140" s="893" t="s">
        <v>534</v>
      </c>
      <c r="C140" s="875" t="s">
        <v>541</v>
      </c>
      <c r="D140" s="864">
        <f t="shared" si="793"/>
      </c>
      <c r="E140" s="896">
        <v>1554.36</v>
      </c>
      <c r="F140" s="894">
        <v>2421.01</v>
      </c>
      <c r="G140" s="851">
        <v>6</v>
      </c>
      <c r="H140" s="880">
        <v>15579.450000000012</v>
      </c>
      <c r="I140" s="850">
        <v>0</v>
      </c>
      <c r="J140" s="880">
        <v>0</v>
      </c>
      <c r="K140" s="851">
        <f t="shared" si="458"/>
      </c>
      <c r="L140" s="852">
        <f t="shared" si="610"/>
      </c>
      <c r="M140" s="853">
        <f t="shared" si="377"/>
      </c>
      <c r="N140" s="854">
        <v>6</v>
      </c>
      <c r="O140" s="853">
        <f t="shared" si="315"/>
      </c>
      <c r="P140" s="853">
        <f t="shared" si="151"/>
      </c>
      <c r="Q140" s="853">
        <f t="shared" si="68"/>
      </c>
      <c r="R140" s="853">
        <f t="shared" si="5"/>
      </c>
      <c r="S140" s="855">
        <f t="shared" si="988"/>
      </c>
      <c r="T140" s="855">
        <f t="shared" si="926"/>
      </c>
      <c r="U140" s="855">
        <f t="shared" si="743"/>
      </c>
      <c r="V140" s="855">
        <f t="shared" si="408"/>
      </c>
      <c r="W140" s="856">
        <f t="shared" si="346"/>
      </c>
      <c r="X140" s="857">
        <v>0.0301</v>
      </c>
      <c r="Y140" s="858">
        <v>50</v>
      </c>
      <c r="Z140" s="853">
        <f t="shared" si="284"/>
      </c>
      <c r="AA140" s="860">
        <v>41589</v>
      </c>
      <c r="AB140" s="860">
        <v>514</v>
      </c>
      <c r="AC140" s="860">
        <v>139</v>
      </c>
      <c r="AD140" s="860">
        <v>556</v>
      </c>
      <c r="AE140" s="860">
        <v>54</v>
      </c>
      <c r="AF140" s="860">
        <v>6</v>
      </c>
      <c r="AG140" s="860">
        <v>0</v>
      </c>
      <c r="AH140" s="860">
        <v>47</v>
      </c>
      <c r="AI140" s="853">
        <f t="shared" si="99"/>
      </c>
      <c r="AJ140" s="853">
        <f t="shared" si="37"/>
      </c>
      <c r="AK140" s="861" t="s">
        <v>524</v>
      </c>
      <c r="AL140" s="862" t="s">
        <v>530</v>
      </c>
      <c r="AM140" s="862">
        <v>21</v>
      </c>
    </row>
    <row r="141">
      <c r="A141" s="845"/>
      <c r="B141" s="893" t="s">
        <v>534</v>
      </c>
      <c r="C141" s="875" t="s">
        <v>542</v>
      </c>
      <c r="D141" s="864">
        <f t="shared" si="793"/>
      </c>
      <c r="E141" s="894">
        <v>1511.17</v>
      </c>
      <c r="F141" s="894">
        <v>2489.55</v>
      </c>
      <c r="G141" s="850">
        <v>9</v>
      </c>
      <c r="H141" s="880">
        <v>18917.01999999999</v>
      </c>
      <c r="I141" s="850">
        <v>1</v>
      </c>
      <c r="J141" s="880">
        <v>5096.52</v>
      </c>
      <c r="K141" s="851">
        <f t="shared" si="458"/>
      </c>
      <c r="L141" s="852">
        <f t="shared" si="610"/>
      </c>
      <c r="M141" s="853">
        <f t="shared" si="377"/>
      </c>
      <c r="N141" s="854">
        <v>9</v>
      </c>
      <c r="O141" s="853">
        <f t="shared" si="315"/>
      </c>
      <c r="P141" s="853">
        <f t="shared" si="151"/>
      </c>
      <c r="Q141" s="853">
        <f t="shared" si="68"/>
      </c>
      <c r="R141" s="853">
        <f t="shared" si="5"/>
      </c>
      <c r="S141" s="855">
        <f t="shared" si="988"/>
      </c>
      <c r="T141" s="855">
        <f t="shared" si="926"/>
      </c>
      <c r="U141" s="855">
        <f t="shared" si="743"/>
      </c>
      <c r="V141" s="855">
        <f t="shared" si="408"/>
      </c>
      <c r="W141" s="856">
        <f t="shared" si="346"/>
      </c>
      <c r="X141" s="857">
        <v>0.0199</v>
      </c>
      <c r="Y141" s="858">
        <v>51</v>
      </c>
      <c r="Z141" s="853">
        <f t="shared" si="284"/>
      </c>
      <c r="AA141" s="860">
        <v>43293</v>
      </c>
      <c r="AB141" s="860">
        <v>526</v>
      </c>
      <c r="AC141" s="860">
        <v>137</v>
      </c>
      <c r="AD141" s="860">
        <v>542</v>
      </c>
      <c r="AE141" s="860">
        <v>97</v>
      </c>
      <c r="AF141" s="860">
        <v>5</v>
      </c>
      <c r="AG141" s="860">
        <v>1</v>
      </c>
      <c r="AH141" s="860">
        <v>34</v>
      </c>
      <c r="AI141" s="853">
        <f t="shared" si="99"/>
      </c>
      <c r="AJ141" s="853">
        <f t="shared" si="37"/>
      </c>
      <c r="AK141" s="861" t="s">
        <v>524</v>
      </c>
      <c r="AL141" s="862" t="s">
        <v>530</v>
      </c>
      <c r="AM141" s="862">
        <v>29</v>
      </c>
    </row>
    <row r="142">
      <c r="A142" s="845"/>
      <c r="B142" s="866" t="s">
        <v>527</v>
      </c>
      <c r="C142" s="866"/>
      <c r="D142" s="867">
        <f>SUM(D137:D141)</f>
      </c>
      <c r="E142" s="867">
        <f>SUM(E137:E141)</f>
      </c>
      <c r="F142" s="867">
        <f>SUM(F137:F141)</f>
      </c>
      <c r="G142" s="889">
        <f>SUM(G137:G141)</f>
      </c>
      <c r="H142" s="890">
        <f>SUM(H137:H141)</f>
      </c>
      <c r="I142" s="889">
        <f>SUM(I137:I141)</f>
      </c>
      <c r="J142" s="890">
        <f>SUM(J137:J141)</f>
      </c>
      <c r="K142" s="912">
        <f>SUM(K137:K141)</f>
      </c>
      <c r="L142" s="867">
        <f>SUM(L137:L141)</f>
      </c>
      <c r="M142" s="868">
        <f t="shared" si="377"/>
      </c>
      <c r="N142" s="889">
        <f>SUM(N137:N141)</f>
      </c>
      <c r="O142" s="868">
        <f t="shared" si="315"/>
      </c>
      <c r="P142" s="868">
        <f>D142/N142</f>
      </c>
      <c r="Q142" s="868">
        <f t="shared" si="68"/>
      </c>
      <c r="R142" s="868">
        <f t="shared" si="5"/>
      </c>
      <c r="S142" s="869">
        <f t="shared" si="988"/>
      </c>
      <c r="T142" s="869">
        <f t="shared" si="926"/>
      </c>
      <c r="U142" s="869">
        <f t="shared" si="743"/>
      </c>
      <c r="V142" s="869">
        <f t="shared" si="408"/>
      </c>
      <c r="W142" s="870">
        <f t="shared" si="346"/>
      </c>
      <c r="X142" s="869">
        <f>AVERAGE(X137:X141)</f>
      </c>
      <c r="Y142" s="871">
        <f>AVERAGE(Y137:Y141)</f>
      </c>
      <c r="Z142" s="871">
        <f t="shared" si="284"/>
      </c>
      <c r="AA142" s="872">
        <f>SUM(AA137:AA141)</f>
      </c>
      <c r="AB142" s="872">
        <f>SUM(AB137:AB141)</f>
      </c>
      <c r="AC142" s="872">
        <f>SUM(AC137:AC141)</f>
      </c>
      <c r="AD142" s="872">
        <f>SUM(AD137:AD141)</f>
      </c>
      <c r="AE142" s="872">
        <f>SUM(AE137:AE141)</f>
      </c>
      <c r="AF142" s="872">
        <f>SUM(AF137:AF141)</f>
      </c>
      <c r="AG142" s="872">
        <f>SUM(AG137:AG141)</f>
      </c>
      <c r="AH142" s="872">
        <f>SUM(AH137:AH141)</f>
      </c>
      <c r="AI142" s="868">
        <f t="shared" si="99"/>
      </c>
      <c r="AJ142" s="873">
        <f t="shared" si="37"/>
      </c>
      <c r="AK142" s="874"/>
      <c r="AL142" s="874"/>
      <c r="AM142" s="872">
        <f>SUM(AM137:AM141)</f>
      </c>
    </row>
    <row r="143">
      <c r="A143" s="845"/>
      <c r="B143" s="893" t="s">
        <v>528</v>
      </c>
      <c r="C143" s="875" t="s">
        <v>544</v>
      </c>
      <c r="D143" s="864">
        <f t="shared" ref="D143:D147" si="794">E143+F143</f>
      </c>
      <c r="E143" s="894">
        <v>1512.44</v>
      </c>
      <c r="F143" s="894">
        <v>3007.14</v>
      </c>
      <c r="G143" s="851">
        <v>0</v>
      </c>
      <c r="H143" s="852">
        <v>0</v>
      </c>
      <c r="I143" s="851">
        <v>0</v>
      </c>
      <c r="J143" s="852">
        <v>0</v>
      </c>
      <c r="K143" s="851">
        <f t="shared" ref="K143:K147" si="459">G143+I143</f>
      </c>
      <c r="L143" s="852">
        <f t="shared" ref="L143:L147" si="611">H143+J143</f>
      </c>
      <c r="M143" s="853">
        <f t="shared" si="377"/>
      </c>
      <c r="N143" s="854">
        <v>0</v>
      </c>
      <c r="O143" s="853">
        <f t="shared" si="315"/>
      </c>
      <c r="P143" s="853">
        <f t="shared" ref="P143:P147" si="152">D143/K143</f>
      </c>
      <c r="Q143" s="853">
        <f t="shared" si="68"/>
      </c>
      <c r="R143" s="853">
        <f t="shared" si="5"/>
      </c>
      <c r="S143" s="855">
        <f t="shared" si="988"/>
      </c>
      <c r="T143" s="855">
        <f t="shared" si="926"/>
      </c>
      <c r="U143" s="855">
        <f t="shared" si="743"/>
      </c>
      <c r="V143" s="855">
        <f t="shared" si="408"/>
      </c>
      <c r="W143" s="856">
        <f t="shared" si="346"/>
      </c>
      <c r="X143" s="857">
        <v>0.023</v>
      </c>
      <c r="Y143" s="858">
        <v>51</v>
      </c>
      <c r="Z143" s="853">
        <f t="shared" si="284"/>
      </c>
      <c r="AA143" s="860">
        <v>42826</v>
      </c>
      <c r="AB143" s="860">
        <v>511</v>
      </c>
      <c r="AC143" s="860">
        <v>143</v>
      </c>
      <c r="AD143" s="860">
        <v>507</v>
      </c>
      <c r="AE143" s="860">
        <v>44</v>
      </c>
      <c r="AF143" s="860">
        <v>3</v>
      </c>
      <c r="AG143" s="860">
        <v>3</v>
      </c>
      <c r="AH143" s="860">
        <v>37</v>
      </c>
      <c r="AI143" s="853">
        <f t="shared" si="99"/>
      </c>
      <c r="AJ143" s="853">
        <f t="shared" si="37"/>
      </c>
      <c r="AK143" s="861" t="s">
        <v>545</v>
      </c>
      <c r="AL143" s="862" t="s">
        <v>525</v>
      </c>
      <c r="AM143" s="862">
        <v>83</v>
      </c>
    </row>
    <row r="144">
      <c r="A144" s="845"/>
      <c r="B144" s="893" t="s">
        <v>528</v>
      </c>
      <c r="C144" s="875" t="s">
        <v>546</v>
      </c>
      <c r="D144" s="864">
        <f t="shared" si="794"/>
      </c>
      <c r="E144" s="849">
        <v>1000.01</v>
      </c>
      <c r="F144" s="865">
        <v>2983.07</v>
      </c>
      <c r="G144" s="850">
        <v>4</v>
      </c>
      <c r="H144" s="880">
        <v>9092.660000000003</v>
      </c>
      <c r="I144" s="850">
        <v>0</v>
      </c>
      <c r="J144" s="880">
        <v>0</v>
      </c>
      <c r="K144" s="851">
        <f t="shared" si="459"/>
      </c>
      <c r="L144" s="852">
        <f t="shared" si="611"/>
      </c>
      <c r="M144" s="853">
        <f t="shared" si="377"/>
      </c>
      <c r="N144" s="854">
        <v>4</v>
      </c>
      <c r="O144" s="853">
        <f t="shared" si="315"/>
      </c>
      <c r="P144" s="853">
        <f t="shared" si="152"/>
      </c>
      <c r="Q144" s="853">
        <f t="shared" si="68"/>
      </c>
      <c r="R144" s="853">
        <f t="shared" si="5"/>
      </c>
      <c r="S144" s="855">
        <f t="shared" si="988"/>
      </c>
      <c r="T144" s="855">
        <f t="shared" si="926"/>
      </c>
      <c r="U144" s="855">
        <f t="shared" si="743"/>
      </c>
      <c r="V144" s="855">
        <f t="shared" si="408"/>
      </c>
      <c r="W144" s="856">
        <f t="shared" si="346"/>
      </c>
      <c r="X144" s="857">
        <v>0.0254</v>
      </c>
      <c r="Y144" s="858">
        <v>52</v>
      </c>
      <c r="Z144" s="853">
        <f t="shared" si="284"/>
      </c>
      <c r="AA144" s="860">
        <v>48183</v>
      </c>
      <c r="AB144" s="860">
        <v>485</v>
      </c>
      <c r="AC144" s="860">
        <v>138</v>
      </c>
      <c r="AD144" s="860">
        <v>496</v>
      </c>
      <c r="AE144" s="860">
        <v>68</v>
      </c>
      <c r="AF144" s="860">
        <v>6</v>
      </c>
      <c r="AG144" s="860">
        <v>0</v>
      </c>
      <c r="AH144" s="860">
        <v>35</v>
      </c>
      <c r="AI144" s="853">
        <f t="shared" si="99"/>
      </c>
      <c r="AJ144" s="853">
        <f t="shared" si="37"/>
      </c>
      <c r="AK144" s="861" t="s">
        <v>545</v>
      </c>
      <c r="AL144" s="862" t="s">
        <v>525</v>
      </c>
      <c r="AM144" s="862">
        <v>34</v>
      </c>
    </row>
    <row r="145">
      <c r="A145" s="845"/>
      <c r="B145" s="893" t="s">
        <v>528</v>
      </c>
      <c r="C145" s="875" t="s">
        <v>547</v>
      </c>
      <c r="D145" s="864">
        <f t="shared" si="794"/>
      </c>
      <c r="E145" s="865">
        <v>1499.99</v>
      </c>
      <c r="F145" s="849">
        <v>2917.31</v>
      </c>
      <c r="G145" s="850">
        <v>4</v>
      </c>
      <c r="H145" s="852">
        <v>8532.820000000007</v>
      </c>
      <c r="I145" s="850">
        <v>0</v>
      </c>
      <c r="J145" s="880">
        <v>0</v>
      </c>
      <c r="K145" s="851">
        <f t="shared" si="459"/>
      </c>
      <c r="L145" s="852">
        <f t="shared" si="611"/>
      </c>
      <c r="M145" s="853">
        <f t="shared" si="377"/>
      </c>
      <c r="N145" s="854">
        <v>4</v>
      </c>
      <c r="O145" s="853">
        <f t="shared" si="315"/>
      </c>
      <c r="P145" s="853">
        <f t="shared" si="152"/>
      </c>
      <c r="Q145" s="853">
        <f t="shared" si="68"/>
      </c>
      <c r="R145" s="853">
        <f t="shared" si="5"/>
      </c>
      <c r="S145" s="855">
        <f t="shared" si="988"/>
      </c>
      <c r="T145" s="855">
        <f t="shared" si="926"/>
      </c>
      <c r="U145" s="855">
        <f t="shared" si="743"/>
      </c>
      <c r="V145" s="855">
        <f t="shared" si="408"/>
      </c>
      <c r="W145" s="856">
        <f t="shared" si="346"/>
      </c>
      <c r="X145" s="857">
        <v>0.018</v>
      </c>
      <c r="Y145" s="858">
        <v>52</v>
      </c>
      <c r="Z145" s="853">
        <f t="shared" si="284"/>
      </c>
      <c r="AA145" s="860">
        <v>46791</v>
      </c>
      <c r="AB145" s="860">
        <v>586</v>
      </c>
      <c r="AC145" s="860">
        <v>132</v>
      </c>
      <c r="AD145" s="860">
        <v>603</v>
      </c>
      <c r="AE145" s="860">
        <v>98</v>
      </c>
      <c r="AF145" s="860">
        <v>3</v>
      </c>
      <c r="AG145" s="860">
        <v>2</v>
      </c>
      <c r="AH145" s="860">
        <v>36</v>
      </c>
      <c r="AI145" s="853">
        <f t="shared" si="99"/>
      </c>
      <c r="AJ145" s="853">
        <f t="shared" si="37"/>
      </c>
      <c r="AK145" s="861" t="s">
        <v>545</v>
      </c>
      <c r="AL145" s="862" t="s">
        <v>525</v>
      </c>
      <c r="AM145" s="862">
        <v>47</v>
      </c>
    </row>
    <row r="146">
      <c r="A146" s="845"/>
      <c r="B146" s="893" t="s">
        <v>528</v>
      </c>
      <c r="C146" s="875" t="s">
        <v>548</v>
      </c>
      <c r="D146" s="864">
        <f t="shared" si="794"/>
      </c>
      <c r="E146" s="865">
        <v>1441.96</v>
      </c>
      <c r="F146" s="849">
        <v>3089.26</v>
      </c>
      <c r="G146" s="851">
        <v>9</v>
      </c>
      <c r="H146" s="852">
        <v>20030.26999999999</v>
      </c>
      <c r="I146" s="851">
        <v>0</v>
      </c>
      <c r="J146" s="852">
        <v>0</v>
      </c>
      <c r="K146" s="851">
        <f t="shared" si="459"/>
      </c>
      <c r="L146" s="852">
        <f t="shared" si="611"/>
      </c>
      <c r="M146" s="853">
        <f t="shared" si="377"/>
      </c>
      <c r="N146" s="854">
        <v>7</v>
      </c>
      <c r="O146" s="853">
        <f t="shared" si="315"/>
      </c>
      <c r="P146" s="853">
        <f t="shared" si="152"/>
      </c>
      <c r="Q146" s="853">
        <f t="shared" si="68"/>
      </c>
      <c r="R146" s="853">
        <f t="shared" si="5"/>
      </c>
      <c r="S146" s="855">
        <f t="shared" si="988"/>
      </c>
      <c r="T146" s="855">
        <f t="shared" si="926"/>
      </c>
      <c r="U146" s="855">
        <f t="shared" si="743"/>
      </c>
      <c r="V146" s="855">
        <f t="shared" si="408"/>
      </c>
      <c r="W146" s="856">
        <f t="shared" si="346"/>
      </c>
      <c r="X146" s="857">
        <v>0.0243</v>
      </c>
      <c r="Y146" s="858">
        <v>53</v>
      </c>
      <c r="Z146" s="853">
        <f t="shared" si="284"/>
      </c>
      <c r="AA146" s="860">
        <v>58922</v>
      </c>
      <c r="AB146" s="860">
        <v>612</v>
      </c>
      <c r="AC146" s="860">
        <v>162</v>
      </c>
      <c r="AD146" s="860">
        <v>641</v>
      </c>
      <c r="AE146" s="860">
        <v>83</v>
      </c>
      <c r="AF146" s="860">
        <v>12</v>
      </c>
      <c r="AG146" s="860">
        <v>6</v>
      </c>
      <c r="AH146" s="860">
        <v>62</v>
      </c>
      <c r="AI146" s="853">
        <f t="shared" si="99"/>
      </c>
      <c r="AJ146" s="853">
        <f t="shared" si="37"/>
      </c>
      <c r="AK146" s="861" t="s">
        <v>545</v>
      </c>
      <c r="AL146" s="862" t="s">
        <v>525</v>
      </c>
      <c r="AM146" s="862">
        <v>34</v>
      </c>
    </row>
    <row r="147">
      <c r="A147" s="845"/>
      <c r="B147" s="893" t="s">
        <v>528</v>
      </c>
      <c r="C147" s="875" t="s">
        <v>549</v>
      </c>
      <c r="D147" s="864">
        <f t="shared" si="794"/>
      </c>
      <c r="E147" s="865">
        <v>1596.23</v>
      </c>
      <c r="F147" s="849">
        <v>2967.15</v>
      </c>
      <c r="G147" s="851">
        <v>5</v>
      </c>
      <c r="H147" s="852">
        <v>11911.5</v>
      </c>
      <c r="I147" s="850">
        <v>1</v>
      </c>
      <c r="J147" s="880">
        <v>6216.209999999999</v>
      </c>
      <c r="K147" s="851">
        <f t="shared" si="459"/>
      </c>
      <c r="L147" s="852">
        <f t="shared" si="611"/>
      </c>
      <c r="M147" s="853">
        <f t="shared" si="377"/>
      </c>
      <c r="N147" s="854">
        <v>6</v>
      </c>
      <c r="O147" s="853">
        <f t="shared" si="315"/>
      </c>
      <c r="P147" s="853">
        <f t="shared" si="152"/>
      </c>
      <c r="Q147" s="853">
        <f t="shared" si="68"/>
      </c>
      <c r="R147" s="853">
        <f t="shared" si="5"/>
      </c>
      <c r="S147" s="855">
        <f t="shared" si="988"/>
      </c>
      <c r="T147" s="855">
        <f t="shared" si="926"/>
      </c>
      <c r="U147" s="855">
        <f t="shared" si="743"/>
      </c>
      <c r="V147" s="855">
        <f t="shared" si="408"/>
      </c>
      <c r="W147" s="856">
        <f t="shared" si="346"/>
      </c>
      <c r="X147" s="857">
        <v>0.0169</v>
      </c>
      <c r="Y147" s="858">
        <v>53</v>
      </c>
      <c r="Z147" s="853">
        <f t="shared" si="284"/>
      </c>
      <c r="AA147" s="860">
        <v>43282</v>
      </c>
      <c r="AB147" s="860">
        <v>444</v>
      </c>
      <c r="AC147" s="860">
        <v>130</v>
      </c>
      <c r="AD147" s="860">
        <v>414</v>
      </c>
      <c r="AE147" s="860">
        <v>72</v>
      </c>
      <c r="AF147" s="860">
        <v>3</v>
      </c>
      <c r="AG147" s="860">
        <v>1</v>
      </c>
      <c r="AH147" s="860">
        <v>35</v>
      </c>
      <c r="AI147" s="853">
        <f t="shared" si="99"/>
      </c>
      <c r="AJ147" s="853">
        <f t="shared" si="37"/>
      </c>
      <c r="AK147" s="861" t="s">
        <v>545</v>
      </c>
      <c r="AL147" s="862" t="s">
        <v>525</v>
      </c>
      <c r="AM147" s="862">
        <v>26</v>
      </c>
    </row>
    <row r="148">
      <c r="A148" s="845"/>
      <c r="B148" s="866" t="s">
        <v>527</v>
      </c>
      <c r="C148" s="866"/>
      <c r="D148" s="867">
        <f>SUM(D143:D147)</f>
      </c>
      <c r="E148" s="867">
        <f>SUM(E143:E147)</f>
      </c>
      <c r="F148" s="867">
        <f>SUM(F143:F147)</f>
      </c>
      <c r="G148" s="889">
        <f>SUM(G143:G147)</f>
      </c>
      <c r="H148" s="890">
        <f>SUM(H143:H147)</f>
      </c>
      <c r="I148" s="889">
        <f>SUM(I143:I147)</f>
      </c>
      <c r="J148" s="890">
        <f>SUM(J143:J147)</f>
      </c>
      <c r="K148" s="912">
        <f>SUM(K143:K147)</f>
      </c>
      <c r="L148" s="867">
        <f>SUM(L143:L147)</f>
      </c>
      <c r="M148" s="868">
        <f t="shared" si="377"/>
      </c>
      <c r="N148" s="889">
        <f>SUM(N143:N147)</f>
      </c>
      <c r="O148" s="868">
        <f t="shared" si="315"/>
      </c>
      <c r="P148" s="868">
        <f>D148/N148</f>
      </c>
      <c r="Q148" s="868">
        <f t="shared" si="68"/>
      </c>
      <c r="R148" s="868">
        <f t="shared" si="5"/>
      </c>
      <c r="S148" s="869">
        <f t="shared" si="988"/>
      </c>
      <c r="T148" s="869">
        <f t="shared" si="926"/>
      </c>
      <c r="U148" s="869">
        <f t="shared" si="743"/>
      </c>
      <c r="V148" s="869">
        <f t="shared" si="408"/>
      </c>
      <c r="W148" s="870">
        <f t="shared" si="346"/>
      </c>
      <c r="X148" s="869">
        <f>AVERAGE(X143:X147)</f>
      </c>
      <c r="Y148" s="871">
        <f>AVERAGE(Y143:Y147)</f>
      </c>
      <c r="Z148" s="871">
        <f t="shared" si="284"/>
      </c>
      <c r="AA148" s="872">
        <f>SUM(AA143:AA147)</f>
      </c>
      <c r="AB148" s="872">
        <f>SUM(AB143:AB147)</f>
      </c>
      <c r="AC148" s="872">
        <f>SUM(AC143:AC147)</f>
      </c>
      <c r="AD148" s="872">
        <f>SUM(AD143:AD147)</f>
      </c>
      <c r="AE148" s="872">
        <f>SUM(AE143:AE147)</f>
      </c>
      <c r="AF148" s="872">
        <f>SUM(AF143:AF147)</f>
      </c>
      <c r="AG148" s="872">
        <f>SUM(AG143:AG147)</f>
      </c>
      <c r="AH148" s="872">
        <f>SUM(AH143:AH147)</f>
      </c>
      <c r="AI148" s="868">
        <f t="shared" si="99"/>
      </c>
      <c r="AJ148" s="873">
        <f t="shared" si="37"/>
      </c>
      <c r="AK148" s="874"/>
      <c r="AL148" s="874"/>
      <c r="AM148" s="872">
        <f>SUM(AM143:AM147)</f>
      </c>
    </row>
    <row r="149">
      <c r="A149" s="845"/>
      <c r="B149" s="893" t="s">
        <v>543</v>
      </c>
      <c r="C149" s="875" t="s">
        <v>551</v>
      </c>
      <c r="D149" s="864">
        <f t="shared" ref="D149:D151" si="795">E149+F149</f>
      </c>
      <c r="E149" s="849">
        <v>1461.8600000000001</v>
      </c>
      <c r="F149" s="849">
        <v>2548.63</v>
      </c>
      <c r="G149" s="851">
        <v>6</v>
      </c>
      <c r="H149" s="880">
        <v>11790.540000000008</v>
      </c>
      <c r="I149" s="850">
        <v>0</v>
      </c>
      <c r="J149" s="880">
        <v>0</v>
      </c>
      <c r="K149" s="851">
        <f t="shared" ref="K149:K151" si="460">G149+I149</f>
      </c>
      <c r="L149" s="852">
        <f t="shared" ref="L149:L151" si="612">H149+J149</f>
      </c>
      <c r="M149" s="853">
        <f t="shared" si="377"/>
      </c>
      <c r="N149" s="854">
        <v>4</v>
      </c>
      <c r="O149" s="853">
        <f t="shared" si="315"/>
      </c>
      <c r="P149" s="853">
        <f t="shared" ref="P149:P151" si="153">D149/K149</f>
      </c>
      <c r="Q149" s="853">
        <f t="shared" si="68"/>
      </c>
      <c r="R149" s="853">
        <f t="shared" si="5"/>
      </c>
      <c r="S149" s="855">
        <f t="shared" si="988"/>
      </c>
      <c r="T149" s="855">
        <f t="shared" si="926"/>
      </c>
      <c r="U149" s="855">
        <f t="shared" si="743"/>
      </c>
      <c r="V149" s="855">
        <f t="shared" si="408"/>
      </c>
      <c r="W149" s="856">
        <f t="shared" si="346"/>
      </c>
      <c r="X149" s="857">
        <v>0.0215</v>
      </c>
      <c r="Y149" s="858">
        <v>54</v>
      </c>
      <c r="Z149" s="853">
        <f t="shared" si="284"/>
      </c>
      <c r="AA149" s="860">
        <v>58148</v>
      </c>
      <c r="AB149" s="860">
        <v>603</v>
      </c>
      <c r="AC149" s="860">
        <v>178</v>
      </c>
      <c r="AD149" s="860">
        <v>615</v>
      </c>
      <c r="AE149" s="860">
        <v>74</v>
      </c>
      <c r="AF149" s="860">
        <v>6</v>
      </c>
      <c r="AG149" s="860">
        <v>3</v>
      </c>
      <c r="AH149" s="860">
        <v>50</v>
      </c>
      <c r="AI149" s="853">
        <f t="shared" si="99"/>
      </c>
      <c r="AJ149" s="853">
        <f t="shared" si="37"/>
      </c>
      <c r="AK149" s="861" t="s">
        <v>545</v>
      </c>
      <c r="AL149" s="862" t="s">
        <v>525</v>
      </c>
      <c r="AM149" s="862">
        <v>32</v>
      </c>
    </row>
    <row r="150">
      <c r="A150" s="845"/>
      <c r="B150" s="893" t="s">
        <v>543</v>
      </c>
      <c r="C150" s="875" t="s">
        <v>552</v>
      </c>
      <c r="D150" s="864">
        <f t="shared" si="795"/>
      </c>
      <c r="E150" s="849">
        <v>1499.95</v>
      </c>
      <c r="F150" s="849">
        <v>3466.82</v>
      </c>
      <c r="G150" s="850">
        <v>6</v>
      </c>
      <c r="H150" s="880">
        <v>13629.329999999987</v>
      </c>
      <c r="I150" s="850">
        <v>0</v>
      </c>
      <c r="J150" s="880">
        <v>0</v>
      </c>
      <c r="K150" s="851">
        <f t="shared" si="460"/>
      </c>
      <c r="L150" s="852">
        <f t="shared" si="612"/>
      </c>
      <c r="M150" s="853">
        <f t="shared" si="377"/>
      </c>
      <c r="N150" s="854">
        <v>6</v>
      </c>
      <c r="O150" s="853">
        <f t="shared" si="315"/>
      </c>
      <c r="P150" s="853">
        <f t="shared" si="153"/>
      </c>
      <c r="Q150" s="853">
        <f t="shared" si="68"/>
      </c>
      <c r="R150" s="853">
        <f t="shared" si="5"/>
      </c>
      <c r="S150" s="855">
        <f t="shared" si="988"/>
      </c>
      <c r="T150" s="855">
        <f t="shared" si="926"/>
      </c>
      <c r="U150" s="855">
        <f t="shared" si="743"/>
      </c>
      <c r="V150" s="855">
        <f t="shared" si="408"/>
      </c>
      <c r="W150" s="856">
        <f t="shared" si="346"/>
      </c>
      <c r="X150" s="857">
        <v>0.0172</v>
      </c>
      <c r="Y150" s="858">
        <v>54</v>
      </c>
      <c r="Z150" s="853">
        <f t="shared" si="284"/>
      </c>
      <c r="AA150" s="860">
        <v>58739</v>
      </c>
      <c r="AB150" s="860">
        <v>778</v>
      </c>
      <c r="AC150" s="860">
        <v>159</v>
      </c>
      <c r="AD150" s="860">
        <v>791</v>
      </c>
      <c r="AE150" s="860">
        <v>66</v>
      </c>
      <c r="AF150" s="860">
        <v>11</v>
      </c>
      <c r="AG150" s="860">
        <v>2</v>
      </c>
      <c r="AH150" s="860">
        <v>48</v>
      </c>
      <c r="AI150" s="853">
        <f t="shared" si="99"/>
      </c>
      <c r="AJ150" s="853">
        <f t="shared" si="37"/>
      </c>
      <c r="AK150" s="861" t="s">
        <v>545</v>
      </c>
      <c r="AL150" s="862" t="s">
        <v>525</v>
      </c>
      <c r="AM150" s="862">
        <v>29</v>
      </c>
    </row>
    <row r="151">
      <c r="A151" s="845"/>
      <c r="B151" s="893" t="s">
        <v>543</v>
      </c>
      <c r="C151" s="875" t="s">
        <v>553</v>
      </c>
      <c r="D151" s="864">
        <f t="shared" si="795"/>
      </c>
      <c r="E151" s="865">
        <v>1229.57</v>
      </c>
      <c r="F151" s="849">
        <v>2986.75</v>
      </c>
      <c r="G151" s="850">
        <v>6</v>
      </c>
      <c r="H151" s="852">
        <v>13629.339999999997</v>
      </c>
      <c r="I151" s="850">
        <v>0</v>
      </c>
      <c r="J151" s="880">
        <v>0</v>
      </c>
      <c r="K151" s="851">
        <f t="shared" si="460"/>
      </c>
      <c r="L151" s="852">
        <f t="shared" si="612"/>
      </c>
      <c r="M151" s="853">
        <f t="shared" si="377"/>
      </c>
      <c r="N151" s="854">
        <v>2</v>
      </c>
      <c r="O151" s="853">
        <f t="shared" si="315"/>
      </c>
      <c r="P151" s="853">
        <f t="shared" si="153"/>
      </c>
      <c r="Q151" s="853">
        <f t="shared" si="68"/>
      </c>
      <c r="R151" s="853">
        <f t="shared" si="5"/>
      </c>
      <c r="S151" s="855">
        <f t="shared" si="988"/>
      </c>
      <c r="T151" s="855">
        <f t="shared" si="926"/>
      </c>
      <c r="U151" s="855">
        <f t="shared" si="743"/>
      </c>
      <c r="V151" s="855">
        <f t="shared" si="408"/>
      </c>
      <c r="W151" s="856">
        <f t="shared" si="346"/>
      </c>
      <c r="X151" s="857">
        <v>0.015</v>
      </c>
      <c r="Y151" s="858">
        <v>55</v>
      </c>
      <c r="Z151" s="853">
        <f t="shared" si="284"/>
      </c>
      <c r="AA151" s="860">
        <v>57323</v>
      </c>
      <c r="AB151" s="860">
        <v>711</v>
      </c>
      <c r="AC151" s="860">
        <v>152</v>
      </c>
      <c r="AD151" s="860">
        <v>732</v>
      </c>
      <c r="AE151" s="860">
        <v>87</v>
      </c>
      <c r="AF151" s="860">
        <v>2</v>
      </c>
      <c r="AG151" s="860">
        <v>3</v>
      </c>
      <c r="AH151" s="860">
        <v>43</v>
      </c>
      <c r="AI151" s="853">
        <f t="shared" si="99"/>
      </c>
      <c r="AJ151" s="853">
        <f t="shared" si="37"/>
      </c>
      <c r="AK151" s="861" t="s">
        <v>545</v>
      </c>
      <c r="AL151" s="862" t="s">
        <v>525</v>
      </c>
      <c r="AM151" s="862">
        <v>32</v>
      </c>
    </row>
    <row r="152">
      <c r="A152" s="845"/>
      <c r="B152" s="866" t="s">
        <v>527</v>
      </c>
      <c r="C152" s="866"/>
      <c r="D152" s="867">
        <f>SUM(D149:D151)</f>
      </c>
      <c r="E152" s="897">
        <f>SUM(E149:E151)</f>
      </c>
      <c r="F152" s="897">
        <f>SUM(F149:F151)</f>
      </c>
      <c r="G152" s="889">
        <f>SUM(G149:G151)</f>
      </c>
      <c r="H152" s="890">
        <f>SUM(H149:H151)</f>
      </c>
      <c r="I152" s="889">
        <f>SUM(I149:I151)</f>
      </c>
      <c r="J152" s="890">
        <f>SUM(J149:J151)</f>
      </c>
      <c r="K152" s="891">
        <f>SUM(K149:K151)</f>
      </c>
      <c r="L152" s="897">
        <f>SUM(L149:L151)</f>
      </c>
      <c r="M152" s="868">
        <f t="shared" si="377"/>
      </c>
      <c r="N152" s="889">
        <f>SUM(N149:N151)</f>
      </c>
      <c r="O152" s="868">
        <f t="shared" si="315"/>
      </c>
      <c r="P152" s="868">
        <f t="shared" ref="P152:P153" si="957">D152/N152</f>
      </c>
      <c r="Q152" s="868">
        <f t="shared" si="68"/>
      </c>
      <c r="R152" s="868">
        <f t="shared" si="5"/>
      </c>
      <c r="S152" s="869">
        <f t="shared" si="988"/>
      </c>
      <c r="T152" s="869">
        <f t="shared" si="926"/>
      </c>
      <c r="U152" s="869">
        <f t="shared" si="743"/>
      </c>
      <c r="V152" s="869">
        <f t="shared" si="408"/>
      </c>
      <c r="W152" s="870">
        <f t="shared" si="346"/>
      </c>
      <c r="X152" s="869">
        <f>AVERAGE(X149:X151)</f>
      </c>
      <c r="Y152" s="871">
        <f>AVERAGE(Y149:Y151)</f>
      </c>
      <c r="Z152" s="871">
        <f t="shared" si="284"/>
      </c>
      <c r="AA152" s="872">
        <f>SUM(AA149:AA151)</f>
      </c>
      <c r="AB152" s="872">
        <f>SUM(AB149:AB151)</f>
      </c>
      <c r="AC152" s="872">
        <f>SUM(AC149:AC151)</f>
      </c>
      <c r="AD152" s="872">
        <f>SUM(AD149:AD151)</f>
      </c>
      <c r="AE152" s="872">
        <f>SUM(AE149:AE151)</f>
      </c>
      <c r="AF152" s="872">
        <f>SUM(AF149:AF151)</f>
      </c>
      <c r="AG152" s="872">
        <f>SUM(AG149:AG151)</f>
      </c>
      <c r="AH152" s="872">
        <f>SUM(AH149:AH151)</f>
      </c>
      <c r="AI152" s="868">
        <f t="shared" si="99"/>
      </c>
      <c r="AJ152" s="873">
        <f t="shared" si="37"/>
      </c>
      <c r="AK152" s="874"/>
      <c r="AL152" s="874"/>
      <c r="AM152" s="872">
        <f>SUM(AM149:AM151)</f>
      </c>
    </row>
    <row r="153">
      <c r="A153" s="845"/>
      <c r="B153" s="898" t="s">
        <v>539</v>
      </c>
      <c r="C153" s="898"/>
      <c r="D153" s="899">
        <f>D136+D130+D148+D142+D152</f>
      </c>
      <c r="E153" s="923">
        <f>E136+E130+E148+E142+E152</f>
      </c>
      <c r="F153" s="923">
        <f>F136+F130+F148+F142+F152</f>
      </c>
      <c r="G153" s="903">
        <f>G152+G148+G142+G136+G130</f>
      </c>
      <c r="H153" s="900">
        <f>H152+H148+H142+H136+H130</f>
      </c>
      <c r="I153" s="903">
        <f>I152+I148+I142+I136+I130</f>
      </c>
      <c r="J153" s="900">
        <f>J152+J148+J142+J136+J130</f>
      </c>
      <c r="K153" s="903">
        <f>K136+K130+K148+K142+K152</f>
      </c>
      <c r="L153" s="923">
        <f>L136+L130+L148+L142+L152</f>
      </c>
      <c r="M153" s="900">
        <f t="shared" si="377"/>
      </c>
      <c r="N153" s="903">
        <f>N152+N148+N142+N136+N130</f>
      </c>
      <c r="O153" s="900">
        <f t="shared" si="315"/>
      </c>
      <c r="P153" s="900">
        <f t="shared" si="957"/>
      </c>
      <c r="Q153" s="900">
        <f t="shared" si="68"/>
      </c>
      <c r="R153" s="900">
        <f t="shared" si="5"/>
      </c>
      <c r="S153" s="902">
        <f t="shared" si="988"/>
      </c>
      <c r="T153" s="902">
        <f t="shared" si="926"/>
      </c>
      <c r="U153" s="902">
        <f t="shared" si="743"/>
      </c>
      <c r="V153" s="902">
        <f t="shared" si="408"/>
      </c>
      <c r="W153" s="903">
        <f t="shared" si="346"/>
      </c>
      <c r="X153" s="900">
        <f>(X136+X130+X148+X142+X152)/5</f>
      </c>
      <c r="Y153" s="900">
        <f>(Y136+Y130+Y148+Y142+Y152)/5</f>
      </c>
      <c r="Z153" s="900">
        <f>(Z136+Z130+Z148+Z142+Z152)/5</f>
      </c>
      <c r="AA153" s="923">
        <f>AA136+AA130+AA148+AA142+AA152</f>
      </c>
      <c r="AB153" s="923">
        <f>AB136+AB130+AB148+AB142+AB152</f>
      </c>
      <c r="AC153" s="923">
        <f>AC136+AC130+AC148+AC142+AC152</f>
      </c>
      <c r="AD153" s="923">
        <f>AD136+AD130+AD148+AD142+AD152</f>
      </c>
      <c r="AE153" s="923">
        <f>AE136+AE130+AE148+AE142+AE152</f>
      </c>
      <c r="AF153" s="923">
        <f>AF136+AF130+AF148+AF142+AF152</f>
      </c>
      <c r="AG153" s="923">
        <f>AG136+AG130+AG148+AG142+AG152</f>
      </c>
      <c r="AH153" s="923">
        <f>AH136+AH130+AH148+AH142+AH152</f>
      </c>
      <c r="AI153" s="900">
        <f t="shared" si="99"/>
      </c>
      <c r="AJ153" s="904">
        <f t="shared" si="37"/>
      </c>
      <c r="AK153" s="898"/>
      <c r="AL153" s="898"/>
      <c r="AM153" s="923">
        <f>AM136+AM130+AM148+AM142+AM152</f>
      </c>
    </row>
    <row r="154">
      <c r="A154" s="832" t="s">
        <v>554</v>
      </c>
      <c r="B154" s="832" t="s">
        <v>480</v>
      </c>
      <c r="C154" s="832"/>
      <c r="D154" s="833" t="s">
        <v>481</v>
      </c>
      <c r="E154" s="833"/>
      <c r="F154" s="833"/>
      <c r="G154" s="833"/>
      <c r="H154" s="833"/>
      <c r="I154" s="833"/>
      <c r="J154" s="833"/>
      <c r="K154" s="833"/>
      <c r="L154" s="833"/>
      <c r="M154" s="833"/>
      <c r="N154" s="833"/>
      <c r="O154" s="833"/>
      <c r="P154" s="833"/>
      <c r="Q154" s="833"/>
      <c r="R154" s="834" t="s">
        <v>482</v>
      </c>
      <c r="S154" s="834"/>
      <c r="T154" s="834"/>
      <c r="U154" s="834"/>
      <c r="V154" s="834"/>
      <c r="W154" s="834"/>
      <c r="X154" s="834"/>
      <c r="Y154" s="834"/>
      <c r="Z154" s="834"/>
      <c r="AA154" s="834"/>
      <c r="AB154" s="834"/>
      <c r="AC154" s="834"/>
      <c r="AD154" s="834"/>
      <c r="AE154" s="834"/>
      <c r="AF154" s="834"/>
      <c r="AG154" s="834"/>
      <c r="AH154" s="834"/>
      <c r="AI154" s="834"/>
      <c r="AJ154" s="834"/>
      <c r="AK154" s="834"/>
      <c r="AL154" s="834"/>
      <c r="AM154" s="835"/>
    </row>
    <row r="155">
      <c r="A155" s="832"/>
      <c r="B155" s="832" t="s">
        <v>483</v>
      </c>
      <c r="C155" s="832" t="s">
        <v>484</v>
      </c>
      <c r="D155" s="836" t="s">
        <v>485</v>
      </c>
      <c r="E155" s="837" t="s">
        <v>486</v>
      </c>
      <c r="F155" s="837" t="s">
        <v>487</v>
      </c>
      <c r="G155" s="838" t="s">
        <v>488</v>
      </c>
      <c r="H155" s="838" t="s">
        <v>489</v>
      </c>
      <c r="I155" s="838" t="s">
        <v>490</v>
      </c>
      <c r="J155" s="838" t="s">
        <v>491</v>
      </c>
      <c r="K155" s="838" t="s">
        <v>492</v>
      </c>
      <c r="L155" s="840" t="s">
        <v>493</v>
      </c>
      <c r="M155" s="841" t="s">
        <v>494</v>
      </c>
      <c r="N155" s="838" t="s">
        <v>495</v>
      </c>
      <c r="O155" s="841" t="s">
        <v>496</v>
      </c>
      <c r="P155" s="841" t="s">
        <v>497</v>
      </c>
      <c r="Q155" s="841" t="s">
        <v>498</v>
      </c>
      <c r="R155" s="834" t="s">
        <v>499</v>
      </c>
      <c r="S155" s="842" t="s">
        <v>500</v>
      </c>
      <c r="T155" s="842" t="s">
        <v>501</v>
      </c>
      <c r="U155" s="842" t="s">
        <v>502</v>
      </c>
      <c r="V155" s="842" t="s">
        <v>503</v>
      </c>
      <c r="W155" s="843" t="s">
        <v>504</v>
      </c>
      <c r="X155" s="842" t="s">
        <v>505</v>
      </c>
      <c r="Y155" s="844" t="s">
        <v>506</v>
      </c>
      <c r="Z155" s="834" t="s">
        <v>507</v>
      </c>
      <c r="AA155" s="843" t="s">
        <v>508</v>
      </c>
      <c r="AB155" s="843" t="s">
        <v>509</v>
      </c>
      <c r="AC155" s="843" t="s">
        <v>510</v>
      </c>
      <c r="AD155" s="843" t="s">
        <v>511</v>
      </c>
      <c r="AE155" s="843" t="s">
        <v>512</v>
      </c>
      <c r="AF155" s="843" t="s">
        <v>513</v>
      </c>
      <c r="AG155" s="843" t="s">
        <v>514</v>
      </c>
      <c r="AH155" s="843" t="s">
        <v>515</v>
      </c>
      <c r="AI155" s="843" t="s">
        <v>516</v>
      </c>
      <c r="AJ155" s="834" t="s">
        <v>517</v>
      </c>
      <c r="AK155" s="835" t="s">
        <v>518</v>
      </c>
      <c r="AL155" s="835" t="s">
        <v>519</v>
      </c>
      <c r="AM155" s="835" t="s">
        <v>520</v>
      </c>
    </row>
    <row r="156">
      <c r="A156" s="845" t="s">
        <v>559</v>
      </c>
      <c r="B156" s="893" t="s">
        <v>543</v>
      </c>
      <c r="C156" s="876" t="s">
        <v>523</v>
      </c>
      <c r="D156" s="877">
        <f t="shared" ref="D156:D157" si="796">E156+F156</f>
      </c>
      <c r="E156" s="914">
        <v>1305.96</v>
      </c>
      <c r="F156" s="878">
        <v>1841.52</v>
      </c>
      <c r="G156" s="879">
        <v>5</v>
      </c>
      <c r="H156" s="915">
        <v>13307.590000000026</v>
      </c>
      <c r="I156" s="924">
        <v>0</v>
      </c>
      <c r="J156" s="916">
        <v>0</v>
      </c>
      <c r="K156" s="879">
        <f t="shared" ref="K156:K157" si="461">G156+I156</f>
      </c>
      <c r="L156" s="917">
        <f t="shared" ref="L156:L157" si="613">H156+J156</f>
      </c>
      <c r="M156" s="853">
        <f t="shared" ref="M156:M181" si="378">L156/D156</f>
      </c>
      <c r="N156" s="854">
        <v>5</v>
      </c>
      <c r="O156" s="853">
        <f t="shared" ref="O156:O181" si="316">D156/K156</f>
      </c>
      <c r="P156" s="853">
        <f t="shared" ref="P156:P157" si="154">D156/K156</f>
      </c>
      <c r="Q156" s="853">
        <f t="shared" ref="Q156:Q181" si="69">L156/K156</f>
      </c>
      <c r="R156" s="853">
        <f t="shared" ref="R156:R181" si="6">D156/AB156</f>
      </c>
      <c r="S156" s="855">
        <f t="shared" ref="S156:S181" si="989">W156/AA156*1</f>
      </c>
      <c r="T156" s="855">
        <f t="shared" ref="T156:T181" si="927">AB156/AA156</f>
      </c>
      <c r="U156" s="855">
        <f t="shared" ref="U156:U181" si="744">AD156/AA156</f>
      </c>
      <c r="V156" s="855">
        <f t="shared" ref="V156:V181" si="409">AE156/AD156</f>
      </c>
      <c r="W156" s="856">
        <f t="shared" ref="W156:W181" si="347">AC156/X156</f>
      </c>
      <c r="X156" s="857">
        <v>0.011</v>
      </c>
      <c r="Y156" s="858">
        <v>55</v>
      </c>
      <c r="Z156" s="882">
        <f t="shared" ref="Z156:Z180" si="285">(D156/AA156)*1000</f>
      </c>
      <c r="AA156" s="883">
        <v>40387</v>
      </c>
      <c r="AB156" s="884">
        <v>575</v>
      </c>
      <c r="AC156" s="860">
        <v>110</v>
      </c>
      <c r="AD156" s="860">
        <v>653</v>
      </c>
      <c r="AE156" s="860">
        <v>98</v>
      </c>
      <c r="AF156" s="860">
        <v>5</v>
      </c>
      <c r="AG156" s="860">
        <v>0</v>
      </c>
      <c r="AH156" s="860">
        <v>32</v>
      </c>
      <c r="AI156" s="853">
        <f t="shared" ref="AI156:AI181" si="100">D156/AD156</f>
      </c>
      <c r="AJ156" s="853">
        <f t="shared" ref="AJ156:AJ181" si="38">AM156*1000/D156</f>
      </c>
      <c r="AK156" s="861" t="s">
        <v>545</v>
      </c>
      <c r="AL156" s="862" t="s">
        <v>525</v>
      </c>
      <c r="AM156" s="862">
        <v>17</v>
      </c>
    </row>
    <row r="157">
      <c r="A157" s="845"/>
      <c r="B157" s="893" t="s">
        <v>543</v>
      </c>
      <c r="C157" s="876" t="s">
        <v>526</v>
      </c>
      <c r="D157" s="885">
        <f t="shared" si="796"/>
      </c>
      <c r="E157" s="926">
        <v>737.94</v>
      </c>
      <c r="F157" s="918">
        <v>1761.23</v>
      </c>
      <c r="G157" s="919">
        <v>2</v>
      </c>
      <c r="H157" s="916">
        <v>4543.11</v>
      </c>
      <c r="I157" s="879">
        <v>0</v>
      </c>
      <c r="J157" s="925">
        <v>0</v>
      </c>
      <c r="K157" s="921">
        <f t="shared" si="461"/>
      </c>
      <c r="L157" s="852">
        <f t="shared" si="613"/>
      </c>
      <c r="M157" s="853">
        <f t="shared" si="378"/>
      </c>
      <c r="N157" s="854">
        <v>1</v>
      </c>
      <c r="O157" s="853">
        <f t="shared" si="316"/>
      </c>
      <c r="P157" s="853">
        <f t="shared" si="154"/>
      </c>
      <c r="Q157" s="853">
        <f t="shared" si="69"/>
      </c>
      <c r="R157" s="853">
        <f t="shared" si="6"/>
      </c>
      <c r="S157" s="855">
        <f t="shared" si="989"/>
      </c>
      <c r="T157" s="855">
        <f t="shared" si="927"/>
      </c>
      <c r="U157" s="855">
        <f t="shared" si="744"/>
      </c>
      <c r="V157" s="855">
        <f t="shared" si="409"/>
      </c>
      <c r="W157" s="856">
        <f t="shared" si="347"/>
      </c>
      <c r="X157" s="857">
        <v>0.0238</v>
      </c>
      <c r="Y157" s="858">
        <v>55</v>
      </c>
      <c r="Z157" s="886">
        <f t="shared" si="285"/>
      </c>
      <c r="AA157" s="887">
        <v>40784</v>
      </c>
      <c r="AB157" s="884">
        <v>687</v>
      </c>
      <c r="AC157" s="860">
        <v>99</v>
      </c>
      <c r="AD157" s="860">
        <v>1006</v>
      </c>
      <c r="AE157" s="860">
        <v>51</v>
      </c>
      <c r="AF157" s="860">
        <v>5</v>
      </c>
      <c r="AG157" s="860">
        <v>2</v>
      </c>
      <c r="AH157" s="860">
        <v>26</v>
      </c>
      <c r="AI157" s="853">
        <f t="shared" si="100"/>
      </c>
      <c r="AJ157" s="853">
        <f t="shared" si="38"/>
      </c>
      <c r="AK157" s="861" t="s">
        <v>545</v>
      </c>
      <c r="AL157" s="862" t="s">
        <v>525</v>
      </c>
      <c r="AM157" s="862">
        <v>15</v>
      </c>
    </row>
    <row r="158">
      <c r="A158" s="845"/>
      <c r="B158" s="866" t="s">
        <v>527</v>
      </c>
      <c r="C158" s="866"/>
      <c r="D158" s="867">
        <f>SUM(D156:D157)</f>
      </c>
      <c r="E158" s="888">
        <f>SUM(E156:E157)</f>
      </c>
      <c r="F158" s="888">
        <f>SUM(F156:F157)</f>
      </c>
      <c r="G158" s="889">
        <f>SUM(G156:G157)</f>
      </c>
      <c r="H158" s="890">
        <f>SUM(H156:H157)</f>
      </c>
      <c r="I158" s="889">
        <f>SUM(I156:I157)</f>
      </c>
      <c r="J158" s="890">
        <f>SUM(J156:J157)</f>
      </c>
      <c r="K158" s="891">
        <f>SUM(K156:K157)</f>
      </c>
      <c r="L158" s="892">
        <f>SUM(L156:L157)</f>
      </c>
      <c r="M158" s="868">
        <f t="shared" si="378"/>
      </c>
      <c r="N158" s="889">
        <f>SUM(N156:N157)</f>
      </c>
      <c r="O158" s="868">
        <f t="shared" si="316"/>
      </c>
      <c r="P158" s="868">
        <f>D158/N158</f>
      </c>
      <c r="Q158" s="868">
        <f t="shared" si="69"/>
      </c>
      <c r="R158" s="868">
        <f t="shared" si="6"/>
      </c>
      <c r="S158" s="869">
        <f t="shared" si="989"/>
      </c>
      <c r="T158" s="869">
        <f t="shared" si="927"/>
      </c>
      <c r="U158" s="869">
        <f t="shared" si="744"/>
      </c>
      <c r="V158" s="869">
        <f t="shared" si="409"/>
      </c>
      <c r="W158" s="870">
        <f t="shared" si="347"/>
      </c>
      <c r="X158" s="869">
        <f>AVERAGE(X156:X157)</f>
      </c>
      <c r="Y158" s="871">
        <f>AVERAGE(Y156:Y157)</f>
      </c>
      <c r="Z158" s="868">
        <f t="shared" si="285"/>
      </c>
      <c r="AA158" s="922">
        <f>SUM(AA156:AA157)</f>
      </c>
      <c r="AB158" s="872">
        <f>SUM(AB156:AB157)</f>
      </c>
      <c r="AC158" s="872">
        <f>SUM(AC156:AC157)</f>
      </c>
      <c r="AD158" s="872">
        <f>SUM(AD156:AD157)</f>
      </c>
      <c r="AE158" s="872">
        <f>SUM(AE156:AE157)</f>
      </c>
      <c r="AF158" s="872">
        <f>SUM(AF156:AF157)</f>
      </c>
      <c r="AG158" s="872">
        <f>SUM(AG156:AG157)</f>
      </c>
      <c r="AH158" s="872">
        <f>SUM(AH156:AH157)</f>
      </c>
      <c r="AI158" s="868">
        <f t="shared" si="100"/>
      </c>
      <c r="AJ158" s="873">
        <f t="shared" si="38"/>
      </c>
      <c r="AK158" s="874"/>
      <c r="AL158" s="874"/>
      <c r="AM158" s="870">
        <f>SUM(AM156:AM157)</f>
      </c>
    </row>
    <row r="159">
      <c r="A159" s="845"/>
      <c r="B159" s="893" t="s">
        <v>550</v>
      </c>
      <c r="C159" s="875" t="s">
        <v>529</v>
      </c>
      <c r="D159" s="864">
        <f t="shared" ref="D159:D163" si="797">E159+F159</f>
      </c>
      <c r="E159" s="894">
        <v>1480.7</v>
      </c>
      <c r="F159" s="894">
        <v>3001.89</v>
      </c>
      <c r="G159" s="851">
        <v>1</v>
      </c>
      <c r="H159" s="852">
        <v>2548.26</v>
      </c>
      <c r="I159" s="851">
        <v>0</v>
      </c>
      <c r="J159" s="852">
        <v>0</v>
      </c>
      <c r="K159" s="851">
        <f t="shared" ref="K159:K163" si="462">G159+I159</f>
      </c>
      <c r="L159" s="852">
        <f t="shared" ref="L159:L163" si="614">H159+J159</f>
      </c>
      <c r="M159" s="853">
        <f t="shared" si="378"/>
      </c>
      <c r="N159" s="854">
        <v>1</v>
      </c>
      <c r="O159" s="853">
        <f t="shared" si="316"/>
      </c>
      <c r="P159" s="853">
        <f t="shared" ref="P159:P163" si="155">D159/K159</f>
      </c>
      <c r="Q159" s="853">
        <f t="shared" si="69"/>
      </c>
      <c r="R159" s="853">
        <f t="shared" si="6"/>
      </c>
      <c r="S159" s="855">
        <f t="shared" si="989"/>
      </c>
      <c r="T159" s="855">
        <f t="shared" si="927"/>
      </c>
      <c r="U159" s="855">
        <f t="shared" si="744"/>
      </c>
      <c r="V159" s="855">
        <f t="shared" si="409"/>
      </c>
      <c r="W159" s="856">
        <f t="shared" si="347"/>
      </c>
      <c r="X159" s="857">
        <v>0.0167</v>
      </c>
      <c r="Y159" s="858">
        <v>32</v>
      </c>
      <c r="Z159" s="853">
        <f t="shared" si="285"/>
      </c>
      <c r="AA159" s="860">
        <v>69639</v>
      </c>
      <c r="AB159" s="860">
        <v>1449</v>
      </c>
      <c r="AC159" s="860">
        <v>190</v>
      </c>
      <c r="AD159" s="860">
        <v>1945</v>
      </c>
      <c r="AE159" s="860">
        <v>60</v>
      </c>
      <c r="AF159" s="860">
        <v>11</v>
      </c>
      <c r="AG159" s="860">
        <v>1</v>
      </c>
      <c r="AH159" s="860">
        <v>64</v>
      </c>
      <c r="AI159" s="853">
        <f t="shared" si="100"/>
      </c>
      <c r="AJ159" s="853">
        <f t="shared" si="38"/>
      </c>
      <c r="AK159" s="861" t="s">
        <v>524</v>
      </c>
      <c r="AL159" s="862" t="s">
        <v>560</v>
      </c>
      <c r="AM159" s="862">
        <v>34</v>
      </c>
    </row>
    <row r="160">
      <c r="A160" s="845"/>
      <c r="B160" s="893" t="s">
        <v>550</v>
      </c>
      <c r="C160" s="875" t="s">
        <v>531</v>
      </c>
      <c r="D160" s="864">
        <f t="shared" si="797"/>
      </c>
      <c r="E160" s="894">
        <v>976.3</v>
      </c>
      <c r="F160" s="894">
        <v>2408.37</v>
      </c>
      <c r="G160" s="851">
        <v>5</v>
      </c>
      <c r="H160" s="852">
        <v>15128.699999999999</v>
      </c>
      <c r="I160" s="851">
        <v>0</v>
      </c>
      <c r="J160" s="852">
        <v>0</v>
      </c>
      <c r="K160" s="851">
        <f t="shared" si="462"/>
      </c>
      <c r="L160" s="852">
        <f t="shared" si="614"/>
      </c>
      <c r="M160" s="853">
        <f t="shared" si="378"/>
      </c>
      <c r="N160" s="854">
        <v>4</v>
      </c>
      <c r="O160" s="853">
        <f t="shared" si="316"/>
      </c>
      <c r="P160" s="853">
        <f t="shared" si="155"/>
      </c>
      <c r="Q160" s="853">
        <f t="shared" si="69"/>
      </c>
      <c r="R160" s="853">
        <f t="shared" si="6"/>
      </c>
      <c r="S160" s="855">
        <f t="shared" si="989"/>
      </c>
      <c r="T160" s="855">
        <f t="shared" si="927"/>
      </c>
      <c r="U160" s="855">
        <f t="shared" si="744"/>
      </c>
      <c r="V160" s="855">
        <f t="shared" si="409"/>
      </c>
      <c r="W160" s="856">
        <f t="shared" si="347"/>
      </c>
      <c r="X160" s="857">
        <v>0.0239</v>
      </c>
      <c r="Y160" s="858">
        <v>43</v>
      </c>
      <c r="Z160" s="853">
        <f t="shared" si="285"/>
      </c>
      <c r="AA160" s="860">
        <v>51578</v>
      </c>
      <c r="AB160" s="860">
        <v>911</v>
      </c>
      <c r="AC160" s="860">
        <v>175</v>
      </c>
      <c r="AD160" s="860">
        <v>1200</v>
      </c>
      <c r="AE160" s="860">
        <v>100</v>
      </c>
      <c r="AF160" s="860">
        <v>6</v>
      </c>
      <c r="AG160" s="860">
        <v>0</v>
      </c>
      <c r="AH160" s="860">
        <v>39</v>
      </c>
      <c r="AI160" s="853">
        <f t="shared" si="100"/>
      </c>
      <c r="AJ160" s="853">
        <f t="shared" si="38"/>
      </c>
      <c r="AK160" s="861" t="s">
        <v>524</v>
      </c>
      <c r="AL160" s="862" t="s">
        <v>560</v>
      </c>
      <c r="AM160" s="862">
        <v>28</v>
      </c>
    </row>
    <row r="161">
      <c r="A161" s="845"/>
      <c r="B161" s="893" t="s">
        <v>550</v>
      </c>
      <c r="C161" s="875" t="s">
        <v>532</v>
      </c>
      <c r="D161" s="864">
        <f t="shared" si="797"/>
      </c>
      <c r="E161" s="894">
        <v>1499.1</v>
      </c>
      <c r="F161" s="894">
        <v>2911.42</v>
      </c>
      <c r="G161" s="851">
        <v>2</v>
      </c>
      <c r="H161" s="852">
        <v>5810.809999999998</v>
      </c>
      <c r="I161" s="851">
        <v>0</v>
      </c>
      <c r="J161" s="852">
        <v>0</v>
      </c>
      <c r="K161" s="851">
        <f t="shared" si="462"/>
      </c>
      <c r="L161" s="852">
        <f t="shared" si="614"/>
      </c>
      <c r="M161" s="853">
        <f t="shared" si="378"/>
      </c>
      <c r="N161" s="854">
        <v>2</v>
      </c>
      <c r="O161" s="853">
        <f t="shared" si="316"/>
      </c>
      <c r="P161" s="853">
        <f t="shared" si="155"/>
      </c>
      <c r="Q161" s="853">
        <f t="shared" si="69"/>
      </c>
      <c r="R161" s="853">
        <f t="shared" si="6"/>
      </c>
      <c r="S161" s="855">
        <f t="shared" si="989"/>
      </c>
      <c r="T161" s="855">
        <f t="shared" si="927"/>
      </c>
      <c r="U161" s="855">
        <f t="shared" si="744"/>
      </c>
      <c r="V161" s="855">
        <f t="shared" si="409"/>
      </c>
      <c r="W161" s="856">
        <f t="shared" si="347"/>
      </c>
      <c r="X161" s="857">
        <v>0.0224</v>
      </c>
      <c r="Y161" s="858">
        <v>51</v>
      </c>
      <c r="Z161" s="853">
        <f t="shared" si="285"/>
      </c>
      <c r="AA161" s="860">
        <v>45841</v>
      </c>
      <c r="AB161" s="860">
        <v>553</v>
      </c>
      <c r="AC161" s="860">
        <v>158</v>
      </c>
      <c r="AD161" s="860">
        <v>528</v>
      </c>
      <c r="AE161" s="860">
        <v>54</v>
      </c>
      <c r="AF161" s="860">
        <v>5</v>
      </c>
      <c r="AG161" s="860">
        <v>4</v>
      </c>
      <c r="AH161" s="860">
        <v>62</v>
      </c>
      <c r="AI161" s="853">
        <f t="shared" si="100"/>
      </c>
      <c r="AJ161" s="853">
        <f t="shared" si="38"/>
      </c>
      <c r="AK161" s="861" t="s">
        <v>524</v>
      </c>
      <c r="AL161" s="862" t="s">
        <v>560</v>
      </c>
      <c r="AM161" s="862">
        <v>23</v>
      </c>
    </row>
    <row r="162">
      <c r="A162" s="845"/>
      <c r="B162" s="893" t="s">
        <v>550</v>
      </c>
      <c r="C162" s="875" t="s">
        <v>533</v>
      </c>
      <c r="D162" s="864">
        <f t="shared" si="797"/>
      </c>
      <c r="E162" s="894">
        <v>1661.57</v>
      </c>
      <c r="F162" s="894">
        <v>1168.39</v>
      </c>
      <c r="G162" s="851">
        <v>1</v>
      </c>
      <c r="H162" s="852">
        <v>3815.959999999999</v>
      </c>
      <c r="I162" s="851">
        <v>0</v>
      </c>
      <c r="J162" s="852">
        <v>0</v>
      </c>
      <c r="K162" s="851">
        <f t="shared" si="462"/>
      </c>
      <c r="L162" s="852">
        <f t="shared" si="614"/>
      </c>
      <c r="M162" s="853">
        <f t="shared" si="378"/>
      </c>
      <c r="N162" s="854">
        <v>1</v>
      </c>
      <c r="O162" s="853">
        <f t="shared" si="316"/>
      </c>
      <c r="P162" s="853">
        <f t="shared" si="155"/>
      </c>
      <c r="Q162" s="853">
        <f t="shared" si="69"/>
      </c>
      <c r="R162" s="853">
        <f t="shared" si="6"/>
      </c>
      <c r="S162" s="855">
        <f t="shared" si="989"/>
      </c>
      <c r="T162" s="855">
        <f t="shared" si="927"/>
      </c>
      <c r="U162" s="855">
        <f t="shared" si="744"/>
      </c>
      <c r="V162" s="855">
        <f t="shared" si="409"/>
      </c>
      <c r="W162" s="856">
        <f t="shared" si="347"/>
      </c>
      <c r="X162" s="857">
        <v>0.0104</v>
      </c>
      <c r="Y162" s="858">
        <v>29</v>
      </c>
      <c r="Z162" s="853">
        <f t="shared" si="285"/>
      </c>
      <c r="AA162" s="858">
        <v>21915</v>
      </c>
      <c r="AB162" s="860">
        <v>350</v>
      </c>
      <c r="AC162" s="860">
        <v>62</v>
      </c>
      <c r="AD162" s="860">
        <v>357</v>
      </c>
      <c r="AE162" s="860">
        <v>28</v>
      </c>
      <c r="AF162" s="860">
        <v>3</v>
      </c>
      <c r="AG162" s="860">
        <v>1</v>
      </c>
      <c r="AH162" s="860">
        <v>14</v>
      </c>
      <c r="AI162" s="853">
        <f t="shared" si="100"/>
      </c>
      <c r="AJ162" s="853">
        <f t="shared" si="38"/>
      </c>
      <c r="AK162" s="861" t="s">
        <v>524</v>
      </c>
      <c r="AL162" s="862" t="s">
        <v>560</v>
      </c>
      <c r="AM162" s="862">
        <v>29</v>
      </c>
    </row>
    <row r="163">
      <c r="A163" s="845"/>
      <c r="B163" s="893" t="s">
        <v>550</v>
      </c>
      <c r="C163" s="875" t="s">
        <v>535</v>
      </c>
      <c r="D163" s="864">
        <f t="shared" si="797"/>
      </c>
      <c r="E163" s="894">
        <v>1674.85</v>
      </c>
      <c r="F163" s="894">
        <v>4309.71</v>
      </c>
      <c r="G163" s="851">
        <v>9</v>
      </c>
      <c r="H163" s="852">
        <v>20315.32</v>
      </c>
      <c r="I163" s="851">
        <v>0</v>
      </c>
      <c r="J163" s="852">
        <v>0</v>
      </c>
      <c r="K163" s="851">
        <f t="shared" si="462"/>
      </c>
      <c r="L163" s="852">
        <f t="shared" si="614"/>
      </c>
      <c r="M163" s="853">
        <f t="shared" si="378"/>
      </c>
      <c r="N163" s="854">
        <v>8</v>
      </c>
      <c r="O163" s="853">
        <f t="shared" si="316"/>
      </c>
      <c r="P163" s="853">
        <f t="shared" si="155"/>
      </c>
      <c r="Q163" s="853">
        <f t="shared" si="69"/>
      </c>
      <c r="R163" s="853">
        <f t="shared" si="6"/>
      </c>
      <c r="S163" s="855">
        <f t="shared" si="989"/>
      </c>
      <c r="T163" s="855">
        <f t="shared" si="927"/>
      </c>
      <c r="U163" s="855">
        <f t="shared" si="744"/>
      </c>
      <c r="V163" s="855">
        <f t="shared" si="409"/>
      </c>
      <c r="W163" s="856">
        <f t="shared" si="347"/>
      </c>
      <c r="X163" s="857">
        <v>0.056</v>
      </c>
      <c r="Y163" s="858">
        <v>41</v>
      </c>
      <c r="Z163" s="853">
        <f t="shared" si="285"/>
      </c>
      <c r="AA163" s="860">
        <v>43717</v>
      </c>
      <c r="AB163" s="860">
        <v>549</v>
      </c>
      <c r="AC163" s="860">
        <v>201</v>
      </c>
      <c r="AD163" s="860">
        <v>550</v>
      </c>
      <c r="AE163" s="860">
        <v>113</v>
      </c>
      <c r="AF163" s="860">
        <v>10</v>
      </c>
      <c r="AG163" s="860">
        <v>3</v>
      </c>
      <c r="AH163" s="858">
        <v>52</v>
      </c>
      <c r="AI163" s="853">
        <f t="shared" si="100"/>
      </c>
      <c r="AJ163" s="853">
        <f t="shared" si="38"/>
      </c>
      <c r="AK163" s="861" t="s">
        <v>524</v>
      </c>
      <c r="AL163" s="862" t="s">
        <v>560</v>
      </c>
      <c r="AM163" s="862">
        <v>191</v>
      </c>
    </row>
    <row r="164">
      <c r="A164" s="845"/>
      <c r="B164" s="866" t="s">
        <v>527</v>
      </c>
      <c r="C164" s="866"/>
      <c r="D164" s="867">
        <f>SUM(D159:D163)</f>
      </c>
      <c r="E164" s="897">
        <f>SUM(E159:E163)</f>
      </c>
      <c r="F164" s="897">
        <f>SUM(F159:F163)</f>
      </c>
      <c r="G164" s="889">
        <f>SUM(G159:G163)</f>
      </c>
      <c r="H164" s="890">
        <f>SUM(H159:H163)</f>
      </c>
      <c r="I164" s="889">
        <f>SUM(I159:I163)</f>
      </c>
      <c r="J164" s="890">
        <f>SUM(J159:J163)</f>
      </c>
      <c r="K164" s="891">
        <f>SUM(K159:K163)</f>
      </c>
      <c r="L164" s="897">
        <f>SUM(L159:L163)</f>
      </c>
      <c r="M164" s="868">
        <f t="shared" si="378"/>
      </c>
      <c r="N164" s="889">
        <f>SUM(N159:N163)</f>
      </c>
      <c r="O164" s="868">
        <f t="shared" si="316"/>
      </c>
      <c r="P164" s="868">
        <f>D164/N164</f>
      </c>
      <c r="Q164" s="868">
        <f t="shared" si="69"/>
      </c>
      <c r="R164" s="868">
        <f t="shared" si="6"/>
      </c>
      <c r="S164" s="869">
        <f t="shared" si="989"/>
      </c>
      <c r="T164" s="869">
        <f t="shared" si="927"/>
      </c>
      <c r="U164" s="869">
        <f t="shared" si="744"/>
      </c>
      <c r="V164" s="869">
        <f t="shared" si="409"/>
      </c>
      <c r="W164" s="870">
        <f t="shared" si="347"/>
      </c>
      <c r="X164" s="869">
        <f>AVERAGE(X159:X163)</f>
      </c>
      <c r="Y164" s="871">
        <f>AVERAGE(Y159:Y163)</f>
      </c>
      <c r="Z164" s="871">
        <f t="shared" si="285"/>
      </c>
      <c r="AA164" s="872">
        <f>SUM(AA159:AA163)</f>
      </c>
      <c r="AB164" s="872">
        <f>SUM(AB159:AB163)</f>
      </c>
      <c r="AC164" s="872">
        <f>SUM(AC159:AC163)</f>
      </c>
      <c r="AD164" s="872">
        <f>SUM(AD159:AD163)</f>
      </c>
      <c r="AE164" s="872">
        <f>SUM(AE159:AE163)</f>
      </c>
      <c r="AF164" s="872">
        <f>SUM(AF159:AF163)</f>
      </c>
      <c r="AG164" s="872">
        <f>SUM(AG159:AG163)</f>
      </c>
      <c r="AH164" s="872">
        <f>SUM(AH159:AH163)</f>
      </c>
      <c r="AI164" s="868">
        <f t="shared" si="100"/>
      </c>
      <c r="AJ164" s="873">
        <f t="shared" si="38"/>
      </c>
      <c r="AK164" s="874"/>
      <c r="AL164" s="874"/>
      <c r="AM164" s="870">
        <f>SUM(AM159:AM163)</f>
      </c>
    </row>
    <row r="165">
      <c r="A165" s="845"/>
      <c r="B165" s="893" t="s">
        <v>534</v>
      </c>
      <c r="C165" s="875" t="s">
        <v>536</v>
      </c>
      <c r="D165" s="864">
        <f t="shared" ref="D165:D169" si="798">E165+F165</f>
      </c>
      <c r="E165" s="894">
        <v>1163.58</v>
      </c>
      <c r="F165" s="894">
        <v>1503.53</v>
      </c>
      <c r="G165" s="851">
        <v>0</v>
      </c>
      <c r="H165" s="852">
        <v>0</v>
      </c>
      <c r="I165" s="851">
        <v>1</v>
      </c>
      <c r="J165" s="852">
        <v>5096.52</v>
      </c>
      <c r="K165" s="851">
        <f t="shared" ref="K165:K169" si="463">G165+I165</f>
      </c>
      <c r="L165" s="852">
        <f t="shared" ref="L165:L169" si="615">H165+J165</f>
      </c>
      <c r="M165" s="853">
        <f t="shared" si="378"/>
      </c>
      <c r="N165" s="854">
        <v>0</v>
      </c>
      <c r="O165" s="853">
        <f t="shared" si="316"/>
      </c>
      <c r="P165" s="853">
        <f t="shared" ref="P165:P169" si="156">D165/K165</f>
      </c>
      <c r="Q165" s="853">
        <f t="shared" si="69"/>
      </c>
      <c r="R165" s="853">
        <f t="shared" si="6"/>
      </c>
      <c r="S165" s="855">
        <f t="shared" si="989"/>
      </c>
      <c r="T165" s="855">
        <f t="shared" si="927"/>
      </c>
      <c r="U165" s="855">
        <f t="shared" si="744"/>
      </c>
      <c r="V165" s="855">
        <f t="shared" si="409"/>
      </c>
      <c r="W165" s="856">
        <f t="shared" si="347"/>
      </c>
      <c r="X165" s="857">
        <v>0.0163</v>
      </c>
      <c r="Y165" s="858">
        <v>42</v>
      </c>
      <c r="Z165" s="853">
        <f t="shared" si="285"/>
      </c>
      <c r="AA165" s="860">
        <v>37422</v>
      </c>
      <c r="AB165" s="860">
        <v>482</v>
      </c>
      <c r="AC165" s="860">
        <v>134</v>
      </c>
      <c r="AD165" s="860">
        <v>486</v>
      </c>
      <c r="AE165" s="860">
        <v>40</v>
      </c>
      <c r="AF165" s="860">
        <v>7</v>
      </c>
      <c r="AG165" s="860">
        <v>3</v>
      </c>
      <c r="AH165" s="860">
        <v>28</v>
      </c>
      <c r="AI165" s="853">
        <f t="shared" si="100"/>
      </c>
      <c r="AJ165" s="853">
        <f t="shared" si="38"/>
      </c>
      <c r="AK165" s="861" t="s">
        <v>524</v>
      </c>
      <c r="AL165" s="862" t="s">
        <v>560</v>
      </c>
      <c r="AM165" s="862">
        <v>51</v>
      </c>
    </row>
    <row r="166">
      <c r="A166" s="845"/>
      <c r="B166" s="893" t="s">
        <v>534</v>
      </c>
      <c r="C166" s="875" t="s">
        <v>537</v>
      </c>
      <c r="D166" s="864">
        <f t="shared" si="798"/>
      </c>
      <c r="E166" s="894">
        <v>1327.73</v>
      </c>
      <c r="F166" s="894">
        <v>2494.28</v>
      </c>
      <c r="G166" s="851">
        <v>7</v>
      </c>
      <c r="H166" s="880">
        <v>16511.989999999998</v>
      </c>
      <c r="I166" s="850">
        <v>0</v>
      </c>
      <c r="J166" s="880">
        <v>0</v>
      </c>
      <c r="K166" s="851">
        <f t="shared" si="463"/>
      </c>
      <c r="L166" s="852">
        <f t="shared" si="615"/>
      </c>
      <c r="M166" s="853">
        <f t="shared" si="378"/>
      </c>
      <c r="N166" s="854">
        <v>4</v>
      </c>
      <c r="O166" s="853">
        <f t="shared" si="316"/>
      </c>
      <c r="P166" s="853">
        <f t="shared" si="156"/>
      </c>
      <c r="Q166" s="853">
        <f t="shared" si="69"/>
      </c>
      <c r="R166" s="853">
        <f t="shared" si="6"/>
      </c>
      <c r="S166" s="855">
        <f t="shared" si="989"/>
      </c>
      <c r="T166" s="855">
        <f t="shared" si="927"/>
      </c>
      <c r="U166" s="855">
        <f t="shared" si="744"/>
      </c>
      <c r="V166" s="855">
        <f t="shared" si="409"/>
      </c>
      <c r="W166" s="856">
        <f t="shared" si="347"/>
      </c>
      <c r="X166" s="857">
        <v>0.0243</v>
      </c>
      <c r="Y166" s="858">
        <v>44</v>
      </c>
      <c r="Z166" s="853">
        <f t="shared" si="285"/>
      </c>
      <c r="AA166" s="860">
        <v>41735</v>
      </c>
      <c r="AB166" s="860">
        <v>416</v>
      </c>
      <c r="AC166" s="860">
        <v>164</v>
      </c>
      <c r="AD166" s="860">
        <v>404</v>
      </c>
      <c r="AE166" s="860">
        <v>66</v>
      </c>
      <c r="AF166" s="860">
        <v>5</v>
      </c>
      <c r="AG166" s="860">
        <v>3</v>
      </c>
      <c r="AH166" s="860">
        <v>37</v>
      </c>
      <c r="AI166" s="853">
        <f t="shared" si="100"/>
      </c>
      <c r="AJ166" s="853">
        <f t="shared" si="38"/>
      </c>
      <c r="AK166" s="861" t="s">
        <v>524</v>
      </c>
      <c r="AL166" s="862" t="s">
        <v>560</v>
      </c>
      <c r="AM166" s="862">
        <v>76</v>
      </c>
    </row>
    <row r="167">
      <c r="A167" s="845"/>
      <c r="B167" s="893" t="s">
        <v>534</v>
      </c>
      <c r="C167" s="875" t="s">
        <v>538</v>
      </c>
      <c r="D167" s="864">
        <f t="shared" si="798"/>
      </c>
      <c r="E167" s="894">
        <v>1543.99</v>
      </c>
      <c r="F167" s="894">
        <v>2493</v>
      </c>
      <c r="G167" s="850">
        <v>8</v>
      </c>
      <c r="H167" s="880">
        <v>17591.949999999997</v>
      </c>
      <c r="I167" s="850">
        <v>0</v>
      </c>
      <c r="J167" s="880">
        <v>0</v>
      </c>
      <c r="K167" s="851">
        <f t="shared" si="463"/>
      </c>
      <c r="L167" s="852">
        <f t="shared" si="615"/>
      </c>
      <c r="M167" s="853">
        <f t="shared" si="378"/>
      </c>
      <c r="N167" s="854">
        <v>7</v>
      </c>
      <c r="O167" s="853">
        <f t="shared" si="316"/>
      </c>
      <c r="P167" s="853">
        <f t="shared" si="156"/>
      </c>
      <c r="Q167" s="853">
        <f t="shared" si="69"/>
      </c>
      <c r="R167" s="853">
        <f t="shared" si="6"/>
      </c>
      <c r="S167" s="855">
        <f t="shared" si="989"/>
      </c>
      <c r="T167" s="855">
        <f t="shared" si="927"/>
      </c>
      <c r="U167" s="855">
        <f t="shared" si="744"/>
      </c>
      <c r="V167" s="855">
        <f t="shared" si="409"/>
      </c>
      <c r="W167" s="856">
        <f t="shared" si="347"/>
      </c>
      <c r="X167" s="857">
        <v>0.0209</v>
      </c>
      <c r="Y167" s="858">
        <v>50</v>
      </c>
      <c r="Z167" s="853">
        <f t="shared" si="285"/>
      </c>
      <c r="AA167" s="860">
        <v>42323</v>
      </c>
      <c r="AB167" s="860">
        <v>511</v>
      </c>
      <c r="AC167" s="860">
        <v>145</v>
      </c>
      <c r="AD167" s="860">
        <v>514</v>
      </c>
      <c r="AE167" s="860">
        <v>53</v>
      </c>
      <c r="AF167" s="860">
        <v>4</v>
      </c>
      <c r="AG167" s="860">
        <v>4</v>
      </c>
      <c r="AH167" s="860">
        <v>36</v>
      </c>
      <c r="AI167" s="853">
        <f t="shared" si="100"/>
      </c>
      <c r="AJ167" s="853">
        <f t="shared" si="38"/>
      </c>
      <c r="AK167" s="861" t="s">
        <v>524</v>
      </c>
      <c r="AL167" s="862" t="s">
        <v>560</v>
      </c>
      <c r="AM167" s="862">
        <v>30</v>
      </c>
    </row>
    <row r="168">
      <c r="A168" s="845"/>
      <c r="B168" s="893" t="s">
        <v>534</v>
      </c>
      <c r="C168" s="875" t="s">
        <v>541</v>
      </c>
      <c r="D168" s="864">
        <f t="shared" si="798"/>
      </c>
      <c r="E168" s="896">
        <v>1394.63</v>
      </c>
      <c r="F168" s="894">
        <v>2178.57</v>
      </c>
      <c r="G168" s="851">
        <v>2</v>
      </c>
      <c r="H168" s="880">
        <v>5656.369999999995</v>
      </c>
      <c r="I168" s="850">
        <v>0</v>
      </c>
      <c r="J168" s="880">
        <v>0</v>
      </c>
      <c r="K168" s="851">
        <f t="shared" si="463"/>
      </c>
      <c r="L168" s="852">
        <f t="shared" si="615"/>
      </c>
      <c r="M168" s="853">
        <f t="shared" si="378"/>
      </c>
      <c r="N168" s="854">
        <v>2</v>
      </c>
      <c r="O168" s="853">
        <f t="shared" si="316"/>
      </c>
      <c r="P168" s="853">
        <f t="shared" si="156"/>
      </c>
      <c r="Q168" s="853">
        <f t="shared" si="69"/>
      </c>
      <c r="R168" s="853">
        <f t="shared" si="6"/>
      </c>
      <c r="S168" s="855">
        <f t="shared" si="989"/>
      </c>
      <c r="T168" s="855">
        <f t="shared" si="927"/>
      </c>
      <c r="U168" s="855">
        <f t="shared" si="744"/>
      </c>
      <c r="V168" s="855">
        <f t="shared" si="409"/>
      </c>
      <c r="W168" s="856">
        <f t="shared" si="347"/>
      </c>
      <c r="X168" s="857">
        <v>0.0177</v>
      </c>
      <c r="Y168" s="858">
        <v>50</v>
      </c>
      <c r="Z168" s="853">
        <f t="shared" si="285"/>
      </c>
      <c r="AA168" s="860">
        <v>38264</v>
      </c>
      <c r="AB168" s="860">
        <v>567</v>
      </c>
      <c r="AC168" s="860">
        <v>126</v>
      </c>
      <c r="AD168" s="860">
        <v>588</v>
      </c>
      <c r="AE168" s="860">
        <v>69</v>
      </c>
      <c r="AF168" s="860">
        <v>5</v>
      </c>
      <c r="AG168" s="860">
        <v>0</v>
      </c>
      <c r="AH168" s="860">
        <v>27</v>
      </c>
      <c r="AI168" s="853">
        <f t="shared" si="100"/>
      </c>
      <c r="AJ168" s="853">
        <f t="shared" si="38"/>
      </c>
      <c r="AK168" s="861" t="s">
        <v>524</v>
      </c>
      <c r="AL168" s="862" t="s">
        <v>560</v>
      </c>
      <c r="AM168" s="862">
        <v>27</v>
      </c>
    </row>
    <row r="169">
      <c r="A169" s="845"/>
      <c r="B169" s="893" t="s">
        <v>534</v>
      </c>
      <c r="C169" s="875" t="s">
        <v>542</v>
      </c>
      <c r="D169" s="864">
        <f t="shared" si="798"/>
      </c>
      <c r="E169" s="894">
        <v>1714.28</v>
      </c>
      <c r="F169" s="894">
        <v>1310.63</v>
      </c>
      <c r="G169" s="850">
        <v>5</v>
      </c>
      <c r="H169" s="880">
        <v>11634.49000000002</v>
      </c>
      <c r="I169" s="850">
        <v>0</v>
      </c>
      <c r="J169" s="880">
        <v>0</v>
      </c>
      <c r="K169" s="851">
        <f t="shared" si="463"/>
      </c>
      <c r="L169" s="852">
        <f t="shared" si="615"/>
      </c>
      <c r="M169" s="853">
        <f t="shared" si="378"/>
      </c>
      <c r="N169" s="854">
        <v>3</v>
      </c>
      <c r="O169" s="853">
        <f t="shared" si="316"/>
      </c>
      <c r="P169" s="853">
        <f t="shared" si="156"/>
      </c>
      <c r="Q169" s="853">
        <f t="shared" si="69"/>
      </c>
      <c r="R169" s="853">
        <f t="shared" si="6"/>
      </c>
      <c r="S169" s="855">
        <f t="shared" si="989"/>
      </c>
      <c r="T169" s="855">
        <f t="shared" si="927"/>
      </c>
      <c r="U169" s="855">
        <f t="shared" si="744"/>
      </c>
      <c r="V169" s="855">
        <f t="shared" si="409"/>
      </c>
      <c r="W169" s="856">
        <f t="shared" si="347"/>
      </c>
      <c r="X169" s="857">
        <v>0.0113</v>
      </c>
      <c r="Y169" s="858">
        <v>51</v>
      </c>
      <c r="Z169" s="853">
        <f t="shared" si="285"/>
      </c>
      <c r="AA169" s="860">
        <v>28109</v>
      </c>
      <c r="AB169" s="860">
        <v>286</v>
      </c>
      <c r="AC169" s="860">
        <v>71</v>
      </c>
      <c r="AD169" s="860">
        <v>283</v>
      </c>
      <c r="AE169" s="860">
        <v>47</v>
      </c>
      <c r="AF169" s="860">
        <v>4</v>
      </c>
      <c r="AG169" s="860">
        <v>1</v>
      </c>
      <c r="AH169" s="860">
        <v>23</v>
      </c>
      <c r="AI169" s="853">
        <f t="shared" si="100"/>
      </c>
      <c r="AJ169" s="853">
        <f t="shared" si="38"/>
      </c>
      <c r="AK169" s="861" t="s">
        <v>524</v>
      </c>
      <c r="AL169" s="862" t="s">
        <v>560</v>
      </c>
      <c r="AM169" s="862">
        <v>15</v>
      </c>
    </row>
    <row r="170">
      <c r="A170" s="845"/>
      <c r="B170" s="866" t="s">
        <v>527</v>
      </c>
      <c r="C170" s="866"/>
      <c r="D170" s="867">
        <f>SUM(D165:D169)</f>
      </c>
      <c r="E170" s="867">
        <f>SUM(E165:E169)</f>
      </c>
      <c r="F170" s="867">
        <f>SUM(F165:F169)</f>
      </c>
      <c r="G170" s="889">
        <f>SUM(G165:G169)</f>
      </c>
      <c r="H170" s="890">
        <f>SUM(H165:H169)</f>
      </c>
      <c r="I170" s="889">
        <f>SUM(I165:I169)</f>
      </c>
      <c r="J170" s="890">
        <f>SUM(J165:J169)</f>
      </c>
      <c r="K170" s="912">
        <f>SUM(K165:K169)</f>
      </c>
      <c r="L170" s="867">
        <f>SUM(L165:L169)</f>
      </c>
      <c r="M170" s="868">
        <f t="shared" si="378"/>
      </c>
      <c r="N170" s="889">
        <f>SUM(N165:N169)</f>
      </c>
      <c r="O170" s="868">
        <f t="shared" si="316"/>
      </c>
      <c r="P170" s="868">
        <f>D170/N170</f>
      </c>
      <c r="Q170" s="868">
        <f t="shared" si="69"/>
      </c>
      <c r="R170" s="868">
        <f t="shared" si="6"/>
      </c>
      <c r="S170" s="869">
        <f t="shared" si="989"/>
      </c>
      <c r="T170" s="869">
        <f t="shared" si="927"/>
      </c>
      <c r="U170" s="869">
        <f t="shared" si="744"/>
      </c>
      <c r="V170" s="869">
        <f t="shared" si="409"/>
      </c>
      <c r="W170" s="870">
        <f t="shared" si="347"/>
      </c>
      <c r="X170" s="869">
        <f>AVERAGE(X165:X169)</f>
      </c>
      <c r="Y170" s="871">
        <f>AVERAGE(Y165:Y169)</f>
      </c>
      <c r="Z170" s="871">
        <f t="shared" si="285"/>
      </c>
      <c r="AA170" s="872">
        <f>SUM(AA165:AA169)</f>
      </c>
      <c r="AB170" s="872">
        <f>SUM(AB165:AB169)</f>
      </c>
      <c r="AC170" s="872">
        <f>SUM(AC165:AC169)</f>
      </c>
      <c r="AD170" s="872">
        <f>SUM(AD165:AD169)</f>
      </c>
      <c r="AE170" s="872">
        <f>SUM(AE165:AE169)</f>
      </c>
      <c r="AF170" s="872">
        <f>SUM(AF165:AF169)</f>
      </c>
      <c r="AG170" s="872">
        <f>SUM(AG165:AG169)</f>
      </c>
      <c r="AH170" s="872">
        <f>SUM(AH165:AH169)</f>
      </c>
      <c r="AI170" s="868">
        <f t="shared" si="100"/>
      </c>
      <c r="AJ170" s="873">
        <f t="shared" si="38"/>
      </c>
      <c r="AK170" s="874"/>
      <c r="AL170" s="874"/>
      <c r="AM170" s="872">
        <f>SUM(AM165:AM169)</f>
      </c>
    </row>
    <row r="171">
      <c r="A171" s="845"/>
      <c r="B171" s="893" t="s">
        <v>528</v>
      </c>
      <c r="C171" s="875" t="s">
        <v>544</v>
      </c>
      <c r="D171" s="864">
        <f t="shared" ref="D171:D175" si="799">E171+F171</f>
      </c>
      <c r="E171" s="894">
        <v>1410.96</v>
      </c>
      <c r="F171" s="894">
        <v>2261.11</v>
      </c>
      <c r="G171" s="851">
        <v>5</v>
      </c>
      <c r="H171" s="852">
        <v>11510.339999999997</v>
      </c>
      <c r="I171" s="851">
        <v>0</v>
      </c>
      <c r="J171" s="852">
        <v>0</v>
      </c>
      <c r="K171" s="851">
        <f t="shared" ref="K171:K175" si="464">G171+I171</f>
      </c>
      <c r="L171" s="852">
        <f t="shared" ref="L171:L175" si="616">H171+J171</f>
      </c>
      <c r="M171" s="853">
        <f t="shared" si="378"/>
      </c>
      <c r="N171" s="854">
        <v>5</v>
      </c>
      <c r="O171" s="853">
        <f t="shared" si="316"/>
      </c>
      <c r="P171" s="853">
        <f t="shared" ref="P171:P175" si="157">D171/K171</f>
      </c>
      <c r="Q171" s="853">
        <f t="shared" si="69"/>
      </c>
      <c r="R171" s="853">
        <f t="shared" si="6"/>
      </c>
      <c r="S171" s="855">
        <f t="shared" si="989"/>
      </c>
      <c r="T171" s="855">
        <f t="shared" si="927"/>
      </c>
      <c r="U171" s="855">
        <f t="shared" si="744"/>
      </c>
      <c r="V171" s="855">
        <f t="shared" si="409"/>
      </c>
      <c r="W171" s="856">
        <f t="shared" si="347"/>
      </c>
      <c r="X171" s="857">
        <v>0.0274</v>
      </c>
      <c r="Y171" s="858">
        <v>35</v>
      </c>
      <c r="Z171" s="853">
        <f t="shared" si="285"/>
      </c>
      <c r="AA171" s="860">
        <v>32321</v>
      </c>
      <c r="AB171" s="860">
        <v>651</v>
      </c>
      <c r="AC171" s="860">
        <v>120</v>
      </c>
      <c r="AD171" s="860">
        <v>718</v>
      </c>
      <c r="AE171" s="860">
        <v>35</v>
      </c>
      <c r="AF171" s="860">
        <v>8</v>
      </c>
      <c r="AG171" s="860">
        <v>2</v>
      </c>
      <c r="AH171" s="860">
        <v>28</v>
      </c>
      <c r="AI171" s="853">
        <f t="shared" si="100"/>
      </c>
      <c r="AJ171" s="853">
        <f t="shared" si="38"/>
      </c>
      <c r="AK171" s="861" t="s">
        <v>545</v>
      </c>
      <c r="AL171" s="862" t="s">
        <v>525</v>
      </c>
      <c r="AM171" s="862">
        <v>68</v>
      </c>
    </row>
    <row r="172">
      <c r="A172" s="845"/>
      <c r="B172" s="893" t="s">
        <v>528</v>
      </c>
      <c r="C172" s="875" t="s">
        <v>546</v>
      </c>
      <c r="D172" s="864">
        <f t="shared" si="799"/>
      </c>
      <c r="E172" s="849">
        <v>1571.91</v>
      </c>
      <c r="F172" s="865">
        <v>3250.3</v>
      </c>
      <c r="G172" s="850">
        <v>8</v>
      </c>
      <c r="H172" s="880">
        <v>19446.589999999997</v>
      </c>
      <c r="I172" s="850">
        <v>1</v>
      </c>
      <c r="J172" s="880">
        <v>3626.6399999999994</v>
      </c>
      <c r="K172" s="851">
        <f t="shared" si="464"/>
      </c>
      <c r="L172" s="852">
        <f t="shared" si="616"/>
      </c>
      <c r="M172" s="853">
        <f t="shared" si="378"/>
      </c>
      <c r="N172" s="854">
        <v>8</v>
      </c>
      <c r="O172" s="853">
        <f t="shared" si="316"/>
      </c>
      <c r="P172" s="853">
        <f t="shared" si="157"/>
      </c>
      <c r="Q172" s="853">
        <f t="shared" si="69"/>
      </c>
      <c r="R172" s="853">
        <f t="shared" si="6"/>
      </c>
      <c r="S172" s="855">
        <f t="shared" si="989"/>
      </c>
      <c r="T172" s="855">
        <f t="shared" si="927"/>
      </c>
      <c r="U172" s="855">
        <f t="shared" si="744"/>
      </c>
      <c r="V172" s="855">
        <f t="shared" si="409"/>
      </c>
      <c r="W172" s="856">
        <f t="shared" si="347"/>
      </c>
      <c r="X172" s="857">
        <v>0.0302</v>
      </c>
      <c r="Y172" s="858">
        <v>45</v>
      </c>
      <c r="Z172" s="853">
        <f t="shared" si="285"/>
      </c>
      <c r="AA172" s="860">
        <v>50191</v>
      </c>
      <c r="AB172" s="860">
        <v>743</v>
      </c>
      <c r="AC172" s="860">
        <v>189</v>
      </c>
      <c r="AD172" s="860">
        <v>796</v>
      </c>
      <c r="AE172" s="860">
        <v>138</v>
      </c>
      <c r="AF172" s="860">
        <v>8</v>
      </c>
      <c r="AG172" s="860">
        <v>4</v>
      </c>
      <c r="AH172" s="860">
        <v>45</v>
      </c>
      <c r="AI172" s="853">
        <f t="shared" si="100"/>
      </c>
      <c r="AJ172" s="853">
        <f t="shared" si="38"/>
      </c>
      <c r="AK172" s="861" t="s">
        <v>545</v>
      </c>
      <c r="AL172" s="862" t="s">
        <v>525</v>
      </c>
      <c r="AM172" s="862">
        <v>41</v>
      </c>
    </row>
    <row r="173">
      <c r="A173" s="845"/>
      <c r="B173" s="893" t="s">
        <v>528</v>
      </c>
      <c r="C173" s="875" t="s">
        <v>547</v>
      </c>
      <c r="D173" s="864">
        <f t="shared" si="799"/>
      </c>
      <c r="E173" s="865">
        <v>1099.3</v>
      </c>
      <c r="F173" s="849">
        <v>1968.06</v>
      </c>
      <c r="G173" s="850">
        <v>5</v>
      </c>
      <c r="H173" s="852">
        <v>12754.179999999993</v>
      </c>
      <c r="I173" s="850">
        <v>0</v>
      </c>
      <c r="J173" s="880">
        <v>0</v>
      </c>
      <c r="K173" s="851">
        <f t="shared" si="464"/>
      </c>
      <c r="L173" s="852">
        <f t="shared" si="616"/>
      </c>
      <c r="M173" s="853">
        <f t="shared" si="378"/>
      </c>
      <c r="N173" s="854">
        <v>3</v>
      </c>
      <c r="O173" s="853">
        <f t="shared" si="316"/>
      </c>
      <c r="P173" s="853">
        <f t="shared" si="157"/>
      </c>
      <c r="Q173" s="853">
        <f t="shared" si="69"/>
      </c>
      <c r="R173" s="853">
        <f t="shared" si="6"/>
      </c>
      <c r="S173" s="855">
        <f t="shared" si="989"/>
      </c>
      <c r="T173" s="855">
        <f t="shared" si="927"/>
      </c>
      <c r="U173" s="855">
        <f t="shared" si="744"/>
      </c>
      <c r="V173" s="855">
        <f t="shared" si="409"/>
      </c>
      <c r="W173" s="856">
        <f t="shared" si="347"/>
      </c>
      <c r="X173" s="857">
        <v>0.0154</v>
      </c>
      <c r="Y173" s="858">
        <v>46</v>
      </c>
      <c r="Z173" s="853">
        <f t="shared" si="285"/>
      </c>
      <c r="AA173" s="860">
        <v>33079</v>
      </c>
      <c r="AB173" s="860">
        <v>628</v>
      </c>
      <c r="AC173" s="860">
        <v>78</v>
      </c>
      <c r="AD173" s="860">
        <v>701</v>
      </c>
      <c r="AE173" s="860">
        <v>65</v>
      </c>
      <c r="AF173" s="860">
        <v>4</v>
      </c>
      <c r="AG173" s="860">
        <v>2</v>
      </c>
      <c r="AH173" s="860">
        <v>31</v>
      </c>
      <c r="AI173" s="853">
        <f t="shared" si="100"/>
      </c>
      <c r="AJ173" s="853">
        <f t="shared" si="38"/>
      </c>
      <c r="AK173" s="861" t="s">
        <v>545</v>
      </c>
      <c r="AL173" s="862" t="s">
        <v>525</v>
      </c>
      <c r="AM173" s="862">
        <v>34</v>
      </c>
    </row>
    <row r="174">
      <c r="A174" s="845"/>
      <c r="B174" s="893" t="s">
        <v>528</v>
      </c>
      <c r="C174" s="875" t="s">
        <v>548</v>
      </c>
      <c r="D174" s="864">
        <f t="shared" si="799"/>
      </c>
      <c r="E174" s="865">
        <v>1668.95</v>
      </c>
      <c r="F174" s="849">
        <v>3025.13</v>
      </c>
      <c r="G174" s="851">
        <v>5</v>
      </c>
      <c r="H174" s="852">
        <v>12012.810000000027</v>
      </c>
      <c r="I174" s="851">
        <v>0</v>
      </c>
      <c r="J174" s="852">
        <v>0</v>
      </c>
      <c r="K174" s="851">
        <f t="shared" si="464"/>
      </c>
      <c r="L174" s="852">
        <f t="shared" si="616"/>
      </c>
      <c r="M174" s="853">
        <f t="shared" si="378"/>
      </c>
      <c r="N174" s="854">
        <v>5</v>
      </c>
      <c r="O174" s="853">
        <f t="shared" si="316"/>
      </c>
      <c r="P174" s="853">
        <f t="shared" si="157"/>
      </c>
      <c r="Q174" s="853">
        <f t="shared" si="69"/>
      </c>
      <c r="R174" s="853">
        <f t="shared" si="6"/>
      </c>
      <c r="S174" s="855">
        <f t="shared" si="989"/>
      </c>
      <c r="T174" s="855">
        <f t="shared" si="927"/>
      </c>
      <c r="U174" s="855">
        <f t="shared" si="744"/>
      </c>
      <c r="V174" s="855">
        <f t="shared" si="409"/>
      </c>
      <c r="W174" s="856">
        <f t="shared" si="347"/>
      </c>
      <c r="X174" s="857">
        <v>0.0189</v>
      </c>
      <c r="Y174" s="858">
        <v>45</v>
      </c>
      <c r="Z174" s="853">
        <f t="shared" si="285"/>
      </c>
      <c r="AA174" s="860">
        <v>51687</v>
      </c>
      <c r="AB174" s="860">
        <v>1019</v>
      </c>
      <c r="AC174" s="860">
        <v>193</v>
      </c>
      <c r="AD174" s="860">
        <v>1088</v>
      </c>
      <c r="AE174" s="860">
        <v>79</v>
      </c>
      <c r="AF174" s="860">
        <v>5</v>
      </c>
      <c r="AG174" s="860">
        <v>2</v>
      </c>
      <c r="AH174" s="860">
        <v>52</v>
      </c>
      <c r="AI174" s="853">
        <f t="shared" si="100"/>
      </c>
      <c r="AJ174" s="853">
        <f t="shared" si="38"/>
      </c>
      <c r="AK174" s="861" t="s">
        <v>545</v>
      </c>
      <c r="AL174" s="862" t="s">
        <v>525</v>
      </c>
      <c r="AM174" s="862">
        <v>59</v>
      </c>
    </row>
    <row r="175">
      <c r="A175" s="845"/>
      <c r="B175" s="893" t="s">
        <v>528</v>
      </c>
      <c r="C175" s="875" t="s">
        <v>549</v>
      </c>
      <c r="D175" s="864">
        <f t="shared" si="799"/>
      </c>
      <c r="E175" s="865">
        <v>2047.99</v>
      </c>
      <c r="F175" s="849">
        <v>2719.56</v>
      </c>
      <c r="G175" s="851">
        <v>8</v>
      </c>
      <c r="H175" s="852">
        <v>17437.5</v>
      </c>
      <c r="I175" s="850">
        <v>0</v>
      </c>
      <c r="J175" s="880">
        <v>0</v>
      </c>
      <c r="K175" s="851">
        <f t="shared" si="464"/>
      </c>
      <c r="L175" s="852">
        <f t="shared" si="616"/>
      </c>
      <c r="M175" s="853">
        <f t="shared" si="378"/>
      </c>
      <c r="N175" s="854">
        <v>4</v>
      </c>
      <c r="O175" s="853">
        <f t="shared" si="316"/>
      </c>
      <c r="P175" s="853">
        <f t="shared" si="157"/>
      </c>
      <c r="Q175" s="853">
        <f t="shared" si="69"/>
      </c>
      <c r="R175" s="853">
        <f t="shared" si="6"/>
      </c>
      <c r="S175" s="855">
        <f t="shared" si="989"/>
      </c>
      <c r="T175" s="855">
        <f t="shared" si="927"/>
      </c>
      <c r="U175" s="855">
        <f t="shared" si="744"/>
      </c>
      <c r="V175" s="855">
        <f t="shared" si="409"/>
      </c>
      <c r="W175" s="856">
        <f t="shared" si="347"/>
      </c>
      <c r="X175" s="857">
        <v>0.0129</v>
      </c>
      <c r="Y175" s="858">
        <v>47</v>
      </c>
      <c r="Z175" s="853">
        <f t="shared" si="285"/>
      </c>
      <c r="AA175" s="860">
        <v>41984</v>
      </c>
      <c r="AB175" s="860">
        <v>896</v>
      </c>
      <c r="AC175" s="860">
        <v>106</v>
      </c>
      <c r="AD175" s="860">
        <v>994</v>
      </c>
      <c r="AE175" s="860">
        <v>63</v>
      </c>
      <c r="AF175" s="860">
        <v>4</v>
      </c>
      <c r="AG175" s="860">
        <v>2</v>
      </c>
      <c r="AH175" s="860">
        <v>39</v>
      </c>
      <c r="AI175" s="853">
        <f t="shared" si="100"/>
      </c>
      <c r="AJ175" s="853">
        <f t="shared" si="38"/>
      </c>
      <c r="AK175" s="861" t="s">
        <v>545</v>
      </c>
      <c r="AL175" s="862" t="s">
        <v>525</v>
      </c>
      <c r="AM175" s="862">
        <v>27</v>
      </c>
    </row>
    <row r="176">
      <c r="A176" s="845"/>
      <c r="B176" s="866" t="s">
        <v>527</v>
      </c>
      <c r="C176" s="866"/>
      <c r="D176" s="867">
        <f>SUM(D171:D175)</f>
      </c>
      <c r="E176" s="867">
        <f>SUM(E171:E175)</f>
      </c>
      <c r="F176" s="867">
        <f>SUM(F171:F175)</f>
      </c>
      <c r="G176" s="889">
        <f>SUM(G171:G175)</f>
      </c>
      <c r="H176" s="890">
        <f>SUM(H171:H175)</f>
      </c>
      <c r="I176" s="889">
        <f>SUM(I171:I175)</f>
      </c>
      <c r="J176" s="890">
        <f>SUM(J171:J175)</f>
      </c>
      <c r="K176" s="912">
        <f>SUM(K171:K175)</f>
      </c>
      <c r="L176" s="867">
        <f>SUM(L171:L175)</f>
      </c>
      <c r="M176" s="868">
        <f t="shared" si="378"/>
      </c>
      <c r="N176" s="889">
        <f>SUM(N171:N175)</f>
      </c>
      <c r="O176" s="868">
        <f t="shared" si="316"/>
      </c>
      <c r="P176" s="868">
        <f>D176/N176</f>
      </c>
      <c r="Q176" s="868">
        <f t="shared" si="69"/>
      </c>
      <c r="R176" s="868">
        <f t="shared" si="6"/>
      </c>
      <c r="S176" s="869">
        <f t="shared" si="989"/>
      </c>
      <c r="T176" s="869">
        <f t="shared" si="927"/>
      </c>
      <c r="U176" s="869">
        <f t="shared" si="744"/>
      </c>
      <c r="V176" s="869">
        <f t="shared" si="409"/>
      </c>
      <c r="W176" s="870">
        <f t="shared" si="347"/>
      </c>
      <c r="X176" s="869">
        <f>AVERAGE(X171:X175)</f>
      </c>
      <c r="Y176" s="871">
        <f>AVERAGE(Y171:Y175)</f>
      </c>
      <c r="Z176" s="871">
        <f t="shared" si="285"/>
      </c>
      <c r="AA176" s="872">
        <f>SUM(AA171:AA175)</f>
      </c>
      <c r="AB176" s="872">
        <f>SUM(AB171:AB175)</f>
      </c>
      <c r="AC176" s="872">
        <f>SUM(AC171:AC175)</f>
      </c>
      <c r="AD176" s="872">
        <f>SUM(AD171:AD175)</f>
      </c>
      <c r="AE176" s="872">
        <f>SUM(AE171:AE175)</f>
      </c>
      <c r="AF176" s="872">
        <f>SUM(AF171:AF175)</f>
      </c>
      <c r="AG176" s="872">
        <f>SUM(AG171:AG175)</f>
      </c>
      <c r="AH176" s="872">
        <f>SUM(AH171:AH175)</f>
      </c>
      <c r="AI176" s="868">
        <f t="shared" si="100"/>
      </c>
      <c r="AJ176" s="873">
        <f t="shared" si="38"/>
      </c>
      <c r="AK176" s="874"/>
      <c r="AL176" s="874"/>
      <c r="AM176" s="872">
        <f>SUM(AM171:AM175)</f>
      </c>
    </row>
    <row r="177">
      <c r="A177" s="845"/>
      <c r="B177" s="893" t="s">
        <v>522</v>
      </c>
      <c r="C177" s="875" t="s">
        <v>551</v>
      </c>
      <c r="D177" s="864">
        <f t="shared" ref="D177:D179" si="800">E177+F177</f>
      </c>
      <c r="E177" s="849">
        <v>1485.23</v>
      </c>
      <c r="F177" s="849">
        <v>2272.83</v>
      </c>
      <c r="G177" s="851">
        <v>2</v>
      </c>
      <c r="H177" s="880">
        <v>5656.369999999995</v>
      </c>
      <c r="I177" s="850">
        <v>0</v>
      </c>
      <c r="J177" s="880">
        <v>0</v>
      </c>
      <c r="K177" s="851">
        <f t="shared" ref="K177:K179" si="465">G177+I177</f>
      </c>
      <c r="L177" s="852">
        <f t="shared" ref="L177:L179" si="617">H177+J177</f>
      </c>
      <c r="M177" s="853">
        <f t="shared" si="378"/>
      </c>
      <c r="N177" s="854">
        <v>2</v>
      </c>
      <c r="O177" s="853">
        <f t="shared" si="316"/>
      </c>
      <c r="P177" s="853">
        <f t="shared" ref="P177:P179" si="158">D177/K177</f>
      </c>
      <c r="Q177" s="853">
        <f t="shared" si="69"/>
      </c>
      <c r="R177" s="853">
        <f t="shared" si="6"/>
      </c>
      <c r="S177" s="855">
        <f t="shared" si="989"/>
      </c>
      <c r="T177" s="855">
        <f t="shared" si="927"/>
      </c>
      <c r="U177" s="855">
        <f t="shared" si="744"/>
      </c>
      <c r="V177" s="855">
        <f t="shared" si="409"/>
      </c>
      <c r="W177" s="856">
        <f t="shared" si="347"/>
      </c>
      <c r="X177" s="857">
        <v>0.0149</v>
      </c>
      <c r="Y177" s="858">
        <v>49</v>
      </c>
      <c r="Z177" s="853">
        <f t="shared" si="285"/>
      </c>
      <c r="AA177" s="860">
        <v>61915</v>
      </c>
      <c r="AB177" s="860">
        <v>797</v>
      </c>
      <c r="AC177" s="860">
        <v>183</v>
      </c>
      <c r="AD177" s="860">
        <v>868</v>
      </c>
      <c r="AE177" s="860">
        <v>74</v>
      </c>
      <c r="AF177" s="860">
        <v>8</v>
      </c>
      <c r="AG177" s="860">
        <v>6</v>
      </c>
      <c r="AH177" s="860">
        <v>49</v>
      </c>
      <c r="AI177" s="853">
        <f t="shared" si="100"/>
      </c>
      <c r="AJ177" s="853">
        <f t="shared" si="38"/>
      </c>
      <c r="AK177" s="861" t="s">
        <v>545</v>
      </c>
      <c r="AL177" s="862" t="s">
        <v>525</v>
      </c>
      <c r="AM177" s="862">
        <v>27</v>
      </c>
    </row>
    <row r="178">
      <c r="A178" s="845"/>
      <c r="B178" s="893" t="s">
        <v>522</v>
      </c>
      <c r="C178" s="875" t="s">
        <v>552</v>
      </c>
      <c r="D178" s="864">
        <f t="shared" si="800"/>
      </c>
      <c r="E178" s="849">
        <v>1521.73</v>
      </c>
      <c r="F178" s="849">
        <v>2820.48</v>
      </c>
      <c r="G178" s="850">
        <v>7</v>
      </c>
      <c r="H178" s="880">
        <v>15624.190000000002</v>
      </c>
      <c r="I178" s="850">
        <v>0</v>
      </c>
      <c r="J178" s="880">
        <v>0</v>
      </c>
      <c r="K178" s="851">
        <f t="shared" si="465"/>
      </c>
      <c r="L178" s="852">
        <f t="shared" si="617"/>
      </c>
      <c r="M178" s="853">
        <f t="shared" si="378"/>
      </c>
      <c r="N178" s="854">
        <v>6</v>
      </c>
      <c r="O178" s="853">
        <f t="shared" si="316"/>
      </c>
      <c r="P178" s="853">
        <f t="shared" si="158"/>
      </c>
      <c r="Q178" s="853">
        <f t="shared" si="69"/>
      </c>
      <c r="R178" s="853">
        <f t="shared" si="6"/>
      </c>
      <c r="S178" s="855">
        <f t="shared" si="989"/>
      </c>
      <c r="T178" s="855">
        <f t="shared" si="927"/>
      </c>
      <c r="U178" s="855">
        <f t="shared" si="744"/>
      </c>
      <c r="V178" s="855">
        <f t="shared" si="409"/>
      </c>
      <c r="W178" s="856">
        <f t="shared" si="347"/>
      </c>
      <c r="X178" s="857">
        <v>0.013</v>
      </c>
      <c r="Y178" s="858">
        <v>50</v>
      </c>
      <c r="Z178" s="853">
        <f t="shared" si="285"/>
      </c>
      <c r="AA178" s="860">
        <v>51091</v>
      </c>
      <c r="AB178" s="860">
        <v>647</v>
      </c>
      <c r="AC178" s="860">
        <v>139</v>
      </c>
      <c r="AD178" s="860">
        <v>661</v>
      </c>
      <c r="AE178" s="860">
        <v>95</v>
      </c>
      <c r="AF178" s="860">
        <v>6</v>
      </c>
      <c r="AG178" s="860">
        <v>0</v>
      </c>
      <c r="AH178" s="860">
        <v>40</v>
      </c>
      <c r="AI178" s="853">
        <f t="shared" si="100"/>
      </c>
      <c r="AJ178" s="853">
        <f t="shared" si="38"/>
      </c>
      <c r="AK178" s="861" t="s">
        <v>545</v>
      </c>
      <c r="AL178" s="862" t="s">
        <v>525</v>
      </c>
      <c r="AM178" s="862">
        <v>29</v>
      </c>
    </row>
    <row r="179">
      <c r="A179" s="845"/>
      <c r="B179" s="893" t="s">
        <v>522</v>
      </c>
      <c r="C179" s="875" t="s">
        <v>553</v>
      </c>
      <c r="D179" s="864">
        <f t="shared" si="800"/>
      </c>
      <c r="E179" s="865">
        <v>1474.69</v>
      </c>
      <c r="F179" s="849">
        <v>2730.77</v>
      </c>
      <c r="G179" s="850">
        <v>5</v>
      </c>
      <c r="H179" s="852">
        <v>12194.329999999958</v>
      </c>
      <c r="I179" s="850">
        <v>0</v>
      </c>
      <c r="J179" s="880">
        <v>0</v>
      </c>
      <c r="K179" s="851">
        <f t="shared" si="465"/>
      </c>
      <c r="L179" s="852">
        <f t="shared" si="617"/>
      </c>
      <c r="M179" s="853">
        <f t="shared" si="378"/>
      </c>
      <c r="N179" s="854">
        <v>4</v>
      </c>
      <c r="O179" s="853">
        <f t="shared" si="316"/>
      </c>
      <c r="P179" s="853">
        <f t="shared" si="158"/>
      </c>
      <c r="Q179" s="853">
        <f t="shared" si="69"/>
      </c>
      <c r="R179" s="853">
        <f t="shared" si="6"/>
      </c>
      <c r="S179" s="855">
        <f t="shared" si="989"/>
      </c>
      <c r="T179" s="855">
        <f t="shared" si="927"/>
      </c>
      <c r="U179" s="855">
        <f t="shared" si="744"/>
      </c>
      <c r="V179" s="855">
        <f t="shared" si="409"/>
      </c>
      <c r="W179" s="856">
        <f t="shared" si="347"/>
      </c>
      <c r="X179" s="857">
        <v>0.0181</v>
      </c>
      <c r="Y179" s="858">
        <v>52</v>
      </c>
      <c r="Z179" s="853">
        <f t="shared" si="285"/>
      </c>
      <c r="AA179" s="860">
        <v>54404</v>
      </c>
      <c r="AB179" s="860">
        <v>632</v>
      </c>
      <c r="AC179" s="860">
        <v>183</v>
      </c>
      <c r="AD179" s="860">
        <v>663</v>
      </c>
      <c r="AE179" s="860">
        <v>85</v>
      </c>
      <c r="AF179" s="860">
        <v>9</v>
      </c>
      <c r="AG179" s="860">
        <v>1</v>
      </c>
      <c r="AH179" s="860">
        <v>66</v>
      </c>
      <c r="AI179" s="853">
        <f t="shared" si="100"/>
      </c>
      <c r="AJ179" s="853">
        <f t="shared" si="38"/>
      </c>
      <c r="AK179" s="861" t="s">
        <v>545</v>
      </c>
      <c r="AL179" s="862" t="s">
        <v>525</v>
      </c>
      <c r="AM179" s="862">
        <v>31</v>
      </c>
    </row>
    <row r="180">
      <c r="A180" s="845"/>
      <c r="B180" s="866" t="s">
        <v>527</v>
      </c>
      <c r="C180" s="866"/>
      <c r="D180" s="867">
        <f>SUM(D177:D179)</f>
      </c>
      <c r="E180" s="897">
        <f>SUM(E177:E179)</f>
      </c>
      <c r="F180" s="897">
        <f>SUM(F177:F179)</f>
      </c>
      <c r="G180" s="889">
        <f>SUM(G177:G179)</f>
      </c>
      <c r="H180" s="890">
        <f>SUM(H177:H179)</f>
      </c>
      <c r="I180" s="889">
        <f>SUM(I177:I179)</f>
      </c>
      <c r="J180" s="890">
        <f>SUM(J177:J179)</f>
      </c>
      <c r="K180" s="891">
        <f>SUM(K177:K179)</f>
      </c>
      <c r="L180" s="897">
        <f>SUM(L177:L179)</f>
      </c>
      <c r="M180" s="868">
        <f t="shared" si="378"/>
      </c>
      <c r="N180" s="889">
        <f>SUM(N177:N179)</f>
      </c>
      <c r="O180" s="868">
        <f t="shared" si="316"/>
      </c>
      <c r="P180" s="868">
        <f t="shared" ref="P180:P181" si="958">D180/N180</f>
      </c>
      <c r="Q180" s="868">
        <f t="shared" si="69"/>
      </c>
      <c r="R180" s="868">
        <f t="shared" si="6"/>
      </c>
      <c r="S180" s="869">
        <f t="shared" si="989"/>
      </c>
      <c r="T180" s="869">
        <f t="shared" si="927"/>
      </c>
      <c r="U180" s="869">
        <f t="shared" si="744"/>
      </c>
      <c r="V180" s="869">
        <f t="shared" si="409"/>
      </c>
      <c r="W180" s="870">
        <f t="shared" si="347"/>
      </c>
      <c r="X180" s="869">
        <f>AVERAGE(X177:X179)</f>
      </c>
      <c r="Y180" s="871">
        <f>AVERAGE(Y177:Y179)</f>
      </c>
      <c r="Z180" s="871">
        <f t="shared" si="285"/>
      </c>
      <c r="AA180" s="872">
        <f>SUM(AA177:AA179)</f>
      </c>
      <c r="AB180" s="872">
        <f>SUM(AB177:AB179)</f>
      </c>
      <c r="AC180" s="872">
        <f>SUM(AC177:AC179)</f>
      </c>
      <c r="AD180" s="872">
        <f>SUM(AD177:AD179)</f>
      </c>
      <c r="AE180" s="872">
        <f>SUM(AE177:AE179)</f>
      </c>
      <c r="AF180" s="872">
        <f>SUM(AF177:AF179)</f>
      </c>
      <c r="AG180" s="872">
        <f>SUM(AG177:AG179)</f>
      </c>
      <c r="AH180" s="872">
        <f>SUM(AH177:AH179)</f>
      </c>
      <c r="AI180" s="868">
        <f t="shared" si="100"/>
      </c>
      <c r="AJ180" s="873">
        <f t="shared" si="38"/>
      </c>
      <c r="AK180" s="874"/>
      <c r="AL180" s="874"/>
      <c r="AM180" s="872">
        <f>SUM(AM177:AM179)</f>
      </c>
    </row>
    <row r="181">
      <c r="A181" s="845"/>
      <c r="B181" s="898" t="s">
        <v>539</v>
      </c>
      <c r="C181" s="898"/>
      <c r="D181" s="899">
        <f>D164+D158+D176+D170+D180</f>
      </c>
      <c r="E181" s="923">
        <f>E164+E158+E176+E170+E180</f>
      </c>
      <c r="F181" s="923">
        <f>F164+F158+F176+F170+F180</f>
      </c>
      <c r="G181" s="903">
        <f>G180+G176+G170+G164+G158</f>
      </c>
      <c r="H181" s="900">
        <f>H180+H176+H170+H164+H158</f>
      </c>
      <c r="I181" s="903">
        <f>I180+I176+I170+I164+I158</f>
      </c>
      <c r="J181" s="900">
        <f>J180+J176+J170+J164+J158</f>
      </c>
      <c r="K181" s="903">
        <f>K164+K158+K176+K170+K180</f>
      </c>
      <c r="L181" s="923">
        <f>L164+L158+L176+L170+L180</f>
      </c>
      <c r="M181" s="900">
        <f t="shared" si="378"/>
      </c>
      <c r="N181" s="903">
        <f>N180+N176+N170+N164+N158</f>
      </c>
      <c r="O181" s="900">
        <f t="shared" si="316"/>
      </c>
      <c r="P181" s="900">
        <f t="shared" si="958"/>
      </c>
      <c r="Q181" s="900">
        <f t="shared" si="69"/>
      </c>
      <c r="R181" s="900">
        <f t="shared" si="6"/>
      </c>
      <c r="S181" s="902">
        <f t="shared" si="989"/>
      </c>
      <c r="T181" s="902">
        <f t="shared" si="927"/>
      </c>
      <c r="U181" s="902">
        <f t="shared" si="744"/>
      </c>
      <c r="V181" s="902">
        <f t="shared" si="409"/>
      </c>
      <c r="W181" s="903">
        <f t="shared" si="347"/>
      </c>
      <c r="X181" s="900">
        <f>(X164+X158+X176+X170+X180)/5</f>
      </c>
      <c r="Y181" s="900">
        <f>(Y164+Y158+Y176+Y170+Y180)/5</f>
      </c>
      <c r="Z181" s="900">
        <f>(Z164+Z158+Z176+Z170+Z180)/5</f>
      </c>
      <c r="AA181" s="923">
        <f>AA164+AA158+AA176+AA170+AA180</f>
      </c>
      <c r="AB181" s="923">
        <f>AB164+AB158+AB176+AB170+AB180</f>
      </c>
      <c r="AC181" s="923">
        <f>AC164+AC158+AC176+AC170+AC180</f>
      </c>
      <c r="AD181" s="923">
        <f>AD164+AD158+AD176+AD170+AD180</f>
      </c>
      <c r="AE181" s="923">
        <f>AE164+AE158+AE176+AE170+AE180</f>
      </c>
      <c r="AF181" s="923">
        <f>AF164+AF158+AF176+AF170+AF180</f>
      </c>
      <c r="AG181" s="923">
        <f>AG164+AG158+AG176+AG170+AG180</f>
      </c>
      <c r="AH181" s="923">
        <f>AH164+AH158+AH176+AH170+AH180</f>
      </c>
      <c r="AI181" s="900">
        <f t="shared" si="100"/>
      </c>
      <c r="AJ181" s="904">
        <f t="shared" si="38"/>
      </c>
      <c r="AK181" s="898"/>
      <c r="AL181" s="898"/>
      <c r="AM181" s="923">
        <f>AM164+AM158+AM176+AM170+AM180</f>
      </c>
    </row>
    <row r="182">
      <c r="A182" s="832" t="s">
        <v>554</v>
      </c>
      <c r="B182" s="832" t="s">
        <v>480</v>
      </c>
      <c r="C182" s="832"/>
      <c r="D182" s="833" t="s">
        <v>481</v>
      </c>
      <c r="E182" s="833"/>
      <c r="F182" s="833"/>
      <c r="G182" s="833"/>
      <c r="H182" s="833"/>
      <c r="I182" s="833"/>
      <c r="J182" s="833"/>
      <c r="K182" s="833"/>
      <c r="L182" s="833"/>
      <c r="M182" s="833"/>
      <c r="N182" s="833"/>
      <c r="O182" s="833"/>
      <c r="P182" s="833"/>
      <c r="Q182" s="833"/>
      <c r="R182" s="834" t="s">
        <v>482</v>
      </c>
      <c r="S182" s="834"/>
      <c r="T182" s="834"/>
      <c r="U182" s="834"/>
      <c r="V182" s="834"/>
      <c r="W182" s="834"/>
      <c r="X182" s="834"/>
      <c r="Y182" s="834"/>
      <c r="Z182" s="834"/>
      <c r="AA182" s="834"/>
      <c r="AB182" s="834"/>
      <c r="AC182" s="834"/>
      <c r="AD182" s="834"/>
      <c r="AE182" s="834"/>
      <c r="AF182" s="834"/>
      <c r="AG182" s="834"/>
      <c r="AH182" s="834"/>
      <c r="AI182" s="834"/>
      <c r="AJ182" s="834"/>
      <c r="AK182" s="834"/>
      <c r="AL182" s="834"/>
      <c r="AM182" s="835"/>
    </row>
    <row r="183">
      <c r="A183" s="832"/>
      <c r="B183" s="832" t="s">
        <v>483</v>
      </c>
      <c r="C183" s="832" t="s">
        <v>484</v>
      </c>
      <c r="D183" s="836" t="s">
        <v>485</v>
      </c>
      <c r="E183" s="837" t="s">
        <v>486</v>
      </c>
      <c r="F183" s="837" t="s">
        <v>487</v>
      </c>
      <c r="G183" s="838" t="s">
        <v>488</v>
      </c>
      <c r="H183" s="838" t="s">
        <v>489</v>
      </c>
      <c r="I183" s="838" t="s">
        <v>490</v>
      </c>
      <c r="J183" s="838" t="s">
        <v>491</v>
      </c>
      <c r="K183" s="838" t="s">
        <v>492</v>
      </c>
      <c r="L183" s="840" t="s">
        <v>493</v>
      </c>
      <c r="M183" s="841" t="s">
        <v>494</v>
      </c>
      <c r="N183" s="838" t="s">
        <v>495</v>
      </c>
      <c r="O183" s="841" t="s">
        <v>496</v>
      </c>
      <c r="P183" s="841" t="s">
        <v>497</v>
      </c>
      <c r="Q183" s="841" t="s">
        <v>498</v>
      </c>
      <c r="R183" s="834" t="s">
        <v>499</v>
      </c>
      <c r="S183" s="842" t="s">
        <v>500</v>
      </c>
      <c r="T183" s="842" t="s">
        <v>501</v>
      </c>
      <c r="U183" s="842" t="s">
        <v>502</v>
      </c>
      <c r="V183" s="842" t="s">
        <v>503</v>
      </c>
      <c r="W183" s="843" t="s">
        <v>504</v>
      </c>
      <c r="X183" s="842" t="s">
        <v>505</v>
      </c>
      <c r="Y183" s="844" t="s">
        <v>506</v>
      </c>
      <c r="Z183" s="834" t="s">
        <v>507</v>
      </c>
      <c r="AA183" s="843" t="s">
        <v>508</v>
      </c>
      <c r="AB183" s="843" t="s">
        <v>509</v>
      </c>
      <c r="AC183" s="843" t="s">
        <v>510</v>
      </c>
      <c r="AD183" s="843" t="s">
        <v>511</v>
      </c>
      <c r="AE183" s="843" t="s">
        <v>512</v>
      </c>
      <c r="AF183" s="843" t="s">
        <v>513</v>
      </c>
      <c r="AG183" s="843" t="s">
        <v>514</v>
      </c>
      <c r="AH183" s="843" t="s">
        <v>515</v>
      </c>
      <c r="AI183" s="843" t="s">
        <v>516</v>
      </c>
      <c r="AJ183" s="834" t="s">
        <v>517</v>
      </c>
      <c r="AK183" s="835" t="s">
        <v>518</v>
      </c>
      <c r="AL183" s="835" t="s">
        <v>519</v>
      </c>
      <c r="AM183" s="835" t="s">
        <v>520</v>
      </c>
    </row>
    <row r="184">
      <c r="A184" s="845" t="s">
        <v>561</v>
      </c>
      <c r="B184" s="893" t="s">
        <v>522</v>
      </c>
      <c r="C184" s="876" t="s">
        <v>523</v>
      </c>
      <c r="D184" s="877">
        <f t="shared" ref="D184:D185" si="801">E184+F184</f>
      </c>
      <c r="E184" s="914">
        <v>1280.29</v>
      </c>
      <c r="F184" s="878">
        <v>1337.26</v>
      </c>
      <c r="G184" s="879">
        <v>2</v>
      </c>
      <c r="H184" s="915">
        <v>3299.2700000000186</v>
      </c>
      <c r="I184" s="924">
        <v>0</v>
      </c>
      <c r="J184" s="916">
        <v>0</v>
      </c>
      <c r="K184" s="879">
        <f t="shared" ref="K184:K185" si="466">G184+I184</f>
      </c>
      <c r="L184" s="917">
        <f t="shared" ref="L184:L185" si="618">H184+J184</f>
      </c>
      <c r="M184" s="853">
        <f t="shared" ref="M184:M209" si="379">L184/D184</f>
      </c>
      <c r="N184" s="854">
        <v>2</v>
      </c>
      <c r="O184" s="853">
        <f t="shared" ref="O184:O209" si="317">D184/K184</f>
      </c>
      <c r="P184" s="853">
        <f t="shared" ref="P184:P185" si="159">D184/K184</f>
      </c>
      <c r="Q184" s="853">
        <f t="shared" ref="Q184:Q209" si="70">L184/K184</f>
      </c>
      <c r="R184" s="853">
        <f t="shared" ref="R184:R209" si="7">D184/AB184</f>
      </c>
      <c r="S184" s="855">
        <f t="shared" ref="S184:S209" si="990">W184/AA184*1</f>
      </c>
      <c r="T184" s="855">
        <f t="shared" ref="T184:T209" si="928">AB184/AA184</f>
      </c>
      <c r="U184" s="855">
        <f t="shared" ref="U184:U209" si="745">AD184/AA184</f>
      </c>
      <c r="V184" s="855">
        <f t="shared" ref="V184:V209" si="410">AE184/AD184</f>
      </c>
      <c r="W184" s="856">
        <f t="shared" ref="W184:W209" si="348">AC184/X184</f>
      </c>
      <c r="X184" s="857">
        <v>0.0101</v>
      </c>
      <c r="Y184" s="858">
        <v>50</v>
      </c>
      <c r="Z184" s="882">
        <f t="shared" ref="Z184:Z208" si="286">(D184/AA184)*1000</f>
      </c>
      <c r="AA184" s="883">
        <v>30582</v>
      </c>
      <c r="AB184" s="884">
        <v>744</v>
      </c>
      <c r="AC184" s="860">
        <v>80</v>
      </c>
      <c r="AD184" s="860">
        <v>920</v>
      </c>
      <c r="AE184" s="860">
        <v>40</v>
      </c>
      <c r="AF184" s="860">
        <v>2</v>
      </c>
      <c r="AG184" s="860">
        <v>0</v>
      </c>
      <c r="AH184" s="860">
        <v>26</v>
      </c>
      <c r="AI184" s="853">
        <f t="shared" ref="AI184:AI209" si="101">D184/AD184</f>
      </c>
      <c r="AJ184" s="853">
        <f t="shared" ref="AJ184:AJ209" si="39">AM184*1000/D184</f>
      </c>
      <c r="AK184" s="861" t="s">
        <v>545</v>
      </c>
      <c r="AL184" s="862" t="s">
        <v>525</v>
      </c>
      <c r="AM184" s="862">
        <v>12</v>
      </c>
    </row>
    <row r="185">
      <c r="A185" s="845"/>
      <c r="B185" s="893" t="s">
        <v>522</v>
      </c>
      <c r="C185" s="876" t="s">
        <v>526</v>
      </c>
      <c r="D185" s="885">
        <f t="shared" si="801"/>
      </c>
      <c r="E185" s="926">
        <v>559</v>
      </c>
      <c r="F185" s="918">
        <v>1251.75</v>
      </c>
      <c r="G185" s="919">
        <v>2</v>
      </c>
      <c r="H185" s="916">
        <v>3989.7000000000207</v>
      </c>
      <c r="I185" s="879">
        <v>0</v>
      </c>
      <c r="J185" s="925">
        <v>0</v>
      </c>
      <c r="K185" s="921">
        <f t="shared" si="466"/>
      </c>
      <c r="L185" s="852">
        <f t="shared" si="618"/>
      </c>
      <c r="M185" s="853">
        <f t="shared" si="379"/>
      </c>
      <c r="N185" s="854">
        <v>3</v>
      </c>
      <c r="O185" s="853">
        <f t="shared" si="317"/>
      </c>
      <c r="P185" s="853">
        <f t="shared" si="159"/>
      </c>
      <c r="Q185" s="853">
        <f t="shared" si="70"/>
      </c>
      <c r="R185" s="853">
        <f t="shared" si="7"/>
      </c>
      <c r="S185" s="855">
        <f t="shared" si="990"/>
      </c>
      <c r="T185" s="855">
        <f t="shared" si="928"/>
      </c>
      <c r="U185" s="855">
        <f t="shared" si="745"/>
      </c>
      <c r="V185" s="855">
        <f t="shared" si="410"/>
      </c>
      <c r="W185" s="856">
        <f t="shared" si="348"/>
      </c>
      <c r="X185" s="857">
        <v>0.0191</v>
      </c>
      <c r="Y185" s="858">
        <v>52</v>
      </c>
      <c r="Z185" s="886">
        <f t="shared" si="286"/>
      </c>
      <c r="AA185" s="887">
        <v>26978</v>
      </c>
      <c r="AB185" s="884">
        <v>639</v>
      </c>
      <c r="AC185" s="860">
        <v>72</v>
      </c>
      <c r="AD185" s="860">
        <v>791</v>
      </c>
      <c r="AE185" s="860">
        <v>44</v>
      </c>
      <c r="AF185" s="860">
        <v>7</v>
      </c>
      <c r="AG185" s="860">
        <v>1</v>
      </c>
      <c r="AH185" s="860">
        <v>28</v>
      </c>
      <c r="AI185" s="853">
        <f t="shared" si="101"/>
      </c>
      <c r="AJ185" s="853">
        <f t="shared" si="39"/>
      </c>
      <c r="AK185" s="861" t="s">
        <v>545</v>
      </c>
      <c r="AL185" s="862" t="s">
        <v>525</v>
      </c>
      <c r="AM185" s="862">
        <v>11</v>
      </c>
    </row>
    <row r="186">
      <c r="A186" s="845"/>
      <c r="B186" s="866" t="s">
        <v>527</v>
      </c>
      <c r="C186" s="866"/>
      <c r="D186" s="867">
        <f>SUM(D184:D185)</f>
      </c>
      <c r="E186" s="888">
        <f>SUM(E184:E185)</f>
      </c>
      <c r="F186" s="888">
        <f>SUM(F184:F185)</f>
      </c>
      <c r="G186" s="889">
        <f>SUM(G184:G185)</f>
      </c>
      <c r="H186" s="890">
        <f>SUM(H184:H185)</f>
      </c>
      <c r="I186" s="889">
        <f>SUM(I184:I185)</f>
      </c>
      <c r="J186" s="890">
        <f>SUM(J184:J185)</f>
      </c>
      <c r="K186" s="891">
        <f>SUM(K184:K185)</f>
      </c>
      <c r="L186" s="892">
        <f>SUM(L184:L185)</f>
      </c>
      <c r="M186" s="868">
        <f t="shared" si="379"/>
      </c>
      <c r="N186" s="889">
        <f>SUM(N184:N185)</f>
      </c>
      <c r="O186" s="868">
        <f t="shared" si="317"/>
      </c>
      <c r="P186" s="868">
        <f>D186/N186</f>
      </c>
      <c r="Q186" s="868">
        <f t="shared" si="70"/>
      </c>
      <c r="R186" s="868">
        <f t="shared" si="7"/>
      </c>
      <c r="S186" s="869">
        <f t="shared" si="990"/>
      </c>
      <c r="T186" s="869">
        <f t="shared" si="928"/>
      </c>
      <c r="U186" s="869">
        <f t="shared" si="745"/>
      </c>
      <c r="V186" s="869">
        <f t="shared" si="410"/>
      </c>
      <c r="W186" s="870">
        <f t="shared" si="348"/>
      </c>
      <c r="X186" s="869">
        <f>AVERAGE(X184:X185)</f>
      </c>
      <c r="Y186" s="871">
        <f>AVERAGE(Y184:Y185)</f>
      </c>
      <c r="Z186" s="868">
        <f t="shared" si="286"/>
      </c>
      <c r="AA186" s="922">
        <f>SUM(AA184:AA185)</f>
      </c>
      <c r="AB186" s="872">
        <f>SUM(AB184:AB185)</f>
      </c>
      <c r="AC186" s="872">
        <f>SUM(AC184:AC185)</f>
      </c>
      <c r="AD186" s="872">
        <f>SUM(AD184:AD185)</f>
      </c>
      <c r="AE186" s="872">
        <f>SUM(AE184:AE185)</f>
      </c>
      <c r="AF186" s="872">
        <f>SUM(AF184:AF185)</f>
      </c>
      <c r="AG186" s="872">
        <f>SUM(AG184:AG185)</f>
      </c>
      <c r="AH186" s="872">
        <f>SUM(AH184:AH185)</f>
      </c>
      <c r="AI186" s="868">
        <f t="shared" si="101"/>
      </c>
      <c r="AJ186" s="873">
        <f t="shared" si="39"/>
      </c>
      <c r="AK186" s="874"/>
      <c r="AL186" s="874"/>
      <c r="AM186" s="870">
        <f>SUM(AM184:AM185)</f>
      </c>
    </row>
    <row r="187">
      <c r="A187" s="845"/>
      <c r="B187" s="893" t="s">
        <v>550</v>
      </c>
      <c r="C187" s="875" t="s">
        <v>529</v>
      </c>
      <c r="D187" s="864">
        <f t="shared" ref="D187:D191" si="802">E187+F187</f>
      </c>
      <c r="E187" s="894">
        <v>1226.71</v>
      </c>
      <c r="F187" s="894">
        <v>2922.75</v>
      </c>
      <c r="G187" s="851">
        <v>1</v>
      </c>
      <c r="H187" s="852">
        <v>2548.26</v>
      </c>
      <c r="I187" s="851">
        <v>0</v>
      </c>
      <c r="J187" s="852">
        <v>0</v>
      </c>
      <c r="K187" s="851">
        <f t="shared" ref="K187:K191" si="467">G187+I187</f>
      </c>
      <c r="L187" s="852">
        <f t="shared" ref="L187:L191" si="619">H187+J187</f>
      </c>
      <c r="M187" s="853">
        <f t="shared" si="379"/>
      </c>
      <c r="N187" s="854">
        <v>1</v>
      </c>
      <c r="O187" s="853">
        <f t="shared" si="317"/>
      </c>
      <c r="P187" s="853">
        <f t="shared" ref="P187:P191" si="160">D187/K187</f>
      </c>
      <c r="Q187" s="853">
        <f t="shared" si="70"/>
      </c>
      <c r="R187" s="853">
        <f t="shared" si="7"/>
      </c>
      <c r="S187" s="855">
        <f t="shared" si="990"/>
      </c>
      <c r="T187" s="855">
        <f t="shared" si="928"/>
      </c>
      <c r="U187" s="855">
        <f t="shared" si="745"/>
      </c>
      <c r="V187" s="855">
        <f t="shared" si="410"/>
      </c>
      <c r="W187" s="856">
        <f t="shared" si="348"/>
      </c>
      <c r="X187" s="857">
        <v>0.0198</v>
      </c>
      <c r="Y187" s="858">
        <v>34</v>
      </c>
      <c r="Z187" s="853">
        <f t="shared" si="286"/>
      </c>
      <c r="AA187" s="860">
        <v>59850</v>
      </c>
      <c r="AB187" s="860">
        <v>1247</v>
      </c>
      <c r="AC187" s="860">
        <v>178</v>
      </c>
      <c r="AD187" s="860">
        <v>1494</v>
      </c>
      <c r="AE187" s="860">
        <v>75</v>
      </c>
      <c r="AF187" s="860">
        <v>12</v>
      </c>
      <c r="AG187" s="860">
        <v>0</v>
      </c>
      <c r="AH187" s="860">
        <v>44</v>
      </c>
      <c r="AI187" s="853">
        <f t="shared" si="101"/>
      </c>
      <c r="AJ187" s="853">
        <f t="shared" si="39"/>
      </c>
      <c r="AK187" s="861" t="s">
        <v>524</v>
      </c>
      <c r="AL187" s="862" t="s">
        <v>530</v>
      </c>
      <c r="AM187" s="862">
        <v>27</v>
      </c>
    </row>
    <row r="188">
      <c r="A188" s="845"/>
      <c r="B188" s="893" t="s">
        <v>550</v>
      </c>
      <c r="C188" s="875" t="s">
        <v>531</v>
      </c>
      <c r="D188" s="864">
        <f t="shared" si="802"/>
      </c>
      <c r="E188" s="894">
        <v>2209.97</v>
      </c>
      <c r="F188" s="894">
        <v>2287.43</v>
      </c>
      <c r="G188" s="851">
        <v>3</v>
      </c>
      <c r="H188" s="852">
        <v>7091.370000000001</v>
      </c>
      <c r="I188" s="851">
        <v>0</v>
      </c>
      <c r="J188" s="852">
        <v>0</v>
      </c>
      <c r="K188" s="851">
        <f t="shared" si="467"/>
      </c>
      <c r="L188" s="852">
        <f t="shared" si="619"/>
      </c>
      <c r="M188" s="853">
        <f t="shared" si="379"/>
      </c>
      <c r="N188" s="854">
        <v>2</v>
      </c>
      <c r="O188" s="853">
        <f t="shared" si="317"/>
      </c>
      <c r="P188" s="853">
        <f t="shared" si="160"/>
      </c>
      <c r="Q188" s="853">
        <f t="shared" si="70"/>
      </c>
      <c r="R188" s="853">
        <f t="shared" si="7"/>
      </c>
      <c r="S188" s="855">
        <f t="shared" si="990"/>
      </c>
      <c r="T188" s="855">
        <f t="shared" si="928"/>
      </c>
      <c r="U188" s="855">
        <f t="shared" si="745"/>
      </c>
      <c r="V188" s="855">
        <f t="shared" si="410"/>
      </c>
      <c r="W188" s="856">
        <f t="shared" si="348"/>
      </c>
      <c r="X188" s="857">
        <v>0.0126</v>
      </c>
      <c r="Y188" s="858">
        <v>35</v>
      </c>
      <c r="Z188" s="853">
        <f t="shared" si="286"/>
      </c>
      <c r="AA188" s="860">
        <v>60184</v>
      </c>
      <c r="AB188" s="860">
        <v>1397</v>
      </c>
      <c r="AC188" s="860">
        <v>170</v>
      </c>
      <c r="AD188" s="860">
        <v>1664</v>
      </c>
      <c r="AE188" s="860">
        <v>65</v>
      </c>
      <c r="AF188" s="860">
        <v>6</v>
      </c>
      <c r="AG188" s="860">
        <v>2</v>
      </c>
      <c r="AH188" s="860">
        <v>40</v>
      </c>
      <c r="AI188" s="853">
        <f t="shared" si="101"/>
      </c>
      <c r="AJ188" s="853">
        <f t="shared" si="39"/>
      </c>
      <c r="AK188" s="861" t="s">
        <v>524</v>
      </c>
      <c r="AL188" s="862" t="s">
        <v>530</v>
      </c>
      <c r="AM188" s="862">
        <v>25</v>
      </c>
    </row>
    <row r="189">
      <c r="A189" s="845"/>
      <c r="B189" s="893" t="s">
        <v>550</v>
      </c>
      <c r="C189" s="875" t="s">
        <v>532</v>
      </c>
      <c r="D189" s="864">
        <f t="shared" si="802"/>
      </c>
      <c r="E189" s="894">
        <v>1225.19</v>
      </c>
      <c r="F189" s="894">
        <v>2188.23</v>
      </c>
      <c r="G189" s="851">
        <v>3</v>
      </c>
      <c r="H189" s="852">
        <v>6537.970000000001</v>
      </c>
      <c r="I189" s="851">
        <v>0</v>
      </c>
      <c r="J189" s="852">
        <v>0</v>
      </c>
      <c r="K189" s="851">
        <f t="shared" si="467"/>
      </c>
      <c r="L189" s="852">
        <f t="shared" si="619"/>
      </c>
      <c r="M189" s="853">
        <f t="shared" si="379"/>
      </c>
      <c r="N189" s="854">
        <v>3</v>
      </c>
      <c r="O189" s="853">
        <f t="shared" si="317"/>
      </c>
      <c r="P189" s="853">
        <f t="shared" si="160"/>
      </c>
      <c r="Q189" s="853">
        <f t="shared" si="70"/>
      </c>
      <c r="R189" s="853">
        <f t="shared" si="7"/>
      </c>
      <c r="S189" s="855">
        <f t="shared" si="990"/>
      </c>
      <c r="T189" s="855">
        <f t="shared" si="928"/>
      </c>
      <c r="U189" s="855">
        <f t="shared" si="745"/>
      </c>
      <c r="V189" s="855">
        <f t="shared" si="410"/>
      </c>
      <c r="W189" s="856">
        <f t="shared" si="348"/>
      </c>
      <c r="X189" s="857">
        <v>0.0208</v>
      </c>
      <c r="Y189" s="858">
        <v>41</v>
      </c>
      <c r="Z189" s="853">
        <f t="shared" si="286"/>
      </c>
      <c r="AA189" s="860">
        <v>35731</v>
      </c>
      <c r="AB189" s="860">
        <v>419</v>
      </c>
      <c r="AC189" s="860">
        <v>141</v>
      </c>
      <c r="AD189" s="860">
        <v>420</v>
      </c>
      <c r="AE189" s="860">
        <v>81</v>
      </c>
      <c r="AF189" s="860">
        <v>1</v>
      </c>
      <c r="AG189" s="860">
        <v>1</v>
      </c>
      <c r="AH189" s="860">
        <v>26</v>
      </c>
      <c r="AI189" s="853">
        <f t="shared" si="101"/>
      </c>
      <c r="AJ189" s="853">
        <f t="shared" si="39"/>
      </c>
      <c r="AK189" s="861" t="s">
        <v>524</v>
      </c>
      <c r="AL189" s="862" t="s">
        <v>530</v>
      </c>
      <c r="AM189" s="862">
        <v>26</v>
      </c>
    </row>
    <row r="190">
      <c r="A190" s="845"/>
      <c r="B190" s="893" t="s">
        <v>550</v>
      </c>
      <c r="C190" s="875" t="s">
        <v>533</v>
      </c>
      <c r="D190" s="864">
        <f t="shared" si="802"/>
      </c>
      <c r="E190" s="894">
        <v>1413.22</v>
      </c>
      <c r="F190" s="894">
        <v>2218.94</v>
      </c>
      <c r="G190" s="851">
        <v>5</v>
      </c>
      <c r="H190" s="852">
        <v>11272.009999999995</v>
      </c>
      <c r="I190" s="851">
        <v>0</v>
      </c>
      <c r="J190" s="852">
        <v>0</v>
      </c>
      <c r="K190" s="851">
        <f t="shared" si="467"/>
      </c>
      <c r="L190" s="852">
        <f t="shared" si="619"/>
      </c>
      <c r="M190" s="853">
        <f t="shared" si="379"/>
      </c>
      <c r="N190" s="854">
        <v>5</v>
      </c>
      <c r="O190" s="853">
        <f t="shared" si="317"/>
      </c>
      <c r="P190" s="853">
        <f t="shared" si="160"/>
      </c>
      <c r="Q190" s="853">
        <f t="shared" si="70"/>
      </c>
      <c r="R190" s="853">
        <f t="shared" si="7"/>
      </c>
      <c r="S190" s="855">
        <f t="shared" si="990"/>
      </c>
      <c r="T190" s="855">
        <f t="shared" si="928"/>
      </c>
      <c r="U190" s="855">
        <f t="shared" si="745"/>
      </c>
      <c r="V190" s="855">
        <f t="shared" si="410"/>
      </c>
      <c r="W190" s="856">
        <f t="shared" si="348"/>
      </c>
      <c r="X190" s="857">
        <v>0.0284</v>
      </c>
      <c r="Y190" s="858">
        <v>45</v>
      </c>
      <c r="Z190" s="853">
        <f t="shared" si="286"/>
      </c>
      <c r="AA190" s="858">
        <v>28697</v>
      </c>
      <c r="AB190" s="860">
        <v>317</v>
      </c>
      <c r="AC190" s="860">
        <v>113</v>
      </c>
      <c r="AD190" s="860">
        <v>322</v>
      </c>
      <c r="AE190" s="860">
        <v>68</v>
      </c>
      <c r="AF190" s="860">
        <v>3</v>
      </c>
      <c r="AG190" s="860">
        <v>3</v>
      </c>
      <c r="AH190" s="860">
        <v>29</v>
      </c>
      <c r="AI190" s="853">
        <f t="shared" si="101"/>
      </c>
      <c r="AJ190" s="853">
        <f t="shared" si="39"/>
      </c>
      <c r="AK190" s="861" t="s">
        <v>524</v>
      </c>
      <c r="AL190" s="862" t="s">
        <v>530</v>
      </c>
      <c r="AM190" s="862">
        <v>29</v>
      </c>
    </row>
    <row r="191">
      <c r="A191" s="845"/>
      <c r="B191" s="893" t="s">
        <v>550</v>
      </c>
      <c r="C191" s="875" t="s">
        <v>535</v>
      </c>
      <c r="D191" s="864">
        <f t="shared" si="802"/>
      </c>
      <c r="E191" s="894">
        <v>1463.49</v>
      </c>
      <c r="F191" s="894">
        <v>2180.36</v>
      </c>
      <c r="G191" s="851">
        <v>5</v>
      </c>
      <c r="H191" s="852">
        <v>13674.630000000001</v>
      </c>
      <c r="I191" s="851">
        <v>0</v>
      </c>
      <c r="J191" s="852">
        <v>0</v>
      </c>
      <c r="K191" s="851">
        <f t="shared" si="467"/>
      </c>
      <c r="L191" s="852">
        <f t="shared" si="619"/>
      </c>
      <c r="M191" s="853">
        <f t="shared" si="379"/>
      </c>
      <c r="N191" s="854">
        <v>4</v>
      </c>
      <c r="O191" s="853">
        <f t="shared" si="317"/>
      </c>
      <c r="P191" s="853">
        <f t="shared" si="160"/>
      </c>
      <c r="Q191" s="853">
        <f t="shared" si="70"/>
      </c>
      <c r="R191" s="853">
        <f t="shared" si="7"/>
      </c>
      <c r="S191" s="855">
        <f t="shared" si="990"/>
      </c>
      <c r="T191" s="855">
        <f t="shared" si="928"/>
      </c>
      <c r="U191" s="855">
        <f t="shared" si="745"/>
      </c>
      <c r="V191" s="855">
        <f t="shared" si="410"/>
      </c>
      <c r="W191" s="856">
        <f t="shared" si="348"/>
      </c>
      <c r="X191" s="857">
        <v>0.0149</v>
      </c>
      <c r="Y191" s="858">
        <v>42</v>
      </c>
      <c r="Z191" s="853">
        <f t="shared" si="286"/>
      </c>
      <c r="AA191" s="860">
        <v>31581</v>
      </c>
      <c r="AB191" s="860">
        <v>488</v>
      </c>
      <c r="AC191" s="860">
        <v>92</v>
      </c>
      <c r="AD191" s="860">
        <v>506</v>
      </c>
      <c r="AE191" s="860">
        <v>43</v>
      </c>
      <c r="AF191" s="860">
        <v>5</v>
      </c>
      <c r="AG191" s="860">
        <v>2</v>
      </c>
      <c r="AH191" s="858">
        <v>20</v>
      </c>
      <c r="AI191" s="853">
        <f t="shared" si="101"/>
      </c>
      <c r="AJ191" s="853">
        <f t="shared" si="39"/>
      </c>
      <c r="AK191" s="861" t="s">
        <v>524</v>
      </c>
      <c r="AL191" s="862" t="s">
        <v>530</v>
      </c>
      <c r="AM191" s="862">
        <v>104</v>
      </c>
    </row>
    <row r="192">
      <c r="A192" s="845"/>
      <c r="B192" s="866" t="s">
        <v>527</v>
      </c>
      <c r="C192" s="866"/>
      <c r="D192" s="867">
        <f>SUM(D187:D191)</f>
      </c>
      <c r="E192" s="897">
        <f>SUM(E187:E191)</f>
      </c>
      <c r="F192" s="897">
        <f>SUM(F187:F191)</f>
      </c>
      <c r="G192" s="889">
        <f>SUM(G187:G191)</f>
      </c>
      <c r="H192" s="890">
        <f>SUM(H187:H191)</f>
      </c>
      <c r="I192" s="889">
        <f>SUM(I187:I191)</f>
      </c>
      <c r="J192" s="890">
        <f>SUM(J187:J191)</f>
      </c>
      <c r="K192" s="891">
        <f>SUM(K187:K191)</f>
      </c>
      <c r="L192" s="897">
        <f>SUM(L187:L191)</f>
      </c>
      <c r="M192" s="868">
        <f t="shared" si="379"/>
      </c>
      <c r="N192" s="889">
        <f>SUM(N187:N191)</f>
      </c>
      <c r="O192" s="868">
        <f t="shared" si="317"/>
      </c>
      <c r="P192" s="868">
        <f>D192/N192</f>
      </c>
      <c r="Q192" s="868">
        <f t="shared" si="70"/>
      </c>
      <c r="R192" s="868">
        <f t="shared" si="7"/>
      </c>
      <c r="S192" s="869">
        <f t="shared" si="990"/>
      </c>
      <c r="T192" s="869">
        <f t="shared" si="928"/>
      </c>
      <c r="U192" s="869">
        <f t="shared" si="745"/>
      </c>
      <c r="V192" s="869">
        <f t="shared" si="410"/>
      </c>
      <c r="W192" s="870">
        <f t="shared" si="348"/>
      </c>
      <c r="X192" s="869">
        <f>AVERAGE(X187:X191)</f>
      </c>
      <c r="Y192" s="871">
        <f>AVERAGE(Y187:Y191)</f>
      </c>
      <c r="Z192" s="871">
        <f t="shared" si="286"/>
      </c>
      <c r="AA192" s="872">
        <f>SUM(AA187:AA191)</f>
      </c>
      <c r="AB192" s="872">
        <f>SUM(AB187:AB191)</f>
      </c>
      <c r="AC192" s="872">
        <f>SUM(AC187:AC191)</f>
      </c>
      <c r="AD192" s="872">
        <f>SUM(AD187:AD191)</f>
      </c>
      <c r="AE192" s="872">
        <f>SUM(AE187:AE191)</f>
      </c>
      <c r="AF192" s="872">
        <f>SUM(AF187:AF191)</f>
      </c>
      <c r="AG192" s="872">
        <f>SUM(AG187:AG191)</f>
      </c>
      <c r="AH192" s="872">
        <f>SUM(AH187:AH191)</f>
      </c>
      <c r="AI192" s="868">
        <f t="shared" si="101"/>
      </c>
      <c r="AJ192" s="873">
        <f t="shared" si="39"/>
      </c>
      <c r="AK192" s="874"/>
      <c r="AL192" s="874"/>
      <c r="AM192" s="870">
        <f>SUM(AM187:AM191)</f>
      </c>
    </row>
    <row r="193">
      <c r="A193" s="845"/>
      <c r="B193" s="893" t="s">
        <v>534</v>
      </c>
      <c r="C193" s="875" t="s">
        <v>536</v>
      </c>
      <c r="D193" s="864">
        <f t="shared" ref="D193:D197" si="803">E193+F193</f>
      </c>
      <c r="E193" s="894">
        <v>1464.47</v>
      </c>
      <c r="F193" s="894">
        <v>2302.73</v>
      </c>
      <c r="G193" s="851">
        <v>0</v>
      </c>
      <c r="H193" s="852">
        <v>0</v>
      </c>
      <c r="I193" s="851">
        <v>0</v>
      </c>
      <c r="J193" s="852">
        <v>0</v>
      </c>
      <c r="K193" s="851">
        <f t="shared" ref="K193:K197" si="468">G193+I193</f>
      </c>
      <c r="L193" s="852">
        <f t="shared" ref="L193:L197" si="620">H193+J193</f>
      </c>
      <c r="M193" s="853">
        <f t="shared" si="379"/>
      </c>
      <c r="N193" s="854">
        <v>0</v>
      </c>
      <c r="O193" s="853">
        <f t="shared" si="317"/>
      </c>
      <c r="P193" s="853">
        <f t="shared" ref="P193:P197" si="161">D193/K193</f>
      </c>
      <c r="Q193" s="853">
        <f t="shared" si="70"/>
      </c>
      <c r="R193" s="853">
        <f t="shared" si="7"/>
      </c>
      <c r="S193" s="855">
        <f t="shared" si="990"/>
      </c>
      <c r="T193" s="855">
        <f t="shared" si="928"/>
      </c>
      <c r="U193" s="855">
        <f t="shared" si="745"/>
      </c>
      <c r="V193" s="855">
        <f t="shared" si="410"/>
      </c>
      <c r="W193" s="856">
        <f t="shared" si="348"/>
      </c>
      <c r="X193" s="857">
        <v>0.0192</v>
      </c>
      <c r="Y193" s="858">
        <v>44</v>
      </c>
      <c r="Z193" s="853">
        <f t="shared" si="286"/>
      </c>
      <c r="AA193" s="860">
        <v>31180</v>
      </c>
      <c r="AB193" s="860">
        <v>316</v>
      </c>
      <c r="AC193" s="860">
        <v>94</v>
      </c>
      <c r="AD193" s="860">
        <v>328</v>
      </c>
      <c r="AE193" s="860">
        <v>70</v>
      </c>
      <c r="AF193" s="860">
        <v>2</v>
      </c>
      <c r="AG193" s="860">
        <v>0</v>
      </c>
      <c r="AH193" s="860">
        <v>26</v>
      </c>
      <c r="AI193" s="853">
        <f t="shared" si="101"/>
      </c>
      <c r="AJ193" s="853">
        <f t="shared" si="39"/>
      </c>
      <c r="AK193" s="861" t="s">
        <v>524</v>
      </c>
      <c r="AL193" s="862" t="s">
        <v>530</v>
      </c>
      <c r="AM193" s="862">
        <v>37</v>
      </c>
    </row>
    <row r="194">
      <c r="A194" s="845"/>
      <c r="B194" s="893" t="s">
        <v>534</v>
      </c>
      <c r="C194" s="875" t="s">
        <v>537</v>
      </c>
      <c r="D194" s="864">
        <f t="shared" si="803"/>
      </c>
      <c r="E194" s="894">
        <v>1239.34</v>
      </c>
      <c r="F194" s="894">
        <v>2254.71</v>
      </c>
      <c r="G194" s="851">
        <v>5</v>
      </c>
      <c r="H194" s="880">
        <v>12902.18</v>
      </c>
      <c r="I194" s="850">
        <v>0</v>
      </c>
      <c r="J194" s="880">
        <v>0</v>
      </c>
      <c r="K194" s="851">
        <f t="shared" si="468"/>
      </c>
      <c r="L194" s="852">
        <f t="shared" si="620"/>
      </c>
      <c r="M194" s="853">
        <f t="shared" si="379"/>
      </c>
      <c r="N194" s="854">
        <v>5</v>
      </c>
      <c r="O194" s="853">
        <f t="shared" si="317"/>
      </c>
      <c r="P194" s="853">
        <f t="shared" si="161"/>
      </c>
      <c r="Q194" s="853">
        <f t="shared" si="70"/>
      </c>
      <c r="R194" s="853">
        <f t="shared" si="7"/>
      </c>
      <c r="S194" s="855">
        <f t="shared" si="990"/>
      </c>
      <c r="T194" s="855">
        <f t="shared" si="928"/>
      </c>
      <c r="U194" s="855">
        <f t="shared" si="745"/>
      </c>
      <c r="V194" s="855">
        <f t="shared" si="410"/>
      </c>
      <c r="W194" s="856">
        <f t="shared" si="348"/>
      </c>
      <c r="X194" s="857">
        <v>0.0218</v>
      </c>
      <c r="Y194" s="858">
        <v>45</v>
      </c>
      <c r="Z194" s="853">
        <f t="shared" si="286"/>
      </c>
      <c r="AA194" s="860">
        <v>40464</v>
      </c>
      <c r="AB194" s="860">
        <v>549</v>
      </c>
      <c r="AC194" s="860">
        <v>134</v>
      </c>
      <c r="AD194" s="860">
        <v>565</v>
      </c>
      <c r="AE194" s="860">
        <v>58</v>
      </c>
      <c r="AF194" s="860">
        <v>4</v>
      </c>
      <c r="AG194" s="860">
        <v>0</v>
      </c>
      <c r="AH194" s="860">
        <v>30</v>
      </c>
      <c r="AI194" s="853">
        <f t="shared" si="101"/>
      </c>
      <c r="AJ194" s="853">
        <f t="shared" si="39"/>
      </c>
      <c r="AK194" s="861" t="s">
        <v>524</v>
      </c>
      <c r="AL194" s="862" t="s">
        <v>530</v>
      </c>
      <c r="AM194" s="862">
        <v>82</v>
      </c>
    </row>
    <row r="195">
      <c r="A195" s="845"/>
      <c r="B195" s="893" t="s">
        <v>534</v>
      </c>
      <c r="C195" s="875" t="s">
        <v>538</v>
      </c>
      <c r="D195" s="864">
        <f t="shared" si="803"/>
      </c>
      <c r="E195" s="894">
        <v>1253.65</v>
      </c>
      <c r="F195" s="894">
        <v>2123.3</v>
      </c>
      <c r="G195" s="850">
        <v>3</v>
      </c>
      <c r="H195" s="880">
        <v>7651.220000000001</v>
      </c>
      <c r="I195" s="850">
        <v>0</v>
      </c>
      <c r="J195" s="880">
        <v>0</v>
      </c>
      <c r="K195" s="851">
        <f t="shared" si="468"/>
      </c>
      <c r="L195" s="852">
        <f t="shared" si="620"/>
      </c>
      <c r="M195" s="853">
        <f t="shared" si="379"/>
      </c>
      <c r="N195" s="854">
        <v>3</v>
      </c>
      <c r="O195" s="853">
        <f t="shared" si="317"/>
      </c>
      <c r="P195" s="853">
        <f t="shared" si="161"/>
      </c>
      <c r="Q195" s="853">
        <f t="shared" si="70"/>
      </c>
      <c r="R195" s="853">
        <f t="shared" si="7"/>
      </c>
      <c r="S195" s="855">
        <f t="shared" si="990"/>
      </c>
      <c r="T195" s="855">
        <f t="shared" si="928"/>
      </c>
      <c r="U195" s="855">
        <f t="shared" si="745"/>
      </c>
      <c r="V195" s="855">
        <f t="shared" si="410"/>
      </c>
      <c r="W195" s="856">
        <f t="shared" si="348"/>
      </c>
      <c r="X195" s="857">
        <v>0.0173</v>
      </c>
      <c r="Y195" s="858">
        <v>46</v>
      </c>
      <c r="Z195" s="853">
        <f t="shared" si="286"/>
      </c>
      <c r="AA195" s="860">
        <v>35401</v>
      </c>
      <c r="AB195" s="860">
        <v>543</v>
      </c>
      <c r="AC195" s="860">
        <v>112</v>
      </c>
      <c r="AD195" s="860">
        <v>549</v>
      </c>
      <c r="AE195" s="860">
        <v>38</v>
      </c>
      <c r="AF195" s="860">
        <v>5</v>
      </c>
      <c r="AG195" s="860">
        <v>1</v>
      </c>
      <c r="AH195" s="860">
        <v>31</v>
      </c>
      <c r="AI195" s="853">
        <f t="shared" si="101"/>
      </c>
      <c r="AJ195" s="853">
        <f t="shared" si="39"/>
      </c>
      <c r="AK195" s="861" t="s">
        <v>524</v>
      </c>
      <c r="AL195" s="862" t="s">
        <v>530</v>
      </c>
      <c r="AM195" s="862">
        <v>16</v>
      </c>
    </row>
    <row r="196">
      <c r="A196" s="845"/>
      <c r="B196" s="893" t="s">
        <v>534</v>
      </c>
      <c r="C196" s="875" t="s">
        <v>541</v>
      </c>
      <c r="D196" s="864">
        <f t="shared" si="803"/>
      </c>
      <c r="E196" s="896">
        <v>868.78</v>
      </c>
      <c r="F196" s="894">
        <v>3393.01</v>
      </c>
      <c r="G196" s="851">
        <v>7</v>
      </c>
      <c r="H196" s="880">
        <v>16476.28</v>
      </c>
      <c r="I196" s="850">
        <v>0</v>
      </c>
      <c r="J196" s="880">
        <v>0</v>
      </c>
      <c r="K196" s="851">
        <f t="shared" si="468"/>
      </c>
      <c r="L196" s="852">
        <f t="shared" si="620"/>
      </c>
      <c r="M196" s="853">
        <f t="shared" si="379"/>
      </c>
      <c r="N196" s="854">
        <v>5</v>
      </c>
      <c r="O196" s="853">
        <f t="shared" si="317"/>
      </c>
      <c r="P196" s="853">
        <f t="shared" si="161"/>
      </c>
      <c r="Q196" s="853">
        <f t="shared" si="70"/>
      </c>
      <c r="R196" s="853">
        <f t="shared" si="7"/>
      </c>
      <c r="S196" s="855">
        <f t="shared" si="990"/>
      </c>
      <c r="T196" s="855">
        <f t="shared" si="928"/>
      </c>
      <c r="U196" s="855">
        <f t="shared" si="745"/>
      </c>
      <c r="V196" s="855">
        <f t="shared" si="410"/>
      </c>
      <c r="W196" s="856">
        <f t="shared" si="348"/>
      </c>
      <c r="X196" s="857">
        <v>0.032</v>
      </c>
      <c r="Y196" s="858">
        <v>48</v>
      </c>
      <c r="Z196" s="853">
        <f t="shared" si="286"/>
      </c>
      <c r="AA196" s="860">
        <v>47876</v>
      </c>
      <c r="AB196" s="860">
        <v>605</v>
      </c>
      <c r="AC196" s="860">
        <v>146</v>
      </c>
      <c r="AD196" s="860">
        <v>601</v>
      </c>
      <c r="AE196" s="860">
        <v>77</v>
      </c>
      <c r="AF196" s="860">
        <v>6</v>
      </c>
      <c r="AG196" s="860">
        <v>4</v>
      </c>
      <c r="AH196" s="860">
        <v>44</v>
      </c>
      <c r="AI196" s="853">
        <f t="shared" si="101"/>
      </c>
      <c r="AJ196" s="853">
        <f t="shared" si="39"/>
      </c>
      <c r="AK196" s="861" t="s">
        <v>524</v>
      </c>
      <c r="AL196" s="862" t="s">
        <v>530</v>
      </c>
      <c r="AM196" s="862">
        <v>39</v>
      </c>
    </row>
    <row r="197">
      <c r="A197" s="845"/>
      <c r="B197" s="893" t="s">
        <v>534</v>
      </c>
      <c r="C197" s="875" t="s">
        <v>542</v>
      </c>
      <c r="D197" s="864">
        <f t="shared" si="803"/>
      </c>
      <c r="E197" s="894">
        <v>1128.71</v>
      </c>
      <c r="F197" s="894">
        <v>2473.82</v>
      </c>
      <c r="G197" s="851">
        <v>1</v>
      </c>
      <c r="H197" s="880">
        <v>1435.01</v>
      </c>
      <c r="I197" s="850">
        <v>2</v>
      </c>
      <c r="J197" s="880">
        <v>12432.42</v>
      </c>
      <c r="K197" s="851">
        <f t="shared" si="468"/>
      </c>
      <c r="L197" s="852">
        <f t="shared" si="620"/>
      </c>
      <c r="M197" s="853">
        <f t="shared" si="379"/>
      </c>
      <c r="N197" s="854">
        <v>4</v>
      </c>
      <c r="O197" s="853">
        <f t="shared" si="317"/>
      </c>
      <c r="P197" s="853">
        <f t="shared" si="161"/>
      </c>
      <c r="Q197" s="853">
        <f t="shared" si="70"/>
      </c>
      <c r="R197" s="853">
        <f t="shared" si="7"/>
      </c>
      <c r="S197" s="855">
        <f t="shared" si="990"/>
      </c>
      <c r="T197" s="855">
        <f t="shared" si="928"/>
      </c>
      <c r="U197" s="855">
        <f t="shared" si="745"/>
      </c>
      <c r="V197" s="855">
        <f t="shared" si="410"/>
      </c>
      <c r="W197" s="856">
        <f t="shared" si="348"/>
      </c>
      <c r="X197" s="857">
        <v>0.0349</v>
      </c>
      <c r="Y197" s="858">
        <v>49</v>
      </c>
      <c r="Z197" s="853">
        <f t="shared" si="286"/>
      </c>
      <c r="AA197" s="860">
        <v>34392</v>
      </c>
      <c r="AB197" s="860">
        <v>456</v>
      </c>
      <c r="AC197" s="860">
        <v>121</v>
      </c>
      <c r="AD197" s="860">
        <v>479</v>
      </c>
      <c r="AE197" s="860">
        <v>90</v>
      </c>
      <c r="AF197" s="860">
        <v>5</v>
      </c>
      <c r="AG197" s="860">
        <v>3</v>
      </c>
      <c r="AH197" s="860">
        <v>36</v>
      </c>
      <c r="AI197" s="853">
        <f t="shared" si="101"/>
      </c>
      <c r="AJ197" s="853">
        <f t="shared" si="39"/>
      </c>
      <c r="AK197" s="861" t="s">
        <v>524</v>
      </c>
      <c r="AL197" s="862" t="s">
        <v>530</v>
      </c>
      <c r="AM197" s="862">
        <v>32</v>
      </c>
    </row>
    <row r="198">
      <c r="A198" s="845"/>
      <c r="B198" s="866" t="s">
        <v>527</v>
      </c>
      <c r="C198" s="866"/>
      <c r="D198" s="867">
        <f>SUM(D193:D197)</f>
      </c>
      <c r="E198" s="867">
        <f>SUM(E193:E197)</f>
      </c>
      <c r="F198" s="867">
        <f>SUM(F193:F197)</f>
      </c>
      <c r="G198" s="889">
        <f>SUM(G193:G197)</f>
      </c>
      <c r="H198" s="890">
        <f>SUM(H193:H197)</f>
      </c>
      <c r="I198" s="889">
        <f>SUM(I193:I197)</f>
      </c>
      <c r="J198" s="890">
        <f>SUM(J193:J197)</f>
      </c>
      <c r="K198" s="912">
        <f>SUM(K193:K197)</f>
      </c>
      <c r="L198" s="867">
        <f>SUM(L193:L197)</f>
      </c>
      <c r="M198" s="868">
        <f t="shared" si="379"/>
      </c>
      <c r="N198" s="889">
        <f>SUM(N193:N197)</f>
      </c>
      <c r="O198" s="868">
        <f t="shared" si="317"/>
      </c>
      <c r="P198" s="868">
        <f>D198/N198</f>
      </c>
      <c r="Q198" s="868">
        <f t="shared" si="70"/>
      </c>
      <c r="R198" s="868">
        <f t="shared" si="7"/>
      </c>
      <c r="S198" s="869">
        <f t="shared" si="990"/>
      </c>
      <c r="T198" s="869">
        <f t="shared" si="928"/>
      </c>
      <c r="U198" s="869">
        <f t="shared" si="745"/>
      </c>
      <c r="V198" s="869">
        <f t="shared" si="410"/>
      </c>
      <c r="W198" s="870">
        <f t="shared" si="348"/>
      </c>
      <c r="X198" s="869">
        <f>AVERAGE(X193:X197)</f>
      </c>
      <c r="Y198" s="871">
        <f>AVERAGE(Y193:Y197)</f>
      </c>
      <c r="Z198" s="871">
        <f t="shared" si="286"/>
      </c>
      <c r="AA198" s="872">
        <f>SUM(AA193:AA197)</f>
      </c>
      <c r="AB198" s="872">
        <f>SUM(AB193:AB197)</f>
      </c>
      <c r="AC198" s="872">
        <f>SUM(AC193:AC197)</f>
      </c>
      <c r="AD198" s="872">
        <f>SUM(AD193:AD197)</f>
      </c>
      <c r="AE198" s="872">
        <f>SUM(AE193:AE197)</f>
      </c>
      <c r="AF198" s="872">
        <f>SUM(AF193:AF197)</f>
      </c>
      <c r="AG198" s="872">
        <f>SUM(AG193:AG197)</f>
      </c>
      <c r="AH198" s="872">
        <f>SUM(AH193:AH197)</f>
      </c>
      <c r="AI198" s="868">
        <f t="shared" si="101"/>
      </c>
      <c r="AJ198" s="873">
        <f t="shared" si="39"/>
      </c>
      <c r="AK198" s="874"/>
      <c r="AL198" s="874"/>
      <c r="AM198" s="872">
        <f>SUM(AM193:AM197)</f>
      </c>
    </row>
    <row r="199">
      <c r="A199" s="845"/>
      <c r="B199" s="893" t="s">
        <v>522</v>
      </c>
      <c r="C199" s="875" t="s">
        <v>544</v>
      </c>
      <c r="D199" s="864">
        <f t="shared" ref="D199:D203" si="804">E199+F199</f>
      </c>
      <c r="E199" s="894">
        <v>1024.22</v>
      </c>
      <c r="F199" s="894">
        <v>1798.49</v>
      </c>
      <c r="G199" s="851">
        <v>0</v>
      </c>
      <c r="H199" s="852">
        <v>0</v>
      </c>
      <c r="I199" s="851">
        <v>0</v>
      </c>
      <c r="J199" s="852">
        <v>0</v>
      </c>
      <c r="K199" s="851">
        <f t="shared" ref="K199:K203" si="469">G199+I199</f>
      </c>
      <c r="L199" s="852">
        <f t="shared" ref="L199:L203" si="621">H199+J199</f>
      </c>
      <c r="M199" s="853">
        <f t="shared" si="379"/>
      </c>
      <c r="N199" s="854">
        <v>0</v>
      </c>
      <c r="O199" s="853">
        <f t="shared" si="317"/>
      </c>
      <c r="P199" s="853">
        <f t="shared" ref="P199:P203" si="162">D199/K199</f>
      </c>
      <c r="Q199" s="853">
        <f t="shared" si="70"/>
      </c>
      <c r="R199" s="853">
        <f t="shared" si="7"/>
      </c>
      <c r="S199" s="855">
        <f t="shared" si="990"/>
      </c>
      <c r="T199" s="855">
        <f t="shared" si="928"/>
      </c>
      <c r="U199" s="855">
        <f t="shared" si="745"/>
      </c>
      <c r="V199" s="855">
        <f t="shared" si="410"/>
      </c>
      <c r="W199" s="856">
        <f t="shared" si="348"/>
      </c>
      <c r="X199" s="857">
        <v>0.0169</v>
      </c>
      <c r="Y199" s="858">
        <v>48</v>
      </c>
      <c r="Z199" s="853">
        <f t="shared" si="286"/>
      </c>
      <c r="AA199" s="860">
        <v>26950</v>
      </c>
      <c r="AB199" s="860">
        <v>419</v>
      </c>
      <c r="AC199" s="860">
        <v>83</v>
      </c>
      <c r="AD199" s="860">
        <v>436</v>
      </c>
      <c r="AE199" s="860">
        <v>49</v>
      </c>
      <c r="AF199" s="860">
        <v>5</v>
      </c>
      <c r="AG199" s="860">
        <v>2</v>
      </c>
      <c r="AH199" s="860">
        <v>26</v>
      </c>
      <c r="AI199" s="853">
        <f t="shared" si="101"/>
      </c>
      <c r="AJ199" s="853">
        <f t="shared" si="39"/>
      </c>
      <c r="AK199" s="861" t="s">
        <v>545</v>
      </c>
      <c r="AL199" s="862" t="s">
        <v>525</v>
      </c>
      <c r="AM199" s="862">
        <v>34</v>
      </c>
    </row>
    <row r="200">
      <c r="A200" s="845"/>
      <c r="B200" s="893" t="s">
        <v>522</v>
      </c>
      <c r="C200" s="875" t="s">
        <v>546</v>
      </c>
      <c r="D200" s="864">
        <f t="shared" si="804"/>
      </c>
      <c r="E200" s="849">
        <v>1136.74</v>
      </c>
      <c r="F200" s="865">
        <v>2957.91</v>
      </c>
      <c r="G200" s="850">
        <v>2</v>
      </c>
      <c r="H200" s="880">
        <v>5102.960000000006</v>
      </c>
      <c r="I200" s="850">
        <v>0</v>
      </c>
      <c r="J200" s="880">
        <v>0</v>
      </c>
      <c r="K200" s="851">
        <f t="shared" si="469"/>
      </c>
      <c r="L200" s="852">
        <f t="shared" si="621"/>
      </c>
      <c r="M200" s="853">
        <f t="shared" si="379"/>
      </c>
      <c r="N200" s="854">
        <v>2</v>
      </c>
      <c r="O200" s="853">
        <f t="shared" si="317"/>
      </c>
      <c r="P200" s="853">
        <f t="shared" si="162"/>
      </c>
      <c r="Q200" s="853">
        <f t="shared" si="70"/>
      </c>
      <c r="R200" s="853">
        <f t="shared" si="7"/>
      </c>
      <c r="S200" s="855">
        <f t="shared" si="990"/>
      </c>
      <c r="T200" s="855">
        <f t="shared" si="928"/>
      </c>
      <c r="U200" s="855">
        <f t="shared" si="745"/>
      </c>
      <c r="V200" s="855">
        <f t="shared" si="410"/>
      </c>
      <c r="W200" s="856">
        <f t="shared" si="348"/>
      </c>
      <c r="X200" s="857">
        <v>0.0438</v>
      </c>
      <c r="Y200" s="858">
        <v>48</v>
      </c>
      <c r="Z200" s="853">
        <f t="shared" si="286"/>
      </c>
      <c r="AA200" s="860">
        <v>37121</v>
      </c>
      <c r="AB200" s="860">
        <v>442</v>
      </c>
      <c r="AC200" s="860">
        <v>132</v>
      </c>
      <c r="AD200" s="860">
        <v>452</v>
      </c>
      <c r="AE200" s="860">
        <v>59</v>
      </c>
      <c r="AF200" s="860">
        <v>5</v>
      </c>
      <c r="AG200" s="860">
        <v>1</v>
      </c>
      <c r="AH200" s="860">
        <v>45</v>
      </c>
      <c r="AI200" s="853">
        <f t="shared" si="101"/>
      </c>
      <c r="AJ200" s="853">
        <f t="shared" si="39"/>
      </c>
      <c r="AK200" s="861" t="s">
        <v>545</v>
      </c>
      <c r="AL200" s="862" t="s">
        <v>525</v>
      </c>
      <c r="AM200" s="862">
        <v>46</v>
      </c>
    </row>
    <row r="201">
      <c r="A201" s="845"/>
      <c r="B201" s="893" t="s">
        <v>522</v>
      </c>
      <c r="C201" s="875" t="s">
        <v>547</v>
      </c>
      <c r="D201" s="864">
        <f t="shared" si="804"/>
      </c>
      <c r="E201" s="865">
        <v>969.28</v>
      </c>
      <c r="F201" s="849">
        <v>1302.95</v>
      </c>
      <c r="G201" s="850">
        <v>1</v>
      </c>
      <c r="H201" s="852">
        <v>1435.0099999999948</v>
      </c>
      <c r="I201" s="850">
        <v>0</v>
      </c>
      <c r="J201" s="880">
        <v>0</v>
      </c>
      <c r="K201" s="851">
        <f t="shared" si="469"/>
      </c>
      <c r="L201" s="852">
        <f t="shared" si="621"/>
      </c>
      <c r="M201" s="853">
        <f t="shared" si="379"/>
      </c>
      <c r="N201" s="854">
        <v>1</v>
      </c>
      <c r="O201" s="853">
        <f t="shared" si="317"/>
      </c>
      <c r="P201" s="853">
        <f t="shared" si="162"/>
      </c>
      <c r="Q201" s="853">
        <f t="shared" si="70"/>
      </c>
      <c r="R201" s="853">
        <f t="shared" si="7"/>
      </c>
      <c r="S201" s="855">
        <f t="shared" si="990"/>
      </c>
      <c r="T201" s="855">
        <f t="shared" si="928"/>
      </c>
      <c r="U201" s="855">
        <f t="shared" si="745"/>
      </c>
      <c r="V201" s="855">
        <f t="shared" si="410"/>
      </c>
      <c r="W201" s="856">
        <f t="shared" si="348"/>
      </c>
      <c r="X201" s="857">
        <v>0.0095</v>
      </c>
      <c r="Y201" s="858">
        <v>47</v>
      </c>
      <c r="Z201" s="853">
        <f t="shared" si="286"/>
      </c>
      <c r="AA201" s="860">
        <v>20246</v>
      </c>
      <c r="AB201" s="860">
        <v>216</v>
      </c>
      <c r="AC201" s="860">
        <v>46</v>
      </c>
      <c r="AD201" s="860">
        <v>201</v>
      </c>
      <c r="AE201" s="860">
        <v>29</v>
      </c>
      <c r="AF201" s="860">
        <v>0</v>
      </c>
      <c r="AG201" s="860">
        <v>0</v>
      </c>
      <c r="AH201" s="860">
        <v>17</v>
      </c>
      <c r="AI201" s="853">
        <f t="shared" si="101"/>
      </c>
      <c r="AJ201" s="853">
        <f t="shared" si="39"/>
      </c>
      <c r="AK201" s="861" t="s">
        <v>545</v>
      </c>
      <c r="AL201" s="862" t="s">
        <v>525</v>
      </c>
      <c r="AM201" s="862">
        <v>9</v>
      </c>
    </row>
    <row r="202">
      <c r="A202" s="845"/>
      <c r="B202" s="893" t="s">
        <v>522</v>
      </c>
      <c r="C202" s="875" t="s">
        <v>548</v>
      </c>
      <c r="D202" s="864">
        <f t="shared" si="804"/>
      </c>
      <c r="E202" s="865">
        <v>866.02</v>
      </c>
      <c r="F202" s="849">
        <v>2041.97</v>
      </c>
      <c r="G202" s="851">
        <v>4</v>
      </c>
      <c r="H202" s="852">
        <v>8395.790000000008</v>
      </c>
      <c r="I202" s="851">
        <v>0</v>
      </c>
      <c r="J202" s="852">
        <v>0</v>
      </c>
      <c r="K202" s="851">
        <f t="shared" si="469"/>
      </c>
      <c r="L202" s="852">
        <f t="shared" si="621"/>
      </c>
      <c r="M202" s="853">
        <f t="shared" si="379"/>
      </c>
      <c r="N202" s="854">
        <v>3</v>
      </c>
      <c r="O202" s="853">
        <f t="shared" si="317"/>
      </c>
      <c r="P202" s="853">
        <f t="shared" si="162"/>
      </c>
      <c r="Q202" s="853">
        <f t="shared" si="70"/>
      </c>
      <c r="R202" s="853">
        <f t="shared" si="7"/>
      </c>
      <c r="S202" s="855">
        <f t="shared" si="990"/>
      </c>
      <c r="T202" s="855">
        <f t="shared" si="928"/>
      </c>
      <c r="U202" s="855">
        <f t="shared" si="745"/>
      </c>
      <c r="V202" s="855">
        <f t="shared" si="410"/>
      </c>
      <c r="W202" s="856">
        <f t="shared" si="348"/>
      </c>
      <c r="X202" s="857">
        <v>0.0221</v>
      </c>
      <c r="Y202" s="858">
        <v>69</v>
      </c>
      <c r="Z202" s="853">
        <f t="shared" si="286"/>
      </c>
      <c r="AA202" s="860">
        <v>26984</v>
      </c>
      <c r="AB202" s="860">
        <v>372</v>
      </c>
      <c r="AC202" s="860">
        <v>121</v>
      </c>
      <c r="AD202" s="860">
        <v>386</v>
      </c>
      <c r="AE202" s="860">
        <v>107</v>
      </c>
      <c r="AF202" s="860">
        <v>9</v>
      </c>
      <c r="AG202" s="860">
        <v>1</v>
      </c>
      <c r="AH202" s="860">
        <v>24</v>
      </c>
      <c r="AI202" s="853">
        <f t="shared" si="101"/>
      </c>
      <c r="AJ202" s="853">
        <f t="shared" si="39"/>
      </c>
      <c r="AK202" s="861" t="s">
        <v>545</v>
      </c>
      <c r="AL202" s="862" t="s">
        <v>525</v>
      </c>
      <c r="AM202" s="862">
        <v>24</v>
      </c>
    </row>
    <row r="203">
      <c r="A203" s="845"/>
      <c r="B203" s="893" t="s">
        <v>522</v>
      </c>
      <c r="C203" s="875" t="s">
        <v>549</v>
      </c>
      <c r="D203" s="864">
        <f t="shared" si="804"/>
      </c>
      <c r="E203" s="865">
        <v>1430.94</v>
      </c>
      <c r="F203" s="849">
        <v>3178.71</v>
      </c>
      <c r="G203" s="851">
        <v>6</v>
      </c>
      <c r="H203" s="852">
        <v>12340.98999999999</v>
      </c>
      <c r="I203" s="850">
        <v>0</v>
      </c>
      <c r="J203" s="880">
        <v>0</v>
      </c>
      <c r="K203" s="851">
        <f t="shared" si="469"/>
      </c>
      <c r="L203" s="852">
        <f t="shared" si="621"/>
      </c>
      <c r="M203" s="853">
        <f t="shared" si="379"/>
      </c>
      <c r="N203" s="854">
        <v>6</v>
      </c>
      <c r="O203" s="853">
        <f t="shared" si="317"/>
      </c>
      <c r="P203" s="853">
        <f t="shared" si="162"/>
      </c>
      <c r="Q203" s="853">
        <f t="shared" si="70"/>
      </c>
      <c r="R203" s="853">
        <f t="shared" si="7"/>
      </c>
      <c r="S203" s="855">
        <f t="shared" si="990"/>
      </c>
      <c r="T203" s="855">
        <f t="shared" si="928"/>
      </c>
      <c r="U203" s="855">
        <f t="shared" si="745"/>
      </c>
      <c r="V203" s="855">
        <f t="shared" si="410"/>
      </c>
      <c r="W203" s="856">
        <f t="shared" si="348"/>
      </c>
      <c r="X203" s="857">
        <v>0.0165</v>
      </c>
      <c r="Y203" s="858">
        <v>69</v>
      </c>
      <c r="Z203" s="853">
        <f t="shared" si="286"/>
      </c>
      <c r="AA203" s="860">
        <v>40654</v>
      </c>
      <c r="AB203" s="860">
        <v>418</v>
      </c>
      <c r="AC203" s="860">
        <v>118</v>
      </c>
      <c r="AD203" s="860">
        <v>436</v>
      </c>
      <c r="AE203" s="860">
        <v>99</v>
      </c>
      <c r="AF203" s="860">
        <v>9</v>
      </c>
      <c r="AG203" s="860">
        <v>1</v>
      </c>
      <c r="AH203" s="860">
        <v>31</v>
      </c>
      <c r="AI203" s="853">
        <f t="shared" si="101"/>
      </c>
      <c r="AJ203" s="853">
        <f t="shared" si="39"/>
      </c>
      <c r="AK203" s="861" t="s">
        <v>545</v>
      </c>
      <c r="AL203" s="862" t="s">
        <v>525</v>
      </c>
      <c r="AM203" s="862">
        <v>30</v>
      </c>
    </row>
    <row r="204">
      <c r="A204" s="845"/>
      <c r="B204" s="866" t="s">
        <v>527</v>
      </c>
      <c r="C204" s="866"/>
      <c r="D204" s="867">
        <f>SUM(D199:D203)</f>
      </c>
      <c r="E204" s="867">
        <f>SUM(E199:E203)</f>
      </c>
      <c r="F204" s="867">
        <f>SUM(F199:F203)</f>
      </c>
      <c r="G204" s="889">
        <f>SUM(G199:G203)</f>
      </c>
      <c r="H204" s="890">
        <f>SUM(H199:H203)</f>
      </c>
      <c r="I204" s="889">
        <f>SUM(I199:I203)</f>
      </c>
      <c r="J204" s="890">
        <f>SUM(J199:J203)</f>
      </c>
      <c r="K204" s="912">
        <f>SUM(K199:K203)</f>
      </c>
      <c r="L204" s="867">
        <f>SUM(L199:L203)</f>
      </c>
      <c r="M204" s="868">
        <f t="shared" si="379"/>
      </c>
      <c r="N204" s="889">
        <f>SUM(N199:N203)</f>
      </c>
      <c r="O204" s="868">
        <f t="shared" si="317"/>
      </c>
      <c r="P204" s="868">
        <f>D204/N204</f>
      </c>
      <c r="Q204" s="868">
        <f t="shared" si="70"/>
      </c>
      <c r="R204" s="868">
        <f t="shared" si="7"/>
      </c>
      <c r="S204" s="869">
        <f t="shared" si="990"/>
      </c>
      <c r="T204" s="869">
        <f t="shared" si="928"/>
      </c>
      <c r="U204" s="869">
        <f t="shared" si="745"/>
      </c>
      <c r="V204" s="869">
        <f t="shared" si="410"/>
      </c>
      <c r="W204" s="870">
        <f t="shared" si="348"/>
      </c>
      <c r="X204" s="869">
        <f>AVERAGE(X199:X203)</f>
      </c>
      <c r="Y204" s="871">
        <f>AVERAGE(Y199:Y203)</f>
      </c>
      <c r="Z204" s="871">
        <f t="shared" si="286"/>
      </c>
      <c r="AA204" s="872">
        <f>SUM(AA199:AA203)</f>
      </c>
      <c r="AB204" s="872">
        <f>SUM(AB199:AB203)</f>
      </c>
      <c r="AC204" s="872">
        <f>SUM(AC199:AC203)</f>
      </c>
      <c r="AD204" s="872">
        <f>SUM(AD199:AD203)</f>
      </c>
      <c r="AE204" s="872">
        <f>SUM(AE199:AE203)</f>
      </c>
      <c r="AF204" s="872">
        <f>SUM(AF199:AF203)</f>
      </c>
      <c r="AG204" s="872">
        <f>SUM(AG199:AG203)</f>
      </c>
      <c r="AH204" s="872">
        <f>SUM(AH199:AH203)</f>
      </c>
      <c r="AI204" s="868">
        <f t="shared" si="101"/>
      </c>
      <c r="AJ204" s="873">
        <f t="shared" si="39"/>
      </c>
      <c r="AK204" s="874"/>
      <c r="AL204" s="874"/>
      <c r="AM204" s="872">
        <f>SUM(AM199:AM203)</f>
      </c>
    </row>
    <row r="205">
      <c r="A205" s="845"/>
      <c r="B205" s="893" t="s">
        <v>543</v>
      </c>
      <c r="C205" s="875" t="s">
        <v>551</v>
      </c>
      <c r="D205" s="864">
        <f t="shared" ref="D205:D207" si="805">E205+F205</f>
      </c>
      <c r="E205" s="849">
        <v>641.6800000000001</v>
      </c>
      <c r="F205" s="849">
        <v>2693.71</v>
      </c>
      <c r="G205" s="851">
        <v>1</v>
      </c>
      <c r="H205" s="880">
        <v>1994.8500000000058</v>
      </c>
      <c r="I205" s="850">
        <v>0</v>
      </c>
      <c r="J205" s="880">
        <v>0</v>
      </c>
      <c r="K205" s="851">
        <f t="shared" ref="K205:K207" si="470">G205+I205</f>
      </c>
      <c r="L205" s="852">
        <f t="shared" ref="L205:L207" si="622">H205+J205</f>
      </c>
      <c r="M205" s="853">
        <f t="shared" si="379"/>
      </c>
      <c r="N205" s="927">
        <v>1</v>
      </c>
      <c r="O205" s="853">
        <f t="shared" si="317"/>
      </c>
      <c r="P205" s="853">
        <f t="shared" ref="P205:P207" si="163">D205/K205</f>
      </c>
      <c r="Q205" s="853">
        <f t="shared" si="70"/>
      </c>
      <c r="R205" s="853">
        <f t="shared" si="7"/>
      </c>
      <c r="S205" s="855">
        <f t="shared" si="990"/>
      </c>
      <c r="T205" s="855">
        <f t="shared" si="928"/>
      </c>
      <c r="U205" s="855">
        <f t="shared" si="745"/>
      </c>
      <c r="V205" s="855">
        <f t="shared" si="410"/>
      </c>
      <c r="W205" s="928">
        <f t="shared" si="348"/>
      </c>
      <c r="X205" s="929">
        <v>0.0195</v>
      </c>
      <c r="Y205" s="930">
        <v>69</v>
      </c>
      <c r="Z205" s="931">
        <f t="shared" si="286"/>
      </c>
      <c r="AA205" s="909">
        <v>48370</v>
      </c>
      <c r="AB205" s="909">
        <v>606</v>
      </c>
      <c r="AC205" s="909">
        <v>166</v>
      </c>
      <c r="AD205" s="909">
        <v>610</v>
      </c>
      <c r="AE205" s="909">
        <v>83</v>
      </c>
      <c r="AF205" s="909">
        <v>7</v>
      </c>
      <c r="AG205" s="909">
        <v>6</v>
      </c>
      <c r="AH205" s="909">
        <v>42</v>
      </c>
      <c r="AI205" s="931">
        <f t="shared" si="101"/>
      </c>
      <c r="AJ205" s="853">
        <f t="shared" si="39"/>
      </c>
      <c r="AK205" s="861" t="s">
        <v>545</v>
      </c>
      <c r="AL205" s="862" t="s">
        <v>525</v>
      </c>
      <c r="AM205" s="862">
        <v>39</v>
      </c>
    </row>
    <row r="206">
      <c r="A206" s="845"/>
      <c r="B206" s="893" t="s">
        <v>543</v>
      </c>
      <c r="C206" s="875" t="s">
        <v>552</v>
      </c>
      <c r="D206" s="864">
        <f t="shared" si="805"/>
      </c>
      <c r="E206" s="849">
        <v>1598.3</v>
      </c>
      <c r="F206" s="849">
        <v>1291.2</v>
      </c>
      <c r="G206" s="850">
        <v>6</v>
      </c>
      <c r="H206" s="880">
        <v>15862.289999999994</v>
      </c>
      <c r="I206" s="850">
        <v>0</v>
      </c>
      <c r="J206" s="880">
        <v>0</v>
      </c>
      <c r="K206" s="851">
        <f t="shared" si="470"/>
      </c>
      <c r="L206" s="852">
        <f t="shared" si="622"/>
      </c>
      <c r="M206" s="882">
        <f t="shared" si="379"/>
      </c>
      <c r="N206" s="932">
        <v>4</v>
      </c>
      <c r="O206" s="933">
        <f t="shared" si="317"/>
      </c>
      <c r="P206" s="853">
        <f t="shared" si="163"/>
      </c>
      <c r="Q206" s="853">
        <f t="shared" si="70"/>
      </c>
      <c r="R206" s="853">
        <f t="shared" si="7"/>
      </c>
      <c r="S206" s="855">
        <f t="shared" si="990"/>
      </c>
      <c r="T206" s="855">
        <f t="shared" si="928"/>
      </c>
      <c r="U206" s="855">
        <f t="shared" si="745"/>
      </c>
      <c r="V206" s="934">
        <f t="shared" si="410"/>
      </c>
      <c r="W206" s="935">
        <f t="shared" si="348"/>
      </c>
      <c r="X206" s="936">
        <v>0.006</v>
      </c>
      <c r="Y206" s="937">
        <v>69</v>
      </c>
      <c r="Z206" s="938">
        <f t="shared" si="286"/>
      </c>
      <c r="AA206" s="887">
        <v>35985</v>
      </c>
      <c r="AB206" s="887">
        <v>424</v>
      </c>
      <c r="AC206" s="887">
        <v>84</v>
      </c>
      <c r="AD206" s="887">
        <v>440</v>
      </c>
      <c r="AE206" s="887">
        <v>67</v>
      </c>
      <c r="AF206" s="887">
        <v>4</v>
      </c>
      <c r="AG206" s="887">
        <v>1</v>
      </c>
      <c r="AH206" s="887">
        <v>15</v>
      </c>
      <c r="AI206" s="938">
        <f t="shared" si="101"/>
      </c>
      <c r="AJ206" s="933">
        <f t="shared" si="39"/>
      </c>
      <c r="AK206" s="861" t="s">
        <v>545</v>
      </c>
      <c r="AL206" s="862" t="s">
        <v>525</v>
      </c>
      <c r="AM206" s="862">
        <v>17</v>
      </c>
    </row>
    <row r="207">
      <c r="A207" s="845"/>
      <c r="B207" s="893" t="s">
        <v>543</v>
      </c>
      <c r="C207" s="875" t="s">
        <v>553</v>
      </c>
      <c r="D207" s="864">
        <f t="shared" si="805"/>
      </c>
      <c r="E207" s="865">
        <v>1000</v>
      </c>
      <c r="F207" s="849">
        <v>2369.28</v>
      </c>
      <c r="G207" s="851">
        <v>3</v>
      </c>
      <c r="H207" s="852">
        <v>7091.37</v>
      </c>
      <c r="I207" s="850">
        <v>0</v>
      </c>
      <c r="J207" s="880">
        <v>0</v>
      </c>
      <c r="K207" s="851">
        <f t="shared" si="470"/>
      </c>
      <c r="L207" s="852">
        <f t="shared" si="622"/>
      </c>
      <c r="M207" s="853">
        <f t="shared" si="379"/>
      </c>
      <c r="N207" s="939">
        <v>2</v>
      </c>
      <c r="O207" s="853">
        <f t="shared" si="317"/>
      </c>
      <c r="P207" s="853">
        <f t="shared" si="163"/>
      </c>
      <c r="Q207" s="853">
        <f t="shared" si="70"/>
      </c>
      <c r="R207" s="853">
        <f t="shared" si="7"/>
      </c>
      <c r="S207" s="855">
        <f t="shared" si="990"/>
      </c>
      <c r="T207" s="855">
        <f t="shared" si="928"/>
      </c>
      <c r="U207" s="855">
        <f t="shared" si="745"/>
      </c>
      <c r="V207" s="934">
        <f t="shared" si="410"/>
      </c>
      <c r="W207" s="935">
        <f t="shared" si="348"/>
      </c>
      <c r="X207" s="936">
        <v>0.0096</v>
      </c>
      <c r="Y207" s="937">
        <v>69</v>
      </c>
      <c r="Z207" s="938">
        <f t="shared" si="286"/>
      </c>
      <c r="AA207" s="887">
        <v>38228</v>
      </c>
      <c r="AB207" s="887">
        <v>546</v>
      </c>
      <c r="AC207" s="887">
        <v>100</v>
      </c>
      <c r="AD207" s="887">
        <v>564</v>
      </c>
      <c r="AE207" s="887">
        <v>64</v>
      </c>
      <c r="AF207" s="887">
        <v>1</v>
      </c>
      <c r="AG207" s="887">
        <v>1</v>
      </c>
      <c r="AH207" s="887">
        <v>26</v>
      </c>
      <c r="AI207" s="938">
        <f t="shared" si="101"/>
      </c>
      <c r="AJ207" s="933">
        <f t="shared" si="39"/>
      </c>
      <c r="AK207" s="861" t="s">
        <v>545</v>
      </c>
      <c r="AL207" s="862" t="s">
        <v>525</v>
      </c>
      <c r="AM207" s="862">
        <v>20</v>
      </c>
    </row>
    <row r="208">
      <c r="A208" s="845"/>
      <c r="B208" s="866" t="s">
        <v>527</v>
      </c>
      <c r="C208" s="866"/>
      <c r="D208" s="867">
        <f>SUM(D205:D207)</f>
      </c>
      <c r="E208" s="897">
        <f>SUM(E205:E207)</f>
      </c>
      <c r="F208" s="897">
        <f>SUM(F205:F207)</f>
      </c>
      <c r="G208" s="889">
        <f>SUM(G205:G207)</f>
      </c>
      <c r="H208" s="890">
        <f>SUM(H205:H207)</f>
      </c>
      <c r="I208" s="889">
        <f>SUM(I205:I207)</f>
      </c>
      <c r="J208" s="890">
        <f>SUM(J205:J207)</f>
      </c>
      <c r="K208" s="891">
        <f>SUM(K205:K207)</f>
      </c>
      <c r="L208" s="897">
        <f>SUM(L205:L207)</f>
      </c>
      <c r="M208" s="868">
        <f t="shared" si="379"/>
      </c>
      <c r="N208" s="889">
        <f>SUM(N205:N207)</f>
      </c>
      <c r="O208" s="868">
        <f t="shared" si="317"/>
      </c>
      <c r="P208" s="868">
        <f t="shared" ref="P208:P209" si="959">D208/N208</f>
      </c>
      <c r="Q208" s="868">
        <f t="shared" si="70"/>
      </c>
      <c r="R208" s="868">
        <f t="shared" si="7"/>
      </c>
      <c r="S208" s="869">
        <f t="shared" si="990"/>
      </c>
      <c r="T208" s="869">
        <f t="shared" si="928"/>
      </c>
      <c r="U208" s="869">
        <f t="shared" si="745"/>
      </c>
      <c r="V208" s="869">
        <f t="shared" si="410"/>
      </c>
      <c r="W208" s="940">
        <f t="shared" si="348"/>
      </c>
      <c r="X208" s="941">
        <f>AVERAGE(X205:X207)</f>
      </c>
      <c r="Y208" s="942">
        <f>AVERAGE(Y205:Y207)</f>
      </c>
      <c r="Z208" s="942">
        <f t="shared" si="286"/>
      </c>
      <c r="AA208" s="922">
        <f>SUM(AA205:AA207)</f>
      </c>
      <c r="AB208" s="922">
        <f>SUM(AB205:AB207)</f>
      </c>
      <c r="AC208" s="922">
        <f>SUM(AC205:AC207)</f>
      </c>
      <c r="AD208" s="922">
        <f>SUM(AD205:AD207)</f>
      </c>
      <c r="AE208" s="922">
        <f>SUM(AE205:AE207)</f>
      </c>
      <c r="AF208" s="922">
        <f>SUM(AF205:AF207)</f>
      </c>
      <c r="AG208" s="922">
        <f>SUM(AG205:AG207)</f>
      </c>
      <c r="AH208" s="922">
        <f>SUM(AH205:AH207)</f>
      </c>
      <c r="AI208" s="943">
        <f t="shared" si="101"/>
      </c>
      <c r="AJ208" s="873">
        <f t="shared" si="39"/>
      </c>
      <c r="AK208" s="874"/>
      <c r="AL208" s="874"/>
      <c r="AM208" s="872">
        <f>SUM(AM205:AM207)</f>
      </c>
    </row>
    <row r="209">
      <c r="A209" s="845"/>
      <c r="B209" s="898" t="s">
        <v>539</v>
      </c>
      <c r="C209" s="898"/>
      <c r="D209" s="899">
        <f>D192+D186+D204+D198+D208</f>
      </c>
      <c r="E209" s="923">
        <f>E192+E186+E204+E198+E208</f>
      </c>
      <c r="F209" s="923">
        <f>F192+F186+F204+F198+F208</f>
      </c>
      <c r="G209" s="903">
        <f>G208+G204+G198+G192+G186</f>
      </c>
      <c r="H209" s="900">
        <f>H208+H204+H198+H192+H186</f>
      </c>
      <c r="I209" s="903">
        <f>I208+I204+I198+I192+I186</f>
      </c>
      <c r="J209" s="900">
        <f>J208+J204+J198+J192+J186</f>
      </c>
      <c r="K209" s="903">
        <f>K192+K186+K204+K198+K208</f>
      </c>
      <c r="L209" s="923">
        <f>L192+L186+L204+L198+L208</f>
      </c>
      <c r="M209" s="900">
        <f t="shared" si="379"/>
      </c>
      <c r="N209" s="903">
        <f>N208+N204+N198+N192+N186</f>
      </c>
      <c r="O209" s="900">
        <f t="shared" si="317"/>
      </c>
      <c r="P209" s="900">
        <f t="shared" si="959"/>
      </c>
      <c r="Q209" s="900">
        <f t="shared" si="70"/>
      </c>
      <c r="R209" s="900">
        <f t="shared" si="7"/>
      </c>
      <c r="S209" s="902">
        <f t="shared" si="990"/>
      </c>
      <c r="T209" s="902">
        <f t="shared" si="928"/>
      </c>
      <c r="U209" s="902">
        <f t="shared" si="745"/>
      </c>
      <c r="V209" s="902">
        <f t="shared" si="410"/>
      </c>
      <c r="W209" s="903">
        <f t="shared" si="348"/>
      </c>
      <c r="X209" s="900">
        <f>(X192+X186+X204+X198+X208)/5</f>
      </c>
      <c r="Y209" s="900">
        <f>(Y192+Y186+Y204+Y198+Y208)/5</f>
      </c>
      <c r="Z209" s="900">
        <f>(Z192+Z186+Z204+Z198+Z208)/5</f>
      </c>
      <c r="AA209" s="923">
        <f>AA192+AA186+AA204+AA198+AA208</f>
      </c>
      <c r="AB209" s="923">
        <f>AB192+AB186+AB204+AB198+AB208</f>
      </c>
      <c r="AC209" s="923">
        <f>AC192+AC186+AC204+AC198+AC208</f>
      </c>
      <c r="AD209" s="923">
        <f>AD192+AD186+AD204+AD198+AD208</f>
      </c>
      <c r="AE209" s="923">
        <f>AE192+AE186+AE204+AE198+AE208</f>
      </c>
      <c r="AF209" s="923">
        <f>AF192+AF186+AF204+AF198+AF208</f>
      </c>
      <c r="AG209" s="923">
        <f>AG192+AG186+AG204+AG198+AG208</f>
      </c>
      <c r="AH209" s="923">
        <f>AH192+AH186+AH204+AH198+AH208</f>
      </c>
      <c r="AI209" s="900">
        <f t="shared" si="101"/>
      </c>
      <c r="AJ209" s="904">
        <f t="shared" si="39"/>
      </c>
      <c r="AK209" s="898"/>
      <c r="AL209" s="898"/>
      <c r="AM209" s="923">
        <f>AM192+AM186+AM204+AM198+AM208</f>
      </c>
    </row>
    <row r="210">
      <c r="A210" s="832" t="s">
        <v>554</v>
      </c>
      <c r="B210" s="832" t="s">
        <v>480</v>
      </c>
      <c r="C210" s="832"/>
      <c r="D210" s="833" t="s">
        <v>481</v>
      </c>
      <c r="E210" s="833"/>
      <c r="F210" s="833"/>
      <c r="G210" s="833"/>
      <c r="H210" s="833"/>
      <c r="I210" s="833"/>
      <c r="J210" s="833"/>
      <c r="K210" s="833"/>
      <c r="L210" s="833"/>
      <c r="M210" s="833"/>
      <c r="N210" s="833"/>
      <c r="O210" s="833"/>
      <c r="P210" s="833"/>
      <c r="Q210" s="833"/>
      <c r="R210" s="834" t="s">
        <v>482</v>
      </c>
      <c r="S210" s="834"/>
      <c r="T210" s="834"/>
      <c r="U210" s="834"/>
      <c r="V210" s="834"/>
      <c r="W210" s="834"/>
      <c r="X210" s="834"/>
      <c r="Y210" s="834"/>
      <c r="Z210" s="834"/>
      <c r="AA210" s="834"/>
      <c r="AB210" s="834"/>
      <c r="AC210" s="834"/>
      <c r="AD210" s="834"/>
      <c r="AE210" s="834"/>
      <c r="AF210" s="834"/>
      <c r="AG210" s="834"/>
      <c r="AH210" s="834"/>
      <c r="AI210" s="834"/>
      <c r="AJ210" s="834"/>
      <c r="AK210" s="834"/>
      <c r="AL210" s="834"/>
      <c r="AM210" s="835"/>
    </row>
    <row r="211">
      <c r="A211" s="832"/>
      <c r="B211" s="832" t="s">
        <v>483</v>
      </c>
      <c r="C211" s="832" t="s">
        <v>484</v>
      </c>
      <c r="D211" s="836" t="s">
        <v>485</v>
      </c>
      <c r="E211" s="837" t="s">
        <v>486</v>
      </c>
      <c r="F211" s="837" t="s">
        <v>487</v>
      </c>
      <c r="G211" s="838" t="s">
        <v>488</v>
      </c>
      <c r="H211" s="838" t="s">
        <v>489</v>
      </c>
      <c r="I211" s="838" t="s">
        <v>490</v>
      </c>
      <c r="J211" s="838" t="s">
        <v>491</v>
      </c>
      <c r="K211" s="838" t="s">
        <v>492</v>
      </c>
      <c r="L211" s="840" t="s">
        <v>493</v>
      </c>
      <c r="M211" s="841" t="s">
        <v>494</v>
      </c>
      <c r="N211" s="838" t="s">
        <v>495</v>
      </c>
      <c r="O211" s="841" t="s">
        <v>496</v>
      </c>
      <c r="P211" s="841" t="s">
        <v>497</v>
      </c>
      <c r="Q211" s="841" t="s">
        <v>498</v>
      </c>
      <c r="R211" s="834" t="s">
        <v>499</v>
      </c>
      <c r="S211" s="842" t="s">
        <v>500</v>
      </c>
      <c r="T211" s="842" t="s">
        <v>501</v>
      </c>
      <c r="U211" s="842" t="s">
        <v>502</v>
      </c>
      <c r="V211" s="842" t="s">
        <v>503</v>
      </c>
      <c r="W211" s="843" t="s">
        <v>504</v>
      </c>
      <c r="X211" s="842" t="s">
        <v>505</v>
      </c>
      <c r="Y211" s="844" t="s">
        <v>506</v>
      </c>
      <c r="Z211" s="834" t="s">
        <v>507</v>
      </c>
      <c r="AA211" s="843" t="s">
        <v>508</v>
      </c>
      <c r="AB211" s="843" t="s">
        <v>509</v>
      </c>
      <c r="AC211" s="843" t="s">
        <v>510</v>
      </c>
      <c r="AD211" s="843" t="s">
        <v>511</v>
      </c>
      <c r="AE211" s="843" t="s">
        <v>512</v>
      </c>
      <c r="AF211" s="843" t="s">
        <v>513</v>
      </c>
      <c r="AG211" s="843" t="s">
        <v>514</v>
      </c>
      <c r="AH211" s="843" t="s">
        <v>515</v>
      </c>
      <c r="AI211" s="843" t="s">
        <v>516</v>
      </c>
      <c r="AJ211" s="834" t="s">
        <v>517</v>
      </c>
      <c r="AK211" s="835" t="s">
        <v>518</v>
      </c>
      <c r="AL211" s="835" t="s">
        <v>519</v>
      </c>
      <c r="AM211" s="835" t="s">
        <v>520</v>
      </c>
    </row>
    <row r="212">
      <c r="A212" s="845" t="s">
        <v>562</v>
      </c>
      <c r="B212" s="893" t="s">
        <v>543</v>
      </c>
      <c r="C212" s="876" t="s">
        <v>523</v>
      </c>
      <c r="D212" s="877">
        <f t="shared" ref="D212:D213" si="806">E212+F212</f>
      </c>
      <c r="E212" s="914">
        <v>1451.51</v>
      </c>
      <c r="F212" s="878">
        <v>2511.67</v>
      </c>
      <c r="G212" s="879">
        <v>4</v>
      </c>
      <c r="H212" s="915">
        <v>8532.82</v>
      </c>
      <c r="I212" s="924">
        <v>1</v>
      </c>
      <c r="J212" s="916">
        <v>7631.910000000002</v>
      </c>
      <c r="K212" s="879">
        <f t="shared" ref="K212:K213" si="471">G212+I212</f>
      </c>
      <c r="L212" s="917">
        <f t="shared" ref="L212:L213" si="623">H212+J212</f>
      </c>
      <c r="M212" s="853">
        <f t="shared" ref="M212:M237" si="380">L212/D212</f>
      </c>
      <c r="N212" s="854">
        <v>6</v>
      </c>
      <c r="O212" s="853">
        <f t="shared" ref="O212:O237" si="318">D212/K212</f>
      </c>
      <c r="P212" s="853">
        <f t="shared" ref="P212:P213" si="164">D212/K212</f>
      </c>
      <c r="Q212" s="853">
        <f t="shared" ref="Q212:Q237" si="71">L212/K212</f>
      </c>
      <c r="R212" s="853">
        <f t="shared" ref="R212:R237" si="8">D212/AB212</f>
      </c>
      <c r="S212" s="855">
        <f t="shared" ref="S212:S237" si="991">W212/AA212*1</f>
      </c>
      <c r="T212" s="855">
        <f t="shared" ref="T212:T237" si="929">AB212/AA212</f>
      </c>
      <c r="U212" s="855">
        <f t="shared" ref="U212:U237" si="746">AD212/AA212</f>
      </c>
      <c r="V212" s="855">
        <f t="shared" ref="V212:V237" si="411">AE212/AD212</f>
      </c>
      <c r="W212" s="856">
        <f t="shared" ref="W212:W237" si="349">AC212/X212</f>
      </c>
      <c r="X212" s="857">
        <v>0.0118</v>
      </c>
      <c r="Y212" s="858">
        <v>59</v>
      </c>
      <c r="Z212" s="882">
        <f t="shared" ref="Z212:Z236" si="287">(D212/AA212)*1000</f>
      </c>
      <c r="AA212" s="883">
        <v>56506</v>
      </c>
      <c r="AB212" s="884">
        <v>1228</v>
      </c>
      <c r="AC212" s="860">
        <v>146</v>
      </c>
      <c r="AD212" s="860">
        <v>1565</v>
      </c>
      <c r="AE212" s="860">
        <v>47</v>
      </c>
      <c r="AF212" s="860">
        <v>9</v>
      </c>
      <c r="AG212" s="860">
        <v>2</v>
      </c>
      <c r="AH212" s="860">
        <v>43</v>
      </c>
      <c r="AI212" s="853">
        <f t="shared" ref="AI212:AI237" si="102">D212/AD212</f>
      </c>
      <c r="AJ212" s="853">
        <f t="shared" ref="AJ212:AJ237" si="40">AM212*1000/D212</f>
      </c>
      <c r="AK212" s="861" t="s">
        <v>545</v>
      </c>
      <c r="AL212" s="862" t="s">
        <v>525</v>
      </c>
      <c r="AM212" s="862">
        <v>20</v>
      </c>
    </row>
    <row r="213">
      <c r="A213" s="845"/>
      <c r="B213" s="893" t="s">
        <v>543</v>
      </c>
      <c r="C213" s="876" t="s">
        <v>526</v>
      </c>
      <c r="D213" s="885">
        <f t="shared" si="806"/>
      </c>
      <c r="E213" s="926">
        <v>788.75</v>
      </c>
      <c r="F213" s="918">
        <v>868.4</v>
      </c>
      <c r="G213" s="919">
        <v>4</v>
      </c>
      <c r="H213" s="916">
        <v>10199.48</v>
      </c>
      <c r="I213" s="879">
        <v>0</v>
      </c>
      <c r="J213" s="925">
        <v>0</v>
      </c>
      <c r="K213" s="921">
        <f t="shared" si="471"/>
      </c>
      <c r="L213" s="852">
        <f t="shared" si="623"/>
      </c>
      <c r="M213" s="853">
        <f t="shared" si="380"/>
      </c>
      <c r="N213" s="854">
        <v>4</v>
      </c>
      <c r="O213" s="853">
        <f t="shared" si="318"/>
      </c>
      <c r="P213" s="853">
        <f t="shared" si="164"/>
      </c>
      <c r="Q213" s="853">
        <f t="shared" si="71"/>
      </c>
      <c r="R213" s="853">
        <f t="shared" si="8"/>
      </c>
      <c r="S213" s="855">
        <f t="shared" si="991"/>
      </c>
      <c r="T213" s="855">
        <f t="shared" si="929"/>
      </c>
      <c r="U213" s="855">
        <f t="shared" si="746"/>
      </c>
      <c r="V213" s="855">
        <f t="shared" si="411"/>
      </c>
      <c r="W213" s="856">
        <f t="shared" si="349"/>
      </c>
      <c r="X213" s="857">
        <v>0.0124</v>
      </c>
      <c r="Y213" s="858">
        <v>67</v>
      </c>
      <c r="Z213" s="886">
        <f t="shared" si="287"/>
      </c>
      <c r="AA213" s="887">
        <v>24971</v>
      </c>
      <c r="AB213" s="884">
        <v>555</v>
      </c>
      <c r="AC213" s="860">
        <v>57</v>
      </c>
      <c r="AD213" s="860">
        <v>757</v>
      </c>
      <c r="AE213" s="860">
        <v>26</v>
      </c>
      <c r="AF213" s="860">
        <v>3</v>
      </c>
      <c r="AG213" s="860">
        <v>3</v>
      </c>
      <c r="AH213" s="860">
        <v>22</v>
      </c>
      <c r="AI213" s="853">
        <f t="shared" si="102"/>
      </c>
      <c r="AJ213" s="853">
        <f t="shared" si="40"/>
      </c>
      <c r="AK213" s="861" t="s">
        <v>545</v>
      </c>
      <c r="AL213" s="862" t="s">
        <v>525</v>
      </c>
      <c r="AM213" s="862">
        <v>17</v>
      </c>
    </row>
    <row r="214">
      <c r="A214" s="845"/>
      <c r="B214" s="866" t="s">
        <v>527</v>
      </c>
      <c r="C214" s="866"/>
      <c r="D214" s="867">
        <f>SUM(D212:D213)</f>
      </c>
      <c r="E214" s="888">
        <f>SUM(E212:E213)</f>
      </c>
      <c r="F214" s="888">
        <f>SUM(F212:F213)</f>
      </c>
      <c r="G214" s="889">
        <f>SUM(G212:G213)</f>
      </c>
      <c r="H214" s="890">
        <f>SUM(H212:H213)</f>
      </c>
      <c r="I214" s="889">
        <f>SUM(I212:I213)</f>
      </c>
      <c r="J214" s="890">
        <f>SUM(J212:J213)</f>
      </c>
      <c r="K214" s="891">
        <f>SUM(K212:K213)</f>
      </c>
      <c r="L214" s="892">
        <f>SUM(L212:L213)</f>
      </c>
      <c r="M214" s="868">
        <f t="shared" si="380"/>
      </c>
      <c r="N214" s="889">
        <f>SUM(N212:N213)</f>
      </c>
      <c r="O214" s="868">
        <f t="shared" si="318"/>
      </c>
      <c r="P214" s="868">
        <f>D214/N214</f>
      </c>
      <c r="Q214" s="868">
        <f t="shared" si="71"/>
      </c>
      <c r="R214" s="868">
        <f t="shared" si="8"/>
      </c>
      <c r="S214" s="869">
        <f t="shared" si="991"/>
      </c>
      <c r="T214" s="869">
        <f t="shared" si="929"/>
      </c>
      <c r="U214" s="869">
        <f t="shared" si="746"/>
      </c>
      <c r="V214" s="869">
        <f t="shared" si="411"/>
      </c>
      <c r="W214" s="870">
        <f t="shared" si="349"/>
      </c>
      <c r="X214" s="869">
        <f>AVERAGE(X212:X213)</f>
      </c>
      <c r="Y214" s="871">
        <f>AVERAGE(Y212:Y213)</f>
      </c>
      <c r="Z214" s="868">
        <f t="shared" si="287"/>
      </c>
      <c r="AA214" s="922">
        <f>SUM(AA212:AA213)</f>
      </c>
      <c r="AB214" s="872">
        <f>SUM(AB212:AB213)</f>
      </c>
      <c r="AC214" s="872">
        <f>SUM(AC212:AC213)</f>
      </c>
      <c r="AD214" s="872">
        <f>SUM(AD212:AD213)</f>
      </c>
      <c r="AE214" s="872">
        <f>SUM(AE212:AE213)</f>
      </c>
      <c r="AF214" s="872">
        <f>SUM(AF212:AF213)</f>
      </c>
      <c r="AG214" s="872">
        <f>SUM(AG212:AG213)</f>
      </c>
      <c r="AH214" s="872">
        <f>SUM(AH212:AH213)</f>
      </c>
      <c r="AI214" s="868">
        <f t="shared" si="102"/>
      </c>
      <c r="AJ214" s="873">
        <f t="shared" si="40"/>
      </c>
      <c r="AK214" s="874"/>
      <c r="AL214" s="874"/>
      <c r="AM214" s="870">
        <f>SUM(AM212:AM213)</f>
      </c>
    </row>
    <row r="215">
      <c r="A215" s="845"/>
      <c r="B215" s="893" t="s">
        <v>528</v>
      </c>
      <c r="C215" s="875" t="s">
        <v>529</v>
      </c>
      <c r="D215" s="864">
        <f t="shared" ref="D215:D219" si="807">E215+F215</f>
      </c>
      <c r="E215" s="894">
        <v>1393.42</v>
      </c>
      <c r="F215" s="894">
        <v>2517.63</v>
      </c>
      <c r="G215" s="851">
        <v>4</v>
      </c>
      <c r="H215" s="852">
        <v>9515.49</v>
      </c>
      <c r="I215" s="851">
        <v>0</v>
      </c>
      <c r="J215" s="852">
        <v>0</v>
      </c>
      <c r="K215" s="851">
        <f t="shared" ref="K215:K219" si="472">G215+I215</f>
      </c>
      <c r="L215" s="852">
        <f t="shared" ref="L215:L219" si="624">H215+J215</f>
      </c>
      <c r="M215" s="853">
        <f t="shared" si="380"/>
      </c>
      <c r="N215" s="854">
        <v>3</v>
      </c>
      <c r="O215" s="853">
        <f t="shared" si="318"/>
      </c>
      <c r="P215" s="853">
        <f t="shared" ref="P215:P219" si="165">D215/K215</f>
      </c>
      <c r="Q215" s="853">
        <f t="shared" si="71"/>
      </c>
      <c r="R215" s="853">
        <f t="shared" si="8"/>
      </c>
      <c r="S215" s="855">
        <f t="shared" si="991"/>
      </c>
      <c r="T215" s="855">
        <f t="shared" si="929"/>
      </c>
      <c r="U215" s="855">
        <f t="shared" si="746"/>
      </c>
      <c r="V215" s="855">
        <f t="shared" si="411"/>
      </c>
      <c r="W215" s="856">
        <f t="shared" si="349"/>
      </c>
      <c r="X215" s="857">
        <v>0.0144</v>
      </c>
      <c r="Y215" s="858">
        <v>30</v>
      </c>
      <c r="Z215" s="853">
        <f t="shared" si="287"/>
      </c>
      <c r="AA215" s="860">
        <v>51423</v>
      </c>
      <c r="AB215" s="860">
        <v>1080</v>
      </c>
      <c r="AC215" s="860">
        <v>138</v>
      </c>
      <c r="AD215" s="860">
        <v>1369</v>
      </c>
      <c r="AE215" s="860">
        <v>22</v>
      </c>
      <c r="AF215" s="860">
        <v>6</v>
      </c>
      <c r="AG215" s="860">
        <v>1</v>
      </c>
      <c r="AH215" s="860">
        <v>54</v>
      </c>
      <c r="AI215" s="853">
        <f t="shared" si="102"/>
      </c>
      <c r="AJ215" s="853">
        <f t="shared" si="40"/>
      </c>
      <c r="AK215" s="861" t="s">
        <v>524</v>
      </c>
      <c r="AL215" s="862" t="s">
        <v>530</v>
      </c>
      <c r="AM215" s="862">
        <v>11</v>
      </c>
    </row>
    <row r="216">
      <c r="A216" s="845"/>
      <c r="B216" s="893" t="s">
        <v>528</v>
      </c>
      <c r="C216" s="875" t="s">
        <v>531</v>
      </c>
      <c r="D216" s="864">
        <f t="shared" si="807"/>
      </c>
      <c r="E216" s="894">
        <v>2524.94</v>
      </c>
      <c r="F216" s="894">
        <v>2325.96</v>
      </c>
      <c r="G216" s="851">
        <v>2</v>
      </c>
      <c r="H216" s="852">
        <v>2870.0200000000004</v>
      </c>
      <c r="I216" s="851">
        <v>1</v>
      </c>
      <c r="J216" s="852">
        <v>2870.01</v>
      </c>
      <c r="K216" s="851">
        <f t="shared" si="472"/>
      </c>
      <c r="L216" s="852">
        <f t="shared" si="624"/>
      </c>
      <c r="M216" s="853">
        <f t="shared" si="380"/>
      </c>
      <c r="N216" s="854">
        <v>3</v>
      </c>
      <c r="O216" s="853">
        <f t="shared" si="318"/>
      </c>
      <c r="P216" s="853">
        <f t="shared" si="165"/>
      </c>
      <c r="Q216" s="853">
        <f t="shared" si="71"/>
      </c>
      <c r="R216" s="853">
        <f t="shared" si="8"/>
      </c>
      <c r="S216" s="855">
        <f t="shared" si="991"/>
      </c>
      <c r="T216" s="855">
        <f t="shared" si="929"/>
      </c>
      <c r="U216" s="855">
        <f t="shared" si="746"/>
      </c>
      <c r="V216" s="855">
        <f t="shared" si="411"/>
      </c>
      <c r="W216" s="856">
        <f t="shared" si="349"/>
      </c>
      <c r="X216" s="857">
        <v>0.0159</v>
      </c>
      <c r="Y216" s="858">
        <v>40</v>
      </c>
      <c r="Z216" s="853">
        <f t="shared" si="287"/>
      </c>
      <c r="AA216" s="860">
        <v>58749</v>
      </c>
      <c r="AB216" s="860">
        <v>1235</v>
      </c>
      <c r="AC216" s="860">
        <v>197</v>
      </c>
      <c r="AD216" s="860">
        <v>1521</v>
      </c>
      <c r="AE216" s="860">
        <v>107</v>
      </c>
      <c r="AF216" s="860">
        <v>10</v>
      </c>
      <c r="AG216" s="860">
        <v>0</v>
      </c>
      <c r="AH216" s="860">
        <v>48</v>
      </c>
      <c r="AI216" s="853">
        <f t="shared" si="102"/>
      </c>
      <c r="AJ216" s="853">
        <f t="shared" si="40"/>
      </c>
      <c r="AK216" s="861" t="s">
        <v>524</v>
      </c>
      <c r="AL216" s="862" t="s">
        <v>530</v>
      </c>
      <c r="AM216" s="862">
        <v>37</v>
      </c>
    </row>
    <row r="217">
      <c r="A217" s="845"/>
      <c r="B217" s="893" t="s">
        <v>528</v>
      </c>
      <c r="C217" s="875" t="s">
        <v>532</v>
      </c>
      <c r="D217" s="864">
        <f t="shared" si="807"/>
      </c>
      <c r="E217" s="894">
        <v>1041.38</v>
      </c>
      <c r="F217" s="894">
        <v>2070.08</v>
      </c>
      <c r="G217" s="851">
        <v>3</v>
      </c>
      <c r="H217" s="852">
        <v>6537.959999999997</v>
      </c>
      <c r="I217" s="851">
        <v>1</v>
      </c>
      <c r="J217" s="852">
        <v>3989.7</v>
      </c>
      <c r="K217" s="851">
        <f t="shared" si="472"/>
      </c>
      <c r="L217" s="852">
        <f t="shared" si="624"/>
      </c>
      <c r="M217" s="853">
        <f t="shared" si="380"/>
      </c>
      <c r="N217" s="854">
        <v>4</v>
      </c>
      <c r="O217" s="853">
        <f t="shared" si="318"/>
      </c>
      <c r="P217" s="853">
        <f t="shared" si="165"/>
      </c>
      <c r="Q217" s="853">
        <f t="shared" si="71"/>
      </c>
      <c r="R217" s="853">
        <f t="shared" si="8"/>
      </c>
      <c r="S217" s="855">
        <f t="shared" si="991"/>
      </c>
      <c r="T217" s="855">
        <f t="shared" si="929"/>
      </c>
      <c r="U217" s="855">
        <f t="shared" si="746"/>
      </c>
      <c r="V217" s="855">
        <f t="shared" si="411"/>
      </c>
      <c r="W217" s="856">
        <f t="shared" si="349"/>
      </c>
      <c r="X217" s="857">
        <v>0.0187</v>
      </c>
      <c r="Y217" s="858">
        <v>49</v>
      </c>
      <c r="Z217" s="853">
        <f t="shared" si="287"/>
      </c>
      <c r="AA217" s="860">
        <v>33249</v>
      </c>
      <c r="AB217" s="860">
        <v>449</v>
      </c>
      <c r="AC217" s="860">
        <v>120</v>
      </c>
      <c r="AD217" s="860">
        <v>458</v>
      </c>
      <c r="AE217" s="860">
        <v>61</v>
      </c>
      <c r="AF217" s="860">
        <v>4</v>
      </c>
      <c r="AG217" s="860">
        <v>0</v>
      </c>
      <c r="AH217" s="860">
        <v>32</v>
      </c>
      <c r="AI217" s="853">
        <f t="shared" si="102"/>
      </c>
      <c r="AJ217" s="853">
        <f t="shared" si="40"/>
      </c>
      <c r="AK217" s="861" t="s">
        <v>524</v>
      </c>
      <c r="AL217" s="862" t="s">
        <v>530</v>
      </c>
      <c r="AM217" s="862">
        <v>24</v>
      </c>
    </row>
    <row r="218">
      <c r="A218" s="845"/>
      <c r="B218" s="893" t="s">
        <v>528</v>
      </c>
      <c r="C218" s="875" t="s">
        <v>533</v>
      </c>
      <c r="D218" s="864">
        <f t="shared" si="807"/>
      </c>
      <c r="E218" s="894">
        <v>1107.1</v>
      </c>
      <c r="F218" s="894">
        <v>2725.93</v>
      </c>
      <c r="G218" s="851">
        <v>5</v>
      </c>
      <c r="H218" s="852">
        <v>10521.239999999994</v>
      </c>
      <c r="I218" s="851">
        <v>1</v>
      </c>
      <c r="J218" s="852">
        <v>3989.7</v>
      </c>
      <c r="K218" s="851">
        <f t="shared" si="472"/>
      </c>
      <c r="L218" s="852">
        <f t="shared" si="624"/>
      </c>
      <c r="M218" s="853">
        <f t="shared" si="380"/>
      </c>
      <c r="N218" s="854">
        <v>6</v>
      </c>
      <c r="O218" s="853">
        <f t="shared" si="318"/>
      </c>
      <c r="P218" s="853">
        <f t="shared" si="165"/>
      </c>
      <c r="Q218" s="853">
        <f t="shared" si="71"/>
      </c>
      <c r="R218" s="853">
        <f t="shared" si="8"/>
      </c>
      <c r="S218" s="855">
        <f t="shared" si="991"/>
      </c>
      <c r="T218" s="855">
        <f t="shared" si="929"/>
      </c>
      <c r="U218" s="855">
        <f t="shared" si="746"/>
      </c>
      <c r="V218" s="855">
        <f t="shared" si="411"/>
      </c>
      <c r="W218" s="856">
        <f t="shared" si="349"/>
      </c>
      <c r="X218" s="857">
        <v>0.0211</v>
      </c>
      <c r="Y218" s="858">
        <v>54</v>
      </c>
      <c r="Z218" s="853">
        <f t="shared" si="287"/>
      </c>
      <c r="AA218" s="858">
        <v>40186</v>
      </c>
      <c r="AB218" s="860">
        <v>523</v>
      </c>
      <c r="AC218" s="860">
        <v>117</v>
      </c>
      <c r="AD218" s="860">
        <v>544</v>
      </c>
      <c r="AE218" s="860">
        <v>82</v>
      </c>
      <c r="AF218" s="860">
        <v>9</v>
      </c>
      <c r="AG218" s="860">
        <v>0</v>
      </c>
      <c r="AH218" s="860">
        <v>38</v>
      </c>
      <c r="AI218" s="853">
        <f t="shared" si="102"/>
      </c>
      <c r="AJ218" s="853">
        <f t="shared" si="40"/>
      </c>
      <c r="AK218" s="861" t="s">
        <v>524</v>
      </c>
      <c r="AL218" s="862" t="s">
        <v>530</v>
      </c>
      <c r="AM218" s="862">
        <v>22</v>
      </c>
    </row>
    <row r="219">
      <c r="A219" s="845"/>
      <c r="B219" s="893" t="s">
        <v>528</v>
      </c>
      <c r="C219" s="875" t="s">
        <v>535</v>
      </c>
      <c r="D219" s="864">
        <f t="shared" si="807"/>
      </c>
      <c r="E219" s="894">
        <v>1672.94</v>
      </c>
      <c r="F219" s="894">
        <v>2392.76</v>
      </c>
      <c r="G219" s="851">
        <v>5</v>
      </c>
      <c r="H219" s="852">
        <v>12194.340000000004</v>
      </c>
      <c r="I219" s="851">
        <v>0</v>
      </c>
      <c r="J219" s="852">
        <v>0</v>
      </c>
      <c r="K219" s="851">
        <f t="shared" si="472"/>
      </c>
      <c r="L219" s="852">
        <f t="shared" si="624"/>
      </c>
      <c r="M219" s="853">
        <f t="shared" si="380"/>
      </c>
      <c r="N219" s="854">
        <v>2</v>
      </c>
      <c r="O219" s="853">
        <f t="shared" si="318"/>
      </c>
      <c r="P219" s="853">
        <f t="shared" si="165"/>
      </c>
      <c r="Q219" s="853">
        <f t="shared" si="71"/>
      </c>
      <c r="R219" s="853">
        <f t="shared" si="8"/>
      </c>
      <c r="S219" s="855">
        <f t="shared" si="991"/>
      </c>
      <c r="T219" s="855">
        <f t="shared" si="929"/>
      </c>
      <c r="U219" s="855">
        <f t="shared" si="746"/>
      </c>
      <c r="V219" s="855">
        <f t="shared" si="411"/>
      </c>
      <c r="W219" s="856">
        <f t="shared" si="349"/>
      </c>
      <c r="X219" s="857">
        <v>0.0111</v>
      </c>
      <c r="Y219" s="858">
        <v>51</v>
      </c>
      <c r="Z219" s="853">
        <f t="shared" si="287"/>
      </c>
      <c r="AA219" s="860">
        <v>33173</v>
      </c>
      <c r="AB219" s="860">
        <v>575</v>
      </c>
      <c r="AC219" s="860">
        <v>81</v>
      </c>
      <c r="AD219" s="860">
        <v>577</v>
      </c>
      <c r="AE219" s="860">
        <v>74</v>
      </c>
      <c r="AF219" s="860">
        <v>2</v>
      </c>
      <c r="AG219" s="860">
        <v>1</v>
      </c>
      <c r="AH219" s="858">
        <v>17</v>
      </c>
      <c r="AI219" s="853">
        <f t="shared" si="102"/>
      </c>
      <c r="AJ219" s="853">
        <f t="shared" si="40"/>
      </c>
      <c r="AK219" s="861" t="s">
        <v>524</v>
      </c>
      <c r="AL219" s="862" t="s">
        <v>530</v>
      </c>
      <c r="AM219" s="862">
        <v>67</v>
      </c>
    </row>
    <row r="220">
      <c r="A220" s="845"/>
      <c r="B220" s="866" t="s">
        <v>527</v>
      </c>
      <c r="C220" s="866"/>
      <c r="D220" s="867">
        <f>SUM(D215:D219)</f>
      </c>
      <c r="E220" s="897">
        <f>SUM(E215:E219)</f>
      </c>
      <c r="F220" s="897">
        <f>SUM(F215:F219)</f>
      </c>
      <c r="G220" s="889">
        <f>SUM(G215:G219)</f>
      </c>
      <c r="H220" s="890">
        <f>SUM(H215:H219)</f>
      </c>
      <c r="I220" s="889">
        <f>SUM(I215:I219)</f>
      </c>
      <c r="J220" s="890">
        <f>SUM(J215:J219)</f>
      </c>
      <c r="K220" s="891">
        <f>SUM(K215:K219)</f>
      </c>
      <c r="L220" s="897">
        <f>SUM(L215:L219)</f>
      </c>
      <c r="M220" s="868">
        <f t="shared" si="380"/>
      </c>
      <c r="N220" s="889">
        <f>SUM(N215:N219)</f>
      </c>
      <c r="O220" s="868">
        <f t="shared" si="318"/>
      </c>
      <c r="P220" s="868">
        <f>D220/N220</f>
      </c>
      <c r="Q220" s="868">
        <f t="shared" si="71"/>
      </c>
      <c r="R220" s="868">
        <f t="shared" si="8"/>
      </c>
      <c r="S220" s="869">
        <f t="shared" si="991"/>
      </c>
      <c r="T220" s="869">
        <f t="shared" si="929"/>
      </c>
      <c r="U220" s="869">
        <f t="shared" si="746"/>
      </c>
      <c r="V220" s="869">
        <f t="shared" si="411"/>
      </c>
      <c r="W220" s="870">
        <f t="shared" si="349"/>
      </c>
      <c r="X220" s="869">
        <f>AVERAGE(X215:X219)</f>
      </c>
      <c r="Y220" s="871">
        <f>AVERAGE(Y215:Y219)</f>
      </c>
      <c r="Z220" s="871">
        <f t="shared" si="287"/>
      </c>
      <c r="AA220" s="872">
        <f>SUM(AA215:AA219)</f>
      </c>
      <c r="AB220" s="872">
        <f>SUM(AB215:AB219)</f>
      </c>
      <c r="AC220" s="872">
        <f>SUM(AC215:AC219)</f>
      </c>
      <c r="AD220" s="872">
        <f>SUM(AD215:AD219)</f>
      </c>
      <c r="AE220" s="872">
        <f>SUM(AE215:AE219)</f>
      </c>
      <c r="AF220" s="872">
        <f>SUM(AF215:AF219)</f>
      </c>
      <c r="AG220" s="872">
        <f>SUM(AG215:AG219)</f>
      </c>
      <c r="AH220" s="872">
        <f>SUM(AH215:AH219)</f>
      </c>
      <c r="AI220" s="868">
        <f t="shared" si="102"/>
      </c>
      <c r="AJ220" s="873">
        <f t="shared" si="40"/>
      </c>
      <c r="AK220" s="874"/>
      <c r="AL220" s="874"/>
      <c r="AM220" s="870">
        <f>SUM(AM215:AM219)</f>
      </c>
    </row>
    <row r="221">
      <c r="A221" s="845"/>
      <c r="B221" s="893" t="s">
        <v>550</v>
      </c>
      <c r="C221" s="875" t="s">
        <v>536</v>
      </c>
      <c r="D221" s="864">
        <f t="shared" ref="D221:D225" si="808">E221+F221</f>
      </c>
      <c r="E221" s="894">
        <v>1351.29</v>
      </c>
      <c r="F221" s="894">
        <v>1591.6599999999999</v>
      </c>
      <c r="G221" s="851">
        <v>3</v>
      </c>
      <c r="H221" s="852">
        <v>6537.959999999999</v>
      </c>
      <c r="I221" s="851">
        <v>0</v>
      </c>
      <c r="J221" s="852">
        <v>0</v>
      </c>
      <c r="K221" s="851">
        <f t="shared" ref="K221:K225" si="473">G221+I221</f>
      </c>
      <c r="L221" s="852">
        <f t="shared" ref="L221:L225" si="625">H221+J221</f>
      </c>
      <c r="M221" s="853">
        <f t="shared" si="380"/>
      </c>
      <c r="N221" s="854">
        <v>1</v>
      </c>
      <c r="O221" s="853">
        <f t="shared" si="318"/>
      </c>
      <c r="P221" s="853">
        <f t="shared" ref="P221:P225" si="166">D221/K221</f>
      </c>
      <c r="Q221" s="853">
        <f t="shared" si="71"/>
      </c>
      <c r="R221" s="853">
        <f t="shared" si="8"/>
      </c>
      <c r="S221" s="855">
        <f t="shared" si="991"/>
      </c>
      <c r="T221" s="855">
        <f t="shared" si="929"/>
      </c>
      <c r="U221" s="855">
        <f t="shared" si="746"/>
      </c>
      <c r="V221" s="855">
        <f t="shared" si="411"/>
      </c>
      <c r="W221" s="856">
        <f t="shared" si="349"/>
      </c>
      <c r="X221" s="857">
        <v>0.0114</v>
      </c>
      <c r="Y221" s="858">
        <v>49</v>
      </c>
      <c r="Z221" s="853">
        <f t="shared" si="287"/>
      </c>
      <c r="AA221" s="860">
        <v>29295</v>
      </c>
      <c r="AB221" s="860">
        <v>590</v>
      </c>
      <c r="AC221" s="860">
        <v>77</v>
      </c>
      <c r="AD221" s="860">
        <v>630</v>
      </c>
      <c r="AE221" s="860">
        <v>68</v>
      </c>
      <c r="AF221" s="860">
        <v>2</v>
      </c>
      <c r="AG221" s="860">
        <v>1</v>
      </c>
      <c r="AH221" s="860">
        <v>23</v>
      </c>
      <c r="AI221" s="853">
        <f t="shared" si="102"/>
      </c>
      <c r="AJ221" s="853">
        <f t="shared" si="40"/>
      </c>
      <c r="AK221" s="861" t="s">
        <v>524</v>
      </c>
      <c r="AL221" s="862" t="s">
        <v>530</v>
      </c>
      <c r="AM221" s="862">
        <v>36</v>
      </c>
    </row>
    <row r="222">
      <c r="A222" s="845"/>
      <c r="B222" s="893" t="s">
        <v>550</v>
      </c>
      <c r="C222" s="875" t="s">
        <v>537</v>
      </c>
      <c r="D222" s="864">
        <f t="shared" si="808"/>
      </c>
      <c r="E222" s="894">
        <v>1463.78</v>
      </c>
      <c r="F222" s="894">
        <v>2149.35</v>
      </c>
      <c r="G222" s="851">
        <v>2</v>
      </c>
      <c r="H222" s="880">
        <v>3299.27</v>
      </c>
      <c r="I222" s="850">
        <v>0</v>
      </c>
      <c r="J222" s="880">
        <v>0</v>
      </c>
      <c r="K222" s="851">
        <f t="shared" si="473"/>
      </c>
      <c r="L222" s="852">
        <f t="shared" si="625"/>
      </c>
      <c r="M222" s="853">
        <f t="shared" si="380"/>
      </c>
      <c r="N222" s="854">
        <v>2</v>
      </c>
      <c r="O222" s="853">
        <f t="shared" si="318"/>
      </c>
      <c r="P222" s="853">
        <f t="shared" si="166"/>
      </c>
      <c r="Q222" s="853">
        <f t="shared" si="71"/>
      </c>
      <c r="R222" s="853">
        <f t="shared" si="8"/>
      </c>
      <c r="S222" s="855">
        <f t="shared" si="991"/>
      </c>
      <c r="T222" s="855">
        <f t="shared" si="929"/>
      </c>
      <c r="U222" s="855">
        <f t="shared" si="746"/>
      </c>
      <c r="V222" s="855">
        <f t="shared" si="411"/>
      </c>
      <c r="W222" s="856">
        <f t="shared" si="349"/>
      </c>
      <c r="X222" s="857">
        <v>0.011</v>
      </c>
      <c r="Y222" s="858">
        <v>48</v>
      </c>
      <c r="Z222" s="853">
        <f t="shared" si="287"/>
      </c>
      <c r="AA222" s="860">
        <v>39207</v>
      </c>
      <c r="AB222" s="860">
        <v>702</v>
      </c>
      <c r="AC222" s="860">
        <v>94</v>
      </c>
      <c r="AD222" s="860">
        <v>739</v>
      </c>
      <c r="AE222" s="860">
        <v>78</v>
      </c>
      <c r="AF222" s="860">
        <v>1</v>
      </c>
      <c r="AG222" s="860">
        <v>0</v>
      </c>
      <c r="AH222" s="860">
        <v>22</v>
      </c>
      <c r="AI222" s="853">
        <f t="shared" si="102"/>
      </c>
      <c r="AJ222" s="853">
        <f t="shared" si="40"/>
      </c>
      <c r="AK222" s="861" t="s">
        <v>524</v>
      </c>
      <c r="AL222" s="862" t="s">
        <v>530</v>
      </c>
      <c r="AM222" s="862">
        <v>50</v>
      </c>
    </row>
    <row r="223">
      <c r="A223" s="845"/>
      <c r="B223" s="893" t="s">
        <v>550</v>
      </c>
      <c r="C223" s="875" t="s">
        <v>538</v>
      </c>
      <c r="D223" s="864">
        <f t="shared" si="808"/>
      </c>
      <c r="E223" s="894">
        <v>1353.21</v>
      </c>
      <c r="F223" s="894">
        <v>2541.03</v>
      </c>
      <c r="G223" s="850">
        <v>4</v>
      </c>
      <c r="H223" s="880">
        <v>7419.559999999998</v>
      </c>
      <c r="I223" s="850">
        <v>0</v>
      </c>
      <c r="J223" s="880">
        <v>0</v>
      </c>
      <c r="K223" s="851">
        <f t="shared" si="473"/>
      </c>
      <c r="L223" s="852">
        <f t="shared" si="625"/>
      </c>
      <c r="M223" s="853">
        <f t="shared" si="380"/>
      </c>
      <c r="N223" s="854">
        <v>3</v>
      </c>
      <c r="O223" s="853">
        <f t="shared" si="318"/>
      </c>
      <c r="P223" s="853">
        <f t="shared" si="166"/>
      </c>
      <c r="Q223" s="853">
        <f t="shared" si="71"/>
      </c>
      <c r="R223" s="853">
        <f t="shared" si="8"/>
      </c>
      <c r="S223" s="855">
        <f t="shared" si="991"/>
      </c>
      <c r="T223" s="855">
        <f t="shared" si="929"/>
      </c>
      <c r="U223" s="855">
        <f t="shared" si="746"/>
      </c>
      <c r="V223" s="855">
        <f t="shared" si="411"/>
      </c>
      <c r="W223" s="856">
        <f t="shared" si="349"/>
      </c>
      <c r="X223" s="857">
        <v>0.0154</v>
      </c>
      <c r="Y223" s="858">
        <v>49</v>
      </c>
      <c r="Z223" s="853">
        <f t="shared" si="287"/>
      </c>
      <c r="AA223" s="860">
        <v>38898</v>
      </c>
      <c r="AB223" s="860">
        <v>736</v>
      </c>
      <c r="AC223" s="860">
        <v>118</v>
      </c>
      <c r="AD223" s="860">
        <v>771</v>
      </c>
      <c r="AE223" s="860">
        <v>70</v>
      </c>
      <c r="AF223" s="860">
        <v>5</v>
      </c>
      <c r="AG223" s="860">
        <v>2</v>
      </c>
      <c r="AH223" s="860">
        <v>27</v>
      </c>
      <c r="AI223" s="853">
        <f t="shared" si="102"/>
      </c>
      <c r="AJ223" s="853">
        <f t="shared" si="40"/>
      </c>
      <c r="AK223" s="861" t="s">
        <v>524</v>
      </c>
      <c r="AL223" s="862" t="s">
        <v>530</v>
      </c>
      <c r="AM223" s="862">
        <v>24</v>
      </c>
    </row>
    <row r="224">
      <c r="A224" s="845"/>
      <c r="B224" s="893" t="s">
        <v>550</v>
      </c>
      <c r="C224" s="875" t="s">
        <v>541</v>
      </c>
      <c r="D224" s="864">
        <f t="shared" si="808"/>
      </c>
      <c r="E224" s="896">
        <v>1187.61</v>
      </c>
      <c r="F224" s="894">
        <v>2365.8</v>
      </c>
      <c r="G224" s="851">
        <v>2</v>
      </c>
      <c r="H224" s="880">
        <v>4543.110000000001</v>
      </c>
      <c r="I224" s="850">
        <v>0</v>
      </c>
      <c r="J224" s="880">
        <v>0</v>
      </c>
      <c r="K224" s="851">
        <f t="shared" si="473"/>
      </c>
      <c r="L224" s="852">
        <f t="shared" si="625"/>
      </c>
      <c r="M224" s="853">
        <f t="shared" si="380"/>
      </c>
      <c r="N224" s="854">
        <v>2</v>
      </c>
      <c r="O224" s="853">
        <f t="shared" si="318"/>
      </c>
      <c r="P224" s="853">
        <f t="shared" si="166"/>
      </c>
      <c r="Q224" s="853">
        <f t="shared" si="71"/>
      </c>
      <c r="R224" s="853">
        <f t="shared" si="8"/>
      </c>
      <c r="S224" s="855">
        <f t="shared" si="991"/>
      </c>
      <c r="T224" s="855">
        <f t="shared" si="929"/>
      </c>
      <c r="U224" s="855">
        <f t="shared" si="746"/>
      </c>
      <c r="V224" s="855">
        <f t="shared" si="411"/>
      </c>
      <c r="W224" s="856">
        <f t="shared" si="349"/>
      </c>
      <c r="X224" s="857">
        <v>0.0184</v>
      </c>
      <c r="Y224" s="858">
        <v>48</v>
      </c>
      <c r="Z224" s="853">
        <f t="shared" si="287"/>
      </c>
      <c r="AA224" s="860">
        <v>37789</v>
      </c>
      <c r="AB224" s="860">
        <v>550</v>
      </c>
      <c r="AC224" s="860">
        <v>96</v>
      </c>
      <c r="AD224" s="860">
        <v>562</v>
      </c>
      <c r="AE224" s="860">
        <v>42</v>
      </c>
      <c r="AF224" s="860">
        <v>4</v>
      </c>
      <c r="AG224" s="860">
        <v>4</v>
      </c>
      <c r="AH224" s="860">
        <v>29</v>
      </c>
      <c r="AI224" s="853">
        <f t="shared" si="102"/>
      </c>
      <c r="AJ224" s="853">
        <f t="shared" si="40"/>
      </c>
      <c r="AK224" s="861" t="s">
        <v>524</v>
      </c>
      <c r="AL224" s="862" t="s">
        <v>530</v>
      </c>
      <c r="AM224" s="862">
        <v>59</v>
      </c>
    </row>
    <row r="225">
      <c r="A225" s="845"/>
      <c r="B225" s="893" t="s">
        <v>550</v>
      </c>
      <c r="C225" s="875" t="s">
        <v>542</v>
      </c>
      <c r="D225" s="864">
        <f t="shared" si="808"/>
      </c>
      <c r="E225" s="894">
        <v>1261.19</v>
      </c>
      <c r="F225" s="894">
        <v>2717.4</v>
      </c>
      <c r="G225" s="851">
        <v>5</v>
      </c>
      <c r="H225" s="880">
        <v>9967.82</v>
      </c>
      <c r="I225" s="851">
        <v>2</v>
      </c>
      <c r="J225" s="880">
        <v>9086.22</v>
      </c>
      <c r="K225" s="851">
        <f t="shared" si="473"/>
      </c>
      <c r="L225" s="852">
        <f t="shared" si="625"/>
      </c>
      <c r="M225" s="853">
        <f t="shared" si="380"/>
      </c>
      <c r="N225" s="854">
        <v>7</v>
      </c>
      <c r="O225" s="853">
        <f t="shared" si="318"/>
      </c>
      <c r="P225" s="853">
        <f t="shared" si="166"/>
      </c>
      <c r="Q225" s="853">
        <f t="shared" si="71"/>
      </c>
      <c r="R225" s="853">
        <f t="shared" si="8"/>
      </c>
      <c r="S225" s="855">
        <f t="shared" si="991"/>
      </c>
      <c r="T225" s="855">
        <f t="shared" si="929"/>
      </c>
      <c r="U225" s="855">
        <f t="shared" si="746"/>
      </c>
      <c r="V225" s="855">
        <f t="shared" si="411"/>
      </c>
      <c r="W225" s="856">
        <f t="shared" si="349"/>
      </c>
      <c r="X225" s="857">
        <v>0.0265</v>
      </c>
      <c r="Y225" s="858">
        <v>48</v>
      </c>
      <c r="Z225" s="853">
        <f t="shared" si="287"/>
      </c>
      <c r="AA225" s="860">
        <v>41268</v>
      </c>
      <c r="AB225" s="860">
        <v>470</v>
      </c>
      <c r="AC225" s="860">
        <v>116</v>
      </c>
      <c r="AD225" s="860">
        <v>479</v>
      </c>
      <c r="AE225" s="860">
        <v>90</v>
      </c>
      <c r="AF225" s="860">
        <v>10</v>
      </c>
      <c r="AG225" s="860">
        <v>0</v>
      </c>
      <c r="AH225" s="860">
        <v>51</v>
      </c>
      <c r="AI225" s="853">
        <f t="shared" si="102"/>
      </c>
      <c r="AJ225" s="853">
        <f t="shared" si="40"/>
      </c>
      <c r="AK225" s="861" t="s">
        <v>524</v>
      </c>
      <c r="AL225" s="862" t="s">
        <v>530</v>
      </c>
      <c r="AM225" s="862">
        <v>72</v>
      </c>
    </row>
    <row r="226">
      <c r="A226" s="845"/>
      <c r="B226" s="866" t="s">
        <v>527</v>
      </c>
      <c r="C226" s="866"/>
      <c r="D226" s="867">
        <f>SUM(D221:D225)</f>
      </c>
      <c r="E226" s="867">
        <f>SUM(E221:E225)</f>
      </c>
      <c r="F226" s="867">
        <f>SUM(F221:F225)</f>
      </c>
      <c r="G226" s="889">
        <f>SUM(G221:G225)</f>
      </c>
      <c r="H226" s="890">
        <f>SUM(H221:H225)</f>
      </c>
      <c r="I226" s="889">
        <f>SUM(I221:I225)</f>
      </c>
      <c r="J226" s="890">
        <f>SUM(J221:J225)</f>
      </c>
      <c r="K226" s="912">
        <f>SUM(K221:K225)</f>
      </c>
      <c r="L226" s="867">
        <f>SUM(L221:L225)</f>
      </c>
      <c r="M226" s="868">
        <f t="shared" si="380"/>
      </c>
      <c r="N226" s="889">
        <f>SUM(N221:N225)</f>
      </c>
      <c r="O226" s="868">
        <f t="shared" si="318"/>
      </c>
      <c r="P226" s="868">
        <f>D226/N226</f>
      </c>
      <c r="Q226" s="868">
        <f t="shared" si="71"/>
      </c>
      <c r="R226" s="868">
        <f t="shared" si="8"/>
      </c>
      <c r="S226" s="869">
        <f t="shared" si="991"/>
      </c>
      <c r="T226" s="869">
        <f t="shared" si="929"/>
      </c>
      <c r="U226" s="869">
        <f t="shared" si="746"/>
      </c>
      <c r="V226" s="869">
        <f t="shared" si="411"/>
      </c>
      <c r="W226" s="870">
        <f t="shared" si="349"/>
      </c>
      <c r="X226" s="869">
        <f>AVERAGE(X221:X225)</f>
      </c>
      <c r="Y226" s="871">
        <f>AVERAGE(Y221:Y225)</f>
      </c>
      <c r="Z226" s="871">
        <f t="shared" si="287"/>
      </c>
      <c r="AA226" s="872">
        <f>SUM(AA221:AA225)</f>
      </c>
      <c r="AB226" s="872">
        <f>SUM(AB221:AB225)</f>
      </c>
      <c r="AC226" s="872">
        <f>SUM(AC221:AC225)</f>
      </c>
      <c r="AD226" s="872">
        <f>SUM(AD221:AD225)</f>
      </c>
      <c r="AE226" s="872">
        <f>SUM(AE221:AE225)</f>
      </c>
      <c r="AF226" s="872">
        <f>SUM(AF221:AF225)</f>
      </c>
      <c r="AG226" s="872">
        <f>SUM(AG221:AG225)</f>
      </c>
      <c r="AH226" s="872">
        <f>SUM(AH221:AH225)</f>
      </c>
      <c r="AI226" s="868">
        <f t="shared" si="102"/>
      </c>
      <c r="AJ226" s="873">
        <f t="shared" si="40"/>
      </c>
      <c r="AK226" s="874"/>
      <c r="AL226" s="874"/>
      <c r="AM226" s="872">
        <f>SUM(AM221:AM225)</f>
      </c>
    </row>
    <row r="227">
      <c r="A227" s="845"/>
      <c r="B227" s="893" t="s">
        <v>543</v>
      </c>
      <c r="C227" s="875" t="s">
        <v>544</v>
      </c>
      <c r="D227" s="864">
        <f t="shared" ref="D227:D231" si="809">E227+F227</f>
      </c>
      <c r="E227" s="894">
        <v>1298.3899999999999</v>
      </c>
      <c r="F227" s="894">
        <v>2168.58</v>
      </c>
      <c r="G227" s="851">
        <v>3</v>
      </c>
      <c r="H227" s="852">
        <v>7651.220000000001</v>
      </c>
      <c r="I227" s="851">
        <v>0</v>
      </c>
      <c r="J227" s="852">
        <v>0</v>
      </c>
      <c r="K227" s="851">
        <f t="shared" ref="K227:K231" si="474">G227+I227</f>
      </c>
      <c r="L227" s="852">
        <f t="shared" ref="L227:L231" si="626">H227+J227</f>
      </c>
      <c r="M227" s="853">
        <f t="shared" si="380"/>
      </c>
      <c r="N227" s="854">
        <v>3</v>
      </c>
      <c r="O227" s="853">
        <f t="shared" si="318"/>
      </c>
      <c r="P227" s="853">
        <f t="shared" ref="P227:P231" si="167">D227/K227</f>
      </c>
      <c r="Q227" s="853">
        <f t="shared" si="71"/>
      </c>
      <c r="R227" s="853">
        <f t="shared" si="8"/>
      </c>
      <c r="S227" s="855">
        <f t="shared" si="991"/>
      </c>
      <c r="T227" s="855">
        <f t="shared" si="929"/>
      </c>
      <c r="U227" s="855">
        <f t="shared" si="746"/>
      </c>
      <c r="V227" s="855">
        <f t="shared" si="411"/>
      </c>
      <c r="W227" s="856">
        <f t="shared" si="349"/>
      </c>
      <c r="X227" s="857">
        <v>0.0175</v>
      </c>
      <c r="Y227" s="858">
        <v>49</v>
      </c>
      <c r="Z227" s="853">
        <f t="shared" si="287"/>
      </c>
      <c r="AA227" s="860">
        <v>47318</v>
      </c>
      <c r="AB227" s="860">
        <v>642</v>
      </c>
      <c r="AC227" s="860">
        <v>157</v>
      </c>
      <c r="AD227" s="860">
        <v>657</v>
      </c>
      <c r="AE227" s="860">
        <v>64</v>
      </c>
      <c r="AF227" s="860">
        <v>7</v>
      </c>
      <c r="AG227" s="860">
        <v>0</v>
      </c>
      <c r="AH227" s="860">
        <v>45</v>
      </c>
      <c r="AI227" s="853">
        <f t="shared" si="102"/>
      </c>
      <c r="AJ227" s="853">
        <f t="shared" si="40"/>
      </c>
      <c r="AK227" s="861" t="s">
        <v>545</v>
      </c>
      <c r="AL227" s="862" t="s">
        <v>525</v>
      </c>
      <c r="AM227" s="862">
        <v>26</v>
      </c>
    </row>
    <row r="228">
      <c r="A228" s="845"/>
      <c r="B228" s="893" t="s">
        <v>543</v>
      </c>
      <c r="C228" s="875" t="s">
        <v>546</v>
      </c>
      <c r="D228" s="864">
        <f t="shared" si="809"/>
      </c>
      <c r="E228" s="849">
        <v>1705.17</v>
      </c>
      <c r="F228" s="865">
        <v>2526.7</v>
      </c>
      <c r="G228" s="850">
        <v>2</v>
      </c>
      <c r="H228" s="880">
        <v>4543.110000000001</v>
      </c>
      <c r="I228" s="850">
        <v>0</v>
      </c>
      <c r="J228" s="880">
        <v>0</v>
      </c>
      <c r="K228" s="851">
        <f t="shared" si="474"/>
      </c>
      <c r="L228" s="852">
        <f t="shared" si="626"/>
      </c>
      <c r="M228" s="853">
        <f t="shared" si="380"/>
      </c>
      <c r="N228" s="854">
        <v>2</v>
      </c>
      <c r="O228" s="853">
        <f t="shared" si="318"/>
      </c>
      <c r="P228" s="853">
        <f t="shared" si="167"/>
      </c>
      <c r="Q228" s="853">
        <f t="shared" si="71"/>
      </c>
      <c r="R228" s="853">
        <f t="shared" si="8"/>
      </c>
      <c r="S228" s="855">
        <f t="shared" si="991"/>
      </c>
      <c r="T228" s="855">
        <f t="shared" si="929"/>
      </c>
      <c r="U228" s="855">
        <f t="shared" si="746"/>
      </c>
      <c r="V228" s="855">
        <f t="shared" si="411"/>
      </c>
      <c r="W228" s="856">
        <f t="shared" si="349"/>
      </c>
      <c r="X228" s="857">
        <v>0.0165</v>
      </c>
      <c r="Y228" s="858">
        <v>49</v>
      </c>
      <c r="Z228" s="853">
        <f t="shared" si="287"/>
      </c>
      <c r="AA228" s="860">
        <v>49260</v>
      </c>
      <c r="AB228" s="860">
        <v>575</v>
      </c>
      <c r="AC228" s="860">
        <v>136</v>
      </c>
      <c r="AD228" s="860">
        <v>623</v>
      </c>
      <c r="AE228" s="860">
        <v>52</v>
      </c>
      <c r="AF228" s="860">
        <v>13</v>
      </c>
      <c r="AG228" s="860">
        <v>0</v>
      </c>
      <c r="AH228" s="860">
        <v>37</v>
      </c>
      <c r="AI228" s="853">
        <f t="shared" si="102"/>
      </c>
      <c r="AJ228" s="853">
        <f t="shared" si="40"/>
      </c>
      <c r="AK228" s="861" t="s">
        <v>545</v>
      </c>
      <c r="AL228" s="862" t="s">
        <v>525</v>
      </c>
      <c r="AM228" s="862">
        <v>39</v>
      </c>
    </row>
    <row r="229">
      <c r="A229" s="845"/>
      <c r="B229" s="893" t="s">
        <v>543</v>
      </c>
      <c r="C229" s="875" t="s">
        <v>547</v>
      </c>
      <c r="D229" s="864">
        <f t="shared" si="809"/>
      </c>
      <c r="E229" s="865">
        <v>1693.51</v>
      </c>
      <c r="F229" s="849">
        <v>876.25</v>
      </c>
      <c r="G229" s="850">
        <v>4</v>
      </c>
      <c r="H229" s="852">
        <v>6678.190000000002</v>
      </c>
      <c r="I229" s="850">
        <v>0</v>
      </c>
      <c r="J229" s="880">
        <v>0</v>
      </c>
      <c r="K229" s="851">
        <f t="shared" si="474"/>
      </c>
      <c r="L229" s="852">
        <f t="shared" si="626"/>
      </c>
      <c r="M229" s="853">
        <f t="shared" si="380"/>
      </c>
      <c r="N229" s="854">
        <v>4</v>
      </c>
      <c r="O229" s="853">
        <f t="shared" si="318"/>
      </c>
      <c r="P229" s="853">
        <f t="shared" si="167"/>
      </c>
      <c r="Q229" s="853">
        <f t="shared" si="71"/>
      </c>
      <c r="R229" s="853">
        <f t="shared" si="8"/>
      </c>
      <c r="S229" s="855">
        <f t="shared" si="991"/>
      </c>
      <c r="T229" s="855">
        <f t="shared" si="929"/>
      </c>
      <c r="U229" s="855">
        <f t="shared" si="746"/>
      </c>
      <c r="V229" s="855">
        <f t="shared" si="411"/>
      </c>
      <c r="W229" s="856">
        <f t="shared" si="349"/>
      </c>
      <c r="X229" s="857">
        <v>0.0123</v>
      </c>
      <c r="Y229" s="858">
        <v>49</v>
      </c>
      <c r="Z229" s="853">
        <f t="shared" si="287"/>
      </c>
      <c r="AA229" s="860">
        <v>21542</v>
      </c>
      <c r="AB229" s="860">
        <v>305</v>
      </c>
      <c r="AC229" s="860">
        <v>73</v>
      </c>
      <c r="AD229" s="860">
        <v>323</v>
      </c>
      <c r="AE229" s="860">
        <v>39</v>
      </c>
      <c r="AF229" s="860">
        <v>5</v>
      </c>
      <c r="AG229" s="860">
        <v>0</v>
      </c>
      <c r="AH229" s="860">
        <v>8</v>
      </c>
      <c r="AI229" s="853">
        <f t="shared" si="102"/>
      </c>
      <c r="AJ229" s="853">
        <f t="shared" si="40"/>
      </c>
      <c r="AK229" s="861" t="s">
        <v>545</v>
      </c>
      <c r="AL229" s="862" t="s">
        <v>525</v>
      </c>
      <c r="AM229" s="862">
        <v>21</v>
      </c>
    </row>
    <row r="230">
      <c r="A230" s="845"/>
      <c r="B230" s="893" t="s">
        <v>543</v>
      </c>
      <c r="C230" s="875" t="s">
        <v>548</v>
      </c>
      <c r="D230" s="864">
        <f t="shared" si="809"/>
      </c>
      <c r="E230" s="865">
        <v>1815.08</v>
      </c>
      <c r="F230" s="849">
        <v>1706.91</v>
      </c>
      <c r="G230" s="851">
        <v>4</v>
      </c>
      <c r="H230" s="852">
        <v>8847.899999999994</v>
      </c>
      <c r="I230" s="851">
        <v>0</v>
      </c>
      <c r="J230" s="852">
        <v>0</v>
      </c>
      <c r="K230" s="851">
        <f t="shared" si="474"/>
      </c>
      <c r="L230" s="852">
        <f t="shared" si="626"/>
      </c>
      <c r="M230" s="853">
        <f t="shared" si="380"/>
      </c>
      <c r="N230" s="854">
        <v>4</v>
      </c>
      <c r="O230" s="853">
        <f t="shared" si="318"/>
      </c>
      <c r="P230" s="853">
        <f t="shared" si="167"/>
      </c>
      <c r="Q230" s="853">
        <f t="shared" si="71"/>
      </c>
      <c r="R230" s="853">
        <f t="shared" si="8"/>
      </c>
      <c r="S230" s="855">
        <f t="shared" si="991"/>
      </c>
      <c r="T230" s="855">
        <f t="shared" si="929"/>
      </c>
      <c r="U230" s="855">
        <f t="shared" si="746"/>
      </c>
      <c r="V230" s="855">
        <f t="shared" si="411"/>
      </c>
      <c r="W230" s="856">
        <f t="shared" si="349"/>
      </c>
      <c r="X230" s="857">
        <v>0.0133</v>
      </c>
      <c r="Y230" s="858">
        <v>50</v>
      </c>
      <c r="Z230" s="853">
        <f t="shared" si="287"/>
      </c>
      <c r="AA230" s="860">
        <v>31919</v>
      </c>
      <c r="AB230" s="860">
        <v>417</v>
      </c>
      <c r="AC230" s="860">
        <v>107</v>
      </c>
      <c r="AD230" s="860">
        <v>426</v>
      </c>
      <c r="AE230" s="860">
        <v>39</v>
      </c>
      <c r="AF230" s="860">
        <v>9</v>
      </c>
      <c r="AG230" s="860">
        <v>0</v>
      </c>
      <c r="AH230" s="860">
        <v>34</v>
      </c>
      <c r="AI230" s="853">
        <f t="shared" si="102"/>
      </c>
      <c r="AJ230" s="853">
        <f t="shared" si="40"/>
      </c>
      <c r="AK230" s="861" t="s">
        <v>545</v>
      </c>
      <c r="AL230" s="862" t="s">
        <v>525</v>
      </c>
      <c r="AM230" s="862">
        <v>24</v>
      </c>
    </row>
    <row r="231">
      <c r="A231" s="845"/>
      <c r="B231" s="893" t="s">
        <v>543</v>
      </c>
      <c r="C231" s="875" t="s">
        <v>549</v>
      </c>
      <c r="D231" s="864">
        <f t="shared" si="809"/>
      </c>
      <c r="E231" s="865">
        <v>1856.5300000000002</v>
      </c>
      <c r="F231" s="849">
        <v>2009.82</v>
      </c>
      <c r="G231" s="851">
        <v>4</v>
      </c>
      <c r="H231" s="852">
        <v>10752.89</v>
      </c>
      <c r="I231" s="850">
        <v>0</v>
      </c>
      <c r="J231" s="880">
        <v>0</v>
      </c>
      <c r="K231" s="851">
        <f t="shared" si="474"/>
      </c>
      <c r="L231" s="852">
        <f t="shared" si="626"/>
      </c>
      <c r="M231" s="853">
        <f t="shared" si="380"/>
      </c>
      <c r="N231" s="854">
        <v>3</v>
      </c>
      <c r="O231" s="853">
        <f t="shared" si="318"/>
      </c>
      <c r="P231" s="853">
        <f t="shared" si="167"/>
      </c>
      <c r="Q231" s="853">
        <f t="shared" si="71"/>
      </c>
      <c r="R231" s="853">
        <f t="shared" si="8"/>
      </c>
      <c r="S231" s="855">
        <f t="shared" si="991"/>
      </c>
      <c r="T231" s="855">
        <f t="shared" si="929"/>
      </c>
      <c r="U231" s="855">
        <f t="shared" si="746"/>
      </c>
      <c r="V231" s="855">
        <f t="shared" si="411"/>
      </c>
      <c r="W231" s="856">
        <f t="shared" si="349"/>
      </c>
      <c r="X231" s="857">
        <v>0.0165</v>
      </c>
      <c r="Y231" s="858">
        <v>51</v>
      </c>
      <c r="Z231" s="853">
        <f t="shared" si="287"/>
      </c>
      <c r="AA231" s="860">
        <v>29345</v>
      </c>
      <c r="AB231" s="860">
        <v>414</v>
      </c>
      <c r="AC231" s="860">
        <v>94</v>
      </c>
      <c r="AD231" s="860">
        <v>444</v>
      </c>
      <c r="AE231" s="860">
        <v>88</v>
      </c>
      <c r="AF231" s="860">
        <v>3</v>
      </c>
      <c r="AG231" s="860">
        <v>2</v>
      </c>
      <c r="AH231" s="860">
        <v>33</v>
      </c>
      <c r="AI231" s="853">
        <f t="shared" si="102"/>
      </c>
      <c r="AJ231" s="853">
        <f t="shared" si="40"/>
      </c>
      <c r="AK231" s="861" t="s">
        <v>545</v>
      </c>
      <c r="AL231" s="862" t="s">
        <v>525</v>
      </c>
      <c r="AM231" s="862">
        <v>23</v>
      </c>
    </row>
    <row r="232">
      <c r="A232" s="845"/>
      <c r="B232" s="866" t="s">
        <v>527</v>
      </c>
      <c r="C232" s="866"/>
      <c r="D232" s="867">
        <f>SUM(D227:D231)</f>
      </c>
      <c r="E232" s="867">
        <f>SUM(E227:E231)</f>
      </c>
      <c r="F232" s="867">
        <f>SUM(F227:F231)</f>
      </c>
      <c r="G232" s="889">
        <f>SUM(G227:G231)</f>
      </c>
      <c r="H232" s="890">
        <f>SUM(H227:H231)</f>
      </c>
      <c r="I232" s="889">
        <f>SUM(I227:I231)</f>
      </c>
      <c r="J232" s="890">
        <f>SUM(J227:J231)</f>
      </c>
      <c r="K232" s="912">
        <f>SUM(K227:K231)</f>
      </c>
      <c r="L232" s="867">
        <f>SUM(L227:L231)</f>
      </c>
      <c r="M232" s="868">
        <f t="shared" si="380"/>
      </c>
      <c r="N232" s="889">
        <f>SUM(N227:N231)</f>
      </c>
      <c r="O232" s="868">
        <f t="shared" si="318"/>
      </c>
      <c r="P232" s="868">
        <f>D232/N232</f>
      </c>
      <c r="Q232" s="868">
        <f t="shared" si="71"/>
      </c>
      <c r="R232" s="868">
        <f t="shared" si="8"/>
      </c>
      <c r="S232" s="869">
        <f t="shared" si="991"/>
      </c>
      <c r="T232" s="869">
        <f t="shared" si="929"/>
      </c>
      <c r="U232" s="869">
        <f t="shared" si="746"/>
      </c>
      <c r="V232" s="869">
        <f t="shared" si="411"/>
      </c>
      <c r="W232" s="870">
        <f t="shared" si="349"/>
      </c>
      <c r="X232" s="869">
        <f>AVERAGE(X227:X231)</f>
      </c>
      <c r="Y232" s="871">
        <f>AVERAGE(Y227:Y231)</f>
      </c>
      <c r="Z232" s="871">
        <f t="shared" si="287"/>
      </c>
      <c r="AA232" s="872">
        <f>SUM(AA227:AA231)</f>
      </c>
      <c r="AB232" s="872">
        <f>SUM(AB227:AB231)</f>
      </c>
      <c r="AC232" s="872">
        <f>SUM(AC227:AC231)</f>
      </c>
      <c r="AD232" s="872">
        <f>SUM(AD227:AD231)</f>
      </c>
      <c r="AE232" s="872">
        <f>SUM(AE227:AE231)</f>
      </c>
      <c r="AF232" s="872">
        <f>SUM(AF227:AF231)</f>
      </c>
      <c r="AG232" s="872">
        <f>SUM(AG227:AG231)</f>
      </c>
      <c r="AH232" s="872">
        <f>SUM(AH227:AH231)</f>
      </c>
      <c r="AI232" s="868">
        <f t="shared" si="102"/>
      </c>
      <c r="AJ232" s="873">
        <f t="shared" si="40"/>
      </c>
      <c r="AK232" s="874"/>
      <c r="AL232" s="874"/>
      <c r="AM232" s="872">
        <f>SUM(AM227:AM231)</f>
      </c>
    </row>
    <row r="233">
      <c r="A233" s="845"/>
      <c r="B233" s="893" t="s">
        <v>534</v>
      </c>
      <c r="C233" s="875" t="s">
        <v>551</v>
      </c>
      <c r="D233" s="864">
        <f t="shared" ref="D233:D235" si="810">E233+F233</f>
      </c>
      <c r="E233" s="849">
        <v>1930.4299999999998</v>
      </c>
      <c r="F233" s="849">
        <v>1507.81</v>
      </c>
      <c r="G233" s="851">
        <v>3</v>
      </c>
      <c r="H233" s="880">
        <v>6916.279999999999</v>
      </c>
      <c r="I233" s="850">
        <v>1</v>
      </c>
      <c r="J233" s="880">
        <v>2870.0099999999984</v>
      </c>
      <c r="K233" s="851">
        <f t="shared" ref="K233:K235" si="475">G233+I233</f>
      </c>
      <c r="L233" s="852">
        <f t="shared" ref="L233:L235" si="627">H233+J233</f>
      </c>
      <c r="M233" s="853">
        <f t="shared" si="380"/>
      </c>
      <c r="N233" s="854">
        <v>3</v>
      </c>
      <c r="O233" s="853">
        <f t="shared" si="318"/>
      </c>
      <c r="P233" s="853">
        <f t="shared" ref="P233:P235" si="168">D233/K233</f>
      </c>
      <c r="Q233" s="853">
        <f t="shared" si="71"/>
      </c>
      <c r="R233" s="853">
        <f t="shared" si="8"/>
      </c>
      <c r="S233" s="855">
        <f t="shared" si="991"/>
      </c>
      <c r="T233" s="855">
        <f t="shared" si="929"/>
      </c>
      <c r="U233" s="855">
        <f t="shared" si="746"/>
      </c>
      <c r="V233" s="855">
        <f t="shared" si="411"/>
      </c>
      <c r="W233" s="856">
        <f t="shared" si="349"/>
      </c>
      <c r="X233" s="857">
        <v>0.0093</v>
      </c>
      <c r="Y233" s="858">
        <v>51</v>
      </c>
      <c r="Z233" s="853">
        <f t="shared" si="287"/>
      </c>
      <c r="AA233" s="860">
        <v>36223</v>
      </c>
      <c r="AB233" s="860">
        <v>461</v>
      </c>
      <c r="AC233" s="860">
        <v>96</v>
      </c>
      <c r="AD233" s="860">
        <v>487</v>
      </c>
      <c r="AE233" s="860">
        <v>55</v>
      </c>
      <c r="AF233" s="860">
        <v>9</v>
      </c>
      <c r="AG233" s="860">
        <v>0</v>
      </c>
      <c r="AH233" s="860">
        <v>27</v>
      </c>
      <c r="AI233" s="853">
        <f t="shared" si="102"/>
      </c>
      <c r="AJ233" s="853">
        <f t="shared" si="40"/>
      </c>
      <c r="AK233" s="861" t="s">
        <v>545</v>
      </c>
      <c r="AL233" s="862" t="s">
        <v>525</v>
      </c>
      <c r="AM233" s="862">
        <v>22</v>
      </c>
    </row>
    <row r="234">
      <c r="A234" s="845"/>
      <c r="B234" s="893" t="s">
        <v>534</v>
      </c>
      <c r="C234" s="875" t="s">
        <v>552</v>
      </c>
      <c r="D234" s="864">
        <f t="shared" si="810"/>
      </c>
      <c r="E234" s="849">
        <v>2052.79</v>
      </c>
      <c r="F234" s="849">
        <v>1889.36</v>
      </c>
      <c r="G234" s="850">
        <v>7</v>
      </c>
      <c r="H234" s="880">
        <v>16184.040000000008</v>
      </c>
      <c r="I234" s="850">
        <v>0</v>
      </c>
      <c r="J234" s="880">
        <v>0</v>
      </c>
      <c r="K234" s="851">
        <f t="shared" si="475"/>
      </c>
      <c r="L234" s="852">
        <f t="shared" si="627"/>
      </c>
      <c r="M234" s="853">
        <f t="shared" si="380"/>
      </c>
      <c r="N234" s="854">
        <v>6</v>
      </c>
      <c r="O234" s="853">
        <f t="shared" si="318"/>
      </c>
      <c r="P234" s="853">
        <f t="shared" si="168"/>
      </c>
      <c r="Q234" s="853">
        <f t="shared" si="71"/>
      </c>
      <c r="R234" s="853">
        <f t="shared" si="8"/>
      </c>
      <c r="S234" s="855">
        <f t="shared" si="991"/>
      </c>
      <c r="T234" s="855">
        <f t="shared" si="929"/>
      </c>
      <c r="U234" s="855">
        <f t="shared" si="746"/>
      </c>
      <c r="V234" s="855">
        <f t="shared" si="411"/>
      </c>
      <c r="W234" s="856">
        <f t="shared" si="349"/>
      </c>
      <c r="X234" s="857">
        <v>0.0075</v>
      </c>
      <c r="Y234" s="858">
        <v>52</v>
      </c>
      <c r="Z234" s="853">
        <f t="shared" si="287"/>
      </c>
      <c r="AA234" s="860">
        <v>43801</v>
      </c>
      <c r="AB234" s="860">
        <v>602</v>
      </c>
      <c r="AC234" s="860">
        <v>100</v>
      </c>
      <c r="AD234" s="860">
        <v>655</v>
      </c>
      <c r="AE234" s="860">
        <v>85</v>
      </c>
      <c r="AF234" s="860">
        <v>6</v>
      </c>
      <c r="AG234" s="860">
        <v>3</v>
      </c>
      <c r="AH234" s="860">
        <v>20</v>
      </c>
      <c r="AI234" s="853">
        <f t="shared" si="102"/>
      </c>
      <c r="AJ234" s="853">
        <f t="shared" si="40"/>
      </c>
      <c r="AK234" s="861" t="s">
        <v>545</v>
      </c>
      <c r="AL234" s="862" t="s">
        <v>525</v>
      </c>
      <c r="AM234" s="862">
        <v>21</v>
      </c>
    </row>
    <row r="235">
      <c r="A235" s="845"/>
      <c r="B235" s="893" t="s">
        <v>534</v>
      </c>
      <c r="C235" s="875" t="s">
        <v>553</v>
      </c>
      <c r="D235" s="864">
        <f t="shared" si="810"/>
      </c>
      <c r="E235" s="865">
        <v>1876.07</v>
      </c>
      <c r="F235" s="849">
        <v>752.25</v>
      </c>
      <c r="G235" s="850">
        <v>2</v>
      </c>
      <c r="H235" s="852">
        <v>5810.809999999998</v>
      </c>
      <c r="I235" s="850">
        <v>0</v>
      </c>
      <c r="J235" s="880">
        <v>0</v>
      </c>
      <c r="K235" s="851">
        <f t="shared" si="475"/>
      </c>
      <c r="L235" s="852">
        <f t="shared" si="627"/>
      </c>
      <c r="M235" s="853">
        <f t="shared" si="380"/>
      </c>
      <c r="N235" s="854">
        <v>2</v>
      </c>
      <c r="O235" s="853">
        <f t="shared" si="318"/>
      </c>
      <c r="P235" s="853">
        <f t="shared" si="168"/>
      </c>
      <c r="Q235" s="853">
        <f t="shared" si="71"/>
      </c>
      <c r="R235" s="853">
        <f t="shared" si="8"/>
      </c>
      <c r="S235" s="855">
        <f t="shared" si="991"/>
      </c>
      <c r="T235" s="855">
        <f t="shared" si="929"/>
      </c>
      <c r="U235" s="855">
        <f t="shared" si="746"/>
      </c>
      <c r="V235" s="855">
        <f t="shared" si="411"/>
      </c>
      <c r="W235" s="856">
        <f t="shared" si="349"/>
      </c>
      <c r="X235" s="857">
        <v>0.0036</v>
      </c>
      <c r="Y235" s="858">
        <v>51</v>
      </c>
      <c r="Z235" s="853">
        <f t="shared" si="287"/>
      </c>
      <c r="AA235" s="860">
        <v>32141</v>
      </c>
      <c r="AB235" s="860">
        <v>557</v>
      </c>
      <c r="AC235" s="860">
        <v>56</v>
      </c>
      <c r="AD235" s="860">
        <v>614</v>
      </c>
      <c r="AE235" s="860">
        <v>58</v>
      </c>
      <c r="AF235" s="860">
        <v>0</v>
      </c>
      <c r="AG235" s="860">
        <v>1</v>
      </c>
      <c r="AH235" s="860">
        <v>6</v>
      </c>
      <c r="AI235" s="853">
        <f t="shared" si="102"/>
      </c>
      <c r="AJ235" s="853">
        <f t="shared" si="40"/>
      </c>
      <c r="AK235" s="861" t="s">
        <v>545</v>
      </c>
      <c r="AL235" s="862" t="s">
        <v>525</v>
      </c>
      <c r="AM235" s="862">
        <v>18</v>
      </c>
    </row>
    <row r="236">
      <c r="A236" s="845"/>
      <c r="B236" s="866" t="s">
        <v>527</v>
      </c>
      <c r="C236" s="866"/>
      <c r="D236" s="867">
        <f>SUM(D233:D235)</f>
      </c>
      <c r="E236" s="897">
        <f>SUM(E233:E235)</f>
      </c>
      <c r="F236" s="897">
        <f>SUM(F233:F235)</f>
      </c>
      <c r="G236" s="889">
        <f>SUM(G233:G235)</f>
      </c>
      <c r="H236" s="890">
        <f>SUM(H233:H235)</f>
      </c>
      <c r="I236" s="889">
        <f>SUM(I233:I235)</f>
      </c>
      <c r="J236" s="890">
        <f>SUM(J233:J235)</f>
      </c>
      <c r="K236" s="891">
        <f>SUM(K233:K235)</f>
      </c>
      <c r="L236" s="897">
        <f>SUM(L233:L235)</f>
      </c>
      <c r="M236" s="868">
        <f t="shared" si="380"/>
      </c>
      <c r="N236" s="889">
        <f>SUM(N233:N235)</f>
      </c>
      <c r="O236" s="868">
        <f t="shared" si="318"/>
      </c>
      <c r="P236" s="868">
        <f t="shared" ref="P236:P237" si="960">D236/N236</f>
      </c>
      <c r="Q236" s="868">
        <f t="shared" si="71"/>
      </c>
      <c r="R236" s="868">
        <f t="shared" si="8"/>
      </c>
      <c r="S236" s="869">
        <f t="shared" si="991"/>
      </c>
      <c r="T236" s="869">
        <f t="shared" si="929"/>
      </c>
      <c r="U236" s="869">
        <f t="shared" si="746"/>
      </c>
      <c r="V236" s="869">
        <f t="shared" si="411"/>
      </c>
      <c r="W236" s="870">
        <f t="shared" si="349"/>
      </c>
      <c r="X236" s="869">
        <f>AVERAGE(X233:X235)</f>
      </c>
      <c r="Y236" s="871">
        <f>AVERAGE(Y233:Y235)</f>
      </c>
      <c r="Z236" s="871">
        <f t="shared" si="287"/>
      </c>
      <c r="AA236" s="872">
        <f>SUM(AA233:AA235)</f>
      </c>
      <c r="AB236" s="872">
        <f>SUM(AB233:AB235)</f>
      </c>
      <c r="AC236" s="872">
        <f>SUM(AC233:AC235)</f>
      </c>
      <c r="AD236" s="872">
        <f>SUM(AD233:AD235)</f>
      </c>
      <c r="AE236" s="872">
        <f>SUM(AE233:AE235)</f>
      </c>
      <c r="AF236" s="872">
        <f>SUM(AF233:AF235)</f>
      </c>
      <c r="AG236" s="872">
        <f>SUM(AG233:AG235)</f>
      </c>
      <c r="AH236" s="872">
        <f>SUM(AH233:AH235)</f>
      </c>
      <c r="AI236" s="868">
        <f t="shared" si="102"/>
      </c>
      <c r="AJ236" s="873">
        <f t="shared" si="40"/>
      </c>
      <c r="AK236" s="874"/>
      <c r="AL236" s="874"/>
      <c r="AM236" s="872">
        <f>SUM(AM233:AM235)</f>
      </c>
    </row>
    <row r="237">
      <c r="A237" s="845"/>
      <c r="B237" s="898" t="s">
        <v>539</v>
      </c>
      <c r="C237" s="898"/>
      <c r="D237" s="899">
        <f>D220+D214+D232+D226+D236</f>
      </c>
      <c r="E237" s="923">
        <f>E220+E214+E232+E226+E236</f>
      </c>
      <c r="F237" s="923">
        <f>F220+F214+F232+F226+F236</f>
      </c>
      <c r="G237" s="903">
        <f>G236+G232+G226+G220+G214</f>
      </c>
      <c r="H237" s="900">
        <f>H236+H232+H226+H220+H214</f>
      </c>
      <c r="I237" s="903">
        <f>I236+I232+I226+I220+I214</f>
      </c>
      <c r="J237" s="900">
        <f>J236+J232+J226+J220+J214</f>
      </c>
      <c r="K237" s="903">
        <f>K220+K214+K232+K226+K236</f>
      </c>
      <c r="L237" s="923">
        <f>L220+L214+L232+L226+L236</f>
      </c>
      <c r="M237" s="900">
        <f t="shared" si="380"/>
      </c>
      <c r="N237" s="903">
        <f>N236+N232+N226+N220+N214</f>
      </c>
      <c r="O237" s="900">
        <f t="shared" si="318"/>
      </c>
      <c r="P237" s="900">
        <f t="shared" si="960"/>
      </c>
      <c r="Q237" s="900">
        <f t="shared" si="71"/>
      </c>
      <c r="R237" s="900">
        <f t="shared" si="8"/>
      </c>
      <c r="S237" s="902">
        <f t="shared" si="991"/>
      </c>
      <c r="T237" s="902">
        <f t="shared" si="929"/>
      </c>
      <c r="U237" s="902">
        <f t="shared" si="746"/>
      </c>
      <c r="V237" s="902">
        <f t="shared" si="411"/>
      </c>
      <c r="W237" s="903">
        <f t="shared" si="349"/>
      </c>
      <c r="X237" s="900">
        <f>(X220+X214+X232+X226+X236)/5</f>
      </c>
      <c r="Y237" s="900">
        <f>(Y220+Y214+Y232+Y226+Y236)/5</f>
      </c>
      <c r="Z237" s="900">
        <f>(Z220+Z214+Z232+Z226+Z236)/5</f>
      </c>
      <c r="AA237" s="923">
        <f>AA220+AA214+AA232+AA226+AA236</f>
      </c>
      <c r="AB237" s="923">
        <f>AB220+AB214+AB232+AB226+AB236</f>
      </c>
      <c r="AC237" s="923">
        <f>AC220+AC214+AC232+AC226+AC236</f>
      </c>
      <c r="AD237" s="923">
        <f>AD220+AD214+AD232+AD226+AD236</f>
      </c>
      <c r="AE237" s="923">
        <f>AE220+AE214+AE232+AE226+AE236</f>
      </c>
      <c r="AF237" s="923">
        <f>AF220+AF214+AF232+AF226+AF236</f>
      </c>
      <c r="AG237" s="923">
        <f>AG220+AG214+AG232+AG226+AG236</f>
      </c>
      <c r="AH237" s="923">
        <f>AH220+AH214+AH232+AH226+AH236</f>
      </c>
      <c r="AI237" s="900">
        <f t="shared" si="102"/>
      </c>
      <c r="AJ237" s="904">
        <f t="shared" si="40"/>
      </c>
      <c r="AK237" s="898"/>
      <c r="AL237" s="898"/>
      <c r="AM237" s="923">
        <f>AM220+AM214+AM232+AM226+AM236</f>
      </c>
    </row>
    <row r="238">
      <c r="A238" s="832" t="s">
        <v>554</v>
      </c>
      <c r="B238" s="832" t="s">
        <v>480</v>
      </c>
      <c r="C238" s="832"/>
      <c r="D238" s="833" t="s">
        <v>481</v>
      </c>
      <c r="E238" s="833"/>
      <c r="F238" s="833"/>
      <c r="G238" s="833"/>
      <c r="H238" s="833"/>
      <c r="I238" s="833"/>
      <c r="J238" s="833"/>
      <c r="K238" s="833"/>
      <c r="L238" s="833"/>
      <c r="M238" s="833"/>
      <c r="N238" s="833"/>
      <c r="O238" s="833"/>
      <c r="P238" s="833"/>
      <c r="Q238" s="833"/>
      <c r="R238" s="834" t="s">
        <v>482</v>
      </c>
      <c r="S238" s="834"/>
      <c r="T238" s="834"/>
      <c r="U238" s="834"/>
      <c r="V238" s="834"/>
      <c r="W238" s="834"/>
      <c r="X238" s="834"/>
      <c r="Y238" s="834"/>
      <c r="Z238" s="834"/>
      <c r="AA238" s="834"/>
      <c r="AB238" s="834"/>
      <c r="AC238" s="834"/>
      <c r="AD238" s="834"/>
      <c r="AE238" s="834"/>
      <c r="AF238" s="834"/>
      <c r="AG238" s="834"/>
      <c r="AH238" s="834"/>
      <c r="AI238" s="834"/>
      <c r="AJ238" s="834"/>
      <c r="AK238" s="834"/>
      <c r="AL238" s="834"/>
      <c r="AM238" s="835"/>
    </row>
    <row r="239">
      <c r="A239" s="832"/>
      <c r="B239" s="832" t="s">
        <v>483</v>
      </c>
      <c r="C239" s="832" t="s">
        <v>484</v>
      </c>
      <c r="D239" s="836" t="s">
        <v>485</v>
      </c>
      <c r="E239" s="837" t="s">
        <v>486</v>
      </c>
      <c r="F239" s="837" t="s">
        <v>487</v>
      </c>
      <c r="G239" s="838" t="s">
        <v>488</v>
      </c>
      <c r="H239" s="838" t="s">
        <v>489</v>
      </c>
      <c r="I239" s="838" t="s">
        <v>490</v>
      </c>
      <c r="J239" s="838" t="s">
        <v>491</v>
      </c>
      <c r="K239" s="838" t="s">
        <v>492</v>
      </c>
      <c r="L239" s="840" t="s">
        <v>493</v>
      </c>
      <c r="M239" s="841" t="s">
        <v>494</v>
      </c>
      <c r="N239" s="838" t="s">
        <v>495</v>
      </c>
      <c r="O239" s="841" t="s">
        <v>496</v>
      </c>
      <c r="P239" s="841" t="s">
        <v>497</v>
      </c>
      <c r="Q239" s="841" t="s">
        <v>498</v>
      </c>
      <c r="R239" s="834" t="s">
        <v>499</v>
      </c>
      <c r="S239" s="842" t="s">
        <v>500</v>
      </c>
      <c r="T239" s="842" t="s">
        <v>501</v>
      </c>
      <c r="U239" s="842" t="s">
        <v>502</v>
      </c>
      <c r="V239" s="842" t="s">
        <v>503</v>
      </c>
      <c r="W239" s="843" t="s">
        <v>504</v>
      </c>
      <c r="X239" s="842" t="s">
        <v>505</v>
      </c>
      <c r="Y239" s="844" t="s">
        <v>506</v>
      </c>
      <c r="Z239" s="834" t="s">
        <v>507</v>
      </c>
      <c r="AA239" s="843" t="s">
        <v>508</v>
      </c>
      <c r="AB239" s="843" t="s">
        <v>509</v>
      </c>
      <c r="AC239" s="843" t="s">
        <v>510</v>
      </c>
      <c r="AD239" s="843" t="s">
        <v>511</v>
      </c>
      <c r="AE239" s="843" t="s">
        <v>512</v>
      </c>
      <c r="AF239" s="843" t="s">
        <v>513</v>
      </c>
      <c r="AG239" s="843" t="s">
        <v>514</v>
      </c>
      <c r="AH239" s="843" t="s">
        <v>515</v>
      </c>
      <c r="AI239" s="843" t="s">
        <v>516</v>
      </c>
      <c r="AJ239" s="834" t="s">
        <v>517</v>
      </c>
      <c r="AK239" s="835" t="s">
        <v>518</v>
      </c>
      <c r="AL239" s="835" t="s">
        <v>519</v>
      </c>
      <c r="AM239" s="835" t="s">
        <v>520</v>
      </c>
    </row>
    <row r="240">
      <c r="A240" s="845" t="s">
        <v>563</v>
      </c>
      <c r="B240" s="893" t="s">
        <v>534</v>
      </c>
      <c r="C240" s="876" t="s">
        <v>523</v>
      </c>
      <c r="D240" s="877">
        <f t="shared" ref="D240:D241" si="811">E240+F240</f>
      </c>
      <c r="E240" s="914">
        <v>1338.66</v>
      </c>
      <c r="F240" s="878">
        <v>2000.41</v>
      </c>
      <c r="G240" s="879">
        <v>3</v>
      </c>
      <c r="H240" s="915">
        <v>5424.709999999992</v>
      </c>
      <c r="I240" s="924">
        <v>0</v>
      </c>
      <c r="J240" s="916">
        <v>0</v>
      </c>
      <c r="K240" s="879">
        <f t="shared" ref="K240:K241" si="476">G240+I240</f>
      </c>
      <c r="L240" s="917">
        <f t="shared" ref="L240:L241" si="628">H240+J240</f>
      </c>
      <c r="M240" s="853">
        <f t="shared" ref="M240:M265" si="381">L240/D240</f>
      </c>
      <c r="N240" s="854">
        <v>2</v>
      </c>
      <c r="O240" s="853">
        <f t="shared" ref="O240:O265" si="319">D240/K240</f>
      </c>
      <c r="P240" s="853">
        <f t="shared" ref="P240:P241" si="169">D240/K240</f>
      </c>
      <c r="Q240" s="853">
        <f t="shared" ref="Q240:Q265" si="72">L240/K240</f>
      </c>
      <c r="R240" s="853">
        <f t="shared" ref="R240:R265" si="9">D240/AB240</f>
      </c>
      <c r="S240" s="855">
        <f t="shared" ref="S240:S265" si="992">W240/AA240*1</f>
      </c>
      <c r="T240" s="855">
        <f t="shared" ref="T240:T265" si="930">AB240/AA240</f>
      </c>
      <c r="U240" s="855">
        <f t="shared" ref="U240:U265" si="747">AD240/AA240</f>
      </c>
      <c r="V240" s="855">
        <f t="shared" ref="V240:V265" si="412">AE240/AD240</f>
      </c>
      <c r="W240" s="856">
        <f t="shared" ref="W240:W265" si="350">AC240/X240</f>
      </c>
      <c r="X240" s="857">
        <v>0.0101</v>
      </c>
      <c r="Y240" s="858">
        <v>50</v>
      </c>
      <c r="Z240" s="882">
        <f t="shared" ref="Z240:Z264" si="288">(D240/AA240)*1000</f>
      </c>
      <c r="AA240" s="883">
        <v>45275</v>
      </c>
      <c r="AB240" s="884">
        <v>849</v>
      </c>
      <c r="AC240" s="860">
        <v>122</v>
      </c>
      <c r="AD240" s="860">
        <v>924</v>
      </c>
      <c r="AE240" s="860">
        <v>57</v>
      </c>
      <c r="AF240" s="860">
        <v>0</v>
      </c>
      <c r="AG240" s="860">
        <v>2</v>
      </c>
      <c r="AH240" s="860">
        <v>56</v>
      </c>
      <c r="AI240" s="853">
        <f t="shared" ref="AI240:AI265" si="103">D240/AD240</f>
      </c>
      <c r="AJ240" s="853">
        <f t="shared" ref="AJ240:AJ265" si="41">AM240*1000/D240</f>
      </c>
      <c r="AK240" s="861" t="s">
        <v>545</v>
      </c>
      <c r="AL240" s="862" t="s">
        <v>525</v>
      </c>
      <c r="AM240" s="862">
        <v>19</v>
      </c>
    </row>
    <row r="241">
      <c r="A241" s="845"/>
      <c r="B241" s="893" t="s">
        <v>534</v>
      </c>
      <c r="C241" s="876" t="s">
        <v>526</v>
      </c>
      <c r="D241" s="885">
        <f t="shared" si="811"/>
      </c>
      <c r="E241" s="926">
        <v>625.24</v>
      </c>
      <c r="F241" s="918">
        <v>204.91</v>
      </c>
      <c r="G241" s="919">
        <v>0</v>
      </c>
      <c r="H241" s="916">
        <v>0</v>
      </c>
      <c r="I241" s="879">
        <v>0</v>
      </c>
      <c r="J241" s="925">
        <v>0</v>
      </c>
      <c r="K241" s="921">
        <f t="shared" si="476"/>
      </c>
      <c r="L241" s="852">
        <f t="shared" si="628"/>
      </c>
      <c r="M241" s="853">
        <f t="shared" si="381"/>
      </c>
      <c r="N241" s="854">
        <v>0</v>
      </c>
      <c r="O241" s="853">
        <f t="shared" si="319"/>
      </c>
      <c r="P241" s="853">
        <f t="shared" si="169"/>
      </c>
      <c r="Q241" s="853">
        <f t="shared" si="72"/>
      </c>
      <c r="R241" s="853">
        <f t="shared" si="9"/>
      </c>
      <c r="S241" s="855">
        <f t="shared" si="992"/>
      </c>
      <c r="T241" s="855">
        <f t="shared" si="930"/>
      </c>
      <c r="U241" s="855">
        <f t="shared" si="747"/>
      </c>
      <c r="V241" s="855">
        <f t="shared" si="412"/>
      </c>
      <c r="W241" s="856">
        <f t="shared" si="350"/>
      </c>
      <c r="X241" s="857">
        <v>0.0063</v>
      </c>
      <c r="Y241" s="858">
        <v>51</v>
      </c>
      <c r="Z241" s="886">
        <f t="shared" si="288"/>
      </c>
      <c r="AA241" s="887">
        <v>11851</v>
      </c>
      <c r="AB241" s="884">
        <v>417</v>
      </c>
      <c r="AC241" s="860">
        <v>35</v>
      </c>
      <c r="AD241" s="860">
        <v>472</v>
      </c>
      <c r="AE241" s="860">
        <v>16</v>
      </c>
      <c r="AF241" s="860">
        <v>3</v>
      </c>
      <c r="AG241" s="860">
        <v>0</v>
      </c>
      <c r="AH241" s="860">
        <v>3</v>
      </c>
      <c r="AI241" s="853">
        <f t="shared" si="103"/>
      </c>
      <c r="AJ241" s="853">
        <f t="shared" si="41"/>
      </c>
      <c r="AK241" s="861" t="s">
        <v>545</v>
      </c>
      <c r="AL241" s="862" t="s">
        <v>525</v>
      </c>
      <c r="AM241" s="862">
        <v>6</v>
      </c>
    </row>
    <row r="242">
      <c r="A242" s="845"/>
      <c r="B242" s="866" t="s">
        <v>527</v>
      </c>
      <c r="C242" s="866"/>
      <c r="D242" s="867">
        <f>SUM(D240:D241)</f>
      </c>
      <c r="E242" s="888">
        <f>SUM(E240:E241)</f>
      </c>
      <c r="F242" s="888">
        <f>SUM(F240:F241)</f>
      </c>
      <c r="G242" s="889">
        <f>SUM(G240:G241)</f>
      </c>
      <c r="H242" s="890">
        <f>SUM(H240:H241)</f>
      </c>
      <c r="I242" s="889">
        <f>SUM(I240:I241)</f>
      </c>
      <c r="J242" s="890">
        <f>SUM(J240:J241)</f>
      </c>
      <c r="K242" s="891">
        <f>SUM(K240:K241)</f>
      </c>
      <c r="L242" s="892">
        <f>SUM(L240:L241)</f>
      </c>
      <c r="M242" s="868">
        <f t="shared" si="381"/>
      </c>
      <c r="N242" s="889">
        <f>SUM(N240:N241)</f>
      </c>
      <c r="O242" s="868">
        <f t="shared" si="319"/>
      </c>
      <c r="P242" s="868">
        <f>D242/N242</f>
      </c>
      <c r="Q242" s="868">
        <f t="shared" si="72"/>
      </c>
      <c r="R242" s="868">
        <f t="shared" si="9"/>
      </c>
      <c r="S242" s="869">
        <f t="shared" si="992"/>
      </c>
      <c r="T242" s="869">
        <f t="shared" si="930"/>
      </c>
      <c r="U242" s="869">
        <f t="shared" si="747"/>
      </c>
      <c r="V242" s="869">
        <f t="shared" si="412"/>
      </c>
      <c r="W242" s="870">
        <f t="shared" si="350"/>
      </c>
      <c r="X242" s="869">
        <f>AVERAGE(X240:X241)</f>
      </c>
      <c r="Y242" s="871">
        <f>AVERAGE(Y240:Y241)</f>
      </c>
      <c r="Z242" s="868">
        <f t="shared" si="288"/>
      </c>
      <c r="AA242" s="922">
        <f>SUM(AA240:AA241)</f>
      </c>
      <c r="AB242" s="872">
        <f>SUM(AB240:AB241)</f>
      </c>
      <c r="AC242" s="872">
        <f>SUM(AC240:AC241)</f>
      </c>
      <c r="AD242" s="872">
        <f>SUM(AD240:AD241)</f>
      </c>
      <c r="AE242" s="872">
        <f>SUM(AE240:AE241)</f>
      </c>
      <c r="AF242" s="872">
        <f>SUM(AF240:AF241)</f>
      </c>
      <c r="AG242" s="872">
        <f>SUM(AG240:AG241)</f>
      </c>
      <c r="AH242" s="872">
        <f>SUM(AH240:AH241)</f>
      </c>
      <c r="AI242" s="868">
        <f t="shared" si="103"/>
      </c>
      <c r="AJ242" s="873">
        <f t="shared" si="41"/>
      </c>
      <c r="AK242" s="874"/>
      <c r="AL242" s="874"/>
      <c r="AM242" s="870">
        <f>SUM(AM240:AM241)</f>
      </c>
    </row>
    <row r="243">
      <c r="A243" s="845"/>
      <c r="B243" s="893" t="s">
        <v>528</v>
      </c>
      <c r="C243" s="875" t="s">
        <v>529</v>
      </c>
      <c r="D243" s="864">
        <f t="shared" ref="D243:D247" si="812">E243+F243</f>
      </c>
      <c r="E243" s="894">
        <v>956.81</v>
      </c>
      <c r="F243" s="894">
        <v>2575.12</v>
      </c>
      <c r="G243" s="851">
        <v>0</v>
      </c>
      <c r="H243" s="852">
        <v>0</v>
      </c>
      <c r="I243" s="851">
        <v>0</v>
      </c>
      <c r="J243" s="852">
        <v>0</v>
      </c>
      <c r="K243" s="851">
        <f t="shared" ref="K243:K247" si="477">G243+I243</f>
      </c>
      <c r="L243" s="852">
        <f t="shared" ref="L243:L247" si="629">H243+J243</f>
      </c>
      <c r="M243" s="853">
        <f t="shared" si="381"/>
      </c>
      <c r="N243" s="854">
        <v>0</v>
      </c>
      <c r="O243" s="853">
        <f t="shared" si="319"/>
      </c>
      <c r="P243" s="853">
        <f t="shared" ref="P243:P247" si="170">D243/K243</f>
      </c>
      <c r="Q243" s="853">
        <f t="shared" si="72"/>
      </c>
      <c r="R243" s="853">
        <f t="shared" si="9"/>
      </c>
      <c r="S243" s="855">
        <f t="shared" si="992"/>
      </c>
      <c r="T243" s="855">
        <f t="shared" si="930"/>
      </c>
      <c r="U243" s="855">
        <f t="shared" si="747"/>
      </c>
      <c r="V243" s="855">
        <f t="shared" si="412"/>
      </c>
      <c r="W243" s="856">
        <f t="shared" si="350"/>
      </c>
      <c r="X243" s="857">
        <v>0.0209</v>
      </c>
      <c r="Y243" s="858">
        <v>35</v>
      </c>
      <c r="Z243" s="853">
        <f t="shared" si="288"/>
      </c>
      <c r="AA243" s="860">
        <v>50382</v>
      </c>
      <c r="AB243" s="860">
        <v>961</v>
      </c>
      <c r="AC243" s="860">
        <v>193</v>
      </c>
      <c r="AD243" s="860">
        <v>1079</v>
      </c>
      <c r="AE243" s="860">
        <v>63</v>
      </c>
      <c r="AF243" s="860">
        <v>5</v>
      </c>
      <c r="AG243" s="860">
        <v>1</v>
      </c>
      <c r="AH243" s="860">
        <v>66</v>
      </c>
      <c r="AI243" s="853">
        <f t="shared" si="103"/>
      </c>
      <c r="AJ243" s="853">
        <f t="shared" si="41"/>
      </c>
      <c r="AK243" s="861" t="s">
        <v>524</v>
      </c>
      <c r="AL243" s="862" t="s">
        <v>530</v>
      </c>
      <c r="AM243" s="862">
        <v>22</v>
      </c>
    </row>
    <row r="244">
      <c r="A244" s="845"/>
      <c r="B244" s="893" t="s">
        <v>528</v>
      </c>
      <c r="C244" s="875" t="s">
        <v>531</v>
      </c>
      <c r="D244" s="864">
        <f t="shared" si="812"/>
      </c>
      <c r="E244" s="894">
        <v>1624.55</v>
      </c>
      <c r="F244" s="894">
        <v>3231.2</v>
      </c>
      <c r="G244" s="851">
        <v>8</v>
      </c>
      <c r="H244" s="852">
        <v>20405.41</v>
      </c>
      <c r="I244" s="851">
        <v>0</v>
      </c>
      <c r="J244" s="852">
        <v>0</v>
      </c>
      <c r="K244" s="851">
        <f t="shared" si="477"/>
      </c>
      <c r="L244" s="852">
        <f t="shared" si="629"/>
      </c>
      <c r="M244" s="853">
        <f t="shared" si="381"/>
      </c>
      <c r="N244" s="854">
        <v>6</v>
      </c>
      <c r="O244" s="853">
        <f t="shared" si="319"/>
      </c>
      <c r="P244" s="853">
        <f t="shared" si="170"/>
      </c>
      <c r="Q244" s="853">
        <f t="shared" si="72"/>
      </c>
      <c r="R244" s="853">
        <f t="shared" si="9"/>
      </c>
      <c r="S244" s="855">
        <f t="shared" si="992"/>
      </c>
      <c r="T244" s="855">
        <f t="shared" si="930"/>
      </c>
      <c r="U244" s="855">
        <f t="shared" si="747"/>
      </c>
      <c r="V244" s="855">
        <f t="shared" si="412"/>
      </c>
      <c r="W244" s="856">
        <f t="shared" si="350"/>
      </c>
      <c r="X244" s="857">
        <v>0.0226</v>
      </c>
      <c r="Y244" s="858">
        <v>43</v>
      </c>
      <c r="Z244" s="853">
        <f t="shared" si="288"/>
      </c>
      <c r="AA244" s="860">
        <v>56472</v>
      </c>
      <c r="AB244" s="860">
        <v>1032</v>
      </c>
      <c r="AC244" s="860">
        <v>230</v>
      </c>
      <c r="AD244" s="860">
        <v>1114</v>
      </c>
      <c r="AE244" s="860">
        <v>99</v>
      </c>
      <c r="AF244" s="860">
        <v>6</v>
      </c>
      <c r="AG244" s="860">
        <v>2</v>
      </c>
      <c r="AH244" s="860">
        <v>52</v>
      </c>
      <c r="AI244" s="853">
        <f t="shared" si="103"/>
      </c>
      <c r="AJ244" s="853">
        <f t="shared" si="41"/>
      </c>
      <c r="AK244" s="861" t="s">
        <v>524</v>
      </c>
      <c r="AL244" s="862" t="s">
        <v>530</v>
      </c>
      <c r="AM244" s="862">
        <v>35</v>
      </c>
    </row>
    <row r="245">
      <c r="A245" s="845"/>
      <c r="B245" s="893" t="s">
        <v>528</v>
      </c>
      <c r="C245" s="875" t="s">
        <v>532</v>
      </c>
      <c r="D245" s="864">
        <f t="shared" si="812"/>
      </c>
      <c r="E245" s="894">
        <v>1482.23</v>
      </c>
      <c r="F245" s="894">
        <v>2022.95</v>
      </c>
      <c r="G245" s="851">
        <v>7</v>
      </c>
      <c r="H245" s="852">
        <v>14889.249999999996</v>
      </c>
      <c r="I245" s="851">
        <v>1</v>
      </c>
      <c r="J245" s="852">
        <v>5096.52</v>
      </c>
      <c r="K245" s="851">
        <f t="shared" si="477"/>
      </c>
      <c r="L245" s="852">
        <f t="shared" si="629"/>
      </c>
      <c r="M245" s="853">
        <f t="shared" si="381"/>
      </c>
      <c r="N245" s="854">
        <v>7</v>
      </c>
      <c r="O245" s="853">
        <f t="shared" si="319"/>
      </c>
      <c r="P245" s="853">
        <f t="shared" si="170"/>
      </c>
      <c r="Q245" s="853">
        <f t="shared" si="72"/>
      </c>
      <c r="R245" s="853">
        <f t="shared" si="9"/>
      </c>
      <c r="S245" s="855">
        <f t="shared" si="992"/>
      </c>
      <c r="T245" s="855">
        <f t="shared" si="930"/>
      </c>
      <c r="U245" s="855">
        <f t="shared" si="747"/>
      </c>
      <c r="V245" s="855">
        <f t="shared" si="412"/>
      </c>
      <c r="W245" s="856">
        <f t="shared" si="350"/>
      </c>
      <c r="X245" s="857">
        <v>0.0119</v>
      </c>
      <c r="Y245" s="858">
        <v>52</v>
      </c>
      <c r="Z245" s="853">
        <f t="shared" si="288"/>
      </c>
      <c r="AA245" s="860">
        <v>35583</v>
      </c>
      <c r="AB245" s="860">
        <v>437</v>
      </c>
      <c r="AC245" s="860">
        <v>115</v>
      </c>
      <c r="AD245" s="860">
        <v>438</v>
      </c>
      <c r="AE245" s="860">
        <v>118</v>
      </c>
      <c r="AF245" s="860">
        <v>8</v>
      </c>
      <c r="AG245" s="860">
        <v>0</v>
      </c>
      <c r="AH245" s="860">
        <v>40</v>
      </c>
      <c r="AI245" s="853">
        <f t="shared" si="103"/>
      </c>
      <c r="AJ245" s="853">
        <f t="shared" si="41"/>
      </c>
      <c r="AK245" s="861" t="s">
        <v>524</v>
      </c>
      <c r="AL245" s="862" t="s">
        <v>530</v>
      </c>
      <c r="AM245" s="862">
        <v>28</v>
      </c>
    </row>
    <row r="246">
      <c r="A246" s="845"/>
      <c r="B246" s="893" t="s">
        <v>528</v>
      </c>
      <c r="C246" s="875" t="s">
        <v>533</v>
      </c>
      <c r="D246" s="864">
        <f t="shared" si="812"/>
      </c>
      <c r="E246" s="894">
        <v>1234.49</v>
      </c>
      <c r="F246" s="894">
        <v>2173.33</v>
      </c>
      <c r="G246" s="851">
        <v>5</v>
      </c>
      <c r="H246" s="852">
        <v>10849.18</v>
      </c>
      <c r="I246" s="851">
        <v>0</v>
      </c>
      <c r="J246" s="852">
        <v>0</v>
      </c>
      <c r="K246" s="851">
        <f t="shared" si="477"/>
      </c>
      <c r="L246" s="852">
        <f t="shared" si="629"/>
      </c>
      <c r="M246" s="853">
        <f t="shared" si="381"/>
      </c>
      <c r="N246" s="854">
        <v>3</v>
      </c>
      <c r="O246" s="853">
        <f t="shared" si="319"/>
      </c>
      <c r="P246" s="853">
        <f t="shared" si="170"/>
      </c>
      <c r="Q246" s="853">
        <f t="shared" si="72"/>
      </c>
      <c r="R246" s="853">
        <f t="shared" si="9"/>
      </c>
      <c r="S246" s="855">
        <f t="shared" si="992"/>
      </c>
      <c r="T246" s="855">
        <f t="shared" si="930"/>
      </c>
      <c r="U246" s="855">
        <f t="shared" si="747"/>
      </c>
      <c r="V246" s="855">
        <f t="shared" si="412"/>
      </c>
      <c r="W246" s="856">
        <f t="shared" si="350"/>
      </c>
      <c r="X246" s="857">
        <v>0.0264</v>
      </c>
      <c r="Y246" s="858">
        <v>52</v>
      </c>
      <c r="Z246" s="853">
        <f t="shared" si="288"/>
      </c>
      <c r="AA246" s="858">
        <v>35700</v>
      </c>
      <c r="AB246" s="860">
        <v>375</v>
      </c>
      <c r="AC246" s="860">
        <v>121</v>
      </c>
      <c r="AD246" s="860">
        <v>386</v>
      </c>
      <c r="AE246" s="860">
        <v>79</v>
      </c>
      <c r="AF246" s="860">
        <v>6</v>
      </c>
      <c r="AG246" s="860">
        <v>1</v>
      </c>
      <c r="AH246" s="860">
        <v>31</v>
      </c>
      <c r="AI246" s="853">
        <f t="shared" si="103"/>
      </c>
      <c r="AJ246" s="853">
        <f t="shared" si="41"/>
      </c>
      <c r="AK246" s="861" t="s">
        <v>524</v>
      </c>
      <c r="AL246" s="862" t="s">
        <v>530</v>
      </c>
      <c r="AM246" s="862">
        <v>79</v>
      </c>
    </row>
    <row r="247">
      <c r="A247" s="845"/>
      <c r="B247" s="893" t="s">
        <v>528</v>
      </c>
      <c r="C247" s="875" t="s">
        <v>535</v>
      </c>
      <c r="D247" s="864">
        <f t="shared" si="812"/>
      </c>
      <c r="E247" s="894">
        <v>1116.19</v>
      </c>
      <c r="F247" s="894">
        <v>1581.91</v>
      </c>
      <c r="G247" s="851">
        <v>2</v>
      </c>
      <c r="H247" s="852">
        <v>3983.270000000004</v>
      </c>
      <c r="I247" s="851">
        <v>0</v>
      </c>
      <c r="J247" s="852">
        <v>0</v>
      </c>
      <c r="K247" s="851">
        <f t="shared" si="477"/>
      </c>
      <c r="L247" s="852">
        <f t="shared" si="629"/>
      </c>
      <c r="M247" s="853">
        <f t="shared" si="381"/>
      </c>
      <c r="N247" s="854">
        <v>1</v>
      </c>
      <c r="O247" s="853">
        <f t="shared" si="319"/>
      </c>
      <c r="P247" s="853">
        <f t="shared" si="170"/>
      </c>
      <c r="Q247" s="853">
        <f t="shared" si="72"/>
      </c>
      <c r="R247" s="853">
        <f t="shared" si="9"/>
      </c>
      <c r="S247" s="855">
        <f t="shared" si="992"/>
      </c>
      <c r="T247" s="855">
        <f t="shared" si="930"/>
      </c>
      <c r="U247" s="855">
        <f t="shared" si="747"/>
      </c>
      <c r="V247" s="855">
        <f t="shared" si="412"/>
      </c>
      <c r="W247" s="856">
        <f t="shared" si="350"/>
      </c>
      <c r="X247" s="857">
        <v>0.0099</v>
      </c>
      <c r="Y247" s="858">
        <v>50</v>
      </c>
      <c r="Z247" s="853">
        <f t="shared" si="288"/>
      </c>
      <c r="AA247" s="860">
        <v>24809</v>
      </c>
      <c r="AB247" s="860">
        <v>395</v>
      </c>
      <c r="AC247" s="860">
        <v>80</v>
      </c>
      <c r="AD247" s="860">
        <v>405</v>
      </c>
      <c r="AE247" s="860">
        <v>25</v>
      </c>
      <c r="AF247" s="860">
        <v>2</v>
      </c>
      <c r="AG247" s="860">
        <v>3</v>
      </c>
      <c r="AH247" s="858">
        <v>18</v>
      </c>
      <c r="AI247" s="853">
        <f t="shared" si="103"/>
      </c>
      <c r="AJ247" s="853">
        <f t="shared" si="41"/>
      </c>
      <c r="AK247" s="861" t="s">
        <v>524</v>
      </c>
      <c r="AL247" s="862" t="s">
        <v>530</v>
      </c>
      <c r="AM247" s="862">
        <v>26</v>
      </c>
    </row>
    <row r="248">
      <c r="A248" s="845"/>
      <c r="B248" s="866" t="s">
        <v>527</v>
      </c>
      <c r="C248" s="866"/>
      <c r="D248" s="867">
        <f>SUM(D243:D247)</f>
      </c>
      <c r="E248" s="897">
        <f>SUM(E243:E247)</f>
      </c>
      <c r="F248" s="897">
        <f>SUM(F243:F247)</f>
      </c>
      <c r="G248" s="889">
        <f>SUM(G243:G247)</f>
      </c>
      <c r="H248" s="890">
        <f>SUM(H243:H247)</f>
      </c>
      <c r="I248" s="889">
        <f>SUM(I243:I247)</f>
      </c>
      <c r="J248" s="890">
        <f>SUM(J243:J247)</f>
      </c>
      <c r="K248" s="891">
        <f>SUM(K243:K247)</f>
      </c>
      <c r="L248" s="897">
        <f>SUM(L243:L247)</f>
      </c>
      <c r="M248" s="868">
        <f t="shared" si="381"/>
      </c>
      <c r="N248" s="889">
        <f>SUM(N243:N247)</f>
      </c>
      <c r="O248" s="868">
        <f t="shared" si="319"/>
      </c>
      <c r="P248" s="868">
        <f>D248/N248</f>
      </c>
      <c r="Q248" s="868">
        <f t="shared" si="72"/>
      </c>
      <c r="R248" s="868">
        <f t="shared" si="9"/>
      </c>
      <c r="S248" s="869">
        <f t="shared" si="992"/>
      </c>
      <c r="T248" s="869">
        <f t="shared" si="930"/>
      </c>
      <c r="U248" s="869">
        <f t="shared" si="747"/>
      </c>
      <c r="V248" s="869">
        <f t="shared" si="412"/>
      </c>
      <c r="W248" s="870">
        <f t="shared" si="350"/>
      </c>
      <c r="X248" s="869">
        <f>AVERAGE(X243:X247)</f>
      </c>
      <c r="Y248" s="871">
        <f>AVERAGE(Y243:Y247)</f>
      </c>
      <c r="Z248" s="871">
        <f t="shared" si="288"/>
      </c>
      <c r="AA248" s="872">
        <f>SUM(AA243:AA247)</f>
      </c>
      <c r="AB248" s="872">
        <f>SUM(AB243:AB247)</f>
      </c>
      <c r="AC248" s="872">
        <f>SUM(AC243:AC247)</f>
      </c>
      <c r="AD248" s="872">
        <f>SUM(AD243:AD247)</f>
      </c>
      <c r="AE248" s="872">
        <f>SUM(AE243:AE247)</f>
      </c>
      <c r="AF248" s="872">
        <f>SUM(AF243:AF247)</f>
      </c>
      <c r="AG248" s="872">
        <f>SUM(AG243:AG247)</f>
      </c>
      <c r="AH248" s="872">
        <f>SUM(AH243:AH247)</f>
      </c>
      <c r="AI248" s="868">
        <f t="shared" si="103"/>
      </c>
      <c r="AJ248" s="873">
        <f t="shared" si="41"/>
      </c>
      <c r="AK248" s="874"/>
      <c r="AL248" s="874"/>
      <c r="AM248" s="870">
        <f>SUM(AM243:AM247)</f>
      </c>
    </row>
    <row r="249">
      <c r="A249" s="845"/>
      <c r="B249" s="893" t="s">
        <v>534</v>
      </c>
      <c r="C249" s="875" t="s">
        <v>536</v>
      </c>
      <c r="D249" s="864">
        <f t="shared" ref="D249:D253" si="813">E249+F249</f>
      </c>
      <c r="E249" s="894">
        <v>1504.47</v>
      </c>
      <c r="F249" s="894">
        <v>3038.55</v>
      </c>
      <c r="G249" s="851">
        <v>5</v>
      </c>
      <c r="H249" s="852">
        <v>12515.849999999999</v>
      </c>
      <c r="I249" s="851">
        <v>0</v>
      </c>
      <c r="J249" s="852">
        <v>0</v>
      </c>
      <c r="K249" s="851">
        <f t="shared" ref="K249:K253" si="478">G249+I249</f>
      </c>
      <c r="L249" s="852">
        <f t="shared" ref="L249:L253" si="630">H249+J249</f>
      </c>
      <c r="M249" s="853">
        <f t="shared" si="381"/>
      </c>
      <c r="N249" s="854">
        <v>6</v>
      </c>
      <c r="O249" s="853">
        <f t="shared" si="319"/>
      </c>
      <c r="P249" s="853">
        <f t="shared" ref="P249:P253" si="171">D249/K249</f>
      </c>
      <c r="Q249" s="853">
        <f t="shared" si="72"/>
      </c>
      <c r="R249" s="853">
        <f t="shared" si="9"/>
      </c>
      <c r="S249" s="855">
        <f t="shared" si="992"/>
      </c>
      <c r="T249" s="855">
        <f t="shared" si="930"/>
      </c>
      <c r="U249" s="855">
        <f t="shared" si="747"/>
      </c>
      <c r="V249" s="855">
        <f t="shared" si="412"/>
      </c>
      <c r="W249" s="856">
        <f t="shared" si="350"/>
      </c>
      <c r="X249" s="857">
        <v>0.0171</v>
      </c>
      <c r="Y249" s="858">
        <v>51</v>
      </c>
      <c r="Z249" s="853">
        <f t="shared" si="288"/>
      </c>
      <c r="AA249" s="860">
        <v>41664</v>
      </c>
      <c r="AB249" s="860">
        <v>540</v>
      </c>
      <c r="AC249" s="860">
        <v>133</v>
      </c>
      <c r="AD249" s="860">
        <v>556</v>
      </c>
      <c r="AE249" s="860">
        <v>94</v>
      </c>
      <c r="AF249" s="860">
        <v>9</v>
      </c>
      <c r="AG249" s="860">
        <v>3</v>
      </c>
      <c r="AH249" s="860">
        <v>40</v>
      </c>
      <c r="AI249" s="853">
        <f t="shared" si="103"/>
      </c>
      <c r="AJ249" s="853">
        <f t="shared" si="41"/>
      </c>
      <c r="AK249" s="861" t="s">
        <v>524</v>
      </c>
      <c r="AL249" s="862" t="s">
        <v>530</v>
      </c>
      <c r="AM249" s="862">
        <v>53</v>
      </c>
    </row>
    <row r="250">
      <c r="A250" s="845"/>
      <c r="B250" s="893" t="s">
        <v>534</v>
      </c>
      <c r="C250" s="875" t="s">
        <v>537</v>
      </c>
      <c r="D250" s="864">
        <f t="shared" si="813"/>
      </c>
      <c r="E250" s="894">
        <v>1120.57</v>
      </c>
      <c r="F250" s="894">
        <v>1976.72</v>
      </c>
      <c r="G250" s="851">
        <v>3</v>
      </c>
      <c r="H250" s="880">
        <v>6356.43</v>
      </c>
      <c r="I250" s="850">
        <v>0</v>
      </c>
      <c r="J250" s="880">
        <v>0</v>
      </c>
      <c r="K250" s="851">
        <f t="shared" si="478"/>
      </c>
      <c r="L250" s="852">
        <f t="shared" si="630"/>
      </c>
      <c r="M250" s="853">
        <f t="shared" si="381"/>
      </c>
      <c r="N250" s="854">
        <v>2</v>
      </c>
      <c r="O250" s="853">
        <f t="shared" si="319"/>
      </c>
      <c r="P250" s="853">
        <f t="shared" si="171"/>
      </c>
      <c r="Q250" s="853">
        <f t="shared" si="72"/>
      </c>
      <c r="R250" s="853">
        <f t="shared" si="9"/>
      </c>
      <c r="S250" s="855">
        <f t="shared" si="992"/>
      </c>
      <c r="T250" s="855">
        <f t="shared" si="930"/>
      </c>
      <c r="U250" s="855">
        <f t="shared" si="747"/>
      </c>
      <c r="V250" s="855">
        <f t="shared" si="412"/>
      </c>
      <c r="W250" s="856">
        <f t="shared" si="350"/>
      </c>
      <c r="X250" s="857">
        <v>0.0115</v>
      </c>
      <c r="Y250" s="858">
        <v>51</v>
      </c>
      <c r="Z250" s="853">
        <f t="shared" si="288"/>
      </c>
      <c r="AA250" s="860">
        <v>40262</v>
      </c>
      <c r="AB250" s="860">
        <v>484</v>
      </c>
      <c r="AC250" s="860">
        <v>95</v>
      </c>
      <c r="AD250" s="860">
        <v>506</v>
      </c>
      <c r="AE250" s="860">
        <v>79</v>
      </c>
      <c r="AF250" s="860">
        <v>3</v>
      </c>
      <c r="AG250" s="860">
        <v>2</v>
      </c>
      <c r="AH250" s="860">
        <v>31</v>
      </c>
      <c r="AI250" s="853">
        <f t="shared" si="103"/>
      </c>
      <c r="AJ250" s="853">
        <f t="shared" si="41"/>
      </c>
      <c r="AK250" s="861" t="s">
        <v>524</v>
      </c>
      <c r="AL250" s="862" t="s">
        <v>530</v>
      </c>
      <c r="AM250" s="862">
        <v>53</v>
      </c>
    </row>
    <row r="251">
      <c r="A251" s="845"/>
      <c r="B251" s="893" t="s">
        <v>534</v>
      </c>
      <c r="C251" s="875" t="s">
        <v>538</v>
      </c>
      <c r="D251" s="864">
        <f t="shared" si="813"/>
      </c>
      <c r="E251" s="894">
        <v>1047.06</v>
      </c>
      <c r="F251" s="894">
        <v>934.13</v>
      </c>
      <c r="G251" s="850">
        <v>1</v>
      </c>
      <c r="H251" s="880">
        <v>3108.1100000000006</v>
      </c>
      <c r="I251" s="850">
        <v>0</v>
      </c>
      <c r="J251" s="880">
        <v>0</v>
      </c>
      <c r="K251" s="851">
        <f t="shared" si="478"/>
      </c>
      <c r="L251" s="852">
        <f t="shared" si="630"/>
      </c>
      <c r="M251" s="853">
        <f t="shared" si="381"/>
      </c>
      <c r="N251" s="854">
        <v>1</v>
      </c>
      <c r="O251" s="853">
        <f t="shared" si="319"/>
      </c>
      <c r="P251" s="853">
        <f t="shared" si="171"/>
      </c>
      <c r="Q251" s="853">
        <f t="shared" si="72"/>
      </c>
      <c r="R251" s="853">
        <f t="shared" si="9"/>
      </c>
      <c r="S251" s="855">
        <f t="shared" si="992"/>
      </c>
      <c r="T251" s="855">
        <f t="shared" si="930"/>
      </c>
      <c r="U251" s="855">
        <f t="shared" si="747"/>
      </c>
      <c r="V251" s="855">
        <f t="shared" si="412"/>
      </c>
      <c r="W251" s="856">
        <f t="shared" si="350"/>
      </c>
      <c r="X251" s="857">
        <v>0.0065</v>
      </c>
      <c r="Y251" s="858">
        <v>50</v>
      </c>
      <c r="Z251" s="853">
        <f t="shared" si="288"/>
      </c>
      <c r="AA251" s="860">
        <v>20467</v>
      </c>
      <c r="AB251" s="860">
        <v>296</v>
      </c>
      <c r="AC251" s="860">
        <v>46</v>
      </c>
      <c r="AD251" s="860">
        <v>326</v>
      </c>
      <c r="AE251" s="860">
        <v>22</v>
      </c>
      <c r="AF251" s="860">
        <v>1</v>
      </c>
      <c r="AG251" s="860">
        <v>0</v>
      </c>
      <c r="AH251" s="860">
        <v>12</v>
      </c>
      <c r="AI251" s="853">
        <f t="shared" si="103"/>
      </c>
      <c r="AJ251" s="853">
        <f t="shared" si="41"/>
      </c>
      <c r="AK251" s="861" t="s">
        <v>524</v>
      </c>
      <c r="AL251" s="862" t="s">
        <v>530</v>
      </c>
      <c r="AM251" s="862">
        <v>17</v>
      </c>
    </row>
    <row r="252">
      <c r="A252" s="845"/>
      <c r="B252" s="893" t="s">
        <v>534</v>
      </c>
      <c r="C252" s="875" t="s">
        <v>541</v>
      </c>
      <c r="D252" s="864">
        <f t="shared" si="813"/>
      </c>
      <c r="E252" s="896">
        <v>1086.93</v>
      </c>
      <c r="F252" s="894">
        <v>2747.67</v>
      </c>
      <c r="G252" s="851">
        <v>6</v>
      </c>
      <c r="H252" s="880">
        <v>12051.720000000001</v>
      </c>
      <c r="I252" s="850">
        <v>0</v>
      </c>
      <c r="J252" s="880">
        <v>0</v>
      </c>
      <c r="K252" s="851">
        <f t="shared" si="478"/>
      </c>
      <c r="L252" s="852">
        <f t="shared" si="630"/>
      </c>
      <c r="M252" s="853">
        <f t="shared" si="381"/>
      </c>
      <c r="N252" s="854">
        <v>6</v>
      </c>
      <c r="O252" s="853">
        <f t="shared" si="319"/>
      </c>
      <c r="P252" s="853">
        <f t="shared" si="171"/>
      </c>
      <c r="Q252" s="853">
        <f t="shared" si="72"/>
      </c>
      <c r="R252" s="853">
        <f t="shared" si="9"/>
      </c>
      <c r="S252" s="855">
        <f t="shared" si="992"/>
      </c>
      <c r="T252" s="855">
        <f t="shared" si="930"/>
      </c>
      <c r="U252" s="855">
        <f t="shared" si="747"/>
      </c>
      <c r="V252" s="855">
        <f t="shared" si="412"/>
      </c>
      <c r="W252" s="856">
        <f t="shared" si="350"/>
      </c>
      <c r="X252" s="857">
        <v>0.0169</v>
      </c>
      <c r="Y252" s="858">
        <v>51</v>
      </c>
      <c r="Z252" s="853">
        <f t="shared" si="288"/>
      </c>
      <c r="AA252" s="860">
        <v>39819</v>
      </c>
      <c r="AB252" s="860">
        <v>469</v>
      </c>
      <c r="AC252" s="860">
        <v>121</v>
      </c>
      <c r="AD252" s="860">
        <v>453</v>
      </c>
      <c r="AE252" s="860">
        <v>101</v>
      </c>
      <c r="AF252" s="860">
        <v>9</v>
      </c>
      <c r="AG252" s="860">
        <v>0</v>
      </c>
      <c r="AH252" s="860">
        <v>32</v>
      </c>
      <c r="AI252" s="853">
        <f t="shared" si="103"/>
      </c>
      <c r="AJ252" s="853">
        <f t="shared" si="41"/>
      </c>
      <c r="AK252" s="861" t="s">
        <v>524</v>
      </c>
      <c r="AL252" s="862" t="s">
        <v>530</v>
      </c>
      <c r="AM252" s="862">
        <v>34</v>
      </c>
    </row>
    <row r="253">
      <c r="A253" s="845"/>
      <c r="B253" s="893" t="s">
        <v>534</v>
      </c>
      <c r="C253" s="875" t="s">
        <v>542</v>
      </c>
      <c r="D253" s="864">
        <f t="shared" si="813"/>
      </c>
      <c r="E253" s="894">
        <v>1115.95</v>
      </c>
      <c r="F253" s="894">
        <v>3019.45</v>
      </c>
      <c r="G253" s="850">
        <v>3</v>
      </c>
      <c r="H253" s="880">
        <v>7091.369999999995</v>
      </c>
      <c r="I253" s="850">
        <v>0</v>
      </c>
      <c r="J253" s="880">
        <v>0</v>
      </c>
      <c r="K253" s="851">
        <f t="shared" si="478"/>
      </c>
      <c r="L253" s="852">
        <f t="shared" si="630"/>
      </c>
      <c r="M253" s="853">
        <f t="shared" si="381"/>
      </c>
      <c r="N253" s="854">
        <v>2</v>
      </c>
      <c r="O253" s="853">
        <f t="shared" si="319"/>
      </c>
      <c r="P253" s="853">
        <f t="shared" si="171"/>
      </c>
      <c r="Q253" s="853">
        <f t="shared" si="72"/>
      </c>
      <c r="R253" s="853">
        <f t="shared" si="9"/>
      </c>
      <c r="S253" s="855">
        <f t="shared" si="992"/>
      </c>
      <c r="T253" s="855">
        <f t="shared" si="930"/>
      </c>
      <c r="U253" s="855">
        <f t="shared" si="747"/>
      </c>
      <c r="V253" s="855">
        <f t="shared" si="412"/>
      </c>
      <c r="W253" s="856">
        <f t="shared" si="350"/>
      </c>
      <c r="X253" s="857">
        <v>0.0169</v>
      </c>
      <c r="Y253" s="858">
        <v>52</v>
      </c>
      <c r="Z253" s="853">
        <f t="shared" si="288"/>
      </c>
      <c r="AA253" s="860">
        <v>40566</v>
      </c>
      <c r="AB253" s="860">
        <v>461</v>
      </c>
      <c r="AC253" s="860">
        <v>118</v>
      </c>
      <c r="AD253" s="860">
        <v>485</v>
      </c>
      <c r="AE253" s="860">
        <v>53</v>
      </c>
      <c r="AF253" s="860">
        <v>3</v>
      </c>
      <c r="AG253" s="860">
        <v>4</v>
      </c>
      <c r="AH253" s="860">
        <v>37</v>
      </c>
      <c r="AI253" s="853">
        <f t="shared" si="103"/>
      </c>
      <c r="AJ253" s="853">
        <f t="shared" si="41"/>
      </c>
      <c r="AK253" s="861" t="s">
        <v>524</v>
      </c>
      <c r="AL253" s="862" t="s">
        <v>530</v>
      </c>
      <c r="AM253" s="862">
        <v>36</v>
      </c>
    </row>
    <row customHeight="true" ht="19.55782312925172" r="254">
      <c r="A254" s="845"/>
      <c r="B254" s="866" t="s">
        <v>527</v>
      </c>
      <c r="C254" s="866"/>
      <c r="D254" s="867">
        <f>SUM(D249:D253)</f>
      </c>
      <c r="E254" s="867">
        <f>SUM(E249:E253)</f>
      </c>
      <c r="F254" s="867">
        <f>SUM(F249:F253)</f>
      </c>
      <c r="G254" s="889">
        <f>SUM(G249:G253)</f>
      </c>
      <c r="H254" s="890">
        <f>SUM(H249:H253)</f>
      </c>
      <c r="I254" s="889">
        <f>SUM(I249:I253)</f>
      </c>
      <c r="J254" s="890">
        <f>SUM(J249:J253)</f>
      </c>
      <c r="K254" s="912">
        <f>SUM(K249:K253)</f>
      </c>
      <c r="L254" s="867">
        <f>SUM(L249:L253)</f>
      </c>
      <c r="M254" s="868">
        <f t="shared" si="381"/>
      </c>
      <c r="N254" s="889">
        <f>SUM(N249:N253)</f>
      </c>
      <c r="O254" s="868">
        <f t="shared" si="319"/>
      </c>
      <c r="P254" s="868">
        <f>D254/N254</f>
      </c>
      <c r="Q254" s="868">
        <f t="shared" si="72"/>
      </c>
      <c r="R254" s="868">
        <f t="shared" si="9"/>
      </c>
      <c r="S254" s="869">
        <f t="shared" si="992"/>
      </c>
      <c r="T254" s="869">
        <f t="shared" si="930"/>
      </c>
      <c r="U254" s="869">
        <f t="shared" si="747"/>
      </c>
      <c r="V254" s="869">
        <f t="shared" si="412"/>
      </c>
      <c r="W254" s="870">
        <f t="shared" si="350"/>
      </c>
      <c r="X254" s="869">
        <f>AVERAGE(X249:X253)</f>
      </c>
      <c r="Y254" s="871">
        <f>AVERAGE(Y249:Y253)</f>
      </c>
      <c r="Z254" s="871">
        <f t="shared" si="288"/>
      </c>
      <c r="AA254" s="872">
        <f>SUM(AA249:AA253)</f>
      </c>
      <c r="AB254" s="872">
        <f>SUM(AB249:AB253)</f>
      </c>
      <c r="AC254" s="872">
        <f>SUM(AC249:AC253)</f>
      </c>
      <c r="AD254" s="872">
        <f>SUM(AD249:AD253)</f>
      </c>
      <c r="AE254" s="872">
        <f>SUM(AE249:AE253)</f>
      </c>
      <c r="AF254" s="872">
        <f>SUM(AF249:AF253)</f>
      </c>
      <c r="AG254" s="872">
        <f>SUM(AG249:AG253)</f>
      </c>
      <c r="AH254" s="872">
        <f>SUM(AH249:AH253)</f>
      </c>
      <c r="AI254" s="868">
        <f t="shared" si="103"/>
      </c>
      <c r="AJ254" s="873">
        <f t="shared" si="41"/>
      </c>
      <c r="AK254" s="874"/>
      <c r="AL254" s="874"/>
      <c r="AM254" s="872">
        <f>SUM(AM249:AM253)</f>
      </c>
    </row>
    <row r="255">
      <c r="A255" s="845"/>
      <c r="B255" s="893" t="s">
        <v>550</v>
      </c>
      <c r="C255" s="875" t="s">
        <v>544</v>
      </c>
      <c r="D255" s="864">
        <f t="shared" ref="D255:D259" si="814">E255+F255</f>
      </c>
      <c r="E255" s="894">
        <v>1095.0300000000002</v>
      </c>
      <c r="F255" s="894">
        <v>2478.9</v>
      </c>
      <c r="G255" s="851">
        <v>1</v>
      </c>
      <c r="H255" s="852">
        <v>1813.320000000007</v>
      </c>
      <c r="I255" s="851">
        <v>1</v>
      </c>
      <c r="J255" s="852">
        <v>5096.52</v>
      </c>
      <c r="K255" s="851">
        <f t="shared" ref="K255:K259" si="479">G255+I255</f>
      </c>
      <c r="L255" s="852">
        <f t="shared" ref="L255:L259" si="631">H255+J255</f>
      </c>
      <c r="M255" s="853">
        <f t="shared" si="381"/>
      </c>
      <c r="N255" s="854">
        <v>2</v>
      </c>
      <c r="O255" s="853">
        <f t="shared" si="319"/>
      </c>
      <c r="P255" s="853">
        <f t="shared" ref="P255:P259" si="172">D255/K255</f>
      </c>
      <c r="Q255" s="853">
        <f t="shared" si="72"/>
      </c>
      <c r="R255" s="853">
        <f t="shared" si="9"/>
      </c>
      <c r="S255" s="855">
        <f t="shared" si="992"/>
      </c>
      <c r="T255" s="855">
        <f t="shared" si="930"/>
      </c>
      <c r="U255" s="855">
        <f t="shared" si="747"/>
      </c>
      <c r="V255" s="855">
        <f t="shared" si="412"/>
      </c>
      <c r="W255" s="856">
        <f t="shared" si="350"/>
      </c>
      <c r="X255" s="857">
        <v>0.0219</v>
      </c>
      <c r="Y255" s="858">
        <v>53</v>
      </c>
      <c r="Z255" s="853">
        <f t="shared" si="288"/>
      </c>
      <c r="AA255" s="860">
        <v>42899</v>
      </c>
      <c r="AB255" s="860">
        <v>475</v>
      </c>
      <c r="AC255" s="860">
        <v>159</v>
      </c>
      <c r="AD255" s="860">
        <v>508</v>
      </c>
      <c r="AE255" s="860">
        <v>55</v>
      </c>
      <c r="AF255" s="860">
        <v>10</v>
      </c>
      <c r="AG255" s="860">
        <v>0</v>
      </c>
      <c r="AH255" s="860">
        <v>27</v>
      </c>
      <c r="AI255" s="853">
        <f t="shared" si="103"/>
      </c>
      <c r="AJ255" s="853">
        <f t="shared" si="41"/>
      </c>
      <c r="AK255" s="861" t="s">
        <v>545</v>
      </c>
      <c r="AL255" s="862" t="s">
        <v>525</v>
      </c>
      <c r="AM255" s="862">
        <v>16</v>
      </c>
    </row>
    <row r="256">
      <c r="A256" s="845"/>
      <c r="B256" s="893" t="s">
        <v>550</v>
      </c>
      <c r="C256" s="875" t="s">
        <v>546</v>
      </c>
      <c r="D256" s="864">
        <f t="shared" si="814"/>
      </c>
      <c r="E256" s="849">
        <v>985.74</v>
      </c>
      <c r="F256" s="865">
        <v>1498.41</v>
      </c>
      <c r="G256" s="850">
        <v>5</v>
      </c>
      <c r="H256" s="880">
        <v>10346.130000000005</v>
      </c>
      <c r="I256" s="850">
        <v>0</v>
      </c>
      <c r="J256" s="880">
        <v>0</v>
      </c>
      <c r="K256" s="851">
        <f t="shared" si="479"/>
      </c>
      <c r="L256" s="852">
        <f t="shared" si="631"/>
      </c>
      <c r="M256" s="853">
        <f t="shared" si="381"/>
      </c>
      <c r="N256" s="854">
        <v>3</v>
      </c>
      <c r="O256" s="853">
        <f t="shared" si="319"/>
      </c>
      <c r="P256" s="853">
        <f t="shared" si="172"/>
      </c>
      <c r="Q256" s="853">
        <f t="shared" si="72"/>
      </c>
      <c r="R256" s="853">
        <f t="shared" si="9"/>
      </c>
      <c r="S256" s="855">
        <f t="shared" si="992"/>
      </c>
      <c r="T256" s="855">
        <f t="shared" si="930"/>
      </c>
      <c r="U256" s="855">
        <f t="shared" si="747"/>
      </c>
      <c r="V256" s="855">
        <f t="shared" si="412"/>
      </c>
      <c r="W256" s="856">
        <f t="shared" si="350"/>
      </c>
      <c r="X256" s="857">
        <v>0.0105</v>
      </c>
      <c r="Y256" s="858">
        <v>54</v>
      </c>
      <c r="Z256" s="853">
        <f t="shared" si="288"/>
      </c>
      <c r="AA256" s="860">
        <v>24114</v>
      </c>
      <c r="AB256" s="860">
        <v>223</v>
      </c>
      <c r="AC256" s="860">
        <v>73</v>
      </c>
      <c r="AD256" s="860">
        <v>222</v>
      </c>
      <c r="AE256" s="860">
        <v>45</v>
      </c>
      <c r="AF256" s="860">
        <v>2</v>
      </c>
      <c r="AG256" s="860">
        <v>0</v>
      </c>
      <c r="AH256" s="860">
        <v>20</v>
      </c>
      <c r="AI256" s="853">
        <f t="shared" si="103"/>
      </c>
      <c r="AJ256" s="853">
        <f t="shared" si="41"/>
      </c>
      <c r="AK256" s="861" t="s">
        <v>545</v>
      </c>
      <c r="AL256" s="862" t="s">
        <v>525</v>
      </c>
      <c r="AM256" s="862">
        <v>15</v>
      </c>
    </row>
    <row r="257">
      <c r="A257" s="845"/>
      <c r="B257" s="893" t="s">
        <v>550</v>
      </c>
      <c r="C257" s="875" t="s">
        <v>547</v>
      </c>
      <c r="D257" s="864">
        <f t="shared" si="814"/>
      </c>
      <c r="E257" s="865">
        <v>1064.24</v>
      </c>
      <c r="F257" s="849">
        <v>2519.39</v>
      </c>
      <c r="G257" s="850">
        <v>3</v>
      </c>
      <c r="H257" s="852">
        <v>8204.630000000005</v>
      </c>
      <c r="I257" s="850">
        <v>0</v>
      </c>
      <c r="J257" s="880">
        <v>0</v>
      </c>
      <c r="K257" s="851">
        <f t="shared" si="479"/>
      </c>
      <c r="L257" s="852">
        <f t="shared" si="631"/>
      </c>
      <c r="M257" s="853">
        <f t="shared" si="381"/>
      </c>
      <c r="N257" s="854">
        <v>1</v>
      </c>
      <c r="O257" s="853">
        <f t="shared" si="319"/>
      </c>
      <c r="P257" s="853">
        <f t="shared" si="172"/>
      </c>
      <c r="Q257" s="853">
        <f t="shared" si="72"/>
      </c>
      <c r="R257" s="853">
        <f t="shared" si="9"/>
      </c>
      <c r="S257" s="855">
        <f t="shared" si="992"/>
      </c>
      <c r="T257" s="855">
        <f t="shared" si="930"/>
      </c>
      <c r="U257" s="855">
        <f t="shared" si="747"/>
      </c>
      <c r="V257" s="855">
        <f t="shared" si="412"/>
      </c>
      <c r="W257" s="856">
        <f t="shared" si="350"/>
      </c>
      <c r="X257" s="857">
        <v>0.0132</v>
      </c>
      <c r="Y257" s="858">
        <v>54</v>
      </c>
      <c r="Z257" s="853">
        <f t="shared" si="288"/>
      </c>
      <c r="AA257" s="860">
        <v>31721</v>
      </c>
      <c r="AB257" s="860">
        <v>492</v>
      </c>
      <c r="AC257" s="860">
        <v>99</v>
      </c>
      <c r="AD257" s="860">
        <v>496</v>
      </c>
      <c r="AE257" s="860">
        <v>19</v>
      </c>
      <c r="AF257" s="860">
        <v>8</v>
      </c>
      <c r="AG257" s="860">
        <v>2</v>
      </c>
      <c r="AH257" s="860">
        <v>19</v>
      </c>
      <c r="AI257" s="853">
        <f t="shared" si="103"/>
      </c>
      <c r="AJ257" s="853">
        <f t="shared" si="41"/>
      </c>
      <c r="AK257" s="861" t="s">
        <v>545</v>
      </c>
      <c r="AL257" s="862" t="s">
        <v>525</v>
      </c>
      <c r="AM257" s="862">
        <v>20</v>
      </c>
    </row>
    <row r="258">
      <c r="A258" s="845"/>
      <c r="B258" s="893" t="s">
        <v>550</v>
      </c>
      <c r="C258" s="875" t="s">
        <v>548</v>
      </c>
      <c r="D258" s="864">
        <f t="shared" si="814"/>
      </c>
      <c r="E258" s="865">
        <v>985.5</v>
      </c>
      <c r="F258" s="849">
        <v>2007.92</v>
      </c>
      <c r="G258" s="851">
        <v>2</v>
      </c>
      <c r="H258" s="852">
        <v>5102.959999999992</v>
      </c>
      <c r="I258" s="851">
        <v>0</v>
      </c>
      <c r="J258" s="852">
        <v>0</v>
      </c>
      <c r="K258" s="851">
        <f t="shared" si="479"/>
      </c>
      <c r="L258" s="852">
        <f t="shared" si="631"/>
      </c>
      <c r="M258" s="853">
        <f t="shared" si="381"/>
      </c>
      <c r="N258" s="854">
        <v>2</v>
      </c>
      <c r="O258" s="853">
        <f t="shared" si="319"/>
      </c>
      <c r="P258" s="853">
        <f t="shared" si="172"/>
      </c>
      <c r="Q258" s="853">
        <f t="shared" si="72"/>
      </c>
      <c r="R258" s="853">
        <f t="shared" si="9"/>
      </c>
      <c r="S258" s="855">
        <f t="shared" si="992"/>
      </c>
      <c r="T258" s="855">
        <f t="shared" si="930"/>
      </c>
      <c r="U258" s="855">
        <f t="shared" si="747"/>
      </c>
      <c r="V258" s="855">
        <f t="shared" si="412"/>
      </c>
      <c r="W258" s="856">
        <f t="shared" si="350"/>
      </c>
      <c r="X258" s="857">
        <v>0.0156</v>
      </c>
      <c r="Y258" s="858">
        <v>55</v>
      </c>
      <c r="Z258" s="853">
        <f t="shared" si="288"/>
      </c>
      <c r="AA258" s="860">
        <v>24346</v>
      </c>
      <c r="AB258" s="860">
        <v>331</v>
      </c>
      <c r="AC258" s="860">
        <v>73</v>
      </c>
      <c r="AD258" s="860">
        <v>348</v>
      </c>
      <c r="AE258" s="860">
        <v>82</v>
      </c>
      <c r="AF258" s="860">
        <v>7</v>
      </c>
      <c r="AG258" s="860">
        <v>0</v>
      </c>
      <c r="AH258" s="860">
        <v>20</v>
      </c>
      <c r="AI258" s="853">
        <f t="shared" si="103"/>
      </c>
      <c r="AJ258" s="853">
        <f t="shared" si="41"/>
      </c>
      <c r="AK258" s="861" t="s">
        <v>545</v>
      </c>
      <c r="AL258" s="862" t="s">
        <v>525</v>
      </c>
      <c r="AM258" s="862">
        <v>17</v>
      </c>
    </row>
    <row r="259">
      <c r="A259" s="845"/>
      <c r="B259" s="893" t="s">
        <v>550</v>
      </c>
      <c r="C259" s="875" t="s">
        <v>549</v>
      </c>
      <c r="D259" s="864">
        <f t="shared" si="814"/>
      </c>
      <c r="E259" s="865">
        <v>1022.99</v>
      </c>
      <c r="F259" s="849">
        <v>3197.38</v>
      </c>
      <c r="G259" s="851">
        <v>8</v>
      </c>
      <c r="H259" s="852">
        <v>18880.309999999998</v>
      </c>
      <c r="I259" s="850">
        <v>0</v>
      </c>
      <c r="J259" s="880">
        <v>0</v>
      </c>
      <c r="K259" s="851">
        <f t="shared" si="479"/>
      </c>
      <c r="L259" s="852">
        <f t="shared" si="631"/>
      </c>
      <c r="M259" s="853">
        <f t="shared" si="381"/>
      </c>
      <c r="N259" s="854">
        <v>7</v>
      </c>
      <c r="O259" s="853">
        <f t="shared" si="319"/>
      </c>
      <c r="P259" s="853">
        <f t="shared" si="172"/>
      </c>
      <c r="Q259" s="853">
        <f t="shared" si="72"/>
      </c>
      <c r="R259" s="853">
        <f t="shared" si="9"/>
      </c>
      <c r="S259" s="855">
        <f t="shared" si="992"/>
      </c>
      <c r="T259" s="855">
        <f t="shared" si="930"/>
      </c>
      <c r="U259" s="855">
        <f t="shared" si="747"/>
      </c>
      <c r="V259" s="855">
        <f t="shared" si="412"/>
      </c>
      <c r="W259" s="856">
        <f t="shared" si="350"/>
      </c>
      <c r="X259" s="857">
        <v>0.0207</v>
      </c>
      <c r="Y259" s="858">
        <v>56</v>
      </c>
      <c r="Z259" s="853">
        <f t="shared" si="288"/>
      </c>
      <c r="AA259" s="860">
        <v>35387</v>
      </c>
      <c r="AB259" s="860">
        <v>439</v>
      </c>
      <c r="AC259" s="860">
        <v>134</v>
      </c>
      <c r="AD259" s="860">
        <v>452</v>
      </c>
      <c r="AE259" s="860">
        <v>67</v>
      </c>
      <c r="AF259" s="860">
        <v>8</v>
      </c>
      <c r="AG259" s="860">
        <v>4</v>
      </c>
      <c r="AH259" s="860">
        <v>36</v>
      </c>
      <c r="AI259" s="853">
        <f t="shared" si="103"/>
      </c>
      <c r="AJ259" s="853">
        <f t="shared" si="41"/>
      </c>
      <c r="AK259" s="861" t="s">
        <v>545</v>
      </c>
      <c r="AL259" s="862" t="s">
        <v>525</v>
      </c>
      <c r="AM259" s="862">
        <v>28</v>
      </c>
    </row>
    <row r="260">
      <c r="A260" s="845"/>
      <c r="B260" s="866" t="s">
        <v>527</v>
      </c>
      <c r="C260" s="866"/>
      <c r="D260" s="867">
        <f>SUM(D255:D259)</f>
      </c>
      <c r="E260" s="867">
        <f>SUM(E255:E259)</f>
      </c>
      <c r="F260" s="867">
        <f>SUM(F255:F259)</f>
      </c>
      <c r="G260" s="889">
        <f>SUM(G255:G259)</f>
      </c>
      <c r="H260" s="890">
        <f>SUM(H255:H259)</f>
      </c>
      <c r="I260" s="889">
        <f>SUM(I255:I259)</f>
      </c>
      <c r="J260" s="890">
        <f>SUM(J255:J259)</f>
      </c>
      <c r="K260" s="912">
        <f>SUM(K255:K259)</f>
      </c>
      <c r="L260" s="867">
        <f>SUM(L255:L259)</f>
      </c>
      <c r="M260" s="868">
        <f t="shared" si="381"/>
      </c>
      <c r="N260" s="889">
        <f>SUM(N255:N259)</f>
      </c>
      <c r="O260" s="868">
        <f t="shared" si="319"/>
      </c>
      <c r="P260" s="868">
        <f>D260/N260</f>
      </c>
      <c r="Q260" s="868">
        <f t="shared" si="72"/>
      </c>
      <c r="R260" s="868">
        <f t="shared" si="9"/>
      </c>
      <c r="S260" s="869">
        <f t="shared" si="992"/>
      </c>
      <c r="T260" s="869">
        <f t="shared" si="930"/>
      </c>
      <c r="U260" s="869">
        <f t="shared" si="747"/>
      </c>
      <c r="V260" s="869">
        <f t="shared" si="412"/>
      </c>
      <c r="W260" s="870">
        <f t="shared" si="350"/>
      </c>
      <c r="X260" s="869">
        <f>AVERAGE(X255:X259)</f>
      </c>
      <c r="Y260" s="871">
        <f>AVERAGE(Y255:Y259)</f>
      </c>
      <c r="Z260" s="871">
        <f t="shared" si="288"/>
      </c>
      <c r="AA260" s="872">
        <f>SUM(AA255:AA259)</f>
      </c>
      <c r="AB260" s="872">
        <f>SUM(AB255:AB259)</f>
      </c>
      <c r="AC260" s="872">
        <f>SUM(AC255:AC259)</f>
      </c>
      <c r="AD260" s="872">
        <f>SUM(AD255:AD259)</f>
      </c>
      <c r="AE260" s="872">
        <f>SUM(AE255:AE259)</f>
      </c>
      <c r="AF260" s="872">
        <f>SUM(AF255:AF259)</f>
      </c>
      <c r="AG260" s="872">
        <f>SUM(AG255:AG259)</f>
      </c>
      <c r="AH260" s="872">
        <f>SUM(AH255:AH259)</f>
      </c>
      <c r="AI260" s="868">
        <f t="shared" si="103"/>
      </c>
      <c r="AJ260" s="873">
        <f t="shared" si="41"/>
      </c>
      <c r="AK260" s="874"/>
      <c r="AL260" s="874"/>
      <c r="AM260" s="872">
        <f>SUM(AM255:AM259)</f>
      </c>
    </row>
    <row r="261">
      <c r="A261" s="845"/>
      <c r="B261" s="893" t="s">
        <v>543</v>
      </c>
      <c r="C261" s="875" t="s">
        <v>551</v>
      </c>
      <c r="D261" s="864">
        <f t="shared" ref="D261:D263" si="815">E261+F261</f>
      </c>
      <c r="E261" s="849">
        <v>924.09</v>
      </c>
      <c r="F261" s="849">
        <v>2088.82</v>
      </c>
      <c r="G261" s="851">
        <v>1</v>
      </c>
      <c r="H261" s="880">
        <v>3108.109999999986</v>
      </c>
      <c r="I261" s="850">
        <v>0</v>
      </c>
      <c r="J261" s="880">
        <v>0</v>
      </c>
      <c r="K261" s="851">
        <f t="shared" ref="K261:K263" si="480">G261+I261</f>
      </c>
      <c r="L261" s="852">
        <f t="shared" ref="L261:L263" si="632">H261+J261</f>
      </c>
      <c r="M261" s="853">
        <f t="shared" si="381"/>
      </c>
      <c r="N261" s="854">
        <v>1</v>
      </c>
      <c r="O261" s="853">
        <f t="shared" si="319"/>
      </c>
      <c r="P261" s="853">
        <f t="shared" ref="P261:P263" si="173">D261/K261</f>
      </c>
      <c r="Q261" s="853">
        <f t="shared" si="72"/>
      </c>
      <c r="R261" s="853">
        <f t="shared" si="9"/>
      </c>
      <c r="S261" s="855">
        <f t="shared" si="992"/>
      </c>
      <c r="T261" s="855">
        <f t="shared" si="930"/>
      </c>
      <c r="U261" s="855">
        <f t="shared" si="747"/>
      </c>
      <c r="V261" s="855">
        <f t="shared" si="412"/>
      </c>
      <c r="W261" s="856">
        <f t="shared" si="350"/>
      </c>
      <c r="X261" s="857">
        <v>0.021</v>
      </c>
      <c r="Y261" s="858">
        <v>57</v>
      </c>
      <c r="Z261" s="853">
        <f t="shared" si="288"/>
      </c>
      <c r="AA261" s="860">
        <v>33187</v>
      </c>
      <c r="AB261" s="860">
        <v>433</v>
      </c>
      <c r="AC261" s="860">
        <v>129</v>
      </c>
      <c r="AD261" s="860">
        <v>449</v>
      </c>
      <c r="AE261" s="860">
        <v>52</v>
      </c>
      <c r="AF261" s="860">
        <v>5</v>
      </c>
      <c r="AG261" s="860">
        <v>1</v>
      </c>
      <c r="AH261" s="860">
        <v>38</v>
      </c>
      <c r="AI261" s="853">
        <f t="shared" si="103"/>
      </c>
      <c r="AJ261" s="853">
        <f t="shared" si="41"/>
      </c>
      <c r="AK261" s="861" t="s">
        <v>545</v>
      </c>
      <c r="AL261" s="862" t="s">
        <v>525</v>
      </c>
      <c r="AM261" s="862">
        <v>23</v>
      </c>
    </row>
    <row r="262">
      <c r="A262" s="845"/>
      <c r="B262" s="893" t="s">
        <v>543</v>
      </c>
      <c r="C262" s="875" t="s">
        <v>552</v>
      </c>
      <c r="D262" s="864">
        <f t="shared" si="815"/>
      </c>
      <c r="E262" s="865">
        <v>1007.47</v>
      </c>
      <c r="F262" s="849">
        <v>1787.97</v>
      </c>
      <c r="G262" s="850">
        <v>4</v>
      </c>
      <c r="H262" s="852">
        <v>11845.5</v>
      </c>
      <c r="I262" s="850">
        <v>0</v>
      </c>
      <c r="J262" s="880">
        <v>0</v>
      </c>
      <c r="K262" s="851">
        <f t="shared" si="480"/>
      </c>
      <c r="L262" s="852">
        <f t="shared" si="632"/>
      </c>
      <c r="M262" s="853">
        <f t="shared" si="381"/>
      </c>
      <c r="N262" s="854">
        <v>4</v>
      </c>
      <c r="O262" s="853">
        <f t="shared" si="319"/>
      </c>
      <c r="P262" s="853">
        <f t="shared" si="173"/>
      </c>
      <c r="Q262" s="853">
        <f t="shared" si="72"/>
      </c>
      <c r="R262" s="853">
        <f t="shared" si="9"/>
      </c>
      <c r="S262" s="855">
        <f t="shared" si="992"/>
      </c>
      <c r="T262" s="855">
        <f t="shared" si="930"/>
      </c>
      <c r="U262" s="855">
        <f t="shared" si="747"/>
      </c>
      <c r="V262" s="855">
        <f t="shared" si="412"/>
      </c>
      <c r="W262" s="856">
        <f t="shared" si="350"/>
      </c>
      <c r="X262" s="857">
        <v>0.0124</v>
      </c>
      <c r="Y262" s="858">
        <v>57</v>
      </c>
      <c r="Z262" s="853">
        <f t="shared" si="288"/>
      </c>
      <c r="AA262" s="860">
        <v>31188</v>
      </c>
      <c r="AB262" s="860">
        <v>444</v>
      </c>
      <c r="AC262" s="860">
        <v>97</v>
      </c>
      <c r="AD262" s="860">
        <v>478</v>
      </c>
      <c r="AE262" s="860">
        <v>38</v>
      </c>
      <c r="AF262" s="860">
        <v>2</v>
      </c>
      <c r="AG262" s="860">
        <v>0</v>
      </c>
      <c r="AH262" s="860">
        <v>20</v>
      </c>
      <c r="AI262" s="853">
        <f t="shared" si="103"/>
      </c>
      <c r="AJ262" s="853">
        <f t="shared" si="41"/>
      </c>
      <c r="AK262" s="861" t="s">
        <v>545</v>
      </c>
      <c r="AL262" s="862" t="s">
        <v>525</v>
      </c>
      <c r="AM262" s="862">
        <v>20</v>
      </c>
    </row>
    <row r="263">
      <c r="A263" s="845"/>
      <c r="B263" s="893" t="s">
        <v>543</v>
      </c>
      <c r="C263" s="875" t="s">
        <v>553</v>
      </c>
      <c r="D263" s="864">
        <f t="shared" si="815"/>
      </c>
      <c r="E263" s="865">
        <v>893.6</v>
      </c>
      <c r="F263" s="849">
        <v>1580.86</v>
      </c>
      <c r="G263" s="850">
        <v>3</v>
      </c>
      <c r="H263" s="852">
        <v>5418.280000000028</v>
      </c>
      <c r="I263" s="850">
        <v>0</v>
      </c>
      <c r="J263" s="880">
        <v>0</v>
      </c>
      <c r="K263" s="851">
        <f t="shared" si="480"/>
      </c>
      <c r="L263" s="852">
        <f t="shared" si="632"/>
      </c>
      <c r="M263" s="853">
        <f t="shared" si="381"/>
      </c>
      <c r="N263" s="854">
        <v>1</v>
      </c>
      <c r="O263" s="853">
        <f t="shared" si="319"/>
      </c>
      <c r="P263" s="853">
        <f t="shared" si="173"/>
      </c>
      <c r="Q263" s="853">
        <f t="shared" si="72"/>
      </c>
      <c r="R263" s="853">
        <f t="shared" si="9"/>
      </c>
      <c r="S263" s="855">
        <f t="shared" si="992"/>
      </c>
      <c r="T263" s="855">
        <f t="shared" si="930"/>
      </c>
      <c r="U263" s="855">
        <f t="shared" si="747"/>
      </c>
      <c r="V263" s="855">
        <f t="shared" si="412"/>
      </c>
      <c r="W263" s="856">
        <f t="shared" si="350"/>
      </c>
      <c r="X263" s="857">
        <v>0.0089</v>
      </c>
      <c r="Y263" s="858">
        <v>58</v>
      </c>
      <c r="Z263" s="853">
        <f t="shared" si="288"/>
      </c>
      <c r="AA263" s="860">
        <v>29737</v>
      </c>
      <c r="AB263" s="860">
        <v>554</v>
      </c>
      <c r="AC263" s="860">
        <v>90</v>
      </c>
      <c r="AD263" s="860">
        <v>596</v>
      </c>
      <c r="AE263" s="860">
        <v>45</v>
      </c>
      <c r="AF263" s="860">
        <v>4</v>
      </c>
      <c r="AG263" s="860">
        <v>3</v>
      </c>
      <c r="AH263" s="860">
        <v>19</v>
      </c>
      <c r="AI263" s="853">
        <f t="shared" si="103"/>
      </c>
      <c r="AJ263" s="853">
        <f t="shared" si="41"/>
      </c>
      <c r="AK263" s="861" t="s">
        <v>545</v>
      </c>
      <c r="AL263" s="862" t="s">
        <v>525</v>
      </c>
      <c r="AM263" s="862">
        <v>16</v>
      </c>
    </row>
    <row r="264">
      <c r="A264" s="845"/>
      <c r="B264" s="866" t="s">
        <v>527</v>
      </c>
      <c r="C264" s="866"/>
      <c r="D264" s="867">
        <f>SUM(D261:D263)</f>
      </c>
      <c r="E264" s="897">
        <f>SUM(E261:E263)</f>
      </c>
      <c r="F264" s="897">
        <f>SUM(F261:F263)</f>
      </c>
      <c r="G264" s="889">
        <f>SUM(G261:G263)</f>
      </c>
      <c r="H264" s="890">
        <f>SUM(H261:H263)</f>
      </c>
      <c r="I264" s="889">
        <f>SUM(I261:I263)</f>
      </c>
      <c r="J264" s="890">
        <f>SUM(J261:J263)</f>
      </c>
      <c r="K264" s="891">
        <f>SUM(K261:K263)</f>
      </c>
      <c r="L264" s="897">
        <f>SUM(L261:L263)</f>
      </c>
      <c r="M264" s="868">
        <f t="shared" si="381"/>
      </c>
      <c r="N264" s="889">
        <f>SUM(N261:N263)</f>
      </c>
      <c r="O264" s="868">
        <f t="shared" si="319"/>
      </c>
      <c r="P264" s="868">
        <f t="shared" ref="P264:P265" si="961">D264/N264</f>
      </c>
      <c r="Q264" s="868">
        <f t="shared" si="72"/>
      </c>
      <c r="R264" s="868">
        <f t="shared" si="9"/>
      </c>
      <c r="S264" s="869">
        <f t="shared" si="992"/>
      </c>
      <c r="T264" s="869">
        <f t="shared" si="930"/>
      </c>
      <c r="U264" s="869">
        <f t="shared" si="747"/>
      </c>
      <c r="V264" s="869">
        <f t="shared" si="412"/>
      </c>
      <c r="W264" s="870">
        <f t="shared" si="350"/>
      </c>
      <c r="X264" s="869">
        <f>AVERAGE(X261:X263)</f>
      </c>
      <c r="Y264" s="871">
        <f>AVERAGE(Y261:Y263)</f>
      </c>
      <c r="Z264" s="871">
        <f t="shared" si="288"/>
      </c>
      <c r="AA264" s="872">
        <f>SUM(AA261:AA263)</f>
      </c>
      <c r="AB264" s="872">
        <f>SUM(AB261:AB263)</f>
      </c>
      <c r="AC264" s="872">
        <f>SUM(AC261:AC263)</f>
      </c>
      <c r="AD264" s="872">
        <f>SUM(AD261:AD263)</f>
      </c>
      <c r="AE264" s="872">
        <f>SUM(AE261:AE263)</f>
      </c>
      <c r="AF264" s="872">
        <f>SUM(AF261:AF263)</f>
      </c>
      <c r="AG264" s="872">
        <f>SUM(AG261:AG263)</f>
      </c>
      <c r="AH264" s="872">
        <f>SUM(AH261:AH263)</f>
      </c>
      <c r="AI264" s="868">
        <f t="shared" si="103"/>
      </c>
      <c r="AJ264" s="873">
        <f t="shared" si="41"/>
      </c>
      <c r="AK264" s="874"/>
      <c r="AL264" s="874"/>
      <c r="AM264" s="872">
        <f>SUM(AM261:AM263)</f>
      </c>
    </row>
    <row r="265">
      <c r="A265" s="845"/>
      <c r="B265" s="898" t="s">
        <v>539</v>
      </c>
      <c r="C265" s="898"/>
      <c r="D265" s="899">
        <f>D248+D242+D260+D254+D264</f>
      </c>
      <c r="E265" s="923">
        <f>E248+E242+E260+E254+E264</f>
      </c>
      <c r="F265" s="923">
        <f>F248+F242+F260+F254+F264</f>
      </c>
      <c r="G265" s="903">
        <f>G264+G260+G254+G248+G242</f>
      </c>
      <c r="H265" s="900">
        <f>H264+H260+H254+H248+H242</f>
      </c>
      <c r="I265" s="903">
        <f>I264+I260+I254+I248+I242</f>
      </c>
      <c r="J265" s="900">
        <f>J264+J260+J254+J248+J242</f>
      </c>
      <c r="K265" s="903">
        <f>K248+K242+K260+K254+K264</f>
      </c>
      <c r="L265" s="923">
        <f>L248+L242+L260+L254+L264</f>
      </c>
      <c r="M265" s="900">
        <f t="shared" si="381"/>
      </c>
      <c r="N265" s="903">
        <f>N264+N260+N254+N248+N242</f>
      </c>
      <c r="O265" s="900">
        <f t="shared" si="319"/>
      </c>
      <c r="P265" s="900">
        <f t="shared" si="961"/>
      </c>
      <c r="Q265" s="900">
        <f t="shared" si="72"/>
      </c>
      <c r="R265" s="900">
        <f t="shared" si="9"/>
      </c>
      <c r="S265" s="902">
        <f t="shared" si="992"/>
      </c>
      <c r="T265" s="902">
        <f t="shared" si="930"/>
      </c>
      <c r="U265" s="902">
        <f t="shared" si="747"/>
      </c>
      <c r="V265" s="902">
        <f t="shared" si="412"/>
      </c>
      <c r="W265" s="903">
        <f t="shared" si="350"/>
      </c>
      <c r="X265" s="900">
        <f>(X248+X242+X260+X254+X264)/5</f>
      </c>
      <c r="Y265" s="900">
        <f>(Y248+Y242+Y260+Y254+Y264)/5</f>
      </c>
      <c r="Z265" s="900">
        <f>(Z248+Z242+Z260+Z254+Z264)/5</f>
      </c>
      <c r="AA265" s="923">
        <f>AA248+AA242+AA260+AA254+AA264</f>
      </c>
      <c r="AB265" s="923">
        <f>AB248+AB242+AB260+AB254+AB264</f>
      </c>
      <c r="AC265" s="923">
        <f>AC248+AC242+AC260+AC254+AC264</f>
      </c>
      <c r="AD265" s="923">
        <f>AD248+AD242+AD260+AD254+AD264</f>
      </c>
      <c r="AE265" s="923">
        <f>AE248+AE242+AE260+AE254+AE264</f>
      </c>
      <c r="AF265" s="923">
        <f>AF248+AF242+AF260+AF254+AF264</f>
      </c>
      <c r="AG265" s="923">
        <f>AG248+AG242+AG260+AG254+AG264</f>
      </c>
      <c r="AH265" s="923">
        <f>AH248+AH242+AH260+AH254+AH264</f>
      </c>
      <c r="AI265" s="900">
        <f t="shared" si="103"/>
      </c>
      <c r="AJ265" s="904">
        <f t="shared" si="41"/>
      </c>
      <c r="AK265" s="898"/>
      <c r="AL265" s="898"/>
      <c r="AM265" s="923">
        <f>AM248+AM242+AM260+AM254+AM264</f>
      </c>
    </row>
    <row r="266">
      <c r="A266" s="832" t="s">
        <v>554</v>
      </c>
      <c r="B266" s="832" t="s">
        <v>480</v>
      </c>
      <c r="C266" s="832"/>
      <c r="D266" s="833" t="s">
        <v>481</v>
      </c>
      <c r="E266" s="833"/>
      <c r="F266" s="833"/>
      <c r="G266" s="833"/>
      <c r="H266" s="833"/>
      <c r="I266" s="833"/>
      <c r="J266" s="833"/>
      <c r="K266" s="833"/>
      <c r="L266" s="833"/>
      <c r="M266" s="833"/>
      <c r="N266" s="833"/>
      <c r="O266" s="833"/>
      <c r="P266" s="833"/>
      <c r="Q266" s="833"/>
      <c r="R266" s="834" t="s">
        <v>482</v>
      </c>
      <c r="S266" s="834"/>
      <c r="T266" s="834"/>
      <c r="U266" s="834"/>
      <c r="V266" s="834"/>
      <c r="W266" s="834"/>
      <c r="X266" s="834"/>
      <c r="Y266" s="834"/>
      <c r="Z266" s="834"/>
      <c r="AA266" s="834"/>
      <c r="AB266" s="834"/>
      <c r="AC266" s="834"/>
      <c r="AD266" s="834"/>
      <c r="AE266" s="834"/>
      <c r="AF266" s="834"/>
      <c r="AG266" s="834"/>
      <c r="AH266" s="834"/>
      <c r="AI266" s="834"/>
      <c r="AJ266" s="834"/>
      <c r="AK266" s="834"/>
      <c r="AL266" s="834"/>
      <c r="AM266" s="835"/>
    </row>
    <row r="267">
      <c r="A267" s="832"/>
      <c r="B267" s="832" t="s">
        <v>483</v>
      </c>
      <c r="C267" s="832" t="s">
        <v>484</v>
      </c>
      <c r="D267" s="836" t="s">
        <v>485</v>
      </c>
      <c r="E267" s="837" t="s">
        <v>486</v>
      </c>
      <c r="F267" s="837" t="s">
        <v>487</v>
      </c>
      <c r="G267" s="944" t="s">
        <v>488</v>
      </c>
      <c r="H267" s="944" t="s">
        <v>489</v>
      </c>
      <c r="I267" s="944" t="s">
        <v>490</v>
      </c>
      <c r="J267" s="944" t="s">
        <v>491</v>
      </c>
      <c r="K267" s="944" t="s">
        <v>492</v>
      </c>
      <c r="L267" s="945" t="s">
        <v>493</v>
      </c>
      <c r="M267" s="841" t="s">
        <v>494</v>
      </c>
      <c r="N267" s="944" t="s">
        <v>495</v>
      </c>
      <c r="O267" s="841" t="s">
        <v>496</v>
      </c>
      <c r="P267" s="841" t="s">
        <v>497</v>
      </c>
      <c r="Q267" s="841" t="s">
        <v>498</v>
      </c>
      <c r="R267" s="834" t="s">
        <v>499</v>
      </c>
      <c r="S267" s="842" t="s">
        <v>500</v>
      </c>
      <c r="T267" s="842" t="s">
        <v>501</v>
      </c>
      <c r="U267" s="842" t="s">
        <v>502</v>
      </c>
      <c r="V267" s="842" t="s">
        <v>503</v>
      </c>
      <c r="W267" s="843" t="s">
        <v>504</v>
      </c>
      <c r="X267" s="842" t="s">
        <v>505</v>
      </c>
      <c r="Y267" s="844" t="s">
        <v>506</v>
      </c>
      <c r="Z267" s="834" t="s">
        <v>507</v>
      </c>
      <c r="AA267" s="843" t="s">
        <v>508</v>
      </c>
      <c r="AB267" s="843" t="s">
        <v>509</v>
      </c>
      <c r="AC267" s="843" t="s">
        <v>510</v>
      </c>
      <c r="AD267" s="843" t="s">
        <v>511</v>
      </c>
      <c r="AE267" s="843" t="s">
        <v>512</v>
      </c>
      <c r="AF267" s="843" t="s">
        <v>513</v>
      </c>
      <c r="AG267" s="843" t="s">
        <v>514</v>
      </c>
      <c r="AH267" s="843" t="s">
        <v>515</v>
      </c>
      <c r="AI267" s="843" t="s">
        <v>516</v>
      </c>
      <c r="AJ267" s="834" t="s">
        <v>517</v>
      </c>
      <c r="AK267" s="835" t="s">
        <v>518</v>
      </c>
      <c r="AL267" s="835" t="s">
        <v>519</v>
      </c>
      <c r="AM267" s="835" t="s">
        <v>520</v>
      </c>
    </row>
    <row r="268">
      <c r="A268" s="946" t="s">
        <v>564</v>
      </c>
      <c r="B268" s="875" t="s">
        <v>543</v>
      </c>
      <c r="C268" s="876" t="s">
        <v>523</v>
      </c>
      <c r="D268" s="877">
        <f t="shared" ref="D268:D269" si="816">E268+F268</f>
      </c>
      <c r="E268" s="947">
        <v>639.52</v>
      </c>
      <c r="F268" s="849">
        <v>2012.23</v>
      </c>
      <c r="G268" s="850">
        <v>4</v>
      </c>
      <c r="H268" s="948">
        <v>8526.389999999985</v>
      </c>
      <c r="I268" s="949">
        <v>0</v>
      </c>
      <c r="J268" s="950">
        <v>0</v>
      </c>
      <c r="K268" s="850">
        <f t="shared" ref="K268:K269" si="481">G268+I268</f>
      </c>
      <c r="L268" s="951">
        <f t="shared" ref="L268:L269" si="633">H268+J268</f>
      </c>
      <c r="M268" s="853">
        <f t="shared" ref="M268:M293" si="382">L268/D268</f>
      </c>
      <c r="N268" s="856">
        <v>3</v>
      </c>
      <c r="O268" s="853">
        <f t="shared" ref="O268:O293" si="320">D268/K268</f>
      </c>
      <c r="P268" s="853">
        <f t="shared" ref="P268:P269" si="174">D268/K268</f>
      </c>
      <c r="Q268" s="853">
        <f t="shared" ref="Q268:Q293" si="73">L268/K268</f>
      </c>
      <c r="R268" s="853">
        <f t="shared" ref="R268:R293" si="10">D268/AB268</f>
      </c>
      <c r="S268" s="855">
        <f t="shared" ref="S268:S293" si="993">W268/AA268*1</f>
      </c>
      <c r="T268" s="855">
        <f t="shared" ref="T268:T293" si="931">AB268/AA268</f>
      </c>
      <c r="U268" s="855">
        <f t="shared" ref="U268:U293" si="748">AD268/AA268</f>
      </c>
      <c r="V268" s="855">
        <f t="shared" ref="V268:V293" si="413">AE268/AD268</f>
      </c>
      <c r="W268" s="856">
        <f t="shared" ref="W268:W293" si="351">AC268/X268</f>
      </c>
      <c r="X268" s="855">
        <v>0.0181</v>
      </c>
      <c r="Y268" s="860">
        <v>58</v>
      </c>
      <c r="Z268" s="882">
        <f t="shared" ref="Z268:Z292" si="289">(D268/AA268)*1000</f>
      </c>
      <c r="AA268" s="883">
        <v>35015</v>
      </c>
      <c r="AB268" s="884">
        <v>655</v>
      </c>
      <c r="AC268" s="860">
        <v>134</v>
      </c>
      <c r="AD268" s="860">
        <v>730</v>
      </c>
      <c r="AE268" s="860">
        <v>74</v>
      </c>
      <c r="AF268" s="860">
        <v>6</v>
      </c>
      <c r="AG268" s="860">
        <v>1</v>
      </c>
      <c r="AH268" s="860">
        <v>36</v>
      </c>
      <c r="AI268" s="853">
        <f t="shared" ref="AI268:AI293" si="104">D268/AD268</f>
      </c>
      <c r="AJ268" s="853">
        <f t="shared" ref="AJ268:AJ293" si="42">AM268*1000/D268</f>
      </c>
      <c r="AK268" s="861" t="s">
        <v>545</v>
      </c>
      <c r="AL268" s="861" t="s">
        <v>525</v>
      </c>
      <c r="AM268" s="861">
        <v>19</v>
      </c>
    </row>
    <row r="269">
      <c r="A269" s="946"/>
      <c r="B269" s="875" t="s">
        <v>543</v>
      </c>
      <c r="C269" s="876" t="s">
        <v>526</v>
      </c>
      <c r="D269" s="885">
        <f t="shared" si="816"/>
      </c>
      <c r="E269" s="849">
        <v>919.5</v>
      </c>
      <c r="F269" s="864">
        <v>241.02</v>
      </c>
      <c r="G269" s="952">
        <v>1</v>
      </c>
      <c r="H269" s="950">
        <v>1994.85</v>
      </c>
      <c r="I269" s="851">
        <v>0</v>
      </c>
      <c r="J269" s="917">
        <v>0</v>
      </c>
      <c r="K269" s="953">
        <f t="shared" si="481"/>
      </c>
      <c r="L269" s="880">
        <f t="shared" si="633"/>
      </c>
      <c r="M269" s="853">
        <f t="shared" si="382"/>
      </c>
      <c r="N269" s="854">
        <v>1</v>
      </c>
      <c r="O269" s="853">
        <f t="shared" si="320"/>
      </c>
      <c r="P269" s="853">
        <f t="shared" si="174"/>
      </c>
      <c r="Q269" s="853">
        <f t="shared" si="73"/>
      </c>
      <c r="R269" s="853">
        <f t="shared" si="10"/>
      </c>
      <c r="S269" s="855">
        <f t="shared" si="993"/>
      </c>
      <c r="T269" s="855">
        <f t="shared" si="931"/>
      </c>
      <c r="U269" s="855">
        <f t="shared" si="748"/>
      </c>
      <c r="V269" s="855">
        <f t="shared" si="413"/>
      </c>
      <c r="W269" s="856">
        <f t="shared" si="351"/>
      </c>
      <c r="X269" s="857">
        <v>0.0089</v>
      </c>
      <c r="Y269" s="858">
        <v>59</v>
      </c>
      <c r="Z269" s="886">
        <f t="shared" si="289"/>
      </c>
      <c r="AA269" s="860">
        <v>12487</v>
      </c>
      <c r="AB269" s="884">
        <v>423</v>
      </c>
      <c r="AC269" s="860">
        <v>40</v>
      </c>
      <c r="AD269" s="860">
        <v>566</v>
      </c>
      <c r="AE269" s="860">
        <v>35</v>
      </c>
      <c r="AF269" s="860">
        <v>4</v>
      </c>
      <c r="AG269" s="860">
        <v>0</v>
      </c>
      <c r="AH269" s="860">
        <v>10</v>
      </c>
      <c r="AI269" s="853">
        <f t="shared" si="104"/>
      </c>
      <c r="AJ269" s="853">
        <f t="shared" si="42"/>
      </c>
      <c r="AK269" s="861" t="s">
        <v>545</v>
      </c>
      <c r="AL269" s="861" t="s">
        <v>525</v>
      </c>
      <c r="AM269" s="862">
        <v>7</v>
      </c>
    </row>
    <row r="270">
      <c r="A270" s="946"/>
      <c r="B270" s="866" t="s">
        <v>527</v>
      </c>
      <c r="C270" s="866"/>
      <c r="D270" s="867">
        <f>SUM(D268:D269)</f>
      </c>
      <c r="E270" s="888">
        <f>SUM(E268:E269)</f>
      </c>
      <c r="F270" s="888">
        <f>SUM(F268:F269)</f>
      </c>
      <c r="G270" s="889">
        <f>SUM(G268:G269)</f>
      </c>
      <c r="H270" s="890">
        <f>SUM(H268:H269)</f>
      </c>
      <c r="I270" s="889">
        <f>SUM(I268:I269)</f>
      </c>
      <c r="J270" s="890">
        <f>SUM(J268:J269)</f>
      </c>
      <c r="K270" s="891">
        <f>SUM(K268:K269)</f>
      </c>
      <c r="L270" s="892">
        <f>SUM(L268:L269)</f>
      </c>
      <c r="M270" s="868">
        <f t="shared" si="382"/>
      </c>
      <c r="N270" s="889">
        <f>SUM(N268:N269)</f>
      </c>
      <c r="O270" s="868">
        <f t="shared" si="320"/>
      </c>
      <c r="P270" s="868">
        <f>D270/N270</f>
      </c>
      <c r="Q270" s="868">
        <f t="shared" si="73"/>
      </c>
      <c r="R270" s="868">
        <f t="shared" si="10"/>
      </c>
      <c r="S270" s="869">
        <f t="shared" si="993"/>
      </c>
      <c r="T270" s="869">
        <f t="shared" si="931"/>
      </c>
      <c r="U270" s="869">
        <f t="shared" si="748"/>
      </c>
      <c r="V270" s="869">
        <f t="shared" si="413"/>
      </c>
      <c r="W270" s="870">
        <f t="shared" si="351"/>
      </c>
      <c r="X270" s="869">
        <f>AVERAGE(X268:X269)</f>
      </c>
      <c r="Y270" s="871">
        <f>AVERAGE(Y268:Y269)</f>
      </c>
      <c r="Z270" s="868">
        <f t="shared" si="289"/>
      </c>
      <c r="AA270" s="922">
        <f>SUM(AA268:AA269)</f>
      </c>
      <c r="AB270" s="872">
        <f>SUM(AB268:AB269)</f>
      </c>
      <c r="AC270" s="872">
        <f>SUM(AC268:AC269)</f>
      </c>
      <c r="AD270" s="872">
        <f>SUM(AD268:AD269)</f>
      </c>
      <c r="AE270" s="872">
        <f>SUM(AE268:AE269)</f>
      </c>
      <c r="AF270" s="872">
        <f>SUM(AF268:AF269)</f>
      </c>
      <c r="AG270" s="872">
        <f>SUM(AG268:AG269)</f>
      </c>
      <c r="AH270" s="872">
        <f>SUM(AH268:AH269)</f>
      </c>
      <c r="AI270" s="868">
        <f t="shared" si="104"/>
      </c>
      <c r="AJ270" s="873">
        <f t="shared" si="42"/>
      </c>
      <c r="AK270" s="874"/>
      <c r="AL270" s="874"/>
      <c r="AM270" s="870">
        <f>SUM(AM268:AM269)</f>
      </c>
    </row>
    <row r="271">
      <c r="A271" s="946"/>
      <c r="B271" s="893" t="s">
        <v>528</v>
      </c>
      <c r="C271" s="875" t="s">
        <v>529</v>
      </c>
      <c r="D271" s="864">
        <f t="shared" ref="D271:D275" si="817">E271+F271</f>
      </c>
      <c r="E271" s="894">
        <v>941.15</v>
      </c>
      <c r="F271" s="894">
        <v>1461.31</v>
      </c>
      <c r="G271" s="850">
        <v>1</v>
      </c>
      <c r="H271" s="880">
        <v>2548.26</v>
      </c>
      <c r="I271" s="850">
        <v>0</v>
      </c>
      <c r="J271" s="880">
        <v>0</v>
      </c>
      <c r="K271" s="850">
        <f t="shared" ref="K271:K275" si="482">G271+I271</f>
      </c>
      <c r="L271" s="880">
        <f t="shared" ref="L271:L275" si="634">H271+J271</f>
      </c>
      <c r="M271" s="853">
        <f t="shared" si="382"/>
      </c>
      <c r="N271" s="854">
        <v>1</v>
      </c>
      <c r="O271" s="853">
        <f t="shared" si="320"/>
      </c>
      <c r="P271" s="853">
        <f t="shared" ref="P271:P275" si="175">D271/K271</f>
      </c>
      <c r="Q271" s="853">
        <f t="shared" si="73"/>
      </c>
      <c r="R271" s="853">
        <f t="shared" si="10"/>
      </c>
      <c r="S271" s="855">
        <f t="shared" si="993"/>
      </c>
      <c r="T271" s="855">
        <f t="shared" si="931"/>
      </c>
      <c r="U271" s="855">
        <f t="shared" si="748"/>
      </c>
      <c r="V271" s="855">
        <f t="shared" si="413"/>
      </c>
      <c r="W271" s="856">
        <f t="shared" si="351"/>
      </c>
      <c r="X271" s="857">
        <v>0.0169</v>
      </c>
      <c r="Y271" s="858">
        <v>39</v>
      </c>
      <c r="Z271" s="853">
        <f t="shared" si="289"/>
      </c>
      <c r="AA271" s="860">
        <v>29491</v>
      </c>
      <c r="AB271" s="860">
        <v>763</v>
      </c>
      <c r="AC271" s="860">
        <v>118</v>
      </c>
      <c r="AD271" s="860">
        <v>862</v>
      </c>
      <c r="AE271" s="860">
        <v>42</v>
      </c>
      <c r="AF271" s="860">
        <v>6</v>
      </c>
      <c r="AG271" s="860">
        <v>1</v>
      </c>
      <c r="AH271" s="860">
        <v>23</v>
      </c>
      <c r="AI271" s="853">
        <f t="shared" si="104"/>
      </c>
      <c r="AJ271" s="853">
        <f t="shared" si="42"/>
      </c>
      <c r="AK271" s="861" t="s">
        <v>524</v>
      </c>
      <c r="AL271" s="862" t="s">
        <v>565</v>
      </c>
      <c r="AM271" s="862">
        <v>25</v>
      </c>
    </row>
    <row r="272">
      <c r="A272" s="946"/>
      <c r="B272" s="893" t="s">
        <v>528</v>
      </c>
      <c r="C272" s="875" t="s">
        <v>531</v>
      </c>
      <c r="D272" s="864">
        <f t="shared" si="817"/>
      </c>
      <c r="E272" s="894">
        <v>1199.83</v>
      </c>
      <c r="F272" s="894">
        <v>2785.44</v>
      </c>
      <c r="G272" s="850">
        <v>2</v>
      </c>
      <c r="H272" s="880">
        <v>5102.960000000001</v>
      </c>
      <c r="I272" s="850">
        <v>0</v>
      </c>
      <c r="J272" s="880">
        <v>0</v>
      </c>
      <c r="K272" s="850">
        <f t="shared" si="482"/>
      </c>
      <c r="L272" s="880">
        <f t="shared" si="634"/>
      </c>
      <c r="M272" s="853">
        <f t="shared" si="382"/>
      </c>
      <c r="N272" s="854">
        <v>2</v>
      </c>
      <c r="O272" s="853">
        <f t="shared" si="320"/>
      </c>
      <c r="P272" s="853">
        <f t="shared" si="175"/>
      </c>
      <c r="Q272" s="853">
        <f t="shared" si="73"/>
      </c>
      <c r="R272" s="853">
        <f t="shared" si="10"/>
      </c>
      <c r="S272" s="855">
        <f t="shared" si="993"/>
      </c>
      <c r="T272" s="855">
        <f t="shared" si="931"/>
      </c>
      <c r="U272" s="855">
        <f t="shared" si="748"/>
      </c>
      <c r="V272" s="855">
        <f t="shared" si="413"/>
      </c>
      <c r="W272" s="856">
        <f t="shared" si="351"/>
      </c>
      <c r="X272" s="857">
        <v>0.0345</v>
      </c>
      <c r="Y272" s="858">
        <v>50</v>
      </c>
      <c r="Z272" s="853">
        <f t="shared" si="289"/>
      </c>
      <c r="AA272" s="860">
        <v>45398</v>
      </c>
      <c r="AB272" s="860">
        <v>760</v>
      </c>
      <c r="AC272" s="860">
        <v>242</v>
      </c>
      <c r="AD272" s="860">
        <v>799</v>
      </c>
      <c r="AE272" s="860">
        <v>84</v>
      </c>
      <c r="AF272" s="860">
        <v>12</v>
      </c>
      <c r="AG272" s="860">
        <v>2</v>
      </c>
      <c r="AH272" s="860">
        <v>80</v>
      </c>
      <c r="AI272" s="853">
        <f t="shared" si="104"/>
      </c>
      <c r="AJ272" s="853">
        <f t="shared" si="42"/>
      </c>
      <c r="AK272" s="861" t="s">
        <v>524</v>
      </c>
      <c r="AL272" s="862" t="s">
        <v>565</v>
      </c>
      <c r="AM272" s="862">
        <v>73</v>
      </c>
    </row>
    <row r="273">
      <c r="A273" s="946"/>
      <c r="B273" s="893" t="s">
        <v>528</v>
      </c>
      <c r="C273" s="875" t="s">
        <v>532</v>
      </c>
      <c r="D273" s="864">
        <f t="shared" si="817"/>
      </c>
      <c r="E273" s="894">
        <v>1021.29</v>
      </c>
      <c r="F273" s="894">
        <v>1508.29</v>
      </c>
      <c r="G273" s="850">
        <v>2</v>
      </c>
      <c r="H273" s="880">
        <v>5656.370000000001</v>
      </c>
      <c r="I273" s="850">
        <v>0</v>
      </c>
      <c r="J273" s="880">
        <v>0</v>
      </c>
      <c r="K273" s="850">
        <f t="shared" si="482"/>
      </c>
      <c r="L273" s="880">
        <f t="shared" si="634"/>
      </c>
      <c r="M273" s="853">
        <f t="shared" si="382"/>
      </c>
      <c r="N273" s="854">
        <v>2</v>
      </c>
      <c r="O273" s="853">
        <f t="shared" si="320"/>
      </c>
      <c r="P273" s="853">
        <f t="shared" si="175"/>
      </c>
      <c r="Q273" s="853">
        <f t="shared" si="73"/>
      </c>
      <c r="R273" s="853">
        <f t="shared" si="10"/>
      </c>
      <c r="S273" s="855">
        <f t="shared" si="993"/>
      </c>
      <c r="T273" s="855">
        <f t="shared" si="931"/>
      </c>
      <c r="U273" s="855">
        <f t="shared" si="748"/>
      </c>
      <c r="V273" s="855">
        <f t="shared" si="413"/>
      </c>
      <c r="W273" s="856">
        <f t="shared" si="351"/>
      </c>
      <c r="X273" s="857">
        <v>0.014</v>
      </c>
      <c r="Y273" s="858">
        <v>47</v>
      </c>
      <c r="Z273" s="853">
        <f t="shared" si="289"/>
      </c>
      <c r="AA273" s="860">
        <v>26538</v>
      </c>
      <c r="AB273" s="860">
        <v>389</v>
      </c>
      <c r="AC273" s="860">
        <v>102</v>
      </c>
      <c r="AD273" s="860">
        <v>382</v>
      </c>
      <c r="AE273" s="860">
        <v>46</v>
      </c>
      <c r="AF273" s="860">
        <v>6</v>
      </c>
      <c r="AG273" s="860">
        <v>1</v>
      </c>
      <c r="AH273" s="860">
        <v>22</v>
      </c>
      <c r="AI273" s="853">
        <f t="shared" si="104"/>
      </c>
      <c r="AJ273" s="853">
        <f t="shared" si="42"/>
      </c>
      <c r="AK273" s="861" t="s">
        <v>524</v>
      </c>
      <c r="AL273" s="862" t="s">
        <v>565</v>
      </c>
      <c r="AM273" s="862">
        <v>68</v>
      </c>
    </row>
    <row r="274">
      <c r="A274" s="946"/>
      <c r="B274" s="893" t="s">
        <v>528</v>
      </c>
      <c r="C274" s="875" t="s">
        <v>533</v>
      </c>
      <c r="D274" s="864">
        <f t="shared" si="817"/>
      </c>
      <c r="E274" s="894">
        <v>1270</v>
      </c>
      <c r="F274" s="894">
        <v>1195.13</v>
      </c>
      <c r="G274" s="850">
        <v>4</v>
      </c>
      <c r="H274" s="880">
        <v>9407.750000000002</v>
      </c>
      <c r="I274" s="850">
        <v>0</v>
      </c>
      <c r="J274" s="880">
        <v>0</v>
      </c>
      <c r="K274" s="850">
        <f t="shared" si="482"/>
      </c>
      <c r="L274" s="880">
        <f t="shared" si="634"/>
      </c>
      <c r="M274" s="853">
        <f t="shared" si="382"/>
      </c>
      <c r="N274" s="854">
        <v>4</v>
      </c>
      <c r="O274" s="853">
        <f t="shared" si="320"/>
      </c>
      <c r="P274" s="853">
        <f t="shared" si="175"/>
      </c>
      <c r="Q274" s="853">
        <f t="shared" si="73"/>
      </c>
      <c r="R274" s="853">
        <f t="shared" si="10"/>
      </c>
      <c r="S274" s="855">
        <f t="shared" si="993"/>
      </c>
      <c r="T274" s="855">
        <f t="shared" si="931"/>
      </c>
      <c r="U274" s="855">
        <f t="shared" si="748"/>
      </c>
      <c r="V274" s="855">
        <f t="shared" si="413"/>
      </c>
      <c r="W274" s="856">
        <f t="shared" si="351"/>
      </c>
      <c r="X274" s="857">
        <v>0.0073</v>
      </c>
      <c r="Y274" s="858">
        <v>29</v>
      </c>
      <c r="Z274" s="853">
        <f t="shared" si="289"/>
      </c>
      <c r="AA274" s="860">
        <v>26168</v>
      </c>
      <c r="AB274" s="860">
        <v>521</v>
      </c>
      <c r="AC274" s="860">
        <v>67</v>
      </c>
      <c r="AD274" s="860">
        <v>530</v>
      </c>
      <c r="AE274" s="860">
        <v>31</v>
      </c>
      <c r="AF274" s="860">
        <v>1</v>
      </c>
      <c r="AG274" s="860">
        <v>1</v>
      </c>
      <c r="AH274" s="860">
        <v>12</v>
      </c>
      <c r="AI274" s="853">
        <f t="shared" si="104"/>
      </c>
      <c r="AJ274" s="853">
        <f t="shared" si="42"/>
      </c>
      <c r="AK274" s="861" t="s">
        <v>524</v>
      </c>
      <c r="AL274" s="862" t="s">
        <v>565</v>
      </c>
      <c r="AM274" s="862">
        <v>63</v>
      </c>
    </row>
    <row r="275">
      <c r="A275" s="946"/>
      <c r="B275" s="893" t="s">
        <v>528</v>
      </c>
      <c r="C275" s="875" t="s">
        <v>535</v>
      </c>
      <c r="D275" s="864">
        <f t="shared" si="817"/>
      </c>
      <c r="E275" s="894">
        <v>1158.42</v>
      </c>
      <c r="F275" s="894">
        <v>1984.43</v>
      </c>
      <c r="G275" s="850">
        <v>7</v>
      </c>
      <c r="H275" s="880">
        <v>14147.870000000003</v>
      </c>
      <c r="I275" s="850">
        <v>1</v>
      </c>
      <c r="J275" s="880">
        <v>4632.74</v>
      </c>
      <c r="K275" s="850">
        <f t="shared" si="482"/>
      </c>
      <c r="L275" s="880">
        <f t="shared" si="634"/>
      </c>
      <c r="M275" s="853">
        <f t="shared" si="382"/>
      </c>
      <c r="N275" s="854">
        <v>6</v>
      </c>
      <c r="O275" s="853">
        <f t="shared" si="320"/>
      </c>
      <c r="P275" s="853">
        <f t="shared" si="175"/>
      </c>
      <c r="Q275" s="853">
        <f t="shared" si="73"/>
      </c>
      <c r="R275" s="853">
        <f t="shared" si="10"/>
      </c>
      <c r="S275" s="855">
        <f t="shared" si="993"/>
      </c>
      <c r="T275" s="855">
        <f t="shared" si="931"/>
      </c>
      <c r="U275" s="855">
        <f t="shared" si="748"/>
      </c>
      <c r="V275" s="855">
        <f t="shared" si="413"/>
      </c>
      <c r="W275" s="856">
        <f t="shared" si="351"/>
      </c>
      <c r="X275" s="857">
        <v>0.0121</v>
      </c>
      <c r="Y275" s="858">
        <v>43</v>
      </c>
      <c r="Z275" s="853">
        <f t="shared" si="289"/>
      </c>
      <c r="AA275" s="860">
        <v>29857</v>
      </c>
      <c r="AB275" s="860">
        <v>379</v>
      </c>
      <c r="AC275" s="860">
        <v>98</v>
      </c>
      <c r="AD275" s="860">
        <v>387</v>
      </c>
      <c r="AE275" s="860">
        <v>77</v>
      </c>
      <c r="AF275" s="860">
        <v>4</v>
      </c>
      <c r="AG275" s="860">
        <v>0</v>
      </c>
      <c r="AH275" s="860">
        <v>21</v>
      </c>
      <c r="AI275" s="853">
        <f t="shared" si="104"/>
      </c>
      <c r="AJ275" s="853">
        <f t="shared" si="42"/>
      </c>
      <c r="AK275" s="861" t="s">
        <v>524</v>
      </c>
      <c r="AL275" s="862" t="s">
        <v>565</v>
      </c>
      <c r="AM275" s="862">
        <v>47</v>
      </c>
    </row>
    <row r="276">
      <c r="A276" s="946"/>
      <c r="B276" s="866" t="s">
        <v>527</v>
      </c>
      <c r="C276" s="866"/>
      <c r="D276" s="867">
        <f>SUM(D271:D275)</f>
      </c>
      <c r="E276" s="897">
        <f>SUM(E271:E275)</f>
      </c>
      <c r="F276" s="897">
        <f>SUM(F271:F275)</f>
      </c>
      <c r="G276" s="889">
        <f>SUM(G271:G275)</f>
      </c>
      <c r="H276" s="890">
        <f>SUM(H271:H275)</f>
      </c>
      <c r="I276" s="889">
        <f>SUM(I271:I275)</f>
      </c>
      <c r="J276" s="890">
        <f>SUM(J271:J275)</f>
      </c>
      <c r="K276" s="891">
        <f>SUM(K271:K275)</f>
      </c>
      <c r="L276" s="897">
        <f>SUM(L271:L275)</f>
      </c>
      <c r="M276" s="868">
        <f t="shared" si="382"/>
      </c>
      <c r="N276" s="889">
        <f>SUM(N271:N275)</f>
      </c>
      <c r="O276" s="868">
        <f t="shared" si="320"/>
      </c>
      <c r="P276" s="868">
        <f>D276/N276</f>
      </c>
      <c r="Q276" s="868">
        <f t="shared" si="73"/>
      </c>
      <c r="R276" s="868">
        <f t="shared" si="10"/>
      </c>
      <c r="S276" s="869">
        <f t="shared" si="993"/>
      </c>
      <c r="T276" s="869">
        <f t="shared" si="931"/>
      </c>
      <c r="U276" s="869">
        <f t="shared" si="748"/>
      </c>
      <c r="V276" s="869">
        <f t="shared" si="413"/>
      </c>
      <c r="W276" s="870">
        <f t="shared" si="351"/>
      </c>
      <c r="X276" s="869">
        <f>AVERAGE(X271:X275)</f>
      </c>
      <c r="Y276" s="871">
        <f>AVERAGE(Y271:Y275)</f>
      </c>
      <c r="Z276" s="871">
        <f t="shared" si="289"/>
      </c>
      <c r="AA276" s="872">
        <f>SUM(AA271:AA275)</f>
      </c>
      <c r="AB276" s="872">
        <f>SUM(AB271:AB275)</f>
      </c>
      <c r="AC276" s="872">
        <f>SUM(AC271:AC275)</f>
      </c>
      <c r="AD276" s="872">
        <f>SUM(AD271:AD275)</f>
      </c>
      <c r="AE276" s="872">
        <f>SUM(AE271:AE275)</f>
      </c>
      <c r="AF276" s="872">
        <f>SUM(AF271:AF275)</f>
      </c>
      <c r="AG276" s="872">
        <f>SUM(AG271:AG275)</f>
      </c>
      <c r="AH276" s="872">
        <f>SUM(AH271:AH275)</f>
      </c>
      <c r="AI276" s="868">
        <f t="shared" si="104"/>
      </c>
      <c r="AJ276" s="873">
        <f t="shared" si="42"/>
      </c>
      <c r="AK276" s="874"/>
      <c r="AL276" s="874"/>
      <c r="AM276" s="870">
        <f>SUM(AM271:AM275)</f>
      </c>
    </row>
    <row r="277">
      <c r="A277" s="946"/>
      <c r="B277" s="875" t="s">
        <v>550</v>
      </c>
      <c r="C277" s="875" t="s">
        <v>536</v>
      </c>
      <c r="D277" s="864">
        <f t="shared" ref="D277:D281" si="818">E277+F277</f>
      </c>
      <c r="E277" s="894">
        <v>1224.1</v>
      </c>
      <c r="F277" s="894">
        <v>1019.01</v>
      </c>
      <c r="G277" s="850">
        <v>4</v>
      </c>
      <c r="H277" s="880">
        <v>9079.79</v>
      </c>
      <c r="I277" s="850">
        <v>0</v>
      </c>
      <c r="J277" s="880">
        <v>0</v>
      </c>
      <c r="K277" s="850">
        <f t="shared" ref="K277:K281" si="483">G277+I277</f>
      </c>
      <c r="L277" s="880">
        <f t="shared" ref="L277:L281" si="635">H277+J277</f>
      </c>
      <c r="M277" s="853">
        <f t="shared" si="382"/>
      </c>
      <c r="N277" s="854">
        <v>3</v>
      </c>
      <c r="O277" s="853">
        <f t="shared" si="320"/>
      </c>
      <c r="P277" s="853">
        <f t="shared" ref="P277:P281" si="176">D277/K277</f>
      </c>
      <c r="Q277" s="853">
        <f t="shared" si="73"/>
      </c>
      <c r="R277" s="853">
        <f t="shared" si="10"/>
      </c>
      <c r="S277" s="855">
        <f t="shared" si="993"/>
      </c>
      <c r="T277" s="855">
        <f t="shared" si="931"/>
      </c>
      <c r="U277" s="855">
        <f t="shared" si="748"/>
      </c>
      <c r="V277" s="855">
        <f t="shared" si="413"/>
      </c>
      <c r="W277" s="856">
        <f t="shared" si="351"/>
      </c>
      <c r="X277" s="857">
        <v>0.0056</v>
      </c>
      <c r="Y277" s="858">
        <v>42</v>
      </c>
      <c r="Z277" s="853">
        <f t="shared" si="289"/>
      </c>
      <c r="AA277" s="860">
        <v>19877</v>
      </c>
      <c r="AB277" s="860">
        <v>271</v>
      </c>
      <c r="AC277" s="860">
        <v>50</v>
      </c>
      <c r="AD277" s="860">
        <v>265</v>
      </c>
      <c r="AE277" s="860">
        <v>46</v>
      </c>
      <c r="AF277" s="860">
        <v>6</v>
      </c>
      <c r="AG277" s="860">
        <v>1</v>
      </c>
      <c r="AH277" s="860">
        <v>5</v>
      </c>
      <c r="AI277" s="853">
        <f t="shared" si="104"/>
      </c>
      <c r="AJ277" s="853">
        <f t="shared" si="42"/>
      </c>
      <c r="AK277" s="861" t="s">
        <v>524</v>
      </c>
      <c r="AL277" s="862" t="s">
        <v>565</v>
      </c>
      <c r="AM277" s="862">
        <v>27</v>
      </c>
    </row>
    <row r="278">
      <c r="A278" s="946"/>
      <c r="B278" s="875" t="s">
        <v>550</v>
      </c>
      <c r="C278" s="875" t="s">
        <v>537</v>
      </c>
      <c r="D278" s="864">
        <f t="shared" si="818"/>
      </c>
      <c r="E278" s="894">
        <v>1581.58</v>
      </c>
      <c r="F278" s="894">
        <v>2184.16</v>
      </c>
      <c r="G278" s="850">
        <v>5</v>
      </c>
      <c r="H278" s="880">
        <v>11962.440000000002</v>
      </c>
      <c r="I278" s="850">
        <v>2</v>
      </c>
      <c r="J278" s="880">
        <v>11312.73</v>
      </c>
      <c r="K278" s="850">
        <f t="shared" si="483"/>
      </c>
      <c r="L278" s="880">
        <f t="shared" si="635"/>
      </c>
      <c r="M278" s="853">
        <f t="shared" si="382"/>
      </c>
      <c r="N278" s="854">
        <v>4</v>
      </c>
      <c r="O278" s="853">
        <f t="shared" si="320"/>
      </c>
      <c r="P278" s="853">
        <f t="shared" si="176"/>
      </c>
      <c r="Q278" s="853">
        <f t="shared" si="73"/>
      </c>
      <c r="R278" s="853">
        <f t="shared" si="10"/>
      </c>
      <c r="S278" s="855">
        <f t="shared" si="993"/>
      </c>
      <c r="T278" s="855">
        <f t="shared" si="931"/>
      </c>
      <c r="U278" s="855">
        <f t="shared" si="748"/>
      </c>
      <c r="V278" s="855">
        <f t="shared" si="413"/>
      </c>
      <c r="W278" s="856">
        <f t="shared" si="351"/>
      </c>
      <c r="X278" s="857">
        <v>0.0087</v>
      </c>
      <c r="Y278" s="858">
        <v>50</v>
      </c>
      <c r="Z278" s="853">
        <f t="shared" si="289"/>
      </c>
      <c r="AA278" s="860">
        <v>36634</v>
      </c>
      <c r="AB278" s="860">
        <v>531</v>
      </c>
      <c r="AC278" s="860">
        <v>101</v>
      </c>
      <c r="AD278" s="860">
        <v>564</v>
      </c>
      <c r="AE278" s="860">
        <v>60</v>
      </c>
      <c r="AF278" s="860">
        <v>3</v>
      </c>
      <c r="AG278" s="860">
        <v>3</v>
      </c>
      <c r="AH278" s="860">
        <v>35</v>
      </c>
      <c r="AI278" s="853">
        <f t="shared" si="104"/>
      </c>
      <c r="AJ278" s="853">
        <f t="shared" si="42"/>
      </c>
      <c r="AK278" s="861" t="s">
        <v>524</v>
      </c>
      <c r="AL278" s="862" t="s">
        <v>565</v>
      </c>
      <c r="AM278" s="862">
        <v>50</v>
      </c>
    </row>
    <row r="279">
      <c r="A279" s="946"/>
      <c r="B279" s="875" t="s">
        <v>550</v>
      </c>
      <c r="C279" s="875" t="s">
        <v>538</v>
      </c>
      <c r="D279" s="864">
        <f t="shared" si="818"/>
      </c>
      <c r="E279" s="894">
        <v>1001.12</v>
      </c>
      <c r="F279" s="894">
        <v>2389.96</v>
      </c>
      <c r="G279" s="850">
        <v>6</v>
      </c>
      <c r="H279" s="880">
        <v>11549.249999999993</v>
      </c>
      <c r="I279" s="850">
        <v>0</v>
      </c>
      <c r="J279" s="880">
        <v>0</v>
      </c>
      <c r="K279" s="850">
        <f t="shared" si="483"/>
      </c>
      <c r="L279" s="880">
        <f t="shared" si="635"/>
      </c>
      <c r="M279" s="853">
        <f t="shared" si="382"/>
      </c>
      <c r="N279" s="854">
        <v>6</v>
      </c>
      <c r="O279" s="853">
        <f t="shared" si="320"/>
      </c>
      <c r="P279" s="853">
        <f t="shared" si="176"/>
      </c>
      <c r="Q279" s="853">
        <f t="shared" si="73"/>
      </c>
      <c r="R279" s="853">
        <f t="shared" si="10"/>
      </c>
      <c r="S279" s="855">
        <f t="shared" si="993"/>
      </c>
      <c r="T279" s="855">
        <f t="shared" si="931"/>
      </c>
      <c r="U279" s="855">
        <f t="shared" si="748"/>
      </c>
      <c r="V279" s="855">
        <f t="shared" si="413"/>
      </c>
      <c r="W279" s="856">
        <f t="shared" si="351"/>
      </c>
      <c r="X279" s="857">
        <v>0.0143</v>
      </c>
      <c r="Y279" s="858">
        <v>55</v>
      </c>
      <c r="Z279" s="853">
        <f t="shared" si="289"/>
      </c>
      <c r="AA279" s="860">
        <v>28943</v>
      </c>
      <c r="AB279" s="860">
        <v>358</v>
      </c>
      <c r="AC279" s="860">
        <v>86</v>
      </c>
      <c r="AD279" s="860">
        <v>383</v>
      </c>
      <c r="AE279" s="860">
        <v>75</v>
      </c>
      <c r="AF279" s="860">
        <v>4</v>
      </c>
      <c r="AG279" s="860">
        <v>0</v>
      </c>
      <c r="AH279" s="860">
        <v>22</v>
      </c>
      <c r="AI279" s="853">
        <f t="shared" si="104"/>
      </c>
      <c r="AJ279" s="853">
        <f t="shared" si="42"/>
      </c>
      <c r="AK279" s="861" t="s">
        <v>524</v>
      </c>
      <c r="AL279" s="862" t="s">
        <v>565</v>
      </c>
      <c r="AM279" s="862">
        <v>22</v>
      </c>
    </row>
    <row r="280">
      <c r="A280" s="946"/>
      <c r="B280" s="875" t="s">
        <v>550</v>
      </c>
      <c r="C280" s="875" t="s">
        <v>541</v>
      </c>
      <c r="D280" s="864">
        <f t="shared" si="818"/>
      </c>
      <c r="E280" s="894">
        <v>1162.17</v>
      </c>
      <c r="F280" s="894">
        <v>1640.32</v>
      </c>
      <c r="G280" s="850">
        <v>5</v>
      </c>
      <c r="H280" s="880">
        <v>13385.350000000006</v>
      </c>
      <c r="I280" s="850">
        <v>0</v>
      </c>
      <c r="J280" s="880">
        <v>0</v>
      </c>
      <c r="K280" s="850">
        <f t="shared" si="483"/>
      </c>
      <c r="L280" s="880">
        <f t="shared" si="635"/>
      </c>
      <c r="M280" s="853">
        <f t="shared" si="382"/>
      </c>
      <c r="N280" s="854">
        <v>4</v>
      </c>
      <c r="O280" s="853">
        <f t="shared" si="320"/>
      </c>
      <c r="P280" s="853">
        <f t="shared" si="176"/>
      </c>
      <c r="Q280" s="853">
        <f t="shared" si="73"/>
      </c>
      <c r="R280" s="853">
        <f t="shared" si="10"/>
      </c>
      <c r="S280" s="855">
        <f t="shared" si="993"/>
      </c>
      <c r="T280" s="855">
        <f t="shared" si="931"/>
      </c>
      <c r="U280" s="855">
        <f t="shared" si="748"/>
      </c>
      <c r="V280" s="855">
        <f t="shared" si="413"/>
      </c>
      <c r="W280" s="856">
        <f t="shared" si="351"/>
      </c>
      <c r="X280" s="857">
        <v>0.0081</v>
      </c>
      <c r="Y280" s="858">
        <v>56</v>
      </c>
      <c r="Z280" s="853">
        <f t="shared" si="289"/>
      </c>
      <c r="AA280" s="860">
        <v>30497</v>
      </c>
      <c r="AB280" s="860">
        <v>437</v>
      </c>
      <c r="AC280" s="860">
        <v>76</v>
      </c>
      <c r="AD280" s="860">
        <v>461</v>
      </c>
      <c r="AE280" s="860">
        <v>97</v>
      </c>
      <c r="AF280" s="860">
        <v>5</v>
      </c>
      <c r="AG280" s="860">
        <v>0</v>
      </c>
      <c r="AH280" s="860">
        <v>21</v>
      </c>
      <c r="AI280" s="853">
        <f t="shared" si="104"/>
      </c>
      <c r="AJ280" s="853">
        <f t="shared" si="42"/>
      </c>
      <c r="AK280" s="861" t="s">
        <v>524</v>
      </c>
      <c r="AL280" s="862" t="s">
        <v>565</v>
      </c>
      <c r="AM280" s="862">
        <v>30</v>
      </c>
    </row>
    <row r="281">
      <c r="A281" s="946"/>
      <c r="B281" s="875" t="s">
        <v>550</v>
      </c>
      <c r="C281" s="875" t="s">
        <v>542</v>
      </c>
      <c r="D281" s="864">
        <f t="shared" si="818"/>
      </c>
      <c r="E281" s="894">
        <v>1255.34</v>
      </c>
      <c r="F281" s="894">
        <v>1705.6</v>
      </c>
      <c r="G281" s="850">
        <v>3</v>
      </c>
      <c r="H281" s="880">
        <v>7091.369999999995</v>
      </c>
      <c r="I281" s="850">
        <v>0</v>
      </c>
      <c r="J281" s="880">
        <v>0</v>
      </c>
      <c r="K281" s="850">
        <f t="shared" si="483"/>
      </c>
      <c r="L281" s="880">
        <f t="shared" si="635"/>
      </c>
      <c r="M281" s="853">
        <f t="shared" si="382"/>
      </c>
      <c r="N281" s="854">
        <v>3</v>
      </c>
      <c r="O281" s="853">
        <f t="shared" si="320"/>
      </c>
      <c r="P281" s="853">
        <f t="shared" si="176"/>
      </c>
      <c r="Q281" s="853">
        <f t="shared" si="73"/>
      </c>
      <c r="R281" s="853">
        <f t="shared" si="10"/>
      </c>
      <c r="S281" s="855">
        <f t="shared" si="993"/>
      </c>
      <c r="T281" s="855">
        <f t="shared" si="931"/>
      </c>
      <c r="U281" s="855">
        <f t="shared" si="748"/>
      </c>
      <c r="V281" s="855">
        <f t="shared" si="413"/>
      </c>
      <c r="W281" s="856">
        <f t="shared" si="351"/>
      </c>
      <c r="X281" s="857">
        <v>0.0134</v>
      </c>
      <c r="Y281" s="858">
        <v>60</v>
      </c>
      <c r="Z281" s="853">
        <f t="shared" si="289"/>
      </c>
      <c r="AA281" s="860">
        <v>20566</v>
      </c>
      <c r="AB281" s="860">
        <v>264</v>
      </c>
      <c r="AC281" s="860">
        <v>66</v>
      </c>
      <c r="AD281" s="860">
        <v>274</v>
      </c>
      <c r="AE281" s="860">
        <v>64</v>
      </c>
      <c r="AF281" s="860">
        <v>2</v>
      </c>
      <c r="AG281" s="860">
        <v>2</v>
      </c>
      <c r="AH281" s="860">
        <v>8</v>
      </c>
      <c r="AI281" s="853">
        <f t="shared" si="104"/>
      </c>
      <c r="AJ281" s="853">
        <f t="shared" si="42"/>
      </c>
      <c r="AK281" s="861" t="s">
        <v>524</v>
      </c>
      <c r="AL281" s="862" t="s">
        <v>565</v>
      </c>
      <c r="AM281" s="861">
        <v>16</v>
      </c>
    </row>
    <row r="282">
      <c r="A282" s="946"/>
      <c r="B282" s="866" t="s">
        <v>527</v>
      </c>
      <c r="C282" s="866"/>
      <c r="D282" s="867">
        <f>SUM(D277:D281)</f>
      </c>
      <c r="E282" s="867">
        <f>SUM(E277:E281)</f>
      </c>
      <c r="F282" s="867">
        <f>SUM(F277:F281)</f>
      </c>
      <c r="G282" s="889">
        <f>SUM(G277:G281)</f>
      </c>
      <c r="H282" s="890">
        <f>SUM(H277:H281)</f>
      </c>
      <c r="I282" s="889">
        <f>SUM(I277:I281)</f>
      </c>
      <c r="J282" s="890">
        <f>SUM(J277:J281)</f>
      </c>
      <c r="K282" s="912">
        <f>SUM(K277:K281)</f>
      </c>
      <c r="L282" s="867">
        <f>SUM(L277:L281)</f>
      </c>
      <c r="M282" s="868">
        <f t="shared" si="382"/>
      </c>
      <c r="N282" s="889">
        <f>SUM(N277:N281)</f>
      </c>
      <c r="O282" s="868">
        <f t="shared" si="320"/>
      </c>
      <c r="P282" s="868">
        <f>D282/N282</f>
      </c>
      <c r="Q282" s="868">
        <f t="shared" si="73"/>
      </c>
      <c r="R282" s="868">
        <f t="shared" si="10"/>
      </c>
      <c r="S282" s="869">
        <f t="shared" si="993"/>
      </c>
      <c r="T282" s="869">
        <f t="shared" si="931"/>
      </c>
      <c r="U282" s="869">
        <f t="shared" si="748"/>
      </c>
      <c r="V282" s="869">
        <f t="shared" si="413"/>
      </c>
      <c r="W282" s="870">
        <f t="shared" si="351"/>
      </c>
      <c r="X282" s="869">
        <f>AVERAGE(X277:X281)</f>
      </c>
      <c r="Y282" s="871">
        <f>AVERAGE(Y277:Y281)</f>
      </c>
      <c r="Z282" s="871">
        <f t="shared" si="289"/>
      </c>
      <c r="AA282" s="872">
        <f>SUM(AA277:AA281)</f>
      </c>
      <c r="AB282" s="872">
        <f>SUM(AB277:AB281)</f>
      </c>
      <c r="AC282" s="872">
        <f>SUM(AC277:AC281)</f>
      </c>
      <c r="AD282" s="872">
        <f>SUM(AD277:AD281)</f>
      </c>
      <c r="AE282" s="872">
        <f>SUM(AE277:AE281)</f>
      </c>
      <c r="AF282" s="872">
        <f>SUM(AF277:AF281)</f>
      </c>
      <c r="AG282" s="872">
        <f>SUM(AG277:AG281)</f>
      </c>
      <c r="AH282" s="872">
        <f>SUM(AH277:AH281)</f>
      </c>
      <c r="AI282" s="868">
        <f t="shared" si="104"/>
      </c>
      <c r="AJ282" s="873">
        <f t="shared" si="42"/>
      </c>
      <c r="AK282" s="874"/>
      <c r="AL282" s="874"/>
      <c r="AM282" s="872">
        <f>SUM(AM277:AM281)</f>
      </c>
    </row>
    <row r="283">
      <c r="A283" s="946"/>
      <c r="B283" s="893" t="s">
        <v>534</v>
      </c>
      <c r="C283" s="875" t="s">
        <v>544</v>
      </c>
      <c r="D283" s="864">
        <f t="shared" ref="D283:D287" si="819">E283+F283</f>
      </c>
      <c r="E283" s="894">
        <v>1126.54</v>
      </c>
      <c r="F283" s="894">
        <v>1554.79</v>
      </c>
      <c r="G283" s="850">
        <v>3</v>
      </c>
      <c r="H283" s="880">
        <v>8211.070000000007</v>
      </c>
      <c r="I283" s="850">
        <v>0</v>
      </c>
      <c r="J283" s="880">
        <v>0</v>
      </c>
      <c r="K283" s="850">
        <f t="shared" ref="K283:K287" si="484">G283+I283</f>
      </c>
      <c r="L283" s="880">
        <f t="shared" ref="L283:L287" si="636">H283+J283</f>
      </c>
      <c r="M283" s="853">
        <f t="shared" si="382"/>
      </c>
      <c r="N283" s="854">
        <v>2</v>
      </c>
      <c r="O283" s="853">
        <f t="shared" si="320"/>
      </c>
      <c r="P283" s="853">
        <f t="shared" ref="P283:P287" si="177">D283/K283</f>
      </c>
      <c r="Q283" s="853">
        <f t="shared" si="73"/>
      </c>
      <c r="R283" s="853">
        <f t="shared" si="10"/>
      </c>
      <c r="S283" s="855">
        <f t="shared" si="993"/>
      </c>
      <c r="T283" s="855">
        <f t="shared" si="931"/>
      </c>
      <c r="U283" s="855">
        <f t="shared" si="748"/>
      </c>
      <c r="V283" s="855">
        <f t="shared" si="413"/>
      </c>
      <c r="W283" s="856">
        <f t="shared" si="351"/>
      </c>
      <c r="X283" s="857">
        <v>0.0109</v>
      </c>
      <c r="Y283" s="858">
        <v>61</v>
      </c>
      <c r="Z283" s="853">
        <f t="shared" si="289"/>
      </c>
      <c r="AA283" s="860">
        <v>27010</v>
      </c>
      <c r="AB283" s="860">
        <v>364</v>
      </c>
      <c r="AC283" s="860">
        <v>83</v>
      </c>
      <c r="AD283" s="860">
        <v>378</v>
      </c>
      <c r="AE283" s="860">
        <v>58</v>
      </c>
      <c r="AF283" s="860">
        <v>4</v>
      </c>
      <c r="AG283" s="860">
        <v>0</v>
      </c>
      <c r="AH283" s="860">
        <v>24</v>
      </c>
      <c r="AI283" s="853">
        <f t="shared" si="104"/>
      </c>
      <c r="AJ283" s="853">
        <f t="shared" si="42"/>
      </c>
      <c r="AK283" s="861" t="s">
        <v>545</v>
      </c>
      <c r="AL283" s="861" t="s">
        <v>525</v>
      </c>
      <c r="AM283" s="861">
        <v>22</v>
      </c>
    </row>
    <row r="284">
      <c r="A284" s="946"/>
      <c r="B284" s="893" t="s">
        <v>534</v>
      </c>
      <c r="C284" s="875" t="s">
        <v>546</v>
      </c>
      <c r="D284" s="864">
        <f t="shared" si="819"/>
      </c>
      <c r="E284" s="849">
        <v>1036.46</v>
      </c>
      <c r="F284" s="865">
        <v>1668.93</v>
      </c>
      <c r="G284" s="850">
        <v>4</v>
      </c>
      <c r="H284" s="880">
        <v>10199.48999999999</v>
      </c>
      <c r="I284" s="850">
        <v>0</v>
      </c>
      <c r="J284" s="880">
        <v>0</v>
      </c>
      <c r="K284" s="850">
        <f t="shared" si="484"/>
      </c>
      <c r="L284" s="880">
        <f t="shared" si="636"/>
      </c>
      <c r="M284" s="853">
        <f t="shared" si="382"/>
      </c>
      <c r="N284" s="854">
        <v>3</v>
      </c>
      <c r="O284" s="853">
        <f t="shared" si="320"/>
      </c>
      <c r="P284" s="853">
        <f t="shared" si="177"/>
      </c>
      <c r="Q284" s="853">
        <f t="shared" si="73"/>
      </c>
      <c r="R284" s="853">
        <f t="shared" si="10"/>
      </c>
      <c r="S284" s="855">
        <f t="shared" si="993"/>
      </c>
      <c r="T284" s="855">
        <f t="shared" si="931"/>
      </c>
      <c r="U284" s="855">
        <f t="shared" si="748"/>
      </c>
      <c r="V284" s="855">
        <f t="shared" si="413"/>
      </c>
      <c r="W284" s="856">
        <f t="shared" si="351"/>
      </c>
      <c r="X284" s="857">
        <v>0.0097</v>
      </c>
      <c r="Y284" s="858">
        <v>60</v>
      </c>
      <c r="Z284" s="853">
        <f t="shared" si="289"/>
      </c>
      <c r="AA284" s="860">
        <v>27411</v>
      </c>
      <c r="AB284" s="860">
        <v>427</v>
      </c>
      <c r="AC284" s="860">
        <v>88</v>
      </c>
      <c r="AD284" s="860">
        <v>439</v>
      </c>
      <c r="AE284" s="860">
        <v>43</v>
      </c>
      <c r="AF284" s="860">
        <v>3</v>
      </c>
      <c r="AG284" s="860">
        <v>2</v>
      </c>
      <c r="AH284" s="860">
        <v>23</v>
      </c>
      <c r="AI284" s="853">
        <f t="shared" si="104"/>
      </c>
      <c r="AJ284" s="853">
        <f t="shared" si="42"/>
      </c>
      <c r="AK284" s="861" t="s">
        <v>545</v>
      </c>
      <c r="AL284" s="861" t="s">
        <v>525</v>
      </c>
      <c r="AM284" s="861">
        <v>13</v>
      </c>
    </row>
    <row r="285">
      <c r="A285" s="946"/>
      <c r="B285" s="893" t="s">
        <v>534</v>
      </c>
      <c r="C285" s="875" t="s">
        <v>547</v>
      </c>
      <c r="D285" s="864">
        <f t="shared" si="819"/>
      </c>
      <c r="E285" s="849">
        <v>1187.88</v>
      </c>
      <c r="F285" s="849">
        <v>1724.43</v>
      </c>
      <c r="G285" s="850">
        <v>3</v>
      </c>
      <c r="H285" s="880">
        <v>6537.959999999992</v>
      </c>
      <c r="I285" s="850">
        <v>0</v>
      </c>
      <c r="J285" s="880">
        <v>0</v>
      </c>
      <c r="K285" s="850">
        <f t="shared" si="484"/>
      </c>
      <c r="L285" s="880">
        <f t="shared" si="636"/>
      </c>
      <c r="M285" s="853">
        <f t="shared" si="382"/>
      </c>
      <c r="N285" s="854">
        <v>3</v>
      </c>
      <c r="O285" s="853">
        <f t="shared" si="320"/>
      </c>
      <c r="P285" s="853">
        <f t="shared" si="177"/>
      </c>
      <c r="Q285" s="853">
        <f t="shared" si="73"/>
      </c>
      <c r="R285" s="853">
        <f t="shared" si="10"/>
      </c>
      <c r="S285" s="855">
        <f t="shared" si="993"/>
      </c>
      <c r="T285" s="855">
        <f t="shared" si="931"/>
      </c>
      <c r="U285" s="855">
        <f t="shared" si="748"/>
      </c>
      <c r="V285" s="855">
        <f t="shared" si="413"/>
      </c>
      <c r="W285" s="856">
        <f t="shared" si="351"/>
      </c>
      <c r="X285" s="857">
        <v>0.0079</v>
      </c>
      <c r="Y285" s="858">
        <v>61</v>
      </c>
      <c r="Z285" s="853">
        <f t="shared" si="289"/>
      </c>
      <c r="AA285" s="860">
        <v>30025</v>
      </c>
      <c r="AB285" s="860">
        <v>417</v>
      </c>
      <c r="AC285" s="860">
        <v>78</v>
      </c>
      <c r="AD285" s="860">
        <v>444</v>
      </c>
      <c r="AE285" s="860">
        <v>79</v>
      </c>
      <c r="AF285" s="860">
        <v>2</v>
      </c>
      <c r="AG285" s="860">
        <v>2</v>
      </c>
      <c r="AH285" s="860">
        <v>17</v>
      </c>
      <c r="AI285" s="853">
        <f t="shared" si="104"/>
      </c>
      <c r="AJ285" s="853">
        <f t="shared" si="42"/>
      </c>
      <c r="AK285" s="861" t="s">
        <v>545</v>
      </c>
      <c r="AL285" s="861" t="s">
        <v>525</v>
      </c>
      <c r="AM285" s="861">
        <v>20</v>
      </c>
    </row>
    <row r="286">
      <c r="A286" s="946"/>
      <c r="B286" s="893" t="s">
        <v>534</v>
      </c>
      <c r="C286" s="875" t="s">
        <v>548</v>
      </c>
      <c r="D286" s="864">
        <f t="shared" si="819"/>
      </c>
      <c r="E286" s="849">
        <v>1131.82</v>
      </c>
      <c r="F286" s="849">
        <v>1820.83</v>
      </c>
      <c r="G286" s="850">
        <v>3</v>
      </c>
      <c r="H286" s="880">
        <v>7091.37000000001</v>
      </c>
      <c r="I286" s="850">
        <v>2</v>
      </c>
      <c r="J286" s="880">
        <v>9086.220000000003</v>
      </c>
      <c r="K286" s="850">
        <f t="shared" si="484"/>
      </c>
      <c r="L286" s="880">
        <f t="shared" si="636"/>
      </c>
      <c r="M286" s="853">
        <f t="shared" si="382"/>
      </c>
      <c r="N286" s="854">
        <v>5</v>
      </c>
      <c r="O286" s="853">
        <f t="shared" si="320"/>
      </c>
      <c r="P286" s="853">
        <f t="shared" si="177"/>
      </c>
      <c r="Q286" s="853">
        <f t="shared" si="73"/>
      </c>
      <c r="R286" s="853">
        <f t="shared" si="10"/>
      </c>
      <c r="S286" s="855">
        <f t="shared" si="993"/>
      </c>
      <c r="T286" s="855">
        <f t="shared" si="931"/>
      </c>
      <c r="U286" s="855">
        <f t="shared" si="748"/>
      </c>
      <c r="V286" s="855">
        <f t="shared" si="413"/>
      </c>
      <c r="W286" s="856">
        <f t="shared" si="351"/>
      </c>
      <c r="X286" s="857">
        <v>0.0148</v>
      </c>
      <c r="Y286" s="858">
        <v>62</v>
      </c>
      <c r="Z286" s="853">
        <f t="shared" si="289"/>
      </c>
      <c r="AA286" s="860">
        <v>26006</v>
      </c>
      <c r="AB286" s="860">
        <v>374</v>
      </c>
      <c r="AC286" s="860">
        <v>97</v>
      </c>
      <c r="AD286" s="860">
        <v>402</v>
      </c>
      <c r="AE286" s="860">
        <v>38</v>
      </c>
      <c r="AF286" s="860">
        <v>3</v>
      </c>
      <c r="AG286" s="860">
        <v>0</v>
      </c>
      <c r="AH286" s="860">
        <v>15</v>
      </c>
      <c r="AI286" s="853">
        <f t="shared" si="104"/>
      </c>
      <c r="AJ286" s="853">
        <f t="shared" si="42"/>
      </c>
      <c r="AK286" s="861" t="s">
        <v>545</v>
      </c>
      <c r="AL286" s="861" t="s">
        <v>525</v>
      </c>
      <c r="AM286" s="861">
        <v>11</v>
      </c>
    </row>
    <row r="287">
      <c r="A287" s="946"/>
      <c r="B287" s="893" t="s">
        <v>534</v>
      </c>
      <c r="C287" s="875" t="s">
        <v>549</v>
      </c>
      <c r="D287" s="864">
        <f t="shared" si="819"/>
      </c>
      <c r="E287" s="849">
        <v>1479.47</v>
      </c>
      <c r="F287" s="849">
        <v>1166.77</v>
      </c>
      <c r="G287" s="850">
        <v>7</v>
      </c>
      <c r="H287" s="880">
        <v>15939.270000000004</v>
      </c>
      <c r="I287" s="850">
        <v>0</v>
      </c>
      <c r="J287" s="880">
        <v>0</v>
      </c>
      <c r="K287" s="850">
        <f t="shared" si="484"/>
      </c>
      <c r="L287" s="880">
        <f t="shared" si="636"/>
      </c>
      <c r="M287" s="853">
        <f t="shared" si="382"/>
      </c>
      <c r="N287" s="854">
        <v>5</v>
      </c>
      <c r="O287" s="853">
        <f t="shared" si="320"/>
      </c>
      <c r="P287" s="853">
        <f t="shared" si="177"/>
      </c>
      <c r="Q287" s="853">
        <f t="shared" si="73"/>
      </c>
      <c r="R287" s="853">
        <f t="shared" si="10"/>
      </c>
      <c r="S287" s="855">
        <f t="shared" si="993"/>
      </c>
      <c r="T287" s="855">
        <f t="shared" si="931"/>
      </c>
      <c r="U287" s="855">
        <f t="shared" si="748"/>
      </c>
      <c r="V287" s="855">
        <f t="shared" si="413"/>
      </c>
      <c r="W287" s="856">
        <f t="shared" si="351"/>
      </c>
      <c r="X287" s="857">
        <v>0.06</v>
      </c>
      <c r="Y287" s="858">
        <v>62</v>
      </c>
      <c r="Z287" s="853">
        <f t="shared" si="289"/>
      </c>
      <c r="AA287" s="860">
        <v>23662</v>
      </c>
      <c r="AB287" s="860">
        <v>300</v>
      </c>
      <c r="AC287" s="860">
        <v>58</v>
      </c>
      <c r="AD287" s="860">
        <v>304</v>
      </c>
      <c r="AE287" s="860">
        <v>55</v>
      </c>
      <c r="AF287" s="860">
        <v>3</v>
      </c>
      <c r="AG287" s="860">
        <v>1</v>
      </c>
      <c r="AH287" s="860">
        <v>11</v>
      </c>
      <c r="AI287" s="853">
        <f t="shared" si="104"/>
      </c>
      <c r="AJ287" s="853">
        <f t="shared" si="42"/>
      </c>
      <c r="AK287" s="861" t="s">
        <v>545</v>
      </c>
      <c r="AL287" s="861" t="s">
        <v>525</v>
      </c>
      <c r="AM287" s="861">
        <v>18</v>
      </c>
    </row>
    <row r="288">
      <c r="A288" s="946"/>
      <c r="B288" s="866" t="s">
        <v>527</v>
      </c>
      <c r="C288" s="866"/>
      <c r="D288" s="867">
        <f>SUM(D283:D287)</f>
      </c>
      <c r="E288" s="867">
        <f>SUM(E283:E287)</f>
      </c>
      <c r="F288" s="867">
        <f>SUM(F283:F287)</f>
      </c>
      <c r="G288" s="889">
        <f>SUM(G283:G287)</f>
      </c>
      <c r="H288" s="890">
        <f>SUM(H283:H287)</f>
      </c>
      <c r="I288" s="889">
        <f>SUM(I283:I287)</f>
      </c>
      <c r="J288" s="890">
        <f>SUM(J283:J287)</f>
      </c>
      <c r="K288" s="912">
        <f>SUM(K283:K287)</f>
      </c>
      <c r="L288" s="867">
        <f>SUM(L283:L287)</f>
      </c>
      <c r="M288" s="868">
        <f t="shared" si="382"/>
      </c>
      <c r="N288" s="889">
        <f>SUM(N283:N287)</f>
      </c>
      <c r="O288" s="868">
        <f t="shared" si="320"/>
      </c>
      <c r="P288" s="868">
        <f>D288/N288</f>
      </c>
      <c r="Q288" s="868">
        <f t="shared" si="73"/>
      </c>
      <c r="R288" s="868">
        <f t="shared" si="10"/>
      </c>
      <c r="S288" s="869">
        <f t="shared" si="993"/>
      </c>
      <c r="T288" s="869">
        <f t="shared" si="931"/>
      </c>
      <c r="U288" s="869">
        <f t="shared" si="748"/>
      </c>
      <c r="V288" s="869">
        <f t="shared" si="413"/>
      </c>
      <c r="W288" s="870">
        <f t="shared" si="351"/>
      </c>
      <c r="X288" s="869">
        <f>AVERAGE(X283:X287)</f>
      </c>
      <c r="Y288" s="871">
        <f>AVERAGE(Y283:Y287)</f>
      </c>
      <c r="Z288" s="871">
        <f t="shared" si="289"/>
      </c>
      <c r="AA288" s="872">
        <f>SUM(AA283:AA287)</f>
      </c>
      <c r="AB288" s="872">
        <f>SUM(AB283:AB287)</f>
      </c>
      <c r="AC288" s="872">
        <f>SUM(AC283:AC287)</f>
      </c>
      <c r="AD288" s="872">
        <f>SUM(AD283:AD287)</f>
      </c>
      <c r="AE288" s="872">
        <f>SUM(AE283:AE287)</f>
      </c>
      <c r="AF288" s="872">
        <f>SUM(AF283:AF287)</f>
      </c>
      <c r="AG288" s="872">
        <f>SUM(AG283:AG287)</f>
      </c>
      <c r="AH288" s="872">
        <f>SUM(AH283:AH287)</f>
      </c>
      <c r="AI288" s="868">
        <f t="shared" si="104"/>
      </c>
      <c r="AJ288" s="873">
        <f t="shared" si="42"/>
      </c>
      <c r="AK288" s="874"/>
      <c r="AL288" s="874"/>
      <c r="AM288" s="872">
        <f>SUM(AM283:AM287)</f>
      </c>
    </row>
    <row r="289">
      <c r="A289" s="946"/>
      <c r="B289" s="875" t="s">
        <v>543</v>
      </c>
      <c r="C289" s="875" t="s">
        <v>551</v>
      </c>
      <c r="D289" s="864">
        <f t="shared" ref="D289:D291" si="820">E289+F289</f>
      </c>
      <c r="E289" s="849">
        <v>1089.56</v>
      </c>
      <c r="F289" s="849">
        <v>1644.2</v>
      </c>
      <c r="G289" s="850">
        <v>5</v>
      </c>
      <c r="H289" s="880">
        <v>10346.140000000014</v>
      </c>
      <c r="I289" s="850">
        <v>0</v>
      </c>
      <c r="J289" s="880">
        <v>0</v>
      </c>
      <c r="K289" s="850">
        <f t="shared" ref="K289:K291" si="485">G289+I289</f>
      </c>
      <c r="L289" s="880">
        <f t="shared" ref="L289:L291" si="637">H289+J289</f>
      </c>
      <c r="M289" s="853">
        <f t="shared" si="382"/>
      </c>
      <c r="N289" s="854">
        <v>5</v>
      </c>
      <c r="O289" s="853">
        <f t="shared" si="320"/>
      </c>
      <c r="P289" s="853">
        <f t="shared" ref="P289:P291" si="178">D289/K289</f>
      </c>
      <c r="Q289" s="853">
        <f t="shared" si="73"/>
      </c>
      <c r="R289" s="853">
        <f t="shared" si="10"/>
      </c>
      <c r="S289" s="855">
        <f t="shared" si="993"/>
      </c>
      <c r="T289" s="855">
        <f t="shared" si="931"/>
      </c>
      <c r="U289" s="855">
        <f t="shared" si="748"/>
      </c>
      <c r="V289" s="855">
        <f t="shared" si="413"/>
      </c>
      <c r="W289" s="856">
        <f t="shared" si="351"/>
      </c>
      <c r="X289" s="857">
        <v>0.0084</v>
      </c>
      <c r="Y289" s="858">
        <v>61</v>
      </c>
      <c r="Z289" s="853">
        <f t="shared" si="289"/>
      </c>
      <c r="AA289" s="860">
        <v>28819</v>
      </c>
      <c r="AB289" s="860">
        <v>394</v>
      </c>
      <c r="AC289" s="860">
        <v>67</v>
      </c>
      <c r="AD289" s="860">
        <v>412</v>
      </c>
      <c r="AE289" s="860">
        <v>19</v>
      </c>
      <c r="AF289" s="860">
        <v>2</v>
      </c>
      <c r="AG289" s="860">
        <v>1</v>
      </c>
      <c r="AH289" s="860">
        <v>14</v>
      </c>
      <c r="AI289" s="853">
        <f t="shared" si="104"/>
      </c>
      <c r="AJ289" s="853">
        <f t="shared" si="42"/>
      </c>
      <c r="AK289" s="861" t="s">
        <v>545</v>
      </c>
      <c r="AL289" s="861" t="s">
        <v>525</v>
      </c>
      <c r="AM289" s="862">
        <v>20</v>
      </c>
    </row>
    <row r="290">
      <c r="A290" s="946"/>
      <c r="B290" s="875" t="s">
        <v>543</v>
      </c>
      <c r="C290" s="875" t="s">
        <v>552</v>
      </c>
      <c r="D290" s="864">
        <f t="shared" si="820"/>
      </c>
      <c r="E290" s="849">
        <v>1824.3</v>
      </c>
      <c r="F290" s="865">
        <v>1612.26</v>
      </c>
      <c r="G290" s="851">
        <v>1</v>
      </c>
      <c r="H290" s="880">
        <v>1994.8499999999767</v>
      </c>
      <c r="I290" s="850">
        <v>0</v>
      </c>
      <c r="J290" s="880">
        <v>0</v>
      </c>
      <c r="K290" s="850">
        <f t="shared" si="485"/>
      </c>
      <c r="L290" s="880">
        <f t="shared" si="637"/>
      </c>
      <c r="M290" s="853">
        <f t="shared" si="382"/>
      </c>
      <c r="N290" s="854">
        <v>1</v>
      </c>
      <c r="O290" s="853">
        <f t="shared" si="320"/>
      </c>
      <c r="P290" s="853">
        <f t="shared" si="178"/>
      </c>
      <c r="Q290" s="853">
        <f t="shared" si="73"/>
      </c>
      <c r="R290" s="853">
        <f t="shared" si="10"/>
      </c>
      <c r="S290" s="855">
        <f t="shared" si="993"/>
      </c>
      <c r="T290" s="855">
        <f t="shared" si="931"/>
      </c>
      <c r="U290" s="855">
        <f t="shared" si="748"/>
      </c>
      <c r="V290" s="855">
        <f t="shared" si="413"/>
      </c>
      <c r="W290" s="856">
        <f t="shared" si="351"/>
      </c>
      <c r="X290" s="857">
        <v>0.0038</v>
      </c>
      <c r="Y290" s="858">
        <v>59</v>
      </c>
      <c r="Z290" s="853">
        <f t="shared" si="289"/>
      </c>
      <c r="AA290" s="860">
        <v>46123</v>
      </c>
      <c r="AB290" s="860">
        <v>539</v>
      </c>
      <c r="AC290" s="860">
        <v>83</v>
      </c>
      <c r="AD290" s="860">
        <v>538</v>
      </c>
      <c r="AE290" s="860">
        <v>74</v>
      </c>
      <c r="AF290" s="860">
        <v>6</v>
      </c>
      <c r="AG290" s="860">
        <v>2</v>
      </c>
      <c r="AH290" s="860">
        <v>18</v>
      </c>
      <c r="AI290" s="853">
        <f t="shared" si="104"/>
      </c>
      <c r="AJ290" s="853">
        <f t="shared" si="42"/>
      </c>
      <c r="AK290" s="861" t="s">
        <v>545</v>
      </c>
      <c r="AL290" s="861" t="s">
        <v>525</v>
      </c>
      <c r="AM290" s="861">
        <v>14</v>
      </c>
    </row>
    <row r="291">
      <c r="A291" s="946"/>
      <c r="B291" s="875" t="s">
        <v>543</v>
      </c>
      <c r="C291" s="875" t="s">
        <v>553</v>
      </c>
      <c r="D291" s="864">
        <f t="shared" si="820"/>
      </c>
      <c r="E291" s="865">
        <v>560.37</v>
      </c>
      <c r="F291" s="849">
        <v>2079.2</v>
      </c>
      <c r="G291" s="850">
        <v>4</v>
      </c>
      <c r="H291" s="880">
        <v>9407.73999999999</v>
      </c>
      <c r="I291" s="850">
        <v>0</v>
      </c>
      <c r="J291" s="880">
        <v>0</v>
      </c>
      <c r="K291" s="850">
        <f t="shared" si="485"/>
      </c>
      <c r="L291" s="880">
        <f t="shared" si="637"/>
      </c>
      <c r="M291" s="853">
        <f t="shared" si="382"/>
      </c>
      <c r="N291" s="854">
        <v>3</v>
      </c>
      <c r="O291" s="853">
        <f t="shared" si="320"/>
      </c>
      <c r="P291" s="853">
        <f t="shared" si="178"/>
      </c>
      <c r="Q291" s="853">
        <f t="shared" si="73"/>
      </c>
      <c r="R291" s="853">
        <f t="shared" si="10"/>
      </c>
      <c r="S291" s="855">
        <f t="shared" si="993"/>
      </c>
      <c r="T291" s="855">
        <f t="shared" si="931"/>
      </c>
      <c r="U291" s="855">
        <f t="shared" si="748"/>
      </c>
      <c r="V291" s="855">
        <f t="shared" si="413"/>
      </c>
      <c r="W291" s="856">
        <f t="shared" si="351"/>
      </c>
      <c r="X291" s="857">
        <v>0.0116</v>
      </c>
      <c r="Y291" s="858">
        <v>59</v>
      </c>
      <c r="Z291" s="853">
        <f t="shared" si="289"/>
      </c>
      <c r="AA291" s="860">
        <v>32169</v>
      </c>
      <c r="AB291" s="860">
        <v>460</v>
      </c>
      <c r="AC291" s="860">
        <v>99</v>
      </c>
      <c r="AD291" s="860">
        <v>503</v>
      </c>
      <c r="AE291" s="860">
        <v>50</v>
      </c>
      <c r="AF291" s="860">
        <v>2</v>
      </c>
      <c r="AG291" s="860">
        <v>0</v>
      </c>
      <c r="AH291" s="860">
        <v>25</v>
      </c>
      <c r="AI291" s="853">
        <f t="shared" si="104"/>
      </c>
      <c r="AJ291" s="853">
        <f t="shared" si="42"/>
      </c>
      <c r="AK291" s="861" t="s">
        <v>545</v>
      </c>
      <c r="AL291" s="861" t="s">
        <v>525</v>
      </c>
      <c r="AM291" s="861">
        <v>12</v>
      </c>
    </row>
    <row r="292">
      <c r="A292" s="946"/>
      <c r="B292" s="866" t="s">
        <v>527</v>
      </c>
      <c r="C292" s="866"/>
      <c r="D292" s="867">
        <f>SUM(D289:D291)</f>
      </c>
      <c r="E292" s="897">
        <f>SUM(E289:E291)</f>
      </c>
      <c r="F292" s="897">
        <f>SUM(F289:F291)</f>
      </c>
      <c r="G292" s="889">
        <f>SUM(G289:G291)</f>
      </c>
      <c r="H292" s="890">
        <f>SUM(H289:H291)</f>
      </c>
      <c r="I292" s="889">
        <f>SUM(I289:I291)</f>
      </c>
      <c r="J292" s="890">
        <f>SUM(J289:J291)</f>
      </c>
      <c r="K292" s="891">
        <f>SUM(K289:K291)</f>
      </c>
      <c r="L292" s="897">
        <f>SUM(L289:L291)</f>
      </c>
      <c r="M292" s="868">
        <f t="shared" si="382"/>
      </c>
      <c r="N292" s="889">
        <f>SUM(N289:N291)</f>
      </c>
      <c r="O292" s="868">
        <f t="shared" si="320"/>
      </c>
      <c r="P292" s="868">
        <f t="shared" ref="P292:P293" si="962">D292/N292</f>
      </c>
      <c r="Q292" s="868">
        <f t="shared" si="73"/>
      </c>
      <c r="R292" s="868">
        <f t="shared" si="10"/>
      </c>
      <c r="S292" s="869">
        <f t="shared" si="993"/>
      </c>
      <c r="T292" s="869">
        <f t="shared" si="931"/>
      </c>
      <c r="U292" s="869">
        <f t="shared" si="748"/>
      </c>
      <c r="V292" s="869">
        <f t="shared" si="413"/>
      </c>
      <c r="W292" s="870">
        <f t="shared" si="351"/>
      </c>
      <c r="X292" s="869">
        <f>AVERAGE(X289:X291)</f>
      </c>
      <c r="Y292" s="871">
        <f>AVERAGE(Y289:Y291)</f>
      </c>
      <c r="Z292" s="871">
        <f t="shared" si="289"/>
      </c>
      <c r="AA292" s="872">
        <f>SUM(AA289:AA291)</f>
      </c>
      <c r="AB292" s="872">
        <f>SUM(AB289:AB291)</f>
      </c>
      <c r="AC292" s="872">
        <f>SUM(AC289:AC291)</f>
      </c>
      <c r="AD292" s="872">
        <f>SUM(AD289:AD291)</f>
      </c>
      <c r="AE292" s="872">
        <f>SUM(AE289:AE291)</f>
      </c>
      <c r="AF292" s="872">
        <f>SUM(AF289:AF291)</f>
      </c>
      <c r="AG292" s="872">
        <f>SUM(AG289:AG291)</f>
      </c>
      <c r="AH292" s="872">
        <f>SUM(AH289:AH291)</f>
      </c>
      <c r="AI292" s="868">
        <f t="shared" si="104"/>
      </c>
      <c r="AJ292" s="873">
        <f t="shared" si="42"/>
      </c>
      <c r="AK292" s="874"/>
      <c r="AL292" s="874"/>
      <c r="AM292" s="872">
        <f>SUM(AM289:AM291)</f>
      </c>
    </row>
    <row r="293">
      <c r="A293" s="946"/>
      <c r="B293" s="898" t="s">
        <v>539</v>
      </c>
      <c r="C293" s="898"/>
      <c r="D293" s="899">
        <f>D276+D270+D288+D282+D292</f>
      </c>
      <c r="E293" s="923">
        <f>E276+E270+E288+E282+E292</f>
      </c>
      <c r="F293" s="923">
        <f>F276+F270+F288+F282+F292</f>
      </c>
      <c r="G293" s="903">
        <f>G292+G288+G282+G276+G270</f>
      </c>
      <c r="H293" s="900">
        <f>H292+H288+H282+H276+H270</f>
      </c>
      <c r="I293" s="903">
        <f>I292+I288+I282+I276+I270</f>
      </c>
      <c r="J293" s="900">
        <f>J292+J288+J282+J276+J270</f>
      </c>
      <c r="K293" s="903">
        <f>K276+K270+K288+K282+K292</f>
      </c>
      <c r="L293" s="923">
        <f>L276+L270+L288+L282+L292</f>
      </c>
      <c r="M293" s="900">
        <f t="shared" si="382"/>
      </c>
      <c r="N293" s="903">
        <f>N292+N288+N282+N276+N270</f>
      </c>
      <c r="O293" s="900">
        <f t="shared" si="320"/>
      </c>
      <c r="P293" s="900">
        <f t="shared" si="962"/>
      </c>
      <c r="Q293" s="900">
        <f t="shared" si="73"/>
      </c>
      <c r="R293" s="900">
        <f t="shared" si="10"/>
      </c>
      <c r="S293" s="902">
        <f t="shared" si="993"/>
      </c>
      <c r="T293" s="902">
        <f t="shared" si="931"/>
      </c>
      <c r="U293" s="902">
        <f t="shared" si="748"/>
      </c>
      <c r="V293" s="902">
        <f t="shared" si="413"/>
      </c>
      <c r="W293" s="903">
        <f t="shared" si="351"/>
      </c>
      <c r="X293" s="900">
        <f>(X276+X270+X288+X282+X292)/5</f>
      </c>
      <c r="Y293" s="900">
        <f>(Y276+Y270+Y288+Y282+Y292)/5</f>
      </c>
      <c r="Z293" s="900">
        <f>(Z276+Z270+Z288+Z282+Z292)/5</f>
      </c>
      <c r="AA293" s="923">
        <f>AA276+AA270+AA288+AA282+AA292</f>
      </c>
      <c r="AB293" s="923">
        <f>AB276+AB270+AB288+AB282+AB292</f>
      </c>
      <c r="AC293" s="923">
        <f>AC276+AC270+AC288+AC282+AC292</f>
      </c>
      <c r="AD293" s="923">
        <f>AD276+AD270+AD288+AD282+AD292</f>
      </c>
      <c r="AE293" s="923">
        <f>AE276+AE270+AE288+AE282+AE292</f>
      </c>
      <c r="AF293" s="923">
        <f>AF276+AF270+AF288+AF282+AF292</f>
      </c>
      <c r="AG293" s="923">
        <f>AG276+AG270+AG288+AG282+AG292</f>
      </c>
      <c r="AH293" s="923">
        <f>AH276+AH270+AH288+AH282+AH292</f>
      </c>
      <c r="AI293" s="900">
        <f t="shared" si="104"/>
      </c>
      <c r="AJ293" s="904">
        <f t="shared" si="42"/>
      </c>
      <c r="AK293" s="898"/>
      <c r="AL293" s="898"/>
      <c r="AM293" s="923">
        <f>AM276+AM270+AM288+AM282+AM292</f>
      </c>
    </row>
    <row r="294">
      <c r="A294" s="832" t="s">
        <v>554</v>
      </c>
      <c r="B294" s="832" t="s">
        <v>480</v>
      </c>
      <c r="C294" s="832"/>
      <c r="D294" s="833" t="s">
        <v>481</v>
      </c>
      <c r="E294" s="833"/>
      <c r="F294" s="833"/>
      <c r="G294" s="833"/>
      <c r="H294" s="833"/>
      <c r="I294" s="833"/>
      <c r="J294" s="833"/>
      <c r="K294" s="833"/>
      <c r="L294" s="833"/>
      <c r="M294" s="833"/>
      <c r="N294" s="833"/>
      <c r="O294" s="833"/>
      <c r="P294" s="833"/>
      <c r="Q294" s="833"/>
      <c r="R294" s="834" t="s">
        <v>482</v>
      </c>
      <c r="S294" s="834"/>
      <c r="T294" s="834"/>
      <c r="U294" s="834"/>
      <c r="V294" s="834"/>
      <c r="W294" s="834"/>
      <c r="X294" s="834"/>
      <c r="Y294" s="834"/>
      <c r="Z294" s="834"/>
      <c r="AA294" s="834"/>
      <c r="AB294" s="834"/>
      <c r="AC294" s="834"/>
      <c r="AD294" s="834"/>
      <c r="AE294" s="834"/>
      <c r="AF294" s="834"/>
      <c r="AG294" s="834"/>
      <c r="AH294" s="834"/>
      <c r="AI294" s="834"/>
      <c r="AJ294" s="834"/>
      <c r="AK294" s="834"/>
      <c r="AL294" s="834"/>
      <c r="AM294" s="835"/>
    </row>
    <row customHeight="true" ht="16.071428571428573" r="295">
      <c r="A295" s="832"/>
      <c r="B295" s="832" t="s">
        <v>483</v>
      </c>
      <c r="C295" s="832" t="s">
        <v>484</v>
      </c>
      <c r="D295" s="836" t="s">
        <v>485</v>
      </c>
      <c r="E295" s="837" t="s">
        <v>486</v>
      </c>
      <c r="F295" s="837" t="s">
        <v>487</v>
      </c>
      <c r="G295" s="944" t="s">
        <v>488</v>
      </c>
      <c r="H295" s="944" t="s">
        <v>489</v>
      </c>
      <c r="I295" s="944" t="s">
        <v>490</v>
      </c>
      <c r="J295" s="944" t="s">
        <v>491</v>
      </c>
      <c r="K295" s="944" t="s">
        <v>492</v>
      </c>
      <c r="L295" s="945" t="s">
        <v>493</v>
      </c>
      <c r="M295" s="841" t="s">
        <v>494</v>
      </c>
      <c r="N295" s="944" t="s">
        <v>495</v>
      </c>
      <c r="O295" s="841" t="s">
        <v>496</v>
      </c>
      <c r="P295" s="841" t="s">
        <v>497</v>
      </c>
      <c r="Q295" s="841" t="s">
        <v>498</v>
      </c>
      <c r="R295" s="834" t="s">
        <v>499</v>
      </c>
      <c r="S295" s="842" t="s">
        <v>500</v>
      </c>
      <c r="T295" s="842" t="s">
        <v>501</v>
      </c>
      <c r="U295" s="842" t="s">
        <v>502</v>
      </c>
      <c r="V295" s="842" t="s">
        <v>503</v>
      </c>
      <c r="W295" s="843" t="s">
        <v>504</v>
      </c>
      <c r="X295" s="842" t="s">
        <v>505</v>
      </c>
      <c r="Y295" s="844" t="s">
        <v>506</v>
      </c>
      <c r="Z295" s="834" t="s">
        <v>507</v>
      </c>
      <c r="AA295" s="843" t="s">
        <v>508</v>
      </c>
      <c r="AB295" s="843" t="s">
        <v>509</v>
      </c>
      <c r="AC295" s="843" t="s">
        <v>510</v>
      </c>
      <c r="AD295" s="843" t="s">
        <v>511</v>
      </c>
      <c r="AE295" s="843" t="s">
        <v>512</v>
      </c>
      <c r="AF295" s="843" t="s">
        <v>513</v>
      </c>
      <c r="AG295" s="843" t="s">
        <v>514</v>
      </c>
      <c r="AH295" s="843" t="s">
        <v>515</v>
      </c>
      <c r="AI295" s="843" t="s">
        <v>516</v>
      </c>
      <c r="AJ295" s="834" t="s">
        <v>517</v>
      </c>
      <c r="AK295" s="835" t="s">
        <v>518</v>
      </c>
      <c r="AL295" s="835" t="s">
        <v>519</v>
      </c>
      <c r="AM295" s="835" t="s">
        <v>520</v>
      </c>
    </row>
    <row customHeight="true" ht="16.071428571428573" r="296">
      <c r="A296" s="845" t="s">
        <v>566</v>
      </c>
      <c r="B296" s="875" t="s">
        <v>543</v>
      </c>
      <c r="C296" s="876" t="s">
        <v>523</v>
      </c>
      <c r="D296" s="877">
        <f t="shared" ref="D296:D297" si="821">E296+F296</f>
      </c>
      <c r="E296" s="947">
        <v>1333.92</v>
      </c>
      <c r="F296" s="849">
        <v>965.21</v>
      </c>
      <c r="G296" s="850">
        <v>2</v>
      </c>
      <c r="H296" s="948">
        <v>3808.170000000013</v>
      </c>
      <c r="I296" s="949">
        <v>0</v>
      </c>
      <c r="J296" s="950">
        <v>0</v>
      </c>
      <c r="K296" s="850">
        <f t="shared" ref="K296:K297" si="486">G296+I296</f>
      </c>
      <c r="L296" s="951">
        <f t="shared" ref="L296:L297" si="638">H296+J296</f>
      </c>
      <c r="M296" s="853">
        <f t="shared" ref="M296:M321" si="383">L296/D296</f>
      </c>
      <c r="N296" s="854">
        <v>1</v>
      </c>
      <c r="O296" s="853">
        <f t="shared" ref="O296:O321" si="321">D296/K296</f>
      </c>
      <c r="P296" s="853">
        <f t="shared" ref="P296:P297" si="179">D296/K296</f>
      </c>
      <c r="Q296" s="853">
        <f t="shared" ref="Q296:Q321" si="74">L296/K296</f>
      </c>
      <c r="R296" s="853">
        <f t="shared" ref="R296:R321" si="11">D296/AB296</f>
      </c>
      <c r="S296" s="855">
        <f t="shared" ref="S296:S321" si="994">W296/AA296*1</f>
      </c>
      <c r="T296" s="855">
        <f t="shared" ref="T296:T321" si="932">AB296/AA296</f>
      </c>
      <c r="U296" s="855">
        <f t="shared" ref="U296:U321" si="749">AD296/AA296</f>
      </c>
      <c r="V296" s="855">
        <f t="shared" ref="V296:V321" si="414">AE296/AD296</f>
      </c>
      <c r="W296" s="856">
        <f t="shared" ref="W296:W321" si="352">AC296/X296</f>
      </c>
      <c r="X296" s="857">
        <v>0.0071</v>
      </c>
      <c r="Y296" s="858">
        <v>58</v>
      </c>
      <c r="Z296" s="882">
        <f t="shared" ref="Z296:Z320" si="290">(D296/AA296)*1000</f>
      </c>
      <c r="AA296" s="883">
        <v>28463</v>
      </c>
      <c r="AB296" s="884">
        <v>503</v>
      </c>
      <c r="AC296" s="860">
        <v>79</v>
      </c>
      <c r="AD296" s="860">
        <v>516</v>
      </c>
      <c r="AE296" s="860">
        <v>27</v>
      </c>
      <c r="AF296" s="860">
        <v>5</v>
      </c>
      <c r="AG296" s="860">
        <v>4</v>
      </c>
      <c r="AH296" s="860">
        <v>35</v>
      </c>
      <c r="AI296" s="853">
        <f t="shared" ref="AI296:AI321" si="105">D296/AD296</f>
      </c>
      <c r="AJ296" s="853">
        <f t="shared" ref="AJ296:AJ321" si="43">AM296*1000/D296</f>
      </c>
      <c r="AK296" s="861" t="s">
        <v>545</v>
      </c>
      <c r="AL296" s="861" t="s">
        <v>525</v>
      </c>
      <c r="AM296" s="861">
        <v>12</v>
      </c>
    </row>
    <row customHeight="true" ht="16.071428571428573" r="297">
      <c r="A297" s="946"/>
      <c r="B297" s="875" t="s">
        <v>543</v>
      </c>
      <c r="C297" s="876" t="s">
        <v>526</v>
      </c>
      <c r="D297" s="885">
        <f t="shared" si="821"/>
      </c>
      <c r="E297" s="849">
        <v>902.16</v>
      </c>
      <c r="F297" s="954">
        <v>889.06</v>
      </c>
      <c r="G297" s="952">
        <v>4</v>
      </c>
      <c r="H297" s="950">
        <v>10476.5</v>
      </c>
      <c r="I297" s="851">
        <v>0</v>
      </c>
      <c r="J297" s="917">
        <v>0</v>
      </c>
      <c r="K297" s="953">
        <f t="shared" si="486"/>
      </c>
      <c r="L297" s="880">
        <f t="shared" si="638"/>
      </c>
      <c r="M297" s="853">
        <f t="shared" si="383"/>
      </c>
      <c r="N297" s="854">
        <v>4</v>
      </c>
      <c r="O297" s="853">
        <f t="shared" si="321"/>
      </c>
      <c r="P297" s="853">
        <f t="shared" si="179"/>
      </c>
      <c r="Q297" s="853">
        <f t="shared" si="74"/>
      </c>
      <c r="R297" s="853">
        <f t="shared" si="11"/>
      </c>
      <c r="S297" s="855">
        <f t="shared" si="994"/>
      </c>
      <c r="T297" s="855">
        <f t="shared" si="932"/>
      </c>
      <c r="U297" s="855">
        <f t="shared" si="749"/>
      </c>
      <c r="V297" s="855">
        <f t="shared" si="414"/>
      </c>
      <c r="W297" s="856">
        <f t="shared" si="352"/>
      </c>
      <c r="X297" s="857">
        <v>0.0155</v>
      </c>
      <c r="Y297" s="858">
        <v>59</v>
      </c>
      <c r="Z297" s="886">
        <f t="shared" si="290"/>
      </c>
      <c r="AA297" s="860">
        <v>21090</v>
      </c>
      <c r="AB297" s="884">
        <v>519</v>
      </c>
      <c r="AC297" s="860">
        <v>73</v>
      </c>
      <c r="AD297" s="860">
        <v>641</v>
      </c>
      <c r="AE297" s="860">
        <v>31</v>
      </c>
      <c r="AF297" s="860">
        <v>3</v>
      </c>
      <c r="AG297" s="860">
        <v>0</v>
      </c>
      <c r="AH297" s="860">
        <v>28</v>
      </c>
      <c r="AI297" s="853">
        <f t="shared" si="105"/>
      </c>
      <c r="AJ297" s="853">
        <f t="shared" si="43"/>
      </c>
      <c r="AK297" s="861" t="s">
        <v>545</v>
      </c>
      <c r="AL297" s="861" t="s">
        <v>525</v>
      </c>
      <c r="AM297" s="862">
        <v>14</v>
      </c>
    </row>
    <row r="298">
      <c r="A298" s="946"/>
      <c r="B298" s="866" t="s">
        <v>527</v>
      </c>
      <c r="C298" s="866"/>
      <c r="D298" s="867">
        <f>SUM(D296:D297)</f>
      </c>
      <c r="E298" s="888">
        <f>SUM(E296:E297)</f>
      </c>
      <c r="F298" s="888">
        <f>SUM(F296:F297)</f>
      </c>
      <c r="G298" s="889">
        <f>SUM(G296:G297)</f>
      </c>
      <c r="H298" s="890">
        <f>SUM(H296:H297)</f>
      </c>
      <c r="I298" s="889">
        <f>SUM(I296:I297)</f>
      </c>
      <c r="J298" s="890">
        <f>SUM(J296:J297)</f>
      </c>
      <c r="K298" s="891">
        <f>SUM(K296:K297)</f>
      </c>
      <c r="L298" s="892">
        <f>SUM(L296:L297)</f>
      </c>
      <c r="M298" s="868">
        <f t="shared" si="383"/>
      </c>
      <c r="N298" s="889">
        <f>SUM(N296:N297)</f>
      </c>
      <c r="O298" s="868">
        <f t="shared" si="321"/>
      </c>
      <c r="P298" s="868">
        <f>D298/N298</f>
      </c>
      <c r="Q298" s="868">
        <f t="shared" si="74"/>
      </c>
      <c r="R298" s="868">
        <f t="shared" si="11"/>
      </c>
      <c r="S298" s="869">
        <f t="shared" si="994"/>
      </c>
      <c r="T298" s="869">
        <f t="shared" si="932"/>
      </c>
      <c r="U298" s="869">
        <f t="shared" si="749"/>
      </c>
      <c r="V298" s="869">
        <f t="shared" si="414"/>
      </c>
      <c r="W298" s="870">
        <f t="shared" si="352"/>
      </c>
      <c r="X298" s="869">
        <f>AVERAGE(X296:X297)</f>
      </c>
      <c r="Y298" s="871">
        <f>AVERAGE(Y296:Y297)</f>
      </c>
      <c r="Z298" s="868">
        <f t="shared" si="290"/>
      </c>
      <c r="AA298" s="922">
        <f>SUM(AA296:AA297)</f>
      </c>
      <c r="AB298" s="872">
        <f>SUM(AB296:AB297)</f>
      </c>
      <c r="AC298" s="872">
        <f>SUM(AC296:AC297)</f>
      </c>
      <c r="AD298" s="872">
        <f>SUM(AD296:AD297)</f>
      </c>
      <c r="AE298" s="872">
        <f>SUM(AE296:AE297)</f>
      </c>
      <c r="AF298" s="872">
        <f>SUM(AF296:AF297)</f>
      </c>
      <c r="AG298" s="872">
        <f>SUM(AG296:AG297)</f>
      </c>
      <c r="AH298" s="872">
        <f>SUM(AH296:AH297)</f>
      </c>
      <c r="AI298" s="868">
        <f t="shared" si="105"/>
      </c>
      <c r="AJ298" s="873">
        <f t="shared" si="43"/>
      </c>
      <c r="AK298" s="874"/>
      <c r="AL298" s="874"/>
      <c r="AM298" s="870">
        <f>SUM(AM296:AM297)</f>
      </c>
    </row>
    <row customHeight="true" ht="16.071428571428573" r="299">
      <c r="A299" s="946"/>
      <c r="B299" s="893" t="s">
        <v>534</v>
      </c>
      <c r="C299" s="875" t="s">
        <v>529</v>
      </c>
      <c r="D299" s="864">
        <f t="shared" ref="D299:D303" si="822">E299+F299</f>
      </c>
      <c r="E299" s="894">
        <v>763.92</v>
      </c>
      <c r="F299" s="894">
        <v>1348.17</v>
      </c>
      <c r="G299" s="850">
        <v>3</v>
      </c>
      <c r="H299" s="880">
        <v>7972.74</v>
      </c>
      <c r="I299" s="850">
        <v>0</v>
      </c>
      <c r="J299" s="880">
        <v>0</v>
      </c>
      <c r="K299" s="850">
        <f t="shared" ref="K299:K303" si="487">G299+I299</f>
      </c>
      <c r="L299" s="880">
        <f t="shared" ref="L299:L303" si="639">H299+J299</f>
      </c>
      <c r="M299" s="853">
        <f t="shared" si="383"/>
      </c>
      <c r="N299" s="854">
        <v>2</v>
      </c>
      <c r="O299" s="853">
        <f t="shared" si="321"/>
      </c>
      <c r="P299" s="853">
        <f t="shared" ref="P299:P303" si="180">D299/K299</f>
      </c>
      <c r="Q299" s="853">
        <f t="shared" si="74"/>
      </c>
      <c r="R299" s="853">
        <f t="shared" si="11"/>
      </c>
      <c r="S299" s="855">
        <f t="shared" si="994"/>
      </c>
      <c r="T299" s="855">
        <f t="shared" si="932"/>
      </c>
      <c r="U299" s="855">
        <f t="shared" si="749"/>
      </c>
      <c r="V299" s="855">
        <f t="shared" si="414"/>
      </c>
      <c r="W299" s="856">
        <f t="shared" si="352"/>
      </c>
      <c r="X299" s="857">
        <v>0.0124</v>
      </c>
      <c r="Y299" s="858">
        <v>43</v>
      </c>
      <c r="Z299" s="853">
        <f t="shared" si="290"/>
      </c>
      <c r="AA299" s="860">
        <v>28669</v>
      </c>
      <c r="AB299" s="860">
        <v>759</v>
      </c>
      <c r="AC299" s="860">
        <v>100</v>
      </c>
      <c r="AD299" s="860">
        <v>830</v>
      </c>
      <c r="AE299" s="860">
        <v>56</v>
      </c>
      <c r="AF299" s="860">
        <v>4</v>
      </c>
      <c r="AG299" s="860">
        <v>1</v>
      </c>
      <c r="AH299" s="860">
        <v>19</v>
      </c>
      <c r="AI299" s="853">
        <f t="shared" si="105"/>
      </c>
      <c r="AJ299" s="853">
        <f t="shared" si="43"/>
      </c>
      <c r="AK299" s="861" t="s">
        <v>524</v>
      </c>
      <c r="AL299" s="862" t="s">
        <v>565</v>
      </c>
      <c r="AM299" s="862">
        <v>16</v>
      </c>
    </row>
    <row r="300">
      <c r="A300" s="946"/>
      <c r="B300" s="893" t="s">
        <v>534</v>
      </c>
      <c r="C300" s="875" t="s">
        <v>531</v>
      </c>
      <c r="D300" s="864">
        <f t="shared" si="822"/>
      </c>
      <c r="E300" s="894">
        <v>1348.31</v>
      </c>
      <c r="F300" s="894">
        <v>2797.56</v>
      </c>
      <c r="G300" s="850">
        <v>1</v>
      </c>
      <c r="H300" s="880">
        <v>1435.0100000000002</v>
      </c>
      <c r="I300" s="850">
        <v>0</v>
      </c>
      <c r="J300" s="880">
        <v>0</v>
      </c>
      <c r="K300" s="850">
        <f t="shared" si="487"/>
      </c>
      <c r="L300" s="880">
        <f t="shared" si="639"/>
      </c>
      <c r="M300" s="853">
        <f t="shared" si="383"/>
      </c>
      <c r="N300" s="854">
        <v>1</v>
      </c>
      <c r="O300" s="853">
        <f t="shared" si="321"/>
      </c>
      <c r="P300" s="853">
        <f t="shared" si="180"/>
      </c>
      <c r="Q300" s="853">
        <f t="shared" si="74"/>
      </c>
      <c r="R300" s="853">
        <f t="shared" si="11"/>
      </c>
      <c r="S300" s="855">
        <f t="shared" si="994"/>
      </c>
      <c r="T300" s="855">
        <f t="shared" si="932"/>
      </c>
      <c r="U300" s="855">
        <f t="shared" si="749"/>
      </c>
      <c r="V300" s="855">
        <f t="shared" si="414"/>
      </c>
      <c r="W300" s="856">
        <f t="shared" si="352"/>
      </c>
      <c r="X300" s="857">
        <v>0.0179</v>
      </c>
      <c r="Y300" s="858">
        <v>39</v>
      </c>
      <c r="Z300" s="853">
        <f t="shared" si="290"/>
      </c>
      <c r="AA300" s="860">
        <v>50348</v>
      </c>
      <c r="AB300" s="860">
        <v>1068</v>
      </c>
      <c r="AC300" s="860">
        <v>184</v>
      </c>
      <c r="AD300" s="860">
        <v>1134</v>
      </c>
      <c r="AE300" s="860">
        <v>63</v>
      </c>
      <c r="AF300" s="860">
        <v>6</v>
      </c>
      <c r="AG300" s="860">
        <v>1</v>
      </c>
      <c r="AH300" s="860">
        <v>61</v>
      </c>
      <c r="AI300" s="853">
        <f t="shared" si="105"/>
      </c>
      <c r="AJ300" s="853">
        <f t="shared" si="43"/>
      </c>
      <c r="AK300" s="861" t="s">
        <v>524</v>
      </c>
      <c r="AL300" s="862" t="s">
        <v>565</v>
      </c>
      <c r="AM300" s="862">
        <v>65</v>
      </c>
    </row>
    <row r="301">
      <c r="A301" s="946"/>
      <c r="B301" s="893" t="s">
        <v>534</v>
      </c>
      <c r="C301" s="875" t="s">
        <v>532</v>
      </c>
      <c r="D301" s="864">
        <f t="shared" si="822"/>
      </c>
      <c r="E301" s="894">
        <v>396.61</v>
      </c>
      <c r="F301" s="894">
        <v>14.9</v>
      </c>
      <c r="G301" s="850">
        <v>2</v>
      </c>
      <c r="H301" s="880">
        <v>5102.960000000001</v>
      </c>
      <c r="I301" s="850">
        <v>0</v>
      </c>
      <c r="J301" s="880">
        <v>0</v>
      </c>
      <c r="K301" s="850">
        <f t="shared" si="487"/>
      </c>
      <c r="L301" s="880">
        <f t="shared" si="639"/>
      </c>
      <c r="M301" s="853">
        <f t="shared" si="383"/>
      </c>
      <c r="N301" s="854">
        <v>2</v>
      </c>
      <c r="O301" s="853">
        <f t="shared" si="321"/>
      </c>
      <c r="P301" s="853">
        <f t="shared" si="180"/>
      </c>
      <c r="Q301" s="853">
        <f t="shared" si="74"/>
      </c>
      <c r="R301" s="853">
        <f t="shared" si="11"/>
      </c>
      <c r="S301" s="855">
        <f t="shared" si="994"/>
      </c>
      <c r="T301" s="855">
        <f t="shared" si="932"/>
      </c>
      <c r="U301" s="855">
        <f t="shared" si="749"/>
      </c>
      <c r="V301" s="855">
        <f t="shared" si="414"/>
      </c>
      <c r="W301" s="856">
        <f t="shared" si="352"/>
      </c>
      <c r="X301" s="857">
        <v>0.0069</v>
      </c>
      <c r="Y301" s="858">
        <v>39</v>
      </c>
      <c r="Z301" s="853">
        <f t="shared" si="290"/>
      </c>
      <c r="AA301" s="860">
        <v>9606</v>
      </c>
      <c r="AB301" s="860">
        <v>168</v>
      </c>
      <c r="AC301" s="860">
        <v>29</v>
      </c>
      <c r="AD301" s="860">
        <v>192</v>
      </c>
      <c r="AE301" s="860">
        <v>29</v>
      </c>
      <c r="AF301" s="860">
        <v>2</v>
      </c>
      <c r="AG301" s="860">
        <v>0</v>
      </c>
      <c r="AH301" s="860">
        <v>4</v>
      </c>
      <c r="AI301" s="853">
        <f t="shared" si="105"/>
      </c>
      <c r="AJ301" s="853">
        <f t="shared" si="43"/>
      </c>
      <c r="AK301" s="861" t="s">
        <v>524</v>
      </c>
      <c r="AL301" s="862" t="s">
        <v>565</v>
      </c>
      <c r="AM301" s="862">
        <v>7</v>
      </c>
    </row>
    <row r="302">
      <c r="A302" s="946"/>
      <c r="B302" s="893" t="s">
        <v>534</v>
      </c>
      <c r="C302" s="875" t="s">
        <v>533</v>
      </c>
      <c r="D302" s="864">
        <f t="shared" si="822"/>
      </c>
      <c r="E302" s="894">
        <v>1280.67</v>
      </c>
      <c r="F302" s="894">
        <v>2087.63</v>
      </c>
      <c r="G302" s="850">
        <v>3</v>
      </c>
      <c r="H302" s="880">
        <v>7624.129999999999</v>
      </c>
      <c r="I302" s="850">
        <v>0</v>
      </c>
      <c r="J302" s="880">
        <v>0</v>
      </c>
      <c r="K302" s="850">
        <f t="shared" si="487"/>
      </c>
      <c r="L302" s="880">
        <f t="shared" si="639"/>
      </c>
      <c r="M302" s="853">
        <f t="shared" si="383"/>
      </c>
      <c r="N302" s="854">
        <v>3</v>
      </c>
      <c r="O302" s="853">
        <f t="shared" si="321"/>
      </c>
      <c r="P302" s="853">
        <f t="shared" si="180"/>
      </c>
      <c r="Q302" s="853">
        <f t="shared" si="74"/>
      </c>
      <c r="R302" s="853">
        <f t="shared" si="11"/>
      </c>
      <c r="S302" s="855">
        <f t="shared" si="994"/>
      </c>
      <c r="T302" s="855">
        <f t="shared" si="932"/>
      </c>
      <c r="U302" s="855">
        <f t="shared" si="749"/>
      </c>
      <c r="V302" s="855">
        <f t="shared" si="414"/>
      </c>
      <c r="W302" s="856">
        <f t="shared" si="352"/>
      </c>
      <c r="X302" s="857">
        <v>0.0142</v>
      </c>
      <c r="Y302" s="858">
        <v>49</v>
      </c>
      <c r="Z302" s="853">
        <f t="shared" si="290"/>
      </c>
      <c r="AA302" s="860">
        <v>33081</v>
      </c>
      <c r="AB302" s="860">
        <v>443</v>
      </c>
      <c r="AC302" s="860">
        <v>107</v>
      </c>
      <c r="AD302" s="860">
        <v>461</v>
      </c>
      <c r="AE302" s="860">
        <v>79</v>
      </c>
      <c r="AF302" s="860">
        <v>6</v>
      </c>
      <c r="AG302" s="860">
        <v>0</v>
      </c>
      <c r="AH302" s="860">
        <v>27</v>
      </c>
      <c r="AI302" s="853">
        <f t="shared" si="105"/>
      </c>
      <c r="AJ302" s="853">
        <f t="shared" si="43"/>
      </c>
      <c r="AK302" s="861" t="s">
        <v>524</v>
      </c>
      <c r="AL302" s="862" t="s">
        <v>565</v>
      </c>
      <c r="AM302" s="862">
        <v>33</v>
      </c>
    </row>
    <row r="303">
      <c r="A303" s="946"/>
      <c r="B303" s="893" t="s">
        <v>534</v>
      </c>
      <c r="C303" s="875" t="s">
        <v>535</v>
      </c>
      <c r="D303" s="864">
        <f t="shared" si="822"/>
      </c>
      <c r="E303" s="894">
        <v>1021.23</v>
      </c>
      <c r="F303" s="894">
        <v>1898.77</v>
      </c>
      <c r="G303" s="850">
        <v>4</v>
      </c>
      <c r="H303" s="880">
        <v>10752.890000000003</v>
      </c>
      <c r="I303" s="850">
        <v>0</v>
      </c>
      <c r="J303" s="880">
        <v>0</v>
      </c>
      <c r="K303" s="850">
        <f t="shared" si="487"/>
      </c>
      <c r="L303" s="880">
        <f t="shared" si="639"/>
      </c>
      <c r="M303" s="853">
        <f t="shared" si="383"/>
      </c>
      <c r="N303" s="854">
        <v>4</v>
      </c>
      <c r="O303" s="853">
        <f t="shared" si="321"/>
      </c>
      <c r="P303" s="853">
        <f t="shared" si="180"/>
      </c>
      <c r="Q303" s="853">
        <f t="shared" si="74"/>
      </c>
      <c r="R303" s="853">
        <f t="shared" si="11"/>
      </c>
      <c r="S303" s="855">
        <f t="shared" si="994"/>
      </c>
      <c r="T303" s="855">
        <f t="shared" si="932"/>
      </c>
      <c r="U303" s="855">
        <f t="shared" si="749"/>
      </c>
      <c r="V303" s="855">
        <f t="shared" si="414"/>
      </c>
      <c r="W303" s="856">
        <f t="shared" si="352"/>
      </c>
      <c r="X303" s="857">
        <v>0.018</v>
      </c>
      <c r="Y303" s="858">
        <v>46</v>
      </c>
      <c r="Z303" s="853">
        <f t="shared" si="290"/>
      </c>
      <c r="AA303" s="860">
        <v>30771</v>
      </c>
      <c r="AB303" s="860">
        <v>342</v>
      </c>
      <c r="AC303" s="860">
        <v>130</v>
      </c>
      <c r="AD303" s="860">
        <v>332</v>
      </c>
      <c r="AE303" s="860">
        <v>56</v>
      </c>
      <c r="AF303" s="860">
        <v>6</v>
      </c>
      <c r="AG303" s="860">
        <v>1</v>
      </c>
      <c r="AH303" s="860">
        <v>30</v>
      </c>
      <c r="AI303" s="853">
        <f t="shared" si="105"/>
      </c>
      <c r="AJ303" s="853">
        <f t="shared" si="43"/>
      </c>
      <c r="AK303" s="861" t="s">
        <v>524</v>
      </c>
      <c r="AL303" s="862" t="s">
        <v>565</v>
      </c>
      <c r="AM303" s="862">
        <v>86</v>
      </c>
    </row>
    <row r="304">
      <c r="A304" s="946"/>
      <c r="B304" s="866" t="s">
        <v>527</v>
      </c>
      <c r="C304" s="866"/>
      <c r="D304" s="867">
        <f>SUM(D299:D303)</f>
      </c>
      <c r="E304" s="897">
        <f>SUM(E299:E303)</f>
      </c>
      <c r="F304" s="897">
        <f>SUM(F299:F303)</f>
      </c>
      <c r="G304" s="889">
        <f>SUM(G299:G303)</f>
      </c>
      <c r="H304" s="890">
        <f>SUM(H299:H303)</f>
      </c>
      <c r="I304" s="889">
        <f>SUM(I299:I303)</f>
      </c>
      <c r="J304" s="890">
        <f>SUM(J299:J303)</f>
      </c>
      <c r="K304" s="891">
        <f>SUM(K299:K303)</f>
      </c>
      <c r="L304" s="897">
        <f>SUM(L299:L303)</f>
      </c>
      <c r="M304" s="868">
        <f t="shared" si="383"/>
      </c>
      <c r="N304" s="889">
        <f>SUM(N299:N303)</f>
      </c>
      <c r="O304" s="868">
        <f t="shared" si="321"/>
      </c>
      <c r="P304" s="868">
        <f>D304/N304</f>
      </c>
      <c r="Q304" s="868">
        <f t="shared" si="74"/>
      </c>
      <c r="R304" s="868">
        <f t="shared" si="11"/>
      </c>
      <c r="S304" s="869">
        <f t="shared" si="994"/>
      </c>
      <c r="T304" s="869">
        <f t="shared" si="932"/>
      </c>
      <c r="U304" s="869">
        <f t="shared" si="749"/>
      </c>
      <c r="V304" s="869">
        <f t="shared" si="414"/>
      </c>
      <c r="W304" s="870">
        <f t="shared" si="352"/>
      </c>
      <c r="X304" s="869">
        <f>AVERAGE(X299:X303)</f>
      </c>
      <c r="Y304" s="871">
        <f>AVERAGE(Y299:Y303)</f>
      </c>
      <c r="Z304" s="871">
        <f t="shared" si="290"/>
      </c>
      <c r="AA304" s="872">
        <f>SUM(AA299:AA303)</f>
      </c>
      <c r="AB304" s="872">
        <f>SUM(AB299:AB303)</f>
      </c>
      <c r="AC304" s="872">
        <f>SUM(AC299:AC303)</f>
      </c>
      <c r="AD304" s="872">
        <f>SUM(AD299:AD303)</f>
      </c>
      <c r="AE304" s="872">
        <f>SUM(AE299:AE303)</f>
      </c>
      <c r="AF304" s="872">
        <f>SUM(AF299:AF303)</f>
      </c>
      <c r="AG304" s="872">
        <f>SUM(AG299:AG303)</f>
      </c>
      <c r="AH304" s="872">
        <f>SUM(AH299:AH303)</f>
      </c>
      <c r="AI304" s="868">
        <f t="shared" si="105"/>
      </c>
      <c r="AJ304" s="873">
        <f t="shared" si="43"/>
      </c>
      <c r="AK304" s="874"/>
      <c r="AL304" s="874"/>
      <c r="AM304" s="870">
        <f>SUM(AM299:AM303)</f>
      </c>
    </row>
    <row r="305">
      <c r="A305" s="946"/>
      <c r="B305" s="875" t="s">
        <v>550</v>
      </c>
      <c r="C305" s="875" t="s">
        <v>536</v>
      </c>
      <c r="D305" s="864">
        <f t="shared" ref="D305:D309" si="823">E305+F305</f>
      </c>
      <c r="E305" s="894">
        <v>1406.98</v>
      </c>
      <c r="F305" s="894">
        <v>1956.94</v>
      </c>
      <c r="G305" s="850">
        <v>2</v>
      </c>
      <c r="H305" s="880">
        <v>4543.110000000001</v>
      </c>
      <c r="I305" s="850">
        <v>0</v>
      </c>
      <c r="J305" s="880">
        <v>0</v>
      </c>
      <c r="K305" s="850">
        <f t="shared" ref="K305:K309" si="488">G305+I305</f>
      </c>
      <c r="L305" s="880">
        <f t="shared" ref="L305:L309" si="640">H305+J305</f>
      </c>
      <c r="M305" s="853">
        <f t="shared" si="383"/>
      </c>
      <c r="N305" s="854">
        <v>2</v>
      </c>
      <c r="O305" s="853">
        <f t="shared" si="321"/>
      </c>
      <c r="P305" s="853">
        <f t="shared" ref="P305:P309" si="181">D305/K305</f>
      </c>
      <c r="Q305" s="853">
        <f t="shared" si="74"/>
      </c>
      <c r="R305" s="853">
        <f t="shared" si="11"/>
      </c>
      <c r="S305" s="855">
        <f t="shared" si="994"/>
      </c>
      <c r="T305" s="855">
        <f t="shared" si="932"/>
      </c>
      <c r="U305" s="855">
        <f t="shared" si="749"/>
      </c>
      <c r="V305" s="855">
        <f t="shared" si="414"/>
      </c>
      <c r="W305" s="856">
        <f t="shared" si="352"/>
      </c>
      <c r="X305" s="857">
        <v>0.014</v>
      </c>
      <c r="Y305" s="858">
        <v>46</v>
      </c>
      <c r="Z305" s="853">
        <f t="shared" si="290"/>
      </c>
      <c r="AA305" s="860">
        <v>32810</v>
      </c>
      <c r="AB305" s="860">
        <v>522</v>
      </c>
      <c r="AC305" s="860">
        <v>119</v>
      </c>
      <c r="AD305" s="860">
        <v>506</v>
      </c>
      <c r="AE305" s="860">
        <v>86</v>
      </c>
      <c r="AF305" s="860">
        <v>3</v>
      </c>
      <c r="AG305" s="860">
        <v>4</v>
      </c>
      <c r="AH305" s="860">
        <v>44</v>
      </c>
      <c r="AI305" s="853">
        <f t="shared" si="105"/>
      </c>
      <c r="AJ305" s="853">
        <f t="shared" si="43"/>
      </c>
      <c r="AK305" s="861" t="s">
        <v>524</v>
      </c>
      <c r="AL305" s="862" t="s">
        <v>565</v>
      </c>
      <c r="AM305" s="862">
        <v>37</v>
      </c>
    </row>
    <row r="306">
      <c r="A306" s="946"/>
      <c r="B306" s="875" t="s">
        <v>550</v>
      </c>
      <c r="C306" s="875" t="s">
        <v>537</v>
      </c>
      <c r="D306" s="864">
        <f t="shared" si="823"/>
      </c>
      <c r="E306" s="894">
        <v>941.14</v>
      </c>
      <c r="F306" s="894">
        <v>1998.47</v>
      </c>
      <c r="G306" s="851">
        <v>3</v>
      </c>
      <c r="H306" s="880">
        <v>6531.530000000001</v>
      </c>
      <c r="I306" s="851">
        <v>1</v>
      </c>
      <c r="J306" s="880">
        <v>2870.01</v>
      </c>
      <c r="K306" s="850">
        <f t="shared" si="488"/>
      </c>
      <c r="L306" s="880">
        <f t="shared" si="640"/>
      </c>
      <c r="M306" s="853">
        <f t="shared" si="383"/>
      </c>
      <c r="N306" s="854">
        <v>4</v>
      </c>
      <c r="O306" s="853">
        <f t="shared" si="321"/>
      </c>
      <c r="P306" s="853">
        <f t="shared" si="181"/>
      </c>
      <c r="Q306" s="853">
        <f t="shared" si="74"/>
      </c>
      <c r="R306" s="853">
        <f t="shared" si="11"/>
      </c>
      <c r="S306" s="855">
        <f t="shared" si="994"/>
      </c>
      <c r="T306" s="855">
        <f t="shared" si="932"/>
      </c>
      <c r="U306" s="855">
        <f t="shared" si="749"/>
      </c>
      <c r="V306" s="855">
        <f t="shared" si="414"/>
      </c>
      <c r="W306" s="856">
        <f t="shared" si="352"/>
      </c>
      <c r="X306" s="857">
        <v>0.0108</v>
      </c>
      <c r="Y306" s="858">
        <v>50</v>
      </c>
      <c r="Z306" s="853">
        <f t="shared" si="290"/>
      </c>
      <c r="AA306" s="860">
        <v>33306</v>
      </c>
      <c r="AB306" s="860">
        <v>348</v>
      </c>
      <c r="AC306" s="860">
        <v>97</v>
      </c>
      <c r="AD306" s="860">
        <v>327</v>
      </c>
      <c r="AE306" s="860">
        <v>26</v>
      </c>
      <c r="AF306" s="860">
        <v>6</v>
      </c>
      <c r="AG306" s="860">
        <v>2</v>
      </c>
      <c r="AH306" s="860">
        <v>32</v>
      </c>
      <c r="AI306" s="853">
        <f t="shared" si="105"/>
      </c>
      <c r="AJ306" s="853">
        <f t="shared" si="43"/>
      </c>
      <c r="AK306" s="861" t="s">
        <v>524</v>
      </c>
      <c r="AL306" s="862" t="s">
        <v>565</v>
      </c>
      <c r="AM306" s="862">
        <v>39</v>
      </c>
    </row>
    <row r="307">
      <c r="A307" s="946"/>
      <c r="B307" s="875" t="s">
        <v>550</v>
      </c>
      <c r="C307" s="875" t="s">
        <v>538</v>
      </c>
      <c r="D307" s="864">
        <f t="shared" si="823"/>
      </c>
      <c r="E307" s="894">
        <v>1568.88</v>
      </c>
      <c r="F307" s="894">
        <v>1953.64</v>
      </c>
      <c r="G307" s="850">
        <v>3</v>
      </c>
      <c r="H307" s="880">
        <v>5978.119999999995</v>
      </c>
      <c r="I307" s="850">
        <v>0</v>
      </c>
      <c r="J307" s="880">
        <v>0</v>
      </c>
      <c r="K307" s="850">
        <f t="shared" si="488"/>
      </c>
      <c r="L307" s="880">
        <f t="shared" si="640"/>
      </c>
      <c r="M307" s="853">
        <f t="shared" si="383"/>
      </c>
      <c r="N307" s="854">
        <v>3</v>
      </c>
      <c r="O307" s="853">
        <f t="shared" si="321"/>
      </c>
      <c r="P307" s="853">
        <f t="shared" si="181"/>
      </c>
      <c r="Q307" s="853">
        <f t="shared" si="74"/>
      </c>
      <c r="R307" s="853">
        <f t="shared" si="11"/>
      </c>
      <c r="S307" s="855">
        <f t="shared" si="994"/>
      </c>
      <c r="T307" s="855">
        <f t="shared" si="932"/>
      </c>
      <c r="U307" s="855">
        <f t="shared" si="749"/>
      </c>
      <c r="V307" s="855">
        <f t="shared" si="414"/>
      </c>
      <c r="W307" s="856">
        <f t="shared" si="352"/>
      </c>
      <c r="X307" s="857">
        <v>0.0126</v>
      </c>
      <c r="Y307" s="858">
        <v>53</v>
      </c>
      <c r="Z307" s="853">
        <f t="shared" si="290"/>
      </c>
      <c r="AA307" s="860">
        <v>41669</v>
      </c>
      <c r="AB307" s="860">
        <v>671</v>
      </c>
      <c r="AC307" s="860">
        <v>141</v>
      </c>
      <c r="AD307" s="860">
        <v>688</v>
      </c>
      <c r="AE307" s="860">
        <v>84</v>
      </c>
      <c r="AF307" s="860">
        <v>9</v>
      </c>
      <c r="AG307" s="860">
        <v>3</v>
      </c>
      <c r="AH307" s="860">
        <v>38</v>
      </c>
      <c r="AI307" s="853">
        <f t="shared" si="105"/>
      </c>
      <c r="AJ307" s="853">
        <f t="shared" si="43"/>
      </c>
      <c r="AK307" s="861" t="s">
        <v>524</v>
      </c>
      <c r="AL307" s="862" t="s">
        <v>565</v>
      </c>
      <c r="AM307" s="862">
        <v>36</v>
      </c>
    </row>
    <row r="308">
      <c r="A308" s="946"/>
      <c r="B308" s="875" t="s">
        <v>550</v>
      </c>
      <c r="C308" s="875" t="s">
        <v>541</v>
      </c>
      <c r="D308" s="864">
        <f t="shared" si="823"/>
      </c>
      <c r="E308" s="894">
        <v>1303.68</v>
      </c>
      <c r="F308" s="894">
        <v>1634.64</v>
      </c>
      <c r="G308" s="850">
        <v>4</v>
      </c>
      <c r="H308" s="880">
        <v>10759.340000000004</v>
      </c>
      <c r="I308" s="850">
        <v>0</v>
      </c>
      <c r="J308" s="880">
        <v>0</v>
      </c>
      <c r="K308" s="850">
        <f t="shared" si="488"/>
      </c>
      <c r="L308" s="880">
        <f t="shared" si="640"/>
      </c>
      <c r="M308" s="853">
        <f t="shared" si="383"/>
      </c>
      <c r="N308" s="854">
        <v>3</v>
      </c>
      <c r="O308" s="853">
        <f t="shared" si="321"/>
      </c>
      <c r="P308" s="853">
        <f t="shared" si="181"/>
      </c>
      <c r="Q308" s="853">
        <f t="shared" si="74"/>
      </c>
      <c r="R308" s="853">
        <f t="shared" si="11"/>
      </c>
      <c r="S308" s="855">
        <f t="shared" si="994"/>
      </c>
      <c r="T308" s="855">
        <f t="shared" si="932"/>
      </c>
      <c r="U308" s="855">
        <f t="shared" si="749"/>
      </c>
      <c r="V308" s="855">
        <f t="shared" si="414"/>
      </c>
      <c r="W308" s="856">
        <f t="shared" si="352"/>
      </c>
      <c r="X308" s="857">
        <v>0.0101</v>
      </c>
      <c r="Y308" s="858">
        <v>54</v>
      </c>
      <c r="Z308" s="853">
        <f t="shared" si="290"/>
      </c>
      <c r="AA308" s="860">
        <v>32721</v>
      </c>
      <c r="AB308" s="860">
        <v>360</v>
      </c>
      <c r="AC308" s="860">
        <v>89</v>
      </c>
      <c r="AD308" s="860">
        <v>355</v>
      </c>
      <c r="AE308" s="860">
        <v>69</v>
      </c>
      <c r="AF308" s="860">
        <v>3</v>
      </c>
      <c r="AG308" s="860">
        <v>1</v>
      </c>
      <c r="AH308" s="860">
        <v>32</v>
      </c>
      <c r="AI308" s="853">
        <f t="shared" si="105"/>
      </c>
      <c r="AJ308" s="853">
        <f t="shared" si="43"/>
      </c>
      <c r="AK308" s="861" t="s">
        <v>524</v>
      </c>
      <c r="AL308" s="862" t="s">
        <v>565</v>
      </c>
      <c r="AM308" s="862">
        <v>20</v>
      </c>
    </row>
    <row r="309">
      <c r="A309" s="946"/>
      <c r="B309" s="875" t="s">
        <v>550</v>
      </c>
      <c r="C309" s="875" t="s">
        <v>542</v>
      </c>
      <c r="D309" s="864">
        <f t="shared" si="823"/>
      </c>
      <c r="E309" s="894">
        <v>1128.3700000000001</v>
      </c>
      <c r="F309" s="894">
        <v>3474.7299999999996</v>
      </c>
      <c r="G309" s="850">
        <v>3</v>
      </c>
      <c r="H309" s="880">
        <v>7091.379999999997</v>
      </c>
      <c r="I309" s="850">
        <v>1</v>
      </c>
      <c r="J309" s="880">
        <v>3989.7</v>
      </c>
      <c r="K309" s="850">
        <f t="shared" si="488"/>
      </c>
      <c r="L309" s="880">
        <f t="shared" si="640"/>
      </c>
      <c r="M309" s="853">
        <f t="shared" si="383"/>
      </c>
      <c r="N309" s="854">
        <v>4</v>
      </c>
      <c r="O309" s="853">
        <f t="shared" si="321"/>
      </c>
      <c r="P309" s="853">
        <f t="shared" si="181"/>
      </c>
      <c r="Q309" s="853">
        <f t="shared" si="74"/>
      </c>
      <c r="R309" s="853">
        <f t="shared" si="11"/>
      </c>
      <c r="S309" s="855">
        <f t="shared" si="994"/>
      </c>
      <c r="T309" s="855">
        <f t="shared" si="932"/>
      </c>
      <c r="U309" s="855">
        <f t="shared" si="749"/>
      </c>
      <c r="V309" s="855">
        <f t="shared" si="414"/>
      </c>
      <c r="W309" s="856">
        <f t="shared" si="352"/>
      </c>
      <c r="X309" s="857">
        <v>0.029</v>
      </c>
      <c r="Y309" s="858">
        <v>55</v>
      </c>
      <c r="Z309" s="853">
        <f t="shared" si="290"/>
      </c>
      <c r="AA309" s="860">
        <v>65133</v>
      </c>
      <c r="AB309" s="860">
        <v>608</v>
      </c>
      <c r="AC309" s="860">
        <v>218</v>
      </c>
      <c r="AD309" s="860">
        <v>656</v>
      </c>
      <c r="AE309" s="860">
        <v>89</v>
      </c>
      <c r="AF309" s="860">
        <v>7</v>
      </c>
      <c r="AG309" s="860">
        <v>2</v>
      </c>
      <c r="AH309" s="860">
        <v>93</v>
      </c>
      <c r="AI309" s="853">
        <f t="shared" si="105"/>
      </c>
      <c r="AJ309" s="853">
        <f t="shared" si="43"/>
      </c>
      <c r="AK309" s="861" t="s">
        <v>524</v>
      </c>
      <c r="AL309" s="862" t="s">
        <v>565</v>
      </c>
      <c r="AM309" s="861">
        <v>29</v>
      </c>
    </row>
    <row r="310">
      <c r="A310" s="946"/>
      <c r="B310" s="866" t="s">
        <v>527</v>
      </c>
      <c r="C310" s="866"/>
      <c r="D310" s="867">
        <f>SUM(D305:D309)</f>
      </c>
      <c r="E310" s="867">
        <f>SUM(E305:E309)</f>
      </c>
      <c r="F310" s="867">
        <f>SUM(F305:F309)</f>
      </c>
      <c r="G310" s="889">
        <f>SUM(G305:G309)</f>
      </c>
      <c r="H310" s="890">
        <f>SUM(H305:H309)</f>
      </c>
      <c r="I310" s="889">
        <f>SUM(I305:I309)</f>
      </c>
      <c r="J310" s="890">
        <f>SUM(J305:J309)</f>
      </c>
      <c r="K310" s="912">
        <f>SUM(K305:K309)</f>
      </c>
      <c r="L310" s="867">
        <f>SUM(L305:L309)</f>
      </c>
      <c r="M310" s="868">
        <f t="shared" si="383"/>
      </c>
      <c r="N310" s="889">
        <f>SUM(N305:N309)</f>
      </c>
      <c r="O310" s="868">
        <f t="shared" si="321"/>
      </c>
      <c r="P310" s="868">
        <f>D310/N310</f>
      </c>
      <c r="Q310" s="868">
        <f t="shared" si="74"/>
      </c>
      <c r="R310" s="868">
        <f t="shared" si="11"/>
      </c>
      <c r="S310" s="869">
        <f t="shared" si="994"/>
      </c>
      <c r="T310" s="869">
        <f t="shared" si="932"/>
      </c>
      <c r="U310" s="869">
        <f t="shared" si="749"/>
      </c>
      <c r="V310" s="869">
        <f t="shared" si="414"/>
      </c>
      <c r="W310" s="870">
        <f t="shared" si="352"/>
      </c>
      <c r="X310" s="869">
        <f>AVERAGE(X305:X309)</f>
      </c>
      <c r="Y310" s="871">
        <f>AVERAGE(Y305:Y309)</f>
      </c>
      <c r="Z310" s="871">
        <f t="shared" si="290"/>
      </c>
      <c r="AA310" s="872">
        <f>SUM(AA305:AA309)</f>
      </c>
      <c r="AB310" s="872">
        <f>SUM(AB305:AB309)</f>
      </c>
      <c r="AC310" s="872">
        <f>SUM(AC305:AC309)</f>
      </c>
      <c r="AD310" s="872">
        <f>SUM(AD305:AD309)</f>
      </c>
      <c r="AE310" s="872">
        <f>SUM(AE305:AE309)</f>
      </c>
      <c r="AF310" s="872">
        <f>SUM(AF305:AF309)</f>
      </c>
      <c r="AG310" s="872">
        <f>SUM(AG305:AG309)</f>
      </c>
      <c r="AH310" s="872">
        <f>SUM(AH305:AH309)</f>
      </c>
      <c r="AI310" s="868">
        <f t="shared" si="105"/>
      </c>
      <c r="AJ310" s="873">
        <f t="shared" si="43"/>
      </c>
      <c r="AK310" s="874"/>
      <c r="AL310" s="874"/>
      <c r="AM310" s="872">
        <f>SUM(AM305:AM309)</f>
      </c>
    </row>
    <row r="311">
      <c r="A311" s="946"/>
      <c r="B311" s="893" t="s">
        <v>522</v>
      </c>
      <c r="C311" s="875" t="s">
        <v>544</v>
      </c>
      <c r="D311" s="864">
        <f t="shared" ref="D311:D315" si="824">E311+F311</f>
      </c>
      <c r="E311" s="894">
        <v>904.1300000000001</v>
      </c>
      <c r="F311" s="894">
        <v>1450.55</v>
      </c>
      <c r="G311" s="850">
        <v>4</v>
      </c>
      <c r="H311" s="880">
        <v>7797.869999999995</v>
      </c>
      <c r="I311" s="850">
        <v>0</v>
      </c>
      <c r="J311" s="880">
        <v>0</v>
      </c>
      <c r="K311" s="850">
        <f t="shared" ref="K311:K315" si="489">G311+I311</f>
      </c>
      <c r="L311" s="880">
        <f t="shared" ref="L311:L315" si="641">H311+J311</f>
      </c>
      <c r="M311" s="853">
        <f t="shared" si="383"/>
      </c>
      <c r="N311" s="854">
        <v>4</v>
      </c>
      <c r="O311" s="853">
        <f t="shared" si="321"/>
      </c>
      <c r="P311" s="853">
        <f t="shared" ref="P311:P315" si="182">D311/K311</f>
      </c>
      <c r="Q311" s="853">
        <f t="shared" si="74"/>
      </c>
      <c r="R311" s="853">
        <f t="shared" si="11"/>
      </c>
      <c r="S311" s="855">
        <f t="shared" si="994"/>
      </c>
      <c r="T311" s="855">
        <f t="shared" si="932"/>
      </c>
      <c r="U311" s="855">
        <f t="shared" si="749"/>
      </c>
      <c r="V311" s="855">
        <f t="shared" si="414"/>
      </c>
      <c r="W311" s="856">
        <f t="shared" si="352"/>
      </c>
      <c r="X311" s="857">
        <v>0.0106</v>
      </c>
      <c r="Y311" s="858">
        <v>55</v>
      </c>
      <c r="Z311" s="853">
        <f t="shared" si="290"/>
      </c>
      <c r="AA311" s="860">
        <v>32381</v>
      </c>
      <c r="AB311" s="860">
        <v>365</v>
      </c>
      <c r="AC311" s="860">
        <v>100</v>
      </c>
      <c r="AD311" s="860">
        <v>383</v>
      </c>
      <c r="AE311" s="860">
        <v>42</v>
      </c>
      <c r="AF311" s="860">
        <v>7</v>
      </c>
      <c r="AG311" s="860">
        <v>1</v>
      </c>
      <c r="AH311" s="860">
        <v>40</v>
      </c>
      <c r="AI311" s="853">
        <f t="shared" si="105"/>
      </c>
      <c r="AJ311" s="853">
        <f t="shared" si="43"/>
      </c>
      <c r="AK311" s="861" t="s">
        <v>545</v>
      </c>
      <c r="AL311" s="861" t="s">
        <v>525</v>
      </c>
      <c r="AM311" s="861">
        <v>13</v>
      </c>
    </row>
    <row r="312">
      <c r="A312" s="946"/>
      <c r="B312" s="893" t="s">
        <v>522</v>
      </c>
      <c r="C312" s="875" t="s">
        <v>546</v>
      </c>
      <c r="D312" s="864">
        <f t="shared" si="824"/>
      </c>
      <c r="E312" s="849">
        <v>904.17</v>
      </c>
      <c r="F312" s="849">
        <v>1940.18</v>
      </c>
      <c r="G312" s="850">
        <v>4</v>
      </c>
      <c r="H312" s="880">
        <v>8526.380000000005</v>
      </c>
      <c r="I312" s="850">
        <v>0</v>
      </c>
      <c r="J312" s="880">
        <v>0</v>
      </c>
      <c r="K312" s="850">
        <f t="shared" si="489"/>
      </c>
      <c r="L312" s="880">
        <f t="shared" si="641"/>
      </c>
      <c r="M312" s="853">
        <f t="shared" si="383"/>
      </c>
      <c r="N312" s="854">
        <v>3</v>
      </c>
      <c r="O312" s="853">
        <f t="shared" si="321"/>
      </c>
      <c r="P312" s="853">
        <f t="shared" si="182"/>
      </c>
      <c r="Q312" s="853">
        <f t="shared" si="74"/>
      </c>
      <c r="R312" s="853">
        <f t="shared" si="11"/>
      </c>
      <c r="S312" s="855">
        <f t="shared" si="994"/>
      </c>
      <c r="T312" s="855">
        <f t="shared" si="932"/>
      </c>
      <c r="U312" s="855">
        <f t="shared" si="749"/>
      </c>
      <c r="V312" s="855">
        <f t="shared" si="414"/>
      </c>
      <c r="W312" s="856">
        <f t="shared" si="352"/>
      </c>
      <c r="X312" s="857">
        <v>0.0142</v>
      </c>
      <c r="Y312" s="858">
        <v>53</v>
      </c>
      <c r="Z312" s="853">
        <f t="shared" si="290"/>
      </c>
      <c r="AA312" s="860">
        <v>39040</v>
      </c>
      <c r="AB312" s="860">
        <v>514</v>
      </c>
      <c r="AC312" s="860">
        <v>133</v>
      </c>
      <c r="AD312" s="860">
        <v>531</v>
      </c>
      <c r="AE312" s="860">
        <v>60</v>
      </c>
      <c r="AF312" s="860">
        <v>3</v>
      </c>
      <c r="AG312" s="860">
        <v>1</v>
      </c>
      <c r="AH312" s="860">
        <v>42</v>
      </c>
      <c r="AI312" s="853">
        <f t="shared" si="105"/>
      </c>
      <c r="AJ312" s="853">
        <f t="shared" si="43"/>
      </c>
      <c r="AK312" s="861" t="s">
        <v>545</v>
      </c>
      <c r="AL312" s="861" t="s">
        <v>525</v>
      </c>
      <c r="AM312" s="862">
        <v>54</v>
      </c>
    </row>
    <row r="313">
      <c r="A313" s="946"/>
      <c r="B313" s="893" t="s">
        <v>522</v>
      </c>
      <c r="C313" s="875" t="s">
        <v>547</v>
      </c>
      <c r="D313" s="864">
        <f t="shared" si="824"/>
      </c>
      <c r="E313" s="849">
        <v>1023.68</v>
      </c>
      <c r="F313" s="849">
        <v>1715.6</v>
      </c>
      <c r="G313" s="850">
        <v>1</v>
      </c>
      <c r="H313" s="880">
        <v>2548.2600000000093</v>
      </c>
      <c r="I313" s="850">
        <v>0</v>
      </c>
      <c r="J313" s="880">
        <v>0</v>
      </c>
      <c r="K313" s="850">
        <f t="shared" si="489"/>
      </c>
      <c r="L313" s="880">
        <f t="shared" si="641"/>
      </c>
      <c r="M313" s="853">
        <f t="shared" si="383"/>
      </c>
      <c r="N313" s="854">
        <v>1</v>
      </c>
      <c r="O313" s="853">
        <f t="shared" si="321"/>
      </c>
      <c r="P313" s="853">
        <f t="shared" si="182"/>
      </c>
      <c r="Q313" s="853">
        <f t="shared" si="74"/>
      </c>
      <c r="R313" s="853">
        <f t="shared" si="11"/>
      </c>
      <c r="S313" s="855">
        <f t="shared" si="994"/>
      </c>
      <c r="T313" s="855">
        <f t="shared" si="932"/>
      </c>
      <c r="U313" s="855">
        <f t="shared" si="749"/>
      </c>
      <c r="V313" s="855">
        <f t="shared" si="414"/>
      </c>
      <c r="W313" s="856">
        <f t="shared" si="352"/>
      </c>
      <c r="X313" s="857">
        <v>0.0078</v>
      </c>
      <c r="Y313" s="858">
        <v>53</v>
      </c>
      <c r="Z313" s="853">
        <f t="shared" si="290"/>
      </c>
      <c r="AA313" s="860">
        <v>35954</v>
      </c>
      <c r="AB313" s="860">
        <v>353</v>
      </c>
      <c r="AC313" s="860">
        <v>85</v>
      </c>
      <c r="AD313" s="860">
        <v>351</v>
      </c>
      <c r="AE313" s="860">
        <v>59</v>
      </c>
      <c r="AF313" s="860">
        <v>3</v>
      </c>
      <c r="AG313" s="860">
        <v>1</v>
      </c>
      <c r="AH313" s="860">
        <v>25</v>
      </c>
      <c r="AI313" s="853">
        <f t="shared" si="105"/>
      </c>
      <c r="AJ313" s="853">
        <f t="shared" si="43"/>
      </c>
      <c r="AK313" s="861" t="s">
        <v>545</v>
      </c>
      <c r="AL313" s="861" t="s">
        <v>525</v>
      </c>
      <c r="AM313" s="862">
        <v>36</v>
      </c>
    </row>
    <row r="314">
      <c r="A314" s="946"/>
      <c r="B314" s="893" t="s">
        <v>522</v>
      </c>
      <c r="C314" s="875" t="s">
        <v>548</v>
      </c>
      <c r="D314" s="864">
        <f t="shared" si="824"/>
      </c>
      <c r="E314" s="849">
        <v>1000.76</v>
      </c>
      <c r="F314" s="849">
        <v>1787.62</v>
      </c>
      <c r="G314" s="850">
        <v>4</v>
      </c>
      <c r="H314" s="880">
        <v>9086.220000000001</v>
      </c>
      <c r="I314" s="850">
        <v>1</v>
      </c>
      <c r="J314" s="880">
        <v>7631.910000000001</v>
      </c>
      <c r="K314" s="850">
        <f t="shared" si="489"/>
      </c>
      <c r="L314" s="880">
        <f t="shared" si="641"/>
      </c>
      <c r="M314" s="853">
        <f t="shared" si="383"/>
      </c>
      <c r="N314" s="854">
        <v>5</v>
      </c>
      <c r="O314" s="853">
        <f t="shared" si="321"/>
      </c>
      <c r="P314" s="853">
        <f t="shared" si="182"/>
      </c>
      <c r="Q314" s="853">
        <f t="shared" si="74"/>
      </c>
      <c r="R314" s="853">
        <f t="shared" si="11"/>
      </c>
      <c r="S314" s="855">
        <f t="shared" si="994"/>
      </c>
      <c r="T314" s="855">
        <f t="shared" si="932"/>
      </c>
      <c r="U314" s="855">
        <f t="shared" si="749"/>
      </c>
      <c r="V314" s="855">
        <f t="shared" si="414"/>
      </c>
      <c r="W314" s="856">
        <f t="shared" si="352"/>
      </c>
      <c r="X314" s="857">
        <v>0.0159</v>
      </c>
      <c r="Y314" s="858">
        <v>54</v>
      </c>
      <c r="Z314" s="853">
        <f t="shared" si="290"/>
      </c>
      <c r="AA314" s="860">
        <v>38914</v>
      </c>
      <c r="AB314" s="860">
        <v>422</v>
      </c>
      <c r="AC314" s="860">
        <v>134</v>
      </c>
      <c r="AD314" s="860">
        <v>430</v>
      </c>
      <c r="AE314" s="860">
        <v>77</v>
      </c>
      <c r="AF314" s="860">
        <v>3</v>
      </c>
      <c r="AG314" s="860">
        <v>2</v>
      </c>
      <c r="AH314" s="860">
        <v>44</v>
      </c>
      <c r="AI314" s="853">
        <f t="shared" si="105"/>
      </c>
      <c r="AJ314" s="853">
        <f t="shared" si="43"/>
      </c>
      <c r="AK314" s="861" t="s">
        <v>545</v>
      </c>
      <c r="AL314" s="861" t="s">
        <v>525</v>
      </c>
      <c r="AM314" s="862">
        <v>20</v>
      </c>
    </row>
    <row r="315">
      <c r="A315" s="946"/>
      <c r="B315" s="893" t="s">
        <v>522</v>
      </c>
      <c r="C315" s="875" t="s">
        <v>549</v>
      </c>
      <c r="D315" s="864">
        <f t="shared" si="824"/>
      </c>
      <c r="E315" s="865">
        <v>874.81</v>
      </c>
      <c r="F315" s="849">
        <v>1628.75</v>
      </c>
      <c r="G315" s="850">
        <v>2</v>
      </c>
      <c r="H315" s="852">
        <v>5102.959999999992</v>
      </c>
      <c r="I315" s="850">
        <v>0</v>
      </c>
      <c r="J315" s="880">
        <v>0</v>
      </c>
      <c r="K315" s="850">
        <f t="shared" si="489"/>
      </c>
      <c r="L315" s="880">
        <f t="shared" si="641"/>
      </c>
      <c r="M315" s="853">
        <f t="shared" si="383"/>
      </c>
      <c r="N315" s="854">
        <v>2</v>
      </c>
      <c r="O315" s="853">
        <f t="shared" si="321"/>
      </c>
      <c r="P315" s="853">
        <f t="shared" si="182"/>
      </c>
      <c r="Q315" s="853">
        <f t="shared" si="74"/>
      </c>
      <c r="R315" s="853">
        <f t="shared" si="11"/>
      </c>
      <c r="S315" s="855">
        <f t="shared" si="994"/>
      </c>
      <c r="T315" s="855">
        <f t="shared" si="932"/>
      </c>
      <c r="U315" s="855">
        <f t="shared" si="749"/>
      </c>
      <c r="V315" s="855">
        <f t="shared" si="414"/>
      </c>
      <c r="W315" s="856">
        <f t="shared" si="352"/>
      </c>
      <c r="X315" s="857">
        <v>0.0093</v>
      </c>
      <c r="Y315" s="858">
        <v>53</v>
      </c>
      <c r="Z315" s="853">
        <f t="shared" si="290"/>
      </c>
      <c r="AA315" s="860">
        <v>31338</v>
      </c>
      <c r="AB315" s="860">
        <v>301</v>
      </c>
      <c r="AC315" s="860">
        <v>82</v>
      </c>
      <c r="AD315" s="860">
        <v>284</v>
      </c>
      <c r="AE315" s="860">
        <v>21</v>
      </c>
      <c r="AF315" s="860">
        <v>5</v>
      </c>
      <c r="AG315" s="860">
        <v>1</v>
      </c>
      <c r="AH315" s="860">
        <v>22</v>
      </c>
      <c r="AI315" s="853">
        <f t="shared" si="105"/>
      </c>
      <c r="AJ315" s="853">
        <f t="shared" si="43"/>
      </c>
      <c r="AK315" s="861" t="s">
        <v>545</v>
      </c>
      <c r="AL315" s="861" t="s">
        <v>525</v>
      </c>
      <c r="AM315" s="862">
        <v>10</v>
      </c>
    </row>
    <row r="316">
      <c r="A316" s="946"/>
      <c r="B316" s="866" t="s">
        <v>527</v>
      </c>
      <c r="C316" s="866"/>
      <c r="D316" s="867">
        <f>SUM(D311:D315)</f>
      </c>
      <c r="E316" s="867">
        <f>SUM(E311:E315)</f>
      </c>
      <c r="F316" s="867">
        <f>SUM(F311:F315)</f>
      </c>
      <c r="G316" s="889">
        <f>SUM(G311:G315)</f>
      </c>
      <c r="H316" s="890">
        <f>SUM(H311:H315)</f>
      </c>
      <c r="I316" s="889">
        <f>SUM(I311:I315)</f>
      </c>
      <c r="J316" s="890">
        <f>SUM(J311:J315)</f>
      </c>
      <c r="K316" s="912">
        <f>SUM(K311:K315)</f>
      </c>
      <c r="L316" s="867">
        <f>SUM(L311:L315)</f>
      </c>
      <c r="M316" s="868">
        <f t="shared" si="383"/>
      </c>
      <c r="N316" s="889">
        <f>SUM(N311:N315)</f>
      </c>
      <c r="O316" s="868">
        <f t="shared" si="321"/>
      </c>
      <c r="P316" s="868">
        <f>D316/N316</f>
      </c>
      <c r="Q316" s="868">
        <f t="shared" si="74"/>
      </c>
      <c r="R316" s="868">
        <f t="shared" si="11"/>
      </c>
      <c r="S316" s="869">
        <f t="shared" si="994"/>
      </c>
      <c r="T316" s="869">
        <f t="shared" si="932"/>
      </c>
      <c r="U316" s="869">
        <f t="shared" si="749"/>
      </c>
      <c r="V316" s="869">
        <f t="shared" si="414"/>
      </c>
      <c r="W316" s="870">
        <f t="shared" si="352"/>
      </c>
      <c r="X316" s="869">
        <f>AVERAGE(X311:X315)</f>
      </c>
      <c r="Y316" s="871">
        <f>AVERAGE(Y311:Y315)</f>
      </c>
      <c r="Z316" s="871">
        <f t="shared" si="290"/>
      </c>
      <c r="AA316" s="872">
        <f>SUM(AA311:AA315)</f>
      </c>
      <c r="AB316" s="872">
        <f>SUM(AB311:AB315)</f>
      </c>
      <c r="AC316" s="872">
        <f>SUM(AC311:AC315)</f>
      </c>
      <c r="AD316" s="872">
        <f>SUM(AD311:AD315)</f>
      </c>
      <c r="AE316" s="872">
        <f>SUM(AE311:AE315)</f>
      </c>
      <c r="AF316" s="872">
        <f>SUM(AF311:AF315)</f>
      </c>
      <c r="AG316" s="872">
        <f>SUM(AG311:AG315)</f>
      </c>
      <c r="AH316" s="872">
        <f>SUM(AH311:AH315)</f>
      </c>
      <c r="AI316" s="868">
        <f t="shared" si="105"/>
      </c>
      <c r="AJ316" s="873">
        <f t="shared" si="43"/>
      </c>
      <c r="AK316" s="874"/>
      <c r="AL316" s="874"/>
      <c r="AM316" s="872">
        <f>SUM(AM311:AM315)</f>
      </c>
    </row>
    <row r="317">
      <c r="A317" s="946"/>
      <c r="B317" s="875" t="s">
        <v>543</v>
      </c>
      <c r="C317" s="875" t="s">
        <v>551</v>
      </c>
      <c r="D317" s="864">
        <f t="shared" ref="D317:D319" si="825">E317+F317</f>
      </c>
      <c r="E317" s="849">
        <v>1014.79</v>
      </c>
      <c r="F317" s="849">
        <v>1871.11</v>
      </c>
      <c r="G317" s="850">
        <v>3</v>
      </c>
      <c r="H317" s="880">
        <v>6537.960000000006</v>
      </c>
      <c r="I317" s="850">
        <v>0</v>
      </c>
      <c r="J317" s="880">
        <v>0</v>
      </c>
      <c r="K317" s="850">
        <f t="shared" ref="K317:K319" si="490">G317+I317</f>
      </c>
      <c r="L317" s="880">
        <f t="shared" ref="L317:L319" si="642">H317+J317</f>
      </c>
      <c r="M317" s="853">
        <f t="shared" si="383"/>
      </c>
      <c r="N317" s="854">
        <v>3</v>
      </c>
      <c r="O317" s="853">
        <f t="shared" si="321"/>
      </c>
      <c r="P317" s="853">
        <f t="shared" ref="P317:P319" si="183">D317/K317</f>
      </c>
      <c r="Q317" s="853">
        <f t="shared" si="74"/>
      </c>
      <c r="R317" s="853">
        <f t="shared" si="11"/>
      </c>
      <c r="S317" s="855">
        <f t="shared" si="994"/>
      </c>
      <c r="T317" s="855">
        <f t="shared" si="932"/>
      </c>
      <c r="U317" s="855">
        <f t="shared" si="749"/>
      </c>
      <c r="V317" s="855">
        <f t="shared" si="414"/>
      </c>
      <c r="W317" s="856">
        <f t="shared" si="352"/>
      </c>
      <c r="X317" s="857">
        <v>0.0145</v>
      </c>
      <c r="Y317" s="858">
        <v>54</v>
      </c>
      <c r="Z317" s="853">
        <f t="shared" si="290"/>
      </c>
      <c r="AA317" s="860">
        <v>43316</v>
      </c>
      <c r="AB317" s="860">
        <v>460</v>
      </c>
      <c r="AC317" s="860">
        <v>145</v>
      </c>
      <c r="AD317" s="860">
        <v>478</v>
      </c>
      <c r="AE317" s="860">
        <v>57</v>
      </c>
      <c r="AF317" s="860">
        <v>4</v>
      </c>
      <c r="AG317" s="860">
        <v>0</v>
      </c>
      <c r="AH317" s="860">
        <v>50</v>
      </c>
      <c r="AI317" s="853">
        <f t="shared" si="105"/>
      </c>
      <c r="AJ317" s="853">
        <f t="shared" si="43"/>
      </c>
      <c r="AK317" s="861" t="s">
        <v>545</v>
      </c>
      <c r="AL317" s="861" t="s">
        <v>525</v>
      </c>
      <c r="AM317" s="861">
        <v>26</v>
      </c>
    </row>
    <row r="318">
      <c r="A318" s="946"/>
      <c r="B318" s="875" t="s">
        <v>543</v>
      </c>
      <c r="C318" s="875" t="s">
        <v>552</v>
      </c>
      <c r="D318" s="864">
        <f t="shared" si="825"/>
      </c>
      <c r="E318" s="849">
        <v>1124.45</v>
      </c>
      <c r="F318" s="865">
        <v>2299</v>
      </c>
      <c r="G318" s="851">
        <v>3</v>
      </c>
      <c r="H318" s="880">
        <v>5847.529999999999</v>
      </c>
      <c r="I318" s="850">
        <v>1</v>
      </c>
      <c r="J318" s="880">
        <v>3989.7000000000007</v>
      </c>
      <c r="K318" s="850">
        <f t="shared" si="490"/>
      </c>
      <c r="L318" s="880">
        <f t="shared" si="642"/>
      </c>
      <c r="M318" s="853">
        <f t="shared" si="383"/>
      </c>
      <c r="N318" s="854">
        <v>3</v>
      </c>
      <c r="O318" s="853">
        <f t="shared" si="321"/>
      </c>
      <c r="P318" s="853">
        <f t="shared" si="183"/>
      </c>
      <c r="Q318" s="853">
        <f t="shared" si="74"/>
      </c>
      <c r="R318" s="853">
        <f t="shared" si="11"/>
      </c>
      <c r="S318" s="855">
        <f t="shared" si="994"/>
      </c>
      <c r="T318" s="855">
        <f t="shared" si="932"/>
      </c>
      <c r="U318" s="855">
        <f t="shared" si="749"/>
      </c>
      <c r="V318" s="855">
        <f t="shared" si="414"/>
      </c>
      <c r="W318" s="856">
        <f t="shared" si="352"/>
      </c>
      <c r="X318" s="857">
        <v>0.0094</v>
      </c>
      <c r="Y318" s="858">
        <v>54</v>
      </c>
      <c r="Z318" s="853">
        <f t="shared" si="290"/>
      </c>
      <c r="AA318" s="860">
        <v>41156</v>
      </c>
      <c r="AB318" s="860">
        <v>380</v>
      </c>
      <c r="AC318" s="860">
        <v>105</v>
      </c>
      <c r="AD318" s="860">
        <v>385</v>
      </c>
      <c r="AE318" s="860">
        <v>42</v>
      </c>
      <c r="AF318" s="860">
        <v>4</v>
      </c>
      <c r="AG318" s="860">
        <v>2</v>
      </c>
      <c r="AH318" s="860">
        <v>44</v>
      </c>
      <c r="AI318" s="853">
        <f t="shared" si="105"/>
      </c>
      <c r="AJ318" s="853">
        <f t="shared" si="43"/>
      </c>
      <c r="AK318" s="861" t="s">
        <v>545</v>
      </c>
      <c r="AL318" s="861" t="s">
        <v>525</v>
      </c>
      <c r="AM318" s="861">
        <v>16</v>
      </c>
    </row>
    <row r="319">
      <c r="A319" s="946"/>
      <c r="B319" s="875" t="s">
        <v>543</v>
      </c>
      <c r="C319" s="875" t="s">
        <v>553</v>
      </c>
      <c r="D319" s="864">
        <f t="shared" si="825"/>
      </c>
      <c r="E319" s="849">
        <v>862.75</v>
      </c>
      <c r="F319" s="849">
        <v>2083.97</v>
      </c>
      <c r="G319" s="850">
        <v>3</v>
      </c>
      <c r="H319" s="880">
        <v>5978.119999999995</v>
      </c>
      <c r="I319" s="850">
        <v>0</v>
      </c>
      <c r="J319" s="880">
        <v>0</v>
      </c>
      <c r="K319" s="850">
        <f t="shared" si="490"/>
      </c>
      <c r="L319" s="880">
        <f t="shared" si="642"/>
      </c>
      <c r="M319" s="853">
        <f t="shared" si="383"/>
      </c>
      <c r="N319" s="854">
        <v>3</v>
      </c>
      <c r="O319" s="853">
        <f t="shared" si="321"/>
      </c>
      <c r="P319" s="853">
        <f t="shared" si="183"/>
      </c>
      <c r="Q319" s="853">
        <f t="shared" si="74"/>
      </c>
      <c r="R319" s="853">
        <f t="shared" si="11"/>
      </c>
      <c r="S319" s="855">
        <f t="shared" si="994"/>
      </c>
      <c r="T319" s="855">
        <f t="shared" si="932"/>
      </c>
      <c r="U319" s="855">
        <f t="shared" si="749"/>
      </c>
      <c r="V319" s="855">
        <f t="shared" si="414"/>
      </c>
      <c r="W319" s="856">
        <f t="shared" si="352"/>
      </c>
      <c r="X319" s="857">
        <v>0.0121</v>
      </c>
      <c r="Y319" s="858">
        <v>55</v>
      </c>
      <c r="Z319" s="853">
        <f t="shared" si="290"/>
      </c>
      <c r="AA319" s="860">
        <v>33426</v>
      </c>
      <c r="AB319" s="860">
        <v>358</v>
      </c>
      <c r="AC319" s="860">
        <v>109</v>
      </c>
      <c r="AD319" s="860">
        <v>381</v>
      </c>
      <c r="AE319" s="860">
        <v>51</v>
      </c>
      <c r="AF319" s="860">
        <v>4</v>
      </c>
      <c r="AG319" s="860">
        <v>0</v>
      </c>
      <c r="AH319" s="860">
        <v>17</v>
      </c>
      <c r="AI319" s="853">
        <f t="shared" si="105"/>
      </c>
      <c r="AJ319" s="853">
        <f t="shared" si="43"/>
      </c>
      <c r="AK319" s="861" t="s">
        <v>545</v>
      </c>
      <c r="AL319" s="861" t="s">
        <v>525</v>
      </c>
      <c r="AM319" s="861">
        <v>18</v>
      </c>
    </row>
    <row r="320">
      <c r="A320" s="946"/>
      <c r="B320" s="866" t="s">
        <v>527</v>
      </c>
      <c r="C320" s="866"/>
      <c r="D320" s="867">
        <f>SUM(D317:D319)</f>
      </c>
      <c r="E320" s="897">
        <f>SUM(E317:E319)</f>
      </c>
      <c r="F320" s="897">
        <f>SUM(F317:F319)</f>
      </c>
      <c r="G320" s="889">
        <f>SUM(G317:G319)</f>
      </c>
      <c r="H320" s="890">
        <f>SUM(H317:H319)</f>
      </c>
      <c r="I320" s="889">
        <f>SUM(I317:I319)</f>
      </c>
      <c r="J320" s="890">
        <f>SUM(J317:J319)</f>
      </c>
      <c r="K320" s="891">
        <f>SUM(K317:K319)</f>
      </c>
      <c r="L320" s="897">
        <f>SUM(L317:L319)</f>
      </c>
      <c r="M320" s="868">
        <f t="shared" si="383"/>
      </c>
      <c r="N320" s="889">
        <f>SUM(N317:N319)</f>
      </c>
      <c r="O320" s="868">
        <f t="shared" si="321"/>
      </c>
      <c r="P320" s="868">
        <f t="shared" ref="P320:P321" si="963">D320/N320</f>
      </c>
      <c r="Q320" s="868">
        <f t="shared" si="74"/>
      </c>
      <c r="R320" s="868">
        <f t="shared" si="11"/>
      </c>
      <c r="S320" s="869">
        <f t="shared" si="994"/>
      </c>
      <c r="T320" s="869">
        <f t="shared" si="932"/>
      </c>
      <c r="U320" s="869">
        <f t="shared" si="749"/>
      </c>
      <c r="V320" s="869">
        <f t="shared" si="414"/>
      </c>
      <c r="W320" s="870">
        <f t="shared" si="352"/>
      </c>
      <c r="X320" s="869">
        <f>AVERAGE(X317:X319)</f>
      </c>
      <c r="Y320" s="871">
        <f>AVERAGE(Y317:Y319)</f>
      </c>
      <c r="Z320" s="871">
        <f t="shared" si="290"/>
      </c>
      <c r="AA320" s="872">
        <f>SUM(AA317:AA319)</f>
      </c>
      <c r="AB320" s="872">
        <f>SUM(AB317:AB319)</f>
      </c>
      <c r="AC320" s="872">
        <f>SUM(AC317:AC319)</f>
      </c>
      <c r="AD320" s="872">
        <f>SUM(AD317:AD319)</f>
      </c>
      <c r="AE320" s="872">
        <f>SUM(AE317:AE319)</f>
      </c>
      <c r="AF320" s="872">
        <f>SUM(AF317:AF319)</f>
      </c>
      <c r="AG320" s="872">
        <f>SUM(AG317:AG319)</f>
      </c>
      <c r="AH320" s="872">
        <f>SUM(AH317:AH319)</f>
      </c>
      <c r="AI320" s="868">
        <f t="shared" si="105"/>
      </c>
      <c r="AJ320" s="873">
        <f t="shared" si="43"/>
      </c>
      <c r="AK320" s="874"/>
      <c r="AL320" s="874"/>
      <c r="AM320" s="872">
        <f>SUM(AM317:AM319)</f>
      </c>
    </row>
    <row r="321">
      <c r="A321" s="946"/>
      <c r="B321" s="898" t="s">
        <v>539</v>
      </c>
      <c r="C321" s="898"/>
      <c r="D321" s="899">
        <f>D304+D298+D316+D310+D320</f>
      </c>
      <c r="E321" s="923">
        <f>E304+E298+E316+E310+E320</f>
      </c>
      <c r="F321" s="923">
        <f>F304+F298+F316+F310+F320</f>
      </c>
      <c r="G321" s="903">
        <f>G320+G316+G310+G304+G298</f>
      </c>
      <c r="H321" s="900">
        <f>H320+H316+H310+H304+H298</f>
      </c>
      <c r="I321" s="903">
        <f>I320+I316+I310+I304+I298</f>
      </c>
      <c r="J321" s="900">
        <f>J320+J316+J310+J304+J298</f>
      </c>
      <c r="K321" s="903">
        <f>K304+K298+K316+K310+K320</f>
      </c>
      <c r="L321" s="923">
        <f>L304+L298+L316+L310+L320</f>
      </c>
      <c r="M321" s="900">
        <f t="shared" si="383"/>
      </c>
      <c r="N321" s="903">
        <f>N320+N316+N310+N304+N298</f>
      </c>
      <c r="O321" s="900">
        <f t="shared" si="321"/>
      </c>
      <c r="P321" s="900">
        <f t="shared" si="963"/>
      </c>
      <c r="Q321" s="900">
        <f t="shared" si="74"/>
      </c>
      <c r="R321" s="900">
        <f t="shared" si="11"/>
      </c>
      <c r="S321" s="902">
        <f t="shared" si="994"/>
      </c>
      <c r="T321" s="902">
        <f t="shared" si="932"/>
      </c>
      <c r="U321" s="902">
        <f t="shared" si="749"/>
      </c>
      <c r="V321" s="902">
        <f t="shared" si="414"/>
      </c>
      <c r="W321" s="903">
        <f t="shared" si="352"/>
      </c>
      <c r="X321" s="900">
        <f>(X304+X298+X316+X310+X320)/5</f>
      </c>
      <c r="Y321" s="900">
        <f>(Y304+Y298+Y316+Y310+Y320)/5</f>
      </c>
      <c r="Z321" s="900">
        <f>(Z304+Z298+Z316+Z310+Z320)/5</f>
      </c>
      <c r="AA321" s="923">
        <f>AA304+AA298+AA316+AA310+AA320</f>
      </c>
      <c r="AB321" s="923">
        <f>AB304+AB298+AB316+AB310+AB320</f>
      </c>
      <c r="AC321" s="923">
        <f>AC304+AC298+AC316+AC310+AC320</f>
      </c>
      <c r="AD321" s="923">
        <f>AD304+AD298+AD316+AD310+AD320</f>
      </c>
      <c r="AE321" s="923">
        <f>AE304+AE298+AE316+AE310+AE320</f>
      </c>
      <c r="AF321" s="923">
        <f>AF304+AF298+AF316+AF310+AF320</f>
      </c>
      <c r="AG321" s="923">
        <f>AG304+AG298+AG316+AG310+AG320</f>
      </c>
      <c r="AH321" s="923">
        <f>AH304+AH298+AH316+AH310+AH320</f>
      </c>
      <c r="AI321" s="900">
        <f t="shared" si="105"/>
      </c>
      <c r="AJ321" s="904">
        <f t="shared" si="43"/>
      </c>
      <c r="AK321" s="898"/>
      <c r="AL321" s="898"/>
      <c r="AM321" s="923">
        <f>AM304+AM298+AM316+AM310+AM320</f>
      </c>
    </row>
    <row r="322">
      <c r="A322" s="832" t="s">
        <v>554</v>
      </c>
      <c r="B322" s="832" t="s">
        <v>480</v>
      </c>
      <c r="C322" s="832"/>
      <c r="D322" s="833" t="s">
        <v>481</v>
      </c>
      <c r="E322" s="833"/>
      <c r="F322" s="833"/>
      <c r="G322" s="833"/>
      <c r="H322" s="833"/>
      <c r="I322" s="833"/>
      <c r="J322" s="833"/>
      <c r="K322" s="833"/>
      <c r="L322" s="833"/>
      <c r="M322" s="833"/>
      <c r="N322" s="833"/>
      <c r="O322" s="833"/>
      <c r="P322" s="833"/>
      <c r="Q322" s="833"/>
      <c r="R322" s="834" t="s">
        <v>482</v>
      </c>
      <c r="S322" s="834"/>
      <c r="T322" s="834"/>
      <c r="U322" s="834"/>
      <c r="V322" s="834"/>
      <c r="W322" s="834"/>
      <c r="X322" s="834"/>
      <c r="Y322" s="834"/>
      <c r="Z322" s="834"/>
      <c r="AA322" s="834"/>
      <c r="AB322" s="834"/>
      <c r="AC322" s="834"/>
      <c r="AD322" s="834"/>
      <c r="AE322" s="834"/>
      <c r="AF322" s="834"/>
      <c r="AG322" s="834"/>
      <c r="AH322" s="834"/>
      <c r="AI322" s="834"/>
      <c r="AJ322" s="834"/>
      <c r="AK322" s="834"/>
      <c r="AL322" s="834"/>
      <c r="AM322" s="835"/>
    </row>
    <row r="323">
      <c r="A323" s="832"/>
      <c r="B323" s="832" t="s">
        <v>483</v>
      </c>
      <c r="C323" s="832" t="s">
        <v>484</v>
      </c>
      <c r="D323" s="836" t="s">
        <v>485</v>
      </c>
      <c r="E323" s="837" t="s">
        <v>486</v>
      </c>
      <c r="F323" s="837" t="s">
        <v>487</v>
      </c>
      <c r="G323" s="944" t="s">
        <v>488</v>
      </c>
      <c r="H323" s="944" t="s">
        <v>489</v>
      </c>
      <c r="I323" s="944" t="s">
        <v>490</v>
      </c>
      <c r="J323" s="944" t="s">
        <v>491</v>
      </c>
      <c r="K323" s="944" t="s">
        <v>492</v>
      </c>
      <c r="L323" s="945" t="s">
        <v>493</v>
      </c>
      <c r="M323" s="841" t="s">
        <v>494</v>
      </c>
      <c r="N323" s="944" t="s">
        <v>495</v>
      </c>
      <c r="O323" s="841" t="s">
        <v>496</v>
      </c>
      <c r="P323" s="841" t="s">
        <v>497</v>
      </c>
      <c r="Q323" s="841" t="s">
        <v>498</v>
      </c>
      <c r="R323" s="834" t="s">
        <v>499</v>
      </c>
      <c r="S323" s="842" t="s">
        <v>500</v>
      </c>
      <c r="T323" s="842" t="s">
        <v>501</v>
      </c>
      <c r="U323" s="842" t="s">
        <v>502</v>
      </c>
      <c r="V323" s="842" t="s">
        <v>503</v>
      </c>
      <c r="W323" s="843" t="s">
        <v>504</v>
      </c>
      <c r="X323" s="842" t="s">
        <v>505</v>
      </c>
      <c r="Y323" s="844" t="s">
        <v>506</v>
      </c>
      <c r="Z323" s="834" t="s">
        <v>507</v>
      </c>
      <c r="AA323" s="843" t="s">
        <v>508</v>
      </c>
      <c r="AB323" s="843" t="s">
        <v>509</v>
      </c>
      <c r="AC323" s="843" t="s">
        <v>510</v>
      </c>
      <c r="AD323" s="843" t="s">
        <v>511</v>
      </c>
      <c r="AE323" s="843" t="s">
        <v>512</v>
      </c>
      <c r="AF323" s="843" t="s">
        <v>513</v>
      </c>
      <c r="AG323" s="843" t="s">
        <v>514</v>
      </c>
      <c r="AH323" s="843" t="s">
        <v>515</v>
      </c>
      <c r="AI323" s="843" t="s">
        <v>516</v>
      </c>
      <c r="AJ323" s="834" t="s">
        <v>517</v>
      </c>
      <c r="AK323" s="835" t="s">
        <v>518</v>
      </c>
      <c r="AL323" s="835" t="s">
        <v>519</v>
      </c>
      <c r="AM323" s="835" t="s">
        <v>520</v>
      </c>
    </row>
    <row r="324">
      <c r="A324" s="845" t="s">
        <v>567</v>
      </c>
      <c r="B324" s="875" t="s">
        <v>543</v>
      </c>
      <c r="C324" s="876" t="s">
        <v>523</v>
      </c>
      <c r="D324" s="877">
        <f t="shared" ref="D324:D325" si="826">E324+F324</f>
      </c>
      <c r="E324" s="947">
        <v>988.54</v>
      </c>
      <c r="F324" s="849">
        <v>2000.15</v>
      </c>
      <c r="G324" s="850">
        <v>5</v>
      </c>
      <c r="H324" s="948">
        <v>8616.249999999985</v>
      </c>
      <c r="I324" s="949">
        <v>0</v>
      </c>
      <c r="J324" s="950">
        <v>0</v>
      </c>
      <c r="K324" s="850">
        <f t="shared" ref="K324:K325" si="491">G324+I324</f>
      </c>
      <c r="L324" s="951">
        <f t="shared" ref="L324:L325" si="643">H324+J324</f>
      </c>
      <c r="M324" s="853">
        <f t="shared" ref="M324:M349" si="384">L324/D324</f>
      </c>
      <c r="N324" s="854">
        <v>4</v>
      </c>
      <c r="O324" s="853">
        <f t="shared" ref="O324:O349" si="322">D324/K324</f>
      </c>
      <c r="P324" s="853">
        <f t="shared" ref="P324:P325" si="184">D324/K324</f>
      </c>
      <c r="Q324" s="853">
        <f t="shared" ref="Q324:Q349" si="75">L324/K324</f>
      </c>
      <c r="R324" s="853">
        <f t="shared" ref="R324:R349" si="12">D324/AB324</f>
      </c>
      <c r="S324" s="855">
        <f t="shared" ref="S324:S349" si="995">W324/AA324*1</f>
      </c>
      <c r="T324" s="855">
        <f t="shared" ref="T324:T349" si="933">AB324/AA324</f>
      </c>
      <c r="U324" s="855">
        <f t="shared" ref="U324:U349" si="750">AD324/AA324</f>
      </c>
      <c r="V324" s="855">
        <f t="shared" ref="V324:V349" si="415">AE324/AD324</f>
      </c>
      <c r="W324" s="856">
        <f t="shared" ref="W324:W349" si="353">AC324/X324</f>
      </c>
      <c r="X324" s="857">
        <v>0.0115</v>
      </c>
      <c r="Y324" s="858">
        <v>54</v>
      </c>
      <c r="Z324" s="882">
        <f t="shared" ref="Z324:Z348" si="291">(D324/AA324)*1000</f>
      </c>
      <c r="AA324" s="883">
        <v>43031</v>
      </c>
      <c r="AB324" s="884">
        <v>879</v>
      </c>
      <c r="AC324" s="860">
        <v>124</v>
      </c>
      <c r="AD324" s="860">
        <v>944</v>
      </c>
      <c r="AE324" s="860">
        <v>37</v>
      </c>
      <c r="AF324" s="860">
        <v>5</v>
      </c>
      <c r="AG324" s="860">
        <v>2</v>
      </c>
      <c r="AH324" s="860">
        <v>44</v>
      </c>
      <c r="AI324" s="853">
        <f t="shared" ref="AI324:AI349" si="106">D324/AD324</f>
      </c>
      <c r="AJ324" s="853">
        <f t="shared" ref="AJ324:AJ349" si="44">AM324*1000/D324</f>
      </c>
      <c r="AK324" s="861" t="s">
        <v>545</v>
      </c>
      <c r="AL324" s="861" t="s">
        <v>525</v>
      </c>
      <c r="AM324" s="862">
        <v>15</v>
      </c>
    </row>
    <row r="325">
      <c r="A325" s="946"/>
      <c r="B325" s="875" t="s">
        <v>543</v>
      </c>
      <c r="C325" s="876" t="s">
        <v>526</v>
      </c>
      <c r="D325" s="885">
        <f t="shared" si="826"/>
      </c>
      <c r="E325" s="849">
        <v>1060.87</v>
      </c>
      <c r="F325" s="864">
        <v>265.05</v>
      </c>
      <c r="G325" s="952">
        <v>1</v>
      </c>
      <c r="H325" s="950">
        <v>1994.85</v>
      </c>
      <c r="I325" s="851">
        <v>0</v>
      </c>
      <c r="J325" s="917">
        <v>0</v>
      </c>
      <c r="K325" s="953">
        <f t="shared" si="491"/>
      </c>
      <c r="L325" s="880">
        <f t="shared" si="643"/>
      </c>
      <c r="M325" s="853">
        <f t="shared" si="384"/>
      </c>
      <c r="N325" s="854">
        <v>1</v>
      </c>
      <c r="O325" s="853">
        <f t="shared" si="322"/>
      </c>
      <c r="P325" s="853">
        <f t="shared" si="184"/>
      </c>
      <c r="Q325" s="853">
        <f t="shared" si="75"/>
      </c>
      <c r="R325" s="853">
        <f t="shared" si="12"/>
      </c>
      <c r="S325" s="855">
        <f t="shared" si="995"/>
      </c>
      <c r="T325" s="855">
        <f t="shared" si="933"/>
      </c>
      <c r="U325" s="855">
        <f t="shared" si="750"/>
      </c>
      <c r="V325" s="855">
        <f t="shared" si="415"/>
      </c>
      <c r="W325" s="856">
        <f t="shared" si="353"/>
      </c>
      <c r="X325" s="857">
        <v>0.0071</v>
      </c>
      <c r="Y325" s="858">
        <v>53</v>
      </c>
      <c r="Z325" s="886">
        <f t="shared" si="291"/>
      </c>
      <c r="AA325" s="860">
        <v>19853</v>
      </c>
      <c r="AB325" s="884">
        <v>729</v>
      </c>
      <c r="AC325" s="860">
        <v>53</v>
      </c>
      <c r="AD325" s="860">
        <v>853</v>
      </c>
      <c r="AE325" s="860">
        <v>64</v>
      </c>
      <c r="AF325" s="860">
        <v>2</v>
      </c>
      <c r="AG325" s="860">
        <v>1</v>
      </c>
      <c r="AH325" s="860">
        <v>12</v>
      </c>
      <c r="AI325" s="853">
        <f t="shared" si="106"/>
      </c>
      <c r="AJ325" s="853">
        <f t="shared" si="44"/>
      </c>
      <c r="AK325" s="861" t="s">
        <v>545</v>
      </c>
      <c r="AL325" s="861" t="s">
        <v>525</v>
      </c>
      <c r="AM325" s="862">
        <v>13</v>
      </c>
    </row>
    <row r="326">
      <c r="A326" s="946"/>
      <c r="B326" s="866" t="s">
        <v>527</v>
      </c>
      <c r="C326" s="866"/>
      <c r="D326" s="867">
        <f>SUM(D324:D325)</f>
      </c>
      <c r="E326" s="888">
        <f>SUM(E324:E325)</f>
      </c>
      <c r="F326" s="888">
        <f>SUM(F324:F325)</f>
      </c>
      <c r="G326" s="889">
        <f>SUM(G324:G325)</f>
      </c>
      <c r="H326" s="890">
        <f>SUM(H324:H325)</f>
      </c>
      <c r="I326" s="889">
        <f>SUM(I324:I325)</f>
      </c>
      <c r="J326" s="890">
        <f>SUM(J324:J325)</f>
      </c>
      <c r="K326" s="891">
        <f>SUM(K324:K325)</f>
      </c>
      <c r="L326" s="892">
        <f>SUM(L324:L325)</f>
      </c>
      <c r="M326" s="868">
        <f t="shared" si="384"/>
      </c>
      <c r="N326" s="889">
        <f>SUM(N324:N325)</f>
      </c>
      <c r="O326" s="868">
        <f t="shared" si="322"/>
      </c>
      <c r="P326" s="868">
        <f>D326/N326</f>
      </c>
      <c r="Q326" s="868">
        <f t="shared" si="75"/>
      </c>
      <c r="R326" s="868">
        <f t="shared" si="12"/>
      </c>
      <c r="S326" s="869">
        <f t="shared" si="995"/>
      </c>
      <c r="T326" s="869">
        <f t="shared" si="933"/>
      </c>
      <c r="U326" s="869">
        <f t="shared" si="750"/>
      </c>
      <c r="V326" s="869">
        <f t="shared" si="415"/>
      </c>
      <c r="W326" s="870">
        <f t="shared" si="353"/>
      </c>
      <c r="X326" s="869">
        <f>AVERAGE(X324:X325)</f>
      </c>
      <c r="Y326" s="871">
        <f>AVERAGE(Y324:Y325)</f>
      </c>
      <c r="Z326" s="868">
        <f t="shared" si="291"/>
      </c>
      <c r="AA326" s="922">
        <f>SUM(AA324:AA325)</f>
      </c>
      <c r="AB326" s="872">
        <f>SUM(AB324:AB325)</f>
      </c>
      <c r="AC326" s="872">
        <f>SUM(AC324:AC325)</f>
      </c>
      <c r="AD326" s="872">
        <f>SUM(AD324:AD325)</f>
      </c>
      <c r="AE326" s="872">
        <f>SUM(AE324:AE325)</f>
      </c>
      <c r="AF326" s="872">
        <f>SUM(AF324:AF325)</f>
      </c>
      <c r="AG326" s="872">
        <f>SUM(AG324:AG325)</f>
      </c>
      <c r="AH326" s="872">
        <f>SUM(AH324:AH325)</f>
      </c>
      <c r="AI326" s="868">
        <f t="shared" si="106"/>
      </c>
      <c r="AJ326" s="873">
        <f t="shared" si="44"/>
      </c>
      <c r="AK326" s="874"/>
      <c r="AL326" s="874"/>
      <c r="AM326" s="870">
        <f>SUM(AM324:AM325)</f>
      </c>
    </row>
    <row r="327">
      <c r="A327" s="946"/>
      <c r="B327" s="875" t="s">
        <v>534</v>
      </c>
      <c r="C327" s="875" t="s">
        <v>529</v>
      </c>
      <c r="D327" s="864">
        <f t="shared" ref="D327:D331" si="827">E327+F327</f>
      </c>
      <c r="E327" s="894">
        <v>754.52</v>
      </c>
      <c r="F327" s="894">
        <v>2231.58</v>
      </c>
      <c r="G327" s="850">
        <v>5</v>
      </c>
      <c r="H327" s="880">
        <v>13861.000000000002</v>
      </c>
      <c r="I327" s="850">
        <v>0</v>
      </c>
      <c r="J327" s="880">
        <v>0</v>
      </c>
      <c r="K327" s="850">
        <f t="shared" ref="K327:K331" si="492">G327+I327</f>
      </c>
      <c r="L327" s="880">
        <f t="shared" ref="L327:L331" si="644">H327+J327</f>
      </c>
      <c r="M327" s="853">
        <f t="shared" si="384"/>
      </c>
      <c r="N327" s="854">
        <v>5</v>
      </c>
      <c r="O327" s="853">
        <f t="shared" si="322"/>
      </c>
      <c r="P327" s="853">
        <f t="shared" ref="P327:P331" si="185">D327/K327</f>
      </c>
      <c r="Q327" s="853">
        <f t="shared" si="75"/>
      </c>
      <c r="R327" s="853">
        <f t="shared" si="12"/>
      </c>
      <c r="S327" s="855">
        <f t="shared" si="995"/>
      </c>
      <c r="T327" s="855">
        <f t="shared" si="933"/>
      </c>
      <c r="U327" s="855">
        <f t="shared" si="750"/>
      </c>
      <c r="V327" s="855">
        <f t="shared" si="415"/>
      </c>
      <c r="W327" s="856">
        <f t="shared" si="353"/>
      </c>
      <c r="X327" s="857">
        <v>0.0157</v>
      </c>
      <c r="Y327" s="858">
        <v>42</v>
      </c>
      <c r="Z327" s="853">
        <f t="shared" si="291"/>
      </c>
      <c r="AA327" s="860">
        <v>43058</v>
      </c>
      <c r="AB327" s="860">
        <v>899</v>
      </c>
      <c r="AC327" s="860">
        <v>139</v>
      </c>
      <c r="AD327" s="860">
        <v>1040</v>
      </c>
      <c r="AE327" s="860">
        <v>71</v>
      </c>
      <c r="AF327" s="860">
        <v>4</v>
      </c>
      <c r="AG327" s="860">
        <v>1</v>
      </c>
      <c r="AH327" s="860">
        <v>53</v>
      </c>
      <c r="AI327" s="853">
        <f t="shared" si="106"/>
      </c>
      <c r="AJ327" s="853">
        <f t="shared" si="44"/>
      </c>
      <c r="AK327" s="861" t="s">
        <v>524</v>
      </c>
      <c r="AL327" s="861" t="s">
        <v>565</v>
      </c>
      <c r="AM327" s="862">
        <v>27</v>
      </c>
    </row>
    <row r="328">
      <c r="A328" s="946"/>
      <c r="B328" s="875" t="s">
        <v>534</v>
      </c>
      <c r="C328" s="875" t="s">
        <v>531</v>
      </c>
      <c r="D328" s="864">
        <f t="shared" si="827"/>
      </c>
      <c r="E328" s="894">
        <v>1219.95</v>
      </c>
      <c r="F328" s="894">
        <v>1705.48</v>
      </c>
      <c r="G328" s="850">
        <v>5</v>
      </c>
      <c r="H328" s="880">
        <v>12509.410000000002</v>
      </c>
      <c r="I328" s="850">
        <v>0</v>
      </c>
      <c r="J328" s="880">
        <v>0</v>
      </c>
      <c r="K328" s="850">
        <f t="shared" si="492"/>
      </c>
      <c r="L328" s="880">
        <f t="shared" si="644"/>
      </c>
      <c r="M328" s="853">
        <f t="shared" si="384"/>
      </c>
      <c r="N328" s="854">
        <v>3</v>
      </c>
      <c r="O328" s="853">
        <f t="shared" si="322"/>
      </c>
      <c r="P328" s="853">
        <f t="shared" si="185"/>
      </c>
      <c r="Q328" s="853">
        <f t="shared" si="75"/>
      </c>
      <c r="R328" s="853">
        <f t="shared" si="12"/>
      </c>
      <c r="S328" s="855">
        <f t="shared" si="995"/>
      </c>
      <c r="T328" s="855">
        <f t="shared" si="933"/>
      </c>
      <c r="U328" s="855">
        <f t="shared" si="750"/>
      </c>
      <c r="V328" s="855">
        <f t="shared" si="415"/>
      </c>
      <c r="W328" s="856">
        <f t="shared" si="353"/>
      </c>
      <c r="X328" s="857">
        <v>0.0124</v>
      </c>
      <c r="Y328" s="858">
        <v>47</v>
      </c>
      <c r="Z328" s="853">
        <f t="shared" si="291"/>
      </c>
      <c r="AA328" s="860">
        <v>42054</v>
      </c>
      <c r="AB328" s="860">
        <v>671</v>
      </c>
      <c r="AC328" s="860">
        <v>143</v>
      </c>
      <c r="AD328" s="860">
        <v>733</v>
      </c>
      <c r="AE328" s="860">
        <v>70</v>
      </c>
      <c r="AF328" s="860">
        <v>13</v>
      </c>
      <c r="AG328" s="860">
        <v>3</v>
      </c>
      <c r="AH328" s="860">
        <v>55</v>
      </c>
      <c r="AI328" s="853">
        <f t="shared" si="106"/>
      </c>
      <c r="AJ328" s="853">
        <f t="shared" si="44"/>
      </c>
      <c r="AK328" s="861" t="s">
        <v>524</v>
      </c>
      <c r="AL328" s="861" t="s">
        <v>565</v>
      </c>
      <c r="AM328" s="862">
        <v>46</v>
      </c>
    </row>
    <row r="329">
      <c r="A329" s="946"/>
      <c r="B329" s="875" t="s">
        <v>534</v>
      </c>
      <c r="C329" s="875" t="s">
        <v>532</v>
      </c>
      <c r="D329" s="864">
        <f t="shared" si="827"/>
      </c>
      <c r="E329" s="894">
        <v>1276.58</v>
      </c>
      <c r="F329" s="894">
        <v>2200.27</v>
      </c>
      <c r="G329" s="850">
        <v>3</v>
      </c>
      <c r="H329" s="880">
        <v>7651.220000000001</v>
      </c>
      <c r="I329" s="850">
        <v>0</v>
      </c>
      <c r="J329" s="880">
        <v>0</v>
      </c>
      <c r="K329" s="850">
        <f t="shared" si="492"/>
      </c>
      <c r="L329" s="880">
        <f t="shared" si="644"/>
      </c>
      <c r="M329" s="853">
        <f t="shared" si="384"/>
      </c>
      <c r="N329" s="854">
        <v>3</v>
      </c>
      <c r="O329" s="853">
        <f t="shared" si="322"/>
      </c>
      <c r="P329" s="853">
        <f t="shared" si="185"/>
      </c>
      <c r="Q329" s="853">
        <f t="shared" si="75"/>
      </c>
      <c r="R329" s="853">
        <f t="shared" si="12"/>
      </c>
      <c r="S329" s="855">
        <f t="shared" si="995"/>
      </c>
      <c r="T329" s="855">
        <f t="shared" si="933"/>
      </c>
      <c r="U329" s="855">
        <f t="shared" si="750"/>
      </c>
      <c r="V329" s="855">
        <f t="shared" si="415"/>
      </c>
      <c r="W329" s="856">
        <f t="shared" si="353"/>
      </c>
      <c r="X329" s="857">
        <v>0.0115</v>
      </c>
      <c r="Y329" s="858">
        <v>40</v>
      </c>
      <c r="Z329" s="853">
        <f t="shared" si="291"/>
      </c>
      <c r="AA329" s="860">
        <v>46710</v>
      </c>
      <c r="AB329" s="860">
        <v>822</v>
      </c>
      <c r="AC329" s="860">
        <v>155</v>
      </c>
      <c r="AD329" s="860">
        <v>862</v>
      </c>
      <c r="AE329" s="860">
        <v>43</v>
      </c>
      <c r="AF329" s="860">
        <v>9</v>
      </c>
      <c r="AG329" s="860">
        <v>0</v>
      </c>
      <c r="AH329" s="860">
        <v>40</v>
      </c>
      <c r="AI329" s="853">
        <f t="shared" si="106"/>
      </c>
      <c r="AJ329" s="853">
        <f t="shared" si="44"/>
      </c>
      <c r="AK329" s="861" t="s">
        <v>524</v>
      </c>
      <c r="AL329" s="861" t="s">
        <v>565</v>
      </c>
      <c r="AM329" s="862">
        <v>62</v>
      </c>
    </row>
    <row r="330">
      <c r="A330" s="946"/>
      <c r="B330" s="875" t="s">
        <v>534</v>
      </c>
      <c r="C330" s="875" t="s">
        <v>533</v>
      </c>
      <c r="D330" s="864">
        <f t="shared" si="827"/>
      </c>
      <c r="E330" s="894">
        <v>1201.17</v>
      </c>
      <c r="F330" s="894">
        <v>2084.07</v>
      </c>
      <c r="G330" s="850">
        <v>5</v>
      </c>
      <c r="H330" s="880">
        <v>13629.110000000008</v>
      </c>
      <c r="I330" s="850">
        <v>0</v>
      </c>
      <c r="J330" s="880">
        <v>0</v>
      </c>
      <c r="K330" s="850">
        <f t="shared" si="492"/>
      </c>
      <c r="L330" s="880">
        <f t="shared" si="644"/>
      </c>
      <c r="M330" s="853">
        <f t="shared" si="384"/>
      </c>
      <c r="N330" s="854">
        <v>3</v>
      </c>
      <c r="O330" s="853">
        <f t="shared" si="322"/>
      </c>
      <c r="P330" s="853">
        <f t="shared" si="185"/>
      </c>
      <c r="Q330" s="853">
        <f t="shared" si="75"/>
      </c>
      <c r="R330" s="853">
        <f t="shared" si="12"/>
      </c>
      <c r="S330" s="855">
        <f t="shared" si="995"/>
      </c>
      <c r="T330" s="855">
        <f t="shared" si="933"/>
      </c>
      <c r="U330" s="855">
        <f t="shared" si="750"/>
      </c>
      <c r="V330" s="855">
        <f t="shared" si="415"/>
      </c>
      <c r="W330" s="856">
        <f t="shared" si="353"/>
      </c>
      <c r="X330" s="857">
        <v>0.0095</v>
      </c>
      <c r="Y330" s="858">
        <v>47</v>
      </c>
      <c r="Z330" s="853">
        <f t="shared" si="291"/>
      </c>
      <c r="AA330" s="860">
        <v>42211</v>
      </c>
      <c r="AB330" s="860">
        <v>462</v>
      </c>
      <c r="AC330" s="860">
        <v>131</v>
      </c>
      <c r="AD330" s="860">
        <v>461</v>
      </c>
      <c r="AE330" s="860">
        <v>69</v>
      </c>
      <c r="AF330" s="860">
        <v>3</v>
      </c>
      <c r="AG330" s="860">
        <v>3</v>
      </c>
      <c r="AH330" s="860">
        <v>14</v>
      </c>
      <c r="AI330" s="853">
        <f t="shared" si="106"/>
      </c>
      <c r="AJ330" s="853">
        <f t="shared" si="44"/>
      </c>
      <c r="AK330" s="861" t="s">
        <v>524</v>
      </c>
      <c r="AL330" s="861" t="s">
        <v>565</v>
      </c>
      <c r="AM330" s="862">
        <v>44</v>
      </c>
    </row>
    <row r="331">
      <c r="A331" s="946"/>
      <c r="B331" s="875" t="s">
        <v>534</v>
      </c>
      <c r="C331" s="875" t="s">
        <v>535</v>
      </c>
      <c r="D331" s="864">
        <f t="shared" si="827"/>
      </c>
      <c r="E331" s="896">
        <v>1196.47</v>
      </c>
      <c r="F331" s="894">
        <v>2113.43</v>
      </c>
      <c r="G331" s="850">
        <v>3</v>
      </c>
      <c r="H331" s="880">
        <v>5978.120000000003</v>
      </c>
      <c r="I331" s="850">
        <v>0</v>
      </c>
      <c r="J331" s="880">
        <v>0</v>
      </c>
      <c r="K331" s="850">
        <f t="shared" si="492"/>
      </c>
      <c r="L331" s="880">
        <f t="shared" si="644"/>
      </c>
      <c r="M331" s="853">
        <f t="shared" si="384"/>
      </c>
      <c r="N331" s="854">
        <v>2</v>
      </c>
      <c r="O331" s="853">
        <f t="shared" si="322"/>
      </c>
      <c r="P331" s="853">
        <f t="shared" si="185"/>
      </c>
      <c r="Q331" s="853">
        <f t="shared" si="75"/>
      </c>
      <c r="R331" s="853">
        <f t="shared" si="12"/>
      </c>
      <c r="S331" s="855">
        <f t="shared" si="995"/>
      </c>
      <c r="T331" s="855">
        <f t="shared" si="933"/>
      </c>
      <c r="U331" s="855">
        <f t="shared" si="750"/>
      </c>
      <c r="V331" s="855">
        <f t="shared" si="415"/>
      </c>
      <c r="W331" s="856">
        <f t="shared" si="353"/>
      </c>
      <c r="X331" s="857">
        <v>0.0114</v>
      </c>
      <c r="Y331" s="858">
        <v>47</v>
      </c>
      <c r="Z331" s="853">
        <f t="shared" si="291"/>
      </c>
      <c r="AA331" s="860">
        <v>42622</v>
      </c>
      <c r="AB331" s="860">
        <v>532</v>
      </c>
      <c r="AC331" s="860">
        <v>151</v>
      </c>
      <c r="AD331" s="860">
        <v>528</v>
      </c>
      <c r="AE331" s="860">
        <v>47</v>
      </c>
      <c r="AF331" s="860">
        <v>2</v>
      </c>
      <c r="AG331" s="860">
        <v>0</v>
      </c>
      <c r="AH331" s="860">
        <v>52</v>
      </c>
      <c r="AI331" s="853">
        <f t="shared" si="106"/>
      </c>
      <c r="AJ331" s="853">
        <f t="shared" si="44"/>
      </c>
      <c r="AK331" s="861" t="s">
        <v>524</v>
      </c>
      <c r="AL331" s="861" t="s">
        <v>565</v>
      </c>
      <c r="AM331" s="858">
        <v>57</v>
      </c>
    </row>
    <row r="332">
      <c r="A332" s="946"/>
      <c r="B332" s="866" t="s">
        <v>527</v>
      </c>
      <c r="C332" s="866"/>
      <c r="D332" s="867">
        <f>SUM(D327:D331)</f>
      </c>
      <c r="E332" s="897">
        <f>SUM(E327:E331)</f>
      </c>
      <c r="F332" s="897">
        <f>SUM(F327:F331)</f>
      </c>
      <c r="G332" s="889">
        <f>SUM(G327:G331)</f>
      </c>
      <c r="H332" s="890">
        <f>SUM(H327:H331)</f>
      </c>
      <c r="I332" s="889">
        <f>SUM(I327:I331)</f>
      </c>
      <c r="J332" s="890">
        <f>SUM(J327:J331)</f>
      </c>
      <c r="K332" s="891">
        <f>SUM(K327:K331)</f>
      </c>
      <c r="L332" s="897">
        <f>SUM(L327:L331)</f>
      </c>
      <c r="M332" s="868">
        <f t="shared" si="384"/>
      </c>
      <c r="N332" s="889">
        <f>SUM(N327:N331)</f>
      </c>
      <c r="O332" s="868">
        <f t="shared" si="322"/>
      </c>
      <c r="P332" s="868">
        <f>D332/N332</f>
      </c>
      <c r="Q332" s="868">
        <f t="shared" si="75"/>
      </c>
      <c r="R332" s="868">
        <f t="shared" si="12"/>
      </c>
      <c r="S332" s="869">
        <f t="shared" si="995"/>
      </c>
      <c r="T332" s="869">
        <f t="shared" si="933"/>
      </c>
      <c r="U332" s="869">
        <f t="shared" si="750"/>
      </c>
      <c r="V332" s="869">
        <f t="shared" si="415"/>
      </c>
      <c r="W332" s="870">
        <f t="shared" si="353"/>
      </c>
      <c r="X332" s="869">
        <f>AVERAGE(X327:X331)</f>
      </c>
      <c r="Y332" s="871">
        <f>AVERAGE(Y327:Y331)</f>
      </c>
      <c r="Z332" s="871">
        <f t="shared" si="291"/>
      </c>
      <c r="AA332" s="872">
        <f>SUM(AA327:AA331)</f>
      </c>
      <c r="AB332" s="872">
        <f>SUM(AB327:AB331)</f>
      </c>
      <c r="AC332" s="872">
        <f>SUM(AC327:AC331)</f>
      </c>
      <c r="AD332" s="872">
        <f>SUM(AD327:AD331)</f>
      </c>
      <c r="AE332" s="872">
        <f>SUM(AE327:AE331)</f>
      </c>
      <c r="AF332" s="872">
        <f>SUM(AF327:AF331)</f>
      </c>
      <c r="AG332" s="872">
        <f>SUM(AG327:AG331)</f>
      </c>
      <c r="AH332" s="872">
        <f>SUM(AH327:AH331)</f>
      </c>
      <c r="AI332" s="868">
        <f t="shared" si="106"/>
      </c>
      <c r="AJ332" s="873">
        <f t="shared" si="44"/>
      </c>
      <c r="AK332" s="874"/>
      <c r="AL332" s="874"/>
      <c r="AM332" s="870">
        <f>SUM(AM327:AM331)</f>
      </c>
    </row>
    <row r="333">
      <c r="A333" s="946"/>
      <c r="B333" s="875" t="s">
        <v>550</v>
      </c>
      <c r="C333" s="875" t="s">
        <v>536</v>
      </c>
      <c r="D333" s="864">
        <f t="shared" ref="D333:D337" si="828">E333+F333</f>
      </c>
      <c r="E333" s="894">
        <v>1807.67</v>
      </c>
      <c r="F333" s="894">
        <v>1362.33</v>
      </c>
      <c r="G333" s="850">
        <v>3</v>
      </c>
      <c r="H333" s="880">
        <v>8204.630000000005</v>
      </c>
      <c r="I333" s="850">
        <v>0</v>
      </c>
      <c r="J333" s="880">
        <v>0</v>
      </c>
      <c r="K333" s="850">
        <f t="shared" ref="K333:K337" si="493">G333+I333</f>
      </c>
      <c r="L333" s="880">
        <f t="shared" ref="L333:L337" si="645">H333+J333</f>
      </c>
      <c r="M333" s="853">
        <f t="shared" si="384"/>
      </c>
      <c r="N333" s="854">
        <v>3</v>
      </c>
      <c r="O333" s="853">
        <f t="shared" si="322"/>
      </c>
      <c r="P333" s="853">
        <f t="shared" ref="P333:P337" si="186">D333/K333</f>
      </c>
      <c r="Q333" s="853">
        <f t="shared" si="75"/>
      </c>
      <c r="R333" s="853">
        <f t="shared" si="12"/>
      </c>
      <c r="S333" s="855">
        <f t="shared" si="995"/>
      </c>
      <c r="T333" s="855">
        <f t="shared" si="933"/>
      </c>
      <c r="U333" s="855">
        <f t="shared" si="750"/>
      </c>
      <c r="V333" s="855">
        <f t="shared" si="415"/>
      </c>
      <c r="W333" s="856">
        <f t="shared" si="353"/>
      </c>
      <c r="X333" s="857">
        <v>0.0061</v>
      </c>
      <c r="Y333" s="858">
        <v>45</v>
      </c>
      <c r="Z333" s="853">
        <f t="shared" si="291"/>
      </c>
      <c r="AA333" s="860">
        <v>38513</v>
      </c>
      <c r="AB333" s="860">
        <v>842</v>
      </c>
      <c r="AC333" s="860">
        <v>86</v>
      </c>
      <c r="AD333" s="860">
        <v>883</v>
      </c>
      <c r="AE333" s="860">
        <v>39</v>
      </c>
      <c r="AF333" s="860">
        <v>8</v>
      </c>
      <c r="AG333" s="860">
        <v>1</v>
      </c>
      <c r="AH333" s="860">
        <v>16</v>
      </c>
      <c r="AI333" s="853">
        <f t="shared" si="106"/>
      </c>
      <c r="AJ333" s="853">
        <f t="shared" si="44"/>
      </c>
      <c r="AK333" s="861" t="s">
        <v>524</v>
      </c>
      <c r="AL333" s="861" t="s">
        <v>565</v>
      </c>
      <c r="AM333" s="862">
        <v>52</v>
      </c>
    </row>
    <row r="334">
      <c r="A334" s="946"/>
      <c r="B334" s="875" t="s">
        <v>550</v>
      </c>
      <c r="C334" s="875" t="s">
        <v>537</v>
      </c>
      <c r="D334" s="864">
        <f t="shared" si="828"/>
      </c>
      <c r="E334" s="894">
        <v>1443.68</v>
      </c>
      <c r="F334" s="894">
        <v>1479.34</v>
      </c>
      <c r="G334" s="850">
        <v>3</v>
      </c>
      <c r="H334" s="880">
        <v>6537.959999999992</v>
      </c>
      <c r="I334" s="850">
        <v>0</v>
      </c>
      <c r="J334" s="880">
        <v>0</v>
      </c>
      <c r="K334" s="850">
        <f t="shared" si="493"/>
      </c>
      <c r="L334" s="880">
        <f t="shared" si="645"/>
      </c>
      <c r="M334" s="853">
        <f t="shared" si="384"/>
      </c>
      <c r="N334" s="854">
        <v>2</v>
      </c>
      <c r="O334" s="853">
        <f t="shared" si="322"/>
      </c>
      <c r="P334" s="853">
        <f t="shared" si="186"/>
      </c>
      <c r="Q334" s="853">
        <f t="shared" si="75"/>
      </c>
      <c r="R334" s="853">
        <f t="shared" si="12"/>
      </c>
      <c r="S334" s="855">
        <f t="shared" si="995"/>
      </c>
      <c r="T334" s="855">
        <f t="shared" si="933"/>
      </c>
      <c r="U334" s="855">
        <f t="shared" si="750"/>
      </c>
      <c r="V334" s="855">
        <f t="shared" si="415"/>
      </c>
      <c r="W334" s="856">
        <f t="shared" si="353"/>
      </c>
      <c r="X334" s="857">
        <v>0.0064</v>
      </c>
      <c r="Y334" s="858">
        <v>44</v>
      </c>
      <c r="Z334" s="853">
        <f t="shared" si="291"/>
      </c>
      <c r="AA334" s="860">
        <v>42509</v>
      </c>
      <c r="AB334" s="860">
        <v>647</v>
      </c>
      <c r="AC334" s="860">
        <v>95</v>
      </c>
      <c r="AD334" s="860">
        <v>678</v>
      </c>
      <c r="AE334" s="860">
        <v>40</v>
      </c>
      <c r="AF334" s="860">
        <v>3</v>
      </c>
      <c r="AG334" s="860">
        <v>0</v>
      </c>
      <c r="AH334" s="860">
        <v>25</v>
      </c>
      <c r="AI334" s="853">
        <f t="shared" si="106"/>
      </c>
      <c r="AJ334" s="853">
        <f t="shared" si="44"/>
      </c>
      <c r="AK334" s="861" t="s">
        <v>524</v>
      </c>
      <c r="AL334" s="861" t="s">
        <v>565</v>
      </c>
      <c r="AM334" s="862">
        <v>30</v>
      </c>
    </row>
    <row r="335">
      <c r="A335" s="946"/>
      <c r="B335" s="875" t="s">
        <v>550</v>
      </c>
      <c r="C335" s="875" t="s">
        <v>538</v>
      </c>
      <c r="D335" s="864">
        <f t="shared" si="828"/>
      </c>
      <c r="E335" s="894">
        <v>1025.59</v>
      </c>
      <c r="F335" s="894">
        <v>1251.12</v>
      </c>
      <c r="G335" s="851">
        <v>1</v>
      </c>
      <c r="H335" s="880">
        <v>3108.1100000000006</v>
      </c>
      <c r="I335" s="850">
        <v>0</v>
      </c>
      <c r="J335" s="880">
        <v>0</v>
      </c>
      <c r="K335" s="850">
        <f t="shared" si="493"/>
      </c>
      <c r="L335" s="880">
        <f t="shared" si="645"/>
      </c>
      <c r="M335" s="853">
        <f t="shared" si="384"/>
      </c>
      <c r="N335" s="854">
        <v>1</v>
      </c>
      <c r="O335" s="853">
        <f t="shared" si="322"/>
      </c>
      <c r="P335" s="853">
        <f t="shared" si="186"/>
      </c>
      <c r="Q335" s="853">
        <f t="shared" si="75"/>
      </c>
      <c r="R335" s="853">
        <f t="shared" si="12"/>
      </c>
      <c r="S335" s="855">
        <f t="shared" si="995"/>
      </c>
      <c r="T335" s="855">
        <f t="shared" si="933"/>
      </c>
      <c r="U335" s="855">
        <f t="shared" si="750"/>
      </c>
      <c r="V335" s="855">
        <f t="shared" si="415"/>
      </c>
      <c r="W335" s="856">
        <f t="shared" si="353"/>
      </c>
      <c r="X335" s="857">
        <v>0.0048</v>
      </c>
      <c r="Y335" s="858">
        <v>44</v>
      </c>
      <c r="Z335" s="853">
        <f t="shared" si="291"/>
      </c>
      <c r="AA335" s="860">
        <v>31755</v>
      </c>
      <c r="AB335" s="860">
        <v>372</v>
      </c>
      <c r="AC335" s="860">
        <v>53</v>
      </c>
      <c r="AD335" s="860">
        <v>359</v>
      </c>
      <c r="AE335" s="860">
        <v>47</v>
      </c>
      <c r="AF335" s="860">
        <v>1</v>
      </c>
      <c r="AG335" s="860">
        <v>0</v>
      </c>
      <c r="AH335" s="860">
        <v>25</v>
      </c>
      <c r="AI335" s="853">
        <f t="shared" si="106"/>
      </c>
      <c r="AJ335" s="853">
        <f t="shared" si="44"/>
      </c>
      <c r="AK335" s="861" t="s">
        <v>524</v>
      </c>
      <c r="AL335" s="861" t="s">
        <v>565</v>
      </c>
      <c r="AM335" s="862">
        <v>20</v>
      </c>
    </row>
    <row r="336">
      <c r="A336" s="946"/>
      <c r="B336" s="875" t="s">
        <v>550</v>
      </c>
      <c r="C336" s="875" t="s">
        <v>541</v>
      </c>
      <c r="D336" s="864">
        <f t="shared" si="828"/>
      </c>
      <c r="E336" s="894">
        <v>1478.68</v>
      </c>
      <c r="F336" s="894">
        <v>1386.58</v>
      </c>
      <c r="G336" s="850">
        <v>3</v>
      </c>
      <c r="H336" s="880">
        <v>7091.37000000001</v>
      </c>
      <c r="I336" s="850">
        <v>1</v>
      </c>
      <c r="J336" s="880">
        <v>6216.21</v>
      </c>
      <c r="K336" s="850">
        <f t="shared" si="493"/>
      </c>
      <c r="L336" s="880">
        <f t="shared" si="645"/>
      </c>
      <c r="M336" s="853">
        <f t="shared" si="384"/>
      </c>
      <c r="N336" s="854">
        <v>4</v>
      </c>
      <c r="O336" s="853">
        <f t="shared" si="322"/>
      </c>
      <c r="P336" s="853">
        <f t="shared" si="186"/>
      </c>
      <c r="Q336" s="853">
        <f t="shared" si="75"/>
      </c>
      <c r="R336" s="853">
        <f t="shared" si="12"/>
      </c>
      <c r="S336" s="855">
        <f t="shared" si="995"/>
      </c>
      <c r="T336" s="855">
        <f t="shared" si="933"/>
      </c>
      <c r="U336" s="855">
        <f t="shared" si="750"/>
      </c>
      <c r="V336" s="855">
        <f t="shared" si="415"/>
      </c>
      <c r="W336" s="856">
        <f t="shared" si="353"/>
      </c>
      <c r="X336" s="857">
        <v>0.0053</v>
      </c>
      <c r="Y336" s="858">
        <v>39</v>
      </c>
      <c r="Z336" s="853">
        <f t="shared" si="291"/>
      </c>
      <c r="AA336" s="860">
        <v>38714</v>
      </c>
      <c r="AB336" s="860">
        <v>574</v>
      </c>
      <c r="AC336" s="860">
        <v>64</v>
      </c>
      <c r="AD336" s="860">
        <v>609</v>
      </c>
      <c r="AE336" s="860">
        <v>54</v>
      </c>
      <c r="AF336" s="860">
        <v>6</v>
      </c>
      <c r="AG336" s="860">
        <v>1</v>
      </c>
      <c r="AH336" s="860">
        <v>16</v>
      </c>
      <c r="AI336" s="853">
        <f t="shared" si="106"/>
      </c>
      <c r="AJ336" s="853">
        <f t="shared" si="44"/>
      </c>
      <c r="AK336" s="861" t="s">
        <v>524</v>
      </c>
      <c r="AL336" s="861" t="s">
        <v>565</v>
      </c>
      <c r="AM336" s="862">
        <v>18</v>
      </c>
    </row>
    <row r="337">
      <c r="A337" s="946"/>
      <c r="B337" s="875" t="s">
        <v>550</v>
      </c>
      <c r="C337" s="875" t="s">
        <v>542</v>
      </c>
      <c r="D337" s="864">
        <f t="shared" si="828"/>
      </c>
      <c r="E337" s="894">
        <v>1806.48</v>
      </c>
      <c r="F337" s="894">
        <v>2854.72</v>
      </c>
      <c r="G337" s="850">
        <v>3</v>
      </c>
      <c r="H337" s="880">
        <v>7469.690000000002</v>
      </c>
      <c r="I337" s="850">
        <v>2</v>
      </c>
      <c r="J337" s="880">
        <v>10193.04</v>
      </c>
      <c r="K337" s="850">
        <f t="shared" si="493"/>
      </c>
      <c r="L337" s="880">
        <f t="shared" si="645"/>
      </c>
      <c r="M337" s="853">
        <f t="shared" si="384"/>
      </c>
      <c r="N337" s="854">
        <v>3</v>
      </c>
      <c r="O337" s="853">
        <f t="shared" si="322"/>
      </c>
      <c r="P337" s="853">
        <f t="shared" si="186"/>
      </c>
      <c r="Q337" s="853">
        <f t="shared" si="75"/>
      </c>
      <c r="R337" s="853">
        <f t="shared" si="12"/>
      </c>
      <c r="S337" s="855">
        <f t="shared" si="995"/>
      </c>
      <c r="T337" s="855">
        <f t="shared" si="933"/>
      </c>
      <c r="U337" s="855">
        <f t="shared" si="750"/>
      </c>
      <c r="V337" s="855">
        <f t="shared" si="415"/>
      </c>
      <c r="W337" s="856">
        <f t="shared" si="353"/>
      </c>
      <c r="X337" s="857">
        <v>0.0185</v>
      </c>
      <c r="Y337" s="858">
        <v>51</v>
      </c>
      <c r="Z337" s="853">
        <f t="shared" si="291"/>
      </c>
      <c r="AA337" s="860">
        <v>38545</v>
      </c>
      <c r="AB337" s="860">
        <v>525</v>
      </c>
      <c r="AC337" s="860">
        <v>138</v>
      </c>
      <c r="AD337" s="860">
        <v>536</v>
      </c>
      <c r="AE337" s="860">
        <v>72</v>
      </c>
      <c r="AF337" s="860">
        <v>7</v>
      </c>
      <c r="AG337" s="860">
        <v>2</v>
      </c>
      <c r="AH337" s="860">
        <v>20</v>
      </c>
      <c r="AI337" s="853">
        <f t="shared" si="106"/>
      </c>
      <c r="AJ337" s="853">
        <f t="shared" si="44"/>
      </c>
      <c r="AK337" s="861" t="s">
        <v>524</v>
      </c>
      <c r="AL337" s="861" t="s">
        <v>565</v>
      </c>
      <c r="AM337" s="861">
        <v>26</v>
      </c>
    </row>
    <row r="338">
      <c r="A338" s="946"/>
      <c r="B338" s="866" t="s">
        <v>527</v>
      </c>
      <c r="C338" s="866"/>
      <c r="D338" s="867">
        <f>SUM(D333:D337)</f>
      </c>
      <c r="E338" s="867">
        <f>SUM(E333:E337)</f>
      </c>
      <c r="F338" s="867">
        <f>SUM(F333:F337)</f>
      </c>
      <c r="G338" s="889">
        <f>SUM(G333:G337)</f>
      </c>
      <c r="H338" s="890">
        <f>SUM(H333:H337)</f>
      </c>
      <c r="I338" s="889">
        <f>SUM(I333:I337)</f>
      </c>
      <c r="J338" s="890">
        <f>SUM(J333:J337)</f>
      </c>
      <c r="K338" s="912">
        <f>SUM(K333:K337)</f>
      </c>
      <c r="L338" s="867">
        <f>SUM(L333:L337)</f>
      </c>
      <c r="M338" s="868">
        <f t="shared" si="384"/>
      </c>
      <c r="N338" s="889">
        <f>SUM(N333:N337)</f>
      </c>
      <c r="O338" s="868">
        <f t="shared" si="322"/>
      </c>
      <c r="P338" s="868">
        <f>D338/N338</f>
      </c>
      <c r="Q338" s="868">
        <f t="shared" si="75"/>
      </c>
      <c r="R338" s="868">
        <f t="shared" si="12"/>
      </c>
      <c r="S338" s="869">
        <f t="shared" si="995"/>
      </c>
      <c r="T338" s="869">
        <f t="shared" si="933"/>
      </c>
      <c r="U338" s="869">
        <f t="shared" si="750"/>
      </c>
      <c r="V338" s="869">
        <f t="shared" si="415"/>
      </c>
      <c r="W338" s="870">
        <f t="shared" si="353"/>
      </c>
      <c r="X338" s="869">
        <f>AVERAGE(X333:X337)</f>
      </c>
      <c r="Y338" s="871">
        <f>AVERAGE(Y333:Y337)</f>
      </c>
      <c r="Z338" s="871">
        <f t="shared" si="291"/>
      </c>
      <c r="AA338" s="872">
        <f>SUM(AA333:AA337)</f>
      </c>
      <c r="AB338" s="872">
        <f>SUM(AB333:AB337)</f>
      </c>
      <c r="AC338" s="872">
        <f>SUM(AC333:AC337)</f>
      </c>
      <c r="AD338" s="872">
        <f>SUM(AD333:AD337)</f>
      </c>
      <c r="AE338" s="872">
        <f>SUM(AE333:AE337)</f>
      </c>
      <c r="AF338" s="872">
        <f>SUM(AF333:AF337)</f>
      </c>
      <c r="AG338" s="872">
        <f>SUM(AG333:AG337)</f>
      </c>
      <c r="AH338" s="872">
        <f>SUM(AH333:AH337)</f>
      </c>
      <c r="AI338" s="868">
        <f t="shared" si="106"/>
      </c>
      <c r="AJ338" s="873">
        <f t="shared" si="44"/>
      </c>
      <c r="AK338" s="874"/>
      <c r="AL338" s="874"/>
      <c r="AM338" s="872">
        <f>SUM(AM333:AM337)</f>
      </c>
    </row>
    <row r="339">
      <c r="A339" s="946"/>
      <c r="B339" s="875" t="s">
        <v>522</v>
      </c>
      <c r="C339" s="875" t="s">
        <v>544</v>
      </c>
      <c r="D339" s="864">
        <f t="shared" ref="D339:D343" si="829">E339+F339</f>
      </c>
      <c r="E339" s="894">
        <v>925.39</v>
      </c>
      <c r="F339" s="894">
        <v>1505.77</v>
      </c>
      <c r="G339" s="850">
        <v>6</v>
      </c>
      <c r="H339" s="880">
        <v>12293.589999999997</v>
      </c>
      <c r="I339" s="850">
        <v>0</v>
      </c>
      <c r="J339" s="880">
        <v>0</v>
      </c>
      <c r="K339" s="850">
        <f t="shared" ref="K339:K343" si="494">G339+I339</f>
      </c>
      <c r="L339" s="880">
        <f t="shared" ref="L339:L343" si="646">H339+J339</f>
      </c>
      <c r="M339" s="853">
        <f t="shared" si="384"/>
      </c>
      <c r="N339" s="854">
        <v>6</v>
      </c>
      <c r="O339" s="853">
        <f t="shared" si="322"/>
      </c>
      <c r="P339" s="853">
        <f t="shared" ref="P339:P343" si="187">D339/K339</f>
      </c>
      <c r="Q339" s="853">
        <f t="shared" si="75"/>
      </c>
      <c r="R339" s="853">
        <f t="shared" si="12"/>
      </c>
      <c r="S339" s="855">
        <f t="shared" si="995"/>
      </c>
      <c r="T339" s="855">
        <f t="shared" si="933"/>
      </c>
      <c r="U339" s="855">
        <f t="shared" si="750"/>
      </c>
      <c r="V339" s="855">
        <f t="shared" si="415"/>
      </c>
      <c r="W339" s="856">
        <f t="shared" si="353"/>
      </c>
      <c r="X339" s="857">
        <v>0.0105</v>
      </c>
      <c r="Y339" s="858">
        <v>54</v>
      </c>
      <c r="Z339" s="853">
        <f t="shared" si="291"/>
      </c>
      <c r="AA339" s="860">
        <v>36969</v>
      </c>
      <c r="AB339" s="860">
        <v>507</v>
      </c>
      <c r="AC339" s="860">
        <v>108</v>
      </c>
      <c r="AD339" s="860">
        <v>526</v>
      </c>
      <c r="AE339" s="860">
        <v>104</v>
      </c>
      <c r="AF339" s="860">
        <v>5</v>
      </c>
      <c r="AG339" s="860">
        <v>2</v>
      </c>
      <c r="AH339" s="860">
        <v>18</v>
      </c>
      <c r="AI339" s="853">
        <f t="shared" si="106"/>
      </c>
      <c r="AJ339" s="853">
        <f t="shared" si="44"/>
      </c>
      <c r="AK339" s="861" t="s">
        <v>545</v>
      </c>
      <c r="AL339" s="861" t="s">
        <v>525</v>
      </c>
      <c r="AM339" s="861">
        <v>26</v>
      </c>
    </row>
    <row r="340">
      <c r="A340" s="946"/>
      <c r="B340" s="875" t="s">
        <v>522</v>
      </c>
      <c r="C340" s="875" t="s">
        <v>546</v>
      </c>
      <c r="D340" s="864">
        <f t="shared" si="829"/>
      </c>
      <c r="E340" s="849">
        <v>1048.75</v>
      </c>
      <c r="F340" s="849">
        <v>1199.11</v>
      </c>
      <c r="G340" s="850">
        <v>3</v>
      </c>
      <c r="H340" s="880">
        <v>7651.220000000001</v>
      </c>
      <c r="I340" s="850">
        <v>0</v>
      </c>
      <c r="J340" s="880">
        <v>0</v>
      </c>
      <c r="K340" s="850">
        <f t="shared" si="494"/>
      </c>
      <c r="L340" s="880">
        <f t="shared" si="646"/>
      </c>
      <c r="M340" s="853">
        <f t="shared" si="384"/>
      </c>
      <c r="N340" s="854">
        <v>3</v>
      </c>
      <c r="O340" s="853">
        <f t="shared" si="322"/>
      </c>
      <c r="P340" s="853">
        <f t="shared" si="187"/>
      </c>
      <c r="Q340" s="853">
        <f t="shared" si="75"/>
      </c>
      <c r="R340" s="853">
        <f t="shared" si="12"/>
      </c>
      <c r="S340" s="855">
        <f t="shared" si="995"/>
      </c>
      <c r="T340" s="855">
        <f t="shared" si="933"/>
      </c>
      <c r="U340" s="855">
        <f t="shared" si="750"/>
      </c>
      <c r="V340" s="855">
        <f t="shared" si="415"/>
      </c>
      <c r="W340" s="856">
        <f t="shared" si="353"/>
      </c>
      <c r="X340" s="857">
        <v>0.0087</v>
      </c>
      <c r="Y340" s="858">
        <v>54</v>
      </c>
      <c r="Z340" s="853">
        <f t="shared" si="291"/>
      </c>
      <c r="AA340" s="860">
        <v>27070</v>
      </c>
      <c r="AB340" s="860">
        <v>341</v>
      </c>
      <c r="AC340" s="860">
        <v>82</v>
      </c>
      <c r="AD340" s="860">
        <v>363</v>
      </c>
      <c r="AE340" s="860">
        <v>53</v>
      </c>
      <c r="AF340" s="860">
        <v>4</v>
      </c>
      <c r="AG340" s="860">
        <v>1</v>
      </c>
      <c r="AH340" s="860">
        <v>8</v>
      </c>
      <c r="AI340" s="853">
        <f t="shared" si="106"/>
      </c>
      <c r="AJ340" s="853">
        <f t="shared" si="44"/>
      </c>
      <c r="AK340" s="861" t="s">
        <v>545</v>
      </c>
      <c r="AL340" s="861" t="s">
        <v>525</v>
      </c>
      <c r="AM340" s="861">
        <v>17</v>
      </c>
    </row>
    <row r="341">
      <c r="A341" s="946"/>
      <c r="B341" s="875" t="s">
        <v>522</v>
      </c>
      <c r="C341" s="875" t="s">
        <v>547</v>
      </c>
      <c r="D341" s="864">
        <f t="shared" si="829"/>
      </c>
      <c r="E341" s="849">
        <v>1049.17</v>
      </c>
      <c r="F341" s="849">
        <v>1864.34</v>
      </c>
      <c r="G341" s="850">
        <v>1</v>
      </c>
      <c r="H341" s="880">
        <v>1994.8499999999913</v>
      </c>
      <c r="I341" s="850">
        <v>0</v>
      </c>
      <c r="J341" s="880">
        <v>0</v>
      </c>
      <c r="K341" s="850">
        <f t="shared" si="494"/>
      </c>
      <c r="L341" s="880">
        <f t="shared" si="646"/>
      </c>
      <c r="M341" s="853">
        <f t="shared" si="384"/>
      </c>
      <c r="N341" s="854">
        <v>1</v>
      </c>
      <c r="O341" s="853">
        <f t="shared" si="322"/>
      </c>
      <c r="P341" s="853">
        <f t="shared" si="187"/>
      </c>
      <c r="Q341" s="853">
        <f t="shared" si="75"/>
      </c>
      <c r="R341" s="853">
        <f t="shared" si="12"/>
      </c>
      <c r="S341" s="855">
        <f t="shared" si="995"/>
      </c>
      <c r="T341" s="855">
        <f t="shared" si="933"/>
      </c>
      <c r="U341" s="855">
        <f t="shared" si="750"/>
      </c>
      <c r="V341" s="855">
        <f t="shared" si="415"/>
      </c>
      <c r="W341" s="856">
        <f t="shared" si="353"/>
      </c>
      <c r="X341" s="857">
        <v>0.011</v>
      </c>
      <c r="Y341" s="858">
        <v>52</v>
      </c>
      <c r="Z341" s="853">
        <f t="shared" si="291"/>
      </c>
      <c r="AA341" s="860">
        <v>35994</v>
      </c>
      <c r="AB341" s="860">
        <v>471</v>
      </c>
      <c r="AC341" s="860">
        <v>117</v>
      </c>
      <c r="AD341" s="860">
        <v>477</v>
      </c>
      <c r="AE341" s="860">
        <v>55</v>
      </c>
      <c r="AF341" s="860">
        <v>5</v>
      </c>
      <c r="AG341" s="860">
        <v>1</v>
      </c>
      <c r="AH341" s="860">
        <v>21</v>
      </c>
      <c r="AI341" s="853">
        <f t="shared" si="106"/>
      </c>
      <c r="AJ341" s="853">
        <f t="shared" si="44"/>
      </c>
      <c r="AK341" s="861" t="s">
        <v>545</v>
      </c>
      <c r="AL341" s="861" t="s">
        <v>525</v>
      </c>
      <c r="AM341" s="861">
        <v>19</v>
      </c>
    </row>
    <row r="342">
      <c r="A342" s="946"/>
      <c r="B342" s="875" t="s">
        <v>522</v>
      </c>
      <c r="C342" s="875" t="s">
        <v>548</v>
      </c>
      <c r="D342" s="864">
        <f t="shared" si="829"/>
      </c>
      <c r="E342" s="849">
        <v>943.31</v>
      </c>
      <c r="F342" s="849">
        <v>1915.1</v>
      </c>
      <c r="G342" s="850">
        <v>2</v>
      </c>
      <c r="H342" s="880">
        <v>3429.8600000000006</v>
      </c>
      <c r="I342" s="850">
        <v>0</v>
      </c>
      <c r="J342" s="880">
        <v>0</v>
      </c>
      <c r="K342" s="850">
        <f t="shared" si="494"/>
      </c>
      <c r="L342" s="880">
        <f t="shared" si="646"/>
      </c>
      <c r="M342" s="853">
        <f t="shared" si="384"/>
      </c>
      <c r="N342" s="854">
        <v>2</v>
      </c>
      <c r="O342" s="853">
        <f t="shared" si="322"/>
      </c>
      <c r="P342" s="853">
        <f t="shared" si="187"/>
      </c>
      <c r="Q342" s="853">
        <f t="shared" si="75"/>
      </c>
      <c r="R342" s="853">
        <f t="shared" si="12"/>
      </c>
      <c r="S342" s="855">
        <f t="shared" si="995"/>
      </c>
      <c r="T342" s="855">
        <f t="shared" si="933"/>
      </c>
      <c r="U342" s="855">
        <f t="shared" si="750"/>
      </c>
      <c r="V342" s="855">
        <f t="shared" si="415"/>
      </c>
      <c r="W342" s="856">
        <f t="shared" si="353"/>
      </c>
      <c r="X342" s="857">
        <v>0.0122</v>
      </c>
      <c r="Y342" s="858">
        <v>54</v>
      </c>
      <c r="Z342" s="853">
        <f t="shared" si="291"/>
      </c>
      <c r="AA342" s="860">
        <v>35734</v>
      </c>
      <c r="AB342" s="860">
        <v>497</v>
      </c>
      <c r="AC342" s="860">
        <v>114</v>
      </c>
      <c r="AD342" s="860">
        <v>512</v>
      </c>
      <c r="AE342" s="860">
        <v>70</v>
      </c>
      <c r="AF342" s="860">
        <v>2</v>
      </c>
      <c r="AG342" s="860">
        <v>1</v>
      </c>
      <c r="AH342" s="860">
        <v>26</v>
      </c>
      <c r="AI342" s="853">
        <f t="shared" si="106"/>
      </c>
      <c r="AJ342" s="853">
        <f t="shared" si="44"/>
      </c>
      <c r="AK342" s="861" t="s">
        <v>545</v>
      </c>
      <c r="AL342" s="861" t="s">
        <v>525</v>
      </c>
      <c r="AM342" s="861">
        <v>22</v>
      </c>
    </row>
    <row r="343">
      <c r="A343" s="946"/>
      <c r="B343" s="875" t="s">
        <v>522</v>
      </c>
      <c r="C343" s="875" t="s">
        <v>549</v>
      </c>
      <c r="D343" s="864">
        <f t="shared" si="829"/>
      </c>
      <c r="E343" s="849">
        <v>956.83</v>
      </c>
      <c r="F343" s="849">
        <v>2012.4</v>
      </c>
      <c r="G343" s="850">
        <v>2</v>
      </c>
      <c r="H343" s="880">
        <v>4361.580000000002</v>
      </c>
      <c r="I343" s="850">
        <v>0</v>
      </c>
      <c r="J343" s="880">
        <v>0</v>
      </c>
      <c r="K343" s="850">
        <f t="shared" si="494"/>
      </c>
      <c r="L343" s="880">
        <f t="shared" si="646"/>
      </c>
      <c r="M343" s="853">
        <f t="shared" si="384"/>
      </c>
      <c r="N343" s="854">
        <v>1</v>
      </c>
      <c r="O343" s="853">
        <f t="shared" si="322"/>
      </c>
      <c r="P343" s="853">
        <f t="shared" si="187"/>
      </c>
      <c r="Q343" s="853">
        <f t="shared" si="75"/>
      </c>
      <c r="R343" s="853">
        <f t="shared" si="12"/>
      </c>
      <c r="S343" s="855">
        <f t="shared" si="995"/>
      </c>
      <c r="T343" s="855">
        <f t="shared" si="933"/>
      </c>
      <c r="U343" s="855">
        <f t="shared" si="750"/>
      </c>
      <c r="V343" s="855">
        <f t="shared" si="415"/>
      </c>
      <c r="W343" s="856">
        <f t="shared" si="353"/>
      </c>
      <c r="X343" s="857">
        <v>0.0084</v>
      </c>
      <c r="Y343" s="858">
        <v>53</v>
      </c>
      <c r="Z343" s="853">
        <f t="shared" si="291"/>
      </c>
      <c r="AA343" s="860">
        <v>33900</v>
      </c>
      <c r="AB343" s="860">
        <v>463</v>
      </c>
      <c r="AC343" s="860">
        <v>86</v>
      </c>
      <c r="AD343" s="860">
        <v>509</v>
      </c>
      <c r="AE343" s="860">
        <v>74</v>
      </c>
      <c r="AF343" s="860">
        <v>5</v>
      </c>
      <c r="AG343" s="860">
        <v>2</v>
      </c>
      <c r="AH343" s="860">
        <v>18</v>
      </c>
      <c r="AI343" s="853">
        <f t="shared" si="106"/>
      </c>
      <c r="AJ343" s="853">
        <f t="shared" si="44"/>
      </c>
      <c r="AK343" s="861" t="s">
        <v>545</v>
      </c>
      <c r="AL343" s="861" t="s">
        <v>525</v>
      </c>
      <c r="AM343" s="861">
        <v>48</v>
      </c>
    </row>
    <row r="344">
      <c r="A344" s="946"/>
      <c r="B344" s="866" t="s">
        <v>527</v>
      </c>
      <c r="C344" s="866"/>
      <c r="D344" s="867">
        <f>SUM(D339:D343)</f>
      </c>
      <c r="E344" s="867">
        <f>SUM(E339:E343)</f>
      </c>
      <c r="F344" s="867">
        <f>SUM(F339:F343)</f>
      </c>
      <c r="G344" s="889">
        <f>SUM(G339:G343)</f>
      </c>
      <c r="H344" s="890">
        <f>SUM(H339:H343)</f>
      </c>
      <c r="I344" s="889">
        <f>SUM(I339:I343)</f>
      </c>
      <c r="J344" s="890">
        <f>SUM(J339:J343)</f>
      </c>
      <c r="K344" s="912">
        <f>SUM(K339:K343)</f>
      </c>
      <c r="L344" s="867">
        <f>SUM(L339:L343)</f>
      </c>
      <c r="M344" s="868">
        <f t="shared" si="384"/>
      </c>
      <c r="N344" s="889">
        <f>SUM(N339:N343)</f>
      </c>
      <c r="O344" s="868">
        <f t="shared" si="322"/>
      </c>
      <c r="P344" s="868">
        <f>D344/N344</f>
      </c>
      <c r="Q344" s="868">
        <f t="shared" si="75"/>
      </c>
      <c r="R344" s="868">
        <f t="shared" si="12"/>
      </c>
      <c r="S344" s="869">
        <f t="shared" si="995"/>
      </c>
      <c r="T344" s="869">
        <f t="shared" si="933"/>
      </c>
      <c r="U344" s="869">
        <f t="shared" si="750"/>
      </c>
      <c r="V344" s="869">
        <f t="shared" si="415"/>
      </c>
      <c r="W344" s="870">
        <f t="shared" si="353"/>
      </c>
      <c r="X344" s="869">
        <f>AVERAGE(X339:X343)</f>
      </c>
      <c r="Y344" s="871">
        <f>AVERAGE(Y339:Y343)</f>
      </c>
      <c r="Z344" s="871">
        <f t="shared" si="291"/>
      </c>
      <c r="AA344" s="872">
        <f>SUM(AA339:AA343)</f>
      </c>
      <c r="AB344" s="872">
        <f>SUM(AB339:AB343)</f>
      </c>
      <c r="AC344" s="872">
        <f>SUM(AC339:AC343)</f>
      </c>
      <c r="AD344" s="872">
        <f>SUM(AD339:AD343)</f>
      </c>
      <c r="AE344" s="872">
        <f>SUM(AE339:AE343)</f>
      </c>
      <c r="AF344" s="872">
        <f>SUM(AF339:AF343)</f>
      </c>
      <c r="AG344" s="872">
        <f>SUM(AG339:AG343)</f>
      </c>
      <c r="AH344" s="872">
        <f>SUM(AH339:AH343)</f>
      </c>
      <c r="AI344" s="868">
        <f t="shared" si="106"/>
      </c>
      <c r="AJ344" s="873">
        <f t="shared" si="44"/>
      </c>
      <c r="AK344" s="874"/>
      <c r="AL344" s="874"/>
      <c r="AM344" s="872">
        <f>SUM(AM339:AM343)</f>
      </c>
    </row>
    <row r="345">
      <c r="A345" s="946"/>
      <c r="B345" s="875" t="s">
        <v>543</v>
      </c>
      <c r="C345" s="875" t="s">
        <v>551</v>
      </c>
      <c r="D345" s="864">
        <f t="shared" ref="D345:D347" si="830">E345+F345</f>
      </c>
      <c r="E345" s="849">
        <v>1196.82</v>
      </c>
      <c r="F345" s="849">
        <v>2062.19</v>
      </c>
      <c r="G345" s="850">
        <v>4</v>
      </c>
      <c r="H345" s="880">
        <v>8532.819999999992</v>
      </c>
      <c r="I345" s="850">
        <v>0</v>
      </c>
      <c r="J345" s="880">
        <v>0</v>
      </c>
      <c r="K345" s="850">
        <f t="shared" ref="K345:K347" si="495">G345+I345</f>
      </c>
      <c r="L345" s="880">
        <f t="shared" ref="L345:L347" si="647">H345+J345</f>
      </c>
      <c r="M345" s="853">
        <f t="shared" si="384"/>
      </c>
      <c r="N345" s="854">
        <v>3</v>
      </c>
      <c r="O345" s="853">
        <f t="shared" si="322"/>
      </c>
      <c r="P345" s="853">
        <f t="shared" ref="P345:P347" si="188">D345/K345</f>
      </c>
      <c r="Q345" s="853">
        <f t="shared" si="75"/>
      </c>
      <c r="R345" s="853">
        <f t="shared" si="12"/>
      </c>
      <c r="S345" s="855">
        <f t="shared" si="995"/>
      </c>
      <c r="T345" s="855">
        <f t="shared" si="933"/>
      </c>
      <c r="U345" s="855">
        <f t="shared" si="750"/>
      </c>
      <c r="V345" s="855">
        <f t="shared" si="415"/>
      </c>
      <c r="W345" s="856">
        <f t="shared" si="353"/>
      </c>
      <c r="X345" s="857">
        <v>0.0095</v>
      </c>
      <c r="Y345" s="858">
        <v>53</v>
      </c>
      <c r="Z345" s="853">
        <f t="shared" si="291"/>
      </c>
      <c r="AA345" s="860">
        <v>34124</v>
      </c>
      <c r="AB345" s="860">
        <v>527</v>
      </c>
      <c r="AC345" s="860">
        <v>103</v>
      </c>
      <c r="AD345" s="860">
        <v>562</v>
      </c>
      <c r="AE345" s="860">
        <v>39</v>
      </c>
      <c r="AF345" s="860">
        <v>6</v>
      </c>
      <c r="AG345" s="860">
        <v>3</v>
      </c>
      <c r="AH345" s="860">
        <v>19</v>
      </c>
      <c r="AI345" s="853">
        <f t="shared" si="106"/>
      </c>
      <c r="AJ345" s="853">
        <f t="shared" si="44"/>
      </c>
      <c r="AK345" s="861" t="s">
        <v>545</v>
      </c>
      <c r="AL345" s="861" t="s">
        <v>525</v>
      </c>
      <c r="AM345" s="861">
        <v>15</v>
      </c>
    </row>
    <row r="346">
      <c r="A346" s="946"/>
      <c r="B346" s="875" t="s">
        <v>543</v>
      </c>
      <c r="C346" s="875" t="s">
        <v>552</v>
      </c>
      <c r="D346" s="864">
        <f t="shared" si="830"/>
      </c>
      <c r="E346" s="865">
        <v>1331.08</v>
      </c>
      <c r="F346" s="849">
        <v>1238.07</v>
      </c>
      <c r="G346" s="850">
        <v>6</v>
      </c>
      <c r="H346" s="880">
        <v>14715.51000000001</v>
      </c>
      <c r="I346" s="850">
        <v>0</v>
      </c>
      <c r="J346" s="880">
        <v>0</v>
      </c>
      <c r="K346" s="850">
        <f t="shared" si="495"/>
      </c>
      <c r="L346" s="880">
        <f t="shared" si="647"/>
      </c>
      <c r="M346" s="853">
        <f t="shared" si="384"/>
      </c>
      <c r="N346" s="854">
        <v>5</v>
      </c>
      <c r="O346" s="853">
        <f t="shared" si="322"/>
      </c>
      <c r="P346" s="853">
        <f t="shared" si="188"/>
      </c>
      <c r="Q346" s="853">
        <f t="shared" si="75"/>
      </c>
      <c r="R346" s="853">
        <f t="shared" si="12"/>
      </c>
      <c r="S346" s="855">
        <f t="shared" si="995"/>
      </c>
      <c r="T346" s="855">
        <f t="shared" si="933"/>
      </c>
      <c r="U346" s="855">
        <f t="shared" si="750"/>
      </c>
      <c r="V346" s="855">
        <f t="shared" si="415"/>
      </c>
      <c r="W346" s="856">
        <f t="shared" si="353"/>
      </c>
      <c r="X346" s="857">
        <v>0.0065</v>
      </c>
      <c r="Y346" s="858">
        <v>55</v>
      </c>
      <c r="Z346" s="853">
        <f t="shared" si="291"/>
      </c>
      <c r="AA346" s="860">
        <v>27677</v>
      </c>
      <c r="AB346" s="860">
        <v>376</v>
      </c>
      <c r="AC346" s="860">
        <v>75</v>
      </c>
      <c r="AD346" s="860">
        <v>396</v>
      </c>
      <c r="AE346" s="860">
        <v>59</v>
      </c>
      <c r="AF346" s="860">
        <v>3</v>
      </c>
      <c r="AG346" s="860">
        <v>2</v>
      </c>
      <c r="AH346" s="860">
        <v>9</v>
      </c>
      <c r="AI346" s="853">
        <f t="shared" si="106"/>
      </c>
      <c r="AJ346" s="853">
        <f t="shared" si="44"/>
      </c>
      <c r="AK346" s="861" t="s">
        <v>545</v>
      </c>
      <c r="AL346" s="861" t="s">
        <v>525</v>
      </c>
      <c r="AM346" s="861">
        <v>22</v>
      </c>
    </row>
    <row r="347">
      <c r="A347" s="946"/>
      <c r="B347" s="875" t="s">
        <v>543</v>
      </c>
      <c r="C347" s="875" t="s">
        <v>553</v>
      </c>
      <c r="D347" s="864">
        <f t="shared" si="830"/>
      </c>
      <c r="E347" s="865">
        <v>983.91</v>
      </c>
      <c r="F347" s="849">
        <v>1742.4</v>
      </c>
      <c r="G347" s="850">
        <v>7</v>
      </c>
      <c r="H347" s="880">
        <v>15064.350000000006</v>
      </c>
      <c r="I347" s="850">
        <v>0</v>
      </c>
      <c r="J347" s="880">
        <v>0</v>
      </c>
      <c r="K347" s="850">
        <f t="shared" si="495"/>
      </c>
      <c r="L347" s="880">
        <f t="shared" si="647"/>
      </c>
      <c r="M347" s="853">
        <f t="shared" si="384"/>
      </c>
      <c r="N347" s="854">
        <v>5</v>
      </c>
      <c r="O347" s="853">
        <f t="shared" si="322"/>
      </c>
      <c r="P347" s="853">
        <f t="shared" si="188"/>
      </c>
      <c r="Q347" s="853">
        <f t="shared" si="75"/>
      </c>
      <c r="R347" s="853">
        <f t="shared" si="12"/>
      </c>
      <c r="S347" s="855">
        <f t="shared" si="995"/>
      </c>
      <c r="T347" s="855">
        <f t="shared" si="933"/>
      </c>
      <c r="U347" s="855">
        <f t="shared" si="750"/>
      </c>
      <c r="V347" s="855">
        <f t="shared" si="415"/>
      </c>
      <c r="W347" s="856">
        <f t="shared" si="353"/>
      </c>
      <c r="X347" s="857">
        <v>0.0111</v>
      </c>
      <c r="Y347" s="858">
        <v>57</v>
      </c>
      <c r="Z347" s="853">
        <f t="shared" si="291"/>
      </c>
      <c r="AA347" s="860">
        <v>33325</v>
      </c>
      <c r="AB347" s="860">
        <v>418</v>
      </c>
      <c r="AC347" s="860">
        <v>102</v>
      </c>
      <c r="AD347" s="860">
        <v>434</v>
      </c>
      <c r="AE347" s="860">
        <v>53</v>
      </c>
      <c r="AF347" s="860">
        <v>9</v>
      </c>
      <c r="AG347" s="860">
        <v>1</v>
      </c>
      <c r="AH347" s="860">
        <v>19</v>
      </c>
      <c r="AI347" s="853">
        <f t="shared" si="106"/>
      </c>
      <c r="AJ347" s="853">
        <f t="shared" si="44"/>
      </c>
      <c r="AK347" s="861" t="s">
        <v>545</v>
      </c>
      <c r="AL347" s="861" t="s">
        <v>525</v>
      </c>
      <c r="AM347" s="861">
        <v>26</v>
      </c>
    </row>
    <row r="348">
      <c r="A348" s="946"/>
      <c r="B348" s="866" t="s">
        <v>527</v>
      </c>
      <c r="C348" s="866"/>
      <c r="D348" s="867">
        <f>SUM(D345:D347)</f>
      </c>
      <c r="E348" s="897">
        <f>SUM(E345:E347)</f>
      </c>
      <c r="F348" s="897">
        <f>SUM(F345:F347)</f>
      </c>
      <c r="G348" s="889">
        <f>SUM(G345:G347)</f>
      </c>
      <c r="H348" s="890">
        <f>SUM(H345:H347)</f>
      </c>
      <c r="I348" s="889">
        <f>SUM(I345:I347)</f>
      </c>
      <c r="J348" s="890">
        <f>SUM(J345:J347)</f>
      </c>
      <c r="K348" s="891">
        <f>SUM(K345:K347)</f>
      </c>
      <c r="L348" s="897">
        <f>SUM(L345:L347)</f>
      </c>
      <c r="M348" s="868">
        <f t="shared" si="384"/>
      </c>
      <c r="N348" s="889">
        <f>SUM(N345:N347)</f>
      </c>
      <c r="O348" s="868">
        <f t="shared" si="322"/>
      </c>
      <c r="P348" s="868">
        <f t="shared" ref="P348:P349" si="964">D348/N348</f>
      </c>
      <c r="Q348" s="868">
        <f t="shared" si="75"/>
      </c>
      <c r="R348" s="868">
        <f t="shared" si="12"/>
      </c>
      <c r="S348" s="869">
        <f t="shared" si="995"/>
      </c>
      <c r="T348" s="869">
        <f t="shared" si="933"/>
      </c>
      <c r="U348" s="869">
        <f t="shared" si="750"/>
      </c>
      <c r="V348" s="869">
        <f t="shared" si="415"/>
      </c>
      <c r="W348" s="870">
        <f t="shared" si="353"/>
      </c>
      <c r="X348" s="869">
        <f>AVERAGE(X345:X347)</f>
      </c>
      <c r="Y348" s="871">
        <f>AVERAGE(Y345:Y347)</f>
      </c>
      <c r="Z348" s="871">
        <f t="shared" si="291"/>
      </c>
      <c r="AA348" s="872">
        <f>SUM(AA345:AA347)</f>
      </c>
      <c r="AB348" s="872">
        <f>SUM(AB345:AB347)</f>
      </c>
      <c r="AC348" s="872">
        <f>SUM(AC345:AC347)</f>
      </c>
      <c r="AD348" s="872">
        <f>SUM(AD345:AD347)</f>
      </c>
      <c r="AE348" s="872">
        <f>SUM(AE345:AE347)</f>
      </c>
      <c r="AF348" s="872">
        <f>SUM(AF345:AF347)</f>
      </c>
      <c r="AG348" s="872">
        <f>SUM(AG345:AG347)</f>
      </c>
      <c r="AH348" s="872">
        <f>SUM(AH345:AH347)</f>
      </c>
      <c r="AI348" s="868">
        <f t="shared" si="106"/>
      </c>
      <c r="AJ348" s="873">
        <f t="shared" si="44"/>
      </c>
      <c r="AK348" s="874"/>
      <c r="AL348" s="874"/>
      <c r="AM348" s="872">
        <f>SUM(AM345:AM347)</f>
      </c>
    </row>
    <row r="349">
      <c r="A349" s="946"/>
      <c r="B349" s="898" t="s">
        <v>539</v>
      </c>
      <c r="C349" s="898"/>
      <c r="D349" s="899">
        <f>D332+D326+D344+D338+D348</f>
      </c>
      <c r="E349" s="923">
        <f>E332+E326+E344+E338+E348</f>
      </c>
      <c r="F349" s="923">
        <f>F332+F326+F344+F338+F348</f>
      </c>
      <c r="G349" s="903">
        <f>G348+G344+G338+G332+G326</f>
      </c>
      <c r="H349" s="900">
        <f>H348+H344+H338+H332+H326</f>
      </c>
      <c r="I349" s="903">
        <f>I348+I344+I338+I332+I326</f>
      </c>
      <c r="J349" s="900">
        <f>J348+J344+J338+J332+J326</f>
      </c>
      <c r="K349" s="903">
        <f>K332+K326+K344+K338+K348</f>
      </c>
      <c r="L349" s="923">
        <f>L332+L326+L344+L338+L348</f>
      </c>
      <c r="M349" s="900">
        <f t="shared" si="384"/>
      </c>
      <c r="N349" s="903">
        <f>N348+N344+N338+N332+N326</f>
      </c>
      <c r="O349" s="900">
        <f t="shared" si="322"/>
      </c>
      <c r="P349" s="900">
        <f t="shared" si="964"/>
      </c>
      <c r="Q349" s="900">
        <f t="shared" si="75"/>
      </c>
      <c r="R349" s="900">
        <f t="shared" si="12"/>
      </c>
      <c r="S349" s="902">
        <f t="shared" si="995"/>
      </c>
      <c r="T349" s="902">
        <f t="shared" si="933"/>
      </c>
      <c r="U349" s="902">
        <f t="shared" si="750"/>
      </c>
      <c r="V349" s="902">
        <f t="shared" si="415"/>
      </c>
      <c r="W349" s="903">
        <f t="shared" si="353"/>
      </c>
      <c r="X349" s="900">
        <f>(X332+X326+X344+X338+X348)/5</f>
      </c>
      <c r="Y349" s="900">
        <f>(Y332+Y326+Y344+Y338+Y348)/5</f>
      </c>
      <c r="Z349" s="900">
        <f>(Z332+Z326+Z344+Z338+Z348)/5</f>
      </c>
      <c r="AA349" s="923">
        <f>AA332+AA326+AA344+AA338+AA348</f>
      </c>
      <c r="AB349" s="923">
        <f>AB332+AB326+AB344+AB338+AB348</f>
      </c>
      <c r="AC349" s="923">
        <f>AC332+AC326+AC344+AC338+AC348</f>
      </c>
      <c r="AD349" s="923">
        <f>AD332+AD326+AD344+AD338+AD348</f>
      </c>
      <c r="AE349" s="923">
        <f>AE332+AE326+AE344+AE338+AE348</f>
      </c>
      <c r="AF349" s="923">
        <f>AF332+AF326+AF344+AF338+AF348</f>
      </c>
      <c r="AG349" s="923">
        <f>AG332+AG326+AG344+AG338+AG348</f>
      </c>
      <c r="AH349" s="923">
        <f>AH332+AH326+AH344+AH338+AH348</f>
      </c>
      <c r="AI349" s="900">
        <f t="shared" si="106"/>
      </c>
      <c r="AJ349" s="904">
        <f t="shared" si="44"/>
      </c>
      <c r="AK349" s="898"/>
      <c r="AL349" s="898"/>
      <c r="AM349" s="923">
        <f>AM332+AM326+AM344+AM338+AM348</f>
      </c>
    </row>
    <row r="350">
      <c r="A350" s="832" t="s">
        <v>554</v>
      </c>
      <c r="B350" s="832" t="s">
        <v>480</v>
      </c>
      <c r="C350" s="832"/>
      <c r="D350" s="833" t="s">
        <v>481</v>
      </c>
      <c r="E350" s="833"/>
      <c r="F350" s="833"/>
      <c r="G350" s="833"/>
      <c r="H350" s="833"/>
      <c r="I350" s="833"/>
      <c r="J350" s="833"/>
      <c r="K350" s="833"/>
      <c r="L350" s="833"/>
      <c r="M350" s="833"/>
      <c r="N350" s="833"/>
      <c r="O350" s="833"/>
      <c r="P350" s="833"/>
      <c r="Q350" s="833"/>
      <c r="R350" s="834" t="s">
        <v>482</v>
      </c>
      <c r="S350" s="834"/>
      <c r="T350" s="834"/>
      <c r="U350" s="834"/>
      <c r="V350" s="834"/>
      <c r="W350" s="834"/>
      <c r="X350" s="834"/>
      <c r="Y350" s="834"/>
      <c r="Z350" s="834"/>
      <c r="AA350" s="834"/>
      <c r="AB350" s="834"/>
      <c r="AC350" s="834"/>
      <c r="AD350" s="834"/>
      <c r="AE350" s="834"/>
      <c r="AF350" s="834"/>
      <c r="AG350" s="834"/>
      <c r="AH350" s="834"/>
      <c r="AI350" s="834"/>
      <c r="AJ350" s="834"/>
      <c r="AK350" s="834"/>
      <c r="AL350" s="834"/>
      <c r="AM350" s="835"/>
    </row>
    <row r="351">
      <c r="A351" s="832"/>
      <c r="B351" s="832" t="s">
        <v>483</v>
      </c>
      <c r="C351" s="832" t="s">
        <v>484</v>
      </c>
      <c r="D351" s="836" t="s">
        <v>485</v>
      </c>
      <c r="E351" s="837" t="s">
        <v>486</v>
      </c>
      <c r="F351" s="837" t="s">
        <v>487</v>
      </c>
      <c r="G351" s="944" t="s">
        <v>488</v>
      </c>
      <c r="H351" s="944" t="s">
        <v>489</v>
      </c>
      <c r="I351" s="944" t="s">
        <v>490</v>
      </c>
      <c r="J351" s="944" t="s">
        <v>491</v>
      </c>
      <c r="K351" s="944" t="s">
        <v>492</v>
      </c>
      <c r="L351" s="945" t="s">
        <v>493</v>
      </c>
      <c r="M351" s="841" t="s">
        <v>494</v>
      </c>
      <c r="N351" s="944" t="s">
        <v>495</v>
      </c>
      <c r="O351" s="841" t="s">
        <v>496</v>
      </c>
      <c r="P351" s="841" t="s">
        <v>497</v>
      </c>
      <c r="Q351" s="841" t="s">
        <v>498</v>
      </c>
      <c r="R351" s="834" t="s">
        <v>499</v>
      </c>
      <c r="S351" s="842" t="s">
        <v>500</v>
      </c>
      <c r="T351" s="842" t="s">
        <v>501</v>
      </c>
      <c r="U351" s="842" t="s">
        <v>502</v>
      </c>
      <c r="V351" s="842" t="s">
        <v>503</v>
      </c>
      <c r="W351" s="843" t="s">
        <v>504</v>
      </c>
      <c r="X351" s="842" t="s">
        <v>505</v>
      </c>
      <c r="Y351" s="844" t="s">
        <v>506</v>
      </c>
      <c r="Z351" s="834" t="s">
        <v>507</v>
      </c>
      <c r="AA351" s="843" t="s">
        <v>508</v>
      </c>
      <c r="AB351" s="843" t="s">
        <v>509</v>
      </c>
      <c r="AC351" s="843" t="s">
        <v>510</v>
      </c>
      <c r="AD351" s="843" t="s">
        <v>511</v>
      </c>
      <c r="AE351" s="843" t="s">
        <v>512</v>
      </c>
      <c r="AF351" s="843" t="s">
        <v>513</v>
      </c>
      <c r="AG351" s="843" t="s">
        <v>514</v>
      </c>
      <c r="AH351" s="843" t="s">
        <v>515</v>
      </c>
      <c r="AI351" s="843" t="s">
        <v>516</v>
      </c>
      <c r="AJ351" s="834" t="s">
        <v>517</v>
      </c>
      <c r="AK351" s="835" t="s">
        <v>518</v>
      </c>
      <c r="AL351" s="835" t="s">
        <v>519</v>
      </c>
      <c r="AM351" s="835" t="s">
        <v>520</v>
      </c>
    </row>
    <row r="352">
      <c r="A352" s="845" t="s">
        <v>568</v>
      </c>
      <c r="B352" s="875" t="s">
        <v>543</v>
      </c>
      <c r="C352" s="876" t="s">
        <v>523</v>
      </c>
      <c r="D352" s="877">
        <f t="shared" ref="D352:D353" si="831">E352+F352</f>
      </c>
      <c r="E352" s="947">
        <v>936.9</v>
      </c>
      <c r="F352" s="849">
        <v>935.15</v>
      </c>
      <c r="G352" s="850">
        <v>1</v>
      </c>
      <c r="H352" s="948">
        <v>2548.2600000000093</v>
      </c>
      <c r="I352" s="949">
        <v>0</v>
      </c>
      <c r="J352" s="950">
        <v>0</v>
      </c>
      <c r="K352" s="850">
        <f t="shared" ref="K352:K353" si="496">G352+I352</f>
      </c>
      <c r="L352" s="951">
        <f t="shared" ref="L352:L353" si="648">H352+J352</f>
      </c>
      <c r="M352" s="853">
        <f t="shared" ref="M352:M377" si="385">L352/D352</f>
      </c>
      <c r="N352" s="854">
        <v>0</v>
      </c>
      <c r="O352" s="853">
        <f t="shared" ref="O352:O377" si="323">D352/K352</f>
      </c>
      <c r="P352" s="853">
        <f t="shared" ref="P352:P353" si="189">D352/K352</f>
      </c>
      <c r="Q352" s="853">
        <f t="shared" ref="Q352:Q377" si="76">L352/K352</f>
      </c>
      <c r="R352" s="853">
        <f t="shared" ref="R352:R377" si="13">D352/AB352</f>
      </c>
      <c r="S352" s="855">
        <f t="shared" ref="S352:S377" si="996">W352/AA352*1</f>
      </c>
      <c r="T352" s="855">
        <f t="shared" ref="T352:T377" si="934">AB352/AA352</f>
      </c>
      <c r="U352" s="855">
        <f t="shared" ref="U352:U377" si="751">AD352/AA352</f>
      </c>
      <c r="V352" s="855">
        <f t="shared" ref="V352:V377" si="416">AE352/AD352</f>
      </c>
      <c r="W352" s="856">
        <f t="shared" ref="W352:W377" si="354">AC352/X352</f>
      </c>
      <c r="X352" s="857">
        <v>0.0053</v>
      </c>
      <c r="Y352" s="858">
        <v>55</v>
      </c>
      <c r="Z352" s="882">
        <f t="shared" ref="Z352:Z376" si="292">(D352/AA352)*1000</f>
      </c>
      <c r="AA352" s="883">
        <v>33181</v>
      </c>
      <c r="AB352" s="884">
        <v>685</v>
      </c>
      <c r="AC352" s="860">
        <v>70</v>
      </c>
      <c r="AD352" s="860">
        <v>747</v>
      </c>
      <c r="AE352" s="860">
        <v>33</v>
      </c>
      <c r="AF352" s="860">
        <v>5</v>
      </c>
      <c r="AG352" s="860">
        <v>2</v>
      </c>
      <c r="AH352" s="860">
        <v>14</v>
      </c>
      <c r="AI352" s="853">
        <f t="shared" ref="AI352:AI377" si="107">D352/AD352</f>
      </c>
      <c r="AJ352" s="853">
        <f t="shared" ref="AJ352:AJ377" si="45">AM352*1000/D352</f>
      </c>
      <c r="AK352" s="861" t="s">
        <v>545</v>
      </c>
      <c r="AL352" s="861" t="s">
        <v>525</v>
      </c>
      <c r="AM352" s="862">
        <v>12</v>
      </c>
    </row>
    <row r="353">
      <c r="A353" s="845"/>
      <c r="B353" s="875" t="s">
        <v>543</v>
      </c>
      <c r="C353" s="876" t="s">
        <v>526</v>
      </c>
      <c r="D353" s="885">
        <f t="shared" si="831"/>
      </c>
      <c r="E353" s="849">
        <v>462.48</v>
      </c>
      <c r="F353" s="864">
        <v>644.11</v>
      </c>
      <c r="G353" s="952">
        <v>2</v>
      </c>
      <c r="H353" s="950">
        <v>4543.109999999986</v>
      </c>
      <c r="I353" s="851">
        <v>0</v>
      </c>
      <c r="J353" s="917">
        <v>0</v>
      </c>
      <c r="K353" s="953">
        <f t="shared" si="496"/>
      </c>
      <c r="L353" s="880">
        <f t="shared" si="648"/>
      </c>
      <c r="M353" s="853">
        <f t="shared" si="385"/>
      </c>
      <c r="N353" s="854">
        <v>2</v>
      </c>
      <c r="O353" s="853">
        <f t="shared" si="323"/>
      </c>
      <c r="P353" s="853">
        <f t="shared" si="189"/>
      </c>
      <c r="Q353" s="853">
        <f t="shared" si="76"/>
      </c>
      <c r="R353" s="853">
        <f t="shared" si="13"/>
      </c>
      <c r="S353" s="855">
        <f t="shared" si="996"/>
      </c>
      <c r="T353" s="855">
        <f t="shared" si="934"/>
      </c>
      <c r="U353" s="855">
        <f t="shared" si="751"/>
      </c>
      <c r="V353" s="855">
        <f t="shared" si="416"/>
      </c>
      <c r="W353" s="856">
        <f t="shared" si="354"/>
      </c>
      <c r="X353" s="857">
        <v>0.0108</v>
      </c>
      <c r="Y353" s="858">
        <v>57</v>
      </c>
      <c r="Z353" s="886">
        <f t="shared" si="292"/>
      </c>
      <c r="AA353" s="860">
        <v>22431</v>
      </c>
      <c r="AB353" s="884">
        <v>562</v>
      </c>
      <c r="AC353" s="860">
        <v>58</v>
      </c>
      <c r="AD353" s="860">
        <v>721</v>
      </c>
      <c r="AE353" s="860">
        <v>25</v>
      </c>
      <c r="AF353" s="860">
        <v>6</v>
      </c>
      <c r="AG353" s="860">
        <v>1</v>
      </c>
      <c r="AH353" s="860">
        <v>22</v>
      </c>
      <c r="AI353" s="853">
        <f t="shared" si="107"/>
      </c>
      <c r="AJ353" s="853">
        <f t="shared" si="45"/>
      </c>
      <c r="AK353" s="861" t="s">
        <v>545</v>
      </c>
      <c r="AL353" s="861" t="s">
        <v>525</v>
      </c>
      <c r="AM353" s="862">
        <v>11</v>
      </c>
    </row>
    <row r="354">
      <c r="A354" s="845"/>
      <c r="B354" s="866" t="s">
        <v>527</v>
      </c>
      <c r="C354" s="866"/>
      <c r="D354" s="867">
        <f>SUM(D352:D353)</f>
      </c>
      <c r="E354" s="888">
        <f>SUM(E352:E353)</f>
      </c>
      <c r="F354" s="888">
        <f>SUM(F352:F353)</f>
      </c>
      <c r="G354" s="889">
        <f>SUM(G352:G353)</f>
      </c>
      <c r="H354" s="890">
        <f>SUM(H352:H353)</f>
      </c>
      <c r="I354" s="889">
        <f>SUM(I352:I353)</f>
      </c>
      <c r="J354" s="890">
        <f>SUM(J352:J353)</f>
      </c>
      <c r="K354" s="891">
        <f>SUM(K352:K353)</f>
      </c>
      <c r="L354" s="892">
        <f>SUM(L352:L353)</f>
      </c>
      <c r="M354" s="868">
        <f t="shared" si="385"/>
      </c>
      <c r="N354" s="889">
        <f>SUM(N352:N353)</f>
      </c>
      <c r="O354" s="868">
        <f t="shared" si="323"/>
      </c>
      <c r="P354" s="868">
        <f>D354/N354</f>
      </c>
      <c r="Q354" s="868">
        <f t="shared" si="76"/>
      </c>
      <c r="R354" s="868">
        <f t="shared" si="13"/>
      </c>
      <c r="S354" s="869">
        <f t="shared" si="996"/>
      </c>
      <c r="T354" s="869">
        <f t="shared" si="934"/>
      </c>
      <c r="U354" s="869">
        <f t="shared" si="751"/>
      </c>
      <c r="V354" s="869">
        <f t="shared" si="416"/>
      </c>
      <c r="W354" s="870">
        <f t="shared" si="354"/>
      </c>
      <c r="X354" s="869">
        <f>AVERAGE(X352:X353)</f>
      </c>
      <c r="Y354" s="871">
        <f>AVERAGE(Y352:Y353)</f>
      </c>
      <c r="Z354" s="868">
        <f t="shared" si="292"/>
      </c>
      <c r="AA354" s="922">
        <f>SUM(AA352:AA353)</f>
      </c>
      <c r="AB354" s="872">
        <f>SUM(AB352:AB353)</f>
      </c>
      <c r="AC354" s="872">
        <f>SUM(AC352:AC353)</f>
      </c>
      <c r="AD354" s="872">
        <f>SUM(AD352:AD353)</f>
      </c>
      <c r="AE354" s="872">
        <f>SUM(AE352:AE353)</f>
      </c>
      <c r="AF354" s="872">
        <f>SUM(AF352:AF353)</f>
      </c>
      <c r="AG354" s="872">
        <f>SUM(AG352:AG353)</f>
      </c>
      <c r="AH354" s="872">
        <f>SUM(AH352:AH353)</f>
      </c>
      <c r="AI354" s="868">
        <f t="shared" si="107"/>
      </c>
      <c r="AJ354" s="873">
        <f t="shared" si="45"/>
      </c>
      <c r="AK354" s="874"/>
      <c r="AL354" s="874"/>
      <c r="AM354" s="870">
        <f>SUM(AM352:AM353)</f>
      </c>
    </row>
    <row r="355">
      <c r="A355" s="845"/>
      <c r="B355" s="893" t="s">
        <v>550</v>
      </c>
      <c r="C355" s="875" t="s">
        <v>529</v>
      </c>
      <c r="D355" s="864">
        <f t="shared" ref="D355:D359" si="832">E355+F355</f>
      </c>
      <c r="E355" s="894">
        <v>1067.76</v>
      </c>
      <c r="F355" s="894">
        <v>2487.02</v>
      </c>
      <c r="G355" s="851">
        <v>7</v>
      </c>
      <c r="H355" s="880">
        <v>15624.19</v>
      </c>
      <c r="I355" s="850">
        <v>0</v>
      </c>
      <c r="J355" s="880">
        <v>0</v>
      </c>
      <c r="K355" s="850">
        <f t="shared" ref="K355:K359" si="497">G355+I355</f>
      </c>
      <c r="L355" s="880">
        <f t="shared" ref="L355:L359" si="649">H355+J355</f>
      </c>
      <c r="M355" s="853">
        <f t="shared" si="385"/>
      </c>
      <c r="N355" s="854">
        <v>6</v>
      </c>
      <c r="O355" s="853">
        <f t="shared" si="323"/>
      </c>
      <c r="P355" s="853">
        <f t="shared" ref="P355:P359" si="190">D355/K355</f>
      </c>
      <c r="Q355" s="853">
        <f t="shared" si="76"/>
      </c>
      <c r="R355" s="853">
        <f t="shared" si="13"/>
      </c>
      <c r="S355" s="855">
        <f t="shared" si="996"/>
      </c>
      <c r="T355" s="855">
        <f t="shared" si="934"/>
      </c>
      <c r="U355" s="855">
        <f t="shared" si="751"/>
      </c>
      <c r="V355" s="855">
        <f t="shared" si="416"/>
      </c>
      <c r="W355" s="856">
        <f t="shared" si="354"/>
      </c>
      <c r="X355" s="857">
        <v>0.0186</v>
      </c>
      <c r="Y355" s="858">
        <v>41</v>
      </c>
      <c r="Z355" s="853">
        <f t="shared" si="292"/>
      </c>
      <c r="AA355" s="860">
        <v>50776</v>
      </c>
      <c r="AB355" s="860">
        <v>1122</v>
      </c>
      <c r="AC355" s="860">
        <v>194</v>
      </c>
      <c r="AD355" s="860">
        <v>1219</v>
      </c>
      <c r="AE355" s="860">
        <v>65</v>
      </c>
      <c r="AF355" s="860">
        <v>4</v>
      </c>
      <c r="AG355" s="860">
        <v>3</v>
      </c>
      <c r="AH355" s="860">
        <v>60</v>
      </c>
      <c r="AI355" s="853">
        <f t="shared" si="107"/>
      </c>
      <c r="AJ355" s="853">
        <f t="shared" si="45"/>
      </c>
      <c r="AK355" s="861" t="s">
        <v>524</v>
      </c>
      <c r="AL355" s="861" t="s">
        <v>565</v>
      </c>
      <c r="AM355" s="862">
        <v>26</v>
      </c>
    </row>
    <row r="356">
      <c r="A356" s="845"/>
      <c r="B356" s="893" t="s">
        <v>550</v>
      </c>
      <c r="C356" s="875" t="s">
        <v>531</v>
      </c>
      <c r="D356" s="864">
        <f t="shared" si="832"/>
      </c>
      <c r="E356" s="894">
        <v>1666.49</v>
      </c>
      <c r="F356" s="894">
        <v>1481.31</v>
      </c>
      <c r="G356" s="850">
        <v>3</v>
      </c>
      <c r="H356" s="880">
        <v>6537.959999999997</v>
      </c>
      <c r="I356" s="850">
        <v>0</v>
      </c>
      <c r="J356" s="880">
        <v>0</v>
      </c>
      <c r="K356" s="850">
        <f t="shared" si="497"/>
      </c>
      <c r="L356" s="880">
        <f t="shared" si="649"/>
      </c>
      <c r="M356" s="853">
        <f t="shared" si="385"/>
      </c>
      <c r="N356" s="854">
        <v>3</v>
      </c>
      <c r="O356" s="853">
        <f t="shared" si="323"/>
      </c>
      <c r="P356" s="853">
        <f t="shared" si="190"/>
      </c>
      <c r="Q356" s="853">
        <f t="shared" si="76"/>
      </c>
      <c r="R356" s="853">
        <f t="shared" si="13"/>
      </c>
      <c r="S356" s="855">
        <f t="shared" si="996"/>
      </c>
      <c r="T356" s="855">
        <f t="shared" si="934"/>
      </c>
      <c r="U356" s="855">
        <f t="shared" si="751"/>
      </c>
      <c r="V356" s="855">
        <f t="shared" si="416"/>
      </c>
      <c r="W356" s="856">
        <f t="shared" si="354"/>
      </c>
      <c r="X356" s="857">
        <v>0.0108</v>
      </c>
      <c r="Y356" s="858">
        <v>40</v>
      </c>
      <c r="Z356" s="853">
        <f t="shared" si="292"/>
      </c>
      <c r="AA356" s="860">
        <v>46746</v>
      </c>
      <c r="AB356" s="860">
        <v>1166</v>
      </c>
      <c r="AC356" s="860">
        <v>155</v>
      </c>
      <c r="AD356" s="860">
        <v>1286</v>
      </c>
      <c r="AE356" s="860">
        <v>87</v>
      </c>
      <c r="AF356" s="860">
        <v>9</v>
      </c>
      <c r="AG356" s="860">
        <v>3</v>
      </c>
      <c r="AH356" s="860">
        <v>41</v>
      </c>
      <c r="AI356" s="853">
        <f t="shared" si="107"/>
      </c>
      <c r="AJ356" s="853">
        <f t="shared" si="45"/>
      </c>
      <c r="AK356" s="861" t="s">
        <v>524</v>
      </c>
      <c r="AL356" s="861" t="s">
        <v>565</v>
      </c>
      <c r="AM356" s="862">
        <v>71</v>
      </c>
    </row>
    <row r="357">
      <c r="A357" s="845"/>
      <c r="B357" s="893" t="s">
        <v>550</v>
      </c>
      <c r="C357" s="875" t="s">
        <v>532</v>
      </c>
      <c r="D357" s="864">
        <f t="shared" si="832"/>
      </c>
      <c r="E357" s="894">
        <v>1069.75</v>
      </c>
      <c r="F357" s="894">
        <v>2226.4</v>
      </c>
      <c r="G357" s="850">
        <v>1</v>
      </c>
      <c r="H357" s="880">
        <v>1435.0099999999984</v>
      </c>
      <c r="I357" s="850">
        <v>0</v>
      </c>
      <c r="J357" s="880">
        <v>0</v>
      </c>
      <c r="K357" s="850">
        <f t="shared" si="497"/>
      </c>
      <c r="L357" s="880">
        <f t="shared" si="649"/>
      </c>
      <c r="M357" s="853">
        <f t="shared" si="385"/>
      </c>
      <c r="N357" s="854">
        <v>1</v>
      </c>
      <c r="O357" s="853">
        <f t="shared" si="323"/>
      </c>
      <c r="P357" s="853">
        <f t="shared" si="190"/>
      </c>
      <c r="Q357" s="853">
        <f t="shared" si="76"/>
      </c>
      <c r="R357" s="853">
        <f t="shared" si="13"/>
      </c>
      <c r="S357" s="855">
        <f t="shared" si="996"/>
      </c>
      <c r="T357" s="855">
        <f t="shared" si="934"/>
      </c>
      <c r="U357" s="855">
        <f t="shared" si="751"/>
      </c>
      <c r="V357" s="855">
        <f t="shared" si="416"/>
      </c>
      <c r="W357" s="856">
        <f t="shared" si="354"/>
      </c>
      <c r="X357" s="857">
        <v>0.0121</v>
      </c>
      <c r="Y357" s="858">
        <v>43</v>
      </c>
      <c r="Z357" s="853">
        <f t="shared" si="292"/>
      </c>
      <c r="AA357" s="860">
        <v>39426</v>
      </c>
      <c r="AB357" s="860">
        <v>540</v>
      </c>
      <c r="AC357" s="860">
        <v>138</v>
      </c>
      <c r="AD357" s="860">
        <v>552</v>
      </c>
      <c r="AE357" s="860">
        <v>93</v>
      </c>
      <c r="AF357" s="860">
        <v>3</v>
      </c>
      <c r="AG357" s="860">
        <v>0</v>
      </c>
      <c r="AH357" s="860">
        <v>33</v>
      </c>
      <c r="AI357" s="853">
        <f t="shared" si="107"/>
      </c>
      <c r="AJ357" s="853">
        <f t="shared" si="45"/>
      </c>
      <c r="AK357" s="861" t="s">
        <v>524</v>
      </c>
      <c r="AL357" s="861" t="s">
        <v>565</v>
      </c>
      <c r="AM357" s="862">
        <v>21</v>
      </c>
    </row>
    <row r="358">
      <c r="A358" s="845"/>
      <c r="B358" s="893" t="s">
        <v>550</v>
      </c>
      <c r="C358" s="875" t="s">
        <v>533</v>
      </c>
      <c r="D358" s="864">
        <f t="shared" si="832"/>
      </c>
      <c r="E358" s="894">
        <v>1096.62</v>
      </c>
      <c r="F358" s="894">
        <v>2252.05</v>
      </c>
      <c r="G358" s="850">
        <v>3</v>
      </c>
      <c r="H358" s="880">
        <v>5978.119999999995</v>
      </c>
      <c r="I358" s="850">
        <v>0</v>
      </c>
      <c r="J358" s="880">
        <v>0</v>
      </c>
      <c r="K358" s="850">
        <f t="shared" si="497"/>
      </c>
      <c r="L358" s="880">
        <f t="shared" si="649"/>
      </c>
      <c r="M358" s="853">
        <f t="shared" si="385"/>
      </c>
      <c r="N358" s="854">
        <v>2</v>
      </c>
      <c r="O358" s="853">
        <f t="shared" si="323"/>
      </c>
      <c r="P358" s="853">
        <f t="shared" si="190"/>
      </c>
      <c r="Q358" s="853">
        <f t="shared" si="76"/>
      </c>
      <c r="R358" s="853">
        <f t="shared" si="13"/>
      </c>
      <c r="S358" s="855">
        <f t="shared" si="996"/>
      </c>
      <c r="T358" s="855">
        <f t="shared" si="934"/>
      </c>
      <c r="U358" s="855">
        <f t="shared" si="751"/>
      </c>
      <c r="V358" s="855">
        <f t="shared" si="416"/>
      </c>
      <c r="W358" s="856">
        <f t="shared" si="354"/>
      </c>
      <c r="X358" s="857">
        <v>0.0169</v>
      </c>
      <c r="Y358" s="858">
        <v>49</v>
      </c>
      <c r="Z358" s="853">
        <f t="shared" si="292"/>
      </c>
      <c r="AA358" s="860">
        <v>32437</v>
      </c>
      <c r="AB358" s="860">
        <v>443</v>
      </c>
      <c r="AC358" s="860">
        <v>121</v>
      </c>
      <c r="AD358" s="860">
        <v>424</v>
      </c>
      <c r="AE358" s="860">
        <v>62</v>
      </c>
      <c r="AF358" s="860">
        <v>2</v>
      </c>
      <c r="AG358" s="860">
        <v>1</v>
      </c>
      <c r="AH358" s="860">
        <v>38</v>
      </c>
      <c r="AI358" s="853">
        <f t="shared" si="107"/>
      </c>
      <c r="AJ358" s="853">
        <f t="shared" si="45"/>
      </c>
      <c r="AK358" s="861" t="s">
        <v>524</v>
      </c>
      <c r="AL358" s="861" t="s">
        <v>565</v>
      </c>
      <c r="AM358" s="862">
        <v>23</v>
      </c>
    </row>
    <row r="359">
      <c r="A359" s="845"/>
      <c r="B359" s="893" t="s">
        <v>550</v>
      </c>
      <c r="C359" s="875" t="s">
        <v>535</v>
      </c>
      <c r="D359" s="864">
        <f t="shared" si="832"/>
      </c>
      <c r="E359" s="896">
        <v>1144.03</v>
      </c>
      <c r="F359" s="894">
        <v>1659.98</v>
      </c>
      <c r="G359" s="850">
        <v>3</v>
      </c>
      <c r="H359" s="880">
        <v>6531.530000000006</v>
      </c>
      <c r="I359" s="850">
        <v>0</v>
      </c>
      <c r="J359" s="880">
        <v>0</v>
      </c>
      <c r="K359" s="850">
        <f t="shared" si="497"/>
      </c>
      <c r="L359" s="880">
        <f t="shared" si="649"/>
      </c>
      <c r="M359" s="853">
        <f t="shared" si="385"/>
      </c>
      <c r="N359" s="854">
        <v>3</v>
      </c>
      <c r="O359" s="853">
        <f t="shared" si="323"/>
      </c>
      <c r="P359" s="853">
        <f t="shared" si="190"/>
      </c>
      <c r="Q359" s="853">
        <f t="shared" si="76"/>
      </c>
      <c r="R359" s="853">
        <f t="shared" si="13"/>
      </c>
      <c r="S359" s="855">
        <f t="shared" si="996"/>
      </c>
      <c r="T359" s="855">
        <f t="shared" si="934"/>
      </c>
      <c r="U359" s="855">
        <f t="shared" si="751"/>
      </c>
      <c r="V359" s="855">
        <f t="shared" si="416"/>
      </c>
      <c r="W359" s="856">
        <f t="shared" si="354"/>
      </c>
      <c r="X359" s="857">
        <v>0.0148</v>
      </c>
      <c r="Y359" s="858">
        <v>43</v>
      </c>
      <c r="Z359" s="853">
        <f t="shared" si="292"/>
      </c>
      <c r="AA359" s="860">
        <v>27855</v>
      </c>
      <c r="AB359" s="860">
        <v>388</v>
      </c>
      <c r="AC359" s="860">
        <v>110</v>
      </c>
      <c r="AD359" s="860">
        <v>405</v>
      </c>
      <c r="AE359" s="860">
        <v>49</v>
      </c>
      <c r="AF359" s="860">
        <v>4</v>
      </c>
      <c r="AG359" s="860">
        <v>2</v>
      </c>
      <c r="AH359" s="860">
        <v>25</v>
      </c>
      <c r="AI359" s="853">
        <f t="shared" si="107"/>
      </c>
      <c r="AJ359" s="853">
        <f t="shared" si="45"/>
      </c>
      <c r="AK359" s="861" t="s">
        <v>524</v>
      </c>
      <c r="AL359" s="861" t="s">
        <v>565</v>
      </c>
      <c r="AM359" s="858">
        <v>127</v>
      </c>
    </row>
    <row r="360">
      <c r="A360" s="845"/>
      <c r="B360" s="866" t="s">
        <v>527</v>
      </c>
      <c r="C360" s="866"/>
      <c r="D360" s="867">
        <f>SUM(D355:D359)</f>
      </c>
      <c r="E360" s="897">
        <f>SUM(E355:E359)</f>
      </c>
      <c r="F360" s="897">
        <f>SUM(F355:F359)</f>
      </c>
      <c r="G360" s="889">
        <f>SUM(G355:G359)</f>
      </c>
      <c r="H360" s="890">
        <f>SUM(H355:H359)</f>
      </c>
      <c r="I360" s="889">
        <f>SUM(I355:I359)</f>
      </c>
      <c r="J360" s="890">
        <f>SUM(J355:J359)</f>
      </c>
      <c r="K360" s="891">
        <f>SUM(K355:K359)</f>
      </c>
      <c r="L360" s="897">
        <f>SUM(L355:L359)</f>
      </c>
      <c r="M360" s="868">
        <f t="shared" si="385"/>
      </c>
      <c r="N360" s="889">
        <f>SUM(N355:N359)</f>
      </c>
      <c r="O360" s="868">
        <f t="shared" si="323"/>
      </c>
      <c r="P360" s="868">
        <f>D360/N360</f>
      </c>
      <c r="Q360" s="868">
        <f t="shared" si="76"/>
      </c>
      <c r="R360" s="868">
        <f t="shared" si="13"/>
      </c>
      <c r="S360" s="869">
        <f t="shared" si="996"/>
      </c>
      <c r="T360" s="869">
        <f t="shared" si="934"/>
      </c>
      <c r="U360" s="869">
        <f t="shared" si="751"/>
      </c>
      <c r="V360" s="869">
        <f t="shared" si="416"/>
      </c>
      <c r="W360" s="870">
        <f t="shared" si="354"/>
      </c>
      <c r="X360" s="869">
        <f>AVERAGE(X355:X359)</f>
      </c>
      <c r="Y360" s="871">
        <f>AVERAGE(Y355:Y359)</f>
      </c>
      <c r="Z360" s="871">
        <f t="shared" si="292"/>
      </c>
      <c r="AA360" s="872">
        <f>SUM(AA355:AA359)</f>
      </c>
      <c r="AB360" s="872">
        <f>SUM(AB355:AB359)</f>
      </c>
      <c r="AC360" s="872">
        <f>SUM(AC355:AC359)</f>
      </c>
      <c r="AD360" s="872">
        <f>SUM(AD355:AD359)</f>
      </c>
      <c r="AE360" s="872">
        <f>SUM(AE355:AE359)</f>
      </c>
      <c r="AF360" s="872">
        <f>SUM(AF355:AF359)</f>
      </c>
      <c r="AG360" s="872">
        <f>SUM(AG355:AG359)</f>
      </c>
      <c r="AH360" s="872">
        <f>SUM(AH355:AH359)</f>
      </c>
      <c r="AI360" s="868">
        <f t="shared" si="107"/>
      </c>
      <c r="AJ360" s="873">
        <f t="shared" si="45"/>
      </c>
      <c r="AK360" s="874"/>
      <c r="AL360" s="874"/>
      <c r="AM360" s="870">
        <f>SUM(AM355:AM359)</f>
      </c>
    </row>
    <row r="361">
      <c r="A361" s="845"/>
      <c r="B361" s="893" t="s">
        <v>569</v>
      </c>
      <c r="C361" s="875" t="s">
        <v>536</v>
      </c>
      <c r="D361" s="864">
        <f t="shared" ref="D361:D365" si="833">E361+F361</f>
      </c>
      <c r="E361" s="894">
        <v>1335.97</v>
      </c>
      <c r="F361" s="894">
        <v>1302.96</v>
      </c>
      <c r="G361" s="850">
        <v>3</v>
      </c>
      <c r="H361" s="880">
        <v>5984.550000000003</v>
      </c>
      <c r="I361" s="850">
        <v>1</v>
      </c>
      <c r="J361" s="880">
        <v>6216.21</v>
      </c>
      <c r="K361" s="850">
        <f t="shared" ref="K361:K365" si="498">G361+I361</f>
      </c>
      <c r="L361" s="880">
        <f t="shared" ref="L361:L365" si="650">H361+J361</f>
      </c>
      <c r="M361" s="853">
        <f t="shared" si="385"/>
      </c>
      <c r="N361" s="854">
        <v>2</v>
      </c>
      <c r="O361" s="853">
        <f t="shared" si="323"/>
      </c>
      <c r="P361" s="853">
        <f t="shared" ref="P361:P365" si="191">D361/K361</f>
      </c>
      <c r="Q361" s="853">
        <f t="shared" si="76"/>
      </c>
      <c r="R361" s="853">
        <f t="shared" si="13"/>
      </c>
      <c r="S361" s="855">
        <f t="shared" si="996"/>
      </c>
      <c r="T361" s="855">
        <f t="shared" si="934"/>
      </c>
      <c r="U361" s="855">
        <f t="shared" si="751"/>
      </c>
      <c r="V361" s="855">
        <f t="shared" si="416"/>
      </c>
      <c r="W361" s="856">
        <f t="shared" si="354"/>
      </c>
      <c r="X361" s="857">
        <v>0.0111</v>
      </c>
      <c r="Y361" s="858">
        <v>47</v>
      </c>
      <c r="Z361" s="853">
        <f t="shared" si="292"/>
      </c>
      <c r="AA361" s="860">
        <v>26292</v>
      </c>
      <c r="AB361" s="860">
        <v>324</v>
      </c>
      <c r="AC361" s="860">
        <v>99</v>
      </c>
      <c r="AD361" s="860">
        <v>318</v>
      </c>
      <c r="AE361" s="860">
        <v>47</v>
      </c>
      <c r="AF361" s="860">
        <v>3</v>
      </c>
      <c r="AG361" s="860">
        <v>0</v>
      </c>
      <c r="AH361" s="860">
        <v>21</v>
      </c>
      <c r="AI361" s="853">
        <f t="shared" si="107"/>
      </c>
      <c r="AJ361" s="853">
        <f t="shared" si="45"/>
      </c>
      <c r="AK361" s="861" t="s">
        <v>524</v>
      </c>
      <c r="AL361" s="861" t="s">
        <v>565</v>
      </c>
      <c r="AM361" s="862">
        <v>81</v>
      </c>
    </row>
    <row r="362">
      <c r="A362" s="845"/>
      <c r="B362" s="893" t="s">
        <v>569</v>
      </c>
      <c r="C362" s="875" t="s">
        <v>537</v>
      </c>
      <c r="D362" s="864">
        <f t="shared" si="833"/>
      </c>
      <c r="E362" s="894">
        <v>1104.78</v>
      </c>
      <c r="F362" s="894">
        <v>1480.88</v>
      </c>
      <c r="G362" s="850">
        <v>4</v>
      </c>
      <c r="H362" s="880">
        <v>8300.919999999998</v>
      </c>
      <c r="I362" s="850">
        <v>0</v>
      </c>
      <c r="J362" s="880">
        <v>0</v>
      </c>
      <c r="K362" s="850">
        <f t="shared" si="498"/>
      </c>
      <c r="L362" s="880">
        <f t="shared" si="650"/>
      </c>
      <c r="M362" s="853">
        <f t="shared" si="385"/>
      </c>
      <c r="N362" s="854">
        <v>4</v>
      </c>
      <c r="O362" s="853">
        <f t="shared" si="323"/>
      </c>
      <c r="P362" s="853">
        <f t="shared" si="191"/>
      </c>
      <c r="Q362" s="853">
        <f t="shared" si="76"/>
      </c>
      <c r="R362" s="853">
        <f t="shared" si="13"/>
      </c>
      <c r="S362" s="855">
        <f t="shared" si="996"/>
      </c>
      <c r="T362" s="855">
        <f t="shared" si="934"/>
      </c>
      <c r="U362" s="855">
        <f t="shared" si="751"/>
      </c>
      <c r="V362" s="855">
        <f t="shared" si="416"/>
      </c>
      <c r="W362" s="856">
        <f t="shared" si="354"/>
      </c>
      <c r="X362" s="857">
        <v>0.0112</v>
      </c>
      <c r="Y362" s="858">
        <v>50</v>
      </c>
      <c r="Z362" s="853">
        <f t="shared" si="292"/>
      </c>
      <c r="AA362" s="860">
        <v>28221</v>
      </c>
      <c r="AB362" s="860">
        <v>392</v>
      </c>
      <c r="AC362" s="860">
        <v>98</v>
      </c>
      <c r="AD362" s="860">
        <v>407</v>
      </c>
      <c r="AE362" s="860">
        <v>75</v>
      </c>
      <c r="AF362" s="860">
        <v>3</v>
      </c>
      <c r="AG362" s="860">
        <v>3</v>
      </c>
      <c r="AH362" s="860">
        <v>19</v>
      </c>
      <c r="AI362" s="853">
        <f t="shared" si="107"/>
      </c>
      <c r="AJ362" s="853">
        <f t="shared" si="45"/>
      </c>
      <c r="AK362" s="861" t="s">
        <v>524</v>
      </c>
      <c r="AL362" s="861" t="s">
        <v>565</v>
      </c>
      <c r="AM362" s="862">
        <v>29</v>
      </c>
    </row>
    <row r="363">
      <c r="A363" s="845"/>
      <c r="B363" s="893" t="s">
        <v>569</v>
      </c>
      <c r="C363" s="875" t="s">
        <v>538</v>
      </c>
      <c r="D363" s="864">
        <f t="shared" si="833"/>
      </c>
      <c r="E363" s="894">
        <v>1105.74</v>
      </c>
      <c r="F363" s="894">
        <v>1283.28</v>
      </c>
      <c r="G363" s="851">
        <v>2</v>
      </c>
      <c r="H363" s="880">
        <v>2739.4300000000003</v>
      </c>
      <c r="I363" s="850">
        <v>0</v>
      </c>
      <c r="J363" s="880">
        <v>0</v>
      </c>
      <c r="K363" s="850">
        <f t="shared" si="498"/>
      </c>
      <c r="L363" s="880">
        <f t="shared" si="650"/>
      </c>
      <c r="M363" s="853">
        <f t="shared" si="385"/>
      </c>
      <c r="N363" s="854">
        <v>2</v>
      </c>
      <c r="O363" s="853">
        <f t="shared" si="323"/>
      </c>
      <c r="P363" s="853">
        <f t="shared" si="191"/>
      </c>
      <c r="Q363" s="853">
        <f t="shared" si="76"/>
      </c>
      <c r="R363" s="853">
        <f t="shared" si="13"/>
      </c>
      <c r="S363" s="855">
        <f t="shared" si="996"/>
      </c>
      <c r="T363" s="855">
        <f t="shared" si="934"/>
      </c>
      <c r="U363" s="855">
        <f t="shared" si="751"/>
      </c>
      <c r="V363" s="855">
        <f t="shared" si="416"/>
      </c>
      <c r="W363" s="856">
        <f t="shared" si="354"/>
      </c>
      <c r="X363" s="857">
        <v>0.0099</v>
      </c>
      <c r="Y363" s="858">
        <v>51</v>
      </c>
      <c r="Z363" s="853">
        <f t="shared" si="292"/>
      </c>
      <c r="AA363" s="860">
        <v>27349</v>
      </c>
      <c r="AB363" s="860">
        <v>386</v>
      </c>
      <c r="AC363" s="860">
        <v>90</v>
      </c>
      <c r="AD363" s="860">
        <v>376</v>
      </c>
      <c r="AE363" s="860">
        <v>73</v>
      </c>
      <c r="AF363" s="860">
        <v>3</v>
      </c>
      <c r="AG363" s="860">
        <v>2</v>
      </c>
      <c r="AH363" s="860">
        <v>15</v>
      </c>
      <c r="AI363" s="853">
        <f t="shared" si="107"/>
      </c>
      <c r="AJ363" s="853">
        <f t="shared" si="45"/>
      </c>
      <c r="AK363" s="861" t="s">
        <v>524</v>
      </c>
      <c r="AL363" s="861" t="s">
        <v>565</v>
      </c>
      <c r="AM363" s="862">
        <v>19</v>
      </c>
    </row>
    <row r="364">
      <c r="A364" s="845"/>
      <c r="B364" s="893" t="s">
        <v>569</v>
      </c>
      <c r="C364" s="875" t="s">
        <v>541</v>
      </c>
      <c r="D364" s="864">
        <f t="shared" si="833"/>
      </c>
      <c r="E364" s="894">
        <v>1316.54</v>
      </c>
      <c r="F364" s="894">
        <v>966.74</v>
      </c>
      <c r="G364" s="851">
        <v>1</v>
      </c>
      <c r="H364" s="880">
        <v>2548.260000000002</v>
      </c>
      <c r="I364" s="850">
        <v>0</v>
      </c>
      <c r="J364" s="880">
        <v>0</v>
      </c>
      <c r="K364" s="850">
        <f t="shared" si="498"/>
      </c>
      <c r="L364" s="880">
        <f t="shared" si="650"/>
      </c>
      <c r="M364" s="853">
        <f t="shared" si="385"/>
      </c>
      <c r="N364" s="854">
        <v>1</v>
      </c>
      <c r="O364" s="853">
        <f t="shared" si="323"/>
      </c>
      <c r="P364" s="853">
        <f t="shared" si="191"/>
      </c>
      <c r="Q364" s="853">
        <f t="shared" si="76"/>
      </c>
      <c r="R364" s="853">
        <f t="shared" si="13"/>
      </c>
      <c r="S364" s="855">
        <f t="shared" si="996"/>
      </c>
      <c r="T364" s="855">
        <f t="shared" si="934"/>
      </c>
      <c r="U364" s="855">
        <f t="shared" si="751"/>
      </c>
      <c r="V364" s="855">
        <f t="shared" si="416"/>
      </c>
      <c r="W364" s="856">
        <f t="shared" si="354"/>
      </c>
      <c r="X364" s="857">
        <v>0.0069</v>
      </c>
      <c r="Y364" s="858">
        <v>33</v>
      </c>
      <c r="Z364" s="853">
        <f t="shared" si="292"/>
      </c>
      <c r="AA364" s="860">
        <v>26292</v>
      </c>
      <c r="AB364" s="860">
        <v>388</v>
      </c>
      <c r="AC364" s="860">
        <v>64</v>
      </c>
      <c r="AD364" s="860">
        <v>386</v>
      </c>
      <c r="AE364" s="860">
        <v>27</v>
      </c>
      <c r="AF364" s="860">
        <v>1</v>
      </c>
      <c r="AG364" s="860">
        <v>1</v>
      </c>
      <c r="AH364" s="860">
        <v>14</v>
      </c>
      <c r="AI364" s="853">
        <f t="shared" si="107"/>
      </c>
      <c r="AJ364" s="853">
        <f t="shared" si="45"/>
      </c>
      <c r="AK364" s="861" t="s">
        <v>524</v>
      </c>
      <c r="AL364" s="861" t="s">
        <v>565</v>
      </c>
      <c r="AM364" s="862">
        <v>12</v>
      </c>
    </row>
    <row r="365">
      <c r="A365" s="845"/>
      <c r="B365" s="893" t="s">
        <v>569</v>
      </c>
      <c r="C365" s="875" t="s">
        <v>542</v>
      </c>
      <c r="D365" s="864">
        <f t="shared" si="833"/>
      </c>
      <c r="E365" s="894">
        <v>1382.94</v>
      </c>
      <c r="F365" s="894">
        <v>2244.43</v>
      </c>
      <c r="G365" s="850">
        <v>2</v>
      </c>
      <c r="H365" s="880">
        <v>5102.959999999999</v>
      </c>
      <c r="I365" s="850">
        <v>0</v>
      </c>
      <c r="J365" s="880">
        <v>0</v>
      </c>
      <c r="K365" s="850">
        <f t="shared" si="498"/>
      </c>
      <c r="L365" s="880">
        <f t="shared" si="650"/>
      </c>
      <c r="M365" s="853">
        <f t="shared" si="385"/>
      </c>
      <c r="N365" s="854">
        <v>1</v>
      </c>
      <c r="O365" s="853">
        <f t="shared" si="323"/>
      </c>
      <c r="P365" s="853">
        <f t="shared" si="191"/>
      </c>
      <c r="Q365" s="853">
        <f t="shared" si="76"/>
      </c>
      <c r="R365" s="853">
        <f t="shared" si="13"/>
      </c>
      <c r="S365" s="855">
        <f t="shared" si="996"/>
      </c>
      <c r="T365" s="855">
        <f t="shared" si="934"/>
      </c>
      <c r="U365" s="855">
        <f t="shared" si="751"/>
      </c>
      <c r="V365" s="855">
        <f t="shared" si="416"/>
      </c>
      <c r="W365" s="856">
        <f t="shared" si="354"/>
      </c>
      <c r="X365" s="857">
        <v>0.0175</v>
      </c>
      <c r="Y365" s="858">
        <v>48</v>
      </c>
      <c r="Z365" s="853">
        <f t="shared" si="292"/>
      </c>
      <c r="AA365" s="860">
        <v>44525</v>
      </c>
      <c r="AB365" s="860">
        <v>559</v>
      </c>
      <c r="AC365" s="860">
        <v>145</v>
      </c>
      <c r="AD365" s="860">
        <v>572</v>
      </c>
      <c r="AE365" s="860">
        <v>74</v>
      </c>
      <c r="AF365" s="860">
        <v>9</v>
      </c>
      <c r="AG365" s="860">
        <v>3</v>
      </c>
      <c r="AH365" s="860">
        <v>33</v>
      </c>
      <c r="AI365" s="853">
        <f t="shared" si="107"/>
      </c>
      <c r="AJ365" s="853">
        <f t="shared" si="45"/>
      </c>
      <c r="AK365" s="861" t="s">
        <v>524</v>
      </c>
      <c r="AL365" s="861" t="s">
        <v>565</v>
      </c>
      <c r="AM365" s="861">
        <v>25</v>
      </c>
    </row>
    <row r="366">
      <c r="A366" s="845"/>
      <c r="B366" s="866" t="s">
        <v>527</v>
      </c>
      <c r="C366" s="866"/>
      <c r="D366" s="867">
        <f>SUM(D361:D365)</f>
      </c>
      <c r="E366" s="867">
        <f>SUM(E361:E365)</f>
      </c>
      <c r="F366" s="867">
        <f>SUM(F361:F365)</f>
      </c>
      <c r="G366" s="889">
        <f>SUM(G361:G365)</f>
      </c>
      <c r="H366" s="890">
        <f>SUM(H361:H365)</f>
      </c>
      <c r="I366" s="889">
        <f>SUM(I361:I365)</f>
      </c>
      <c r="J366" s="890">
        <f>SUM(J361:J365)</f>
      </c>
      <c r="K366" s="912">
        <f>SUM(K361:K365)</f>
      </c>
      <c r="L366" s="867">
        <f>SUM(L361:L365)</f>
      </c>
      <c r="M366" s="868">
        <f t="shared" si="385"/>
      </c>
      <c r="N366" s="889">
        <f>SUM(N361:N365)</f>
      </c>
      <c r="O366" s="868">
        <f t="shared" si="323"/>
      </c>
      <c r="P366" s="868">
        <f>D366/N366</f>
      </c>
      <c r="Q366" s="868">
        <f t="shared" si="76"/>
      </c>
      <c r="R366" s="868">
        <f t="shared" si="13"/>
      </c>
      <c r="S366" s="869">
        <f t="shared" si="996"/>
      </c>
      <c r="T366" s="869">
        <f t="shared" si="934"/>
      </c>
      <c r="U366" s="869">
        <f t="shared" si="751"/>
      </c>
      <c r="V366" s="869">
        <f t="shared" si="416"/>
      </c>
      <c r="W366" s="870">
        <f t="shared" si="354"/>
      </c>
      <c r="X366" s="869">
        <f>AVERAGE(X361:X365)</f>
      </c>
      <c r="Y366" s="871">
        <f>AVERAGE(Y361:Y365)</f>
      </c>
      <c r="Z366" s="871">
        <f t="shared" si="292"/>
      </c>
      <c r="AA366" s="872">
        <f>SUM(AA361:AA365)</f>
      </c>
      <c r="AB366" s="872">
        <f>SUM(AB361:AB365)</f>
      </c>
      <c r="AC366" s="872">
        <f>SUM(AC361:AC365)</f>
      </c>
      <c r="AD366" s="872">
        <f>SUM(AD361:AD365)</f>
      </c>
      <c r="AE366" s="872">
        <f>SUM(AE361:AE365)</f>
      </c>
      <c r="AF366" s="872">
        <f>SUM(AF361:AF365)</f>
      </c>
      <c r="AG366" s="872">
        <f>SUM(AG361:AG365)</f>
      </c>
      <c r="AH366" s="872">
        <f>SUM(AH361:AH365)</f>
      </c>
      <c r="AI366" s="868">
        <f t="shared" si="107"/>
      </c>
      <c r="AJ366" s="873">
        <f t="shared" si="45"/>
      </c>
      <c r="AK366" s="874"/>
      <c r="AL366" s="874"/>
      <c r="AM366" s="872">
        <f>SUM(AM361:AM365)</f>
      </c>
    </row>
    <row r="367">
      <c r="A367" s="845"/>
      <c r="B367" s="893" t="s">
        <v>528</v>
      </c>
      <c r="C367" s="875" t="s">
        <v>544</v>
      </c>
      <c r="D367" s="864">
        <f t="shared" ref="D367:D371" si="834">E367+F367</f>
      </c>
      <c r="E367" s="894">
        <v>1044.54</v>
      </c>
      <c r="F367" s="894">
        <v>1121.58</v>
      </c>
      <c r="G367" s="850">
        <v>2</v>
      </c>
      <c r="H367" s="880">
        <v>3989.699999999997</v>
      </c>
      <c r="I367" s="850">
        <v>0</v>
      </c>
      <c r="J367" s="880">
        <v>0</v>
      </c>
      <c r="K367" s="850">
        <f t="shared" ref="K367:K371" si="499">G367+I367</f>
      </c>
      <c r="L367" s="880">
        <f t="shared" ref="L367:L371" si="651">H367+J367</f>
      </c>
      <c r="M367" s="853">
        <f t="shared" si="385"/>
      </c>
      <c r="N367" s="854">
        <v>2</v>
      </c>
      <c r="O367" s="853">
        <f t="shared" si="323"/>
      </c>
      <c r="P367" s="853">
        <f t="shared" ref="P367:P371" si="192">D367/K367</f>
      </c>
      <c r="Q367" s="853">
        <f t="shared" si="76"/>
      </c>
      <c r="R367" s="853">
        <f t="shared" si="13"/>
      </c>
      <c r="S367" s="855">
        <f t="shared" si="996"/>
      </c>
      <c r="T367" s="855">
        <f t="shared" si="934"/>
      </c>
      <c r="U367" s="855">
        <f t="shared" si="751"/>
      </c>
      <c r="V367" s="855">
        <f t="shared" si="416"/>
      </c>
      <c r="W367" s="856">
        <f t="shared" si="354"/>
      </c>
      <c r="X367" s="857">
        <v>0.0106</v>
      </c>
      <c r="Y367" s="858">
        <v>56</v>
      </c>
      <c r="Z367" s="853">
        <f t="shared" si="292"/>
      </c>
      <c r="AA367" s="860">
        <v>22124</v>
      </c>
      <c r="AB367" s="860">
        <v>242</v>
      </c>
      <c r="AC367" s="860">
        <v>77</v>
      </c>
      <c r="AD367" s="860">
        <v>243</v>
      </c>
      <c r="AE367" s="860">
        <v>77</v>
      </c>
      <c r="AF367" s="860">
        <v>1</v>
      </c>
      <c r="AG367" s="860">
        <v>2</v>
      </c>
      <c r="AH367" s="860">
        <v>2</v>
      </c>
      <c r="AI367" s="853">
        <f t="shared" si="107"/>
      </c>
      <c r="AJ367" s="853">
        <f t="shared" si="45"/>
      </c>
      <c r="AK367" s="861" t="s">
        <v>545</v>
      </c>
      <c r="AL367" s="861" t="s">
        <v>525</v>
      </c>
      <c r="AM367" s="861">
        <v>18</v>
      </c>
    </row>
    <row r="368">
      <c r="A368" s="845"/>
      <c r="B368" s="893" t="s">
        <v>528</v>
      </c>
      <c r="C368" s="875" t="s">
        <v>546</v>
      </c>
      <c r="D368" s="864">
        <f t="shared" si="834"/>
      </c>
      <c r="E368" s="849">
        <v>1163.89</v>
      </c>
      <c r="F368" s="849">
        <v>1881.6</v>
      </c>
      <c r="G368" s="850">
        <v>3</v>
      </c>
      <c r="H368" s="880">
        <v>7097.810000000005</v>
      </c>
      <c r="I368" s="850">
        <v>0</v>
      </c>
      <c r="J368" s="880">
        <v>0</v>
      </c>
      <c r="K368" s="850">
        <f t="shared" si="499"/>
      </c>
      <c r="L368" s="880">
        <f t="shared" si="651"/>
      </c>
      <c r="M368" s="853">
        <f t="shared" si="385"/>
      </c>
      <c r="N368" s="854">
        <v>3</v>
      </c>
      <c r="O368" s="853">
        <f t="shared" si="323"/>
      </c>
      <c r="P368" s="853">
        <f t="shared" si="192"/>
      </c>
      <c r="Q368" s="853">
        <f t="shared" si="76"/>
      </c>
      <c r="R368" s="853">
        <f t="shared" si="13"/>
      </c>
      <c r="S368" s="855">
        <f t="shared" si="996"/>
      </c>
      <c r="T368" s="855">
        <f t="shared" si="934"/>
      </c>
      <c r="U368" s="855">
        <f t="shared" si="751"/>
      </c>
      <c r="V368" s="855">
        <f t="shared" si="416"/>
      </c>
      <c r="W368" s="856">
        <f t="shared" si="354"/>
      </c>
      <c r="X368" s="857">
        <v>0.0103</v>
      </c>
      <c r="Y368" s="858">
        <v>50</v>
      </c>
      <c r="Z368" s="853">
        <f t="shared" si="292"/>
      </c>
      <c r="AA368" s="860">
        <v>31720</v>
      </c>
      <c r="AB368" s="860">
        <v>454</v>
      </c>
      <c r="AC368" s="860">
        <v>106</v>
      </c>
      <c r="AD368" s="860">
        <v>468</v>
      </c>
      <c r="AE368" s="860">
        <v>53</v>
      </c>
      <c r="AF368" s="860">
        <v>4</v>
      </c>
      <c r="AG368" s="860">
        <v>5</v>
      </c>
      <c r="AH368" s="860">
        <v>22</v>
      </c>
      <c r="AI368" s="853">
        <f t="shared" si="107"/>
      </c>
      <c r="AJ368" s="853">
        <f t="shared" si="45"/>
      </c>
      <c r="AK368" s="861" t="s">
        <v>545</v>
      </c>
      <c r="AL368" s="861" t="s">
        <v>525</v>
      </c>
      <c r="AM368" s="861">
        <v>52</v>
      </c>
    </row>
    <row r="369">
      <c r="A369" s="845"/>
      <c r="B369" s="893" t="s">
        <v>528</v>
      </c>
      <c r="C369" s="875" t="s">
        <v>547</v>
      </c>
      <c r="D369" s="864">
        <f t="shared" si="834"/>
      </c>
      <c r="E369" s="849">
        <v>1097.81</v>
      </c>
      <c r="F369" s="849">
        <v>1507.55</v>
      </c>
      <c r="G369" s="850">
        <v>4</v>
      </c>
      <c r="H369" s="880">
        <v>8532.809999999998</v>
      </c>
      <c r="I369" s="850">
        <v>0</v>
      </c>
      <c r="J369" s="880">
        <v>0</v>
      </c>
      <c r="K369" s="850">
        <f t="shared" si="499"/>
      </c>
      <c r="L369" s="880">
        <f t="shared" si="651"/>
      </c>
      <c r="M369" s="853">
        <f t="shared" si="385"/>
      </c>
      <c r="N369" s="854">
        <v>3</v>
      </c>
      <c r="O369" s="853">
        <f t="shared" si="323"/>
      </c>
      <c r="P369" s="853">
        <f t="shared" si="192"/>
      </c>
      <c r="Q369" s="853">
        <f t="shared" si="76"/>
      </c>
      <c r="R369" s="853">
        <f t="shared" si="13"/>
      </c>
      <c r="S369" s="855">
        <f t="shared" si="996"/>
      </c>
      <c r="T369" s="855">
        <f t="shared" si="934"/>
      </c>
      <c r="U369" s="855">
        <f t="shared" si="751"/>
      </c>
      <c r="V369" s="855">
        <f t="shared" si="416"/>
      </c>
      <c r="W369" s="856">
        <f t="shared" si="354"/>
      </c>
      <c r="X369" s="857">
        <v>0.0102</v>
      </c>
      <c r="Y369" s="858">
        <v>51</v>
      </c>
      <c r="Z369" s="853">
        <f t="shared" si="292"/>
      </c>
      <c r="AA369" s="860">
        <v>27291</v>
      </c>
      <c r="AB369" s="860">
        <v>334</v>
      </c>
      <c r="AC369" s="860">
        <v>82</v>
      </c>
      <c r="AD369" s="860">
        <v>325</v>
      </c>
      <c r="AE369" s="860">
        <v>58</v>
      </c>
      <c r="AF369" s="860">
        <v>7</v>
      </c>
      <c r="AG369" s="860">
        <v>0</v>
      </c>
      <c r="AH369" s="860">
        <v>16</v>
      </c>
      <c r="AI369" s="853">
        <f t="shared" si="107"/>
      </c>
      <c r="AJ369" s="853">
        <f t="shared" si="45"/>
      </c>
      <c r="AK369" s="861" t="s">
        <v>545</v>
      </c>
      <c r="AL369" s="861" t="s">
        <v>525</v>
      </c>
      <c r="AM369" s="861">
        <v>16</v>
      </c>
    </row>
    <row r="370">
      <c r="A370" s="845"/>
      <c r="B370" s="893" t="s">
        <v>528</v>
      </c>
      <c r="C370" s="875" t="s">
        <v>548</v>
      </c>
      <c r="D370" s="864">
        <f t="shared" si="834"/>
      </c>
      <c r="E370" s="849">
        <v>907.84</v>
      </c>
      <c r="F370" s="849">
        <v>1989.45</v>
      </c>
      <c r="G370" s="850">
        <v>5</v>
      </c>
      <c r="H370" s="880">
        <v>12342.339999999997</v>
      </c>
      <c r="I370" s="850">
        <v>0</v>
      </c>
      <c r="J370" s="880">
        <v>0</v>
      </c>
      <c r="K370" s="850">
        <f t="shared" si="499"/>
      </c>
      <c r="L370" s="880">
        <f t="shared" si="651"/>
      </c>
      <c r="M370" s="853">
        <f t="shared" si="385"/>
      </c>
      <c r="N370" s="854">
        <v>2</v>
      </c>
      <c r="O370" s="853">
        <f t="shared" si="323"/>
      </c>
      <c r="P370" s="853">
        <f t="shared" si="192"/>
      </c>
      <c r="Q370" s="853">
        <f t="shared" si="76"/>
      </c>
      <c r="R370" s="853">
        <f t="shared" si="13"/>
      </c>
      <c r="S370" s="855">
        <f t="shared" si="996"/>
      </c>
      <c r="T370" s="855">
        <f t="shared" si="934"/>
      </c>
      <c r="U370" s="855">
        <f t="shared" si="751"/>
      </c>
      <c r="V370" s="855">
        <f t="shared" si="416"/>
      </c>
      <c r="W370" s="856">
        <f t="shared" si="354"/>
      </c>
      <c r="X370" s="857">
        <v>0.0157</v>
      </c>
      <c r="Y370" s="858">
        <v>52</v>
      </c>
      <c r="Z370" s="853">
        <f t="shared" si="292"/>
      </c>
      <c r="AA370" s="860">
        <v>32773</v>
      </c>
      <c r="AB370" s="860">
        <v>402</v>
      </c>
      <c r="AC370" s="860">
        <v>117</v>
      </c>
      <c r="AD370" s="860">
        <v>409</v>
      </c>
      <c r="AE370" s="860">
        <v>49</v>
      </c>
      <c r="AF370" s="860">
        <v>1</v>
      </c>
      <c r="AG370" s="860">
        <v>0</v>
      </c>
      <c r="AH370" s="860">
        <v>37</v>
      </c>
      <c r="AI370" s="853">
        <f t="shared" si="107"/>
      </c>
      <c r="AJ370" s="853">
        <f t="shared" si="45"/>
      </c>
      <c r="AK370" s="861" t="s">
        <v>545</v>
      </c>
      <c r="AL370" s="861" t="s">
        <v>525</v>
      </c>
      <c r="AM370" s="861">
        <v>42</v>
      </c>
    </row>
    <row r="371">
      <c r="A371" s="845"/>
      <c r="B371" s="893" t="s">
        <v>528</v>
      </c>
      <c r="C371" s="875" t="s">
        <v>549</v>
      </c>
      <c r="D371" s="864">
        <f t="shared" si="834"/>
      </c>
      <c r="E371" s="849">
        <v>1095.92</v>
      </c>
      <c r="F371" s="849">
        <v>2006.03</v>
      </c>
      <c r="G371" s="850">
        <v>2</v>
      </c>
      <c r="H371" s="880">
        <v>3248.329999999987</v>
      </c>
      <c r="I371" s="850">
        <v>0</v>
      </c>
      <c r="J371" s="880">
        <v>0</v>
      </c>
      <c r="K371" s="850">
        <f t="shared" si="499"/>
      </c>
      <c r="L371" s="880">
        <f t="shared" si="651"/>
      </c>
      <c r="M371" s="853">
        <f t="shared" si="385"/>
      </c>
      <c r="N371" s="854">
        <v>1</v>
      </c>
      <c r="O371" s="853">
        <f t="shared" si="323"/>
      </c>
      <c r="P371" s="853">
        <f t="shared" si="192"/>
      </c>
      <c r="Q371" s="853">
        <f t="shared" si="76"/>
      </c>
      <c r="R371" s="853">
        <f t="shared" si="13"/>
      </c>
      <c r="S371" s="855">
        <f t="shared" si="996"/>
      </c>
      <c r="T371" s="855">
        <f t="shared" si="934"/>
      </c>
      <c r="U371" s="855">
        <f t="shared" si="751"/>
      </c>
      <c r="V371" s="855">
        <f t="shared" si="416"/>
      </c>
      <c r="W371" s="856">
        <f t="shared" si="354"/>
      </c>
      <c r="X371" s="857">
        <v>0.0145</v>
      </c>
      <c r="Y371" s="858">
        <v>53</v>
      </c>
      <c r="Z371" s="853">
        <f t="shared" si="292"/>
      </c>
      <c r="AA371" s="860">
        <v>34342</v>
      </c>
      <c r="AB371" s="860">
        <v>432</v>
      </c>
      <c r="AC371" s="860">
        <v>112</v>
      </c>
      <c r="AD371" s="860">
        <v>443</v>
      </c>
      <c r="AE371" s="860">
        <v>67</v>
      </c>
      <c r="AF371" s="860">
        <v>5</v>
      </c>
      <c r="AG371" s="860">
        <v>1</v>
      </c>
      <c r="AH371" s="860">
        <v>27</v>
      </c>
      <c r="AI371" s="853">
        <f t="shared" si="107"/>
      </c>
      <c r="AJ371" s="853">
        <f t="shared" si="45"/>
      </c>
      <c r="AK371" s="861" t="s">
        <v>545</v>
      </c>
      <c r="AL371" s="861" t="s">
        <v>525</v>
      </c>
      <c r="AM371" s="862">
        <v>27</v>
      </c>
    </row>
    <row r="372">
      <c r="A372" s="845"/>
      <c r="B372" s="866" t="s">
        <v>527</v>
      </c>
      <c r="C372" s="866"/>
      <c r="D372" s="867">
        <f>SUM(D367:D371)</f>
      </c>
      <c r="E372" s="867">
        <f>SUM(E367:E371)</f>
      </c>
      <c r="F372" s="867">
        <f>SUM(F367:F371)</f>
      </c>
      <c r="G372" s="889">
        <f>SUM(G367:G371)</f>
      </c>
      <c r="H372" s="890">
        <f>SUM(H367:H371)</f>
      </c>
      <c r="I372" s="889">
        <f>SUM(I367:I371)</f>
      </c>
      <c r="J372" s="890">
        <f>SUM(J367:J371)</f>
      </c>
      <c r="K372" s="912">
        <f>SUM(K367:K371)</f>
      </c>
      <c r="L372" s="867">
        <f>SUM(L367:L371)</f>
      </c>
      <c r="M372" s="868">
        <f t="shared" si="385"/>
      </c>
      <c r="N372" s="889">
        <f>SUM(N367:N371)</f>
      </c>
      <c r="O372" s="868">
        <f t="shared" si="323"/>
      </c>
      <c r="P372" s="868">
        <f>D372/N372</f>
      </c>
      <c r="Q372" s="868">
        <f t="shared" si="76"/>
      </c>
      <c r="R372" s="868">
        <f t="shared" si="13"/>
      </c>
      <c r="S372" s="869">
        <f t="shared" si="996"/>
      </c>
      <c r="T372" s="869">
        <f t="shared" si="934"/>
      </c>
      <c r="U372" s="869">
        <f t="shared" si="751"/>
      </c>
      <c r="V372" s="869">
        <f t="shared" si="416"/>
      </c>
      <c r="W372" s="870">
        <f t="shared" si="354"/>
      </c>
      <c r="X372" s="869">
        <f>AVERAGE(X367:X371)</f>
      </c>
      <c r="Y372" s="871">
        <f>AVERAGE(Y367:Y371)</f>
      </c>
      <c r="Z372" s="871">
        <f t="shared" si="292"/>
      </c>
      <c r="AA372" s="872">
        <f>SUM(AA367:AA371)</f>
      </c>
      <c r="AB372" s="872">
        <f>SUM(AB367:AB371)</f>
      </c>
      <c r="AC372" s="872">
        <f>SUM(AC367:AC371)</f>
      </c>
      <c r="AD372" s="872">
        <f>SUM(AD367:AD371)</f>
      </c>
      <c r="AE372" s="872">
        <f>SUM(AE367:AE371)</f>
      </c>
      <c r="AF372" s="872">
        <f>SUM(AF367:AF371)</f>
      </c>
      <c r="AG372" s="872">
        <f>SUM(AG367:AG371)</f>
      </c>
      <c r="AH372" s="872">
        <f>SUM(AH367:AH371)</f>
      </c>
      <c r="AI372" s="868">
        <f t="shared" si="107"/>
      </c>
      <c r="AJ372" s="873">
        <f t="shared" si="45"/>
      </c>
      <c r="AK372" s="874"/>
      <c r="AL372" s="874"/>
      <c r="AM372" s="872">
        <f>SUM(AM367:AM371)</f>
      </c>
    </row>
    <row r="373">
      <c r="A373" s="845"/>
      <c r="B373" s="893" t="s">
        <v>522</v>
      </c>
      <c r="C373" s="875" t="s">
        <v>551</v>
      </c>
      <c r="D373" s="864">
        <f t="shared" ref="D373:D375" si="835">E373+F373</f>
      </c>
      <c r="E373" s="849">
        <v>879.59</v>
      </c>
      <c r="F373" s="849">
        <v>1617.24</v>
      </c>
      <c r="G373" s="850">
        <v>2</v>
      </c>
      <c r="H373" s="880">
        <v>5250.970000000001</v>
      </c>
      <c r="I373" s="850">
        <v>1</v>
      </c>
      <c r="J373" s="880">
        <v>4632.740000000001</v>
      </c>
      <c r="K373" s="850">
        <f t="shared" ref="K373:K375" si="500">G373+I373</f>
      </c>
      <c r="L373" s="880">
        <f t="shared" ref="L373:L375" si="652">H373+J373</f>
      </c>
      <c r="M373" s="853">
        <f t="shared" si="385"/>
      </c>
      <c r="N373" s="854">
        <v>3</v>
      </c>
      <c r="O373" s="853">
        <f t="shared" si="323"/>
      </c>
      <c r="P373" s="853">
        <f t="shared" ref="P373:P375" si="193">D373/K373</f>
      </c>
      <c r="Q373" s="853">
        <f t="shared" si="76"/>
      </c>
      <c r="R373" s="853">
        <f t="shared" si="13"/>
      </c>
      <c r="S373" s="855">
        <f t="shared" si="996"/>
      </c>
      <c r="T373" s="855">
        <f t="shared" si="934"/>
      </c>
      <c r="U373" s="855">
        <f t="shared" si="751"/>
      </c>
      <c r="V373" s="855">
        <f t="shared" si="416"/>
      </c>
      <c r="W373" s="856">
        <f t="shared" si="354"/>
      </c>
      <c r="X373" s="857">
        <v>0.0097</v>
      </c>
      <c r="Y373" s="858">
        <v>55</v>
      </c>
      <c r="Z373" s="853">
        <f t="shared" si="292"/>
      </c>
      <c r="AA373" s="860">
        <v>32244</v>
      </c>
      <c r="AB373" s="860">
        <v>370</v>
      </c>
      <c r="AC373" s="860">
        <v>101</v>
      </c>
      <c r="AD373" s="860">
        <v>359</v>
      </c>
      <c r="AE373" s="860">
        <v>90</v>
      </c>
      <c r="AF373" s="860">
        <v>2</v>
      </c>
      <c r="AG373" s="860">
        <v>0</v>
      </c>
      <c r="AH373" s="860">
        <v>22</v>
      </c>
      <c r="AI373" s="853">
        <f t="shared" si="107"/>
      </c>
      <c r="AJ373" s="853">
        <f t="shared" si="45"/>
      </c>
      <c r="AK373" s="861" t="s">
        <v>545</v>
      </c>
      <c r="AL373" s="861" t="s">
        <v>525</v>
      </c>
      <c r="AM373" s="861">
        <v>23</v>
      </c>
    </row>
    <row r="374">
      <c r="A374" s="845"/>
      <c r="B374" s="893" t="s">
        <v>522</v>
      </c>
      <c r="C374" s="875" t="s">
        <v>552</v>
      </c>
      <c r="D374" s="864">
        <f t="shared" si="835"/>
      </c>
      <c r="E374" s="849">
        <v>982.67</v>
      </c>
      <c r="F374" s="849">
        <v>2884.57</v>
      </c>
      <c r="G374" s="850">
        <v>9</v>
      </c>
      <c r="H374" s="880">
        <v>21048.670000000013</v>
      </c>
      <c r="I374" s="850">
        <v>0</v>
      </c>
      <c r="J374" s="880">
        <v>0</v>
      </c>
      <c r="K374" s="850">
        <f t="shared" si="500"/>
      </c>
      <c r="L374" s="880">
        <f t="shared" si="652"/>
      </c>
      <c r="M374" s="853">
        <f t="shared" si="385"/>
      </c>
      <c r="N374" s="854">
        <v>7</v>
      </c>
      <c r="O374" s="853">
        <f t="shared" si="323"/>
      </c>
      <c r="P374" s="853">
        <f t="shared" si="193"/>
      </c>
      <c r="Q374" s="853">
        <f t="shared" si="76"/>
      </c>
      <c r="R374" s="853">
        <f t="shared" si="13"/>
      </c>
      <c r="S374" s="855">
        <f t="shared" si="996"/>
      </c>
      <c r="T374" s="855">
        <f t="shared" si="934"/>
      </c>
      <c r="U374" s="855">
        <f t="shared" si="751"/>
      </c>
      <c r="V374" s="855">
        <f t="shared" si="416"/>
      </c>
      <c r="W374" s="856">
        <f t="shared" si="354"/>
      </c>
      <c r="X374" s="857">
        <v>0.0187</v>
      </c>
      <c r="Y374" s="858">
        <v>57</v>
      </c>
      <c r="Z374" s="853">
        <f t="shared" si="292"/>
      </c>
      <c r="AA374" s="860">
        <v>50132</v>
      </c>
      <c r="AB374" s="860">
        <v>467</v>
      </c>
      <c r="AC374" s="860">
        <v>154</v>
      </c>
      <c r="AD374" s="860">
        <v>475</v>
      </c>
      <c r="AE374" s="860">
        <v>79</v>
      </c>
      <c r="AF374" s="860">
        <v>11</v>
      </c>
      <c r="AG374" s="860">
        <v>1</v>
      </c>
      <c r="AH374" s="860">
        <v>29</v>
      </c>
      <c r="AI374" s="853">
        <f t="shared" si="107"/>
      </c>
      <c r="AJ374" s="853">
        <f t="shared" si="45"/>
      </c>
      <c r="AK374" s="861" t="s">
        <v>545</v>
      </c>
      <c r="AL374" s="861" t="s">
        <v>525</v>
      </c>
      <c r="AM374" s="861">
        <v>29</v>
      </c>
    </row>
    <row r="375">
      <c r="A375" s="845"/>
      <c r="B375" s="893" t="s">
        <v>522</v>
      </c>
      <c r="C375" s="875" t="s">
        <v>553</v>
      </c>
      <c r="D375" s="864">
        <f t="shared" si="835"/>
      </c>
      <c r="E375" s="849">
        <v>775.5</v>
      </c>
      <c r="F375" s="849">
        <v>1987.75</v>
      </c>
      <c r="G375" s="850">
        <v>3</v>
      </c>
      <c r="H375" s="880">
        <v>7097.809999999998</v>
      </c>
      <c r="I375" s="850">
        <v>0</v>
      </c>
      <c r="J375" s="880">
        <v>0</v>
      </c>
      <c r="K375" s="850">
        <f t="shared" si="500"/>
      </c>
      <c r="L375" s="880">
        <f t="shared" si="652"/>
      </c>
      <c r="M375" s="853">
        <f t="shared" si="385"/>
      </c>
      <c r="N375" s="854">
        <v>2</v>
      </c>
      <c r="O375" s="853">
        <f t="shared" si="323"/>
      </c>
      <c r="P375" s="853">
        <f t="shared" si="193"/>
      </c>
      <c r="Q375" s="853">
        <f t="shared" si="76"/>
      </c>
      <c r="R375" s="853">
        <f t="shared" si="13"/>
      </c>
      <c r="S375" s="855">
        <f t="shared" si="996"/>
      </c>
      <c r="T375" s="855">
        <f t="shared" si="934"/>
      </c>
      <c r="U375" s="855">
        <f t="shared" si="751"/>
      </c>
      <c r="V375" s="855">
        <f t="shared" si="416"/>
      </c>
      <c r="W375" s="856">
        <f t="shared" si="354"/>
      </c>
      <c r="X375" s="857">
        <v>0.0054</v>
      </c>
      <c r="Y375" s="858">
        <v>57</v>
      </c>
      <c r="Z375" s="853">
        <f t="shared" si="292"/>
      </c>
      <c r="AA375" s="860">
        <v>57384</v>
      </c>
      <c r="AB375" s="860">
        <v>544</v>
      </c>
      <c r="AC375" s="860">
        <v>121</v>
      </c>
      <c r="AD375" s="860">
        <v>551</v>
      </c>
      <c r="AE375" s="860">
        <v>58</v>
      </c>
      <c r="AF375" s="860">
        <v>4</v>
      </c>
      <c r="AG375" s="860">
        <v>0</v>
      </c>
      <c r="AH375" s="860">
        <v>21</v>
      </c>
      <c r="AI375" s="853">
        <f t="shared" si="107"/>
      </c>
      <c r="AJ375" s="853">
        <f t="shared" si="45"/>
      </c>
      <c r="AK375" s="861" t="s">
        <v>545</v>
      </c>
      <c r="AL375" s="861" t="s">
        <v>525</v>
      </c>
      <c r="AM375" s="861">
        <v>24</v>
      </c>
    </row>
    <row r="376">
      <c r="A376" s="845"/>
      <c r="B376" s="866" t="s">
        <v>527</v>
      </c>
      <c r="C376" s="866"/>
      <c r="D376" s="867">
        <f>SUM(D373:D375)</f>
      </c>
      <c r="E376" s="897">
        <f>SUM(E373:E375)</f>
      </c>
      <c r="F376" s="897">
        <f>SUM(F373:F375)</f>
      </c>
      <c r="G376" s="889">
        <f>SUM(G373:G375)</f>
      </c>
      <c r="H376" s="890">
        <f>SUM(H373:H375)</f>
      </c>
      <c r="I376" s="889">
        <f>SUM(I373:I375)</f>
      </c>
      <c r="J376" s="890">
        <f>SUM(J373:J375)</f>
      </c>
      <c r="K376" s="891">
        <f>SUM(K373:K375)</f>
      </c>
      <c r="L376" s="897">
        <f>SUM(L373:L375)</f>
      </c>
      <c r="M376" s="868">
        <f t="shared" si="385"/>
      </c>
      <c r="N376" s="889">
        <f>SUM(N373:N375)</f>
      </c>
      <c r="O376" s="868">
        <f t="shared" si="323"/>
      </c>
      <c r="P376" s="868">
        <f t="shared" ref="P376:P377" si="965">D376/N376</f>
      </c>
      <c r="Q376" s="868">
        <f t="shared" si="76"/>
      </c>
      <c r="R376" s="868">
        <f t="shared" si="13"/>
      </c>
      <c r="S376" s="869">
        <f t="shared" si="996"/>
      </c>
      <c r="T376" s="869">
        <f t="shared" si="934"/>
      </c>
      <c r="U376" s="869">
        <f t="shared" si="751"/>
      </c>
      <c r="V376" s="869">
        <f t="shared" si="416"/>
      </c>
      <c r="W376" s="870">
        <f t="shared" si="354"/>
      </c>
      <c r="X376" s="869">
        <f>AVERAGE(X373:X375)</f>
      </c>
      <c r="Y376" s="871">
        <f>AVERAGE(Y373:Y375)</f>
      </c>
      <c r="Z376" s="871">
        <f t="shared" si="292"/>
      </c>
      <c r="AA376" s="872">
        <f>SUM(AA373:AA375)</f>
      </c>
      <c r="AB376" s="872">
        <f>SUM(AB373:AB375)</f>
      </c>
      <c r="AC376" s="872">
        <f>SUM(AC373:AC375)</f>
      </c>
      <c r="AD376" s="872">
        <f>SUM(AD373:AD375)</f>
      </c>
      <c r="AE376" s="872">
        <f>SUM(AE373:AE375)</f>
      </c>
      <c r="AF376" s="872">
        <f>SUM(AF373:AF375)</f>
      </c>
      <c r="AG376" s="872">
        <f>SUM(AG373:AG375)</f>
      </c>
      <c r="AH376" s="872">
        <f>SUM(AH373:AH375)</f>
      </c>
      <c r="AI376" s="868">
        <f t="shared" si="107"/>
      </c>
      <c r="AJ376" s="873">
        <f t="shared" si="45"/>
      </c>
      <c r="AK376" s="874"/>
      <c r="AL376" s="874"/>
      <c r="AM376" s="872">
        <f>SUM(AM373:AM375)</f>
      </c>
    </row>
    <row r="377">
      <c r="A377" s="845"/>
      <c r="B377" s="898" t="s">
        <v>539</v>
      </c>
      <c r="C377" s="898"/>
      <c r="D377" s="899">
        <f>D360+D354+D372+D366+D376</f>
      </c>
      <c r="E377" s="923">
        <f>E360+E354+E372+E366+E376</f>
      </c>
      <c r="F377" s="923">
        <f>F360+F354+F372+F366+F376</f>
      </c>
      <c r="G377" s="903">
        <f>G376+G372+G366+G360+G354</f>
      </c>
      <c r="H377" s="900">
        <f>H376+H372+H366+H360+H354</f>
      </c>
      <c r="I377" s="903">
        <f>I376+I372+I366+I360+I354</f>
      </c>
      <c r="J377" s="900">
        <f>J376+J372+J366+J360+J354</f>
      </c>
      <c r="K377" s="903">
        <f>K360+K354+K372+K366+K376</f>
      </c>
      <c r="L377" s="923">
        <f>L360+L354+L372+L366+L376</f>
      </c>
      <c r="M377" s="900">
        <f t="shared" si="385"/>
      </c>
      <c r="N377" s="903">
        <f>N376+N372+N366+N360+N354</f>
      </c>
      <c r="O377" s="900">
        <f t="shared" si="323"/>
      </c>
      <c r="P377" s="900">
        <f t="shared" si="965"/>
      </c>
      <c r="Q377" s="900">
        <f t="shared" si="76"/>
      </c>
      <c r="R377" s="900">
        <f t="shared" si="13"/>
      </c>
      <c r="S377" s="902">
        <f t="shared" si="996"/>
      </c>
      <c r="T377" s="902">
        <f t="shared" si="934"/>
      </c>
      <c r="U377" s="902">
        <f t="shared" si="751"/>
      </c>
      <c r="V377" s="902">
        <f t="shared" si="416"/>
      </c>
      <c r="W377" s="903">
        <f t="shared" si="354"/>
      </c>
      <c r="X377" s="900">
        <f>(X360+X354+X372+X366+X376)/5</f>
      </c>
      <c r="Y377" s="900">
        <f>(Y360+Y354+Y372+Y366+Y376)/5</f>
      </c>
      <c r="Z377" s="900">
        <f>(Z360+Z354+Z372+Z366+Z376)/5</f>
      </c>
      <c r="AA377" s="923">
        <f>AA360+AA354+AA372+AA366+AA376</f>
      </c>
      <c r="AB377" s="923">
        <f>AB360+AB354+AB372+AB366+AB376</f>
      </c>
      <c r="AC377" s="923">
        <f>AC360+AC354+AC372+AC366+AC376</f>
      </c>
      <c r="AD377" s="923">
        <f>AD360+AD354+AD372+AD366+AD376</f>
      </c>
      <c r="AE377" s="923">
        <f>AE360+AE354+AE372+AE366+AE376</f>
      </c>
      <c r="AF377" s="923">
        <f>AF360+AF354+AF372+AF366+AF376</f>
      </c>
      <c r="AG377" s="923">
        <f>AG360+AG354+AG372+AG366+AG376</f>
      </c>
      <c r="AH377" s="923">
        <f>AH360+AH354+AH372+AH366+AH376</f>
      </c>
      <c r="AI377" s="900">
        <f t="shared" si="107"/>
      </c>
      <c r="AJ377" s="904">
        <f t="shared" si="45"/>
      </c>
      <c r="AK377" s="898"/>
      <c r="AL377" s="898"/>
      <c r="AM377" s="923">
        <f>AM360+AM354+AM372+AM366+AM376</f>
      </c>
    </row>
    <row r="378">
      <c r="A378" s="832" t="s">
        <v>554</v>
      </c>
      <c r="B378" s="832" t="s">
        <v>480</v>
      </c>
      <c r="C378" s="832"/>
      <c r="D378" s="833" t="s">
        <v>481</v>
      </c>
      <c r="E378" s="833"/>
      <c r="F378" s="833"/>
      <c r="G378" s="833"/>
      <c r="H378" s="833"/>
      <c r="I378" s="833"/>
      <c r="J378" s="833"/>
      <c r="K378" s="833"/>
      <c r="L378" s="833"/>
      <c r="M378" s="833"/>
      <c r="N378" s="833"/>
      <c r="O378" s="833"/>
      <c r="P378" s="833"/>
      <c r="Q378" s="833"/>
      <c r="R378" s="834" t="s">
        <v>482</v>
      </c>
      <c r="S378" s="834"/>
      <c r="T378" s="834"/>
      <c r="U378" s="834"/>
      <c r="V378" s="834"/>
      <c r="W378" s="834"/>
      <c r="X378" s="834"/>
      <c r="Y378" s="834"/>
      <c r="Z378" s="834"/>
      <c r="AA378" s="834"/>
      <c r="AB378" s="834"/>
      <c r="AC378" s="834"/>
      <c r="AD378" s="834"/>
      <c r="AE378" s="834"/>
      <c r="AF378" s="834"/>
      <c r="AG378" s="834"/>
      <c r="AH378" s="834"/>
      <c r="AI378" s="834"/>
      <c r="AJ378" s="834"/>
      <c r="AK378" s="834"/>
      <c r="AL378" s="834"/>
      <c r="AM378" s="835"/>
    </row>
    <row r="379">
      <c r="A379" s="832"/>
      <c r="B379" s="832" t="s">
        <v>483</v>
      </c>
      <c r="C379" s="832" t="s">
        <v>484</v>
      </c>
      <c r="D379" s="836" t="s">
        <v>485</v>
      </c>
      <c r="E379" s="837" t="s">
        <v>486</v>
      </c>
      <c r="F379" s="837" t="s">
        <v>487</v>
      </c>
      <c r="G379" s="944" t="s">
        <v>488</v>
      </c>
      <c r="H379" s="944" t="s">
        <v>489</v>
      </c>
      <c r="I379" s="944" t="s">
        <v>490</v>
      </c>
      <c r="J379" s="944" t="s">
        <v>491</v>
      </c>
      <c r="K379" s="944" t="s">
        <v>492</v>
      </c>
      <c r="L379" s="945" t="s">
        <v>493</v>
      </c>
      <c r="M379" s="841" t="s">
        <v>494</v>
      </c>
      <c r="N379" s="944" t="s">
        <v>495</v>
      </c>
      <c r="O379" s="841" t="s">
        <v>496</v>
      </c>
      <c r="P379" s="841" t="s">
        <v>497</v>
      </c>
      <c r="Q379" s="841" t="s">
        <v>498</v>
      </c>
      <c r="R379" s="834" t="s">
        <v>499</v>
      </c>
      <c r="S379" s="842" t="s">
        <v>500</v>
      </c>
      <c r="T379" s="842" t="s">
        <v>501</v>
      </c>
      <c r="U379" s="842" t="s">
        <v>502</v>
      </c>
      <c r="V379" s="842" t="s">
        <v>503</v>
      </c>
      <c r="W379" s="843" t="s">
        <v>504</v>
      </c>
      <c r="X379" s="842" t="s">
        <v>505</v>
      </c>
      <c r="Y379" s="844" t="s">
        <v>506</v>
      </c>
      <c r="Z379" s="834" t="s">
        <v>507</v>
      </c>
      <c r="AA379" s="843" t="s">
        <v>508</v>
      </c>
      <c r="AB379" s="843" t="s">
        <v>509</v>
      </c>
      <c r="AC379" s="843" t="s">
        <v>510</v>
      </c>
      <c r="AD379" s="843" t="s">
        <v>511</v>
      </c>
      <c r="AE379" s="843" t="s">
        <v>512</v>
      </c>
      <c r="AF379" s="843" t="s">
        <v>513</v>
      </c>
      <c r="AG379" s="843" t="s">
        <v>514</v>
      </c>
      <c r="AH379" s="843" t="s">
        <v>515</v>
      </c>
      <c r="AI379" s="843" t="s">
        <v>516</v>
      </c>
      <c r="AJ379" s="834" t="s">
        <v>517</v>
      </c>
      <c r="AK379" s="835" t="s">
        <v>518</v>
      </c>
      <c r="AL379" s="835" t="s">
        <v>519</v>
      </c>
      <c r="AM379" s="835" t="s">
        <v>520</v>
      </c>
    </row>
    <row r="380">
      <c r="A380" s="845" t="s">
        <v>570</v>
      </c>
      <c r="B380" s="893" t="s">
        <v>522</v>
      </c>
      <c r="C380" s="876" t="s">
        <v>523</v>
      </c>
      <c r="D380" s="877">
        <f t="shared" ref="D380:D381" si="836">E380+F380</f>
      </c>
      <c r="E380" s="947">
        <v>666.84</v>
      </c>
      <c r="F380" s="849">
        <v>2002.82</v>
      </c>
      <c r="G380" s="850">
        <v>5</v>
      </c>
      <c r="H380" s="948">
        <v>10521.23000000001</v>
      </c>
      <c r="I380" s="949">
        <v>0</v>
      </c>
      <c r="J380" s="950">
        <v>0</v>
      </c>
      <c r="K380" s="850">
        <f t="shared" ref="K380:K381" si="501">G380+I380</f>
      </c>
      <c r="L380" s="951">
        <f t="shared" ref="L380:L381" si="653">H380+J380</f>
      </c>
      <c r="M380" s="853">
        <f t="shared" ref="M380:M405" si="386">L380/D380</f>
      </c>
      <c r="N380" s="854">
        <v>5</v>
      </c>
      <c r="O380" s="853">
        <f t="shared" ref="O380:O405" si="324">D380/K380</f>
      </c>
      <c r="P380" s="853">
        <f t="shared" ref="P380:P381" si="194">D380/K380</f>
      </c>
      <c r="Q380" s="853">
        <f t="shared" ref="Q380:Q405" si="77">L380/K380</f>
      </c>
      <c r="R380" s="853">
        <f t="shared" ref="R380:R405" si="14">D380/AB380</f>
      </c>
      <c r="S380" s="855">
        <f t="shared" ref="S380:S405" si="997">W380/AA380*1</f>
      </c>
      <c r="T380" s="855">
        <f t="shared" ref="T380:T405" si="935">AB380/AA380</f>
      </c>
      <c r="U380" s="855">
        <f t="shared" ref="U380:U405" si="752">AD380/AA380</f>
      </c>
      <c r="V380" s="855">
        <f t="shared" ref="V380:V405" si="417">AE380/AD380</f>
      </c>
      <c r="W380" s="856">
        <f t="shared" ref="W380:W405" si="355">AC380/X380</f>
      </c>
      <c r="X380" s="857">
        <v>0.0159</v>
      </c>
      <c r="Y380" s="858">
        <v>57</v>
      </c>
      <c r="Z380" s="882">
        <f t="shared" ref="Z380:Z404" si="293">(D380/AA380)*1000</f>
      </c>
      <c r="AA380" s="883">
        <v>39448</v>
      </c>
      <c r="AB380" s="884">
        <v>657</v>
      </c>
      <c r="AC380" s="860">
        <v>140</v>
      </c>
      <c r="AD380" s="860">
        <v>694</v>
      </c>
      <c r="AE380" s="860">
        <v>123</v>
      </c>
      <c r="AF380" s="860">
        <v>10</v>
      </c>
      <c r="AG380" s="860">
        <v>1</v>
      </c>
      <c r="AH380" s="860">
        <v>43</v>
      </c>
      <c r="AI380" s="853">
        <f t="shared" ref="AI380:AI405" si="108">D380/AD380</f>
      </c>
      <c r="AJ380" s="853">
        <f t="shared" ref="AJ380:AJ405" si="46">AM380*1000/D380</f>
      </c>
      <c r="AK380" s="861" t="s">
        <v>545</v>
      </c>
      <c r="AL380" s="861" t="s">
        <v>525</v>
      </c>
      <c r="AM380" s="862">
        <v>25</v>
      </c>
    </row>
    <row r="381">
      <c r="A381" s="845"/>
      <c r="B381" s="893" t="s">
        <v>522</v>
      </c>
      <c r="C381" s="876" t="s">
        <v>526</v>
      </c>
      <c r="D381" s="885">
        <f t="shared" si="836"/>
      </c>
      <c r="E381" s="849">
        <v>541.48</v>
      </c>
      <c r="F381" s="864">
        <v>358.53</v>
      </c>
      <c r="G381" s="952">
        <v>2</v>
      </c>
      <c r="H381" s="950">
        <v>3808.1699999999837</v>
      </c>
      <c r="I381" s="851">
        <v>0</v>
      </c>
      <c r="J381" s="917">
        <v>0</v>
      </c>
      <c r="K381" s="953">
        <f t="shared" si="501"/>
      </c>
      <c r="L381" s="880">
        <f t="shared" si="653"/>
      </c>
      <c r="M381" s="853">
        <f t="shared" si="386"/>
      </c>
      <c r="N381" s="854">
        <v>2</v>
      </c>
      <c r="O381" s="853">
        <f t="shared" si="324"/>
      </c>
      <c r="P381" s="853">
        <f t="shared" si="194"/>
      </c>
      <c r="Q381" s="853">
        <f t="shared" si="77"/>
      </c>
      <c r="R381" s="853">
        <f t="shared" si="14"/>
      </c>
      <c r="S381" s="855">
        <f t="shared" si="997"/>
      </c>
      <c r="T381" s="855">
        <f t="shared" si="935"/>
      </c>
      <c r="U381" s="855">
        <f t="shared" si="752"/>
      </c>
      <c r="V381" s="855">
        <f t="shared" si="417"/>
      </c>
      <c r="W381" s="856">
        <f t="shared" si="355"/>
      </c>
      <c r="X381" s="857">
        <v>0.0092</v>
      </c>
      <c r="Y381" s="858">
        <v>57</v>
      </c>
      <c r="Z381" s="886">
        <f t="shared" si="293"/>
      </c>
      <c r="AA381" s="860">
        <v>15488</v>
      </c>
      <c r="AB381" s="884">
        <v>536</v>
      </c>
      <c r="AC381" s="860">
        <v>49</v>
      </c>
      <c r="AD381" s="860">
        <v>677</v>
      </c>
      <c r="AE381" s="860">
        <v>33</v>
      </c>
      <c r="AF381" s="860">
        <v>1</v>
      </c>
      <c r="AG381" s="860">
        <v>1</v>
      </c>
      <c r="AH381" s="860">
        <v>12</v>
      </c>
      <c r="AI381" s="853">
        <f t="shared" si="108"/>
      </c>
      <c r="AJ381" s="853">
        <f t="shared" si="46"/>
      </c>
      <c r="AK381" s="861" t="s">
        <v>545</v>
      </c>
      <c r="AL381" s="861" t="s">
        <v>525</v>
      </c>
      <c r="AM381" s="862">
        <v>6</v>
      </c>
    </row>
    <row r="382">
      <c r="A382" s="845"/>
      <c r="B382" s="866" t="s">
        <v>527</v>
      </c>
      <c r="C382" s="866"/>
      <c r="D382" s="867">
        <f>SUM(D380:D381)</f>
      </c>
      <c r="E382" s="888">
        <f>SUM(E380:E381)</f>
      </c>
      <c r="F382" s="888">
        <f>SUM(F380:F381)</f>
      </c>
      <c r="G382" s="889">
        <f>SUM(G380:G381)</f>
      </c>
      <c r="H382" s="890">
        <f>SUM(H380:H381)</f>
      </c>
      <c r="I382" s="889">
        <f>SUM(I380:I381)</f>
      </c>
      <c r="J382" s="890">
        <f>SUM(J380:J381)</f>
      </c>
      <c r="K382" s="891">
        <f>SUM(K380:K381)</f>
      </c>
      <c r="L382" s="892">
        <f>SUM(L380:L381)</f>
      </c>
      <c r="M382" s="868">
        <f t="shared" si="386"/>
      </c>
      <c r="N382" s="889">
        <f>SUM(N380:N381)</f>
      </c>
      <c r="O382" s="868">
        <f t="shared" si="324"/>
      </c>
      <c r="P382" s="868">
        <f>D382/N382</f>
      </c>
      <c r="Q382" s="868">
        <f t="shared" si="77"/>
      </c>
      <c r="R382" s="868">
        <f t="shared" si="14"/>
      </c>
      <c r="S382" s="869">
        <f t="shared" si="997"/>
      </c>
      <c r="T382" s="869">
        <f t="shared" si="935"/>
      </c>
      <c r="U382" s="869">
        <f t="shared" si="752"/>
      </c>
      <c r="V382" s="869">
        <f t="shared" si="417"/>
      </c>
      <c r="W382" s="870">
        <f t="shared" si="355"/>
      </c>
      <c r="X382" s="869">
        <f>AVERAGE(X380:X381)</f>
      </c>
      <c r="Y382" s="871">
        <f>AVERAGE(Y380:Y381)</f>
      </c>
      <c r="Z382" s="868">
        <f t="shared" si="293"/>
      </c>
      <c r="AA382" s="922">
        <f>SUM(AA380:AA381)</f>
      </c>
      <c r="AB382" s="872">
        <f>SUM(AB380:AB381)</f>
      </c>
      <c r="AC382" s="872">
        <f>SUM(AC380:AC381)</f>
      </c>
      <c r="AD382" s="872">
        <f>SUM(AD380:AD381)</f>
      </c>
      <c r="AE382" s="872">
        <f>SUM(AE380:AE381)</f>
      </c>
      <c r="AF382" s="872">
        <f>SUM(AF380:AF381)</f>
      </c>
      <c r="AG382" s="872">
        <f>SUM(AG380:AG381)</f>
      </c>
      <c r="AH382" s="872">
        <f>SUM(AH380:AH381)</f>
      </c>
      <c r="AI382" s="868">
        <f t="shared" si="108"/>
      </c>
      <c r="AJ382" s="873">
        <f t="shared" si="46"/>
      </c>
      <c r="AK382" s="874"/>
      <c r="AL382" s="874"/>
      <c r="AM382" s="870">
        <f>SUM(AM380:AM381)</f>
      </c>
    </row>
    <row r="383">
      <c r="A383" s="845"/>
      <c r="B383" s="893" t="s">
        <v>528</v>
      </c>
      <c r="C383" s="875" t="s">
        <v>529</v>
      </c>
      <c r="D383" s="864">
        <f t="shared" ref="D383:D387" si="837">E383+F383</f>
      </c>
      <c r="E383" s="894">
        <v>974.1</v>
      </c>
      <c r="F383" s="894">
        <v>2656.75</v>
      </c>
      <c r="G383" s="851">
        <v>2</v>
      </c>
      <c r="H383" s="880">
        <v>4543.110000000001</v>
      </c>
      <c r="I383" s="850">
        <v>0</v>
      </c>
      <c r="J383" s="880">
        <v>0</v>
      </c>
      <c r="K383" s="850">
        <f t="shared" ref="K383:K387" si="502">G383+I383</f>
      </c>
      <c r="L383" s="880">
        <f t="shared" ref="L383:L387" si="654">H383+J383</f>
      </c>
      <c r="M383" s="853">
        <f t="shared" si="386"/>
      </c>
      <c r="N383" s="854">
        <v>2</v>
      </c>
      <c r="O383" s="853">
        <f t="shared" si="324"/>
      </c>
      <c r="P383" s="853">
        <f t="shared" ref="P383:P387" si="195">D383/K383</f>
      </c>
      <c r="Q383" s="853">
        <f t="shared" si="77"/>
      </c>
      <c r="R383" s="853">
        <f t="shared" si="14"/>
      </c>
      <c r="S383" s="855">
        <f t="shared" si="997"/>
      </c>
      <c r="T383" s="855">
        <f t="shared" si="935"/>
      </c>
      <c r="U383" s="855">
        <f t="shared" si="752"/>
      </c>
      <c r="V383" s="855">
        <f t="shared" si="417"/>
      </c>
      <c r="W383" s="856">
        <f t="shared" si="355"/>
      </c>
      <c r="X383" s="857">
        <v>0.0226</v>
      </c>
      <c r="Y383" s="858">
        <v>34</v>
      </c>
      <c r="Z383" s="853">
        <f t="shared" si="293"/>
      </c>
      <c r="AA383" s="860">
        <v>53516</v>
      </c>
      <c r="AB383" s="860">
        <v>1143</v>
      </c>
      <c r="AC383" s="860">
        <v>198</v>
      </c>
      <c r="AD383" s="860">
        <v>1315</v>
      </c>
      <c r="AE383" s="860">
        <v>80</v>
      </c>
      <c r="AF383" s="860">
        <v>7</v>
      </c>
      <c r="AG383" s="860">
        <v>1</v>
      </c>
      <c r="AH383" s="860">
        <v>67</v>
      </c>
      <c r="AI383" s="853">
        <f t="shared" si="108"/>
      </c>
      <c r="AJ383" s="853">
        <f t="shared" si="46"/>
      </c>
      <c r="AK383" s="861" t="s">
        <v>524</v>
      </c>
      <c r="AL383" s="861" t="s">
        <v>565</v>
      </c>
      <c r="AM383" s="862">
        <v>39</v>
      </c>
    </row>
    <row r="384">
      <c r="A384" s="845"/>
      <c r="B384" s="893" t="s">
        <v>528</v>
      </c>
      <c r="C384" s="875" t="s">
        <v>531</v>
      </c>
      <c r="D384" s="864">
        <f t="shared" si="837"/>
      </c>
      <c r="E384" s="894">
        <v>1453.23</v>
      </c>
      <c r="F384" s="894">
        <v>1812.78</v>
      </c>
      <c r="G384" s="850">
        <v>3</v>
      </c>
      <c r="H384" s="880">
        <v>8211.070000000002</v>
      </c>
      <c r="I384" s="850">
        <v>0</v>
      </c>
      <c r="J384" s="880">
        <v>0</v>
      </c>
      <c r="K384" s="850">
        <f t="shared" si="502"/>
      </c>
      <c r="L384" s="880">
        <f t="shared" si="654"/>
      </c>
      <c r="M384" s="853">
        <f t="shared" si="386"/>
      </c>
      <c r="N384" s="854">
        <v>3</v>
      </c>
      <c r="O384" s="853">
        <f t="shared" si="324"/>
      </c>
      <c r="P384" s="853">
        <f t="shared" si="195"/>
      </c>
      <c r="Q384" s="853">
        <f t="shared" si="77"/>
      </c>
      <c r="R384" s="853">
        <f t="shared" si="14"/>
      </c>
      <c r="S384" s="855">
        <f t="shared" si="997"/>
      </c>
      <c r="T384" s="855">
        <f t="shared" si="935"/>
      </c>
      <c r="U384" s="855">
        <f t="shared" si="752"/>
      </c>
      <c r="V384" s="855">
        <f t="shared" si="417"/>
      </c>
      <c r="W384" s="856">
        <f t="shared" si="355"/>
      </c>
      <c r="X384" s="857">
        <v>0.0138</v>
      </c>
      <c r="Y384" s="858">
        <v>36</v>
      </c>
      <c r="Z384" s="853">
        <f t="shared" si="293"/>
      </c>
      <c r="AA384" s="860">
        <v>42130</v>
      </c>
      <c r="AB384" s="860">
        <v>984</v>
      </c>
      <c r="AC384" s="860">
        <v>140</v>
      </c>
      <c r="AD384" s="860">
        <v>1136</v>
      </c>
      <c r="AE384" s="860">
        <v>73</v>
      </c>
      <c r="AF384" s="860">
        <v>9</v>
      </c>
      <c r="AG384" s="860">
        <v>0</v>
      </c>
      <c r="AH384" s="860">
        <v>38</v>
      </c>
      <c r="AI384" s="853">
        <f t="shared" si="108"/>
      </c>
      <c r="AJ384" s="853">
        <f t="shared" si="46"/>
      </c>
      <c r="AK384" s="861" t="s">
        <v>524</v>
      </c>
      <c r="AL384" s="861" t="s">
        <v>565</v>
      </c>
      <c r="AM384" s="862">
        <v>40</v>
      </c>
    </row>
    <row r="385">
      <c r="A385" s="845"/>
      <c r="B385" s="893" t="s">
        <v>528</v>
      </c>
      <c r="C385" s="875" t="s">
        <v>532</v>
      </c>
      <c r="D385" s="864">
        <f t="shared" si="837"/>
      </c>
      <c r="E385" s="894">
        <v>1263.41</v>
      </c>
      <c r="F385" s="894">
        <v>2183.83</v>
      </c>
      <c r="G385" s="851">
        <v>4</v>
      </c>
      <c r="H385" s="880">
        <v>11029.900000000003</v>
      </c>
      <c r="I385" s="850">
        <v>0</v>
      </c>
      <c r="J385" s="880">
        <v>0</v>
      </c>
      <c r="K385" s="850">
        <f t="shared" si="502"/>
      </c>
      <c r="L385" s="880">
        <f t="shared" si="654"/>
      </c>
      <c r="M385" s="853">
        <f t="shared" si="386"/>
      </c>
      <c r="N385" s="854">
        <v>4</v>
      </c>
      <c r="O385" s="853">
        <f t="shared" si="324"/>
      </c>
      <c r="P385" s="853">
        <f t="shared" si="195"/>
      </c>
      <c r="Q385" s="853">
        <f t="shared" si="77"/>
      </c>
      <c r="R385" s="853">
        <f t="shared" si="14"/>
      </c>
      <c r="S385" s="855">
        <f t="shared" si="997"/>
      </c>
      <c r="T385" s="855">
        <f t="shared" si="935"/>
      </c>
      <c r="U385" s="855">
        <f t="shared" si="752"/>
      </c>
      <c r="V385" s="855">
        <f t="shared" si="417"/>
      </c>
      <c r="W385" s="856">
        <f t="shared" si="355"/>
      </c>
      <c r="X385" s="857">
        <v>0.0145</v>
      </c>
      <c r="Y385" s="858">
        <v>40</v>
      </c>
      <c r="Z385" s="853">
        <f t="shared" si="293"/>
      </c>
      <c r="AA385" s="860">
        <v>40571</v>
      </c>
      <c r="AB385" s="860">
        <v>515</v>
      </c>
      <c r="AC385" s="860">
        <v>162</v>
      </c>
      <c r="AD385" s="860">
        <v>515</v>
      </c>
      <c r="AE385" s="860">
        <v>67</v>
      </c>
      <c r="AF385" s="860">
        <v>5</v>
      </c>
      <c r="AG385" s="860">
        <v>1</v>
      </c>
      <c r="AH385" s="860">
        <v>46</v>
      </c>
      <c r="AI385" s="853">
        <f t="shared" si="108"/>
      </c>
      <c r="AJ385" s="853">
        <f t="shared" si="46"/>
      </c>
      <c r="AK385" s="861" t="s">
        <v>524</v>
      </c>
      <c r="AL385" s="861" t="s">
        <v>565</v>
      </c>
      <c r="AM385" s="862">
        <v>33</v>
      </c>
    </row>
    <row r="386">
      <c r="A386" s="845"/>
      <c r="B386" s="893" t="s">
        <v>528</v>
      </c>
      <c r="C386" s="875" t="s">
        <v>533</v>
      </c>
      <c r="D386" s="864">
        <f t="shared" si="837"/>
      </c>
      <c r="E386" s="894">
        <v>1100.94</v>
      </c>
      <c r="F386" s="894">
        <v>1990.75</v>
      </c>
      <c r="G386" s="851">
        <v>4</v>
      </c>
      <c r="H386" s="880">
        <v>10199.48</v>
      </c>
      <c r="I386" s="850">
        <v>0</v>
      </c>
      <c r="J386" s="880">
        <v>0</v>
      </c>
      <c r="K386" s="850">
        <f t="shared" si="502"/>
      </c>
      <c r="L386" s="880">
        <f t="shared" si="654"/>
      </c>
      <c r="M386" s="853">
        <f t="shared" si="386"/>
      </c>
      <c r="N386" s="854">
        <v>4</v>
      </c>
      <c r="O386" s="853">
        <f t="shared" si="324"/>
      </c>
      <c r="P386" s="853">
        <f t="shared" si="195"/>
      </c>
      <c r="Q386" s="853">
        <f t="shared" si="77"/>
      </c>
      <c r="R386" s="853">
        <f t="shared" si="14"/>
      </c>
      <c r="S386" s="855">
        <f t="shared" si="997"/>
      </c>
      <c r="T386" s="855">
        <f t="shared" si="935"/>
      </c>
      <c r="U386" s="855">
        <f t="shared" si="752"/>
      </c>
      <c r="V386" s="855">
        <f t="shared" si="417"/>
      </c>
      <c r="W386" s="856">
        <f t="shared" si="355"/>
      </c>
      <c r="X386" s="857">
        <v>0.0182</v>
      </c>
      <c r="Y386" s="858">
        <v>44</v>
      </c>
      <c r="Z386" s="853">
        <f t="shared" si="293"/>
      </c>
      <c r="AA386" s="860">
        <v>33296</v>
      </c>
      <c r="AB386" s="860">
        <v>399</v>
      </c>
      <c r="AC386" s="860">
        <v>137</v>
      </c>
      <c r="AD386" s="860">
        <v>394</v>
      </c>
      <c r="AE386" s="860">
        <v>72</v>
      </c>
      <c r="AF386" s="860">
        <v>7</v>
      </c>
      <c r="AG386" s="860">
        <v>0</v>
      </c>
      <c r="AH386" s="860">
        <v>39</v>
      </c>
      <c r="AI386" s="853">
        <f t="shared" si="108"/>
      </c>
      <c r="AJ386" s="853">
        <f t="shared" si="46"/>
      </c>
      <c r="AK386" s="861" t="s">
        <v>524</v>
      </c>
      <c r="AL386" s="861" t="s">
        <v>565</v>
      </c>
      <c r="AM386" s="862">
        <v>104</v>
      </c>
    </row>
    <row r="387">
      <c r="A387" s="845"/>
      <c r="B387" s="893" t="s">
        <v>528</v>
      </c>
      <c r="C387" s="875" t="s">
        <v>535</v>
      </c>
      <c r="D387" s="864">
        <f t="shared" si="837"/>
      </c>
      <c r="E387" s="896">
        <v>1015.99</v>
      </c>
      <c r="F387" s="894">
        <v>1965.91</v>
      </c>
      <c r="G387" s="850">
        <v>7</v>
      </c>
      <c r="H387" s="880">
        <v>17290.850000000006</v>
      </c>
      <c r="I387" s="850">
        <v>0</v>
      </c>
      <c r="J387" s="880">
        <v>0</v>
      </c>
      <c r="K387" s="850">
        <f t="shared" si="502"/>
      </c>
      <c r="L387" s="880">
        <f t="shared" si="654"/>
      </c>
      <c r="M387" s="853">
        <f t="shared" si="386"/>
      </c>
      <c r="N387" s="854">
        <v>5</v>
      </c>
      <c r="O387" s="853">
        <f t="shared" si="324"/>
      </c>
      <c r="P387" s="853">
        <f t="shared" si="195"/>
      </c>
      <c r="Q387" s="853">
        <f t="shared" si="77"/>
      </c>
      <c r="R387" s="853">
        <f t="shared" si="14"/>
      </c>
      <c r="S387" s="855">
        <f t="shared" si="997"/>
      </c>
      <c r="T387" s="855">
        <f t="shared" si="935"/>
      </c>
      <c r="U387" s="855">
        <f t="shared" si="752"/>
      </c>
      <c r="V387" s="855">
        <f t="shared" si="417"/>
      </c>
      <c r="W387" s="856">
        <f t="shared" si="355"/>
      </c>
      <c r="X387" s="857">
        <v>0.018</v>
      </c>
      <c r="Y387" s="858">
        <v>48</v>
      </c>
      <c r="Z387" s="853">
        <f t="shared" si="293"/>
      </c>
      <c r="AA387" s="860">
        <v>32085</v>
      </c>
      <c r="AB387" s="860">
        <v>464</v>
      </c>
      <c r="AC387" s="860">
        <v>129</v>
      </c>
      <c r="AD387" s="860">
        <v>464</v>
      </c>
      <c r="AE387" s="860">
        <v>84</v>
      </c>
      <c r="AF387" s="860">
        <v>9</v>
      </c>
      <c r="AG387" s="860">
        <v>2</v>
      </c>
      <c r="AH387" s="860">
        <v>23</v>
      </c>
      <c r="AI387" s="853">
        <f t="shared" si="108"/>
      </c>
      <c r="AJ387" s="853">
        <f t="shared" si="46"/>
      </c>
      <c r="AK387" s="861" t="s">
        <v>524</v>
      </c>
      <c r="AL387" s="861" t="s">
        <v>565</v>
      </c>
      <c r="AM387" s="858">
        <v>76</v>
      </c>
    </row>
    <row r="388">
      <c r="A388" s="845"/>
      <c r="B388" s="866" t="s">
        <v>527</v>
      </c>
      <c r="C388" s="866"/>
      <c r="D388" s="867">
        <f>SUM(D383:D387)</f>
      </c>
      <c r="E388" s="897">
        <f>SUM(E383:E387)</f>
      </c>
      <c r="F388" s="897">
        <f>SUM(F383:F387)</f>
      </c>
      <c r="G388" s="889">
        <f>SUM(G383:G387)</f>
      </c>
      <c r="H388" s="890">
        <f>SUM(H383:H387)</f>
      </c>
      <c r="I388" s="889">
        <f>SUM(I383:I387)</f>
      </c>
      <c r="J388" s="890">
        <f>SUM(J383:J387)</f>
      </c>
      <c r="K388" s="891">
        <f>SUM(K383:K387)</f>
      </c>
      <c r="L388" s="897">
        <f>SUM(L383:L387)</f>
      </c>
      <c r="M388" s="868">
        <f t="shared" si="386"/>
      </c>
      <c r="N388" s="889">
        <f>SUM(N383:N387)</f>
      </c>
      <c r="O388" s="868">
        <f t="shared" si="324"/>
      </c>
      <c r="P388" s="868">
        <f>D388/N388</f>
      </c>
      <c r="Q388" s="868">
        <f t="shared" si="77"/>
      </c>
      <c r="R388" s="868">
        <f t="shared" si="14"/>
      </c>
      <c r="S388" s="869">
        <f t="shared" si="997"/>
      </c>
      <c r="T388" s="869">
        <f t="shared" si="935"/>
      </c>
      <c r="U388" s="869">
        <f t="shared" si="752"/>
      </c>
      <c r="V388" s="869">
        <f t="shared" si="417"/>
      </c>
      <c r="W388" s="870">
        <f t="shared" si="355"/>
      </c>
      <c r="X388" s="869">
        <f>AVERAGE(X383:X387)</f>
      </c>
      <c r="Y388" s="871">
        <f>AVERAGE(Y383:Y387)</f>
      </c>
      <c r="Z388" s="871">
        <f t="shared" si="293"/>
      </c>
      <c r="AA388" s="872">
        <f>SUM(AA383:AA387)</f>
      </c>
      <c r="AB388" s="872">
        <f>SUM(AB383:AB387)</f>
      </c>
      <c r="AC388" s="872">
        <f>SUM(AC383:AC387)</f>
      </c>
      <c r="AD388" s="872">
        <f>SUM(AD383:AD387)</f>
      </c>
      <c r="AE388" s="872">
        <f>SUM(AE383:AE387)</f>
      </c>
      <c r="AF388" s="872">
        <f>SUM(AF383:AF387)</f>
      </c>
      <c r="AG388" s="872">
        <f>SUM(AG383:AG387)</f>
      </c>
      <c r="AH388" s="872">
        <f>SUM(AH383:AH387)</f>
      </c>
      <c r="AI388" s="868">
        <f t="shared" si="108"/>
      </c>
      <c r="AJ388" s="873">
        <f t="shared" si="46"/>
      </c>
      <c r="AK388" s="874"/>
      <c r="AL388" s="874"/>
      <c r="AM388" s="870">
        <f>SUM(AM383:AM387)</f>
      </c>
    </row>
    <row r="389">
      <c r="A389" s="845"/>
      <c r="B389" s="893" t="s">
        <v>569</v>
      </c>
      <c r="C389" s="875" t="s">
        <v>536</v>
      </c>
      <c r="D389" s="864">
        <f t="shared" ref="D389:D393" si="838">E389+F389</f>
      </c>
      <c r="E389" s="894">
        <v>1269.05</v>
      </c>
      <c r="F389" s="894">
        <v>1492.63</v>
      </c>
      <c r="G389" s="850">
        <v>2</v>
      </c>
      <c r="H389" s="880">
        <v>3989.699999999997</v>
      </c>
      <c r="I389" s="850">
        <v>0</v>
      </c>
      <c r="J389" s="880">
        <v>0</v>
      </c>
      <c r="K389" s="850">
        <f t="shared" ref="K389:K393" si="503">G389+I389</f>
      </c>
      <c r="L389" s="880">
        <f t="shared" ref="L389:L393" si="655">H389+J389</f>
      </c>
      <c r="M389" s="853">
        <f t="shared" si="386"/>
      </c>
      <c r="N389" s="854">
        <v>2</v>
      </c>
      <c r="O389" s="853">
        <f t="shared" si="324"/>
      </c>
      <c r="P389" s="853">
        <f t="shared" ref="P389:P393" si="196">D389/K389</f>
      </c>
      <c r="Q389" s="853">
        <f t="shared" si="77"/>
      </c>
      <c r="R389" s="853">
        <f t="shared" si="14"/>
      </c>
      <c r="S389" s="855">
        <f t="shared" si="997"/>
      </c>
      <c r="T389" s="855">
        <f t="shared" si="935"/>
      </c>
      <c r="U389" s="855">
        <f t="shared" si="752"/>
      </c>
      <c r="V389" s="855">
        <f t="shared" si="417"/>
      </c>
      <c r="W389" s="856">
        <f t="shared" si="355"/>
      </c>
      <c r="X389" s="857">
        <v>0.0097</v>
      </c>
      <c r="Y389" s="858">
        <v>47</v>
      </c>
      <c r="Z389" s="853">
        <f t="shared" si="293"/>
      </c>
      <c r="AA389" s="860">
        <v>35197</v>
      </c>
      <c r="AB389" s="860">
        <v>523</v>
      </c>
      <c r="AC389" s="860">
        <v>103</v>
      </c>
      <c r="AD389" s="860">
        <v>546</v>
      </c>
      <c r="AE389" s="860">
        <v>33</v>
      </c>
      <c r="AF389" s="860">
        <v>6</v>
      </c>
      <c r="AG389" s="860">
        <v>2</v>
      </c>
      <c r="AH389" s="860">
        <v>23</v>
      </c>
      <c r="AI389" s="853">
        <f t="shared" si="108"/>
      </c>
      <c r="AJ389" s="853">
        <f t="shared" si="46"/>
      </c>
      <c r="AK389" s="861" t="s">
        <v>524</v>
      </c>
      <c r="AL389" s="861" t="s">
        <v>565</v>
      </c>
      <c r="AM389" s="862">
        <v>55</v>
      </c>
    </row>
    <row r="390">
      <c r="A390" s="845"/>
      <c r="B390" s="893" t="s">
        <v>569</v>
      </c>
      <c r="C390" s="875" t="s">
        <v>537</v>
      </c>
      <c r="D390" s="864">
        <f t="shared" si="838"/>
      </c>
      <c r="E390" s="894">
        <v>1533.18</v>
      </c>
      <c r="F390" s="894">
        <v>1893.8</v>
      </c>
      <c r="G390" s="850">
        <v>2</v>
      </c>
      <c r="H390" s="880">
        <v>3989.7000000000044</v>
      </c>
      <c r="I390" s="850">
        <v>1</v>
      </c>
      <c r="J390" s="880">
        <v>3989.7</v>
      </c>
      <c r="K390" s="850">
        <f t="shared" si="503"/>
      </c>
      <c r="L390" s="880">
        <f t="shared" si="655"/>
      </c>
      <c r="M390" s="853">
        <f t="shared" si="386"/>
      </c>
      <c r="N390" s="854">
        <v>1</v>
      </c>
      <c r="O390" s="853">
        <f t="shared" si="324"/>
      </c>
      <c r="P390" s="853">
        <f t="shared" si="196"/>
      </c>
      <c r="Q390" s="853">
        <f t="shared" si="77"/>
      </c>
      <c r="R390" s="853">
        <f t="shared" si="14"/>
      </c>
      <c r="S390" s="855">
        <f t="shared" si="997"/>
      </c>
      <c r="T390" s="855">
        <f t="shared" si="935"/>
      </c>
      <c r="U390" s="855">
        <f t="shared" si="752"/>
      </c>
      <c r="V390" s="855">
        <f t="shared" si="417"/>
      </c>
      <c r="W390" s="856">
        <f t="shared" si="355"/>
      </c>
      <c r="X390" s="857">
        <v>0.0083</v>
      </c>
      <c r="Y390" s="858">
        <v>46</v>
      </c>
      <c r="Z390" s="853">
        <f t="shared" si="293"/>
      </c>
      <c r="AA390" s="860">
        <v>42980</v>
      </c>
      <c r="AB390" s="860">
        <v>860</v>
      </c>
      <c r="AC390" s="860">
        <v>104</v>
      </c>
      <c r="AD390" s="860">
        <v>884</v>
      </c>
      <c r="AE390" s="860">
        <v>39</v>
      </c>
      <c r="AF390" s="860">
        <v>5</v>
      </c>
      <c r="AG390" s="860">
        <v>2</v>
      </c>
      <c r="AH390" s="860">
        <v>37</v>
      </c>
      <c r="AI390" s="853">
        <f t="shared" si="108"/>
      </c>
      <c r="AJ390" s="853">
        <f t="shared" si="46"/>
      </c>
      <c r="AK390" s="861" t="s">
        <v>524</v>
      </c>
      <c r="AL390" s="861" t="s">
        <v>565</v>
      </c>
      <c r="AM390" s="862">
        <v>30</v>
      </c>
    </row>
    <row r="391">
      <c r="A391" s="845"/>
      <c r="B391" s="893" t="s">
        <v>569</v>
      </c>
      <c r="C391" s="875" t="s">
        <v>538</v>
      </c>
      <c r="D391" s="864">
        <f t="shared" si="838"/>
      </c>
      <c r="E391" s="894">
        <v>1168.86</v>
      </c>
      <c r="F391" s="894">
        <v>2389.48</v>
      </c>
      <c r="G391" s="851">
        <v>2</v>
      </c>
      <c r="H391" s="880">
        <v>5102.959999999999</v>
      </c>
      <c r="I391" s="850">
        <v>0</v>
      </c>
      <c r="J391" s="880">
        <v>0</v>
      </c>
      <c r="K391" s="850">
        <f t="shared" si="503"/>
      </c>
      <c r="L391" s="880">
        <f t="shared" si="655"/>
      </c>
      <c r="M391" s="853">
        <f t="shared" si="386"/>
      </c>
      <c r="N391" s="854">
        <v>1</v>
      </c>
      <c r="O391" s="853">
        <f t="shared" si="324"/>
      </c>
      <c r="P391" s="853">
        <f t="shared" si="196"/>
      </c>
      <c r="Q391" s="853">
        <f t="shared" si="77"/>
      </c>
      <c r="R391" s="853">
        <f t="shared" si="14"/>
      </c>
      <c r="S391" s="855">
        <f t="shared" si="997"/>
      </c>
      <c r="T391" s="855">
        <f t="shared" si="935"/>
      </c>
      <c r="U391" s="855">
        <f t="shared" si="752"/>
      </c>
      <c r="V391" s="855">
        <f t="shared" si="417"/>
      </c>
      <c r="W391" s="856">
        <f t="shared" si="355"/>
      </c>
      <c r="X391" s="857">
        <v>0.019</v>
      </c>
      <c r="Y391" s="858">
        <v>46</v>
      </c>
      <c r="Z391" s="853">
        <f t="shared" si="293"/>
      </c>
      <c r="AA391" s="860">
        <v>45986</v>
      </c>
      <c r="AB391" s="860">
        <v>644</v>
      </c>
      <c r="AC391" s="860">
        <v>149</v>
      </c>
      <c r="AD391" s="860">
        <v>663</v>
      </c>
      <c r="AE391" s="860">
        <v>67</v>
      </c>
      <c r="AF391" s="860">
        <v>9</v>
      </c>
      <c r="AG391" s="860">
        <v>4</v>
      </c>
      <c r="AH391" s="860">
        <v>56</v>
      </c>
      <c r="AI391" s="853">
        <f t="shared" si="108"/>
      </c>
      <c r="AJ391" s="853">
        <f t="shared" si="46"/>
      </c>
      <c r="AK391" s="861" t="s">
        <v>524</v>
      </c>
      <c r="AL391" s="861" t="s">
        <v>565</v>
      </c>
      <c r="AM391" s="862">
        <v>33</v>
      </c>
    </row>
    <row r="392">
      <c r="A392" s="845"/>
      <c r="B392" s="893" t="s">
        <v>569</v>
      </c>
      <c r="C392" s="875" t="s">
        <v>541</v>
      </c>
      <c r="D392" s="864">
        <f t="shared" si="838"/>
      </c>
      <c r="E392" s="894">
        <v>812.23</v>
      </c>
      <c r="F392" s="894">
        <v>441.56</v>
      </c>
      <c r="G392" s="851">
        <v>2</v>
      </c>
      <c r="H392" s="880">
        <v>5656.370000000003</v>
      </c>
      <c r="I392" s="850">
        <v>0</v>
      </c>
      <c r="J392" s="880">
        <v>0</v>
      </c>
      <c r="K392" s="850">
        <f t="shared" si="503"/>
      </c>
      <c r="L392" s="880">
        <f t="shared" si="655"/>
      </c>
      <c r="M392" s="853">
        <f t="shared" si="386"/>
      </c>
      <c r="N392" s="854">
        <v>2</v>
      </c>
      <c r="O392" s="853">
        <f t="shared" si="324"/>
      </c>
      <c r="P392" s="853">
        <f t="shared" si="196"/>
      </c>
      <c r="Q392" s="853">
        <f t="shared" si="77"/>
      </c>
      <c r="R392" s="853">
        <f t="shared" si="14"/>
      </c>
      <c r="S392" s="855">
        <f t="shared" si="997"/>
      </c>
      <c r="T392" s="855">
        <f t="shared" si="935"/>
      </c>
      <c r="U392" s="855">
        <f t="shared" si="752"/>
      </c>
      <c r="V392" s="855">
        <f t="shared" si="417"/>
      </c>
      <c r="W392" s="856">
        <f t="shared" si="355"/>
      </c>
      <c r="X392" s="857">
        <v>0.0082</v>
      </c>
      <c r="Y392" s="858">
        <v>46</v>
      </c>
      <c r="Z392" s="853">
        <f t="shared" si="293"/>
      </c>
      <c r="AA392" s="860">
        <v>14188</v>
      </c>
      <c r="AB392" s="860">
        <v>208</v>
      </c>
      <c r="AC392" s="860">
        <v>44</v>
      </c>
      <c r="AD392" s="860">
        <v>207</v>
      </c>
      <c r="AE392" s="860">
        <v>39</v>
      </c>
      <c r="AF392" s="860">
        <v>2</v>
      </c>
      <c r="AG392" s="860">
        <v>0</v>
      </c>
      <c r="AH392" s="860">
        <v>14</v>
      </c>
      <c r="AI392" s="853">
        <f t="shared" si="108"/>
      </c>
      <c r="AJ392" s="853">
        <f t="shared" si="46"/>
      </c>
      <c r="AK392" s="861" t="s">
        <v>524</v>
      </c>
      <c r="AL392" s="861" t="s">
        <v>565</v>
      </c>
      <c r="AM392" s="862">
        <v>9</v>
      </c>
    </row>
    <row r="393">
      <c r="A393" s="845"/>
      <c r="B393" s="893" t="s">
        <v>569</v>
      </c>
      <c r="C393" s="875" t="s">
        <v>542</v>
      </c>
      <c r="D393" s="864">
        <f t="shared" si="838"/>
      </c>
      <c r="E393" s="894">
        <v>1371.71</v>
      </c>
      <c r="F393" s="894">
        <v>1560.01</v>
      </c>
      <c r="G393" s="850">
        <v>4</v>
      </c>
      <c r="H393" s="880">
        <v>8616.009999999995</v>
      </c>
      <c r="I393" s="850">
        <v>0</v>
      </c>
      <c r="J393" s="880">
        <v>0</v>
      </c>
      <c r="K393" s="850">
        <f t="shared" si="503"/>
      </c>
      <c r="L393" s="880">
        <f t="shared" si="655"/>
      </c>
      <c r="M393" s="853">
        <f t="shared" si="386"/>
      </c>
      <c r="N393" s="854">
        <v>4</v>
      </c>
      <c r="O393" s="853">
        <f t="shared" si="324"/>
      </c>
      <c r="P393" s="853">
        <f t="shared" si="196"/>
      </c>
      <c r="Q393" s="853">
        <f t="shared" si="77"/>
      </c>
      <c r="R393" s="853">
        <f t="shared" si="14"/>
      </c>
      <c r="S393" s="855">
        <f t="shared" si="997"/>
      </c>
      <c r="T393" s="855">
        <f t="shared" si="935"/>
      </c>
      <c r="U393" s="855">
        <f t="shared" si="752"/>
      </c>
      <c r="V393" s="855">
        <f t="shared" si="417"/>
      </c>
      <c r="W393" s="856">
        <f t="shared" si="355"/>
      </c>
      <c r="X393" s="857">
        <v>0.0144</v>
      </c>
      <c r="Y393" s="858">
        <v>43</v>
      </c>
      <c r="Z393" s="853">
        <f t="shared" si="293"/>
      </c>
      <c r="AA393" s="860">
        <v>27873</v>
      </c>
      <c r="AB393" s="860">
        <v>478</v>
      </c>
      <c r="AC393" s="860">
        <v>101</v>
      </c>
      <c r="AD393" s="860">
        <v>509</v>
      </c>
      <c r="AE393" s="860">
        <v>59</v>
      </c>
      <c r="AF393" s="860">
        <v>5</v>
      </c>
      <c r="AG393" s="860">
        <v>1</v>
      </c>
      <c r="AH393" s="860">
        <v>17</v>
      </c>
      <c r="AI393" s="853">
        <f t="shared" si="108"/>
      </c>
      <c r="AJ393" s="853">
        <f t="shared" si="46"/>
      </c>
      <c r="AK393" s="861" t="s">
        <v>524</v>
      </c>
      <c r="AL393" s="861" t="s">
        <v>565</v>
      </c>
      <c r="AM393" s="862">
        <v>21</v>
      </c>
    </row>
    <row r="394">
      <c r="A394" s="845"/>
      <c r="B394" s="866" t="s">
        <v>527</v>
      </c>
      <c r="C394" s="866"/>
      <c r="D394" s="867">
        <f>SUM(D389:D393)</f>
      </c>
      <c r="E394" s="867">
        <f>SUM(E389:E393)</f>
      </c>
      <c r="F394" s="867">
        <f>SUM(F389:F393)</f>
      </c>
      <c r="G394" s="889">
        <f>SUM(G389:G393)</f>
      </c>
      <c r="H394" s="890">
        <f>SUM(H389:H393)</f>
      </c>
      <c r="I394" s="889">
        <f>SUM(I389:I393)</f>
      </c>
      <c r="J394" s="890">
        <f>SUM(J389:J393)</f>
      </c>
      <c r="K394" s="912">
        <f>SUM(K389:K393)</f>
      </c>
      <c r="L394" s="867">
        <f>SUM(L389:L393)</f>
      </c>
      <c r="M394" s="868">
        <f t="shared" si="386"/>
      </c>
      <c r="N394" s="889">
        <f>SUM(N389:N393)</f>
      </c>
      <c r="O394" s="868">
        <f t="shared" si="324"/>
      </c>
      <c r="P394" s="868">
        <f>D394/N394</f>
      </c>
      <c r="Q394" s="868">
        <f t="shared" si="77"/>
      </c>
      <c r="R394" s="868">
        <f t="shared" si="14"/>
      </c>
      <c r="S394" s="869">
        <f t="shared" si="997"/>
      </c>
      <c r="T394" s="869">
        <f t="shared" si="935"/>
      </c>
      <c r="U394" s="869">
        <f t="shared" si="752"/>
      </c>
      <c r="V394" s="869">
        <f t="shared" si="417"/>
      </c>
      <c r="W394" s="870">
        <f t="shared" si="355"/>
      </c>
      <c r="X394" s="869">
        <f>AVERAGE(X389:X393)</f>
      </c>
      <c r="Y394" s="871">
        <f>AVERAGE(Y389:Y393)</f>
      </c>
      <c r="Z394" s="871">
        <f t="shared" si="293"/>
      </c>
      <c r="AA394" s="872">
        <f>SUM(AA389:AA393)</f>
      </c>
      <c r="AB394" s="872">
        <f>SUM(AB389:AB393)</f>
      </c>
      <c r="AC394" s="872">
        <f>SUM(AC389:AC393)</f>
      </c>
      <c r="AD394" s="872">
        <f>SUM(AD389:AD393)</f>
      </c>
      <c r="AE394" s="872">
        <f>SUM(AE389:AE393)</f>
      </c>
      <c r="AF394" s="872">
        <f>SUM(AF389:AF393)</f>
      </c>
      <c r="AG394" s="872">
        <f>SUM(AG389:AG393)</f>
      </c>
      <c r="AH394" s="872">
        <f>SUM(AH389:AH393)</f>
      </c>
      <c r="AI394" s="868">
        <f t="shared" si="108"/>
      </c>
      <c r="AJ394" s="873">
        <f t="shared" si="46"/>
      </c>
      <c r="AK394" s="874"/>
      <c r="AL394" s="874"/>
      <c r="AM394" s="872">
        <f>SUM(AM389:AM393)</f>
      </c>
    </row>
    <row r="395">
      <c r="A395" s="845"/>
      <c r="B395" s="893" t="s">
        <v>522</v>
      </c>
      <c r="C395" s="875" t="s">
        <v>544</v>
      </c>
      <c r="D395" s="864">
        <f t="shared" ref="D395:D399" si="839">E395+F395</f>
      </c>
      <c r="E395" s="894">
        <v>911.61</v>
      </c>
      <c r="F395" s="894">
        <v>1759.46</v>
      </c>
      <c r="G395" s="850">
        <v>2</v>
      </c>
      <c r="H395" s="880">
        <v>3983.270000000004</v>
      </c>
      <c r="I395" s="850">
        <v>1</v>
      </c>
      <c r="J395" s="880">
        <v>5096.520000000001</v>
      </c>
      <c r="K395" s="850">
        <f t="shared" ref="K395:K399" si="504">G395+I395</f>
      </c>
      <c r="L395" s="880">
        <f t="shared" ref="L395:L399" si="656">H395+J395</f>
      </c>
      <c r="M395" s="853">
        <f t="shared" si="386"/>
      </c>
      <c r="N395" s="854">
        <v>2</v>
      </c>
      <c r="O395" s="853">
        <f t="shared" si="324"/>
      </c>
      <c r="P395" s="853">
        <f t="shared" ref="P395:P399" si="197">D395/K395</f>
      </c>
      <c r="Q395" s="853">
        <f t="shared" si="77"/>
      </c>
      <c r="R395" s="853">
        <f t="shared" si="14"/>
      </c>
      <c r="S395" s="855">
        <f t="shared" si="997"/>
      </c>
      <c r="T395" s="855">
        <f t="shared" si="935"/>
      </c>
      <c r="U395" s="855">
        <f t="shared" si="752"/>
      </c>
      <c r="V395" s="855">
        <f t="shared" si="417"/>
      </c>
      <c r="W395" s="856">
        <f t="shared" si="355"/>
      </c>
      <c r="X395" s="857">
        <v>0.0153</v>
      </c>
      <c r="Y395" s="858">
        <v>48</v>
      </c>
      <c r="Z395" s="853">
        <f t="shared" si="293"/>
      </c>
      <c r="AA395" s="860">
        <v>31137</v>
      </c>
      <c r="AB395" s="860">
        <v>371</v>
      </c>
      <c r="AC395" s="860">
        <v>100</v>
      </c>
      <c r="AD395" s="860">
        <v>378</v>
      </c>
      <c r="AE395" s="860">
        <v>40</v>
      </c>
      <c r="AF395" s="860">
        <v>4</v>
      </c>
      <c r="AG395" s="860">
        <v>1</v>
      </c>
      <c r="AH395" s="860">
        <v>31</v>
      </c>
      <c r="AI395" s="853">
        <f t="shared" si="108"/>
      </c>
      <c r="AJ395" s="853">
        <f t="shared" si="46"/>
      </c>
      <c r="AK395" s="861" t="s">
        <v>545</v>
      </c>
      <c r="AL395" s="861" t="s">
        <v>525</v>
      </c>
      <c r="AM395" s="861">
        <v>21</v>
      </c>
    </row>
    <row r="396">
      <c r="A396" s="845"/>
      <c r="B396" s="893" t="s">
        <v>522</v>
      </c>
      <c r="C396" s="875" t="s">
        <v>546</v>
      </c>
      <c r="D396" s="864">
        <f t="shared" si="839"/>
      </c>
      <c r="E396" s="849">
        <v>961.12</v>
      </c>
      <c r="F396" s="849">
        <v>1801</v>
      </c>
      <c r="G396" s="850">
        <v>3</v>
      </c>
      <c r="H396" s="880">
        <v>7651.220000000001</v>
      </c>
      <c r="I396" s="850">
        <v>0</v>
      </c>
      <c r="J396" s="880">
        <v>0</v>
      </c>
      <c r="K396" s="850">
        <f t="shared" si="504"/>
      </c>
      <c r="L396" s="880">
        <f t="shared" si="656"/>
      </c>
      <c r="M396" s="853">
        <f t="shared" si="386"/>
      </c>
      <c r="N396" s="854">
        <v>3</v>
      </c>
      <c r="O396" s="853">
        <f t="shared" si="324"/>
      </c>
      <c r="P396" s="853">
        <f t="shared" si="197"/>
      </c>
      <c r="Q396" s="853">
        <f t="shared" si="77"/>
      </c>
      <c r="R396" s="853">
        <f t="shared" si="14"/>
      </c>
      <c r="S396" s="855">
        <f t="shared" si="997"/>
      </c>
      <c r="T396" s="855">
        <f t="shared" si="935"/>
      </c>
      <c r="U396" s="855">
        <f t="shared" si="752"/>
      </c>
      <c r="V396" s="855">
        <f t="shared" si="417"/>
      </c>
      <c r="W396" s="856">
        <f t="shared" si="355"/>
      </c>
      <c r="X396" s="857">
        <v>0.0128</v>
      </c>
      <c r="Y396" s="858">
        <v>54</v>
      </c>
      <c r="Z396" s="853">
        <f t="shared" si="293"/>
      </c>
      <c r="AA396" s="860">
        <v>31721</v>
      </c>
      <c r="AB396" s="860">
        <v>350</v>
      </c>
      <c r="AC396" s="860">
        <v>89</v>
      </c>
      <c r="AD396" s="860">
        <v>355</v>
      </c>
      <c r="AE396" s="860">
        <v>71</v>
      </c>
      <c r="AF396" s="860">
        <v>2</v>
      </c>
      <c r="AG396" s="860">
        <v>2</v>
      </c>
      <c r="AH396" s="860">
        <v>31</v>
      </c>
      <c r="AI396" s="853">
        <f t="shared" si="108"/>
      </c>
      <c r="AJ396" s="853">
        <f t="shared" si="46"/>
      </c>
      <c r="AK396" s="861" t="s">
        <v>545</v>
      </c>
      <c r="AL396" s="861" t="s">
        <v>525</v>
      </c>
      <c r="AM396" s="861">
        <v>27</v>
      </c>
    </row>
    <row r="397">
      <c r="A397" s="845"/>
      <c r="B397" s="893" t="s">
        <v>522</v>
      </c>
      <c r="C397" s="875" t="s">
        <v>547</v>
      </c>
      <c r="D397" s="864">
        <f t="shared" si="839"/>
      </c>
      <c r="E397" s="865">
        <v>956.25</v>
      </c>
      <c r="F397" s="849">
        <v>740.53</v>
      </c>
      <c r="G397" s="850">
        <v>1</v>
      </c>
      <c r="H397" s="880">
        <v>1435.0099999999948</v>
      </c>
      <c r="I397" s="850">
        <v>0</v>
      </c>
      <c r="J397" s="880">
        <v>0</v>
      </c>
      <c r="K397" s="850">
        <f t="shared" si="504"/>
      </c>
      <c r="L397" s="880">
        <f t="shared" si="656"/>
      </c>
      <c r="M397" s="853">
        <f t="shared" si="386"/>
      </c>
      <c r="N397" s="854">
        <v>1</v>
      </c>
      <c r="O397" s="853">
        <f t="shared" si="324"/>
      </c>
      <c r="P397" s="853">
        <f t="shared" si="197"/>
      </c>
      <c r="Q397" s="853">
        <f t="shared" si="77"/>
      </c>
      <c r="R397" s="853">
        <f t="shared" si="14"/>
      </c>
      <c r="S397" s="855">
        <f t="shared" si="997"/>
      </c>
      <c r="T397" s="855">
        <f t="shared" si="935"/>
      </c>
      <c r="U397" s="855">
        <f t="shared" si="752"/>
      </c>
      <c r="V397" s="855">
        <f t="shared" si="417"/>
      </c>
      <c r="W397" s="856">
        <f t="shared" si="355"/>
      </c>
      <c r="X397" s="857">
        <v>0.007</v>
      </c>
      <c r="Y397" s="858">
        <v>55</v>
      </c>
      <c r="Z397" s="853">
        <f t="shared" si="293"/>
      </c>
      <c r="AA397" s="860">
        <v>16505</v>
      </c>
      <c r="AB397" s="860">
        <v>221</v>
      </c>
      <c r="AC397" s="860">
        <v>41</v>
      </c>
      <c r="AD397" s="860">
        <v>214</v>
      </c>
      <c r="AE397" s="860">
        <v>36</v>
      </c>
      <c r="AF397" s="860">
        <v>0</v>
      </c>
      <c r="AG397" s="860">
        <v>0</v>
      </c>
      <c r="AH397" s="860">
        <v>6</v>
      </c>
      <c r="AI397" s="853">
        <f t="shared" si="108"/>
      </c>
      <c r="AJ397" s="853">
        <f t="shared" si="46"/>
      </c>
      <c r="AK397" s="861" t="s">
        <v>545</v>
      </c>
      <c r="AL397" s="861" t="s">
        <v>525</v>
      </c>
      <c r="AM397" s="861">
        <v>12</v>
      </c>
    </row>
    <row r="398">
      <c r="A398" s="845"/>
      <c r="B398" s="893" t="s">
        <v>522</v>
      </c>
      <c r="C398" s="875" t="s">
        <v>548</v>
      </c>
      <c r="D398" s="864">
        <f t="shared" si="839"/>
      </c>
      <c r="E398" s="865">
        <v>977.97</v>
      </c>
      <c r="F398" s="849">
        <v>1165.77</v>
      </c>
      <c r="G398" s="850">
        <v>2</v>
      </c>
      <c r="H398" s="880">
        <v>3989.699999999997</v>
      </c>
      <c r="I398" s="850">
        <v>0</v>
      </c>
      <c r="J398" s="880">
        <v>0</v>
      </c>
      <c r="K398" s="850">
        <f t="shared" si="504"/>
      </c>
      <c r="L398" s="880">
        <f t="shared" si="656"/>
      </c>
      <c r="M398" s="853">
        <f t="shared" si="386"/>
      </c>
      <c r="N398" s="854">
        <v>2</v>
      </c>
      <c r="O398" s="853">
        <f t="shared" si="324"/>
      </c>
      <c r="P398" s="853">
        <f t="shared" si="197"/>
      </c>
      <c r="Q398" s="853">
        <f t="shared" si="77"/>
      </c>
      <c r="R398" s="853">
        <f t="shared" si="14"/>
      </c>
      <c r="S398" s="855">
        <f t="shared" si="997"/>
      </c>
      <c r="T398" s="855">
        <f t="shared" si="935"/>
      </c>
      <c r="U398" s="855">
        <f t="shared" si="752"/>
      </c>
      <c r="V398" s="855">
        <f t="shared" si="417"/>
      </c>
      <c r="W398" s="856">
        <f t="shared" si="355"/>
      </c>
      <c r="X398" s="857">
        <v>0.0087</v>
      </c>
      <c r="Y398" s="858">
        <v>53</v>
      </c>
      <c r="Z398" s="853">
        <f t="shared" si="293"/>
      </c>
      <c r="AA398" s="860">
        <v>22242</v>
      </c>
      <c r="AB398" s="860">
        <v>345</v>
      </c>
      <c r="AC398" s="860">
        <v>56</v>
      </c>
      <c r="AD398" s="860">
        <v>348</v>
      </c>
      <c r="AE398" s="860">
        <v>57</v>
      </c>
      <c r="AF398" s="860">
        <v>5</v>
      </c>
      <c r="AG398" s="860">
        <v>2</v>
      </c>
      <c r="AH398" s="860">
        <v>28</v>
      </c>
      <c r="AI398" s="853">
        <f t="shared" si="108"/>
      </c>
      <c r="AJ398" s="853">
        <f t="shared" si="46"/>
      </c>
      <c r="AK398" s="861" t="s">
        <v>545</v>
      </c>
      <c r="AL398" s="861" t="s">
        <v>525</v>
      </c>
      <c r="AM398" s="861">
        <v>28</v>
      </c>
    </row>
    <row r="399">
      <c r="A399" s="845"/>
      <c r="B399" s="893" t="s">
        <v>522</v>
      </c>
      <c r="C399" s="875" t="s">
        <v>549</v>
      </c>
      <c r="D399" s="864">
        <f t="shared" si="839"/>
      </c>
      <c r="E399" s="849">
        <v>1293.32</v>
      </c>
      <c r="F399" s="955">
        <v>2013.7</v>
      </c>
      <c r="G399" s="850">
        <v>3</v>
      </c>
      <c r="H399" s="880">
        <v>7091.369999999995</v>
      </c>
      <c r="I399" s="850">
        <v>0</v>
      </c>
      <c r="J399" s="880">
        <v>0</v>
      </c>
      <c r="K399" s="850">
        <f t="shared" si="504"/>
      </c>
      <c r="L399" s="880">
        <f t="shared" si="656"/>
      </c>
      <c r="M399" s="853">
        <f t="shared" si="386"/>
      </c>
      <c r="N399" s="854">
        <v>3</v>
      </c>
      <c r="O399" s="853">
        <f t="shared" si="324"/>
      </c>
      <c r="P399" s="853">
        <f t="shared" si="197"/>
      </c>
      <c r="Q399" s="853">
        <f t="shared" si="77"/>
      </c>
      <c r="R399" s="853">
        <f t="shared" si="14"/>
      </c>
      <c r="S399" s="855">
        <f t="shared" si="997"/>
      </c>
      <c r="T399" s="855">
        <f t="shared" si="935"/>
      </c>
      <c r="U399" s="855">
        <f t="shared" si="752"/>
      </c>
      <c r="V399" s="855">
        <f t="shared" si="417"/>
      </c>
      <c r="W399" s="856">
        <f t="shared" si="355"/>
      </c>
      <c r="X399" s="857">
        <v>0.0134</v>
      </c>
      <c r="Y399" s="858">
        <v>45</v>
      </c>
      <c r="Z399" s="853">
        <f t="shared" si="293"/>
      </c>
      <c r="AA399" s="860">
        <v>25497</v>
      </c>
      <c r="AB399" s="860">
        <v>372</v>
      </c>
      <c r="AC399" s="860">
        <v>85</v>
      </c>
      <c r="AD399" s="860">
        <v>388</v>
      </c>
      <c r="AE399" s="860">
        <v>63</v>
      </c>
      <c r="AF399" s="860">
        <v>3</v>
      </c>
      <c r="AG399" s="860">
        <v>1</v>
      </c>
      <c r="AH399" s="860">
        <v>23</v>
      </c>
      <c r="AI399" s="853">
        <f t="shared" si="108"/>
      </c>
      <c r="AJ399" s="853">
        <f t="shared" si="46"/>
      </c>
      <c r="AK399" s="861" t="s">
        <v>545</v>
      </c>
      <c r="AL399" s="861" t="s">
        <v>525</v>
      </c>
      <c r="AM399" s="862">
        <v>27</v>
      </c>
    </row>
    <row r="400">
      <c r="A400" s="845"/>
      <c r="B400" s="866" t="s">
        <v>527</v>
      </c>
      <c r="C400" s="866"/>
      <c r="D400" s="867">
        <f>SUM(D395:D399)</f>
      </c>
      <c r="E400" s="867">
        <f>SUM(E395:E399)</f>
      </c>
      <c r="F400" s="867">
        <f>SUM(F395:F399)</f>
      </c>
      <c r="G400" s="889">
        <f>SUM(G395:G399)</f>
      </c>
      <c r="H400" s="890">
        <f>SUM(H395:H399)</f>
      </c>
      <c r="I400" s="889">
        <f>SUM(I395:I399)</f>
      </c>
      <c r="J400" s="890">
        <f>SUM(J395:J399)</f>
      </c>
      <c r="K400" s="912">
        <f>SUM(K395:K399)</f>
      </c>
      <c r="L400" s="867">
        <f>SUM(L395:L399)</f>
      </c>
      <c r="M400" s="868">
        <f t="shared" si="386"/>
      </c>
      <c r="N400" s="889">
        <f>SUM(N395:N399)</f>
      </c>
      <c r="O400" s="868">
        <f t="shared" si="324"/>
      </c>
      <c r="P400" s="868">
        <f>D400/N400</f>
      </c>
      <c r="Q400" s="868">
        <f t="shared" si="77"/>
      </c>
      <c r="R400" s="868">
        <f t="shared" si="14"/>
      </c>
      <c r="S400" s="869">
        <f t="shared" si="997"/>
      </c>
      <c r="T400" s="869">
        <f t="shared" si="935"/>
      </c>
      <c r="U400" s="869">
        <f t="shared" si="752"/>
      </c>
      <c r="V400" s="869">
        <f t="shared" si="417"/>
      </c>
      <c r="W400" s="870">
        <f t="shared" si="355"/>
      </c>
      <c r="X400" s="869">
        <f>AVERAGE(X395:X399)</f>
      </c>
      <c r="Y400" s="871">
        <f>AVERAGE(Y395:Y399)</f>
      </c>
      <c r="Z400" s="871">
        <f t="shared" si="293"/>
      </c>
      <c r="AA400" s="872">
        <f>SUM(AA395:AA399)</f>
      </c>
      <c r="AB400" s="872">
        <f>SUM(AB395:AB399)</f>
      </c>
      <c r="AC400" s="872">
        <f>SUM(AC395:AC399)</f>
      </c>
      <c r="AD400" s="872">
        <f>SUM(AD395:AD399)</f>
      </c>
      <c r="AE400" s="872">
        <f>SUM(AE395:AE399)</f>
      </c>
      <c r="AF400" s="872">
        <f>SUM(AF395:AF399)</f>
      </c>
      <c r="AG400" s="872">
        <f>SUM(AG395:AG399)</f>
      </c>
      <c r="AH400" s="872">
        <f>SUM(AH395:AH399)</f>
      </c>
      <c r="AI400" s="868">
        <f t="shared" si="108"/>
      </c>
      <c r="AJ400" s="873">
        <f t="shared" si="46"/>
      </c>
      <c r="AK400" s="874"/>
      <c r="AL400" s="874"/>
      <c r="AM400" s="872">
        <f>SUM(AM395:AM399)</f>
      </c>
    </row>
    <row r="401">
      <c r="A401" s="845"/>
      <c r="B401" s="893" t="s">
        <v>543</v>
      </c>
      <c r="C401" s="875" t="s">
        <v>551</v>
      </c>
      <c r="D401" s="864">
        <f t="shared" ref="D401:D403" si="840">E401+F401</f>
      </c>
      <c r="E401" s="865">
        <v>1037.63</v>
      </c>
      <c r="F401" s="849">
        <v>1370.75</v>
      </c>
      <c r="G401" s="850">
        <v>6</v>
      </c>
      <c r="H401" s="880">
        <v>15855.850000000006</v>
      </c>
      <c r="I401" s="850">
        <v>0</v>
      </c>
      <c r="J401" s="880">
        <v>0</v>
      </c>
      <c r="K401" s="850">
        <f t="shared" ref="K401:K403" si="505">G401+I401</f>
      </c>
      <c r="L401" s="880">
        <f t="shared" ref="L401:L403" si="657">H401+J401</f>
      </c>
      <c r="M401" s="853">
        <f t="shared" si="386"/>
      </c>
      <c r="N401" s="854">
        <v>6</v>
      </c>
      <c r="O401" s="853">
        <f t="shared" si="324"/>
      </c>
      <c r="P401" s="853">
        <f t="shared" ref="P401:P403" si="198">D401/K401</f>
      </c>
      <c r="Q401" s="853">
        <f t="shared" si="77"/>
      </c>
      <c r="R401" s="853">
        <f t="shared" si="14"/>
      </c>
      <c r="S401" s="855">
        <f t="shared" si="997"/>
      </c>
      <c r="T401" s="855">
        <f t="shared" si="935"/>
      </c>
      <c r="U401" s="855">
        <f t="shared" si="752"/>
      </c>
      <c r="V401" s="855">
        <f t="shared" si="417"/>
      </c>
      <c r="W401" s="856">
        <f t="shared" si="355"/>
      </c>
      <c r="X401" s="857">
        <v>0.0117</v>
      </c>
      <c r="Y401" s="858">
        <v>57</v>
      </c>
      <c r="Z401" s="853">
        <f t="shared" si="293"/>
      </c>
      <c r="AA401" s="860">
        <v>31586</v>
      </c>
      <c r="AB401" s="860">
        <v>407</v>
      </c>
      <c r="AC401" s="860">
        <v>111</v>
      </c>
      <c r="AD401" s="860">
        <v>416</v>
      </c>
      <c r="AE401" s="860">
        <v>57</v>
      </c>
      <c r="AF401" s="860">
        <v>7</v>
      </c>
      <c r="AG401" s="860">
        <v>2</v>
      </c>
      <c r="AH401" s="860">
        <v>25</v>
      </c>
      <c r="AI401" s="853">
        <f t="shared" si="108"/>
      </c>
      <c r="AJ401" s="853">
        <f t="shared" si="46"/>
      </c>
      <c r="AK401" s="861" t="s">
        <v>545</v>
      </c>
      <c r="AL401" s="861" t="s">
        <v>525</v>
      </c>
      <c r="AM401" s="862">
        <v>14</v>
      </c>
    </row>
    <row r="402">
      <c r="A402" s="845"/>
      <c r="B402" s="893" t="s">
        <v>543</v>
      </c>
      <c r="C402" s="875" t="s">
        <v>552</v>
      </c>
      <c r="D402" s="864">
        <f t="shared" si="840"/>
      </c>
      <c r="E402" s="849">
        <v>1011.45</v>
      </c>
      <c r="F402" s="849">
        <v>1303.14</v>
      </c>
      <c r="G402" s="850">
        <v>4</v>
      </c>
      <c r="H402" s="880">
        <v>9086.220000000001</v>
      </c>
      <c r="I402" s="850">
        <v>1</v>
      </c>
      <c r="J402" s="880">
        <v>4632.74</v>
      </c>
      <c r="K402" s="850">
        <f t="shared" si="505"/>
      </c>
      <c r="L402" s="880">
        <f t="shared" si="657"/>
      </c>
      <c r="M402" s="853">
        <f t="shared" si="386"/>
      </c>
      <c r="N402" s="854">
        <v>3</v>
      </c>
      <c r="O402" s="853">
        <f t="shared" si="324"/>
      </c>
      <c r="P402" s="853">
        <f t="shared" si="198"/>
      </c>
      <c r="Q402" s="853">
        <f t="shared" si="77"/>
      </c>
      <c r="R402" s="853">
        <f t="shared" si="14"/>
      </c>
      <c r="S402" s="855">
        <f t="shared" si="997"/>
      </c>
      <c r="T402" s="855">
        <f t="shared" si="935"/>
      </c>
      <c r="U402" s="855">
        <f t="shared" si="752"/>
      </c>
      <c r="V402" s="855">
        <f t="shared" si="417"/>
      </c>
      <c r="W402" s="856">
        <f t="shared" si="355"/>
      </c>
      <c r="X402" s="857">
        <v>0.0086</v>
      </c>
      <c r="Y402" s="858">
        <v>65</v>
      </c>
      <c r="Z402" s="853">
        <f t="shared" si="293"/>
      </c>
      <c r="AA402" s="860">
        <v>24382</v>
      </c>
      <c r="AB402" s="860">
        <v>355</v>
      </c>
      <c r="AC402" s="860">
        <v>86</v>
      </c>
      <c r="AD402" s="860">
        <v>347</v>
      </c>
      <c r="AE402" s="860">
        <v>45</v>
      </c>
      <c r="AF402" s="860">
        <v>5</v>
      </c>
      <c r="AG402" s="860">
        <v>4</v>
      </c>
      <c r="AH402" s="860">
        <v>17</v>
      </c>
      <c r="AI402" s="853">
        <f t="shared" si="108"/>
      </c>
      <c r="AJ402" s="853">
        <f t="shared" si="46"/>
      </c>
      <c r="AK402" s="861" t="s">
        <v>545</v>
      </c>
      <c r="AL402" s="861" t="s">
        <v>525</v>
      </c>
      <c r="AM402" s="862">
        <v>16</v>
      </c>
    </row>
    <row r="403">
      <c r="A403" s="845"/>
      <c r="B403" s="893" t="s">
        <v>543</v>
      </c>
      <c r="C403" s="875" t="s">
        <v>553</v>
      </c>
      <c r="D403" s="864">
        <f t="shared" si="840"/>
      </c>
      <c r="E403" s="849">
        <v>1179.63</v>
      </c>
      <c r="F403" s="849">
        <v>1893.87</v>
      </c>
      <c r="G403" s="850">
        <v>5</v>
      </c>
      <c r="H403" s="880">
        <v>12902.179999999993</v>
      </c>
      <c r="I403" s="850">
        <v>0</v>
      </c>
      <c r="J403" s="880">
        <v>0</v>
      </c>
      <c r="K403" s="850">
        <f t="shared" si="505"/>
      </c>
      <c r="L403" s="880">
        <f t="shared" si="657"/>
      </c>
      <c r="M403" s="853">
        <f t="shared" si="386"/>
      </c>
      <c r="N403" s="854">
        <v>4</v>
      </c>
      <c r="O403" s="853">
        <f t="shared" si="324"/>
      </c>
      <c r="P403" s="853">
        <f t="shared" si="198"/>
      </c>
      <c r="Q403" s="853">
        <f t="shared" si="77"/>
      </c>
      <c r="R403" s="853">
        <f t="shared" si="14"/>
      </c>
      <c r="S403" s="855">
        <f t="shared" si="997"/>
      </c>
      <c r="T403" s="855">
        <f t="shared" si="935"/>
      </c>
      <c r="U403" s="855">
        <f t="shared" si="752"/>
      </c>
      <c r="V403" s="855">
        <f t="shared" si="417"/>
      </c>
      <c r="W403" s="856">
        <f t="shared" si="355"/>
      </c>
      <c r="X403" s="857">
        <v>0.0089</v>
      </c>
      <c r="Y403" s="858">
        <v>64</v>
      </c>
      <c r="Z403" s="853">
        <f t="shared" si="293"/>
      </c>
      <c r="AA403" s="860">
        <v>38891</v>
      </c>
      <c r="AB403" s="860">
        <v>555</v>
      </c>
      <c r="AC403" s="860">
        <v>115</v>
      </c>
      <c r="AD403" s="860">
        <v>599</v>
      </c>
      <c r="AE403" s="860">
        <v>44</v>
      </c>
      <c r="AF403" s="860">
        <v>6</v>
      </c>
      <c r="AG403" s="860">
        <v>0</v>
      </c>
      <c r="AH403" s="860">
        <v>26</v>
      </c>
      <c r="AI403" s="853">
        <f t="shared" si="108"/>
      </c>
      <c r="AJ403" s="853">
        <f t="shared" si="46"/>
      </c>
      <c r="AK403" s="861" t="s">
        <v>545</v>
      </c>
      <c r="AL403" s="861" t="s">
        <v>525</v>
      </c>
      <c r="AM403" s="862">
        <v>20</v>
      </c>
    </row>
    <row r="404">
      <c r="A404" s="845"/>
      <c r="B404" s="866" t="s">
        <v>527</v>
      </c>
      <c r="C404" s="866"/>
      <c r="D404" s="867">
        <f>SUM(D401:D403)</f>
      </c>
      <c r="E404" s="897">
        <f>SUM(E401:E403)</f>
      </c>
      <c r="F404" s="897">
        <f>SUM(F401:F403)</f>
      </c>
      <c r="G404" s="889">
        <f>SUM(G401:G403)</f>
      </c>
      <c r="H404" s="890">
        <f>SUM(H401:H403)</f>
      </c>
      <c r="I404" s="889">
        <f>SUM(I401:I403)</f>
      </c>
      <c r="J404" s="890">
        <f>SUM(J401:J403)</f>
      </c>
      <c r="K404" s="891">
        <f>SUM(K401:K403)</f>
      </c>
      <c r="L404" s="897">
        <f>SUM(L401:L403)</f>
      </c>
      <c r="M404" s="868">
        <f t="shared" si="386"/>
      </c>
      <c r="N404" s="889">
        <f>SUM(N401:N403)</f>
      </c>
      <c r="O404" s="868">
        <f t="shared" si="324"/>
      </c>
      <c r="P404" s="868">
        <f t="shared" ref="P404:P405" si="966">D404/N404</f>
      </c>
      <c r="Q404" s="868">
        <f t="shared" si="77"/>
      </c>
      <c r="R404" s="868">
        <f t="shared" si="14"/>
      </c>
      <c r="S404" s="869">
        <f t="shared" si="997"/>
      </c>
      <c r="T404" s="869">
        <f t="shared" si="935"/>
      </c>
      <c r="U404" s="869">
        <f t="shared" si="752"/>
      </c>
      <c r="V404" s="869">
        <f t="shared" si="417"/>
      </c>
      <c r="W404" s="870">
        <f t="shared" si="355"/>
      </c>
      <c r="X404" s="869">
        <f>AVERAGE(X401:X403)</f>
      </c>
      <c r="Y404" s="871">
        <f>AVERAGE(Y401:Y403)</f>
      </c>
      <c r="Z404" s="871">
        <f t="shared" si="293"/>
      </c>
      <c r="AA404" s="872">
        <f>SUM(AA401:AA403)</f>
      </c>
      <c r="AB404" s="872">
        <f>SUM(AB401:AB403)</f>
      </c>
      <c r="AC404" s="872">
        <f>SUM(AC401:AC403)</f>
      </c>
      <c r="AD404" s="872">
        <f>SUM(AD401:AD403)</f>
      </c>
      <c r="AE404" s="872">
        <f>SUM(AE401:AE403)</f>
      </c>
      <c r="AF404" s="872">
        <f>SUM(AF401:AF403)</f>
      </c>
      <c r="AG404" s="872">
        <f>SUM(AG401:AG403)</f>
      </c>
      <c r="AH404" s="872">
        <f>SUM(AH401:AH403)</f>
      </c>
      <c r="AI404" s="868">
        <f t="shared" si="108"/>
      </c>
      <c r="AJ404" s="873">
        <f t="shared" si="46"/>
      </c>
      <c r="AK404" s="874"/>
      <c r="AL404" s="874"/>
      <c r="AM404" s="872">
        <f>SUM(AM401:AM403)</f>
      </c>
    </row>
    <row r="405">
      <c r="A405" s="845"/>
      <c r="B405" s="898" t="s">
        <v>539</v>
      </c>
      <c r="C405" s="898"/>
      <c r="D405" s="899">
        <f>D388+D382+D400+D394+D404</f>
      </c>
      <c r="E405" s="923">
        <f>E388+E382+E400+E394+E404</f>
      </c>
      <c r="F405" s="923">
        <f>F388+F382+F400+F394+F404</f>
      </c>
      <c r="G405" s="903">
        <f>G404+G400+G394+G388+G382</f>
      </c>
      <c r="H405" s="900">
        <f>H404+H400+H394+H388+H382</f>
      </c>
      <c r="I405" s="903">
        <f>I404+I400+I394+I388+I382</f>
      </c>
      <c r="J405" s="900">
        <f>J404+J400+J394+J388+J382</f>
      </c>
      <c r="K405" s="903">
        <f>K388+K382+K400+K394+K404</f>
      </c>
      <c r="L405" s="923">
        <f>L388+L382+L400+L394+L404</f>
      </c>
      <c r="M405" s="900">
        <f t="shared" si="386"/>
      </c>
      <c r="N405" s="903">
        <f>N404+N400+N394+N388+N382</f>
      </c>
      <c r="O405" s="900">
        <f t="shared" si="324"/>
      </c>
      <c r="P405" s="900">
        <f t="shared" si="966"/>
      </c>
      <c r="Q405" s="900">
        <f t="shared" si="77"/>
      </c>
      <c r="R405" s="900">
        <f t="shared" si="14"/>
      </c>
      <c r="S405" s="902">
        <f t="shared" si="997"/>
      </c>
      <c r="T405" s="902">
        <f t="shared" si="935"/>
      </c>
      <c r="U405" s="902">
        <f t="shared" si="752"/>
      </c>
      <c r="V405" s="902">
        <f t="shared" si="417"/>
      </c>
      <c r="W405" s="903">
        <f t="shared" si="355"/>
      </c>
      <c r="X405" s="900">
        <f>(X388+X382+X400+X394+X404)/5</f>
      </c>
      <c r="Y405" s="900">
        <f>(Y388+Y382+Y400+Y394+Y404)/5</f>
      </c>
      <c r="Z405" s="900">
        <f>(Z388+Z382+Z400+Z394+Z404)/5</f>
      </c>
      <c r="AA405" s="923">
        <f>AA388+AA382+AA400+AA394+AA404</f>
      </c>
      <c r="AB405" s="923">
        <f>AB388+AB382+AB400+AB394+AB404</f>
      </c>
      <c r="AC405" s="923">
        <f>AC388+AC382+AC400+AC394+AC404</f>
      </c>
      <c r="AD405" s="923">
        <f>AD388+AD382+AD400+AD394+AD404</f>
      </c>
      <c r="AE405" s="923">
        <f>AE388+AE382+AE400+AE394+AE404</f>
      </c>
      <c r="AF405" s="923">
        <f>AF388+AF382+AF400+AF394+AF404</f>
      </c>
      <c r="AG405" s="923">
        <f>AG388+AG382+AG400+AG394+AG404</f>
      </c>
      <c r="AH405" s="923">
        <f>AH388+AH382+AH400+AH394+AH404</f>
      </c>
      <c r="AI405" s="900">
        <f t="shared" si="108"/>
      </c>
      <c r="AJ405" s="904">
        <f t="shared" si="46"/>
      </c>
      <c r="AK405" s="898"/>
      <c r="AL405" s="898"/>
      <c r="AM405" s="923">
        <f>AM388+AM382+AM400+AM394+AM404</f>
      </c>
    </row>
    <row r="406">
      <c r="A406" s="832" t="s">
        <v>554</v>
      </c>
      <c r="B406" s="832" t="s">
        <v>480</v>
      </c>
      <c r="C406" s="832"/>
      <c r="D406" s="833" t="s">
        <v>481</v>
      </c>
      <c r="E406" s="833"/>
      <c r="F406" s="833"/>
      <c r="G406" s="833"/>
      <c r="H406" s="833"/>
      <c r="I406" s="833"/>
      <c r="J406" s="833"/>
      <c r="K406" s="833"/>
      <c r="L406" s="833"/>
      <c r="M406" s="833"/>
      <c r="N406" s="833"/>
      <c r="O406" s="833"/>
      <c r="P406" s="833"/>
      <c r="Q406" s="833"/>
      <c r="R406" s="834" t="s">
        <v>482</v>
      </c>
      <c r="S406" s="834"/>
      <c r="T406" s="834"/>
      <c r="U406" s="834"/>
      <c r="V406" s="834"/>
      <c r="W406" s="834"/>
      <c r="X406" s="834"/>
      <c r="Y406" s="834"/>
      <c r="Z406" s="834"/>
      <c r="AA406" s="834"/>
      <c r="AB406" s="834"/>
      <c r="AC406" s="834"/>
      <c r="AD406" s="834"/>
      <c r="AE406" s="834"/>
      <c r="AF406" s="834"/>
      <c r="AG406" s="834"/>
      <c r="AH406" s="834"/>
      <c r="AI406" s="834"/>
      <c r="AJ406" s="834"/>
      <c r="AK406" s="834"/>
      <c r="AL406" s="834"/>
      <c r="AM406" s="835"/>
    </row>
    <row r="407">
      <c r="A407" s="832"/>
      <c r="B407" s="832" t="s">
        <v>483</v>
      </c>
      <c r="C407" s="832" t="s">
        <v>484</v>
      </c>
      <c r="D407" s="836" t="s">
        <v>485</v>
      </c>
      <c r="E407" s="837" t="s">
        <v>486</v>
      </c>
      <c r="F407" s="837" t="s">
        <v>487</v>
      </c>
      <c r="G407" s="944" t="s">
        <v>488</v>
      </c>
      <c r="H407" s="944" t="s">
        <v>489</v>
      </c>
      <c r="I407" s="944" t="s">
        <v>490</v>
      </c>
      <c r="J407" s="944" t="s">
        <v>491</v>
      </c>
      <c r="K407" s="944" t="s">
        <v>492</v>
      </c>
      <c r="L407" s="945" t="s">
        <v>493</v>
      </c>
      <c r="M407" s="841" t="s">
        <v>494</v>
      </c>
      <c r="N407" s="944" t="s">
        <v>495</v>
      </c>
      <c r="O407" s="841" t="s">
        <v>496</v>
      </c>
      <c r="P407" s="841" t="s">
        <v>497</v>
      </c>
      <c r="Q407" s="841" t="s">
        <v>498</v>
      </c>
      <c r="R407" s="834" t="s">
        <v>499</v>
      </c>
      <c r="S407" s="842" t="s">
        <v>500</v>
      </c>
      <c r="T407" s="842" t="s">
        <v>501</v>
      </c>
      <c r="U407" s="842" t="s">
        <v>502</v>
      </c>
      <c r="V407" s="842" t="s">
        <v>503</v>
      </c>
      <c r="W407" s="843" t="s">
        <v>504</v>
      </c>
      <c r="X407" s="842" t="s">
        <v>505</v>
      </c>
      <c r="Y407" s="844" t="s">
        <v>506</v>
      </c>
      <c r="Z407" s="834" t="s">
        <v>507</v>
      </c>
      <c r="AA407" s="843" t="s">
        <v>508</v>
      </c>
      <c r="AB407" s="843" t="s">
        <v>509</v>
      </c>
      <c r="AC407" s="843" t="s">
        <v>510</v>
      </c>
      <c r="AD407" s="843" t="s">
        <v>511</v>
      </c>
      <c r="AE407" s="843" t="s">
        <v>512</v>
      </c>
      <c r="AF407" s="843" t="s">
        <v>513</v>
      </c>
      <c r="AG407" s="843" t="s">
        <v>514</v>
      </c>
      <c r="AH407" s="843" t="s">
        <v>515</v>
      </c>
      <c r="AI407" s="843" t="s">
        <v>516</v>
      </c>
      <c r="AJ407" s="834" t="s">
        <v>517</v>
      </c>
      <c r="AK407" s="835" t="s">
        <v>518</v>
      </c>
      <c r="AL407" s="835" t="s">
        <v>519</v>
      </c>
      <c r="AM407" s="835" t="s">
        <v>520</v>
      </c>
    </row>
    <row r="408">
      <c r="A408" s="845" t="s">
        <v>571</v>
      </c>
      <c r="B408" s="893" t="s">
        <v>543</v>
      </c>
      <c r="C408" s="876" t="s">
        <v>523</v>
      </c>
      <c r="D408" s="877">
        <f t="shared" ref="D408:D409" si="841">E408+F408</f>
      </c>
      <c r="E408" s="947">
        <v>821.01</v>
      </c>
      <c r="F408" s="849">
        <v>978.55</v>
      </c>
      <c r="G408" s="850">
        <v>3</v>
      </c>
      <c r="H408" s="948">
        <v>5978.119999999995</v>
      </c>
      <c r="I408" s="949">
        <v>1</v>
      </c>
      <c r="J408" s="950">
        <v>3989.699999999999</v>
      </c>
      <c r="K408" s="850">
        <f t="shared" ref="K408:K409" si="506">G408+I408</f>
      </c>
      <c r="L408" s="951">
        <f t="shared" ref="L408:L409" si="658">H408+J408</f>
      </c>
      <c r="M408" s="853">
        <f t="shared" ref="M408:M433" si="387">L408/D408</f>
      </c>
      <c r="N408" s="854">
        <v>3</v>
      </c>
      <c r="O408" s="853">
        <f t="shared" ref="O408:O433" si="325">D408/K408</f>
      </c>
      <c r="P408" s="853">
        <f t="shared" ref="P408:P409" si="199">D408/K408</f>
      </c>
      <c r="Q408" s="853">
        <f t="shared" ref="Q408:Q433" si="78">L408/K408</f>
      </c>
      <c r="R408" s="853">
        <f t="shared" ref="R408:R433" si="15">D408/AB408</f>
      </c>
      <c r="S408" s="855">
        <f t="shared" ref="S408:S433" si="998">W408/AA408*1</f>
      </c>
      <c r="T408" s="855">
        <f t="shared" ref="T408:T433" si="936">AB408/AA408</f>
      </c>
      <c r="U408" s="855">
        <f t="shared" ref="U408:U433" si="753">AD408/AA408</f>
      </c>
      <c r="V408" s="855">
        <f t="shared" ref="V408:V433" si="418">AE408/AD408</f>
      </c>
      <c r="W408" s="856">
        <f t="shared" ref="W408:W433" si="356">AC408/X408</f>
      </c>
      <c r="X408" s="857">
        <v>0.0066</v>
      </c>
      <c r="Y408" s="858">
        <v>62</v>
      </c>
      <c r="Z408" s="882">
        <f t="shared" ref="Z408:Z432" si="294">(D408/AA408)*1000</f>
      </c>
      <c r="AA408" s="883">
        <v>26371</v>
      </c>
      <c r="AB408" s="884">
        <v>529</v>
      </c>
      <c r="AC408" s="860">
        <v>61</v>
      </c>
      <c r="AD408" s="860">
        <v>558</v>
      </c>
      <c r="AE408" s="860">
        <v>63</v>
      </c>
      <c r="AF408" s="860">
        <v>2</v>
      </c>
      <c r="AG408" s="860">
        <v>1</v>
      </c>
      <c r="AH408" s="860">
        <v>14</v>
      </c>
      <c r="AI408" s="853">
        <f t="shared" ref="AI408:AI433" si="109">D408/AD408</f>
      </c>
      <c r="AJ408" s="853">
        <f t="shared" ref="AJ408:AJ433" si="47">AM408*1000/D408</f>
      </c>
      <c r="AK408" s="861" t="s">
        <v>545</v>
      </c>
      <c r="AL408" s="861" t="s">
        <v>525</v>
      </c>
      <c r="AM408" s="862">
        <v>16</v>
      </c>
    </row>
    <row r="409">
      <c r="A409" s="845"/>
      <c r="B409" s="893" t="s">
        <v>543</v>
      </c>
      <c r="C409" s="876" t="s">
        <v>526</v>
      </c>
      <c r="D409" s="885">
        <f t="shared" si="841"/>
      </c>
      <c r="E409" s="849">
        <v>572.88</v>
      </c>
      <c r="F409" s="864">
        <v>660.79</v>
      </c>
      <c r="G409" s="952">
        <v>6</v>
      </c>
      <c r="H409" s="950">
        <v>13069.51000000001</v>
      </c>
      <c r="I409" s="851">
        <v>0</v>
      </c>
      <c r="J409" s="917">
        <v>0</v>
      </c>
      <c r="K409" s="953">
        <f t="shared" si="506"/>
      </c>
      <c r="L409" s="880">
        <f t="shared" si="658"/>
      </c>
      <c r="M409" s="853">
        <f t="shared" si="387"/>
      </c>
      <c r="N409" s="854">
        <v>5</v>
      </c>
      <c r="O409" s="853">
        <f t="shared" si="325"/>
      </c>
      <c r="P409" s="853">
        <f t="shared" si="199"/>
      </c>
      <c r="Q409" s="853">
        <f t="shared" si="78"/>
      </c>
      <c r="R409" s="853">
        <f t="shared" si="15"/>
      </c>
      <c r="S409" s="855">
        <f t="shared" si="998"/>
      </c>
      <c r="T409" s="855">
        <f t="shared" si="936"/>
      </c>
      <c r="U409" s="855">
        <f t="shared" si="753"/>
      </c>
      <c r="V409" s="855">
        <f t="shared" si="418"/>
      </c>
      <c r="W409" s="856">
        <f t="shared" si="356"/>
      </c>
      <c r="X409" s="857">
        <v>0.0108</v>
      </c>
      <c r="Y409" s="858">
        <v>66</v>
      </c>
      <c r="Z409" s="886">
        <f t="shared" si="294"/>
      </c>
      <c r="AA409" s="860">
        <v>19731</v>
      </c>
      <c r="AB409" s="884">
        <v>501</v>
      </c>
      <c r="AC409" s="860">
        <v>56</v>
      </c>
      <c r="AD409" s="860">
        <v>572</v>
      </c>
      <c r="AE409" s="860">
        <v>31</v>
      </c>
      <c r="AF409" s="860">
        <v>3</v>
      </c>
      <c r="AG409" s="860">
        <v>1</v>
      </c>
      <c r="AH409" s="860">
        <v>15</v>
      </c>
      <c r="AI409" s="853">
        <f t="shared" si="109"/>
      </c>
      <c r="AJ409" s="853">
        <f t="shared" si="47"/>
      </c>
      <c r="AK409" s="861" t="s">
        <v>545</v>
      </c>
      <c r="AL409" s="861" t="s">
        <v>525</v>
      </c>
      <c r="AM409" s="862">
        <v>9</v>
      </c>
    </row>
    <row r="410">
      <c r="A410" s="845"/>
      <c r="B410" s="866" t="s">
        <v>527</v>
      </c>
      <c r="C410" s="866"/>
      <c r="D410" s="867">
        <f>SUM(D408:D409)</f>
      </c>
      <c r="E410" s="888">
        <f>SUM(E408:E409)</f>
      </c>
      <c r="F410" s="888">
        <f>SUM(F408:F409)</f>
      </c>
      <c r="G410" s="889">
        <f>SUM(G408:G409)</f>
      </c>
      <c r="H410" s="890">
        <f>SUM(H408:H409)</f>
      </c>
      <c r="I410" s="889">
        <f>SUM(I408:I409)</f>
      </c>
      <c r="J410" s="890">
        <f>SUM(J408:J409)</f>
      </c>
      <c r="K410" s="891">
        <f>SUM(K408:K409)</f>
      </c>
      <c r="L410" s="892">
        <f>SUM(L408:L409)</f>
      </c>
      <c r="M410" s="868">
        <f t="shared" si="387"/>
      </c>
      <c r="N410" s="889">
        <f>SUM(N408:N409)</f>
      </c>
      <c r="O410" s="868">
        <f t="shared" si="325"/>
      </c>
      <c r="P410" s="868">
        <f>D410/N410</f>
      </c>
      <c r="Q410" s="868">
        <f t="shared" si="78"/>
      </c>
      <c r="R410" s="868">
        <f t="shared" si="15"/>
      </c>
      <c r="S410" s="869">
        <f t="shared" si="998"/>
      </c>
      <c r="T410" s="869">
        <f t="shared" si="936"/>
      </c>
      <c r="U410" s="869">
        <f t="shared" si="753"/>
      </c>
      <c r="V410" s="869">
        <f t="shared" si="418"/>
      </c>
      <c r="W410" s="870">
        <f t="shared" si="356"/>
      </c>
      <c r="X410" s="869">
        <f>AVERAGE(X408:X409)</f>
      </c>
      <c r="Y410" s="871">
        <f>AVERAGE(Y408:Y409)</f>
      </c>
      <c r="Z410" s="868">
        <f t="shared" si="294"/>
      </c>
      <c r="AA410" s="922">
        <f>SUM(AA408:AA409)</f>
      </c>
      <c r="AB410" s="872">
        <f>SUM(AB408:AB409)</f>
      </c>
      <c r="AC410" s="872">
        <f>SUM(AC408:AC409)</f>
      </c>
      <c r="AD410" s="872">
        <f>SUM(AD408:AD409)</f>
      </c>
      <c r="AE410" s="872">
        <f>SUM(AE408:AE409)</f>
      </c>
      <c r="AF410" s="872">
        <f>SUM(AF408:AF409)</f>
      </c>
      <c r="AG410" s="872">
        <f>SUM(AG408:AG409)</f>
      </c>
      <c r="AH410" s="872">
        <f>SUM(AH408:AH409)</f>
      </c>
      <c r="AI410" s="868">
        <f t="shared" si="109"/>
      </c>
      <c r="AJ410" s="873">
        <f t="shared" si="47"/>
      </c>
      <c r="AK410" s="874"/>
      <c r="AL410" s="874"/>
      <c r="AM410" s="870">
        <f>SUM(AM408:AM409)</f>
      </c>
    </row>
    <row r="411">
      <c r="A411" s="845"/>
      <c r="B411" s="893" t="s">
        <v>550</v>
      </c>
      <c r="C411" s="875" t="s">
        <v>529</v>
      </c>
      <c r="D411" s="864">
        <f t="shared" ref="D411:D415" si="842">E411+F411</f>
      </c>
      <c r="E411" s="894">
        <v>897.47</v>
      </c>
      <c r="F411" s="894">
        <v>1825.73</v>
      </c>
      <c r="G411" s="851">
        <v>1</v>
      </c>
      <c r="H411" s="880">
        <v>1435.01</v>
      </c>
      <c r="I411" s="850">
        <v>0</v>
      </c>
      <c r="J411" s="880">
        <v>0</v>
      </c>
      <c r="K411" s="850">
        <f t="shared" ref="K411:K415" si="507">G411+I411</f>
      </c>
      <c r="L411" s="880">
        <f t="shared" ref="L411:L415" si="659">H411+J411</f>
      </c>
      <c r="M411" s="853">
        <f t="shared" si="387"/>
      </c>
      <c r="N411" s="854">
        <v>1</v>
      </c>
      <c r="O411" s="853">
        <f t="shared" si="325"/>
      </c>
      <c r="P411" s="853">
        <f t="shared" ref="P411:P415" si="200">D411/K411</f>
      </c>
      <c r="Q411" s="853">
        <f t="shared" si="78"/>
      </c>
      <c r="R411" s="853">
        <f t="shared" si="15"/>
      </c>
      <c r="S411" s="855">
        <f t="shared" si="998"/>
      </c>
      <c r="T411" s="855">
        <f t="shared" si="936"/>
      </c>
      <c r="U411" s="855">
        <f t="shared" si="753"/>
      </c>
      <c r="V411" s="855">
        <f t="shared" si="418"/>
      </c>
      <c r="W411" s="856">
        <f t="shared" si="356"/>
      </c>
      <c r="X411" s="857">
        <v>0.0142</v>
      </c>
      <c r="Y411" s="858">
        <v>34</v>
      </c>
      <c r="Z411" s="853">
        <f t="shared" si="294"/>
      </c>
      <c r="AA411" s="860">
        <v>34411</v>
      </c>
      <c r="AB411" s="860">
        <v>830</v>
      </c>
      <c r="AC411" s="860">
        <v>108</v>
      </c>
      <c r="AD411" s="860">
        <v>942</v>
      </c>
      <c r="AE411" s="860">
        <v>76</v>
      </c>
      <c r="AF411" s="860">
        <v>10</v>
      </c>
      <c r="AG411" s="860">
        <v>1</v>
      </c>
      <c r="AH411" s="860">
        <v>34</v>
      </c>
      <c r="AI411" s="853">
        <f t="shared" si="109"/>
      </c>
      <c r="AJ411" s="853">
        <f t="shared" si="47"/>
      </c>
      <c r="AK411" s="861" t="s">
        <v>524</v>
      </c>
      <c r="AL411" s="861" t="s">
        <v>565</v>
      </c>
      <c r="AM411" s="862">
        <v>23</v>
      </c>
    </row>
    <row r="412">
      <c r="A412" s="845"/>
      <c r="B412" s="893" t="s">
        <v>550</v>
      </c>
      <c r="C412" s="875" t="s">
        <v>531</v>
      </c>
      <c r="D412" s="864">
        <f t="shared" si="842"/>
      </c>
      <c r="E412" s="894">
        <v>1708.64</v>
      </c>
      <c r="F412" s="894">
        <v>1534.93</v>
      </c>
      <c r="G412" s="850">
        <v>4</v>
      </c>
      <c r="H412" s="880">
        <v>8904.69</v>
      </c>
      <c r="I412" s="850">
        <v>0</v>
      </c>
      <c r="J412" s="880">
        <v>0</v>
      </c>
      <c r="K412" s="850">
        <f t="shared" si="507"/>
      </c>
      <c r="L412" s="880">
        <f t="shared" si="659"/>
      </c>
      <c r="M412" s="853">
        <f t="shared" si="387"/>
      </c>
      <c r="N412" s="854">
        <v>3</v>
      </c>
      <c r="O412" s="853">
        <f t="shared" si="325"/>
      </c>
      <c r="P412" s="853">
        <f t="shared" si="200"/>
      </c>
      <c r="Q412" s="853">
        <f t="shared" si="78"/>
      </c>
      <c r="R412" s="853">
        <f t="shared" si="15"/>
      </c>
      <c r="S412" s="855">
        <f t="shared" si="998"/>
      </c>
      <c r="T412" s="855">
        <f t="shared" si="936"/>
      </c>
      <c r="U412" s="855">
        <f t="shared" si="753"/>
      </c>
      <c r="V412" s="855">
        <f t="shared" si="418"/>
      </c>
      <c r="W412" s="856">
        <f t="shared" si="356"/>
      </c>
      <c r="X412" s="857">
        <v>0.0138</v>
      </c>
      <c r="Y412" s="858">
        <v>48</v>
      </c>
      <c r="Z412" s="853">
        <f t="shared" si="294"/>
      </c>
      <c r="AA412" s="860">
        <v>39360</v>
      </c>
      <c r="AB412" s="860">
        <v>1010</v>
      </c>
      <c r="AC412" s="860">
        <v>155</v>
      </c>
      <c r="AD412" s="860">
        <v>1109</v>
      </c>
      <c r="AE412" s="860">
        <v>89</v>
      </c>
      <c r="AF412" s="860">
        <v>11</v>
      </c>
      <c r="AG412" s="860">
        <v>1</v>
      </c>
      <c r="AH412" s="860">
        <v>22</v>
      </c>
      <c r="AI412" s="853">
        <f t="shared" si="109"/>
      </c>
      <c r="AJ412" s="853">
        <f t="shared" si="47"/>
      </c>
      <c r="AK412" s="861" t="s">
        <v>524</v>
      </c>
      <c r="AL412" s="861" t="s">
        <v>565</v>
      </c>
      <c r="AM412" s="862">
        <v>74</v>
      </c>
    </row>
    <row r="413">
      <c r="A413" s="845"/>
      <c r="B413" s="893" t="s">
        <v>550</v>
      </c>
      <c r="C413" s="875" t="s">
        <v>532</v>
      </c>
      <c r="D413" s="864">
        <f t="shared" si="842"/>
      </c>
      <c r="E413" s="894">
        <v>1200</v>
      </c>
      <c r="F413" s="894">
        <v>1498.67</v>
      </c>
      <c r="G413" s="851">
        <v>3</v>
      </c>
      <c r="H413" s="880">
        <v>7651.23</v>
      </c>
      <c r="I413" s="850">
        <v>1</v>
      </c>
      <c r="J413" s="880">
        <v>6216.21</v>
      </c>
      <c r="K413" s="850">
        <f t="shared" si="507"/>
      </c>
      <c r="L413" s="880">
        <f t="shared" si="659"/>
      </c>
      <c r="M413" s="853">
        <f t="shared" si="387"/>
      </c>
      <c r="N413" s="854">
        <v>4</v>
      </c>
      <c r="O413" s="853">
        <f t="shared" si="325"/>
      </c>
      <c r="P413" s="853">
        <f t="shared" si="200"/>
      </c>
      <c r="Q413" s="853">
        <f t="shared" si="78"/>
      </c>
      <c r="R413" s="853">
        <f t="shared" si="15"/>
      </c>
      <c r="S413" s="855">
        <f t="shared" si="998"/>
      </c>
      <c r="T413" s="855">
        <f t="shared" si="936"/>
      </c>
      <c r="U413" s="855">
        <f t="shared" si="753"/>
      </c>
      <c r="V413" s="855">
        <f t="shared" si="418"/>
      </c>
      <c r="W413" s="856">
        <f t="shared" si="356"/>
      </c>
      <c r="X413" s="857">
        <v>0.0098</v>
      </c>
      <c r="Y413" s="858">
        <v>52</v>
      </c>
      <c r="Z413" s="853">
        <f t="shared" si="294"/>
      </c>
      <c r="AA413" s="860">
        <v>26252</v>
      </c>
      <c r="AB413" s="860">
        <v>328</v>
      </c>
      <c r="AC413" s="860">
        <v>85</v>
      </c>
      <c r="AD413" s="860">
        <v>331</v>
      </c>
      <c r="AE413" s="860">
        <v>48</v>
      </c>
      <c r="AF413" s="860">
        <v>2</v>
      </c>
      <c r="AG413" s="860">
        <v>0</v>
      </c>
      <c r="AH413" s="860">
        <v>34</v>
      </c>
      <c r="AI413" s="853">
        <f t="shared" si="109"/>
      </c>
      <c r="AJ413" s="853">
        <f t="shared" si="47"/>
      </c>
      <c r="AK413" s="861" t="s">
        <v>524</v>
      </c>
      <c r="AL413" s="861" t="s">
        <v>565</v>
      </c>
      <c r="AM413" s="862">
        <v>16</v>
      </c>
    </row>
    <row r="414">
      <c r="A414" s="845"/>
      <c r="B414" s="893" t="s">
        <v>550</v>
      </c>
      <c r="C414" s="875" t="s">
        <v>533</v>
      </c>
      <c r="D414" s="864">
        <f t="shared" si="842"/>
      </c>
      <c r="E414" s="894">
        <v>1124.43</v>
      </c>
      <c r="F414" s="894">
        <v>2503.92</v>
      </c>
      <c r="G414" s="851">
        <v>5</v>
      </c>
      <c r="H414" s="880">
        <v>10849.179999999993</v>
      </c>
      <c r="I414" s="850">
        <v>0</v>
      </c>
      <c r="J414" s="880">
        <v>0</v>
      </c>
      <c r="K414" s="850">
        <f t="shared" si="507"/>
      </c>
      <c r="L414" s="880">
        <f t="shared" si="659"/>
      </c>
      <c r="M414" s="853">
        <f t="shared" si="387"/>
      </c>
      <c r="N414" s="854">
        <v>4</v>
      </c>
      <c r="O414" s="853">
        <f t="shared" si="325"/>
      </c>
      <c r="P414" s="853">
        <f t="shared" si="200"/>
      </c>
      <c r="Q414" s="853">
        <f t="shared" si="78"/>
      </c>
      <c r="R414" s="853">
        <f t="shared" si="15"/>
      </c>
      <c r="S414" s="855">
        <f t="shared" si="998"/>
      </c>
      <c r="T414" s="855">
        <f t="shared" si="936"/>
      </c>
      <c r="U414" s="855">
        <f t="shared" si="753"/>
      </c>
      <c r="V414" s="855">
        <f t="shared" si="418"/>
      </c>
      <c r="W414" s="856">
        <f t="shared" si="356"/>
      </c>
      <c r="X414" s="857">
        <v>0.0151</v>
      </c>
      <c r="Y414" s="858">
        <v>49</v>
      </c>
      <c r="Z414" s="853">
        <f t="shared" si="294"/>
      </c>
      <c r="AA414" s="860">
        <v>33353</v>
      </c>
      <c r="AB414" s="860">
        <v>524</v>
      </c>
      <c r="AC414" s="860">
        <v>116</v>
      </c>
      <c r="AD414" s="860">
        <v>551</v>
      </c>
      <c r="AE414" s="860">
        <v>67</v>
      </c>
      <c r="AF414" s="860">
        <v>3</v>
      </c>
      <c r="AG414" s="860">
        <v>3</v>
      </c>
      <c r="AH414" s="860">
        <v>33</v>
      </c>
      <c r="AI414" s="853">
        <f t="shared" si="109"/>
      </c>
      <c r="AJ414" s="853">
        <f t="shared" si="47"/>
      </c>
      <c r="AK414" s="861" t="s">
        <v>524</v>
      </c>
      <c r="AL414" s="861" t="s">
        <v>565</v>
      </c>
      <c r="AM414" s="862">
        <v>151</v>
      </c>
    </row>
    <row r="415">
      <c r="A415" s="845"/>
      <c r="B415" s="893" t="s">
        <v>550</v>
      </c>
      <c r="C415" s="875" t="s">
        <v>535</v>
      </c>
      <c r="D415" s="864">
        <f t="shared" si="842"/>
      </c>
      <c r="E415" s="896">
        <v>1751.28</v>
      </c>
      <c r="F415" s="894">
        <v>2166.44</v>
      </c>
      <c r="G415" s="850">
        <v>5</v>
      </c>
      <c r="H415" s="880">
        <v>12194.330000000002</v>
      </c>
      <c r="I415" s="850">
        <v>1</v>
      </c>
      <c r="J415" s="880">
        <v>5096.5199999999995</v>
      </c>
      <c r="K415" s="850">
        <f t="shared" si="507"/>
      </c>
      <c r="L415" s="880">
        <f t="shared" si="659"/>
      </c>
      <c r="M415" s="853">
        <f t="shared" si="387"/>
      </c>
      <c r="N415" s="854">
        <v>6</v>
      </c>
      <c r="O415" s="853">
        <f t="shared" si="325"/>
      </c>
      <c r="P415" s="853">
        <f t="shared" si="200"/>
      </c>
      <c r="Q415" s="853">
        <f t="shared" si="78"/>
      </c>
      <c r="R415" s="853">
        <f t="shared" si="15"/>
      </c>
      <c r="S415" s="855">
        <f t="shared" si="998"/>
      </c>
      <c r="T415" s="855">
        <f t="shared" si="936"/>
      </c>
      <c r="U415" s="855">
        <f t="shared" si="753"/>
      </c>
      <c r="V415" s="855">
        <f t="shared" si="418"/>
      </c>
      <c r="W415" s="856">
        <f t="shared" si="356"/>
      </c>
      <c r="X415" s="857">
        <v>0.0122</v>
      </c>
      <c r="Y415" s="858">
        <v>52</v>
      </c>
      <c r="Z415" s="853">
        <f t="shared" si="294"/>
      </c>
      <c r="AA415" s="860">
        <v>26157</v>
      </c>
      <c r="AB415" s="860">
        <v>397</v>
      </c>
      <c r="AC415" s="860">
        <v>96</v>
      </c>
      <c r="AD415" s="860">
        <v>409</v>
      </c>
      <c r="AE415" s="860">
        <v>79</v>
      </c>
      <c r="AF415" s="860">
        <v>5</v>
      </c>
      <c r="AG415" s="860">
        <v>0</v>
      </c>
      <c r="AH415" s="860">
        <v>19</v>
      </c>
      <c r="AI415" s="853">
        <f t="shared" si="109"/>
      </c>
      <c r="AJ415" s="853">
        <f t="shared" si="47"/>
      </c>
      <c r="AK415" s="861" t="s">
        <v>524</v>
      </c>
      <c r="AL415" s="861" t="s">
        <v>565</v>
      </c>
      <c r="AM415" s="858">
        <v>83</v>
      </c>
    </row>
    <row r="416">
      <c r="A416" s="845"/>
      <c r="B416" s="866" t="s">
        <v>527</v>
      </c>
      <c r="C416" s="866"/>
      <c r="D416" s="867">
        <f>SUM(D411:D415)</f>
      </c>
      <c r="E416" s="897">
        <f>SUM(E411:E415)</f>
      </c>
      <c r="F416" s="897">
        <f>SUM(F411:F415)</f>
      </c>
      <c r="G416" s="889">
        <f>SUM(G411:G415)</f>
      </c>
      <c r="H416" s="890">
        <f>SUM(H411:H415)</f>
      </c>
      <c r="I416" s="889">
        <f>SUM(I411:I415)</f>
      </c>
      <c r="J416" s="890">
        <f>SUM(J411:J415)</f>
      </c>
      <c r="K416" s="891">
        <f>SUM(K411:K415)</f>
      </c>
      <c r="L416" s="897">
        <f>SUM(L411:L415)</f>
      </c>
      <c r="M416" s="868">
        <f t="shared" si="387"/>
      </c>
      <c r="N416" s="889">
        <f>SUM(N411:N415)</f>
      </c>
      <c r="O416" s="868">
        <f t="shared" si="325"/>
      </c>
      <c r="P416" s="868">
        <f>D416/N416</f>
      </c>
      <c r="Q416" s="868">
        <f t="shared" si="78"/>
      </c>
      <c r="R416" s="868">
        <f t="shared" si="15"/>
      </c>
      <c r="S416" s="869">
        <f t="shared" si="998"/>
      </c>
      <c r="T416" s="869">
        <f t="shared" si="936"/>
      </c>
      <c r="U416" s="869">
        <f t="shared" si="753"/>
      </c>
      <c r="V416" s="869">
        <f t="shared" si="418"/>
      </c>
      <c r="W416" s="870">
        <f t="shared" si="356"/>
      </c>
      <c r="X416" s="869">
        <f>AVERAGE(X411:X415)</f>
      </c>
      <c r="Y416" s="871">
        <f>AVERAGE(Y411:Y415)</f>
      </c>
      <c r="Z416" s="871">
        <f t="shared" si="294"/>
      </c>
      <c r="AA416" s="872">
        <f>SUM(AA411:AA415)</f>
      </c>
      <c r="AB416" s="872">
        <f>SUM(AB411:AB415)</f>
      </c>
      <c r="AC416" s="872">
        <f>SUM(AC411:AC415)</f>
      </c>
      <c r="AD416" s="872">
        <f>SUM(AD411:AD415)</f>
      </c>
      <c r="AE416" s="872">
        <f>SUM(AE411:AE415)</f>
      </c>
      <c r="AF416" s="872">
        <f>SUM(AF411:AF415)</f>
      </c>
      <c r="AG416" s="872">
        <f>SUM(AG411:AG415)</f>
      </c>
      <c r="AH416" s="872">
        <f>SUM(AH411:AH415)</f>
      </c>
      <c r="AI416" s="868">
        <f t="shared" si="109"/>
      </c>
      <c r="AJ416" s="873">
        <f t="shared" si="47"/>
      </c>
      <c r="AK416" s="874"/>
      <c r="AL416" s="874"/>
      <c r="AM416" s="870">
        <f>SUM(AM411:AM415)</f>
      </c>
    </row>
    <row r="417">
      <c r="A417" s="845"/>
      <c r="B417" s="893" t="s">
        <v>528</v>
      </c>
      <c r="C417" s="875" t="s">
        <v>536</v>
      </c>
      <c r="D417" s="864">
        <f t="shared" ref="D417:D421" si="843">E417+F417</f>
      </c>
      <c r="E417" s="894">
        <v>1019.71</v>
      </c>
      <c r="F417" s="894">
        <v>1619.7499999999998</v>
      </c>
      <c r="G417" s="850">
        <v>3</v>
      </c>
      <c r="H417" s="880">
        <v>6537.959999999999</v>
      </c>
      <c r="I417" s="850">
        <v>0</v>
      </c>
      <c r="J417" s="880">
        <v>0</v>
      </c>
      <c r="K417" s="850">
        <f t="shared" ref="K417:K421" si="508">G417+I417</f>
      </c>
      <c r="L417" s="880">
        <f t="shared" ref="L417:L421" si="660">H417+J417</f>
      </c>
      <c r="M417" s="853">
        <f t="shared" si="387"/>
      </c>
      <c r="N417" s="854">
        <v>2</v>
      </c>
      <c r="O417" s="853">
        <f t="shared" si="325"/>
      </c>
      <c r="P417" s="853">
        <f t="shared" ref="P417:P421" si="201">D417/K417</f>
      </c>
      <c r="Q417" s="853">
        <f t="shared" si="78"/>
      </c>
      <c r="R417" s="853">
        <f t="shared" si="15"/>
      </c>
      <c r="S417" s="855">
        <f t="shared" si="998"/>
      </c>
      <c r="T417" s="855">
        <f t="shared" si="936"/>
      </c>
      <c r="U417" s="855">
        <f t="shared" si="753"/>
      </c>
      <c r="V417" s="855">
        <f t="shared" si="418"/>
      </c>
      <c r="W417" s="856">
        <f t="shared" si="356"/>
      </c>
      <c r="X417" s="857">
        <v>0.0179</v>
      </c>
      <c r="Y417" s="858">
        <v>53</v>
      </c>
      <c r="Z417" s="853">
        <f t="shared" si="294"/>
      </c>
      <c r="AA417" s="860">
        <v>28716</v>
      </c>
      <c r="AB417" s="860">
        <v>337</v>
      </c>
      <c r="AC417" s="860">
        <v>107</v>
      </c>
      <c r="AD417" s="860">
        <v>347</v>
      </c>
      <c r="AE417" s="860">
        <v>104</v>
      </c>
      <c r="AF417" s="860">
        <v>10</v>
      </c>
      <c r="AG417" s="860">
        <v>1</v>
      </c>
      <c r="AH417" s="860">
        <v>24</v>
      </c>
      <c r="AI417" s="853">
        <f t="shared" si="109"/>
      </c>
      <c r="AJ417" s="853">
        <f t="shared" si="47"/>
      </c>
      <c r="AK417" s="861" t="s">
        <v>524</v>
      </c>
      <c r="AL417" s="861" t="s">
        <v>565</v>
      </c>
      <c r="AM417" s="862">
        <v>26</v>
      </c>
    </row>
    <row r="418">
      <c r="A418" s="845"/>
      <c r="B418" s="893" t="s">
        <v>528</v>
      </c>
      <c r="C418" s="875" t="s">
        <v>537</v>
      </c>
      <c r="D418" s="864">
        <f t="shared" si="843"/>
      </c>
      <c r="E418" s="894">
        <v>1314.61</v>
      </c>
      <c r="F418" s="894">
        <v>1887.73</v>
      </c>
      <c r="G418" s="850">
        <v>3</v>
      </c>
      <c r="H418" s="880">
        <v>6255.130000000005</v>
      </c>
      <c r="I418" s="850">
        <v>0</v>
      </c>
      <c r="J418" s="880">
        <v>0</v>
      </c>
      <c r="K418" s="850">
        <f t="shared" si="508"/>
      </c>
      <c r="L418" s="880">
        <f t="shared" si="660"/>
      </c>
      <c r="M418" s="853">
        <f t="shared" si="387"/>
      </c>
      <c r="N418" s="854">
        <v>2</v>
      </c>
      <c r="O418" s="853">
        <f t="shared" si="325"/>
      </c>
      <c r="P418" s="853">
        <f t="shared" si="201"/>
      </c>
      <c r="Q418" s="853">
        <f t="shared" si="78"/>
      </c>
      <c r="R418" s="853">
        <f t="shared" si="15"/>
      </c>
      <c r="S418" s="855">
        <f t="shared" si="998"/>
      </c>
      <c r="T418" s="855">
        <f t="shared" si="936"/>
      </c>
      <c r="U418" s="855">
        <f t="shared" si="753"/>
      </c>
      <c r="V418" s="855">
        <f t="shared" si="418"/>
      </c>
      <c r="W418" s="856">
        <f t="shared" si="356"/>
      </c>
      <c r="X418" s="857">
        <v>0.0093</v>
      </c>
      <c r="Y418" s="858">
        <v>52</v>
      </c>
      <c r="Z418" s="853">
        <f t="shared" si="294"/>
      </c>
      <c r="AA418" s="860">
        <v>36120</v>
      </c>
      <c r="AB418" s="860">
        <v>601</v>
      </c>
      <c r="AC418" s="860">
        <v>99</v>
      </c>
      <c r="AD418" s="860">
        <v>623</v>
      </c>
      <c r="AE418" s="860">
        <v>47</v>
      </c>
      <c r="AF418" s="860">
        <v>10</v>
      </c>
      <c r="AG418" s="860">
        <v>0</v>
      </c>
      <c r="AH418" s="860">
        <v>35</v>
      </c>
      <c r="AI418" s="853">
        <f t="shared" si="109"/>
      </c>
      <c r="AJ418" s="853">
        <f t="shared" si="47"/>
      </c>
      <c r="AK418" s="861" t="s">
        <v>524</v>
      </c>
      <c r="AL418" s="861" t="s">
        <v>565</v>
      </c>
      <c r="AM418" s="862">
        <v>25</v>
      </c>
    </row>
    <row r="419">
      <c r="A419" s="845"/>
      <c r="B419" s="893" t="s">
        <v>528</v>
      </c>
      <c r="C419" s="875" t="s">
        <v>538</v>
      </c>
      <c r="D419" s="864">
        <f t="shared" si="843"/>
      </c>
      <c r="E419" s="894">
        <v>1551.89</v>
      </c>
      <c r="F419" s="894">
        <v>2292.03</v>
      </c>
      <c r="G419" s="851">
        <v>10</v>
      </c>
      <c r="H419" s="880">
        <v>23647.28</v>
      </c>
      <c r="I419" s="850">
        <v>0</v>
      </c>
      <c r="J419" s="880">
        <v>0</v>
      </c>
      <c r="K419" s="850">
        <f t="shared" si="508"/>
      </c>
      <c r="L419" s="880">
        <f t="shared" si="660"/>
      </c>
      <c r="M419" s="853">
        <f t="shared" si="387"/>
      </c>
      <c r="N419" s="854">
        <v>9</v>
      </c>
      <c r="O419" s="853">
        <f t="shared" si="325"/>
      </c>
      <c r="P419" s="853">
        <f t="shared" si="201"/>
      </c>
      <c r="Q419" s="853">
        <f t="shared" si="78"/>
      </c>
      <c r="R419" s="853">
        <f t="shared" si="15"/>
      </c>
      <c r="S419" s="855">
        <f t="shared" si="998"/>
      </c>
      <c r="T419" s="855">
        <f t="shared" si="936"/>
      </c>
      <c r="U419" s="855">
        <f t="shared" si="753"/>
      </c>
      <c r="V419" s="855">
        <f t="shared" si="418"/>
      </c>
      <c r="W419" s="856">
        <f t="shared" si="356"/>
      </c>
      <c r="X419" s="857">
        <v>0.0211</v>
      </c>
      <c r="Y419" s="858">
        <v>54</v>
      </c>
      <c r="Z419" s="853">
        <f t="shared" si="294"/>
      </c>
      <c r="AA419" s="860">
        <v>37469</v>
      </c>
      <c r="AB419" s="860">
        <v>623</v>
      </c>
      <c r="AC419" s="860">
        <v>139</v>
      </c>
      <c r="AD419" s="860">
        <v>670</v>
      </c>
      <c r="AE419" s="860">
        <v>111</v>
      </c>
      <c r="AF419" s="860">
        <v>10</v>
      </c>
      <c r="AG419" s="860">
        <v>4</v>
      </c>
      <c r="AH419" s="860">
        <v>37</v>
      </c>
      <c r="AI419" s="853">
        <f t="shared" si="109"/>
      </c>
      <c r="AJ419" s="853">
        <f t="shared" si="47"/>
      </c>
      <c r="AK419" s="861" t="s">
        <v>524</v>
      </c>
      <c r="AL419" s="861" t="s">
        <v>565</v>
      </c>
      <c r="AM419" s="862">
        <v>13</v>
      </c>
    </row>
    <row r="420">
      <c r="A420" s="845"/>
      <c r="B420" s="893" t="s">
        <v>528</v>
      </c>
      <c r="C420" s="875" t="s">
        <v>541</v>
      </c>
      <c r="D420" s="864">
        <f t="shared" si="843"/>
      </c>
      <c r="E420" s="896">
        <v>1673.92</v>
      </c>
      <c r="F420" s="894">
        <v>1526.46</v>
      </c>
      <c r="G420" s="851">
        <v>3</v>
      </c>
      <c r="H420" s="880">
        <v>8211.070000000007</v>
      </c>
      <c r="I420" s="850">
        <v>0</v>
      </c>
      <c r="J420" s="880">
        <v>0</v>
      </c>
      <c r="K420" s="850">
        <f t="shared" si="508"/>
      </c>
      <c r="L420" s="880">
        <f t="shared" si="660"/>
      </c>
      <c r="M420" s="853">
        <f t="shared" si="387"/>
      </c>
      <c r="N420" s="854">
        <v>2</v>
      </c>
      <c r="O420" s="853">
        <f t="shared" si="325"/>
      </c>
      <c r="P420" s="853">
        <f t="shared" si="201"/>
      </c>
      <c r="Q420" s="853">
        <f t="shared" si="78"/>
      </c>
      <c r="R420" s="853">
        <f t="shared" si="15"/>
      </c>
      <c r="S420" s="855">
        <f t="shared" si="998"/>
      </c>
      <c r="T420" s="855">
        <f t="shared" si="936"/>
      </c>
      <c r="U420" s="855">
        <f t="shared" si="753"/>
      </c>
      <c r="V420" s="855">
        <f t="shared" si="418"/>
      </c>
      <c r="W420" s="856">
        <f t="shared" si="356"/>
      </c>
      <c r="X420" s="857">
        <v>0.0078</v>
      </c>
      <c r="Y420" s="858">
        <v>52</v>
      </c>
      <c r="Z420" s="853">
        <f t="shared" si="294"/>
      </c>
      <c r="AA420" s="860">
        <v>30941</v>
      </c>
      <c r="AB420" s="860">
        <v>504</v>
      </c>
      <c r="AC420" s="860">
        <v>81</v>
      </c>
      <c r="AD420" s="860">
        <v>512</v>
      </c>
      <c r="AE420" s="860">
        <v>33</v>
      </c>
      <c r="AF420" s="860">
        <v>2</v>
      </c>
      <c r="AG420" s="860">
        <v>1</v>
      </c>
      <c r="AH420" s="860">
        <v>30</v>
      </c>
      <c r="AI420" s="853">
        <f t="shared" si="109"/>
      </c>
      <c r="AJ420" s="853">
        <f t="shared" si="47"/>
      </c>
      <c r="AK420" s="861" t="s">
        <v>524</v>
      </c>
      <c r="AL420" s="861" t="s">
        <v>565</v>
      </c>
      <c r="AM420" s="862">
        <v>54</v>
      </c>
    </row>
    <row r="421">
      <c r="A421" s="845"/>
      <c r="B421" s="893" t="s">
        <v>528</v>
      </c>
      <c r="C421" s="875" t="s">
        <v>542</v>
      </c>
      <c r="D421" s="864">
        <f t="shared" si="843"/>
      </c>
      <c r="E421" s="894">
        <v>1456.7</v>
      </c>
      <c r="F421" s="894">
        <v>3430.43</v>
      </c>
      <c r="G421" s="850">
        <v>8</v>
      </c>
      <c r="H421" s="880">
        <v>19285.709999999992</v>
      </c>
      <c r="I421" s="850">
        <v>0</v>
      </c>
      <c r="J421" s="880">
        <v>0</v>
      </c>
      <c r="K421" s="850">
        <f t="shared" si="508"/>
      </c>
      <c r="L421" s="880">
        <f t="shared" si="660"/>
      </c>
      <c r="M421" s="853">
        <f t="shared" si="387"/>
      </c>
      <c r="N421" s="854">
        <v>6</v>
      </c>
      <c r="O421" s="853">
        <f t="shared" si="325"/>
      </c>
      <c r="P421" s="853">
        <f t="shared" si="201"/>
      </c>
      <c r="Q421" s="853">
        <f t="shared" si="78"/>
      </c>
      <c r="R421" s="853">
        <f t="shared" si="15"/>
      </c>
      <c r="S421" s="855">
        <f t="shared" si="998"/>
      </c>
      <c r="T421" s="855">
        <f t="shared" si="936"/>
      </c>
      <c r="U421" s="855">
        <f t="shared" si="753"/>
      </c>
      <c r="V421" s="855">
        <f t="shared" si="418"/>
      </c>
      <c r="W421" s="856">
        <f t="shared" si="356"/>
      </c>
      <c r="X421" s="857">
        <v>0.0233</v>
      </c>
      <c r="Y421" s="858">
        <v>55</v>
      </c>
      <c r="Z421" s="853">
        <f t="shared" si="294"/>
      </c>
      <c r="AA421" s="860">
        <v>44229</v>
      </c>
      <c r="AB421" s="860">
        <v>594</v>
      </c>
      <c r="AC421" s="860">
        <v>152</v>
      </c>
      <c r="AD421" s="860">
        <v>644</v>
      </c>
      <c r="AE421" s="860">
        <v>99</v>
      </c>
      <c r="AF421" s="860">
        <v>10</v>
      </c>
      <c r="AG421" s="860">
        <v>1</v>
      </c>
      <c r="AH421" s="860">
        <v>36</v>
      </c>
      <c r="AI421" s="853">
        <f t="shared" si="109"/>
      </c>
      <c r="AJ421" s="853">
        <f t="shared" si="47"/>
      </c>
      <c r="AK421" s="861" t="s">
        <v>524</v>
      </c>
      <c r="AL421" s="861" t="s">
        <v>565</v>
      </c>
      <c r="AM421" s="862">
        <v>36</v>
      </c>
    </row>
    <row r="422">
      <c r="A422" s="845"/>
      <c r="B422" s="866" t="s">
        <v>527</v>
      </c>
      <c r="C422" s="866"/>
      <c r="D422" s="867">
        <f>SUM(D417:D421)</f>
      </c>
      <c r="E422" s="867">
        <f>SUM(E417:E421)</f>
      </c>
      <c r="F422" s="867">
        <f>SUM(F417:F421)</f>
      </c>
      <c r="G422" s="889">
        <f>SUM(G417:G421)</f>
      </c>
      <c r="H422" s="890">
        <f>SUM(H417:H421)</f>
      </c>
      <c r="I422" s="889">
        <f>SUM(I417:I421)</f>
      </c>
      <c r="J422" s="890">
        <f>SUM(J417:J421)</f>
      </c>
      <c r="K422" s="912">
        <f>SUM(K417:K421)</f>
      </c>
      <c r="L422" s="867">
        <f>SUM(L417:L421)</f>
      </c>
      <c r="M422" s="868">
        <f t="shared" si="387"/>
      </c>
      <c r="N422" s="889">
        <f>SUM(N417:N421)</f>
      </c>
      <c r="O422" s="868">
        <f t="shared" si="325"/>
      </c>
      <c r="P422" s="868">
        <f>D422/N422</f>
      </c>
      <c r="Q422" s="868">
        <f t="shared" si="78"/>
      </c>
      <c r="R422" s="868">
        <f t="shared" si="15"/>
      </c>
      <c r="S422" s="869">
        <f t="shared" si="998"/>
      </c>
      <c r="T422" s="869">
        <f t="shared" si="936"/>
      </c>
      <c r="U422" s="869">
        <f t="shared" si="753"/>
      </c>
      <c r="V422" s="869">
        <f t="shared" si="418"/>
      </c>
      <c r="W422" s="870">
        <f t="shared" si="356"/>
      </c>
      <c r="X422" s="869">
        <f>AVERAGE(X417:X421)</f>
      </c>
      <c r="Y422" s="871">
        <f>AVERAGE(Y417:Y421)</f>
      </c>
      <c r="Z422" s="871">
        <f t="shared" si="294"/>
      </c>
      <c r="AA422" s="872">
        <f>SUM(AA417:AA421)</f>
      </c>
      <c r="AB422" s="872">
        <f>SUM(AB417:AB421)</f>
      </c>
      <c r="AC422" s="872">
        <f>SUM(AC417:AC421)</f>
      </c>
      <c r="AD422" s="872">
        <f>SUM(AD417:AD421)</f>
      </c>
      <c r="AE422" s="872">
        <f>SUM(AE417:AE421)</f>
      </c>
      <c r="AF422" s="872">
        <f>SUM(AF417:AF421)</f>
      </c>
      <c r="AG422" s="872">
        <f>SUM(AG417:AG421)</f>
      </c>
      <c r="AH422" s="872">
        <f>SUM(AH417:AH421)</f>
      </c>
      <c r="AI422" s="868">
        <f t="shared" si="109"/>
      </c>
      <c r="AJ422" s="873">
        <f t="shared" si="47"/>
      </c>
      <c r="AK422" s="874"/>
      <c r="AL422" s="874"/>
      <c r="AM422" s="872">
        <f>SUM(AM417:AM421)</f>
      </c>
    </row>
    <row r="423">
      <c r="A423" s="845"/>
      <c r="B423" s="893" t="s">
        <v>522</v>
      </c>
      <c r="C423" s="875" t="s">
        <v>544</v>
      </c>
      <c r="D423" s="864">
        <f t="shared" ref="D423:D427" si="844">E423+F423</f>
      </c>
      <c r="E423" s="894">
        <v>1083.3400000000001</v>
      </c>
      <c r="F423" s="894">
        <v>1662.9299999999998</v>
      </c>
      <c r="G423" s="850">
        <v>3</v>
      </c>
      <c r="H423" s="880">
        <v>7091.369999999995</v>
      </c>
      <c r="I423" s="850">
        <v>0</v>
      </c>
      <c r="J423" s="880">
        <v>0</v>
      </c>
      <c r="K423" s="850">
        <f t="shared" ref="K423:K427" si="509">G423+I423</f>
      </c>
      <c r="L423" s="880">
        <f t="shared" ref="L423:L427" si="661">H423+J423</f>
      </c>
      <c r="M423" s="853">
        <f t="shared" si="387"/>
      </c>
      <c r="N423" s="854">
        <v>2</v>
      </c>
      <c r="O423" s="853">
        <f t="shared" si="325"/>
      </c>
      <c r="P423" s="853">
        <f t="shared" ref="P423:P427" si="202">D423/K423</f>
      </c>
      <c r="Q423" s="853">
        <f t="shared" si="78"/>
      </c>
      <c r="R423" s="853">
        <f t="shared" si="15"/>
      </c>
      <c r="S423" s="855">
        <f t="shared" si="998"/>
      </c>
      <c r="T423" s="855">
        <f t="shared" si="936"/>
      </c>
      <c r="U423" s="855">
        <f t="shared" si="753"/>
      </c>
      <c r="V423" s="855">
        <f t="shared" si="418"/>
      </c>
      <c r="W423" s="856">
        <f t="shared" si="356"/>
      </c>
      <c r="X423" s="857">
        <v>0.0163</v>
      </c>
      <c r="Y423" s="858">
        <v>55</v>
      </c>
      <c r="Z423" s="853">
        <f t="shared" si="294"/>
      </c>
      <c r="AA423" s="860">
        <v>37685</v>
      </c>
      <c r="AB423" s="860">
        <v>589</v>
      </c>
      <c r="AC423" s="860">
        <v>143</v>
      </c>
      <c r="AD423" s="860">
        <v>617</v>
      </c>
      <c r="AE423" s="860">
        <v>88</v>
      </c>
      <c r="AF423" s="860">
        <v>12</v>
      </c>
      <c r="AG423" s="860">
        <v>0</v>
      </c>
      <c r="AH423" s="860">
        <v>29</v>
      </c>
      <c r="AI423" s="853">
        <f t="shared" si="109"/>
      </c>
      <c r="AJ423" s="853">
        <f t="shared" si="47"/>
      </c>
      <c r="AK423" s="861" t="s">
        <v>545</v>
      </c>
      <c r="AL423" s="861" t="s">
        <v>525</v>
      </c>
      <c r="AM423" s="861">
        <v>32</v>
      </c>
    </row>
    <row r="424">
      <c r="A424" s="845"/>
      <c r="B424" s="893" t="s">
        <v>522</v>
      </c>
      <c r="C424" s="875" t="s">
        <v>546</v>
      </c>
      <c r="D424" s="864">
        <f t="shared" si="844"/>
      </c>
      <c r="E424" s="849">
        <v>1120.08</v>
      </c>
      <c r="F424" s="849">
        <v>910.54</v>
      </c>
      <c r="G424" s="850">
        <v>2</v>
      </c>
      <c r="H424" s="880">
        <v>2870.0200000000186</v>
      </c>
      <c r="I424" s="850">
        <v>1</v>
      </c>
      <c r="J424" s="880">
        <v>3626.6399999999994</v>
      </c>
      <c r="K424" s="850">
        <f t="shared" si="509"/>
      </c>
      <c r="L424" s="880">
        <f t="shared" si="661"/>
      </c>
      <c r="M424" s="853">
        <f t="shared" si="387"/>
      </c>
      <c r="N424" s="854">
        <v>2</v>
      </c>
      <c r="O424" s="853">
        <f t="shared" si="325"/>
      </c>
      <c r="P424" s="853">
        <f t="shared" si="202"/>
      </c>
      <c r="Q424" s="853">
        <f t="shared" si="78"/>
      </c>
      <c r="R424" s="853">
        <f t="shared" si="15"/>
      </c>
      <c r="S424" s="855">
        <f t="shared" si="998"/>
      </c>
      <c r="T424" s="855">
        <f t="shared" si="936"/>
      </c>
      <c r="U424" s="855">
        <f t="shared" si="753"/>
      </c>
      <c r="V424" s="855">
        <f t="shared" si="418"/>
      </c>
      <c r="W424" s="856">
        <f t="shared" si="356"/>
      </c>
      <c r="X424" s="857">
        <v>0.0095</v>
      </c>
      <c r="Y424" s="858">
        <v>55</v>
      </c>
      <c r="Z424" s="853">
        <f t="shared" si="294"/>
      </c>
      <c r="AA424" s="860">
        <v>21695</v>
      </c>
      <c r="AB424" s="860">
        <v>410</v>
      </c>
      <c r="AC424" s="860">
        <v>74</v>
      </c>
      <c r="AD424" s="860">
        <v>432</v>
      </c>
      <c r="AE424" s="860">
        <v>44</v>
      </c>
      <c r="AF424" s="860">
        <v>1</v>
      </c>
      <c r="AG424" s="860">
        <v>1</v>
      </c>
      <c r="AH424" s="860">
        <v>13</v>
      </c>
      <c r="AI424" s="853">
        <f t="shared" si="109"/>
      </c>
      <c r="AJ424" s="853">
        <f t="shared" si="47"/>
      </c>
      <c r="AK424" s="861" t="s">
        <v>545</v>
      </c>
      <c r="AL424" s="861" t="s">
        <v>525</v>
      </c>
      <c r="AM424" s="861">
        <v>19</v>
      </c>
    </row>
    <row r="425">
      <c r="A425" s="845"/>
      <c r="B425" s="893" t="s">
        <v>522</v>
      </c>
      <c r="C425" s="875" t="s">
        <v>547</v>
      </c>
      <c r="D425" s="864">
        <f t="shared" si="844"/>
      </c>
      <c r="E425" s="865">
        <v>1198.07</v>
      </c>
      <c r="F425" s="849">
        <v>1953.59</v>
      </c>
      <c r="G425" s="850">
        <v>6</v>
      </c>
      <c r="H425" s="880">
        <v>15120.910000000003</v>
      </c>
      <c r="I425" s="850">
        <v>0</v>
      </c>
      <c r="J425" s="880">
        <v>0</v>
      </c>
      <c r="K425" s="850">
        <f t="shared" si="509"/>
      </c>
      <c r="L425" s="880">
        <f t="shared" si="661"/>
      </c>
      <c r="M425" s="853">
        <f t="shared" si="387"/>
      </c>
      <c r="N425" s="854">
        <v>4</v>
      </c>
      <c r="O425" s="853">
        <f t="shared" si="325"/>
      </c>
      <c r="P425" s="853">
        <f t="shared" si="202"/>
      </c>
      <c r="Q425" s="853">
        <f t="shared" si="78"/>
      </c>
      <c r="R425" s="853">
        <f t="shared" si="15"/>
      </c>
      <c r="S425" s="855">
        <f t="shared" si="998"/>
      </c>
      <c r="T425" s="855">
        <f t="shared" si="936"/>
      </c>
      <c r="U425" s="855">
        <f t="shared" si="753"/>
      </c>
      <c r="V425" s="855">
        <f t="shared" si="418"/>
      </c>
      <c r="W425" s="856">
        <f t="shared" si="356"/>
      </c>
      <c r="X425" s="857">
        <v>0.0135</v>
      </c>
      <c r="Y425" s="858">
        <v>55</v>
      </c>
      <c r="Z425" s="853">
        <f t="shared" si="294"/>
      </c>
      <c r="AA425" s="860">
        <v>33279</v>
      </c>
      <c r="AB425" s="860">
        <v>438</v>
      </c>
      <c r="AC425" s="860">
        <v>118</v>
      </c>
      <c r="AD425" s="860">
        <v>452</v>
      </c>
      <c r="AE425" s="860">
        <v>67</v>
      </c>
      <c r="AF425" s="860">
        <v>7</v>
      </c>
      <c r="AG425" s="860">
        <v>2</v>
      </c>
      <c r="AH425" s="860">
        <v>29</v>
      </c>
      <c r="AI425" s="853">
        <f t="shared" si="109"/>
      </c>
      <c r="AJ425" s="853">
        <f t="shared" si="47"/>
      </c>
      <c r="AK425" s="861" t="s">
        <v>545</v>
      </c>
      <c r="AL425" s="861" t="s">
        <v>525</v>
      </c>
      <c r="AM425" s="861">
        <v>55</v>
      </c>
    </row>
    <row r="426">
      <c r="A426" s="845"/>
      <c r="B426" s="893" t="s">
        <v>522</v>
      </c>
      <c r="C426" s="875" t="s">
        <v>548</v>
      </c>
      <c r="D426" s="864">
        <f t="shared" si="844"/>
      </c>
      <c r="E426" s="849">
        <v>1379.98</v>
      </c>
      <c r="F426" s="849">
        <v>1369.3</v>
      </c>
      <c r="G426" s="850">
        <v>2</v>
      </c>
      <c r="H426" s="880">
        <v>3983.2699999999895</v>
      </c>
      <c r="I426" s="850">
        <v>0</v>
      </c>
      <c r="J426" s="880">
        <v>0</v>
      </c>
      <c r="K426" s="850">
        <f t="shared" si="509"/>
      </c>
      <c r="L426" s="880">
        <f t="shared" si="661"/>
      </c>
      <c r="M426" s="853">
        <f t="shared" si="387"/>
      </c>
      <c r="N426" s="854">
        <v>1</v>
      </c>
      <c r="O426" s="853">
        <f t="shared" si="325"/>
      </c>
      <c r="P426" s="853">
        <f t="shared" si="202"/>
      </c>
      <c r="Q426" s="853">
        <f t="shared" si="78"/>
      </c>
      <c r="R426" s="853">
        <f t="shared" si="15"/>
      </c>
      <c r="S426" s="855">
        <f t="shared" si="998"/>
      </c>
      <c r="T426" s="855">
        <f t="shared" si="936"/>
      </c>
      <c r="U426" s="855">
        <f t="shared" si="753"/>
      </c>
      <c r="V426" s="855">
        <f t="shared" si="418"/>
      </c>
      <c r="W426" s="856">
        <f t="shared" si="356"/>
      </c>
      <c r="X426" s="857">
        <v>0.0105</v>
      </c>
      <c r="Y426" s="858">
        <v>55</v>
      </c>
      <c r="Z426" s="853">
        <f t="shared" si="294"/>
      </c>
      <c r="AA426" s="860">
        <v>24450</v>
      </c>
      <c r="AB426" s="860">
        <v>506</v>
      </c>
      <c r="AC426" s="860">
        <v>81</v>
      </c>
      <c r="AD426" s="860">
        <v>535</v>
      </c>
      <c r="AE426" s="860">
        <v>44</v>
      </c>
      <c r="AF426" s="860">
        <v>1</v>
      </c>
      <c r="AG426" s="860">
        <v>2</v>
      </c>
      <c r="AH426" s="860">
        <v>16</v>
      </c>
      <c r="AI426" s="853">
        <f t="shared" si="109"/>
      </c>
      <c r="AJ426" s="853">
        <f t="shared" si="47"/>
      </c>
      <c r="AK426" s="861" t="s">
        <v>545</v>
      </c>
      <c r="AL426" s="861" t="s">
        <v>525</v>
      </c>
      <c r="AM426" s="861">
        <v>28</v>
      </c>
    </row>
    <row r="427">
      <c r="A427" s="845"/>
      <c r="B427" s="893" t="s">
        <v>522</v>
      </c>
      <c r="C427" s="875" t="s">
        <v>549</v>
      </c>
      <c r="D427" s="864">
        <f t="shared" si="844"/>
      </c>
      <c r="E427" s="865">
        <v>2145.28</v>
      </c>
      <c r="F427" s="849">
        <v>2175.2</v>
      </c>
      <c r="G427" s="850">
        <v>4</v>
      </c>
      <c r="H427" s="852">
        <v>9646.070000000007</v>
      </c>
      <c r="I427" s="850">
        <v>0</v>
      </c>
      <c r="J427" s="880">
        <v>0</v>
      </c>
      <c r="K427" s="850">
        <f t="shared" si="509"/>
      </c>
      <c r="L427" s="880">
        <f t="shared" si="661"/>
      </c>
      <c r="M427" s="853">
        <f t="shared" si="387"/>
      </c>
      <c r="N427" s="854">
        <v>4</v>
      </c>
      <c r="O427" s="853">
        <f t="shared" si="325"/>
      </c>
      <c r="P427" s="853">
        <f t="shared" si="202"/>
      </c>
      <c r="Q427" s="853">
        <f t="shared" si="78"/>
      </c>
      <c r="R427" s="853">
        <f t="shared" si="15"/>
      </c>
      <c r="S427" s="855">
        <f t="shared" si="998"/>
      </c>
      <c r="T427" s="855">
        <f t="shared" si="936"/>
      </c>
      <c r="U427" s="855">
        <f t="shared" si="753"/>
      </c>
      <c r="V427" s="855">
        <f t="shared" si="418"/>
      </c>
      <c r="W427" s="856">
        <f t="shared" si="356"/>
      </c>
      <c r="X427" s="857">
        <v>0.0102</v>
      </c>
      <c r="Y427" s="858">
        <v>54</v>
      </c>
      <c r="Z427" s="853">
        <f t="shared" si="294"/>
      </c>
      <c r="AA427" s="860">
        <v>44701</v>
      </c>
      <c r="AB427" s="860">
        <v>797</v>
      </c>
      <c r="AC427" s="860">
        <v>131</v>
      </c>
      <c r="AD427" s="860">
        <v>813</v>
      </c>
      <c r="AE427" s="860">
        <v>74</v>
      </c>
      <c r="AF427" s="860">
        <v>8</v>
      </c>
      <c r="AG427" s="860">
        <v>1</v>
      </c>
      <c r="AH427" s="860">
        <v>29</v>
      </c>
      <c r="AI427" s="853">
        <f t="shared" si="109"/>
      </c>
      <c r="AJ427" s="853">
        <f t="shared" si="47"/>
      </c>
      <c r="AK427" s="861" t="s">
        <v>545</v>
      </c>
      <c r="AL427" s="861" t="s">
        <v>525</v>
      </c>
      <c r="AM427" s="861">
        <v>32</v>
      </c>
    </row>
    <row r="428">
      <c r="A428" s="845"/>
      <c r="B428" s="866" t="s">
        <v>527</v>
      </c>
      <c r="C428" s="866"/>
      <c r="D428" s="867">
        <f>SUM(D423:D427)</f>
      </c>
      <c r="E428" s="867">
        <f>SUM(E423:E427)</f>
      </c>
      <c r="F428" s="867">
        <f>SUM(F423:F427)</f>
      </c>
      <c r="G428" s="889">
        <f>SUM(G423:G427)</f>
      </c>
      <c r="H428" s="890">
        <f>SUM(H423:H427)</f>
      </c>
      <c r="I428" s="889">
        <f>SUM(I423:I427)</f>
      </c>
      <c r="J428" s="890">
        <f>SUM(J423:J427)</f>
      </c>
      <c r="K428" s="912">
        <f>SUM(K423:K427)</f>
      </c>
      <c r="L428" s="867">
        <f>SUM(L423:L427)</f>
      </c>
      <c r="M428" s="868">
        <f t="shared" si="387"/>
      </c>
      <c r="N428" s="889">
        <f>SUM(N423:N427)</f>
      </c>
      <c r="O428" s="868">
        <f t="shared" si="325"/>
      </c>
      <c r="P428" s="868">
        <f>D428/N428</f>
      </c>
      <c r="Q428" s="868">
        <f t="shared" si="78"/>
      </c>
      <c r="R428" s="868">
        <f t="shared" si="15"/>
      </c>
      <c r="S428" s="869">
        <f t="shared" si="998"/>
      </c>
      <c r="T428" s="869">
        <f t="shared" si="936"/>
      </c>
      <c r="U428" s="869">
        <f t="shared" si="753"/>
      </c>
      <c r="V428" s="869">
        <f t="shared" si="418"/>
      </c>
      <c r="W428" s="870">
        <f t="shared" si="356"/>
      </c>
      <c r="X428" s="869">
        <f>AVERAGE(X423:X427)</f>
      </c>
      <c r="Y428" s="871">
        <f>AVERAGE(Y423:Y427)</f>
      </c>
      <c r="Z428" s="871">
        <f t="shared" si="294"/>
      </c>
      <c r="AA428" s="872">
        <f>SUM(AA423:AA427)</f>
      </c>
      <c r="AB428" s="872">
        <f>SUM(AB423:AB427)</f>
      </c>
      <c r="AC428" s="872">
        <f>SUM(AC423:AC427)</f>
      </c>
      <c r="AD428" s="872">
        <f>SUM(AD423:AD427)</f>
      </c>
      <c r="AE428" s="872">
        <f>SUM(AE423:AE427)</f>
      </c>
      <c r="AF428" s="872">
        <f>SUM(AF423:AF427)</f>
      </c>
      <c r="AG428" s="872">
        <f>SUM(AG423:AG427)</f>
      </c>
      <c r="AH428" s="872">
        <f>SUM(AH423:AH427)</f>
      </c>
      <c r="AI428" s="868">
        <f t="shared" si="109"/>
      </c>
      <c r="AJ428" s="873">
        <f t="shared" si="47"/>
      </c>
      <c r="AK428" s="874"/>
      <c r="AL428" s="874"/>
      <c r="AM428" s="872">
        <f>SUM(AM423:AM427)</f>
      </c>
    </row>
    <row r="429">
      <c r="A429" s="845"/>
      <c r="B429" s="893" t="s">
        <v>543</v>
      </c>
      <c r="C429" s="875" t="s">
        <v>551</v>
      </c>
      <c r="D429" s="864">
        <f t="shared" ref="D429:D431" si="845">E429+F429</f>
      </c>
      <c r="E429" s="849">
        <v>1180.71</v>
      </c>
      <c r="F429" s="849">
        <v>1592.22</v>
      </c>
      <c r="G429" s="850">
        <v>4</v>
      </c>
      <c r="H429" s="880">
        <v>9086.220000000001</v>
      </c>
      <c r="I429" s="850">
        <v>0</v>
      </c>
      <c r="J429" s="880">
        <v>0</v>
      </c>
      <c r="K429" s="850">
        <f t="shared" ref="K429:K431" si="510">G429+I429</f>
      </c>
      <c r="L429" s="880">
        <f t="shared" ref="L429:L431" si="662">H429+J429</f>
      </c>
      <c r="M429" s="853">
        <f t="shared" si="387"/>
      </c>
      <c r="N429" s="854">
        <v>4</v>
      </c>
      <c r="O429" s="853">
        <f t="shared" si="325"/>
      </c>
      <c r="P429" s="853">
        <f t="shared" ref="P429:P431" si="203">D429/K429</f>
      </c>
      <c r="Q429" s="853">
        <f t="shared" si="78"/>
      </c>
      <c r="R429" s="853">
        <f t="shared" si="15"/>
      </c>
      <c r="S429" s="855">
        <f t="shared" si="998"/>
      </c>
      <c r="T429" s="855">
        <f t="shared" si="936"/>
      </c>
      <c r="U429" s="855">
        <f t="shared" si="753"/>
      </c>
      <c r="V429" s="855">
        <f t="shared" si="418"/>
      </c>
      <c r="W429" s="856">
        <f t="shared" si="356"/>
      </c>
      <c r="X429" s="857">
        <v>0.0129</v>
      </c>
      <c r="Y429" s="858">
        <v>55</v>
      </c>
      <c r="Z429" s="853">
        <f t="shared" si="294"/>
      </c>
      <c r="AA429" s="860">
        <v>22452</v>
      </c>
      <c r="AB429" s="860">
        <v>304</v>
      </c>
      <c r="AC429" s="860">
        <v>88</v>
      </c>
      <c r="AD429" s="860">
        <v>302</v>
      </c>
      <c r="AE429" s="860">
        <v>78</v>
      </c>
      <c r="AF429" s="860">
        <v>2</v>
      </c>
      <c r="AG429" s="860">
        <v>1</v>
      </c>
      <c r="AH429" s="860">
        <v>17</v>
      </c>
      <c r="AI429" s="853">
        <f t="shared" si="109"/>
      </c>
      <c r="AJ429" s="853">
        <f t="shared" si="47"/>
      </c>
      <c r="AK429" s="861" t="s">
        <v>545</v>
      </c>
      <c r="AL429" s="861" t="s">
        <v>525</v>
      </c>
      <c r="AM429" s="861">
        <v>16</v>
      </c>
    </row>
    <row r="430">
      <c r="A430" s="845"/>
      <c r="B430" s="893" t="s">
        <v>543</v>
      </c>
      <c r="C430" s="875" t="s">
        <v>552</v>
      </c>
      <c r="D430" s="864">
        <f t="shared" si="845"/>
      </c>
      <c r="E430" s="849">
        <v>1212.79</v>
      </c>
      <c r="F430" s="849">
        <v>1887.62</v>
      </c>
      <c r="G430" s="850">
        <v>8</v>
      </c>
      <c r="H430" s="880">
        <v>19002.869999999995</v>
      </c>
      <c r="I430" s="850">
        <v>0</v>
      </c>
      <c r="J430" s="880">
        <v>0</v>
      </c>
      <c r="K430" s="850">
        <f t="shared" si="510"/>
      </c>
      <c r="L430" s="880">
        <f t="shared" si="662"/>
      </c>
      <c r="M430" s="853">
        <f t="shared" si="387"/>
      </c>
      <c r="N430" s="854">
        <v>7</v>
      </c>
      <c r="O430" s="853">
        <f t="shared" si="325"/>
      </c>
      <c r="P430" s="853">
        <f t="shared" si="203"/>
      </c>
      <c r="Q430" s="853">
        <f t="shared" si="78"/>
      </c>
      <c r="R430" s="853">
        <f t="shared" si="15"/>
      </c>
      <c r="S430" s="855">
        <f t="shared" si="998"/>
      </c>
      <c r="T430" s="855">
        <f t="shared" si="936"/>
      </c>
      <c r="U430" s="855">
        <f t="shared" si="753"/>
      </c>
      <c r="V430" s="855">
        <f t="shared" si="418"/>
      </c>
      <c r="W430" s="856">
        <f t="shared" si="356"/>
      </c>
      <c r="X430" s="857">
        <v>0.0075</v>
      </c>
      <c r="Y430" s="858">
        <v>56</v>
      </c>
      <c r="Z430" s="853">
        <f t="shared" si="294"/>
      </c>
      <c r="AA430" s="860">
        <v>38261</v>
      </c>
      <c r="AB430" s="860">
        <v>559</v>
      </c>
      <c r="AC430" s="860">
        <v>89</v>
      </c>
      <c r="AD430" s="860">
        <v>602</v>
      </c>
      <c r="AE430" s="860">
        <v>93</v>
      </c>
      <c r="AF430" s="860">
        <v>10</v>
      </c>
      <c r="AG430" s="860">
        <v>1</v>
      </c>
      <c r="AH430" s="860">
        <v>19</v>
      </c>
      <c r="AI430" s="853">
        <f t="shared" si="109"/>
      </c>
      <c r="AJ430" s="853">
        <f t="shared" si="47"/>
      </c>
      <c r="AK430" s="861" t="s">
        <v>545</v>
      </c>
      <c r="AL430" s="861" t="s">
        <v>525</v>
      </c>
      <c r="AM430" s="861">
        <v>26</v>
      </c>
    </row>
    <row r="431">
      <c r="A431" s="845"/>
      <c r="B431" s="893" t="s">
        <v>543</v>
      </c>
      <c r="C431" s="875" t="s">
        <v>553</v>
      </c>
      <c r="D431" s="864">
        <f t="shared" si="845"/>
      </c>
      <c r="E431" s="849">
        <v>1255.04</v>
      </c>
      <c r="F431" s="849">
        <v>1823.43</v>
      </c>
      <c r="G431" s="850">
        <v>4</v>
      </c>
      <c r="H431" s="880">
        <v>8526.390000000014</v>
      </c>
      <c r="I431" s="850">
        <v>0</v>
      </c>
      <c r="J431" s="880">
        <v>0</v>
      </c>
      <c r="K431" s="850">
        <f t="shared" si="510"/>
      </c>
      <c r="L431" s="880">
        <f t="shared" si="662"/>
      </c>
      <c r="M431" s="853">
        <f t="shared" si="387"/>
      </c>
      <c r="N431" s="854">
        <v>4</v>
      </c>
      <c r="O431" s="853">
        <f t="shared" si="325"/>
      </c>
      <c r="P431" s="853">
        <f t="shared" si="203"/>
      </c>
      <c r="Q431" s="853">
        <f t="shared" si="78"/>
      </c>
      <c r="R431" s="853">
        <f t="shared" si="15"/>
      </c>
      <c r="S431" s="855">
        <f t="shared" si="998"/>
      </c>
      <c r="T431" s="855">
        <f t="shared" si="936"/>
      </c>
      <c r="U431" s="855">
        <f t="shared" si="753"/>
      </c>
      <c r="V431" s="855">
        <f t="shared" si="418"/>
      </c>
      <c r="W431" s="856">
        <f t="shared" si="356"/>
      </c>
      <c r="X431" s="857">
        <v>0.0084</v>
      </c>
      <c r="Y431" s="858">
        <v>56</v>
      </c>
      <c r="Z431" s="853">
        <f t="shared" si="294"/>
      </c>
      <c r="AA431" s="860">
        <v>36283</v>
      </c>
      <c r="AB431" s="860">
        <v>484</v>
      </c>
      <c r="AC431" s="860">
        <v>94</v>
      </c>
      <c r="AD431" s="860">
        <v>494</v>
      </c>
      <c r="AE431" s="860">
        <v>60</v>
      </c>
      <c r="AF431" s="860">
        <v>7</v>
      </c>
      <c r="AG431" s="860">
        <v>0</v>
      </c>
      <c r="AH431" s="860">
        <v>27</v>
      </c>
      <c r="AI431" s="853">
        <f t="shared" si="109"/>
      </c>
      <c r="AJ431" s="853">
        <f t="shared" si="47"/>
      </c>
      <c r="AK431" s="861" t="s">
        <v>545</v>
      </c>
      <c r="AL431" s="861" t="s">
        <v>525</v>
      </c>
      <c r="AM431" s="862">
        <v>15</v>
      </c>
    </row>
    <row r="432">
      <c r="A432" s="845"/>
      <c r="B432" s="866" t="s">
        <v>527</v>
      </c>
      <c r="C432" s="866"/>
      <c r="D432" s="867">
        <f>SUM(D429:D431)</f>
      </c>
      <c r="E432" s="897">
        <f>SUM(E429:E431)</f>
      </c>
      <c r="F432" s="897">
        <f>SUM(F429:F431)</f>
      </c>
      <c r="G432" s="889">
        <f>SUM(G429:G431)</f>
      </c>
      <c r="H432" s="890">
        <f>SUM(H429:H431)</f>
      </c>
      <c r="I432" s="889">
        <f>SUM(I429:I431)</f>
      </c>
      <c r="J432" s="890">
        <f>SUM(J429:J431)</f>
      </c>
      <c r="K432" s="891">
        <f>SUM(K429:K431)</f>
      </c>
      <c r="L432" s="897">
        <f>SUM(L429:L431)</f>
      </c>
      <c r="M432" s="868">
        <f t="shared" si="387"/>
      </c>
      <c r="N432" s="889">
        <f>SUM(N429:N431)</f>
      </c>
      <c r="O432" s="868">
        <f t="shared" si="325"/>
      </c>
      <c r="P432" s="868">
        <f t="shared" ref="P432:P433" si="967">D432/N432</f>
      </c>
      <c r="Q432" s="868">
        <f t="shared" si="78"/>
      </c>
      <c r="R432" s="868">
        <f t="shared" si="15"/>
      </c>
      <c r="S432" s="869">
        <f t="shared" si="998"/>
      </c>
      <c r="T432" s="869">
        <f t="shared" si="936"/>
      </c>
      <c r="U432" s="869">
        <f t="shared" si="753"/>
      </c>
      <c r="V432" s="869">
        <f t="shared" si="418"/>
      </c>
      <c r="W432" s="870">
        <f t="shared" si="356"/>
      </c>
      <c r="X432" s="869">
        <f>AVERAGE(X429:X431)</f>
      </c>
      <c r="Y432" s="871">
        <f>AVERAGE(Y429:Y431)</f>
      </c>
      <c r="Z432" s="871">
        <f t="shared" si="294"/>
      </c>
      <c r="AA432" s="872">
        <f>SUM(AA429:AA431)</f>
      </c>
      <c r="AB432" s="872">
        <f>SUM(AB429:AB431)</f>
      </c>
      <c r="AC432" s="872">
        <f>SUM(AC429:AC431)</f>
      </c>
      <c r="AD432" s="872">
        <f>SUM(AD429:AD431)</f>
      </c>
      <c r="AE432" s="872">
        <f>SUM(AE429:AE431)</f>
      </c>
      <c r="AF432" s="872">
        <f>SUM(AF429:AF431)</f>
      </c>
      <c r="AG432" s="872">
        <f>SUM(AG429:AG431)</f>
      </c>
      <c r="AH432" s="872">
        <f>SUM(AH429:AH431)</f>
      </c>
      <c r="AI432" s="868">
        <f t="shared" si="109"/>
      </c>
      <c r="AJ432" s="873">
        <f t="shared" si="47"/>
      </c>
      <c r="AK432" s="874"/>
      <c r="AL432" s="874"/>
      <c r="AM432" s="872">
        <f>SUM(AM429:AM431)</f>
      </c>
    </row>
    <row r="433">
      <c r="A433" s="845"/>
      <c r="B433" s="898" t="s">
        <v>539</v>
      </c>
      <c r="C433" s="898"/>
      <c r="D433" s="899">
        <f>D416+D410+D428+D422+D432</f>
      </c>
      <c r="E433" s="923">
        <f>E416+E410+E428+E422+E432</f>
      </c>
      <c r="F433" s="923">
        <f>F416+F410+F428+F422+F432</f>
      </c>
      <c r="G433" s="903">
        <f>G432+G428+G422+G416+G410</f>
      </c>
      <c r="H433" s="900">
        <f>H432+H428+H422+H416+H410</f>
      </c>
      <c r="I433" s="903">
        <f>I432+I428+I422+I416+I410</f>
      </c>
      <c r="J433" s="900">
        <f>J432+J428+J422+J416+J410</f>
      </c>
      <c r="K433" s="903">
        <f>K416+K410+K428+K422+K432</f>
      </c>
      <c r="L433" s="923">
        <f>L416+L410+L428+L422+L432</f>
      </c>
      <c r="M433" s="900">
        <f t="shared" si="387"/>
      </c>
      <c r="N433" s="903">
        <f>N432+N428+N422+N416+N410</f>
      </c>
      <c r="O433" s="900">
        <f t="shared" si="325"/>
      </c>
      <c r="P433" s="900">
        <f t="shared" si="967"/>
      </c>
      <c r="Q433" s="900">
        <f t="shared" si="78"/>
      </c>
      <c r="R433" s="900">
        <f t="shared" si="15"/>
      </c>
      <c r="S433" s="902">
        <f t="shared" si="998"/>
      </c>
      <c r="T433" s="902">
        <f t="shared" si="936"/>
      </c>
      <c r="U433" s="902">
        <f t="shared" si="753"/>
      </c>
      <c r="V433" s="902">
        <f t="shared" si="418"/>
      </c>
      <c r="W433" s="903">
        <f t="shared" si="356"/>
      </c>
      <c r="X433" s="900">
        <f>(X416+X410+X428+X422+X432)/5</f>
      </c>
      <c r="Y433" s="900">
        <f>(Y416+Y410+Y428+Y422+Y432)/5</f>
      </c>
      <c r="Z433" s="900">
        <f>(Z416+Z410+Z428+Z422+Z432)/5</f>
      </c>
      <c r="AA433" s="923">
        <f>AA416+AA410+AA428+AA422+AA432</f>
      </c>
      <c r="AB433" s="923">
        <f>AB416+AB410+AB428+AB422+AB432</f>
      </c>
      <c r="AC433" s="923">
        <f>AC416+AC410+AC428+AC422+AC432</f>
      </c>
      <c r="AD433" s="923">
        <f>AD416+AD410+AD428+AD422+AD432</f>
      </c>
      <c r="AE433" s="923">
        <f>AE416+AE410+AE428+AE422+AE432</f>
      </c>
      <c r="AF433" s="923">
        <f>AF416+AF410+AF428+AF422+AF432</f>
      </c>
      <c r="AG433" s="923">
        <f>AG416+AG410+AG428+AG422+AG432</f>
      </c>
      <c r="AH433" s="923">
        <f>AH416+AH410+AH428+AH422+AH432</f>
      </c>
      <c r="AI433" s="900">
        <f t="shared" si="109"/>
      </c>
      <c r="AJ433" s="904">
        <f t="shared" si="47"/>
      </c>
      <c r="AK433" s="898"/>
      <c r="AL433" s="898"/>
      <c r="AM433" s="923">
        <f>AM416+AM410+AM428+AM422+AM432</f>
      </c>
    </row>
    <row r="434">
      <c r="A434" s="832" t="s">
        <v>554</v>
      </c>
      <c r="B434" s="832" t="s">
        <v>480</v>
      </c>
      <c r="C434" s="832"/>
      <c r="D434" s="833" t="s">
        <v>481</v>
      </c>
      <c r="E434" s="833"/>
      <c r="F434" s="833"/>
      <c r="G434" s="833"/>
      <c r="H434" s="833"/>
      <c r="I434" s="833"/>
      <c r="J434" s="833"/>
      <c r="K434" s="833"/>
      <c r="L434" s="833"/>
      <c r="M434" s="833"/>
      <c r="N434" s="833"/>
      <c r="O434" s="833"/>
      <c r="P434" s="833"/>
      <c r="Q434" s="833"/>
      <c r="R434" s="834" t="s">
        <v>482</v>
      </c>
      <c r="S434" s="834"/>
      <c r="T434" s="834"/>
      <c r="U434" s="834"/>
      <c r="V434" s="834"/>
      <c r="W434" s="834"/>
      <c r="X434" s="834"/>
      <c r="Y434" s="834"/>
      <c r="Z434" s="834"/>
      <c r="AA434" s="834"/>
      <c r="AB434" s="834"/>
      <c r="AC434" s="834"/>
      <c r="AD434" s="834"/>
      <c r="AE434" s="834"/>
      <c r="AF434" s="834"/>
      <c r="AG434" s="834"/>
      <c r="AH434" s="834"/>
      <c r="AI434" s="834"/>
      <c r="AJ434" s="834"/>
      <c r="AK434" s="834"/>
      <c r="AL434" s="834"/>
      <c r="AM434" s="835"/>
    </row>
    <row r="435">
      <c r="A435" s="832"/>
      <c r="B435" s="832" t="s">
        <v>483</v>
      </c>
      <c r="C435" s="832" t="s">
        <v>484</v>
      </c>
      <c r="D435" s="836" t="s">
        <v>485</v>
      </c>
      <c r="E435" s="837" t="s">
        <v>486</v>
      </c>
      <c r="F435" s="837" t="s">
        <v>487</v>
      </c>
      <c r="G435" s="944" t="s">
        <v>488</v>
      </c>
      <c r="H435" s="944" t="s">
        <v>489</v>
      </c>
      <c r="I435" s="944" t="s">
        <v>490</v>
      </c>
      <c r="J435" s="944" t="s">
        <v>491</v>
      </c>
      <c r="K435" s="944" t="s">
        <v>492</v>
      </c>
      <c r="L435" s="945" t="s">
        <v>493</v>
      </c>
      <c r="M435" s="841" t="s">
        <v>494</v>
      </c>
      <c r="N435" s="944" t="s">
        <v>495</v>
      </c>
      <c r="O435" s="841" t="s">
        <v>496</v>
      </c>
      <c r="P435" s="841" t="s">
        <v>497</v>
      </c>
      <c r="Q435" s="841" t="s">
        <v>498</v>
      </c>
      <c r="R435" s="834" t="s">
        <v>499</v>
      </c>
      <c r="S435" s="842" t="s">
        <v>500</v>
      </c>
      <c r="T435" s="842" t="s">
        <v>501</v>
      </c>
      <c r="U435" s="842" t="s">
        <v>502</v>
      </c>
      <c r="V435" s="842" t="s">
        <v>503</v>
      </c>
      <c r="W435" s="843" t="s">
        <v>504</v>
      </c>
      <c r="X435" s="842" t="s">
        <v>505</v>
      </c>
      <c r="Y435" s="844" t="s">
        <v>506</v>
      </c>
      <c r="Z435" s="834" t="s">
        <v>507</v>
      </c>
      <c r="AA435" s="843" t="s">
        <v>508</v>
      </c>
      <c r="AB435" s="843" t="s">
        <v>509</v>
      </c>
      <c r="AC435" s="843" t="s">
        <v>510</v>
      </c>
      <c r="AD435" s="843" t="s">
        <v>511</v>
      </c>
      <c r="AE435" s="843" t="s">
        <v>512</v>
      </c>
      <c r="AF435" s="843" t="s">
        <v>513</v>
      </c>
      <c r="AG435" s="843" t="s">
        <v>514</v>
      </c>
      <c r="AH435" s="843" t="s">
        <v>515</v>
      </c>
      <c r="AI435" s="843" t="s">
        <v>516</v>
      </c>
      <c r="AJ435" s="834" t="s">
        <v>517</v>
      </c>
      <c r="AK435" s="835" t="s">
        <v>518</v>
      </c>
      <c r="AL435" s="835" t="s">
        <v>519</v>
      </c>
      <c r="AM435" s="835" t="s">
        <v>520</v>
      </c>
    </row>
    <row r="436">
      <c r="A436" s="845" t="s">
        <v>572</v>
      </c>
      <c r="B436" s="893" t="s">
        <v>543</v>
      </c>
      <c r="C436" s="876" t="s">
        <v>523</v>
      </c>
      <c r="D436" s="877">
        <f t="shared" ref="D436:D437" si="846">E436+F436</f>
      </c>
      <c r="E436" s="947">
        <v>761.09</v>
      </c>
      <c r="F436" s="849">
        <v>2000.45</v>
      </c>
      <c r="G436" s="850">
        <v>4</v>
      </c>
      <c r="H436" s="948">
        <v>8622.440000000002</v>
      </c>
      <c r="I436" s="949">
        <v>1</v>
      </c>
      <c r="J436" s="950">
        <v>3989.7000000000007</v>
      </c>
      <c r="K436" s="850">
        <f t="shared" ref="K436:K437" si="511">G436+I436</f>
      </c>
      <c r="L436" s="951">
        <f t="shared" ref="L436:L437" si="663">H436+J436</f>
      </c>
      <c r="M436" s="853">
        <f t="shared" ref="M436:M461" si="388">L436/D436</f>
      </c>
      <c r="N436" s="854">
        <v>4</v>
      </c>
      <c r="O436" s="853">
        <f t="shared" ref="O436:O461" si="326">D436/K436</f>
      </c>
      <c r="P436" s="853">
        <f t="shared" ref="P436:P437" si="204">D436/K436</f>
      </c>
      <c r="Q436" s="853">
        <f t="shared" ref="Q436:Q461" si="79">L436/K436</f>
      </c>
      <c r="R436" s="853">
        <f t="shared" ref="R436:R461" si="16">D436/AB436</f>
      </c>
      <c r="S436" s="855">
        <f t="shared" ref="S436:S461" si="999">W436/AA436*1</f>
      </c>
      <c r="T436" s="855">
        <f t="shared" ref="T436:T461" si="937">AB436/AA436</f>
      </c>
      <c r="U436" s="855">
        <f t="shared" ref="U436:U461" si="754">AD436/AA436</f>
      </c>
      <c r="V436" s="855">
        <f t="shared" ref="V436:V461" si="419">AE436/AD436</f>
      </c>
      <c r="W436" s="856">
        <f t="shared" ref="W436:W461" si="357">AC436/X436</f>
      </c>
      <c r="X436" s="857">
        <v>0.0138</v>
      </c>
      <c r="Y436" s="858">
        <v>56</v>
      </c>
      <c r="Z436" s="882">
        <f t="shared" ref="Z436:Z460" si="295">(D436/AA436)*1000</f>
      </c>
      <c r="AA436" s="883">
        <v>50602</v>
      </c>
      <c r="AB436" s="884">
        <v>727</v>
      </c>
      <c r="AC436" s="860">
        <v>120</v>
      </c>
      <c r="AD436" s="860">
        <v>818</v>
      </c>
      <c r="AE436" s="860">
        <v>41</v>
      </c>
      <c r="AF436" s="860">
        <v>3</v>
      </c>
      <c r="AG436" s="860">
        <v>1</v>
      </c>
      <c r="AH436" s="860">
        <v>30</v>
      </c>
      <c r="AI436" s="853">
        <f t="shared" ref="AI436:AI461" si="110">D436/AD436</f>
      </c>
      <c r="AJ436" s="853">
        <f t="shared" ref="AJ436:AJ461" si="48">AM436*1000/D436</f>
      </c>
      <c r="AK436" s="861" t="s">
        <v>545</v>
      </c>
      <c r="AL436" s="861" t="s">
        <v>525</v>
      </c>
      <c r="AM436" s="862">
        <v>20</v>
      </c>
    </row>
    <row r="437">
      <c r="A437" s="845"/>
      <c r="B437" s="893" t="s">
        <v>543</v>
      </c>
      <c r="C437" s="876" t="s">
        <v>526</v>
      </c>
      <c r="D437" s="885">
        <f t="shared" si="846"/>
      </c>
      <c r="E437" s="849">
        <v>482.67</v>
      </c>
      <c r="F437" s="864">
        <v>194.98</v>
      </c>
      <c r="G437" s="952">
        <v>2</v>
      </c>
      <c r="H437" s="950">
        <v>4543.109999999986</v>
      </c>
      <c r="I437" s="851">
        <v>0</v>
      </c>
      <c r="J437" s="917">
        <v>0</v>
      </c>
      <c r="K437" s="953">
        <f t="shared" si="511"/>
      </c>
      <c r="L437" s="880">
        <f t="shared" si="663"/>
      </c>
      <c r="M437" s="853">
        <f t="shared" si="388"/>
      </c>
      <c r="N437" s="854">
        <v>1</v>
      </c>
      <c r="O437" s="853">
        <f t="shared" si="326"/>
      </c>
      <c r="P437" s="853">
        <f t="shared" si="204"/>
      </c>
      <c r="Q437" s="853">
        <f t="shared" si="79"/>
      </c>
      <c r="R437" s="853">
        <f t="shared" si="16"/>
      </c>
      <c r="S437" s="855">
        <f t="shared" si="999"/>
      </c>
      <c r="T437" s="855">
        <f t="shared" si="937"/>
      </c>
      <c r="U437" s="855">
        <f t="shared" si="754"/>
      </c>
      <c r="V437" s="855">
        <f t="shared" si="419"/>
      </c>
      <c r="W437" s="856">
        <f t="shared" si="357"/>
      </c>
      <c r="X437" s="857">
        <v>0.0094</v>
      </c>
      <c r="Y437" s="858">
        <v>57</v>
      </c>
      <c r="Z437" s="886">
        <f t="shared" si="295"/>
      </c>
      <c r="AA437" s="860">
        <v>10737</v>
      </c>
      <c r="AB437" s="884">
        <v>373</v>
      </c>
      <c r="AC437" s="860">
        <v>40</v>
      </c>
      <c r="AD437" s="860">
        <v>386</v>
      </c>
      <c r="AE437" s="860">
        <v>22</v>
      </c>
      <c r="AF437" s="860">
        <v>3</v>
      </c>
      <c r="AG437" s="860">
        <v>1</v>
      </c>
      <c r="AH437" s="860">
        <v>8</v>
      </c>
      <c r="AI437" s="853">
        <f t="shared" si="110"/>
      </c>
      <c r="AJ437" s="853">
        <f t="shared" si="48"/>
      </c>
      <c r="AK437" s="861" t="s">
        <v>545</v>
      </c>
      <c r="AL437" s="861" t="s">
        <v>525</v>
      </c>
      <c r="AM437" s="862">
        <v>10</v>
      </c>
    </row>
    <row r="438">
      <c r="A438" s="845"/>
      <c r="B438" s="866" t="s">
        <v>527</v>
      </c>
      <c r="C438" s="866"/>
      <c r="D438" s="867">
        <f>SUM(D436:D437)</f>
      </c>
      <c r="E438" s="888">
        <f>SUM(E436:E437)</f>
      </c>
      <c r="F438" s="888">
        <f>SUM(F436:F437)</f>
      </c>
      <c r="G438" s="889">
        <f>SUM(G436:G437)</f>
      </c>
      <c r="H438" s="890">
        <f>SUM(H436:H437)</f>
      </c>
      <c r="I438" s="889">
        <f>SUM(I436:I437)</f>
      </c>
      <c r="J438" s="890">
        <f>SUM(J436:J437)</f>
      </c>
      <c r="K438" s="891">
        <f>SUM(K436:K437)</f>
      </c>
      <c r="L438" s="892">
        <f>SUM(L436:L437)</f>
      </c>
      <c r="M438" s="868">
        <f t="shared" si="388"/>
      </c>
      <c r="N438" s="889">
        <f>SUM(N436:N437)</f>
      </c>
      <c r="O438" s="868">
        <f t="shared" si="326"/>
      </c>
      <c r="P438" s="868">
        <f>D438/N438</f>
      </c>
      <c r="Q438" s="868">
        <f t="shared" si="79"/>
      </c>
      <c r="R438" s="868">
        <f t="shared" si="16"/>
      </c>
      <c r="S438" s="869">
        <f t="shared" si="999"/>
      </c>
      <c r="T438" s="869">
        <f t="shared" si="937"/>
      </c>
      <c r="U438" s="869">
        <f t="shared" si="754"/>
      </c>
      <c r="V438" s="869">
        <f t="shared" si="419"/>
      </c>
      <c r="W438" s="870">
        <f t="shared" si="357"/>
      </c>
      <c r="X438" s="869">
        <f>AVERAGE(X436:X437)</f>
      </c>
      <c r="Y438" s="871">
        <f>AVERAGE(Y436:Y437)</f>
      </c>
      <c r="Z438" s="868">
        <f t="shared" si="295"/>
      </c>
      <c r="AA438" s="922">
        <f>SUM(AA436:AA437)</f>
      </c>
      <c r="AB438" s="872">
        <f>SUM(AB436:AB437)</f>
      </c>
      <c r="AC438" s="872">
        <f>SUM(AC436:AC437)</f>
      </c>
      <c r="AD438" s="872">
        <f>SUM(AD436:AD437)</f>
      </c>
      <c r="AE438" s="872">
        <f>SUM(AE436:AE437)</f>
      </c>
      <c r="AF438" s="872">
        <f>SUM(AF436:AF437)</f>
      </c>
      <c r="AG438" s="872">
        <f>SUM(AG436:AG437)</f>
      </c>
      <c r="AH438" s="872">
        <f>SUM(AH436:AH437)</f>
      </c>
      <c r="AI438" s="868">
        <f t="shared" si="110"/>
      </c>
      <c r="AJ438" s="873">
        <f t="shared" si="48"/>
      </c>
      <c r="AK438" s="874"/>
      <c r="AL438" s="874"/>
      <c r="AM438" s="870">
        <f>SUM(AM436:AM437)</f>
      </c>
    </row>
    <row r="439">
      <c r="A439" s="845"/>
      <c r="B439" s="893" t="s">
        <v>550</v>
      </c>
      <c r="C439" s="875" t="s">
        <v>529</v>
      </c>
      <c r="D439" s="864">
        <f t="shared" ref="D439:D443" si="847">E439+F439</f>
      </c>
      <c r="E439" s="894">
        <v>1035.15</v>
      </c>
      <c r="F439" s="894">
        <v>2021.49</v>
      </c>
      <c r="G439" s="851">
        <v>1</v>
      </c>
      <c r="H439" s="880">
        <v>1435.01</v>
      </c>
      <c r="I439" s="850">
        <v>0</v>
      </c>
      <c r="J439" s="880">
        <v>0</v>
      </c>
      <c r="K439" s="850">
        <f t="shared" ref="K439:K443" si="512">G439+I439</f>
      </c>
      <c r="L439" s="880">
        <f t="shared" ref="L439:L443" si="664">H439+J439</f>
      </c>
      <c r="M439" s="853">
        <f t="shared" si="388"/>
      </c>
      <c r="N439" s="854">
        <v>1</v>
      </c>
      <c r="O439" s="853">
        <f t="shared" si="326"/>
      </c>
      <c r="P439" s="853">
        <f t="shared" ref="P439:P443" si="205">D439/K439</f>
      </c>
      <c r="Q439" s="853">
        <f t="shared" si="79"/>
      </c>
      <c r="R439" s="853">
        <f t="shared" si="16"/>
      </c>
      <c r="S439" s="855">
        <f t="shared" si="999"/>
      </c>
      <c r="T439" s="855">
        <f t="shared" si="937"/>
      </c>
      <c r="U439" s="855">
        <f t="shared" si="754"/>
      </c>
      <c r="V439" s="855">
        <f t="shared" si="419"/>
      </c>
      <c r="W439" s="856">
        <f t="shared" si="357"/>
      </c>
      <c r="X439" s="857">
        <v>0.0168</v>
      </c>
      <c r="Y439" s="858">
        <v>35</v>
      </c>
      <c r="Z439" s="853">
        <f t="shared" si="295"/>
      </c>
      <c r="AA439" s="860">
        <v>38582</v>
      </c>
      <c r="AB439" s="860">
        <v>871</v>
      </c>
      <c r="AC439" s="860">
        <v>125</v>
      </c>
      <c r="AD439" s="860">
        <v>988</v>
      </c>
      <c r="AE439" s="860">
        <v>63</v>
      </c>
      <c r="AF439" s="860">
        <v>6</v>
      </c>
      <c r="AG439" s="860">
        <v>2</v>
      </c>
      <c r="AH439" s="860">
        <v>29</v>
      </c>
      <c r="AI439" s="853">
        <f t="shared" si="110"/>
      </c>
      <c r="AJ439" s="853">
        <f t="shared" si="48"/>
      </c>
      <c r="AK439" s="861" t="s">
        <v>524</v>
      </c>
      <c r="AL439" s="861" t="s">
        <v>565</v>
      </c>
      <c r="AM439" s="862">
        <v>18</v>
      </c>
    </row>
    <row r="440">
      <c r="A440" s="845"/>
      <c r="B440" s="893" t="s">
        <v>550</v>
      </c>
      <c r="C440" s="875" t="s">
        <v>531</v>
      </c>
      <c r="D440" s="864">
        <f t="shared" si="847"/>
      </c>
      <c r="E440" s="894">
        <v>1721.09</v>
      </c>
      <c r="F440" s="894">
        <v>2245.23</v>
      </c>
      <c r="G440" s="850">
        <v>5</v>
      </c>
      <c r="H440" s="880">
        <v>13223.699999999999</v>
      </c>
      <c r="I440" s="850">
        <v>0</v>
      </c>
      <c r="J440" s="880">
        <v>0</v>
      </c>
      <c r="K440" s="850">
        <f t="shared" si="512"/>
      </c>
      <c r="L440" s="880">
        <f t="shared" si="664"/>
      </c>
      <c r="M440" s="853">
        <f t="shared" si="388"/>
      </c>
      <c r="N440" s="854">
        <v>5</v>
      </c>
      <c r="O440" s="853">
        <f t="shared" si="326"/>
      </c>
      <c r="P440" s="853">
        <f t="shared" si="205"/>
      </c>
      <c r="Q440" s="853">
        <f t="shared" si="79"/>
      </c>
      <c r="R440" s="853">
        <f t="shared" si="16"/>
      </c>
      <c r="S440" s="855">
        <f t="shared" si="999"/>
      </c>
      <c r="T440" s="855">
        <f t="shared" si="937"/>
      </c>
      <c r="U440" s="855">
        <f t="shared" si="754"/>
      </c>
      <c r="V440" s="855">
        <f t="shared" si="419"/>
      </c>
      <c r="W440" s="856">
        <f t="shared" si="357"/>
      </c>
      <c r="X440" s="857">
        <v>0.0179</v>
      </c>
      <c r="Y440" s="858">
        <v>35</v>
      </c>
      <c r="Z440" s="853">
        <f t="shared" si="295"/>
      </c>
      <c r="AA440" s="860">
        <v>51087</v>
      </c>
      <c r="AB440" s="860">
        <v>1253</v>
      </c>
      <c r="AC440" s="860">
        <v>187</v>
      </c>
      <c r="AD440" s="860">
        <v>1384</v>
      </c>
      <c r="AE440" s="860">
        <v>131</v>
      </c>
      <c r="AF440" s="860">
        <v>10</v>
      </c>
      <c r="AG440" s="860">
        <v>2</v>
      </c>
      <c r="AH440" s="860">
        <v>55</v>
      </c>
      <c r="AI440" s="853">
        <f t="shared" si="110"/>
      </c>
      <c r="AJ440" s="853">
        <f t="shared" si="48"/>
      </c>
      <c r="AK440" s="861" t="s">
        <v>524</v>
      </c>
      <c r="AL440" s="861" t="s">
        <v>565</v>
      </c>
      <c r="AM440" s="862">
        <v>78</v>
      </c>
    </row>
    <row r="441">
      <c r="A441" s="845"/>
      <c r="B441" s="893" t="s">
        <v>550</v>
      </c>
      <c r="C441" s="875" t="s">
        <v>532</v>
      </c>
      <c r="D441" s="864">
        <f t="shared" si="847"/>
      </c>
      <c r="E441" s="894">
        <v>1220.79</v>
      </c>
      <c r="F441" s="894">
        <v>1197.02</v>
      </c>
      <c r="G441" s="851">
        <v>3</v>
      </c>
      <c r="H441" s="880">
        <v>7091.370000000003</v>
      </c>
      <c r="I441" s="850">
        <v>1</v>
      </c>
      <c r="J441" s="880">
        <v>6216.21</v>
      </c>
      <c r="K441" s="850">
        <f t="shared" si="512"/>
      </c>
      <c r="L441" s="880">
        <f t="shared" si="664"/>
      </c>
      <c r="M441" s="853">
        <f t="shared" si="388"/>
      </c>
      <c r="N441" s="854">
        <v>4</v>
      </c>
      <c r="O441" s="853">
        <f t="shared" si="326"/>
      </c>
      <c r="P441" s="853">
        <f t="shared" si="205"/>
      </c>
      <c r="Q441" s="853">
        <f t="shared" si="79"/>
      </c>
      <c r="R441" s="853">
        <f t="shared" si="16"/>
      </c>
      <c r="S441" s="855">
        <f t="shared" si="999"/>
      </c>
      <c r="T441" s="855">
        <f t="shared" si="937"/>
      </c>
      <c r="U441" s="855">
        <f t="shared" si="754"/>
      </c>
      <c r="V441" s="855">
        <f t="shared" si="419"/>
      </c>
      <c r="W441" s="856">
        <f t="shared" si="357"/>
      </c>
      <c r="X441" s="857">
        <v>0.0109</v>
      </c>
      <c r="Y441" s="858">
        <v>39</v>
      </c>
      <c r="Z441" s="853">
        <f t="shared" si="295"/>
      </c>
      <c r="AA441" s="860">
        <v>21825</v>
      </c>
      <c r="AB441" s="860">
        <v>317</v>
      </c>
      <c r="AC441" s="860">
        <v>76</v>
      </c>
      <c r="AD441" s="860">
        <v>310</v>
      </c>
      <c r="AE441" s="860">
        <v>70</v>
      </c>
      <c r="AF441" s="860">
        <v>3</v>
      </c>
      <c r="AG441" s="860">
        <v>0</v>
      </c>
      <c r="AH441" s="860">
        <v>20</v>
      </c>
      <c r="AI441" s="853">
        <f t="shared" si="110"/>
      </c>
      <c r="AJ441" s="853">
        <f t="shared" si="48"/>
      </c>
      <c r="AK441" s="861" t="s">
        <v>524</v>
      </c>
      <c r="AL441" s="861" t="s">
        <v>565</v>
      </c>
      <c r="AM441" s="862">
        <v>14</v>
      </c>
    </row>
    <row r="442">
      <c r="A442" s="845"/>
      <c r="B442" s="893" t="s">
        <v>550</v>
      </c>
      <c r="C442" s="875" t="s">
        <v>533</v>
      </c>
      <c r="D442" s="864">
        <f t="shared" si="847"/>
      </c>
      <c r="E442" s="894">
        <v>1779.21</v>
      </c>
      <c r="F442" s="894">
        <v>2297.7</v>
      </c>
      <c r="G442" s="851">
        <v>5</v>
      </c>
      <c r="H442" s="880">
        <v>11322.370000000003</v>
      </c>
      <c r="I442" s="850">
        <v>1</v>
      </c>
      <c r="J442" s="880">
        <v>3989.7</v>
      </c>
      <c r="K442" s="850">
        <f t="shared" si="512"/>
      </c>
      <c r="L442" s="880">
        <f t="shared" si="664"/>
      </c>
      <c r="M442" s="853">
        <f t="shared" si="388"/>
      </c>
      <c r="N442" s="854">
        <v>4</v>
      </c>
      <c r="O442" s="853">
        <f t="shared" si="326"/>
      </c>
      <c r="P442" s="853">
        <f t="shared" si="205"/>
      </c>
      <c r="Q442" s="853">
        <f t="shared" si="79"/>
      </c>
      <c r="R442" s="853">
        <f t="shared" si="16"/>
      </c>
      <c r="S442" s="855">
        <f t="shared" si="999"/>
      </c>
      <c r="T442" s="855">
        <f t="shared" si="937"/>
      </c>
      <c r="U442" s="855">
        <f t="shared" si="754"/>
      </c>
      <c r="V442" s="855">
        <f t="shared" si="419"/>
      </c>
      <c r="W442" s="856">
        <f t="shared" si="357"/>
      </c>
      <c r="X442" s="857">
        <v>0.0197</v>
      </c>
      <c r="Y442" s="858">
        <v>42</v>
      </c>
      <c r="Z442" s="853">
        <f t="shared" si="295"/>
      </c>
      <c r="AA442" s="860">
        <v>37128</v>
      </c>
      <c r="AB442" s="860">
        <v>613</v>
      </c>
      <c r="AC442" s="860">
        <v>150</v>
      </c>
      <c r="AD442" s="860">
        <v>640</v>
      </c>
      <c r="AE442" s="860">
        <v>78</v>
      </c>
      <c r="AF442" s="860">
        <v>6</v>
      </c>
      <c r="AG442" s="860">
        <v>1</v>
      </c>
      <c r="AH442" s="860">
        <v>59</v>
      </c>
      <c r="AI442" s="853">
        <f t="shared" si="110"/>
      </c>
      <c r="AJ442" s="853">
        <f t="shared" si="48"/>
      </c>
      <c r="AK442" s="861" t="s">
        <v>524</v>
      </c>
      <c r="AL442" s="861" t="s">
        <v>565</v>
      </c>
      <c r="AM442" s="862">
        <v>63</v>
      </c>
    </row>
    <row r="443">
      <c r="A443" s="845"/>
      <c r="B443" s="893" t="s">
        <v>550</v>
      </c>
      <c r="C443" s="875" t="s">
        <v>535</v>
      </c>
      <c r="D443" s="864">
        <f t="shared" si="847"/>
      </c>
      <c r="E443" s="896">
        <v>1199.26</v>
      </c>
      <c r="F443" s="894">
        <v>828.98</v>
      </c>
      <c r="G443" s="850">
        <v>2</v>
      </c>
      <c r="H443" s="880">
        <v>5096.520000000004</v>
      </c>
      <c r="I443" s="850">
        <v>0</v>
      </c>
      <c r="J443" s="880">
        <v>0</v>
      </c>
      <c r="K443" s="850">
        <f t="shared" si="512"/>
      </c>
      <c r="L443" s="880">
        <f t="shared" si="664"/>
      </c>
      <c r="M443" s="853">
        <f t="shared" si="388"/>
      </c>
      <c r="N443" s="854">
        <v>1</v>
      </c>
      <c r="O443" s="853">
        <f t="shared" si="326"/>
      </c>
      <c r="P443" s="853">
        <f t="shared" si="205"/>
      </c>
      <c r="Q443" s="853">
        <f t="shared" si="79"/>
      </c>
      <c r="R443" s="853">
        <f t="shared" si="16"/>
      </c>
      <c r="S443" s="855">
        <f t="shared" si="999"/>
      </c>
      <c r="T443" s="855">
        <f t="shared" si="937"/>
      </c>
      <c r="U443" s="855">
        <f t="shared" si="754"/>
      </c>
      <c r="V443" s="855">
        <f t="shared" si="419"/>
      </c>
      <c r="W443" s="856">
        <f t="shared" si="357"/>
      </c>
      <c r="X443" s="857">
        <v>0.0084</v>
      </c>
      <c r="Y443" s="858">
        <v>43</v>
      </c>
      <c r="Z443" s="853">
        <f t="shared" si="295"/>
      </c>
      <c r="AA443" s="860">
        <v>17496</v>
      </c>
      <c r="AB443" s="860">
        <v>225</v>
      </c>
      <c r="AC443" s="860">
        <v>56</v>
      </c>
      <c r="AD443" s="860">
        <v>230</v>
      </c>
      <c r="AE443" s="860">
        <v>25</v>
      </c>
      <c r="AF443" s="860">
        <v>0</v>
      </c>
      <c r="AG443" s="860">
        <v>1</v>
      </c>
      <c r="AH443" s="860">
        <v>8</v>
      </c>
      <c r="AI443" s="853">
        <f t="shared" si="110"/>
      </c>
      <c r="AJ443" s="853">
        <f t="shared" si="48"/>
      </c>
      <c r="AK443" s="861" t="s">
        <v>524</v>
      </c>
      <c r="AL443" s="861" t="s">
        <v>565</v>
      </c>
      <c r="AM443" s="858">
        <v>28</v>
      </c>
    </row>
    <row r="444">
      <c r="A444" s="845"/>
      <c r="B444" s="866" t="s">
        <v>527</v>
      </c>
      <c r="C444" s="866"/>
      <c r="D444" s="867">
        <f>SUM(D439:D443)</f>
      </c>
      <c r="E444" s="897">
        <f>SUM(E439:E443)</f>
      </c>
      <c r="F444" s="897">
        <f>SUM(F439:F443)</f>
      </c>
      <c r="G444" s="889">
        <f>SUM(G439:G443)</f>
      </c>
      <c r="H444" s="890">
        <f>SUM(H439:H443)</f>
      </c>
      <c r="I444" s="889">
        <f>SUM(I439:I443)</f>
      </c>
      <c r="J444" s="890">
        <f>SUM(J439:J443)</f>
      </c>
      <c r="K444" s="891">
        <f>SUM(K439:K443)</f>
      </c>
      <c r="L444" s="897">
        <f>SUM(L439:L443)</f>
      </c>
      <c r="M444" s="868">
        <f t="shared" si="388"/>
      </c>
      <c r="N444" s="889">
        <f>SUM(N439:N443)</f>
      </c>
      <c r="O444" s="868">
        <f t="shared" si="326"/>
      </c>
      <c r="P444" s="868">
        <f>D444/N444</f>
      </c>
      <c r="Q444" s="868">
        <f t="shared" si="79"/>
      </c>
      <c r="R444" s="868">
        <f t="shared" si="16"/>
      </c>
      <c r="S444" s="869">
        <f t="shared" si="999"/>
      </c>
      <c r="T444" s="869">
        <f t="shared" si="937"/>
      </c>
      <c r="U444" s="869">
        <f t="shared" si="754"/>
      </c>
      <c r="V444" s="869">
        <f t="shared" si="419"/>
      </c>
      <c r="W444" s="870">
        <f t="shared" si="357"/>
      </c>
      <c r="X444" s="869">
        <f>AVERAGE(X439:X443)</f>
      </c>
      <c r="Y444" s="871">
        <f>AVERAGE(Y439:Y443)</f>
      </c>
      <c r="Z444" s="871">
        <f t="shared" si="295"/>
      </c>
      <c r="AA444" s="872">
        <f>SUM(AA439:AA443)</f>
      </c>
      <c r="AB444" s="872">
        <f>SUM(AB439:AB443)</f>
      </c>
      <c r="AC444" s="872">
        <f>SUM(AC439:AC443)</f>
      </c>
      <c r="AD444" s="872">
        <f>SUM(AD439:AD443)</f>
      </c>
      <c r="AE444" s="872">
        <f>SUM(AE439:AE443)</f>
      </c>
      <c r="AF444" s="872">
        <f>SUM(AF439:AF443)</f>
      </c>
      <c r="AG444" s="872">
        <f>SUM(AG439:AG443)</f>
      </c>
      <c r="AH444" s="872">
        <f>SUM(AH439:AH443)</f>
      </c>
      <c r="AI444" s="868">
        <f t="shared" si="110"/>
      </c>
      <c r="AJ444" s="873">
        <f t="shared" si="48"/>
      </c>
      <c r="AK444" s="874"/>
      <c r="AL444" s="874"/>
      <c r="AM444" s="870">
        <f>SUM(AM439:AM443)</f>
      </c>
    </row>
    <row r="445">
      <c r="A445" s="845"/>
      <c r="B445" s="893" t="s">
        <v>534</v>
      </c>
      <c r="C445" s="875" t="s">
        <v>536</v>
      </c>
      <c r="D445" s="864">
        <f t="shared" ref="D445:D449" si="848">E445+F445</f>
      </c>
      <c r="E445" s="894">
        <v>1106.78</v>
      </c>
      <c r="F445" s="894">
        <v>2469.12</v>
      </c>
      <c r="G445" s="850">
        <v>2</v>
      </c>
      <c r="H445" s="880">
        <v>3117.739999999998</v>
      </c>
      <c r="I445" s="850">
        <v>1</v>
      </c>
      <c r="J445" s="880">
        <v>5096.52</v>
      </c>
      <c r="K445" s="850">
        <f t="shared" ref="K445:K449" si="513">G445+I445</f>
      </c>
      <c r="L445" s="880">
        <f t="shared" ref="L445:L449" si="665">H445+J445</f>
      </c>
      <c r="M445" s="853">
        <f t="shared" si="388"/>
      </c>
      <c r="N445" s="854">
        <v>3</v>
      </c>
      <c r="O445" s="853">
        <f t="shared" si="326"/>
      </c>
      <c r="P445" s="853">
        <f t="shared" ref="P445:P449" si="206">D445/K445</f>
      </c>
      <c r="Q445" s="853">
        <f t="shared" si="79"/>
      </c>
      <c r="R445" s="853">
        <f t="shared" si="16"/>
      </c>
      <c r="S445" s="855">
        <f t="shared" si="999"/>
      </c>
      <c r="T445" s="855">
        <f t="shared" si="937"/>
      </c>
      <c r="U445" s="855">
        <f t="shared" si="754"/>
      </c>
      <c r="V445" s="855">
        <f t="shared" si="419"/>
      </c>
      <c r="W445" s="856">
        <f t="shared" si="357"/>
      </c>
      <c r="X445" s="857">
        <v>0.018</v>
      </c>
      <c r="Y445" s="858">
        <v>44</v>
      </c>
      <c r="Z445" s="853">
        <f t="shared" si="295"/>
      </c>
      <c r="AA445" s="860">
        <v>32250</v>
      </c>
      <c r="AB445" s="860">
        <v>513</v>
      </c>
      <c r="AC445" s="860">
        <v>123</v>
      </c>
      <c r="AD445" s="860">
        <v>530</v>
      </c>
      <c r="AE445" s="860">
        <v>78</v>
      </c>
      <c r="AF445" s="860">
        <v>7</v>
      </c>
      <c r="AG445" s="860">
        <v>0</v>
      </c>
      <c r="AH445" s="860">
        <v>31</v>
      </c>
      <c r="AI445" s="853">
        <f t="shared" si="110"/>
      </c>
      <c r="AJ445" s="853">
        <f t="shared" si="48"/>
      </c>
      <c r="AK445" s="861" t="s">
        <v>524</v>
      </c>
      <c r="AL445" s="861" t="s">
        <v>565</v>
      </c>
      <c r="AM445" s="862">
        <v>97</v>
      </c>
    </row>
    <row r="446">
      <c r="A446" s="845"/>
      <c r="B446" s="893" t="s">
        <v>534</v>
      </c>
      <c r="C446" s="875" t="s">
        <v>537</v>
      </c>
      <c r="D446" s="864">
        <f t="shared" si="848"/>
      </c>
      <c r="E446" s="894">
        <v>1424.74</v>
      </c>
      <c r="F446" s="894">
        <v>2143.92</v>
      </c>
      <c r="G446" s="851">
        <v>3</v>
      </c>
      <c r="H446" s="880">
        <v>7097.810000000005</v>
      </c>
      <c r="I446" s="850">
        <v>0</v>
      </c>
      <c r="J446" s="880">
        <v>0</v>
      </c>
      <c r="K446" s="850">
        <f t="shared" si="513"/>
      </c>
      <c r="L446" s="880">
        <f t="shared" si="665"/>
      </c>
      <c r="M446" s="853">
        <f t="shared" si="388"/>
      </c>
      <c r="N446" s="854">
        <v>3</v>
      </c>
      <c r="O446" s="853">
        <f t="shared" si="326"/>
      </c>
      <c r="P446" s="853">
        <f t="shared" si="206"/>
      </c>
      <c r="Q446" s="853">
        <f t="shared" si="79"/>
      </c>
      <c r="R446" s="853">
        <f t="shared" si="16"/>
      </c>
      <c r="S446" s="855">
        <f t="shared" si="999"/>
      </c>
      <c r="T446" s="855">
        <f t="shared" si="937"/>
      </c>
      <c r="U446" s="855">
        <f t="shared" si="754"/>
      </c>
      <c r="V446" s="855">
        <f t="shared" si="419"/>
      </c>
      <c r="W446" s="856">
        <f t="shared" si="357"/>
      </c>
      <c r="X446" s="857">
        <v>0.0134</v>
      </c>
      <c r="Y446" s="858">
        <v>46</v>
      </c>
      <c r="Z446" s="853">
        <f t="shared" si="295"/>
      </c>
      <c r="AA446" s="860">
        <v>33642</v>
      </c>
      <c r="AB446" s="860">
        <v>655</v>
      </c>
      <c r="AC446" s="860">
        <v>113</v>
      </c>
      <c r="AD446" s="860">
        <v>674</v>
      </c>
      <c r="AE446" s="860">
        <v>84</v>
      </c>
      <c r="AF446" s="860">
        <v>4</v>
      </c>
      <c r="AG446" s="860">
        <v>0</v>
      </c>
      <c r="AH446" s="860">
        <v>29</v>
      </c>
      <c r="AI446" s="853">
        <f t="shared" si="110"/>
      </c>
      <c r="AJ446" s="853">
        <f t="shared" si="48"/>
      </c>
      <c r="AK446" s="861" t="s">
        <v>524</v>
      </c>
      <c r="AL446" s="861" t="s">
        <v>565</v>
      </c>
      <c r="AM446" s="862">
        <v>49</v>
      </c>
    </row>
    <row r="447">
      <c r="A447" s="845"/>
      <c r="B447" s="893" t="s">
        <v>534</v>
      </c>
      <c r="C447" s="875" t="s">
        <v>538</v>
      </c>
      <c r="D447" s="864">
        <f t="shared" si="848"/>
      </c>
      <c r="E447" s="894">
        <v>1202.04</v>
      </c>
      <c r="F447" s="894">
        <v>1889.31</v>
      </c>
      <c r="G447" s="851">
        <v>4</v>
      </c>
      <c r="H447" s="880">
        <v>8532.82</v>
      </c>
      <c r="I447" s="850">
        <v>0</v>
      </c>
      <c r="J447" s="880">
        <v>0</v>
      </c>
      <c r="K447" s="850">
        <f t="shared" si="513"/>
      </c>
      <c r="L447" s="880">
        <f t="shared" si="665"/>
      </c>
      <c r="M447" s="853">
        <f t="shared" si="388"/>
      </c>
      <c r="N447" s="854">
        <v>2</v>
      </c>
      <c r="O447" s="853">
        <f t="shared" si="326"/>
      </c>
      <c r="P447" s="853">
        <f t="shared" si="206"/>
      </c>
      <c r="Q447" s="853">
        <f t="shared" si="79"/>
      </c>
      <c r="R447" s="853">
        <f t="shared" si="16"/>
      </c>
      <c r="S447" s="855">
        <f t="shared" si="999"/>
      </c>
      <c r="T447" s="855">
        <f t="shared" si="937"/>
      </c>
      <c r="U447" s="855">
        <f t="shared" si="754"/>
      </c>
      <c r="V447" s="855">
        <f t="shared" si="419"/>
      </c>
      <c r="W447" s="856">
        <f t="shared" si="357"/>
      </c>
      <c r="X447" s="857">
        <v>0.0157</v>
      </c>
      <c r="Y447" s="858">
        <v>48</v>
      </c>
      <c r="Z447" s="853">
        <f t="shared" si="295"/>
      </c>
      <c r="AA447" s="860">
        <v>25505</v>
      </c>
      <c r="AB447" s="860">
        <v>388</v>
      </c>
      <c r="AC447" s="860">
        <v>95</v>
      </c>
      <c r="AD447" s="860">
        <v>393</v>
      </c>
      <c r="AE447" s="860">
        <v>34</v>
      </c>
      <c r="AF447" s="860">
        <v>2</v>
      </c>
      <c r="AG447" s="860">
        <v>3</v>
      </c>
      <c r="AH447" s="860">
        <v>24</v>
      </c>
      <c r="AI447" s="853">
        <f t="shared" si="110"/>
      </c>
      <c r="AJ447" s="853">
        <f t="shared" si="48"/>
      </c>
      <c r="AK447" s="861" t="s">
        <v>524</v>
      </c>
      <c r="AL447" s="861" t="s">
        <v>565</v>
      </c>
      <c r="AM447" s="862">
        <v>17</v>
      </c>
    </row>
    <row r="448">
      <c r="A448" s="845"/>
      <c r="B448" s="893" t="s">
        <v>534</v>
      </c>
      <c r="C448" s="875" t="s">
        <v>541</v>
      </c>
      <c r="D448" s="864">
        <f t="shared" si="848"/>
      </c>
      <c r="E448" s="894">
        <v>1024.52</v>
      </c>
      <c r="F448" s="894">
        <v>1594.67</v>
      </c>
      <c r="G448" s="851">
        <v>2</v>
      </c>
      <c r="H448" s="880">
        <v>5102.959999999992</v>
      </c>
      <c r="I448" s="850">
        <v>0</v>
      </c>
      <c r="J448" s="880">
        <v>0</v>
      </c>
      <c r="K448" s="850">
        <f t="shared" si="513"/>
      </c>
      <c r="L448" s="880">
        <f t="shared" si="665"/>
      </c>
      <c r="M448" s="853">
        <f t="shared" si="388"/>
      </c>
      <c r="N448" s="854">
        <v>2</v>
      </c>
      <c r="O448" s="853">
        <f t="shared" si="326"/>
      </c>
      <c r="P448" s="853">
        <f t="shared" si="206"/>
      </c>
      <c r="Q448" s="853">
        <f t="shared" si="79"/>
      </c>
      <c r="R448" s="853">
        <f t="shared" si="16"/>
      </c>
      <c r="S448" s="855">
        <f t="shared" si="999"/>
      </c>
      <c r="T448" s="855">
        <f t="shared" si="937"/>
      </c>
      <c r="U448" s="855">
        <f t="shared" si="754"/>
      </c>
      <c r="V448" s="855">
        <f t="shared" si="419"/>
      </c>
      <c r="W448" s="856">
        <f t="shared" si="357"/>
      </c>
      <c r="X448" s="857">
        <v>0.0186</v>
      </c>
      <c r="Y448" s="858">
        <v>49</v>
      </c>
      <c r="Z448" s="853">
        <f t="shared" si="295"/>
      </c>
      <c r="AA448" s="860">
        <v>21944</v>
      </c>
      <c r="AB448" s="860">
        <v>370</v>
      </c>
      <c r="AC448" s="860">
        <v>91</v>
      </c>
      <c r="AD448" s="860">
        <v>388</v>
      </c>
      <c r="AE448" s="860">
        <v>41</v>
      </c>
      <c r="AF448" s="860">
        <v>1</v>
      </c>
      <c r="AG448" s="860">
        <v>0</v>
      </c>
      <c r="AH448" s="860">
        <v>23</v>
      </c>
      <c r="AI448" s="853">
        <f t="shared" si="110"/>
      </c>
      <c r="AJ448" s="853">
        <f t="shared" si="48"/>
      </c>
      <c r="AK448" s="861" t="s">
        <v>524</v>
      </c>
      <c r="AL448" s="861" t="s">
        <v>565</v>
      </c>
      <c r="AM448" s="862">
        <v>14</v>
      </c>
    </row>
    <row r="449">
      <c r="A449" s="845"/>
      <c r="B449" s="893" t="s">
        <v>534</v>
      </c>
      <c r="C449" s="875" t="s">
        <v>542</v>
      </c>
      <c r="D449" s="864">
        <f t="shared" si="848"/>
      </c>
      <c r="E449" s="894">
        <v>1120.78</v>
      </c>
      <c r="F449" s="894">
        <v>1681.13</v>
      </c>
      <c r="G449" s="850">
        <v>4</v>
      </c>
      <c r="H449" s="880">
        <v>10199.479999999996</v>
      </c>
      <c r="I449" s="850">
        <v>0</v>
      </c>
      <c r="J449" s="880">
        <v>0</v>
      </c>
      <c r="K449" s="850">
        <f t="shared" si="513"/>
      </c>
      <c r="L449" s="880">
        <f t="shared" si="665"/>
      </c>
      <c r="M449" s="853">
        <f t="shared" si="388"/>
      </c>
      <c r="N449" s="854">
        <v>3</v>
      </c>
      <c r="O449" s="853">
        <f t="shared" si="326"/>
      </c>
      <c r="P449" s="853">
        <f t="shared" si="206"/>
      </c>
      <c r="Q449" s="853">
        <f t="shared" si="79"/>
      </c>
      <c r="R449" s="853">
        <f t="shared" si="16"/>
      </c>
      <c r="S449" s="855">
        <f t="shared" si="999"/>
      </c>
      <c r="T449" s="855">
        <f t="shared" si="937"/>
      </c>
      <c r="U449" s="855">
        <f t="shared" si="754"/>
      </c>
      <c r="V449" s="855">
        <f t="shared" si="419"/>
      </c>
      <c r="W449" s="856">
        <f t="shared" si="357"/>
      </c>
      <c r="X449" s="857">
        <v>0.0216</v>
      </c>
      <c r="Y449" s="858">
        <v>50</v>
      </c>
      <c r="Z449" s="853">
        <f t="shared" si="295"/>
      </c>
      <c r="AA449" s="860">
        <v>20153</v>
      </c>
      <c r="AB449" s="860">
        <v>318</v>
      </c>
      <c r="AC449" s="860">
        <v>89</v>
      </c>
      <c r="AD449" s="860">
        <v>326</v>
      </c>
      <c r="AE449" s="860">
        <v>65</v>
      </c>
      <c r="AF449" s="860">
        <v>5</v>
      </c>
      <c r="AG449" s="860">
        <v>1</v>
      </c>
      <c r="AH449" s="860">
        <v>24</v>
      </c>
      <c r="AI449" s="853">
        <f t="shared" si="110"/>
      </c>
      <c r="AJ449" s="853">
        <f t="shared" si="48"/>
      </c>
      <c r="AK449" s="861" t="s">
        <v>524</v>
      </c>
      <c r="AL449" s="861" t="s">
        <v>565</v>
      </c>
      <c r="AM449" s="862">
        <v>27</v>
      </c>
    </row>
    <row r="450">
      <c r="A450" s="845"/>
      <c r="B450" s="866" t="s">
        <v>527</v>
      </c>
      <c r="C450" s="866"/>
      <c r="D450" s="867">
        <f>SUM(D445:D449)</f>
      </c>
      <c r="E450" s="867">
        <f>SUM(E445:E449)</f>
      </c>
      <c r="F450" s="867">
        <f>SUM(F445:F449)</f>
      </c>
      <c r="G450" s="889">
        <f>SUM(G445:G449)</f>
      </c>
      <c r="H450" s="890">
        <f>SUM(H445:H449)</f>
      </c>
      <c r="I450" s="889">
        <f>SUM(I445:I449)</f>
      </c>
      <c r="J450" s="890">
        <f>SUM(J445:J449)</f>
      </c>
      <c r="K450" s="912">
        <f>SUM(K445:K449)</f>
      </c>
      <c r="L450" s="867">
        <f>SUM(L445:L449)</f>
      </c>
      <c r="M450" s="868">
        <f t="shared" si="388"/>
      </c>
      <c r="N450" s="889">
        <f>SUM(N445:N449)</f>
      </c>
      <c r="O450" s="868">
        <f t="shared" si="326"/>
      </c>
      <c r="P450" s="868">
        <f>D450/N450</f>
      </c>
      <c r="Q450" s="868">
        <f t="shared" si="79"/>
      </c>
      <c r="R450" s="868">
        <f t="shared" si="16"/>
      </c>
      <c r="S450" s="869">
        <f t="shared" si="999"/>
      </c>
      <c r="T450" s="869">
        <f t="shared" si="937"/>
      </c>
      <c r="U450" s="869">
        <f t="shared" si="754"/>
      </c>
      <c r="V450" s="869">
        <f t="shared" si="419"/>
      </c>
      <c r="W450" s="870">
        <f t="shared" si="357"/>
      </c>
      <c r="X450" s="869">
        <f>AVERAGE(X445:X449)</f>
      </c>
      <c r="Y450" s="871">
        <f>AVERAGE(Y445:Y449)</f>
      </c>
      <c r="Z450" s="871">
        <f t="shared" si="295"/>
      </c>
      <c r="AA450" s="872">
        <f>SUM(AA445:AA449)</f>
      </c>
      <c r="AB450" s="872">
        <f>SUM(AB445:AB449)</f>
      </c>
      <c r="AC450" s="872">
        <f>SUM(AC445:AC449)</f>
      </c>
      <c r="AD450" s="872">
        <f>SUM(AD445:AD449)</f>
      </c>
      <c r="AE450" s="872">
        <f>SUM(AE445:AE449)</f>
      </c>
      <c r="AF450" s="872">
        <f>SUM(AF445:AF449)</f>
      </c>
      <c r="AG450" s="872">
        <f>SUM(AG445:AG449)</f>
      </c>
      <c r="AH450" s="872">
        <f>SUM(AH445:AH449)</f>
      </c>
      <c r="AI450" s="868">
        <f t="shared" si="110"/>
      </c>
      <c r="AJ450" s="873">
        <f t="shared" si="48"/>
      </c>
      <c r="AK450" s="874"/>
      <c r="AL450" s="874"/>
      <c r="AM450" s="872">
        <f>SUM(AM445:AM449)</f>
      </c>
    </row>
    <row r="451">
      <c r="A451" s="845"/>
      <c r="B451" s="893" t="s">
        <v>543</v>
      </c>
      <c r="C451" s="875" t="s">
        <v>544</v>
      </c>
      <c r="D451" s="864">
        <f t="shared" ref="D451:D455" si="849">E451+F451</f>
      </c>
      <c r="E451" s="894">
        <v>996.47</v>
      </c>
      <c r="F451" s="894">
        <v>1649.97</v>
      </c>
      <c r="G451" s="850">
        <v>4</v>
      </c>
      <c r="H451" s="880">
        <v>9639.64</v>
      </c>
      <c r="I451" s="850">
        <v>0</v>
      </c>
      <c r="J451" s="880">
        <v>0</v>
      </c>
      <c r="K451" s="850">
        <f t="shared" ref="K451:K455" si="514">G451+I451</f>
      </c>
      <c r="L451" s="880">
        <f t="shared" ref="L451:L455" si="666">H451+J451</f>
      </c>
      <c r="M451" s="853">
        <f t="shared" si="388"/>
      </c>
      <c r="N451" s="854">
        <v>3</v>
      </c>
      <c r="O451" s="853">
        <f t="shared" si="326"/>
      </c>
      <c r="P451" s="853">
        <f t="shared" ref="P451:P455" si="207">D451/K451</f>
      </c>
      <c r="Q451" s="853">
        <f t="shared" si="79"/>
      </c>
      <c r="R451" s="853">
        <f t="shared" si="16"/>
      </c>
      <c r="S451" s="855">
        <f t="shared" si="999"/>
      </c>
      <c r="T451" s="855">
        <f t="shared" si="937"/>
      </c>
      <c r="U451" s="855">
        <f t="shared" si="754"/>
      </c>
      <c r="V451" s="855">
        <f t="shared" si="419"/>
      </c>
      <c r="W451" s="856">
        <f t="shared" si="357"/>
      </c>
      <c r="X451" s="857">
        <v>0.019</v>
      </c>
      <c r="Y451" s="858">
        <v>51</v>
      </c>
      <c r="Z451" s="853">
        <f t="shared" si="295"/>
      </c>
      <c r="AA451" s="860">
        <v>26801</v>
      </c>
      <c r="AB451" s="860">
        <v>435</v>
      </c>
      <c r="AC451" s="860">
        <v>123</v>
      </c>
      <c r="AD451" s="860">
        <v>460</v>
      </c>
      <c r="AE451" s="860">
        <v>64</v>
      </c>
      <c r="AF451" s="860">
        <v>9</v>
      </c>
      <c r="AG451" s="860">
        <v>6</v>
      </c>
      <c r="AH451" s="860">
        <v>25</v>
      </c>
      <c r="AI451" s="853">
        <f t="shared" si="110"/>
      </c>
      <c r="AJ451" s="853">
        <f t="shared" si="48"/>
      </c>
      <c r="AK451" s="861" t="s">
        <v>545</v>
      </c>
      <c r="AL451" s="861" t="s">
        <v>530</v>
      </c>
      <c r="AM451" s="862">
        <v>24</v>
      </c>
    </row>
    <row r="452">
      <c r="A452" s="845"/>
      <c r="B452" s="893" t="s">
        <v>543</v>
      </c>
      <c r="C452" s="875" t="s">
        <v>546</v>
      </c>
      <c r="D452" s="864">
        <f t="shared" si="849"/>
      </c>
      <c r="E452" s="849">
        <v>1141.61</v>
      </c>
      <c r="F452" s="849">
        <v>2114.36</v>
      </c>
      <c r="G452" s="850">
        <v>5</v>
      </c>
      <c r="H452" s="880">
        <v>12194.330000000002</v>
      </c>
      <c r="I452" s="850">
        <v>0</v>
      </c>
      <c r="J452" s="880">
        <v>0</v>
      </c>
      <c r="K452" s="850">
        <f t="shared" si="514"/>
      </c>
      <c r="L452" s="880">
        <f t="shared" si="666"/>
      </c>
      <c r="M452" s="853">
        <f t="shared" si="388"/>
      </c>
      <c r="N452" s="854">
        <v>5</v>
      </c>
      <c r="O452" s="853">
        <f t="shared" si="326"/>
      </c>
      <c r="P452" s="853">
        <f t="shared" si="207"/>
      </c>
      <c r="Q452" s="853">
        <f t="shared" si="79"/>
      </c>
      <c r="R452" s="853">
        <f t="shared" si="16"/>
      </c>
      <c r="S452" s="855">
        <f t="shared" si="999"/>
      </c>
      <c r="T452" s="855">
        <f t="shared" si="937"/>
      </c>
      <c r="U452" s="855">
        <f t="shared" si="754"/>
      </c>
      <c r="V452" s="855">
        <f t="shared" si="419"/>
      </c>
      <c r="W452" s="856">
        <f t="shared" si="357"/>
      </c>
      <c r="X452" s="857">
        <v>0.0262</v>
      </c>
      <c r="Y452" s="858">
        <v>54</v>
      </c>
      <c r="Z452" s="853">
        <f t="shared" si="295"/>
      </c>
      <c r="AA452" s="860">
        <v>29840</v>
      </c>
      <c r="AB452" s="860">
        <v>306</v>
      </c>
      <c r="AC452" s="860">
        <v>98</v>
      </c>
      <c r="AD452" s="860">
        <v>329</v>
      </c>
      <c r="AE452" s="860">
        <v>47</v>
      </c>
      <c r="AF452" s="860">
        <v>5</v>
      </c>
      <c r="AG452" s="860">
        <v>0</v>
      </c>
      <c r="AH452" s="860">
        <v>40</v>
      </c>
      <c r="AI452" s="853">
        <f t="shared" si="110"/>
      </c>
      <c r="AJ452" s="853">
        <f t="shared" si="48"/>
      </c>
      <c r="AK452" s="861" t="s">
        <v>545</v>
      </c>
      <c r="AL452" s="861" t="s">
        <v>530</v>
      </c>
      <c r="AM452" s="862">
        <v>20</v>
      </c>
    </row>
    <row r="453">
      <c r="A453" s="845"/>
      <c r="B453" s="893" t="s">
        <v>543</v>
      </c>
      <c r="C453" s="875" t="s">
        <v>547</v>
      </c>
      <c r="D453" s="864">
        <f t="shared" si="849"/>
      </c>
      <c r="E453" s="865">
        <v>942.14</v>
      </c>
      <c r="F453" s="849">
        <v>2355.19</v>
      </c>
      <c r="G453" s="850">
        <v>2</v>
      </c>
      <c r="H453" s="880">
        <v>4543.119999999995</v>
      </c>
      <c r="I453" s="850">
        <v>2</v>
      </c>
      <c r="J453" s="880">
        <v>10205.91</v>
      </c>
      <c r="K453" s="850">
        <f t="shared" si="514"/>
      </c>
      <c r="L453" s="880">
        <f t="shared" si="666"/>
      </c>
      <c r="M453" s="853">
        <f t="shared" si="388"/>
      </c>
      <c r="N453" s="854">
        <v>4</v>
      </c>
      <c r="O453" s="853">
        <f t="shared" si="326"/>
      </c>
      <c r="P453" s="853">
        <f t="shared" si="207"/>
      </c>
      <c r="Q453" s="853">
        <f t="shared" si="79"/>
      </c>
      <c r="R453" s="853">
        <f t="shared" si="16"/>
      </c>
      <c r="S453" s="855">
        <f t="shared" si="999"/>
      </c>
      <c r="T453" s="855">
        <f t="shared" si="937"/>
      </c>
      <c r="U453" s="855">
        <f t="shared" si="754"/>
      </c>
      <c r="V453" s="855">
        <f t="shared" si="419"/>
      </c>
      <c r="W453" s="856">
        <f t="shared" si="357"/>
      </c>
      <c r="X453" s="857">
        <v>0.0212</v>
      </c>
      <c r="Y453" s="858">
        <v>54</v>
      </c>
      <c r="Z453" s="853">
        <f t="shared" si="295"/>
      </c>
      <c r="AA453" s="860">
        <v>35730</v>
      </c>
      <c r="AB453" s="860">
        <v>366</v>
      </c>
      <c r="AC453" s="860">
        <v>99</v>
      </c>
      <c r="AD453" s="860">
        <v>377</v>
      </c>
      <c r="AE453" s="860">
        <v>36</v>
      </c>
      <c r="AF453" s="860">
        <v>1</v>
      </c>
      <c r="AG453" s="860">
        <v>3</v>
      </c>
      <c r="AH453" s="860">
        <v>49</v>
      </c>
      <c r="AI453" s="853">
        <f t="shared" si="110"/>
      </c>
      <c r="AJ453" s="853">
        <f t="shared" si="48"/>
      </c>
      <c r="AK453" s="861" t="s">
        <v>545</v>
      </c>
      <c r="AL453" s="861" t="s">
        <v>530</v>
      </c>
      <c r="AM453" s="862">
        <v>11</v>
      </c>
    </row>
    <row r="454">
      <c r="A454" s="845"/>
      <c r="B454" s="893" t="s">
        <v>543</v>
      </c>
      <c r="C454" s="875" t="s">
        <v>548</v>
      </c>
      <c r="D454" s="864">
        <f t="shared" si="849"/>
      </c>
      <c r="E454" s="849">
        <v>1005.77</v>
      </c>
      <c r="F454" s="849">
        <v>2166.84</v>
      </c>
      <c r="G454" s="850">
        <v>6</v>
      </c>
      <c r="H454" s="880">
        <v>13165.559999999998</v>
      </c>
      <c r="I454" s="850">
        <v>0</v>
      </c>
      <c r="J454" s="880">
        <v>0</v>
      </c>
      <c r="K454" s="850">
        <f t="shared" si="514"/>
      </c>
      <c r="L454" s="880">
        <f t="shared" si="666"/>
      </c>
      <c r="M454" s="853">
        <f t="shared" si="388"/>
      </c>
      <c r="N454" s="854">
        <v>5</v>
      </c>
      <c r="O454" s="853">
        <f t="shared" si="326"/>
      </c>
      <c r="P454" s="853">
        <f t="shared" si="207"/>
      </c>
      <c r="Q454" s="853">
        <f t="shared" si="79"/>
      </c>
      <c r="R454" s="853">
        <f t="shared" si="16"/>
      </c>
      <c r="S454" s="855">
        <f t="shared" si="999"/>
      </c>
      <c r="T454" s="855">
        <f t="shared" si="937"/>
      </c>
      <c r="U454" s="855">
        <f t="shared" si="754"/>
      </c>
      <c r="V454" s="855">
        <f t="shared" si="419"/>
      </c>
      <c r="W454" s="856">
        <f t="shared" si="357"/>
      </c>
      <c r="X454" s="857">
        <v>0.0246</v>
      </c>
      <c r="Y454" s="858">
        <v>55</v>
      </c>
      <c r="Z454" s="853">
        <f t="shared" si="295"/>
      </c>
      <c r="AA454" s="860">
        <v>36515</v>
      </c>
      <c r="AB454" s="860">
        <v>474</v>
      </c>
      <c r="AC454" s="860">
        <v>123</v>
      </c>
      <c r="AD454" s="860">
        <v>492</v>
      </c>
      <c r="AE454" s="860">
        <v>55</v>
      </c>
      <c r="AF454" s="860">
        <v>3</v>
      </c>
      <c r="AG454" s="860">
        <v>2</v>
      </c>
      <c r="AH454" s="860">
        <v>63</v>
      </c>
      <c r="AI454" s="853">
        <f t="shared" si="110"/>
      </c>
      <c r="AJ454" s="853">
        <f t="shared" si="48"/>
      </c>
      <c r="AK454" s="861" t="s">
        <v>545</v>
      </c>
      <c r="AL454" s="861" t="s">
        <v>530</v>
      </c>
      <c r="AM454" s="862">
        <v>20</v>
      </c>
    </row>
    <row r="455">
      <c r="A455" s="845"/>
      <c r="B455" s="893" t="s">
        <v>543</v>
      </c>
      <c r="C455" s="875" t="s">
        <v>549</v>
      </c>
      <c r="D455" s="864">
        <f t="shared" si="849"/>
      </c>
      <c r="E455" s="849">
        <v>1207.52</v>
      </c>
      <c r="F455" s="849">
        <v>2130.3999999999996</v>
      </c>
      <c r="G455" s="850">
        <v>4</v>
      </c>
      <c r="H455" s="880">
        <v>9639.630000000005</v>
      </c>
      <c r="I455" s="850">
        <v>0</v>
      </c>
      <c r="J455" s="880">
        <v>0</v>
      </c>
      <c r="K455" s="850">
        <f t="shared" si="514"/>
      </c>
      <c r="L455" s="880">
        <f t="shared" si="666"/>
      </c>
      <c r="M455" s="853">
        <f t="shared" si="388"/>
      </c>
      <c r="N455" s="854">
        <v>4</v>
      </c>
      <c r="O455" s="853">
        <f t="shared" si="326"/>
      </c>
      <c r="P455" s="853">
        <f t="shared" si="207"/>
      </c>
      <c r="Q455" s="853">
        <f t="shared" si="79"/>
      </c>
      <c r="R455" s="853">
        <f t="shared" si="16"/>
      </c>
      <c r="S455" s="855">
        <f t="shared" si="999"/>
      </c>
      <c r="T455" s="855">
        <f t="shared" si="937"/>
      </c>
      <c r="U455" s="855">
        <f t="shared" si="754"/>
      </c>
      <c r="V455" s="855">
        <f t="shared" si="419"/>
      </c>
      <c r="W455" s="856">
        <f t="shared" si="357"/>
      </c>
      <c r="X455" s="857">
        <v>0.0209</v>
      </c>
      <c r="Y455" s="858">
        <v>57</v>
      </c>
      <c r="Z455" s="853">
        <f t="shared" si="295"/>
      </c>
      <c r="AA455" s="860">
        <v>37900</v>
      </c>
      <c r="AB455" s="860">
        <v>446</v>
      </c>
      <c r="AC455" s="860">
        <v>138</v>
      </c>
      <c r="AD455" s="860">
        <v>466</v>
      </c>
      <c r="AE455" s="860">
        <v>65</v>
      </c>
      <c r="AF455" s="860">
        <v>5</v>
      </c>
      <c r="AG455" s="860">
        <v>1</v>
      </c>
      <c r="AH455" s="860">
        <v>46</v>
      </c>
      <c r="AI455" s="853">
        <f t="shared" si="110"/>
      </c>
      <c r="AJ455" s="853">
        <f t="shared" si="48"/>
      </c>
      <c r="AK455" s="861" t="s">
        <v>545</v>
      </c>
      <c r="AL455" s="861" t="s">
        <v>530</v>
      </c>
      <c r="AM455" s="862">
        <v>32</v>
      </c>
    </row>
    <row r="456">
      <c r="A456" s="845"/>
      <c r="B456" s="866" t="s">
        <v>527</v>
      </c>
      <c r="C456" s="866"/>
      <c r="D456" s="867">
        <f>SUM(D451:D455)</f>
      </c>
      <c r="E456" s="867">
        <f>SUM(E451:E455)</f>
      </c>
      <c r="F456" s="867">
        <f>SUM(F451:F455)</f>
      </c>
      <c r="G456" s="889">
        <f>SUM(G451:G455)</f>
      </c>
      <c r="H456" s="890">
        <f>SUM(H451:H455)</f>
      </c>
      <c r="I456" s="889">
        <f>SUM(I451:I455)</f>
      </c>
      <c r="J456" s="890">
        <f>SUM(J451:J455)</f>
      </c>
      <c r="K456" s="912">
        <f>SUM(K451:K455)</f>
      </c>
      <c r="L456" s="867">
        <f>SUM(L451:L455)</f>
      </c>
      <c r="M456" s="868">
        <f t="shared" si="388"/>
      </c>
      <c r="N456" s="889">
        <f>SUM(N451:N455)</f>
      </c>
      <c r="O456" s="868">
        <f t="shared" si="326"/>
      </c>
      <c r="P456" s="868">
        <f>D456/N456</f>
      </c>
      <c r="Q456" s="868">
        <f t="shared" si="79"/>
      </c>
      <c r="R456" s="868">
        <f t="shared" si="16"/>
      </c>
      <c r="S456" s="869">
        <f t="shared" si="999"/>
      </c>
      <c r="T456" s="869">
        <f t="shared" si="937"/>
      </c>
      <c r="U456" s="869">
        <f t="shared" si="754"/>
      </c>
      <c r="V456" s="869">
        <f t="shared" si="419"/>
      </c>
      <c r="W456" s="870">
        <f t="shared" si="357"/>
      </c>
      <c r="X456" s="869">
        <f>AVERAGE(X451:X455)</f>
      </c>
      <c r="Y456" s="871">
        <f>AVERAGE(Y451:Y455)</f>
      </c>
      <c r="Z456" s="871">
        <f t="shared" si="295"/>
      </c>
      <c r="AA456" s="872">
        <f>SUM(AA451:AA455)</f>
      </c>
      <c r="AB456" s="872">
        <f>SUM(AB451:AB455)</f>
      </c>
      <c r="AC456" s="872">
        <f>SUM(AC451:AC455)</f>
      </c>
      <c r="AD456" s="872">
        <f>SUM(AD451:AD455)</f>
      </c>
      <c r="AE456" s="872">
        <f>SUM(AE451:AE455)</f>
      </c>
      <c r="AF456" s="872">
        <f>SUM(AF451:AF455)</f>
      </c>
      <c r="AG456" s="872">
        <f>SUM(AG451:AG455)</f>
      </c>
      <c r="AH456" s="872">
        <f>SUM(AH451:AH455)</f>
      </c>
      <c r="AI456" s="868">
        <f t="shared" si="110"/>
      </c>
      <c r="AJ456" s="873">
        <f t="shared" si="48"/>
      </c>
      <c r="AK456" s="874"/>
      <c r="AL456" s="874"/>
      <c r="AM456" s="872">
        <f>SUM(AM451:AM455)</f>
      </c>
    </row>
    <row r="457">
      <c r="A457" s="845"/>
      <c r="B457" s="893" t="s">
        <v>522</v>
      </c>
      <c r="C457" s="875" t="s">
        <v>551</v>
      </c>
      <c r="D457" s="864">
        <f t="shared" ref="D457:D459" si="850">E457+F457</f>
      </c>
      <c r="E457" s="849">
        <v>785.7</v>
      </c>
      <c r="F457" s="849">
        <v>1279.62</v>
      </c>
      <c r="G457" s="850">
        <v>0</v>
      </c>
      <c r="H457" s="880">
        <v>0</v>
      </c>
      <c r="I457" s="850">
        <v>1</v>
      </c>
      <c r="J457" s="880">
        <v>3989.7000000000007</v>
      </c>
      <c r="K457" s="850">
        <f t="shared" ref="K457:K459" si="515">G457+I457</f>
      </c>
      <c r="L457" s="880">
        <f t="shared" ref="L457:L459" si="667">H457+J457</f>
      </c>
      <c r="M457" s="853">
        <f t="shared" si="388"/>
      </c>
      <c r="N457" s="854">
        <v>1</v>
      </c>
      <c r="O457" s="853">
        <f t="shared" si="326"/>
      </c>
      <c r="P457" s="853">
        <f t="shared" ref="P457:P459" si="208">D457/K457</f>
      </c>
      <c r="Q457" s="853">
        <f t="shared" si="79"/>
      </c>
      <c r="R457" s="853">
        <f t="shared" si="16"/>
      </c>
      <c r="S457" s="855">
        <f t="shared" si="999"/>
      </c>
      <c r="T457" s="855">
        <f t="shared" si="937"/>
      </c>
      <c r="U457" s="855">
        <f t="shared" si="754"/>
      </c>
      <c r="V457" s="855">
        <f t="shared" si="419"/>
      </c>
      <c r="W457" s="856">
        <f t="shared" si="357"/>
      </c>
      <c r="X457" s="857">
        <v>0.0093</v>
      </c>
      <c r="Y457" s="858">
        <v>57</v>
      </c>
      <c r="Z457" s="853">
        <f t="shared" si="295"/>
      </c>
      <c r="AA457" s="860">
        <v>28268</v>
      </c>
      <c r="AB457" s="860">
        <v>292</v>
      </c>
      <c r="AC457" s="860">
        <v>78</v>
      </c>
      <c r="AD457" s="860">
        <v>289</v>
      </c>
      <c r="AE457" s="860">
        <v>66</v>
      </c>
      <c r="AF457" s="860">
        <v>3</v>
      </c>
      <c r="AG457" s="860">
        <v>0</v>
      </c>
      <c r="AH457" s="860">
        <v>34</v>
      </c>
      <c r="AI457" s="853">
        <f t="shared" si="110"/>
      </c>
      <c r="AJ457" s="853">
        <f t="shared" si="48"/>
      </c>
      <c r="AK457" s="861" t="s">
        <v>545</v>
      </c>
      <c r="AL457" s="861" t="s">
        <v>530</v>
      </c>
      <c r="AM457" s="862">
        <v>21</v>
      </c>
    </row>
    <row r="458">
      <c r="A458" s="845"/>
      <c r="B458" s="893" t="s">
        <v>522</v>
      </c>
      <c r="C458" s="875" t="s">
        <v>552</v>
      </c>
      <c r="D458" s="864">
        <f t="shared" si="850"/>
      </c>
      <c r="E458" s="849">
        <v>1066.93</v>
      </c>
      <c r="F458" s="849">
        <v>2204.02</v>
      </c>
      <c r="G458" s="850">
        <v>4</v>
      </c>
      <c r="H458" s="880">
        <v>7413.130000000005</v>
      </c>
      <c r="I458" s="850">
        <v>0</v>
      </c>
      <c r="J458" s="880">
        <v>0</v>
      </c>
      <c r="K458" s="850">
        <f t="shared" si="515"/>
      </c>
      <c r="L458" s="880">
        <f t="shared" si="667"/>
      </c>
      <c r="M458" s="853">
        <f t="shared" si="388"/>
      </c>
      <c r="N458" s="854">
        <v>4</v>
      </c>
      <c r="O458" s="853">
        <f t="shared" si="326"/>
      </c>
      <c r="P458" s="853">
        <f t="shared" si="208"/>
      </c>
      <c r="Q458" s="853">
        <f t="shared" si="79"/>
      </c>
      <c r="R458" s="853">
        <f t="shared" si="16"/>
      </c>
      <c r="S458" s="855">
        <f t="shared" si="999"/>
      </c>
      <c r="T458" s="855">
        <f t="shared" si="937"/>
      </c>
      <c r="U458" s="855">
        <f t="shared" si="754"/>
      </c>
      <c r="V458" s="855">
        <f t="shared" si="419"/>
      </c>
      <c r="W458" s="856">
        <f t="shared" si="357"/>
      </c>
      <c r="X458" s="857">
        <v>0.014</v>
      </c>
      <c r="Y458" s="858">
        <v>58</v>
      </c>
      <c r="Z458" s="853">
        <f t="shared" si="295"/>
      </c>
      <c r="AA458" s="860">
        <v>38745</v>
      </c>
      <c r="AB458" s="860">
        <v>462</v>
      </c>
      <c r="AC458" s="860">
        <v>119</v>
      </c>
      <c r="AD458" s="860">
        <v>462</v>
      </c>
      <c r="AE458" s="860">
        <v>69</v>
      </c>
      <c r="AF458" s="860">
        <v>3</v>
      </c>
      <c r="AG458" s="860">
        <v>2</v>
      </c>
      <c r="AH458" s="860">
        <v>41</v>
      </c>
      <c r="AI458" s="853">
        <f t="shared" si="110"/>
      </c>
      <c r="AJ458" s="853">
        <f t="shared" si="48"/>
      </c>
      <c r="AK458" s="861" t="s">
        <v>545</v>
      </c>
      <c r="AL458" s="861" t="s">
        <v>530</v>
      </c>
      <c r="AM458" s="862">
        <v>24</v>
      </c>
    </row>
    <row r="459">
      <c r="A459" s="845"/>
      <c r="B459" s="893" t="s">
        <v>522</v>
      </c>
      <c r="C459" s="875" t="s">
        <v>553</v>
      </c>
      <c r="D459" s="864">
        <f t="shared" si="850"/>
      </c>
      <c r="E459" s="849">
        <v>995.57</v>
      </c>
      <c r="F459" s="849">
        <v>1323.51</v>
      </c>
      <c r="G459" s="850">
        <v>5</v>
      </c>
      <c r="H459" s="880">
        <v>11917.929999999993</v>
      </c>
      <c r="I459" s="850">
        <v>1</v>
      </c>
      <c r="J459" s="880">
        <v>3626.6399999999994</v>
      </c>
      <c r="K459" s="850">
        <f t="shared" si="515"/>
      </c>
      <c r="L459" s="880">
        <f t="shared" si="667"/>
      </c>
      <c r="M459" s="853">
        <f t="shared" si="388"/>
      </c>
      <c r="N459" s="854">
        <v>5</v>
      </c>
      <c r="O459" s="853">
        <f t="shared" si="326"/>
      </c>
      <c r="P459" s="853">
        <f t="shared" si="208"/>
      </c>
      <c r="Q459" s="853">
        <f t="shared" si="79"/>
      </c>
      <c r="R459" s="853">
        <f t="shared" si="16"/>
      </c>
      <c r="S459" s="855">
        <f t="shared" si="999"/>
      </c>
      <c r="T459" s="855">
        <f t="shared" si="937"/>
      </c>
      <c r="U459" s="855">
        <f t="shared" si="754"/>
      </c>
      <c r="V459" s="855">
        <f t="shared" si="419"/>
      </c>
      <c r="W459" s="856">
        <f t="shared" si="357"/>
      </c>
      <c r="X459" s="857">
        <v>0.0077</v>
      </c>
      <c r="Y459" s="858">
        <v>59</v>
      </c>
      <c r="Z459" s="853">
        <f t="shared" si="295"/>
      </c>
      <c r="AA459" s="860">
        <v>30494</v>
      </c>
      <c r="AB459" s="860">
        <v>357</v>
      </c>
      <c r="AC459" s="860">
        <v>82</v>
      </c>
      <c r="AD459" s="860">
        <v>352</v>
      </c>
      <c r="AE459" s="860">
        <v>83</v>
      </c>
      <c r="AF459" s="860">
        <v>7</v>
      </c>
      <c r="AG459" s="860">
        <v>1</v>
      </c>
      <c r="AH459" s="860">
        <v>20</v>
      </c>
      <c r="AI459" s="853">
        <f t="shared" si="110"/>
      </c>
      <c r="AJ459" s="853">
        <f t="shared" si="48"/>
      </c>
      <c r="AK459" s="861" t="s">
        <v>545</v>
      </c>
      <c r="AL459" s="861" t="s">
        <v>530</v>
      </c>
      <c r="AM459" s="862">
        <v>22</v>
      </c>
    </row>
    <row r="460">
      <c r="A460" s="845"/>
      <c r="B460" s="866" t="s">
        <v>527</v>
      </c>
      <c r="C460" s="866"/>
      <c r="D460" s="867">
        <f>SUM(D457:D459)</f>
      </c>
      <c r="E460" s="897">
        <f>SUM(E457:E459)</f>
      </c>
      <c r="F460" s="897">
        <f>SUM(F457:F459)</f>
      </c>
      <c r="G460" s="889">
        <f>SUM(G457:G459)</f>
      </c>
      <c r="H460" s="890">
        <f>SUM(H457:H459)</f>
      </c>
      <c r="I460" s="889">
        <f>SUM(I457:I459)</f>
      </c>
      <c r="J460" s="890">
        <f>SUM(J457:J459)</f>
      </c>
      <c r="K460" s="891">
        <f>SUM(K457:K459)</f>
      </c>
      <c r="L460" s="897">
        <f>SUM(L457:L459)</f>
      </c>
      <c r="M460" s="868">
        <f t="shared" si="388"/>
      </c>
      <c r="N460" s="889">
        <f>SUM(N457:N459)</f>
      </c>
      <c r="O460" s="868">
        <f t="shared" si="326"/>
      </c>
      <c r="P460" s="868">
        <f t="shared" ref="P460:P461" si="968">D460/N460</f>
      </c>
      <c r="Q460" s="868">
        <f t="shared" si="79"/>
      </c>
      <c r="R460" s="868">
        <f t="shared" si="16"/>
      </c>
      <c r="S460" s="869">
        <f t="shared" si="999"/>
      </c>
      <c r="T460" s="869">
        <f t="shared" si="937"/>
      </c>
      <c r="U460" s="869">
        <f t="shared" si="754"/>
      </c>
      <c r="V460" s="869">
        <f t="shared" si="419"/>
      </c>
      <c r="W460" s="870">
        <f t="shared" si="357"/>
      </c>
      <c r="X460" s="869">
        <f>AVERAGE(X457:X459)</f>
      </c>
      <c r="Y460" s="871">
        <f>AVERAGE(Y457:Y459)</f>
      </c>
      <c r="Z460" s="871">
        <f t="shared" si="295"/>
      </c>
      <c r="AA460" s="872">
        <f>SUM(AA457:AA459)</f>
      </c>
      <c r="AB460" s="872">
        <f>SUM(AB457:AB459)</f>
      </c>
      <c r="AC460" s="872">
        <f>SUM(AC457:AC459)</f>
      </c>
      <c r="AD460" s="872">
        <f>SUM(AD457:AD459)</f>
      </c>
      <c r="AE460" s="872">
        <f>SUM(AE457:AE459)</f>
      </c>
      <c r="AF460" s="872">
        <f>SUM(AF457:AF459)</f>
      </c>
      <c r="AG460" s="872">
        <f>SUM(AG457:AG459)</f>
      </c>
      <c r="AH460" s="872">
        <f>SUM(AH457:AH459)</f>
      </c>
      <c r="AI460" s="868">
        <f t="shared" si="110"/>
      </c>
      <c r="AJ460" s="873">
        <f t="shared" si="48"/>
      </c>
      <c r="AK460" s="874"/>
      <c r="AL460" s="874"/>
      <c r="AM460" s="872">
        <f>SUM(AM457:AM459)</f>
      </c>
    </row>
    <row r="461">
      <c r="A461" s="845"/>
      <c r="B461" s="898" t="s">
        <v>539</v>
      </c>
      <c r="C461" s="898"/>
      <c r="D461" s="899">
        <f>D444+D438+D456+D450+D460</f>
      </c>
      <c r="E461" s="923">
        <f>E444+E438+E456+E450+E460</f>
      </c>
      <c r="F461" s="923">
        <f>F444+F438+F456+F450+F460</f>
      </c>
      <c r="G461" s="903">
        <f>G460+G456+G450+G444+G438</f>
      </c>
      <c r="H461" s="900">
        <f>H460+H456+H450+H444+H438</f>
      </c>
      <c r="I461" s="903">
        <f>I460+I456+I450+I444+I438</f>
      </c>
      <c r="J461" s="900">
        <f>J460+J456+J450+J444+J438</f>
      </c>
      <c r="K461" s="903">
        <f>K444+K438+K456+K450+K460</f>
      </c>
      <c r="L461" s="923">
        <f>L444+L438+L456+L450+L460</f>
      </c>
      <c r="M461" s="900">
        <f t="shared" si="388"/>
      </c>
      <c r="N461" s="903">
        <f>N460+N456+N450+N444+N438</f>
      </c>
      <c r="O461" s="900">
        <f t="shared" si="326"/>
      </c>
      <c r="P461" s="900">
        <f t="shared" si="968"/>
      </c>
      <c r="Q461" s="900">
        <f t="shared" si="79"/>
      </c>
      <c r="R461" s="900">
        <f t="shared" si="16"/>
      </c>
      <c r="S461" s="902">
        <f t="shared" si="999"/>
      </c>
      <c r="T461" s="902">
        <f t="shared" si="937"/>
      </c>
      <c r="U461" s="902">
        <f t="shared" si="754"/>
      </c>
      <c r="V461" s="902">
        <f t="shared" si="419"/>
      </c>
      <c r="W461" s="903">
        <f t="shared" si="357"/>
      </c>
      <c r="X461" s="900">
        <f>(X444+X438+X456+X450+X460)/5</f>
      </c>
      <c r="Y461" s="900">
        <f>(Y444+Y438+Y456+Y450+Y460)/5</f>
      </c>
      <c r="Z461" s="900">
        <f>(Z444+Z438+Z456+Z450+Z460)/5</f>
      </c>
      <c r="AA461" s="923">
        <f>AA444+AA438+AA456+AA450+AA460</f>
      </c>
      <c r="AB461" s="923">
        <f>AB444+AB438+AB456+AB450+AB460</f>
      </c>
      <c r="AC461" s="923">
        <f>AC444+AC438+AC456+AC450+AC460</f>
      </c>
      <c r="AD461" s="923">
        <f>AD444+AD438+AD456+AD450+AD460</f>
      </c>
      <c r="AE461" s="923">
        <f>AE444+AE438+AE456+AE450+AE460</f>
      </c>
      <c r="AF461" s="923">
        <f>AF444+AF438+AF456+AF450+AF460</f>
      </c>
      <c r="AG461" s="923">
        <f>AG444+AG438+AG456+AG450+AG460</f>
      </c>
      <c r="AH461" s="923">
        <f>AH444+AH438+AH456+AH450+AH460</f>
      </c>
      <c r="AI461" s="900">
        <f t="shared" si="110"/>
      </c>
      <c r="AJ461" s="904">
        <f t="shared" si="48"/>
      </c>
      <c r="AK461" s="898"/>
      <c r="AL461" s="898"/>
      <c r="AM461" s="923">
        <f>AM444+AM438+AM456+AM450+AM460</f>
      </c>
    </row>
    <row r="462">
      <c r="A462" s="832" t="s">
        <v>554</v>
      </c>
      <c r="B462" s="832" t="s">
        <v>480</v>
      </c>
      <c r="C462" s="832"/>
      <c r="D462" s="833" t="s">
        <v>481</v>
      </c>
      <c r="E462" s="833"/>
      <c r="F462" s="833"/>
      <c r="G462" s="833"/>
      <c r="H462" s="833"/>
      <c r="I462" s="833"/>
      <c r="J462" s="833"/>
      <c r="K462" s="833"/>
      <c r="L462" s="833"/>
      <c r="M462" s="833"/>
      <c r="N462" s="833"/>
      <c r="O462" s="833"/>
      <c r="P462" s="833"/>
      <c r="Q462" s="833"/>
      <c r="R462" s="834" t="s">
        <v>482</v>
      </c>
      <c r="S462" s="834"/>
      <c r="T462" s="834"/>
      <c r="U462" s="834"/>
      <c r="V462" s="834"/>
      <c r="W462" s="834"/>
      <c r="X462" s="834"/>
      <c r="Y462" s="834"/>
      <c r="Z462" s="834"/>
      <c r="AA462" s="834"/>
      <c r="AB462" s="834"/>
      <c r="AC462" s="834"/>
      <c r="AD462" s="834"/>
      <c r="AE462" s="834"/>
      <c r="AF462" s="834"/>
      <c r="AG462" s="834"/>
      <c r="AH462" s="834"/>
      <c r="AI462" s="834"/>
      <c r="AJ462" s="834"/>
      <c r="AK462" s="834"/>
      <c r="AL462" s="834"/>
      <c r="AM462" s="835"/>
    </row>
    <row r="463">
      <c r="A463" s="832"/>
      <c r="B463" s="832" t="s">
        <v>483</v>
      </c>
      <c r="C463" s="832" t="s">
        <v>484</v>
      </c>
      <c r="D463" s="836" t="s">
        <v>485</v>
      </c>
      <c r="E463" s="837" t="s">
        <v>486</v>
      </c>
      <c r="F463" s="837" t="s">
        <v>487</v>
      </c>
      <c r="G463" s="944" t="s">
        <v>488</v>
      </c>
      <c r="H463" s="944" t="s">
        <v>489</v>
      </c>
      <c r="I463" s="944" t="s">
        <v>490</v>
      </c>
      <c r="J463" s="944" t="s">
        <v>491</v>
      </c>
      <c r="K463" s="944" t="s">
        <v>492</v>
      </c>
      <c r="L463" s="945" t="s">
        <v>493</v>
      </c>
      <c r="M463" s="841" t="s">
        <v>494</v>
      </c>
      <c r="N463" s="944" t="s">
        <v>495</v>
      </c>
      <c r="O463" s="841" t="s">
        <v>496</v>
      </c>
      <c r="P463" s="841" t="s">
        <v>497</v>
      </c>
      <c r="Q463" s="841" t="s">
        <v>498</v>
      </c>
      <c r="R463" s="834" t="s">
        <v>499</v>
      </c>
      <c r="S463" s="842" t="s">
        <v>500</v>
      </c>
      <c r="T463" s="842" t="s">
        <v>501</v>
      </c>
      <c r="U463" s="842" t="s">
        <v>502</v>
      </c>
      <c r="V463" s="842" t="s">
        <v>503</v>
      </c>
      <c r="W463" s="843" t="s">
        <v>504</v>
      </c>
      <c r="X463" s="842" t="s">
        <v>505</v>
      </c>
      <c r="Y463" s="844" t="s">
        <v>506</v>
      </c>
      <c r="Z463" s="834" t="s">
        <v>507</v>
      </c>
      <c r="AA463" s="843" t="s">
        <v>508</v>
      </c>
      <c r="AB463" s="843" t="s">
        <v>509</v>
      </c>
      <c r="AC463" s="843" t="s">
        <v>510</v>
      </c>
      <c r="AD463" s="843" t="s">
        <v>511</v>
      </c>
      <c r="AE463" s="843" t="s">
        <v>512</v>
      </c>
      <c r="AF463" s="843" t="s">
        <v>513</v>
      </c>
      <c r="AG463" s="843" t="s">
        <v>514</v>
      </c>
      <c r="AH463" s="843" t="s">
        <v>515</v>
      </c>
      <c r="AI463" s="843" t="s">
        <v>516</v>
      </c>
      <c r="AJ463" s="834" t="s">
        <v>517</v>
      </c>
      <c r="AK463" s="835" t="s">
        <v>518</v>
      </c>
      <c r="AL463" s="835" t="s">
        <v>519</v>
      </c>
      <c r="AM463" s="835" t="s">
        <v>520</v>
      </c>
    </row>
    <row r="464">
      <c r="A464" s="845" t="s">
        <v>573</v>
      </c>
      <c r="B464" s="893" t="s">
        <v>522</v>
      </c>
      <c r="C464" s="876" t="s">
        <v>523</v>
      </c>
      <c r="D464" s="877">
        <f t="shared" ref="D464:D465" si="851">E464+F464</f>
      </c>
      <c r="E464" s="947">
        <v>945.77</v>
      </c>
      <c r="F464" s="849">
        <v>2355.51</v>
      </c>
      <c r="G464" s="850">
        <v>1</v>
      </c>
      <c r="H464" s="948">
        <v>2548.2600000000093</v>
      </c>
      <c r="I464" s="949">
        <v>0</v>
      </c>
      <c r="J464" s="950">
        <v>0</v>
      </c>
      <c r="K464" s="850">
        <f t="shared" ref="K464:K465" si="516">G464+I464</f>
      </c>
      <c r="L464" s="951">
        <f t="shared" ref="L464:L465" si="668">H464+J464</f>
      </c>
      <c r="M464" s="853">
        <f t="shared" ref="M464:M489" si="389">L464/D464</f>
      </c>
      <c r="N464" s="854">
        <v>1</v>
      </c>
      <c r="O464" s="853">
        <f t="shared" ref="O464:O489" si="327">D464/K464</f>
      </c>
      <c r="P464" s="853">
        <f t="shared" ref="P464:P465" si="209">D464/K464</f>
      </c>
      <c r="Q464" s="853">
        <f t="shared" ref="Q464:Q489" si="80">L464/K464</f>
      </c>
      <c r="R464" s="853">
        <f t="shared" ref="R464:R489" si="17">D464/AB464</f>
      </c>
      <c r="S464" s="855">
        <f t="shared" ref="S464:S489" si="1000">W464/AA464*1</f>
      </c>
      <c r="T464" s="855">
        <f t="shared" ref="T464:T489" si="938">AB464/AA464</f>
      </c>
      <c r="U464" s="855">
        <f t="shared" ref="U464:U489" si="755">AD464/AA464</f>
      </c>
      <c r="V464" s="855">
        <f t="shared" ref="V464:V489" si="420">AE464/AD464</f>
      </c>
      <c r="W464" s="856">
        <f t="shared" ref="W464:W489" si="358">AC464/X464</f>
      </c>
      <c r="X464" s="857">
        <v>0.0141</v>
      </c>
      <c r="Y464" s="858">
        <v>59</v>
      </c>
      <c r="Z464" s="882">
        <f t="shared" ref="Z464:Z488" si="296">(D464/AA464)*1000</f>
      </c>
      <c r="AA464" s="883">
        <v>47186</v>
      </c>
      <c r="AB464" s="884">
        <v>727</v>
      </c>
      <c r="AC464" s="860">
        <v>129</v>
      </c>
      <c r="AD464" s="860">
        <v>756</v>
      </c>
      <c r="AE464" s="860">
        <v>72</v>
      </c>
      <c r="AF464" s="860">
        <v>3</v>
      </c>
      <c r="AG464" s="860">
        <v>2</v>
      </c>
      <c r="AH464" s="860">
        <v>45</v>
      </c>
      <c r="AI464" s="853">
        <f t="shared" ref="AI464:AI489" si="111">D464/AD464</f>
      </c>
      <c r="AJ464" s="853">
        <f t="shared" ref="AJ464:AJ489" si="49">AM464*1000/D464</f>
      </c>
      <c r="AK464" s="861" t="s">
        <v>545</v>
      </c>
      <c r="AL464" s="861" t="s">
        <v>530</v>
      </c>
      <c r="AM464" s="862">
        <v>22</v>
      </c>
    </row>
    <row r="465">
      <c r="A465" s="845"/>
      <c r="B465" s="893" t="s">
        <v>522</v>
      </c>
      <c r="C465" s="876" t="s">
        <v>526</v>
      </c>
      <c r="D465" s="885">
        <f t="shared" si="851"/>
      </c>
      <c r="E465" s="849">
        <v>471.84</v>
      </c>
      <c r="F465" s="864">
        <v>712.63</v>
      </c>
      <c r="G465" s="952">
        <v>2</v>
      </c>
      <c r="H465" s="950">
        <v>3429.860000000015</v>
      </c>
      <c r="I465" s="851">
        <v>0</v>
      </c>
      <c r="J465" s="917">
        <v>0</v>
      </c>
      <c r="K465" s="953">
        <f t="shared" si="516"/>
      </c>
      <c r="L465" s="880">
        <f t="shared" si="668"/>
      </c>
      <c r="M465" s="853">
        <f t="shared" si="389"/>
      </c>
      <c r="N465" s="854">
        <v>1</v>
      </c>
      <c r="O465" s="853">
        <f t="shared" si="327"/>
      </c>
      <c r="P465" s="853">
        <f t="shared" si="209"/>
      </c>
      <c r="Q465" s="853">
        <f t="shared" si="80"/>
      </c>
      <c r="R465" s="853">
        <f t="shared" si="17"/>
      </c>
      <c r="S465" s="855">
        <f t="shared" si="1000"/>
      </c>
      <c r="T465" s="855">
        <f t="shared" si="938"/>
      </c>
      <c r="U465" s="855">
        <f t="shared" si="755"/>
      </c>
      <c r="V465" s="855">
        <f t="shared" si="420"/>
      </c>
      <c r="W465" s="856">
        <f t="shared" si="358"/>
      </c>
      <c r="X465" s="857">
        <v>0.0139</v>
      </c>
      <c r="Y465" s="858">
        <v>60</v>
      </c>
      <c r="Z465" s="886">
        <f t="shared" si="296"/>
      </c>
      <c r="AA465" s="860">
        <v>19374</v>
      </c>
      <c r="AB465" s="884">
        <v>420</v>
      </c>
      <c r="AC465" s="860">
        <v>54</v>
      </c>
      <c r="AD465" s="860">
        <v>521</v>
      </c>
      <c r="AE465" s="860">
        <v>33</v>
      </c>
      <c r="AF465" s="860">
        <v>5</v>
      </c>
      <c r="AG465" s="860">
        <v>0</v>
      </c>
      <c r="AH465" s="860">
        <v>22</v>
      </c>
      <c r="AI465" s="853">
        <f t="shared" si="111"/>
      </c>
      <c r="AJ465" s="853">
        <f t="shared" si="49"/>
      </c>
      <c r="AK465" s="861" t="s">
        <v>545</v>
      </c>
      <c r="AL465" s="861" t="s">
        <v>530</v>
      </c>
      <c r="AM465" s="862">
        <v>12</v>
      </c>
    </row>
    <row r="466">
      <c r="A466" s="845"/>
      <c r="B466" s="866" t="s">
        <v>527</v>
      </c>
      <c r="C466" s="866"/>
      <c r="D466" s="867">
        <f>SUM(D464:D465)</f>
      </c>
      <c r="E466" s="888">
        <f>SUM(E464:E465)</f>
      </c>
      <c r="F466" s="888">
        <f>SUM(F464:F465)</f>
      </c>
      <c r="G466" s="889">
        <f>SUM(G464:G465)</f>
      </c>
      <c r="H466" s="890">
        <f>SUM(H464:H465)</f>
      </c>
      <c r="I466" s="889">
        <f>SUM(I464:I465)</f>
      </c>
      <c r="J466" s="890">
        <f>SUM(J464:J465)</f>
      </c>
      <c r="K466" s="891">
        <f>SUM(K464:K465)</f>
      </c>
      <c r="L466" s="892">
        <f>SUM(L464:L465)</f>
      </c>
      <c r="M466" s="868">
        <f t="shared" si="389"/>
      </c>
      <c r="N466" s="889">
        <f>SUM(N464:N465)</f>
      </c>
      <c r="O466" s="868">
        <f t="shared" si="327"/>
      </c>
      <c r="P466" s="868">
        <f>D466/N466</f>
      </c>
      <c r="Q466" s="868">
        <f t="shared" si="80"/>
      </c>
      <c r="R466" s="868">
        <f t="shared" si="17"/>
      </c>
      <c r="S466" s="869">
        <f t="shared" si="1000"/>
      </c>
      <c r="T466" s="869">
        <f t="shared" si="938"/>
      </c>
      <c r="U466" s="869">
        <f t="shared" si="755"/>
      </c>
      <c r="V466" s="869">
        <f t="shared" si="420"/>
      </c>
      <c r="W466" s="870">
        <f t="shared" si="358"/>
      </c>
      <c r="X466" s="869">
        <f>AVERAGE(X464:X465)</f>
      </c>
      <c r="Y466" s="871">
        <f>AVERAGE(Y464:Y465)</f>
      </c>
      <c r="Z466" s="868">
        <f t="shared" si="296"/>
      </c>
      <c r="AA466" s="922">
        <f>SUM(AA464:AA465)</f>
      </c>
      <c r="AB466" s="872">
        <f>SUM(AB464:AB465)</f>
      </c>
      <c r="AC466" s="872">
        <f>SUM(AC464:AC465)</f>
      </c>
      <c r="AD466" s="872">
        <f>SUM(AD464:AD465)</f>
      </c>
      <c r="AE466" s="872">
        <f>SUM(AE464:AE465)</f>
      </c>
      <c r="AF466" s="872">
        <f>SUM(AF464:AF465)</f>
      </c>
      <c r="AG466" s="872">
        <f>SUM(AG464:AG465)</f>
      </c>
      <c r="AH466" s="872">
        <f>SUM(AH464:AH465)</f>
      </c>
      <c r="AI466" s="868">
        <f t="shared" si="111"/>
      </c>
      <c r="AJ466" s="873">
        <f t="shared" si="49"/>
      </c>
      <c r="AK466" s="874"/>
      <c r="AL466" s="874"/>
      <c r="AM466" s="870">
        <f>SUM(AM464:AM465)</f>
      </c>
    </row>
    <row r="467">
      <c r="A467" s="845"/>
      <c r="B467" s="893" t="s">
        <v>528</v>
      </c>
      <c r="C467" s="875" t="s">
        <v>529</v>
      </c>
      <c r="D467" s="864">
        <f t="shared" ref="D467:D471" si="852">E467+F467</f>
      </c>
      <c r="E467" s="894">
        <v>879.13</v>
      </c>
      <c r="F467" s="894">
        <v>1257.57</v>
      </c>
      <c r="G467" s="851">
        <v>1</v>
      </c>
      <c r="H467" s="880">
        <v>1994.85</v>
      </c>
      <c r="I467" s="850">
        <v>0</v>
      </c>
      <c r="J467" s="880">
        <v>0</v>
      </c>
      <c r="K467" s="850">
        <f t="shared" ref="K467:K471" si="517">G467+I467</f>
      </c>
      <c r="L467" s="880">
        <f t="shared" ref="L467:L471" si="669">H467+J467</f>
      </c>
      <c r="M467" s="853">
        <f t="shared" si="389"/>
      </c>
      <c r="N467" s="854">
        <v>1</v>
      </c>
      <c r="O467" s="853">
        <f t="shared" si="327"/>
      </c>
      <c r="P467" s="853">
        <f t="shared" ref="P467:P471" si="210">D467/K467</f>
      </c>
      <c r="Q467" s="853">
        <f t="shared" si="80"/>
      </c>
      <c r="R467" s="853">
        <f t="shared" si="17"/>
      </c>
      <c r="S467" s="855">
        <f t="shared" si="1000"/>
      </c>
      <c r="T467" s="855">
        <f t="shared" si="938"/>
      </c>
      <c r="U467" s="855">
        <f t="shared" si="755"/>
      </c>
      <c r="V467" s="855">
        <f t="shared" si="420"/>
      </c>
      <c r="W467" s="856">
        <f t="shared" si="358"/>
      </c>
      <c r="X467" s="857">
        <v>0.0084</v>
      </c>
      <c r="Y467" s="858">
        <v>21</v>
      </c>
      <c r="Z467" s="853">
        <f t="shared" si="296"/>
      </c>
      <c r="AA467" s="860">
        <v>25168</v>
      </c>
      <c r="AB467" s="860">
        <v>718</v>
      </c>
      <c r="AC467" s="860">
        <v>70</v>
      </c>
      <c r="AD467" s="860">
        <v>848</v>
      </c>
      <c r="AE467" s="860">
        <v>35</v>
      </c>
      <c r="AF467" s="860">
        <v>3</v>
      </c>
      <c r="AG467" s="860">
        <v>1</v>
      </c>
      <c r="AH467" s="860">
        <v>25</v>
      </c>
      <c r="AI467" s="853">
        <f t="shared" si="111"/>
      </c>
      <c r="AJ467" s="853">
        <f t="shared" si="49"/>
      </c>
      <c r="AK467" s="861" t="s">
        <v>524</v>
      </c>
      <c r="AL467" s="861" t="s">
        <v>565</v>
      </c>
      <c r="AM467" s="862">
        <v>12</v>
      </c>
    </row>
    <row r="468">
      <c r="A468" s="845"/>
      <c r="B468" s="893" t="s">
        <v>528</v>
      </c>
      <c r="C468" s="875" t="s">
        <v>531</v>
      </c>
      <c r="D468" s="864">
        <f t="shared" si="852"/>
      </c>
      <c r="E468" s="894">
        <v>1303.26</v>
      </c>
      <c r="F468" s="894">
        <v>1970.8</v>
      </c>
      <c r="G468" s="851">
        <v>4</v>
      </c>
      <c r="H468" s="880">
        <v>7979.4</v>
      </c>
      <c r="I468" s="850">
        <v>0</v>
      </c>
      <c r="J468" s="880">
        <v>0</v>
      </c>
      <c r="K468" s="850">
        <f t="shared" si="517"/>
      </c>
      <c r="L468" s="880">
        <f t="shared" si="669"/>
      </c>
      <c r="M468" s="853">
        <f t="shared" si="389"/>
      </c>
      <c r="N468" s="854">
        <v>4</v>
      </c>
      <c r="O468" s="853">
        <f t="shared" si="327"/>
      </c>
      <c r="P468" s="853">
        <f t="shared" si="210"/>
      </c>
      <c r="Q468" s="853">
        <f t="shared" si="80"/>
      </c>
      <c r="R468" s="853">
        <f t="shared" si="17"/>
      </c>
      <c r="S468" s="855">
        <f t="shared" si="1000"/>
      </c>
      <c r="T468" s="855">
        <f t="shared" si="938"/>
      </c>
      <c r="U468" s="855">
        <f t="shared" si="755"/>
      </c>
      <c r="V468" s="855">
        <f t="shared" si="420"/>
      </c>
      <c r="W468" s="856">
        <f t="shared" si="358"/>
      </c>
      <c r="X468" s="857">
        <v>0.0135</v>
      </c>
      <c r="Y468" s="858">
        <v>32</v>
      </c>
      <c r="Z468" s="853">
        <f t="shared" si="296"/>
      </c>
      <c r="AA468" s="860">
        <v>31453</v>
      </c>
      <c r="AB468" s="860">
        <v>881</v>
      </c>
      <c r="AC468" s="860">
        <v>124</v>
      </c>
      <c r="AD468" s="860">
        <v>1041</v>
      </c>
      <c r="AE468" s="860">
        <v>80</v>
      </c>
      <c r="AF468" s="860">
        <v>7</v>
      </c>
      <c r="AG468" s="860">
        <v>0</v>
      </c>
      <c r="AH468" s="860">
        <v>26</v>
      </c>
      <c r="AI468" s="853">
        <f t="shared" si="111"/>
      </c>
      <c r="AJ468" s="853">
        <f t="shared" si="49"/>
      </c>
      <c r="AK468" s="861" t="s">
        <v>524</v>
      </c>
      <c r="AL468" s="861" t="s">
        <v>565</v>
      </c>
      <c r="AM468" s="862">
        <v>80</v>
      </c>
    </row>
    <row r="469">
      <c r="A469" s="845"/>
      <c r="B469" s="893" t="s">
        <v>528</v>
      </c>
      <c r="C469" s="875" t="s">
        <v>532</v>
      </c>
      <c r="D469" s="864">
        <f t="shared" si="852"/>
      </c>
      <c r="E469" s="894">
        <v>1399.31</v>
      </c>
      <c r="F469" s="894">
        <v>1443.86</v>
      </c>
      <c r="G469" s="851">
        <v>4</v>
      </c>
      <c r="H469" s="880">
        <v>9646.07</v>
      </c>
      <c r="I469" s="850">
        <v>0</v>
      </c>
      <c r="J469" s="880">
        <v>0</v>
      </c>
      <c r="K469" s="850">
        <f t="shared" si="517"/>
      </c>
      <c r="L469" s="880">
        <f t="shared" si="669"/>
      </c>
      <c r="M469" s="853">
        <f t="shared" si="389"/>
      </c>
      <c r="N469" s="854">
        <v>3</v>
      </c>
      <c r="O469" s="853">
        <f t="shared" si="327"/>
      </c>
      <c r="P469" s="853">
        <f t="shared" si="210"/>
      </c>
      <c r="Q469" s="853">
        <f t="shared" si="80"/>
      </c>
      <c r="R469" s="853">
        <f t="shared" si="17"/>
      </c>
      <c r="S469" s="855">
        <f t="shared" si="1000"/>
      </c>
      <c r="T469" s="855">
        <f t="shared" si="938"/>
      </c>
      <c r="U469" s="855">
        <f t="shared" si="755"/>
      </c>
      <c r="V469" s="855">
        <f t="shared" si="420"/>
      </c>
      <c r="W469" s="856">
        <f t="shared" si="358"/>
      </c>
      <c r="X469" s="857">
        <v>0.0097</v>
      </c>
      <c r="Y469" s="858">
        <v>39</v>
      </c>
      <c r="Z469" s="853">
        <f t="shared" si="296"/>
      </c>
      <c r="AA469" s="860">
        <v>22593</v>
      </c>
      <c r="AB469" s="860">
        <v>522</v>
      </c>
      <c r="AC469" s="860">
        <v>73</v>
      </c>
      <c r="AD469" s="860">
        <v>552</v>
      </c>
      <c r="AE469" s="860">
        <v>59</v>
      </c>
      <c r="AF469" s="860">
        <v>3</v>
      </c>
      <c r="AG469" s="860">
        <v>0</v>
      </c>
      <c r="AH469" s="860">
        <v>19</v>
      </c>
      <c r="AI469" s="853">
        <f t="shared" si="111"/>
      </c>
      <c r="AJ469" s="853">
        <f t="shared" si="49"/>
      </c>
      <c r="AK469" s="861" t="s">
        <v>524</v>
      </c>
      <c r="AL469" s="861" t="s">
        <v>565</v>
      </c>
      <c r="AM469" s="862">
        <v>20</v>
      </c>
    </row>
    <row r="470">
      <c r="A470" s="845"/>
      <c r="B470" s="893" t="s">
        <v>528</v>
      </c>
      <c r="C470" s="875" t="s">
        <v>533</v>
      </c>
      <c r="D470" s="864">
        <f t="shared" si="852"/>
      </c>
      <c r="E470" s="894">
        <v>1069.47</v>
      </c>
      <c r="F470" s="894">
        <v>1209.04</v>
      </c>
      <c r="G470" s="851">
        <v>3</v>
      </c>
      <c r="H470" s="880">
        <v>6909.840000000004</v>
      </c>
      <c r="I470" s="850">
        <v>0</v>
      </c>
      <c r="J470" s="880">
        <v>0</v>
      </c>
      <c r="K470" s="850">
        <f t="shared" si="517"/>
      </c>
      <c r="L470" s="880">
        <f t="shared" si="669"/>
      </c>
      <c r="M470" s="853">
        <f t="shared" si="389"/>
      </c>
      <c r="N470" s="854">
        <v>2</v>
      </c>
      <c r="O470" s="853">
        <f t="shared" si="327"/>
      </c>
      <c r="P470" s="853">
        <f t="shared" si="210"/>
      </c>
      <c r="Q470" s="853">
        <f t="shared" si="80"/>
      </c>
      <c r="R470" s="853">
        <f t="shared" si="17"/>
      </c>
      <c r="S470" s="855">
        <f t="shared" si="1000"/>
      </c>
      <c r="T470" s="855">
        <f t="shared" si="938"/>
      </c>
      <c r="U470" s="855">
        <f t="shared" si="755"/>
      </c>
      <c r="V470" s="855">
        <f t="shared" si="420"/>
      </c>
      <c r="W470" s="856">
        <f t="shared" si="358"/>
      </c>
      <c r="X470" s="857">
        <v>0.012</v>
      </c>
      <c r="Y470" s="858">
        <v>40</v>
      </c>
      <c r="Z470" s="853">
        <f t="shared" si="296"/>
      </c>
      <c r="AA470" s="860">
        <v>16120</v>
      </c>
      <c r="AB470" s="860">
        <v>221</v>
      </c>
      <c r="AC470" s="860">
        <v>57</v>
      </c>
      <c r="AD470" s="860">
        <v>241</v>
      </c>
      <c r="AE470" s="860">
        <v>50</v>
      </c>
      <c r="AF470" s="860">
        <v>5</v>
      </c>
      <c r="AG470" s="860">
        <v>2</v>
      </c>
      <c r="AH470" s="860">
        <v>9</v>
      </c>
      <c r="AI470" s="853">
        <f t="shared" si="111"/>
      </c>
      <c r="AJ470" s="853">
        <f t="shared" si="49"/>
      </c>
      <c r="AK470" s="861" t="s">
        <v>524</v>
      </c>
      <c r="AL470" s="861" t="s">
        <v>565</v>
      </c>
      <c r="AM470" s="862">
        <v>68</v>
      </c>
    </row>
    <row r="471">
      <c r="A471" s="845"/>
      <c r="B471" s="893" t="s">
        <v>528</v>
      </c>
      <c r="C471" s="875" t="s">
        <v>535</v>
      </c>
      <c r="D471" s="864">
        <f t="shared" si="852"/>
      </c>
      <c r="E471" s="896">
        <v>1195.64</v>
      </c>
      <c r="F471" s="894">
        <v>1211.41</v>
      </c>
      <c r="G471" s="850">
        <v>3</v>
      </c>
      <c r="H471" s="880">
        <v>4864.869999999995</v>
      </c>
      <c r="I471" s="850">
        <v>0</v>
      </c>
      <c r="J471" s="880">
        <v>0</v>
      </c>
      <c r="K471" s="850">
        <f t="shared" si="517"/>
      </c>
      <c r="L471" s="880">
        <f t="shared" si="669"/>
      </c>
      <c r="M471" s="853">
        <f t="shared" si="389"/>
      </c>
      <c r="N471" s="854">
        <v>3</v>
      </c>
      <c r="O471" s="853">
        <f t="shared" si="327"/>
      </c>
      <c r="P471" s="853">
        <f t="shared" si="210"/>
      </c>
      <c r="Q471" s="853">
        <f t="shared" si="80"/>
      </c>
      <c r="R471" s="853">
        <f t="shared" si="17"/>
      </c>
      <c r="S471" s="855">
        <f t="shared" si="1000"/>
      </c>
      <c r="T471" s="855">
        <f t="shared" si="938"/>
      </c>
      <c r="U471" s="855">
        <f t="shared" si="755"/>
      </c>
      <c r="V471" s="855">
        <f t="shared" si="420"/>
      </c>
      <c r="W471" s="856">
        <f t="shared" si="358"/>
      </c>
      <c r="X471" s="857">
        <v>0.0082</v>
      </c>
      <c r="Y471" s="858">
        <v>44</v>
      </c>
      <c r="Z471" s="853">
        <f t="shared" si="296"/>
      </c>
      <c r="AA471" s="860">
        <v>19028</v>
      </c>
      <c r="AB471" s="860">
        <v>231</v>
      </c>
      <c r="AC471" s="860">
        <v>56</v>
      </c>
      <c r="AD471" s="860">
        <v>238</v>
      </c>
      <c r="AE471" s="860">
        <v>29</v>
      </c>
      <c r="AF471" s="860">
        <v>1</v>
      </c>
      <c r="AG471" s="860">
        <v>1</v>
      </c>
      <c r="AH471" s="860">
        <v>8</v>
      </c>
      <c r="AI471" s="853">
        <f t="shared" si="111"/>
      </c>
      <c r="AJ471" s="853">
        <f t="shared" si="49"/>
      </c>
      <c r="AK471" s="861" t="s">
        <v>524</v>
      </c>
      <c r="AL471" s="861" t="s">
        <v>565</v>
      </c>
      <c r="AM471" s="858">
        <v>20</v>
      </c>
    </row>
    <row r="472">
      <c r="A472" s="845"/>
      <c r="B472" s="866" t="s">
        <v>527</v>
      </c>
      <c r="C472" s="866"/>
      <c r="D472" s="867">
        <f>SUM(D467:D471)</f>
      </c>
      <c r="E472" s="897">
        <f>SUM(E467:E471)</f>
      </c>
      <c r="F472" s="897">
        <f>SUM(F467:F471)</f>
      </c>
      <c r="G472" s="889">
        <f>SUM(G467:G471)</f>
      </c>
      <c r="H472" s="890">
        <f>SUM(H467:H471)</f>
      </c>
      <c r="I472" s="889">
        <f>SUM(I467:I471)</f>
      </c>
      <c r="J472" s="890">
        <f>SUM(J467:J471)</f>
      </c>
      <c r="K472" s="891">
        <f>SUM(K467:K471)</f>
      </c>
      <c r="L472" s="897">
        <f>SUM(L467:L471)</f>
      </c>
      <c r="M472" s="868">
        <f t="shared" si="389"/>
      </c>
      <c r="N472" s="889">
        <f>SUM(N467:N471)</f>
      </c>
      <c r="O472" s="868">
        <f t="shared" si="327"/>
      </c>
      <c r="P472" s="868">
        <f>D472/N472</f>
      </c>
      <c r="Q472" s="868">
        <f t="shared" si="80"/>
      </c>
      <c r="R472" s="868">
        <f t="shared" si="17"/>
      </c>
      <c r="S472" s="869">
        <f t="shared" si="1000"/>
      </c>
      <c r="T472" s="869">
        <f t="shared" si="938"/>
      </c>
      <c r="U472" s="869">
        <f t="shared" si="755"/>
      </c>
      <c r="V472" s="869">
        <f t="shared" si="420"/>
      </c>
      <c r="W472" s="870">
        <f t="shared" si="358"/>
      </c>
      <c r="X472" s="869">
        <f>AVERAGE(X467:X471)</f>
      </c>
      <c r="Y472" s="871">
        <f>AVERAGE(Y467:Y471)</f>
      </c>
      <c r="Z472" s="871">
        <f t="shared" si="296"/>
      </c>
      <c r="AA472" s="872">
        <f>SUM(AA467:AA471)</f>
      </c>
      <c r="AB472" s="872">
        <f>SUM(AB467:AB471)</f>
      </c>
      <c r="AC472" s="872">
        <f>SUM(AC467:AC471)</f>
      </c>
      <c r="AD472" s="872">
        <f>SUM(AD467:AD471)</f>
      </c>
      <c r="AE472" s="872">
        <f>SUM(AE467:AE471)</f>
      </c>
      <c r="AF472" s="872">
        <f>SUM(AF467:AF471)</f>
      </c>
      <c r="AG472" s="872">
        <f>SUM(AG467:AG471)</f>
      </c>
      <c r="AH472" s="872">
        <f>SUM(AH467:AH471)</f>
      </c>
      <c r="AI472" s="868">
        <f t="shared" si="111"/>
      </c>
      <c r="AJ472" s="873">
        <f t="shared" si="49"/>
      </c>
      <c r="AK472" s="874"/>
      <c r="AL472" s="874"/>
      <c r="AM472" s="870">
        <f>SUM(AM467:AM471)</f>
      </c>
    </row>
    <row r="473">
      <c r="A473" s="845"/>
      <c r="B473" s="893" t="s">
        <v>534</v>
      </c>
      <c r="C473" s="875" t="s">
        <v>536</v>
      </c>
      <c r="D473" s="864">
        <f t="shared" ref="D473:D477" si="853">E473+F473</f>
      </c>
      <c r="E473" s="894">
        <v>1486.9</v>
      </c>
      <c r="F473" s="894">
        <v>699.01</v>
      </c>
      <c r="G473" s="850">
        <v>1</v>
      </c>
      <c r="H473" s="880">
        <v>1994.8499999999985</v>
      </c>
      <c r="I473" s="850">
        <v>0</v>
      </c>
      <c r="J473" s="880">
        <v>0</v>
      </c>
      <c r="K473" s="850">
        <f t="shared" ref="K473:K477" si="518">G473+I473</f>
      </c>
      <c r="L473" s="880">
        <f t="shared" ref="L473:L477" si="670">H473+J473</f>
      </c>
      <c r="M473" s="853">
        <f t="shared" si="389"/>
      </c>
      <c r="N473" s="854">
        <v>1</v>
      </c>
      <c r="O473" s="853">
        <f t="shared" si="327"/>
      </c>
      <c r="P473" s="853">
        <f t="shared" ref="P473:P477" si="211">D473/K473</f>
      </c>
      <c r="Q473" s="853">
        <f t="shared" si="80"/>
      </c>
      <c r="R473" s="853">
        <f t="shared" si="17"/>
      </c>
      <c r="S473" s="855">
        <f t="shared" si="1000"/>
      </c>
      <c r="T473" s="855">
        <f t="shared" si="938"/>
      </c>
      <c r="U473" s="855">
        <f t="shared" si="755"/>
      </c>
      <c r="V473" s="855">
        <f t="shared" si="420"/>
      </c>
      <c r="W473" s="856">
        <f t="shared" si="358"/>
      </c>
      <c r="X473" s="857">
        <v>0.0056</v>
      </c>
      <c r="Y473" s="858">
        <v>25</v>
      </c>
      <c r="Z473" s="853">
        <f t="shared" si="296"/>
      </c>
      <c r="AA473" s="860">
        <v>18494</v>
      </c>
      <c r="AB473" s="860">
        <v>378</v>
      </c>
      <c r="AC473" s="860">
        <v>45</v>
      </c>
      <c r="AD473" s="860">
        <v>396</v>
      </c>
      <c r="AE473" s="860">
        <v>24</v>
      </c>
      <c r="AF473" s="860">
        <v>2</v>
      </c>
      <c r="AG473" s="860">
        <v>0</v>
      </c>
      <c r="AH473" s="860">
        <v>10</v>
      </c>
      <c r="AI473" s="853">
        <f t="shared" si="111"/>
      </c>
      <c r="AJ473" s="853">
        <f t="shared" si="49"/>
      </c>
      <c r="AK473" s="861" t="s">
        <v>524</v>
      </c>
      <c r="AL473" s="861" t="s">
        <v>565</v>
      </c>
      <c r="AM473" s="862">
        <v>12</v>
      </c>
    </row>
    <row r="474">
      <c r="A474" s="845"/>
      <c r="B474" s="893" t="s">
        <v>534</v>
      </c>
      <c r="C474" s="875" t="s">
        <v>537</v>
      </c>
      <c r="D474" s="864">
        <f t="shared" si="853"/>
      </c>
      <c r="E474" s="894">
        <v>1262.74</v>
      </c>
      <c r="F474" s="894">
        <v>1208.8</v>
      </c>
      <c r="G474" s="851">
        <v>4</v>
      </c>
      <c r="H474" s="880">
        <v>8351.280000000006</v>
      </c>
      <c r="I474" s="850">
        <v>0</v>
      </c>
      <c r="J474" s="880">
        <v>0</v>
      </c>
      <c r="K474" s="850">
        <f t="shared" si="518"/>
      </c>
      <c r="L474" s="880">
        <f t="shared" si="670"/>
      </c>
      <c r="M474" s="853">
        <f t="shared" si="389"/>
      </c>
      <c r="N474" s="854">
        <v>3</v>
      </c>
      <c r="O474" s="853">
        <f t="shared" si="327"/>
      </c>
      <c r="P474" s="853">
        <f t="shared" si="211"/>
      </c>
      <c r="Q474" s="853">
        <f t="shared" si="80"/>
      </c>
      <c r="R474" s="853">
        <f t="shared" si="17"/>
      </c>
      <c r="S474" s="855">
        <f t="shared" si="1000"/>
      </c>
      <c r="T474" s="855">
        <f t="shared" si="938"/>
      </c>
      <c r="U474" s="855">
        <f t="shared" si="755"/>
      </c>
      <c r="V474" s="855">
        <f t="shared" si="420"/>
      </c>
      <c r="W474" s="856">
        <f t="shared" si="358"/>
      </c>
      <c r="X474" s="857">
        <v>0.0139</v>
      </c>
      <c r="Y474" s="858">
        <v>34</v>
      </c>
      <c r="Z474" s="853">
        <f t="shared" si="296"/>
      </c>
      <c r="AA474" s="860">
        <v>18116</v>
      </c>
      <c r="AB474" s="860">
        <v>347</v>
      </c>
      <c r="AC474" s="860">
        <v>83</v>
      </c>
      <c r="AD474" s="860">
        <v>371</v>
      </c>
      <c r="AE474" s="860">
        <v>60</v>
      </c>
      <c r="AF474" s="860">
        <v>6</v>
      </c>
      <c r="AG474" s="860">
        <v>1</v>
      </c>
      <c r="AH474" s="860">
        <v>5</v>
      </c>
      <c r="AI474" s="853">
        <f t="shared" si="111"/>
      </c>
      <c r="AJ474" s="853">
        <f t="shared" si="49"/>
      </c>
      <c r="AK474" s="861" t="s">
        <v>524</v>
      </c>
      <c r="AL474" s="861" t="s">
        <v>565</v>
      </c>
      <c r="AM474" s="862">
        <v>62</v>
      </c>
    </row>
    <row r="475">
      <c r="A475" s="845"/>
      <c r="B475" s="893" t="s">
        <v>534</v>
      </c>
      <c r="C475" s="875" t="s">
        <v>538</v>
      </c>
      <c r="D475" s="864">
        <f t="shared" si="853"/>
      </c>
      <c r="E475" s="894">
        <v>1788.38</v>
      </c>
      <c r="F475" s="894">
        <v>1370.68</v>
      </c>
      <c r="G475" s="851">
        <v>5</v>
      </c>
      <c r="H475" s="880">
        <v>10899.54</v>
      </c>
      <c r="I475" s="850">
        <v>0</v>
      </c>
      <c r="J475" s="880">
        <v>0</v>
      </c>
      <c r="K475" s="850">
        <f t="shared" si="518"/>
      </c>
      <c r="L475" s="880">
        <f t="shared" si="670"/>
      </c>
      <c r="M475" s="853">
        <f t="shared" si="389"/>
      </c>
      <c r="N475" s="854">
        <v>5</v>
      </c>
      <c r="O475" s="853">
        <f t="shared" si="327"/>
      </c>
      <c r="P475" s="853">
        <f t="shared" si="211"/>
      </c>
      <c r="Q475" s="853">
        <f t="shared" si="80"/>
      </c>
      <c r="R475" s="853">
        <f t="shared" si="17"/>
      </c>
      <c r="S475" s="855">
        <f t="shared" si="1000"/>
      </c>
      <c r="T475" s="855">
        <f t="shared" si="938"/>
      </c>
      <c r="U475" s="855">
        <f t="shared" si="755"/>
      </c>
      <c r="V475" s="855">
        <f t="shared" si="420"/>
      </c>
      <c r="W475" s="856">
        <f t="shared" si="358"/>
      </c>
      <c r="X475" s="857">
        <v>0.0066</v>
      </c>
      <c r="Y475" s="858">
        <v>46</v>
      </c>
      <c r="Z475" s="853">
        <f t="shared" si="296"/>
      </c>
      <c r="AA475" s="860">
        <v>24064</v>
      </c>
      <c r="AB475" s="860">
        <v>357</v>
      </c>
      <c r="AC475" s="860">
        <v>63</v>
      </c>
      <c r="AD475" s="860">
        <v>382</v>
      </c>
      <c r="AE475" s="860">
        <v>54</v>
      </c>
      <c r="AF475" s="860">
        <v>6</v>
      </c>
      <c r="AG475" s="860">
        <v>1</v>
      </c>
      <c r="AH475" s="860">
        <v>20</v>
      </c>
      <c r="AI475" s="853">
        <f t="shared" si="111"/>
      </c>
      <c r="AJ475" s="853">
        <f t="shared" si="49"/>
      </c>
      <c r="AK475" s="861" t="s">
        <v>524</v>
      </c>
      <c r="AL475" s="861" t="s">
        <v>565</v>
      </c>
      <c r="AM475" s="862">
        <v>81</v>
      </c>
    </row>
    <row r="476">
      <c r="A476" s="845"/>
      <c r="B476" s="893" t="s">
        <v>534</v>
      </c>
      <c r="C476" s="875" t="s">
        <v>541</v>
      </c>
      <c r="D476" s="864">
        <f t="shared" si="853"/>
      </c>
      <c r="E476" s="894">
        <v>1985.39</v>
      </c>
      <c r="F476" s="894">
        <v>1572.23</v>
      </c>
      <c r="G476" s="851">
        <v>5</v>
      </c>
      <c r="H476" s="880">
        <v>10899.549999999996</v>
      </c>
      <c r="I476" s="850">
        <v>0</v>
      </c>
      <c r="J476" s="880">
        <v>0</v>
      </c>
      <c r="K476" s="850">
        <f t="shared" si="518"/>
      </c>
      <c r="L476" s="880">
        <f t="shared" si="670"/>
      </c>
      <c r="M476" s="853">
        <f t="shared" si="389"/>
      </c>
      <c r="N476" s="854">
        <v>4</v>
      </c>
      <c r="O476" s="853">
        <f t="shared" si="327"/>
      </c>
      <c r="P476" s="853">
        <f t="shared" si="211"/>
      </c>
      <c r="Q476" s="853">
        <f t="shared" si="80"/>
      </c>
      <c r="R476" s="853">
        <f t="shared" si="17"/>
      </c>
      <c r="S476" s="855">
        <f t="shared" si="1000"/>
      </c>
      <c r="T476" s="855">
        <f t="shared" si="938"/>
      </c>
      <c r="U476" s="855">
        <f t="shared" si="755"/>
      </c>
      <c r="V476" s="855">
        <f t="shared" si="420"/>
      </c>
      <c r="W476" s="856">
        <f t="shared" si="358"/>
      </c>
      <c r="X476" s="857">
        <v>0.0085</v>
      </c>
      <c r="Y476" s="858">
        <v>48</v>
      </c>
      <c r="Z476" s="853">
        <f t="shared" si="296"/>
      </c>
      <c r="AA476" s="860">
        <v>25619</v>
      </c>
      <c r="AB476" s="860">
        <v>321</v>
      </c>
      <c r="AC476" s="860">
        <v>76</v>
      </c>
      <c r="AD476" s="860">
        <v>341</v>
      </c>
      <c r="AE476" s="860">
        <v>60</v>
      </c>
      <c r="AF476" s="860">
        <v>2</v>
      </c>
      <c r="AG476" s="860">
        <v>0</v>
      </c>
      <c r="AH476" s="860">
        <v>17</v>
      </c>
      <c r="AI476" s="853">
        <f t="shared" si="111"/>
      </c>
      <c r="AJ476" s="853">
        <f t="shared" si="49"/>
      </c>
      <c r="AK476" s="861" t="s">
        <v>524</v>
      </c>
      <c r="AL476" s="861" t="s">
        <v>565</v>
      </c>
      <c r="AM476" s="862">
        <v>66</v>
      </c>
    </row>
    <row r="477">
      <c r="A477" s="845"/>
      <c r="B477" s="893" t="s">
        <v>534</v>
      </c>
      <c r="C477" s="875" t="s">
        <v>542</v>
      </c>
      <c r="D477" s="864">
        <f t="shared" si="853"/>
      </c>
      <c r="E477" s="894">
        <v>1722.84</v>
      </c>
      <c r="F477" s="894">
        <v>2072.7</v>
      </c>
      <c r="G477" s="850">
        <v>6</v>
      </c>
      <c r="H477" s="880">
        <v>18004.920000000013</v>
      </c>
      <c r="I477" s="850">
        <v>0</v>
      </c>
      <c r="J477" s="880">
        <v>0</v>
      </c>
      <c r="K477" s="850">
        <f t="shared" si="518"/>
      </c>
      <c r="L477" s="880">
        <f t="shared" si="670"/>
      </c>
      <c r="M477" s="853">
        <f t="shared" si="389"/>
      </c>
      <c r="N477" s="854">
        <v>5</v>
      </c>
      <c r="O477" s="853">
        <f t="shared" si="327"/>
      </c>
      <c r="P477" s="853">
        <f t="shared" si="211"/>
      </c>
      <c r="Q477" s="853">
        <f t="shared" si="80"/>
      </c>
      <c r="R477" s="853">
        <f t="shared" si="17"/>
      </c>
      <c r="S477" s="855">
        <f t="shared" si="1000"/>
      </c>
      <c r="T477" s="855">
        <f t="shared" si="938"/>
      </c>
      <c r="U477" s="855">
        <f t="shared" si="755"/>
      </c>
      <c r="V477" s="855">
        <f t="shared" si="420"/>
      </c>
      <c r="W477" s="856">
        <f t="shared" si="358"/>
      </c>
      <c r="X477" s="857">
        <v>0.0077</v>
      </c>
      <c r="Y477" s="858">
        <v>53</v>
      </c>
      <c r="Z477" s="853">
        <f t="shared" si="296"/>
      </c>
      <c r="AA477" s="860">
        <v>32676</v>
      </c>
      <c r="AB477" s="860">
        <v>416</v>
      </c>
      <c r="AC477" s="860">
        <v>89</v>
      </c>
      <c r="AD477" s="860">
        <v>428</v>
      </c>
      <c r="AE477" s="860">
        <v>75</v>
      </c>
      <c r="AF477" s="860">
        <v>0</v>
      </c>
      <c r="AG477" s="860">
        <v>0</v>
      </c>
      <c r="AH477" s="860">
        <v>16</v>
      </c>
      <c r="AI477" s="853">
        <f t="shared" si="111"/>
      </c>
      <c r="AJ477" s="853">
        <f t="shared" si="49"/>
      </c>
      <c r="AK477" s="861" t="s">
        <v>524</v>
      </c>
      <c r="AL477" s="861" t="s">
        <v>565</v>
      </c>
      <c r="AM477" s="862">
        <v>32</v>
      </c>
    </row>
    <row r="478">
      <c r="A478" s="845"/>
      <c r="B478" s="866" t="s">
        <v>527</v>
      </c>
      <c r="C478" s="866"/>
      <c r="D478" s="867">
        <f>SUM(D473:D477)</f>
      </c>
      <c r="E478" s="867">
        <f>SUM(E473:E477)</f>
      </c>
      <c r="F478" s="867">
        <f>SUM(F473:F477)</f>
      </c>
      <c r="G478" s="889">
        <f>SUM(G473:G477)</f>
      </c>
      <c r="H478" s="890">
        <f>SUM(H473:H477)</f>
      </c>
      <c r="I478" s="889">
        <f>SUM(I473:I477)</f>
      </c>
      <c r="J478" s="890">
        <f>SUM(J473:J477)</f>
      </c>
      <c r="K478" s="912">
        <f>SUM(K473:K477)</f>
      </c>
      <c r="L478" s="867">
        <f>SUM(L473:L477)</f>
      </c>
      <c r="M478" s="868">
        <f t="shared" si="389"/>
      </c>
      <c r="N478" s="889">
        <f>SUM(N473:N477)</f>
      </c>
      <c r="O478" s="868">
        <f t="shared" si="327"/>
      </c>
      <c r="P478" s="868">
        <f>D478/N478</f>
      </c>
      <c r="Q478" s="868">
        <f t="shared" si="80"/>
      </c>
      <c r="R478" s="868">
        <f t="shared" si="17"/>
      </c>
      <c r="S478" s="869">
        <f t="shared" si="1000"/>
      </c>
      <c r="T478" s="869">
        <f t="shared" si="938"/>
      </c>
      <c r="U478" s="869">
        <f t="shared" si="755"/>
      </c>
      <c r="V478" s="869">
        <f t="shared" si="420"/>
      </c>
      <c r="W478" s="870">
        <f t="shared" si="358"/>
      </c>
      <c r="X478" s="869">
        <f>AVERAGE(X473:X477)</f>
      </c>
      <c r="Y478" s="871">
        <f>AVERAGE(Y473:Y477)</f>
      </c>
      <c r="Z478" s="871">
        <f t="shared" si="296"/>
      </c>
      <c r="AA478" s="872">
        <f>SUM(AA473:AA477)</f>
      </c>
      <c r="AB478" s="872">
        <f>SUM(AB473:AB477)</f>
      </c>
      <c r="AC478" s="872">
        <f>SUM(AC473:AC477)</f>
      </c>
      <c r="AD478" s="872">
        <f>SUM(AD473:AD477)</f>
      </c>
      <c r="AE478" s="872">
        <f>SUM(AE473:AE477)</f>
      </c>
      <c r="AF478" s="872">
        <f>SUM(AF473:AF477)</f>
      </c>
      <c r="AG478" s="872">
        <f>SUM(AG473:AG477)</f>
      </c>
      <c r="AH478" s="872">
        <f>SUM(AH473:AH477)</f>
      </c>
      <c r="AI478" s="868">
        <f t="shared" si="111"/>
      </c>
      <c r="AJ478" s="873">
        <f t="shared" si="49"/>
      </c>
      <c r="AK478" s="874"/>
      <c r="AL478" s="874"/>
      <c r="AM478" s="872">
        <f>SUM(AM473:AM477)</f>
      </c>
    </row>
    <row r="479">
      <c r="A479" s="845"/>
      <c r="B479" s="893" t="s">
        <v>550</v>
      </c>
      <c r="C479" s="875" t="s">
        <v>544</v>
      </c>
      <c r="D479" s="864">
        <f t="shared" ref="D479:D483" si="854">E479+F479</f>
      </c>
      <c r="E479" s="894">
        <v>776.99</v>
      </c>
      <c r="F479" s="894">
        <v>1606.1500000000003</v>
      </c>
      <c r="G479" s="850">
        <v>1</v>
      </c>
      <c r="H479" s="880">
        <v>3108.109999999986</v>
      </c>
      <c r="I479" s="850">
        <v>0</v>
      </c>
      <c r="J479" s="880">
        <v>0</v>
      </c>
      <c r="K479" s="850">
        <f t="shared" ref="K479:K483" si="519">G479+I479</f>
      </c>
      <c r="L479" s="880">
        <f t="shared" ref="L479:L483" si="671">H479+J479</f>
      </c>
      <c r="M479" s="853">
        <f t="shared" si="389"/>
      </c>
      <c r="N479" s="854">
        <v>1</v>
      </c>
      <c r="O479" s="853">
        <f t="shared" si="327"/>
      </c>
      <c r="P479" s="853">
        <f t="shared" ref="P479:P483" si="212">D479/K479</f>
      </c>
      <c r="Q479" s="853">
        <f t="shared" si="80"/>
      </c>
      <c r="R479" s="853">
        <f t="shared" si="17"/>
      </c>
      <c r="S479" s="855">
        <f t="shared" si="1000"/>
      </c>
      <c r="T479" s="855">
        <f t="shared" si="938"/>
      </c>
      <c r="U479" s="855">
        <f t="shared" si="755"/>
      </c>
      <c r="V479" s="855">
        <f t="shared" si="420"/>
      </c>
      <c r="W479" s="856">
        <f t="shared" si="358"/>
      </c>
      <c r="X479" s="857">
        <v>0.0104</v>
      </c>
      <c r="Y479" s="858">
        <v>54</v>
      </c>
      <c r="Z479" s="853">
        <f t="shared" si="296"/>
      </c>
      <c r="AA479" s="860">
        <v>23849</v>
      </c>
      <c r="AB479" s="860">
        <v>343</v>
      </c>
      <c r="AC479" s="860">
        <v>63</v>
      </c>
      <c r="AD479" s="860">
        <v>366</v>
      </c>
      <c r="AE479" s="860">
        <v>89</v>
      </c>
      <c r="AF479" s="860">
        <v>3</v>
      </c>
      <c r="AG479" s="860">
        <v>1</v>
      </c>
      <c r="AH479" s="860">
        <v>16</v>
      </c>
      <c r="AI479" s="853">
        <f t="shared" si="111"/>
      </c>
      <c r="AJ479" s="853">
        <f t="shared" si="49"/>
      </c>
      <c r="AK479" s="861" t="s">
        <v>545</v>
      </c>
      <c r="AL479" s="861" t="s">
        <v>525</v>
      </c>
      <c r="AM479" s="862">
        <v>54</v>
      </c>
    </row>
    <row r="480">
      <c r="A480" s="845"/>
      <c r="B480" s="893" t="s">
        <v>550</v>
      </c>
      <c r="C480" s="875" t="s">
        <v>546</v>
      </c>
      <c r="D480" s="864">
        <f t="shared" si="854"/>
      </c>
      <c r="E480" s="849">
        <v>1055.07</v>
      </c>
      <c r="F480" s="849">
        <v>1809.62</v>
      </c>
      <c r="G480" s="851">
        <v>0</v>
      </c>
      <c r="H480" s="852">
        <v>0</v>
      </c>
      <c r="I480" s="851">
        <v>0</v>
      </c>
      <c r="J480" s="852">
        <v>0</v>
      </c>
      <c r="K480" s="850">
        <f t="shared" si="519"/>
      </c>
      <c r="L480" s="880">
        <f t="shared" si="671"/>
      </c>
      <c r="M480" s="853">
        <f t="shared" si="389"/>
      </c>
      <c r="N480" s="854">
        <v>0</v>
      </c>
      <c r="O480" s="853">
        <f t="shared" si="327"/>
      </c>
      <c r="P480" s="853">
        <f t="shared" si="212"/>
      </c>
      <c r="Q480" s="853">
        <f t="shared" si="80"/>
      </c>
      <c r="R480" s="853">
        <f t="shared" si="17"/>
      </c>
      <c r="S480" s="855">
        <f t="shared" si="1000"/>
      </c>
      <c r="T480" s="855">
        <f t="shared" si="938"/>
      </c>
      <c r="U480" s="855">
        <f t="shared" si="755"/>
      </c>
      <c r="V480" s="855">
        <f t="shared" si="420"/>
      </c>
      <c r="W480" s="856">
        <f t="shared" si="358"/>
      </c>
      <c r="X480" s="857">
        <v>0.0064</v>
      </c>
      <c r="Y480" s="858">
        <v>55</v>
      </c>
      <c r="Z480" s="853">
        <f t="shared" si="296"/>
      </c>
      <c r="AA480" s="860">
        <v>26918</v>
      </c>
      <c r="AB480" s="860">
        <v>270</v>
      </c>
      <c r="AC480" s="860">
        <v>57</v>
      </c>
      <c r="AD480" s="860">
        <v>279</v>
      </c>
      <c r="AE480" s="860">
        <v>49</v>
      </c>
      <c r="AF480" s="860">
        <v>2</v>
      </c>
      <c r="AG480" s="860">
        <v>0</v>
      </c>
      <c r="AH480" s="860">
        <v>17</v>
      </c>
      <c r="AI480" s="853">
        <f t="shared" si="111"/>
      </c>
      <c r="AJ480" s="853">
        <f t="shared" si="49"/>
      </c>
      <c r="AK480" s="861" t="s">
        <v>545</v>
      </c>
      <c r="AL480" s="861" t="s">
        <v>525</v>
      </c>
      <c r="AM480" s="862">
        <v>22</v>
      </c>
    </row>
    <row r="481">
      <c r="A481" s="845"/>
      <c r="B481" s="893" t="s">
        <v>550</v>
      </c>
      <c r="C481" s="875" t="s">
        <v>547</v>
      </c>
      <c r="D481" s="864">
        <f t="shared" si="854"/>
      </c>
      <c r="E481" s="865">
        <v>1173.22</v>
      </c>
      <c r="F481" s="849">
        <v>560.95</v>
      </c>
      <c r="G481" s="850">
        <v>1</v>
      </c>
      <c r="H481" s="880">
        <v>3108.110000000015</v>
      </c>
      <c r="I481" s="850">
        <v>0</v>
      </c>
      <c r="J481" s="880">
        <v>0</v>
      </c>
      <c r="K481" s="850">
        <f t="shared" si="519"/>
      </c>
      <c r="L481" s="880">
        <f t="shared" si="671"/>
      </c>
      <c r="M481" s="853">
        <f t="shared" si="389"/>
      </c>
      <c r="N481" s="854">
        <v>1</v>
      </c>
      <c r="O481" s="853">
        <f t="shared" si="327"/>
      </c>
      <c r="P481" s="853">
        <f t="shared" si="212"/>
      </c>
      <c r="Q481" s="853">
        <f t="shared" si="80"/>
      </c>
      <c r="R481" s="853">
        <f t="shared" si="17"/>
      </c>
      <c r="S481" s="855">
        <f t="shared" si="1000"/>
      </c>
      <c r="T481" s="855">
        <f t="shared" si="938"/>
      </c>
      <c r="U481" s="855">
        <f t="shared" si="755"/>
      </c>
      <c r="V481" s="855">
        <f t="shared" si="420"/>
      </c>
      <c r="W481" s="856">
        <f t="shared" si="358"/>
      </c>
      <c r="X481" s="857">
        <v>0.0044</v>
      </c>
      <c r="Y481" s="858">
        <v>36</v>
      </c>
      <c r="Z481" s="853">
        <f t="shared" si="296"/>
      </c>
      <c r="AA481" s="860">
        <v>15423</v>
      </c>
      <c r="AB481" s="860">
        <v>253</v>
      </c>
      <c r="AC481" s="860">
        <v>27</v>
      </c>
      <c r="AD481" s="860">
        <v>269</v>
      </c>
      <c r="AE481" s="860">
        <v>34</v>
      </c>
      <c r="AF481" s="860">
        <v>2</v>
      </c>
      <c r="AG481" s="860">
        <v>0</v>
      </c>
      <c r="AH481" s="860">
        <v>13</v>
      </c>
      <c r="AI481" s="853">
        <f t="shared" si="111"/>
      </c>
      <c r="AJ481" s="853">
        <f t="shared" si="49"/>
      </c>
      <c r="AK481" s="861" t="s">
        <v>545</v>
      </c>
      <c r="AL481" s="861" t="s">
        <v>525</v>
      </c>
      <c r="AM481" s="862">
        <v>12</v>
      </c>
    </row>
    <row r="482">
      <c r="A482" s="845"/>
      <c r="B482" s="893" t="s">
        <v>550</v>
      </c>
      <c r="C482" s="875" t="s">
        <v>548</v>
      </c>
      <c r="D482" s="864">
        <f t="shared" si="854"/>
      </c>
      <c r="E482" s="865">
        <v>557.85</v>
      </c>
      <c r="F482" s="849">
        <v>1137.93</v>
      </c>
      <c r="G482" s="850">
        <v>1</v>
      </c>
      <c r="H482" s="880">
        <v>3108.109999999986</v>
      </c>
      <c r="I482" s="850">
        <v>0</v>
      </c>
      <c r="J482" s="880">
        <v>0</v>
      </c>
      <c r="K482" s="850">
        <f t="shared" si="519"/>
      </c>
      <c r="L482" s="880">
        <f t="shared" si="671"/>
      </c>
      <c r="M482" s="853">
        <f t="shared" si="389"/>
      </c>
      <c r="N482" s="854">
        <v>1</v>
      </c>
      <c r="O482" s="853">
        <f t="shared" si="327"/>
      </c>
      <c r="P482" s="853">
        <f t="shared" si="212"/>
      </c>
      <c r="Q482" s="853">
        <f t="shared" si="80"/>
      </c>
      <c r="R482" s="853">
        <f t="shared" si="17"/>
      </c>
      <c r="S482" s="855">
        <f t="shared" si="1000"/>
      </c>
      <c r="T482" s="855">
        <f t="shared" si="938"/>
      </c>
      <c r="U482" s="855">
        <f t="shared" si="755"/>
      </c>
      <c r="V482" s="855">
        <f t="shared" si="420"/>
      </c>
      <c r="W482" s="856">
        <f t="shared" si="358"/>
      </c>
      <c r="X482" s="857">
        <v>0.011</v>
      </c>
      <c r="Y482" s="858">
        <v>38</v>
      </c>
      <c r="Z482" s="853">
        <f t="shared" si="296"/>
      </c>
      <c r="AA482" s="860">
        <v>16800</v>
      </c>
      <c r="AB482" s="860">
        <v>264</v>
      </c>
      <c r="AC482" s="860">
        <v>38</v>
      </c>
      <c r="AD482" s="860">
        <v>315</v>
      </c>
      <c r="AE482" s="860">
        <v>47</v>
      </c>
      <c r="AF482" s="860">
        <v>3</v>
      </c>
      <c r="AG482" s="860">
        <v>0</v>
      </c>
      <c r="AH482" s="860">
        <v>8</v>
      </c>
      <c r="AI482" s="853">
        <f t="shared" si="111"/>
      </c>
      <c r="AJ482" s="853">
        <f t="shared" si="49"/>
      </c>
      <c r="AK482" s="861" t="s">
        <v>545</v>
      </c>
      <c r="AL482" s="861" t="s">
        <v>525</v>
      </c>
      <c r="AM482" s="862">
        <v>9</v>
      </c>
    </row>
    <row r="483">
      <c r="A483" s="845"/>
      <c r="B483" s="893" t="s">
        <v>550</v>
      </c>
      <c r="C483" s="875" t="s">
        <v>549</v>
      </c>
      <c r="D483" s="864">
        <f t="shared" si="854"/>
      </c>
      <c r="E483" s="849">
        <v>1405.83</v>
      </c>
      <c r="F483" s="849">
        <v>1101.24</v>
      </c>
      <c r="G483" s="850">
        <v>5</v>
      </c>
      <c r="H483" s="880">
        <v>11640.920000000013</v>
      </c>
      <c r="I483" s="850">
        <v>0</v>
      </c>
      <c r="J483" s="880">
        <v>0</v>
      </c>
      <c r="K483" s="850">
        <f t="shared" si="519"/>
      </c>
      <c r="L483" s="880">
        <f t="shared" si="671"/>
      </c>
      <c r="M483" s="853">
        <f t="shared" si="389"/>
      </c>
      <c r="N483" s="854">
        <v>3</v>
      </c>
      <c r="O483" s="853">
        <f t="shared" si="327"/>
      </c>
      <c r="P483" s="853">
        <f t="shared" si="212"/>
      </c>
      <c r="Q483" s="853">
        <f t="shared" si="80"/>
      </c>
      <c r="R483" s="853">
        <f t="shared" si="17"/>
      </c>
      <c r="S483" s="855">
        <f t="shared" si="1000"/>
      </c>
      <c r="T483" s="855">
        <f t="shared" si="938"/>
      </c>
      <c r="U483" s="855">
        <f t="shared" si="755"/>
      </c>
      <c r="V483" s="855">
        <f t="shared" si="420"/>
      </c>
      <c r="W483" s="856">
        <f t="shared" si="358"/>
      </c>
      <c r="X483" s="857">
        <v>0.0046</v>
      </c>
      <c r="Y483" s="858">
        <v>37</v>
      </c>
      <c r="Z483" s="853">
        <f t="shared" si="296"/>
      </c>
      <c r="AA483" s="860">
        <v>18948</v>
      </c>
      <c r="AB483" s="860">
        <v>269</v>
      </c>
      <c r="AC483" s="860">
        <v>34</v>
      </c>
      <c r="AD483" s="860">
        <v>272</v>
      </c>
      <c r="AE483" s="860">
        <v>19</v>
      </c>
      <c r="AF483" s="860">
        <v>0</v>
      </c>
      <c r="AG483" s="860">
        <v>0</v>
      </c>
      <c r="AH483" s="860">
        <v>8</v>
      </c>
      <c r="AI483" s="853">
        <f t="shared" si="111"/>
      </c>
      <c r="AJ483" s="853">
        <f t="shared" si="49"/>
      </c>
      <c r="AK483" s="861" t="s">
        <v>545</v>
      </c>
      <c r="AL483" s="861" t="s">
        <v>525</v>
      </c>
      <c r="AM483" s="862">
        <v>10</v>
      </c>
    </row>
    <row r="484">
      <c r="A484" s="845"/>
      <c r="B484" s="866" t="s">
        <v>527</v>
      </c>
      <c r="C484" s="866"/>
      <c r="D484" s="867">
        <f>SUM(D479:D483)</f>
      </c>
      <c r="E484" s="867">
        <f>SUM(E479:E483)</f>
      </c>
      <c r="F484" s="867">
        <f>SUM(F479:F483)</f>
      </c>
      <c r="G484" s="889">
        <f>SUM(G479:G483)</f>
      </c>
      <c r="H484" s="890">
        <f>SUM(H479:H483)</f>
      </c>
      <c r="I484" s="889">
        <f>SUM(I479:I483)</f>
      </c>
      <c r="J484" s="890">
        <f>SUM(J479:J483)</f>
      </c>
      <c r="K484" s="912">
        <f>SUM(K479:K483)</f>
      </c>
      <c r="L484" s="867">
        <f>SUM(L479:L483)</f>
      </c>
      <c r="M484" s="868">
        <f t="shared" si="389"/>
      </c>
      <c r="N484" s="889">
        <f>SUM(N479:N483)</f>
      </c>
      <c r="O484" s="868">
        <f t="shared" si="327"/>
      </c>
      <c r="P484" s="868">
        <f>D484/N484</f>
      </c>
      <c r="Q484" s="868">
        <f t="shared" si="80"/>
      </c>
      <c r="R484" s="868">
        <f t="shared" si="17"/>
      </c>
      <c r="S484" s="869">
        <f t="shared" si="1000"/>
      </c>
      <c r="T484" s="869">
        <f t="shared" si="938"/>
      </c>
      <c r="U484" s="869">
        <f t="shared" si="755"/>
      </c>
      <c r="V484" s="869">
        <f t="shared" si="420"/>
      </c>
      <c r="W484" s="870">
        <f t="shared" si="358"/>
      </c>
      <c r="X484" s="869">
        <f>AVERAGE(X479:X483)</f>
      </c>
      <c r="Y484" s="871">
        <f>AVERAGE(Y479:Y483)</f>
      </c>
      <c r="Z484" s="871">
        <f t="shared" si="296"/>
      </c>
      <c r="AA484" s="872">
        <f>SUM(AA479:AA483)</f>
      </c>
      <c r="AB484" s="872">
        <f>SUM(AB479:AB483)</f>
      </c>
      <c r="AC484" s="872">
        <f>SUM(AC479:AC483)</f>
      </c>
      <c r="AD484" s="872">
        <f>SUM(AD479:AD483)</f>
      </c>
      <c r="AE484" s="872">
        <f>SUM(AE479:AE483)</f>
      </c>
      <c r="AF484" s="872">
        <f>SUM(AF479:AF483)</f>
      </c>
      <c r="AG484" s="872">
        <f>SUM(AG479:AG483)</f>
      </c>
      <c r="AH484" s="872">
        <f>SUM(AH479:AH483)</f>
      </c>
      <c r="AI484" s="868">
        <f t="shared" si="111"/>
      </c>
      <c r="AJ484" s="873">
        <f t="shared" si="49"/>
      </c>
      <c r="AK484" s="874"/>
      <c r="AL484" s="874"/>
      <c r="AM484" s="872">
        <f>SUM(AM479:AM483)</f>
      </c>
    </row>
    <row r="485">
      <c r="A485" s="845"/>
      <c r="B485" s="893" t="s">
        <v>543</v>
      </c>
      <c r="C485" s="875" t="s">
        <v>551</v>
      </c>
      <c r="D485" s="864">
        <f t="shared" ref="D485:D487" si="855">E485+F485</f>
      </c>
      <c r="E485" s="849">
        <v>628.07</v>
      </c>
      <c r="F485" s="849">
        <v>1635.97</v>
      </c>
      <c r="G485" s="850">
        <v>1</v>
      </c>
      <c r="H485" s="880">
        <v>1994.8500000000058</v>
      </c>
      <c r="I485" s="850">
        <v>0</v>
      </c>
      <c r="J485" s="880">
        <v>0</v>
      </c>
      <c r="K485" s="850">
        <f t="shared" ref="K485:K487" si="520">G485+I485</f>
      </c>
      <c r="L485" s="880">
        <f t="shared" ref="L485:L487" si="672">H485+J485</f>
      </c>
      <c r="M485" s="853">
        <f t="shared" si="389"/>
      </c>
      <c r="N485" s="854">
        <v>1</v>
      </c>
      <c r="O485" s="853">
        <f t="shared" si="327"/>
      </c>
      <c r="P485" s="853">
        <f t="shared" ref="P485:P487" si="213">D485/K485</f>
      </c>
      <c r="Q485" s="853">
        <f t="shared" si="80"/>
      </c>
      <c r="R485" s="853">
        <f t="shared" si="17"/>
      </c>
      <c r="S485" s="855">
        <f t="shared" si="1000"/>
      </c>
      <c r="T485" s="855">
        <f t="shared" si="938"/>
      </c>
      <c r="U485" s="855">
        <f t="shared" si="755"/>
      </c>
      <c r="V485" s="855">
        <f t="shared" si="420"/>
      </c>
      <c r="W485" s="856">
        <f t="shared" si="358"/>
      </c>
      <c r="X485" s="857">
        <v>0.0127</v>
      </c>
      <c r="Y485" s="858">
        <v>45</v>
      </c>
      <c r="Z485" s="853">
        <f t="shared" si="296"/>
      </c>
      <c r="AA485" s="860">
        <v>23483</v>
      </c>
      <c r="AB485" s="860">
        <v>294</v>
      </c>
      <c r="AC485" s="860">
        <v>76</v>
      </c>
      <c r="AD485" s="860">
        <v>302</v>
      </c>
      <c r="AE485" s="860">
        <v>32</v>
      </c>
      <c r="AF485" s="860">
        <v>2</v>
      </c>
      <c r="AG485" s="860">
        <v>0</v>
      </c>
      <c r="AH485" s="860">
        <v>20</v>
      </c>
      <c r="AI485" s="853">
        <f t="shared" si="111"/>
      </c>
      <c r="AJ485" s="853">
        <f t="shared" si="49"/>
      </c>
      <c r="AK485" s="861" t="s">
        <v>545</v>
      </c>
      <c r="AL485" s="861" t="s">
        <v>525</v>
      </c>
      <c r="AM485" s="862">
        <v>10</v>
      </c>
    </row>
    <row r="486">
      <c r="A486" s="845"/>
      <c r="B486" s="893" t="s">
        <v>543</v>
      </c>
      <c r="C486" s="875" t="s">
        <v>552</v>
      </c>
      <c r="D486" s="864">
        <f t="shared" si="855"/>
      </c>
      <c r="E486" s="849">
        <v>1034.63</v>
      </c>
      <c r="F486" s="849">
        <v>1480.21</v>
      </c>
      <c r="G486" s="850">
        <v>6</v>
      </c>
      <c r="H486" s="880">
        <v>16570.14</v>
      </c>
      <c r="I486" s="850">
        <v>0</v>
      </c>
      <c r="J486" s="880">
        <v>0</v>
      </c>
      <c r="K486" s="850">
        <f t="shared" si="520"/>
      </c>
      <c r="L486" s="880">
        <f t="shared" si="672"/>
      </c>
      <c r="M486" s="853">
        <f t="shared" si="389"/>
      </c>
      <c r="N486" s="854">
        <v>6</v>
      </c>
      <c r="O486" s="853">
        <f t="shared" si="327"/>
      </c>
      <c r="P486" s="853">
        <f t="shared" si="213"/>
      </c>
      <c r="Q486" s="853">
        <f t="shared" si="80"/>
      </c>
      <c r="R486" s="853">
        <f t="shared" si="17"/>
      </c>
      <c r="S486" s="855">
        <f t="shared" si="1000"/>
      </c>
      <c r="T486" s="855">
        <f t="shared" si="938"/>
      </c>
      <c r="U486" s="855">
        <f t="shared" si="755"/>
      </c>
      <c r="V486" s="855">
        <f t="shared" si="420"/>
      </c>
      <c r="W486" s="856">
        <f t="shared" si="358"/>
      </c>
      <c r="X486" s="857">
        <v>0.0058</v>
      </c>
      <c r="Y486" s="858">
        <v>50</v>
      </c>
      <c r="Z486" s="853">
        <f t="shared" si="296"/>
      </c>
      <c r="AA486" s="860">
        <v>26927</v>
      </c>
      <c r="AB486" s="860">
        <v>302</v>
      </c>
      <c r="AC486" s="860">
        <v>52</v>
      </c>
      <c r="AD486" s="860">
        <v>328</v>
      </c>
      <c r="AE486" s="860">
        <v>60</v>
      </c>
      <c r="AF486" s="860">
        <v>6</v>
      </c>
      <c r="AG486" s="860">
        <v>1</v>
      </c>
      <c r="AH486" s="860">
        <v>26</v>
      </c>
      <c r="AI486" s="853">
        <f t="shared" si="111"/>
      </c>
      <c r="AJ486" s="853">
        <f t="shared" si="49"/>
      </c>
      <c r="AK486" s="861" t="s">
        <v>545</v>
      </c>
      <c r="AL486" s="861" t="s">
        <v>525</v>
      </c>
      <c r="AM486" s="862">
        <v>17</v>
      </c>
    </row>
    <row r="487">
      <c r="A487" s="845"/>
      <c r="B487" s="893" t="s">
        <v>543</v>
      </c>
      <c r="C487" s="875" t="s">
        <v>553</v>
      </c>
      <c r="D487" s="864">
        <f t="shared" si="855"/>
      </c>
      <c r="E487" s="849">
        <v>1447.5</v>
      </c>
      <c r="F487" s="849">
        <v>1075.31</v>
      </c>
      <c r="G487" s="850">
        <v>1</v>
      </c>
      <c r="H487" s="880">
        <v>1813.3199999999924</v>
      </c>
      <c r="I487" s="850">
        <v>0</v>
      </c>
      <c r="J487" s="880">
        <v>0</v>
      </c>
      <c r="K487" s="850">
        <f t="shared" si="520"/>
      </c>
      <c r="L487" s="880">
        <f t="shared" si="672"/>
      </c>
      <c r="M487" s="853">
        <f t="shared" si="389"/>
      </c>
      <c r="N487" s="854">
        <v>1</v>
      </c>
      <c r="O487" s="853">
        <f t="shared" si="327"/>
      </c>
      <c r="P487" s="853">
        <f t="shared" si="213"/>
      </c>
      <c r="Q487" s="853">
        <f t="shared" si="80"/>
      </c>
      <c r="R487" s="853">
        <f t="shared" si="17"/>
      </c>
      <c r="S487" s="855">
        <f t="shared" si="1000"/>
      </c>
      <c r="T487" s="855">
        <f t="shared" si="938"/>
      </c>
      <c r="U487" s="855">
        <f t="shared" si="755"/>
      </c>
      <c r="V487" s="855">
        <f t="shared" si="420"/>
      </c>
      <c r="W487" s="856">
        <f t="shared" si="358"/>
      </c>
      <c r="X487" s="857">
        <v>0.004</v>
      </c>
      <c r="Y487" s="858">
        <v>46</v>
      </c>
      <c r="Z487" s="853">
        <f t="shared" si="296"/>
      </c>
      <c r="AA487" s="860">
        <v>29289</v>
      </c>
      <c r="AB487" s="860">
        <v>514</v>
      </c>
      <c r="AC487" s="860">
        <v>55</v>
      </c>
      <c r="AD487" s="860">
        <v>544</v>
      </c>
      <c r="AE487" s="860">
        <v>59</v>
      </c>
      <c r="AF487" s="860">
        <v>5</v>
      </c>
      <c r="AG487" s="860">
        <v>0</v>
      </c>
      <c r="AH487" s="860">
        <v>13</v>
      </c>
      <c r="AI487" s="853">
        <f t="shared" si="111"/>
      </c>
      <c r="AJ487" s="853">
        <f t="shared" si="49"/>
      </c>
      <c r="AK487" s="861" t="s">
        <v>545</v>
      </c>
      <c r="AL487" s="861" t="s">
        <v>525</v>
      </c>
      <c r="AM487" s="861">
        <v>18</v>
      </c>
    </row>
    <row r="488">
      <c r="A488" s="845"/>
      <c r="B488" s="866" t="s">
        <v>527</v>
      </c>
      <c r="C488" s="866"/>
      <c r="D488" s="867">
        <f>SUM(D485:D487)</f>
      </c>
      <c r="E488" s="897">
        <f>SUM(E485:E487)</f>
      </c>
      <c r="F488" s="897">
        <f>SUM(F485:F487)</f>
      </c>
      <c r="G488" s="889">
        <f>SUM(G485:G487)</f>
      </c>
      <c r="H488" s="890">
        <f>SUM(H485:H487)</f>
      </c>
      <c r="I488" s="889">
        <f>SUM(I485:I487)</f>
      </c>
      <c r="J488" s="890">
        <f>SUM(J485:J487)</f>
      </c>
      <c r="K488" s="891">
        <f>SUM(K485:K487)</f>
      </c>
      <c r="L488" s="897">
        <f>SUM(L485:L487)</f>
      </c>
      <c r="M488" s="868">
        <f t="shared" si="389"/>
      </c>
      <c r="N488" s="889">
        <f>SUM(N485:N487)</f>
      </c>
      <c r="O488" s="868">
        <f t="shared" si="327"/>
      </c>
      <c r="P488" s="868">
        <f t="shared" ref="P488:P489" si="969">D488/N488</f>
      </c>
      <c r="Q488" s="868">
        <f t="shared" si="80"/>
      </c>
      <c r="R488" s="868">
        <f t="shared" si="17"/>
      </c>
      <c r="S488" s="869">
        <f t="shared" si="1000"/>
      </c>
      <c r="T488" s="869">
        <f t="shared" si="938"/>
      </c>
      <c r="U488" s="869">
        <f t="shared" si="755"/>
      </c>
      <c r="V488" s="869">
        <f t="shared" si="420"/>
      </c>
      <c r="W488" s="870">
        <f t="shared" si="358"/>
      </c>
      <c r="X488" s="869">
        <f>AVERAGE(X485:X487)</f>
      </c>
      <c r="Y488" s="871">
        <f>AVERAGE(Y485:Y487)</f>
      </c>
      <c r="Z488" s="871">
        <f t="shared" si="296"/>
      </c>
      <c r="AA488" s="872">
        <f>SUM(AA485:AA487)</f>
      </c>
      <c r="AB488" s="872">
        <f>SUM(AB485:AB487)</f>
      </c>
      <c r="AC488" s="872">
        <f>SUM(AC485:AC487)</f>
      </c>
      <c r="AD488" s="872">
        <f>SUM(AD485:AD487)</f>
      </c>
      <c r="AE488" s="872">
        <f>SUM(AE485:AE487)</f>
      </c>
      <c r="AF488" s="872">
        <f>SUM(AF485:AF487)</f>
      </c>
      <c r="AG488" s="872">
        <f>SUM(AG485:AG487)</f>
      </c>
      <c r="AH488" s="872">
        <f>SUM(AH485:AH487)</f>
      </c>
      <c r="AI488" s="868">
        <f t="shared" si="111"/>
      </c>
      <c r="AJ488" s="873">
        <f t="shared" si="49"/>
      </c>
      <c r="AK488" s="874"/>
      <c r="AL488" s="874"/>
      <c r="AM488" s="872">
        <f>SUM(AM485:AM487)</f>
      </c>
    </row>
    <row r="489">
      <c r="A489" s="845"/>
      <c r="B489" s="898" t="s">
        <v>539</v>
      </c>
      <c r="C489" s="898"/>
      <c r="D489" s="899">
        <f>D472+D466+D484+D478+D488</f>
      </c>
      <c r="E489" s="923">
        <f>E472+E466+E484+E478+E488</f>
      </c>
      <c r="F489" s="923">
        <f>F472+F466+F484+F478+F488</f>
      </c>
      <c r="G489" s="903">
        <f>G488+G484+G478+G472+G466</f>
      </c>
      <c r="H489" s="900">
        <f>H488+H484+H478+H472+H466</f>
      </c>
      <c r="I489" s="903">
        <f>I488+I484+I478+I472+I466</f>
      </c>
      <c r="J489" s="900">
        <f>J488+J484+J478+J472+J466</f>
      </c>
      <c r="K489" s="903">
        <f>K472+K466+K484+K478+K488</f>
      </c>
      <c r="L489" s="923">
        <f>L472+L466+L484+L478+L488</f>
      </c>
      <c r="M489" s="900">
        <f t="shared" si="389"/>
      </c>
      <c r="N489" s="903">
        <f>N488+N484+N478+N472+N466</f>
      </c>
      <c r="O489" s="900">
        <f t="shared" si="327"/>
      </c>
      <c r="P489" s="900">
        <f t="shared" si="969"/>
      </c>
      <c r="Q489" s="900">
        <f t="shared" si="80"/>
      </c>
      <c r="R489" s="900">
        <f t="shared" si="17"/>
      </c>
      <c r="S489" s="902">
        <f t="shared" si="1000"/>
      </c>
      <c r="T489" s="902">
        <f t="shared" si="938"/>
      </c>
      <c r="U489" s="902">
        <f t="shared" si="755"/>
      </c>
      <c r="V489" s="902">
        <f t="shared" si="420"/>
      </c>
      <c r="W489" s="903">
        <f t="shared" si="358"/>
      </c>
      <c r="X489" s="900">
        <f>(X472+X466+X484+X478+X488)/5</f>
      </c>
      <c r="Y489" s="900">
        <f>(Y472+Y466+Y484+Y478+Y488)/5</f>
      </c>
      <c r="Z489" s="900">
        <f>(Z472+Z466+Z484+Z478+Z488)/5</f>
      </c>
      <c r="AA489" s="923">
        <f>AA472+AA466+AA484+AA478+AA488</f>
      </c>
      <c r="AB489" s="923">
        <f>AB472+AB466+AB484+AB478+AB488</f>
      </c>
      <c r="AC489" s="923">
        <f>AC472+AC466+AC484+AC478+AC488</f>
      </c>
      <c r="AD489" s="923">
        <f>AD472+AD466+AD484+AD478+AD488</f>
      </c>
      <c r="AE489" s="923">
        <f>AE472+AE466+AE484+AE478+AE488</f>
      </c>
      <c r="AF489" s="923">
        <f>AF472+AF466+AF484+AF478+AF488</f>
      </c>
      <c r="AG489" s="923">
        <f>AG472+AG466+AG484+AG478+AG488</f>
      </c>
      <c r="AH489" s="923">
        <f>AH472+AH466+AH484+AH478+AH488</f>
      </c>
      <c r="AI489" s="900">
        <f t="shared" si="111"/>
      </c>
      <c r="AJ489" s="904">
        <f t="shared" si="49"/>
      </c>
      <c r="AK489" s="898"/>
      <c r="AL489" s="898"/>
      <c r="AM489" s="923">
        <f>AM472+AM466+AM484+AM478+AM488</f>
      </c>
    </row>
    <row r="490">
      <c r="A490" s="832" t="s">
        <v>554</v>
      </c>
      <c r="B490" s="832" t="s">
        <v>480</v>
      </c>
      <c r="C490" s="832"/>
      <c r="D490" s="833" t="s">
        <v>481</v>
      </c>
      <c r="E490" s="833"/>
      <c r="F490" s="833"/>
      <c r="G490" s="833"/>
      <c r="H490" s="833"/>
      <c r="I490" s="833"/>
      <c r="J490" s="833"/>
      <c r="K490" s="833"/>
      <c r="L490" s="833"/>
      <c r="M490" s="833"/>
      <c r="N490" s="833"/>
      <c r="O490" s="833"/>
      <c r="P490" s="833"/>
      <c r="Q490" s="833"/>
      <c r="R490" s="834" t="s">
        <v>482</v>
      </c>
      <c r="S490" s="834"/>
      <c r="T490" s="834"/>
      <c r="U490" s="834"/>
      <c r="V490" s="834"/>
      <c r="W490" s="834"/>
      <c r="X490" s="834"/>
      <c r="Y490" s="834"/>
      <c r="Z490" s="834"/>
      <c r="AA490" s="834"/>
      <c r="AB490" s="834"/>
      <c r="AC490" s="834"/>
      <c r="AD490" s="834"/>
      <c r="AE490" s="834"/>
      <c r="AF490" s="834"/>
      <c r="AG490" s="834"/>
      <c r="AH490" s="834"/>
      <c r="AI490" s="834"/>
      <c r="AJ490" s="834"/>
      <c r="AK490" s="834"/>
      <c r="AL490" s="834"/>
      <c r="AM490" s="835"/>
    </row>
    <row r="491">
      <c r="A491" s="832"/>
      <c r="B491" s="832" t="s">
        <v>483</v>
      </c>
      <c r="C491" s="832" t="s">
        <v>484</v>
      </c>
      <c r="D491" s="836" t="s">
        <v>485</v>
      </c>
      <c r="E491" s="837" t="s">
        <v>486</v>
      </c>
      <c r="F491" s="837" t="s">
        <v>487</v>
      </c>
      <c r="G491" s="944" t="s">
        <v>488</v>
      </c>
      <c r="H491" s="944" t="s">
        <v>489</v>
      </c>
      <c r="I491" s="944" t="s">
        <v>490</v>
      </c>
      <c r="J491" s="944" t="s">
        <v>491</v>
      </c>
      <c r="K491" s="944" t="s">
        <v>492</v>
      </c>
      <c r="L491" s="945" t="s">
        <v>493</v>
      </c>
      <c r="M491" s="841" t="s">
        <v>494</v>
      </c>
      <c r="N491" s="944" t="s">
        <v>495</v>
      </c>
      <c r="O491" s="841" t="s">
        <v>496</v>
      </c>
      <c r="P491" s="841" t="s">
        <v>497</v>
      </c>
      <c r="Q491" s="841" t="s">
        <v>498</v>
      </c>
      <c r="R491" s="834" t="s">
        <v>499</v>
      </c>
      <c r="S491" s="842" t="s">
        <v>500</v>
      </c>
      <c r="T491" s="842" t="s">
        <v>501</v>
      </c>
      <c r="U491" s="842" t="s">
        <v>502</v>
      </c>
      <c r="V491" s="842" t="s">
        <v>503</v>
      </c>
      <c r="W491" s="843" t="s">
        <v>504</v>
      </c>
      <c r="X491" s="842" t="s">
        <v>505</v>
      </c>
      <c r="Y491" s="844" t="s">
        <v>506</v>
      </c>
      <c r="Z491" s="834" t="s">
        <v>507</v>
      </c>
      <c r="AA491" s="843" t="s">
        <v>508</v>
      </c>
      <c r="AB491" s="843" t="s">
        <v>509</v>
      </c>
      <c r="AC491" s="843" t="s">
        <v>510</v>
      </c>
      <c r="AD491" s="843" t="s">
        <v>511</v>
      </c>
      <c r="AE491" s="843" t="s">
        <v>512</v>
      </c>
      <c r="AF491" s="843" t="s">
        <v>513</v>
      </c>
      <c r="AG491" s="843" t="s">
        <v>514</v>
      </c>
      <c r="AH491" s="843" t="s">
        <v>515</v>
      </c>
      <c r="AI491" s="843" t="s">
        <v>516</v>
      </c>
      <c r="AJ491" s="834" t="s">
        <v>517</v>
      </c>
      <c r="AK491" s="835" t="s">
        <v>518</v>
      </c>
      <c r="AL491" s="835" t="s">
        <v>519</v>
      </c>
      <c r="AM491" s="835" t="s">
        <v>520</v>
      </c>
    </row>
    <row r="492">
      <c r="A492" s="845" t="s">
        <v>574</v>
      </c>
      <c r="B492" s="893" t="s">
        <v>543</v>
      </c>
      <c r="C492" s="876" t="s">
        <v>523</v>
      </c>
      <c r="D492" s="877">
        <f t="shared" ref="D492:D493" si="856">E492+F492</f>
      </c>
      <c r="E492" s="947">
        <v>879.64</v>
      </c>
      <c r="F492" s="947">
        <v>1002.14</v>
      </c>
      <c r="G492" s="850">
        <v>1</v>
      </c>
      <c r="H492" s="948">
        <v>1994.8500000000058</v>
      </c>
      <c r="I492" s="949">
        <v>0</v>
      </c>
      <c r="J492" s="950">
        <v>0</v>
      </c>
      <c r="K492" s="850">
        <f t="shared" ref="K492:K493" si="521">G492+I492</f>
      </c>
      <c r="L492" s="951">
        <f t="shared" ref="L492:L493" si="673">H492+J492</f>
      </c>
      <c r="M492" s="853">
        <f t="shared" ref="M492:M517" si="390">L492/D492</f>
      </c>
      <c r="N492" s="854">
        <v>0</v>
      </c>
      <c r="O492" s="853">
        <f t="shared" ref="O492:O517" si="328">D492/K492</f>
      </c>
      <c r="P492" s="853">
        <f t="shared" ref="P492:P493" si="214">D492/K492</f>
      </c>
      <c r="Q492" s="853">
        <f t="shared" ref="Q492:Q517" si="81">L492/K492</f>
      </c>
      <c r="R492" s="853">
        <f t="shared" ref="R492:R517" si="18">D492/AB492</f>
      </c>
      <c r="S492" s="855">
        <f t="shared" ref="S492:S517" si="1001">W492/AA492*1</f>
      </c>
      <c r="T492" s="855">
        <f t="shared" ref="T492:T517" si="939">AB492/AA492</f>
      </c>
      <c r="U492" s="855">
        <f t="shared" ref="U492:U517" si="756">AD492/AA492</f>
      </c>
      <c r="V492" s="855">
        <f t="shared" ref="V492:V517" si="421">AE492/AD492</f>
      </c>
      <c r="W492" s="856">
        <f t="shared" ref="W492:W517" si="359">AC492/X492</f>
      </c>
      <c r="X492" s="857">
        <v>0.0077</v>
      </c>
      <c r="Y492" s="858">
        <v>45</v>
      </c>
      <c r="Z492" s="882">
        <f t="shared" ref="Z492:Z516" si="297">(D492/AA492)*1000</f>
      </c>
      <c r="AA492" s="883">
        <v>22111</v>
      </c>
      <c r="AB492" s="884">
        <v>466</v>
      </c>
      <c r="AC492" s="860">
        <v>60</v>
      </c>
      <c r="AD492" s="860">
        <v>529</v>
      </c>
      <c r="AE492" s="860">
        <v>32</v>
      </c>
      <c r="AF492" s="860">
        <v>1</v>
      </c>
      <c r="AG492" s="860">
        <v>2</v>
      </c>
      <c r="AH492" s="860">
        <v>11</v>
      </c>
      <c r="AI492" s="853">
        <f t="shared" ref="AI492:AI517" si="112">D492/AD492</f>
      </c>
      <c r="AJ492" s="853">
        <f t="shared" ref="AJ492:AJ517" si="50">AM492*1000/D492</f>
      </c>
      <c r="AK492" s="861" t="s">
        <v>545</v>
      </c>
      <c r="AL492" s="862" t="s">
        <v>525</v>
      </c>
      <c r="AM492" s="862">
        <v>10</v>
      </c>
    </row>
    <row r="493">
      <c r="A493" s="845"/>
      <c r="B493" s="893" t="s">
        <v>543</v>
      </c>
      <c r="C493" s="876" t="s">
        <v>526</v>
      </c>
      <c r="D493" s="885">
        <f t="shared" si="856"/>
      </c>
      <c r="E493" s="885">
        <v>422.22</v>
      </c>
      <c r="F493" s="878">
        <v>329.73</v>
      </c>
      <c r="G493" s="956">
        <v>0</v>
      </c>
      <c r="H493" s="957">
        <v>0</v>
      </c>
      <c r="I493" s="851">
        <v>0</v>
      </c>
      <c r="J493" s="917">
        <v>0</v>
      </c>
      <c r="K493" s="953">
        <f t="shared" si="521"/>
      </c>
      <c r="L493" s="880">
        <f t="shared" si="673"/>
      </c>
      <c r="M493" s="853">
        <f t="shared" si="390"/>
      </c>
      <c r="N493" s="854">
        <v>0</v>
      </c>
      <c r="O493" s="853">
        <f t="shared" si="328"/>
      </c>
      <c r="P493" s="853">
        <f t="shared" si="214"/>
      </c>
      <c r="Q493" s="853">
        <f t="shared" si="81"/>
      </c>
      <c r="R493" s="853">
        <f t="shared" si="18"/>
      </c>
      <c r="S493" s="855">
        <f t="shared" si="1001"/>
      </c>
      <c r="T493" s="855">
        <f t="shared" si="939"/>
      </c>
      <c r="U493" s="855">
        <f t="shared" si="756"/>
      </c>
      <c r="V493" s="855">
        <f t="shared" si="421"/>
      </c>
      <c r="W493" s="856">
        <f t="shared" si="359"/>
      </c>
      <c r="X493" s="857">
        <v>0.007</v>
      </c>
      <c r="Y493" s="858">
        <v>47</v>
      </c>
      <c r="Z493" s="886">
        <f t="shared" si="297"/>
      </c>
      <c r="AA493" s="887">
        <v>11883</v>
      </c>
      <c r="AB493" s="884">
        <v>344</v>
      </c>
      <c r="AC493" s="860">
        <v>30</v>
      </c>
      <c r="AD493" s="860">
        <v>444</v>
      </c>
      <c r="AE493" s="860">
        <v>15</v>
      </c>
      <c r="AF493" s="860">
        <v>2</v>
      </c>
      <c r="AG493" s="860">
        <v>0</v>
      </c>
      <c r="AH493" s="860">
        <v>11</v>
      </c>
      <c r="AI493" s="853">
        <f t="shared" si="112"/>
      </c>
      <c r="AJ493" s="853">
        <f t="shared" si="50"/>
      </c>
      <c r="AK493" s="861" t="s">
        <v>545</v>
      </c>
      <c r="AL493" s="862" t="s">
        <v>525</v>
      </c>
      <c r="AM493" s="862">
        <v>2</v>
      </c>
    </row>
    <row r="494">
      <c r="A494" s="845"/>
      <c r="B494" s="866" t="s">
        <v>527</v>
      </c>
      <c r="C494" s="866"/>
      <c r="D494" s="867">
        <f>SUM(D492:D493)</f>
      </c>
      <c r="E494" s="888">
        <f>SUM(E492:E493)</f>
      </c>
      <c r="F494" s="888">
        <f>SUM(F492:F493)</f>
      </c>
      <c r="G494" s="889">
        <f>SUM(G492:G493)</f>
      </c>
      <c r="H494" s="890">
        <f>SUM(H492:H493)</f>
      </c>
      <c r="I494" s="889">
        <f>SUM(I492:I493)</f>
      </c>
      <c r="J494" s="890">
        <f>SUM(J492:J493)</f>
      </c>
      <c r="K494" s="891">
        <f>SUM(K492:K493)</f>
      </c>
      <c r="L494" s="892">
        <f>SUM(L492:L493)</f>
      </c>
      <c r="M494" s="868">
        <f t="shared" si="390"/>
      </c>
      <c r="N494" s="889">
        <f>SUM(N492:N493)</f>
      </c>
      <c r="O494" s="868">
        <f t="shared" si="328"/>
      </c>
      <c r="P494" s="868">
        <f>D494/N494</f>
      </c>
      <c r="Q494" s="868">
        <f t="shared" si="81"/>
      </c>
      <c r="R494" s="868">
        <f t="shared" si="18"/>
      </c>
      <c r="S494" s="869">
        <f t="shared" si="1001"/>
      </c>
      <c r="T494" s="869">
        <f t="shared" si="939"/>
      </c>
      <c r="U494" s="869">
        <f t="shared" si="756"/>
      </c>
      <c r="V494" s="869">
        <f t="shared" si="421"/>
      </c>
      <c r="W494" s="870">
        <f t="shared" si="359"/>
      </c>
      <c r="X494" s="869">
        <f>AVERAGE(X492:X493)</f>
      </c>
      <c r="Y494" s="871">
        <f>AVERAGE(Y492:Y493)</f>
      </c>
      <c r="Z494" s="868">
        <f t="shared" si="297"/>
      </c>
      <c r="AA494" s="922">
        <f>SUM(AA492:AA493)</f>
      </c>
      <c r="AB494" s="872">
        <f>SUM(AB492:AB493)</f>
      </c>
      <c r="AC494" s="872">
        <f>SUM(AC492:AC493)</f>
      </c>
      <c r="AD494" s="872">
        <f>SUM(AD492:AD493)</f>
      </c>
      <c r="AE494" s="872">
        <f>SUM(AE492:AE493)</f>
      </c>
      <c r="AF494" s="872">
        <f>SUM(AF492:AF493)</f>
      </c>
      <c r="AG494" s="872">
        <f>SUM(AG492:AG493)</f>
      </c>
      <c r="AH494" s="872">
        <f>SUM(AH492:AH493)</f>
      </c>
      <c r="AI494" s="868">
        <f t="shared" si="112"/>
      </c>
      <c r="AJ494" s="873">
        <f t="shared" si="50"/>
      </c>
      <c r="AK494" s="874"/>
      <c r="AL494" s="874"/>
      <c r="AM494" s="870">
        <f>SUM(AM492:AM493)</f>
      </c>
    </row>
    <row r="495">
      <c r="A495" s="845"/>
      <c r="B495" s="893" t="s">
        <v>528</v>
      </c>
      <c r="C495" s="875" t="s">
        <v>529</v>
      </c>
      <c r="D495" s="864">
        <f t="shared" ref="D495:D499" si="857">E495+F495</f>
      </c>
      <c r="E495" s="894">
        <v>1010.12</v>
      </c>
      <c r="F495" s="894">
        <v>1122.89</v>
      </c>
      <c r="G495" s="851">
        <v>2</v>
      </c>
      <c r="H495" s="880">
        <v>5102.96</v>
      </c>
      <c r="I495" s="850">
        <v>1</v>
      </c>
      <c r="J495" s="880">
        <v>4632.74</v>
      </c>
      <c r="K495" s="850">
        <f t="shared" ref="K495:K499" si="522">G495+I495</f>
      </c>
      <c r="L495" s="880">
        <f t="shared" ref="L495:L499" si="674">H495+J495</f>
      </c>
      <c r="M495" s="853">
        <f t="shared" si="390"/>
      </c>
      <c r="N495" s="854">
        <v>2</v>
      </c>
      <c r="O495" s="853">
        <f t="shared" si="328"/>
      </c>
      <c r="P495" s="853">
        <f t="shared" ref="P495:P499" si="215">D495/K495</f>
      </c>
      <c r="Q495" s="853">
        <f t="shared" si="81"/>
      </c>
      <c r="R495" s="853">
        <f t="shared" si="18"/>
      </c>
      <c r="S495" s="855">
        <f t="shared" si="1001"/>
      </c>
      <c r="T495" s="855">
        <f t="shared" si="939"/>
      </c>
      <c r="U495" s="855">
        <f t="shared" si="756"/>
      </c>
      <c r="V495" s="855">
        <f t="shared" si="421"/>
      </c>
      <c r="W495" s="856">
        <f t="shared" si="359"/>
      </c>
      <c r="X495" s="857">
        <v>0.0103</v>
      </c>
      <c r="Y495" s="858">
        <v>30</v>
      </c>
      <c r="Z495" s="853">
        <f t="shared" si="297"/>
      </c>
      <c r="AA495" s="860">
        <v>22311</v>
      </c>
      <c r="AB495" s="860">
        <v>802</v>
      </c>
      <c r="AC495" s="860">
        <v>81</v>
      </c>
      <c r="AD495" s="860">
        <v>870</v>
      </c>
      <c r="AE495" s="860">
        <v>37</v>
      </c>
      <c r="AF495" s="860">
        <v>4</v>
      </c>
      <c r="AG495" s="860">
        <v>1</v>
      </c>
      <c r="AH495" s="860">
        <v>23</v>
      </c>
      <c r="AI495" s="853">
        <f t="shared" si="112"/>
      </c>
      <c r="AJ495" s="853">
        <f t="shared" si="50"/>
      </c>
      <c r="AK495" s="861" t="s">
        <v>524</v>
      </c>
      <c r="AL495" s="861" t="s">
        <v>565</v>
      </c>
      <c r="AM495" s="862">
        <v>14</v>
      </c>
    </row>
    <row r="496">
      <c r="A496" s="845"/>
      <c r="B496" s="893" t="s">
        <v>528</v>
      </c>
      <c r="C496" s="875" t="s">
        <v>531</v>
      </c>
      <c r="D496" s="864">
        <f t="shared" si="857"/>
      </c>
      <c r="E496" s="894">
        <v>1288.75</v>
      </c>
      <c r="F496" s="894">
        <v>1691.19</v>
      </c>
      <c r="G496" s="851">
        <v>3</v>
      </c>
      <c r="H496" s="880">
        <v>5796.589999999999</v>
      </c>
      <c r="I496" s="850">
        <v>1</v>
      </c>
      <c r="J496" s="880">
        <v>4632.74</v>
      </c>
      <c r="K496" s="850">
        <f t="shared" si="522"/>
      </c>
      <c r="L496" s="880">
        <f t="shared" si="674"/>
      </c>
      <c r="M496" s="853">
        <f t="shared" si="390"/>
      </c>
      <c r="N496" s="854">
        <v>3</v>
      </c>
      <c r="O496" s="853">
        <f t="shared" si="328"/>
      </c>
      <c r="P496" s="853">
        <f t="shared" si="215"/>
      </c>
      <c r="Q496" s="853">
        <f t="shared" si="81"/>
      </c>
      <c r="R496" s="853">
        <f t="shared" si="18"/>
      </c>
      <c r="S496" s="855">
        <f t="shared" si="1001"/>
      </c>
      <c r="T496" s="855">
        <f t="shared" si="939"/>
      </c>
      <c r="U496" s="855">
        <f t="shared" si="756"/>
      </c>
      <c r="V496" s="855">
        <f t="shared" si="421"/>
      </c>
      <c r="W496" s="856">
        <f t="shared" si="359"/>
      </c>
      <c r="X496" s="857">
        <v>0.0157</v>
      </c>
      <c r="Y496" s="858">
        <v>40</v>
      </c>
      <c r="Z496" s="853">
        <f t="shared" si="297"/>
      </c>
      <c r="AA496" s="860">
        <v>25027</v>
      </c>
      <c r="AB496" s="860">
        <v>758</v>
      </c>
      <c r="AC496" s="860">
        <v>110</v>
      </c>
      <c r="AD496" s="860">
        <v>827</v>
      </c>
      <c r="AE496" s="860">
        <v>44</v>
      </c>
      <c r="AF496" s="860">
        <v>7</v>
      </c>
      <c r="AG496" s="860">
        <v>1</v>
      </c>
      <c r="AH496" s="860">
        <v>26</v>
      </c>
      <c r="AI496" s="853">
        <f t="shared" si="112"/>
      </c>
      <c r="AJ496" s="853">
        <f t="shared" si="50"/>
      </c>
      <c r="AK496" s="861" t="s">
        <v>524</v>
      </c>
      <c r="AL496" s="861" t="s">
        <v>565</v>
      </c>
      <c r="AM496" s="862">
        <v>63</v>
      </c>
    </row>
    <row r="497">
      <c r="A497" s="845"/>
      <c r="B497" s="893" t="s">
        <v>528</v>
      </c>
      <c r="C497" s="875" t="s">
        <v>532</v>
      </c>
      <c r="D497" s="864">
        <f t="shared" si="857"/>
      </c>
      <c r="E497" s="894">
        <v>1441.82</v>
      </c>
      <c r="F497" s="894">
        <v>1354.93</v>
      </c>
      <c r="G497" s="851">
        <v>2</v>
      </c>
      <c r="H497" s="880">
        <v>3808.17</v>
      </c>
      <c r="I497" s="850">
        <v>0</v>
      </c>
      <c r="J497" s="880">
        <v>0</v>
      </c>
      <c r="K497" s="850">
        <f t="shared" si="522"/>
      </c>
      <c r="L497" s="880">
        <f t="shared" si="674"/>
      </c>
      <c r="M497" s="853">
        <f t="shared" si="390"/>
      </c>
      <c r="N497" s="854">
        <v>4</v>
      </c>
      <c r="O497" s="853">
        <f t="shared" si="328"/>
      </c>
      <c r="P497" s="853">
        <f t="shared" si="215"/>
      </c>
      <c r="Q497" s="853">
        <f t="shared" si="81"/>
      </c>
      <c r="R497" s="853">
        <f t="shared" si="18"/>
      </c>
      <c r="S497" s="855">
        <f t="shared" si="1001"/>
      </c>
      <c r="T497" s="855">
        <f t="shared" si="939"/>
      </c>
      <c r="U497" s="855">
        <f t="shared" si="756"/>
      </c>
      <c r="V497" s="855">
        <f t="shared" si="421"/>
      </c>
      <c r="W497" s="856">
        <f t="shared" si="359"/>
      </c>
      <c r="X497" s="857">
        <v>0.013</v>
      </c>
      <c r="Y497" s="858">
        <v>47</v>
      </c>
      <c r="Z497" s="853">
        <f t="shared" si="297"/>
      </c>
      <c r="AA497" s="860">
        <v>24517</v>
      </c>
      <c r="AB497" s="860">
        <v>511</v>
      </c>
      <c r="AC497" s="860">
        <v>108</v>
      </c>
      <c r="AD497" s="860">
        <v>531</v>
      </c>
      <c r="AE497" s="860">
        <v>85</v>
      </c>
      <c r="AF497" s="860">
        <v>4</v>
      </c>
      <c r="AG497" s="860">
        <v>1</v>
      </c>
      <c r="AH497" s="860">
        <v>26</v>
      </c>
      <c r="AI497" s="853">
        <f t="shared" si="112"/>
      </c>
      <c r="AJ497" s="853">
        <f t="shared" si="50"/>
      </c>
      <c r="AK497" s="861" t="s">
        <v>524</v>
      </c>
      <c r="AL497" s="861" t="s">
        <v>565</v>
      </c>
      <c r="AM497" s="862">
        <v>23</v>
      </c>
    </row>
    <row r="498">
      <c r="A498" s="845"/>
      <c r="B498" s="893" t="s">
        <v>528</v>
      </c>
      <c r="C498" s="875" t="s">
        <v>533</v>
      </c>
      <c r="D498" s="864">
        <f t="shared" si="857"/>
      </c>
      <c r="E498" s="894">
        <v>1460.29</v>
      </c>
      <c r="F498" s="894">
        <v>1538.46</v>
      </c>
      <c r="G498" s="851">
        <v>3</v>
      </c>
      <c r="H498" s="880">
        <v>9324.33</v>
      </c>
      <c r="I498" s="850">
        <v>2</v>
      </c>
      <c r="J498" s="880">
        <v>9086.220000000001</v>
      </c>
      <c r="K498" s="850">
        <f t="shared" si="522"/>
      </c>
      <c r="L498" s="880">
        <f t="shared" si="674"/>
      </c>
      <c r="M498" s="853">
        <f t="shared" si="390"/>
      </c>
      <c r="N498" s="854">
        <v>3</v>
      </c>
      <c r="O498" s="853">
        <f t="shared" si="328"/>
      </c>
      <c r="P498" s="853">
        <f t="shared" si="215"/>
      </c>
      <c r="Q498" s="853">
        <f t="shared" si="81"/>
      </c>
      <c r="R498" s="853">
        <f t="shared" si="18"/>
      </c>
      <c r="S498" s="855">
        <f t="shared" si="1001"/>
      </c>
      <c r="T498" s="855">
        <f t="shared" si="939"/>
      </c>
      <c r="U498" s="855">
        <f t="shared" si="756"/>
      </c>
      <c r="V498" s="855">
        <f t="shared" si="421"/>
      </c>
      <c r="W498" s="856">
        <f t="shared" si="359"/>
      </c>
      <c r="X498" s="857">
        <v>0.0124</v>
      </c>
      <c r="Y498" s="858">
        <v>44</v>
      </c>
      <c r="Z498" s="853">
        <f t="shared" si="297"/>
      </c>
      <c r="AA498" s="860">
        <v>21096</v>
      </c>
      <c r="AB498" s="860">
        <v>522</v>
      </c>
      <c r="AC498" s="860">
        <v>88</v>
      </c>
      <c r="AD498" s="860">
        <v>571</v>
      </c>
      <c r="AE498" s="860">
        <v>39</v>
      </c>
      <c r="AF498" s="860">
        <v>3</v>
      </c>
      <c r="AG498" s="860">
        <v>1</v>
      </c>
      <c r="AH498" s="860">
        <v>17</v>
      </c>
      <c r="AI498" s="853">
        <f t="shared" si="112"/>
      </c>
      <c r="AJ498" s="853">
        <f t="shared" si="50"/>
      </c>
      <c r="AK498" s="861" t="s">
        <v>524</v>
      </c>
      <c r="AL498" s="861" t="s">
        <v>565</v>
      </c>
      <c r="AM498" s="862">
        <v>67</v>
      </c>
    </row>
    <row r="499">
      <c r="A499" s="845"/>
      <c r="B499" s="893" t="s">
        <v>528</v>
      </c>
      <c r="C499" s="875" t="s">
        <v>535</v>
      </c>
      <c r="D499" s="864">
        <f t="shared" si="857"/>
      </c>
      <c r="E499" s="896">
        <v>1531.73</v>
      </c>
      <c r="F499" s="894">
        <v>1765.14</v>
      </c>
      <c r="G499" s="850">
        <v>4</v>
      </c>
      <c r="H499" s="880">
        <v>8628.289999999997</v>
      </c>
      <c r="I499" s="850">
        <v>0</v>
      </c>
      <c r="J499" s="880">
        <v>0</v>
      </c>
      <c r="K499" s="850">
        <f t="shared" si="522"/>
      </c>
      <c r="L499" s="880">
        <f t="shared" si="674"/>
      </c>
      <c r="M499" s="853">
        <f t="shared" si="390"/>
      </c>
      <c r="N499" s="854">
        <v>2</v>
      </c>
      <c r="O499" s="853">
        <f t="shared" si="328"/>
      </c>
      <c r="P499" s="853">
        <f t="shared" si="215"/>
      </c>
      <c r="Q499" s="853">
        <f t="shared" si="81"/>
      </c>
      <c r="R499" s="853">
        <f t="shared" si="18"/>
      </c>
      <c r="S499" s="855">
        <f t="shared" si="1001"/>
      </c>
      <c r="T499" s="855">
        <f t="shared" si="939"/>
      </c>
      <c r="U499" s="855">
        <f t="shared" si="756"/>
      </c>
      <c r="V499" s="855">
        <f t="shared" si="421"/>
      </c>
      <c r="W499" s="856">
        <f t="shared" si="359"/>
      </c>
      <c r="X499" s="857">
        <v>0.0107</v>
      </c>
      <c r="Y499" s="858">
        <v>45</v>
      </c>
      <c r="Z499" s="853">
        <f t="shared" si="297"/>
      </c>
      <c r="AA499" s="860">
        <v>23142</v>
      </c>
      <c r="AB499" s="860">
        <v>386</v>
      </c>
      <c r="AC499" s="860">
        <v>75</v>
      </c>
      <c r="AD499" s="860">
        <v>406</v>
      </c>
      <c r="AE499" s="860">
        <v>57</v>
      </c>
      <c r="AF499" s="860">
        <v>5</v>
      </c>
      <c r="AG499" s="860">
        <v>1</v>
      </c>
      <c r="AH499" s="860">
        <v>14</v>
      </c>
      <c r="AI499" s="853">
        <f t="shared" si="112"/>
      </c>
      <c r="AJ499" s="853">
        <f t="shared" si="50"/>
      </c>
      <c r="AK499" s="861" t="s">
        <v>524</v>
      </c>
      <c r="AL499" s="861" t="s">
        <v>565</v>
      </c>
      <c r="AM499" s="858">
        <v>18</v>
      </c>
    </row>
    <row r="500">
      <c r="A500" s="845"/>
      <c r="B500" s="866" t="s">
        <v>527</v>
      </c>
      <c r="C500" s="866"/>
      <c r="D500" s="867">
        <f>SUM(D495:D499)</f>
      </c>
      <c r="E500" s="897">
        <f>SUM(E495:E499)</f>
      </c>
      <c r="F500" s="897">
        <f>SUM(F495:F499)</f>
      </c>
      <c r="G500" s="889">
        <f>SUM(G495:G499)</f>
      </c>
      <c r="H500" s="890">
        <f>SUM(H495:H499)</f>
      </c>
      <c r="I500" s="889">
        <f>SUM(I495:I499)</f>
      </c>
      <c r="J500" s="890">
        <f>SUM(J495:J499)</f>
      </c>
      <c r="K500" s="891">
        <f>SUM(K495:K499)</f>
      </c>
      <c r="L500" s="897">
        <f>SUM(L495:L499)</f>
      </c>
      <c r="M500" s="868">
        <f t="shared" si="390"/>
      </c>
      <c r="N500" s="889">
        <f>SUM(N495:N499)</f>
      </c>
      <c r="O500" s="868">
        <f t="shared" si="328"/>
      </c>
      <c r="P500" s="868">
        <f>D500/N500</f>
      </c>
      <c r="Q500" s="868">
        <f t="shared" si="81"/>
      </c>
      <c r="R500" s="868">
        <f t="shared" si="18"/>
      </c>
      <c r="S500" s="869">
        <f t="shared" si="1001"/>
      </c>
      <c r="T500" s="869">
        <f t="shared" si="939"/>
      </c>
      <c r="U500" s="869">
        <f t="shared" si="756"/>
      </c>
      <c r="V500" s="869">
        <f t="shared" si="421"/>
      </c>
      <c r="W500" s="870">
        <f t="shared" si="359"/>
      </c>
      <c r="X500" s="869">
        <f>AVERAGE(X495:X499)</f>
      </c>
      <c r="Y500" s="871">
        <f>AVERAGE(Y495:Y499)</f>
      </c>
      <c r="Z500" s="871">
        <f t="shared" si="297"/>
      </c>
      <c r="AA500" s="872">
        <f>SUM(AA495:AA499)</f>
      </c>
      <c r="AB500" s="872">
        <f>SUM(AB495:AB499)</f>
      </c>
      <c r="AC500" s="872">
        <f>SUM(AC495:AC499)</f>
      </c>
      <c r="AD500" s="872">
        <f>SUM(AD495:AD499)</f>
      </c>
      <c r="AE500" s="872">
        <f>SUM(AE495:AE499)</f>
      </c>
      <c r="AF500" s="872">
        <f>SUM(AF495:AF499)</f>
      </c>
      <c r="AG500" s="872">
        <f>SUM(AG495:AG499)</f>
      </c>
      <c r="AH500" s="872">
        <f>SUM(AH495:AH499)</f>
      </c>
      <c r="AI500" s="868">
        <f t="shared" si="112"/>
      </c>
      <c r="AJ500" s="873">
        <f t="shared" si="50"/>
      </c>
      <c r="AK500" s="874"/>
      <c r="AL500" s="874"/>
      <c r="AM500" s="870">
        <f>SUM(AM495:AM499)</f>
      </c>
    </row>
    <row r="501">
      <c r="A501" s="845"/>
      <c r="B501" s="893" t="s">
        <v>534</v>
      </c>
      <c r="C501" s="875" t="s">
        <v>536</v>
      </c>
      <c r="D501" s="864">
        <f t="shared" ref="D501:D505" si="858">E501+F501</f>
      </c>
      <c r="E501" s="894">
        <v>1430.35</v>
      </c>
      <c r="F501" s="894">
        <v>1018.61</v>
      </c>
      <c r="G501" s="851">
        <v>4</v>
      </c>
      <c r="H501" s="880">
        <v>10199.479999999996</v>
      </c>
      <c r="I501" s="850">
        <v>1</v>
      </c>
      <c r="J501" s="880">
        <v>5096.52</v>
      </c>
      <c r="K501" s="850">
        <f t="shared" ref="K501:K505" si="523">G501+I501</f>
      </c>
      <c r="L501" s="880">
        <f t="shared" ref="L501:L505" si="675">H501+J501</f>
      </c>
      <c r="M501" s="853">
        <f t="shared" si="390"/>
      </c>
      <c r="N501" s="854">
        <v>4</v>
      </c>
      <c r="O501" s="853">
        <f t="shared" si="328"/>
      </c>
      <c r="P501" s="853">
        <f t="shared" ref="P501:P505" si="216">D501/K501</f>
      </c>
      <c r="Q501" s="853">
        <f t="shared" si="81"/>
      </c>
      <c r="R501" s="853">
        <f t="shared" si="18"/>
      </c>
      <c r="S501" s="855">
        <f t="shared" si="1001"/>
      </c>
      <c r="T501" s="855">
        <f t="shared" si="939"/>
      </c>
      <c r="U501" s="855">
        <f t="shared" si="756"/>
      </c>
      <c r="V501" s="855">
        <f t="shared" si="421"/>
      </c>
      <c r="W501" s="856">
        <f t="shared" si="359"/>
      </c>
      <c r="X501" s="857">
        <v>0.0109</v>
      </c>
      <c r="Y501" s="858">
        <v>48</v>
      </c>
      <c r="Z501" s="853">
        <f t="shared" si="297"/>
      </c>
      <c r="AA501" s="860">
        <v>13966</v>
      </c>
      <c r="AB501" s="860">
        <v>184</v>
      </c>
      <c r="AC501" s="860">
        <v>55</v>
      </c>
      <c r="AD501" s="860">
        <v>178</v>
      </c>
      <c r="AE501" s="860">
        <v>61</v>
      </c>
      <c r="AF501" s="860">
        <v>4</v>
      </c>
      <c r="AG501" s="860">
        <v>1</v>
      </c>
      <c r="AH501" s="860">
        <v>9</v>
      </c>
      <c r="AI501" s="853">
        <f t="shared" si="112"/>
      </c>
      <c r="AJ501" s="853">
        <f t="shared" si="50"/>
      </c>
      <c r="AK501" s="861" t="s">
        <v>524</v>
      </c>
      <c r="AL501" s="861" t="s">
        <v>565</v>
      </c>
      <c r="AM501" s="862">
        <v>14</v>
      </c>
    </row>
    <row r="502">
      <c r="A502" s="845"/>
      <c r="B502" s="893" t="s">
        <v>534</v>
      </c>
      <c r="C502" s="875" t="s">
        <v>537</v>
      </c>
      <c r="D502" s="864">
        <f t="shared" si="858"/>
      </c>
      <c r="E502" s="894">
        <v>1180.18</v>
      </c>
      <c r="F502" s="894">
        <v>2208.13</v>
      </c>
      <c r="G502" s="851">
        <v>7</v>
      </c>
      <c r="H502" s="880">
        <v>14504.5</v>
      </c>
      <c r="I502" s="850">
        <v>0</v>
      </c>
      <c r="J502" s="880">
        <v>0</v>
      </c>
      <c r="K502" s="850">
        <f t="shared" si="523"/>
      </c>
      <c r="L502" s="880">
        <f t="shared" si="675"/>
      </c>
      <c r="M502" s="853">
        <f t="shared" si="390"/>
      </c>
      <c r="N502" s="854">
        <v>7</v>
      </c>
      <c r="O502" s="853">
        <f t="shared" si="328"/>
      </c>
      <c r="P502" s="853">
        <f t="shared" si="216"/>
      </c>
      <c r="Q502" s="853">
        <f t="shared" si="81"/>
      </c>
      <c r="R502" s="853">
        <f t="shared" si="18"/>
      </c>
      <c r="S502" s="855">
        <f t="shared" si="1001"/>
      </c>
      <c r="T502" s="855">
        <f t="shared" si="939"/>
      </c>
      <c r="U502" s="855">
        <f t="shared" si="756"/>
      </c>
      <c r="V502" s="855">
        <f t="shared" si="421"/>
      </c>
      <c r="W502" s="856">
        <f t="shared" si="359"/>
      </c>
      <c r="X502" s="857">
        <v>0.0156</v>
      </c>
      <c r="Y502" s="858">
        <v>48</v>
      </c>
      <c r="Z502" s="853">
        <f t="shared" si="297"/>
      </c>
      <c r="AA502" s="860">
        <v>28523</v>
      </c>
      <c r="AB502" s="860">
        <v>490</v>
      </c>
      <c r="AC502" s="860">
        <v>117</v>
      </c>
      <c r="AD502" s="860">
        <v>502</v>
      </c>
      <c r="AE502" s="860">
        <v>54</v>
      </c>
      <c r="AF502" s="860">
        <v>5</v>
      </c>
      <c r="AG502" s="860">
        <v>0</v>
      </c>
      <c r="AH502" s="860">
        <v>31</v>
      </c>
      <c r="AI502" s="853">
        <f t="shared" si="112"/>
      </c>
      <c r="AJ502" s="853">
        <f t="shared" si="50"/>
      </c>
      <c r="AK502" s="861" t="s">
        <v>524</v>
      </c>
      <c r="AL502" s="861" t="s">
        <v>565</v>
      </c>
      <c r="AM502" s="862">
        <v>31</v>
      </c>
    </row>
    <row r="503">
      <c r="A503" s="845"/>
      <c r="B503" s="893" t="s">
        <v>534</v>
      </c>
      <c r="C503" s="875" t="s">
        <v>538</v>
      </c>
      <c r="D503" s="864">
        <f t="shared" si="858"/>
      </c>
      <c r="E503" s="894">
        <v>1566.29</v>
      </c>
      <c r="F503" s="894">
        <v>2294.39</v>
      </c>
      <c r="G503" s="851">
        <v>2</v>
      </c>
      <c r="H503" s="880">
        <v>4543.110000000001</v>
      </c>
      <c r="I503" s="850">
        <v>0</v>
      </c>
      <c r="J503" s="880">
        <v>0</v>
      </c>
      <c r="K503" s="850">
        <f t="shared" si="523"/>
      </c>
      <c r="L503" s="880">
        <f t="shared" si="675"/>
      </c>
      <c r="M503" s="853">
        <f t="shared" si="390"/>
      </c>
      <c r="N503" s="854">
        <v>0</v>
      </c>
      <c r="O503" s="853">
        <f t="shared" si="328"/>
      </c>
      <c r="P503" s="853">
        <f t="shared" si="216"/>
      </c>
      <c r="Q503" s="853">
        <f t="shared" si="81"/>
      </c>
      <c r="R503" s="853">
        <f t="shared" si="18"/>
      </c>
      <c r="S503" s="855">
        <f t="shared" si="1001"/>
      </c>
      <c r="T503" s="855">
        <f t="shared" si="939"/>
      </c>
      <c r="U503" s="855">
        <f t="shared" si="756"/>
      </c>
      <c r="V503" s="855">
        <f t="shared" si="421"/>
      </c>
      <c r="W503" s="856">
        <f t="shared" si="359"/>
      </c>
      <c r="X503" s="857">
        <v>0.0146</v>
      </c>
      <c r="Y503" s="858">
        <v>48</v>
      </c>
      <c r="Z503" s="853">
        <f t="shared" si="297"/>
      </c>
      <c r="AA503" s="860">
        <v>30942</v>
      </c>
      <c r="AB503" s="860">
        <v>572</v>
      </c>
      <c r="AC503" s="860">
        <v>103</v>
      </c>
      <c r="AD503" s="860">
        <v>610</v>
      </c>
      <c r="AE503" s="860">
        <v>42</v>
      </c>
      <c r="AF503" s="860">
        <v>5</v>
      </c>
      <c r="AG503" s="860">
        <v>2</v>
      </c>
      <c r="AH503" s="860">
        <v>27</v>
      </c>
      <c r="AI503" s="853">
        <f t="shared" si="112"/>
      </c>
      <c r="AJ503" s="853">
        <f t="shared" si="50"/>
      </c>
      <c r="AK503" s="861" t="s">
        <v>524</v>
      </c>
      <c r="AL503" s="861" t="s">
        <v>565</v>
      </c>
      <c r="AM503" s="862">
        <v>84</v>
      </c>
    </row>
    <row r="504">
      <c r="A504" s="845"/>
      <c r="B504" s="893" t="s">
        <v>534</v>
      </c>
      <c r="C504" s="875" t="s">
        <v>541</v>
      </c>
      <c r="D504" s="864">
        <f t="shared" si="858"/>
      </c>
      <c r="E504" s="894">
        <v>1118.05</v>
      </c>
      <c r="F504" s="894">
        <v>1721.42</v>
      </c>
      <c r="G504" s="851">
        <v>5</v>
      </c>
      <c r="H504" s="880">
        <v>13069.26000000001</v>
      </c>
      <c r="I504" s="850">
        <v>0</v>
      </c>
      <c r="J504" s="880">
        <v>0</v>
      </c>
      <c r="K504" s="850">
        <f t="shared" si="523"/>
      </c>
      <c r="L504" s="880">
        <f t="shared" si="675"/>
      </c>
      <c r="M504" s="853">
        <f t="shared" si="390"/>
      </c>
      <c r="N504" s="854">
        <v>4</v>
      </c>
      <c r="O504" s="853">
        <f t="shared" si="328"/>
      </c>
      <c r="P504" s="853">
        <f t="shared" si="216"/>
      </c>
      <c r="Q504" s="853">
        <f t="shared" si="81"/>
      </c>
      <c r="R504" s="853">
        <f t="shared" si="18"/>
      </c>
      <c r="S504" s="855">
        <f t="shared" si="1001"/>
      </c>
      <c r="T504" s="855">
        <f t="shared" si="939"/>
      </c>
      <c r="U504" s="855">
        <f t="shared" si="756"/>
      </c>
      <c r="V504" s="855">
        <f t="shared" si="421"/>
      </c>
      <c r="W504" s="856">
        <f t="shared" si="359"/>
      </c>
      <c r="X504" s="857">
        <v>0.0134</v>
      </c>
      <c r="Y504" s="858">
        <v>49</v>
      </c>
      <c r="Z504" s="853">
        <f t="shared" si="297"/>
      </c>
      <c r="AA504" s="860">
        <v>23093</v>
      </c>
      <c r="AB504" s="860">
        <v>418</v>
      </c>
      <c r="AC504" s="860">
        <v>82</v>
      </c>
      <c r="AD504" s="860">
        <v>438</v>
      </c>
      <c r="AE504" s="860">
        <v>79</v>
      </c>
      <c r="AF504" s="860">
        <v>5</v>
      </c>
      <c r="AG504" s="860">
        <v>2</v>
      </c>
      <c r="AH504" s="860">
        <v>18</v>
      </c>
      <c r="AI504" s="853">
        <f t="shared" si="112"/>
      </c>
      <c r="AJ504" s="853">
        <f t="shared" si="50"/>
      </c>
      <c r="AK504" s="861" t="s">
        <v>524</v>
      </c>
      <c r="AL504" s="861" t="s">
        <v>565</v>
      </c>
      <c r="AM504" s="862">
        <v>22</v>
      </c>
    </row>
    <row r="505">
      <c r="A505" s="845"/>
      <c r="B505" s="893" t="s">
        <v>534</v>
      </c>
      <c r="C505" s="875" t="s">
        <v>542</v>
      </c>
      <c r="D505" s="864">
        <f t="shared" si="858"/>
      </c>
      <c r="E505" s="894">
        <v>1043.21</v>
      </c>
      <c r="F505" s="894">
        <v>1769.84</v>
      </c>
      <c r="G505" s="850">
        <v>3</v>
      </c>
      <c r="H505" s="880">
        <v>8211.070000000007</v>
      </c>
      <c r="I505" s="850">
        <v>0</v>
      </c>
      <c r="J505" s="880">
        <v>0</v>
      </c>
      <c r="K505" s="850">
        <f t="shared" si="523"/>
      </c>
      <c r="L505" s="880">
        <f t="shared" si="675"/>
      </c>
      <c r="M505" s="853">
        <f t="shared" si="390"/>
      </c>
      <c r="N505" s="854">
        <v>3</v>
      </c>
      <c r="O505" s="853">
        <f t="shared" si="328"/>
      </c>
      <c r="P505" s="853">
        <f t="shared" si="216"/>
      </c>
      <c r="Q505" s="853">
        <f t="shared" si="81"/>
      </c>
      <c r="R505" s="853">
        <f t="shared" si="18"/>
      </c>
      <c r="S505" s="855">
        <f t="shared" si="1001"/>
      </c>
      <c r="T505" s="855">
        <f t="shared" si="939"/>
      </c>
      <c r="U505" s="855">
        <f t="shared" si="756"/>
      </c>
      <c r="V505" s="855">
        <f t="shared" si="421"/>
      </c>
      <c r="W505" s="856">
        <f t="shared" si="359"/>
      </c>
      <c r="X505" s="857">
        <v>0.0202</v>
      </c>
      <c r="Y505" s="858">
        <v>50</v>
      </c>
      <c r="Z505" s="853">
        <f t="shared" si="297"/>
      </c>
      <c r="AA505" s="860">
        <v>19094</v>
      </c>
      <c r="AB505" s="860">
        <v>259</v>
      </c>
      <c r="AC505" s="860">
        <v>75</v>
      </c>
      <c r="AD505" s="860">
        <v>271</v>
      </c>
      <c r="AE505" s="860">
        <v>41</v>
      </c>
      <c r="AF505" s="860">
        <v>5</v>
      </c>
      <c r="AG505" s="860">
        <v>0</v>
      </c>
      <c r="AH505" s="860">
        <v>19</v>
      </c>
      <c r="AI505" s="853">
        <f t="shared" si="112"/>
      </c>
      <c r="AJ505" s="853">
        <f t="shared" si="50"/>
      </c>
      <c r="AK505" s="861" t="s">
        <v>524</v>
      </c>
      <c r="AL505" s="861" t="s">
        <v>565</v>
      </c>
      <c r="AM505" s="862">
        <v>15</v>
      </c>
    </row>
    <row r="506">
      <c r="A506" s="845"/>
      <c r="B506" s="866" t="s">
        <v>527</v>
      </c>
      <c r="C506" s="866"/>
      <c r="D506" s="867">
        <f>SUM(D501:D505)</f>
      </c>
      <c r="E506" s="867">
        <f>SUM(E501:E505)</f>
      </c>
      <c r="F506" s="867">
        <f>SUM(F501:F505)</f>
      </c>
      <c r="G506" s="889">
        <f>SUM(G501:G505)</f>
      </c>
      <c r="H506" s="890">
        <f>SUM(H501:H505)</f>
      </c>
      <c r="I506" s="889">
        <f>SUM(I501:I505)</f>
      </c>
      <c r="J506" s="890">
        <f>SUM(J501:J505)</f>
      </c>
      <c r="K506" s="912">
        <f>SUM(K501:K505)</f>
      </c>
      <c r="L506" s="867">
        <f>SUM(L501:L505)</f>
      </c>
      <c r="M506" s="868">
        <f t="shared" si="390"/>
      </c>
      <c r="N506" s="889">
        <f>SUM(N501:N505)</f>
      </c>
      <c r="O506" s="868">
        <f t="shared" si="328"/>
      </c>
      <c r="P506" s="868">
        <f>D506/N506</f>
      </c>
      <c r="Q506" s="868">
        <f t="shared" si="81"/>
      </c>
      <c r="R506" s="868">
        <f t="shared" si="18"/>
      </c>
      <c r="S506" s="869">
        <f t="shared" si="1001"/>
      </c>
      <c r="T506" s="869">
        <f t="shared" si="939"/>
      </c>
      <c r="U506" s="869">
        <f t="shared" si="756"/>
      </c>
      <c r="V506" s="869">
        <f t="shared" si="421"/>
      </c>
      <c r="W506" s="870">
        <f t="shared" si="359"/>
      </c>
      <c r="X506" s="869">
        <f>AVERAGE(X501:X505)</f>
      </c>
      <c r="Y506" s="871">
        <f>AVERAGE(Y501:Y505)</f>
      </c>
      <c r="Z506" s="871">
        <f t="shared" si="297"/>
      </c>
      <c r="AA506" s="872">
        <f>SUM(AA501:AA505)</f>
      </c>
      <c r="AB506" s="872">
        <f>SUM(AB501:AB505)</f>
      </c>
      <c r="AC506" s="872">
        <f>SUM(AC501:AC505)</f>
      </c>
      <c r="AD506" s="872">
        <f>SUM(AD501:AD505)</f>
      </c>
      <c r="AE506" s="872">
        <f>SUM(AE501:AE505)</f>
      </c>
      <c r="AF506" s="872">
        <f>SUM(AF501:AF505)</f>
      </c>
      <c r="AG506" s="872">
        <f>SUM(AG501:AG505)</f>
      </c>
      <c r="AH506" s="872">
        <f>SUM(AH501:AH505)</f>
      </c>
      <c r="AI506" s="868">
        <f t="shared" si="112"/>
      </c>
      <c r="AJ506" s="873">
        <f t="shared" si="50"/>
      </c>
      <c r="AK506" s="874"/>
      <c r="AL506" s="874"/>
      <c r="AM506" s="872">
        <f>SUM(AM501:AM505)</f>
      </c>
    </row>
    <row r="507">
      <c r="A507" s="845"/>
      <c r="B507" s="893" t="s">
        <v>550</v>
      </c>
      <c r="C507" s="875" t="s">
        <v>544</v>
      </c>
      <c r="D507" s="864">
        <f t="shared" ref="D507:D511" si="859">E507+F507</f>
      </c>
      <c r="E507" s="894">
        <v>776.5999999999999</v>
      </c>
      <c r="F507" s="894">
        <v>1505.04</v>
      </c>
      <c r="G507" s="850">
        <v>3</v>
      </c>
      <c r="H507" s="880">
        <v>7651.220000000001</v>
      </c>
      <c r="I507" s="850">
        <v>0</v>
      </c>
      <c r="J507" s="880">
        <v>0</v>
      </c>
      <c r="K507" s="850">
        <f t="shared" ref="K507:K511" si="524">G507+I507</f>
      </c>
      <c r="L507" s="880">
        <f t="shared" ref="L507:L511" si="676">H507+J507</f>
      </c>
      <c r="M507" s="853">
        <f t="shared" si="390"/>
      </c>
      <c r="N507" s="854">
        <v>3</v>
      </c>
      <c r="O507" s="853">
        <f t="shared" si="328"/>
      </c>
      <c r="P507" s="853">
        <f t="shared" ref="P507:P511" si="217">D507/K507</f>
      </c>
      <c r="Q507" s="853">
        <f t="shared" si="81"/>
      </c>
      <c r="R507" s="853">
        <f t="shared" si="18"/>
      </c>
      <c r="S507" s="855">
        <f t="shared" si="1001"/>
      </c>
      <c r="T507" s="855">
        <f t="shared" si="939"/>
      </c>
      <c r="U507" s="855">
        <f t="shared" si="756"/>
      </c>
      <c r="V507" s="855">
        <f t="shared" si="421"/>
      </c>
      <c r="W507" s="856">
        <f t="shared" si="359"/>
      </c>
      <c r="X507" s="857">
        <v>0.0204</v>
      </c>
      <c r="Y507" s="858">
        <v>50</v>
      </c>
      <c r="Z507" s="853">
        <f t="shared" si="297"/>
      </c>
      <c r="AA507" s="860">
        <v>20299</v>
      </c>
      <c r="AB507" s="860">
        <v>298</v>
      </c>
      <c r="AC507" s="860">
        <v>88</v>
      </c>
      <c r="AD507" s="860">
        <v>327</v>
      </c>
      <c r="AE507" s="860">
        <v>64</v>
      </c>
      <c r="AF507" s="860">
        <v>3</v>
      </c>
      <c r="AG507" s="860">
        <v>1</v>
      </c>
      <c r="AH507" s="860">
        <v>22</v>
      </c>
      <c r="AI507" s="853">
        <f t="shared" si="112"/>
      </c>
      <c r="AJ507" s="853">
        <f t="shared" si="50"/>
      </c>
      <c r="AK507" s="861" t="s">
        <v>545</v>
      </c>
      <c r="AL507" s="861" t="s">
        <v>525</v>
      </c>
      <c r="AM507" s="862">
        <v>44</v>
      </c>
    </row>
    <row r="508">
      <c r="A508" s="845"/>
      <c r="B508" s="893" t="s">
        <v>550</v>
      </c>
      <c r="C508" s="875" t="s">
        <v>546</v>
      </c>
      <c r="D508" s="864">
        <f t="shared" si="859"/>
      </c>
      <c r="E508" s="849">
        <v>1069.38</v>
      </c>
      <c r="F508" s="849">
        <v>1763.59</v>
      </c>
      <c r="G508" s="850">
        <v>8</v>
      </c>
      <c r="H508" s="880">
        <v>19832.679999999993</v>
      </c>
      <c r="I508" s="850">
        <v>0</v>
      </c>
      <c r="J508" s="880">
        <v>0</v>
      </c>
      <c r="K508" s="850">
        <f t="shared" si="524"/>
      </c>
      <c r="L508" s="880">
        <f t="shared" si="676"/>
      </c>
      <c r="M508" s="853">
        <f t="shared" si="390"/>
      </c>
      <c r="N508" s="854">
        <v>7</v>
      </c>
      <c r="O508" s="853">
        <f t="shared" si="328"/>
      </c>
      <c r="P508" s="853">
        <f t="shared" si="217"/>
      </c>
      <c r="Q508" s="853">
        <f t="shared" si="81"/>
      </c>
      <c r="R508" s="853">
        <f t="shared" si="18"/>
      </c>
      <c r="S508" s="855">
        <f t="shared" si="1001"/>
      </c>
      <c r="T508" s="855">
        <f t="shared" si="939"/>
      </c>
      <c r="U508" s="855">
        <f t="shared" si="756"/>
      </c>
      <c r="V508" s="855">
        <f t="shared" si="421"/>
      </c>
      <c r="W508" s="856">
        <f t="shared" si="359"/>
      </c>
      <c r="X508" s="857">
        <v>0.0174</v>
      </c>
      <c r="Y508" s="858">
        <v>51</v>
      </c>
      <c r="Z508" s="853">
        <f t="shared" si="297"/>
      </c>
      <c r="AA508" s="860">
        <v>22447</v>
      </c>
      <c r="AB508" s="860">
        <v>366</v>
      </c>
      <c r="AC508" s="860">
        <v>92</v>
      </c>
      <c r="AD508" s="860">
        <v>367</v>
      </c>
      <c r="AE508" s="860">
        <v>66</v>
      </c>
      <c r="AF508" s="860">
        <v>4</v>
      </c>
      <c r="AG508" s="860">
        <v>0</v>
      </c>
      <c r="AH508" s="860">
        <v>15</v>
      </c>
      <c r="AI508" s="853">
        <f t="shared" si="112"/>
      </c>
      <c r="AJ508" s="853">
        <f t="shared" si="50"/>
      </c>
      <c r="AK508" s="861" t="s">
        <v>545</v>
      </c>
      <c r="AL508" s="861" t="s">
        <v>525</v>
      </c>
      <c r="AM508" s="862">
        <v>18</v>
      </c>
    </row>
    <row r="509">
      <c r="A509" s="845"/>
      <c r="B509" s="893" t="s">
        <v>550</v>
      </c>
      <c r="C509" s="875" t="s">
        <v>547</v>
      </c>
      <c r="D509" s="864">
        <f t="shared" si="859"/>
      </c>
      <c r="E509" s="865">
        <v>927.53</v>
      </c>
      <c r="F509" s="849">
        <v>2083.17</v>
      </c>
      <c r="G509" s="850">
        <v>3</v>
      </c>
      <c r="H509" s="880">
        <v>6537.959999999992</v>
      </c>
      <c r="I509" s="850">
        <v>0</v>
      </c>
      <c r="J509" s="880">
        <v>0</v>
      </c>
      <c r="K509" s="850">
        <f t="shared" si="524"/>
      </c>
      <c r="L509" s="880">
        <f t="shared" si="676"/>
      </c>
      <c r="M509" s="853">
        <f t="shared" si="390"/>
      </c>
      <c r="N509" s="854">
        <v>1</v>
      </c>
      <c r="O509" s="853">
        <f t="shared" si="328"/>
      </c>
      <c r="P509" s="853">
        <f t="shared" si="217"/>
      </c>
      <c r="Q509" s="853">
        <f t="shared" si="81"/>
      </c>
      <c r="R509" s="853">
        <f t="shared" si="18"/>
      </c>
      <c r="S509" s="855">
        <f t="shared" si="1001"/>
      </c>
      <c r="T509" s="855">
        <f t="shared" si="939"/>
      </c>
      <c r="U509" s="855">
        <f t="shared" si="756"/>
      </c>
      <c r="V509" s="855">
        <f t="shared" si="421"/>
      </c>
      <c r="W509" s="856">
        <f t="shared" si="359"/>
      </c>
      <c r="X509" s="857">
        <v>0.017</v>
      </c>
      <c r="Y509" s="858">
        <v>51</v>
      </c>
      <c r="Z509" s="853">
        <f t="shared" si="297"/>
      </c>
      <c r="AA509" s="860">
        <v>25741</v>
      </c>
      <c r="AB509" s="860">
        <v>408</v>
      </c>
      <c r="AC509" s="860">
        <v>103</v>
      </c>
      <c r="AD509" s="860">
        <v>437</v>
      </c>
      <c r="AE509" s="860">
        <v>32</v>
      </c>
      <c r="AF509" s="860">
        <v>3</v>
      </c>
      <c r="AG509" s="860">
        <v>1</v>
      </c>
      <c r="AH509" s="860">
        <v>33</v>
      </c>
      <c r="AI509" s="853">
        <f t="shared" si="112"/>
      </c>
      <c r="AJ509" s="853">
        <f t="shared" si="50"/>
      </c>
      <c r="AK509" s="861" t="s">
        <v>545</v>
      </c>
      <c r="AL509" s="861" t="s">
        <v>525</v>
      </c>
      <c r="AM509" s="862">
        <v>18</v>
      </c>
    </row>
    <row r="510">
      <c r="A510" s="845"/>
      <c r="B510" s="893" t="s">
        <v>550</v>
      </c>
      <c r="C510" s="875" t="s">
        <v>548</v>
      </c>
      <c r="D510" s="864">
        <f t="shared" si="859"/>
      </c>
      <c r="E510" s="849">
        <v>815.31</v>
      </c>
      <c r="F510" s="849">
        <v>1544.2</v>
      </c>
      <c r="G510" s="850">
        <v>2</v>
      </c>
      <c r="H510" s="880">
        <v>6216.220000000001</v>
      </c>
      <c r="I510" s="850">
        <v>1</v>
      </c>
      <c r="J510" s="880">
        <v>7631.91</v>
      </c>
      <c r="K510" s="850">
        <f t="shared" si="524"/>
      </c>
      <c r="L510" s="880">
        <f t="shared" si="676"/>
      </c>
      <c r="M510" s="853">
        <f t="shared" si="390"/>
      </c>
      <c r="N510" s="854">
        <v>2</v>
      </c>
      <c r="O510" s="853">
        <f t="shared" si="328"/>
      </c>
      <c r="P510" s="853">
        <f t="shared" si="217"/>
      </c>
      <c r="Q510" s="853">
        <f t="shared" si="81"/>
      </c>
      <c r="R510" s="853">
        <f t="shared" si="18"/>
      </c>
      <c r="S510" s="855">
        <f t="shared" si="1001"/>
      </c>
      <c r="T510" s="855">
        <f t="shared" si="939"/>
      </c>
      <c r="U510" s="855">
        <f t="shared" si="756"/>
      </c>
      <c r="V510" s="855">
        <f t="shared" si="421"/>
      </c>
      <c r="W510" s="856">
        <f t="shared" si="359"/>
      </c>
      <c r="X510" s="857">
        <v>0.0207</v>
      </c>
      <c r="Y510" s="858">
        <v>52</v>
      </c>
      <c r="Z510" s="853">
        <f t="shared" si="297"/>
      </c>
      <c r="AA510" s="860">
        <v>19687</v>
      </c>
      <c r="AB510" s="860">
        <v>307</v>
      </c>
      <c r="AC510" s="860">
        <v>83</v>
      </c>
      <c r="AD510" s="860">
        <v>310</v>
      </c>
      <c r="AE510" s="860">
        <v>54</v>
      </c>
      <c r="AF510" s="860">
        <v>4</v>
      </c>
      <c r="AG510" s="860">
        <v>1</v>
      </c>
      <c r="AH510" s="860">
        <v>24</v>
      </c>
      <c r="AI510" s="853">
        <f t="shared" si="112"/>
      </c>
      <c r="AJ510" s="853">
        <f t="shared" si="50"/>
      </c>
      <c r="AK510" s="861" t="s">
        <v>545</v>
      </c>
      <c r="AL510" s="861" t="s">
        <v>525</v>
      </c>
      <c r="AM510" s="862">
        <v>21</v>
      </c>
    </row>
    <row r="511">
      <c r="A511" s="845"/>
      <c r="B511" s="893" t="s">
        <v>550</v>
      </c>
      <c r="C511" s="875" t="s">
        <v>549</v>
      </c>
      <c r="D511" s="864">
        <f t="shared" si="859"/>
      </c>
      <c r="E511" s="849">
        <v>1243.36</v>
      </c>
      <c r="F511" s="849">
        <v>1867.4</v>
      </c>
      <c r="G511" s="850">
        <v>9</v>
      </c>
      <c r="H511" s="880">
        <v>19432.360000000015</v>
      </c>
      <c r="I511" s="850">
        <v>0</v>
      </c>
      <c r="J511" s="880">
        <v>0</v>
      </c>
      <c r="K511" s="850">
        <f t="shared" si="524"/>
      </c>
      <c r="L511" s="880">
        <f t="shared" si="676"/>
      </c>
      <c r="M511" s="853">
        <f t="shared" si="390"/>
      </c>
      <c r="N511" s="854">
        <v>9</v>
      </c>
      <c r="O511" s="853">
        <f t="shared" si="328"/>
      </c>
      <c r="P511" s="853">
        <f t="shared" si="217"/>
      </c>
      <c r="Q511" s="853">
        <f t="shared" si="81"/>
      </c>
      <c r="R511" s="853">
        <f t="shared" si="18"/>
      </c>
      <c r="S511" s="855">
        <f t="shared" si="1001"/>
      </c>
      <c r="T511" s="855">
        <f t="shared" si="939"/>
      </c>
      <c r="U511" s="855">
        <f t="shared" si="756"/>
      </c>
      <c r="V511" s="855">
        <f t="shared" si="421"/>
      </c>
      <c r="W511" s="856">
        <f t="shared" si="359"/>
      </c>
      <c r="X511" s="857">
        <v>0.0099</v>
      </c>
      <c r="Y511" s="858">
        <v>52</v>
      </c>
      <c r="Z511" s="853">
        <f t="shared" si="297"/>
      </c>
      <c r="AA511" s="860">
        <v>24559</v>
      </c>
      <c r="AB511" s="860">
        <v>347</v>
      </c>
      <c r="AC511" s="860">
        <v>86</v>
      </c>
      <c r="AD511" s="860">
        <v>358</v>
      </c>
      <c r="AE511" s="860">
        <v>65</v>
      </c>
      <c r="AF511" s="860">
        <v>4</v>
      </c>
      <c r="AG511" s="860">
        <v>1</v>
      </c>
      <c r="AH511" s="860">
        <v>12</v>
      </c>
      <c r="AI511" s="853">
        <f t="shared" si="112"/>
      </c>
      <c r="AJ511" s="853">
        <f t="shared" si="50"/>
      </c>
      <c r="AK511" s="861" t="s">
        <v>545</v>
      </c>
      <c r="AL511" s="861" t="s">
        <v>525</v>
      </c>
      <c r="AM511" s="862">
        <v>23</v>
      </c>
    </row>
    <row r="512">
      <c r="A512" s="845"/>
      <c r="B512" s="866" t="s">
        <v>527</v>
      </c>
      <c r="C512" s="866"/>
      <c r="D512" s="867">
        <f>SUM(D507:D511)</f>
      </c>
      <c r="E512" s="867">
        <f>SUM(E507:E511)</f>
      </c>
      <c r="F512" s="867">
        <f>SUM(F507:F511)</f>
      </c>
      <c r="G512" s="889">
        <f>SUM(G507:G511)</f>
      </c>
      <c r="H512" s="890">
        <f>SUM(H507:H511)</f>
      </c>
      <c r="I512" s="889">
        <f>SUM(I507:I511)</f>
      </c>
      <c r="J512" s="890">
        <f>SUM(J507:J511)</f>
      </c>
      <c r="K512" s="912">
        <f>SUM(K507:K511)</f>
      </c>
      <c r="L512" s="867">
        <f>SUM(L507:L511)</f>
      </c>
      <c r="M512" s="868">
        <f t="shared" si="390"/>
      </c>
      <c r="N512" s="889">
        <f>SUM(N507:N511)</f>
      </c>
      <c r="O512" s="868">
        <f t="shared" si="328"/>
      </c>
      <c r="P512" s="868">
        <f>D512/N512</f>
      </c>
      <c r="Q512" s="868">
        <f t="shared" si="81"/>
      </c>
      <c r="R512" s="868">
        <f t="shared" si="18"/>
      </c>
      <c r="S512" s="869">
        <f t="shared" si="1001"/>
      </c>
      <c r="T512" s="869">
        <f t="shared" si="939"/>
      </c>
      <c r="U512" s="869">
        <f t="shared" si="756"/>
      </c>
      <c r="V512" s="869">
        <f t="shared" si="421"/>
      </c>
      <c r="W512" s="870">
        <f t="shared" si="359"/>
      </c>
      <c r="X512" s="869">
        <f>AVERAGE(X507:X511)</f>
      </c>
      <c r="Y512" s="871">
        <f>AVERAGE(Y507:Y511)</f>
      </c>
      <c r="Z512" s="871">
        <f t="shared" si="297"/>
      </c>
      <c r="AA512" s="872">
        <f>SUM(AA507:AA511)</f>
      </c>
      <c r="AB512" s="872">
        <f>SUM(AB507:AB511)</f>
      </c>
      <c r="AC512" s="872">
        <f>SUM(AC507:AC511)</f>
      </c>
      <c r="AD512" s="872">
        <f>SUM(AD507:AD511)</f>
      </c>
      <c r="AE512" s="872">
        <f>SUM(AE507:AE511)</f>
      </c>
      <c r="AF512" s="872">
        <f>SUM(AF507:AF511)</f>
      </c>
      <c r="AG512" s="872">
        <f>SUM(AG507:AG511)</f>
      </c>
      <c r="AH512" s="872">
        <f>SUM(AH507:AH511)</f>
      </c>
      <c r="AI512" s="868">
        <f t="shared" si="112"/>
      </c>
      <c r="AJ512" s="873">
        <f t="shared" si="50"/>
      </c>
      <c r="AK512" s="874"/>
      <c r="AL512" s="874"/>
      <c r="AM512" s="872">
        <f>SUM(AM507:AM511)</f>
      </c>
    </row>
    <row r="513">
      <c r="A513" s="845"/>
      <c r="B513" s="893" t="s">
        <v>522</v>
      </c>
      <c r="C513" s="875" t="s">
        <v>551</v>
      </c>
      <c r="D513" s="864">
        <f t="shared" ref="D513:D515" si="860">E513+F513</f>
      </c>
      <c r="E513" s="849">
        <v>795.1700000000001</v>
      </c>
      <c r="F513" s="849">
        <v>1907.35</v>
      </c>
      <c r="G513" s="850">
        <v>1</v>
      </c>
      <c r="H513" s="880">
        <v>3108.109999999986</v>
      </c>
      <c r="I513" s="850">
        <v>0</v>
      </c>
      <c r="J513" s="880">
        <v>0</v>
      </c>
      <c r="K513" s="850">
        <f t="shared" ref="K513:K515" si="525">G513+I513</f>
      </c>
      <c r="L513" s="880">
        <f t="shared" ref="L513:L515" si="677">H513+J513</f>
      </c>
      <c r="M513" s="853">
        <f t="shared" si="390"/>
      </c>
      <c r="N513" s="854">
        <v>1</v>
      </c>
      <c r="O513" s="853">
        <f t="shared" si="328"/>
      </c>
      <c r="P513" s="853">
        <f t="shared" ref="P513:P515" si="218">D513/K513</f>
      </c>
      <c r="Q513" s="853">
        <f t="shared" si="81"/>
      </c>
      <c r="R513" s="853">
        <f t="shared" si="18"/>
      </c>
      <c r="S513" s="855">
        <f t="shared" si="1001"/>
      </c>
      <c r="T513" s="855">
        <f t="shared" si="939"/>
      </c>
      <c r="U513" s="855">
        <f t="shared" si="756"/>
      </c>
      <c r="V513" s="855">
        <f t="shared" si="421"/>
      </c>
      <c r="W513" s="856">
        <f t="shared" si="359"/>
      </c>
      <c r="X513" s="857">
        <v>0.014</v>
      </c>
      <c r="Y513" s="858">
        <v>53</v>
      </c>
      <c r="Z513" s="853">
        <f t="shared" si="297"/>
      </c>
      <c r="AA513" s="860">
        <v>27528</v>
      </c>
      <c r="AB513" s="860">
        <v>424</v>
      </c>
      <c r="AC513" s="860">
        <v>104</v>
      </c>
      <c r="AD513" s="860">
        <v>424</v>
      </c>
      <c r="AE513" s="860">
        <v>56</v>
      </c>
      <c r="AF513" s="860">
        <v>4</v>
      </c>
      <c r="AG513" s="860">
        <v>1</v>
      </c>
      <c r="AH513" s="860">
        <v>31</v>
      </c>
      <c r="AI513" s="853">
        <f t="shared" si="112"/>
      </c>
      <c r="AJ513" s="853">
        <f t="shared" si="50"/>
      </c>
      <c r="AK513" s="861" t="s">
        <v>545</v>
      </c>
      <c r="AL513" s="861" t="s">
        <v>525</v>
      </c>
      <c r="AM513" s="862">
        <v>11</v>
      </c>
    </row>
    <row r="514">
      <c r="A514" s="845"/>
      <c r="B514" s="893" t="s">
        <v>522</v>
      </c>
      <c r="C514" s="875" t="s">
        <v>552</v>
      </c>
      <c r="D514" s="864">
        <f t="shared" si="860"/>
      </c>
      <c r="E514" s="849">
        <v>1002.74</v>
      </c>
      <c r="F514" s="849">
        <v>1492.45</v>
      </c>
      <c r="G514" s="850">
        <v>3</v>
      </c>
      <c r="H514" s="880">
        <v>7651.220000000001</v>
      </c>
      <c r="I514" s="850">
        <v>0</v>
      </c>
      <c r="J514" s="880">
        <v>0</v>
      </c>
      <c r="K514" s="850">
        <f t="shared" si="525"/>
      </c>
      <c r="L514" s="880">
        <f t="shared" si="677"/>
      </c>
      <c r="M514" s="853">
        <f t="shared" si="390"/>
      </c>
      <c r="N514" s="854">
        <v>3</v>
      </c>
      <c r="O514" s="853">
        <f t="shared" si="328"/>
      </c>
      <c r="P514" s="853">
        <f t="shared" si="218"/>
      </c>
      <c r="Q514" s="853">
        <f t="shared" si="81"/>
      </c>
      <c r="R514" s="853">
        <f t="shared" si="18"/>
      </c>
      <c r="S514" s="855">
        <f t="shared" si="1001"/>
      </c>
      <c r="T514" s="855">
        <f t="shared" si="939"/>
      </c>
      <c r="U514" s="855">
        <f t="shared" si="756"/>
      </c>
      <c r="V514" s="855">
        <f t="shared" si="421"/>
      </c>
      <c r="W514" s="856">
        <f t="shared" si="359"/>
      </c>
      <c r="X514" s="857">
        <v>0.008</v>
      </c>
      <c r="Y514" s="858">
        <v>54</v>
      </c>
      <c r="Z514" s="853">
        <f t="shared" si="297"/>
      </c>
      <c r="AA514" s="860">
        <v>25738</v>
      </c>
      <c r="AB514" s="860">
        <v>306</v>
      </c>
      <c r="AC514" s="860">
        <v>84</v>
      </c>
      <c r="AD514" s="860">
        <v>327</v>
      </c>
      <c r="AE514" s="860">
        <v>57</v>
      </c>
      <c r="AF514" s="860">
        <v>7</v>
      </c>
      <c r="AG514" s="860">
        <v>0</v>
      </c>
      <c r="AH514" s="860">
        <v>15</v>
      </c>
      <c r="AI514" s="853">
        <f t="shared" si="112"/>
      </c>
      <c r="AJ514" s="853">
        <f t="shared" si="50"/>
      </c>
      <c r="AK514" s="861" t="s">
        <v>545</v>
      </c>
      <c r="AL514" s="861" t="s">
        <v>525</v>
      </c>
      <c r="AM514" s="862">
        <v>25</v>
      </c>
    </row>
    <row r="515">
      <c r="A515" s="845"/>
      <c r="B515" s="893" t="s">
        <v>522</v>
      </c>
      <c r="C515" s="875" t="s">
        <v>553</v>
      </c>
      <c r="D515" s="864">
        <f t="shared" si="860"/>
      </c>
      <c r="E515" s="865">
        <v>913.07</v>
      </c>
      <c r="F515" s="849">
        <v>2289.55</v>
      </c>
      <c r="G515" s="850">
        <v>7</v>
      </c>
      <c r="H515" s="852">
        <v>18410.550000000017</v>
      </c>
      <c r="I515" s="850">
        <v>0</v>
      </c>
      <c r="J515" s="880">
        <v>0</v>
      </c>
      <c r="K515" s="850">
        <f t="shared" si="525"/>
      </c>
      <c r="L515" s="880">
        <f t="shared" si="677"/>
      </c>
      <c r="M515" s="853">
        <f t="shared" si="390"/>
      </c>
      <c r="N515" s="854">
        <v>6</v>
      </c>
      <c r="O515" s="853">
        <f t="shared" si="328"/>
      </c>
      <c r="P515" s="853">
        <f t="shared" si="218"/>
      </c>
      <c r="Q515" s="853">
        <f t="shared" si="81"/>
      </c>
      <c r="R515" s="853">
        <f t="shared" si="18"/>
      </c>
      <c r="S515" s="855">
        <f t="shared" si="1001"/>
      </c>
      <c r="T515" s="855">
        <f t="shared" si="939"/>
      </c>
      <c r="U515" s="855">
        <f t="shared" si="756"/>
      </c>
      <c r="V515" s="855">
        <f t="shared" si="421"/>
      </c>
      <c r="W515" s="856">
        <f t="shared" si="359"/>
      </c>
      <c r="X515" s="857">
        <v>0.0118</v>
      </c>
      <c r="Y515" s="858">
        <v>55</v>
      </c>
      <c r="Z515" s="853">
        <f t="shared" si="297"/>
      </c>
      <c r="AA515" s="860">
        <v>36595</v>
      </c>
      <c r="AB515" s="860">
        <v>524</v>
      </c>
      <c r="AC515" s="860">
        <v>127</v>
      </c>
      <c r="AD515" s="860">
        <v>548</v>
      </c>
      <c r="AE515" s="860">
        <v>56</v>
      </c>
      <c r="AF515" s="860">
        <v>5</v>
      </c>
      <c r="AG515" s="860">
        <v>0</v>
      </c>
      <c r="AH515" s="860">
        <v>45</v>
      </c>
      <c r="AI515" s="853">
        <f t="shared" si="112"/>
      </c>
      <c r="AJ515" s="853">
        <f t="shared" si="50"/>
      </c>
      <c r="AK515" s="861" t="s">
        <v>545</v>
      </c>
      <c r="AL515" s="861" t="s">
        <v>525</v>
      </c>
      <c r="AM515" s="862">
        <v>20</v>
      </c>
    </row>
    <row r="516">
      <c r="A516" s="845"/>
      <c r="B516" s="866" t="s">
        <v>527</v>
      </c>
      <c r="C516" s="866"/>
      <c r="D516" s="867">
        <f>SUM(D513:D515)</f>
      </c>
      <c r="E516" s="897">
        <f>SUM(E513:E515)</f>
      </c>
      <c r="F516" s="897">
        <f>SUM(F513:F515)</f>
      </c>
      <c r="G516" s="889">
        <f>SUM(G513:G515)</f>
      </c>
      <c r="H516" s="890">
        <f>SUM(H513:H515)</f>
      </c>
      <c r="I516" s="889">
        <f>SUM(I513:I515)</f>
      </c>
      <c r="J516" s="890">
        <f>SUM(J513:J515)</f>
      </c>
      <c r="K516" s="891">
        <f>SUM(K513:K515)</f>
      </c>
      <c r="L516" s="897">
        <f>SUM(L513:L515)</f>
      </c>
      <c r="M516" s="868">
        <f t="shared" si="390"/>
      </c>
      <c r="N516" s="889">
        <f>SUM(N513:N515)</f>
      </c>
      <c r="O516" s="868">
        <f t="shared" si="328"/>
      </c>
      <c r="P516" s="868">
        <f t="shared" ref="P516:P517" si="970">D516/N516</f>
      </c>
      <c r="Q516" s="868">
        <f t="shared" si="81"/>
      </c>
      <c r="R516" s="868">
        <f t="shared" si="18"/>
      </c>
      <c r="S516" s="869">
        <f t="shared" si="1001"/>
      </c>
      <c r="T516" s="869">
        <f t="shared" si="939"/>
      </c>
      <c r="U516" s="869">
        <f t="shared" si="756"/>
      </c>
      <c r="V516" s="869">
        <f t="shared" si="421"/>
      </c>
      <c r="W516" s="870">
        <f t="shared" si="359"/>
      </c>
      <c r="X516" s="869">
        <f>AVERAGE(X513:X515)</f>
      </c>
      <c r="Y516" s="871">
        <f>AVERAGE(Y513:Y515)</f>
      </c>
      <c r="Z516" s="871">
        <f t="shared" si="297"/>
      </c>
      <c r="AA516" s="872">
        <f>SUM(AA513:AA515)</f>
      </c>
      <c r="AB516" s="872">
        <f>SUM(AB513:AB515)</f>
      </c>
      <c r="AC516" s="872">
        <f>SUM(AC513:AC515)</f>
      </c>
      <c r="AD516" s="872">
        <f>SUM(AD513:AD515)</f>
      </c>
      <c r="AE516" s="872">
        <f>SUM(AE513:AE515)</f>
      </c>
      <c r="AF516" s="872">
        <f>SUM(AF513:AF515)</f>
      </c>
      <c r="AG516" s="872">
        <f>SUM(AG513:AG515)</f>
      </c>
      <c r="AH516" s="872">
        <f>SUM(AH513:AH515)</f>
      </c>
      <c r="AI516" s="868">
        <f t="shared" si="112"/>
      </c>
      <c r="AJ516" s="873">
        <f t="shared" si="50"/>
      </c>
      <c r="AK516" s="874"/>
      <c r="AL516" s="874"/>
      <c r="AM516" s="872">
        <f>SUM(AM513:AM515)</f>
      </c>
    </row>
    <row r="517">
      <c r="A517" s="845"/>
      <c r="B517" s="898" t="s">
        <v>539</v>
      </c>
      <c r="C517" s="898"/>
      <c r="D517" s="899">
        <f>D500+D494+D512+D506+D516</f>
      </c>
      <c r="E517" s="923">
        <f>E500+E494+E512+E506+E516</f>
      </c>
      <c r="F517" s="923">
        <f>F500+F494+F512+F506+F516</f>
      </c>
      <c r="G517" s="903">
        <f>G516+G512+G506+G500+G494</f>
      </c>
      <c r="H517" s="900">
        <f>H516+H512+H506+H500+H494</f>
      </c>
      <c r="I517" s="903">
        <f>I516+I512+I506+I500+I494</f>
      </c>
      <c r="J517" s="900">
        <f>J516+J512+J506+J500+J494</f>
      </c>
      <c r="K517" s="903">
        <f>K500+K494+K512+K506+K516</f>
      </c>
      <c r="L517" s="923">
        <f>L500+L494+L512+L506+L516</f>
      </c>
      <c r="M517" s="900">
        <f t="shared" si="390"/>
      </c>
      <c r="N517" s="903">
        <f>N516+N512+N506+N500+N494</f>
      </c>
      <c r="O517" s="900">
        <f t="shared" si="328"/>
      </c>
      <c r="P517" s="900">
        <f t="shared" si="970"/>
      </c>
      <c r="Q517" s="900">
        <f t="shared" si="81"/>
      </c>
      <c r="R517" s="900">
        <f t="shared" si="18"/>
      </c>
      <c r="S517" s="902">
        <f t="shared" si="1001"/>
      </c>
      <c r="T517" s="902">
        <f t="shared" si="939"/>
      </c>
      <c r="U517" s="902">
        <f t="shared" si="756"/>
      </c>
      <c r="V517" s="902">
        <f t="shared" si="421"/>
      </c>
      <c r="W517" s="903">
        <f t="shared" si="359"/>
      </c>
      <c r="X517" s="900">
        <f>(X500+X494+X512+X506+X516)/5</f>
      </c>
      <c r="Y517" s="900">
        <f>(Y500+Y494+Y512+Y506+Y516)/5</f>
      </c>
      <c r="Z517" s="900">
        <f>(Z500+Z494+Z512+Z506+Z516)/5</f>
      </c>
      <c r="AA517" s="923">
        <f>AA500+AA494+AA512+AA506+AA516</f>
      </c>
      <c r="AB517" s="923">
        <f>AB500+AB494+AB512+AB506+AB516</f>
      </c>
      <c r="AC517" s="923">
        <f>AC500+AC494+AC512+AC506+AC516</f>
      </c>
      <c r="AD517" s="923">
        <f>AD500+AD494+AD512+AD506+AD516</f>
      </c>
      <c r="AE517" s="923">
        <f>AE500+AE494+AE512+AE506+AE516</f>
      </c>
      <c r="AF517" s="923">
        <f>AF500+AF494+AF512+AF506+AF516</f>
      </c>
      <c r="AG517" s="923">
        <f>AG500+AG494+AG512+AG506+AG516</f>
      </c>
      <c r="AH517" s="923">
        <f>AH500+AH494+AH512+AH506+AH516</f>
      </c>
      <c r="AI517" s="900">
        <f t="shared" si="112"/>
      </c>
      <c r="AJ517" s="904">
        <f t="shared" si="50"/>
      </c>
      <c r="AK517" s="898"/>
      <c r="AL517" s="898"/>
      <c r="AM517" s="923">
        <f>AM500+AM494+AM512+AM506+AM516</f>
      </c>
    </row>
    <row r="518">
      <c r="A518" s="832" t="s">
        <v>554</v>
      </c>
      <c r="B518" s="832" t="s">
        <v>480</v>
      </c>
      <c r="C518" s="832"/>
      <c r="D518" s="833" t="s">
        <v>481</v>
      </c>
      <c r="E518" s="833"/>
      <c r="F518" s="833"/>
      <c r="G518" s="833"/>
      <c r="H518" s="833"/>
      <c r="I518" s="833"/>
      <c r="J518" s="833"/>
      <c r="K518" s="833"/>
      <c r="L518" s="833"/>
      <c r="M518" s="833"/>
      <c r="N518" s="833"/>
      <c r="O518" s="833"/>
      <c r="P518" s="833"/>
      <c r="Q518" s="833"/>
      <c r="R518" s="834" t="s">
        <v>482</v>
      </c>
      <c r="S518" s="834"/>
      <c r="T518" s="834"/>
      <c r="U518" s="834"/>
      <c r="V518" s="834"/>
      <c r="W518" s="834"/>
      <c r="X518" s="834"/>
      <c r="Y518" s="834"/>
      <c r="Z518" s="834"/>
      <c r="AA518" s="834"/>
      <c r="AB518" s="834"/>
      <c r="AC518" s="834"/>
      <c r="AD518" s="834"/>
      <c r="AE518" s="834"/>
      <c r="AF518" s="834"/>
      <c r="AG518" s="834"/>
      <c r="AH518" s="834"/>
      <c r="AI518" s="834"/>
      <c r="AJ518" s="834"/>
      <c r="AK518" s="834"/>
      <c r="AL518" s="834"/>
      <c r="AM518" s="835"/>
    </row>
    <row r="519">
      <c r="A519" s="832"/>
      <c r="B519" s="832" t="s">
        <v>483</v>
      </c>
      <c r="C519" s="832" t="s">
        <v>484</v>
      </c>
      <c r="D519" s="836" t="s">
        <v>485</v>
      </c>
      <c r="E519" s="837" t="s">
        <v>486</v>
      </c>
      <c r="F519" s="837" t="s">
        <v>487</v>
      </c>
      <c r="G519" s="944" t="s">
        <v>488</v>
      </c>
      <c r="H519" s="944" t="s">
        <v>489</v>
      </c>
      <c r="I519" s="944" t="s">
        <v>490</v>
      </c>
      <c r="J519" s="944" t="s">
        <v>491</v>
      </c>
      <c r="K519" s="944" t="s">
        <v>492</v>
      </c>
      <c r="L519" s="945" t="s">
        <v>493</v>
      </c>
      <c r="M519" s="841" t="s">
        <v>494</v>
      </c>
      <c r="N519" s="944" t="s">
        <v>495</v>
      </c>
      <c r="O519" s="841" t="s">
        <v>496</v>
      </c>
      <c r="P519" s="841" t="s">
        <v>497</v>
      </c>
      <c r="Q519" s="841" t="s">
        <v>498</v>
      </c>
      <c r="R519" s="834" t="s">
        <v>499</v>
      </c>
      <c r="S519" s="842" t="s">
        <v>500</v>
      </c>
      <c r="T519" s="842" t="s">
        <v>501</v>
      </c>
      <c r="U519" s="842" t="s">
        <v>502</v>
      </c>
      <c r="V519" s="842" t="s">
        <v>503</v>
      </c>
      <c r="W519" s="843" t="s">
        <v>504</v>
      </c>
      <c r="X519" s="842" t="s">
        <v>505</v>
      </c>
      <c r="Y519" s="844" t="s">
        <v>506</v>
      </c>
      <c r="Z519" s="834" t="s">
        <v>507</v>
      </c>
      <c r="AA519" s="843" t="s">
        <v>508</v>
      </c>
      <c r="AB519" s="843" t="s">
        <v>509</v>
      </c>
      <c r="AC519" s="843" t="s">
        <v>510</v>
      </c>
      <c r="AD519" s="843" t="s">
        <v>511</v>
      </c>
      <c r="AE519" s="843" t="s">
        <v>512</v>
      </c>
      <c r="AF519" s="843" t="s">
        <v>513</v>
      </c>
      <c r="AG519" s="843" t="s">
        <v>514</v>
      </c>
      <c r="AH519" s="843" t="s">
        <v>515</v>
      </c>
      <c r="AI519" s="843" t="s">
        <v>516</v>
      </c>
      <c r="AJ519" s="834" t="s">
        <v>517</v>
      </c>
      <c r="AK519" s="835" t="s">
        <v>518</v>
      </c>
      <c r="AL519" s="835" t="s">
        <v>519</v>
      </c>
      <c r="AM519" s="835" t="s">
        <v>520</v>
      </c>
    </row>
    <row r="520">
      <c r="A520" s="845" t="s">
        <v>575</v>
      </c>
      <c r="B520" s="893" t="s">
        <v>522</v>
      </c>
      <c r="C520" s="876" t="s">
        <v>523</v>
      </c>
      <c r="D520" s="877">
        <f t="shared" ref="D520:D521" si="861">E520+F520</f>
      </c>
      <c r="E520" s="947">
        <v>1260.01</v>
      </c>
      <c r="F520" s="947">
        <v>1734.75</v>
      </c>
      <c r="G520" s="850">
        <v>5</v>
      </c>
      <c r="H520" s="948">
        <v>9277.389999999985</v>
      </c>
      <c r="I520" s="949">
        <v>0</v>
      </c>
      <c r="J520" s="950">
        <v>0</v>
      </c>
      <c r="K520" s="850">
        <f t="shared" ref="K520:K521" si="526">G520+I520</f>
      </c>
      <c r="L520" s="951">
        <f t="shared" ref="L520:L521" si="678">H520+J520</f>
      </c>
      <c r="M520" s="853">
        <f t="shared" ref="M520:M545" si="391">L520/D520</f>
      </c>
      <c r="N520" s="854">
        <v>4</v>
      </c>
      <c r="O520" s="853">
        <f t="shared" ref="O520:O545" si="329">D520/K520</f>
      </c>
      <c r="P520" s="853">
        <f t="shared" ref="P520:P521" si="219">D520/K520</f>
      </c>
      <c r="Q520" s="853">
        <f t="shared" ref="Q520:Q545" si="82">L520/K520</f>
      </c>
      <c r="R520" s="853">
        <f t="shared" ref="R520:R545" si="19">D520/AB520</f>
      </c>
      <c r="S520" s="855">
        <f t="shared" ref="S520:S545" si="1002">W520/AA520*1</f>
      </c>
      <c r="T520" s="855">
        <f t="shared" ref="T520:T545" si="940">AB520/AA520</f>
      </c>
      <c r="U520" s="855">
        <f t="shared" ref="U520:U545" si="757">AD520/AA520</f>
      </c>
      <c r="V520" s="855">
        <f t="shared" ref="V520:V545" si="422">AE520/AD520</f>
      </c>
      <c r="W520" s="856">
        <f t="shared" ref="W520:W545" si="360">AC520/X520</f>
      </c>
      <c r="X520" s="857">
        <v>0.0104</v>
      </c>
      <c r="Y520" s="858">
        <v>55</v>
      </c>
      <c r="Z520" s="882">
        <f t="shared" ref="Z520:Z544" si="298">(D520/AA520)*1000</f>
      </c>
      <c r="AA520" s="883">
        <v>36312</v>
      </c>
      <c r="AB520" s="884">
        <v>607</v>
      </c>
      <c r="AC520" s="860">
        <v>108</v>
      </c>
      <c r="AD520" s="860">
        <v>645</v>
      </c>
      <c r="AE520" s="860">
        <v>50</v>
      </c>
      <c r="AF520" s="860">
        <v>3</v>
      </c>
      <c r="AG520" s="860">
        <v>0</v>
      </c>
      <c r="AH520" s="860">
        <v>31</v>
      </c>
      <c r="AI520" s="853">
        <f t="shared" ref="AI520:AI532" si="113">D520/AD520</f>
      </c>
      <c r="AJ520" s="853">
        <f t="shared" ref="AJ520:AJ545" si="51">AM520*1000/D520</f>
      </c>
      <c r="AK520" s="861" t="s">
        <v>545</v>
      </c>
      <c r="AL520" s="862" t="s">
        <v>525</v>
      </c>
      <c r="AM520" s="862">
        <v>26</v>
      </c>
    </row>
    <row r="521">
      <c r="A521" s="845"/>
      <c r="B521" s="893" t="s">
        <v>522</v>
      </c>
      <c r="C521" s="876" t="s">
        <v>526</v>
      </c>
      <c r="D521" s="885">
        <f t="shared" si="861"/>
      </c>
      <c r="E521" s="885">
        <v>629.46</v>
      </c>
      <c r="F521" s="878">
        <v>619.61</v>
      </c>
      <c r="G521" s="956">
        <v>2</v>
      </c>
      <c r="H521" s="957">
        <v>5096.520000000019</v>
      </c>
      <c r="I521" s="851">
        <v>0</v>
      </c>
      <c r="J521" s="917">
        <v>0</v>
      </c>
      <c r="K521" s="953">
        <f t="shared" si="526"/>
      </c>
      <c r="L521" s="880">
        <f t="shared" si="678"/>
      </c>
      <c r="M521" s="853">
        <f t="shared" si="391"/>
      </c>
      <c r="N521" s="854">
        <v>2</v>
      </c>
      <c r="O521" s="853">
        <f t="shared" si="329"/>
      </c>
      <c r="P521" s="853">
        <f t="shared" si="219"/>
      </c>
      <c r="Q521" s="853">
        <f t="shared" si="82"/>
      </c>
      <c r="R521" s="853">
        <f t="shared" si="19"/>
      </c>
      <c r="S521" s="855">
        <f t="shared" si="1002"/>
      </c>
      <c r="T521" s="855">
        <f t="shared" si="940"/>
      </c>
      <c r="U521" s="855">
        <f t="shared" si="757"/>
      </c>
      <c r="V521" s="855">
        <f t="shared" si="422"/>
      </c>
      <c r="W521" s="856">
        <f t="shared" si="360"/>
      </c>
      <c r="X521" s="857">
        <v>0.0127</v>
      </c>
      <c r="Y521" s="858">
        <v>56</v>
      </c>
      <c r="Z521" s="886">
        <f t="shared" si="298"/>
      </c>
      <c r="AA521" s="887">
        <v>14956</v>
      </c>
      <c r="AB521" s="884">
        <v>343</v>
      </c>
      <c r="AC521" s="860">
        <v>55</v>
      </c>
      <c r="AD521" s="860">
        <v>421</v>
      </c>
      <c r="AE521" s="860">
        <v>29</v>
      </c>
      <c r="AF521" s="860">
        <v>4</v>
      </c>
      <c r="AG521" s="860">
        <v>0</v>
      </c>
      <c r="AH521" s="860">
        <v>11</v>
      </c>
      <c r="AI521" s="853">
        <f t="shared" si="113"/>
      </c>
      <c r="AJ521" s="853">
        <f t="shared" si="51"/>
      </c>
      <c r="AK521" s="861" t="s">
        <v>545</v>
      </c>
      <c r="AL521" s="862" t="s">
        <v>525</v>
      </c>
      <c r="AM521" s="862">
        <v>14</v>
      </c>
    </row>
    <row r="522">
      <c r="A522" s="845"/>
      <c r="B522" s="866" t="s">
        <v>527</v>
      </c>
      <c r="C522" s="866"/>
      <c r="D522" s="867">
        <f>SUM(D520:D521)</f>
      </c>
      <c r="E522" s="888">
        <f>SUM(E520:E521)</f>
      </c>
      <c r="F522" s="888">
        <f>SUM(F520:F521)</f>
      </c>
      <c r="G522" s="889">
        <f>SUM(G520:G521)</f>
      </c>
      <c r="H522" s="890">
        <f>SUM(H520:H521)</f>
      </c>
      <c r="I522" s="889">
        <f>SUM(I520:I521)</f>
      </c>
      <c r="J522" s="890">
        <f>SUM(J520:J521)</f>
      </c>
      <c r="K522" s="891">
        <f>SUM(K520:K521)</f>
      </c>
      <c r="L522" s="892">
        <f>SUM(L520:L521)</f>
      </c>
      <c r="M522" s="868">
        <f t="shared" si="391"/>
      </c>
      <c r="N522" s="889">
        <f>SUM(N520:N521)</f>
      </c>
      <c r="O522" s="868">
        <f t="shared" si="329"/>
      </c>
      <c r="P522" s="868">
        <f>D522/N522</f>
      </c>
      <c r="Q522" s="868">
        <f t="shared" si="82"/>
      </c>
      <c r="R522" s="868">
        <f t="shared" si="19"/>
      </c>
      <c r="S522" s="869">
        <f t="shared" si="1002"/>
      </c>
      <c r="T522" s="869">
        <f t="shared" si="940"/>
      </c>
      <c r="U522" s="869">
        <f t="shared" si="757"/>
      </c>
      <c r="V522" s="869">
        <f t="shared" si="422"/>
      </c>
      <c r="W522" s="870">
        <f t="shared" si="360"/>
      </c>
      <c r="X522" s="869">
        <f>AVERAGE(X520:X521)</f>
      </c>
      <c r="Y522" s="871">
        <f>AVERAGE(Y520:Y521)</f>
      </c>
      <c r="Z522" s="868">
        <f t="shared" si="298"/>
      </c>
      <c r="AA522" s="922">
        <f>SUM(AA520:AA521)</f>
      </c>
      <c r="AB522" s="872">
        <f>SUM(AB520:AB521)</f>
      </c>
      <c r="AC522" s="872">
        <f>SUM(AC520:AC521)</f>
      </c>
      <c r="AD522" s="872">
        <f>SUM(AD520:AD521)</f>
      </c>
      <c r="AE522" s="872">
        <f>SUM(AE520:AE521)</f>
      </c>
      <c r="AF522" s="872">
        <f>SUM(AF520:AF521)</f>
      </c>
      <c r="AG522" s="872">
        <f>SUM(AG520:AG521)</f>
      </c>
      <c r="AH522" s="872">
        <f>SUM(AH520:AH521)</f>
      </c>
      <c r="AI522" s="868">
        <f t="shared" si="113"/>
      </c>
      <c r="AJ522" s="873">
        <f t="shared" si="51"/>
      </c>
      <c r="AK522" s="874"/>
      <c r="AL522" s="874"/>
      <c r="AM522" s="870">
        <f>SUM(AM520:AM521)</f>
      </c>
    </row>
    <row r="523">
      <c r="A523" s="845"/>
      <c r="B523" s="893" t="s">
        <v>534</v>
      </c>
      <c r="C523" s="875" t="s">
        <v>529</v>
      </c>
      <c r="D523" s="864">
        <f t="shared" ref="D523:D527" si="862">E523+F523</f>
      </c>
      <c r="E523" s="894">
        <v>1110.53</v>
      </c>
      <c r="F523" s="894">
        <v>1961.84</v>
      </c>
      <c r="G523" s="851">
        <v>3</v>
      </c>
      <c r="H523" s="880">
        <v>8764.48</v>
      </c>
      <c r="I523" s="850">
        <v>0</v>
      </c>
      <c r="J523" s="880">
        <v>0</v>
      </c>
      <c r="K523" s="850">
        <f t="shared" ref="K523:K527" si="527">G523+I523</f>
      </c>
      <c r="L523" s="880">
        <f t="shared" ref="L523:L527" si="679">H523+J523</f>
      </c>
      <c r="M523" s="853">
        <f t="shared" si="391"/>
      </c>
      <c r="N523" s="854">
        <v>3</v>
      </c>
      <c r="O523" s="853">
        <f t="shared" si="329"/>
      </c>
      <c r="P523" s="853">
        <f t="shared" ref="P523:P527" si="220">D523/K523</f>
      </c>
      <c r="Q523" s="853">
        <f t="shared" si="82"/>
      </c>
      <c r="R523" s="853">
        <f t="shared" si="19"/>
      </c>
      <c r="S523" s="855">
        <f t="shared" si="1002"/>
      </c>
      <c r="T523" s="855">
        <f t="shared" si="940"/>
      </c>
      <c r="U523" s="855">
        <f t="shared" si="757"/>
      </c>
      <c r="V523" s="855">
        <f t="shared" si="422"/>
      </c>
      <c r="W523" s="856">
        <f t="shared" si="360"/>
      </c>
      <c r="X523" s="857">
        <v>0.0147</v>
      </c>
      <c r="Y523" s="858">
        <v>42</v>
      </c>
      <c r="Z523" s="853">
        <f t="shared" si="298"/>
      </c>
      <c r="AA523" s="860">
        <v>32896</v>
      </c>
      <c r="AB523" s="860">
        <v>789</v>
      </c>
      <c r="AC523" s="860">
        <v>121</v>
      </c>
      <c r="AD523" s="860">
        <v>862</v>
      </c>
      <c r="AE523" s="860">
        <v>50</v>
      </c>
      <c r="AF523" s="860">
        <v>7</v>
      </c>
      <c r="AG523" s="860">
        <v>1</v>
      </c>
      <c r="AH523" s="860">
        <v>38</v>
      </c>
      <c r="AI523" s="853">
        <f t="shared" si="113"/>
      </c>
      <c r="AJ523" s="853">
        <f t="shared" si="51"/>
      </c>
      <c r="AK523" s="861" t="s">
        <v>524</v>
      </c>
      <c r="AL523" s="862" t="s">
        <v>576</v>
      </c>
      <c r="AM523" s="862">
        <v>28</v>
      </c>
    </row>
    <row r="524">
      <c r="A524" s="845"/>
      <c r="B524" s="893" t="s">
        <v>534</v>
      </c>
      <c r="C524" s="875" t="s">
        <v>531</v>
      </c>
      <c r="D524" s="864">
        <f t="shared" si="862"/>
      </c>
      <c r="E524" s="894">
        <v>1512.24</v>
      </c>
      <c r="F524" s="894">
        <v>2206.26</v>
      </c>
      <c r="G524" s="851">
        <v>7</v>
      </c>
      <c r="H524" s="880">
        <v>15385.879999999997</v>
      </c>
      <c r="I524" s="850">
        <v>0</v>
      </c>
      <c r="J524" s="880">
        <v>0</v>
      </c>
      <c r="K524" s="850">
        <f t="shared" si="527"/>
      </c>
      <c r="L524" s="880">
        <f t="shared" si="679"/>
      </c>
      <c r="M524" s="853">
        <f t="shared" si="391"/>
      </c>
      <c r="N524" s="854">
        <v>4</v>
      </c>
      <c r="O524" s="853">
        <f t="shared" si="329"/>
      </c>
      <c r="P524" s="853">
        <f t="shared" si="220"/>
      </c>
      <c r="Q524" s="853">
        <f t="shared" si="82"/>
      </c>
      <c r="R524" s="853">
        <f t="shared" si="19"/>
      </c>
      <c r="S524" s="855">
        <f t="shared" si="1002"/>
      </c>
      <c r="T524" s="855">
        <f t="shared" si="940"/>
      </c>
      <c r="U524" s="855">
        <f t="shared" si="757"/>
      </c>
      <c r="V524" s="855">
        <f t="shared" si="422"/>
      </c>
      <c r="W524" s="856">
        <f t="shared" si="360"/>
      </c>
      <c r="X524" s="857">
        <v>0.0127</v>
      </c>
      <c r="Y524" s="858">
        <v>41</v>
      </c>
      <c r="Z524" s="853">
        <f t="shared" si="298"/>
      </c>
      <c r="AA524" s="860">
        <v>44294</v>
      </c>
      <c r="AB524" s="860">
        <v>728</v>
      </c>
      <c r="AC524" s="860">
        <v>158</v>
      </c>
      <c r="AD524" s="860">
        <v>750</v>
      </c>
      <c r="AE524" s="860">
        <v>103</v>
      </c>
      <c r="AF524" s="860">
        <v>8</v>
      </c>
      <c r="AG524" s="860">
        <v>4</v>
      </c>
      <c r="AH524" s="860">
        <v>47</v>
      </c>
      <c r="AI524" s="853">
        <f t="shared" si="113"/>
      </c>
      <c r="AJ524" s="853">
        <f t="shared" si="51"/>
      </c>
      <c r="AK524" s="861" t="s">
        <v>524</v>
      </c>
      <c r="AL524" s="862" t="s">
        <v>576</v>
      </c>
      <c r="AM524" s="862">
        <v>73</v>
      </c>
    </row>
    <row r="525">
      <c r="A525" s="845"/>
      <c r="B525" s="893" t="s">
        <v>534</v>
      </c>
      <c r="C525" s="875" t="s">
        <v>532</v>
      </c>
      <c r="D525" s="864">
        <f t="shared" si="862"/>
      </c>
      <c r="E525" s="894">
        <v>1487.78</v>
      </c>
      <c r="F525" s="894">
        <v>1480.04</v>
      </c>
      <c r="G525" s="851">
        <v>3</v>
      </c>
      <c r="H525" s="880">
        <v>6531.5300000000025</v>
      </c>
      <c r="I525" s="850">
        <v>2</v>
      </c>
      <c r="J525" s="880">
        <v>9842.85</v>
      </c>
      <c r="K525" s="850">
        <f t="shared" si="527"/>
      </c>
      <c r="L525" s="880">
        <f t="shared" si="679"/>
      </c>
      <c r="M525" s="853">
        <f t="shared" si="391"/>
      </c>
      <c r="N525" s="854">
        <v>4</v>
      </c>
      <c r="O525" s="853">
        <f t="shared" si="329"/>
      </c>
      <c r="P525" s="853">
        <f t="shared" si="220"/>
      </c>
      <c r="Q525" s="853">
        <f t="shared" si="82"/>
      </c>
      <c r="R525" s="853">
        <f t="shared" si="19"/>
      </c>
      <c r="S525" s="855">
        <f t="shared" si="1002"/>
      </c>
      <c r="T525" s="855">
        <f t="shared" si="940"/>
      </c>
      <c r="U525" s="855">
        <f t="shared" si="757"/>
      </c>
      <c r="V525" s="855">
        <f t="shared" si="422"/>
      </c>
      <c r="W525" s="856">
        <f t="shared" si="360"/>
      </c>
      <c r="X525" s="857">
        <v>0.0077</v>
      </c>
      <c r="Y525" s="858">
        <v>44</v>
      </c>
      <c r="Z525" s="853">
        <f t="shared" si="298"/>
      </c>
      <c r="AA525" s="860">
        <v>29769</v>
      </c>
      <c r="AB525" s="860">
        <v>426</v>
      </c>
      <c r="AC525" s="860">
        <v>78</v>
      </c>
      <c r="AD525" s="860">
        <v>441</v>
      </c>
      <c r="AE525" s="860">
        <v>76</v>
      </c>
      <c r="AF525" s="860">
        <v>3</v>
      </c>
      <c r="AG525" s="860">
        <v>1</v>
      </c>
      <c r="AH525" s="860">
        <v>31</v>
      </c>
      <c r="AI525" s="853">
        <f t="shared" si="113"/>
      </c>
      <c r="AJ525" s="853">
        <f t="shared" si="51"/>
      </c>
      <c r="AK525" s="861" t="s">
        <v>524</v>
      </c>
      <c r="AL525" s="862" t="s">
        <v>576</v>
      </c>
      <c r="AM525" s="862">
        <v>24</v>
      </c>
    </row>
    <row r="526">
      <c r="A526" s="845"/>
      <c r="B526" s="893" t="s">
        <v>534</v>
      </c>
      <c r="C526" s="875" t="s">
        <v>533</v>
      </c>
      <c r="D526" s="864">
        <f t="shared" si="862"/>
      </c>
      <c r="E526" s="894">
        <v>1183.94</v>
      </c>
      <c r="F526" s="894">
        <v>1997.5</v>
      </c>
      <c r="G526" s="851">
        <v>6</v>
      </c>
      <c r="H526" s="880">
        <v>15778.410000000003</v>
      </c>
      <c r="I526" s="850">
        <v>0</v>
      </c>
      <c r="J526" s="880">
        <v>0</v>
      </c>
      <c r="K526" s="850">
        <f t="shared" si="527"/>
      </c>
      <c r="L526" s="880">
        <f t="shared" si="679"/>
      </c>
      <c r="M526" s="853">
        <f t="shared" si="391"/>
      </c>
      <c r="N526" s="854">
        <v>6</v>
      </c>
      <c r="O526" s="853">
        <f t="shared" si="329"/>
      </c>
      <c r="P526" s="853">
        <f t="shared" si="220"/>
      </c>
      <c r="Q526" s="853">
        <f t="shared" si="82"/>
      </c>
      <c r="R526" s="853">
        <f t="shared" si="19"/>
      </c>
      <c r="S526" s="855">
        <f t="shared" si="1002"/>
      </c>
      <c r="T526" s="855">
        <f t="shared" si="940"/>
      </c>
      <c r="U526" s="855">
        <f t="shared" si="757"/>
      </c>
      <c r="V526" s="855">
        <f t="shared" si="422"/>
      </c>
      <c r="W526" s="856">
        <f t="shared" si="360"/>
      </c>
      <c r="X526" s="857">
        <v>0.0133</v>
      </c>
      <c r="Y526" s="858">
        <v>42</v>
      </c>
      <c r="Z526" s="853">
        <f t="shared" si="298"/>
      </c>
      <c r="AA526" s="860">
        <v>25246</v>
      </c>
      <c r="AB526" s="860">
        <v>372</v>
      </c>
      <c r="AC526" s="860">
        <v>92</v>
      </c>
      <c r="AD526" s="860">
        <v>364</v>
      </c>
      <c r="AE526" s="860">
        <v>63</v>
      </c>
      <c r="AF526" s="860">
        <v>1</v>
      </c>
      <c r="AG526" s="860">
        <v>0</v>
      </c>
      <c r="AH526" s="860">
        <v>20</v>
      </c>
      <c r="AI526" s="853">
        <f t="shared" si="113"/>
      </c>
      <c r="AJ526" s="853">
        <f t="shared" si="51"/>
      </c>
      <c r="AK526" s="861" t="s">
        <v>524</v>
      </c>
      <c r="AL526" s="862" t="s">
        <v>576</v>
      </c>
      <c r="AM526" s="862">
        <v>187</v>
      </c>
    </row>
    <row r="527">
      <c r="A527" s="845"/>
      <c r="B527" s="893" t="s">
        <v>534</v>
      </c>
      <c r="C527" s="875" t="s">
        <v>535</v>
      </c>
      <c r="D527" s="864">
        <f t="shared" si="862"/>
      </c>
      <c r="E527" s="896">
        <f>1551.77+882.21</f>
      </c>
      <c r="F527" s="894">
        <v>2550.93</v>
      </c>
      <c r="G527" s="850">
        <v>6</v>
      </c>
      <c r="H527" s="880">
        <v>14749.04</v>
      </c>
      <c r="I527" s="850">
        <v>0</v>
      </c>
      <c r="J527" s="880">
        <v>0</v>
      </c>
      <c r="K527" s="850">
        <f t="shared" si="527"/>
      </c>
      <c r="L527" s="880">
        <f t="shared" si="679"/>
      </c>
      <c r="M527" s="853">
        <f t="shared" si="391"/>
      </c>
      <c r="N527" s="854">
        <v>5</v>
      </c>
      <c r="O527" s="853">
        <f t="shared" si="329"/>
      </c>
      <c r="P527" s="853">
        <f t="shared" si="220"/>
      </c>
      <c r="Q527" s="853">
        <f t="shared" si="82"/>
      </c>
      <c r="R527" s="853">
        <f t="shared" si="19"/>
      </c>
      <c r="S527" s="855">
        <f t="shared" si="1002"/>
      </c>
      <c r="T527" s="855">
        <f t="shared" si="940"/>
      </c>
      <c r="U527" s="855">
        <f t="shared" si="757"/>
      </c>
      <c r="V527" s="855">
        <f t="shared" si="422"/>
      </c>
      <c r="W527" s="856">
        <f t="shared" si="360"/>
      </c>
      <c r="X527" s="857">
        <v>0.0107</v>
      </c>
      <c r="Y527" s="858">
        <v>47</v>
      </c>
      <c r="Z527" s="853">
        <f t="shared" si="298"/>
      </c>
      <c r="AA527" s="860">
        <v>33513</v>
      </c>
      <c r="AB527" s="860">
        <v>570</v>
      </c>
      <c r="AC527" s="860">
        <v>111</v>
      </c>
      <c r="AD527" s="860">
        <v>611</v>
      </c>
      <c r="AE527" s="860">
        <v>59</v>
      </c>
      <c r="AF527" s="860">
        <v>4</v>
      </c>
      <c r="AG527" s="860">
        <v>2</v>
      </c>
      <c r="AH527" s="860">
        <v>28</v>
      </c>
      <c r="AI527" s="853">
        <f t="shared" si="113"/>
      </c>
      <c r="AJ527" s="853">
        <f t="shared" si="51"/>
      </c>
      <c r="AK527" s="861" t="s">
        <v>524</v>
      </c>
      <c r="AL527" s="862" t="s">
        <v>576</v>
      </c>
      <c r="AM527" s="858">
        <v>55</v>
      </c>
    </row>
    <row r="528">
      <c r="A528" s="845"/>
      <c r="B528" s="866" t="s">
        <v>527</v>
      </c>
      <c r="C528" s="866"/>
      <c r="D528" s="867">
        <f>SUM(D523:D527)</f>
      </c>
      <c r="E528" s="897">
        <f>SUM(E523:E527)</f>
      </c>
      <c r="F528" s="897">
        <f>SUM(F523:F527)</f>
      </c>
      <c r="G528" s="889">
        <f>SUM(G523:G527)</f>
      </c>
      <c r="H528" s="890">
        <f>SUM(H523:H527)</f>
      </c>
      <c r="I528" s="889">
        <f>SUM(I523:I527)</f>
      </c>
      <c r="J528" s="890">
        <f>SUM(J523:J527)</f>
      </c>
      <c r="K528" s="891">
        <f>SUM(K523:K527)</f>
      </c>
      <c r="L528" s="897">
        <f>SUM(L523:L527)</f>
      </c>
      <c r="M528" s="868">
        <f t="shared" si="391"/>
      </c>
      <c r="N528" s="889">
        <f>SUM(N523:N527)</f>
      </c>
      <c r="O528" s="868">
        <f t="shared" si="329"/>
      </c>
      <c r="P528" s="868">
        <f>D528/N528</f>
      </c>
      <c r="Q528" s="868">
        <f t="shared" si="82"/>
      </c>
      <c r="R528" s="868">
        <f t="shared" si="19"/>
      </c>
      <c r="S528" s="869">
        <f t="shared" si="1002"/>
      </c>
      <c r="T528" s="869">
        <f t="shared" si="940"/>
      </c>
      <c r="U528" s="869">
        <f t="shared" si="757"/>
      </c>
      <c r="V528" s="869">
        <f t="shared" si="422"/>
      </c>
      <c r="W528" s="870">
        <f t="shared" si="360"/>
      </c>
      <c r="X528" s="869">
        <f>AVERAGE(X523:X527)</f>
      </c>
      <c r="Y528" s="871">
        <f>AVERAGE(Y523:Y527)</f>
      </c>
      <c r="Z528" s="871">
        <f t="shared" si="298"/>
      </c>
      <c r="AA528" s="872">
        <f>SUM(AA523:AA527)</f>
      </c>
      <c r="AB528" s="872">
        <f>SUM(AB523:AB527)</f>
      </c>
      <c r="AC528" s="872">
        <f>SUM(AC523:AC527)</f>
      </c>
      <c r="AD528" s="872">
        <f>SUM(AD523:AD527)</f>
      </c>
      <c r="AE528" s="872">
        <f>SUM(AE523:AE527)</f>
      </c>
      <c r="AF528" s="872">
        <f>SUM(AF523:AF527)</f>
      </c>
      <c r="AG528" s="872">
        <f>SUM(AG523:AG527)</f>
      </c>
      <c r="AH528" s="872">
        <f>SUM(AH523:AH527)</f>
      </c>
      <c r="AI528" s="868">
        <f t="shared" si="113"/>
      </c>
      <c r="AJ528" s="873">
        <f t="shared" si="51"/>
      </c>
      <c r="AK528" s="874"/>
      <c r="AL528" s="874"/>
      <c r="AM528" s="870">
        <f>SUM(AM523:AM527)</f>
      </c>
    </row>
    <row r="529">
      <c r="A529" s="845"/>
      <c r="B529" s="893" t="s">
        <v>528</v>
      </c>
      <c r="C529" s="875" t="s">
        <v>536</v>
      </c>
      <c r="D529" s="864">
        <f t="shared" ref="D529:D533" si="863">E529+F529</f>
      </c>
      <c r="E529" s="894">
        <f>1520.68-882.21</f>
      </c>
      <c r="F529" s="894">
        <v>2449.63</v>
      </c>
      <c r="G529" s="851">
        <v>3</v>
      </c>
      <c r="H529" s="880">
        <v>7097.810000000005</v>
      </c>
      <c r="I529" s="850">
        <v>2</v>
      </c>
      <c r="J529" s="880">
        <v>7979.4</v>
      </c>
      <c r="K529" s="850">
        <f t="shared" ref="K529:K533" si="528">G529+I529</f>
      </c>
      <c r="L529" s="880">
        <f t="shared" ref="L529:L533" si="680">H529+J529</f>
      </c>
      <c r="M529" s="853">
        <f t="shared" si="391"/>
      </c>
      <c r="N529" s="854">
        <v>4</v>
      </c>
      <c r="O529" s="853">
        <f t="shared" si="329"/>
      </c>
      <c r="P529" s="853">
        <f t="shared" ref="P529:P533" si="221">D529/K529</f>
      </c>
      <c r="Q529" s="853">
        <f t="shared" si="82"/>
      </c>
      <c r="R529" s="853">
        <f t="shared" si="19"/>
      </c>
      <c r="S529" s="855">
        <f t="shared" si="1002"/>
      </c>
      <c r="T529" s="855">
        <f t="shared" si="940"/>
      </c>
      <c r="U529" s="855">
        <f t="shared" si="757"/>
      </c>
      <c r="V529" s="855">
        <f t="shared" si="422"/>
      </c>
      <c r="W529" s="856">
        <f t="shared" si="360"/>
      </c>
      <c r="X529" s="857">
        <v>0.0238</v>
      </c>
      <c r="Y529" s="858">
        <v>49</v>
      </c>
      <c r="Z529" s="853">
        <f t="shared" si="298"/>
      </c>
      <c r="AA529" s="860">
        <v>39357</v>
      </c>
      <c r="AB529" s="860">
        <v>620</v>
      </c>
      <c r="AC529" s="860">
        <v>153</v>
      </c>
      <c r="AD529" s="860">
        <v>673</v>
      </c>
      <c r="AE529" s="860">
        <v>90</v>
      </c>
      <c r="AF529" s="860">
        <v>7</v>
      </c>
      <c r="AG529" s="860">
        <v>2</v>
      </c>
      <c r="AH529" s="860">
        <v>38</v>
      </c>
      <c r="AI529" s="853">
        <f t="shared" si="113"/>
      </c>
      <c r="AJ529" s="853">
        <f t="shared" si="51"/>
      </c>
      <c r="AK529" s="861" t="s">
        <v>524</v>
      </c>
      <c r="AL529" s="861" t="s">
        <v>576</v>
      </c>
      <c r="AM529" s="862">
        <v>21</v>
      </c>
    </row>
    <row r="530">
      <c r="A530" s="845"/>
      <c r="B530" s="893" t="s">
        <v>528</v>
      </c>
      <c r="C530" s="875" t="s">
        <v>537</v>
      </c>
      <c r="D530" s="864">
        <f t="shared" si="863"/>
      </c>
      <c r="E530" s="896">
        <v>1215.48</v>
      </c>
      <c r="F530" s="894">
        <v>2999.53</v>
      </c>
      <c r="G530" s="851">
        <v>3</v>
      </c>
      <c r="H530" s="880">
        <v>7651.220000000001</v>
      </c>
      <c r="I530" s="850">
        <v>0</v>
      </c>
      <c r="J530" s="880">
        <v>0</v>
      </c>
      <c r="K530" s="850">
        <f t="shared" si="528"/>
      </c>
      <c r="L530" s="880">
        <f t="shared" si="680"/>
      </c>
      <c r="M530" s="853">
        <f t="shared" si="391"/>
      </c>
      <c r="N530" s="854">
        <v>2</v>
      </c>
      <c r="O530" s="853">
        <f t="shared" si="329"/>
      </c>
      <c r="P530" s="853">
        <f t="shared" si="221"/>
      </c>
      <c r="Q530" s="853">
        <f t="shared" si="82"/>
      </c>
      <c r="R530" s="853">
        <f t="shared" si="19"/>
      </c>
      <c r="S530" s="855">
        <f t="shared" si="1002"/>
      </c>
      <c r="T530" s="855">
        <f t="shared" si="940"/>
      </c>
      <c r="U530" s="855">
        <f t="shared" si="757"/>
      </c>
      <c r="V530" s="855">
        <f t="shared" si="422"/>
      </c>
      <c r="W530" s="856">
        <f t="shared" si="360"/>
      </c>
      <c r="X530" s="857">
        <v>0.0162</v>
      </c>
      <c r="Y530" s="858">
        <v>50</v>
      </c>
      <c r="Z530" s="853">
        <f t="shared" si="298"/>
      </c>
      <c r="AA530" s="860">
        <v>53236</v>
      </c>
      <c r="AB530" s="860">
        <v>578</v>
      </c>
      <c r="AC530" s="860">
        <v>173</v>
      </c>
      <c r="AD530" s="860">
        <v>573</v>
      </c>
      <c r="AE530" s="860">
        <v>103</v>
      </c>
      <c r="AF530" s="860">
        <v>3</v>
      </c>
      <c r="AG530" s="860">
        <v>1</v>
      </c>
      <c r="AH530" s="860">
        <v>50</v>
      </c>
      <c r="AI530" s="853">
        <f t="shared" si="113"/>
      </c>
      <c r="AJ530" s="853">
        <f t="shared" si="51"/>
      </c>
      <c r="AK530" s="861" t="s">
        <v>524</v>
      </c>
      <c r="AL530" s="861" t="s">
        <v>576</v>
      </c>
      <c r="AM530" s="862">
        <v>69</v>
      </c>
    </row>
    <row r="531">
      <c r="A531" s="845"/>
      <c r="B531" s="893" t="s">
        <v>528</v>
      </c>
      <c r="C531" s="875" t="s">
        <v>538</v>
      </c>
      <c r="D531" s="864">
        <f t="shared" si="863"/>
      </c>
      <c r="E531" s="894">
        <v>1094.39</v>
      </c>
      <c r="F531" s="894">
        <v>2980.11</v>
      </c>
      <c r="G531" s="851">
        <v>4</v>
      </c>
      <c r="H531" s="880">
        <v>9639.62999999999</v>
      </c>
      <c r="I531" s="850">
        <v>0</v>
      </c>
      <c r="J531" s="880">
        <v>0</v>
      </c>
      <c r="K531" s="850">
        <f t="shared" si="528"/>
      </c>
      <c r="L531" s="880">
        <f t="shared" si="680"/>
      </c>
      <c r="M531" s="853">
        <f t="shared" si="391"/>
      </c>
      <c r="N531" s="854">
        <v>3</v>
      </c>
      <c r="O531" s="853">
        <f t="shared" si="329"/>
      </c>
      <c r="P531" s="853">
        <f t="shared" si="221"/>
      </c>
      <c r="Q531" s="853">
        <f t="shared" si="82"/>
      </c>
      <c r="R531" s="853">
        <f t="shared" si="19"/>
      </c>
      <c r="S531" s="855">
        <f t="shared" si="1002"/>
      </c>
      <c r="T531" s="855">
        <f t="shared" si="940"/>
      </c>
      <c r="U531" s="855">
        <f t="shared" si="757"/>
      </c>
      <c r="V531" s="855">
        <f t="shared" si="422"/>
      </c>
      <c r="W531" s="856">
        <f t="shared" si="360"/>
      </c>
      <c r="X531" s="857">
        <v>0.0142</v>
      </c>
      <c r="Y531" s="858">
        <v>52</v>
      </c>
      <c r="Z531" s="853">
        <f t="shared" si="298"/>
      </c>
      <c r="AA531" s="860">
        <v>52949</v>
      </c>
      <c r="AB531" s="860">
        <v>506</v>
      </c>
      <c r="AC531" s="860">
        <v>139</v>
      </c>
      <c r="AD531" s="860">
        <v>510</v>
      </c>
      <c r="AE531" s="860">
        <v>74</v>
      </c>
      <c r="AF531" s="860">
        <v>11</v>
      </c>
      <c r="AG531" s="860">
        <v>1</v>
      </c>
      <c r="AH531" s="860">
        <v>49</v>
      </c>
      <c r="AI531" s="853">
        <f t="shared" si="113"/>
      </c>
      <c r="AJ531" s="853">
        <f t="shared" si="51"/>
      </c>
      <c r="AK531" s="861" t="s">
        <v>524</v>
      </c>
      <c r="AL531" s="861" t="s">
        <v>576</v>
      </c>
      <c r="AM531" s="862">
        <v>26</v>
      </c>
    </row>
    <row r="532">
      <c r="A532" s="845"/>
      <c r="B532" s="893" t="s">
        <v>528</v>
      </c>
      <c r="C532" s="875" t="s">
        <v>541</v>
      </c>
      <c r="D532" s="864">
        <f t="shared" si="863"/>
      </c>
      <c r="E532" s="894">
        <v>1202.82</v>
      </c>
      <c r="F532" s="894">
        <v>2604.51</v>
      </c>
      <c r="G532" s="851">
        <v>5</v>
      </c>
      <c r="H532" s="880">
        <v>12194.330000000016</v>
      </c>
      <c r="I532" s="850">
        <v>0</v>
      </c>
      <c r="J532" s="880">
        <v>0</v>
      </c>
      <c r="K532" s="850">
        <f t="shared" si="528"/>
      </c>
      <c r="L532" s="880">
        <f t="shared" si="680"/>
      </c>
      <c r="M532" s="853">
        <f t="shared" si="391"/>
      </c>
      <c r="N532" s="854">
        <v>3</v>
      </c>
      <c r="O532" s="853">
        <f t="shared" si="329"/>
      </c>
      <c r="P532" s="853">
        <f t="shared" si="221"/>
      </c>
      <c r="Q532" s="853">
        <f t="shared" si="82"/>
      </c>
      <c r="R532" s="853">
        <f t="shared" si="19"/>
      </c>
      <c r="S532" s="855">
        <f t="shared" si="1002"/>
      </c>
      <c r="T532" s="855">
        <f t="shared" si="940"/>
      </c>
      <c r="U532" s="855">
        <f t="shared" si="757"/>
      </c>
      <c r="V532" s="855">
        <f t="shared" si="422"/>
      </c>
      <c r="W532" s="856">
        <f t="shared" si="360"/>
      </c>
      <c r="X532" s="857">
        <v>0.0109</v>
      </c>
      <c r="Y532" s="858">
        <v>52</v>
      </c>
      <c r="Z532" s="853">
        <f t="shared" si="298"/>
      </c>
      <c r="AA532" s="860">
        <v>47422</v>
      </c>
      <c r="AB532" s="860">
        <v>506</v>
      </c>
      <c r="AC532" s="860">
        <v>110</v>
      </c>
      <c r="AD532" s="860">
        <v>485</v>
      </c>
      <c r="AE532" s="860">
        <v>54</v>
      </c>
      <c r="AF532" s="860">
        <v>3</v>
      </c>
      <c r="AG532" s="860">
        <v>1</v>
      </c>
      <c r="AH532" s="860">
        <v>41</v>
      </c>
      <c r="AI532" s="853">
        <f t="shared" si="113"/>
      </c>
      <c r="AJ532" s="853">
        <f t="shared" si="51"/>
      </c>
      <c r="AK532" s="861" t="s">
        <v>524</v>
      </c>
      <c r="AL532" s="861" t="s">
        <v>576</v>
      </c>
      <c r="AM532" s="862">
        <v>26</v>
      </c>
    </row>
    <row r="533">
      <c r="A533" s="845"/>
      <c r="B533" s="893" t="s">
        <v>528</v>
      </c>
      <c r="C533" s="875" t="s">
        <v>542</v>
      </c>
      <c r="D533" s="864">
        <f t="shared" si="863"/>
      </c>
      <c r="E533" s="894">
        <v>1361.55</v>
      </c>
      <c r="F533" s="894">
        <v>3420.25</v>
      </c>
      <c r="G533" s="850">
        <v>4</v>
      </c>
      <c r="H533" s="880">
        <v>10199.48999999999</v>
      </c>
      <c r="I533" s="850">
        <v>0</v>
      </c>
      <c r="J533" s="880">
        <v>0</v>
      </c>
      <c r="K533" s="850">
        <f t="shared" si="528"/>
      </c>
      <c r="L533" s="880">
        <f t="shared" si="680"/>
      </c>
      <c r="M533" s="853">
        <f t="shared" si="391"/>
      </c>
      <c r="N533" s="854">
        <v>4</v>
      </c>
      <c r="O533" s="853">
        <f t="shared" si="329"/>
      </c>
      <c r="P533" s="853">
        <f t="shared" si="221"/>
      </c>
      <c r="Q533" s="853">
        <f t="shared" si="82"/>
      </c>
      <c r="R533" s="853">
        <f t="shared" si="19"/>
      </c>
      <c r="S533" s="855">
        <f t="shared" si="1002"/>
      </c>
      <c r="T533" s="855">
        <f t="shared" si="940"/>
      </c>
      <c r="U533" s="855">
        <f t="shared" si="757"/>
      </c>
      <c r="V533" s="855">
        <f t="shared" si="422"/>
      </c>
      <c r="W533" s="856">
        <f t="shared" si="360"/>
      </c>
      <c r="X533" s="857">
        <v>0.0209</v>
      </c>
      <c r="Y533" s="858">
        <v>53</v>
      </c>
      <c r="Z533" s="853">
        <f t="shared" si="298"/>
      </c>
      <c r="AA533" s="860">
        <v>58452</v>
      </c>
      <c r="AB533" s="860">
        <v>609</v>
      </c>
      <c r="AC533" s="860">
        <v>202</v>
      </c>
      <c r="AD533" s="860">
        <v>624</v>
      </c>
      <c r="AE533" s="860">
        <v>84</v>
      </c>
      <c r="AF533" s="860">
        <v>6</v>
      </c>
      <c r="AG533" s="860">
        <v>3</v>
      </c>
      <c r="AH533" s="860">
        <v>66</v>
      </c>
      <c r="AI533" s="853">
        <v>3</v>
      </c>
      <c r="AJ533" s="853">
        <f t="shared" si="51"/>
      </c>
      <c r="AK533" s="861" t="s">
        <v>524</v>
      </c>
      <c r="AL533" s="861" t="s">
        <v>576</v>
      </c>
      <c r="AM533" s="862">
        <v>26</v>
      </c>
    </row>
    <row r="534">
      <c r="A534" s="845"/>
      <c r="B534" s="866" t="s">
        <v>527</v>
      </c>
      <c r="C534" s="866"/>
      <c r="D534" s="867">
        <f>SUM(D529:D533)</f>
      </c>
      <c r="E534" s="867">
        <f>SUM(E529:E533)</f>
      </c>
      <c r="F534" s="867">
        <f>SUM(F529:F533)</f>
      </c>
      <c r="G534" s="889">
        <f>SUM(G529:G533)</f>
      </c>
      <c r="H534" s="890">
        <f>SUM(H529:H533)</f>
      </c>
      <c r="I534" s="889">
        <f>SUM(I529:I533)</f>
      </c>
      <c r="J534" s="890">
        <f>SUM(J529:J533)</f>
      </c>
      <c r="K534" s="912">
        <f>SUM(K529:K533)</f>
      </c>
      <c r="L534" s="867">
        <f>SUM(L529:L533)</f>
      </c>
      <c r="M534" s="868">
        <f t="shared" si="391"/>
      </c>
      <c r="N534" s="889">
        <f>SUM(N529:N533)</f>
      </c>
      <c r="O534" s="868">
        <f t="shared" si="329"/>
      </c>
      <c r="P534" s="868">
        <f>D534/N534</f>
      </c>
      <c r="Q534" s="868">
        <f t="shared" si="82"/>
      </c>
      <c r="R534" s="868">
        <f t="shared" si="19"/>
      </c>
      <c r="S534" s="869">
        <f t="shared" si="1002"/>
      </c>
      <c r="T534" s="869">
        <f t="shared" si="940"/>
      </c>
      <c r="U534" s="869">
        <f t="shared" si="757"/>
      </c>
      <c r="V534" s="869">
        <f t="shared" si="422"/>
      </c>
      <c r="W534" s="870">
        <f t="shared" si="360"/>
      </c>
      <c r="X534" s="869">
        <f>AVERAGE(X529:X533)</f>
      </c>
      <c r="Y534" s="871">
        <f>AVERAGE(Y529:Y533)</f>
      </c>
      <c r="Z534" s="871">
        <f t="shared" si="298"/>
      </c>
      <c r="AA534" s="872">
        <f>SUM(AA529:AA533)</f>
      </c>
      <c r="AB534" s="872">
        <f>SUM(AB529:AB533)</f>
      </c>
      <c r="AC534" s="872">
        <f>SUM(AC529:AC533)</f>
      </c>
      <c r="AD534" s="872">
        <f>SUM(AD529:AD533)</f>
      </c>
      <c r="AE534" s="872">
        <f>SUM(AE529:AE533)</f>
      </c>
      <c r="AF534" s="872">
        <f>SUM(AF529:AF533)</f>
      </c>
      <c r="AG534" s="872">
        <f>SUM(AG529:AG533)</f>
      </c>
      <c r="AH534" s="872">
        <f>SUM(AH529:AH533)</f>
      </c>
      <c r="AI534" s="868">
        <f t="shared" ref="AI534:AI545" si="114">D534/AD534</f>
      </c>
      <c r="AJ534" s="873">
        <f t="shared" si="51"/>
      </c>
      <c r="AK534" s="874"/>
      <c r="AL534" s="874"/>
      <c r="AM534" s="872">
        <f>SUM(AM529:AM533)</f>
      </c>
    </row>
    <row r="535">
      <c r="A535" s="845"/>
      <c r="B535" s="893" t="s">
        <v>550</v>
      </c>
      <c r="C535" s="875" t="s">
        <v>544</v>
      </c>
      <c r="D535" s="864">
        <f t="shared" ref="D535:D539" si="864">E535+F535</f>
      </c>
      <c r="E535" s="894">
        <v>669.3499999999999</v>
      </c>
      <c r="F535" s="894">
        <v>905.12</v>
      </c>
      <c r="G535" s="850">
        <v>1</v>
      </c>
      <c r="H535" s="880">
        <v>1994.8500000000058</v>
      </c>
      <c r="I535" s="850">
        <v>0</v>
      </c>
      <c r="J535" s="880">
        <v>0</v>
      </c>
      <c r="K535" s="850">
        <f t="shared" ref="K535:K539" si="529">G535+I535</f>
      </c>
      <c r="L535" s="880">
        <f t="shared" ref="L535:L539" si="681">H535+J535</f>
      </c>
      <c r="M535" s="853">
        <f t="shared" si="391"/>
      </c>
      <c r="N535" s="854">
        <v>1</v>
      </c>
      <c r="O535" s="853">
        <f t="shared" si="329"/>
      </c>
      <c r="P535" s="853">
        <f t="shared" ref="P535:P539" si="222">D535/K535</f>
      </c>
      <c r="Q535" s="853">
        <f t="shared" si="82"/>
      </c>
      <c r="R535" s="853">
        <f t="shared" si="19"/>
      </c>
      <c r="S535" s="855">
        <f t="shared" si="1002"/>
      </c>
      <c r="T535" s="855">
        <f t="shared" si="940"/>
      </c>
      <c r="U535" s="855">
        <f t="shared" si="757"/>
      </c>
      <c r="V535" s="855">
        <f t="shared" si="422"/>
      </c>
      <c r="W535" s="856">
        <f t="shared" si="360"/>
      </c>
      <c r="X535" s="857">
        <v>0.0107</v>
      </c>
      <c r="Y535" s="858">
        <v>53</v>
      </c>
      <c r="Z535" s="853">
        <f t="shared" si="298"/>
      </c>
      <c r="AA535" s="860">
        <v>17724</v>
      </c>
      <c r="AB535" s="860">
        <v>199</v>
      </c>
      <c r="AC535" s="860">
        <v>59</v>
      </c>
      <c r="AD535" s="860">
        <v>213</v>
      </c>
      <c r="AE535" s="860">
        <v>36</v>
      </c>
      <c r="AF535" s="860">
        <v>4</v>
      </c>
      <c r="AG535" s="860">
        <v>0</v>
      </c>
      <c r="AH535" s="860">
        <v>7</v>
      </c>
      <c r="AI535" s="853">
        <f t="shared" si="114"/>
      </c>
      <c r="AJ535" s="853">
        <f t="shared" si="51"/>
      </c>
      <c r="AK535" s="861" t="s">
        <v>545</v>
      </c>
      <c r="AL535" s="861" t="s">
        <v>525</v>
      </c>
      <c r="AM535" s="862">
        <v>14</v>
      </c>
    </row>
    <row r="536">
      <c r="A536" s="845"/>
      <c r="B536" s="893" t="s">
        <v>550</v>
      </c>
      <c r="C536" s="875" t="s">
        <v>546</v>
      </c>
      <c r="D536" s="864">
        <f t="shared" si="864"/>
      </c>
      <c r="E536" s="849">
        <v>836.65</v>
      </c>
      <c r="F536" s="849">
        <v>2056.9</v>
      </c>
      <c r="G536" s="850">
        <v>5</v>
      </c>
      <c r="H536" s="880">
        <v>11640.920000000013</v>
      </c>
      <c r="I536" s="850">
        <v>0</v>
      </c>
      <c r="J536" s="880">
        <v>0</v>
      </c>
      <c r="K536" s="850">
        <f t="shared" si="529"/>
      </c>
      <c r="L536" s="880">
        <f t="shared" si="681"/>
      </c>
      <c r="M536" s="853">
        <f t="shared" si="391"/>
      </c>
      <c r="N536" s="854">
        <v>5</v>
      </c>
      <c r="O536" s="853">
        <f t="shared" si="329"/>
      </c>
      <c r="P536" s="853">
        <f t="shared" si="222"/>
      </c>
      <c r="Q536" s="853">
        <f t="shared" si="82"/>
      </c>
      <c r="R536" s="853">
        <f t="shared" si="19"/>
      </c>
      <c r="S536" s="855">
        <f t="shared" si="1002"/>
      </c>
      <c r="T536" s="855">
        <f t="shared" si="940"/>
      </c>
      <c r="U536" s="855">
        <f t="shared" si="757"/>
      </c>
      <c r="V536" s="855">
        <f t="shared" si="422"/>
      </c>
      <c r="W536" s="856">
        <f t="shared" si="360"/>
      </c>
      <c r="X536" s="857">
        <v>0.0125</v>
      </c>
      <c r="Y536" s="858">
        <v>54</v>
      </c>
      <c r="Z536" s="853">
        <f t="shared" si="298"/>
      </c>
      <c r="AA536" s="860">
        <v>32500</v>
      </c>
      <c r="AB536" s="860">
        <v>312</v>
      </c>
      <c r="AC536" s="860">
        <v>94</v>
      </c>
      <c r="AD536" s="860">
        <v>322</v>
      </c>
      <c r="AE536" s="860">
        <v>47</v>
      </c>
      <c r="AF536" s="860">
        <v>7</v>
      </c>
      <c r="AG536" s="860">
        <v>1</v>
      </c>
      <c r="AH536" s="860">
        <v>23</v>
      </c>
      <c r="AI536" s="853">
        <f t="shared" si="114"/>
      </c>
      <c r="AJ536" s="853">
        <f t="shared" si="51"/>
      </c>
      <c r="AK536" s="861" t="s">
        <v>545</v>
      </c>
      <c r="AL536" s="861" t="s">
        <v>525</v>
      </c>
      <c r="AM536" s="862">
        <v>19</v>
      </c>
    </row>
    <row r="537">
      <c r="A537" s="845"/>
      <c r="B537" s="893" t="s">
        <v>550</v>
      </c>
      <c r="C537" s="875" t="s">
        <v>547</v>
      </c>
      <c r="D537" s="864">
        <f t="shared" si="864"/>
      </c>
      <c r="E537" s="865">
        <v>933.72</v>
      </c>
      <c r="F537" s="849">
        <v>1502.51</v>
      </c>
      <c r="G537" s="850">
        <v>4</v>
      </c>
      <c r="H537" s="880">
        <v>7791.439999999973</v>
      </c>
      <c r="I537" s="850">
        <v>0</v>
      </c>
      <c r="J537" s="880">
        <v>0</v>
      </c>
      <c r="K537" s="850">
        <f t="shared" si="529"/>
      </c>
      <c r="L537" s="880">
        <f t="shared" si="681"/>
      </c>
      <c r="M537" s="853">
        <f t="shared" si="391"/>
      </c>
      <c r="N537" s="854">
        <v>4</v>
      </c>
      <c r="O537" s="853">
        <f t="shared" si="329"/>
      </c>
      <c r="P537" s="853">
        <f t="shared" si="222"/>
      </c>
      <c r="Q537" s="853">
        <f t="shared" si="82"/>
      </c>
      <c r="R537" s="853">
        <f t="shared" si="19"/>
      </c>
      <c r="S537" s="855">
        <f t="shared" si="1002"/>
      </c>
      <c r="T537" s="855">
        <f t="shared" si="940"/>
      </c>
      <c r="U537" s="855">
        <f t="shared" si="757"/>
      </c>
      <c r="V537" s="855">
        <f t="shared" si="422"/>
      </c>
      <c r="W537" s="856">
        <f t="shared" si="360"/>
      </c>
      <c r="X537" s="857">
        <v>0.0113</v>
      </c>
      <c r="Y537" s="858">
        <v>54</v>
      </c>
      <c r="Z537" s="853">
        <f t="shared" si="298"/>
      </c>
      <c r="AA537" s="860">
        <v>19897</v>
      </c>
      <c r="AB537" s="860">
        <v>204</v>
      </c>
      <c r="AC537" s="860">
        <v>56</v>
      </c>
      <c r="AD537" s="860">
        <v>190</v>
      </c>
      <c r="AE537" s="860">
        <v>52</v>
      </c>
      <c r="AF537" s="860">
        <v>4</v>
      </c>
      <c r="AG537" s="860">
        <v>2</v>
      </c>
      <c r="AH537" s="860">
        <v>19</v>
      </c>
      <c r="AI537" s="853">
        <f t="shared" si="114"/>
      </c>
      <c r="AJ537" s="853">
        <f t="shared" si="51"/>
      </c>
      <c r="AK537" s="861" t="s">
        <v>545</v>
      </c>
      <c r="AL537" s="861" t="s">
        <v>525</v>
      </c>
      <c r="AM537" s="862">
        <v>15</v>
      </c>
    </row>
    <row r="538">
      <c r="A538" s="845"/>
      <c r="B538" s="893" t="s">
        <v>550</v>
      </c>
      <c r="C538" s="875" t="s">
        <v>548</v>
      </c>
      <c r="D538" s="864">
        <f t="shared" si="864"/>
      </c>
      <c r="E538" s="849">
        <v>1157.23</v>
      </c>
      <c r="F538" s="849">
        <v>2173.96</v>
      </c>
      <c r="G538" s="850">
        <v>4</v>
      </c>
      <c r="H538" s="880">
        <v>9646.070000000007</v>
      </c>
      <c r="I538" s="850">
        <v>0</v>
      </c>
      <c r="J538" s="880">
        <v>0</v>
      </c>
      <c r="K538" s="850">
        <f t="shared" si="529"/>
      </c>
      <c r="L538" s="880">
        <f t="shared" si="681"/>
      </c>
      <c r="M538" s="853">
        <f t="shared" si="391"/>
      </c>
      <c r="N538" s="854">
        <v>4</v>
      </c>
      <c r="O538" s="853">
        <f t="shared" si="329"/>
      </c>
      <c r="P538" s="853">
        <f t="shared" si="222"/>
      </c>
      <c r="Q538" s="853">
        <f t="shared" si="82"/>
      </c>
      <c r="R538" s="853">
        <f t="shared" si="19"/>
      </c>
      <c r="S538" s="855">
        <f t="shared" si="1002"/>
      </c>
      <c r="T538" s="855">
        <f t="shared" si="940"/>
      </c>
      <c r="U538" s="855">
        <f t="shared" si="757"/>
      </c>
      <c r="V538" s="855">
        <f t="shared" si="422"/>
      </c>
      <c r="W538" s="856">
        <f t="shared" si="360"/>
      </c>
      <c r="X538" s="857">
        <v>0.0165</v>
      </c>
      <c r="Y538" s="858">
        <v>55</v>
      </c>
      <c r="Z538" s="853">
        <f t="shared" si="298"/>
      </c>
      <c r="AA538" s="860">
        <v>33746</v>
      </c>
      <c r="AB538" s="860">
        <v>386</v>
      </c>
      <c r="AC538" s="860">
        <v>117</v>
      </c>
      <c r="AD538" s="860">
        <v>401</v>
      </c>
      <c r="AE538" s="860">
        <v>72</v>
      </c>
      <c r="AF538" s="860">
        <v>2</v>
      </c>
      <c r="AG538" s="860">
        <v>1</v>
      </c>
      <c r="AH538" s="860">
        <v>27</v>
      </c>
      <c r="AI538" s="853">
        <f t="shared" si="114"/>
      </c>
      <c r="AJ538" s="853">
        <f t="shared" si="51"/>
      </c>
      <c r="AK538" s="861" t="s">
        <v>545</v>
      </c>
      <c r="AL538" s="861" t="s">
        <v>525</v>
      </c>
      <c r="AM538" s="862">
        <v>24</v>
      </c>
    </row>
    <row r="539">
      <c r="A539" s="845"/>
      <c r="B539" s="893" t="s">
        <v>550</v>
      </c>
      <c r="C539" s="875" t="s">
        <v>549</v>
      </c>
      <c r="D539" s="864">
        <f t="shared" si="864"/>
      </c>
      <c r="E539" s="849">
        <v>1267.3300000000002</v>
      </c>
      <c r="F539" s="849">
        <v>2484.8</v>
      </c>
      <c r="G539" s="850">
        <v>8</v>
      </c>
      <c r="H539" s="880">
        <v>20938.160000000003</v>
      </c>
      <c r="I539" s="850">
        <v>0</v>
      </c>
      <c r="J539" s="880">
        <v>0</v>
      </c>
      <c r="K539" s="850">
        <f t="shared" si="529"/>
      </c>
      <c r="L539" s="880">
        <f t="shared" si="681"/>
      </c>
      <c r="M539" s="853">
        <f t="shared" si="391"/>
      </c>
      <c r="N539" s="854">
        <v>4</v>
      </c>
      <c r="O539" s="853">
        <f t="shared" si="329"/>
      </c>
      <c r="P539" s="853">
        <f t="shared" si="222"/>
      </c>
      <c r="Q539" s="853">
        <f t="shared" si="82"/>
      </c>
      <c r="R539" s="853">
        <f t="shared" si="19"/>
      </c>
      <c r="S539" s="855">
        <f t="shared" si="1002"/>
      </c>
      <c r="T539" s="855">
        <f t="shared" si="940"/>
      </c>
      <c r="U539" s="855">
        <f t="shared" si="757"/>
      </c>
      <c r="V539" s="855">
        <f t="shared" si="422"/>
      </c>
      <c r="W539" s="856">
        <f t="shared" si="360"/>
      </c>
      <c r="X539" s="857">
        <v>0.0143</v>
      </c>
      <c r="Y539" s="858">
        <v>56</v>
      </c>
      <c r="Z539" s="853">
        <f t="shared" si="298"/>
      </c>
      <c r="AA539" s="860">
        <v>33561</v>
      </c>
      <c r="AB539" s="860">
        <v>384</v>
      </c>
      <c r="AC539" s="860">
        <v>112</v>
      </c>
      <c r="AD539" s="860">
        <v>387</v>
      </c>
      <c r="AE539" s="860">
        <v>96</v>
      </c>
      <c r="AF539" s="860">
        <v>5</v>
      </c>
      <c r="AG539" s="860">
        <v>1</v>
      </c>
      <c r="AH539" s="860">
        <v>30</v>
      </c>
      <c r="AI539" s="853">
        <f t="shared" si="114"/>
      </c>
      <c r="AJ539" s="853">
        <f t="shared" si="51"/>
      </c>
      <c r="AK539" s="861" t="s">
        <v>545</v>
      </c>
      <c r="AL539" s="861" t="s">
        <v>525</v>
      </c>
      <c r="AM539" s="862">
        <v>29</v>
      </c>
    </row>
    <row r="540">
      <c r="A540" s="845"/>
      <c r="B540" s="866" t="s">
        <v>527</v>
      </c>
      <c r="C540" s="866"/>
      <c r="D540" s="867">
        <f>SUM(D535:D539)</f>
      </c>
      <c r="E540" s="867">
        <f>SUM(E535:E539)</f>
      </c>
      <c r="F540" s="867">
        <f>SUM(F535:F539)</f>
      </c>
      <c r="G540" s="889">
        <f>SUM(G535:G539)</f>
      </c>
      <c r="H540" s="890">
        <f>SUM(H535:H539)</f>
      </c>
      <c r="I540" s="889">
        <f>SUM(I535:I539)</f>
      </c>
      <c r="J540" s="890">
        <f>SUM(J535:J539)</f>
      </c>
      <c r="K540" s="912">
        <f>SUM(K535:K539)</f>
      </c>
      <c r="L540" s="867">
        <f>SUM(L535:L539)</f>
      </c>
      <c r="M540" s="868">
        <f t="shared" si="391"/>
      </c>
      <c r="N540" s="889">
        <f>SUM(N535:N539)</f>
      </c>
      <c r="O540" s="868">
        <f t="shared" si="329"/>
      </c>
      <c r="P540" s="868">
        <f>D540/N540</f>
      </c>
      <c r="Q540" s="868">
        <f t="shared" si="82"/>
      </c>
      <c r="R540" s="868">
        <f t="shared" si="19"/>
      </c>
      <c r="S540" s="869">
        <f t="shared" si="1002"/>
      </c>
      <c r="T540" s="869">
        <f t="shared" si="940"/>
      </c>
      <c r="U540" s="869">
        <f t="shared" si="757"/>
      </c>
      <c r="V540" s="869">
        <f t="shared" si="422"/>
      </c>
      <c r="W540" s="870">
        <f t="shared" si="360"/>
      </c>
      <c r="X540" s="869">
        <f>AVERAGE(X535:X539)</f>
      </c>
      <c r="Y540" s="871">
        <f>AVERAGE(Y535:Y539)</f>
      </c>
      <c r="Z540" s="871">
        <f t="shared" si="298"/>
      </c>
      <c r="AA540" s="872">
        <f>SUM(AA535:AA539)</f>
      </c>
      <c r="AB540" s="872">
        <f>SUM(AB535:AB539)</f>
      </c>
      <c r="AC540" s="872">
        <f>SUM(AC535:AC539)</f>
      </c>
      <c r="AD540" s="872">
        <f>SUM(AD535:AD539)</f>
      </c>
      <c r="AE540" s="872">
        <f>SUM(AE535:AE539)</f>
      </c>
      <c r="AF540" s="872">
        <f>SUM(AF535:AF539)</f>
      </c>
      <c r="AG540" s="872">
        <f>SUM(AG535:AG539)</f>
      </c>
      <c r="AH540" s="872">
        <f>SUM(AH535:AH539)</f>
      </c>
      <c r="AI540" s="868">
        <f t="shared" si="114"/>
      </c>
      <c r="AJ540" s="873">
        <f t="shared" si="51"/>
      </c>
      <c r="AK540" s="874"/>
      <c r="AL540" s="874"/>
      <c r="AM540" s="872">
        <f>SUM(AM535:AM539)</f>
      </c>
    </row>
    <row r="541">
      <c r="A541" s="845"/>
      <c r="B541" s="893" t="s">
        <v>543</v>
      </c>
      <c r="C541" s="875" t="s">
        <v>551</v>
      </c>
      <c r="D541" s="864">
        <f t="shared" ref="D541:D543" si="865">E541+F541</f>
      </c>
      <c r="E541" s="849">
        <v>1338.78</v>
      </c>
      <c r="F541" s="849">
        <v>1819.59</v>
      </c>
      <c r="G541" s="850">
        <v>3</v>
      </c>
      <c r="H541" s="880">
        <v>8204.630000000005</v>
      </c>
      <c r="I541" s="850">
        <v>0</v>
      </c>
      <c r="J541" s="880">
        <v>0</v>
      </c>
      <c r="K541" s="850">
        <f t="shared" ref="K541:K543" si="530">G541+I541</f>
      </c>
      <c r="L541" s="880">
        <f t="shared" ref="L541:L543" si="682">H541+J541</f>
      </c>
      <c r="M541" s="853">
        <f t="shared" si="391"/>
      </c>
      <c r="N541" s="854">
        <v>3</v>
      </c>
      <c r="O541" s="853">
        <f t="shared" si="329"/>
      </c>
      <c r="P541" s="853">
        <f t="shared" ref="P541:P543" si="223">D541/K541</f>
      </c>
      <c r="Q541" s="853">
        <f t="shared" si="82"/>
      </c>
      <c r="R541" s="853">
        <f t="shared" si="19"/>
      </c>
      <c r="S541" s="855">
        <f t="shared" si="1002"/>
      </c>
      <c r="T541" s="855">
        <f t="shared" si="940"/>
      </c>
      <c r="U541" s="855">
        <f t="shared" si="757"/>
      </c>
      <c r="V541" s="855">
        <f t="shared" si="422"/>
      </c>
      <c r="W541" s="856">
        <f t="shared" si="360"/>
      </c>
      <c r="X541" s="857">
        <v>0.0137</v>
      </c>
      <c r="Y541" s="858">
        <v>56</v>
      </c>
      <c r="Z541" s="853">
        <f t="shared" si="298"/>
      </c>
      <c r="AA541" s="860">
        <v>47800</v>
      </c>
      <c r="AB541" s="860">
        <v>697</v>
      </c>
      <c r="AC541" s="860">
        <v>162</v>
      </c>
      <c r="AD541" s="860">
        <v>728</v>
      </c>
      <c r="AE541" s="860">
        <v>99</v>
      </c>
      <c r="AF541" s="860">
        <v>12</v>
      </c>
      <c r="AG541" s="860">
        <v>4</v>
      </c>
      <c r="AH541" s="860">
        <v>31</v>
      </c>
      <c r="AI541" s="853">
        <f t="shared" si="114"/>
      </c>
      <c r="AJ541" s="853">
        <f t="shared" si="51"/>
      </c>
      <c r="AK541" s="861" t="s">
        <v>545</v>
      </c>
      <c r="AL541" s="861" t="s">
        <v>525</v>
      </c>
      <c r="AM541" s="862">
        <v>26</v>
      </c>
    </row>
    <row r="542">
      <c r="A542" s="845"/>
      <c r="B542" s="893" t="s">
        <v>543</v>
      </c>
      <c r="C542" s="875" t="s">
        <v>552</v>
      </c>
      <c r="D542" s="864">
        <f t="shared" si="865"/>
      </c>
      <c r="E542" s="849">
        <v>1221.57</v>
      </c>
      <c r="F542" s="849">
        <v>2537.73</v>
      </c>
      <c r="G542" s="850">
        <v>6</v>
      </c>
      <c r="H542" s="880">
        <v>12837.609999999986</v>
      </c>
      <c r="I542" s="850">
        <v>0</v>
      </c>
      <c r="J542" s="880">
        <v>0</v>
      </c>
      <c r="K542" s="850">
        <f t="shared" si="530"/>
      </c>
      <c r="L542" s="880">
        <f t="shared" si="682"/>
      </c>
      <c r="M542" s="853">
        <f t="shared" si="391"/>
      </c>
      <c r="N542" s="854">
        <v>5</v>
      </c>
      <c r="O542" s="853">
        <f t="shared" si="329"/>
      </c>
      <c r="P542" s="853">
        <f t="shared" si="223"/>
      </c>
      <c r="Q542" s="853">
        <f t="shared" si="82"/>
      </c>
      <c r="R542" s="853">
        <f t="shared" si="19"/>
      </c>
      <c r="S542" s="855">
        <f t="shared" si="1002"/>
      </c>
      <c r="T542" s="855">
        <f t="shared" si="940"/>
      </c>
      <c r="U542" s="855">
        <f t="shared" si="757"/>
      </c>
      <c r="V542" s="855">
        <f t="shared" si="422"/>
      </c>
      <c r="W542" s="856">
        <f t="shared" si="360"/>
      </c>
      <c r="X542" s="857">
        <v>0.0081</v>
      </c>
      <c r="Y542" s="858">
        <v>57</v>
      </c>
      <c r="Z542" s="853">
        <f t="shared" si="298"/>
      </c>
      <c r="AA542" s="860">
        <v>68070</v>
      </c>
      <c r="AB542" s="860">
        <v>598</v>
      </c>
      <c r="AC542" s="860">
        <v>147</v>
      </c>
      <c r="AD542" s="860">
        <v>572</v>
      </c>
      <c r="AE542" s="860">
        <v>54</v>
      </c>
      <c r="AF542" s="860">
        <v>9</v>
      </c>
      <c r="AG542" s="860">
        <v>0</v>
      </c>
      <c r="AH542" s="860">
        <v>39</v>
      </c>
      <c r="AI542" s="853">
        <f t="shared" si="114"/>
      </c>
      <c r="AJ542" s="853">
        <f t="shared" si="51"/>
      </c>
      <c r="AK542" s="861" t="s">
        <v>545</v>
      </c>
      <c r="AL542" s="861" t="s">
        <v>525</v>
      </c>
      <c r="AM542" s="862">
        <v>23</v>
      </c>
    </row>
    <row r="543">
      <c r="A543" s="845"/>
      <c r="B543" s="893" t="s">
        <v>543</v>
      </c>
      <c r="C543" s="875" t="s">
        <v>553</v>
      </c>
      <c r="D543" s="864">
        <f t="shared" si="865"/>
      </c>
      <c r="E543" s="849">
        <v>1601.79</v>
      </c>
      <c r="F543" s="849">
        <v>1933.16</v>
      </c>
      <c r="G543" s="850">
        <v>7</v>
      </c>
      <c r="H543" s="880">
        <v>19678.25</v>
      </c>
      <c r="I543" s="850">
        <v>0</v>
      </c>
      <c r="J543" s="880">
        <v>0</v>
      </c>
      <c r="K543" s="850">
        <f t="shared" si="530"/>
      </c>
      <c r="L543" s="880">
        <f t="shared" si="682"/>
      </c>
      <c r="M543" s="853">
        <f t="shared" si="391"/>
      </c>
      <c r="N543" s="854">
        <v>6</v>
      </c>
      <c r="O543" s="853">
        <f t="shared" si="329"/>
      </c>
      <c r="P543" s="853">
        <f t="shared" si="223"/>
      </c>
      <c r="Q543" s="853">
        <f t="shared" si="82"/>
      </c>
      <c r="R543" s="853">
        <f t="shared" si="19"/>
      </c>
      <c r="S543" s="855">
        <f t="shared" si="1002"/>
      </c>
      <c r="T543" s="855">
        <f t="shared" si="940"/>
      </c>
      <c r="U543" s="855">
        <f t="shared" si="757"/>
      </c>
      <c r="V543" s="855">
        <f t="shared" si="422"/>
      </c>
      <c r="W543" s="856">
        <f t="shared" si="360"/>
      </c>
      <c r="X543" s="857">
        <v>0.0074</v>
      </c>
      <c r="Y543" s="858">
        <v>57</v>
      </c>
      <c r="Z543" s="853">
        <f t="shared" si="298"/>
      </c>
      <c r="AA543" s="860">
        <v>49745</v>
      </c>
      <c r="AB543" s="860">
        <v>564</v>
      </c>
      <c r="AC543" s="860">
        <v>133</v>
      </c>
      <c r="AD543" s="860">
        <v>565</v>
      </c>
      <c r="AE543" s="860">
        <v>89</v>
      </c>
      <c r="AF543" s="860">
        <v>4</v>
      </c>
      <c r="AG543" s="860">
        <v>1</v>
      </c>
      <c r="AH543" s="860">
        <v>30</v>
      </c>
      <c r="AI543" s="853">
        <f t="shared" si="114"/>
      </c>
      <c r="AJ543" s="853">
        <f t="shared" si="51"/>
      </c>
      <c r="AK543" s="861" t="s">
        <v>545</v>
      </c>
      <c r="AL543" s="861" t="s">
        <v>525</v>
      </c>
      <c r="AM543" s="862">
        <v>23</v>
      </c>
    </row>
    <row r="544">
      <c r="A544" s="845"/>
      <c r="B544" s="866" t="s">
        <v>527</v>
      </c>
      <c r="C544" s="866"/>
      <c r="D544" s="867">
        <f>SUM(D541:D543)</f>
      </c>
      <c r="E544" s="897">
        <f>SUM(E541:E543)</f>
      </c>
      <c r="F544" s="897">
        <f>SUM(F541:F543)</f>
      </c>
      <c r="G544" s="889">
        <f>SUM(G541:G543)</f>
      </c>
      <c r="H544" s="890">
        <f>SUM(H541:H543)</f>
      </c>
      <c r="I544" s="889">
        <f>SUM(I541:I543)</f>
      </c>
      <c r="J544" s="890">
        <f>SUM(J541:J543)</f>
      </c>
      <c r="K544" s="891">
        <f>SUM(K541:K543)</f>
      </c>
      <c r="L544" s="897">
        <f>SUM(L541:L543)</f>
      </c>
      <c r="M544" s="868">
        <f t="shared" si="391"/>
      </c>
      <c r="N544" s="889">
        <f>SUM(N541:N543)</f>
      </c>
      <c r="O544" s="868">
        <f t="shared" si="329"/>
      </c>
      <c r="P544" s="868">
        <f t="shared" ref="P544:P545" si="971">D544/N544</f>
      </c>
      <c r="Q544" s="868">
        <f t="shared" si="82"/>
      </c>
      <c r="R544" s="868">
        <f t="shared" si="19"/>
      </c>
      <c r="S544" s="869">
        <f t="shared" si="1002"/>
      </c>
      <c r="T544" s="869">
        <f t="shared" si="940"/>
      </c>
      <c r="U544" s="869">
        <f t="shared" si="757"/>
      </c>
      <c r="V544" s="869">
        <f t="shared" si="422"/>
      </c>
      <c r="W544" s="870">
        <f t="shared" si="360"/>
      </c>
      <c r="X544" s="869">
        <f>AVERAGE(X541:X543)</f>
      </c>
      <c r="Y544" s="871">
        <f>AVERAGE(Y541:Y543)</f>
      </c>
      <c r="Z544" s="871">
        <f t="shared" si="298"/>
      </c>
      <c r="AA544" s="872">
        <f>SUM(AA541:AA543)</f>
      </c>
      <c r="AB544" s="872">
        <f>SUM(AB541:AB543)</f>
      </c>
      <c r="AC544" s="872">
        <f>SUM(AC541:AC543)</f>
      </c>
      <c r="AD544" s="872">
        <f>SUM(AD541:AD543)</f>
      </c>
      <c r="AE544" s="872">
        <f>SUM(AE541:AE543)</f>
      </c>
      <c r="AF544" s="872">
        <f>SUM(AF541:AF543)</f>
      </c>
      <c r="AG544" s="872">
        <f>SUM(AG541:AG543)</f>
      </c>
      <c r="AH544" s="872">
        <f>SUM(AH541:AH543)</f>
      </c>
      <c r="AI544" s="868">
        <f t="shared" si="114"/>
      </c>
      <c r="AJ544" s="873">
        <f t="shared" si="51"/>
      </c>
      <c r="AK544" s="874"/>
      <c r="AL544" s="874"/>
      <c r="AM544" s="872">
        <f>SUM(AM541:AM543)</f>
      </c>
    </row>
    <row r="545">
      <c r="A545" s="845"/>
      <c r="B545" s="898" t="s">
        <v>539</v>
      </c>
      <c r="C545" s="898"/>
      <c r="D545" s="899">
        <f>D528+D522+D540+D534+D544</f>
      </c>
      <c r="E545" s="923">
        <f>E528+E522+E540+E534+E544</f>
      </c>
      <c r="F545" s="923">
        <f>F528+F522+F540+F534+F544</f>
      </c>
      <c r="G545" s="903">
        <f>G544+G540+G534+G528+G522</f>
      </c>
      <c r="H545" s="900">
        <f>H544+H540+H534+H528+H522</f>
      </c>
      <c r="I545" s="903">
        <f>I544+I540+I534+I528+I522</f>
      </c>
      <c r="J545" s="900">
        <f>J544+J540+J534+J528+J522</f>
      </c>
      <c r="K545" s="903">
        <f>K528+K522+K540+K534+K544</f>
      </c>
      <c r="L545" s="923">
        <f>L528+L522+L540+L534+L544</f>
      </c>
      <c r="M545" s="900">
        <f t="shared" si="391"/>
      </c>
      <c r="N545" s="903">
        <f>N544+N540+N534+N528+N522</f>
      </c>
      <c r="O545" s="900">
        <f t="shared" si="329"/>
      </c>
      <c r="P545" s="900">
        <f t="shared" si="971"/>
      </c>
      <c r="Q545" s="900">
        <f t="shared" si="82"/>
      </c>
      <c r="R545" s="900">
        <f t="shared" si="19"/>
      </c>
      <c r="S545" s="902">
        <f t="shared" si="1002"/>
      </c>
      <c r="T545" s="902">
        <f t="shared" si="940"/>
      </c>
      <c r="U545" s="902">
        <f t="shared" si="757"/>
      </c>
      <c r="V545" s="902">
        <f t="shared" si="422"/>
      </c>
      <c r="W545" s="903">
        <f t="shared" si="360"/>
      </c>
      <c r="X545" s="900">
        <f>(X528+X522+X540+X534+X544)/5</f>
      </c>
      <c r="Y545" s="900">
        <f>(Y528+Y522+Y540+Y534+Y544)/5</f>
      </c>
      <c r="Z545" s="900">
        <f>(Z528+Z522+Z540+Z534+Z544)/5</f>
      </c>
      <c r="AA545" s="923">
        <f>AA528+AA522+AA540+AA534+AA544</f>
      </c>
      <c r="AB545" s="923">
        <f>AB528+AB522+AB540+AB534+AB544</f>
      </c>
      <c r="AC545" s="923">
        <f>AC528+AC522+AC540+AC534+AC544</f>
      </c>
      <c r="AD545" s="923">
        <f>AD528+AD522+AD540+AD534+AD544</f>
      </c>
      <c r="AE545" s="923">
        <f>AE528+AE522+AE540+AE534+AE544</f>
      </c>
      <c r="AF545" s="923">
        <f>AF528+AF522+AF540+AF534+AF544</f>
      </c>
      <c r="AG545" s="923">
        <f>AG528+AG522+AG540+AG534+AG544</f>
      </c>
      <c r="AH545" s="923">
        <f>AH528+AH522+AH540+AH534+AH544</f>
      </c>
      <c r="AI545" s="900">
        <f t="shared" si="114"/>
      </c>
      <c r="AJ545" s="904">
        <f t="shared" si="51"/>
      </c>
      <c r="AK545" s="898"/>
      <c r="AL545" s="898"/>
      <c r="AM545" s="923">
        <f>AM528+AM522+AM540+AM534+AM544</f>
      </c>
    </row>
    <row r="546">
      <c r="A546" s="832" t="s">
        <v>554</v>
      </c>
      <c r="B546" s="832" t="s">
        <v>480</v>
      </c>
      <c r="C546" s="832"/>
      <c r="D546" s="833" t="s">
        <v>481</v>
      </c>
      <c r="E546" s="833"/>
      <c r="F546" s="833"/>
      <c r="G546" s="833"/>
      <c r="H546" s="833"/>
      <c r="I546" s="833"/>
      <c r="J546" s="833"/>
      <c r="K546" s="833"/>
      <c r="L546" s="833"/>
      <c r="M546" s="833"/>
      <c r="N546" s="833"/>
      <c r="O546" s="833"/>
      <c r="P546" s="833"/>
      <c r="Q546" s="833"/>
      <c r="R546" s="834" t="s">
        <v>482</v>
      </c>
      <c r="S546" s="834"/>
      <c r="T546" s="834"/>
      <c r="U546" s="834"/>
      <c r="V546" s="834"/>
      <c r="W546" s="834"/>
      <c r="X546" s="834"/>
      <c r="Y546" s="834"/>
      <c r="Z546" s="834"/>
      <c r="AA546" s="834"/>
      <c r="AB546" s="834"/>
      <c r="AC546" s="834"/>
      <c r="AD546" s="834"/>
      <c r="AE546" s="834"/>
      <c r="AF546" s="834"/>
      <c r="AG546" s="834"/>
      <c r="AH546" s="834"/>
      <c r="AI546" s="834"/>
      <c r="AJ546" s="834"/>
      <c r="AK546" s="834"/>
      <c r="AL546" s="834"/>
      <c r="AM546" s="835"/>
    </row>
    <row r="547">
      <c r="A547" s="832"/>
      <c r="B547" s="832" t="s">
        <v>483</v>
      </c>
      <c r="C547" s="832" t="s">
        <v>484</v>
      </c>
      <c r="D547" s="836" t="s">
        <v>485</v>
      </c>
      <c r="E547" s="837" t="s">
        <v>486</v>
      </c>
      <c r="F547" s="837" t="s">
        <v>487</v>
      </c>
      <c r="G547" s="944" t="s">
        <v>488</v>
      </c>
      <c r="H547" s="944" t="s">
        <v>489</v>
      </c>
      <c r="I547" s="944" t="s">
        <v>490</v>
      </c>
      <c r="J547" s="944" t="s">
        <v>491</v>
      </c>
      <c r="K547" s="944" t="s">
        <v>492</v>
      </c>
      <c r="L547" s="945" t="s">
        <v>493</v>
      </c>
      <c r="M547" s="841" t="s">
        <v>494</v>
      </c>
      <c r="N547" s="944" t="s">
        <v>495</v>
      </c>
      <c r="O547" s="841" t="s">
        <v>496</v>
      </c>
      <c r="P547" s="841" t="s">
        <v>497</v>
      </c>
      <c r="Q547" s="841" t="s">
        <v>498</v>
      </c>
      <c r="R547" s="834" t="s">
        <v>499</v>
      </c>
      <c r="S547" s="842" t="s">
        <v>500</v>
      </c>
      <c r="T547" s="842" t="s">
        <v>501</v>
      </c>
      <c r="U547" s="842" t="s">
        <v>502</v>
      </c>
      <c r="V547" s="842" t="s">
        <v>503</v>
      </c>
      <c r="W547" s="843" t="s">
        <v>504</v>
      </c>
      <c r="X547" s="842" t="s">
        <v>505</v>
      </c>
      <c r="Y547" s="844" t="s">
        <v>506</v>
      </c>
      <c r="Z547" s="834" t="s">
        <v>507</v>
      </c>
      <c r="AA547" s="843" t="s">
        <v>508</v>
      </c>
      <c r="AB547" s="843" t="s">
        <v>509</v>
      </c>
      <c r="AC547" s="843" t="s">
        <v>510</v>
      </c>
      <c r="AD547" s="843" t="s">
        <v>511</v>
      </c>
      <c r="AE547" s="843" t="s">
        <v>512</v>
      </c>
      <c r="AF547" s="843" t="s">
        <v>513</v>
      </c>
      <c r="AG547" s="843" t="s">
        <v>514</v>
      </c>
      <c r="AH547" s="843" t="s">
        <v>515</v>
      </c>
      <c r="AI547" s="843" t="s">
        <v>516</v>
      </c>
      <c r="AJ547" s="834" t="s">
        <v>517</v>
      </c>
      <c r="AK547" s="835" t="s">
        <v>518</v>
      </c>
      <c r="AL547" s="835" t="s">
        <v>519</v>
      </c>
      <c r="AM547" s="835" t="s">
        <v>520</v>
      </c>
    </row>
    <row r="548">
      <c r="A548" s="845" t="s">
        <v>577</v>
      </c>
      <c r="B548" s="893" t="s">
        <v>543</v>
      </c>
      <c r="C548" s="876" t="s">
        <v>523</v>
      </c>
      <c r="D548" s="877">
        <f t="shared" ref="D548:D549" si="866">E548+F548</f>
      </c>
      <c r="E548" s="947">
        <v>1463.71</v>
      </c>
      <c r="F548" s="947">
        <v>2069.86</v>
      </c>
      <c r="G548" s="850">
        <v>4</v>
      </c>
      <c r="H548" s="948">
        <v>9794.080000000016</v>
      </c>
      <c r="I548" s="949">
        <v>0</v>
      </c>
      <c r="J548" s="950">
        <v>0</v>
      </c>
      <c r="K548" s="850">
        <f t="shared" ref="K548:K549" si="531">G548+I548</f>
      </c>
      <c r="L548" s="951">
        <f t="shared" ref="L548:L549" si="683">H548+J548</f>
      </c>
      <c r="M548" s="853">
        <f t="shared" ref="M548:M573" si="392">L548/D548</f>
      </c>
      <c r="N548" s="854">
        <v>3</v>
      </c>
      <c r="O548" s="853">
        <f t="shared" ref="O548:O573" si="330">D548/K548</f>
      </c>
      <c r="P548" s="853">
        <f t="shared" ref="P548:P549" si="224">D548/K548</f>
      </c>
      <c r="Q548" s="853">
        <f t="shared" ref="Q548:Q573" si="83">L548/K548</f>
      </c>
      <c r="R548" s="853">
        <f t="shared" ref="R548:R573" si="20">D548/AB548</f>
      </c>
      <c r="S548" s="855">
        <f t="shared" ref="S548:S573" si="1003">W548/AA548*1</f>
      </c>
      <c r="T548" s="855">
        <f t="shared" ref="T548:T573" si="941">AB548/AA548</f>
      </c>
      <c r="U548" s="855">
        <f t="shared" ref="U548:U573" si="758">AD548/AA548</f>
      </c>
      <c r="V548" s="855">
        <f t="shared" ref="V548:V573" si="423">AE548/AD548</f>
      </c>
      <c r="W548" s="856">
        <f t="shared" ref="W548:W573" si="361">AC548/X548</f>
      </c>
      <c r="X548" s="857">
        <v>0.0132</v>
      </c>
      <c r="Y548" s="858">
        <v>56</v>
      </c>
      <c r="Z548" s="882">
        <f t="shared" ref="Z548:Z572" si="299">(D548/AA548)*1000</f>
      </c>
      <c r="AA548" s="883">
        <v>48832</v>
      </c>
      <c r="AB548" s="884">
        <v>841</v>
      </c>
      <c r="AC548" s="860">
        <v>140</v>
      </c>
      <c r="AD548" s="860">
        <v>921</v>
      </c>
      <c r="AE548" s="860">
        <v>49</v>
      </c>
      <c r="AF548" s="860">
        <v>9</v>
      </c>
      <c r="AG548" s="860">
        <v>0</v>
      </c>
      <c r="AH548" s="860">
        <v>28</v>
      </c>
      <c r="AI548" s="853">
        <f t="shared" ref="AI548:AI560" si="115">D548/AD548</f>
      </c>
      <c r="AJ548" s="853">
        <f t="shared" ref="AJ548:AJ573" si="52">AM548*1000/D548</f>
      </c>
      <c r="AK548" s="861" t="s">
        <v>545</v>
      </c>
      <c r="AL548" s="862" t="s">
        <v>525</v>
      </c>
      <c r="AM548" s="862">
        <v>24</v>
      </c>
    </row>
    <row r="549">
      <c r="A549" s="845"/>
      <c r="B549" s="893" t="s">
        <v>543</v>
      </c>
      <c r="C549" s="876" t="s">
        <v>526</v>
      </c>
      <c r="D549" s="885">
        <f t="shared" si="866"/>
      </c>
      <c r="E549" s="885">
        <v>417.56</v>
      </c>
      <c r="F549" s="878">
        <v>920.94</v>
      </c>
      <c r="G549" s="956">
        <v>1</v>
      </c>
      <c r="H549" s="957">
        <v>3108.109999999986</v>
      </c>
      <c r="I549" s="851">
        <v>0</v>
      </c>
      <c r="J549" s="917">
        <v>0</v>
      </c>
      <c r="K549" s="953">
        <f t="shared" si="531"/>
      </c>
      <c r="L549" s="880">
        <f t="shared" si="683"/>
      </c>
      <c r="M549" s="853">
        <f t="shared" si="392"/>
      </c>
      <c r="N549" s="854">
        <v>1</v>
      </c>
      <c r="O549" s="853">
        <f t="shared" si="330"/>
      </c>
      <c r="P549" s="853">
        <f t="shared" si="224"/>
      </c>
      <c r="Q549" s="853">
        <f t="shared" si="83"/>
      </c>
      <c r="R549" s="853">
        <f t="shared" si="20"/>
      </c>
      <c r="S549" s="855">
        <f t="shared" si="1003"/>
      </c>
      <c r="T549" s="855">
        <f t="shared" si="941"/>
      </c>
      <c r="U549" s="855">
        <f t="shared" si="758"/>
      </c>
      <c r="V549" s="855">
        <f t="shared" si="423"/>
      </c>
      <c r="W549" s="856">
        <f t="shared" si="361"/>
      </c>
      <c r="X549" s="857">
        <v>0.0174</v>
      </c>
      <c r="Y549" s="858">
        <v>57</v>
      </c>
      <c r="Z549" s="886">
        <f t="shared" si="299"/>
      </c>
      <c r="AA549" s="887">
        <v>23612</v>
      </c>
      <c r="AB549" s="884">
        <v>460</v>
      </c>
      <c r="AC549" s="860">
        <v>74</v>
      </c>
      <c r="AD549" s="860">
        <v>537</v>
      </c>
      <c r="AE549" s="860">
        <v>24</v>
      </c>
      <c r="AF549" s="860">
        <v>6</v>
      </c>
      <c r="AG549" s="860">
        <v>0</v>
      </c>
      <c r="AH549" s="860">
        <v>16</v>
      </c>
      <c r="AI549" s="853">
        <f t="shared" si="115"/>
      </c>
      <c r="AJ549" s="853">
        <f t="shared" si="52"/>
      </c>
      <c r="AK549" s="861" t="s">
        <v>545</v>
      </c>
      <c r="AL549" s="862" t="s">
        <v>525</v>
      </c>
      <c r="AM549" s="862">
        <v>11</v>
      </c>
    </row>
    <row r="550">
      <c r="A550" s="845"/>
      <c r="B550" s="866" t="s">
        <v>527</v>
      </c>
      <c r="C550" s="866"/>
      <c r="D550" s="867">
        <f>SUM(D548:D549)</f>
      </c>
      <c r="E550" s="888">
        <f>SUM(E548:E549)</f>
      </c>
      <c r="F550" s="888">
        <f>SUM(F548:F549)</f>
      </c>
      <c r="G550" s="889">
        <f>SUM(G548:G549)</f>
      </c>
      <c r="H550" s="890">
        <f>SUM(H548:H549)</f>
      </c>
      <c r="I550" s="889">
        <f>SUM(I548:I549)</f>
      </c>
      <c r="J550" s="890">
        <f>SUM(J548:J549)</f>
      </c>
      <c r="K550" s="891">
        <f>SUM(K548:K549)</f>
      </c>
      <c r="L550" s="892">
        <f>SUM(L548:L549)</f>
      </c>
      <c r="M550" s="868">
        <f t="shared" si="392"/>
      </c>
      <c r="N550" s="889">
        <f>SUM(N548:N549)</f>
      </c>
      <c r="O550" s="868">
        <f t="shared" si="330"/>
      </c>
      <c r="P550" s="868">
        <f>D550/N550</f>
      </c>
      <c r="Q550" s="868">
        <f t="shared" si="83"/>
      </c>
      <c r="R550" s="868">
        <f t="shared" si="20"/>
      </c>
      <c r="S550" s="869">
        <f t="shared" si="1003"/>
      </c>
      <c r="T550" s="869">
        <f t="shared" si="941"/>
      </c>
      <c r="U550" s="869">
        <f t="shared" si="758"/>
      </c>
      <c r="V550" s="869">
        <f t="shared" si="423"/>
      </c>
      <c r="W550" s="870">
        <f t="shared" si="361"/>
      </c>
      <c r="X550" s="869">
        <f>AVERAGE(X548:X549)</f>
      </c>
      <c r="Y550" s="871">
        <f>AVERAGE(Y548:Y549)</f>
      </c>
      <c r="Z550" s="868">
        <f t="shared" si="299"/>
      </c>
      <c r="AA550" s="922">
        <f>SUM(AA548:AA549)</f>
      </c>
      <c r="AB550" s="872">
        <f>SUM(AB548:AB549)</f>
      </c>
      <c r="AC550" s="872">
        <f>SUM(AC548:AC549)</f>
      </c>
      <c r="AD550" s="872">
        <f>SUM(AD548:AD549)</f>
      </c>
      <c r="AE550" s="872">
        <f>SUM(AE548:AE549)</f>
      </c>
      <c r="AF550" s="872">
        <f>SUM(AF548:AF549)</f>
      </c>
      <c r="AG550" s="872">
        <f>SUM(AG548:AG549)</f>
      </c>
      <c r="AH550" s="872">
        <f>SUM(AH548:AH549)</f>
      </c>
      <c r="AI550" s="868">
        <f t="shared" si="115"/>
      </c>
      <c r="AJ550" s="873">
        <f t="shared" si="52"/>
      </c>
      <c r="AK550" s="874"/>
      <c r="AL550" s="874"/>
      <c r="AM550" s="870">
        <f>SUM(AM548:AM549)</f>
      </c>
    </row>
    <row r="551">
      <c r="A551" s="845"/>
      <c r="B551" s="893" t="s">
        <v>534</v>
      </c>
      <c r="C551" s="875" t="s">
        <v>529</v>
      </c>
      <c r="D551" s="864">
        <f t="shared" ref="D551:D555" si="867">E551+F551</f>
      </c>
      <c r="E551" s="896">
        <v>1122.44</v>
      </c>
      <c r="F551" s="896">
        <v>1861.39</v>
      </c>
      <c r="G551" s="851">
        <v>0</v>
      </c>
      <c r="H551" s="852">
        <v>0</v>
      </c>
      <c r="I551" s="851">
        <v>0</v>
      </c>
      <c r="J551" s="852">
        <v>0</v>
      </c>
      <c r="K551" s="850">
        <f t="shared" ref="K551:K555" si="532">G551+I551</f>
      </c>
      <c r="L551" s="880">
        <f t="shared" ref="L551:L555" si="684">H551+J551</f>
      </c>
      <c r="M551" s="853">
        <f t="shared" si="392"/>
      </c>
      <c r="N551" s="854">
        <v>0</v>
      </c>
      <c r="O551" s="853">
        <f t="shared" si="330"/>
      </c>
      <c r="P551" s="853">
        <f t="shared" ref="P551:P555" si="225">D551/K551</f>
      </c>
      <c r="Q551" s="853">
        <f t="shared" si="83"/>
      </c>
      <c r="R551" s="853">
        <f t="shared" si="20"/>
      </c>
      <c r="S551" s="855">
        <f t="shared" si="1003"/>
      </c>
      <c r="T551" s="855">
        <f t="shared" si="941"/>
      </c>
      <c r="U551" s="855">
        <f t="shared" si="758"/>
      </c>
      <c r="V551" s="855">
        <f t="shared" si="423"/>
      </c>
      <c r="W551" s="856">
        <f t="shared" si="361"/>
      </c>
      <c r="X551" s="857">
        <v>0.0156</v>
      </c>
      <c r="Y551" s="858">
        <v>32</v>
      </c>
      <c r="Z551" s="853">
        <f t="shared" si="299"/>
      </c>
      <c r="AA551" s="860">
        <v>35103</v>
      </c>
      <c r="AB551" s="860">
        <v>997</v>
      </c>
      <c r="AC551" s="860">
        <v>139</v>
      </c>
      <c r="AD551" s="860">
        <v>1047</v>
      </c>
      <c r="AE551" s="860">
        <v>50</v>
      </c>
      <c r="AF551" s="860">
        <v>4</v>
      </c>
      <c r="AG551" s="860">
        <v>0</v>
      </c>
      <c r="AH551" s="860">
        <v>43</v>
      </c>
      <c r="AI551" s="853">
        <f t="shared" si="115"/>
      </c>
      <c r="AJ551" s="853">
        <f t="shared" si="52"/>
      </c>
      <c r="AK551" s="861" t="s">
        <v>524</v>
      </c>
      <c r="AL551" s="862" t="s">
        <v>578</v>
      </c>
      <c r="AM551" s="862">
        <v>20</v>
      </c>
    </row>
    <row r="552">
      <c r="A552" s="845"/>
      <c r="B552" s="893" t="s">
        <v>534</v>
      </c>
      <c r="C552" s="875" t="s">
        <v>531</v>
      </c>
      <c r="D552" s="864">
        <f t="shared" si="867"/>
      </c>
      <c r="E552" s="896">
        <v>1208.92</v>
      </c>
      <c r="F552" s="896">
        <v>1748.11</v>
      </c>
      <c r="G552" s="851">
        <v>3</v>
      </c>
      <c r="H552" s="880">
        <v>6808.540000000001</v>
      </c>
      <c r="I552" s="850">
        <v>1</v>
      </c>
      <c r="J552" s="880">
        <v>3989.7</v>
      </c>
      <c r="K552" s="850">
        <f t="shared" si="532"/>
      </c>
      <c r="L552" s="880">
        <f t="shared" si="684"/>
      </c>
      <c r="M552" s="853">
        <f t="shared" si="392"/>
      </c>
      <c r="N552" s="854">
        <v>3</v>
      </c>
      <c r="O552" s="853">
        <f t="shared" si="330"/>
      </c>
      <c r="P552" s="853">
        <f t="shared" si="225"/>
      </c>
      <c r="Q552" s="853">
        <f t="shared" si="83"/>
      </c>
      <c r="R552" s="853">
        <f t="shared" si="20"/>
      </c>
      <c r="S552" s="855">
        <f t="shared" si="1003"/>
      </c>
      <c r="T552" s="855">
        <f t="shared" si="941"/>
      </c>
      <c r="U552" s="855">
        <f t="shared" si="758"/>
      </c>
      <c r="V552" s="855">
        <f t="shared" si="423"/>
      </c>
      <c r="W552" s="856">
        <f t="shared" si="361"/>
      </c>
      <c r="X552" s="857">
        <v>0.0136</v>
      </c>
      <c r="Y552" s="858">
        <v>41</v>
      </c>
      <c r="Z552" s="853">
        <f t="shared" si="299"/>
      </c>
      <c r="AA552" s="860">
        <v>36922</v>
      </c>
      <c r="AB552" s="860">
        <v>517</v>
      </c>
      <c r="AC552" s="860">
        <v>133</v>
      </c>
      <c r="AD552" s="860">
        <v>538</v>
      </c>
      <c r="AE552" s="860">
        <v>46</v>
      </c>
      <c r="AF552" s="860">
        <v>2</v>
      </c>
      <c r="AG552" s="860">
        <v>1</v>
      </c>
      <c r="AH552" s="860">
        <v>41</v>
      </c>
      <c r="AI552" s="853">
        <f t="shared" si="115"/>
      </c>
      <c r="AJ552" s="853">
        <f t="shared" si="52"/>
      </c>
      <c r="AK552" s="861" t="s">
        <v>524</v>
      </c>
      <c r="AL552" s="862" t="s">
        <v>578</v>
      </c>
      <c r="AM552" s="862">
        <v>58</v>
      </c>
    </row>
    <row r="553">
      <c r="A553" s="845"/>
      <c r="B553" s="893" t="s">
        <v>534</v>
      </c>
      <c r="C553" s="875" t="s">
        <v>532</v>
      </c>
      <c r="D553" s="864">
        <f t="shared" si="867"/>
      </c>
      <c r="E553" s="896">
        <v>1256.07</v>
      </c>
      <c r="F553" s="896">
        <v>1781.44</v>
      </c>
      <c r="G553" s="851">
        <v>3</v>
      </c>
      <c r="H553" s="880">
        <v>7091.370000000001</v>
      </c>
      <c r="I553" s="850">
        <v>0</v>
      </c>
      <c r="J553" s="880">
        <v>0</v>
      </c>
      <c r="K553" s="850">
        <f t="shared" si="532"/>
      </c>
      <c r="L553" s="880">
        <f t="shared" si="684"/>
      </c>
      <c r="M553" s="853">
        <f t="shared" si="392"/>
      </c>
      <c r="N553" s="854">
        <v>3</v>
      </c>
      <c r="O553" s="853">
        <f t="shared" si="330"/>
      </c>
      <c r="P553" s="853">
        <f t="shared" si="225"/>
      </c>
      <c r="Q553" s="853">
        <f t="shared" si="83"/>
      </c>
      <c r="R553" s="853">
        <f t="shared" si="20"/>
      </c>
      <c r="S553" s="855">
        <f t="shared" si="1003"/>
      </c>
      <c r="T553" s="855">
        <f t="shared" si="941"/>
      </c>
      <c r="U553" s="855">
        <f t="shared" si="758"/>
      </c>
      <c r="V553" s="855">
        <f t="shared" si="423"/>
      </c>
      <c r="W553" s="856">
        <f t="shared" si="361"/>
      </c>
      <c r="X553" s="857">
        <v>0.0103</v>
      </c>
      <c r="Y553" s="858">
        <v>47</v>
      </c>
      <c r="Z553" s="853">
        <f t="shared" si="299"/>
      </c>
      <c r="AA553" s="860">
        <v>25704</v>
      </c>
      <c r="AB553" s="860">
        <v>320</v>
      </c>
      <c r="AC553" s="860">
        <v>88</v>
      </c>
      <c r="AD553" s="860">
        <v>302</v>
      </c>
      <c r="AE553" s="860">
        <v>85</v>
      </c>
      <c r="AF553" s="860">
        <v>3</v>
      </c>
      <c r="AG553" s="860">
        <v>1</v>
      </c>
      <c r="AH553" s="860">
        <v>32</v>
      </c>
      <c r="AI553" s="853">
        <f t="shared" si="115"/>
      </c>
      <c r="AJ553" s="853">
        <f t="shared" si="52"/>
      </c>
      <c r="AK553" s="861" t="s">
        <v>524</v>
      </c>
      <c r="AL553" s="862" t="s">
        <v>578</v>
      </c>
      <c r="AM553" s="862">
        <v>27</v>
      </c>
    </row>
    <row r="554">
      <c r="A554" s="845"/>
      <c r="B554" s="893" t="s">
        <v>534</v>
      </c>
      <c r="C554" s="875" t="s">
        <v>533</v>
      </c>
      <c r="D554" s="864">
        <f t="shared" si="867"/>
      </c>
      <c r="E554" s="896">
        <v>1058.89</v>
      </c>
      <c r="F554" s="896">
        <v>1618.26</v>
      </c>
      <c r="G554" s="851">
        <v>10</v>
      </c>
      <c r="H554" s="880">
        <v>23268.97</v>
      </c>
      <c r="I554" s="850">
        <v>0</v>
      </c>
      <c r="J554" s="880">
        <v>0</v>
      </c>
      <c r="K554" s="850">
        <f t="shared" si="532"/>
      </c>
      <c r="L554" s="880">
        <f t="shared" si="684"/>
      </c>
      <c r="M554" s="853">
        <f t="shared" si="392"/>
      </c>
      <c r="N554" s="854">
        <v>6</v>
      </c>
      <c r="O554" s="853">
        <f t="shared" si="330"/>
      </c>
      <c r="P554" s="853">
        <f t="shared" si="225"/>
      </c>
      <c r="Q554" s="853">
        <f t="shared" si="83"/>
      </c>
      <c r="R554" s="853">
        <f t="shared" si="20"/>
      </c>
      <c r="S554" s="855">
        <f t="shared" si="1003"/>
      </c>
      <c r="T554" s="855">
        <f t="shared" si="941"/>
      </c>
      <c r="U554" s="855">
        <f t="shared" si="758"/>
      </c>
      <c r="V554" s="855">
        <f t="shared" si="423"/>
      </c>
      <c r="W554" s="856">
        <f t="shared" si="361"/>
      </c>
      <c r="X554" s="857">
        <v>0.0115</v>
      </c>
      <c r="Y554" s="858">
        <v>50</v>
      </c>
      <c r="Z554" s="853">
        <f t="shared" si="299"/>
      </c>
      <c r="AA554" s="860">
        <v>29525</v>
      </c>
      <c r="AB554" s="860">
        <v>350</v>
      </c>
      <c r="AC554" s="860">
        <v>96</v>
      </c>
      <c r="AD554" s="860">
        <v>355</v>
      </c>
      <c r="AE554" s="860">
        <v>75</v>
      </c>
      <c r="AF554" s="860">
        <v>1</v>
      </c>
      <c r="AG554" s="860">
        <v>3</v>
      </c>
      <c r="AH554" s="860">
        <v>30</v>
      </c>
      <c r="AI554" s="853">
        <f t="shared" si="115"/>
      </c>
      <c r="AJ554" s="853">
        <f t="shared" si="52"/>
      </c>
      <c r="AK554" s="861" t="s">
        <v>524</v>
      </c>
      <c r="AL554" s="862" t="s">
        <v>578</v>
      </c>
      <c r="AM554" s="862">
        <v>63</v>
      </c>
    </row>
    <row r="555">
      <c r="A555" s="845"/>
      <c r="B555" s="893" t="s">
        <v>534</v>
      </c>
      <c r="C555" s="875" t="s">
        <v>535</v>
      </c>
      <c r="D555" s="864">
        <f t="shared" si="867"/>
      </c>
      <c r="E555" s="896">
        <v>1311.7</v>
      </c>
      <c r="F555" s="896">
        <v>2132.52</v>
      </c>
      <c r="G555" s="850">
        <v>6</v>
      </c>
      <c r="H555" s="880">
        <v>12385.5</v>
      </c>
      <c r="I555" s="850">
        <v>0</v>
      </c>
      <c r="J555" s="880">
        <v>0</v>
      </c>
      <c r="K555" s="850">
        <f t="shared" si="532"/>
      </c>
      <c r="L555" s="880">
        <f t="shared" si="684"/>
      </c>
      <c r="M555" s="853">
        <f t="shared" si="392"/>
      </c>
      <c r="N555" s="854">
        <v>3</v>
      </c>
      <c r="O555" s="853">
        <f t="shared" si="330"/>
      </c>
      <c r="P555" s="853">
        <f t="shared" si="225"/>
      </c>
      <c r="Q555" s="853">
        <f t="shared" si="83"/>
      </c>
      <c r="R555" s="853">
        <f t="shared" si="20"/>
      </c>
      <c r="S555" s="855">
        <f t="shared" si="1003"/>
      </c>
      <c r="T555" s="855">
        <f t="shared" si="941"/>
      </c>
      <c r="U555" s="855">
        <f t="shared" si="758"/>
      </c>
      <c r="V555" s="855">
        <f t="shared" si="423"/>
      </c>
      <c r="W555" s="856">
        <f t="shared" si="361"/>
      </c>
      <c r="X555" s="857">
        <v>0.0129</v>
      </c>
      <c r="Y555" s="858">
        <v>53</v>
      </c>
      <c r="Z555" s="853">
        <f t="shared" si="299"/>
      </c>
      <c r="AA555" s="860">
        <v>31017</v>
      </c>
      <c r="AB555" s="860">
        <v>432</v>
      </c>
      <c r="AC555" s="860">
        <v>109</v>
      </c>
      <c r="AD555" s="860">
        <v>451</v>
      </c>
      <c r="AE555" s="860">
        <v>66</v>
      </c>
      <c r="AF555" s="860">
        <v>8</v>
      </c>
      <c r="AG555" s="860">
        <v>0</v>
      </c>
      <c r="AH555" s="860">
        <v>29</v>
      </c>
      <c r="AI555" s="853">
        <f t="shared" si="115"/>
      </c>
      <c r="AJ555" s="853">
        <f t="shared" si="52"/>
      </c>
      <c r="AK555" s="861" t="s">
        <v>524</v>
      </c>
      <c r="AL555" s="862" t="s">
        <v>578</v>
      </c>
      <c r="AM555" s="858">
        <v>56</v>
      </c>
    </row>
    <row r="556">
      <c r="A556" s="845"/>
      <c r="B556" s="866" t="s">
        <v>527</v>
      </c>
      <c r="C556" s="866"/>
      <c r="D556" s="867">
        <f>SUM(D551:D555)</f>
      </c>
      <c r="E556" s="897">
        <f>SUM(E551:E555)</f>
      </c>
      <c r="F556" s="897">
        <f>SUM(F551:F555)</f>
      </c>
      <c r="G556" s="889">
        <f>SUM(G551:G555)</f>
      </c>
      <c r="H556" s="890">
        <f>SUM(H551:H555)</f>
      </c>
      <c r="I556" s="889">
        <f>SUM(I551:I555)</f>
      </c>
      <c r="J556" s="890">
        <f>SUM(J551:J555)</f>
      </c>
      <c r="K556" s="891">
        <f>SUM(K551:K555)</f>
      </c>
      <c r="L556" s="897">
        <f>SUM(L551:L555)</f>
      </c>
      <c r="M556" s="868">
        <f t="shared" si="392"/>
      </c>
      <c r="N556" s="889">
        <f>SUM(N551:N555)</f>
      </c>
      <c r="O556" s="868">
        <f t="shared" si="330"/>
      </c>
      <c r="P556" s="868">
        <f>D556/N556</f>
      </c>
      <c r="Q556" s="868">
        <f t="shared" si="83"/>
      </c>
      <c r="R556" s="868">
        <f t="shared" si="20"/>
      </c>
      <c r="S556" s="869">
        <f t="shared" si="1003"/>
      </c>
      <c r="T556" s="869">
        <f t="shared" si="941"/>
      </c>
      <c r="U556" s="869">
        <f t="shared" si="758"/>
      </c>
      <c r="V556" s="869">
        <f t="shared" si="423"/>
      </c>
      <c r="W556" s="870">
        <f t="shared" si="361"/>
      </c>
      <c r="X556" s="869">
        <f>AVERAGE(X551:X555)</f>
      </c>
      <c r="Y556" s="871">
        <f>AVERAGE(Y551:Y555)</f>
      </c>
      <c r="Z556" s="871">
        <f t="shared" si="299"/>
      </c>
      <c r="AA556" s="872">
        <f>SUM(AA551:AA555)</f>
      </c>
      <c r="AB556" s="872">
        <f>SUM(AB551:AB555)</f>
      </c>
      <c r="AC556" s="872">
        <f>SUM(AC551:AC555)</f>
      </c>
      <c r="AD556" s="872">
        <f>SUM(AD551:AD555)</f>
      </c>
      <c r="AE556" s="872">
        <f>SUM(AE551:AE555)</f>
      </c>
      <c r="AF556" s="872">
        <f>SUM(AF551:AF555)</f>
      </c>
      <c r="AG556" s="872">
        <f>SUM(AG551:AG555)</f>
      </c>
      <c r="AH556" s="872">
        <f>SUM(AH551:AH555)</f>
      </c>
      <c r="AI556" s="868">
        <f t="shared" si="115"/>
      </c>
      <c r="AJ556" s="873">
        <f t="shared" si="52"/>
      </c>
      <c r="AK556" s="874"/>
      <c r="AL556" s="874"/>
      <c r="AM556" s="870">
        <f>SUM(AM551:AM555)</f>
      </c>
    </row>
    <row r="557">
      <c r="A557" s="845"/>
      <c r="B557" s="893" t="s">
        <v>522</v>
      </c>
      <c r="C557" s="875" t="s">
        <v>536</v>
      </c>
      <c r="D557" s="864">
        <f t="shared" ref="D557:D561" si="868">E557+F557</f>
      </c>
      <c r="E557" s="896">
        <v>1160.71</v>
      </c>
      <c r="F557" s="896">
        <v>2215.22</v>
      </c>
      <c r="G557" s="851">
        <v>3</v>
      </c>
      <c r="H557" s="880">
        <v>7097.809999999998</v>
      </c>
      <c r="I557" s="850">
        <v>0</v>
      </c>
      <c r="J557" s="880">
        <v>0</v>
      </c>
      <c r="K557" s="850">
        <f t="shared" ref="K557:K561" si="533">G557+I557</f>
      </c>
      <c r="L557" s="880">
        <f t="shared" ref="L557:L561" si="685">H557+J557</f>
      </c>
      <c r="M557" s="853">
        <f t="shared" si="392"/>
      </c>
      <c r="N557" s="854">
        <v>3</v>
      </c>
      <c r="O557" s="853">
        <f t="shared" si="330"/>
      </c>
      <c r="P557" s="853">
        <f t="shared" ref="P557:P561" si="226">D557/K557</f>
      </c>
      <c r="Q557" s="853">
        <f t="shared" si="83"/>
      </c>
      <c r="R557" s="853">
        <f t="shared" si="20"/>
      </c>
      <c r="S557" s="855">
        <f t="shared" si="1003"/>
      </c>
      <c r="T557" s="855">
        <f t="shared" si="941"/>
      </c>
      <c r="U557" s="855">
        <f t="shared" si="758"/>
      </c>
      <c r="V557" s="855">
        <f t="shared" si="423"/>
      </c>
      <c r="W557" s="856">
        <f t="shared" si="361"/>
      </c>
      <c r="X557" s="857">
        <v>0.0325</v>
      </c>
      <c r="Y557" s="858">
        <v>56</v>
      </c>
      <c r="Z557" s="853">
        <f t="shared" si="299"/>
      </c>
      <c r="AA557" s="860">
        <v>30800</v>
      </c>
      <c r="AB557" s="860">
        <v>368</v>
      </c>
      <c r="AC557" s="860">
        <v>146</v>
      </c>
      <c r="AD557" s="860">
        <v>374</v>
      </c>
      <c r="AE557" s="860">
        <v>110</v>
      </c>
      <c r="AF557" s="860">
        <v>9</v>
      </c>
      <c r="AG557" s="860">
        <v>2</v>
      </c>
      <c r="AH557" s="860">
        <v>35</v>
      </c>
      <c r="AI557" s="853">
        <f t="shared" si="115"/>
      </c>
      <c r="AJ557" s="853">
        <f t="shared" si="52"/>
      </c>
      <c r="AK557" s="861" t="s">
        <v>524</v>
      </c>
      <c r="AL557" s="862" t="s">
        <v>578</v>
      </c>
      <c r="AM557" s="862">
        <v>27</v>
      </c>
    </row>
    <row r="558">
      <c r="A558" s="845"/>
      <c r="B558" s="893" t="s">
        <v>522</v>
      </c>
      <c r="C558" s="875" t="s">
        <v>537</v>
      </c>
      <c r="D558" s="864">
        <f t="shared" si="868"/>
      </c>
      <c r="E558" s="896">
        <v>1589.65</v>
      </c>
      <c r="F558" s="896">
        <v>1091.98</v>
      </c>
      <c r="G558" s="851">
        <v>2</v>
      </c>
      <c r="H558" s="880">
        <v>5102.960000000006</v>
      </c>
      <c r="I558" s="850">
        <v>0</v>
      </c>
      <c r="J558" s="880">
        <v>0</v>
      </c>
      <c r="K558" s="850">
        <f t="shared" si="533"/>
      </c>
      <c r="L558" s="880">
        <f t="shared" si="685"/>
      </c>
      <c r="M558" s="853">
        <f t="shared" si="392"/>
      </c>
      <c r="N558" s="854">
        <v>2</v>
      </c>
      <c r="O558" s="853">
        <f t="shared" si="330"/>
      </c>
      <c r="P558" s="853">
        <f t="shared" si="226"/>
      </c>
      <c r="Q558" s="853">
        <f t="shared" si="83"/>
      </c>
      <c r="R558" s="853">
        <f t="shared" si="20"/>
      </c>
      <c r="S558" s="855">
        <f t="shared" si="1003"/>
      </c>
      <c r="T558" s="855">
        <f t="shared" si="941"/>
      </c>
      <c r="U558" s="855">
        <f t="shared" si="758"/>
      </c>
      <c r="V558" s="855">
        <f t="shared" si="423"/>
      </c>
      <c r="W558" s="856">
        <f t="shared" si="361"/>
      </c>
      <c r="X558" s="857">
        <v>0.0078</v>
      </c>
      <c r="Y558" s="858">
        <v>53</v>
      </c>
      <c r="Z558" s="853">
        <f t="shared" si="299"/>
      </c>
      <c r="AA558" s="860">
        <v>26444</v>
      </c>
      <c r="AB558" s="860">
        <v>426</v>
      </c>
      <c r="AC558" s="860">
        <v>79</v>
      </c>
      <c r="AD558" s="860">
        <v>424</v>
      </c>
      <c r="AE558" s="860">
        <v>37</v>
      </c>
      <c r="AF558" s="860">
        <v>0</v>
      </c>
      <c r="AG558" s="860">
        <v>1</v>
      </c>
      <c r="AH558" s="860">
        <v>16</v>
      </c>
      <c r="AI558" s="853">
        <f t="shared" si="115"/>
      </c>
      <c r="AJ558" s="853">
        <f t="shared" si="52"/>
      </c>
      <c r="AK558" s="861" t="s">
        <v>524</v>
      </c>
      <c r="AL558" s="862" t="s">
        <v>578</v>
      </c>
      <c r="AM558" s="862">
        <v>50</v>
      </c>
    </row>
    <row r="559">
      <c r="A559" s="845"/>
      <c r="B559" s="893" t="s">
        <v>522</v>
      </c>
      <c r="C559" s="875" t="s">
        <v>538</v>
      </c>
      <c r="D559" s="864">
        <f t="shared" si="868"/>
      </c>
      <c r="E559" s="896">
        <v>1539.76</v>
      </c>
      <c r="F559" s="896">
        <v>932.02</v>
      </c>
      <c r="G559" s="851">
        <v>2</v>
      </c>
      <c r="H559" s="880">
        <v>3429.8600000000006</v>
      </c>
      <c r="I559" s="850">
        <v>0</v>
      </c>
      <c r="J559" s="880">
        <v>0</v>
      </c>
      <c r="K559" s="850">
        <f t="shared" si="533"/>
      </c>
      <c r="L559" s="880">
        <f t="shared" si="685"/>
      </c>
      <c r="M559" s="853">
        <f t="shared" si="392"/>
      </c>
      <c r="N559" s="854">
        <v>1</v>
      </c>
      <c r="O559" s="853">
        <f t="shared" si="330"/>
      </c>
      <c r="P559" s="853">
        <f t="shared" si="226"/>
      </c>
      <c r="Q559" s="853">
        <f t="shared" si="83"/>
      </c>
      <c r="R559" s="853">
        <f t="shared" si="20"/>
      </c>
      <c r="S559" s="855">
        <f t="shared" si="1003"/>
      </c>
      <c r="T559" s="855">
        <f t="shared" si="941"/>
      </c>
      <c r="U559" s="855">
        <f t="shared" si="758"/>
      </c>
      <c r="V559" s="855">
        <f t="shared" si="423"/>
      </c>
      <c r="W559" s="856">
        <f t="shared" si="361"/>
      </c>
      <c r="X559" s="857">
        <v>0.0104</v>
      </c>
      <c r="Y559" s="858">
        <v>53</v>
      </c>
      <c r="Z559" s="853">
        <f t="shared" si="299"/>
      </c>
      <c r="AA559" s="860">
        <v>22634</v>
      </c>
      <c r="AB559" s="860">
        <v>672</v>
      </c>
      <c r="AC559" s="860">
        <v>83</v>
      </c>
      <c r="AD559" s="860">
        <v>711</v>
      </c>
      <c r="AE559" s="860">
        <v>60</v>
      </c>
      <c r="AF559" s="860">
        <v>6</v>
      </c>
      <c r="AG559" s="860">
        <v>0</v>
      </c>
      <c r="AH559" s="860">
        <v>9</v>
      </c>
      <c r="AI559" s="853">
        <f t="shared" si="115"/>
      </c>
      <c r="AJ559" s="853">
        <f t="shared" si="52"/>
      </c>
      <c r="AK559" s="861" t="s">
        <v>524</v>
      </c>
      <c r="AL559" s="862" t="s">
        <v>578</v>
      </c>
      <c r="AM559" s="862">
        <v>19</v>
      </c>
    </row>
    <row r="560">
      <c r="A560" s="845"/>
      <c r="B560" s="893" t="s">
        <v>522</v>
      </c>
      <c r="C560" s="875" t="s">
        <v>541</v>
      </c>
      <c r="D560" s="864">
        <f t="shared" si="868"/>
      </c>
      <c r="E560" s="896">
        <v>1002.05</v>
      </c>
      <c r="F560" s="896">
        <v>669.66</v>
      </c>
      <c r="G560" s="851">
        <v>2</v>
      </c>
      <c r="H560" s="880">
        <v>4361.579999999987</v>
      </c>
      <c r="I560" s="850">
        <v>0</v>
      </c>
      <c r="J560" s="880">
        <v>0</v>
      </c>
      <c r="K560" s="850">
        <f t="shared" si="533"/>
      </c>
      <c r="L560" s="880">
        <f t="shared" si="685"/>
      </c>
      <c r="M560" s="853">
        <f t="shared" si="392"/>
      </c>
      <c r="N560" s="854">
        <v>2</v>
      </c>
      <c r="O560" s="853">
        <f t="shared" si="330"/>
      </c>
      <c r="P560" s="853">
        <f t="shared" si="226"/>
      </c>
      <c r="Q560" s="853">
        <f t="shared" si="83"/>
      </c>
      <c r="R560" s="853">
        <f t="shared" si="20"/>
      </c>
      <c r="S560" s="855">
        <f t="shared" si="1003"/>
      </c>
      <c r="T560" s="855">
        <f t="shared" si="941"/>
      </c>
      <c r="U560" s="855">
        <f t="shared" si="758"/>
      </c>
      <c r="V560" s="855">
        <f t="shared" si="423"/>
      </c>
      <c r="W560" s="856">
        <f t="shared" si="361"/>
      </c>
      <c r="X560" s="857">
        <v>0.0134</v>
      </c>
      <c r="Y560" s="858">
        <v>35</v>
      </c>
      <c r="Z560" s="853">
        <f t="shared" si="299"/>
      </c>
      <c r="AA560" s="860">
        <v>13067</v>
      </c>
      <c r="AB560" s="860">
        <v>311</v>
      </c>
      <c r="AC560" s="860">
        <v>42</v>
      </c>
      <c r="AD560" s="860">
        <v>305</v>
      </c>
      <c r="AE560" s="860">
        <v>41</v>
      </c>
      <c r="AF560" s="860">
        <v>2</v>
      </c>
      <c r="AG560" s="860">
        <v>0</v>
      </c>
      <c r="AH560" s="860">
        <v>12</v>
      </c>
      <c r="AI560" s="853">
        <f t="shared" si="115"/>
      </c>
      <c r="AJ560" s="853">
        <f t="shared" si="52"/>
      </c>
      <c r="AK560" s="861" t="s">
        <v>524</v>
      </c>
      <c r="AL560" s="862" t="s">
        <v>578</v>
      </c>
      <c r="AM560" s="862">
        <v>14</v>
      </c>
    </row>
    <row r="561">
      <c r="A561" s="845"/>
      <c r="B561" s="893" t="s">
        <v>522</v>
      </c>
      <c r="C561" s="875" t="s">
        <v>542</v>
      </c>
      <c r="D561" s="864">
        <f t="shared" si="868"/>
      </c>
      <c r="E561" s="894">
        <v>1104.45</v>
      </c>
      <c r="F561" s="894">
        <v>1531.96</v>
      </c>
      <c r="G561" s="850">
        <v>5</v>
      </c>
      <c r="H561" s="880">
        <v>13455.600000000006</v>
      </c>
      <c r="I561" s="850">
        <v>0</v>
      </c>
      <c r="J561" s="880">
        <v>0</v>
      </c>
      <c r="K561" s="850">
        <f t="shared" si="533"/>
      </c>
      <c r="L561" s="880">
        <f t="shared" si="685"/>
      </c>
      <c r="M561" s="853">
        <f t="shared" si="392"/>
      </c>
      <c r="N561" s="854">
        <v>4</v>
      </c>
      <c r="O561" s="853">
        <f t="shared" si="330"/>
      </c>
      <c r="P561" s="853">
        <f t="shared" si="226"/>
      </c>
      <c r="Q561" s="853">
        <f t="shared" si="83"/>
      </c>
      <c r="R561" s="853">
        <f t="shared" si="20"/>
      </c>
      <c r="S561" s="855">
        <f t="shared" si="1003"/>
      </c>
      <c r="T561" s="855">
        <f t="shared" si="941"/>
      </c>
      <c r="U561" s="855">
        <f t="shared" si="758"/>
      </c>
      <c r="V561" s="855">
        <f t="shared" si="423"/>
      </c>
      <c r="W561" s="856">
        <f t="shared" si="361"/>
      </c>
      <c r="X561" s="857">
        <v>0.0199</v>
      </c>
      <c r="Y561" s="858">
        <v>42</v>
      </c>
      <c r="Z561" s="853">
        <f t="shared" si="299"/>
      </c>
      <c r="AA561" s="860">
        <v>21267</v>
      </c>
      <c r="AB561" s="860">
        <v>423</v>
      </c>
      <c r="AC561" s="860">
        <v>96</v>
      </c>
      <c r="AD561" s="860">
        <v>439</v>
      </c>
      <c r="AE561" s="860">
        <v>60</v>
      </c>
      <c r="AF561" s="860">
        <v>4</v>
      </c>
      <c r="AG561" s="860">
        <v>2</v>
      </c>
      <c r="AH561" s="860">
        <v>21</v>
      </c>
      <c r="AI561" s="853">
        <v>3</v>
      </c>
      <c r="AJ561" s="853">
        <f t="shared" si="52"/>
      </c>
      <c r="AK561" s="861" t="s">
        <v>524</v>
      </c>
      <c r="AL561" s="862" t="s">
        <v>578</v>
      </c>
      <c r="AM561" s="862">
        <v>25</v>
      </c>
    </row>
    <row r="562">
      <c r="A562" s="845"/>
      <c r="B562" s="866" t="s">
        <v>527</v>
      </c>
      <c r="C562" s="866"/>
      <c r="D562" s="867">
        <f>SUM(D557:D561)</f>
      </c>
      <c r="E562" s="867">
        <f>SUM(E557:E561)</f>
      </c>
      <c r="F562" s="867">
        <f>SUM(F557:F561)</f>
      </c>
      <c r="G562" s="889">
        <f>SUM(G557:G561)</f>
      </c>
      <c r="H562" s="890">
        <f>SUM(H557:H561)</f>
      </c>
      <c r="I562" s="889">
        <f>SUM(I557:I561)</f>
      </c>
      <c r="J562" s="890">
        <f>SUM(J557:J561)</f>
      </c>
      <c r="K562" s="912">
        <f>SUM(K557:K561)</f>
      </c>
      <c r="L562" s="867">
        <f>SUM(L557:L561)</f>
      </c>
      <c r="M562" s="868">
        <f t="shared" si="392"/>
      </c>
      <c r="N562" s="889">
        <f>SUM(N557:N561)</f>
      </c>
      <c r="O562" s="868">
        <f t="shared" si="330"/>
      </c>
      <c r="P562" s="868">
        <f>D562/N562</f>
      </c>
      <c r="Q562" s="868">
        <f t="shared" si="83"/>
      </c>
      <c r="R562" s="868">
        <f t="shared" si="20"/>
      </c>
      <c r="S562" s="869">
        <f t="shared" si="1003"/>
      </c>
      <c r="T562" s="869">
        <f t="shared" si="941"/>
      </c>
      <c r="U562" s="869">
        <f t="shared" si="758"/>
      </c>
      <c r="V562" s="869">
        <f t="shared" si="423"/>
      </c>
      <c r="W562" s="870">
        <f t="shared" si="361"/>
      </c>
      <c r="X562" s="869">
        <f>AVERAGE(X557:X561)</f>
      </c>
      <c r="Y562" s="871">
        <f>AVERAGE(Y557:Y561)</f>
      </c>
      <c r="Z562" s="871">
        <f t="shared" si="299"/>
      </c>
      <c r="AA562" s="872">
        <f>SUM(AA557:AA561)</f>
      </c>
      <c r="AB562" s="872">
        <f>SUM(AB557:AB561)</f>
      </c>
      <c r="AC562" s="872">
        <f>SUM(AC557:AC561)</f>
      </c>
      <c r="AD562" s="872">
        <f>SUM(AD557:AD561)</f>
      </c>
      <c r="AE562" s="872">
        <f>SUM(AE557:AE561)</f>
      </c>
      <c r="AF562" s="872">
        <f>SUM(AF557:AF561)</f>
      </c>
      <c r="AG562" s="872">
        <f>SUM(AG557:AG561)</f>
      </c>
      <c r="AH562" s="872">
        <f>SUM(AH557:AH561)</f>
      </c>
      <c r="AI562" s="868">
        <f t="shared" ref="AI562:AI573" si="116">D562/AD562</f>
      </c>
      <c r="AJ562" s="873">
        <f t="shared" si="52"/>
      </c>
      <c r="AK562" s="874"/>
      <c r="AL562" s="874"/>
      <c r="AM562" s="872">
        <f>SUM(AM557:AM561)</f>
      </c>
    </row>
    <row r="563">
      <c r="A563" s="845"/>
      <c r="B563" s="893" t="s">
        <v>528</v>
      </c>
      <c r="C563" s="875" t="s">
        <v>544</v>
      </c>
      <c r="D563" s="864">
        <f t="shared" ref="D563:D567" si="869">E563+F563</f>
      </c>
      <c r="E563" s="894">
        <v>957.18</v>
      </c>
      <c r="F563" s="894">
        <v>2035.15</v>
      </c>
      <c r="G563" s="850">
        <v>7</v>
      </c>
      <c r="H563" s="880">
        <v>17284.410000000003</v>
      </c>
      <c r="I563" s="850">
        <v>0</v>
      </c>
      <c r="J563" s="880">
        <v>0</v>
      </c>
      <c r="K563" s="850">
        <f t="shared" ref="K563:K567" si="534">G563+I563</f>
      </c>
      <c r="L563" s="880">
        <f t="shared" ref="L563:L567" si="686">H563+J563</f>
      </c>
      <c r="M563" s="853">
        <f t="shared" si="392"/>
      </c>
      <c r="N563" s="854">
        <v>7</v>
      </c>
      <c r="O563" s="853">
        <f t="shared" si="330"/>
      </c>
      <c r="P563" s="853">
        <f t="shared" ref="P563:P567" si="227">D563/K563</f>
      </c>
      <c r="Q563" s="853">
        <f t="shared" si="83"/>
      </c>
      <c r="R563" s="853">
        <f t="shared" si="20"/>
      </c>
      <c r="S563" s="855">
        <f t="shared" si="1003"/>
      </c>
      <c r="T563" s="855">
        <f t="shared" si="941"/>
      </c>
      <c r="U563" s="855">
        <f t="shared" si="758"/>
      </c>
      <c r="V563" s="855">
        <f t="shared" si="423"/>
      </c>
      <c r="W563" s="856">
        <f t="shared" si="361"/>
      </c>
      <c r="X563" s="857">
        <v>0.0197</v>
      </c>
      <c r="Y563" s="858">
        <v>51</v>
      </c>
      <c r="Z563" s="853">
        <f t="shared" si="299"/>
      </c>
      <c r="AA563" s="860">
        <v>23337</v>
      </c>
      <c r="AB563" s="860">
        <v>306</v>
      </c>
      <c r="AC563" s="860">
        <v>96</v>
      </c>
      <c r="AD563" s="860">
        <v>317</v>
      </c>
      <c r="AE563" s="860">
        <v>94</v>
      </c>
      <c r="AF563" s="860">
        <v>5</v>
      </c>
      <c r="AG563" s="860">
        <v>1</v>
      </c>
      <c r="AH563" s="860">
        <v>15</v>
      </c>
      <c r="AI563" s="853">
        <f t="shared" si="116"/>
      </c>
      <c r="AJ563" s="853">
        <f t="shared" si="52"/>
      </c>
      <c r="AK563" s="861" t="s">
        <v>545</v>
      </c>
      <c r="AL563" s="861" t="s">
        <v>525</v>
      </c>
      <c r="AM563" s="862">
        <v>28</v>
      </c>
    </row>
    <row r="564">
      <c r="A564" s="845"/>
      <c r="B564" s="893" t="s">
        <v>528</v>
      </c>
      <c r="C564" s="875" t="s">
        <v>546</v>
      </c>
      <c r="D564" s="864">
        <f t="shared" si="869"/>
      </c>
      <c r="E564" s="849">
        <v>1006.91</v>
      </c>
      <c r="F564" s="849">
        <v>1477.57</v>
      </c>
      <c r="G564" s="850">
        <v>2</v>
      </c>
      <c r="H564" s="880">
        <v>4543.110000000001</v>
      </c>
      <c r="I564" s="850">
        <v>0</v>
      </c>
      <c r="J564" s="880">
        <v>0</v>
      </c>
      <c r="K564" s="850">
        <f t="shared" si="534"/>
      </c>
      <c r="L564" s="880">
        <f t="shared" si="686"/>
      </c>
      <c r="M564" s="853">
        <f t="shared" si="392"/>
      </c>
      <c r="N564" s="854">
        <v>2</v>
      </c>
      <c r="O564" s="853">
        <f t="shared" si="330"/>
      </c>
      <c r="P564" s="853">
        <f t="shared" si="227"/>
      </c>
      <c r="Q564" s="853">
        <f t="shared" si="83"/>
      </c>
      <c r="R564" s="853">
        <f t="shared" si="20"/>
      </c>
      <c r="S564" s="855">
        <f t="shared" si="1003"/>
      </c>
      <c r="T564" s="855">
        <f t="shared" si="941"/>
      </c>
      <c r="U564" s="855">
        <f t="shared" si="758"/>
      </c>
      <c r="V564" s="855">
        <f t="shared" si="423"/>
      </c>
      <c r="W564" s="856">
        <f t="shared" si="361"/>
      </c>
      <c r="X564" s="857">
        <v>0.0221</v>
      </c>
      <c r="Y564" s="858">
        <v>57</v>
      </c>
      <c r="Z564" s="853">
        <f t="shared" si="299"/>
      </c>
      <c r="AA564" s="860">
        <v>18674</v>
      </c>
      <c r="AB564" s="860">
        <v>213</v>
      </c>
      <c r="AC564" s="860">
        <v>87</v>
      </c>
      <c r="AD564" s="860">
        <v>208</v>
      </c>
      <c r="AE564" s="860">
        <v>61</v>
      </c>
      <c r="AF564" s="860">
        <v>4</v>
      </c>
      <c r="AG564" s="860">
        <v>2</v>
      </c>
      <c r="AH564" s="860">
        <v>19</v>
      </c>
      <c r="AI564" s="853">
        <f t="shared" si="116"/>
      </c>
      <c r="AJ564" s="853">
        <f t="shared" si="52"/>
      </c>
      <c r="AK564" s="861" t="s">
        <v>545</v>
      </c>
      <c r="AL564" s="861" t="s">
        <v>525</v>
      </c>
      <c r="AM564" s="862">
        <v>19</v>
      </c>
    </row>
    <row r="565">
      <c r="A565" s="845"/>
      <c r="B565" s="893" t="s">
        <v>528</v>
      </c>
      <c r="C565" s="875" t="s">
        <v>547</v>
      </c>
      <c r="D565" s="864">
        <f t="shared" si="869"/>
      </c>
      <c r="E565" s="865">
        <v>760.62</v>
      </c>
      <c r="F565" s="849">
        <v>2892.67</v>
      </c>
      <c r="G565" s="850">
        <v>4</v>
      </c>
      <c r="H565" s="880">
        <v>9639.630000000005</v>
      </c>
      <c r="I565" s="850">
        <v>0</v>
      </c>
      <c r="J565" s="880">
        <v>0</v>
      </c>
      <c r="K565" s="850">
        <f t="shared" si="534"/>
      </c>
      <c r="L565" s="880">
        <f t="shared" si="686"/>
      </c>
      <c r="M565" s="853">
        <f t="shared" si="392"/>
      </c>
      <c r="N565" s="854">
        <v>3</v>
      </c>
      <c r="O565" s="853">
        <f t="shared" si="330"/>
      </c>
      <c r="P565" s="853">
        <f t="shared" si="227"/>
      </c>
      <c r="Q565" s="853">
        <f t="shared" si="83"/>
      </c>
      <c r="R565" s="853">
        <f t="shared" si="20"/>
      </c>
      <c r="S565" s="855">
        <f t="shared" si="1003"/>
      </c>
      <c r="T565" s="855">
        <f t="shared" si="941"/>
      </c>
      <c r="U565" s="855">
        <f t="shared" si="758"/>
      </c>
      <c r="V565" s="855">
        <f t="shared" si="423"/>
      </c>
      <c r="W565" s="856">
        <f t="shared" si="361"/>
      </c>
      <c r="X565" s="857">
        <v>0.0251</v>
      </c>
      <c r="Y565" s="858">
        <v>53</v>
      </c>
      <c r="Z565" s="853">
        <f t="shared" si="299"/>
      </c>
      <c r="AA565" s="860">
        <v>39470</v>
      </c>
      <c r="AB565" s="860">
        <v>383</v>
      </c>
      <c r="AC565" s="860">
        <v>127</v>
      </c>
      <c r="AD565" s="860">
        <v>408</v>
      </c>
      <c r="AE565" s="860">
        <v>39</v>
      </c>
      <c r="AF565" s="860">
        <v>0</v>
      </c>
      <c r="AG565" s="860">
        <v>1</v>
      </c>
      <c r="AH565" s="860">
        <v>42</v>
      </c>
      <c r="AI565" s="853">
        <f t="shared" si="116"/>
      </c>
      <c r="AJ565" s="853">
        <f t="shared" si="52"/>
      </c>
      <c r="AK565" s="861" t="s">
        <v>545</v>
      </c>
      <c r="AL565" s="861" t="s">
        <v>525</v>
      </c>
      <c r="AM565" s="862">
        <v>45</v>
      </c>
    </row>
    <row r="566">
      <c r="A566" s="845"/>
      <c r="B566" s="893" t="s">
        <v>528</v>
      </c>
      <c r="C566" s="875" t="s">
        <v>548</v>
      </c>
      <c r="D566" s="864">
        <f t="shared" si="869"/>
      </c>
      <c r="E566" s="849">
        <v>862.46</v>
      </c>
      <c r="F566" s="849">
        <v>2234.7</v>
      </c>
      <c r="G566" s="850">
        <v>6</v>
      </c>
      <c r="H566" s="880">
        <v>13272.710000000006</v>
      </c>
      <c r="I566" s="850">
        <v>0</v>
      </c>
      <c r="J566" s="880">
        <v>0</v>
      </c>
      <c r="K566" s="850">
        <f t="shared" si="534"/>
      </c>
      <c r="L566" s="880">
        <f t="shared" si="686"/>
      </c>
      <c r="M566" s="853">
        <f t="shared" si="392"/>
      </c>
      <c r="N566" s="854">
        <v>4</v>
      </c>
      <c r="O566" s="853">
        <f t="shared" si="330"/>
      </c>
      <c r="P566" s="853">
        <f t="shared" si="227"/>
      </c>
      <c r="Q566" s="853">
        <f t="shared" si="83"/>
      </c>
      <c r="R566" s="853">
        <f t="shared" si="20"/>
      </c>
      <c r="S566" s="855">
        <f t="shared" si="1003"/>
      </c>
      <c r="T566" s="855">
        <f t="shared" si="941"/>
      </c>
      <c r="U566" s="855">
        <f t="shared" si="758"/>
      </c>
      <c r="V566" s="855">
        <f t="shared" si="423"/>
      </c>
      <c r="W566" s="856">
        <f t="shared" si="361"/>
      </c>
      <c r="X566" s="857">
        <v>0.024</v>
      </c>
      <c r="Y566" s="858">
        <v>58</v>
      </c>
      <c r="Z566" s="853">
        <f t="shared" si="299"/>
      </c>
      <c r="AA566" s="860">
        <v>35209</v>
      </c>
      <c r="AB566" s="860">
        <v>426</v>
      </c>
      <c r="AC566" s="860">
        <v>127</v>
      </c>
      <c r="AD566" s="860">
        <v>446</v>
      </c>
      <c r="AE566" s="860">
        <v>66</v>
      </c>
      <c r="AF566" s="860">
        <v>4</v>
      </c>
      <c r="AG566" s="860">
        <v>2</v>
      </c>
      <c r="AH566" s="860">
        <v>29</v>
      </c>
      <c r="AI566" s="853">
        <f t="shared" si="116"/>
      </c>
      <c r="AJ566" s="853">
        <f t="shared" si="52"/>
      </c>
      <c r="AK566" s="861" t="s">
        <v>545</v>
      </c>
      <c r="AL566" s="861" t="s">
        <v>525</v>
      </c>
      <c r="AM566" s="862">
        <v>59</v>
      </c>
    </row>
    <row r="567">
      <c r="A567" s="845"/>
      <c r="B567" s="893" t="s">
        <v>528</v>
      </c>
      <c r="C567" s="875" t="s">
        <v>549</v>
      </c>
      <c r="D567" s="864">
        <f t="shared" si="869"/>
      </c>
      <c r="E567" s="865">
        <v>1087.4</v>
      </c>
      <c r="F567" s="865">
        <v>2525.34</v>
      </c>
      <c r="G567" s="850">
        <v>4</v>
      </c>
      <c r="H567" s="852">
        <v>10199.48000000001</v>
      </c>
      <c r="I567" s="850">
        <v>0</v>
      </c>
      <c r="J567" s="880">
        <v>0</v>
      </c>
      <c r="K567" s="850">
        <f t="shared" si="534"/>
      </c>
      <c r="L567" s="880">
        <f t="shared" si="686"/>
      </c>
      <c r="M567" s="853">
        <f t="shared" si="392"/>
      </c>
      <c r="N567" s="854">
        <v>3</v>
      </c>
      <c r="O567" s="853">
        <f t="shared" si="330"/>
      </c>
      <c r="P567" s="853">
        <f t="shared" si="227"/>
      </c>
      <c r="Q567" s="853">
        <f t="shared" si="83"/>
      </c>
      <c r="R567" s="853">
        <f t="shared" si="20"/>
      </c>
      <c r="S567" s="855">
        <f t="shared" si="1003"/>
      </c>
      <c r="T567" s="855">
        <f t="shared" si="941"/>
      </c>
      <c r="U567" s="855">
        <f t="shared" si="758"/>
      </c>
      <c r="V567" s="855">
        <f t="shared" si="423"/>
      </c>
      <c r="W567" s="856">
        <f t="shared" si="361"/>
      </c>
      <c r="X567" s="857">
        <v>0.014</v>
      </c>
      <c r="Y567" s="858">
        <v>56</v>
      </c>
      <c r="Z567" s="853">
        <f t="shared" si="299"/>
      </c>
      <c r="AA567" s="860">
        <v>34426</v>
      </c>
      <c r="AB567" s="860">
        <v>496</v>
      </c>
      <c r="AC567" s="860">
        <v>113</v>
      </c>
      <c r="AD567" s="860">
        <v>508</v>
      </c>
      <c r="AE567" s="860">
        <v>58</v>
      </c>
      <c r="AF567" s="860">
        <v>2</v>
      </c>
      <c r="AG567" s="860">
        <v>0</v>
      </c>
      <c r="AH567" s="860">
        <v>26</v>
      </c>
      <c r="AI567" s="853">
        <f t="shared" si="116"/>
      </c>
      <c r="AJ567" s="853">
        <f t="shared" si="52"/>
      </c>
      <c r="AK567" s="861" t="s">
        <v>545</v>
      </c>
      <c r="AL567" s="861" t="s">
        <v>525</v>
      </c>
      <c r="AM567" s="862">
        <v>20</v>
      </c>
    </row>
    <row r="568">
      <c r="A568" s="845"/>
      <c r="B568" s="866" t="s">
        <v>527</v>
      </c>
      <c r="C568" s="866"/>
      <c r="D568" s="867">
        <f>SUM(D563:D567)</f>
      </c>
      <c r="E568" s="867">
        <f>SUM(E563:E567)</f>
      </c>
      <c r="F568" s="867">
        <f>SUM(F563:F567)</f>
      </c>
      <c r="G568" s="889">
        <f>SUM(G563:G567)</f>
      </c>
      <c r="H568" s="890">
        <f>SUM(H563:H567)</f>
      </c>
      <c r="I568" s="889">
        <f>SUM(I563:I567)</f>
      </c>
      <c r="J568" s="890">
        <f>SUM(J563:J567)</f>
      </c>
      <c r="K568" s="912">
        <f>SUM(K563:K567)</f>
      </c>
      <c r="L568" s="867">
        <f>SUM(L563:L567)</f>
      </c>
      <c r="M568" s="868">
        <f t="shared" si="392"/>
      </c>
      <c r="N568" s="889">
        <f>SUM(N563:N567)</f>
      </c>
      <c r="O568" s="868">
        <f t="shared" si="330"/>
      </c>
      <c r="P568" s="868">
        <f>D568/N568</f>
      </c>
      <c r="Q568" s="868">
        <f t="shared" si="83"/>
      </c>
      <c r="R568" s="868">
        <f t="shared" si="20"/>
      </c>
      <c r="S568" s="869">
        <f t="shared" si="1003"/>
      </c>
      <c r="T568" s="869">
        <f t="shared" si="941"/>
      </c>
      <c r="U568" s="869">
        <f t="shared" si="758"/>
      </c>
      <c r="V568" s="869">
        <f t="shared" si="423"/>
      </c>
      <c r="W568" s="870">
        <f t="shared" si="361"/>
      </c>
      <c r="X568" s="869">
        <f>AVERAGE(X563:X567)</f>
      </c>
      <c r="Y568" s="871">
        <f>AVERAGE(Y563:Y567)</f>
      </c>
      <c r="Z568" s="871">
        <f t="shared" si="299"/>
      </c>
      <c r="AA568" s="872">
        <f>SUM(AA563:AA567)</f>
      </c>
      <c r="AB568" s="872">
        <f>SUM(AB563:AB567)</f>
      </c>
      <c r="AC568" s="872">
        <f>SUM(AC563:AC567)</f>
      </c>
      <c r="AD568" s="872">
        <f>SUM(AD563:AD567)</f>
      </c>
      <c r="AE568" s="872">
        <f>SUM(AE563:AE567)</f>
      </c>
      <c r="AF568" s="872">
        <f>SUM(AF563:AF567)</f>
      </c>
      <c r="AG568" s="872">
        <f>SUM(AG563:AG567)</f>
      </c>
      <c r="AH568" s="872">
        <f>SUM(AH563:AH567)</f>
      </c>
      <c r="AI568" s="868">
        <f t="shared" si="116"/>
      </c>
      <c r="AJ568" s="873">
        <f t="shared" si="52"/>
      </c>
      <c r="AK568" s="874"/>
      <c r="AL568" s="874"/>
      <c r="AM568" s="872">
        <f>SUM(AM563:AM567)</f>
      </c>
    </row>
    <row r="569">
      <c r="A569" s="845"/>
      <c r="B569" s="893" t="s">
        <v>543</v>
      </c>
      <c r="C569" s="875" t="s">
        <v>551</v>
      </c>
      <c r="D569" s="864">
        <f t="shared" ref="D569:D571" si="870">E569+F569</f>
      </c>
      <c r="E569" s="849">
        <v>931.2099999999999</v>
      </c>
      <c r="F569" s="849">
        <v>2033.2399999999998</v>
      </c>
      <c r="G569" s="850">
        <v>4</v>
      </c>
      <c r="H569" s="880">
        <v>10199.48999999999</v>
      </c>
      <c r="I569" s="850">
        <v>0</v>
      </c>
      <c r="J569" s="880">
        <v>0</v>
      </c>
      <c r="K569" s="850">
        <f t="shared" ref="K569:K571" si="535">G569+I569</f>
      </c>
      <c r="L569" s="880">
        <f t="shared" ref="L569:L571" si="687">H569+J569</f>
      </c>
      <c r="M569" s="853">
        <f t="shared" si="392"/>
      </c>
      <c r="N569" s="854">
        <v>2</v>
      </c>
      <c r="O569" s="853">
        <f t="shared" si="330"/>
      </c>
      <c r="P569" s="853">
        <f t="shared" ref="P569:P571" si="228">D569/K569</f>
      </c>
      <c r="Q569" s="853">
        <f t="shared" si="83"/>
      </c>
      <c r="R569" s="853">
        <f t="shared" si="20"/>
      </c>
      <c r="S569" s="855">
        <f t="shared" si="1003"/>
      </c>
      <c r="T569" s="855">
        <f t="shared" si="941"/>
      </c>
      <c r="U569" s="855">
        <f t="shared" si="758"/>
      </c>
      <c r="V569" s="855">
        <f t="shared" si="423"/>
      </c>
      <c r="W569" s="856">
        <f t="shared" si="361"/>
      </c>
      <c r="X569" s="857">
        <v>0.0091</v>
      </c>
      <c r="Y569" s="858">
        <v>58</v>
      </c>
      <c r="Z569" s="853">
        <f t="shared" si="299"/>
      </c>
      <c r="AA569" s="860">
        <v>34596</v>
      </c>
      <c r="AB569" s="860">
        <v>450</v>
      </c>
      <c r="AC569" s="860">
        <v>100</v>
      </c>
      <c r="AD569" s="860">
        <v>448</v>
      </c>
      <c r="AE569" s="860">
        <v>45</v>
      </c>
      <c r="AF569" s="860">
        <v>3</v>
      </c>
      <c r="AG569" s="860">
        <v>2</v>
      </c>
      <c r="AH569" s="860">
        <v>33</v>
      </c>
      <c r="AI569" s="853">
        <f t="shared" si="116"/>
      </c>
      <c r="AJ569" s="853">
        <f t="shared" si="52"/>
      </c>
      <c r="AK569" s="861" t="s">
        <v>545</v>
      </c>
      <c r="AL569" s="861" t="s">
        <v>525</v>
      </c>
      <c r="AM569" s="862">
        <v>28</v>
      </c>
    </row>
    <row r="570">
      <c r="A570" s="845"/>
      <c r="B570" s="893" t="s">
        <v>543</v>
      </c>
      <c r="C570" s="875" t="s">
        <v>552</v>
      </c>
      <c r="D570" s="864">
        <f t="shared" si="870"/>
      </c>
      <c r="E570" s="849">
        <v>993.25</v>
      </c>
      <c r="F570" s="849">
        <v>2521.79</v>
      </c>
      <c r="G570" s="851">
        <v>5</v>
      </c>
      <c r="H570" s="880">
        <v>8723.98000000001</v>
      </c>
      <c r="I570" s="850">
        <v>0</v>
      </c>
      <c r="J570" s="880">
        <v>0</v>
      </c>
      <c r="K570" s="850">
        <f t="shared" si="535"/>
      </c>
      <c r="L570" s="880">
        <f t="shared" si="687"/>
      </c>
      <c r="M570" s="853">
        <f t="shared" si="392"/>
      </c>
      <c r="N570" s="854">
        <v>5</v>
      </c>
      <c r="O570" s="853">
        <f t="shared" si="330"/>
      </c>
      <c r="P570" s="853">
        <f t="shared" si="228"/>
      </c>
      <c r="Q570" s="853">
        <f t="shared" si="83"/>
      </c>
      <c r="R570" s="853">
        <f t="shared" si="20"/>
      </c>
      <c r="S570" s="855">
        <f t="shared" si="1003"/>
      </c>
      <c r="T570" s="855">
        <f t="shared" si="941"/>
      </c>
      <c r="U570" s="855">
        <f t="shared" si="758"/>
      </c>
      <c r="V570" s="855">
        <f t="shared" si="423"/>
      </c>
      <c r="W570" s="856">
        <f t="shared" si="361"/>
      </c>
      <c r="X570" s="857">
        <v>0.0111</v>
      </c>
      <c r="Y570" s="858">
        <v>59</v>
      </c>
      <c r="Z570" s="853">
        <f t="shared" si="299"/>
      </c>
      <c r="AA570" s="860">
        <v>39072</v>
      </c>
      <c r="AB570" s="860">
        <v>490</v>
      </c>
      <c r="AC570" s="860">
        <v>114</v>
      </c>
      <c r="AD570" s="860">
        <v>513</v>
      </c>
      <c r="AE570" s="860">
        <v>73</v>
      </c>
      <c r="AF570" s="860">
        <v>6</v>
      </c>
      <c r="AG570" s="860">
        <v>0</v>
      </c>
      <c r="AH570" s="860">
        <v>27</v>
      </c>
      <c r="AI570" s="853">
        <f t="shared" si="116"/>
      </c>
      <c r="AJ570" s="853">
        <f t="shared" si="52"/>
      </c>
      <c r="AK570" s="861" t="s">
        <v>545</v>
      </c>
      <c r="AL570" s="861" t="s">
        <v>525</v>
      </c>
      <c r="AM570" s="862">
        <v>20</v>
      </c>
    </row>
    <row r="571">
      <c r="A571" s="845"/>
      <c r="B571" s="893" t="s">
        <v>543</v>
      </c>
      <c r="C571" s="875" t="s">
        <v>553</v>
      </c>
      <c r="D571" s="864">
        <f t="shared" si="870"/>
      </c>
      <c r="E571" s="849">
        <v>991.74</v>
      </c>
      <c r="F571" s="849">
        <v>1833.82</v>
      </c>
      <c r="G571" s="850">
        <v>2</v>
      </c>
      <c r="H571" s="880">
        <v>3429.859999999986</v>
      </c>
      <c r="I571" s="850">
        <v>0</v>
      </c>
      <c r="J571" s="880">
        <v>0</v>
      </c>
      <c r="K571" s="850">
        <f t="shared" si="535"/>
      </c>
      <c r="L571" s="880">
        <f t="shared" si="687"/>
      </c>
      <c r="M571" s="853">
        <f t="shared" si="392"/>
      </c>
      <c r="N571" s="854">
        <v>2</v>
      </c>
      <c r="O571" s="853">
        <f t="shared" si="330"/>
      </c>
      <c r="P571" s="853">
        <f t="shared" si="228"/>
      </c>
      <c r="Q571" s="853">
        <f t="shared" si="83"/>
      </c>
      <c r="R571" s="853">
        <f t="shared" si="20"/>
      </c>
      <c r="S571" s="855">
        <f t="shared" si="1003"/>
      </c>
      <c r="T571" s="855">
        <f t="shared" si="941"/>
      </c>
      <c r="U571" s="855">
        <f t="shared" si="758"/>
      </c>
      <c r="V571" s="855">
        <f t="shared" si="423"/>
      </c>
      <c r="W571" s="856">
        <f t="shared" si="361"/>
      </c>
      <c r="X571" s="857">
        <v>0.0099</v>
      </c>
      <c r="Y571" s="858">
        <v>57</v>
      </c>
      <c r="Z571" s="853">
        <f t="shared" si="299"/>
      </c>
      <c r="AA571" s="860">
        <v>32556</v>
      </c>
      <c r="AB571" s="860">
        <v>548</v>
      </c>
      <c r="AC571" s="860">
        <v>98</v>
      </c>
      <c r="AD571" s="860">
        <v>569</v>
      </c>
      <c r="AE571" s="860">
        <v>37</v>
      </c>
      <c r="AF571" s="860">
        <v>2</v>
      </c>
      <c r="AG571" s="860">
        <v>0</v>
      </c>
      <c r="AH571" s="860">
        <v>35</v>
      </c>
      <c r="AI571" s="853">
        <f t="shared" si="116"/>
      </c>
      <c r="AJ571" s="853">
        <f t="shared" si="52"/>
      </c>
      <c r="AK571" s="861" t="s">
        <v>545</v>
      </c>
      <c r="AL571" s="861" t="s">
        <v>525</v>
      </c>
      <c r="AM571" s="862">
        <v>13</v>
      </c>
    </row>
    <row r="572">
      <c r="A572" s="845"/>
      <c r="B572" s="866" t="s">
        <v>527</v>
      </c>
      <c r="C572" s="866"/>
      <c r="D572" s="867">
        <f>SUM(D569:D571)</f>
      </c>
      <c r="E572" s="897">
        <f>SUM(E569:E571)</f>
      </c>
      <c r="F572" s="897">
        <f>SUM(F569:F571)</f>
      </c>
      <c r="G572" s="889">
        <f>SUM(G569:G571)</f>
      </c>
      <c r="H572" s="890">
        <f>SUM(H569:H571)</f>
      </c>
      <c r="I572" s="889">
        <f>SUM(I569:I571)</f>
      </c>
      <c r="J572" s="890">
        <f>SUM(J569:J571)</f>
      </c>
      <c r="K572" s="891">
        <f>SUM(K569:K571)</f>
      </c>
      <c r="L572" s="897">
        <f>SUM(L569:L571)</f>
      </c>
      <c r="M572" s="868">
        <f t="shared" si="392"/>
      </c>
      <c r="N572" s="889">
        <f>SUM(N569:N571)</f>
      </c>
      <c r="O572" s="868">
        <f t="shared" si="330"/>
      </c>
      <c r="P572" s="868">
        <f t="shared" ref="P572:P573" si="972">D572/N572</f>
      </c>
      <c r="Q572" s="868">
        <f t="shared" si="83"/>
      </c>
      <c r="R572" s="868">
        <f t="shared" si="20"/>
      </c>
      <c r="S572" s="869">
        <f t="shared" si="1003"/>
      </c>
      <c r="T572" s="869">
        <f t="shared" si="941"/>
      </c>
      <c r="U572" s="869">
        <f t="shared" si="758"/>
      </c>
      <c r="V572" s="869">
        <f t="shared" si="423"/>
      </c>
      <c r="W572" s="870">
        <f t="shared" si="361"/>
      </c>
      <c r="X572" s="869">
        <f>AVERAGE(X569:X571)</f>
      </c>
      <c r="Y572" s="871">
        <f>AVERAGE(Y569:Y571)</f>
      </c>
      <c r="Z572" s="871">
        <f t="shared" si="299"/>
      </c>
      <c r="AA572" s="872">
        <f>SUM(AA569:AA571)</f>
      </c>
      <c r="AB572" s="872">
        <f>SUM(AB569:AB571)</f>
      </c>
      <c r="AC572" s="872">
        <f>SUM(AC569:AC571)</f>
      </c>
      <c r="AD572" s="872">
        <f>SUM(AD569:AD571)</f>
      </c>
      <c r="AE572" s="872">
        <f>SUM(AE569:AE571)</f>
      </c>
      <c r="AF572" s="872">
        <f>SUM(AF569:AF571)</f>
      </c>
      <c r="AG572" s="872">
        <f>SUM(AG569:AG571)</f>
      </c>
      <c r="AH572" s="872">
        <f>SUM(AH569:AH571)</f>
      </c>
      <c r="AI572" s="868">
        <f t="shared" si="116"/>
      </c>
      <c r="AJ572" s="873">
        <f t="shared" si="52"/>
      </c>
      <c r="AK572" s="874"/>
      <c r="AL572" s="874"/>
      <c r="AM572" s="872">
        <f>SUM(AM569:AM571)</f>
      </c>
    </row>
    <row r="573">
      <c r="A573" s="845"/>
      <c r="B573" s="898" t="s">
        <v>539</v>
      </c>
      <c r="C573" s="898"/>
      <c r="D573" s="899">
        <f>D556+D550+D568+D562+D572</f>
      </c>
      <c r="E573" s="923">
        <f>E556+E550+E568+E562+E572</f>
      </c>
      <c r="F573" s="923">
        <f>F556+F550+F568+F562+F572</f>
      </c>
      <c r="G573" s="903">
        <f>G572+G568+G562+G556+G550</f>
      </c>
      <c r="H573" s="900">
        <f>H572+H568+H562+H556+H550</f>
      </c>
      <c r="I573" s="903">
        <f>I572+I568+I562+I556+I550</f>
      </c>
      <c r="J573" s="900">
        <f>J572+J568+J562+J556+J550</f>
      </c>
      <c r="K573" s="903">
        <f>K556+K550+K568+K562+K572</f>
      </c>
      <c r="L573" s="923">
        <f>L556+L550+L568+L562+L572</f>
      </c>
      <c r="M573" s="900">
        <f t="shared" si="392"/>
      </c>
      <c r="N573" s="903">
        <f>N572+N568+N562+N556+N550</f>
      </c>
      <c r="O573" s="900">
        <f t="shared" si="330"/>
      </c>
      <c r="P573" s="900">
        <f t="shared" si="972"/>
      </c>
      <c r="Q573" s="900">
        <f t="shared" si="83"/>
      </c>
      <c r="R573" s="900">
        <f t="shared" si="20"/>
      </c>
      <c r="S573" s="902">
        <f t="shared" si="1003"/>
      </c>
      <c r="T573" s="902">
        <f t="shared" si="941"/>
      </c>
      <c r="U573" s="902">
        <f t="shared" si="758"/>
      </c>
      <c r="V573" s="902">
        <f t="shared" si="423"/>
      </c>
      <c r="W573" s="903">
        <f t="shared" si="361"/>
      </c>
      <c r="X573" s="900">
        <f>(X556+X550+X568+X562+X572)/5</f>
      </c>
      <c r="Y573" s="900">
        <f>(Y556+Y550+Y568+Y562+Y572)/5</f>
      </c>
      <c r="Z573" s="900">
        <f>(Z556+Z550+Z568+Z562+Z572)/5</f>
      </c>
      <c r="AA573" s="923">
        <f>AA556+AA550+AA568+AA562+AA572</f>
      </c>
      <c r="AB573" s="923">
        <f>AB556+AB550+AB568+AB562+AB572</f>
      </c>
      <c r="AC573" s="923">
        <f>AC556+AC550+AC568+AC562+AC572</f>
      </c>
      <c r="AD573" s="923">
        <f>AD556+AD550+AD568+AD562+AD572</f>
      </c>
      <c r="AE573" s="923">
        <f>AE556+AE550+AE568+AE562+AE572</f>
      </c>
      <c r="AF573" s="923">
        <f>AF556+AF550+AF568+AF562+AF572</f>
      </c>
      <c r="AG573" s="923">
        <f>AG556+AG550+AG568+AG562+AG572</f>
      </c>
      <c r="AH573" s="923">
        <f>AH556+AH550+AH568+AH562+AH572</f>
      </c>
      <c r="AI573" s="900">
        <f t="shared" si="116"/>
      </c>
      <c r="AJ573" s="904">
        <f t="shared" si="52"/>
      </c>
      <c r="AK573" s="898"/>
      <c r="AL573" s="898"/>
      <c r="AM573" s="923">
        <f>AM556+AM550+AM568+AM562+AM572</f>
      </c>
    </row>
    <row r="574">
      <c r="A574" s="832"/>
      <c r="B574" s="832" t="s">
        <v>480</v>
      </c>
      <c r="C574" s="832"/>
      <c r="D574" s="833" t="s">
        <v>481</v>
      </c>
      <c r="E574" s="833"/>
      <c r="F574" s="833"/>
      <c r="G574" s="833"/>
      <c r="H574" s="833"/>
      <c r="I574" s="833"/>
      <c r="J574" s="833"/>
      <c r="K574" s="833"/>
      <c r="L574" s="833"/>
      <c r="M574" s="833"/>
      <c r="N574" s="833"/>
      <c r="O574" s="833"/>
      <c r="P574" s="833"/>
      <c r="Q574" s="833"/>
      <c r="R574" s="834" t="s">
        <v>482</v>
      </c>
      <c r="S574" s="834"/>
      <c r="T574" s="834"/>
      <c r="U574" s="834"/>
      <c r="V574" s="834"/>
      <c r="W574" s="834"/>
      <c r="X574" s="834"/>
      <c r="Y574" s="834"/>
      <c r="Z574" s="834"/>
      <c r="AA574" s="834"/>
      <c r="AB574" s="834"/>
      <c r="AC574" s="834"/>
      <c r="AD574" s="834"/>
      <c r="AE574" s="834"/>
      <c r="AF574" s="834"/>
      <c r="AG574" s="834"/>
      <c r="AH574" s="834"/>
      <c r="AI574" s="834"/>
      <c r="AJ574" s="834"/>
      <c r="AK574" s="834"/>
      <c r="AL574" s="834"/>
      <c r="AM574" s="835"/>
    </row>
    <row r="575">
      <c r="A575" s="832"/>
      <c r="B575" s="832" t="s">
        <v>483</v>
      </c>
      <c r="C575" s="832" t="s">
        <v>484</v>
      </c>
      <c r="D575" s="836" t="s">
        <v>485</v>
      </c>
      <c r="E575" s="837" t="s">
        <v>486</v>
      </c>
      <c r="F575" s="837" t="s">
        <v>487</v>
      </c>
      <c r="G575" s="944" t="s">
        <v>488</v>
      </c>
      <c r="H575" s="944" t="s">
        <v>489</v>
      </c>
      <c r="I575" s="944" t="s">
        <v>490</v>
      </c>
      <c r="J575" s="944" t="s">
        <v>491</v>
      </c>
      <c r="K575" s="944" t="s">
        <v>492</v>
      </c>
      <c r="L575" s="945" t="s">
        <v>493</v>
      </c>
      <c r="M575" s="841" t="s">
        <v>494</v>
      </c>
      <c r="N575" s="944" t="s">
        <v>495</v>
      </c>
      <c r="O575" s="841" t="s">
        <v>496</v>
      </c>
      <c r="P575" s="841" t="s">
        <v>497</v>
      </c>
      <c r="Q575" s="841" t="s">
        <v>498</v>
      </c>
      <c r="R575" s="834" t="s">
        <v>499</v>
      </c>
      <c r="S575" s="842" t="s">
        <v>500</v>
      </c>
      <c r="T575" s="842" t="s">
        <v>501</v>
      </c>
      <c r="U575" s="842" t="s">
        <v>502</v>
      </c>
      <c r="V575" s="842" t="s">
        <v>503</v>
      </c>
      <c r="W575" s="843" t="s">
        <v>504</v>
      </c>
      <c r="X575" s="842" t="s">
        <v>505</v>
      </c>
      <c r="Y575" s="844" t="s">
        <v>506</v>
      </c>
      <c r="Z575" s="834" t="s">
        <v>507</v>
      </c>
      <c r="AA575" s="843" t="s">
        <v>508</v>
      </c>
      <c r="AB575" s="843" t="s">
        <v>509</v>
      </c>
      <c r="AC575" s="843" t="s">
        <v>510</v>
      </c>
      <c r="AD575" s="843" t="s">
        <v>511</v>
      </c>
      <c r="AE575" s="843" t="s">
        <v>512</v>
      </c>
      <c r="AF575" s="843" t="s">
        <v>513</v>
      </c>
      <c r="AG575" s="843" t="s">
        <v>514</v>
      </c>
      <c r="AH575" s="843" t="s">
        <v>515</v>
      </c>
      <c r="AI575" s="843" t="s">
        <v>516</v>
      </c>
      <c r="AJ575" s="834" t="s">
        <v>517</v>
      </c>
      <c r="AK575" s="835" t="s">
        <v>518</v>
      </c>
      <c r="AL575" s="835" t="s">
        <v>519</v>
      </c>
      <c r="AM575" s="835" t="s">
        <v>520</v>
      </c>
    </row>
    <row r="576">
      <c r="A576" s="845" t="s">
        <v>579</v>
      </c>
      <c r="B576" s="893" t="s">
        <v>543</v>
      </c>
      <c r="C576" s="876" t="s">
        <v>523</v>
      </c>
      <c r="D576" s="877">
        <f t="shared" ref="D576:D577" si="871">E576+F576</f>
      </c>
      <c r="E576" s="947">
        <v>858.41</v>
      </c>
      <c r="F576" s="947">
        <v>1520.81</v>
      </c>
      <c r="G576" s="851">
        <v>1</v>
      </c>
      <c r="H576" s="915">
        <v>1304.4200000000128</v>
      </c>
      <c r="I576" s="958">
        <v>0</v>
      </c>
      <c r="J576" s="957">
        <v>0</v>
      </c>
      <c r="K576" s="850">
        <f t="shared" ref="K576:K577" si="536">G576+I576</f>
      </c>
      <c r="L576" s="951">
        <f t="shared" ref="L576:L577" si="688">H576+J576</f>
      </c>
      <c r="M576" s="853">
        <f t="shared" ref="M576:M601" si="393">L576/D576</f>
      </c>
      <c r="N576" s="854">
        <v>1</v>
      </c>
      <c r="O576" s="853">
        <f t="shared" ref="O576:O601" si="331">D576/K576</f>
      </c>
      <c r="P576" s="853">
        <f t="shared" ref="P576:P577" si="229">D576/K576</f>
      </c>
      <c r="Q576" s="853">
        <f t="shared" ref="Q576:Q601" si="84">L576/K576</f>
      </c>
      <c r="R576" s="853">
        <f t="shared" ref="R576:R601" si="21">D576/AB576</f>
      </c>
      <c r="S576" s="855">
        <f t="shared" ref="S576:S601" si="1004">W576/AA576*1</f>
      </c>
      <c r="T576" s="855">
        <f t="shared" ref="T576:T601" si="942">AB576/AA576</f>
      </c>
      <c r="U576" s="855">
        <f t="shared" ref="U576:U601" si="759">AD576/AA576</f>
      </c>
      <c r="V576" s="855">
        <f t="shared" ref="V576:V601" si="424">AE576/AD576</f>
      </c>
      <c r="W576" s="856">
        <f t="shared" ref="W576:W601" si="362">AC576/X576</f>
      </c>
      <c r="X576" s="857">
        <v>0.01</v>
      </c>
      <c r="Y576" s="858">
        <v>54</v>
      </c>
      <c r="Z576" s="882">
        <f t="shared" ref="Z576:Z600" si="300">(D576/AA576)*1000</f>
      </c>
      <c r="AA576" s="883">
        <v>33422</v>
      </c>
      <c r="AB576" s="884">
        <v>637</v>
      </c>
      <c r="AC576" s="860">
        <v>86</v>
      </c>
      <c r="AD576" s="860">
        <v>678</v>
      </c>
      <c r="AE576" s="860">
        <v>25</v>
      </c>
      <c r="AF576" s="860">
        <v>3</v>
      </c>
      <c r="AG576" s="860">
        <v>1</v>
      </c>
      <c r="AH576" s="860">
        <v>28</v>
      </c>
      <c r="AI576" s="853">
        <f t="shared" ref="AI576:AI601" si="117">D576/AD576</f>
      </c>
      <c r="AJ576" s="853">
        <f t="shared" ref="AJ576:AJ601" si="53">AM576*1000/D576</f>
      </c>
      <c r="AK576" s="861" t="s">
        <v>545</v>
      </c>
      <c r="AL576" s="862" t="s">
        <v>525</v>
      </c>
      <c r="AM576" s="862">
        <v>9</v>
      </c>
    </row>
    <row r="577">
      <c r="A577" s="845"/>
      <c r="B577" s="893" t="s">
        <v>543</v>
      </c>
      <c r="C577" s="876" t="s">
        <v>526</v>
      </c>
      <c r="D577" s="885">
        <f t="shared" si="871"/>
      </c>
      <c r="E577" s="885">
        <v>506.55</v>
      </c>
      <c r="F577" s="878">
        <v>589.7</v>
      </c>
      <c r="G577" s="956">
        <v>2</v>
      </c>
      <c r="H577" s="957">
        <v>4864.630000000005</v>
      </c>
      <c r="I577" s="851">
        <v>0</v>
      </c>
      <c r="J577" s="917">
        <v>0</v>
      </c>
      <c r="K577" s="953">
        <f t="shared" si="536"/>
      </c>
      <c r="L577" s="880">
        <f t="shared" si="688"/>
      </c>
      <c r="M577" s="853">
        <f t="shared" si="393"/>
      </c>
      <c r="N577" s="854">
        <v>2</v>
      </c>
      <c r="O577" s="853">
        <f t="shared" si="331"/>
      </c>
      <c r="P577" s="853">
        <f t="shared" si="229"/>
      </c>
      <c r="Q577" s="853">
        <f t="shared" si="84"/>
      </c>
      <c r="R577" s="853">
        <f t="shared" si="21"/>
      </c>
      <c r="S577" s="855">
        <f t="shared" si="1004"/>
      </c>
      <c r="T577" s="855">
        <f t="shared" si="942"/>
      </c>
      <c r="U577" s="855">
        <f t="shared" si="759"/>
      </c>
      <c r="V577" s="855">
        <f t="shared" si="424"/>
      </c>
      <c r="W577" s="856">
        <f t="shared" si="362"/>
      </c>
      <c r="X577" s="857">
        <v>0.0102</v>
      </c>
      <c r="Y577" s="858">
        <v>54</v>
      </c>
      <c r="Z577" s="886">
        <f t="shared" si="300"/>
      </c>
      <c r="AA577" s="887">
        <v>14765</v>
      </c>
      <c r="AB577" s="884">
        <v>345</v>
      </c>
      <c r="AC577" s="860">
        <v>35</v>
      </c>
      <c r="AD577" s="860">
        <v>386</v>
      </c>
      <c r="AE577" s="860">
        <v>9</v>
      </c>
      <c r="AF577" s="860">
        <v>3</v>
      </c>
      <c r="AG577" s="860">
        <v>0</v>
      </c>
      <c r="AH577" s="860">
        <v>15</v>
      </c>
      <c r="AI577" s="853">
        <f t="shared" si="117"/>
      </c>
      <c r="AJ577" s="853">
        <f t="shared" si="53"/>
      </c>
      <c r="AK577" s="861" t="s">
        <v>545</v>
      </c>
      <c r="AL577" s="862" t="s">
        <v>525</v>
      </c>
      <c r="AM577" s="862">
        <v>4</v>
      </c>
    </row>
    <row r="578">
      <c r="A578" s="845"/>
      <c r="B578" s="866" t="s">
        <v>527</v>
      </c>
      <c r="C578" s="866"/>
      <c r="D578" s="867">
        <f>SUM(D576:D577)</f>
      </c>
      <c r="E578" s="888">
        <f>SUM(E576:E577)</f>
      </c>
      <c r="F578" s="888">
        <f>SUM(F576:F577)</f>
      </c>
      <c r="G578" s="889">
        <f>SUM(G576:G577)</f>
      </c>
      <c r="H578" s="890">
        <f>SUM(H576:H577)</f>
      </c>
      <c r="I578" s="889">
        <f>SUM(I576:I577)</f>
      </c>
      <c r="J578" s="890">
        <f>SUM(J576:J577)</f>
      </c>
      <c r="K578" s="891">
        <f>SUM(K576:K577)</f>
      </c>
      <c r="L578" s="892">
        <f>SUM(L576:L577)</f>
      </c>
      <c r="M578" s="868">
        <f t="shared" si="393"/>
      </c>
      <c r="N578" s="889">
        <f>SUM(N576:N577)</f>
      </c>
      <c r="O578" s="868">
        <f t="shared" si="331"/>
      </c>
      <c r="P578" s="868">
        <f>D578/N578</f>
      </c>
      <c r="Q578" s="868">
        <f t="shared" si="84"/>
      </c>
      <c r="R578" s="868">
        <f t="shared" si="21"/>
      </c>
      <c r="S578" s="869">
        <f t="shared" si="1004"/>
      </c>
      <c r="T578" s="869">
        <f t="shared" si="942"/>
      </c>
      <c r="U578" s="869">
        <f t="shared" si="759"/>
      </c>
      <c r="V578" s="869">
        <f t="shared" si="424"/>
      </c>
      <c r="W578" s="870">
        <f t="shared" si="362"/>
      </c>
      <c r="X578" s="869">
        <f>AVERAGE(X576:X577)</f>
      </c>
      <c r="Y578" s="871">
        <f>AVERAGE(Y576:Y577)</f>
      </c>
      <c r="Z578" s="868">
        <f t="shared" si="300"/>
      </c>
      <c r="AA578" s="922">
        <f>SUM(AA576:AA577)</f>
      </c>
      <c r="AB578" s="872">
        <f>SUM(AB576:AB577)</f>
      </c>
      <c r="AC578" s="872">
        <f>SUM(AC576:AC577)</f>
      </c>
      <c r="AD578" s="872">
        <f>SUM(AD576:AD577)</f>
      </c>
      <c r="AE578" s="872">
        <f>SUM(AE576:AE577)</f>
      </c>
      <c r="AF578" s="872">
        <f>SUM(AF576:AF577)</f>
      </c>
      <c r="AG578" s="872">
        <f>SUM(AG576:AG577)</f>
      </c>
      <c r="AH578" s="872">
        <f>SUM(AH576:AH577)</f>
      </c>
      <c r="AI578" s="868">
        <f t="shared" si="117"/>
      </c>
      <c r="AJ578" s="873">
        <f t="shared" si="53"/>
      </c>
      <c r="AK578" s="874"/>
      <c r="AL578" s="874"/>
      <c r="AM578" s="870">
        <f>SUM(AM576:AM577)</f>
      </c>
    </row>
    <row r="579">
      <c r="A579" s="845"/>
      <c r="B579" s="893" t="s">
        <v>522</v>
      </c>
      <c r="C579" s="875" t="s">
        <v>529</v>
      </c>
      <c r="D579" s="864">
        <f t="shared" ref="D579:D583" si="872">E579+F579</f>
      </c>
      <c r="E579" s="896">
        <v>778.75</v>
      </c>
      <c r="F579" s="896">
        <v>1922.34</v>
      </c>
      <c r="G579" s="851">
        <v>2</v>
      </c>
      <c r="H579" s="852">
        <v>5656.370000000001</v>
      </c>
      <c r="I579" s="851">
        <v>0</v>
      </c>
      <c r="J579" s="852">
        <v>0</v>
      </c>
      <c r="K579" s="850">
        <f t="shared" ref="K579:K583" si="537">G579+I579</f>
      </c>
      <c r="L579" s="880">
        <f t="shared" ref="L579:L583" si="689">H579+J579</f>
      </c>
      <c r="M579" s="853">
        <f t="shared" si="393"/>
      </c>
      <c r="N579" s="854">
        <v>2</v>
      </c>
      <c r="O579" s="853">
        <f t="shared" si="331"/>
      </c>
      <c r="P579" s="853">
        <f t="shared" ref="P579:P583" si="230">D579/K579</f>
      </c>
      <c r="Q579" s="853">
        <f t="shared" si="84"/>
      </c>
      <c r="R579" s="853">
        <f t="shared" si="21"/>
      </c>
      <c r="S579" s="855">
        <f t="shared" si="1004"/>
      </c>
      <c r="T579" s="855">
        <f t="shared" si="942"/>
      </c>
      <c r="U579" s="855">
        <f t="shared" si="759"/>
      </c>
      <c r="V579" s="855">
        <f t="shared" si="424"/>
      </c>
      <c r="W579" s="856">
        <f t="shared" si="362"/>
      </c>
      <c r="X579" s="857">
        <v>0.0202</v>
      </c>
      <c r="Y579" s="858">
        <v>40</v>
      </c>
      <c r="Z579" s="853">
        <f t="shared" si="300"/>
      </c>
      <c r="AA579" s="860">
        <v>33313</v>
      </c>
      <c r="AB579" s="860">
        <v>824</v>
      </c>
      <c r="AC579" s="860">
        <v>144</v>
      </c>
      <c r="AD579" s="860">
        <v>892</v>
      </c>
      <c r="AE579" s="860">
        <v>48</v>
      </c>
      <c r="AF579" s="860">
        <v>7</v>
      </c>
      <c r="AG579" s="860">
        <v>0</v>
      </c>
      <c r="AH579" s="860">
        <v>56</v>
      </c>
      <c r="AI579" s="853">
        <f t="shared" si="117"/>
      </c>
      <c r="AJ579" s="853">
        <f t="shared" si="53"/>
      </c>
      <c r="AK579" s="861" t="s">
        <v>524</v>
      </c>
      <c r="AL579" s="862" t="s">
        <v>578</v>
      </c>
      <c r="AM579" s="862">
        <v>22</v>
      </c>
    </row>
    <row r="580">
      <c r="A580" s="845"/>
      <c r="B580" s="893" t="s">
        <v>522</v>
      </c>
      <c r="C580" s="875" t="s">
        <v>531</v>
      </c>
      <c r="D580" s="864">
        <f t="shared" si="872"/>
      </c>
      <c r="E580" s="896">
        <v>1694.84</v>
      </c>
      <c r="F580" s="896">
        <v>2170.56</v>
      </c>
      <c r="G580" s="851">
        <v>1</v>
      </c>
      <c r="H580" s="880">
        <v>2548.26</v>
      </c>
      <c r="I580" s="850">
        <v>0</v>
      </c>
      <c r="J580" s="880">
        <v>0</v>
      </c>
      <c r="K580" s="850">
        <f t="shared" si="537"/>
      </c>
      <c r="L580" s="880">
        <f t="shared" si="689"/>
      </c>
      <c r="M580" s="853">
        <f t="shared" si="393"/>
      </c>
      <c r="N580" s="854">
        <v>1</v>
      </c>
      <c r="O580" s="853">
        <f t="shared" si="331"/>
      </c>
      <c r="P580" s="853">
        <f t="shared" si="230"/>
      </c>
      <c r="Q580" s="853">
        <f t="shared" si="84"/>
      </c>
      <c r="R580" s="853">
        <f t="shared" si="21"/>
      </c>
      <c r="S580" s="855">
        <f t="shared" si="1004"/>
      </c>
      <c r="T580" s="855">
        <f t="shared" si="942"/>
      </c>
      <c r="U580" s="855">
        <f t="shared" si="759"/>
      </c>
      <c r="V580" s="855">
        <f t="shared" si="424"/>
      </c>
      <c r="W580" s="856">
        <f t="shared" si="362"/>
      </c>
      <c r="X580" s="857">
        <v>0.0155</v>
      </c>
      <c r="Y580" s="858">
        <v>38</v>
      </c>
      <c r="Z580" s="853">
        <f t="shared" si="300"/>
      </c>
      <c r="AA580" s="860">
        <v>43096</v>
      </c>
      <c r="AB580" s="860">
        <v>978</v>
      </c>
      <c r="AC580" s="860">
        <v>167</v>
      </c>
      <c r="AD580" s="860">
        <v>1078</v>
      </c>
      <c r="AE580" s="860">
        <v>77</v>
      </c>
      <c r="AF580" s="860">
        <v>13</v>
      </c>
      <c r="AG580" s="860">
        <v>3</v>
      </c>
      <c r="AH580" s="860">
        <v>53</v>
      </c>
      <c r="AI580" s="853">
        <f t="shared" si="117"/>
      </c>
      <c r="AJ580" s="853">
        <f t="shared" si="53"/>
      </c>
      <c r="AK580" s="861" t="s">
        <v>524</v>
      </c>
      <c r="AL580" s="862" t="s">
        <v>578</v>
      </c>
      <c r="AM580" s="862">
        <v>53</v>
      </c>
    </row>
    <row r="581">
      <c r="A581" s="845"/>
      <c r="B581" s="893" t="s">
        <v>522</v>
      </c>
      <c r="C581" s="875" t="s">
        <v>532</v>
      </c>
      <c r="D581" s="864">
        <f t="shared" si="872"/>
      </c>
      <c r="E581" s="896">
        <v>1161.59</v>
      </c>
      <c r="F581" s="896">
        <v>1303.53</v>
      </c>
      <c r="G581" s="851">
        <v>3</v>
      </c>
      <c r="H581" s="880">
        <v>5978.120000000001</v>
      </c>
      <c r="I581" s="850">
        <v>0</v>
      </c>
      <c r="J581" s="880">
        <v>0</v>
      </c>
      <c r="K581" s="850">
        <f t="shared" si="537"/>
      </c>
      <c r="L581" s="880">
        <f t="shared" si="689"/>
      </c>
      <c r="M581" s="853">
        <f t="shared" si="393"/>
      </c>
      <c r="N581" s="854">
        <v>3</v>
      </c>
      <c r="O581" s="853">
        <f t="shared" si="331"/>
      </c>
      <c r="P581" s="853">
        <f t="shared" si="230"/>
      </c>
      <c r="Q581" s="853">
        <f t="shared" si="84"/>
      </c>
      <c r="R581" s="853">
        <f t="shared" si="21"/>
      </c>
      <c r="S581" s="855">
        <f t="shared" si="1004"/>
      </c>
      <c r="T581" s="855">
        <f t="shared" si="942"/>
      </c>
      <c r="U581" s="855">
        <f t="shared" si="759"/>
      </c>
      <c r="V581" s="855">
        <f t="shared" si="424"/>
      </c>
      <c r="W581" s="856">
        <f t="shared" si="362"/>
      </c>
      <c r="X581" s="857">
        <v>0.0118</v>
      </c>
      <c r="Y581" s="858">
        <v>41</v>
      </c>
      <c r="Z581" s="853">
        <f t="shared" si="300"/>
      </c>
      <c r="AA581" s="860">
        <v>17186</v>
      </c>
      <c r="AB581" s="860">
        <v>401</v>
      </c>
      <c r="AC581" s="860">
        <v>63</v>
      </c>
      <c r="AD581" s="860">
        <v>416</v>
      </c>
      <c r="AE581" s="860">
        <v>61</v>
      </c>
      <c r="AF581" s="860">
        <v>9</v>
      </c>
      <c r="AG581" s="860">
        <v>3</v>
      </c>
      <c r="AH581" s="860">
        <v>8</v>
      </c>
      <c r="AI581" s="853">
        <f t="shared" si="117"/>
      </c>
      <c r="AJ581" s="853">
        <f t="shared" si="53"/>
      </c>
      <c r="AK581" s="861" t="s">
        <v>524</v>
      </c>
      <c r="AL581" s="862" t="s">
        <v>578</v>
      </c>
      <c r="AM581" s="862">
        <v>25</v>
      </c>
    </row>
    <row r="582">
      <c r="A582" s="845"/>
      <c r="B582" s="893" t="s">
        <v>522</v>
      </c>
      <c r="C582" s="875" t="s">
        <v>533</v>
      </c>
      <c r="D582" s="864">
        <f t="shared" si="872"/>
      </c>
      <c r="E582" s="896">
        <v>1012.64</v>
      </c>
      <c r="F582" s="896">
        <v>1983.8</v>
      </c>
      <c r="G582" s="851">
        <v>5</v>
      </c>
      <c r="H582" s="880">
        <v>10527.659999999994</v>
      </c>
      <c r="I582" s="850">
        <v>0</v>
      </c>
      <c r="J582" s="880">
        <v>0</v>
      </c>
      <c r="K582" s="850">
        <f t="shared" si="537"/>
      </c>
      <c r="L582" s="880">
        <f t="shared" si="689"/>
      </c>
      <c r="M582" s="853">
        <f t="shared" si="393"/>
      </c>
      <c r="N582" s="854">
        <v>3</v>
      </c>
      <c r="O582" s="853">
        <f t="shared" si="331"/>
      </c>
      <c r="P582" s="853">
        <f t="shared" si="230"/>
      </c>
      <c r="Q582" s="853">
        <f t="shared" si="84"/>
      </c>
      <c r="R582" s="853">
        <f t="shared" si="21"/>
      </c>
      <c r="S582" s="855">
        <f t="shared" si="1004"/>
      </c>
      <c r="T582" s="855">
        <f t="shared" si="942"/>
      </c>
      <c r="U582" s="855">
        <f t="shared" si="759"/>
      </c>
      <c r="V582" s="855">
        <f t="shared" si="424"/>
      </c>
      <c r="W582" s="856">
        <f t="shared" si="362"/>
      </c>
      <c r="X582" s="857">
        <v>0.0189</v>
      </c>
      <c r="Y582" s="858">
        <v>41</v>
      </c>
      <c r="Z582" s="853">
        <f t="shared" si="300"/>
      </c>
      <c r="AA582" s="860">
        <v>19925</v>
      </c>
      <c r="AB582" s="860">
        <v>251</v>
      </c>
      <c r="AC582" s="860">
        <v>80</v>
      </c>
      <c r="AD582" s="860">
        <v>255</v>
      </c>
      <c r="AE582" s="860">
        <v>51</v>
      </c>
      <c r="AF582" s="860">
        <v>2</v>
      </c>
      <c r="AG582" s="860">
        <v>0</v>
      </c>
      <c r="AH582" s="860">
        <v>16</v>
      </c>
      <c r="AI582" s="853">
        <f t="shared" si="117"/>
      </c>
      <c r="AJ582" s="853">
        <f t="shared" si="53"/>
      </c>
      <c r="AK582" s="861" t="s">
        <v>524</v>
      </c>
      <c r="AL582" s="862" t="s">
        <v>578</v>
      </c>
      <c r="AM582" s="862">
        <v>116</v>
      </c>
    </row>
    <row r="583">
      <c r="A583" s="845"/>
      <c r="B583" s="893" t="s">
        <v>522</v>
      </c>
      <c r="C583" s="875" t="s">
        <v>535</v>
      </c>
      <c r="D583" s="864">
        <f t="shared" si="872"/>
      </c>
      <c r="E583" s="896">
        <v>1087.22</v>
      </c>
      <c r="F583" s="896">
        <v>1206.68</v>
      </c>
      <c r="G583" s="850">
        <v>4</v>
      </c>
      <c r="H583" s="880">
        <v>10752.890000000007</v>
      </c>
      <c r="I583" s="850">
        <v>0</v>
      </c>
      <c r="J583" s="880">
        <v>0</v>
      </c>
      <c r="K583" s="850">
        <f t="shared" si="537"/>
      </c>
      <c r="L583" s="880">
        <f t="shared" si="689"/>
      </c>
      <c r="M583" s="853">
        <f t="shared" si="393"/>
      </c>
      <c r="N583" s="854">
        <v>1</v>
      </c>
      <c r="O583" s="853">
        <f t="shared" si="331"/>
      </c>
      <c r="P583" s="853">
        <f t="shared" si="230"/>
      </c>
      <c r="Q583" s="853">
        <f t="shared" si="84"/>
      </c>
      <c r="R583" s="853">
        <f t="shared" si="21"/>
      </c>
      <c r="S583" s="855">
        <f t="shared" si="1004"/>
      </c>
      <c r="T583" s="855">
        <f t="shared" si="942"/>
      </c>
      <c r="U583" s="855">
        <f t="shared" si="759"/>
      </c>
      <c r="V583" s="855">
        <f t="shared" si="424"/>
      </c>
      <c r="W583" s="856">
        <f t="shared" si="362"/>
      </c>
      <c r="X583" s="857">
        <v>0.0144</v>
      </c>
      <c r="Y583" s="858">
        <v>44</v>
      </c>
      <c r="Z583" s="853">
        <f t="shared" si="300"/>
      </c>
      <c r="AA583" s="860">
        <v>15370</v>
      </c>
      <c r="AB583" s="860">
        <v>210</v>
      </c>
      <c r="AC583" s="860">
        <v>69</v>
      </c>
      <c r="AD583" s="860">
        <v>211</v>
      </c>
      <c r="AE583" s="860">
        <v>17</v>
      </c>
      <c r="AF583" s="860">
        <v>2</v>
      </c>
      <c r="AG583" s="860">
        <v>0</v>
      </c>
      <c r="AH583" s="860">
        <v>6</v>
      </c>
      <c r="AI583" s="853">
        <f t="shared" si="117"/>
      </c>
      <c r="AJ583" s="853">
        <f t="shared" si="53"/>
      </c>
      <c r="AK583" s="861" t="s">
        <v>524</v>
      </c>
      <c r="AL583" s="862" t="s">
        <v>578</v>
      </c>
      <c r="AM583" s="858">
        <v>44</v>
      </c>
    </row>
    <row r="584">
      <c r="A584" s="845"/>
      <c r="B584" s="866" t="s">
        <v>527</v>
      </c>
      <c r="C584" s="866"/>
      <c r="D584" s="867">
        <f>SUM(D579:D583)</f>
      </c>
      <c r="E584" s="897">
        <f>SUM(E579:E583)</f>
      </c>
      <c r="F584" s="897">
        <f>SUM(F579:F583)</f>
      </c>
      <c r="G584" s="889">
        <f>SUM(G579:G583)</f>
      </c>
      <c r="H584" s="890">
        <f>SUM(H579:H583)</f>
      </c>
      <c r="I584" s="889">
        <f>SUM(I579:I583)</f>
      </c>
      <c r="J584" s="890">
        <f>SUM(J579:J583)</f>
      </c>
      <c r="K584" s="891">
        <f>SUM(K579:K583)</f>
      </c>
      <c r="L584" s="897">
        <f>SUM(L579:L583)</f>
      </c>
      <c r="M584" s="868">
        <f t="shared" si="393"/>
      </c>
      <c r="N584" s="889">
        <f>SUM(N579:N583)</f>
      </c>
      <c r="O584" s="868">
        <f t="shared" si="331"/>
      </c>
      <c r="P584" s="868">
        <f>D584/N584</f>
      </c>
      <c r="Q584" s="868">
        <f t="shared" si="84"/>
      </c>
      <c r="R584" s="868">
        <f t="shared" si="21"/>
      </c>
      <c r="S584" s="869">
        <f t="shared" si="1004"/>
      </c>
      <c r="T584" s="869">
        <f t="shared" si="942"/>
      </c>
      <c r="U584" s="869">
        <f t="shared" si="759"/>
      </c>
      <c r="V584" s="869">
        <f t="shared" si="424"/>
      </c>
      <c r="W584" s="870">
        <f t="shared" si="362"/>
      </c>
      <c r="X584" s="869">
        <f>AVERAGE(X579:X583)</f>
      </c>
      <c r="Y584" s="871">
        <f>AVERAGE(Y579:Y583)</f>
      </c>
      <c r="Z584" s="871">
        <f t="shared" si="300"/>
      </c>
      <c r="AA584" s="872">
        <f>SUM(AA579:AA583)</f>
      </c>
      <c r="AB584" s="872">
        <f>SUM(AB579:AB583)</f>
      </c>
      <c r="AC584" s="872">
        <f>SUM(AC579:AC583)</f>
      </c>
      <c r="AD584" s="872">
        <f>SUM(AD579:AD583)</f>
      </c>
      <c r="AE584" s="872">
        <f>SUM(AE579:AE583)</f>
      </c>
      <c r="AF584" s="872">
        <f>SUM(AF579:AF583)</f>
      </c>
      <c r="AG584" s="872">
        <f>SUM(AG579:AG583)</f>
      </c>
      <c r="AH584" s="872">
        <f>SUM(AH579:AH583)</f>
      </c>
      <c r="AI584" s="868">
        <f t="shared" si="117"/>
      </c>
      <c r="AJ584" s="873">
        <f t="shared" si="53"/>
      </c>
      <c r="AK584" s="874"/>
      <c r="AL584" s="874"/>
      <c r="AM584" s="870">
        <f>SUM(AM579:AM583)</f>
      </c>
    </row>
    <row r="585">
      <c r="A585" s="845"/>
      <c r="B585" s="893" t="s">
        <v>534</v>
      </c>
      <c r="C585" s="875" t="s">
        <v>536</v>
      </c>
      <c r="D585" s="864">
        <f t="shared" ref="D585:D589" si="873">E585+F585</f>
      </c>
      <c r="E585" s="896">
        <v>1522.89</v>
      </c>
      <c r="F585" s="896">
        <v>1507.99</v>
      </c>
      <c r="G585" s="851">
        <v>5</v>
      </c>
      <c r="H585" s="880">
        <v>13629.11</v>
      </c>
      <c r="I585" s="850">
        <v>0</v>
      </c>
      <c r="J585" s="880">
        <v>0</v>
      </c>
      <c r="K585" s="850">
        <f t="shared" ref="K585:K589" si="538">G585+I585</f>
      </c>
      <c r="L585" s="880">
        <f t="shared" ref="L585:L589" si="690">H585+J585</f>
      </c>
      <c r="M585" s="853">
        <f t="shared" si="393"/>
      </c>
      <c r="N585" s="854">
        <v>3</v>
      </c>
      <c r="O585" s="853">
        <f t="shared" si="331"/>
      </c>
      <c r="P585" s="853">
        <f t="shared" ref="P585:P589" si="231">D585/K585</f>
      </c>
      <c r="Q585" s="853">
        <f t="shared" si="84"/>
      </c>
      <c r="R585" s="853">
        <f t="shared" si="21"/>
      </c>
      <c r="S585" s="855">
        <f t="shared" si="1004"/>
      </c>
      <c r="T585" s="855">
        <f t="shared" si="942"/>
      </c>
      <c r="U585" s="855">
        <f t="shared" si="759"/>
      </c>
      <c r="V585" s="855">
        <f t="shared" si="424"/>
      </c>
      <c r="W585" s="856">
        <f t="shared" si="362"/>
      </c>
      <c r="X585" s="857">
        <v>0.01</v>
      </c>
      <c r="Y585" s="858">
        <v>46</v>
      </c>
      <c r="Z585" s="853">
        <f t="shared" si="300"/>
      </c>
      <c r="AA585" s="860">
        <v>25249</v>
      </c>
      <c r="AB585" s="860">
        <v>406</v>
      </c>
      <c r="AC585" s="860">
        <v>81</v>
      </c>
      <c r="AD585" s="860">
        <v>421</v>
      </c>
      <c r="AE585" s="860">
        <v>51</v>
      </c>
      <c r="AF585" s="860">
        <v>1</v>
      </c>
      <c r="AG585" s="860">
        <v>1</v>
      </c>
      <c r="AH585" s="860">
        <v>16</v>
      </c>
      <c r="AI585" s="853">
        <f t="shared" si="117"/>
      </c>
      <c r="AJ585" s="853">
        <f t="shared" si="53"/>
      </c>
      <c r="AK585" s="861" t="s">
        <v>524</v>
      </c>
      <c r="AL585" s="862" t="s">
        <v>578</v>
      </c>
      <c r="AM585" s="862">
        <v>25</v>
      </c>
    </row>
    <row r="586">
      <c r="A586" s="845"/>
      <c r="B586" s="893" t="s">
        <v>534</v>
      </c>
      <c r="C586" s="875" t="s">
        <v>537</v>
      </c>
      <c r="D586" s="864">
        <f t="shared" si="873"/>
      </c>
      <c r="E586" s="896">
        <v>1037.04</v>
      </c>
      <c r="F586" s="896">
        <v>1052.54</v>
      </c>
      <c r="G586" s="851">
        <v>1</v>
      </c>
      <c r="H586" s="880">
        <v>2548.260000000002</v>
      </c>
      <c r="I586" s="850">
        <v>0</v>
      </c>
      <c r="J586" s="880">
        <v>0</v>
      </c>
      <c r="K586" s="850">
        <f t="shared" si="538"/>
      </c>
      <c r="L586" s="880">
        <f t="shared" si="690"/>
      </c>
      <c r="M586" s="853">
        <f t="shared" si="393"/>
      </c>
      <c r="N586" s="854">
        <v>1</v>
      </c>
      <c r="O586" s="853">
        <f t="shared" si="331"/>
      </c>
      <c r="P586" s="853">
        <f t="shared" si="231"/>
      </c>
      <c r="Q586" s="853">
        <f t="shared" si="84"/>
      </c>
      <c r="R586" s="853">
        <f t="shared" si="21"/>
      </c>
      <c r="S586" s="855">
        <f t="shared" si="1004"/>
      </c>
      <c r="T586" s="855">
        <f t="shared" si="942"/>
      </c>
      <c r="U586" s="855">
        <f t="shared" si="759"/>
      </c>
      <c r="V586" s="855">
        <f t="shared" si="424"/>
      </c>
      <c r="W586" s="856">
        <f t="shared" si="362"/>
      </c>
      <c r="X586" s="857">
        <v>0.008</v>
      </c>
      <c r="Y586" s="858">
        <v>47</v>
      </c>
      <c r="Z586" s="853">
        <f t="shared" si="300"/>
      </c>
      <c r="AA586" s="860">
        <v>15410</v>
      </c>
      <c r="AB586" s="860">
        <v>248</v>
      </c>
      <c r="AC586" s="860">
        <v>33</v>
      </c>
      <c r="AD586" s="860">
        <v>252</v>
      </c>
      <c r="AE586" s="860">
        <v>33</v>
      </c>
      <c r="AF586" s="860">
        <v>1</v>
      </c>
      <c r="AG586" s="860">
        <v>0</v>
      </c>
      <c r="AH586" s="860">
        <v>8</v>
      </c>
      <c r="AI586" s="853">
        <f t="shared" si="117"/>
      </c>
      <c r="AJ586" s="853">
        <f t="shared" si="53"/>
      </c>
      <c r="AK586" s="861" t="s">
        <v>524</v>
      </c>
      <c r="AL586" s="862" t="s">
        <v>578</v>
      </c>
      <c r="AM586" s="862">
        <v>40</v>
      </c>
    </row>
    <row r="587">
      <c r="A587" s="845"/>
      <c r="B587" s="893" t="s">
        <v>534</v>
      </c>
      <c r="C587" s="875" t="s">
        <v>538</v>
      </c>
      <c r="D587" s="864">
        <f t="shared" si="873"/>
      </c>
      <c r="E587" s="896">
        <v>1018.73</v>
      </c>
      <c r="F587" s="896">
        <v>1924.94</v>
      </c>
      <c r="G587" s="851">
        <v>3</v>
      </c>
      <c r="H587" s="880">
        <v>7091.369999999995</v>
      </c>
      <c r="I587" s="850">
        <v>0</v>
      </c>
      <c r="J587" s="880">
        <v>0</v>
      </c>
      <c r="K587" s="850">
        <f t="shared" si="538"/>
      </c>
      <c r="L587" s="880">
        <f t="shared" si="690"/>
      </c>
      <c r="M587" s="853">
        <f t="shared" si="393"/>
      </c>
      <c r="N587" s="854">
        <v>3</v>
      </c>
      <c r="O587" s="853">
        <f t="shared" si="331"/>
      </c>
      <c r="P587" s="853">
        <f t="shared" si="231"/>
      </c>
      <c r="Q587" s="853">
        <f t="shared" si="84"/>
      </c>
      <c r="R587" s="853">
        <f t="shared" si="21"/>
      </c>
      <c r="S587" s="855">
        <f t="shared" si="1004"/>
      </c>
      <c r="T587" s="855">
        <f t="shared" si="942"/>
      </c>
      <c r="U587" s="855">
        <f t="shared" si="759"/>
      </c>
      <c r="V587" s="855">
        <f t="shared" si="424"/>
      </c>
      <c r="W587" s="856">
        <f t="shared" si="362"/>
      </c>
      <c r="X587" s="857">
        <v>0.0157</v>
      </c>
      <c r="Y587" s="858">
        <v>48</v>
      </c>
      <c r="Z587" s="853">
        <f t="shared" si="300"/>
      </c>
      <c r="AA587" s="860">
        <v>25666</v>
      </c>
      <c r="AB587" s="860">
        <v>356</v>
      </c>
      <c r="AC587" s="860">
        <v>83</v>
      </c>
      <c r="AD587" s="860">
        <v>375</v>
      </c>
      <c r="AE587" s="860">
        <v>44</v>
      </c>
      <c r="AF587" s="860">
        <v>7</v>
      </c>
      <c r="AG587" s="860">
        <v>1</v>
      </c>
      <c r="AH587" s="860">
        <v>24</v>
      </c>
      <c r="AI587" s="853">
        <f t="shared" si="117"/>
      </c>
      <c r="AJ587" s="853">
        <f t="shared" si="53"/>
      </c>
      <c r="AK587" s="861" t="s">
        <v>524</v>
      </c>
      <c r="AL587" s="862" t="s">
        <v>578</v>
      </c>
      <c r="AM587" s="862">
        <v>24</v>
      </c>
    </row>
    <row r="588">
      <c r="A588" s="845"/>
      <c r="B588" s="893" t="s">
        <v>534</v>
      </c>
      <c r="C588" s="875" t="s">
        <v>541</v>
      </c>
      <c r="D588" s="864">
        <f t="shared" si="873"/>
      </c>
      <c r="E588" s="896">
        <v>976.86</v>
      </c>
      <c r="F588" s="896">
        <v>2061.01</v>
      </c>
      <c r="G588" s="851">
        <v>2</v>
      </c>
      <c r="H588" s="880">
        <v>3989.699999999997</v>
      </c>
      <c r="I588" s="850">
        <v>0</v>
      </c>
      <c r="J588" s="880">
        <v>0</v>
      </c>
      <c r="K588" s="850">
        <f t="shared" si="538"/>
      </c>
      <c r="L588" s="880">
        <f t="shared" si="690"/>
      </c>
      <c r="M588" s="853">
        <f t="shared" si="393"/>
      </c>
      <c r="N588" s="854">
        <v>2</v>
      </c>
      <c r="O588" s="853">
        <f t="shared" si="331"/>
      </c>
      <c r="P588" s="853">
        <f t="shared" si="231"/>
      </c>
      <c r="Q588" s="853">
        <f t="shared" si="84"/>
      </c>
      <c r="R588" s="853">
        <f t="shared" si="21"/>
      </c>
      <c r="S588" s="855">
        <f t="shared" si="1004"/>
      </c>
      <c r="T588" s="855">
        <f t="shared" si="942"/>
      </c>
      <c r="U588" s="855">
        <f t="shared" si="759"/>
      </c>
      <c r="V588" s="855">
        <f t="shared" si="424"/>
      </c>
      <c r="W588" s="856">
        <f t="shared" si="362"/>
      </c>
      <c r="X588" s="857">
        <v>0.0146</v>
      </c>
      <c r="Y588" s="858">
        <v>48</v>
      </c>
      <c r="Z588" s="853">
        <f t="shared" si="300"/>
      </c>
      <c r="AA588" s="860">
        <v>25139</v>
      </c>
      <c r="AB588" s="860">
        <v>332</v>
      </c>
      <c r="AC588" s="860">
        <v>72</v>
      </c>
      <c r="AD588" s="860">
        <v>328</v>
      </c>
      <c r="AE588" s="860">
        <v>37</v>
      </c>
      <c r="AF588" s="860">
        <v>4</v>
      </c>
      <c r="AG588" s="860">
        <v>0</v>
      </c>
      <c r="AH588" s="860">
        <v>12</v>
      </c>
      <c r="AI588" s="853">
        <f t="shared" si="117"/>
      </c>
      <c r="AJ588" s="853">
        <f t="shared" si="53"/>
      </c>
      <c r="AK588" s="861" t="s">
        <v>524</v>
      </c>
      <c r="AL588" s="862" t="s">
        <v>578</v>
      </c>
      <c r="AM588" s="862">
        <v>25</v>
      </c>
    </row>
    <row r="589">
      <c r="A589" s="845"/>
      <c r="B589" s="893" t="s">
        <v>534</v>
      </c>
      <c r="C589" s="875" t="s">
        <v>542</v>
      </c>
      <c r="D589" s="864">
        <f t="shared" si="873"/>
      </c>
      <c r="E589" s="894">
        <v>1217.58</v>
      </c>
      <c r="F589" s="894">
        <v>1703.23</v>
      </c>
      <c r="G589" s="850">
        <v>3</v>
      </c>
      <c r="H589" s="880">
        <v>6537.969999999994</v>
      </c>
      <c r="I589" s="850">
        <v>0</v>
      </c>
      <c r="J589" s="880">
        <v>0</v>
      </c>
      <c r="K589" s="850">
        <f t="shared" si="538"/>
      </c>
      <c r="L589" s="880">
        <f t="shared" si="690"/>
      </c>
      <c r="M589" s="853">
        <f t="shared" si="393"/>
      </c>
      <c r="N589" s="854">
        <v>3</v>
      </c>
      <c r="O589" s="853">
        <f t="shared" si="331"/>
      </c>
      <c r="P589" s="853">
        <f t="shared" si="231"/>
      </c>
      <c r="Q589" s="853">
        <f t="shared" si="84"/>
      </c>
      <c r="R589" s="853">
        <f t="shared" si="21"/>
      </c>
      <c r="S589" s="855">
        <f t="shared" si="1004"/>
      </c>
      <c r="T589" s="855">
        <f t="shared" si="942"/>
      </c>
      <c r="U589" s="855">
        <f t="shared" si="759"/>
      </c>
      <c r="V589" s="855">
        <f t="shared" si="424"/>
      </c>
      <c r="W589" s="856">
        <f t="shared" si="362"/>
      </c>
      <c r="X589" s="857">
        <v>0.0212</v>
      </c>
      <c r="Y589" s="858">
        <v>48</v>
      </c>
      <c r="Z589" s="853">
        <f t="shared" si="300"/>
      </c>
      <c r="AA589" s="860">
        <v>26089</v>
      </c>
      <c r="AB589" s="860">
        <v>479</v>
      </c>
      <c r="AC589" s="860">
        <v>109</v>
      </c>
      <c r="AD589" s="860">
        <v>495</v>
      </c>
      <c r="AE589" s="860">
        <v>43</v>
      </c>
      <c r="AF589" s="860">
        <v>5</v>
      </c>
      <c r="AG589" s="860">
        <v>1</v>
      </c>
      <c r="AH589" s="860">
        <v>20</v>
      </c>
      <c r="AI589" s="853">
        <f t="shared" si="117"/>
      </c>
      <c r="AJ589" s="853">
        <f t="shared" si="53"/>
      </c>
      <c r="AK589" s="861" t="s">
        <v>524</v>
      </c>
      <c r="AL589" s="862" t="s">
        <v>578</v>
      </c>
      <c r="AM589" s="862">
        <v>27</v>
      </c>
    </row>
    <row r="590">
      <c r="A590" s="845"/>
      <c r="B590" s="866" t="s">
        <v>527</v>
      </c>
      <c r="C590" s="866"/>
      <c r="D590" s="867">
        <f>SUM(D585:D589)</f>
      </c>
      <c r="E590" s="867">
        <f>SUM(E585:E589)</f>
      </c>
      <c r="F590" s="867">
        <f>SUM(F585:F589)</f>
      </c>
      <c r="G590" s="889">
        <f>SUM(G585:G589)</f>
      </c>
      <c r="H590" s="890">
        <f>SUM(H585:H589)</f>
      </c>
      <c r="I590" s="889">
        <f>SUM(I585:I589)</f>
      </c>
      <c r="J590" s="890">
        <f>SUM(J585:J589)</f>
      </c>
      <c r="K590" s="912">
        <f>SUM(K585:K589)</f>
      </c>
      <c r="L590" s="867">
        <f>SUM(L585:L589)</f>
      </c>
      <c r="M590" s="868">
        <f t="shared" si="393"/>
      </c>
      <c r="N590" s="889">
        <f>SUM(N585:N589)</f>
      </c>
      <c r="O590" s="868">
        <f t="shared" si="331"/>
      </c>
      <c r="P590" s="868">
        <f>D590/N590</f>
      </c>
      <c r="Q590" s="868">
        <f t="shared" si="84"/>
      </c>
      <c r="R590" s="868">
        <f t="shared" si="21"/>
      </c>
      <c r="S590" s="869">
        <f t="shared" si="1004"/>
      </c>
      <c r="T590" s="869">
        <f t="shared" si="942"/>
      </c>
      <c r="U590" s="869">
        <f t="shared" si="759"/>
      </c>
      <c r="V590" s="869">
        <f t="shared" si="424"/>
      </c>
      <c r="W590" s="870">
        <f t="shared" si="362"/>
      </c>
      <c r="X590" s="869">
        <f>AVERAGE(X585:X589)</f>
      </c>
      <c r="Y590" s="871">
        <f>AVERAGE(Y585:Y589)</f>
      </c>
      <c r="Z590" s="871">
        <f t="shared" si="300"/>
      </c>
      <c r="AA590" s="872">
        <f>SUM(AA585:AA589)</f>
      </c>
      <c r="AB590" s="872">
        <f>SUM(AB585:AB589)</f>
      </c>
      <c r="AC590" s="872">
        <f>SUM(AC585:AC589)</f>
      </c>
      <c r="AD590" s="872">
        <f>SUM(AD585:AD589)</f>
      </c>
      <c r="AE590" s="872">
        <f>SUM(AE585:AE589)</f>
      </c>
      <c r="AF590" s="872">
        <f>SUM(AF585:AF589)</f>
      </c>
      <c r="AG590" s="872">
        <f>SUM(AG585:AG589)</f>
      </c>
      <c r="AH590" s="872">
        <f>SUM(AH585:AH589)</f>
      </c>
      <c r="AI590" s="868">
        <f t="shared" si="117"/>
      </c>
      <c r="AJ590" s="873">
        <f t="shared" si="53"/>
      </c>
      <c r="AK590" s="874"/>
      <c r="AL590" s="874"/>
      <c r="AM590" s="872">
        <f>SUM(AM585:AM589)</f>
      </c>
    </row>
    <row r="591">
      <c r="A591" s="845"/>
      <c r="B591" s="893" t="s">
        <v>550</v>
      </c>
      <c r="C591" s="875" t="s">
        <v>544</v>
      </c>
      <c r="D591" s="864">
        <f t="shared" ref="D591:D595" si="874">E591+F591</f>
      </c>
      <c r="E591" s="894">
        <v>963.6</v>
      </c>
      <c r="F591" s="894">
        <v>623.15</v>
      </c>
      <c r="G591" s="850">
        <v>1</v>
      </c>
      <c r="H591" s="880">
        <v>3108.110000000015</v>
      </c>
      <c r="I591" s="850">
        <v>0</v>
      </c>
      <c r="J591" s="880">
        <v>0</v>
      </c>
      <c r="K591" s="850">
        <f t="shared" ref="K591:K595" si="539">G591+I591</f>
      </c>
      <c r="L591" s="880">
        <f t="shared" ref="L591:L595" si="691">H591+J591</f>
      </c>
      <c r="M591" s="853">
        <f t="shared" si="393"/>
      </c>
      <c r="N591" s="854">
        <v>1</v>
      </c>
      <c r="O591" s="853">
        <f t="shared" si="331"/>
      </c>
      <c r="P591" s="853">
        <f t="shared" ref="P591:P595" si="232">D591/K591</f>
      </c>
      <c r="Q591" s="853">
        <f t="shared" si="84"/>
      </c>
      <c r="R591" s="853">
        <f t="shared" si="21"/>
      </c>
      <c r="S591" s="855">
        <f t="shared" si="1004"/>
      </c>
      <c r="T591" s="855">
        <f t="shared" si="942"/>
      </c>
      <c r="U591" s="855">
        <f t="shared" si="759"/>
      </c>
      <c r="V591" s="855">
        <f t="shared" si="424"/>
      </c>
      <c r="W591" s="856">
        <f t="shared" si="362"/>
      </c>
      <c r="X591" s="857">
        <v>0.0109</v>
      </c>
      <c r="Y591" s="858">
        <v>49</v>
      </c>
      <c r="Z591" s="853">
        <f t="shared" si="300"/>
      </c>
      <c r="AA591" s="860">
        <v>11721</v>
      </c>
      <c r="AB591" s="860">
        <v>154</v>
      </c>
      <c r="AC591" s="860">
        <v>42</v>
      </c>
      <c r="AD591" s="860">
        <v>157</v>
      </c>
      <c r="AE591" s="860">
        <v>29</v>
      </c>
      <c r="AF591" s="860">
        <v>2</v>
      </c>
      <c r="AG591" s="860">
        <v>2</v>
      </c>
      <c r="AH591" s="860">
        <v>4</v>
      </c>
      <c r="AI591" s="853">
        <f t="shared" si="117"/>
      </c>
      <c r="AJ591" s="853">
        <f t="shared" si="53"/>
      </c>
      <c r="AK591" s="861" t="s">
        <v>545</v>
      </c>
      <c r="AL591" s="861" t="s">
        <v>525</v>
      </c>
      <c r="AM591" s="862">
        <v>15</v>
      </c>
    </row>
    <row r="592">
      <c r="A592" s="845"/>
      <c r="B592" s="893" t="s">
        <v>550</v>
      </c>
      <c r="C592" s="875" t="s">
        <v>546</v>
      </c>
      <c r="D592" s="864">
        <f t="shared" si="874"/>
      </c>
      <c r="E592" s="849">
        <v>799.52</v>
      </c>
      <c r="F592" s="849">
        <v>1291.4</v>
      </c>
      <c r="G592" s="850">
        <v>2</v>
      </c>
      <c r="H592" s="880">
        <v>5102.959999999992</v>
      </c>
      <c r="I592" s="850">
        <v>0</v>
      </c>
      <c r="J592" s="880">
        <v>0</v>
      </c>
      <c r="K592" s="850">
        <f t="shared" si="539"/>
      </c>
      <c r="L592" s="880">
        <f t="shared" si="691"/>
      </c>
      <c r="M592" s="853">
        <f t="shared" si="393"/>
      </c>
      <c r="N592" s="854">
        <v>2</v>
      </c>
      <c r="O592" s="853">
        <f t="shared" si="331"/>
      </c>
      <c r="P592" s="853">
        <f t="shared" si="232"/>
      </c>
      <c r="Q592" s="853">
        <f t="shared" si="84"/>
      </c>
      <c r="R592" s="853">
        <f t="shared" si="21"/>
      </c>
      <c r="S592" s="855">
        <f t="shared" si="1004"/>
      </c>
      <c r="T592" s="855">
        <f t="shared" si="942"/>
      </c>
      <c r="U592" s="855">
        <f t="shared" si="759"/>
      </c>
      <c r="V592" s="855">
        <f t="shared" si="424"/>
      </c>
      <c r="W592" s="856">
        <f t="shared" si="362"/>
      </c>
      <c r="X592" s="857">
        <v>0.0095</v>
      </c>
      <c r="Y592" s="858">
        <v>33</v>
      </c>
      <c r="Z592" s="853">
        <f t="shared" si="300"/>
      </c>
      <c r="AA592" s="860">
        <v>19501</v>
      </c>
      <c r="AB592" s="860">
        <v>244</v>
      </c>
      <c r="AC592" s="860">
        <v>58</v>
      </c>
      <c r="AD592" s="860">
        <v>240</v>
      </c>
      <c r="AE592" s="860">
        <v>25</v>
      </c>
      <c r="AF592" s="860">
        <v>4</v>
      </c>
      <c r="AG592" s="860">
        <v>0</v>
      </c>
      <c r="AH592" s="860">
        <v>14</v>
      </c>
      <c r="AI592" s="853">
        <f t="shared" si="117"/>
      </c>
      <c r="AJ592" s="853">
        <f t="shared" si="53"/>
      </c>
      <c r="AK592" s="861" t="s">
        <v>545</v>
      </c>
      <c r="AL592" s="861" t="s">
        <v>525</v>
      </c>
      <c r="AM592" s="862">
        <v>80</v>
      </c>
    </row>
    <row r="593">
      <c r="A593" s="845"/>
      <c r="B593" s="893" t="s">
        <v>550</v>
      </c>
      <c r="C593" s="875" t="s">
        <v>547</v>
      </c>
      <c r="D593" s="864">
        <f t="shared" si="874"/>
      </c>
      <c r="E593" s="865">
        <v>958.6</v>
      </c>
      <c r="F593" s="849">
        <v>1547.96</v>
      </c>
      <c r="G593" s="850">
        <v>5</v>
      </c>
      <c r="H593" s="880">
        <v>13861</v>
      </c>
      <c r="I593" s="850">
        <v>0</v>
      </c>
      <c r="J593" s="880">
        <v>0</v>
      </c>
      <c r="K593" s="850">
        <f t="shared" si="539"/>
      </c>
      <c r="L593" s="880">
        <f t="shared" si="691"/>
      </c>
      <c r="M593" s="853">
        <f t="shared" si="393"/>
      </c>
      <c r="N593" s="854">
        <v>4</v>
      </c>
      <c r="O593" s="853">
        <f t="shared" si="331"/>
      </c>
      <c r="P593" s="853">
        <f t="shared" si="232"/>
      </c>
      <c r="Q593" s="853">
        <f t="shared" si="84"/>
      </c>
      <c r="R593" s="853">
        <f t="shared" si="21"/>
      </c>
      <c r="S593" s="855">
        <f t="shared" si="1004"/>
      </c>
      <c r="T593" s="855">
        <f t="shared" si="942"/>
      </c>
      <c r="U593" s="855">
        <f t="shared" si="759"/>
      </c>
      <c r="V593" s="855">
        <f t="shared" si="424"/>
      </c>
      <c r="W593" s="856">
        <f t="shared" si="362"/>
      </c>
      <c r="X593" s="857">
        <v>0.0172</v>
      </c>
      <c r="Y593" s="858">
        <v>39</v>
      </c>
      <c r="Z593" s="853">
        <f t="shared" si="300"/>
      </c>
      <c r="AA593" s="860">
        <v>17558</v>
      </c>
      <c r="AB593" s="860">
        <v>244</v>
      </c>
      <c r="AC593" s="860">
        <v>53</v>
      </c>
      <c r="AD593" s="860">
        <v>244</v>
      </c>
      <c r="AE593" s="860">
        <v>62</v>
      </c>
      <c r="AF593" s="860">
        <v>3</v>
      </c>
      <c r="AG593" s="860">
        <v>1</v>
      </c>
      <c r="AH593" s="860">
        <v>17</v>
      </c>
      <c r="AI593" s="853">
        <f t="shared" si="117"/>
      </c>
      <c r="AJ593" s="853">
        <f t="shared" si="53"/>
      </c>
      <c r="AK593" s="861" t="s">
        <v>545</v>
      </c>
      <c r="AL593" s="861" t="s">
        <v>525</v>
      </c>
      <c r="AM593" s="862">
        <v>16</v>
      </c>
    </row>
    <row r="594">
      <c r="A594" s="845"/>
      <c r="B594" s="893" t="s">
        <v>550</v>
      </c>
      <c r="C594" s="875" t="s">
        <v>548</v>
      </c>
      <c r="D594" s="864">
        <f t="shared" si="874"/>
      </c>
      <c r="E594" s="849">
        <v>848.11</v>
      </c>
      <c r="F594" s="849">
        <v>1563.7</v>
      </c>
      <c r="G594" s="850">
        <v>1</v>
      </c>
      <c r="H594" s="880">
        <v>1994.8500000000058</v>
      </c>
      <c r="I594" s="850">
        <v>0</v>
      </c>
      <c r="J594" s="880">
        <v>0</v>
      </c>
      <c r="K594" s="850">
        <f t="shared" si="539"/>
      </c>
      <c r="L594" s="880">
        <f t="shared" si="691"/>
      </c>
      <c r="M594" s="853">
        <f t="shared" si="393"/>
      </c>
      <c r="N594" s="854">
        <v>0</v>
      </c>
      <c r="O594" s="853">
        <f t="shared" si="331"/>
      </c>
      <c r="P594" s="853">
        <f t="shared" si="232"/>
      </c>
      <c r="Q594" s="853">
        <f t="shared" si="84"/>
      </c>
      <c r="R594" s="853">
        <f t="shared" si="21"/>
      </c>
      <c r="S594" s="855">
        <f t="shared" si="1004"/>
      </c>
      <c r="T594" s="855">
        <f t="shared" si="942"/>
      </c>
      <c r="U594" s="855">
        <f t="shared" si="759"/>
      </c>
      <c r="V594" s="855">
        <f t="shared" si="424"/>
      </c>
      <c r="W594" s="856">
        <f t="shared" si="362"/>
      </c>
      <c r="X594" s="857">
        <v>0.0141</v>
      </c>
      <c r="Y594" s="858">
        <v>38</v>
      </c>
      <c r="Z594" s="853">
        <f t="shared" si="300"/>
      </c>
      <c r="AA594" s="860">
        <v>23662</v>
      </c>
      <c r="AB594" s="860">
        <v>294</v>
      </c>
      <c r="AC594" s="860">
        <v>67</v>
      </c>
      <c r="AD594" s="860">
        <v>289</v>
      </c>
      <c r="AE594" s="860">
        <v>31</v>
      </c>
      <c r="AF594" s="860">
        <v>1</v>
      </c>
      <c r="AG594" s="860">
        <v>2</v>
      </c>
      <c r="AH594" s="860">
        <v>23</v>
      </c>
      <c r="AI594" s="853">
        <f t="shared" si="117"/>
      </c>
      <c r="AJ594" s="853">
        <f t="shared" si="53"/>
      </c>
      <c r="AK594" s="861" t="s">
        <v>545</v>
      </c>
      <c r="AL594" s="861" t="s">
        <v>525</v>
      </c>
      <c r="AM594" s="862">
        <v>12</v>
      </c>
    </row>
    <row r="595">
      <c r="A595" s="845"/>
      <c r="B595" s="893" t="s">
        <v>550</v>
      </c>
      <c r="C595" s="875" t="s">
        <v>549</v>
      </c>
      <c r="D595" s="864">
        <f t="shared" si="874"/>
      </c>
      <c r="E595" s="849">
        <v>1046.99</v>
      </c>
      <c r="F595" s="849">
        <v>1817.42</v>
      </c>
      <c r="G595" s="850">
        <v>7</v>
      </c>
      <c r="H595" s="880">
        <v>16737.440000000002</v>
      </c>
      <c r="I595" s="850">
        <v>1</v>
      </c>
      <c r="J595" s="880">
        <v>5096.52</v>
      </c>
      <c r="K595" s="850">
        <f t="shared" si="539"/>
      </c>
      <c r="L595" s="880">
        <f t="shared" si="691"/>
      </c>
      <c r="M595" s="853">
        <f t="shared" si="393"/>
      </c>
      <c r="N595" s="854">
        <v>5</v>
      </c>
      <c r="O595" s="853">
        <f t="shared" si="331"/>
      </c>
      <c r="P595" s="853">
        <f t="shared" si="232"/>
      </c>
      <c r="Q595" s="853">
        <f t="shared" si="84"/>
      </c>
      <c r="R595" s="853">
        <f t="shared" si="21"/>
      </c>
      <c r="S595" s="855">
        <f t="shared" si="1004"/>
      </c>
      <c r="T595" s="855">
        <f t="shared" si="942"/>
      </c>
      <c r="U595" s="855">
        <f t="shared" si="759"/>
      </c>
      <c r="V595" s="855">
        <f t="shared" si="424"/>
      </c>
      <c r="W595" s="856">
        <f t="shared" si="362"/>
      </c>
      <c r="X595" s="857">
        <v>0.0089</v>
      </c>
      <c r="Y595" s="858">
        <v>43</v>
      </c>
      <c r="Z595" s="853">
        <f t="shared" si="300"/>
      </c>
      <c r="AA595" s="860">
        <v>28442</v>
      </c>
      <c r="AB595" s="860">
        <v>454</v>
      </c>
      <c r="AC595" s="860">
        <v>72</v>
      </c>
      <c r="AD595" s="860">
        <v>470</v>
      </c>
      <c r="AE595" s="860">
        <v>72</v>
      </c>
      <c r="AF595" s="860">
        <v>6</v>
      </c>
      <c r="AG595" s="860">
        <v>0</v>
      </c>
      <c r="AH595" s="860">
        <v>17</v>
      </c>
      <c r="AI595" s="853">
        <f t="shared" si="117"/>
      </c>
      <c r="AJ595" s="853">
        <f t="shared" si="53"/>
      </c>
      <c r="AK595" s="861" t="s">
        <v>545</v>
      </c>
      <c r="AL595" s="861" t="s">
        <v>525</v>
      </c>
      <c r="AM595" s="862">
        <v>26</v>
      </c>
    </row>
    <row r="596">
      <c r="A596" s="845"/>
      <c r="B596" s="866" t="s">
        <v>527</v>
      </c>
      <c r="C596" s="866"/>
      <c r="D596" s="867">
        <f>SUM(D591:D595)</f>
      </c>
      <c r="E596" s="867">
        <f>SUM(E591:E595)</f>
      </c>
      <c r="F596" s="867">
        <f>SUM(F591:F595)</f>
      </c>
      <c r="G596" s="889">
        <f>SUM(G591:G595)</f>
      </c>
      <c r="H596" s="890">
        <f>SUM(H591:H595)</f>
      </c>
      <c r="I596" s="889">
        <f>SUM(I591:I595)</f>
      </c>
      <c r="J596" s="890">
        <f>SUM(J591:J595)</f>
      </c>
      <c r="K596" s="912">
        <f>SUM(K591:K595)</f>
      </c>
      <c r="L596" s="867">
        <f>SUM(L591:L595)</f>
      </c>
      <c r="M596" s="868">
        <f t="shared" si="393"/>
      </c>
      <c r="N596" s="889">
        <f>SUM(N591:N595)</f>
      </c>
      <c r="O596" s="868">
        <f t="shared" si="331"/>
      </c>
      <c r="P596" s="868">
        <f>D596/N596</f>
      </c>
      <c r="Q596" s="868">
        <f t="shared" si="84"/>
      </c>
      <c r="R596" s="868">
        <f t="shared" si="21"/>
      </c>
      <c r="S596" s="869">
        <f t="shared" si="1004"/>
      </c>
      <c r="T596" s="869">
        <f t="shared" si="942"/>
      </c>
      <c r="U596" s="869">
        <f t="shared" si="759"/>
      </c>
      <c r="V596" s="869">
        <f t="shared" si="424"/>
      </c>
      <c r="W596" s="870">
        <f t="shared" si="362"/>
      </c>
      <c r="X596" s="869">
        <f>AVERAGE(X591:X595)</f>
      </c>
      <c r="Y596" s="871">
        <f>AVERAGE(Y591:Y595)</f>
      </c>
      <c r="Z596" s="871">
        <f t="shared" si="300"/>
      </c>
      <c r="AA596" s="872">
        <f>SUM(AA591:AA595)</f>
      </c>
      <c r="AB596" s="872">
        <f>SUM(AB591:AB595)</f>
      </c>
      <c r="AC596" s="872">
        <f>SUM(AC591:AC595)</f>
      </c>
      <c r="AD596" s="872">
        <f>SUM(AD591:AD595)</f>
      </c>
      <c r="AE596" s="872">
        <f>SUM(AE591:AE595)</f>
      </c>
      <c r="AF596" s="872">
        <f>SUM(AF591:AF595)</f>
      </c>
      <c r="AG596" s="872">
        <f>SUM(AG591:AG595)</f>
      </c>
      <c r="AH596" s="872">
        <f>SUM(AH591:AH595)</f>
      </c>
      <c r="AI596" s="868">
        <f t="shared" si="117"/>
      </c>
      <c r="AJ596" s="873">
        <f t="shared" si="53"/>
      </c>
      <c r="AK596" s="874"/>
      <c r="AL596" s="874"/>
      <c r="AM596" s="872">
        <f>SUM(AM591:AM595)</f>
      </c>
    </row>
    <row r="597">
      <c r="A597" s="845"/>
      <c r="B597" s="893" t="s">
        <v>528</v>
      </c>
      <c r="C597" s="875" t="s">
        <v>551</v>
      </c>
      <c r="D597" s="864">
        <f t="shared" ref="D597:D599" si="875">E597+F597</f>
      </c>
      <c r="E597" s="849">
        <v>865.56</v>
      </c>
      <c r="F597" s="849">
        <v>2164.4399999999996</v>
      </c>
      <c r="G597" s="851">
        <v>3</v>
      </c>
      <c r="H597" s="880">
        <v>5803.02</v>
      </c>
      <c r="I597" s="850">
        <v>0</v>
      </c>
      <c r="J597" s="880">
        <v>0</v>
      </c>
      <c r="K597" s="850">
        <f t="shared" ref="K597:K599" si="540">G597+I597</f>
      </c>
      <c r="L597" s="880">
        <f t="shared" ref="L597:L599" si="692">H597+J597</f>
      </c>
      <c r="M597" s="853">
        <f t="shared" si="393"/>
      </c>
      <c r="N597" s="854">
        <v>3</v>
      </c>
      <c r="O597" s="853">
        <f t="shared" si="331"/>
      </c>
      <c r="P597" s="853">
        <f t="shared" ref="P597:P599" si="233">D597/K597</f>
      </c>
      <c r="Q597" s="853">
        <f t="shared" si="84"/>
      </c>
      <c r="R597" s="853">
        <f t="shared" si="21"/>
      </c>
      <c r="S597" s="855">
        <f t="shared" si="1004"/>
      </c>
      <c r="T597" s="855">
        <f t="shared" si="942"/>
      </c>
      <c r="U597" s="855">
        <f t="shared" si="759"/>
      </c>
      <c r="V597" s="855">
        <f t="shared" si="424"/>
      </c>
      <c r="W597" s="856">
        <f t="shared" si="362"/>
      </c>
      <c r="X597" s="857">
        <v>0.0105</v>
      </c>
      <c r="Y597" s="858">
        <v>49</v>
      </c>
      <c r="Z597" s="853">
        <f t="shared" si="300"/>
      </c>
      <c r="AA597" s="860">
        <v>34301</v>
      </c>
      <c r="AB597" s="860">
        <v>487</v>
      </c>
      <c r="AC597" s="860">
        <v>89</v>
      </c>
      <c r="AD597" s="860">
        <v>512</v>
      </c>
      <c r="AE597" s="860">
        <v>78</v>
      </c>
      <c r="AF597" s="860">
        <v>1</v>
      </c>
      <c r="AG597" s="860">
        <v>0</v>
      </c>
      <c r="AH597" s="860">
        <v>29</v>
      </c>
      <c r="AI597" s="853">
        <f t="shared" si="117"/>
      </c>
      <c r="AJ597" s="853">
        <f t="shared" si="53"/>
      </c>
      <c r="AK597" s="861" t="s">
        <v>545</v>
      </c>
      <c r="AL597" s="861" t="s">
        <v>525</v>
      </c>
      <c r="AM597" s="862">
        <v>23</v>
      </c>
    </row>
    <row r="598">
      <c r="A598" s="845"/>
      <c r="B598" s="893" t="s">
        <v>528</v>
      </c>
      <c r="C598" s="875" t="s">
        <v>552</v>
      </c>
      <c r="D598" s="864">
        <f t="shared" si="875"/>
      </c>
      <c r="E598" s="849">
        <v>995.83</v>
      </c>
      <c r="F598" s="849">
        <v>2286.62</v>
      </c>
      <c r="G598" s="850">
        <v>2</v>
      </c>
      <c r="H598" s="880">
        <v>4543.110000000001</v>
      </c>
      <c r="I598" s="850">
        <v>0</v>
      </c>
      <c r="J598" s="880">
        <v>0</v>
      </c>
      <c r="K598" s="850">
        <f t="shared" si="540"/>
      </c>
      <c r="L598" s="880">
        <f t="shared" si="692"/>
      </c>
      <c r="M598" s="853">
        <f t="shared" si="393"/>
      </c>
      <c r="N598" s="854">
        <v>2</v>
      </c>
      <c r="O598" s="853">
        <f t="shared" si="331"/>
      </c>
      <c r="P598" s="853">
        <f t="shared" si="233"/>
      </c>
      <c r="Q598" s="853">
        <f t="shared" si="84"/>
      </c>
      <c r="R598" s="853">
        <f t="shared" si="21"/>
      </c>
      <c r="S598" s="855">
        <f t="shared" si="1004"/>
      </c>
      <c r="T598" s="855">
        <f t="shared" si="942"/>
      </c>
      <c r="U598" s="855">
        <f t="shared" si="759"/>
      </c>
      <c r="V598" s="855">
        <f t="shared" si="424"/>
      </c>
      <c r="W598" s="856">
        <f t="shared" si="362"/>
      </c>
      <c r="X598" s="857">
        <v>0.0077</v>
      </c>
      <c r="Y598" s="858">
        <v>49</v>
      </c>
      <c r="Z598" s="853">
        <f t="shared" si="300"/>
      </c>
      <c r="AA598" s="860">
        <v>45618</v>
      </c>
      <c r="AB598" s="860">
        <v>509</v>
      </c>
      <c r="AC598" s="860">
        <v>90</v>
      </c>
      <c r="AD598" s="860">
        <v>508</v>
      </c>
      <c r="AE598" s="860">
        <v>70</v>
      </c>
      <c r="AF598" s="860">
        <v>4</v>
      </c>
      <c r="AG598" s="860">
        <v>2</v>
      </c>
      <c r="AH598" s="860">
        <v>23</v>
      </c>
      <c r="AI598" s="853">
        <f t="shared" si="117"/>
      </c>
      <c r="AJ598" s="853">
        <f t="shared" si="53"/>
      </c>
      <c r="AK598" s="861" t="s">
        <v>545</v>
      </c>
      <c r="AL598" s="861" t="s">
        <v>525</v>
      </c>
      <c r="AM598" s="862">
        <v>23</v>
      </c>
    </row>
    <row r="599">
      <c r="A599" s="845"/>
      <c r="B599" s="893" t="s">
        <v>528</v>
      </c>
      <c r="C599" s="875" t="s">
        <v>553</v>
      </c>
      <c r="D599" s="864">
        <f t="shared" si="875"/>
      </c>
      <c r="E599" s="849">
        <v>1003.23</v>
      </c>
      <c r="F599" s="849">
        <v>2405.22</v>
      </c>
      <c r="G599" s="850">
        <v>3</v>
      </c>
      <c r="H599" s="880">
        <v>6537.959999999992</v>
      </c>
      <c r="I599" s="850">
        <v>0</v>
      </c>
      <c r="J599" s="880">
        <v>0</v>
      </c>
      <c r="K599" s="850">
        <f t="shared" si="540"/>
      </c>
      <c r="L599" s="880">
        <f t="shared" si="692"/>
      </c>
      <c r="M599" s="853">
        <f t="shared" si="393"/>
      </c>
      <c r="N599" s="854">
        <v>3</v>
      </c>
      <c r="O599" s="853">
        <f t="shared" si="331"/>
      </c>
      <c r="P599" s="853">
        <f t="shared" si="233"/>
      </c>
      <c r="Q599" s="853">
        <f t="shared" si="84"/>
      </c>
      <c r="R599" s="853">
        <f t="shared" si="21"/>
      </c>
      <c r="S599" s="855">
        <f t="shared" si="1004"/>
      </c>
      <c r="T599" s="855">
        <f t="shared" si="942"/>
      </c>
      <c r="U599" s="855">
        <f t="shared" si="759"/>
      </c>
      <c r="V599" s="855">
        <f t="shared" si="424"/>
      </c>
      <c r="W599" s="856">
        <f t="shared" si="362"/>
      </c>
      <c r="X599" s="857">
        <v>0.0098</v>
      </c>
      <c r="Y599" s="858">
        <v>51</v>
      </c>
      <c r="Z599" s="853">
        <f t="shared" si="300"/>
      </c>
      <c r="AA599" s="860">
        <v>50043</v>
      </c>
      <c r="AB599" s="860">
        <v>736</v>
      </c>
      <c r="AC599" s="860">
        <v>130</v>
      </c>
      <c r="AD599" s="860">
        <v>741</v>
      </c>
      <c r="AE599" s="860">
        <v>66</v>
      </c>
      <c r="AF599" s="860">
        <v>6</v>
      </c>
      <c r="AG599" s="860">
        <v>1</v>
      </c>
      <c r="AH599" s="860">
        <v>30</v>
      </c>
      <c r="AI599" s="853">
        <f t="shared" si="117"/>
      </c>
      <c r="AJ599" s="853">
        <f t="shared" si="53"/>
      </c>
      <c r="AK599" s="861" t="s">
        <v>545</v>
      </c>
      <c r="AL599" s="861" t="s">
        <v>525</v>
      </c>
      <c r="AM599" s="862">
        <v>21</v>
      </c>
    </row>
    <row r="600">
      <c r="A600" s="845"/>
      <c r="B600" s="866" t="s">
        <v>527</v>
      </c>
      <c r="C600" s="866"/>
      <c r="D600" s="867">
        <f>SUM(D597:D599)</f>
      </c>
      <c r="E600" s="897">
        <f>SUM(E597:E599)</f>
      </c>
      <c r="F600" s="897">
        <f>SUM(F597:F599)</f>
      </c>
      <c r="G600" s="889">
        <f>SUM(G597:G599)</f>
      </c>
      <c r="H600" s="890">
        <f>SUM(H597:H599)</f>
      </c>
      <c r="I600" s="889">
        <f>SUM(I597:I599)</f>
      </c>
      <c r="J600" s="890">
        <f>SUM(J597:J599)</f>
      </c>
      <c r="K600" s="891">
        <f>SUM(K597:K599)</f>
      </c>
      <c r="L600" s="897">
        <f>SUM(L597:L599)</f>
      </c>
      <c r="M600" s="868">
        <f t="shared" si="393"/>
      </c>
      <c r="N600" s="889">
        <f>SUM(N597:N599)</f>
      </c>
      <c r="O600" s="868">
        <f t="shared" si="331"/>
      </c>
      <c r="P600" s="868">
        <f t="shared" ref="P600:P601" si="973">D600/N600</f>
      </c>
      <c r="Q600" s="868">
        <f t="shared" si="84"/>
      </c>
      <c r="R600" s="868">
        <f t="shared" si="21"/>
      </c>
      <c r="S600" s="869">
        <f t="shared" si="1004"/>
      </c>
      <c r="T600" s="869">
        <f t="shared" si="942"/>
      </c>
      <c r="U600" s="869">
        <f t="shared" si="759"/>
      </c>
      <c r="V600" s="869">
        <f t="shared" si="424"/>
      </c>
      <c r="W600" s="870">
        <f t="shared" si="362"/>
      </c>
      <c r="X600" s="869">
        <f>AVERAGE(X597:X599)</f>
      </c>
      <c r="Y600" s="871">
        <f>AVERAGE(Y597:Y599)</f>
      </c>
      <c r="Z600" s="871">
        <f t="shared" si="300"/>
      </c>
      <c r="AA600" s="872">
        <f>SUM(AA597:AA599)</f>
      </c>
      <c r="AB600" s="872">
        <f>SUM(AB597:AB599)</f>
      </c>
      <c r="AC600" s="872">
        <f>SUM(AC597:AC599)</f>
      </c>
      <c r="AD600" s="872">
        <f>SUM(AD597:AD599)</f>
      </c>
      <c r="AE600" s="872">
        <f>SUM(AE597:AE599)</f>
      </c>
      <c r="AF600" s="872">
        <f>SUM(AF597:AF599)</f>
      </c>
      <c r="AG600" s="872">
        <f>SUM(AG597:AG599)</f>
      </c>
      <c r="AH600" s="872">
        <f>SUM(AH597:AH599)</f>
      </c>
      <c r="AI600" s="868">
        <f t="shared" si="117"/>
      </c>
      <c r="AJ600" s="873">
        <f t="shared" si="53"/>
      </c>
      <c r="AK600" s="874"/>
      <c r="AL600" s="874"/>
      <c r="AM600" s="872">
        <f>SUM(AM597:AM599)</f>
      </c>
    </row>
    <row r="601">
      <c r="A601" s="845"/>
      <c r="B601" s="898" t="s">
        <v>539</v>
      </c>
      <c r="C601" s="898"/>
      <c r="D601" s="899">
        <f>D584+D578+D596+D590+D600</f>
      </c>
      <c r="E601" s="923">
        <f>E584+E578+E596+E590+E600</f>
      </c>
      <c r="F601" s="923">
        <f>F584+F578+F596+F590+F600</f>
      </c>
      <c r="G601" s="903">
        <f>G600+G596+G590+G584+G578</f>
      </c>
      <c r="H601" s="900">
        <f>H600+H596+H590+H584+H578</f>
      </c>
      <c r="I601" s="903">
        <f>I600+I596+I590+I584+I578</f>
      </c>
      <c r="J601" s="900">
        <f>J600+J596+J590+J584+J578</f>
      </c>
      <c r="K601" s="903">
        <f>K584+K578+K596+K590+K600</f>
      </c>
      <c r="L601" s="923">
        <f>L584+L578+L596+L590+L600</f>
      </c>
      <c r="M601" s="900">
        <f t="shared" si="393"/>
      </c>
      <c r="N601" s="903">
        <f>N600+N596+N590+N584+N578</f>
      </c>
      <c r="O601" s="900">
        <f t="shared" si="331"/>
      </c>
      <c r="P601" s="900">
        <f t="shared" si="973"/>
      </c>
      <c r="Q601" s="900">
        <f t="shared" si="84"/>
      </c>
      <c r="R601" s="900">
        <f t="shared" si="21"/>
      </c>
      <c r="S601" s="902">
        <f t="shared" si="1004"/>
      </c>
      <c r="T601" s="902">
        <f t="shared" si="942"/>
      </c>
      <c r="U601" s="902">
        <f t="shared" si="759"/>
      </c>
      <c r="V601" s="902">
        <f t="shared" si="424"/>
      </c>
      <c r="W601" s="903">
        <f t="shared" si="362"/>
      </c>
      <c r="X601" s="900">
        <f>(X584+X578+X596+X590+X600)/5</f>
      </c>
      <c r="Y601" s="900">
        <f>(Y584+Y578+Y596+Y590+Y600)/5</f>
      </c>
      <c r="Z601" s="900">
        <f>(Z584+Z578+Z596+Z590+Z600)/5</f>
      </c>
      <c r="AA601" s="923">
        <f>AA584+AA578+AA596+AA590+AA600</f>
      </c>
      <c r="AB601" s="923">
        <f>AB584+AB578+AB596+AB590+AB600</f>
      </c>
      <c r="AC601" s="923">
        <f>AC584+AC578+AC596+AC590+AC600</f>
      </c>
      <c r="AD601" s="923">
        <f>AD584+AD578+AD596+AD590+AD600</f>
      </c>
      <c r="AE601" s="923">
        <f>AE584+AE578+AE596+AE590+AE600</f>
      </c>
      <c r="AF601" s="923">
        <f>AF584+AF578+AF596+AF590+AF600</f>
      </c>
      <c r="AG601" s="923">
        <f>AG584+AG578+AG596+AG590+AG600</f>
      </c>
      <c r="AH601" s="923">
        <f>AH584+AH578+AH596+AH590+AH600</f>
      </c>
      <c r="AI601" s="900">
        <f t="shared" si="117"/>
      </c>
      <c r="AJ601" s="904">
        <f t="shared" si="53"/>
      </c>
      <c r="AK601" s="898"/>
      <c r="AL601" s="898"/>
      <c r="AM601" s="923">
        <f>AM584+AM578+AM596+AM590+AM600</f>
      </c>
    </row>
    <row r="602">
      <c r="A602" s="832"/>
      <c r="B602" s="832" t="s">
        <v>480</v>
      </c>
      <c r="C602" s="832"/>
      <c r="D602" s="833" t="s">
        <v>481</v>
      </c>
      <c r="E602" s="833"/>
      <c r="F602" s="833"/>
      <c r="G602" s="833"/>
      <c r="H602" s="833"/>
      <c r="I602" s="833"/>
      <c r="J602" s="833"/>
      <c r="K602" s="833"/>
      <c r="L602" s="833"/>
      <c r="M602" s="833"/>
      <c r="N602" s="833"/>
      <c r="O602" s="833"/>
      <c r="P602" s="833"/>
      <c r="Q602" s="833"/>
      <c r="R602" s="834" t="s">
        <v>482</v>
      </c>
      <c r="S602" s="834"/>
      <c r="T602" s="834"/>
      <c r="U602" s="834"/>
      <c r="V602" s="834"/>
      <c r="W602" s="834"/>
      <c r="X602" s="834"/>
      <c r="Y602" s="834"/>
      <c r="Z602" s="834"/>
      <c r="AA602" s="834"/>
      <c r="AB602" s="834"/>
      <c r="AC602" s="834"/>
      <c r="AD602" s="834"/>
      <c r="AE602" s="834"/>
      <c r="AF602" s="834"/>
      <c r="AG602" s="834"/>
      <c r="AH602" s="834"/>
      <c r="AI602" s="834"/>
      <c r="AJ602" s="834"/>
      <c r="AK602" s="834"/>
      <c r="AL602" s="834"/>
      <c r="AM602" s="835"/>
    </row>
    <row r="603">
      <c r="A603" s="832"/>
      <c r="B603" s="832" t="s">
        <v>483</v>
      </c>
      <c r="C603" s="832" t="s">
        <v>484</v>
      </c>
      <c r="D603" s="836" t="s">
        <v>485</v>
      </c>
      <c r="E603" s="837" t="s">
        <v>486</v>
      </c>
      <c r="F603" s="837" t="s">
        <v>487</v>
      </c>
      <c r="G603" s="944" t="s">
        <v>488</v>
      </c>
      <c r="H603" s="944" t="s">
        <v>489</v>
      </c>
      <c r="I603" s="944" t="s">
        <v>490</v>
      </c>
      <c r="J603" s="944" t="s">
        <v>491</v>
      </c>
      <c r="K603" s="944" t="s">
        <v>492</v>
      </c>
      <c r="L603" s="945" t="s">
        <v>493</v>
      </c>
      <c r="M603" s="841" t="s">
        <v>494</v>
      </c>
      <c r="N603" s="944" t="s">
        <v>495</v>
      </c>
      <c r="O603" s="841" t="s">
        <v>496</v>
      </c>
      <c r="P603" s="841" t="s">
        <v>497</v>
      </c>
      <c r="Q603" s="841" t="s">
        <v>498</v>
      </c>
      <c r="R603" s="834" t="s">
        <v>499</v>
      </c>
      <c r="S603" s="842" t="s">
        <v>500</v>
      </c>
      <c r="T603" s="842" t="s">
        <v>501</v>
      </c>
      <c r="U603" s="842" t="s">
        <v>502</v>
      </c>
      <c r="V603" s="842" t="s">
        <v>503</v>
      </c>
      <c r="W603" s="843" t="s">
        <v>504</v>
      </c>
      <c r="X603" s="842" t="s">
        <v>505</v>
      </c>
      <c r="Y603" s="844" t="s">
        <v>506</v>
      </c>
      <c r="Z603" s="834" t="s">
        <v>507</v>
      </c>
      <c r="AA603" s="843" t="s">
        <v>508</v>
      </c>
      <c r="AB603" s="843" t="s">
        <v>509</v>
      </c>
      <c r="AC603" s="843" t="s">
        <v>510</v>
      </c>
      <c r="AD603" s="843" t="s">
        <v>511</v>
      </c>
      <c r="AE603" s="843" t="s">
        <v>512</v>
      </c>
      <c r="AF603" s="843" t="s">
        <v>513</v>
      </c>
      <c r="AG603" s="843" t="s">
        <v>514</v>
      </c>
      <c r="AH603" s="843" t="s">
        <v>515</v>
      </c>
      <c r="AI603" s="843" t="s">
        <v>516</v>
      </c>
      <c r="AJ603" s="834" t="s">
        <v>517</v>
      </c>
      <c r="AK603" s="835" t="s">
        <v>518</v>
      </c>
      <c r="AL603" s="835" t="s">
        <v>519</v>
      </c>
      <c r="AM603" s="835" t="s">
        <v>520</v>
      </c>
    </row>
    <row r="604">
      <c r="A604" s="845" t="s">
        <v>580</v>
      </c>
      <c r="B604" s="893" t="s">
        <v>528</v>
      </c>
      <c r="C604" s="876" t="s">
        <v>523</v>
      </c>
      <c r="D604" s="877">
        <f t="shared" ref="D604:D605" si="876">E604+F604</f>
      </c>
      <c r="E604" s="947">
        <v>1043.04</v>
      </c>
      <c r="F604" s="947">
        <v>1737.02</v>
      </c>
      <c r="G604" s="851">
        <v>3</v>
      </c>
      <c r="H604" s="915">
        <v>5796.5899999999965</v>
      </c>
      <c r="I604" s="958">
        <v>0</v>
      </c>
      <c r="J604" s="957">
        <v>0</v>
      </c>
      <c r="K604" s="850">
        <f t="shared" ref="K604:K605" si="541">G604+I604</f>
      </c>
      <c r="L604" s="951">
        <f t="shared" ref="L604:L605" si="693">H604+J604</f>
      </c>
      <c r="M604" s="853">
        <f t="shared" ref="M604:M629" si="394">L604/D604</f>
      </c>
      <c r="N604" s="854">
        <v>1</v>
      </c>
      <c r="O604" s="853">
        <f t="shared" ref="O604:O629" si="332">D604/K604</f>
      </c>
      <c r="P604" s="853">
        <f t="shared" ref="P604:P605" si="234">D604/K604</f>
      </c>
      <c r="Q604" s="853">
        <f t="shared" ref="Q604:Q629" si="85">L604/K604</f>
      </c>
      <c r="R604" s="853">
        <f t="shared" ref="R604:R629" si="22">D604/AB604</f>
      </c>
      <c r="S604" s="855">
        <f t="shared" ref="S604:S629" si="1005">W604/AA604*1</f>
      </c>
      <c r="T604" s="855">
        <f t="shared" ref="T604:T629" si="943">AB604/AA604</f>
      </c>
      <c r="U604" s="855">
        <f t="shared" ref="U604:U629" si="760">AD604/AA604</f>
      </c>
      <c r="V604" s="855">
        <f t="shared" ref="V604:V629" si="425">AE604/AD604</f>
      </c>
      <c r="W604" s="856">
        <f t="shared" ref="W604:W629" si="363">AC604/X604</f>
      </c>
      <c r="X604" s="857">
        <v>0.0145</v>
      </c>
      <c r="Y604" s="858">
        <v>51</v>
      </c>
      <c r="Z604" s="882">
        <f t="shared" ref="Z604:Z628" si="301">(D604/AA604)*1000</f>
      </c>
      <c r="AA604" s="883">
        <v>33775</v>
      </c>
      <c r="AB604" s="884">
        <v>716</v>
      </c>
      <c r="AC604" s="860">
        <v>110</v>
      </c>
      <c r="AD604" s="860">
        <v>774</v>
      </c>
      <c r="AE604" s="860">
        <v>63</v>
      </c>
      <c r="AF604" s="860">
        <v>3</v>
      </c>
      <c r="AG604" s="860">
        <v>1</v>
      </c>
      <c r="AH604" s="860">
        <v>31</v>
      </c>
      <c r="AI604" s="853">
        <f t="shared" ref="AI604:AI629" si="118">D604/AD604</f>
      </c>
      <c r="AJ604" s="853">
        <f t="shared" ref="AJ604:AJ629" si="54">AM604*1000/D604</f>
      </c>
      <c r="AK604" s="861" t="s">
        <v>545</v>
      </c>
      <c r="AL604" s="862" t="s">
        <v>525</v>
      </c>
      <c r="AM604" s="862">
        <v>21</v>
      </c>
    </row>
    <row r="605">
      <c r="A605" s="845"/>
      <c r="B605" s="893" t="s">
        <v>528</v>
      </c>
      <c r="C605" s="876" t="s">
        <v>526</v>
      </c>
      <c r="D605" s="885">
        <f t="shared" si="876"/>
      </c>
      <c r="E605" s="885">
        <v>464.59</v>
      </c>
      <c r="F605" s="878">
        <v>573.97</v>
      </c>
      <c r="G605" s="956">
        <v>0</v>
      </c>
      <c r="H605" s="957">
        <v>0</v>
      </c>
      <c r="I605" s="851">
        <v>0</v>
      </c>
      <c r="J605" s="917">
        <v>0</v>
      </c>
      <c r="K605" s="953">
        <f t="shared" si="541"/>
      </c>
      <c r="L605" s="880">
        <f t="shared" si="693"/>
      </c>
      <c r="M605" s="853">
        <f t="shared" si="394"/>
      </c>
      <c r="N605" s="854">
        <v>0</v>
      </c>
      <c r="O605" s="853">
        <f t="shared" si="332"/>
      </c>
      <c r="P605" s="853">
        <f t="shared" si="234"/>
      </c>
      <c r="Q605" s="853">
        <f t="shared" si="85"/>
      </c>
      <c r="R605" s="853">
        <f t="shared" si="22"/>
      </c>
      <c r="S605" s="855">
        <f t="shared" si="1005"/>
      </c>
      <c r="T605" s="855">
        <f t="shared" si="943"/>
      </c>
      <c r="U605" s="855">
        <f t="shared" si="760"/>
      </c>
      <c r="V605" s="855">
        <f t="shared" si="425"/>
      </c>
      <c r="W605" s="856">
        <f t="shared" si="363"/>
      </c>
      <c r="X605" s="857">
        <v>0.0165</v>
      </c>
      <c r="Y605" s="858">
        <v>53</v>
      </c>
      <c r="Z605" s="886">
        <f t="shared" si="301"/>
      </c>
      <c r="AA605" s="887">
        <v>12265</v>
      </c>
      <c r="AB605" s="884">
        <v>326</v>
      </c>
      <c r="AC605" s="860">
        <v>42</v>
      </c>
      <c r="AD605" s="860">
        <v>406</v>
      </c>
      <c r="AE605" s="860">
        <v>30</v>
      </c>
      <c r="AF605" s="860">
        <v>1</v>
      </c>
      <c r="AG605" s="860">
        <v>0</v>
      </c>
      <c r="AH605" s="860">
        <v>17</v>
      </c>
      <c r="AI605" s="853">
        <f t="shared" si="118"/>
      </c>
      <c r="AJ605" s="853">
        <f t="shared" si="54"/>
      </c>
      <c r="AK605" s="861" t="s">
        <v>545</v>
      </c>
      <c r="AL605" s="862" t="s">
        <v>525</v>
      </c>
      <c r="AM605" s="862">
        <v>8</v>
      </c>
    </row>
    <row r="606">
      <c r="A606" s="845"/>
      <c r="B606" s="866" t="s">
        <v>527</v>
      </c>
      <c r="C606" s="866"/>
      <c r="D606" s="867">
        <f>SUM(D604:D605)</f>
      </c>
      <c r="E606" s="888">
        <f>SUM(E604:E605)</f>
      </c>
      <c r="F606" s="888">
        <f>SUM(F604:F605)</f>
      </c>
      <c r="G606" s="889">
        <f>SUM(G604:G605)</f>
      </c>
      <c r="H606" s="890">
        <f>SUM(H604:H605)</f>
      </c>
      <c r="I606" s="889">
        <f>SUM(I604:I605)</f>
      </c>
      <c r="J606" s="890">
        <f>SUM(J604:J605)</f>
      </c>
      <c r="K606" s="891">
        <f>SUM(K604:K605)</f>
      </c>
      <c r="L606" s="892">
        <f>SUM(L604:L605)</f>
      </c>
      <c r="M606" s="868">
        <f t="shared" si="394"/>
      </c>
      <c r="N606" s="889">
        <f>SUM(N604:N605)</f>
      </c>
      <c r="O606" s="868">
        <f t="shared" si="332"/>
      </c>
      <c r="P606" s="868">
        <f>D606/N606</f>
      </c>
      <c r="Q606" s="868">
        <f t="shared" si="85"/>
      </c>
      <c r="R606" s="868">
        <f t="shared" si="22"/>
      </c>
      <c r="S606" s="869">
        <f t="shared" si="1005"/>
      </c>
      <c r="T606" s="869">
        <f t="shared" si="943"/>
      </c>
      <c r="U606" s="869">
        <f t="shared" si="760"/>
      </c>
      <c r="V606" s="869">
        <f t="shared" si="425"/>
      </c>
      <c r="W606" s="870">
        <f t="shared" si="363"/>
      </c>
      <c r="X606" s="869">
        <f>AVERAGE(X604:X605)</f>
      </c>
      <c r="Y606" s="871">
        <f>AVERAGE(Y604:Y605)</f>
      </c>
      <c r="Z606" s="868">
        <f t="shared" si="301"/>
      </c>
      <c r="AA606" s="922">
        <f>SUM(AA604:AA605)</f>
      </c>
      <c r="AB606" s="872">
        <f>SUM(AB604:AB605)</f>
      </c>
      <c r="AC606" s="872">
        <f>SUM(AC604:AC605)</f>
      </c>
      <c r="AD606" s="872">
        <f>SUM(AD604:AD605)</f>
      </c>
      <c r="AE606" s="872">
        <f>SUM(AE604:AE605)</f>
      </c>
      <c r="AF606" s="872">
        <f>SUM(AF604:AF605)</f>
      </c>
      <c r="AG606" s="872">
        <f>SUM(AG604:AG605)</f>
      </c>
      <c r="AH606" s="872">
        <f>SUM(AH604:AH605)</f>
      </c>
      <c r="AI606" s="868">
        <f t="shared" si="118"/>
      </c>
      <c r="AJ606" s="873">
        <f t="shared" si="54"/>
      </c>
      <c r="AK606" s="874"/>
      <c r="AL606" s="874"/>
      <c r="AM606" s="870">
        <f>SUM(AM604:AM605)</f>
      </c>
    </row>
    <row r="607">
      <c r="A607" s="845"/>
      <c r="B607" s="893" t="s">
        <v>522</v>
      </c>
      <c r="C607" s="875" t="s">
        <v>529</v>
      </c>
      <c r="D607" s="864">
        <f t="shared" ref="D607:D611" si="877">E607+F607</f>
      </c>
      <c r="E607" s="896">
        <v>946.18</v>
      </c>
      <c r="F607" s="896">
        <v>1542.65</v>
      </c>
      <c r="G607" s="851">
        <v>3</v>
      </c>
      <c r="H607" s="852">
        <v>6255.129999999999</v>
      </c>
      <c r="I607" s="851">
        <v>1</v>
      </c>
      <c r="J607" s="852">
        <v>5096.52</v>
      </c>
      <c r="K607" s="850">
        <f t="shared" ref="K607:K611" si="542">G607+I607</f>
      </c>
      <c r="L607" s="880">
        <f t="shared" ref="L607:L611" si="694">H607+J607</f>
      </c>
      <c r="M607" s="853">
        <f t="shared" si="394"/>
      </c>
      <c r="N607" s="854">
        <v>2</v>
      </c>
      <c r="O607" s="853">
        <f t="shared" si="332"/>
      </c>
      <c r="P607" s="853">
        <f t="shared" ref="P607:P611" si="235">D607/K607</f>
      </c>
      <c r="Q607" s="853">
        <f t="shared" si="85"/>
      </c>
      <c r="R607" s="853">
        <f t="shared" si="22"/>
      </c>
      <c r="S607" s="855">
        <f t="shared" si="1005"/>
      </c>
      <c r="T607" s="855">
        <f t="shared" si="943"/>
      </c>
      <c r="U607" s="855">
        <f t="shared" si="760"/>
      </c>
      <c r="V607" s="855">
        <f t="shared" si="425"/>
      </c>
      <c r="W607" s="856">
        <f t="shared" si="363"/>
      </c>
      <c r="X607" s="857">
        <v>0.0137</v>
      </c>
      <c r="Y607" s="858">
        <v>40</v>
      </c>
      <c r="Z607" s="853">
        <f t="shared" si="301"/>
      </c>
      <c r="AA607" s="860">
        <v>29905</v>
      </c>
      <c r="AB607" s="860">
        <v>732</v>
      </c>
      <c r="AC607" s="860">
        <v>106</v>
      </c>
      <c r="AD607" s="860">
        <v>788</v>
      </c>
      <c r="AE607" s="860">
        <v>61</v>
      </c>
      <c r="AF607" s="860">
        <v>5</v>
      </c>
      <c r="AG607" s="860">
        <v>2</v>
      </c>
      <c r="AH607" s="860">
        <v>36</v>
      </c>
      <c r="AI607" s="853">
        <f t="shared" si="118"/>
      </c>
      <c r="AJ607" s="853">
        <f t="shared" si="54"/>
      </c>
      <c r="AK607" s="861" t="s">
        <v>524</v>
      </c>
      <c r="AL607" s="862" t="s">
        <v>578</v>
      </c>
      <c r="AM607" s="862">
        <v>23</v>
      </c>
    </row>
    <row r="608">
      <c r="A608" s="845"/>
      <c r="B608" s="893" t="s">
        <v>522</v>
      </c>
      <c r="C608" s="875" t="s">
        <v>531</v>
      </c>
      <c r="D608" s="864">
        <f t="shared" si="877"/>
      </c>
      <c r="E608" s="896">
        <v>1546.41</v>
      </c>
      <c r="F608" s="896">
        <v>1946.36</v>
      </c>
      <c r="G608" s="851">
        <v>4</v>
      </c>
      <c r="H608" s="880">
        <v>9639.640000000001</v>
      </c>
      <c r="I608" s="850">
        <v>1</v>
      </c>
      <c r="J608" s="880">
        <v>4632.74</v>
      </c>
      <c r="K608" s="850">
        <f t="shared" si="542"/>
      </c>
      <c r="L608" s="880">
        <f t="shared" si="694"/>
      </c>
      <c r="M608" s="853">
        <f t="shared" si="394"/>
      </c>
      <c r="N608" s="854">
        <v>3</v>
      </c>
      <c r="O608" s="853">
        <f t="shared" si="332"/>
      </c>
      <c r="P608" s="853">
        <f t="shared" si="235"/>
      </c>
      <c r="Q608" s="853">
        <f t="shared" si="85"/>
      </c>
      <c r="R608" s="853">
        <f t="shared" si="22"/>
      </c>
      <c r="S608" s="855">
        <f t="shared" si="1005"/>
      </c>
      <c r="T608" s="855">
        <f t="shared" si="943"/>
      </c>
      <c r="U608" s="855">
        <f t="shared" si="760"/>
      </c>
      <c r="V608" s="855">
        <f t="shared" si="425"/>
      </c>
      <c r="W608" s="856">
        <f t="shared" si="363"/>
      </c>
      <c r="X608" s="857">
        <v>0.0207</v>
      </c>
      <c r="Y608" s="858">
        <v>45</v>
      </c>
      <c r="Z608" s="853">
        <f t="shared" si="301"/>
      </c>
      <c r="AA608" s="860">
        <v>36518</v>
      </c>
      <c r="AB608" s="860">
        <v>866</v>
      </c>
      <c r="AC608" s="860">
        <v>173</v>
      </c>
      <c r="AD608" s="860">
        <v>932</v>
      </c>
      <c r="AE608" s="860">
        <v>75</v>
      </c>
      <c r="AF608" s="860">
        <v>14</v>
      </c>
      <c r="AG608" s="860">
        <v>4</v>
      </c>
      <c r="AH608" s="860">
        <v>39</v>
      </c>
      <c r="AI608" s="853">
        <f t="shared" si="118"/>
      </c>
      <c r="AJ608" s="853">
        <f t="shared" si="54"/>
      </c>
      <c r="AK608" s="861" t="s">
        <v>524</v>
      </c>
      <c r="AL608" s="862" t="s">
        <v>578</v>
      </c>
      <c r="AM608" s="862">
        <v>82</v>
      </c>
    </row>
    <row r="609">
      <c r="A609" s="845"/>
      <c r="B609" s="893" t="s">
        <v>522</v>
      </c>
      <c r="C609" s="875" t="s">
        <v>532</v>
      </c>
      <c r="D609" s="864">
        <f t="shared" si="877"/>
      </c>
      <c r="E609" s="896">
        <v>1196.75</v>
      </c>
      <c r="F609" s="896">
        <v>1200</v>
      </c>
      <c r="G609" s="851">
        <v>4</v>
      </c>
      <c r="H609" s="880">
        <v>7616.3399999999965</v>
      </c>
      <c r="I609" s="850">
        <v>1</v>
      </c>
      <c r="J609" s="880">
        <v>3989.699999999999</v>
      </c>
      <c r="K609" s="850">
        <f t="shared" si="542"/>
      </c>
      <c r="L609" s="880">
        <f t="shared" si="694"/>
      </c>
      <c r="M609" s="853">
        <f t="shared" si="394"/>
      </c>
      <c r="N609" s="854">
        <v>5</v>
      </c>
      <c r="O609" s="853">
        <f t="shared" si="332"/>
      </c>
      <c r="P609" s="853">
        <f t="shared" si="235"/>
      </c>
      <c r="Q609" s="853">
        <f t="shared" si="85"/>
      </c>
      <c r="R609" s="853">
        <f t="shared" si="22"/>
      </c>
      <c r="S609" s="855">
        <f t="shared" si="1005"/>
      </c>
      <c r="T609" s="855">
        <f t="shared" si="943"/>
      </c>
      <c r="U609" s="855">
        <f t="shared" si="760"/>
      </c>
      <c r="V609" s="855">
        <f t="shared" si="425"/>
      </c>
      <c r="W609" s="856">
        <f t="shared" si="363"/>
      </c>
      <c r="X609" s="857">
        <v>0.016</v>
      </c>
      <c r="Y609" s="858">
        <v>44</v>
      </c>
      <c r="Z609" s="853">
        <f t="shared" si="301"/>
      </c>
      <c r="AA609" s="860">
        <v>23511</v>
      </c>
      <c r="AB609" s="860">
        <v>446</v>
      </c>
      <c r="AC609" s="860">
        <v>105</v>
      </c>
      <c r="AD609" s="860">
        <v>453</v>
      </c>
      <c r="AE609" s="860">
        <v>76</v>
      </c>
      <c r="AF609" s="860">
        <v>6</v>
      </c>
      <c r="AG609" s="860">
        <v>1</v>
      </c>
      <c r="AH609" s="860">
        <v>33</v>
      </c>
      <c r="AI609" s="853">
        <f t="shared" si="118"/>
      </c>
      <c r="AJ609" s="853">
        <f t="shared" si="54"/>
      </c>
      <c r="AK609" s="861" t="s">
        <v>524</v>
      </c>
      <c r="AL609" s="862" t="s">
        <v>578</v>
      </c>
      <c r="AM609" s="862">
        <v>78</v>
      </c>
    </row>
    <row r="610">
      <c r="A610" s="845"/>
      <c r="B610" s="893" t="s">
        <v>522</v>
      </c>
      <c r="C610" s="875" t="s">
        <v>533</v>
      </c>
      <c r="D610" s="864">
        <f t="shared" si="877"/>
      </c>
      <c r="E610" s="896">
        <v>1159.15</v>
      </c>
      <c r="F610" s="896">
        <v>1382.75</v>
      </c>
      <c r="G610" s="851">
        <v>6</v>
      </c>
      <c r="H610" s="880">
        <v>13950.850000000002</v>
      </c>
      <c r="I610" s="850">
        <v>0</v>
      </c>
      <c r="J610" s="880">
        <v>0</v>
      </c>
      <c r="K610" s="850">
        <f t="shared" si="542"/>
      </c>
      <c r="L610" s="880">
        <f t="shared" si="694"/>
      </c>
      <c r="M610" s="853">
        <f t="shared" si="394"/>
      </c>
      <c r="N610" s="854">
        <v>5</v>
      </c>
      <c r="O610" s="853">
        <f t="shared" si="332"/>
      </c>
      <c r="P610" s="853">
        <f t="shared" si="235"/>
      </c>
      <c r="Q610" s="853">
        <f t="shared" si="85"/>
      </c>
      <c r="R610" s="853">
        <f t="shared" si="22"/>
      </c>
      <c r="S610" s="855">
        <f t="shared" si="1005"/>
      </c>
      <c r="T610" s="855">
        <f t="shared" si="943"/>
      </c>
      <c r="U610" s="855">
        <f t="shared" si="760"/>
      </c>
      <c r="V610" s="855">
        <f t="shared" si="425"/>
      </c>
      <c r="W610" s="856">
        <f t="shared" si="363"/>
      </c>
      <c r="X610" s="857">
        <v>0.0154</v>
      </c>
      <c r="Y610" s="858">
        <v>45</v>
      </c>
      <c r="Z610" s="853">
        <f t="shared" si="301"/>
      </c>
      <c r="AA610" s="860">
        <v>19057</v>
      </c>
      <c r="AB610" s="860">
        <v>324</v>
      </c>
      <c r="AC610" s="860">
        <v>84</v>
      </c>
      <c r="AD610" s="860">
        <v>321</v>
      </c>
      <c r="AE610" s="860">
        <v>71</v>
      </c>
      <c r="AF610" s="860">
        <v>5</v>
      </c>
      <c r="AG610" s="860">
        <v>3</v>
      </c>
      <c r="AH610" s="860">
        <v>20</v>
      </c>
      <c r="AI610" s="853">
        <f t="shared" si="118"/>
      </c>
      <c r="AJ610" s="853">
        <f t="shared" si="54"/>
      </c>
      <c r="AK610" s="861" t="s">
        <v>524</v>
      </c>
      <c r="AL610" s="862" t="s">
        <v>578</v>
      </c>
      <c r="AM610" s="862">
        <v>64</v>
      </c>
    </row>
    <row r="611">
      <c r="A611" s="845"/>
      <c r="B611" s="893" t="s">
        <v>522</v>
      </c>
      <c r="C611" s="875" t="s">
        <v>535</v>
      </c>
      <c r="D611" s="864">
        <f t="shared" si="877"/>
      </c>
      <c r="E611" s="896">
        <v>1876.41</v>
      </c>
      <c r="F611" s="896">
        <v>2717.9</v>
      </c>
      <c r="G611" s="850">
        <v>6</v>
      </c>
      <c r="H611" s="880">
        <v>12522.509999999995</v>
      </c>
      <c r="I611" s="850">
        <v>1</v>
      </c>
      <c r="J611" s="880">
        <v>5096.52</v>
      </c>
      <c r="K611" s="850">
        <f t="shared" si="542"/>
      </c>
      <c r="L611" s="880">
        <f t="shared" si="694"/>
      </c>
      <c r="M611" s="853">
        <f t="shared" si="394"/>
      </c>
      <c r="N611" s="854">
        <v>6</v>
      </c>
      <c r="O611" s="853">
        <f t="shared" si="332"/>
      </c>
      <c r="P611" s="853">
        <f t="shared" si="235"/>
      </c>
      <c r="Q611" s="853">
        <f t="shared" si="85"/>
      </c>
      <c r="R611" s="853">
        <f t="shared" si="22"/>
      </c>
      <c r="S611" s="855">
        <f t="shared" si="1005"/>
      </c>
      <c r="T611" s="855">
        <f t="shared" si="943"/>
      </c>
      <c r="U611" s="855">
        <f t="shared" si="760"/>
      </c>
      <c r="V611" s="855">
        <f t="shared" si="425"/>
      </c>
      <c r="W611" s="856">
        <f t="shared" si="363"/>
      </c>
      <c r="X611" s="857">
        <v>0.0265</v>
      </c>
      <c r="Y611" s="858">
        <v>47</v>
      </c>
      <c r="Z611" s="853">
        <f t="shared" si="301"/>
      </c>
      <c r="AA611" s="860">
        <v>46158</v>
      </c>
      <c r="AB611" s="860">
        <v>780</v>
      </c>
      <c r="AC611" s="860">
        <v>207</v>
      </c>
      <c r="AD611" s="860">
        <v>805</v>
      </c>
      <c r="AE611" s="860">
        <v>78</v>
      </c>
      <c r="AF611" s="860">
        <v>11</v>
      </c>
      <c r="AG611" s="860">
        <v>4</v>
      </c>
      <c r="AH611" s="860">
        <v>69</v>
      </c>
      <c r="AI611" s="853">
        <f t="shared" si="118"/>
      </c>
      <c r="AJ611" s="853">
        <f t="shared" si="54"/>
      </c>
      <c r="AK611" s="861" t="s">
        <v>524</v>
      </c>
      <c r="AL611" s="862" t="s">
        <v>578</v>
      </c>
      <c r="AM611" s="858">
        <v>67</v>
      </c>
    </row>
    <row r="612">
      <c r="A612" s="845"/>
      <c r="B612" s="866" t="s">
        <v>527</v>
      </c>
      <c r="C612" s="866"/>
      <c r="D612" s="867">
        <f>SUM(D607:D611)</f>
      </c>
      <c r="E612" s="897">
        <f>SUM(E607:E611)</f>
      </c>
      <c r="F612" s="897">
        <f>SUM(F607:F611)</f>
      </c>
      <c r="G612" s="889">
        <f>SUM(G607:G611)</f>
      </c>
      <c r="H612" s="890">
        <f>SUM(H607:H611)</f>
      </c>
      <c r="I612" s="889">
        <f>SUM(I607:I611)</f>
      </c>
      <c r="J612" s="890">
        <f>SUM(J607:J611)</f>
      </c>
      <c r="K612" s="891">
        <f>SUM(K607:K611)</f>
      </c>
      <c r="L612" s="897">
        <f>SUM(L607:L611)</f>
      </c>
      <c r="M612" s="868">
        <f t="shared" si="394"/>
      </c>
      <c r="N612" s="889">
        <f>SUM(N607:N611)</f>
      </c>
      <c r="O612" s="868">
        <f t="shared" si="332"/>
      </c>
      <c r="P612" s="868">
        <f>D612/N612</f>
      </c>
      <c r="Q612" s="868">
        <f t="shared" si="85"/>
      </c>
      <c r="R612" s="868">
        <f t="shared" si="22"/>
      </c>
      <c r="S612" s="869">
        <f t="shared" si="1005"/>
      </c>
      <c r="T612" s="869">
        <f t="shared" si="943"/>
      </c>
      <c r="U612" s="869">
        <f t="shared" si="760"/>
      </c>
      <c r="V612" s="869">
        <f t="shared" si="425"/>
      </c>
      <c r="W612" s="870">
        <f t="shared" si="363"/>
      </c>
      <c r="X612" s="869">
        <f>AVERAGE(X607:X611)</f>
      </c>
      <c r="Y612" s="871">
        <f>AVERAGE(Y607:Y611)</f>
      </c>
      <c r="Z612" s="871">
        <f t="shared" si="301"/>
      </c>
      <c r="AA612" s="872">
        <f>SUM(AA607:AA611)</f>
      </c>
      <c r="AB612" s="872">
        <f>SUM(AB607:AB611)</f>
      </c>
      <c r="AC612" s="872">
        <f>SUM(AC607:AC611)</f>
      </c>
      <c r="AD612" s="872">
        <f>SUM(AD607:AD611)</f>
      </c>
      <c r="AE612" s="872">
        <f>SUM(AE607:AE611)</f>
      </c>
      <c r="AF612" s="872">
        <f>SUM(AF607:AF611)</f>
      </c>
      <c r="AG612" s="872">
        <f>SUM(AG607:AG611)</f>
      </c>
      <c r="AH612" s="872">
        <f>SUM(AH607:AH611)</f>
      </c>
      <c r="AI612" s="868">
        <f t="shared" si="118"/>
      </c>
      <c r="AJ612" s="873">
        <f t="shared" si="54"/>
      </c>
      <c r="AK612" s="874"/>
      <c r="AL612" s="874"/>
      <c r="AM612" s="870">
        <f>SUM(AM607:AM611)</f>
      </c>
    </row>
    <row r="613">
      <c r="A613" s="845"/>
      <c r="B613" s="893" t="s">
        <v>550</v>
      </c>
      <c r="C613" s="875" t="s">
        <v>536</v>
      </c>
      <c r="D613" s="864">
        <f t="shared" ref="D613:D617" si="878">E613+F613</f>
      </c>
      <c r="E613" s="896">
        <v>1435.9</v>
      </c>
      <c r="F613" s="896">
        <v>2199.87</v>
      </c>
      <c r="G613" s="851">
        <v>2</v>
      </c>
      <c r="H613" s="880">
        <v>3852.6800000000003</v>
      </c>
      <c r="I613" s="850">
        <v>0</v>
      </c>
      <c r="J613" s="880">
        <v>0</v>
      </c>
      <c r="K613" s="850">
        <f t="shared" ref="K613:K617" si="543">G613+I613</f>
      </c>
      <c r="L613" s="880">
        <f t="shared" ref="L613:L617" si="695">H613+J613</f>
      </c>
      <c r="M613" s="853">
        <f t="shared" si="394"/>
      </c>
      <c r="N613" s="854">
        <v>2</v>
      </c>
      <c r="O613" s="853">
        <f t="shared" si="332"/>
      </c>
      <c r="P613" s="853">
        <f t="shared" ref="P613:P617" si="236">D613/K613</f>
      </c>
      <c r="Q613" s="853">
        <f t="shared" si="85"/>
      </c>
      <c r="R613" s="853">
        <f t="shared" si="22"/>
      </c>
      <c r="S613" s="855">
        <f t="shared" si="1005"/>
      </c>
      <c r="T613" s="855">
        <f t="shared" si="943"/>
      </c>
      <c r="U613" s="855">
        <f t="shared" si="760"/>
      </c>
      <c r="V613" s="855">
        <f t="shared" si="425"/>
      </c>
      <c r="W613" s="856">
        <f t="shared" si="363"/>
      </c>
      <c r="X613" s="857">
        <v>0.0174</v>
      </c>
      <c r="Y613" s="858">
        <v>49</v>
      </c>
      <c r="Z613" s="853">
        <f t="shared" si="301"/>
      </c>
      <c r="AA613" s="860">
        <v>37730</v>
      </c>
      <c r="AB613" s="860">
        <v>607</v>
      </c>
      <c r="AC613" s="860">
        <v>145</v>
      </c>
      <c r="AD613" s="860">
        <v>637</v>
      </c>
      <c r="AE613" s="860">
        <v>75</v>
      </c>
      <c r="AF613" s="860">
        <v>8</v>
      </c>
      <c r="AG613" s="860">
        <v>0</v>
      </c>
      <c r="AH613" s="860">
        <v>36</v>
      </c>
      <c r="AI613" s="853">
        <f t="shared" si="118"/>
      </c>
      <c r="AJ613" s="853">
        <f t="shared" si="54"/>
      </c>
      <c r="AK613" s="861" t="s">
        <v>524</v>
      </c>
      <c r="AL613" s="862" t="s">
        <v>578</v>
      </c>
      <c r="AM613" s="862">
        <v>36</v>
      </c>
    </row>
    <row r="614">
      <c r="A614" s="845"/>
      <c r="B614" s="893" t="s">
        <v>550</v>
      </c>
      <c r="C614" s="875" t="s">
        <v>537</v>
      </c>
      <c r="D614" s="864">
        <f t="shared" si="878"/>
      </c>
      <c r="E614" s="896">
        <v>1400.19</v>
      </c>
      <c r="F614" s="896">
        <v>2062.96</v>
      </c>
      <c r="G614" s="851">
        <v>4</v>
      </c>
      <c r="H614" s="880">
        <v>8526.380000000005</v>
      </c>
      <c r="I614" s="850">
        <v>1</v>
      </c>
      <c r="J614" s="880">
        <v>6216.209999999999</v>
      </c>
      <c r="K614" s="850">
        <f t="shared" si="543"/>
      </c>
      <c r="L614" s="880">
        <f t="shared" si="695"/>
      </c>
      <c r="M614" s="853">
        <f t="shared" si="394"/>
      </c>
      <c r="N614" s="854">
        <v>3</v>
      </c>
      <c r="O614" s="853">
        <f t="shared" si="332"/>
      </c>
      <c r="P614" s="853">
        <f t="shared" si="236"/>
      </c>
      <c r="Q614" s="853">
        <f t="shared" si="85"/>
      </c>
      <c r="R614" s="853">
        <f t="shared" si="22"/>
      </c>
      <c r="S614" s="855">
        <f t="shared" si="1005"/>
      </c>
      <c r="T614" s="855">
        <f t="shared" si="943"/>
      </c>
      <c r="U614" s="855">
        <f t="shared" si="760"/>
      </c>
      <c r="V614" s="855">
        <f t="shared" si="425"/>
      </c>
      <c r="W614" s="856">
        <f t="shared" si="363"/>
      </c>
      <c r="X614" s="857">
        <v>0.0203</v>
      </c>
      <c r="Y614" s="858">
        <v>50</v>
      </c>
      <c r="Z614" s="853">
        <f t="shared" si="301"/>
      </c>
      <c r="AA614" s="860">
        <v>35610</v>
      </c>
      <c r="AB614" s="860">
        <v>568</v>
      </c>
      <c r="AC614" s="860">
        <v>119</v>
      </c>
      <c r="AD614" s="860">
        <v>587</v>
      </c>
      <c r="AE614" s="860">
        <v>53</v>
      </c>
      <c r="AF614" s="860">
        <v>4</v>
      </c>
      <c r="AG614" s="860">
        <v>3</v>
      </c>
      <c r="AH614" s="860">
        <v>41</v>
      </c>
      <c r="AI614" s="853">
        <f t="shared" si="118"/>
      </c>
      <c r="AJ614" s="853">
        <f t="shared" si="54"/>
      </c>
      <c r="AK614" s="861" t="s">
        <v>524</v>
      </c>
      <c r="AL614" s="862" t="s">
        <v>578</v>
      </c>
      <c r="AM614" s="862">
        <v>35</v>
      </c>
    </row>
    <row r="615">
      <c r="A615" s="845"/>
      <c r="B615" s="893" t="s">
        <v>550</v>
      </c>
      <c r="C615" s="875" t="s">
        <v>538</v>
      </c>
      <c r="D615" s="864">
        <f t="shared" si="878"/>
      </c>
      <c r="E615" s="896">
        <v>1128.85</v>
      </c>
      <c r="F615" s="896">
        <v>1357.9</v>
      </c>
      <c r="G615" s="851">
        <v>3</v>
      </c>
      <c r="H615" s="880">
        <v>9472.329999999987</v>
      </c>
      <c r="I615" s="850">
        <v>0</v>
      </c>
      <c r="J615" s="880">
        <v>0</v>
      </c>
      <c r="K615" s="850">
        <f t="shared" si="543"/>
      </c>
      <c r="L615" s="880">
        <f t="shared" si="695"/>
      </c>
      <c r="M615" s="853">
        <f t="shared" si="394"/>
      </c>
      <c r="N615" s="854">
        <v>1</v>
      </c>
      <c r="O615" s="853">
        <f t="shared" si="332"/>
      </c>
      <c r="P615" s="853">
        <f t="shared" si="236"/>
      </c>
      <c r="Q615" s="853">
        <f t="shared" si="85"/>
      </c>
      <c r="R615" s="853">
        <f t="shared" si="22"/>
      </c>
      <c r="S615" s="855">
        <f t="shared" si="1005"/>
      </c>
      <c r="T615" s="855">
        <f t="shared" si="943"/>
      </c>
      <c r="U615" s="855">
        <f t="shared" si="760"/>
      </c>
      <c r="V615" s="855">
        <f t="shared" si="425"/>
      </c>
      <c r="W615" s="856">
        <f t="shared" si="363"/>
      </c>
      <c r="X615" s="857">
        <v>0.013</v>
      </c>
      <c r="Y615" s="858">
        <v>50</v>
      </c>
      <c r="Z615" s="853">
        <f t="shared" si="301"/>
      </c>
      <c r="AA615" s="860">
        <v>22483</v>
      </c>
      <c r="AB615" s="860">
        <v>332</v>
      </c>
      <c r="AC615" s="860">
        <v>73</v>
      </c>
      <c r="AD615" s="860">
        <v>321</v>
      </c>
      <c r="AE615" s="860">
        <v>20</v>
      </c>
      <c r="AF615" s="860">
        <v>2</v>
      </c>
      <c r="AG615" s="860">
        <v>0</v>
      </c>
      <c r="AH615" s="860">
        <v>19</v>
      </c>
      <c r="AI615" s="853">
        <f t="shared" si="118"/>
      </c>
      <c r="AJ615" s="853">
        <f t="shared" si="54"/>
      </c>
      <c r="AK615" s="861" t="s">
        <v>524</v>
      </c>
      <c r="AL615" s="862" t="s">
        <v>578</v>
      </c>
      <c r="AM615" s="862">
        <v>20</v>
      </c>
    </row>
    <row r="616">
      <c r="A616" s="845"/>
      <c r="B616" s="893" t="s">
        <v>550</v>
      </c>
      <c r="C616" s="875" t="s">
        <v>541</v>
      </c>
      <c r="D616" s="864">
        <f t="shared" si="878"/>
      </c>
      <c r="E616" s="896">
        <v>1069.64</v>
      </c>
      <c r="F616" s="896">
        <v>2152.99</v>
      </c>
      <c r="G616" s="851">
        <v>4</v>
      </c>
      <c r="H616" s="880">
        <v>13288.290000000008</v>
      </c>
      <c r="I616" s="850">
        <v>0</v>
      </c>
      <c r="J616" s="880">
        <v>0</v>
      </c>
      <c r="K616" s="850">
        <f t="shared" si="543"/>
      </c>
      <c r="L616" s="880">
        <f t="shared" si="695"/>
      </c>
      <c r="M616" s="853">
        <f t="shared" si="394"/>
      </c>
      <c r="N616" s="854">
        <v>2</v>
      </c>
      <c r="O616" s="853">
        <f t="shared" si="332"/>
      </c>
      <c r="P616" s="853">
        <f t="shared" si="236"/>
      </c>
      <c r="Q616" s="853">
        <f t="shared" si="85"/>
      </c>
      <c r="R616" s="853">
        <f t="shared" si="22"/>
      </c>
      <c r="S616" s="855">
        <f t="shared" si="1005"/>
      </c>
      <c r="T616" s="855">
        <f t="shared" si="943"/>
      </c>
      <c r="U616" s="855">
        <f t="shared" si="760"/>
      </c>
      <c r="V616" s="855">
        <f t="shared" si="425"/>
      </c>
      <c r="W616" s="856">
        <f t="shared" si="363"/>
      </c>
      <c r="X616" s="857">
        <v>0.0361</v>
      </c>
      <c r="Y616" s="858">
        <v>51</v>
      </c>
      <c r="Z616" s="853">
        <f t="shared" si="301"/>
      </c>
      <c r="AA616" s="860">
        <v>31416</v>
      </c>
      <c r="AB616" s="860">
        <v>359</v>
      </c>
      <c r="AC616" s="860">
        <v>119</v>
      </c>
      <c r="AD616" s="860">
        <v>370</v>
      </c>
      <c r="AE616" s="860">
        <v>61</v>
      </c>
      <c r="AF616" s="860">
        <v>8</v>
      </c>
      <c r="AG616" s="860">
        <v>3</v>
      </c>
      <c r="AH616" s="860">
        <v>36</v>
      </c>
      <c r="AI616" s="853">
        <f t="shared" si="118"/>
      </c>
      <c r="AJ616" s="853">
        <f t="shared" si="54"/>
      </c>
      <c r="AK616" s="861" t="s">
        <v>524</v>
      </c>
      <c r="AL616" s="862" t="s">
        <v>578</v>
      </c>
      <c r="AM616" s="862">
        <v>57</v>
      </c>
    </row>
    <row r="617">
      <c r="A617" s="845"/>
      <c r="B617" s="893" t="s">
        <v>550</v>
      </c>
      <c r="C617" s="875" t="s">
        <v>542</v>
      </c>
      <c r="D617" s="864">
        <f t="shared" si="878"/>
      </c>
      <c r="E617" s="894">
        <v>1259.59</v>
      </c>
      <c r="F617" s="894">
        <v>1215.57</v>
      </c>
      <c r="G617" s="850">
        <v>3</v>
      </c>
      <c r="H617" s="880">
        <v>7651.220000000001</v>
      </c>
      <c r="I617" s="850">
        <v>0</v>
      </c>
      <c r="J617" s="880">
        <v>0</v>
      </c>
      <c r="K617" s="850">
        <f t="shared" si="543"/>
      </c>
      <c r="L617" s="880">
        <f t="shared" si="695"/>
      </c>
      <c r="M617" s="853">
        <f t="shared" si="394"/>
      </c>
      <c r="N617" s="854">
        <v>3</v>
      </c>
      <c r="O617" s="853">
        <f t="shared" si="332"/>
      </c>
      <c r="P617" s="853">
        <f t="shared" si="236"/>
      </c>
      <c r="Q617" s="853">
        <f t="shared" si="85"/>
      </c>
      <c r="R617" s="853">
        <f t="shared" si="22"/>
      </c>
      <c r="S617" s="855">
        <f t="shared" si="1005"/>
      </c>
      <c r="T617" s="855">
        <f t="shared" si="943"/>
      </c>
      <c r="U617" s="855">
        <f t="shared" si="760"/>
      </c>
      <c r="V617" s="855">
        <f t="shared" si="425"/>
      </c>
      <c r="W617" s="856">
        <f t="shared" si="363"/>
      </c>
      <c r="X617" s="857">
        <v>0.007</v>
      </c>
      <c r="Y617" s="858">
        <v>49</v>
      </c>
      <c r="Z617" s="853">
        <f t="shared" si="301"/>
      </c>
      <c r="AA617" s="860">
        <v>19728</v>
      </c>
      <c r="AB617" s="860">
        <v>372</v>
      </c>
      <c r="AC617" s="860">
        <v>48</v>
      </c>
      <c r="AD617" s="860">
        <v>383</v>
      </c>
      <c r="AE617" s="860">
        <v>52</v>
      </c>
      <c r="AF617" s="860">
        <v>4</v>
      </c>
      <c r="AG617" s="860">
        <v>1</v>
      </c>
      <c r="AH617" s="860">
        <v>9</v>
      </c>
      <c r="AI617" s="853">
        <f t="shared" si="118"/>
      </c>
      <c r="AJ617" s="853">
        <f t="shared" si="54"/>
      </c>
      <c r="AK617" s="861" t="s">
        <v>524</v>
      </c>
      <c r="AL617" s="862" t="s">
        <v>578</v>
      </c>
      <c r="AM617" s="862">
        <v>66</v>
      </c>
    </row>
    <row r="618">
      <c r="A618" s="845"/>
      <c r="B618" s="866" t="s">
        <v>527</v>
      </c>
      <c r="C618" s="866"/>
      <c r="D618" s="867">
        <f>SUM(D613:D617)</f>
      </c>
      <c r="E618" s="867">
        <f>SUM(E613:E617)</f>
      </c>
      <c r="F618" s="867">
        <f>SUM(F613:F617)</f>
      </c>
      <c r="G618" s="889">
        <f>SUM(G613:G617)</f>
      </c>
      <c r="H618" s="890">
        <f>SUM(H613:H617)</f>
      </c>
      <c r="I618" s="889">
        <f>SUM(I613:I617)</f>
      </c>
      <c r="J618" s="890">
        <f>SUM(J613:J617)</f>
      </c>
      <c r="K618" s="912">
        <f>SUM(K613:K617)</f>
      </c>
      <c r="L618" s="867">
        <f>SUM(L613:L617)</f>
      </c>
      <c r="M618" s="868">
        <f t="shared" si="394"/>
      </c>
      <c r="N618" s="889">
        <f>SUM(N613:N617)</f>
      </c>
      <c r="O618" s="868">
        <f t="shared" si="332"/>
      </c>
      <c r="P618" s="868">
        <f>D618/N618</f>
      </c>
      <c r="Q618" s="868">
        <f t="shared" si="85"/>
      </c>
      <c r="R618" s="868">
        <f t="shared" si="22"/>
      </c>
      <c r="S618" s="869">
        <f t="shared" si="1005"/>
      </c>
      <c r="T618" s="869">
        <f t="shared" si="943"/>
      </c>
      <c r="U618" s="869">
        <f t="shared" si="760"/>
      </c>
      <c r="V618" s="869">
        <f t="shared" si="425"/>
      </c>
      <c r="W618" s="870">
        <f t="shared" si="363"/>
      </c>
      <c r="X618" s="869">
        <f>AVERAGE(X613:X617)</f>
      </c>
      <c r="Y618" s="871">
        <f>AVERAGE(Y613:Y617)</f>
      </c>
      <c r="Z618" s="871">
        <f t="shared" si="301"/>
      </c>
      <c r="AA618" s="872">
        <f>SUM(AA613:AA617)</f>
      </c>
      <c r="AB618" s="872">
        <f>SUM(AB613:AB617)</f>
      </c>
      <c r="AC618" s="872">
        <f>SUM(AC613:AC617)</f>
      </c>
      <c r="AD618" s="872">
        <f>SUM(AD613:AD617)</f>
      </c>
      <c r="AE618" s="872">
        <f>SUM(AE613:AE617)</f>
      </c>
      <c r="AF618" s="872">
        <f>SUM(AF613:AF617)</f>
      </c>
      <c r="AG618" s="872">
        <f>SUM(AG613:AG617)</f>
      </c>
      <c r="AH618" s="872">
        <f>SUM(AH613:AH617)</f>
      </c>
      <c r="AI618" s="868">
        <f t="shared" si="118"/>
      </c>
      <c r="AJ618" s="873">
        <f t="shared" si="54"/>
      </c>
      <c r="AK618" s="874"/>
      <c r="AL618" s="874"/>
      <c r="AM618" s="872">
        <f>SUM(AM613:AM617)</f>
      </c>
    </row>
    <row r="619">
      <c r="A619" s="845"/>
      <c r="B619" s="893" t="s">
        <v>543</v>
      </c>
      <c r="C619" s="875" t="s">
        <v>544</v>
      </c>
      <c r="D619" s="864">
        <f t="shared" ref="D619:D623" si="879">E619+F619</f>
      </c>
      <c r="E619" s="894">
        <v>841.6500000000001</v>
      </c>
      <c r="F619" s="894">
        <v>1447.48</v>
      </c>
      <c r="G619" s="850">
        <v>4</v>
      </c>
      <c r="H619" s="880">
        <v>9967.589999999997</v>
      </c>
      <c r="I619" s="850">
        <v>0</v>
      </c>
      <c r="J619" s="880">
        <v>0</v>
      </c>
      <c r="K619" s="850">
        <f t="shared" ref="K619:K623" si="544">G619+I619</f>
      </c>
      <c r="L619" s="880">
        <f t="shared" ref="L619:L623" si="696">H619+J619</f>
      </c>
      <c r="M619" s="853">
        <f t="shared" si="394"/>
      </c>
      <c r="N619" s="854">
        <v>4</v>
      </c>
      <c r="O619" s="853">
        <f t="shared" si="332"/>
      </c>
      <c r="P619" s="853">
        <f t="shared" ref="P619:P623" si="237">D619/K619</f>
      </c>
      <c r="Q619" s="853">
        <f t="shared" si="85"/>
      </c>
      <c r="R619" s="853">
        <f t="shared" si="22"/>
      </c>
      <c r="S619" s="855">
        <f t="shared" si="1005"/>
      </c>
      <c r="T619" s="855">
        <f t="shared" si="943"/>
      </c>
      <c r="U619" s="855">
        <f t="shared" si="760"/>
      </c>
      <c r="V619" s="855">
        <f t="shared" si="425"/>
      </c>
      <c r="W619" s="856">
        <f t="shared" si="363"/>
      </c>
      <c r="X619" s="857">
        <v>0.0202</v>
      </c>
      <c r="Y619" s="858">
        <v>51</v>
      </c>
      <c r="Z619" s="853">
        <f t="shared" si="301"/>
      </c>
      <c r="AA619" s="860">
        <v>21694</v>
      </c>
      <c r="AB619" s="860">
        <v>338</v>
      </c>
      <c r="AC619" s="860">
        <v>82</v>
      </c>
      <c r="AD619" s="860">
        <v>341</v>
      </c>
      <c r="AE619" s="860">
        <v>43</v>
      </c>
      <c r="AF619" s="860">
        <v>4</v>
      </c>
      <c r="AG619" s="860">
        <v>0</v>
      </c>
      <c r="AH619" s="860">
        <v>22</v>
      </c>
      <c r="AI619" s="853">
        <f t="shared" si="118"/>
      </c>
      <c r="AJ619" s="853">
        <f t="shared" si="54"/>
      </c>
      <c r="AK619" s="861" t="s">
        <v>545</v>
      </c>
      <c r="AL619" s="861" t="s">
        <v>525</v>
      </c>
      <c r="AM619" s="862">
        <v>24</v>
      </c>
    </row>
    <row r="620">
      <c r="A620" s="845"/>
      <c r="B620" s="893" t="s">
        <v>543</v>
      </c>
      <c r="C620" s="875" t="s">
        <v>546</v>
      </c>
      <c r="D620" s="864">
        <f t="shared" si="879"/>
      </c>
      <c r="E620" s="849">
        <v>893.56</v>
      </c>
      <c r="F620" s="849">
        <v>1154.77</v>
      </c>
      <c r="G620" s="850">
        <v>1</v>
      </c>
      <c r="H620" s="880">
        <v>2316.3699999999953</v>
      </c>
      <c r="I620" s="850">
        <v>0</v>
      </c>
      <c r="J620" s="880">
        <v>0</v>
      </c>
      <c r="K620" s="850">
        <f t="shared" si="544"/>
      </c>
      <c r="L620" s="880">
        <f t="shared" si="696"/>
      </c>
      <c r="M620" s="853">
        <f t="shared" si="394"/>
      </c>
      <c r="N620" s="854">
        <v>1</v>
      </c>
      <c r="O620" s="853">
        <f t="shared" si="332"/>
      </c>
      <c r="P620" s="853">
        <f t="shared" si="237"/>
      </c>
      <c r="Q620" s="853">
        <f t="shared" si="85"/>
      </c>
      <c r="R620" s="853">
        <f t="shared" si="22"/>
      </c>
      <c r="S620" s="855">
        <f t="shared" si="1005"/>
      </c>
      <c r="T620" s="855">
        <f t="shared" si="943"/>
      </c>
      <c r="U620" s="855">
        <f t="shared" si="760"/>
      </c>
      <c r="V620" s="855">
        <f t="shared" si="425"/>
      </c>
      <c r="W620" s="856">
        <f t="shared" si="363"/>
      </c>
      <c r="X620" s="857">
        <v>0.0094</v>
      </c>
      <c r="Y620" s="858">
        <v>51</v>
      </c>
      <c r="Z620" s="853">
        <f t="shared" si="301"/>
      </c>
      <c r="AA620" s="860">
        <v>21786</v>
      </c>
      <c r="AB620" s="860">
        <v>338</v>
      </c>
      <c r="AC620" s="860">
        <v>64</v>
      </c>
      <c r="AD620" s="860">
        <v>348</v>
      </c>
      <c r="AE620" s="860">
        <v>17</v>
      </c>
      <c r="AF620" s="860">
        <v>3</v>
      </c>
      <c r="AG620" s="860">
        <v>1</v>
      </c>
      <c r="AH620" s="860">
        <v>16</v>
      </c>
      <c r="AI620" s="853">
        <f t="shared" si="118"/>
      </c>
      <c r="AJ620" s="853">
        <f t="shared" si="54"/>
      </c>
      <c r="AK620" s="861" t="s">
        <v>545</v>
      </c>
      <c r="AL620" s="861" t="s">
        <v>525</v>
      </c>
      <c r="AM620" s="862">
        <v>11</v>
      </c>
    </row>
    <row r="621">
      <c r="A621" s="845"/>
      <c r="B621" s="893" t="s">
        <v>543</v>
      </c>
      <c r="C621" s="875" t="s">
        <v>547</v>
      </c>
      <c r="D621" s="864">
        <f t="shared" si="879"/>
      </c>
      <c r="E621" s="865">
        <v>1209.03</v>
      </c>
      <c r="F621" s="849">
        <v>1246.4</v>
      </c>
      <c r="G621" s="850">
        <v>2</v>
      </c>
      <c r="H621" s="880">
        <v>3989.7000000000116</v>
      </c>
      <c r="I621" s="850">
        <v>1</v>
      </c>
      <c r="J621" s="880">
        <v>5096.52</v>
      </c>
      <c r="K621" s="850">
        <f t="shared" si="544"/>
      </c>
      <c r="L621" s="880">
        <f t="shared" si="696"/>
      </c>
      <c r="M621" s="853">
        <f t="shared" si="394"/>
      </c>
      <c r="N621" s="854">
        <v>2</v>
      </c>
      <c r="O621" s="853">
        <f t="shared" si="332"/>
      </c>
      <c r="P621" s="853">
        <f t="shared" si="237"/>
      </c>
      <c r="Q621" s="853">
        <f t="shared" si="85"/>
      </c>
      <c r="R621" s="853">
        <f t="shared" si="22"/>
      </c>
      <c r="S621" s="855">
        <f t="shared" si="1005"/>
      </c>
      <c r="T621" s="855">
        <f t="shared" si="943"/>
      </c>
      <c r="U621" s="855">
        <f t="shared" si="760"/>
      </c>
      <c r="V621" s="855">
        <f t="shared" si="425"/>
      </c>
      <c r="W621" s="856">
        <f t="shared" si="363"/>
      </c>
      <c r="X621" s="857">
        <v>0.0139</v>
      </c>
      <c r="Y621" s="858">
        <v>50</v>
      </c>
      <c r="Z621" s="853">
        <f t="shared" si="301"/>
      </c>
      <c r="AA621" s="860">
        <v>22201</v>
      </c>
      <c r="AB621" s="860">
        <v>652</v>
      </c>
      <c r="AC621" s="860">
        <v>91</v>
      </c>
      <c r="AD621" s="860">
        <v>690</v>
      </c>
      <c r="AE621" s="860">
        <v>89</v>
      </c>
      <c r="AF621" s="860">
        <v>5</v>
      </c>
      <c r="AG621" s="860">
        <v>0</v>
      </c>
      <c r="AH621" s="860">
        <v>12</v>
      </c>
      <c r="AI621" s="853">
        <f t="shared" si="118"/>
      </c>
      <c r="AJ621" s="853">
        <f t="shared" si="54"/>
      </c>
      <c r="AK621" s="861" t="s">
        <v>545</v>
      </c>
      <c r="AL621" s="861" t="s">
        <v>525</v>
      </c>
      <c r="AM621" s="862">
        <v>49</v>
      </c>
    </row>
    <row r="622">
      <c r="A622" s="845"/>
      <c r="B622" s="893" t="s">
        <v>543</v>
      </c>
      <c r="C622" s="875" t="s">
        <v>548</v>
      </c>
      <c r="D622" s="864">
        <f t="shared" si="879"/>
      </c>
      <c r="E622" s="849">
        <v>1234.72</v>
      </c>
      <c r="F622" s="849">
        <v>1393.38</v>
      </c>
      <c r="G622" s="850">
        <v>3</v>
      </c>
      <c r="H622" s="880">
        <v>6356.429999999993</v>
      </c>
      <c r="I622" s="850">
        <v>0</v>
      </c>
      <c r="J622" s="880">
        <v>0</v>
      </c>
      <c r="K622" s="850">
        <f t="shared" si="544"/>
      </c>
      <c r="L622" s="880">
        <f t="shared" si="696"/>
      </c>
      <c r="M622" s="853">
        <f t="shared" si="394"/>
      </c>
      <c r="N622" s="854">
        <v>3</v>
      </c>
      <c r="O622" s="853">
        <f t="shared" si="332"/>
      </c>
      <c r="P622" s="853">
        <f t="shared" si="237"/>
      </c>
      <c r="Q622" s="853">
        <f t="shared" si="85"/>
      </c>
      <c r="R622" s="853">
        <f t="shared" si="22"/>
      </c>
      <c r="S622" s="855">
        <f t="shared" si="1005"/>
      </c>
      <c r="T622" s="855">
        <f t="shared" si="943"/>
      </c>
      <c r="U622" s="855">
        <f t="shared" si="760"/>
      </c>
      <c r="V622" s="855">
        <f t="shared" si="425"/>
      </c>
      <c r="W622" s="856">
        <f t="shared" si="363"/>
      </c>
      <c r="X622" s="857">
        <v>0.0086</v>
      </c>
      <c r="Y622" s="858">
        <v>50</v>
      </c>
      <c r="Z622" s="853">
        <f t="shared" si="301"/>
      </c>
      <c r="AA622" s="860">
        <v>25724</v>
      </c>
      <c r="AB622" s="860">
        <v>554</v>
      </c>
      <c r="AC622" s="860">
        <v>71</v>
      </c>
      <c r="AD622" s="860">
        <v>591</v>
      </c>
      <c r="AE622" s="860">
        <v>68</v>
      </c>
      <c r="AF622" s="860">
        <v>8</v>
      </c>
      <c r="AG622" s="860">
        <v>1</v>
      </c>
      <c r="AH622" s="860">
        <v>26</v>
      </c>
      <c r="AI622" s="853">
        <f t="shared" si="118"/>
      </c>
      <c r="AJ622" s="853">
        <f t="shared" si="54"/>
      </c>
      <c r="AK622" s="861" t="s">
        <v>545</v>
      </c>
      <c r="AL622" s="861" t="s">
        <v>525</v>
      </c>
      <c r="AM622" s="862">
        <v>14</v>
      </c>
    </row>
    <row r="623">
      <c r="A623" s="845"/>
      <c r="B623" s="893" t="s">
        <v>543</v>
      </c>
      <c r="C623" s="875" t="s">
        <v>549</v>
      </c>
      <c r="D623" s="864">
        <f t="shared" si="879"/>
      </c>
      <c r="E623" s="849">
        <v>1916.26</v>
      </c>
      <c r="F623" s="849">
        <v>1553.63</v>
      </c>
      <c r="G623" s="850">
        <v>4</v>
      </c>
      <c r="H623" s="880">
        <v>10759.330000000002</v>
      </c>
      <c r="I623" s="850">
        <v>0</v>
      </c>
      <c r="J623" s="880">
        <v>0</v>
      </c>
      <c r="K623" s="850">
        <f t="shared" si="544"/>
      </c>
      <c r="L623" s="880">
        <f t="shared" si="696"/>
      </c>
      <c r="M623" s="853">
        <f t="shared" si="394"/>
      </c>
      <c r="N623" s="854">
        <v>3</v>
      </c>
      <c r="O623" s="853">
        <f t="shared" si="332"/>
      </c>
      <c r="P623" s="853">
        <f t="shared" si="237"/>
      </c>
      <c r="Q623" s="853">
        <f t="shared" si="85"/>
      </c>
      <c r="R623" s="853">
        <f t="shared" si="22"/>
      </c>
      <c r="S623" s="855">
        <f t="shared" si="1005"/>
      </c>
      <c r="T623" s="855">
        <f t="shared" si="943"/>
      </c>
      <c r="U623" s="855">
        <f t="shared" si="760"/>
      </c>
      <c r="V623" s="855">
        <f t="shared" si="425"/>
      </c>
      <c r="W623" s="856">
        <f t="shared" si="363"/>
      </c>
      <c r="X623" s="857">
        <v>0.0101</v>
      </c>
      <c r="Y623" s="858">
        <v>50</v>
      </c>
      <c r="Z623" s="853">
        <f t="shared" si="301"/>
      </c>
      <c r="AA623" s="860">
        <v>32882</v>
      </c>
      <c r="AB623" s="860">
        <v>843</v>
      </c>
      <c r="AC623" s="860">
        <v>107</v>
      </c>
      <c r="AD623" s="860">
        <v>892</v>
      </c>
      <c r="AE623" s="860">
        <v>69</v>
      </c>
      <c r="AF623" s="860">
        <v>7</v>
      </c>
      <c r="AG623" s="860">
        <v>2</v>
      </c>
      <c r="AH623" s="860">
        <v>10</v>
      </c>
      <c r="AI623" s="853">
        <f t="shared" si="118"/>
      </c>
      <c r="AJ623" s="853">
        <f t="shared" si="54"/>
      </c>
      <c r="AK623" s="861" t="s">
        <v>545</v>
      </c>
      <c r="AL623" s="861" t="s">
        <v>525</v>
      </c>
      <c r="AM623" s="862">
        <v>30</v>
      </c>
    </row>
    <row r="624">
      <c r="A624" s="845"/>
      <c r="B624" s="866" t="s">
        <v>527</v>
      </c>
      <c r="C624" s="866"/>
      <c r="D624" s="867">
        <f>SUM(D619:D623)</f>
      </c>
      <c r="E624" s="867">
        <f>SUM(E619:E623)</f>
      </c>
      <c r="F624" s="867">
        <f>SUM(F619:F623)</f>
      </c>
      <c r="G624" s="889">
        <f>SUM(G619:G623)</f>
      </c>
      <c r="H624" s="890">
        <f>SUM(H619:H623)</f>
      </c>
      <c r="I624" s="889">
        <f>SUM(I619:I623)</f>
      </c>
      <c r="J624" s="890">
        <f>SUM(J619:J623)</f>
      </c>
      <c r="K624" s="912">
        <f>SUM(K619:K623)</f>
      </c>
      <c r="L624" s="867">
        <f>SUM(L619:L623)</f>
      </c>
      <c r="M624" s="868">
        <f t="shared" si="394"/>
      </c>
      <c r="N624" s="889">
        <f>SUM(N619:N623)</f>
      </c>
      <c r="O624" s="868">
        <f t="shared" si="332"/>
      </c>
      <c r="P624" s="868">
        <f>D624/N624</f>
      </c>
      <c r="Q624" s="868">
        <f t="shared" si="85"/>
      </c>
      <c r="R624" s="868">
        <f t="shared" si="22"/>
      </c>
      <c r="S624" s="869">
        <f t="shared" si="1005"/>
      </c>
      <c r="T624" s="869">
        <f t="shared" si="943"/>
      </c>
      <c r="U624" s="869">
        <f t="shared" si="760"/>
      </c>
      <c r="V624" s="869">
        <f t="shared" si="425"/>
      </c>
      <c r="W624" s="870">
        <f t="shared" si="363"/>
      </c>
      <c r="X624" s="869">
        <f>AVERAGE(X619:X623)</f>
      </c>
      <c r="Y624" s="871">
        <f>AVERAGE(Y619:Y623)</f>
      </c>
      <c r="Z624" s="871">
        <f t="shared" si="301"/>
      </c>
      <c r="AA624" s="872">
        <f>SUM(AA619:AA623)</f>
      </c>
      <c r="AB624" s="872">
        <f>SUM(AB619:AB623)</f>
      </c>
      <c r="AC624" s="872">
        <f>SUM(AC619:AC623)</f>
      </c>
      <c r="AD624" s="872">
        <f>SUM(AD619:AD623)</f>
      </c>
      <c r="AE624" s="872">
        <f>SUM(AE619:AE623)</f>
      </c>
      <c r="AF624" s="872">
        <f>SUM(AF619:AF623)</f>
      </c>
      <c r="AG624" s="872">
        <f>SUM(AG619:AG623)</f>
      </c>
      <c r="AH624" s="872">
        <f>SUM(AH619:AH623)</f>
      </c>
      <c r="AI624" s="868">
        <f t="shared" si="118"/>
      </c>
      <c r="AJ624" s="873">
        <f t="shared" si="54"/>
      </c>
      <c r="AK624" s="874"/>
      <c r="AL624" s="874"/>
      <c r="AM624" s="872">
        <f>SUM(AM619:AM623)</f>
      </c>
    </row>
    <row r="625">
      <c r="A625" s="845"/>
      <c r="B625" s="893" t="s">
        <v>534</v>
      </c>
      <c r="C625" s="875" t="s">
        <v>551</v>
      </c>
      <c r="D625" s="864">
        <f t="shared" ref="D625:D627" si="880">E625+F625</f>
      </c>
      <c r="E625" s="849">
        <v>1378.09</v>
      </c>
      <c r="F625" s="849">
        <v>1041.6</v>
      </c>
      <c r="G625" s="850">
        <v>3</v>
      </c>
      <c r="H625" s="880">
        <v>7644.780000000013</v>
      </c>
      <c r="I625" s="850">
        <v>0</v>
      </c>
      <c r="J625" s="880">
        <v>0</v>
      </c>
      <c r="K625" s="850">
        <f t="shared" ref="K625:K627" si="545">G625+I625</f>
      </c>
      <c r="L625" s="880">
        <f t="shared" ref="L625:L627" si="697">H625+J625</f>
      </c>
      <c r="M625" s="853">
        <f t="shared" si="394"/>
      </c>
      <c r="N625" s="854">
        <v>2</v>
      </c>
      <c r="O625" s="853">
        <f t="shared" si="332"/>
      </c>
      <c r="P625" s="853">
        <f t="shared" ref="P625:P627" si="238">D625/K625</f>
      </c>
      <c r="Q625" s="853">
        <f t="shared" si="85"/>
      </c>
      <c r="R625" s="853">
        <f t="shared" si="22"/>
      </c>
      <c r="S625" s="855">
        <f t="shared" si="1005"/>
      </c>
      <c r="T625" s="855">
        <f t="shared" si="943"/>
      </c>
      <c r="U625" s="855">
        <f t="shared" si="760"/>
      </c>
      <c r="V625" s="855">
        <f t="shared" si="425"/>
      </c>
      <c r="W625" s="856">
        <f t="shared" si="363"/>
      </c>
      <c r="X625" s="857">
        <v>0.0066</v>
      </c>
      <c r="Y625" s="858">
        <v>49</v>
      </c>
      <c r="Z625" s="853">
        <f t="shared" si="301"/>
      </c>
      <c r="AA625" s="860">
        <v>27735</v>
      </c>
      <c r="AB625" s="860">
        <v>661</v>
      </c>
      <c r="AC625" s="860">
        <v>68</v>
      </c>
      <c r="AD625" s="860">
        <v>705</v>
      </c>
      <c r="AE625" s="860">
        <v>27</v>
      </c>
      <c r="AF625" s="860">
        <v>1</v>
      </c>
      <c r="AG625" s="860">
        <v>1</v>
      </c>
      <c r="AH625" s="860">
        <v>11</v>
      </c>
      <c r="AI625" s="853">
        <f t="shared" si="118"/>
      </c>
      <c r="AJ625" s="853">
        <f t="shared" si="54"/>
      </c>
      <c r="AK625" s="861" t="s">
        <v>545</v>
      </c>
      <c r="AL625" s="861" t="s">
        <v>525</v>
      </c>
      <c r="AM625" s="862">
        <v>12</v>
      </c>
    </row>
    <row r="626">
      <c r="A626" s="845"/>
      <c r="B626" s="893" t="s">
        <v>534</v>
      </c>
      <c r="C626" s="875" t="s">
        <v>552</v>
      </c>
      <c r="D626" s="864">
        <f t="shared" si="880"/>
      </c>
      <c r="E626" s="849">
        <v>1398.16</v>
      </c>
      <c r="F626" s="849">
        <v>1531.36</v>
      </c>
      <c r="G626" s="850">
        <v>4</v>
      </c>
      <c r="H626" s="880">
        <v>8911.130000000005</v>
      </c>
      <c r="I626" s="850">
        <v>0</v>
      </c>
      <c r="J626" s="880">
        <v>0</v>
      </c>
      <c r="K626" s="850">
        <f t="shared" si="545"/>
      </c>
      <c r="L626" s="880">
        <f t="shared" si="697"/>
      </c>
      <c r="M626" s="853">
        <f t="shared" si="394"/>
      </c>
      <c r="N626" s="854">
        <v>4</v>
      </c>
      <c r="O626" s="853">
        <f t="shared" si="332"/>
      </c>
      <c r="P626" s="853">
        <f t="shared" si="238"/>
      </c>
      <c r="Q626" s="853">
        <f t="shared" si="85"/>
      </c>
      <c r="R626" s="853">
        <f t="shared" si="22"/>
      </c>
      <c r="S626" s="855">
        <f t="shared" si="1005"/>
      </c>
      <c r="T626" s="855">
        <f t="shared" si="943"/>
      </c>
      <c r="U626" s="855">
        <f t="shared" si="760"/>
      </c>
      <c r="V626" s="855">
        <f t="shared" si="425"/>
      </c>
      <c r="W626" s="856">
        <f t="shared" si="363"/>
      </c>
      <c r="X626" s="857">
        <v>0.0071</v>
      </c>
      <c r="Y626" s="858">
        <v>50</v>
      </c>
      <c r="Z626" s="853">
        <f t="shared" si="301"/>
      </c>
      <c r="AA626" s="860">
        <v>34096</v>
      </c>
      <c r="AB626" s="860">
        <v>604</v>
      </c>
      <c r="AC626" s="860">
        <v>92</v>
      </c>
      <c r="AD626" s="860">
        <v>632</v>
      </c>
      <c r="AE626" s="860">
        <v>79</v>
      </c>
      <c r="AF626" s="860">
        <v>2</v>
      </c>
      <c r="AG626" s="860">
        <v>0</v>
      </c>
      <c r="AH626" s="860">
        <v>14</v>
      </c>
      <c r="AI626" s="853">
        <f t="shared" si="118"/>
      </c>
      <c r="AJ626" s="853">
        <f t="shared" si="54"/>
      </c>
      <c r="AK626" s="861" t="s">
        <v>545</v>
      </c>
      <c r="AL626" s="861" t="s">
        <v>525</v>
      </c>
      <c r="AM626" s="862">
        <v>26</v>
      </c>
    </row>
    <row r="627">
      <c r="A627" s="845"/>
      <c r="B627" s="893" t="s">
        <v>534</v>
      </c>
      <c r="C627" s="875" t="s">
        <v>553</v>
      </c>
      <c r="D627" s="864">
        <f t="shared" si="880"/>
      </c>
      <c r="E627" s="865">
        <v>1101.83</v>
      </c>
      <c r="F627" s="849">
        <v>751.2</v>
      </c>
      <c r="G627" s="850">
        <v>2</v>
      </c>
      <c r="H627" s="852">
        <v>4864.629999999976</v>
      </c>
      <c r="I627" s="850">
        <v>0</v>
      </c>
      <c r="J627" s="880">
        <v>0</v>
      </c>
      <c r="K627" s="850">
        <f t="shared" si="545"/>
      </c>
      <c r="L627" s="880">
        <f t="shared" si="697"/>
      </c>
      <c r="M627" s="853">
        <f t="shared" si="394"/>
      </c>
      <c r="N627" s="854">
        <v>2</v>
      </c>
      <c r="O627" s="853">
        <f t="shared" si="332"/>
      </c>
      <c r="P627" s="853">
        <f t="shared" si="238"/>
      </c>
      <c r="Q627" s="853">
        <f t="shared" si="85"/>
      </c>
      <c r="R627" s="853">
        <f t="shared" si="22"/>
      </c>
      <c r="S627" s="855">
        <f t="shared" si="1005"/>
      </c>
      <c r="T627" s="855">
        <f t="shared" si="943"/>
      </c>
      <c r="U627" s="855">
        <f t="shared" si="760"/>
      </c>
      <c r="V627" s="855">
        <f t="shared" si="425"/>
      </c>
      <c r="W627" s="856">
        <f t="shared" si="363"/>
      </c>
      <c r="X627" s="857">
        <v>0.0066</v>
      </c>
      <c r="Y627" s="858">
        <v>49</v>
      </c>
      <c r="Z627" s="853">
        <f t="shared" si="301"/>
      </c>
      <c r="AA627" s="860">
        <v>21681</v>
      </c>
      <c r="AB627" s="860">
        <v>673</v>
      </c>
      <c r="AC627" s="860">
        <v>55</v>
      </c>
      <c r="AD627" s="860">
        <v>738</v>
      </c>
      <c r="AE627" s="860">
        <v>52</v>
      </c>
      <c r="AF627" s="860">
        <v>3</v>
      </c>
      <c r="AG627" s="860">
        <v>1</v>
      </c>
      <c r="AH627" s="860">
        <v>8</v>
      </c>
      <c r="AI627" s="853">
        <f t="shared" si="118"/>
      </c>
      <c r="AJ627" s="853">
        <f t="shared" si="54"/>
      </c>
      <c r="AK627" s="861" t="s">
        <v>545</v>
      </c>
      <c r="AL627" s="861" t="s">
        <v>525</v>
      </c>
      <c r="AM627" s="862">
        <v>9</v>
      </c>
    </row>
    <row r="628">
      <c r="A628" s="845"/>
      <c r="B628" s="866" t="s">
        <v>527</v>
      </c>
      <c r="C628" s="866"/>
      <c r="D628" s="867">
        <f>SUM(D625:D627)</f>
      </c>
      <c r="E628" s="897">
        <f>SUM(E625:E627)</f>
      </c>
      <c r="F628" s="897">
        <f>SUM(F625:F627)</f>
      </c>
      <c r="G628" s="889">
        <f>SUM(G625:G627)</f>
      </c>
      <c r="H628" s="890">
        <f>SUM(H625:H627)</f>
      </c>
      <c r="I628" s="889">
        <f>SUM(I625:I627)</f>
      </c>
      <c r="J628" s="890">
        <f>SUM(J625:J627)</f>
      </c>
      <c r="K628" s="891">
        <f>SUM(K625:K627)</f>
      </c>
      <c r="L628" s="897">
        <f>SUM(L625:L627)</f>
      </c>
      <c r="M628" s="868">
        <f t="shared" si="394"/>
      </c>
      <c r="N628" s="889">
        <f>SUM(N625:N627)</f>
      </c>
      <c r="O628" s="868">
        <f t="shared" si="332"/>
      </c>
      <c r="P628" s="868">
        <f t="shared" ref="P628:P629" si="974">D628/N628</f>
      </c>
      <c r="Q628" s="868">
        <f t="shared" si="85"/>
      </c>
      <c r="R628" s="868">
        <f t="shared" si="22"/>
      </c>
      <c r="S628" s="869">
        <f t="shared" si="1005"/>
      </c>
      <c r="T628" s="869">
        <f t="shared" si="943"/>
      </c>
      <c r="U628" s="869">
        <f t="shared" si="760"/>
      </c>
      <c r="V628" s="869">
        <f t="shared" si="425"/>
      </c>
      <c r="W628" s="870">
        <f t="shared" si="363"/>
      </c>
      <c r="X628" s="869">
        <f>AVERAGE(X625:X627)</f>
      </c>
      <c r="Y628" s="871">
        <f>AVERAGE(Y625:Y627)</f>
      </c>
      <c r="Z628" s="871">
        <f t="shared" si="301"/>
      </c>
      <c r="AA628" s="872">
        <f>SUM(AA625:AA627)</f>
      </c>
      <c r="AB628" s="872">
        <f>SUM(AB625:AB627)</f>
      </c>
      <c r="AC628" s="872">
        <f>SUM(AC625:AC627)</f>
      </c>
      <c r="AD628" s="872">
        <f>SUM(AD625:AD627)</f>
      </c>
      <c r="AE628" s="872">
        <f>SUM(AE625:AE627)</f>
      </c>
      <c r="AF628" s="872">
        <f>SUM(AF625:AF627)</f>
      </c>
      <c r="AG628" s="872">
        <f>SUM(AG625:AG627)</f>
      </c>
      <c r="AH628" s="872">
        <f>SUM(AH625:AH627)</f>
      </c>
      <c r="AI628" s="868">
        <f t="shared" si="118"/>
      </c>
      <c r="AJ628" s="873">
        <f t="shared" si="54"/>
      </c>
      <c r="AK628" s="874"/>
      <c r="AL628" s="874"/>
      <c r="AM628" s="872">
        <f>SUM(AM625:AM627)</f>
      </c>
    </row>
    <row r="629">
      <c r="A629" s="845"/>
      <c r="B629" s="898" t="s">
        <v>539</v>
      </c>
      <c r="C629" s="898"/>
      <c r="D629" s="899">
        <f>D612+D606+D624+D618+D628</f>
      </c>
      <c r="E629" s="923">
        <f>E612+E606+E624+E618+E628</f>
      </c>
      <c r="F629" s="923">
        <f>F612+F606+F624+F618+F628</f>
      </c>
      <c r="G629" s="903">
        <f>G628+G624+G618+G612+G606</f>
      </c>
      <c r="H629" s="900">
        <f>H628+H624+H618+H612+H606</f>
      </c>
      <c r="I629" s="903">
        <f>I628+I624+I618+I612+I606</f>
      </c>
      <c r="J629" s="900">
        <f>J628+J624+J618+J612+J606</f>
      </c>
      <c r="K629" s="903">
        <f>K612+K606+K624+K618+K628</f>
      </c>
      <c r="L629" s="923">
        <f>L612+L606+L624+L618+L628</f>
      </c>
      <c r="M629" s="900">
        <f t="shared" si="394"/>
      </c>
      <c r="N629" s="903">
        <f>N628+N624+N618+N612+N606</f>
      </c>
      <c r="O629" s="900">
        <f t="shared" si="332"/>
      </c>
      <c r="P629" s="900">
        <f t="shared" si="974"/>
      </c>
      <c r="Q629" s="900">
        <f t="shared" si="85"/>
      </c>
      <c r="R629" s="900">
        <f t="shared" si="22"/>
      </c>
      <c r="S629" s="902">
        <f t="shared" si="1005"/>
      </c>
      <c r="T629" s="902">
        <f t="shared" si="943"/>
      </c>
      <c r="U629" s="902">
        <f t="shared" si="760"/>
      </c>
      <c r="V629" s="902">
        <f t="shared" si="425"/>
      </c>
      <c r="W629" s="903">
        <f t="shared" si="363"/>
      </c>
      <c r="X629" s="900">
        <f>(X612+X606+X624+X618+X628)/5</f>
      </c>
      <c r="Y629" s="900">
        <f>(Y612+Y606+Y624+Y618+Y628)/5</f>
      </c>
      <c r="Z629" s="900">
        <f>(Z612+Z606+Z624+Z618+Z628)/5</f>
      </c>
      <c r="AA629" s="923">
        <f>AA612+AA606+AA624+AA618+AA628</f>
      </c>
      <c r="AB629" s="923">
        <f>AB612+AB606+AB624+AB618+AB628</f>
      </c>
      <c r="AC629" s="923">
        <f>AC612+AC606+AC624+AC618+AC628</f>
      </c>
      <c r="AD629" s="923">
        <f>AD612+AD606+AD624+AD618+AD628</f>
      </c>
      <c r="AE629" s="923">
        <f>AE612+AE606+AE624+AE618+AE628</f>
      </c>
      <c r="AF629" s="923">
        <f>AF612+AF606+AF624+AF618+AF628</f>
      </c>
      <c r="AG629" s="923">
        <f>AG612+AG606+AG624+AG618+AG628</f>
      </c>
      <c r="AH629" s="923">
        <f>AH612+AH606+AH624+AH618+AH628</f>
      </c>
      <c r="AI629" s="900">
        <f t="shared" si="118"/>
      </c>
      <c r="AJ629" s="904">
        <f t="shared" si="54"/>
      </c>
      <c r="AK629" s="898"/>
      <c r="AL629" s="898"/>
      <c r="AM629" s="923">
        <f>AM612+AM606+AM624+AM618+AM628</f>
      </c>
    </row>
    <row r="630">
      <c r="A630" s="832"/>
      <c r="B630" s="832" t="s">
        <v>480</v>
      </c>
      <c r="C630" s="832"/>
      <c r="D630" s="833" t="s">
        <v>481</v>
      </c>
      <c r="E630" s="833"/>
      <c r="F630" s="833"/>
      <c r="G630" s="833"/>
      <c r="H630" s="833"/>
      <c r="I630" s="833"/>
      <c r="J630" s="833"/>
      <c r="K630" s="833"/>
      <c r="L630" s="833"/>
      <c r="M630" s="833"/>
      <c r="N630" s="833"/>
      <c r="O630" s="833"/>
      <c r="P630" s="833"/>
      <c r="Q630" s="833"/>
      <c r="R630" s="834" t="s">
        <v>482</v>
      </c>
      <c r="S630" s="834"/>
      <c r="T630" s="834"/>
      <c r="U630" s="834"/>
      <c r="V630" s="834"/>
      <c r="W630" s="834"/>
      <c r="X630" s="834"/>
      <c r="Y630" s="834"/>
      <c r="Z630" s="834"/>
      <c r="AA630" s="834"/>
      <c r="AB630" s="834"/>
      <c r="AC630" s="834"/>
      <c r="AD630" s="834"/>
      <c r="AE630" s="834"/>
      <c r="AF630" s="834"/>
      <c r="AG630" s="834"/>
      <c r="AH630" s="834"/>
      <c r="AI630" s="834"/>
      <c r="AJ630" s="834"/>
      <c r="AK630" s="834"/>
      <c r="AL630" s="834"/>
      <c r="AM630" s="835"/>
    </row>
    <row r="631">
      <c r="A631" s="832"/>
      <c r="B631" s="832" t="s">
        <v>483</v>
      </c>
      <c r="C631" s="832" t="s">
        <v>484</v>
      </c>
      <c r="D631" s="836" t="s">
        <v>485</v>
      </c>
      <c r="E631" s="837" t="s">
        <v>486</v>
      </c>
      <c r="F631" s="837" t="s">
        <v>487</v>
      </c>
      <c r="G631" s="944" t="s">
        <v>488</v>
      </c>
      <c r="H631" s="944" t="s">
        <v>489</v>
      </c>
      <c r="I631" s="944" t="s">
        <v>490</v>
      </c>
      <c r="J631" s="944" t="s">
        <v>491</v>
      </c>
      <c r="K631" s="944" t="s">
        <v>492</v>
      </c>
      <c r="L631" s="945" t="s">
        <v>493</v>
      </c>
      <c r="M631" s="841" t="s">
        <v>494</v>
      </c>
      <c r="N631" s="944" t="s">
        <v>495</v>
      </c>
      <c r="O631" s="841" t="s">
        <v>496</v>
      </c>
      <c r="P631" s="841" t="s">
        <v>497</v>
      </c>
      <c r="Q631" s="841" t="s">
        <v>498</v>
      </c>
      <c r="R631" s="834" t="s">
        <v>499</v>
      </c>
      <c r="S631" s="842" t="s">
        <v>500</v>
      </c>
      <c r="T631" s="842" t="s">
        <v>501</v>
      </c>
      <c r="U631" s="842" t="s">
        <v>502</v>
      </c>
      <c r="V631" s="842" t="s">
        <v>503</v>
      </c>
      <c r="W631" s="843" t="s">
        <v>504</v>
      </c>
      <c r="X631" s="842" t="s">
        <v>505</v>
      </c>
      <c r="Y631" s="844" t="s">
        <v>506</v>
      </c>
      <c r="Z631" s="834" t="s">
        <v>507</v>
      </c>
      <c r="AA631" s="843" t="s">
        <v>508</v>
      </c>
      <c r="AB631" s="843" t="s">
        <v>509</v>
      </c>
      <c r="AC631" s="843" t="s">
        <v>510</v>
      </c>
      <c r="AD631" s="843" t="s">
        <v>511</v>
      </c>
      <c r="AE631" s="843" t="s">
        <v>512</v>
      </c>
      <c r="AF631" s="843" t="s">
        <v>513</v>
      </c>
      <c r="AG631" s="843" t="s">
        <v>514</v>
      </c>
      <c r="AH631" s="843" t="s">
        <v>515</v>
      </c>
      <c r="AI631" s="843" t="s">
        <v>516</v>
      </c>
      <c r="AJ631" s="834" t="s">
        <v>517</v>
      </c>
      <c r="AK631" s="835" t="s">
        <v>518</v>
      </c>
      <c r="AL631" s="835" t="s">
        <v>519</v>
      </c>
      <c r="AM631" s="835" t="s">
        <v>520</v>
      </c>
    </row>
    <row r="632">
      <c r="A632" s="845" t="s">
        <v>581</v>
      </c>
      <c r="B632" s="893" t="s">
        <v>534</v>
      </c>
      <c r="C632" s="876" t="s">
        <v>523</v>
      </c>
      <c r="D632" s="877">
        <f t="shared" ref="D632:D633" si="881">E632+F632</f>
      </c>
      <c r="E632" s="947">
        <v>531.25</v>
      </c>
      <c r="F632" s="947">
        <v>1228.08</v>
      </c>
      <c r="G632" s="851">
        <v>7</v>
      </c>
      <c r="H632" s="915">
        <v>14889.24000000002</v>
      </c>
      <c r="I632" s="958">
        <v>0</v>
      </c>
      <c r="J632" s="957">
        <v>0</v>
      </c>
      <c r="K632" s="850">
        <f t="shared" ref="K632:K633" si="546">G632+I632</f>
      </c>
      <c r="L632" s="951">
        <f t="shared" ref="L632:L633" si="698">H632+J632</f>
      </c>
      <c r="M632" s="853">
        <f t="shared" ref="M632:M657" si="395">L632/D632</f>
      </c>
      <c r="N632" s="854">
        <v>6</v>
      </c>
      <c r="O632" s="853">
        <f t="shared" ref="O632:O657" si="333">D632/K632</f>
      </c>
      <c r="P632" s="853">
        <f t="shared" ref="P632:P633" si="239">D632/K632</f>
      </c>
      <c r="Q632" s="853">
        <f t="shared" ref="Q632:Q657" si="86">L632/K632</f>
      </c>
      <c r="R632" s="853">
        <f t="shared" ref="R632:R657" si="23">D632/AB632</f>
      </c>
      <c r="S632" s="855">
        <f t="shared" ref="S632:S657" si="1006">W632/AA632*1</f>
      </c>
      <c r="T632" s="855">
        <f t="shared" ref="T632:T657" si="944">AB632/AA632</f>
      </c>
      <c r="U632" s="855">
        <f t="shared" ref="U632:U657" si="761">AD632/AA632</f>
      </c>
      <c r="V632" s="855">
        <f t="shared" ref="V632:V657" si="426">AE632/AD632</f>
      </c>
      <c r="W632" s="856">
        <f t="shared" ref="W632:W657" si="364">AC632/X632</f>
      </c>
      <c r="X632" s="857">
        <v>0.0136</v>
      </c>
      <c r="Y632" s="858">
        <v>49</v>
      </c>
      <c r="Z632" s="882">
        <f t="shared" ref="Z632:Z656" si="302">(D632/AA632)*1000</f>
      </c>
      <c r="AA632" s="883">
        <v>23236</v>
      </c>
      <c r="AB632" s="884">
        <v>647</v>
      </c>
      <c r="AC632" s="860">
        <v>77</v>
      </c>
      <c r="AD632" s="860">
        <v>671</v>
      </c>
      <c r="AE632" s="860">
        <v>34</v>
      </c>
      <c r="AF632" s="860">
        <v>3</v>
      </c>
      <c r="AG632" s="860">
        <v>0</v>
      </c>
      <c r="AH632" s="860">
        <v>11</v>
      </c>
      <c r="AI632" s="853">
        <f t="shared" ref="AI632:AI657" si="119">D632/AD632</f>
      </c>
      <c r="AJ632" s="853">
        <f t="shared" ref="AJ632:AJ657" si="55">AM632*1000/D632</f>
      </c>
      <c r="AK632" s="861" t="s">
        <v>545</v>
      </c>
      <c r="AL632" s="862" t="s">
        <v>525</v>
      </c>
      <c r="AM632" s="862">
        <v>13</v>
      </c>
    </row>
    <row r="633">
      <c r="A633" s="845"/>
      <c r="B633" s="893" t="s">
        <v>534</v>
      </c>
      <c r="C633" s="876" t="s">
        <v>526</v>
      </c>
      <c r="D633" s="885">
        <f t="shared" si="881"/>
      </c>
      <c r="E633" s="885">
        <v>313.87</v>
      </c>
      <c r="F633" s="878">
        <v>452.27</v>
      </c>
      <c r="G633" s="956">
        <v>3</v>
      </c>
      <c r="H633" s="957">
        <v>7419.329999999958</v>
      </c>
      <c r="I633" s="851">
        <v>0</v>
      </c>
      <c r="J633" s="917">
        <v>0</v>
      </c>
      <c r="K633" s="953">
        <f t="shared" si="546"/>
      </c>
      <c r="L633" s="880">
        <f t="shared" si="698"/>
      </c>
      <c r="M633" s="853">
        <f t="shared" si="395"/>
      </c>
      <c r="N633" s="854">
        <v>2</v>
      </c>
      <c r="O633" s="853">
        <f t="shared" si="333"/>
      </c>
      <c r="P633" s="853">
        <f t="shared" si="239"/>
      </c>
      <c r="Q633" s="853">
        <f t="shared" si="86"/>
      </c>
      <c r="R633" s="853">
        <f t="shared" si="23"/>
      </c>
      <c r="S633" s="855">
        <f t="shared" si="1006"/>
      </c>
      <c r="T633" s="855">
        <f t="shared" si="944"/>
      </c>
      <c r="U633" s="855">
        <f t="shared" si="761"/>
      </c>
      <c r="V633" s="855">
        <f t="shared" si="426"/>
      </c>
      <c r="W633" s="856">
        <f t="shared" si="364"/>
      </c>
      <c r="X633" s="857">
        <v>0.0166</v>
      </c>
      <c r="Y633" s="858">
        <v>50</v>
      </c>
      <c r="Z633" s="886">
        <f t="shared" si="302"/>
      </c>
      <c r="AA633" s="887">
        <v>10990</v>
      </c>
      <c r="AB633" s="884">
        <v>415</v>
      </c>
      <c r="AC633" s="860">
        <v>45</v>
      </c>
      <c r="AD633" s="860">
        <v>469</v>
      </c>
      <c r="AE633" s="860">
        <v>47</v>
      </c>
      <c r="AF633" s="860">
        <v>4</v>
      </c>
      <c r="AG633" s="860">
        <v>0</v>
      </c>
      <c r="AH633" s="860">
        <v>11</v>
      </c>
      <c r="AI633" s="853">
        <f t="shared" si="119"/>
      </c>
      <c r="AJ633" s="853">
        <f t="shared" si="55"/>
      </c>
      <c r="AK633" s="861" t="s">
        <v>545</v>
      </c>
      <c r="AL633" s="862" t="s">
        <v>525</v>
      </c>
      <c r="AM633" s="862">
        <v>12</v>
      </c>
    </row>
    <row r="634">
      <c r="A634" s="845"/>
      <c r="B634" s="866" t="s">
        <v>527</v>
      </c>
      <c r="C634" s="866"/>
      <c r="D634" s="867">
        <f>SUM(D632:D633)</f>
      </c>
      <c r="E634" s="888">
        <f>SUM(E632:E633)</f>
      </c>
      <c r="F634" s="888">
        <f>SUM(F632:F633)</f>
      </c>
      <c r="G634" s="889">
        <f>SUM(G632:G633)</f>
      </c>
      <c r="H634" s="890">
        <f>SUM(H632:H633)</f>
      </c>
      <c r="I634" s="889">
        <f>SUM(I632:I633)</f>
      </c>
      <c r="J634" s="890">
        <f>SUM(J632:J633)</f>
      </c>
      <c r="K634" s="891">
        <f>SUM(K632:K633)</f>
      </c>
      <c r="L634" s="892">
        <f>SUM(L632:L633)</f>
      </c>
      <c r="M634" s="868">
        <f t="shared" si="395"/>
      </c>
      <c r="N634" s="889">
        <f>SUM(N632:N633)</f>
      </c>
      <c r="O634" s="868">
        <f t="shared" si="333"/>
      </c>
      <c r="P634" s="868">
        <f>D634/N634</f>
      </c>
      <c r="Q634" s="868">
        <f t="shared" si="86"/>
      </c>
      <c r="R634" s="868">
        <f t="shared" si="23"/>
      </c>
      <c r="S634" s="869">
        <f t="shared" si="1006"/>
      </c>
      <c r="T634" s="869">
        <f t="shared" si="944"/>
      </c>
      <c r="U634" s="869">
        <f t="shared" si="761"/>
      </c>
      <c r="V634" s="869">
        <f t="shared" si="426"/>
      </c>
      <c r="W634" s="870">
        <f t="shared" si="364"/>
      </c>
      <c r="X634" s="869">
        <f>AVERAGE(X632:X633)</f>
      </c>
      <c r="Y634" s="871">
        <f>AVERAGE(Y632:Y633)</f>
      </c>
      <c r="Z634" s="868">
        <f t="shared" si="302"/>
      </c>
      <c r="AA634" s="922">
        <f>SUM(AA632:AA633)</f>
      </c>
      <c r="AB634" s="872">
        <f>SUM(AB632:AB633)</f>
      </c>
      <c r="AC634" s="872">
        <f>SUM(AC632:AC633)</f>
      </c>
      <c r="AD634" s="872">
        <f>SUM(AD632:AD633)</f>
      </c>
      <c r="AE634" s="872">
        <f>SUM(AE632:AE633)</f>
      </c>
      <c r="AF634" s="872">
        <f>SUM(AF632:AF633)</f>
      </c>
      <c r="AG634" s="872">
        <f>SUM(AG632:AG633)</f>
      </c>
      <c r="AH634" s="872">
        <f>SUM(AH632:AH633)</f>
      </c>
      <c r="AI634" s="868">
        <f t="shared" si="119"/>
      </c>
      <c r="AJ634" s="873">
        <f t="shared" si="55"/>
      </c>
      <c r="AK634" s="874"/>
      <c r="AL634" s="874"/>
      <c r="AM634" s="870">
        <f>SUM(AM632:AM633)</f>
      </c>
    </row>
    <row r="635">
      <c r="A635" s="845"/>
      <c r="B635" s="893" t="s">
        <v>522</v>
      </c>
      <c r="C635" s="875" t="s">
        <v>529</v>
      </c>
      <c r="D635" s="864">
        <f t="shared" ref="D635:D639" si="882">E635+F635</f>
      </c>
      <c r="E635" s="896">
        <v>882.53</v>
      </c>
      <c r="F635" s="896">
        <v>1882.46</v>
      </c>
      <c r="G635" s="851">
        <v>1</v>
      </c>
      <c r="H635" s="852">
        <v>2316.37</v>
      </c>
      <c r="I635" s="851">
        <v>0</v>
      </c>
      <c r="J635" s="852">
        <v>0</v>
      </c>
      <c r="K635" s="850">
        <f t="shared" ref="K635:K639" si="547">G635+I635</f>
      </c>
      <c r="L635" s="880">
        <f t="shared" ref="L635:L639" si="699">H635+J635</f>
      </c>
      <c r="M635" s="853">
        <f t="shared" si="395"/>
      </c>
      <c r="N635" s="854">
        <v>1</v>
      </c>
      <c r="O635" s="853">
        <f t="shared" si="333"/>
      </c>
      <c r="P635" s="853">
        <f t="shared" ref="P635:P639" si="240">D635/K635</f>
      </c>
      <c r="Q635" s="853">
        <f t="shared" si="86"/>
      </c>
      <c r="R635" s="853">
        <f t="shared" si="23"/>
      </c>
      <c r="S635" s="855">
        <f t="shared" si="1006"/>
      </c>
      <c r="T635" s="855">
        <f t="shared" si="944"/>
      </c>
      <c r="U635" s="855">
        <f t="shared" si="761"/>
      </c>
      <c r="V635" s="855">
        <f t="shared" si="426"/>
      </c>
      <c r="W635" s="856">
        <f t="shared" si="364"/>
      </c>
      <c r="X635" s="857">
        <v>0.0163</v>
      </c>
      <c r="Y635" s="858">
        <v>39</v>
      </c>
      <c r="Z635" s="853">
        <f t="shared" si="302"/>
      </c>
      <c r="AA635" s="860">
        <v>34768</v>
      </c>
      <c r="AB635" s="860">
        <v>888</v>
      </c>
      <c r="AC635" s="860">
        <v>127</v>
      </c>
      <c r="AD635" s="860">
        <v>947</v>
      </c>
      <c r="AE635" s="860">
        <v>53</v>
      </c>
      <c r="AF635" s="860">
        <v>1</v>
      </c>
      <c r="AG635" s="860">
        <v>1</v>
      </c>
      <c r="AH635" s="860">
        <v>30</v>
      </c>
      <c r="AI635" s="853">
        <f t="shared" si="119"/>
      </c>
      <c r="AJ635" s="853">
        <f t="shared" si="55"/>
      </c>
      <c r="AK635" s="861" t="s">
        <v>524</v>
      </c>
      <c r="AL635" s="862" t="s">
        <v>578</v>
      </c>
      <c r="AM635" s="862">
        <v>17</v>
      </c>
    </row>
    <row r="636">
      <c r="A636" s="845"/>
      <c r="B636" s="893" t="s">
        <v>522</v>
      </c>
      <c r="C636" s="875" t="s">
        <v>531</v>
      </c>
      <c r="D636" s="864">
        <f t="shared" si="882"/>
      </c>
      <c r="E636" s="896">
        <v>1422.99</v>
      </c>
      <c r="F636" s="896">
        <v>1537.72</v>
      </c>
      <c r="G636" s="851">
        <v>3</v>
      </c>
      <c r="H636" s="880">
        <v>7651.22</v>
      </c>
      <c r="I636" s="850">
        <v>0</v>
      </c>
      <c r="J636" s="880">
        <v>0</v>
      </c>
      <c r="K636" s="850">
        <f t="shared" si="547"/>
      </c>
      <c r="L636" s="880">
        <f t="shared" si="699"/>
      </c>
      <c r="M636" s="853">
        <f t="shared" si="395"/>
      </c>
      <c r="N636" s="854">
        <v>1</v>
      </c>
      <c r="O636" s="853">
        <f t="shared" si="333"/>
      </c>
      <c r="P636" s="853">
        <f t="shared" si="240"/>
      </c>
      <c r="Q636" s="853">
        <f t="shared" si="86"/>
      </c>
      <c r="R636" s="853">
        <f t="shared" si="23"/>
      </c>
      <c r="S636" s="855">
        <f t="shared" si="1006"/>
      </c>
      <c r="T636" s="855">
        <f t="shared" si="944"/>
      </c>
      <c r="U636" s="855">
        <f t="shared" si="761"/>
      </c>
      <c r="V636" s="855">
        <f t="shared" si="426"/>
      </c>
      <c r="W636" s="856">
        <f t="shared" si="364"/>
      </c>
      <c r="X636" s="857">
        <v>0.0153</v>
      </c>
      <c r="Y636" s="858">
        <v>42</v>
      </c>
      <c r="Z636" s="853">
        <f t="shared" si="302"/>
      </c>
      <c r="AA636" s="860">
        <v>34677</v>
      </c>
      <c r="AB636" s="860">
        <v>878</v>
      </c>
      <c r="AC636" s="860">
        <v>149</v>
      </c>
      <c r="AD636" s="860">
        <v>951</v>
      </c>
      <c r="AE636" s="860">
        <v>53</v>
      </c>
      <c r="AF636" s="860">
        <v>6</v>
      </c>
      <c r="AG636" s="860">
        <v>1</v>
      </c>
      <c r="AH636" s="860">
        <v>37</v>
      </c>
      <c r="AI636" s="853">
        <f t="shared" si="119"/>
      </c>
      <c r="AJ636" s="853">
        <f t="shared" si="55"/>
      </c>
      <c r="AK636" s="861" t="s">
        <v>524</v>
      </c>
      <c r="AL636" s="862" t="s">
        <v>578</v>
      </c>
      <c r="AM636" s="862">
        <v>77</v>
      </c>
    </row>
    <row r="637">
      <c r="A637" s="845"/>
      <c r="B637" s="893" t="s">
        <v>522</v>
      </c>
      <c r="C637" s="875" t="s">
        <v>532</v>
      </c>
      <c r="D637" s="864">
        <f t="shared" si="882"/>
      </c>
      <c r="E637" s="896">
        <v>1186.4</v>
      </c>
      <c r="F637" s="896">
        <v>1034.67</v>
      </c>
      <c r="G637" s="851">
        <v>0</v>
      </c>
      <c r="H637" s="880">
        <v>0</v>
      </c>
      <c r="I637" s="850">
        <v>0</v>
      </c>
      <c r="J637" s="880">
        <v>0</v>
      </c>
      <c r="K637" s="850">
        <f t="shared" si="547"/>
      </c>
      <c r="L637" s="880">
        <f t="shared" si="699"/>
      </c>
      <c r="M637" s="853">
        <f t="shared" si="395"/>
      </c>
      <c r="N637" s="854">
        <v>0</v>
      </c>
      <c r="O637" s="853">
        <f t="shared" si="333"/>
      </c>
      <c r="P637" s="853">
        <f t="shared" si="240"/>
      </c>
      <c r="Q637" s="853">
        <f t="shared" si="86"/>
      </c>
      <c r="R637" s="853">
        <f t="shared" si="23"/>
      </c>
      <c r="S637" s="855">
        <f t="shared" si="1006"/>
      </c>
      <c r="T637" s="855">
        <f t="shared" si="944"/>
      </c>
      <c r="U637" s="855">
        <f t="shared" si="761"/>
      </c>
      <c r="V637" s="855">
        <f t="shared" si="426"/>
      </c>
      <c r="W637" s="856">
        <f t="shared" si="364"/>
      </c>
      <c r="X637" s="857">
        <v>0.0105</v>
      </c>
      <c r="Y637" s="858">
        <v>41</v>
      </c>
      <c r="Z637" s="853">
        <f t="shared" si="302"/>
      </c>
      <c r="AA637" s="860">
        <v>21864</v>
      </c>
      <c r="AB637" s="860">
        <v>406</v>
      </c>
      <c r="AC637" s="860">
        <v>75</v>
      </c>
      <c r="AD637" s="860">
        <v>409</v>
      </c>
      <c r="AE637" s="860">
        <v>35</v>
      </c>
      <c r="AF637" s="860">
        <v>3</v>
      </c>
      <c r="AG637" s="860">
        <v>1</v>
      </c>
      <c r="AH637" s="860">
        <v>14</v>
      </c>
      <c r="AI637" s="853">
        <f t="shared" si="119"/>
      </c>
      <c r="AJ637" s="853">
        <f t="shared" si="55"/>
      </c>
      <c r="AK637" s="861" t="s">
        <v>524</v>
      </c>
      <c r="AL637" s="862" t="s">
        <v>578</v>
      </c>
      <c r="AM637" s="862">
        <v>75</v>
      </c>
    </row>
    <row r="638">
      <c r="A638" s="845"/>
      <c r="B638" s="893" t="s">
        <v>522</v>
      </c>
      <c r="C638" s="875" t="s">
        <v>533</v>
      </c>
      <c r="D638" s="864">
        <f t="shared" si="882"/>
      </c>
      <c r="E638" s="896">
        <v>989.79</v>
      </c>
      <c r="F638" s="896">
        <v>423.58</v>
      </c>
      <c r="G638" s="851">
        <v>2</v>
      </c>
      <c r="H638" s="880">
        <v>5656.370000000001</v>
      </c>
      <c r="I638" s="850">
        <v>0</v>
      </c>
      <c r="J638" s="880">
        <v>0</v>
      </c>
      <c r="K638" s="850">
        <f t="shared" si="547"/>
      </c>
      <c r="L638" s="880">
        <f t="shared" si="699"/>
      </c>
      <c r="M638" s="853">
        <f t="shared" si="395"/>
      </c>
      <c r="N638" s="854">
        <v>2</v>
      </c>
      <c r="O638" s="853">
        <f t="shared" si="333"/>
      </c>
      <c r="P638" s="853">
        <f t="shared" si="240"/>
      </c>
      <c r="Q638" s="853">
        <f t="shared" si="86"/>
      </c>
      <c r="R638" s="853">
        <f t="shared" si="23"/>
      </c>
      <c r="S638" s="855">
        <f t="shared" si="1006"/>
      </c>
      <c r="T638" s="855">
        <f t="shared" si="944"/>
      </c>
      <c r="U638" s="855">
        <f t="shared" si="761"/>
      </c>
      <c r="V638" s="855">
        <f t="shared" si="426"/>
      </c>
      <c r="W638" s="856">
        <f t="shared" si="364"/>
      </c>
      <c r="X638" s="857">
        <v>0.0052</v>
      </c>
      <c r="Y638" s="858">
        <v>51</v>
      </c>
      <c r="Z638" s="853">
        <f t="shared" si="302"/>
      </c>
      <c r="AA638" s="860">
        <v>10909</v>
      </c>
      <c r="AB638" s="860">
        <v>180</v>
      </c>
      <c r="AC638" s="860">
        <v>23</v>
      </c>
      <c r="AD638" s="860">
        <v>178</v>
      </c>
      <c r="AE638" s="860">
        <v>32</v>
      </c>
      <c r="AF638" s="860">
        <v>3</v>
      </c>
      <c r="AG638" s="860">
        <v>1</v>
      </c>
      <c r="AH638" s="860">
        <v>2</v>
      </c>
      <c r="AI638" s="853">
        <f t="shared" si="119"/>
      </c>
      <c r="AJ638" s="853">
        <f t="shared" si="55"/>
      </c>
      <c r="AK638" s="861" t="s">
        <v>524</v>
      </c>
      <c r="AL638" s="862" t="s">
        <v>578</v>
      </c>
      <c r="AM638" s="862">
        <v>12</v>
      </c>
    </row>
    <row r="639">
      <c r="A639" s="845"/>
      <c r="B639" s="893" t="s">
        <v>522</v>
      </c>
      <c r="C639" s="875" t="s">
        <v>535</v>
      </c>
      <c r="D639" s="864">
        <f t="shared" si="882"/>
      </c>
      <c r="E639" s="896">
        <v>1420.8</v>
      </c>
      <c r="F639" s="896">
        <v>1952.44</v>
      </c>
      <c r="G639" s="850">
        <v>2</v>
      </c>
      <c r="H639" s="880">
        <v>4361.58</v>
      </c>
      <c r="I639" s="850">
        <v>0</v>
      </c>
      <c r="J639" s="880">
        <v>0</v>
      </c>
      <c r="K639" s="850">
        <f t="shared" si="547"/>
      </c>
      <c r="L639" s="880">
        <f t="shared" si="699"/>
      </c>
      <c r="M639" s="853">
        <f t="shared" si="395"/>
      </c>
      <c r="N639" s="854">
        <v>1</v>
      </c>
      <c r="O639" s="853">
        <f t="shared" si="333"/>
      </c>
      <c r="P639" s="853">
        <f t="shared" si="240"/>
      </c>
      <c r="Q639" s="853">
        <f t="shared" si="86"/>
      </c>
      <c r="R639" s="853">
        <f t="shared" si="23"/>
      </c>
      <c r="S639" s="855">
        <f t="shared" si="1006"/>
      </c>
      <c r="T639" s="855">
        <f t="shared" si="944"/>
      </c>
      <c r="U639" s="855">
        <f t="shared" si="761"/>
      </c>
      <c r="V639" s="855">
        <f t="shared" si="426"/>
      </c>
      <c r="W639" s="856">
        <f t="shared" si="364"/>
      </c>
      <c r="X639" s="857">
        <v>0.0185</v>
      </c>
      <c r="Y639" s="858">
        <v>49</v>
      </c>
      <c r="Z639" s="853">
        <f t="shared" si="302"/>
      </c>
      <c r="AA639" s="860">
        <v>22800</v>
      </c>
      <c r="AB639" s="860">
        <v>298</v>
      </c>
      <c r="AC639" s="860">
        <v>87</v>
      </c>
      <c r="AD639" s="860">
        <v>302</v>
      </c>
      <c r="AE639" s="860">
        <v>45</v>
      </c>
      <c r="AF639" s="860">
        <v>3</v>
      </c>
      <c r="AG639" s="860">
        <v>0</v>
      </c>
      <c r="AH639" s="860">
        <v>22</v>
      </c>
      <c r="AI639" s="853">
        <f t="shared" si="119"/>
      </c>
      <c r="AJ639" s="853">
        <f t="shared" si="55"/>
      </c>
      <c r="AK639" s="861" t="s">
        <v>524</v>
      </c>
      <c r="AL639" s="862" t="s">
        <v>578</v>
      </c>
      <c r="AM639" s="858">
        <v>54</v>
      </c>
    </row>
    <row r="640">
      <c r="A640" s="845"/>
      <c r="B640" s="866" t="s">
        <v>527</v>
      </c>
      <c r="C640" s="866"/>
      <c r="D640" s="867">
        <f>SUM(D635:D639)</f>
      </c>
      <c r="E640" s="897">
        <f>SUM(E635:E639)</f>
      </c>
      <c r="F640" s="897">
        <f>SUM(F635:F639)</f>
      </c>
      <c r="G640" s="889">
        <f>SUM(G635:G639)</f>
      </c>
      <c r="H640" s="890">
        <f>SUM(H635:H639)</f>
      </c>
      <c r="I640" s="889">
        <f>SUM(I635:I639)</f>
      </c>
      <c r="J640" s="890">
        <f>SUM(J635:J639)</f>
      </c>
      <c r="K640" s="891">
        <f>SUM(K635:K639)</f>
      </c>
      <c r="L640" s="897">
        <f>SUM(L635:L639)</f>
      </c>
      <c r="M640" s="868">
        <f t="shared" si="395"/>
      </c>
      <c r="N640" s="889">
        <f>SUM(N635:N639)</f>
      </c>
      <c r="O640" s="868">
        <f t="shared" si="333"/>
      </c>
      <c r="P640" s="868">
        <f>D640/N640</f>
      </c>
      <c r="Q640" s="868">
        <f t="shared" si="86"/>
      </c>
      <c r="R640" s="868">
        <f t="shared" si="23"/>
      </c>
      <c r="S640" s="869">
        <f t="shared" si="1006"/>
      </c>
      <c r="T640" s="869">
        <f t="shared" si="944"/>
      </c>
      <c r="U640" s="869">
        <f t="shared" si="761"/>
      </c>
      <c r="V640" s="869">
        <f t="shared" si="426"/>
      </c>
      <c r="W640" s="870">
        <f t="shared" si="364"/>
      </c>
      <c r="X640" s="869">
        <f>AVERAGE(X635:X639)</f>
      </c>
      <c r="Y640" s="871">
        <f>AVERAGE(Y635:Y639)</f>
      </c>
      <c r="Z640" s="871">
        <f t="shared" si="302"/>
      </c>
      <c r="AA640" s="872">
        <f>SUM(AA635:AA639)</f>
      </c>
      <c r="AB640" s="872">
        <f>SUM(AB635:AB639)</f>
      </c>
      <c r="AC640" s="872">
        <f>SUM(AC635:AC639)</f>
      </c>
      <c r="AD640" s="872">
        <f>SUM(AD635:AD639)</f>
      </c>
      <c r="AE640" s="872">
        <f>SUM(AE635:AE639)</f>
      </c>
      <c r="AF640" s="872">
        <f>SUM(AF635:AF639)</f>
      </c>
      <c r="AG640" s="872">
        <f>SUM(AG635:AG639)</f>
      </c>
      <c r="AH640" s="872">
        <f>SUM(AH635:AH639)</f>
      </c>
      <c r="AI640" s="868">
        <f t="shared" si="119"/>
      </c>
      <c r="AJ640" s="873">
        <f t="shared" si="55"/>
      </c>
      <c r="AK640" s="874"/>
      <c r="AL640" s="874"/>
      <c r="AM640" s="870">
        <f>SUM(AM635:AM639)</f>
      </c>
    </row>
    <row r="641">
      <c r="A641" s="845"/>
      <c r="B641" s="893" t="s">
        <v>534</v>
      </c>
      <c r="C641" s="875" t="s">
        <v>536</v>
      </c>
      <c r="D641" s="864">
        <f t="shared" ref="D641:D645" si="883">E641+F641</f>
      </c>
      <c r="E641" s="896">
        <v>1175.35</v>
      </c>
      <c r="F641" s="896">
        <v>1959.68</v>
      </c>
      <c r="G641" s="851">
        <v>2</v>
      </c>
      <c r="H641" s="880">
        <v>4543.110000000001</v>
      </c>
      <c r="I641" s="850">
        <v>0</v>
      </c>
      <c r="J641" s="880">
        <v>0</v>
      </c>
      <c r="K641" s="850">
        <f t="shared" ref="K641:K645" si="548">G641+I641</f>
      </c>
      <c r="L641" s="880">
        <f t="shared" ref="L641:L645" si="700">H641+J641</f>
      </c>
      <c r="M641" s="853">
        <f t="shared" si="395"/>
      </c>
      <c r="N641" s="854">
        <v>1</v>
      </c>
      <c r="O641" s="853">
        <f t="shared" si="333"/>
      </c>
      <c r="P641" s="853">
        <f t="shared" ref="P641:P645" si="241">D641/K641</f>
      </c>
      <c r="Q641" s="853">
        <f t="shared" si="86"/>
      </c>
      <c r="R641" s="853">
        <f t="shared" si="23"/>
      </c>
      <c r="S641" s="855">
        <f t="shared" si="1006"/>
      </c>
      <c r="T641" s="855">
        <f t="shared" si="944"/>
      </c>
      <c r="U641" s="855">
        <f t="shared" si="761"/>
      </c>
      <c r="V641" s="855">
        <f t="shared" si="426"/>
      </c>
      <c r="W641" s="856">
        <f t="shared" si="364"/>
      </c>
      <c r="X641" s="857">
        <v>0.0199</v>
      </c>
      <c r="Y641" s="858">
        <v>56</v>
      </c>
      <c r="Z641" s="853">
        <f t="shared" si="302"/>
      </c>
      <c r="AA641" s="860">
        <v>25863</v>
      </c>
      <c r="AB641" s="860">
        <v>516</v>
      </c>
      <c r="AC641" s="860">
        <v>112</v>
      </c>
      <c r="AD641" s="860">
        <v>513</v>
      </c>
      <c r="AE641" s="860">
        <v>52</v>
      </c>
      <c r="AF641" s="860">
        <v>7</v>
      </c>
      <c r="AG641" s="860">
        <v>0</v>
      </c>
      <c r="AH641" s="860">
        <v>25</v>
      </c>
      <c r="AI641" s="853">
        <f t="shared" si="119"/>
      </c>
      <c r="AJ641" s="853">
        <f t="shared" si="55"/>
      </c>
      <c r="AK641" s="861" t="s">
        <v>524</v>
      </c>
      <c r="AL641" s="862" t="s">
        <v>578</v>
      </c>
      <c r="AM641" s="862">
        <v>66</v>
      </c>
    </row>
    <row r="642">
      <c r="A642" s="845"/>
      <c r="B642" s="893" t="s">
        <v>534</v>
      </c>
      <c r="C642" s="875" t="s">
        <v>537</v>
      </c>
      <c r="D642" s="864">
        <f t="shared" si="883"/>
      </c>
      <c r="E642" s="896">
        <v>1417.67</v>
      </c>
      <c r="F642" s="896">
        <v>1980.88</v>
      </c>
      <c r="G642" s="851">
        <v>5</v>
      </c>
      <c r="H642" s="880">
        <v>13867.440000000002</v>
      </c>
      <c r="I642" s="850">
        <v>0</v>
      </c>
      <c r="J642" s="880">
        <v>0</v>
      </c>
      <c r="K642" s="850">
        <f t="shared" si="548"/>
      </c>
      <c r="L642" s="880">
        <f t="shared" si="700"/>
      </c>
      <c r="M642" s="853">
        <f t="shared" si="395"/>
      </c>
      <c r="N642" s="854">
        <v>5</v>
      </c>
      <c r="O642" s="853">
        <f t="shared" si="333"/>
      </c>
      <c r="P642" s="853">
        <f t="shared" si="241"/>
      </c>
      <c r="Q642" s="853">
        <f t="shared" si="86"/>
      </c>
      <c r="R642" s="853">
        <f t="shared" si="23"/>
      </c>
      <c r="S642" s="855">
        <f t="shared" si="1006"/>
      </c>
      <c r="T642" s="855">
        <f t="shared" si="944"/>
      </c>
      <c r="U642" s="855">
        <f t="shared" si="761"/>
      </c>
      <c r="V642" s="855">
        <f t="shared" si="426"/>
      </c>
      <c r="W642" s="856">
        <f t="shared" si="364"/>
      </c>
      <c r="X642" s="857">
        <v>0.0201</v>
      </c>
      <c r="Y642" s="858">
        <v>57</v>
      </c>
      <c r="Z642" s="853">
        <f t="shared" si="302"/>
      </c>
      <c r="AA642" s="860">
        <v>26979</v>
      </c>
      <c r="AB642" s="860">
        <v>515</v>
      </c>
      <c r="AC642" s="860">
        <v>121</v>
      </c>
      <c r="AD642" s="860">
        <v>553</v>
      </c>
      <c r="AE642" s="860">
        <v>98</v>
      </c>
      <c r="AF642" s="860">
        <v>4</v>
      </c>
      <c r="AG642" s="860">
        <v>2</v>
      </c>
      <c r="AH642" s="860">
        <v>17</v>
      </c>
      <c r="AI642" s="853">
        <f t="shared" si="119"/>
      </c>
      <c r="AJ642" s="853">
        <f t="shared" si="55"/>
      </c>
      <c r="AK642" s="861" t="s">
        <v>524</v>
      </c>
      <c r="AL642" s="862" t="s">
        <v>578</v>
      </c>
      <c r="AM642" s="862">
        <v>61</v>
      </c>
    </row>
    <row r="643">
      <c r="A643" s="845"/>
      <c r="B643" s="893" t="s">
        <v>534</v>
      </c>
      <c r="C643" s="875" t="s">
        <v>538</v>
      </c>
      <c r="D643" s="864">
        <f t="shared" si="883"/>
      </c>
      <c r="E643" s="896">
        <v>791.9</v>
      </c>
      <c r="F643" s="896">
        <v>1960.54</v>
      </c>
      <c r="G643" s="851">
        <v>7</v>
      </c>
      <c r="H643" s="880">
        <v>15392.299999999996</v>
      </c>
      <c r="I643" s="850">
        <v>0</v>
      </c>
      <c r="J643" s="880">
        <v>0</v>
      </c>
      <c r="K643" s="850">
        <f t="shared" si="548"/>
      </c>
      <c r="L643" s="880">
        <f t="shared" si="700"/>
      </c>
      <c r="M643" s="853">
        <f t="shared" si="395"/>
      </c>
      <c r="N643" s="854">
        <v>6</v>
      </c>
      <c r="O643" s="853">
        <f t="shared" si="333"/>
      </c>
      <c r="P643" s="853">
        <f t="shared" si="241"/>
      </c>
      <c r="Q643" s="853">
        <f t="shared" si="86"/>
      </c>
      <c r="R643" s="853">
        <f t="shared" si="23"/>
      </c>
      <c r="S643" s="855">
        <f t="shared" si="1006"/>
      </c>
      <c r="T643" s="855">
        <f t="shared" si="944"/>
      </c>
      <c r="U643" s="855">
        <f t="shared" si="761"/>
      </c>
      <c r="V643" s="855">
        <f t="shared" si="426"/>
      </c>
      <c r="W643" s="856">
        <f t="shared" si="364"/>
      </c>
      <c r="X643" s="857">
        <v>0.0347</v>
      </c>
      <c r="Y643" s="858">
        <v>57</v>
      </c>
      <c r="Z643" s="853">
        <f t="shared" si="302"/>
      </c>
      <c r="AA643" s="860">
        <v>22911</v>
      </c>
      <c r="AB643" s="860">
        <v>409</v>
      </c>
      <c r="AC643" s="860">
        <v>116</v>
      </c>
      <c r="AD643" s="860">
        <v>423</v>
      </c>
      <c r="AE643" s="860">
        <v>72</v>
      </c>
      <c r="AF643" s="860">
        <v>2</v>
      </c>
      <c r="AG643" s="860">
        <v>2</v>
      </c>
      <c r="AH643" s="860">
        <v>24</v>
      </c>
      <c r="AI643" s="853">
        <f t="shared" si="119"/>
      </c>
      <c r="AJ643" s="853">
        <f t="shared" si="55"/>
      </c>
      <c r="AK643" s="861" t="s">
        <v>524</v>
      </c>
      <c r="AL643" s="862" t="s">
        <v>578</v>
      </c>
      <c r="AM643" s="862">
        <v>35</v>
      </c>
    </row>
    <row r="644">
      <c r="A644" s="845"/>
      <c r="B644" s="893" t="s">
        <v>534</v>
      </c>
      <c r="C644" s="875" t="s">
        <v>541</v>
      </c>
      <c r="D644" s="864">
        <f t="shared" si="883"/>
      </c>
      <c r="E644" s="896">
        <v>698.81</v>
      </c>
      <c r="F644" s="896">
        <v>721.02</v>
      </c>
      <c r="G644" s="851">
        <v>1</v>
      </c>
      <c r="H644" s="880">
        <v>1813.3199999999997</v>
      </c>
      <c r="I644" s="850">
        <v>0</v>
      </c>
      <c r="J644" s="880">
        <v>0</v>
      </c>
      <c r="K644" s="850">
        <f t="shared" si="548"/>
      </c>
      <c r="L644" s="880">
        <f t="shared" si="700"/>
      </c>
      <c r="M644" s="853">
        <f t="shared" si="395"/>
      </c>
      <c r="N644" s="854">
        <v>1</v>
      </c>
      <c r="O644" s="853">
        <f t="shared" si="333"/>
      </c>
      <c r="P644" s="853">
        <f t="shared" si="241"/>
      </c>
      <c r="Q644" s="853">
        <f t="shared" si="86"/>
      </c>
      <c r="R644" s="853">
        <f t="shared" si="23"/>
      </c>
      <c r="S644" s="855">
        <f t="shared" si="1006"/>
      </c>
      <c r="T644" s="855">
        <f t="shared" si="944"/>
      </c>
      <c r="U644" s="855">
        <f t="shared" si="761"/>
      </c>
      <c r="V644" s="855">
        <f t="shared" si="426"/>
      </c>
      <c r="W644" s="856">
        <f t="shared" si="364"/>
      </c>
      <c r="X644" s="857">
        <v>0.0124</v>
      </c>
      <c r="Y644" s="858">
        <v>56</v>
      </c>
      <c r="Z644" s="853">
        <f t="shared" si="302"/>
      </c>
      <c r="AA644" s="860">
        <v>13424</v>
      </c>
      <c r="AB644" s="860">
        <v>198</v>
      </c>
      <c r="AC644" s="860">
        <v>41</v>
      </c>
      <c r="AD644" s="860">
        <v>213</v>
      </c>
      <c r="AE644" s="860">
        <v>17</v>
      </c>
      <c r="AF644" s="860">
        <v>0</v>
      </c>
      <c r="AG644" s="860">
        <v>0</v>
      </c>
      <c r="AH644" s="860">
        <v>12</v>
      </c>
      <c r="AI644" s="853">
        <f t="shared" si="119"/>
      </c>
      <c r="AJ644" s="853">
        <f t="shared" si="55"/>
      </c>
      <c r="AK644" s="861" t="s">
        <v>524</v>
      </c>
      <c r="AL644" s="862" t="s">
        <v>578</v>
      </c>
      <c r="AM644" s="862">
        <v>53</v>
      </c>
    </row>
    <row r="645">
      <c r="A645" s="845"/>
      <c r="B645" s="893" t="s">
        <v>534</v>
      </c>
      <c r="C645" s="875" t="s">
        <v>542</v>
      </c>
      <c r="D645" s="864">
        <f t="shared" si="883"/>
      </c>
      <c r="E645" s="894">
        <v>1422.8</v>
      </c>
      <c r="F645" s="894">
        <v>1881.66</v>
      </c>
      <c r="G645" s="850">
        <v>2</v>
      </c>
      <c r="H645" s="880">
        <v>4543.110000000001</v>
      </c>
      <c r="I645" s="850">
        <v>0</v>
      </c>
      <c r="J645" s="880">
        <v>0</v>
      </c>
      <c r="K645" s="850">
        <f t="shared" si="548"/>
      </c>
      <c r="L645" s="880">
        <f t="shared" si="700"/>
      </c>
      <c r="M645" s="853">
        <f t="shared" si="395"/>
      </c>
      <c r="N645" s="854">
        <v>2</v>
      </c>
      <c r="O645" s="853">
        <f t="shared" si="333"/>
      </c>
      <c r="P645" s="853">
        <f t="shared" si="241"/>
      </c>
      <c r="Q645" s="853">
        <f t="shared" si="86"/>
      </c>
      <c r="R645" s="853">
        <f t="shared" si="23"/>
      </c>
      <c r="S645" s="855">
        <f t="shared" si="1006"/>
      </c>
      <c r="T645" s="855">
        <f t="shared" si="944"/>
      </c>
      <c r="U645" s="855">
        <f t="shared" si="761"/>
      </c>
      <c r="V645" s="855">
        <f t="shared" si="426"/>
      </c>
      <c r="W645" s="856">
        <f t="shared" si="364"/>
      </c>
      <c r="X645" s="857">
        <v>0.0175</v>
      </c>
      <c r="Y645" s="858">
        <v>54</v>
      </c>
      <c r="Z645" s="853">
        <f t="shared" si="302"/>
      </c>
      <c r="AA645" s="860">
        <v>25430</v>
      </c>
      <c r="AB645" s="860">
        <v>393</v>
      </c>
      <c r="AC645" s="860">
        <v>81</v>
      </c>
      <c r="AD645" s="860">
        <v>420</v>
      </c>
      <c r="AE645" s="860">
        <v>38</v>
      </c>
      <c r="AF645" s="860">
        <v>3</v>
      </c>
      <c r="AG645" s="860">
        <v>1</v>
      </c>
      <c r="AH645" s="860">
        <v>20</v>
      </c>
      <c r="AI645" s="853">
        <f t="shared" si="119"/>
      </c>
      <c r="AJ645" s="853">
        <f t="shared" si="55"/>
      </c>
      <c r="AK645" s="861" t="s">
        <v>524</v>
      </c>
      <c r="AL645" s="862" t="s">
        <v>578</v>
      </c>
      <c r="AM645" s="862">
        <v>24</v>
      </c>
    </row>
    <row r="646">
      <c r="A646" s="845"/>
      <c r="B646" s="866" t="s">
        <v>527</v>
      </c>
      <c r="C646" s="866"/>
      <c r="D646" s="867">
        <f>SUM(D641:D645)</f>
      </c>
      <c r="E646" s="867">
        <f>SUM(E641:E645)</f>
      </c>
      <c r="F646" s="867">
        <f>SUM(F641:F645)</f>
      </c>
      <c r="G646" s="889">
        <f>SUM(G641:G645)</f>
      </c>
      <c r="H646" s="890">
        <f>SUM(H641:H645)</f>
      </c>
      <c r="I646" s="889">
        <f>SUM(I641:I645)</f>
      </c>
      <c r="J646" s="890">
        <f>SUM(J641:J645)</f>
      </c>
      <c r="K646" s="912">
        <f>SUM(K641:K645)</f>
      </c>
      <c r="L646" s="867">
        <f>SUM(L641:L645)</f>
      </c>
      <c r="M646" s="868">
        <f t="shared" si="395"/>
      </c>
      <c r="N646" s="889">
        <f>SUM(N641:N645)</f>
      </c>
      <c r="O646" s="868">
        <f t="shared" si="333"/>
      </c>
      <c r="P646" s="868">
        <f>D646/N646</f>
      </c>
      <c r="Q646" s="868">
        <f t="shared" si="86"/>
      </c>
      <c r="R646" s="868">
        <f t="shared" si="23"/>
      </c>
      <c r="S646" s="869">
        <f t="shared" si="1006"/>
      </c>
      <c r="T646" s="869">
        <f t="shared" si="944"/>
      </c>
      <c r="U646" s="869">
        <f t="shared" si="761"/>
      </c>
      <c r="V646" s="869">
        <f t="shared" si="426"/>
      </c>
      <c r="W646" s="870">
        <f t="shared" si="364"/>
      </c>
      <c r="X646" s="869">
        <f>AVERAGE(X641:X645)</f>
      </c>
      <c r="Y646" s="871">
        <f>AVERAGE(Y641:Y645)</f>
      </c>
      <c r="Z646" s="871">
        <f t="shared" si="302"/>
      </c>
      <c r="AA646" s="872">
        <f>SUM(AA641:AA645)</f>
      </c>
      <c r="AB646" s="872">
        <f>SUM(AB641:AB645)</f>
      </c>
      <c r="AC646" s="872">
        <f>SUM(AC641:AC645)</f>
      </c>
      <c r="AD646" s="872">
        <f>SUM(AD641:AD645)</f>
      </c>
      <c r="AE646" s="872">
        <f>SUM(AE641:AE645)</f>
      </c>
      <c r="AF646" s="872">
        <f>SUM(AF641:AF645)</f>
      </c>
      <c r="AG646" s="872">
        <f>SUM(AG641:AG645)</f>
      </c>
      <c r="AH646" s="872">
        <f>SUM(AH641:AH645)</f>
      </c>
      <c r="AI646" s="868">
        <f t="shared" si="119"/>
      </c>
      <c r="AJ646" s="873">
        <f t="shared" si="55"/>
      </c>
      <c r="AK646" s="874"/>
      <c r="AL646" s="874"/>
      <c r="AM646" s="872">
        <f>SUM(AM641:AM645)</f>
      </c>
    </row>
    <row r="647">
      <c r="A647" s="845"/>
      <c r="B647" s="893" t="s">
        <v>528</v>
      </c>
      <c r="C647" s="875" t="s">
        <v>544</v>
      </c>
      <c r="D647" s="864">
        <f t="shared" ref="D647:D651" si="884">E647+F647</f>
      </c>
      <c r="E647" s="894">
        <v>745.84</v>
      </c>
      <c r="F647" s="894">
        <v>1317.23</v>
      </c>
      <c r="G647" s="850">
        <v>5</v>
      </c>
      <c r="H647" s="880">
        <v>12754.19000000001</v>
      </c>
      <c r="I647" s="850">
        <v>0</v>
      </c>
      <c r="J647" s="880">
        <v>0</v>
      </c>
      <c r="K647" s="850">
        <f t="shared" ref="K647:K651" si="549">G647+I647</f>
      </c>
      <c r="L647" s="880">
        <f t="shared" ref="L647:L651" si="701">H647+J647</f>
      </c>
      <c r="M647" s="853">
        <f t="shared" si="395"/>
      </c>
      <c r="N647" s="854">
        <v>5</v>
      </c>
      <c r="O647" s="853">
        <f t="shared" si="333"/>
      </c>
      <c r="P647" s="853">
        <f t="shared" ref="P647:P651" si="242">D647/K647</f>
      </c>
      <c r="Q647" s="853">
        <f t="shared" si="86"/>
      </c>
      <c r="R647" s="853">
        <f t="shared" si="23"/>
      </c>
      <c r="S647" s="855">
        <f t="shared" si="1006"/>
      </c>
      <c r="T647" s="855">
        <f t="shared" si="944"/>
      </c>
      <c r="U647" s="855">
        <f t="shared" si="761"/>
      </c>
      <c r="V647" s="855">
        <f t="shared" si="426"/>
      </c>
      <c r="W647" s="856">
        <f t="shared" si="364"/>
      </c>
      <c r="X647" s="857">
        <v>0.0278</v>
      </c>
      <c r="Y647" s="858">
        <v>54</v>
      </c>
      <c r="Z647" s="853">
        <f t="shared" si="302"/>
      </c>
      <c r="AA647" s="860">
        <v>16749</v>
      </c>
      <c r="AB647" s="860">
        <v>272</v>
      </c>
      <c r="AC647" s="860">
        <v>70</v>
      </c>
      <c r="AD647" s="860">
        <v>293</v>
      </c>
      <c r="AE647" s="860">
        <v>55</v>
      </c>
      <c r="AF647" s="860">
        <v>5</v>
      </c>
      <c r="AG647" s="860">
        <v>1</v>
      </c>
      <c r="AH647" s="860">
        <v>11</v>
      </c>
      <c r="AI647" s="853">
        <f t="shared" si="119"/>
      </c>
      <c r="AJ647" s="853">
        <f t="shared" si="55"/>
      </c>
      <c r="AK647" s="861" t="s">
        <v>545</v>
      </c>
      <c r="AL647" s="861" t="s">
        <v>525</v>
      </c>
      <c r="AM647" s="862">
        <v>70</v>
      </c>
    </row>
    <row r="648">
      <c r="A648" s="845"/>
      <c r="B648" s="893" t="s">
        <v>528</v>
      </c>
      <c r="C648" s="875" t="s">
        <v>546</v>
      </c>
      <c r="D648" s="864">
        <f t="shared" si="884"/>
      </c>
      <c r="E648" s="849">
        <v>672.57</v>
      </c>
      <c r="F648" s="849">
        <v>1574.78</v>
      </c>
      <c r="G648" s="850">
        <v>7</v>
      </c>
      <c r="H648" s="880">
        <v>16696.48999999999</v>
      </c>
      <c r="I648" s="850">
        <v>0</v>
      </c>
      <c r="J648" s="880">
        <v>0</v>
      </c>
      <c r="K648" s="850">
        <f t="shared" si="549"/>
      </c>
      <c r="L648" s="880">
        <f t="shared" si="701"/>
      </c>
      <c r="M648" s="853">
        <f t="shared" si="395"/>
      </c>
      <c r="N648" s="854">
        <v>7</v>
      </c>
      <c r="O648" s="853">
        <f t="shared" si="333"/>
      </c>
      <c r="P648" s="853">
        <f t="shared" si="242"/>
      </c>
      <c r="Q648" s="853">
        <f t="shared" si="86"/>
      </c>
      <c r="R648" s="853">
        <f t="shared" si="23"/>
      </c>
      <c r="S648" s="855">
        <f t="shared" si="1006"/>
      </c>
      <c r="T648" s="855">
        <f t="shared" si="944"/>
      </c>
      <c r="U648" s="855">
        <f t="shared" si="761"/>
      </c>
      <c r="V648" s="855">
        <f t="shared" si="426"/>
      </c>
      <c r="W648" s="856">
        <f t="shared" si="364"/>
      </c>
      <c r="X648" s="857">
        <v>0.0192</v>
      </c>
      <c r="Y648" s="858">
        <v>56</v>
      </c>
      <c r="Z648" s="853">
        <f t="shared" si="302"/>
      </c>
      <c r="AA648" s="860">
        <v>20642</v>
      </c>
      <c r="AB648" s="860">
        <v>349</v>
      </c>
      <c r="AC648" s="860">
        <v>86</v>
      </c>
      <c r="AD648" s="860">
        <v>358</v>
      </c>
      <c r="AE648" s="860">
        <v>78</v>
      </c>
      <c r="AF648" s="860">
        <v>5</v>
      </c>
      <c r="AG648" s="860">
        <v>0</v>
      </c>
      <c r="AH648" s="860">
        <v>19</v>
      </c>
      <c r="AI648" s="853">
        <f t="shared" si="119"/>
      </c>
      <c r="AJ648" s="853">
        <f t="shared" si="55"/>
      </c>
      <c r="AK648" s="861" t="s">
        <v>545</v>
      </c>
      <c r="AL648" s="861" t="s">
        <v>525</v>
      </c>
      <c r="AM648" s="862">
        <v>32</v>
      </c>
    </row>
    <row r="649">
      <c r="A649" s="845"/>
      <c r="B649" s="893" t="s">
        <v>528</v>
      </c>
      <c r="C649" s="875" t="s">
        <v>547</v>
      </c>
      <c r="D649" s="864">
        <f t="shared" si="884"/>
      </c>
      <c r="E649" s="865">
        <v>1237.47</v>
      </c>
      <c r="F649" s="849">
        <v>1826.97</v>
      </c>
      <c r="G649" s="850">
        <v>4</v>
      </c>
      <c r="H649" s="880">
        <v>9646.070000000007</v>
      </c>
      <c r="I649" s="850">
        <v>0</v>
      </c>
      <c r="J649" s="880">
        <v>0</v>
      </c>
      <c r="K649" s="850">
        <f t="shared" si="549"/>
      </c>
      <c r="L649" s="880">
        <f t="shared" si="701"/>
      </c>
      <c r="M649" s="853">
        <f t="shared" si="395"/>
      </c>
      <c r="N649" s="854">
        <v>4</v>
      </c>
      <c r="O649" s="853">
        <f t="shared" si="333"/>
      </c>
      <c r="P649" s="853">
        <f t="shared" si="242"/>
      </c>
      <c r="Q649" s="853">
        <f t="shared" si="86"/>
      </c>
      <c r="R649" s="853">
        <f t="shared" si="23"/>
      </c>
      <c r="S649" s="855">
        <f t="shared" si="1006"/>
      </c>
      <c r="T649" s="855">
        <f t="shared" si="944"/>
      </c>
      <c r="U649" s="855">
        <f t="shared" si="761"/>
      </c>
      <c r="V649" s="855">
        <f t="shared" si="426"/>
      </c>
      <c r="W649" s="856">
        <f t="shared" si="364"/>
      </c>
      <c r="X649" s="857">
        <v>0.0178</v>
      </c>
      <c r="Y649" s="858">
        <v>57</v>
      </c>
      <c r="Z649" s="853">
        <f t="shared" si="302"/>
      </c>
      <c r="AA649" s="860">
        <v>23586</v>
      </c>
      <c r="AB649" s="860">
        <v>427</v>
      </c>
      <c r="AC649" s="860">
        <v>79</v>
      </c>
      <c r="AD649" s="860">
        <v>455</v>
      </c>
      <c r="AE649" s="860">
        <v>53</v>
      </c>
      <c r="AF649" s="860">
        <v>4</v>
      </c>
      <c r="AG649" s="860">
        <v>1</v>
      </c>
      <c r="AH649" s="860">
        <v>28</v>
      </c>
      <c r="AI649" s="853">
        <f t="shared" si="119"/>
      </c>
      <c r="AJ649" s="853">
        <f t="shared" si="55"/>
      </c>
      <c r="AK649" s="861" t="s">
        <v>545</v>
      </c>
      <c r="AL649" s="861" t="s">
        <v>525</v>
      </c>
      <c r="AM649" s="862">
        <v>22</v>
      </c>
    </row>
    <row r="650">
      <c r="A650" s="845"/>
      <c r="B650" s="893" t="s">
        <v>528</v>
      </c>
      <c r="C650" s="875" t="s">
        <v>548</v>
      </c>
      <c r="D650" s="864">
        <f t="shared" si="884"/>
      </c>
      <c r="E650" s="849">
        <v>1181.46</v>
      </c>
      <c r="F650" s="865">
        <v>1829.39</v>
      </c>
      <c r="G650" s="850">
        <v>3</v>
      </c>
      <c r="H650" s="880">
        <v>7368.37999999999</v>
      </c>
      <c r="I650" s="850">
        <v>0</v>
      </c>
      <c r="J650" s="880">
        <v>0</v>
      </c>
      <c r="K650" s="850">
        <f t="shared" si="549"/>
      </c>
      <c r="L650" s="880">
        <f t="shared" si="701"/>
      </c>
      <c r="M650" s="853">
        <f t="shared" si="395"/>
      </c>
      <c r="N650" s="854">
        <v>1</v>
      </c>
      <c r="O650" s="853">
        <f t="shared" si="333"/>
      </c>
      <c r="P650" s="853">
        <f t="shared" si="242"/>
      </c>
      <c r="Q650" s="853">
        <f t="shared" si="86"/>
      </c>
      <c r="R650" s="853">
        <f t="shared" si="23"/>
      </c>
      <c r="S650" s="855">
        <f t="shared" si="1006"/>
      </c>
      <c r="T650" s="855">
        <f t="shared" si="944"/>
      </c>
      <c r="U650" s="855">
        <f t="shared" si="761"/>
      </c>
      <c r="V650" s="855">
        <f t="shared" si="426"/>
      </c>
      <c r="W650" s="856">
        <f t="shared" si="364"/>
      </c>
      <c r="X650" s="857">
        <v>0.0159</v>
      </c>
      <c r="Y650" s="858">
        <v>56</v>
      </c>
      <c r="Z650" s="853">
        <f t="shared" si="302"/>
      </c>
      <c r="AA650" s="860">
        <v>28938</v>
      </c>
      <c r="AB650" s="860">
        <v>408</v>
      </c>
      <c r="AC650" s="860">
        <v>110</v>
      </c>
      <c r="AD650" s="860">
        <v>412</v>
      </c>
      <c r="AE650" s="860">
        <v>31</v>
      </c>
      <c r="AF650" s="860">
        <v>1</v>
      </c>
      <c r="AG650" s="860">
        <v>0</v>
      </c>
      <c r="AH650" s="860">
        <v>23</v>
      </c>
      <c r="AI650" s="853">
        <f t="shared" si="119"/>
      </c>
      <c r="AJ650" s="853">
        <f t="shared" si="55"/>
      </c>
      <c r="AK650" s="861" t="s">
        <v>545</v>
      </c>
      <c r="AL650" s="861" t="s">
        <v>525</v>
      </c>
      <c r="AM650" s="862">
        <v>26</v>
      </c>
    </row>
    <row r="651">
      <c r="A651" s="845"/>
      <c r="B651" s="893" t="s">
        <v>528</v>
      </c>
      <c r="C651" s="875" t="s">
        <v>549</v>
      </c>
      <c r="D651" s="864">
        <f t="shared" si="884"/>
      </c>
      <c r="E651" s="849">
        <v>1114.75</v>
      </c>
      <c r="F651" s="849">
        <v>2091.49</v>
      </c>
      <c r="G651" s="850">
        <v>4</v>
      </c>
      <c r="H651" s="880">
        <v>10675.440000000002</v>
      </c>
      <c r="I651" s="850">
        <v>0</v>
      </c>
      <c r="J651" s="880">
        <v>0</v>
      </c>
      <c r="K651" s="850">
        <f t="shared" si="549"/>
      </c>
      <c r="L651" s="880">
        <f t="shared" si="701"/>
      </c>
      <c r="M651" s="853">
        <f t="shared" si="395"/>
      </c>
      <c r="N651" s="854">
        <v>4</v>
      </c>
      <c r="O651" s="853">
        <f t="shared" si="333"/>
      </c>
      <c r="P651" s="853">
        <f t="shared" si="242"/>
      </c>
      <c r="Q651" s="853">
        <f t="shared" si="86"/>
      </c>
      <c r="R651" s="853">
        <f t="shared" si="23"/>
      </c>
      <c r="S651" s="855">
        <f t="shared" si="1006"/>
      </c>
      <c r="T651" s="855">
        <f t="shared" si="944"/>
      </c>
      <c r="U651" s="855">
        <f t="shared" si="761"/>
      </c>
      <c r="V651" s="855">
        <f t="shared" si="426"/>
      </c>
      <c r="W651" s="856">
        <f t="shared" si="364"/>
      </c>
      <c r="X651" s="857">
        <v>0.0178</v>
      </c>
      <c r="Y651" s="858">
        <v>57</v>
      </c>
      <c r="Z651" s="853">
        <f t="shared" si="302"/>
      </c>
      <c r="AA651" s="860">
        <v>27364</v>
      </c>
      <c r="AB651" s="860">
        <v>508</v>
      </c>
      <c r="AC651" s="860">
        <v>95</v>
      </c>
      <c r="AD651" s="860">
        <v>528</v>
      </c>
      <c r="AE651" s="860">
        <v>54</v>
      </c>
      <c r="AF651" s="860">
        <v>2</v>
      </c>
      <c r="AG651" s="860">
        <v>1</v>
      </c>
      <c r="AH651" s="860">
        <v>26</v>
      </c>
      <c r="AI651" s="853">
        <f t="shared" si="119"/>
      </c>
      <c r="AJ651" s="853">
        <f t="shared" si="55"/>
      </c>
      <c r="AK651" s="861" t="s">
        <v>545</v>
      </c>
      <c r="AL651" s="861" t="s">
        <v>525</v>
      </c>
      <c r="AM651" s="862">
        <v>57</v>
      </c>
    </row>
    <row r="652">
      <c r="A652" s="845"/>
      <c r="B652" s="866" t="s">
        <v>527</v>
      </c>
      <c r="C652" s="866"/>
      <c r="D652" s="867">
        <f>SUM(D647:D651)</f>
      </c>
      <c r="E652" s="867">
        <f>SUM(E647:E651)</f>
      </c>
      <c r="F652" s="867">
        <f>SUM(F647:F651)</f>
      </c>
      <c r="G652" s="889">
        <f>SUM(G647:G651)</f>
      </c>
      <c r="H652" s="890">
        <f>SUM(H647:H651)</f>
      </c>
      <c r="I652" s="889">
        <f>SUM(I647:I651)</f>
      </c>
      <c r="J652" s="890">
        <f>SUM(J647:J651)</f>
      </c>
      <c r="K652" s="912">
        <f>SUM(K647:K651)</f>
      </c>
      <c r="L652" s="867">
        <f>SUM(L647:L651)</f>
      </c>
      <c r="M652" s="868">
        <f t="shared" si="395"/>
      </c>
      <c r="N652" s="889">
        <f>SUM(N647:N651)</f>
      </c>
      <c r="O652" s="868">
        <f t="shared" si="333"/>
      </c>
      <c r="P652" s="868">
        <f>D652/N652</f>
      </c>
      <c r="Q652" s="868">
        <f t="shared" si="86"/>
      </c>
      <c r="R652" s="868">
        <f t="shared" si="23"/>
      </c>
      <c r="S652" s="869">
        <f t="shared" si="1006"/>
      </c>
      <c r="T652" s="869">
        <f t="shared" si="944"/>
      </c>
      <c r="U652" s="869">
        <f t="shared" si="761"/>
      </c>
      <c r="V652" s="869">
        <f t="shared" si="426"/>
      </c>
      <c r="W652" s="870">
        <f t="shared" si="364"/>
      </c>
      <c r="X652" s="869">
        <f>AVERAGE(X647:X651)</f>
      </c>
      <c r="Y652" s="871">
        <f>AVERAGE(Y647:Y651)</f>
      </c>
      <c r="Z652" s="871">
        <f t="shared" si="302"/>
      </c>
      <c r="AA652" s="872">
        <f>SUM(AA647:AA651)</f>
      </c>
      <c r="AB652" s="872">
        <f>SUM(AB647:AB651)</f>
      </c>
      <c r="AC652" s="872">
        <f>SUM(AC647:AC651)</f>
      </c>
      <c r="AD652" s="872">
        <f>SUM(AD647:AD651)</f>
      </c>
      <c r="AE652" s="872">
        <f>SUM(AE647:AE651)</f>
      </c>
      <c r="AF652" s="872">
        <f>SUM(AF647:AF651)</f>
      </c>
      <c r="AG652" s="872">
        <f>SUM(AG647:AG651)</f>
      </c>
      <c r="AH652" s="872">
        <f>SUM(AH647:AH651)</f>
      </c>
      <c r="AI652" s="868">
        <f t="shared" si="119"/>
      </c>
      <c r="AJ652" s="873">
        <f t="shared" si="55"/>
      </c>
      <c r="AK652" s="874"/>
      <c r="AL652" s="874"/>
      <c r="AM652" s="872">
        <f>SUM(AM647:AM651)</f>
      </c>
    </row>
    <row r="653">
      <c r="A653" s="845"/>
      <c r="B653" s="893" t="s">
        <v>550</v>
      </c>
      <c r="C653" s="875" t="s">
        <v>551</v>
      </c>
      <c r="D653" s="864">
        <f t="shared" ref="D653:D655" si="885">E653+F653</f>
      </c>
      <c r="E653" s="849">
        <v>1004.64</v>
      </c>
      <c r="F653" s="849">
        <v>2945.71</v>
      </c>
      <c r="G653" s="850">
        <v>2</v>
      </c>
      <c r="H653" s="880">
        <v>4543.110000000001</v>
      </c>
      <c r="I653" s="850">
        <v>1</v>
      </c>
      <c r="J653" s="880">
        <v>3989.7</v>
      </c>
      <c r="K653" s="850">
        <f t="shared" ref="K653:K655" si="550">G653+I653</f>
      </c>
      <c r="L653" s="880">
        <f t="shared" ref="L653:L655" si="702">H653+J653</f>
      </c>
      <c r="M653" s="853">
        <f t="shared" si="395"/>
      </c>
      <c r="N653" s="854">
        <v>3</v>
      </c>
      <c r="O653" s="853">
        <f t="shared" si="333"/>
      </c>
      <c r="P653" s="853">
        <f t="shared" ref="P653:P655" si="243">D653/K653</f>
      </c>
      <c r="Q653" s="853">
        <f t="shared" si="86"/>
      </c>
      <c r="R653" s="853">
        <f t="shared" si="23"/>
      </c>
      <c r="S653" s="855">
        <f t="shared" si="1006"/>
      </c>
      <c r="T653" s="855">
        <f t="shared" si="944"/>
      </c>
      <c r="U653" s="855">
        <f t="shared" si="761"/>
      </c>
      <c r="V653" s="855">
        <f t="shared" si="426"/>
      </c>
      <c r="W653" s="856">
        <f t="shared" si="364"/>
      </c>
      <c r="X653" s="857">
        <v>0.0121</v>
      </c>
      <c r="Y653" s="858">
        <v>58</v>
      </c>
      <c r="Z653" s="853">
        <f t="shared" si="302"/>
      </c>
      <c r="AA653" s="860">
        <v>41688</v>
      </c>
      <c r="AB653" s="860">
        <v>634</v>
      </c>
      <c r="AC653" s="860">
        <v>119</v>
      </c>
      <c r="AD653" s="860">
        <v>636</v>
      </c>
      <c r="AE653" s="860">
        <v>36</v>
      </c>
      <c r="AF653" s="860">
        <v>3</v>
      </c>
      <c r="AG653" s="860">
        <v>1</v>
      </c>
      <c r="AH653" s="860">
        <v>33</v>
      </c>
      <c r="AI653" s="853">
        <f t="shared" si="119"/>
      </c>
      <c r="AJ653" s="853">
        <f t="shared" si="55"/>
      </c>
      <c r="AK653" s="861" t="s">
        <v>545</v>
      </c>
      <c r="AL653" s="861" t="s">
        <v>525</v>
      </c>
      <c r="AM653" s="862">
        <v>22</v>
      </c>
    </row>
    <row r="654">
      <c r="A654" s="845"/>
      <c r="B654" s="893" t="s">
        <v>550</v>
      </c>
      <c r="C654" s="875" t="s">
        <v>552</v>
      </c>
      <c r="D654" s="864">
        <f t="shared" si="885"/>
      </c>
      <c r="E654" s="865">
        <v>1363.71</v>
      </c>
      <c r="F654" s="865">
        <v>2793.79</v>
      </c>
      <c r="G654" s="850">
        <v>6</v>
      </c>
      <c r="H654" s="880">
        <v>12334.549999999988</v>
      </c>
      <c r="I654" s="850">
        <v>1</v>
      </c>
      <c r="J654" s="880">
        <v>5096.520000000001</v>
      </c>
      <c r="K654" s="850">
        <f t="shared" si="550"/>
      </c>
      <c r="L654" s="880">
        <f t="shared" si="702"/>
      </c>
      <c r="M654" s="853">
        <f t="shared" si="395"/>
      </c>
      <c r="N654" s="854">
        <v>5</v>
      </c>
      <c r="O654" s="853">
        <f t="shared" si="333"/>
      </c>
      <c r="P654" s="853">
        <f t="shared" si="243"/>
      </c>
      <c r="Q654" s="853">
        <f t="shared" si="86"/>
      </c>
      <c r="R654" s="853">
        <f t="shared" si="23"/>
      </c>
      <c r="S654" s="855">
        <f t="shared" si="1006"/>
      </c>
      <c r="T654" s="855">
        <f t="shared" si="944"/>
      </c>
      <c r="U654" s="855">
        <f t="shared" si="761"/>
      </c>
      <c r="V654" s="855">
        <f t="shared" si="426"/>
      </c>
      <c r="W654" s="856">
        <f t="shared" si="364"/>
      </c>
      <c r="X654" s="857">
        <v>0.0115</v>
      </c>
      <c r="Y654" s="858">
        <v>58</v>
      </c>
      <c r="Z654" s="853">
        <f t="shared" si="302"/>
      </c>
      <c r="AA654" s="860">
        <v>43311</v>
      </c>
      <c r="AB654" s="860">
        <v>662</v>
      </c>
      <c r="AC654" s="860">
        <v>128</v>
      </c>
      <c r="AD654" s="860">
        <v>678</v>
      </c>
      <c r="AE654" s="860">
        <v>103</v>
      </c>
      <c r="AF654" s="860">
        <v>7</v>
      </c>
      <c r="AG654" s="860">
        <v>0</v>
      </c>
      <c r="AH654" s="860">
        <v>40</v>
      </c>
      <c r="AI654" s="853">
        <f t="shared" si="119"/>
      </c>
      <c r="AJ654" s="853">
        <f t="shared" si="55"/>
      </c>
      <c r="AK654" s="861" t="s">
        <v>545</v>
      </c>
      <c r="AL654" s="861" t="s">
        <v>525</v>
      </c>
      <c r="AM654" s="862">
        <v>25</v>
      </c>
    </row>
    <row r="655">
      <c r="A655" s="845"/>
      <c r="B655" s="893" t="s">
        <v>550</v>
      </c>
      <c r="C655" s="875" t="s">
        <v>553</v>
      </c>
      <c r="D655" s="864">
        <f t="shared" si="885"/>
      </c>
      <c r="E655" s="849">
        <v>1457.82</v>
      </c>
      <c r="F655" s="849">
        <v>2319.87</v>
      </c>
      <c r="G655" s="850">
        <v>5</v>
      </c>
      <c r="H655" s="880">
        <v>11402.589999999997</v>
      </c>
      <c r="I655" s="850">
        <v>0</v>
      </c>
      <c r="J655" s="880">
        <v>0</v>
      </c>
      <c r="K655" s="850">
        <f t="shared" si="550"/>
      </c>
      <c r="L655" s="880">
        <f t="shared" si="702"/>
      </c>
      <c r="M655" s="853">
        <f t="shared" si="395"/>
      </c>
      <c r="N655" s="854">
        <v>3</v>
      </c>
      <c r="O655" s="853">
        <f t="shared" si="333"/>
      </c>
      <c r="P655" s="853">
        <f t="shared" si="243"/>
      </c>
      <c r="Q655" s="853">
        <f t="shared" si="86"/>
      </c>
      <c r="R655" s="853">
        <f t="shared" si="23"/>
      </c>
      <c r="S655" s="855">
        <f t="shared" si="1006"/>
      </c>
      <c r="T655" s="855">
        <f t="shared" si="944"/>
      </c>
      <c r="U655" s="855">
        <f t="shared" si="761"/>
      </c>
      <c r="V655" s="855">
        <f t="shared" si="426"/>
      </c>
      <c r="W655" s="856">
        <f t="shared" si="364"/>
      </c>
      <c r="X655" s="857">
        <v>0.0082</v>
      </c>
      <c r="Y655" s="858">
        <v>56</v>
      </c>
      <c r="Z655" s="853">
        <f t="shared" si="302"/>
      </c>
      <c r="AA655" s="860">
        <v>48232</v>
      </c>
      <c r="AB655" s="860">
        <v>887</v>
      </c>
      <c r="AC655" s="860">
        <v>115</v>
      </c>
      <c r="AD655" s="860">
        <v>919</v>
      </c>
      <c r="AE655" s="860">
        <v>66</v>
      </c>
      <c r="AF655" s="860">
        <v>5</v>
      </c>
      <c r="AG655" s="860">
        <v>1</v>
      </c>
      <c r="AH655" s="860">
        <v>37</v>
      </c>
      <c r="AI655" s="853">
        <f t="shared" si="119"/>
      </c>
      <c r="AJ655" s="853">
        <f t="shared" si="55"/>
      </c>
      <c r="AK655" s="861" t="s">
        <v>545</v>
      </c>
      <c r="AL655" s="861" t="s">
        <v>525</v>
      </c>
      <c r="AM655" s="862">
        <v>26</v>
      </c>
    </row>
    <row r="656">
      <c r="A656" s="845"/>
      <c r="B656" s="866" t="s">
        <v>527</v>
      </c>
      <c r="C656" s="866"/>
      <c r="D656" s="867">
        <f>SUM(D653:D655)</f>
      </c>
      <c r="E656" s="897">
        <f>SUM(E653:E655)</f>
      </c>
      <c r="F656" s="897">
        <f>SUM(F653:F655)</f>
      </c>
      <c r="G656" s="889">
        <f>SUM(G653:G655)</f>
      </c>
      <c r="H656" s="890">
        <f>SUM(H653:H655)</f>
      </c>
      <c r="I656" s="889">
        <f>SUM(I653:I655)</f>
      </c>
      <c r="J656" s="890">
        <f>SUM(J653:J655)</f>
      </c>
      <c r="K656" s="891">
        <f>SUM(K653:K655)</f>
      </c>
      <c r="L656" s="897">
        <f>SUM(L653:L655)</f>
      </c>
      <c r="M656" s="868">
        <f t="shared" si="395"/>
      </c>
      <c r="N656" s="889">
        <f>SUM(N653:N655)</f>
      </c>
      <c r="O656" s="868">
        <f t="shared" si="333"/>
      </c>
      <c r="P656" s="868">
        <f t="shared" ref="P656:P657" si="975">D656/N656</f>
      </c>
      <c r="Q656" s="868">
        <f t="shared" si="86"/>
      </c>
      <c r="R656" s="868">
        <f t="shared" si="23"/>
      </c>
      <c r="S656" s="869">
        <f t="shared" si="1006"/>
      </c>
      <c r="T656" s="869">
        <f t="shared" si="944"/>
      </c>
      <c r="U656" s="869">
        <f t="shared" si="761"/>
      </c>
      <c r="V656" s="869">
        <f t="shared" si="426"/>
      </c>
      <c r="W656" s="870">
        <f t="shared" si="364"/>
      </c>
      <c r="X656" s="869">
        <f>AVERAGE(X653:X655)</f>
      </c>
      <c r="Y656" s="871">
        <f>AVERAGE(Y653:Y655)</f>
      </c>
      <c r="Z656" s="871">
        <f t="shared" si="302"/>
      </c>
      <c r="AA656" s="872">
        <f>SUM(AA653:AA655)</f>
      </c>
      <c r="AB656" s="872">
        <f>SUM(AB653:AB655)</f>
      </c>
      <c r="AC656" s="872">
        <f>SUM(AC653:AC655)</f>
      </c>
      <c r="AD656" s="872">
        <f>SUM(AD653:AD655)</f>
      </c>
      <c r="AE656" s="872">
        <f>SUM(AE653:AE655)</f>
      </c>
      <c r="AF656" s="872">
        <f>SUM(AF653:AF655)</f>
      </c>
      <c r="AG656" s="872">
        <f>SUM(AG653:AG655)</f>
      </c>
      <c r="AH656" s="872">
        <f>SUM(AH653:AH655)</f>
      </c>
      <c r="AI656" s="868">
        <f t="shared" si="119"/>
      </c>
      <c r="AJ656" s="873">
        <f t="shared" si="55"/>
      </c>
      <c r="AK656" s="874"/>
      <c r="AL656" s="874"/>
      <c r="AM656" s="872">
        <f>SUM(AM653:AM655)</f>
      </c>
    </row>
    <row r="657">
      <c r="A657" s="845"/>
      <c r="B657" s="898" t="s">
        <v>539</v>
      </c>
      <c r="C657" s="898"/>
      <c r="D657" s="899">
        <f>D640+D634+D652+D646+D656</f>
      </c>
      <c r="E657" s="923">
        <f>E640+E634+E652+E646+E656</f>
      </c>
      <c r="F657" s="923">
        <f>F640+F634+F652+F646+F656</f>
      </c>
      <c r="G657" s="903">
        <f>G656+G652+G646+G640+G634</f>
      </c>
      <c r="H657" s="900">
        <f>H656+H652+H646+H640+H634</f>
      </c>
      <c r="I657" s="903">
        <f>I656+I652+I646+I640+I634</f>
      </c>
      <c r="J657" s="900">
        <f>J656+J652+J646+J640+J634</f>
      </c>
      <c r="K657" s="903">
        <f>K640+K634+K652+K646+K656</f>
      </c>
      <c r="L657" s="923">
        <f>L640+L634+L652+L646+L656</f>
      </c>
      <c r="M657" s="900">
        <f t="shared" si="395"/>
      </c>
      <c r="N657" s="903">
        <f>N656+N652+N646+N640+N634</f>
      </c>
      <c r="O657" s="900">
        <f t="shared" si="333"/>
      </c>
      <c r="P657" s="900">
        <f t="shared" si="975"/>
      </c>
      <c r="Q657" s="900">
        <f t="shared" si="86"/>
      </c>
      <c r="R657" s="900">
        <f t="shared" si="23"/>
      </c>
      <c r="S657" s="902">
        <f t="shared" si="1006"/>
      </c>
      <c r="T657" s="902">
        <f t="shared" si="944"/>
      </c>
      <c r="U657" s="902">
        <f t="shared" si="761"/>
      </c>
      <c r="V657" s="902">
        <f t="shared" si="426"/>
      </c>
      <c r="W657" s="903">
        <f t="shared" si="364"/>
      </c>
      <c r="X657" s="900">
        <f>(X640+X634+X652+X646+X656)/5</f>
      </c>
      <c r="Y657" s="900">
        <f>(Y640+Y634+Y652+Y646+Y656)/5</f>
      </c>
      <c r="Z657" s="900">
        <f>(Z640+Z634+Z652+Z646+Z656)/5</f>
      </c>
      <c r="AA657" s="923">
        <f>AA640+AA634+AA652+AA646+AA656</f>
      </c>
      <c r="AB657" s="923">
        <f>AB640+AB634+AB652+AB646+AB656</f>
      </c>
      <c r="AC657" s="923">
        <f>AC640+AC634+AC652+AC646+AC656</f>
      </c>
      <c r="AD657" s="923">
        <f>AD640+AD634+AD652+AD646+AD656</f>
      </c>
      <c r="AE657" s="923">
        <f>AE640+AE634+AE652+AE646+AE656</f>
      </c>
      <c r="AF657" s="923">
        <f>AF640+AF634+AF652+AF646+AF656</f>
      </c>
      <c r="AG657" s="923">
        <f>AG640+AG634+AG652+AG646+AG656</f>
      </c>
      <c r="AH657" s="923">
        <f>AH640+AH634+AH652+AH646+AH656</f>
      </c>
      <c r="AI657" s="900">
        <f t="shared" si="119"/>
      </c>
      <c r="AJ657" s="904">
        <f t="shared" si="55"/>
      </c>
      <c r="AK657" s="898"/>
      <c r="AL657" s="898"/>
      <c r="AM657" s="923">
        <f>AM640+AM634+AM652+AM646+AM656</f>
      </c>
    </row>
    <row r="658">
      <c r="A658" s="832"/>
      <c r="B658" s="832" t="s">
        <v>480</v>
      </c>
      <c r="C658" s="832"/>
      <c r="D658" s="833" t="s">
        <v>481</v>
      </c>
      <c r="E658" s="833"/>
      <c r="F658" s="833"/>
      <c r="G658" s="833"/>
      <c r="H658" s="833"/>
      <c r="I658" s="833"/>
      <c r="J658" s="833"/>
      <c r="K658" s="833"/>
      <c r="L658" s="833"/>
      <c r="M658" s="833"/>
      <c r="N658" s="833"/>
      <c r="O658" s="833"/>
      <c r="P658" s="833"/>
      <c r="Q658" s="833"/>
      <c r="R658" s="834" t="s">
        <v>482</v>
      </c>
      <c r="S658" s="834"/>
      <c r="T658" s="834"/>
      <c r="U658" s="834"/>
      <c r="V658" s="834"/>
      <c r="W658" s="834"/>
      <c r="X658" s="834"/>
      <c r="Y658" s="834"/>
      <c r="Z658" s="834"/>
      <c r="AA658" s="834"/>
      <c r="AB658" s="834"/>
      <c r="AC658" s="834"/>
      <c r="AD658" s="834"/>
      <c r="AE658" s="834"/>
      <c r="AF658" s="834"/>
      <c r="AG658" s="834"/>
      <c r="AH658" s="834"/>
      <c r="AI658" s="834"/>
      <c r="AJ658" s="834"/>
      <c r="AK658" s="834"/>
      <c r="AL658" s="834"/>
      <c r="AM658" s="835"/>
    </row>
    <row r="659">
      <c r="A659" s="832"/>
      <c r="B659" s="832" t="s">
        <v>483</v>
      </c>
      <c r="C659" s="832" t="s">
        <v>484</v>
      </c>
      <c r="D659" s="836" t="s">
        <v>485</v>
      </c>
      <c r="E659" s="837" t="s">
        <v>486</v>
      </c>
      <c r="F659" s="837" t="s">
        <v>487</v>
      </c>
      <c r="G659" s="944" t="s">
        <v>488</v>
      </c>
      <c r="H659" s="944" t="s">
        <v>489</v>
      </c>
      <c r="I659" s="944" t="s">
        <v>490</v>
      </c>
      <c r="J659" s="944" t="s">
        <v>491</v>
      </c>
      <c r="K659" s="944" t="s">
        <v>492</v>
      </c>
      <c r="L659" s="945" t="s">
        <v>493</v>
      </c>
      <c r="M659" s="841" t="s">
        <v>494</v>
      </c>
      <c r="N659" s="944" t="s">
        <v>495</v>
      </c>
      <c r="O659" s="841" t="s">
        <v>496</v>
      </c>
      <c r="P659" s="841" t="s">
        <v>497</v>
      </c>
      <c r="Q659" s="841" t="s">
        <v>498</v>
      </c>
      <c r="R659" s="834" t="s">
        <v>499</v>
      </c>
      <c r="S659" s="842" t="s">
        <v>500</v>
      </c>
      <c r="T659" s="842" t="s">
        <v>501</v>
      </c>
      <c r="U659" s="842" t="s">
        <v>502</v>
      </c>
      <c r="V659" s="842" t="s">
        <v>503</v>
      </c>
      <c r="W659" s="843" t="s">
        <v>504</v>
      </c>
      <c r="X659" s="842" t="s">
        <v>505</v>
      </c>
      <c r="Y659" s="844" t="s">
        <v>506</v>
      </c>
      <c r="Z659" s="834" t="s">
        <v>507</v>
      </c>
      <c r="AA659" s="843" t="s">
        <v>508</v>
      </c>
      <c r="AB659" s="843" t="s">
        <v>509</v>
      </c>
      <c r="AC659" s="843" t="s">
        <v>510</v>
      </c>
      <c r="AD659" s="843" t="s">
        <v>511</v>
      </c>
      <c r="AE659" s="843" t="s">
        <v>512</v>
      </c>
      <c r="AF659" s="843" t="s">
        <v>513</v>
      </c>
      <c r="AG659" s="843" t="s">
        <v>514</v>
      </c>
      <c r="AH659" s="843" t="s">
        <v>515</v>
      </c>
      <c r="AI659" s="843" t="s">
        <v>516</v>
      </c>
      <c r="AJ659" s="834" t="s">
        <v>517</v>
      </c>
      <c r="AK659" s="835" t="s">
        <v>518</v>
      </c>
      <c r="AL659" s="835" t="s">
        <v>519</v>
      </c>
      <c r="AM659" s="835" t="s">
        <v>520</v>
      </c>
    </row>
    <row r="660">
      <c r="A660" s="845" t="s">
        <v>582</v>
      </c>
      <c r="B660" s="893" t="s">
        <v>550</v>
      </c>
      <c r="C660" s="876" t="s">
        <v>523</v>
      </c>
      <c r="D660" s="877">
        <f t="shared" ref="D660:D661" si="886">E660+F660</f>
      </c>
      <c r="E660" s="947">
        <v>877.47</v>
      </c>
      <c r="F660" s="947">
        <v>1166.45</v>
      </c>
      <c r="G660" s="851">
        <v>4</v>
      </c>
      <c r="H660" s="915">
        <v>8532.809999999998</v>
      </c>
      <c r="I660" s="958">
        <v>0</v>
      </c>
      <c r="J660" s="957">
        <v>0</v>
      </c>
      <c r="K660" s="850">
        <f t="shared" ref="K660:K661" si="551">G660+I660</f>
      </c>
      <c r="L660" s="951">
        <f t="shared" ref="L660:L661" si="703">H660+J660</f>
      </c>
      <c r="M660" s="853">
        <f t="shared" ref="M660:M685" si="396">L660/D660</f>
      </c>
      <c r="N660" s="854">
        <v>2</v>
      </c>
      <c r="O660" s="853">
        <f t="shared" ref="O660:O685" si="334">D660/K660</f>
      </c>
      <c r="P660" s="853">
        <f t="shared" ref="P660:P661" si="244">D660/K660</f>
      </c>
      <c r="Q660" s="853">
        <f t="shared" ref="Q660:Q685" si="87">L660/K660</f>
      </c>
      <c r="R660" s="853">
        <f t="shared" ref="R660:R685" si="24">D660/AB660</f>
      </c>
      <c r="S660" s="855">
        <f t="shared" ref="S660:S685" si="1007">W660/AA660*1</f>
      </c>
      <c r="T660" s="855">
        <f t="shared" ref="T660:T685" si="945">AB660/AA660</f>
      </c>
      <c r="U660" s="855">
        <f t="shared" ref="U660:U685" si="762">AD660/AA660</f>
      </c>
      <c r="V660" s="855">
        <f t="shared" ref="V660:V685" si="427">AE660/AD660</f>
      </c>
      <c r="W660" s="856">
        <f t="shared" ref="W660:W685" si="365">AC660/X660</f>
      </c>
      <c r="X660" s="857">
        <v>0.0115</v>
      </c>
      <c r="Y660" s="858">
        <v>55</v>
      </c>
      <c r="Z660" s="882">
        <f t="shared" ref="Z660:Z684" si="303">(D660/AA660)*1000</f>
      </c>
      <c r="AA660" s="883">
        <v>27587</v>
      </c>
      <c r="AB660" s="884">
        <v>718</v>
      </c>
      <c r="AC660" s="860">
        <v>81</v>
      </c>
      <c r="AD660" s="860">
        <v>805</v>
      </c>
      <c r="AE660" s="860">
        <v>34</v>
      </c>
      <c r="AF660" s="860">
        <v>3</v>
      </c>
      <c r="AG660" s="860">
        <v>0</v>
      </c>
      <c r="AH660" s="860">
        <v>16</v>
      </c>
      <c r="AI660" s="853">
        <f t="shared" ref="AI660:AI685" si="120">D660/AD660</f>
      </c>
      <c r="AJ660" s="853">
        <f t="shared" ref="AJ660:AJ685" si="56">AM660*1000/D660</f>
      </c>
      <c r="AK660" s="861" t="s">
        <v>545</v>
      </c>
      <c r="AL660" s="862" t="s">
        <v>525</v>
      </c>
      <c r="AM660" s="862">
        <v>9</v>
      </c>
    </row>
    <row r="661">
      <c r="A661" s="845"/>
      <c r="B661" s="893" t="s">
        <v>550</v>
      </c>
      <c r="C661" s="876" t="s">
        <v>526</v>
      </c>
      <c r="D661" s="885">
        <f t="shared" si="886"/>
      </c>
      <c r="E661" s="959">
        <v>297.2</v>
      </c>
      <c r="F661" s="878">
        <v>473.25</v>
      </c>
      <c r="G661" s="956">
        <v>0</v>
      </c>
      <c r="H661" s="957">
        <v>0</v>
      </c>
      <c r="I661" s="851">
        <v>0</v>
      </c>
      <c r="J661" s="917">
        <v>0</v>
      </c>
      <c r="K661" s="953">
        <f t="shared" si="551"/>
      </c>
      <c r="L661" s="880">
        <f t="shared" si="703"/>
      </c>
      <c r="M661" s="853">
        <f t="shared" si="396"/>
      </c>
      <c r="N661" s="854">
        <v>0</v>
      </c>
      <c r="O661" s="853">
        <f t="shared" si="334"/>
      </c>
      <c r="P661" s="853">
        <f t="shared" si="244"/>
      </c>
      <c r="Q661" s="853">
        <f t="shared" si="87"/>
      </c>
      <c r="R661" s="853">
        <f t="shared" si="24"/>
      </c>
      <c r="S661" s="855">
        <f t="shared" si="1007"/>
      </c>
      <c r="T661" s="855">
        <f t="shared" si="945"/>
      </c>
      <c r="U661" s="855">
        <f t="shared" si="762"/>
      </c>
      <c r="V661" s="855">
        <f t="shared" si="427"/>
      </c>
      <c r="W661" s="856">
        <f t="shared" si="365"/>
      </c>
      <c r="X661" s="857">
        <v>0.0147</v>
      </c>
      <c r="Y661" s="858">
        <v>55</v>
      </c>
      <c r="Z661" s="886">
        <f t="shared" si="303"/>
      </c>
      <c r="AA661" s="887">
        <v>10706</v>
      </c>
      <c r="AB661" s="884">
        <v>276</v>
      </c>
      <c r="AC661" s="860">
        <v>33</v>
      </c>
      <c r="AD661" s="860">
        <v>309</v>
      </c>
      <c r="AE661" s="860">
        <v>10</v>
      </c>
      <c r="AF661" s="860">
        <v>0</v>
      </c>
      <c r="AG661" s="860">
        <v>0</v>
      </c>
      <c r="AH661" s="860">
        <v>9</v>
      </c>
      <c r="AI661" s="853">
        <f t="shared" si="120"/>
      </c>
      <c r="AJ661" s="853">
        <f t="shared" si="56"/>
      </c>
      <c r="AK661" s="861" t="s">
        <v>545</v>
      </c>
      <c r="AL661" s="862" t="s">
        <v>525</v>
      </c>
      <c r="AM661" s="862">
        <v>3</v>
      </c>
    </row>
    <row r="662">
      <c r="A662" s="845"/>
      <c r="B662" s="866" t="s">
        <v>527</v>
      </c>
      <c r="C662" s="866"/>
      <c r="D662" s="867">
        <f>SUM(D660:D661)</f>
      </c>
      <c r="E662" s="888">
        <f>SUM(E660:E661)</f>
      </c>
      <c r="F662" s="888">
        <f>SUM(F660:F661)</f>
      </c>
      <c r="G662" s="889">
        <f>SUM(G660:G661)</f>
      </c>
      <c r="H662" s="890">
        <f>SUM(H660:H661)</f>
      </c>
      <c r="I662" s="889">
        <f>SUM(I660:I661)</f>
      </c>
      <c r="J662" s="890">
        <f>SUM(J660:J661)</f>
      </c>
      <c r="K662" s="891">
        <f>SUM(K660:K661)</f>
      </c>
      <c r="L662" s="892">
        <f>SUM(L660:L661)</f>
      </c>
      <c r="M662" s="868">
        <f t="shared" si="396"/>
      </c>
      <c r="N662" s="889">
        <f>SUM(N660:N661)</f>
      </c>
      <c r="O662" s="868">
        <f t="shared" si="334"/>
      </c>
      <c r="P662" s="868">
        <f>D662/N662</f>
      </c>
      <c r="Q662" s="868">
        <f t="shared" si="87"/>
      </c>
      <c r="R662" s="868">
        <f t="shared" si="24"/>
      </c>
      <c r="S662" s="869">
        <f t="shared" si="1007"/>
      </c>
      <c r="T662" s="869">
        <f t="shared" si="945"/>
      </c>
      <c r="U662" s="869">
        <f t="shared" si="762"/>
      </c>
      <c r="V662" s="869">
        <f t="shared" si="427"/>
      </c>
      <c r="W662" s="870">
        <f t="shared" si="365"/>
      </c>
      <c r="X662" s="869">
        <f>AVERAGE(X660:X661)</f>
      </c>
      <c r="Y662" s="871">
        <f>AVERAGE(Y660:Y661)</f>
      </c>
      <c r="Z662" s="868">
        <f t="shared" si="303"/>
      </c>
      <c r="AA662" s="922">
        <f>SUM(AA660:AA661)</f>
      </c>
      <c r="AB662" s="872">
        <f>SUM(AB660:AB661)</f>
      </c>
      <c r="AC662" s="872">
        <f>SUM(AC660:AC661)</f>
      </c>
      <c r="AD662" s="872">
        <f>SUM(AD660:AD661)</f>
      </c>
      <c r="AE662" s="872">
        <f>SUM(AE660:AE661)</f>
      </c>
      <c r="AF662" s="872">
        <f>SUM(AF660:AF661)</f>
      </c>
      <c r="AG662" s="872">
        <f>SUM(AG660:AG661)</f>
      </c>
      <c r="AH662" s="872">
        <f>SUM(AH660:AH661)</f>
      </c>
      <c r="AI662" s="868">
        <f t="shared" si="120"/>
      </c>
      <c r="AJ662" s="873">
        <f t="shared" si="56"/>
      </c>
      <c r="AK662" s="874"/>
      <c r="AL662" s="874"/>
      <c r="AM662" s="870">
        <f>SUM(AM660:AM661)</f>
      </c>
    </row>
    <row r="663">
      <c r="A663" s="845"/>
      <c r="B663" s="893" t="s">
        <v>534</v>
      </c>
      <c r="C663" s="875" t="s">
        <v>529</v>
      </c>
      <c r="D663" s="864">
        <f t="shared" ref="D663:D667" si="887">E663+F663</f>
      </c>
      <c r="E663" s="896">
        <v>534</v>
      </c>
      <c r="F663" s="896">
        <v>1129.94</v>
      </c>
      <c r="G663" s="851">
        <v>3</v>
      </c>
      <c r="H663" s="852">
        <v>8359.07</v>
      </c>
      <c r="I663" s="851">
        <v>1</v>
      </c>
      <c r="J663" s="852">
        <v>6216.21</v>
      </c>
      <c r="K663" s="850">
        <f t="shared" ref="K663:K667" si="552">G663+I663</f>
      </c>
      <c r="L663" s="880">
        <f t="shared" ref="L663:L667" si="704">H663+J663</f>
      </c>
      <c r="M663" s="853">
        <f t="shared" si="396"/>
      </c>
      <c r="N663" s="854">
        <v>3</v>
      </c>
      <c r="O663" s="853">
        <f t="shared" si="334"/>
      </c>
      <c r="P663" s="853">
        <f t="shared" ref="P663:P667" si="245">D663/K663</f>
      </c>
      <c r="Q663" s="853">
        <f t="shared" si="87"/>
      </c>
      <c r="R663" s="853">
        <f t="shared" si="24"/>
      </c>
      <c r="S663" s="855">
        <f t="shared" si="1007"/>
      </c>
      <c r="T663" s="855">
        <f t="shared" si="945"/>
      </c>
      <c r="U663" s="855">
        <f t="shared" si="762"/>
      </c>
      <c r="V663" s="855">
        <f t="shared" si="427"/>
      </c>
      <c r="W663" s="856">
        <f t="shared" si="365"/>
      </c>
      <c r="X663" s="857">
        <v>0.0162</v>
      </c>
      <c r="Y663" s="858">
        <v>47</v>
      </c>
      <c r="Z663" s="853">
        <f t="shared" si="303"/>
      </c>
      <c r="AA663" s="860">
        <v>21399</v>
      </c>
      <c r="AB663" s="860">
        <v>611</v>
      </c>
      <c r="AC663" s="860">
        <v>93</v>
      </c>
      <c r="AD663" s="860">
        <v>669</v>
      </c>
      <c r="AE663" s="860">
        <v>51</v>
      </c>
      <c r="AF663" s="860">
        <v>9</v>
      </c>
      <c r="AG663" s="860">
        <v>0</v>
      </c>
      <c r="AH663" s="860">
        <v>24</v>
      </c>
      <c r="AI663" s="853">
        <f t="shared" si="120"/>
      </c>
      <c r="AJ663" s="853">
        <f t="shared" si="56"/>
      </c>
      <c r="AK663" s="861" t="s">
        <v>524</v>
      </c>
      <c r="AL663" s="862" t="s">
        <v>578</v>
      </c>
      <c r="AM663" s="862">
        <v>16</v>
      </c>
    </row>
    <row r="664">
      <c r="A664" s="845"/>
      <c r="B664" s="893" t="s">
        <v>534</v>
      </c>
      <c r="C664" s="875" t="s">
        <v>531</v>
      </c>
      <c r="D664" s="864">
        <f t="shared" si="887"/>
      </c>
      <c r="E664" s="896">
        <v>1291.5</v>
      </c>
      <c r="F664" s="896">
        <v>1230.39</v>
      </c>
      <c r="G664" s="851">
        <v>3</v>
      </c>
      <c r="H664" s="880">
        <v>7651.220000000001</v>
      </c>
      <c r="I664" s="850">
        <v>0</v>
      </c>
      <c r="J664" s="880">
        <v>0</v>
      </c>
      <c r="K664" s="850">
        <f t="shared" si="552"/>
      </c>
      <c r="L664" s="880">
        <f t="shared" si="704"/>
      </c>
      <c r="M664" s="853">
        <f t="shared" si="396"/>
      </c>
      <c r="N664" s="854">
        <v>3</v>
      </c>
      <c r="O664" s="853">
        <f t="shared" si="334"/>
      </c>
      <c r="P664" s="853">
        <f t="shared" si="245"/>
      </c>
      <c r="Q664" s="853">
        <f t="shared" si="87"/>
      </c>
      <c r="R664" s="853">
        <f t="shared" si="24"/>
      </c>
      <c r="S664" s="855">
        <f t="shared" si="1007"/>
      </c>
      <c r="T664" s="855">
        <f t="shared" si="945"/>
      </c>
      <c r="U664" s="855">
        <f t="shared" si="762"/>
      </c>
      <c r="V664" s="855">
        <f t="shared" si="427"/>
      </c>
      <c r="W664" s="856">
        <f t="shared" si="365"/>
      </c>
      <c r="X664" s="857">
        <v>0.016</v>
      </c>
      <c r="Y664" s="858">
        <v>48</v>
      </c>
      <c r="Z664" s="853">
        <f t="shared" si="303"/>
      </c>
      <c r="AA664" s="860">
        <v>27591</v>
      </c>
      <c r="AB664" s="860">
        <v>777</v>
      </c>
      <c r="AC664" s="860">
        <v>124</v>
      </c>
      <c r="AD664" s="860">
        <v>842</v>
      </c>
      <c r="AE664" s="860">
        <v>106</v>
      </c>
      <c r="AF664" s="860">
        <v>5</v>
      </c>
      <c r="AG664" s="860">
        <v>2</v>
      </c>
      <c r="AH664" s="860">
        <v>26</v>
      </c>
      <c r="AI664" s="853">
        <f t="shared" si="120"/>
      </c>
      <c r="AJ664" s="853">
        <f t="shared" si="56"/>
      </c>
      <c r="AK664" s="861" t="s">
        <v>524</v>
      </c>
      <c r="AL664" s="862" t="s">
        <v>578</v>
      </c>
      <c r="AM664" s="862">
        <v>58</v>
      </c>
    </row>
    <row r="665">
      <c r="A665" s="845"/>
      <c r="B665" s="893" t="s">
        <v>534</v>
      </c>
      <c r="C665" s="875" t="s">
        <v>532</v>
      </c>
      <c r="D665" s="864">
        <f t="shared" si="887"/>
      </c>
      <c r="E665" s="896">
        <v>1040.34</v>
      </c>
      <c r="F665" s="896">
        <v>1763.6</v>
      </c>
      <c r="G665" s="851">
        <v>4</v>
      </c>
      <c r="H665" s="880">
        <v>6859.719999999994</v>
      </c>
      <c r="I665" s="850">
        <v>0</v>
      </c>
      <c r="J665" s="880">
        <v>0</v>
      </c>
      <c r="K665" s="850">
        <f t="shared" si="552"/>
      </c>
      <c r="L665" s="880">
        <f t="shared" si="704"/>
      </c>
      <c r="M665" s="853">
        <f t="shared" si="396"/>
      </c>
      <c r="N665" s="854">
        <v>4</v>
      </c>
      <c r="O665" s="853">
        <f t="shared" si="334"/>
      </c>
      <c r="P665" s="853">
        <f t="shared" si="245"/>
      </c>
      <c r="Q665" s="853">
        <f t="shared" si="87"/>
      </c>
      <c r="R665" s="853">
        <f t="shared" si="24"/>
      </c>
      <c r="S665" s="855">
        <f t="shared" si="1007"/>
      </c>
      <c r="T665" s="855">
        <f t="shared" si="945"/>
      </c>
      <c r="U665" s="855">
        <f t="shared" si="762"/>
      </c>
      <c r="V665" s="855">
        <f t="shared" si="427"/>
      </c>
      <c r="W665" s="856">
        <f t="shared" si="365"/>
      </c>
      <c r="X665" s="857">
        <v>0.0133</v>
      </c>
      <c r="Y665" s="858">
        <v>44</v>
      </c>
      <c r="Z665" s="853">
        <f t="shared" si="303"/>
      </c>
      <c r="AA665" s="860">
        <v>27192</v>
      </c>
      <c r="AB665" s="860">
        <v>435</v>
      </c>
      <c r="AC665" s="860">
        <v>91</v>
      </c>
      <c r="AD665" s="860">
        <v>443</v>
      </c>
      <c r="AE665" s="860">
        <v>37</v>
      </c>
      <c r="AF665" s="860">
        <v>3</v>
      </c>
      <c r="AG665" s="860">
        <v>0</v>
      </c>
      <c r="AH665" s="860">
        <v>27</v>
      </c>
      <c r="AI665" s="853">
        <f t="shared" si="120"/>
      </c>
      <c r="AJ665" s="853">
        <f t="shared" si="56"/>
      </c>
      <c r="AK665" s="861" t="s">
        <v>524</v>
      </c>
      <c r="AL665" s="862" t="s">
        <v>578</v>
      </c>
      <c r="AM665" s="862">
        <v>90</v>
      </c>
    </row>
    <row r="666">
      <c r="A666" s="845"/>
      <c r="B666" s="893" t="s">
        <v>534</v>
      </c>
      <c r="C666" s="875" t="s">
        <v>533</v>
      </c>
      <c r="D666" s="864">
        <f t="shared" si="887"/>
      </c>
      <c r="E666" s="896">
        <v>1168.6</v>
      </c>
      <c r="F666" s="896">
        <v>1781.61</v>
      </c>
      <c r="G666" s="851">
        <v>3</v>
      </c>
      <c r="H666" s="880">
        <v>6537.959999999999</v>
      </c>
      <c r="I666" s="850">
        <v>0</v>
      </c>
      <c r="J666" s="880">
        <v>0</v>
      </c>
      <c r="K666" s="850">
        <f t="shared" si="552"/>
      </c>
      <c r="L666" s="880">
        <f t="shared" si="704"/>
      </c>
      <c r="M666" s="853">
        <f t="shared" si="396"/>
      </c>
      <c r="N666" s="854">
        <v>2</v>
      </c>
      <c r="O666" s="853">
        <f t="shared" si="334"/>
      </c>
      <c r="P666" s="853">
        <f t="shared" si="245"/>
      </c>
      <c r="Q666" s="853">
        <f t="shared" si="87"/>
      </c>
      <c r="R666" s="853">
        <f t="shared" si="24"/>
      </c>
      <c r="S666" s="855">
        <f t="shared" si="1007"/>
      </c>
      <c r="T666" s="855">
        <f t="shared" si="945"/>
      </c>
      <c r="U666" s="855">
        <f t="shared" si="762"/>
      </c>
      <c r="V666" s="855">
        <f t="shared" si="427"/>
      </c>
      <c r="W666" s="856">
        <f t="shared" si="365"/>
      </c>
      <c r="X666" s="857">
        <v>0.0176</v>
      </c>
      <c r="Y666" s="858">
        <v>48</v>
      </c>
      <c r="Z666" s="853">
        <f t="shared" si="303"/>
      </c>
      <c r="AA666" s="860">
        <v>25322</v>
      </c>
      <c r="AB666" s="860">
        <v>391</v>
      </c>
      <c r="AC666" s="860">
        <v>108</v>
      </c>
      <c r="AD666" s="860">
        <v>404</v>
      </c>
      <c r="AE666" s="860">
        <v>52</v>
      </c>
      <c r="AF666" s="860">
        <v>6</v>
      </c>
      <c r="AG666" s="860">
        <v>0</v>
      </c>
      <c r="AH666" s="860">
        <v>25</v>
      </c>
      <c r="AI666" s="853">
        <f t="shared" si="120"/>
      </c>
      <c r="AJ666" s="853">
        <f t="shared" si="56"/>
      </c>
      <c r="AK666" s="861" t="s">
        <v>524</v>
      </c>
      <c r="AL666" s="862" t="s">
        <v>578</v>
      </c>
      <c r="AM666" s="862">
        <v>22</v>
      </c>
    </row>
    <row r="667">
      <c r="A667" s="845"/>
      <c r="B667" s="893" t="s">
        <v>534</v>
      </c>
      <c r="C667" s="875" t="s">
        <v>535</v>
      </c>
      <c r="D667" s="864">
        <f t="shared" si="887"/>
      </c>
      <c r="E667" s="896">
        <v>1247.41</v>
      </c>
      <c r="F667" s="896">
        <v>2440.97</v>
      </c>
      <c r="G667" s="850">
        <v>7</v>
      </c>
      <c r="H667" s="880">
        <v>16731.01000000001</v>
      </c>
      <c r="I667" s="850">
        <v>0</v>
      </c>
      <c r="J667" s="880">
        <v>0</v>
      </c>
      <c r="K667" s="850">
        <f t="shared" si="552"/>
      </c>
      <c r="L667" s="880">
        <f t="shared" si="704"/>
      </c>
      <c r="M667" s="853">
        <f t="shared" si="396"/>
      </c>
      <c r="N667" s="854">
        <v>3</v>
      </c>
      <c r="O667" s="853">
        <f t="shared" si="334"/>
      </c>
      <c r="P667" s="853">
        <f t="shared" si="245"/>
      </c>
      <c r="Q667" s="853">
        <f t="shared" si="87"/>
      </c>
      <c r="R667" s="853">
        <f t="shared" si="24"/>
      </c>
      <c r="S667" s="855">
        <f t="shared" si="1007"/>
      </c>
      <c r="T667" s="855">
        <f t="shared" si="945"/>
      </c>
      <c r="U667" s="855">
        <f t="shared" si="762"/>
      </c>
      <c r="V667" s="855">
        <f t="shared" si="427"/>
      </c>
      <c r="W667" s="856">
        <f t="shared" si="365"/>
      </c>
      <c r="X667" s="857">
        <v>0.0223</v>
      </c>
      <c r="Y667" s="858">
        <v>49</v>
      </c>
      <c r="Z667" s="853">
        <f t="shared" si="303"/>
      </c>
      <c r="AA667" s="860">
        <v>30493</v>
      </c>
      <c r="AB667" s="860">
        <v>467</v>
      </c>
      <c r="AC667" s="860">
        <v>134</v>
      </c>
      <c r="AD667" s="860">
        <v>467</v>
      </c>
      <c r="AE667" s="860">
        <v>59</v>
      </c>
      <c r="AF667" s="860">
        <v>3</v>
      </c>
      <c r="AG667" s="860">
        <v>3</v>
      </c>
      <c r="AH667" s="860">
        <v>24</v>
      </c>
      <c r="AI667" s="853">
        <f t="shared" si="120"/>
      </c>
      <c r="AJ667" s="853">
        <f t="shared" si="56"/>
      </c>
      <c r="AK667" s="861" t="s">
        <v>524</v>
      </c>
      <c r="AL667" s="862" t="s">
        <v>578</v>
      </c>
      <c r="AM667" s="858">
        <v>89</v>
      </c>
    </row>
    <row r="668">
      <c r="A668" s="845"/>
      <c r="B668" s="866" t="s">
        <v>527</v>
      </c>
      <c r="C668" s="866"/>
      <c r="D668" s="867">
        <f>SUM(D663:D667)</f>
      </c>
      <c r="E668" s="897">
        <f>SUM(E663:E667)</f>
      </c>
      <c r="F668" s="897">
        <f>SUM(F663:F667)</f>
      </c>
      <c r="G668" s="889">
        <f>SUM(G663:G667)</f>
      </c>
      <c r="H668" s="890">
        <f>SUM(H663:H667)</f>
      </c>
      <c r="I668" s="889">
        <f>SUM(I663:I667)</f>
      </c>
      <c r="J668" s="890">
        <f>SUM(J663:J667)</f>
      </c>
      <c r="K668" s="891">
        <f>SUM(K663:K667)</f>
      </c>
      <c r="L668" s="897">
        <f>SUM(L663:L667)</f>
      </c>
      <c r="M668" s="868">
        <f t="shared" si="396"/>
      </c>
      <c r="N668" s="889">
        <f>SUM(N663:N667)</f>
      </c>
      <c r="O668" s="868">
        <f t="shared" si="334"/>
      </c>
      <c r="P668" s="868">
        <f>D668/N668</f>
      </c>
      <c r="Q668" s="868">
        <f t="shared" si="87"/>
      </c>
      <c r="R668" s="868">
        <f t="shared" si="24"/>
      </c>
      <c r="S668" s="869">
        <f t="shared" si="1007"/>
      </c>
      <c r="T668" s="869">
        <f t="shared" si="945"/>
      </c>
      <c r="U668" s="869">
        <f t="shared" si="762"/>
      </c>
      <c r="V668" s="869">
        <f t="shared" si="427"/>
      </c>
      <c r="W668" s="870">
        <f t="shared" si="365"/>
      </c>
      <c r="X668" s="869">
        <f>AVERAGE(X663:X667)</f>
      </c>
      <c r="Y668" s="871">
        <f>AVERAGE(Y663:Y667)</f>
      </c>
      <c r="Z668" s="871">
        <f t="shared" si="303"/>
      </c>
      <c r="AA668" s="872">
        <f>SUM(AA663:AA667)</f>
      </c>
      <c r="AB668" s="872">
        <f>SUM(AB663:AB667)</f>
      </c>
      <c r="AC668" s="872">
        <f>SUM(AC663:AC667)</f>
      </c>
      <c r="AD668" s="872">
        <f>SUM(AD663:AD667)</f>
      </c>
      <c r="AE668" s="872">
        <f>SUM(AE663:AE667)</f>
      </c>
      <c r="AF668" s="872">
        <f>SUM(AF663:AF667)</f>
      </c>
      <c r="AG668" s="872">
        <f>SUM(AG663:AG667)</f>
      </c>
      <c r="AH668" s="872">
        <f>SUM(AH663:AH667)</f>
      </c>
      <c r="AI668" s="868">
        <f t="shared" si="120"/>
      </c>
      <c r="AJ668" s="873">
        <f t="shared" si="56"/>
      </c>
      <c r="AK668" s="874"/>
      <c r="AL668" s="874"/>
      <c r="AM668" s="870">
        <f>SUM(AM663:AM667)</f>
      </c>
    </row>
    <row r="669">
      <c r="A669" s="845"/>
      <c r="B669" s="893" t="s">
        <v>543</v>
      </c>
      <c r="C669" s="875" t="s">
        <v>536</v>
      </c>
      <c r="D669" s="864">
        <f t="shared" ref="D669:D673" si="888">E669+F669</f>
      </c>
      <c r="E669" s="896">
        <v>1056.73</v>
      </c>
      <c r="F669" s="896">
        <v>1255.05</v>
      </c>
      <c r="G669" s="851">
        <v>3</v>
      </c>
      <c r="H669" s="880">
        <v>7097.809999999998</v>
      </c>
      <c r="I669" s="850">
        <v>0</v>
      </c>
      <c r="J669" s="880">
        <v>0</v>
      </c>
      <c r="K669" s="850">
        <f t="shared" ref="K669:K673" si="553">G669+I669</f>
      </c>
      <c r="L669" s="880">
        <f t="shared" ref="L669:L673" si="705">H669+J669</f>
      </c>
      <c r="M669" s="853">
        <f t="shared" si="396"/>
      </c>
      <c r="N669" s="854">
        <v>1</v>
      </c>
      <c r="O669" s="853">
        <f t="shared" si="334"/>
      </c>
      <c r="P669" s="853">
        <f t="shared" ref="P669:P673" si="246">D669/K669</f>
      </c>
      <c r="Q669" s="853">
        <f t="shared" si="87"/>
      </c>
      <c r="R669" s="853">
        <f t="shared" si="24"/>
      </c>
      <c r="S669" s="855">
        <f t="shared" si="1007"/>
      </c>
      <c r="T669" s="855">
        <f t="shared" si="945"/>
      </c>
      <c r="U669" s="855">
        <f t="shared" si="762"/>
      </c>
      <c r="V669" s="855">
        <f t="shared" si="427"/>
      </c>
      <c r="W669" s="856">
        <f t="shared" si="365"/>
      </c>
      <c r="X669" s="857">
        <v>0.0116</v>
      </c>
      <c r="Y669" s="858">
        <v>51</v>
      </c>
      <c r="Z669" s="853">
        <f t="shared" si="303"/>
      </c>
      <c r="AA669" s="860">
        <v>21567</v>
      </c>
      <c r="AB669" s="860">
        <v>397</v>
      </c>
      <c r="AC669" s="860">
        <v>73</v>
      </c>
      <c r="AD669" s="860">
        <v>390</v>
      </c>
      <c r="AE669" s="860">
        <v>43</v>
      </c>
      <c r="AF669" s="860">
        <v>5</v>
      </c>
      <c r="AG669" s="860">
        <v>1</v>
      </c>
      <c r="AH669" s="860">
        <v>11</v>
      </c>
      <c r="AI669" s="853">
        <f t="shared" si="120"/>
      </c>
      <c r="AJ669" s="853">
        <f t="shared" si="56"/>
      </c>
      <c r="AK669" s="861" t="s">
        <v>524</v>
      </c>
      <c r="AL669" s="862" t="s">
        <v>578</v>
      </c>
      <c r="AM669" s="862">
        <v>56</v>
      </c>
    </row>
    <row r="670">
      <c r="A670" s="845"/>
      <c r="B670" s="893" t="s">
        <v>543</v>
      </c>
      <c r="C670" s="875" t="s">
        <v>537</v>
      </c>
      <c r="D670" s="864">
        <f t="shared" si="888"/>
      </c>
      <c r="E670" s="896">
        <v>1195.96</v>
      </c>
      <c r="F670" s="896">
        <v>2356.42</v>
      </c>
      <c r="G670" s="851">
        <v>5</v>
      </c>
      <c r="H670" s="880">
        <v>11351.650000000001</v>
      </c>
      <c r="I670" s="850">
        <v>0</v>
      </c>
      <c r="J670" s="880">
        <v>0</v>
      </c>
      <c r="K670" s="850">
        <f t="shared" si="553"/>
      </c>
      <c r="L670" s="880">
        <f t="shared" si="705"/>
      </c>
      <c r="M670" s="853">
        <f t="shared" si="396"/>
      </c>
      <c r="N670" s="854">
        <v>3</v>
      </c>
      <c r="O670" s="853">
        <f t="shared" si="334"/>
      </c>
      <c r="P670" s="853">
        <f t="shared" si="246"/>
      </c>
      <c r="Q670" s="853">
        <f t="shared" si="87"/>
      </c>
      <c r="R670" s="853">
        <f t="shared" si="24"/>
      </c>
      <c r="S670" s="855">
        <f t="shared" si="1007"/>
      </c>
      <c r="T670" s="855">
        <f t="shared" si="945"/>
      </c>
      <c r="U670" s="855">
        <f t="shared" si="762"/>
      </c>
      <c r="V670" s="855">
        <f t="shared" si="427"/>
      </c>
      <c r="W670" s="856">
        <f t="shared" si="365"/>
      </c>
      <c r="X670" s="857">
        <v>0.0162</v>
      </c>
      <c r="Y670" s="858">
        <v>53</v>
      </c>
      <c r="Z670" s="853">
        <f t="shared" si="303"/>
      </c>
      <c r="AA670" s="860">
        <v>33783</v>
      </c>
      <c r="AB670" s="860">
        <v>631</v>
      </c>
      <c r="AC670" s="860">
        <v>112</v>
      </c>
      <c r="AD670" s="860">
        <v>645</v>
      </c>
      <c r="AE670" s="860">
        <v>44</v>
      </c>
      <c r="AF670" s="860">
        <v>5</v>
      </c>
      <c r="AG670" s="860">
        <v>2</v>
      </c>
      <c r="AH670" s="860">
        <v>26</v>
      </c>
      <c r="AI670" s="853">
        <f t="shared" si="120"/>
      </c>
      <c r="AJ670" s="853">
        <f t="shared" si="56"/>
      </c>
      <c r="AK670" s="861" t="s">
        <v>524</v>
      </c>
      <c r="AL670" s="862" t="s">
        <v>578</v>
      </c>
      <c r="AM670" s="862">
        <v>46</v>
      </c>
    </row>
    <row r="671">
      <c r="A671" s="845"/>
      <c r="B671" s="893" t="s">
        <v>543</v>
      </c>
      <c r="C671" s="875" t="s">
        <v>538</v>
      </c>
      <c r="D671" s="864">
        <f t="shared" si="888"/>
      </c>
      <c r="E671" s="896">
        <v>635.5</v>
      </c>
      <c r="F671" s="896">
        <v>1939.92</v>
      </c>
      <c r="G671" s="851">
        <v>6</v>
      </c>
      <c r="H671" s="880">
        <v>15855.850000000006</v>
      </c>
      <c r="I671" s="850">
        <v>0</v>
      </c>
      <c r="J671" s="880">
        <v>0</v>
      </c>
      <c r="K671" s="850">
        <f t="shared" si="553"/>
      </c>
      <c r="L671" s="880">
        <f t="shared" si="705"/>
      </c>
      <c r="M671" s="853">
        <f t="shared" si="396"/>
      </c>
      <c r="N671" s="854">
        <v>5</v>
      </c>
      <c r="O671" s="853">
        <f t="shared" si="334"/>
      </c>
      <c r="P671" s="853">
        <f t="shared" si="246"/>
      </c>
      <c r="Q671" s="853">
        <f t="shared" si="87"/>
      </c>
      <c r="R671" s="853">
        <f t="shared" si="24"/>
      </c>
      <c r="S671" s="855">
        <f t="shared" si="1007"/>
      </c>
      <c r="T671" s="855">
        <f t="shared" si="945"/>
      </c>
      <c r="U671" s="855">
        <f t="shared" si="762"/>
      </c>
      <c r="V671" s="855">
        <f t="shared" si="427"/>
      </c>
      <c r="W671" s="856">
        <f t="shared" si="365"/>
      </c>
      <c r="X671" s="857">
        <v>0.0192</v>
      </c>
      <c r="Y671" s="858">
        <v>55</v>
      </c>
      <c r="Z671" s="853">
        <f t="shared" si="303"/>
      </c>
      <c r="AA671" s="860">
        <v>25356</v>
      </c>
      <c r="AB671" s="860">
        <v>415</v>
      </c>
      <c r="AC671" s="860">
        <v>95</v>
      </c>
      <c r="AD671" s="860">
        <v>409</v>
      </c>
      <c r="AE671" s="860">
        <v>63</v>
      </c>
      <c r="AF671" s="860">
        <v>3</v>
      </c>
      <c r="AG671" s="860">
        <v>0</v>
      </c>
      <c r="AH671" s="860">
        <v>21</v>
      </c>
      <c r="AI671" s="853">
        <f t="shared" si="120"/>
      </c>
      <c r="AJ671" s="853">
        <f t="shared" si="56"/>
      </c>
      <c r="AK671" s="861" t="s">
        <v>524</v>
      </c>
      <c r="AL671" s="862" t="s">
        <v>578</v>
      </c>
      <c r="AM671" s="862">
        <v>20</v>
      </c>
    </row>
    <row r="672">
      <c r="A672" s="845"/>
      <c r="B672" s="893" t="s">
        <v>543</v>
      </c>
      <c r="C672" s="875" t="s">
        <v>541</v>
      </c>
      <c r="D672" s="864">
        <f t="shared" si="888"/>
      </c>
      <c r="E672" s="896">
        <v>1330.51</v>
      </c>
      <c r="F672" s="896">
        <v>1580.15</v>
      </c>
      <c r="G672" s="851">
        <v>2</v>
      </c>
      <c r="H672" s="880">
        <v>3429.8600000000006</v>
      </c>
      <c r="I672" s="850">
        <v>0</v>
      </c>
      <c r="J672" s="880">
        <v>0</v>
      </c>
      <c r="K672" s="850">
        <f t="shared" si="553"/>
      </c>
      <c r="L672" s="880">
        <f t="shared" si="705"/>
      </c>
      <c r="M672" s="853">
        <f t="shared" si="396"/>
      </c>
      <c r="N672" s="854">
        <v>1</v>
      </c>
      <c r="O672" s="853">
        <f t="shared" si="334"/>
      </c>
      <c r="P672" s="853">
        <f t="shared" si="246"/>
      </c>
      <c r="Q672" s="853">
        <f t="shared" si="87"/>
      </c>
      <c r="R672" s="853">
        <f t="shared" si="24"/>
      </c>
      <c r="S672" s="855">
        <f t="shared" si="1007"/>
      </c>
      <c r="T672" s="855">
        <f t="shared" si="945"/>
      </c>
      <c r="U672" s="855">
        <f t="shared" si="762"/>
      </c>
      <c r="V672" s="855">
        <f t="shared" si="427"/>
      </c>
      <c r="W672" s="856">
        <f t="shared" si="365"/>
      </c>
      <c r="X672" s="857">
        <v>0.0151</v>
      </c>
      <c r="Y672" s="858">
        <v>55</v>
      </c>
      <c r="Z672" s="853">
        <f t="shared" si="303"/>
      </c>
      <c r="AA672" s="860">
        <v>26859</v>
      </c>
      <c r="AB672" s="860">
        <v>596</v>
      </c>
      <c r="AC672" s="860">
        <v>97</v>
      </c>
      <c r="AD672" s="860">
        <v>628</v>
      </c>
      <c r="AE672" s="860">
        <v>72</v>
      </c>
      <c r="AF672" s="860">
        <v>5</v>
      </c>
      <c r="AG672" s="860">
        <v>3</v>
      </c>
      <c r="AH672" s="860">
        <v>22</v>
      </c>
      <c r="AI672" s="853">
        <f t="shared" si="120"/>
      </c>
      <c r="AJ672" s="853">
        <f t="shared" si="56"/>
      </c>
      <c r="AK672" s="861" t="s">
        <v>524</v>
      </c>
      <c r="AL672" s="862" t="s">
        <v>578</v>
      </c>
      <c r="AM672" s="862">
        <v>37</v>
      </c>
    </row>
    <row r="673">
      <c r="A673" s="845"/>
      <c r="B673" s="893" t="s">
        <v>543</v>
      </c>
      <c r="C673" s="875" t="s">
        <v>542</v>
      </c>
      <c r="D673" s="864">
        <f t="shared" si="888"/>
      </c>
      <c r="E673" s="894">
        <v>1552.19</v>
      </c>
      <c r="F673" s="894">
        <v>1914.74</v>
      </c>
      <c r="G673" s="850">
        <v>6</v>
      </c>
      <c r="H673" s="880">
        <v>13441.37000000001</v>
      </c>
      <c r="I673" s="850">
        <v>0</v>
      </c>
      <c r="J673" s="880">
        <v>0</v>
      </c>
      <c r="K673" s="850">
        <f t="shared" si="553"/>
      </c>
      <c r="L673" s="880">
        <f t="shared" si="705"/>
      </c>
      <c r="M673" s="853">
        <f t="shared" si="396"/>
      </c>
      <c r="N673" s="854">
        <v>4</v>
      </c>
      <c r="O673" s="853">
        <f t="shared" si="334"/>
      </c>
      <c r="P673" s="853">
        <f t="shared" si="246"/>
      </c>
      <c r="Q673" s="853">
        <f t="shared" si="87"/>
      </c>
      <c r="R673" s="853">
        <f t="shared" si="24"/>
      </c>
      <c r="S673" s="855">
        <f t="shared" si="1007"/>
      </c>
      <c r="T673" s="855">
        <f t="shared" si="945"/>
      </c>
      <c r="U673" s="855">
        <f t="shared" si="762"/>
      </c>
      <c r="V673" s="855">
        <f t="shared" si="427"/>
      </c>
      <c r="W673" s="856">
        <f t="shared" si="365"/>
      </c>
      <c r="X673" s="857">
        <v>0.0206</v>
      </c>
      <c r="Y673" s="858">
        <v>55</v>
      </c>
      <c r="Z673" s="853">
        <f t="shared" si="303"/>
      </c>
      <c r="AA673" s="860">
        <v>23333</v>
      </c>
      <c r="AB673" s="860">
        <v>487</v>
      </c>
      <c r="AC673" s="860">
        <v>110</v>
      </c>
      <c r="AD673" s="860">
        <v>506</v>
      </c>
      <c r="AE673" s="860">
        <v>103</v>
      </c>
      <c r="AF673" s="860">
        <v>2</v>
      </c>
      <c r="AG673" s="860">
        <v>3</v>
      </c>
      <c r="AH673" s="860">
        <v>14</v>
      </c>
      <c r="AI673" s="853">
        <f t="shared" si="120"/>
      </c>
      <c r="AJ673" s="853">
        <f t="shared" si="56"/>
      </c>
      <c r="AK673" s="861" t="s">
        <v>524</v>
      </c>
      <c r="AL673" s="862" t="s">
        <v>578</v>
      </c>
      <c r="AM673" s="862">
        <v>57</v>
      </c>
    </row>
    <row r="674">
      <c r="A674" s="845"/>
      <c r="B674" s="866" t="s">
        <v>527</v>
      </c>
      <c r="C674" s="866"/>
      <c r="D674" s="867">
        <f>SUM(D669:D673)</f>
      </c>
      <c r="E674" s="867">
        <f>SUM(E669:E673)</f>
      </c>
      <c r="F674" s="867">
        <f>SUM(F669:F673)</f>
      </c>
      <c r="G674" s="889">
        <f>SUM(G669:G673)</f>
      </c>
      <c r="H674" s="890">
        <f>SUM(H669:H673)</f>
      </c>
      <c r="I674" s="889">
        <f>SUM(I669:I673)</f>
      </c>
      <c r="J674" s="890">
        <f>SUM(J669:J673)</f>
      </c>
      <c r="K674" s="912">
        <f>SUM(K669:K673)</f>
      </c>
      <c r="L674" s="867">
        <f>SUM(L669:L673)</f>
      </c>
      <c r="M674" s="868">
        <f t="shared" si="396"/>
      </c>
      <c r="N674" s="889">
        <f>SUM(N669:N673)</f>
      </c>
      <c r="O674" s="868">
        <f t="shared" si="334"/>
      </c>
      <c r="P674" s="868">
        <f>D674/N674</f>
      </c>
      <c r="Q674" s="868">
        <f t="shared" si="87"/>
      </c>
      <c r="R674" s="868">
        <f t="shared" si="24"/>
      </c>
      <c r="S674" s="869">
        <f t="shared" si="1007"/>
      </c>
      <c r="T674" s="869">
        <f t="shared" si="945"/>
      </c>
      <c r="U674" s="869">
        <f t="shared" si="762"/>
      </c>
      <c r="V674" s="869">
        <f t="shared" si="427"/>
      </c>
      <c r="W674" s="870">
        <f t="shared" si="365"/>
      </c>
      <c r="X674" s="869">
        <f>AVERAGE(X669:X673)</f>
      </c>
      <c r="Y674" s="871">
        <f>AVERAGE(Y669:Y673)</f>
      </c>
      <c r="Z674" s="871">
        <f t="shared" si="303"/>
      </c>
      <c r="AA674" s="872">
        <f>SUM(AA669:AA673)</f>
      </c>
      <c r="AB674" s="872">
        <f>SUM(AB669:AB673)</f>
      </c>
      <c r="AC674" s="872">
        <f>SUM(AC669:AC673)</f>
      </c>
      <c r="AD674" s="872">
        <f>SUM(AD669:AD673)</f>
      </c>
      <c r="AE674" s="872">
        <f>SUM(AE669:AE673)</f>
      </c>
      <c r="AF674" s="872">
        <f>SUM(AF669:AF673)</f>
      </c>
      <c r="AG674" s="872">
        <f>SUM(AG669:AG673)</f>
      </c>
      <c r="AH674" s="872">
        <f>SUM(AH669:AH673)</f>
      </c>
      <c r="AI674" s="868">
        <f t="shared" si="120"/>
      </c>
      <c r="AJ674" s="873">
        <f t="shared" si="56"/>
      </c>
      <c r="AK674" s="874"/>
      <c r="AL674" s="874"/>
      <c r="AM674" s="872">
        <f>SUM(AM669:AM673)</f>
      </c>
    </row>
    <row r="675">
      <c r="A675" s="845"/>
      <c r="B675" s="893" t="s">
        <v>528</v>
      </c>
      <c r="C675" s="875" t="s">
        <v>544</v>
      </c>
      <c r="D675" s="864">
        <f t="shared" ref="D675:D679" si="889">E675+F675</f>
      </c>
      <c r="E675" s="894">
        <v>1160.28</v>
      </c>
      <c r="F675" s="894">
        <v>1105.01</v>
      </c>
      <c r="G675" s="850">
        <v>4</v>
      </c>
      <c r="H675" s="880">
        <v>9086.23000000001</v>
      </c>
      <c r="I675" s="850">
        <v>0</v>
      </c>
      <c r="J675" s="880">
        <v>0</v>
      </c>
      <c r="K675" s="850">
        <f t="shared" ref="K675:K679" si="554">G675+I675</f>
      </c>
      <c r="L675" s="880">
        <f t="shared" ref="L675:L679" si="706">H675+J675</f>
      </c>
      <c r="M675" s="853">
        <f t="shared" si="396"/>
      </c>
      <c r="N675" s="854">
        <v>4</v>
      </c>
      <c r="O675" s="853">
        <f t="shared" si="334"/>
      </c>
      <c r="P675" s="853">
        <f t="shared" ref="P675:P679" si="247">D675/K675</f>
      </c>
      <c r="Q675" s="853">
        <f t="shared" si="87"/>
      </c>
      <c r="R675" s="853">
        <f t="shared" si="24"/>
      </c>
      <c r="S675" s="855">
        <f t="shared" si="1007"/>
      </c>
      <c r="T675" s="855">
        <f t="shared" si="945"/>
      </c>
      <c r="U675" s="855">
        <f t="shared" si="762"/>
      </c>
      <c r="V675" s="855">
        <f t="shared" si="427"/>
      </c>
      <c r="W675" s="856">
        <f t="shared" si="365"/>
      </c>
      <c r="X675" s="857">
        <v>0.0138</v>
      </c>
      <c r="Y675" s="858">
        <v>55</v>
      </c>
      <c r="Z675" s="853">
        <f t="shared" si="303"/>
      </c>
      <c r="AA675" s="860">
        <v>20654</v>
      </c>
      <c r="AB675" s="860">
        <v>440</v>
      </c>
      <c r="AC675" s="860">
        <v>80</v>
      </c>
      <c r="AD675" s="860">
        <v>430</v>
      </c>
      <c r="AE675" s="860">
        <v>49</v>
      </c>
      <c r="AF675" s="860">
        <v>2</v>
      </c>
      <c r="AG675" s="860">
        <v>2</v>
      </c>
      <c r="AH675" s="860">
        <v>11</v>
      </c>
      <c r="AI675" s="853">
        <f t="shared" si="120"/>
      </c>
      <c r="AJ675" s="853">
        <f t="shared" si="56"/>
      </c>
      <c r="AK675" s="861" t="s">
        <v>545</v>
      </c>
      <c r="AL675" s="861" t="s">
        <v>525</v>
      </c>
      <c r="AM675" s="862">
        <v>14</v>
      </c>
    </row>
    <row r="676">
      <c r="A676" s="845"/>
      <c r="B676" s="893" t="s">
        <v>528</v>
      </c>
      <c r="C676" s="875" t="s">
        <v>546</v>
      </c>
      <c r="D676" s="864">
        <f t="shared" si="889"/>
      </c>
      <c r="E676" s="849">
        <v>1243.41</v>
      </c>
      <c r="F676" s="849">
        <v>1228.09</v>
      </c>
      <c r="G676" s="850">
        <v>4</v>
      </c>
      <c r="H676" s="880">
        <v>9794.079999999987</v>
      </c>
      <c r="I676" s="850">
        <v>0</v>
      </c>
      <c r="J676" s="880">
        <v>0</v>
      </c>
      <c r="K676" s="850">
        <f t="shared" si="554"/>
      </c>
      <c r="L676" s="880">
        <f t="shared" si="706"/>
      </c>
      <c r="M676" s="853">
        <f t="shared" si="396"/>
      </c>
      <c r="N676" s="854">
        <v>4</v>
      </c>
      <c r="O676" s="853">
        <f t="shared" si="334"/>
      </c>
      <c r="P676" s="853">
        <f t="shared" si="247"/>
      </c>
      <c r="Q676" s="853">
        <f t="shared" si="87"/>
      </c>
      <c r="R676" s="853">
        <f t="shared" si="24"/>
      </c>
      <c r="S676" s="855">
        <f t="shared" si="1007"/>
      </c>
      <c r="T676" s="855">
        <f t="shared" si="945"/>
      </c>
      <c r="U676" s="855">
        <f t="shared" si="762"/>
      </c>
      <c r="V676" s="855">
        <f t="shared" si="427"/>
      </c>
      <c r="W676" s="856">
        <f t="shared" si="365"/>
      </c>
      <c r="X676" s="857">
        <v>0.0096</v>
      </c>
      <c r="Y676" s="858">
        <v>55</v>
      </c>
      <c r="Z676" s="853">
        <f t="shared" si="303"/>
      </c>
      <c r="AA676" s="860">
        <v>24348</v>
      </c>
      <c r="AB676" s="860">
        <v>403</v>
      </c>
      <c r="AC676" s="860">
        <v>73</v>
      </c>
      <c r="AD676" s="860">
        <v>429</v>
      </c>
      <c r="AE676" s="860">
        <v>84</v>
      </c>
      <c r="AF676" s="860">
        <v>5</v>
      </c>
      <c r="AG676" s="860">
        <v>1</v>
      </c>
      <c r="AH676" s="860">
        <v>13</v>
      </c>
      <c r="AI676" s="853">
        <f t="shared" si="120"/>
      </c>
      <c r="AJ676" s="853">
        <f t="shared" si="56"/>
      </c>
      <c r="AK676" s="861" t="s">
        <v>545</v>
      </c>
      <c r="AL676" s="861" t="s">
        <v>525</v>
      </c>
      <c r="AM676" s="862">
        <v>33</v>
      </c>
    </row>
    <row r="677">
      <c r="A677" s="845"/>
      <c r="B677" s="893" t="s">
        <v>528</v>
      </c>
      <c r="C677" s="875" t="s">
        <v>547</v>
      </c>
      <c r="D677" s="864">
        <f t="shared" si="889"/>
      </c>
      <c r="E677" s="865">
        <v>1338.39</v>
      </c>
      <c r="F677" s="849">
        <v>1413.53</v>
      </c>
      <c r="G677" s="850">
        <v>5</v>
      </c>
      <c r="H677" s="880">
        <v>11409.029999999999</v>
      </c>
      <c r="I677" s="850">
        <v>1</v>
      </c>
      <c r="J677" s="880">
        <v>6216.21</v>
      </c>
      <c r="K677" s="850">
        <f t="shared" si="554"/>
      </c>
      <c r="L677" s="880">
        <f t="shared" si="706"/>
      </c>
      <c r="M677" s="853">
        <f t="shared" si="396"/>
      </c>
      <c r="N677" s="854">
        <v>4</v>
      </c>
      <c r="O677" s="853">
        <f t="shared" si="334"/>
      </c>
      <c r="P677" s="853">
        <f t="shared" si="247"/>
      </c>
      <c r="Q677" s="853">
        <f t="shared" si="87"/>
      </c>
      <c r="R677" s="853">
        <f t="shared" si="24"/>
      </c>
      <c r="S677" s="855">
        <f t="shared" si="1007"/>
      </c>
      <c r="T677" s="855">
        <f t="shared" si="945"/>
      </c>
      <c r="U677" s="855">
        <f t="shared" si="762"/>
      </c>
      <c r="V677" s="855">
        <f t="shared" si="427"/>
      </c>
      <c r="W677" s="856">
        <f t="shared" si="365"/>
      </c>
      <c r="X677" s="857">
        <v>0.0136</v>
      </c>
      <c r="Y677" s="858">
        <v>57</v>
      </c>
      <c r="Z677" s="853">
        <f t="shared" si="303"/>
      </c>
      <c r="AA677" s="860">
        <v>22880</v>
      </c>
      <c r="AB677" s="860">
        <v>449</v>
      </c>
      <c r="AC677" s="860">
        <v>82</v>
      </c>
      <c r="AD677" s="860">
        <v>464</v>
      </c>
      <c r="AE677" s="860">
        <v>64</v>
      </c>
      <c r="AF677" s="860">
        <v>8</v>
      </c>
      <c r="AG677" s="860">
        <v>0</v>
      </c>
      <c r="AH677" s="860">
        <v>14</v>
      </c>
      <c r="AI677" s="853">
        <f t="shared" si="120"/>
      </c>
      <c r="AJ677" s="853">
        <f t="shared" si="56"/>
      </c>
      <c r="AK677" s="861" t="s">
        <v>545</v>
      </c>
      <c r="AL677" s="861" t="s">
        <v>525</v>
      </c>
      <c r="AM677" s="862">
        <v>19</v>
      </c>
    </row>
    <row r="678">
      <c r="A678" s="845"/>
      <c r="B678" s="893" t="s">
        <v>528</v>
      </c>
      <c r="C678" s="875" t="s">
        <v>548</v>
      </c>
      <c r="D678" s="864">
        <f t="shared" si="889"/>
      </c>
      <c r="E678" s="849">
        <v>1174.15</v>
      </c>
      <c r="F678" s="849">
        <v>1615.38</v>
      </c>
      <c r="G678" s="850">
        <v>4</v>
      </c>
      <c r="H678" s="880">
        <v>8729.600000000006</v>
      </c>
      <c r="I678" s="850">
        <v>1</v>
      </c>
      <c r="J678" s="880">
        <v>5096.519999999999</v>
      </c>
      <c r="K678" s="850">
        <f t="shared" si="554"/>
      </c>
      <c r="L678" s="880">
        <f t="shared" si="706"/>
      </c>
      <c r="M678" s="853">
        <f t="shared" si="396"/>
      </c>
      <c r="N678" s="854">
        <v>4</v>
      </c>
      <c r="O678" s="853">
        <f t="shared" si="334"/>
      </c>
      <c r="P678" s="853">
        <f t="shared" si="247"/>
      </c>
      <c r="Q678" s="853">
        <f t="shared" si="87"/>
      </c>
      <c r="R678" s="853">
        <f t="shared" si="24"/>
      </c>
      <c r="S678" s="855">
        <f t="shared" si="1007"/>
      </c>
      <c r="T678" s="855">
        <f t="shared" si="945"/>
      </c>
      <c r="U678" s="855">
        <f t="shared" si="762"/>
      </c>
      <c r="V678" s="855">
        <f t="shared" si="427"/>
      </c>
      <c r="W678" s="856">
        <f t="shared" si="365"/>
      </c>
      <c r="X678" s="857">
        <v>0.0144</v>
      </c>
      <c r="Y678" s="858">
        <v>56</v>
      </c>
      <c r="Z678" s="853">
        <f t="shared" si="303"/>
      </c>
      <c r="AA678" s="860">
        <v>29178</v>
      </c>
      <c r="AB678" s="860">
        <v>406</v>
      </c>
      <c r="AC678" s="860">
        <v>104</v>
      </c>
      <c r="AD678" s="860">
        <v>403</v>
      </c>
      <c r="AE678" s="860">
        <v>57</v>
      </c>
      <c r="AF678" s="860">
        <v>5</v>
      </c>
      <c r="AG678" s="860">
        <v>3</v>
      </c>
      <c r="AH678" s="860">
        <v>39</v>
      </c>
      <c r="AI678" s="853">
        <f t="shared" si="120"/>
      </c>
      <c r="AJ678" s="853">
        <f t="shared" si="56"/>
      </c>
      <c r="AK678" s="861" t="s">
        <v>545</v>
      </c>
      <c r="AL678" s="861" t="s">
        <v>525</v>
      </c>
      <c r="AM678" s="862">
        <v>44</v>
      </c>
    </row>
    <row r="679">
      <c r="A679" s="845"/>
      <c r="B679" s="893" t="s">
        <v>528</v>
      </c>
      <c r="C679" s="875" t="s">
        <v>549</v>
      </c>
      <c r="D679" s="864">
        <f t="shared" si="889"/>
      </c>
      <c r="E679" s="849">
        <v>1244.17</v>
      </c>
      <c r="F679" s="849">
        <v>1837.78</v>
      </c>
      <c r="G679" s="850">
        <v>4</v>
      </c>
      <c r="H679" s="880">
        <v>9407.73999999999</v>
      </c>
      <c r="I679" s="850">
        <v>0</v>
      </c>
      <c r="J679" s="880">
        <v>0</v>
      </c>
      <c r="K679" s="850">
        <f t="shared" si="554"/>
      </c>
      <c r="L679" s="880">
        <f t="shared" si="706"/>
      </c>
      <c r="M679" s="853">
        <f t="shared" si="396"/>
      </c>
      <c r="N679" s="854">
        <v>3</v>
      </c>
      <c r="O679" s="853">
        <f t="shared" si="334"/>
      </c>
      <c r="P679" s="853">
        <f t="shared" si="247"/>
      </c>
      <c r="Q679" s="853">
        <f t="shared" si="87"/>
      </c>
      <c r="R679" s="853">
        <f t="shared" si="24"/>
      </c>
      <c r="S679" s="855">
        <f t="shared" si="1007"/>
      </c>
      <c r="T679" s="855">
        <f t="shared" si="945"/>
      </c>
      <c r="U679" s="855">
        <f t="shared" si="762"/>
      </c>
      <c r="V679" s="855">
        <f t="shared" si="427"/>
      </c>
      <c r="W679" s="856">
        <f t="shared" si="365"/>
      </c>
      <c r="X679" s="857">
        <v>0.0133</v>
      </c>
      <c r="Y679" s="858">
        <v>57</v>
      </c>
      <c r="Z679" s="853">
        <f t="shared" si="303"/>
      </c>
      <c r="AA679" s="860">
        <v>31390</v>
      </c>
      <c r="AB679" s="860">
        <v>502</v>
      </c>
      <c r="AC679" s="860">
        <v>97</v>
      </c>
      <c r="AD679" s="860">
        <v>547</v>
      </c>
      <c r="AE679" s="860">
        <v>53</v>
      </c>
      <c r="AF679" s="860">
        <v>5</v>
      </c>
      <c r="AG679" s="860">
        <v>1</v>
      </c>
      <c r="AH679" s="860">
        <v>23</v>
      </c>
      <c r="AI679" s="853">
        <f t="shared" si="120"/>
      </c>
      <c r="AJ679" s="853">
        <f t="shared" si="56"/>
      </c>
      <c r="AK679" s="861" t="s">
        <v>545</v>
      </c>
      <c r="AL679" s="861" t="s">
        <v>525</v>
      </c>
      <c r="AM679" s="862">
        <v>21</v>
      </c>
    </row>
    <row r="680">
      <c r="A680" s="845"/>
      <c r="B680" s="866" t="s">
        <v>527</v>
      </c>
      <c r="C680" s="866"/>
      <c r="D680" s="867">
        <f>SUM(D675:D679)</f>
      </c>
      <c r="E680" s="867">
        <f>SUM(E675:E679)</f>
      </c>
      <c r="F680" s="867">
        <f>SUM(F675:F679)</f>
      </c>
      <c r="G680" s="889">
        <f>SUM(G675:G679)</f>
      </c>
      <c r="H680" s="890">
        <f>SUM(H675:H679)</f>
      </c>
      <c r="I680" s="889">
        <f>SUM(I675:I679)</f>
      </c>
      <c r="J680" s="890">
        <f>SUM(J675:J679)</f>
      </c>
      <c r="K680" s="912">
        <f>SUM(K675:K679)</f>
      </c>
      <c r="L680" s="867">
        <f>SUM(L675:L679)</f>
      </c>
      <c r="M680" s="868">
        <f t="shared" si="396"/>
      </c>
      <c r="N680" s="889">
        <f>SUM(N675:N679)</f>
      </c>
      <c r="O680" s="868">
        <f t="shared" si="334"/>
      </c>
      <c r="P680" s="868">
        <f>D680/N680</f>
      </c>
      <c r="Q680" s="868">
        <f t="shared" si="87"/>
      </c>
      <c r="R680" s="868">
        <f t="shared" si="24"/>
      </c>
      <c r="S680" s="869">
        <f t="shared" si="1007"/>
      </c>
      <c r="T680" s="869">
        <f t="shared" si="945"/>
      </c>
      <c r="U680" s="869">
        <f t="shared" si="762"/>
      </c>
      <c r="V680" s="869">
        <f t="shared" si="427"/>
      </c>
      <c r="W680" s="870">
        <f t="shared" si="365"/>
      </c>
      <c r="X680" s="869">
        <f>AVERAGE(X675:X679)</f>
      </c>
      <c r="Y680" s="871">
        <f>AVERAGE(Y675:Y679)</f>
      </c>
      <c r="Z680" s="871">
        <f t="shared" si="303"/>
      </c>
      <c r="AA680" s="872">
        <f>SUM(AA675:AA679)</f>
      </c>
      <c r="AB680" s="872">
        <f>SUM(AB675:AB679)</f>
      </c>
      <c r="AC680" s="872">
        <f>SUM(AC675:AC679)</f>
      </c>
      <c r="AD680" s="872">
        <f>SUM(AD675:AD679)</f>
      </c>
      <c r="AE680" s="872">
        <f>SUM(AE675:AE679)</f>
      </c>
      <c r="AF680" s="872">
        <f>SUM(AF675:AF679)</f>
      </c>
      <c r="AG680" s="872">
        <f>SUM(AG675:AG679)</f>
      </c>
      <c r="AH680" s="872">
        <f>SUM(AH675:AH679)</f>
      </c>
      <c r="AI680" s="868">
        <f t="shared" si="120"/>
      </c>
      <c r="AJ680" s="873">
        <f t="shared" si="56"/>
      </c>
      <c r="AK680" s="874"/>
      <c r="AL680" s="874"/>
      <c r="AM680" s="872">
        <f>SUM(AM675:AM679)</f>
      </c>
    </row>
    <row r="681">
      <c r="A681" s="845"/>
      <c r="B681" s="893" t="s">
        <v>550</v>
      </c>
      <c r="C681" s="875" t="s">
        <v>551</v>
      </c>
      <c r="D681" s="864">
        <f t="shared" ref="D681:D683" si="890">E681+F681</f>
      </c>
      <c r="E681" s="849">
        <v>1465.58</v>
      </c>
      <c r="F681" s="849">
        <v>1760.59</v>
      </c>
      <c r="G681" s="850">
        <v>5</v>
      </c>
      <c r="H681" s="880">
        <v>12194.330000000016</v>
      </c>
      <c r="I681" s="850">
        <v>1</v>
      </c>
      <c r="J681" s="880">
        <v>5096.52</v>
      </c>
      <c r="K681" s="850">
        <f t="shared" ref="K681:K683" si="555">G681+I681</f>
      </c>
      <c r="L681" s="880">
        <f t="shared" ref="L681:L683" si="707">H681+J681</f>
      </c>
      <c r="M681" s="853">
        <f t="shared" si="396"/>
      </c>
      <c r="N681" s="854">
        <v>6</v>
      </c>
      <c r="O681" s="853">
        <f t="shared" si="334"/>
      </c>
      <c r="P681" s="853">
        <f t="shared" ref="P681:P683" si="248">D681/K681</f>
      </c>
      <c r="Q681" s="853">
        <f t="shared" si="87"/>
      </c>
      <c r="R681" s="853">
        <f t="shared" si="24"/>
      </c>
      <c r="S681" s="855">
        <f t="shared" si="1007"/>
      </c>
      <c r="T681" s="855">
        <f t="shared" si="945"/>
      </c>
      <c r="U681" s="855">
        <f t="shared" si="762"/>
      </c>
      <c r="V681" s="855">
        <f t="shared" si="427"/>
      </c>
      <c r="W681" s="856">
        <f t="shared" si="365"/>
      </c>
      <c r="X681" s="857">
        <v>0.0115</v>
      </c>
      <c r="Y681" s="858">
        <v>57</v>
      </c>
      <c r="Z681" s="853">
        <f t="shared" si="303"/>
      </c>
      <c r="AA681" s="860">
        <v>37227</v>
      </c>
      <c r="AB681" s="860">
        <v>762</v>
      </c>
      <c r="AC681" s="860">
        <v>134</v>
      </c>
      <c r="AD681" s="860">
        <v>771</v>
      </c>
      <c r="AE681" s="860">
        <v>77</v>
      </c>
      <c r="AF681" s="860">
        <v>7</v>
      </c>
      <c r="AG681" s="860">
        <v>2</v>
      </c>
      <c r="AH681" s="860">
        <v>24</v>
      </c>
      <c r="AI681" s="853">
        <f t="shared" si="120"/>
      </c>
      <c r="AJ681" s="853">
        <f t="shared" si="56"/>
      </c>
      <c r="AK681" s="861" t="s">
        <v>545</v>
      </c>
      <c r="AL681" s="861" t="s">
        <v>525</v>
      </c>
      <c r="AM681" s="862">
        <v>28</v>
      </c>
    </row>
    <row r="682">
      <c r="A682" s="845"/>
      <c r="B682" s="893" t="s">
        <v>550</v>
      </c>
      <c r="C682" s="875" t="s">
        <v>552</v>
      </c>
      <c r="D682" s="864">
        <f t="shared" si="890"/>
      </c>
      <c r="E682" s="849">
        <v>1852.36</v>
      </c>
      <c r="F682" s="849">
        <v>2063.11</v>
      </c>
      <c r="G682" s="850">
        <v>2</v>
      </c>
      <c r="H682" s="880">
        <v>5656.369999999995</v>
      </c>
      <c r="I682" s="850">
        <v>0</v>
      </c>
      <c r="J682" s="880">
        <v>0</v>
      </c>
      <c r="K682" s="850">
        <f t="shared" si="555"/>
      </c>
      <c r="L682" s="880">
        <f t="shared" si="707"/>
      </c>
      <c r="M682" s="853">
        <f t="shared" si="396"/>
      </c>
      <c r="N682" s="854">
        <v>2</v>
      </c>
      <c r="O682" s="853">
        <f t="shared" si="334"/>
      </c>
      <c r="P682" s="853">
        <f t="shared" si="248"/>
      </c>
      <c r="Q682" s="853">
        <f t="shared" si="87"/>
      </c>
      <c r="R682" s="853">
        <f t="shared" si="24"/>
      </c>
      <c r="S682" s="855">
        <f t="shared" si="1007"/>
      </c>
      <c r="T682" s="855">
        <f t="shared" si="945"/>
      </c>
      <c r="U682" s="855">
        <f t="shared" si="762"/>
      </c>
      <c r="V682" s="855">
        <f t="shared" si="427"/>
      </c>
      <c r="W682" s="856">
        <f t="shared" si="365"/>
      </c>
      <c r="X682" s="857">
        <v>0.0072</v>
      </c>
      <c r="Y682" s="858">
        <v>57</v>
      </c>
      <c r="Z682" s="853">
        <f t="shared" si="303"/>
      </c>
      <c r="AA682" s="860">
        <v>46260</v>
      </c>
      <c r="AB682" s="860">
        <v>888</v>
      </c>
      <c r="AC682" s="860">
        <v>111</v>
      </c>
      <c r="AD682" s="860">
        <v>941</v>
      </c>
      <c r="AE682" s="860">
        <v>69</v>
      </c>
      <c r="AF682" s="860">
        <v>9</v>
      </c>
      <c r="AG682" s="860">
        <v>1</v>
      </c>
      <c r="AH682" s="860">
        <v>20</v>
      </c>
      <c r="AI682" s="853">
        <f t="shared" si="120"/>
      </c>
      <c r="AJ682" s="853">
        <f t="shared" si="56"/>
      </c>
      <c r="AK682" s="861" t="s">
        <v>545</v>
      </c>
      <c r="AL682" s="861" t="s">
        <v>525</v>
      </c>
      <c r="AM682" s="862">
        <v>23</v>
      </c>
    </row>
    <row r="683">
      <c r="A683" s="845"/>
      <c r="B683" s="893" t="s">
        <v>550</v>
      </c>
      <c r="C683" s="875" t="s">
        <v>553</v>
      </c>
      <c r="D683" s="864">
        <f t="shared" si="890"/>
      </c>
      <c r="E683" s="849">
        <v>135.74</v>
      </c>
      <c r="F683" s="849">
        <v>2242.04</v>
      </c>
      <c r="G683" s="850">
        <v>4</v>
      </c>
      <c r="H683" s="880">
        <v>8300.919999999984</v>
      </c>
      <c r="I683" s="850">
        <v>1</v>
      </c>
      <c r="J683" s="880">
        <v>3989.7000000000007</v>
      </c>
      <c r="K683" s="850">
        <f t="shared" si="555"/>
      </c>
      <c r="L683" s="880">
        <f t="shared" si="707"/>
      </c>
      <c r="M683" s="853">
        <f t="shared" si="396"/>
      </c>
      <c r="N683" s="854">
        <v>4</v>
      </c>
      <c r="O683" s="853">
        <f t="shared" si="334"/>
      </c>
      <c r="P683" s="853">
        <f t="shared" si="248"/>
      </c>
      <c r="Q683" s="853">
        <f t="shared" si="87"/>
      </c>
      <c r="R683" s="853">
        <f t="shared" si="24"/>
      </c>
      <c r="S683" s="855">
        <f t="shared" si="1007"/>
      </c>
      <c r="T683" s="855">
        <f t="shared" si="945"/>
      </c>
      <c r="U683" s="855">
        <f t="shared" si="762"/>
      </c>
      <c r="V683" s="855">
        <f t="shared" si="427"/>
      </c>
      <c r="W683" s="856">
        <f t="shared" si="365"/>
      </c>
      <c r="X683" s="857">
        <v>0.0269</v>
      </c>
      <c r="Y683" s="858">
        <v>58</v>
      </c>
      <c r="Z683" s="853">
        <f t="shared" si="303"/>
      </c>
      <c r="AA683" s="860">
        <v>27188</v>
      </c>
      <c r="AB683" s="860">
        <v>436</v>
      </c>
      <c r="AC683" s="860">
        <v>97</v>
      </c>
      <c r="AD683" s="860">
        <v>430</v>
      </c>
      <c r="AE683" s="860">
        <v>70</v>
      </c>
      <c r="AF683" s="860">
        <v>1</v>
      </c>
      <c r="AG683" s="860">
        <v>2</v>
      </c>
      <c r="AH683" s="860">
        <v>34</v>
      </c>
      <c r="AI683" s="853">
        <f t="shared" si="120"/>
      </c>
      <c r="AJ683" s="853">
        <f t="shared" si="56"/>
      </c>
      <c r="AK683" s="861" t="s">
        <v>545</v>
      </c>
      <c r="AL683" s="861" t="s">
        <v>525</v>
      </c>
      <c r="AM683" s="862">
        <v>25</v>
      </c>
    </row>
    <row r="684">
      <c r="A684" s="845"/>
      <c r="B684" s="866" t="s">
        <v>527</v>
      </c>
      <c r="C684" s="866"/>
      <c r="D684" s="867">
        <f>SUM(D681:D683)</f>
      </c>
      <c r="E684" s="897">
        <f>SUM(E681:E683)</f>
      </c>
      <c r="F684" s="897">
        <f>SUM(F681:F683)</f>
      </c>
      <c r="G684" s="889">
        <f>SUM(G681:G683)</f>
      </c>
      <c r="H684" s="890">
        <f>SUM(H681:H683)</f>
      </c>
      <c r="I684" s="889">
        <f>SUM(I681:I683)</f>
      </c>
      <c r="J684" s="890">
        <f>SUM(J681:J683)</f>
      </c>
      <c r="K684" s="891">
        <f>SUM(K681:K683)</f>
      </c>
      <c r="L684" s="897">
        <f>SUM(L681:L683)</f>
      </c>
      <c r="M684" s="868">
        <f t="shared" si="396"/>
      </c>
      <c r="N684" s="889">
        <f>SUM(N681:N683)</f>
      </c>
      <c r="O684" s="868">
        <f t="shared" si="334"/>
      </c>
      <c r="P684" s="868">
        <f t="shared" ref="P684:P685" si="976">D684/N684</f>
      </c>
      <c r="Q684" s="868">
        <f t="shared" si="87"/>
      </c>
      <c r="R684" s="868">
        <f t="shared" si="24"/>
      </c>
      <c r="S684" s="869">
        <f t="shared" si="1007"/>
      </c>
      <c r="T684" s="869">
        <f t="shared" si="945"/>
      </c>
      <c r="U684" s="869">
        <f t="shared" si="762"/>
      </c>
      <c r="V684" s="869">
        <f t="shared" si="427"/>
      </c>
      <c r="W684" s="870">
        <f t="shared" si="365"/>
      </c>
      <c r="X684" s="869">
        <f>AVERAGE(X681:X683)</f>
      </c>
      <c r="Y684" s="871">
        <f>AVERAGE(Y681:Y683)</f>
      </c>
      <c r="Z684" s="871">
        <f t="shared" si="303"/>
      </c>
      <c r="AA684" s="872">
        <f>SUM(AA681:AA683)</f>
      </c>
      <c r="AB684" s="872">
        <f>SUM(AB681:AB683)</f>
      </c>
      <c r="AC684" s="872">
        <f>SUM(AC681:AC683)</f>
      </c>
      <c r="AD684" s="872">
        <f>SUM(AD681:AD683)</f>
      </c>
      <c r="AE684" s="872">
        <f>SUM(AE681:AE683)</f>
      </c>
      <c r="AF684" s="872">
        <f>SUM(AF681:AF683)</f>
      </c>
      <c r="AG684" s="872">
        <f>SUM(AG681:AG683)</f>
      </c>
      <c r="AH684" s="872">
        <f>SUM(AH681:AH683)</f>
      </c>
      <c r="AI684" s="868">
        <f t="shared" si="120"/>
      </c>
      <c r="AJ684" s="873">
        <f t="shared" si="56"/>
      </c>
      <c r="AK684" s="874"/>
      <c r="AL684" s="874"/>
      <c r="AM684" s="872">
        <f>SUM(AM681:AM683)</f>
      </c>
    </row>
    <row r="685">
      <c r="A685" s="845"/>
      <c r="B685" s="898" t="s">
        <v>539</v>
      </c>
      <c r="C685" s="898"/>
      <c r="D685" s="899">
        <f>D668+D662+D680+D674+D684</f>
      </c>
      <c r="E685" s="923">
        <f>E668+E662+E680+E674+E684</f>
      </c>
      <c r="F685" s="923">
        <f>F668+F662+F680+F674+F684</f>
      </c>
      <c r="G685" s="903">
        <f>G684+G680+G674+G668+G662</f>
      </c>
      <c r="H685" s="900">
        <f>H684+H680+H674+H668+H662</f>
      </c>
      <c r="I685" s="903">
        <f>I684+I680+I674+I668+I662</f>
      </c>
      <c r="J685" s="900">
        <f>J684+J680+J674+J668+J662</f>
      </c>
      <c r="K685" s="903">
        <f>K668+K662+K680+K674+K684</f>
      </c>
      <c r="L685" s="923">
        <f>L668+L662+L680+L674+L684</f>
      </c>
      <c r="M685" s="900">
        <f t="shared" si="396"/>
      </c>
      <c r="N685" s="903">
        <f>N684+N680+N674+N668+N662</f>
      </c>
      <c r="O685" s="900">
        <f t="shared" si="334"/>
      </c>
      <c r="P685" s="900">
        <f t="shared" si="976"/>
      </c>
      <c r="Q685" s="900">
        <f t="shared" si="87"/>
      </c>
      <c r="R685" s="900">
        <f t="shared" si="24"/>
      </c>
      <c r="S685" s="902">
        <f t="shared" si="1007"/>
      </c>
      <c r="T685" s="902">
        <f t="shared" si="945"/>
      </c>
      <c r="U685" s="902">
        <f t="shared" si="762"/>
      </c>
      <c r="V685" s="902">
        <f t="shared" si="427"/>
      </c>
      <c r="W685" s="903">
        <f t="shared" si="365"/>
      </c>
      <c r="X685" s="900">
        <f>(X668+X662+X680+X674+X684)/5</f>
      </c>
      <c r="Y685" s="900">
        <f>(Y668+Y662+Y680+Y674+Y684)/5</f>
      </c>
      <c r="Z685" s="900">
        <f>(Z668+Z662+Z680+Z674+Z684)/5</f>
      </c>
      <c r="AA685" s="923">
        <f>AA668+AA662+AA680+AA674+AA684</f>
      </c>
      <c r="AB685" s="923">
        <f>AB668+AB662+AB680+AB674+AB684</f>
      </c>
      <c r="AC685" s="923">
        <f>AC668+AC662+AC680+AC674+AC684</f>
      </c>
      <c r="AD685" s="923">
        <f>AD668+AD662+AD680+AD674+AD684</f>
      </c>
      <c r="AE685" s="923">
        <f>AE668+AE662+AE680+AE674+AE684</f>
      </c>
      <c r="AF685" s="923">
        <f>AF668+AF662+AF680+AF674+AF684</f>
      </c>
      <c r="AG685" s="923">
        <f>AG668+AG662+AG680+AG674+AG684</f>
      </c>
      <c r="AH685" s="923">
        <f>AH668+AH662+AH680+AH674+AH684</f>
      </c>
      <c r="AI685" s="900">
        <f t="shared" si="120"/>
      </c>
      <c r="AJ685" s="904">
        <f t="shared" si="56"/>
      </c>
      <c r="AK685" s="898"/>
      <c r="AL685" s="898"/>
      <c r="AM685" s="923">
        <f>AM668+AM662+AM680+AM674+AM684</f>
      </c>
    </row>
    <row r="686">
      <c r="A686" s="832"/>
      <c r="B686" s="832" t="s">
        <v>480</v>
      </c>
      <c r="C686" s="832"/>
      <c r="D686" s="833" t="s">
        <v>481</v>
      </c>
      <c r="E686" s="833"/>
      <c r="F686" s="833"/>
      <c r="G686" s="833"/>
      <c r="H686" s="833"/>
      <c r="I686" s="833"/>
      <c r="J686" s="833"/>
      <c r="K686" s="833"/>
      <c r="L686" s="833"/>
      <c r="M686" s="833"/>
      <c r="N686" s="833"/>
      <c r="O686" s="833"/>
      <c r="P686" s="833"/>
      <c r="Q686" s="833"/>
      <c r="R686" s="834" t="s">
        <v>482</v>
      </c>
      <c r="S686" s="834"/>
      <c r="T686" s="834"/>
      <c r="U686" s="834"/>
      <c r="V686" s="834"/>
      <c r="W686" s="834"/>
      <c r="X686" s="834"/>
      <c r="Y686" s="834"/>
      <c r="Z686" s="834"/>
      <c r="AA686" s="834"/>
      <c r="AB686" s="834"/>
      <c r="AC686" s="834"/>
      <c r="AD686" s="834"/>
      <c r="AE686" s="834"/>
      <c r="AF686" s="834"/>
      <c r="AG686" s="834"/>
      <c r="AH686" s="834"/>
      <c r="AI686" s="834"/>
      <c r="AJ686" s="834"/>
      <c r="AK686" s="834"/>
      <c r="AL686" s="834"/>
      <c r="AM686" s="835"/>
    </row>
    <row r="687">
      <c r="A687" s="832"/>
      <c r="B687" s="832" t="s">
        <v>483</v>
      </c>
      <c r="C687" s="832" t="s">
        <v>484</v>
      </c>
      <c r="D687" s="836" t="s">
        <v>485</v>
      </c>
      <c r="E687" s="837" t="s">
        <v>486</v>
      </c>
      <c r="F687" s="837" t="s">
        <v>487</v>
      </c>
      <c r="G687" s="944" t="s">
        <v>488</v>
      </c>
      <c r="H687" s="944" t="s">
        <v>489</v>
      </c>
      <c r="I687" s="944" t="s">
        <v>490</v>
      </c>
      <c r="J687" s="944" t="s">
        <v>491</v>
      </c>
      <c r="K687" s="944" t="s">
        <v>492</v>
      </c>
      <c r="L687" s="945" t="s">
        <v>493</v>
      </c>
      <c r="M687" s="841" t="s">
        <v>494</v>
      </c>
      <c r="N687" s="944" t="s">
        <v>495</v>
      </c>
      <c r="O687" s="841" t="s">
        <v>496</v>
      </c>
      <c r="P687" s="841" t="s">
        <v>497</v>
      </c>
      <c r="Q687" s="841" t="s">
        <v>498</v>
      </c>
      <c r="R687" s="834" t="s">
        <v>499</v>
      </c>
      <c r="S687" s="842" t="s">
        <v>500</v>
      </c>
      <c r="T687" s="842" t="s">
        <v>501</v>
      </c>
      <c r="U687" s="842" t="s">
        <v>502</v>
      </c>
      <c r="V687" s="842" t="s">
        <v>503</v>
      </c>
      <c r="W687" s="843" t="s">
        <v>504</v>
      </c>
      <c r="X687" s="842" t="s">
        <v>505</v>
      </c>
      <c r="Y687" s="844" t="s">
        <v>506</v>
      </c>
      <c r="Z687" s="834" t="s">
        <v>507</v>
      </c>
      <c r="AA687" s="843" t="s">
        <v>508</v>
      </c>
      <c r="AB687" s="843" t="s">
        <v>509</v>
      </c>
      <c r="AC687" s="843" t="s">
        <v>510</v>
      </c>
      <c r="AD687" s="843" t="s">
        <v>511</v>
      </c>
      <c r="AE687" s="843" t="s">
        <v>512</v>
      </c>
      <c r="AF687" s="843" t="s">
        <v>513</v>
      </c>
      <c r="AG687" s="843" t="s">
        <v>514</v>
      </c>
      <c r="AH687" s="843" t="s">
        <v>515</v>
      </c>
      <c r="AI687" s="843" t="s">
        <v>516</v>
      </c>
      <c r="AJ687" s="834" t="s">
        <v>517</v>
      </c>
      <c r="AK687" s="835" t="s">
        <v>518</v>
      </c>
      <c r="AL687" s="835" t="s">
        <v>519</v>
      </c>
      <c r="AM687" s="835" t="s">
        <v>520</v>
      </c>
    </row>
    <row r="688">
      <c r="A688" s="845" t="s">
        <v>583</v>
      </c>
      <c r="B688" s="893" t="s">
        <v>550</v>
      </c>
      <c r="C688" s="876" t="s">
        <v>523</v>
      </c>
      <c r="D688" s="877">
        <f t="shared" ref="D688:D689" si="891">E688+F688</f>
      </c>
      <c r="E688" s="947">
        <v>1279.21</v>
      </c>
      <c r="F688" s="947">
        <v>1165.95</v>
      </c>
      <c r="G688" s="851">
        <v>5</v>
      </c>
      <c r="H688" s="915">
        <v>9169.660000000003</v>
      </c>
      <c r="I688" s="958">
        <v>1</v>
      </c>
      <c r="J688" s="957">
        <v>2870.0099999999984</v>
      </c>
      <c r="K688" s="850">
        <f t="shared" ref="K688:K689" si="556">G688+I688</f>
      </c>
      <c r="L688" s="951">
        <f t="shared" ref="L688:L689" si="708">H688+J688</f>
      </c>
      <c r="M688" s="853">
        <f t="shared" ref="M688:M713" si="397">L688/D688</f>
      </c>
      <c r="N688" s="854">
        <v>3</v>
      </c>
      <c r="O688" s="853">
        <f t="shared" ref="O688:O713" si="335">D688/K688</f>
      </c>
      <c r="P688" s="853">
        <f t="shared" ref="P688:P689" si="249">D688/K688</f>
      </c>
      <c r="Q688" s="853">
        <f t="shared" ref="Q688:Q713" si="88">L688/K688</f>
      </c>
      <c r="R688" s="853">
        <f t="shared" ref="R688:R713" si="25">D688/AB688</f>
      </c>
      <c r="S688" s="855">
        <f t="shared" ref="S688:S713" si="1008">W688/AA688*1</f>
      </c>
      <c r="T688" s="855">
        <f t="shared" ref="T688:T713" si="946">AB688/AA688</f>
      </c>
      <c r="U688" s="855">
        <f t="shared" ref="U688:U713" si="763">AD688/AA688</f>
      </c>
      <c r="V688" s="855">
        <f t="shared" ref="V688:V713" si="428">AE688/AD688</f>
      </c>
      <c r="W688" s="856">
        <f t="shared" ref="W688:W713" si="366">AC688/X688</f>
      </c>
      <c r="X688" s="857">
        <v>0.0062</v>
      </c>
      <c r="Y688" s="858">
        <v>56</v>
      </c>
      <c r="Z688" s="882">
        <f t="shared" ref="Z688:Z712" si="304">(D688/AA688)*1000</f>
      </c>
      <c r="AA688" s="883">
        <v>36148</v>
      </c>
      <c r="AB688" s="884">
        <v>934</v>
      </c>
      <c r="AC688" s="860">
        <v>79</v>
      </c>
      <c r="AD688" s="860">
        <v>1023</v>
      </c>
      <c r="AE688" s="860">
        <v>46</v>
      </c>
      <c r="AF688" s="860">
        <v>2</v>
      </c>
      <c r="AG688" s="860">
        <v>0</v>
      </c>
      <c r="AH688" s="860">
        <v>23</v>
      </c>
      <c r="AI688" s="853">
        <f t="shared" ref="AI688:AI713" si="121">D688/AD688</f>
      </c>
      <c r="AJ688" s="853">
        <f t="shared" ref="AJ688:AJ713" si="57">AM688*1000/D688</f>
      </c>
      <c r="AK688" s="861" t="s">
        <v>545</v>
      </c>
      <c r="AL688" s="862" t="s">
        <v>525</v>
      </c>
      <c r="AM688" s="862">
        <v>12</v>
      </c>
    </row>
    <row r="689">
      <c r="A689" s="845"/>
      <c r="B689" s="893" t="s">
        <v>550</v>
      </c>
      <c r="C689" s="876" t="s">
        <v>526</v>
      </c>
      <c r="D689" s="885">
        <f t="shared" si="891"/>
      </c>
      <c r="E689" s="959">
        <v>583.77</v>
      </c>
      <c r="F689" s="878">
        <v>513.7</v>
      </c>
      <c r="G689" s="956">
        <v>2</v>
      </c>
      <c r="H689" s="957">
        <v>5656.369999999995</v>
      </c>
      <c r="I689" s="851">
        <v>0</v>
      </c>
      <c r="J689" s="917">
        <v>0</v>
      </c>
      <c r="K689" s="953">
        <f t="shared" si="556"/>
      </c>
      <c r="L689" s="880">
        <f t="shared" si="708"/>
      </c>
      <c r="M689" s="853">
        <f t="shared" si="397"/>
      </c>
      <c r="N689" s="854">
        <v>1</v>
      </c>
      <c r="O689" s="853">
        <f t="shared" si="335"/>
      </c>
      <c r="P689" s="853">
        <f t="shared" si="249"/>
      </c>
      <c r="Q689" s="853">
        <f t="shared" si="88"/>
      </c>
      <c r="R689" s="853">
        <f t="shared" si="25"/>
      </c>
      <c r="S689" s="855">
        <f t="shared" si="1008"/>
      </c>
      <c r="T689" s="855">
        <f t="shared" si="946"/>
      </c>
      <c r="U689" s="855">
        <f t="shared" si="763"/>
      </c>
      <c r="V689" s="855">
        <f t="shared" si="428"/>
      </c>
      <c r="W689" s="856">
        <f t="shared" si="366"/>
      </c>
      <c r="X689" s="857">
        <v>0.0078</v>
      </c>
      <c r="Y689" s="858">
        <v>57</v>
      </c>
      <c r="Z689" s="886">
        <f t="shared" si="304"/>
      </c>
      <c r="AA689" s="887">
        <v>15172</v>
      </c>
      <c r="AB689" s="884">
        <v>475</v>
      </c>
      <c r="AC689" s="860">
        <v>35</v>
      </c>
      <c r="AD689" s="860">
        <v>539</v>
      </c>
      <c r="AE689" s="860">
        <v>26</v>
      </c>
      <c r="AF689" s="860">
        <v>8</v>
      </c>
      <c r="AG689" s="860">
        <v>0</v>
      </c>
      <c r="AH689" s="860">
        <v>11</v>
      </c>
      <c r="AI689" s="853">
        <f t="shared" si="121"/>
      </c>
      <c r="AJ689" s="853">
        <f t="shared" si="57"/>
      </c>
      <c r="AK689" s="861" t="s">
        <v>545</v>
      </c>
      <c r="AL689" s="862" t="s">
        <v>525</v>
      </c>
      <c r="AM689" s="862">
        <v>8</v>
      </c>
    </row>
    <row r="690">
      <c r="A690" s="845"/>
      <c r="B690" s="866" t="s">
        <v>527</v>
      </c>
      <c r="C690" s="866"/>
      <c r="D690" s="867">
        <f>SUM(D688:D689)</f>
      </c>
      <c r="E690" s="888">
        <f>SUM(E688:E689)</f>
      </c>
      <c r="F690" s="888">
        <f>SUM(F688:F689)</f>
      </c>
      <c r="G690" s="889">
        <f>SUM(G688:G689)</f>
      </c>
      <c r="H690" s="890">
        <f>SUM(H688:H689)</f>
      </c>
      <c r="I690" s="889">
        <f>SUM(I688:I689)</f>
      </c>
      <c r="J690" s="890">
        <f>SUM(J688:J689)</f>
      </c>
      <c r="K690" s="891">
        <f>SUM(K688:K689)</f>
      </c>
      <c r="L690" s="892">
        <f>SUM(L688:L689)</f>
      </c>
      <c r="M690" s="868">
        <f t="shared" si="397"/>
      </c>
      <c r="N690" s="889">
        <f>SUM(N688:N689)</f>
      </c>
      <c r="O690" s="868">
        <f t="shared" si="335"/>
      </c>
      <c r="P690" s="868">
        <f>D690/N690</f>
      </c>
      <c r="Q690" s="868">
        <f t="shared" si="88"/>
      </c>
      <c r="R690" s="868">
        <f t="shared" si="25"/>
      </c>
      <c r="S690" s="869">
        <f t="shared" si="1008"/>
      </c>
      <c r="T690" s="869">
        <f t="shared" si="946"/>
      </c>
      <c r="U690" s="869">
        <f t="shared" si="763"/>
      </c>
      <c r="V690" s="869">
        <f t="shared" si="428"/>
      </c>
      <c r="W690" s="870">
        <f t="shared" si="366"/>
      </c>
      <c r="X690" s="869">
        <f>AVERAGE(X688:X689)</f>
      </c>
      <c r="Y690" s="871">
        <f>AVERAGE(Y688:Y689)</f>
      </c>
      <c r="Z690" s="868">
        <f t="shared" si="304"/>
      </c>
      <c r="AA690" s="922">
        <f>SUM(AA688:AA689)</f>
      </c>
      <c r="AB690" s="872">
        <f>SUM(AB688:AB689)</f>
      </c>
      <c r="AC690" s="872">
        <f>SUM(AC688:AC689)</f>
      </c>
      <c r="AD690" s="872">
        <f>SUM(AD688:AD689)</f>
      </c>
      <c r="AE690" s="872">
        <f>SUM(AE688:AE689)</f>
      </c>
      <c r="AF690" s="872">
        <f>SUM(AF688:AF689)</f>
      </c>
      <c r="AG690" s="872">
        <f>SUM(AG688:AG689)</f>
      </c>
      <c r="AH690" s="872">
        <f>SUM(AH688:AH689)</f>
      </c>
      <c r="AI690" s="868">
        <f t="shared" si="121"/>
      </c>
      <c r="AJ690" s="873">
        <f t="shared" si="57"/>
      </c>
      <c r="AK690" s="874"/>
      <c r="AL690" s="874"/>
      <c r="AM690" s="870">
        <f>SUM(AM688:AM689)</f>
      </c>
    </row>
    <row r="691">
      <c r="A691" s="845"/>
      <c r="B691" s="893" t="s">
        <v>528</v>
      </c>
      <c r="C691" s="875" t="s">
        <v>529</v>
      </c>
      <c r="D691" s="864">
        <f t="shared" ref="D691:D695" si="892">E691+F691</f>
      </c>
      <c r="E691" s="896">
        <v>854.95</v>
      </c>
      <c r="F691" s="896">
        <v>1535.28</v>
      </c>
      <c r="G691" s="851">
        <v>1</v>
      </c>
      <c r="H691" s="852">
        <v>3815.96</v>
      </c>
      <c r="I691" s="851">
        <v>0</v>
      </c>
      <c r="J691" s="852">
        <v>0</v>
      </c>
      <c r="K691" s="850">
        <f t="shared" ref="K691:K695" si="557">G691+I691</f>
      </c>
      <c r="L691" s="880">
        <f t="shared" ref="L691:L695" si="709">H691+J691</f>
      </c>
      <c r="M691" s="853">
        <f t="shared" si="397"/>
      </c>
      <c r="N691" s="854">
        <v>1</v>
      </c>
      <c r="O691" s="853">
        <f t="shared" si="335"/>
      </c>
      <c r="P691" s="853">
        <f t="shared" ref="P691:P695" si="250">D691/K691</f>
      </c>
      <c r="Q691" s="853">
        <f t="shared" si="88"/>
      </c>
      <c r="R691" s="853">
        <f t="shared" si="25"/>
      </c>
      <c r="S691" s="855">
        <f t="shared" si="1008"/>
      </c>
      <c r="T691" s="855">
        <f t="shared" si="946"/>
      </c>
      <c r="U691" s="855">
        <f t="shared" si="763"/>
      </c>
      <c r="V691" s="855">
        <f t="shared" si="428"/>
      </c>
      <c r="W691" s="856">
        <f t="shared" si="366"/>
      </c>
      <c r="X691" s="857">
        <v>0.014</v>
      </c>
      <c r="Y691" s="858">
        <v>28</v>
      </c>
      <c r="Z691" s="853">
        <f t="shared" si="304"/>
      </c>
      <c r="AA691" s="860">
        <v>30651</v>
      </c>
      <c r="AB691" s="860">
        <v>892</v>
      </c>
      <c r="AC691" s="860">
        <v>117</v>
      </c>
      <c r="AD691" s="860">
        <v>970</v>
      </c>
      <c r="AE691" s="860">
        <v>40</v>
      </c>
      <c r="AF691" s="860">
        <v>8</v>
      </c>
      <c r="AG691" s="860">
        <v>1</v>
      </c>
      <c r="AH691" s="860">
        <v>31</v>
      </c>
      <c r="AI691" s="853">
        <f t="shared" si="121"/>
      </c>
      <c r="AJ691" s="853">
        <f t="shared" si="57"/>
      </c>
      <c r="AK691" s="861" t="s">
        <v>524</v>
      </c>
      <c r="AL691" s="862" t="s">
        <v>578</v>
      </c>
      <c r="AM691" s="862">
        <v>18</v>
      </c>
    </row>
    <row r="692">
      <c r="A692" s="845"/>
      <c r="B692" s="893" t="s">
        <v>528</v>
      </c>
      <c r="C692" s="875" t="s">
        <v>531</v>
      </c>
      <c r="D692" s="864">
        <f t="shared" si="892"/>
      </c>
      <c r="E692" s="896">
        <v>1283.23</v>
      </c>
      <c r="F692" s="896">
        <v>1885.07</v>
      </c>
      <c r="G692" s="851">
        <v>4</v>
      </c>
      <c r="H692" s="880">
        <v>11029.900000000001</v>
      </c>
      <c r="I692" s="850">
        <v>0</v>
      </c>
      <c r="J692" s="880">
        <v>0</v>
      </c>
      <c r="K692" s="850">
        <f t="shared" si="557"/>
      </c>
      <c r="L692" s="880">
        <f t="shared" si="709"/>
      </c>
      <c r="M692" s="853">
        <f t="shared" si="397"/>
      </c>
      <c r="N692" s="854">
        <v>3</v>
      </c>
      <c r="O692" s="853">
        <f t="shared" si="335"/>
      </c>
      <c r="P692" s="853">
        <f t="shared" si="250"/>
      </c>
      <c r="Q692" s="853">
        <f t="shared" si="88"/>
      </c>
      <c r="R692" s="853">
        <f t="shared" si="25"/>
      </c>
      <c r="S692" s="855">
        <f t="shared" si="1008"/>
      </c>
      <c r="T692" s="855">
        <f t="shared" si="946"/>
      </c>
      <c r="U692" s="855">
        <f t="shared" si="763"/>
      </c>
      <c r="V692" s="855">
        <f t="shared" si="428"/>
      </c>
      <c r="W692" s="856">
        <f t="shared" si="366"/>
      </c>
      <c r="X692" s="857">
        <v>0.0151</v>
      </c>
      <c r="Y692" s="858">
        <v>38</v>
      </c>
      <c r="Z692" s="853">
        <f t="shared" si="304"/>
      </c>
      <c r="AA692" s="860">
        <v>38593</v>
      </c>
      <c r="AB692" s="860">
        <v>804</v>
      </c>
      <c r="AC692" s="860">
        <v>139</v>
      </c>
      <c r="AD692" s="860">
        <v>908</v>
      </c>
      <c r="AE692" s="860">
        <v>71</v>
      </c>
      <c r="AF692" s="860">
        <v>7</v>
      </c>
      <c r="AG692" s="860">
        <v>1</v>
      </c>
      <c r="AH692" s="860">
        <v>49</v>
      </c>
      <c r="AI692" s="853">
        <f t="shared" si="121"/>
      </c>
      <c r="AJ692" s="853">
        <f t="shared" si="57"/>
      </c>
      <c r="AK692" s="861" t="s">
        <v>524</v>
      </c>
      <c r="AL692" s="862" t="s">
        <v>578</v>
      </c>
      <c r="AM692" s="862">
        <v>54</v>
      </c>
    </row>
    <row r="693">
      <c r="A693" s="845"/>
      <c r="B693" s="893" t="s">
        <v>528</v>
      </c>
      <c r="C693" s="875" t="s">
        <v>532</v>
      </c>
      <c r="D693" s="864">
        <f t="shared" si="892"/>
      </c>
      <c r="E693" s="896">
        <v>1097.21</v>
      </c>
      <c r="F693" s="896">
        <v>1498.22</v>
      </c>
      <c r="G693" s="851">
        <v>0</v>
      </c>
      <c r="H693" s="852">
        <v>0</v>
      </c>
      <c r="I693" s="851">
        <v>0</v>
      </c>
      <c r="J693" s="852">
        <v>0</v>
      </c>
      <c r="K693" s="850">
        <f t="shared" si="557"/>
      </c>
      <c r="L693" s="880">
        <f t="shared" si="709"/>
      </c>
      <c r="M693" s="853">
        <f t="shared" si="397"/>
      </c>
      <c r="N693" s="854">
        <v>0</v>
      </c>
      <c r="O693" s="853">
        <f t="shared" si="335"/>
      </c>
      <c r="P693" s="853">
        <f t="shared" si="250"/>
      </c>
      <c r="Q693" s="853">
        <f t="shared" si="88"/>
      </c>
      <c r="R693" s="853">
        <f t="shared" si="25"/>
      </c>
      <c r="S693" s="855">
        <f t="shared" si="1008"/>
      </c>
      <c r="T693" s="855">
        <f t="shared" si="946"/>
      </c>
      <c r="U693" s="855">
        <f t="shared" si="763"/>
      </c>
      <c r="V693" s="855">
        <f t="shared" si="428"/>
      </c>
      <c r="W693" s="856">
        <f t="shared" si="366"/>
      </c>
      <c r="X693" s="857">
        <v>0.0114</v>
      </c>
      <c r="Y693" s="858">
        <v>44</v>
      </c>
      <c r="Z693" s="853">
        <f t="shared" si="304"/>
      </c>
      <c r="AA693" s="860">
        <v>29965</v>
      </c>
      <c r="AB693" s="860">
        <v>527</v>
      </c>
      <c r="AC693" s="860">
        <v>115</v>
      </c>
      <c r="AD693" s="860">
        <v>524</v>
      </c>
      <c r="AE693" s="860">
        <v>63</v>
      </c>
      <c r="AF693" s="860">
        <v>4</v>
      </c>
      <c r="AG693" s="860">
        <v>0</v>
      </c>
      <c r="AH693" s="860">
        <v>22</v>
      </c>
      <c r="AI693" s="853">
        <f t="shared" si="121"/>
      </c>
      <c r="AJ693" s="853">
        <f t="shared" si="57"/>
      </c>
      <c r="AK693" s="861" t="s">
        <v>524</v>
      </c>
      <c r="AL693" s="862" t="s">
        <v>578</v>
      </c>
      <c r="AM693" s="862">
        <v>93</v>
      </c>
    </row>
    <row r="694">
      <c r="A694" s="845"/>
      <c r="B694" s="893" t="s">
        <v>528</v>
      </c>
      <c r="C694" s="875" t="s">
        <v>533</v>
      </c>
      <c r="D694" s="864">
        <f t="shared" si="892"/>
      </c>
      <c r="E694" s="896">
        <v>1185.17</v>
      </c>
      <c r="F694" s="896">
        <v>1801.94</v>
      </c>
      <c r="G694" s="851">
        <v>5</v>
      </c>
      <c r="H694" s="880">
        <v>11640.919999999998</v>
      </c>
      <c r="I694" s="850">
        <v>0</v>
      </c>
      <c r="J694" s="880">
        <v>0</v>
      </c>
      <c r="K694" s="850">
        <f t="shared" si="557"/>
      </c>
      <c r="L694" s="880">
        <f t="shared" si="709"/>
      </c>
      <c r="M694" s="853">
        <f t="shared" si="397"/>
      </c>
      <c r="N694" s="854">
        <v>4</v>
      </c>
      <c r="O694" s="853">
        <f t="shared" si="335"/>
      </c>
      <c r="P694" s="853">
        <f t="shared" si="250"/>
      </c>
      <c r="Q694" s="853">
        <f t="shared" si="88"/>
      </c>
      <c r="R694" s="853">
        <f t="shared" si="25"/>
      </c>
      <c r="S694" s="855">
        <f t="shared" si="1008"/>
      </c>
      <c r="T694" s="855">
        <f t="shared" si="946"/>
      </c>
      <c r="U694" s="855">
        <f t="shared" si="763"/>
      </c>
      <c r="V694" s="855">
        <f t="shared" si="428"/>
      </c>
      <c r="W694" s="856">
        <f t="shared" si="366"/>
      </c>
      <c r="X694" s="857">
        <v>0.0108</v>
      </c>
      <c r="Y694" s="858">
        <v>49</v>
      </c>
      <c r="Z694" s="853">
        <f t="shared" si="304"/>
      </c>
      <c r="AA694" s="860">
        <v>29345</v>
      </c>
      <c r="AB694" s="860">
        <v>444</v>
      </c>
      <c r="AC694" s="860">
        <v>102</v>
      </c>
      <c r="AD694" s="860">
        <v>454</v>
      </c>
      <c r="AE694" s="860">
        <v>56</v>
      </c>
      <c r="AF694" s="860">
        <v>6</v>
      </c>
      <c r="AG694" s="860">
        <v>2</v>
      </c>
      <c r="AH694" s="860">
        <v>19</v>
      </c>
      <c r="AI694" s="853">
        <f t="shared" si="121"/>
      </c>
      <c r="AJ694" s="853">
        <f t="shared" si="57"/>
      </c>
      <c r="AK694" s="861" t="s">
        <v>524</v>
      </c>
      <c r="AL694" s="862" t="s">
        <v>578</v>
      </c>
      <c r="AM694" s="862">
        <v>64</v>
      </c>
    </row>
    <row r="695">
      <c r="A695" s="845"/>
      <c r="B695" s="893" t="s">
        <v>528</v>
      </c>
      <c r="C695" s="875" t="s">
        <v>535</v>
      </c>
      <c r="D695" s="864">
        <f t="shared" si="892"/>
      </c>
      <c r="E695" s="896">
        <v>1702.5</v>
      </c>
      <c r="F695" s="896">
        <v>1034.48</v>
      </c>
      <c r="G695" s="850">
        <v>4</v>
      </c>
      <c r="H695" s="880">
        <v>7972.969999999994</v>
      </c>
      <c r="I695" s="850">
        <v>2</v>
      </c>
      <c r="J695" s="880">
        <v>11312.73</v>
      </c>
      <c r="K695" s="850">
        <f t="shared" si="557"/>
      </c>
      <c r="L695" s="880">
        <f t="shared" si="709"/>
      </c>
      <c r="M695" s="853">
        <f t="shared" si="397"/>
      </c>
      <c r="N695" s="854">
        <v>4</v>
      </c>
      <c r="O695" s="853">
        <f t="shared" si="335"/>
      </c>
      <c r="P695" s="853">
        <f t="shared" si="250"/>
      </c>
      <c r="Q695" s="853">
        <f t="shared" si="88"/>
      </c>
      <c r="R695" s="853">
        <f t="shared" si="25"/>
      </c>
      <c r="S695" s="855">
        <f t="shared" si="1008"/>
      </c>
      <c r="T695" s="855">
        <f t="shared" si="946"/>
      </c>
      <c r="U695" s="855">
        <f t="shared" si="763"/>
      </c>
      <c r="V695" s="855">
        <f t="shared" si="428"/>
      </c>
      <c r="W695" s="856">
        <f t="shared" si="366"/>
      </c>
      <c r="X695" s="857">
        <v>0.0093</v>
      </c>
      <c r="Y695" s="858">
        <v>53</v>
      </c>
      <c r="Z695" s="853">
        <f t="shared" si="304"/>
      </c>
      <c r="AA695" s="860">
        <v>17379</v>
      </c>
      <c r="AB695" s="860">
        <v>287</v>
      </c>
      <c r="AC695" s="860">
        <v>65</v>
      </c>
      <c r="AD695" s="860">
        <v>294</v>
      </c>
      <c r="AE695" s="860">
        <v>34</v>
      </c>
      <c r="AF695" s="860">
        <v>4</v>
      </c>
      <c r="AG695" s="860">
        <v>0</v>
      </c>
      <c r="AH695" s="860">
        <v>9</v>
      </c>
      <c r="AI695" s="853">
        <f t="shared" si="121"/>
      </c>
      <c r="AJ695" s="853">
        <f t="shared" si="57"/>
      </c>
      <c r="AK695" s="861" t="s">
        <v>524</v>
      </c>
      <c r="AL695" s="862" t="s">
        <v>578</v>
      </c>
      <c r="AM695" s="858">
        <v>65</v>
      </c>
    </row>
    <row r="696">
      <c r="A696" s="845"/>
      <c r="B696" s="866" t="s">
        <v>527</v>
      </c>
      <c r="C696" s="866"/>
      <c r="D696" s="867">
        <f>SUM(D691:D695)</f>
      </c>
      <c r="E696" s="897">
        <f>SUM(E691:E695)</f>
      </c>
      <c r="F696" s="897">
        <f>SUM(F691:F695)</f>
      </c>
      <c r="G696" s="889">
        <f>SUM(G691:G695)</f>
      </c>
      <c r="H696" s="890">
        <f>SUM(H691:H695)</f>
      </c>
      <c r="I696" s="889">
        <f>SUM(I691:I695)</f>
      </c>
      <c r="J696" s="890">
        <f>SUM(J691:J695)</f>
      </c>
      <c r="K696" s="891">
        <f>SUM(K691:K695)</f>
      </c>
      <c r="L696" s="897">
        <f>SUM(L691:L695)</f>
      </c>
      <c r="M696" s="868">
        <f t="shared" si="397"/>
      </c>
      <c r="N696" s="889">
        <f>SUM(N691:N695)</f>
      </c>
      <c r="O696" s="868">
        <f t="shared" si="335"/>
      </c>
      <c r="P696" s="868">
        <f>D696/N696</f>
      </c>
      <c r="Q696" s="868">
        <f t="shared" si="88"/>
      </c>
      <c r="R696" s="868">
        <f t="shared" si="25"/>
      </c>
      <c r="S696" s="869">
        <f t="shared" si="1008"/>
      </c>
      <c r="T696" s="869">
        <f t="shared" si="946"/>
      </c>
      <c r="U696" s="869">
        <f t="shared" si="763"/>
      </c>
      <c r="V696" s="869">
        <f t="shared" si="428"/>
      </c>
      <c r="W696" s="870">
        <f t="shared" si="366"/>
      </c>
      <c r="X696" s="869">
        <f>AVERAGE(X691:X695)</f>
      </c>
      <c r="Y696" s="871">
        <f>AVERAGE(Y691:Y695)</f>
      </c>
      <c r="Z696" s="871">
        <f t="shared" si="304"/>
      </c>
      <c r="AA696" s="872">
        <f>SUM(AA691:AA695)</f>
      </c>
      <c r="AB696" s="872">
        <f>SUM(AB691:AB695)</f>
      </c>
      <c r="AC696" s="872">
        <f>SUM(AC691:AC695)</f>
      </c>
      <c r="AD696" s="872">
        <f>SUM(AD691:AD695)</f>
      </c>
      <c r="AE696" s="872">
        <f>SUM(AE691:AE695)</f>
      </c>
      <c r="AF696" s="872">
        <f>SUM(AF691:AF695)</f>
      </c>
      <c r="AG696" s="872">
        <f>SUM(AG691:AG695)</f>
      </c>
      <c r="AH696" s="872">
        <f>SUM(AH691:AH695)</f>
      </c>
      <c r="AI696" s="868">
        <f t="shared" si="121"/>
      </c>
      <c r="AJ696" s="873">
        <f t="shared" si="57"/>
      </c>
      <c r="AK696" s="874"/>
      <c r="AL696" s="874"/>
      <c r="AM696" s="870">
        <f>SUM(AM691:AM695)</f>
      </c>
    </row>
    <row r="697">
      <c r="A697" s="845"/>
      <c r="B697" s="893" t="s">
        <v>543</v>
      </c>
      <c r="C697" s="875" t="s">
        <v>536</v>
      </c>
      <c r="D697" s="864">
        <f t="shared" ref="D697:D701" si="893">E697+F697</f>
      </c>
      <c r="E697" s="896">
        <v>1198.67</v>
      </c>
      <c r="F697" s="896">
        <v>1893.17</v>
      </c>
      <c r="G697" s="851">
        <v>5</v>
      </c>
      <c r="H697" s="880">
        <v>12233.010000000002</v>
      </c>
      <c r="I697" s="850">
        <v>0</v>
      </c>
      <c r="J697" s="880">
        <v>0</v>
      </c>
      <c r="K697" s="850">
        <f t="shared" ref="K697:K701" si="558">G697+I697</f>
      </c>
      <c r="L697" s="880">
        <f t="shared" ref="L697:L701" si="710">H697+J697</f>
      </c>
      <c r="M697" s="853">
        <f t="shared" si="397"/>
      </c>
      <c r="N697" s="854">
        <v>3</v>
      </c>
      <c r="O697" s="853">
        <f t="shared" si="335"/>
      </c>
      <c r="P697" s="853">
        <f t="shared" ref="P697:P701" si="251">D697/K697</f>
      </c>
      <c r="Q697" s="853">
        <f t="shared" si="88"/>
      </c>
      <c r="R697" s="853">
        <f t="shared" si="25"/>
      </c>
      <c r="S697" s="855">
        <f t="shared" si="1008"/>
      </c>
      <c r="T697" s="855">
        <f t="shared" si="946"/>
      </c>
      <c r="U697" s="855">
        <f t="shared" si="763"/>
      </c>
      <c r="V697" s="855">
        <f t="shared" si="428"/>
      </c>
      <c r="W697" s="856">
        <f t="shared" si="366"/>
      </c>
      <c r="X697" s="857">
        <v>0.0173</v>
      </c>
      <c r="Y697" s="858">
        <v>54</v>
      </c>
      <c r="Z697" s="853">
        <f t="shared" si="304"/>
      </c>
      <c r="AA697" s="860">
        <v>20643</v>
      </c>
      <c r="AB697" s="860">
        <v>297</v>
      </c>
      <c r="AC697" s="860">
        <v>79</v>
      </c>
      <c r="AD697" s="860">
        <v>288</v>
      </c>
      <c r="AE697" s="860">
        <v>44</v>
      </c>
      <c r="AF697" s="860">
        <v>3</v>
      </c>
      <c r="AG697" s="860">
        <v>0</v>
      </c>
      <c r="AH697" s="860">
        <v>17</v>
      </c>
      <c r="AI697" s="853">
        <f t="shared" si="121"/>
      </c>
      <c r="AJ697" s="853">
        <f t="shared" si="57"/>
      </c>
      <c r="AK697" s="861" t="s">
        <v>524</v>
      </c>
      <c r="AL697" s="862" t="s">
        <v>578</v>
      </c>
      <c r="AM697" s="862">
        <v>28</v>
      </c>
    </row>
    <row r="698">
      <c r="A698" s="845"/>
      <c r="B698" s="893" t="s">
        <v>543</v>
      </c>
      <c r="C698" s="875" t="s">
        <v>537</v>
      </c>
      <c r="D698" s="864">
        <f t="shared" si="893"/>
      </c>
      <c r="E698" s="896">
        <v>1284.52</v>
      </c>
      <c r="F698" s="896">
        <v>1480.54</v>
      </c>
      <c r="G698" s="851">
        <v>4</v>
      </c>
      <c r="H698" s="880">
        <v>9086.220000000001</v>
      </c>
      <c r="I698" s="850">
        <v>1</v>
      </c>
      <c r="J698" s="880">
        <v>5096.52</v>
      </c>
      <c r="K698" s="850">
        <f t="shared" si="558"/>
      </c>
      <c r="L698" s="880">
        <f t="shared" si="710"/>
      </c>
      <c r="M698" s="853">
        <f t="shared" si="397"/>
      </c>
      <c r="N698" s="854">
        <v>4</v>
      </c>
      <c r="O698" s="853">
        <f t="shared" si="335"/>
      </c>
      <c r="P698" s="853">
        <f t="shared" si="251"/>
      </c>
      <c r="Q698" s="853">
        <f t="shared" si="88"/>
      </c>
      <c r="R698" s="853">
        <f t="shared" si="25"/>
      </c>
      <c r="S698" s="855">
        <f t="shared" si="1008"/>
      </c>
      <c r="T698" s="855">
        <f t="shared" si="946"/>
      </c>
      <c r="U698" s="855">
        <f t="shared" si="763"/>
      </c>
      <c r="V698" s="855">
        <f t="shared" si="428"/>
      </c>
      <c r="W698" s="856">
        <f t="shared" si="366"/>
      </c>
      <c r="X698" s="857">
        <v>0.0099</v>
      </c>
      <c r="Y698" s="858">
        <v>54</v>
      </c>
      <c r="Z698" s="853">
        <f t="shared" si="304"/>
      </c>
      <c r="AA698" s="860">
        <v>26813</v>
      </c>
      <c r="AB698" s="860">
        <v>449</v>
      </c>
      <c r="AC698" s="860">
        <v>80</v>
      </c>
      <c r="AD698" s="860">
        <v>506</v>
      </c>
      <c r="AE698" s="860">
        <v>24</v>
      </c>
      <c r="AF698" s="860">
        <v>3</v>
      </c>
      <c r="AG698" s="860">
        <v>0</v>
      </c>
      <c r="AH698" s="860">
        <v>18</v>
      </c>
      <c r="AI698" s="853">
        <f t="shared" si="121"/>
      </c>
      <c r="AJ698" s="853">
        <f t="shared" si="57"/>
      </c>
      <c r="AK698" s="861" t="s">
        <v>524</v>
      </c>
      <c r="AL698" s="862" t="s">
        <v>578</v>
      </c>
      <c r="AM698" s="862">
        <v>14</v>
      </c>
    </row>
    <row r="699">
      <c r="A699" s="845"/>
      <c r="B699" s="893" t="s">
        <v>543</v>
      </c>
      <c r="C699" s="875" t="s">
        <v>538</v>
      </c>
      <c r="D699" s="864">
        <f t="shared" si="893"/>
      </c>
      <c r="E699" s="896">
        <v>1262.97</v>
      </c>
      <c r="F699" s="896">
        <v>1311.55</v>
      </c>
      <c r="G699" s="851">
        <v>1</v>
      </c>
      <c r="H699" s="880">
        <v>1994.8499999999913</v>
      </c>
      <c r="I699" s="850">
        <v>0</v>
      </c>
      <c r="J699" s="880">
        <v>0</v>
      </c>
      <c r="K699" s="850">
        <f t="shared" si="558"/>
      </c>
      <c r="L699" s="880">
        <f t="shared" si="710"/>
      </c>
      <c r="M699" s="853">
        <f t="shared" si="397"/>
      </c>
      <c r="N699" s="854">
        <v>0</v>
      </c>
      <c r="O699" s="853">
        <f t="shared" si="335"/>
      </c>
      <c r="P699" s="853">
        <f t="shared" si="251"/>
      </c>
      <c r="Q699" s="853">
        <f t="shared" si="88"/>
      </c>
      <c r="R699" s="853">
        <f t="shared" si="25"/>
      </c>
      <c r="S699" s="855">
        <f t="shared" si="1008"/>
      </c>
      <c r="T699" s="855">
        <f t="shared" si="946"/>
      </c>
      <c r="U699" s="855">
        <f t="shared" si="763"/>
      </c>
      <c r="V699" s="855">
        <f t="shared" si="428"/>
      </c>
      <c r="W699" s="856">
        <f t="shared" si="366"/>
      </c>
      <c r="X699" s="857">
        <v>0.0095</v>
      </c>
      <c r="Y699" s="858">
        <v>52</v>
      </c>
      <c r="Z699" s="853">
        <f t="shared" si="304"/>
      </c>
      <c r="AA699" s="860">
        <v>24530</v>
      </c>
      <c r="AB699" s="860">
        <v>459</v>
      </c>
      <c r="AC699" s="860">
        <v>61</v>
      </c>
      <c r="AD699" s="860">
        <v>491</v>
      </c>
      <c r="AE699" s="860">
        <v>23</v>
      </c>
      <c r="AF699" s="860">
        <v>0</v>
      </c>
      <c r="AG699" s="860">
        <v>1</v>
      </c>
      <c r="AH699" s="860">
        <v>14</v>
      </c>
      <c r="AI699" s="853">
        <f t="shared" si="121"/>
      </c>
      <c r="AJ699" s="853">
        <f t="shared" si="57"/>
      </c>
      <c r="AK699" s="861" t="s">
        <v>524</v>
      </c>
      <c r="AL699" s="862" t="s">
        <v>578</v>
      </c>
      <c r="AM699" s="862">
        <v>25</v>
      </c>
    </row>
    <row r="700">
      <c r="A700" s="845"/>
      <c r="B700" s="893" t="s">
        <v>543</v>
      </c>
      <c r="C700" s="875" t="s">
        <v>541</v>
      </c>
      <c r="D700" s="864">
        <f t="shared" si="893"/>
      </c>
      <c r="E700" s="896">
        <v>993.52</v>
      </c>
      <c r="F700" s="896">
        <v>984.29</v>
      </c>
      <c r="G700" s="851">
        <v>4</v>
      </c>
      <c r="H700" s="880">
        <v>10205.919999999998</v>
      </c>
      <c r="I700" s="850">
        <v>0</v>
      </c>
      <c r="J700" s="880">
        <v>0</v>
      </c>
      <c r="K700" s="850">
        <f t="shared" si="558"/>
      </c>
      <c r="L700" s="880">
        <f t="shared" si="710"/>
      </c>
      <c r="M700" s="853">
        <f t="shared" si="397"/>
      </c>
      <c r="N700" s="854">
        <v>4</v>
      </c>
      <c r="O700" s="853">
        <f t="shared" si="335"/>
      </c>
      <c r="P700" s="853">
        <f t="shared" si="251"/>
      </c>
      <c r="Q700" s="853">
        <f t="shared" si="88"/>
      </c>
      <c r="R700" s="853">
        <f t="shared" si="25"/>
      </c>
      <c r="S700" s="855">
        <f t="shared" si="1008"/>
      </c>
      <c r="T700" s="855">
        <f t="shared" si="946"/>
      </c>
      <c r="U700" s="855">
        <f t="shared" si="763"/>
      </c>
      <c r="V700" s="855">
        <f t="shared" si="428"/>
      </c>
      <c r="W700" s="856">
        <f t="shared" si="366"/>
      </c>
      <c r="X700" s="857">
        <v>0.0106</v>
      </c>
      <c r="Y700" s="858">
        <v>52</v>
      </c>
      <c r="Z700" s="853">
        <f t="shared" si="304"/>
      </c>
      <c r="AA700" s="860">
        <v>21128</v>
      </c>
      <c r="AB700" s="860">
        <v>400</v>
      </c>
      <c r="AC700" s="860">
        <v>75</v>
      </c>
      <c r="AD700" s="860">
        <v>412</v>
      </c>
      <c r="AE700" s="860">
        <v>27</v>
      </c>
      <c r="AF700" s="860">
        <v>4</v>
      </c>
      <c r="AG700" s="860">
        <v>1</v>
      </c>
      <c r="AH700" s="860">
        <v>14</v>
      </c>
      <c r="AI700" s="853">
        <f t="shared" si="121"/>
      </c>
      <c r="AJ700" s="853">
        <f t="shared" si="57"/>
      </c>
      <c r="AK700" s="861" t="s">
        <v>524</v>
      </c>
      <c r="AL700" s="862" t="s">
        <v>578</v>
      </c>
      <c r="AM700" s="862">
        <v>20</v>
      </c>
    </row>
    <row r="701">
      <c r="A701" s="845"/>
      <c r="B701" s="893" t="s">
        <v>543</v>
      </c>
      <c r="C701" s="875" t="s">
        <v>542</v>
      </c>
      <c r="D701" s="864">
        <f t="shared" si="893"/>
      </c>
      <c r="E701" s="894">
        <v>1282.54</v>
      </c>
      <c r="F701" s="894">
        <v>1495.06</v>
      </c>
      <c r="G701" s="850">
        <v>5</v>
      </c>
      <c r="H701" s="880">
        <v>12239.449999999997</v>
      </c>
      <c r="I701" s="850">
        <v>1</v>
      </c>
      <c r="J701" s="880">
        <v>3989.7000000000007</v>
      </c>
      <c r="K701" s="850">
        <f t="shared" si="558"/>
      </c>
      <c r="L701" s="880">
        <f t="shared" si="710"/>
      </c>
      <c r="M701" s="853">
        <f t="shared" si="397"/>
      </c>
      <c r="N701" s="854">
        <v>4</v>
      </c>
      <c r="O701" s="853">
        <f t="shared" si="335"/>
      </c>
      <c r="P701" s="853">
        <f t="shared" si="251"/>
      </c>
      <c r="Q701" s="853">
        <f t="shared" si="88"/>
      </c>
      <c r="R701" s="853">
        <f t="shared" si="25"/>
      </c>
      <c r="S701" s="855">
        <f t="shared" si="1008"/>
      </c>
      <c r="T701" s="855">
        <f t="shared" si="946"/>
      </c>
      <c r="U701" s="855">
        <f t="shared" si="763"/>
      </c>
      <c r="V701" s="855">
        <f t="shared" si="428"/>
      </c>
      <c r="W701" s="856">
        <f t="shared" si="366"/>
      </c>
      <c r="X701" s="857">
        <v>0.012</v>
      </c>
      <c r="Y701" s="858">
        <v>51</v>
      </c>
      <c r="Z701" s="853">
        <f t="shared" si="304"/>
      </c>
      <c r="AA701" s="860">
        <v>26854</v>
      </c>
      <c r="AB701" s="860">
        <v>614</v>
      </c>
      <c r="AC701" s="860">
        <v>89</v>
      </c>
      <c r="AD701" s="860">
        <v>643</v>
      </c>
      <c r="AE701" s="860">
        <v>76</v>
      </c>
      <c r="AF701" s="860">
        <v>7</v>
      </c>
      <c r="AG701" s="860">
        <v>0</v>
      </c>
      <c r="AH701" s="860">
        <v>21</v>
      </c>
      <c r="AI701" s="853">
        <f t="shared" si="121"/>
      </c>
      <c r="AJ701" s="853">
        <f t="shared" si="57"/>
      </c>
      <c r="AK701" s="861" t="s">
        <v>524</v>
      </c>
      <c r="AL701" s="862" t="s">
        <v>578</v>
      </c>
      <c r="AM701" s="862">
        <v>46</v>
      </c>
    </row>
    <row r="702">
      <c r="A702" s="845"/>
      <c r="B702" s="866" t="s">
        <v>527</v>
      </c>
      <c r="C702" s="866"/>
      <c r="D702" s="867">
        <f>SUM(D697:D701)</f>
      </c>
      <c r="E702" s="867">
        <f>SUM(E697:E701)</f>
      </c>
      <c r="F702" s="867">
        <f>SUM(F697:F701)</f>
      </c>
      <c r="G702" s="889">
        <f>SUM(G697:G701)</f>
      </c>
      <c r="H702" s="890">
        <f>SUM(H697:H701)</f>
      </c>
      <c r="I702" s="889">
        <f>SUM(I697:I701)</f>
      </c>
      <c r="J702" s="890">
        <f>SUM(J697:J701)</f>
      </c>
      <c r="K702" s="912">
        <f>SUM(K697:K701)</f>
      </c>
      <c r="L702" s="867">
        <f>SUM(L697:L701)</f>
      </c>
      <c r="M702" s="868">
        <f t="shared" si="397"/>
      </c>
      <c r="N702" s="889">
        <f>SUM(N697:N701)</f>
      </c>
      <c r="O702" s="868">
        <f t="shared" si="335"/>
      </c>
      <c r="P702" s="868">
        <f>D702/N702</f>
      </c>
      <c r="Q702" s="868">
        <f t="shared" si="88"/>
      </c>
      <c r="R702" s="868">
        <f t="shared" si="25"/>
      </c>
      <c r="S702" s="869">
        <f t="shared" si="1008"/>
      </c>
      <c r="T702" s="869">
        <f t="shared" si="946"/>
      </c>
      <c r="U702" s="869">
        <f t="shared" si="763"/>
      </c>
      <c r="V702" s="869">
        <f t="shared" si="428"/>
      </c>
      <c r="W702" s="870">
        <f t="shared" si="366"/>
      </c>
      <c r="X702" s="869">
        <f>AVERAGE(X697:X701)</f>
      </c>
      <c r="Y702" s="871">
        <f>AVERAGE(Y697:Y701)</f>
      </c>
      <c r="Z702" s="871">
        <f t="shared" si="304"/>
      </c>
      <c r="AA702" s="872">
        <f>SUM(AA697:AA701)</f>
      </c>
      <c r="AB702" s="872">
        <f>SUM(AB697:AB701)</f>
      </c>
      <c r="AC702" s="872">
        <f>SUM(AC697:AC701)</f>
      </c>
      <c r="AD702" s="872">
        <f>SUM(AD697:AD701)</f>
      </c>
      <c r="AE702" s="872">
        <f>SUM(AE697:AE701)</f>
      </c>
      <c r="AF702" s="872">
        <f>SUM(AF697:AF701)</f>
      </c>
      <c r="AG702" s="872">
        <f>SUM(AG697:AG701)</f>
      </c>
      <c r="AH702" s="872">
        <f>SUM(AH697:AH701)</f>
      </c>
      <c r="AI702" s="868">
        <f t="shared" si="121"/>
      </c>
      <c r="AJ702" s="873">
        <f t="shared" si="57"/>
      </c>
      <c r="AK702" s="874"/>
      <c r="AL702" s="874"/>
      <c r="AM702" s="872">
        <f>SUM(AM697:AM701)</f>
      </c>
    </row>
    <row r="703">
      <c r="A703" s="845"/>
      <c r="B703" s="893" t="s">
        <v>522</v>
      </c>
      <c r="C703" s="875" t="s">
        <v>544</v>
      </c>
      <c r="D703" s="864">
        <f t="shared" ref="D703:D707" si="894">E703+F703</f>
      </c>
      <c r="E703" s="894">
        <v>991.7399999999999</v>
      </c>
      <c r="F703" s="894">
        <v>1570.0900000000001</v>
      </c>
      <c r="G703" s="850">
        <v>1</v>
      </c>
      <c r="H703" s="880">
        <v>2548.2600000000093</v>
      </c>
      <c r="I703" s="850">
        <v>0</v>
      </c>
      <c r="J703" s="880">
        <v>0</v>
      </c>
      <c r="K703" s="850">
        <f t="shared" ref="K703:K707" si="559">G703+I703</f>
      </c>
      <c r="L703" s="880">
        <f t="shared" ref="L703:L707" si="711">H703+J703</f>
      </c>
      <c r="M703" s="853">
        <f t="shared" si="397"/>
      </c>
      <c r="N703" s="854">
        <v>1</v>
      </c>
      <c r="O703" s="853">
        <f t="shared" si="335"/>
      </c>
      <c r="P703" s="853">
        <f t="shared" ref="P703:P707" si="252">D703/K703</f>
      </c>
      <c r="Q703" s="853">
        <f t="shared" si="88"/>
      </c>
      <c r="R703" s="853">
        <f t="shared" si="25"/>
      </c>
      <c r="S703" s="855">
        <f t="shared" si="1008"/>
      </c>
      <c r="T703" s="855">
        <f t="shared" si="946"/>
      </c>
      <c r="U703" s="855">
        <f t="shared" si="763"/>
      </c>
      <c r="V703" s="855">
        <f t="shared" si="428"/>
      </c>
      <c r="W703" s="856">
        <f t="shared" si="366"/>
      </c>
      <c r="X703" s="857">
        <v>0.0147</v>
      </c>
      <c r="Y703" s="858">
        <v>51</v>
      </c>
      <c r="Z703" s="853">
        <f t="shared" si="304"/>
      </c>
      <c r="AA703" s="860">
        <v>30806</v>
      </c>
      <c r="AB703" s="860">
        <v>570</v>
      </c>
      <c r="AC703" s="860">
        <v>95</v>
      </c>
      <c r="AD703" s="860">
        <v>636</v>
      </c>
      <c r="AE703" s="860">
        <v>40</v>
      </c>
      <c r="AF703" s="860">
        <v>8</v>
      </c>
      <c r="AG703" s="860">
        <v>0</v>
      </c>
      <c r="AH703" s="860">
        <v>20</v>
      </c>
      <c r="AI703" s="853">
        <f t="shared" si="121"/>
      </c>
      <c r="AJ703" s="853">
        <f t="shared" si="57"/>
      </c>
      <c r="AK703" s="861" t="s">
        <v>545</v>
      </c>
      <c r="AL703" s="861" t="s">
        <v>525</v>
      </c>
      <c r="AM703" s="862">
        <v>41</v>
      </c>
    </row>
    <row r="704">
      <c r="A704" s="845"/>
      <c r="B704" s="893" t="s">
        <v>522</v>
      </c>
      <c r="C704" s="875" t="s">
        <v>546</v>
      </c>
      <c r="D704" s="864">
        <f t="shared" si="894"/>
      </c>
      <c r="E704" s="849">
        <v>622.52</v>
      </c>
      <c r="F704" s="849">
        <v>1358.34</v>
      </c>
      <c r="G704" s="850">
        <v>2</v>
      </c>
      <c r="H704" s="880">
        <v>4543.109999999986</v>
      </c>
      <c r="I704" s="850">
        <v>0</v>
      </c>
      <c r="J704" s="880">
        <v>0</v>
      </c>
      <c r="K704" s="850">
        <f t="shared" si="559"/>
      </c>
      <c r="L704" s="880">
        <f t="shared" si="711"/>
      </c>
      <c r="M704" s="853">
        <f t="shared" si="397"/>
      </c>
      <c r="N704" s="854">
        <v>1</v>
      </c>
      <c r="O704" s="853">
        <f t="shared" si="335"/>
      </c>
      <c r="P704" s="853">
        <f t="shared" si="252"/>
      </c>
      <c r="Q704" s="853">
        <f t="shared" si="88"/>
      </c>
      <c r="R704" s="853">
        <f t="shared" si="25"/>
      </c>
      <c r="S704" s="855">
        <f t="shared" si="1008"/>
      </c>
      <c r="T704" s="855">
        <f t="shared" si="946"/>
      </c>
      <c r="U704" s="855">
        <f t="shared" si="763"/>
      </c>
      <c r="V704" s="855">
        <f t="shared" si="428"/>
      </c>
      <c r="W704" s="856">
        <f t="shared" si="366"/>
      </c>
      <c r="X704" s="857">
        <v>0.0123</v>
      </c>
      <c r="Y704" s="858">
        <v>49</v>
      </c>
      <c r="Z704" s="853">
        <f t="shared" si="304"/>
      </c>
      <c r="AA704" s="860">
        <v>24490</v>
      </c>
      <c r="AB704" s="860">
        <v>335</v>
      </c>
      <c r="AC704" s="860">
        <v>71</v>
      </c>
      <c r="AD704" s="860">
        <v>329</v>
      </c>
      <c r="AE704" s="860">
        <v>32</v>
      </c>
      <c r="AF704" s="860">
        <v>2</v>
      </c>
      <c r="AG704" s="860">
        <v>0</v>
      </c>
      <c r="AH704" s="860">
        <v>23</v>
      </c>
      <c r="AI704" s="853">
        <f t="shared" si="121"/>
      </c>
      <c r="AJ704" s="853">
        <f t="shared" si="57"/>
      </c>
      <c r="AK704" s="861" t="s">
        <v>545</v>
      </c>
      <c r="AL704" s="861" t="s">
        <v>525</v>
      </c>
      <c r="AM704" s="862">
        <v>54</v>
      </c>
    </row>
    <row r="705">
      <c r="A705" s="845"/>
      <c r="B705" s="893" t="s">
        <v>522</v>
      </c>
      <c r="C705" s="875" t="s">
        <v>547</v>
      </c>
      <c r="D705" s="864">
        <f t="shared" si="894"/>
      </c>
      <c r="E705" s="865">
        <v>914.56</v>
      </c>
      <c r="F705" s="849">
        <v>1249.89</v>
      </c>
      <c r="G705" s="850">
        <v>1</v>
      </c>
      <c r="H705" s="880">
        <v>1994.8500000000058</v>
      </c>
      <c r="I705" s="850">
        <v>0</v>
      </c>
      <c r="J705" s="880">
        <v>0</v>
      </c>
      <c r="K705" s="850">
        <f t="shared" si="559"/>
      </c>
      <c r="L705" s="880">
        <f t="shared" si="711"/>
      </c>
      <c r="M705" s="853">
        <f t="shared" si="397"/>
      </c>
      <c r="N705" s="854">
        <v>1</v>
      </c>
      <c r="O705" s="853">
        <f t="shared" si="335"/>
      </c>
      <c r="P705" s="853">
        <f t="shared" si="252"/>
      </c>
      <c r="Q705" s="853">
        <f t="shared" si="88"/>
      </c>
      <c r="R705" s="853">
        <f t="shared" si="25"/>
      </c>
      <c r="S705" s="855">
        <f t="shared" si="1008"/>
      </c>
      <c r="T705" s="855">
        <f t="shared" si="946"/>
      </c>
      <c r="U705" s="855">
        <f t="shared" si="763"/>
      </c>
      <c r="V705" s="855">
        <f t="shared" si="428"/>
      </c>
      <c r="W705" s="856">
        <f t="shared" si="366"/>
      </c>
      <c r="X705" s="857">
        <v>0.0161</v>
      </c>
      <c r="Y705" s="858">
        <v>49</v>
      </c>
      <c r="Z705" s="853">
        <f t="shared" si="304"/>
      </c>
      <c r="AA705" s="860">
        <v>23203</v>
      </c>
      <c r="AB705" s="860">
        <v>411</v>
      </c>
      <c r="AC705" s="860">
        <v>83</v>
      </c>
      <c r="AD705" s="860">
        <v>417</v>
      </c>
      <c r="AE705" s="860">
        <v>40</v>
      </c>
      <c r="AF705" s="860">
        <v>4</v>
      </c>
      <c r="AG705" s="860">
        <v>0</v>
      </c>
      <c r="AH705" s="860">
        <v>19</v>
      </c>
      <c r="AI705" s="853">
        <f t="shared" si="121"/>
      </c>
      <c r="AJ705" s="853">
        <f t="shared" si="57"/>
      </c>
      <c r="AK705" s="861" t="s">
        <v>545</v>
      </c>
      <c r="AL705" s="861" t="s">
        <v>525</v>
      </c>
      <c r="AM705" s="862">
        <v>32</v>
      </c>
    </row>
    <row r="706">
      <c r="A706" s="845"/>
      <c r="B706" s="893" t="s">
        <v>522</v>
      </c>
      <c r="C706" s="875" t="s">
        <v>548</v>
      </c>
      <c r="D706" s="864">
        <f t="shared" si="894"/>
      </c>
      <c r="E706" s="849">
        <v>841.38</v>
      </c>
      <c r="F706" s="849">
        <v>1514.62</v>
      </c>
      <c r="G706" s="850">
        <v>2</v>
      </c>
      <c r="H706" s="880">
        <v>4638.5899999999965</v>
      </c>
      <c r="I706" s="850">
        <v>0</v>
      </c>
      <c r="J706" s="880">
        <v>0</v>
      </c>
      <c r="K706" s="850">
        <f t="shared" si="559"/>
      </c>
      <c r="L706" s="880">
        <f t="shared" si="711"/>
      </c>
      <c r="M706" s="853">
        <f t="shared" si="397"/>
      </c>
      <c r="N706" s="854">
        <v>2</v>
      </c>
      <c r="O706" s="853">
        <f t="shared" si="335"/>
      </c>
      <c r="P706" s="853">
        <f t="shared" si="252"/>
      </c>
      <c r="Q706" s="853">
        <f t="shared" si="88"/>
      </c>
      <c r="R706" s="853">
        <f t="shared" si="25"/>
      </c>
      <c r="S706" s="855">
        <f t="shared" si="1008"/>
      </c>
      <c r="T706" s="855">
        <f t="shared" si="946"/>
      </c>
      <c r="U706" s="855">
        <f t="shared" si="763"/>
      </c>
      <c r="V706" s="855">
        <f t="shared" si="428"/>
      </c>
      <c r="W706" s="856">
        <f t="shared" si="366"/>
      </c>
      <c r="X706" s="857">
        <v>0.0169</v>
      </c>
      <c r="Y706" s="858">
        <v>49</v>
      </c>
      <c r="Z706" s="853">
        <f t="shared" si="304"/>
      </c>
      <c r="AA706" s="860">
        <v>26528</v>
      </c>
      <c r="AB706" s="860">
        <v>446</v>
      </c>
      <c r="AC706" s="860">
        <v>93</v>
      </c>
      <c r="AD706" s="860">
        <v>456</v>
      </c>
      <c r="AE706" s="860">
        <v>56</v>
      </c>
      <c r="AF706" s="860">
        <v>1</v>
      </c>
      <c r="AG706" s="860">
        <v>3</v>
      </c>
      <c r="AH706" s="860">
        <v>30</v>
      </c>
      <c r="AI706" s="853">
        <f t="shared" si="121"/>
      </c>
      <c r="AJ706" s="853">
        <f t="shared" si="57"/>
      </c>
      <c r="AK706" s="861" t="s">
        <v>545</v>
      </c>
      <c r="AL706" s="861" t="s">
        <v>525</v>
      </c>
      <c r="AM706" s="862">
        <v>17</v>
      </c>
    </row>
    <row r="707">
      <c r="A707" s="845"/>
      <c r="B707" s="893" t="s">
        <v>522</v>
      </c>
      <c r="C707" s="875" t="s">
        <v>549</v>
      </c>
      <c r="D707" s="864">
        <f t="shared" si="894"/>
      </c>
      <c r="E707" s="865">
        <v>1070.79</v>
      </c>
      <c r="F707" s="849">
        <v>1622.16</v>
      </c>
      <c r="G707" s="850">
        <v>6</v>
      </c>
      <c r="H707" s="880">
        <v>14749.029999999999</v>
      </c>
      <c r="I707" s="850">
        <v>0</v>
      </c>
      <c r="J707" s="880">
        <v>0</v>
      </c>
      <c r="K707" s="850">
        <f t="shared" si="559"/>
      </c>
      <c r="L707" s="880">
        <f t="shared" si="711"/>
      </c>
      <c r="M707" s="853">
        <f t="shared" si="397"/>
      </c>
      <c r="N707" s="854">
        <v>4</v>
      </c>
      <c r="O707" s="853">
        <f t="shared" si="335"/>
      </c>
      <c r="P707" s="853">
        <f t="shared" si="252"/>
      </c>
      <c r="Q707" s="853">
        <f t="shared" si="88"/>
      </c>
      <c r="R707" s="853">
        <f t="shared" si="25"/>
      </c>
      <c r="S707" s="855">
        <f t="shared" si="1008"/>
      </c>
      <c r="T707" s="855">
        <f t="shared" si="946"/>
      </c>
      <c r="U707" s="855">
        <f t="shared" si="763"/>
      </c>
      <c r="V707" s="855">
        <f t="shared" si="428"/>
      </c>
      <c r="W707" s="856">
        <f t="shared" si="366"/>
      </c>
      <c r="X707" s="857">
        <v>0.0258</v>
      </c>
      <c r="Y707" s="858">
        <v>49</v>
      </c>
      <c r="Z707" s="853">
        <f t="shared" si="304"/>
      </c>
      <c r="AA707" s="860">
        <v>24688</v>
      </c>
      <c r="AB707" s="860">
        <v>475</v>
      </c>
      <c r="AC707" s="860">
        <v>114</v>
      </c>
      <c r="AD707" s="860">
        <v>488</v>
      </c>
      <c r="AE707" s="860">
        <v>64</v>
      </c>
      <c r="AF707" s="860">
        <v>2</v>
      </c>
      <c r="AG707" s="860">
        <v>1</v>
      </c>
      <c r="AH707" s="860">
        <v>32</v>
      </c>
      <c r="AI707" s="853">
        <f t="shared" si="121"/>
      </c>
      <c r="AJ707" s="853">
        <f t="shared" si="57"/>
      </c>
      <c r="AK707" s="861" t="s">
        <v>545</v>
      </c>
      <c r="AL707" s="861" t="s">
        <v>525</v>
      </c>
      <c r="AM707" s="862">
        <v>28</v>
      </c>
    </row>
    <row r="708">
      <c r="A708" s="845"/>
      <c r="B708" s="866" t="s">
        <v>527</v>
      </c>
      <c r="C708" s="866"/>
      <c r="D708" s="867">
        <f>SUM(D703:D707)</f>
      </c>
      <c r="E708" s="867">
        <f>SUM(E703:E707)</f>
      </c>
      <c r="F708" s="867">
        <f>SUM(F703:F707)</f>
      </c>
      <c r="G708" s="889">
        <f>SUM(G703:G707)</f>
      </c>
      <c r="H708" s="890">
        <f>SUM(H703:H707)</f>
      </c>
      <c r="I708" s="889">
        <f>SUM(I703:I707)</f>
      </c>
      <c r="J708" s="890">
        <f>SUM(J703:J707)</f>
      </c>
      <c r="K708" s="912">
        <f>SUM(K703:K707)</f>
      </c>
      <c r="L708" s="867">
        <f>SUM(L703:L707)</f>
      </c>
      <c r="M708" s="868">
        <f t="shared" si="397"/>
      </c>
      <c r="N708" s="889">
        <f>SUM(N703:N707)</f>
      </c>
      <c r="O708" s="868">
        <f t="shared" si="335"/>
      </c>
      <c r="P708" s="868">
        <f>D708/N708</f>
      </c>
      <c r="Q708" s="868">
        <f t="shared" si="88"/>
      </c>
      <c r="R708" s="868">
        <f t="shared" si="25"/>
      </c>
      <c r="S708" s="869">
        <f t="shared" si="1008"/>
      </c>
      <c r="T708" s="869">
        <f t="shared" si="946"/>
      </c>
      <c r="U708" s="869">
        <f t="shared" si="763"/>
      </c>
      <c r="V708" s="869">
        <f t="shared" si="428"/>
      </c>
      <c r="W708" s="870">
        <f t="shared" si="366"/>
      </c>
      <c r="X708" s="869">
        <f>AVERAGE(X703:X707)</f>
      </c>
      <c r="Y708" s="871">
        <f>AVERAGE(Y703:Y707)</f>
      </c>
      <c r="Z708" s="871">
        <f t="shared" si="304"/>
      </c>
      <c r="AA708" s="872">
        <f>SUM(AA703:AA707)</f>
      </c>
      <c r="AB708" s="872">
        <f>SUM(AB703:AB707)</f>
      </c>
      <c r="AC708" s="872">
        <f>SUM(AC703:AC707)</f>
      </c>
      <c r="AD708" s="872">
        <f>SUM(AD703:AD707)</f>
      </c>
      <c r="AE708" s="872">
        <f>SUM(AE703:AE707)</f>
      </c>
      <c r="AF708" s="872">
        <f>SUM(AF703:AF707)</f>
      </c>
      <c r="AG708" s="872">
        <f>SUM(AG703:AG707)</f>
      </c>
      <c r="AH708" s="872">
        <f>SUM(AH703:AH707)</f>
      </c>
      <c r="AI708" s="868">
        <f t="shared" si="121"/>
      </c>
      <c r="AJ708" s="873">
        <f t="shared" si="57"/>
      </c>
      <c r="AK708" s="874"/>
      <c r="AL708" s="874"/>
      <c r="AM708" s="872">
        <f>SUM(AM703:AM707)</f>
      </c>
    </row>
    <row r="709">
      <c r="A709" s="845"/>
      <c r="B709" s="893" t="s">
        <v>550</v>
      </c>
      <c r="C709" s="875" t="s">
        <v>551</v>
      </c>
      <c r="D709" s="864">
        <f t="shared" ref="D709:D711" si="895">E709+F709</f>
      </c>
      <c r="E709" s="849">
        <v>960.65</v>
      </c>
      <c r="F709" s="849">
        <v>2066.4</v>
      </c>
      <c r="G709" s="850">
        <v>5</v>
      </c>
      <c r="H709" s="880">
        <v>10718.01000000001</v>
      </c>
      <c r="I709" s="850">
        <v>0</v>
      </c>
      <c r="J709" s="880">
        <v>0</v>
      </c>
      <c r="K709" s="850">
        <f t="shared" ref="K709:K711" si="560">G709+I709</f>
      </c>
      <c r="L709" s="880">
        <f t="shared" ref="L709:L711" si="712">H709+J709</f>
      </c>
      <c r="M709" s="853">
        <f t="shared" si="397"/>
      </c>
      <c r="N709" s="854">
        <v>5</v>
      </c>
      <c r="O709" s="853">
        <f t="shared" si="335"/>
      </c>
      <c r="P709" s="853">
        <f t="shared" ref="P709:P711" si="253">D709/K709</f>
      </c>
      <c r="Q709" s="853">
        <f t="shared" si="88"/>
      </c>
      <c r="R709" s="853">
        <f t="shared" si="25"/>
      </c>
      <c r="S709" s="855">
        <f t="shared" si="1008"/>
      </c>
      <c r="T709" s="855">
        <f t="shared" si="946"/>
      </c>
      <c r="U709" s="855">
        <f t="shared" si="763"/>
      </c>
      <c r="V709" s="855">
        <f t="shared" si="428"/>
      </c>
      <c r="W709" s="856">
        <f t="shared" si="366"/>
      </c>
      <c r="X709" s="857">
        <v>0.0206</v>
      </c>
      <c r="Y709" s="858">
        <v>51</v>
      </c>
      <c r="Z709" s="853">
        <f t="shared" si="304"/>
      </c>
      <c r="AA709" s="860">
        <v>32889</v>
      </c>
      <c r="AB709" s="860">
        <v>453</v>
      </c>
      <c r="AC709" s="860">
        <v>121</v>
      </c>
      <c r="AD709" s="860">
        <v>446</v>
      </c>
      <c r="AE709" s="860">
        <v>68</v>
      </c>
      <c r="AF709" s="860">
        <v>6</v>
      </c>
      <c r="AG709" s="860">
        <v>1</v>
      </c>
      <c r="AH709" s="860">
        <v>35</v>
      </c>
      <c r="AI709" s="853">
        <f t="shared" si="121"/>
      </c>
      <c r="AJ709" s="853">
        <f t="shared" si="57"/>
      </c>
      <c r="AK709" s="861" t="s">
        <v>545</v>
      </c>
      <c r="AL709" s="861" t="s">
        <v>525</v>
      </c>
      <c r="AM709" s="862">
        <v>18</v>
      </c>
    </row>
    <row r="710">
      <c r="A710" s="845"/>
      <c r="B710" s="893" t="s">
        <v>550</v>
      </c>
      <c r="C710" s="875" t="s">
        <v>552</v>
      </c>
      <c r="D710" s="864">
        <f t="shared" si="895"/>
      </c>
      <c r="E710" s="849">
        <v>1005.34</v>
      </c>
      <c r="F710" s="849">
        <v>1420.67</v>
      </c>
      <c r="G710" s="850">
        <v>0</v>
      </c>
      <c r="H710" s="880">
        <v>0</v>
      </c>
      <c r="I710" s="850">
        <v>2</v>
      </c>
      <c r="J710" s="880">
        <v>11312.73</v>
      </c>
      <c r="K710" s="850">
        <f t="shared" si="560"/>
      </c>
      <c r="L710" s="880">
        <f t="shared" si="712"/>
      </c>
      <c r="M710" s="853">
        <f t="shared" si="397"/>
      </c>
      <c r="N710" s="854">
        <v>1</v>
      </c>
      <c r="O710" s="853">
        <f t="shared" si="335"/>
      </c>
      <c r="P710" s="853">
        <f t="shared" si="253"/>
      </c>
      <c r="Q710" s="853">
        <f t="shared" si="88"/>
      </c>
      <c r="R710" s="853">
        <f t="shared" si="25"/>
      </c>
      <c r="S710" s="855">
        <f t="shared" si="1008"/>
      </c>
      <c r="T710" s="855">
        <f t="shared" si="946"/>
      </c>
      <c r="U710" s="855">
        <f t="shared" si="763"/>
      </c>
      <c r="V710" s="855">
        <f t="shared" si="428"/>
      </c>
      <c r="W710" s="856">
        <f t="shared" si="366"/>
      </c>
      <c r="X710" s="857">
        <v>0.0083</v>
      </c>
      <c r="Y710" s="858">
        <v>51</v>
      </c>
      <c r="Z710" s="853">
        <f t="shared" si="304"/>
      </c>
      <c r="AA710" s="860">
        <v>27747</v>
      </c>
      <c r="AB710" s="860">
        <v>343</v>
      </c>
      <c r="AC710" s="860">
        <v>77</v>
      </c>
      <c r="AD710" s="860">
        <v>315</v>
      </c>
      <c r="AE710" s="860">
        <v>47</v>
      </c>
      <c r="AF710" s="860">
        <v>1</v>
      </c>
      <c r="AG710" s="860">
        <v>4</v>
      </c>
      <c r="AH710" s="860">
        <v>11</v>
      </c>
      <c r="AI710" s="853">
        <f t="shared" si="121"/>
      </c>
      <c r="AJ710" s="853">
        <f t="shared" si="57"/>
      </c>
      <c r="AK710" s="861" t="s">
        <v>545</v>
      </c>
      <c r="AL710" s="861" t="s">
        <v>525</v>
      </c>
      <c r="AM710" s="862">
        <v>19</v>
      </c>
    </row>
    <row r="711">
      <c r="A711" s="845"/>
      <c r="B711" s="893" t="s">
        <v>550</v>
      </c>
      <c r="C711" s="875" t="s">
        <v>553</v>
      </c>
      <c r="D711" s="864">
        <f t="shared" si="895"/>
      </c>
      <c r="E711" s="865">
        <v>1000.78</v>
      </c>
      <c r="F711" s="849">
        <v>2036.27</v>
      </c>
      <c r="G711" s="850">
        <v>4</v>
      </c>
      <c r="H711" s="880">
        <v>10907.339999999997</v>
      </c>
      <c r="I711" s="850">
        <v>0</v>
      </c>
      <c r="J711" s="880">
        <v>0</v>
      </c>
      <c r="K711" s="850">
        <f t="shared" si="560"/>
      </c>
      <c r="L711" s="880">
        <f t="shared" si="712"/>
      </c>
      <c r="M711" s="853">
        <f t="shared" si="397"/>
      </c>
      <c r="N711" s="854">
        <v>4</v>
      </c>
      <c r="O711" s="853">
        <f t="shared" si="335"/>
      </c>
      <c r="P711" s="853">
        <f t="shared" si="253"/>
      </c>
      <c r="Q711" s="853">
        <f t="shared" si="88"/>
      </c>
      <c r="R711" s="853">
        <f t="shared" si="25"/>
      </c>
      <c r="S711" s="855">
        <f t="shared" si="1008"/>
      </c>
      <c r="T711" s="855">
        <f t="shared" si="946"/>
      </c>
      <c r="U711" s="855">
        <f t="shared" si="763"/>
      </c>
      <c r="V711" s="855">
        <f t="shared" si="428"/>
      </c>
      <c r="W711" s="856">
        <f t="shared" si="366"/>
      </c>
      <c r="X711" s="857">
        <v>0.0153</v>
      </c>
      <c r="Y711" s="858">
        <v>53</v>
      </c>
      <c r="Z711" s="853">
        <f t="shared" si="304"/>
      </c>
      <c r="AA711" s="860">
        <v>37007</v>
      </c>
      <c r="AB711" s="860">
        <v>598</v>
      </c>
      <c r="AC711" s="860">
        <v>139</v>
      </c>
      <c r="AD711" s="860">
        <v>617</v>
      </c>
      <c r="AE711" s="860">
        <v>62</v>
      </c>
      <c r="AF711" s="860">
        <v>1</v>
      </c>
      <c r="AG711" s="860">
        <v>3</v>
      </c>
      <c r="AH711" s="860">
        <v>35</v>
      </c>
      <c r="AI711" s="853">
        <f t="shared" si="121"/>
      </c>
      <c r="AJ711" s="853">
        <f t="shared" si="57"/>
      </c>
      <c r="AK711" s="861" t="s">
        <v>545</v>
      </c>
      <c r="AL711" s="861" t="s">
        <v>525</v>
      </c>
      <c r="AM711" s="862">
        <v>27</v>
      </c>
    </row>
    <row r="712">
      <c r="A712" s="845"/>
      <c r="B712" s="866" t="s">
        <v>527</v>
      </c>
      <c r="C712" s="866"/>
      <c r="D712" s="867">
        <f>SUM(D709:D711)</f>
      </c>
      <c r="E712" s="897">
        <f>SUM(E709:E711)</f>
      </c>
      <c r="F712" s="897">
        <f>SUM(F709:F711)</f>
      </c>
      <c r="G712" s="889">
        <f>SUM(G709:G711)</f>
      </c>
      <c r="H712" s="890">
        <f>SUM(H709:H711)</f>
      </c>
      <c r="I712" s="889">
        <f>SUM(I709:I711)</f>
      </c>
      <c r="J712" s="890">
        <f>SUM(J709:J711)</f>
      </c>
      <c r="K712" s="891">
        <f>SUM(K709:K711)</f>
      </c>
      <c r="L712" s="897">
        <f>SUM(L709:L711)</f>
      </c>
      <c r="M712" s="868">
        <f t="shared" si="397"/>
      </c>
      <c r="N712" s="889">
        <f>SUM(N709:N711)</f>
      </c>
      <c r="O712" s="868">
        <f t="shared" si="335"/>
      </c>
      <c r="P712" s="868">
        <f t="shared" ref="P712:P713" si="977">D712/N712</f>
      </c>
      <c r="Q712" s="868">
        <f t="shared" si="88"/>
      </c>
      <c r="R712" s="868">
        <f t="shared" si="25"/>
      </c>
      <c r="S712" s="869">
        <f t="shared" si="1008"/>
      </c>
      <c r="T712" s="869">
        <f t="shared" si="946"/>
      </c>
      <c r="U712" s="869">
        <f t="shared" si="763"/>
      </c>
      <c r="V712" s="869">
        <f t="shared" si="428"/>
      </c>
      <c r="W712" s="870">
        <f t="shared" si="366"/>
      </c>
      <c r="X712" s="869">
        <f>AVERAGE(X709:X711)</f>
      </c>
      <c r="Y712" s="871">
        <f>AVERAGE(Y709:Y711)</f>
      </c>
      <c r="Z712" s="871">
        <f t="shared" si="304"/>
      </c>
      <c r="AA712" s="872">
        <f>SUM(AA709:AA711)</f>
      </c>
      <c r="AB712" s="872">
        <f>SUM(AB709:AB711)</f>
      </c>
      <c r="AC712" s="872">
        <f>SUM(AC709:AC711)</f>
      </c>
      <c r="AD712" s="872">
        <f>SUM(AD709:AD711)</f>
      </c>
      <c r="AE712" s="872">
        <f>SUM(AE709:AE711)</f>
      </c>
      <c r="AF712" s="872">
        <f>SUM(AF709:AF711)</f>
      </c>
      <c r="AG712" s="872">
        <f>SUM(AG709:AG711)</f>
      </c>
      <c r="AH712" s="872">
        <f>SUM(AH709:AH711)</f>
      </c>
      <c r="AI712" s="868">
        <f t="shared" si="121"/>
      </c>
      <c r="AJ712" s="873">
        <f t="shared" si="57"/>
      </c>
      <c r="AK712" s="874"/>
      <c r="AL712" s="874"/>
      <c r="AM712" s="872">
        <f>SUM(AM709:AM711)</f>
      </c>
    </row>
    <row r="713">
      <c r="A713" s="845"/>
      <c r="B713" s="898" t="s">
        <v>539</v>
      </c>
      <c r="C713" s="898"/>
      <c r="D713" s="899">
        <f>D696+D690+D708+D702+D712</f>
      </c>
      <c r="E713" s="923">
        <f>E696+E690+E708+E702+E712</f>
      </c>
      <c r="F713" s="923">
        <f>F696+F690+F708+F702+F712</f>
      </c>
      <c r="G713" s="903">
        <f>G712+G708+G702+G696+G690</f>
      </c>
      <c r="H713" s="900">
        <f>H712+H708+H702+H696+H690</f>
      </c>
      <c r="I713" s="903">
        <f>I712+I708+I702+I696+I690</f>
      </c>
      <c r="J713" s="900">
        <f>J712+J708+J702+J696+J690</f>
      </c>
      <c r="K713" s="903">
        <f>K696+K690+K708+K702+K712</f>
      </c>
      <c r="L713" s="923">
        <f>L696+L690+L708+L702+L712</f>
      </c>
      <c r="M713" s="900">
        <f t="shared" si="397"/>
      </c>
      <c r="N713" s="903">
        <f>N712+N708+N702+N696+N690</f>
      </c>
      <c r="O713" s="900">
        <f t="shared" si="335"/>
      </c>
      <c r="P713" s="900">
        <f t="shared" si="977"/>
      </c>
      <c r="Q713" s="900">
        <f t="shared" si="88"/>
      </c>
      <c r="R713" s="900">
        <f t="shared" si="25"/>
      </c>
      <c r="S713" s="902">
        <f t="shared" si="1008"/>
      </c>
      <c r="T713" s="902">
        <f t="shared" si="946"/>
      </c>
      <c r="U713" s="902">
        <f t="shared" si="763"/>
      </c>
      <c r="V713" s="902">
        <f t="shared" si="428"/>
      </c>
      <c r="W713" s="903">
        <f t="shared" si="366"/>
      </c>
      <c r="X713" s="900">
        <f>(X696+X690+X708+X702+X712)/5</f>
      </c>
      <c r="Y713" s="900">
        <f>(Y696+Y690+Y708+Y702+Y712)/5</f>
      </c>
      <c r="Z713" s="900">
        <f>(Z696+Z690+Z708+Z702+Z712)/5</f>
      </c>
      <c r="AA713" s="923">
        <f>AA696+AA690+AA708+AA702+AA712</f>
      </c>
      <c r="AB713" s="923">
        <f>AB696+AB690+AB708+AB702+AB712</f>
      </c>
      <c r="AC713" s="923">
        <f>AC696+AC690+AC708+AC702+AC712</f>
      </c>
      <c r="AD713" s="923">
        <f>AD696+AD690+AD708+AD702+AD712</f>
      </c>
      <c r="AE713" s="923">
        <f>AE696+AE690+AE708+AE702+AE712</f>
      </c>
      <c r="AF713" s="923">
        <f>AF696+AF690+AF708+AF702+AF712</f>
      </c>
      <c r="AG713" s="923">
        <f>AG696+AG690+AG708+AG702+AG712</f>
      </c>
      <c r="AH713" s="923">
        <f>AH696+AH690+AH708+AH702+AH712</f>
      </c>
      <c r="AI713" s="900">
        <f t="shared" si="121"/>
      </c>
      <c r="AJ713" s="904">
        <f t="shared" si="57"/>
      </c>
      <c r="AK713" s="898"/>
      <c r="AL713" s="898"/>
      <c r="AM713" s="923">
        <f>AM696+AM690+AM708+AM702+AM712</f>
      </c>
    </row>
    <row r="714">
      <c r="A714" s="832"/>
      <c r="B714" s="832" t="s">
        <v>480</v>
      </c>
      <c r="C714" s="832"/>
      <c r="D714" s="833" t="s">
        <v>481</v>
      </c>
      <c r="E714" s="833"/>
      <c r="F714" s="833"/>
      <c r="G714" s="833"/>
      <c r="H714" s="833"/>
      <c r="I714" s="833"/>
      <c r="J714" s="833"/>
      <c r="K714" s="833"/>
      <c r="L714" s="833"/>
      <c r="M714" s="833"/>
      <c r="N714" s="833"/>
      <c r="O714" s="833"/>
      <c r="P714" s="833"/>
      <c r="Q714" s="833"/>
      <c r="R714" s="834" t="s">
        <v>482</v>
      </c>
      <c r="S714" s="834"/>
      <c r="T714" s="834"/>
      <c r="U714" s="834"/>
      <c r="V714" s="834"/>
      <c r="W714" s="834"/>
      <c r="X714" s="834"/>
      <c r="Y714" s="834"/>
      <c r="Z714" s="834"/>
      <c r="AA714" s="834"/>
      <c r="AB714" s="834"/>
      <c r="AC714" s="834"/>
      <c r="AD714" s="834"/>
      <c r="AE714" s="834"/>
      <c r="AF714" s="834"/>
      <c r="AG714" s="834"/>
      <c r="AH714" s="834"/>
      <c r="AI714" s="834"/>
      <c r="AJ714" s="834"/>
      <c r="AK714" s="834"/>
      <c r="AL714" s="834"/>
      <c r="AM714" s="835"/>
    </row>
    <row r="715">
      <c r="A715" s="832"/>
      <c r="B715" s="832" t="s">
        <v>483</v>
      </c>
      <c r="C715" s="832" t="s">
        <v>484</v>
      </c>
      <c r="D715" s="836" t="s">
        <v>485</v>
      </c>
      <c r="E715" s="837" t="s">
        <v>486</v>
      </c>
      <c r="F715" s="837" t="s">
        <v>487</v>
      </c>
      <c r="G715" s="944" t="s">
        <v>488</v>
      </c>
      <c r="H715" s="944" t="s">
        <v>489</v>
      </c>
      <c r="I715" s="944" t="s">
        <v>490</v>
      </c>
      <c r="J715" s="944" t="s">
        <v>491</v>
      </c>
      <c r="K715" s="944" t="s">
        <v>492</v>
      </c>
      <c r="L715" s="945" t="s">
        <v>493</v>
      </c>
      <c r="M715" s="841" t="s">
        <v>494</v>
      </c>
      <c r="N715" s="944" t="s">
        <v>495</v>
      </c>
      <c r="O715" s="841" t="s">
        <v>496</v>
      </c>
      <c r="P715" s="841" t="s">
        <v>497</v>
      </c>
      <c r="Q715" s="841" t="s">
        <v>498</v>
      </c>
      <c r="R715" s="834" t="s">
        <v>499</v>
      </c>
      <c r="S715" s="842" t="s">
        <v>500</v>
      </c>
      <c r="T715" s="842" t="s">
        <v>501</v>
      </c>
      <c r="U715" s="842" t="s">
        <v>502</v>
      </c>
      <c r="V715" s="842" t="s">
        <v>503</v>
      </c>
      <c r="W715" s="843" t="s">
        <v>504</v>
      </c>
      <c r="X715" s="842" t="s">
        <v>505</v>
      </c>
      <c r="Y715" s="844" t="s">
        <v>506</v>
      </c>
      <c r="Z715" s="834" t="s">
        <v>507</v>
      </c>
      <c r="AA715" s="843" t="s">
        <v>508</v>
      </c>
      <c r="AB715" s="843" t="s">
        <v>509</v>
      </c>
      <c r="AC715" s="843" t="s">
        <v>510</v>
      </c>
      <c r="AD715" s="843" t="s">
        <v>511</v>
      </c>
      <c r="AE715" s="843" t="s">
        <v>512</v>
      </c>
      <c r="AF715" s="843" t="s">
        <v>513</v>
      </c>
      <c r="AG715" s="843" t="s">
        <v>514</v>
      </c>
      <c r="AH715" s="843" t="s">
        <v>515</v>
      </c>
      <c r="AI715" s="843" t="s">
        <v>516</v>
      </c>
      <c r="AJ715" s="834" t="s">
        <v>517</v>
      </c>
      <c r="AK715" s="835" t="s">
        <v>518</v>
      </c>
      <c r="AL715" s="835" t="s">
        <v>519</v>
      </c>
      <c r="AM715" s="835" t="s">
        <v>520</v>
      </c>
    </row>
    <row r="716">
      <c r="A716" s="845" t="s">
        <v>584</v>
      </c>
      <c r="B716" s="893" t="s">
        <v>550</v>
      </c>
      <c r="C716" s="876" t="s">
        <v>523</v>
      </c>
      <c r="D716" s="877">
        <f t="shared" ref="D716:D717" si="896">E716+F716</f>
      </c>
      <c r="E716" s="947">
        <v>706.53</v>
      </c>
      <c r="F716" s="947">
        <v>1406.85</v>
      </c>
      <c r="G716" s="851">
        <v>2</v>
      </c>
      <c r="H716" s="915">
        <v>4543.109999999986</v>
      </c>
      <c r="I716" s="958">
        <v>0</v>
      </c>
      <c r="J716" s="957">
        <v>0</v>
      </c>
      <c r="K716" s="850">
        <f t="shared" ref="K716:K717" si="561">G716+I716</f>
      </c>
      <c r="L716" s="951">
        <f t="shared" ref="L716:L717" si="713">H716+J716</f>
      </c>
      <c r="M716" s="853">
        <f t="shared" ref="M716:M741" si="398">L716/D716</f>
      </c>
      <c r="N716" s="854">
        <v>0</v>
      </c>
      <c r="O716" s="853">
        <f t="shared" ref="O716:O741" si="336">D716/K716</f>
      </c>
      <c r="P716" s="853">
        <f t="shared" ref="P716:P717" si="254">D716/K716</f>
      </c>
      <c r="Q716" s="853">
        <f t="shared" ref="Q716:Q741" si="89">L716/K716</f>
      </c>
      <c r="R716" s="853">
        <f t="shared" ref="R716:R741" si="26">D716/AB716</f>
      </c>
      <c r="S716" s="855">
        <f t="shared" ref="S716:S741" si="1009">W716/AA716*1</f>
      </c>
      <c r="T716" s="855">
        <f t="shared" ref="T716:T741" si="947">AB716/AA716</f>
      </c>
      <c r="U716" s="855">
        <f t="shared" ref="U716:U741" si="764">AD716/AA716</f>
      </c>
      <c r="V716" s="855">
        <f t="shared" ref="V716:V741" si="429">AE716/AD716</f>
      </c>
      <c r="W716" s="856">
        <f t="shared" ref="W716:W741" si="367">AC716/X716</f>
      </c>
      <c r="X716" s="857">
        <v>0.0137</v>
      </c>
      <c r="Y716" s="858">
        <v>53</v>
      </c>
      <c r="Z716" s="882">
        <f t="shared" ref="Z716:Z740" si="305">(D716/AA716)*1000</f>
      </c>
      <c r="AA716" s="883">
        <v>27378</v>
      </c>
      <c r="AB716" s="884">
        <v>591</v>
      </c>
      <c r="AC716" s="860">
        <v>93</v>
      </c>
      <c r="AD716" s="860">
        <v>624</v>
      </c>
      <c r="AE716" s="860">
        <v>65</v>
      </c>
      <c r="AF716" s="860">
        <v>11</v>
      </c>
      <c r="AG716" s="860">
        <v>0</v>
      </c>
      <c r="AH716" s="860">
        <v>33</v>
      </c>
      <c r="AI716" s="853">
        <f t="shared" ref="AI716:AI741" si="122">D716/AD716</f>
      </c>
      <c r="AJ716" s="853">
        <f t="shared" ref="AJ716:AJ741" si="58">AM716*1000/D716</f>
      </c>
      <c r="AK716" s="861" t="s">
        <v>545</v>
      </c>
      <c r="AL716" s="862" t="s">
        <v>525</v>
      </c>
      <c r="AM716" s="862">
        <v>18</v>
      </c>
    </row>
    <row r="717">
      <c r="A717" s="845"/>
      <c r="B717" s="893" t="s">
        <v>550</v>
      </c>
      <c r="C717" s="876" t="s">
        <v>526</v>
      </c>
      <c r="D717" s="885">
        <f t="shared" si="896"/>
      </c>
      <c r="E717" s="959">
        <v>397.19</v>
      </c>
      <c r="F717" s="878">
        <v>473.22</v>
      </c>
      <c r="G717" s="956">
        <v>3</v>
      </c>
      <c r="H717" s="957">
        <v>6537.960000000021</v>
      </c>
      <c r="I717" s="851">
        <v>1</v>
      </c>
      <c r="J717" s="917">
        <v>5096.519999999997</v>
      </c>
      <c r="K717" s="953">
        <f t="shared" si="561"/>
      </c>
      <c r="L717" s="880">
        <f t="shared" si="713"/>
      </c>
      <c r="M717" s="853">
        <f t="shared" si="398"/>
      </c>
      <c r="N717" s="854">
        <v>3</v>
      </c>
      <c r="O717" s="853">
        <f t="shared" si="336"/>
      </c>
      <c r="P717" s="853">
        <f t="shared" si="254"/>
      </c>
      <c r="Q717" s="853">
        <f t="shared" si="89"/>
      </c>
      <c r="R717" s="853">
        <f t="shared" si="26"/>
      </c>
      <c r="S717" s="855">
        <f t="shared" si="1009"/>
      </c>
      <c r="T717" s="855">
        <f t="shared" si="947"/>
      </c>
      <c r="U717" s="855">
        <f t="shared" si="764"/>
      </c>
      <c r="V717" s="855">
        <f t="shared" si="429"/>
      </c>
      <c r="W717" s="856">
        <f t="shared" si="367"/>
      </c>
      <c r="X717" s="857">
        <v>0.013</v>
      </c>
      <c r="Y717" s="858">
        <v>54</v>
      </c>
      <c r="Z717" s="886">
        <f t="shared" si="305"/>
      </c>
      <c r="AA717" s="887">
        <v>10889</v>
      </c>
      <c r="AB717" s="884">
        <v>278</v>
      </c>
      <c r="AC717" s="860">
        <v>31</v>
      </c>
      <c r="AD717" s="860">
        <v>327</v>
      </c>
      <c r="AE717" s="860">
        <v>21</v>
      </c>
      <c r="AF717" s="860">
        <v>5</v>
      </c>
      <c r="AG717" s="860">
        <v>1</v>
      </c>
      <c r="AH717" s="860">
        <v>17</v>
      </c>
      <c r="AI717" s="853">
        <f t="shared" si="122"/>
      </c>
      <c r="AJ717" s="853">
        <f t="shared" si="58"/>
      </c>
      <c r="AK717" s="861" t="s">
        <v>545</v>
      </c>
      <c r="AL717" s="862" t="s">
        <v>525</v>
      </c>
      <c r="AM717" s="862">
        <v>7</v>
      </c>
    </row>
    <row r="718">
      <c r="A718" s="845"/>
      <c r="B718" s="866" t="s">
        <v>527</v>
      </c>
      <c r="C718" s="866"/>
      <c r="D718" s="867">
        <f>SUM(D716:D717)</f>
      </c>
      <c r="E718" s="888">
        <f>SUM(E716:E717)</f>
      </c>
      <c r="F718" s="888">
        <f>SUM(F716:F717)</f>
      </c>
      <c r="G718" s="888">
        <f>SUM(G716:G717)</f>
      </c>
      <c r="H718" s="888">
        <f>SUM(H716:H717)</f>
      </c>
      <c r="I718" s="888">
        <f>SUM(I716:I717)</f>
      </c>
      <c r="J718" s="888">
        <f>SUM(J716:J717)</f>
      </c>
      <c r="K718" s="891">
        <f>SUM(K716:K717)</f>
      </c>
      <c r="L718" s="892">
        <f>SUM(L716:L717)</f>
      </c>
      <c r="M718" s="868">
        <f t="shared" si="398"/>
      </c>
      <c r="N718" s="889">
        <f>SUM(N716:N717)</f>
      </c>
      <c r="O718" s="868">
        <f t="shared" si="336"/>
      </c>
      <c r="P718" s="868">
        <f>D718/N718</f>
      </c>
      <c r="Q718" s="868">
        <f t="shared" si="89"/>
      </c>
      <c r="R718" s="868">
        <f t="shared" si="26"/>
      </c>
      <c r="S718" s="869">
        <f t="shared" si="1009"/>
      </c>
      <c r="T718" s="869">
        <f t="shared" si="947"/>
      </c>
      <c r="U718" s="869">
        <f t="shared" si="764"/>
      </c>
      <c r="V718" s="869">
        <f t="shared" si="429"/>
      </c>
      <c r="W718" s="870">
        <f t="shared" si="367"/>
      </c>
      <c r="X718" s="869">
        <f>AVERAGE(X716:X717)</f>
      </c>
      <c r="Y718" s="871">
        <f>AVERAGE(Y716:Y717)</f>
      </c>
      <c r="Z718" s="868">
        <f t="shared" si="305"/>
      </c>
      <c r="AA718" s="922">
        <f>SUM(AA716:AA717)</f>
      </c>
      <c r="AB718" s="872">
        <f>SUM(AB716:AB717)</f>
      </c>
      <c r="AC718" s="872">
        <f>SUM(AC716:AC717)</f>
      </c>
      <c r="AD718" s="872">
        <f>SUM(AD716:AD717)</f>
      </c>
      <c r="AE718" s="872">
        <f>SUM(AE716:AE717)</f>
      </c>
      <c r="AF718" s="872">
        <f>SUM(AF716:AF717)</f>
      </c>
      <c r="AG718" s="872">
        <f>SUM(AG716:AG717)</f>
      </c>
      <c r="AH718" s="872">
        <f>SUM(AH716:AH717)</f>
      </c>
      <c r="AI718" s="868">
        <f t="shared" si="122"/>
      </c>
      <c r="AJ718" s="873">
        <f t="shared" si="58"/>
      </c>
      <c r="AK718" s="874"/>
      <c r="AL718" s="874"/>
      <c r="AM718" s="870">
        <f>SUM(AM716:AM717)</f>
      </c>
    </row>
    <row r="719">
      <c r="A719" s="845"/>
      <c r="B719" s="893" t="s">
        <v>543</v>
      </c>
      <c r="C719" s="875" t="s">
        <v>529</v>
      </c>
      <c r="D719" s="864">
        <f t="shared" ref="D719:D723" si="897">E719+F719</f>
      </c>
      <c r="E719" s="896">
        <v>847.82</v>
      </c>
      <c r="F719" s="896">
        <v>1244.51</v>
      </c>
      <c r="G719" s="851">
        <v>1</v>
      </c>
      <c r="H719" s="852">
        <v>3108.11</v>
      </c>
      <c r="I719" s="851">
        <v>0</v>
      </c>
      <c r="J719" s="852">
        <v>0</v>
      </c>
      <c r="K719" s="850">
        <f t="shared" ref="K719:K723" si="562">G719+I719</f>
      </c>
      <c r="L719" s="880">
        <f t="shared" ref="L719:L723" si="714">H719+J719</f>
      </c>
      <c r="M719" s="853">
        <f t="shared" si="398"/>
      </c>
      <c r="N719" s="854">
        <v>0</v>
      </c>
      <c r="O719" s="853">
        <f t="shared" si="336"/>
      </c>
      <c r="P719" s="853">
        <f t="shared" ref="P719:P723" si="255">D719/K719</f>
      </c>
      <c r="Q719" s="853">
        <f t="shared" si="89"/>
      </c>
      <c r="R719" s="853">
        <f t="shared" si="26"/>
      </c>
      <c r="S719" s="855">
        <f t="shared" si="1009"/>
      </c>
      <c r="T719" s="855">
        <f t="shared" si="947"/>
      </c>
      <c r="U719" s="855">
        <f t="shared" si="764"/>
      </c>
      <c r="V719" s="855">
        <f t="shared" si="429"/>
      </c>
      <c r="W719" s="856">
        <f t="shared" si="367"/>
      </c>
      <c r="X719" s="857">
        <v>0.0121</v>
      </c>
      <c r="Y719" s="858">
        <v>33</v>
      </c>
      <c r="Z719" s="853">
        <f t="shared" si="305"/>
      </c>
      <c r="AA719" s="860">
        <v>26080</v>
      </c>
      <c r="AB719" s="860">
        <v>753</v>
      </c>
      <c r="AC719" s="860">
        <v>93</v>
      </c>
      <c r="AD719" s="860">
        <v>814</v>
      </c>
      <c r="AE719" s="860">
        <v>42</v>
      </c>
      <c r="AF719" s="860">
        <v>3</v>
      </c>
      <c r="AG719" s="860">
        <v>1</v>
      </c>
      <c r="AH719" s="860">
        <v>31</v>
      </c>
      <c r="AI719" s="853">
        <f t="shared" si="122"/>
      </c>
      <c r="AJ719" s="853">
        <f t="shared" si="58"/>
      </c>
      <c r="AK719" s="861" t="s">
        <v>524</v>
      </c>
      <c r="AL719" s="862" t="s">
        <v>578</v>
      </c>
      <c r="AM719" s="862">
        <v>14</v>
      </c>
    </row>
    <row r="720">
      <c r="A720" s="845"/>
      <c r="B720" s="893" t="s">
        <v>543</v>
      </c>
      <c r="C720" s="875" t="s">
        <v>531</v>
      </c>
      <c r="D720" s="864">
        <f t="shared" si="897"/>
      </c>
      <c r="E720" s="896">
        <v>1268.27</v>
      </c>
      <c r="F720" s="896">
        <v>1897.01</v>
      </c>
      <c r="G720" s="851">
        <v>8</v>
      </c>
      <c r="H720" s="880">
        <v>18738.729999999996</v>
      </c>
      <c r="I720" s="850">
        <v>0</v>
      </c>
      <c r="J720" s="880">
        <v>0</v>
      </c>
      <c r="K720" s="850">
        <f t="shared" si="562"/>
      </c>
      <c r="L720" s="880">
        <f t="shared" si="714"/>
      </c>
      <c r="M720" s="853">
        <f t="shared" si="398"/>
      </c>
      <c r="N720" s="854">
        <v>4</v>
      </c>
      <c r="O720" s="853">
        <f t="shared" si="336"/>
      </c>
      <c r="P720" s="853">
        <f t="shared" si="255"/>
      </c>
      <c r="Q720" s="853">
        <f t="shared" si="89"/>
      </c>
      <c r="R720" s="853">
        <f t="shared" si="26"/>
      </c>
      <c r="S720" s="855">
        <f t="shared" si="1009"/>
      </c>
      <c r="T720" s="855">
        <f t="shared" si="947"/>
      </c>
      <c r="U720" s="855">
        <f t="shared" si="764"/>
      </c>
      <c r="V720" s="855">
        <f t="shared" si="429"/>
      </c>
      <c r="W720" s="856">
        <f t="shared" si="367"/>
      </c>
      <c r="X720" s="857">
        <v>0.0178</v>
      </c>
      <c r="Y720" s="858">
        <v>37</v>
      </c>
      <c r="Z720" s="853">
        <f t="shared" si="305"/>
      </c>
      <c r="AA720" s="860">
        <v>36229</v>
      </c>
      <c r="AB720" s="860">
        <v>954</v>
      </c>
      <c r="AC720" s="860">
        <v>148</v>
      </c>
      <c r="AD720" s="860">
        <v>1050</v>
      </c>
      <c r="AE720" s="860">
        <v>95</v>
      </c>
      <c r="AF720" s="860">
        <v>8</v>
      </c>
      <c r="AG720" s="860">
        <v>3</v>
      </c>
      <c r="AH720" s="860">
        <v>37</v>
      </c>
      <c r="AI720" s="853">
        <f t="shared" si="122"/>
      </c>
      <c r="AJ720" s="853">
        <f t="shared" si="58"/>
      </c>
      <c r="AK720" s="861" t="s">
        <v>524</v>
      </c>
      <c r="AL720" s="862" t="s">
        <v>578</v>
      </c>
      <c r="AM720" s="862">
        <v>148</v>
      </c>
    </row>
    <row r="721">
      <c r="A721" s="845"/>
      <c r="B721" s="893" t="s">
        <v>543</v>
      </c>
      <c r="C721" s="875" t="s">
        <v>532</v>
      </c>
      <c r="D721" s="864">
        <f t="shared" si="897"/>
      </c>
      <c r="E721" s="896">
        <v>1155.92</v>
      </c>
      <c r="F721" s="896">
        <v>1232.81</v>
      </c>
      <c r="G721" s="851">
        <v>3</v>
      </c>
      <c r="H721" s="852">
        <v>7651.220000000001</v>
      </c>
      <c r="I721" s="851">
        <v>0</v>
      </c>
      <c r="J721" s="852">
        <v>0</v>
      </c>
      <c r="K721" s="850">
        <f t="shared" si="562"/>
      </c>
      <c r="L721" s="880">
        <f t="shared" si="714"/>
      </c>
      <c r="M721" s="853">
        <f t="shared" si="398"/>
      </c>
      <c r="N721" s="854">
        <v>0</v>
      </c>
      <c r="O721" s="853">
        <f t="shared" si="336"/>
      </c>
      <c r="P721" s="853">
        <f t="shared" si="255"/>
      </c>
      <c r="Q721" s="853">
        <f t="shared" si="89"/>
      </c>
      <c r="R721" s="853">
        <f t="shared" si="26"/>
      </c>
      <c r="S721" s="855">
        <f t="shared" si="1009"/>
      </c>
      <c r="T721" s="855">
        <f t="shared" si="947"/>
      </c>
      <c r="U721" s="855">
        <f t="shared" si="764"/>
      </c>
      <c r="V721" s="855">
        <f t="shared" si="429"/>
      </c>
      <c r="W721" s="856">
        <f t="shared" si="367"/>
      </c>
      <c r="X721" s="857">
        <v>0.0088</v>
      </c>
      <c r="Y721" s="858">
        <v>41</v>
      </c>
      <c r="Z721" s="853">
        <f t="shared" si="305"/>
      </c>
      <c r="AA721" s="860">
        <v>24566</v>
      </c>
      <c r="AB721" s="860">
        <v>437</v>
      </c>
      <c r="AC721" s="860">
        <v>73</v>
      </c>
      <c r="AD721" s="860">
        <v>434</v>
      </c>
      <c r="AE721" s="860">
        <v>33</v>
      </c>
      <c r="AF721" s="860">
        <v>6</v>
      </c>
      <c r="AG721" s="860">
        <v>4</v>
      </c>
      <c r="AH721" s="860">
        <v>25</v>
      </c>
      <c r="AI721" s="853">
        <f t="shared" si="122"/>
      </c>
      <c r="AJ721" s="853">
        <f t="shared" si="58"/>
      </c>
      <c r="AK721" s="861" t="s">
        <v>524</v>
      </c>
      <c r="AL721" s="862" t="s">
        <v>578</v>
      </c>
      <c r="AM721" s="862">
        <v>60</v>
      </c>
    </row>
    <row r="722">
      <c r="A722" s="845"/>
      <c r="B722" s="893" t="s">
        <v>543</v>
      </c>
      <c r="C722" s="875" t="s">
        <v>533</v>
      </c>
      <c r="D722" s="864">
        <f t="shared" si="897"/>
      </c>
      <c r="E722" s="896">
        <v>1138.73</v>
      </c>
      <c r="F722" s="896">
        <v>2057.64</v>
      </c>
      <c r="G722" s="851">
        <v>7</v>
      </c>
      <c r="H722" s="880">
        <v>15064.350000000006</v>
      </c>
      <c r="I722" s="850">
        <v>0</v>
      </c>
      <c r="J722" s="880">
        <v>0</v>
      </c>
      <c r="K722" s="850">
        <f t="shared" si="562"/>
      </c>
      <c r="L722" s="880">
        <f t="shared" si="714"/>
      </c>
      <c r="M722" s="853">
        <f t="shared" si="398"/>
      </c>
      <c r="N722" s="854">
        <v>7</v>
      </c>
      <c r="O722" s="853">
        <f t="shared" si="336"/>
      </c>
      <c r="P722" s="853">
        <f t="shared" si="255"/>
      </c>
      <c r="Q722" s="853">
        <f t="shared" si="89"/>
      </c>
      <c r="R722" s="853">
        <f t="shared" si="26"/>
      </c>
      <c r="S722" s="855">
        <f t="shared" si="1009"/>
      </c>
      <c r="T722" s="855">
        <f t="shared" si="947"/>
      </c>
      <c r="U722" s="855">
        <f t="shared" si="764"/>
      </c>
      <c r="V722" s="855">
        <f t="shared" si="429"/>
      </c>
      <c r="W722" s="856">
        <f t="shared" si="367"/>
      </c>
      <c r="X722" s="857">
        <v>0.0285</v>
      </c>
      <c r="Y722" s="858">
        <v>44</v>
      </c>
      <c r="Z722" s="853">
        <f t="shared" si="305"/>
      </c>
      <c r="AA722" s="860">
        <v>25987</v>
      </c>
      <c r="AB722" s="860">
        <v>413</v>
      </c>
      <c r="AC722" s="860">
        <v>113</v>
      </c>
      <c r="AD722" s="860">
        <v>434</v>
      </c>
      <c r="AE722" s="860">
        <v>81</v>
      </c>
      <c r="AF722" s="860">
        <v>5</v>
      </c>
      <c r="AG722" s="860">
        <v>1</v>
      </c>
      <c r="AH722" s="860">
        <v>31</v>
      </c>
      <c r="AI722" s="853">
        <f t="shared" si="122"/>
      </c>
      <c r="AJ722" s="853">
        <f t="shared" si="58"/>
      </c>
      <c r="AK722" s="861" t="s">
        <v>524</v>
      </c>
      <c r="AL722" s="862" t="s">
        <v>578</v>
      </c>
      <c r="AM722" s="862">
        <v>82</v>
      </c>
    </row>
    <row r="723">
      <c r="A723" s="845"/>
      <c r="B723" s="893" t="s">
        <v>543</v>
      </c>
      <c r="C723" s="875" t="s">
        <v>535</v>
      </c>
      <c r="D723" s="864">
        <f t="shared" si="897"/>
      </c>
      <c r="E723" s="896">
        <v>1401.59</v>
      </c>
      <c r="F723" s="896">
        <v>1294.3</v>
      </c>
      <c r="G723" s="850">
        <v>4</v>
      </c>
      <c r="H723" s="880">
        <v>11312.740000000005</v>
      </c>
      <c r="I723" s="850">
        <v>0</v>
      </c>
      <c r="J723" s="880">
        <v>0</v>
      </c>
      <c r="K723" s="850">
        <f t="shared" si="562"/>
      </c>
      <c r="L723" s="880">
        <f t="shared" si="714"/>
      </c>
      <c r="M723" s="853">
        <f t="shared" si="398"/>
      </c>
      <c r="N723" s="854">
        <v>3</v>
      </c>
      <c r="O723" s="853">
        <f t="shared" si="336"/>
      </c>
      <c r="P723" s="853">
        <f t="shared" si="255"/>
      </c>
      <c r="Q723" s="853">
        <f t="shared" si="89"/>
      </c>
      <c r="R723" s="853">
        <f t="shared" si="26"/>
      </c>
      <c r="S723" s="855">
        <f t="shared" si="1009"/>
      </c>
      <c r="T723" s="855">
        <f t="shared" si="947"/>
      </c>
      <c r="U723" s="855">
        <f t="shared" si="764"/>
      </c>
      <c r="V723" s="855">
        <f t="shared" si="429"/>
      </c>
      <c r="W723" s="856">
        <f t="shared" si="367"/>
      </c>
      <c r="X723" s="857">
        <v>0.0163</v>
      </c>
      <c r="Y723" s="858">
        <v>46</v>
      </c>
      <c r="Z723" s="853">
        <f t="shared" si="305"/>
      </c>
      <c r="AA723" s="860">
        <v>22307</v>
      </c>
      <c r="AB723" s="860">
        <v>433</v>
      </c>
      <c r="AC723" s="860">
        <v>105</v>
      </c>
      <c r="AD723" s="860">
        <v>437</v>
      </c>
      <c r="AE723" s="860">
        <v>43</v>
      </c>
      <c r="AF723" s="860">
        <v>3</v>
      </c>
      <c r="AG723" s="860">
        <v>2</v>
      </c>
      <c r="AH723" s="860">
        <v>20</v>
      </c>
      <c r="AI723" s="853">
        <f t="shared" si="122"/>
      </c>
      <c r="AJ723" s="853">
        <f t="shared" si="58"/>
      </c>
      <c r="AK723" s="861" t="s">
        <v>524</v>
      </c>
      <c r="AL723" s="862" t="s">
        <v>578</v>
      </c>
      <c r="AM723" s="858">
        <v>22</v>
      </c>
    </row>
    <row r="724">
      <c r="A724" s="845"/>
      <c r="B724" s="866" t="s">
        <v>527</v>
      </c>
      <c r="C724" s="866"/>
      <c r="D724" s="867">
        <f>SUM(D719:D723)</f>
      </c>
      <c r="E724" s="897">
        <f>SUM(E719:E723)</f>
      </c>
      <c r="F724" s="897">
        <f>SUM(F719:F723)</f>
      </c>
      <c r="G724" s="889">
        <f>SUM(G719:G723)</f>
      </c>
      <c r="H724" s="890">
        <f>SUM(H719:H723)</f>
      </c>
      <c r="I724" s="889">
        <f>SUM(I719:I723)</f>
      </c>
      <c r="J724" s="890">
        <f>SUM(J719:J723)</f>
      </c>
      <c r="K724" s="891">
        <f>SUM(K719:K723)</f>
      </c>
      <c r="L724" s="897">
        <f>SUM(L719:L723)</f>
      </c>
      <c r="M724" s="868">
        <f t="shared" si="398"/>
      </c>
      <c r="N724" s="889">
        <f>SUM(N719:N723)</f>
      </c>
      <c r="O724" s="868">
        <f t="shared" si="336"/>
      </c>
      <c r="P724" s="868">
        <f>D724/N724</f>
      </c>
      <c r="Q724" s="868">
        <f t="shared" si="89"/>
      </c>
      <c r="R724" s="868">
        <f t="shared" si="26"/>
      </c>
      <c r="S724" s="869">
        <f t="shared" si="1009"/>
      </c>
      <c r="T724" s="869">
        <f t="shared" si="947"/>
      </c>
      <c r="U724" s="869">
        <f t="shared" si="764"/>
      </c>
      <c r="V724" s="869">
        <f t="shared" si="429"/>
      </c>
      <c r="W724" s="870">
        <f t="shared" si="367"/>
      </c>
      <c r="X724" s="869">
        <f>AVERAGE(X719:X723)</f>
      </c>
      <c r="Y724" s="871">
        <f>AVERAGE(Y719:Y723)</f>
      </c>
      <c r="Z724" s="871">
        <f t="shared" si="305"/>
      </c>
      <c r="AA724" s="872">
        <f>SUM(AA719:AA723)</f>
      </c>
      <c r="AB724" s="872">
        <f>SUM(AB719:AB723)</f>
      </c>
      <c r="AC724" s="872">
        <f>SUM(AC719:AC723)</f>
      </c>
      <c r="AD724" s="872">
        <f>SUM(AD719:AD723)</f>
      </c>
      <c r="AE724" s="872">
        <f>SUM(AE719:AE723)</f>
      </c>
      <c r="AF724" s="872">
        <f>SUM(AF719:AF723)</f>
      </c>
      <c r="AG724" s="872">
        <f>SUM(AG719:AG723)</f>
      </c>
      <c r="AH724" s="872">
        <f>SUM(AH719:AH723)</f>
      </c>
      <c r="AI724" s="868">
        <f t="shared" si="122"/>
      </c>
      <c r="AJ724" s="873">
        <f t="shared" si="58"/>
      </c>
      <c r="AK724" s="874"/>
      <c r="AL724" s="874"/>
      <c r="AM724" s="870">
        <f>SUM(AM719:AM723)</f>
      </c>
    </row>
    <row r="725">
      <c r="A725" s="845"/>
      <c r="B725" s="893" t="s">
        <v>528</v>
      </c>
      <c r="C725" s="875" t="s">
        <v>536</v>
      </c>
      <c r="D725" s="864">
        <f t="shared" ref="D725:D729" si="898">E725+F725</f>
      </c>
      <c r="E725" s="896">
        <v>1585.59</v>
      </c>
      <c r="F725" s="896">
        <v>1867.65</v>
      </c>
      <c r="G725" s="851">
        <v>7</v>
      </c>
      <c r="H725" s="880">
        <v>16562.36</v>
      </c>
      <c r="I725" s="850">
        <v>1</v>
      </c>
      <c r="J725" s="880">
        <v>3989.7</v>
      </c>
      <c r="K725" s="850">
        <f t="shared" ref="K725:K729" si="563">G725+I725</f>
      </c>
      <c r="L725" s="880">
        <f t="shared" ref="L725:L729" si="715">H725+J725</f>
      </c>
      <c r="M725" s="853">
        <f t="shared" si="398"/>
      </c>
      <c r="N725" s="854">
        <v>4</v>
      </c>
      <c r="O725" s="853">
        <f t="shared" si="336"/>
      </c>
      <c r="P725" s="853">
        <f t="shared" ref="P725:P729" si="256">D725/K725</f>
      </c>
      <c r="Q725" s="853">
        <f t="shared" si="89"/>
      </c>
      <c r="R725" s="853">
        <f t="shared" si="26"/>
      </c>
      <c r="S725" s="855">
        <f t="shared" si="1009"/>
      </c>
      <c r="T725" s="855">
        <f t="shared" si="947"/>
      </c>
      <c r="U725" s="855">
        <f t="shared" si="764"/>
      </c>
      <c r="V725" s="855">
        <f t="shared" si="429"/>
      </c>
      <c r="W725" s="856">
        <f t="shared" si="367"/>
      </c>
      <c r="X725" s="857">
        <v>0.0326</v>
      </c>
      <c r="Y725" s="858">
        <v>46</v>
      </c>
      <c r="Z725" s="853">
        <f t="shared" si="305"/>
      </c>
      <c r="AA725" s="860">
        <v>26259</v>
      </c>
      <c r="AB725" s="860">
        <v>473</v>
      </c>
      <c r="AC725" s="860">
        <v>121</v>
      </c>
      <c r="AD725" s="860">
        <v>494</v>
      </c>
      <c r="AE725" s="860">
        <v>51</v>
      </c>
      <c r="AF725" s="860">
        <v>4</v>
      </c>
      <c r="AG725" s="860">
        <v>1</v>
      </c>
      <c r="AH725" s="860">
        <v>26</v>
      </c>
      <c r="AI725" s="853">
        <f t="shared" si="122"/>
      </c>
      <c r="AJ725" s="853">
        <f t="shared" si="58"/>
      </c>
      <c r="AK725" s="861" t="s">
        <v>524</v>
      </c>
      <c r="AL725" s="862" t="s">
        <v>578</v>
      </c>
      <c r="AM725" s="862">
        <v>79</v>
      </c>
    </row>
    <row r="726">
      <c r="A726" s="845"/>
      <c r="B726" s="893" t="s">
        <v>528</v>
      </c>
      <c r="C726" s="875" t="s">
        <v>537</v>
      </c>
      <c r="D726" s="864">
        <f t="shared" si="898"/>
      </c>
      <c r="E726" s="896">
        <v>1510.86</v>
      </c>
      <c r="F726" s="896">
        <v>1858.05</v>
      </c>
      <c r="G726" s="851">
        <v>5</v>
      </c>
      <c r="H726" s="880">
        <v>10057.449999999997</v>
      </c>
      <c r="I726" s="850">
        <v>0</v>
      </c>
      <c r="J726" s="880">
        <v>0</v>
      </c>
      <c r="K726" s="850">
        <f t="shared" si="563"/>
      </c>
      <c r="L726" s="880">
        <f t="shared" si="715"/>
      </c>
      <c r="M726" s="853">
        <f t="shared" si="398"/>
      </c>
      <c r="N726" s="854">
        <v>2</v>
      </c>
      <c r="O726" s="853">
        <f t="shared" si="336"/>
      </c>
      <c r="P726" s="853">
        <f t="shared" si="256"/>
      </c>
      <c r="Q726" s="853">
        <f t="shared" si="89"/>
      </c>
      <c r="R726" s="853">
        <f t="shared" si="26"/>
      </c>
      <c r="S726" s="855">
        <f t="shared" si="1009"/>
      </c>
      <c r="T726" s="855">
        <f t="shared" si="947"/>
      </c>
      <c r="U726" s="855">
        <f t="shared" si="764"/>
      </c>
      <c r="V726" s="855">
        <f t="shared" si="429"/>
      </c>
      <c r="W726" s="856">
        <f t="shared" si="367"/>
      </c>
      <c r="X726" s="857">
        <v>0.0096</v>
      </c>
      <c r="Y726" s="858">
        <v>48</v>
      </c>
      <c r="Z726" s="853">
        <f t="shared" si="305"/>
      </c>
      <c r="AA726" s="860">
        <v>32754</v>
      </c>
      <c r="AB726" s="860">
        <v>634</v>
      </c>
      <c r="AC726" s="860">
        <v>98</v>
      </c>
      <c r="AD726" s="860">
        <v>626</v>
      </c>
      <c r="AE726" s="860">
        <v>40</v>
      </c>
      <c r="AF726" s="860">
        <v>5</v>
      </c>
      <c r="AG726" s="860">
        <v>0</v>
      </c>
      <c r="AH726" s="860">
        <v>22</v>
      </c>
      <c r="AI726" s="853">
        <f t="shared" si="122"/>
      </c>
      <c r="AJ726" s="853">
        <f t="shared" si="58"/>
      </c>
      <c r="AK726" s="861" t="s">
        <v>524</v>
      </c>
      <c r="AL726" s="862" t="s">
        <v>578</v>
      </c>
      <c r="AM726" s="862">
        <v>32</v>
      </c>
    </row>
    <row r="727">
      <c r="A727" s="845"/>
      <c r="B727" s="893" t="s">
        <v>528</v>
      </c>
      <c r="C727" s="875" t="s">
        <v>538</v>
      </c>
      <c r="D727" s="864">
        <f t="shared" si="898"/>
      </c>
      <c r="E727" s="896">
        <v>1053.08</v>
      </c>
      <c r="F727" s="896">
        <v>1633.75</v>
      </c>
      <c r="G727" s="851">
        <v>4</v>
      </c>
      <c r="H727" s="880">
        <v>9356.800000000003</v>
      </c>
      <c r="I727" s="850">
        <v>0</v>
      </c>
      <c r="J727" s="880">
        <v>0</v>
      </c>
      <c r="K727" s="850">
        <f t="shared" si="563"/>
      </c>
      <c r="L727" s="880">
        <f t="shared" si="715"/>
      </c>
      <c r="M727" s="853">
        <f t="shared" si="398"/>
      </c>
      <c r="N727" s="854">
        <v>4</v>
      </c>
      <c r="O727" s="853">
        <f t="shared" si="336"/>
      </c>
      <c r="P727" s="853">
        <f t="shared" si="256"/>
      </c>
      <c r="Q727" s="853">
        <f t="shared" si="89"/>
      </c>
      <c r="R727" s="853">
        <f t="shared" si="26"/>
      </c>
      <c r="S727" s="855">
        <f t="shared" si="1009"/>
      </c>
      <c r="T727" s="855">
        <f t="shared" si="947"/>
      </c>
      <c r="U727" s="855">
        <f t="shared" si="764"/>
      </c>
      <c r="V727" s="855">
        <f t="shared" si="429"/>
      </c>
      <c r="W727" s="856">
        <f t="shared" si="367"/>
      </c>
      <c r="X727" s="857">
        <v>0.0144</v>
      </c>
      <c r="Y727" s="858">
        <v>49</v>
      </c>
      <c r="Z727" s="853">
        <f t="shared" si="305"/>
      </c>
      <c r="AA727" s="860">
        <v>31417</v>
      </c>
      <c r="AB727" s="860">
        <v>432</v>
      </c>
      <c r="AC727" s="860">
        <v>130</v>
      </c>
      <c r="AD727" s="860">
        <v>430</v>
      </c>
      <c r="AE727" s="860">
        <v>93</v>
      </c>
      <c r="AF727" s="860">
        <v>7</v>
      </c>
      <c r="AG727" s="860">
        <v>2</v>
      </c>
      <c r="AH727" s="860">
        <v>20</v>
      </c>
      <c r="AI727" s="853">
        <f t="shared" si="122"/>
      </c>
      <c r="AJ727" s="853">
        <f t="shared" si="58"/>
      </c>
      <c r="AK727" s="861" t="s">
        <v>524</v>
      </c>
      <c r="AL727" s="862" t="s">
        <v>578</v>
      </c>
      <c r="AM727" s="862">
        <v>95</v>
      </c>
    </row>
    <row r="728">
      <c r="A728" s="845"/>
      <c r="B728" s="893" t="s">
        <v>528</v>
      </c>
      <c r="C728" s="875" t="s">
        <v>541</v>
      </c>
      <c r="D728" s="864">
        <f t="shared" si="898"/>
      </c>
      <c r="E728" s="896">
        <v>1387.52</v>
      </c>
      <c r="F728" s="896">
        <v>363.05</v>
      </c>
      <c r="G728" s="851">
        <v>1</v>
      </c>
      <c r="H728" s="880">
        <v>2316.3699999999953</v>
      </c>
      <c r="I728" s="850">
        <v>0</v>
      </c>
      <c r="J728" s="880">
        <v>0</v>
      </c>
      <c r="K728" s="850">
        <f t="shared" si="563"/>
      </c>
      <c r="L728" s="880">
        <f t="shared" si="715"/>
      </c>
      <c r="M728" s="853">
        <f t="shared" si="398"/>
      </c>
      <c r="N728" s="854">
        <v>2</v>
      </c>
      <c r="O728" s="853">
        <f t="shared" si="336"/>
      </c>
      <c r="P728" s="853">
        <f t="shared" si="256"/>
      </c>
      <c r="Q728" s="853">
        <f t="shared" si="89"/>
      </c>
      <c r="R728" s="853">
        <f t="shared" si="26"/>
      </c>
      <c r="S728" s="855">
        <f t="shared" si="1009"/>
      </c>
      <c r="T728" s="855">
        <f t="shared" si="947"/>
      </c>
      <c r="U728" s="855">
        <f t="shared" si="764"/>
      </c>
      <c r="V728" s="855">
        <f t="shared" si="429"/>
      </c>
      <c r="W728" s="856">
        <f t="shared" si="367"/>
      </c>
      <c r="X728" s="857">
        <v>0.006</v>
      </c>
      <c r="Y728" s="858">
        <v>53</v>
      </c>
      <c r="Z728" s="853">
        <f t="shared" si="305"/>
      </c>
      <c r="AA728" s="860">
        <v>16497</v>
      </c>
      <c r="AB728" s="860">
        <v>470</v>
      </c>
      <c r="AC728" s="860">
        <v>48</v>
      </c>
      <c r="AD728" s="860">
        <v>499</v>
      </c>
      <c r="AE728" s="860">
        <v>26</v>
      </c>
      <c r="AF728" s="860">
        <v>4</v>
      </c>
      <c r="AG728" s="860">
        <v>0</v>
      </c>
      <c r="AH728" s="860">
        <v>6</v>
      </c>
      <c r="AI728" s="853">
        <f t="shared" si="122"/>
      </c>
      <c r="AJ728" s="853">
        <f t="shared" si="58"/>
      </c>
      <c r="AK728" s="861" t="s">
        <v>524</v>
      </c>
      <c r="AL728" s="862" t="s">
        <v>578</v>
      </c>
      <c r="AM728" s="862">
        <v>38</v>
      </c>
    </row>
    <row r="729">
      <c r="A729" s="845"/>
      <c r="B729" s="893" t="s">
        <v>528</v>
      </c>
      <c r="C729" s="875" t="s">
        <v>542</v>
      </c>
      <c r="D729" s="864">
        <f t="shared" si="898"/>
      </c>
      <c r="E729" s="894">
        <v>1116.09</v>
      </c>
      <c r="F729" s="894">
        <v>1078.94</v>
      </c>
      <c r="G729" s="851">
        <v>3</v>
      </c>
      <c r="H729" s="880">
        <v>7644.779999999999</v>
      </c>
      <c r="I729" s="850">
        <v>0</v>
      </c>
      <c r="J729" s="880">
        <v>0</v>
      </c>
      <c r="K729" s="850">
        <f t="shared" si="563"/>
      </c>
      <c r="L729" s="880">
        <f t="shared" si="715"/>
      </c>
      <c r="M729" s="853">
        <f t="shared" si="398"/>
      </c>
      <c r="N729" s="854">
        <v>2</v>
      </c>
      <c r="O729" s="853">
        <f t="shared" si="336"/>
      </c>
      <c r="P729" s="853">
        <f t="shared" si="256"/>
      </c>
      <c r="Q729" s="853">
        <f t="shared" si="89"/>
      </c>
      <c r="R729" s="853">
        <f t="shared" si="26"/>
      </c>
      <c r="S729" s="855">
        <f t="shared" si="1009"/>
      </c>
      <c r="T729" s="855">
        <f t="shared" si="947"/>
      </c>
      <c r="U729" s="855">
        <f t="shared" si="764"/>
      </c>
      <c r="V729" s="855">
        <f t="shared" si="429"/>
      </c>
      <c r="W729" s="856">
        <f t="shared" si="367"/>
      </c>
      <c r="X729" s="857">
        <v>0.0078</v>
      </c>
      <c r="Y729" s="858">
        <v>41</v>
      </c>
      <c r="Z729" s="853">
        <f t="shared" si="305"/>
      </c>
      <c r="AA729" s="860">
        <v>24797</v>
      </c>
      <c r="AB729" s="860">
        <v>447</v>
      </c>
      <c r="AC729" s="860">
        <v>77</v>
      </c>
      <c r="AD729" s="860">
        <v>454</v>
      </c>
      <c r="AE729" s="860">
        <v>37</v>
      </c>
      <c r="AF729" s="860">
        <v>1</v>
      </c>
      <c r="AG729" s="860">
        <v>0</v>
      </c>
      <c r="AH729" s="860">
        <v>19</v>
      </c>
      <c r="AI729" s="853">
        <f t="shared" si="122"/>
      </c>
      <c r="AJ729" s="853">
        <f t="shared" si="58"/>
      </c>
      <c r="AK729" s="861" t="s">
        <v>524</v>
      </c>
      <c r="AL729" s="862" t="s">
        <v>578</v>
      </c>
      <c r="AM729" s="862">
        <v>21</v>
      </c>
    </row>
    <row r="730">
      <c r="A730" s="845"/>
      <c r="B730" s="866" t="s">
        <v>527</v>
      </c>
      <c r="C730" s="866"/>
      <c r="D730" s="867">
        <f>SUM(D725:D729)</f>
      </c>
      <c r="E730" s="867">
        <f>SUM(E725:E729)</f>
      </c>
      <c r="F730" s="867">
        <f>SUM(F725:F729)</f>
      </c>
      <c r="G730" s="889">
        <f>SUM(G725:G729)</f>
      </c>
      <c r="H730" s="890">
        <f>SUM(H725:H729)</f>
      </c>
      <c r="I730" s="889">
        <f>SUM(I725:I729)</f>
      </c>
      <c r="J730" s="890">
        <f>SUM(J725:J729)</f>
      </c>
      <c r="K730" s="912">
        <f>SUM(K725:K729)</f>
      </c>
      <c r="L730" s="867">
        <f>SUM(L725:L729)</f>
      </c>
      <c r="M730" s="868">
        <f t="shared" si="398"/>
      </c>
      <c r="N730" s="889">
        <f>SUM(N725:N729)</f>
      </c>
      <c r="O730" s="868">
        <f t="shared" si="336"/>
      </c>
      <c r="P730" s="868">
        <f>D730/N730</f>
      </c>
      <c r="Q730" s="868">
        <f t="shared" si="89"/>
      </c>
      <c r="R730" s="868">
        <f t="shared" si="26"/>
      </c>
      <c r="S730" s="869">
        <f t="shared" si="1009"/>
      </c>
      <c r="T730" s="869">
        <f t="shared" si="947"/>
      </c>
      <c r="U730" s="869">
        <f t="shared" si="764"/>
      </c>
      <c r="V730" s="869">
        <f t="shared" si="429"/>
      </c>
      <c r="W730" s="870">
        <f t="shared" si="367"/>
      </c>
      <c r="X730" s="869">
        <f>AVERAGE(X725:X729)</f>
      </c>
      <c r="Y730" s="871">
        <f>AVERAGE(Y725:Y729)</f>
      </c>
      <c r="Z730" s="871">
        <f t="shared" si="305"/>
      </c>
      <c r="AA730" s="872">
        <f>SUM(AA725:AA729)</f>
      </c>
      <c r="AB730" s="872">
        <f>SUM(AB725:AB729)</f>
      </c>
      <c r="AC730" s="872">
        <f>SUM(AC725:AC729)</f>
      </c>
      <c r="AD730" s="872">
        <f>SUM(AD725:AD729)</f>
      </c>
      <c r="AE730" s="872">
        <f>SUM(AE725:AE729)</f>
      </c>
      <c r="AF730" s="872">
        <f>SUM(AF725:AF729)</f>
      </c>
      <c r="AG730" s="872">
        <f>SUM(AG725:AG729)</f>
      </c>
      <c r="AH730" s="872">
        <f>SUM(AH725:AH729)</f>
      </c>
      <c r="AI730" s="868">
        <f t="shared" si="122"/>
      </c>
      <c r="AJ730" s="873">
        <f t="shared" si="58"/>
      </c>
      <c r="AK730" s="874"/>
      <c r="AL730" s="874"/>
      <c r="AM730" s="872">
        <f>SUM(AM725:AM729)</f>
      </c>
    </row>
    <row r="731">
      <c r="A731" s="845"/>
      <c r="B731" s="893" t="s">
        <v>550</v>
      </c>
      <c r="C731" s="875" t="s">
        <v>544</v>
      </c>
      <c r="D731" s="864">
        <f t="shared" ref="D731:D735" si="899">E731+F731</f>
      </c>
      <c r="E731" s="894">
        <v>1430.81</v>
      </c>
      <c r="F731" s="894">
        <v>1066.83</v>
      </c>
      <c r="G731" s="850">
        <v>2</v>
      </c>
      <c r="H731" s="880">
        <v>3989.7000000000116</v>
      </c>
      <c r="I731" s="850">
        <v>0</v>
      </c>
      <c r="J731" s="880">
        <v>0</v>
      </c>
      <c r="K731" s="850">
        <f t="shared" ref="K731:K735" si="564">G731+I731</f>
      </c>
      <c r="L731" s="880">
        <f t="shared" ref="L731:L735" si="716">H731+J731</f>
      </c>
      <c r="M731" s="853">
        <f t="shared" si="398"/>
      </c>
      <c r="N731" s="854">
        <v>2</v>
      </c>
      <c r="O731" s="853">
        <f t="shared" si="336"/>
      </c>
      <c r="P731" s="853">
        <f t="shared" ref="P731:P735" si="257">D731/K731</f>
      </c>
      <c r="Q731" s="853">
        <f t="shared" si="89"/>
      </c>
      <c r="R731" s="853">
        <f t="shared" si="26"/>
      </c>
      <c r="S731" s="855">
        <f t="shared" si="1009"/>
      </c>
      <c r="T731" s="855">
        <f t="shared" si="947"/>
      </c>
      <c r="U731" s="855">
        <f t="shared" si="764"/>
      </c>
      <c r="V731" s="855">
        <f t="shared" si="429"/>
      </c>
      <c r="W731" s="856">
        <f t="shared" si="367"/>
      </c>
      <c r="X731" s="857">
        <v>0.0117</v>
      </c>
      <c r="Y731" s="858">
        <v>39</v>
      </c>
      <c r="Z731" s="853">
        <f t="shared" si="305"/>
      </c>
      <c r="AA731" s="860">
        <v>19236</v>
      </c>
      <c r="AB731" s="860">
        <v>445</v>
      </c>
      <c r="AC731" s="860">
        <v>65</v>
      </c>
      <c r="AD731" s="860">
        <v>500</v>
      </c>
      <c r="AE731" s="860">
        <v>26</v>
      </c>
      <c r="AF731" s="860">
        <v>4</v>
      </c>
      <c r="AG731" s="860">
        <v>1</v>
      </c>
      <c r="AH731" s="860">
        <v>11</v>
      </c>
      <c r="AI731" s="853">
        <f t="shared" si="122"/>
      </c>
      <c r="AJ731" s="853">
        <f t="shared" si="58"/>
      </c>
      <c r="AK731" s="861" t="s">
        <v>545</v>
      </c>
      <c r="AL731" s="861" t="s">
        <v>525</v>
      </c>
      <c r="AM731" s="862">
        <v>64</v>
      </c>
    </row>
    <row r="732">
      <c r="A732" s="845"/>
      <c r="B732" s="893" t="s">
        <v>550</v>
      </c>
      <c r="C732" s="875" t="s">
        <v>546</v>
      </c>
      <c r="D732" s="864">
        <f t="shared" si="899"/>
      </c>
      <c r="E732" s="849">
        <v>992.94</v>
      </c>
      <c r="F732" s="849">
        <v>1367.91</v>
      </c>
      <c r="G732" s="850">
        <v>6</v>
      </c>
      <c r="H732" s="880">
        <v>14897.029999999999</v>
      </c>
      <c r="I732" s="850">
        <v>0</v>
      </c>
      <c r="J732" s="880">
        <v>0</v>
      </c>
      <c r="K732" s="850">
        <f t="shared" si="564"/>
      </c>
      <c r="L732" s="880">
        <f t="shared" si="716"/>
      </c>
      <c r="M732" s="853">
        <f t="shared" si="398"/>
      </c>
      <c r="N732" s="854">
        <v>3</v>
      </c>
      <c r="O732" s="853">
        <f t="shared" si="336"/>
      </c>
      <c r="P732" s="853">
        <f t="shared" si="257"/>
      </c>
      <c r="Q732" s="853">
        <f t="shared" si="89"/>
      </c>
      <c r="R732" s="853">
        <f t="shared" si="26"/>
      </c>
      <c r="S732" s="855">
        <f t="shared" si="1009"/>
      </c>
      <c r="T732" s="855">
        <f t="shared" si="947"/>
      </c>
      <c r="U732" s="855">
        <f t="shared" si="764"/>
      </c>
      <c r="V732" s="855">
        <f t="shared" si="429"/>
      </c>
      <c r="W732" s="856">
        <f t="shared" si="367"/>
      </c>
      <c r="X732" s="857">
        <v>0.0067</v>
      </c>
      <c r="Y732" s="858">
        <v>44</v>
      </c>
      <c r="Z732" s="853">
        <f t="shared" si="305"/>
      </c>
      <c r="AA732" s="860">
        <v>19818</v>
      </c>
      <c r="AB732" s="860">
        <v>318</v>
      </c>
      <c r="AC732" s="860">
        <v>57</v>
      </c>
      <c r="AD732" s="860">
        <v>330</v>
      </c>
      <c r="AE732" s="860">
        <v>45</v>
      </c>
      <c r="AF732" s="860">
        <v>3</v>
      </c>
      <c r="AG732" s="860">
        <v>0</v>
      </c>
      <c r="AH732" s="860">
        <v>10</v>
      </c>
      <c r="AI732" s="853">
        <f t="shared" si="122"/>
      </c>
      <c r="AJ732" s="853">
        <f t="shared" si="58"/>
      </c>
      <c r="AK732" s="861" t="s">
        <v>545</v>
      </c>
      <c r="AL732" s="861" t="s">
        <v>525</v>
      </c>
      <c r="AM732" s="862">
        <v>21</v>
      </c>
    </row>
    <row r="733">
      <c r="A733" s="845"/>
      <c r="B733" s="893" t="s">
        <v>550</v>
      </c>
      <c r="C733" s="875" t="s">
        <v>547</v>
      </c>
      <c r="D733" s="864">
        <f t="shared" si="899"/>
      </c>
      <c r="E733" s="865">
        <v>1072.37</v>
      </c>
      <c r="F733" s="849">
        <v>1637.34</v>
      </c>
      <c r="G733" s="850">
        <v>4</v>
      </c>
      <c r="H733" s="880">
        <v>9646.069999999992</v>
      </c>
      <c r="I733" s="850">
        <v>0</v>
      </c>
      <c r="J733" s="880">
        <v>0</v>
      </c>
      <c r="K733" s="850">
        <f t="shared" si="564"/>
      </c>
      <c r="L733" s="880">
        <f t="shared" si="716"/>
      </c>
      <c r="M733" s="853">
        <f t="shared" si="398"/>
      </c>
      <c r="N733" s="854">
        <v>3</v>
      </c>
      <c r="O733" s="853">
        <f t="shared" si="336"/>
      </c>
      <c r="P733" s="853">
        <f t="shared" si="257"/>
      </c>
      <c r="Q733" s="853">
        <f t="shared" si="89"/>
      </c>
      <c r="R733" s="853">
        <f t="shared" si="26"/>
      </c>
      <c r="S733" s="855">
        <f t="shared" si="1009"/>
      </c>
      <c r="T733" s="855">
        <f t="shared" si="947"/>
      </c>
      <c r="U733" s="855">
        <f t="shared" si="764"/>
      </c>
      <c r="V733" s="855">
        <f t="shared" si="429"/>
      </c>
      <c r="W733" s="856">
        <f t="shared" si="367"/>
      </c>
      <c r="X733" s="857">
        <v>0.0168</v>
      </c>
      <c r="Y733" s="858">
        <v>49</v>
      </c>
      <c r="Z733" s="853">
        <f t="shared" si="305"/>
      </c>
      <c r="AA733" s="860">
        <v>20628</v>
      </c>
      <c r="AB733" s="860">
        <v>374</v>
      </c>
      <c r="AC733" s="860">
        <v>92</v>
      </c>
      <c r="AD733" s="860">
        <v>362</v>
      </c>
      <c r="AE733" s="860">
        <v>49</v>
      </c>
      <c r="AF733" s="860">
        <v>7</v>
      </c>
      <c r="AG733" s="860">
        <v>4</v>
      </c>
      <c r="AH733" s="860">
        <v>18</v>
      </c>
      <c r="AI733" s="853">
        <f t="shared" si="122"/>
      </c>
      <c r="AJ733" s="853">
        <f t="shared" si="58"/>
      </c>
      <c r="AK733" s="861" t="s">
        <v>545</v>
      </c>
      <c r="AL733" s="861" t="s">
        <v>525</v>
      </c>
      <c r="AM733" s="862">
        <v>29</v>
      </c>
    </row>
    <row r="734">
      <c r="A734" s="845"/>
      <c r="B734" s="893" t="s">
        <v>550</v>
      </c>
      <c r="C734" s="875" t="s">
        <v>548</v>
      </c>
      <c r="D734" s="864">
        <f t="shared" si="899"/>
      </c>
      <c r="E734" s="849">
        <v>1322.69</v>
      </c>
      <c r="F734" s="849">
        <v>1970.71</v>
      </c>
      <c r="G734" s="850">
        <v>4</v>
      </c>
      <c r="H734" s="880">
        <v>9464.539999999994</v>
      </c>
      <c r="I734" s="850">
        <v>0</v>
      </c>
      <c r="J734" s="880">
        <v>0</v>
      </c>
      <c r="K734" s="850">
        <f t="shared" si="564"/>
      </c>
      <c r="L734" s="880">
        <f t="shared" si="716"/>
      </c>
      <c r="M734" s="853">
        <f t="shared" si="398"/>
      </c>
      <c r="N734" s="854">
        <v>4</v>
      </c>
      <c r="O734" s="853">
        <f t="shared" si="336"/>
      </c>
      <c r="P734" s="853">
        <f t="shared" si="257"/>
      </c>
      <c r="Q734" s="853">
        <f t="shared" si="89"/>
      </c>
      <c r="R734" s="853">
        <f t="shared" si="26"/>
      </c>
      <c r="S734" s="855">
        <f t="shared" si="1009"/>
      </c>
      <c r="T734" s="855">
        <f t="shared" si="947"/>
      </c>
      <c r="U734" s="855">
        <f t="shared" si="764"/>
      </c>
      <c r="V734" s="855">
        <f t="shared" si="429"/>
      </c>
      <c r="W734" s="856">
        <f t="shared" si="367"/>
      </c>
      <c r="X734" s="857">
        <v>0.0096</v>
      </c>
      <c r="Y734" s="858">
        <v>46</v>
      </c>
      <c r="Z734" s="853">
        <f t="shared" si="305"/>
      </c>
      <c r="AA734" s="860">
        <v>32181</v>
      </c>
      <c r="AB734" s="860">
        <v>620</v>
      </c>
      <c r="AC734" s="860">
        <v>97</v>
      </c>
      <c r="AD734" s="860">
        <v>642</v>
      </c>
      <c r="AE734" s="860">
        <v>68</v>
      </c>
      <c r="AF734" s="860">
        <v>3</v>
      </c>
      <c r="AG734" s="860">
        <v>1</v>
      </c>
      <c r="AH734" s="860">
        <v>16</v>
      </c>
      <c r="AI734" s="853">
        <f t="shared" si="122"/>
      </c>
      <c r="AJ734" s="853">
        <f t="shared" si="58"/>
      </c>
      <c r="AK734" s="861" t="s">
        <v>545</v>
      </c>
      <c r="AL734" s="861" t="s">
        <v>525</v>
      </c>
      <c r="AM734" s="862">
        <v>37</v>
      </c>
    </row>
    <row r="735">
      <c r="A735" s="845"/>
      <c r="B735" s="893" t="s">
        <v>550</v>
      </c>
      <c r="C735" s="875" t="s">
        <v>549</v>
      </c>
      <c r="D735" s="864">
        <f t="shared" si="899"/>
      </c>
      <c r="E735" s="849">
        <v>1232.64</v>
      </c>
      <c r="F735" s="849">
        <v>1092.38</v>
      </c>
      <c r="G735" s="850">
        <v>8</v>
      </c>
      <c r="H735" s="880">
        <v>17065.630000000005</v>
      </c>
      <c r="I735" s="850">
        <v>0</v>
      </c>
      <c r="J735" s="880">
        <v>0</v>
      </c>
      <c r="K735" s="850">
        <f t="shared" si="564"/>
      </c>
      <c r="L735" s="880">
        <f t="shared" si="716"/>
      </c>
      <c r="M735" s="853">
        <f t="shared" si="398"/>
      </c>
      <c r="N735" s="854">
        <v>6</v>
      </c>
      <c r="O735" s="853">
        <f t="shared" si="336"/>
      </c>
      <c r="P735" s="853">
        <f t="shared" si="257"/>
      </c>
      <c r="Q735" s="853">
        <f t="shared" si="89"/>
      </c>
      <c r="R735" s="853">
        <f t="shared" si="26"/>
      </c>
      <c r="S735" s="855">
        <f t="shared" si="1009"/>
      </c>
      <c r="T735" s="855">
        <f t="shared" si="947"/>
      </c>
      <c r="U735" s="855">
        <f t="shared" si="764"/>
      </c>
      <c r="V735" s="855">
        <f t="shared" si="429"/>
      </c>
      <c r="W735" s="856">
        <f t="shared" si="367"/>
      </c>
      <c r="X735" s="857">
        <v>0.0007</v>
      </c>
      <c r="Y735" s="858">
        <v>50</v>
      </c>
      <c r="Z735" s="853">
        <f t="shared" si="305"/>
      </c>
      <c r="AA735" s="860">
        <v>19115</v>
      </c>
      <c r="AB735" s="860">
        <v>241</v>
      </c>
      <c r="AC735" s="860">
        <v>47</v>
      </c>
      <c r="AD735" s="860">
        <v>221</v>
      </c>
      <c r="AE735" s="860">
        <v>90</v>
      </c>
      <c r="AF735" s="860">
        <v>3</v>
      </c>
      <c r="AG735" s="860">
        <v>2</v>
      </c>
      <c r="AH735" s="860">
        <v>15</v>
      </c>
      <c r="AI735" s="853">
        <f t="shared" si="122"/>
      </c>
      <c r="AJ735" s="853">
        <f t="shared" si="58"/>
      </c>
      <c r="AK735" s="861" t="s">
        <v>545</v>
      </c>
      <c r="AL735" s="861" t="s">
        <v>525</v>
      </c>
      <c r="AM735" s="862">
        <v>21</v>
      </c>
    </row>
    <row r="736">
      <c r="A736" s="845"/>
      <c r="B736" s="866" t="s">
        <v>527</v>
      </c>
      <c r="C736" s="866"/>
      <c r="D736" s="867">
        <f>SUM(D731:D735)</f>
      </c>
      <c r="E736" s="867">
        <f>SUM(E731:E735)</f>
      </c>
      <c r="F736" s="867">
        <f>SUM(F731:F735)</f>
      </c>
      <c r="G736" s="889">
        <f>SUM(G731:G735)</f>
      </c>
      <c r="H736" s="890">
        <f>SUM(H731:H735)</f>
      </c>
      <c r="I736" s="889">
        <f>SUM(I731:I735)</f>
      </c>
      <c r="J736" s="890">
        <f>SUM(J731:J735)</f>
      </c>
      <c r="K736" s="912">
        <f>SUM(K731:K735)</f>
      </c>
      <c r="L736" s="867">
        <f>SUM(L731:L735)</f>
      </c>
      <c r="M736" s="868">
        <f t="shared" si="398"/>
      </c>
      <c r="N736" s="889">
        <f>SUM(N731:N735)</f>
      </c>
      <c r="O736" s="868">
        <f t="shared" si="336"/>
      </c>
      <c r="P736" s="868">
        <f>D736/N736</f>
      </c>
      <c r="Q736" s="868">
        <f t="shared" si="89"/>
      </c>
      <c r="R736" s="868">
        <f t="shared" si="26"/>
      </c>
      <c r="S736" s="869">
        <f t="shared" si="1009"/>
      </c>
      <c r="T736" s="869">
        <f t="shared" si="947"/>
      </c>
      <c r="U736" s="869">
        <f t="shared" si="764"/>
      </c>
      <c r="V736" s="869">
        <f t="shared" si="429"/>
      </c>
      <c r="W736" s="870">
        <f t="shared" si="367"/>
      </c>
      <c r="X736" s="869">
        <f>AVERAGE(X731:X735)</f>
      </c>
      <c r="Y736" s="871">
        <f>AVERAGE(Y731:Y735)</f>
      </c>
      <c r="Z736" s="871">
        <f t="shared" si="305"/>
      </c>
      <c r="AA736" s="872">
        <f>SUM(AA731:AA735)</f>
      </c>
      <c r="AB736" s="872">
        <f>SUM(AB731:AB735)</f>
      </c>
      <c r="AC736" s="872">
        <f>SUM(AC731:AC735)</f>
      </c>
      <c r="AD736" s="872">
        <f>SUM(AD731:AD735)</f>
      </c>
      <c r="AE736" s="872">
        <f>SUM(AE731:AE735)</f>
      </c>
      <c r="AF736" s="872">
        <f>SUM(AF731:AF735)</f>
      </c>
      <c r="AG736" s="872">
        <f>SUM(AG731:AG735)</f>
      </c>
      <c r="AH736" s="872">
        <f>SUM(AH731:AH735)</f>
      </c>
      <c r="AI736" s="868">
        <f t="shared" si="122"/>
      </c>
      <c r="AJ736" s="873">
        <f t="shared" si="58"/>
      </c>
      <c r="AK736" s="874"/>
      <c r="AL736" s="874"/>
      <c r="AM736" s="872">
        <f>SUM(AM731:AM735)</f>
      </c>
    </row>
    <row r="737">
      <c r="A737" s="845"/>
      <c r="B737" s="893" t="s">
        <v>522</v>
      </c>
      <c r="C737" s="875" t="s">
        <v>551</v>
      </c>
      <c r="D737" s="864">
        <f t="shared" ref="D737:D739" si="900">E737+F737</f>
      </c>
      <c r="E737" s="849">
        <v>1274.2099999999998</v>
      </c>
      <c r="F737" s="849">
        <v>2312.22</v>
      </c>
      <c r="G737" s="850">
        <v>1</v>
      </c>
      <c r="H737" s="880">
        <v>2548.2600000000093</v>
      </c>
      <c r="I737" s="850">
        <v>0</v>
      </c>
      <c r="J737" s="880">
        <v>0</v>
      </c>
      <c r="K737" s="850">
        <f t="shared" ref="K737:K739" si="565">G737+I737</f>
      </c>
      <c r="L737" s="880">
        <f t="shared" ref="L737:L739" si="717">H737+J737</f>
      </c>
      <c r="M737" s="853">
        <f t="shared" si="398"/>
      </c>
      <c r="N737" s="854">
        <v>1</v>
      </c>
      <c r="O737" s="853">
        <f t="shared" si="336"/>
      </c>
      <c r="P737" s="853">
        <f t="shared" ref="P737:P739" si="258">D737/K737</f>
      </c>
      <c r="Q737" s="853">
        <f t="shared" si="89"/>
      </c>
      <c r="R737" s="853">
        <f t="shared" si="26"/>
      </c>
      <c r="S737" s="855">
        <f t="shared" si="1009"/>
      </c>
      <c r="T737" s="855">
        <f t="shared" si="947"/>
      </c>
      <c r="U737" s="855">
        <f t="shared" si="764"/>
      </c>
      <c r="V737" s="855">
        <f t="shared" si="429"/>
      </c>
      <c r="W737" s="856">
        <f t="shared" si="367"/>
      </c>
      <c r="X737" s="857">
        <v>0.0078</v>
      </c>
      <c r="Y737" s="858">
        <v>50</v>
      </c>
      <c r="Z737" s="853">
        <f t="shared" si="305"/>
      </c>
      <c r="AA737" s="860">
        <v>47387</v>
      </c>
      <c r="AB737" s="860">
        <v>600</v>
      </c>
      <c r="AC737" s="860">
        <v>129</v>
      </c>
      <c r="AD737" s="860">
        <v>578</v>
      </c>
      <c r="AE737" s="860">
        <v>74</v>
      </c>
      <c r="AF737" s="860">
        <v>6</v>
      </c>
      <c r="AG737" s="860">
        <v>3</v>
      </c>
      <c r="AH737" s="860">
        <v>20</v>
      </c>
      <c r="AI737" s="853">
        <f t="shared" si="122"/>
      </c>
      <c r="AJ737" s="853">
        <f t="shared" si="58"/>
      </c>
      <c r="AK737" s="861" t="s">
        <v>545</v>
      </c>
      <c r="AL737" s="861" t="s">
        <v>525</v>
      </c>
      <c r="AM737" s="862">
        <v>34</v>
      </c>
    </row>
    <row r="738">
      <c r="A738" s="845"/>
      <c r="B738" s="893" t="s">
        <v>522</v>
      </c>
      <c r="C738" s="875" t="s">
        <v>552</v>
      </c>
      <c r="D738" s="864">
        <f t="shared" si="900"/>
      </c>
      <c r="E738" s="865">
        <v>1192.91</v>
      </c>
      <c r="F738" s="849">
        <v>1823.87</v>
      </c>
      <c r="G738" s="850">
        <v>5</v>
      </c>
      <c r="H738" s="880">
        <v>11402.589999999997</v>
      </c>
      <c r="I738" s="850">
        <v>1</v>
      </c>
      <c r="J738" s="880">
        <v>6216.21</v>
      </c>
      <c r="K738" s="850">
        <f t="shared" si="565"/>
      </c>
      <c r="L738" s="880">
        <f t="shared" si="717"/>
      </c>
      <c r="M738" s="853">
        <f t="shared" si="398"/>
      </c>
      <c r="N738" s="854">
        <v>5</v>
      </c>
      <c r="O738" s="853">
        <f t="shared" si="336"/>
      </c>
      <c r="P738" s="853">
        <f t="shared" si="258"/>
      </c>
      <c r="Q738" s="853">
        <f t="shared" si="89"/>
      </c>
      <c r="R738" s="853">
        <f t="shared" si="26"/>
      </c>
      <c r="S738" s="855">
        <f t="shared" si="1009"/>
      </c>
      <c r="T738" s="855">
        <f t="shared" si="947"/>
      </c>
      <c r="U738" s="855">
        <f t="shared" si="764"/>
      </c>
      <c r="V738" s="855">
        <f t="shared" si="429"/>
      </c>
      <c r="W738" s="856">
        <f t="shared" si="367"/>
      </c>
      <c r="X738" s="857">
        <v>0.0092</v>
      </c>
      <c r="Y738" s="858">
        <v>52</v>
      </c>
      <c r="Z738" s="853">
        <f t="shared" si="305"/>
      </c>
      <c r="AA738" s="860">
        <v>39037</v>
      </c>
      <c r="AB738" s="860">
        <v>678</v>
      </c>
      <c r="AC738" s="860">
        <v>118</v>
      </c>
      <c r="AD738" s="860">
        <v>698</v>
      </c>
      <c r="AE738" s="860">
        <v>75</v>
      </c>
      <c r="AF738" s="860">
        <v>5</v>
      </c>
      <c r="AG738" s="860">
        <v>13</v>
      </c>
      <c r="AH738" s="860">
        <v>17</v>
      </c>
      <c r="AI738" s="853">
        <f t="shared" si="122"/>
      </c>
      <c r="AJ738" s="853">
        <f t="shared" si="58"/>
      </c>
      <c r="AK738" s="861" t="s">
        <v>545</v>
      </c>
      <c r="AL738" s="861" t="s">
        <v>525</v>
      </c>
      <c r="AM738" s="862">
        <v>22</v>
      </c>
    </row>
    <row r="739">
      <c r="A739" s="845"/>
      <c r="B739" s="893" t="s">
        <v>522</v>
      </c>
      <c r="C739" s="875" t="s">
        <v>553</v>
      </c>
      <c r="D739" s="864">
        <f t="shared" si="900"/>
      </c>
      <c r="E739" s="849">
        <v>1398.77</v>
      </c>
      <c r="F739" s="849">
        <v>1776.78</v>
      </c>
      <c r="G739" s="850">
        <v>7</v>
      </c>
      <c r="H739" s="880">
        <v>16368.529999999999</v>
      </c>
      <c r="I739" s="850">
        <v>0</v>
      </c>
      <c r="J739" s="880">
        <v>0</v>
      </c>
      <c r="K739" s="850">
        <f t="shared" si="565"/>
      </c>
      <c r="L739" s="880">
        <f t="shared" si="717"/>
      </c>
      <c r="M739" s="853">
        <f t="shared" si="398"/>
      </c>
      <c r="N739" s="854">
        <v>6</v>
      </c>
      <c r="O739" s="853">
        <f t="shared" si="336"/>
      </c>
      <c r="P739" s="853">
        <f t="shared" si="258"/>
      </c>
      <c r="Q739" s="853">
        <f t="shared" si="89"/>
      </c>
      <c r="R739" s="853">
        <f t="shared" si="26"/>
      </c>
      <c r="S739" s="855">
        <f t="shared" si="1009"/>
      </c>
      <c r="T739" s="855">
        <f t="shared" si="947"/>
      </c>
      <c r="U739" s="855">
        <f t="shared" si="764"/>
      </c>
      <c r="V739" s="855">
        <f t="shared" si="429"/>
      </c>
      <c r="W739" s="856">
        <f t="shared" si="367"/>
      </c>
      <c r="X739" s="857">
        <v>0.0089</v>
      </c>
      <c r="Y739" s="858">
        <v>54</v>
      </c>
      <c r="Z739" s="853">
        <f t="shared" si="305"/>
      </c>
      <c r="AA739" s="860">
        <v>41342</v>
      </c>
      <c r="AB739" s="860">
        <v>776</v>
      </c>
      <c r="AC739" s="860">
        <v>108</v>
      </c>
      <c r="AD739" s="860">
        <v>778</v>
      </c>
      <c r="AE739" s="860">
        <v>105</v>
      </c>
      <c r="AF739" s="860">
        <v>12</v>
      </c>
      <c r="AG739" s="860">
        <v>2</v>
      </c>
      <c r="AH739" s="860">
        <v>29</v>
      </c>
      <c r="AI739" s="853">
        <f t="shared" si="122"/>
      </c>
      <c r="AJ739" s="853">
        <f t="shared" si="58"/>
      </c>
      <c r="AK739" s="861" t="s">
        <v>545</v>
      </c>
      <c r="AL739" s="861" t="s">
        <v>525</v>
      </c>
      <c r="AM739" s="862">
        <v>27</v>
      </c>
    </row>
    <row r="740">
      <c r="A740" s="845"/>
      <c r="B740" s="866" t="s">
        <v>527</v>
      </c>
      <c r="C740" s="866"/>
      <c r="D740" s="867">
        <f>SUM(D737:D739)</f>
      </c>
      <c r="E740" s="897">
        <f>SUM(E737:E739)</f>
      </c>
      <c r="F740" s="897">
        <f>SUM(F737:F739)</f>
      </c>
      <c r="G740" s="889">
        <f>SUM(G737:G739)</f>
      </c>
      <c r="H740" s="890">
        <f>SUM(H737:H739)</f>
      </c>
      <c r="I740" s="889">
        <f>SUM(I737:I739)</f>
      </c>
      <c r="J740" s="890">
        <f>SUM(J737:J739)</f>
      </c>
      <c r="K740" s="891">
        <f>SUM(K737:K739)</f>
      </c>
      <c r="L740" s="897">
        <f>SUM(L737:L739)</f>
      </c>
      <c r="M740" s="868">
        <f t="shared" si="398"/>
      </c>
      <c r="N740" s="889">
        <f>SUM(N737:N739)</f>
      </c>
      <c r="O740" s="868">
        <f t="shared" si="336"/>
      </c>
      <c r="P740" s="868">
        <f t="shared" ref="P740:P741" si="978">D740/N740</f>
      </c>
      <c r="Q740" s="868">
        <f t="shared" si="89"/>
      </c>
      <c r="R740" s="868">
        <f t="shared" si="26"/>
      </c>
      <c r="S740" s="869">
        <f t="shared" si="1009"/>
      </c>
      <c r="T740" s="869">
        <f t="shared" si="947"/>
      </c>
      <c r="U740" s="869">
        <f t="shared" si="764"/>
      </c>
      <c r="V740" s="869">
        <f t="shared" si="429"/>
      </c>
      <c r="W740" s="870">
        <f t="shared" si="367"/>
      </c>
      <c r="X740" s="869">
        <f>AVERAGE(X737:X739)</f>
      </c>
      <c r="Y740" s="871">
        <f>AVERAGE(Y737:Y739)</f>
      </c>
      <c r="Z740" s="871">
        <f t="shared" si="305"/>
      </c>
      <c r="AA740" s="872">
        <f>SUM(AA737:AA739)</f>
      </c>
      <c r="AB740" s="872">
        <f>SUM(AB737:AB739)</f>
      </c>
      <c r="AC740" s="872">
        <f>SUM(AC737:AC739)</f>
      </c>
      <c r="AD740" s="872">
        <f>SUM(AD737:AD739)</f>
      </c>
      <c r="AE740" s="872">
        <f>SUM(AE737:AE739)</f>
      </c>
      <c r="AF740" s="872">
        <f>SUM(AF737:AF739)</f>
      </c>
      <c r="AG740" s="872">
        <f>SUM(AG737:AG739)</f>
      </c>
      <c r="AH740" s="872">
        <f>SUM(AH737:AH739)</f>
      </c>
      <c r="AI740" s="868">
        <f t="shared" si="122"/>
      </c>
      <c r="AJ740" s="873">
        <f t="shared" si="58"/>
      </c>
      <c r="AK740" s="874"/>
      <c r="AL740" s="874"/>
      <c r="AM740" s="872">
        <f>SUM(AM737:AM739)</f>
      </c>
    </row>
    <row r="741">
      <c r="A741" s="845"/>
      <c r="B741" s="898" t="s">
        <v>539</v>
      </c>
      <c r="C741" s="898"/>
      <c r="D741" s="899">
        <f>D724+D718+D736+D730+D740</f>
      </c>
      <c r="E741" s="923">
        <f>E724+E718+E736+E730+E740</f>
      </c>
      <c r="F741" s="923">
        <f>F724+F718+F736+F730+F740</f>
      </c>
      <c r="G741" s="903">
        <f>G740+G736+G730+G724+G718</f>
      </c>
      <c r="H741" s="900">
        <f>H740+H736+H730+H724+H718</f>
      </c>
      <c r="I741" s="903">
        <f>I740+I736+I730+I724+I718</f>
      </c>
      <c r="J741" s="900">
        <f>J740+J736+J730+J724+J718</f>
      </c>
      <c r="K741" s="903">
        <f>K724+K718+K736+K730+K740</f>
      </c>
      <c r="L741" s="923">
        <f>L724+L718+L736+L730+L740</f>
      </c>
      <c r="M741" s="900">
        <f t="shared" si="398"/>
      </c>
      <c r="N741" s="903">
        <f>N740+N736+N730+N724+N718</f>
      </c>
      <c r="O741" s="900">
        <f t="shared" si="336"/>
      </c>
      <c r="P741" s="900">
        <f t="shared" si="978"/>
      </c>
      <c r="Q741" s="900">
        <f t="shared" si="89"/>
      </c>
      <c r="R741" s="900">
        <f t="shared" si="26"/>
      </c>
      <c r="S741" s="902">
        <f t="shared" si="1009"/>
      </c>
      <c r="T741" s="902">
        <f t="shared" si="947"/>
      </c>
      <c r="U741" s="902">
        <f t="shared" si="764"/>
      </c>
      <c r="V741" s="902">
        <f t="shared" si="429"/>
      </c>
      <c r="W741" s="903">
        <f t="shared" si="367"/>
      </c>
      <c r="X741" s="900">
        <f>(X724+X718+X736+X730+X740)/5</f>
      </c>
      <c r="Y741" s="900">
        <f>(Y724+Y718+Y736+Y730+Y740)/5</f>
      </c>
      <c r="Z741" s="900">
        <f>(Z724+Z718+Z736+Z730+Z740)/5</f>
      </c>
      <c r="AA741" s="923">
        <f>AA724+AA718+AA736+AA730+AA740</f>
      </c>
      <c r="AB741" s="923">
        <f>AB724+AB718+AB736+AB730+AB740</f>
      </c>
      <c r="AC741" s="923">
        <f>AC724+AC718+AC736+AC730+AC740</f>
      </c>
      <c r="AD741" s="923">
        <f>AD724+AD718+AD736+AD730+AD740</f>
      </c>
      <c r="AE741" s="923">
        <f>AE724+AE718+AE736+AE730+AE740</f>
      </c>
      <c r="AF741" s="923">
        <f>AF724+AF718+AF736+AF730+AF740</f>
      </c>
      <c r="AG741" s="923">
        <f>AG724+AG718+AG736+AG730+AG740</f>
      </c>
      <c r="AH741" s="923">
        <f>AH724+AH718+AH736+AH730+AH740</f>
      </c>
      <c r="AI741" s="900">
        <f t="shared" si="122"/>
      </c>
      <c r="AJ741" s="904">
        <f t="shared" si="58"/>
      </c>
      <c r="AK741" s="898"/>
      <c r="AL741" s="898"/>
      <c r="AM741" s="923">
        <f>AM724+AM718+AM736+AM730+AM740</f>
      </c>
    </row>
    <row r="742">
      <c r="A742" s="832"/>
      <c r="B742" s="832" t="s">
        <v>480</v>
      </c>
      <c r="C742" s="832"/>
      <c r="D742" s="833" t="s">
        <v>481</v>
      </c>
      <c r="E742" s="833"/>
      <c r="F742" s="833"/>
      <c r="G742" s="833"/>
      <c r="H742" s="833"/>
      <c r="I742" s="833"/>
      <c r="J742" s="833"/>
      <c r="K742" s="833"/>
      <c r="L742" s="833"/>
      <c r="M742" s="833"/>
      <c r="N742" s="833"/>
      <c r="O742" s="833"/>
      <c r="P742" s="833"/>
      <c r="Q742" s="833"/>
      <c r="R742" s="834" t="s">
        <v>482</v>
      </c>
      <c r="S742" s="834"/>
      <c r="T742" s="834"/>
      <c r="U742" s="834"/>
      <c r="V742" s="834"/>
      <c r="W742" s="834"/>
      <c r="X742" s="834"/>
      <c r="Y742" s="834"/>
      <c r="Z742" s="834"/>
      <c r="AA742" s="834"/>
      <c r="AB742" s="834"/>
      <c r="AC742" s="834"/>
      <c r="AD742" s="834"/>
      <c r="AE742" s="834"/>
      <c r="AF742" s="834"/>
      <c r="AG742" s="834"/>
      <c r="AH742" s="834"/>
      <c r="AI742" s="834"/>
      <c r="AJ742" s="834"/>
      <c r="AK742" s="834"/>
      <c r="AL742" s="834"/>
      <c r="AM742" s="835"/>
    </row>
    <row r="743">
      <c r="A743" s="832"/>
      <c r="B743" s="832" t="s">
        <v>483</v>
      </c>
      <c r="C743" s="832" t="s">
        <v>484</v>
      </c>
      <c r="D743" s="836" t="s">
        <v>485</v>
      </c>
      <c r="E743" s="837" t="s">
        <v>486</v>
      </c>
      <c r="F743" s="837" t="s">
        <v>487</v>
      </c>
      <c r="G743" s="944" t="s">
        <v>488</v>
      </c>
      <c r="H743" s="944" t="s">
        <v>489</v>
      </c>
      <c r="I743" s="944" t="s">
        <v>490</v>
      </c>
      <c r="J743" s="944" t="s">
        <v>491</v>
      </c>
      <c r="K743" s="944" t="s">
        <v>492</v>
      </c>
      <c r="L743" s="945" t="s">
        <v>493</v>
      </c>
      <c r="M743" s="841" t="s">
        <v>494</v>
      </c>
      <c r="N743" s="944" t="s">
        <v>495</v>
      </c>
      <c r="O743" s="841" t="s">
        <v>496</v>
      </c>
      <c r="P743" s="841" t="s">
        <v>497</v>
      </c>
      <c r="Q743" s="841" t="s">
        <v>498</v>
      </c>
      <c r="R743" s="834" t="s">
        <v>499</v>
      </c>
      <c r="S743" s="842" t="s">
        <v>500</v>
      </c>
      <c r="T743" s="842" t="s">
        <v>501</v>
      </c>
      <c r="U743" s="842" t="s">
        <v>502</v>
      </c>
      <c r="V743" s="842" t="s">
        <v>503</v>
      </c>
      <c r="W743" s="843" t="s">
        <v>504</v>
      </c>
      <c r="X743" s="842" t="s">
        <v>505</v>
      </c>
      <c r="Y743" s="844" t="s">
        <v>506</v>
      </c>
      <c r="Z743" s="834" t="s">
        <v>507</v>
      </c>
      <c r="AA743" s="843" t="s">
        <v>508</v>
      </c>
      <c r="AB743" s="843" t="s">
        <v>509</v>
      </c>
      <c r="AC743" s="843" t="s">
        <v>510</v>
      </c>
      <c r="AD743" s="843" t="s">
        <v>511</v>
      </c>
      <c r="AE743" s="843" t="s">
        <v>512</v>
      </c>
      <c r="AF743" s="843" t="s">
        <v>513</v>
      </c>
      <c r="AG743" s="843" t="s">
        <v>514</v>
      </c>
      <c r="AH743" s="843" t="s">
        <v>515</v>
      </c>
      <c r="AI743" s="843" t="s">
        <v>516</v>
      </c>
      <c r="AJ743" s="834" t="s">
        <v>517</v>
      </c>
      <c r="AK743" s="835" t="s">
        <v>518</v>
      </c>
      <c r="AL743" s="835" t="s">
        <v>519</v>
      </c>
      <c r="AM743" s="835" t="s">
        <v>520</v>
      </c>
    </row>
    <row r="744">
      <c r="A744" s="845" t="s">
        <v>585</v>
      </c>
      <c r="B744" s="893" t="s">
        <v>522</v>
      </c>
      <c r="C744" s="876" t="s">
        <v>523</v>
      </c>
      <c r="D744" s="877">
        <f t="shared" ref="D744:D745" si="901">E744+F744</f>
      </c>
      <c r="E744" s="947">
        <v>837.51</v>
      </c>
      <c r="F744" s="947">
        <v>1809.59</v>
      </c>
      <c r="G744" s="851">
        <v>1</v>
      </c>
      <c r="H744" s="915">
        <v>1813.320000000007</v>
      </c>
      <c r="I744" s="958">
        <v>1</v>
      </c>
      <c r="J744" s="957">
        <v>5096.52</v>
      </c>
      <c r="K744" s="850">
        <f t="shared" ref="K744:K745" si="566">G744+I744</f>
      </c>
      <c r="L744" s="951">
        <f t="shared" ref="L744:L745" si="718">H744+J744</f>
      </c>
      <c r="M744" s="853">
        <f t="shared" ref="M744:M769" si="399">L744/D744</f>
      </c>
      <c r="N744" s="854">
        <v>2</v>
      </c>
      <c r="O744" s="853">
        <f t="shared" ref="O744:O769" si="337">D744/K744</f>
      </c>
      <c r="P744" s="853">
        <f t="shared" ref="P744:P745" si="259">D744/K744</f>
      </c>
      <c r="Q744" s="853">
        <f t="shared" ref="Q744:Q769" si="90">L744/K744</f>
      </c>
      <c r="R744" s="853">
        <f t="shared" ref="R744:R769" si="27">D744/AB744</f>
      </c>
      <c r="S744" s="855">
        <f t="shared" ref="S744:S769" si="1010">W744/AA744*1</f>
      </c>
      <c r="T744" s="855">
        <f t="shared" ref="T744:T769" si="948">AB744/AA744</f>
      </c>
      <c r="U744" s="855">
        <f t="shared" ref="U744:U769" si="765">AD744/AA744</f>
      </c>
      <c r="V744" s="855">
        <f t="shared" ref="V744:V769" si="430">AE744/AD744</f>
      </c>
      <c r="W744" s="856">
        <f t="shared" ref="W744:W769" si="368">AC744/X744</f>
      </c>
      <c r="X744" s="857">
        <v>0.0139</v>
      </c>
      <c r="Y744" s="858">
        <v>55</v>
      </c>
      <c r="Z744" s="882">
        <f t="shared" ref="Z744:Z768" si="306">(D744/AA744)*1000</f>
      </c>
      <c r="AA744" s="883">
        <v>37924</v>
      </c>
      <c r="AB744" s="884">
        <v>620</v>
      </c>
      <c r="AC744" s="860">
        <v>94</v>
      </c>
      <c r="AD744" s="860">
        <v>660</v>
      </c>
      <c r="AE744" s="860">
        <v>35</v>
      </c>
      <c r="AF744" s="860">
        <v>4</v>
      </c>
      <c r="AG744" s="860">
        <v>0</v>
      </c>
      <c r="AH744" s="860">
        <v>31</v>
      </c>
      <c r="AI744" s="853">
        <f t="shared" ref="AI744:AI769" si="123">D744/AD744</f>
      </c>
      <c r="AJ744" s="853">
        <f t="shared" ref="AJ744:AJ769" si="59">AM744*1000/D744</f>
      </c>
      <c r="AK744" s="861" t="s">
        <v>545</v>
      </c>
      <c r="AL744" s="862" t="s">
        <v>525</v>
      </c>
      <c r="AM744" s="862">
        <v>16</v>
      </c>
    </row>
    <row r="745">
      <c r="A745" s="845"/>
      <c r="B745" s="893" t="s">
        <v>522</v>
      </c>
      <c r="C745" s="876" t="s">
        <v>526</v>
      </c>
      <c r="D745" s="885">
        <f t="shared" si="901"/>
      </c>
      <c r="E745" s="959">
        <v>505.88</v>
      </c>
      <c r="F745" s="878">
        <v>638.92</v>
      </c>
      <c r="G745" s="956">
        <v>2</v>
      </c>
      <c r="H745" s="957">
        <v>3989.7000000000116</v>
      </c>
      <c r="I745" s="851">
        <v>0</v>
      </c>
      <c r="J745" s="917">
        <v>0</v>
      </c>
      <c r="K745" s="953">
        <f t="shared" si="566"/>
      </c>
      <c r="L745" s="880">
        <f t="shared" si="718"/>
      </c>
      <c r="M745" s="853">
        <f t="shared" si="399"/>
      </c>
      <c r="N745" s="854">
        <v>2</v>
      </c>
      <c r="O745" s="853">
        <f t="shared" si="337"/>
      </c>
      <c r="P745" s="853">
        <f t="shared" si="259"/>
      </c>
      <c r="Q745" s="853">
        <f t="shared" si="90"/>
      </c>
      <c r="R745" s="853">
        <f t="shared" si="27"/>
      </c>
      <c r="S745" s="855">
        <f t="shared" si="1010"/>
      </c>
      <c r="T745" s="855">
        <f t="shared" si="948"/>
      </c>
      <c r="U745" s="855">
        <f t="shared" si="765"/>
      </c>
      <c r="V745" s="855">
        <f t="shared" si="430"/>
      </c>
      <c r="W745" s="856">
        <f t="shared" si="368"/>
      </c>
      <c r="X745" s="857">
        <v>0.0137</v>
      </c>
      <c r="Y745" s="858">
        <v>56</v>
      </c>
      <c r="Z745" s="886">
        <f t="shared" si="306"/>
      </c>
      <c r="AA745" s="887">
        <v>17870</v>
      </c>
      <c r="AB745" s="884">
        <v>507</v>
      </c>
      <c r="AC745" s="860">
        <v>51</v>
      </c>
      <c r="AD745" s="860">
        <v>613</v>
      </c>
      <c r="AE745" s="860">
        <v>22</v>
      </c>
      <c r="AF745" s="860">
        <v>4</v>
      </c>
      <c r="AG745" s="860">
        <v>1</v>
      </c>
      <c r="AH745" s="860">
        <v>11</v>
      </c>
      <c r="AI745" s="853">
        <f t="shared" si="123"/>
      </c>
      <c r="AJ745" s="853">
        <f t="shared" si="59"/>
      </c>
      <c r="AK745" s="861" t="s">
        <v>545</v>
      </c>
      <c r="AL745" s="862" t="s">
        <v>525</v>
      </c>
      <c r="AM745" s="862">
        <v>20</v>
      </c>
    </row>
    <row r="746">
      <c r="A746" s="845"/>
      <c r="B746" s="866" t="s">
        <v>527</v>
      </c>
      <c r="C746" s="866"/>
      <c r="D746" s="867">
        <f>SUM(D744:D745)</f>
      </c>
      <c r="E746" s="888">
        <f>SUM(E744:E745)</f>
      </c>
      <c r="F746" s="888">
        <f>SUM(F744:F745)</f>
      </c>
      <c r="G746" s="888">
        <f>SUM(G744:G745)</f>
      </c>
      <c r="H746" s="888">
        <f>SUM(H744:H745)</f>
      </c>
      <c r="I746" s="888">
        <f>SUM(I744:I745)</f>
      </c>
      <c r="J746" s="888">
        <f>SUM(J744:J745)</f>
      </c>
      <c r="K746" s="891">
        <f>SUM(K744:K745)</f>
      </c>
      <c r="L746" s="892">
        <f>SUM(L744:L745)</f>
      </c>
      <c r="M746" s="868">
        <f t="shared" si="399"/>
      </c>
      <c r="N746" s="889">
        <f>SUM(N744:N745)</f>
      </c>
      <c r="O746" s="868">
        <f t="shared" si="337"/>
      </c>
      <c r="P746" s="868">
        <f>D746/N746</f>
      </c>
      <c r="Q746" s="868">
        <f t="shared" si="90"/>
      </c>
      <c r="R746" s="868">
        <f t="shared" si="27"/>
      </c>
      <c r="S746" s="869">
        <f t="shared" si="1010"/>
      </c>
      <c r="T746" s="869">
        <f t="shared" si="948"/>
      </c>
      <c r="U746" s="869">
        <f t="shared" si="765"/>
      </c>
      <c r="V746" s="869">
        <f t="shared" si="430"/>
      </c>
      <c r="W746" s="870">
        <f t="shared" si="368"/>
      </c>
      <c r="X746" s="869">
        <f>AVERAGE(X744:X745)</f>
      </c>
      <c r="Y746" s="871">
        <f>AVERAGE(Y744:Y745)</f>
      </c>
      <c r="Z746" s="868">
        <f t="shared" si="306"/>
      </c>
      <c r="AA746" s="922">
        <f>SUM(AA744:AA745)</f>
      </c>
      <c r="AB746" s="872">
        <f>SUM(AB744:AB745)</f>
      </c>
      <c r="AC746" s="872">
        <f>SUM(AC744:AC745)</f>
      </c>
      <c r="AD746" s="872">
        <f>SUM(AD744:AD745)</f>
      </c>
      <c r="AE746" s="872">
        <f>SUM(AE744:AE745)</f>
      </c>
      <c r="AF746" s="872">
        <f>SUM(AF744:AF745)</f>
      </c>
      <c r="AG746" s="872">
        <f>SUM(AG744:AG745)</f>
      </c>
      <c r="AH746" s="872">
        <f>SUM(AH744:AH745)</f>
      </c>
      <c r="AI746" s="868">
        <f t="shared" si="123"/>
      </c>
      <c r="AJ746" s="873">
        <f t="shared" si="59"/>
      </c>
      <c r="AK746" s="874"/>
      <c r="AL746" s="874"/>
      <c r="AM746" s="870">
        <f>SUM(AM744:AM745)</f>
      </c>
    </row>
    <row r="747">
      <c r="A747" s="845"/>
      <c r="B747" s="893" t="s">
        <v>528</v>
      </c>
      <c r="C747" s="875" t="s">
        <v>529</v>
      </c>
      <c r="D747" s="864">
        <f t="shared" ref="D747:D751" si="902">E747+F747</f>
      </c>
      <c r="E747" s="896">
        <v>1156.61</v>
      </c>
      <c r="F747" s="896">
        <v>1674.97</v>
      </c>
      <c r="G747" s="851">
        <v>3</v>
      </c>
      <c r="H747" s="852">
        <v>7651.220000000001</v>
      </c>
      <c r="I747" s="851">
        <v>0</v>
      </c>
      <c r="J747" s="852">
        <v>0</v>
      </c>
      <c r="K747" s="850">
        <f t="shared" ref="K747:K751" si="567">G747+I747</f>
      </c>
      <c r="L747" s="880">
        <f t="shared" ref="L747:L751" si="719">H747+J747</f>
      </c>
      <c r="M747" s="853">
        <f t="shared" si="399"/>
      </c>
      <c r="N747" s="854">
        <v>3</v>
      </c>
      <c r="O747" s="853">
        <f t="shared" si="337"/>
      </c>
      <c r="P747" s="853">
        <f t="shared" ref="P747:P751" si="260">D747/K747</f>
      </c>
      <c r="Q747" s="853">
        <f t="shared" si="90"/>
      </c>
      <c r="R747" s="853">
        <f t="shared" si="27"/>
      </c>
      <c r="S747" s="855">
        <f t="shared" si="1010"/>
      </c>
      <c r="T747" s="855">
        <f t="shared" si="948"/>
      </c>
      <c r="U747" s="855">
        <f t="shared" si="765"/>
      </c>
      <c r="V747" s="855">
        <f t="shared" si="430"/>
      </c>
      <c r="W747" s="856">
        <f t="shared" si="368"/>
      </c>
      <c r="X747" s="857">
        <v>0.0113</v>
      </c>
      <c r="Y747" s="858">
        <v>29</v>
      </c>
      <c r="Z747" s="853">
        <f t="shared" si="306"/>
      </c>
      <c r="AA747" s="860">
        <v>35692</v>
      </c>
      <c r="AB747" s="860">
        <v>997</v>
      </c>
      <c r="AC747" s="860">
        <v>111</v>
      </c>
      <c r="AD747" s="860">
        <v>1049</v>
      </c>
      <c r="AE747" s="860">
        <v>49</v>
      </c>
      <c r="AF747" s="860">
        <v>4</v>
      </c>
      <c r="AG747" s="860">
        <v>1</v>
      </c>
      <c r="AH747" s="860">
        <v>25</v>
      </c>
      <c r="AI747" s="853">
        <f t="shared" si="123"/>
      </c>
      <c r="AJ747" s="853">
        <f t="shared" si="59"/>
      </c>
      <c r="AK747" s="861" t="s">
        <v>524</v>
      </c>
      <c r="AL747" s="862" t="s">
        <v>578</v>
      </c>
      <c r="AM747" s="862">
        <v>18</v>
      </c>
    </row>
    <row r="748">
      <c r="A748" s="845"/>
      <c r="B748" s="893" t="s">
        <v>528</v>
      </c>
      <c r="C748" s="875" t="s">
        <v>531</v>
      </c>
      <c r="D748" s="864">
        <f t="shared" si="902"/>
      </c>
      <c r="E748" s="896">
        <v>1034.58</v>
      </c>
      <c r="F748" s="896">
        <v>1003.07</v>
      </c>
      <c r="G748" s="851">
        <v>1</v>
      </c>
      <c r="H748" s="880">
        <v>3108.1100000000006</v>
      </c>
      <c r="I748" s="850">
        <v>1</v>
      </c>
      <c r="J748" s="880">
        <v>6216.21</v>
      </c>
      <c r="K748" s="850">
        <f t="shared" si="567"/>
      </c>
      <c r="L748" s="880">
        <f t="shared" si="719"/>
      </c>
      <c r="M748" s="853">
        <f t="shared" si="399"/>
      </c>
      <c r="N748" s="854">
        <v>1</v>
      </c>
      <c r="O748" s="853">
        <f t="shared" si="337"/>
      </c>
      <c r="P748" s="853">
        <f t="shared" si="260"/>
      </c>
      <c r="Q748" s="853">
        <f t="shared" si="90"/>
      </c>
      <c r="R748" s="853">
        <f t="shared" si="27"/>
      </c>
      <c r="S748" s="855">
        <f t="shared" si="1010"/>
      </c>
      <c r="T748" s="855">
        <f t="shared" si="948"/>
      </c>
      <c r="U748" s="855">
        <f t="shared" si="765"/>
      </c>
      <c r="V748" s="855">
        <f t="shared" si="430"/>
      </c>
      <c r="W748" s="856">
        <f t="shared" si="368"/>
      </c>
      <c r="X748" s="857">
        <v>0.0096</v>
      </c>
      <c r="Y748" s="858">
        <v>39</v>
      </c>
      <c r="Z748" s="853">
        <f t="shared" si="306"/>
      </c>
      <c r="AA748" s="860">
        <v>30606</v>
      </c>
      <c r="AB748" s="860">
        <v>434</v>
      </c>
      <c r="AC748" s="860">
        <v>102</v>
      </c>
      <c r="AD748" s="860">
        <v>424</v>
      </c>
      <c r="AE748" s="860">
        <v>57</v>
      </c>
      <c r="AF748" s="860">
        <v>2</v>
      </c>
      <c r="AG748" s="860">
        <v>1</v>
      </c>
      <c r="AH748" s="860">
        <v>31</v>
      </c>
      <c r="AI748" s="853">
        <f t="shared" si="123"/>
      </c>
      <c r="AJ748" s="853">
        <f t="shared" si="59"/>
      </c>
      <c r="AK748" s="861" t="s">
        <v>524</v>
      </c>
      <c r="AL748" s="862" t="s">
        <v>578</v>
      </c>
      <c r="AM748" s="862">
        <v>144</v>
      </c>
    </row>
    <row r="749">
      <c r="A749" s="845"/>
      <c r="B749" s="893" t="s">
        <v>528</v>
      </c>
      <c r="C749" s="875" t="s">
        <v>532</v>
      </c>
      <c r="D749" s="864">
        <f t="shared" si="902"/>
      </c>
      <c r="E749" s="896">
        <v>1465.51</v>
      </c>
      <c r="F749" s="896">
        <v>1874.19</v>
      </c>
      <c r="G749" s="851">
        <v>3</v>
      </c>
      <c r="H749" s="852">
        <v>7972.739999999998</v>
      </c>
      <c r="I749" s="851">
        <v>0</v>
      </c>
      <c r="J749" s="852">
        <v>0</v>
      </c>
      <c r="K749" s="850">
        <f t="shared" si="567"/>
      </c>
      <c r="L749" s="880">
        <f t="shared" si="719"/>
      </c>
      <c r="M749" s="853">
        <f t="shared" si="399"/>
      </c>
      <c r="N749" s="854">
        <v>3</v>
      </c>
      <c r="O749" s="853">
        <f t="shared" si="337"/>
      </c>
      <c r="P749" s="853">
        <f t="shared" si="260"/>
      </c>
      <c r="Q749" s="853">
        <f t="shared" si="90"/>
      </c>
      <c r="R749" s="853">
        <f t="shared" si="27"/>
      </c>
      <c r="S749" s="855">
        <f t="shared" si="1010"/>
      </c>
      <c r="T749" s="855">
        <f t="shared" si="948"/>
      </c>
      <c r="U749" s="855">
        <f t="shared" si="765"/>
      </c>
      <c r="V749" s="855">
        <f t="shared" si="430"/>
      </c>
      <c r="W749" s="856">
        <f t="shared" si="368"/>
      </c>
      <c r="X749" s="857">
        <v>0.0138</v>
      </c>
      <c r="Y749" s="858">
        <v>45</v>
      </c>
      <c r="Z749" s="853">
        <f t="shared" si="306"/>
      </c>
      <c r="AA749" s="860">
        <v>43116</v>
      </c>
      <c r="AB749" s="860">
        <v>861</v>
      </c>
      <c r="AC749" s="860">
        <v>152</v>
      </c>
      <c r="AD749" s="860">
        <v>872</v>
      </c>
      <c r="AE749" s="860">
        <v>39</v>
      </c>
      <c r="AF749" s="860">
        <v>8</v>
      </c>
      <c r="AG749" s="860">
        <v>1</v>
      </c>
      <c r="AH749" s="860">
        <v>40</v>
      </c>
      <c r="AI749" s="853">
        <f t="shared" si="123"/>
      </c>
      <c r="AJ749" s="853">
        <f t="shared" si="59"/>
      </c>
      <c r="AK749" s="861" t="s">
        <v>524</v>
      </c>
      <c r="AL749" s="862" t="s">
        <v>578</v>
      </c>
      <c r="AM749" s="862">
        <v>83</v>
      </c>
    </row>
    <row r="750">
      <c r="A750" s="845"/>
      <c r="B750" s="893" t="s">
        <v>528</v>
      </c>
      <c r="C750" s="875" t="s">
        <v>533</v>
      </c>
      <c r="D750" s="864">
        <f t="shared" si="902"/>
      </c>
      <c r="E750" s="896">
        <v>1099.48</v>
      </c>
      <c r="F750" s="896">
        <v>1539.94</v>
      </c>
      <c r="G750" s="851">
        <v>3</v>
      </c>
      <c r="H750" s="880">
        <v>6124.539999999997</v>
      </c>
      <c r="I750" s="850">
        <v>0</v>
      </c>
      <c r="J750" s="880">
        <v>0</v>
      </c>
      <c r="K750" s="850">
        <f t="shared" si="567"/>
      </c>
      <c r="L750" s="880">
        <f t="shared" si="719"/>
      </c>
      <c r="M750" s="853">
        <f t="shared" si="399"/>
      </c>
      <c r="N750" s="854">
        <v>3</v>
      </c>
      <c r="O750" s="853">
        <f t="shared" si="337"/>
      </c>
      <c r="P750" s="853">
        <f t="shared" si="260"/>
      </c>
      <c r="Q750" s="853">
        <f t="shared" si="90"/>
      </c>
      <c r="R750" s="853">
        <f t="shared" si="27"/>
      </c>
      <c r="S750" s="855">
        <f t="shared" si="1010"/>
      </c>
      <c r="T750" s="855">
        <f t="shared" si="948"/>
      </c>
      <c r="U750" s="855">
        <f t="shared" si="765"/>
      </c>
      <c r="V750" s="855">
        <f t="shared" si="430"/>
      </c>
      <c r="W750" s="856">
        <f t="shared" si="368"/>
      </c>
      <c r="X750" s="857">
        <v>0.0124</v>
      </c>
      <c r="Y750" s="858">
        <v>47</v>
      </c>
      <c r="Z750" s="853">
        <f t="shared" si="306"/>
      </c>
      <c r="AA750" s="860">
        <v>30251</v>
      </c>
      <c r="AB750" s="860">
        <v>371</v>
      </c>
      <c r="AC750" s="860">
        <v>99</v>
      </c>
      <c r="AD750" s="860">
        <v>382</v>
      </c>
      <c r="AE750" s="860">
        <v>75</v>
      </c>
      <c r="AF750" s="860">
        <v>1</v>
      </c>
      <c r="AG750" s="860">
        <v>1</v>
      </c>
      <c r="AH750" s="860">
        <v>21</v>
      </c>
      <c r="AI750" s="853">
        <f t="shared" si="123"/>
      </c>
      <c r="AJ750" s="853">
        <f t="shared" si="59"/>
      </c>
      <c r="AK750" s="861" t="s">
        <v>524</v>
      </c>
      <c r="AL750" s="862" t="s">
        <v>578</v>
      </c>
      <c r="AM750" s="862">
        <v>81</v>
      </c>
    </row>
    <row r="751">
      <c r="A751" s="845"/>
      <c r="B751" s="893" t="s">
        <v>528</v>
      </c>
      <c r="C751" s="875" t="s">
        <v>535</v>
      </c>
      <c r="D751" s="864">
        <f t="shared" si="902"/>
      </c>
      <c r="E751" s="896">
        <v>1497.33</v>
      </c>
      <c r="F751" s="896">
        <v>1962.13</v>
      </c>
      <c r="G751" s="850">
        <v>2</v>
      </c>
      <c r="H751" s="880">
        <v>4412.5300000000025</v>
      </c>
      <c r="I751" s="850">
        <v>0</v>
      </c>
      <c r="J751" s="880">
        <v>0</v>
      </c>
      <c r="K751" s="850">
        <f t="shared" si="567"/>
      </c>
      <c r="L751" s="880">
        <f t="shared" si="719"/>
      </c>
      <c r="M751" s="853">
        <f t="shared" si="399"/>
      </c>
      <c r="N751" s="854">
        <v>2</v>
      </c>
      <c r="O751" s="853">
        <f t="shared" si="337"/>
      </c>
      <c r="P751" s="853">
        <f t="shared" si="260"/>
      </c>
      <c r="Q751" s="853">
        <f t="shared" si="90"/>
      </c>
      <c r="R751" s="853">
        <f t="shared" si="27"/>
      </c>
      <c r="S751" s="855">
        <f t="shared" si="1010"/>
      </c>
      <c r="T751" s="855">
        <f t="shared" si="948"/>
      </c>
      <c r="U751" s="855">
        <f t="shared" si="765"/>
      </c>
      <c r="V751" s="855">
        <f t="shared" si="430"/>
      </c>
      <c r="W751" s="856">
        <f t="shared" si="368"/>
      </c>
      <c r="X751" s="857">
        <v>0.0157</v>
      </c>
      <c r="Y751" s="858">
        <v>50</v>
      </c>
      <c r="Z751" s="853">
        <f t="shared" si="306"/>
      </c>
      <c r="AA751" s="860">
        <v>33994</v>
      </c>
      <c r="AB751" s="860">
        <v>531</v>
      </c>
      <c r="AC751" s="860">
        <v>123</v>
      </c>
      <c r="AD751" s="860">
        <v>546</v>
      </c>
      <c r="AE751" s="860">
        <v>79</v>
      </c>
      <c r="AF751" s="860">
        <v>1</v>
      </c>
      <c r="AG751" s="860">
        <v>3</v>
      </c>
      <c r="AH751" s="860">
        <v>29</v>
      </c>
      <c r="AI751" s="853">
        <f t="shared" si="123"/>
      </c>
      <c r="AJ751" s="853">
        <f t="shared" si="59"/>
      </c>
      <c r="AK751" s="861" t="s">
        <v>524</v>
      </c>
      <c r="AL751" s="862" t="s">
        <v>578</v>
      </c>
      <c r="AM751" s="858">
        <v>30</v>
      </c>
    </row>
    <row r="752">
      <c r="A752" s="845"/>
      <c r="B752" s="866" t="s">
        <v>527</v>
      </c>
      <c r="C752" s="866"/>
      <c r="D752" s="867">
        <f>SUM(D747:D751)</f>
      </c>
      <c r="E752" s="897">
        <f>SUM(E747:E751)</f>
      </c>
      <c r="F752" s="897">
        <f>SUM(F747:F751)</f>
      </c>
      <c r="G752" s="889">
        <f>SUM(G747:G751)</f>
      </c>
      <c r="H752" s="890">
        <f>SUM(H747:H751)</f>
      </c>
      <c r="I752" s="889">
        <f>SUM(I747:I751)</f>
      </c>
      <c r="J752" s="890">
        <f>SUM(J747:J751)</f>
      </c>
      <c r="K752" s="891">
        <f>SUM(K747:K751)</f>
      </c>
      <c r="L752" s="897">
        <f>SUM(L747:L751)</f>
      </c>
      <c r="M752" s="868">
        <f t="shared" si="399"/>
      </c>
      <c r="N752" s="889">
        <f>SUM(N747:N751)</f>
      </c>
      <c r="O752" s="868">
        <f t="shared" si="337"/>
      </c>
      <c r="P752" s="868">
        <f>D752/N752</f>
      </c>
      <c r="Q752" s="868">
        <f t="shared" si="90"/>
      </c>
      <c r="R752" s="868">
        <f t="shared" si="27"/>
      </c>
      <c r="S752" s="869">
        <f t="shared" si="1010"/>
      </c>
      <c r="T752" s="869">
        <f t="shared" si="948"/>
      </c>
      <c r="U752" s="869">
        <f t="shared" si="765"/>
      </c>
      <c r="V752" s="869">
        <f t="shared" si="430"/>
      </c>
      <c r="W752" s="870">
        <f t="shared" si="368"/>
      </c>
      <c r="X752" s="869">
        <f>AVERAGE(X747:X751)</f>
      </c>
      <c r="Y752" s="871">
        <f>AVERAGE(Y747:Y751)</f>
      </c>
      <c r="Z752" s="871">
        <f t="shared" si="306"/>
      </c>
      <c r="AA752" s="872">
        <f>SUM(AA747:AA751)</f>
      </c>
      <c r="AB752" s="872">
        <f>SUM(AB747:AB751)</f>
      </c>
      <c r="AC752" s="872">
        <f>SUM(AC747:AC751)</f>
      </c>
      <c r="AD752" s="872">
        <f>SUM(AD747:AD751)</f>
      </c>
      <c r="AE752" s="872">
        <f>SUM(AE747:AE751)</f>
      </c>
      <c r="AF752" s="872">
        <f>SUM(AF747:AF751)</f>
      </c>
      <c r="AG752" s="872">
        <f>SUM(AG747:AG751)</f>
      </c>
      <c r="AH752" s="872">
        <f>SUM(AH747:AH751)</f>
      </c>
      <c r="AI752" s="868">
        <f t="shared" si="123"/>
      </c>
      <c r="AJ752" s="873">
        <f t="shared" si="59"/>
      </c>
      <c r="AK752" s="874"/>
      <c r="AL752" s="874"/>
      <c r="AM752" s="870">
        <f>SUM(AM747:AM751)</f>
      </c>
    </row>
    <row r="753">
      <c r="A753" s="845"/>
      <c r="B753" s="893" t="s">
        <v>534</v>
      </c>
      <c r="C753" s="875" t="s">
        <v>536</v>
      </c>
      <c r="D753" s="864">
        <f t="shared" ref="D753:D757" si="903">E753+F753</f>
      </c>
      <c r="E753" s="896">
        <v>1403.1</v>
      </c>
      <c r="F753" s="896">
        <v>1253.55</v>
      </c>
      <c r="G753" s="851">
        <v>0</v>
      </c>
      <c r="H753" s="852">
        <v>0</v>
      </c>
      <c r="I753" s="851">
        <v>0</v>
      </c>
      <c r="J753" s="852">
        <v>0</v>
      </c>
      <c r="K753" s="850">
        <f t="shared" ref="K753:K757" si="568">G753+I753</f>
      </c>
      <c r="L753" s="880">
        <f t="shared" ref="L753:L757" si="720">H753+J753</f>
      </c>
      <c r="M753" s="853">
        <f t="shared" si="399"/>
      </c>
      <c r="N753" s="854">
        <v>0</v>
      </c>
      <c r="O753" s="853">
        <f t="shared" si="337"/>
      </c>
      <c r="P753" s="853">
        <f t="shared" ref="P753:P757" si="261">D753/K753</f>
      </c>
      <c r="Q753" s="853">
        <f t="shared" si="90"/>
      </c>
      <c r="R753" s="853">
        <f t="shared" si="27"/>
      </c>
      <c r="S753" s="855">
        <f t="shared" si="1010"/>
      </c>
      <c r="T753" s="855">
        <f t="shared" si="948"/>
      </c>
      <c r="U753" s="855">
        <f t="shared" si="765"/>
      </c>
      <c r="V753" s="855">
        <f t="shared" si="430"/>
      </c>
      <c r="W753" s="856">
        <f t="shared" si="368"/>
      </c>
      <c r="X753" s="857">
        <v>0.0138</v>
      </c>
      <c r="Y753" s="858">
        <v>50</v>
      </c>
      <c r="Z753" s="853">
        <f t="shared" si="306"/>
      </c>
      <c r="AA753" s="860">
        <v>19897</v>
      </c>
      <c r="AB753" s="860">
        <v>369</v>
      </c>
      <c r="AC753" s="860">
        <v>59</v>
      </c>
      <c r="AD753" s="860">
        <v>375</v>
      </c>
      <c r="AE753" s="860">
        <v>22</v>
      </c>
      <c r="AF753" s="860">
        <v>0</v>
      </c>
      <c r="AG753" s="860">
        <v>0</v>
      </c>
      <c r="AH753" s="860">
        <v>18</v>
      </c>
      <c r="AI753" s="853">
        <f t="shared" si="123"/>
      </c>
      <c r="AJ753" s="853">
        <f t="shared" si="59"/>
      </c>
      <c r="AK753" s="861" t="s">
        <v>524</v>
      </c>
      <c r="AL753" s="862" t="s">
        <v>578</v>
      </c>
      <c r="AM753" s="862">
        <v>6</v>
      </c>
    </row>
    <row r="754">
      <c r="A754" s="845"/>
      <c r="B754" s="893" t="s">
        <v>534</v>
      </c>
      <c r="C754" s="875" t="s">
        <v>537</v>
      </c>
      <c r="D754" s="864">
        <f t="shared" si="903"/>
      </c>
      <c r="E754" s="896">
        <v>1043.65</v>
      </c>
      <c r="F754" s="896">
        <v>1567.14</v>
      </c>
      <c r="G754" s="851">
        <v>2</v>
      </c>
      <c r="H754" s="880">
        <v>3983.270000000004</v>
      </c>
      <c r="I754" s="850">
        <v>0</v>
      </c>
      <c r="J754" s="880">
        <v>0</v>
      </c>
      <c r="K754" s="850">
        <f t="shared" si="568"/>
      </c>
      <c r="L754" s="880">
        <f t="shared" si="720"/>
      </c>
      <c r="M754" s="853">
        <f t="shared" si="399"/>
      </c>
      <c r="N754" s="854">
        <v>2</v>
      </c>
      <c r="O754" s="853">
        <f t="shared" si="337"/>
      </c>
      <c r="P754" s="853">
        <f t="shared" si="261"/>
      </c>
      <c r="Q754" s="853">
        <f t="shared" si="90"/>
      </c>
      <c r="R754" s="853">
        <f t="shared" si="27"/>
      </c>
      <c r="S754" s="855">
        <f t="shared" si="1010"/>
      </c>
      <c r="T754" s="855">
        <f t="shared" si="948"/>
      </c>
      <c r="U754" s="855">
        <f t="shared" si="765"/>
      </c>
      <c r="V754" s="855">
        <f t="shared" si="430"/>
      </c>
      <c r="W754" s="856">
        <f t="shared" si="368"/>
      </c>
      <c r="X754" s="857">
        <v>0.0125</v>
      </c>
      <c r="Y754" s="858">
        <v>35</v>
      </c>
      <c r="Z754" s="853">
        <f t="shared" si="306"/>
      </c>
      <c r="AA754" s="860">
        <v>29249</v>
      </c>
      <c r="AB754" s="860">
        <v>345</v>
      </c>
      <c r="AC754" s="860">
        <v>84</v>
      </c>
      <c r="AD754" s="860">
        <v>319</v>
      </c>
      <c r="AE754" s="860">
        <v>38</v>
      </c>
      <c r="AF754" s="860">
        <v>3</v>
      </c>
      <c r="AG754" s="860">
        <v>3</v>
      </c>
      <c r="AH754" s="860">
        <v>20</v>
      </c>
      <c r="AI754" s="853">
        <f t="shared" si="123"/>
      </c>
      <c r="AJ754" s="853">
        <f t="shared" si="59"/>
      </c>
      <c r="AK754" s="861" t="s">
        <v>524</v>
      </c>
      <c r="AL754" s="862" t="s">
        <v>578</v>
      </c>
      <c r="AM754" s="862">
        <v>48</v>
      </c>
    </row>
    <row r="755">
      <c r="A755" s="845"/>
      <c r="B755" s="893" t="s">
        <v>534</v>
      </c>
      <c r="C755" s="875" t="s">
        <v>538</v>
      </c>
      <c r="D755" s="864">
        <f t="shared" si="903"/>
      </c>
      <c r="E755" s="896">
        <v>1988.26</v>
      </c>
      <c r="F755" s="896">
        <v>1037.54</v>
      </c>
      <c r="G755" s="851">
        <v>2</v>
      </c>
      <c r="H755" s="880">
        <v>3989.699999999997</v>
      </c>
      <c r="I755" s="850">
        <v>0</v>
      </c>
      <c r="J755" s="880">
        <v>0</v>
      </c>
      <c r="K755" s="850">
        <f t="shared" si="568"/>
      </c>
      <c r="L755" s="880">
        <f t="shared" si="720"/>
      </c>
      <c r="M755" s="853">
        <f t="shared" si="399"/>
      </c>
      <c r="N755" s="854">
        <v>2</v>
      </c>
      <c r="O755" s="853">
        <f t="shared" si="337"/>
      </c>
      <c r="P755" s="853">
        <f t="shared" si="261"/>
      </c>
      <c r="Q755" s="853">
        <f t="shared" si="90"/>
      </c>
      <c r="R755" s="853">
        <f t="shared" si="27"/>
      </c>
      <c r="S755" s="855">
        <f t="shared" si="1010"/>
      </c>
      <c r="T755" s="855">
        <f t="shared" si="948"/>
      </c>
      <c r="U755" s="855">
        <f t="shared" si="765"/>
      </c>
      <c r="V755" s="855">
        <f t="shared" si="430"/>
      </c>
      <c r="W755" s="856">
        <f t="shared" si="368"/>
      </c>
      <c r="X755" s="857">
        <v>0.0093</v>
      </c>
      <c r="Y755" s="858">
        <v>45</v>
      </c>
      <c r="Z755" s="853">
        <f t="shared" si="306"/>
      </c>
      <c r="AA755" s="860">
        <v>31224</v>
      </c>
      <c r="AB755" s="860">
        <v>501</v>
      </c>
      <c r="AC755" s="860">
        <v>85</v>
      </c>
      <c r="AD755" s="860">
        <v>511</v>
      </c>
      <c r="AE755" s="860">
        <v>49</v>
      </c>
      <c r="AF755" s="860">
        <v>3</v>
      </c>
      <c r="AG755" s="860">
        <v>0</v>
      </c>
      <c r="AH755" s="860">
        <v>23</v>
      </c>
      <c r="AI755" s="853">
        <f t="shared" si="123"/>
      </c>
      <c r="AJ755" s="853">
        <f t="shared" si="59"/>
      </c>
      <c r="AK755" s="861" t="s">
        <v>524</v>
      </c>
      <c r="AL755" s="862" t="s">
        <v>578</v>
      </c>
      <c r="AM755" s="862">
        <v>41</v>
      </c>
    </row>
    <row r="756">
      <c r="A756" s="845"/>
      <c r="B756" s="893" t="s">
        <v>534</v>
      </c>
      <c r="C756" s="875" t="s">
        <v>541</v>
      </c>
      <c r="D756" s="864">
        <f t="shared" si="903"/>
      </c>
      <c r="E756" s="896">
        <v>1055.18</v>
      </c>
      <c r="F756" s="896">
        <v>883.43</v>
      </c>
      <c r="G756" s="851">
        <v>3</v>
      </c>
      <c r="H756" s="880">
        <v>7651.220000000001</v>
      </c>
      <c r="I756" s="850">
        <v>0</v>
      </c>
      <c r="J756" s="880">
        <v>0</v>
      </c>
      <c r="K756" s="850">
        <f t="shared" si="568"/>
      </c>
      <c r="L756" s="880">
        <f t="shared" si="720"/>
      </c>
      <c r="M756" s="853">
        <f t="shared" si="399"/>
      </c>
      <c r="N756" s="854">
        <v>1</v>
      </c>
      <c r="O756" s="853">
        <f t="shared" si="337"/>
      </c>
      <c r="P756" s="853">
        <f t="shared" si="261"/>
      </c>
      <c r="Q756" s="853">
        <f t="shared" si="90"/>
      </c>
      <c r="R756" s="853">
        <f t="shared" si="27"/>
      </c>
      <c r="S756" s="855">
        <f t="shared" si="1010"/>
      </c>
      <c r="T756" s="855">
        <f t="shared" si="948"/>
      </c>
      <c r="U756" s="855">
        <f t="shared" si="765"/>
      </c>
      <c r="V756" s="855">
        <f t="shared" si="430"/>
      </c>
      <c r="W756" s="856">
        <f t="shared" si="368"/>
      </c>
      <c r="X756" s="857">
        <v>0.0143</v>
      </c>
      <c r="Y756" s="858">
        <v>49</v>
      </c>
      <c r="Z756" s="853">
        <f t="shared" si="306"/>
      </c>
      <c r="AA756" s="860">
        <v>17959</v>
      </c>
      <c r="AB756" s="860">
        <v>213</v>
      </c>
      <c r="AC756" s="860">
        <v>51</v>
      </c>
      <c r="AD756" s="860">
        <v>211</v>
      </c>
      <c r="AE756" s="860">
        <v>23</v>
      </c>
      <c r="AF756" s="860">
        <v>0</v>
      </c>
      <c r="AG756" s="860">
        <v>0</v>
      </c>
      <c r="AH756" s="860">
        <v>28</v>
      </c>
      <c r="AI756" s="853">
        <f t="shared" si="123"/>
      </c>
      <c r="AJ756" s="853">
        <f t="shared" si="59"/>
      </c>
      <c r="AK756" s="861" t="s">
        <v>524</v>
      </c>
      <c r="AL756" s="862" t="s">
        <v>578</v>
      </c>
      <c r="AM756" s="862">
        <v>52</v>
      </c>
    </row>
    <row r="757">
      <c r="A757" s="845"/>
      <c r="B757" s="893" t="s">
        <v>534</v>
      </c>
      <c r="C757" s="875" t="s">
        <v>542</v>
      </c>
      <c r="D757" s="864">
        <f t="shared" si="903"/>
      </c>
      <c r="E757" s="894">
        <v>937.79</v>
      </c>
      <c r="F757" s="894">
        <v>1419.77</v>
      </c>
      <c r="G757" s="851">
        <v>4</v>
      </c>
      <c r="H757" s="880">
        <v>8532.809999999998</v>
      </c>
      <c r="I757" s="850">
        <v>0</v>
      </c>
      <c r="J757" s="880">
        <v>0</v>
      </c>
      <c r="K757" s="850">
        <f t="shared" si="568"/>
      </c>
      <c r="L757" s="880">
        <f t="shared" si="720"/>
      </c>
      <c r="M757" s="853">
        <f t="shared" si="399"/>
      </c>
      <c r="N757" s="854">
        <v>2</v>
      </c>
      <c r="O757" s="853">
        <f t="shared" si="337"/>
      </c>
      <c r="P757" s="853">
        <f t="shared" si="261"/>
      </c>
      <c r="Q757" s="853">
        <f t="shared" si="90"/>
      </c>
      <c r="R757" s="853">
        <f t="shared" si="27"/>
      </c>
      <c r="S757" s="855">
        <f t="shared" si="1010"/>
      </c>
      <c r="T757" s="855">
        <f t="shared" si="948"/>
      </c>
      <c r="U757" s="855">
        <f t="shared" si="765"/>
      </c>
      <c r="V757" s="855">
        <f t="shared" si="430"/>
      </c>
      <c r="W757" s="856">
        <f t="shared" si="368"/>
      </c>
      <c r="X757" s="857">
        <v>0.0182</v>
      </c>
      <c r="Y757" s="858">
        <v>45</v>
      </c>
      <c r="Z757" s="853">
        <f t="shared" si="306"/>
      </c>
      <c r="AA757" s="860">
        <v>21004</v>
      </c>
      <c r="AB757" s="860">
        <v>295</v>
      </c>
      <c r="AC757" s="860">
        <v>73</v>
      </c>
      <c r="AD757" s="860">
        <v>301</v>
      </c>
      <c r="AE757" s="860">
        <v>52</v>
      </c>
      <c r="AF757" s="860">
        <v>0</v>
      </c>
      <c r="AG757" s="860">
        <v>2</v>
      </c>
      <c r="AH757" s="860">
        <v>18</v>
      </c>
      <c r="AI757" s="853">
        <f t="shared" si="123"/>
      </c>
      <c r="AJ757" s="853">
        <f t="shared" si="59"/>
      </c>
      <c r="AK757" s="861" t="s">
        <v>524</v>
      </c>
      <c r="AL757" s="862" t="s">
        <v>578</v>
      </c>
      <c r="AM757" s="862">
        <v>64</v>
      </c>
    </row>
    <row r="758">
      <c r="A758" s="845"/>
      <c r="B758" s="866" t="s">
        <v>527</v>
      </c>
      <c r="C758" s="866"/>
      <c r="D758" s="867">
        <f>SUM(D753:D757)</f>
      </c>
      <c r="E758" s="867">
        <f>SUM(E753:E757)</f>
      </c>
      <c r="F758" s="867">
        <f>SUM(F753:F757)</f>
      </c>
      <c r="G758" s="889">
        <f>SUM(G753:G757)</f>
      </c>
      <c r="H758" s="890">
        <f>SUM(H753:H757)</f>
      </c>
      <c r="I758" s="889">
        <f>SUM(I753:I757)</f>
      </c>
      <c r="J758" s="890">
        <f>SUM(J753:J757)</f>
      </c>
      <c r="K758" s="912">
        <f>SUM(K753:K757)</f>
      </c>
      <c r="L758" s="867">
        <f>SUM(L753:L757)</f>
      </c>
      <c r="M758" s="868">
        <f t="shared" si="399"/>
      </c>
      <c r="N758" s="889">
        <f>SUM(N753:N757)</f>
      </c>
      <c r="O758" s="868">
        <f t="shared" si="337"/>
      </c>
      <c r="P758" s="868">
        <f>D758/N758</f>
      </c>
      <c r="Q758" s="868">
        <f t="shared" si="90"/>
      </c>
      <c r="R758" s="868">
        <f t="shared" si="27"/>
      </c>
      <c r="S758" s="869">
        <f t="shared" si="1010"/>
      </c>
      <c r="T758" s="869">
        <f t="shared" si="948"/>
      </c>
      <c r="U758" s="869">
        <f t="shared" si="765"/>
      </c>
      <c r="V758" s="869">
        <f t="shared" si="430"/>
      </c>
      <c r="W758" s="870">
        <f t="shared" si="368"/>
      </c>
      <c r="X758" s="869">
        <f>AVERAGE(X753:X757)</f>
      </c>
      <c r="Y758" s="871">
        <f>AVERAGE(Y753:Y757)</f>
      </c>
      <c r="Z758" s="871">
        <f t="shared" si="306"/>
      </c>
      <c r="AA758" s="872">
        <f>SUM(AA753:AA757)</f>
      </c>
      <c r="AB758" s="872">
        <f>SUM(AB753:AB757)</f>
      </c>
      <c r="AC758" s="872">
        <f>SUM(AC753:AC757)</f>
      </c>
      <c r="AD758" s="872">
        <f>SUM(AD753:AD757)</f>
      </c>
      <c r="AE758" s="872">
        <f>SUM(AE753:AE757)</f>
      </c>
      <c r="AF758" s="872">
        <f>SUM(AF753:AF757)</f>
      </c>
      <c r="AG758" s="872">
        <f>SUM(AG753:AG757)</f>
      </c>
      <c r="AH758" s="872">
        <f>SUM(AH753:AH757)</f>
      </c>
      <c r="AI758" s="868">
        <f t="shared" si="123"/>
      </c>
      <c r="AJ758" s="873">
        <f t="shared" si="59"/>
      </c>
      <c r="AK758" s="874"/>
      <c r="AL758" s="874"/>
      <c r="AM758" s="872">
        <f>SUM(AM753:AM757)</f>
      </c>
    </row>
    <row r="759">
      <c r="A759" s="845"/>
      <c r="B759" s="893" t="s">
        <v>550</v>
      </c>
      <c r="C759" s="875" t="s">
        <v>544</v>
      </c>
      <c r="D759" s="864">
        <f t="shared" ref="D759:D763" si="904">E759+F759</f>
      </c>
      <c r="E759" s="894">
        <v>814.3599999999999</v>
      </c>
      <c r="F759" s="894">
        <v>1046.18</v>
      </c>
      <c r="G759" s="850">
        <v>3</v>
      </c>
      <c r="H759" s="880">
        <v>7091.380000000005</v>
      </c>
      <c r="I759" s="850">
        <v>0</v>
      </c>
      <c r="J759" s="880">
        <v>0</v>
      </c>
      <c r="K759" s="850">
        <f t="shared" ref="K759:K763" si="569">G759+I759</f>
      </c>
      <c r="L759" s="880">
        <f t="shared" ref="L759:L763" si="721">H759+J759</f>
      </c>
      <c r="M759" s="853">
        <f t="shared" si="399"/>
      </c>
      <c r="N759" s="854">
        <v>2</v>
      </c>
      <c r="O759" s="853">
        <f t="shared" si="337"/>
      </c>
      <c r="P759" s="853">
        <f t="shared" ref="P759:P763" si="262">D759/K759</f>
      </c>
      <c r="Q759" s="853">
        <f t="shared" si="90"/>
      </c>
      <c r="R759" s="853">
        <f t="shared" si="27"/>
      </c>
      <c r="S759" s="855">
        <f t="shared" si="1010"/>
      </c>
      <c r="T759" s="855">
        <f t="shared" si="948"/>
      </c>
      <c r="U759" s="855">
        <f t="shared" si="765"/>
      </c>
      <c r="V759" s="855">
        <f t="shared" si="430"/>
      </c>
      <c r="W759" s="856">
        <f t="shared" si="368"/>
      </c>
      <c r="X759" s="857">
        <v>0.0165</v>
      </c>
      <c r="Y759" s="858">
        <v>47</v>
      </c>
      <c r="Z759" s="853">
        <f t="shared" si="306"/>
      </c>
      <c r="AA759" s="860">
        <v>18340</v>
      </c>
      <c r="AB759" s="860">
        <v>227</v>
      </c>
      <c r="AC759" s="860">
        <v>57</v>
      </c>
      <c r="AD759" s="860">
        <v>227</v>
      </c>
      <c r="AE759" s="860">
        <v>45</v>
      </c>
      <c r="AF759" s="860">
        <v>1</v>
      </c>
      <c r="AG759" s="860">
        <v>0</v>
      </c>
      <c r="AH759" s="860">
        <v>10</v>
      </c>
      <c r="AI759" s="853">
        <f t="shared" si="123"/>
      </c>
      <c r="AJ759" s="853">
        <f t="shared" si="59"/>
      </c>
      <c r="AK759" s="861" t="s">
        <v>545</v>
      </c>
      <c r="AL759" s="861" t="s">
        <v>525</v>
      </c>
      <c r="AM759" s="862">
        <v>20</v>
      </c>
    </row>
    <row r="760">
      <c r="A760" s="845"/>
      <c r="B760" s="893" t="s">
        <v>550</v>
      </c>
      <c r="C760" s="875" t="s">
        <v>546</v>
      </c>
      <c r="D760" s="864">
        <f t="shared" si="904"/>
      </c>
      <c r="E760" s="849">
        <v>936.83</v>
      </c>
      <c r="F760" s="849">
        <v>896.14</v>
      </c>
      <c r="G760" s="850">
        <v>2</v>
      </c>
      <c r="H760" s="880">
        <v>4543.110000000001</v>
      </c>
      <c r="I760" s="850">
        <v>0</v>
      </c>
      <c r="J760" s="880">
        <v>0</v>
      </c>
      <c r="K760" s="850">
        <f t="shared" si="569"/>
      </c>
      <c r="L760" s="880">
        <f t="shared" si="721"/>
      </c>
      <c r="M760" s="853">
        <f t="shared" si="399"/>
      </c>
      <c r="N760" s="854">
        <v>1</v>
      </c>
      <c r="O760" s="853">
        <f t="shared" si="337"/>
      </c>
      <c r="P760" s="853">
        <f t="shared" si="262"/>
      </c>
      <c r="Q760" s="853">
        <f t="shared" si="90"/>
      </c>
      <c r="R760" s="853">
        <f t="shared" si="27"/>
      </c>
      <c r="S760" s="855">
        <f t="shared" si="1010"/>
      </c>
      <c r="T760" s="855">
        <f t="shared" si="948"/>
      </c>
      <c r="U760" s="855">
        <f t="shared" si="765"/>
      </c>
      <c r="V760" s="855">
        <f t="shared" si="430"/>
      </c>
      <c r="W760" s="856">
        <f t="shared" si="368"/>
      </c>
      <c r="X760" s="857">
        <v>0.0084</v>
      </c>
      <c r="Y760" s="858">
        <v>48</v>
      </c>
      <c r="Z760" s="853">
        <f t="shared" si="306"/>
      </c>
      <c r="AA760" s="860">
        <v>17259</v>
      </c>
      <c r="AB760" s="860">
        <v>245</v>
      </c>
      <c r="AC760" s="860">
        <v>37</v>
      </c>
      <c r="AD760" s="860">
        <v>255</v>
      </c>
      <c r="AE760" s="860">
        <v>38</v>
      </c>
      <c r="AF760" s="860">
        <v>3</v>
      </c>
      <c r="AG760" s="860">
        <v>0</v>
      </c>
      <c r="AH760" s="860">
        <v>11</v>
      </c>
      <c r="AI760" s="853">
        <f t="shared" si="123"/>
      </c>
      <c r="AJ760" s="853">
        <f t="shared" si="59"/>
      </c>
      <c r="AK760" s="861" t="s">
        <v>545</v>
      </c>
      <c r="AL760" s="861" t="s">
        <v>525</v>
      </c>
      <c r="AM760" s="862">
        <v>37</v>
      </c>
    </row>
    <row r="761">
      <c r="A761" s="845"/>
      <c r="B761" s="893" t="s">
        <v>550</v>
      </c>
      <c r="C761" s="875" t="s">
        <v>547</v>
      </c>
      <c r="D761" s="864">
        <f t="shared" si="904"/>
      </c>
      <c r="E761" s="865">
        <v>1529.63</v>
      </c>
      <c r="F761" s="849">
        <v>817.82</v>
      </c>
      <c r="G761" s="850">
        <v>5</v>
      </c>
      <c r="H761" s="880">
        <v>12006.970000000001</v>
      </c>
      <c r="I761" s="850">
        <v>1</v>
      </c>
      <c r="J761" s="880">
        <v>5096.5199999999995</v>
      </c>
      <c r="K761" s="850">
        <f t="shared" si="569"/>
      </c>
      <c r="L761" s="880">
        <f t="shared" si="721"/>
      </c>
      <c r="M761" s="853">
        <f t="shared" si="399"/>
      </c>
      <c r="N761" s="854">
        <v>5</v>
      </c>
      <c r="O761" s="853">
        <f t="shared" si="337"/>
      </c>
      <c r="P761" s="853">
        <f t="shared" si="262"/>
      </c>
      <c r="Q761" s="853">
        <f t="shared" si="90"/>
      </c>
      <c r="R761" s="853">
        <f t="shared" si="27"/>
      </c>
      <c r="S761" s="855">
        <f t="shared" si="1010"/>
      </c>
      <c r="T761" s="855">
        <f t="shared" si="948"/>
      </c>
      <c r="U761" s="855">
        <f t="shared" si="765"/>
      </c>
      <c r="V761" s="855">
        <f t="shared" si="430"/>
      </c>
      <c r="W761" s="856">
        <f t="shared" si="368"/>
      </c>
      <c r="X761" s="857">
        <v>0.0124</v>
      </c>
      <c r="Y761" s="858">
        <v>47</v>
      </c>
      <c r="Z761" s="853">
        <f t="shared" si="306"/>
      </c>
      <c r="AA761" s="860">
        <v>16086</v>
      </c>
      <c r="AB761" s="860">
        <v>272</v>
      </c>
      <c r="AC761" s="860">
        <v>53</v>
      </c>
      <c r="AD761" s="860">
        <v>273</v>
      </c>
      <c r="AE761" s="860">
        <v>38</v>
      </c>
      <c r="AF761" s="860">
        <v>2</v>
      </c>
      <c r="AG761" s="860">
        <v>0</v>
      </c>
      <c r="AH761" s="860">
        <v>9</v>
      </c>
      <c r="AI761" s="853">
        <f t="shared" si="123"/>
      </c>
      <c r="AJ761" s="853">
        <f t="shared" si="59"/>
      </c>
      <c r="AK761" s="861" t="s">
        <v>545</v>
      </c>
      <c r="AL761" s="861" t="s">
        <v>525</v>
      </c>
      <c r="AM761" s="862">
        <v>29</v>
      </c>
    </row>
    <row r="762">
      <c r="A762" s="845"/>
      <c r="B762" s="893" t="s">
        <v>550</v>
      </c>
      <c r="C762" s="875" t="s">
        <v>548</v>
      </c>
      <c r="D762" s="864">
        <f t="shared" si="904"/>
      </c>
      <c r="E762" s="849">
        <v>710.87</v>
      </c>
      <c r="F762" s="849">
        <v>1220.18</v>
      </c>
      <c r="G762" s="850">
        <v>2</v>
      </c>
      <c r="H762" s="880">
        <v>4412.529999999999</v>
      </c>
      <c r="I762" s="850">
        <v>0</v>
      </c>
      <c r="J762" s="880">
        <v>0</v>
      </c>
      <c r="K762" s="850">
        <f t="shared" si="569"/>
      </c>
      <c r="L762" s="880">
        <f t="shared" si="721"/>
      </c>
      <c r="M762" s="853">
        <f t="shared" si="399"/>
      </c>
      <c r="N762" s="854">
        <v>1</v>
      </c>
      <c r="O762" s="853">
        <f t="shared" si="337"/>
      </c>
      <c r="P762" s="853">
        <f t="shared" si="262"/>
      </c>
      <c r="Q762" s="853">
        <f t="shared" si="90"/>
      </c>
      <c r="R762" s="853">
        <f t="shared" si="27"/>
      </c>
      <c r="S762" s="855">
        <f t="shared" si="1010"/>
      </c>
      <c r="T762" s="855">
        <f t="shared" si="948"/>
      </c>
      <c r="U762" s="855">
        <f t="shared" si="765"/>
      </c>
      <c r="V762" s="855">
        <f t="shared" si="430"/>
      </c>
      <c r="W762" s="856">
        <f t="shared" si="368"/>
      </c>
      <c r="X762" s="857">
        <v>0.0125</v>
      </c>
      <c r="Y762" s="858">
        <v>48</v>
      </c>
      <c r="Z762" s="853">
        <f t="shared" si="306"/>
      </c>
      <c r="AA762" s="860">
        <v>18446</v>
      </c>
      <c r="AB762" s="860">
        <v>277</v>
      </c>
      <c r="AC762" s="860">
        <v>50</v>
      </c>
      <c r="AD762" s="860">
        <v>272</v>
      </c>
      <c r="AE762" s="860">
        <v>50</v>
      </c>
      <c r="AF762" s="860">
        <v>5</v>
      </c>
      <c r="AG762" s="860">
        <v>0</v>
      </c>
      <c r="AH762" s="860">
        <v>7</v>
      </c>
      <c r="AI762" s="853">
        <f t="shared" si="123"/>
      </c>
      <c r="AJ762" s="853">
        <f t="shared" si="59"/>
      </c>
      <c r="AK762" s="861" t="s">
        <v>545</v>
      </c>
      <c r="AL762" s="861" t="s">
        <v>525</v>
      </c>
      <c r="AM762" s="862">
        <v>18</v>
      </c>
    </row>
    <row r="763">
      <c r="A763" s="845"/>
      <c r="B763" s="893" t="s">
        <v>550</v>
      </c>
      <c r="C763" s="875" t="s">
        <v>549</v>
      </c>
      <c r="D763" s="864">
        <f t="shared" si="904"/>
      </c>
      <c r="E763" s="865">
        <v>1283.51</v>
      </c>
      <c r="F763" s="849">
        <v>1058.45</v>
      </c>
      <c r="G763" s="850">
        <v>3</v>
      </c>
      <c r="H763" s="880">
        <v>6356.429999999993</v>
      </c>
      <c r="I763" s="850">
        <v>0</v>
      </c>
      <c r="J763" s="880">
        <v>0</v>
      </c>
      <c r="K763" s="850">
        <f t="shared" si="569"/>
      </c>
      <c r="L763" s="880">
        <f t="shared" si="721"/>
      </c>
      <c r="M763" s="853">
        <f t="shared" si="399"/>
      </c>
      <c r="N763" s="854">
        <v>1</v>
      </c>
      <c r="O763" s="853">
        <f t="shared" si="337"/>
      </c>
      <c r="P763" s="853">
        <f t="shared" si="262"/>
      </c>
      <c r="Q763" s="853">
        <f t="shared" si="90"/>
      </c>
      <c r="R763" s="853">
        <f t="shared" si="27"/>
      </c>
      <c r="S763" s="855">
        <f t="shared" si="1010"/>
      </c>
      <c r="T763" s="855">
        <f t="shared" si="948"/>
      </c>
      <c r="U763" s="855">
        <f t="shared" si="765"/>
      </c>
      <c r="V763" s="855">
        <f t="shared" si="430"/>
      </c>
      <c r="W763" s="856">
        <f t="shared" si="368"/>
      </c>
      <c r="X763" s="857">
        <v>0.0059</v>
      </c>
      <c r="Y763" s="858">
        <v>47</v>
      </c>
      <c r="Z763" s="853">
        <f t="shared" si="306"/>
      </c>
      <c r="AA763" s="860">
        <v>24451</v>
      </c>
      <c r="AB763" s="860">
        <v>384</v>
      </c>
      <c r="AC763" s="860">
        <v>45</v>
      </c>
      <c r="AD763" s="860">
        <v>405</v>
      </c>
      <c r="AE763" s="860">
        <v>20</v>
      </c>
      <c r="AF763" s="860">
        <v>4</v>
      </c>
      <c r="AG763" s="860">
        <v>1</v>
      </c>
      <c r="AH763" s="860">
        <v>9</v>
      </c>
      <c r="AI763" s="853">
        <f t="shared" si="123"/>
      </c>
      <c r="AJ763" s="853">
        <f t="shared" si="59"/>
      </c>
      <c r="AK763" s="861" t="s">
        <v>545</v>
      </c>
      <c r="AL763" s="861" t="s">
        <v>525</v>
      </c>
      <c r="AM763" s="862">
        <v>9</v>
      </c>
    </row>
    <row r="764">
      <c r="A764" s="845"/>
      <c r="B764" s="866" t="s">
        <v>527</v>
      </c>
      <c r="C764" s="866"/>
      <c r="D764" s="867">
        <f>SUM(D759:D763)</f>
      </c>
      <c r="E764" s="867">
        <f>SUM(E759:E763)</f>
      </c>
      <c r="F764" s="867">
        <f>SUM(F759:F763)</f>
      </c>
      <c r="G764" s="889">
        <f>SUM(G759:G763)</f>
      </c>
      <c r="H764" s="890">
        <f>SUM(H759:H763)</f>
      </c>
      <c r="I764" s="889">
        <f>SUM(I759:I763)</f>
      </c>
      <c r="J764" s="890">
        <f>SUM(J759:J763)</f>
      </c>
      <c r="K764" s="912">
        <f>SUM(K759:K763)</f>
      </c>
      <c r="L764" s="867">
        <f>SUM(L759:L763)</f>
      </c>
      <c r="M764" s="868">
        <f t="shared" si="399"/>
      </c>
      <c r="N764" s="889">
        <f>SUM(N759:N763)</f>
      </c>
      <c r="O764" s="868">
        <f t="shared" si="337"/>
      </c>
      <c r="P764" s="868">
        <f>D764/N764</f>
      </c>
      <c r="Q764" s="868">
        <f t="shared" si="90"/>
      </c>
      <c r="R764" s="868">
        <f t="shared" si="27"/>
      </c>
      <c r="S764" s="869">
        <f t="shared" si="1010"/>
      </c>
      <c r="T764" s="869">
        <f t="shared" si="948"/>
      </c>
      <c r="U764" s="869">
        <f t="shared" si="765"/>
      </c>
      <c r="V764" s="869">
        <f t="shared" si="430"/>
      </c>
      <c r="W764" s="870">
        <f t="shared" si="368"/>
      </c>
      <c r="X764" s="869">
        <f>AVERAGE(X759:X763)</f>
      </c>
      <c r="Y764" s="871">
        <f>AVERAGE(Y759:Y763)</f>
      </c>
      <c r="Z764" s="871">
        <f t="shared" si="306"/>
      </c>
      <c r="AA764" s="872">
        <f>SUM(AA759:AA763)</f>
      </c>
      <c r="AB764" s="872">
        <f>SUM(AB759:AB763)</f>
      </c>
      <c r="AC764" s="872">
        <f>SUM(AC759:AC763)</f>
      </c>
      <c r="AD764" s="872">
        <f>SUM(AD759:AD763)</f>
      </c>
      <c r="AE764" s="872">
        <f>SUM(AE759:AE763)</f>
      </c>
      <c r="AF764" s="872">
        <f>SUM(AF759:AF763)</f>
      </c>
      <c r="AG764" s="872">
        <f>SUM(AG759:AG763)</f>
      </c>
      <c r="AH764" s="872">
        <f>SUM(AH759:AH763)</f>
      </c>
      <c r="AI764" s="868">
        <f t="shared" si="123"/>
      </c>
      <c r="AJ764" s="873">
        <f t="shared" si="59"/>
      </c>
      <c r="AK764" s="874"/>
      <c r="AL764" s="874"/>
      <c r="AM764" s="872">
        <f>SUM(AM759:AM763)</f>
      </c>
    </row>
    <row r="765">
      <c r="A765" s="845"/>
      <c r="B765" s="893" t="s">
        <v>522</v>
      </c>
      <c r="C765" s="875" t="s">
        <v>551</v>
      </c>
      <c r="D765" s="864">
        <f t="shared" ref="D765:D767" si="905">E765+F765</f>
      </c>
      <c r="E765" s="849">
        <v>999.95</v>
      </c>
      <c r="F765" s="849">
        <v>1321.37</v>
      </c>
      <c r="G765" s="850">
        <v>4</v>
      </c>
      <c r="H765" s="880">
        <v>8532.809999999998</v>
      </c>
      <c r="I765" s="850">
        <v>0</v>
      </c>
      <c r="J765" s="880">
        <v>0</v>
      </c>
      <c r="K765" s="850">
        <f t="shared" ref="K765:K767" si="570">G765+I765</f>
      </c>
      <c r="L765" s="880">
        <f t="shared" ref="L765:L767" si="722">H765+J765</f>
      </c>
      <c r="M765" s="853">
        <f t="shared" si="399"/>
      </c>
      <c r="N765" s="854">
        <v>3</v>
      </c>
      <c r="O765" s="853">
        <f t="shared" si="337"/>
      </c>
      <c r="P765" s="853">
        <f t="shared" ref="P765:P767" si="263">D765/K765</f>
      </c>
      <c r="Q765" s="853">
        <f t="shared" si="90"/>
      </c>
      <c r="R765" s="853">
        <f t="shared" si="27"/>
      </c>
      <c r="S765" s="855">
        <f t="shared" si="1010"/>
      </c>
      <c r="T765" s="855">
        <f t="shared" si="948"/>
      </c>
      <c r="U765" s="855">
        <f t="shared" si="765"/>
      </c>
      <c r="V765" s="855">
        <f t="shared" si="430"/>
      </c>
      <c r="W765" s="856">
        <f t="shared" si="368"/>
      </c>
      <c r="X765" s="857">
        <v>0.011</v>
      </c>
      <c r="Y765" s="858">
        <v>48</v>
      </c>
      <c r="Z765" s="853">
        <f t="shared" si="306"/>
      </c>
      <c r="AA765" s="860">
        <v>25561</v>
      </c>
      <c r="AB765" s="860">
        <v>413</v>
      </c>
      <c r="AC765" s="860">
        <v>69</v>
      </c>
      <c r="AD765" s="860">
        <v>436</v>
      </c>
      <c r="AE765" s="860">
        <v>53</v>
      </c>
      <c r="AF765" s="860">
        <v>2</v>
      </c>
      <c r="AG765" s="860">
        <v>0</v>
      </c>
      <c r="AH765" s="860">
        <v>14</v>
      </c>
      <c r="AI765" s="853">
        <f t="shared" si="123"/>
      </c>
      <c r="AJ765" s="853">
        <f t="shared" si="59"/>
      </c>
      <c r="AK765" s="861" t="s">
        <v>545</v>
      </c>
      <c r="AL765" s="861" t="s">
        <v>525</v>
      </c>
      <c r="AM765" s="862">
        <v>20</v>
      </c>
    </row>
    <row r="766">
      <c r="A766" s="845"/>
      <c r="B766" s="893" t="s">
        <v>522</v>
      </c>
      <c r="C766" s="875" t="s">
        <v>552</v>
      </c>
      <c r="D766" s="864">
        <f t="shared" si="905"/>
      </c>
      <c r="E766" s="849">
        <v>1092.46</v>
      </c>
      <c r="F766" s="865">
        <v>1924.53</v>
      </c>
      <c r="G766" s="850">
        <v>3</v>
      </c>
      <c r="H766" s="852">
        <v>7644.779999999999</v>
      </c>
      <c r="I766" s="850">
        <v>0</v>
      </c>
      <c r="J766" s="880">
        <v>0</v>
      </c>
      <c r="K766" s="850">
        <f t="shared" si="570"/>
      </c>
      <c r="L766" s="880">
        <f t="shared" si="722"/>
      </c>
      <c r="M766" s="853">
        <f t="shared" si="399"/>
      </c>
      <c r="N766" s="854">
        <v>2</v>
      </c>
      <c r="O766" s="853">
        <f t="shared" si="337"/>
      </c>
      <c r="P766" s="853">
        <f t="shared" si="263"/>
      </c>
      <c r="Q766" s="853">
        <f t="shared" si="90"/>
      </c>
      <c r="R766" s="853">
        <f t="shared" si="27"/>
      </c>
      <c r="S766" s="855">
        <f t="shared" si="1010"/>
      </c>
      <c r="T766" s="855">
        <f t="shared" si="948"/>
      </c>
      <c r="U766" s="855">
        <f t="shared" si="765"/>
      </c>
      <c r="V766" s="855">
        <f t="shared" si="430"/>
      </c>
      <c r="W766" s="856">
        <f t="shared" si="368"/>
      </c>
      <c r="X766" s="857">
        <v>0.0101</v>
      </c>
      <c r="Y766" s="858">
        <v>48</v>
      </c>
      <c r="Z766" s="853">
        <f t="shared" si="306"/>
      </c>
      <c r="AA766" s="860">
        <v>36106</v>
      </c>
      <c r="AB766" s="860">
        <v>626</v>
      </c>
      <c r="AC766" s="860">
        <v>82</v>
      </c>
      <c r="AD766" s="860">
        <v>641</v>
      </c>
      <c r="AE766" s="860">
        <v>75</v>
      </c>
      <c r="AF766" s="860">
        <v>9</v>
      </c>
      <c r="AG766" s="860">
        <v>1</v>
      </c>
      <c r="AH766" s="860">
        <v>25</v>
      </c>
      <c r="AI766" s="853">
        <f t="shared" si="123"/>
      </c>
      <c r="AJ766" s="853">
        <f t="shared" si="59"/>
      </c>
      <c r="AK766" s="861" t="s">
        <v>545</v>
      </c>
      <c r="AL766" s="861" t="s">
        <v>525</v>
      </c>
      <c r="AM766" s="862">
        <v>22</v>
      </c>
    </row>
    <row r="767">
      <c r="A767" s="845"/>
      <c r="B767" s="893" t="s">
        <v>522</v>
      </c>
      <c r="C767" s="875" t="s">
        <v>553</v>
      </c>
      <c r="D767" s="864">
        <f t="shared" si="905"/>
      </c>
      <c r="E767" s="849">
        <v>950.72</v>
      </c>
      <c r="F767" s="849">
        <v>1845.39</v>
      </c>
      <c r="G767" s="850">
        <v>2</v>
      </c>
      <c r="H767" s="880">
        <v>4543.110000000001</v>
      </c>
      <c r="I767" s="850">
        <v>0</v>
      </c>
      <c r="J767" s="880">
        <v>0</v>
      </c>
      <c r="K767" s="850">
        <f t="shared" si="570"/>
      </c>
      <c r="L767" s="880">
        <f t="shared" si="722"/>
      </c>
      <c r="M767" s="853">
        <f t="shared" si="399"/>
      </c>
      <c r="N767" s="856">
        <v>2</v>
      </c>
      <c r="O767" s="853">
        <f t="shared" si="337"/>
      </c>
      <c r="P767" s="853">
        <f t="shared" si="263"/>
      </c>
      <c r="Q767" s="853">
        <f t="shared" si="90"/>
      </c>
      <c r="R767" s="853">
        <f t="shared" si="27"/>
      </c>
      <c r="S767" s="855">
        <f t="shared" si="1010"/>
      </c>
      <c r="T767" s="855">
        <f t="shared" si="948"/>
      </c>
      <c r="U767" s="855">
        <f t="shared" si="765"/>
      </c>
      <c r="V767" s="855">
        <f t="shared" si="430"/>
      </c>
      <c r="W767" s="856">
        <f t="shared" si="368"/>
      </c>
      <c r="X767" s="857">
        <v>0.009</v>
      </c>
      <c r="Y767" s="858">
        <v>48</v>
      </c>
      <c r="Z767" s="853">
        <f t="shared" si="306"/>
      </c>
      <c r="AA767" s="860">
        <v>34214</v>
      </c>
      <c r="AB767" s="860">
        <v>767</v>
      </c>
      <c r="AC767" s="860">
        <v>68</v>
      </c>
      <c r="AD767" s="860">
        <v>797</v>
      </c>
      <c r="AE767" s="860">
        <v>34</v>
      </c>
      <c r="AF767" s="860">
        <v>2</v>
      </c>
      <c r="AG767" s="860">
        <v>2</v>
      </c>
      <c r="AH767" s="860">
        <v>17</v>
      </c>
      <c r="AI767" s="853">
        <f t="shared" si="123"/>
      </c>
      <c r="AJ767" s="853">
        <f t="shared" si="59"/>
      </c>
      <c r="AK767" s="861" t="s">
        <v>545</v>
      </c>
      <c r="AL767" s="861" t="s">
        <v>525</v>
      </c>
      <c r="AM767" s="861">
        <v>16</v>
      </c>
    </row>
    <row r="768">
      <c r="A768" s="845"/>
      <c r="B768" s="866" t="s">
        <v>527</v>
      </c>
      <c r="C768" s="866"/>
      <c r="D768" s="867">
        <f>SUM(D765:D767)</f>
      </c>
      <c r="E768" s="897">
        <f>SUM(E765:E767)</f>
      </c>
      <c r="F768" s="897">
        <f>SUM(F765:F767)</f>
      </c>
      <c r="G768" s="889">
        <f>SUM(G765:G767)</f>
      </c>
      <c r="H768" s="890">
        <f>SUM(H765:H767)</f>
      </c>
      <c r="I768" s="889">
        <f>SUM(I765:I767)</f>
      </c>
      <c r="J768" s="890">
        <f>SUM(J765:J767)</f>
      </c>
      <c r="K768" s="891">
        <f>SUM(K765:K767)</f>
      </c>
      <c r="L768" s="897">
        <f>SUM(L765:L767)</f>
      </c>
      <c r="M768" s="868">
        <f t="shared" si="399"/>
      </c>
      <c r="N768" s="889">
        <f>SUM(N765:N767)</f>
      </c>
      <c r="O768" s="868">
        <f t="shared" si="337"/>
      </c>
      <c r="P768" s="868">
        <f t="shared" ref="P768:P769" si="979">D768/N768</f>
      </c>
      <c r="Q768" s="868">
        <f t="shared" si="90"/>
      </c>
      <c r="R768" s="868">
        <f t="shared" si="27"/>
      </c>
      <c r="S768" s="869">
        <f t="shared" si="1010"/>
      </c>
      <c r="T768" s="869">
        <f t="shared" si="948"/>
      </c>
      <c r="U768" s="869">
        <f t="shared" si="765"/>
      </c>
      <c r="V768" s="869">
        <f t="shared" si="430"/>
      </c>
      <c r="W768" s="870">
        <f t="shared" si="368"/>
      </c>
      <c r="X768" s="869">
        <f>AVERAGE(X765:X767)</f>
      </c>
      <c r="Y768" s="871">
        <f>AVERAGE(Y765:Y767)</f>
      </c>
      <c r="Z768" s="871">
        <f t="shared" si="306"/>
      </c>
      <c r="AA768" s="872">
        <f>SUM(AA765:AA767)</f>
      </c>
      <c r="AB768" s="872">
        <f>SUM(AB765:AB767)</f>
      </c>
      <c r="AC768" s="872">
        <f>SUM(AC765:AC767)</f>
      </c>
      <c r="AD768" s="872">
        <f>SUM(AD765:AD767)</f>
      </c>
      <c r="AE768" s="872">
        <f>SUM(AE765:AE767)</f>
      </c>
      <c r="AF768" s="872">
        <f>SUM(AF765:AF767)</f>
      </c>
      <c r="AG768" s="872">
        <f>SUM(AG765:AG767)</f>
      </c>
      <c r="AH768" s="872">
        <f>SUM(AH765:AH767)</f>
      </c>
      <c r="AI768" s="868">
        <f t="shared" si="123"/>
      </c>
      <c r="AJ768" s="873">
        <f t="shared" si="59"/>
      </c>
      <c r="AK768" s="874"/>
      <c r="AL768" s="874"/>
      <c r="AM768" s="872">
        <f>SUM(AM765:AM767)</f>
      </c>
    </row>
    <row r="769">
      <c r="A769" s="845"/>
      <c r="B769" s="898" t="s">
        <v>539</v>
      </c>
      <c r="C769" s="898"/>
      <c r="D769" s="899">
        <f>D752+D746+D764+D758+D768</f>
      </c>
      <c r="E769" s="923">
        <f>E752+E746+E764+E758+E768</f>
      </c>
      <c r="F769" s="923">
        <f>F752+F746+F764+F758+F768</f>
      </c>
      <c r="G769" s="903">
        <f>G768+G764+G758+G752+G746</f>
      </c>
      <c r="H769" s="900">
        <f>H768+H764+H758+H752+H746</f>
      </c>
      <c r="I769" s="903">
        <f>I768+I764+I758+I752+I746</f>
      </c>
      <c r="J769" s="900">
        <f>J768+J764+J758+J752+J746</f>
      </c>
      <c r="K769" s="903">
        <f>K752+K746+K764+K758+K768</f>
      </c>
      <c r="L769" s="923">
        <f>L752+L746+L764+L758+L768</f>
      </c>
      <c r="M769" s="900">
        <f t="shared" si="399"/>
      </c>
      <c r="N769" s="903">
        <f>N768+N764+N758+N752+N746</f>
      </c>
      <c r="O769" s="900">
        <f t="shared" si="337"/>
      </c>
      <c r="P769" s="900">
        <f t="shared" si="979"/>
      </c>
      <c r="Q769" s="900">
        <f t="shared" si="90"/>
      </c>
      <c r="R769" s="900">
        <f t="shared" si="27"/>
      </c>
      <c r="S769" s="902">
        <f t="shared" si="1010"/>
      </c>
      <c r="T769" s="902">
        <f t="shared" si="948"/>
      </c>
      <c r="U769" s="902">
        <f t="shared" si="765"/>
      </c>
      <c r="V769" s="902">
        <f t="shared" si="430"/>
      </c>
      <c r="W769" s="903">
        <f t="shared" si="368"/>
      </c>
      <c r="X769" s="900">
        <f>(X752+X746+X764+X758+X768)/5</f>
      </c>
      <c r="Y769" s="900">
        <f>(Y752+Y746+Y764+Y758+Y768)/5</f>
      </c>
      <c r="Z769" s="900">
        <f>(Z752+Z746+Z764+Z758+Z768)/5</f>
      </c>
      <c r="AA769" s="923">
        <f>AA752+AA746+AA764+AA758+AA768</f>
      </c>
      <c r="AB769" s="923">
        <f>AB752+AB746+AB764+AB758+AB768</f>
      </c>
      <c r="AC769" s="923">
        <f>AC752+AC746+AC764+AC758+AC768</f>
      </c>
      <c r="AD769" s="923">
        <f>AD752+AD746+AD764+AD758+AD768</f>
      </c>
      <c r="AE769" s="923">
        <f>AE752+AE746+AE764+AE758+AE768</f>
      </c>
      <c r="AF769" s="923">
        <f>AF752+AF746+AF764+AF758+AF768</f>
      </c>
      <c r="AG769" s="923">
        <f>AG752+AG746+AG764+AG758+AG768</f>
      </c>
      <c r="AH769" s="923">
        <f>AH752+AH746+AH764+AH758+AH768</f>
      </c>
      <c r="AI769" s="900">
        <f t="shared" si="123"/>
      </c>
      <c r="AJ769" s="904">
        <f t="shared" si="59"/>
      </c>
      <c r="AK769" s="898"/>
      <c r="AL769" s="898"/>
      <c r="AM769" s="923">
        <f>AM752+AM746+AM764+AM758+AM768</f>
      </c>
    </row>
    <row r="770">
      <c r="A770" s="832"/>
      <c r="B770" s="832" t="s">
        <v>480</v>
      </c>
      <c r="C770" s="832"/>
      <c r="D770" s="833" t="s">
        <v>481</v>
      </c>
      <c r="E770" s="833"/>
      <c r="F770" s="833"/>
      <c r="G770" s="833"/>
      <c r="H770" s="833"/>
      <c r="I770" s="833"/>
      <c r="J770" s="833"/>
      <c r="K770" s="833"/>
      <c r="L770" s="833"/>
      <c r="M770" s="833"/>
      <c r="N770" s="833"/>
      <c r="O770" s="833"/>
      <c r="P770" s="833"/>
      <c r="Q770" s="833"/>
      <c r="R770" s="834" t="s">
        <v>482</v>
      </c>
      <c r="S770" s="834"/>
      <c r="T770" s="834"/>
      <c r="U770" s="834"/>
      <c r="V770" s="834"/>
      <c r="W770" s="834"/>
      <c r="X770" s="834"/>
      <c r="Y770" s="834"/>
      <c r="Z770" s="834"/>
      <c r="AA770" s="834"/>
      <c r="AB770" s="834"/>
      <c r="AC770" s="834"/>
      <c r="AD770" s="834"/>
      <c r="AE770" s="834"/>
      <c r="AF770" s="834"/>
      <c r="AG770" s="834"/>
      <c r="AH770" s="834"/>
      <c r="AI770" s="834"/>
      <c r="AJ770" s="834"/>
      <c r="AK770" s="834"/>
      <c r="AL770" s="834"/>
      <c r="AM770" s="835"/>
    </row>
    <row r="771">
      <c r="A771" s="832"/>
      <c r="B771" s="832" t="s">
        <v>483</v>
      </c>
      <c r="C771" s="832" t="s">
        <v>484</v>
      </c>
      <c r="D771" s="836" t="s">
        <v>485</v>
      </c>
      <c r="E771" s="837" t="s">
        <v>486</v>
      </c>
      <c r="F771" s="837" t="s">
        <v>487</v>
      </c>
      <c r="G771" s="944" t="s">
        <v>488</v>
      </c>
      <c r="H771" s="944" t="s">
        <v>489</v>
      </c>
      <c r="I771" s="944" t="s">
        <v>490</v>
      </c>
      <c r="J771" s="944" t="s">
        <v>491</v>
      </c>
      <c r="K771" s="944" t="s">
        <v>492</v>
      </c>
      <c r="L771" s="945" t="s">
        <v>493</v>
      </c>
      <c r="M771" s="841" t="s">
        <v>494</v>
      </c>
      <c r="N771" s="944" t="s">
        <v>495</v>
      </c>
      <c r="O771" s="841" t="s">
        <v>496</v>
      </c>
      <c r="P771" s="841" t="s">
        <v>497</v>
      </c>
      <c r="Q771" s="841" t="s">
        <v>498</v>
      </c>
      <c r="R771" s="834" t="s">
        <v>499</v>
      </c>
      <c r="S771" s="842" t="s">
        <v>500</v>
      </c>
      <c r="T771" s="842" t="s">
        <v>501</v>
      </c>
      <c r="U771" s="842" t="s">
        <v>502</v>
      </c>
      <c r="V771" s="842" t="s">
        <v>503</v>
      </c>
      <c r="W771" s="843" t="s">
        <v>504</v>
      </c>
      <c r="X771" s="842" t="s">
        <v>505</v>
      </c>
      <c r="Y771" s="844" t="s">
        <v>506</v>
      </c>
      <c r="Z771" s="834" t="s">
        <v>507</v>
      </c>
      <c r="AA771" s="843" t="s">
        <v>508</v>
      </c>
      <c r="AB771" s="843" t="s">
        <v>509</v>
      </c>
      <c r="AC771" s="843" t="s">
        <v>510</v>
      </c>
      <c r="AD771" s="843" t="s">
        <v>511</v>
      </c>
      <c r="AE771" s="843" t="s">
        <v>512</v>
      </c>
      <c r="AF771" s="843" t="s">
        <v>513</v>
      </c>
      <c r="AG771" s="843" t="s">
        <v>514</v>
      </c>
      <c r="AH771" s="843" t="s">
        <v>515</v>
      </c>
      <c r="AI771" s="843" t="s">
        <v>516</v>
      </c>
      <c r="AJ771" s="834" t="s">
        <v>517</v>
      </c>
      <c r="AK771" s="835" t="s">
        <v>518</v>
      </c>
      <c r="AL771" s="835" t="s">
        <v>519</v>
      </c>
      <c r="AM771" s="835" t="s">
        <v>520</v>
      </c>
    </row>
    <row r="772">
      <c r="A772" s="845" t="s">
        <v>586</v>
      </c>
      <c r="B772" s="893" t="s">
        <v>522</v>
      </c>
      <c r="C772" s="876" t="s">
        <v>523</v>
      </c>
      <c r="D772" s="877">
        <f t="shared" ref="D772:D773" si="906">E772+F772</f>
      </c>
      <c r="E772" s="947">
        <v>846.9</v>
      </c>
      <c r="F772" s="947">
        <v>1284.2</v>
      </c>
      <c r="G772" s="851">
        <v>1</v>
      </c>
      <c r="H772" s="915">
        <v>1994.8499999999913</v>
      </c>
      <c r="I772" s="958">
        <v>0</v>
      </c>
      <c r="J772" s="957">
        <v>0</v>
      </c>
      <c r="K772" s="850">
        <f t="shared" ref="K772:K773" si="571">G772+I772</f>
      </c>
      <c r="L772" s="951">
        <f t="shared" ref="L772:L773" si="723">H772+J772</f>
      </c>
      <c r="M772" s="853">
        <f t="shared" ref="M772:M797" si="400">L772/D772</f>
      </c>
      <c r="N772" s="854">
        <v>1</v>
      </c>
      <c r="O772" s="853">
        <f t="shared" ref="O772:O797" si="338">D772/K772</f>
      </c>
      <c r="P772" s="853">
        <f t="shared" ref="P772:P773" si="264">D772/K772</f>
      </c>
      <c r="Q772" s="853">
        <f t="shared" ref="Q772:Q797" si="91">L772/K772</f>
      </c>
      <c r="R772" s="853">
        <f t="shared" ref="R772:R797" si="28">D772/AB772</f>
      </c>
      <c r="S772" s="855">
        <f t="shared" ref="S772:S797" si="1011">W772/AA772*1</f>
      </c>
      <c r="T772" s="855">
        <f t="shared" ref="T772:T797" si="949">AB772/AA772</f>
      </c>
      <c r="U772" s="855">
        <f t="shared" ref="U772:U797" si="766">AD772/AA772</f>
      </c>
      <c r="V772" s="855">
        <f t="shared" ref="V772:V797" si="431">AE772/AD772</f>
      </c>
      <c r="W772" s="856">
        <f t="shared" ref="W772:W797" si="369">AC772/X772</f>
      </c>
      <c r="X772" s="857">
        <v>0.0112</v>
      </c>
      <c r="Y772" s="858">
        <v>48</v>
      </c>
      <c r="Z772" s="882">
        <f t="shared" ref="Z772:Z796" si="307">(D772/AA772)*1000</f>
      </c>
      <c r="AA772" s="883">
        <v>29540</v>
      </c>
      <c r="AB772" s="884">
        <v>655</v>
      </c>
      <c r="AC772" s="860">
        <v>80</v>
      </c>
      <c r="AD772" s="860">
        <v>705</v>
      </c>
      <c r="AE772" s="860">
        <v>42</v>
      </c>
      <c r="AF772" s="860">
        <v>5</v>
      </c>
      <c r="AG772" s="860">
        <v>0</v>
      </c>
      <c r="AH772" s="860">
        <v>13</v>
      </c>
      <c r="AI772" s="853">
        <f t="shared" ref="AI772:AI797" si="124">D772/AD772</f>
      </c>
      <c r="AJ772" s="853">
        <f t="shared" ref="AJ772:AJ797" si="60">AM772*1000/D772</f>
      </c>
      <c r="AK772" s="861" t="s">
        <v>545</v>
      </c>
      <c r="AL772" s="862" t="s">
        <v>525</v>
      </c>
      <c r="AM772" s="862">
        <v>13</v>
      </c>
    </row>
    <row r="773">
      <c r="A773" s="845"/>
      <c r="B773" s="893" t="s">
        <v>522</v>
      </c>
      <c r="C773" s="876" t="s">
        <v>526</v>
      </c>
      <c r="D773" s="885">
        <f t="shared" si="906"/>
      </c>
      <c r="E773" s="959">
        <v>399.13</v>
      </c>
      <c r="F773" s="878">
        <v>344.3</v>
      </c>
      <c r="G773" s="956">
        <v>3</v>
      </c>
      <c r="H773" s="957">
        <v>5978.130000000005</v>
      </c>
      <c r="I773" s="851">
        <v>0</v>
      </c>
      <c r="J773" s="917">
        <v>0</v>
      </c>
      <c r="K773" s="953">
        <f t="shared" si="571"/>
      </c>
      <c r="L773" s="880">
        <f t="shared" si="723"/>
      </c>
      <c r="M773" s="853">
        <f t="shared" si="400"/>
      </c>
      <c r="N773" s="854">
        <v>2</v>
      </c>
      <c r="O773" s="853">
        <f t="shared" si="338"/>
      </c>
      <c r="P773" s="853">
        <f t="shared" si="264"/>
      </c>
      <c r="Q773" s="853">
        <f t="shared" si="91"/>
      </c>
      <c r="R773" s="853">
        <f t="shared" si="28"/>
      </c>
      <c r="S773" s="855">
        <f t="shared" si="1011"/>
      </c>
      <c r="T773" s="855">
        <f t="shared" si="949"/>
      </c>
      <c r="U773" s="855">
        <f t="shared" si="766"/>
      </c>
      <c r="V773" s="855">
        <f t="shared" si="431"/>
      </c>
      <c r="W773" s="856">
        <f t="shared" si="369"/>
      </c>
      <c r="X773" s="857">
        <v>0.0144</v>
      </c>
      <c r="Y773" s="858">
        <v>49</v>
      </c>
      <c r="Z773" s="886">
        <f t="shared" si="307"/>
      </c>
      <c r="AA773" s="887">
        <v>12854</v>
      </c>
      <c r="AB773" s="884">
        <v>372</v>
      </c>
      <c r="AC773" s="860">
        <v>48</v>
      </c>
      <c r="AD773" s="860">
        <v>421</v>
      </c>
      <c r="AE773" s="860">
        <v>35</v>
      </c>
      <c r="AF773" s="860">
        <v>2</v>
      </c>
      <c r="AG773" s="860">
        <v>0</v>
      </c>
      <c r="AH773" s="860">
        <v>8</v>
      </c>
      <c r="AI773" s="853">
        <f t="shared" si="124"/>
      </c>
      <c r="AJ773" s="853">
        <f t="shared" si="60"/>
      </c>
      <c r="AK773" s="861" t="s">
        <v>545</v>
      </c>
      <c r="AL773" s="862" t="s">
        <v>525</v>
      </c>
      <c r="AM773" s="862">
        <v>15</v>
      </c>
    </row>
    <row r="774">
      <c r="A774" s="845"/>
      <c r="B774" s="866" t="s">
        <v>527</v>
      </c>
      <c r="C774" s="866"/>
      <c r="D774" s="867">
        <f>SUM(D772:D773)</f>
      </c>
      <c r="E774" s="888">
        <f>SUM(E772:E773)</f>
      </c>
      <c r="F774" s="888">
        <f>SUM(F772:F773)</f>
      </c>
      <c r="G774" s="888">
        <f>SUM(G772:G773)</f>
      </c>
      <c r="H774" s="888">
        <f>SUM(H772:H773)</f>
      </c>
      <c r="I774" s="888">
        <f>SUM(I772:I773)</f>
      </c>
      <c r="J774" s="888">
        <f>SUM(J772:J773)</f>
      </c>
      <c r="K774" s="891">
        <f>SUM(K772:K773)</f>
      </c>
      <c r="L774" s="892">
        <f>SUM(L772:L773)</f>
      </c>
      <c r="M774" s="868">
        <f t="shared" si="400"/>
      </c>
      <c r="N774" s="889">
        <f>SUM(N772:N773)</f>
      </c>
      <c r="O774" s="868">
        <f t="shared" si="338"/>
      </c>
      <c r="P774" s="868">
        <f>D774/N774</f>
      </c>
      <c r="Q774" s="868">
        <f t="shared" si="91"/>
      </c>
      <c r="R774" s="868">
        <f t="shared" si="28"/>
      </c>
      <c r="S774" s="869">
        <f t="shared" si="1011"/>
      </c>
      <c r="T774" s="869">
        <f t="shared" si="949"/>
      </c>
      <c r="U774" s="869">
        <f t="shared" si="766"/>
      </c>
      <c r="V774" s="869">
        <f t="shared" si="431"/>
      </c>
      <c r="W774" s="870">
        <f t="shared" si="369"/>
      </c>
      <c r="X774" s="869">
        <f>AVERAGE(X772:X773)</f>
      </c>
      <c r="Y774" s="871">
        <f>AVERAGE(Y772:Y773)</f>
      </c>
      <c r="Z774" s="868">
        <f t="shared" si="307"/>
      </c>
      <c r="AA774" s="922">
        <f>SUM(AA772:AA773)</f>
      </c>
      <c r="AB774" s="872">
        <f>SUM(AB772:AB773)</f>
      </c>
      <c r="AC774" s="872">
        <f>SUM(AC772:AC773)</f>
      </c>
      <c r="AD774" s="872">
        <f>SUM(AD772:AD773)</f>
      </c>
      <c r="AE774" s="872">
        <f>SUM(AE772:AE773)</f>
      </c>
      <c r="AF774" s="872">
        <f>SUM(AF772:AF773)</f>
      </c>
      <c r="AG774" s="872">
        <f>SUM(AG772:AG773)</f>
      </c>
      <c r="AH774" s="872">
        <f>SUM(AH772:AH773)</f>
      </c>
      <c r="AI774" s="868">
        <f t="shared" si="124"/>
      </c>
      <c r="AJ774" s="873">
        <f t="shared" si="60"/>
      </c>
      <c r="AK774" s="874"/>
      <c r="AL774" s="874"/>
      <c r="AM774" s="870">
        <f>SUM(AM772:AM773)</f>
      </c>
    </row>
    <row r="775">
      <c r="A775" s="845"/>
      <c r="B775" s="893" t="s">
        <v>543</v>
      </c>
      <c r="C775" s="875" t="s">
        <v>529</v>
      </c>
      <c r="D775" s="864">
        <f t="shared" ref="D775:D779" si="907">E775+F775</f>
      </c>
      <c r="E775" s="896">
        <v>1392.83</v>
      </c>
      <c r="F775" s="896">
        <v>1453.14</v>
      </c>
      <c r="G775" s="851">
        <v>1</v>
      </c>
      <c r="H775" s="852">
        <v>1304.42</v>
      </c>
      <c r="I775" s="851">
        <v>0</v>
      </c>
      <c r="J775" s="852">
        <v>0</v>
      </c>
      <c r="K775" s="850">
        <f t="shared" ref="K775:K779" si="572">G775+I775</f>
      </c>
      <c r="L775" s="880">
        <f t="shared" ref="L775:L779" si="724">H775+J775</f>
      </c>
      <c r="M775" s="853">
        <f t="shared" si="400"/>
      </c>
      <c r="N775" s="854">
        <v>1</v>
      </c>
      <c r="O775" s="853">
        <f t="shared" si="338"/>
      </c>
      <c r="P775" s="853">
        <f t="shared" ref="P775:P779" si="265">D775/K775</f>
      </c>
      <c r="Q775" s="853">
        <f t="shared" si="91"/>
      </c>
      <c r="R775" s="853">
        <f t="shared" si="28"/>
      </c>
      <c r="S775" s="855">
        <f t="shared" si="1011"/>
      </c>
      <c r="T775" s="855">
        <f t="shared" si="949"/>
      </c>
      <c r="U775" s="855">
        <f t="shared" si="766"/>
      </c>
      <c r="V775" s="855">
        <f t="shared" si="431"/>
      </c>
      <c r="W775" s="856">
        <f t="shared" si="369"/>
      </c>
      <c r="X775" s="857">
        <v>0.0116</v>
      </c>
      <c r="Y775" s="858">
        <v>35</v>
      </c>
      <c r="Z775" s="853">
        <f t="shared" si="307"/>
      </c>
      <c r="AA775" s="860">
        <v>39939</v>
      </c>
      <c r="AB775" s="860">
        <v>1138</v>
      </c>
      <c r="AC775" s="860">
        <v>129</v>
      </c>
      <c r="AD775" s="860">
        <v>1166</v>
      </c>
      <c r="AE775" s="860">
        <v>30</v>
      </c>
      <c r="AF775" s="860">
        <v>11</v>
      </c>
      <c r="AG775" s="860">
        <v>3</v>
      </c>
      <c r="AH775" s="860">
        <v>41</v>
      </c>
      <c r="AI775" s="853">
        <f t="shared" si="124"/>
      </c>
      <c r="AJ775" s="853">
        <f t="shared" si="60"/>
      </c>
      <c r="AK775" s="861" t="s">
        <v>524</v>
      </c>
      <c r="AL775" s="862" t="s">
        <v>587</v>
      </c>
      <c r="AM775" s="862">
        <v>30</v>
      </c>
    </row>
    <row r="776">
      <c r="A776" s="845"/>
      <c r="B776" s="893" t="s">
        <v>543</v>
      </c>
      <c r="C776" s="875" t="s">
        <v>531</v>
      </c>
      <c r="D776" s="864">
        <f t="shared" si="907"/>
      </c>
      <c r="E776" s="896">
        <v>1616.93</v>
      </c>
      <c r="F776" s="896">
        <v>2519.58</v>
      </c>
      <c r="G776" s="851">
        <v>6</v>
      </c>
      <c r="H776" s="880">
        <v>12945.340000000002</v>
      </c>
      <c r="I776" s="851">
        <v>0</v>
      </c>
      <c r="J776" s="852">
        <v>0</v>
      </c>
      <c r="K776" s="850">
        <f t="shared" si="572"/>
      </c>
      <c r="L776" s="880">
        <f t="shared" si="724"/>
      </c>
      <c r="M776" s="853">
        <f t="shared" si="400"/>
      </c>
      <c r="N776" s="854">
        <v>4</v>
      </c>
      <c r="O776" s="853">
        <f t="shared" si="338"/>
      </c>
      <c r="P776" s="853">
        <f t="shared" si="265"/>
      </c>
      <c r="Q776" s="853">
        <f t="shared" si="91"/>
      </c>
      <c r="R776" s="853">
        <f t="shared" si="28"/>
      </c>
      <c r="S776" s="855">
        <f t="shared" si="1011"/>
      </c>
      <c r="T776" s="855">
        <f t="shared" si="949"/>
      </c>
      <c r="U776" s="855">
        <f t="shared" si="766"/>
      </c>
      <c r="V776" s="855">
        <f t="shared" si="431"/>
      </c>
      <c r="W776" s="856">
        <f t="shared" si="369"/>
      </c>
      <c r="X776" s="857">
        <v>0.0146</v>
      </c>
      <c r="Y776" s="858">
        <v>40</v>
      </c>
      <c r="Z776" s="853">
        <f t="shared" si="307"/>
      </c>
      <c r="AA776" s="860">
        <v>57775</v>
      </c>
      <c r="AB776" s="860">
        <v>1070</v>
      </c>
      <c r="AC776" s="860">
        <v>219</v>
      </c>
      <c r="AD776" s="860">
        <v>1109</v>
      </c>
      <c r="AE776" s="860">
        <v>80</v>
      </c>
      <c r="AF776" s="860">
        <v>7</v>
      </c>
      <c r="AG776" s="860">
        <v>2</v>
      </c>
      <c r="AH776" s="860">
        <v>53</v>
      </c>
      <c r="AI776" s="853">
        <f t="shared" si="124"/>
      </c>
      <c r="AJ776" s="853">
        <f t="shared" si="60"/>
      </c>
      <c r="AK776" s="861" t="s">
        <v>524</v>
      </c>
      <c r="AL776" s="862" t="s">
        <v>588</v>
      </c>
      <c r="AM776" s="862">
        <v>182</v>
      </c>
    </row>
    <row r="777">
      <c r="A777" s="845"/>
      <c r="B777" s="893" t="s">
        <v>543</v>
      </c>
      <c r="C777" s="875" t="s">
        <v>532</v>
      </c>
      <c r="D777" s="864">
        <f t="shared" si="907"/>
      </c>
      <c r="E777" s="896">
        <v>1744.21</v>
      </c>
      <c r="F777" s="896">
        <v>988.68</v>
      </c>
      <c r="G777" s="851">
        <v>4</v>
      </c>
      <c r="H777" s="852">
        <v>8526.389999999996</v>
      </c>
      <c r="I777" s="851">
        <v>0</v>
      </c>
      <c r="J777" s="852">
        <v>0</v>
      </c>
      <c r="K777" s="850">
        <f t="shared" si="572"/>
      </c>
      <c r="L777" s="880">
        <f t="shared" si="724"/>
      </c>
      <c r="M777" s="853">
        <f t="shared" si="400"/>
      </c>
      <c r="N777" s="854">
        <v>3</v>
      </c>
      <c r="O777" s="853">
        <f t="shared" si="338"/>
      </c>
      <c r="P777" s="853">
        <f t="shared" si="265"/>
      </c>
      <c r="Q777" s="853">
        <f t="shared" si="91"/>
      </c>
      <c r="R777" s="853">
        <f t="shared" si="28"/>
      </c>
      <c r="S777" s="855">
        <f t="shared" si="1011"/>
      </c>
      <c r="T777" s="855">
        <f t="shared" si="949"/>
      </c>
      <c r="U777" s="855">
        <f t="shared" si="766"/>
      </c>
      <c r="V777" s="855">
        <f t="shared" si="431"/>
      </c>
      <c r="W777" s="856">
        <f t="shared" si="369"/>
      </c>
      <c r="X777" s="857">
        <v>0.0067</v>
      </c>
      <c r="Y777" s="858">
        <v>47</v>
      </c>
      <c r="Z777" s="853">
        <f t="shared" si="307"/>
      </c>
      <c r="AA777" s="860">
        <v>39658</v>
      </c>
      <c r="AB777" s="860">
        <v>556</v>
      </c>
      <c r="AC777" s="860">
        <v>101</v>
      </c>
      <c r="AD777" s="860">
        <v>572</v>
      </c>
      <c r="AE777" s="860">
        <v>33</v>
      </c>
      <c r="AF777" s="860">
        <v>1</v>
      </c>
      <c r="AG777" s="860">
        <v>1</v>
      </c>
      <c r="AH777" s="860">
        <v>20</v>
      </c>
      <c r="AI777" s="853">
        <f t="shared" si="124"/>
      </c>
      <c r="AJ777" s="853">
        <f t="shared" si="60"/>
      </c>
      <c r="AK777" s="861" t="s">
        <v>524</v>
      </c>
      <c r="AL777" s="862" t="s">
        <v>588</v>
      </c>
      <c r="AM777" s="862">
        <v>28</v>
      </c>
    </row>
    <row r="778">
      <c r="A778" s="845"/>
      <c r="B778" s="893" t="s">
        <v>543</v>
      </c>
      <c r="C778" s="875" t="s">
        <v>533</v>
      </c>
      <c r="D778" s="864">
        <f t="shared" si="907"/>
      </c>
      <c r="E778" s="896">
        <v>1200.55</v>
      </c>
      <c r="F778" s="896">
        <v>1439.23</v>
      </c>
      <c r="G778" s="851">
        <v>3</v>
      </c>
      <c r="H778" s="880">
        <v>7972.740000000002</v>
      </c>
      <c r="I778" s="851">
        <v>1</v>
      </c>
      <c r="J778" s="852">
        <v>6216.21</v>
      </c>
      <c r="K778" s="850">
        <f t="shared" si="572"/>
      </c>
      <c r="L778" s="880">
        <f t="shared" si="724"/>
      </c>
      <c r="M778" s="853">
        <f t="shared" si="400"/>
      </c>
      <c r="N778" s="854">
        <v>3</v>
      </c>
      <c r="O778" s="853">
        <f t="shared" si="338"/>
      </c>
      <c r="P778" s="853">
        <f t="shared" si="265"/>
      </c>
      <c r="Q778" s="853">
        <f t="shared" si="91"/>
      </c>
      <c r="R778" s="853">
        <f t="shared" si="28"/>
      </c>
      <c r="S778" s="855">
        <f t="shared" si="1011"/>
      </c>
      <c r="T778" s="855">
        <f t="shared" si="949"/>
      </c>
      <c r="U778" s="855">
        <f t="shared" si="766"/>
      </c>
      <c r="V778" s="855">
        <f t="shared" si="431"/>
      </c>
      <c r="W778" s="856">
        <f t="shared" si="369"/>
      </c>
      <c r="X778" s="857">
        <v>0.0138</v>
      </c>
      <c r="Y778" s="858">
        <v>51</v>
      </c>
      <c r="Z778" s="853">
        <f t="shared" si="307"/>
      </c>
      <c r="AA778" s="860">
        <v>26957</v>
      </c>
      <c r="AB778" s="860">
        <v>472</v>
      </c>
      <c r="AC778" s="860">
        <v>100</v>
      </c>
      <c r="AD778" s="860">
        <v>481</v>
      </c>
      <c r="AE778" s="860">
        <v>52</v>
      </c>
      <c r="AF778" s="860">
        <v>3</v>
      </c>
      <c r="AG778" s="860">
        <v>1</v>
      </c>
      <c r="AH778" s="860">
        <v>24</v>
      </c>
      <c r="AI778" s="853">
        <f t="shared" si="124"/>
      </c>
      <c r="AJ778" s="853">
        <f t="shared" si="60"/>
      </c>
      <c r="AK778" s="861" t="s">
        <v>524</v>
      </c>
      <c r="AL778" s="862" t="s">
        <v>588</v>
      </c>
      <c r="AM778" s="862">
        <v>62</v>
      </c>
    </row>
    <row r="779">
      <c r="A779" s="845"/>
      <c r="B779" s="893" t="s">
        <v>543</v>
      </c>
      <c r="C779" s="875" t="s">
        <v>535</v>
      </c>
      <c r="D779" s="864">
        <f t="shared" si="907"/>
      </c>
      <c r="E779" s="896">
        <f>1190.58+171.38</f>
      </c>
      <c r="F779" s="896">
        <f>1970.87+73.25</f>
      </c>
      <c r="G779" s="850">
        <v>8</v>
      </c>
      <c r="H779" s="880">
        <v>17059.200000000004</v>
      </c>
      <c r="I779" s="850">
        <v>0</v>
      </c>
      <c r="J779" s="880">
        <v>0</v>
      </c>
      <c r="K779" s="850">
        <f t="shared" si="572"/>
      </c>
      <c r="L779" s="880">
        <f t="shared" si="724"/>
      </c>
      <c r="M779" s="853">
        <f t="shared" si="400"/>
      </c>
      <c r="N779" s="854">
        <v>6</v>
      </c>
      <c r="O779" s="853">
        <f t="shared" si="338"/>
      </c>
      <c r="P779" s="853">
        <f t="shared" si="265"/>
      </c>
      <c r="Q779" s="853">
        <f t="shared" si="91"/>
      </c>
      <c r="R779" s="853">
        <f t="shared" si="28"/>
      </c>
      <c r="S779" s="855">
        <f t="shared" si="1011"/>
      </c>
      <c r="T779" s="855">
        <f t="shared" si="949"/>
      </c>
      <c r="U779" s="855">
        <f t="shared" si="766"/>
      </c>
      <c r="V779" s="855">
        <f t="shared" si="431"/>
      </c>
      <c r="W779" s="856">
        <f t="shared" si="369"/>
      </c>
      <c r="X779" s="857">
        <v>0.0178</v>
      </c>
      <c r="Y779" s="858">
        <v>55</v>
      </c>
      <c r="Z779" s="853">
        <f t="shared" si="307"/>
      </c>
      <c r="AA779" s="860">
        <v>31448</v>
      </c>
      <c r="AB779" s="860">
        <v>526</v>
      </c>
      <c r="AC779" s="860">
        <v>123</v>
      </c>
      <c r="AD779" s="860">
        <v>539</v>
      </c>
      <c r="AE779" s="860">
        <v>44</v>
      </c>
      <c r="AF779" s="860">
        <v>10</v>
      </c>
      <c r="AG779" s="860">
        <v>1</v>
      </c>
      <c r="AH779" s="860">
        <v>18</v>
      </c>
      <c r="AI779" s="853">
        <f t="shared" si="124"/>
      </c>
      <c r="AJ779" s="853">
        <f t="shared" si="60"/>
      </c>
      <c r="AK779" s="861" t="s">
        <v>524</v>
      </c>
      <c r="AL779" s="862" t="s">
        <v>588</v>
      </c>
      <c r="AM779" s="858">
        <v>47</v>
      </c>
    </row>
    <row r="780">
      <c r="A780" s="845"/>
      <c r="B780" s="866" t="s">
        <v>527</v>
      </c>
      <c r="C780" s="866"/>
      <c r="D780" s="867">
        <f>SUM(D775:D779)</f>
      </c>
      <c r="E780" s="897">
        <f>SUM(E775:E779)</f>
      </c>
      <c r="F780" s="897">
        <f>SUM(F775:F779)</f>
      </c>
      <c r="G780" s="889">
        <f>SUM(G775:G779)</f>
      </c>
      <c r="H780" s="890">
        <f>SUM(H775:H779)</f>
      </c>
      <c r="I780" s="889">
        <f>SUM(I775:I779)</f>
      </c>
      <c r="J780" s="890">
        <f>SUM(J775:J779)</f>
      </c>
      <c r="K780" s="891">
        <f>SUM(K775:K779)</f>
      </c>
      <c r="L780" s="897">
        <f>SUM(L775:L779)</f>
      </c>
      <c r="M780" s="868">
        <f t="shared" si="400"/>
      </c>
      <c r="N780" s="889">
        <f>SUM(N775:N779)</f>
      </c>
      <c r="O780" s="868">
        <f t="shared" si="338"/>
      </c>
      <c r="P780" s="868">
        <f>D780/N780</f>
      </c>
      <c r="Q780" s="868">
        <f t="shared" si="91"/>
      </c>
      <c r="R780" s="868">
        <f t="shared" si="28"/>
      </c>
      <c r="S780" s="869">
        <f t="shared" si="1011"/>
      </c>
      <c r="T780" s="869">
        <f t="shared" si="949"/>
      </c>
      <c r="U780" s="869">
        <f t="shared" si="766"/>
      </c>
      <c r="V780" s="869">
        <f t="shared" si="431"/>
      </c>
      <c r="W780" s="870">
        <f t="shared" si="369"/>
      </c>
      <c r="X780" s="869">
        <f>AVERAGE(X775:X779)</f>
      </c>
      <c r="Y780" s="871">
        <f>AVERAGE(Y775:Y779)</f>
      </c>
      <c r="Z780" s="871">
        <f t="shared" si="307"/>
      </c>
      <c r="AA780" s="872">
        <f>SUM(AA775:AA779)</f>
      </c>
      <c r="AB780" s="872">
        <f>SUM(AB775:AB779)</f>
      </c>
      <c r="AC780" s="872">
        <f>SUM(AC775:AC779)</f>
      </c>
      <c r="AD780" s="872">
        <f>SUM(AD775:AD779)</f>
      </c>
      <c r="AE780" s="872">
        <f>SUM(AE775:AE779)</f>
      </c>
      <c r="AF780" s="872">
        <f>SUM(AF775:AF779)</f>
      </c>
      <c r="AG780" s="872">
        <f>SUM(AG775:AG779)</f>
      </c>
      <c r="AH780" s="872">
        <f>SUM(AH775:AH779)</f>
      </c>
      <c r="AI780" s="868">
        <f t="shared" si="124"/>
      </c>
      <c r="AJ780" s="873">
        <f t="shared" si="60"/>
      </c>
      <c r="AK780" s="874"/>
      <c r="AL780" s="874"/>
      <c r="AM780" s="870">
        <f>SUM(AM775:AM779)</f>
      </c>
    </row>
    <row r="781">
      <c r="A781" s="845"/>
      <c r="B781" s="893" t="s">
        <v>528</v>
      </c>
      <c r="C781" s="875" t="s">
        <v>536</v>
      </c>
      <c r="D781" s="864">
        <f t="shared" ref="D781:D785" si="908">E781+F781</f>
      </c>
      <c r="E781" s="896">
        <f>1577.44-171.38</f>
      </c>
      <c r="F781" s="896">
        <f>1062.84-73.25</f>
      </c>
      <c r="G781" s="851">
        <v>3</v>
      </c>
      <c r="H781" s="852">
        <v>5424.709999999999</v>
      </c>
      <c r="I781" s="851">
        <v>0</v>
      </c>
      <c r="J781" s="852">
        <v>0</v>
      </c>
      <c r="K781" s="850">
        <f t="shared" ref="K781:K785" si="573">G781+I781</f>
      </c>
      <c r="L781" s="880">
        <f t="shared" ref="L781:L785" si="725">H781+J781</f>
      </c>
      <c r="M781" s="853">
        <f t="shared" si="400"/>
      </c>
      <c r="N781" s="854">
        <v>3</v>
      </c>
      <c r="O781" s="853">
        <f t="shared" si="338"/>
      </c>
      <c r="P781" s="853">
        <f t="shared" ref="P781:P785" si="266">D781/K781</f>
      </c>
      <c r="Q781" s="853">
        <f t="shared" si="91"/>
      </c>
      <c r="R781" s="853">
        <f t="shared" si="28"/>
      </c>
      <c r="S781" s="855">
        <f t="shared" si="1011"/>
      </c>
      <c r="T781" s="855">
        <f t="shared" si="949"/>
      </c>
      <c r="U781" s="855">
        <f t="shared" si="766"/>
      </c>
      <c r="V781" s="855">
        <f t="shared" si="431"/>
      </c>
      <c r="W781" s="856">
        <f t="shared" si="369"/>
      </c>
      <c r="X781" s="857">
        <v>0.0102</v>
      </c>
      <c r="Y781" s="858">
        <v>57</v>
      </c>
      <c r="Z781" s="853">
        <f t="shared" si="307"/>
      </c>
      <c r="AA781" s="860">
        <v>23600</v>
      </c>
      <c r="AB781" s="860">
        <v>276</v>
      </c>
      <c r="AC781" s="860">
        <v>74</v>
      </c>
      <c r="AD781" s="860">
        <v>270</v>
      </c>
      <c r="AE781" s="860">
        <v>54</v>
      </c>
      <c r="AF781" s="860">
        <v>2</v>
      </c>
      <c r="AG781" s="860">
        <v>1</v>
      </c>
      <c r="AH781" s="860">
        <v>14</v>
      </c>
      <c r="AI781" s="853">
        <f t="shared" si="124"/>
      </c>
      <c r="AJ781" s="853">
        <f t="shared" si="60"/>
      </c>
      <c r="AK781" s="861" t="s">
        <v>524</v>
      </c>
      <c r="AL781" s="862" t="s">
        <v>588</v>
      </c>
      <c r="AM781" s="862">
        <v>18</v>
      </c>
    </row>
    <row r="782">
      <c r="A782" s="845"/>
      <c r="B782" s="893" t="s">
        <v>528</v>
      </c>
      <c r="C782" s="875" t="s">
        <v>537</v>
      </c>
      <c r="D782" s="864">
        <f t="shared" si="908"/>
      </c>
      <c r="E782" s="896">
        <v>1141.08</v>
      </c>
      <c r="F782" s="896">
        <v>2262.47</v>
      </c>
      <c r="G782" s="851">
        <v>2</v>
      </c>
      <c r="H782" s="880">
        <v>4543.120000000003</v>
      </c>
      <c r="I782" s="850">
        <v>0</v>
      </c>
      <c r="J782" s="880">
        <v>0</v>
      </c>
      <c r="K782" s="850">
        <f t="shared" si="573"/>
      </c>
      <c r="L782" s="880">
        <f t="shared" si="725"/>
      </c>
      <c r="M782" s="853">
        <f t="shared" si="400"/>
      </c>
      <c r="N782" s="854">
        <v>2</v>
      </c>
      <c r="O782" s="853">
        <f t="shared" si="338"/>
      </c>
      <c r="P782" s="853">
        <f t="shared" si="266"/>
      </c>
      <c r="Q782" s="853">
        <f t="shared" si="91"/>
      </c>
      <c r="R782" s="853">
        <f t="shared" si="28"/>
      </c>
      <c r="S782" s="855">
        <f t="shared" si="1011"/>
      </c>
      <c r="T782" s="855">
        <f t="shared" si="949"/>
      </c>
      <c r="U782" s="855">
        <f t="shared" si="766"/>
      </c>
      <c r="V782" s="855">
        <f t="shared" si="431"/>
      </c>
      <c r="W782" s="856">
        <f t="shared" si="369"/>
      </c>
      <c r="X782" s="857">
        <v>0.0188</v>
      </c>
      <c r="Y782" s="858">
        <v>57</v>
      </c>
      <c r="Z782" s="853">
        <f t="shared" si="307"/>
      </c>
      <c r="AA782" s="860">
        <v>34213</v>
      </c>
      <c r="AB782" s="860">
        <v>461</v>
      </c>
      <c r="AC782" s="860">
        <v>119</v>
      </c>
      <c r="AD782" s="860">
        <v>440</v>
      </c>
      <c r="AE782" s="860">
        <v>79</v>
      </c>
      <c r="AF782" s="860">
        <v>4</v>
      </c>
      <c r="AG782" s="860">
        <v>3</v>
      </c>
      <c r="AH782" s="860">
        <v>37</v>
      </c>
      <c r="AI782" s="853">
        <f t="shared" si="124"/>
      </c>
      <c r="AJ782" s="853">
        <f t="shared" si="60"/>
      </c>
      <c r="AK782" s="861" t="s">
        <v>524</v>
      </c>
      <c r="AL782" s="862" t="s">
        <v>588</v>
      </c>
      <c r="AM782" s="862">
        <v>66</v>
      </c>
    </row>
    <row r="783">
      <c r="A783" s="845"/>
      <c r="B783" s="893" t="s">
        <v>528</v>
      </c>
      <c r="C783" s="875" t="s">
        <v>538</v>
      </c>
      <c r="D783" s="864">
        <f t="shared" si="908"/>
      </c>
      <c r="E783" s="896">
        <v>1087.38</v>
      </c>
      <c r="F783" s="896">
        <v>1574.04</v>
      </c>
      <c r="G783" s="851">
        <v>4</v>
      </c>
      <c r="H783" s="880">
        <v>8351.280000000006</v>
      </c>
      <c r="I783" s="850">
        <v>0</v>
      </c>
      <c r="J783" s="880">
        <v>0</v>
      </c>
      <c r="K783" s="850">
        <f t="shared" si="573"/>
      </c>
      <c r="L783" s="880">
        <f t="shared" si="725"/>
      </c>
      <c r="M783" s="853">
        <f t="shared" si="400"/>
      </c>
      <c r="N783" s="854">
        <v>4</v>
      </c>
      <c r="O783" s="853">
        <f t="shared" si="338"/>
      </c>
      <c r="P783" s="853">
        <f t="shared" si="266"/>
      </c>
      <c r="Q783" s="853">
        <f t="shared" si="91"/>
      </c>
      <c r="R783" s="853">
        <f t="shared" si="28"/>
      </c>
      <c r="S783" s="855">
        <f t="shared" si="1011"/>
      </c>
      <c r="T783" s="855">
        <f t="shared" si="949"/>
      </c>
      <c r="U783" s="855">
        <f t="shared" si="766"/>
      </c>
      <c r="V783" s="855">
        <f t="shared" si="431"/>
      </c>
      <c r="W783" s="856">
        <f t="shared" si="369"/>
      </c>
      <c r="X783" s="857">
        <v>0.0157</v>
      </c>
      <c r="Y783" s="858">
        <v>56</v>
      </c>
      <c r="Z783" s="853">
        <f t="shared" si="307"/>
      </c>
      <c r="AA783" s="860">
        <v>26392</v>
      </c>
      <c r="AB783" s="860">
        <v>413</v>
      </c>
      <c r="AC783" s="860">
        <v>98</v>
      </c>
      <c r="AD783" s="860">
        <v>416</v>
      </c>
      <c r="AE783" s="860">
        <v>68</v>
      </c>
      <c r="AF783" s="860">
        <v>9</v>
      </c>
      <c r="AG783" s="860">
        <v>4</v>
      </c>
      <c r="AH783" s="860">
        <v>20</v>
      </c>
      <c r="AI783" s="853">
        <f t="shared" si="124"/>
      </c>
      <c r="AJ783" s="853">
        <f t="shared" si="60"/>
      </c>
      <c r="AK783" s="861" t="s">
        <v>524</v>
      </c>
      <c r="AL783" s="862" t="s">
        <v>588</v>
      </c>
      <c r="AM783" s="862">
        <v>65</v>
      </c>
    </row>
    <row r="784">
      <c r="A784" s="845"/>
      <c r="B784" s="893" t="s">
        <v>528</v>
      </c>
      <c r="C784" s="875" t="s">
        <v>541</v>
      </c>
      <c r="D784" s="864">
        <f t="shared" si="908"/>
      </c>
      <c r="E784" s="896">
        <v>1302.97</v>
      </c>
      <c r="F784" s="896">
        <v>1289.17</v>
      </c>
      <c r="G784" s="851">
        <v>6</v>
      </c>
      <c r="H784" s="880">
        <v>15302.440000000002</v>
      </c>
      <c r="I784" s="850">
        <v>0</v>
      </c>
      <c r="J784" s="880">
        <v>0</v>
      </c>
      <c r="K784" s="850">
        <f t="shared" si="573"/>
      </c>
      <c r="L784" s="880">
        <f t="shared" si="725"/>
      </c>
      <c r="M784" s="853">
        <f t="shared" si="400"/>
      </c>
      <c r="N784" s="854">
        <v>6</v>
      </c>
      <c r="O784" s="853">
        <f t="shared" si="338"/>
      </c>
      <c r="P784" s="853">
        <f t="shared" si="266"/>
      </c>
      <c r="Q784" s="853">
        <f t="shared" si="91"/>
      </c>
      <c r="R784" s="853">
        <f t="shared" si="28"/>
      </c>
      <c r="S784" s="855">
        <f t="shared" si="1011"/>
      </c>
      <c r="T784" s="855">
        <f t="shared" si="949"/>
      </c>
      <c r="U784" s="855">
        <f t="shared" si="766"/>
      </c>
      <c r="V784" s="855">
        <f t="shared" si="431"/>
      </c>
      <c r="W784" s="856">
        <f t="shared" si="369"/>
      </c>
      <c r="X784" s="857">
        <v>0.0124</v>
      </c>
      <c r="Y784" s="858">
        <v>58</v>
      </c>
      <c r="Z784" s="853">
        <f t="shared" si="307"/>
      </c>
      <c r="AA784" s="860">
        <v>26759</v>
      </c>
      <c r="AB784" s="860">
        <v>417</v>
      </c>
      <c r="AC784" s="860">
        <v>84</v>
      </c>
      <c r="AD784" s="860">
        <v>434</v>
      </c>
      <c r="AE784" s="860">
        <v>64</v>
      </c>
      <c r="AF784" s="860">
        <v>6</v>
      </c>
      <c r="AG784" s="860">
        <v>0</v>
      </c>
      <c r="AH784" s="860">
        <v>14</v>
      </c>
      <c r="AI784" s="853">
        <f t="shared" si="124"/>
      </c>
      <c r="AJ784" s="853">
        <f t="shared" si="60"/>
      </c>
      <c r="AK784" s="861" t="s">
        <v>524</v>
      </c>
      <c r="AL784" s="862" t="s">
        <v>588</v>
      </c>
      <c r="AM784" s="862">
        <v>15</v>
      </c>
    </row>
    <row r="785">
      <c r="A785" s="845"/>
      <c r="B785" s="893" t="s">
        <v>528</v>
      </c>
      <c r="C785" s="875" t="s">
        <v>542</v>
      </c>
      <c r="D785" s="864">
        <f t="shared" si="908"/>
      </c>
      <c r="E785" s="894">
        <v>1459.43</v>
      </c>
      <c r="F785" s="894">
        <v>1308.82</v>
      </c>
      <c r="G785" s="851">
        <v>5</v>
      </c>
      <c r="H785" s="880">
        <v>13024.759999999995</v>
      </c>
      <c r="I785" s="850">
        <v>0</v>
      </c>
      <c r="J785" s="880">
        <v>0</v>
      </c>
      <c r="K785" s="850">
        <f t="shared" si="573"/>
      </c>
      <c r="L785" s="880">
        <f t="shared" si="725"/>
      </c>
      <c r="M785" s="853">
        <f t="shared" si="400"/>
      </c>
      <c r="N785" s="854">
        <v>2</v>
      </c>
      <c r="O785" s="853">
        <f t="shared" si="338"/>
      </c>
      <c r="P785" s="853">
        <f t="shared" si="266"/>
      </c>
      <c r="Q785" s="853">
        <f t="shared" si="91"/>
      </c>
      <c r="R785" s="853">
        <f t="shared" si="28"/>
      </c>
      <c r="S785" s="855">
        <f t="shared" si="1011"/>
      </c>
      <c r="T785" s="855">
        <f t="shared" si="949"/>
      </c>
      <c r="U785" s="855">
        <f t="shared" si="766"/>
      </c>
      <c r="V785" s="855">
        <f t="shared" si="431"/>
      </c>
      <c r="W785" s="856">
        <f t="shared" si="369"/>
      </c>
      <c r="X785" s="857">
        <v>0.0098</v>
      </c>
      <c r="Y785" s="858">
        <v>59</v>
      </c>
      <c r="Z785" s="853">
        <f t="shared" si="307"/>
      </c>
      <c r="AA785" s="860">
        <v>30168</v>
      </c>
      <c r="AB785" s="860">
        <v>493</v>
      </c>
      <c r="AC785" s="860">
        <v>84</v>
      </c>
      <c r="AD785" s="860">
        <v>510</v>
      </c>
      <c r="AE785" s="860">
        <v>36</v>
      </c>
      <c r="AF785" s="860">
        <v>1</v>
      </c>
      <c r="AG785" s="860">
        <v>1</v>
      </c>
      <c r="AH785" s="860">
        <v>17</v>
      </c>
      <c r="AI785" s="853">
        <f t="shared" si="124"/>
      </c>
      <c r="AJ785" s="853">
        <f t="shared" si="60"/>
      </c>
      <c r="AK785" s="861" t="s">
        <v>524</v>
      </c>
      <c r="AL785" s="862" t="s">
        <v>588</v>
      </c>
      <c r="AM785" s="862">
        <v>28</v>
      </c>
    </row>
    <row r="786">
      <c r="A786" s="845"/>
      <c r="B786" s="866" t="s">
        <v>527</v>
      </c>
      <c r="C786" s="866"/>
      <c r="D786" s="867">
        <f>SUM(D781:D785)</f>
      </c>
      <c r="E786" s="867">
        <f>SUM(E781:E785)</f>
      </c>
      <c r="F786" s="867">
        <f>SUM(F781:F785)</f>
      </c>
      <c r="G786" s="889">
        <f>SUM(G781:G785)</f>
      </c>
      <c r="H786" s="890">
        <f>SUM(H781:H785)</f>
      </c>
      <c r="I786" s="889">
        <f>SUM(I781:I785)</f>
      </c>
      <c r="J786" s="890">
        <f>SUM(J781:J785)</f>
      </c>
      <c r="K786" s="912">
        <f>SUM(K781:K785)</f>
      </c>
      <c r="L786" s="867">
        <f>SUM(L781:L785)</f>
      </c>
      <c r="M786" s="868">
        <f t="shared" si="400"/>
      </c>
      <c r="N786" s="889">
        <f>SUM(N781:N785)</f>
      </c>
      <c r="O786" s="868">
        <f t="shared" si="338"/>
      </c>
      <c r="P786" s="868">
        <f>D786/N786</f>
      </c>
      <c r="Q786" s="868">
        <f t="shared" si="91"/>
      </c>
      <c r="R786" s="868">
        <f t="shared" si="28"/>
      </c>
      <c r="S786" s="869">
        <f t="shared" si="1011"/>
      </c>
      <c r="T786" s="869">
        <f t="shared" si="949"/>
      </c>
      <c r="U786" s="869">
        <f t="shared" si="766"/>
      </c>
      <c r="V786" s="869">
        <f t="shared" si="431"/>
      </c>
      <c r="W786" s="870">
        <f t="shared" si="369"/>
      </c>
      <c r="X786" s="869">
        <f>AVERAGE(X781:X785)</f>
      </c>
      <c r="Y786" s="871">
        <f>AVERAGE(Y781:Y785)</f>
      </c>
      <c r="Z786" s="871">
        <f t="shared" si="307"/>
      </c>
      <c r="AA786" s="872">
        <f>SUM(AA781:AA785)</f>
      </c>
      <c r="AB786" s="872">
        <f>SUM(AB781:AB785)</f>
      </c>
      <c r="AC786" s="872">
        <f>SUM(AC781:AC785)</f>
      </c>
      <c r="AD786" s="872">
        <f>SUM(AD781:AD785)</f>
      </c>
      <c r="AE786" s="872">
        <f>SUM(AE781:AE785)</f>
      </c>
      <c r="AF786" s="872">
        <f>SUM(AF781:AF785)</f>
      </c>
      <c r="AG786" s="872">
        <f>SUM(AG781:AG785)</f>
      </c>
      <c r="AH786" s="872">
        <f>SUM(AH781:AH785)</f>
      </c>
      <c r="AI786" s="868">
        <f t="shared" si="124"/>
      </c>
      <c r="AJ786" s="873">
        <f t="shared" si="60"/>
      </c>
      <c r="AK786" s="874"/>
      <c r="AL786" s="874"/>
      <c r="AM786" s="872">
        <f>SUM(AM781:AM785)</f>
      </c>
    </row>
    <row r="787">
      <c r="A787" s="845"/>
      <c r="B787" s="893" t="s">
        <v>550</v>
      </c>
      <c r="C787" s="875" t="s">
        <v>544</v>
      </c>
      <c r="D787" s="864">
        <f t="shared" ref="D787:D791" si="909">E787+F787</f>
      </c>
      <c r="E787" s="894">
        <v>1233.63</v>
      </c>
      <c r="F787" s="894">
        <v>830.4300000000001</v>
      </c>
      <c r="G787" s="850">
        <v>2</v>
      </c>
      <c r="H787" s="880">
        <v>6364.220000000001</v>
      </c>
      <c r="I787" s="850">
        <v>0</v>
      </c>
      <c r="J787" s="880">
        <v>0</v>
      </c>
      <c r="K787" s="850">
        <f t="shared" ref="K787:K791" si="574">G787+I787</f>
      </c>
      <c r="L787" s="880">
        <f t="shared" ref="L787:L791" si="726">H787+J787</f>
      </c>
      <c r="M787" s="853">
        <f t="shared" si="400"/>
      </c>
      <c r="N787" s="854">
        <v>1</v>
      </c>
      <c r="O787" s="853">
        <f t="shared" si="338"/>
      </c>
      <c r="P787" s="853">
        <f t="shared" ref="P787:P791" si="267">D787/K787</f>
      </c>
      <c r="Q787" s="853">
        <f t="shared" si="91"/>
      </c>
      <c r="R787" s="853">
        <f t="shared" si="28"/>
      </c>
      <c r="S787" s="855">
        <f t="shared" si="1011"/>
      </c>
      <c r="T787" s="855">
        <f t="shared" si="949"/>
      </c>
      <c r="U787" s="855">
        <f t="shared" si="766"/>
      </c>
      <c r="V787" s="855">
        <f t="shared" si="431"/>
      </c>
      <c r="W787" s="856">
        <f t="shared" si="369"/>
      </c>
      <c r="X787" s="857">
        <v>0.008</v>
      </c>
      <c r="Y787" s="858">
        <v>59</v>
      </c>
      <c r="Z787" s="853">
        <f t="shared" si="307"/>
      </c>
      <c r="AA787" s="860">
        <v>26768</v>
      </c>
      <c r="AB787" s="860">
        <v>347</v>
      </c>
      <c r="AC787" s="860">
        <v>58</v>
      </c>
      <c r="AD787" s="860">
        <v>361</v>
      </c>
      <c r="AE787" s="860">
        <v>65</v>
      </c>
      <c r="AF787" s="860">
        <v>4</v>
      </c>
      <c r="AG787" s="860">
        <v>0</v>
      </c>
      <c r="AH787" s="860">
        <v>10</v>
      </c>
      <c r="AI787" s="853">
        <f t="shared" si="124"/>
      </c>
      <c r="AJ787" s="853">
        <f t="shared" si="60"/>
      </c>
      <c r="AK787" s="861" t="s">
        <v>545</v>
      </c>
      <c r="AL787" s="861" t="s">
        <v>525</v>
      </c>
      <c r="AM787" s="862">
        <v>12</v>
      </c>
    </row>
    <row r="788">
      <c r="A788" s="845"/>
      <c r="B788" s="893" t="s">
        <v>550</v>
      </c>
      <c r="C788" s="875" t="s">
        <v>546</v>
      </c>
      <c r="D788" s="864">
        <f t="shared" si="909"/>
      </c>
      <c r="E788" s="849">
        <v>1766.52</v>
      </c>
      <c r="F788" s="849">
        <v>736.51</v>
      </c>
      <c r="G788" s="850">
        <v>2</v>
      </c>
      <c r="H788" s="880">
        <v>5102.960000000006</v>
      </c>
      <c r="I788" s="850">
        <v>0</v>
      </c>
      <c r="J788" s="880">
        <v>0</v>
      </c>
      <c r="K788" s="850">
        <f t="shared" si="574"/>
      </c>
      <c r="L788" s="880">
        <f t="shared" si="726"/>
      </c>
      <c r="M788" s="853">
        <f t="shared" si="400"/>
      </c>
      <c r="N788" s="854">
        <v>2</v>
      </c>
      <c r="O788" s="853">
        <f t="shared" si="338"/>
      </c>
      <c r="P788" s="853">
        <f t="shared" si="267"/>
      </c>
      <c r="Q788" s="853">
        <f t="shared" si="91"/>
      </c>
      <c r="R788" s="853">
        <f t="shared" si="28"/>
      </c>
      <c r="S788" s="855">
        <f t="shared" si="1011"/>
      </c>
      <c r="T788" s="855">
        <f t="shared" si="949"/>
      </c>
      <c r="U788" s="855">
        <f t="shared" si="766"/>
      </c>
      <c r="V788" s="855">
        <f t="shared" si="431"/>
      </c>
      <c r="W788" s="856">
        <f t="shared" si="369"/>
      </c>
      <c r="X788" s="857">
        <v>0.0062</v>
      </c>
      <c r="Y788" s="858">
        <v>57</v>
      </c>
      <c r="Z788" s="853">
        <f t="shared" si="307"/>
      </c>
      <c r="AA788" s="860">
        <v>28460</v>
      </c>
      <c r="AB788" s="860">
        <v>508</v>
      </c>
      <c r="AC788" s="860">
        <v>58</v>
      </c>
      <c r="AD788" s="860">
        <v>523</v>
      </c>
      <c r="AE788" s="860">
        <v>32</v>
      </c>
      <c r="AF788" s="860">
        <v>1</v>
      </c>
      <c r="AG788" s="860">
        <v>0</v>
      </c>
      <c r="AH788" s="860">
        <v>5</v>
      </c>
      <c r="AI788" s="853">
        <f t="shared" si="124"/>
      </c>
      <c r="AJ788" s="853">
        <f t="shared" si="60"/>
      </c>
      <c r="AK788" s="861" t="s">
        <v>545</v>
      </c>
      <c r="AL788" s="861" t="s">
        <v>525</v>
      </c>
      <c r="AM788" s="862">
        <v>31</v>
      </c>
    </row>
    <row r="789">
      <c r="A789" s="845"/>
      <c r="B789" s="893" t="s">
        <v>550</v>
      </c>
      <c r="C789" s="875" t="s">
        <v>547</v>
      </c>
      <c r="D789" s="864">
        <f t="shared" si="909"/>
      </c>
      <c r="E789" s="865">
        <v>1899.07</v>
      </c>
      <c r="F789" s="849">
        <v>327.86</v>
      </c>
      <c r="G789" s="850">
        <v>2</v>
      </c>
      <c r="H789" s="880">
        <v>4543.109999999986</v>
      </c>
      <c r="I789" s="850">
        <v>0</v>
      </c>
      <c r="J789" s="880">
        <v>0</v>
      </c>
      <c r="K789" s="850">
        <f t="shared" si="574"/>
      </c>
      <c r="L789" s="880">
        <f t="shared" si="726"/>
      </c>
      <c r="M789" s="853">
        <f t="shared" si="400"/>
      </c>
      <c r="N789" s="854">
        <v>2</v>
      </c>
      <c r="O789" s="853">
        <f t="shared" si="338"/>
      </c>
      <c r="P789" s="853">
        <f t="shared" si="267"/>
      </c>
      <c r="Q789" s="853">
        <f t="shared" si="91"/>
      </c>
      <c r="R789" s="853">
        <f t="shared" si="28"/>
      </c>
      <c r="S789" s="855">
        <f t="shared" si="1011"/>
      </c>
      <c r="T789" s="855">
        <f t="shared" si="949"/>
      </c>
      <c r="U789" s="855">
        <f t="shared" si="766"/>
      </c>
      <c r="V789" s="855">
        <f t="shared" si="431"/>
      </c>
      <c r="W789" s="856">
        <f t="shared" si="369"/>
      </c>
      <c r="X789" s="857">
        <v>0.0051</v>
      </c>
      <c r="Y789" s="858">
        <v>20</v>
      </c>
      <c r="Z789" s="853">
        <f t="shared" si="307"/>
      </c>
      <c r="AA789" s="860">
        <v>29848</v>
      </c>
      <c r="AB789" s="860">
        <v>777</v>
      </c>
      <c r="AC789" s="860">
        <v>60</v>
      </c>
      <c r="AD789" s="860">
        <v>828</v>
      </c>
      <c r="AE789" s="860">
        <v>22</v>
      </c>
      <c r="AF789" s="860">
        <v>3</v>
      </c>
      <c r="AG789" s="860">
        <v>1</v>
      </c>
      <c r="AH789" s="860">
        <v>5</v>
      </c>
      <c r="AI789" s="853">
        <f t="shared" si="124"/>
      </c>
      <c r="AJ789" s="853">
        <f t="shared" si="60"/>
      </c>
      <c r="AK789" s="861" t="s">
        <v>545</v>
      </c>
      <c r="AL789" s="861" t="s">
        <v>525</v>
      </c>
      <c r="AM789" s="862">
        <v>46</v>
      </c>
    </row>
    <row r="790">
      <c r="A790" s="845"/>
      <c r="B790" s="893" t="s">
        <v>550</v>
      </c>
      <c r="C790" s="875" t="s">
        <v>548</v>
      </c>
      <c r="D790" s="864">
        <f t="shared" si="909"/>
      </c>
      <c r="E790" s="849">
        <v>1487.32</v>
      </c>
      <c r="F790" s="849">
        <v>583.41</v>
      </c>
      <c r="G790" s="850">
        <v>0</v>
      </c>
      <c r="H790" s="880">
        <v>0</v>
      </c>
      <c r="I790" s="850">
        <v>1</v>
      </c>
      <c r="J790" s="880">
        <v>6216.21</v>
      </c>
      <c r="K790" s="850">
        <f t="shared" si="574"/>
      </c>
      <c r="L790" s="880">
        <f t="shared" si="726"/>
      </c>
      <c r="M790" s="853">
        <f t="shared" si="400"/>
      </c>
      <c r="N790" s="854">
        <v>1</v>
      </c>
      <c r="O790" s="853">
        <f t="shared" si="338"/>
      </c>
      <c r="P790" s="853">
        <f t="shared" si="267"/>
      </c>
      <c r="Q790" s="853">
        <f t="shared" si="91"/>
      </c>
      <c r="R790" s="853">
        <f t="shared" si="28"/>
      </c>
      <c r="S790" s="855">
        <f t="shared" si="1011"/>
      </c>
      <c r="T790" s="855">
        <f t="shared" si="949"/>
      </c>
      <c r="U790" s="855">
        <f t="shared" si="766"/>
      </c>
      <c r="V790" s="855">
        <f t="shared" si="431"/>
      </c>
      <c r="W790" s="856">
        <f t="shared" si="369"/>
      </c>
      <c r="X790" s="857">
        <v>0.0063</v>
      </c>
      <c r="Y790" s="858">
        <v>26</v>
      </c>
      <c r="Z790" s="853">
        <f t="shared" si="307"/>
      </c>
      <c r="AA790" s="860">
        <v>23015</v>
      </c>
      <c r="AB790" s="860">
        <v>644</v>
      </c>
      <c r="AC790" s="860">
        <v>48</v>
      </c>
      <c r="AD790" s="860">
        <v>697</v>
      </c>
      <c r="AE790" s="860">
        <v>65</v>
      </c>
      <c r="AF790" s="860">
        <v>1</v>
      </c>
      <c r="AG790" s="860">
        <v>1</v>
      </c>
      <c r="AH790" s="860">
        <v>5</v>
      </c>
      <c r="AI790" s="853">
        <f t="shared" si="124"/>
      </c>
      <c r="AJ790" s="853">
        <f t="shared" si="60"/>
      </c>
      <c r="AK790" s="861" t="s">
        <v>545</v>
      </c>
      <c r="AL790" s="861" t="s">
        <v>525</v>
      </c>
      <c r="AM790" s="862">
        <v>84</v>
      </c>
    </row>
    <row r="791">
      <c r="A791" s="845"/>
      <c r="B791" s="893" t="s">
        <v>550</v>
      </c>
      <c r="C791" s="875" t="s">
        <v>549</v>
      </c>
      <c r="D791" s="864">
        <f t="shared" si="909"/>
      </c>
      <c r="E791" s="865">
        <v>1388.14</v>
      </c>
      <c r="F791" s="849">
        <v>664.13</v>
      </c>
      <c r="G791" s="850">
        <v>2</v>
      </c>
      <c r="H791" s="880">
        <v>5656.369999999995</v>
      </c>
      <c r="I791" s="850">
        <v>0</v>
      </c>
      <c r="J791" s="880">
        <v>0</v>
      </c>
      <c r="K791" s="850">
        <f t="shared" si="574"/>
      </c>
      <c r="L791" s="880">
        <f t="shared" si="726"/>
      </c>
      <c r="M791" s="853">
        <f t="shared" si="400"/>
      </c>
      <c r="N791" s="854">
        <v>1</v>
      </c>
      <c r="O791" s="853">
        <f t="shared" si="338"/>
      </c>
      <c r="P791" s="853">
        <f t="shared" si="267"/>
      </c>
      <c r="Q791" s="853">
        <f t="shared" si="91"/>
      </c>
      <c r="R791" s="853">
        <f t="shared" si="28"/>
      </c>
      <c r="S791" s="855">
        <f t="shared" si="1011"/>
      </c>
      <c r="T791" s="855">
        <f t="shared" si="949"/>
      </c>
      <c r="U791" s="855">
        <f t="shared" si="766"/>
      </c>
      <c r="V791" s="855">
        <f t="shared" si="431"/>
      </c>
      <c r="W791" s="856">
        <f t="shared" si="369"/>
      </c>
      <c r="X791" s="857">
        <v>0.0092</v>
      </c>
      <c r="Y791" s="858">
        <v>36</v>
      </c>
      <c r="Z791" s="853">
        <f t="shared" si="307"/>
      </c>
      <c r="AA791" s="860">
        <v>23688</v>
      </c>
      <c r="AB791" s="860">
        <v>396</v>
      </c>
      <c r="AC791" s="860">
        <v>70</v>
      </c>
      <c r="AD791" s="860">
        <v>424</v>
      </c>
      <c r="AE791" s="860">
        <v>30</v>
      </c>
      <c r="AF791" s="860">
        <v>3</v>
      </c>
      <c r="AG791" s="860">
        <v>1</v>
      </c>
      <c r="AH791" s="860">
        <v>6</v>
      </c>
      <c r="AI791" s="853">
        <f t="shared" si="124"/>
      </c>
      <c r="AJ791" s="853">
        <f t="shared" si="60"/>
      </c>
      <c r="AK791" s="861" t="s">
        <v>545</v>
      </c>
      <c r="AL791" s="861" t="s">
        <v>525</v>
      </c>
      <c r="AM791" s="862">
        <v>39</v>
      </c>
    </row>
    <row r="792">
      <c r="A792" s="845"/>
      <c r="B792" s="866" t="s">
        <v>527</v>
      </c>
      <c r="C792" s="866"/>
      <c r="D792" s="867">
        <f>SUM(D787:D791)</f>
      </c>
      <c r="E792" s="867">
        <f>SUM(E787:E791)</f>
      </c>
      <c r="F792" s="867">
        <f>SUM(F787:F791)</f>
      </c>
      <c r="G792" s="889">
        <f>SUM(G787:G791)</f>
      </c>
      <c r="H792" s="890">
        <f>SUM(H787:H791)</f>
      </c>
      <c r="I792" s="889">
        <f>SUM(I787:I791)</f>
      </c>
      <c r="J792" s="890">
        <f>SUM(J787:J791)</f>
      </c>
      <c r="K792" s="912">
        <f>SUM(K787:K791)</f>
      </c>
      <c r="L792" s="867">
        <f>SUM(L787:L791)</f>
      </c>
      <c r="M792" s="868">
        <f t="shared" si="400"/>
      </c>
      <c r="N792" s="889">
        <f>SUM(N787:N791)</f>
      </c>
      <c r="O792" s="868">
        <f t="shared" si="338"/>
      </c>
      <c r="P792" s="868">
        <f>D792/N792</f>
      </c>
      <c r="Q792" s="868">
        <f t="shared" si="91"/>
      </c>
      <c r="R792" s="868">
        <f t="shared" si="28"/>
      </c>
      <c r="S792" s="869">
        <f t="shared" si="1011"/>
      </c>
      <c r="T792" s="869">
        <f t="shared" si="949"/>
      </c>
      <c r="U792" s="869">
        <f t="shared" si="766"/>
      </c>
      <c r="V792" s="869">
        <f t="shared" si="431"/>
      </c>
      <c r="W792" s="870">
        <f t="shared" si="369"/>
      </c>
      <c r="X792" s="869">
        <f>AVERAGE(X787:X791)</f>
      </c>
      <c r="Y792" s="871">
        <f>AVERAGE(Y787:Y791)</f>
      </c>
      <c r="Z792" s="871">
        <f t="shared" si="307"/>
      </c>
      <c r="AA792" s="872">
        <f>SUM(AA787:AA791)</f>
      </c>
      <c r="AB792" s="872">
        <f>SUM(AB787:AB791)</f>
      </c>
      <c r="AC792" s="872">
        <f>SUM(AC787:AC791)</f>
      </c>
      <c r="AD792" s="872">
        <f>SUM(AD787:AD791)</f>
      </c>
      <c r="AE792" s="872">
        <f>SUM(AE787:AE791)</f>
      </c>
      <c r="AF792" s="872">
        <f>SUM(AF787:AF791)</f>
      </c>
      <c r="AG792" s="872">
        <f>SUM(AG787:AG791)</f>
      </c>
      <c r="AH792" s="872">
        <f>SUM(AH787:AH791)</f>
      </c>
      <c r="AI792" s="868">
        <f t="shared" si="124"/>
      </c>
      <c r="AJ792" s="873">
        <f t="shared" si="60"/>
      </c>
      <c r="AK792" s="874"/>
      <c r="AL792" s="874"/>
      <c r="AM792" s="872">
        <f>SUM(AM787:AM791)</f>
      </c>
    </row>
    <row r="793">
      <c r="A793" s="845"/>
      <c r="B793" s="893" t="s">
        <v>534</v>
      </c>
      <c r="C793" s="875" t="s">
        <v>551</v>
      </c>
      <c r="D793" s="864">
        <f t="shared" ref="D793:D795" si="910">E793+F793</f>
      </c>
      <c r="E793" s="849">
        <v>1512.83</v>
      </c>
      <c r="F793" s="849">
        <v>762.49</v>
      </c>
      <c r="G793" s="850">
        <v>4</v>
      </c>
      <c r="H793" s="880">
        <v>9092.660000000003</v>
      </c>
      <c r="I793" s="850">
        <v>0</v>
      </c>
      <c r="J793" s="880">
        <v>0</v>
      </c>
      <c r="K793" s="850">
        <f t="shared" ref="K793:K795" si="575">G793+I793</f>
      </c>
      <c r="L793" s="880">
        <f t="shared" ref="L793:L795" si="727">H793+J793</f>
      </c>
      <c r="M793" s="853">
        <f t="shared" si="400"/>
      </c>
      <c r="N793" s="854">
        <v>4</v>
      </c>
      <c r="O793" s="853">
        <f t="shared" si="338"/>
      </c>
      <c r="P793" s="853">
        <f t="shared" ref="P793:P795" si="268">D793/K793</f>
      </c>
      <c r="Q793" s="853">
        <f t="shared" si="91"/>
      </c>
      <c r="R793" s="853">
        <f t="shared" si="28"/>
      </c>
      <c r="S793" s="855">
        <f t="shared" si="1011"/>
      </c>
      <c r="T793" s="855">
        <f t="shared" si="949"/>
      </c>
      <c r="U793" s="855">
        <f t="shared" si="766"/>
      </c>
      <c r="V793" s="855">
        <f t="shared" si="431"/>
      </c>
      <c r="W793" s="856">
        <f t="shared" si="369"/>
      </c>
      <c r="X793" s="857">
        <v>0.0067</v>
      </c>
      <c r="Y793" s="858">
        <v>43</v>
      </c>
      <c r="Z793" s="853">
        <f t="shared" si="307"/>
      </c>
      <c r="AA793" s="860">
        <v>26580</v>
      </c>
      <c r="AB793" s="860">
        <v>359</v>
      </c>
      <c r="AC793" s="860">
        <v>58</v>
      </c>
      <c r="AD793" s="860">
        <v>362</v>
      </c>
      <c r="AE793" s="860">
        <v>46</v>
      </c>
      <c r="AF793" s="860">
        <v>3</v>
      </c>
      <c r="AG793" s="860">
        <v>1</v>
      </c>
      <c r="AH793" s="860">
        <v>9</v>
      </c>
      <c r="AI793" s="853">
        <f t="shared" si="124"/>
      </c>
      <c r="AJ793" s="853">
        <f t="shared" si="60"/>
      </c>
      <c r="AK793" s="861" t="s">
        <v>545</v>
      </c>
      <c r="AL793" s="861" t="s">
        <v>525</v>
      </c>
      <c r="AM793" s="862">
        <v>20</v>
      </c>
    </row>
    <row r="794">
      <c r="A794" s="845"/>
      <c r="B794" s="893" t="s">
        <v>534</v>
      </c>
      <c r="C794" s="875" t="s">
        <v>552</v>
      </c>
      <c r="D794" s="864">
        <f t="shared" si="910"/>
      </c>
      <c r="E794" s="849">
        <v>2024.5</v>
      </c>
      <c r="F794" s="849">
        <v>752.89</v>
      </c>
      <c r="G794" s="850">
        <v>2</v>
      </c>
      <c r="H794" s="880">
        <v>5096.5199999999895</v>
      </c>
      <c r="I794" s="850">
        <v>0</v>
      </c>
      <c r="J794" s="880">
        <v>0</v>
      </c>
      <c r="K794" s="850">
        <f t="shared" si="575"/>
      </c>
      <c r="L794" s="880">
        <f t="shared" si="727"/>
      </c>
      <c r="M794" s="853">
        <f t="shared" si="400"/>
      </c>
      <c r="N794" s="854">
        <v>1</v>
      </c>
      <c r="O794" s="853">
        <f t="shared" si="338"/>
      </c>
      <c r="P794" s="853">
        <f t="shared" si="268"/>
      </c>
      <c r="Q794" s="853">
        <f t="shared" si="91"/>
      </c>
      <c r="R794" s="853">
        <f t="shared" si="28"/>
      </c>
      <c r="S794" s="855">
        <f t="shared" si="1011"/>
      </c>
      <c r="T794" s="855">
        <f t="shared" si="949"/>
      </c>
      <c r="U794" s="855">
        <f t="shared" si="766"/>
      </c>
      <c r="V794" s="855">
        <f t="shared" si="431"/>
      </c>
      <c r="W794" s="856">
        <f t="shared" si="369"/>
      </c>
      <c r="X794" s="857">
        <v>0.0066</v>
      </c>
      <c r="Y794" s="858">
        <v>49</v>
      </c>
      <c r="Z794" s="853">
        <f t="shared" si="307"/>
      </c>
      <c r="AA794" s="860">
        <v>29555</v>
      </c>
      <c r="AB794" s="860">
        <v>463</v>
      </c>
      <c r="AC794" s="860">
        <v>66</v>
      </c>
      <c r="AD794" s="860">
        <v>500</v>
      </c>
      <c r="AE794" s="860">
        <v>47</v>
      </c>
      <c r="AF794" s="860">
        <v>3</v>
      </c>
      <c r="AG794" s="860">
        <v>1</v>
      </c>
      <c r="AH794" s="860">
        <v>3</v>
      </c>
      <c r="AI794" s="853">
        <f t="shared" si="124"/>
      </c>
      <c r="AJ794" s="853">
        <f t="shared" si="60"/>
      </c>
      <c r="AK794" s="861" t="s">
        <v>545</v>
      </c>
      <c r="AL794" s="861" t="s">
        <v>525</v>
      </c>
      <c r="AM794" s="862">
        <v>31</v>
      </c>
    </row>
    <row r="795">
      <c r="A795" s="845"/>
      <c r="B795" s="893" t="s">
        <v>534</v>
      </c>
      <c r="C795" s="875" t="s">
        <v>553</v>
      </c>
      <c r="D795" s="864">
        <f t="shared" si="910"/>
      </c>
      <c r="E795" s="849">
        <v>1481.52</v>
      </c>
      <c r="F795" s="849">
        <v>515.05</v>
      </c>
      <c r="G795" s="851">
        <v>3</v>
      </c>
      <c r="H795" s="880">
        <v>5978.119999999995</v>
      </c>
      <c r="I795" s="850">
        <v>0</v>
      </c>
      <c r="J795" s="880">
        <v>0</v>
      </c>
      <c r="K795" s="850">
        <f t="shared" si="575"/>
      </c>
      <c r="L795" s="880">
        <f t="shared" si="727"/>
      </c>
      <c r="M795" s="853">
        <f t="shared" si="400"/>
      </c>
      <c r="N795" s="854">
        <v>1</v>
      </c>
      <c r="O795" s="853">
        <f t="shared" si="338"/>
      </c>
      <c r="P795" s="853">
        <f t="shared" si="268"/>
      </c>
      <c r="Q795" s="853">
        <f t="shared" si="91"/>
      </c>
      <c r="R795" s="853">
        <f t="shared" si="28"/>
      </c>
      <c r="S795" s="855">
        <f t="shared" si="1011"/>
      </c>
      <c r="T795" s="855">
        <f t="shared" si="949"/>
      </c>
      <c r="U795" s="855">
        <f t="shared" si="766"/>
      </c>
      <c r="V795" s="855">
        <f t="shared" si="431"/>
      </c>
      <c r="W795" s="856">
        <f t="shared" si="369"/>
      </c>
      <c r="X795" s="857">
        <v>0.0065</v>
      </c>
      <c r="Y795" s="858">
        <v>51</v>
      </c>
      <c r="Z795" s="853">
        <f t="shared" si="307"/>
      </c>
      <c r="AA795" s="860">
        <v>25741</v>
      </c>
      <c r="AB795" s="860">
        <v>420</v>
      </c>
      <c r="AC795" s="860">
        <v>58</v>
      </c>
      <c r="AD795" s="860">
        <v>435</v>
      </c>
      <c r="AE795" s="860">
        <v>49</v>
      </c>
      <c r="AF795" s="860">
        <v>5</v>
      </c>
      <c r="AG795" s="860">
        <v>0</v>
      </c>
      <c r="AH795" s="860">
        <v>10</v>
      </c>
      <c r="AI795" s="853">
        <f t="shared" si="124"/>
      </c>
      <c r="AJ795" s="853">
        <f t="shared" si="60"/>
      </c>
      <c r="AK795" s="861" t="s">
        <v>545</v>
      </c>
      <c r="AL795" s="861" t="s">
        <v>525</v>
      </c>
      <c r="AM795" s="862">
        <v>14</v>
      </c>
    </row>
    <row r="796">
      <c r="A796" s="845"/>
      <c r="B796" s="866" t="s">
        <v>527</v>
      </c>
      <c r="C796" s="866"/>
      <c r="D796" s="867">
        <f>SUM(D793:D795)</f>
      </c>
      <c r="E796" s="897">
        <f>SUM(E793:E795)</f>
      </c>
      <c r="F796" s="897">
        <f>SUM(F793:F795)</f>
      </c>
      <c r="G796" s="889">
        <f>SUM(G793:G795)</f>
      </c>
      <c r="H796" s="890">
        <f>SUM(H793:H795)</f>
      </c>
      <c r="I796" s="889">
        <f>SUM(I793:I795)</f>
      </c>
      <c r="J796" s="890">
        <f>SUM(J793:J795)</f>
      </c>
      <c r="K796" s="891">
        <f>SUM(K793:K795)</f>
      </c>
      <c r="L796" s="897">
        <f>SUM(L793:L795)</f>
      </c>
      <c r="M796" s="868">
        <f t="shared" si="400"/>
      </c>
      <c r="N796" s="889">
        <f>SUM(N793:N795)</f>
      </c>
      <c r="O796" s="868">
        <f t="shared" si="338"/>
      </c>
      <c r="P796" s="868">
        <f t="shared" ref="P796:P797" si="980">D796/N796</f>
      </c>
      <c r="Q796" s="868">
        <f t="shared" si="91"/>
      </c>
      <c r="R796" s="868">
        <f t="shared" si="28"/>
      </c>
      <c r="S796" s="869">
        <f t="shared" si="1011"/>
      </c>
      <c r="T796" s="869">
        <f t="shared" si="949"/>
      </c>
      <c r="U796" s="869">
        <f t="shared" si="766"/>
      </c>
      <c r="V796" s="869">
        <f t="shared" si="431"/>
      </c>
      <c r="W796" s="870">
        <f t="shared" si="369"/>
      </c>
      <c r="X796" s="869">
        <f>AVERAGE(X793:X795)</f>
      </c>
      <c r="Y796" s="871">
        <f>AVERAGE(Y793:Y795)</f>
      </c>
      <c r="Z796" s="871">
        <f t="shared" si="307"/>
      </c>
      <c r="AA796" s="872">
        <f>SUM(AA793:AA795)</f>
      </c>
      <c r="AB796" s="872">
        <f>SUM(AB793:AB795)</f>
      </c>
      <c r="AC796" s="872">
        <f>SUM(AC793:AC795)</f>
      </c>
      <c r="AD796" s="872">
        <f>SUM(AD793:AD795)</f>
      </c>
      <c r="AE796" s="872">
        <f>SUM(AE793:AE795)</f>
      </c>
      <c r="AF796" s="872">
        <f>SUM(AF793:AF795)</f>
      </c>
      <c r="AG796" s="872">
        <f>SUM(AG793:AG795)</f>
      </c>
      <c r="AH796" s="872">
        <f>SUM(AH793:AH795)</f>
      </c>
      <c r="AI796" s="868">
        <f t="shared" si="124"/>
      </c>
      <c r="AJ796" s="873">
        <f t="shared" si="60"/>
      </c>
      <c r="AK796" s="874"/>
      <c r="AL796" s="874"/>
      <c r="AM796" s="872">
        <f>SUM(AM793:AM795)</f>
      </c>
    </row>
    <row r="797">
      <c r="A797" s="845"/>
      <c r="B797" s="898" t="s">
        <v>539</v>
      </c>
      <c r="C797" s="898"/>
      <c r="D797" s="899">
        <f>D780+D774+D792+D786+D796</f>
      </c>
      <c r="E797" s="923">
        <f>E780+E774+E792+E786+E796</f>
      </c>
      <c r="F797" s="923">
        <f>F780+F774+F792+F786+F796</f>
      </c>
      <c r="G797" s="903">
        <f>G796+G792+G786+G780+G774</f>
      </c>
      <c r="H797" s="900">
        <f>H796+H792+H786+H780+H774</f>
      </c>
      <c r="I797" s="903">
        <f>I796+I792+I786+I780+I774</f>
      </c>
      <c r="J797" s="900">
        <f>J796+J792+J786+J780+J774</f>
      </c>
      <c r="K797" s="903">
        <f>K780+K774+K792+K786+K796</f>
      </c>
      <c r="L797" s="923">
        <f>L780+L774+L792+L786+L796</f>
      </c>
      <c r="M797" s="900">
        <f t="shared" si="400"/>
      </c>
      <c r="N797" s="903">
        <f>N796+N792+N786+N780+N774</f>
      </c>
      <c r="O797" s="900">
        <f t="shared" si="338"/>
      </c>
      <c r="P797" s="900">
        <f t="shared" si="980"/>
      </c>
      <c r="Q797" s="900">
        <f t="shared" si="91"/>
      </c>
      <c r="R797" s="900">
        <f t="shared" si="28"/>
      </c>
      <c r="S797" s="902">
        <f t="shared" si="1011"/>
      </c>
      <c r="T797" s="902">
        <f t="shared" si="949"/>
      </c>
      <c r="U797" s="902">
        <f t="shared" si="766"/>
      </c>
      <c r="V797" s="902">
        <f t="shared" si="431"/>
      </c>
      <c r="W797" s="903">
        <f t="shared" si="369"/>
      </c>
      <c r="X797" s="900">
        <f>(X780+X774+X792+X786+X796)/5</f>
      </c>
      <c r="Y797" s="900">
        <f>(Y780+Y774+Y792+Y786+Y796)/5</f>
      </c>
      <c r="Z797" s="900">
        <f>(Z780+Z774+Z792+Z786+Z796)/5</f>
      </c>
      <c r="AA797" s="923">
        <f>AA780+AA774+AA792+AA786+AA796</f>
      </c>
      <c r="AB797" s="923">
        <f>AB780+AB774+AB792+AB786+AB796</f>
      </c>
      <c r="AC797" s="923">
        <f>AC780+AC774+AC792+AC786+AC796</f>
      </c>
      <c r="AD797" s="923">
        <f>AD780+AD774+AD792+AD786+AD796</f>
      </c>
      <c r="AE797" s="923">
        <f>AE780+AE774+AE792+AE786+AE796</f>
      </c>
      <c r="AF797" s="923">
        <f>AF780+AF774+AF792+AF786+AF796</f>
      </c>
      <c r="AG797" s="923">
        <f>AG780+AG774+AG792+AG786+AG796</f>
      </c>
      <c r="AH797" s="923">
        <f>AH780+AH774+AH792+AH786+AH796</f>
      </c>
      <c r="AI797" s="900">
        <f t="shared" si="124"/>
      </c>
      <c r="AJ797" s="904">
        <f t="shared" si="60"/>
      </c>
      <c r="AK797" s="898"/>
      <c r="AL797" s="898"/>
      <c r="AM797" s="923">
        <f>AM780+AM774+AM792+AM786+AM796</f>
      </c>
    </row>
    <row r="798">
      <c r="A798" s="832"/>
      <c r="B798" s="832" t="s">
        <v>480</v>
      </c>
      <c r="C798" s="832"/>
      <c r="D798" s="833" t="s">
        <v>481</v>
      </c>
      <c r="E798" s="833"/>
      <c r="F798" s="833"/>
      <c r="G798" s="833"/>
      <c r="H798" s="833"/>
      <c r="I798" s="833"/>
      <c r="J798" s="833"/>
      <c r="K798" s="833"/>
      <c r="L798" s="833"/>
      <c r="M798" s="833"/>
      <c r="N798" s="833"/>
      <c r="O798" s="833"/>
      <c r="P798" s="833"/>
      <c r="Q798" s="833"/>
      <c r="R798" s="834" t="s">
        <v>482</v>
      </c>
      <c r="S798" s="834"/>
      <c r="T798" s="834"/>
      <c r="U798" s="834"/>
      <c r="V798" s="834"/>
      <c r="W798" s="834"/>
      <c r="X798" s="834"/>
      <c r="Y798" s="834"/>
      <c r="Z798" s="834"/>
      <c r="AA798" s="834"/>
      <c r="AB798" s="834"/>
      <c r="AC798" s="834"/>
      <c r="AD798" s="834"/>
      <c r="AE798" s="834"/>
      <c r="AF798" s="834"/>
      <c r="AG798" s="834"/>
      <c r="AH798" s="834"/>
      <c r="AI798" s="834"/>
      <c r="AJ798" s="834"/>
      <c r="AK798" s="834"/>
      <c r="AL798" s="834"/>
      <c r="AM798" s="835"/>
    </row>
    <row r="799">
      <c r="A799" s="832"/>
      <c r="B799" s="832" t="s">
        <v>483</v>
      </c>
      <c r="C799" s="832" t="s">
        <v>484</v>
      </c>
      <c r="D799" s="836" t="s">
        <v>485</v>
      </c>
      <c r="E799" s="837" t="s">
        <v>486</v>
      </c>
      <c r="F799" s="837" t="s">
        <v>487</v>
      </c>
      <c r="G799" s="944" t="s">
        <v>488</v>
      </c>
      <c r="H799" s="944" t="s">
        <v>489</v>
      </c>
      <c r="I799" s="944" t="s">
        <v>490</v>
      </c>
      <c r="J799" s="944" t="s">
        <v>491</v>
      </c>
      <c r="K799" s="944" t="s">
        <v>492</v>
      </c>
      <c r="L799" s="945" t="s">
        <v>493</v>
      </c>
      <c r="M799" s="841" t="s">
        <v>494</v>
      </c>
      <c r="N799" s="944" t="s">
        <v>495</v>
      </c>
      <c r="O799" s="841" t="s">
        <v>496</v>
      </c>
      <c r="P799" s="841" t="s">
        <v>497</v>
      </c>
      <c r="Q799" s="841" t="s">
        <v>498</v>
      </c>
      <c r="R799" s="834" t="s">
        <v>499</v>
      </c>
      <c r="S799" s="842" t="s">
        <v>500</v>
      </c>
      <c r="T799" s="842" t="s">
        <v>501</v>
      </c>
      <c r="U799" s="842" t="s">
        <v>502</v>
      </c>
      <c r="V799" s="842" t="s">
        <v>503</v>
      </c>
      <c r="W799" s="843" t="s">
        <v>504</v>
      </c>
      <c r="X799" s="842" t="s">
        <v>505</v>
      </c>
      <c r="Y799" s="844" t="s">
        <v>506</v>
      </c>
      <c r="Z799" s="834" t="s">
        <v>507</v>
      </c>
      <c r="AA799" s="843" t="s">
        <v>508</v>
      </c>
      <c r="AB799" s="843" t="s">
        <v>509</v>
      </c>
      <c r="AC799" s="843" t="s">
        <v>510</v>
      </c>
      <c r="AD799" s="843" t="s">
        <v>511</v>
      </c>
      <c r="AE799" s="843" t="s">
        <v>512</v>
      </c>
      <c r="AF799" s="843" t="s">
        <v>513</v>
      </c>
      <c r="AG799" s="843" t="s">
        <v>514</v>
      </c>
      <c r="AH799" s="843" t="s">
        <v>515</v>
      </c>
      <c r="AI799" s="843" t="s">
        <v>516</v>
      </c>
      <c r="AJ799" s="834" t="s">
        <v>517</v>
      </c>
      <c r="AK799" s="835" t="s">
        <v>518</v>
      </c>
      <c r="AL799" s="835" t="s">
        <v>519</v>
      </c>
      <c r="AM799" s="835" t="s">
        <v>520</v>
      </c>
    </row>
    <row r="800">
      <c r="A800" s="845" t="s">
        <v>589</v>
      </c>
      <c r="B800" s="893" t="s">
        <v>534</v>
      </c>
      <c r="C800" s="876" t="s">
        <v>523</v>
      </c>
      <c r="D800" s="877">
        <f t="shared" ref="D800:D801" si="911">E800+F800</f>
      </c>
      <c r="E800" s="947">
        <v>610.86</v>
      </c>
      <c r="F800" s="947">
        <v>1071.78</v>
      </c>
      <c r="G800" s="851">
        <v>2</v>
      </c>
      <c r="H800" s="915">
        <v>5096.520000000019</v>
      </c>
      <c r="I800" s="958">
        <v>0</v>
      </c>
      <c r="J800" s="957">
        <v>0</v>
      </c>
      <c r="K800" s="850">
        <f t="shared" ref="K800:K801" si="576">G800+I800</f>
      </c>
      <c r="L800" s="951">
        <f t="shared" ref="L800:L801" si="728">H800+J800</f>
      </c>
      <c r="M800" s="853">
        <f t="shared" ref="M800:M825" si="401">L800/D800</f>
      </c>
      <c r="N800" s="854">
        <v>2</v>
      </c>
      <c r="O800" s="853">
        <f t="shared" ref="O800:O825" si="339">D800/K800</f>
      </c>
      <c r="P800" s="853">
        <f t="shared" ref="P800:P801" si="269">D800/K800</f>
      </c>
      <c r="Q800" s="853">
        <f t="shared" ref="Q800:Q825" si="92">L800/K800</f>
      </c>
      <c r="R800" s="853">
        <f t="shared" ref="R800:R825" si="29">D800/AB800</f>
      </c>
      <c r="S800" s="855">
        <f t="shared" ref="S800:S825" si="1012">W800/AA800*1</f>
      </c>
      <c r="T800" s="855">
        <f t="shared" ref="T800:T825" si="950">AB800/AA800</f>
      </c>
      <c r="U800" s="855">
        <f t="shared" ref="U800:U825" si="767">AD800/AA800</f>
      </c>
      <c r="V800" s="855">
        <f t="shared" ref="V800:V825" si="432">AE800/AD800</f>
      </c>
      <c r="W800" s="856">
        <f t="shared" ref="W800:W825" si="370">AC800/X800</f>
      </c>
      <c r="X800" s="857">
        <v>0.0108</v>
      </c>
      <c r="Y800" s="858">
        <v>51</v>
      </c>
      <c r="Z800" s="882">
        <f t="shared" ref="Z800:Z824" si="308">(D800/AA800)*1000</f>
      </c>
      <c r="AA800" s="883">
        <v>20045</v>
      </c>
      <c r="AB800" s="884">
        <v>378</v>
      </c>
      <c r="AC800" s="860">
        <v>50</v>
      </c>
      <c r="AD800" s="860">
        <v>404</v>
      </c>
      <c r="AE800" s="860">
        <v>31</v>
      </c>
      <c r="AF800" s="860">
        <v>4</v>
      </c>
      <c r="AG800" s="860">
        <v>1</v>
      </c>
      <c r="AH800" s="860">
        <v>11</v>
      </c>
      <c r="AI800" s="853">
        <f t="shared" ref="AI800:AI825" si="125">D800/AD800</f>
      </c>
      <c r="AJ800" s="853">
        <f t="shared" ref="AJ800:AJ825" si="61">AM800*1000/D800</f>
      </c>
      <c r="AK800" s="861" t="s">
        <v>545</v>
      </c>
      <c r="AL800" s="862" t="s">
        <v>525</v>
      </c>
      <c r="AM800" s="862">
        <v>9</v>
      </c>
    </row>
    <row r="801">
      <c r="A801" s="845"/>
      <c r="B801" s="893" t="s">
        <v>534</v>
      </c>
      <c r="C801" s="876" t="s">
        <v>526</v>
      </c>
      <c r="D801" s="885">
        <f t="shared" si="911"/>
      </c>
      <c r="E801" s="959">
        <v>311.04</v>
      </c>
      <c r="F801" s="878">
        <v>275.97</v>
      </c>
      <c r="G801" s="956">
        <v>1</v>
      </c>
      <c r="H801" s="957">
        <v>1435.0100000000093</v>
      </c>
      <c r="I801" s="851">
        <v>0</v>
      </c>
      <c r="J801" s="917">
        <v>0</v>
      </c>
      <c r="K801" s="953">
        <f t="shared" si="576"/>
      </c>
      <c r="L801" s="880">
        <f t="shared" si="728"/>
      </c>
      <c r="M801" s="853">
        <f t="shared" si="401"/>
      </c>
      <c r="N801" s="854">
        <v>1</v>
      </c>
      <c r="O801" s="853">
        <f t="shared" si="339"/>
      </c>
      <c r="P801" s="853">
        <f t="shared" si="269"/>
      </c>
      <c r="Q801" s="853">
        <f t="shared" si="92"/>
      </c>
      <c r="R801" s="853">
        <f t="shared" si="29"/>
      </c>
      <c r="S801" s="855">
        <f t="shared" si="1012"/>
      </c>
      <c r="T801" s="855">
        <f t="shared" si="950"/>
      </c>
      <c r="U801" s="855">
        <f t="shared" si="767"/>
      </c>
      <c r="V801" s="855">
        <f t="shared" si="432"/>
      </c>
      <c r="W801" s="856">
        <f t="shared" si="370"/>
      </c>
      <c r="X801" s="857">
        <v>0.0102</v>
      </c>
      <c r="Y801" s="858">
        <v>52</v>
      </c>
      <c r="Z801" s="886">
        <f t="shared" si="308"/>
      </c>
      <c r="AA801" s="887">
        <v>7783</v>
      </c>
      <c r="AB801" s="884">
        <v>207</v>
      </c>
      <c r="AC801" s="860">
        <v>19</v>
      </c>
      <c r="AD801" s="860">
        <v>236</v>
      </c>
      <c r="AE801" s="860">
        <v>58</v>
      </c>
      <c r="AF801" s="860">
        <v>2</v>
      </c>
      <c r="AG801" s="860">
        <v>0</v>
      </c>
      <c r="AH801" s="860">
        <v>3</v>
      </c>
      <c r="AI801" s="853">
        <f t="shared" si="125"/>
      </c>
      <c r="AJ801" s="853">
        <f t="shared" si="61"/>
      </c>
      <c r="AK801" s="861" t="s">
        <v>545</v>
      </c>
      <c r="AL801" s="862" t="s">
        <v>525</v>
      </c>
      <c r="AM801" s="862">
        <v>7</v>
      </c>
    </row>
    <row r="802">
      <c r="A802" s="845"/>
      <c r="B802" s="866" t="s">
        <v>527</v>
      </c>
      <c r="C802" s="866"/>
      <c r="D802" s="867">
        <f>SUM(D800:D801)</f>
      </c>
      <c r="E802" s="888">
        <f>SUM(E800:E801)</f>
      </c>
      <c r="F802" s="888">
        <f>SUM(F800:F801)</f>
      </c>
      <c r="G802" s="888">
        <f>SUM(G800:G801)</f>
      </c>
      <c r="H802" s="888">
        <f>SUM(H800:H801)</f>
      </c>
      <c r="I802" s="888">
        <f>SUM(I800:I801)</f>
      </c>
      <c r="J802" s="888">
        <f>SUM(J800:J801)</f>
      </c>
      <c r="K802" s="891">
        <f>SUM(K800:K801)</f>
      </c>
      <c r="L802" s="892">
        <f>SUM(L800:L801)</f>
      </c>
      <c r="M802" s="868">
        <f t="shared" si="401"/>
      </c>
      <c r="N802" s="889">
        <f>SUM(N800:N801)</f>
      </c>
      <c r="O802" s="868">
        <f t="shared" si="339"/>
      </c>
      <c r="P802" s="868">
        <f>D802/N802</f>
      </c>
      <c r="Q802" s="868">
        <f t="shared" si="92"/>
      </c>
      <c r="R802" s="868">
        <f t="shared" si="29"/>
      </c>
      <c r="S802" s="869">
        <f t="shared" si="1012"/>
      </c>
      <c r="T802" s="869">
        <f t="shared" si="950"/>
      </c>
      <c r="U802" s="869">
        <f t="shared" si="767"/>
      </c>
      <c r="V802" s="869">
        <f t="shared" si="432"/>
      </c>
      <c r="W802" s="870">
        <f t="shared" si="370"/>
      </c>
      <c r="X802" s="869">
        <f>AVERAGE(X800:X801)</f>
      </c>
      <c r="Y802" s="871">
        <f>AVERAGE(Y800:Y801)</f>
      </c>
      <c r="Z802" s="868">
        <f t="shared" si="308"/>
      </c>
      <c r="AA802" s="922">
        <f>SUM(AA800:AA801)</f>
      </c>
      <c r="AB802" s="872">
        <f>SUM(AB800:AB801)</f>
      </c>
      <c r="AC802" s="872">
        <f>SUM(AC800:AC801)</f>
      </c>
      <c r="AD802" s="872">
        <f>SUM(AD800:AD801)</f>
      </c>
      <c r="AE802" s="872">
        <f>SUM(AE800:AE801)</f>
      </c>
      <c r="AF802" s="872">
        <f>SUM(AF800:AF801)</f>
      </c>
      <c r="AG802" s="872">
        <f>SUM(AG800:AG801)</f>
      </c>
      <c r="AH802" s="872">
        <f>SUM(AH800:AH801)</f>
      </c>
      <c r="AI802" s="868">
        <f t="shared" si="125"/>
      </c>
      <c r="AJ802" s="873">
        <f t="shared" si="61"/>
      </c>
      <c r="AK802" s="874"/>
      <c r="AL802" s="874"/>
      <c r="AM802" s="870">
        <f>SUM(AM800:AM801)</f>
      </c>
    </row>
    <row r="803">
      <c r="A803" s="845"/>
      <c r="B803" s="893" t="s">
        <v>543</v>
      </c>
      <c r="C803" s="875" t="s">
        <v>529</v>
      </c>
      <c r="D803" s="864">
        <f t="shared" ref="D803:D807" si="912">E803+F803</f>
      </c>
      <c r="E803" s="896">
        <v>921.68</v>
      </c>
      <c r="F803" s="896">
        <v>1092.79</v>
      </c>
      <c r="G803" s="851">
        <v>0</v>
      </c>
      <c r="H803" s="852">
        <v>0</v>
      </c>
      <c r="I803" s="851">
        <v>0</v>
      </c>
      <c r="J803" s="852">
        <v>0</v>
      </c>
      <c r="K803" s="850">
        <f t="shared" ref="K803:K807" si="577">G803+I803</f>
      </c>
      <c r="L803" s="880">
        <f t="shared" ref="L803:L807" si="729">H803+J803</f>
      </c>
      <c r="M803" s="853">
        <f t="shared" si="401"/>
      </c>
      <c r="N803" s="854">
        <v>0</v>
      </c>
      <c r="O803" s="853">
        <f t="shared" si="339"/>
      </c>
      <c r="P803" s="853">
        <f t="shared" ref="P803:P807" si="270">D803/K803</f>
      </c>
      <c r="Q803" s="853">
        <f t="shared" si="92"/>
      </c>
      <c r="R803" s="853">
        <f t="shared" si="29"/>
      </c>
      <c r="S803" s="855">
        <f t="shared" si="1012"/>
      </c>
      <c r="T803" s="855">
        <f t="shared" si="950"/>
      </c>
      <c r="U803" s="855">
        <f t="shared" si="767"/>
      </c>
      <c r="V803" s="855">
        <f t="shared" si="432"/>
      </c>
      <c r="W803" s="856">
        <f t="shared" si="370"/>
      </c>
      <c r="X803" s="857">
        <v>0.0135</v>
      </c>
      <c r="Y803" s="858">
        <v>31</v>
      </c>
      <c r="Z803" s="853">
        <f t="shared" si="308"/>
      </c>
      <c r="AA803" s="860">
        <v>23868</v>
      </c>
      <c r="AB803" s="860">
        <v>876</v>
      </c>
      <c r="AC803" s="860">
        <v>90</v>
      </c>
      <c r="AD803" s="860">
        <v>922</v>
      </c>
      <c r="AE803" s="860">
        <v>64</v>
      </c>
      <c r="AF803" s="860">
        <v>6</v>
      </c>
      <c r="AG803" s="860">
        <v>2</v>
      </c>
      <c r="AH803" s="860">
        <v>16</v>
      </c>
      <c r="AI803" s="853">
        <f t="shared" si="125"/>
      </c>
      <c r="AJ803" s="853">
        <f t="shared" si="61"/>
      </c>
      <c r="AK803" s="861" t="s">
        <v>524</v>
      </c>
      <c r="AL803" s="862" t="s">
        <v>588</v>
      </c>
      <c r="AM803" s="862">
        <v>20</v>
      </c>
    </row>
    <row r="804">
      <c r="A804" s="845"/>
      <c r="B804" s="893" t="s">
        <v>543</v>
      </c>
      <c r="C804" s="875" t="s">
        <v>531</v>
      </c>
      <c r="D804" s="864">
        <f t="shared" si="912"/>
      </c>
      <c r="E804" s="896">
        <v>1693.9</v>
      </c>
      <c r="F804" s="896">
        <v>1687.94</v>
      </c>
      <c r="G804" s="851">
        <v>2</v>
      </c>
      <c r="H804" s="880">
        <v>3429.8599999999997</v>
      </c>
      <c r="I804" s="851">
        <v>1</v>
      </c>
      <c r="J804" s="852">
        <v>6216.21</v>
      </c>
      <c r="K804" s="850">
        <f t="shared" si="577"/>
      </c>
      <c r="L804" s="880">
        <f t="shared" si="729"/>
      </c>
      <c r="M804" s="853">
        <f t="shared" si="401"/>
      </c>
      <c r="N804" s="854">
        <v>2</v>
      </c>
      <c r="O804" s="853">
        <f t="shared" si="339"/>
      </c>
      <c r="P804" s="853">
        <f t="shared" si="270"/>
      </c>
      <c r="Q804" s="853">
        <f t="shared" si="92"/>
      </c>
      <c r="R804" s="853">
        <f t="shared" si="29"/>
      </c>
      <c r="S804" s="855">
        <f t="shared" si="1012"/>
      </c>
      <c r="T804" s="855">
        <f t="shared" si="950"/>
      </c>
      <c r="U804" s="855">
        <f t="shared" si="767"/>
      </c>
      <c r="V804" s="855">
        <f t="shared" si="432"/>
      </c>
      <c r="W804" s="856">
        <f t="shared" si="370"/>
      </c>
      <c r="X804" s="857">
        <v>0.0173</v>
      </c>
      <c r="Y804" s="858">
        <v>34</v>
      </c>
      <c r="Z804" s="853">
        <f t="shared" si="308"/>
      </c>
      <c r="AA804" s="860">
        <v>33006</v>
      </c>
      <c r="AB804" s="860">
        <v>946</v>
      </c>
      <c r="AC804" s="860">
        <v>138</v>
      </c>
      <c r="AD804" s="860">
        <v>1012</v>
      </c>
      <c r="AE804" s="860">
        <v>73</v>
      </c>
      <c r="AF804" s="860">
        <v>6</v>
      </c>
      <c r="AG804" s="860">
        <v>3</v>
      </c>
      <c r="AH804" s="860">
        <v>32</v>
      </c>
      <c r="AI804" s="853">
        <f t="shared" si="125"/>
      </c>
      <c r="AJ804" s="853">
        <f t="shared" si="61"/>
      </c>
      <c r="AK804" s="861" t="s">
        <v>524</v>
      </c>
      <c r="AL804" s="862" t="s">
        <v>588</v>
      </c>
      <c r="AM804" s="862">
        <v>97</v>
      </c>
    </row>
    <row r="805">
      <c r="A805" s="845"/>
      <c r="B805" s="893" t="s">
        <v>543</v>
      </c>
      <c r="C805" s="875" t="s">
        <v>532</v>
      </c>
      <c r="D805" s="864">
        <f t="shared" si="912"/>
      </c>
      <c r="E805" s="896">
        <v>1355.14</v>
      </c>
      <c r="F805" s="896">
        <v>1099.72</v>
      </c>
      <c r="G805" s="851">
        <v>3</v>
      </c>
      <c r="H805" s="852">
        <v>5984.55</v>
      </c>
      <c r="I805" s="851">
        <v>1</v>
      </c>
      <c r="J805" s="852">
        <v>5096.5199999999995</v>
      </c>
      <c r="K805" s="850">
        <f t="shared" si="577"/>
      </c>
      <c r="L805" s="880">
        <f t="shared" si="729"/>
      </c>
      <c r="M805" s="853">
        <f t="shared" si="401"/>
      </c>
      <c r="N805" s="854">
        <v>3</v>
      </c>
      <c r="O805" s="853">
        <f t="shared" si="339"/>
      </c>
      <c r="P805" s="853">
        <f t="shared" si="270"/>
      </c>
      <c r="Q805" s="853">
        <f t="shared" si="92"/>
      </c>
      <c r="R805" s="853">
        <f t="shared" si="29"/>
      </c>
      <c r="S805" s="855">
        <f t="shared" si="1012"/>
      </c>
      <c r="T805" s="855">
        <f t="shared" si="950"/>
      </c>
      <c r="U805" s="855">
        <f t="shared" si="767"/>
      </c>
      <c r="V805" s="855">
        <f t="shared" si="432"/>
      </c>
      <c r="W805" s="856">
        <f t="shared" si="370"/>
      </c>
      <c r="X805" s="857">
        <v>0.0186</v>
      </c>
      <c r="Y805" s="858">
        <v>46</v>
      </c>
      <c r="Z805" s="853">
        <f t="shared" si="308"/>
      </c>
      <c r="AA805" s="860">
        <v>19201</v>
      </c>
      <c r="AB805" s="860">
        <v>320</v>
      </c>
      <c r="AC805" s="860">
        <v>80</v>
      </c>
      <c r="AD805" s="860">
        <v>330</v>
      </c>
      <c r="AE805" s="860">
        <v>35</v>
      </c>
      <c r="AF805" s="860">
        <v>2</v>
      </c>
      <c r="AG805" s="860">
        <v>1</v>
      </c>
      <c r="AH805" s="860">
        <v>19</v>
      </c>
      <c r="AI805" s="853">
        <f t="shared" si="125"/>
      </c>
      <c r="AJ805" s="853">
        <f t="shared" si="61"/>
      </c>
      <c r="AK805" s="861" t="s">
        <v>524</v>
      </c>
      <c r="AL805" s="862" t="s">
        <v>588</v>
      </c>
      <c r="AM805" s="862">
        <v>55</v>
      </c>
    </row>
    <row r="806">
      <c r="A806" s="845"/>
      <c r="B806" s="893" t="s">
        <v>543</v>
      </c>
      <c r="C806" s="875" t="s">
        <v>533</v>
      </c>
      <c r="D806" s="864">
        <f t="shared" si="912"/>
      </c>
      <c r="E806" s="896">
        <v>1107.38</v>
      </c>
      <c r="F806" s="896">
        <v>1307.83</v>
      </c>
      <c r="G806" s="851">
        <v>5</v>
      </c>
      <c r="H806" s="880">
        <v>10346.14</v>
      </c>
      <c r="I806" s="851">
        <v>0</v>
      </c>
      <c r="J806" s="852">
        <v>0</v>
      </c>
      <c r="K806" s="850">
        <f t="shared" si="577"/>
      </c>
      <c r="L806" s="880">
        <f t="shared" si="729"/>
      </c>
      <c r="M806" s="853">
        <f t="shared" si="401"/>
      </c>
      <c r="N806" s="854">
        <v>4</v>
      </c>
      <c r="O806" s="853">
        <f t="shared" si="339"/>
      </c>
      <c r="P806" s="853">
        <f t="shared" si="270"/>
      </c>
      <c r="Q806" s="853">
        <f t="shared" si="92"/>
      </c>
      <c r="R806" s="853">
        <f t="shared" si="29"/>
      </c>
      <c r="S806" s="855">
        <f t="shared" si="1012"/>
      </c>
      <c r="T806" s="855">
        <f t="shared" si="950"/>
      </c>
      <c r="U806" s="855">
        <f t="shared" si="767"/>
      </c>
      <c r="V806" s="855">
        <f t="shared" si="432"/>
      </c>
      <c r="W806" s="856">
        <f t="shared" si="370"/>
      </c>
      <c r="X806" s="857">
        <v>0.042</v>
      </c>
      <c r="Y806" s="858">
        <v>50</v>
      </c>
      <c r="Z806" s="853">
        <f t="shared" si="308"/>
      </c>
      <c r="AA806" s="860">
        <v>14146</v>
      </c>
      <c r="AB806" s="860">
        <v>220</v>
      </c>
      <c r="AC806" s="860">
        <v>69</v>
      </c>
      <c r="AD806" s="860">
        <v>216</v>
      </c>
      <c r="AE806" s="860">
        <v>44</v>
      </c>
      <c r="AF806" s="860">
        <v>7</v>
      </c>
      <c r="AG806" s="860">
        <v>2</v>
      </c>
      <c r="AH806" s="860">
        <v>12</v>
      </c>
      <c r="AI806" s="853">
        <f t="shared" si="125"/>
      </c>
      <c r="AJ806" s="853">
        <f t="shared" si="61"/>
      </c>
      <c r="AK806" s="861" t="s">
        <v>524</v>
      </c>
      <c r="AL806" s="862" t="s">
        <v>588</v>
      </c>
      <c r="AM806" s="862">
        <v>60</v>
      </c>
    </row>
    <row r="807">
      <c r="A807" s="845"/>
      <c r="B807" s="893" t="s">
        <v>543</v>
      </c>
      <c r="C807" s="875" t="s">
        <v>535</v>
      </c>
      <c r="D807" s="864">
        <f t="shared" si="912"/>
      </c>
      <c r="E807" s="896">
        <f>1342.16+63.48</f>
      </c>
      <c r="F807" s="896">
        <f>1100.06+166.69</f>
      </c>
      <c r="G807" s="850">
        <v>4</v>
      </c>
      <c r="H807" s="880">
        <v>9407.75</v>
      </c>
      <c r="I807" s="850">
        <v>0</v>
      </c>
      <c r="J807" s="880">
        <v>0</v>
      </c>
      <c r="K807" s="850">
        <f t="shared" si="577"/>
      </c>
      <c r="L807" s="880">
        <f t="shared" si="729"/>
      </c>
      <c r="M807" s="853">
        <f t="shared" si="401"/>
      </c>
      <c r="N807" s="854">
        <v>2</v>
      </c>
      <c r="O807" s="853">
        <f t="shared" si="339"/>
      </c>
      <c r="P807" s="853">
        <f t="shared" si="270"/>
      </c>
      <c r="Q807" s="853">
        <f t="shared" si="92"/>
      </c>
      <c r="R807" s="853">
        <f t="shared" si="29"/>
      </c>
      <c r="S807" s="855">
        <f t="shared" si="1012"/>
      </c>
      <c r="T807" s="855">
        <f t="shared" si="950"/>
      </c>
      <c r="U807" s="855">
        <f t="shared" si="767"/>
      </c>
      <c r="V807" s="855">
        <f t="shared" si="432"/>
      </c>
      <c r="W807" s="856">
        <f t="shared" si="370"/>
      </c>
      <c r="X807" s="857">
        <v>0.0216</v>
      </c>
      <c r="Y807" s="858">
        <v>53</v>
      </c>
      <c r="Z807" s="853">
        <f t="shared" si="308"/>
      </c>
      <c r="AA807" s="860">
        <v>17473</v>
      </c>
      <c r="AB807" s="860">
        <v>255</v>
      </c>
      <c r="AC807" s="860">
        <v>78</v>
      </c>
      <c r="AD807" s="860">
        <v>263</v>
      </c>
      <c r="AE807" s="860">
        <v>69</v>
      </c>
      <c r="AF807" s="860">
        <v>6</v>
      </c>
      <c r="AG807" s="860">
        <v>0</v>
      </c>
      <c r="AH807" s="860">
        <v>13</v>
      </c>
      <c r="AI807" s="853">
        <f t="shared" si="125"/>
      </c>
      <c r="AJ807" s="853">
        <f t="shared" si="61"/>
      </c>
      <c r="AK807" s="861" t="s">
        <v>524</v>
      </c>
      <c r="AL807" s="862" t="s">
        <v>588</v>
      </c>
      <c r="AM807" s="858">
        <v>21</v>
      </c>
    </row>
    <row r="808">
      <c r="A808" s="845"/>
      <c r="B808" s="866" t="s">
        <v>527</v>
      </c>
      <c r="C808" s="866"/>
      <c r="D808" s="867">
        <f>SUM(D803:D807)</f>
      </c>
      <c r="E808" s="897">
        <f>SUM(E803:E807)</f>
      </c>
      <c r="F808" s="897">
        <f>SUM(F803:F807)</f>
      </c>
      <c r="G808" s="889">
        <f>SUM(G803:G807)</f>
      </c>
      <c r="H808" s="890">
        <f>SUM(H803:H807)</f>
      </c>
      <c r="I808" s="889">
        <f>SUM(I803:I807)</f>
      </c>
      <c r="J808" s="890">
        <f>SUM(J803:J807)</f>
      </c>
      <c r="K808" s="891">
        <f>SUM(K803:K807)</f>
      </c>
      <c r="L808" s="897">
        <f>SUM(L803:L807)</f>
      </c>
      <c r="M808" s="868">
        <f t="shared" si="401"/>
      </c>
      <c r="N808" s="889">
        <f>SUM(N803:N807)</f>
      </c>
      <c r="O808" s="868">
        <f t="shared" si="339"/>
      </c>
      <c r="P808" s="868">
        <f>D808/N808</f>
      </c>
      <c r="Q808" s="868">
        <f t="shared" si="92"/>
      </c>
      <c r="R808" s="868">
        <f t="shared" si="29"/>
      </c>
      <c r="S808" s="869">
        <f t="shared" si="1012"/>
      </c>
      <c r="T808" s="869">
        <f t="shared" si="950"/>
      </c>
      <c r="U808" s="869">
        <f t="shared" si="767"/>
      </c>
      <c r="V808" s="869">
        <f t="shared" si="432"/>
      </c>
      <c r="W808" s="870">
        <f t="shared" si="370"/>
      </c>
      <c r="X808" s="869">
        <f>AVERAGE(X803:X807)</f>
      </c>
      <c r="Y808" s="871">
        <f>AVERAGE(Y803:Y807)</f>
      </c>
      <c r="Z808" s="871">
        <f t="shared" si="308"/>
      </c>
      <c r="AA808" s="872">
        <f>SUM(AA803:AA807)</f>
      </c>
      <c r="AB808" s="872">
        <f>SUM(AB803:AB807)</f>
      </c>
      <c r="AC808" s="872">
        <f>SUM(AC803:AC807)</f>
      </c>
      <c r="AD808" s="872">
        <f>SUM(AD803:AD807)</f>
      </c>
      <c r="AE808" s="872">
        <f>SUM(AE803:AE807)</f>
      </c>
      <c r="AF808" s="872">
        <f>SUM(AF803:AF807)</f>
      </c>
      <c r="AG808" s="872">
        <f>SUM(AG803:AG807)</f>
      </c>
      <c r="AH808" s="872">
        <f>SUM(AH803:AH807)</f>
      </c>
      <c r="AI808" s="868">
        <f t="shared" si="125"/>
      </c>
      <c r="AJ808" s="873">
        <f t="shared" si="61"/>
      </c>
      <c r="AK808" s="874"/>
      <c r="AL808" s="874"/>
      <c r="AM808" s="870">
        <f>SUM(AM803:AM807)</f>
      </c>
    </row>
    <row r="809">
      <c r="A809" s="845"/>
      <c r="B809" s="893" t="s">
        <v>534</v>
      </c>
      <c r="C809" s="875" t="s">
        <v>536</v>
      </c>
      <c r="D809" s="864">
        <f t="shared" ref="D809:D813" si="913">E809+F809</f>
      </c>
      <c r="E809" s="896">
        <f>1368-63.48</f>
      </c>
      <c r="F809" s="896">
        <f>1275.78-166.69</f>
      </c>
      <c r="G809" s="851">
        <v>1</v>
      </c>
      <c r="H809" s="852">
        <v>3108.1100000000006</v>
      </c>
      <c r="I809" s="851">
        <v>0</v>
      </c>
      <c r="J809" s="852">
        <v>0</v>
      </c>
      <c r="K809" s="850">
        <f t="shared" ref="K809:K813" si="578">G809+I809</f>
      </c>
      <c r="L809" s="880">
        <f t="shared" ref="L809:L813" si="730">H809+J809</f>
      </c>
      <c r="M809" s="853">
        <f t="shared" si="401"/>
      </c>
      <c r="N809" s="854">
        <v>1</v>
      </c>
      <c r="O809" s="853">
        <f t="shared" si="339"/>
      </c>
      <c r="P809" s="853">
        <f t="shared" ref="P809:P813" si="271">D809/K809</f>
      </c>
      <c r="Q809" s="853">
        <f t="shared" si="92"/>
      </c>
      <c r="R809" s="853">
        <f t="shared" si="29"/>
      </c>
      <c r="S809" s="855">
        <f t="shared" si="1012"/>
      </c>
      <c r="T809" s="855">
        <f t="shared" si="950"/>
      </c>
      <c r="U809" s="855">
        <f t="shared" si="767"/>
      </c>
      <c r="V809" s="855">
        <f t="shared" si="432"/>
      </c>
      <c r="W809" s="856">
        <f t="shared" si="370"/>
      </c>
      <c r="X809" s="857">
        <v>0.0162</v>
      </c>
      <c r="Y809" s="858">
        <v>54</v>
      </c>
      <c r="Z809" s="853">
        <f t="shared" si="308"/>
      </c>
      <c r="AA809" s="860">
        <v>22376</v>
      </c>
      <c r="AB809" s="860">
        <v>325</v>
      </c>
      <c r="AC809" s="860">
        <v>82</v>
      </c>
      <c r="AD809" s="860">
        <v>332</v>
      </c>
      <c r="AE809" s="860">
        <v>47</v>
      </c>
      <c r="AF809" s="860">
        <v>2</v>
      </c>
      <c r="AG809" s="860">
        <v>0</v>
      </c>
      <c r="AH809" s="860">
        <v>12</v>
      </c>
      <c r="AI809" s="853">
        <f t="shared" si="125"/>
      </c>
      <c r="AJ809" s="853">
        <f t="shared" si="61"/>
      </c>
      <c r="AK809" s="861" t="s">
        <v>524</v>
      </c>
      <c r="AL809" s="862" t="s">
        <v>588</v>
      </c>
      <c r="AM809" s="862">
        <v>30</v>
      </c>
    </row>
    <row r="810">
      <c r="A810" s="845"/>
      <c r="B810" s="893" t="s">
        <v>534</v>
      </c>
      <c r="C810" s="875" t="s">
        <v>537</v>
      </c>
      <c r="D810" s="864">
        <f t="shared" si="913"/>
      </c>
      <c r="E810" s="896">
        <v>1070.01</v>
      </c>
      <c r="F810" s="896">
        <v>858.33</v>
      </c>
      <c r="G810" s="851">
        <v>5</v>
      </c>
      <c r="H810" s="880">
        <v>10521.240000000002</v>
      </c>
      <c r="I810" s="850">
        <v>0</v>
      </c>
      <c r="J810" s="880">
        <v>0</v>
      </c>
      <c r="K810" s="850">
        <f t="shared" si="578"/>
      </c>
      <c r="L810" s="880">
        <f t="shared" si="730"/>
      </c>
      <c r="M810" s="853">
        <f t="shared" si="401"/>
      </c>
      <c r="N810" s="854">
        <v>2</v>
      </c>
      <c r="O810" s="853">
        <f t="shared" si="339"/>
      </c>
      <c r="P810" s="853">
        <f t="shared" si="271"/>
      </c>
      <c r="Q810" s="853">
        <f t="shared" si="92"/>
      </c>
      <c r="R810" s="853">
        <f t="shared" si="29"/>
      </c>
      <c r="S810" s="855">
        <f t="shared" si="1012"/>
      </c>
      <c r="T810" s="855">
        <f t="shared" si="950"/>
      </c>
      <c r="U810" s="855">
        <f t="shared" si="767"/>
      </c>
      <c r="V810" s="855">
        <f t="shared" si="432"/>
      </c>
      <c r="W810" s="856">
        <f t="shared" si="370"/>
      </c>
      <c r="X810" s="857">
        <v>0.013</v>
      </c>
      <c r="Y810" s="858">
        <v>54</v>
      </c>
      <c r="Z810" s="853">
        <f t="shared" si="308"/>
      </c>
      <c r="AA810" s="860">
        <v>16903</v>
      </c>
      <c r="AB810" s="860">
        <v>206</v>
      </c>
      <c r="AC810" s="860">
        <v>49</v>
      </c>
      <c r="AD810" s="860">
        <v>207</v>
      </c>
      <c r="AE810" s="860">
        <v>42</v>
      </c>
      <c r="AF810" s="860">
        <v>2</v>
      </c>
      <c r="AG810" s="860">
        <v>3</v>
      </c>
      <c r="AH810" s="860">
        <v>8</v>
      </c>
      <c r="AI810" s="853">
        <f t="shared" si="125"/>
      </c>
      <c r="AJ810" s="853">
        <f t="shared" si="61"/>
      </c>
      <c r="AK810" s="861" t="s">
        <v>524</v>
      </c>
      <c r="AL810" s="862" t="s">
        <v>588</v>
      </c>
      <c r="AM810" s="862">
        <v>56</v>
      </c>
    </row>
    <row r="811">
      <c r="A811" s="845"/>
      <c r="B811" s="893" t="s">
        <v>534</v>
      </c>
      <c r="C811" s="875" t="s">
        <v>538</v>
      </c>
      <c r="D811" s="864">
        <f t="shared" si="913"/>
      </c>
      <c r="E811" s="896">
        <v>1058.21</v>
      </c>
      <c r="F811" s="896">
        <v>607.21</v>
      </c>
      <c r="G811" s="851">
        <v>2</v>
      </c>
      <c r="H811" s="880">
        <v>4543.109999999993</v>
      </c>
      <c r="I811" s="850">
        <v>1</v>
      </c>
      <c r="J811" s="880">
        <v>3989.7000000000007</v>
      </c>
      <c r="K811" s="850">
        <f t="shared" si="578"/>
      </c>
      <c r="L811" s="880">
        <f t="shared" si="730"/>
      </c>
      <c r="M811" s="853">
        <f t="shared" si="401"/>
      </c>
      <c r="N811" s="854">
        <v>3</v>
      </c>
      <c r="O811" s="853">
        <f t="shared" si="339"/>
      </c>
      <c r="P811" s="853">
        <f t="shared" si="271"/>
      </c>
      <c r="Q811" s="853">
        <f t="shared" si="92"/>
      </c>
      <c r="R811" s="853">
        <f t="shared" si="29"/>
      </c>
      <c r="S811" s="855">
        <f t="shared" si="1012"/>
      </c>
      <c r="T811" s="855">
        <f t="shared" si="950"/>
      </c>
      <c r="U811" s="855">
        <f t="shared" si="767"/>
      </c>
      <c r="V811" s="855">
        <f t="shared" si="432"/>
      </c>
      <c r="W811" s="856">
        <f t="shared" si="370"/>
      </c>
      <c r="X811" s="857">
        <v>0.0104</v>
      </c>
      <c r="Y811" s="858">
        <v>57</v>
      </c>
      <c r="Z811" s="853">
        <f t="shared" si="308"/>
      </c>
      <c r="AA811" s="860">
        <v>15546</v>
      </c>
      <c r="AB811" s="860">
        <v>255</v>
      </c>
      <c r="AC811" s="860">
        <v>47</v>
      </c>
      <c r="AD811" s="860">
        <v>258</v>
      </c>
      <c r="AE811" s="860">
        <v>65</v>
      </c>
      <c r="AF811" s="860">
        <v>4</v>
      </c>
      <c r="AG811" s="860">
        <v>0</v>
      </c>
      <c r="AH811" s="860">
        <v>5</v>
      </c>
      <c r="AI811" s="853">
        <f t="shared" si="125"/>
      </c>
      <c r="AJ811" s="853">
        <f t="shared" si="61"/>
      </c>
      <c r="AK811" s="861" t="s">
        <v>524</v>
      </c>
      <c r="AL811" s="862" t="s">
        <v>588</v>
      </c>
      <c r="AM811" s="862">
        <v>45</v>
      </c>
    </row>
    <row r="812">
      <c r="A812" s="845"/>
      <c r="B812" s="893" t="s">
        <v>534</v>
      </c>
      <c r="C812" s="875" t="s">
        <v>541</v>
      </c>
      <c r="D812" s="864">
        <f t="shared" si="913"/>
      </c>
      <c r="E812" s="896">
        <v>956.63</v>
      </c>
      <c r="F812" s="896">
        <v>718.3</v>
      </c>
      <c r="G812" s="851">
        <v>2</v>
      </c>
      <c r="H812" s="880">
        <v>3429.8600000000006</v>
      </c>
      <c r="I812" s="850">
        <v>1</v>
      </c>
      <c r="J812" s="880">
        <v>4632.739999999998</v>
      </c>
      <c r="K812" s="850">
        <f t="shared" si="578"/>
      </c>
      <c r="L812" s="880">
        <f t="shared" si="730"/>
      </c>
      <c r="M812" s="853">
        <f t="shared" si="401"/>
      </c>
      <c r="N812" s="854">
        <v>3</v>
      </c>
      <c r="O812" s="853">
        <f t="shared" si="339"/>
      </c>
      <c r="P812" s="853">
        <f t="shared" si="271"/>
      </c>
      <c r="Q812" s="853">
        <f t="shared" si="92"/>
      </c>
      <c r="R812" s="853">
        <f t="shared" si="29"/>
      </c>
      <c r="S812" s="855">
        <f t="shared" si="1012"/>
      </c>
      <c r="T812" s="855">
        <f t="shared" si="950"/>
      </c>
      <c r="U812" s="855">
        <f t="shared" si="767"/>
      </c>
      <c r="V812" s="855">
        <f t="shared" si="432"/>
      </c>
      <c r="W812" s="856">
        <f t="shared" si="370"/>
      </c>
      <c r="X812" s="857">
        <v>0.0111</v>
      </c>
      <c r="Y812" s="858">
        <v>56</v>
      </c>
      <c r="Z812" s="853">
        <f t="shared" si="308"/>
      </c>
      <c r="AA812" s="860">
        <v>16364</v>
      </c>
      <c r="AB812" s="860">
        <v>286</v>
      </c>
      <c r="AC812" s="860">
        <v>49</v>
      </c>
      <c r="AD812" s="860">
        <v>313</v>
      </c>
      <c r="AE812" s="860">
        <v>47</v>
      </c>
      <c r="AF812" s="860">
        <v>0</v>
      </c>
      <c r="AG812" s="860">
        <v>1</v>
      </c>
      <c r="AH812" s="860">
        <v>5</v>
      </c>
      <c r="AI812" s="853">
        <f t="shared" si="125"/>
      </c>
      <c r="AJ812" s="853">
        <f t="shared" si="61"/>
      </c>
      <c r="AK812" s="861" t="s">
        <v>524</v>
      </c>
      <c r="AL812" s="862" t="s">
        <v>588</v>
      </c>
      <c r="AM812" s="862">
        <v>42</v>
      </c>
    </row>
    <row r="813">
      <c r="A813" s="845"/>
      <c r="B813" s="893" t="s">
        <v>534</v>
      </c>
      <c r="C813" s="875" t="s">
        <v>542</v>
      </c>
      <c r="D813" s="864">
        <f t="shared" si="913"/>
      </c>
      <c r="E813" s="894">
        <v>1270.29</v>
      </c>
      <c r="F813" s="894">
        <v>726.65</v>
      </c>
      <c r="G813" s="851">
        <v>1</v>
      </c>
      <c r="H813" s="880">
        <v>1994.8499999999985</v>
      </c>
      <c r="I813" s="850">
        <v>0</v>
      </c>
      <c r="J813" s="880">
        <v>0</v>
      </c>
      <c r="K813" s="850">
        <f t="shared" si="578"/>
      </c>
      <c r="L813" s="880">
        <f t="shared" si="730"/>
      </c>
      <c r="M813" s="853">
        <f t="shared" si="401"/>
      </c>
      <c r="N813" s="854">
        <v>1</v>
      </c>
      <c r="O813" s="853">
        <f t="shared" si="339"/>
      </c>
      <c r="P813" s="853">
        <f t="shared" si="271"/>
      </c>
      <c r="Q813" s="853">
        <f t="shared" si="92"/>
      </c>
      <c r="R813" s="853">
        <f t="shared" si="29"/>
      </c>
      <c r="S813" s="855">
        <f t="shared" si="1012"/>
      </c>
      <c r="T813" s="855">
        <f t="shared" si="950"/>
      </c>
      <c r="U813" s="855">
        <f t="shared" si="767"/>
      </c>
      <c r="V813" s="855">
        <f t="shared" si="432"/>
      </c>
      <c r="W813" s="856">
        <f t="shared" si="370"/>
      </c>
      <c r="X813" s="857">
        <v>0.0139</v>
      </c>
      <c r="Y813" s="858">
        <v>55</v>
      </c>
      <c r="Z813" s="853">
        <f t="shared" si="308"/>
      </c>
      <c r="AA813" s="860">
        <v>14790</v>
      </c>
      <c r="AB813" s="860">
        <v>211</v>
      </c>
      <c r="AC813" s="860">
        <v>49</v>
      </c>
      <c r="AD813" s="860">
        <v>216</v>
      </c>
      <c r="AE813" s="860">
        <v>30</v>
      </c>
      <c r="AF813" s="860">
        <v>2</v>
      </c>
      <c r="AG813" s="860">
        <v>1</v>
      </c>
      <c r="AH813" s="860">
        <v>8</v>
      </c>
      <c r="AI813" s="853">
        <f t="shared" si="125"/>
      </c>
      <c r="AJ813" s="853">
        <f t="shared" si="61"/>
      </c>
      <c r="AK813" s="861" t="s">
        <v>524</v>
      </c>
      <c r="AL813" s="862" t="s">
        <v>588</v>
      </c>
      <c r="AM813" s="862">
        <v>123</v>
      </c>
    </row>
    <row r="814">
      <c r="A814" s="845"/>
      <c r="B814" s="866" t="s">
        <v>527</v>
      </c>
      <c r="C814" s="866"/>
      <c r="D814" s="867">
        <f>SUM(D809:D813)</f>
      </c>
      <c r="E814" s="867">
        <f>SUM(E809:E813)</f>
      </c>
      <c r="F814" s="867">
        <f>SUM(F809:F813)</f>
      </c>
      <c r="G814" s="889">
        <f>SUM(G809:G813)</f>
      </c>
      <c r="H814" s="890">
        <f>SUM(H809:H813)</f>
      </c>
      <c r="I814" s="889">
        <f>SUM(I809:I813)</f>
      </c>
      <c r="J814" s="890">
        <f>SUM(J809:J813)</f>
      </c>
      <c r="K814" s="912">
        <f>SUM(K809:K813)</f>
      </c>
      <c r="L814" s="867">
        <f>SUM(L809:L813)</f>
      </c>
      <c r="M814" s="868">
        <f t="shared" si="401"/>
      </c>
      <c r="N814" s="889">
        <f>SUM(N809:N813)</f>
      </c>
      <c r="O814" s="868">
        <f t="shared" si="339"/>
      </c>
      <c r="P814" s="868">
        <f>D814/N814</f>
      </c>
      <c r="Q814" s="868">
        <f t="shared" si="92"/>
      </c>
      <c r="R814" s="868">
        <f t="shared" si="29"/>
      </c>
      <c r="S814" s="869">
        <f t="shared" si="1012"/>
      </c>
      <c r="T814" s="869">
        <f t="shared" si="950"/>
      </c>
      <c r="U814" s="869">
        <f t="shared" si="767"/>
      </c>
      <c r="V814" s="869">
        <f t="shared" si="432"/>
      </c>
      <c r="W814" s="870">
        <f t="shared" si="370"/>
      </c>
      <c r="X814" s="869">
        <f>AVERAGE(X809:X813)</f>
      </c>
      <c r="Y814" s="871">
        <f>AVERAGE(Y809:Y813)</f>
      </c>
      <c r="Z814" s="871">
        <f t="shared" si="308"/>
      </c>
      <c r="AA814" s="872">
        <f>SUM(AA809:AA813)</f>
      </c>
      <c r="AB814" s="872">
        <f>SUM(AB809:AB813)</f>
      </c>
      <c r="AC814" s="872">
        <f>SUM(AC809:AC813)</f>
      </c>
      <c r="AD814" s="872">
        <f>SUM(AD809:AD813)</f>
      </c>
      <c r="AE814" s="872">
        <f>SUM(AE809:AE813)</f>
      </c>
      <c r="AF814" s="872">
        <f>SUM(AF809:AF813)</f>
      </c>
      <c r="AG814" s="872">
        <f>SUM(AG809:AG813)</f>
      </c>
      <c r="AH814" s="872">
        <f>SUM(AH809:AH813)</f>
      </c>
      <c r="AI814" s="868">
        <f t="shared" si="125"/>
      </c>
      <c r="AJ814" s="873">
        <f t="shared" si="61"/>
      </c>
      <c r="AK814" s="874"/>
      <c r="AL814" s="874"/>
      <c r="AM814" s="872">
        <f>SUM(AM809:AM813)</f>
      </c>
    </row>
    <row r="815">
      <c r="A815" s="845"/>
      <c r="B815" s="893" t="s">
        <v>522</v>
      </c>
      <c r="C815" s="875" t="s">
        <v>544</v>
      </c>
      <c r="D815" s="864">
        <f t="shared" ref="D815:D819" si="914">E815+F815</f>
      </c>
      <c r="E815" s="894">
        <v>1097.1</v>
      </c>
      <c r="F815" s="894">
        <v>636.6</v>
      </c>
      <c r="G815" s="850">
        <v>2</v>
      </c>
      <c r="H815" s="880">
        <v>4543.110000000001</v>
      </c>
      <c r="I815" s="850">
        <v>0</v>
      </c>
      <c r="J815" s="880">
        <v>0</v>
      </c>
      <c r="K815" s="850">
        <f t="shared" ref="K815:K819" si="579">G815+I815</f>
      </c>
      <c r="L815" s="880">
        <f t="shared" ref="L815:L819" si="731">H815+J815</f>
      </c>
      <c r="M815" s="853">
        <f t="shared" si="401"/>
      </c>
      <c r="N815" s="854">
        <v>1</v>
      </c>
      <c r="O815" s="853">
        <f t="shared" si="339"/>
      </c>
      <c r="P815" s="853">
        <f t="shared" ref="P815:P819" si="272">D815/K815</f>
      </c>
      <c r="Q815" s="853">
        <f t="shared" si="92"/>
      </c>
      <c r="R815" s="853">
        <f t="shared" si="29"/>
      </c>
      <c r="S815" s="855">
        <f t="shared" si="1012"/>
      </c>
      <c r="T815" s="855">
        <f t="shared" si="950"/>
      </c>
      <c r="U815" s="855">
        <f t="shared" si="767"/>
      </c>
      <c r="V815" s="855">
        <f t="shared" si="432"/>
      </c>
      <c r="W815" s="856">
        <f t="shared" si="370"/>
      </c>
      <c r="X815" s="857">
        <v>0.0077</v>
      </c>
      <c r="Y815" s="858">
        <v>55</v>
      </c>
      <c r="Z815" s="853">
        <f t="shared" si="308"/>
      </c>
      <c r="AA815" s="860">
        <v>17894</v>
      </c>
      <c r="AB815" s="860">
        <v>302</v>
      </c>
      <c r="AC815" s="860">
        <v>43</v>
      </c>
      <c r="AD815" s="860">
        <v>297</v>
      </c>
      <c r="AE815" s="860">
        <v>28</v>
      </c>
      <c r="AF815" s="860">
        <v>2</v>
      </c>
      <c r="AG815" s="860">
        <v>1</v>
      </c>
      <c r="AH815" s="860">
        <v>6</v>
      </c>
      <c r="AI815" s="853">
        <f t="shared" si="125"/>
      </c>
      <c r="AJ815" s="853">
        <f t="shared" si="61"/>
      </c>
      <c r="AK815" s="861" t="s">
        <v>545</v>
      </c>
      <c r="AL815" s="861" t="s">
        <v>525</v>
      </c>
      <c r="AM815" s="862">
        <v>71</v>
      </c>
    </row>
    <row r="816">
      <c r="A816" s="845"/>
      <c r="B816" s="893" t="s">
        <v>522</v>
      </c>
      <c r="C816" s="875" t="s">
        <v>546</v>
      </c>
      <c r="D816" s="864">
        <f t="shared" si="914"/>
      </c>
      <c r="E816" s="849">
        <v>1038.28</v>
      </c>
      <c r="F816" s="849">
        <v>708.65</v>
      </c>
      <c r="G816" s="850">
        <v>1</v>
      </c>
      <c r="H816" s="880">
        <v>2548.260000000002</v>
      </c>
      <c r="I816" s="850">
        <v>0</v>
      </c>
      <c r="J816" s="880">
        <v>0</v>
      </c>
      <c r="K816" s="850">
        <f t="shared" si="579"/>
      </c>
      <c r="L816" s="880">
        <f t="shared" si="731"/>
      </c>
      <c r="M816" s="853">
        <f t="shared" si="401"/>
      </c>
      <c r="N816" s="854">
        <v>1</v>
      </c>
      <c r="O816" s="853">
        <f t="shared" si="339"/>
      </c>
      <c r="P816" s="853">
        <f t="shared" si="272"/>
      </c>
      <c r="Q816" s="853">
        <f t="shared" si="92"/>
      </c>
      <c r="R816" s="853">
        <f t="shared" si="29"/>
      </c>
      <c r="S816" s="855">
        <f t="shared" si="1012"/>
      </c>
      <c r="T816" s="855">
        <f t="shared" si="950"/>
      </c>
      <c r="U816" s="855">
        <f t="shared" si="767"/>
      </c>
      <c r="V816" s="855">
        <f t="shared" si="432"/>
      </c>
      <c r="W816" s="856">
        <f t="shared" si="370"/>
      </c>
      <c r="X816" s="857">
        <v>0.0126</v>
      </c>
      <c r="Y816" s="858">
        <v>57</v>
      </c>
      <c r="Z816" s="853">
        <f t="shared" si="308"/>
      </c>
      <c r="AA816" s="860">
        <v>14791</v>
      </c>
      <c r="AB816" s="860">
        <v>352</v>
      </c>
      <c r="AC816" s="860">
        <v>49</v>
      </c>
      <c r="AD816" s="860">
        <v>383</v>
      </c>
      <c r="AE816" s="860">
        <v>26</v>
      </c>
      <c r="AF816" s="860">
        <v>0</v>
      </c>
      <c r="AG816" s="860">
        <v>1</v>
      </c>
      <c r="AH816" s="860">
        <v>7</v>
      </c>
      <c r="AI816" s="853">
        <f t="shared" si="125"/>
      </c>
      <c r="AJ816" s="853">
        <f t="shared" si="61"/>
      </c>
      <c r="AK816" s="861" t="s">
        <v>545</v>
      </c>
      <c r="AL816" s="861" t="s">
        <v>525</v>
      </c>
      <c r="AM816" s="862">
        <v>14</v>
      </c>
    </row>
    <row r="817">
      <c r="A817" s="845"/>
      <c r="B817" s="893" t="s">
        <v>522</v>
      </c>
      <c r="C817" s="875" t="s">
        <v>547</v>
      </c>
      <c r="D817" s="864">
        <f t="shared" si="914"/>
      </c>
      <c r="E817" s="865">
        <v>1253.68</v>
      </c>
      <c r="F817" s="849">
        <v>594.51</v>
      </c>
      <c r="G817" s="851">
        <v>0</v>
      </c>
      <c r="H817" s="852">
        <v>0</v>
      </c>
      <c r="I817" s="851">
        <v>0</v>
      </c>
      <c r="J817" s="852">
        <v>0</v>
      </c>
      <c r="K817" s="850">
        <f t="shared" si="579"/>
      </c>
      <c r="L817" s="880">
        <f t="shared" si="731"/>
      </c>
      <c r="M817" s="853">
        <f t="shared" si="401"/>
      </c>
      <c r="N817" s="854">
        <v>0</v>
      </c>
      <c r="O817" s="853">
        <f t="shared" si="339"/>
      </c>
      <c r="P817" s="853">
        <f t="shared" si="272"/>
      </c>
      <c r="Q817" s="853">
        <f t="shared" si="92"/>
      </c>
      <c r="R817" s="853">
        <f t="shared" si="29"/>
      </c>
      <c r="S817" s="855">
        <f t="shared" si="1012"/>
      </c>
      <c r="T817" s="855">
        <f t="shared" si="950"/>
      </c>
      <c r="U817" s="855">
        <f t="shared" si="767"/>
      </c>
      <c r="V817" s="855">
        <f t="shared" si="432"/>
      </c>
      <c r="W817" s="856">
        <f t="shared" si="370"/>
      </c>
      <c r="X817" s="857">
        <v>0.0047</v>
      </c>
      <c r="Y817" s="858">
        <v>56</v>
      </c>
      <c r="Z817" s="853">
        <f t="shared" si="308"/>
      </c>
      <c r="AA817" s="860">
        <v>20515</v>
      </c>
      <c r="AB817" s="860">
        <v>369</v>
      </c>
      <c r="AC817" s="860">
        <v>33</v>
      </c>
      <c r="AD817" s="860">
        <v>377</v>
      </c>
      <c r="AE817" s="860">
        <v>13</v>
      </c>
      <c r="AF817" s="860">
        <v>1</v>
      </c>
      <c r="AG817" s="860">
        <v>1</v>
      </c>
      <c r="AH817" s="860">
        <v>9</v>
      </c>
      <c r="AI817" s="853">
        <f t="shared" si="125"/>
      </c>
      <c r="AJ817" s="853">
        <f t="shared" si="61"/>
      </c>
      <c r="AK817" s="861" t="s">
        <v>545</v>
      </c>
      <c r="AL817" s="861" t="s">
        <v>525</v>
      </c>
      <c r="AM817" s="862">
        <v>63</v>
      </c>
    </row>
    <row r="818">
      <c r="A818" s="845"/>
      <c r="B818" s="893" t="s">
        <v>522</v>
      </c>
      <c r="C818" s="875" t="s">
        <v>548</v>
      </c>
      <c r="D818" s="864">
        <f t="shared" si="914"/>
      </c>
      <c r="E818" s="849">
        <v>1146.05</v>
      </c>
      <c r="F818" s="849">
        <v>612.04</v>
      </c>
      <c r="G818" s="850">
        <v>6</v>
      </c>
      <c r="H818" s="880">
        <v>13215.910000000003</v>
      </c>
      <c r="I818" s="850">
        <v>0</v>
      </c>
      <c r="J818" s="880">
        <v>0</v>
      </c>
      <c r="K818" s="850">
        <f t="shared" si="579"/>
      </c>
      <c r="L818" s="880">
        <f t="shared" si="731"/>
      </c>
      <c r="M818" s="853">
        <f t="shared" si="401"/>
      </c>
      <c r="N818" s="854">
        <v>6</v>
      </c>
      <c r="O818" s="853">
        <f t="shared" si="339"/>
      </c>
      <c r="P818" s="853">
        <f t="shared" si="272"/>
      </c>
      <c r="Q818" s="853">
        <f t="shared" si="92"/>
      </c>
      <c r="R818" s="853">
        <f t="shared" si="29"/>
      </c>
      <c r="S818" s="855">
        <f t="shared" si="1012"/>
      </c>
      <c r="T818" s="855">
        <f t="shared" si="950"/>
      </c>
      <c r="U818" s="855">
        <f t="shared" si="767"/>
      </c>
      <c r="V818" s="855">
        <f t="shared" si="432"/>
      </c>
      <c r="W818" s="856">
        <f t="shared" si="370"/>
      </c>
      <c r="X818" s="857">
        <v>0.0147</v>
      </c>
      <c r="Y818" s="858">
        <v>56</v>
      </c>
      <c r="Z818" s="853">
        <f t="shared" si="308"/>
      </c>
      <c r="AA818" s="860">
        <v>16037</v>
      </c>
      <c r="AB818" s="860">
        <v>483</v>
      </c>
      <c r="AC818" s="860">
        <v>66</v>
      </c>
      <c r="AD818" s="860">
        <v>506</v>
      </c>
      <c r="AE818" s="860">
        <v>92</v>
      </c>
      <c r="AF818" s="860">
        <v>5</v>
      </c>
      <c r="AG818" s="860">
        <v>4</v>
      </c>
      <c r="AH818" s="860">
        <v>5</v>
      </c>
      <c r="AI818" s="853">
        <f t="shared" si="125"/>
      </c>
      <c r="AJ818" s="853">
        <f t="shared" si="61"/>
      </c>
      <c r="AK818" s="861" t="s">
        <v>545</v>
      </c>
      <c r="AL818" s="861" t="s">
        <v>525</v>
      </c>
      <c r="AM818" s="862">
        <v>33</v>
      </c>
    </row>
    <row r="819">
      <c r="A819" s="845"/>
      <c r="B819" s="893" t="s">
        <v>522</v>
      </c>
      <c r="C819" s="875" t="s">
        <v>549</v>
      </c>
      <c r="D819" s="864">
        <f t="shared" si="914"/>
      </c>
      <c r="E819" s="849">
        <v>997.96</v>
      </c>
      <c r="F819" s="849">
        <v>996.4</v>
      </c>
      <c r="G819" s="850">
        <v>4</v>
      </c>
      <c r="H819" s="880">
        <v>8809.819999999992</v>
      </c>
      <c r="I819" s="850">
        <v>0</v>
      </c>
      <c r="J819" s="880">
        <v>0</v>
      </c>
      <c r="K819" s="850">
        <f t="shared" si="579"/>
      </c>
      <c r="L819" s="880">
        <f t="shared" si="731"/>
      </c>
      <c r="M819" s="853">
        <f t="shared" si="401"/>
      </c>
      <c r="N819" s="854">
        <v>2</v>
      </c>
      <c r="O819" s="853">
        <f t="shared" si="339"/>
      </c>
      <c r="P819" s="853">
        <f t="shared" si="272"/>
      </c>
      <c r="Q819" s="853">
        <f t="shared" si="92"/>
      </c>
      <c r="R819" s="853">
        <f t="shared" si="29"/>
      </c>
      <c r="S819" s="855">
        <f t="shared" si="1012"/>
      </c>
      <c r="T819" s="855">
        <f t="shared" si="950"/>
      </c>
      <c r="U819" s="855">
        <f t="shared" si="767"/>
      </c>
      <c r="V819" s="855">
        <f t="shared" si="432"/>
      </c>
      <c r="W819" s="856">
        <f t="shared" si="370"/>
      </c>
      <c r="X819" s="857">
        <v>0.0086</v>
      </c>
      <c r="Y819" s="858">
        <v>57</v>
      </c>
      <c r="Z819" s="853">
        <f t="shared" si="308"/>
      </c>
      <c r="AA819" s="860">
        <v>23157</v>
      </c>
      <c r="AB819" s="860">
        <v>407</v>
      </c>
      <c r="AC819" s="860">
        <v>55</v>
      </c>
      <c r="AD819" s="860">
        <v>422</v>
      </c>
      <c r="AE819" s="860">
        <v>45</v>
      </c>
      <c r="AF819" s="860">
        <v>3</v>
      </c>
      <c r="AG819" s="860">
        <v>0</v>
      </c>
      <c r="AH819" s="860">
        <v>5</v>
      </c>
      <c r="AI819" s="853">
        <f t="shared" si="125"/>
      </c>
      <c r="AJ819" s="853">
        <f t="shared" si="61"/>
      </c>
      <c r="AK819" s="861" t="s">
        <v>545</v>
      </c>
      <c r="AL819" s="861" t="s">
        <v>525</v>
      </c>
      <c r="AM819" s="862">
        <v>18</v>
      </c>
    </row>
    <row r="820">
      <c r="A820" s="845"/>
      <c r="B820" s="866" t="s">
        <v>527</v>
      </c>
      <c r="C820" s="866"/>
      <c r="D820" s="867">
        <f>SUM(D815:D819)</f>
      </c>
      <c r="E820" s="867">
        <f>SUM(E815:E819)</f>
      </c>
      <c r="F820" s="867">
        <f>SUM(F815:F819)</f>
      </c>
      <c r="G820" s="889">
        <f>SUM(G815:G819)</f>
      </c>
      <c r="H820" s="890">
        <f>SUM(H815:H819)</f>
      </c>
      <c r="I820" s="889">
        <f>SUM(I815:I819)</f>
      </c>
      <c r="J820" s="890">
        <f>SUM(J815:J819)</f>
      </c>
      <c r="K820" s="912">
        <f>SUM(K815:K819)</f>
      </c>
      <c r="L820" s="867">
        <f>SUM(L815:L819)</f>
      </c>
      <c r="M820" s="868">
        <f t="shared" si="401"/>
      </c>
      <c r="N820" s="889">
        <f>SUM(N815:N819)</f>
      </c>
      <c r="O820" s="868">
        <f t="shared" si="339"/>
      </c>
      <c r="P820" s="868">
        <f>D820/N820</f>
      </c>
      <c r="Q820" s="868">
        <f t="shared" si="92"/>
      </c>
      <c r="R820" s="868">
        <f t="shared" si="29"/>
      </c>
      <c r="S820" s="869">
        <f t="shared" si="1012"/>
      </c>
      <c r="T820" s="869">
        <f t="shared" si="950"/>
      </c>
      <c r="U820" s="869">
        <f t="shared" si="767"/>
      </c>
      <c r="V820" s="869">
        <f t="shared" si="432"/>
      </c>
      <c r="W820" s="870">
        <f t="shared" si="370"/>
      </c>
      <c r="X820" s="869">
        <f>AVERAGE(X815:X819)</f>
      </c>
      <c r="Y820" s="871">
        <f>AVERAGE(Y815:Y819)</f>
      </c>
      <c r="Z820" s="871">
        <f t="shared" si="308"/>
      </c>
      <c r="AA820" s="872">
        <f>SUM(AA815:AA819)</f>
      </c>
      <c r="AB820" s="872">
        <f>SUM(AB815:AB819)</f>
      </c>
      <c r="AC820" s="872">
        <f>SUM(AC815:AC819)</f>
      </c>
      <c r="AD820" s="872">
        <f>SUM(AD815:AD819)</f>
      </c>
      <c r="AE820" s="872">
        <f>SUM(AE815:AE819)</f>
      </c>
      <c r="AF820" s="872">
        <f>SUM(AF815:AF819)</f>
      </c>
      <c r="AG820" s="872">
        <f>SUM(AG815:AG819)</f>
      </c>
      <c r="AH820" s="872">
        <f>SUM(AH815:AH819)</f>
      </c>
      <c r="AI820" s="868">
        <f t="shared" si="125"/>
      </c>
      <c r="AJ820" s="873">
        <f t="shared" si="61"/>
      </c>
      <c r="AK820" s="874"/>
      <c r="AL820" s="874"/>
      <c r="AM820" s="872">
        <f>SUM(AM815:AM819)</f>
      </c>
    </row>
    <row r="821">
      <c r="A821" s="845"/>
      <c r="B821" s="893" t="s">
        <v>528</v>
      </c>
      <c r="C821" s="875" t="s">
        <v>551</v>
      </c>
      <c r="D821" s="864">
        <f t="shared" ref="D821:D823" si="915">E821+F821</f>
      </c>
      <c r="E821" s="849">
        <v>1183</v>
      </c>
      <c r="F821" s="849">
        <v>1437.41</v>
      </c>
      <c r="G821" s="850">
        <v>5</v>
      </c>
      <c r="H821" s="880">
        <v>11911.490000000005</v>
      </c>
      <c r="I821" s="850">
        <v>0</v>
      </c>
      <c r="J821" s="880">
        <v>0</v>
      </c>
      <c r="K821" s="850">
        <f t="shared" ref="K821:K823" si="580">G821+I821</f>
      </c>
      <c r="L821" s="880">
        <f t="shared" ref="L821:L823" si="732">H821+J821</f>
      </c>
      <c r="M821" s="853">
        <f t="shared" si="401"/>
      </c>
      <c r="N821" s="854">
        <v>2</v>
      </c>
      <c r="O821" s="853">
        <f t="shared" si="339"/>
      </c>
      <c r="P821" s="853">
        <f t="shared" ref="P821:P823" si="273">D821/K821</f>
      </c>
      <c r="Q821" s="853">
        <f t="shared" si="92"/>
      </c>
      <c r="R821" s="853">
        <f t="shared" si="29"/>
      </c>
      <c r="S821" s="855">
        <f t="shared" si="1012"/>
      </c>
      <c r="T821" s="855">
        <f t="shared" si="950"/>
      </c>
      <c r="U821" s="855">
        <f t="shared" si="767"/>
      </c>
      <c r="V821" s="855">
        <f t="shared" si="432"/>
      </c>
      <c r="W821" s="856">
        <f t="shared" si="370"/>
      </c>
      <c r="X821" s="857">
        <v>0.0121</v>
      </c>
      <c r="Y821" s="858">
        <v>59</v>
      </c>
      <c r="Z821" s="853">
        <f t="shared" si="308"/>
      </c>
      <c r="AA821" s="860">
        <v>24540</v>
      </c>
      <c r="AB821" s="860">
        <v>345</v>
      </c>
      <c r="AC821" s="860">
        <v>64</v>
      </c>
      <c r="AD821" s="860">
        <v>348</v>
      </c>
      <c r="AE821" s="860">
        <v>58</v>
      </c>
      <c r="AF821" s="860">
        <v>2</v>
      </c>
      <c r="AG821" s="860">
        <v>3</v>
      </c>
      <c r="AH821" s="860">
        <v>12</v>
      </c>
      <c r="AI821" s="853">
        <f t="shared" si="125"/>
      </c>
      <c r="AJ821" s="853">
        <f t="shared" si="61"/>
      </c>
      <c r="AK821" s="861" t="s">
        <v>545</v>
      </c>
      <c r="AL821" s="861" t="s">
        <v>525</v>
      </c>
      <c r="AM821" s="862">
        <v>14</v>
      </c>
    </row>
    <row r="822">
      <c r="A822" s="845"/>
      <c r="B822" s="893" t="s">
        <v>528</v>
      </c>
      <c r="C822" s="875" t="s">
        <v>552</v>
      </c>
      <c r="D822" s="864">
        <f t="shared" si="915"/>
      </c>
      <c r="E822" s="849">
        <v>784.7</v>
      </c>
      <c r="F822" s="849">
        <v>1298.64</v>
      </c>
      <c r="G822" s="850">
        <v>2</v>
      </c>
      <c r="H822" s="880">
        <v>5096.520000000004</v>
      </c>
      <c r="I822" s="850">
        <v>0</v>
      </c>
      <c r="J822" s="880">
        <v>0</v>
      </c>
      <c r="K822" s="850">
        <f t="shared" si="580"/>
      </c>
      <c r="L822" s="880">
        <f t="shared" si="732"/>
      </c>
      <c r="M822" s="853">
        <f t="shared" si="401"/>
      </c>
      <c r="N822" s="854">
        <v>2</v>
      </c>
      <c r="O822" s="853">
        <f t="shared" si="339"/>
      </c>
      <c r="P822" s="853">
        <f t="shared" si="273"/>
      </c>
      <c r="Q822" s="853">
        <f t="shared" si="92"/>
      </c>
      <c r="R822" s="853">
        <f t="shared" si="29"/>
      </c>
      <c r="S822" s="855">
        <f t="shared" si="1012"/>
      </c>
      <c r="T822" s="855">
        <f t="shared" si="950"/>
      </c>
      <c r="U822" s="855">
        <f t="shared" si="767"/>
      </c>
      <c r="V822" s="855">
        <f t="shared" si="432"/>
      </c>
      <c r="W822" s="856">
        <f t="shared" si="370"/>
      </c>
      <c r="X822" s="857">
        <v>0.0114</v>
      </c>
      <c r="Y822" s="858">
        <v>60</v>
      </c>
      <c r="Z822" s="853">
        <f t="shared" si="308"/>
      </c>
      <c r="AA822" s="860">
        <v>20026</v>
      </c>
      <c r="AB822" s="860">
        <v>286</v>
      </c>
      <c r="AC822" s="860">
        <v>51</v>
      </c>
      <c r="AD822" s="860">
        <v>284</v>
      </c>
      <c r="AE822" s="860">
        <v>18</v>
      </c>
      <c r="AF822" s="860">
        <v>1</v>
      </c>
      <c r="AG822" s="860">
        <v>0</v>
      </c>
      <c r="AH822" s="860">
        <v>13</v>
      </c>
      <c r="AI822" s="853">
        <f t="shared" si="125"/>
      </c>
      <c r="AJ822" s="853">
        <f t="shared" si="61"/>
      </c>
      <c r="AK822" s="861" t="s">
        <v>545</v>
      </c>
      <c r="AL822" s="861" t="s">
        <v>525</v>
      </c>
      <c r="AM822" s="862">
        <v>7</v>
      </c>
    </row>
    <row r="823">
      <c r="A823" s="845"/>
      <c r="B823" s="893" t="s">
        <v>528</v>
      </c>
      <c r="C823" s="875" t="s">
        <v>553</v>
      </c>
      <c r="D823" s="864">
        <f t="shared" si="915"/>
      </c>
      <c r="E823" s="849">
        <v>1101.55</v>
      </c>
      <c r="F823" s="849">
        <v>1335.9</v>
      </c>
      <c r="G823" s="850">
        <v>5</v>
      </c>
      <c r="H823" s="880">
        <v>10346.12999999999</v>
      </c>
      <c r="I823" s="850">
        <v>0</v>
      </c>
      <c r="J823" s="880">
        <v>0</v>
      </c>
      <c r="K823" s="850">
        <f t="shared" si="580"/>
      </c>
      <c r="L823" s="880">
        <f t="shared" si="732"/>
      </c>
      <c r="M823" s="853">
        <f t="shared" si="401"/>
      </c>
      <c r="N823" s="854">
        <v>3</v>
      </c>
      <c r="O823" s="853">
        <f t="shared" si="339"/>
      </c>
      <c r="P823" s="853">
        <f t="shared" si="273"/>
      </c>
      <c r="Q823" s="853">
        <f t="shared" si="92"/>
      </c>
      <c r="R823" s="853">
        <f t="shared" si="29"/>
      </c>
      <c r="S823" s="855">
        <f t="shared" si="1012"/>
      </c>
      <c r="T823" s="855">
        <f t="shared" si="950"/>
      </c>
      <c r="U823" s="855">
        <f t="shared" si="767"/>
      </c>
      <c r="V823" s="855">
        <f t="shared" si="432"/>
      </c>
      <c r="W823" s="856">
        <f t="shared" si="370"/>
      </c>
      <c r="X823" s="857">
        <v>0.0095</v>
      </c>
      <c r="Y823" s="858">
        <v>60</v>
      </c>
      <c r="Z823" s="853">
        <f t="shared" si="308"/>
      </c>
      <c r="AA823" s="860">
        <v>22663</v>
      </c>
      <c r="AB823" s="860">
        <v>411</v>
      </c>
      <c r="AC823" s="860">
        <v>61</v>
      </c>
      <c r="AD823" s="860">
        <v>397</v>
      </c>
      <c r="AE823" s="860">
        <v>61</v>
      </c>
      <c r="AF823" s="860">
        <v>5</v>
      </c>
      <c r="AG823" s="860">
        <v>1</v>
      </c>
      <c r="AH823" s="860">
        <v>13</v>
      </c>
      <c r="AI823" s="853">
        <f t="shared" si="125"/>
      </c>
      <c r="AJ823" s="853">
        <f t="shared" si="61"/>
      </c>
      <c r="AK823" s="861" t="s">
        <v>545</v>
      </c>
      <c r="AL823" s="861" t="s">
        <v>525</v>
      </c>
      <c r="AM823" s="862">
        <v>19</v>
      </c>
    </row>
    <row r="824">
      <c r="A824" s="845"/>
      <c r="B824" s="866" t="s">
        <v>527</v>
      </c>
      <c r="C824" s="866"/>
      <c r="D824" s="867">
        <f>SUM(D821:D823)</f>
      </c>
      <c r="E824" s="897">
        <f>SUM(E821:E823)</f>
      </c>
      <c r="F824" s="897">
        <f>SUM(F821:F823)</f>
      </c>
      <c r="G824" s="889">
        <f>SUM(G821:G823)</f>
      </c>
      <c r="H824" s="890">
        <f>SUM(H821:H823)</f>
      </c>
      <c r="I824" s="889">
        <f>SUM(I821:I823)</f>
      </c>
      <c r="J824" s="890">
        <f>SUM(J821:J823)</f>
      </c>
      <c r="K824" s="891">
        <f>SUM(K821:K823)</f>
      </c>
      <c r="L824" s="897">
        <f>SUM(L821:L823)</f>
      </c>
      <c r="M824" s="868">
        <f t="shared" si="401"/>
      </c>
      <c r="N824" s="889">
        <f>SUM(N821:N823)</f>
      </c>
      <c r="O824" s="868">
        <f t="shared" si="339"/>
      </c>
      <c r="P824" s="868">
        <f t="shared" ref="P824:P825" si="981">D824/N824</f>
      </c>
      <c r="Q824" s="868">
        <f t="shared" si="92"/>
      </c>
      <c r="R824" s="868">
        <f t="shared" si="29"/>
      </c>
      <c r="S824" s="869">
        <f t="shared" si="1012"/>
      </c>
      <c r="T824" s="869">
        <f t="shared" si="950"/>
      </c>
      <c r="U824" s="869">
        <f t="shared" si="767"/>
      </c>
      <c r="V824" s="869">
        <f t="shared" si="432"/>
      </c>
      <c r="W824" s="870">
        <f t="shared" si="370"/>
      </c>
      <c r="X824" s="869">
        <f>AVERAGE(X821:X823)</f>
      </c>
      <c r="Y824" s="871">
        <f>AVERAGE(Y821:Y823)</f>
      </c>
      <c r="Z824" s="871">
        <f t="shared" si="308"/>
      </c>
      <c r="AA824" s="872">
        <f>SUM(AA821:AA823)</f>
      </c>
      <c r="AB824" s="872">
        <f>SUM(AB821:AB823)</f>
      </c>
      <c r="AC824" s="872">
        <f>SUM(AC821:AC823)</f>
      </c>
      <c r="AD824" s="872">
        <f>SUM(AD821:AD823)</f>
      </c>
      <c r="AE824" s="872">
        <f>SUM(AE821:AE823)</f>
      </c>
      <c r="AF824" s="872">
        <f>SUM(AF821:AF823)</f>
      </c>
      <c r="AG824" s="872">
        <f>SUM(AG821:AG823)</f>
      </c>
      <c r="AH824" s="872">
        <f>SUM(AH821:AH823)</f>
      </c>
      <c r="AI824" s="868">
        <f t="shared" si="125"/>
      </c>
      <c r="AJ824" s="873">
        <f t="shared" si="61"/>
      </c>
      <c r="AK824" s="874"/>
      <c r="AL824" s="874"/>
      <c r="AM824" s="872">
        <f>SUM(AM821:AM823)</f>
      </c>
    </row>
    <row r="825">
      <c r="A825" s="845"/>
      <c r="B825" s="898" t="s">
        <v>539</v>
      </c>
      <c r="C825" s="898"/>
      <c r="D825" s="899">
        <f>D808+D802+D820+D814+D824</f>
      </c>
      <c r="E825" s="923">
        <f>E808+E802+E820+E814+E824</f>
      </c>
      <c r="F825" s="923">
        <f>F808+F802+F820+F814+F824</f>
      </c>
      <c r="G825" s="903">
        <f>G824+G820+G814+G808+G802</f>
      </c>
      <c r="H825" s="900">
        <f>H824+H820+H814+H808+H802</f>
      </c>
      <c r="I825" s="903">
        <f>I824+I820+I814+I808+I802</f>
      </c>
      <c r="J825" s="900">
        <f>J824+J820+J814+J808+J802</f>
      </c>
      <c r="K825" s="903">
        <f>K808+K802+K820+K814+K824</f>
      </c>
      <c r="L825" s="923">
        <f>L808+L802+L820+L814+L824</f>
      </c>
      <c r="M825" s="900">
        <f t="shared" si="401"/>
      </c>
      <c r="N825" s="903">
        <f>N824+N820+N814+N808+N802</f>
      </c>
      <c r="O825" s="900">
        <f t="shared" si="339"/>
      </c>
      <c r="P825" s="900">
        <f t="shared" si="981"/>
      </c>
      <c r="Q825" s="900">
        <f t="shared" si="92"/>
      </c>
      <c r="R825" s="900">
        <f t="shared" si="29"/>
      </c>
      <c r="S825" s="902">
        <f t="shared" si="1012"/>
      </c>
      <c r="T825" s="902">
        <f t="shared" si="950"/>
      </c>
      <c r="U825" s="902">
        <f t="shared" si="767"/>
      </c>
      <c r="V825" s="902">
        <f t="shared" si="432"/>
      </c>
      <c r="W825" s="903">
        <f t="shared" si="370"/>
      </c>
      <c r="X825" s="900">
        <f>(X808+X802+X820+X814+X824)/5</f>
      </c>
      <c r="Y825" s="900">
        <f>(Y808+Y802+Y820+Y814+Y824)/5</f>
      </c>
      <c r="Z825" s="900">
        <f>(Z808+Z802+Z820+Z814+Z824)/5</f>
      </c>
      <c r="AA825" s="923">
        <f>AA808+AA802+AA820+AA814+AA824</f>
      </c>
      <c r="AB825" s="923">
        <f>AB808+AB802+AB820+AB814+AB824</f>
      </c>
      <c r="AC825" s="923">
        <f>AC808+AC802+AC820+AC814+AC824</f>
      </c>
      <c r="AD825" s="923">
        <f>AD808+AD802+AD820+AD814+AD824</f>
      </c>
      <c r="AE825" s="923">
        <f>AE808+AE802+AE820+AE814+AE824</f>
      </c>
      <c r="AF825" s="923">
        <f>AF808+AF802+AF820+AF814+AF824</f>
      </c>
      <c r="AG825" s="923">
        <f>AG808+AG802+AG820+AG814+AG824</f>
      </c>
      <c r="AH825" s="923">
        <f>AH808+AH802+AH820+AH814+AH824</f>
      </c>
      <c r="AI825" s="900">
        <f t="shared" si="125"/>
      </c>
      <c r="AJ825" s="904">
        <f t="shared" si="61"/>
      </c>
      <c r="AK825" s="898"/>
      <c r="AL825" s="898"/>
      <c r="AM825" s="923">
        <f>AM808+AM802+AM820+AM814+AM824</f>
      </c>
    </row>
    <row r="826">
      <c r="A826" s="832"/>
      <c r="B826" s="832" t="s">
        <v>480</v>
      </c>
      <c r="C826" s="832"/>
      <c r="D826" s="833" t="s">
        <v>481</v>
      </c>
      <c r="E826" s="833"/>
      <c r="F826" s="833"/>
      <c r="G826" s="833"/>
      <c r="H826" s="833"/>
      <c r="I826" s="833"/>
      <c r="J826" s="833"/>
      <c r="K826" s="833"/>
      <c r="L826" s="833"/>
      <c r="M826" s="833"/>
      <c r="N826" s="833"/>
      <c r="O826" s="833"/>
      <c r="P826" s="833"/>
      <c r="Q826" s="833"/>
      <c r="R826" s="834" t="s">
        <v>482</v>
      </c>
      <c r="S826" s="834"/>
      <c r="T826" s="834"/>
      <c r="U826" s="834"/>
      <c r="V826" s="834"/>
      <c r="W826" s="834"/>
      <c r="X826" s="834"/>
      <c r="Y826" s="834"/>
      <c r="Z826" s="834"/>
      <c r="AA826" s="834"/>
      <c r="AB826" s="834"/>
      <c r="AC826" s="834"/>
      <c r="AD826" s="834"/>
      <c r="AE826" s="834"/>
      <c r="AF826" s="834"/>
      <c r="AG826" s="834"/>
      <c r="AH826" s="834"/>
      <c r="AI826" s="834"/>
      <c r="AJ826" s="834"/>
      <c r="AK826" s="834"/>
      <c r="AL826" s="834"/>
      <c r="AM826" s="835"/>
    </row>
    <row r="827">
      <c r="A827" s="832"/>
      <c r="B827" s="832" t="s">
        <v>483</v>
      </c>
      <c r="C827" s="832" t="s">
        <v>484</v>
      </c>
      <c r="D827" s="836" t="s">
        <v>485</v>
      </c>
      <c r="E827" s="837" t="s">
        <v>486</v>
      </c>
      <c r="F827" s="837" t="s">
        <v>487</v>
      </c>
      <c r="G827" s="944" t="s">
        <v>488</v>
      </c>
      <c r="H827" s="944" t="s">
        <v>489</v>
      </c>
      <c r="I827" s="944" t="s">
        <v>490</v>
      </c>
      <c r="J827" s="944" t="s">
        <v>491</v>
      </c>
      <c r="K827" s="944" t="s">
        <v>492</v>
      </c>
      <c r="L827" s="945" t="s">
        <v>493</v>
      </c>
      <c r="M827" s="841" t="s">
        <v>494</v>
      </c>
      <c r="N827" s="944" t="s">
        <v>495</v>
      </c>
      <c r="O827" s="841" t="s">
        <v>496</v>
      </c>
      <c r="P827" s="841" t="s">
        <v>497</v>
      </c>
      <c r="Q827" s="841" t="s">
        <v>498</v>
      </c>
      <c r="R827" s="834" t="s">
        <v>499</v>
      </c>
      <c r="S827" s="842" t="s">
        <v>500</v>
      </c>
      <c r="T827" s="842" t="s">
        <v>501</v>
      </c>
      <c r="U827" s="842" t="s">
        <v>502</v>
      </c>
      <c r="V827" s="842" t="s">
        <v>503</v>
      </c>
      <c r="W827" s="843" t="s">
        <v>504</v>
      </c>
      <c r="X827" s="842" t="s">
        <v>505</v>
      </c>
      <c r="Y827" s="844" t="s">
        <v>506</v>
      </c>
      <c r="Z827" s="834" t="s">
        <v>507</v>
      </c>
      <c r="AA827" s="843" t="s">
        <v>508</v>
      </c>
      <c r="AB827" s="843" t="s">
        <v>509</v>
      </c>
      <c r="AC827" s="843" t="s">
        <v>510</v>
      </c>
      <c r="AD827" s="843" t="s">
        <v>511</v>
      </c>
      <c r="AE827" s="843" t="s">
        <v>512</v>
      </c>
      <c r="AF827" s="843" t="s">
        <v>513</v>
      </c>
      <c r="AG827" s="843" t="s">
        <v>514</v>
      </c>
      <c r="AH827" s="843" t="s">
        <v>515</v>
      </c>
      <c r="AI827" s="843" t="s">
        <v>516</v>
      </c>
      <c r="AJ827" s="834" t="s">
        <v>517</v>
      </c>
      <c r="AK827" s="835" t="s">
        <v>518</v>
      </c>
      <c r="AL827" s="835" t="s">
        <v>519</v>
      </c>
      <c r="AM827" s="835" t="s">
        <v>520</v>
      </c>
    </row>
    <row r="828">
      <c r="A828" s="845" t="s">
        <v>590</v>
      </c>
      <c r="B828" s="893" t="s">
        <v>528</v>
      </c>
      <c r="C828" s="876" t="s">
        <v>523</v>
      </c>
      <c r="D828" s="877">
        <f t="shared" ref="D828:D829" si="916">E828+F828</f>
      </c>
      <c r="E828" s="960">
        <v>805.98</v>
      </c>
      <c r="F828" s="947">
        <v>908.83</v>
      </c>
      <c r="G828" s="851">
        <v>3</v>
      </c>
      <c r="H828" s="915">
        <v>6859.4800000000105</v>
      </c>
      <c r="I828" s="958">
        <v>0</v>
      </c>
      <c r="J828" s="957">
        <v>0</v>
      </c>
      <c r="K828" s="850">
        <f t="shared" ref="K828:K829" si="581">G828+I828</f>
      </c>
      <c r="L828" s="951">
        <f t="shared" ref="L828:L829" si="733">H828+J828</f>
      </c>
      <c r="M828" s="853">
        <f t="shared" ref="M828:M853" si="402">L828/D828</f>
      </c>
      <c r="N828" s="854">
        <v>3</v>
      </c>
      <c r="O828" s="853">
        <f t="shared" ref="O828:O853" si="340">D828/K828</f>
      </c>
      <c r="P828" s="853">
        <f t="shared" ref="P828:P829" si="274">D828/K828</f>
      </c>
      <c r="Q828" s="853">
        <f t="shared" ref="Q828:Q853" si="93">L828/K828</f>
      </c>
      <c r="R828" s="853">
        <f t="shared" ref="R828:R853" si="30">D828/AB828</f>
      </c>
      <c r="S828" s="855">
        <f t="shared" ref="S828:S853" si="1013">W828/AA828*1</f>
      </c>
      <c r="T828" s="855">
        <f t="shared" ref="T828:T853" si="951">AB828/AA828</f>
      </c>
      <c r="U828" s="855">
        <f t="shared" ref="U828:U853" si="768">AD828/AA828</f>
      </c>
      <c r="V828" s="855">
        <f t="shared" ref="V828:V853" si="433">AE828/AD828</f>
      </c>
      <c r="W828" s="856">
        <f t="shared" ref="W828:W853" si="371">AC828/X828</f>
      </c>
      <c r="X828" s="857">
        <v>0.0086</v>
      </c>
      <c r="Y828" s="858">
        <v>60</v>
      </c>
      <c r="Z828" s="882">
        <f t="shared" ref="Z828:Z852" si="309">(D828/AA828)*1000</f>
      </c>
      <c r="AA828" s="883">
        <v>18941</v>
      </c>
      <c r="AB828" s="884">
        <v>511</v>
      </c>
      <c r="AC828" s="860">
        <v>42</v>
      </c>
      <c r="AD828" s="860">
        <v>543</v>
      </c>
      <c r="AE828" s="860">
        <v>41</v>
      </c>
      <c r="AF828" s="860">
        <v>0</v>
      </c>
      <c r="AG828" s="860">
        <v>0</v>
      </c>
      <c r="AH828" s="860">
        <v>16</v>
      </c>
      <c r="AI828" s="853">
        <f t="shared" ref="AI828:AI853" si="126">D828/AD828</f>
      </c>
      <c r="AJ828" s="853">
        <f t="shared" ref="AJ828:AJ853" si="62">AM828*1000/D828</f>
      </c>
      <c r="AK828" s="861" t="s">
        <v>545</v>
      </c>
      <c r="AL828" s="862" t="s">
        <v>525</v>
      </c>
      <c r="AM828" s="862">
        <v>11</v>
      </c>
    </row>
    <row r="829">
      <c r="A829" s="845"/>
      <c r="B829" s="893" t="s">
        <v>528</v>
      </c>
      <c r="C829" s="876" t="s">
        <v>526</v>
      </c>
      <c r="D829" s="885">
        <f t="shared" si="916"/>
      </c>
      <c r="E829" s="959">
        <v>452.64</v>
      </c>
      <c r="F829" s="878">
        <v>179.38</v>
      </c>
      <c r="G829" s="956">
        <v>2</v>
      </c>
      <c r="H829" s="957">
        <v>4361.580000000002</v>
      </c>
      <c r="I829" s="851">
        <v>0</v>
      </c>
      <c r="J829" s="917">
        <v>0</v>
      </c>
      <c r="K829" s="953">
        <f t="shared" si="581"/>
      </c>
      <c r="L829" s="880">
        <f t="shared" si="733"/>
      </c>
      <c r="M829" s="853">
        <f t="shared" si="402"/>
      </c>
      <c r="N829" s="854">
        <v>2</v>
      </c>
      <c r="O829" s="853">
        <f t="shared" si="340"/>
      </c>
      <c r="P829" s="853">
        <f t="shared" si="274"/>
      </c>
      <c r="Q829" s="853">
        <f t="shared" si="93"/>
      </c>
      <c r="R829" s="853">
        <f t="shared" si="30"/>
      </c>
      <c r="S829" s="855">
        <f t="shared" si="1013"/>
      </c>
      <c r="T829" s="855">
        <f t="shared" si="951"/>
      </c>
      <c r="U829" s="855">
        <f t="shared" si="768"/>
      </c>
      <c r="V829" s="855">
        <f t="shared" si="433"/>
      </c>
      <c r="W829" s="856">
        <f t="shared" si="371"/>
      </c>
      <c r="X829" s="857">
        <v>0.007</v>
      </c>
      <c r="Y829" s="858">
        <v>60</v>
      </c>
      <c r="Z829" s="886">
        <f t="shared" si="309"/>
      </c>
      <c r="AA829" s="887">
        <v>8852</v>
      </c>
      <c r="AB829" s="884">
        <v>395</v>
      </c>
      <c r="AC829" s="860">
        <v>19</v>
      </c>
      <c r="AD829" s="860">
        <v>429</v>
      </c>
      <c r="AE829" s="860">
        <v>61</v>
      </c>
      <c r="AF829" s="860">
        <v>4</v>
      </c>
      <c r="AG829" s="860">
        <v>0</v>
      </c>
      <c r="AH829" s="860">
        <v>1</v>
      </c>
      <c r="AI829" s="853">
        <f t="shared" si="126"/>
      </c>
      <c r="AJ829" s="853">
        <f t="shared" si="62"/>
      </c>
      <c r="AK829" s="861" t="s">
        <v>545</v>
      </c>
      <c r="AL829" s="862" t="s">
        <v>525</v>
      </c>
      <c r="AM829" s="862">
        <v>5</v>
      </c>
    </row>
    <row r="830">
      <c r="A830" s="845"/>
      <c r="B830" s="866" t="s">
        <v>527</v>
      </c>
      <c r="C830" s="866"/>
      <c r="D830" s="867">
        <f>SUM(D828:D829)</f>
      </c>
      <c r="E830" s="888">
        <f>SUM(E828:E829)</f>
      </c>
      <c r="F830" s="888">
        <f>SUM(F828:F829)</f>
      </c>
      <c r="G830" s="888">
        <f>SUM(G828:G829)</f>
      </c>
      <c r="H830" s="888">
        <f>SUM(H828:H829)</f>
      </c>
      <c r="I830" s="888">
        <f>SUM(I828:I829)</f>
      </c>
      <c r="J830" s="888">
        <f>SUM(J828:J829)</f>
      </c>
      <c r="K830" s="891">
        <f>SUM(K828:K829)</f>
      </c>
      <c r="L830" s="892">
        <f>SUM(L828:L829)</f>
      </c>
      <c r="M830" s="868">
        <f t="shared" si="402"/>
      </c>
      <c r="N830" s="889">
        <f>SUM(N828:N829)</f>
      </c>
      <c r="O830" s="868">
        <f t="shared" si="340"/>
      </c>
      <c r="P830" s="868">
        <f>D830/N830</f>
      </c>
      <c r="Q830" s="868">
        <f t="shared" si="93"/>
      </c>
      <c r="R830" s="868">
        <f t="shared" si="30"/>
      </c>
      <c r="S830" s="869">
        <f t="shared" si="1013"/>
      </c>
      <c r="T830" s="869">
        <f t="shared" si="951"/>
      </c>
      <c r="U830" s="869">
        <f t="shared" si="768"/>
      </c>
      <c r="V830" s="869">
        <f t="shared" si="433"/>
      </c>
      <c r="W830" s="870">
        <f t="shared" si="371"/>
      </c>
      <c r="X830" s="869">
        <f>AVERAGE(X828:X829)</f>
      </c>
      <c r="Y830" s="871">
        <f>AVERAGE(Y828:Y829)</f>
      </c>
      <c r="Z830" s="868">
        <f t="shared" si="309"/>
      </c>
      <c r="AA830" s="922">
        <f>SUM(AA828:AA829)</f>
      </c>
      <c r="AB830" s="872">
        <f>SUM(AB828:AB829)</f>
      </c>
      <c r="AC830" s="872">
        <f>SUM(AC828:AC829)</f>
      </c>
      <c r="AD830" s="872">
        <f>SUM(AD828:AD829)</f>
      </c>
      <c r="AE830" s="872">
        <f>SUM(AE828:AE829)</f>
      </c>
      <c r="AF830" s="872">
        <f>SUM(AF828:AF829)</f>
      </c>
      <c r="AG830" s="872">
        <f>SUM(AG828:AG829)</f>
      </c>
      <c r="AH830" s="872">
        <f>SUM(AH828:AH829)</f>
      </c>
      <c r="AI830" s="868">
        <f t="shared" si="126"/>
      </c>
      <c r="AJ830" s="873">
        <f t="shared" si="62"/>
      </c>
      <c r="AK830" s="874"/>
      <c r="AL830" s="874"/>
      <c r="AM830" s="870">
        <f>SUM(AM828:AM829)</f>
      </c>
    </row>
    <row r="831">
      <c r="A831" s="845"/>
      <c r="B831" s="893" t="s">
        <v>550</v>
      </c>
      <c r="C831" s="875" t="s">
        <v>529</v>
      </c>
      <c r="D831" s="864">
        <f t="shared" ref="D831:D835" si="917">E831+F831</f>
      </c>
      <c r="E831" s="896">
        <v>1159.88</v>
      </c>
      <c r="F831" s="896">
        <v>867.08</v>
      </c>
      <c r="G831" s="851">
        <v>0</v>
      </c>
      <c r="H831" s="852">
        <v>0</v>
      </c>
      <c r="I831" s="851">
        <v>0</v>
      </c>
      <c r="J831" s="852">
        <v>0</v>
      </c>
      <c r="K831" s="850">
        <f t="shared" ref="K831:K835" si="582">G831+I831</f>
      </c>
      <c r="L831" s="880">
        <f t="shared" ref="L831:L835" si="734">H831+J831</f>
      </c>
      <c r="M831" s="853">
        <f t="shared" si="402"/>
      </c>
      <c r="N831" s="854">
        <v>0</v>
      </c>
      <c r="O831" s="853">
        <f t="shared" si="340"/>
      </c>
      <c r="P831" s="853">
        <f t="shared" ref="P831:P835" si="275">D831/K831</f>
      </c>
      <c r="Q831" s="853">
        <f t="shared" si="93"/>
      </c>
      <c r="R831" s="853">
        <f t="shared" si="30"/>
      </c>
      <c r="S831" s="855">
        <f t="shared" si="1013"/>
      </c>
      <c r="T831" s="855">
        <f t="shared" si="951"/>
      </c>
      <c r="U831" s="855">
        <f t="shared" si="768"/>
      </c>
      <c r="V831" s="855">
        <f t="shared" si="433"/>
      </c>
      <c r="W831" s="856">
        <f t="shared" si="371"/>
      </c>
      <c r="X831" s="857">
        <v>0.0138</v>
      </c>
      <c r="Y831" s="858">
        <v>36</v>
      </c>
      <c r="Z831" s="853">
        <f t="shared" si="309"/>
      </c>
      <c r="AA831" s="860">
        <v>21607</v>
      </c>
      <c r="AB831" s="860">
        <v>788</v>
      </c>
      <c r="AC831" s="860">
        <v>89</v>
      </c>
      <c r="AD831" s="860">
        <v>838</v>
      </c>
      <c r="AE831" s="860">
        <v>43</v>
      </c>
      <c r="AF831" s="860">
        <v>3</v>
      </c>
      <c r="AG831" s="860">
        <v>0</v>
      </c>
      <c r="AH831" s="860">
        <v>15</v>
      </c>
      <c r="AI831" s="853">
        <f t="shared" si="126"/>
      </c>
      <c r="AJ831" s="853">
        <f t="shared" si="62"/>
      </c>
      <c r="AK831" s="861" t="s">
        <v>524</v>
      </c>
      <c r="AL831" s="862" t="s">
        <v>578</v>
      </c>
      <c r="AM831" s="862">
        <v>17</v>
      </c>
    </row>
    <row r="832">
      <c r="A832" s="845"/>
      <c r="B832" s="893" t="s">
        <v>550</v>
      </c>
      <c r="C832" s="875" t="s">
        <v>531</v>
      </c>
      <c r="D832" s="864">
        <f t="shared" si="917"/>
      </c>
      <c r="E832" s="896">
        <v>2047.66</v>
      </c>
      <c r="F832" s="896">
        <v>1547.4</v>
      </c>
      <c r="G832" s="851">
        <v>4</v>
      </c>
      <c r="H832" s="880">
        <v>8911.13</v>
      </c>
      <c r="I832" s="851">
        <v>0</v>
      </c>
      <c r="J832" s="852">
        <v>0</v>
      </c>
      <c r="K832" s="850">
        <f t="shared" si="582"/>
      </c>
      <c r="L832" s="880">
        <f t="shared" si="734"/>
      </c>
      <c r="M832" s="853">
        <f t="shared" si="402"/>
      </c>
      <c r="N832" s="854">
        <v>3</v>
      </c>
      <c r="O832" s="853">
        <f t="shared" si="340"/>
      </c>
      <c r="P832" s="853">
        <f t="shared" si="275"/>
      </c>
      <c r="Q832" s="853">
        <f t="shared" si="93"/>
      </c>
      <c r="R832" s="853">
        <f t="shared" si="30"/>
      </c>
      <c r="S832" s="855">
        <f t="shared" si="1013"/>
      </c>
      <c r="T832" s="855">
        <f t="shared" si="951"/>
      </c>
      <c r="U832" s="855">
        <f t="shared" si="768"/>
      </c>
      <c r="V832" s="855">
        <f t="shared" si="433"/>
      </c>
      <c r="W832" s="856">
        <f t="shared" si="371"/>
      </c>
      <c r="X832" s="857">
        <v>0.0177</v>
      </c>
      <c r="Y832" s="858">
        <v>37</v>
      </c>
      <c r="Z832" s="853">
        <f t="shared" si="309"/>
      </c>
      <c r="AA832" s="860">
        <v>33423</v>
      </c>
      <c r="AB832" s="860">
        <v>857</v>
      </c>
      <c r="AC832" s="860">
        <v>146</v>
      </c>
      <c r="AD832" s="860">
        <v>904</v>
      </c>
      <c r="AE832" s="860">
        <v>55</v>
      </c>
      <c r="AF832" s="860">
        <v>4</v>
      </c>
      <c r="AG832" s="860">
        <v>1</v>
      </c>
      <c r="AH832" s="860">
        <v>29</v>
      </c>
      <c r="AI832" s="853">
        <f t="shared" si="126"/>
      </c>
      <c r="AJ832" s="853">
        <f t="shared" si="62"/>
      </c>
      <c r="AK832" s="861" t="s">
        <v>524</v>
      </c>
      <c r="AL832" s="862" t="s">
        <v>578</v>
      </c>
      <c r="AM832" s="862">
        <v>124</v>
      </c>
    </row>
    <row r="833">
      <c r="A833" s="845"/>
      <c r="B833" s="893" t="s">
        <v>550</v>
      </c>
      <c r="C833" s="875" t="s">
        <v>532</v>
      </c>
      <c r="D833" s="864">
        <f t="shared" si="917"/>
      </c>
      <c r="E833" s="896">
        <v>1033.84</v>
      </c>
      <c r="F833" s="896">
        <v>485.58</v>
      </c>
      <c r="G833" s="851">
        <v>2</v>
      </c>
      <c r="H833" s="852">
        <v>5096.52</v>
      </c>
      <c r="I833" s="851">
        <v>0</v>
      </c>
      <c r="J833" s="852">
        <v>0</v>
      </c>
      <c r="K833" s="850">
        <f t="shared" si="582"/>
      </c>
      <c r="L833" s="880">
        <f t="shared" si="734"/>
      </c>
      <c r="M833" s="853">
        <f t="shared" si="402"/>
      </c>
      <c r="N833" s="854">
        <v>1</v>
      </c>
      <c r="O833" s="853">
        <f t="shared" si="340"/>
      </c>
      <c r="P833" s="853">
        <f t="shared" si="275"/>
      </c>
      <c r="Q833" s="853">
        <f t="shared" si="93"/>
      </c>
      <c r="R833" s="853">
        <f t="shared" si="30"/>
      </c>
      <c r="S833" s="855">
        <f t="shared" si="1013"/>
      </c>
      <c r="T833" s="855">
        <f t="shared" si="951"/>
      </c>
      <c r="U833" s="855">
        <f t="shared" si="768"/>
      </c>
      <c r="V833" s="855">
        <f t="shared" si="433"/>
      </c>
      <c r="W833" s="856">
        <f t="shared" si="371"/>
      </c>
      <c r="X833" s="857">
        <v>0.0117</v>
      </c>
      <c r="Y833" s="858">
        <v>42</v>
      </c>
      <c r="Z833" s="853">
        <f t="shared" si="309"/>
      </c>
      <c r="AA833" s="860">
        <v>15464</v>
      </c>
      <c r="AB833" s="860">
        <v>264</v>
      </c>
      <c r="AC833" s="860">
        <v>57</v>
      </c>
      <c r="AD833" s="860">
        <v>279</v>
      </c>
      <c r="AE833" s="860">
        <v>25</v>
      </c>
      <c r="AF833" s="860">
        <v>2</v>
      </c>
      <c r="AG833" s="860">
        <v>0</v>
      </c>
      <c r="AH833" s="860">
        <v>6</v>
      </c>
      <c r="AI833" s="853">
        <f t="shared" si="126"/>
      </c>
      <c r="AJ833" s="853">
        <f t="shared" si="62"/>
      </c>
      <c r="AK833" s="861" t="s">
        <v>524</v>
      </c>
      <c r="AL833" s="862" t="s">
        <v>578</v>
      </c>
      <c r="AM833" s="862">
        <v>58</v>
      </c>
    </row>
    <row r="834">
      <c r="A834" s="845"/>
      <c r="B834" s="893" t="s">
        <v>550</v>
      </c>
      <c r="C834" s="875" t="s">
        <v>533</v>
      </c>
      <c r="D834" s="864">
        <f t="shared" si="917"/>
      </c>
      <c r="E834" s="896">
        <v>1489.22</v>
      </c>
      <c r="F834" s="896">
        <v>1106.61</v>
      </c>
      <c r="G834" s="851">
        <v>2</v>
      </c>
      <c r="H834" s="880">
        <v>5656.369999999997</v>
      </c>
      <c r="I834" s="851">
        <v>0</v>
      </c>
      <c r="J834" s="852">
        <v>0</v>
      </c>
      <c r="K834" s="850">
        <f t="shared" si="582"/>
      </c>
      <c r="L834" s="880">
        <f t="shared" si="734"/>
      </c>
      <c r="M834" s="853">
        <f t="shared" si="402"/>
      </c>
      <c r="N834" s="854">
        <v>2</v>
      </c>
      <c r="O834" s="853">
        <f t="shared" si="340"/>
      </c>
      <c r="P834" s="853">
        <f t="shared" si="275"/>
      </c>
      <c r="Q834" s="853">
        <f t="shared" si="93"/>
      </c>
      <c r="R834" s="853">
        <f t="shared" si="30"/>
      </c>
      <c r="S834" s="855">
        <f t="shared" si="1013"/>
      </c>
      <c r="T834" s="855">
        <f t="shared" si="951"/>
      </c>
      <c r="U834" s="855">
        <f t="shared" si="768"/>
      </c>
      <c r="V834" s="855">
        <f t="shared" si="433"/>
      </c>
      <c r="W834" s="856">
        <f t="shared" si="371"/>
      </c>
      <c r="X834" s="857">
        <v>0.0165</v>
      </c>
      <c r="Y834" s="858">
        <v>39</v>
      </c>
      <c r="Z834" s="853">
        <f t="shared" si="309"/>
      </c>
      <c r="AA834" s="860">
        <v>18969</v>
      </c>
      <c r="AB834" s="860">
        <v>332</v>
      </c>
      <c r="AC834" s="860">
        <v>76</v>
      </c>
      <c r="AD834" s="860">
        <v>329</v>
      </c>
      <c r="AE834" s="860">
        <v>43</v>
      </c>
      <c r="AF834" s="860">
        <v>2</v>
      </c>
      <c r="AG834" s="860">
        <v>0</v>
      </c>
      <c r="AH834" s="860">
        <v>8</v>
      </c>
      <c r="AI834" s="853">
        <f t="shared" si="126"/>
      </c>
      <c r="AJ834" s="853">
        <f t="shared" si="62"/>
      </c>
      <c r="AK834" s="861" t="s">
        <v>524</v>
      </c>
      <c r="AL834" s="862" t="s">
        <v>578</v>
      </c>
      <c r="AM834" s="862">
        <v>20</v>
      </c>
    </row>
    <row r="835">
      <c r="A835" s="845"/>
      <c r="B835" s="893" t="s">
        <v>550</v>
      </c>
      <c r="C835" s="875" t="s">
        <v>535</v>
      </c>
      <c r="D835" s="864">
        <f t="shared" si="917"/>
      </c>
      <c r="E835" s="896">
        <v>1498.43</v>
      </c>
      <c r="F835" s="896">
        <v>1177.09</v>
      </c>
      <c r="G835" s="850">
        <v>1</v>
      </c>
      <c r="H835" s="880">
        <v>1435.0099999999984</v>
      </c>
      <c r="I835" s="850">
        <v>0</v>
      </c>
      <c r="J835" s="880">
        <v>0</v>
      </c>
      <c r="K835" s="850">
        <f t="shared" si="582"/>
      </c>
      <c r="L835" s="880">
        <f t="shared" si="734"/>
      </c>
      <c r="M835" s="853">
        <f t="shared" si="402"/>
      </c>
      <c r="N835" s="854">
        <v>1</v>
      </c>
      <c r="O835" s="853">
        <f t="shared" si="340"/>
      </c>
      <c r="P835" s="853">
        <f t="shared" si="275"/>
      </c>
      <c r="Q835" s="853">
        <f t="shared" si="93"/>
      </c>
      <c r="R835" s="853">
        <f t="shared" si="30"/>
      </c>
      <c r="S835" s="855">
        <f t="shared" si="1013"/>
      </c>
      <c r="T835" s="855">
        <f t="shared" si="951"/>
      </c>
      <c r="U835" s="855">
        <f t="shared" si="768"/>
      </c>
      <c r="V835" s="855">
        <f t="shared" si="433"/>
      </c>
      <c r="W835" s="856">
        <f t="shared" si="371"/>
      </c>
      <c r="X835" s="857">
        <v>0.022</v>
      </c>
      <c r="Y835" s="858">
        <v>45</v>
      </c>
      <c r="Z835" s="853">
        <f t="shared" si="309"/>
      </c>
      <c r="AA835" s="860">
        <v>16367</v>
      </c>
      <c r="AB835" s="860">
        <v>306</v>
      </c>
      <c r="AC835" s="860">
        <v>77</v>
      </c>
      <c r="AD835" s="860">
        <v>310</v>
      </c>
      <c r="AE835" s="860">
        <v>44</v>
      </c>
      <c r="AF835" s="860">
        <v>2</v>
      </c>
      <c r="AG835" s="860">
        <v>1</v>
      </c>
      <c r="AH835" s="860">
        <v>13</v>
      </c>
      <c r="AI835" s="853">
        <f t="shared" si="126"/>
      </c>
      <c r="AJ835" s="853">
        <f t="shared" si="62"/>
      </c>
      <c r="AK835" s="861" t="s">
        <v>524</v>
      </c>
      <c r="AL835" s="862" t="s">
        <v>578</v>
      </c>
      <c r="AM835" s="858">
        <v>125</v>
      </c>
    </row>
    <row r="836">
      <c r="A836" s="845"/>
      <c r="B836" s="866" t="s">
        <v>527</v>
      </c>
      <c r="C836" s="866"/>
      <c r="D836" s="867">
        <f>SUM(D831:D835)</f>
      </c>
      <c r="E836" s="897">
        <f>SUM(E831:E835)</f>
      </c>
      <c r="F836" s="897">
        <f>SUM(F831:F835)</f>
      </c>
      <c r="G836" s="889">
        <f>SUM(G831:G835)</f>
      </c>
      <c r="H836" s="890">
        <f>SUM(H831:H835)</f>
      </c>
      <c r="I836" s="889">
        <f>SUM(I831:I835)</f>
      </c>
      <c r="J836" s="890">
        <f>SUM(J831:J835)</f>
      </c>
      <c r="K836" s="891">
        <f>SUM(K831:K835)</f>
      </c>
      <c r="L836" s="897">
        <f>SUM(L831:L835)</f>
      </c>
      <c r="M836" s="868">
        <f t="shared" si="402"/>
      </c>
      <c r="N836" s="889">
        <f>SUM(N831:N835)</f>
      </c>
      <c r="O836" s="868">
        <f t="shared" si="340"/>
      </c>
      <c r="P836" s="868">
        <f>D836/N836</f>
      </c>
      <c r="Q836" s="868">
        <f t="shared" si="93"/>
      </c>
      <c r="R836" s="868">
        <f t="shared" si="30"/>
      </c>
      <c r="S836" s="869">
        <f t="shared" si="1013"/>
      </c>
      <c r="T836" s="869">
        <f t="shared" si="951"/>
      </c>
      <c r="U836" s="869">
        <f t="shared" si="768"/>
      </c>
      <c r="V836" s="869">
        <f t="shared" si="433"/>
      </c>
      <c r="W836" s="870">
        <f t="shared" si="371"/>
      </c>
      <c r="X836" s="869">
        <f>AVERAGE(X831:X835)</f>
      </c>
      <c r="Y836" s="871">
        <f>AVERAGE(Y831:Y835)</f>
      </c>
      <c r="Z836" s="871">
        <f t="shared" si="309"/>
      </c>
      <c r="AA836" s="872">
        <f>SUM(AA831:AA835)</f>
      </c>
      <c r="AB836" s="872">
        <f>SUM(AB831:AB835)</f>
      </c>
      <c r="AC836" s="872">
        <f>SUM(AC831:AC835)</f>
      </c>
      <c r="AD836" s="872">
        <f>SUM(AD831:AD835)</f>
      </c>
      <c r="AE836" s="872">
        <f>SUM(AE831:AE835)</f>
      </c>
      <c r="AF836" s="872">
        <f>SUM(AF831:AF835)</f>
      </c>
      <c r="AG836" s="872">
        <f>SUM(AG831:AG835)</f>
      </c>
      <c r="AH836" s="872">
        <f>SUM(AH831:AH835)</f>
      </c>
      <c r="AI836" s="868">
        <f t="shared" si="126"/>
      </c>
      <c r="AJ836" s="873">
        <f t="shared" si="62"/>
      </c>
      <c r="AK836" s="874"/>
      <c r="AL836" s="874"/>
      <c r="AM836" s="870">
        <f>SUM(AM831:AM835)</f>
      </c>
    </row>
    <row r="837">
      <c r="A837" s="845"/>
      <c r="B837" s="893" t="s">
        <v>522</v>
      </c>
      <c r="C837" s="875" t="s">
        <v>536</v>
      </c>
      <c r="D837" s="864">
        <f t="shared" ref="D837:D841" si="918">E837+F837</f>
      </c>
      <c r="E837" s="896">
        <v>1112.35</v>
      </c>
      <c r="F837" s="896">
        <v>992.88</v>
      </c>
      <c r="G837" s="851">
        <v>0</v>
      </c>
      <c r="H837" s="852">
        <v>0</v>
      </c>
      <c r="I837" s="851">
        <v>1</v>
      </c>
      <c r="J837" s="852">
        <v>3989.7</v>
      </c>
      <c r="K837" s="850">
        <f t="shared" ref="K837:K841" si="583">G837+I837</f>
      </c>
      <c r="L837" s="880">
        <f t="shared" ref="L837:L841" si="735">H837+J837</f>
      </c>
      <c r="M837" s="853">
        <f t="shared" si="402"/>
      </c>
      <c r="N837" s="854">
        <v>1</v>
      </c>
      <c r="O837" s="853">
        <f t="shared" si="340"/>
      </c>
      <c r="P837" s="853">
        <f t="shared" ref="P837:P841" si="276">D837/K837</f>
      </c>
      <c r="Q837" s="853">
        <f t="shared" si="93"/>
      </c>
      <c r="R837" s="853">
        <f t="shared" si="30"/>
      </c>
      <c r="S837" s="855">
        <f t="shared" si="1013"/>
      </c>
      <c r="T837" s="855">
        <f t="shared" si="951"/>
      </c>
      <c r="U837" s="855">
        <f t="shared" si="768"/>
      </c>
      <c r="V837" s="855">
        <f t="shared" si="433"/>
      </c>
      <c r="W837" s="856">
        <f t="shared" si="371"/>
      </c>
      <c r="X837" s="857">
        <v>0.0182</v>
      </c>
      <c r="Y837" s="858">
        <v>48</v>
      </c>
      <c r="Z837" s="853">
        <f t="shared" si="309"/>
      </c>
      <c r="AA837" s="860">
        <v>14799</v>
      </c>
      <c r="AB837" s="860">
        <v>220</v>
      </c>
      <c r="AC837" s="860">
        <v>57</v>
      </c>
      <c r="AD837" s="860">
        <v>225</v>
      </c>
      <c r="AE837" s="860">
        <v>46</v>
      </c>
      <c r="AF837" s="860">
        <v>4</v>
      </c>
      <c r="AG837" s="860">
        <v>0</v>
      </c>
      <c r="AH837" s="860">
        <v>3</v>
      </c>
      <c r="AI837" s="853">
        <f t="shared" si="126"/>
      </c>
      <c r="AJ837" s="853">
        <f t="shared" si="62"/>
      </c>
      <c r="AK837" s="861" t="s">
        <v>524</v>
      </c>
      <c r="AL837" s="862" t="s">
        <v>578</v>
      </c>
      <c r="AM837" s="862">
        <v>39</v>
      </c>
    </row>
    <row r="838">
      <c r="A838" s="845"/>
      <c r="B838" s="893" t="s">
        <v>522</v>
      </c>
      <c r="C838" s="875" t="s">
        <v>537</v>
      </c>
      <c r="D838" s="864">
        <f t="shared" si="918"/>
      </c>
      <c r="E838" s="896">
        <v>1023.6</v>
      </c>
      <c r="F838" s="896">
        <v>701.77</v>
      </c>
      <c r="G838" s="851">
        <v>1</v>
      </c>
      <c r="H838" s="880">
        <v>1994.8499999999985</v>
      </c>
      <c r="I838" s="850">
        <v>0</v>
      </c>
      <c r="J838" s="880">
        <v>0</v>
      </c>
      <c r="K838" s="850">
        <f t="shared" si="583"/>
      </c>
      <c r="L838" s="880">
        <f t="shared" si="735"/>
      </c>
      <c r="M838" s="853">
        <f t="shared" si="402"/>
      </c>
      <c r="N838" s="854">
        <v>1</v>
      </c>
      <c r="O838" s="853">
        <f t="shared" si="340"/>
      </c>
      <c r="P838" s="853">
        <f t="shared" si="276"/>
      </c>
      <c r="Q838" s="853">
        <f t="shared" si="93"/>
      </c>
      <c r="R838" s="853">
        <f t="shared" si="30"/>
      </c>
      <c r="S838" s="855">
        <f t="shared" si="1013"/>
      </c>
      <c r="T838" s="855">
        <f t="shared" si="951"/>
      </c>
      <c r="U838" s="855">
        <f t="shared" si="768"/>
      </c>
      <c r="V838" s="855">
        <f t="shared" si="433"/>
      </c>
      <c r="W838" s="856">
        <f t="shared" si="371"/>
      </c>
      <c r="X838" s="857">
        <v>0.0104</v>
      </c>
      <c r="Y838" s="858">
        <v>32</v>
      </c>
      <c r="Z838" s="853">
        <f t="shared" si="309"/>
      </c>
      <c r="AA838" s="860">
        <v>14447</v>
      </c>
      <c r="AB838" s="860">
        <v>262</v>
      </c>
      <c r="AC838" s="860">
        <v>39</v>
      </c>
      <c r="AD838" s="860">
        <v>255</v>
      </c>
      <c r="AE838" s="860">
        <v>24</v>
      </c>
      <c r="AF838" s="860">
        <v>0</v>
      </c>
      <c r="AG838" s="860">
        <v>0</v>
      </c>
      <c r="AH838" s="860">
        <v>5</v>
      </c>
      <c r="AI838" s="853">
        <f t="shared" si="126"/>
      </c>
      <c r="AJ838" s="853">
        <f t="shared" si="62"/>
      </c>
      <c r="AK838" s="861" t="s">
        <v>524</v>
      </c>
      <c r="AL838" s="862" t="s">
        <v>578</v>
      </c>
      <c r="AM838" s="862">
        <v>11</v>
      </c>
    </row>
    <row r="839">
      <c r="A839" s="845"/>
      <c r="B839" s="893" t="s">
        <v>522</v>
      </c>
      <c r="C839" s="875" t="s">
        <v>538</v>
      </c>
      <c r="D839" s="864">
        <f t="shared" si="918"/>
      </c>
      <c r="E839" s="896">
        <v>1195.44</v>
      </c>
      <c r="F839" s="896">
        <v>836.43</v>
      </c>
      <c r="G839" s="851">
        <v>5</v>
      </c>
      <c r="H839" s="880">
        <v>12902.189999999999</v>
      </c>
      <c r="I839" s="850">
        <v>0</v>
      </c>
      <c r="J839" s="880">
        <v>0</v>
      </c>
      <c r="K839" s="850">
        <f t="shared" si="583"/>
      </c>
      <c r="L839" s="880">
        <f t="shared" si="735"/>
      </c>
      <c r="M839" s="853">
        <f t="shared" si="402"/>
      </c>
      <c r="N839" s="854">
        <v>4</v>
      </c>
      <c r="O839" s="853">
        <f t="shared" si="340"/>
      </c>
      <c r="P839" s="853">
        <f t="shared" si="276"/>
      </c>
      <c r="Q839" s="853">
        <f t="shared" si="93"/>
      </c>
      <c r="R839" s="853">
        <f t="shared" si="30"/>
      </c>
      <c r="S839" s="855">
        <f t="shared" si="1013"/>
      </c>
      <c r="T839" s="855">
        <f t="shared" si="951"/>
      </c>
      <c r="U839" s="855">
        <f t="shared" si="768"/>
      </c>
      <c r="V839" s="855">
        <f t="shared" si="433"/>
      </c>
      <c r="W839" s="856">
        <f t="shared" si="371"/>
      </c>
      <c r="X839" s="857">
        <v>0.018</v>
      </c>
      <c r="Y839" s="858">
        <v>43</v>
      </c>
      <c r="Z839" s="853">
        <f t="shared" si="309"/>
      </c>
      <c r="AA839" s="860">
        <v>16904</v>
      </c>
      <c r="AB839" s="860">
        <v>405</v>
      </c>
      <c r="AC839" s="860">
        <v>75</v>
      </c>
      <c r="AD839" s="860">
        <v>427</v>
      </c>
      <c r="AE839" s="860">
        <v>72</v>
      </c>
      <c r="AF839" s="860">
        <v>2</v>
      </c>
      <c r="AG839" s="860">
        <v>1</v>
      </c>
      <c r="AH839" s="860">
        <v>16</v>
      </c>
      <c r="AI839" s="853">
        <f t="shared" si="126"/>
      </c>
      <c r="AJ839" s="853">
        <f t="shared" si="62"/>
      </c>
      <c r="AK839" s="861" t="s">
        <v>524</v>
      </c>
      <c r="AL839" s="862" t="s">
        <v>578</v>
      </c>
      <c r="AM839" s="862">
        <v>72</v>
      </c>
    </row>
    <row r="840">
      <c r="A840" s="845"/>
      <c r="B840" s="893" t="s">
        <v>522</v>
      </c>
      <c r="C840" s="875" t="s">
        <v>541</v>
      </c>
      <c r="D840" s="864">
        <f t="shared" si="918"/>
      </c>
      <c r="E840" s="896">
        <v>1279.59</v>
      </c>
      <c r="F840" s="896">
        <v>688.29</v>
      </c>
      <c r="G840" s="851">
        <v>0</v>
      </c>
      <c r="H840" s="852">
        <v>0</v>
      </c>
      <c r="I840" s="851">
        <v>0</v>
      </c>
      <c r="J840" s="852">
        <v>0</v>
      </c>
      <c r="K840" s="850">
        <f t="shared" si="583"/>
      </c>
      <c r="L840" s="880">
        <f t="shared" si="735"/>
      </c>
      <c r="M840" s="853">
        <f t="shared" si="402"/>
      </c>
      <c r="N840" s="854">
        <v>0</v>
      </c>
      <c r="O840" s="853">
        <f t="shared" si="340"/>
      </c>
      <c r="P840" s="853">
        <f t="shared" si="276"/>
      </c>
      <c r="Q840" s="853">
        <f t="shared" si="93"/>
      </c>
      <c r="R840" s="853">
        <f t="shared" si="30"/>
      </c>
      <c r="S840" s="855">
        <f t="shared" si="1013"/>
      </c>
      <c r="T840" s="855">
        <f t="shared" si="951"/>
      </c>
      <c r="U840" s="855">
        <f t="shared" si="768"/>
      </c>
      <c r="V840" s="855">
        <f t="shared" si="433"/>
      </c>
      <c r="W840" s="856">
        <f t="shared" si="371"/>
      </c>
      <c r="X840" s="857">
        <v>0.0201</v>
      </c>
      <c r="Y840" s="858">
        <v>47</v>
      </c>
      <c r="Z840" s="853">
        <f t="shared" si="309"/>
      </c>
      <c r="AA840" s="860">
        <v>14982</v>
      </c>
      <c r="AB840" s="860">
        <v>290</v>
      </c>
      <c r="AC840" s="860">
        <v>63</v>
      </c>
      <c r="AD840" s="860">
        <v>315</v>
      </c>
      <c r="AE840" s="860">
        <v>38</v>
      </c>
      <c r="AF840" s="860">
        <v>1</v>
      </c>
      <c r="AG840" s="860">
        <v>2</v>
      </c>
      <c r="AH840" s="860">
        <v>12</v>
      </c>
      <c r="AI840" s="853">
        <f t="shared" si="126"/>
      </c>
      <c r="AJ840" s="853">
        <f t="shared" si="62"/>
      </c>
      <c r="AK840" s="861" t="s">
        <v>524</v>
      </c>
      <c r="AL840" s="862" t="s">
        <v>578</v>
      </c>
      <c r="AM840" s="862">
        <v>62</v>
      </c>
    </row>
    <row r="841">
      <c r="A841" s="845"/>
      <c r="B841" s="893" t="s">
        <v>522</v>
      </c>
      <c r="C841" s="875" t="s">
        <v>542</v>
      </c>
      <c r="D841" s="864">
        <f t="shared" si="918"/>
      </c>
      <c r="E841" s="894">
        <v>1398.27</v>
      </c>
      <c r="F841" s="894">
        <v>707.72</v>
      </c>
      <c r="G841" s="851">
        <v>3</v>
      </c>
      <c r="H841" s="880">
        <v>7091.380000000005</v>
      </c>
      <c r="I841" s="850">
        <v>0</v>
      </c>
      <c r="J841" s="880">
        <v>0</v>
      </c>
      <c r="K841" s="850">
        <f t="shared" si="583"/>
      </c>
      <c r="L841" s="880">
        <f t="shared" si="735"/>
      </c>
      <c r="M841" s="853">
        <f t="shared" si="402"/>
      </c>
      <c r="N841" s="854">
        <v>2</v>
      </c>
      <c r="O841" s="853">
        <f t="shared" si="340"/>
      </c>
      <c r="P841" s="853">
        <f t="shared" si="276"/>
      </c>
      <c r="Q841" s="853">
        <f t="shared" si="93"/>
      </c>
      <c r="R841" s="853">
        <f t="shared" si="30"/>
      </c>
      <c r="S841" s="855">
        <f t="shared" si="1013"/>
      </c>
      <c r="T841" s="855">
        <f t="shared" si="951"/>
      </c>
      <c r="U841" s="855">
        <f t="shared" si="768"/>
      </c>
      <c r="V841" s="855">
        <f t="shared" si="433"/>
      </c>
      <c r="W841" s="856">
        <f t="shared" si="371"/>
      </c>
      <c r="X841" s="857">
        <v>0.0173</v>
      </c>
      <c r="Y841" s="858">
        <v>51</v>
      </c>
      <c r="Z841" s="853">
        <f t="shared" si="309"/>
      </c>
      <c r="AA841" s="860">
        <v>13989</v>
      </c>
      <c r="AB841" s="860">
        <v>264</v>
      </c>
      <c r="AC841" s="860">
        <v>50</v>
      </c>
      <c r="AD841" s="860">
        <v>282</v>
      </c>
      <c r="AE841" s="860">
        <v>45</v>
      </c>
      <c r="AF841" s="860">
        <v>4</v>
      </c>
      <c r="AG841" s="860">
        <v>3</v>
      </c>
      <c r="AH841" s="860">
        <v>6</v>
      </c>
      <c r="AI841" s="853">
        <f t="shared" si="126"/>
      </c>
      <c r="AJ841" s="853">
        <f t="shared" si="62"/>
      </c>
      <c r="AK841" s="861" t="s">
        <v>524</v>
      </c>
      <c r="AL841" s="862" t="s">
        <v>578</v>
      </c>
      <c r="AM841" s="862">
        <v>23</v>
      </c>
    </row>
    <row r="842">
      <c r="A842" s="845"/>
      <c r="B842" s="866" t="s">
        <v>527</v>
      </c>
      <c r="C842" s="866"/>
      <c r="D842" s="867">
        <f>SUM(D837:D841)</f>
      </c>
      <c r="E842" s="867">
        <f>SUM(E837:E841)</f>
      </c>
      <c r="F842" s="867">
        <f>SUM(F837:F841)</f>
      </c>
      <c r="G842" s="889">
        <f>SUM(G837:G841)</f>
      </c>
      <c r="H842" s="890">
        <f>SUM(H837:H841)</f>
      </c>
      <c r="I842" s="889">
        <f>SUM(I837:I841)</f>
      </c>
      <c r="J842" s="890">
        <f>SUM(J837:J841)</f>
      </c>
      <c r="K842" s="912">
        <f>SUM(K837:K841)</f>
      </c>
      <c r="L842" s="867">
        <f>SUM(L837:L841)</f>
      </c>
      <c r="M842" s="868">
        <f t="shared" si="402"/>
      </c>
      <c r="N842" s="889">
        <f>SUM(N837:N841)</f>
      </c>
      <c r="O842" s="868">
        <f t="shared" si="340"/>
      </c>
      <c r="P842" s="868">
        <f>D842/N842</f>
      </c>
      <c r="Q842" s="868">
        <f t="shared" si="93"/>
      </c>
      <c r="R842" s="868">
        <f t="shared" si="30"/>
      </c>
      <c r="S842" s="869">
        <f t="shared" si="1013"/>
      </c>
      <c r="T842" s="869">
        <f t="shared" si="951"/>
      </c>
      <c r="U842" s="869">
        <f t="shared" si="768"/>
      </c>
      <c r="V842" s="869">
        <f t="shared" si="433"/>
      </c>
      <c r="W842" s="870">
        <f t="shared" si="371"/>
      </c>
      <c r="X842" s="869">
        <f>AVERAGE(X837:X841)</f>
      </c>
      <c r="Y842" s="871">
        <f>AVERAGE(Y837:Y841)</f>
      </c>
      <c r="Z842" s="871">
        <f t="shared" si="309"/>
      </c>
      <c r="AA842" s="872">
        <f>SUM(AA837:AA841)</f>
      </c>
      <c r="AB842" s="872">
        <f>SUM(AB837:AB841)</f>
      </c>
      <c r="AC842" s="872">
        <f>SUM(AC837:AC841)</f>
      </c>
      <c r="AD842" s="872">
        <f>SUM(AD837:AD841)</f>
      </c>
      <c r="AE842" s="872">
        <f>SUM(AE837:AE841)</f>
      </c>
      <c r="AF842" s="872">
        <f>SUM(AF837:AF841)</f>
      </c>
      <c r="AG842" s="872">
        <f>SUM(AG837:AG841)</f>
      </c>
      <c r="AH842" s="872">
        <f>SUM(AH837:AH841)</f>
      </c>
      <c r="AI842" s="868">
        <f t="shared" si="126"/>
      </c>
      <c r="AJ842" s="873">
        <f t="shared" si="62"/>
      </c>
      <c r="AK842" s="874"/>
      <c r="AL842" s="874"/>
      <c r="AM842" s="872">
        <f>SUM(AM837:AM841)</f>
      </c>
    </row>
    <row r="843">
      <c r="A843" s="845"/>
      <c r="B843" s="893" t="s">
        <v>534</v>
      </c>
      <c r="C843" s="875" t="s">
        <v>544</v>
      </c>
      <c r="D843" s="864">
        <f t="shared" ref="D843:D847" si="919">E843+F843</f>
      </c>
      <c r="E843" s="894">
        <v>1003.0999999999999</v>
      </c>
      <c r="F843" s="894">
        <v>542.0799999999999</v>
      </c>
      <c r="G843" s="850">
        <v>3</v>
      </c>
      <c r="H843" s="880">
        <v>7097.809999999998</v>
      </c>
      <c r="I843" s="850">
        <v>0</v>
      </c>
      <c r="J843" s="880">
        <v>0</v>
      </c>
      <c r="K843" s="850">
        <f t="shared" ref="K843:K847" si="584">G843+I843</f>
      </c>
      <c r="L843" s="880">
        <f t="shared" ref="L843:L847" si="736">H843+J843</f>
      </c>
      <c r="M843" s="853">
        <f t="shared" si="402"/>
      </c>
      <c r="N843" s="854">
        <v>3</v>
      </c>
      <c r="O843" s="853">
        <f t="shared" si="340"/>
      </c>
      <c r="P843" s="853">
        <f t="shared" ref="P843:P847" si="277">D843/K843</f>
      </c>
      <c r="Q843" s="853">
        <f t="shared" si="93"/>
      </c>
      <c r="R843" s="853">
        <f t="shared" si="30"/>
      </c>
      <c r="S843" s="855">
        <f t="shared" si="1013"/>
      </c>
      <c r="T843" s="855">
        <f t="shared" si="951"/>
      </c>
      <c r="U843" s="855">
        <f t="shared" si="768"/>
      </c>
      <c r="V843" s="855">
        <f t="shared" si="433"/>
      </c>
      <c r="W843" s="856">
        <f t="shared" si="371"/>
      </c>
      <c r="X843" s="857">
        <v>0.0212</v>
      </c>
      <c r="Y843" s="858">
        <v>52</v>
      </c>
      <c r="Z843" s="853">
        <f t="shared" si="309"/>
      </c>
      <c r="AA843" s="860">
        <v>10856</v>
      </c>
      <c r="AB843" s="860">
        <v>204</v>
      </c>
      <c r="AC843" s="860">
        <v>46</v>
      </c>
      <c r="AD843" s="860">
        <v>216</v>
      </c>
      <c r="AE843" s="860">
        <v>64</v>
      </c>
      <c r="AF843" s="860">
        <v>3</v>
      </c>
      <c r="AG843" s="860">
        <v>2</v>
      </c>
      <c r="AH843" s="860">
        <v>8</v>
      </c>
      <c r="AI843" s="853">
        <f t="shared" si="126"/>
      </c>
      <c r="AJ843" s="853">
        <f t="shared" si="62"/>
      </c>
      <c r="AK843" s="861" t="s">
        <v>545</v>
      </c>
      <c r="AL843" s="861" t="s">
        <v>525</v>
      </c>
      <c r="AM843" s="862">
        <v>15</v>
      </c>
    </row>
    <row r="844">
      <c r="A844" s="845"/>
      <c r="B844" s="893" t="s">
        <v>534</v>
      </c>
      <c r="C844" s="875" t="s">
        <v>546</v>
      </c>
      <c r="D844" s="864">
        <f t="shared" si="919"/>
      </c>
      <c r="E844" s="849">
        <v>613.8</v>
      </c>
      <c r="F844" s="849">
        <v>1136.06</v>
      </c>
      <c r="G844" s="850">
        <v>3</v>
      </c>
      <c r="H844" s="880">
        <v>7097.810000000005</v>
      </c>
      <c r="I844" s="850">
        <v>0</v>
      </c>
      <c r="J844" s="880">
        <v>0</v>
      </c>
      <c r="K844" s="850">
        <f t="shared" si="584"/>
      </c>
      <c r="L844" s="880">
        <f t="shared" si="736"/>
      </c>
      <c r="M844" s="853">
        <f t="shared" si="402"/>
      </c>
      <c r="N844" s="854">
        <v>3</v>
      </c>
      <c r="O844" s="853">
        <f t="shared" si="340"/>
      </c>
      <c r="P844" s="853">
        <f t="shared" si="277"/>
      </c>
      <c r="Q844" s="853">
        <f t="shared" si="93"/>
      </c>
      <c r="R844" s="853">
        <f t="shared" si="30"/>
      </c>
      <c r="S844" s="855">
        <f t="shared" si="1013"/>
      </c>
      <c r="T844" s="855">
        <f t="shared" si="951"/>
      </c>
      <c r="U844" s="855">
        <f t="shared" si="768"/>
      </c>
      <c r="V844" s="855">
        <f t="shared" si="433"/>
      </c>
      <c r="W844" s="856">
        <f t="shared" si="371"/>
      </c>
      <c r="X844" s="857">
        <v>0.0217</v>
      </c>
      <c r="Y844" s="858">
        <v>52</v>
      </c>
      <c r="Z844" s="853">
        <f t="shared" si="309"/>
      </c>
      <c r="AA844" s="860">
        <v>16740</v>
      </c>
      <c r="AB844" s="860">
        <v>291</v>
      </c>
      <c r="AC844" s="860">
        <v>76</v>
      </c>
      <c r="AD844" s="860">
        <v>287</v>
      </c>
      <c r="AE844" s="860">
        <v>51</v>
      </c>
      <c r="AF844" s="860">
        <v>1</v>
      </c>
      <c r="AG844" s="860">
        <v>4</v>
      </c>
      <c r="AH844" s="860">
        <v>20</v>
      </c>
      <c r="AI844" s="853">
        <f t="shared" si="126"/>
      </c>
      <c r="AJ844" s="853">
        <f t="shared" si="62"/>
      </c>
      <c r="AK844" s="861" t="s">
        <v>545</v>
      </c>
      <c r="AL844" s="861" t="s">
        <v>525</v>
      </c>
      <c r="AM844" s="862">
        <v>15</v>
      </c>
    </row>
    <row r="845">
      <c r="A845" s="845"/>
      <c r="B845" s="893" t="s">
        <v>534</v>
      </c>
      <c r="C845" s="875" t="s">
        <v>547</v>
      </c>
      <c r="D845" s="864">
        <f t="shared" si="919"/>
      </c>
      <c r="E845" s="865">
        <v>1393.06</v>
      </c>
      <c r="F845" s="849">
        <v>1096.36</v>
      </c>
      <c r="G845" s="850">
        <v>1</v>
      </c>
      <c r="H845" s="880">
        <v>2316.3700000000026</v>
      </c>
      <c r="I845" s="850">
        <v>0</v>
      </c>
      <c r="J845" s="880">
        <v>0</v>
      </c>
      <c r="K845" s="850">
        <f t="shared" si="584"/>
      </c>
      <c r="L845" s="880">
        <f t="shared" si="736"/>
      </c>
      <c r="M845" s="853">
        <f t="shared" si="402"/>
      </c>
      <c r="N845" s="854">
        <v>0</v>
      </c>
      <c r="O845" s="853">
        <f t="shared" si="340"/>
      </c>
      <c r="P845" s="853">
        <f t="shared" si="277"/>
      </c>
      <c r="Q845" s="853">
        <f t="shared" si="93"/>
      </c>
      <c r="R845" s="853">
        <f t="shared" si="30"/>
      </c>
      <c r="S845" s="855">
        <f t="shared" si="1013"/>
      </c>
      <c r="T845" s="855">
        <f t="shared" si="951"/>
      </c>
      <c r="U845" s="855">
        <f t="shared" si="768"/>
      </c>
      <c r="V845" s="855">
        <f t="shared" si="433"/>
      </c>
      <c r="W845" s="856">
        <f t="shared" si="371"/>
      </c>
      <c r="X845" s="857">
        <v>0.0189</v>
      </c>
      <c r="Y845" s="858">
        <v>49</v>
      </c>
      <c r="Z845" s="853">
        <f t="shared" si="309"/>
      </c>
      <c r="AA845" s="860">
        <v>19013</v>
      </c>
      <c r="AB845" s="860">
        <v>400</v>
      </c>
      <c r="AC845" s="860">
        <v>94</v>
      </c>
      <c r="AD845" s="860">
        <v>396</v>
      </c>
      <c r="AE845" s="860">
        <v>50</v>
      </c>
      <c r="AF845" s="860">
        <v>3</v>
      </c>
      <c r="AG845" s="860">
        <v>0</v>
      </c>
      <c r="AH845" s="860">
        <v>9</v>
      </c>
      <c r="AI845" s="853">
        <f t="shared" si="126"/>
      </c>
      <c r="AJ845" s="853">
        <f t="shared" si="62"/>
      </c>
      <c r="AK845" s="861" t="s">
        <v>545</v>
      </c>
      <c r="AL845" s="861" t="s">
        <v>525</v>
      </c>
      <c r="AM845" s="862">
        <v>58</v>
      </c>
    </row>
    <row r="846">
      <c r="A846" s="845"/>
      <c r="B846" s="893" t="s">
        <v>534</v>
      </c>
      <c r="C846" s="875" t="s">
        <v>548</v>
      </c>
      <c r="D846" s="864">
        <f t="shared" si="919"/>
      </c>
      <c r="E846" s="849">
        <v>993.14</v>
      </c>
      <c r="F846" s="849">
        <v>883.41</v>
      </c>
      <c r="G846" s="850">
        <v>2</v>
      </c>
      <c r="H846" s="880">
        <v>5096.519999999997</v>
      </c>
      <c r="I846" s="850">
        <v>0</v>
      </c>
      <c r="J846" s="880">
        <v>0</v>
      </c>
      <c r="K846" s="850">
        <f t="shared" si="584"/>
      </c>
      <c r="L846" s="880">
        <f t="shared" si="736"/>
      </c>
      <c r="M846" s="853">
        <f t="shared" si="402"/>
      </c>
      <c r="N846" s="854">
        <v>2</v>
      </c>
      <c r="O846" s="853">
        <f t="shared" si="340"/>
      </c>
      <c r="P846" s="853">
        <f t="shared" si="277"/>
      </c>
      <c r="Q846" s="853">
        <f t="shared" si="93"/>
      </c>
      <c r="R846" s="853">
        <f t="shared" si="30"/>
      </c>
      <c r="S846" s="855">
        <f t="shared" si="1013"/>
      </c>
      <c r="T846" s="855">
        <f t="shared" si="951"/>
      </c>
      <c r="U846" s="855">
        <f t="shared" si="768"/>
      </c>
      <c r="V846" s="855">
        <f t="shared" si="433"/>
      </c>
      <c r="W846" s="856">
        <f t="shared" si="371"/>
      </c>
      <c r="X846" s="857">
        <v>0.0258</v>
      </c>
      <c r="Y846" s="858">
        <v>52</v>
      </c>
      <c r="Z846" s="853">
        <f t="shared" si="309"/>
      </c>
      <c r="AA846" s="860">
        <v>14217</v>
      </c>
      <c r="AB846" s="860">
        <v>283</v>
      </c>
      <c r="AC846" s="860">
        <v>80</v>
      </c>
      <c r="AD846" s="860">
        <v>284</v>
      </c>
      <c r="AE846" s="860">
        <v>92</v>
      </c>
      <c r="AF846" s="860">
        <v>2</v>
      </c>
      <c r="AG846" s="860">
        <v>1</v>
      </c>
      <c r="AH846" s="860">
        <v>17</v>
      </c>
      <c r="AI846" s="853">
        <f t="shared" si="126"/>
      </c>
      <c r="AJ846" s="853">
        <f t="shared" si="62"/>
      </c>
      <c r="AK846" s="861" t="s">
        <v>545</v>
      </c>
      <c r="AL846" s="861" t="s">
        <v>525</v>
      </c>
      <c r="AM846" s="862">
        <v>34</v>
      </c>
    </row>
    <row r="847">
      <c r="A847" s="845"/>
      <c r="B847" s="893" t="s">
        <v>534</v>
      </c>
      <c r="C847" s="875" t="s">
        <v>549</v>
      </c>
      <c r="D847" s="864">
        <f t="shared" si="919"/>
      </c>
      <c r="E847" s="849">
        <v>977.36</v>
      </c>
      <c r="F847" s="849">
        <v>786.75</v>
      </c>
      <c r="G847" s="850">
        <v>5</v>
      </c>
      <c r="H847" s="880">
        <v>13806.82</v>
      </c>
      <c r="I847" s="850">
        <v>0</v>
      </c>
      <c r="J847" s="880">
        <v>0</v>
      </c>
      <c r="K847" s="850">
        <f t="shared" si="584"/>
      </c>
      <c r="L847" s="880">
        <f t="shared" si="736"/>
      </c>
      <c r="M847" s="853">
        <f t="shared" si="402"/>
      </c>
      <c r="N847" s="854">
        <v>3</v>
      </c>
      <c r="O847" s="853">
        <f t="shared" si="340"/>
      </c>
      <c r="P847" s="853">
        <f t="shared" si="277"/>
      </c>
      <c r="Q847" s="853">
        <f t="shared" si="93"/>
      </c>
      <c r="R847" s="853">
        <f t="shared" si="30"/>
      </c>
      <c r="S847" s="855">
        <f t="shared" si="1013"/>
      </c>
      <c r="T847" s="855">
        <f t="shared" si="951"/>
      </c>
      <c r="U847" s="855">
        <f t="shared" si="768"/>
      </c>
      <c r="V847" s="855">
        <f t="shared" si="433"/>
      </c>
      <c r="W847" s="856">
        <f t="shared" si="371"/>
      </c>
      <c r="X847" s="857">
        <v>0.0113</v>
      </c>
      <c r="Y847" s="858">
        <v>53</v>
      </c>
      <c r="Z847" s="853">
        <f t="shared" si="309"/>
      </c>
      <c r="AA847" s="860">
        <v>18138</v>
      </c>
      <c r="AB847" s="860">
        <v>247</v>
      </c>
      <c r="AC847" s="860">
        <v>59</v>
      </c>
      <c r="AD847" s="860">
        <v>246</v>
      </c>
      <c r="AE847" s="860">
        <v>42</v>
      </c>
      <c r="AF847" s="860">
        <v>2</v>
      </c>
      <c r="AG847" s="860">
        <v>0</v>
      </c>
      <c r="AH847" s="860">
        <v>8</v>
      </c>
      <c r="AI847" s="853">
        <f t="shared" si="126"/>
      </c>
      <c r="AJ847" s="853">
        <f t="shared" si="62"/>
      </c>
      <c r="AK847" s="861" t="s">
        <v>545</v>
      </c>
      <c r="AL847" s="861" t="s">
        <v>525</v>
      </c>
      <c r="AM847" s="862">
        <v>18</v>
      </c>
    </row>
    <row r="848">
      <c r="A848" s="845"/>
      <c r="B848" s="866" t="s">
        <v>527</v>
      </c>
      <c r="C848" s="866"/>
      <c r="D848" s="867">
        <f>SUM(D843:D847)</f>
      </c>
      <c r="E848" s="867">
        <f>SUM(E843:E847)</f>
      </c>
      <c r="F848" s="867">
        <f>SUM(F843:F847)</f>
      </c>
      <c r="G848" s="889">
        <f>SUM(G843:G847)</f>
      </c>
      <c r="H848" s="890">
        <f>SUM(H843:H847)</f>
      </c>
      <c r="I848" s="889">
        <f>SUM(I843:I847)</f>
      </c>
      <c r="J848" s="890">
        <f>SUM(J843:J847)</f>
      </c>
      <c r="K848" s="912">
        <f>SUM(K843:K847)</f>
      </c>
      <c r="L848" s="867">
        <f>SUM(L843:L847)</f>
      </c>
      <c r="M848" s="868">
        <f t="shared" si="402"/>
      </c>
      <c r="N848" s="889">
        <f>SUM(N843:N847)</f>
      </c>
      <c r="O848" s="868">
        <f t="shared" si="340"/>
      </c>
      <c r="P848" s="868">
        <f>D848/N848</f>
      </c>
      <c r="Q848" s="868">
        <f t="shared" si="93"/>
      </c>
      <c r="R848" s="868">
        <f t="shared" si="30"/>
      </c>
      <c r="S848" s="869">
        <f t="shared" si="1013"/>
      </c>
      <c r="T848" s="869">
        <f t="shared" si="951"/>
      </c>
      <c r="U848" s="869">
        <f t="shared" si="768"/>
      </c>
      <c r="V848" s="869">
        <f t="shared" si="433"/>
      </c>
      <c r="W848" s="870">
        <f t="shared" si="371"/>
      </c>
      <c r="X848" s="869">
        <f>AVERAGE(X843:X847)</f>
      </c>
      <c r="Y848" s="871">
        <f>AVERAGE(Y843:Y847)</f>
      </c>
      <c r="Z848" s="871">
        <f t="shared" si="309"/>
      </c>
      <c r="AA848" s="872">
        <f>SUM(AA843:AA847)</f>
      </c>
      <c r="AB848" s="872">
        <f>SUM(AB843:AB847)</f>
      </c>
      <c r="AC848" s="872">
        <f>SUM(AC843:AC847)</f>
      </c>
      <c r="AD848" s="872">
        <f>SUM(AD843:AD847)</f>
      </c>
      <c r="AE848" s="872">
        <f>SUM(AE843:AE847)</f>
      </c>
      <c r="AF848" s="872">
        <f>SUM(AF843:AF847)</f>
      </c>
      <c r="AG848" s="872">
        <f>SUM(AG843:AG847)</f>
      </c>
      <c r="AH848" s="872">
        <f>SUM(AH843:AH847)</f>
      </c>
      <c r="AI848" s="868">
        <f t="shared" si="126"/>
      </c>
      <c r="AJ848" s="873">
        <f t="shared" si="62"/>
      </c>
      <c r="AK848" s="874"/>
      <c r="AL848" s="874"/>
      <c r="AM848" s="872">
        <f>SUM(AM843:AM847)</f>
      </c>
    </row>
    <row r="849">
      <c r="A849" s="845"/>
      <c r="B849" s="893" t="s">
        <v>528</v>
      </c>
      <c r="C849" s="875" t="s">
        <v>551</v>
      </c>
      <c r="D849" s="864">
        <f t="shared" ref="D849:D851" si="920">E849+F849</f>
      </c>
      <c r="E849" s="849">
        <v>1022.75</v>
      </c>
      <c r="F849" s="849">
        <v>574.26</v>
      </c>
      <c r="G849" s="850">
        <v>2</v>
      </c>
      <c r="H849" s="880">
        <v>3429.8600000000006</v>
      </c>
      <c r="I849" s="850">
        <v>0</v>
      </c>
      <c r="J849" s="880">
        <v>0</v>
      </c>
      <c r="K849" s="850">
        <f t="shared" ref="K849:K851" si="585">G849+I849</f>
      </c>
      <c r="L849" s="880">
        <f t="shared" ref="L849:L851" si="737">H849+J849</f>
      </c>
      <c r="M849" s="853">
        <f t="shared" si="402"/>
      </c>
      <c r="N849" s="854">
        <v>2</v>
      </c>
      <c r="O849" s="853">
        <f t="shared" si="340"/>
      </c>
      <c r="P849" s="853">
        <f t="shared" ref="P849:P851" si="278">D849/K849</f>
      </c>
      <c r="Q849" s="853">
        <f t="shared" si="93"/>
      </c>
      <c r="R849" s="853">
        <f t="shared" si="30"/>
      </c>
      <c r="S849" s="855">
        <f t="shared" si="1013"/>
      </c>
      <c r="T849" s="855">
        <f t="shared" si="951"/>
      </c>
      <c r="U849" s="855">
        <f t="shared" si="768"/>
      </c>
      <c r="V849" s="855">
        <f t="shared" si="433"/>
      </c>
      <c r="W849" s="856">
        <f t="shared" si="371"/>
      </c>
      <c r="X849" s="857">
        <v>0.014</v>
      </c>
      <c r="Y849" s="858">
        <v>53</v>
      </c>
      <c r="Z849" s="853">
        <f t="shared" si="309"/>
      </c>
      <c r="AA849" s="860">
        <v>15236</v>
      </c>
      <c r="AB849" s="860">
        <v>317</v>
      </c>
      <c r="AC849" s="860">
        <v>60</v>
      </c>
      <c r="AD849" s="860">
        <v>323</v>
      </c>
      <c r="AE849" s="860">
        <v>63</v>
      </c>
      <c r="AF849" s="860">
        <v>5</v>
      </c>
      <c r="AG849" s="860">
        <v>0</v>
      </c>
      <c r="AH849" s="860">
        <v>2</v>
      </c>
      <c r="AI849" s="853">
        <f t="shared" si="126"/>
      </c>
      <c r="AJ849" s="853">
        <f t="shared" si="62"/>
      </c>
      <c r="AK849" s="861" t="s">
        <v>545</v>
      </c>
      <c r="AL849" s="861" t="s">
        <v>525</v>
      </c>
      <c r="AM849" s="862">
        <v>29</v>
      </c>
    </row>
    <row r="850">
      <c r="A850" s="845"/>
      <c r="B850" s="893" t="s">
        <v>528</v>
      </c>
      <c r="C850" s="875" t="s">
        <v>552</v>
      </c>
      <c r="D850" s="864">
        <f t="shared" si="920"/>
      </c>
      <c r="E850" s="849">
        <v>1002.57</v>
      </c>
      <c r="F850" s="849">
        <v>829.94</v>
      </c>
      <c r="G850" s="850">
        <v>6</v>
      </c>
      <c r="H850" s="880">
        <v>12763.809999999998</v>
      </c>
      <c r="I850" s="850">
        <v>0</v>
      </c>
      <c r="J850" s="880">
        <v>0</v>
      </c>
      <c r="K850" s="850">
        <f t="shared" si="585"/>
      </c>
      <c r="L850" s="880">
        <f t="shared" si="737"/>
      </c>
      <c r="M850" s="853">
        <f t="shared" si="402"/>
      </c>
      <c r="N850" s="854">
        <v>4</v>
      </c>
      <c r="O850" s="853">
        <f t="shared" si="340"/>
      </c>
      <c r="P850" s="853">
        <f t="shared" si="278"/>
      </c>
      <c r="Q850" s="853">
        <f t="shared" si="93"/>
      </c>
      <c r="R850" s="853">
        <f t="shared" si="30"/>
      </c>
      <c r="S850" s="855">
        <f t="shared" si="1013"/>
      </c>
      <c r="T850" s="855">
        <f t="shared" si="951"/>
      </c>
      <c r="U850" s="855">
        <f t="shared" si="768"/>
      </c>
      <c r="V850" s="855">
        <f t="shared" si="433"/>
      </c>
      <c r="W850" s="856">
        <f t="shared" si="371"/>
      </c>
      <c r="X850" s="857">
        <v>0.0158</v>
      </c>
      <c r="Y850" s="858">
        <v>54</v>
      </c>
      <c r="Z850" s="853">
        <f t="shared" si="309"/>
      </c>
      <c r="AA850" s="860">
        <v>17955</v>
      </c>
      <c r="AB850" s="860">
        <v>352</v>
      </c>
      <c r="AC850" s="860">
        <v>80</v>
      </c>
      <c r="AD850" s="860">
        <v>353</v>
      </c>
      <c r="AE850" s="860">
        <v>46</v>
      </c>
      <c r="AF850" s="860">
        <v>3</v>
      </c>
      <c r="AG850" s="860">
        <v>0</v>
      </c>
      <c r="AH850" s="860">
        <v>3</v>
      </c>
      <c r="AI850" s="853">
        <f t="shared" si="126"/>
      </c>
      <c r="AJ850" s="853">
        <f t="shared" si="62"/>
      </c>
      <c r="AK850" s="861" t="s">
        <v>545</v>
      </c>
      <c r="AL850" s="861" t="s">
        <v>525</v>
      </c>
      <c r="AM850" s="862">
        <v>16</v>
      </c>
    </row>
    <row r="851">
      <c r="A851" s="845"/>
      <c r="B851" s="893" t="s">
        <v>528</v>
      </c>
      <c r="C851" s="875" t="s">
        <v>553</v>
      </c>
      <c r="D851" s="864">
        <f t="shared" si="920"/>
      </c>
      <c r="E851" s="849">
        <v>946.49</v>
      </c>
      <c r="F851" s="865">
        <v>810.74</v>
      </c>
      <c r="G851" s="850">
        <v>2</v>
      </c>
      <c r="H851" s="880">
        <v>5096.520000000004</v>
      </c>
      <c r="I851" s="850">
        <v>0</v>
      </c>
      <c r="J851" s="880">
        <v>0</v>
      </c>
      <c r="K851" s="850">
        <f t="shared" si="585"/>
      </c>
      <c r="L851" s="880">
        <f t="shared" si="737"/>
      </c>
      <c r="M851" s="853">
        <f t="shared" si="402"/>
      </c>
      <c r="N851" s="854">
        <v>2</v>
      </c>
      <c r="O851" s="853">
        <f t="shared" si="340"/>
      </c>
      <c r="P851" s="853">
        <f t="shared" si="278"/>
      </c>
      <c r="Q851" s="853">
        <f t="shared" si="93"/>
      </c>
      <c r="R851" s="853">
        <f t="shared" si="30"/>
      </c>
      <c r="S851" s="855">
        <f t="shared" si="1013"/>
      </c>
      <c r="T851" s="855">
        <f t="shared" si="951"/>
      </c>
      <c r="U851" s="855">
        <f t="shared" si="768"/>
      </c>
      <c r="V851" s="855">
        <f t="shared" si="433"/>
      </c>
      <c r="W851" s="856">
        <f t="shared" si="371"/>
      </c>
      <c r="X851" s="857">
        <v>0.0156</v>
      </c>
      <c r="Y851" s="858">
        <v>55</v>
      </c>
      <c r="Z851" s="853">
        <f t="shared" si="309"/>
      </c>
      <c r="AA851" s="860">
        <v>15931</v>
      </c>
      <c r="AB851" s="860">
        <v>240</v>
      </c>
      <c r="AC851" s="860">
        <v>63</v>
      </c>
      <c r="AD851" s="860">
        <v>257</v>
      </c>
      <c r="AE851" s="860">
        <v>45</v>
      </c>
      <c r="AF851" s="860">
        <v>2</v>
      </c>
      <c r="AG851" s="860">
        <v>1</v>
      </c>
      <c r="AH851" s="860">
        <v>16</v>
      </c>
      <c r="AI851" s="853">
        <f t="shared" si="126"/>
      </c>
      <c r="AJ851" s="853">
        <f t="shared" si="62"/>
      </c>
      <c r="AK851" s="861" t="s">
        <v>545</v>
      </c>
      <c r="AL851" s="861" t="s">
        <v>525</v>
      </c>
      <c r="AM851" s="862">
        <v>7</v>
      </c>
    </row>
    <row r="852">
      <c r="A852" s="845"/>
      <c r="B852" s="866" t="s">
        <v>527</v>
      </c>
      <c r="C852" s="866"/>
      <c r="D852" s="867">
        <f>SUM(D849:D851)</f>
      </c>
      <c r="E852" s="897">
        <f>SUM(E849:E851)</f>
      </c>
      <c r="F852" s="897">
        <f>SUM(F849:F851)</f>
      </c>
      <c r="G852" s="889">
        <f>SUM(G849:G851)</f>
      </c>
      <c r="H852" s="890">
        <f>SUM(H849:H851)</f>
      </c>
      <c r="I852" s="889">
        <f>SUM(I849:I851)</f>
      </c>
      <c r="J852" s="890">
        <f>SUM(J849:J851)</f>
      </c>
      <c r="K852" s="891">
        <f>SUM(K849:K851)</f>
      </c>
      <c r="L852" s="897">
        <f>SUM(L849:L851)</f>
      </c>
      <c r="M852" s="868">
        <f t="shared" si="402"/>
      </c>
      <c r="N852" s="889">
        <f>SUM(N849:N851)</f>
      </c>
      <c r="O852" s="868">
        <f t="shared" si="340"/>
      </c>
      <c r="P852" s="868">
        <f t="shared" ref="P852:P853" si="982">D852/N852</f>
      </c>
      <c r="Q852" s="868">
        <f t="shared" si="93"/>
      </c>
      <c r="R852" s="868">
        <f t="shared" si="30"/>
      </c>
      <c r="S852" s="869">
        <f t="shared" si="1013"/>
      </c>
      <c r="T852" s="869">
        <f t="shared" si="951"/>
      </c>
      <c r="U852" s="869">
        <f t="shared" si="768"/>
      </c>
      <c r="V852" s="869">
        <f t="shared" si="433"/>
      </c>
      <c r="W852" s="870">
        <f t="shared" si="371"/>
      </c>
      <c r="X852" s="869">
        <f>AVERAGE(X849:X851)</f>
      </c>
      <c r="Y852" s="871">
        <f>AVERAGE(Y849:Y851)</f>
      </c>
      <c r="Z852" s="871">
        <f t="shared" si="309"/>
      </c>
      <c r="AA852" s="872">
        <f>SUM(AA849:AA851)</f>
      </c>
      <c r="AB852" s="872">
        <f>SUM(AB849:AB851)</f>
      </c>
      <c r="AC852" s="872">
        <f>SUM(AC849:AC851)</f>
      </c>
      <c r="AD852" s="872">
        <f>SUM(AD849:AD851)</f>
      </c>
      <c r="AE852" s="872">
        <f>SUM(AE849:AE851)</f>
      </c>
      <c r="AF852" s="872">
        <f>SUM(AF849:AF851)</f>
      </c>
      <c r="AG852" s="872">
        <f>SUM(AG849:AG851)</f>
      </c>
      <c r="AH852" s="872">
        <f>SUM(AH849:AH851)</f>
      </c>
      <c r="AI852" s="868">
        <f t="shared" si="126"/>
      </c>
      <c r="AJ852" s="873">
        <f t="shared" si="62"/>
      </c>
      <c r="AK852" s="874"/>
      <c r="AL852" s="874"/>
      <c r="AM852" s="872">
        <f>SUM(AM849:AM851)</f>
      </c>
    </row>
    <row r="853">
      <c r="A853" s="845"/>
      <c r="B853" s="898" t="s">
        <v>539</v>
      </c>
      <c r="C853" s="898"/>
      <c r="D853" s="899">
        <f>D836+D830+D848+D842+D852</f>
      </c>
      <c r="E853" s="923">
        <f>E836+E830+E848+E842+E852</f>
      </c>
      <c r="F853" s="923">
        <f>F836+F830+F848+F842+F852</f>
      </c>
      <c r="G853" s="903">
        <f>G852+G848+G842+G836+G830</f>
      </c>
      <c r="H853" s="900">
        <f>H852+H848+H842+H836+H830</f>
      </c>
      <c r="I853" s="903">
        <f>I852+I848+I842+I836+I830</f>
      </c>
      <c r="J853" s="900">
        <f>J852+J848+J842+J836+J830</f>
      </c>
      <c r="K853" s="903">
        <f>K836+K830+K848+K842+K852</f>
      </c>
      <c r="L853" s="923">
        <f>L836+L830+L848+L842+L852</f>
      </c>
      <c r="M853" s="900">
        <f t="shared" si="402"/>
      </c>
      <c r="N853" s="903">
        <f>N852+N848+N842+N836+N830</f>
      </c>
      <c r="O853" s="900">
        <f t="shared" si="340"/>
      </c>
      <c r="P853" s="900">
        <f t="shared" si="982"/>
      </c>
      <c r="Q853" s="900">
        <f t="shared" si="93"/>
      </c>
      <c r="R853" s="900">
        <f t="shared" si="30"/>
      </c>
      <c r="S853" s="902">
        <f t="shared" si="1013"/>
      </c>
      <c r="T853" s="902">
        <f t="shared" si="951"/>
      </c>
      <c r="U853" s="902">
        <f t="shared" si="768"/>
      </c>
      <c r="V853" s="902">
        <f t="shared" si="433"/>
      </c>
      <c r="W853" s="903">
        <f t="shared" si="371"/>
      </c>
      <c r="X853" s="900">
        <f>(X836+X830+X848+X842+X852)/5</f>
      </c>
      <c r="Y853" s="900">
        <f>(Y836+Y830+Y848+Y842+Y852)/5</f>
      </c>
      <c r="Z853" s="900">
        <f>(Z836+Z830+Z848+Z842+Z852)/5</f>
      </c>
      <c r="AA853" s="923">
        <f>AA836+AA830+AA848+AA842+AA852</f>
      </c>
      <c r="AB853" s="923">
        <f>AB836+AB830+AB848+AB842+AB852</f>
      </c>
      <c r="AC853" s="923">
        <f>AC836+AC830+AC848+AC842+AC852</f>
      </c>
      <c r="AD853" s="923">
        <f>AD836+AD830+AD848+AD842+AD852</f>
      </c>
      <c r="AE853" s="923">
        <f>AE836+AE830+AE848+AE842+AE852</f>
      </c>
      <c r="AF853" s="923">
        <f>AF836+AF830+AF848+AF842+AF852</f>
      </c>
      <c r="AG853" s="923">
        <f>AG836+AG830+AG848+AG842+AG852</f>
      </c>
      <c r="AH853" s="923">
        <f>AH836+AH830+AH848+AH842+AH852</f>
      </c>
      <c r="AI853" s="900">
        <f t="shared" si="126"/>
      </c>
      <c r="AJ853" s="904">
        <f t="shared" si="62"/>
      </c>
      <c r="AK853" s="898"/>
      <c r="AL853" s="898"/>
      <c r="AM853" s="923">
        <f>AM836+AM830+AM848+AM842+AM852</f>
      </c>
    </row>
    <row r="854">
      <c r="A854" s="961"/>
      <c r="B854" s="962"/>
      <c r="C854" s="962"/>
      <c r="D854" s="962"/>
      <c r="E854" s="962"/>
      <c r="F854" s="962"/>
      <c r="G854" s="963">
        <f>G836+G842+G848+G852</f>
      </c>
      <c r="H854" s="963">
        <f>H836+H842+H848+H852</f>
      </c>
      <c r="I854" s="963">
        <f>I836+I842+I848+I852</f>
      </c>
      <c r="J854" s="963">
        <f>J836+J842+J848+J852</f>
      </c>
      <c r="K854" s="962">
        <f>K853-K830</f>
      </c>
      <c r="L854" s="962">
        <f>L853-L830</f>
      </c>
      <c r="M854" s="962"/>
      <c r="N854" s="962"/>
      <c r="O854" s="962"/>
      <c r="P854" s="962"/>
      <c r="Q854" s="962"/>
      <c r="R854" s="962"/>
      <c r="S854" s="962"/>
      <c r="T854" s="962"/>
      <c r="U854" s="962"/>
      <c r="V854" s="962"/>
      <c r="W854" s="962"/>
      <c r="X854" s="962"/>
      <c r="Y854" s="962"/>
      <c r="Z854" s="962"/>
      <c r="AA854" s="962"/>
      <c r="AB854" s="962"/>
      <c r="AC854" s="962"/>
      <c r="AD854" s="962"/>
      <c r="AE854" s="962"/>
      <c r="AF854" s="962"/>
      <c r="AG854" s="962"/>
      <c r="AH854" s="962"/>
      <c r="AI854" s="962"/>
      <c r="AJ854" s="962"/>
      <c r="AK854" s="962"/>
      <c r="AL854" s="962"/>
      <c r="AM854" s="962">
        <f>AM855-AM838-AM839-AM840-AM841-AM848-AM852</f>
      </c>
    </row>
    <row r="855">
      <c r="A855" s="964"/>
      <c r="D855" s="961"/>
      <c r="E855" s="962"/>
      <c r="F855" s="962"/>
      <c r="G855" s="963">
        <f>G856-G854</f>
      </c>
      <c r="H855" s="963">
        <f>H856-H854</f>
      </c>
      <c r="I855" s="963">
        <f>I856-I854</f>
      </c>
      <c r="J855" s="963">
        <f>J856-J854</f>
      </c>
      <c r="K855" s="962">
        <f>K853+G855+I855</f>
      </c>
      <c r="L855" s="962">
        <f>L853+H855+J855</f>
      </c>
      <c r="M855" s="962"/>
      <c r="N855" s="961"/>
      <c r="O855" s="962"/>
      <c r="P855" s="962"/>
      <c r="Q855" s="962"/>
      <c r="R855" s="962"/>
      <c r="S855" s="962"/>
      <c r="T855" s="962"/>
      <c r="U855" s="962"/>
      <c r="V855" s="962"/>
      <c r="W855" s="962"/>
      <c r="X855" s="962"/>
      <c r="Y855" s="962"/>
      <c r="Z855" s="962"/>
      <c r="AA855" s="962"/>
      <c r="AB855" s="962"/>
      <c r="AC855" s="962"/>
      <c r="AD855" s="962"/>
      <c r="AE855" s="962"/>
      <c r="AF855" s="962"/>
      <c r="AG855" s="962"/>
      <c r="AH855" s="962"/>
      <c r="AI855" s="962"/>
      <c r="AJ855" s="962"/>
      <c r="AK855" s="962"/>
      <c r="AL855" s="962"/>
      <c r="AM855" s="961">
        <v>372</v>
      </c>
    </row>
    <row r="856">
      <c r="C856" s="962"/>
      <c r="D856" s="961"/>
      <c r="E856" s="962"/>
      <c r="F856" s="962"/>
      <c r="G856" s="963" cm="1">
        <f t="array" ref="G856:G856">IMPORTRANGE("https://meimeiwangluo.feishu.cn/sheets/Sgl9soiuNhw97btSf20cZqcFnGh","'Sheet1'!B89")</f>
      </c>
      <c r="H856" s="963" cm="1">
        <f t="array" ref="H856:H856">IMPORTRANGE("https://meimeiwangluo.feishu.cn/sheets/Sgl9soiuNhw97btSf20cZqcFnGh","'Sheet1'!B91")</f>
      </c>
      <c r="I856" s="963" cm="1">
        <f t="array" ref="I856:I856">IMPORTRANGE("https://meimeiwangluo.feishu.cn/sheets/Sgl9soiuNhw97btSf20cZqcFnGh","'Sheet1'!C89")</f>
      </c>
      <c r="J856" s="963" cm="1">
        <f t="array" ref="J856:J856">IMPORTRANGE("https://meimeiwangluo.feishu.cn/sheets/Sgl9soiuNhw97btSf20cZqcFnGh","'Sheet1'!C91")</f>
      </c>
      <c r="K856" s="962"/>
      <c r="L856" s="962"/>
      <c r="M856" s="962"/>
      <c r="N856" s="962"/>
      <c r="O856" s="962"/>
      <c r="P856" s="962"/>
      <c r="Q856" s="962"/>
      <c r="R856" s="961"/>
      <c r="S856" s="962"/>
      <c r="T856" s="962"/>
      <c r="U856" s="962"/>
      <c r="V856" s="962"/>
      <c r="W856" s="962"/>
      <c r="X856" s="962"/>
      <c r="Y856" s="962"/>
      <c r="Z856" s="962"/>
      <c r="AA856" s="962"/>
      <c r="AB856" s="962"/>
      <c r="AC856" s="962"/>
      <c r="AD856" s="962"/>
      <c r="AE856" s="962"/>
      <c r="AF856" s="962"/>
      <c r="AG856" s="962"/>
      <c r="AH856" s="962"/>
      <c r="AI856" s="962"/>
      <c r="AJ856" s="962"/>
      <c r="AK856" s="962"/>
      <c r="AL856" s="962"/>
      <c r="AM856" s="961"/>
    </row>
    <row r="857">
      <c r="C857" s="962"/>
      <c r="D857" s="961"/>
      <c r="E857" s="962"/>
      <c r="F857" s="962"/>
      <c r="K857" s="962"/>
      <c r="L857" s="962"/>
      <c r="M857" s="962"/>
      <c r="N857" s="962"/>
      <c r="O857" s="962"/>
      <c r="P857" s="962"/>
      <c r="Q857" s="962"/>
      <c r="R857" s="961"/>
      <c r="S857" s="962"/>
      <c r="T857" s="962"/>
      <c r="U857" s="962"/>
      <c r="V857" s="962"/>
      <c r="W857" s="962"/>
      <c r="X857" s="962"/>
      <c r="Y857" s="962"/>
      <c r="Z857" s="962"/>
      <c r="AA857" s="962"/>
      <c r="AB857" s="962"/>
      <c r="AC857" s="962"/>
      <c r="AD857" s="962"/>
      <c r="AE857" s="962"/>
      <c r="AF857" s="962"/>
      <c r="AG857" s="962"/>
      <c r="AH857" s="962"/>
      <c r="AI857" s="962"/>
      <c r="AJ857" s="962"/>
      <c r="AK857" s="962"/>
      <c r="AL857" s="962"/>
      <c r="AM857" s="961"/>
    </row>
    <row r="858">
      <c r="C858" s="962"/>
      <c r="D858" s="961"/>
      <c r="E858" s="962"/>
      <c r="F858" s="962"/>
      <c r="K858" s="962"/>
      <c r="L858" s="962"/>
      <c r="M858" s="962"/>
      <c r="N858" s="962"/>
      <c r="O858" s="962"/>
      <c r="P858" s="962"/>
      <c r="Q858" s="962"/>
      <c r="R858" s="961"/>
      <c r="S858" s="962"/>
      <c r="T858" s="962"/>
      <c r="U858" s="962"/>
      <c r="V858" s="962"/>
      <c r="W858" s="962"/>
      <c r="X858" s="962"/>
      <c r="Y858" s="962"/>
      <c r="Z858" s="962"/>
      <c r="AA858" s="962"/>
      <c r="AB858" s="962"/>
      <c r="AC858" s="962"/>
      <c r="AD858" s="962"/>
      <c r="AE858" s="962"/>
      <c r="AF858" s="962"/>
      <c r="AG858" s="962"/>
      <c r="AH858" s="962"/>
      <c r="AI858" s="962"/>
      <c r="AJ858" s="962"/>
      <c r="AK858" s="962"/>
      <c r="AL858" s="962"/>
      <c r="AM858" s="961"/>
    </row>
    <row r="859">
      <c r="C859" s="962"/>
      <c r="AI859" s="962"/>
      <c r="AJ859" s="962"/>
      <c r="AK859" s="962"/>
      <c r="AL859" s="962"/>
      <c r="AM859" s="961"/>
    </row>
    <row r="860">
      <c r="C860" s="962"/>
      <c r="AI860" s="962"/>
      <c r="AJ860" s="962"/>
      <c r="AK860" s="962"/>
      <c r="AL860" s="962"/>
      <c r="AM860" s="961"/>
    </row>
    <row r="861">
      <c r="C861" s="962"/>
      <c r="AI861" s="962"/>
      <c r="AJ861" s="962"/>
      <c r="AK861" s="962"/>
      <c r="AL861" s="962"/>
      <c r="AM861" s="961"/>
    </row>
    <row r="862">
      <c r="C862" s="962"/>
      <c r="AI862" s="962"/>
      <c r="AJ862" s="962"/>
      <c r="AK862" s="962"/>
      <c r="AL862" s="962"/>
      <c r="AM862" s="961"/>
    </row>
    <row r="863">
      <c r="C863" s="962"/>
      <c r="AI863" s="962"/>
      <c r="AJ863" s="962"/>
      <c r="AK863" s="962"/>
      <c r="AL863" s="962"/>
      <c r="AM863" s="961"/>
    </row>
    <row r="864">
      <c r="C864" s="962"/>
      <c r="AI864" s="962"/>
      <c r="AJ864" s="962"/>
      <c r="AK864" s="962"/>
      <c r="AL864" s="962"/>
      <c r="AM864" s="961"/>
    </row>
    <row r="865">
      <c r="C865" s="962"/>
      <c r="D865" s="961"/>
      <c r="E865" s="962"/>
      <c r="F865" s="962"/>
      <c r="K865" s="962"/>
      <c r="L865" s="962"/>
      <c r="M865" s="962"/>
      <c r="N865" s="962"/>
      <c r="O865" s="962"/>
      <c r="P865" s="962"/>
      <c r="Q865" s="962"/>
      <c r="R865" s="961"/>
      <c r="S865" s="962"/>
      <c r="T865" s="962"/>
      <c r="U865" s="962"/>
      <c r="V865" s="962"/>
      <c r="W865" s="962"/>
      <c r="X865" s="962"/>
      <c r="Y865" s="962"/>
      <c r="Z865" s="962"/>
      <c r="AA865" s="962"/>
      <c r="AB865" s="962"/>
      <c r="AC865" s="962"/>
      <c r="AD865" s="962"/>
      <c r="AE865" s="962"/>
      <c r="AF865" s="962"/>
      <c r="AG865" s="962"/>
      <c r="AH865" s="962"/>
      <c r="AI865" s="962"/>
      <c r="AJ865" s="962"/>
      <c r="AK865" s="962"/>
      <c r="AL865" s="962"/>
      <c r="AM865" s="961"/>
    </row>
    <row r="866">
      <c r="C866" s="962"/>
      <c r="D866" s="961"/>
      <c r="E866" s="962"/>
      <c r="F866" s="962"/>
      <c r="K866" s="962"/>
      <c r="L866" s="962"/>
      <c r="M866" s="962"/>
      <c r="N866" s="962"/>
      <c r="O866" s="962"/>
      <c r="P866" s="962"/>
      <c r="Q866" s="962"/>
      <c r="R866" s="961"/>
      <c r="S866" s="962"/>
      <c r="T866" s="962"/>
      <c r="U866" s="962"/>
      <c r="V866" s="962"/>
      <c r="W866" s="962"/>
      <c r="X866" s="962"/>
      <c r="Y866" s="962"/>
      <c r="Z866" s="962"/>
      <c r="AA866" s="962"/>
      <c r="AB866" s="962"/>
      <c r="AC866" s="962"/>
      <c r="AD866" s="962"/>
      <c r="AE866" s="962"/>
      <c r="AF866" s="962"/>
      <c r="AG866" s="962"/>
      <c r="AH866" s="962"/>
      <c r="AI866" s="962"/>
      <c r="AJ866" s="962"/>
      <c r="AK866" s="962"/>
      <c r="AL866" s="962"/>
      <c r="AM866" s="961"/>
    </row>
    <row r="867">
      <c r="C867" s="962"/>
      <c r="D867" s="961"/>
      <c r="E867" s="962"/>
      <c r="F867" s="962"/>
      <c r="K867" s="962"/>
      <c r="L867" s="962"/>
      <c r="M867" s="962"/>
      <c r="N867" s="962"/>
      <c r="O867" s="962"/>
      <c r="P867" s="962"/>
      <c r="Q867" s="962"/>
      <c r="R867" s="961"/>
      <c r="S867" s="962"/>
      <c r="T867" s="962"/>
      <c r="U867" s="962"/>
      <c r="V867" s="962"/>
      <c r="W867" s="962"/>
      <c r="X867" s="962"/>
      <c r="Y867" s="962"/>
      <c r="Z867" s="962"/>
      <c r="AA867" s="962"/>
      <c r="AB867" s="962"/>
      <c r="AC867" s="962"/>
      <c r="AD867" s="962"/>
      <c r="AE867" s="962"/>
      <c r="AF867" s="962"/>
      <c r="AG867" s="962"/>
      <c r="AH867" s="962"/>
      <c r="AI867" s="962"/>
      <c r="AJ867" s="962"/>
      <c r="AK867" s="962"/>
      <c r="AL867" s="962"/>
      <c r="AM867" s="961"/>
    </row>
    <row r="868">
      <c r="C868" s="962"/>
      <c r="D868" s="961"/>
      <c r="E868" s="962"/>
      <c r="F868" s="962"/>
      <c r="K868" s="962"/>
      <c r="L868" s="962"/>
      <c r="M868" s="962"/>
      <c r="N868" s="962"/>
      <c r="O868" s="962"/>
      <c r="P868" s="962"/>
      <c r="Q868" s="962"/>
      <c r="R868" s="961"/>
      <c r="S868" s="962"/>
      <c r="T868" s="962"/>
      <c r="U868" s="962"/>
      <c r="V868" s="962"/>
      <c r="W868" s="962"/>
      <c r="X868" s="962"/>
      <c r="Y868" s="962"/>
      <c r="Z868" s="962"/>
      <c r="AA868" s="962"/>
      <c r="AB868" s="962"/>
      <c r="AC868" s="962"/>
      <c r="AD868" s="962"/>
      <c r="AE868" s="962"/>
      <c r="AF868" s="962"/>
      <c r="AG868" s="962"/>
      <c r="AH868" s="962"/>
      <c r="AI868" s="962"/>
      <c r="AJ868" s="962"/>
      <c r="AK868" s="962"/>
      <c r="AL868" s="962"/>
      <c r="AM868" s="961"/>
    </row>
    <row r="869">
      <c r="C869" s="962"/>
      <c r="D869" s="961"/>
      <c r="E869" s="962"/>
      <c r="F869" s="962"/>
      <c r="K869" s="962"/>
      <c r="L869" s="962"/>
      <c r="M869" s="962"/>
      <c r="N869" s="962"/>
      <c r="O869" s="962"/>
      <c r="P869" s="962"/>
      <c r="Q869" s="962"/>
      <c r="R869" s="961"/>
      <c r="S869" s="962"/>
      <c r="T869" s="962"/>
      <c r="U869" s="962"/>
      <c r="V869" s="962"/>
      <c r="W869" s="962"/>
      <c r="X869" s="962"/>
      <c r="Y869" s="962"/>
      <c r="Z869" s="962"/>
      <c r="AA869" s="962"/>
      <c r="AB869" s="962"/>
      <c r="AC869" s="962"/>
      <c r="AD869" s="962"/>
      <c r="AE869" s="962"/>
      <c r="AF869" s="962"/>
      <c r="AG869" s="962"/>
      <c r="AH869" s="962"/>
      <c r="AI869" s="962"/>
      <c r="AJ869" s="962"/>
      <c r="AK869" s="962"/>
      <c r="AL869" s="962"/>
      <c r="AM869" s="961"/>
    </row>
    <row r="870">
      <c r="C870" s="962"/>
      <c r="D870" s="961"/>
      <c r="E870" s="962"/>
      <c r="F870" s="962"/>
      <c r="K870" s="962"/>
      <c r="L870" s="962"/>
      <c r="M870" s="962"/>
      <c r="N870" s="962"/>
      <c r="O870" s="962"/>
      <c r="P870" s="962"/>
      <c r="Q870" s="962"/>
      <c r="R870" s="961"/>
      <c r="S870" s="962"/>
      <c r="T870" s="962"/>
      <c r="U870" s="962"/>
      <c r="V870" s="962"/>
      <c r="W870" s="962"/>
      <c r="X870" s="962"/>
      <c r="Y870" s="962"/>
      <c r="Z870" s="962"/>
      <c r="AA870" s="962"/>
      <c r="AB870" s="962"/>
      <c r="AC870" s="962"/>
      <c r="AD870" s="962"/>
      <c r="AE870" s="962"/>
      <c r="AF870" s="962"/>
      <c r="AG870" s="962"/>
      <c r="AH870" s="962"/>
      <c r="AI870" s="962"/>
      <c r="AJ870" s="962"/>
      <c r="AK870" s="962"/>
      <c r="AL870" s="962"/>
      <c r="AM870" s="961"/>
    </row>
    <row r="871">
      <c r="C871" s="962"/>
      <c r="D871" s="961"/>
      <c r="E871" s="962"/>
      <c r="F871" s="962"/>
      <c r="K871" s="962"/>
      <c r="L871" s="962"/>
      <c r="M871" s="962"/>
      <c r="N871" s="962"/>
      <c r="O871" s="962"/>
      <c r="P871" s="962"/>
      <c r="Q871" s="962"/>
      <c r="R871" s="961"/>
      <c r="S871" s="962"/>
      <c r="T871" s="962"/>
      <c r="U871" s="962"/>
      <c r="V871" s="962"/>
      <c r="W871" s="962"/>
      <c r="X871" s="962"/>
      <c r="Y871" s="962"/>
      <c r="Z871" s="962"/>
      <c r="AA871" s="962"/>
      <c r="AB871" s="962"/>
      <c r="AC871" s="962"/>
      <c r="AD871" s="962"/>
      <c r="AE871" s="962"/>
      <c r="AF871" s="962"/>
      <c r="AG871" s="962"/>
      <c r="AH871" s="962"/>
      <c r="AI871" s="962"/>
      <c r="AJ871" s="962"/>
      <c r="AK871" s="962"/>
      <c r="AL871" s="962"/>
      <c r="AM871" s="961"/>
    </row>
    <row r="872">
      <c r="C872" s="962"/>
      <c r="D872" s="961"/>
      <c r="E872" s="962"/>
      <c r="F872" s="962"/>
      <c r="K872" s="962"/>
      <c r="L872" s="962"/>
      <c r="M872" s="962"/>
      <c r="N872" s="962"/>
      <c r="O872" s="962"/>
      <c r="P872" s="962"/>
      <c r="Q872" s="962"/>
      <c r="R872" s="961"/>
      <c r="S872" s="962"/>
      <c r="T872" s="962"/>
      <c r="U872" s="962"/>
      <c r="V872" s="962"/>
      <c r="W872" s="962"/>
      <c r="X872" s="962"/>
      <c r="Y872" s="962"/>
      <c r="Z872" s="962"/>
      <c r="AA872" s="962"/>
      <c r="AB872" s="962"/>
      <c r="AC872" s="962"/>
      <c r="AD872" s="962"/>
      <c r="AE872" s="962"/>
      <c r="AF872" s="962"/>
      <c r="AG872" s="962"/>
      <c r="AH872" s="962"/>
      <c r="AI872" s="962"/>
      <c r="AJ872" s="962"/>
      <c r="AK872" s="962"/>
      <c r="AL872" s="962"/>
      <c r="AM872" s="961"/>
    </row>
    <row r="873">
      <c r="C873" s="962"/>
      <c r="D873" s="961"/>
      <c r="E873" s="962"/>
      <c r="F873" s="962"/>
      <c r="K873" s="962"/>
      <c r="L873" s="962"/>
      <c r="M873" s="962"/>
      <c r="N873" s="962"/>
      <c r="O873" s="962"/>
      <c r="P873" s="962"/>
      <c r="Q873" s="962"/>
      <c r="R873" s="961"/>
      <c r="S873" s="962"/>
      <c r="T873" s="962"/>
      <c r="U873" s="962"/>
      <c r="V873" s="962"/>
      <c r="W873" s="962"/>
      <c r="X873" s="962"/>
      <c r="Y873" s="962"/>
      <c r="Z873" s="962"/>
      <c r="AA873" s="962"/>
      <c r="AB873" s="962"/>
      <c r="AC873" s="962"/>
      <c r="AD873" s="962"/>
      <c r="AE873" s="962"/>
      <c r="AF873" s="962"/>
      <c r="AG873" s="962"/>
      <c r="AH873" s="962"/>
      <c r="AI873" s="962"/>
      <c r="AJ873" s="962"/>
      <c r="AK873" s="962"/>
      <c r="AL873" s="962"/>
      <c r="AM873" s="961"/>
    </row>
    <row r="874">
      <c r="C874" s="962"/>
      <c r="D874" s="961"/>
      <c r="E874" s="962"/>
      <c r="F874" s="962"/>
      <c r="K874" s="962"/>
      <c r="L874" s="962"/>
      <c r="M874" s="962"/>
      <c r="N874" s="962"/>
      <c r="O874" s="962"/>
      <c r="P874" s="962"/>
      <c r="Q874" s="962"/>
      <c r="R874" s="961"/>
      <c r="S874" s="962"/>
      <c r="T874" s="962"/>
      <c r="U874" s="962"/>
      <c r="V874" s="962"/>
      <c r="W874" s="962"/>
      <c r="X874" s="962"/>
      <c r="Y874" s="962"/>
      <c r="Z874" s="962"/>
      <c r="AA874" s="962"/>
      <c r="AB874" s="962"/>
      <c r="AC874" s="962"/>
      <c r="AD874" s="962"/>
      <c r="AE874" s="962"/>
      <c r="AF874" s="962"/>
      <c r="AG874" s="962"/>
      <c r="AH874" s="962"/>
      <c r="AI874" s="962"/>
      <c r="AJ874" s="962"/>
      <c r="AK874" s="962"/>
      <c r="AL874" s="962"/>
      <c r="AM874" s="961"/>
    </row>
    <row r="875">
      <c r="C875" s="962"/>
      <c r="D875" s="961"/>
      <c r="E875" s="962"/>
      <c r="F875" s="962"/>
      <c r="K875" s="962"/>
      <c r="L875" s="962"/>
      <c r="M875" s="962"/>
      <c r="N875" s="962"/>
      <c r="O875" s="962"/>
      <c r="P875" s="962"/>
      <c r="Q875" s="962"/>
      <c r="R875" s="961"/>
      <c r="S875" s="962"/>
      <c r="T875" s="962"/>
      <c r="U875" s="962"/>
      <c r="V875" s="962"/>
      <c r="W875" s="962"/>
      <c r="X875" s="962"/>
      <c r="Y875" s="962"/>
      <c r="Z875" s="962"/>
      <c r="AA875" s="962"/>
      <c r="AB875" s="962"/>
      <c r="AC875" s="962"/>
      <c r="AD875" s="962"/>
      <c r="AE875" s="962"/>
      <c r="AF875" s="962"/>
      <c r="AG875" s="962"/>
      <c r="AH875" s="962"/>
      <c r="AI875" s="962"/>
      <c r="AJ875" s="962"/>
      <c r="AK875" s="962"/>
      <c r="AL875" s="962"/>
      <c r="AM875" s="961"/>
    </row>
    <row r="876">
      <c r="C876" s="962"/>
      <c r="D876" s="961"/>
      <c r="E876" s="962"/>
      <c r="F876" s="962"/>
      <c r="K876" s="962"/>
      <c r="L876" s="962"/>
      <c r="M876" s="962"/>
      <c r="N876" s="962"/>
      <c r="O876" s="962"/>
      <c r="P876" s="962"/>
      <c r="Q876" s="962"/>
      <c r="R876" s="961"/>
      <c r="S876" s="962"/>
      <c r="T876" s="962"/>
      <c r="U876" s="962"/>
      <c r="V876" s="962"/>
      <c r="W876" s="962"/>
      <c r="X876" s="962"/>
      <c r="Y876" s="962"/>
      <c r="Z876" s="962"/>
      <c r="AA876" s="962"/>
      <c r="AB876" s="962"/>
      <c r="AC876" s="962"/>
      <c r="AD876" s="962"/>
      <c r="AE876" s="962"/>
      <c r="AF876" s="962"/>
      <c r="AG876" s="962"/>
      <c r="AH876" s="962"/>
      <c r="AI876" s="962"/>
      <c r="AJ876" s="962"/>
      <c r="AK876" s="962"/>
      <c r="AL876" s="962"/>
      <c r="AM876" s="961"/>
    </row>
    <row r="877">
      <c r="C877" s="962"/>
      <c r="D877" s="961"/>
      <c r="E877" s="962"/>
      <c r="F877" s="962"/>
      <c r="K877" s="962"/>
      <c r="L877" s="962"/>
      <c r="M877" s="962"/>
      <c r="N877" s="962"/>
      <c r="O877" s="962"/>
      <c r="P877" s="962"/>
      <c r="Q877" s="962"/>
      <c r="R877" s="961"/>
      <c r="S877" s="962"/>
      <c r="T877" s="962"/>
      <c r="U877" s="962"/>
      <c r="V877" s="962"/>
      <c r="W877" s="962"/>
      <c r="X877" s="962"/>
      <c r="Y877" s="962"/>
      <c r="Z877" s="962"/>
      <c r="AA877" s="962"/>
      <c r="AB877" s="962"/>
      <c r="AC877" s="962"/>
      <c r="AD877" s="962"/>
      <c r="AE877" s="962"/>
      <c r="AF877" s="962"/>
      <c r="AG877" s="962"/>
      <c r="AH877" s="962"/>
      <c r="AI877" s="962"/>
      <c r="AJ877" s="962"/>
      <c r="AK877" s="962"/>
      <c r="AL877" s="962"/>
      <c r="AM877" s="961"/>
    </row>
    <row r="878">
      <c r="C878" s="962"/>
      <c r="D878" s="961"/>
      <c r="E878" s="962"/>
      <c r="F878" s="962"/>
      <c r="K878" s="962"/>
      <c r="L878" s="962"/>
      <c r="M878" s="962"/>
      <c r="N878" s="962"/>
      <c r="O878" s="962"/>
      <c r="P878" s="962"/>
      <c r="Q878" s="962"/>
      <c r="R878" s="961"/>
      <c r="S878" s="962"/>
      <c r="T878" s="962"/>
      <c r="U878" s="962"/>
      <c r="V878" s="962"/>
      <c r="W878" s="962"/>
      <c r="X878" s="962"/>
      <c r="Y878" s="962"/>
      <c r="Z878" s="962"/>
      <c r="AA878" s="962"/>
      <c r="AB878" s="962"/>
      <c r="AC878" s="962"/>
      <c r="AD878" s="962"/>
      <c r="AE878" s="962"/>
      <c r="AF878" s="962"/>
      <c r="AG878" s="962"/>
      <c r="AH878" s="962"/>
      <c r="AI878" s="962"/>
      <c r="AJ878" s="962"/>
      <c r="AK878" s="962"/>
      <c r="AL878" s="962"/>
      <c r="AM878" s="961"/>
    </row>
    <row r="879">
      <c r="C879" s="962"/>
      <c r="D879" s="961"/>
      <c r="E879" s="962"/>
      <c r="F879" s="962"/>
      <c r="K879" s="962"/>
      <c r="L879" s="962"/>
      <c r="M879" s="962"/>
      <c r="N879" s="962"/>
      <c r="O879" s="962"/>
      <c r="P879" s="962"/>
      <c r="Q879" s="962"/>
      <c r="R879" s="961"/>
      <c r="S879" s="962"/>
      <c r="T879" s="962"/>
      <c r="U879" s="962"/>
      <c r="V879" s="962"/>
      <c r="W879" s="962"/>
      <c r="X879" s="962"/>
      <c r="Y879" s="962"/>
      <c r="Z879" s="962"/>
      <c r="AA879" s="962"/>
      <c r="AB879" s="962"/>
      <c r="AC879" s="962"/>
      <c r="AD879" s="962"/>
      <c r="AE879" s="962"/>
      <c r="AF879" s="962"/>
      <c r="AG879" s="962"/>
      <c r="AH879" s="962"/>
      <c r="AI879" s="962"/>
      <c r="AJ879" s="962"/>
      <c r="AK879" s="962"/>
      <c r="AL879" s="962"/>
      <c r="AM879" s="961"/>
    </row>
    <row r="880">
      <c r="C880" s="962"/>
      <c r="D880" s="961"/>
      <c r="E880" s="962"/>
      <c r="F880" s="962"/>
      <c r="K880" s="962"/>
      <c r="L880" s="962"/>
      <c r="M880" s="962"/>
      <c r="N880" s="962"/>
      <c r="O880" s="962"/>
      <c r="P880" s="962"/>
      <c r="Q880" s="962"/>
      <c r="R880" s="961"/>
      <c r="S880" s="962"/>
      <c r="T880" s="962"/>
      <c r="U880" s="962"/>
      <c r="V880" s="962"/>
      <c r="W880" s="962"/>
      <c r="X880" s="962"/>
      <c r="Y880" s="962"/>
      <c r="Z880" s="962"/>
      <c r="AA880" s="962"/>
      <c r="AB880" s="962"/>
      <c r="AC880" s="962"/>
      <c r="AD880" s="962"/>
      <c r="AE880" s="962"/>
      <c r="AF880" s="962"/>
      <c r="AG880" s="962"/>
      <c r="AH880" s="962"/>
      <c r="AI880" s="962"/>
      <c r="AJ880" s="962"/>
      <c r="AK880" s="962"/>
      <c r="AL880" s="962"/>
      <c r="AM880" s="961"/>
    </row>
    <row r="881">
      <c r="C881" s="962"/>
      <c r="D881" s="961"/>
      <c r="E881" s="962"/>
      <c r="F881" s="962"/>
      <c r="K881" s="962"/>
      <c r="L881" s="962"/>
      <c r="M881" s="962"/>
      <c r="N881" s="962"/>
      <c r="O881" s="962"/>
      <c r="P881" s="962"/>
      <c r="Q881" s="962"/>
      <c r="R881" s="961"/>
      <c r="S881" s="962"/>
      <c r="T881" s="962"/>
      <c r="U881" s="962"/>
      <c r="V881" s="962"/>
      <c r="W881" s="962"/>
      <c r="X881" s="962"/>
      <c r="Y881" s="962"/>
      <c r="Z881" s="962"/>
      <c r="AA881" s="962"/>
      <c r="AB881" s="962"/>
      <c r="AC881" s="962"/>
      <c r="AD881" s="962"/>
      <c r="AE881" s="962"/>
      <c r="AF881" s="962"/>
      <c r="AG881" s="962"/>
      <c r="AH881" s="962"/>
      <c r="AI881" s="962"/>
      <c r="AJ881" s="962"/>
      <c r="AK881" s="962"/>
      <c r="AL881" s="962"/>
      <c r="AM881" s="961"/>
    </row>
    <row r="882">
      <c r="C882" s="962"/>
      <c r="D882" s="961"/>
      <c r="E882" s="962"/>
      <c r="F882" s="962"/>
      <c r="K882" s="962"/>
      <c r="L882" s="962"/>
      <c r="M882" s="962"/>
      <c r="N882" s="962"/>
      <c r="O882" s="962"/>
      <c r="P882" s="962"/>
      <c r="Q882" s="962"/>
      <c r="R882" s="961"/>
      <c r="S882" s="962"/>
      <c r="T882" s="962"/>
      <c r="U882" s="962"/>
      <c r="V882" s="962"/>
      <c r="W882" s="962"/>
      <c r="X882" s="962"/>
      <c r="Y882" s="962"/>
      <c r="Z882" s="962"/>
      <c r="AA882" s="962"/>
      <c r="AB882" s="962"/>
      <c r="AC882" s="962"/>
      <c r="AD882" s="962"/>
      <c r="AE882" s="962"/>
      <c r="AF882" s="962"/>
      <c r="AG882" s="962"/>
      <c r="AH882" s="962"/>
      <c r="AI882" s="962"/>
      <c r="AJ882" s="962"/>
      <c r="AK882" s="962"/>
      <c r="AL882" s="962"/>
      <c r="AM882" s="961"/>
    </row>
    <row r="883">
      <c r="C883" s="962"/>
      <c r="D883" s="961"/>
      <c r="E883" s="962"/>
      <c r="F883" s="962"/>
      <c r="K883" s="962"/>
      <c r="L883" s="962"/>
      <c r="M883" s="962"/>
      <c r="N883" s="962"/>
      <c r="O883" s="962"/>
      <c r="P883" s="962"/>
      <c r="Q883" s="962"/>
      <c r="R883" s="961"/>
      <c r="S883" s="962"/>
      <c r="T883" s="962"/>
      <c r="U883" s="962"/>
      <c r="V883" s="962"/>
      <c r="W883" s="962"/>
      <c r="X883" s="962"/>
      <c r="Y883" s="962"/>
      <c r="Z883" s="962"/>
      <c r="AA883" s="962"/>
      <c r="AB883" s="962"/>
      <c r="AC883" s="962"/>
      <c r="AD883" s="962"/>
      <c r="AE883" s="962"/>
      <c r="AF883" s="962"/>
      <c r="AG883" s="962"/>
      <c r="AH883" s="962"/>
      <c r="AI883" s="962"/>
      <c r="AJ883" s="962"/>
      <c r="AK883" s="962"/>
      <c r="AL883" s="962"/>
      <c r="AM883" s="961"/>
    </row>
    <row r="884">
      <c r="C884" s="962"/>
      <c r="D884" s="961"/>
      <c r="E884" s="962"/>
      <c r="F884" s="962"/>
      <c r="K884" s="962"/>
      <c r="L884" s="962"/>
      <c r="M884" s="962"/>
      <c r="N884" s="962"/>
      <c r="O884" s="962"/>
      <c r="P884" s="962"/>
      <c r="Q884" s="962"/>
      <c r="R884" s="961"/>
      <c r="S884" s="962"/>
      <c r="T884" s="962"/>
      <c r="U884" s="962"/>
      <c r="V884" s="962"/>
      <c r="W884" s="962"/>
      <c r="X884" s="962"/>
      <c r="Y884" s="962"/>
      <c r="Z884" s="962"/>
      <c r="AA884" s="962"/>
      <c r="AB884" s="962"/>
      <c r="AC884" s="962"/>
      <c r="AD884" s="962"/>
      <c r="AE884" s="962"/>
      <c r="AF884" s="962"/>
      <c r="AG884" s="962"/>
      <c r="AH884" s="962"/>
      <c r="AI884" s="962"/>
      <c r="AJ884" s="962"/>
      <c r="AK884" s="962"/>
      <c r="AL884" s="962"/>
      <c r="AM884" s="961"/>
    </row>
    <row r="885">
      <c r="C885" s="962"/>
      <c r="D885" s="961"/>
      <c r="E885" s="962"/>
      <c r="F885" s="962"/>
      <c r="K885" s="962"/>
      <c r="L885" s="962"/>
      <c r="M885" s="962"/>
      <c r="N885" s="962"/>
      <c r="O885" s="962"/>
      <c r="P885" s="962"/>
      <c r="Q885" s="962"/>
      <c r="R885" s="961"/>
      <c r="S885" s="962"/>
      <c r="T885" s="962"/>
      <c r="U885" s="962"/>
      <c r="V885" s="962"/>
      <c r="W885" s="962"/>
      <c r="X885" s="962"/>
      <c r="Y885" s="962"/>
      <c r="Z885" s="962"/>
      <c r="AA885" s="962"/>
      <c r="AB885" s="962"/>
      <c r="AC885" s="962"/>
      <c r="AD885" s="962"/>
      <c r="AE885" s="962"/>
      <c r="AF885" s="962"/>
      <c r="AG885" s="962"/>
      <c r="AH885" s="962"/>
      <c r="AI885" s="962"/>
      <c r="AJ885" s="962"/>
      <c r="AK885" s="962"/>
      <c r="AL885" s="962"/>
      <c r="AM885" s="961"/>
    </row>
    <row r="886">
      <c r="C886" s="962"/>
      <c r="D886" s="961"/>
      <c r="E886" s="962"/>
      <c r="F886" s="962"/>
      <c r="K886" s="962"/>
      <c r="L886" s="962"/>
      <c r="M886" s="962"/>
      <c r="N886" s="962"/>
      <c r="O886" s="962"/>
      <c r="P886" s="962"/>
      <c r="Q886" s="962"/>
      <c r="R886" s="961"/>
      <c r="S886" s="962"/>
      <c r="T886" s="962"/>
      <c r="U886" s="962"/>
      <c r="V886" s="962"/>
      <c r="W886" s="962"/>
      <c r="X886" s="962"/>
      <c r="Y886" s="962"/>
      <c r="Z886" s="962"/>
      <c r="AA886" s="962"/>
      <c r="AB886" s="962"/>
      <c r="AC886" s="962"/>
      <c r="AD886" s="962"/>
      <c r="AE886" s="962"/>
      <c r="AF886" s="962"/>
      <c r="AG886" s="962"/>
      <c r="AH886" s="962"/>
      <c r="AI886" s="962"/>
      <c r="AJ886" s="962"/>
      <c r="AK886" s="962"/>
      <c r="AL886" s="962"/>
      <c r="AM886" s="961"/>
    </row>
    <row r="887">
      <c r="C887" s="962"/>
      <c r="D887" s="961"/>
      <c r="E887" s="962"/>
      <c r="F887" s="962"/>
      <c r="K887" s="962"/>
      <c r="L887" s="962"/>
      <c r="M887" s="962"/>
      <c r="N887" s="962"/>
      <c r="O887" s="962"/>
      <c r="P887" s="962"/>
      <c r="Q887" s="962"/>
      <c r="R887" s="961"/>
      <c r="S887" s="962"/>
      <c r="T887" s="962"/>
      <c r="U887" s="962"/>
      <c r="V887" s="962"/>
      <c r="W887" s="962"/>
      <c r="X887" s="962"/>
      <c r="Y887" s="962"/>
      <c r="Z887" s="962"/>
      <c r="AA887" s="962"/>
      <c r="AB887" s="962"/>
      <c r="AC887" s="962"/>
      <c r="AD887" s="962"/>
      <c r="AE887" s="962"/>
      <c r="AF887" s="962"/>
      <c r="AG887" s="962"/>
      <c r="AH887" s="962"/>
      <c r="AI887" s="962"/>
      <c r="AJ887" s="962"/>
      <c r="AK887" s="962"/>
      <c r="AL887" s="962"/>
      <c r="AM887" s="961"/>
    </row>
    <row r="888">
      <c r="C888" s="962"/>
      <c r="D888" s="961"/>
      <c r="E888" s="962"/>
      <c r="F888" s="962"/>
      <c r="K888" s="962"/>
      <c r="L888" s="962"/>
      <c r="M888" s="962"/>
      <c r="N888" s="962"/>
      <c r="O888" s="962"/>
      <c r="P888" s="962"/>
      <c r="Q888" s="962"/>
      <c r="R888" s="961"/>
      <c r="S888" s="962"/>
      <c r="T888" s="962"/>
      <c r="U888" s="962"/>
      <c r="V888" s="962"/>
      <c r="W888" s="962"/>
      <c r="X888" s="962"/>
      <c r="Y888" s="962"/>
      <c r="Z888" s="962"/>
      <c r="AA888" s="962"/>
      <c r="AB888" s="962"/>
      <c r="AC888" s="962"/>
      <c r="AD888" s="962"/>
      <c r="AE888" s="962"/>
      <c r="AF888" s="962"/>
      <c r="AG888" s="962"/>
      <c r="AH888" s="962"/>
      <c r="AI888" s="962"/>
      <c r="AJ888" s="962"/>
      <c r="AK888" s="962"/>
      <c r="AL888" s="962"/>
      <c r="AM888" s="961"/>
    </row>
    <row r="889">
      <c r="C889" s="962"/>
      <c r="D889" s="961"/>
      <c r="E889" s="962"/>
      <c r="F889" s="962"/>
      <c r="K889" s="962"/>
      <c r="L889" s="962"/>
      <c r="M889" s="962"/>
      <c r="N889" s="962"/>
      <c r="O889" s="962"/>
      <c r="P889" s="962"/>
      <c r="Q889" s="962"/>
      <c r="R889" s="961"/>
      <c r="S889" s="962"/>
      <c r="T889" s="962"/>
      <c r="U889" s="962"/>
      <c r="V889" s="962"/>
      <c r="W889" s="962"/>
      <c r="X889" s="962"/>
      <c r="Y889" s="962"/>
      <c r="Z889" s="962"/>
      <c r="AA889" s="962"/>
      <c r="AB889" s="962"/>
      <c r="AC889" s="962"/>
      <c r="AD889" s="962"/>
      <c r="AE889" s="962"/>
      <c r="AF889" s="962"/>
      <c r="AG889" s="962"/>
      <c r="AH889" s="962"/>
      <c r="AI889" s="962"/>
      <c r="AJ889" s="962"/>
      <c r="AK889" s="962"/>
      <c r="AL889" s="962"/>
      <c r="AM889" s="961"/>
    </row>
    <row r="890">
      <c r="C890" s="962"/>
      <c r="D890" s="961"/>
      <c r="E890" s="962"/>
      <c r="F890" s="962"/>
      <c r="K890" s="962"/>
      <c r="L890" s="962"/>
      <c r="M890" s="962"/>
      <c r="N890" s="962"/>
      <c r="O890" s="962"/>
      <c r="P890" s="962"/>
      <c r="Q890" s="962"/>
      <c r="R890" s="961"/>
      <c r="S890" s="962"/>
      <c r="T890" s="962"/>
      <c r="U890" s="962"/>
      <c r="V890" s="962"/>
      <c r="W890" s="962"/>
      <c r="X890" s="962"/>
      <c r="Y890" s="962"/>
      <c r="Z890" s="962"/>
      <c r="AA890" s="962"/>
      <c r="AB890" s="962"/>
      <c r="AC890" s="962"/>
      <c r="AD890" s="962"/>
      <c r="AE890" s="962"/>
      <c r="AF890" s="962"/>
      <c r="AG890" s="962"/>
      <c r="AH890" s="962"/>
      <c r="AI890" s="962"/>
      <c r="AJ890" s="962"/>
      <c r="AK890" s="962"/>
      <c r="AL890" s="962"/>
      <c r="AM890" s="961"/>
    </row>
    <row r="891">
      <c r="C891" s="962"/>
      <c r="D891" s="961"/>
      <c r="E891" s="962"/>
      <c r="F891" s="962"/>
      <c r="K891" s="962"/>
      <c r="L891" s="962"/>
      <c r="M891" s="962"/>
      <c r="N891" s="962"/>
      <c r="O891" s="962"/>
      <c r="P891" s="962"/>
      <c r="Q891" s="962"/>
      <c r="R891" s="961"/>
      <c r="S891" s="962"/>
      <c r="T891" s="962"/>
      <c r="U891" s="962"/>
      <c r="V891" s="962"/>
      <c r="W891" s="962"/>
      <c r="X891" s="962"/>
      <c r="Y891" s="962"/>
      <c r="Z891" s="962"/>
      <c r="AA891" s="962"/>
      <c r="AB891" s="962"/>
      <c r="AC891" s="962"/>
      <c r="AD891" s="962"/>
      <c r="AE891" s="962"/>
      <c r="AF891" s="962"/>
      <c r="AG891" s="962"/>
      <c r="AH891" s="962"/>
      <c r="AI891" s="962"/>
      <c r="AJ891" s="962"/>
      <c r="AK891" s="962"/>
      <c r="AL891" s="962"/>
      <c r="AM891" s="961"/>
    </row>
    <row r="892">
      <c r="C892" s="962"/>
      <c r="D892" s="961"/>
      <c r="E892" s="962"/>
      <c r="F892" s="962"/>
      <c r="K892" s="962"/>
      <c r="L892" s="962"/>
      <c r="M892" s="962"/>
      <c r="N892" s="962"/>
      <c r="O892" s="962"/>
      <c r="P892" s="962"/>
      <c r="Q892" s="962"/>
      <c r="R892" s="961"/>
      <c r="S892" s="962"/>
      <c r="T892" s="962"/>
      <c r="U892" s="962"/>
      <c r="V892" s="962"/>
      <c r="W892" s="962"/>
      <c r="X892" s="962"/>
      <c r="Y892" s="962"/>
      <c r="Z892" s="962"/>
      <c r="AA892" s="962"/>
      <c r="AB892" s="962"/>
      <c r="AC892" s="962"/>
      <c r="AD892" s="962"/>
      <c r="AE892" s="962"/>
      <c r="AF892" s="962"/>
      <c r="AG892" s="962"/>
      <c r="AH892" s="962"/>
      <c r="AI892" s="962"/>
      <c r="AJ892" s="962"/>
      <c r="AK892" s="962"/>
      <c r="AL892" s="962"/>
      <c r="AM892" s="961"/>
    </row>
    <row r="893">
      <c r="C893" s="962"/>
      <c r="D893" s="961"/>
      <c r="E893" s="962"/>
      <c r="F893" s="962"/>
      <c r="K893" s="962"/>
      <c r="L893" s="962"/>
      <c r="M893" s="962"/>
      <c r="N893" s="962"/>
      <c r="O893" s="962"/>
      <c r="P893" s="962"/>
      <c r="Q893" s="962"/>
      <c r="R893" s="961"/>
      <c r="S893" s="962"/>
      <c r="T893" s="962"/>
      <c r="U893" s="962"/>
      <c r="V893" s="962"/>
      <c r="W893" s="962"/>
      <c r="X893" s="962"/>
      <c r="Y893" s="962"/>
      <c r="Z893" s="962"/>
      <c r="AA893" s="962"/>
      <c r="AB893" s="962"/>
      <c r="AC893" s="962"/>
      <c r="AD893" s="962"/>
      <c r="AE893" s="962"/>
      <c r="AF893" s="962"/>
      <c r="AG893" s="962"/>
      <c r="AH893" s="962"/>
      <c r="AI893" s="962"/>
      <c r="AJ893" s="962"/>
      <c r="AK893" s="962"/>
      <c r="AL893" s="962"/>
      <c r="AM893" s="961"/>
    </row>
    <row r="894">
      <c r="C894" s="962"/>
      <c r="D894" s="961"/>
      <c r="E894" s="962"/>
      <c r="F894" s="962"/>
      <c r="K894" s="962"/>
      <c r="L894" s="962"/>
      <c r="M894" s="962"/>
      <c r="N894" s="962"/>
      <c r="O894" s="962"/>
      <c r="P894" s="962"/>
      <c r="Q894" s="962"/>
      <c r="R894" s="961"/>
      <c r="S894" s="962"/>
      <c r="T894" s="962"/>
      <c r="U894" s="962"/>
      <c r="V894" s="962"/>
      <c r="W894" s="962"/>
      <c r="X894" s="962"/>
      <c r="Y894" s="962"/>
      <c r="Z894" s="962"/>
      <c r="AA894" s="962"/>
      <c r="AB894" s="962"/>
      <c r="AC894" s="962"/>
      <c r="AD894" s="962"/>
      <c r="AE894" s="962"/>
      <c r="AF894" s="962"/>
      <c r="AG894" s="962"/>
      <c r="AH894" s="962"/>
      <c r="AI894" s="962"/>
      <c r="AJ894" s="962"/>
      <c r="AK894" s="962"/>
      <c r="AL894" s="962"/>
      <c r="AM894" s="961"/>
    </row>
    <row r="895">
      <c r="C895" s="962"/>
      <c r="D895" s="961"/>
      <c r="E895" s="962"/>
      <c r="F895" s="962"/>
      <c r="K895" s="962"/>
      <c r="L895" s="962"/>
      <c r="M895" s="962"/>
      <c r="N895" s="962"/>
      <c r="O895" s="962"/>
      <c r="P895" s="962"/>
      <c r="Q895" s="962"/>
      <c r="R895" s="961"/>
      <c r="S895" s="962"/>
      <c r="T895" s="962"/>
      <c r="U895" s="962"/>
      <c r="V895" s="962"/>
      <c r="W895" s="962"/>
      <c r="X895" s="962"/>
      <c r="Y895" s="962"/>
      <c r="Z895" s="962"/>
      <c r="AA895" s="962"/>
      <c r="AB895" s="962"/>
      <c r="AC895" s="962"/>
      <c r="AD895" s="962"/>
      <c r="AE895" s="962"/>
      <c r="AF895" s="962"/>
      <c r="AG895" s="962"/>
      <c r="AH895" s="962"/>
      <c r="AI895" s="962"/>
      <c r="AJ895" s="962"/>
      <c r="AK895" s="962"/>
      <c r="AL895" s="962"/>
      <c r="AM895" s="961"/>
    </row>
    <row r="896">
      <c r="C896" s="962"/>
      <c r="D896" s="961"/>
      <c r="E896" s="962"/>
      <c r="F896" s="962"/>
      <c r="K896" s="962"/>
      <c r="L896" s="962"/>
      <c r="M896" s="962"/>
      <c r="N896" s="962"/>
      <c r="O896" s="962"/>
      <c r="P896" s="962"/>
      <c r="Q896" s="962"/>
      <c r="R896" s="961"/>
      <c r="S896" s="962"/>
      <c r="T896" s="962"/>
      <c r="U896" s="962"/>
      <c r="V896" s="962"/>
      <c r="W896" s="962"/>
      <c r="X896" s="962"/>
      <c r="Y896" s="962"/>
      <c r="Z896" s="962"/>
      <c r="AA896" s="962"/>
      <c r="AB896" s="962"/>
      <c r="AC896" s="962"/>
      <c r="AD896" s="962"/>
      <c r="AE896" s="962"/>
      <c r="AF896" s="962"/>
      <c r="AG896" s="962"/>
      <c r="AH896" s="962"/>
      <c r="AI896" s="962"/>
      <c r="AJ896" s="962"/>
      <c r="AK896" s="962"/>
      <c r="AL896" s="962"/>
      <c r="AM896" s="961"/>
    </row>
    <row r="897">
      <c r="C897" s="962"/>
      <c r="D897" s="961"/>
      <c r="E897" s="962"/>
      <c r="F897" s="962"/>
      <c r="K897" s="962"/>
      <c r="L897" s="962"/>
      <c r="M897" s="962"/>
      <c r="N897" s="962"/>
      <c r="O897" s="962"/>
      <c r="P897" s="962"/>
      <c r="Q897" s="962"/>
      <c r="R897" s="961"/>
      <c r="S897" s="962"/>
      <c r="T897" s="962"/>
      <c r="U897" s="962"/>
      <c r="V897" s="962"/>
      <c r="W897" s="962"/>
      <c r="X897" s="962"/>
      <c r="Y897" s="962"/>
      <c r="Z897" s="962"/>
      <c r="AA897" s="962"/>
      <c r="AB897" s="962"/>
      <c r="AC897" s="962"/>
      <c r="AD897" s="962"/>
      <c r="AE897" s="962"/>
      <c r="AF897" s="962"/>
      <c r="AG897" s="962"/>
      <c r="AH897" s="962"/>
      <c r="AI897" s="962"/>
      <c r="AJ897" s="962"/>
      <c r="AK897" s="962"/>
      <c r="AL897" s="962"/>
      <c r="AM897" s="961"/>
    </row>
    <row r="898">
      <c r="C898" s="962"/>
      <c r="D898" s="961"/>
      <c r="E898" s="962"/>
      <c r="F898" s="962"/>
      <c r="K898" s="962"/>
      <c r="L898" s="962"/>
      <c r="M898" s="962"/>
      <c r="N898" s="962"/>
      <c r="O898" s="962"/>
      <c r="P898" s="962"/>
      <c r="Q898" s="962"/>
      <c r="R898" s="961"/>
      <c r="S898" s="962"/>
      <c r="T898" s="962"/>
      <c r="U898" s="962"/>
      <c r="V898" s="962"/>
      <c r="W898" s="962"/>
      <c r="X898" s="962"/>
      <c r="Y898" s="962"/>
      <c r="Z898" s="962"/>
      <c r="AA898" s="962"/>
      <c r="AB898" s="962"/>
      <c r="AC898" s="962"/>
      <c r="AD898" s="962"/>
      <c r="AE898" s="962"/>
      <c r="AF898" s="962"/>
      <c r="AG898" s="962"/>
      <c r="AH898" s="962"/>
      <c r="AI898" s="962"/>
      <c r="AJ898" s="962"/>
      <c r="AK898" s="962"/>
      <c r="AL898" s="962"/>
      <c r="AM898" s="961"/>
    </row>
    <row r="899">
      <c r="C899" s="962"/>
      <c r="D899" s="961"/>
      <c r="E899" s="962"/>
      <c r="F899" s="962"/>
      <c r="K899" s="962"/>
      <c r="L899" s="962"/>
      <c r="M899" s="962"/>
      <c r="N899" s="962"/>
      <c r="O899" s="962"/>
      <c r="P899" s="962"/>
      <c r="Q899" s="962"/>
      <c r="R899" s="961"/>
      <c r="S899" s="962"/>
      <c r="T899" s="962"/>
      <c r="U899" s="962"/>
      <c r="V899" s="962"/>
      <c r="W899" s="962"/>
      <c r="X899" s="962"/>
      <c r="Y899" s="962"/>
      <c r="Z899" s="962"/>
      <c r="AA899" s="962"/>
      <c r="AB899" s="962"/>
      <c r="AC899" s="962"/>
      <c r="AD899" s="962"/>
      <c r="AE899" s="962"/>
      <c r="AF899" s="962"/>
      <c r="AG899" s="962"/>
      <c r="AH899" s="962"/>
      <c r="AI899" s="962"/>
      <c r="AJ899" s="962"/>
      <c r="AK899" s="962"/>
      <c r="AL899" s="962"/>
      <c r="AM899" s="961"/>
    </row>
    <row r="900">
      <c r="C900" s="962"/>
      <c r="D900" s="961"/>
      <c r="E900" s="962"/>
      <c r="F900" s="962"/>
      <c r="K900" s="962"/>
      <c r="L900" s="962"/>
      <c r="M900" s="962"/>
      <c r="N900" s="962"/>
      <c r="O900" s="962"/>
      <c r="P900" s="962"/>
      <c r="Q900" s="962"/>
      <c r="R900" s="961"/>
      <c r="S900" s="962"/>
      <c r="T900" s="962"/>
      <c r="U900" s="962"/>
      <c r="V900" s="962"/>
      <c r="W900" s="962"/>
      <c r="X900" s="962"/>
      <c r="Y900" s="962"/>
      <c r="Z900" s="962"/>
      <c r="AA900" s="962"/>
      <c r="AB900" s="962"/>
      <c r="AC900" s="962"/>
      <c r="AD900" s="962"/>
      <c r="AE900" s="962"/>
      <c r="AF900" s="962"/>
      <c r="AG900" s="962"/>
      <c r="AH900" s="962"/>
      <c r="AI900" s="962"/>
      <c r="AJ900" s="962"/>
      <c r="AK900" s="962"/>
      <c r="AL900" s="962"/>
      <c r="AM900" s="961"/>
    </row>
    <row r="901">
      <c r="C901" s="962"/>
      <c r="D901" s="961"/>
      <c r="E901" s="962"/>
      <c r="F901" s="962"/>
      <c r="K901" s="962"/>
      <c r="L901" s="962"/>
      <c r="M901" s="962"/>
      <c r="N901" s="962"/>
      <c r="O901" s="962"/>
      <c r="P901" s="962"/>
      <c r="Q901" s="962"/>
      <c r="R901" s="961"/>
      <c r="S901" s="962"/>
      <c r="T901" s="962"/>
      <c r="U901" s="962"/>
      <c r="V901" s="962"/>
      <c r="W901" s="962"/>
      <c r="X901" s="962"/>
      <c r="Y901" s="962"/>
      <c r="Z901" s="962"/>
      <c r="AA901" s="962"/>
      <c r="AB901" s="962"/>
      <c r="AC901" s="962"/>
      <c r="AD901" s="962"/>
      <c r="AE901" s="962"/>
      <c r="AF901" s="962"/>
      <c r="AG901" s="962"/>
      <c r="AH901" s="962"/>
      <c r="AI901" s="962"/>
      <c r="AJ901" s="962"/>
      <c r="AK901" s="962"/>
      <c r="AL901" s="962"/>
      <c r="AM901" s="961"/>
    </row>
    <row r="902">
      <c r="C902" s="962"/>
      <c r="D902" s="961"/>
      <c r="E902" s="962"/>
      <c r="F902" s="962"/>
      <c r="K902" s="962"/>
      <c r="L902" s="962"/>
      <c r="M902" s="962"/>
      <c r="N902" s="962"/>
      <c r="O902" s="962"/>
      <c r="P902" s="962"/>
      <c r="Q902" s="962"/>
      <c r="R902" s="961"/>
      <c r="S902" s="962"/>
      <c r="T902" s="962"/>
      <c r="U902" s="962"/>
      <c r="V902" s="962"/>
      <c r="W902" s="962"/>
      <c r="X902" s="962"/>
      <c r="Y902" s="962"/>
      <c r="Z902" s="962"/>
      <c r="AA902" s="962"/>
      <c r="AB902" s="962"/>
      <c r="AC902" s="962"/>
      <c r="AD902" s="962"/>
      <c r="AE902" s="962"/>
      <c r="AF902" s="962"/>
      <c r="AG902" s="962"/>
      <c r="AH902" s="962"/>
      <c r="AI902" s="962"/>
      <c r="AJ902" s="962"/>
      <c r="AK902" s="962"/>
      <c r="AL902" s="962"/>
      <c r="AM902" s="961"/>
    </row>
    <row r="903">
      <c r="C903" s="962"/>
      <c r="D903" s="961"/>
      <c r="E903" s="962"/>
      <c r="F903" s="962"/>
      <c r="K903" s="962"/>
      <c r="L903" s="962"/>
      <c r="M903" s="962"/>
      <c r="N903" s="962"/>
      <c r="O903" s="962"/>
      <c r="P903" s="962"/>
      <c r="Q903" s="962"/>
      <c r="R903" s="961"/>
      <c r="S903" s="962"/>
      <c r="T903" s="962"/>
      <c r="U903" s="962"/>
      <c r="V903" s="962"/>
      <c r="W903" s="962"/>
      <c r="X903" s="962"/>
      <c r="Y903" s="962"/>
      <c r="Z903" s="962"/>
      <c r="AA903" s="962"/>
      <c r="AB903" s="962"/>
      <c r="AC903" s="962"/>
      <c r="AD903" s="962"/>
      <c r="AE903" s="962"/>
      <c r="AF903" s="962"/>
      <c r="AG903" s="962"/>
      <c r="AH903" s="962"/>
      <c r="AI903" s="962"/>
      <c r="AJ903" s="962"/>
      <c r="AK903" s="962"/>
      <c r="AL903" s="962"/>
      <c r="AM903" s="961"/>
    </row>
    <row r="904">
      <c r="C904" s="962"/>
      <c r="D904" s="961"/>
      <c r="E904" s="962"/>
      <c r="F904" s="962"/>
      <c r="K904" s="962"/>
      <c r="L904" s="962"/>
      <c r="M904" s="962"/>
      <c r="N904" s="962"/>
      <c r="O904" s="962"/>
      <c r="P904" s="962"/>
      <c r="Q904" s="962"/>
      <c r="R904" s="961"/>
      <c r="S904" s="962"/>
      <c r="T904" s="962"/>
      <c r="U904" s="962"/>
      <c r="V904" s="962"/>
      <c r="W904" s="962"/>
      <c r="X904" s="962"/>
      <c r="Y904" s="962"/>
      <c r="Z904" s="962"/>
      <c r="AA904" s="962"/>
      <c r="AB904" s="962"/>
      <c r="AC904" s="962"/>
      <c r="AD904" s="962"/>
      <c r="AE904" s="962"/>
      <c r="AF904" s="962"/>
      <c r="AG904" s="962"/>
      <c r="AH904" s="962"/>
      <c r="AI904" s="962"/>
      <c r="AJ904" s="962"/>
      <c r="AK904" s="962"/>
      <c r="AL904" s="962"/>
      <c r="AM904" s="961"/>
    </row>
    <row r="905">
      <c r="C905" s="962"/>
      <c r="D905" s="961"/>
      <c r="E905" s="962"/>
      <c r="F905" s="962"/>
      <c r="K905" s="962"/>
      <c r="L905" s="962"/>
      <c r="M905" s="962"/>
      <c r="N905" s="962"/>
      <c r="O905" s="962"/>
      <c r="P905" s="962"/>
      <c r="Q905" s="962"/>
      <c r="R905" s="961"/>
      <c r="S905" s="962"/>
      <c r="T905" s="962"/>
      <c r="U905" s="962"/>
      <c r="V905" s="962"/>
      <c r="W905" s="962"/>
      <c r="X905" s="962"/>
      <c r="Y905" s="962"/>
      <c r="Z905" s="962"/>
      <c r="AA905" s="962"/>
      <c r="AB905" s="962"/>
      <c r="AC905" s="962"/>
      <c r="AD905" s="962"/>
      <c r="AE905" s="962"/>
      <c r="AF905" s="962"/>
      <c r="AG905" s="962"/>
      <c r="AH905" s="962"/>
      <c r="AI905" s="962"/>
      <c r="AJ905" s="962"/>
      <c r="AK905" s="962"/>
      <c r="AL905" s="962"/>
      <c r="AM905" s="961"/>
    </row>
    <row r="906">
      <c r="C906" s="962"/>
      <c r="D906" s="961"/>
      <c r="E906" s="962"/>
      <c r="F906" s="962"/>
      <c r="K906" s="962"/>
      <c r="L906" s="962"/>
      <c r="M906" s="962"/>
      <c r="N906" s="962"/>
      <c r="O906" s="962"/>
      <c r="P906" s="962"/>
      <c r="Q906" s="962"/>
      <c r="R906" s="961"/>
      <c r="S906" s="962"/>
      <c r="T906" s="962"/>
      <c r="U906" s="962"/>
      <c r="V906" s="962"/>
      <c r="W906" s="962"/>
      <c r="X906" s="962"/>
      <c r="Y906" s="962"/>
      <c r="Z906" s="962"/>
      <c r="AA906" s="962"/>
      <c r="AB906" s="962"/>
      <c r="AC906" s="962"/>
      <c r="AD906" s="962"/>
      <c r="AE906" s="962"/>
      <c r="AF906" s="962"/>
      <c r="AG906" s="962"/>
      <c r="AH906" s="962"/>
      <c r="AI906" s="962"/>
      <c r="AJ906" s="962"/>
      <c r="AK906" s="962"/>
      <c r="AL906" s="962"/>
      <c r="AM906" s="961"/>
    </row>
    <row r="907">
      <c r="C907" s="962"/>
      <c r="D907" s="961"/>
      <c r="E907" s="962"/>
      <c r="F907" s="962"/>
      <c r="K907" s="962"/>
      <c r="L907" s="962"/>
      <c r="M907" s="962"/>
      <c r="N907" s="962"/>
      <c r="O907" s="962"/>
      <c r="P907" s="962"/>
      <c r="Q907" s="962"/>
      <c r="R907" s="961"/>
      <c r="S907" s="962"/>
      <c r="T907" s="962"/>
      <c r="U907" s="962"/>
      <c r="V907" s="962"/>
      <c r="W907" s="962"/>
      <c r="X907" s="962"/>
      <c r="Y907" s="962"/>
      <c r="Z907" s="962"/>
      <c r="AA907" s="962"/>
      <c r="AB907" s="962"/>
      <c r="AC907" s="962"/>
      <c r="AD907" s="962"/>
      <c r="AE907" s="962"/>
      <c r="AF907" s="962"/>
      <c r="AG907" s="962"/>
      <c r="AH907" s="962"/>
      <c r="AI907" s="962"/>
      <c r="AJ907" s="962"/>
      <c r="AK907" s="962"/>
      <c r="AL907" s="962"/>
      <c r="AM907" s="961"/>
    </row>
    <row r="908">
      <c r="C908" s="962"/>
      <c r="D908" s="961"/>
      <c r="E908" s="962"/>
      <c r="F908" s="962"/>
      <c r="K908" s="962"/>
      <c r="L908" s="962"/>
      <c r="M908" s="962"/>
      <c r="N908" s="962"/>
      <c r="O908" s="962"/>
      <c r="P908" s="962"/>
      <c r="Q908" s="962"/>
      <c r="R908" s="961"/>
      <c r="S908" s="962"/>
      <c r="T908" s="962"/>
      <c r="U908" s="962"/>
      <c r="V908" s="962"/>
      <c r="W908" s="962"/>
      <c r="X908" s="962"/>
      <c r="Y908" s="962"/>
      <c r="Z908" s="962"/>
      <c r="AA908" s="962"/>
      <c r="AB908" s="962"/>
      <c r="AC908" s="962"/>
      <c r="AD908" s="962"/>
      <c r="AE908" s="962"/>
      <c r="AF908" s="962"/>
      <c r="AG908" s="962"/>
      <c r="AH908" s="962"/>
      <c r="AI908" s="962"/>
      <c r="AJ908" s="962"/>
      <c r="AK908" s="962"/>
      <c r="AL908" s="962"/>
      <c r="AM908" s="961"/>
    </row>
    <row r="909">
      <c r="C909" s="962"/>
      <c r="D909" s="961"/>
      <c r="E909" s="962"/>
      <c r="F909" s="962"/>
      <c r="K909" s="962"/>
      <c r="L909" s="962"/>
      <c r="M909" s="962"/>
      <c r="N909" s="962"/>
      <c r="O909" s="962"/>
      <c r="P909" s="962"/>
      <c r="Q909" s="962"/>
      <c r="R909" s="961"/>
      <c r="S909" s="962"/>
      <c r="T909" s="962"/>
      <c r="U909" s="962"/>
      <c r="V909" s="962"/>
      <c r="W909" s="962"/>
      <c r="X909" s="962"/>
      <c r="Y909" s="962"/>
      <c r="Z909" s="962"/>
      <c r="AA909" s="962"/>
      <c r="AB909" s="962"/>
      <c r="AC909" s="962"/>
      <c r="AD909" s="962"/>
      <c r="AE909" s="962"/>
      <c r="AF909" s="962"/>
      <c r="AG909" s="962"/>
      <c r="AH909" s="962"/>
      <c r="AI909" s="962"/>
      <c r="AJ909" s="962"/>
      <c r="AK909" s="962"/>
      <c r="AL909" s="962"/>
      <c r="AM909" s="961"/>
    </row>
    <row r="910">
      <c r="C910" s="962"/>
      <c r="D910" s="961"/>
      <c r="E910" s="962"/>
      <c r="F910" s="962"/>
      <c r="K910" s="962"/>
      <c r="L910" s="962"/>
      <c r="M910" s="962"/>
      <c r="N910" s="962"/>
      <c r="O910" s="962"/>
      <c r="P910" s="962"/>
      <c r="Q910" s="962"/>
      <c r="R910" s="961"/>
      <c r="S910" s="962"/>
      <c r="T910" s="962"/>
      <c r="U910" s="962"/>
      <c r="V910" s="962"/>
      <c r="W910" s="962"/>
      <c r="X910" s="962"/>
      <c r="Y910" s="962"/>
      <c r="Z910" s="962"/>
      <c r="AA910" s="962"/>
      <c r="AB910" s="962"/>
      <c r="AC910" s="962"/>
      <c r="AD910" s="962"/>
      <c r="AE910" s="962"/>
      <c r="AF910" s="962"/>
      <c r="AG910" s="962"/>
      <c r="AH910" s="962"/>
      <c r="AI910" s="962"/>
      <c r="AJ910" s="962"/>
      <c r="AK910" s="962"/>
      <c r="AL910" s="962"/>
      <c r="AM910" s="961"/>
    </row>
    <row r="911">
      <c r="C911" s="962"/>
      <c r="D911" s="961"/>
      <c r="E911" s="962"/>
      <c r="F911" s="962"/>
      <c r="K911" s="962"/>
      <c r="L911" s="962"/>
      <c r="M911" s="962"/>
      <c r="N911" s="962"/>
      <c r="O911" s="962"/>
      <c r="P911" s="962"/>
      <c r="Q911" s="962"/>
      <c r="R911" s="961"/>
      <c r="S911" s="962"/>
      <c r="T911" s="962"/>
      <c r="U911" s="962"/>
      <c r="V911" s="962"/>
      <c r="W911" s="962"/>
      <c r="X911" s="962"/>
      <c r="Y911" s="962"/>
      <c r="Z911" s="962"/>
      <c r="AA911" s="962"/>
      <c r="AB911" s="962"/>
      <c r="AC911" s="962"/>
      <c r="AD911" s="962"/>
      <c r="AE911" s="962"/>
      <c r="AF911" s="962"/>
      <c r="AG911" s="962"/>
      <c r="AH911" s="962"/>
      <c r="AI911" s="962"/>
      <c r="AJ911" s="962"/>
      <c r="AK911" s="962"/>
      <c r="AL911" s="962"/>
      <c r="AM911" s="961"/>
    </row>
    <row r="912">
      <c r="C912" s="962"/>
      <c r="D912" s="961"/>
      <c r="E912" s="962"/>
      <c r="F912" s="962"/>
      <c r="K912" s="962"/>
      <c r="L912" s="962"/>
      <c r="M912" s="962"/>
      <c r="N912" s="962"/>
      <c r="O912" s="962"/>
      <c r="P912" s="962"/>
      <c r="Q912" s="962"/>
      <c r="R912" s="961"/>
      <c r="S912" s="962"/>
      <c r="T912" s="962"/>
      <c r="U912" s="962"/>
      <c r="V912" s="962"/>
      <c r="W912" s="962"/>
      <c r="X912" s="962"/>
      <c r="Y912" s="962"/>
      <c r="Z912" s="962"/>
      <c r="AA912" s="962"/>
      <c r="AB912" s="962"/>
      <c r="AC912" s="962"/>
      <c r="AD912" s="962"/>
      <c r="AE912" s="962"/>
      <c r="AF912" s="962"/>
      <c r="AG912" s="962"/>
      <c r="AH912" s="962"/>
      <c r="AI912" s="962"/>
      <c r="AJ912" s="962"/>
      <c r="AK912" s="962"/>
      <c r="AL912" s="962"/>
      <c r="AM912" s="961"/>
    </row>
    <row r="913">
      <c r="C913" s="962"/>
      <c r="D913" s="961"/>
      <c r="E913" s="962"/>
      <c r="F913" s="962"/>
      <c r="K913" s="962"/>
      <c r="L913" s="962"/>
      <c r="M913" s="962"/>
      <c r="N913" s="962"/>
      <c r="O913" s="962"/>
      <c r="P913" s="962"/>
      <c r="Q913" s="962"/>
      <c r="R913" s="961"/>
      <c r="S913" s="962"/>
      <c r="T913" s="962"/>
      <c r="U913" s="962"/>
      <c r="V913" s="962"/>
      <c r="W913" s="962"/>
      <c r="X913" s="962"/>
      <c r="Y913" s="962"/>
      <c r="Z913" s="962"/>
      <c r="AA913" s="962"/>
      <c r="AB913" s="962"/>
      <c r="AC913" s="962"/>
      <c r="AD913" s="962"/>
      <c r="AE913" s="962"/>
      <c r="AF913" s="962"/>
      <c r="AG913" s="962"/>
      <c r="AH913" s="962"/>
      <c r="AI913" s="962"/>
      <c r="AJ913" s="962"/>
      <c r="AK913" s="962"/>
      <c r="AL913" s="962"/>
      <c r="AM913" s="961"/>
    </row>
    <row r="914">
      <c r="C914" s="962"/>
      <c r="D914" s="961"/>
      <c r="E914" s="962"/>
      <c r="F914" s="962"/>
      <c r="K914" s="962"/>
      <c r="L914" s="962"/>
      <c r="M914" s="962"/>
      <c r="N914" s="962"/>
      <c r="O914" s="962"/>
      <c r="P914" s="962"/>
      <c r="Q914" s="962"/>
      <c r="R914" s="961"/>
      <c r="S914" s="962"/>
      <c r="T914" s="962"/>
      <c r="U914" s="962"/>
      <c r="V914" s="962"/>
      <c r="W914" s="962"/>
      <c r="X914" s="962"/>
      <c r="Y914" s="962"/>
      <c r="Z914" s="962"/>
      <c r="AA914" s="962"/>
      <c r="AB914" s="962"/>
      <c r="AC914" s="962"/>
      <c r="AD914" s="962"/>
      <c r="AE914" s="962"/>
      <c r="AF914" s="962"/>
      <c r="AG914" s="962"/>
      <c r="AH914" s="962"/>
      <c r="AI914" s="962"/>
      <c r="AJ914" s="962"/>
      <c r="AK914" s="962"/>
      <c r="AL914" s="962"/>
      <c r="AM914" s="961"/>
    </row>
    <row r="915">
      <c r="C915" s="962"/>
      <c r="D915" s="961"/>
      <c r="E915" s="962"/>
      <c r="F915" s="962"/>
      <c r="K915" s="962"/>
      <c r="L915" s="962"/>
      <c r="M915" s="962"/>
      <c r="N915" s="962"/>
      <c r="O915" s="962"/>
      <c r="P915" s="962"/>
      <c r="Q915" s="962"/>
      <c r="R915" s="961"/>
      <c r="S915" s="962"/>
      <c r="T915" s="962"/>
      <c r="U915" s="962"/>
      <c r="V915" s="962"/>
      <c r="W915" s="962"/>
      <c r="X915" s="962"/>
      <c r="Y915" s="962"/>
      <c r="Z915" s="962"/>
      <c r="AA915" s="962"/>
      <c r="AB915" s="962"/>
      <c r="AC915" s="962"/>
      <c r="AD915" s="962"/>
      <c r="AE915" s="962"/>
      <c r="AF915" s="962"/>
      <c r="AG915" s="962"/>
      <c r="AH915" s="962"/>
      <c r="AI915" s="962"/>
      <c r="AJ915" s="962"/>
      <c r="AK915" s="962"/>
      <c r="AL915" s="962"/>
      <c r="AM915" s="961"/>
    </row>
    <row r="916">
      <c r="C916" s="962"/>
      <c r="D916" s="961"/>
      <c r="E916" s="962"/>
      <c r="F916" s="962"/>
      <c r="K916" s="962"/>
      <c r="L916" s="962"/>
      <c r="M916" s="962"/>
      <c r="N916" s="962"/>
      <c r="O916" s="962"/>
      <c r="P916" s="962"/>
      <c r="Q916" s="962"/>
      <c r="R916" s="961"/>
      <c r="S916" s="962"/>
      <c r="T916" s="962"/>
      <c r="U916" s="962"/>
      <c r="V916" s="962"/>
      <c r="W916" s="962"/>
      <c r="X916" s="962"/>
      <c r="Y916" s="962"/>
      <c r="Z916" s="962"/>
      <c r="AA916" s="962"/>
      <c r="AB916" s="962"/>
      <c r="AC916" s="962"/>
      <c r="AD916" s="962"/>
      <c r="AE916" s="962"/>
      <c r="AF916" s="962"/>
      <c r="AG916" s="962"/>
      <c r="AH916" s="962"/>
      <c r="AI916" s="962"/>
      <c r="AJ916" s="962"/>
      <c r="AK916" s="962"/>
      <c r="AL916" s="962"/>
      <c r="AM916" s="961"/>
    </row>
    <row r="917">
      <c r="C917" s="962"/>
      <c r="D917" s="961"/>
      <c r="E917" s="962"/>
      <c r="F917" s="962"/>
      <c r="K917" s="962"/>
      <c r="L917" s="962"/>
      <c r="M917" s="962"/>
      <c r="N917" s="962"/>
      <c r="O917" s="962"/>
      <c r="P917" s="962"/>
      <c r="Q917" s="962"/>
      <c r="R917" s="961"/>
      <c r="S917" s="962"/>
      <c r="T917" s="962"/>
      <c r="U917" s="962"/>
      <c r="V917" s="962"/>
      <c r="W917" s="962"/>
      <c r="X917" s="962"/>
      <c r="Y917" s="962"/>
      <c r="Z917" s="962"/>
      <c r="AA917" s="962"/>
      <c r="AB917" s="962"/>
      <c r="AC917" s="962"/>
      <c r="AD917" s="962"/>
      <c r="AE917" s="962"/>
      <c r="AF917" s="962"/>
      <c r="AG917" s="962"/>
      <c r="AH917" s="962"/>
      <c r="AI917" s="962"/>
      <c r="AJ917" s="962"/>
      <c r="AK917" s="962"/>
      <c r="AL917" s="962"/>
      <c r="AM917" s="961"/>
    </row>
    <row r="918">
      <c r="C918" s="962"/>
      <c r="D918" s="961"/>
      <c r="E918" s="962"/>
      <c r="F918" s="962"/>
      <c r="K918" s="962"/>
      <c r="L918" s="962"/>
      <c r="M918" s="962"/>
      <c r="N918" s="962"/>
      <c r="O918" s="962"/>
      <c r="P918" s="962"/>
      <c r="Q918" s="962"/>
      <c r="R918" s="961"/>
      <c r="S918" s="962"/>
      <c r="T918" s="962"/>
      <c r="U918" s="962"/>
      <c r="V918" s="962"/>
      <c r="W918" s="962"/>
      <c r="X918" s="962"/>
      <c r="Y918" s="962"/>
      <c r="Z918" s="962"/>
      <c r="AA918" s="962"/>
      <c r="AB918" s="962"/>
      <c r="AC918" s="962"/>
      <c r="AD918" s="962"/>
      <c r="AE918" s="962"/>
      <c r="AF918" s="962"/>
      <c r="AG918" s="962"/>
      <c r="AH918" s="962"/>
      <c r="AI918" s="962"/>
      <c r="AJ918" s="962"/>
      <c r="AK918" s="962"/>
      <c r="AL918" s="962"/>
      <c r="AM918" s="961"/>
    </row>
    <row r="919">
      <c r="C919" s="962"/>
      <c r="D919" s="961"/>
      <c r="E919" s="962"/>
      <c r="F919" s="962"/>
      <c r="K919" s="962"/>
      <c r="L919" s="962"/>
      <c r="M919" s="962"/>
      <c r="N919" s="962"/>
      <c r="O919" s="962"/>
      <c r="P919" s="962"/>
      <c r="Q919" s="962"/>
      <c r="R919" s="961"/>
      <c r="S919" s="962"/>
      <c r="T919" s="962"/>
      <c r="U919" s="962"/>
      <c r="V919" s="962"/>
      <c r="W919" s="962"/>
      <c r="X919" s="962"/>
      <c r="Y919" s="962"/>
      <c r="Z919" s="962"/>
      <c r="AA919" s="962"/>
      <c r="AB919" s="962"/>
      <c r="AC919" s="962"/>
      <c r="AD919" s="962"/>
      <c r="AE919" s="962"/>
      <c r="AF919" s="962"/>
      <c r="AG919" s="962"/>
      <c r="AH919" s="962"/>
      <c r="AI919" s="962"/>
      <c r="AJ919" s="962"/>
      <c r="AK919" s="962"/>
      <c r="AL919" s="962"/>
      <c r="AM919" s="961"/>
    </row>
    <row r="920">
      <c r="C920" s="962"/>
      <c r="D920" s="961"/>
      <c r="E920" s="962"/>
      <c r="F920" s="962"/>
      <c r="K920" s="962"/>
      <c r="L920" s="962"/>
      <c r="M920" s="962"/>
      <c r="N920" s="962"/>
      <c r="O920" s="962"/>
      <c r="P920" s="962"/>
      <c r="Q920" s="962"/>
      <c r="R920" s="961"/>
      <c r="S920" s="962"/>
      <c r="T920" s="962"/>
      <c r="U920" s="962"/>
      <c r="V920" s="962"/>
      <c r="W920" s="962"/>
      <c r="X920" s="962"/>
      <c r="Y920" s="962"/>
      <c r="Z920" s="962"/>
      <c r="AA920" s="962"/>
      <c r="AB920" s="962"/>
      <c r="AC920" s="962"/>
      <c r="AD920" s="962"/>
      <c r="AE920" s="962"/>
      <c r="AF920" s="962"/>
      <c r="AG920" s="962"/>
      <c r="AH920" s="962"/>
      <c r="AI920" s="962"/>
      <c r="AJ920" s="962"/>
      <c r="AK920" s="962"/>
      <c r="AL920" s="962"/>
      <c r="AM920" s="961"/>
    </row>
    <row r="921">
      <c r="C921" s="962"/>
      <c r="D921" s="961"/>
      <c r="E921" s="962"/>
      <c r="F921" s="962"/>
      <c r="K921" s="962"/>
      <c r="L921" s="962"/>
      <c r="M921" s="962"/>
      <c r="N921" s="962"/>
      <c r="O921" s="962"/>
      <c r="P921" s="962"/>
      <c r="Q921" s="962"/>
      <c r="R921" s="961"/>
      <c r="S921" s="962"/>
      <c r="T921" s="962"/>
      <c r="U921" s="962"/>
      <c r="V921" s="962"/>
      <c r="W921" s="962"/>
      <c r="X921" s="962"/>
      <c r="Y921" s="962"/>
      <c r="Z921" s="962"/>
      <c r="AA921" s="962"/>
      <c r="AB921" s="962"/>
      <c r="AC921" s="962"/>
      <c r="AD921" s="962"/>
      <c r="AE921" s="962"/>
      <c r="AF921" s="962"/>
      <c r="AG921" s="962"/>
      <c r="AH921" s="962"/>
      <c r="AI921" s="962"/>
      <c r="AJ921" s="962"/>
      <c r="AK921" s="962"/>
      <c r="AL921" s="962"/>
      <c r="AM921" s="961"/>
    </row>
    <row r="922">
      <c r="C922" s="962"/>
      <c r="D922" s="961"/>
      <c r="E922" s="962"/>
      <c r="F922" s="962"/>
      <c r="K922" s="962"/>
      <c r="L922" s="962"/>
      <c r="M922" s="962"/>
      <c r="N922" s="962"/>
      <c r="O922" s="962"/>
      <c r="P922" s="962"/>
      <c r="Q922" s="962"/>
      <c r="R922" s="961"/>
      <c r="S922" s="962"/>
      <c r="T922" s="962"/>
      <c r="U922" s="962"/>
      <c r="V922" s="962"/>
      <c r="W922" s="962"/>
      <c r="X922" s="962"/>
      <c r="Y922" s="962"/>
      <c r="Z922" s="962"/>
      <c r="AA922" s="962"/>
      <c r="AB922" s="962"/>
      <c r="AC922" s="962"/>
      <c r="AD922" s="962"/>
      <c r="AE922" s="962"/>
      <c r="AF922" s="962"/>
      <c r="AG922" s="962"/>
      <c r="AH922" s="962"/>
      <c r="AI922" s="962"/>
      <c r="AJ922" s="962"/>
      <c r="AK922" s="962"/>
      <c r="AL922" s="962"/>
      <c r="AM922" s="961"/>
    </row>
    <row r="923">
      <c r="C923" s="962"/>
      <c r="D923" s="961"/>
      <c r="E923" s="962"/>
      <c r="F923" s="962"/>
      <c r="K923" s="962"/>
      <c r="L923" s="962"/>
      <c r="M923" s="962"/>
      <c r="N923" s="962"/>
      <c r="O923" s="962"/>
      <c r="P923" s="962"/>
      <c r="Q923" s="962"/>
      <c r="R923" s="961"/>
      <c r="S923" s="962"/>
      <c r="T923" s="962"/>
      <c r="U923" s="962"/>
      <c r="V923" s="962"/>
      <c r="W923" s="962"/>
      <c r="X923" s="962"/>
      <c r="Y923" s="962"/>
      <c r="Z923" s="962"/>
      <c r="AA923" s="962"/>
      <c r="AB923" s="962"/>
      <c r="AC923" s="962"/>
      <c r="AD923" s="962"/>
      <c r="AE923" s="962"/>
      <c r="AF923" s="962"/>
      <c r="AG923" s="962"/>
      <c r="AH923" s="962"/>
      <c r="AI923" s="962"/>
      <c r="AJ923" s="962"/>
      <c r="AK923" s="962"/>
      <c r="AL923" s="962"/>
      <c r="AM923" s="961"/>
    </row>
    <row r="924">
      <c r="C924" s="962"/>
      <c r="D924" s="961"/>
      <c r="E924" s="962"/>
      <c r="F924" s="962"/>
      <c r="K924" s="962"/>
      <c r="L924" s="962"/>
      <c r="M924" s="962"/>
      <c r="N924" s="962"/>
      <c r="O924" s="962"/>
      <c r="P924" s="962"/>
      <c r="Q924" s="962"/>
      <c r="R924" s="961"/>
      <c r="S924" s="962"/>
      <c r="T924" s="962"/>
      <c r="U924" s="962"/>
      <c r="V924" s="962"/>
      <c r="W924" s="962"/>
      <c r="X924" s="962"/>
      <c r="Y924" s="962"/>
      <c r="Z924" s="962"/>
      <c r="AA924" s="962"/>
      <c r="AB924" s="962"/>
      <c r="AC924" s="962"/>
      <c r="AD924" s="962"/>
      <c r="AE924" s="962"/>
      <c r="AF924" s="962"/>
      <c r="AG924" s="962"/>
      <c r="AH924" s="962"/>
      <c r="AI924" s="962"/>
      <c r="AJ924" s="962"/>
      <c r="AK924" s="962"/>
      <c r="AL924" s="962"/>
      <c r="AM924" s="961"/>
    </row>
    <row r="925">
      <c r="C925" s="962"/>
      <c r="D925" s="961"/>
      <c r="E925" s="962"/>
      <c r="F925" s="962"/>
      <c r="K925" s="962"/>
      <c r="L925" s="962"/>
      <c r="M925" s="962"/>
      <c r="N925" s="962"/>
      <c r="O925" s="962"/>
      <c r="P925" s="962"/>
      <c r="Q925" s="962"/>
      <c r="R925" s="961"/>
      <c r="S925" s="962"/>
      <c r="T925" s="962"/>
      <c r="U925" s="962"/>
      <c r="V925" s="962"/>
      <c r="W925" s="962"/>
      <c r="X925" s="962"/>
      <c r="Y925" s="962"/>
      <c r="Z925" s="962"/>
      <c r="AA925" s="962"/>
      <c r="AB925" s="962"/>
      <c r="AC925" s="962"/>
      <c r="AD925" s="962"/>
      <c r="AE925" s="962"/>
      <c r="AF925" s="962"/>
      <c r="AG925" s="962"/>
      <c r="AH925" s="962"/>
      <c r="AI925" s="962"/>
      <c r="AJ925" s="962"/>
      <c r="AK925" s="962"/>
      <c r="AL925" s="962"/>
      <c r="AM925" s="961"/>
    </row>
    <row r="926">
      <c r="C926" s="962"/>
      <c r="D926" s="961"/>
      <c r="E926" s="962"/>
      <c r="F926" s="962"/>
      <c r="K926" s="962"/>
      <c r="L926" s="962"/>
      <c r="M926" s="962"/>
      <c r="N926" s="962"/>
      <c r="O926" s="962"/>
      <c r="P926" s="962"/>
      <c r="Q926" s="962"/>
      <c r="R926" s="961"/>
      <c r="S926" s="962"/>
      <c r="T926" s="962"/>
      <c r="U926" s="962"/>
      <c r="V926" s="962"/>
      <c r="W926" s="962"/>
      <c r="X926" s="962"/>
      <c r="Y926" s="962"/>
      <c r="Z926" s="962"/>
      <c r="AA926" s="962"/>
      <c r="AB926" s="962"/>
      <c r="AC926" s="962"/>
      <c r="AD926" s="962"/>
      <c r="AE926" s="962"/>
      <c r="AF926" s="962"/>
      <c r="AG926" s="962"/>
      <c r="AH926" s="962"/>
      <c r="AI926" s="962"/>
      <c r="AJ926" s="962"/>
      <c r="AK926" s="962"/>
      <c r="AL926" s="962"/>
      <c r="AM926" s="961"/>
    </row>
    <row r="927">
      <c r="C927" s="962"/>
      <c r="D927" s="961"/>
      <c r="E927" s="962"/>
      <c r="F927" s="962"/>
      <c r="K927" s="962"/>
      <c r="L927" s="962"/>
      <c r="M927" s="962"/>
      <c r="N927" s="962"/>
      <c r="O927" s="962"/>
      <c r="P927" s="962"/>
      <c r="Q927" s="962"/>
      <c r="R927" s="961"/>
      <c r="S927" s="962"/>
      <c r="T927" s="962"/>
      <c r="U927" s="962"/>
      <c r="V927" s="962"/>
      <c r="W927" s="962"/>
      <c r="X927" s="962"/>
      <c r="Y927" s="962"/>
      <c r="Z927" s="962"/>
      <c r="AA927" s="962"/>
      <c r="AB927" s="962"/>
      <c r="AC927" s="962"/>
      <c r="AD927" s="962"/>
      <c r="AE927" s="962"/>
      <c r="AF927" s="962"/>
      <c r="AG927" s="962"/>
      <c r="AH927" s="962"/>
      <c r="AI927" s="962"/>
      <c r="AJ927" s="962"/>
      <c r="AK927" s="962"/>
      <c r="AL927" s="962"/>
      <c r="AM927" s="961"/>
    </row>
    <row r="928">
      <c r="C928" s="962"/>
      <c r="D928" s="961"/>
      <c r="E928" s="962"/>
      <c r="F928" s="962"/>
      <c r="K928" s="962"/>
      <c r="L928" s="962"/>
      <c r="M928" s="962"/>
      <c r="N928" s="962"/>
      <c r="O928" s="962"/>
      <c r="P928" s="962"/>
      <c r="Q928" s="962"/>
      <c r="R928" s="961"/>
      <c r="S928" s="962"/>
      <c r="T928" s="962"/>
      <c r="U928" s="962"/>
      <c r="V928" s="962"/>
      <c r="W928" s="962"/>
      <c r="X928" s="962"/>
      <c r="Y928" s="962"/>
      <c r="Z928" s="962"/>
      <c r="AA928" s="962"/>
      <c r="AB928" s="962"/>
      <c r="AC928" s="962"/>
      <c r="AD928" s="962"/>
      <c r="AE928" s="962"/>
      <c r="AF928" s="962"/>
      <c r="AG928" s="962"/>
      <c r="AH928" s="962"/>
      <c r="AI928" s="962"/>
      <c r="AJ928" s="962"/>
      <c r="AK928" s="962"/>
      <c r="AL928" s="962"/>
      <c r="AM928" s="961"/>
    </row>
    <row r="929">
      <c r="C929" s="962"/>
      <c r="D929" s="961"/>
      <c r="E929" s="962"/>
      <c r="F929" s="962"/>
      <c r="K929" s="962"/>
      <c r="L929" s="962"/>
      <c r="M929" s="962"/>
      <c r="N929" s="962"/>
      <c r="O929" s="962"/>
      <c r="P929" s="962"/>
      <c r="Q929" s="962"/>
      <c r="R929" s="961"/>
      <c r="S929" s="962"/>
      <c r="T929" s="962"/>
      <c r="U929" s="962"/>
      <c r="V929" s="962"/>
      <c r="W929" s="962"/>
      <c r="X929" s="962"/>
      <c r="Y929" s="962"/>
      <c r="Z929" s="962"/>
      <c r="AA929" s="962"/>
      <c r="AB929" s="962"/>
      <c r="AC929" s="962"/>
      <c r="AD929" s="962"/>
      <c r="AE929" s="962"/>
      <c r="AF929" s="962"/>
      <c r="AG929" s="962"/>
      <c r="AH929" s="962"/>
      <c r="AI929" s="962"/>
      <c r="AJ929" s="962"/>
      <c r="AK929" s="962"/>
      <c r="AL929" s="962"/>
      <c r="AM929" s="961"/>
    </row>
    <row r="930">
      <c r="C930" s="962"/>
      <c r="D930" s="961"/>
      <c r="E930" s="962"/>
      <c r="F930" s="962"/>
      <c r="K930" s="962"/>
      <c r="L930" s="962"/>
      <c r="M930" s="962"/>
      <c r="N930" s="962"/>
      <c r="O930" s="962"/>
      <c r="P930" s="962"/>
      <c r="Q930" s="962"/>
      <c r="R930" s="961"/>
      <c r="S930" s="962"/>
      <c r="T930" s="962"/>
      <c r="U930" s="962"/>
      <c r="V930" s="962"/>
      <c r="W930" s="962"/>
      <c r="X930" s="962"/>
      <c r="Y930" s="962"/>
      <c r="Z930" s="962"/>
      <c r="AA930" s="962"/>
      <c r="AB930" s="962"/>
      <c r="AC930" s="962"/>
      <c r="AD930" s="962"/>
      <c r="AE930" s="962"/>
      <c r="AF930" s="962"/>
      <c r="AG930" s="962"/>
      <c r="AH930" s="962"/>
      <c r="AI930" s="962"/>
      <c r="AJ930" s="962"/>
      <c r="AK930" s="962"/>
      <c r="AL930" s="962"/>
      <c r="AM930" s="961"/>
    </row>
    <row r="931">
      <c r="C931" s="962"/>
      <c r="D931" s="961"/>
      <c r="E931" s="962"/>
      <c r="F931" s="962"/>
      <c r="K931" s="962"/>
      <c r="L931" s="962"/>
      <c r="M931" s="962"/>
      <c r="N931" s="962"/>
      <c r="O931" s="962"/>
      <c r="P931" s="962"/>
      <c r="Q931" s="962"/>
      <c r="R931" s="961"/>
      <c r="S931" s="962"/>
      <c r="T931" s="962"/>
      <c r="U931" s="962"/>
      <c r="V931" s="962"/>
      <c r="W931" s="962"/>
      <c r="X931" s="962"/>
      <c r="Y931" s="962"/>
      <c r="Z931" s="962"/>
      <c r="AA931" s="962"/>
      <c r="AB931" s="962"/>
      <c r="AC931" s="962"/>
      <c r="AD931" s="962"/>
      <c r="AE931" s="962"/>
      <c r="AF931" s="962"/>
      <c r="AG931" s="962"/>
      <c r="AH931" s="962"/>
      <c r="AI931" s="962"/>
      <c r="AJ931" s="962"/>
      <c r="AK931" s="962"/>
      <c r="AL931" s="962"/>
      <c r="AM931" s="961"/>
    </row>
    <row r="932">
      <c r="C932" s="962"/>
      <c r="D932" s="961"/>
      <c r="E932" s="962"/>
      <c r="F932" s="962"/>
      <c r="K932" s="962"/>
      <c r="L932" s="962"/>
      <c r="M932" s="962"/>
      <c r="N932" s="962"/>
      <c r="O932" s="962"/>
      <c r="P932" s="962"/>
      <c r="Q932" s="962"/>
      <c r="R932" s="961"/>
      <c r="S932" s="962"/>
      <c r="T932" s="962"/>
      <c r="U932" s="962"/>
      <c r="V932" s="962"/>
      <c r="W932" s="962"/>
      <c r="X932" s="962"/>
      <c r="Y932" s="962"/>
      <c r="Z932" s="962"/>
      <c r="AA932" s="962"/>
      <c r="AB932" s="962"/>
      <c r="AC932" s="962"/>
      <c r="AD932" s="962"/>
      <c r="AE932" s="962"/>
      <c r="AF932" s="962"/>
      <c r="AG932" s="962"/>
      <c r="AH932" s="962"/>
      <c r="AI932" s="962"/>
      <c r="AJ932" s="962"/>
      <c r="AK932" s="962"/>
      <c r="AL932" s="962"/>
      <c r="AM932" s="961"/>
    </row>
    <row r="933">
      <c r="C933" s="962"/>
      <c r="D933" s="961"/>
      <c r="E933" s="962"/>
      <c r="F933" s="962"/>
      <c r="K933" s="962"/>
      <c r="L933" s="962"/>
      <c r="M933" s="962"/>
      <c r="N933" s="962"/>
      <c r="O933" s="962"/>
      <c r="P933" s="962"/>
      <c r="Q933" s="962"/>
      <c r="R933" s="961"/>
      <c r="S933" s="962"/>
      <c r="T933" s="962"/>
      <c r="U933" s="962"/>
      <c r="V933" s="962"/>
      <c r="W933" s="962"/>
      <c r="X933" s="962"/>
      <c r="Y933" s="962"/>
      <c r="Z933" s="962"/>
      <c r="AA933" s="962"/>
      <c r="AB933" s="962"/>
      <c r="AC933" s="962"/>
      <c r="AD933" s="962"/>
      <c r="AE933" s="962"/>
      <c r="AF933" s="962"/>
      <c r="AG933" s="962"/>
      <c r="AH933" s="962"/>
      <c r="AI933" s="962"/>
      <c r="AJ933" s="962"/>
      <c r="AK933" s="962"/>
      <c r="AL933" s="962"/>
      <c r="AM933" s="961"/>
    </row>
    <row r="934">
      <c r="C934" s="962"/>
      <c r="D934" s="961"/>
      <c r="E934" s="962"/>
      <c r="F934" s="962"/>
      <c r="K934" s="962"/>
      <c r="L934" s="962"/>
      <c r="M934" s="962"/>
      <c r="N934" s="962"/>
      <c r="O934" s="962"/>
      <c r="P934" s="962"/>
      <c r="Q934" s="962"/>
      <c r="R934" s="961"/>
      <c r="S934" s="962"/>
      <c r="T934" s="962"/>
      <c r="U934" s="962"/>
      <c r="V934" s="962"/>
      <c r="W934" s="962"/>
      <c r="X934" s="962"/>
      <c r="Y934" s="962"/>
      <c r="Z934" s="962"/>
      <c r="AA934" s="962"/>
      <c r="AB934" s="962"/>
      <c r="AC934" s="962"/>
      <c r="AD934" s="962"/>
      <c r="AE934" s="962"/>
      <c r="AF934" s="962"/>
      <c r="AG934" s="962"/>
      <c r="AH934" s="962"/>
      <c r="AI934" s="962"/>
      <c r="AJ934" s="962"/>
      <c r="AK934" s="962"/>
      <c r="AL934" s="962"/>
      <c r="AM934" s="961"/>
    </row>
    <row r="935">
      <c r="C935" s="962"/>
      <c r="D935" s="961"/>
      <c r="E935" s="962"/>
      <c r="F935" s="962"/>
      <c r="K935" s="962"/>
      <c r="L935" s="962"/>
      <c r="M935" s="962"/>
      <c r="N935" s="962"/>
      <c r="O935" s="962"/>
      <c r="P935" s="962"/>
      <c r="Q935" s="962"/>
      <c r="R935" s="961"/>
      <c r="S935" s="962"/>
      <c r="T935" s="962"/>
      <c r="U935" s="962"/>
      <c r="V935" s="962"/>
      <c r="W935" s="962"/>
      <c r="X935" s="962"/>
      <c r="Y935" s="962"/>
      <c r="Z935" s="962"/>
      <c r="AA935" s="962"/>
      <c r="AB935" s="962"/>
      <c r="AC935" s="962"/>
      <c r="AD935" s="962"/>
      <c r="AE935" s="962"/>
      <c r="AF935" s="962"/>
      <c r="AG935" s="962"/>
      <c r="AH935" s="962"/>
      <c r="AI935" s="962"/>
      <c r="AJ935" s="962"/>
      <c r="AK935" s="962"/>
      <c r="AL935" s="962"/>
      <c r="AM935" s="961"/>
    </row>
  </sheetData>
  <autoFilter ref="A1:AM857"/>
  <mergeCells>
    <mergeCell ref="B797:C797"/>
    <mergeCell ref="B796:C796"/>
    <mergeCell ref="B792:C792"/>
    <mergeCell ref="B786:C786"/>
    <mergeCell ref="B780:C780"/>
    <mergeCell ref="B774:C774"/>
    <mergeCell ref="A772:A797"/>
    <mergeCell ref="R770:AL770"/>
    <mergeCell ref="D770:Q770"/>
    <mergeCell ref="B770:C770"/>
    <mergeCell ref="A770:A771"/>
    <mergeCell ref="B685:C685"/>
    <mergeCell ref="B684:C684"/>
    <mergeCell ref="B680:C680"/>
    <mergeCell ref="B674:C674"/>
    <mergeCell ref="B668:C668"/>
    <mergeCell ref="B662:C662"/>
    <mergeCell ref="A660:A685"/>
    <mergeCell ref="R658:AL658"/>
    <mergeCell ref="D658:Q658"/>
    <mergeCell ref="B658:C658"/>
    <mergeCell ref="A658:A659"/>
    <mergeCell ref="B657:C657"/>
    <mergeCell ref="B656:C656"/>
    <mergeCell ref="B652:C652"/>
    <mergeCell ref="B646:C646"/>
    <mergeCell ref="B640:C640"/>
    <mergeCell ref="B634:C634"/>
    <mergeCell ref="A632:A657"/>
    <mergeCell ref="R630:AL630"/>
    <mergeCell ref="D630:Q630"/>
    <mergeCell ref="B630:C630"/>
    <mergeCell ref="A630:A631"/>
    <mergeCell ref="B629:C629"/>
    <mergeCell ref="B628:C628"/>
    <mergeCell ref="B624:C624"/>
    <mergeCell ref="B618:C618"/>
    <mergeCell ref="B612:C612"/>
    <mergeCell ref="B606:C606"/>
    <mergeCell ref="A604:A629"/>
    <mergeCell ref="R602:AL602"/>
    <mergeCell ref="D602:Q602"/>
    <mergeCell ref="B602:C602"/>
    <mergeCell ref="A602:A603"/>
    <mergeCell ref="B601:C601"/>
    <mergeCell ref="B600:C600"/>
    <mergeCell ref="B596:C596"/>
    <mergeCell ref="B590:C590"/>
    <mergeCell ref="B584:C584"/>
    <mergeCell ref="B578:C578"/>
    <mergeCell ref="A576:A601"/>
    <mergeCell ref="R574:AL574"/>
    <mergeCell ref="D574:Q574"/>
    <mergeCell ref="B574:C574"/>
    <mergeCell ref="A574:A575"/>
    <mergeCell ref="B517:C517"/>
    <mergeCell ref="B516:C516"/>
    <mergeCell ref="B512:C512"/>
    <mergeCell ref="B506:C506"/>
    <mergeCell ref="B500:C500"/>
    <mergeCell ref="B494:C494"/>
    <mergeCell ref="A492:A517"/>
    <mergeCell ref="R490:AL490"/>
    <mergeCell ref="D490:Q490"/>
    <mergeCell ref="B490:C490"/>
    <mergeCell ref="A490:A491"/>
    <mergeCell ref="B489:C489"/>
    <mergeCell ref="B488:C488"/>
    <mergeCell ref="B484:C484"/>
    <mergeCell ref="B478:C478"/>
    <mergeCell ref="B472:C472"/>
    <mergeCell ref="B466:C466"/>
    <mergeCell ref="A464:A489"/>
    <mergeCell ref="R462:AL462"/>
    <mergeCell ref="D462:Q462"/>
    <mergeCell ref="B462:C462"/>
    <mergeCell ref="A462:A463"/>
    <mergeCell ref="B433:C433"/>
    <mergeCell ref="B432:C432"/>
    <mergeCell ref="B428:C428"/>
    <mergeCell ref="B422:C422"/>
    <mergeCell ref="B416:C416"/>
    <mergeCell ref="B410:C410"/>
    <mergeCell ref="A408:A433"/>
    <mergeCell ref="R406:AL406"/>
    <mergeCell ref="D406:Q406"/>
    <mergeCell ref="B406:C406"/>
    <mergeCell ref="A406:A407"/>
    <mergeCell ref="B405:C405"/>
    <mergeCell ref="B404:C404"/>
    <mergeCell ref="B400:C400"/>
    <mergeCell ref="B394:C394"/>
    <mergeCell ref="B388:C388"/>
    <mergeCell ref="B382:C382"/>
    <mergeCell ref="A380:A405"/>
    <mergeCell ref="R378:AL378"/>
    <mergeCell ref="D378:Q378"/>
    <mergeCell ref="B378:C378"/>
    <mergeCell ref="A378:A379"/>
    <mergeCell ref="B377:C377"/>
    <mergeCell ref="B376:C376"/>
    <mergeCell ref="B372:C372"/>
    <mergeCell ref="B366:C366"/>
    <mergeCell ref="B360:C360"/>
    <mergeCell ref="B354:C354"/>
    <mergeCell ref="A352:A377"/>
    <mergeCell ref="R350:AL350"/>
    <mergeCell ref="D350:Q350"/>
    <mergeCell ref="B350:C350"/>
    <mergeCell ref="A350:A351"/>
    <mergeCell ref="B349:C349"/>
    <mergeCell ref="B348:C348"/>
    <mergeCell ref="B344:C344"/>
    <mergeCell ref="B338:C338"/>
    <mergeCell ref="B332:C332"/>
    <mergeCell ref="B326:C326"/>
    <mergeCell ref="A324:A349"/>
    <mergeCell ref="R322:AL322"/>
    <mergeCell ref="D322:Q322"/>
    <mergeCell ref="B322:C322"/>
    <mergeCell ref="A322:A323"/>
    <mergeCell ref="B321:C321"/>
    <mergeCell ref="B320:C320"/>
    <mergeCell ref="B316:C316"/>
    <mergeCell ref="B310:C310"/>
    <mergeCell ref="B304:C304"/>
    <mergeCell ref="B298:C298"/>
    <mergeCell ref="A296:A321"/>
    <mergeCell ref="A294:A295"/>
    <mergeCell ref="B294:C294"/>
    <mergeCell ref="D294:Q294"/>
    <mergeCell ref="R294:AL294"/>
    <mergeCell ref="B265:C265"/>
    <mergeCell ref="B264:C264"/>
    <mergeCell ref="B260:C260"/>
    <mergeCell ref="B254:C254"/>
    <mergeCell ref="B248:C248"/>
    <mergeCell ref="B242:C242"/>
    <mergeCell ref="A240:A265"/>
    <mergeCell ref="D238:Q238"/>
    <mergeCell ref="R238:AL238"/>
    <mergeCell ref="B238:C238"/>
    <mergeCell ref="A238:A239"/>
    <mergeCell ref="B209:C209"/>
    <mergeCell ref="B208:C208"/>
    <mergeCell ref="B204:C204"/>
    <mergeCell ref="B198:C198"/>
    <mergeCell ref="B192:C192"/>
    <mergeCell ref="B186:C186"/>
    <mergeCell ref="A184:A209"/>
    <mergeCell ref="D182:Q182"/>
    <mergeCell ref="R182:AL182"/>
    <mergeCell ref="B182:C182"/>
    <mergeCell ref="A182:A183"/>
    <mergeCell ref="B46:C46"/>
    <mergeCell ref="D42:Q42"/>
    <mergeCell ref="R42:AL42"/>
    <mergeCell ref="B42:C42"/>
    <mergeCell ref="A42:A43"/>
    <mergeCell ref="B10:C10"/>
    <mergeCell ref="B15:C15"/>
    <mergeCell ref="B16:C16"/>
    <mergeCell ref="D1:Q1"/>
    <mergeCell ref="R1:AL1"/>
    <mergeCell ref="B1:C1"/>
    <mergeCell ref="A1:A2"/>
    <mergeCell ref="A3:A16"/>
    <mergeCell ref="B5:C5"/>
    <mergeCell ref="A17:A18"/>
    <mergeCell ref="B17:C17"/>
    <mergeCell ref="R17:AL17"/>
    <mergeCell ref="D17:Q17"/>
    <mergeCell ref="A19:A41"/>
    <mergeCell ref="B24:C24"/>
    <mergeCell ref="B30:C30"/>
    <mergeCell ref="B36:C36"/>
    <mergeCell ref="B40:C40"/>
    <mergeCell ref="B41:C41"/>
    <mergeCell ref="B52:C52"/>
    <mergeCell ref="B58:C58"/>
    <mergeCell ref="A44:A69"/>
    <mergeCell ref="B64:C64"/>
    <mergeCell ref="B68:C68"/>
    <mergeCell ref="B69:C69"/>
    <mergeCell ref="B74:C74"/>
    <mergeCell ref="D70:Q70"/>
    <mergeCell ref="R70:AL70"/>
    <mergeCell ref="B70:C70"/>
    <mergeCell ref="A70:A71"/>
    <mergeCell ref="B80:C80"/>
    <mergeCell ref="B86:C86"/>
    <mergeCell ref="A72:A97"/>
    <mergeCell ref="B92:C92"/>
    <mergeCell ref="B96:C96"/>
    <mergeCell ref="B97:C97"/>
    <mergeCell ref="D98:Q98"/>
    <mergeCell ref="R98:AL98"/>
    <mergeCell ref="B98:C98"/>
    <mergeCell ref="A98:A99"/>
    <mergeCell ref="A100:A125"/>
    <mergeCell ref="B102:C102"/>
    <mergeCell ref="B108:C108"/>
    <mergeCell ref="B114:C114"/>
    <mergeCell ref="B120:C120"/>
    <mergeCell ref="B124:C124"/>
    <mergeCell ref="B125:C125"/>
    <mergeCell ref="D126:Q126"/>
    <mergeCell ref="R126:AL126"/>
    <mergeCell ref="B126:C126"/>
    <mergeCell ref="A126:A127"/>
    <mergeCell ref="A128:A153"/>
    <mergeCell ref="B130:C130"/>
    <mergeCell ref="B136:C136"/>
    <mergeCell ref="B142:C142"/>
    <mergeCell ref="B148:C148"/>
    <mergeCell ref="B152:C152"/>
    <mergeCell ref="B153:C153"/>
    <mergeCell ref="D154:Q154"/>
    <mergeCell ref="R154:AL154"/>
    <mergeCell ref="B154:C154"/>
    <mergeCell ref="A154:A155"/>
    <mergeCell ref="A156:A181"/>
    <mergeCell ref="B158:C158"/>
    <mergeCell ref="B164:C164"/>
    <mergeCell ref="B170:C170"/>
    <mergeCell ref="B176:C176"/>
    <mergeCell ref="B180:C180"/>
    <mergeCell ref="B181:C181"/>
    <mergeCell ref="D210:Q210"/>
    <mergeCell ref="R210:AL210"/>
    <mergeCell ref="B210:C210"/>
    <mergeCell ref="A210:A211"/>
    <mergeCell ref="A212:A237"/>
    <mergeCell ref="B214:C214"/>
    <mergeCell ref="B220:C220"/>
    <mergeCell ref="B226:C226"/>
    <mergeCell ref="B232:C232"/>
    <mergeCell ref="B236:C236"/>
    <mergeCell ref="B237:C237"/>
    <mergeCell ref="A266:A267"/>
    <mergeCell ref="B266:C266"/>
    <mergeCell ref="D266:Q266"/>
    <mergeCell ref="R266:AL266"/>
    <mergeCell ref="A268:A293"/>
    <mergeCell ref="B270:C270"/>
    <mergeCell ref="B276:C276"/>
    <mergeCell ref="B282:C282"/>
    <mergeCell ref="B288:C288"/>
    <mergeCell ref="B292:C292"/>
    <mergeCell ref="B293:C293"/>
    <mergeCell ref="R434:AL434"/>
    <mergeCell ref="D434:Q434"/>
    <mergeCell ref="B434:C434"/>
    <mergeCell ref="A434:A435"/>
    <mergeCell ref="A436:A461"/>
    <mergeCell ref="B438:C438"/>
    <mergeCell ref="B444:C444"/>
    <mergeCell ref="B450:C450"/>
    <mergeCell ref="B456:C456"/>
    <mergeCell ref="B460:C460"/>
    <mergeCell ref="B461:C461"/>
    <mergeCell ref="R518:AL518"/>
    <mergeCell ref="D518:Q518"/>
    <mergeCell ref="B518:C518"/>
    <mergeCell ref="A518:A519"/>
    <mergeCell ref="A520:A545"/>
    <mergeCell ref="B522:C522"/>
    <mergeCell ref="B528:C528"/>
    <mergeCell ref="B534:C534"/>
    <mergeCell ref="B540:C540"/>
    <mergeCell ref="B544:C544"/>
    <mergeCell ref="B545:C545"/>
    <mergeCell ref="R546:AL546"/>
    <mergeCell ref="D546:Q546"/>
    <mergeCell ref="B546:C546"/>
    <mergeCell ref="A546:A547"/>
    <mergeCell ref="A548:A573"/>
    <mergeCell ref="B550:C550"/>
    <mergeCell ref="B556:C556"/>
    <mergeCell ref="B562:C562"/>
    <mergeCell ref="B568:C568"/>
    <mergeCell ref="B572:C572"/>
    <mergeCell ref="B573:C573"/>
    <mergeCell ref="R686:AL686"/>
    <mergeCell ref="D686:Q686"/>
    <mergeCell ref="B686:C686"/>
    <mergeCell ref="A686:A687"/>
    <mergeCell ref="A688:A713"/>
    <mergeCell ref="B690:C690"/>
    <mergeCell ref="B696:C696"/>
    <mergeCell ref="B702:C702"/>
    <mergeCell ref="B708:C708"/>
    <mergeCell ref="B712:C712"/>
    <mergeCell ref="B713:C713"/>
    <mergeCell ref="R714:AL714"/>
    <mergeCell ref="D714:Q714"/>
    <mergeCell ref="B714:C714"/>
    <mergeCell ref="A714:A715"/>
    <mergeCell ref="A716:A741"/>
    <mergeCell ref="B718:C718"/>
    <mergeCell ref="B724:C724"/>
    <mergeCell ref="B730:C730"/>
    <mergeCell ref="B736:C736"/>
    <mergeCell ref="B740:C740"/>
    <mergeCell ref="B741:C741"/>
    <mergeCell ref="R742:AL742"/>
    <mergeCell ref="D742:Q742"/>
    <mergeCell ref="B742:C742"/>
    <mergeCell ref="A742:A743"/>
    <mergeCell ref="A744:A769"/>
    <mergeCell ref="B746:C746"/>
    <mergeCell ref="B752:C752"/>
    <mergeCell ref="B758:C758"/>
    <mergeCell ref="B764:C764"/>
    <mergeCell ref="B768:C768"/>
    <mergeCell ref="B769:C769"/>
    <mergeCell ref="R798:AL798"/>
    <mergeCell ref="D798:Q798"/>
    <mergeCell ref="B798:C798"/>
    <mergeCell ref="A798:A799"/>
    <mergeCell ref="A800:A825"/>
    <mergeCell ref="B802:C802"/>
    <mergeCell ref="B808:C808"/>
    <mergeCell ref="B814:C814"/>
    <mergeCell ref="B820:C820"/>
    <mergeCell ref="B824:C824"/>
    <mergeCell ref="B825:C825"/>
    <mergeCell ref="R826:AL826"/>
    <mergeCell ref="D826:Q826"/>
    <mergeCell ref="B826:C826"/>
    <mergeCell ref="A826:A827"/>
    <mergeCell ref="A828:A853"/>
    <mergeCell ref="B830:C830"/>
    <mergeCell ref="B836:C836"/>
    <mergeCell ref="B842:C842"/>
    <mergeCell ref="B848:C848"/>
    <mergeCell ref="B852:C852"/>
    <mergeCell ref="B853:C853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4" min="14" style="0" width="11.211267605633802"/>
    <col collapsed="false" customWidth="true" hidden="false" max="5" min="5" style="0" width="11.211267605633802"/>
    <col collapsed="false" customWidth="true" hidden="false" max="7" min="7" style="0" width="11.744671027292945"/>
    <col collapsed="false" customWidth="true" hidden="false" max="8" min="8" style="0" width="15.323792816853839"/>
    <col collapsed="false" customWidth="true" hidden="false" max="9" min="9" style="0" width="13.070271690093263"/>
    <col collapsed="false" customWidth="true" hidden="false" max="10" min="10" style="0" width="14.01807616399551"/>
  </cols>
  <sheetData>
    <row r="1">
      <c r="A1" s="965" t="s">
        <v>591</v>
      </c>
      <c r="B1" s="965" t="s">
        <v>592</v>
      </c>
      <c r="C1" s="965"/>
      <c r="D1" s="966" t="s">
        <v>593</v>
      </c>
      <c r="E1" s="966"/>
      <c r="F1" s="966"/>
      <c r="G1" s="966"/>
      <c r="H1" s="966"/>
      <c r="I1" s="966"/>
      <c r="J1" s="966"/>
      <c r="K1" s="966"/>
      <c r="L1" s="966"/>
      <c r="M1" s="966"/>
      <c r="N1" s="966"/>
      <c r="O1" s="966"/>
      <c r="P1" s="966"/>
      <c r="Q1" s="966"/>
      <c r="R1" s="967" t="s">
        <v>594</v>
      </c>
      <c r="S1" s="967"/>
      <c r="T1" s="967"/>
      <c r="U1" s="967"/>
      <c r="V1" s="967"/>
      <c r="W1" s="967"/>
      <c r="X1" s="967"/>
      <c r="Y1" s="967"/>
      <c r="Z1" s="967"/>
      <c r="AA1" s="967"/>
      <c r="AB1" s="967"/>
      <c r="AC1" s="967"/>
      <c r="AD1" s="967"/>
      <c r="AE1" s="967"/>
      <c r="AF1" s="967"/>
      <c r="AG1" s="967"/>
      <c r="AH1" s="967"/>
      <c r="AI1" s="967"/>
      <c r="AJ1" s="967"/>
      <c r="AK1" s="967"/>
      <c r="AL1" s="967"/>
      <c r="AM1" s="968"/>
    </row>
    <row r="2">
      <c r="A2" s="965"/>
      <c r="B2" s="965" t="s">
        <v>595</v>
      </c>
      <c r="C2" s="965" t="s">
        <v>596</v>
      </c>
      <c r="D2" s="969" t="s">
        <v>597</v>
      </c>
      <c r="E2" s="970" t="s">
        <v>598</v>
      </c>
      <c r="F2" s="970" t="s">
        <v>599</v>
      </c>
      <c r="G2" s="971" t="s">
        <v>600</v>
      </c>
      <c r="H2" s="971" t="s">
        <v>601</v>
      </c>
      <c r="I2" s="971" t="s">
        <v>602</v>
      </c>
      <c r="J2" s="971" t="s">
        <v>603</v>
      </c>
      <c r="K2" s="972" t="s">
        <v>604</v>
      </c>
      <c r="L2" s="973" t="s">
        <v>605</v>
      </c>
      <c r="M2" s="974" t="s">
        <v>606</v>
      </c>
      <c r="N2" s="974"/>
      <c r="O2" s="974" t="s">
        <v>607</v>
      </c>
      <c r="P2" s="974" t="s">
        <v>608</v>
      </c>
      <c r="Q2" s="974" t="s">
        <v>609</v>
      </c>
      <c r="R2" s="967" t="s">
        <v>610</v>
      </c>
      <c r="S2" s="975" t="s">
        <v>611</v>
      </c>
      <c r="T2" s="975" t="s">
        <v>612</v>
      </c>
      <c r="U2" s="975" t="s">
        <v>613</v>
      </c>
      <c r="V2" s="975" t="s">
        <v>614</v>
      </c>
      <c r="W2" s="976" t="s">
        <v>615</v>
      </c>
      <c r="X2" s="975" t="s">
        <v>616</v>
      </c>
      <c r="Y2" s="977" t="s">
        <v>617</v>
      </c>
      <c r="Z2" s="967" t="s">
        <v>618</v>
      </c>
      <c r="AA2" s="976" t="s">
        <v>619</v>
      </c>
      <c r="AB2" s="976" t="s">
        <v>620</v>
      </c>
      <c r="AC2" s="976" t="s">
        <v>621</v>
      </c>
      <c r="AD2" s="976" t="s">
        <v>622</v>
      </c>
      <c r="AE2" s="976" t="s">
        <v>623</v>
      </c>
      <c r="AF2" s="976" t="s">
        <v>624</v>
      </c>
      <c r="AG2" s="976" t="s">
        <v>625</v>
      </c>
      <c r="AH2" s="976" t="s">
        <v>626</v>
      </c>
      <c r="AI2" s="976" t="s">
        <v>627</v>
      </c>
      <c r="AJ2" s="967" t="s">
        <v>628</v>
      </c>
      <c r="AK2" s="968" t="s">
        <v>629</v>
      </c>
      <c r="AL2" s="968" t="s">
        <v>630</v>
      </c>
      <c r="AM2" s="968" t="s">
        <v>631</v>
      </c>
    </row>
    <row r="3">
      <c r="A3" s="978" t="s">
        <v>632</v>
      </c>
      <c r="B3" s="979" t="s">
        <v>633</v>
      </c>
      <c r="C3" s="980" t="s">
        <v>634</v>
      </c>
      <c r="D3" s="981">
        <f t="shared" ref="D3:D6" si="318">E3+F3</f>
      </c>
      <c r="E3" s="982">
        <v>1174.09</v>
      </c>
      <c r="F3" s="982">
        <v>2017.56</v>
      </c>
      <c r="G3" s="983"/>
      <c r="H3" s="983"/>
      <c r="I3" s="983"/>
      <c r="J3" s="983"/>
      <c r="K3" s="984">
        <v>2</v>
      </c>
      <c r="L3" s="985">
        <v>4775.08</v>
      </c>
      <c r="M3" s="986">
        <f t="shared" ref="M3:M28" si="506">L3/D3</f>
      </c>
      <c r="N3" s="986"/>
      <c r="O3" s="986">
        <f t="shared" ref="O3:O28" si="734">D3/H3:G3</f>
      </c>
      <c r="P3" s="986">
        <f t="shared" ref="P3:P28" si="0">D3/K3</f>
      </c>
      <c r="Q3" s="986">
        <f t="shared" ref="Q3:Q28" si="144">L3/H3:G3</f>
      </c>
      <c r="R3" s="986">
        <f t="shared" ref="R3:R28" si="192">D3/AB3</f>
      </c>
      <c r="S3" s="987">
        <f t="shared" ref="S3:S28" si="258">W3/AA3*1</f>
      </c>
      <c r="T3" s="987">
        <f t="shared" ref="T3:T28" si="288">AB3/AA3</f>
      </c>
      <c r="U3" s="987">
        <f t="shared" ref="U3:U28" si="452">AD3/AA3</f>
      </c>
      <c r="V3" s="987">
        <f t="shared" ref="V3:V28" si="536">AE3/AD3</f>
      </c>
      <c r="W3" s="988">
        <f t="shared" ref="W3:W28" si="744">AC3/X3</f>
      </c>
      <c r="X3" s="989">
        <v>0.0194</v>
      </c>
      <c r="Y3" s="990">
        <v>23</v>
      </c>
      <c r="Z3" s="991">
        <f t="shared" ref="Z3:Z27" si="94">(D3/AA3)*1000</f>
      </c>
      <c r="AA3" s="992">
        <v>40404</v>
      </c>
      <c r="AB3" s="988">
        <v>1375</v>
      </c>
      <c r="AC3" s="988">
        <v>160</v>
      </c>
      <c r="AD3" s="988">
        <v>1448</v>
      </c>
      <c r="AE3" s="988">
        <v>48</v>
      </c>
      <c r="AF3" s="988">
        <v>12</v>
      </c>
      <c r="AG3" s="988">
        <v>0</v>
      </c>
      <c r="AH3" s="988">
        <v>47</v>
      </c>
      <c r="AI3" s="986">
        <f t="shared" ref="AI3:AI28" si="154">D3/AD3</f>
      </c>
      <c r="AJ3" s="986">
        <f t="shared" ref="AJ3:AJ28" si="222">AM3*1000/D3</f>
      </c>
      <c r="AK3" s="993" t="s">
        <v>635</v>
      </c>
      <c r="AL3" s="994" t="s">
        <v>636</v>
      </c>
      <c r="AM3" s="994">
        <v>23</v>
      </c>
    </row>
    <row r="4">
      <c r="A4" s="978"/>
      <c r="B4" s="979" t="s">
        <v>633</v>
      </c>
      <c r="C4" s="995" t="s">
        <v>637</v>
      </c>
      <c r="D4" s="996">
        <f t="shared" si="318"/>
      </c>
      <c r="E4" s="997">
        <v>1018.53</v>
      </c>
      <c r="F4" s="998">
        <v>2299.6</v>
      </c>
      <c r="G4" s="999"/>
      <c r="H4" s="999"/>
      <c r="I4" s="999"/>
      <c r="J4" s="999"/>
      <c r="K4" s="983">
        <v>0</v>
      </c>
      <c r="L4" s="1000">
        <v>0</v>
      </c>
      <c r="M4" s="986">
        <f t="shared" si="506"/>
      </c>
      <c r="N4" s="986"/>
      <c r="O4" s="986">
        <f t="shared" si="734"/>
      </c>
      <c r="P4" s="986">
        <f t="shared" si="0"/>
      </c>
      <c r="Q4" s="986">
        <f t="shared" si="144"/>
      </c>
      <c r="R4" s="986">
        <f t="shared" si="192"/>
      </c>
      <c r="S4" s="987">
        <f t="shared" si="258"/>
      </c>
      <c r="T4" s="987">
        <f t="shared" si="288"/>
      </c>
      <c r="U4" s="987">
        <f t="shared" si="452"/>
      </c>
      <c r="V4" s="987">
        <f t="shared" si="536"/>
      </c>
      <c r="W4" s="988">
        <f t="shared" si="744"/>
      </c>
      <c r="X4" s="989">
        <v>0.0213</v>
      </c>
      <c r="Y4" s="1001">
        <v>28</v>
      </c>
      <c r="Z4" s="1002">
        <f t="shared" si="94"/>
      </c>
      <c r="AA4" s="1003">
        <v>44734</v>
      </c>
      <c r="AB4" s="1004">
        <v>857</v>
      </c>
      <c r="AC4" s="1005">
        <v>151</v>
      </c>
      <c r="AD4" s="1005">
        <v>913</v>
      </c>
      <c r="AE4" s="1005">
        <v>52</v>
      </c>
      <c r="AF4" s="1005">
        <v>6</v>
      </c>
      <c r="AG4" s="1005">
        <v>1</v>
      </c>
      <c r="AH4" s="1005">
        <v>61</v>
      </c>
      <c r="AI4" s="986">
        <f t="shared" si="154"/>
      </c>
      <c r="AJ4" s="986">
        <f t="shared" si="222"/>
      </c>
      <c r="AK4" s="993" t="s">
        <v>635</v>
      </c>
      <c r="AL4" s="994" t="s">
        <v>636</v>
      </c>
      <c r="AM4" s="994">
        <v>20</v>
      </c>
    </row>
    <row r="5">
      <c r="A5" s="978"/>
      <c r="B5" s="979" t="s">
        <v>633</v>
      </c>
      <c r="C5" s="995" t="s">
        <v>638</v>
      </c>
      <c r="D5" s="1006">
        <f t="shared" si="318"/>
      </c>
      <c r="E5" s="1007">
        <v>774.39</v>
      </c>
      <c r="F5" s="1008">
        <v>336.91</v>
      </c>
      <c r="G5" s="983"/>
      <c r="H5" s="983"/>
      <c r="I5" s="983"/>
      <c r="J5" s="983"/>
      <c r="K5" s="983">
        <v>1</v>
      </c>
      <c r="L5" s="1000">
        <v>1647.3599999999997</v>
      </c>
      <c r="M5" s="986">
        <f t="shared" si="506"/>
      </c>
      <c r="N5" s="986"/>
      <c r="O5" s="986">
        <f t="shared" si="734"/>
      </c>
      <c r="P5" s="986">
        <f t="shared" si="0"/>
      </c>
      <c r="Q5" s="986">
        <f t="shared" si="144"/>
      </c>
      <c r="R5" s="986">
        <f t="shared" si="192"/>
      </c>
      <c r="S5" s="987">
        <f t="shared" si="258"/>
      </c>
      <c r="T5" s="987">
        <f t="shared" si="288"/>
      </c>
      <c r="U5" s="987">
        <f t="shared" si="452"/>
      </c>
      <c r="V5" s="987">
        <f t="shared" si="536"/>
      </c>
      <c r="W5" s="988">
        <f t="shared" si="744"/>
      </c>
      <c r="X5" s="989">
        <v>0.0069</v>
      </c>
      <c r="Y5" s="990">
        <v>30</v>
      </c>
      <c r="Z5" s="1009">
        <f t="shared" si="94"/>
      </c>
      <c r="AA5" s="1010">
        <v>11452</v>
      </c>
      <c r="AB5" s="1004">
        <v>244</v>
      </c>
      <c r="AC5" s="1005">
        <v>26</v>
      </c>
      <c r="AD5" s="1005">
        <v>240</v>
      </c>
      <c r="AE5" s="1005">
        <v>11</v>
      </c>
      <c r="AF5" s="1005">
        <v>2</v>
      </c>
      <c r="AG5" s="1005">
        <v>0</v>
      </c>
      <c r="AH5" s="1005">
        <v>11</v>
      </c>
      <c r="AI5" s="986">
        <f t="shared" si="154"/>
      </c>
      <c r="AJ5" s="986">
        <f t="shared" si="222"/>
      </c>
      <c r="AK5" s="993" t="s">
        <v>635</v>
      </c>
      <c r="AL5" s="994" t="s">
        <v>636</v>
      </c>
      <c r="AM5" s="994">
        <v>4</v>
      </c>
    </row>
    <row r="6">
      <c r="A6" s="978"/>
      <c r="B6" s="979" t="s">
        <v>633</v>
      </c>
      <c r="C6" s="995" t="s">
        <v>639</v>
      </c>
      <c r="D6" s="1011">
        <f t="shared" si="318"/>
      </c>
      <c r="E6" s="1008">
        <v>1043.1899999999998</v>
      </c>
      <c r="F6" s="1008">
        <v>1292.64</v>
      </c>
      <c r="G6" s="1012"/>
      <c r="H6" s="1012"/>
      <c r="I6" s="1012"/>
      <c r="J6" s="1012"/>
      <c r="K6" s="983">
        <v>2</v>
      </c>
      <c r="L6" s="1000">
        <v>9417.16</v>
      </c>
      <c r="M6" s="986">
        <f t="shared" si="506"/>
      </c>
      <c r="N6" s="986"/>
      <c r="O6" s="986">
        <f t="shared" si="734"/>
      </c>
      <c r="P6" s="986">
        <f t="shared" si="0"/>
      </c>
      <c r="Q6" s="986">
        <f t="shared" si="144"/>
      </c>
      <c r="R6" s="986">
        <f t="shared" si="192"/>
      </c>
      <c r="S6" s="987">
        <f t="shared" si="258"/>
      </c>
      <c r="T6" s="987">
        <f t="shared" si="288"/>
      </c>
      <c r="U6" s="987">
        <f t="shared" si="452"/>
      </c>
      <c r="V6" s="987">
        <f t="shared" si="536"/>
      </c>
      <c r="W6" s="988">
        <f t="shared" si="744"/>
      </c>
      <c r="X6" s="989">
        <v>0.0095</v>
      </c>
      <c r="Y6" s="990">
        <v>42</v>
      </c>
      <c r="Z6" s="986">
        <f t="shared" si="94"/>
      </c>
      <c r="AA6" s="1013">
        <v>21585</v>
      </c>
      <c r="AB6" s="1005">
        <v>456</v>
      </c>
      <c r="AC6" s="1005">
        <v>66</v>
      </c>
      <c r="AD6" s="1005">
        <v>482</v>
      </c>
      <c r="AE6" s="1005">
        <v>56</v>
      </c>
      <c r="AF6" s="1005">
        <v>6</v>
      </c>
      <c r="AG6" s="1005">
        <v>1</v>
      </c>
      <c r="AH6" s="1005">
        <v>7</v>
      </c>
      <c r="AI6" s="986">
        <f t="shared" si="154"/>
      </c>
      <c r="AJ6" s="986">
        <f t="shared" si="222"/>
      </c>
      <c r="AK6" s="993" t="s">
        <v>635</v>
      </c>
      <c r="AL6" s="994" t="s">
        <v>636</v>
      </c>
      <c r="AM6" s="994">
        <v>20</v>
      </c>
    </row>
    <row r="7">
      <c r="A7" s="978"/>
      <c r="B7" s="1014" t="s">
        <v>640</v>
      </c>
      <c r="C7" s="1014"/>
      <c r="D7" s="1015">
        <f>SUM(D3:D6)</f>
      </c>
      <c r="E7" s="1016">
        <f>SUM(E3:E6)</f>
      </c>
      <c r="F7" s="1016">
        <f>SUM(F3:F6)</f>
      </c>
      <c r="G7" s="1017"/>
      <c r="H7" s="1017"/>
      <c r="I7" s="1017"/>
      <c r="J7" s="1017"/>
      <c r="K7" s="1017">
        <f>SUM(K3:K6)</f>
      </c>
      <c r="L7" s="1018">
        <f>SUM(L3:L6)</f>
      </c>
      <c r="M7" s="1019">
        <f t="shared" si="506"/>
      </c>
      <c r="N7" s="1019"/>
      <c r="O7" s="1019">
        <f t="shared" si="734"/>
      </c>
      <c r="P7" s="1019">
        <f t="shared" si="0"/>
      </c>
      <c r="Q7" s="1019">
        <f t="shared" si="144"/>
      </c>
      <c r="R7" s="1019">
        <f t="shared" si="192"/>
      </c>
      <c r="S7" s="1020">
        <f t="shared" si="258"/>
      </c>
      <c r="T7" s="1020">
        <f t="shared" si="288"/>
      </c>
      <c r="U7" s="1020">
        <f t="shared" si="452"/>
      </c>
      <c r="V7" s="1020">
        <f t="shared" si="536"/>
      </c>
      <c r="W7" s="1021">
        <f t="shared" si="744"/>
      </c>
      <c r="X7" s="1020">
        <f>AVERAGE(X3:X6)</f>
      </c>
      <c r="Y7" s="1022">
        <f>AVERAGE(Y3:Y6)</f>
      </c>
      <c r="Z7" s="1019">
        <f t="shared" si="94"/>
      </c>
      <c r="AA7" s="1023">
        <f>SUM(AA3:AA6)</f>
      </c>
      <c r="AB7" s="1023">
        <f>SUM(AB3:AB6)</f>
      </c>
      <c r="AC7" s="1023">
        <f>SUM(AC3:AC6)</f>
      </c>
      <c r="AD7" s="1023">
        <f>SUM(AD3:AD6)</f>
      </c>
      <c r="AE7" s="1023">
        <f>SUM(AE3:AE6)</f>
      </c>
      <c r="AF7" s="1023">
        <f>SUM(AF3:AF6)</f>
      </c>
      <c r="AG7" s="1023">
        <f>SUM(AG3:AG6)</f>
      </c>
      <c r="AH7" s="1023">
        <f>SUM(AH3:AH6)</f>
      </c>
      <c r="AI7" s="1019">
        <f t="shared" si="154"/>
      </c>
      <c r="AJ7" s="1024">
        <f t="shared" si="222"/>
      </c>
      <c r="AK7" s="1025"/>
      <c r="AL7" s="1025"/>
      <c r="AM7" s="1021">
        <f>SUM(AM3:AM6)</f>
      </c>
    </row>
    <row r="8">
      <c r="A8" s="978"/>
      <c r="B8" s="1026" t="s">
        <v>641</v>
      </c>
      <c r="C8" s="995" t="s">
        <v>642</v>
      </c>
      <c r="D8" s="1011">
        <f t="shared" ref="D8:D11" si="319">E8+F8</f>
      </c>
      <c r="E8" s="1027">
        <v>1440.8000000000002</v>
      </c>
      <c r="F8" s="1027">
        <v>1852.4</v>
      </c>
      <c r="G8" s="983"/>
      <c r="H8" s="983"/>
      <c r="I8" s="983"/>
      <c r="J8" s="983"/>
      <c r="K8" s="983">
        <v>5</v>
      </c>
      <c r="L8" s="1000">
        <v>13023.100000000002</v>
      </c>
      <c r="M8" s="986">
        <f t="shared" si="506"/>
      </c>
      <c r="N8" s="986"/>
      <c r="O8" s="986">
        <f t="shared" si="734"/>
      </c>
      <c r="P8" s="986">
        <f t="shared" si="0"/>
      </c>
      <c r="Q8" s="986">
        <f t="shared" si="144"/>
      </c>
      <c r="R8" s="986">
        <f t="shared" si="192"/>
      </c>
      <c r="S8" s="987">
        <f t="shared" si="258"/>
      </c>
      <c r="T8" s="987">
        <f t="shared" si="288"/>
      </c>
      <c r="U8" s="987">
        <f t="shared" si="452"/>
      </c>
      <c r="V8" s="987">
        <f t="shared" si="536"/>
      </c>
      <c r="W8" s="988">
        <f t="shared" si="744"/>
      </c>
      <c r="X8" s="989">
        <v>0.0194</v>
      </c>
      <c r="Y8" s="990">
        <v>56</v>
      </c>
      <c r="Z8" s="986">
        <f t="shared" si="94"/>
      </c>
      <c r="AA8" s="1005">
        <v>33950</v>
      </c>
      <c r="AB8" s="1005">
        <v>452</v>
      </c>
      <c r="AC8" s="1005">
        <v>142</v>
      </c>
      <c r="AD8" s="1005">
        <v>476</v>
      </c>
      <c r="AE8" s="1005">
        <v>85</v>
      </c>
      <c r="AF8" s="1005">
        <v>9</v>
      </c>
      <c r="AG8" s="1005">
        <v>0</v>
      </c>
      <c r="AH8" s="1005">
        <v>34</v>
      </c>
      <c r="AI8" s="986">
        <f t="shared" si="154"/>
      </c>
      <c r="AJ8" s="986">
        <f t="shared" si="222"/>
      </c>
      <c r="AK8" s="993" t="s">
        <v>635</v>
      </c>
      <c r="AL8" s="994" t="s">
        <v>636</v>
      </c>
      <c r="AM8" s="994">
        <v>27</v>
      </c>
    </row>
    <row r="9">
      <c r="A9" s="978"/>
      <c r="B9" s="1026" t="s">
        <v>641</v>
      </c>
      <c r="C9" s="995" t="s">
        <v>643</v>
      </c>
      <c r="D9" s="1011">
        <f t="shared" si="319"/>
      </c>
      <c r="E9" s="1027">
        <v>1060.63</v>
      </c>
      <c r="F9" s="1027">
        <v>2018.05</v>
      </c>
      <c r="G9" s="983"/>
      <c r="H9" s="983"/>
      <c r="I9" s="983"/>
      <c r="J9" s="983"/>
      <c r="K9" s="983">
        <v>9</v>
      </c>
      <c r="L9" s="1000">
        <v>20463.609999999997</v>
      </c>
      <c r="M9" s="986">
        <f t="shared" si="506"/>
      </c>
      <c r="N9" s="986"/>
      <c r="O9" s="986">
        <f t="shared" si="734"/>
      </c>
      <c r="P9" s="986">
        <f t="shared" si="0"/>
      </c>
      <c r="Q9" s="986">
        <f t="shared" si="144"/>
      </c>
      <c r="R9" s="986">
        <f t="shared" si="192"/>
      </c>
      <c r="S9" s="987">
        <f t="shared" si="258"/>
      </c>
      <c r="T9" s="987">
        <f t="shared" si="288"/>
      </c>
      <c r="U9" s="987">
        <f t="shared" si="452"/>
      </c>
      <c r="V9" s="987">
        <f t="shared" si="536"/>
      </c>
      <c r="W9" s="988">
        <f t="shared" si="744"/>
      </c>
      <c r="X9" s="989">
        <v>0.033</v>
      </c>
      <c r="Y9" s="990">
        <v>64</v>
      </c>
      <c r="Z9" s="986">
        <f t="shared" si="94"/>
      </c>
      <c r="AA9" s="1005">
        <v>35399</v>
      </c>
      <c r="AB9" s="1005">
        <v>460</v>
      </c>
      <c r="AC9" s="1005">
        <v>157</v>
      </c>
      <c r="AD9" s="1005">
        <v>475</v>
      </c>
      <c r="AE9" s="1005">
        <v>124</v>
      </c>
      <c r="AF9" s="1005">
        <v>10</v>
      </c>
      <c r="AG9" s="1005">
        <v>1</v>
      </c>
      <c r="AH9" s="1005">
        <v>43</v>
      </c>
      <c r="AI9" s="986">
        <f t="shared" si="154"/>
      </c>
      <c r="AJ9" s="986">
        <f t="shared" si="222"/>
      </c>
      <c r="AK9" s="993" t="s">
        <v>635</v>
      </c>
      <c r="AL9" s="994" t="s">
        <v>636</v>
      </c>
      <c r="AM9" s="994">
        <v>27</v>
      </c>
    </row>
    <row r="10">
      <c r="A10" s="978"/>
      <c r="B10" s="1026" t="s">
        <v>641</v>
      </c>
      <c r="C10" s="995" t="s">
        <v>644</v>
      </c>
      <c r="D10" s="1011">
        <f t="shared" si="319"/>
      </c>
      <c r="E10" s="1027">
        <v>1180.99</v>
      </c>
      <c r="F10" s="1027">
        <v>2486.53</v>
      </c>
      <c r="G10" s="983"/>
      <c r="H10" s="983"/>
      <c r="I10" s="983"/>
      <c r="J10" s="983"/>
      <c r="K10" s="983">
        <v>1</v>
      </c>
      <c r="L10" s="1000">
        <v>1351.3499999999985</v>
      </c>
      <c r="M10" s="986">
        <f t="shared" si="506"/>
      </c>
      <c r="N10" s="986"/>
      <c r="O10" s="986">
        <f t="shared" si="734"/>
      </c>
      <c r="P10" s="986">
        <f t="shared" si="0"/>
      </c>
      <c r="Q10" s="986">
        <f t="shared" si="144"/>
      </c>
      <c r="R10" s="986">
        <f t="shared" si="192"/>
      </c>
      <c r="S10" s="987">
        <f t="shared" si="258"/>
      </c>
      <c r="T10" s="987">
        <f t="shared" si="288"/>
      </c>
      <c r="U10" s="987">
        <f t="shared" si="452"/>
      </c>
      <c r="V10" s="987">
        <f t="shared" si="536"/>
      </c>
      <c r="W10" s="988">
        <f t="shared" si="744"/>
      </c>
      <c r="X10" s="989">
        <v>0.0318</v>
      </c>
      <c r="Y10" s="990">
        <v>67</v>
      </c>
      <c r="Z10" s="986">
        <f t="shared" si="94"/>
      </c>
      <c r="AA10" s="1005">
        <v>42658</v>
      </c>
      <c r="AB10" s="1005">
        <v>426</v>
      </c>
      <c r="AC10" s="1005">
        <v>147</v>
      </c>
      <c r="AD10" s="1005">
        <v>411</v>
      </c>
      <c r="AE10" s="1005">
        <v>63</v>
      </c>
      <c r="AF10" s="1005">
        <v>6</v>
      </c>
      <c r="AG10" s="1005">
        <v>2</v>
      </c>
      <c r="AH10" s="1005">
        <v>66</v>
      </c>
      <c r="AI10" s="986">
        <f t="shared" si="154"/>
      </c>
      <c r="AJ10" s="986">
        <f t="shared" si="222"/>
      </c>
      <c r="AK10" s="993" t="s">
        <v>635</v>
      </c>
      <c r="AL10" s="994" t="s">
        <v>636</v>
      </c>
      <c r="AM10" s="994">
        <v>32</v>
      </c>
    </row>
    <row r="11">
      <c r="A11" s="978"/>
      <c r="B11" s="1026" t="s">
        <v>641</v>
      </c>
      <c r="C11" s="995" t="s">
        <v>645</v>
      </c>
      <c r="D11" s="1011">
        <f t="shared" si="319"/>
      </c>
      <c r="E11" s="1027">
        <v>1032.65</v>
      </c>
      <c r="F11" s="1027">
        <v>2538.7099999999996</v>
      </c>
      <c r="G11" s="983"/>
      <c r="H11" s="983"/>
      <c r="I11" s="983"/>
      <c r="J11" s="983"/>
      <c r="K11" s="983">
        <v>2</v>
      </c>
      <c r="L11" s="1000">
        <v>4755.470000000001</v>
      </c>
      <c r="M11" s="986">
        <f t="shared" si="506"/>
      </c>
      <c r="N11" s="986"/>
      <c r="O11" s="986">
        <f t="shared" si="734"/>
      </c>
      <c r="P11" s="986">
        <f t="shared" si="0"/>
      </c>
      <c r="Q11" s="986">
        <f t="shared" si="144"/>
      </c>
      <c r="R11" s="986">
        <f t="shared" si="192"/>
      </c>
      <c r="S11" s="987">
        <f t="shared" si="258"/>
      </c>
      <c r="T11" s="987">
        <f t="shared" si="288"/>
      </c>
      <c r="U11" s="987">
        <f t="shared" si="452"/>
      </c>
      <c r="V11" s="987">
        <f t="shared" si="536"/>
      </c>
      <c r="W11" s="988">
        <f t="shared" si="744"/>
      </c>
      <c r="X11" s="989">
        <v>0.0438</v>
      </c>
      <c r="Y11" s="990">
        <v>68</v>
      </c>
      <c r="Z11" s="986">
        <f t="shared" si="94"/>
      </c>
      <c r="AA11" s="1005">
        <v>37500</v>
      </c>
      <c r="AB11" s="1005">
        <v>485</v>
      </c>
      <c r="AC11" s="1005">
        <v>181</v>
      </c>
      <c r="AD11" s="1005">
        <v>480</v>
      </c>
      <c r="AE11" s="1005">
        <v>70</v>
      </c>
      <c r="AF11" s="1005">
        <v>6</v>
      </c>
      <c r="AG11" s="1005">
        <v>2</v>
      </c>
      <c r="AH11" s="1005">
        <v>63</v>
      </c>
      <c r="AI11" s="986">
        <f t="shared" si="154"/>
      </c>
      <c r="AJ11" s="986">
        <f t="shared" si="222"/>
      </c>
      <c r="AK11" s="993" t="s">
        <v>635</v>
      </c>
      <c r="AL11" s="994" t="s">
        <v>636</v>
      </c>
      <c r="AM11" s="994">
        <v>26</v>
      </c>
    </row>
    <row r="12">
      <c r="A12" s="978"/>
      <c r="B12" s="1014" t="s">
        <v>640</v>
      </c>
      <c r="C12" s="1014"/>
      <c r="D12" s="1015">
        <f>SUM(D8:D11)</f>
      </c>
      <c r="E12" s="1016">
        <f>SUM(E8:E11)</f>
      </c>
      <c r="F12" s="1016">
        <f>SUM(F8:F11)</f>
      </c>
      <c r="G12" s="1017"/>
      <c r="H12" s="1017"/>
      <c r="I12" s="1017"/>
      <c r="J12" s="1017"/>
      <c r="K12" s="1017">
        <f>SUM(K8:K11)</f>
      </c>
      <c r="L12" s="1016">
        <f>SUM(L8:L11)</f>
      </c>
      <c r="M12" s="1019">
        <f t="shared" si="506"/>
      </c>
      <c r="N12" s="1019"/>
      <c r="O12" s="1019">
        <f t="shared" si="734"/>
      </c>
      <c r="P12" s="1019">
        <f t="shared" si="0"/>
      </c>
      <c r="Q12" s="1019">
        <f t="shared" si="144"/>
      </c>
      <c r="R12" s="1019">
        <f t="shared" si="192"/>
      </c>
      <c r="S12" s="1020">
        <f t="shared" si="258"/>
      </c>
      <c r="T12" s="1020">
        <f t="shared" si="288"/>
      </c>
      <c r="U12" s="1020">
        <f t="shared" si="452"/>
      </c>
      <c r="V12" s="1020">
        <f t="shared" si="536"/>
      </c>
      <c r="W12" s="1021">
        <f t="shared" si="744"/>
      </c>
      <c r="X12" s="1020">
        <f>AVERAGE(X8:X11)</f>
      </c>
      <c r="Y12" s="1022">
        <f>AVERAGE(Y8:Y11)</f>
      </c>
      <c r="Z12" s="1022">
        <f t="shared" si="94"/>
      </c>
      <c r="AA12" s="1023">
        <f>SUM(AA8:AA11)</f>
      </c>
      <c r="AB12" s="1023">
        <f>SUM(AB8:AB11)</f>
      </c>
      <c r="AC12" s="1023">
        <f>SUM(AC8:AC11)</f>
      </c>
      <c r="AD12" s="1023">
        <f>SUM(AD8:AD11)</f>
      </c>
      <c r="AE12" s="1023">
        <f>SUM(AE8:AE11)</f>
      </c>
      <c r="AF12" s="1023">
        <f>SUM(AF8:AF11)</f>
      </c>
      <c r="AG12" s="1023">
        <f>SUM(AG8:AG11)</f>
      </c>
      <c r="AH12" s="1023">
        <f>SUM(AH8:AH11)</f>
      </c>
      <c r="AI12" s="1019">
        <f t="shared" si="154"/>
      </c>
      <c r="AJ12" s="1024">
        <f t="shared" si="222"/>
      </c>
      <c r="AK12" s="1025"/>
      <c r="AL12" s="1025"/>
      <c r="AM12" s="1021">
        <f>SUM(AM8:AM11)</f>
      </c>
    </row>
    <row r="13">
      <c r="A13" s="978"/>
      <c r="B13" s="979" t="s">
        <v>646</v>
      </c>
      <c r="C13" s="979" t="s">
        <v>647</v>
      </c>
      <c r="D13" s="1011">
        <f t="shared" ref="D13:D16" si="320">E13+F13</f>
      </c>
      <c r="E13" s="1027">
        <v>706.33</v>
      </c>
      <c r="F13" s="1027">
        <v>1943.7</v>
      </c>
      <c r="G13" s="1012"/>
      <c r="H13" s="1012"/>
      <c r="I13" s="1012"/>
      <c r="J13" s="1012"/>
      <c r="K13" s="983">
        <v>2</v>
      </c>
      <c r="L13" s="1000">
        <v>3899.6100000000006</v>
      </c>
      <c r="M13" s="986">
        <f t="shared" si="506"/>
      </c>
      <c r="N13" s="986"/>
      <c r="O13" s="986">
        <f t="shared" si="734"/>
      </c>
      <c r="P13" s="986">
        <f t="shared" si="0"/>
      </c>
      <c r="Q13" s="986">
        <f t="shared" si="144"/>
      </c>
      <c r="R13" s="986">
        <f t="shared" si="192"/>
      </c>
      <c r="S13" s="987">
        <f t="shared" si="258"/>
      </c>
      <c r="T13" s="987">
        <f t="shared" si="288"/>
      </c>
      <c r="U13" s="987">
        <f t="shared" si="452"/>
      </c>
      <c r="V13" s="987">
        <f t="shared" si="536"/>
      </c>
      <c r="W13" s="988">
        <f t="shared" si="744"/>
      </c>
      <c r="X13" s="989">
        <v>0.0361</v>
      </c>
      <c r="Y13" s="990">
        <v>72</v>
      </c>
      <c r="Z13" s="986">
        <f t="shared" si="94"/>
      </c>
      <c r="AA13" s="1005">
        <v>27763</v>
      </c>
      <c r="AB13" s="1005">
        <v>347</v>
      </c>
      <c r="AC13" s="1005">
        <v>128</v>
      </c>
      <c r="AD13" s="1005">
        <v>351</v>
      </c>
      <c r="AE13" s="1005">
        <v>59</v>
      </c>
      <c r="AF13" s="1005">
        <v>4</v>
      </c>
      <c r="AG13" s="1005">
        <v>2</v>
      </c>
      <c r="AH13" s="1005">
        <v>41</v>
      </c>
      <c r="AI13" s="986">
        <f t="shared" si="154"/>
      </c>
      <c r="AJ13" s="986">
        <f t="shared" si="222"/>
      </c>
      <c r="AK13" s="993" t="s">
        <v>635</v>
      </c>
      <c r="AL13" s="994" t="s">
        <v>636</v>
      </c>
      <c r="AM13" s="994">
        <v>17</v>
      </c>
    </row>
    <row r="14">
      <c r="A14" s="978"/>
      <c r="B14" s="979" t="s">
        <v>646</v>
      </c>
      <c r="C14" s="995" t="s">
        <v>648</v>
      </c>
      <c r="D14" s="1011">
        <f t="shared" si="320"/>
      </c>
      <c r="E14" s="1028">
        <v>1249.59</v>
      </c>
      <c r="F14" s="1028">
        <v>2012.21</v>
      </c>
      <c r="G14" s="983"/>
      <c r="H14" s="983"/>
      <c r="I14" s="983"/>
      <c r="J14" s="983"/>
      <c r="K14" s="983">
        <v>2</v>
      </c>
      <c r="L14" s="1000">
        <v>5424.479999999996</v>
      </c>
      <c r="M14" s="986">
        <f t="shared" si="506"/>
      </c>
      <c r="N14" s="986"/>
      <c r="O14" s="986">
        <f t="shared" si="734"/>
      </c>
      <c r="P14" s="986">
        <f t="shared" si="0"/>
      </c>
      <c r="Q14" s="986">
        <f t="shared" si="144"/>
      </c>
      <c r="R14" s="986">
        <f t="shared" si="192"/>
      </c>
      <c r="S14" s="987">
        <f t="shared" si="258"/>
      </c>
      <c r="T14" s="987">
        <f t="shared" si="288"/>
      </c>
      <c r="U14" s="987">
        <f t="shared" si="452"/>
      </c>
      <c r="V14" s="987">
        <f t="shared" si="536"/>
      </c>
      <c r="W14" s="988">
        <f t="shared" si="744"/>
      </c>
      <c r="X14" s="989">
        <v>0.026</v>
      </c>
      <c r="Y14" s="990">
        <v>71</v>
      </c>
      <c r="Z14" s="986">
        <f t="shared" si="94"/>
      </c>
      <c r="AA14" s="1005">
        <v>31567</v>
      </c>
      <c r="AB14" s="1005">
        <v>531</v>
      </c>
      <c r="AC14" s="1005">
        <v>152</v>
      </c>
      <c r="AD14" s="1005">
        <v>546</v>
      </c>
      <c r="AE14" s="1005">
        <v>97</v>
      </c>
      <c r="AF14" s="1005">
        <v>6</v>
      </c>
      <c r="AG14" s="1005">
        <v>2</v>
      </c>
      <c r="AH14" s="1005">
        <v>27</v>
      </c>
      <c r="AI14" s="986">
        <f t="shared" si="154"/>
      </c>
      <c r="AJ14" s="986">
        <f t="shared" si="222"/>
      </c>
      <c r="AK14" s="993" t="s">
        <v>635</v>
      </c>
      <c r="AL14" s="994" t="s">
        <v>636</v>
      </c>
      <c r="AM14" s="994">
        <v>21</v>
      </c>
    </row>
    <row r="15">
      <c r="A15" s="978"/>
      <c r="B15" s="979" t="s">
        <v>646</v>
      </c>
      <c r="C15" s="995" t="s">
        <v>649</v>
      </c>
      <c r="D15" s="1011">
        <f t="shared" si="320"/>
      </c>
      <c r="E15" s="1028">
        <v>1320.49</v>
      </c>
      <c r="F15" s="1028">
        <v>2137.93</v>
      </c>
      <c r="G15" s="983"/>
      <c r="H15" s="983"/>
      <c r="I15" s="983"/>
      <c r="J15" s="983"/>
      <c r="K15" s="983">
        <v>4</v>
      </c>
      <c r="L15" s="1000">
        <v>8068.790000000015</v>
      </c>
      <c r="M15" s="986">
        <f t="shared" si="506"/>
      </c>
      <c r="N15" s="986"/>
      <c r="O15" s="986">
        <f t="shared" si="734"/>
      </c>
      <c r="P15" s="986">
        <f t="shared" si="0"/>
      </c>
      <c r="Q15" s="986">
        <f t="shared" si="144"/>
      </c>
      <c r="R15" s="986">
        <f t="shared" si="192"/>
      </c>
      <c r="S15" s="987">
        <f t="shared" si="258"/>
      </c>
      <c r="T15" s="987">
        <f t="shared" si="288"/>
      </c>
      <c r="U15" s="987">
        <f t="shared" si="452"/>
      </c>
      <c r="V15" s="987">
        <f t="shared" si="536"/>
      </c>
      <c r="W15" s="988">
        <f t="shared" si="744"/>
      </c>
      <c r="X15" s="989">
        <v>0.0218</v>
      </c>
      <c r="Y15" s="990">
        <v>71</v>
      </c>
      <c r="Z15" s="986">
        <f t="shared" si="94"/>
      </c>
      <c r="AA15" s="1005">
        <v>28201</v>
      </c>
      <c r="AB15" s="1005">
        <v>424</v>
      </c>
      <c r="AC15" s="1005">
        <v>119</v>
      </c>
      <c r="AD15" s="1005">
        <v>415</v>
      </c>
      <c r="AE15" s="1005">
        <v>54</v>
      </c>
      <c r="AF15" s="1005">
        <v>6</v>
      </c>
      <c r="AG15" s="1005">
        <v>3</v>
      </c>
      <c r="AH15" s="1005">
        <v>28</v>
      </c>
      <c r="AI15" s="986">
        <f t="shared" si="154"/>
      </c>
      <c r="AJ15" s="986">
        <f t="shared" si="222"/>
      </c>
      <c r="AK15" s="993" t="s">
        <v>650</v>
      </c>
      <c r="AL15" s="994" t="s">
        <v>651</v>
      </c>
      <c r="AM15" s="994">
        <v>23</v>
      </c>
    </row>
    <row r="16">
      <c r="A16" s="978"/>
      <c r="B16" s="979" t="s">
        <v>646</v>
      </c>
      <c r="C16" s="995" t="s">
        <v>652</v>
      </c>
      <c r="D16" s="1011">
        <f t="shared" si="320"/>
      </c>
      <c r="E16" s="1028">
        <v>1163.72</v>
      </c>
      <c r="F16" s="1028">
        <v>2084.59</v>
      </c>
      <c r="G16" s="983"/>
      <c r="H16" s="983"/>
      <c r="I16" s="983"/>
      <c r="J16" s="983"/>
      <c r="K16" s="983">
        <v>6</v>
      </c>
      <c r="L16" s="1000">
        <v>15719.440000000002</v>
      </c>
      <c r="M16" s="986">
        <f t="shared" si="506"/>
      </c>
      <c r="N16" s="986"/>
      <c r="O16" s="986">
        <f t="shared" si="734"/>
      </c>
      <c r="P16" s="986">
        <f t="shared" si="0"/>
      </c>
      <c r="Q16" s="986">
        <f t="shared" si="144"/>
      </c>
      <c r="R16" s="986">
        <f t="shared" si="192"/>
      </c>
      <c r="S16" s="987">
        <f t="shared" si="258"/>
      </c>
      <c r="T16" s="987">
        <f t="shared" si="288"/>
      </c>
      <c r="U16" s="987">
        <f t="shared" si="452"/>
      </c>
      <c r="V16" s="987">
        <f t="shared" si="536"/>
      </c>
      <c r="W16" s="988">
        <f t="shared" si="744"/>
      </c>
      <c r="X16" s="989">
        <v>0.0197</v>
      </c>
      <c r="Y16" s="990">
        <v>73</v>
      </c>
      <c r="Z16" s="986">
        <f t="shared" si="94"/>
      </c>
      <c r="AA16" s="1005">
        <v>32215</v>
      </c>
      <c r="AB16" s="1005">
        <v>416</v>
      </c>
      <c r="AC16" s="1005">
        <v>130</v>
      </c>
      <c r="AD16" s="1005">
        <v>422</v>
      </c>
      <c r="AE16" s="1005">
        <v>101</v>
      </c>
      <c r="AF16" s="1005">
        <v>8</v>
      </c>
      <c r="AG16" s="1005">
        <v>2</v>
      </c>
      <c r="AH16" s="1005">
        <v>41</v>
      </c>
      <c r="AI16" s="986">
        <f t="shared" si="154"/>
      </c>
      <c r="AJ16" s="986">
        <f t="shared" si="222"/>
      </c>
      <c r="AK16" s="993" t="s">
        <v>650</v>
      </c>
      <c r="AL16" s="994" t="s">
        <v>651</v>
      </c>
      <c r="AM16" s="994">
        <v>28</v>
      </c>
    </row>
    <row r="17">
      <c r="A17" s="978"/>
      <c r="B17" s="1014" t="s">
        <v>640</v>
      </c>
      <c r="C17" s="1014"/>
      <c r="D17" s="1015">
        <f>SUM(D13:D16)</f>
      </c>
      <c r="E17" s="1015">
        <f>SUM(E13:E16)</f>
      </c>
      <c r="F17" s="1015">
        <f>SUM(F13:F16)</f>
      </c>
      <c r="G17" s="1029"/>
      <c r="H17" s="1029"/>
      <c r="I17" s="1029"/>
      <c r="J17" s="1029"/>
      <c r="K17" s="1029">
        <f>SUM(K13:K16)</f>
      </c>
      <c r="L17" s="1015">
        <f>SUM(L13:L16)</f>
      </c>
      <c r="M17" s="1019">
        <f t="shared" si="506"/>
      </c>
      <c r="N17" s="1019"/>
      <c r="O17" s="1019">
        <f t="shared" si="734"/>
      </c>
      <c r="P17" s="1019">
        <f t="shared" si="0"/>
      </c>
      <c r="Q17" s="1019">
        <f t="shared" si="144"/>
      </c>
      <c r="R17" s="1019">
        <f t="shared" si="192"/>
      </c>
      <c r="S17" s="1020">
        <f t="shared" si="258"/>
      </c>
      <c r="T17" s="1020">
        <f t="shared" si="288"/>
      </c>
      <c r="U17" s="1020">
        <f t="shared" si="452"/>
      </c>
      <c r="V17" s="1020">
        <f t="shared" si="536"/>
      </c>
      <c r="W17" s="1021">
        <f t="shared" si="744"/>
      </c>
      <c r="X17" s="1020">
        <f>AVERAGE(X13:X16)</f>
      </c>
      <c r="Y17" s="1022">
        <f>AVERAGE(Y13:Y16)</f>
      </c>
      <c r="Z17" s="1022">
        <f t="shared" si="94"/>
      </c>
      <c r="AA17" s="1023">
        <f>SUM(AA13:AA16)</f>
      </c>
      <c r="AB17" s="1023">
        <f>SUM(AB13:AB16)</f>
      </c>
      <c r="AC17" s="1023">
        <f>SUM(AC13:AC16)</f>
      </c>
      <c r="AD17" s="1023">
        <f>SUM(AD13:AD16)</f>
      </c>
      <c r="AE17" s="1023">
        <f>SUM(AE13:AE16)</f>
      </c>
      <c r="AF17" s="1023">
        <f>SUM(AF13:AF16)</f>
      </c>
      <c r="AG17" s="1023">
        <f>SUM(AG13:AG16)</f>
      </c>
      <c r="AH17" s="1023">
        <f>SUM(AH13:AH16)</f>
      </c>
      <c r="AI17" s="1019">
        <f t="shared" si="154"/>
      </c>
      <c r="AJ17" s="1024">
        <f t="shared" si="222"/>
      </c>
      <c r="AK17" s="1025"/>
      <c r="AL17" s="1025"/>
      <c r="AM17" s="1023">
        <f>SUM(AM13:AM16)</f>
      </c>
    </row>
    <row r="18">
      <c r="A18" s="978"/>
      <c r="B18" s="1030" t="s">
        <v>653</v>
      </c>
      <c r="C18" s="979" t="s">
        <v>654</v>
      </c>
      <c r="D18" s="1011">
        <f t="shared" ref="D18:D21" si="321">E18+F18</f>
      </c>
      <c r="E18" s="1028">
        <v>1234.71</v>
      </c>
      <c r="F18" s="1028">
        <v>2135.08</v>
      </c>
      <c r="G18" s="1012"/>
      <c r="H18" s="1012"/>
      <c r="I18" s="1012"/>
      <c r="J18" s="1012"/>
      <c r="K18" s="983">
        <v>3</v>
      </c>
      <c r="L18" s="1000">
        <v>6190.470000000001</v>
      </c>
      <c r="M18" s="986">
        <f t="shared" si="506"/>
      </c>
      <c r="N18" s="986"/>
      <c r="O18" s="986">
        <f t="shared" si="734"/>
      </c>
      <c r="P18" s="986">
        <f t="shared" si="0"/>
      </c>
      <c r="Q18" s="986">
        <f t="shared" si="144"/>
      </c>
      <c r="R18" s="986">
        <f t="shared" si="192"/>
      </c>
      <c r="S18" s="987">
        <f t="shared" si="258"/>
      </c>
      <c r="T18" s="987">
        <f t="shared" si="288"/>
      </c>
      <c r="U18" s="987">
        <f t="shared" si="452"/>
      </c>
      <c r="V18" s="987">
        <f t="shared" si="536"/>
      </c>
      <c r="W18" s="988">
        <f t="shared" si="744"/>
      </c>
      <c r="X18" s="989">
        <v>0.0251</v>
      </c>
      <c r="Y18" s="990">
        <v>71</v>
      </c>
      <c r="Z18" s="986">
        <f t="shared" si="94"/>
      </c>
      <c r="AA18" s="1005">
        <v>33860</v>
      </c>
      <c r="AB18" s="1005">
        <v>524</v>
      </c>
      <c r="AC18" s="1005">
        <v>160</v>
      </c>
      <c r="AD18" s="1005">
        <v>538</v>
      </c>
      <c r="AE18" s="1005">
        <v>37</v>
      </c>
      <c r="AF18" s="1005">
        <v>8</v>
      </c>
      <c r="AG18" s="1005">
        <v>0</v>
      </c>
      <c r="AH18" s="1005">
        <v>38</v>
      </c>
      <c r="AI18" s="986">
        <f t="shared" si="154"/>
      </c>
      <c r="AJ18" s="986">
        <f t="shared" si="222"/>
      </c>
      <c r="AK18" s="993" t="s">
        <v>650</v>
      </c>
      <c r="AL18" s="993" t="s">
        <v>651</v>
      </c>
      <c r="AM18" s="994">
        <v>16</v>
      </c>
    </row>
    <row r="19">
      <c r="A19" s="978"/>
      <c r="B19" s="1030" t="s">
        <v>653</v>
      </c>
      <c r="C19" s="995" t="s">
        <v>655</v>
      </c>
      <c r="D19" s="1011">
        <f t="shared" si="321"/>
      </c>
      <c r="E19" s="1031">
        <v>1234.34</v>
      </c>
      <c r="F19" s="1031">
        <v>2003.12</v>
      </c>
      <c r="G19" s="983"/>
      <c r="H19" s="983"/>
      <c r="I19" s="983"/>
      <c r="J19" s="983"/>
      <c r="K19" s="983">
        <v>3</v>
      </c>
      <c r="L19" s="1000">
        <v>6748.4100000000035</v>
      </c>
      <c r="M19" s="986">
        <f t="shared" si="506"/>
      </c>
      <c r="N19" s="986"/>
      <c r="O19" s="986">
        <f t="shared" si="734"/>
      </c>
      <c r="P19" s="986">
        <f t="shared" si="0"/>
      </c>
      <c r="Q19" s="986">
        <f t="shared" si="144"/>
      </c>
      <c r="R19" s="986">
        <f t="shared" si="192"/>
      </c>
      <c r="S19" s="987">
        <f t="shared" si="258"/>
      </c>
      <c r="T19" s="987">
        <f t="shared" si="288"/>
      </c>
      <c r="U19" s="987">
        <f t="shared" si="452"/>
      </c>
      <c r="V19" s="987">
        <f t="shared" si="536"/>
      </c>
      <c r="W19" s="988">
        <f t="shared" si="744"/>
      </c>
      <c r="X19" s="989">
        <v>0.024</v>
      </c>
      <c r="Y19" s="990">
        <v>72</v>
      </c>
      <c r="Z19" s="986">
        <f t="shared" si="94"/>
      </c>
      <c r="AA19" s="1005">
        <v>30688</v>
      </c>
      <c r="AB19" s="1005">
        <v>443</v>
      </c>
      <c r="AC19" s="1005">
        <v>135</v>
      </c>
      <c r="AD19" s="1005">
        <v>433</v>
      </c>
      <c r="AE19" s="1005">
        <v>72</v>
      </c>
      <c r="AF19" s="1005">
        <v>7</v>
      </c>
      <c r="AG19" s="1005">
        <v>2</v>
      </c>
      <c r="AH19" s="1005">
        <v>25</v>
      </c>
      <c r="AI19" s="986">
        <f t="shared" si="154"/>
      </c>
      <c r="AJ19" s="986">
        <f t="shared" si="222"/>
      </c>
      <c r="AK19" s="993" t="s">
        <v>650</v>
      </c>
      <c r="AL19" s="994" t="s">
        <v>651</v>
      </c>
      <c r="AM19" s="994">
        <v>28</v>
      </c>
    </row>
    <row r="20">
      <c r="A20" s="978"/>
      <c r="B20" s="1030" t="s">
        <v>653</v>
      </c>
      <c r="C20" s="995" t="s">
        <v>656</v>
      </c>
      <c r="D20" s="1011">
        <f t="shared" si="321"/>
      </c>
      <c r="E20" s="1031">
        <v>1076.38</v>
      </c>
      <c r="F20" s="1031">
        <v>2232.56</v>
      </c>
      <c r="G20" s="983"/>
      <c r="H20" s="983"/>
      <c r="I20" s="983"/>
      <c r="J20" s="983"/>
      <c r="K20" s="983">
        <v>5</v>
      </c>
      <c r="L20" s="1000">
        <v>11441.429999999993</v>
      </c>
      <c r="M20" s="986">
        <f t="shared" si="506"/>
      </c>
      <c r="N20" s="986"/>
      <c r="O20" s="986">
        <f t="shared" si="734"/>
      </c>
      <c r="P20" s="986">
        <f t="shared" si="0"/>
      </c>
      <c r="Q20" s="986">
        <f t="shared" si="144"/>
      </c>
      <c r="R20" s="986">
        <f t="shared" si="192"/>
      </c>
      <c r="S20" s="987">
        <f t="shared" si="258"/>
      </c>
      <c r="T20" s="987">
        <f t="shared" si="288"/>
      </c>
      <c r="U20" s="987">
        <f t="shared" si="452"/>
      </c>
      <c r="V20" s="987">
        <f t="shared" si="536"/>
      </c>
      <c r="W20" s="988">
        <f t="shared" si="744"/>
      </c>
      <c r="X20" s="989">
        <v>0.0213</v>
      </c>
      <c r="Y20" s="990">
        <v>72</v>
      </c>
      <c r="Z20" s="986">
        <f t="shared" si="94"/>
      </c>
      <c r="AA20" s="1005">
        <v>35598</v>
      </c>
      <c r="AB20" s="1005">
        <v>458</v>
      </c>
      <c r="AC20" s="1005">
        <v>145</v>
      </c>
      <c r="AD20" s="1005">
        <v>466</v>
      </c>
      <c r="AE20" s="1005">
        <v>91</v>
      </c>
      <c r="AF20" s="1005">
        <v>9</v>
      </c>
      <c r="AG20" s="1005">
        <v>2</v>
      </c>
      <c r="AH20" s="1005">
        <v>31</v>
      </c>
      <c r="AI20" s="986">
        <f t="shared" si="154"/>
      </c>
      <c r="AJ20" s="986">
        <f t="shared" si="222"/>
      </c>
      <c r="AK20" s="993" t="s">
        <v>650</v>
      </c>
      <c r="AL20" s="994" t="s">
        <v>651</v>
      </c>
      <c r="AM20" s="994">
        <v>23</v>
      </c>
    </row>
    <row r="21">
      <c r="A21" s="978"/>
      <c r="B21" s="1030" t="s">
        <v>653</v>
      </c>
      <c r="C21" s="995" t="s">
        <v>657</v>
      </c>
      <c r="D21" s="1011">
        <f t="shared" si="321"/>
      </c>
      <c r="E21" s="1031">
        <v>1175.06</v>
      </c>
      <c r="F21" s="1031">
        <v>2176.71</v>
      </c>
      <c r="G21" s="983"/>
      <c r="H21" s="983"/>
      <c r="I21" s="983"/>
      <c r="J21" s="983"/>
      <c r="K21" s="983">
        <v>8</v>
      </c>
      <c r="L21" s="1000">
        <v>15294.660000000003</v>
      </c>
      <c r="M21" s="986">
        <f t="shared" si="506"/>
      </c>
      <c r="N21" s="986"/>
      <c r="O21" s="986">
        <f t="shared" si="734"/>
      </c>
      <c r="P21" s="986">
        <f t="shared" si="0"/>
      </c>
      <c r="Q21" s="986">
        <f t="shared" si="144"/>
      </c>
      <c r="R21" s="986">
        <f t="shared" si="192"/>
      </c>
      <c r="S21" s="987">
        <f t="shared" si="258"/>
      </c>
      <c r="T21" s="987">
        <f t="shared" si="288"/>
      </c>
      <c r="U21" s="987">
        <f t="shared" si="452"/>
      </c>
      <c r="V21" s="987">
        <f t="shared" si="536"/>
      </c>
      <c r="W21" s="988">
        <f t="shared" si="744"/>
      </c>
      <c r="X21" s="989">
        <v>0.0194</v>
      </c>
      <c r="Y21" s="990">
        <v>75</v>
      </c>
      <c r="Z21" s="986">
        <f t="shared" si="94"/>
      </c>
      <c r="AA21" s="1005">
        <v>31529</v>
      </c>
      <c r="AB21" s="1005">
        <v>429</v>
      </c>
      <c r="AC21" s="1005">
        <v>119</v>
      </c>
      <c r="AD21" s="1005">
        <v>417</v>
      </c>
      <c r="AE21" s="1005">
        <v>81</v>
      </c>
      <c r="AF21" s="1005">
        <v>5</v>
      </c>
      <c r="AG21" s="1005">
        <v>1</v>
      </c>
      <c r="AH21" s="1005">
        <v>26</v>
      </c>
      <c r="AI21" s="986">
        <f t="shared" si="154"/>
      </c>
      <c r="AJ21" s="986">
        <f t="shared" si="222"/>
      </c>
      <c r="AK21" s="993" t="s">
        <v>650</v>
      </c>
      <c r="AL21" s="994" t="s">
        <v>651</v>
      </c>
      <c r="AM21" s="994">
        <v>30</v>
      </c>
    </row>
    <row r="22">
      <c r="A22" s="978"/>
      <c r="B22" s="1014" t="s">
        <v>640</v>
      </c>
      <c r="C22" s="1014"/>
      <c r="D22" s="1015">
        <f>SUM(D18:D21)</f>
      </c>
      <c r="E22" s="1015">
        <f>SUM(E18:E21)</f>
      </c>
      <c r="F22" s="1015">
        <f>SUM(F18:F21)</f>
      </c>
      <c r="G22" s="1029"/>
      <c r="H22" s="1029"/>
      <c r="I22" s="1029"/>
      <c r="J22" s="1029"/>
      <c r="K22" s="1029">
        <f>SUM(K18:K21)</f>
      </c>
      <c r="L22" s="1015">
        <f>SUM(L18:L21)</f>
      </c>
      <c r="M22" s="1019">
        <f t="shared" si="506"/>
      </c>
      <c r="N22" s="1019"/>
      <c r="O22" s="1019">
        <f t="shared" si="734"/>
      </c>
      <c r="P22" s="1019">
        <f t="shared" si="0"/>
      </c>
      <c r="Q22" s="1019">
        <f t="shared" si="144"/>
      </c>
      <c r="R22" s="1019">
        <f t="shared" si="192"/>
      </c>
      <c r="S22" s="1020">
        <f t="shared" si="258"/>
      </c>
      <c r="T22" s="1020">
        <f t="shared" si="288"/>
      </c>
      <c r="U22" s="1020">
        <f t="shared" si="452"/>
      </c>
      <c r="V22" s="1020">
        <f t="shared" si="536"/>
      </c>
      <c r="W22" s="1021">
        <f t="shared" si="744"/>
      </c>
      <c r="X22" s="1020">
        <f>AVERAGE(X18:X21)</f>
      </c>
      <c r="Y22" s="1022">
        <f>AVERAGE(Y18:Y21)</f>
      </c>
      <c r="Z22" s="1022">
        <f t="shared" si="94"/>
      </c>
      <c r="AA22" s="1023">
        <f>SUM(AA18:AA21)</f>
      </c>
      <c r="AB22" s="1023">
        <f>SUM(AB18:AB21)</f>
      </c>
      <c r="AC22" s="1023">
        <f>SUM(AC18:AC21)</f>
      </c>
      <c r="AD22" s="1023">
        <f>SUM(AD18:AD21)</f>
      </c>
      <c r="AE22" s="1023">
        <f>SUM(AE18:AE21)</f>
      </c>
      <c r="AF22" s="1023">
        <f>SUM(AF18:AF21)</f>
      </c>
      <c r="AG22" s="1023">
        <f>SUM(AG18:AG21)</f>
      </c>
      <c r="AH22" s="1023">
        <f>SUM(AH18:AH21)</f>
      </c>
      <c r="AI22" s="1019">
        <f t="shared" si="154"/>
      </c>
      <c r="AJ22" s="1024">
        <f t="shared" si="222"/>
      </c>
      <c r="AK22" s="1025"/>
      <c r="AL22" s="1025"/>
      <c r="AM22" s="1023">
        <f>SUM(AM18:AM21)</f>
      </c>
    </row>
    <row r="23">
      <c r="A23" s="978"/>
      <c r="B23" s="1026" t="s">
        <v>658</v>
      </c>
      <c r="C23" s="995" t="s">
        <v>659</v>
      </c>
      <c r="D23" s="1011">
        <f t="shared" ref="D23:D26" si="322">E23+F23</f>
      </c>
      <c r="E23" s="1031">
        <v>1507</v>
      </c>
      <c r="F23" s="1031">
        <v>2204.46</v>
      </c>
      <c r="G23" s="983"/>
      <c r="H23" s="983"/>
      <c r="I23" s="983"/>
      <c r="J23" s="983"/>
      <c r="K23" s="983">
        <v>6</v>
      </c>
      <c r="L23" s="1000">
        <v>12915.059999999998</v>
      </c>
      <c r="M23" s="986">
        <f t="shared" si="506"/>
      </c>
      <c r="N23" s="986"/>
      <c r="O23" s="986">
        <f t="shared" si="734"/>
      </c>
      <c r="P23" s="986">
        <f t="shared" si="0"/>
      </c>
      <c r="Q23" s="986">
        <f t="shared" si="144"/>
      </c>
      <c r="R23" s="986">
        <f t="shared" si="192"/>
      </c>
      <c r="S23" s="987">
        <f t="shared" si="258"/>
      </c>
      <c r="T23" s="987">
        <f t="shared" si="288"/>
      </c>
      <c r="U23" s="987">
        <f t="shared" si="452"/>
      </c>
      <c r="V23" s="987">
        <f t="shared" si="536"/>
      </c>
      <c r="W23" s="988">
        <f t="shared" si="744"/>
      </c>
      <c r="X23" s="989">
        <v>0.0136</v>
      </c>
      <c r="Y23" s="990">
        <v>74</v>
      </c>
      <c r="Z23" s="986">
        <f t="shared" si="94"/>
      </c>
      <c r="AA23" s="1005">
        <v>36502</v>
      </c>
      <c r="AB23" s="1005">
        <v>665</v>
      </c>
      <c r="AC23" s="1005">
        <v>131</v>
      </c>
      <c r="AD23" s="1005">
        <v>677</v>
      </c>
      <c r="AE23" s="1005">
        <v>82</v>
      </c>
      <c r="AF23" s="1005">
        <v>10</v>
      </c>
      <c r="AG23" s="1005">
        <v>0</v>
      </c>
      <c r="AH23" s="1005">
        <v>34</v>
      </c>
      <c r="AI23" s="986">
        <f t="shared" si="154"/>
      </c>
      <c r="AJ23" s="986">
        <f t="shared" si="222"/>
      </c>
      <c r="AK23" s="993" t="s">
        <v>650</v>
      </c>
      <c r="AL23" s="994" t="s">
        <v>651</v>
      </c>
      <c r="AM23" s="994">
        <v>29</v>
      </c>
    </row>
    <row r="24">
      <c r="A24" s="978"/>
      <c r="B24" s="1026" t="s">
        <v>658</v>
      </c>
      <c r="C24" s="995" t="s">
        <v>660</v>
      </c>
      <c r="D24" s="1011">
        <f t="shared" si="322"/>
      </c>
      <c r="E24" s="1031">
        <v>1070.51</v>
      </c>
      <c r="F24" s="1031">
        <v>2244.4</v>
      </c>
      <c r="G24" s="983"/>
      <c r="H24" s="983"/>
      <c r="I24" s="983"/>
      <c r="J24" s="983"/>
      <c r="K24" s="983">
        <v>2</v>
      </c>
      <c r="L24" s="1000">
        <v>5096.5199999999895</v>
      </c>
      <c r="M24" s="986">
        <f t="shared" si="506"/>
      </c>
      <c r="N24" s="986"/>
      <c r="O24" s="986">
        <f t="shared" si="734"/>
      </c>
      <c r="P24" s="986">
        <f t="shared" si="0"/>
      </c>
      <c r="Q24" s="986">
        <f t="shared" si="144"/>
      </c>
      <c r="R24" s="986">
        <f t="shared" si="192"/>
      </c>
      <c r="S24" s="987">
        <f t="shared" si="258"/>
      </c>
      <c r="T24" s="987">
        <f t="shared" si="288"/>
      </c>
      <c r="U24" s="987">
        <f t="shared" si="452"/>
      </c>
      <c r="V24" s="987">
        <f t="shared" si="536"/>
      </c>
      <c r="W24" s="988">
        <f t="shared" si="744"/>
      </c>
      <c r="X24" s="989">
        <v>0.012</v>
      </c>
      <c r="Y24" s="990">
        <v>74</v>
      </c>
      <c r="Z24" s="986">
        <f t="shared" si="94"/>
      </c>
      <c r="AA24" s="1005">
        <v>34482</v>
      </c>
      <c r="AB24" s="1005">
        <v>497</v>
      </c>
      <c r="AC24" s="1005">
        <v>118</v>
      </c>
      <c r="AD24" s="1005">
        <v>509</v>
      </c>
      <c r="AE24" s="1005">
        <v>66</v>
      </c>
      <c r="AF24" s="1005">
        <v>7</v>
      </c>
      <c r="AG24" s="1005">
        <v>1</v>
      </c>
      <c r="AH24" s="1005">
        <v>36</v>
      </c>
      <c r="AI24" s="986">
        <f t="shared" si="154"/>
      </c>
      <c r="AJ24" s="986">
        <f t="shared" si="222"/>
      </c>
      <c r="AK24" s="993" t="s">
        <v>650</v>
      </c>
      <c r="AL24" s="994" t="s">
        <v>651</v>
      </c>
      <c r="AM24" s="994">
        <v>19</v>
      </c>
    </row>
    <row r="25">
      <c r="A25" s="978"/>
      <c r="B25" s="1026" t="s">
        <v>658</v>
      </c>
      <c r="C25" s="995" t="s">
        <v>661</v>
      </c>
      <c r="D25" s="1011">
        <f t="shared" si="322"/>
      </c>
      <c r="E25" s="1031">
        <v>1013.06</v>
      </c>
      <c r="F25" s="1031">
        <v>1630.43</v>
      </c>
      <c r="G25" s="1012"/>
      <c r="H25" s="1012"/>
      <c r="I25" s="1012"/>
      <c r="J25" s="1012"/>
      <c r="K25" s="983">
        <v>3</v>
      </c>
      <c r="L25" s="1000">
        <v>6389.959999999992</v>
      </c>
      <c r="M25" s="986">
        <f t="shared" si="506"/>
      </c>
      <c r="N25" s="986"/>
      <c r="O25" s="986">
        <f t="shared" si="734"/>
      </c>
      <c r="P25" s="986">
        <f t="shared" si="0"/>
      </c>
      <c r="Q25" s="986">
        <f t="shared" si="144"/>
      </c>
      <c r="R25" s="986">
        <f t="shared" si="192"/>
      </c>
      <c r="S25" s="987">
        <f t="shared" si="258"/>
      </c>
      <c r="T25" s="987">
        <f t="shared" si="288"/>
      </c>
      <c r="U25" s="987">
        <f t="shared" si="452"/>
      </c>
      <c r="V25" s="987">
        <f t="shared" si="536"/>
      </c>
      <c r="W25" s="988">
        <f t="shared" si="744"/>
      </c>
      <c r="X25" s="989">
        <v>0.0104</v>
      </c>
      <c r="Y25" s="990">
        <v>72</v>
      </c>
      <c r="Z25" s="986">
        <f t="shared" si="94"/>
      </c>
      <c r="AA25" s="1005">
        <v>32948</v>
      </c>
      <c r="AB25" s="1005">
        <v>744</v>
      </c>
      <c r="AC25" s="1005">
        <v>108</v>
      </c>
      <c r="AD25" s="1005">
        <v>805</v>
      </c>
      <c r="AE25" s="1005">
        <v>39</v>
      </c>
      <c r="AF25" s="1005">
        <v>5</v>
      </c>
      <c r="AG25" s="1005">
        <v>0</v>
      </c>
      <c r="AH25" s="1005">
        <v>50</v>
      </c>
      <c r="AI25" s="986">
        <f t="shared" si="154"/>
      </c>
      <c r="AJ25" s="986">
        <f t="shared" si="222"/>
      </c>
      <c r="AK25" s="993" t="s">
        <v>650</v>
      </c>
      <c r="AL25" s="994" t="s">
        <v>651</v>
      </c>
      <c r="AM25" s="994">
        <v>14</v>
      </c>
    </row>
    <row r="26">
      <c r="A26" s="978"/>
      <c r="B26" s="1026" t="s">
        <v>658</v>
      </c>
      <c r="C26" s="995" t="s">
        <v>662</v>
      </c>
      <c r="D26" s="1011">
        <f t="shared" si="322"/>
      </c>
      <c r="E26" s="1031">
        <v>462.42</v>
      </c>
      <c r="F26" s="1031">
        <v>856.47</v>
      </c>
      <c r="G26" s="983"/>
      <c r="H26" s="983"/>
      <c r="I26" s="983"/>
      <c r="J26" s="983"/>
      <c r="K26" s="983">
        <v>2</v>
      </c>
      <c r="L26" s="985">
        <v>9575.29</v>
      </c>
      <c r="M26" s="986">
        <f t="shared" si="506"/>
      </c>
      <c r="N26" s="986"/>
      <c r="O26" s="986">
        <f t="shared" si="734"/>
      </c>
      <c r="P26" s="986">
        <f t="shared" si="0"/>
      </c>
      <c r="Q26" s="986">
        <f t="shared" si="144"/>
      </c>
      <c r="R26" s="986">
        <f t="shared" si="192"/>
      </c>
      <c r="S26" s="987">
        <f t="shared" si="258"/>
      </c>
      <c r="T26" s="987">
        <f t="shared" si="288"/>
      </c>
      <c r="U26" s="987">
        <f t="shared" si="452"/>
      </c>
      <c r="V26" s="987">
        <f t="shared" si="536"/>
      </c>
      <c r="W26" s="988">
        <f t="shared" si="744"/>
      </c>
      <c r="X26" s="989">
        <v>0.0163</v>
      </c>
      <c r="Y26" s="990">
        <v>73</v>
      </c>
      <c r="Z26" s="986">
        <f t="shared" si="94"/>
      </c>
      <c r="AA26" s="990">
        <v>18813</v>
      </c>
      <c r="AB26" s="1005">
        <v>503</v>
      </c>
      <c r="AC26" s="1005">
        <v>69</v>
      </c>
      <c r="AD26" s="1005">
        <v>565</v>
      </c>
      <c r="AE26" s="1005">
        <v>46</v>
      </c>
      <c r="AF26" s="1005">
        <v>8</v>
      </c>
      <c r="AG26" s="1005">
        <v>0</v>
      </c>
      <c r="AH26" s="1005">
        <v>22</v>
      </c>
      <c r="AI26" s="986">
        <f t="shared" si="154"/>
      </c>
      <c r="AJ26" s="986">
        <f t="shared" si="222"/>
      </c>
      <c r="AK26" s="993" t="s">
        <v>650</v>
      </c>
      <c r="AL26" s="994" t="s">
        <v>651</v>
      </c>
      <c r="AM26" s="994">
        <v>13</v>
      </c>
    </row>
    <row r="27">
      <c r="A27" s="978"/>
      <c r="B27" s="1014" t="s">
        <v>640</v>
      </c>
      <c r="C27" s="1014"/>
      <c r="D27" s="1015">
        <f>SUM(D23:D26)</f>
      </c>
      <c r="E27" s="1016">
        <f>SUM(E23:E26)</f>
      </c>
      <c r="F27" s="1016">
        <f>SUM(F23:F26)</f>
      </c>
      <c r="G27" s="1017"/>
      <c r="H27" s="1017"/>
      <c r="I27" s="1017"/>
      <c r="J27" s="1017"/>
      <c r="K27" s="1017">
        <f>SUM(K23:K26)</f>
      </c>
      <c r="L27" s="1016">
        <f>SUM(L23:L26)</f>
      </c>
      <c r="M27" s="1019">
        <f t="shared" si="506"/>
      </c>
      <c r="N27" s="1019"/>
      <c r="O27" s="1019">
        <f t="shared" si="734"/>
      </c>
      <c r="P27" s="1019">
        <f t="shared" si="0"/>
      </c>
      <c r="Q27" s="1019">
        <f t="shared" si="144"/>
      </c>
      <c r="R27" s="1019">
        <f t="shared" si="192"/>
      </c>
      <c r="S27" s="1020">
        <f t="shared" si="258"/>
      </c>
      <c r="T27" s="1020">
        <f t="shared" si="288"/>
      </c>
      <c r="U27" s="1020">
        <f t="shared" si="452"/>
      </c>
      <c r="V27" s="1020">
        <f t="shared" si="536"/>
      </c>
      <c r="W27" s="1021">
        <f t="shared" si="744"/>
      </c>
      <c r="X27" s="1020">
        <f>AVERAGE(X23:X26)</f>
      </c>
      <c r="Y27" s="1022">
        <f>AVERAGE(Y23:Y26)</f>
      </c>
      <c r="Z27" s="1022">
        <f t="shared" si="94"/>
      </c>
      <c r="AA27" s="1023">
        <f>SUM(AA23:AA26)</f>
      </c>
      <c r="AB27" s="1023">
        <f>SUM(AB23:AB26)</f>
      </c>
      <c r="AC27" s="1023">
        <f>SUM(AC23:AC26)</f>
      </c>
      <c r="AD27" s="1023">
        <f>SUM(AD23:AD26)</f>
      </c>
      <c r="AE27" s="1023">
        <f>SUM(AE23:AE26)</f>
      </c>
      <c r="AF27" s="1023">
        <f>SUM(AF23:AF26)</f>
      </c>
      <c r="AG27" s="1023">
        <f>SUM(AG23:AG26)</f>
      </c>
      <c r="AH27" s="1023">
        <f>SUM(AH23:AH26)</f>
      </c>
      <c r="AI27" s="1019">
        <f t="shared" si="154"/>
      </c>
      <c r="AJ27" s="1024">
        <f t="shared" si="222"/>
      </c>
      <c r="AK27" s="1025"/>
      <c r="AL27" s="1025"/>
      <c r="AM27" s="1023">
        <f>SUM(AM23:AM26)</f>
      </c>
    </row>
    <row r="28">
      <c r="A28" s="978"/>
      <c r="B28" s="1032" t="s">
        <v>663</v>
      </c>
      <c r="C28" s="1032"/>
      <c r="D28" s="1033">
        <f>D12+D7+D22+D17+D27</f>
      </c>
      <c r="E28" s="1034">
        <f>E12+E7+E22+E17+E27</f>
      </c>
      <c r="F28" s="1034">
        <f>F12+F7+F22+F17+F27</f>
      </c>
      <c r="G28" s="1035"/>
      <c r="H28" s="1035"/>
      <c r="I28" s="1035"/>
      <c r="J28" s="1035"/>
      <c r="K28" s="1035">
        <f>K12+K7+K22+K17+K27</f>
      </c>
      <c r="L28" s="1034">
        <f>L12+L7+L22+L17+L27</f>
      </c>
      <c r="M28" s="1036">
        <f t="shared" si="506"/>
      </c>
      <c r="N28" s="1036"/>
      <c r="O28" s="1036">
        <f t="shared" si="734"/>
      </c>
      <c r="P28" s="1036">
        <f t="shared" si="0"/>
      </c>
      <c r="Q28" s="1036">
        <f t="shared" si="144"/>
      </c>
      <c r="R28" s="1036">
        <f t="shared" si="192"/>
      </c>
      <c r="S28" s="1037">
        <f t="shared" si="258"/>
      </c>
      <c r="T28" s="1037">
        <f t="shared" si="288"/>
      </c>
      <c r="U28" s="1037">
        <f t="shared" si="452"/>
      </c>
      <c r="V28" s="1037">
        <f t="shared" si="536"/>
      </c>
      <c r="W28" s="1035">
        <f t="shared" si="744"/>
      </c>
      <c r="X28" s="1036">
        <f>(X12+X7+X22+X17+X27)/5</f>
      </c>
      <c r="Y28" s="1036">
        <f>(Y12+Y7+Y22+Y17+Y27)/5</f>
      </c>
      <c r="Z28" s="1036">
        <f>(Z12+Z7+Z22+Z17+Z27)/5</f>
      </c>
      <c r="AA28" s="1034">
        <f>AA12+AA7+AA22+AA17+AA27</f>
      </c>
      <c r="AB28" s="1034">
        <f>AB12+AB7+AB22+AB17+AB27</f>
      </c>
      <c r="AC28" s="1034">
        <f>AC12+AC7+AC22+AC17+AC27</f>
      </c>
      <c r="AD28" s="1034">
        <f>AD12+AD7+AD22+AD17+AD27</f>
      </c>
      <c r="AE28" s="1034">
        <f>AE12+AE7+AE22+AE17+AE27</f>
      </c>
      <c r="AF28" s="1034">
        <f>AF12+AF7+AF22+AF17+AF27</f>
      </c>
      <c r="AG28" s="1034">
        <f>AG12+AG7+AG22+AG17+AG27</f>
      </c>
      <c r="AH28" s="1034">
        <f>AH12+AH7+AH22+AH17+AH27</f>
      </c>
      <c r="AI28" s="1036">
        <f t="shared" si="154"/>
      </c>
      <c r="AJ28" s="1038">
        <f t="shared" si="222"/>
      </c>
      <c r="AK28" s="1039"/>
      <c r="AL28" s="1039"/>
      <c r="AM28" s="1034">
        <f>AM12+AM7+AM22+AM17+AM27</f>
      </c>
    </row>
    <row r="29">
      <c r="A29" s="965" t="s">
        <v>591</v>
      </c>
      <c r="B29" s="965" t="s">
        <v>592</v>
      </c>
      <c r="C29" s="965"/>
      <c r="D29" s="966" t="s">
        <v>593</v>
      </c>
      <c r="E29" s="966"/>
      <c r="F29" s="966"/>
      <c r="G29" s="966"/>
      <c r="H29" s="966"/>
      <c r="I29" s="966"/>
      <c r="J29" s="966"/>
      <c r="K29" s="966"/>
      <c r="L29" s="966"/>
      <c r="M29" s="966"/>
      <c r="N29" s="966"/>
      <c r="O29" s="966"/>
      <c r="P29" s="966"/>
      <c r="Q29" s="966"/>
      <c r="R29" s="967" t="s">
        <v>594</v>
      </c>
      <c r="S29" s="967"/>
      <c r="T29" s="967"/>
      <c r="U29" s="967"/>
      <c r="V29" s="967"/>
      <c r="W29" s="967"/>
      <c r="X29" s="967"/>
      <c r="Y29" s="967"/>
      <c r="Z29" s="967"/>
      <c r="AA29" s="967"/>
      <c r="AB29" s="967"/>
      <c r="AC29" s="967"/>
      <c r="AD29" s="967"/>
      <c r="AE29" s="967"/>
      <c r="AF29" s="967"/>
      <c r="AG29" s="967"/>
      <c r="AH29" s="967"/>
      <c r="AI29" s="967"/>
      <c r="AJ29" s="967"/>
      <c r="AK29" s="967"/>
      <c r="AL29" s="967"/>
      <c r="AM29" s="968"/>
    </row>
    <row r="30">
      <c r="A30" s="965"/>
      <c r="B30" s="965" t="s">
        <v>595</v>
      </c>
      <c r="C30" s="965" t="s">
        <v>596</v>
      </c>
      <c r="D30" s="969" t="s">
        <v>597</v>
      </c>
      <c r="E30" s="970" t="s">
        <v>598</v>
      </c>
      <c r="F30" s="970" t="s">
        <v>599</v>
      </c>
      <c r="G30" s="971" t="s">
        <v>600</v>
      </c>
      <c r="H30" s="971" t="s">
        <v>601</v>
      </c>
      <c r="I30" s="971" t="s">
        <v>602</v>
      </c>
      <c r="J30" s="971" t="s">
        <v>603</v>
      </c>
      <c r="K30" s="972" t="s">
        <v>604</v>
      </c>
      <c r="L30" s="973" t="s">
        <v>605</v>
      </c>
      <c r="M30" s="974" t="s">
        <v>606</v>
      </c>
      <c r="N30" s="974"/>
      <c r="O30" s="974" t="s">
        <v>607</v>
      </c>
      <c r="P30" s="974" t="s">
        <v>608</v>
      </c>
      <c r="Q30" s="974" t="s">
        <v>609</v>
      </c>
      <c r="R30" s="967" t="s">
        <v>610</v>
      </c>
      <c r="S30" s="975" t="s">
        <v>611</v>
      </c>
      <c r="T30" s="975" t="s">
        <v>612</v>
      </c>
      <c r="U30" s="975" t="s">
        <v>613</v>
      </c>
      <c r="V30" s="975" t="s">
        <v>614</v>
      </c>
      <c r="W30" s="976" t="s">
        <v>615</v>
      </c>
      <c r="X30" s="975" t="s">
        <v>616</v>
      </c>
      <c r="Y30" s="977" t="s">
        <v>617</v>
      </c>
      <c r="Z30" s="967" t="s">
        <v>618</v>
      </c>
      <c r="AA30" s="976" t="s">
        <v>619</v>
      </c>
      <c r="AB30" s="976" t="s">
        <v>620</v>
      </c>
      <c r="AC30" s="976" t="s">
        <v>621</v>
      </c>
      <c r="AD30" s="976" t="s">
        <v>622</v>
      </c>
      <c r="AE30" s="976" t="s">
        <v>623</v>
      </c>
      <c r="AF30" s="976" t="s">
        <v>624</v>
      </c>
      <c r="AG30" s="976" t="s">
        <v>625</v>
      </c>
      <c r="AH30" s="976" t="s">
        <v>626</v>
      </c>
      <c r="AI30" s="976" t="s">
        <v>627</v>
      </c>
      <c r="AJ30" s="967" t="s">
        <v>628</v>
      </c>
      <c r="AK30" s="968" t="s">
        <v>629</v>
      </c>
      <c r="AL30" s="968" t="s">
        <v>630</v>
      </c>
      <c r="AM30" s="968" t="s">
        <v>631</v>
      </c>
    </row>
    <row r="31">
      <c r="A31" s="978" t="s">
        <v>664</v>
      </c>
      <c r="B31" s="979" t="s">
        <v>646</v>
      </c>
      <c r="C31" s="980" t="s">
        <v>634</v>
      </c>
      <c r="D31" s="981">
        <f t="shared" ref="D31:D34" si="323">E31+F31</f>
      </c>
      <c r="E31" s="982">
        <v>1103.45</v>
      </c>
      <c r="F31" s="982">
        <v>2013.1</v>
      </c>
      <c r="G31" s="983"/>
      <c r="H31" s="983"/>
      <c r="I31" s="983"/>
      <c r="J31" s="983"/>
      <c r="K31" s="984">
        <v>2</v>
      </c>
      <c r="L31" s="985">
        <v>3597.17</v>
      </c>
      <c r="M31" s="986">
        <f t="shared" ref="M31:M56" si="507">L31/D31</f>
      </c>
      <c r="N31" s="986"/>
      <c r="O31" s="986">
        <f t="shared" ref="O31:O56" si="735">D31/H31:G31</f>
      </c>
      <c r="P31" s="986">
        <f t="shared" ref="P31:P56" si="1">D31/K31</f>
      </c>
      <c r="Q31" s="986">
        <f t="shared" ref="Q31:Q56" si="145">L31/H31:G31</f>
      </c>
      <c r="R31" s="986">
        <f t="shared" ref="R31:R56" si="193">D31/AB31</f>
      </c>
      <c r="S31" s="987">
        <f t="shared" ref="S31:S56" si="259">W31/AA31*1</f>
      </c>
      <c r="T31" s="987">
        <f t="shared" ref="T31:T56" si="289">AB31/AA31</f>
      </c>
      <c r="U31" s="987">
        <f t="shared" ref="U31:U56" si="453">AD31/AA31</f>
      </c>
      <c r="V31" s="987">
        <f t="shared" ref="V31:V56" si="537">AE31/AD31</f>
      </c>
      <c r="W31" s="988">
        <f t="shared" ref="W31:W56" si="745">AC31/X31</f>
      </c>
      <c r="X31" s="989">
        <v>0.0149</v>
      </c>
      <c r="Y31" s="990">
        <v>30</v>
      </c>
      <c r="Z31" s="991">
        <f t="shared" ref="Z31:Z55" si="95">(D31/AA31)*1000</f>
      </c>
      <c r="AA31" s="992">
        <v>42696</v>
      </c>
      <c r="AB31" s="988">
        <v>1113</v>
      </c>
      <c r="AC31" s="988">
        <v>161</v>
      </c>
      <c r="AD31" s="988">
        <v>1161</v>
      </c>
      <c r="AE31" s="988">
        <v>44</v>
      </c>
      <c r="AF31" s="988">
        <v>5</v>
      </c>
      <c r="AG31" s="988">
        <v>0</v>
      </c>
      <c r="AH31" s="988">
        <v>72</v>
      </c>
      <c r="AI31" s="986">
        <f t="shared" ref="AI31:AI56" si="155">D31/AD31</f>
      </c>
      <c r="AJ31" s="986">
        <f t="shared" ref="AJ31:AJ56" si="223">AM31*1000/D31</f>
      </c>
      <c r="AK31" s="993" t="s">
        <v>635</v>
      </c>
      <c r="AL31" s="994" t="s">
        <v>665</v>
      </c>
      <c r="AM31" s="994">
        <v>16</v>
      </c>
    </row>
    <row r="32">
      <c r="A32" s="978"/>
      <c r="B32" s="979" t="s">
        <v>646</v>
      </c>
      <c r="C32" s="995" t="s">
        <v>637</v>
      </c>
      <c r="D32" s="996">
        <f t="shared" si="323"/>
      </c>
      <c r="E32" s="997">
        <v>1219.33</v>
      </c>
      <c r="F32" s="998">
        <v>2300</v>
      </c>
      <c r="G32" s="999"/>
      <c r="H32" s="999"/>
      <c r="I32" s="999"/>
      <c r="J32" s="999"/>
      <c r="K32" s="983">
        <v>6</v>
      </c>
      <c r="L32" s="1000">
        <v>12297.300000000001</v>
      </c>
      <c r="M32" s="986">
        <f t="shared" si="507"/>
      </c>
      <c r="N32" s="986"/>
      <c r="O32" s="986">
        <f t="shared" si="735"/>
      </c>
      <c r="P32" s="986">
        <f t="shared" si="1"/>
      </c>
      <c r="Q32" s="986">
        <f t="shared" si="145"/>
      </c>
      <c r="R32" s="986">
        <f t="shared" si="193"/>
      </c>
      <c r="S32" s="987">
        <f t="shared" si="259"/>
      </c>
      <c r="T32" s="987">
        <f t="shared" si="289"/>
      </c>
      <c r="U32" s="987">
        <f t="shared" si="453"/>
      </c>
      <c r="V32" s="987">
        <f t="shared" si="537"/>
      </c>
      <c r="W32" s="988">
        <f t="shared" si="745"/>
      </c>
      <c r="X32" s="989">
        <v>0.0151</v>
      </c>
      <c r="Y32" s="1001">
        <v>42</v>
      </c>
      <c r="Z32" s="1002">
        <f t="shared" si="95"/>
      </c>
      <c r="AA32" s="1003">
        <v>41126</v>
      </c>
      <c r="AB32" s="1004">
        <v>684</v>
      </c>
      <c r="AC32" s="1005">
        <v>170</v>
      </c>
      <c r="AD32" s="1005">
        <v>681</v>
      </c>
      <c r="AE32" s="1005">
        <v>90</v>
      </c>
      <c r="AF32" s="1005">
        <v>12</v>
      </c>
      <c r="AG32" s="1005">
        <v>1</v>
      </c>
      <c r="AH32" s="1005">
        <v>60</v>
      </c>
      <c r="AI32" s="986">
        <f t="shared" si="155"/>
      </c>
      <c r="AJ32" s="986">
        <f t="shared" si="223"/>
      </c>
      <c r="AK32" s="993" t="s">
        <v>635</v>
      </c>
      <c r="AL32" s="994" t="s">
        <v>665</v>
      </c>
      <c r="AM32" s="994">
        <v>27</v>
      </c>
    </row>
    <row r="33">
      <c r="A33" s="978"/>
      <c r="B33" s="979" t="s">
        <v>646</v>
      </c>
      <c r="C33" s="995" t="s">
        <v>638</v>
      </c>
      <c r="D33" s="1006">
        <f t="shared" si="323"/>
      </c>
      <c r="E33" s="1007">
        <v>1169.28</v>
      </c>
      <c r="F33" s="1008">
        <v>2200</v>
      </c>
      <c r="G33" s="983"/>
      <c r="H33" s="983"/>
      <c r="I33" s="983"/>
      <c r="J33" s="983"/>
      <c r="K33" s="983">
        <v>2</v>
      </c>
      <c r="L33" s="1000">
        <v>5096.520000000004</v>
      </c>
      <c r="M33" s="986">
        <f t="shared" si="507"/>
      </c>
      <c r="N33" s="986"/>
      <c r="O33" s="986">
        <f t="shared" si="735"/>
      </c>
      <c r="P33" s="986">
        <f t="shared" si="1"/>
      </c>
      <c r="Q33" s="986">
        <f t="shared" si="145"/>
      </c>
      <c r="R33" s="986">
        <f t="shared" si="193"/>
      </c>
      <c r="S33" s="987">
        <f t="shared" si="259"/>
      </c>
      <c r="T33" s="987">
        <f t="shared" si="289"/>
      </c>
      <c r="U33" s="987">
        <f t="shared" si="453"/>
      </c>
      <c r="V33" s="987">
        <f t="shared" si="537"/>
      </c>
      <c r="W33" s="988">
        <f t="shared" si="745"/>
      </c>
      <c r="X33" s="989">
        <v>0.0239</v>
      </c>
      <c r="Y33" s="990">
        <v>50</v>
      </c>
      <c r="Z33" s="1009">
        <f t="shared" si="95"/>
      </c>
      <c r="AA33" s="1010">
        <v>35617</v>
      </c>
      <c r="AB33" s="1004">
        <v>383</v>
      </c>
      <c r="AC33" s="1005">
        <v>146</v>
      </c>
      <c r="AD33" s="1005">
        <v>368</v>
      </c>
      <c r="AE33" s="1005">
        <v>50</v>
      </c>
      <c r="AF33" s="1005">
        <v>7</v>
      </c>
      <c r="AG33" s="1005">
        <v>1</v>
      </c>
      <c r="AH33" s="1005">
        <v>66</v>
      </c>
      <c r="AI33" s="986">
        <f t="shared" si="155"/>
      </c>
      <c r="AJ33" s="986">
        <f t="shared" si="223"/>
      </c>
      <c r="AK33" s="993" t="s">
        <v>635</v>
      </c>
      <c r="AL33" s="994" t="s">
        <v>665</v>
      </c>
      <c r="AM33" s="994">
        <v>25</v>
      </c>
    </row>
    <row r="34">
      <c r="A34" s="978"/>
      <c r="B34" s="979" t="s">
        <v>646</v>
      </c>
      <c r="C34" s="995" t="s">
        <v>639</v>
      </c>
      <c r="D34" s="1011">
        <f t="shared" si="323"/>
      </c>
      <c r="E34" s="1008">
        <v>1313.06</v>
      </c>
      <c r="F34" s="1008">
        <v>2296.86</v>
      </c>
      <c r="G34" s="983"/>
      <c r="H34" s="983"/>
      <c r="I34" s="983"/>
      <c r="J34" s="983"/>
      <c r="K34" s="983">
        <v>3</v>
      </c>
      <c r="L34" s="1000">
        <v>9710.419999999998</v>
      </c>
      <c r="M34" s="986">
        <f t="shared" si="507"/>
      </c>
      <c r="N34" s="986"/>
      <c r="O34" s="986">
        <f t="shared" si="735"/>
      </c>
      <c r="P34" s="986">
        <f t="shared" si="1"/>
      </c>
      <c r="Q34" s="986">
        <f t="shared" si="145"/>
      </c>
      <c r="R34" s="986">
        <f t="shared" si="193"/>
      </c>
      <c r="S34" s="987">
        <f t="shared" si="259"/>
      </c>
      <c r="T34" s="987">
        <f t="shared" si="289"/>
      </c>
      <c r="U34" s="987">
        <f t="shared" si="453"/>
      </c>
      <c r="V34" s="987">
        <f t="shared" si="537"/>
      </c>
      <c r="W34" s="988">
        <f t="shared" si="745"/>
      </c>
      <c r="X34" s="989">
        <v>0.0177</v>
      </c>
      <c r="Y34" s="990">
        <v>56</v>
      </c>
      <c r="Z34" s="986">
        <f t="shared" si="95"/>
      </c>
      <c r="AA34" s="1013">
        <v>38000</v>
      </c>
      <c r="AB34" s="1005">
        <v>422</v>
      </c>
      <c r="AC34" s="1005">
        <v>143</v>
      </c>
      <c r="AD34" s="1005">
        <v>392</v>
      </c>
      <c r="AE34" s="1005">
        <v>44</v>
      </c>
      <c r="AF34" s="1005">
        <v>3</v>
      </c>
      <c r="AG34" s="1005">
        <v>2</v>
      </c>
      <c r="AH34" s="1005">
        <v>42</v>
      </c>
      <c r="AI34" s="986">
        <f t="shared" si="155"/>
      </c>
      <c r="AJ34" s="986">
        <f t="shared" si="223"/>
      </c>
      <c r="AK34" s="993" t="s">
        <v>635</v>
      </c>
      <c r="AL34" s="994" t="s">
        <v>665</v>
      </c>
      <c r="AM34" s="994">
        <v>16</v>
      </c>
    </row>
    <row r="35">
      <c r="A35" s="978"/>
      <c r="B35" s="1014" t="s">
        <v>640</v>
      </c>
      <c r="C35" s="1014"/>
      <c r="D35" s="1015">
        <f>SUM(D31:D34)</f>
      </c>
      <c r="E35" s="1016">
        <f>SUM(E31:E34)</f>
      </c>
      <c r="F35" s="1016">
        <f>SUM(F31:F34)</f>
      </c>
      <c r="G35" s="1017"/>
      <c r="H35" s="1017"/>
      <c r="I35" s="1017"/>
      <c r="J35" s="1017"/>
      <c r="K35" s="1017">
        <f>SUM(K31:K34)</f>
      </c>
      <c r="L35" s="1018">
        <f>SUM(L31:L34)</f>
      </c>
      <c r="M35" s="1019">
        <f t="shared" si="507"/>
      </c>
      <c r="N35" s="1019"/>
      <c r="O35" s="1019">
        <f t="shared" si="735"/>
      </c>
      <c r="P35" s="1019">
        <f t="shared" si="1"/>
      </c>
      <c r="Q35" s="1019">
        <f t="shared" si="145"/>
      </c>
      <c r="R35" s="1019">
        <f t="shared" si="193"/>
      </c>
      <c r="S35" s="1020">
        <f t="shared" si="259"/>
      </c>
      <c r="T35" s="1020">
        <f t="shared" si="289"/>
      </c>
      <c r="U35" s="1020">
        <f t="shared" si="453"/>
      </c>
      <c r="V35" s="1020">
        <f t="shared" si="537"/>
      </c>
      <c r="W35" s="1021">
        <f t="shared" si="745"/>
      </c>
      <c r="X35" s="1020">
        <f>AVERAGE(X31:X34)</f>
      </c>
      <c r="Y35" s="1022">
        <f>AVERAGE(Y31:Y34)</f>
      </c>
      <c r="Z35" s="1019">
        <f t="shared" si="95"/>
      </c>
      <c r="AA35" s="1023">
        <f>SUM(AA31:AA34)</f>
      </c>
      <c r="AB35" s="1023">
        <f>SUM(AB31:AB34)</f>
      </c>
      <c r="AC35" s="1023">
        <f>SUM(AC31:AC34)</f>
      </c>
      <c r="AD35" s="1023">
        <f>SUM(AD31:AD34)</f>
      </c>
      <c r="AE35" s="1023">
        <f>SUM(AE31:AE34)</f>
      </c>
      <c r="AF35" s="1023">
        <f>SUM(AF31:AF34)</f>
      </c>
      <c r="AG35" s="1023">
        <f>SUM(AG31:AG34)</f>
      </c>
      <c r="AH35" s="1023">
        <f>SUM(AH31:AH34)</f>
      </c>
      <c r="AI35" s="1019">
        <f t="shared" si="155"/>
      </c>
      <c r="AJ35" s="1024">
        <f t="shared" si="223"/>
      </c>
      <c r="AK35" s="1025"/>
      <c r="AL35" s="1025"/>
      <c r="AM35" s="1021">
        <f>SUM(AM31:AM34)</f>
      </c>
    </row>
    <row r="36">
      <c r="A36" s="978"/>
      <c r="B36" s="979" t="s">
        <v>633</v>
      </c>
      <c r="C36" s="995" t="s">
        <v>642</v>
      </c>
      <c r="D36" s="1011">
        <f t="shared" ref="D36:D39" si="324">E36+F36</f>
      </c>
      <c r="E36" s="1027">
        <v>1002.23</v>
      </c>
      <c r="F36" s="1027">
        <v>2175.38</v>
      </c>
      <c r="G36" s="983"/>
      <c r="H36" s="983"/>
      <c r="I36" s="983"/>
      <c r="J36" s="983"/>
      <c r="K36" s="983">
        <v>3</v>
      </c>
      <c r="L36" s="1000">
        <v>8857.739999999998</v>
      </c>
      <c r="M36" s="986">
        <f t="shared" si="507"/>
      </c>
      <c r="N36" s="986"/>
      <c r="O36" s="986">
        <f t="shared" si="735"/>
      </c>
      <c r="P36" s="986">
        <f t="shared" si="1"/>
      </c>
      <c r="Q36" s="986">
        <f t="shared" si="145"/>
      </c>
      <c r="R36" s="986">
        <f t="shared" si="193"/>
      </c>
      <c r="S36" s="987">
        <f t="shared" si="259"/>
      </c>
      <c r="T36" s="987">
        <f t="shared" si="289"/>
      </c>
      <c r="U36" s="987">
        <f t="shared" si="453"/>
      </c>
      <c r="V36" s="987">
        <f t="shared" si="537"/>
      </c>
      <c r="W36" s="988">
        <f t="shared" si="745"/>
      </c>
      <c r="X36" s="989">
        <v>0.019</v>
      </c>
      <c r="Y36" s="990">
        <v>59</v>
      </c>
      <c r="Z36" s="986">
        <f t="shared" si="95"/>
      </c>
      <c r="AA36" s="1005">
        <v>32339</v>
      </c>
      <c r="AB36" s="1005">
        <v>446</v>
      </c>
      <c r="AC36" s="1005">
        <v>148</v>
      </c>
      <c r="AD36" s="1005">
        <v>455</v>
      </c>
      <c r="AE36" s="1005">
        <v>55</v>
      </c>
      <c r="AF36" s="1005">
        <v>11</v>
      </c>
      <c r="AG36" s="1005">
        <v>0</v>
      </c>
      <c r="AH36" s="1005">
        <v>37</v>
      </c>
      <c r="AI36" s="986">
        <f t="shared" si="155"/>
      </c>
      <c r="AJ36" s="986">
        <f t="shared" si="223"/>
      </c>
      <c r="AK36" s="993" t="s">
        <v>635</v>
      </c>
      <c r="AL36" s="994" t="s">
        <v>665</v>
      </c>
      <c r="AM36" s="994">
        <v>21</v>
      </c>
    </row>
    <row r="37">
      <c r="A37" s="978"/>
      <c r="B37" s="979" t="s">
        <v>633</v>
      </c>
      <c r="C37" s="995" t="s">
        <v>643</v>
      </c>
      <c r="D37" s="1011">
        <f t="shared" si="324"/>
      </c>
      <c r="E37" s="1027">
        <v>1017.17</v>
      </c>
      <c r="F37" s="1027">
        <v>2502.42</v>
      </c>
      <c r="G37" s="983"/>
      <c r="H37" s="983"/>
      <c r="I37" s="983"/>
      <c r="J37" s="983"/>
      <c r="K37" s="983">
        <v>6</v>
      </c>
      <c r="L37" s="1000">
        <v>9801.79</v>
      </c>
      <c r="M37" s="986">
        <f t="shared" si="507"/>
      </c>
      <c r="N37" s="986"/>
      <c r="O37" s="986">
        <f t="shared" si="735"/>
      </c>
      <c r="P37" s="986">
        <f t="shared" si="1"/>
      </c>
      <c r="Q37" s="986">
        <f t="shared" si="145"/>
      </c>
      <c r="R37" s="986">
        <f t="shared" si="193"/>
      </c>
      <c r="S37" s="987">
        <f t="shared" si="259"/>
      </c>
      <c r="T37" s="987">
        <f t="shared" si="289"/>
      </c>
      <c r="U37" s="987">
        <f t="shared" si="453"/>
      </c>
      <c r="V37" s="987">
        <f t="shared" si="537"/>
      </c>
      <c r="W37" s="988">
        <f t="shared" si="745"/>
      </c>
      <c r="X37" s="989">
        <v>0.0176</v>
      </c>
      <c r="Y37" s="990">
        <v>60</v>
      </c>
      <c r="Z37" s="986">
        <f t="shared" si="95"/>
      </c>
      <c r="AA37" s="1005">
        <v>40896</v>
      </c>
      <c r="AB37" s="1005">
        <v>493</v>
      </c>
      <c r="AC37" s="1005">
        <v>151</v>
      </c>
      <c r="AD37" s="1005">
        <v>463</v>
      </c>
      <c r="AE37" s="1005">
        <v>53</v>
      </c>
      <c r="AF37" s="1005">
        <v>6</v>
      </c>
      <c r="AG37" s="1005">
        <v>1</v>
      </c>
      <c r="AH37" s="1005">
        <v>65</v>
      </c>
      <c r="AI37" s="986">
        <f t="shared" si="155"/>
      </c>
      <c r="AJ37" s="986">
        <f t="shared" si="223"/>
      </c>
      <c r="AK37" s="993" t="s">
        <v>635</v>
      </c>
      <c r="AL37" s="994" t="s">
        <v>665</v>
      </c>
      <c r="AM37" s="994">
        <v>21</v>
      </c>
    </row>
    <row r="38">
      <c r="A38" s="978"/>
      <c r="B38" s="979" t="s">
        <v>633</v>
      </c>
      <c r="C38" s="995" t="s">
        <v>644</v>
      </c>
      <c r="D38" s="1011">
        <f t="shared" si="324"/>
      </c>
      <c r="E38" s="1027">
        <v>550.03</v>
      </c>
      <c r="F38" s="1027">
        <v>3025.34</v>
      </c>
      <c r="G38" s="983"/>
      <c r="H38" s="983"/>
      <c r="I38" s="983"/>
      <c r="J38" s="983"/>
      <c r="K38" s="983">
        <v>3</v>
      </c>
      <c r="L38" s="1000">
        <v>6215.979999999996</v>
      </c>
      <c r="M38" s="986">
        <f t="shared" si="507"/>
      </c>
      <c r="N38" s="986"/>
      <c r="O38" s="986">
        <f t="shared" si="735"/>
      </c>
      <c r="P38" s="986">
        <f t="shared" si="1"/>
      </c>
      <c r="Q38" s="986">
        <f t="shared" si="145"/>
      </c>
      <c r="R38" s="986">
        <f t="shared" si="193"/>
      </c>
      <c r="S38" s="987">
        <f t="shared" si="259"/>
      </c>
      <c r="T38" s="987">
        <f t="shared" si="289"/>
      </c>
      <c r="U38" s="987">
        <f t="shared" si="453"/>
      </c>
      <c r="V38" s="987">
        <f t="shared" si="537"/>
      </c>
      <c r="W38" s="988">
        <f t="shared" si="745"/>
      </c>
      <c r="X38" s="989">
        <v>0.0218</v>
      </c>
      <c r="Y38" s="990">
        <v>61</v>
      </c>
      <c r="Z38" s="986">
        <f t="shared" si="95"/>
      </c>
      <c r="AA38" s="1005">
        <v>60836</v>
      </c>
      <c r="AB38" s="1005">
        <v>439</v>
      </c>
      <c r="AC38" s="1005">
        <v>125</v>
      </c>
      <c r="AD38" s="1005">
        <v>338</v>
      </c>
      <c r="AE38" s="1005">
        <v>37</v>
      </c>
      <c r="AF38" s="1005">
        <v>6</v>
      </c>
      <c r="AG38" s="1005">
        <v>1</v>
      </c>
      <c r="AH38" s="1005">
        <v>103</v>
      </c>
      <c r="AI38" s="986">
        <f t="shared" si="155"/>
      </c>
      <c r="AJ38" s="986">
        <f t="shared" si="223"/>
      </c>
      <c r="AK38" s="993" t="s">
        <v>635</v>
      </c>
      <c r="AL38" s="994" t="s">
        <v>665</v>
      </c>
      <c r="AM38" s="994">
        <v>14</v>
      </c>
    </row>
    <row r="39">
      <c r="A39" s="978"/>
      <c r="B39" s="979" t="s">
        <v>633</v>
      </c>
      <c r="C39" s="995" t="s">
        <v>645</v>
      </c>
      <c r="D39" s="1011">
        <f t="shared" si="324"/>
      </c>
      <c r="E39" s="1027">
        <v>826.49</v>
      </c>
      <c r="F39" s="1027">
        <v>2498.67</v>
      </c>
      <c r="G39" s="983"/>
      <c r="H39" s="983"/>
      <c r="I39" s="983"/>
      <c r="J39" s="983"/>
      <c r="K39" s="983">
        <v>5</v>
      </c>
      <c r="L39" s="1000">
        <v>10526.970000000016</v>
      </c>
      <c r="M39" s="986">
        <f t="shared" si="507"/>
      </c>
      <c r="N39" s="986"/>
      <c r="O39" s="986">
        <f t="shared" si="735"/>
      </c>
      <c r="P39" s="986">
        <f t="shared" si="1"/>
      </c>
      <c r="Q39" s="986">
        <f t="shared" si="145"/>
      </c>
      <c r="R39" s="986">
        <f t="shared" si="193"/>
      </c>
      <c r="S39" s="987">
        <f t="shared" si="259"/>
      </c>
      <c r="T39" s="987">
        <f t="shared" si="289"/>
      </c>
      <c r="U39" s="987">
        <f t="shared" si="453"/>
      </c>
      <c r="V39" s="987">
        <f t="shared" si="537"/>
      </c>
      <c r="W39" s="988">
        <f t="shared" si="745"/>
      </c>
      <c r="X39" s="989">
        <v>0.0205</v>
      </c>
      <c r="Y39" s="990">
        <v>60</v>
      </c>
      <c r="Z39" s="986">
        <f t="shared" si="95"/>
      </c>
      <c r="AA39" s="1005">
        <v>44466</v>
      </c>
      <c r="AB39" s="1005">
        <v>579</v>
      </c>
      <c r="AC39" s="1005">
        <v>168</v>
      </c>
      <c r="AD39" s="1005">
        <v>565</v>
      </c>
      <c r="AE39" s="1005">
        <v>43</v>
      </c>
      <c r="AF39" s="1005">
        <v>8</v>
      </c>
      <c r="AG39" s="1005">
        <v>2</v>
      </c>
      <c r="AH39" s="1005">
        <v>81</v>
      </c>
      <c r="AI39" s="986">
        <f t="shared" si="155"/>
      </c>
      <c r="AJ39" s="986">
        <f t="shared" si="223"/>
      </c>
      <c r="AK39" s="993" t="s">
        <v>635</v>
      </c>
      <c r="AL39" s="994" t="s">
        <v>665</v>
      </c>
      <c r="AM39" s="994">
        <v>19</v>
      </c>
    </row>
    <row r="40">
      <c r="A40" s="978"/>
      <c r="B40" s="1014" t="s">
        <v>640</v>
      </c>
      <c r="C40" s="1014"/>
      <c r="D40" s="1015">
        <f>SUM(D36:D39)</f>
      </c>
      <c r="E40" s="1016">
        <f>SUM(E36:E39)</f>
      </c>
      <c r="F40" s="1016">
        <f>SUM(F36:F39)</f>
      </c>
      <c r="G40" s="1017"/>
      <c r="H40" s="1017"/>
      <c r="I40" s="1017"/>
      <c r="J40" s="1017"/>
      <c r="K40" s="1017">
        <f>SUM(K36:K39)</f>
      </c>
      <c r="L40" s="1016">
        <f>SUM(L36:L39)</f>
      </c>
      <c r="M40" s="1019">
        <f t="shared" si="507"/>
      </c>
      <c r="N40" s="1019"/>
      <c r="O40" s="1019">
        <f t="shared" si="735"/>
      </c>
      <c r="P40" s="1019">
        <f t="shared" si="1"/>
      </c>
      <c r="Q40" s="1019">
        <f t="shared" si="145"/>
      </c>
      <c r="R40" s="1019">
        <f t="shared" si="193"/>
      </c>
      <c r="S40" s="1020">
        <f t="shared" si="259"/>
      </c>
      <c r="T40" s="1020">
        <f t="shared" si="289"/>
      </c>
      <c r="U40" s="1020">
        <f t="shared" si="453"/>
      </c>
      <c r="V40" s="1020">
        <f t="shared" si="537"/>
      </c>
      <c r="W40" s="1021">
        <f t="shared" si="745"/>
      </c>
      <c r="X40" s="1020">
        <f>AVERAGE(X36:X39)</f>
      </c>
      <c r="Y40" s="1022">
        <f>AVERAGE(Y36:Y39)</f>
      </c>
      <c r="Z40" s="1022">
        <f t="shared" si="95"/>
      </c>
      <c r="AA40" s="1023">
        <f>SUM(AA36:AA39)</f>
      </c>
      <c r="AB40" s="1023">
        <f>SUM(AB36:AB39)</f>
      </c>
      <c r="AC40" s="1023">
        <f>SUM(AC36:AC39)</f>
      </c>
      <c r="AD40" s="1023">
        <f>SUM(AD36:AD39)</f>
      </c>
      <c r="AE40" s="1023">
        <f>SUM(AE36:AE39)</f>
      </c>
      <c r="AF40" s="1023">
        <f>SUM(AF36:AF39)</f>
      </c>
      <c r="AG40" s="1023">
        <f>SUM(AG36:AG39)</f>
      </c>
      <c r="AH40" s="1023">
        <f>SUM(AH36:AH39)</f>
      </c>
      <c r="AI40" s="1019">
        <f t="shared" si="155"/>
      </c>
      <c r="AJ40" s="1024">
        <f t="shared" si="223"/>
      </c>
      <c r="AK40" s="1025"/>
      <c r="AL40" s="1025"/>
      <c r="AM40" s="1021">
        <f>SUM(AM36:AM39)</f>
      </c>
    </row>
    <row r="41">
      <c r="A41" s="978"/>
      <c r="B41" s="1026" t="s">
        <v>666</v>
      </c>
      <c r="C41" s="979" t="s">
        <v>647</v>
      </c>
      <c r="D41" s="1011">
        <f t="shared" ref="D41:D44" si="325">E41+F41</f>
      </c>
      <c r="E41" s="1027">
        <v>937.13</v>
      </c>
      <c r="F41" s="1027">
        <v>2480.76</v>
      </c>
      <c r="G41" s="983"/>
      <c r="H41" s="983"/>
      <c r="I41" s="983"/>
      <c r="J41" s="983"/>
      <c r="K41" s="983">
        <v>5</v>
      </c>
      <c r="L41" s="1000">
        <v>7141.889999999985</v>
      </c>
      <c r="M41" s="986">
        <f t="shared" si="507"/>
      </c>
      <c r="N41" s="986"/>
      <c r="O41" s="986">
        <f t="shared" si="735"/>
      </c>
      <c r="P41" s="986">
        <f t="shared" si="1"/>
      </c>
      <c r="Q41" s="986">
        <f t="shared" si="145"/>
      </c>
      <c r="R41" s="986">
        <f t="shared" si="193"/>
      </c>
      <c r="S41" s="987">
        <f t="shared" si="259"/>
      </c>
      <c r="T41" s="987">
        <f t="shared" si="289"/>
      </c>
      <c r="U41" s="987">
        <f t="shared" si="453"/>
      </c>
      <c r="V41" s="987">
        <f t="shared" si="537"/>
      </c>
      <c r="W41" s="988">
        <f t="shared" si="745"/>
      </c>
      <c r="X41" s="989">
        <v>0.0221</v>
      </c>
      <c r="Y41" s="990">
        <v>61</v>
      </c>
      <c r="Z41" s="986">
        <f t="shared" si="95"/>
      </c>
      <c r="AA41" s="1005">
        <v>42572</v>
      </c>
      <c r="AB41" s="1005">
        <v>484</v>
      </c>
      <c r="AC41" s="1005">
        <v>149</v>
      </c>
      <c r="AD41" s="1005">
        <v>455</v>
      </c>
      <c r="AE41" s="1005">
        <v>72</v>
      </c>
      <c r="AF41" s="1005">
        <v>7</v>
      </c>
      <c r="AG41" s="1005">
        <v>4</v>
      </c>
      <c r="AH41" s="1005">
        <v>77</v>
      </c>
      <c r="AI41" s="986">
        <f t="shared" si="155"/>
      </c>
      <c r="AJ41" s="986">
        <f t="shared" si="223"/>
      </c>
      <c r="AK41" s="993" t="s">
        <v>635</v>
      </c>
      <c r="AL41" s="994" t="s">
        <v>665</v>
      </c>
      <c r="AM41" s="994">
        <v>28</v>
      </c>
    </row>
    <row r="42">
      <c r="A42" s="978"/>
      <c r="B42" s="1026" t="s">
        <v>666</v>
      </c>
      <c r="C42" s="995" t="s">
        <v>648</v>
      </c>
      <c r="D42" s="1011">
        <f t="shared" si="325"/>
      </c>
      <c r="E42" s="1028">
        <v>878.07</v>
      </c>
      <c r="F42" s="1028">
        <v>2571.03</v>
      </c>
      <c r="G42" s="983"/>
      <c r="H42" s="983"/>
      <c r="I42" s="983"/>
      <c r="J42" s="983"/>
      <c r="K42" s="983">
        <v>5</v>
      </c>
      <c r="L42" s="1000">
        <v>9272.840000000011</v>
      </c>
      <c r="M42" s="986">
        <f t="shared" si="507"/>
      </c>
      <c r="N42" s="986"/>
      <c r="O42" s="986">
        <f t="shared" si="735"/>
      </c>
      <c r="P42" s="986">
        <f t="shared" si="1"/>
      </c>
      <c r="Q42" s="986">
        <f t="shared" si="145"/>
      </c>
      <c r="R42" s="986">
        <f t="shared" si="193"/>
      </c>
      <c r="S42" s="987">
        <f t="shared" si="259"/>
      </c>
      <c r="T42" s="987">
        <f t="shared" si="289"/>
      </c>
      <c r="U42" s="987">
        <f t="shared" si="453"/>
      </c>
      <c r="V42" s="987">
        <f t="shared" si="537"/>
      </c>
      <c r="W42" s="988">
        <f t="shared" si="745"/>
      </c>
      <c r="X42" s="989">
        <v>0.025</v>
      </c>
      <c r="Y42" s="990">
        <v>63</v>
      </c>
      <c r="Z42" s="986">
        <f t="shared" si="95"/>
      </c>
      <c r="AA42" s="1005">
        <v>48075</v>
      </c>
      <c r="AB42" s="1005">
        <v>417</v>
      </c>
      <c r="AC42" s="1005">
        <v>137</v>
      </c>
      <c r="AD42" s="1005">
        <v>330</v>
      </c>
      <c r="AE42" s="1005">
        <v>80</v>
      </c>
      <c r="AF42" s="1005">
        <v>7</v>
      </c>
      <c r="AG42" s="1005">
        <v>6</v>
      </c>
      <c r="AH42" s="1005">
        <v>62</v>
      </c>
      <c r="AI42" s="986">
        <f t="shared" si="155"/>
      </c>
      <c r="AJ42" s="986">
        <f t="shared" si="223"/>
      </c>
      <c r="AK42" s="993" t="s">
        <v>635</v>
      </c>
      <c r="AL42" s="994" t="s">
        <v>665</v>
      </c>
      <c r="AM42" s="994">
        <v>25</v>
      </c>
    </row>
    <row r="43">
      <c r="A43" s="978"/>
      <c r="B43" s="1026" t="s">
        <v>666</v>
      </c>
      <c r="C43" s="995" t="s">
        <v>649</v>
      </c>
      <c r="D43" s="1011">
        <f t="shared" si="325"/>
      </c>
      <c r="E43" s="1028">
        <v>1254.1</v>
      </c>
      <c r="F43" s="1028">
        <v>2445.05</v>
      </c>
      <c r="G43" s="983"/>
      <c r="H43" s="983"/>
      <c r="I43" s="983"/>
      <c r="J43" s="983"/>
      <c r="K43" s="983">
        <v>5</v>
      </c>
      <c r="L43" s="1000">
        <v>12271.940000000002</v>
      </c>
      <c r="M43" s="986">
        <f t="shared" si="507"/>
      </c>
      <c r="N43" s="986"/>
      <c r="O43" s="986">
        <f t="shared" si="735"/>
      </c>
      <c r="P43" s="986">
        <f t="shared" si="1"/>
      </c>
      <c r="Q43" s="986">
        <f t="shared" si="145"/>
      </c>
      <c r="R43" s="986">
        <f t="shared" si="193"/>
      </c>
      <c r="S43" s="987">
        <f t="shared" si="259"/>
      </c>
      <c r="T43" s="987">
        <f t="shared" si="289"/>
      </c>
      <c r="U43" s="987">
        <f t="shared" si="453"/>
      </c>
      <c r="V43" s="987">
        <f t="shared" si="537"/>
      </c>
      <c r="W43" s="988">
        <f t="shared" si="745"/>
      </c>
      <c r="X43" s="989">
        <v>0.0196</v>
      </c>
      <c r="Y43" s="990">
        <v>64</v>
      </c>
      <c r="Z43" s="986">
        <f t="shared" si="95"/>
      </c>
      <c r="AA43" s="1005">
        <v>44460</v>
      </c>
      <c r="AB43" s="1005">
        <v>447</v>
      </c>
      <c r="AC43" s="1005">
        <v>139</v>
      </c>
      <c r="AD43" s="1005">
        <v>445</v>
      </c>
      <c r="AE43" s="1005">
        <v>83</v>
      </c>
      <c r="AF43" s="1005">
        <v>9</v>
      </c>
      <c r="AG43" s="1005">
        <v>3</v>
      </c>
      <c r="AH43" s="1005">
        <v>56</v>
      </c>
      <c r="AI43" s="986">
        <f t="shared" si="155"/>
      </c>
      <c r="AJ43" s="986">
        <f t="shared" si="223"/>
      </c>
      <c r="AK43" s="993" t="s">
        <v>650</v>
      </c>
      <c r="AL43" s="994" t="s">
        <v>651</v>
      </c>
      <c r="AM43" s="994">
        <v>29</v>
      </c>
    </row>
    <row r="44">
      <c r="A44" s="978"/>
      <c r="B44" s="1026" t="s">
        <v>666</v>
      </c>
      <c r="C44" s="995" t="s">
        <v>652</v>
      </c>
      <c r="D44" s="1011">
        <f t="shared" si="325"/>
      </c>
      <c r="E44" s="1028">
        <v>882.87</v>
      </c>
      <c r="F44" s="1028">
        <v>2475.53</v>
      </c>
      <c r="G44" s="983"/>
      <c r="H44" s="983"/>
      <c r="I44" s="983"/>
      <c r="J44" s="983"/>
      <c r="K44" s="983">
        <v>4</v>
      </c>
      <c r="L44" s="1000">
        <v>11871.87000000001</v>
      </c>
      <c r="M44" s="986">
        <f t="shared" si="507"/>
      </c>
      <c r="N44" s="986"/>
      <c r="O44" s="986">
        <f t="shared" si="735"/>
      </c>
      <c r="P44" s="986">
        <f t="shared" si="1"/>
      </c>
      <c r="Q44" s="986">
        <f t="shared" si="145"/>
      </c>
      <c r="R44" s="986">
        <f t="shared" si="193"/>
      </c>
      <c r="S44" s="987">
        <f t="shared" si="259"/>
      </c>
      <c r="T44" s="987">
        <f t="shared" si="289"/>
      </c>
      <c r="U44" s="987">
        <f t="shared" si="453"/>
      </c>
      <c r="V44" s="987">
        <f t="shared" si="537"/>
      </c>
      <c r="W44" s="988">
        <f t="shared" si="745"/>
      </c>
      <c r="X44" s="989">
        <v>0.0253</v>
      </c>
      <c r="Y44" s="990">
        <v>65</v>
      </c>
      <c r="Z44" s="986">
        <f t="shared" si="95"/>
      </c>
      <c r="AA44" s="1005">
        <v>37161</v>
      </c>
      <c r="AB44" s="1005">
        <v>387</v>
      </c>
      <c r="AC44" s="1005">
        <v>140</v>
      </c>
      <c r="AD44" s="1005">
        <v>368</v>
      </c>
      <c r="AE44" s="1005">
        <v>48</v>
      </c>
      <c r="AF44" s="1005">
        <v>5</v>
      </c>
      <c r="AG44" s="1005">
        <v>0</v>
      </c>
      <c r="AH44" s="1005">
        <v>54</v>
      </c>
      <c r="AI44" s="986">
        <f t="shared" si="155"/>
      </c>
      <c r="AJ44" s="986">
        <f t="shared" si="223"/>
      </c>
      <c r="AK44" s="993" t="s">
        <v>650</v>
      </c>
      <c r="AL44" s="994" t="s">
        <v>651</v>
      </c>
      <c r="AM44" s="994">
        <v>22</v>
      </c>
    </row>
    <row r="45">
      <c r="A45" s="978"/>
      <c r="B45" s="1014" t="s">
        <v>640</v>
      </c>
      <c r="C45" s="1014"/>
      <c r="D45" s="1015">
        <f>SUM(D41:D44)</f>
      </c>
      <c r="E45" s="1015">
        <f>SUM(E41:E44)</f>
      </c>
      <c r="F45" s="1015">
        <f>SUM(F41:F44)</f>
      </c>
      <c r="G45" s="1029"/>
      <c r="H45" s="1029"/>
      <c r="I45" s="1029"/>
      <c r="J45" s="1029"/>
      <c r="K45" s="1029">
        <f>SUM(K41:K44)</f>
      </c>
      <c r="L45" s="1015">
        <f>SUM(L41:L44)</f>
      </c>
      <c r="M45" s="1019">
        <f t="shared" si="507"/>
      </c>
      <c r="N45" s="1019"/>
      <c r="O45" s="1019">
        <f t="shared" si="735"/>
      </c>
      <c r="P45" s="1019">
        <f t="shared" si="1"/>
      </c>
      <c r="Q45" s="1019">
        <f t="shared" si="145"/>
      </c>
      <c r="R45" s="1019">
        <f t="shared" si="193"/>
      </c>
      <c r="S45" s="1020">
        <f t="shared" si="259"/>
      </c>
      <c r="T45" s="1020">
        <f t="shared" si="289"/>
      </c>
      <c r="U45" s="1020">
        <f t="shared" si="453"/>
      </c>
      <c r="V45" s="1020">
        <f t="shared" si="537"/>
      </c>
      <c r="W45" s="1021">
        <f t="shared" si="745"/>
      </c>
      <c r="X45" s="1020">
        <f>AVERAGE(X41:X44)</f>
      </c>
      <c r="Y45" s="1022">
        <f>AVERAGE(Y41:Y44)</f>
      </c>
      <c r="Z45" s="1022">
        <f t="shared" si="95"/>
      </c>
      <c r="AA45" s="1023">
        <f>SUM(AA41:AA44)</f>
      </c>
      <c r="AB45" s="1023">
        <f>SUM(AB41:AB44)</f>
      </c>
      <c r="AC45" s="1023">
        <f>SUM(AC41:AC44)</f>
      </c>
      <c r="AD45" s="1023">
        <f>SUM(AD41:AD44)</f>
      </c>
      <c r="AE45" s="1023">
        <f>SUM(AE41:AE44)</f>
      </c>
      <c r="AF45" s="1023">
        <f>SUM(AF41:AF44)</f>
      </c>
      <c r="AG45" s="1023">
        <f>SUM(AG41:AG44)</f>
      </c>
      <c r="AH45" s="1023">
        <f>SUM(AH41:AH44)</f>
      </c>
      <c r="AI45" s="1019">
        <f t="shared" si="155"/>
      </c>
      <c r="AJ45" s="1024">
        <f t="shared" si="223"/>
      </c>
      <c r="AK45" s="1025"/>
      <c r="AL45" s="1025"/>
      <c r="AM45" s="1023">
        <f>SUM(AM41:AM44)</f>
      </c>
    </row>
    <row r="46">
      <c r="A46" s="978"/>
      <c r="B46" s="1026" t="s">
        <v>641</v>
      </c>
      <c r="C46" s="979" t="s">
        <v>654</v>
      </c>
      <c r="D46" s="1011">
        <f t="shared" ref="D46:D49" si="326">E46+F46</f>
      </c>
      <c r="E46" s="1028">
        <v>1469.69</v>
      </c>
      <c r="F46" s="1028">
        <v>2553.18</v>
      </c>
      <c r="G46" s="1012"/>
      <c r="H46" s="1012"/>
      <c r="I46" s="1012"/>
      <c r="J46" s="1012"/>
      <c r="K46" s="983">
        <v>3</v>
      </c>
      <c r="L46" s="1000">
        <v>7013.919999999984</v>
      </c>
      <c r="M46" s="986">
        <f t="shared" si="507"/>
      </c>
      <c r="N46" s="986"/>
      <c r="O46" s="986">
        <f t="shared" si="735"/>
      </c>
      <c r="P46" s="986">
        <f t="shared" si="1"/>
      </c>
      <c r="Q46" s="986">
        <f t="shared" si="145"/>
      </c>
      <c r="R46" s="986">
        <f t="shared" si="193"/>
      </c>
      <c r="S46" s="987">
        <f t="shared" si="259"/>
      </c>
      <c r="T46" s="987">
        <f t="shared" si="289"/>
      </c>
      <c r="U46" s="987">
        <f t="shared" si="453"/>
      </c>
      <c r="V46" s="987">
        <f t="shared" si="537"/>
      </c>
      <c r="W46" s="988">
        <f t="shared" si="745"/>
      </c>
      <c r="X46" s="989">
        <v>0.0196</v>
      </c>
      <c r="Y46" s="990">
        <v>66</v>
      </c>
      <c r="Z46" s="986">
        <f t="shared" si="95"/>
      </c>
      <c r="AA46" s="1005">
        <v>38171</v>
      </c>
      <c r="AB46" s="1005">
        <v>436</v>
      </c>
      <c r="AC46" s="1005">
        <v>149</v>
      </c>
      <c r="AD46" s="1005">
        <v>422</v>
      </c>
      <c r="AE46" s="1005">
        <v>76</v>
      </c>
      <c r="AF46" s="1005">
        <v>5</v>
      </c>
      <c r="AG46" s="1005">
        <v>2</v>
      </c>
      <c r="AH46" s="1005">
        <v>40</v>
      </c>
      <c r="AI46" s="986">
        <f t="shared" si="155"/>
      </c>
      <c r="AJ46" s="986">
        <f t="shared" si="223"/>
      </c>
      <c r="AK46" s="993" t="s">
        <v>650</v>
      </c>
      <c r="AL46" s="993" t="s">
        <v>651</v>
      </c>
      <c r="AM46" s="994">
        <v>24</v>
      </c>
    </row>
    <row r="47">
      <c r="A47" s="978"/>
      <c r="B47" s="1026" t="s">
        <v>641</v>
      </c>
      <c r="C47" s="995" t="s">
        <v>655</v>
      </c>
      <c r="D47" s="1011">
        <f t="shared" si="326"/>
      </c>
      <c r="E47" s="1031">
        <v>882.7</v>
      </c>
      <c r="F47" s="1031">
        <v>2473.3</v>
      </c>
      <c r="G47" s="983"/>
      <c r="H47" s="983"/>
      <c r="I47" s="983"/>
      <c r="J47" s="983"/>
      <c r="K47" s="983">
        <v>4</v>
      </c>
      <c r="L47" s="1000">
        <v>7594.380000000005</v>
      </c>
      <c r="M47" s="986">
        <f t="shared" si="507"/>
      </c>
      <c r="N47" s="986"/>
      <c r="O47" s="986">
        <f t="shared" si="735"/>
      </c>
      <c r="P47" s="986">
        <f t="shared" si="1"/>
      </c>
      <c r="Q47" s="986">
        <f t="shared" si="145"/>
      </c>
      <c r="R47" s="986">
        <f t="shared" si="193"/>
      </c>
      <c r="S47" s="987">
        <f t="shared" si="259"/>
      </c>
      <c r="T47" s="987">
        <f t="shared" si="289"/>
      </c>
      <c r="U47" s="987">
        <f t="shared" si="453"/>
      </c>
      <c r="V47" s="987">
        <f t="shared" si="537"/>
      </c>
      <c r="W47" s="988">
        <f t="shared" si="745"/>
      </c>
      <c r="X47" s="989">
        <v>0.0234</v>
      </c>
      <c r="Y47" s="990">
        <v>66</v>
      </c>
      <c r="Z47" s="986">
        <f t="shared" si="95"/>
      </c>
      <c r="AA47" s="1005">
        <v>34792</v>
      </c>
      <c r="AB47" s="1005">
        <v>346</v>
      </c>
      <c r="AC47" s="1005">
        <v>113</v>
      </c>
      <c r="AD47" s="1005">
        <v>353</v>
      </c>
      <c r="AE47" s="1005">
        <v>63</v>
      </c>
      <c r="AF47" s="1005">
        <v>6</v>
      </c>
      <c r="AG47" s="1005">
        <v>2</v>
      </c>
      <c r="AH47" s="1005">
        <v>52</v>
      </c>
      <c r="AI47" s="986">
        <f t="shared" si="155"/>
      </c>
      <c r="AJ47" s="986">
        <f t="shared" si="223"/>
      </c>
      <c r="AK47" s="993" t="s">
        <v>650</v>
      </c>
      <c r="AL47" s="994" t="s">
        <v>651</v>
      </c>
      <c r="AM47" s="994">
        <v>14</v>
      </c>
    </row>
    <row r="48">
      <c r="A48" s="978"/>
      <c r="B48" s="1026" t="s">
        <v>641</v>
      </c>
      <c r="C48" s="995" t="s">
        <v>656</v>
      </c>
      <c r="D48" s="1011">
        <f t="shared" si="326"/>
      </c>
      <c r="E48" s="1031">
        <v>1291.09</v>
      </c>
      <c r="F48" s="1031">
        <v>2457.67</v>
      </c>
      <c r="G48" s="983"/>
      <c r="H48" s="983"/>
      <c r="I48" s="983"/>
      <c r="J48" s="983"/>
      <c r="K48" s="983">
        <v>2</v>
      </c>
      <c r="L48" s="1000">
        <v>5656.369999999995</v>
      </c>
      <c r="M48" s="986">
        <f t="shared" si="507"/>
      </c>
      <c r="N48" s="986"/>
      <c r="O48" s="986">
        <f t="shared" si="735"/>
      </c>
      <c r="P48" s="986">
        <f t="shared" si="1"/>
      </c>
      <c r="Q48" s="986">
        <f t="shared" si="145"/>
      </c>
      <c r="R48" s="986">
        <f t="shared" si="193"/>
      </c>
      <c r="S48" s="987">
        <f t="shared" si="259"/>
      </c>
      <c r="T48" s="987">
        <f t="shared" si="289"/>
      </c>
      <c r="U48" s="987">
        <f t="shared" si="453"/>
      </c>
      <c r="V48" s="987">
        <f t="shared" si="537"/>
      </c>
      <c r="W48" s="988">
        <f t="shared" si="745"/>
      </c>
      <c r="X48" s="989">
        <v>0.01973</v>
      </c>
      <c r="Y48" s="990">
        <v>68</v>
      </c>
      <c r="Z48" s="986">
        <f t="shared" si="95"/>
      </c>
      <c r="AA48" s="1005">
        <v>41106</v>
      </c>
      <c r="AB48" s="1005">
        <v>485</v>
      </c>
      <c r="AC48" s="1005">
        <v>136</v>
      </c>
      <c r="AD48" s="1005">
        <v>455</v>
      </c>
      <c r="AE48" s="1005">
        <v>79</v>
      </c>
      <c r="AF48" s="1005">
        <v>4</v>
      </c>
      <c r="AG48" s="1005">
        <v>2</v>
      </c>
      <c r="AH48" s="1005">
        <v>64</v>
      </c>
      <c r="AI48" s="986">
        <f t="shared" si="155"/>
      </c>
      <c r="AJ48" s="986">
        <f t="shared" si="223"/>
      </c>
      <c r="AK48" s="993" t="s">
        <v>650</v>
      </c>
      <c r="AL48" s="994" t="s">
        <v>651</v>
      </c>
      <c r="AM48" s="994">
        <v>16</v>
      </c>
    </row>
    <row r="49">
      <c r="A49" s="978"/>
      <c r="B49" s="1026" t="s">
        <v>641</v>
      </c>
      <c r="C49" s="995" t="s">
        <v>657</v>
      </c>
      <c r="D49" s="1011">
        <f t="shared" si="326"/>
      </c>
      <c r="E49" s="1031">
        <v>1054.8</v>
      </c>
      <c r="F49" s="1031">
        <v>1530.54</v>
      </c>
      <c r="G49" s="983"/>
      <c r="H49" s="983"/>
      <c r="I49" s="983"/>
      <c r="J49" s="983"/>
      <c r="K49" s="983">
        <v>3</v>
      </c>
      <c r="L49" s="1000">
        <v>5939.510000000009</v>
      </c>
      <c r="M49" s="986">
        <f t="shared" si="507"/>
      </c>
      <c r="N49" s="986"/>
      <c r="O49" s="986">
        <f t="shared" si="735"/>
      </c>
      <c r="P49" s="986">
        <f t="shared" si="1"/>
      </c>
      <c r="Q49" s="986">
        <f t="shared" si="145"/>
      </c>
      <c r="R49" s="986">
        <f t="shared" si="193"/>
      </c>
      <c r="S49" s="987">
        <f t="shared" si="259"/>
      </c>
      <c r="T49" s="987">
        <f t="shared" si="289"/>
      </c>
      <c r="U49" s="987">
        <f t="shared" si="453"/>
      </c>
      <c r="V49" s="987">
        <f t="shared" si="537"/>
      </c>
      <c r="W49" s="988">
        <f t="shared" si="745"/>
      </c>
      <c r="X49" s="989">
        <v>0.011</v>
      </c>
      <c r="Y49" s="990">
        <v>67</v>
      </c>
      <c r="Z49" s="986">
        <f t="shared" si="95"/>
      </c>
      <c r="AA49" s="1005">
        <v>40491</v>
      </c>
      <c r="AB49" s="1005">
        <v>494</v>
      </c>
      <c r="AC49" s="1005">
        <v>106</v>
      </c>
      <c r="AD49" s="1005">
        <v>445</v>
      </c>
      <c r="AE49" s="1005">
        <v>66</v>
      </c>
      <c r="AF49" s="1005">
        <v>4</v>
      </c>
      <c r="AG49" s="1005">
        <v>3</v>
      </c>
      <c r="AH49" s="1005">
        <v>43</v>
      </c>
      <c r="AI49" s="986">
        <f t="shared" si="155"/>
      </c>
      <c r="AJ49" s="986">
        <f t="shared" si="223"/>
      </c>
      <c r="AK49" s="993" t="s">
        <v>650</v>
      </c>
      <c r="AL49" s="994" t="s">
        <v>651</v>
      </c>
      <c r="AM49" s="994">
        <v>16</v>
      </c>
    </row>
    <row r="50">
      <c r="A50" s="978"/>
      <c r="B50" s="1014" t="s">
        <v>640</v>
      </c>
      <c r="C50" s="1014"/>
      <c r="D50" s="1015">
        <f>SUM(D46:D49)</f>
      </c>
      <c r="E50" s="1015">
        <f>SUM(E46:E49)</f>
      </c>
      <c r="F50" s="1015">
        <f>SUM(F46:F49)</f>
      </c>
      <c r="G50" s="1029"/>
      <c r="H50" s="1029"/>
      <c r="I50" s="1029"/>
      <c r="J50" s="1029"/>
      <c r="K50" s="1029">
        <f>SUM(K46:K49)</f>
      </c>
      <c r="L50" s="1015">
        <f>SUM(L46:L49)</f>
      </c>
      <c r="M50" s="1019">
        <f t="shared" si="507"/>
      </c>
      <c r="N50" s="1019"/>
      <c r="O50" s="1019">
        <f t="shared" si="735"/>
      </c>
      <c r="P50" s="1019">
        <f t="shared" si="1"/>
      </c>
      <c r="Q50" s="1019">
        <f t="shared" si="145"/>
      </c>
      <c r="R50" s="1019">
        <f t="shared" si="193"/>
      </c>
      <c r="S50" s="1020">
        <f t="shared" si="259"/>
      </c>
      <c r="T50" s="1020">
        <f t="shared" si="289"/>
      </c>
      <c r="U50" s="1020">
        <f t="shared" si="453"/>
      </c>
      <c r="V50" s="1020">
        <f t="shared" si="537"/>
      </c>
      <c r="W50" s="1021">
        <f t="shared" si="745"/>
      </c>
      <c r="X50" s="1020">
        <f>AVERAGE(X46:X49)</f>
      </c>
      <c r="Y50" s="1022">
        <f>AVERAGE(Y46:Y49)</f>
      </c>
      <c r="Z50" s="1022">
        <f t="shared" si="95"/>
      </c>
      <c r="AA50" s="1023">
        <f>SUM(AA46:AA49)</f>
      </c>
      <c r="AB50" s="1023">
        <f>SUM(AB46:AB49)</f>
      </c>
      <c r="AC50" s="1023">
        <f>SUM(AC46:AC49)</f>
      </c>
      <c r="AD50" s="1023">
        <f>SUM(AD46:AD49)</f>
      </c>
      <c r="AE50" s="1023">
        <f>SUM(AE46:AE49)</f>
      </c>
      <c r="AF50" s="1023">
        <f>SUM(AF46:AF49)</f>
      </c>
      <c r="AG50" s="1023">
        <f>SUM(AG46:AG49)</f>
      </c>
      <c r="AH50" s="1023">
        <f>SUM(AH46:AH49)</f>
      </c>
      <c r="AI50" s="1019">
        <f t="shared" si="155"/>
      </c>
      <c r="AJ50" s="1024">
        <f t="shared" si="223"/>
      </c>
      <c r="AK50" s="1025"/>
      <c r="AL50" s="1025"/>
      <c r="AM50" s="1023">
        <f>SUM(AM46:AM49)</f>
      </c>
    </row>
    <row r="51">
      <c r="A51" s="978"/>
      <c r="B51" s="1026" t="s">
        <v>658</v>
      </c>
      <c r="C51" s="995" t="s">
        <v>659</v>
      </c>
      <c r="D51" s="1011">
        <f t="shared" ref="D51:D54" si="327">E51+F51</f>
      </c>
      <c r="E51" s="1031">
        <v>1244.71</v>
      </c>
      <c r="F51" s="1031">
        <v>2581.68</v>
      </c>
      <c r="G51" s="983"/>
      <c r="H51" s="983"/>
      <c r="I51" s="983"/>
      <c r="J51" s="983"/>
      <c r="K51" s="983">
        <v>1</v>
      </c>
      <c r="L51" s="1000">
        <v>3429.859999999986</v>
      </c>
      <c r="M51" s="986">
        <f t="shared" si="507"/>
      </c>
      <c r="N51" s="986"/>
      <c r="O51" s="986">
        <f t="shared" si="735"/>
      </c>
      <c r="P51" s="986">
        <f t="shared" si="1"/>
      </c>
      <c r="Q51" s="986">
        <f t="shared" si="145"/>
      </c>
      <c r="R51" s="986">
        <f t="shared" si="193"/>
      </c>
      <c r="S51" s="987">
        <f t="shared" si="259"/>
      </c>
      <c r="T51" s="987">
        <f t="shared" si="289"/>
      </c>
      <c r="U51" s="987">
        <f t="shared" si="453"/>
      </c>
      <c r="V51" s="987">
        <f t="shared" si="537"/>
      </c>
      <c r="W51" s="988">
        <f t="shared" si="745"/>
      </c>
      <c r="X51" s="989">
        <v>0.0164</v>
      </c>
      <c r="Y51" s="990">
        <v>67</v>
      </c>
      <c r="Z51" s="986">
        <f t="shared" si="95"/>
      </c>
      <c r="AA51" s="1005">
        <v>39309</v>
      </c>
      <c r="AB51" s="1005">
        <v>579</v>
      </c>
      <c r="AC51" s="1005">
        <v>157</v>
      </c>
      <c r="AD51" s="1005">
        <v>588</v>
      </c>
      <c r="AE51" s="1005">
        <v>37</v>
      </c>
      <c r="AF51" s="1005">
        <v>2</v>
      </c>
      <c r="AG51" s="1005">
        <v>3</v>
      </c>
      <c r="AH51" s="1005">
        <v>53</v>
      </c>
      <c r="AI51" s="986">
        <f t="shared" si="155"/>
      </c>
      <c r="AJ51" s="986">
        <f t="shared" si="223"/>
      </c>
      <c r="AK51" s="993" t="s">
        <v>650</v>
      </c>
      <c r="AL51" s="994" t="s">
        <v>651</v>
      </c>
      <c r="AM51" s="994">
        <v>17</v>
      </c>
    </row>
    <row r="52">
      <c r="A52" s="978"/>
      <c r="B52" s="1026" t="s">
        <v>658</v>
      </c>
      <c r="C52" s="995" t="s">
        <v>660</v>
      </c>
      <c r="D52" s="1011">
        <f t="shared" si="327"/>
      </c>
      <c r="E52" s="1031">
        <v>1131.87</v>
      </c>
      <c r="F52" s="1031">
        <v>2183.99</v>
      </c>
      <c r="G52" s="983"/>
      <c r="H52" s="983"/>
      <c r="I52" s="983"/>
      <c r="J52" s="983"/>
      <c r="K52" s="983">
        <v>2</v>
      </c>
      <c r="L52" s="1000">
        <v>10636.360000000015</v>
      </c>
      <c r="M52" s="986">
        <f t="shared" si="507"/>
      </c>
      <c r="N52" s="986"/>
      <c r="O52" s="986">
        <f t="shared" si="735"/>
      </c>
      <c r="P52" s="986">
        <f t="shared" si="1"/>
      </c>
      <c r="Q52" s="986">
        <f t="shared" si="145"/>
      </c>
      <c r="R52" s="986">
        <f t="shared" si="193"/>
      </c>
      <c r="S52" s="987">
        <f t="shared" si="259"/>
      </c>
      <c r="T52" s="987">
        <f t="shared" si="289"/>
      </c>
      <c r="U52" s="987">
        <f t="shared" si="453"/>
      </c>
      <c r="V52" s="987">
        <f t="shared" si="537"/>
      </c>
      <c r="W52" s="988">
        <f t="shared" si="745"/>
      </c>
      <c r="X52" s="989">
        <v>0.0152</v>
      </c>
      <c r="Y52" s="990">
        <v>67</v>
      </c>
      <c r="Z52" s="986">
        <f t="shared" si="95"/>
      </c>
      <c r="AA52" s="1005">
        <v>37908</v>
      </c>
      <c r="AB52" s="1005">
        <v>675</v>
      </c>
      <c r="AC52" s="1005">
        <v>156</v>
      </c>
      <c r="AD52" s="1005">
        <v>703</v>
      </c>
      <c r="AE52" s="1005">
        <v>67</v>
      </c>
      <c r="AF52" s="1005">
        <v>2</v>
      </c>
      <c r="AG52" s="1005">
        <v>1</v>
      </c>
      <c r="AH52" s="1005">
        <v>55</v>
      </c>
      <c r="AI52" s="986">
        <f t="shared" si="155"/>
      </c>
      <c r="AJ52" s="986">
        <f t="shared" si="223"/>
      </c>
      <c r="AK52" s="993" t="s">
        <v>650</v>
      </c>
      <c r="AL52" s="994" t="s">
        <v>651</v>
      </c>
      <c r="AM52" s="994">
        <v>32</v>
      </c>
    </row>
    <row r="53">
      <c r="A53" s="978"/>
      <c r="B53" s="1026" t="s">
        <v>658</v>
      </c>
      <c r="C53" s="995" t="s">
        <v>661</v>
      </c>
      <c r="D53" s="1011">
        <f t="shared" si="327"/>
      </c>
      <c r="E53" s="1031">
        <v>1028.19</v>
      </c>
      <c r="F53" s="1031">
        <v>2187.78</v>
      </c>
      <c r="G53" s="1012"/>
      <c r="H53" s="1012"/>
      <c r="I53" s="1012"/>
      <c r="J53" s="1012"/>
      <c r="K53" s="983">
        <v>5</v>
      </c>
      <c r="L53" s="1000">
        <v>10963.899999999994</v>
      </c>
      <c r="M53" s="986">
        <f t="shared" si="507"/>
      </c>
      <c r="N53" s="986"/>
      <c r="O53" s="986">
        <f t="shared" si="735"/>
      </c>
      <c r="P53" s="986">
        <f t="shared" si="1"/>
      </c>
      <c r="Q53" s="986">
        <f t="shared" si="145"/>
      </c>
      <c r="R53" s="986">
        <f t="shared" si="193"/>
      </c>
      <c r="S53" s="987">
        <f t="shared" si="259"/>
      </c>
      <c r="T53" s="987">
        <f t="shared" si="289"/>
      </c>
      <c r="U53" s="987">
        <f t="shared" si="453"/>
      </c>
      <c r="V53" s="987">
        <f t="shared" si="537"/>
      </c>
      <c r="W53" s="988">
        <f t="shared" si="745"/>
      </c>
      <c r="X53" s="989">
        <v>0.0185</v>
      </c>
      <c r="Y53" s="990">
        <v>67</v>
      </c>
      <c r="Z53" s="986">
        <f t="shared" si="95"/>
      </c>
      <c r="AA53" s="1005">
        <v>34641</v>
      </c>
      <c r="AB53" s="1005">
        <v>591</v>
      </c>
      <c r="AC53" s="1005">
        <v>110</v>
      </c>
      <c r="AD53" s="1005">
        <v>586</v>
      </c>
      <c r="AE53" s="1005">
        <v>66</v>
      </c>
      <c r="AF53" s="1005">
        <v>14</v>
      </c>
      <c r="AG53" s="1005">
        <v>0</v>
      </c>
      <c r="AH53" s="1005">
        <v>52</v>
      </c>
      <c r="AI53" s="986">
        <f t="shared" si="155"/>
      </c>
      <c r="AJ53" s="986">
        <f t="shared" si="223"/>
      </c>
      <c r="AK53" s="993" t="s">
        <v>650</v>
      </c>
      <c r="AL53" s="994" t="s">
        <v>651</v>
      </c>
      <c r="AM53" s="994">
        <v>23</v>
      </c>
    </row>
    <row r="54">
      <c r="A54" s="978"/>
      <c r="B54" s="1026" t="s">
        <v>658</v>
      </c>
      <c r="C54" s="995" t="s">
        <v>662</v>
      </c>
      <c r="D54" s="1011">
        <f t="shared" si="327"/>
      </c>
      <c r="E54" s="1031">
        <v>471.81</v>
      </c>
      <c r="F54" s="1031">
        <v>812.22</v>
      </c>
      <c r="G54" s="983"/>
      <c r="H54" s="983"/>
      <c r="I54" s="983"/>
      <c r="J54" s="983"/>
      <c r="K54" s="983">
        <v>0</v>
      </c>
      <c r="L54" s="1000">
        <v>0</v>
      </c>
      <c r="M54" s="986">
        <f t="shared" si="507"/>
      </c>
      <c r="N54" s="986"/>
      <c r="O54" s="986">
        <f t="shared" si="735"/>
      </c>
      <c r="P54" s="986">
        <f t="shared" si="1"/>
      </c>
      <c r="Q54" s="986">
        <f t="shared" si="145"/>
      </c>
      <c r="R54" s="986">
        <f t="shared" si="193"/>
      </c>
      <c r="S54" s="987">
        <f t="shared" si="259"/>
      </c>
      <c r="T54" s="987">
        <f t="shared" si="289"/>
      </c>
      <c r="U54" s="987">
        <f t="shared" si="453"/>
      </c>
      <c r="V54" s="987">
        <f t="shared" si="537"/>
      </c>
      <c r="W54" s="988">
        <f t="shared" si="745"/>
      </c>
      <c r="X54" s="989">
        <v>0.019</v>
      </c>
      <c r="Y54" s="990">
        <v>66</v>
      </c>
      <c r="Z54" s="986">
        <f t="shared" si="95"/>
      </c>
      <c r="AA54" s="990">
        <v>20406</v>
      </c>
      <c r="AB54" s="1005">
        <v>432</v>
      </c>
      <c r="AC54" s="1005">
        <v>65</v>
      </c>
      <c r="AD54" s="1005">
        <v>462</v>
      </c>
      <c r="AE54" s="1005">
        <v>24</v>
      </c>
      <c r="AF54" s="1005">
        <v>2</v>
      </c>
      <c r="AG54" s="1005">
        <v>1</v>
      </c>
      <c r="AH54" s="1005">
        <v>39</v>
      </c>
      <c r="AI54" s="986">
        <f t="shared" si="155"/>
      </c>
      <c r="AJ54" s="986">
        <f t="shared" si="223"/>
      </c>
      <c r="AK54" s="993" t="s">
        <v>650</v>
      </c>
      <c r="AL54" s="994" t="s">
        <v>651</v>
      </c>
      <c r="AM54" s="994">
        <v>3</v>
      </c>
    </row>
    <row r="55">
      <c r="A55" s="978"/>
      <c r="B55" s="1014" t="s">
        <v>640</v>
      </c>
      <c r="C55" s="1014"/>
      <c r="D55" s="1015">
        <f>SUM(D51:D54)</f>
      </c>
      <c r="E55" s="1016">
        <f>SUM(E51:E54)</f>
      </c>
      <c r="F55" s="1016">
        <f>SUM(F51:F54)</f>
      </c>
      <c r="G55" s="1017"/>
      <c r="H55" s="1017"/>
      <c r="I55" s="1017"/>
      <c r="J55" s="1017"/>
      <c r="K55" s="1017">
        <f>SUM(K51:K54)</f>
      </c>
      <c r="L55" s="1016">
        <f>SUM(L51:L54)</f>
      </c>
      <c r="M55" s="1019">
        <f t="shared" si="507"/>
      </c>
      <c r="N55" s="1019"/>
      <c r="O55" s="1019">
        <f t="shared" si="735"/>
      </c>
      <c r="P55" s="1019">
        <f t="shared" si="1"/>
      </c>
      <c r="Q55" s="1019">
        <f t="shared" si="145"/>
      </c>
      <c r="R55" s="1019">
        <f t="shared" si="193"/>
      </c>
      <c r="S55" s="1020">
        <f t="shared" si="259"/>
      </c>
      <c r="T55" s="1020">
        <f t="shared" si="289"/>
      </c>
      <c r="U55" s="1020">
        <f t="shared" si="453"/>
      </c>
      <c r="V55" s="1020">
        <f t="shared" si="537"/>
      </c>
      <c r="W55" s="1021">
        <f t="shared" si="745"/>
      </c>
      <c r="X55" s="1020">
        <f>AVERAGE(X51:X54)</f>
      </c>
      <c r="Y55" s="1022">
        <f>AVERAGE(Y51:Y54)</f>
      </c>
      <c r="Z55" s="1022">
        <f t="shared" si="95"/>
      </c>
      <c r="AA55" s="1023">
        <f>SUM(AA51:AA54)</f>
      </c>
      <c r="AB55" s="1023">
        <f>SUM(AB51:AB54)</f>
      </c>
      <c r="AC55" s="1023">
        <f>SUM(AC51:AC54)</f>
      </c>
      <c r="AD55" s="1023">
        <f>SUM(AD51:AD54)</f>
      </c>
      <c r="AE55" s="1023">
        <f>SUM(AE51:AE54)</f>
      </c>
      <c r="AF55" s="1023">
        <f>SUM(AF51:AF54)</f>
      </c>
      <c r="AG55" s="1023">
        <f>SUM(AG51:AG54)</f>
      </c>
      <c r="AH55" s="1023">
        <f>SUM(AH51:AH54)</f>
      </c>
      <c r="AI55" s="1019">
        <f t="shared" si="155"/>
      </c>
      <c r="AJ55" s="1024">
        <f t="shared" si="223"/>
      </c>
      <c r="AK55" s="1025"/>
      <c r="AL55" s="1025"/>
      <c r="AM55" s="1023">
        <f>SUM(AM51:AM54)</f>
      </c>
    </row>
    <row r="56">
      <c r="A56" s="978"/>
      <c r="B56" s="1032" t="s">
        <v>663</v>
      </c>
      <c r="C56" s="1032"/>
      <c r="D56" s="1033">
        <f>D40+D35+D50+D45+D55</f>
      </c>
      <c r="E56" s="1034">
        <f>E40+E35+E50+E45+E55</f>
      </c>
      <c r="F56" s="1034">
        <f>F40+F35+F50+F45+F55</f>
      </c>
      <c r="G56" s="1035"/>
      <c r="H56" s="1035"/>
      <c r="I56" s="1035"/>
      <c r="J56" s="1035"/>
      <c r="K56" s="1035">
        <f>K40+K35+K50+K45+K55</f>
      </c>
      <c r="L56" s="1034">
        <f>L40+L35+L50+L45+L55</f>
      </c>
      <c r="M56" s="1036">
        <f t="shared" si="507"/>
      </c>
      <c r="N56" s="1036"/>
      <c r="O56" s="1036">
        <f t="shared" si="735"/>
      </c>
      <c r="P56" s="1036">
        <f t="shared" si="1"/>
      </c>
      <c r="Q56" s="1036">
        <f t="shared" si="145"/>
      </c>
      <c r="R56" s="1036">
        <f t="shared" si="193"/>
      </c>
      <c r="S56" s="1037">
        <f t="shared" si="259"/>
      </c>
      <c r="T56" s="1037">
        <f t="shared" si="289"/>
      </c>
      <c r="U56" s="1037">
        <f t="shared" si="453"/>
      </c>
      <c r="V56" s="1037">
        <f t="shared" si="537"/>
      </c>
      <c r="W56" s="1035">
        <f t="shared" si="745"/>
      </c>
      <c r="X56" s="1036">
        <f>(X40+X35+X50+X45+X55)/5</f>
      </c>
      <c r="Y56" s="1036">
        <f>(Y40+Y35+Y50+Y45+Y55)/5</f>
      </c>
      <c r="Z56" s="1036">
        <f>(Z40+Z35+Z50+Z45+Z55)/5</f>
      </c>
      <c r="AA56" s="1034">
        <f>AA40+AA35+AA50+AA45+AA55</f>
      </c>
      <c r="AB56" s="1034">
        <f>AB40+AB35+AB50+AB45+AB55</f>
      </c>
      <c r="AC56" s="1034">
        <f>AC40+AC35+AC50+AC45+AC55</f>
      </c>
      <c r="AD56" s="1034">
        <f>AD40+AD35+AD50+AD45+AD55</f>
      </c>
      <c r="AE56" s="1034">
        <f>AE40+AE35+AE50+AE45+AE55</f>
      </c>
      <c r="AF56" s="1034">
        <f>AF40+AF35+AF50+AF45+AF55</f>
      </c>
      <c r="AG56" s="1034">
        <f>AG40+AG35+AG50+AG45+AG55</f>
      </c>
      <c r="AH56" s="1034">
        <f>AH40+AH35+AH50+AH45+AH55</f>
      </c>
      <c r="AI56" s="1036">
        <f t="shared" si="155"/>
      </c>
      <c r="AJ56" s="1038">
        <f t="shared" si="223"/>
      </c>
      <c r="AK56" s="1039"/>
      <c r="AL56" s="1039"/>
      <c r="AM56" s="1034">
        <f>AM40+AM35+AM50+AM45+AM55</f>
      </c>
    </row>
    <row customHeight="true" ht="18.452380952380953" r="57">
      <c r="A57" s="965" t="s">
        <v>591</v>
      </c>
      <c r="B57" s="965" t="s">
        <v>592</v>
      </c>
      <c r="C57" s="965"/>
      <c r="D57" s="966" t="s">
        <v>593</v>
      </c>
      <c r="E57" s="966"/>
      <c r="F57" s="966"/>
      <c r="G57" s="966"/>
      <c r="H57" s="966"/>
      <c r="I57" s="966"/>
      <c r="J57" s="966"/>
      <c r="K57" s="966"/>
      <c r="L57" s="966"/>
      <c r="M57" s="966"/>
      <c r="N57" s="966"/>
      <c r="O57" s="966"/>
      <c r="P57" s="966"/>
      <c r="Q57" s="966"/>
      <c r="R57" s="967" t="s">
        <v>594</v>
      </c>
      <c r="S57" s="967"/>
      <c r="T57" s="967"/>
      <c r="U57" s="967"/>
      <c r="V57" s="967"/>
      <c r="W57" s="967"/>
      <c r="X57" s="967"/>
      <c r="Y57" s="967"/>
      <c r="Z57" s="967"/>
      <c r="AA57" s="967"/>
      <c r="AB57" s="967"/>
      <c r="AC57" s="967"/>
      <c r="AD57" s="967"/>
      <c r="AE57" s="967"/>
      <c r="AF57" s="967"/>
      <c r="AG57" s="967"/>
      <c r="AH57" s="967"/>
      <c r="AI57" s="967"/>
      <c r="AJ57" s="967"/>
      <c r="AK57" s="967"/>
      <c r="AL57" s="967"/>
      <c r="AM57" s="968"/>
    </row>
    <row customHeight="true" ht="18.452380952380953" r="58">
      <c r="A58" s="965"/>
      <c r="B58" s="965" t="s">
        <v>595</v>
      </c>
      <c r="C58" s="965" t="s">
        <v>596</v>
      </c>
      <c r="D58" s="969" t="s">
        <v>597</v>
      </c>
      <c r="E58" s="970" t="s">
        <v>598</v>
      </c>
      <c r="F58" s="970" t="s">
        <v>599</v>
      </c>
      <c r="G58" s="971" t="s">
        <v>600</v>
      </c>
      <c r="H58" s="971" t="s">
        <v>601</v>
      </c>
      <c r="I58" s="971" t="s">
        <v>602</v>
      </c>
      <c r="J58" s="971" t="s">
        <v>603</v>
      </c>
      <c r="K58" s="972" t="s">
        <v>604</v>
      </c>
      <c r="L58" s="973" t="s">
        <v>605</v>
      </c>
      <c r="M58" s="974" t="s">
        <v>606</v>
      </c>
      <c r="N58" s="974"/>
      <c r="O58" s="974" t="s">
        <v>607</v>
      </c>
      <c r="P58" s="974" t="s">
        <v>608</v>
      </c>
      <c r="Q58" s="974" t="s">
        <v>609</v>
      </c>
      <c r="R58" s="967" t="s">
        <v>610</v>
      </c>
      <c r="S58" s="975" t="s">
        <v>611</v>
      </c>
      <c r="T58" s="975" t="s">
        <v>612</v>
      </c>
      <c r="U58" s="975" t="s">
        <v>613</v>
      </c>
      <c r="V58" s="975" t="s">
        <v>614</v>
      </c>
      <c r="W58" s="976" t="s">
        <v>615</v>
      </c>
      <c r="X58" s="975" t="s">
        <v>616</v>
      </c>
      <c r="Y58" s="977" t="s">
        <v>617</v>
      </c>
      <c r="Z58" s="967" t="s">
        <v>618</v>
      </c>
      <c r="AA58" s="976" t="s">
        <v>619</v>
      </c>
      <c r="AB58" s="976" t="s">
        <v>620</v>
      </c>
      <c r="AC58" s="976" t="s">
        <v>621</v>
      </c>
      <c r="AD58" s="976" t="s">
        <v>622</v>
      </c>
      <c r="AE58" s="976" t="s">
        <v>623</v>
      </c>
      <c r="AF58" s="976" t="s">
        <v>624</v>
      </c>
      <c r="AG58" s="976" t="s">
        <v>625</v>
      </c>
      <c r="AH58" s="976" t="s">
        <v>626</v>
      </c>
      <c r="AI58" s="976" t="s">
        <v>627</v>
      </c>
      <c r="AJ58" s="967" t="s">
        <v>628</v>
      </c>
      <c r="AK58" s="968" t="s">
        <v>629</v>
      </c>
      <c r="AL58" s="968" t="s">
        <v>630</v>
      </c>
      <c r="AM58" s="968" t="s">
        <v>631</v>
      </c>
    </row>
    <row customHeight="true" ht="18.452380952380953" r="59">
      <c r="A59" s="978" t="s">
        <v>667</v>
      </c>
      <c r="B59" s="979" t="s">
        <v>666</v>
      </c>
      <c r="C59" s="980" t="s">
        <v>637</v>
      </c>
      <c r="D59" s="981">
        <f t="shared" ref="D59:D61" si="328">E59+F59</f>
      </c>
      <c r="E59" s="997">
        <v>1201.97</v>
      </c>
      <c r="F59" s="997">
        <v>2000</v>
      </c>
      <c r="G59" s="1040"/>
      <c r="H59" s="1040"/>
      <c r="I59" s="1040"/>
      <c r="J59" s="1040"/>
      <c r="K59" s="983">
        <v>2</v>
      </c>
      <c r="L59" s="1000">
        <v>5289.57</v>
      </c>
      <c r="M59" s="986">
        <f t="shared" ref="M59:M83" si="508">L59/D59</f>
      </c>
      <c r="N59" s="986"/>
      <c r="O59" s="986">
        <f t="shared" ref="O59:O83" si="736">D59/H59:G59</f>
      </c>
      <c r="P59" s="986">
        <f t="shared" ref="P59:P83" si="2">D59/K59</f>
      </c>
      <c r="Q59" s="986">
        <f t="shared" ref="Q59:Q83" si="146">L59/H59:G59</f>
      </c>
      <c r="R59" s="986">
        <f t="shared" ref="R59:R83" si="194">D59/AB59</f>
      </c>
      <c r="S59" s="987">
        <f t="shared" ref="S59:S83" si="260">W59/AA59*1</f>
      </c>
      <c r="T59" s="987">
        <f t="shared" ref="T59:T83" si="290">AB59/AA59</f>
      </c>
      <c r="U59" s="987">
        <f t="shared" ref="U59:U83" si="454">AD59/AA59</f>
      </c>
      <c r="V59" s="987">
        <f t="shared" ref="V59:V83" si="538">AE59/AD59</f>
      </c>
      <c r="W59" s="988">
        <f t="shared" ref="W59:W83" si="746">AC59/X59</f>
      </c>
      <c r="X59" s="989">
        <v>0.0166</v>
      </c>
      <c r="Y59" s="1001">
        <v>34</v>
      </c>
      <c r="Z59" s="1002">
        <f t="shared" ref="Z59:Z82" si="96">(D59/AA59)*1000</f>
      </c>
      <c r="AA59" s="1003">
        <v>39740</v>
      </c>
      <c r="AB59" s="1004">
        <v>914</v>
      </c>
      <c r="AC59" s="1005">
        <v>132</v>
      </c>
      <c r="AD59" s="1005">
        <v>948</v>
      </c>
      <c r="AE59" s="1005">
        <v>41</v>
      </c>
      <c r="AF59" s="1005">
        <v>9</v>
      </c>
      <c r="AG59" s="1005">
        <v>0</v>
      </c>
      <c r="AH59" s="1005">
        <v>46</v>
      </c>
      <c r="AI59" s="986">
        <f t="shared" ref="AI59:AI83" si="156">D59/AD59</f>
      </c>
      <c r="AJ59" s="986">
        <f t="shared" ref="AJ59:AJ83" si="224">AM59*1000/D59</f>
      </c>
      <c r="AK59" s="993" t="s">
        <v>635</v>
      </c>
      <c r="AL59" s="994" t="s">
        <v>636</v>
      </c>
      <c r="AM59" s="994">
        <v>20</v>
      </c>
    </row>
    <row customHeight="true" ht="18.452380952380953" r="60">
      <c r="A60" s="978"/>
      <c r="B60" s="979" t="s">
        <v>666</v>
      </c>
      <c r="C60" s="995" t="s">
        <v>638</v>
      </c>
      <c r="D60" s="1006">
        <f t="shared" si="328"/>
      </c>
      <c r="E60" s="1007">
        <v>1298.03</v>
      </c>
      <c r="F60" s="1007">
        <v>2308.12</v>
      </c>
      <c r="G60" s="983"/>
      <c r="H60" s="983"/>
      <c r="I60" s="983"/>
      <c r="J60" s="983"/>
      <c r="K60" s="983">
        <v>4</v>
      </c>
      <c r="L60" s="1000">
        <v>7650.99</v>
      </c>
      <c r="M60" s="986">
        <f t="shared" si="508"/>
      </c>
      <c r="N60" s="986"/>
      <c r="O60" s="986">
        <f t="shared" si="736"/>
      </c>
      <c r="P60" s="986">
        <f t="shared" si="2"/>
      </c>
      <c r="Q60" s="986">
        <f t="shared" si="146"/>
      </c>
      <c r="R60" s="986">
        <f t="shared" si="194"/>
      </c>
      <c r="S60" s="987">
        <f t="shared" si="260"/>
      </c>
      <c r="T60" s="987">
        <f t="shared" si="290"/>
      </c>
      <c r="U60" s="987">
        <f t="shared" si="454"/>
      </c>
      <c r="V60" s="987">
        <f t="shared" si="538"/>
      </c>
      <c r="W60" s="988">
        <f t="shared" si="746"/>
      </c>
      <c r="X60" s="989">
        <v>0.0299</v>
      </c>
      <c r="Y60" s="990">
        <v>51</v>
      </c>
      <c r="Z60" s="1009">
        <f t="shared" si="96"/>
      </c>
      <c r="AA60" s="1010">
        <v>37209</v>
      </c>
      <c r="AB60" s="1004">
        <v>655</v>
      </c>
      <c r="AC60" s="1005">
        <v>190</v>
      </c>
      <c r="AD60" s="1005">
        <v>674</v>
      </c>
      <c r="AE60" s="1005">
        <v>70</v>
      </c>
      <c r="AF60" s="1005">
        <v>9</v>
      </c>
      <c r="AG60" s="1005">
        <v>2</v>
      </c>
      <c r="AH60" s="1005">
        <v>61</v>
      </c>
      <c r="AI60" s="986">
        <f t="shared" si="156"/>
      </c>
      <c r="AJ60" s="986">
        <f t="shared" si="224"/>
      </c>
      <c r="AK60" s="993" t="s">
        <v>635</v>
      </c>
      <c r="AL60" s="994" t="s">
        <v>636</v>
      </c>
      <c r="AM60" s="994">
        <v>33</v>
      </c>
    </row>
    <row customHeight="true" ht="18.452380952380953" r="61">
      <c r="A61" s="978"/>
      <c r="B61" s="979" t="s">
        <v>666</v>
      </c>
      <c r="C61" s="995" t="s">
        <v>639</v>
      </c>
      <c r="D61" s="1011">
        <f t="shared" si="328"/>
      </c>
      <c r="E61" s="1008">
        <v>916.4</v>
      </c>
      <c r="F61" s="1008">
        <v>2679.46</v>
      </c>
      <c r="G61" s="983"/>
      <c r="H61" s="983"/>
      <c r="I61" s="983"/>
      <c r="J61" s="983"/>
      <c r="K61" s="983">
        <v>2</v>
      </c>
      <c r="L61" s="1000">
        <v>7110.680000000002</v>
      </c>
      <c r="M61" s="986">
        <f t="shared" si="508"/>
      </c>
      <c r="N61" s="986"/>
      <c r="O61" s="986">
        <f t="shared" si="736"/>
      </c>
      <c r="P61" s="986">
        <f t="shared" si="2"/>
      </c>
      <c r="Q61" s="986">
        <f t="shared" si="146"/>
      </c>
      <c r="R61" s="986">
        <f t="shared" si="194"/>
      </c>
      <c r="S61" s="987">
        <f t="shared" si="260"/>
      </c>
      <c r="T61" s="987">
        <f t="shared" si="290"/>
      </c>
      <c r="U61" s="987">
        <f t="shared" si="454"/>
      </c>
      <c r="V61" s="987">
        <f t="shared" si="538"/>
      </c>
      <c r="W61" s="988">
        <f t="shared" si="746"/>
      </c>
      <c r="X61" s="989">
        <v>0.0421</v>
      </c>
      <c r="Y61" s="990">
        <v>58</v>
      </c>
      <c r="Z61" s="986">
        <f t="shared" si="96"/>
      </c>
      <c r="AA61" s="1013">
        <v>35709</v>
      </c>
      <c r="AB61" s="1005">
        <v>400</v>
      </c>
      <c r="AC61" s="1005">
        <v>164</v>
      </c>
      <c r="AD61" s="1005">
        <v>401</v>
      </c>
      <c r="AE61" s="1005">
        <v>72</v>
      </c>
      <c r="AF61" s="1005">
        <v>6</v>
      </c>
      <c r="AG61" s="1005">
        <v>3</v>
      </c>
      <c r="AH61" s="1005">
        <v>42</v>
      </c>
      <c r="AI61" s="986">
        <f t="shared" si="156"/>
      </c>
      <c r="AJ61" s="986">
        <f t="shared" si="224"/>
      </c>
      <c r="AK61" s="993" t="s">
        <v>635</v>
      </c>
      <c r="AL61" s="994" t="s">
        <v>636</v>
      </c>
      <c r="AM61" s="994">
        <v>25</v>
      </c>
    </row>
    <row customHeight="true" ht="18.452380952380953" r="62">
      <c r="A62" s="978"/>
      <c r="B62" s="1014" t="s">
        <v>640</v>
      </c>
      <c r="C62" s="1014"/>
      <c r="D62" s="1015">
        <f>SUM(D59:D61)</f>
      </c>
      <c r="E62" s="1016">
        <f>SUM(E59:E61)</f>
      </c>
      <c r="F62" s="1016">
        <f>SUM(F59:F61)</f>
      </c>
      <c r="G62" s="1017"/>
      <c r="H62" s="1017"/>
      <c r="I62" s="1017"/>
      <c r="J62" s="1017"/>
      <c r="K62" s="1017">
        <f>SUM(K59:K61)</f>
      </c>
      <c r="L62" s="1018">
        <f>SUM(L59:L61)</f>
      </c>
      <c r="M62" s="1019">
        <f t="shared" si="508"/>
      </c>
      <c r="N62" s="1019"/>
      <c r="O62" s="1019">
        <f t="shared" si="736"/>
      </c>
      <c r="P62" s="1019">
        <f t="shared" si="2"/>
      </c>
      <c r="Q62" s="1019">
        <f t="shared" si="146"/>
      </c>
      <c r="R62" s="1019">
        <f t="shared" si="194"/>
      </c>
      <c r="S62" s="1020">
        <f t="shared" si="260"/>
      </c>
      <c r="T62" s="1020">
        <f t="shared" si="290"/>
      </c>
      <c r="U62" s="1020">
        <f t="shared" si="454"/>
      </c>
      <c r="V62" s="1020">
        <f t="shared" si="538"/>
      </c>
      <c r="W62" s="1021">
        <f t="shared" si="746"/>
      </c>
      <c r="X62" s="1020">
        <f>AVERAGE(X59:X61)</f>
      </c>
      <c r="Y62" s="1022">
        <f>AVERAGE(Y59:Y61)</f>
      </c>
      <c r="Z62" s="1019">
        <f t="shared" si="96"/>
      </c>
      <c r="AA62" s="1023">
        <f>SUM(AA59:AA61)</f>
      </c>
      <c r="AB62" s="1023">
        <f>SUM(AB59:AB61)</f>
      </c>
      <c r="AC62" s="1023">
        <f>SUM(AC59:AC61)</f>
      </c>
      <c r="AD62" s="1023">
        <f>SUM(AD59:AD61)</f>
      </c>
      <c r="AE62" s="1023">
        <f>SUM(AE59:AE61)</f>
      </c>
      <c r="AF62" s="1023">
        <f>SUM(AF59:AF61)</f>
      </c>
      <c r="AG62" s="1023">
        <f>SUM(AG59:AG61)</f>
      </c>
      <c r="AH62" s="1023">
        <f>SUM(AH59:AH61)</f>
      </c>
      <c r="AI62" s="1019">
        <f t="shared" si="156"/>
      </c>
      <c r="AJ62" s="1024">
        <f t="shared" si="224"/>
      </c>
      <c r="AK62" s="1025"/>
      <c r="AL62" s="1025"/>
      <c r="AM62" s="1021">
        <f>SUM(AM59:AM61)</f>
      </c>
    </row>
    <row customHeight="true" ht="18.452380952380953" r="63">
      <c r="A63" s="978"/>
      <c r="B63" s="1026" t="s">
        <v>641</v>
      </c>
      <c r="C63" s="995" t="s">
        <v>642</v>
      </c>
      <c r="D63" s="1011">
        <f t="shared" ref="D63:D66" si="329">E63+F63</f>
      </c>
      <c r="E63" s="1027">
        <v>822.02</v>
      </c>
      <c r="F63" s="1027">
        <v>2612.42</v>
      </c>
      <c r="G63" s="983"/>
      <c r="H63" s="983"/>
      <c r="I63" s="983"/>
      <c r="J63" s="983"/>
      <c r="K63" s="983">
        <v>4</v>
      </c>
      <c r="L63" s="1000">
        <v>7844.27</v>
      </c>
      <c r="M63" s="986">
        <f t="shared" si="508"/>
      </c>
      <c r="N63" s="986"/>
      <c r="O63" s="986">
        <f t="shared" si="736"/>
      </c>
      <c r="P63" s="986">
        <f t="shared" si="2"/>
      </c>
      <c r="Q63" s="986">
        <f t="shared" si="146"/>
      </c>
      <c r="R63" s="986">
        <f t="shared" si="194"/>
      </c>
      <c r="S63" s="987">
        <f t="shared" si="260"/>
      </c>
      <c r="T63" s="987">
        <f t="shared" si="290"/>
      </c>
      <c r="U63" s="987">
        <f t="shared" si="454"/>
      </c>
      <c r="V63" s="987">
        <f t="shared" si="538"/>
      </c>
      <c r="W63" s="988">
        <f t="shared" si="746"/>
      </c>
      <c r="X63" s="989">
        <v>0.0406</v>
      </c>
      <c r="Y63" s="990">
        <v>66</v>
      </c>
      <c r="Z63" s="986">
        <f t="shared" si="96"/>
      </c>
      <c r="AA63" s="1005">
        <v>36998</v>
      </c>
      <c r="AB63" s="1005">
        <v>377</v>
      </c>
      <c r="AC63" s="1005">
        <v>148</v>
      </c>
      <c r="AD63" s="1005">
        <v>372</v>
      </c>
      <c r="AE63" s="1005">
        <v>70</v>
      </c>
      <c r="AF63" s="1005">
        <v>6</v>
      </c>
      <c r="AG63" s="1005">
        <v>5</v>
      </c>
      <c r="AH63" s="1005">
        <v>53</v>
      </c>
      <c r="AI63" s="986">
        <f t="shared" si="156"/>
      </c>
      <c r="AJ63" s="986">
        <f t="shared" si="224"/>
      </c>
      <c r="AK63" s="993" t="s">
        <v>635</v>
      </c>
      <c r="AL63" s="994" t="s">
        <v>636</v>
      </c>
      <c r="AM63" s="994">
        <v>31</v>
      </c>
    </row>
    <row customHeight="true" ht="18.452380952380953" r="64">
      <c r="A64" s="978"/>
      <c r="B64" s="1026" t="s">
        <v>641</v>
      </c>
      <c r="C64" s="995" t="s">
        <v>643</v>
      </c>
      <c r="D64" s="1011">
        <f t="shared" si="329"/>
      </c>
      <c r="E64" s="1027">
        <v>973.67</v>
      </c>
      <c r="F64" s="1027">
        <v>2400</v>
      </c>
      <c r="G64" s="983"/>
      <c r="H64" s="983"/>
      <c r="I64" s="983"/>
      <c r="J64" s="983"/>
      <c r="K64" s="983">
        <v>4</v>
      </c>
      <c r="L64" s="1000">
        <v>10797.939999999995</v>
      </c>
      <c r="M64" s="986">
        <f t="shared" si="508"/>
      </c>
      <c r="N64" s="986"/>
      <c r="O64" s="986">
        <f t="shared" si="736"/>
      </c>
      <c r="P64" s="986">
        <f t="shared" si="2"/>
      </c>
      <c r="Q64" s="986">
        <f t="shared" si="146"/>
      </c>
      <c r="R64" s="986">
        <f t="shared" si="194"/>
      </c>
      <c r="S64" s="987">
        <f t="shared" si="260"/>
      </c>
      <c r="T64" s="987">
        <f t="shared" si="290"/>
      </c>
      <c r="U64" s="987">
        <f t="shared" si="454"/>
      </c>
      <c r="V64" s="987">
        <f t="shared" si="538"/>
      </c>
      <c r="W64" s="988">
        <f t="shared" si="746"/>
      </c>
      <c r="X64" s="989">
        <v>0.0249</v>
      </c>
      <c r="Y64" s="990">
        <v>69</v>
      </c>
      <c r="Z64" s="986">
        <f t="shared" si="96"/>
      </c>
      <c r="AA64" s="1005">
        <v>33435</v>
      </c>
      <c r="AB64" s="1005">
        <v>355</v>
      </c>
      <c r="AC64" s="1005">
        <v>114</v>
      </c>
      <c r="AD64" s="1005">
        <v>351</v>
      </c>
      <c r="AE64" s="1005">
        <v>69</v>
      </c>
      <c r="AF64" s="1005">
        <v>4</v>
      </c>
      <c r="AG64" s="1005">
        <v>0</v>
      </c>
      <c r="AH64" s="1005">
        <v>50</v>
      </c>
      <c r="AI64" s="986">
        <f t="shared" si="156"/>
      </c>
      <c r="AJ64" s="986">
        <f t="shared" si="224"/>
      </c>
      <c r="AK64" s="993" t="s">
        <v>635</v>
      </c>
      <c r="AL64" s="994" t="s">
        <v>636</v>
      </c>
      <c r="AM64" s="994">
        <v>27</v>
      </c>
    </row>
    <row customHeight="true" ht="18.452380952380953" r="65">
      <c r="A65" s="978"/>
      <c r="B65" s="1026" t="s">
        <v>641</v>
      </c>
      <c r="C65" s="995" t="s">
        <v>644</v>
      </c>
      <c r="D65" s="1011">
        <f t="shared" si="329"/>
      </c>
      <c r="E65" s="1027">
        <v>894.42</v>
      </c>
      <c r="F65" s="1027">
        <v>2460.69</v>
      </c>
      <c r="G65" s="983"/>
      <c r="H65" s="983"/>
      <c r="I65" s="983"/>
      <c r="J65" s="983"/>
      <c r="K65" s="983">
        <v>5</v>
      </c>
      <c r="L65" s="1000">
        <v>7992.270000000004</v>
      </c>
      <c r="M65" s="986">
        <f t="shared" si="508"/>
      </c>
      <c r="N65" s="986"/>
      <c r="O65" s="986">
        <f t="shared" si="736"/>
      </c>
      <c r="P65" s="986">
        <f t="shared" si="2"/>
      </c>
      <c r="Q65" s="986">
        <f t="shared" si="146"/>
      </c>
      <c r="R65" s="986">
        <f t="shared" si="194"/>
      </c>
      <c r="S65" s="987">
        <f t="shared" si="260"/>
      </c>
      <c r="T65" s="987">
        <f t="shared" si="290"/>
      </c>
      <c r="U65" s="987">
        <f t="shared" si="454"/>
      </c>
      <c r="V65" s="987">
        <f t="shared" si="538"/>
      </c>
      <c r="W65" s="988">
        <f t="shared" si="746"/>
      </c>
      <c r="X65" s="989">
        <v>0.0221</v>
      </c>
      <c r="Y65" s="990">
        <v>70</v>
      </c>
      <c r="Z65" s="986">
        <f t="shared" si="96"/>
      </c>
      <c r="AA65" s="1005">
        <v>35698</v>
      </c>
      <c r="AB65" s="1005">
        <v>458</v>
      </c>
      <c r="AC65" s="1005">
        <v>130</v>
      </c>
      <c r="AD65" s="1005">
        <v>452</v>
      </c>
      <c r="AE65" s="1005">
        <v>76</v>
      </c>
      <c r="AF65" s="1005">
        <v>2</v>
      </c>
      <c r="AG65" s="1005">
        <v>0</v>
      </c>
      <c r="AH65" s="1005">
        <v>36</v>
      </c>
      <c r="AI65" s="986">
        <f t="shared" si="156"/>
      </c>
      <c r="AJ65" s="986">
        <f t="shared" si="224"/>
      </c>
      <c r="AK65" s="993" t="s">
        <v>635</v>
      </c>
      <c r="AL65" s="994" t="s">
        <v>636</v>
      </c>
      <c r="AM65" s="994">
        <v>27</v>
      </c>
    </row>
    <row customHeight="true" ht="18.452380952380953" r="66">
      <c r="A66" s="978"/>
      <c r="B66" s="1026" t="s">
        <v>641</v>
      </c>
      <c r="C66" s="995" t="s">
        <v>645</v>
      </c>
      <c r="D66" s="1011">
        <f t="shared" si="329"/>
      </c>
      <c r="E66" s="1027">
        <v>845.6700000000001</v>
      </c>
      <c r="F66" s="1027">
        <v>2498.4</v>
      </c>
      <c r="G66" s="983"/>
      <c r="H66" s="983"/>
      <c r="I66" s="983"/>
      <c r="J66" s="983"/>
      <c r="K66" s="983">
        <v>4</v>
      </c>
      <c r="L66" s="1000">
        <v>7541.830000000002</v>
      </c>
      <c r="M66" s="986">
        <f t="shared" si="508"/>
      </c>
      <c r="N66" s="986"/>
      <c r="O66" s="986">
        <f t="shared" si="736"/>
      </c>
      <c r="P66" s="986">
        <f t="shared" si="2"/>
      </c>
      <c r="Q66" s="986">
        <f t="shared" si="146"/>
      </c>
      <c r="R66" s="986">
        <f t="shared" si="194"/>
      </c>
      <c r="S66" s="987">
        <f t="shared" si="260"/>
      </c>
      <c r="T66" s="987">
        <f t="shared" si="290"/>
      </c>
      <c r="U66" s="987">
        <f t="shared" si="454"/>
      </c>
      <c r="V66" s="987">
        <f t="shared" si="538"/>
      </c>
      <c r="W66" s="988">
        <f t="shared" si="746"/>
      </c>
      <c r="X66" s="989">
        <v>0.041</v>
      </c>
      <c r="Y66" s="990">
        <v>74</v>
      </c>
      <c r="Z66" s="986">
        <f t="shared" si="96"/>
      </c>
      <c r="AA66" s="1005">
        <v>32577</v>
      </c>
      <c r="AB66" s="1005">
        <v>342</v>
      </c>
      <c r="AC66" s="1005">
        <v>137</v>
      </c>
      <c r="AD66" s="1005">
        <v>343</v>
      </c>
      <c r="AE66" s="1005">
        <v>100</v>
      </c>
      <c r="AF66" s="1005">
        <v>9</v>
      </c>
      <c r="AG66" s="1005">
        <v>0</v>
      </c>
      <c r="AH66" s="1005">
        <v>35</v>
      </c>
      <c r="AI66" s="986">
        <f t="shared" si="156"/>
      </c>
      <c r="AJ66" s="986">
        <f t="shared" si="224"/>
      </c>
      <c r="AK66" s="993" t="s">
        <v>635</v>
      </c>
      <c r="AL66" s="994" t="s">
        <v>636</v>
      </c>
      <c r="AM66" s="994">
        <v>30</v>
      </c>
    </row>
    <row customHeight="true" ht="18.452380952380953" r="67">
      <c r="A67" s="978"/>
      <c r="B67" s="1014" t="s">
        <v>640</v>
      </c>
      <c r="C67" s="1014"/>
      <c r="D67" s="1015">
        <f>SUM(D63:D66)</f>
      </c>
      <c r="E67" s="1016">
        <f>SUM(E63:E66)</f>
      </c>
      <c r="F67" s="1016">
        <f>SUM(F63:F66)</f>
      </c>
      <c r="G67" s="1017"/>
      <c r="H67" s="1017"/>
      <c r="I67" s="1017"/>
      <c r="J67" s="1017"/>
      <c r="K67" s="1017">
        <f>SUM(K63:K66)</f>
      </c>
      <c r="L67" s="1016">
        <f>SUM(L63:L66)</f>
      </c>
      <c r="M67" s="1019">
        <f t="shared" si="508"/>
      </c>
      <c r="N67" s="1019"/>
      <c r="O67" s="1019">
        <f t="shared" si="736"/>
      </c>
      <c r="P67" s="1019">
        <f t="shared" si="2"/>
      </c>
      <c r="Q67" s="1019">
        <f t="shared" si="146"/>
      </c>
      <c r="R67" s="1019">
        <f t="shared" si="194"/>
      </c>
      <c r="S67" s="1020">
        <f t="shared" si="260"/>
      </c>
      <c r="T67" s="1020">
        <f t="shared" si="290"/>
      </c>
      <c r="U67" s="1020">
        <f t="shared" si="454"/>
      </c>
      <c r="V67" s="1020">
        <f t="shared" si="538"/>
      </c>
      <c r="W67" s="1021">
        <f t="shared" si="746"/>
      </c>
      <c r="X67" s="1020">
        <f>AVERAGE(X63:X66)</f>
      </c>
      <c r="Y67" s="1022">
        <f>AVERAGE(Y63:Y66)</f>
      </c>
      <c r="Z67" s="1022">
        <f t="shared" si="96"/>
      </c>
      <c r="AA67" s="1023">
        <f>SUM(AA63:AA66)</f>
      </c>
      <c r="AB67" s="1023">
        <f>SUM(AB63:AB66)</f>
      </c>
      <c r="AC67" s="1023">
        <f>SUM(AC63:AC66)</f>
      </c>
      <c r="AD67" s="1023">
        <f>SUM(AD63:AD66)</f>
      </c>
      <c r="AE67" s="1023">
        <f>SUM(AE63:AE66)</f>
      </c>
      <c r="AF67" s="1023">
        <f>SUM(AF63:AF66)</f>
      </c>
      <c r="AG67" s="1023">
        <f>SUM(AG63:AG66)</f>
      </c>
      <c r="AH67" s="1023">
        <f>SUM(AH63:AH66)</f>
      </c>
      <c r="AI67" s="1019">
        <f t="shared" si="156"/>
      </c>
      <c r="AJ67" s="1024">
        <f t="shared" si="224"/>
      </c>
      <c r="AK67" s="1025"/>
      <c r="AL67" s="1025"/>
      <c r="AM67" s="1021">
        <f>SUM(AM63:AM66)</f>
      </c>
    </row>
    <row customHeight="true" ht="18.452380952380953" r="68">
      <c r="A68" s="978"/>
      <c r="B68" s="979" t="s">
        <v>646</v>
      </c>
      <c r="C68" s="979" t="s">
        <v>647</v>
      </c>
      <c r="D68" s="1011">
        <f t="shared" ref="D68:D71" si="330">E68+F68</f>
      </c>
      <c r="E68" s="1027">
        <v>644.35</v>
      </c>
      <c r="F68" s="1027">
        <v>2474.44</v>
      </c>
      <c r="G68" s="983"/>
      <c r="H68" s="983"/>
      <c r="I68" s="983"/>
      <c r="J68" s="983"/>
      <c r="K68" s="983">
        <v>5</v>
      </c>
      <c r="L68" s="1000">
        <v>12078.509999999995</v>
      </c>
      <c r="M68" s="986">
        <f t="shared" si="508"/>
      </c>
      <c r="N68" s="986"/>
      <c r="O68" s="986">
        <f t="shared" si="736"/>
      </c>
      <c r="P68" s="986">
        <f t="shared" si="2"/>
      </c>
      <c r="Q68" s="986">
        <f t="shared" si="146"/>
      </c>
      <c r="R68" s="986">
        <f t="shared" si="194"/>
      </c>
      <c r="S68" s="987">
        <f t="shared" si="260"/>
      </c>
      <c r="T68" s="987">
        <f t="shared" si="290"/>
      </c>
      <c r="U68" s="987">
        <f t="shared" si="454"/>
      </c>
      <c r="V68" s="987">
        <f t="shared" si="538"/>
      </c>
      <c r="W68" s="988">
        <f t="shared" si="746"/>
      </c>
      <c r="X68" s="989">
        <v>0.038</v>
      </c>
      <c r="Y68" s="990">
        <v>77</v>
      </c>
      <c r="Z68" s="986">
        <f t="shared" si="96"/>
      </c>
      <c r="AA68" s="1005">
        <v>35271</v>
      </c>
      <c r="AB68" s="1005">
        <v>390</v>
      </c>
      <c r="AC68" s="1005">
        <v>128</v>
      </c>
      <c r="AD68" s="1005">
        <v>391</v>
      </c>
      <c r="AE68" s="1005">
        <v>96</v>
      </c>
      <c r="AF68" s="1005">
        <v>6</v>
      </c>
      <c r="AG68" s="1005">
        <v>0</v>
      </c>
      <c r="AH68" s="1005">
        <v>29</v>
      </c>
      <c r="AI68" s="986">
        <f t="shared" si="156"/>
      </c>
      <c r="AJ68" s="986">
        <f t="shared" si="224"/>
      </c>
      <c r="AK68" s="993" t="s">
        <v>635</v>
      </c>
      <c r="AL68" s="994" t="s">
        <v>636</v>
      </c>
      <c r="AM68" s="994">
        <v>24</v>
      </c>
    </row>
    <row customHeight="true" ht="18.452380952380953" r="69">
      <c r="A69" s="978"/>
      <c r="B69" s="979" t="s">
        <v>646</v>
      </c>
      <c r="C69" s="995" t="s">
        <v>648</v>
      </c>
      <c r="D69" s="1011">
        <f t="shared" si="330"/>
      </c>
      <c r="E69" s="1028">
        <v>867.2</v>
      </c>
      <c r="F69" s="1028">
        <v>2513.82</v>
      </c>
      <c r="G69" s="983"/>
      <c r="H69" s="983"/>
      <c r="I69" s="983"/>
      <c r="J69" s="983"/>
      <c r="K69" s="983">
        <v>2</v>
      </c>
      <c r="L69" s="1000">
        <v>3642.2100000000064</v>
      </c>
      <c r="M69" s="986">
        <f t="shared" si="508"/>
      </c>
      <c r="N69" s="986"/>
      <c r="O69" s="986">
        <f t="shared" si="736"/>
      </c>
      <c r="P69" s="986">
        <f t="shared" si="2"/>
      </c>
      <c r="Q69" s="986">
        <f t="shared" si="146"/>
      </c>
      <c r="R69" s="986">
        <f t="shared" si="194"/>
      </c>
      <c r="S69" s="987">
        <f t="shared" si="260"/>
      </c>
      <c r="T69" s="987">
        <f t="shared" si="290"/>
      </c>
      <c r="U69" s="987">
        <f t="shared" si="454"/>
      </c>
      <c r="V69" s="987">
        <f t="shared" si="538"/>
      </c>
      <c r="W69" s="988">
        <f t="shared" si="746"/>
      </c>
      <c r="X69" s="989">
        <v>0.0312</v>
      </c>
      <c r="Y69" s="990">
        <v>77</v>
      </c>
      <c r="Z69" s="986">
        <f t="shared" si="96"/>
      </c>
      <c r="AA69" s="1005">
        <v>35186</v>
      </c>
      <c r="AB69" s="1005">
        <v>391</v>
      </c>
      <c r="AC69" s="1005">
        <v>138</v>
      </c>
      <c r="AD69" s="1005">
        <v>376</v>
      </c>
      <c r="AE69" s="1005">
        <v>47</v>
      </c>
      <c r="AF69" s="1005">
        <v>1</v>
      </c>
      <c r="AG69" s="1005">
        <v>2</v>
      </c>
      <c r="AH69" s="1005">
        <v>44</v>
      </c>
      <c r="AI69" s="986">
        <f t="shared" si="156"/>
      </c>
      <c r="AJ69" s="986">
        <f t="shared" si="224"/>
      </c>
      <c r="AK69" s="993" t="s">
        <v>635</v>
      </c>
      <c r="AL69" s="994" t="s">
        <v>636</v>
      </c>
      <c r="AM69" s="994">
        <v>22</v>
      </c>
    </row>
    <row customHeight="true" ht="18.452380952380953" r="70">
      <c r="A70" s="978"/>
      <c r="B70" s="979" t="s">
        <v>646</v>
      </c>
      <c r="C70" s="995" t="s">
        <v>649</v>
      </c>
      <c r="D70" s="1011">
        <f t="shared" si="330"/>
      </c>
      <c r="E70" s="1028">
        <v>963.73</v>
      </c>
      <c r="F70" s="1028">
        <v>2465.57</v>
      </c>
      <c r="G70" s="983"/>
      <c r="H70" s="983"/>
      <c r="I70" s="983"/>
      <c r="J70" s="983"/>
      <c r="K70" s="983">
        <v>6</v>
      </c>
      <c r="L70" s="1000">
        <v>13088.789999999994</v>
      </c>
      <c r="M70" s="986">
        <f t="shared" si="508"/>
      </c>
      <c r="N70" s="986"/>
      <c r="O70" s="986">
        <f t="shared" si="736"/>
      </c>
      <c r="P70" s="986">
        <f t="shared" si="2"/>
      </c>
      <c r="Q70" s="986">
        <f t="shared" si="146"/>
      </c>
      <c r="R70" s="986">
        <f t="shared" si="194"/>
      </c>
      <c r="S70" s="987">
        <f t="shared" si="260"/>
      </c>
      <c r="T70" s="987">
        <f t="shared" si="290"/>
      </c>
      <c r="U70" s="987">
        <f t="shared" si="454"/>
      </c>
      <c r="V70" s="987">
        <f t="shared" si="538"/>
      </c>
      <c r="W70" s="988">
        <f t="shared" si="746"/>
      </c>
      <c r="X70" s="989">
        <v>0.04</v>
      </c>
      <c r="Y70" s="990">
        <v>78</v>
      </c>
      <c r="Z70" s="986">
        <f t="shared" si="96"/>
      </c>
      <c r="AA70" s="1005">
        <v>29010</v>
      </c>
      <c r="AB70" s="1005">
        <v>386</v>
      </c>
      <c r="AC70" s="1005">
        <v>145</v>
      </c>
      <c r="AD70" s="1005">
        <v>388</v>
      </c>
      <c r="AE70" s="1005">
        <v>72</v>
      </c>
      <c r="AF70" s="1005">
        <v>4</v>
      </c>
      <c r="AG70" s="1005">
        <v>0</v>
      </c>
      <c r="AH70" s="1005">
        <v>48</v>
      </c>
      <c r="AI70" s="986">
        <f t="shared" si="156"/>
      </c>
      <c r="AJ70" s="986">
        <f t="shared" si="224"/>
      </c>
      <c r="AK70" s="993" t="s">
        <v>650</v>
      </c>
      <c r="AL70" s="994" t="s">
        <v>651</v>
      </c>
      <c r="AM70" s="994">
        <v>24</v>
      </c>
    </row>
    <row customHeight="true" ht="18.452380952380953" r="71">
      <c r="A71" s="978"/>
      <c r="B71" s="979" t="s">
        <v>646</v>
      </c>
      <c r="C71" s="995" t="s">
        <v>652</v>
      </c>
      <c r="D71" s="1011">
        <f t="shared" si="330"/>
      </c>
      <c r="E71" s="1028">
        <v>1178.76</v>
      </c>
      <c r="F71" s="1028">
        <v>2576.16</v>
      </c>
      <c r="G71" s="983"/>
      <c r="H71" s="983"/>
      <c r="I71" s="983"/>
      <c r="J71" s="983"/>
      <c r="K71" s="983">
        <v>6</v>
      </c>
      <c r="L71" s="1000">
        <v>13050.190000000002</v>
      </c>
      <c r="M71" s="986">
        <f t="shared" si="508"/>
      </c>
      <c r="N71" s="986"/>
      <c r="O71" s="986">
        <f t="shared" si="736"/>
      </c>
      <c r="P71" s="986">
        <f t="shared" si="2"/>
      </c>
      <c r="Q71" s="986">
        <f t="shared" si="146"/>
      </c>
      <c r="R71" s="986">
        <f t="shared" si="194"/>
      </c>
      <c r="S71" s="987">
        <f t="shared" si="260"/>
      </c>
      <c r="T71" s="987">
        <f t="shared" si="290"/>
      </c>
      <c r="U71" s="987">
        <f t="shared" si="454"/>
      </c>
      <c r="V71" s="987">
        <f t="shared" si="538"/>
      </c>
      <c r="W71" s="988">
        <f t="shared" si="746"/>
      </c>
      <c r="X71" s="989">
        <v>0.0238</v>
      </c>
      <c r="Y71" s="990">
        <v>77</v>
      </c>
      <c r="Z71" s="986">
        <f t="shared" si="96"/>
      </c>
      <c r="AA71" s="1005">
        <v>35006</v>
      </c>
      <c r="AB71" s="1005">
        <v>398</v>
      </c>
      <c r="AC71" s="1005">
        <v>137</v>
      </c>
      <c r="AD71" s="1005">
        <v>402</v>
      </c>
      <c r="AE71" s="1005">
        <v>82</v>
      </c>
      <c r="AF71" s="1005">
        <v>6</v>
      </c>
      <c r="AG71" s="1005">
        <v>4</v>
      </c>
      <c r="AH71" s="1005">
        <v>45</v>
      </c>
      <c r="AI71" s="986">
        <f t="shared" si="156"/>
      </c>
      <c r="AJ71" s="986">
        <f t="shared" si="224"/>
      </c>
      <c r="AK71" s="993" t="s">
        <v>650</v>
      </c>
      <c r="AL71" s="994" t="s">
        <v>651</v>
      </c>
      <c r="AM71" s="994">
        <v>38</v>
      </c>
    </row>
    <row customHeight="true" ht="18.452380952380953" r="72">
      <c r="A72" s="978"/>
      <c r="B72" s="1014" t="s">
        <v>640</v>
      </c>
      <c r="C72" s="1014"/>
      <c r="D72" s="1015">
        <f>SUM(D68:D71)</f>
      </c>
      <c r="E72" s="1015">
        <f>SUM(E68:E71)</f>
      </c>
      <c r="F72" s="1015">
        <f>SUM(F68:F71)</f>
      </c>
      <c r="G72" s="1029"/>
      <c r="H72" s="1029"/>
      <c r="I72" s="1029"/>
      <c r="J72" s="1029"/>
      <c r="K72" s="1029">
        <f>SUM(K68:K71)</f>
      </c>
      <c r="L72" s="1015">
        <f>SUM(L68:L71)</f>
      </c>
      <c r="M72" s="1019">
        <f t="shared" si="508"/>
      </c>
      <c r="N72" s="1019"/>
      <c r="O72" s="1019">
        <f t="shared" si="736"/>
      </c>
      <c r="P72" s="1019">
        <f t="shared" si="2"/>
      </c>
      <c r="Q72" s="1019">
        <f t="shared" si="146"/>
      </c>
      <c r="R72" s="1019">
        <f t="shared" si="194"/>
      </c>
      <c r="S72" s="1020">
        <f t="shared" si="260"/>
      </c>
      <c r="T72" s="1020">
        <f t="shared" si="290"/>
      </c>
      <c r="U72" s="1020">
        <f t="shared" si="454"/>
      </c>
      <c r="V72" s="1020">
        <f t="shared" si="538"/>
      </c>
      <c r="W72" s="1021">
        <f t="shared" si="746"/>
      </c>
      <c r="X72" s="1020">
        <f>AVERAGE(X68:X71)</f>
      </c>
      <c r="Y72" s="1022">
        <f>AVERAGE(Y68:Y71)</f>
      </c>
      <c r="Z72" s="1022">
        <f t="shared" si="96"/>
      </c>
      <c r="AA72" s="1023">
        <f>SUM(AA68:AA71)</f>
      </c>
      <c r="AB72" s="1023">
        <f>SUM(AB68:AB71)</f>
      </c>
      <c r="AC72" s="1023">
        <f>SUM(AC68:AC71)</f>
      </c>
      <c r="AD72" s="1023">
        <f>SUM(AD68:AD71)</f>
      </c>
      <c r="AE72" s="1023">
        <f>SUM(AE68:AE71)</f>
      </c>
      <c r="AF72" s="1023">
        <f>SUM(AF68:AF71)</f>
      </c>
      <c r="AG72" s="1023">
        <f>SUM(AG68:AG71)</f>
      </c>
      <c r="AH72" s="1023">
        <f>SUM(AH68:AH71)</f>
      </c>
      <c r="AI72" s="1019">
        <f t="shared" si="156"/>
      </c>
      <c r="AJ72" s="1024">
        <f t="shared" si="224"/>
      </c>
      <c r="AK72" s="1025"/>
      <c r="AL72" s="1025"/>
      <c r="AM72" s="1023">
        <f>SUM(AM68:AM71)</f>
      </c>
    </row>
    <row customHeight="true" ht="18.452380952380953" r="73">
      <c r="A73" s="978"/>
      <c r="B73" s="979" t="s">
        <v>633</v>
      </c>
      <c r="C73" s="979" t="s">
        <v>654</v>
      </c>
      <c r="D73" s="1011">
        <f t="shared" ref="D73:D76" si="331">E73+F73</f>
      </c>
      <c r="E73" s="1028">
        <v>1141.15</v>
      </c>
      <c r="F73" s="1028">
        <v>2161.34</v>
      </c>
      <c r="G73" s="1012"/>
      <c r="H73" s="1012"/>
      <c r="I73" s="1012"/>
      <c r="J73" s="1012"/>
      <c r="K73" s="983">
        <v>2</v>
      </c>
      <c r="L73" s="1000">
        <v>5765.770000000004</v>
      </c>
      <c r="M73" s="986">
        <f t="shared" si="508"/>
      </c>
      <c r="N73" s="986"/>
      <c r="O73" s="986">
        <f t="shared" si="736"/>
      </c>
      <c r="P73" s="986">
        <f t="shared" si="2"/>
      </c>
      <c r="Q73" s="986">
        <f t="shared" si="146"/>
      </c>
      <c r="R73" s="986">
        <f t="shared" si="194"/>
      </c>
      <c r="S73" s="987">
        <f t="shared" si="260"/>
      </c>
      <c r="T73" s="987">
        <f t="shared" si="290"/>
      </c>
      <c r="U73" s="987">
        <f t="shared" si="454"/>
      </c>
      <c r="V73" s="987">
        <f t="shared" si="538"/>
      </c>
      <c r="W73" s="988">
        <f t="shared" si="746"/>
      </c>
      <c r="X73" s="989">
        <v>0.0255</v>
      </c>
      <c r="Y73" s="990">
        <v>77</v>
      </c>
      <c r="Z73" s="986">
        <f t="shared" si="96"/>
      </c>
      <c r="AA73" s="1005">
        <v>32965</v>
      </c>
      <c r="AB73" s="1005">
        <v>423</v>
      </c>
      <c r="AC73" s="1005">
        <v>141</v>
      </c>
      <c r="AD73" s="1005">
        <v>428</v>
      </c>
      <c r="AE73" s="1005">
        <v>102</v>
      </c>
      <c r="AF73" s="1005">
        <v>4</v>
      </c>
      <c r="AG73" s="1005">
        <v>2</v>
      </c>
      <c r="AH73" s="1005">
        <v>39</v>
      </c>
      <c r="AI73" s="986">
        <f t="shared" si="156"/>
      </c>
      <c r="AJ73" s="986">
        <f t="shared" si="224"/>
      </c>
      <c r="AK73" s="993" t="s">
        <v>650</v>
      </c>
      <c r="AL73" s="993" t="s">
        <v>651</v>
      </c>
      <c r="AM73" s="994">
        <v>27</v>
      </c>
    </row>
    <row customHeight="true" ht="18.452380952380953" r="74">
      <c r="A74" s="978"/>
      <c r="B74" s="979" t="s">
        <v>633</v>
      </c>
      <c r="C74" s="995" t="s">
        <v>655</v>
      </c>
      <c r="D74" s="1011">
        <f t="shared" si="331"/>
      </c>
      <c r="E74" s="1031">
        <v>1176.69</v>
      </c>
      <c r="F74" s="1031">
        <v>2164.5</v>
      </c>
      <c r="G74" s="983"/>
      <c r="H74" s="983"/>
      <c r="I74" s="983"/>
      <c r="J74" s="983"/>
      <c r="K74" s="983">
        <v>3</v>
      </c>
      <c r="L74" s="1000">
        <v>6358.459999999992</v>
      </c>
      <c r="M74" s="986">
        <f t="shared" si="508"/>
      </c>
      <c r="N74" s="986"/>
      <c r="O74" s="986">
        <f t="shared" si="736"/>
      </c>
      <c r="P74" s="986">
        <f t="shared" si="2"/>
      </c>
      <c r="Q74" s="986">
        <f t="shared" si="146"/>
      </c>
      <c r="R74" s="986">
        <f t="shared" si="194"/>
      </c>
      <c r="S74" s="987">
        <f t="shared" si="260"/>
      </c>
      <c r="T74" s="987">
        <f t="shared" si="290"/>
      </c>
      <c r="U74" s="987">
        <f t="shared" si="454"/>
      </c>
      <c r="V74" s="987">
        <f t="shared" si="538"/>
      </c>
      <c r="W74" s="988">
        <f t="shared" si="746"/>
      </c>
      <c r="X74" s="989">
        <v>0.0239</v>
      </c>
      <c r="Y74" s="990">
        <v>76</v>
      </c>
      <c r="Z74" s="986">
        <f t="shared" si="96"/>
      </c>
      <c r="AA74" s="1005">
        <v>31064</v>
      </c>
      <c r="AB74" s="1005">
        <v>420</v>
      </c>
      <c r="AC74" s="1005">
        <v>118</v>
      </c>
      <c r="AD74" s="1005">
        <v>438</v>
      </c>
      <c r="AE74" s="1005">
        <v>58</v>
      </c>
      <c r="AF74" s="1005">
        <v>6</v>
      </c>
      <c r="AG74" s="1005">
        <v>2</v>
      </c>
      <c r="AH74" s="1005">
        <v>30</v>
      </c>
      <c r="AI74" s="986">
        <f t="shared" si="156"/>
      </c>
      <c r="AJ74" s="986">
        <f t="shared" si="224"/>
      </c>
      <c r="AK74" s="993" t="s">
        <v>650</v>
      </c>
      <c r="AL74" s="994" t="s">
        <v>651</v>
      </c>
      <c r="AM74" s="994">
        <v>20</v>
      </c>
    </row>
    <row customHeight="true" ht="18.452380952380953" r="75">
      <c r="A75" s="978"/>
      <c r="B75" s="979" t="s">
        <v>633</v>
      </c>
      <c r="C75" s="995" t="s">
        <v>656</v>
      </c>
      <c r="D75" s="1011">
        <f t="shared" si="331"/>
      </c>
      <c r="E75" s="1031">
        <v>1119.33</v>
      </c>
      <c r="F75" s="1031">
        <v>2231.86</v>
      </c>
      <c r="G75" s="983"/>
      <c r="H75" s="983"/>
      <c r="I75" s="983"/>
      <c r="J75" s="983"/>
      <c r="K75" s="983">
        <v>3</v>
      </c>
      <c r="L75" s="1000">
        <v>7091.37000000001</v>
      </c>
      <c r="M75" s="986">
        <f t="shared" si="508"/>
      </c>
      <c r="N75" s="986"/>
      <c r="O75" s="986">
        <f t="shared" si="736"/>
      </c>
      <c r="P75" s="986">
        <f t="shared" si="2"/>
      </c>
      <c r="Q75" s="986">
        <f t="shared" si="146"/>
      </c>
      <c r="R75" s="986">
        <f t="shared" si="194"/>
      </c>
      <c r="S75" s="987">
        <f t="shared" si="260"/>
      </c>
      <c r="T75" s="987">
        <f t="shared" si="290"/>
      </c>
      <c r="U75" s="987">
        <f t="shared" si="454"/>
      </c>
      <c r="V75" s="987">
        <f t="shared" si="538"/>
      </c>
      <c r="W75" s="988">
        <f t="shared" si="746"/>
      </c>
      <c r="X75" s="989">
        <v>0.031</v>
      </c>
      <c r="Y75" s="990">
        <v>75</v>
      </c>
      <c r="Z75" s="986">
        <f t="shared" si="96"/>
      </c>
      <c r="AA75" s="990">
        <v>29753</v>
      </c>
      <c r="AB75" s="1005">
        <v>377</v>
      </c>
      <c r="AC75" s="1005">
        <v>128</v>
      </c>
      <c r="AD75" s="1005">
        <v>372</v>
      </c>
      <c r="AE75" s="1005">
        <v>68</v>
      </c>
      <c r="AF75" s="1005">
        <v>4</v>
      </c>
      <c r="AG75" s="1005">
        <v>0</v>
      </c>
      <c r="AH75" s="1005">
        <v>30</v>
      </c>
      <c r="AI75" s="986">
        <f t="shared" si="156"/>
      </c>
      <c r="AJ75" s="986">
        <f t="shared" si="224"/>
      </c>
      <c r="AK75" s="993" t="s">
        <v>650</v>
      </c>
      <c r="AL75" s="994" t="s">
        <v>651</v>
      </c>
      <c r="AM75" s="994">
        <v>27</v>
      </c>
    </row>
    <row customHeight="true" ht="18.452380952380953" r="76">
      <c r="A76" s="978"/>
      <c r="B76" s="979" t="s">
        <v>633</v>
      </c>
      <c r="C76" s="995" t="s">
        <v>657</v>
      </c>
      <c r="D76" s="1011">
        <f t="shared" si="331"/>
      </c>
      <c r="E76" s="1031">
        <v>886.67</v>
      </c>
      <c r="F76" s="1031">
        <v>2503.64</v>
      </c>
      <c r="G76" s="983"/>
      <c r="H76" s="983"/>
      <c r="I76" s="983"/>
      <c r="J76" s="983"/>
      <c r="K76" s="983">
        <v>2</v>
      </c>
      <c r="L76" s="1000">
        <v>5671.989999999991</v>
      </c>
      <c r="M76" s="986">
        <f t="shared" si="508"/>
      </c>
      <c r="N76" s="986"/>
      <c r="O76" s="986">
        <f t="shared" si="736"/>
      </c>
      <c r="P76" s="986">
        <f t="shared" si="2"/>
      </c>
      <c r="Q76" s="986">
        <f t="shared" si="146"/>
      </c>
      <c r="R76" s="986">
        <f t="shared" si="194"/>
      </c>
      <c r="S76" s="987">
        <f t="shared" si="260"/>
      </c>
      <c r="T76" s="987">
        <f t="shared" si="290"/>
      </c>
      <c r="U76" s="987">
        <f t="shared" si="454"/>
      </c>
      <c r="V76" s="987">
        <f t="shared" si="538"/>
      </c>
      <c r="W76" s="988">
        <f t="shared" si="746"/>
      </c>
      <c r="X76" s="989">
        <v>0.0266</v>
      </c>
      <c r="Y76" s="990">
        <v>75</v>
      </c>
      <c r="Z76" s="986">
        <f t="shared" si="96"/>
      </c>
      <c r="AA76" s="1005">
        <v>29236</v>
      </c>
      <c r="AB76" s="1005">
        <v>376</v>
      </c>
      <c r="AC76" s="1005">
        <v>119</v>
      </c>
      <c r="AD76" s="1005">
        <v>379</v>
      </c>
      <c r="AE76" s="1005">
        <v>62</v>
      </c>
      <c r="AF76" s="1005">
        <v>4</v>
      </c>
      <c r="AG76" s="1005">
        <v>2</v>
      </c>
      <c r="AH76" s="1005">
        <v>33</v>
      </c>
      <c r="AI76" s="986">
        <f t="shared" si="156"/>
      </c>
      <c r="AJ76" s="986">
        <f t="shared" si="224"/>
      </c>
      <c r="AK76" s="993" t="s">
        <v>650</v>
      </c>
      <c r="AL76" s="994" t="s">
        <v>651</v>
      </c>
      <c r="AM76" s="994">
        <v>19</v>
      </c>
    </row>
    <row customHeight="true" ht="18.452380952380953" r="77">
      <c r="A77" s="978"/>
      <c r="B77" s="1014" t="s">
        <v>640</v>
      </c>
      <c r="C77" s="1014"/>
      <c r="D77" s="1015">
        <f>SUM(D73:D76)</f>
      </c>
      <c r="E77" s="1015">
        <f>SUM(E73:E76)</f>
      </c>
      <c r="F77" s="1015">
        <f>SUM(F73:F76)</f>
      </c>
      <c r="G77" s="1029"/>
      <c r="H77" s="1029"/>
      <c r="I77" s="1029"/>
      <c r="J77" s="1029"/>
      <c r="K77" s="1029">
        <f>SUM(K73:K76)</f>
      </c>
      <c r="L77" s="1015">
        <f>SUM(L73:L76)</f>
      </c>
      <c r="M77" s="1019">
        <f t="shared" si="508"/>
      </c>
      <c r="N77" s="1019"/>
      <c r="O77" s="1019">
        <f t="shared" si="736"/>
      </c>
      <c r="P77" s="1019">
        <f t="shared" si="2"/>
      </c>
      <c r="Q77" s="1019">
        <f t="shared" si="146"/>
      </c>
      <c r="R77" s="1019">
        <f t="shared" si="194"/>
      </c>
      <c r="S77" s="1020">
        <f t="shared" si="260"/>
      </c>
      <c r="T77" s="1020">
        <f t="shared" si="290"/>
      </c>
      <c r="U77" s="1020">
        <f t="shared" si="454"/>
      </c>
      <c r="V77" s="1020">
        <f t="shared" si="538"/>
      </c>
      <c r="W77" s="1021">
        <f t="shared" si="746"/>
      </c>
      <c r="X77" s="1020">
        <f>AVERAGE(X73:X76)</f>
      </c>
      <c r="Y77" s="1022">
        <f>AVERAGE(Y73:Y76)</f>
      </c>
      <c r="Z77" s="1022">
        <f t="shared" si="96"/>
      </c>
      <c r="AA77" s="1023">
        <f>SUM(AA73:AA76)</f>
      </c>
      <c r="AB77" s="1023">
        <f>SUM(AB73:AB76)</f>
      </c>
      <c r="AC77" s="1023">
        <f>SUM(AC73:AC76)</f>
      </c>
      <c r="AD77" s="1023">
        <f>SUM(AD73:AD76)</f>
      </c>
      <c r="AE77" s="1023">
        <f>SUM(AE73:AE76)</f>
      </c>
      <c r="AF77" s="1023">
        <f>SUM(AF73:AF76)</f>
      </c>
      <c r="AG77" s="1023">
        <f>SUM(AG73:AG76)</f>
      </c>
      <c r="AH77" s="1023">
        <f>SUM(AH73:AH76)</f>
      </c>
      <c r="AI77" s="1019">
        <f t="shared" si="156"/>
      </c>
      <c r="AJ77" s="1024">
        <f t="shared" si="224"/>
      </c>
      <c r="AK77" s="1025"/>
      <c r="AL77" s="1025"/>
      <c r="AM77" s="1023">
        <f>SUM(AM73:AM76)</f>
      </c>
    </row>
    <row customHeight="true" ht="18.452380952380953" r="78">
      <c r="A78" s="978"/>
      <c r="B78" s="1026" t="s">
        <v>653</v>
      </c>
      <c r="C78" s="995" t="s">
        <v>659</v>
      </c>
      <c r="D78" s="1011">
        <f t="shared" ref="D78:D81" si="332">E78+F78</f>
      </c>
      <c r="E78" s="1031">
        <v>1276.74</v>
      </c>
      <c r="F78" s="1031">
        <v>2410.89</v>
      </c>
      <c r="G78" s="983"/>
      <c r="H78" s="983"/>
      <c r="I78" s="983"/>
      <c r="J78" s="983"/>
      <c r="K78" s="983">
        <v>3</v>
      </c>
      <c r="L78" s="1000">
        <v>8526.380000000005</v>
      </c>
      <c r="M78" s="986">
        <f t="shared" si="508"/>
      </c>
      <c r="N78" s="986"/>
      <c r="O78" s="986">
        <f t="shared" si="736"/>
      </c>
      <c r="P78" s="986">
        <f t="shared" si="2"/>
      </c>
      <c r="Q78" s="986">
        <f t="shared" si="146"/>
      </c>
      <c r="R78" s="986">
        <f t="shared" si="194"/>
      </c>
      <c r="S78" s="987">
        <f t="shared" si="260"/>
      </c>
      <c r="T78" s="987">
        <f t="shared" si="290"/>
      </c>
      <c r="U78" s="987">
        <f t="shared" si="454"/>
      </c>
      <c r="V78" s="987">
        <f t="shared" si="538"/>
      </c>
      <c r="W78" s="988">
        <f t="shared" si="746"/>
      </c>
      <c r="X78" s="989">
        <v>0.0225</v>
      </c>
      <c r="Y78" s="990">
        <v>75</v>
      </c>
      <c r="Z78" s="986">
        <f t="shared" si="96"/>
      </c>
      <c r="AA78" s="1005">
        <v>32184</v>
      </c>
      <c r="AB78" s="1005">
        <v>525</v>
      </c>
      <c r="AC78" s="1005">
        <v>146</v>
      </c>
      <c r="AD78" s="1005">
        <v>552</v>
      </c>
      <c r="AE78" s="1005">
        <v>55</v>
      </c>
      <c r="AF78" s="1005">
        <v>6</v>
      </c>
      <c r="AG78" s="1005">
        <v>0</v>
      </c>
      <c r="AH78" s="1005">
        <v>39</v>
      </c>
      <c r="AI78" s="986">
        <f t="shared" si="156"/>
      </c>
      <c r="AJ78" s="986">
        <f t="shared" si="224"/>
      </c>
      <c r="AK78" s="993" t="s">
        <v>650</v>
      </c>
      <c r="AL78" s="994" t="s">
        <v>651</v>
      </c>
      <c r="AM78" s="994">
        <v>22</v>
      </c>
    </row>
    <row customHeight="true" ht="18.452380952380953" r="79">
      <c r="A79" s="978"/>
      <c r="B79" s="1026" t="s">
        <v>653</v>
      </c>
      <c r="C79" s="995" t="s">
        <v>660</v>
      </c>
      <c r="D79" s="1011">
        <f t="shared" si="332"/>
      </c>
      <c r="E79" s="1031">
        <v>975.73</v>
      </c>
      <c r="F79" s="1031">
        <v>2150.49</v>
      </c>
      <c r="G79" s="983"/>
      <c r="H79" s="983"/>
      <c r="I79" s="983"/>
      <c r="J79" s="983"/>
      <c r="K79" s="983">
        <v>2</v>
      </c>
      <c r="L79" s="1000">
        <v>4478.7699999999895</v>
      </c>
      <c r="M79" s="986">
        <f t="shared" si="508"/>
      </c>
      <c r="N79" s="986"/>
      <c r="O79" s="986">
        <f t="shared" si="736"/>
      </c>
      <c r="P79" s="986">
        <f t="shared" si="2"/>
      </c>
      <c r="Q79" s="986">
        <f t="shared" si="146"/>
      </c>
      <c r="R79" s="986">
        <f t="shared" si="194"/>
      </c>
      <c r="S79" s="987">
        <f t="shared" si="260"/>
      </c>
      <c r="T79" s="987">
        <f t="shared" si="290"/>
      </c>
      <c r="U79" s="987">
        <f t="shared" si="454"/>
      </c>
      <c r="V79" s="987">
        <f t="shared" si="538"/>
      </c>
      <c r="W79" s="988">
        <f t="shared" si="746"/>
      </c>
      <c r="X79" s="989">
        <v>0.0271</v>
      </c>
      <c r="Y79" s="990">
        <v>77</v>
      </c>
      <c r="Z79" s="986">
        <f t="shared" si="96"/>
      </c>
      <c r="AA79" s="1005">
        <v>27855</v>
      </c>
      <c r="AB79" s="1005">
        <v>391</v>
      </c>
      <c r="AC79" s="1005">
        <v>126</v>
      </c>
      <c r="AD79" s="1005">
        <v>393</v>
      </c>
      <c r="AE79" s="1005">
        <v>70</v>
      </c>
      <c r="AF79" s="1005">
        <v>8</v>
      </c>
      <c r="AG79" s="1005">
        <v>1</v>
      </c>
      <c r="AH79" s="1005">
        <v>32</v>
      </c>
      <c r="AI79" s="986">
        <f t="shared" si="156"/>
      </c>
      <c r="AJ79" s="986">
        <f t="shared" si="224"/>
      </c>
      <c r="AK79" s="993" t="s">
        <v>650</v>
      </c>
      <c r="AL79" s="994" t="s">
        <v>651</v>
      </c>
      <c r="AM79" s="994">
        <v>19</v>
      </c>
    </row>
    <row customHeight="true" ht="18.452380952380953" r="80">
      <c r="A80" s="978"/>
      <c r="B80" s="1026" t="s">
        <v>653</v>
      </c>
      <c r="C80" s="995" t="s">
        <v>661</v>
      </c>
      <c r="D80" s="1011">
        <f t="shared" si="332"/>
      </c>
      <c r="E80" s="1031">
        <v>846</v>
      </c>
      <c r="F80" s="1031">
        <v>1084.57</v>
      </c>
      <c r="G80" s="1012"/>
      <c r="H80" s="1012"/>
      <c r="I80" s="1012"/>
      <c r="J80" s="1012"/>
      <c r="K80" s="983">
        <v>3</v>
      </c>
      <c r="L80" s="1000">
        <v>5244.529999999999</v>
      </c>
      <c r="M80" s="986">
        <f t="shared" si="508"/>
      </c>
      <c r="N80" s="986"/>
      <c r="O80" s="986">
        <f t="shared" si="736"/>
      </c>
      <c r="P80" s="986">
        <f t="shared" si="2"/>
      </c>
      <c r="Q80" s="986">
        <f t="shared" si="146"/>
      </c>
      <c r="R80" s="986">
        <f t="shared" si="194"/>
      </c>
      <c r="S80" s="987">
        <f t="shared" si="260"/>
      </c>
      <c r="T80" s="987">
        <f t="shared" si="290"/>
      </c>
      <c r="U80" s="987">
        <f t="shared" si="454"/>
      </c>
      <c r="V80" s="987">
        <f t="shared" si="538"/>
      </c>
      <c r="W80" s="988">
        <f t="shared" si="746"/>
      </c>
      <c r="X80" s="989">
        <v>0.0151</v>
      </c>
      <c r="Y80" s="990">
        <v>76</v>
      </c>
      <c r="Z80" s="986">
        <f t="shared" si="96"/>
      </c>
      <c r="AA80" s="1005">
        <v>18566</v>
      </c>
      <c r="AB80" s="1005">
        <v>396</v>
      </c>
      <c r="AC80" s="1005">
        <v>69</v>
      </c>
      <c r="AD80" s="1005">
        <v>405</v>
      </c>
      <c r="AE80" s="1005">
        <v>54</v>
      </c>
      <c r="AF80" s="1005">
        <v>6</v>
      </c>
      <c r="AG80" s="1005">
        <v>0</v>
      </c>
      <c r="AH80" s="1005">
        <v>19</v>
      </c>
      <c r="AI80" s="986">
        <f t="shared" si="156"/>
      </c>
      <c r="AJ80" s="986">
        <f t="shared" si="224"/>
      </c>
      <c r="AK80" s="993" t="s">
        <v>650</v>
      </c>
      <c r="AL80" s="994" t="s">
        <v>651</v>
      </c>
      <c r="AM80" s="994">
        <v>15</v>
      </c>
    </row>
    <row customHeight="true" ht="18.452380952380953" r="81">
      <c r="A81" s="978"/>
      <c r="B81" s="1026" t="s">
        <v>653</v>
      </c>
      <c r="C81" s="995" t="s">
        <v>662</v>
      </c>
      <c r="D81" s="1011">
        <f t="shared" si="332"/>
      </c>
      <c r="E81" s="1031">
        <v>306.18</v>
      </c>
      <c r="F81" s="1031">
        <v>523.38</v>
      </c>
      <c r="G81" s="983"/>
      <c r="H81" s="983"/>
      <c r="I81" s="983"/>
      <c r="J81" s="983"/>
      <c r="K81" s="983">
        <v>2</v>
      </c>
      <c r="L81" s="1000">
        <v>5096.520000000019</v>
      </c>
      <c r="M81" s="986">
        <f t="shared" si="508"/>
      </c>
      <c r="N81" s="986"/>
      <c r="O81" s="986">
        <f t="shared" si="736"/>
      </c>
      <c r="P81" s="986">
        <f t="shared" si="2"/>
      </c>
      <c r="Q81" s="986">
        <f t="shared" si="146"/>
      </c>
      <c r="R81" s="986">
        <f t="shared" si="194"/>
      </c>
      <c r="S81" s="987">
        <f t="shared" si="260"/>
      </c>
      <c r="T81" s="987">
        <f t="shared" si="290"/>
      </c>
      <c r="U81" s="987">
        <f t="shared" si="454"/>
      </c>
      <c r="V81" s="987">
        <f t="shared" si="538"/>
      </c>
      <c r="W81" s="988">
        <f t="shared" si="746"/>
      </c>
      <c r="X81" s="989">
        <v>0.0212</v>
      </c>
      <c r="Y81" s="990">
        <v>78</v>
      </c>
      <c r="Z81" s="986">
        <f t="shared" si="96"/>
      </c>
      <c r="AA81" s="990">
        <v>9996</v>
      </c>
      <c r="AB81" s="1005">
        <v>281</v>
      </c>
      <c r="AC81" s="1005">
        <v>40</v>
      </c>
      <c r="AD81" s="1005">
        <v>293</v>
      </c>
      <c r="AE81" s="1005">
        <v>50</v>
      </c>
      <c r="AF81" s="1005">
        <v>1</v>
      </c>
      <c r="AG81" s="1005">
        <v>0</v>
      </c>
      <c r="AH81" s="1005">
        <v>19</v>
      </c>
      <c r="AI81" s="986">
        <f t="shared" si="156"/>
      </c>
      <c r="AJ81" s="986">
        <f t="shared" si="224"/>
      </c>
      <c r="AK81" s="993" t="s">
        <v>650</v>
      </c>
      <c r="AL81" s="994" t="s">
        <v>651</v>
      </c>
      <c r="AM81" s="994">
        <v>5</v>
      </c>
    </row>
    <row customHeight="true" ht="18.452380952380953" r="82">
      <c r="A82" s="978"/>
      <c r="B82" s="1014" t="s">
        <v>640</v>
      </c>
      <c r="C82" s="1014"/>
      <c r="D82" s="1015">
        <f>SUM(D78:D81)</f>
      </c>
      <c r="E82" s="1016">
        <f>SUM(E78:E81)</f>
      </c>
      <c r="F82" s="1016">
        <f>SUM(F78:F81)</f>
      </c>
      <c r="G82" s="1017"/>
      <c r="H82" s="1017"/>
      <c r="I82" s="1017"/>
      <c r="J82" s="1017"/>
      <c r="K82" s="1017">
        <f>SUM(K78:K81)</f>
      </c>
      <c r="L82" s="1016">
        <f>SUM(L78:L81)</f>
      </c>
      <c r="M82" s="1019">
        <f t="shared" si="508"/>
      </c>
      <c r="N82" s="1019"/>
      <c r="O82" s="1019">
        <f t="shared" si="736"/>
      </c>
      <c r="P82" s="1019">
        <f t="shared" si="2"/>
      </c>
      <c r="Q82" s="1019">
        <f t="shared" si="146"/>
      </c>
      <c r="R82" s="1019">
        <f t="shared" si="194"/>
      </c>
      <c r="S82" s="1020">
        <f t="shared" si="260"/>
      </c>
      <c r="T82" s="1020">
        <f t="shared" si="290"/>
      </c>
      <c r="U82" s="1020">
        <f t="shared" si="454"/>
      </c>
      <c r="V82" s="1020">
        <f t="shared" si="538"/>
      </c>
      <c r="W82" s="1021">
        <f t="shared" si="746"/>
      </c>
      <c r="X82" s="1020">
        <f>AVERAGE(X78:X81)</f>
      </c>
      <c r="Y82" s="1022">
        <f>AVERAGE(Y78:Y81)</f>
      </c>
      <c r="Z82" s="1022">
        <f t="shared" si="96"/>
      </c>
      <c r="AA82" s="1023">
        <f>SUM(AA78:AA81)</f>
      </c>
      <c r="AB82" s="1023">
        <f>SUM(AB78:AB81)</f>
      </c>
      <c r="AC82" s="1023">
        <f>SUM(AC78:AC81)</f>
      </c>
      <c r="AD82" s="1023">
        <f>SUM(AD78:AD81)</f>
      </c>
      <c r="AE82" s="1023">
        <f>SUM(AE78:AE81)</f>
      </c>
      <c r="AF82" s="1023">
        <f>SUM(AF78:AF81)</f>
      </c>
      <c r="AG82" s="1023">
        <f>SUM(AG78:AG81)</f>
      </c>
      <c r="AH82" s="1023">
        <f>SUM(AH78:AH81)</f>
      </c>
      <c r="AI82" s="1019">
        <f t="shared" si="156"/>
      </c>
      <c r="AJ82" s="1024">
        <f t="shared" si="224"/>
      </c>
      <c r="AK82" s="1025"/>
      <c r="AL82" s="1025"/>
      <c r="AM82" s="1023">
        <f>SUM(AM78:AM81)</f>
      </c>
    </row>
    <row customHeight="true" ht="18.452380952380953" r="83">
      <c r="A83" s="978"/>
      <c r="B83" s="1032" t="s">
        <v>663</v>
      </c>
      <c r="C83" s="1032"/>
      <c r="D83" s="1033">
        <f>D67+D62+D77+D72+D82</f>
      </c>
      <c r="E83" s="1034">
        <f>E67+E62+E77+E72+E82</f>
      </c>
      <c r="F83" s="1034">
        <f>F67+F62+F77+F72+F82</f>
      </c>
      <c r="G83" s="1035"/>
      <c r="H83" s="1035"/>
      <c r="I83" s="1035"/>
      <c r="J83" s="1035"/>
      <c r="K83" s="1035">
        <f>K67+K62+K77+K72+K82</f>
      </c>
      <c r="L83" s="1034">
        <f>L67+L62+L77+L72+L82</f>
      </c>
      <c r="M83" s="1036">
        <f t="shared" si="508"/>
      </c>
      <c r="N83" s="1036"/>
      <c r="O83" s="1036">
        <f t="shared" si="736"/>
      </c>
      <c r="P83" s="1036">
        <f t="shared" si="2"/>
      </c>
      <c r="Q83" s="1036">
        <f t="shared" si="146"/>
      </c>
      <c r="R83" s="1036">
        <f t="shared" si="194"/>
      </c>
      <c r="S83" s="1037">
        <f t="shared" si="260"/>
      </c>
      <c r="T83" s="1037">
        <f t="shared" si="290"/>
      </c>
      <c r="U83" s="1037">
        <f t="shared" si="454"/>
      </c>
      <c r="V83" s="1037">
        <f t="shared" si="538"/>
      </c>
      <c r="W83" s="1035">
        <f t="shared" si="746"/>
      </c>
      <c r="X83" s="1036">
        <f>(X67+X62+X77+X72+X82)/5</f>
      </c>
      <c r="Y83" s="1036">
        <f>(Y67+Y62+Y77+Y72+Y82)/5</f>
      </c>
      <c r="Z83" s="1036">
        <f>(Z67+Z62+Z77+Z72+Z82)/5</f>
      </c>
      <c r="AA83" s="1034">
        <f>AA67+AA62+AA77+AA72+AA82</f>
      </c>
      <c r="AB83" s="1034">
        <f>AB67+AB62+AB77+AB72+AB82</f>
      </c>
      <c r="AC83" s="1034">
        <f>AC67+AC62+AC77+AC72+AC82</f>
      </c>
      <c r="AD83" s="1034">
        <f>AD67+AD62+AD77+AD72+AD82</f>
      </c>
      <c r="AE83" s="1034">
        <f>AE67+AE62+AE77+AE72+AE82</f>
      </c>
      <c r="AF83" s="1034">
        <f>AF67+AF62+AF77+AF72+AF82</f>
      </c>
      <c r="AG83" s="1034">
        <f>AG67+AG62+AG77+AG72+AG82</f>
      </c>
      <c r="AH83" s="1034">
        <f>AH67+AH62+AH77+AH72+AH82</f>
      </c>
      <c r="AI83" s="1036">
        <f t="shared" si="156"/>
      </c>
      <c r="AJ83" s="1038">
        <f t="shared" si="224"/>
      </c>
      <c r="AK83" s="1039"/>
      <c r="AL83" s="1039"/>
      <c r="AM83" s="1034">
        <f>AM67+AM62+AM77+AM72+AM82</f>
      </c>
    </row>
    <row customHeight="true" ht="18.452380952380953" r="84">
      <c r="A84" s="965" t="s">
        <v>591</v>
      </c>
      <c r="B84" s="965" t="s">
        <v>592</v>
      </c>
      <c r="C84" s="965"/>
      <c r="D84" s="966" t="s">
        <v>593</v>
      </c>
      <c r="E84" s="966"/>
      <c r="F84" s="966"/>
      <c r="G84" s="966"/>
      <c r="H84" s="966"/>
      <c r="I84" s="966"/>
      <c r="J84" s="966"/>
      <c r="K84" s="966"/>
      <c r="L84" s="966"/>
      <c r="M84" s="966"/>
      <c r="N84" s="966"/>
      <c r="O84" s="966"/>
      <c r="P84" s="966"/>
      <c r="Q84" s="966"/>
      <c r="R84" s="967" t="s">
        <v>594</v>
      </c>
      <c r="S84" s="967"/>
      <c r="T84" s="967"/>
      <c r="U84" s="967"/>
      <c r="V84" s="967"/>
      <c r="W84" s="967"/>
      <c r="X84" s="967"/>
      <c r="Y84" s="967"/>
      <c r="Z84" s="967"/>
      <c r="AA84" s="967"/>
      <c r="AB84" s="967"/>
      <c r="AC84" s="967"/>
      <c r="AD84" s="967"/>
      <c r="AE84" s="967"/>
      <c r="AF84" s="967"/>
      <c r="AG84" s="967"/>
      <c r="AH84" s="967"/>
      <c r="AI84" s="967"/>
      <c r="AJ84" s="967"/>
      <c r="AK84" s="967"/>
      <c r="AL84" s="967"/>
      <c r="AM84" s="968"/>
    </row>
    <row customHeight="true" ht="18.452380952380953" r="85">
      <c r="A85" s="965"/>
      <c r="B85" s="965" t="s">
        <v>595</v>
      </c>
      <c r="C85" s="965" t="s">
        <v>596</v>
      </c>
      <c r="D85" s="969" t="s">
        <v>597</v>
      </c>
      <c r="E85" s="970" t="s">
        <v>598</v>
      </c>
      <c r="F85" s="970" t="s">
        <v>599</v>
      </c>
      <c r="G85" s="971" t="s">
        <v>600</v>
      </c>
      <c r="H85" s="971" t="s">
        <v>601</v>
      </c>
      <c r="I85" s="971" t="s">
        <v>602</v>
      </c>
      <c r="J85" s="971" t="s">
        <v>603</v>
      </c>
      <c r="K85" s="972" t="s">
        <v>604</v>
      </c>
      <c r="L85" s="973" t="s">
        <v>605</v>
      </c>
      <c r="M85" s="974" t="s">
        <v>606</v>
      </c>
      <c r="N85" s="974"/>
      <c r="O85" s="974" t="s">
        <v>607</v>
      </c>
      <c r="P85" s="974" t="s">
        <v>608</v>
      </c>
      <c r="Q85" s="974" t="s">
        <v>609</v>
      </c>
      <c r="R85" s="967" t="s">
        <v>610</v>
      </c>
      <c r="S85" s="975" t="s">
        <v>611</v>
      </c>
      <c r="T85" s="975" t="s">
        <v>612</v>
      </c>
      <c r="U85" s="975" t="s">
        <v>613</v>
      </c>
      <c r="V85" s="975" t="s">
        <v>614</v>
      </c>
      <c r="W85" s="976" t="s">
        <v>615</v>
      </c>
      <c r="X85" s="975" t="s">
        <v>616</v>
      </c>
      <c r="Y85" s="977" t="s">
        <v>617</v>
      </c>
      <c r="Z85" s="967" t="s">
        <v>618</v>
      </c>
      <c r="AA85" s="976" t="s">
        <v>619</v>
      </c>
      <c r="AB85" s="976" t="s">
        <v>620</v>
      </c>
      <c r="AC85" s="976" t="s">
        <v>621</v>
      </c>
      <c r="AD85" s="976" t="s">
        <v>622</v>
      </c>
      <c r="AE85" s="976" t="s">
        <v>623</v>
      </c>
      <c r="AF85" s="976" t="s">
        <v>624</v>
      </c>
      <c r="AG85" s="976" t="s">
        <v>625</v>
      </c>
      <c r="AH85" s="976" t="s">
        <v>626</v>
      </c>
      <c r="AI85" s="976" t="s">
        <v>627</v>
      </c>
      <c r="AJ85" s="967" t="s">
        <v>628</v>
      </c>
      <c r="AK85" s="968" t="s">
        <v>629</v>
      </c>
      <c r="AL85" s="968" t="s">
        <v>630</v>
      </c>
      <c r="AM85" s="968" t="s">
        <v>631</v>
      </c>
    </row>
    <row customHeight="true" ht="18.452380952380953" r="86">
      <c r="A86" s="978" t="s">
        <v>668</v>
      </c>
      <c r="B86" s="979" t="s">
        <v>666</v>
      </c>
      <c r="C86" s="1041" t="s">
        <v>669</v>
      </c>
      <c r="D86" s="981">
        <f t="shared" ref="D86:D89" si="333">E86+F86</f>
      </c>
      <c r="E86" s="997">
        <v>385.31</v>
      </c>
      <c r="F86" s="1042">
        <v>1059.79</v>
      </c>
      <c r="G86" s="1043"/>
      <c r="H86" s="1043"/>
      <c r="I86" s="1043"/>
      <c r="J86" s="1043"/>
      <c r="K86" s="984">
        <v>0</v>
      </c>
      <c r="L86" s="1000">
        <v>0</v>
      </c>
      <c r="M86" s="986">
        <f t="shared" ref="M86:M112" si="509">L86/D86</f>
      </c>
      <c r="N86" s="986"/>
      <c r="O86" s="986">
        <f t="shared" ref="O86:O112" si="737">D86/H86:G86</f>
      </c>
      <c r="P86" s="986">
        <f t="shared" ref="P86:P112" si="3">D86/K86</f>
      </c>
      <c r="Q86" s="986">
        <f t="shared" ref="Q86:Q112" si="147">L86/H86:G86</f>
      </c>
      <c r="R86" s="986">
        <f t="shared" ref="R86:R112" si="195">D86/AB86</f>
      </c>
      <c r="S86" s="987">
        <f t="shared" ref="S86:S112" si="261">W86/AA86*1</f>
      </c>
      <c r="T86" s="987">
        <f t="shared" ref="T86:T112" si="291">AB86/AA86</f>
      </c>
      <c r="U86" s="987">
        <f t="shared" ref="U86:U112" si="455">AD86/AA86</f>
      </c>
      <c r="V86" s="987">
        <f t="shared" ref="V86:V112" si="539">AE86/AD86</f>
      </c>
      <c r="W86" s="988">
        <f t="shared" ref="W86:W112" si="747">AC86/X86</f>
      </c>
      <c r="X86" s="989">
        <v>0.0198</v>
      </c>
      <c r="Y86" s="1001">
        <v>28</v>
      </c>
      <c r="Z86" s="1002">
        <f t="shared" ref="Z86:Z111" si="97">(D86/AA86)*1000</f>
      </c>
      <c r="AA86" s="1003">
        <v>16863</v>
      </c>
      <c r="AB86" s="1004">
        <v>655</v>
      </c>
      <c r="AC86" s="1005">
        <v>70</v>
      </c>
      <c r="AD86" s="1005">
        <v>692</v>
      </c>
      <c r="AE86" s="1005">
        <v>28</v>
      </c>
      <c r="AF86" s="1005">
        <v>6</v>
      </c>
      <c r="AG86" s="1005">
        <v>0</v>
      </c>
      <c r="AH86" s="1005">
        <v>24</v>
      </c>
      <c r="AI86" s="986">
        <f t="shared" ref="AI86:AI112" si="157">D86/AD86</f>
      </c>
      <c r="AJ86" s="986">
        <f t="shared" ref="AJ86:AJ112" si="225">AM86*1000/D86</f>
      </c>
      <c r="AK86" s="993" t="s">
        <v>635</v>
      </c>
      <c r="AL86" s="994" t="s">
        <v>636</v>
      </c>
      <c r="AM86" s="994">
        <v>10</v>
      </c>
    </row>
    <row customHeight="true" ht="18.452380952380953" r="87">
      <c r="A87" s="978"/>
      <c r="B87" s="979" t="s">
        <v>666</v>
      </c>
      <c r="C87" s="1041" t="s">
        <v>634</v>
      </c>
      <c r="D87" s="1044">
        <f t="shared" si="333"/>
      </c>
      <c r="E87" s="1007">
        <v>1050.53</v>
      </c>
      <c r="F87" s="1007">
        <v>2038.46</v>
      </c>
      <c r="G87" s="999"/>
      <c r="H87" s="999"/>
      <c r="I87" s="999"/>
      <c r="J87" s="999"/>
      <c r="K87" s="983">
        <v>4</v>
      </c>
      <c r="L87" s="1000">
        <v>7837.83</v>
      </c>
      <c r="M87" s="986">
        <f t="shared" si="509"/>
      </c>
      <c r="N87" s="986"/>
      <c r="O87" s="986">
        <f t="shared" si="737"/>
      </c>
      <c r="P87" s="986">
        <f t="shared" si="3"/>
      </c>
      <c r="Q87" s="986">
        <f t="shared" si="147"/>
      </c>
      <c r="R87" s="986">
        <f t="shared" si="195"/>
      </c>
      <c r="S87" s="987">
        <f t="shared" si="261"/>
      </c>
      <c r="T87" s="987">
        <f t="shared" si="291"/>
      </c>
      <c r="U87" s="987">
        <f t="shared" si="455"/>
      </c>
      <c r="V87" s="987">
        <f t="shared" si="539"/>
      </c>
      <c r="W87" s="988">
        <f t="shared" si="747"/>
      </c>
      <c r="X87" s="989">
        <v>0.0243</v>
      </c>
      <c r="Y87" s="990">
        <v>34</v>
      </c>
      <c r="Z87" s="1002">
        <f t="shared" si="97"/>
      </c>
      <c r="AA87" s="1010">
        <v>31814</v>
      </c>
      <c r="AB87" s="1004">
        <v>1165</v>
      </c>
      <c r="AC87" s="1005">
        <v>162</v>
      </c>
      <c r="AD87" s="1005">
        <v>1270</v>
      </c>
      <c r="AE87" s="1005">
        <v>96</v>
      </c>
      <c r="AF87" s="1005">
        <v>9</v>
      </c>
      <c r="AG87" s="1005">
        <v>1</v>
      </c>
      <c r="AH87" s="1005">
        <v>61</v>
      </c>
      <c r="AI87" s="986">
        <f t="shared" si="157"/>
      </c>
      <c r="AJ87" s="986">
        <f t="shared" si="225"/>
      </c>
      <c r="AK87" s="993" t="s">
        <v>635</v>
      </c>
      <c r="AL87" s="994" t="s">
        <v>636</v>
      </c>
      <c r="AM87" s="994">
        <v>30</v>
      </c>
    </row>
    <row customHeight="true" ht="18.452380952380953" r="88">
      <c r="A88" s="978"/>
      <c r="B88" s="979" t="s">
        <v>666</v>
      </c>
      <c r="C88" s="980" t="s">
        <v>637</v>
      </c>
      <c r="D88" s="981">
        <f t="shared" si="333"/>
      </c>
      <c r="E88" s="998">
        <v>1012.16</v>
      </c>
      <c r="F88" s="1007">
        <v>2793.8</v>
      </c>
      <c r="G88" s="983"/>
      <c r="H88" s="983"/>
      <c r="I88" s="983"/>
      <c r="J88" s="983"/>
      <c r="K88" s="983">
        <v>4</v>
      </c>
      <c r="L88" s="1000">
        <v>7906.720000000001</v>
      </c>
      <c r="M88" s="986">
        <f t="shared" si="509"/>
      </c>
      <c r="N88" s="986"/>
      <c r="O88" s="986">
        <f t="shared" si="737"/>
      </c>
      <c r="P88" s="986">
        <f t="shared" si="3"/>
      </c>
      <c r="Q88" s="986">
        <f t="shared" si="147"/>
      </c>
      <c r="R88" s="986">
        <f t="shared" si="195"/>
      </c>
      <c r="S88" s="987">
        <f t="shared" si="261"/>
      </c>
      <c r="T88" s="987">
        <f t="shared" si="291"/>
      </c>
      <c r="U88" s="987">
        <f t="shared" si="455"/>
      </c>
      <c r="V88" s="987">
        <f t="shared" si="539"/>
      </c>
      <c r="W88" s="988">
        <f t="shared" si="747"/>
      </c>
      <c r="X88" s="989">
        <v>0.0408</v>
      </c>
      <c r="Y88" s="990">
        <v>47</v>
      </c>
      <c r="Z88" s="1009">
        <f t="shared" si="97"/>
      </c>
      <c r="AA88" s="1010">
        <v>38552</v>
      </c>
      <c r="AB88" s="1004">
        <v>561</v>
      </c>
      <c r="AC88" s="1005">
        <v>207</v>
      </c>
      <c r="AD88" s="1005">
        <v>557</v>
      </c>
      <c r="AE88" s="1005">
        <v>84</v>
      </c>
      <c r="AF88" s="1005">
        <v>8</v>
      </c>
      <c r="AG88" s="1005">
        <v>17</v>
      </c>
      <c r="AH88" s="1005">
        <v>60</v>
      </c>
      <c r="AI88" s="986">
        <f t="shared" si="157"/>
      </c>
      <c r="AJ88" s="986">
        <f t="shared" si="225"/>
      </c>
      <c r="AK88" s="993" t="s">
        <v>635</v>
      </c>
      <c r="AL88" s="994" t="s">
        <v>636</v>
      </c>
      <c r="AM88" s="994">
        <v>36</v>
      </c>
    </row>
    <row customHeight="true" ht="18.452380952380953" r="89">
      <c r="A89" s="978"/>
      <c r="B89" s="979" t="s">
        <v>666</v>
      </c>
      <c r="C89" s="995" t="s">
        <v>638</v>
      </c>
      <c r="D89" s="1006">
        <f t="shared" si="333"/>
      </c>
      <c r="E89" s="1008">
        <v>882.37</v>
      </c>
      <c r="F89" s="1008">
        <v>2496.29</v>
      </c>
      <c r="G89" s="983"/>
      <c r="H89" s="983"/>
      <c r="I89" s="983"/>
      <c r="J89" s="983"/>
      <c r="K89" s="983">
        <v>5</v>
      </c>
      <c r="L89" s="1000">
        <v>12880.290000000003</v>
      </c>
      <c r="M89" s="986">
        <f t="shared" si="509"/>
      </c>
      <c r="N89" s="986"/>
      <c r="O89" s="986">
        <f t="shared" si="737"/>
      </c>
      <c r="P89" s="986">
        <f t="shared" si="3"/>
      </c>
      <c r="Q89" s="986">
        <f t="shared" si="147"/>
      </c>
      <c r="R89" s="986">
        <f t="shared" si="195"/>
      </c>
      <c r="S89" s="987">
        <f t="shared" si="261"/>
      </c>
      <c r="T89" s="987">
        <f t="shared" si="291"/>
      </c>
      <c r="U89" s="987">
        <f t="shared" si="455"/>
      </c>
      <c r="V89" s="987">
        <f t="shared" si="539"/>
      </c>
      <c r="W89" s="988">
        <f t="shared" si="747"/>
      </c>
      <c r="X89" s="989">
        <v>0.0414</v>
      </c>
      <c r="Y89" s="990">
        <v>57</v>
      </c>
      <c r="Z89" s="986">
        <f t="shared" si="97"/>
      </c>
      <c r="AA89" s="1013">
        <v>24503</v>
      </c>
      <c r="AB89" s="1005">
        <v>346</v>
      </c>
      <c r="AC89" s="1005">
        <v>124</v>
      </c>
      <c r="AD89" s="1005">
        <v>349</v>
      </c>
      <c r="AE89" s="1005">
        <v>90</v>
      </c>
      <c r="AF89" s="1005">
        <v>3</v>
      </c>
      <c r="AG89" s="1005">
        <v>1</v>
      </c>
      <c r="AH89" s="1005">
        <v>31</v>
      </c>
      <c r="AI89" s="986">
        <f t="shared" si="157"/>
      </c>
      <c r="AJ89" s="986">
        <f t="shared" si="225"/>
      </c>
      <c r="AK89" s="993" t="s">
        <v>635</v>
      </c>
      <c r="AL89" s="994" t="s">
        <v>636</v>
      </c>
      <c r="AM89" s="994">
        <v>23</v>
      </c>
    </row>
    <row customHeight="true" ht="18.452380952380953" r="90">
      <c r="A90" s="978"/>
      <c r="B90" s="1014" t="s">
        <v>640</v>
      </c>
      <c r="C90" s="1014"/>
      <c r="D90" s="1015">
        <f>SUM(D86:D89)</f>
      </c>
      <c r="E90" s="1016">
        <f>SUM(E86:E89)</f>
      </c>
      <c r="F90" s="1016">
        <f>SUM(F86:F89)</f>
      </c>
      <c r="G90" s="1017"/>
      <c r="H90" s="1017"/>
      <c r="I90" s="1017"/>
      <c r="J90" s="1017"/>
      <c r="K90" s="1017">
        <f>SUM(K86:K89)</f>
      </c>
      <c r="L90" s="1018">
        <f>SUM(L86:L89)</f>
      </c>
      <c r="M90" s="1019">
        <f t="shared" si="509"/>
      </c>
      <c r="N90" s="1019"/>
      <c r="O90" s="1019">
        <f t="shared" si="737"/>
      </c>
      <c r="P90" s="1019">
        <f t="shared" si="3"/>
      </c>
      <c r="Q90" s="1019">
        <f t="shared" si="147"/>
      </c>
      <c r="R90" s="1019">
        <f t="shared" si="195"/>
      </c>
      <c r="S90" s="1020">
        <f t="shared" si="261"/>
      </c>
      <c r="T90" s="1020">
        <f t="shared" si="291"/>
      </c>
      <c r="U90" s="1020">
        <f t="shared" si="455"/>
      </c>
      <c r="V90" s="1020">
        <f t="shared" si="539"/>
      </c>
      <c r="W90" s="1021">
        <f t="shared" si="747"/>
      </c>
      <c r="X90" s="1020">
        <f>AVERAGE(X86:X89)</f>
      </c>
      <c r="Y90" s="1022">
        <f>AVERAGE(Y86:Y89)</f>
      </c>
      <c r="Z90" s="1019">
        <f t="shared" si="97"/>
      </c>
      <c r="AA90" s="1023">
        <f>SUM(AA86:AA89)</f>
      </c>
      <c r="AB90" s="1023">
        <f>SUM(AB86:AB89)</f>
      </c>
      <c r="AC90" s="1023">
        <f>SUM(AC86:AC89)</f>
      </c>
      <c r="AD90" s="1023">
        <f>SUM(AD86:AD89)</f>
      </c>
      <c r="AE90" s="1023">
        <f>SUM(AE86:AE89)</f>
      </c>
      <c r="AF90" s="1023">
        <f>SUM(AF86:AF89)</f>
      </c>
      <c r="AG90" s="1023">
        <f>SUM(AG86:AG89)</f>
      </c>
      <c r="AH90" s="1023">
        <f>SUM(AH86:AH89)</f>
      </c>
      <c r="AI90" s="1019">
        <f t="shared" si="157"/>
      </c>
      <c r="AJ90" s="1024">
        <f t="shared" si="225"/>
      </c>
      <c r="AK90" s="1025"/>
      <c r="AL90" s="1025"/>
      <c r="AM90" s="1021">
        <f>SUM(AM86:AM89)</f>
      </c>
    </row>
    <row customHeight="true" ht="18.452380952380953" r="91">
      <c r="A91" s="978"/>
      <c r="B91" s="979" t="s">
        <v>646</v>
      </c>
      <c r="C91" s="995" t="s">
        <v>639</v>
      </c>
      <c r="D91" s="1011">
        <f t="shared" ref="D91:D95" si="334">E91+F91</f>
      </c>
      <c r="E91" s="1027">
        <v>1091.87</v>
      </c>
      <c r="F91" s="1027">
        <v>2492.65</v>
      </c>
      <c r="G91" s="983"/>
      <c r="H91" s="983"/>
      <c r="I91" s="983"/>
      <c r="J91" s="983"/>
      <c r="K91" s="983">
        <v>1</v>
      </c>
      <c r="L91" s="1000">
        <v>3108.1100000000006</v>
      </c>
      <c r="M91" s="986">
        <f t="shared" si="509"/>
      </c>
      <c r="N91" s="986"/>
      <c r="O91" s="986">
        <f t="shared" si="737"/>
      </c>
      <c r="P91" s="986">
        <f t="shared" si="3"/>
      </c>
      <c r="Q91" s="986">
        <f t="shared" si="147"/>
      </c>
      <c r="R91" s="986">
        <f t="shared" si="195"/>
      </c>
      <c r="S91" s="987">
        <f t="shared" si="261"/>
      </c>
      <c r="T91" s="987">
        <f t="shared" si="291"/>
      </c>
      <c r="U91" s="987">
        <f t="shared" si="455"/>
      </c>
      <c r="V91" s="987">
        <f t="shared" si="539"/>
      </c>
      <c r="W91" s="988">
        <f t="shared" si="747"/>
      </c>
      <c r="X91" s="989">
        <v>0.0263</v>
      </c>
      <c r="Y91" s="990">
        <v>58</v>
      </c>
      <c r="Z91" s="986">
        <f t="shared" si="97"/>
      </c>
      <c r="AA91" s="1005">
        <v>25971</v>
      </c>
      <c r="AB91" s="1005">
        <v>318</v>
      </c>
      <c r="AC91" s="1005">
        <v>105</v>
      </c>
      <c r="AD91" s="1005">
        <v>325</v>
      </c>
      <c r="AE91" s="1005">
        <v>27</v>
      </c>
      <c r="AF91" s="1005">
        <v>6</v>
      </c>
      <c r="AG91" s="1005">
        <v>0</v>
      </c>
      <c r="AH91" s="1005">
        <v>38</v>
      </c>
      <c r="AI91" s="986">
        <f t="shared" si="157"/>
      </c>
      <c r="AJ91" s="986">
        <f t="shared" si="225"/>
      </c>
      <c r="AK91" s="993" t="s">
        <v>635</v>
      </c>
      <c r="AL91" s="994" t="s">
        <v>636</v>
      </c>
      <c r="AM91" s="994">
        <v>10</v>
      </c>
    </row>
    <row customHeight="true" ht="18.452380952380953" r="92">
      <c r="A92" s="978"/>
      <c r="B92" s="979" t="s">
        <v>646</v>
      </c>
      <c r="C92" s="995" t="s">
        <v>642</v>
      </c>
      <c r="D92" s="1011">
        <f t="shared" si="334"/>
      </c>
      <c r="E92" s="1027">
        <v>1244.09</v>
      </c>
      <c r="F92" s="1027">
        <v>2011.06</v>
      </c>
      <c r="G92" s="983"/>
      <c r="H92" s="983"/>
      <c r="I92" s="983"/>
      <c r="J92" s="983"/>
      <c r="K92" s="983">
        <v>5</v>
      </c>
      <c r="L92" s="1000">
        <v>11935.029999999999</v>
      </c>
      <c r="M92" s="986">
        <f t="shared" si="509"/>
      </c>
      <c r="N92" s="986"/>
      <c r="O92" s="986">
        <f t="shared" si="737"/>
      </c>
      <c r="P92" s="986">
        <f t="shared" si="3"/>
      </c>
      <c r="Q92" s="986">
        <f t="shared" si="147"/>
      </c>
      <c r="R92" s="986">
        <f t="shared" si="195"/>
      </c>
      <c r="S92" s="987">
        <f t="shared" si="261"/>
      </c>
      <c r="T92" s="987">
        <f t="shared" si="291"/>
      </c>
      <c r="U92" s="987">
        <f t="shared" si="455"/>
      </c>
      <c r="V92" s="987">
        <f t="shared" si="539"/>
      </c>
      <c r="W92" s="988">
        <f t="shared" si="747"/>
      </c>
      <c r="X92" s="989">
        <v>0.0284</v>
      </c>
      <c r="Y92" s="990">
        <v>62</v>
      </c>
      <c r="Z92" s="986">
        <f t="shared" si="97"/>
      </c>
      <c r="AA92" s="1005">
        <v>26156</v>
      </c>
      <c r="AB92" s="1005">
        <v>315</v>
      </c>
      <c r="AC92" s="1005">
        <v>122</v>
      </c>
      <c r="AD92" s="1005">
        <v>309</v>
      </c>
      <c r="AE92" s="1005">
        <v>46</v>
      </c>
      <c r="AF92" s="1005">
        <v>2</v>
      </c>
      <c r="AG92" s="1005">
        <v>0</v>
      </c>
      <c r="AH92" s="1005">
        <v>36</v>
      </c>
      <c r="AI92" s="986">
        <f t="shared" si="157"/>
      </c>
      <c r="AJ92" s="986">
        <f t="shared" si="225"/>
      </c>
      <c r="AK92" s="993" t="s">
        <v>635</v>
      </c>
      <c r="AL92" s="994" t="s">
        <v>636</v>
      </c>
      <c r="AM92" s="994">
        <v>14</v>
      </c>
    </row>
    <row customHeight="true" ht="18.452380952380953" r="93">
      <c r="A93" s="978"/>
      <c r="B93" s="979" t="s">
        <v>646</v>
      </c>
      <c r="C93" s="995" t="s">
        <v>643</v>
      </c>
      <c r="D93" s="1011">
        <f t="shared" si="334"/>
      </c>
      <c r="E93" s="1027">
        <v>1181.49</v>
      </c>
      <c r="F93" s="1027">
        <v>2490.24</v>
      </c>
      <c r="G93" s="983"/>
      <c r="H93" s="983"/>
      <c r="I93" s="983"/>
      <c r="J93" s="983"/>
      <c r="K93" s="983">
        <v>6</v>
      </c>
      <c r="L93" s="1000">
        <v>11782.490000000005</v>
      </c>
      <c r="M93" s="986">
        <f t="shared" si="509"/>
      </c>
      <c r="N93" s="986"/>
      <c r="O93" s="986">
        <f t="shared" si="737"/>
      </c>
      <c r="P93" s="986">
        <f t="shared" si="3"/>
      </c>
      <c r="Q93" s="986">
        <f t="shared" si="147"/>
      </c>
      <c r="R93" s="986">
        <f t="shared" si="195"/>
      </c>
      <c r="S93" s="987">
        <f t="shared" si="261"/>
      </c>
      <c r="T93" s="987">
        <f t="shared" si="291"/>
      </c>
      <c r="U93" s="987">
        <f t="shared" si="455"/>
      </c>
      <c r="V93" s="987">
        <f t="shared" si="539"/>
      </c>
      <c r="W93" s="988">
        <f t="shared" si="747"/>
      </c>
      <c r="X93" s="989">
        <v>0.0349</v>
      </c>
      <c r="Y93" s="990">
        <v>66</v>
      </c>
      <c r="Z93" s="986">
        <f t="shared" si="97"/>
      </c>
      <c r="AA93" s="1005">
        <v>31299</v>
      </c>
      <c r="AB93" s="1005">
        <v>434</v>
      </c>
      <c r="AC93" s="1005">
        <v>136</v>
      </c>
      <c r="AD93" s="1005">
        <v>436</v>
      </c>
      <c r="AE93" s="1005">
        <v>70</v>
      </c>
      <c r="AF93" s="1005">
        <v>9</v>
      </c>
      <c r="AG93" s="1005">
        <v>2</v>
      </c>
      <c r="AH93" s="1005">
        <v>36</v>
      </c>
      <c r="AI93" s="986">
        <f t="shared" si="157"/>
      </c>
      <c r="AJ93" s="986">
        <f t="shared" si="225"/>
      </c>
      <c r="AK93" s="993" t="s">
        <v>635</v>
      </c>
      <c r="AL93" s="994" t="s">
        <v>636</v>
      </c>
      <c r="AM93" s="994">
        <v>25</v>
      </c>
    </row>
    <row customHeight="true" ht="18.452380952380953" r="94">
      <c r="A94" s="978"/>
      <c r="B94" s="979" t="s">
        <v>646</v>
      </c>
      <c r="C94" s="995" t="s">
        <v>644</v>
      </c>
      <c r="D94" s="1011">
        <f t="shared" si="334"/>
      </c>
      <c r="E94" s="1027">
        <v>978.73</v>
      </c>
      <c r="F94" s="1027">
        <v>2585.72</v>
      </c>
      <c r="G94" s="983"/>
      <c r="H94" s="983"/>
      <c r="I94" s="983"/>
      <c r="J94" s="983"/>
      <c r="K94" s="983">
        <v>5</v>
      </c>
      <c r="L94" s="1000">
        <v>7401.3399999999965</v>
      </c>
      <c r="M94" s="986">
        <f t="shared" si="509"/>
      </c>
      <c r="N94" s="986"/>
      <c r="O94" s="986">
        <f t="shared" si="737"/>
      </c>
      <c r="P94" s="986">
        <f t="shared" si="3"/>
      </c>
      <c r="Q94" s="986">
        <f t="shared" si="147"/>
      </c>
      <c r="R94" s="986">
        <f t="shared" si="195"/>
      </c>
      <c r="S94" s="987">
        <f t="shared" si="261"/>
      </c>
      <c r="T94" s="987">
        <f t="shared" si="291"/>
      </c>
      <c r="U94" s="987">
        <f t="shared" si="455"/>
      </c>
      <c r="V94" s="987">
        <f t="shared" si="539"/>
      </c>
      <c r="W94" s="988">
        <f t="shared" si="747"/>
      </c>
      <c r="X94" s="989">
        <v>0.0235</v>
      </c>
      <c r="Y94" s="990">
        <v>66</v>
      </c>
      <c r="Z94" s="986">
        <f t="shared" si="97"/>
      </c>
      <c r="AA94" s="1005">
        <v>34975</v>
      </c>
      <c r="AB94" s="1005">
        <v>439</v>
      </c>
      <c r="AC94" s="1005">
        <v>126</v>
      </c>
      <c r="AD94" s="1005">
        <v>439</v>
      </c>
      <c r="AE94" s="1005">
        <v>49</v>
      </c>
      <c r="AF94" s="1005">
        <v>3</v>
      </c>
      <c r="AG94" s="1005">
        <v>0</v>
      </c>
      <c r="AH94" s="1005">
        <v>57</v>
      </c>
      <c r="AI94" s="986">
        <f t="shared" si="157"/>
      </c>
      <c r="AJ94" s="986">
        <f t="shared" si="225"/>
      </c>
      <c r="AK94" s="993" t="s">
        <v>635</v>
      </c>
      <c r="AL94" s="994" t="s">
        <v>636</v>
      </c>
      <c r="AM94" s="994">
        <v>17</v>
      </c>
    </row>
    <row customHeight="true" ht="18.452380952380953" r="95">
      <c r="A95" s="978"/>
      <c r="B95" s="979" t="s">
        <v>646</v>
      </c>
      <c r="C95" s="995" t="s">
        <v>645</v>
      </c>
      <c r="D95" s="1011">
        <f t="shared" si="334"/>
      </c>
      <c r="E95" s="1027">
        <v>908.26</v>
      </c>
      <c r="F95" s="1027">
        <v>2624.04</v>
      </c>
      <c r="G95" s="983"/>
      <c r="H95" s="983"/>
      <c r="I95" s="983"/>
      <c r="J95" s="983"/>
      <c r="K95" s="983">
        <v>5</v>
      </c>
      <c r="L95" s="1000">
        <v>12039.890000000007</v>
      </c>
      <c r="M95" s="986">
        <f t="shared" si="509"/>
      </c>
      <c r="N95" s="986"/>
      <c r="O95" s="986">
        <f t="shared" si="737"/>
      </c>
      <c r="P95" s="986">
        <f t="shared" si="3"/>
      </c>
      <c r="Q95" s="986">
        <f t="shared" si="147"/>
      </c>
      <c r="R95" s="986">
        <f t="shared" si="195"/>
      </c>
      <c r="S95" s="987">
        <f t="shared" si="261"/>
      </c>
      <c r="T95" s="987">
        <f t="shared" si="291"/>
      </c>
      <c r="U95" s="987">
        <f t="shared" si="455"/>
      </c>
      <c r="V95" s="987">
        <f t="shared" si="539"/>
      </c>
      <c r="W95" s="988">
        <f t="shared" si="747"/>
      </c>
      <c r="X95" s="989">
        <v>0.0443</v>
      </c>
      <c r="Y95" s="990">
        <v>68</v>
      </c>
      <c r="Z95" s="986">
        <f t="shared" si="97"/>
      </c>
      <c r="AA95" s="1005">
        <v>33345</v>
      </c>
      <c r="AB95" s="1005">
        <v>335</v>
      </c>
      <c r="AC95" s="1005">
        <v>135</v>
      </c>
      <c r="AD95" s="1005">
        <v>337</v>
      </c>
      <c r="AE95" s="1005">
        <v>48</v>
      </c>
      <c r="AF95" s="1005">
        <v>2</v>
      </c>
      <c r="AG95" s="1005">
        <v>1</v>
      </c>
      <c r="AH95" s="1005">
        <v>53</v>
      </c>
      <c r="AI95" s="986">
        <f t="shared" si="157"/>
      </c>
      <c r="AJ95" s="986">
        <f t="shared" si="225"/>
      </c>
      <c r="AK95" s="993" t="s">
        <v>635</v>
      </c>
      <c r="AL95" s="994" t="s">
        <v>636</v>
      </c>
      <c r="AM95" s="994">
        <v>16</v>
      </c>
    </row>
    <row customHeight="true" ht="18.452380952380953" r="96">
      <c r="A96" s="978"/>
      <c r="B96" s="1014" t="s">
        <v>640</v>
      </c>
      <c r="C96" s="1014"/>
      <c r="D96" s="1015">
        <f>SUM(D91:D95)</f>
      </c>
      <c r="E96" s="1016">
        <f>SUM(E91:E95)</f>
      </c>
      <c r="F96" s="1016">
        <f>SUM(F91:F95)</f>
      </c>
      <c r="G96" s="1017"/>
      <c r="H96" s="1017"/>
      <c r="I96" s="1017"/>
      <c r="J96" s="1017"/>
      <c r="K96" s="1017">
        <f>SUM(K91:K95)</f>
      </c>
      <c r="L96" s="1016">
        <f>SUM(L91:L95)</f>
      </c>
      <c r="M96" s="1019">
        <f t="shared" si="509"/>
      </c>
      <c r="N96" s="1019"/>
      <c r="O96" s="1019">
        <f t="shared" si="737"/>
      </c>
      <c r="P96" s="1019">
        <f t="shared" si="3"/>
      </c>
      <c r="Q96" s="1019">
        <f t="shared" si="147"/>
      </c>
      <c r="R96" s="1019">
        <f t="shared" si="195"/>
      </c>
      <c r="S96" s="1020">
        <f t="shared" si="261"/>
      </c>
      <c r="T96" s="1020">
        <f t="shared" si="291"/>
      </c>
      <c r="U96" s="1020">
        <f t="shared" si="455"/>
      </c>
      <c r="V96" s="1020">
        <f t="shared" si="539"/>
      </c>
      <c r="W96" s="1021">
        <f t="shared" si="747"/>
      </c>
      <c r="X96" s="1020">
        <f>AVERAGE(X91:X95)</f>
      </c>
      <c r="Y96" s="1022">
        <f>AVERAGE(Y91:Y95)</f>
      </c>
      <c r="Z96" s="1022">
        <f t="shared" si="97"/>
      </c>
      <c r="AA96" s="1023">
        <f>SUM(AA91:AA95)</f>
      </c>
      <c r="AB96" s="1023">
        <f>SUM(AB91:AB95)</f>
      </c>
      <c r="AC96" s="1023">
        <f>SUM(AC91:AC95)</f>
      </c>
      <c r="AD96" s="1023">
        <f>SUM(AD91:AD95)</f>
      </c>
      <c r="AE96" s="1023">
        <f>SUM(AE91:AE95)</f>
      </c>
      <c r="AF96" s="1023">
        <f>SUM(AF91:AF95)</f>
      </c>
      <c r="AG96" s="1023">
        <f>SUM(AG91:AG95)</f>
      </c>
      <c r="AH96" s="1023">
        <f>SUM(AH91:AH95)</f>
      </c>
      <c r="AI96" s="1019">
        <f t="shared" si="157"/>
      </c>
      <c r="AJ96" s="1024">
        <f t="shared" si="225"/>
      </c>
      <c r="AK96" s="1025"/>
      <c r="AL96" s="1025"/>
      <c r="AM96" s="1021">
        <f>SUM(AM91:AM95)</f>
      </c>
    </row>
    <row customHeight="true" ht="18.452380952380953" r="97">
      <c r="A97" s="978"/>
      <c r="B97" s="1026" t="s">
        <v>658</v>
      </c>
      <c r="C97" s="979" t="s">
        <v>647</v>
      </c>
      <c r="D97" s="1011">
        <f t="shared" ref="D97:D100" si="335">E97+F97</f>
      </c>
      <c r="E97" s="1027">
        <v>1113.67</v>
      </c>
      <c r="F97" s="1027">
        <v>2444.8</v>
      </c>
      <c r="G97" s="983"/>
      <c r="H97" s="983"/>
      <c r="I97" s="983"/>
      <c r="J97" s="983"/>
      <c r="K97" s="983">
        <v>6</v>
      </c>
      <c r="L97" s="1000">
        <v>14247.100000000006</v>
      </c>
      <c r="M97" s="986">
        <f t="shared" si="509"/>
      </c>
      <c r="N97" s="986"/>
      <c r="O97" s="986">
        <f t="shared" si="737"/>
      </c>
      <c r="P97" s="986">
        <f t="shared" si="3"/>
      </c>
      <c r="Q97" s="986">
        <f t="shared" si="147"/>
      </c>
      <c r="R97" s="986">
        <f t="shared" si="195"/>
      </c>
      <c r="S97" s="987">
        <f t="shared" si="261"/>
      </c>
      <c r="T97" s="987">
        <f t="shared" si="291"/>
      </c>
      <c r="U97" s="987">
        <f t="shared" si="455"/>
      </c>
      <c r="V97" s="987">
        <f t="shared" si="539"/>
      </c>
      <c r="W97" s="988">
        <f t="shared" si="747"/>
      </c>
      <c r="X97" s="989">
        <v>0.0354</v>
      </c>
      <c r="Y97" s="990">
        <v>71</v>
      </c>
      <c r="Z97" s="986">
        <f t="shared" si="97"/>
      </c>
      <c r="AA97" s="1005">
        <v>31222</v>
      </c>
      <c r="AB97" s="1005">
        <v>366</v>
      </c>
      <c r="AC97" s="1005">
        <v>133</v>
      </c>
      <c r="AD97" s="1005">
        <v>348</v>
      </c>
      <c r="AE97" s="1005">
        <v>99</v>
      </c>
      <c r="AF97" s="1005">
        <v>8</v>
      </c>
      <c r="AG97" s="1005">
        <v>5</v>
      </c>
      <c r="AH97" s="1005">
        <v>45</v>
      </c>
      <c r="AI97" s="986">
        <f t="shared" si="157"/>
      </c>
      <c r="AJ97" s="986">
        <f t="shared" si="225"/>
      </c>
      <c r="AK97" s="993" t="s">
        <v>635</v>
      </c>
      <c r="AL97" s="994" t="s">
        <v>636</v>
      </c>
      <c r="AM97" s="994">
        <v>26</v>
      </c>
    </row>
    <row customHeight="true" ht="18.452380952380953" r="98">
      <c r="A98" s="978"/>
      <c r="B98" s="1026" t="s">
        <v>658</v>
      </c>
      <c r="C98" s="995" t="s">
        <v>648</v>
      </c>
      <c r="D98" s="1011">
        <f t="shared" si="335"/>
      </c>
      <c r="E98" s="1028">
        <v>1292.59</v>
      </c>
      <c r="F98" s="1028">
        <v>2497.11</v>
      </c>
      <c r="G98" s="983"/>
      <c r="H98" s="983"/>
      <c r="I98" s="983"/>
      <c r="J98" s="983"/>
      <c r="K98" s="983">
        <v>2</v>
      </c>
      <c r="L98" s="1000">
        <v>2702.699999999997</v>
      </c>
      <c r="M98" s="986">
        <f t="shared" si="509"/>
      </c>
      <c r="N98" s="986"/>
      <c r="O98" s="986">
        <f t="shared" si="737"/>
      </c>
      <c r="P98" s="986">
        <f t="shared" si="3"/>
      </c>
      <c r="Q98" s="986">
        <f t="shared" si="147"/>
      </c>
      <c r="R98" s="986">
        <f t="shared" si="195"/>
      </c>
      <c r="S98" s="987">
        <f t="shared" si="261"/>
      </c>
      <c r="T98" s="987">
        <f t="shared" si="291"/>
      </c>
      <c r="U98" s="987">
        <f t="shared" si="455"/>
      </c>
      <c r="V98" s="987">
        <f t="shared" si="539"/>
      </c>
      <c r="W98" s="988">
        <f t="shared" si="747"/>
      </c>
      <c r="X98" s="989">
        <v>0.0284</v>
      </c>
      <c r="Y98" s="990">
        <v>71</v>
      </c>
      <c r="Z98" s="986">
        <f t="shared" si="97"/>
      </c>
      <c r="AA98" s="1005">
        <v>34090</v>
      </c>
      <c r="AB98" s="1005">
        <v>436</v>
      </c>
      <c r="AC98" s="1005">
        <v>140</v>
      </c>
      <c r="AD98" s="1005">
        <v>440</v>
      </c>
      <c r="AE98" s="1005">
        <v>46</v>
      </c>
      <c r="AF98" s="1005">
        <v>6</v>
      </c>
      <c r="AG98" s="1005">
        <v>2</v>
      </c>
      <c r="AH98" s="1005">
        <v>51</v>
      </c>
      <c r="AI98" s="986">
        <f t="shared" si="157"/>
      </c>
      <c r="AJ98" s="986">
        <f t="shared" si="225"/>
      </c>
      <c r="AK98" s="993" t="s">
        <v>635</v>
      </c>
      <c r="AL98" s="994" t="s">
        <v>636</v>
      </c>
      <c r="AM98" s="994">
        <v>12</v>
      </c>
    </row>
    <row customHeight="true" ht="18.452380952380953" r="99">
      <c r="A99" s="978"/>
      <c r="B99" s="1026" t="s">
        <v>658</v>
      </c>
      <c r="C99" s="995" t="s">
        <v>649</v>
      </c>
      <c r="D99" s="1011">
        <f t="shared" si="335"/>
      </c>
      <c r="E99" s="1028">
        <v>1558.55</v>
      </c>
      <c r="F99" s="1028">
        <v>2295.71</v>
      </c>
      <c r="G99" s="983"/>
      <c r="H99" s="983"/>
      <c r="I99" s="983"/>
      <c r="J99" s="983"/>
      <c r="K99" s="983">
        <v>3</v>
      </c>
      <c r="L99" s="1000">
        <v>7615.360000000001</v>
      </c>
      <c r="M99" s="986">
        <f t="shared" si="509"/>
      </c>
      <c r="N99" s="986"/>
      <c r="O99" s="986">
        <f t="shared" si="737"/>
      </c>
      <c r="P99" s="986">
        <f t="shared" si="3"/>
      </c>
      <c r="Q99" s="986">
        <f t="shared" si="147"/>
      </c>
      <c r="R99" s="986">
        <f t="shared" si="195"/>
      </c>
      <c r="S99" s="987">
        <f t="shared" si="261"/>
      </c>
      <c r="T99" s="987">
        <f t="shared" si="291"/>
      </c>
      <c r="U99" s="987">
        <f t="shared" si="455"/>
      </c>
      <c r="V99" s="987">
        <f t="shared" si="539"/>
      </c>
      <c r="W99" s="988">
        <f t="shared" si="747"/>
      </c>
      <c r="X99" s="989">
        <v>0.0273</v>
      </c>
      <c r="Y99" s="990">
        <v>73</v>
      </c>
      <c r="Z99" s="986">
        <f t="shared" si="97"/>
      </c>
      <c r="AA99" s="1005">
        <v>33568</v>
      </c>
      <c r="AB99" s="1005">
        <v>374</v>
      </c>
      <c r="AC99" s="1005">
        <v>136</v>
      </c>
      <c r="AD99" s="1005">
        <v>353</v>
      </c>
      <c r="AE99" s="1005">
        <v>98</v>
      </c>
      <c r="AF99" s="1005">
        <v>8</v>
      </c>
      <c r="AG99" s="1005">
        <v>4</v>
      </c>
      <c r="AH99" s="1005">
        <v>62</v>
      </c>
      <c r="AI99" s="986">
        <f t="shared" si="157"/>
      </c>
      <c r="AJ99" s="986">
        <f t="shared" si="225"/>
      </c>
      <c r="AK99" s="993" t="s">
        <v>650</v>
      </c>
      <c r="AL99" s="994" t="s">
        <v>651</v>
      </c>
      <c r="AM99" s="994">
        <v>32</v>
      </c>
    </row>
    <row customHeight="true" ht="18.452380952380953" r="100">
      <c r="A100" s="978"/>
      <c r="B100" s="1026" t="s">
        <v>658</v>
      </c>
      <c r="C100" s="995" t="s">
        <v>652</v>
      </c>
      <c r="D100" s="1011">
        <f t="shared" si="335"/>
      </c>
      <c r="E100" s="1028">
        <v>1271.93</v>
      </c>
      <c r="F100" s="1028">
        <v>2376.25</v>
      </c>
      <c r="G100" s="983"/>
      <c r="H100" s="983"/>
      <c r="I100" s="983"/>
      <c r="J100" s="983"/>
      <c r="K100" s="983">
        <v>0</v>
      </c>
      <c r="L100" s="1000">
        <v>1647.3600000000006</v>
      </c>
      <c r="M100" s="986">
        <f t="shared" si="509"/>
      </c>
      <c r="N100" s="986"/>
      <c r="O100" s="986">
        <f t="shared" si="737"/>
      </c>
      <c r="P100" s="986">
        <f t="shared" si="3"/>
      </c>
      <c r="Q100" s="986">
        <f t="shared" si="147"/>
      </c>
      <c r="R100" s="986">
        <f t="shared" si="195"/>
      </c>
      <c r="S100" s="987">
        <f t="shared" si="261"/>
      </c>
      <c r="T100" s="987">
        <f t="shared" si="291"/>
      </c>
      <c r="U100" s="987">
        <f t="shared" si="455"/>
      </c>
      <c r="V100" s="987">
        <f t="shared" si="539"/>
      </c>
      <c r="W100" s="988">
        <f t="shared" si="747"/>
      </c>
      <c r="X100" s="989">
        <v>0.0232</v>
      </c>
      <c r="Y100" s="990">
        <v>72</v>
      </c>
      <c r="Z100" s="986">
        <f t="shared" si="97"/>
      </c>
      <c r="AA100" s="1005">
        <v>34493</v>
      </c>
      <c r="AB100" s="1005">
        <v>474</v>
      </c>
      <c r="AC100" s="1005">
        <v>130</v>
      </c>
      <c r="AD100" s="1005">
        <v>469</v>
      </c>
      <c r="AE100" s="1005">
        <v>41</v>
      </c>
      <c r="AF100" s="1005">
        <v>5</v>
      </c>
      <c r="AG100" s="1005">
        <v>2</v>
      </c>
      <c r="AH100" s="1005">
        <v>61</v>
      </c>
      <c r="AI100" s="986">
        <f t="shared" si="157"/>
      </c>
      <c r="AJ100" s="986">
        <f t="shared" si="225"/>
      </c>
      <c r="AK100" s="993" t="s">
        <v>650</v>
      </c>
      <c r="AL100" s="994" t="s">
        <v>651</v>
      </c>
      <c r="AM100" s="994">
        <v>22</v>
      </c>
    </row>
    <row customHeight="true" ht="18.452380952380953" r="101">
      <c r="A101" s="978"/>
      <c r="B101" s="1014" t="s">
        <v>640</v>
      </c>
      <c r="C101" s="1014"/>
      <c r="D101" s="1015">
        <f>SUM(D97:D100)</f>
      </c>
      <c r="E101" s="1015">
        <f>SUM(E97:E100)</f>
      </c>
      <c r="F101" s="1015">
        <f>SUM(F97:F100)</f>
      </c>
      <c r="G101" s="1029"/>
      <c r="H101" s="1029"/>
      <c r="I101" s="1029"/>
      <c r="J101" s="1029"/>
      <c r="K101" s="1029">
        <f>SUM(K97:K100)</f>
      </c>
      <c r="L101" s="1015">
        <f>SUM(L97:L100)</f>
      </c>
      <c r="M101" s="1019">
        <f t="shared" si="509"/>
      </c>
      <c r="N101" s="1019"/>
      <c r="O101" s="1019">
        <f t="shared" si="737"/>
      </c>
      <c r="P101" s="1019">
        <f t="shared" si="3"/>
      </c>
      <c r="Q101" s="1019">
        <f t="shared" si="147"/>
      </c>
      <c r="R101" s="1019">
        <f t="shared" si="195"/>
      </c>
      <c r="S101" s="1020">
        <f t="shared" si="261"/>
      </c>
      <c r="T101" s="1020">
        <f t="shared" si="291"/>
      </c>
      <c r="U101" s="1020">
        <f t="shared" si="455"/>
      </c>
      <c r="V101" s="1020">
        <f t="shared" si="539"/>
      </c>
      <c r="W101" s="1021">
        <f t="shared" si="747"/>
      </c>
      <c r="X101" s="1020">
        <f>AVERAGE(X97:X100)</f>
      </c>
      <c r="Y101" s="1022">
        <f>AVERAGE(Y97:Y100)</f>
      </c>
      <c r="Z101" s="1022">
        <f t="shared" si="97"/>
      </c>
      <c r="AA101" s="1023">
        <f>SUM(AA97:AA100)</f>
      </c>
      <c r="AB101" s="1023">
        <f>SUM(AB97:AB100)</f>
      </c>
      <c r="AC101" s="1023">
        <f>SUM(AC97:AC100)</f>
      </c>
      <c r="AD101" s="1023">
        <f>SUM(AD97:AD100)</f>
      </c>
      <c r="AE101" s="1023">
        <f>SUM(AE97:AE100)</f>
      </c>
      <c r="AF101" s="1023">
        <f>SUM(AF97:AF100)</f>
      </c>
      <c r="AG101" s="1023">
        <f>SUM(AG97:AG100)</f>
      </c>
      <c r="AH101" s="1023">
        <f>SUM(AH97:AH100)</f>
      </c>
      <c r="AI101" s="1019">
        <f t="shared" si="157"/>
      </c>
      <c r="AJ101" s="1024">
        <f t="shared" si="225"/>
      </c>
      <c r="AK101" s="1025"/>
      <c r="AL101" s="1025"/>
      <c r="AM101" s="1023">
        <f>SUM(AM97:AM100)</f>
      </c>
    </row>
    <row customHeight="true" ht="18.452380952380953" r="102">
      <c r="A102" s="978"/>
      <c r="B102" s="1026" t="s">
        <v>653</v>
      </c>
      <c r="C102" s="979" t="s">
        <v>654</v>
      </c>
      <c r="D102" s="1011">
        <f t="shared" ref="D102:D105" si="336">E102+F102</f>
      </c>
      <c r="E102" s="1028">
        <v>1109.73</v>
      </c>
      <c r="F102" s="1028">
        <v>2623.2</v>
      </c>
      <c r="G102" s="1012"/>
      <c r="H102" s="1012"/>
      <c r="I102" s="1012"/>
      <c r="J102" s="1012"/>
      <c r="K102" s="983">
        <v>4</v>
      </c>
      <c r="L102" s="1000">
        <v>7837.8399999999965</v>
      </c>
      <c r="M102" s="986">
        <f t="shared" si="509"/>
      </c>
      <c r="N102" s="986"/>
      <c r="O102" s="986">
        <f t="shared" si="737"/>
      </c>
      <c r="P102" s="986">
        <f t="shared" si="3"/>
      </c>
      <c r="Q102" s="986">
        <f t="shared" si="147"/>
      </c>
      <c r="R102" s="986">
        <f t="shared" si="195"/>
      </c>
      <c r="S102" s="987">
        <f t="shared" si="261"/>
      </c>
      <c r="T102" s="987">
        <f t="shared" si="291"/>
      </c>
      <c r="U102" s="987">
        <f t="shared" si="455"/>
      </c>
      <c r="V102" s="987">
        <f t="shared" si="539"/>
      </c>
      <c r="W102" s="988">
        <f t="shared" si="747"/>
      </c>
      <c r="X102" s="989">
        <v>0.0393</v>
      </c>
      <c r="Y102" s="990">
        <v>71</v>
      </c>
      <c r="Z102" s="986">
        <f t="shared" si="97"/>
      </c>
      <c r="AA102" s="1005">
        <v>35504</v>
      </c>
      <c r="AB102" s="1005">
        <v>571</v>
      </c>
      <c r="AC102" s="1005">
        <v>170</v>
      </c>
      <c r="AD102" s="1005">
        <v>590</v>
      </c>
      <c r="AE102" s="1005">
        <v>73</v>
      </c>
      <c r="AF102" s="1005">
        <v>8</v>
      </c>
      <c r="AG102" s="1005">
        <v>1</v>
      </c>
      <c r="AH102" s="1005">
        <v>51</v>
      </c>
      <c r="AI102" s="986">
        <f t="shared" si="157"/>
      </c>
      <c r="AJ102" s="986">
        <f t="shared" si="225"/>
      </c>
      <c r="AK102" s="993" t="s">
        <v>650</v>
      </c>
      <c r="AL102" s="993" t="s">
        <v>651</v>
      </c>
      <c r="AM102" s="994">
        <v>24</v>
      </c>
    </row>
    <row customHeight="true" ht="18.452380952380953" r="103">
      <c r="A103" s="978"/>
      <c r="B103" s="1026" t="s">
        <v>653</v>
      </c>
      <c r="C103" s="995" t="s">
        <v>655</v>
      </c>
      <c r="D103" s="1011">
        <f t="shared" si="336"/>
      </c>
      <c r="E103" s="1031">
        <v>1092.36</v>
      </c>
      <c r="F103" s="1031">
        <v>2059.46</v>
      </c>
      <c r="G103" s="983"/>
      <c r="H103" s="983"/>
      <c r="I103" s="983"/>
      <c r="J103" s="983"/>
      <c r="K103" s="983">
        <v>4</v>
      </c>
      <c r="L103" s="1000">
        <v>13191.530000000013</v>
      </c>
      <c r="M103" s="986">
        <f t="shared" si="509"/>
      </c>
      <c r="N103" s="986"/>
      <c r="O103" s="986">
        <f t="shared" si="737"/>
      </c>
      <c r="P103" s="986">
        <f t="shared" si="3"/>
      </c>
      <c r="Q103" s="986">
        <f t="shared" si="147"/>
      </c>
      <c r="R103" s="986">
        <f t="shared" si="195"/>
      </c>
      <c r="S103" s="987">
        <f t="shared" si="261"/>
      </c>
      <c r="T103" s="987">
        <f t="shared" si="291"/>
      </c>
      <c r="U103" s="987">
        <f t="shared" si="455"/>
      </c>
      <c r="V103" s="987">
        <f t="shared" si="539"/>
      </c>
      <c r="W103" s="988">
        <f t="shared" si="747"/>
      </c>
      <c r="X103" s="989">
        <v>0.0263</v>
      </c>
      <c r="Y103" s="990">
        <v>71</v>
      </c>
      <c r="Z103" s="986">
        <f t="shared" si="97"/>
      </c>
      <c r="AA103" s="1005">
        <v>29350</v>
      </c>
      <c r="AB103" s="1005">
        <v>566</v>
      </c>
      <c r="AC103" s="1005">
        <v>129</v>
      </c>
      <c r="AD103" s="1005">
        <v>577</v>
      </c>
      <c r="AE103" s="1005">
        <v>45</v>
      </c>
      <c r="AF103" s="1005">
        <v>3</v>
      </c>
      <c r="AG103" s="1005">
        <v>2</v>
      </c>
      <c r="AH103" s="1005">
        <v>37</v>
      </c>
      <c r="AI103" s="986">
        <f t="shared" si="157"/>
      </c>
      <c r="AJ103" s="986">
        <f t="shared" si="225"/>
      </c>
      <c r="AK103" s="993" t="s">
        <v>650</v>
      </c>
      <c r="AL103" s="994" t="s">
        <v>651</v>
      </c>
      <c r="AM103" s="994">
        <v>19</v>
      </c>
    </row>
    <row customHeight="true" ht="18.452380952380953" r="104">
      <c r="A104" s="978"/>
      <c r="B104" s="1026" t="s">
        <v>653</v>
      </c>
      <c r="C104" s="995" t="s">
        <v>656</v>
      </c>
      <c r="D104" s="1011">
        <f t="shared" si="336"/>
      </c>
      <c r="E104" s="1031">
        <v>1717.27</v>
      </c>
      <c r="F104" s="1031">
        <v>2652.6</v>
      </c>
      <c r="G104" s="983"/>
      <c r="H104" s="983"/>
      <c r="I104" s="983"/>
      <c r="J104" s="983"/>
      <c r="K104" s="983">
        <v>2</v>
      </c>
      <c r="L104" s="1000">
        <v>6743.880000000005</v>
      </c>
      <c r="M104" s="986">
        <f t="shared" si="509"/>
      </c>
      <c r="N104" s="986"/>
      <c r="O104" s="986">
        <f t="shared" si="737"/>
      </c>
      <c r="P104" s="986">
        <f t="shared" si="3"/>
      </c>
      <c r="Q104" s="986">
        <f t="shared" si="147"/>
      </c>
      <c r="R104" s="986">
        <f t="shared" si="195"/>
      </c>
      <c r="S104" s="987">
        <f t="shared" si="261"/>
      </c>
      <c r="T104" s="987">
        <f t="shared" si="291"/>
      </c>
      <c r="U104" s="987">
        <f t="shared" si="455"/>
      </c>
      <c r="V104" s="987">
        <f t="shared" si="539"/>
      </c>
      <c r="W104" s="988">
        <f t="shared" si="747"/>
      </c>
      <c r="X104" s="989">
        <v>0.0337</v>
      </c>
      <c r="Y104" s="990">
        <v>70</v>
      </c>
      <c r="Z104" s="986">
        <f t="shared" si="97"/>
      </c>
      <c r="AA104" s="990">
        <v>41997</v>
      </c>
      <c r="AB104" s="1005">
        <v>688</v>
      </c>
      <c r="AC104" s="1005">
        <v>188</v>
      </c>
      <c r="AD104" s="1005">
        <v>729</v>
      </c>
      <c r="AE104" s="1005">
        <v>68</v>
      </c>
      <c r="AF104" s="1005">
        <v>8</v>
      </c>
      <c r="AG104" s="1005">
        <v>0</v>
      </c>
      <c r="AH104" s="1005">
        <v>55</v>
      </c>
      <c r="AI104" s="986">
        <f t="shared" si="157"/>
      </c>
      <c r="AJ104" s="986">
        <f t="shared" si="225"/>
      </c>
      <c r="AK104" s="993" t="s">
        <v>650</v>
      </c>
      <c r="AL104" s="994" t="s">
        <v>651</v>
      </c>
      <c r="AM104" s="994">
        <v>20</v>
      </c>
    </row>
    <row customHeight="true" ht="18.452380952380953" r="105">
      <c r="A105" s="978"/>
      <c r="B105" s="1026" t="s">
        <v>653</v>
      </c>
      <c r="C105" s="995" t="s">
        <v>657</v>
      </c>
      <c r="D105" s="1011">
        <f t="shared" si="336"/>
      </c>
      <c r="E105" s="1031">
        <v>691.14</v>
      </c>
      <c r="F105" s="1031">
        <v>2438.72</v>
      </c>
      <c r="G105" s="983"/>
      <c r="H105" s="983"/>
      <c r="I105" s="983"/>
      <c r="J105" s="983"/>
      <c r="K105" s="983">
        <v>4</v>
      </c>
      <c r="L105" s="1000">
        <v>12561.130000000005</v>
      </c>
      <c r="M105" s="986">
        <f t="shared" si="509"/>
      </c>
      <c r="N105" s="986"/>
      <c r="O105" s="986">
        <f t="shared" si="737"/>
      </c>
      <c r="P105" s="986">
        <f t="shared" si="3"/>
      </c>
      <c r="Q105" s="986">
        <f t="shared" si="147"/>
      </c>
      <c r="R105" s="986">
        <f t="shared" si="195"/>
      </c>
      <c r="S105" s="987">
        <f t="shared" si="261"/>
      </c>
      <c r="T105" s="987">
        <f t="shared" si="291"/>
      </c>
      <c r="U105" s="987">
        <f t="shared" si="455"/>
      </c>
      <c r="V105" s="987">
        <f t="shared" si="539"/>
      </c>
      <c r="W105" s="988">
        <f t="shared" si="747"/>
      </c>
      <c r="X105" s="989">
        <v>0.0352</v>
      </c>
      <c r="Y105" s="990">
        <v>70</v>
      </c>
      <c r="Z105" s="986">
        <f t="shared" si="97"/>
      </c>
      <c r="AA105" s="1005">
        <v>30435</v>
      </c>
      <c r="AB105" s="1005">
        <v>368</v>
      </c>
      <c r="AC105" s="1005">
        <v>114</v>
      </c>
      <c r="AD105" s="1005">
        <v>334</v>
      </c>
      <c r="AE105" s="1005">
        <v>33</v>
      </c>
      <c r="AF105" s="1005">
        <v>3</v>
      </c>
      <c r="AG105" s="1005">
        <v>5</v>
      </c>
      <c r="AH105" s="1005">
        <v>46</v>
      </c>
      <c r="AI105" s="986">
        <f t="shared" si="157"/>
      </c>
      <c r="AJ105" s="986">
        <f t="shared" si="225"/>
      </c>
      <c r="AK105" s="993" t="s">
        <v>650</v>
      </c>
      <c r="AL105" s="994" t="s">
        <v>651</v>
      </c>
      <c r="AM105" s="994">
        <v>20</v>
      </c>
    </row>
    <row customHeight="true" ht="18.452380952380953" r="106">
      <c r="A106" s="978"/>
      <c r="B106" s="1014" t="s">
        <v>640</v>
      </c>
      <c r="C106" s="1014"/>
      <c r="D106" s="1015">
        <f>SUM(D102:D105)</f>
      </c>
      <c r="E106" s="1015">
        <f>SUM(E102:E105)</f>
      </c>
      <c r="F106" s="1015">
        <f>SUM(F102:F105)</f>
      </c>
      <c r="G106" s="1029"/>
      <c r="H106" s="1029"/>
      <c r="I106" s="1029"/>
      <c r="J106" s="1029"/>
      <c r="K106" s="1029">
        <f>SUM(K102:K105)</f>
      </c>
      <c r="L106" s="1015">
        <f>SUM(L102:L105)</f>
      </c>
      <c r="M106" s="1019">
        <f t="shared" si="509"/>
      </c>
      <c r="N106" s="1019"/>
      <c r="O106" s="1019">
        <f t="shared" si="737"/>
      </c>
      <c r="P106" s="1019">
        <f t="shared" si="3"/>
      </c>
      <c r="Q106" s="1019">
        <f t="shared" si="147"/>
      </c>
      <c r="R106" s="1019">
        <f t="shared" si="195"/>
      </c>
      <c r="S106" s="1020">
        <f t="shared" si="261"/>
      </c>
      <c r="T106" s="1020">
        <f t="shared" si="291"/>
      </c>
      <c r="U106" s="1020">
        <f t="shared" si="455"/>
      </c>
      <c r="V106" s="1020">
        <f t="shared" si="539"/>
      </c>
      <c r="W106" s="1021">
        <f t="shared" si="747"/>
      </c>
      <c r="X106" s="1020">
        <f>AVERAGE(X102:X105)</f>
      </c>
      <c r="Y106" s="1022">
        <f>AVERAGE(Y102:Y105)</f>
      </c>
      <c r="Z106" s="1022">
        <f t="shared" si="97"/>
      </c>
      <c r="AA106" s="1023">
        <f>SUM(AA102:AA105)</f>
      </c>
      <c r="AB106" s="1023">
        <f>SUM(AB102:AB105)</f>
      </c>
      <c r="AC106" s="1023">
        <f>SUM(AC102:AC105)</f>
      </c>
      <c r="AD106" s="1023">
        <f>SUM(AD102:AD105)</f>
      </c>
      <c r="AE106" s="1023">
        <f>SUM(AE102:AE105)</f>
      </c>
      <c r="AF106" s="1023">
        <f>SUM(AF102:AF105)</f>
      </c>
      <c r="AG106" s="1023">
        <f>SUM(AG102:AG105)</f>
      </c>
      <c r="AH106" s="1023">
        <f>SUM(AH102:AH105)</f>
      </c>
      <c r="AI106" s="1019">
        <f t="shared" si="157"/>
      </c>
      <c r="AJ106" s="1024">
        <f t="shared" si="225"/>
      </c>
      <c r="AK106" s="1025"/>
      <c r="AL106" s="1025"/>
      <c r="AM106" s="1023">
        <f>SUM(AM102:AM105)</f>
      </c>
    </row>
    <row customHeight="true" ht="18.452380952380953" r="107">
      <c r="A107" s="978"/>
      <c r="B107" s="1026" t="s">
        <v>641</v>
      </c>
      <c r="C107" s="995" t="s">
        <v>659</v>
      </c>
      <c r="D107" s="1011">
        <f t="shared" ref="D107:D110" si="337">E107+F107</f>
      </c>
      <c r="E107" s="1031">
        <v>1054.69</v>
      </c>
      <c r="F107" s="1031">
        <v>2564.68</v>
      </c>
      <c r="G107" s="983"/>
      <c r="H107" s="983"/>
      <c r="I107" s="983"/>
      <c r="J107" s="983"/>
      <c r="K107" s="983">
        <v>3</v>
      </c>
      <c r="L107" s="1000">
        <v>5849.419999999984</v>
      </c>
      <c r="M107" s="986">
        <f t="shared" si="509"/>
      </c>
      <c r="N107" s="986"/>
      <c r="O107" s="986">
        <f t="shared" si="737"/>
      </c>
      <c r="P107" s="986">
        <f t="shared" si="3"/>
      </c>
      <c r="Q107" s="986">
        <f t="shared" si="147"/>
      </c>
      <c r="R107" s="986">
        <f t="shared" si="195"/>
      </c>
      <c r="S107" s="987">
        <f t="shared" si="261"/>
      </c>
      <c r="T107" s="987">
        <f t="shared" si="291"/>
      </c>
      <c r="U107" s="987">
        <f t="shared" si="455"/>
      </c>
      <c r="V107" s="987">
        <f t="shared" si="539"/>
      </c>
      <c r="W107" s="988">
        <f t="shared" si="747"/>
      </c>
      <c r="X107" s="989">
        <v>0.0159</v>
      </c>
      <c r="Y107" s="990">
        <v>69</v>
      </c>
      <c r="Z107" s="986">
        <f t="shared" si="97"/>
      </c>
      <c r="AA107" s="1005">
        <v>51166</v>
      </c>
      <c r="AB107" s="1005">
        <v>725</v>
      </c>
      <c r="AC107" s="1005">
        <v>161</v>
      </c>
      <c r="AD107" s="1005">
        <v>718</v>
      </c>
      <c r="AE107" s="1005">
        <v>55</v>
      </c>
      <c r="AF107" s="1005">
        <v>3</v>
      </c>
      <c r="AG107" s="1005">
        <v>2</v>
      </c>
      <c r="AH107" s="1005">
        <v>78</v>
      </c>
      <c r="AI107" s="986">
        <f t="shared" si="157"/>
      </c>
      <c r="AJ107" s="986">
        <f t="shared" si="225"/>
      </c>
      <c r="AK107" s="993" t="s">
        <v>650</v>
      </c>
      <c r="AL107" s="994" t="s">
        <v>651</v>
      </c>
      <c r="AM107" s="994">
        <v>18</v>
      </c>
    </row>
    <row customHeight="true" ht="18.452380952380953" r="108">
      <c r="A108" s="978"/>
      <c r="B108" s="1026" t="s">
        <v>641</v>
      </c>
      <c r="C108" s="995" t="s">
        <v>660</v>
      </c>
      <c r="D108" s="1011">
        <f t="shared" si="337"/>
      </c>
      <c r="E108" s="1031">
        <v>1114.48</v>
      </c>
      <c r="F108" s="1031">
        <v>1945.3</v>
      </c>
      <c r="G108" s="983"/>
      <c r="H108" s="983"/>
      <c r="I108" s="983"/>
      <c r="J108" s="983"/>
      <c r="K108" s="983">
        <v>3</v>
      </c>
      <c r="L108" s="1000">
        <v>7033.460000000021</v>
      </c>
      <c r="M108" s="986">
        <f t="shared" si="509"/>
      </c>
      <c r="N108" s="986"/>
      <c r="O108" s="986">
        <f t="shared" si="737"/>
      </c>
      <c r="P108" s="986">
        <f t="shared" si="3"/>
      </c>
      <c r="Q108" s="986">
        <f t="shared" si="147"/>
      </c>
      <c r="R108" s="986">
        <f t="shared" si="195"/>
      </c>
      <c r="S108" s="987">
        <f t="shared" si="261"/>
      </c>
      <c r="T108" s="987">
        <f t="shared" si="291"/>
      </c>
      <c r="U108" s="987">
        <f t="shared" si="455"/>
      </c>
      <c r="V108" s="987">
        <f t="shared" si="539"/>
      </c>
      <c r="W108" s="988">
        <f t="shared" si="747"/>
      </c>
      <c r="X108" s="989">
        <v>0.0224</v>
      </c>
      <c r="Y108" s="990">
        <v>69</v>
      </c>
      <c r="Z108" s="986">
        <f t="shared" si="97"/>
      </c>
      <c r="AA108" s="1005">
        <v>29804</v>
      </c>
      <c r="AB108" s="1005">
        <v>500</v>
      </c>
      <c r="AC108" s="1005">
        <v>103</v>
      </c>
      <c r="AD108" s="1005">
        <v>516</v>
      </c>
      <c r="AE108" s="1005">
        <v>50</v>
      </c>
      <c r="AF108" s="1005">
        <v>9</v>
      </c>
      <c r="AG108" s="1005">
        <v>1</v>
      </c>
      <c r="AH108" s="1005">
        <v>47</v>
      </c>
      <c r="AI108" s="986">
        <f t="shared" si="157"/>
      </c>
      <c r="AJ108" s="986">
        <f t="shared" si="225"/>
      </c>
      <c r="AK108" s="993" t="s">
        <v>650</v>
      </c>
      <c r="AL108" s="994" t="s">
        <v>651</v>
      </c>
      <c r="AM108" s="994">
        <v>26</v>
      </c>
    </row>
    <row customHeight="true" ht="18.452380952380953" r="109">
      <c r="A109" s="978"/>
      <c r="B109" s="1026" t="s">
        <v>641</v>
      </c>
      <c r="C109" s="995" t="s">
        <v>661</v>
      </c>
      <c r="D109" s="1011">
        <f t="shared" si="337"/>
      </c>
      <c r="E109" s="1031">
        <v>569.48</v>
      </c>
      <c r="F109" s="1031">
        <v>1557.86</v>
      </c>
      <c r="G109" s="1012"/>
      <c r="H109" s="1012"/>
      <c r="I109" s="1012"/>
      <c r="J109" s="1012"/>
      <c r="K109" s="983">
        <v>1</v>
      </c>
      <c r="L109" s="1000">
        <v>4361.579999999987</v>
      </c>
      <c r="M109" s="986">
        <f t="shared" si="509"/>
      </c>
      <c r="N109" s="986"/>
      <c r="O109" s="986">
        <f t="shared" si="737"/>
      </c>
      <c r="P109" s="986">
        <f t="shared" si="3"/>
      </c>
      <c r="Q109" s="986">
        <f t="shared" si="147"/>
      </c>
      <c r="R109" s="986">
        <f t="shared" si="195"/>
      </c>
      <c r="S109" s="987">
        <f t="shared" si="261"/>
      </c>
      <c r="T109" s="987">
        <f t="shared" si="291"/>
      </c>
      <c r="U109" s="987">
        <f t="shared" si="455"/>
      </c>
      <c r="V109" s="987">
        <f t="shared" si="539"/>
      </c>
      <c r="W109" s="988">
        <f t="shared" si="747"/>
      </c>
      <c r="X109" s="989">
        <v>0.0303</v>
      </c>
      <c r="Y109" s="990">
        <v>69</v>
      </c>
      <c r="Z109" s="986">
        <f t="shared" si="97"/>
      </c>
      <c r="AA109" s="1005">
        <v>23030</v>
      </c>
      <c r="AB109" s="1005">
        <v>418</v>
      </c>
      <c r="AC109" s="1005">
        <v>87</v>
      </c>
      <c r="AD109" s="1005">
        <v>445</v>
      </c>
      <c r="AE109" s="1005">
        <v>31</v>
      </c>
      <c r="AF109" s="1005">
        <v>3</v>
      </c>
      <c r="AG109" s="1005">
        <v>0</v>
      </c>
      <c r="AH109" s="1005">
        <v>35</v>
      </c>
      <c r="AI109" s="986">
        <f t="shared" si="157"/>
      </c>
      <c r="AJ109" s="986">
        <f t="shared" si="225"/>
      </c>
      <c r="AK109" s="993" t="s">
        <v>650</v>
      </c>
      <c r="AL109" s="994" t="s">
        <v>651</v>
      </c>
      <c r="AM109" s="994">
        <v>11</v>
      </c>
    </row>
    <row customHeight="true" ht="18.452380952380953" r="110">
      <c r="A110" s="978"/>
      <c r="B110" s="1026" t="s">
        <v>641</v>
      </c>
      <c r="C110" s="995" t="s">
        <v>662</v>
      </c>
      <c r="D110" s="1011">
        <f t="shared" si="337"/>
      </c>
      <c r="E110" s="1031">
        <v>351.15</v>
      </c>
      <c r="F110" s="1008">
        <v>532.76</v>
      </c>
      <c r="G110" s="983"/>
      <c r="H110" s="983"/>
      <c r="I110" s="983"/>
      <c r="J110" s="983"/>
      <c r="K110" s="983">
        <v>1</v>
      </c>
      <c r="L110" s="1000">
        <v>1497.4499999999825</v>
      </c>
      <c r="M110" s="986">
        <f t="shared" si="509"/>
      </c>
      <c r="N110" s="986"/>
      <c r="O110" s="986">
        <f t="shared" si="737"/>
      </c>
      <c r="P110" s="986">
        <f t="shared" si="3"/>
      </c>
      <c r="Q110" s="986">
        <f t="shared" si="147"/>
      </c>
      <c r="R110" s="986">
        <f t="shared" si="195"/>
      </c>
      <c r="S110" s="987">
        <f t="shared" si="261"/>
      </c>
      <c r="T110" s="987">
        <f t="shared" si="291"/>
      </c>
      <c r="U110" s="987">
        <f t="shared" si="455"/>
      </c>
      <c r="V110" s="987">
        <f t="shared" si="539"/>
      </c>
      <c r="W110" s="988">
        <f t="shared" si="747"/>
      </c>
      <c r="X110" s="989">
        <v>0.0287</v>
      </c>
      <c r="Y110" s="990">
        <v>69</v>
      </c>
      <c r="Z110" s="986">
        <f t="shared" si="97"/>
      </c>
      <c r="AA110" s="990">
        <v>8815</v>
      </c>
      <c r="AB110" s="1005">
        <v>258</v>
      </c>
      <c r="AC110" s="1005">
        <v>37</v>
      </c>
      <c r="AD110" s="1005">
        <v>289</v>
      </c>
      <c r="AE110" s="1005">
        <v>26</v>
      </c>
      <c r="AF110" s="1005">
        <v>2</v>
      </c>
      <c r="AG110" s="1005">
        <v>0</v>
      </c>
      <c r="AH110" s="1005">
        <v>17</v>
      </c>
      <c r="AI110" s="986">
        <f t="shared" si="157"/>
      </c>
      <c r="AJ110" s="986">
        <f t="shared" si="225"/>
      </c>
      <c r="AK110" s="993" t="s">
        <v>650</v>
      </c>
      <c r="AL110" s="994" t="s">
        <v>651</v>
      </c>
      <c r="AM110" s="994">
        <v>3</v>
      </c>
    </row>
    <row customHeight="true" ht="18.452380952380953" r="111">
      <c r="A111" s="978"/>
      <c r="B111" s="1014" t="s">
        <v>640</v>
      </c>
      <c r="C111" s="1014"/>
      <c r="D111" s="1015">
        <f>SUM(D107:D110)</f>
      </c>
      <c r="E111" s="1016">
        <f>SUM(E107:E110)</f>
      </c>
      <c r="F111" s="1016">
        <f>SUM(F107:F110)</f>
      </c>
      <c r="G111" s="1017"/>
      <c r="H111" s="1017"/>
      <c r="I111" s="1017"/>
      <c r="J111" s="1017"/>
      <c r="K111" s="1017">
        <f>SUM(K107:K110)</f>
      </c>
      <c r="L111" s="1016">
        <f>SUM(L107:L110)</f>
      </c>
      <c r="M111" s="1019">
        <f t="shared" si="509"/>
      </c>
      <c r="N111" s="1019"/>
      <c r="O111" s="1019">
        <f t="shared" si="737"/>
      </c>
      <c r="P111" s="1019">
        <f t="shared" si="3"/>
      </c>
      <c r="Q111" s="1019">
        <f t="shared" si="147"/>
      </c>
      <c r="R111" s="1019">
        <f t="shared" si="195"/>
      </c>
      <c r="S111" s="1020">
        <f t="shared" si="261"/>
      </c>
      <c r="T111" s="1020">
        <f t="shared" si="291"/>
      </c>
      <c r="U111" s="1020">
        <f t="shared" si="455"/>
      </c>
      <c r="V111" s="1020">
        <f t="shared" si="539"/>
      </c>
      <c r="W111" s="1021">
        <f t="shared" si="747"/>
      </c>
      <c r="X111" s="1020">
        <f>AVERAGE(X107:X110)</f>
      </c>
      <c r="Y111" s="1022">
        <f>AVERAGE(Y107:Y110)</f>
      </c>
      <c r="Z111" s="1022">
        <f t="shared" si="97"/>
      </c>
      <c r="AA111" s="1023">
        <f>SUM(AA107:AA110)</f>
      </c>
      <c r="AB111" s="1023">
        <f>SUM(AB107:AB110)</f>
      </c>
      <c r="AC111" s="1023">
        <f>SUM(AC107:AC110)</f>
      </c>
      <c r="AD111" s="1023">
        <f>SUM(AD107:AD110)</f>
      </c>
      <c r="AE111" s="1023">
        <f>SUM(AE107:AE110)</f>
      </c>
      <c r="AF111" s="1023">
        <f>SUM(AF107:AF110)</f>
      </c>
      <c r="AG111" s="1023">
        <f>SUM(AG107:AG110)</f>
      </c>
      <c r="AH111" s="1023">
        <f>SUM(AH107:AH110)</f>
      </c>
      <c r="AI111" s="1019">
        <f t="shared" si="157"/>
      </c>
      <c r="AJ111" s="1024">
        <f t="shared" si="225"/>
      </c>
      <c r="AK111" s="1025"/>
      <c r="AL111" s="1025"/>
      <c r="AM111" s="1023">
        <f>SUM(AM107:AM110)</f>
      </c>
    </row>
    <row customHeight="true" ht="18.452380952380953" r="112">
      <c r="A112" s="978"/>
      <c r="B112" s="1032" t="s">
        <v>663</v>
      </c>
      <c r="C112" s="1032"/>
      <c r="D112" s="1033">
        <f>D96+D90+D106+D101+D111</f>
      </c>
      <c r="E112" s="1034">
        <f>E96+E90+E106+E101+E111</f>
      </c>
      <c r="F112" s="1034">
        <f>F96+F90+F106+F101+F111</f>
      </c>
      <c r="G112" s="1035"/>
      <c r="H112" s="1035"/>
      <c r="I112" s="1035"/>
      <c r="J112" s="1035"/>
      <c r="K112" s="1035">
        <f>K96+K90+K106+K101+K111</f>
      </c>
      <c r="L112" s="1034">
        <f>L96+L90+L106+L101+L111</f>
      </c>
      <c r="M112" s="1036">
        <f t="shared" si="509"/>
      </c>
      <c r="N112" s="1036"/>
      <c r="O112" s="1036">
        <f t="shared" si="737"/>
      </c>
      <c r="P112" s="1036">
        <f t="shared" si="3"/>
      </c>
      <c r="Q112" s="1036">
        <f t="shared" si="147"/>
      </c>
      <c r="R112" s="1036">
        <f t="shared" si="195"/>
      </c>
      <c r="S112" s="1037">
        <f t="shared" si="261"/>
      </c>
      <c r="T112" s="1037">
        <f t="shared" si="291"/>
      </c>
      <c r="U112" s="1037">
        <f t="shared" si="455"/>
      </c>
      <c r="V112" s="1037">
        <f t="shared" si="539"/>
      </c>
      <c r="W112" s="1035">
        <f t="shared" si="747"/>
      </c>
      <c r="X112" s="1036">
        <f>(X96+X90+X106+X101+X111)/5</f>
      </c>
      <c r="Y112" s="1036">
        <f>(Y96+Y90+Y106+Y101+Y111)/5</f>
      </c>
      <c r="Z112" s="1036">
        <f>(Z96+Z90+Z106+Z101+Z111)/5</f>
      </c>
      <c r="AA112" s="1034">
        <f>AA96+AA90+AA106+AA101+AA111</f>
      </c>
      <c r="AB112" s="1034">
        <f>AB96+AB90+AB106+AB101+AB111</f>
      </c>
      <c r="AC112" s="1034">
        <f>AC96+AC90+AC106+AC101+AC111</f>
      </c>
      <c r="AD112" s="1034">
        <f>AD96+AD90+AD106+AD101+AD111</f>
      </c>
      <c r="AE112" s="1034">
        <f>AE96+AE90+AE106+AE101+AE111</f>
      </c>
      <c r="AF112" s="1034">
        <f>AF96+AF90+AF106+AF101+AF111</f>
      </c>
      <c r="AG112" s="1034">
        <f>AG96+AG90+AG106+AG101+AG111</f>
      </c>
      <c r="AH112" s="1034">
        <f>AH96+AH90+AH106+AH101+AH111</f>
      </c>
      <c r="AI112" s="1036">
        <f t="shared" si="157"/>
      </c>
      <c r="AJ112" s="1038">
        <f t="shared" si="225"/>
      </c>
      <c r="AK112" s="1039"/>
      <c r="AL112" s="1039"/>
      <c r="AM112" s="1034">
        <f>AM96+AM90+AM106+AM101+AM111</f>
      </c>
    </row>
    <row r="113">
      <c r="A113" s="1045" t="s">
        <v>591</v>
      </c>
      <c r="B113" s="1045" t="s">
        <v>592</v>
      </c>
      <c r="C113" s="1045"/>
      <c r="D113" s="966" t="s">
        <v>593</v>
      </c>
      <c r="E113" s="966"/>
      <c r="F113" s="966"/>
      <c r="G113" s="966"/>
      <c r="H113" s="966"/>
      <c r="I113" s="966"/>
      <c r="J113" s="966"/>
      <c r="K113" s="966"/>
      <c r="L113" s="966"/>
      <c r="M113" s="966"/>
      <c r="N113" s="966"/>
      <c r="O113" s="966"/>
      <c r="P113" s="966"/>
      <c r="Q113" s="966"/>
      <c r="R113" s="967" t="s">
        <v>594</v>
      </c>
      <c r="S113" s="967"/>
      <c r="T113" s="967"/>
      <c r="U113" s="967"/>
      <c r="V113" s="967"/>
      <c r="W113" s="967"/>
      <c r="X113" s="967"/>
      <c r="Y113" s="967"/>
      <c r="Z113" s="967"/>
      <c r="AA113" s="967"/>
      <c r="AB113" s="967"/>
      <c r="AC113" s="967"/>
      <c r="AD113" s="967"/>
      <c r="AE113" s="967"/>
      <c r="AF113" s="967"/>
      <c r="AG113" s="967"/>
      <c r="AH113" s="967"/>
      <c r="AI113" s="967"/>
      <c r="AJ113" s="967"/>
      <c r="AK113" s="967"/>
      <c r="AL113" s="967"/>
      <c r="AM113" s="968"/>
    </row>
    <row r="114">
      <c r="A114" s="1045"/>
      <c r="B114" s="1045" t="s">
        <v>595</v>
      </c>
      <c r="C114" s="1045" t="s">
        <v>596</v>
      </c>
      <c r="D114" s="969" t="s">
        <v>597</v>
      </c>
      <c r="E114" s="970" t="s">
        <v>598</v>
      </c>
      <c r="F114" s="970" t="s">
        <v>599</v>
      </c>
      <c r="G114" s="971" t="s">
        <v>600</v>
      </c>
      <c r="H114" s="971" t="s">
        <v>601</v>
      </c>
      <c r="I114" s="971" t="s">
        <v>602</v>
      </c>
      <c r="J114" s="971" t="s">
        <v>603</v>
      </c>
      <c r="K114" s="972" t="s">
        <v>604</v>
      </c>
      <c r="L114" s="1046" t="s">
        <v>605</v>
      </c>
      <c r="M114" s="974" t="s">
        <v>606</v>
      </c>
      <c r="N114" s="974"/>
      <c r="O114" s="974" t="s">
        <v>607</v>
      </c>
      <c r="P114" s="974" t="s">
        <v>608</v>
      </c>
      <c r="Q114" s="974" t="s">
        <v>609</v>
      </c>
      <c r="R114" s="967" t="s">
        <v>610</v>
      </c>
      <c r="S114" s="975" t="s">
        <v>611</v>
      </c>
      <c r="T114" s="975" t="s">
        <v>612</v>
      </c>
      <c r="U114" s="975" t="s">
        <v>613</v>
      </c>
      <c r="V114" s="975" t="s">
        <v>614</v>
      </c>
      <c r="W114" s="976" t="s">
        <v>615</v>
      </c>
      <c r="X114" s="975" t="s">
        <v>616</v>
      </c>
      <c r="Y114" s="977" t="s">
        <v>617</v>
      </c>
      <c r="Z114" s="967" t="s">
        <v>618</v>
      </c>
      <c r="AA114" s="976" t="s">
        <v>619</v>
      </c>
      <c r="AB114" s="976" t="s">
        <v>620</v>
      </c>
      <c r="AC114" s="976" t="s">
        <v>621</v>
      </c>
      <c r="AD114" s="976" t="s">
        <v>622</v>
      </c>
      <c r="AE114" s="976" t="s">
        <v>623</v>
      </c>
      <c r="AF114" s="976" t="s">
        <v>624</v>
      </c>
      <c r="AG114" s="976" t="s">
        <v>625</v>
      </c>
      <c r="AH114" s="976" t="s">
        <v>626</v>
      </c>
      <c r="AI114" s="976" t="s">
        <v>627</v>
      </c>
      <c r="AJ114" s="967" t="s">
        <v>628</v>
      </c>
      <c r="AK114" s="968" t="s">
        <v>629</v>
      </c>
      <c r="AL114" s="968" t="s">
        <v>630</v>
      </c>
      <c r="AM114" s="968" t="s">
        <v>631</v>
      </c>
    </row>
    <row r="115">
      <c r="A115" s="1047" t="s">
        <v>670</v>
      </c>
      <c r="B115" s="979" t="s">
        <v>633</v>
      </c>
      <c r="C115" s="1048" t="s">
        <v>669</v>
      </c>
      <c r="D115" s="1031">
        <f t="shared" ref="D115:D119" si="338">E115+F115</f>
      </c>
      <c r="E115" s="1031">
        <v>416.68</v>
      </c>
      <c r="F115" s="1049">
        <v>762.7</v>
      </c>
      <c r="G115" s="1012"/>
      <c r="H115" s="1012"/>
      <c r="I115" s="1012"/>
      <c r="J115" s="1012"/>
      <c r="K115" s="1050">
        <v>0</v>
      </c>
      <c r="L115" s="1000">
        <v>0</v>
      </c>
      <c r="M115" s="986">
        <f t="shared" ref="M115:M141" si="510">L115/D115</f>
      </c>
      <c r="N115" s="986"/>
      <c r="O115" s="986">
        <f t="shared" ref="O115:O141" si="738">D115/H115:G115</f>
      </c>
      <c r="P115" s="986">
        <f t="shared" ref="P115:P141" si="4">D115/K115</f>
      </c>
      <c r="Q115" s="986">
        <f t="shared" ref="Q115:Q141" si="148">L115/H115:G115</f>
      </c>
      <c r="R115" s="986">
        <f t="shared" ref="R115:R141" si="196">D115/AB115</f>
      </c>
      <c r="S115" s="987">
        <f t="shared" ref="S115:S141" si="262">W115/AA115*1</f>
      </c>
      <c r="T115" s="987">
        <f t="shared" ref="T115:T141" si="292">AB115/AA115</f>
      </c>
      <c r="U115" s="987">
        <f t="shared" ref="U115:U141" si="456">AD115/AA115</f>
      </c>
      <c r="V115" s="987">
        <f t="shared" ref="V115:V141" si="540">AE115/AD115</f>
      </c>
      <c r="W115" s="988">
        <f t="shared" ref="W115:W141" si="748">AC115/X115</f>
      </c>
      <c r="X115" s="987">
        <v>0.0209</v>
      </c>
      <c r="Y115" s="1051">
        <v>23</v>
      </c>
      <c r="Z115" s="1002">
        <f t="shared" ref="Z115:Z140" si="98">(D115/AA115)*1000</f>
      </c>
      <c r="AA115" s="1005">
        <v>13864</v>
      </c>
      <c r="AB115" s="1004">
        <v>573</v>
      </c>
      <c r="AC115" s="1005">
        <v>66</v>
      </c>
      <c r="AD115" s="1005">
        <v>623</v>
      </c>
      <c r="AE115" s="1005">
        <v>32</v>
      </c>
      <c r="AF115" s="1005">
        <v>2</v>
      </c>
      <c r="AG115" s="1005">
        <v>1</v>
      </c>
      <c r="AH115" s="1005">
        <v>17</v>
      </c>
      <c r="AI115" s="986">
        <f t="shared" ref="AI115:AI141" si="158">D115/AD115</f>
      </c>
      <c r="AJ115" s="986">
        <f t="shared" ref="AJ115:AJ141" si="226">AM115*1000/D115</f>
      </c>
      <c r="AK115" s="993" t="s">
        <v>635</v>
      </c>
      <c r="AL115" s="993" t="s">
        <v>665</v>
      </c>
      <c r="AM115" s="993">
        <v>10</v>
      </c>
    </row>
    <row r="116">
      <c r="A116" s="1047"/>
      <c r="B116" s="979" t="s">
        <v>633</v>
      </c>
      <c r="C116" s="1048" t="s">
        <v>634</v>
      </c>
      <c r="D116" s="1052">
        <f t="shared" si="338"/>
      </c>
      <c r="E116" s="1053">
        <v>1047.27</v>
      </c>
      <c r="F116" s="1053">
        <v>1848.23</v>
      </c>
      <c r="G116" s="1054"/>
      <c r="H116" s="1054"/>
      <c r="I116" s="1054"/>
      <c r="J116" s="1054"/>
      <c r="K116" s="1012">
        <v>1</v>
      </c>
      <c r="L116" s="1000">
        <v>2316.37</v>
      </c>
      <c r="M116" s="986">
        <f t="shared" si="510"/>
      </c>
      <c r="N116" s="986"/>
      <c r="O116" s="986">
        <f t="shared" si="738"/>
      </c>
      <c r="P116" s="986">
        <f t="shared" si="4"/>
      </c>
      <c r="Q116" s="986">
        <f t="shared" si="148"/>
      </c>
      <c r="R116" s="986">
        <f t="shared" si="196"/>
      </c>
      <c r="S116" s="987">
        <f t="shared" si="262"/>
      </c>
      <c r="T116" s="987">
        <f t="shared" si="292"/>
      </c>
      <c r="U116" s="987">
        <f t="shared" si="456"/>
      </c>
      <c r="V116" s="987">
        <f t="shared" si="540"/>
      </c>
      <c r="W116" s="988">
        <f t="shared" si="748"/>
      </c>
      <c r="X116" s="987">
        <v>0.0287</v>
      </c>
      <c r="Y116" s="1005">
        <v>37</v>
      </c>
      <c r="Z116" s="1002">
        <f t="shared" si="98"/>
      </c>
      <c r="AA116" s="1013">
        <v>26017</v>
      </c>
      <c r="AB116" s="1004">
        <v>790</v>
      </c>
      <c r="AC116" s="1005">
        <v>116</v>
      </c>
      <c r="AD116" s="1005">
        <v>840</v>
      </c>
      <c r="AE116" s="1005">
        <v>35</v>
      </c>
      <c r="AF116" s="1005">
        <v>6</v>
      </c>
      <c r="AG116" s="1005">
        <v>2</v>
      </c>
      <c r="AH116" s="1005">
        <v>36</v>
      </c>
      <c r="AI116" s="986">
        <f t="shared" si="158"/>
      </c>
      <c r="AJ116" s="986">
        <f t="shared" si="226"/>
      </c>
      <c r="AK116" s="993" t="s">
        <v>635</v>
      </c>
      <c r="AL116" s="993" t="s">
        <v>665</v>
      </c>
      <c r="AM116" s="993">
        <v>10</v>
      </c>
    </row>
    <row r="117">
      <c r="A117" s="1047"/>
      <c r="B117" s="979" t="s">
        <v>633</v>
      </c>
      <c r="C117" s="1048" t="s">
        <v>637</v>
      </c>
      <c r="D117" s="1031">
        <f t="shared" si="338"/>
      </c>
      <c r="E117" s="1006">
        <v>1115.44</v>
      </c>
      <c r="F117" s="1053">
        <v>2098.46</v>
      </c>
      <c r="G117" s="1012"/>
      <c r="H117" s="1012"/>
      <c r="I117" s="1012"/>
      <c r="J117" s="1012"/>
      <c r="K117" s="1012">
        <v>5</v>
      </c>
      <c r="L117" s="1000">
        <v>17329.460000000003</v>
      </c>
      <c r="M117" s="986">
        <f t="shared" si="510"/>
      </c>
      <c r="N117" s="986"/>
      <c r="O117" s="986">
        <f t="shared" si="738"/>
      </c>
      <c r="P117" s="986">
        <f t="shared" si="4"/>
      </c>
      <c r="Q117" s="986">
        <f t="shared" si="148"/>
      </c>
      <c r="R117" s="986">
        <f t="shared" si="196"/>
      </c>
      <c r="S117" s="987">
        <f t="shared" si="262"/>
      </c>
      <c r="T117" s="987">
        <f t="shared" si="292"/>
      </c>
      <c r="U117" s="987">
        <f t="shared" si="456"/>
      </c>
      <c r="V117" s="987">
        <f t="shared" si="540"/>
      </c>
      <c r="W117" s="988">
        <f t="shared" si="748"/>
      </c>
      <c r="X117" s="987">
        <v>0.0377</v>
      </c>
      <c r="Y117" s="1005">
        <v>39</v>
      </c>
      <c r="Z117" s="1009">
        <f t="shared" si="98"/>
      </c>
      <c r="AA117" s="1013">
        <v>31919</v>
      </c>
      <c r="AB117" s="1004">
        <v>773</v>
      </c>
      <c r="AC117" s="1005">
        <v>160</v>
      </c>
      <c r="AD117" s="1005">
        <v>810</v>
      </c>
      <c r="AE117" s="1005">
        <v>53</v>
      </c>
      <c r="AF117" s="1005">
        <v>8</v>
      </c>
      <c r="AG117" s="1005">
        <v>4</v>
      </c>
      <c r="AH117" s="1005">
        <v>36</v>
      </c>
      <c r="AI117" s="986">
        <f t="shared" si="158"/>
      </c>
      <c r="AJ117" s="986">
        <f t="shared" si="226"/>
      </c>
      <c r="AK117" s="993" t="s">
        <v>635</v>
      </c>
      <c r="AL117" s="993" t="s">
        <v>665</v>
      </c>
      <c r="AM117" s="993">
        <v>12</v>
      </c>
    </row>
    <row customHeight="true" ht="18.452380952380953" r="118">
      <c r="A118" s="1047"/>
      <c r="B118" s="979" t="s">
        <v>633</v>
      </c>
      <c r="C118" s="979" t="s">
        <v>638</v>
      </c>
      <c r="D118" s="1006">
        <f t="shared" si="338"/>
      </c>
      <c r="E118" s="1031">
        <v>948.01</v>
      </c>
      <c r="F118" s="1031">
        <v>1689.91</v>
      </c>
      <c r="G118" s="1012"/>
      <c r="H118" s="1012"/>
      <c r="I118" s="1012"/>
      <c r="J118" s="1012"/>
      <c r="K118" s="1012">
        <v>2</v>
      </c>
      <c r="L118" s="1000">
        <v>4195.620000000003</v>
      </c>
      <c r="M118" s="986">
        <f t="shared" si="510"/>
      </c>
      <c r="N118" s="986"/>
      <c r="O118" s="986">
        <f t="shared" si="738"/>
      </c>
      <c r="P118" s="986">
        <f t="shared" si="4"/>
      </c>
      <c r="Q118" s="986">
        <f t="shared" si="148"/>
      </c>
      <c r="R118" s="986">
        <f t="shared" si="196"/>
      </c>
      <c r="S118" s="987">
        <f t="shared" si="262"/>
      </c>
      <c r="T118" s="987">
        <f t="shared" si="292"/>
      </c>
      <c r="U118" s="987">
        <f t="shared" si="456"/>
      </c>
      <c r="V118" s="987">
        <f t="shared" si="540"/>
      </c>
      <c r="W118" s="988">
        <f t="shared" si="748"/>
      </c>
      <c r="X118" s="987">
        <v>0.0281</v>
      </c>
      <c r="Y118" s="1005">
        <v>53</v>
      </c>
      <c r="Z118" s="986">
        <f t="shared" si="98"/>
      </c>
      <c r="AA118" s="1013">
        <v>23588</v>
      </c>
      <c r="AB118" s="1005">
        <v>426</v>
      </c>
      <c r="AC118" s="1005">
        <v>118</v>
      </c>
      <c r="AD118" s="1005">
        <v>438</v>
      </c>
      <c r="AE118" s="1005">
        <v>54</v>
      </c>
      <c r="AF118" s="1005">
        <v>3</v>
      </c>
      <c r="AG118" s="1005">
        <v>1</v>
      </c>
      <c r="AH118" s="1005">
        <v>29</v>
      </c>
      <c r="AI118" s="986">
        <f t="shared" si="158"/>
      </c>
      <c r="AJ118" s="986">
        <f t="shared" si="226"/>
      </c>
      <c r="AK118" s="993" t="s">
        <v>635</v>
      </c>
      <c r="AL118" s="993" t="s">
        <v>665</v>
      </c>
      <c r="AM118" s="993">
        <v>22</v>
      </c>
    </row>
    <row r="119">
      <c r="A119" s="1047"/>
      <c r="B119" s="979" t="s">
        <v>633</v>
      </c>
      <c r="C119" s="979" t="s">
        <v>639</v>
      </c>
      <c r="D119" s="1006">
        <f t="shared" si="338"/>
      </c>
      <c r="E119" s="1031">
        <v>1051.97</v>
      </c>
      <c r="F119" s="1031">
        <v>1999.26</v>
      </c>
      <c r="G119" s="1012"/>
      <c r="H119" s="1012"/>
      <c r="I119" s="1012"/>
      <c r="J119" s="1012"/>
      <c r="K119" s="1012">
        <v>8</v>
      </c>
      <c r="L119" s="1000">
        <v>17325.65</v>
      </c>
      <c r="M119" s="986">
        <f t="shared" si="510"/>
      </c>
      <c r="N119" s="986"/>
      <c r="O119" s="986">
        <f t="shared" si="738"/>
      </c>
      <c r="P119" s="986">
        <f t="shared" si="4"/>
      </c>
      <c r="Q119" s="986">
        <f t="shared" si="148"/>
      </c>
      <c r="R119" s="986">
        <f t="shared" si="196"/>
      </c>
      <c r="S119" s="987">
        <f t="shared" si="262"/>
      </c>
      <c r="T119" s="987">
        <f t="shared" si="292"/>
      </c>
      <c r="U119" s="987">
        <f t="shared" si="456"/>
      </c>
      <c r="V119" s="987">
        <f t="shared" si="540"/>
      </c>
      <c r="W119" s="988">
        <f t="shared" si="748"/>
      </c>
      <c r="X119" s="987">
        <v>0.041</v>
      </c>
      <c r="Y119" s="1005">
        <v>58</v>
      </c>
      <c r="Z119" s="986">
        <f t="shared" si="98"/>
      </c>
      <c r="AA119" s="1013">
        <v>26311</v>
      </c>
      <c r="AB119" s="1005">
        <v>398</v>
      </c>
      <c r="AC119" s="1005">
        <v>135</v>
      </c>
      <c r="AD119" s="1005">
        <v>423</v>
      </c>
      <c r="AE119" s="1005">
        <v>88</v>
      </c>
      <c r="AF119" s="1005">
        <v>3</v>
      </c>
      <c r="AG119" s="1005">
        <v>0</v>
      </c>
      <c r="AH119" s="1005">
        <v>29</v>
      </c>
      <c r="AI119" s="986">
        <f t="shared" si="158"/>
      </c>
      <c r="AJ119" s="986">
        <f t="shared" si="226"/>
      </c>
      <c r="AK119" s="993" t="s">
        <v>635</v>
      </c>
      <c r="AL119" s="993" t="s">
        <v>665</v>
      </c>
      <c r="AM119" s="993">
        <v>28</v>
      </c>
    </row>
    <row r="120">
      <c r="A120" s="1047"/>
      <c r="B120" s="1055" t="s">
        <v>640</v>
      </c>
      <c r="C120" s="1055"/>
      <c r="D120" s="1015">
        <f>SUM(D115:D119)</f>
      </c>
      <c r="E120" s="1016">
        <f>SUM(E115:E119)</f>
      </c>
      <c r="F120" s="1016">
        <f>SUM(F115:F119)</f>
      </c>
      <c r="G120" s="1017"/>
      <c r="H120" s="1017"/>
      <c r="I120" s="1017"/>
      <c r="J120" s="1017"/>
      <c r="K120" s="1017">
        <f>SUM(K115:K119)</f>
      </c>
      <c r="L120" s="1018">
        <f>SUM(L115:L119)</f>
      </c>
      <c r="M120" s="1019">
        <f t="shared" si="510"/>
      </c>
      <c r="N120" s="1019"/>
      <c r="O120" s="1019">
        <f t="shared" si="738"/>
      </c>
      <c r="P120" s="1019">
        <f t="shared" si="4"/>
      </c>
      <c r="Q120" s="1019">
        <f t="shared" si="148"/>
      </c>
      <c r="R120" s="1019">
        <f t="shared" si="196"/>
      </c>
      <c r="S120" s="1020">
        <f t="shared" si="262"/>
      </c>
      <c r="T120" s="1020">
        <f t="shared" si="292"/>
      </c>
      <c r="U120" s="1020">
        <f t="shared" si="456"/>
      </c>
      <c r="V120" s="1020">
        <f t="shared" si="540"/>
      </c>
      <c r="W120" s="1021">
        <f t="shared" si="748"/>
      </c>
      <c r="X120" s="1020">
        <f>AVERAGE(X115:X119)</f>
      </c>
      <c r="Y120" s="1022">
        <f>AVERAGE(Y115:Y119)</f>
      </c>
      <c r="Z120" s="1019">
        <f t="shared" si="98"/>
      </c>
      <c r="AA120" s="1023">
        <f>SUM(AA115:AA119)</f>
      </c>
      <c r="AB120" s="1023">
        <f>SUM(AB115:AB119)</f>
      </c>
      <c r="AC120" s="1023">
        <f>SUM(AC115:AC119)</f>
      </c>
      <c r="AD120" s="1023">
        <f>SUM(AD115:AD119)</f>
      </c>
      <c r="AE120" s="1023">
        <f>SUM(AE115:AE119)</f>
      </c>
      <c r="AF120" s="1023">
        <f>SUM(AF115:AF119)</f>
      </c>
      <c r="AG120" s="1023">
        <f>SUM(AG115:AG119)</f>
      </c>
      <c r="AH120" s="1023">
        <f>SUM(AH115:AH119)</f>
      </c>
      <c r="AI120" s="1019">
        <f t="shared" si="158"/>
      </c>
      <c r="AJ120" s="1024">
        <f t="shared" si="226"/>
      </c>
      <c r="AK120" s="1025"/>
      <c r="AL120" s="1025"/>
      <c r="AM120" s="1021">
        <f>SUM(AM115:AM119)</f>
      </c>
    </row>
    <row r="121">
      <c r="A121" s="1047"/>
      <c r="B121" s="979" t="s">
        <v>646</v>
      </c>
      <c r="C121" s="979" t="s">
        <v>642</v>
      </c>
      <c r="D121" s="1011">
        <f t="shared" ref="D121:D124" si="339">E121+F121</f>
      </c>
      <c r="E121" s="1028">
        <v>1100</v>
      </c>
      <c r="F121" s="1028">
        <v>2270.67</v>
      </c>
      <c r="G121" s="1012"/>
      <c r="H121" s="1012"/>
      <c r="I121" s="1012"/>
      <c r="J121" s="1012"/>
      <c r="K121" s="1012">
        <v>4</v>
      </c>
      <c r="L121" s="1000">
        <v>8391.239999999998</v>
      </c>
      <c r="M121" s="986">
        <f t="shared" si="510"/>
      </c>
      <c r="N121" s="986"/>
      <c r="O121" s="986">
        <f t="shared" si="738"/>
      </c>
      <c r="P121" s="986">
        <f t="shared" si="4"/>
      </c>
      <c r="Q121" s="986">
        <f t="shared" si="148"/>
      </c>
      <c r="R121" s="986">
        <f t="shared" si="196"/>
      </c>
      <c r="S121" s="987">
        <f t="shared" si="262"/>
      </c>
      <c r="T121" s="987">
        <f t="shared" si="292"/>
      </c>
      <c r="U121" s="987">
        <f t="shared" si="456"/>
      </c>
      <c r="V121" s="987">
        <f t="shared" si="540"/>
      </c>
      <c r="W121" s="988">
        <f t="shared" si="748"/>
      </c>
      <c r="X121" s="987">
        <v>0.0248</v>
      </c>
      <c r="Y121" s="1005">
        <v>60</v>
      </c>
      <c r="Z121" s="986">
        <f t="shared" si="98"/>
      </c>
      <c r="AA121" s="1005">
        <v>29859</v>
      </c>
      <c r="AB121" s="1005">
        <v>331</v>
      </c>
      <c r="AC121" s="1005">
        <v>123</v>
      </c>
      <c r="AD121" s="1005">
        <v>316</v>
      </c>
      <c r="AE121" s="1005">
        <v>47</v>
      </c>
      <c r="AF121" s="1005">
        <v>3</v>
      </c>
      <c r="AG121" s="1005">
        <v>1</v>
      </c>
      <c r="AH121" s="1005">
        <v>31</v>
      </c>
      <c r="AI121" s="986">
        <f t="shared" si="158"/>
      </c>
      <c r="AJ121" s="986">
        <f t="shared" si="226"/>
      </c>
      <c r="AK121" s="993" t="s">
        <v>635</v>
      </c>
      <c r="AL121" s="993" t="s">
        <v>665</v>
      </c>
      <c r="AM121" s="993">
        <v>26</v>
      </c>
    </row>
    <row r="122">
      <c r="A122" s="1047"/>
      <c r="B122" s="979" t="s">
        <v>646</v>
      </c>
      <c r="C122" s="979" t="s">
        <v>643</v>
      </c>
      <c r="D122" s="1011">
        <f t="shared" si="339"/>
      </c>
      <c r="E122" s="1028">
        <v>488.71</v>
      </c>
      <c r="F122" s="1028">
        <v>768.04</v>
      </c>
      <c r="G122" s="983"/>
      <c r="H122" s="983"/>
      <c r="I122" s="983"/>
      <c r="J122" s="983"/>
      <c r="K122" s="983">
        <v>1</v>
      </c>
      <c r="L122" s="1000">
        <v>4412.530000000006</v>
      </c>
      <c r="M122" s="986">
        <f t="shared" si="510"/>
      </c>
      <c r="N122" s="986"/>
      <c r="O122" s="986">
        <f t="shared" si="738"/>
      </c>
      <c r="P122" s="986">
        <f t="shared" si="4"/>
      </c>
      <c r="Q122" s="986">
        <f t="shared" si="148"/>
      </c>
      <c r="R122" s="986">
        <f t="shared" si="196"/>
      </c>
      <c r="S122" s="987">
        <f t="shared" si="262"/>
      </c>
      <c r="T122" s="987">
        <f t="shared" si="292"/>
      </c>
      <c r="U122" s="987">
        <f t="shared" si="456"/>
      </c>
      <c r="V122" s="987">
        <f t="shared" si="540"/>
      </c>
      <c r="W122" s="988">
        <f t="shared" si="748"/>
      </c>
      <c r="X122" s="989">
        <v>0.0202</v>
      </c>
      <c r="Y122" s="990">
        <v>62</v>
      </c>
      <c r="Z122" s="986">
        <f t="shared" si="98"/>
      </c>
      <c r="AA122" s="1005">
        <v>15254</v>
      </c>
      <c r="AB122" s="1005">
        <v>157</v>
      </c>
      <c r="AC122" s="1005">
        <v>64</v>
      </c>
      <c r="AD122" s="1005">
        <v>158</v>
      </c>
      <c r="AE122" s="1005">
        <v>52</v>
      </c>
      <c r="AF122" s="1005">
        <v>3</v>
      </c>
      <c r="AG122" s="1005">
        <v>1</v>
      </c>
      <c r="AH122" s="1005">
        <v>12</v>
      </c>
      <c r="AI122" s="986">
        <f t="shared" si="158"/>
      </c>
      <c r="AJ122" s="986">
        <f t="shared" si="226"/>
      </c>
      <c r="AK122" s="993" t="s">
        <v>635</v>
      </c>
      <c r="AL122" s="993" t="s">
        <v>665</v>
      </c>
      <c r="AM122" s="993">
        <v>20</v>
      </c>
    </row>
    <row r="123">
      <c r="A123" s="1047"/>
      <c r="B123" s="979" t="s">
        <v>646</v>
      </c>
      <c r="C123" s="979" t="s">
        <v>644</v>
      </c>
      <c r="D123" s="1011">
        <f t="shared" si="339"/>
      </c>
      <c r="E123" s="1028">
        <v>832.64</v>
      </c>
      <c r="F123" s="1028">
        <v>1959.42</v>
      </c>
      <c r="G123" s="983"/>
      <c r="H123" s="983"/>
      <c r="I123" s="983"/>
      <c r="J123" s="983"/>
      <c r="K123" s="983">
        <v>5</v>
      </c>
      <c r="L123" s="1000">
        <v>12406.689999999988</v>
      </c>
      <c r="M123" s="986">
        <f t="shared" si="510"/>
      </c>
      <c r="N123" s="986"/>
      <c r="O123" s="986">
        <f t="shared" si="738"/>
      </c>
      <c r="P123" s="986">
        <f t="shared" si="4"/>
      </c>
      <c r="Q123" s="986">
        <f t="shared" si="148"/>
      </c>
      <c r="R123" s="986">
        <f t="shared" si="196"/>
      </c>
      <c r="S123" s="987">
        <f t="shared" si="262"/>
      </c>
      <c r="T123" s="987">
        <f t="shared" si="292"/>
      </c>
      <c r="U123" s="987">
        <f t="shared" si="456"/>
      </c>
      <c r="V123" s="987">
        <f t="shared" si="540"/>
      </c>
      <c r="W123" s="988">
        <f t="shared" si="748"/>
      </c>
      <c r="X123" s="989">
        <v>0.0258</v>
      </c>
      <c r="Y123" s="990">
        <v>64</v>
      </c>
      <c r="Z123" s="986">
        <f t="shared" si="98"/>
      </c>
      <c r="AA123" s="1005">
        <v>28132</v>
      </c>
      <c r="AB123" s="1005">
        <v>336</v>
      </c>
      <c r="AC123" s="1005">
        <v>100</v>
      </c>
      <c r="AD123" s="1005">
        <v>331</v>
      </c>
      <c r="AE123" s="1005">
        <v>75</v>
      </c>
      <c r="AF123" s="1005">
        <v>5</v>
      </c>
      <c r="AG123" s="1005">
        <v>3</v>
      </c>
      <c r="AH123" s="1005">
        <v>26</v>
      </c>
      <c r="AI123" s="986">
        <f t="shared" si="158"/>
      </c>
      <c r="AJ123" s="986">
        <f t="shared" si="226"/>
      </c>
      <c r="AK123" s="993" t="s">
        <v>635</v>
      </c>
      <c r="AL123" s="993" t="s">
        <v>665</v>
      </c>
      <c r="AM123" s="994">
        <v>23</v>
      </c>
    </row>
    <row r="124">
      <c r="A124" s="1047"/>
      <c r="B124" s="979" t="s">
        <v>646</v>
      </c>
      <c r="C124" s="979" t="s">
        <v>645</v>
      </c>
      <c r="D124" s="1011">
        <f t="shared" si="339"/>
      </c>
      <c r="E124" s="1028">
        <v>1154.97</v>
      </c>
      <c r="F124" s="1028">
        <v>2375.79</v>
      </c>
      <c r="G124" s="983"/>
      <c r="H124" s="983"/>
      <c r="I124" s="983"/>
      <c r="J124" s="983"/>
      <c r="K124" s="983">
        <v>4</v>
      </c>
      <c r="L124" s="1000">
        <v>10128.700000000012</v>
      </c>
      <c r="M124" s="986">
        <f t="shared" si="510"/>
      </c>
      <c r="N124" s="986"/>
      <c r="O124" s="986">
        <f t="shared" si="738"/>
      </c>
      <c r="P124" s="986">
        <f t="shared" si="4"/>
      </c>
      <c r="Q124" s="986">
        <f t="shared" si="148"/>
      </c>
      <c r="R124" s="986">
        <f t="shared" si="196"/>
      </c>
      <c r="S124" s="987">
        <f t="shared" si="262"/>
      </c>
      <c r="T124" s="987">
        <f t="shared" si="292"/>
      </c>
      <c r="U124" s="987">
        <f t="shared" si="456"/>
      </c>
      <c r="V124" s="987">
        <f t="shared" si="540"/>
      </c>
      <c r="W124" s="988">
        <f t="shared" si="748"/>
      </c>
      <c r="X124" s="989">
        <v>0.0255</v>
      </c>
      <c r="Y124" s="990">
        <v>64</v>
      </c>
      <c r="Z124" s="986">
        <f t="shared" si="98"/>
      </c>
      <c r="AA124" s="1005">
        <v>32454</v>
      </c>
      <c r="AB124" s="1005">
        <v>518</v>
      </c>
      <c r="AC124" s="1005">
        <v>111</v>
      </c>
      <c r="AD124" s="1005">
        <v>532</v>
      </c>
      <c r="AE124" s="1005">
        <v>57</v>
      </c>
      <c r="AF124" s="1005">
        <v>5</v>
      </c>
      <c r="AG124" s="1005">
        <v>2</v>
      </c>
      <c r="AH124" s="1005">
        <v>28</v>
      </c>
      <c r="AI124" s="986">
        <f t="shared" si="158"/>
      </c>
      <c r="AJ124" s="986">
        <f t="shared" si="226"/>
      </c>
      <c r="AK124" s="993" t="s">
        <v>635</v>
      </c>
      <c r="AL124" s="993" t="s">
        <v>665</v>
      </c>
      <c r="AM124" s="993">
        <v>24</v>
      </c>
    </row>
    <row r="125">
      <c r="A125" s="1047"/>
      <c r="B125" s="1055" t="s">
        <v>640</v>
      </c>
      <c r="C125" s="1055"/>
      <c r="D125" s="1015">
        <f>SUM(D121:D124)</f>
      </c>
      <c r="E125" s="1016">
        <f>SUM(E121:E124)</f>
      </c>
      <c r="F125" s="1016">
        <f>SUM(F121:F124)</f>
      </c>
      <c r="G125" s="1017"/>
      <c r="H125" s="1017"/>
      <c r="I125" s="1017"/>
      <c r="J125" s="1017"/>
      <c r="K125" s="1017">
        <f>SUM(K121:K124)</f>
      </c>
      <c r="L125" s="1016">
        <f>SUM(L121:L124)</f>
      </c>
      <c r="M125" s="1019">
        <f t="shared" si="510"/>
      </c>
      <c r="N125" s="1019"/>
      <c r="O125" s="1019">
        <f t="shared" si="738"/>
      </c>
      <c r="P125" s="1019">
        <f t="shared" si="4"/>
      </c>
      <c r="Q125" s="1019">
        <f t="shared" si="148"/>
      </c>
      <c r="R125" s="1019">
        <f t="shared" si="196"/>
      </c>
      <c r="S125" s="1020">
        <f t="shared" si="262"/>
      </c>
      <c r="T125" s="1020">
        <f t="shared" si="292"/>
      </c>
      <c r="U125" s="1020">
        <f t="shared" si="456"/>
      </c>
      <c r="V125" s="1020">
        <f t="shared" si="540"/>
      </c>
      <c r="W125" s="1021">
        <f t="shared" si="748"/>
      </c>
      <c r="X125" s="1020">
        <f>AVERAGE(X121:X124)</f>
      </c>
      <c r="Y125" s="1022">
        <f>AVERAGE(Y121:Y124)</f>
      </c>
      <c r="Z125" s="1022">
        <f t="shared" si="98"/>
      </c>
      <c r="AA125" s="1023">
        <f>SUM(AA121:AA124)</f>
      </c>
      <c r="AB125" s="1023">
        <f>SUM(AB121:AB124)</f>
      </c>
      <c r="AC125" s="1023">
        <f>SUM(AC121:AC124)</f>
      </c>
      <c r="AD125" s="1023">
        <f>SUM(AD121:AD124)</f>
      </c>
      <c r="AE125" s="1023">
        <f>SUM(AE121:AE124)</f>
      </c>
      <c r="AF125" s="1023">
        <f>SUM(AF121:AF124)</f>
      </c>
      <c r="AG125" s="1023">
        <f>SUM(AG121:AG124)</f>
      </c>
      <c r="AH125" s="1023">
        <f>SUM(AH121:AH124)</f>
      </c>
      <c r="AI125" s="1019">
        <f t="shared" si="158"/>
      </c>
      <c r="AJ125" s="1024">
        <f t="shared" si="226"/>
      </c>
      <c r="AK125" s="1025"/>
      <c r="AL125" s="1025"/>
      <c r="AM125" s="1021">
        <f>SUM(AM121:AM124)</f>
      </c>
    </row>
    <row r="126">
      <c r="A126" s="1047"/>
      <c r="B126" s="979" t="s">
        <v>658</v>
      </c>
      <c r="C126" s="979" t="s">
        <v>647</v>
      </c>
      <c r="D126" s="1011">
        <f t="shared" ref="D126:D129" si="340">E126+F126</f>
      </c>
      <c r="E126" s="1028">
        <v>1278.07</v>
      </c>
      <c r="F126" s="1028">
        <v>1990.84</v>
      </c>
      <c r="G126" s="983"/>
      <c r="H126" s="983"/>
      <c r="I126" s="983"/>
      <c r="J126" s="983"/>
      <c r="K126" s="983">
        <v>1</v>
      </c>
      <c r="L126" s="985">
        <v>3108.11</v>
      </c>
      <c r="M126" s="986">
        <f t="shared" si="510"/>
      </c>
      <c r="N126" s="986"/>
      <c r="O126" s="986">
        <f t="shared" si="738"/>
      </c>
      <c r="P126" s="986">
        <f t="shared" si="4"/>
      </c>
      <c r="Q126" s="986">
        <f t="shared" si="148"/>
      </c>
      <c r="R126" s="986">
        <f t="shared" si="196"/>
      </c>
      <c r="S126" s="987">
        <f t="shared" si="262"/>
      </c>
      <c r="T126" s="987">
        <f t="shared" si="292"/>
      </c>
      <c r="U126" s="987">
        <f t="shared" si="456"/>
      </c>
      <c r="V126" s="987">
        <f t="shared" si="540"/>
      </c>
      <c r="W126" s="988">
        <f t="shared" si="748"/>
      </c>
      <c r="X126" s="989">
        <v>0.0265</v>
      </c>
      <c r="Y126" s="990">
        <v>65</v>
      </c>
      <c r="Z126" s="986">
        <f t="shared" si="98"/>
      </c>
      <c r="AA126" s="1005">
        <v>24459</v>
      </c>
      <c r="AB126" s="1005">
        <v>447</v>
      </c>
      <c r="AC126" s="1005">
        <v>98</v>
      </c>
      <c r="AD126" s="1005">
        <v>485</v>
      </c>
      <c r="AE126" s="1005">
        <v>96</v>
      </c>
      <c r="AF126" s="1005">
        <v>4</v>
      </c>
      <c r="AG126" s="1005">
        <v>0</v>
      </c>
      <c r="AH126" s="1005">
        <v>27</v>
      </c>
      <c r="AI126" s="986">
        <f t="shared" si="158"/>
      </c>
      <c r="AJ126" s="986">
        <f t="shared" si="226"/>
      </c>
      <c r="AK126" s="993" t="s">
        <v>635</v>
      </c>
      <c r="AL126" s="993" t="s">
        <v>665</v>
      </c>
      <c r="AM126" s="993">
        <v>23</v>
      </c>
    </row>
    <row r="127">
      <c r="A127" s="1047"/>
      <c r="B127" s="979" t="s">
        <v>658</v>
      </c>
      <c r="C127" s="979" t="s">
        <v>648</v>
      </c>
      <c r="D127" s="1011">
        <f t="shared" si="340"/>
      </c>
      <c r="E127" s="1028">
        <v>1085.54</v>
      </c>
      <c r="F127" s="1028">
        <v>1354.68</v>
      </c>
      <c r="G127" s="1012"/>
      <c r="H127" s="1012"/>
      <c r="I127" s="1012"/>
      <c r="J127" s="1012"/>
      <c r="K127" s="983">
        <v>3</v>
      </c>
      <c r="L127" s="1000">
        <v>8261.190000000002</v>
      </c>
      <c r="M127" s="986">
        <f t="shared" si="510"/>
      </c>
      <c r="N127" s="986"/>
      <c r="O127" s="986">
        <f t="shared" si="738"/>
      </c>
      <c r="P127" s="986">
        <f t="shared" si="4"/>
      </c>
      <c r="Q127" s="986">
        <f t="shared" si="148"/>
      </c>
      <c r="R127" s="986">
        <f t="shared" si="196"/>
      </c>
      <c r="S127" s="987">
        <f t="shared" si="262"/>
      </c>
      <c r="T127" s="987">
        <f t="shared" si="292"/>
      </c>
      <c r="U127" s="987">
        <f t="shared" si="456"/>
      </c>
      <c r="V127" s="987">
        <f t="shared" si="540"/>
      </c>
      <c r="W127" s="988">
        <f t="shared" si="748"/>
      </c>
      <c r="X127" s="989">
        <v>0.0246</v>
      </c>
      <c r="Y127" s="990">
        <v>52</v>
      </c>
      <c r="Z127" s="986">
        <f t="shared" si="98"/>
      </c>
      <c r="AA127" s="1005">
        <v>17703</v>
      </c>
      <c r="AB127" s="1005">
        <v>426</v>
      </c>
      <c r="AC127" s="1005">
        <v>76</v>
      </c>
      <c r="AD127" s="1005">
        <v>432</v>
      </c>
      <c r="AE127" s="1005">
        <v>39</v>
      </c>
      <c r="AF127" s="1005">
        <v>3</v>
      </c>
      <c r="AG127" s="1005">
        <v>1</v>
      </c>
      <c r="AH127" s="1005">
        <v>11</v>
      </c>
      <c r="AI127" s="986">
        <f t="shared" si="158"/>
      </c>
      <c r="AJ127" s="986">
        <f t="shared" si="226"/>
      </c>
      <c r="AK127" s="993" t="s">
        <v>635</v>
      </c>
      <c r="AL127" s="993" t="s">
        <v>665</v>
      </c>
      <c r="AM127" s="994">
        <v>17</v>
      </c>
    </row>
    <row r="128">
      <c r="A128" s="1047"/>
      <c r="B128" s="979" t="s">
        <v>658</v>
      </c>
      <c r="C128" s="979" t="s">
        <v>649</v>
      </c>
      <c r="D128" s="1011">
        <f t="shared" si="340"/>
      </c>
      <c r="E128" s="1028">
        <v>1486.12</v>
      </c>
      <c r="F128" s="1028">
        <v>2292.61</v>
      </c>
      <c r="G128" s="1012"/>
      <c r="H128" s="1012"/>
      <c r="I128" s="1012"/>
      <c r="J128" s="1012"/>
      <c r="K128" s="983">
        <v>4</v>
      </c>
      <c r="L128" s="1000">
        <v>6988.4100000000035</v>
      </c>
      <c r="M128" s="986">
        <f t="shared" si="510"/>
      </c>
      <c r="N128" s="986"/>
      <c r="O128" s="986">
        <f t="shared" si="738"/>
      </c>
      <c r="P128" s="986">
        <f t="shared" si="4"/>
      </c>
      <c r="Q128" s="986">
        <f t="shared" si="148"/>
      </c>
      <c r="R128" s="986">
        <f t="shared" si="196"/>
      </c>
      <c r="S128" s="987">
        <f t="shared" si="262"/>
      </c>
      <c r="T128" s="987">
        <f t="shared" si="292"/>
      </c>
      <c r="U128" s="987">
        <f t="shared" si="456"/>
      </c>
      <c r="V128" s="987">
        <f t="shared" si="540"/>
      </c>
      <c r="W128" s="988">
        <f t="shared" si="748"/>
      </c>
      <c r="X128" s="989">
        <v>0.022</v>
      </c>
      <c r="Y128" s="990">
        <v>52</v>
      </c>
      <c r="Z128" s="986">
        <f t="shared" si="98"/>
      </c>
      <c r="AA128" s="1005">
        <v>28481</v>
      </c>
      <c r="AB128" s="1005">
        <v>567</v>
      </c>
      <c r="AC128" s="1005">
        <v>127</v>
      </c>
      <c r="AD128" s="1005">
        <v>603</v>
      </c>
      <c r="AE128" s="1005">
        <v>87</v>
      </c>
      <c r="AF128" s="1005">
        <v>8</v>
      </c>
      <c r="AG128" s="1005">
        <v>2</v>
      </c>
      <c r="AH128" s="1005">
        <v>19</v>
      </c>
      <c r="AI128" s="986">
        <f t="shared" si="158"/>
      </c>
      <c r="AJ128" s="986">
        <f t="shared" si="226"/>
      </c>
      <c r="AK128" s="993" t="s">
        <v>650</v>
      </c>
      <c r="AL128" s="993" t="s">
        <v>651</v>
      </c>
      <c r="AM128" s="994">
        <v>21</v>
      </c>
    </row>
    <row r="129">
      <c r="A129" s="1047"/>
      <c r="B129" s="979" t="s">
        <v>658</v>
      </c>
      <c r="C129" s="979" t="s">
        <v>652</v>
      </c>
      <c r="D129" s="1011">
        <f t="shared" si="340"/>
      </c>
      <c r="E129" s="1028">
        <v>1466.23</v>
      </c>
      <c r="F129" s="1028">
        <v>1414.04</v>
      </c>
      <c r="G129" s="1012"/>
      <c r="H129" s="1012"/>
      <c r="I129" s="1012"/>
      <c r="J129" s="1012"/>
      <c r="K129" s="983">
        <v>2</v>
      </c>
      <c r="L129" s="1000">
        <v>4543.110000000001</v>
      </c>
      <c r="M129" s="986">
        <f t="shared" si="510"/>
      </c>
      <c r="N129" s="986"/>
      <c r="O129" s="986">
        <f t="shared" si="738"/>
      </c>
      <c r="P129" s="986">
        <f t="shared" si="4"/>
      </c>
      <c r="Q129" s="986">
        <f t="shared" si="148"/>
      </c>
      <c r="R129" s="986">
        <f t="shared" si="196"/>
      </c>
      <c r="S129" s="987">
        <f t="shared" si="262"/>
      </c>
      <c r="T129" s="987">
        <f t="shared" si="292"/>
      </c>
      <c r="U129" s="987">
        <f t="shared" si="456"/>
      </c>
      <c r="V129" s="987">
        <f t="shared" si="540"/>
      </c>
      <c r="W129" s="988">
        <f t="shared" si="748"/>
      </c>
      <c r="X129" s="989">
        <v>0.0162</v>
      </c>
      <c r="Y129" s="990">
        <v>50</v>
      </c>
      <c r="Z129" s="986">
        <f t="shared" si="98"/>
      </c>
      <c r="AA129" s="1005">
        <v>24983</v>
      </c>
      <c r="AB129" s="1005">
        <v>586</v>
      </c>
      <c r="AC129" s="1005">
        <v>93</v>
      </c>
      <c r="AD129" s="1005">
        <v>627</v>
      </c>
      <c r="AE129" s="1005">
        <v>26</v>
      </c>
      <c r="AF129" s="1005">
        <v>4</v>
      </c>
      <c r="AG129" s="1005">
        <v>0</v>
      </c>
      <c r="AH129" s="1005">
        <v>24</v>
      </c>
      <c r="AI129" s="986">
        <f t="shared" si="158"/>
      </c>
      <c r="AJ129" s="986">
        <f t="shared" si="226"/>
      </c>
      <c r="AK129" s="993" t="s">
        <v>650</v>
      </c>
      <c r="AL129" s="993" t="s">
        <v>651</v>
      </c>
      <c r="AM129" s="994">
        <v>15</v>
      </c>
    </row>
    <row r="130">
      <c r="A130" s="1047"/>
      <c r="B130" s="1055" t="s">
        <v>640</v>
      </c>
      <c r="C130" s="1055"/>
      <c r="D130" s="1015">
        <f>SUM(D126:D129)</f>
      </c>
      <c r="E130" s="1015">
        <f>SUM(E126:E129)</f>
      </c>
      <c r="F130" s="1015">
        <f>SUM(F126:F129)</f>
      </c>
      <c r="G130" s="1029"/>
      <c r="H130" s="1029"/>
      <c r="I130" s="1029"/>
      <c r="J130" s="1029"/>
      <c r="K130" s="1029">
        <f>SUM(K126:K129)</f>
      </c>
      <c r="L130" s="1015">
        <f>SUM(L126:L129)</f>
      </c>
      <c r="M130" s="1019">
        <f t="shared" si="510"/>
      </c>
      <c r="N130" s="1019"/>
      <c r="O130" s="1019">
        <f t="shared" si="738"/>
      </c>
      <c r="P130" s="1019">
        <f t="shared" si="4"/>
      </c>
      <c r="Q130" s="1019">
        <f t="shared" si="148"/>
      </c>
      <c r="R130" s="1019">
        <f t="shared" si="196"/>
      </c>
      <c r="S130" s="1020">
        <f t="shared" si="262"/>
      </c>
      <c r="T130" s="1020">
        <f t="shared" si="292"/>
      </c>
      <c r="U130" s="1020">
        <f t="shared" si="456"/>
      </c>
      <c r="V130" s="1020">
        <f t="shared" si="540"/>
      </c>
      <c r="W130" s="1021">
        <f t="shared" si="748"/>
      </c>
      <c r="X130" s="1020">
        <f>AVERAGE(X126:X129)</f>
      </c>
      <c r="Y130" s="1022">
        <f>AVERAGE(Y126:Y129)</f>
      </c>
      <c r="Z130" s="1022">
        <f t="shared" si="98"/>
      </c>
      <c r="AA130" s="1023">
        <f>SUM(AA126:AA129)</f>
      </c>
      <c r="AB130" s="1023">
        <f>SUM(AB126:AB129)</f>
      </c>
      <c r="AC130" s="1023">
        <f>SUM(AC126:AC129)</f>
      </c>
      <c r="AD130" s="1023">
        <f>SUM(AD126:AD129)</f>
      </c>
      <c r="AE130" s="1023">
        <f>SUM(AE126:AE129)</f>
      </c>
      <c r="AF130" s="1023">
        <f>SUM(AF126:AF129)</f>
      </c>
      <c r="AG130" s="1023">
        <f>SUM(AG126:AG129)</f>
      </c>
      <c r="AH130" s="1023">
        <f>SUM(AH126:AH129)</f>
      </c>
      <c r="AI130" s="1019">
        <f t="shared" si="158"/>
      </c>
      <c r="AJ130" s="1024">
        <f t="shared" si="226"/>
      </c>
      <c r="AK130" s="1025"/>
      <c r="AL130" s="1025"/>
      <c r="AM130" s="1023">
        <f>SUM(AM126:AM129)</f>
      </c>
    </row>
    <row r="131">
      <c r="A131" s="1047"/>
      <c r="B131" s="979" t="s">
        <v>653</v>
      </c>
      <c r="C131" s="979" t="s">
        <v>654</v>
      </c>
      <c r="D131" s="1011">
        <f t="shared" ref="D131:D134" si="341">E131+F131</f>
      </c>
      <c r="E131" s="1028">
        <v>1428.02</v>
      </c>
      <c r="F131" s="1028">
        <v>1078.41</v>
      </c>
      <c r="G131" s="1012"/>
      <c r="H131" s="1012"/>
      <c r="I131" s="1012"/>
      <c r="J131" s="1012"/>
      <c r="K131" s="983">
        <v>4</v>
      </c>
      <c r="L131" s="1000">
        <v>9228.100000000006</v>
      </c>
      <c r="M131" s="986">
        <f t="shared" si="510"/>
      </c>
      <c r="N131" s="986"/>
      <c r="O131" s="986">
        <f t="shared" si="738"/>
      </c>
      <c r="P131" s="986">
        <f t="shared" si="4"/>
      </c>
      <c r="Q131" s="986">
        <f t="shared" si="148"/>
      </c>
      <c r="R131" s="986">
        <f t="shared" si="196"/>
      </c>
      <c r="S131" s="987">
        <f t="shared" si="262"/>
      </c>
      <c r="T131" s="987">
        <f t="shared" si="292"/>
      </c>
      <c r="U131" s="987">
        <f t="shared" si="456"/>
      </c>
      <c r="V131" s="987">
        <f t="shared" si="540"/>
      </c>
      <c r="W131" s="988">
        <f t="shared" si="748"/>
      </c>
      <c r="X131" s="989">
        <v>0.0159</v>
      </c>
      <c r="Y131" s="990">
        <v>48</v>
      </c>
      <c r="Z131" s="986">
        <f t="shared" si="98"/>
      </c>
      <c r="AA131" s="1005">
        <v>18177</v>
      </c>
      <c r="AB131" s="1005">
        <v>470</v>
      </c>
      <c r="AC131" s="1005">
        <v>73</v>
      </c>
      <c r="AD131" s="1005">
        <v>493</v>
      </c>
      <c r="AE131" s="1005">
        <v>30</v>
      </c>
      <c r="AF131" s="1005">
        <v>3</v>
      </c>
      <c r="AG131" s="1005">
        <v>1</v>
      </c>
      <c r="AH131" s="1005">
        <v>13</v>
      </c>
      <c r="AI131" s="986">
        <f t="shared" si="158"/>
      </c>
      <c r="AJ131" s="986">
        <f t="shared" si="226"/>
      </c>
      <c r="AK131" s="993" t="s">
        <v>650</v>
      </c>
      <c r="AL131" s="993" t="s">
        <v>651</v>
      </c>
      <c r="AM131" s="994">
        <v>11</v>
      </c>
    </row>
    <row r="132">
      <c r="A132" s="1047"/>
      <c r="B132" s="979" t="s">
        <v>653</v>
      </c>
      <c r="C132" s="979" t="s">
        <v>655</v>
      </c>
      <c r="D132" s="1011">
        <f t="shared" si="341"/>
      </c>
      <c r="E132" s="1031">
        <v>1305.27</v>
      </c>
      <c r="F132" s="1031">
        <v>1475.41</v>
      </c>
      <c r="G132" s="1012"/>
      <c r="H132" s="1012"/>
      <c r="I132" s="1012"/>
      <c r="J132" s="1012"/>
      <c r="K132" s="983">
        <v>1</v>
      </c>
      <c r="L132" s="1000">
        <v>3108.1100000000006</v>
      </c>
      <c r="M132" s="986">
        <f t="shared" si="510"/>
      </c>
      <c r="N132" s="986"/>
      <c r="O132" s="986">
        <f t="shared" si="738"/>
      </c>
      <c r="P132" s="986">
        <f t="shared" si="4"/>
      </c>
      <c r="Q132" s="986">
        <f t="shared" si="148"/>
      </c>
      <c r="R132" s="986">
        <f t="shared" si="196"/>
      </c>
      <c r="S132" s="987">
        <f t="shared" si="262"/>
      </c>
      <c r="T132" s="987">
        <f t="shared" si="292"/>
      </c>
      <c r="U132" s="987">
        <f t="shared" si="456"/>
      </c>
      <c r="V132" s="987">
        <f t="shared" si="540"/>
      </c>
      <c r="W132" s="988">
        <f t="shared" si="748"/>
      </c>
      <c r="X132" s="989">
        <v>0.0182</v>
      </c>
      <c r="Y132" s="990">
        <v>48</v>
      </c>
      <c r="Z132" s="986">
        <f t="shared" si="98"/>
      </c>
      <c r="AA132" s="1005">
        <v>22524</v>
      </c>
      <c r="AB132" s="1005">
        <v>509</v>
      </c>
      <c r="AC132" s="1005">
        <v>88</v>
      </c>
      <c r="AD132" s="1005">
        <v>554</v>
      </c>
      <c r="AE132" s="1005">
        <v>38</v>
      </c>
      <c r="AF132" s="1005">
        <v>5</v>
      </c>
      <c r="AG132" s="1005">
        <v>1</v>
      </c>
      <c r="AH132" s="1005">
        <v>34</v>
      </c>
      <c r="AI132" s="986">
        <f t="shared" si="158"/>
      </c>
      <c r="AJ132" s="986">
        <f t="shared" si="226"/>
      </c>
      <c r="AK132" s="993" t="s">
        <v>650</v>
      </c>
      <c r="AL132" s="993" t="s">
        <v>651</v>
      </c>
      <c r="AM132" s="994">
        <v>14</v>
      </c>
    </row>
    <row r="133">
      <c r="A133" s="1047"/>
      <c r="B133" s="979" t="s">
        <v>653</v>
      </c>
      <c r="C133" s="979" t="s">
        <v>656</v>
      </c>
      <c r="D133" s="1011">
        <f t="shared" si="341"/>
      </c>
      <c r="E133" s="1031">
        <v>1143.86</v>
      </c>
      <c r="F133" s="1031">
        <v>1053.21</v>
      </c>
      <c r="G133" s="1012"/>
      <c r="H133" s="1012"/>
      <c r="I133" s="1012"/>
      <c r="J133" s="1012"/>
      <c r="K133" s="983">
        <v>3</v>
      </c>
      <c r="L133" s="1000">
        <v>6750.319999999992</v>
      </c>
      <c r="M133" s="986">
        <f t="shared" si="510"/>
      </c>
      <c r="N133" s="986"/>
      <c r="O133" s="986">
        <f t="shared" si="738"/>
      </c>
      <c r="P133" s="986">
        <f t="shared" si="4"/>
      </c>
      <c r="Q133" s="986">
        <f t="shared" si="148"/>
      </c>
      <c r="R133" s="986">
        <f t="shared" si="196"/>
      </c>
      <c r="S133" s="987">
        <f t="shared" si="262"/>
      </c>
      <c r="T133" s="987">
        <f t="shared" si="292"/>
      </c>
      <c r="U133" s="987">
        <f t="shared" si="456"/>
      </c>
      <c r="V133" s="987">
        <f t="shared" si="540"/>
      </c>
      <c r="W133" s="988">
        <f t="shared" si="748"/>
      </c>
      <c r="X133" s="989">
        <v>0.014</v>
      </c>
      <c r="Y133" s="990">
        <v>47</v>
      </c>
      <c r="Z133" s="986">
        <f t="shared" si="98"/>
      </c>
      <c r="AA133" s="1005">
        <v>21155</v>
      </c>
      <c r="AB133" s="1005">
        <v>631</v>
      </c>
      <c r="AC133" s="1005">
        <v>73</v>
      </c>
      <c r="AD133" s="1005">
        <v>683</v>
      </c>
      <c r="AE133" s="1005">
        <v>43</v>
      </c>
      <c r="AF133" s="1005">
        <v>0</v>
      </c>
      <c r="AG133" s="1005">
        <v>1</v>
      </c>
      <c r="AH133" s="1005">
        <v>11</v>
      </c>
      <c r="AI133" s="986">
        <f t="shared" si="158"/>
      </c>
      <c r="AJ133" s="986">
        <f t="shared" si="226"/>
      </c>
      <c r="AK133" s="993" t="s">
        <v>650</v>
      </c>
      <c r="AL133" s="993" t="s">
        <v>651</v>
      </c>
      <c r="AM133" s="994">
        <v>13</v>
      </c>
    </row>
    <row r="134">
      <c r="A134" s="1047"/>
      <c r="B134" s="979" t="s">
        <v>653</v>
      </c>
      <c r="C134" s="979" t="s">
        <v>657</v>
      </c>
      <c r="D134" s="1011">
        <f t="shared" si="341"/>
      </c>
      <c r="E134" s="1031">
        <v>1709.59</v>
      </c>
      <c r="F134" s="1031">
        <v>1678.37</v>
      </c>
      <c r="G134" s="1012"/>
      <c r="H134" s="1012"/>
      <c r="I134" s="1012"/>
      <c r="J134" s="1012"/>
      <c r="K134" s="983">
        <v>8</v>
      </c>
      <c r="L134" s="1000">
        <v>22046.329999999987</v>
      </c>
      <c r="M134" s="986">
        <f t="shared" si="510"/>
      </c>
      <c r="N134" s="986"/>
      <c r="O134" s="986">
        <f t="shared" si="738"/>
      </c>
      <c r="P134" s="986">
        <f t="shared" si="4"/>
      </c>
      <c r="Q134" s="986">
        <f t="shared" si="148"/>
      </c>
      <c r="R134" s="986">
        <f t="shared" si="196"/>
      </c>
      <c r="S134" s="987">
        <f t="shared" si="262"/>
      </c>
      <c r="T134" s="987">
        <f t="shared" si="292"/>
      </c>
      <c r="U134" s="987">
        <f t="shared" si="456"/>
      </c>
      <c r="V134" s="987">
        <f t="shared" si="540"/>
      </c>
      <c r="W134" s="988">
        <f t="shared" si="748"/>
      </c>
      <c r="X134" s="989">
        <v>0.0186</v>
      </c>
      <c r="Y134" s="990">
        <v>47</v>
      </c>
      <c r="Z134" s="986">
        <f t="shared" si="98"/>
      </c>
      <c r="AA134" s="1005">
        <v>25754</v>
      </c>
      <c r="AB134" s="1005">
        <v>715</v>
      </c>
      <c r="AC134" s="1005">
        <v>113</v>
      </c>
      <c r="AD134" s="1005">
        <v>744</v>
      </c>
      <c r="AE134" s="1005">
        <v>73</v>
      </c>
      <c r="AF134" s="1005">
        <v>11</v>
      </c>
      <c r="AG134" s="1005">
        <v>2</v>
      </c>
      <c r="AH134" s="1005">
        <v>20</v>
      </c>
      <c r="AI134" s="986">
        <f t="shared" si="158"/>
      </c>
      <c r="AJ134" s="986">
        <f t="shared" si="226"/>
      </c>
      <c r="AK134" s="993" t="s">
        <v>650</v>
      </c>
      <c r="AL134" s="993" t="s">
        <v>651</v>
      </c>
      <c r="AM134" s="994">
        <v>24</v>
      </c>
    </row>
    <row r="135">
      <c r="A135" s="1047"/>
      <c r="B135" s="1055" t="s">
        <v>640</v>
      </c>
      <c r="C135" s="1055"/>
      <c r="D135" s="1015">
        <f>SUM(D131:D134)</f>
      </c>
      <c r="E135" s="1015">
        <f>SUM(E131:E134)</f>
      </c>
      <c r="F135" s="1015">
        <f>SUM(F131:F134)</f>
      </c>
      <c r="G135" s="1029"/>
      <c r="H135" s="1029"/>
      <c r="I135" s="1029"/>
      <c r="J135" s="1029"/>
      <c r="K135" s="1029">
        <f>SUM(K131:K134)</f>
      </c>
      <c r="L135" s="1015">
        <f>SUM(L131:L134)</f>
      </c>
      <c r="M135" s="1019">
        <f t="shared" si="510"/>
      </c>
      <c r="N135" s="1019"/>
      <c r="O135" s="1019">
        <f t="shared" si="738"/>
      </c>
      <c r="P135" s="1019">
        <f t="shared" si="4"/>
      </c>
      <c r="Q135" s="1019">
        <f t="shared" si="148"/>
      </c>
      <c r="R135" s="1019">
        <f t="shared" si="196"/>
      </c>
      <c r="S135" s="1020">
        <f t="shared" si="262"/>
      </c>
      <c r="T135" s="1020">
        <f t="shared" si="292"/>
      </c>
      <c r="U135" s="1020">
        <f t="shared" si="456"/>
      </c>
      <c r="V135" s="1020">
        <f t="shared" si="540"/>
      </c>
      <c r="W135" s="1021">
        <f t="shared" si="748"/>
      </c>
      <c r="X135" s="1020">
        <f>AVERAGE(X131:X134)</f>
      </c>
      <c r="Y135" s="1022">
        <f>AVERAGE(Y131:Y134)</f>
      </c>
      <c r="Z135" s="1022">
        <f t="shared" si="98"/>
      </c>
      <c r="AA135" s="1023">
        <f>SUM(AA131:AA134)</f>
      </c>
      <c r="AB135" s="1023">
        <f>SUM(AB131:AB134)</f>
      </c>
      <c r="AC135" s="1023">
        <f>SUM(AC131:AC134)</f>
      </c>
      <c r="AD135" s="1023">
        <f>SUM(AD131:AD134)</f>
      </c>
      <c r="AE135" s="1023">
        <f>SUM(AE131:AE134)</f>
      </c>
      <c r="AF135" s="1023">
        <f>SUM(AF131:AF134)</f>
      </c>
      <c r="AG135" s="1023">
        <f>SUM(AG131:AG134)</f>
      </c>
      <c r="AH135" s="1023">
        <f>SUM(AH131:AH134)</f>
      </c>
      <c r="AI135" s="1019">
        <f t="shared" si="158"/>
      </c>
      <c r="AJ135" s="1024">
        <f t="shared" si="226"/>
      </c>
      <c r="AK135" s="1025"/>
      <c r="AL135" s="1025"/>
      <c r="AM135" s="1023">
        <f>SUM(AM131:AM134)</f>
      </c>
    </row>
    <row r="136">
      <c r="A136" s="1047"/>
      <c r="B136" s="979" t="s">
        <v>641</v>
      </c>
      <c r="C136" s="979" t="s">
        <v>659</v>
      </c>
      <c r="D136" s="1011">
        <f t="shared" ref="D136:D139" si="342">E136+F136</f>
      </c>
      <c r="E136" s="1031">
        <v>1099.61</v>
      </c>
      <c r="F136" s="1031">
        <v>2015.22</v>
      </c>
      <c r="G136" s="1012"/>
      <c r="H136" s="1012"/>
      <c r="I136" s="1012"/>
      <c r="J136" s="1012"/>
      <c r="K136" s="983">
        <v>0</v>
      </c>
      <c r="L136" s="1000">
        <v>0</v>
      </c>
      <c r="M136" s="986">
        <f t="shared" si="510"/>
      </c>
      <c r="N136" s="986"/>
      <c r="O136" s="986">
        <f t="shared" si="738"/>
      </c>
      <c r="P136" s="986">
        <f t="shared" si="4"/>
      </c>
      <c r="Q136" s="986">
        <f t="shared" si="148"/>
      </c>
      <c r="R136" s="986">
        <f t="shared" si="196"/>
      </c>
      <c r="S136" s="987">
        <f t="shared" si="262"/>
      </c>
      <c r="T136" s="987">
        <f t="shared" si="292"/>
      </c>
      <c r="U136" s="987">
        <f t="shared" si="456"/>
      </c>
      <c r="V136" s="987">
        <f t="shared" si="540"/>
      </c>
      <c r="W136" s="988">
        <f t="shared" si="748"/>
      </c>
      <c r="X136" s="989">
        <v>0.0282</v>
      </c>
      <c r="Y136" s="990">
        <v>48</v>
      </c>
      <c r="Z136" s="986">
        <f t="shared" si="98"/>
      </c>
      <c r="AA136" s="1005">
        <v>28322</v>
      </c>
      <c r="AB136" s="1005">
        <v>635</v>
      </c>
      <c r="AC136" s="1005">
        <v>131</v>
      </c>
      <c r="AD136" s="1005">
        <v>685</v>
      </c>
      <c r="AE136" s="1005">
        <v>76</v>
      </c>
      <c r="AF136" s="1005">
        <v>6</v>
      </c>
      <c r="AG136" s="1005">
        <v>3</v>
      </c>
      <c r="AH136" s="1005">
        <v>34</v>
      </c>
      <c r="AI136" s="986">
        <f t="shared" si="158"/>
      </c>
      <c r="AJ136" s="986">
        <f t="shared" si="226"/>
      </c>
      <c r="AK136" s="993" t="s">
        <v>650</v>
      </c>
      <c r="AL136" s="993" t="s">
        <v>651</v>
      </c>
      <c r="AM136" s="994">
        <v>24</v>
      </c>
    </row>
    <row r="137">
      <c r="A137" s="1047"/>
      <c r="B137" s="979" t="s">
        <v>641</v>
      </c>
      <c r="C137" s="979" t="s">
        <v>660</v>
      </c>
      <c r="D137" s="1011">
        <f t="shared" si="342"/>
      </c>
      <c r="E137" s="1031">
        <v>1245.27</v>
      </c>
      <c r="F137" s="1031">
        <v>1259.42</v>
      </c>
      <c r="G137" s="1012"/>
      <c r="H137" s="1012"/>
      <c r="I137" s="1012"/>
      <c r="J137" s="1012"/>
      <c r="K137" s="983">
        <v>3</v>
      </c>
      <c r="L137" s="1000">
        <v>7543.869999999995</v>
      </c>
      <c r="M137" s="986">
        <f t="shared" si="510"/>
      </c>
      <c r="N137" s="986"/>
      <c r="O137" s="986">
        <f t="shared" si="738"/>
      </c>
      <c r="P137" s="986">
        <f t="shared" si="4"/>
      </c>
      <c r="Q137" s="986">
        <f t="shared" si="148"/>
      </c>
      <c r="R137" s="986">
        <f t="shared" si="196"/>
      </c>
      <c r="S137" s="987">
        <f t="shared" si="262"/>
      </c>
      <c r="T137" s="987">
        <f t="shared" si="292"/>
      </c>
      <c r="U137" s="987">
        <f t="shared" si="456"/>
      </c>
      <c r="V137" s="987">
        <f t="shared" si="540"/>
      </c>
      <c r="W137" s="988">
        <f t="shared" si="748"/>
      </c>
      <c r="X137" s="989">
        <v>0.0131</v>
      </c>
      <c r="Y137" s="990">
        <v>47</v>
      </c>
      <c r="Z137" s="986">
        <f t="shared" si="98"/>
      </c>
      <c r="AA137" s="1005">
        <v>26386</v>
      </c>
      <c r="AB137" s="1005">
        <v>770</v>
      </c>
      <c r="AC137" s="1005">
        <v>92</v>
      </c>
      <c r="AD137" s="1005">
        <v>832</v>
      </c>
      <c r="AE137" s="1005">
        <v>94</v>
      </c>
      <c r="AF137" s="1005">
        <v>2</v>
      </c>
      <c r="AG137" s="1005">
        <v>2</v>
      </c>
      <c r="AH137" s="1005">
        <v>15</v>
      </c>
      <c r="AI137" s="986">
        <f t="shared" si="158"/>
      </c>
      <c r="AJ137" s="986">
        <f t="shared" si="226"/>
      </c>
      <c r="AK137" s="993" t="s">
        <v>650</v>
      </c>
      <c r="AL137" s="993" t="s">
        <v>651</v>
      </c>
      <c r="AM137" s="994">
        <v>13</v>
      </c>
    </row>
    <row r="138">
      <c r="A138" s="1047"/>
      <c r="B138" s="979" t="s">
        <v>641</v>
      </c>
      <c r="C138" s="979" t="s">
        <v>661</v>
      </c>
      <c r="D138" s="1011">
        <f t="shared" si="342"/>
      </c>
      <c r="E138" s="1031">
        <v>470.99</v>
      </c>
      <c r="F138" s="1031">
        <v>1383.68</v>
      </c>
      <c r="G138" s="1012"/>
      <c r="H138" s="1012"/>
      <c r="I138" s="1012"/>
      <c r="J138" s="1012"/>
      <c r="K138" s="983">
        <v>2</v>
      </c>
      <c r="L138" s="1000">
        <v>5057.920000000042</v>
      </c>
      <c r="M138" s="986">
        <f t="shared" si="510"/>
      </c>
      <c r="N138" s="986"/>
      <c r="O138" s="986">
        <f t="shared" si="738"/>
      </c>
      <c r="P138" s="986">
        <f t="shared" si="4"/>
      </c>
      <c r="Q138" s="986">
        <f t="shared" si="148"/>
      </c>
      <c r="R138" s="986">
        <f t="shared" si="196"/>
      </c>
      <c r="S138" s="987">
        <f t="shared" si="262"/>
      </c>
      <c r="T138" s="987">
        <f t="shared" si="292"/>
      </c>
      <c r="U138" s="987">
        <f t="shared" si="456"/>
      </c>
      <c r="V138" s="987">
        <f t="shared" si="540"/>
      </c>
      <c r="W138" s="988">
        <f t="shared" si="748"/>
      </c>
      <c r="X138" s="989">
        <v>0.0274</v>
      </c>
      <c r="Y138" s="990">
        <v>48</v>
      </c>
      <c r="Z138" s="986">
        <f t="shared" si="98"/>
      </c>
      <c r="AA138" s="1005">
        <v>20117</v>
      </c>
      <c r="AB138" s="1005">
        <v>503</v>
      </c>
      <c r="AC138" s="1005">
        <v>83</v>
      </c>
      <c r="AD138" s="1005">
        <v>531</v>
      </c>
      <c r="AE138" s="1005">
        <v>75</v>
      </c>
      <c r="AF138" s="1005">
        <v>3</v>
      </c>
      <c r="AG138" s="1005">
        <v>1</v>
      </c>
      <c r="AH138" s="1005">
        <v>22</v>
      </c>
      <c r="AI138" s="986">
        <f t="shared" si="158"/>
      </c>
      <c r="AJ138" s="986">
        <f t="shared" si="226"/>
      </c>
      <c r="AK138" s="993" t="s">
        <v>650</v>
      </c>
      <c r="AL138" s="993" t="s">
        <v>651</v>
      </c>
      <c r="AM138" s="994">
        <v>15</v>
      </c>
    </row>
    <row r="139">
      <c r="A139" s="1047"/>
      <c r="B139" s="979" t="s">
        <v>641</v>
      </c>
      <c r="C139" s="979" t="s">
        <v>662</v>
      </c>
      <c r="D139" s="1011">
        <f t="shared" si="342"/>
      </c>
      <c r="E139" s="1031">
        <v>234.49</v>
      </c>
      <c r="F139" s="1031">
        <v>553.01</v>
      </c>
      <c r="G139" s="1012"/>
      <c r="H139" s="1012"/>
      <c r="I139" s="1012"/>
      <c r="J139" s="1012"/>
      <c r="K139" s="983">
        <v>2</v>
      </c>
      <c r="L139" s="1000">
        <v>7033.459999999963</v>
      </c>
      <c r="M139" s="986">
        <f t="shared" si="510"/>
      </c>
      <c r="N139" s="986"/>
      <c r="O139" s="986">
        <f t="shared" si="738"/>
      </c>
      <c r="P139" s="986">
        <f t="shared" si="4"/>
      </c>
      <c r="Q139" s="986">
        <f t="shared" si="148"/>
      </c>
      <c r="R139" s="986">
        <f t="shared" si="196"/>
      </c>
      <c r="S139" s="987">
        <f t="shared" si="262"/>
      </c>
      <c r="T139" s="987">
        <f t="shared" si="292"/>
      </c>
      <c r="U139" s="987">
        <f t="shared" si="456"/>
      </c>
      <c r="V139" s="987">
        <f t="shared" si="540"/>
      </c>
      <c r="W139" s="988">
        <f t="shared" si="748"/>
      </c>
      <c r="X139" s="989">
        <v>0.0528</v>
      </c>
      <c r="Y139" s="990">
        <v>50</v>
      </c>
      <c r="Z139" s="986">
        <f t="shared" si="98"/>
      </c>
      <c r="AA139" s="1005">
        <v>10600</v>
      </c>
      <c r="AB139" s="1005">
        <v>232</v>
      </c>
      <c r="AC139" s="1005">
        <v>62</v>
      </c>
      <c r="AD139" s="1005">
        <v>262</v>
      </c>
      <c r="AE139" s="1005">
        <v>50</v>
      </c>
      <c r="AF139" s="1005">
        <v>3</v>
      </c>
      <c r="AG139" s="1005">
        <v>0</v>
      </c>
      <c r="AH139" s="1005">
        <v>13</v>
      </c>
      <c r="AI139" s="986">
        <f t="shared" si="158"/>
      </c>
      <c r="AJ139" s="986">
        <f t="shared" si="226"/>
      </c>
      <c r="AK139" s="993" t="s">
        <v>650</v>
      </c>
      <c r="AL139" s="993" t="s">
        <v>651</v>
      </c>
      <c r="AM139" s="994">
        <v>8</v>
      </c>
    </row>
    <row r="140">
      <c r="A140" s="1047"/>
      <c r="B140" s="1055" t="s">
        <v>640</v>
      </c>
      <c r="C140" s="1055"/>
      <c r="D140" s="1015">
        <f>SUM(D136:D139)</f>
      </c>
      <c r="E140" s="1016">
        <f>SUM(E136:E139)</f>
      </c>
      <c r="F140" s="1016">
        <f>SUM(F136:F139)</f>
      </c>
      <c r="G140" s="1017"/>
      <c r="H140" s="1017"/>
      <c r="I140" s="1017"/>
      <c r="J140" s="1017"/>
      <c r="K140" s="1017">
        <f>SUM(K136:K139)</f>
      </c>
      <c r="L140" s="1016">
        <f>SUM(L136:L139)</f>
      </c>
      <c r="M140" s="1019">
        <f t="shared" si="510"/>
      </c>
      <c r="N140" s="1019"/>
      <c r="O140" s="1019">
        <f t="shared" si="738"/>
      </c>
      <c r="P140" s="1019">
        <f t="shared" si="4"/>
      </c>
      <c r="Q140" s="1019">
        <f t="shared" si="148"/>
      </c>
      <c r="R140" s="1019">
        <f t="shared" si="196"/>
      </c>
      <c r="S140" s="1020">
        <f t="shared" si="262"/>
      </c>
      <c r="T140" s="1020">
        <f t="shared" si="292"/>
      </c>
      <c r="U140" s="1020">
        <f t="shared" si="456"/>
      </c>
      <c r="V140" s="1020">
        <f t="shared" si="540"/>
      </c>
      <c r="W140" s="1021">
        <f t="shared" si="748"/>
      </c>
      <c r="X140" s="1020">
        <f>AVERAGE(X136:X139)</f>
      </c>
      <c r="Y140" s="1022">
        <f>AVERAGE(Y136:Y139)</f>
      </c>
      <c r="Z140" s="1022">
        <f t="shared" si="98"/>
      </c>
      <c r="AA140" s="1023">
        <f>SUM(AA136:AA139)</f>
      </c>
      <c r="AB140" s="1023">
        <f>SUM(AB136:AB139)</f>
      </c>
      <c r="AC140" s="1023">
        <f>SUM(AC136:AC139)</f>
      </c>
      <c r="AD140" s="1023">
        <f>SUM(AD136:AD139)</f>
      </c>
      <c r="AE140" s="1023">
        <f>SUM(AE136:AE139)</f>
      </c>
      <c r="AF140" s="1023">
        <f>SUM(AF136:AF139)</f>
      </c>
      <c r="AG140" s="1023">
        <f>SUM(AG136:AG139)</f>
      </c>
      <c r="AH140" s="1023">
        <f>SUM(AH136:AH139)</f>
      </c>
      <c r="AI140" s="1019">
        <f t="shared" si="158"/>
      </c>
      <c r="AJ140" s="1024">
        <f t="shared" si="226"/>
      </c>
      <c r="AK140" s="1025"/>
      <c r="AL140" s="1025"/>
      <c r="AM140" s="1023">
        <f>SUM(AM136:AM139)</f>
      </c>
    </row>
    <row r="141">
      <c r="A141" s="1047"/>
      <c r="B141" s="1039" t="s">
        <v>663</v>
      </c>
      <c r="C141" s="1039"/>
      <c r="D141" s="1033">
        <f>D125+D120+D135+D130+D140</f>
      </c>
      <c r="E141" s="1034">
        <f>E125+E120+E135+E130+E140</f>
      </c>
      <c r="F141" s="1034">
        <f>F125+F120+F135+F130+F140</f>
      </c>
      <c r="G141" s="1035"/>
      <c r="H141" s="1035"/>
      <c r="I141" s="1035"/>
      <c r="J141" s="1035"/>
      <c r="K141" s="1035">
        <f>K125+K120+K135+K130+K140</f>
      </c>
      <c r="L141" s="1034">
        <f>L125+L120+L135+L130+L140</f>
      </c>
      <c r="M141" s="1036">
        <f t="shared" si="510"/>
      </c>
      <c r="N141" s="1036"/>
      <c r="O141" s="1036">
        <f t="shared" si="738"/>
      </c>
      <c r="P141" s="1036">
        <f t="shared" si="4"/>
      </c>
      <c r="Q141" s="1036">
        <f t="shared" si="148"/>
      </c>
      <c r="R141" s="1036">
        <f t="shared" si="196"/>
      </c>
      <c r="S141" s="1037">
        <f t="shared" si="262"/>
      </c>
      <c r="T141" s="1037">
        <f t="shared" si="292"/>
      </c>
      <c r="U141" s="1037">
        <f t="shared" si="456"/>
      </c>
      <c r="V141" s="1037">
        <f t="shared" si="540"/>
      </c>
      <c r="W141" s="1035">
        <f t="shared" si="748"/>
      </c>
      <c r="X141" s="1036">
        <f>(X125+X120+X135+X130+X140)/5</f>
      </c>
      <c r="Y141" s="1036">
        <f>(Y125+Y120+Y135+Y130+Y140)/5</f>
      </c>
      <c r="Z141" s="1036">
        <f>(Z125+Z120+Z135+Z130+Z140)/5</f>
      </c>
      <c r="AA141" s="1034">
        <f>AA125+AA120+AA135+AA130+AA140</f>
      </c>
      <c r="AB141" s="1034">
        <f>AB125+AB120+AB135+AB130+AB140</f>
      </c>
      <c r="AC141" s="1034">
        <f>AC125+AC120+AC135+AC130+AC140</f>
      </c>
      <c r="AD141" s="1034">
        <f>AD125+AD120+AD135+AD130+AD140</f>
      </c>
      <c r="AE141" s="1034">
        <f>AE125+AE120+AE135+AE130+AE140</f>
      </c>
      <c r="AF141" s="1034">
        <f>AF125+AF120+AF135+AF130+AF140</f>
      </c>
      <c r="AG141" s="1034">
        <f>AG125+AG120+AG135+AG130+AG140</f>
      </c>
      <c r="AH141" s="1034">
        <f>AH125+AH120+AH135+AH130+AH140</f>
      </c>
      <c r="AI141" s="1036">
        <f t="shared" si="158"/>
      </c>
      <c r="AJ141" s="1038">
        <f t="shared" si="226"/>
      </c>
      <c r="AK141" s="1039"/>
      <c r="AL141" s="1039"/>
      <c r="AM141" s="1034">
        <f>AM125+AM120+AM135+AM130+AM140</f>
      </c>
    </row>
    <row customHeight="true" ht="18.452380952380953" r="142">
      <c r="A142" s="1045" t="s">
        <v>591</v>
      </c>
      <c r="B142" s="1045" t="s">
        <v>592</v>
      </c>
      <c r="C142" s="1045"/>
      <c r="D142" s="966" t="s">
        <v>593</v>
      </c>
      <c r="E142" s="966"/>
      <c r="F142" s="966"/>
      <c r="G142" s="966"/>
      <c r="H142" s="966"/>
      <c r="I142" s="966"/>
      <c r="J142" s="966"/>
      <c r="K142" s="966"/>
      <c r="L142" s="966"/>
      <c r="M142" s="966"/>
      <c r="N142" s="966"/>
      <c r="O142" s="966"/>
      <c r="P142" s="966"/>
      <c r="Q142" s="966"/>
      <c r="R142" s="967" t="s">
        <v>594</v>
      </c>
      <c r="S142" s="967"/>
      <c r="T142" s="967"/>
      <c r="U142" s="967"/>
      <c r="V142" s="967"/>
      <c r="W142" s="967"/>
      <c r="X142" s="967"/>
      <c r="Y142" s="967"/>
      <c r="Z142" s="967"/>
      <c r="AA142" s="967"/>
      <c r="AB142" s="967"/>
      <c r="AC142" s="967"/>
      <c r="AD142" s="967"/>
      <c r="AE142" s="967"/>
      <c r="AF142" s="967"/>
      <c r="AG142" s="967"/>
      <c r="AH142" s="967"/>
      <c r="AI142" s="967"/>
      <c r="AJ142" s="967"/>
      <c r="AK142" s="967"/>
      <c r="AL142" s="967"/>
      <c r="AM142" s="968"/>
    </row>
    <row customHeight="true" ht="18.452380952380953" r="143">
      <c r="A143" s="1045"/>
      <c r="B143" s="1045" t="s">
        <v>595</v>
      </c>
      <c r="C143" s="1045" t="s">
        <v>596</v>
      </c>
      <c r="D143" s="969" t="s">
        <v>597</v>
      </c>
      <c r="E143" s="970" t="s">
        <v>598</v>
      </c>
      <c r="F143" s="970" t="s">
        <v>599</v>
      </c>
      <c r="G143" s="971" t="s">
        <v>600</v>
      </c>
      <c r="H143" s="971" t="s">
        <v>601</v>
      </c>
      <c r="I143" s="971" t="s">
        <v>602</v>
      </c>
      <c r="J143" s="971" t="s">
        <v>603</v>
      </c>
      <c r="K143" s="972" t="s">
        <v>604</v>
      </c>
      <c r="L143" s="1046" t="s">
        <v>605</v>
      </c>
      <c r="M143" s="974" t="s">
        <v>606</v>
      </c>
      <c r="N143" s="974"/>
      <c r="O143" s="974" t="s">
        <v>607</v>
      </c>
      <c r="P143" s="974" t="s">
        <v>608</v>
      </c>
      <c r="Q143" s="974" t="s">
        <v>609</v>
      </c>
      <c r="R143" s="967" t="s">
        <v>610</v>
      </c>
      <c r="S143" s="975" t="s">
        <v>611</v>
      </c>
      <c r="T143" s="975" t="s">
        <v>612</v>
      </c>
      <c r="U143" s="975" t="s">
        <v>613</v>
      </c>
      <c r="V143" s="975" t="s">
        <v>614</v>
      </c>
      <c r="W143" s="976" t="s">
        <v>615</v>
      </c>
      <c r="X143" s="975" t="s">
        <v>616</v>
      </c>
      <c r="Y143" s="977" t="s">
        <v>617</v>
      </c>
      <c r="Z143" s="967" t="s">
        <v>618</v>
      </c>
      <c r="AA143" s="976" t="s">
        <v>619</v>
      </c>
      <c r="AB143" s="976" t="s">
        <v>620</v>
      </c>
      <c r="AC143" s="976" t="s">
        <v>621</v>
      </c>
      <c r="AD143" s="976" t="s">
        <v>622</v>
      </c>
      <c r="AE143" s="976" t="s">
        <v>623</v>
      </c>
      <c r="AF143" s="976" t="s">
        <v>624</v>
      </c>
      <c r="AG143" s="976" t="s">
        <v>625</v>
      </c>
      <c r="AH143" s="976" t="s">
        <v>626</v>
      </c>
      <c r="AI143" s="976" t="s">
        <v>627</v>
      </c>
      <c r="AJ143" s="967" t="s">
        <v>628</v>
      </c>
      <c r="AK143" s="968" t="s">
        <v>629</v>
      </c>
      <c r="AL143" s="968" t="s">
        <v>630</v>
      </c>
      <c r="AM143" s="968" t="s">
        <v>631</v>
      </c>
    </row>
    <row customHeight="true" ht="18.452380952380953" r="144">
      <c r="A144" s="1056" t="s">
        <v>671</v>
      </c>
      <c r="B144" s="979" t="s">
        <v>633</v>
      </c>
      <c r="C144" s="1048" t="s">
        <v>634</v>
      </c>
      <c r="D144" s="1057">
        <f t="shared" ref="D144:D147" si="343">E144+F144</f>
      </c>
      <c r="E144" s="981">
        <v>598.58</v>
      </c>
      <c r="F144" s="981">
        <v>2021.52</v>
      </c>
      <c r="G144" s="1058"/>
      <c r="H144" s="1058"/>
      <c r="I144" s="1058"/>
      <c r="J144" s="1058"/>
      <c r="K144" s="984">
        <v>6</v>
      </c>
      <c r="L144" s="1000">
        <v>12219.609999999999</v>
      </c>
      <c r="M144" s="986">
        <f t="shared" ref="M144:M169" si="511">L144/D144</f>
      </c>
      <c r="N144" s="986"/>
      <c r="O144" s="986">
        <f t="shared" ref="O144:O169" si="739">D144/H144:G144</f>
      </c>
      <c r="P144" s="986">
        <f t="shared" ref="P144:P169" si="5">D144/K144</f>
      </c>
      <c r="Q144" s="986">
        <f t="shared" ref="Q144:Q169" si="149">L144/H144:G144</f>
      </c>
      <c r="R144" s="986">
        <f t="shared" ref="R144:R169" si="197">D144/AB144</f>
      </c>
      <c r="S144" s="987">
        <f t="shared" ref="S144:S169" si="263">W144/AA144*1</f>
      </c>
      <c r="T144" s="987">
        <f t="shared" ref="T144:T169" si="293">AB144/AA144</f>
      </c>
      <c r="U144" s="987">
        <f t="shared" ref="U144:U169" si="457">AD144/AA144</f>
      </c>
      <c r="V144" s="987">
        <f t="shared" ref="V144:V169" si="541">AE144/AD144</f>
      </c>
      <c r="W144" s="988">
        <f t="shared" ref="W144:W169" si="749">AC144/X144</f>
      </c>
      <c r="X144" s="989">
        <v>0.033</v>
      </c>
      <c r="Y144" s="990">
        <v>40</v>
      </c>
      <c r="Z144" s="1002">
        <f t="shared" ref="Z144:Z168" si="99">(D144/AA144)*1000</f>
      </c>
      <c r="AA144" s="1013">
        <v>31055</v>
      </c>
      <c r="AB144" s="1004">
        <v>902</v>
      </c>
      <c r="AC144" s="1005">
        <v>142</v>
      </c>
      <c r="AD144" s="1005">
        <v>929</v>
      </c>
      <c r="AE144" s="1005">
        <v>57</v>
      </c>
      <c r="AF144" s="1005">
        <v>7</v>
      </c>
      <c r="AG144" s="1005">
        <v>1</v>
      </c>
      <c r="AH144" s="1005">
        <v>67</v>
      </c>
      <c r="AI144" s="986">
        <f t="shared" ref="AI144:AI169" si="159">D144/AD144</f>
      </c>
      <c r="AJ144" s="986">
        <f t="shared" ref="AJ144:AJ169" si="227">AM144*1000/D144</f>
      </c>
      <c r="AK144" s="993" t="s">
        <v>635</v>
      </c>
      <c r="AL144" s="994" t="s">
        <v>636</v>
      </c>
      <c r="AM144" s="994">
        <v>22</v>
      </c>
    </row>
    <row customHeight="true" ht="18.452380952380953" r="145">
      <c r="A145" s="1056"/>
      <c r="B145" s="979" t="s">
        <v>633</v>
      </c>
      <c r="C145" s="1048" t="s">
        <v>637</v>
      </c>
      <c r="D145" s="1049">
        <f t="shared" si="343"/>
      </c>
      <c r="E145" s="981">
        <v>1197.14</v>
      </c>
      <c r="F145" s="981">
        <v>2041.79</v>
      </c>
      <c r="G145" s="1058"/>
      <c r="H145" s="1058"/>
      <c r="I145" s="1058"/>
      <c r="J145" s="1058"/>
      <c r="K145" s="984">
        <v>5</v>
      </c>
      <c r="L145" s="1000">
        <v>10733.589999999998</v>
      </c>
      <c r="M145" s="986">
        <f t="shared" si="511"/>
      </c>
      <c r="N145" s="986"/>
      <c r="O145" s="986">
        <f t="shared" si="739"/>
      </c>
      <c r="P145" s="986">
        <f t="shared" si="5"/>
      </c>
      <c r="Q145" s="986">
        <f t="shared" si="149"/>
      </c>
      <c r="R145" s="986">
        <f t="shared" si="197"/>
      </c>
      <c r="S145" s="987">
        <f t="shared" si="263"/>
      </c>
      <c r="T145" s="987">
        <f t="shared" si="293"/>
      </c>
      <c r="U145" s="987">
        <f t="shared" si="457"/>
      </c>
      <c r="V145" s="987">
        <f t="shared" si="541"/>
      </c>
      <c r="W145" s="988">
        <f t="shared" si="749"/>
      </c>
      <c r="X145" s="989">
        <v>0.0254</v>
      </c>
      <c r="Y145" s="990">
        <v>47</v>
      </c>
      <c r="Z145" s="1009">
        <f t="shared" si="99"/>
      </c>
      <c r="AA145" s="1013">
        <v>41421</v>
      </c>
      <c r="AB145" s="1004">
        <v>1159</v>
      </c>
      <c r="AC145" s="1005">
        <v>174</v>
      </c>
      <c r="AD145" s="1005">
        <v>1218</v>
      </c>
      <c r="AE145" s="1005">
        <v>50</v>
      </c>
      <c r="AF145" s="1005">
        <v>13</v>
      </c>
      <c r="AG145" s="1005">
        <v>1</v>
      </c>
      <c r="AH145" s="1005">
        <v>65</v>
      </c>
      <c r="AI145" s="986">
        <f t="shared" si="159"/>
      </c>
      <c r="AJ145" s="986">
        <f t="shared" si="227"/>
      </c>
      <c r="AK145" s="993" t="s">
        <v>635</v>
      </c>
      <c r="AL145" s="994" t="s">
        <v>636</v>
      </c>
      <c r="AM145" s="994">
        <v>19</v>
      </c>
    </row>
    <row customHeight="true" ht="18.452380952380953" r="146">
      <c r="A146" s="1056"/>
      <c r="B146" s="979" t="s">
        <v>633</v>
      </c>
      <c r="C146" s="979" t="s">
        <v>638</v>
      </c>
      <c r="D146" s="1059">
        <f t="shared" si="343"/>
      </c>
      <c r="E146" s="981">
        <v>940.54</v>
      </c>
      <c r="F146" s="981">
        <v>2590.58</v>
      </c>
      <c r="G146" s="1058"/>
      <c r="H146" s="1058"/>
      <c r="I146" s="1058"/>
      <c r="J146" s="1058"/>
      <c r="K146" s="984">
        <v>3</v>
      </c>
      <c r="L146" s="1000">
        <v>10714.050000000003</v>
      </c>
      <c r="M146" s="986">
        <f t="shared" si="511"/>
      </c>
      <c r="N146" s="986"/>
      <c r="O146" s="986">
        <f t="shared" si="739"/>
      </c>
      <c r="P146" s="986">
        <f t="shared" si="5"/>
      </c>
      <c r="Q146" s="986">
        <f t="shared" si="149"/>
      </c>
      <c r="R146" s="986">
        <f t="shared" si="197"/>
      </c>
      <c r="S146" s="987">
        <f t="shared" si="263"/>
      </c>
      <c r="T146" s="987">
        <f t="shared" si="293"/>
      </c>
      <c r="U146" s="987">
        <f t="shared" si="457"/>
      </c>
      <c r="V146" s="987">
        <f t="shared" si="541"/>
      </c>
      <c r="W146" s="988">
        <f t="shared" si="749"/>
      </c>
      <c r="X146" s="989">
        <v>0.0453</v>
      </c>
      <c r="Y146" s="990">
        <v>51</v>
      </c>
      <c r="Z146" s="986">
        <f t="shared" si="99"/>
      </c>
      <c r="AA146" s="1013">
        <v>35942</v>
      </c>
      <c r="AB146" s="1005">
        <v>708</v>
      </c>
      <c r="AC146" s="1005">
        <v>183</v>
      </c>
      <c r="AD146" s="1005">
        <v>733</v>
      </c>
      <c r="AE146" s="1005">
        <v>86</v>
      </c>
      <c r="AF146" s="1005">
        <v>5</v>
      </c>
      <c r="AG146" s="1005">
        <v>5</v>
      </c>
      <c r="AH146" s="1005">
        <v>78</v>
      </c>
      <c r="AI146" s="986">
        <f t="shared" si="159"/>
      </c>
      <c r="AJ146" s="986">
        <f t="shared" si="227"/>
      </c>
      <c r="AK146" s="993" t="s">
        <v>635</v>
      </c>
      <c r="AL146" s="994" t="s">
        <v>636</v>
      </c>
      <c r="AM146" s="994">
        <v>28</v>
      </c>
    </row>
    <row customHeight="true" ht="18.452380952380953" r="147">
      <c r="A147" s="1056"/>
      <c r="B147" s="979" t="s">
        <v>633</v>
      </c>
      <c r="C147" s="979" t="s">
        <v>639</v>
      </c>
      <c r="D147" s="1059">
        <f t="shared" si="343"/>
      </c>
      <c r="E147" s="981">
        <v>1116.44</v>
      </c>
      <c r="F147" s="981">
        <v>2474.44</v>
      </c>
      <c r="G147" s="1058"/>
      <c r="H147" s="1058"/>
      <c r="I147" s="1058"/>
      <c r="J147" s="1058"/>
      <c r="K147" s="984">
        <v>2</v>
      </c>
      <c r="L147" s="1000">
        <v>7697.340000000004</v>
      </c>
      <c r="M147" s="986">
        <f t="shared" si="511"/>
      </c>
      <c r="N147" s="986"/>
      <c r="O147" s="986">
        <f t="shared" si="739"/>
      </c>
      <c r="P147" s="986">
        <f t="shared" si="5"/>
      </c>
      <c r="Q147" s="986">
        <f t="shared" si="149"/>
      </c>
      <c r="R147" s="986">
        <f t="shared" si="197"/>
      </c>
      <c r="S147" s="987">
        <f t="shared" si="263"/>
      </c>
      <c r="T147" s="987">
        <f t="shared" si="293"/>
      </c>
      <c r="U147" s="987">
        <f t="shared" si="457"/>
      </c>
      <c r="V147" s="987">
        <f t="shared" si="541"/>
      </c>
      <c r="W147" s="988">
        <f t="shared" si="749"/>
      </c>
      <c r="X147" s="989">
        <v>0.0358</v>
      </c>
      <c r="Y147" s="990">
        <v>53</v>
      </c>
      <c r="Z147" s="986">
        <f t="shared" si="99"/>
      </c>
      <c r="AA147" s="1013">
        <v>31217</v>
      </c>
      <c r="AB147" s="1005">
        <v>645</v>
      </c>
      <c r="AC147" s="1005">
        <v>161</v>
      </c>
      <c r="AD147" s="1005">
        <v>658</v>
      </c>
      <c r="AE147" s="1005">
        <v>72</v>
      </c>
      <c r="AF147" s="1005">
        <v>1</v>
      </c>
      <c r="AG147" s="1005">
        <v>1</v>
      </c>
      <c r="AH147" s="1005">
        <v>54</v>
      </c>
      <c r="AI147" s="986">
        <f t="shared" si="159"/>
      </c>
      <c r="AJ147" s="986">
        <f t="shared" si="227"/>
      </c>
      <c r="AK147" s="993" t="s">
        <v>635</v>
      </c>
      <c r="AL147" s="994" t="s">
        <v>636</v>
      </c>
      <c r="AM147" s="994">
        <v>35</v>
      </c>
    </row>
    <row customHeight="true" ht="18.452380952380953" r="148">
      <c r="A148" s="1056"/>
      <c r="B148" s="1055" t="s">
        <v>640</v>
      </c>
      <c r="C148" s="1055"/>
      <c r="D148" s="1015">
        <f>SUM(D144:D147)</f>
      </c>
      <c r="E148" s="1060">
        <f>SUM(E144:E147)</f>
      </c>
      <c r="F148" s="1060">
        <f>SUM(F144:F147)</f>
      </c>
      <c r="G148" s="1061"/>
      <c r="H148" s="1061"/>
      <c r="I148" s="1061"/>
      <c r="J148" s="1061"/>
      <c r="K148" s="1017">
        <f>SUM(K144:K147)</f>
      </c>
      <c r="L148" s="1018">
        <f>SUM(L144:L147)</f>
      </c>
      <c r="M148" s="1019">
        <f t="shared" si="511"/>
      </c>
      <c r="N148" s="1019"/>
      <c r="O148" s="1019">
        <f t="shared" si="739"/>
      </c>
      <c r="P148" s="1019">
        <f t="shared" si="5"/>
      </c>
      <c r="Q148" s="1019">
        <f t="shared" si="149"/>
      </c>
      <c r="R148" s="1019">
        <f t="shared" si="197"/>
      </c>
      <c r="S148" s="1020">
        <f t="shared" si="263"/>
      </c>
      <c r="T148" s="1020">
        <f t="shared" si="293"/>
      </c>
      <c r="U148" s="1020">
        <f t="shared" si="457"/>
      </c>
      <c r="V148" s="1020">
        <f t="shared" si="541"/>
      </c>
      <c r="W148" s="1021">
        <f t="shared" si="749"/>
      </c>
      <c r="X148" s="1020">
        <f>AVERAGE(X144:X147)</f>
      </c>
      <c r="Y148" s="1022">
        <f>AVERAGE(Y144:Y147)</f>
      </c>
      <c r="Z148" s="1019">
        <f t="shared" si="99"/>
      </c>
      <c r="AA148" s="1023">
        <f>SUM(AA144:AA147)</f>
      </c>
      <c r="AB148" s="1023">
        <f>SUM(AB144:AB147)</f>
      </c>
      <c r="AC148" s="1023">
        <f>SUM(AC144:AC147)</f>
      </c>
      <c r="AD148" s="1023">
        <f>SUM(AD144:AD147)</f>
      </c>
      <c r="AE148" s="1023">
        <f>SUM(AE144:AE147)</f>
      </c>
      <c r="AF148" s="1023">
        <f>SUM(AF144:AF147)</f>
      </c>
      <c r="AG148" s="1023">
        <f>SUM(AG144:AG147)</f>
      </c>
      <c r="AH148" s="1023">
        <f>SUM(AH144:AH147)</f>
      </c>
      <c r="AI148" s="1019">
        <f t="shared" si="159"/>
      </c>
      <c r="AJ148" s="1024">
        <f t="shared" si="227"/>
      </c>
      <c r="AK148" s="1025"/>
      <c r="AL148" s="1025"/>
      <c r="AM148" s="1021">
        <f>SUM(AM144:AM147)</f>
      </c>
    </row>
    <row customHeight="true" ht="18.452380952380953" r="149">
      <c r="A149" s="1056"/>
      <c r="B149" s="979" t="s">
        <v>653</v>
      </c>
      <c r="C149" s="979" t="s">
        <v>642</v>
      </c>
      <c r="D149" s="1011">
        <f t="shared" ref="D149:D152" si="344">E149+F149</f>
      </c>
      <c r="E149" s="1028">
        <v>966.84</v>
      </c>
      <c r="F149" s="1028">
        <v>1582.01</v>
      </c>
      <c r="G149" s="1012"/>
      <c r="H149" s="1012"/>
      <c r="I149" s="1012"/>
      <c r="J149" s="1012"/>
      <c r="K149" s="983">
        <v>2</v>
      </c>
      <c r="L149" s="1000">
        <v>5648.590000000004</v>
      </c>
      <c r="M149" s="986">
        <f t="shared" si="511"/>
      </c>
      <c r="N149" s="986"/>
      <c r="O149" s="986">
        <f t="shared" si="739"/>
      </c>
      <c r="P149" s="986">
        <f t="shared" si="5"/>
      </c>
      <c r="Q149" s="986">
        <f t="shared" si="149"/>
      </c>
      <c r="R149" s="986">
        <f t="shared" si="197"/>
      </c>
      <c r="S149" s="987">
        <f t="shared" si="263"/>
      </c>
      <c r="T149" s="987">
        <f t="shared" si="293"/>
      </c>
      <c r="U149" s="987">
        <f t="shared" si="457"/>
      </c>
      <c r="V149" s="987">
        <f t="shared" si="541"/>
      </c>
      <c r="W149" s="988">
        <f t="shared" si="749"/>
      </c>
      <c r="X149" s="989">
        <v>0.0163</v>
      </c>
      <c r="Y149" s="990">
        <v>53</v>
      </c>
      <c r="Z149" s="986">
        <f t="shared" si="99"/>
      </c>
      <c r="AA149" s="1005">
        <v>21680</v>
      </c>
      <c r="AB149" s="1005">
        <v>466</v>
      </c>
      <c r="AC149" s="1005">
        <v>76</v>
      </c>
      <c r="AD149" s="1005">
        <v>499</v>
      </c>
      <c r="AE149" s="1005">
        <v>52</v>
      </c>
      <c r="AF149" s="1005">
        <v>7</v>
      </c>
      <c r="AG149" s="1005">
        <v>0</v>
      </c>
      <c r="AH149" s="1005">
        <v>22</v>
      </c>
      <c r="AI149" s="986">
        <f t="shared" si="159"/>
      </c>
      <c r="AJ149" s="986">
        <f t="shared" si="227"/>
      </c>
      <c r="AK149" s="993" t="s">
        <v>635</v>
      </c>
      <c r="AL149" s="994" t="s">
        <v>636</v>
      </c>
      <c r="AM149" s="994">
        <v>20</v>
      </c>
    </row>
    <row customHeight="true" ht="18.452380952380953" r="150">
      <c r="A150" s="1056"/>
      <c r="B150" s="979" t="s">
        <v>653</v>
      </c>
      <c r="C150" s="979" t="s">
        <v>643</v>
      </c>
      <c r="D150" s="1011">
        <f t="shared" si="344"/>
      </c>
      <c r="E150" s="1028">
        <v>855.69</v>
      </c>
      <c r="F150" s="1028">
        <v>2345.6</v>
      </c>
      <c r="G150" s="983"/>
      <c r="H150" s="983"/>
      <c r="I150" s="983"/>
      <c r="J150" s="983"/>
      <c r="K150" s="983">
        <v>4</v>
      </c>
      <c r="L150" s="1000">
        <v>9562.419999999998</v>
      </c>
      <c r="M150" s="986">
        <f t="shared" si="511"/>
      </c>
      <c r="N150" s="986"/>
      <c r="O150" s="986">
        <f t="shared" si="739"/>
      </c>
      <c r="P150" s="986">
        <f t="shared" si="5"/>
      </c>
      <c r="Q150" s="986">
        <f t="shared" si="149"/>
      </c>
      <c r="R150" s="986">
        <f t="shared" si="197"/>
      </c>
      <c r="S150" s="987">
        <f t="shared" si="263"/>
      </c>
      <c r="T150" s="987">
        <f t="shared" si="293"/>
      </c>
      <c r="U150" s="987">
        <f t="shared" si="457"/>
      </c>
      <c r="V150" s="987">
        <f t="shared" si="541"/>
      </c>
      <c r="W150" s="988">
        <f t="shared" si="749"/>
      </c>
      <c r="X150" s="989">
        <v>0.04</v>
      </c>
      <c r="Y150" s="990">
        <v>56</v>
      </c>
      <c r="Z150" s="986">
        <f t="shared" si="99"/>
      </c>
      <c r="AA150" s="1005">
        <v>31736</v>
      </c>
      <c r="AB150" s="1005">
        <v>473</v>
      </c>
      <c r="AC150" s="1005">
        <v>154</v>
      </c>
      <c r="AD150" s="1005">
        <v>483</v>
      </c>
      <c r="AE150" s="1005">
        <v>56</v>
      </c>
      <c r="AF150" s="1005">
        <v>7</v>
      </c>
      <c r="AG150" s="1005">
        <v>1</v>
      </c>
      <c r="AH150" s="1005">
        <v>42</v>
      </c>
      <c r="AI150" s="986">
        <f t="shared" si="159"/>
      </c>
      <c r="AJ150" s="986">
        <f t="shared" si="227"/>
      </c>
      <c r="AK150" s="993" t="s">
        <v>635</v>
      </c>
      <c r="AL150" s="994" t="s">
        <v>636</v>
      </c>
      <c r="AM150" s="994">
        <v>19</v>
      </c>
    </row>
    <row customHeight="true" ht="18.452380952380953" r="151">
      <c r="A151" s="1056"/>
      <c r="B151" s="979" t="s">
        <v>653</v>
      </c>
      <c r="C151" s="979" t="s">
        <v>644</v>
      </c>
      <c r="D151" s="1011">
        <f t="shared" si="344"/>
      </c>
      <c r="E151" s="1028">
        <v>953.69</v>
      </c>
      <c r="F151" s="1028">
        <v>1219.93</v>
      </c>
      <c r="G151" s="983"/>
      <c r="H151" s="983"/>
      <c r="I151" s="983"/>
      <c r="J151" s="983"/>
      <c r="K151" s="983">
        <v>1</v>
      </c>
      <c r="L151" s="1000">
        <v>3899.6200000000026</v>
      </c>
      <c r="M151" s="986">
        <f t="shared" si="511"/>
      </c>
      <c r="N151" s="986"/>
      <c r="O151" s="986">
        <f t="shared" si="739"/>
      </c>
      <c r="P151" s="986">
        <f t="shared" si="5"/>
      </c>
      <c r="Q151" s="986">
        <f t="shared" si="149"/>
      </c>
      <c r="R151" s="986">
        <f t="shared" si="197"/>
      </c>
      <c r="S151" s="987">
        <f t="shared" si="263"/>
      </c>
      <c r="T151" s="987">
        <f t="shared" si="293"/>
      </c>
      <c r="U151" s="987">
        <f t="shared" si="457"/>
      </c>
      <c r="V151" s="987">
        <f t="shared" si="541"/>
      </c>
      <c r="W151" s="988">
        <f t="shared" si="749"/>
      </c>
      <c r="X151" s="989">
        <v>0.0166</v>
      </c>
      <c r="Y151" s="990">
        <v>54</v>
      </c>
      <c r="Z151" s="986">
        <f t="shared" si="99"/>
      </c>
      <c r="AA151" s="1005">
        <v>20830</v>
      </c>
      <c r="AB151" s="1005">
        <v>553</v>
      </c>
      <c r="AC151" s="1005">
        <v>85</v>
      </c>
      <c r="AD151" s="1005">
        <v>570</v>
      </c>
      <c r="AE151" s="1005">
        <v>31</v>
      </c>
      <c r="AF151" s="1005">
        <v>2</v>
      </c>
      <c r="AG151" s="1005">
        <v>1</v>
      </c>
      <c r="AH151" s="1005">
        <v>23</v>
      </c>
      <c r="AI151" s="986">
        <f t="shared" si="159"/>
      </c>
      <c r="AJ151" s="986">
        <f t="shared" si="227"/>
      </c>
      <c r="AK151" s="993" t="s">
        <v>635</v>
      </c>
      <c r="AL151" s="994" t="s">
        <v>636</v>
      </c>
      <c r="AM151" s="994">
        <v>16</v>
      </c>
    </row>
    <row customHeight="true" ht="18.452380952380953" r="152">
      <c r="A152" s="1056"/>
      <c r="B152" s="979" t="s">
        <v>653</v>
      </c>
      <c r="C152" s="979" t="s">
        <v>645</v>
      </c>
      <c r="D152" s="1011">
        <f t="shared" si="344"/>
      </c>
      <c r="E152" s="1028">
        <v>1203.99</v>
      </c>
      <c r="F152" s="1028">
        <v>2181.54</v>
      </c>
      <c r="G152" s="983"/>
      <c r="H152" s="983"/>
      <c r="I152" s="983"/>
      <c r="J152" s="983"/>
      <c r="K152" s="983">
        <v>4</v>
      </c>
      <c r="L152" s="1000">
        <v>8095.230000000003</v>
      </c>
      <c r="M152" s="986">
        <f t="shared" si="511"/>
      </c>
      <c r="N152" s="986"/>
      <c r="O152" s="986">
        <f t="shared" si="739"/>
      </c>
      <c r="P152" s="986">
        <f t="shared" si="5"/>
      </c>
      <c r="Q152" s="986">
        <f t="shared" si="149"/>
      </c>
      <c r="R152" s="986">
        <f t="shared" si="197"/>
      </c>
      <c r="S152" s="987">
        <f t="shared" si="263"/>
      </c>
      <c r="T152" s="987">
        <f t="shared" si="293"/>
      </c>
      <c r="U152" s="987">
        <f t="shared" si="457"/>
      </c>
      <c r="V152" s="987">
        <f t="shared" si="541"/>
      </c>
      <c r="W152" s="988">
        <f t="shared" si="749"/>
      </c>
      <c r="X152" s="989">
        <v>0.028</v>
      </c>
      <c r="Y152" s="990">
        <v>54</v>
      </c>
      <c r="Z152" s="986">
        <f t="shared" si="99"/>
      </c>
      <c r="AA152" s="1005">
        <v>25755</v>
      </c>
      <c r="AB152" s="1005">
        <v>585</v>
      </c>
      <c r="AC152" s="1005">
        <v>122</v>
      </c>
      <c r="AD152" s="1005">
        <v>604</v>
      </c>
      <c r="AE152" s="1005">
        <v>32</v>
      </c>
      <c r="AF152" s="1005">
        <v>5</v>
      </c>
      <c r="AG152" s="1005">
        <v>0</v>
      </c>
      <c r="AH152" s="1005">
        <v>29</v>
      </c>
      <c r="AI152" s="986">
        <f t="shared" si="159"/>
      </c>
      <c r="AJ152" s="986">
        <f t="shared" si="227"/>
      </c>
      <c r="AK152" s="993" t="s">
        <v>635</v>
      </c>
      <c r="AL152" s="994" t="s">
        <v>636</v>
      </c>
      <c r="AM152" s="994">
        <v>16</v>
      </c>
    </row>
    <row customHeight="true" ht="18.452380952380953" r="153">
      <c r="A153" s="1056"/>
      <c r="B153" s="1055" t="s">
        <v>640</v>
      </c>
      <c r="C153" s="1055"/>
      <c r="D153" s="1015">
        <f>SUM(D149:D152)</f>
      </c>
      <c r="E153" s="1016">
        <f>SUM(E149:E152)</f>
      </c>
      <c r="F153" s="1016">
        <f>SUM(F149:F152)</f>
      </c>
      <c r="G153" s="1017"/>
      <c r="H153" s="1017"/>
      <c r="I153" s="1017"/>
      <c r="J153" s="1017"/>
      <c r="K153" s="1017">
        <f>SUM(K149:K152)</f>
      </c>
      <c r="L153" s="1016">
        <f>SUM(L149:L152)</f>
      </c>
      <c r="M153" s="1019">
        <f t="shared" si="511"/>
      </c>
      <c r="N153" s="1019"/>
      <c r="O153" s="1019">
        <f t="shared" si="739"/>
      </c>
      <c r="P153" s="1019">
        <f t="shared" si="5"/>
      </c>
      <c r="Q153" s="1019">
        <f t="shared" si="149"/>
      </c>
      <c r="R153" s="1019">
        <f t="shared" si="197"/>
      </c>
      <c r="S153" s="1020">
        <f t="shared" si="263"/>
      </c>
      <c r="T153" s="1020">
        <f t="shared" si="293"/>
      </c>
      <c r="U153" s="1020">
        <f t="shared" si="457"/>
      </c>
      <c r="V153" s="1020">
        <f t="shared" si="541"/>
      </c>
      <c r="W153" s="1021">
        <f t="shared" si="749"/>
      </c>
      <c r="X153" s="1020">
        <f>AVERAGE(X149:X152)</f>
      </c>
      <c r="Y153" s="1022">
        <f>AVERAGE(Y149:Y152)</f>
      </c>
      <c r="Z153" s="1022">
        <f t="shared" si="99"/>
      </c>
      <c r="AA153" s="1023">
        <f>SUM(AA149:AA152)</f>
      </c>
      <c r="AB153" s="1023">
        <f>SUM(AB149:AB152)</f>
      </c>
      <c r="AC153" s="1023">
        <f>SUM(AC149:AC152)</f>
      </c>
      <c r="AD153" s="1023">
        <f>SUM(AD149:AD152)</f>
      </c>
      <c r="AE153" s="1023">
        <f>SUM(AE149:AE152)</f>
      </c>
      <c r="AF153" s="1023">
        <f>SUM(AF149:AF152)</f>
      </c>
      <c r="AG153" s="1023">
        <f>SUM(AG149:AG152)</f>
      </c>
      <c r="AH153" s="1023">
        <f>SUM(AH149:AH152)</f>
      </c>
      <c r="AI153" s="1019">
        <f t="shared" si="159"/>
      </c>
      <c r="AJ153" s="1024">
        <f t="shared" si="227"/>
      </c>
      <c r="AK153" s="1025"/>
      <c r="AL153" s="1025"/>
      <c r="AM153" s="1021">
        <f>SUM(AM149:AM152)</f>
      </c>
    </row>
    <row customHeight="true" ht="18.452380952380953" r="154">
      <c r="A154" s="1056"/>
      <c r="B154" s="979" t="s">
        <v>646</v>
      </c>
      <c r="C154" s="979" t="s">
        <v>647</v>
      </c>
      <c r="D154" s="1011">
        <f t="shared" ref="D154:D157" si="345">E154+F154</f>
      </c>
      <c r="E154" s="1028">
        <v>90.33999999999997</v>
      </c>
      <c r="F154" s="1028">
        <v>1891.13</v>
      </c>
      <c r="G154" s="983"/>
      <c r="H154" s="983"/>
      <c r="I154" s="983"/>
      <c r="J154" s="983"/>
      <c r="K154" s="983">
        <v>2</v>
      </c>
      <c r="L154" s="985">
        <v>2998.709999999992</v>
      </c>
      <c r="M154" s="986">
        <f t="shared" si="511"/>
      </c>
      <c r="N154" s="986"/>
      <c r="O154" s="986">
        <f t="shared" si="739"/>
      </c>
      <c r="P154" s="986">
        <f t="shared" si="5"/>
      </c>
      <c r="Q154" s="986">
        <f t="shared" si="149"/>
      </c>
      <c r="R154" s="986">
        <f t="shared" si="197"/>
      </c>
      <c r="S154" s="987">
        <f t="shared" si="263"/>
      </c>
      <c r="T154" s="987">
        <f t="shared" si="293"/>
      </c>
      <c r="U154" s="987">
        <f t="shared" si="457"/>
      </c>
      <c r="V154" s="987">
        <f t="shared" si="541"/>
      </c>
      <c r="W154" s="988">
        <f t="shared" si="749"/>
      </c>
      <c r="X154" s="989">
        <v>0.0985</v>
      </c>
      <c r="Y154" s="990">
        <v>56</v>
      </c>
      <c r="Z154" s="986">
        <f t="shared" si="99"/>
      </c>
      <c r="AA154" s="1005">
        <v>21414</v>
      </c>
      <c r="AB154" s="1005">
        <v>326</v>
      </c>
      <c r="AC154" s="1005">
        <v>128</v>
      </c>
      <c r="AD154" s="1005">
        <v>333</v>
      </c>
      <c r="AE154" s="1005">
        <v>43</v>
      </c>
      <c r="AF154" s="1005">
        <v>6</v>
      </c>
      <c r="AG154" s="1005">
        <v>1</v>
      </c>
      <c r="AH154" s="1005">
        <v>44</v>
      </c>
      <c r="AI154" s="986">
        <f t="shared" si="159"/>
      </c>
      <c r="AJ154" s="986">
        <f t="shared" si="227"/>
      </c>
      <c r="AK154" s="993" t="s">
        <v>635</v>
      </c>
      <c r="AL154" s="994" t="s">
        <v>636</v>
      </c>
      <c r="AM154" s="994">
        <v>17</v>
      </c>
    </row>
    <row customHeight="true" ht="18.452380952380953" r="155">
      <c r="A155" s="1056"/>
      <c r="B155" s="979" t="s">
        <v>646</v>
      </c>
      <c r="C155" s="979" t="s">
        <v>648</v>
      </c>
      <c r="D155" s="1011">
        <f t="shared" si="345"/>
      </c>
      <c r="E155" s="1028">
        <v>900.7</v>
      </c>
      <c r="F155" s="1028">
        <v>2064.74</v>
      </c>
      <c r="G155" s="1012"/>
      <c r="H155" s="1012"/>
      <c r="I155" s="1012"/>
      <c r="J155" s="1012"/>
      <c r="K155" s="983">
        <v>2</v>
      </c>
      <c r="L155" s="1000">
        <v>5894.460000000006</v>
      </c>
      <c r="M155" s="986">
        <f t="shared" si="511"/>
      </c>
      <c r="N155" s="986"/>
      <c r="O155" s="986">
        <f t="shared" si="739"/>
      </c>
      <c r="P155" s="986">
        <f t="shared" si="5"/>
      </c>
      <c r="Q155" s="986">
        <f t="shared" si="149"/>
      </c>
      <c r="R155" s="986">
        <f t="shared" si="197"/>
      </c>
      <c r="S155" s="987">
        <f t="shared" si="263"/>
      </c>
      <c r="T155" s="987">
        <f t="shared" si="293"/>
      </c>
      <c r="U155" s="987">
        <f t="shared" si="457"/>
      </c>
      <c r="V155" s="987">
        <f t="shared" si="541"/>
      </c>
      <c r="W155" s="988">
        <f t="shared" si="749"/>
      </c>
      <c r="X155" s="989">
        <v>0.0368</v>
      </c>
      <c r="Y155" s="990">
        <v>58</v>
      </c>
      <c r="Z155" s="986">
        <f t="shared" si="99"/>
      </c>
      <c r="AA155" s="1005">
        <v>24875</v>
      </c>
      <c r="AB155" s="1005">
        <v>455</v>
      </c>
      <c r="AC155" s="1005">
        <v>142</v>
      </c>
      <c r="AD155" s="1005">
        <v>480</v>
      </c>
      <c r="AE155" s="1005">
        <v>69</v>
      </c>
      <c r="AF155" s="1005">
        <v>7</v>
      </c>
      <c r="AG155" s="1005">
        <v>0</v>
      </c>
      <c r="AH155" s="1005">
        <v>36</v>
      </c>
      <c r="AI155" s="986">
        <f t="shared" si="159"/>
      </c>
      <c r="AJ155" s="986">
        <f t="shared" si="227"/>
      </c>
      <c r="AK155" s="993" t="s">
        <v>635</v>
      </c>
      <c r="AL155" s="994" t="s">
        <v>636</v>
      </c>
      <c r="AM155" s="994">
        <v>19</v>
      </c>
    </row>
    <row customHeight="true" ht="18.452380952380953" r="156">
      <c r="A156" s="1056"/>
      <c r="B156" s="979" t="s">
        <v>646</v>
      </c>
      <c r="C156" s="979" t="s">
        <v>649</v>
      </c>
      <c r="D156" s="1011">
        <f t="shared" si="345"/>
      </c>
      <c r="E156" s="1028">
        <v>1273.69</v>
      </c>
      <c r="F156" s="1028">
        <v>1865.61</v>
      </c>
      <c r="G156" s="1012"/>
      <c r="H156" s="1012"/>
      <c r="I156" s="1012"/>
      <c r="J156" s="1012"/>
      <c r="K156" s="983">
        <v>3</v>
      </c>
      <c r="L156" s="1000">
        <v>6190.470000000001</v>
      </c>
      <c r="M156" s="986">
        <f t="shared" si="511"/>
      </c>
      <c r="N156" s="986"/>
      <c r="O156" s="986">
        <f t="shared" si="739"/>
      </c>
      <c r="P156" s="986">
        <f t="shared" si="5"/>
      </c>
      <c r="Q156" s="986">
        <f t="shared" si="149"/>
      </c>
      <c r="R156" s="986">
        <f t="shared" si="197"/>
      </c>
      <c r="S156" s="987">
        <f t="shared" si="263"/>
      </c>
      <c r="T156" s="987">
        <f t="shared" si="293"/>
      </c>
      <c r="U156" s="987">
        <f t="shared" si="457"/>
      </c>
      <c r="V156" s="987">
        <f t="shared" si="541"/>
      </c>
      <c r="W156" s="988">
        <f t="shared" si="749"/>
      </c>
      <c r="X156" s="989">
        <v>0.0333</v>
      </c>
      <c r="Y156" s="990">
        <v>61</v>
      </c>
      <c r="Z156" s="986">
        <f t="shared" si="99"/>
      </c>
      <c r="AA156" s="1005">
        <v>26160</v>
      </c>
      <c r="AB156" s="1005">
        <v>448</v>
      </c>
      <c r="AC156" s="1005">
        <v>144</v>
      </c>
      <c r="AD156" s="1005">
        <v>469</v>
      </c>
      <c r="AE156" s="1005">
        <v>69</v>
      </c>
      <c r="AF156" s="1005">
        <v>8</v>
      </c>
      <c r="AG156" s="1005">
        <v>2</v>
      </c>
      <c r="AH156" s="1005">
        <v>45</v>
      </c>
      <c r="AI156" s="986">
        <f t="shared" si="159"/>
      </c>
      <c r="AJ156" s="986">
        <f t="shared" si="227"/>
      </c>
      <c r="AK156" s="993" t="s">
        <v>650</v>
      </c>
      <c r="AL156" s="993" t="s">
        <v>651</v>
      </c>
      <c r="AM156" s="994">
        <v>23</v>
      </c>
    </row>
    <row customHeight="true" ht="18.452380952380953" r="157">
      <c r="A157" s="1056"/>
      <c r="B157" s="979" t="s">
        <v>646</v>
      </c>
      <c r="C157" s="979" t="s">
        <v>652</v>
      </c>
      <c r="D157" s="1011">
        <f t="shared" si="345"/>
      </c>
      <c r="E157" s="1028">
        <v>1201.17</v>
      </c>
      <c r="F157" s="1028">
        <v>1968.06</v>
      </c>
      <c r="G157" s="1012"/>
      <c r="H157" s="1012"/>
      <c r="I157" s="1012"/>
      <c r="J157" s="1012"/>
      <c r="K157" s="983">
        <v>1</v>
      </c>
      <c r="L157" s="1000">
        <v>2548.2599999999948</v>
      </c>
      <c r="M157" s="986">
        <f t="shared" si="511"/>
      </c>
      <c r="N157" s="986"/>
      <c r="O157" s="986">
        <f t="shared" si="739"/>
      </c>
      <c r="P157" s="986">
        <f t="shared" si="5"/>
      </c>
      <c r="Q157" s="986">
        <f t="shared" si="149"/>
      </c>
      <c r="R157" s="986">
        <f t="shared" si="197"/>
      </c>
      <c r="S157" s="987">
        <f t="shared" si="263"/>
      </c>
      <c r="T157" s="987">
        <f t="shared" si="293"/>
      </c>
      <c r="U157" s="987">
        <f t="shared" si="457"/>
      </c>
      <c r="V157" s="987">
        <f t="shared" si="541"/>
      </c>
      <c r="W157" s="988">
        <f t="shared" si="749"/>
      </c>
      <c r="X157" s="989">
        <v>0.0383</v>
      </c>
      <c r="Y157" s="990">
        <v>61</v>
      </c>
      <c r="Z157" s="986">
        <f t="shared" si="99"/>
      </c>
      <c r="AA157" s="1005">
        <v>27848</v>
      </c>
      <c r="AB157" s="1005">
        <v>460</v>
      </c>
      <c r="AC157" s="1005">
        <v>150</v>
      </c>
      <c r="AD157" s="1005">
        <v>486</v>
      </c>
      <c r="AE157" s="1005">
        <v>62</v>
      </c>
      <c r="AF157" s="1005">
        <v>11</v>
      </c>
      <c r="AG157" s="1005">
        <v>2</v>
      </c>
      <c r="AH157" s="1005">
        <v>55</v>
      </c>
      <c r="AI157" s="986">
        <f t="shared" si="159"/>
      </c>
      <c r="AJ157" s="986">
        <f t="shared" si="227"/>
      </c>
      <c r="AK157" s="993" t="s">
        <v>650</v>
      </c>
      <c r="AL157" s="993" t="s">
        <v>651</v>
      </c>
      <c r="AM157" s="994">
        <v>25</v>
      </c>
    </row>
    <row customHeight="true" ht="18.452380952380953" r="158">
      <c r="A158" s="1056"/>
      <c r="B158" s="1055" t="s">
        <v>640</v>
      </c>
      <c r="C158" s="1055"/>
      <c r="D158" s="1015">
        <f>SUM(D154:D157)</f>
      </c>
      <c r="E158" s="1015">
        <f>SUM(E154:E157)</f>
      </c>
      <c r="F158" s="1015">
        <f>SUM(F154:F157)</f>
      </c>
      <c r="G158" s="1029"/>
      <c r="H158" s="1029"/>
      <c r="I158" s="1029"/>
      <c r="J158" s="1029"/>
      <c r="K158" s="1029">
        <f>SUM(K154:K157)</f>
      </c>
      <c r="L158" s="1015">
        <f>SUM(L154:L157)</f>
      </c>
      <c r="M158" s="1019">
        <f t="shared" si="511"/>
      </c>
      <c r="N158" s="1019"/>
      <c r="O158" s="1019">
        <f t="shared" si="739"/>
      </c>
      <c r="P158" s="1019">
        <f t="shared" si="5"/>
      </c>
      <c r="Q158" s="1019">
        <f t="shared" si="149"/>
      </c>
      <c r="R158" s="1019">
        <f t="shared" si="197"/>
      </c>
      <c r="S158" s="1020">
        <f t="shared" si="263"/>
      </c>
      <c r="T158" s="1020">
        <f t="shared" si="293"/>
      </c>
      <c r="U158" s="1020">
        <f t="shared" si="457"/>
      </c>
      <c r="V158" s="1020">
        <f t="shared" si="541"/>
      </c>
      <c r="W158" s="1021">
        <f t="shared" si="749"/>
      </c>
      <c r="X158" s="1020">
        <f>AVERAGE(X154:X157)</f>
      </c>
      <c r="Y158" s="1022">
        <f>AVERAGE(Y154:Y157)</f>
      </c>
      <c r="Z158" s="1022">
        <f t="shared" si="99"/>
      </c>
      <c r="AA158" s="1023">
        <f>SUM(AA154:AA157)</f>
      </c>
      <c r="AB158" s="1023">
        <f>SUM(AB154:AB157)</f>
      </c>
      <c r="AC158" s="1023">
        <f>SUM(AC154:AC157)</f>
      </c>
      <c r="AD158" s="1023">
        <f>SUM(AD154:AD157)</f>
      </c>
      <c r="AE158" s="1023">
        <f>SUM(AE154:AE157)</f>
      </c>
      <c r="AF158" s="1023">
        <f>SUM(AF154:AF157)</f>
      </c>
      <c r="AG158" s="1023">
        <f>SUM(AG154:AG157)</f>
      </c>
      <c r="AH158" s="1023">
        <f>SUM(AH154:AH157)</f>
      </c>
      <c r="AI158" s="1019">
        <f t="shared" si="159"/>
      </c>
      <c r="AJ158" s="1024">
        <f t="shared" si="227"/>
      </c>
      <c r="AK158" s="1025"/>
      <c r="AL158" s="1025"/>
      <c r="AM158" s="1023">
        <f>SUM(AM154:AM157)</f>
      </c>
    </row>
    <row customHeight="true" ht="18.452380952380953" r="159">
      <c r="A159" s="1056"/>
      <c r="B159" s="979" t="s">
        <v>641</v>
      </c>
      <c r="C159" s="979" t="s">
        <v>654</v>
      </c>
      <c r="D159" s="1011">
        <f t="shared" ref="D159:D162" si="346">E159+F159</f>
      </c>
      <c r="E159" s="1028">
        <v>996.8</v>
      </c>
      <c r="F159" s="1028">
        <v>1418.47</v>
      </c>
      <c r="G159" s="1012"/>
      <c r="H159" s="1012"/>
      <c r="I159" s="1012"/>
      <c r="J159" s="1012"/>
      <c r="K159" s="983">
        <v>3</v>
      </c>
      <c r="L159" s="1000">
        <v>6814.970000000001</v>
      </c>
      <c r="M159" s="986">
        <f t="shared" si="511"/>
      </c>
      <c r="N159" s="986"/>
      <c r="O159" s="986">
        <f t="shared" si="739"/>
      </c>
      <c r="P159" s="986">
        <f t="shared" si="5"/>
      </c>
      <c r="Q159" s="986">
        <f t="shared" si="149"/>
      </c>
      <c r="R159" s="986">
        <f t="shared" si="197"/>
      </c>
      <c r="S159" s="987">
        <f t="shared" si="263"/>
      </c>
      <c r="T159" s="987">
        <f t="shared" si="293"/>
      </c>
      <c r="U159" s="987">
        <f t="shared" si="457"/>
      </c>
      <c r="V159" s="987">
        <f t="shared" si="541"/>
      </c>
      <c r="W159" s="988">
        <f t="shared" si="749"/>
      </c>
      <c r="X159" s="989">
        <v>0.0242</v>
      </c>
      <c r="Y159" s="990">
        <v>61</v>
      </c>
      <c r="Z159" s="986">
        <f t="shared" si="99"/>
      </c>
      <c r="AA159" s="1005">
        <v>22421</v>
      </c>
      <c r="AB159" s="1005">
        <v>412</v>
      </c>
      <c r="AC159" s="1005">
        <v>107</v>
      </c>
      <c r="AD159" s="1005">
        <v>447</v>
      </c>
      <c r="AE159" s="1005">
        <v>48</v>
      </c>
      <c r="AF159" s="1005">
        <v>3</v>
      </c>
      <c r="AG159" s="1005">
        <v>3</v>
      </c>
      <c r="AH159" s="1005">
        <v>44</v>
      </c>
      <c r="AI159" s="986">
        <f t="shared" si="159"/>
      </c>
      <c r="AJ159" s="986">
        <f t="shared" si="227"/>
      </c>
      <c r="AK159" s="993" t="s">
        <v>650</v>
      </c>
      <c r="AL159" s="993" t="s">
        <v>651</v>
      </c>
      <c r="AM159" s="994">
        <v>21</v>
      </c>
    </row>
    <row customHeight="true" ht="18.452380952380953" r="160">
      <c r="A160" s="1056"/>
      <c r="B160" s="979" t="s">
        <v>641</v>
      </c>
      <c r="C160" s="979" t="s">
        <v>655</v>
      </c>
      <c r="D160" s="1011">
        <f t="shared" si="346"/>
      </c>
      <c r="E160" s="1031">
        <v>1251.81</v>
      </c>
      <c r="F160" s="1031">
        <v>1535.52</v>
      </c>
      <c r="G160" s="1012"/>
      <c r="H160" s="1012"/>
      <c r="I160" s="1012"/>
      <c r="J160" s="1012"/>
      <c r="K160" s="983">
        <v>6</v>
      </c>
      <c r="L160" s="1000">
        <v>14160.190000000002</v>
      </c>
      <c r="M160" s="986">
        <f t="shared" si="511"/>
      </c>
      <c r="N160" s="986"/>
      <c r="O160" s="986">
        <f t="shared" si="739"/>
      </c>
      <c r="P160" s="986">
        <f t="shared" si="5"/>
      </c>
      <c r="Q160" s="986">
        <f t="shared" si="149"/>
      </c>
      <c r="R160" s="986">
        <f t="shared" si="197"/>
      </c>
      <c r="S160" s="987">
        <f t="shared" si="263"/>
      </c>
      <c r="T160" s="987">
        <f t="shared" si="293"/>
      </c>
      <c r="U160" s="987">
        <f t="shared" si="457"/>
      </c>
      <c r="V160" s="987">
        <f t="shared" si="541"/>
      </c>
      <c r="W160" s="988">
        <f t="shared" si="749"/>
      </c>
      <c r="X160" s="989">
        <v>0.0324</v>
      </c>
      <c r="Y160" s="990">
        <v>63</v>
      </c>
      <c r="Z160" s="986">
        <f t="shared" si="99"/>
      </c>
      <c r="AA160" s="1005">
        <v>17655</v>
      </c>
      <c r="AB160" s="1005">
        <v>304</v>
      </c>
      <c r="AC160" s="1005">
        <v>101</v>
      </c>
      <c r="AD160" s="1005">
        <v>321</v>
      </c>
      <c r="AE160" s="1005">
        <v>85</v>
      </c>
      <c r="AF160" s="1005">
        <v>2</v>
      </c>
      <c r="AG160" s="1005">
        <v>2</v>
      </c>
      <c r="AH160" s="1005">
        <v>26</v>
      </c>
      <c r="AI160" s="986">
        <f t="shared" si="159"/>
      </c>
      <c r="AJ160" s="986">
        <f t="shared" si="227"/>
      </c>
      <c r="AK160" s="993" t="s">
        <v>650</v>
      </c>
      <c r="AL160" s="993" t="s">
        <v>651</v>
      </c>
      <c r="AM160" s="994">
        <v>23</v>
      </c>
    </row>
    <row customHeight="true" ht="18.452380952380953" r="161">
      <c r="A161" s="1056"/>
      <c r="B161" s="979" t="s">
        <v>641</v>
      </c>
      <c r="C161" s="979" t="s">
        <v>656</v>
      </c>
      <c r="D161" s="1011">
        <f t="shared" si="346"/>
      </c>
      <c r="E161" s="1031">
        <v>1103.06</v>
      </c>
      <c r="F161" s="1031">
        <v>1431.46</v>
      </c>
      <c r="G161" s="1012"/>
      <c r="H161" s="1012"/>
      <c r="I161" s="1012"/>
      <c r="J161" s="1012"/>
      <c r="K161" s="983">
        <v>3</v>
      </c>
      <c r="L161" s="1000">
        <v>5849.420000000013</v>
      </c>
      <c r="M161" s="986">
        <f t="shared" si="511"/>
      </c>
      <c r="N161" s="986"/>
      <c r="O161" s="986">
        <f t="shared" si="739"/>
      </c>
      <c r="P161" s="986">
        <f t="shared" si="5"/>
      </c>
      <c r="Q161" s="986">
        <f t="shared" si="149"/>
      </c>
      <c r="R161" s="986">
        <f t="shared" si="197"/>
      </c>
      <c r="S161" s="987">
        <f t="shared" si="263"/>
      </c>
      <c r="T161" s="987">
        <f t="shared" si="293"/>
      </c>
      <c r="U161" s="987">
        <f t="shared" si="457"/>
      </c>
      <c r="V161" s="987">
        <f t="shared" si="541"/>
      </c>
      <c r="W161" s="988">
        <f t="shared" si="749"/>
      </c>
      <c r="X161" s="989">
        <v>0.0347</v>
      </c>
      <c r="Y161" s="990">
        <v>64</v>
      </c>
      <c r="Z161" s="986">
        <f t="shared" si="99"/>
      </c>
      <c r="AA161" s="1005">
        <v>18786</v>
      </c>
      <c r="AB161" s="1005">
        <v>362</v>
      </c>
      <c r="AC161" s="1005">
        <v>99</v>
      </c>
      <c r="AD161" s="1005">
        <v>374</v>
      </c>
      <c r="AE161" s="1005">
        <v>46</v>
      </c>
      <c r="AF161" s="1005">
        <v>6</v>
      </c>
      <c r="AG161" s="1005">
        <v>2</v>
      </c>
      <c r="AH161" s="1005">
        <v>25</v>
      </c>
      <c r="AI161" s="986">
        <f t="shared" si="159"/>
      </c>
      <c r="AJ161" s="986">
        <f t="shared" si="227"/>
      </c>
      <c r="AK161" s="993" t="s">
        <v>650</v>
      </c>
      <c r="AL161" s="993" t="s">
        <v>651</v>
      </c>
      <c r="AM161" s="994">
        <v>17</v>
      </c>
    </row>
    <row customHeight="true" ht="18.452380952380953" r="162">
      <c r="A162" s="1056"/>
      <c r="B162" s="979" t="s">
        <v>641</v>
      </c>
      <c r="C162" s="979" t="s">
        <v>657</v>
      </c>
      <c r="D162" s="1011">
        <f t="shared" si="346"/>
      </c>
      <c r="E162" s="1031">
        <v>1167.05</v>
      </c>
      <c r="F162" s="1031">
        <v>1895.43</v>
      </c>
      <c r="G162" s="1012"/>
      <c r="H162" s="1012"/>
      <c r="I162" s="1012"/>
      <c r="J162" s="1012"/>
      <c r="K162" s="983">
        <v>2</v>
      </c>
      <c r="L162" s="1000">
        <v>9729.5</v>
      </c>
      <c r="M162" s="986">
        <f t="shared" si="511"/>
      </c>
      <c r="N162" s="986"/>
      <c r="O162" s="986">
        <f t="shared" si="739"/>
      </c>
      <c r="P162" s="986">
        <f t="shared" si="5"/>
      </c>
      <c r="Q162" s="986">
        <f t="shared" si="149"/>
      </c>
      <c r="R162" s="986">
        <f t="shared" si="197"/>
      </c>
      <c r="S162" s="987">
        <f t="shared" si="263"/>
      </c>
      <c r="T162" s="987">
        <f t="shared" si="293"/>
      </c>
      <c r="U162" s="987">
        <f t="shared" si="457"/>
      </c>
      <c r="V162" s="987">
        <f t="shared" si="541"/>
      </c>
      <c r="W162" s="988">
        <f t="shared" si="749"/>
      </c>
      <c r="X162" s="989">
        <v>0.0252</v>
      </c>
      <c r="Y162" s="990">
        <v>64</v>
      </c>
      <c r="Z162" s="986">
        <f t="shared" si="99"/>
      </c>
      <c r="AA162" s="1005">
        <v>26716</v>
      </c>
      <c r="AB162" s="1005">
        <v>458</v>
      </c>
      <c r="AC162" s="1005">
        <v>109</v>
      </c>
      <c r="AD162" s="1005">
        <v>469</v>
      </c>
      <c r="AE162" s="1005">
        <v>54</v>
      </c>
      <c r="AF162" s="1005">
        <v>0</v>
      </c>
      <c r="AG162" s="1005">
        <v>0</v>
      </c>
      <c r="AH162" s="1005">
        <v>29</v>
      </c>
      <c r="AI162" s="986">
        <f t="shared" si="159"/>
      </c>
      <c r="AJ162" s="986">
        <f t="shared" si="227"/>
      </c>
      <c r="AK162" s="993" t="s">
        <v>650</v>
      </c>
      <c r="AL162" s="993" t="s">
        <v>651</v>
      </c>
      <c r="AM162" s="994">
        <v>21</v>
      </c>
    </row>
    <row customHeight="true" ht="18.452380952380953" r="163">
      <c r="A163" s="1056"/>
      <c r="B163" s="1055" t="s">
        <v>640</v>
      </c>
      <c r="C163" s="1055"/>
      <c r="D163" s="1015">
        <f>SUM(D159:D162)</f>
      </c>
      <c r="E163" s="1015">
        <f>SUM(E159:E162)</f>
      </c>
      <c r="F163" s="1015">
        <f>SUM(F159:F162)</f>
      </c>
      <c r="G163" s="1029"/>
      <c r="H163" s="1029"/>
      <c r="I163" s="1029"/>
      <c r="J163" s="1029"/>
      <c r="K163" s="1029">
        <f>SUM(K159:K162)</f>
      </c>
      <c r="L163" s="1015">
        <f>SUM(L159:L162)</f>
      </c>
      <c r="M163" s="1019">
        <f t="shared" si="511"/>
      </c>
      <c r="N163" s="1019"/>
      <c r="O163" s="1019">
        <f t="shared" si="739"/>
      </c>
      <c r="P163" s="1019">
        <f t="shared" si="5"/>
      </c>
      <c r="Q163" s="1019">
        <f t="shared" si="149"/>
      </c>
      <c r="R163" s="1019">
        <f t="shared" si="197"/>
      </c>
      <c r="S163" s="1020">
        <f t="shared" si="263"/>
      </c>
      <c r="T163" s="1020">
        <f t="shared" si="293"/>
      </c>
      <c r="U163" s="1020">
        <f t="shared" si="457"/>
      </c>
      <c r="V163" s="1020">
        <f t="shared" si="541"/>
      </c>
      <c r="W163" s="1021">
        <f t="shared" si="749"/>
      </c>
      <c r="X163" s="1020">
        <f>AVERAGE(X159:X162)</f>
      </c>
      <c r="Y163" s="1022">
        <f>AVERAGE(Y159:Y162)</f>
      </c>
      <c r="Z163" s="1022">
        <f t="shared" si="99"/>
      </c>
      <c r="AA163" s="1023">
        <f>SUM(AA159:AA162)</f>
      </c>
      <c r="AB163" s="1023">
        <f>SUM(AB159:AB162)</f>
      </c>
      <c r="AC163" s="1023">
        <f>SUM(AC159:AC162)</f>
      </c>
      <c r="AD163" s="1023">
        <f>SUM(AD159:AD162)</f>
      </c>
      <c r="AE163" s="1023">
        <f>SUM(AE159:AE162)</f>
      </c>
      <c r="AF163" s="1023">
        <f>SUM(AF159:AF162)</f>
      </c>
      <c r="AG163" s="1023">
        <f>SUM(AG159:AG162)</f>
      </c>
      <c r="AH163" s="1023">
        <f>SUM(AH159:AH162)</f>
      </c>
      <c r="AI163" s="1019">
        <f t="shared" si="159"/>
      </c>
      <c r="AJ163" s="1024">
        <f t="shared" si="227"/>
      </c>
      <c r="AK163" s="1025"/>
      <c r="AL163" s="1025"/>
      <c r="AM163" s="1023">
        <f>SUM(AM159:AM162)</f>
      </c>
    </row>
    <row customHeight="true" ht="18.452380952380953" r="164">
      <c r="A164" s="1056"/>
      <c r="B164" s="1026" t="s">
        <v>666</v>
      </c>
      <c r="C164" s="979" t="s">
        <v>659</v>
      </c>
      <c r="D164" s="1011">
        <f t="shared" ref="D164:D167" si="347">E164+F164</f>
      </c>
      <c r="E164" s="1031">
        <v>1381.71</v>
      </c>
      <c r="F164" s="1031">
        <v>1941.39</v>
      </c>
      <c r="G164" s="1012"/>
      <c r="H164" s="1012"/>
      <c r="I164" s="1012"/>
      <c r="J164" s="1012"/>
      <c r="K164" s="983">
        <v>2</v>
      </c>
      <c r="L164" s="1000">
        <v>6677.950000000012</v>
      </c>
      <c r="M164" s="986">
        <f t="shared" si="511"/>
      </c>
      <c r="N164" s="986"/>
      <c r="O164" s="986">
        <f t="shared" si="739"/>
      </c>
      <c r="P164" s="986">
        <f t="shared" si="5"/>
      </c>
      <c r="Q164" s="986">
        <f t="shared" si="149"/>
      </c>
      <c r="R164" s="986">
        <f t="shared" si="197"/>
      </c>
      <c r="S164" s="987">
        <f t="shared" si="263"/>
      </c>
      <c r="T164" s="987">
        <f t="shared" si="293"/>
      </c>
      <c r="U164" s="987">
        <f t="shared" si="457"/>
      </c>
      <c r="V164" s="987">
        <f t="shared" si="541"/>
      </c>
      <c r="W164" s="988">
        <f t="shared" si="749"/>
      </c>
      <c r="X164" s="989">
        <v>0.0311</v>
      </c>
      <c r="Y164" s="990">
        <v>65</v>
      </c>
      <c r="Z164" s="986">
        <f t="shared" si="99"/>
      </c>
      <c r="AA164" s="1005">
        <v>25570</v>
      </c>
      <c r="AB164" s="1005">
        <v>489</v>
      </c>
      <c r="AC164" s="1005">
        <v>141</v>
      </c>
      <c r="AD164" s="1005">
        <v>521</v>
      </c>
      <c r="AE164" s="1005">
        <v>81</v>
      </c>
      <c r="AF164" s="1005">
        <v>4</v>
      </c>
      <c r="AG164" s="1005">
        <v>6</v>
      </c>
      <c r="AH164" s="1005">
        <v>33</v>
      </c>
      <c r="AI164" s="986">
        <f t="shared" si="159"/>
      </c>
      <c r="AJ164" s="986">
        <f t="shared" si="227"/>
      </c>
      <c r="AK164" s="993" t="s">
        <v>650</v>
      </c>
      <c r="AL164" s="993" t="s">
        <v>651</v>
      </c>
      <c r="AM164" s="994">
        <v>21</v>
      </c>
    </row>
    <row customHeight="true" ht="18.452380952380953" r="165">
      <c r="A165" s="1056"/>
      <c r="B165" s="1026" t="s">
        <v>666</v>
      </c>
      <c r="C165" s="979" t="s">
        <v>660</v>
      </c>
      <c r="D165" s="1011">
        <f t="shared" si="347"/>
      </c>
      <c r="E165" s="1031">
        <v>1133.66</v>
      </c>
      <c r="F165" s="1031">
        <v>1762.32</v>
      </c>
      <c r="G165" s="1012"/>
      <c r="H165" s="1012"/>
      <c r="I165" s="1012"/>
      <c r="J165" s="1012"/>
      <c r="K165" s="983">
        <v>3</v>
      </c>
      <c r="L165" s="1000">
        <v>5894.469999999972</v>
      </c>
      <c r="M165" s="986">
        <f t="shared" si="511"/>
      </c>
      <c r="N165" s="986"/>
      <c r="O165" s="986">
        <f t="shared" si="739"/>
      </c>
      <c r="P165" s="986">
        <f t="shared" si="5"/>
      </c>
      <c r="Q165" s="986">
        <f t="shared" si="149"/>
      </c>
      <c r="R165" s="986">
        <f t="shared" si="197"/>
      </c>
      <c r="S165" s="987">
        <f t="shared" si="263"/>
      </c>
      <c r="T165" s="987">
        <f t="shared" si="293"/>
      </c>
      <c r="U165" s="987">
        <f t="shared" si="457"/>
      </c>
      <c r="V165" s="987">
        <f t="shared" si="541"/>
      </c>
      <c r="W165" s="988">
        <f t="shared" si="749"/>
      </c>
      <c r="X165" s="989">
        <v>0.0276</v>
      </c>
      <c r="Y165" s="990">
        <v>65</v>
      </c>
      <c r="Z165" s="986">
        <f t="shared" si="99"/>
      </c>
      <c r="AA165" s="1005">
        <v>24723</v>
      </c>
      <c r="AB165" s="1005">
        <v>455</v>
      </c>
      <c r="AC165" s="1005">
        <v>124</v>
      </c>
      <c r="AD165" s="1005">
        <v>473</v>
      </c>
      <c r="AE165" s="1005">
        <v>54</v>
      </c>
      <c r="AF165" s="1005">
        <v>5</v>
      </c>
      <c r="AG165" s="1005">
        <v>1</v>
      </c>
      <c r="AH165" s="1005">
        <v>32</v>
      </c>
      <c r="AI165" s="986">
        <f t="shared" si="159"/>
      </c>
      <c r="AJ165" s="986">
        <f t="shared" si="227"/>
      </c>
      <c r="AK165" s="993" t="s">
        <v>650</v>
      </c>
      <c r="AL165" s="993" t="s">
        <v>651</v>
      </c>
      <c r="AM165" s="994">
        <v>11</v>
      </c>
    </row>
    <row customHeight="true" ht="18.452380952380953" r="166">
      <c r="A166" s="1056"/>
      <c r="B166" s="1026" t="s">
        <v>666</v>
      </c>
      <c r="C166" s="979" t="s">
        <v>661</v>
      </c>
      <c r="D166" s="1011">
        <f t="shared" si="347"/>
      </c>
      <c r="E166" s="1031">
        <v>586.38</v>
      </c>
      <c r="F166" s="1031">
        <v>779.29</v>
      </c>
      <c r="G166" s="1012"/>
      <c r="H166" s="1012"/>
      <c r="I166" s="1012"/>
      <c r="J166" s="1012"/>
      <c r="K166" s="983">
        <v>2</v>
      </c>
      <c r="L166" s="1000">
        <v>5038.610000000015</v>
      </c>
      <c r="M166" s="986">
        <f t="shared" si="511"/>
      </c>
      <c r="N166" s="986"/>
      <c r="O166" s="986">
        <f t="shared" si="739"/>
      </c>
      <c r="P166" s="986">
        <f t="shared" si="5"/>
      </c>
      <c r="Q166" s="986">
        <f t="shared" si="149"/>
      </c>
      <c r="R166" s="986">
        <f t="shared" si="197"/>
      </c>
      <c r="S166" s="987">
        <f t="shared" si="263"/>
      </c>
      <c r="T166" s="987">
        <f t="shared" si="293"/>
      </c>
      <c r="U166" s="987">
        <f t="shared" si="457"/>
      </c>
      <c r="V166" s="987">
        <f t="shared" si="541"/>
      </c>
      <c r="W166" s="988">
        <f t="shared" si="749"/>
      </c>
      <c r="X166" s="989">
        <v>0.0137</v>
      </c>
      <c r="Y166" s="990">
        <v>64</v>
      </c>
      <c r="Z166" s="986">
        <f t="shared" si="99"/>
      </c>
      <c r="AA166" s="1005">
        <v>14230</v>
      </c>
      <c r="AB166" s="1005">
        <v>424</v>
      </c>
      <c r="AC166" s="1005">
        <v>53</v>
      </c>
      <c r="AD166" s="1005">
        <v>472</v>
      </c>
      <c r="AE166" s="1005">
        <v>24</v>
      </c>
      <c r="AF166" s="1005">
        <v>2</v>
      </c>
      <c r="AG166" s="1005">
        <v>2</v>
      </c>
      <c r="AH166" s="1005">
        <v>14</v>
      </c>
      <c r="AI166" s="986">
        <f t="shared" si="159"/>
      </c>
      <c r="AJ166" s="986">
        <f t="shared" si="227"/>
      </c>
      <c r="AK166" s="993" t="s">
        <v>650</v>
      </c>
      <c r="AL166" s="993" t="s">
        <v>651</v>
      </c>
      <c r="AM166" s="994">
        <v>13</v>
      </c>
    </row>
    <row customHeight="true" ht="18.452380952380953" r="167">
      <c r="A167" s="1056"/>
      <c r="B167" s="1026" t="s">
        <v>666</v>
      </c>
      <c r="C167" s="979" t="s">
        <v>662</v>
      </c>
      <c r="D167" s="1011">
        <f t="shared" si="347"/>
      </c>
      <c r="E167" s="1031">
        <v>239.73</v>
      </c>
      <c r="F167" s="1031">
        <v>431.42</v>
      </c>
      <c r="G167" s="1012"/>
      <c r="H167" s="1012"/>
      <c r="I167" s="1012"/>
      <c r="J167" s="1012"/>
      <c r="K167" s="983">
        <v>2</v>
      </c>
      <c r="L167" s="1000">
        <v>3346.1999999999825</v>
      </c>
      <c r="M167" s="986">
        <f t="shared" si="511"/>
      </c>
      <c r="N167" s="986"/>
      <c r="O167" s="986">
        <f t="shared" si="739"/>
      </c>
      <c r="P167" s="986">
        <f t="shared" si="5"/>
      </c>
      <c r="Q167" s="986">
        <f t="shared" si="149"/>
      </c>
      <c r="R167" s="986">
        <f t="shared" si="197"/>
      </c>
      <c r="S167" s="987">
        <f t="shared" si="263"/>
      </c>
      <c r="T167" s="987">
        <f t="shared" si="293"/>
      </c>
      <c r="U167" s="987">
        <f t="shared" si="457"/>
      </c>
      <c r="V167" s="987">
        <f t="shared" si="541"/>
      </c>
      <c r="W167" s="988">
        <f t="shared" si="749"/>
      </c>
      <c r="X167" s="989">
        <v>0.0213</v>
      </c>
      <c r="Y167" s="990">
        <v>63</v>
      </c>
      <c r="Z167" s="986">
        <f t="shared" si="99"/>
      </c>
      <c r="AA167" s="1005">
        <v>9450</v>
      </c>
      <c r="AB167" s="1005">
        <v>226</v>
      </c>
      <c r="AC167" s="1005">
        <v>36</v>
      </c>
      <c r="AD167" s="1005">
        <v>244</v>
      </c>
      <c r="AE167" s="1005">
        <v>46</v>
      </c>
      <c r="AF167" s="1005">
        <v>4</v>
      </c>
      <c r="AG167" s="1005">
        <v>0</v>
      </c>
      <c r="AH167" s="1005">
        <v>9</v>
      </c>
      <c r="AI167" s="986">
        <f t="shared" si="159"/>
      </c>
      <c r="AJ167" s="986">
        <f t="shared" si="227"/>
      </c>
      <c r="AK167" s="993" t="s">
        <v>650</v>
      </c>
      <c r="AL167" s="993" t="s">
        <v>651</v>
      </c>
      <c r="AM167" s="994">
        <v>7</v>
      </c>
    </row>
    <row customHeight="true" ht="18.452380952380953" r="168">
      <c r="A168" s="1056"/>
      <c r="B168" s="1055" t="s">
        <v>640</v>
      </c>
      <c r="C168" s="1055"/>
      <c r="D168" s="1015">
        <f>SUM(D164:D167)</f>
      </c>
      <c r="E168" s="1016">
        <f>SUM(E164:E167)</f>
      </c>
      <c r="F168" s="1016">
        <f>SUM(F164:F167)</f>
      </c>
      <c r="G168" s="1017"/>
      <c r="H168" s="1017"/>
      <c r="I168" s="1017"/>
      <c r="J168" s="1017"/>
      <c r="K168" s="1017">
        <f>SUM(K164:K167)</f>
      </c>
      <c r="L168" s="1016">
        <f>SUM(L164:L167)</f>
      </c>
      <c r="M168" s="1019">
        <f t="shared" si="511"/>
      </c>
      <c r="N168" s="1019"/>
      <c r="O168" s="1019">
        <f t="shared" si="739"/>
      </c>
      <c r="P168" s="1019">
        <f t="shared" si="5"/>
      </c>
      <c r="Q168" s="1019">
        <f t="shared" si="149"/>
      </c>
      <c r="R168" s="1019">
        <f t="shared" si="197"/>
      </c>
      <c r="S168" s="1020">
        <f t="shared" si="263"/>
      </c>
      <c r="T168" s="1020">
        <f t="shared" si="293"/>
      </c>
      <c r="U168" s="1020">
        <f t="shared" si="457"/>
      </c>
      <c r="V168" s="1020">
        <f t="shared" si="541"/>
      </c>
      <c r="W168" s="1021">
        <f t="shared" si="749"/>
      </c>
      <c r="X168" s="1020">
        <f>AVERAGE(X164:X167)</f>
      </c>
      <c r="Y168" s="1022">
        <f>AVERAGE(Y164:Y167)</f>
      </c>
      <c r="Z168" s="1022">
        <f t="shared" si="99"/>
      </c>
      <c r="AA168" s="1023">
        <f>SUM(AA164:AA167)</f>
      </c>
      <c r="AB168" s="1023">
        <f>SUM(AB164:AB167)</f>
      </c>
      <c r="AC168" s="1023">
        <f>SUM(AC164:AC167)</f>
      </c>
      <c r="AD168" s="1023">
        <f>SUM(AD164:AD167)</f>
      </c>
      <c r="AE168" s="1023">
        <f>SUM(AE164:AE167)</f>
      </c>
      <c r="AF168" s="1023">
        <f>SUM(AF164:AF167)</f>
      </c>
      <c r="AG168" s="1023">
        <f>SUM(AG164:AG167)</f>
      </c>
      <c r="AH168" s="1023">
        <f>SUM(AH164:AH167)</f>
      </c>
      <c r="AI168" s="1019">
        <f t="shared" si="159"/>
      </c>
      <c r="AJ168" s="1024">
        <f t="shared" si="227"/>
      </c>
      <c r="AK168" s="1025"/>
      <c r="AL168" s="1025"/>
      <c r="AM168" s="1023">
        <f>SUM(AM164:AM167)</f>
      </c>
    </row>
    <row customHeight="true" ht="18.452380952380953" r="169">
      <c r="A169" s="1056"/>
      <c r="B169" s="1039" t="s">
        <v>663</v>
      </c>
      <c r="C169" s="1039"/>
      <c r="D169" s="1033">
        <f>D153+D148+D163+D158+D168</f>
      </c>
      <c r="E169" s="1034">
        <f>E153+E148+E163+E158+E168</f>
      </c>
      <c r="F169" s="1034">
        <f>F153+F148+F163+F158+F168</f>
      </c>
      <c r="G169" s="1035"/>
      <c r="H169" s="1035"/>
      <c r="I169" s="1035"/>
      <c r="J169" s="1035"/>
      <c r="K169" s="1035">
        <f>K153+K148+K163+K158+K168</f>
      </c>
      <c r="L169" s="1034">
        <f>L153+L148+L163+L158+L168</f>
      </c>
      <c r="M169" s="1036">
        <f t="shared" si="511"/>
      </c>
      <c r="N169" s="1036"/>
      <c r="O169" s="1036">
        <f t="shared" si="739"/>
      </c>
      <c r="P169" s="1036">
        <f t="shared" si="5"/>
      </c>
      <c r="Q169" s="1036">
        <f t="shared" si="149"/>
      </c>
      <c r="R169" s="1036">
        <f t="shared" si="197"/>
      </c>
      <c r="S169" s="1037">
        <f t="shared" si="263"/>
      </c>
      <c r="T169" s="1037">
        <f t="shared" si="293"/>
      </c>
      <c r="U169" s="1037">
        <f t="shared" si="457"/>
      </c>
      <c r="V169" s="1037">
        <f t="shared" si="541"/>
      </c>
      <c r="W169" s="1035">
        <f t="shared" si="749"/>
      </c>
      <c r="X169" s="1036">
        <f>(X153+X148+X163+X158+X168)/5</f>
      </c>
      <c r="Y169" s="1036">
        <f>(Y153+Y148+Y163+Y158+Y168)/5</f>
      </c>
      <c r="Z169" s="1036">
        <f>(Z153+Z148+Z163+Z158+Z168)/5</f>
      </c>
      <c r="AA169" s="1034">
        <f>AA153+AA148+AA163+AA158+AA168</f>
      </c>
      <c r="AB169" s="1034">
        <f>AB153+AB148+AB163+AB158+AB168</f>
      </c>
      <c r="AC169" s="1034">
        <f>AC153+AC148+AC163+AC158+AC168</f>
      </c>
      <c r="AD169" s="1034">
        <f>AD153+AD148+AD163+AD158+AD168</f>
      </c>
      <c r="AE169" s="1034">
        <f>AE153+AE148+AE163+AE158+AE168</f>
      </c>
      <c r="AF169" s="1034">
        <f>AF153+AF148+AF163+AF158+AF168</f>
      </c>
      <c r="AG169" s="1034">
        <f>AG153+AG148+AG163+AG158+AG168</f>
      </c>
      <c r="AH169" s="1034">
        <f>AH153+AH148+AH163+AH158+AH168</f>
      </c>
      <c r="AI169" s="1036">
        <f t="shared" si="159"/>
      </c>
      <c r="AJ169" s="1038">
        <f t="shared" si="227"/>
      </c>
      <c r="AK169" s="1039"/>
      <c r="AL169" s="1039"/>
      <c r="AM169" s="1034">
        <f>AM153+AM148+AM163+AM158+AM168</f>
      </c>
    </row>
    <row customHeight="true" ht="18.452380952380953" r="170">
      <c r="A170" s="1045" t="s">
        <v>591</v>
      </c>
      <c r="B170" s="1045" t="s">
        <v>592</v>
      </c>
      <c r="C170" s="1045"/>
      <c r="D170" s="966" t="s">
        <v>593</v>
      </c>
      <c r="E170" s="966"/>
      <c r="F170" s="966"/>
      <c r="G170" s="966"/>
      <c r="H170" s="966"/>
      <c r="I170" s="966"/>
      <c r="J170" s="966"/>
      <c r="K170" s="966"/>
      <c r="L170" s="966"/>
      <c r="M170" s="966"/>
      <c r="N170" s="966"/>
      <c r="O170" s="966"/>
      <c r="P170" s="966"/>
      <c r="Q170" s="966"/>
      <c r="R170" s="967" t="s">
        <v>594</v>
      </c>
      <c r="S170" s="967"/>
      <c r="T170" s="967"/>
      <c r="U170" s="967"/>
      <c r="V170" s="967"/>
      <c r="W170" s="967"/>
      <c r="X170" s="967"/>
      <c r="Y170" s="967"/>
      <c r="Z170" s="967"/>
      <c r="AA170" s="967"/>
      <c r="AB170" s="967"/>
      <c r="AC170" s="967"/>
      <c r="AD170" s="967"/>
      <c r="AE170" s="967"/>
      <c r="AF170" s="967"/>
      <c r="AG170" s="967"/>
      <c r="AH170" s="967"/>
      <c r="AI170" s="967"/>
      <c r="AJ170" s="967"/>
      <c r="AK170" s="967"/>
      <c r="AL170" s="967"/>
      <c r="AM170" s="968"/>
    </row>
    <row customHeight="true" ht="18.452380952380953" r="171">
      <c r="A171" s="1045"/>
      <c r="B171" s="1045" t="s">
        <v>595</v>
      </c>
      <c r="C171" s="1045" t="s">
        <v>596</v>
      </c>
      <c r="D171" s="969" t="s">
        <v>597</v>
      </c>
      <c r="E171" s="970" t="s">
        <v>598</v>
      </c>
      <c r="F171" s="970" t="s">
        <v>599</v>
      </c>
      <c r="G171" s="971" t="s">
        <v>600</v>
      </c>
      <c r="H171" s="971" t="s">
        <v>601</v>
      </c>
      <c r="I171" s="971" t="s">
        <v>602</v>
      </c>
      <c r="J171" s="971" t="s">
        <v>603</v>
      </c>
      <c r="K171" s="972" t="s">
        <v>604</v>
      </c>
      <c r="L171" s="1046" t="s">
        <v>605</v>
      </c>
      <c r="M171" s="974" t="s">
        <v>606</v>
      </c>
      <c r="N171" s="974"/>
      <c r="O171" s="974" t="s">
        <v>607</v>
      </c>
      <c r="P171" s="974" t="s">
        <v>608</v>
      </c>
      <c r="Q171" s="974" t="s">
        <v>609</v>
      </c>
      <c r="R171" s="967" t="s">
        <v>610</v>
      </c>
      <c r="S171" s="975" t="s">
        <v>611</v>
      </c>
      <c r="T171" s="975" t="s">
        <v>612</v>
      </c>
      <c r="U171" s="975" t="s">
        <v>613</v>
      </c>
      <c r="V171" s="975" t="s">
        <v>614</v>
      </c>
      <c r="W171" s="976" t="s">
        <v>615</v>
      </c>
      <c r="X171" s="975" t="s">
        <v>616</v>
      </c>
      <c r="Y171" s="977" t="s">
        <v>617</v>
      </c>
      <c r="Z171" s="967" t="s">
        <v>618</v>
      </c>
      <c r="AA171" s="976" t="s">
        <v>619</v>
      </c>
      <c r="AB171" s="976" t="s">
        <v>620</v>
      </c>
      <c r="AC171" s="976" t="s">
        <v>621</v>
      </c>
      <c r="AD171" s="976" t="s">
        <v>622</v>
      </c>
      <c r="AE171" s="976" t="s">
        <v>623</v>
      </c>
      <c r="AF171" s="976" t="s">
        <v>624</v>
      </c>
      <c r="AG171" s="976" t="s">
        <v>625</v>
      </c>
      <c r="AH171" s="976" t="s">
        <v>626</v>
      </c>
      <c r="AI171" s="976" t="s">
        <v>627</v>
      </c>
      <c r="AJ171" s="967" t="s">
        <v>628</v>
      </c>
      <c r="AK171" s="968" t="s">
        <v>629</v>
      </c>
      <c r="AL171" s="968" t="s">
        <v>630</v>
      </c>
      <c r="AM171" s="968" t="s">
        <v>631</v>
      </c>
    </row>
    <row customHeight="true" ht="18.452380952380953" r="172">
      <c r="A172" s="1056" t="s">
        <v>672</v>
      </c>
      <c r="B172" s="979" t="s">
        <v>646</v>
      </c>
      <c r="C172" s="1048" t="s">
        <v>634</v>
      </c>
      <c r="D172" s="1057">
        <f t="shared" ref="D172:D175" si="348">E172+F172</f>
      </c>
      <c r="E172" s="981">
        <v>527.7</v>
      </c>
      <c r="F172" s="981">
        <v>1116.44</v>
      </c>
      <c r="G172" s="1058"/>
      <c r="H172" s="1058"/>
      <c r="I172" s="1058"/>
      <c r="J172" s="1058"/>
      <c r="K172" s="984">
        <v>2</v>
      </c>
      <c r="L172" s="1000">
        <v>4195.62</v>
      </c>
      <c r="M172" s="986">
        <f t="shared" ref="M172:M197" si="512">L172/D172</f>
      </c>
      <c r="N172" s="986"/>
      <c r="O172" s="986">
        <f t="shared" ref="O172:O197" si="740">D172/H172:G172</f>
      </c>
      <c r="P172" s="986">
        <f t="shared" ref="P172:P197" si="6">D172/K172</f>
      </c>
      <c r="Q172" s="986">
        <f t="shared" ref="Q172:Q197" si="150">L172/H172:G172</f>
      </c>
      <c r="R172" s="986">
        <f t="shared" ref="R172:R197" si="198">D172/AB172</f>
      </c>
      <c r="S172" s="987">
        <f t="shared" ref="S172:S197" si="264">W172/AA172*1</f>
      </c>
      <c r="T172" s="987">
        <f t="shared" ref="T172:T197" si="294">AB172/AA172</f>
      </c>
      <c r="U172" s="987">
        <f t="shared" ref="U172:U197" si="458">AD172/AA172</f>
      </c>
      <c r="V172" s="987">
        <f t="shared" ref="V172:V197" si="542">AE172/AD172</f>
      </c>
      <c r="W172" s="988">
        <f t="shared" ref="W172:W197" si="750">AC172/X172</f>
      </c>
      <c r="X172" s="989">
        <v>0.0236</v>
      </c>
      <c r="Y172" s="990">
        <v>37</v>
      </c>
      <c r="Z172" s="1002">
        <f t="shared" ref="Z172:Z196" si="100">(D172/AA172)*1000</f>
      </c>
      <c r="AA172" s="1013">
        <v>19521</v>
      </c>
      <c r="AB172" s="1004">
        <v>629</v>
      </c>
      <c r="AC172" s="1005">
        <v>103</v>
      </c>
      <c r="AD172" s="1005">
        <v>684</v>
      </c>
      <c r="AE172" s="1005">
        <v>47</v>
      </c>
      <c r="AF172" s="1005">
        <v>7</v>
      </c>
      <c r="AG172" s="1005">
        <v>1</v>
      </c>
      <c r="AH172" s="1005">
        <v>25</v>
      </c>
      <c r="AI172" s="986">
        <f t="shared" ref="AI172:AI197" si="160">D172/AD172</f>
      </c>
      <c r="AJ172" s="986">
        <f t="shared" ref="AJ172:AJ197" si="228">AM172*1000/D172</f>
      </c>
      <c r="AK172" s="993" t="s">
        <v>635</v>
      </c>
      <c r="AL172" s="994" t="s">
        <v>636</v>
      </c>
      <c r="AM172" s="994">
        <v>17</v>
      </c>
    </row>
    <row customHeight="true" ht="18.452380952380953" r="173">
      <c r="A173" s="1056"/>
      <c r="B173" s="979" t="s">
        <v>646</v>
      </c>
      <c r="C173" s="1048" t="s">
        <v>637</v>
      </c>
      <c r="D173" s="1049">
        <f t="shared" si="348"/>
      </c>
      <c r="E173" s="981">
        <v>646.19</v>
      </c>
      <c r="F173" s="981">
        <v>2173.03</v>
      </c>
      <c r="G173" s="1058"/>
      <c r="H173" s="1058"/>
      <c r="I173" s="1058"/>
      <c r="J173" s="1058"/>
      <c r="K173" s="984">
        <v>3</v>
      </c>
      <c r="L173" s="1000">
        <v>6859.4800000000005</v>
      </c>
      <c r="M173" s="986">
        <f t="shared" si="512"/>
      </c>
      <c r="N173" s="986"/>
      <c r="O173" s="986">
        <f t="shared" si="740"/>
      </c>
      <c r="P173" s="986">
        <f t="shared" si="6"/>
      </c>
      <c r="Q173" s="986">
        <f t="shared" si="150"/>
      </c>
      <c r="R173" s="986">
        <f t="shared" si="198"/>
      </c>
      <c r="S173" s="987">
        <f t="shared" si="264"/>
      </c>
      <c r="T173" s="987">
        <f t="shared" si="294"/>
      </c>
      <c r="U173" s="987">
        <f t="shared" si="458"/>
      </c>
      <c r="V173" s="987">
        <f t="shared" si="542"/>
      </c>
      <c r="W173" s="988">
        <f t="shared" si="750"/>
      </c>
      <c r="X173" s="989">
        <v>0.0501</v>
      </c>
      <c r="Y173" s="990">
        <v>49</v>
      </c>
      <c r="Z173" s="1009">
        <f t="shared" si="100"/>
      </c>
      <c r="AA173" s="1013">
        <v>28939</v>
      </c>
      <c r="AB173" s="1004">
        <v>675</v>
      </c>
      <c r="AC173" s="1005">
        <v>177</v>
      </c>
      <c r="AD173" s="1005">
        <v>724</v>
      </c>
      <c r="AE173" s="1005">
        <v>89</v>
      </c>
      <c r="AF173" s="1005">
        <v>4</v>
      </c>
      <c r="AG173" s="1005">
        <v>4</v>
      </c>
      <c r="AH173" s="1005">
        <v>47</v>
      </c>
      <c r="AI173" s="986">
        <f t="shared" si="160"/>
      </c>
      <c r="AJ173" s="986">
        <f t="shared" si="228"/>
      </c>
      <c r="AK173" s="993" t="s">
        <v>635</v>
      </c>
      <c r="AL173" s="994" t="s">
        <v>636</v>
      </c>
      <c r="AM173" s="994">
        <v>24</v>
      </c>
    </row>
    <row customHeight="true" ht="18.452380952380953" r="174">
      <c r="A174" s="1056"/>
      <c r="B174" s="979" t="s">
        <v>646</v>
      </c>
      <c r="C174" s="979" t="s">
        <v>638</v>
      </c>
      <c r="D174" s="1059">
        <f t="shared" si="348"/>
      </c>
      <c r="E174" s="981">
        <v>1000</v>
      </c>
      <c r="F174" s="981">
        <v>1425.55</v>
      </c>
      <c r="G174" s="1058"/>
      <c r="H174" s="1058"/>
      <c r="I174" s="1058"/>
      <c r="J174" s="1058"/>
      <c r="K174" s="984">
        <v>1</v>
      </c>
      <c r="L174" s="1000">
        <v>1351.3500000000004</v>
      </c>
      <c r="M174" s="986">
        <f t="shared" si="512"/>
      </c>
      <c r="N174" s="986"/>
      <c r="O174" s="986">
        <f t="shared" si="740"/>
      </c>
      <c r="P174" s="986">
        <f t="shared" si="6"/>
      </c>
      <c r="Q174" s="986">
        <f t="shared" si="150"/>
      </c>
      <c r="R174" s="986">
        <f t="shared" si="198"/>
      </c>
      <c r="S174" s="987">
        <f t="shared" si="264"/>
      </c>
      <c r="T174" s="987">
        <f t="shared" si="294"/>
      </c>
      <c r="U174" s="987">
        <f t="shared" si="458"/>
      </c>
      <c r="V174" s="987">
        <f t="shared" si="542"/>
      </c>
      <c r="W174" s="988">
        <f t="shared" si="750"/>
      </c>
      <c r="X174" s="989">
        <v>0.0251</v>
      </c>
      <c r="Y174" s="990">
        <v>51</v>
      </c>
      <c r="Z174" s="986">
        <f t="shared" si="100"/>
      </c>
      <c r="AA174" s="1013">
        <v>20726</v>
      </c>
      <c r="AB174" s="1005">
        <v>501</v>
      </c>
      <c r="AC174" s="1005">
        <v>108</v>
      </c>
      <c r="AD174" s="1005">
        <v>525</v>
      </c>
      <c r="AE174" s="1005">
        <v>46</v>
      </c>
      <c r="AF174" s="1005">
        <v>4</v>
      </c>
      <c r="AG174" s="1005">
        <v>0</v>
      </c>
      <c r="AH174" s="1005">
        <v>32</v>
      </c>
      <c r="AI174" s="986">
        <f t="shared" si="160"/>
      </c>
      <c r="AJ174" s="986">
        <f t="shared" si="228"/>
      </c>
      <c r="AK174" s="993" t="s">
        <v>635</v>
      </c>
      <c r="AL174" s="994" t="s">
        <v>636</v>
      </c>
      <c r="AM174" s="994">
        <v>18</v>
      </c>
    </row>
    <row customHeight="true" ht="18.452380952380953" r="175">
      <c r="A175" s="1056"/>
      <c r="B175" s="979" t="s">
        <v>646</v>
      </c>
      <c r="C175" s="979" t="s">
        <v>639</v>
      </c>
      <c r="D175" s="1059">
        <f t="shared" si="348"/>
      </c>
      <c r="E175" s="981">
        <v>1000</v>
      </c>
      <c r="F175" s="981">
        <v>2074.39</v>
      </c>
      <c r="G175" s="1058"/>
      <c r="H175" s="1058"/>
      <c r="I175" s="1058"/>
      <c r="J175" s="1058"/>
      <c r="K175" s="984">
        <v>6</v>
      </c>
      <c r="L175" s="1000">
        <v>15598.21</v>
      </c>
      <c r="M175" s="986">
        <f t="shared" si="512"/>
      </c>
      <c r="N175" s="986"/>
      <c r="O175" s="986">
        <f t="shared" si="740"/>
      </c>
      <c r="P175" s="986">
        <f t="shared" si="6"/>
      </c>
      <c r="Q175" s="986">
        <f t="shared" si="150"/>
      </c>
      <c r="R175" s="986">
        <f t="shared" si="198"/>
      </c>
      <c r="S175" s="987">
        <f t="shared" si="264"/>
      </c>
      <c r="T175" s="987">
        <f t="shared" si="294"/>
      </c>
      <c r="U175" s="987">
        <f t="shared" si="458"/>
      </c>
      <c r="V175" s="987">
        <f t="shared" si="542"/>
      </c>
      <c r="W175" s="988">
        <f t="shared" si="750"/>
      </c>
      <c r="X175" s="989">
        <v>0.0342</v>
      </c>
      <c r="Y175" s="990">
        <v>55</v>
      </c>
      <c r="Z175" s="986">
        <f t="shared" si="100"/>
      </c>
      <c r="AA175" s="1013">
        <v>31001</v>
      </c>
      <c r="AB175" s="1005">
        <v>607</v>
      </c>
      <c r="AC175" s="1005">
        <v>153</v>
      </c>
      <c r="AD175" s="1005">
        <v>631</v>
      </c>
      <c r="AE175" s="1005">
        <v>64</v>
      </c>
      <c r="AF175" s="1005">
        <v>2</v>
      </c>
      <c r="AG175" s="1005">
        <v>0</v>
      </c>
      <c r="AH175" s="1005">
        <v>45</v>
      </c>
      <c r="AI175" s="986">
        <f t="shared" si="160"/>
      </c>
      <c r="AJ175" s="986">
        <f t="shared" si="228"/>
      </c>
      <c r="AK175" s="993" t="s">
        <v>635</v>
      </c>
      <c r="AL175" s="994" t="s">
        <v>636</v>
      </c>
      <c r="AM175" s="994">
        <v>26</v>
      </c>
    </row>
    <row customHeight="true" ht="18.452380952380953" r="176">
      <c r="A176" s="1056"/>
      <c r="B176" s="1055" t="s">
        <v>640</v>
      </c>
      <c r="C176" s="1055"/>
      <c r="D176" s="1015">
        <f>SUM(D172:D175)</f>
      </c>
      <c r="E176" s="1060">
        <f>SUM(E172:E175)</f>
      </c>
      <c r="F176" s="1060">
        <f>SUM(F172:F175)</f>
      </c>
      <c r="G176" s="1061"/>
      <c r="H176" s="1061"/>
      <c r="I176" s="1061"/>
      <c r="J176" s="1061"/>
      <c r="K176" s="1017">
        <f>SUM(K172:K175)</f>
      </c>
      <c r="L176" s="1018">
        <f>SUM(L172:L175)</f>
      </c>
      <c r="M176" s="1019">
        <f t="shared" si="512"/>
      </c>
      <c r="N176" s="1019"/>
      <c r="O176" s="1019">
        <f t="shared" si="740"/>
      </c>
      <c r="P176" s="1019">
        <f t="shared" si="6"/>
      </c>
      <c r="Q176" s="1019">
        <f t="shared" si="150"/>
      </c>
      <c r="R176" s="1019">
        <f t="shared" si="198"/>
      </c>
      <c r="S176" s="1020">
        <f t="shared" si="264"/>
      </c>
      <c r="T176" s="1020">
        <f t="shared" si="294"/>
      </c>
      <c r="U176" s="1020">
        <f t="shared" si="458"/>
      </c>
      <c r="V176" s="1020">
        <f t="shared" si="542"/>
      </c>
      <c r="W176" s="1021">
        <f t="shared" si="750"/>
      </c>
      <c r="X176" s="1020">
        <f>AVERAGE(X172:X175)</f>
      </c>
      <c r="Y176" s="1022">
        <f>AVERAGE(Y172:Y175)</f>
      </c>
      <c r="Z176" s="1019">
        <f t="shared" si="100"/>
      </c>
      <c r="AA176" s="1023">
        <f>SUM(AA172:AA175)</f>
      </c>
      <c r="AB176" s="1023">
        <f>SUM(AB172:AB175)</f>
      </c>
      <c r="AC176" s="1023">
        <f>SUM(AC172:AC175)</f>
      </c>
      <c r="AD176" s="1023">
        <f>SUM(AD172:AD175)</f>
      </c>
      <c r="AE176" s="1023">
        <f>SUM(AE172:AE175)</f>
      </c>
      <c r="AF176" s="1023">
        <f>SUM(AF172:AF175)</f>
      </c>
      <c r="AG176" s="1023">
        <f>SUM(AG172:AG175)</f>
      </c>
      <c r="AH176" s="1023">
        <f>SUM(AH172:AH175)</f>
      </c>
      <c r="AI176" s="1019">
        <f t="shared" si="160"/>
      </c>
      <c r="AJ176" s="1024">
        <f t="shared" si="228"/>
      </c>
      <c r="AK176" s="1025"/>
      <c r="AL176" s="1025"/>
      <c r="AM176" s="1021">
        <f>SUM(AM172:AM175)</f>
      </c>
    </row>
    <row customHeight="true" ht="18.452380952380953" r="177">
      <c r="A177" s="1056"/>
      <c r="B177" s="979" t="s">
        <v>653</v>
      </c>
      <c r="C177" s="979" t="s">
        <v>642</v>
      </c>
      <c r="D177" s="1011">
        <f t="shared" ref="D177:D180" si="349">E177+F177</f>
      </c>
      <c r="E177" s="1028">
        <v>470.49</v>
      </c>
      <c r="F177" s="1028">
        <v>1828.23</v>
      </c>
      <c r="G177" s="1012"/>
      <c r="H177" s="1012"/>
      <c r="I177" s="1012"/>
      <c r="J177" s="1012"/>
      <c r="K177" s="983">
        <v>2</v>
      </c>
      <c r="L177" s="1000">
        <v>5842.98</v>
      </c>
      <c r="M177" s="986">
        <f t="shared" si="512"/>
      </c>
      <c r="N177" s="986"/>
      <c r="O177" s="986">
        <f t="shared" si="740"/>
      </c>
      <c r="P177" s="986">
        <f t="shared" si="6"/>
      </c>
      <c r="Q177" s="986">
        <f t="shared" si="150"/>
      </c>
      <c r="R177" s="986">
        <f t="shared" si="198"/>
      </c>
      <c r="S177" s="987">
        <f t="shared" si="264"/>
      </c>
      <c r="T177" s="987">
        <f t="shared" si="294"/>
      </c>
      <c r="U177" s="987">
        <f t="shared" si="458"/>
      </c>
      <c r="V177" s="987">
        <f t="shared" si="542"/>
      </c>
      <c r="W177" s="988">
        <f t="shared" si="750"/>
      </c>
      <c r="X177" s="989">
        <v>0.044</v>
      </c>
      <c r="Y177" s="990">
        <v>57</v>
      </c>
      <c r="Z177" s="986">
        <f t="shared" si="100"/>
      </c>
      <c r="AA177" s="1005">
        <v>20777</v>
      </c>
      <c r="AB177" s="1005">
        <v>309</v>
      </c>
      <c r="AC177" s="1005">
        <v>105</v>
      </c>
      <c r="AD177" s="1005">
        <v>316</v>
      </c>
      <c r="AE177" s="1005">
        <v>43</v>
      </c>
      <c r="AF177" s="1005">
        <v>6</v>
      </c>
      <c r="AG177" s="1005">
        <v>1</v>
      </c>
      <c r="AH177" s="1005">
        <v>32</v>
      </c>
      <c r="AI177" s="986">
        <f t="shared" si="160"/>
      </c>
      <c r="AJ177" s="986">
        <f t="shared" si="228"/>
      </c>
      <c r="AK177" s="993" t="s">
        <v>635</v>
      </c>
      <c r="AL177" s="994" t="s">
        <v>636</v>
      </c>
      <c r="AM177" s="994">
        <v>18</v>
      </c>
    </row>
    <row customHeight="true" ht="18.452380952380953" r="178">
      <c r="A178" s="1056"/>
      <c r="B178" s="979" t="s">
        <v>653</v>
      </c>
      <c r="C178" s="979" t="s">
        <v>643</v>
      </c>
      <c r="D178" s="1011">
        <f t="shared" si="349"/>
      </c>
      <c r="E178" s="1028">
        <v>729.51</v>
      </c>
      <c r="F178" s="1028">
        <v>2452.24</v>
      </c>
      <c r="G178" s="983"/>
      <c r="H178" s="983"/>
      <c r="I178" s="983"/>
      <c r="J178" s="983"/>
      <c r="K178" s="983">
        <v>1</v>
      </c>
      <c r="L178" s="1000">
        <v>1435.010000000002</v>
      </c>
      <c r="M178" s="986">
        <f t="shared" si="512"/>
      </c>
      <c r="N178" s="986"/>
      <c r="O178" s="986">
        <f t="shared" si="740"/>
      </c>
      <c r="P178" s="986">
        <f t="shared" si="6"/>
      </c>
      <c r="Q178" s="986">
        <f t="shared" si="150"/>
      </c>
      <c r="R178" s="986">
        <f t="shared" si="198"/>
      </c>
      <c r="S178" s="987">
        <f t="shared" si="264"/>
      </c>
      <c r="T178" s="987">
        <f t="shared" si="294"/>
      </c>
      <c r="U178" s="987">
        <f t="shared" si="458"/>
      </c>
      <c r="V178" s="987">
        <f t="shared" si="542"/>
      </c>
      <c r="W178" s="988">
        <f t="shared" si="750"/>
      </c>
      <c r="X178" s="989">
        <v>0.0594</v>
      </c>
      <c r="Y178" s="990">
        <v>59</v>
      </c>
      <c r="Z178" s="986">
        <f t="shared" si="100"/>
      </c>
      <c r="AA178" s="1005">
        <v>28805</v>
      </c>
      <c r="AB178" s="1005">
        <v>383</v>
      </c>
      <c r="AC178" s="1005">
        <v>135</v>
      </c>
      <c r="AD178" s="1005">
        <v>386</v>
      </c>
      <c r="AE178" s="1005">
        <v>38</v>
      </c>
      <c r="AF178" s="1005">
        <v>3</v>
      </c>
      <c r="AG178" s="1005">
        <v>0</v>
      </c>
      <c r="AH178" s="1005">
        <v>39</v>
      </c>
      <c r="AI178" s="986">
        <f t="shared" si="160"/>
      </c>
      <c r="AJ178" s="986">
        <f t="shared" si="228"/>
      </c>
      <c r="AK178" s="993" t="s">
        <v>635</v>
      </c>
      <c r="AL178" s="994" t="s">
        <v>636</v>
      </c>
      <c r="AM178" s="994">
        <v>19</v>
      </c>
    </row>
    <row customHeight="true" ht="18.452380952380953" r="179">
      <c r="A179" s="1056"/>
      <c r="B179" s="979" t="s">
        <v>653</v>
      </c>
      <c r="C179" s="979" t="s">
        <v>644</v>
      </c>
      <c r="D179" s="1011">
        <f t="shared" si="349"/>
      </c>
      <c r="E179" s="1028">
        <v>0</v>
      </c>
      <c r="F179" s="1028">
        <v>19.41</v>
      </c>
      <c r="G179" s="983"/>
      <c r="H179" s="983"/>
      <c r="I179" s="983"/>
      <c r="J179" s="983"/>
      <c r="K179" s="983">
        <v>2</v>
      </c>
      <c r="L179" s="1000">
        <v>7715.57</v>
      </c>
      <c r="M179" s="986">
        <f t="shared" si="512"/>
      </c>
      <c r="N179" s="986"/>
      <c r="O179" s="986">
        <f t="shared" si="740"/>
      </c>
      <c r="P179" s="986">
        <f t="shared" si="6"/>
      </c>
      <c r="Q179" s="986">
        <f t="shared" si="150"/>
      </c>
      <c r="R179" s="986">
        <f t="shared" si="198"/>
      </c>
      <c r="S179" s="987">
        <f t="shared" si="264"/>
      </c>
      <c r="T179" s="987">
        <f t="shared" si="294"/>
      </c>
      <c r="U179" s="987">
        <f t="shared" si="458"/>
      </c>
      <c r="V179" s="987">
        <f t="shared" si="542"/>
      </c>
      <c r="W179" s="988">
        <f t="shared" si="750"/>
      </c>
      <c r="X179" s="989">
        <v>0.1695</v>
      </c>
      <c r="Y179" s="990">
        <v>60</v>
      </c>
      <c r="Z179" s="986">
        <f t="shared" si="100"/>
      </c>
      <c r="AA179" s="1005">
        <v>2998</v>
      </c>
      <c r="AB179" s="1005">
        <v>32</v>
      </c>
      <c r="AC179" s="1005">
        <v>20</v>
      </c>
      <c r="AD179" s="1005">
        <v>42</v>
      </c>
      <c r="AE179" s="1005">
        <v>11</v>
      </c>
      <c r="AF179" s="1005">
        <v>0</v>
      </c>
      <c r="AG179" s="1005">
        <v>0</v>
      </c>
      <c r="AH179" s="1005">
        <v>4</v>
      </c>
      <c r="AI179" s="986">
        <f t="shared" si="160"/>
      </c>
      <c r="AJ179" s="986">
        <f t="shared" si="228"/>
      </c>
      <c r="AK179" s="993" t="s">
        <v>635</v>
      </c>
      <c r="AL179" s="994" t="s">
        <v>636</v>
      </c>
      <c r="AM179" s="994">
        <v>5</v>
      </c>
    </row>
    <row customHeight="true" ht="18.452380952380953" r="180">
      <c r="A180" s="1056"/>
      <c r="B180" s="979" t="s">
        <v>653</v>
      </c>
      <c r="C180" s="979" t="s">
        <v>645</v>
      </c>
      <c r="D180" s="1011">
        <f t="shared" si="349"/>
      </c>
      <c r="E180" s="1028">
        <v>930.2</v>
      </c>
      <c r="F180" s="1028">
        <v>1565.8600000000001</v>
      </c>
      <c r="G180" s="983"/>
      <c r="H180" s="983"/>
      <c r="I180" s="983"/>
      <c r="J180" s="983"/>
      <c r="K180" s="983">
        <v>1</v>
      </c>
      <c r="L180" s="1000">
        <v>3346.199999999997</v>
      </c>
      <c r="M180" s="986">
        <f t="shared" si="512"/>
      </c>
      <c r="N180" s="986"/>
      <c r="O180" s="986">
        <f t="shared" si="740"/>
      </c>
      <c r="P180" s="986">
        <f t="shared" si="6"/>
      </c>
      <c r="Q180" s="986">
        <f t="shared" si="150"/>
      </c>
      <c r="R180" s="986">
        <f t="shared" si="198"/>
      </c>
      <c r="S180" s="987">
        <f t="shared" si="264"/>
      </c>
      <c r="T180" s="987">
        <f t="shared" si="294"/>
      </c>
      <c r="U180" s="987">
        <f t="shared" si="458"/>
      </c>
      <c r="V180" s="987">
        <f t="shared" si="542"/>
      </c>
      <c r="W180" s="988">
        <f t="shared" si="750"/>
      </c>
      <c r="X180" s="989">
        <v>0.0177</v>
      </c>
      <c r="Y180" s="990">
        <v>60</v>
      </c>
      <c r="Z180" s="986">
        <f t="shared" si="100"/>
      </c>
      <c r="AA180" s="1005">
        <v>21194</v>
      </c>
      <c r="AB180" s="1005">
        <v>369</v>
      </c>
      <c r="AC180" s="1005">
        <v>74</v>
      </c>
      <c r="AD180" s="1005">
        <v>396</v>
      </c>
      <c r="AE180" s="1005">
        <v>55</v>
      </c>
      <c r="AF180" s="1005">
        <v>6</v>
      </c>
      <c r="AG180" s="1005">
        <v>0</v>
      </c>
      <c r="AH180" s="1005">
        <v>19</v>
      </c>
      <c r="AI180" s="986">
        <f t="shared" si="160"/>
      </c>
      <c r="AJ180" s="986">
        <f t="shared" si="228"/>
      </c>
      <c r="AK180" s="993" t="s">
        <v>635</v>
      </c>
      <c r="AL180" s="994" t="s">
        <v>636</v>
      </c>
      <c r="AM180" s="994">
        <v>19</v>
      </c>
    </row>
    <row customHeight="true" ht="18.452380952380953" r="181">
      <c r="A181" s="1056"/>
      <c r="B181" s="1055" t="s">
        <v>640</v>
      </c>
      <c r="C181" s="1055"/>
      <c r="D181" s="1015">
        <f>SUM(D177:D180)</f>
      </c>
      <c r="E181" s="1016">
        <f>SUM(E177:E180)</f>
      </c>
      <c r="F181" s="1016">
        <f>SUM(F177:F180)</f>
      </c>
      <c r="G181" s="1017"/>
      <c r="H181" s="1017"/>
      <c r="I181" s="1017"/>
      <c r="J181" s="1017"/>
      <c r="K181" s="1017">
        <f>SUM(K177:K180)</f>
      </c>
      <c r="L181" s="1016">
        <f>SUM(L177:L180)</f>
      </c>
      <c r="M181" s="1019">
        <f t="shared" si="512"/>
      </c>
      <c r="N181" s="1019"/>
      <c r="O181" s="1019">
        <f t="shared" si="740"/>
      </c>
      <c r="P181" s="1019">
        <f t="shared" si="6"/>
      </c>
      <c r="Q181" s="1019">
        <f t="shared" si="150"/>
      </c>
      <c r="R181" s="1019">
        <f t="shared" si="198"/>
      </c>
      <c r="S181" s="1020">
        <f t="shared" si="264"/>
      </c>
      <c r="T181" s="1020">
        <f t="shared" si="294"/>
      </c>
      <c r="U181" s="1020">
        <f t="shared" si="458"/>
      </c>
      <c r="V181" s="1020">
        <f t="shared" si="542"/>
      </c>
      <c r="W181" s="1021">
        <f t="shared" si="750"/>
      </c>
      <c r="X181" s="1020">
        <f>AVERAGE(X177:X180)</f>
      </c>
      <c r="Y181" s="1022">
        <f>AVERAGE(Y177:Y180)</f>
      </c>
      <c r="Z181" s="1022">
        <f t="shared" si="100"/>
      </c>
      <c r="AA181" s="1023">
        <f>SUM(AA177:AA180)</f>
      </c>
      <c r="AB181" s="1023">
        <f>SUM(AB177:AB180)</f>
      </c>
      <c r="AC181" s="1023">
        <f>SUM(AC177:AC180)</f>
      </c>
      <c r="AD181" s="1023">
        <f>SUM(AD177:AD180)</f>
      </c>
      <c r="AE181" s="1023">
        <f>SUM(AE177:AE180)</f>
      </c>
      <c r="AF181" s="1023">
        <f>SUM(AF177:AF180)</f>
      </c>
      <c r="AG181" s="1023">
        <f>SUM(AG177:AG180)</f>
      </c>
      <c r="AH181" s="1023">
        <f>SUM(AH177:AH180)</f>
      </c>
      <c r="AI181" s="1019">
        <f t="shared" si="160"/>
      </c>
      <c r="AJ181" s="1024">
        <f t="shared" si="228"/>
      </c>
      <c r="AK181" s="1025"/>
      <c r="AL181" s="1025"/>
      <c r="AM181" s="1021">
        <f>SUM(AM177:AM180)</f>
      </c>
    </row>
    <row customHeight="true" ht="18.452380952380953" r="182">
      <c r="A182" s="1056"/>
      <c r="B182" s="979" t="s">
        <v>633</v>
      </c>
      <c r="C182" s="979" t="s">
        <v>647</v>
      </c>
      <c r="D182" s="1011">
        <f t="shared" ref="D182:D185" si="350">E182+F182</f>
      </c>
      <c r="E182" s="1028">
        <v>869.8</v>
      </c>
      <c r="F182" s="1028">
        <v>1728.58</v>
      </c>
      <c r="G182" s="983"/>
      <c r="H182" s="983"/>
      <c r="I182" s="983"/>
      <c r="J182" s="983"/>
      <c r="K182" s="983">
        <v>2</v>
      </c>
      <c r="L182" s="985">
        <v>4543.110000000001</v>
      </c>
      <c r="M182" s="986">
        <f t="shared" si="512"/>
      </c>
      <c r="N182" s="986"/>
      <c r="O182" s="986">
        <f t="shared" si="740"/>
      </c>
      <c r="P182" s="986">
        <f t="shared" si="6"/>
      </c>
      <c r="Q182" s="986">
        <f t="shared" si="150"/>
      </c>
      <c r="R182" s="986">
        <f t="shared" si="198"/>
      </c>
      <c r="S182" s="987">
        <f t="shared" si="264"/>
      </c>
      <c r="T182" s="987">
        <f t="shared" si="294"/>
      </c>
      <c r="U182" s="987">
        <f t="shared" si="458"/>
      </c>
      <c r="V182" s="987">
        <f t="shared" si="542"/>
      </c>
      <c r="W182" s="988">
        <f t="shared" si="750"/>
      </c>
      <c r="X182" s="989">
        <v>0.0377</v>
      </c>
      <c r="Y182" s="990">
        <v>62</v>
      </c>
      <c r="Z182" s="986">
        <f t="shared" si="100"/>
      </c>
      <c r="AA182" s="1005">
        <v>26738</v>
      </c>
      <c r="AB182" s="1005">
        <v>419</v>
      </c>
      <c r="AC182" s="1005">
        <v>129</v>
      </c>
      <c r="AD182" s="1005">
        <v>430</v>
      </c>
      <c r="AE182" s="1005">
        <v>65</v>
      </c>
      <c r="AF182" s="1005">
        <v>5</v>
      </c>
      <c r="AG182" s="1005">
        <v>0</v>
      </c>
      <c r="AH182" s="1005">
        <v>30</v>
      </c>
      <c r="AI182" s="986">
        <f t="shared" si="160"/>
      </c>
      <c r="AJ182" s="986">
        <f t="shared" si="228"/>
      </c>
      <c r="AK182" s="993" t="s">
        <v>635</v>
      </c>
      <c r="AL182" s="994" t="s">
        <v>636</v>
      </c>
      <c r="AM182" s="994">
        <v>16</v>
      </c>
    </row>
    <row customHeight="true" ht="18.452380952380953" r="183">
      <c r="A183" s="1056"/>
      <c r="B183" s="979" t="s">
        <v>633</v>
      </c>
      <c r="C183" s="979" t="s">
        <v>648</v>
      </c>
      <c r="D183" s="1011">
        <f t="shared" si="350"/>
      </c>
      <c r="E183" s="1028">
        <v>941.42</v>
      </c>
      <c r="F183" s="1028">
        <v>2028.8</v>
      </c>
      <c r="G183" s="1012"/>
      <c r="H183" s="1012"/>
      <c r="I183" s="1012"/>
      <c r="J183" s="1012"/>
      <c r="K183" s="983">
        <v>3</v>
      </c>
      <c r="L183" s="1000">
        <v>6356.43</v>
      </c>
      <c r="M183" s="986">
        <f t="shared" si="512"/>
      </c>
      <c r="N183" s="986"/>
      <c r="O183" s="986">
        <f t="shared" si="740"/>
      </c>
      <c r="P183" s="986">
        <f t="shared" si="6"/>
      </c>
      <c r="Q183" s="986">
        <f t="shared" si="150"/>
      </c>
      <c r="R183" s="986">
        <f t="shared" si="198"/>
      </c>
      <c r="S183" s="987">
        <f t="shared" si="264"/>
      </c>
      <c r="T183" s="987">
        <f t="shared" si="294"/>
      </c>
      <c r="U183" s="987">
        <f t="shared" si="458"/>
      </c>
      <c r="V183" s="987">
        <f t="shared" si="542"/>
      </c>
      <c r="W183" s="988">
        <f t="shared" si="750"/>
      </c>
      <c r="X183" s="989">
        <v>0.0301</v>
      </c>
      <c r="Y183" s="990">
        <v>61</v>
      </c>
      <c r="Z183" s="986">
        <f t="shared" si="100"/>
      </c>
      <c r="AA183" s="1005">
        <v>30306</v>
      </c>
      <c r="AB183" s="1005">
        <v>469</v>
      </c>
      <c r="AC183" s="1005">
        <v>116</v>
      </c>
      <c r="AD183" s="1005">
        <v>503</v>
      </c>
      <c r="AE183" s="1005">
        <v>58</v>
      </c>
      <c r="AF183" s="1005">
        <v>3</v>
      </c>
      <c r="AG183" s="1005">
        <v>0</v>
      </c>
      <c r="AH183" s="1005">
        <v>29</v>
      </c>
      <c r="AI183" s="986">
        <f t="shared" si="160"/>
      </c>
      <c r="AJ183" s="986">
        <f t="shared" si="228"/>
      </c>
      <c r="AK183" s="993" t="s">
        <v>635</v>
      </c>
      <c r="AL183" s="994" t="s">
        <v>636</v>
      </c>
      <c r="AM183" s="994">
        <v>19</v>
      </c>
    </row>
    <row customHeight="true" ht="18.452380952380953" r="184">
      <c r="A184" s="1056"/>
      <c r="B184" s="979" t="s">
        <v>633</v>
      </c>
      <c r="C184" s="979" t="s">
        <v>649</v>
      </c>
      <c r="D184" s="1011">
        <f t="shared" si="350"/>
      </c>
      <c r="E184" s="1028">
        <v>1181.08</v>
      </c>
      <c r="F184" s="1028">
        <v>1937.81</v>
      </c>
      <c r="G184" s="1012"/>
      <c r="H184" s="1012"/>
      <c r="I184" s="1012"/>
      <c r="J184" s="1012"/>
      <c r="K184" s="983">
        <v>4</v>
      </c>
      <c r="L184" s="1000">
        <v>7436.960000000006</v>
      </c>
      <c r="M184" s="986">
        <f t="shared" si="512"/>
      </c>
      <c r="N184" s="986"/>
      <c r="O184" s="986">
        <f t="shared" si="740"/>
      </c>
      <c r="P184" s="986">
        <f t="shared" si="6"/>
      </c>
      <c r="Q184" s="986">
        <f t="shared" si="150"/>
      </c>
      <c r="R184" s="986">
        <f t="shared" si="198"/>
      </c>
      <c r="S184" s="987">
        <f t="shared" si="264"/>
      </c>
      <c r="T184" s="987">
        <f t="shared" si="294"/>
      </c>
      <c r="U184" s="987">
        <f t="shared" si="458"/>
      </c>
      <c r="V184" s="987">
        <f t="shared" si="542"/>
      </c>
      <c r="W184" s="988">
        <f t="shared" si="750"/>
      </c>
      <c r="X184" s="989">
        <v>0.0341</v>
      </c>
      <c r="Y184" s="990">
        <v>61</v>
      </c>
      <c r="Z184" s="986">
        <f t="shared" si="100"/>
      </c>
      <c r="AA184" s="1005">
        <v>27185</v>
      </c>
      <c r="AB184" s="1005">
        <v>484</v>
      </c>
      <c r="AC184" s="1005">
        <v>123</v>
      </c>
      <c r="AD184" s="1005">
        <v>512</v>
      </c>
      <c r="AE184" s="1005">
        <v>67</v>
      </c>
      <c r="AF184" s="1005">
        <v>4</v>
      </c>
      <c r="AG184" s="1005">
        <v>2</v>
      </c>
      <c r="AH184" s="1005">
        <v>32</v>
      </c>
      <c r="AI184" s="986">
        <f t="shared" si="160"/>
      </c>
      <c r="AJ184" s="986">
        <f t="shared" si="228"/>
      </c>
      <c r="AK184" s="993" t="s">
        <v>650</v>
      </c>
      <c r="AL184" s="993" t="s">
        <v>651</v>
      </c>
      <c r="AM184" s="994">
        <v>19</v>
      </c>
    </row>
    <row customHeight="true" ht="18.452380952380953" r="185">
      <c r="A185" s="1056"/>
      <c r="B185" s="979" t="s">
        <v>633</v>
      </c>
      <c r="C185" s="979" t="s">
        <v>652</v>
      </c>
      <c r="D185" s="1011">
        <f t="shared" si="350"/>
      </c>
      <c r="E185" s="1028">
        <v>919.82</v>
      </c>
      <c r="F185" s="1028">
        <v>1799.33</v>
      </c>
      <c r="G185" s="1012"/>
      <c r="H185" s="1012"/>
      <c r="I185" s="1012"/>
      <c r="J185" s="1012"/>
      <c r="K185" s="983">
        <v>3</v>
      </c>
      <c r="L185" s="1000">
        <v>8204.630000000012</v>
      </c>
      <c r="M185" s="986">
        <f t="shared" si="512"/>
      </c>
      <c r="N185" s="986"/>
      <c r="O185" s="986">
        <f t="shared" si="740"/>
      </c>
      <c r="P185" s="986">
        <f t="shared" si="6"/>
      </c>
      <c r="Q185" s="986">
        <f t="shared" si="150"/>
      </c>
      <c r="R185" s="986">
        <f t="shared" si="198"/>
      </c>
      <c r="S185" s="987">
        <f t="shared" si="264"/>
      </c>
      <c r="T185" s="987">
        <f t="shared" si="294"/>
      </c>
      <c r="U185" s="987">
        <f t="shared" si="458"/>
      </c>
      <c r="V185" s="987">
        <f t="shared" si="542"/>
      </c>
      <c r="W185" s="988">
        <f t="shared" si="750"/>
      </c>
      <c r="X185" s="989">
        <v>0.0224</v>
      </c>
      <c r="Y185" s="990">
        <v>60</v>
      </c>
      <c r="Z185" s="986">
        <f t="shared" si="100"/>
      </c>
      <c r="AA185" s="1005">
        <v>26568</v>
      </c>
      <c r="AB185" s="1005">
        <v>426</v>
      </c>
      <c r="AC185" s="1005">
        <v>100</v>
      </c>
      <c r="AD185" s="1005">
        <v>452</v>
      </c>
      <c r="AE185" s="1005">
        <v>57</v>
      </c>
      <c r="AF185" s="1005">
        <v>7</v>
      </c>
      <c r="AG185" s="1005">
        <v>2</v>
      </c>
      <c r="AH185" s="1005">
        <v>39</v>
      </c>
      <c r="AI185" s="986">
        <f t="shared" si="160"/>
      </c>
      <c r="AJ185" s="986">
        <f t="shared" si="228"/>
      </c>
      <c r="AK185" s="993" t="s">
        <v>650</v>
      </c>
      <c r="AL185" s="993" t="s">
        <v>651</v>
      </c>
      <c r="AM185" s="994">
        <v>12</v>
      </c>
    </row>
    <row customHeight="true" ht="18.452380952380953" r="186">
      <c r="A186" s="1056"/>
      <c r="B186" s="1055" t="s">
        <v>640</v>
      </c>
      <c r="C186" s="1055"/>
      <c r="D186" s="1015">
        <f>SUM(D182:D185)</f>
      </c>
      <c r="E186" s="1015">
        <f>SUM(E182:E185)</f>
      </c>
      <c r="F186" s="1015">
        <f>SUM(F182:F185)</f>
      </c>
      <c r="G186" s="1029"/>
      <c r="H186" s="1029"/>
      <c r="I186" s="1029"/>
      <c r="J186" s="1029"/>
      <c r="K186" s="1029">
        <f>SUM(K182:K185)</f>
      </c>
      <c r="L186" s="1015">
        <f>SUM(L182:L185)</f>
      </c>
      <c r="M186" s="1019">
        <f t="shared" si="512"/>
      </c>
      <c r="N186" s="1019"/>
      <c r="O186" s="1019">
        <f t="shared" si="740"/>
      </c>
      <c r="P186" s="1019">
        <f t="shared" si="6"/>
      </c>
      <c r="Q186" s="1019">
        <f t="shared" si="150"/>
      </c>
      <c r="R186" s="1019">
        <f t="shared" si="198"/>
      </c>
      <c r="S186" s="1020">
        <f t="shared" si="264"/>
      </c>
      <c r="T186" s="1020">
        <f t="shared" si="294"/>
      </c>
      <c r="U186" s="1020">
        <f t="shared" si="458"/>
      </c>
      <c r="V186" s="1020">
        <f t="shared" si="542"/>
      </c>
      <c r="W186" s="1021">
        <f t="shared" si="750"/>
      </c>
      <c r="X186" s="1020">
        <f>AVERAGE(X182:X185)</f>
      </c>
      <c r="Y186" s="1022">
        <f>AVERAGE(Y182:Y185)</f>
      </c>
      <c r="Z186" s="1022">
        <f t="shared" si="100"/>
      </c>
      <c r="AA186" s="1023">
        <f>SUM(AA182:AA185)</f>
      </c>
      <c r="AB186" s="1023">
        <f>SUM(AB182:AB185)</f>
      </c>
      <c r="AC186" s="1023">
        <f>SUM(AC182:AC185)</f>
      </c>
      <c r="AD186" s="1023">
        <f>SUM(AD182:AD185)</f>
      </c>
      <c r="AE186" s="1023">
        <f>SUM(AE182:AE185)</f>
      </c>
      <c r="AF186" s="1023">
        <f>SUM(AF182:AF185)</f>
      </c>
      <c r="AG186" s="1023">
        <f>SUM(AG182:AG185)</f>
      </c>
      <c r="AH186" s="1023">
        <f>SUM(AH182:AH185)</f>
      </c>
      <c r="AI186" s="1019">
        <f t="shared" si="160"/>
      </c>
      <c r="AJ186" s="1024">
        <f t="shared" si="228"/>
      </c>
      <c r="AK186" s="1025"/>
      <c r="AL186" s="1025"/>
      <c r="AM186" s="1023">
        <f>SUM(AM182:AM185)</f>
      </c>
    </row>
    <row customHeight="true" ht="18.452380952380953" r="187">
      <c r="A187" s="1056"/>
      <c r="B187" s="979" t="s">
        <v>641</v>
      </c>
      <c r="C187" s="979" t="s">
        <v>654</v>
      </c>
      <c r="D187" s="1011">
        <f t="shared" ref="D187:D190" si="351">E187+F187</f>
      </c>
      <c r="E187" s="1028">
        <v>936.14</v>
      </c>
      <c r="F187" s="1028">
        <v>1148.37</v>
      </c>
      <c r="G187" s="1012"/>
      <c r="H187" s="1012"/>
      <c r="I187" s="1012"/>
      <c r="J187" s="1012"/>
      <c r="K187" s="983">
        <v>1</v>
      </c>
      <c r="L187" s="1000">
        <v>2304.8099999999977</v>
      </c>
      <c r="M187" s="986">
        <f t="shared" si="512"/>
      </c>
      <c r="N187" s="986"/>
      <c r="O187" s="986">
        <f t="shared" si="740"/>
      </c>
      <c r="P187" s="986">
        <f t="shared" si="6"/>
      </c>
      <c r="Q187" s="986">
        <f t="shared" si="150"/>
      </c>
      <c r="R187" s="986">
        <f t="shared" si="198"/>
      </c>
      <c r="S187" s="987">
        <f t="shared" si="264"/>
      </c>
      <c r="T187" s="987">
        <f t="shared" si="294"/>
      </c>
      <c r="U187" s="987">
        <f t="shared" si="458"/>
      </c>
      <c r="V187" s="987">
        <f t="shared" si="542"/>
      </c>
      <c r="W187" s="988">
        <f t="shared" si="750"/>
      </c>
      <c r="X187" s="989">
        <v>0.0174</v>
      </c>
      <c r="Y187" s="990">
        <v>60</v>
      </c>
      <c r="Z187" s="986">
        <f t="shared" si="100"/>
      </c>
      <c r="AA187" s="1005">
        <v>19892</v>
      </c>
      <c r="AB187" s="1005">
        <v>350</v>
      </c>
      <c r="AC187" s="1005">
        <v>73</v>
      </c>
      <c r="AD187" s="1005">
        <v>378</v>
      </c>
      <c r="AE187" s="1005">
        <v>58</v>
      </c>
      <c r="AF187" s="1005">
        <v>2</v>
      </c>
      <c r="AG187" s="1005">
        <v>0</v>
      </c>
      <c r="AH187" s="1005">
        <v>17</v>
      </c>
      <c r="AI187" s="986">
        <f t="shared" si="160"/>
      </c>
      <c r="AJ187" s="986">
        <f t="shared" si="228"/>
      </c>
      <c r="AK187" s="993" t="s">
        <v>650</v>
      </c>
      <c r="AL187" s="993" t="s">
        <v>651</v>
      </c>
      <c r="AM187" s="994">
        <v>24</v>
      </c>
    </row>
    <row customHeight="true" ht="18.452380952380953" r="188">
      <c r="A188" s="1056"/>
      <c r="B188" s="979" t="s">
        <v>641</v>
      </c>
      <c r="C188" s="979" t="s">
        <v>655</v>
      </c>
      <c r="D188" s="1011">
        <f t="shared" si="351"/>
      </c>
      <c r="E188" s="1031">
        <v>1338.21</v>
      </c>
      <c r="F188" s="1031">
        <v>1085.4</v>
      </c>
      <c r="G188" s="1012"/>
      <c r="H188" s="1012"/>
      <c r="I188" s="1012"/>
      <c r="J188" s="1012"/>
      <c r="K188" s="983">
        <v>5</v>
      </c>
      <c r="L188" s="1000">
        <v>8680.819999999992</v>
      </c>
      <c r="M188" s="986">
        <f t="shared" si="512"/>
      </c>
      <c r="N188" s="986"/>
      <c r="O188" s="986">
        <f t="shared" si="740"/>
      </c>
      <c r="P188" s="986">
        <f t="shared" si="6"/>
      </c>
      <c r="Q188" s="986">
        <f t="shared" si="150"/>
      </c>
      <c r="R188" s="986">
        <f t="shared" si="198"/>
      </c>
      <c r="S188" s="987">
        <f t="shared" si="264"/>
      </c>
      <c r="T188" s="987">
        <f t="shared" si="294"/>
      </c>
      <c r="U188" s="987">
        <f t="shared" si="458"/>
      </c>
      <c r="V188" s="987">
        <f t="shared" si="542"/>
      </c>
      <c r="W188" s="988">
        <f t="shared" si="750"/>
      </c>
      <c r="X188" s="989">
        <v>0.0188</v>
      </c>
      <c r="Y188" s="990">
        <v>61</v>
      </c>
      <c r="Z188" s="986">
        <f t="shared" si="100"/>
      </c>
      <c r="AA188" s="1005">
        <v>18387</v>
      </c>
      <c r="AB188" s="1005">
        <v>309</v>
      </c>
      <c r="AC188" s="1005">
        <v>73</v>
      </c>
      <c r="AD188" s="1005">
        <v>356</v>
      </c>
      <c r="AE188" s="1005">
        <v>93</v>
      </c>
      <c r="AF188" s="1005">
        <v>5</v>
      </c>
      <c r="AG188" s="1005">
        <v>1</v>
      </c>
      <c r="AH188" s="1005">
        <v>22</v>
      </c>
      <c r="AI188" s="986">
        <f t="shared" si="160"/>
      </c>
      <c r="AJ188" s="986">
        <f t="shared" si="228"/>
      </c>
      <c r="AK188" s="993" t="s">
        <v>650</v>
      </c>
      <c r="AL188" s="993" t="s">
        <v>651</v>
      </c>
      <c r="AM188" s="994">
        <v>21</v>
      </c>
    </row>
    <row customHeight="true" ht="18.452380952380953" r="189">
      <c r="A189" s="1056"/>
      <c r="B189" s="979" t="s">
        <v>641</v>
      </c>
      <c r="C189" s="979" t="s">
        <v>656</v>
      </c>
      <c r="D189" s="1011">
        <f t="shared" si="351"/>
      </c>
      <c r="E189" s="1031">
        <v>1165.17</v>
      </c>
      <c r="F189" s="1031">
        <v>1082.33</v>
      </c>
      <c r="G189" s="1012"/>
      <c r="H189" s="1012"/>
      <c r="I189" s="1012"/>
      <c r="J189" s="1012"/>
      <c r="K189" s="983">
        <v>3</v>
      </c>
      <c r="L189" s="1000">
        <v>5211.650000000009</v>
      </c>
      <c r="M189" s="986">
        <f t="shared" si="512"/>
      </c>
      <c r="N189" s="986"/>
      <c r="O189" s="986">
        <f t="shared" si="740"/>
      </c>
      <c r="P189" s="986">
        <f t="shared" si="6"/>
      </c>
      <c r="Q189" s="986">
        <f t="shared" si="150"/>
      </c>
      <c r="R189" s="986">
        <f t="shared" si="198"/>
      </c>
      <c r="S189" s="987">
        <f t="shared" si="264"/>
      </c>
      <c r="T189" s="987">
        <f t="shared" si="294"/>
      </c>
      <c r="U189" s="987">
        <f t="shared" si="458"/>
      </c>
      <c r="V189" s="987">
        <f t="shared" si="542"/>
      </c>
      <c r="W189" s="988">
        <f t="shared" si="750"/>
      </c>
      <c r="X189" s="989">
        <v>0.0226</v>
      </c>
      <c r="Y189" s="990">
        <v>61</v>
      </c>
      <c r="Z189" s="986">
        <f t="shared" si="100"/>
      </c>
      <c r="AA189" s="1005">
        <v>19121</v>
      </c>
      <c r="AB189" s="1005">
        <v>325</v>
      </c>
      <c r="AC189" s="1005">
        <v>94</v>
      </c>
      <c r="AD189" s="1005">
        <v>347</v>
      </c>
      <c r="AE189" s="1005">
        <v>65</v>
      </c>
      <c r="AF189" s="1005">
        <v>7</v>
      </c>
      <c r="AG189" s="1005">
        <v>1</v>
      </c>
      <c r="AH189" s="1005">
        <v>26</v>
      </c>
      <c r="AI189" s="986">
        <f t="shared" si="160"/>
      </c>
      <c r="AJ189" s="986">
        <f t="shared" si="228"/>
      </c>
      <c r="AK189" s="993" t="s">
        <v>650</v>
      </c>
      <c r="AL189" s="993" t="s">
        <v>651</v>
      </c>
      <c r="AM189" s="994">
        <v>17</v>
      </c>
    </row>
    <row customHeight="true" ht="18.452380952380953" r="190">
      <c r="A190" s="1056"/>
      <c r="B190" s="979" t="s">
        <v>641</v>
      </c>
      <c r="C190" s="979" t="s">
        <v>657</v>
      </c>
      <c r="D190" s="1011">
        <f t="shared" si="351"/>
      </c>
      <c r="E190" s="1031">
        <v>1173.79</v>
      </c>
      <c r="F190" s="1031">
        <v>1185.1</v>
      </c>
      <c r="G190" s="1012"/>
      <c r="H190" s="1012"/>
      <c r="I190" s="1012"/>
      <c r="J190" s="1012"/>
      <c r="K190" s="983">
        <v>3</v>
      </c>
      <c r="L190" s="1000">
        <v>8442.720000000001</v>
      </c>
      <c r="M190" s="986">
        <f t="shared" si="512"/>
      </c>
      <c r="N190" s="986"/>
      <c r="O190" s="986">
        <f t="shared" si="740"/>
      </c>
      <c r="P190" s="986">
        <f t="shared" si="6"/>
      </c>
      <c r="Q190" s="986">
        <f t="shared" si="150"/>
      </c>
      <c r="R190" s="986">
        <f t="shared" si="198"/>
      </c>
      <c r="S190" s="987">
        <f t="shared" si="264"/>
      </c>
      <c r="T190" s="987">
        <f t="shared" si="294"/>
      </c>
      <c r="U190" s="987">
        <f t="shared" si="458"/>
      </c>
      <c r="V190" s="987">
        <f t="shared" si="542"/>
      </c>
      <c r="W190" s="988">
        <f t="shared" si="750"/>
      </c>
      <c r="X190" s="989">
        <v>0.0165</v>
      </c>
      <c r="Y190" s="990">
        <v>62</v>
      </c>
      <c r="Z190" s="986">
        <f t="shared" si="100"/>
      </c>
      <c r="AA190" s="1005">
        <v>18239</v>
      </c>
      <c r="AB190" s="1005">
        <v>303</v>
      </c>
      <c r="AC190" s="1005">
        <v>74</v>
      </c>
      <c r="AD190" s="1005">
        <v>321</v>
      </c>
      <c r="AE190" s="1005">
        <v>47</v>
      </c>
      <c r="AF190" s="1005">
        <v>6</v>
      </c>
      <c r="AG190" s="1005">
        <v>2</v>
      </c>
      <c r="AH190" s="1005">
        <v>17</v>
      </c>
      <c r="AI190" s="986">
        <f t="shared" si="160"/>
      </c>
      <c r="AJ190" s="986">
        <f t="shared" si="228"/>
      </c>
      <c r="AK190" s="993" t="s">
        <v>650</v>
      </c>
      <c r="AL190" s="993" t="s">
        <v>651</v>
      </c>
      <c r="AM190" s="994">
        <v>20</v>
      </c>
    </row>
    <row customHeight="true" ht="18.452380952380953" r="191">
      <c r="A191" s="1056"/>
      <c r="B191" s="1055" t="s">
        <v>640</v>
      </c>
      <c r="C191" s="1055"/>
      <c r="D191" s="1015">
        <f>SUM(D187:D190)</f>
      </c>
      <c r="E191" s="1015">
        <f>SUM(E187:E190)</f>
      </c>
      <c r="F191" s="1015">
        <f>SUM(F187:F190)</f>
      </c>
      <c r="G191" s="1029"/>
      <c r="H191" s="1029"/>
      <c r="I191" s="1029"/>
      <c r="J191" s="1029"/>
      <c r="K191" s="1029">
        <f>SUM(K187:K190)</f>
      </c>
      <c r="L191" s="1015">
        <f>SUM(L187:L190)</f>
      </c>
      <c r="M191" s="1019">
        <f t="shared" si="512"/>
      </c>
      <c r="N191" s="1019"/>
      <c r="O191" s="1019">
        <f t="shared" si="740"/>
      </c>
      <c r="P191" s="1019">
        <f t="shared" si="6"/>
      </c>
      <c r="Q191" s="1019">
        <f t="shared" si="150"/>
      </c>
      <c r="R191" s="1019">
        <f t="shared" si="198"/>
      </c>
      <c r="S191" s="1020">
        <f t="shared" si="264"/>
      </c>
      <c r="T191" s="1020">
        <f t="shared" si="294"/>
      </c>
      <c r="U191" s="1020">
        <f t="shared" si="458"/>
      </c>
      <c r="V191" s="1020">
        <f t="shared" si="542"/>
      </c>
      <c r="W191" s="1021">
        <f t="shared" si="750"/>
      </c>
      <c r="X191" s="1020">
        <f>AVERAGE(X187:X190)</f>
      </c>
      <c r="Y191" s="1022">
        <f>AVERAGE(Y187:Y190)</f>
      </c>
      <c r="Z191" s="1022">
        <f t="shared" si="100"/>
      </c>
      <c r="AA191" s="1023">
        <f>SUM(AA187:AA190)</f>
      </c>
      <c r="AB191" s="1023">
        <f>SUM(AB187:AB190)</f>
      </c>
      <c r="AC191" s="1023">
        <f>SUM(AC187:AC190)</f>
      </c>
      <c r="AD191" s="1023">
        <f>SUM(AD187:AD190)</f>
      </c>
      <c r="AE191" s="1023">
        <f>SUM(AE187:AE190)</f>
      </c>
      <c r="AF191" s="1023">
        <f>SUM(AF187:AF190)</f>
      </c>
      <c r="AG191" s="1023">
        <f>SUM(AG187:AG190)</f>
      </c>
      <c r="AH191" s="1023">
        <f>SUM(AH187:AH190)</f>
      </c>
      <c r="AI191" s="1019">
        <f t="shared" si="160"/>
      </c>
      <c r="AJ191" s="1024">
        <f t="shared" si="228"/>
      </c>
      <c r="AK191" s="1025"/>
      <c r="AL191" s="1025"/>
      <c r="AM191" s="1023">
        <f>SUM(AM187:AM190)</f>
      </c>
    </row>
    <row customHeight="true" ht="18.452380952380953" r="192">
      <c r="A192" s="1056"/>
      <c r="B192" s="1026" t="s">
        <v>666</v>
      </c>
      <c r="C192" s="979" t="s">
        <v>659</v>
      </c>
      <c r="D192" s="1011">
        <f t="shared" ref="D192:D195" si="352">E192+F192</f>
      </c>
      <c r="E192" s="1031">
        <v>1146.53</v>
      </c>
      <c r="F192" s="1031">
        <v>1456.32</v>
      </c>
      <c r="G192" s="1012"/>
      <c r="H192" s="1012"/>
      <c r="I192" s="1012"/>
      <c r="J192" s="1012"/>
      <c r="K192" s="983">
        <v>1</v>
      </c>
      <c r="L192" s="1000">
        <v>1647.359999999986</v>
      </c>
      <c r="M192" s="986">
        <f t="shared" si="512"/>
      </c>
      <c r="N192" s="986"/>
      <c r="O192" s="986">
        <f t="shared" si="740"/>
      </c>
      <c r="P192" s="986">
        <f t="shared" si="6"/>
      </c>
      <c r="Q192" s="986">
        <f t="shared" si="150"/>
      </c>
      <c r="R192" s="986">
        <f t="shared" si="198"/>
      </c>
      <c r="S192" s="987">
        <f t="shared" si="264"/>
      </c>
      <c r="T192" s="987">
        <f t="shared" si="294"/>
      </c>
      <c r="U192" s="987">
        <f t="shared" si="458"/>
      </c>
      <c r="V192" s="987">
        <f t="shared" si="542"/>
      </c>
      <c r="W192" s="988">
        <f t="shared" si="750"/>
      </c>
      <c r="X192" s="989">
        <v>0.0248</v>
      </c>
      <c r="Y192" s="990">
        <v>62</v>
      </c>
      <c r="Z192" s="986">
        <f t="shared" si="100"/>
      </c>
      <c r="AA192" s="1005">
        <v>20300</v>
      </c>
      <c r="AB192" s="1005">
        <v>346</v>
      </c>
      <c r="AC192" s="1005">
        <v>91</v>
      </c>
      <c r="AD192" s="1005">
        <v>369</v>
      </c>
      <c r="AE192" s="1005">
        <v>71</v>
      </c>
      <c r="AF192" s="1005">
        <v>9</v>
      </c>
      <c r="AG192" s="1005">
        <v>1</v>
      </c>
      <c r="AH192" s="1005">
        <v>26</v>
      </c>
      <c r="AI192" s="986">
        <f t="shared" si="160"/>
      </c>
      <c r="AJ192" s="986">
        <f t="shared" si="228"/>
      </c>
      <c r="AK192" s="993" t="s">
        <v>650</v>
      </c>
      <c r="AL192" s="993" t="s">
        <v>651</v>
      </c>
      <c r="AM192" s="994">
        <v>15</v>
      </c>
    </row>
    <row customHeight="true" ht="18.452380952380953" r="193">
      <c r="A193" s="1056"/>
      <c r="B193" s="1026" t="s">
        <v>666</v>
      </c>
      <c r="C193" s="979" t="s">
        <v>660</v>
      </c>
      <c r="D193" s="1011">
        <f t="shared" si="352"/>
      </c>
      <c r="E193" s="1031">
        <v>1095.74</v>
      </c>
      <c r="F193" s="1031">
        <v>1360.3</v>
      </c>
      <c r="G193" s="1012"/>
      <c r="H193" s="1012"/>
      <c r="I193" s="1012"/>
      <c r="J193" s="1012"/>
      <c r="K193" s="983">
        <v>7</v>
      </c>
      <c r="L193" s="1000">
        <v>15341.050000000017</v>
      </c>
      <c r="M193" s="986">
        <f t="shared" si="512"/>
      </c>
      <c r="N193" s="986"/>
      <c r="O193" s="986">
        <f t="shared" si="740"/>
      </c>
      <c r="P193" s="986">
        <f t="shared" si="6"/>
      </c>
      <c r="Q193" s="986">
        <f t="shared" si="150"/>
      </c>
      <c r="R193" s="986">
        <f t="shared" si="198"/>
      </c>
      <c r="S193" s="987">
        <f t="shared" si="264"/>
      </c>
      <c r="T193" s="987">
        <f t="shared" si="294"/>
      </c>
      <c r="U193" s="987">
        <f t="shared" si="458"/>
      </c>
      <c r="V193" s="987">
        <f t="shared" si="542"/>
      </c>
      <c r="W193" s="988">
        <f t="shared" si="750"/>
      </c>
      <c r="X193" s="989">
        <v>0.022</v>
      </c>
      <c r="Y193" s="990">
        <v>64</v>
      </c>
      <c r="Z193" s="986">
        <f t="shared" si="100"/>
      </c>
      <c r="AA193" s="1005">
        <v>22330</v>
      </c>
      <c r="AB193" s="1005">
        <v>371</v>
      </c>
      <c r="AC193" s="1005">
        <v>87</v>
      </c>
      <c r="AD193" s="1005">
        <v>417</v>
      </c>
      <c r="AE193" s="1005">
        <v>88</v>
      </c>
      <c r="AF193" s="1005">
        <v>7</v>
      </c>
      <c r="AG193" s="1005">
        <v>2</v>
      </c>
      <c r="AH193" s="1005">
        <v>27</v>
      </c>
      <c r="AI193" s="986">
        <f t="shared" si="160"/>
      </c>
      <c r="AJ193" s="986">
        <f t="shared" si="228"/>
      </c>
      <c r="AK193" s="993" t="s">
        <v>650</v>
      </c>
      <c r="AL193" s="993" t="s">
        <v>651</v>
      </c>
      <c r="AM193" s="994">
        <v>18</v>
      </c>
    </row>
    <row customHeight="true" ht="18.452380952380953" r="194">
      <c r="A194" s="1056"/>
      <c r="B194" s="1026" t="s">
        <v>666</v>
      </c>
      <c r="C194" s="979" t="s">
        <v>661</v>
      </c>
      <c r="D194" s="1011">
        <f t="shared" si="352"/>
      </c>
      <c r="E194" s="1031">
        <v>785.72</v>
      </c>
      <c r="F194" s="1031">
        <v>1100.59</v>
      </c>
      <c r="G194" s="1012"/>
      <c r="H194" s="1012"/>
      <c r="I194" s="1012"/>
      <c r="J194" s="1012"/>
      <c r="K194" s="983">
        <v>3</v>
      </c>
      <c r="L194" s="1000">
        <v>4993.559999999998</v>
      </c>
      <c r="M194" s="986">
        <f t="shared" si="512"/>
      </c>
      <c r="N194" s="986"/>
      <c r="O194" s="986">
        <f t="shared" si="740"/>
      </c>
      <c r="P194" s="986">
        <f t="shared" si="6"/>
      </c>
      <c r="Q194" s="986">
        <f t="shared" si="150"/>
      </c>
      <c r="R194" s="986">
        <f t="shared" si="198"/>
      </c>
      <c r="S194" s="987">
        <f t="shared" si="264"/>
      </c>
      <c r="T194" s="987">
        <f t="shared" si="294"/>
      </c>
      <c r="U194" s="987">
        <f t="shared" si="458"/>
      </c>
      <c r="V194" s="987">
        <f t="shared" si="542"/>
      </c>
      <c r="W194" s="988">
        <f t="shared" si="750"/>
      </c>
      <c r="X194" s="989">
        <v>0.0235</v>
      </c>
      <c r="Y194" s="990">
        <v>63</v>
      </c>
      <c r="Z194" s="986">
        <f t="shared" si="100"/>
      </c>
      <c r="AA194" s="1005">
        <v>19237</v>
      </c>
      <c r="AB194" s="1005">
        <v>515</v>
      </c>
      <c r="AC194" s="1005">
        <v>88</v>
      </c>
      <c r="AD194" s="1005">
        <v>582</v>
      </c>
      <c r="AE194" s="1005">
        <v>47</v>
      </c>
      <c r="AF194" s="1005">
        <v>5</v>
      </c>
      <c r="AG194" s="1005">
        <v>2</v>
      </c>
      <c r="AH194" s="1005">
        <v>23</v>
      </c>
      <c r="AI194" s="986">
        <f t="shared" si="160"/>
      </c>
      <c r="AJ194" s="986">
        <f t="shared" si="228"/>
      </c>
      <c r="AK194" s="993" t="s">
        <v>650</v>
      </c>
      <c r="AL194" s="993" t="s">
        <v>651</v>
      </c>
      <c r="AM194" s="994">
        <v>15</v>
      </c>
    </row>
    <row customHeight="true" ht="18.452380952380953" r="195">
      <c r="A195" s="1056"/>
      <c r="B195" s="1026" t="s">
        <v>666</v>
      </c>
      <c r="C195" s="979" t="s">
        <v>662</v>
      </c>
      <c r="D195" s="1011">
        <f t="shared" si="352"/>
      </c>
      <c r="E195" s="1031">
        <v>323.02</v>
      </c>
      <c r="F195" s="1031">
        <v>350.96</v>
      </c>
      <c r="G195" s="1012"/>
      <c r="H195" s="1012"/>
      <c r="I195" s="1012"/>
      <c r="J195" s="1012"/>
      <c r="K195" s="983">
        <v>2</v>
      </c>
      <c r="L195" s="1000">
        <v>5102.959999999992</v>
      </c>
      <c r="M195" s="986">
        <f t="shared" si="512"/>
      </c>
      <c r="N195" s="986"/>
      <c r="O195" s="986">
        <f t="shared" si="740"/>
      </c>
      <c r="P195" s="986">
        <f t="shared" si="6"/>
      </c>
      <c r="Q195" s="986">
        <f t="shared" si="150"/>
      </c>
      <c r="R195" s="986">
        <f t="shared" si="198"/>
      </c>
      <c r="S195" s="987">
        <f t="shared" si="264"/>
      </c>
      <c r="T195" s="987">
        <f t="shared" si="294"/>
      </c>
      <c r="U195" s="987">
        <f t="shared" si="458"/>
      </c>
      <c r="V195" s="987">
        <f t="shared" si="542"/>
      </c>
      <c r="W195" s="988">
        <f t="shared" si="750"/>
      </c>
      <c r="X195" s="989">
        <v>0.0218</v>
      </c>
      <c r="Y195" s="990">
        <v>64</v>
      </c>
      <c r="Z195" s="986">
        <f t="shared" si="100"/>
      </c>
      <c r="AA195" s="1005">
        <v>8077</v>
      </c>
      <c r="AB195" s="1005">
        <v>198</v>
      </c>
      <c r="AC195" s="1005">
        <v>33</v>
      </c>
      <c r="AD195" s="1005">
        <v>241</v>
      </c>
      <c r="AE195" s="1005">
        <v>28</v>
      </c>
      <c r="AF195" s="1005">
        <v>2</v>
      </c>
      <c r="AG195" s="1005">
        <v>0</v>
      </c>
      <c r="AH195" s="1005">
        <v>11</v>
      </c>
      <c r="AI195" s="986">
        <f t="shared" si="160"/>
      </c>
      <c r="AJ195" s="986">
        <f t="shared" si="228"/>
      </c>
      <c r="AK195" s="993" t="s">
        <v>650</v>
      </c>
      <c r="AL195" s="993" t="s">
        <v>651</v>
      </c>
      <c r="AM195" s="994">
        <v>6</v>
      </c>
    </row>
    <row customHeight="true" ht="18.452380952380953" r="196">
      <c r="A196" s="1056"/>
      <c r="B196" s="1055" t="s">
        <v>640</v>
      </c>
      <c r="C196" s="1055"/>
      <c r="D196" s="1015">
        <f>SUM(D192:D195)</f>
      </c>
      <c r="E196" s="1016">
        <f>SUM(E192:E195)</f>
      </c>
      <c r="F196" s="1016">
        <f>SUM(F192:F195)</f>
      </c>
      <c r="G196" s="1017"/>
      <c r="H196" s="1017"/>
      <c r="I196" s="1017"/>
      <c r="J196" s="1017"/>
      <c r="K196" s="1017">
        <f>SUM(K192:K195)</f>
      </c>
      <c r="L196" s="1016">
        <f>SUM(L192:L195)</f>
      </c>
      <c r="M196" s="1019">
        <f t="shared" si="512"/>
      </c>
      <c r="N196" s="1019"/>
      <c r="O196" s="1019">
        <f t="shared" si="740"/>
      </c>
      <c r="P196" s="1019">
        <f t="shared" si="6"/>
      </c>
      <c r="Q196" s="1019">
        <f t="shared" si="150"/>
      </c>
      <c r="R196" s="1019">
        <f t="shared" si="198"/>
      </c>
      <c r="S196" s="1020">
        <f t="shared" si="264"/>
      </c>
      <c r="T196" s="1020">
        <f t="shared" si="294"/>
      </c>
      <c r="U196" s="1020">
        <f t="shared" si="458"/>
      </c>
      <c r="V196" s="1020">
        <f t="shared" si="542"/>
      </c>
      <c r="W196" s="1021">
        <f t="shared" si="750"/>
      </c>
      <c r="X196" s="1020">
        <f>AVERAGE(X192:X195)</f>
      </c>
      <c r="Y196" s="1022">
        <f>AVERAGE(Y192:Y195)</f>
      </c>
      <c r="Z196" s="1022">
        <f t="shared" si="100"/>
      </c>
      <c r="AA196" s="1023">
        <f>SUM(AA192:AA195)</f>
      </c>
      <c r="AB196" s="1023">
        <f>SUM(AB192:AB195)</f>
      </c>
      <c r="AC196" s="1023">
        <f>SUM(AC192:AC195)</f>
      </c>
      <c r="AD196" s="1023">
        <f>SUM(AD192:AD195)</f>
      </c>
      <c r="AE196" s="1023">
        <f>SUM(AE192:AE195)</f>
      </c>
      <c r="AF196" s="1023">
        <f>SUM(AF192:AF195)</f>
      </c>
      <c r="AG196" s="1023">
        <f>SUM(AG192:AG195)</f>
      </c>
      <c r="AH196" s="1023">
        <f>SUM(AH192:AH195)</f>
      </c>
      <c r="AI196" s="1019">
        <f t="shared" si="160"/>
      </c>
      <c r="AJ196" s="1024">
        <f t="shared" si="228"/>
      </c>
      <c r="AK196" s="1025"/>
      <c r="AL196" s="1025"/>
      <c r="AM196" s="1023">
        <f>SUM(AM192:AM195)</f>
      </c>
    </row>
    <row customHeight="true" ht="18.452380952380953" r="197">
      <c r="A197" s="1056"/>
      <c r="B197" s="1039" t="s">
        <v>663</v>
      </c>
      <c r="C197" s="1039"/>
      <c r="D197" s="1033">
        <f>D181+D176+D191+D186+D196</f>
      </c>
      <c r="E197" s="1034">
        <f>E181+E176+E191+E186+E196</f>
      </c>
      <c r="F197" s="1034">
        <f>F181+F176+F191+F186+F196</f>
      </c>
      <c r="G197" s="1035"/>
      <c r="H197" s="1035"/>
      <c r="I197" s="1035"/>
      <c r="J197" s="1035"/>
      <c r="K197" s="1035">
        <f>K181+K176+K191+K186+K196</f>
      </c>
      <c r="L197" s="1034">
        <f>L181+L176+L191+L186+L196</f>
      </c>
      <c r="M197" s="1036">
        <f t="shared" si="512"/>
      </c>
      <c r="N197" s="1036"/>
      <c r="O197" s="1036">
        <f t="shared" si="740"/>
      </c>
      <c r="P197" s="1036">
        <f t="shared" si="6"/>
      </c>
      <c r="Q197" s="1036">
        <f t="shared" si="150"/>
      </c>
      <c r="R197" s="1036">
        <f t="shared" si="198"/>
      </c>
      <c r="S197" s="1037">
        <f t="shared" si="264"/>
      </c>
      <c r="T197" s="1037">
        <f t="shared" si="294"/>
      </c>
      <c r="U197" s="1037">
        <f t="shared" si="458"/>
      </c>
      <c r="V197" s="1037">
        <f t="shared" si="542"/>
      </c>
      <c r="W197" s="1035">
        <f t="shared" si="750"/>
      </c>
      <c r="X197" s="1036">
        <f>(X181+X176+X191+X186+X196)/5</f>
      </c>
      <c r="Y197" s="1036">
        <f>(Y181+Y176+Y191+Y186+Y196)/5</f>
      </c>
      <c r="Z197" s="1036">
        <f>(Z181+Z176+Z191+Z186+Z196)/5</f>
      </c>
      <c r="AA197" s="1034">
        <f>AA181+AA176+AA191+AA186+AA196</f>
      </c>
      <c r="AB197" s="1034">
        <f>AB181+AB176+AB191+AB186+AB196</f>
      </c>
      <c r="AC197" s="1034">
        <f>AC181+AC176+AC191+AC186+AC196</f>
      </c>
      <c r="AD197" s="1034">
        <f>AD181+AD176+AD191+AD186+AD196</f>
      </c>
      <c r="AE197" s="1034">
        <f>AE181+AE176+AE191+AE186+AE196</f>
      </c>
      <c r="AF197" s="1034">
        <f>AF181+AF176+AF191+AF186+AF196</f>
      </c>
      <c r="AG197" s="1034">
        <f>AG181+AG176+AG191+AG186+AG196</f>
      </c>
      <c r="AH197" s="1034">
        <f>AH181+AH176+AH191+AH186+AH196</f>
      </c>
      <c r="AI197" s="1036">
        <f t="shared" si="160"/>
      </c>
      <c r="AJ197" s="1038">
        <f t="shared" si="228"/>
      </c>
      <c r="AK197" s="1039"/>
      <c r="AL197" s="1039"/>
      <c r="AM197" s="1034">
        <f>AM181+AM176+AM191+AM186+AM196</f>
      </c>
    </row>
    <row customHeight="true" ht="18.452380952380953" r="198">
      <c r="A198" s="1045" t="s">
        <v>591</v>
      </c>
      <c r="B198" s="1045" t="s">
        <v>592</v>
      </c>
      <c r="C198" s="1045"/>
      <c r="D198" s="966" t="s">
        <v>593</v>
      </c>
      <c r="E198" s="966"/>
      <c r="F198" s="966"/>
      <c r="G198" s="966"/>
      <c r="H198" s="966"/>
      <c r="I198" s="966"/>
      <c r="J198" s="966"/>
      <c r="K198" s="966"/>
      <c r="L198" s="966"/>
      <c r="M198" s="966"/>
      <c r="N198" s="966"/>
      <c r="O198" s="966"/>
      <c r="P198" s="966"/>
      <c r="Q198" s="966"/>
      <c r="R198" s="967" t="s">
        <v>594</v>
      </c>
      <c r="S198" s="967"/>
      <c r="T198" s="967"/>
      <c r="U198" s="967"/>
      <c r="V198" s="967"/>
      <c r="W198" s="967"/>
      <c r="X198" s="967"/>
      <c r="Y198" s="967"/>
      <c r="Z198" s="967"/>
      <c r="AA198" s="967"/>
      <c r="AB198" s="967"/>
      <c r="AC198" s="967"/>
      <c r="AD198" s="967"/>
      <c r="AE198" s="967"/>
      <c r="AF198" s="967"/>
      <c r="AG198" s="967"/>
      <c r="AH198" s="967"/>
      <c r="AI198" s="967"/>
      <c r="AJ198" s="967"/>
      <c r="AK198" s="967"/>
      <c r="AL198" s="967"/>
      <c r="AM198" s="968"/>
    </row>
    <row customHeight="true" ht="18.452380952380953" r="199">
      <c r="A199" s="1045"/>
      <c r="B199" s="1045" t="s">
        <v>595</v>
      </c>
      <c r="C199" s="1045" t="s">
        <v>596</v>
      </c>
      <c r="D199" s="969" t="s">
        <v>597</v>
      </c>
      <c r="E199" s="970" t="s">
        <v>598</v>
      </c>
      <c r="F199" s="970" t="s">
        <v>599</v>
      </c>
      <c r="G199" s="971" t="s">
        <v>600</v>
      </c>
      <c r="H199" s="971" t="s">
        <v>601</v>
      </c>
      <c r="I199" s="971" t="s">
        <v>602</v>
      </c>
      <c r="J199" s="971" t="s">
        <v>603</v>
      </c>
      <c r="K199" s="972" t="s">
        <v>604</v>
      </c>
      <c r="L199" s="1046" t="s">
        <v>605</v>
      </c>
      <c r="M199" s="974" t="s">
        <v>606</v>
      </c>
      <c r="N199" s="974"/>
      <c r="O199" s="974" t="s">
        <v>607</v>
      </c>
      <c r="P199" s="974" t="s">
        <v>608</v>
      </c>
      <c r="Q199" s="974" t="s">
        <v>609</v>
      </c>
      <c r="R199" s="967" t="s">
        <v>610</v>
      </c>
      <c r="S199" s="975" t="s">
        <v>611</v>
      </c>
      <c r="T199" s="975" t="s">
        <v>612</v>
      </c>
      <c r="U199" s="975" t="s">
        <v>613</v>
      </c>
      <c r="V199" s="975" t="s">
        <v>614</v>
      </c>
      <c r="W199" s="976" t="s">
        <v>615</v>
      </c>
      <c r="X199" s="975" t="s">
        <v>616</v>
      </c>
      <c r="Y199" s="977" t="s">
        <v>617</v>
      </c>
      <c r="Z199" s="967" t="s">
        <v>618</v>
      </c>
      <c r="AA199" s="976" t="s">
        <v>619</v>
      </c>
      <c r="AB199" s="976" t="s">
        <v>620</v>
      </c>
      <c r="AC199" s="976" t="s">
        <v>621</v>
      </c>
      <c r="AD199" s="976" t="s">
        <v>622</v>
      </c>
      <c r="AE199" s="976" t="s">
        <v>623</v>
      </c>
      <c r="AF199" s="976" t="s">
        <v>624</v>
      </c>
      <c r="AG199" s="976" t="s">
        <v>625</v>
      </c>
      <c r="AH199" s="976" t="s">
        <v>626</v>
      </c>
      <c r="AI199" s="976" t="s">
        <v>627</v>
      </c>
      <c r="AJ199" s="967" t="s">
        <v>628</v>
      </c>
      <c r="AK199" s="968" t="s">
        <v>629</v>
      </c>
      <c r="AL199" s="968" t="s">
        <v>630</v>
      </c>
      <c r="AM199" s="968" t="s">
        <v>631</v>
      </c>
    </row>
    <row customHeight="true" ht="18.452380952380953" r="200">
      <c r="A200" s="1056" t="s">
        <v>673</v>
      </c>
      <c r="B200" s="979" t="s">
        <v>646</v>
      </c>
      <c r="C200" s="1048" t="s">
        <v>634</v>
      </c>
      <c r="D200" s="1057">
        <f t="shared" ref="D200:D203" si="353">E200+F200</f>
      </c>
      <c r="E200" s="981">
        <v>584.47</v>
      </c>
      <c r="F200" s="981">
        <v>1548.68</v>
      </c>
      <c r="G200" s="1058"/>
      <c r="H200" s="1058"/>
      <c r="I200" s="1058"/>
      <c r="J200" s="1058"/>
      <c r="K200" s="984">
        <v>2</v>
      </c>
      <c r="L200" s="1000">
        <v>2998.71</v>
      </c>
      <c r="M200" s="986">
        <f t="shared" ref="M200:M225" si="513">L200/D200</f>
      </c>
      <c r="N200" s="986"/>
      <c r="O200" s="986">
        <f t="shared" ref="O200:O225" si="741">D200/H200:G200</f>
      </c>
      <c r="P200" s="986">
        <f t="shared" ref="P200:P225" si="7">D200/K200</f>
      </c>
      <c r="Q200" s="986">
        <f t="shared" ref="Q200:Q225" si="151">L200/H200:G200</f>
      </c>
      <c r="R200" s="986">
        <f t="shared" ref="R200:R225" si="199">D200/AB200</f>
      </c>
      <c r="S200" s="987">
        <f t="shared" ref="S200:S225" si="265">W200/AA200*1</f>
      </c>
      <c r="T200" s="987">
        <f t="shared" ref="T200:T225" si="295">AB200/AA200</f>
      </c>
      <c r="U200" s="987">
        <f t="shared" ref="U200:U225" si="459">AD200/AA200</f>
      </c>
      <c r="V200" s="987">
        <f t="shared" ref="V200:V225" si="543">AE200/AD200</f>
      </c>
      <c r="W200" s="988">
        <f t="shared" ref="W200:W225" si="751">AC200/X200</f>
      </c>
      <c r="X200" s="989">
        <v>0.0255</v>
      </c>
      <c r="Y200" s="990">
        <v>34</v>
      </c>
      <c r="Z200" s="1002">
        <f t="shared" ref="Z200:Z224" si="101">(D200/AA200)*1000</f>
      </c>
      <c r="AA200" s="1013">
        <v>29757</v>
      </c>
      <c r="AB200" s="1004">
        <v>670</v>
      </c>
      <c r="AC200" s="1005">
        <v>111</v>
      </c>
      <c r="AD200" s="1005">
        <v>728</v>
      </c>
      <c r="AE200" s="1005">
        <v>47</v>
      </c>
      <c r="AF200" s="1005">
        <v>9</v>
      </c>
      <c r="AG200" s="1005">
        <v>0</v>
      </c>
      <c r="AH200" s="1005">
        <v>58</v>
      </c>
      <c r="AI200" s="986">
        <f t="shared" ref="AI200:AI225" si="161">D200/AD200</f>
      </c>
      <c r="AJ200" s="986">
        <f t="shared" ref="AJ200:AJ225" si="229">AM200*1000/D200</f>
      </c>
      <c r="AK200" s="993" t="s">
        <v>635</v>
      </c>
      <c r="AL200" s="994" t="s">
        <v>636</v>
      </c>
      <c r="AM200" s="994">
        <v>18</v>
      </c>
    </row>
    <row customHeight="true" ht="18.452380952380953" r="201">
      <c r="A201" s="1056"/>
      <c r="B201" s="979" t="s">
        <v>646</v>
      </c>
      <c r="C201" s="1048" t="s">
        <v>637</v>
      </c>
      <c r="D201" s="1049">
        <f t="shared" si="353"/>
      </c>
      <c r="E201" s="981">
        <v>1106.79</v>
      </c>
      <c r="F201" s="981">
        <v>2273.88</v>
      </c>
      <c r="G201" s="1058"/>
      <c r="H201" s="1058"/>
      <c r="I201" s="1058"/>
      <c r="J201" s="1058"/>
      <c r="K201" s="984">
        <v>3</v>
      </c>
      <c r="L201" s="1000">
        <v>7432.44</v>
      </c>
      <c r="M201" s="986">
        <f t="shared" si="513"/>
      </c>
      <c r="N201" s="986"/>
      <c r="O201" s="986">
        <f t="shared" si="741"/>
      </c>
      <c r="P201" s="986">
        <f t="shared" si="7"/>
      </c>
      <c r="Q201" s="986">
        <f t="shared" si="151"/>
      </c>
      <c r="R201" s="986">
        <f t="shared" si="199"/>
      </c>
      <c r="S201" s="987">
        <f t="shared" si="265"/>
      </c>
      <c r="T201" s="987">
        <f t="shared" si="295"/>
      </c>
      <c r="U201" s="987">
        <f t="shared" si="459"/>
      </c>
      <c r="V201" s="987">
        <f t="shared" si="543"/>
      </c>
      <c r="W201" s="988">
        <f t="shared" si="751"/>
      </c>
      <c r="X201" s="989">
        <v>0.0244</v>
      </c>
      <c r="Y201" s="990">
        <v>39</v>
      </c>
      <c r="Z201" s="1009">
        <f t="shared" si="101"/>
      </c>
      <c r="AA201" s="1013">
        <v>40917</v>
      </c>
      <c r="AB201" s="1004">
        <v>880</v>
      </c>
      <c r="AC201" s="1005">
        <v>148</v>
      </c>
      <c r="AD201" s="1005">
        <v>1011</v>
      </c>
      <c r="AE201" s="1005">
        <v>54</v>
      </c>
      <c r="AF201" s="1005">
        <v>4</v>
      </c>
      <c r="AG201" s="1005">
        <v>4</v>
      </c>
      <c r="AH201" s="1005">
        <v>78</v>
      </c>
      <c r="AI201" s="986">
        <f t="shared" si="161"/>
      </c>
      <c r="AJ201" s="986">
        <f t="shared" si="229"/>
      </c>
      <c r="AK201" s="993" t="s">
        <v>635</v>
      </c>
      <c r="AL201" s="994" t="s">
        <v>636</v>
      </c>
      <c r="AM201" s="994">
        <v>22</v>
      </c>
    </row>
    <row customHeight="true" ht="18.452380952380953" r="202">
      <c r="A202" s="1056"/>
      <c r="B202" s="979" t="s">
        <v>646</v>
      </c>
      <c r="C202" s="979" t="s">
        <v>638</v>
      </c>
      <c r="D202" s="1059">
        <f t="shared" si="353"/>
      </c>
      <c r="E202" s="981">
        <v>106.24</v>
      </c>
      <c r="F202" s="981">
        <v>273.87</v>
      </c>
      <c r="G202" s="1058"/>
      <c r="H202" s="1058"/>
      <c r="I202" s="1058"/>
      <c r="J202" s="1058"/>
      <c r="K202" s="984">
        <v>2</v>
      </c>
      <c r="L202" s="1000">
        <v>3082.370000000001</v>
      </c>
      <c r="M202" s="986">
        <f t="shared" si="513"/>
      </c>
      <c r="N202" s="986"/>
      <c r="O202" s="986">
        <f t="shared" si="741"/>
      </c>
      <c r="P202" s="986">
        <f t="shared" si="7"/>
      </c>
      <c r="Q202" s="986">
        <f t="shared" si="151"/>
      </c>
      <c r="R202" s="986">
        <f t="shared" si="199"/>
      </c>
      <c r="S202" s="987">
        <f t="shared" si="265"/>
      </c>
      <c r="T202" s="987">
        <f t="shared" si="295"/>
      </c>
      <c r="U202" s="987">
        <f t="shared" si="459"/>
      </c>
      <c r="V202" s="987">
        <f t="shared" si="543"/>
      </c>
      <c r="W202" s="988">
        <f t="shared" si="751"/>
      </c>
      <c r="X202" s="989">
        <v>0.0469</v>
      </c>
      <c r="Y202" s="990">
        <v>52</v>
      </c>
      <c r="Z202" s="986">
        <f t="shared" si="101"/>
      </c>
      <c r="AA202" s="1013">
        <v>11891</v>
      </c>
      <c r="AB202" s="1005">
        <v>134</v>
      </c>
      <c r="AC202" s="1005">
        <v>47</v>
      </c>
      <c r="AD202" s="1005">
        <v>129</v>
      </c>
      <c r="AE202" s="1005">
        <v>58</v>
      </c>
      <c r="AF202" s="1005">
        <v>4</v>
      </c>
      <c r="AG202" s="1005">
        <v>1</v>
      </c>
      <c r="AH202" s="1005">
        <v>35</v>
      </c>
      <c r="AI202" s="986">
        <f t="shared" si="161"/>
      </c>
      <c r="AJ202" s="986">
        <f t="shared" si="229"/>
      </c>
      <c r="AK202" s="993" t="s">
        <v>635</v>
      </c>
      <c r="AL202" s="994" t="s">
        <v>636</v>
      </c>
      <c r="AM202" s="994">
        <v>13</v>
      </c>
    </row>
    <row customHeight="true" ht="18.452380952380953" r="203">
      <c r="A203" s="1056"/>
      <c r="B203" s="979" t="s">
        <v>646</v>
      </c>
      <c r="C203" s="979" t="s">
        <v>639</v>
      </c>
      <c r="D203" s="1059">
        <f t="shared" si="353"/>
      </c>
      <c r="E203" s="981">
        <v>1053.33</v>
      </c>
      <c r="F203" s="981">
        <v>2428.32</v>
      </c>
      <c r="G203" s="1058"/>
      <c r="H203" s="1058"/>
      <c r="I203" s="1058"/>
      <c r="J203" s="1058"/>
      <c r="K203" s="984">
        <v>4</v>
      </c>
      <c r="L203" s="1000">
        <v>11712.79</v>
      </c>
      <c r="M203" s="986">
        <f t="shared" si="513"/>
      </c>
      <c r="N203" s="986"/>
      <c r="O203" s="986">
        <f t="shared" si="741"/>
      </c>
      <c r="P203" s="986">
        <f t="shared" si="7"/>
      </c>
      <c r="Q203" s="986">
        <f t="shared" si="151"/>
      </c>
      <c r="R203" s="986">
        <f t="shared" si="199"/>
      </c>
      <c r="S203" s="987">
        <f t="shared" si="265"/>
      </c>
      <c r="T203" s="987">
        <f t="shared" si="295"/>
      </c>
      <c r="U203" s="987">
        <f t="shared" si="459"/>
      </c>
      <c r="V203" s="987">
        <f t="shared" si="543"/>
      </c>
      <c r="W203" s="988">
        <f t="shared" si="751"/>
      </c>
      <c r="X203" s="989">
        <v>0.0349</v>
      </c>
      <c r="Y203" s="990">
        <v>55</v>
      </c>
      <c r="Z203" s="986">
        <f t="shared" si="101"/>
      </c>
      <c r="AA203" s="1013">
        <v>37165</v>
      </c>
      <c r="AB203" s="1005">
        <v>625</v>
      </c>
      <c r="AC203" s="1005">
        <v>169</v>
      </c>
      <c r="AD203" s="1005">
        <v>631</v>
      </c>
      <c r="AE203" s="1005">
        <v>55</v>
      </c>
      <c r="AF203" s="1005">
        <v>3</v>
      </c>
      <c r="AG203" s="1005">
        <v>2</v>
      </c>
      <c r="AH203" s="1005">
        <v>66</v>
      </c>
      <c r="AI203" s="986">
        <f t="shared" si="161"/>
      </c>
      <c r="AJ203" s="986">
        <f t="shared" si="229"/>
      </c>
      <c r="AK203" s="993" t="s">
        <v>635</v>
      </c>
      <c r="AL203" s="994" t="s">
        <v>636</v>
      </c>
      <c r="AM203" s="994">
        <v>29</v>
      </c>
    </row>
    <row customHeight="true" ht="18.452380952380953" r="204">
      <c r="A204" s="1056"/>
      <c r="B204" s="1055" t="s">
        <v>640</v>
      </c>
      <c r="C204" s="1055"/>
      <c r="D204" s="1015">
        <f>SUM(D200:D203)</f>
      </c>
      <c r="E204" s="1060">
        <f>SUM(E200:E203)</f>
      </c>
      <c r="F204" s="1060">
        <f>SUM(F200:F203)</f>
      </c>
      <c r="G204" s="1061"/>
      <c r="H204" s="1061"/>
      <c r="I204" s="1061"/>
      <c r="J204" s="1061"/>
      <c r="K204" s="1017">
        <f>SUM(K200:K203)</f>
      </c>
      <c r="L204" s="1018">
        <f>SUM(L200:L203)</f>
      </c>
      <c r="M204" s="1019">
        <f t="shared" si="513"/>
      </c>
      <c r="N204" s="1019"/>
      <c r="O204" s="1019">
        <f t="shared" si="741"/>
      </c>
      <c r="P204" s="1019">
        <f t="shared" si="7"/>
      </c>
      <c r="Q204" s="1019">
        <f t="shared" si="151"/>
      </c>
      <c r="R204" s="1019">
        <f t="shared" si="199"/>
      </c>
      <c r="S204" s="1020">
        <f t="shared" si="265"/>
      </c>
      <c r="T204" s="1020">
        <f t="shared" si="295"/>
      </c>
      <c r="U204" s="1020">
        <f t="shared" si="459"/>
      </c>
      <c r="V204" s="1020">
        <f t="shared" si="543"/>
      </c>
      <c r="W204" s="1021">
        <f t="shared" si="751"/>
      </c>
      <c r="X204" s="1020">
        <f>AVERAGE(X200:X203)</f>
      </c>
      <c r="Y204" s="1022">
        <f>AVERAGE(Y200:Y203)</f>
      </c>
      <c r="Z204" s="1019">
        <f t="shared" si="101"/>
      </c>
      <c r="AA204" s="1023">
        <f>SUM(AA200:AA203)</f>
      </c>
      <c r="AB204" s="1023">
        <f>SUM(AB200:AB203)</f>
      </c>
      <c r="AC204" s="1023">
        <f>SUM(AC200:AC203)</f>
      </c>
      <c r="AD204" s="1023">
        <f>SUM(AD200:AD203)</f>
      </c>
      <c r="AE204" s="1023">
        <f>SUM(AE200:AE203)</f>
      </c>
      <c r="AF204" s="1023">
        <f>SUM(AF200:AF203)</f>
      </c>
      <c r="AG204" s="1023">
        <f>SUM(AG200:AG203)</f>
      </c>
      <c r="AH204" s="1023">
        <f>SUM(AH200:AH203)</f>
      </c>
      <c r="AI204" s="1019">
        <f t="shared" si="161"/>
      </c>
      <c r="AJ204" s="1024">
        <f t="shared" si="229"/>
      </c>
      <c r="AK204" s="1025"/>
      <c r="AL204" s="1025"/>
      <c r="AM204" s="1021">
        <f>SUM(AM200:AM203)</f>
      </c>
    </row>
    <row customHeight="true" ht="18.452380952380953" r="205">
      <c r="A205" s="1056"/>
      <c r="B205" s="979" t="s">
        <v>641</v>
      </c>
      <c r="C205" s="979" t="s">
        <v>642</v>
      </c>
      <c r="D205" s="1011">
        <f t="shared" ref="D205:D208" si="354">E205+F205</f>
      </c>
      <c r="E205" s="1028">
        <v>928.87</v>
      </c>
      <c r="F205" s="1028">
        <v>2295.5499999999997</v>
      </c>
      <c r="G205" s="1012"/>
      <c r="H205" s="1012"/>
      <c r="I205" s="1012"/>
      <c r="J205" s="1012"/>
      <c r="K205" s="983">
        <v>2</v>
      </c>
      <c r="L205" s="1000">
        <v>4137.709999999999</v>
      </c>
      <c r="M205" s="986">
        <f t="shared" si="513"/>
      </c>
      <c r="N205" s="986"/>
      <c r="O205" s="986">
        <f t="shared" si="741"/>
      </c>
      <c r="P205" s="986">
        <f t="shared" si="7"/>
      </c>
      <c r="Q205" s="986">
        <f t="shared" si="151"/>
      </c>
      <c r="R205" s="986">
        <f t="shared" si="199"/>
      </c>
      <c r="S205" s="987">
        <f t="shared" si="265"/>
      </c>
      <c r="T205" s="987">
        <f t="shared" si="295"/>
      </c>
      <c r="U205" s="987">
        <f t="shared" si="459"/>
      </c>
      <c r="V205" s="987">
        <f t="shared" si="543"/>
      </c>
      <c r="W205" s="988">
        <f t="shared" si="751"/>
      </c>
      <c r="X205" s="989">
        <v>0.0309</v>
      </c>
      <c r="Y205" s="990">
        <v>57</v>
      </c>
      <c r="Z205" s="986">
        <f t="shared" si="101"/>
      </c>
      <c r="AA205" s="1005">
        <v>32507</v>
      </c>
      <c r="AB205" s="1005">
        <v>558</v>
      </c>
      <c r="AC205" s="1005">
        <v>138</v>
      </c>
      <c r="AD205" s="1005">
        <v>536</v>
      </c>
      <c r="AE205" s="1005">
        <v>81</v>
      </c>
      <c r="AF205" s="1005">
        <v>2</v>
      </c>
      <c r="AG205" s="1005">
        <v>2</v>
      </c>
      <c r="AH205" s="1005">
        <v>40</v>
      </c>
      <c r="AI205" s="986">
        <f t="shared" si="161"/>
      </c>
      <c r="AJ205" s="986">
        <f t="shared" si="229"/>
      </c>
      <c r="AK205" s="993" t="s">
        <v>635</v>
      </c>
      <c r="AL205" s="994" t="s">
        <v>636</v>
      </c>
      <c r="AM205" s="994">
        <v>30</v>
      </c>
    </row>
    <row customHeight="true" ht="18.452380952380953" r="206">
      <c r="A206" s="1056"/>
      <c r="B206" s="979" t="s">
        <v>641</v>
      </c>
      <c r="C206" s="979" t="s">
        <v>643</v>
      </c>
      <c r="D206" s="1011">
        <f t="shared" si="354"/>
      </c>
      <c r="E206" s="1028">
        <v>1062.11</v>
      </c>
      <c r="F206" s="1028">
        <v>2171.69</v>
      </c>
      <c r="G206" s="983"/>
      <c r="H206" s="983"/>
      <c r="I206" s="983"/>
      <c r="J206" s="983"/>
      <c r="K206" s="983">
        <v>1</v>
      </c>
      <c r="L206" s="1000">
        <v>5243.179999999997</v>
      </c>
      <c r="M206" s="986">
        <f t="shared" si="513"/>
      </c>
      <c r="N206" s="986"/>
      <c r="O206" s="986">
        <f t="shared" si="741"/>
      </c>
      <c r="P206" s="986">
        <f t="shared" si="7"/>
      </c>
      <c r="Q206" s="986">
        <f t="shared" si="151"/>
      </c>
      <c r="R206" s="986">
        <f t="shared" si="199"/>
      </c>
      <c r="S206" s="987">
        <f t="shared" si="265"/>
      </c>
      <c r="T206" s="987">
        <f t="shared" si="295"/>
      </c>
      <c r="U206" s="987">
        <f t="shared" si="459"/>
      </c>
      <c r="V206" s="987">
        <f t="shared" si="543"/>
      </c>
      <c r="W206" s="988">
        <f t="shared" si="751"/>
      </c>
      <c r="X206" s="989">
        <v>0.0296</v>
      </c>
      <c r="Y206" s="990">
        <v>56</v>
      </c>
      <c r="Z206" s="986">
        <f t="shared" si="101"/>
      </c>
      <c r="AA206" s="1005">
        <v>42295</v>
      </c>
      <c r="AB206" s="1005">
        <v>541</v>
      </c>
      <c r="AC206" s="1005">
        <v>141</v>
      </c>
      <c r="AD206" s="1005">
        <v>558</v>
      </c>
      <c r="AE206" s="1005">
        <v>45</v>
      </c>
      <c r="AF206" s="1005">
        <v>5</v>
      </c>
      <c r="AG206" s="1005">
        <v>2</v>
      </c>
      <c r="AH206" s="1005">
        <v>64</v>
      </c>
      <c r="AI206" s="986">
        <f t="shared" si="161"/>
      </c>
      <c r="AJ206" s="986">
        <f t="shared" si="229"/>
      </c>
      <c r="AK206" s="993" t="s">
        <v>635</v>
      </c>
      <c r="AL206" s="994" t="s">
        <v>636</v>
      </c>
      <c r="AM206" s="994">
        <v>19</v>
      </c>
    </row>
    <row customHeight="true" ht="18.452380952380953" r="207">
      <c r="A207" s="1056"/>
      <c r="B207" s="979" t="s">
        <v>641</v>
      </c>
      <c r="C207" s="979" t="s">
        <v>644</v>
      </c>
      <c r="D207" s="1011">
        <f t="shared" si="354"/>
      </c>
      <c r="E207" s="1028">
        <v>1064.5</v>
      </c>
      <c r="F207" s="1028">
        <v>2177.72</v>
      </c>
      <c r="G207" s="983"/>
      <c r="H207" s="983"/>
      <c r="I207" s="983"/>
      <c r="J207" s="983"/>
      <c r="K207" s="983">
        <v>2</v>
      </c>
      <c r="L207" s="1000">
        <v>2696.270000000004</v>
      </c>
      <c r="M207" s="986">
        <f t="shared" si="513"/>
      </c>
      <c r="N207" s="986"/>
      <c r="O207" s="986">
        <f t="shared" si="741"/>
      </c>
      <c r="P207" s="986">
        <f t="shared" si="7"/>
      </c>
      <c r="Q207" s="986">
        <f t="shared" si="151"/>
      </c>
      <c r="R207" s="986">
        <f t="shared" si="199"/>
      </c>
      <c r="S207" s="987">
        <f t="shared" si="265"/>
      </c>
      <c r="T207" s="987">
        <f t="shared" si="295"/>
      </c>
      <c r="U207" s="987">
        <f t="shared" si="459"/>
      </c>
      <c r="V207" s="987">
        <f t="shared" si="543"/>
      </c>
      <c r="W207" s="988">
        <f t="shared" si="751"/>
      </c>
      <c r="X207" s="989">
        <v>0.0247</v>
      </c>
      <c r="Y207" s="990">
        <v>57</v>
      </c>
      <c r="Z207" s="986">
        <f t="shared" si="101"/>
      </c>
      <c r="AA207" s="1005">
        <v>34809</v>
      </c>
      <c r="AB207" s="1005">
        <v>501</v>
      </c>
      <c r="AC207" s="1005">
        <v>143</v>
      </c>
      <c r="AD207" s="1005">
        <v>486</v>
      </c>
      <c r="AE207" s="1005">
        <v>54</v>
      </c>
      <c r="AF207" s="1005">
        <v>5</v>
      </c>
      <c r="AG207" s="1005">
        <v>2</v>
      </c>
      <c r="AH207" s="1005">
        <v>51</v>
      </c>
      <c r="AI207" s="986">
        <f t="shared" si="161"/>
      </c>
      <c r="AJ207" s="986">
        <f t="shared" si="229"/>
      </c>
      <c r="AK207" s="993" t="s">
        <v>635</v>
      </c>
      <c r="AL207" s="994" t="s">
        <v>636</v>
      </c>
      <c r="AM207" s="994">
        <v>21</v>
      </c>
    </row>
    <row customHeight="true" ht="18.452380952380953" r="208">
      <c r="A208" s="1056"/>
      <c r="B208" s="979" t="s">
        <v>641</v>
      </c>
      <c r="C208" s="979" t="s">
        <v>645</v>
      </c>
      <c r="D208" s="1011">
        <f t="shared" si="354"/>
      </c>
      <c r="E208" s="1028">
        <v>1081.87</v>
      </c>
      <c r="F208" s="1028">
        <v>2177.1000000000004</v>
      </c>
      <c r="G208" s="983"/>
      <c r="H208" s="983"/>
      <c r="I208" s="983"/>
      <c r="J208" s="983"/>
      <c r="K208" s="983">
        <v>6</v>
      </c>
      <c r="L208" s="1000">
        <v>13693.690000000002</v>
      </c>
      <c r="M208" s="986">
        <f t="shared" si="513"/>
      </c>
      <c r="N208" s="986"/>
      <c r="O208" s="986">
        <f t="shared" si="741"/>
      </c>
      <c r="P208" s="986">
        <f t="shared" si="7"/>
      </c>
      <c r="Q208" s="986">
        <f t="shared" si="151"/>
      </c>
      <c r="R208" s="986">
        <f t="shared" si="199"/>
      </c>
      <c r="S208" s="987">
        <f t="shared" si="265"/>
      </c>
      <c r="T208" s="987">
        <f t="shared" si="295"/>
      </c>
      <c r="U208" s="987">
        <f t="shared" si="459"/>
      </c>
      <c r="V208" s="987">
        <f t="shared" si="543"/>
      </c>
      <c r="W208" s="988">
        <f t="shared" si="751"/>
      </c>
      <c r="X208" s="989">
        <v>0.0243</v>
      </c>
      <c r="Y208" s="990">
        <v>60</v>
      </c>
      <c r="Z208" s="986">
        <f t="shared" si="101"/>
      </c>
      <c r="AA208" s="1005">
        <v>34733</v>
      </c>
      <c r="AB208" s="1005">
        <v>490</v>
      </c>
      <c r="AC208" s="1005">
        <v>138</v>
      </c>
      <c r="AD208" s="1005">
        <v>488</v>
      </c>
      <c r="AE208" s="1005">
        <v>116</v>
      </c>
      <c r="AF208" s="1005">
        <v>8</v>
      </c>
      <c r="AG208" s="1005">
        <v>2</v>
      </c>
      <c r="AH208" s="1005">
        <v>55</v>
      </c>
      <c r="AI208" s="986">
        <f t="shared" si="161"/>
      </c>
      <c r="AJ208" s="986">
        <f t="shared" si="229"/>
      </c>
      <c r="AK208" s="993" t="s">
        <v>635</v>
      </c>
      <c r="AL208" s="994" t="s">
        <v>636</v>
      </c>
      <c r="AM208" s="994">
        <v>29</v>
      </c>
    </row>
    <row customHeight="true" ht="18.452380952380953" r="209">
      <c r="A209" s="1056"/>
      <c r="B209" s="1055" t="s">
        <v>640</v>
      </c>
      <c r="C209" s="1055"/>
      <c r="D209" s="1015">
        <f>SUM(D205:D208)</f>
      </c>
      <c r="E209" s="1016">
        <f>SUM(E205:E208)</f>
      </c>
      <c r="F209" s="1016">
        <f>SUM(F205:F208)</f>
      </c>
      <c r="G209" s="1017"/>
      <c r="H209" s="1017"/>
      <c r="I209" s="1017"/>
      <c r="J209" s="1017"/>
      <c r="K209" s="1017">
        <f>SUM(K205:K208)</f>
      </c>
      <c r="L209" s="1016">
        <f>SUM(L205:L208)</f>
      </c>
      <c r="M209" s="1019">
        <f t="shared" si="513"/>
      </c>
      <c r="N209" s="1019"/>
      <c r="O209" s="1019">
        <f t="shared" si="741"/>
      </c>
      <c r="P209" s="1019">
        <f t="shared" si="7"/>
      </c>
      <c r="Q209" s="1019">
        <f t="shared" si="151"/>
      </c>
      <c r="R209" s="1019">
        <f t="shared" si="199"/>
      </c>
      <c r="S209" s="1020">
        <f t="shared" si="265"/>
      </c>
      <c r="T209" s="1020">
        <f t="shared" si="295"/>
      </c>
      <c r="U209" s="1020">
        <f t="shared" si="459"/>
      </c>
      <c r="V209" s="1020">
        <f t="shared" si="543"/>
      </c>
      <c r="W209" s="1021">
        <f t="shared" si="751"/>
      </c>
      <c r="X209" s="1020">
        <f>AVERAGE(X205:X208)</f>
      </c>
      <c r="Y209" s="1022">
        <f>AVERAGE(Y205:Y208)</f>
      </c>
      <c r="Z209" s="1022">
        <f t="shared" si="101"/>
      </c>
      <c r="AA209" s="1023">
        <f>SUM(AA205:AA208)</f>
      </c>
      <c r="AB209" s="1023">
        <f>SUM(AB205:AB208)</f>
      </c>
      <c r="AC209" s="1023">
        <f>SUM(AC205:AC208)</f>
      </c>
      <c r="AD209" s="1023">
        <f>SUM(AD205:AD208)</f>
      </c>
      <c r="AE209" s="1023">
        <f>SUM(AE205:AE208)</f>
      </c>
      <c r="AF209" s="1023">
        <f>SUM(AF205:AF208)</f>
      </c>
      <c r="AG209" s="1023">
        <f>SUM(AG205:AG208)</f>
      </c>
      <c r="AH209" s="1023">
        <f>SUM(AH205:AH208)</f>
      </c>
      <c r="AI209" s="1019">
        <f t="shared" si="161"/>
      </c>
      <c r="AJ209" s="1024">
        <f t="shared" si="229"/>
      </c>
      <c r="AK209" s="1025"/>
      <c r="AL209" s="1025"/>
      <c r="AM209" s="1021">
        <f>SUM(AM205:AM208)</f>
      </c>
    </row>
    <row customHeight="true" ht="18.452380952380953" r="210">
      <c r="A210" s="1056"/>
      <c r="B210" s="979" t="s">
        <v>653</v>
      </c>
      <c r="C210" s="979" t="s">
        <v>647</v>
      </c>
      <c r="D210" s="1011">
        <f t="shared" ref="D210:D213" si="355">E210+F210</f>
      </c>
      <c r="E210" s="1028">
        <v>807.61</v>
      </c>
      <c r="F210" s="1028">
        <v>1047.0900000000001</v>
      </c>
      <c r="G210" s="983"/>
      <c r="H210" s="983"/>
      <c r="I210" s="983"/>
      <c r="J210" s="983"/>
      <c r="K210" s="983">
        <v>3</v>
      </c>
      <c r="L210" s="985">
        <v>6518.6600000000035</v>
      </c>
      <c r="M210" s="986">
        <f t="shared" si="513"/>
      </c>
      <c r="N210" s="986"/>
      <c r="O210" s="986">
        <f t="shared" si="741"/>
      </c>
      <c r="P210" s="986">
        <f t="shared" si="7"/>
      </c>
      <c r="Q210" s="986">
        <f t="shared" si="151"/>
      </c>
      <c r="R210" s="986">
        <f t="shared" si="199"/>
      </c>
      <c r="S210" s="987">
        <f t="shared" si="265"/>
      </c>
      <c r="T210" s="987">
        <f t="shared" si="295"/>
      </c>
      <c r="U210" s="987">
        <f t="shared" si="459"/>
      </c>
      <c r="V210" s="987">
        <f t="shared" si="543"/>
      </c>
      <c r="W210" s="988">
        <f t="shared" si="751"/>
      </c>
      <c r="X210" s="989">
        <v>0.0247</v>
      </c>
      <c r="Y210" s="990">
        <v>60</v>
      </c>
      <c r="Z210" s="986">
        <f t="shared" si="101"/>
      </c>
      <c r="AA210" s="1005">
        <v>18010</v>
      </c>
      <c r="AB210" s="1005">
        <v>277</v>
      </c>
      <c r="AC210" s="1005">
        <v>94</v>
      </c>
      <c r="AD210" s="1005">
        <v>283</v>
      </c>
      <c r="AE210" s="1005">
        <v>65</v>
      </c>
      <c r="AF210" s="1005">
        <v>6</v>
      </c>
      <c r="AG210" s="1005">
        <v>1</v>
      </c>
      <c r="AH210" s="1005">
        <v>28</v>
      </c>
      <c r="AI210" s="986">
        <f t="shared" si="161"/>
      </c>
      <c r="AJ210" s="986">
        <f t="shared" si="229"/>
      </c>
      <c r="AK210" s="993" t="s">
        <v>635</v>
      </c>
      <c r="AL210" s="994" t="s">
        <v>636</v>
      </c>
      <c r="AM210" s="994">
        <v>14</v>
      </c>
    </row>
    <row customHeight="true" ht="18.452380952380953" r="211">
      <c r="A211" s="1056"/>
      <c r="B211" s="979" t="s">
        <v>653</v>
      </c>
      <c r="C211" s="979" t="s">
        <v>648</v>
      </c>
      <c r="D211" s="1011">
        <f t="shared" si="355"/>
      </c>
      <c r="E211" s="1028">
        <v>1185.19</v>
      </c>
      <c r="F211" s="1028">
        <v>2014.98</v>
      </c>
      <c r="G211" s="1012"/>
      <c r="H211" s="1012"/>
      <c r="I211" s="1012"/>
      <c r="J211" s="1012"/>
      <c r="K211" s="983">
        <v>4</v>
      </c>
      <c r="L211" s="1000">
        <v>12882.87999999999</v>
      </c>
      <c r="M211" s="986">
        <f t="shared" si="513"/>
      </c>
      <c r="N211" s="986"/>
      <c r="O211" s="986">
        <f t="shared" si="741"/>
      </c>
      <c r="P211" s="986">
        <f t="shared" si="7"/>
      </c>
      <c r="Q211" s="986">
        <f t="shared" si="151"/>
      </c>
      <c r="R211" s="986">
        <f t="shared" si="199"/>
      </c>
      <c r="S211" s="987">
        <f t="shared" si="265"/>
      </c>
      <c r="T211" s="987">
        <f t="shared" si="295"/>
      </c>
      <c r="U211" s="987">
        <f t="shared" si="459"/>
      </c>
      <c r="V211" s="987">
        <f t="shared" si="543"/>
      </c>
      <c r="W211" s="988">
        <f t="shared" si="751"/>
      </c>
      <c r="X211" s="989">
        <v>0.0222</v>
      </c>
      <c r="Y211" s="990">
        <v>59</v>
      </c>
      <c r="Z211" s="986">
        <f t="shared" si="101"/>
      </c>
      <c r="AA211" s="1005">
        <v>36302</v>
      </c>
      <c r="AB211" s="1005">
        <v>663</v>
      </c>
      <c r="AC211" s="1005">
        <v>152</v>
      </c>
      <c r="AD211" s="1005">
        <v>711</v>
      </c>
      <c r="AE211" s="1005">
        <v>57</v>
      </c>
      <c r="AF211" s="1005">
        <v>4</v>
      </c>
      <c r="AG211" s="1005">
        <v>3</v>
      </c>
      <c r="AH211" s="1005">
        <v>40</v>
      </c>
      <c r="AI211" s="986">
        <f t="shared" si="161"/>
      </c>
      <c r="AJ211" s="986">
        <f t="shared" si="229"/>
      </c>
      <c r="AK211" s="993" t="s">
        <v>635</v>
      </c>
      <c r="AL211" s="994" t="s">
        <v>636</v>
      </c>
      <c r="AM211" s="994">
        <v>23</v>
      </c>
    </row>
    <row customHeight="true" ht="18.452380952380953" r="212">
      <c r="A212" s="1056"/>
      <c r="B212" s="979" t="s">
        <v>653</v>
      </c>
      <c r="C212" s="979" t="s">
        <v>649</v>
      </c>
      <c r="D212" s="1011">
        <f t="shared" si="355"/>
      </c>
      <c r="E212" s="1028">
        <v>1471.62</v>
      </c>
      <c r="F212" s="1028">
        <v>2106.79</v>
      </c>
      <c r="G212" s="1012"/>
      <c r="H212" s="1012"/>
      <c r="I212" s="1012"/>
      <c r="J212" s="1012"/>
      <c r="K212" s="983">
        <v>2</v>
      </c>
      <c r="L212" s="1000">
        <v>7586.869999999995</v>
      </c>
      <c r="M212" s="986">
        <f t="shared" si="513"/>
      </c>
      <c r="N212" s="986"/>
      <c r="O212" s="986">
        <f t="shared" si="741"/>
      </c>
      <c r="P212" s="986">
        <f t="shared" si="7"/>
      </c>
      <c r="Q212" s="986">
        <f t="shared" si="151"/>
      </c>
      <c r="R212" s="986">
        <f t="shared" si="199"/>
      </c>
      <c r="S212" s="987">
        <f t="shared" si="265"/>
      </c>
      <c r="T212" s="987">
        <f t="shared" si="295"/>
      </c>
      <c r="U212" s="987">
        <f t="shared" si="459"/>
      </c>
      <c r="V212" s="987">
        <f t="shared" si="543"/>
      </c>
      <c r="W212" s="988">
        <f t="shared" si="751"/>
      </c>
      <c r="X212" s="989">
        <v>0.037</v>
      </c>
      <c r="Y212" s="990">
        <v>60</v>
      </c>
      <c r="Z212" s="986">
        <f t="shared" si="101"/>
      </c>
      <c r="AA212" s="1005">
        <v>28332</v>
      </c>
      <c r="AB212" s="1005">
        <v>518</v>
      </c>
      <c r="AC212" s="1005">
        <v>135</v>
      </c>
      <c r="AD212" s="1005">
        <v>537</v>
      </c>
      <c r="AE212" s="1005">
        <v>89</v>
      </c>
      <c r="AF212" s="1005">
        <v>6</v>
      </c>
      <c r="AG212" s="1005">
        <v>5</v>
      </c>
      <c r="AH212" s="1005">
        <v>41</v>
      </c>
      <c r="AI212" s="986">
        <f t="shared" si="161"/>
      </c>
      <c r="AJ212" s="986">
        <f t="shared" si="229"/>
      </c>
      <c r="AK212" s="993" t="s">
        <v>650</v>
      </c>
      <c r="AL212" s="993" t="s">
        <v>651</v>
      </c>
      <c r="AM212" s="994">
        <v>31</v>
      </c>
    </row>
    <row customHeight="true" ht="18.452380952380953" r="213">
      <c r="A213" s="1056"/>
      <c r="B213" s="979" t="s">
        <v>653</v>
      </c>
      <c r="C213" s="979" t="s">
        <v>652</v>
      </c>
      <c r="D213" s="1011">
        <f t="shared" si="355"/>
      </c>
      <c r="E213" s="1028">
        <v>1179.81</v>
      </c>
      <c r="F213" s="1028">
        <v>1958.11</v>
      </c>
      <c r="G213" s="1012"/>
      <c r="H213" s="1012"/>
      <c r="I213" s="1012"/>
      <c r="J213" s="1012"/>
      <c r="K213" s="983">
        <v>4</v>
      </c>
      <c r="L213" s="1000">
        <v>7541.830000000002</v>
      </c>
      <c r="M213" s="986">
        <f t="shared" si="513"/>
      </c>
      <c r="N213" s="986"/>
      <c r="O213" s="986">
        <f t="shared" si="741"/>
      </c>
      <c r="P213" s="986">
        <f t="shared" si="7"/>
      </c>
      <c r="Q213" s="986">
        <f t="shared" si="151"/>
      </c>
      <c r="R213" s="986">
        <f t="shared" si="199"/>
      </c>
      <c r="S213" s="987">
        <f t="shared" si="265"/>
      </c>
      <c r="T213" s="987">
        <f t="shared" si="295"/>
      </c>
      <c r="U213" s="987">
        <f t="shared" si="459"/>
      </c>
      <c r="V213" s="987">
        <f t="shared" si="543"/>
      </c>
      <c r="W213" s="988">
        <f t="shared" si="751"/>
      </c>
      <c r="X213" s="989">
        <v>0.0223</v>
      </c>
      <c r="Y213" s="990">
        <v>60</v>
      </c>
      <c r="Z213" s="986">
        <f t="shared" si="101"/>
      </c>
      <c r="AA213" s="1005">
        <v>25718</v>
      </c>
      <c r="AB213" s="1005">
        <v>385</v>
      </c>
      <c r="AC213" s="1005">
        <v>118</v>
      </c>
      <c r="AD213" s="1005">
        <v>393</v>
      </c>
      <c r="AE213" s="1005">
        <v>42</v>
      </c>
      <c r="AF213" s="1005">
        <v>8</v>
      </c>
      <c r="AG213" s="1005">
        <v>1</v>
      </c>
      <c r="AH213" s="1005">
        <v>24</v>
      </c>
      <c r="AI213" s="986">
        <f t="shared" si="161"/>
      </c>
      <c r="AJ213" s="986">
        <f t="shared" si="229"/>
      </c>
      <c r="AK213" s="993" t="s">
        <v>650</v>
      </c>
      <c r="AL213" s="993" t="s">
        <v>651</v>
      </c>
      <c r="AM213" s="994">
        <v>16</v>
      </c>
    </row>
    <row customHeight="true" ht="18.452380952380953" r="214">
      <c r="A214" s="1056"/>
      <c r="B214" s="1055" t="s">
        <v>640</v>
      </c>
      <c r="C214" s="1055"/>
      <c r="D214" s="1015">
        <f>SUM(D210:D213)</f>
      </c>
      <c r="E214" s="1015">
        <f>SUM(E210:E213)</f>
      </c>
      <c r="F214" s="1015">
        <f>SUM(F210:F213)</f>
      </c>
      <c r="G214" s="1029"/>
      <c r="H214" s="1029"/>
      <c r="I214" s="1029"/>
      <c r="J214" s="1029"/>
      <c r="K214" s="1029">
        <f>SUM(K210:K213)</f>
      </c>
      <c r="L214" s="1015">
        <f>SUM(L210:L213)</f>
      </c>
      <c r="M214" s="1019">
        <f t="shared" si="513"/>
      </c>
      <c r="N214" s="1019"/>
      <c r="O214" s="1019">
        <f t="shared" si="741"/>
      </c>
      <c r="P214" s="1019">
        <f t="shared" si="7"/>
      </c>
      <c r="Q214" s="1019">
        <f t="shared" si="151"/>
      </c>
      <c r="R214" s="1019">
        <f t="shared" si="199"/>
      </c>
      <c r="S214" s="1020">
        <f t="shared" si="265"/>
      </c>
      <c r="T214" s="1020">
        <f t="shared" si="295"/>
      </c>
      <c r="U214" s="1020">
        <f t="shared" si="459"/>
      </c>
      <c r="V214" s="1020">
        <f t="shared" si="543"/>
      </c>
      <c r="W214" s="1021">
        <f t="shared" si="751"/>
      </c>
      <c r="X214" s="1020">
        <f>AVERAGE(X210:X213)</f>
      </c>
      <c r="Y214" s="1022">
        <f>AVERAGE(Y210:Y213)</f>
      </c>
      <c r="Z214" s="1022">
        <f t="shared" si="101"/>
      </c>
      <c r="AA214" s="1023">
        <f>SUM(AA210:AA213)</f>
      </c>
      <c r="AB214" s="1023">
        <f>SUM(AB210:AB213)</f>
      </c>
      <c r="AC214" s="1023">
        <f>SUM(AC210:AC213)</f>
      </c>
      <c r="AD214" s="1023">
        <f>SUM(AD210:AD213)</f>
      </c>
      <c r="AE214" s="1023">
        <f>SUM(AE210:AE213)</f>
      </c>
      <c r="AF214" s="1023">
        <f>SUM(AF210:AF213)</f>
      </c>
      <c r="AG214" s="1023">
        <f>SUM(AG210:AG213)</f>
      </c>
      <c r="AH214" s="1023">
        <f>SUM(AH210:AH213)</f>
      </c>
      <c r="AI214" s="1019">
        <f t="shared" si="161"/>
      </c>
      <c r="AJ214" s="1024">
        <f t="shared" si="229"/>
      </c>
      <c r="AK214" s="1025"/>
      <c r="AL214" s="1025"/>
      <c r="AM214" s="1023">
        <f>SUM(AM210:AM213)</f>
      </c>
    </row>
    <row customHeight="true" ht="18.452380952380953" r="215">
      <c r="A215" s="1056"/>
      <c r="B215" s="979" t="s">
        <v>633</v>
      </c>
      <c r="C215" s="979" t="s">
        <v>654</v>
      </c>
      <c r="D215" s="1011">
        <f t="shared" ref="D215:D218" si="356">E215+F215</f>
      </c>
      <c r="E215" s="1028">
        <v>1243.54</v>
      </c>
      <c r="F215" s="1028">
        <v>1891.5</v>
      </c>
      <c r="G215" s="1012"/>
      <c r="H215" s="1012"/>
      <c r="I215" s="1012"/>
      <c r="J215" s="1012"/>
      <c r="K215" s="983">
        <v>3</v>
      </c>
      <c r="L215" s="1000">
        <v>7019.25</v>
      </c>
      <c r="M215" s="986">
        <f t="shared" si="513"/>
      </c>
      <c r="N215" s="986"/>
      <c r="O215" s="986">
        <f t="shared" si="741"/>
      </c>
      <c r="P215" s="986">
        <f t="shared" si="7"/>
      </c>
      <c r="Q215" s="986">
        <f t="shared" si="151"/>
      </c>
      <c r="R215" s="986">
        <f t="shared" si="199"/>
      </c>
      <c r="S215" s="987">
        <f t="shared" si="265"/>
      </c>
      <c r="T215" s="987">
        <f t="shared" si="295"/>
      </c>
      <c r="U215" s="987">
        <f t="shared" si="459"/>
      </c>
      <c r="V215" s="987">
        <f t="shared" si="543"/>
      </c>
      <c r="W215" s="988">
        <f t="shared" si="751"/>
      </c>
      <c r="X215" s="989">
        <v>0.0236</v>
      </c>
      <c r="Y215" s="990">
        <v>60</v>
      </c>
      <c r="Z215" s="986">
        <f t="shared" si="101"/>
      </c>
      <c r="AA215" s="1005">
        <v>27566</v>
      </c>
      <c r="AB215" s="1005">
        <v>389</v>
      </c>
      <c r="AC215" s="1005">
        <v>119</v>
      </c>
      <c r="AD215" s="1005">
        <v>406</v>
      </c>
      <c r="AE215" s="1005">
        <v>56</v>
      </c>
      <c r="AF215" s="1005">
        <v>2</v>
      </c>
      <c r="AG215" s="1005">
        <v>1</v>
      </c>
      <c r="AH215" s="1005">
        <v>31</v>
      </c>
      <c r="AI215" s="986">
        <f t="shared" si="161"/>
      </c>
      <c r="AJ215" s="986">
        <f t="shared" si="229"/>
      </c>
      <c r="AK215" s="993" t="s">
        <v>650</v>
      </c>
      <c r="AL215" s="993" t="s">
        <v>651</v>
      </c>
      <c r="AM215" s="994">
        <v>13</v>
      </c>
    </row>
    <row customHeight="true" ht="18.452380952380953" r="216">
      <c r="A216" s="1056"/>
      <c r="B216" s="979" t="s">
        <v>633</v>
      </c>
      <c r="C216" s="979" t="s">
        <v>655</v>
      </c>
      <c r="D216" s="1011">
        <f t="shared" si="356"/>
      </c>
      <c r="E216" s="1031">
        <v>1230.36</v>
      </c>
      <c r="F216" s="1031">
        <v>1710.77</v>
      </c>
      <c r="G216" s="1012"/>
      <c r="H216" s="1012"/>
      <c r="I216" s="1012"/>
      <c r="J216" s="1012"/>
      <c r="K216" s="983">
        <v>3</v>
      </c>
      <c r="L216" s="1000">
        <v>7097.809999999998</v>
      </c>
      <c r="M216" s="986">
        <f t="shared" si="513"/>
      </c>
      <c r="N216" s="986"/>
      <c r="O216" s="986">
        <f t="shared" si="741"/>
      </c>
      <c r="P216" s="986">
        <f t="shared" si="7"/>
      </c>
      <c r="Q216" s="986">
        <f t="shared" si="151"/>
      </c>
      <c r="R216" s="986">
        <f t="shared" si="199"/>
      </c>
      <c r="S216" s="987">
        <f t="shared" si="265"/>
      </c>
      <c r="T216" s="987">
        <f t="shared" si="295"/>
      </c>
      <c r="U216" s="987">
        <f t="shared" si="459"/>
      </c>
      <c r="V216" s="987">
        <f t="shared" si="543"/>
      </c>
      <c r="W216" s="988">
        <f t="shared" si="751"/>
      </c>
      <c r="X216" s="989">
        <v>0.0342</v>
      </c>
      <c r="Y216" s="990">
        <v>61</v>
      </c>
      <c r="Z216" s="986">
        <f t="shared" si="101"/>
      </c>
      <c r="AA216" s="1005">
        <v>22673</v>
      </c>
      <c r="AB216" s="1005">
        <v>327</v>
      </c>
      <c r="AC216" s="1005">
        <v>110</v>
      </c>
      <c r="AD216" s="1005">
        <v>338</v>
      </c>
      <c r="AE216" s="1005">
        <v>76</v>
      </c>
      <c r="AF216" s="1005">
        <v>5</v>
      </c>
      <c r="AG216" s="1005">
        <v>2</v>
      </c>
      <c r="AH216" s="1005">
        <v>22</v>
      </c>
      <c r="AI216" s="986">
        <f t="shared" si="161"/>
      </c>
      <c r="AJ216" s="986">
        <f t="shared" si="229"/>
      </c>
      <c r="AK216" s="993" t="s">
        <v>650</v>
      </c>
      <c r="AL216" s="993" t="s">
        <v>651</v>
      </c>
      <c r="AM216" s="994">
        <v>25</v>
      </c>
    </row>
    <row customHeight="true" ht="18.452380952380953" r="217">
      <c r="A217" s="1056"/>
      <c r="B217" s="979" t="s">
        <v>633</v>
      </c>
      <c r="C217" s="979" t="s">
        <v>656</v>
      </c>
      <c r="D217" s="1011">
        <f t="shared" si="356"/>
      </c>
      <c r="E217" s="1031">
        <v>1404.03</v>
      </c>
      <c r="F217" s="1031">
        <v>1325.27</v>
      </c>
      <c r="G217" s="983"/>
      <c r="H217" s="983"/>
      <c r="I217" s="983"/>
      <c r="J217" s="983"/>
      <c r="K217" s="983">
        <v>2</v>
      </c>
      <c r="L217" s="1000">
        <v>5592.020000000004</v>
      </c>
      <c r="M217" s="986">
        <f t="shared" si="513"/>
      </c>
      <c r="N217" s="986"/>
      <c r="O217" s="986">
        <f t="shared" si="741"/>
      </c>
      <c r="P217" s="986">
        <f t="shared" si="7"/>
      </c>
      <c r="Q217" s="986">
        <f t="shared" si="151"/>
      </c>
      <c r="R217" s="986">
        <f t="shared" si="199"/>
      </c>
      <c r="S217" s="987">
        <f t="shared" si="265"/>
      </c>
      <c r="T217" s="987">
        <f t="shared" si="295"/>
      </c>
      <c r="U217" s="987">
        <f t="shared" si="459"/>
      </c>
      <c r="V217" s="987">
        <f t="shared" si="543"/>
      </c>
      <c r="W217" s="988">
        <f t="shared" si="751"/>
      </c>
      <c r="X217" s="989">
        <v>0.01873</v>
      </c>
      <c r="Y217" s="990">
        <v>61</v>
      </c>
      <c r="Z217" s="986">
        <f t="shared" si="101"/>
      </c>
      <c r="AA217" s="1005">
        <v>20757</v>
      </c>
      <c r="AB217" s="1005">
        <v>397</v>
      </c>
      <c r="AC217" s="1005">
        <v>93</v>
      </c>
      <c r="AD217" s="1005">
        <v>399</v>
      </c>
      <c r="AE217" s="1005">
        <v>109</v>
      </c>
      <c r="AF217" s="1005">
        <v>1</v>
      </c>
      <c r="AG217" s="1005">
        <v>0</v>
      </c>
      <c r="AH217" s="1005">
        <v>12</v>
      </c>
      <c r="AI217" s="986">
        <f t="shared" si="161"/>
      </c>
      <c r="AJ217" s="986">
        <f t="shared" si="229"/>
      </c>
      <c r="AK217" s="993" t="s">
        <v>650</v>
      </c>
      <c r="AL217" s="993" t="s">
        <v>651</v>
      </c>
      <c r="AM217" s="994">
        <v>20</v>
      </c>
    </row>
    <row customHeight="true" ht="18.452380952380953" r="218">
      <c r="A218" s="1056"/>
      <c r="B218" s="979" t="s">
        <v>633</v>
      </c>
      <c r="C218" s="979" t="s">
        <v>657</v>
      </c>
      <c r="D218" s="1011">
        <f t="shared" si="356"/>
      </c>
      <c r="E218" s="1031">
        <v>1022.68</v>
      </c>
      <c r="F218" s="1031">
        <v>1444.53</v>
      </c>
      <c r="G218" s="1012"/>
      <c r="H218" s="1012"/>
      <c r="I218" s="1012"/>
      <c r="J218" s="1012"/>
      <c r="K218" s="983">
        <v>6</v>
      </c>
      <c r="L218" s="1000">
        <v>19942.069999999992</v>
      </c>
      <c r="M218" s="986">
        <f t="shared" si="513"/>
      </c>
      <c r="N218" s="986"/>
      <c r="O218" s="986">
        <f t="shared" si="741"/>
      </c>
      <c r="P218" s="986">
        <f t="shared" si="7"/>
      </c>
      <c r="Q218" s="986">
        <f t="shared" si="151"/>
      </c>
      <c r="R218" s="986">
        <f t="shared" si="199"/>
      </c>
      <c r="S218" s="987">
        <f t="shared" si="265"/>
      </c>
      <c r="T218" s="987">
        <f t="shared" si="295"/>
      </c>
      <c r="U218" s="987">
        <f t="shared" si="459"/>
      </c>
      <c r="V218" s="987">
        <f t="shared" si="543"/>
      </c>
      <c r="W218" s="988">
        <f t="shared" si="751"/>
      </c>
      <c r="X218" s="989">
        <v>0.0243</v>
      </c>
      <c r="Y218" s="990">
        <v>61</v>
      </c>
      <c r="Z218" s="986">
        <f t="shared" si="101"/>
      </c>
      <c r="AA218" s="1005">
        <v>20560</v>
      </c>
      <c r="AB218" s="1005">
        <v>458</v>
      </c>
      <c r="AC218" s="1005">
        <v>94</v>
      </c>
      <c r="AD218" s="1005">
        <v>480</v>
      </c>
      <c r="AE218" s="1005">
        <v>65</v>
      </c>
      <c r="AF218" s="1005">
        <v>2</v>
      </c>
      <c r="AG218" s="1005">
        <v>2</v>
      </c>
      <c r="AH218" s="1005">
        <v>15</v>
      </c>
      <c r="AI218" s="986">
        <f t="shared" si="161"/>
      </c>
      <c r="AJ218" s="986">
        <f t="shared" si="229"/>
      </c>
      <c r="AK218" s="993" t="s">
        <v>650</v>
      </c>
      <c r="AL218" s="993" t="s">
        <v>651</v>
      </c>
      <c r="AM218" s="994">
        <v>22</v>
      </c>
    </row>
    <row customHeight="true" ht="18.452380952380953" r="219">
      <c r="A219" s="1056"/>
      <c r="B219" s="1055" t="s">
        <v>640</v>
      </c>
      <c r="C219" s="1055"/>
      <c r="D219" s="1015">
        <f>SUM(D215:D218)</f>
      </c>
      <c r="E219" s="1015">
        <f>SUM(E215:E218)</f>
      </c>
      <c r="F219" s="1015">
        <f>SUM(F215:F218)</f>
      </c>
      <c r="G219" s="1029"/>
      <c r="H219" s="1029"/>
      <c r="I219" s="1029"/>
      <c r="J219" s="1029"/>
      <c r="K219" s="1029">
        <f>SUM(K215:K218)</f>
      </c>
      <c r="L219" s="1015">
        <f>SUM(L215:L218)</f>
      </c>
      <c r="M219" s="1019">
        <f t="shared" si="513"/>
      </c>
      <c r="N219" s="1019"/>
      <c r="O219" s="1019">
        <f t="shared" si="741"/>
      </c>
      <c r="P219" s="1019">
        <f t="shared" si="7"/>
      </c>
      <c r="Q219" s="1019">
        <f t="shared" si="151"/>
      </c>
      <c r="R219" s="1019">
        <f t="shared" si="199"/>
      </c>
      <c r="S219" s="1020">
        <f t="shared" si="265"/>
      </c>
      <c r="T219" s="1020">
        <f t="shared" si="295"/>
      </c>
      <c r="U219" s="1020">
        <f t="shared" si="459"/>
      </c>
      <c r="V219" s="1020">
        <f t="shared" si="543"/>
      </c>
      <c r="W219" s="1021">
        <f t="shared" si="751"/>
      </c>
      <c r="X219" s="1020">
        <f>AVERAGE(X215:X218)</f>
      </c>
      <c r="Y219" s="1022">
        <f>AVERAGE(Y215:Y218)</f>
      </c>
      <c r="Z219" s="1022">
        <f t="shared" si="101"/>
      </c>
      <c r="AA219" s="1023">
        <f>SUM(AA215:AA218)</f>
      </c>
      <c r="AB219" s="1023">
        <f>SUM(AB215:AB218)</f>
      </c>
      <c r="AC219" s="1023">
        <f>SUM(AC215:AC218)</f>
      </c>
      <c r="AD219" s="1023">
        <f>SUM(AD215:AD218)</f>
      </c>
      <c r="AE219" s="1023">
        <f>SUM(AE215:AE218)</f>
      </c>
      <c r="AF219" s="1023">
        <f>SUM(AF215:AF218)</f>
      </c>
      <c r="AG219" s="1023">
        <f>SUM(AG215:AG218)</f>
      </c>
      <c r="AH219" s="1023">
        <f>SUM(AH215:AH218)</f>
      </c>
      <c r="AI219" s="1019">
        <f t="shared" si="161"/>
      </c>
      <c r="AJ219" s="1024">
        <f t="shared" si="229"/>
      </c>
      <c r="AK219" s="1025"/>
      <c r="AL219" s="1025"/>
      <c r="AM219" s="1023">
        <f>SUM(AM215:AM218)</f>
      </c>
    </row>
    <row customHeight="true" ht="18.452380952380953" r="220">
      <c r="A220" s="1056"/>
      <c r="B220" s="1026" t="s">
        <v>666</v>
      </c>
      <c r="C220" s="979" t="s">
        <v>659</v>
      </c>
      <c r="D220" s="1011">
        <f t="shared" ref="D220:D223" si="357">E220+F220</f>
      </c>
      <c r="E220" s="1031">
        <v>1075.95</v>
      </c>
      <c r="F220" s="1031">
        <v>1548.11</v>
      </c>
      <c r="G220" s="1012"/>
      <c r="H220" s="1012"/>
      <c r="I220" s="1012"/>
      <c r="J220" s="1012"/>
      <c r="K220" s="983">
        <v>3</v>
      </c>
      <c r="L220" s="1000">
        <v>7715.580000000016</v>
      </c>
      <c r="M220" s="986">
        <f t="shared" si="513"/>
      </c>
      <c r="N220" s="986"/>
      <c r="O220" s="986">
        <f t="shared" si="741"/>
      </c>
      <c r="P220" s="986">
        <f t="shared" si="7"/>
      </c>
      <c r="Q220" s="986">
        <f t="shared" si="151"/>
      </c>
      <c r="R220" s="986">
        <f t="shared" si="199"/>
      </c>
      <c r="S220" s="987">
        <f t="shared" si="265"/>
      </c>
      <c r="T220" s="987">
        <f t="shared" si="295"/>
      </c>
      <c r="U220" s="987">
        <f t="shared" si="459"/>
      </c>
      <c r="V220" s="987">
        <f t="shared" si="543"/>
      </c>
      <c r="W220" s="988">
        <f t="shared" si="751"/>
      </c>
      <c r="X220" s="989">
        <v>0.0198</v>
      </c>
      <c r="Y220" s="990">
        <v>62</v>
      </c>
      <c r="Z220" s="986">
        <f t="shared" si="101"/>
      </c>
      <c r="AA220" s="1005">
        <v>20713</v>
      </c>
      <c r="AB220" s="1005">
        <v>312</v>
      </c>
      <c r="AC220" s="1005">
        <v>83</v>
      </c>
      <c r="AD220" s="1005">
        <v>323</v>
      </c>
      <c r="AE220" s="1005">
        <v>54</v>
      </c>
      <c r="AF220" s="1005">
        <v>5</v>
      </c>
      <c r="AG220" s="1005">
        <v>0</v>
      </c>
      <c r="AH220" s="1005">
        <v>19</v>
      </c>
      <c r="AI220" s="986">
        <f t="shared" si="161"/>
      </c>
      <c r="AJ220" s="986">
        <f t="shared" si="229"/>
      </c>
      <c r="AK220" s="993" t="s">
        <v>650</v>
      </c>
      <c r="AL220" s="993" t="s">
        <v>651</v>
      </c>
      <c r="AM220" s="994">
        <v>21</v>
      </c>
    </row>
    <row customHeight="true" ht="18.452380952380953" r="221">
      <c r="A221" s="1056"/>
      <c r="B221" s="1026" t="s">
        <v>666</v>
      </c>
      <c r="C221" s="979" t="s">
        <v>660</v>
      </c>
      <c r="D221" s="1011">
        <f t="shared" si="357"/>
      </c>
      <c r="E221" s="1031">
        <v>1059.91</v>
      </c>
      <c r="F221" s="1031">
        <v>1073.72</v>
      </c>
      <c r="G221" s="1012"/>
      <c r="H221" s="1012"/>
      <c r="I221" s="1012"/>
      <c r="J221" s="1012"/>
      <c r="K221" s="983">
        <v>3</v>
      </c>
      <c r="L221" s="1000">
        <v>4642.25999999998</v>
      </c>
      <c r="M221" s="986">
        <f t="shared" si="513"/>
      </c>
      <c r="N221" s="986"/>
      <c r="O221" s="986">
        <f t="shared" si="741"/>
      </c>
      <c r="P221" s="986">
        <f t="shared" si="7"/>
      </c>
      <c r="Q221" s="986">
        <f t="shared" si="151"/>
      </c>
      <c r="R221" s="986">
        <f t="shared" si="199"/>
      </c>
      <c r="S221" s="987">
        <f t="shared" si="265"/>
      </c>
      <c r="T221" s="987">
        <f t="shared" si="295"/>
      </c>
      <c r="U221" s="987">
        <f t="shared" si="459"/>
      </c>
      <c r="V221" s="987">
        <f t="shared" si="543"/>
      </c>
      <c r="W221" s="988">
        <f t="shared" si="751"/>
      </c>
      <c r="X221" s="989">
        <v>0.018</v>
      </c>
      <c r="Y221" s="990">
        <v>63</v>
      </c>
      <c r="Z221" s="986">
        <f t="shared" si="101"/>
      </c>
      <c r="AA221" s="1005">
        <v>16441</v>
      </c>
      <c r="AB221" s="1005">
        <v>385</v>
      </c>
      <c r="AC221" s="1005">
        <v>76</v>
      </c>
      <c r="AD221" s="1005">
        <v>402</v>
      </c>
      <c r="AE221" s="1005">
        <v>84</v>
      </c>
      <c r="AF221" s="1005">
        <v>10</v>
      </c>
      <c r="AG221" s="1005">
        <v>0</v>
      </c>
      <c r="AH221" s="1005">
        <v>19</v>
      </c>
      <c r="AI221" s="986">
        <f t="shared" si="161"/>
      </c>
      <c r="AJ221" s="986">
        <f t="shared" si="229"/>
      </c>
      <c r="AK221" s="993" t="s">
        <v>650</v>
      </c>
      <c r="AL221" s="993" t="s">
        <v>651</v>
      </c>
      <c r="AM221" s="994">
        <v>16</v>
      </c>
    </row>
    <row customHeight="true" ht="18.452380952380953" r="222">
      <c r="A222" s="1056"/>
      <c r="B222" s="1026" t="s">
        <v>666</v>
      </c>
      <c r="C222" s="979" t="s">
        <v>661</v>
      </c>
      <c r="D222" s="1011">
        <f t="shared" si="357"/>
      </c>
      <c r="E222" s="1031">
        <v>715.79</v>
      </c>
      <c r="F222" s="1031">
        <v>877.05</v>
      </c>
      <c r="G222" s="1012"/>
      <c r="H222" s="1012"/>
      <c r="I222" s="1012"/>
      <c r="J222" s="1012"/>
      <c r="K222" s="983">
        <v>3</v>
      </c>
      <c r="L222" s="1000">
        <v>7625.4800000000105</v>
      </c>
      <c r="M222" s="986">
        <f t="shared" si="513"/>
      </c>
      <c r="N222" s="986"/>
      <c r="O222" s="986">
        <f t="shared" si="741"/>
      </c>
      <c r="P222" s="986">
        <f t="shared" si="7"/>
      </c>
      <c r="Q222" s="986">
        <f t="shared" si="151"/>
      </c>
      <c r="R222" s="986">
        <f t="shared" si="199"/>
      </c>
      <c r="S222" s="987">
        <f t="shared" si="265"/>
      </c>
      <c r="T222" s="987">
        <f t="shared" si="295"/>
      </c>
      <c r="U222" s="987">
        <f t="shared" si="459"/>
      </c>
      <c r="V222" s="987">
        <f t="shared" si="543"/>
      </c>
      <c r="W222" s="988">
        <f t="shared" si="751"/>
      </c>
      <c r="X222" s="989">
        <v>0.0161</v>
      </c>
      <c r="Y222" s="990">
        <v>62</v>
      </c>
      <c r="Z222" s="986">
        <f t="shared" si="101"/>
      </c>
      <c r="AA222" s="1005">
        <v>15235</v>
      </c>
      <c r="AB222" s="1005">
        <v>407</v>
      </c>
      <c r="AC222" s="1005">
        <v>57</v>
      </c>
      <c r="AD222" s="1005">
        <v>466</v>
      </c>
      <c r="AE222" s="1005">
        <v>25</v>
      </c>
      <c r="AF222" s="1005">
        <v>6</v>
      </c>
      <c r="AG222" s="1005">
        <v>0</v>
      </c>
      <c r="AH222" s="1005">
        <v>14</v>
      </c>
      <c r="AI222" s="986">
        <f t="shared" si="161"/>
      </c>
      <c r="AJ222" s="986">
        <f t="shared" si="229"/>
      </c>
      <c r="AK222" s="993" t="s">
        <v>650</v>
      </c>
      <c r="AL222" s="993" t="s">
        <v>651</v>
      </c>
      <c r="AM222" s="994">
        <v>11</v>
      </c>
    </row>
    <row customHeight="true" ht="18.452380952380953" r="223">
      <c r="A223" s="1056"/>
      <c r="B223" s="1026" t="s">
        <v>666</v>
      </c>
      <c r="C223" s="979" t="s">
        <v>662</v>
      </c>
      <c r="D223" s="1011">
        <f t="shared" si="357"/>
      </c>
      <c r="E223" s="1031">
        <v>275.23</v>
      </c>
      <c r="F223" s="1031">
        <v>465.3</v>
      </c>
      <c r="G223" s="1012"/>
      <c r="H223" s="1012"/>
      <c r="I223" s="1012"/>
      <c r="J223" s="1012"/>
      <c r="K223" s="983">
        <v>4</v>
      </c>
      <c r="L223" s="1000">
        <v>8185.319999999978</v>
      </c>
      <c r="M223" s="986">
        <f t="shared" si="513"/>
      </c>
      <c r="N223" s="986"/>
      <c r="O223" s="986">
        <f t="shared" si="741"/>
      </c>
      <c r="P223" s="986">
        <f t="shared" si="7"/>
      </c>
      <c r="Q223" s="986">
        <f t="shared" si="151"/>
      </c>
      <c r="R223" s="986">
        <f t="shared" si="199"/>
      </c>
      <c r="S223" s="987">
        <f t="shared" si="265"/>
      </c>
      <c r="T223" s="987">
        <f t="shared" si="295"/>
      </c>
      <c r="U223" s="987">
        <f t="shared" si="459"/>
      </c>
      <c r="V223" s="987">
        <f t="shared" si="543"/>
      </c>
      <c r="W223" s="988">
        <f t="shared" si="751"/>
      </c>
      <c r="X223" s="989">
        <v>0.0219</v>
      </c>
      <c r="Y223" s="990">
        <v>63</v>
      </c>
      <c r="Z223" s="986">
        <f t="shared" si="101"/>
      </c>
      <c r="AA223" s="1005">
        <v>8324</v>
      </c>
      <c r="AB223" s="1005">
        <v>297</v>
      </c>
      <c r="AC223" s="1005">
        <v>43</v>
      </c>
      <c r="AD223" s="1005">
        <v>370</v>
      </c>
      <c r="AE223" s="1005">
        <v>71</v>
      </c>
      <c r="AF223" s="1005">
        <v>2</v>
      </c>
      <c r="AG223" s="1005">
        <v>0</v>
      </c>
      <c r="AH223" s="1005">
        <v>12</v>
      </c>
      <c r="AI223" s="986">
        <f t="shared" si="161"/>
      </c>
      <c r="AJ223" s="986">
        <f t="shared" si="229"/>
      </c>
      <c r="AK223" s="993" t="s">
        <v>650</v>
      </c>
      <c r="AL223" s="993" t="s">
        <v>651</v>
      </c>
      <c r="AM223" s="994">
        <v>14</v>
      </c>
    </row>
    <row customHeight="true" ht="18.452380952380953" r="224">
      <c r="A224" s="1056"/>
      <c r="B224" s="1055" t="s">
        <v>640</v>
      </c>
      <c r="C224" s="1055"/>
      <c r="D224" s="1015">
        <f>SUM(D220:D223)</f>
      </c>
      <c r="E224" s="1016">
        <f>SUM(E220:E223)</f>
      </c>
      <c r="F224" s="1016">
        <f>SUM(F220:F223)</f>
      </c>
      <c r="G224" s="1017"/>
      <c r="H224" s="1017"/>
      <c r="I224" s="1017"/>
      <c r="J224" s="1017"/>
      <c r="K224" s="1017">
        <f>SUM(K220:K223)</f>
      </c>
      <c r="L224" s="1016">
        <f>SUM(L220:L223)</f>
      </c>
      <c r="M224" s="1019">
        <f t="shared" si="513"/>
      </c>
      <c r="N224" s="1019"/>
      <c r="O224" s="1019">
        <f t="shared" si="741"/>
      </c>
      <c r="P224" s="1019">
        <f t="shared" si="7"/>
      </c>
      <c r="Q224" s="1019">
        <f t="shared" si="151"/>
      </c>
      <c r="R224" s="1019">
        <f t="shared" si="199"/>
      </c>
      <c r="S224" s="1020">
        <f t="shared" si="265"/>
      </c>
      <c r="T224" s="1020">
        <f t="shared" si="295"/>
      </c>
      <c r="U224" s="1020">
        <f t="shared" si="459"/>
      </c>
      <c r="V224" s="1020">
        <f t="shared" si="543"/>
      </c>
      <c r="W224" s="1021">
        <f t="shared" si="751"/>
      </c>
      <c r="X224" s="1020">
        <f>AVERAGE(X220:X223)</f>
      </c>
      <c r="Y224" s="1022">
        <f>AVERAGE(Y220:Y223)</f>
      </c>
      <c r="Z224" s="1022">
        <f t="shared" si="101"/>
      </c>
      <c r="AA224" s="1023">
        <f>SUM(AA220:AA223)</f>
      </c>
      <c r="AB224" s="1023">
        <f>SUM(AB220:AB223)</f>
      </c>
      <c r="AC224" s="1023">
        <f>SUM(AC220:AC223)</f>
      </c>
      <c r="AD224" s="1023">
        <f>SUM(AD220:AD223)</f>
      </c>
      <c r="AE224" s="1023">
        <f>SUM(AE220:AE223)</f>
      </c>
      <c r="AF224" s="1023">
        <f>SUM(AF220:AF223)</f>
      </c>
      <c r="AG224" s="1023">
        <f>SUM(AG220:AG223)</f>
      </c>
      <c r="AH224" s="1023">
        <f>SUM(AH220:AH223)</f>
      </c>
      <c r="AI224" s="1019">
        <f t="shared" si="161"/>
      </c>
      <c r="AJ224" s="1024">
        <f t="shared" si="229"/>
      </c>
      <c r="AK224" s="1025"/>
      <c r="AL224" s="1025"/>
      <c r="AM224" s="1023">
        <f>SUM(AM220:AM223)</f>
      </c>
    </row>
    <row customHeight="true" ht="18.452380952380953" r="225">
      <c r="A225" s="1056"/>
      <c r="B225" s="1039" t="s">
        <v>663</v>
      </c>
      <c r="C225" s="1039"/>
      <c r="D225" s="1033">
        <f>D209+D204+D219+D214+D224</f>
      </c>
      <c r="E225" s="1034">
        <f>E209+E204+E219+E214+E224</f>
      </c>
      <c r="F225" s="1034">
        <f>F209+F204+F219+F214+F224</f>
      </c>
      <c r="G225" s="1035"/>
      <c r="H225" s="1035"/>
      <c r="I225" s="1035"/>
      <c r="J225" s="1035"/>
      <c r="K225" s="1035">
        <f>K209+K204+K219+K214+K224</f>
      </c>
      <c r="L225" s="1034">
        <f>L209+L204+L219+L214+L224</f>
      </c>
      <c r="M225" s="1036">
        <f t="shared" si="513"/>
      </c>
      <c r="N225" s="1036"/>
      <c r="O225" s="1036">
        <f t="shared" si="741"/>
      </c>
      <c r="P225" s="1036">
        <f t="shared" si="7"/>
      </c>
      <c r="Q225" s="1036">
        <f t="shared" si="151"/>
      </c>
      <c r="R225" s="1036">
        <f t="shared" si="199"/>
      </c>
      <c r="S225" s="1037">
        <f t="shared" si="265"/>
      </c>
      <c r="T225" s="1037">
        <f t="shared" si="295"/>
      </c>
      <c r="U225" s="1037">
        <f t="shared" si="459"/>
      </c>
      <c r="V225" s="1037">
        <f t="shared" si="543"/>
      </c>
      <c r="W225" s="1035">
        <f t="shared" si="751"/>
      </c>
      <c r="X225" s="1036">
        <f>(X209+X204+X219+X214+X224)/5</f>
      </c>
      <c r="Y225" s="1036">
        <f>(Y209+Y204+Y219+Y214+Y224)/5</f>
      </c>
      <c r="Z225" s="1036">
        <f>(Z209+Z204+Z219+Z214+Z224)/5</f>
      </c>
      <c r="AA225" s="1034">
        <f>AA209+AA204+AA219+AA214+AA224</f>
      </c>
      <c r="AB225" s="1034">
        <f>AB209+AB204+AB219+AB214+AB224</f>
      </c>
      <c r="AC225" s="1034">
        <f>AC209+AC204+AC219+AC214+AC224</f>
      </c>
      <c r="AD225" s="1034">
        <f>AD209+AD204+AD219+AD214+AD224</f>
      </c>
      <c r="AE225" s="1034">
        <f>AE209+AE204+AE219+AE214+AE224</f>
      </c>
      <c r="AF225" s="1034">
        <f>AF209+AF204+AF219+AF214+AF224</f>
      </c>
      <c r="AG225" s="1034">
        <f>AG209+AG204+AG219+AG214+AG224</f>
      </c>
      <c r="AH225" s="1034">
        <f>AH209+AH204+AH219+AH214+AH224</f>
      </c>
      <c r="AI225" s="1036">
        <f t="shared" si="161"/>
      </c>
      <c r="AJ225" s="1038">
        <f t="shared" si="229"/>
      </c>
      <c r="AK225" s="1039"/>
      <c r="AL225" s="1039"/>
      <c r="AM225" s="1034">
        <f>AM209+AM204+AM219+AM214+AM224</f>
      </c>
    </row>
    <row r="226">
      <c r="A226" s="1045" t="s">
        <v>591</v>
      </c>
      <c r="B226" s="1045" t="s">
        <v>592</v>
      </c>
      <c r="C226" s="1045"/>
      <c r="D226" s="966" t="s">
        <v>593</v>
      </c>
      <c r="E226" s="966"/>
      <c r="F226" s="966"/>
      <c r="G226" s="966"/>
      <c r="H226" s="966"/>
      <c r="I226" s="966"/>
      <c r="J226" s="966"/>
      <c r="K226" s="966"/>
      <c r="L226" s="966"/>
      <c r="M226" s="966"/>
      <c r="N226" s="966"/>
      <c r="O226" s="966"/>
      <c r="P226" s="966"/>
      <c r="Q226" s="966"/>
      <c r="R226" s="967" t="s">
        <v>594</v>
      </c>
      <c r="S226" s="967"/>
      <c r="T226" s="967"/>
      <c r="U226" s="967"/>
      <c r="V226" s="967"/>
      <c r="W226" s="967"/>
      <c r="X226" s="967"/>
      <c r="Y226" s="967"/>
      <c r="Z226" s="967"/>
      <c r="AA226" s="967"/>
      <c r="AB226" s="967"/>
      <c r="AC226" s="967"/>
      <c r="AD226" s="967"/>
      <c r="AE226" s="967"/>
      <c r="AF226" s="967"/>
      <c r="AG226" s="967"/>
      <c r="AH226" s="967"/>
      <c r="AI226" s="967"/>
      <c r="AJ226" s="967"/>
      <c r="AK226" s="967"/>
      <c r="AL226" s="967"/>
      <c r="AM226" s="968"/>
    </row>
    <row r="227">
      <c r="A227" s="1045"/>
      <c r="B227" s="1045" t="s">
        <v>595</v>
      </c>
      <c r="C227" s="1045" t="s">
        <v>596</v>
      </c>
      <c r="D227" s="969" t="s">
        <v>597</v>
      </c>
      <c r="E227" s="970" t="s">
        <v>598</v>
      </c>
      <c r="F227" s="970" t="s">
        <v>599</v>
      </c>
      <c r="G227" s="971" t="s">
        <v>600</v>
      </c>
      <c r="H227" s="971" t="s">
        <v>601</v>
      </c>
      <c r="I227" s="971" t="s">
        <v>602</v>
      </c>
      <c r="J227" s="971" t="s">
        <v>603</v>
      </c>
      <c r="K227" s="972" t="s">
        <v>604</v>
      </c>
      <c r="L227" s="1046" t="s">
        <v>605</v>
      </c>
      <c r="M227" s="974" t="s">
        <v>606</v>
      </c>
      <c r="N227" s="974"/>
      <c r="O227" s="974" t="s">
        <v>607</v>
      </c>
      <c r="P227" s="974" t="s">
        <v>608</v>
      </c>
      <c r="Q227" s="974" t="s">
        <v>609</v>
      </c>
      <c r="R227" s="967" t="s">
        <v>610</v>
      </c>
      <c r="S227" s="975" t="s">
        <v>611</v>
      </c>
      <c r="T227" s="975" t="s">
        <v>612</v>
      </c>
      <c r="U227" s="975" t="s">
        <v>613</v>
      </c>
      <c r="V227" s="975" t="s">
        <v>614</v>
      </c>
      <c r="W227" s="976" t="s">
        <v>615</v>
      </c>
      <c r="X227" s="975" t="s">
        <v>616</v>
      </c>
      <c r="Y227" s="977" t="s">
        <v>617</v>
      </c>
      <c r="Z227" s="967" t="s">
        <v>618</v>
      </c>
      <c r="AA227" s="976" t="s">
        <v>619</v>
      </c>
      <c r="AB227" s="976" t="s">
        <v>620</v>
      </c>
      <c r="AC227" s="976" t="s">
        <v>621</v>
      </c>
      <c r="AD227" s="976" t="s">
        <v>622</v>
      </c>
      <c r="AE227" s="976" t="s">
        <v>623</v>
      </c>
      <c r="AF227" s="976" t="s">
        <v>624</v>
      </c>
      <c r="AG227" s="976" t="s">
        <v>625</v>
      </c>
      <c r="AH227" s="976" t="s">
        <v>626</v>
      </c>
      <c r="AI227" s="976" t="s">
        <v>627</v>
      </c>
      <c r="AJ227" s="967" t="s">
        <v>628</v>
      </c>
      <c r="AK227" s="968" t="s">
        <v>629</v>
      </c>
      <c r="AL227" s="968" t="s">
        <v>630</v>
      </c>
      <c r="AM227" s="968" t="s">
        <v>631</v>
      </c>
    </row>
    <row r="228">
      <c r="A228" s="1056" t="s">
        <v>674</v>
      </c>
      <c r="B228" s="979" t="s">
        <v>641</v>
      </c>
      <c r="C228" s="1048" t="s">
        <v>634</v>
      </c>
      <c r="D228" s="1057">
        <f t="shared" ref="D228:D231" si="358">E228+F228</f>
      </c>
      <c r="E228" s="981">
        <v>742.48</v>
      </c>
      <c r="F228" s="981">
        <v>1476.03</v>
      </c>
      <c r="G228" s="1043"/>
      <c r="H228" s="1043"/>
      <c r="I228" s="1043"/>
      <c r="J228" s="1043"/>
      <c r="K228" s="984">
        <v>2</v>
      </c>
      <c r="L228" s="1000">
        <v>7091.370000000001</v>
      </c>
      <c r="M228" s="986">
        <f t="shared" ref="M228:M253" si="514">L228/D228</f>
      </c>
      <c r="N228" s="986"/>
      <c r="O228" s="986">
        <f t="shared" ref="O228:O253" si="742">D228/H228:G228</f>
      </c>
      <c r="P228" s="986">
        <f t="shared" ref="P228:P253" si="8">D228/K228</f>
      </c>
      <c r="Q228" s="986">
        <f t="shared" ref="Q228:Q253" si="152">L228/H228:G228</f>
      </c>
      <c r="R228" s="986">
        <f t="shared" ref="R228:R253" si="200">D228/AB228</f>
      </c>
      <c r="S228" s="987">
        <f t="shared" ref="S228:S253" si="266">W228/AA228*1</f>
      </c>
      <c r="T228" s="987">
        <f t="shared" ref="T228:T253" si="296">AB228/AA228</f>
      </c>
      <c r="U228" s="987">
        <f t="shared" ref="U228:U253" si="460">AD228/AA228</f>
      </c>
      <c r="V228" s="987">
        <f t="shared" ref="V228:V253" si="544">AE228/AD228</f>
      </c>
      <c r="W228" s="988">
        <f t="shared" ref="W228:W253" si="752">AC228/X228</f>
      </c>
      <c r="X228" s="989">
        <v>0.0203</v>
      </c>
      <c r="Y228" s="990">
        <v>38</v>
      </c>
      <c r="Z228" s="1002">
        <f t="shared" ref="Z228:Z252" si="102">(D228/AA228)*1000</f>
      </c>
      <c r="AA228" s="1013">
        <v>25238</v>
      </c>
      <c r="AB228" s="1004">
        <v>715</v>
      </c>
      <c r="AC228" s="1005">
        <v>92</v>
      </c>
      <c r="AD228" s="1005">
        <v>841</v>
      </c>
      <c r="AE228" s="1005">
        <v>74</v>
      </c>
      <c r="AF228" s="1005">
        <v>6</v>
      </c>
      <c r="AG228" s="1005">
        <v>1</v>
      </c>
      <c r="AH228" s="1005">
        <v>35</v>
      </c>
      <c r="AI228" s="986">
        <f t="shared" ref="AI228:AI253" si="162">D228/AD228</f>
      </c>
      <c r="AJ228" s="986">
        <f t="shared" ref="AJ228:AJ253" si="230">AM228*1000/D228</f>
      </c>
      <c r="AK228" s="993" t="s">
        <v>635</v>
      </c>
      <c r="AL228" s="994" t="s">
        <v>665</v>
      </c>
      <c r="AM228" s="994">
        <v>24</v>
      </c>
    </row>
    <row r="229">
      <c r="A229" s="1056"/>
      <c r="B229" s="979" t="s">
        <v>641</v>
      </c>
      <c r="C229" s="1048" t="s">
        <v>637</v>
      </c>
      <c r="D229" s="1049">
        <f t="shared" si="358"/>
      </c>
      <c r="E229" s="981">
        <v>955.74</v>
      </c>
      <c r="F229" s="981">
        <v>2181.71</v>
      </c>
      <c r="G229" s="1043"/>
      <c r="H229" s="1043"/>
      <c r="I229" s="1043"/>
      <c r="J229" s="1043"/>
      <c r="K229" s="984">
        <v>5</v>
      </c>
      <c r="L229" s="1000">
        <v>17419.57</v>
      </c>
      <c r="M229" s="986">
        <f t="shared" si="514"/>
      </c>
      <c r="N229" s="986"/>
      <c r="O229" s="986">
        <f t="shared" si="742"/>
      </c>
      <c r="P229" s="986">
        <f t="shared" si="8"/>
      </c>
      <c r="Q229" s="986">
        <f t="shared" si="152"/>
      </c>
      <c r="R229" s="986">
        <f t="shared" si="200"/>
      </c>
      <c r="S229" s="987">
        <f t="shared" si="266"/>
      </c>
      <c r="T229" s="987">
        <f t="shared" si="296"/>
      </c>
      <c r="U229" s="987">
        <f t="shared" si="460"/>
      </c>
      <c r="V229" s="987">
        <f t="shared" si="544"/>
      </c>
      <c r="W229" s="988">
        <f t="shared" si="752"/>
      </c>
      <c r="X229" s="989">
        <v>0.0377</v>
      </c>
      <c r="Y229" s="990">
        <v>43</v>
      </c>
      <c r="Z229" s="1009">
        <f t="shared" si="102"/>
      </c>
      <c r="AA229" s="1013">
        <v>33808</v>
      </c>
      <c r="AB229" s="1004">
        <v>866</v>
      </c>
      <c r="AC229" s="1005">
        <v>175</v>
      </c>
      <c r="AD229" s="1005">
        <v>987</v>
      </c>
      <c r="AE229" s="1005">
        <v>89</v>
      </c>
      <c r="AF229" s="1005">
        <v>8</v>
      </c>
      <c r="AG229" s="1005">
        <v>1</v>
      </c>
      <c r="AH229" s="1005">
        <v>45</v>
      </c>
      <c r="AI229" s="986">
        <f t="shared" si="162"/>
      </c>
      <c r="AJ229" s="986">
        <f t="shared" si="230"/>
      </c>
      <c r="AK229" s="993" t="s">
        <v>635</v>
      </c>
      <c r="AL229" s="994" t="s">
        <v>665</v>
      </c>
      <c r="AM229" s="994">
        <v>31</v>
      </c>
    </row>
    <row r="230">
      <c r="A230" s="1056"/>
      <c r="B230" s="979" t="s">
        <v>641</v>
      </c>
      <c r="C230" s="979" t="s">
        <v>638</v>
      </c>
      <c r="D230" s="1059">
        <f t="shared" si="358"/>
      </c>
      <c r="E230" s="981">
        <v>1201.33</v>
      </c>
      <c r="F230" s="981">
        <v>1201.31</v>
      </c>
      <c r="G230" s="1043"/>
      <c r="H230" s="1043"/>
      <c r="I230" s="1043"/>
      <c r="J230" s="1043"/>
      <c r="K230" s="984">
        <v>2</v>
      </c>
      <c r="L230" s="1000">
        <v>11788.699999999997</v>
      </c>
      <c r="M230" s="986">
        <f t="shared" si="514"/>
      </c>
      <c r="N230" s="986"/>
      <c r="O230" s="986">
        <f t="shared" si="742"/>
      </c>
      <c r="P230" s="986">
        <f t="shared" si="8"/>
      </c>
      <c r="Q230" s="986">
        <f t="shared" si="152"/>
      </c>
      <c r="R230" s="986">
        <f t="shared" si="200"/>
      </c>
      <c r="S230" s="987">
        <f t="shared" si="266"/>
      </c>
      <c r="T230" s="987">
        <f t="shared" si="296"/>
      </c>
      <c r="U230" s="987">
        <f t="shared" si="460"/>
      </c>
      <c r="V230" s="987">
        <f t="shared" si="544"/>
      </c>
      <c r="W230" s="988">
        <f t="shared" si="752"/>
      </c>
      <c r="X230" s="989">
        <v>0.0152</v>
      </c>
      <c r="Y230" s="990">
        <v>45</v>
      </c>
      <c r="Z230" s="986">
        <f t="shared" si="102"/>
      </c>
      <c r="AA230" s="1013">
        <v>21782</v>
      </c>
      <c r="AB230" s="1005">
        <v>444</v>
      </c>
      <c r="AC230" s="1005">
        <v>89</v>
      </c>
      <c r="AD230" s="1005">
        <v>464</v>
      </c>
      <c r="AE230" s="1005">
        <v>59</v>
      </c>
      <c r="AF230" s="1005">
        <v>4</v>
      </c>
      <c r="AG230" s="1005">
        <v>1</v>
      </c>
      <c r="AH230" s="1005">
        <v>21</v>
      </c>
      <c r="AI230" s="986">
        <f t="shared" si="162"/>
      </c>
      <c r="AJ230" s="986">
        <f t="shared" si="230"/>
      </c>
      <c r="AK230" s="993" t="s">
        <v>635</v>
      </c>
      <c r="AL230" s="994" t="s">
        <v>665</v>
      </c>
      <c r="AM230" s="994">
        <v>14</v>
      </c>
    </row>
    <row r="231">
      <c r="A231" s="1056"/>
      <c r="B231" s="979" t="s">
        <v>641</v>
      </c>
      <c r="C231" s="979" t="s">
        <v>639</v>
      </c>
      <c r="D231" s="1059">
        <f t="shared" si="358"/>
      </c>
      <c r="E231" s="981">
        <v>1109.48</v>
      </c>
      <c r="F231" s="981">
        <v>2299.68</v>
      </c>
      <c r="G231" s="1043"/>
      <c r="H231" s="1043"/>
      <c r="I231" s="1043"/>
      <c r="J231" s="1043"/>
      <c r="K231" s="984">
        <v>4</v>
      </c>
      <c r="L231" s="1000">
        <v>12619.050000000003</v>
      </c>
      <c r="M231" s="986">
        <f t="shared" si="514"/>
      </c>
      <c r="N231" s="986"/>
      <c r="O231" s="986">
        <f t="shared" si="742"/>
      </c>
      <c r="P231" s="986">
        <f t="shared" si="8"/>
      </c>
      <c r="Q231" s="986">
        <f t="shared" si="152"/>
      </c>
      <c r="R231" s="986">
        <f t="shared" si="200"/>
      </c>
      <c r="S231" s="987">
        <f t="shared" si="266"/>
      </c>
      <c r="T231" s="987">
        <f t="shared" si="296"/>
      </c>
      <c r="U231" s="987">
        <f t="shared" si="460"/>
      </c>
      <c r="V231" s="987">
        <f t="shared" si="544"/>
      </c>
      <c r="W231" s="988">
        <f t="shared" si="752"/>
      </c>
      <c r="X231" s="989">
        <v>0.0456</v>
      </c>
      <c r="Y231" s="990">
        <v>54</v>
      </c>
      <c r="Z231" s="986">
        <f t="shared" si="102"/>
      </c>
      <c r="AA231" s="1013">
        <v>26608</v>
      </c>
      <c r="AB231" s="1005">
        <v>354</v>
      </c>
      <c r="AC231" s="1005">
        <v>139</v>
      </c>
      <c r="AD231" s="1005">
        <v>367</v>
      </c>
      <c r="AE231" s="1005">
        <v>84</v>
      </c>
      <c r="AF231" s="1005">
        <v>7</v>
      </c>
      <c r="AG231" s="1005">
        <v>1</v>
      </c>
      <c r="AH231" s="1005">
        <v>33</v>
      </c>
      <c r="AI231" s="986">
        <f t="shared" si="162"/>
      </c>
      <c r="AJ231" s="986">
        <f t="shared" si="230"/>
      </c>
      <c r="AK231" s="993" t="s">
        <v>635</v>
      </c>
      <c r="AL231" s="994" t="s">
        <v>665</v>
      </c>
      <c r="AM231" s="994">
        <v>20</v>
      </c>
    </row>
    <row r="232">
      <c r="A232" s="1056"/>
      <c r="B232" s="1055" t="s">
        <v>640</v>
      </c>
      <c r="C232" s="1055"/>
      <c r="D232" s="1015">
        <f>SUM(D228:D231)</f>
      </c>
      <c r="E232" s="1060">
        <f>SUM(E228:E231)</f>
      </c>
      <c r="F232" s="1060">
        <f>SUM(F228:F231)</f>
      </c>
      <c r="G232" s="1061"/>
      <c r="H232" s="1061"/>
      <c r="I232" s="1061"/>
      <c r="J232" s="1061"/>
      <c r="K232" s="1017">
        <f>SUM(K228:K231)</f>
      </c>
      <c r="L232" s="1018">
        <f>SUM(L228:L231)</f>
      </c>
      <c r="M232" s="1019">
        <f t="shared" si="514"/>
      </c>
      <c r="N232" s="1019"/>
      <c r="O232" s="1019">
        <f t="shared" si="742"/>
      </c>
      <c r="P232" s="1019">
        <f t="shared" si="8"/>
      </c>
      <c r="Q232" s="1019">
        <f t="shared" si="152"/>
      </c>
      <c r="R232" s="1019">
        <f t="shared" si="200"/>
      </c>
      <c r="S232" s="1020">
        <f t="shared" si="266"/>
      </c>
      <c r="T232" s="1020">
        <f t="shared" si="296"/>
      </c>
      <c r="U232" s="1020">
        <f t="shared" si="460"/>
      </c>
      <c r="V232" s="1020">
        <f t="shared" si="544"/>
      </c>
      <c r="W232" s="1021">
        <f t="shared" si="752"/>
      </c>
      <c r="X232" s="1020">
        <f>AVERAGE(X228:X231)</f>
      </c>
      <c r="Y232" s="1022">
        <f>AVERAGE(Y228:Y231)</f>
      </c>
      <c r="Z232" s="1019">
        <f t="shared" si="102"/>
      </c>
      <c r="AA232" s="1023">
        <f>SUM(AA228:AA231)</f>
      </c>
      <c r="AB232" s="1023">
        <f>SUM(AB228:AB231)</f>
      </c>
      <c r="AC232" s="1023">
        <f>SUM(AC228:AC231)</f>
      </c>
      <c r="AD232" s="1023">
        <f>SUM(AD228:AD231)</f>
      </c>
      <c r="AE232" s="1023">
        <f>SUM(AE228:AE231)</f>
      </c>
      <c r="AF232" s="1023">
        <f>SUM(AF228:AF231)</f>
      </c>
      <c r="AG232" s="1023">
        <f>SUM(AG228:AG231)</f>
      </c>
      <c r="AH232" s="1023">
        <f>SUM(AH228:AH231)</f>
      </c>
      <c r="AI232" s="1019">
        <f t="shared" si="162"/>
      </c>
      <c r="AJ232" s="1024">
        <f t="shared" si="230"/>
      </c>
      <c r="AK232" s="1025"/>
      <c r="AL232" s="1025"/>
      <c r="AM232" s="1021">
        <f>SUM(AM228:AM231)</f>
      </c>
    </row>
    <row r="233">
      <c r="A233" s="1056"/>
      <c r="B233" s="979" t="s">
        <v>646</v>
      </c>
      <c r="C233" s="979" t="s">
        <v>642</v>
      </c>
      <c r="D233" s="1011">
        <f t="shared" ref="D233:D236" si="359">E233+F233</f>
      </c>
      <c r="E233" s="1028">
        <v>965.26</v>
      </c>
      <c r="F233" s="1028">
        <v>1599.13</v>
      </c>
      <c r="G233" s="983"/>
      <c r="H233" s="983"/>
      <c r="I233" s="983"/>
      <c r="J233" s="983"/>
      <c r="K233" s="983">
        <v>1</v>
      </c>
      <c r="L233" s="1000">
        <v>1949.8099999999977</v>
      </c>
      <c r="M233" s="986">
        <f t="shared" si="514"/>
      </c>
      <c r="N233" s="986"/>
      <c r="O233" s="986">
        <f t="shared" si="742"/>
      </c>
      <c r="P233" s="986">
        <f t="shared" si="8"/>
      </c>
      <c r="Q233" s="986">
        <f t="shared" si="152"/>
      </c>
      <c r="R233" s="986">
        <f t="shared" si="200"/>
      </c>
      <c r="S233" s="987">
        <f t="shared" si="266"/>
      </c>
      <c r="T233" s="987">
        <f t="shared" si="296"/>
      </c>
      <c r="U233" s="987">
        <f t="shared" si="460"/>
      </c>
      <c r="V233" s="987">
        <f t="shared" si="544"/>
      </c>
      <c r="W233" s="988">
        <f t="shared" si="752"/>
      </c>
      <c r="X233" s="989">
        <v>0.0315</v>
      </c>
      <c r="Y233" s="990">
        <v>55</v>
      </c>
      <c r="Z233" s="986">
        <f t="shared" si="102"/>
      </c>
      <c r="AA233" s="1005">
        <v>17873</v>
      </c>
      <c r="AB233" s="1005">
        <v>243</v>
      </c>
      <c r="AC233" s="1005">
        <v>97</v>
      </c>
      <c r="AD233" s="1005">
        <v>249</v>
      </c>
      <c r="AE233" s="1005">
        <v>40</v>
      </c>
      <c r="AF233" s="1005">
        <v>4</v>
      </c>
      <c r="AG233" s="1005">
        <v>2</v>
      </c>
      <c r="AH233" s="1005">
        <v>32</v>
      </c>
      <c r="AI233" s="986">
        <f t="shared" si="162"/>
      </c>
      <c r="AJ233" s="986">
        <f t="shared" si="230"/>
      </c>
      <c r="AK233" s="993" t="s">
        <v>635</v>
      </c>
      <c r="AL233" s="994" t="s">
        <v>665</v>
      </c>
      <c r="AM233" s="994">
        <v>15</v>
      </c>
    </row>
    <row r="234">
      <c r="A234" s="1056"/>
      <c r="B234" s="979" t="s">
        <v>646</v>
      </c>
      <c r="C234" s="979" t="s">
        <v>643</v>
      </c>
      <c r="D234" s="1011">
        <f t="shared" si="359"/>
      </c>
      <c r="E234" s="1028">
        <v>1035.14</v>
      </c>
      <c r="F234" s="1028">
        <v>2400.62</v>
      </c>
      <c r="G234" s="983"/>
      <c r="H234" s="983"/>
      <c r="I234" s="983"/>
      <c r="J234" s="983"/>
      <c r="K234" s="983">
        <v>0</v>
      </c>
      <c r="L234" s="985">
        <v>0</v>
      </c>
      <c r="M234" s="986">
        <f t="shared" si="514"/>
      </c>
      <c r="N234" s="986"/>
      <c r="O234" s="986">
        <f t="shared" si="742"/>
      </c>
      <c r="P234" s="986">
        <f t="shared" si="8"/>
      </c>
      <c r="Q234" s="986">
        <f t="shared" si="152"/>
      </c>
      <c r="R234" s="986">
        <f t="shared" si="200"/>
      </c>
      <c r="S234" s="987">
        <f t="shared" si="266"/>
      </c>
      <c r="T234" s="987">
        <f t="shared" si="296"/>
      </c>
      <c r="U234" s="987">
        <f t="shared" si="460"/>
      </c>
      <c r="V234" s="987">
        <f t="shared" si="544"/>
      </c>
      <c r="W234" s="988">
        <f t="shared" si="752"/>
      </c>
      <c r="X234" s="989">
        <v>0.0451</v>
      </c>
      <c r="Y234" s="990">
        <v>57</v>
      </c>
      <c r="Z234" s="986">
        <f t="shared" si="102"/>
      </c>
      <c r="AA234" s="1005">
        <v>26833</v>
      </c>
      <c r="AB234" s="1005">
        <v>453</v>
      </c>
      <c r="AC234" s="1005">
        <v>163</v>
      </c>
      <c r="AD234" s="1005">
        <v>460</v>
      </c>
      <c r="AE234" s="1005">
        <v>77</v>
      </c>
      <c r="AF234" s="1005">
        <v>7</v>
      </c>
      <c r="AG234" s="1005">
        <v>2</v>
      </c>
      <c r="AH234" s="1005">
        <v>41</v>
      </c>
      <c r="AI234" s="986">
        <f t="shared" si="162"/>
      </c>
      <c r="AJ234" s="986">
        <f t="shared" si="230"/>
      </c>
      <c r="AK234" s="993" t="s">
        <v>635</v>
      </c>
      <c r="AL234" s="994" t="s">
        <v>665</v>
      </c>
      <c r="AM234" s="994">
        <v>28</v>
      </c>
    </row>
    <row r="235">
      <c r="A235" s="1056"/>
      <c r="B235" s="979" t="s">
        <v>646</v>
      </c>
      <c r="C235" s="979" t="s">
        <v>644</v>
      </c>
      <c r="D235" s="1011">
        <f t="shared" si="359"/>
      </c>
      <c r="E235" s="1028">
        <v>925.65</v>
      </c>
      <c r="F235" s="1028">
        <v>933.17</v>
      </c>
      <c r="G235" s="983"/>
      <c r="H235" s="983"/>
      <c r="I235" s="983"/>
      <c r="J235" s="983"/>
      <c r="K235" s="983">
        <v>1</v>
      </c>
      <c r="L235" s="1000">
        <v>4195.620000000003</v>
      </c>
      <c r="M235" s="986">
        <f t="shared" si="514"/>
      </c>
      <c r="N235" s="986"/>
      <c r="O235" s="986">
        <f t="shared" si="742"/>
      </c>
      <c r="P235" s="986">
        <f t="shared" si="8"/>
      </c>
      <c r="Q235" s="986">
        <f t="shared" si="152"/>
      </c>
      <c r="R235" s="986">
        <f t="shared" si="200"/>
      </c>
      <c r="S235" s="987">
        <f t="shared" si="266"/>
      </c>
      <c r="T235" s="987">
        <f t="shared" si="296"/>
      </c>
      <c r="U235" s="987">
        <f t="shared" si="460"/>
      </c>
      <c r="V235" s="987">
        <f t="shared" si="544"/>
      </c>
      <c r="W235" s="988">
        <f t="shared" si="752"/>
      </c>
      <c r="X235" s="989">
        <v>0.0134</v>
      </c>
      <c r="Y235" s="990">
        <v>44</v>
      </c>
      <c r="Z235" s="986">
        <f t="shared" si="102"/>
      </c>
      <c r="AA235" s="1005">
        <v>17780</v>
      </c>
      <c r="AB235" s="1005">
        <v>317</v>
      </c>
      <c r="AC235" s="1005">
        <v>67</v>
      </c>
      <c r="AD235" s="1005">
        <v>340</v>
      </c>
      <c r="AE235" s="1005">
        <v>35</v>
      </c>
      <c r="AF235" s="1005">
        <v>3</v>
      </c>
      <c r="AG235" s="1005">
        <v>1</v>
      </c>
      <c r="AH235" s="1005">
        <v>6</v>
      </c>
      <c r="AI235" s="986">
        <f t="shared" si="162"/>
      </c>
      <c r="AJ235" s="986">
        <f t="shared" si="230"/>
      </c>
      <c r="AK235" s="993" t="s">
        <v>635</v>
      </c>
      <c r="AL235" s="994" t="s">
        <v>665</v>
      </c>
      <c r="AM235" s="994">
        <v>17</v>
      </c>
    </row>
    <row r="236">
      <c r="A236" s="1056"/>
      <c r="B236" s="979" t="s">
        <v>646</v>
      </c>
      <c r="C236" s="979" t="s">
        <v>645</v>
      </c>
      <c r="D236" s="1011">
        <f t="shared" si="359"/>
      </c>
      <c r="E236" s="1028">
        <v>787.35</v>
      </c>
      <c r="F236" s="1028">
        <v>2036.28</v>
      </c>
      <c r="G236" s="983"/>
      <c r="H236" s="983"/>
      <c r="I236" s="983"/>
      <c r="J236" s="983"/>
      <c r="K236" s="983">
        <v>8</v>
      </c>
      <c r="L236" s="1000">
        <v>21252.85</v>
      </c>
      <c r="M236" s="986">
        <f t="shared" si="514"/>
      </c>
      <c r="N236" s="986"/>
      <c r="O236" s="986">
        <f t="shared" si="742"/>
      </c>
      <c r="P236" s="986">
        <f t="shared" si="8"/>
      </c>
      <c r="Q236" s="986">
        <f t="shared" si="152"/>
      </c>
      <c r="R236" s="986">
        <f t="shared" si="200"/>
      </c>
      <c r="S236" s="987">
        <f t="shared" si="266"/>
      </c>
      <c r="T236" s="987">
        <f t="shared" si="296"/>
      </c>
      <c r="U236" s="987">
        <f t="shared" si="460"/>
      </c>
      <c r="V236" s="987">
        <f t="shared" si="544"/>
      </c>
      <c r="W236" s="988">
        <f t="shared" si="752"/>
      </c>
      <c r="X236" s="989">
        <v>0.0346</v>
      </c>
      <c r="Y236" s="990">
        <v>58</v>
      </c>
      <c r="Z236" s="986">
        <f t="shared" si="102"/>
      </c>
      <c r="AA236" s="1005">
        <v>22441</v>
      </c>
      <c r="AB236" s="1005">
        <v>395</v>
      </c>
      <c r="AC236" s="1005">
        <v>109</v>
      </c>
      <c r="AD236" s="1005">
        <v>406</v>
      </c>
      <c r="AE236" s="1005">
        <v>64</v>
      </c>
      <c r="AF236" s="1005">
        <v>4</v>
      </c>
      <c r="AG236" s="1005">
        <v>1</v>
      </c>
      <c r="AH236" s="1005">
        <v>26</v>
      </c>
      <c r="AI236" s="986">
        <f t="shared" si="162"/>
      </c>
      <c r="AJ236" s="986">
        <f t="shared" si="230"/>
      </c>
      <c r="AK236" s="993" t="s">
        <v>635</v>
      </c>
      <c r="AL236" s="994" t="s">
        <v>665</v>
      </c>
      <c r="AM236" s="994">
        <v>24</v>
      </c>
    </row>
    <row r="237">
      <c r="A237" s="1056"/>
      <c r="B237" s="1055" t="s">
        <v>640</v>
      </c>
      <c r="C237" s="1055"/>
      <c r="D237" s="1015">
        <f>SUM(D233:D236)</f>
      </c>
      <c r="E237" s="1016">
        <f>SUM(E233:E236)</f>
      </c>
      <c r="F237" s="1016">
        <f>SUM(F233:F236)</f>
      </c>
      <c r="G237" s="1017"/>
      <c r="H237" s="1017"/>
      <c r="I237" s="1017"/>
      <c r="J237" s="1017"/>
      <c r="K237" s="1017">
        <f>SUM(K233:K236)</f>
      </c>
      <c r="L237" s="1016">
        <f>SUM(L233:L236)</f>
      </c>
      <c r="M237" s="1019">
        <f t="shared" si="514"/>
      </c>
      <c r="N237" s="1019"/>
      <c r="O237" s="1019">
        <f t="shared" si="742"/>
      </c>
      <c r="P237" s="1019">
        <f t="shared" si="8"/>
      </c>
      <c r="Q237" s="1019">
        <f t="shared" si="152"/>
      </c>
      <c r="R237" s="1019">
        <f t="shared" si="200"/>
      </c>
      <c r="S237" s="1020">
        <f t="shared" si="266"/>
      </c>
      <c r="T237" s="1020">
        <f t="shared" si="296"/>
      </c>
      <c r="U237" s="1020">
        <f t="shared" si="460"/>
      </c>
      <c r="V237" s="1020">
        <f t="shared" si="544"/>
      </c>
      <c r="W237" s="1021">
        <f t="shared" si="752"/>
      </c>
      <c r="X237" s="1020">
        <f>AVERAGE(X233:X236)</f>
      </c>
      <c r="Y237" s="1022">
        <f>AVERAGE(Y233:Y236)</f>
      </c>
      <c r="Z237" s="1022">
        <f t="shared" si="102"/>
      </c>
      <c r="AA237" s="1023">
        <f>SUM(AA233:AA236)</f>
      </c>
      <c r="AB237" s="1023">
        <f>SUM(AB233:AB236)</f>
      </c>
      <c r="AC237" s="1023">
        <f>SUM(AC233:AC236)</f>
      </c>
      <c r="AD237" s="1023">
        <f>SUM(AD233:AD236)</f>
      </c>
      <c r="AE237" s="1023">
        <f>SUM(AE233:AE236)</f>
      </c>
      <c r="AF237" s="1023">
        <f>SUM(AF233:AF236)</f>
      </c>
      <c r="AG237" s="1023">
        <f>SUM(AG233:AG236)</f>
      </c>
      <c r="AH237" s="1023">
        <f>SUM(AH233:AH236)</f>
      </c>
      <c r="AI237" s="1019">
        <f t="shared" si="162"/>
      </c>
      <c r="AJ237" s="1024">
        <f t="shared" si="230"/>
      </c>
      <c r="AK237" s="1025"/>
      <c r="AL237" s="1025"/>
      <c r="AM237" s="1021">
        <f>SUM(AM233:AM236)</f>
      </c>
    </row>
    <row r="238">
      <c r="A238" s="1056"/>
      <c r="B238" s="979" t="s">
        <v>653</v>
      </c>
      <c r="C238" s="979" t="s">
        <v>647</v>
      </c>
      <c r="D238" s="1011">
        <f t="shared" ref="D238:D241" si="360">E238+F238</f>
      </c>
      <c r="E238" s="1028">
        <v>1016.72</v>
      </c>
      <c r="F238" s="1028">
        <v>1395.13</v>
      </c>
      <c r="G238" s="983"/>
      <c r="H238" s="983"/>
      <c r="I238" s="983"/>
      <c r="J238" s="983"/>
      <c r="K238" s="983">
        <v>2</v>
      </c>
      <c r="L238" s="985">
        <v>7644.779999999999</v>
      </c>
      <c r="M238" s="986">
        <f t="shared" si="514"/>
      </c>
      <c r="N238" s="986"/>
      <c r="O238" s="986">
        <f t="shared" si="742"/>
      </c>
      <c r="P238" s="986">
        <f t="shared" si="8"/>
      </c>
      <c r="Q238" s="986">
        <f t="shared" si="152"/>
      </c>
      <c r="R238" s="986">
        <f t="shared" si="200"/>
      </c>
      <c r="S238" s="987">
        <f t="shared" si="266"/>
      </c>
      <c r="T238" s="987">
        <f t="shared" si="296"/>
      </c>
      <c r="U238" s="987">
        <f t="shared" si="460"/>
      </c>
      <c r="V238" s="987">
        <f t="shared" si="544"/>
      </c>
      <c r="W238" s="988">
        <f t="shared" si="752"/>
      </c>
      <c r="X238" s="989">
        <v>0.0206</v>
      </c>
      <c r="Y238" s="990">
        <v>63</v>
      </c>
      <c r="Z238" s="986">
        <f t="shared" si="102"/>
      </c>
      <c r="AA238" s="1005">
        <v>22116</v>
      </c>
      <c r="AB238" s="1005">
        <v>414</v>
      </c>
      <c r="AC238" s="1005">
        <v>95</v>
      </c>
      <c r="AD238" s="1005">
        <v>420</v>
      </c>
      <c r="AE238" s="1005">
        <v>83</v>
      </c>
      <c r="AF238" s="1005">
        <v>8</v>
      </c>
      <c r="AG238" s="1005">
        <v>0</v>
      </c>
      <c r="AH238" s="1005">
        <v>21</v>
      </c>
      <c r="AI238" s="986">
        <f t="shared" si="162"/>
      </c>
      <c r="AJ238" s="986">
        <f t="shared" si="230"/>
      </c>
      <c r="AK238" s="993" t="s">
        <v>635</v>
      </c>
      <c r="AL238" s="994" t="s">
        <v>665</v>
      </c>
      <c r="AM238" s="994">
        <v>20</v>
      </c>
    </row>
    <row r="239">
      <c r="A239" s="1056"/>
      <c r="B239" s="979" t="s">
        <v>653</v>
      </c>
      <c r="C239" s="979" t="s">
        <v>648</v>
      </c>
      <c r="D239" s="1011">
        <f t="shared" si="360"/>
      </c>
      <c r="E239" s="1028">
        <v>1175.17</v>
      </c>
      <c r="F239" s="1028">
        <v>2125.71</v>
      </c>
      <c r="G239" s="1012"/>
      <c r="H239" s="1012"/>
      <c r="I239" s="1012"/>
      <c r="J239" s="1012"/>
      <c r="K239" s="983">
        <v>5</v>
      </c>
      <c r="L239" s="1000">
        <v>10205.210000000006</v>
      </c>
      <c r="M239" s="986">
        <f t="shared" si="514"/>
      </c>
      <c r="N239" s="986"/>
      <c r="O239" s="986">
        <f t="shared" si="742"/>
      </c>
      <c r="P239" s="986">
        <f t="shared" si="8"/>
      </c>
      <c r="Q239" s="986">
        <f t="shared" si="152"/>
      </c>
      <c r="R239" s="986">
        <f t="shared" si="200"/>
      </c>
      <c r="S239" s="987">
        <f t="shared" si="266"/>
      </c>
      <c r="T239" s="987">
        <f t="shared" si="296"/>
      </c>
      <c r="U239" s="987">
        <f t="shared" si="460"/>
      </c>
      <c r="V239" s="987">
        <f t="shared" si="544"/>
      </c>
      <c r="W239" s="988">
        <f t="shared" si="752"/>
      </c>
      <c r="X239" s="989">
        <v>0.0509</v>
      </c>
      <c r="Y239" s="990">
        <v>71</v>
      </c>
      <c r="Z239" s="986">
        <f t="shared" si="102"/>
      </c>
      <c r="AA239" s="1005">
        <v>28252</v>
      </c>
      <c r="AB239" s="1005">
        <v>359</v>
      </c>
      <c r="AC239" s="1005">
        <v>163</v>
      </c>
      <c r="AD239" s="1005">
        <v>363</v>
      </c>
      <c r="AE239" s="1005">
        <v>58</v>
      </c>
      <c r="AF239" s="1005">
        <v>9</v>
      </c>
      <c r="AG239" s="1005">
        <v>3</v>
      </c>
      <c r="AH239" s="1005">
        <v>33</v>
      </c>
      <c r="AI239" s="986">
        <f t="shared" si="162"/>
      </c>
      <c r="AJ239" s="986">
        <f t="shared" si="230"/>
      </c>
      <c r="AK239" s="993" t="s">
        <v>635</v>
      </c>
      <c r="AL239" s="994" t="s">
        <v>665</v>
      </c>
      <c r="AM239" s="994">
        <v>24</v>
      </c>
    </row>
    <row r="240">
      <c r="A240" s="1056"/>
      <c r="B240" s="979" t="s">
        <v>653</v>
      </c>
      <c r="C240" s="979" t="s">
        <v>649</v>
      </c>
      <c r="D240" s="1011">
        <f t="shared" si="360"/>
      </c>
      <c r="E240" s="1028">
        <v>1207.65</v>
      </c>
      <c r="F240" s="1028">
        <v>1477.77</v>
      </c>
      <c r="G240" s="1012"/>
      <c r="H240" s="1012"/>
      <c r="I240" s="1012"/>
      <c r="J240" s="1012"/>
      <c r="K240" s="983">
        <v>3</v>
      </c>
      <c r="L240" s="1000">
        <v>6884.75</v>
      </c>
      <c r="M240" s="986">
        <f t="shared" si="514"/>
      </c>
      <c r="N240" s="986"/>
      <c r="O240" s="986">
        <f t="shared" si="742"/>
      </c>
      <c r="P240" s="986">
        <f t="shared" si="8"/>
      </c>
      <c r="Q240" s="986">
        <f t="shared" si="152"/>
      </c>
      <c r="R240" s="986">
        <f t="shared" si="200"/>
      </c>
      <c r="S240" s="987">
        <f t="shared" si="266"/>
      </c>
      <c r="T240" s="987">
        <f t="shared" si="296"/>
      </c>
      <c r="U240" s="987">
        <f t="shared" si="460"/>
      </c>
      <c r="V240" s="987">
        <f t="shared" si="544"/>
      </c>
      <c r="W240" s="988">
        <f t="shared" si="752"/>
      </c>
      <c r="X240" s="989">
        <v>0.0259</v>
      </c>
      <c r="Y240" s="990">
        <v>72</v>
      </c>
      <c r="Z240" s="986">
        <f t="shared" si="102"/>
      </c>
      <c r="AA240" s="1005">
        <v>18421</v>
      </c>
      <c r="AB240" s="1005">
        <v>236</v>
      </c>
      <c r="AC240" s="1005">
        <v>80</v>
      </c>
      <c r="AD240" s="1005">
        <v>237</v>
      </c>
      <c r="AE240" s="1005">
        <v>31</v>
      </c>
      <c r="AF240" s="1005">
        <v>8</v>
      </c>
      <c r="AG240" s="1005">
        <v>1</v>
      </c>
      <c r="AH240" s="1005">
        <v>15</v>
      </c>
      <c r="AI240" s="986">
        <f t="shared" si="162"/>
      </c>
      <c r="AJ240" s="986">
        <f t="shared" si="230"/>
      </c>
      <c r="AK240" s="993" t="s">
        <v>650</v>
      </c>
      <c r="AL240" s="994" t="s">
        <v>636</v>
      </c>
      <c r="AM240" s="994">
        <v>11</v>
      </c>
    </row>
    <row r="241">
      <c r="A241" s="1056"/>
      <c r="B241" s="979" t="s">
        <v>653</v>
      </c>
      <c r="C241" s="979" t="s">
        <v>652</v>
      </c>
      <c r="D241" s="1011">
        <f t="shared" si="360"/>
      </c>
      <c r="E241" s="1028">
        <v>1435.1899999999998</v>
      </c>
      <c r="F241" s="1028">
        <v>2549.58</v>
      </c>
      <c r="G241" s="1012"/>
      <c r="H241" s="1012"/>
      <c r="I241" s="1012"/>
      <c r="J241" s="1012"/>
      <c r="K241" s="983">
        <v>2</v>
      </c>
      <c r="L241" s="1000">
        <v>5958.580000000002</v>
      </c>
      <c r="M241" s="986">
        <f t="shared" si="514"/>
      </c>
      <c r="N241" s="986"/>
      <c r="O241" s="986">
        <f t="shared" si="742"/>
      </c>
      <c r="P241" s="986">
        <f t="shared" si="8"/>
      </c>
      <c r="Q241" s="986">
        <f t="shared" si="152"/>
      </c>
      <c r="R241" s="986">
        <f t="shared" si="200"/>
      </c>
      <c r="S241" s="987">
        <f t="shared" si="266"/>
      </c>
      <c r="T241" s="987">
        <f t="shared" si="296"/>
      </c>
      <c r="U241" s="987">
        <f t="shared" si="460"/>
      </c>
      <c r="V241" s="987">
        <f t="shared" si="544"/>
      </c>
      <c r="W241" s="988">
        <f t="shared" si="752"/>
      </c>
      <c r="X241" s="989">
        <v>0.021</v>
      </c>
      <c r="Y241" s="990">
        <v>68</v>
      </c>
      <c r="Z241" s="986">
        <f t="shared" si="102"/>
      </c>
      <c r="AA241" s="1005">
        <v>29281</v>
      </c>
      <c r="AB241" s="1005">
        <v>414</v>
      </c>
      <c r="AC241" s="1005">
        <v>118</v>
      </c>
      <c r="AD241" s="1005">
        <v>424</v>
      </c>
      <c r="AE241" s="1005">
        <v>28</v>
      </c>
      <c r="AF241" s="1005">
        <v>3</v>
      </c>
      <c r="AG241" s="1005">
        <v>2</v>
      </c>
      <c r="AH241" s="1005">
        <v>34</v>
      </c>
      <c r="AI241" s="986">
        <f t="shared" si="162"/>
      </c>
      <c r="AJ241" s="986">
        <f t="shared" si="230"/>
      </c>
      <c r="AK241" s="993" t="s">
        <v>650</v>
      </c>
      <c r="AL241" s="994" t="s">
        <v>636</v>
      </c>
      <c r="AM241" s="994">
        <v>25</v>
      </c>
    </row>
    <row r="242">
      <c r="A242" s="1056"/>
      <c r="B242" s="1055" t="s">
        <v>640</v>
      </c>
      <c r="C242" s="1055"/>
      <c r="D242" s="1015">
        <f>SUM(D238:D241)</f>
      </c>
      <c r="E242" s="1015">
        <f>SUM(E238:E241)</f>
      </c>
      <c r="F242" s="1015">
        <f>SUM(F238:F241)</f>
      </c>
      <c r="G242" s="1029"/>
      <c r="H242" s="1029"/>
      <c r="I242" s="1029"/>
      <c r="J242" s="1029"/>
      <c r="K242" s="1029">
        <f>SUM(K238:K241)</f>
      </c>
      <c r="L242" s="1015">
        <f>SUM(L238:L241)</f>
      </c>
      <c r="M242" s="1019">
        <f t="shared" si="514"/>
      </c>
      <c r="N242" s="1019"/>
      <c r="O242" s="1019">
        <f t="shared" si="742"/>
      </c>
      <c r="P242" s="1019">
        <f t="shared" si="8"/>
      </c>
      <c r="Q242" s="1019">
        <f t="shared" si="152"/>
      </c>
      <c r="R242" s="1019">
        <f t="shared" si="200"/>
      </c>
      <c r="S242" s="1020">
        <f t="shared" si="266"/>
      </c>
      <c r="T242" s="1020">
        <f t="shared" si="296"/>
      </c>
      <c r="U242" s="1020">
        <f t="shared" si="460"/>
      </c>
      <c r="V242" s="1020">
        <f t="shared" si="544"/>
      </c>
      <c r="W242" s="1021">
        <f t="shared" si="752"/>
      </c>
      <c r="X242" s="1020">
        <f>AVERAGE(X238:X241)</f>
      </c>
      <c r="Y242" s="1022">
        <f>AVERAGE(Y238:Y241)</f>
      </c>
      <c r="Z242" s="1022">
        <f t="shared" si="102"/>
      </c>
      <c r="AA242" s="1023">
        <f>SUM(AA238:AA241)</f>
      </c>
      <c r="AB242" s="1023">
        <f>SUM(AB238:AB241)</f>
      </c>
      <c r="AC242" s="1023">
        <f>SUM(AC238:AC241)</f>
      </c>
      <c r="AD242" s="1023">
        <f>SUM(AD238:AD241)</f>
      </c>
      <c r="AE242" s="1023">
        <f>SUM(AE238:AE241)</f>
      </c>
      <c r="AF242" s="1023">
        <f>SUM(AF238:AF241)</f>
      </c>
      <c r="AG242" s="1023">
        <f>SUM(AG238:AG241)</f>
      </c>
      <c r="AH242" s="1023">
        <f>SUM(AH238:AH241)</f>
      </c>
      <c r="AI242" s="1019">
        <f t="shared" si="162"/>
      </c>
      <c r="AJ242" s="1024">
        <f t="shared" si="230"/>
      </c>
      <c r="AK242" s="1025"/>
      <c r="AL242" s="1025"/>
      <c r="AM242" s="1023">
        <f>SUM(AM238:AM241)</f>
      </c>
    </row>
    <row r="243">
      <c r="A243" s="1056"/>
      <c r="B243" s="1026" t="s">
        <v>666</v>
      </c>
      <c r="C243" s="979" t="s">
        <v>654</v>
      </c>
      <c r="D243" s="1011">
        <f t="shared" ref="D243:D246" si="361">E243+F243</f>
      </c>
      <c r="E243" s="1028">
        <v>1012.7399999999999</v>
      </c>
      <c r="F243" s="1028">
        <v>2005.69</v>
      </c>
      <c r="G243" s="1012"/>
      <c r="H243" s="1012"/>
      <c r="I243" s="1012"/>
      <c r="J243" s="1012"/>
      <c r="K243" s="983">
        <v>1</v>
      </c>
      <c r="L243" s="1000">
        <v>5592.020000000004</v>
      </c>
      <c r="M243" s="986">
        <f t="shared" si="514"/>
      </c>
      <c r="N243" s="986"/>
      <c r="O243" s="986">
        <f t="shared" si="742"/>
      </c>
      <c r="P243" s="986">
        <f t="shared" si="8"/>
      </c>
      <c r="Q243" s="986">
        <f t="shared" si="152"/>
      </c>
      <c r="R243" s="986">
        <f t="shared" si="200"/>
      </c>
      <c r="S243" s="987">
        <f t="shared" si="266"/>
      </c>
      <c r="T243" s="987">
        <f t="shared" si="296"/>
      </c>
      <c r="U243" s="987">
        <f t="shared" si="460"/>
      </c>
      <c r="V243" s="987">
        <f t="shared" si="544"/>
      </c>
      <c r="W243" s="988">
        <f t="shared" si="752"/>
      </c>
      <c r="X243" s="989">
        <v>0.0285</v>
      </c>
      <c r="Y243" s="990">
        <v>69</v>
      </c>
      <c r="Z243" s="986">
        <f t="shared" si="102"/>
      </c>
      <c r="AA243" s="1005">
        <v>30857</v>
      </c>
      <c r="AB243" s="1005">
        <v>399</v>
      </c>
      <c r="AC243" s="1005">
        <v>128</v>
      </c>
      <c r="AD243" s="1005">
        <v>429</v>
      </c>
      <c r="AE243" s="1005">
        <v>53</v>
      </c>
      <c r="AF243" s="1005">
        <v>6</v>
      </c>
      <c r="AG243" s="1005">
        <v>1</v>
      </c>
      <c r="AH243" s="1005">
        <v>35</v>
      </c>
      <c r="AI243" s="986">
        <f t="shared" si="162"/>
      </c>
      <c r="AJ243" s="986">
        <f t="shared" si="230"/>
      </c>
      <c r="AK243" s="993" t="s">
        <v>650</v>
      </c>
      <c r="AL243" s="994" t="s">
        <v>636</v>
      </c>
      <c r="AM243" s="994">
        <v>22</v>
      </c>
    </row>
    <row r="244">
      <c r="A244" s="1056"/>
      <c r="B244" s="1026" t="s">
        <v>666</v>
      </c>
      <c r="C244" s="979" t="s">
        <v>655</v>
      </c>
      <c r="D244" s="1011">
        <f t="shared" si="361"/>
      </c>
      <c r="E244" s="1031">
        <v>1117.26</v>
      </c>
      <c r="F244" s="1031">
        <v>1706.66</v>
      </c>
      <c r="G244" s="1012"/>
      <c r="H244" s="1012"/>
      <c r="I244" s="1012"/>
      <c r="J244" s="1012"/>
      <c r="K244" s="983">
        <v>2</v>
      </c>
      <c r="L244" s="1000">
        <v>6083.599999999991</v>
      </c>
      <c r="M244" s="986">
        <f t="shared" si="514"/>
      </c>
      <c r="N244" s="986"/>
      <c r="O244" s="986">
        <f t="shared" si="742"/>
      </c>
      <c r="P244" s="986">
        <f t="shared" si="8"/>
      </c>
      <c r="Q244" s="986">
        <f t="shared" si="152"/>
      </c>
      <c r="R244" s="986">
        <f t="shared" si="200"/>
      </c>
      <c r="S244" s="987">
        <f t="shared" si="266"/>
      </c>
      <c r="T244" s="987">
        <f t="shared" si="296"/>
      </c>
      <c r="U244" s="987">
        <f t="shared" si="460"/>
      </c>
      <c r="V244" s="987">
        <f t="shared" si="544"/>
      </c>
      <c r="W244" s="988">
        <f t="shared" si="752"/>
      </c>
      <c r="X244" s="989">
        <v>0.0301</v>
      </c>
      <c r="Y244" s="990">
        <v>71</v>
      </c>
      <c r="Z244" s="986">
        <f t="shared" si="102"/>
      </c>
      <c r="AA244" s="1005">
        <v>19763</v>
      </c>
      <c r="AB244" s="1005">
        <v>283</v>
      </c>
      <c r="AC244" s="1005">
        <v>92</v>
      </c>
      <c r="AD244" s="1005">
        <v>307</v>
      </c>
      <c r="AE244" s="1005">
        <v>94</v>
      </c>
      <c r="AF244" s="1005">
        <v>2</v>
      </c>
      <c r="AG244" s="1005">
        <v>1</v>
      </c>
      <c r="AH244" s="1005">
        <v>20</v>
      </c>
      <c r="AI244" s="986">
        <f t="shared" si="162"/>
      </c>
      <c r="AJ244" s="986">
        <f t="shared" si="230"/>
      </c>
      <c r="AK244" s="993" t="s">
        <v>650</v>
      </c>
      <c r="AL244" s="994" t="s">
        <v>636</v>
      </c>
      <c r="AM244" s="994">
        <v>23</v>
      </c>
    </row>
    <row r="245">
      <c r="A245" s="1056"/>
      <c r="B245" s="1026" t="s">
        <v>666</v>
      </c>
      <c r="C245" s="979" t="s">
        <v>656</v>
      </c>
      <c r="D245" s="1011">
        <f t="shared" si="361"/>
      </c>
      <c r="E245" s="1031">
        <v>942.39</v>
      </c>
      <c r="F245" s="1031">
        <v>1436.66</v>
      </c>
      <c r="G245" s="983"/>
      <c r="H245" s="983"/>
      <c r="I245" s="983"/>
      <c r="J245" s="983"/>
      <c r="K245" s="983">
        <v>2</v>
      </c>
      <c r="L245" s="1000">
        <v>9131.339999999997</v>
      </c>
      <c r="M245" s="986">
        <f t="shared" si="514"/>
      </c>
      <c r="N245" s="986"/>
      <c r="O245" s="986">
        <f t="shared" si="742"/>
      </c>
      <c r="P245" s="986">
        <f t="shared" si="8"/>
      </c>
      <c r="Q245" s="986">
        <f t="shared" si="152"/>
      </c>
      <c r="R245" s="986">
        <f t="shared" si="200"/>
      </c>
      <c r="S245" s="987">
        <f t="shared" si="266"/>
      </c>
      <c r="T245" s="987">
        <f t="shared" si="296"/>
      </c>
      <c r="U245" s="987">
        <f t="shared" si="460"/>
      </c>
      <c r="V245" s="987">
        <f t="shared" si="544"/>
      </c>
      <c r="W245" s="988">
        <f t="shared" si="752"/>
      </c>
      <c r="X245" s="989">
        <v>0.0141</v>
      </c>
      <c r="Y245" s="990">
        <v>71</v>
      </c>
      <c r="Z245" s="986">
        <f t="shared" si="102"/>
      </c>
      <c r="AA245" s="1005">
        <v>20370</v>
      </c>
      <c r="AB245" s="1005">
        <v>286</v>
      </c>
      <c r="AC245" s="1005">
        <v>79</v>
      </c>
      <c r="AD245" s="1005">
        <v>288</v>
      </c>
      <c r="AE245" s="1005">
        <v>98</v>
      </c>
      <c r="AF245" s="1005">
        <v>3</v>
      </c>
      <c r="AG245" s="1005">
        <v>1</v>
      </c>
      <c r="AH245" s="1005">
        <v>18</v>
      </c>
      <c r="AI245" s="986">
        <f t="shared" si="162"/>
      </c>
      <c r="AJ245" s="986">
        <f t="shared" si="230"/>
      </c>
      <c r="AK245" s="993" t="s">
        <v>650</v>
      </c>
      <c r="AL245" s="994" t="s">
        <v>636</v>
      </c>
      <c r="AM245" s="994">
        <v>22</v>
      </c>
    </row>
    <row r="246">
      <c r="A246" s="1056"/>
      <c r="B246" s="1026" t="s">
        <v>666</v>
      </c>
      <c r="C246" s="979" t="s">
        <v>657</v>
      </c>
      <c r="D246" s="1011">
        <f t="shared" si="361"/>
      </c>
      <c r="E246" s="1031">
        <v>1314.6</v>
      </c>
      <c r="F246" s="1031">
        <v>1843.37</v>
      </c>
      <c r="G246" s="1012"/>
      <c r="H246" s="1012"/>
      <c r="I246" s="1012"/>
      <c r="J246" s="1012"/>
      <c r="K246" s="983">
        <v>5</v>
      </c>
      <c r="L246" s="1000">
        <v>14195.619999999995</v>
      </c>
      <c r="M246" s="986">
        <f t="shared" si="514"/>
      </c>
      <c r="N246" s="986"/>
      <c r="O246" s="986">
        <f t="shared" si="742"/>
      </c>
      <c r="P246" s="986">
        <f t="shared" si="8"/>
      </c>
      <c r="Q246" s="986">
        <f t="shared" si="152"/>
      </c>
      <c r="R246" s="986">
        <f t="shared" si="200"/>
      </c>
      <c r="S246" s="987">
        <f t="shared" si="266"/>
      </c>
      <c r="T246" s="987">
        <f t="shared" si="296"/>
      </c>
      <c r="U246" s="987">
        <f t="shared" si="460"/>
      </c>
      <c r="V246" s="987">
        <f t="shared" si="544"/>
      </c>
      <c r="W246" s="988">
        <f t="shared" si="752"/>
      </c>
      <c r="X246" s="989">
        <v>0.0206</v>
      </c>
      <c r="Y246" s="990">
        <v>71</v>
      </c>
      <c r="Z246" s="986">
        <f t="shared" si="102"/>
      </c>
      <c r="AA246" s="1005">
        <v>21202</v>
      </c>
      <c r="AB246" s="1005">
        <v>383</v>
      </c>
      <c r="AC246" s="1005">
        <v>107</v>
      </c>
      <c r="AD246" s="1005">
        <v>402</v>
      </c>
      <c r="AE246" s="1005">
        <v>57</v>
      </c>
      <c r="AF246" s="1005">
        <v>3</v>
      </c>
      <c r="AG246" s="1005">
        <v>3</v>
      </c>
      <c r="AH246" s="1005">
        <v>10</v>
      </c>
      <c r="AI246" s="986">
        <f t="shared" si="162"/>
      </c>
      <c r="AJ246" s="986">
        <f t="shared" si="230"/>
      </c>
      <c r="AK246" s="993" t="s">
        <v>650</v>
      </c>
      <c r="AL246" s="994" t="s">
        <v>636</v>
      </c>
      <c r="AM246" s="994">
        <v>23</v>
      </c>
    </row>
    <row r="247">
      <c r="A247" s="1056"/>
      <c r="B247" s="1055" t="s">
        <v>640</v>
      </c>
      <c r="C247" s="1055"/>
      <c r="D247" s="1015">
        <f>SUM(D243:D246)</f>
      </c>
      <c r="E247" s="1015">
        <f>SUM(E243:E246)</f>
      </c>
      <c r="F247" s="1015">
        <f>SUM(F243:F246)</f>
      </c>
      <c r="G247" s="1029"/>
      <c r="H247" s="1029"/>
      <c r="I247" s="1029"/>
      <c r="J247" s="1029"/>
      <c r="K247" s="1029">
        <f>SUM(K243:K246)</f>
      </c>
      <c r="L247" s="1015">
        <f>SUM(L243:L246)</f>
      </c>
      <c r="M247" s="1019">
        <f t="shared" si="514"/>
      </c>
      <c r="N247" s="1019"/>
      <c r="O247" s="1019">
        <f t="shared" si="742"/>
      </c>
      <c r="P247" s="1019">
        <f t="shared" si="8"/>
      </c>
      <c r="Q247" s="1019">
        <f t="shared" si="152"/>
      </c>
      <c r="R247" s="1019">
        <f t="shared" si="200"/>
      </c>
      <c r="S247" s="1020">
        <f t="shared" si="266"/>
      </c>
      <c r="T247" s="1020">
        <f t="shared" si="296"/>
      </c>
      <c r="U247" s="1020">
        <f t="shared" si="460"/>
      </c>
      <c r="V247" s="1020">
        <f t="shared" si="544"/>
      </c>
      <c r="W247" s="1021">
        <f t="shared" si="752"/>
      </c>
      <c r="X247" s="1020">
        <f>AVERAGE(X243:X246)</f>
      </c>
      <c r="Y247" s="1022">
        <f>AVERAGE(Y243:Y246)</f>
      </c>
      <c r="Z247" s="1022">
        <f t="shared" si="102"/>
      </c>
      <c r="AA247" s="1023">
        <f>SUM(AA243:AA246)</f>
      </c>
      <c r="AB247" s="1023">
        <f>SUM(AB243:AB246)</f>
      </c>
      <c r="AC247" s="1023">
        <f>SUM(AC243:AC246)</f>
      </c>
      <c r="AD247" s="1023">
        <f>SUM(AD243:AD246)</f>
      </c>
      <c r="AE247" s="1023">
        <f>SUM(AE243:AE246)</f>
      </c>
      <c r="AF247" s="1023">
        <f>SUM(AF243:AF246)</f>
      </c>
      <c r="AG247" s="1023">
        <f>SUM(AG243:AG246)</f>
      </c>
      <c r="AH247" s="1023">
        <f>SUM(AH243:AH246)</f>
      </c>
      <c r="AI247" s="1019">
        <f t="shared" si="162"/>
      </c>
      <c r="AJ247" s="1024">
        <f t="shared" si="230"/>
      </c>
      <c r="AK247" s="1025"/>
      <c r="AL247" s="1025"/>
      <c r="AM247" s="1023">
        <f>SUM(AM243:AM246)</f>
      </c>
    </row>
    <row r="248">
      <c r="A248" s="1056"/>
      <c r="B248" s="979" t="s">
        <v>633</v>
      </c>
      <c r="C248" s="979" t="s">
        <v>659</v>
      </c>
      <c r="D248" s="1011">
        <f t="shared" ref="D248:D251" si="362">E248+F248</f>
      </c>
      <c r="E248" s="1031">
        <v>1182.61</v>
      </c>
      <c r="F248" s="1031">
        <v>2176.9</v>
      </c>
      <c r="G248" s="1012"/>
      <c r="H248" s="1012"/>
      <c r="I248" s="1012"/>
      <c r="J248" s="1012"/>
      <c r="K248" s="983">
        <v>4</v>
      </c>
      <c r="L248" s="1000">
        <v>10076.279999999999</v>
      </c>
      <c r="M248" s="986">
        <f t="shared" si="514"/>
      </c>
      <c r="N248" s="986"/>
      <c r="O248" s="986">
        <f t="shared" si="742"/>
      </c>
      <c r="P248" s="986">
        <f t="shared" si="8"/>
      </c>
      <c r="Q248" s="986">
        <f t="shared" si="152"/>
      </c>
      <c r="R248" s="986">
        <f t="shared" si="200"/>
      </c>
      <c r="S248" s="987">
        <f t="shared" si="266"/>
      </c>
      <c r="T248" s="987">
        <f t="shared" si="296"/>
      </c>
      <c r="U248" s="987">
        <f t="shared" si="460"/>
      </c>
      <c r="V248" s="987">
        <f t="shared" si="544"/>
      </c>
      <c r="W248" s="988">
        <f t="shared" si="752"/>
      </c>
      <c r="X248" s="989">
        <v>0.0204</v>
      </c>
      <c r="Y248" s="990">
        <v>74</v>
      </c>
      <c r="Z248" s="986">
        <f t="shared" si="102"/>
      </c>
      <c r="AA248" s="1005">
        <v>24948</v>
      </c>
      <c r="AB248" s="1005">
        <v>404</v>
      </c>
      <c r="AC248" s="1005">
        <v>110</v>
      </c>
      <c r="AD248" s="1005">
        <v>412</v>
      </c>
      <c r="AE248" s="1005">
        <v>60</v>
      </c>
      <c r="AF248" s="1005">
        <v>3</v>
      </c>
      <c r="AG248" s="1005">
        <v>1</v>
      </c>
      <c r="AH248" s="1005">
        <v>21</v>
      </c>
      <c r="AI248" s="986">
        <f t="shared" si="162"/>
      </c>
      <c r="AJ248" s="986">
        <f t="shared" si="230"/>
      </c>
      <c r="AK248" s="993" t="s">
        <v>650</v>
      </c>
      <c r="AL248" s="994" t="s">
        <v>636</v>
      </c>
      <c r="AM248" s="994">
        <v>24</v>
      </c>
    </row>
    <row r="249">
      <c r="A249" s="1056"/>
      <c r="B249" s="979" t="s">
        <v>633</v>
      </c>
      <c r="C249" s="979" t="s">
        <v>660</v>
      </c>
      <c r="D249" s="1011">
        <f t="shared" si="362"/>
      </c>
      <c r="E249" s="1031">
        <v>1137.66</v>
      </c>
      <c r="F249" s="1031">
        <v>645.78</v>
      </c>
      <c r="G249" s="1012"/>
      <c r="H249" s="1012"/>
      <c r="I249" s="1012"/>
      <c r="J249" s="1012"/>
      <c r="K249" s="983">
        <v>4</v>
      </c>
      <c r="L249" s="1000">
        <v>9985.070000000007</v>
      </c>
      <c r="M249" s="986">
        <f t="shared" si="514"/>
      </c>
      <c r="N249" s="986"/>
      <c r="O249" s="986">
        <f t="shared" si="742"/>
      </c>
      <c r="P249" s="986">
        <f t="shared" si="8"/>
      </c>
      <c r="Q249" s="986">
        <f t="shared" si="152"/>
      </c>
      <c r="R249" s="986">
        <f t="shared" si="200"/>
      </c>
      <c r="S249" s="987">
        <f t="shared" si="266"/>
      </c>
      <c r="T249" s="987">
        <f t="shared" si="296"/>
      </c>
      <c r="U249" s="987">
        <f t="shared" si="460"/>
      </c>
      <c r="V249" s="987">
        <f t="shared" si="544"/>
      </c>
      <c r="W249" s="988">
        <f t="shared" si="752"/>
      </c>
      <c r="X249" s="989">
        <v>0.0089</v>
      </c>
      <c r="Y249" s="990">
        <v>71</v>
      </c>
      <c r="Z249" s="986">
        <f t="shared" si="102"/>
      </c>
      <c r="AA249" s="1005">
        <v>17955</v>
      </c>
      <c r="AB249" s="1005">
        <v>486</v>
      </c>
      <c r="AC249" s="1005">
        <v>61</v>
      </c>
      <c r="AD249" s="1005">
        <v>490</v>
      </c>
      <c r="AE249" s="1005">
        <v>74</v>
      </c>
      <c r="AF249" s="1005">
        <v>3</v>
      </c>
      <c r="AG249" s="1005">
        <v>1</v>
      </c>
      <c r="AH249" s="1005">
        <v>7</v>
      </c>
      <c r="AI249" s="986">
        <f t="shared" si="162"/>
      </c>
      <c r="AJ249" s="986">
        <f t="shared" si="230"/>
      </c>
      <c r="AK249" s="993" t="s">
        <v>650</v>
      </c>
      <c r="AL249" s="994" t="s">
        <v>636</v>
      </c>
      <c r="AM249" s="994">
        <v>19</v>
      </c>
    </row>
    <row r="250">
      <c r="A250" s="1056"/>
      <c r="B250" s="979" t="s">
        <v>633</v>
      </c>
      <c r="C250" s="979" t="s">
        <v>661</v>
      </c>
      <c r="D250" s="1011">
        <f t="shared" si="362"/>
      </c>
      <c r="E250" s="1031">
        <v>748.04</v>
      </c>
      <c r="F250" s="1031">
        <v>1016.71</v>
      </c>
      <c r="G250" s="1012"/>
      <c r="H250" s="1012"/>
      <c r="I250" s="1012"/>
      <c r="J250" s="1012"/>
      <c r="K250" s="983">
        <v>3</v>
      </c>
      <c r="L250" s="1000">
        <v>5296.00999999998</v>
      </c>
      <c r="M250" s="986">
        <f t="shared" si="514"/>
      </c>
      <c r="N250" s="986"/>
      <c r="O250" s="986">
        <f t="shared" si="742"/>
      </c>
      <c r="P250" s="986">
        <f t="shared" si="8"/>
      </c>
      <c r="Q250" s="986">
        <f t="shared" si="152"/>
      </c>
      <c r="R250" s="986">
        <f t="shared" si="200"/>
      </c>
      <c r="S250" s="987">
        <f t="shared" si="266"/>
      </c>
      <c r="T250" s="987">
        <f t="shared" si="296"/>
      </c>
      <c r="U250" s="987">
        <f t="shared" si="460"/>
      </c>
      <c r="V250" s="987">
        <f t="shared" si="544"/>
      </c>
      <c r="W250" s="988">
        <f t="shared" si="752"/>
      </c>
      <c r="X250" s="989">
        <v>0.0148</v>
      </c>
      <c r="Y250" s="990">
        <v>68</v>
      </c>
      <c r="Z250" s="986">
        <f t="shared" si="102"/>
      </c>
      <c r="AA250" s="1005">
        <v>21310</v>
      </c>
      <c r="AB250" s="1005">
        <v>509</v>
      </c>
      <c r="AC250" s="1005">
        <v>83</v>
      </c>
      <c r="AD250" s="1005">
        <v>550</v>
      </c>
      <c r="AE250" s="1005">
        <v>60</v>
      </c>
      <c r="AF250" s="1005">
        <v>10</v>
      </c>
      <c r="AG250" s="1005">
        <v>1</v>
      </c>
      <c r="AH250" s="1005">
        <v>27</v>
      </c>
      <c r="AI250" s="986">
        <f t="shared" si="162"/>
      </c>
      <c r="AJ250" s="986">
        <f t="shared" si="230"/>
      </c>
      <c r="AK250" s="993" t="s">
        <v>650</v>
      </c>
      <c r="AL250" s="994" t="s">
        <v>636</v>
      </c>
      <c r="AM250" s="994">
        <v>14</v>
      </c>
    </row>
    <row r="251">
      <c r="A251" s="1056"/>
      <c r="B251" s="979" t="s">
        <v>633</v>
      </c>
      <c r="C251" s="979" t="s">
        <v>662</v>
      </c>
      <c r="D251" s="1011">
        <f t="shared" si="362"/>
      </c>
      <c r="E251" s="1031">
        <v>558.28</v>
      </c>
      <c r="F251" s="1031">
        <v>488.53000000000003</v>
      </c>
      <c r="G251" s="1012"/>
      <c r="H251" s="1012"/>
      <c r="I251" s="1012"/>
      <c r="J251" s="1012"/>
      <c r="K251" s="983">
        <v>0</v>
      </c>
      <c r="L251" s="1000">
        <v>0</v>
      </c>
      <c r="M251" s="986">
        <f t="shared" si="514"/>
      </c>
      <c r="N251" s="986"/>
      <c r="O251" s="986">
        <f t="shared" si="742"/>
      </c>
      <c r="P251" s="986">
        <f t="shared" si="8"/>
      </c>
      <c r="Q251" s="986">
        <f t="shared" si="152"/>
      </c>
      <c r="R251" s="986">
        <f t="shared" si="200"/>
      </c>
      <c r="S251" s="987">
        <f t="shared" si="266"/>
      </c>
      <c r="T251" s="987">
        <f t="shared" si="296"/>
      </c>
      <c r="U251" s="987">
        <f t="shared" si="460"/>
      </c>
      <c r="V251" s="987">
        <f t="shared" si="544"/>
      </c>
      <c r="W251" s="988">
        <f t="shared" si="752"/>
      </c>
      <c r="X251" s="989">
        <v>0.0124</v>
      </c>
      <c r="Y251" s="990">
        <v>69</v>
      </c>
      <c r="Z251" s="986">
        <f t="shared" si="102"/>
      </c>
      <c r="AA251" s="1005">
        <v>14400</v>
      </c>
      <c r="AB251" s="1005">
        <v>341</v>
      </c>
      <c r="AC251" s="1005">
        <v>43</v>
      </c>
      <c r="AD251" s="1005">
        <v>418</v>
      </c>
      <c r="AE251" s="1005">
        <v>18</v>
      </c>
      <c r="AF251" s="1005">
        <v>5</v>
      </c>
      <c r="AG251" s="1005">
        <v>0</v>
      </c>
      <c r="AH251" s="1005">
        <v>18</v>
      </c>
      <c r="AI251" s="986">
        <f t="shared" si="162"/>
      </c>
      <c r="AJ251" s="986">
        <f t="shared" si="230"/>
      </c>
      <c r="AK251" s="993" t="s">
        <v>650</v>
      </c>
      <c r="AL251" s="994" t="s">
        <v>636</v>
      </c>
      <c r="AM251" s="994">
        <v>8</v>
      </c>
    </row>
    <row r="252">
      <c r="A252" s="1056"/>
      <c r="B252" s="1055" t="s">
        <v>640</v>
      </c>
      <c r="C252" s="1055"/>
      <c r="D252" s="1015">
        <f>SUM(D248:D251)</f>
      </c>
      <c r="E252" s="1016">
        <f>SUM(E248:E251)</f>
      </c>
      <c r="F252" s="1016">
        <f>SUM(F248:F251)</f>
      </c>
      <c r="G252" s="1017"/>
      <c r="H252" s="1017"/>
      <c r="I252" s="1017"/>
      <c r="J252" s="1017"/>
      <c r="K252" s="1017">
        <f>SUM(K248:K251)</f>
      </c>
      <c r="L252" s="1016">
        <f>SUM(L248:L251)</f>
      </c>
      <c r="M252" s="1019">
        <f t="shared" si="514"/>
      </c>
      <c r="N252" s="1019"/>
      <c r="O252" s="1019">
        <f t="shared" si="742"/>
      </c>
      <c r="P252" s="1019">
        <f t="shared" si="8"/>
      </c>
      <c r="Q252" s="1019">
        <f t="shared" si="152"/>
      </c>
      <c r="R252" s="1019">
        <f t="shared" si="200"/>
      </c>
      <c r="S252" s="1020">
        <f t="shared" si="266"/>
      </c>
      <c r="T252" s="1020">
        <f t="shared" si="296"/>
      </c>
      <c r="U252" s="1020">
        <f t="shared" si="460"/>
      </c>
      <c r="V252" s="1020">
        <f t="shared" si="544"/>
      </c>
      <c r="W252" s="1021">
        <f t="shared" si="752"/>
      </c>
      <c r="X252" s="1020">
        <f>AVERAGE(X248:X251)</f>
      </c>
      <c r="Y252" s="1022">
        <f>AVERAGE(Y248:Y251)</f>
      </c>
      <c r="Z252" s="1022">
        <f t="shared" si="102"/>
      </c>
      <c r="AA252" s="1023">
        <f>SUM(AA248:AA251)</f>
      </c>
      <c r="AB252" s="1023">
        <f>SUM(AB248:AB251)</f>
      </c>
      <c r="AC252" s="1023">
        <f>SUM(AC248:AC251)</f>
      </c>
      <c r="AD252" s="1023">
        <f>SUM(AD248:AD251)</f>
      </c>
      <c r="AE252" s="1023">
        <f>SUM(AE248:AE251)</f>
      </c>
      <c r="AF252" s="1023">
        <f>SUM(AF248:AF251)</f>
      </c>
      <c r="AG252" s="1023">
        <f>SUM(AG248:AG251)</f>
      </c>
      <c r="AH252" s="1023">
        <f>SUM(AH248:AH251)</f>
      </c>
      <c r="AI252" s="1019">
        <f t="shared" si="162"/>
      </c>
      <c r="AJ252" s="1024">
        <f t="shared" si="230"/>
      </c>
      <c r="AK252" s="1025"/>
      <c r="AL252" s="1025"/>
      <c r="AM252" s="1023">
        <f>SUM(AM248:AM251)</f>
      </c>
    </row>
    <row r="253">
      <c r="A253" s="1056"/>
      <c r="B253" s="1039" t="s">
        <v>663</v>
      </c>
      <c r="C253" s="1039"/>
      <c r="D253" s="1033">
        <f>D237+D232+D247+D242+D252</f>
      </c>
      <c r="E253" s="1034">
        <f>E237+E232+E247+E242+E252</f>
      </c>
      <c r="F253" s="1034">
        <f>F237+F232+F247+F242+F252</f>
      </c>
      <c r="G253" s="1035"/>
      <c r="H253" s="1035"/>
      <c r="I253" s="1035"/>
      <c r="J253" s="1035"/>
      <c r="K253" s="1035">
        <f>K237+K232+K247+K242+K252</f>
      </c>
      <c r="L253" s="1034">
        <f>L237+L232+L247+L242+L252</f>
      </c>
      <c r="M253" s="1036">
        <f t="shared" si="514"/>
      </c>
      <c r="N253" s="1036"/>
      <c r="O253" s="1036">
        <f t="shared" si="742"/>
      </c>
      <c r="P253" s="1036">
        <f t="shared" si="8"/>
      </c>
      <c r="Q253" s="1036">
        <f t="shared" si="152"/>
      </c>
      <c r="R253" s="1036">
        <f t="shared" si="200"/>
      </c>
      <c r="S253" s="1037">
        <f t="shared" si="266"/>
      </c>
      <c r="T253" s="1037">
        <f t="shared" si="296"/>
      </c>
      <c r="U253" s="1037">
        <f t="shared" si="460"/>
      </c>
      <c r="V253" s="1037">
        <f t="shared" si="544"/>
      </c>
      <c r="W253" s="1035">
        <f t="shared" si="752"/>
      </c>
      <c r="X253" s="1036">
        <f>(X237+X232+X247+X242+X252)/5</f>
      </c>
      <c r="Y253" s="1036">
        <f>(Y237+Y232+Y247+Y242+Y252)/5</f>
      </c>
      <c r="Z253" s="1036">
        <f>(Z237+Z232+Z247+Z242+Z252)/5</f>
      </c>
      <c r="AA253" s="1034">
        <f>AA237+AA232+AA247+AA242+AA252</f>
      </c>
      <c r="AB253" s="1034">
        <f>AB237+AB232+AB247+AB242+AB252</f>
      </c>
      <c r="AC253" s="1034">
        <f>AC237+AC232+AC247+AC242+AC252</f>
      </c>
      <c r="AD253" s="1034">
        <f>AD237+AD232+AD247+AD242+AD252</f>
      </c>
      <c r="AE253" s="1034">
        <f>AE237+AE232+AE247+AE242+AE252</f>
      </c>
      <c r="AF253" s="1034">
        <f>AF237+AF232+AF247+AF242+AF252</f>
      </c>
      <c r="AG253" s="1034">
        <f>AG237+AG232+AG247+AG242+AG252</f>
      </c>
      <c r="AH253" s="1034">
        <f>AH237+AH232+AH247+AH242+AH252</f>
      </c>
      <c r="AI253" s="1036">
        <f t="shared" si="162"/>
      </c>
      <c r="AJ253" s="1038">
        <f t="shared" si="230"/>
      </c>
      <c r="AK253" s="1039"/>
      <c r="AL253" s="1039"/>
      <c r="AM253" s="1034">
        <f>AM237+AM232+AM247+AM242+AM252</f>
      </c>
    </row>
    <row r="254">
      <c r="A254" s="1045" t="s">
        <v>591</v>
      </c>
      <c r="B254" s="1045" t="s">
        <v>592</v>
      </c>
      <c r="C254" s="1045"/>
      <c r="D254" s="966" t="s">
        <v>593</v>
      </c>
      <c r="E254" s="966"/>
      <c r="F254" s="966"/>
      <c r="G254" s="966"/>
      <c r="H254" s="966"/>
      <c r="I254" s="966"/>
      <c r="J254" s="966"/>
      <c r="K254" s="966"/>
      <c r="L254" s="966"/>
      <c r="M254" s="966"/>
      <c r="N254" s="966"/>
      <c r="O254" s="966"/>
      <c r="P254" s="966"/>
      <c r="Q254" s="966"/>
      <c r="R254" s="967" t="s">
        <v>594</v>
      </c>
      <c r="S254" s="967"/>
      <c r="T254" s="967"/>
      <c r="U254" s="967"/>
      <c r="V254" s="967"/>
      <c r="W254" s="967"/>
      <c r="X254" s="967"/>
      <c r="Y254" s="967"/>
      <c r="Z254" s="967"/>
      <c r="AA254" s="967"/>
      <c r="AB254" s="967"/>
      <c r="AC254" s="967"/>
      <c r="AD254" s="967"/>
      <c r="AE254" s="967"/>
      <c r="AF254" s="967"/>
      <c r="AG254" s="967"/>
      <c r="AH254" s="967"/>
      <c r="AI254" s="967"/>
      <c r="AJ254" s="967"/>
      <c r="AK254" s="967"/>
      <c r="AL254" s="967"/>
      <c r="AM254" s="968"/>
    </row>
    <row r="255">
      <c r="A255" s="1045"/>
      <c r="B255" s="1045" t="s">
        <v>595</v>
      </c>
      <c r="C255" s="1045" t="s">
        <v>596</v>
      </c>
      <c r="D255" s="969" t="s">
        <v>597</v>
      </c>
      <c r="E255" s="970" t="s">
        <v>598</v>
      </c>
      <c r="F255" s="970" t="s">
        <v>599</v>
      </c>
      <c r="G255" s="1062" t="s">
        <v>600</v>
      </c>
      <c r="H255" s="1062" t="s">
        <v>601</v>
      </c>
      <c r="I255" s="1062" t="s">
        <v>602</v>
      </c>
      <c r="J255" s="1062" t="s">
        <v>603</v>
      </c>
      <c r="K255" s="1063" t="s">
        <v>675</v>
      </c>
      <c r="L255" s="1064" t="s">
        <v>676</v>
      </c>
      <c r="M255" s="974" t="s">
        <v>606</v>
      </c>
      <c r="N255" s="974"/>
      <c r="O255" s="974" t="s">
        <v>607</v>
      </c>
      <c r="P255" s="974" t="s">
        <v>608</v>
      </c>
      <c r="Q255" s="974" t="s">
        <v>609</v>
      </c>
      <c r="R255" s="967" t="s">
        <v>610</v>
      </c>
      <c r="S255" s="975" t="s">
        <v>611</v>
      </c>
      <c r="T255" s="975" t="s">
        <v>612</v>
      </c>
      <c r="U255" s="975" t="s">
        <v>613</v>
      </c>
      <c r="V255" s="975" t="s">
        <v>614</v>
      </c>
      <c r="W255" s="976" t="s">
        <v>615</v>
      </c>
      <c r="X255" s="975" t="s">
        <v>616</v>
      </c>
      <c r="Y255" s="977" t="s">
        <v>617</v>
      </c>
      <c r="Z255" s="967" t="s">
        <v>618</v>
      </c>
      <c r="AA255" s="976" t="s">
        <v>619</v>
      </c>
      <c r="AB255" s="976" t="s">
        <v>620</v>
      </c>
      <c r="AC255" s="976" t="s">
        <v>621</v>
      </c>
      <c r="AD255" s="976" t="s">
        <v>622</v>
      </c>
      <c r="AE255" s="976" t="s">
        <v>623</v>
      </c>
      <c r="AF255" s="976" t="s">
        <v>624</v>
      </c>
      <c r="AG255" s="976" t="s">
        <v>625</v>
      </c>
      <c r="AH255" s="976" t="s">
        <v>626</v>
      </c>
      <c r="AI255" s="976" t="s">
        <v>627</v>
      </c>
      <c r="AJ255" s="967" t="s">
        <v>628</v>
      </c>
      <c r="AK255" s="968" t="s">
        <v>629</v>
      </c>
      <c r="AL255" s="968" t="s">
        <v>630</v>
      </c>
      <c r="AM255" s="968" t="s">
        <v>631</v>
      </c>
    </row>
    <row r="256">
      <c r="A256" s="1056" t="s">
        <v>677</v>
      </c>
      <c r="B256" s="979" t="s">
        <v>641</v>
      </c>
      <c r="C256" s="1048" t="s">
        <v>634</v>
      </c>
      <c r="D256" s="1057">
        <f t="shared" ref="D256:D259" si="363">E256+F256</f>
      </c>
      <c r="E256" s="981">
        <v>905.46</v>
      </c>
      <c r="F256" s="981">
        <v>1351.32</v>
      </c>
      <c r="G256" s="1043"/>
      <c r="H256" s="1043"/>
      <c r="I256" s="1043"/>
      <c r="J256" s="1043"/>
      <c r="K256" s="984">
        <v>2</v>
      </c>
      <c r="L256" s="1000">
        <v>4045.71</v>
      </c>
      <c r="M256" s="986">
        <f t="shared" ref="M256:M281" si="515">L256/D256</f>
      </c>
      <c r="N256" s="986"/>
      <c r="O256" s="986">
        <f t="shared" ref="O256:O259" si="482">D256/K256</f>
      </c>
      <c r="P256" s="986">
        <f t="shared" ref="P256:P281" si="9">D256/K256</f>
      </c>
      <c r="Q256" s="986">
        <f t="shared" ref="Q256:Q281" si="153">L256/H256:G256</f>
      </c>
      <c r="R256" s="986">
        <f t="shared" ref="R256:R281" si="201">D256/AB256</f>
      </c>
      <c r="S256" s="987">
        <f t="shared" ref="S256:S281" si="267">W256/AA256*1</f>
      </c>
      <c r="T256" s="987">
        <f t="shared" ref="T256:T281" si="297">AB256/AA256</f>
      </c>
      <c r="U256" s="987">
        <f t="shared" ref="U256:U281" si="461">AD256/AA256</f>
      </c>
      <c r="V256" s="987">
        <f t="shared" ref="V256:V281" si="545">AE256/AD256</f>
      </c>
      <c r="W256" s="988">
        <f t="shared" ref="W256:W281" si="753">AC256/X256</f>
      </c>
      <c r="X256" s="989">
        <v>0.0194</v>
      </c>
      <c r="Y256" s="990">
        <v>35</v>
      </c>
      <c r="Z256" s="1002">
        <f t="shared" ref="Z256:Z280" si="103">(D256/AA256)*1000</f>
      </c>
      <c r="AA256" s="1013">
        <v>29480</v>
      </c>
      <c r="AB256" s="1004">
        <v>819</v>
      </c>
      <c r="AC256" s="1005">
        <v>118</v>
      </c>
      <c r="AD256" s="1005">
        <v>992</v>
      </c>
      <c r="AE256" s="1005">
        <v>57</v>
      </c>
      <c r="AF256" s="1005">
        <v>10</v>
      </c>
      <c r="AG256" s="1005">
        <v>0</v>
      </c>
      <c r="AH256" s="1005">
        <v>36</v>
      </c>
      <c r="AI256" s="986">
        <f t="shared" ref="AI256:AI281" si="163">D256/AD256</f>
      </c>
      <c r="AJ256" s="986">
        <f t="shared" ref="AJ256:AJ281" si="231">AM256*1000/D256</f>
      </c>
      <c r="AK256" s="993" t="s">
        <v>635</v>
      </c>
      <c r="AL256" s="994" t="s">
        <v>651</v>
      </c>
      <c r="AM256" s="994">
        <v>25</v>
      </c>
    </row>
    <row r="257">
      <c r="A257" s="1056"/>
      <c r="B257" s="979" t="s">
        <v>641</v>
      </c>
      <c r="C257" s="1048" t="s">
        <v>637</v>
      </c>
      <c r="D257" s="1049">
        <f t="shared" si="363"/>
      </c>
      <c r="E257" s="981">
        <v>1088.22</v>
      </c>
      <c r="F257" s="981">
        <v>2207.75</v>
      </c>
      <c r="G257" s="1043"/>
      <c r="H257" s="1043"/>
      <c r="I257" s="1043"/>
      <c r="J257" s="1043"/>
      <c r="K257" s="984">
        <v>6</v>
      </c>
      <c r="L257" s="1000">
        <v>13719.2</v>
      </c>
      <c r="M257" s="986">
        <f t="shared" si="515"/>
      </c>
      <c r="N257" s="986"/>
      <c r="O257" s="986">
        <f t="shared" si="482"/>
      </c>
      <c r="P257" s="986">
        <f t="shared" si="9"/>
      </c>
      <c r="Q257" s="986">
        <f t="shared" si="153"/>
      </c>
      <c r="R257" s="986">
        <f t="shared" si="201"/>
      </c>
      <c r="S257" s="987">
        <f t="shared" si="267"/>
      </c>
      <c r="T257" s="987">
        <f t="shared" si="297"/>
      </c>
      <c r="U257" s="987">
        <f t="shared" si="461"/>
      </c>
      <c r="V257" s="987">
        <f t="shared" si="545"/>
      </c>
      <c r="W257" s="988">
        <f t="shared" si="753"/>
      </c>
      <c r="X257" s="989">
        <v>0.0379</v>
      </c>
      <c r="Y257" s="990">
        <v>51</v>
      </c>
      <c r="Z257" s="1009">
        <f t="shared" si="103"/>
      </c>
      <c r="AA257" s="1013">
        <v>38297</v>
      </c>
      <c r="AB257" s="1004">
        <v>776</v>
      </c>
      <c r="AC257" s="1005">
        <v>198</v>
      </c>
      <c r="AD257" s="1005">
        <v>934</v>
      </c>
      <c r="AE257" s="1005">
        <v>102</v>
      </c>
      <c r="AF257" s="1005">
        <v>13</v>
      </c>
      <c r="AG257" s="1005">
        <v>5</v>
      </c>
      <c r="AH257" s="1005">
        <v>51</v>
      </c>
      <c r="AI257" s="986">
        <f t="shared" si="163"/>
      </c>
      <c r="AJ257" s="986">
        <f t="shared" si="231"/>
      </c>
      <c r="AK257" s="993" t="s">
        <v>635</v>
      </c>
      <c r="AL257" s="994" t="s">
        <v>651</v>
      </c>
      <c r="AM257" s="994">
        <v>36</v>
      </c>
    </row>
    <row r="258">
      <c r="A258" s="1056"/>
      <c r="B258" s="979" t="s">
        <v>641</v>
      </c>
      <c r="C258" s="979" t="s">
        <v>638</v>
      </c>
      <c r="D258" s="1059">
        <f t="shared" si="363"/>
      </c>
      <c r="E258" s="981">
        <v>865.63</v>
      </c>
      <c r="F258" s="981">
        <v>2018.44</v>
      </c>
      <c r="G258" s="1043"/>
      <c r="H258" s="1043"/>
      <c r="I258" s="1043"/>
      <c r="J258" s="1043"/>
      <c r="K258" s="984">
        <v>2</v>
      </c>
      <c r="L258" s="1000">
        <v>4901.590000000004</v>
      </c>
      <c r="M258" s="986">
        <f t="shared" si="515"/>
      </c>
      <c r="N258" s="986"/>
      <c r="O258" s="986">
        <f t="shared" si="482"/>
      </c>
      <c r="P258" s="986">
        <f t="shared" si="9"/>
      </c>
      <c r="Q258" s="986">
        <f t="shared" si="153"/>
      </c>
      <c r="R258" s="986">
        <f t="shared" si="201"/>
      </c>
      <c r="S258" s="987">
        <f t="shared" si="267"/>
      </c>
      <c r="T258" s="987">
        <f t="shared" si="297"/>
      </c>
      <c r="U258" s="987">
        <f t="shared" si="461"/>
      </c>
      <c r="V258" s="987">
        <f t="shared" si="545"/>
      </c>
      <c r="W258" s="988">
        <f t="shared" si="753"/>
      </c>
      <c r="X258" s="989">
        <v>0.0261</v>
      </c>
      <c r="Y258" s="990">
        <v>58</v>
      </c>
      <c r="Z258" s="986">
        <f t="shared" si="103"/>
      </c>
      <c r="AA258" s="1013">
        <v>26870</v>
      </c>
      <c r="AB258" s="1005">
        <v>487</v>
      </c>
      <c r="AC258" s="1005">
        <v>143</v>
      </c>
      <c r="AD258" s="1005">
        <v>502</v>
      </c>
      <c r="AE258" s="1005">
        <v>86</v>
      </c>
      <c r="AF258" s="1005">
        <v>4</v>
      </c>
      <c r="AG258" s="1005">
        <v>0</v>
      </c>
      <c r="AH258" s="1005">
        <v>34</v>
      </c>
      <c r="AI258" s="986">
        <f t="shared" si="163"/>
      </c>
      <c r="AJ258" s="986">
        <f t="shared" si="231"/>
      </c>
      <c r="AK258" s="993" t="s">
        <v>635</v>
      </c>
      <c r="AL258" s="994" t="s">
        <v>651</v>
      </c>
      <c r="AM258" s="994">
        <v>24</v>
      </c>
    </row>
    <row r="259">
      <c r="A259" s="1056"/>
      <c r="B259" s="979" t="s">
        <v>641</v>
      </c>
      <c r="C259" s="979" t="s">
        <v>639</v>
      </c>
      <c r="D259" s="1059">
        <f t="shared" si="363"/>
      </c>
      <c r="E259" s="981">
        <v>971.07</v>
      </c>
      <c r="F259" s="981">
        <v>2123.02</v>
      </c>
      <c r="G259" s="1043"/>
      <c r="H259" s="1043"/>
      <c r="I259" s="1043"/>
      <c r="J259" s="1043"/>
      <c r="K259" s="984">
        <v>2</v>
      </c>
      <c r="L259" s="1000">
        <v>5656.369999999999</v>
      </c>
      <c r="M259" s="986">
        <f t="shared" si="515"/>
      </c>
      <c r="N259" s="986"/>
      <c r="O259" s="986">
        <f t="shared" si="482"/>
      </c>
      <c r="P259" s="986">
        <f t="shared" si="9"/>
      </c>
      <c r="Q259" s="986">
        <f t="shared" si="153"/>
      </c>
      <c r="R259" s="986">
        <f t="shared" si="201"/>
      </c>
      <c r="S259" s="987">
        <f t="shared" si="267"/>
      </c>
      <c r="T259" s="987">
        <f t="shared" si="297"/>
      </c>
      <c r="U259" s="987">
        <f t="shared" si="461"/>
      </c>
      <c r="V259" s="987">
        <f t="shared" si="545"/>
      </c>
      <c r="W259" s="988">
        <f t="shared" si="753"/>
      </c>
      <c r="X259" s="989">
        <v>0.0282</v>
      </c>
      <c r="Y259" s="990">
        <v>62</v>
      </c>
      <c r="Z259" s="986">
        <f t="shared" si="103"/>
      </c>
      <c r="AA259" s="1013">
        <v>28806</v>
      </c>
      <c r="AB259" s="1005">
        <v>452</v>
      </c>
      <c r="AC259" s="1005">
        <v>137</v>
      </c>
      <c r="AD259" s="1005">
        <v>454</v>
      </c>
      <c r="AE259" s="1005">
        <v>85</v>
      </c>
      <c r="AF259" s="1005">
        <v>5</v>
      </c>
      <c r="AG259" s="1005">
        <v>0</v>
      </c>
      <c r="AH259" s="1005">
        <v>42</v>
      </c>
      <c r="AI259" s="986">
        <f t="shared" si="163"/>
      </c>
      <c r="AJ259" s="986">
        <f t="shared" si="231"/>
      </c>
      <c r="AK259" s="993" t="s">
        <v>635</v>
      </c>
      <c r="AL259" s="994" t="s">
        <v>651</v>
      </c>
      <c r="AM259" s="994">
        <v>26</v>
      </c>
    </row>
    <row r="260">
      <c r="A260" s="1056"/>
      <c r="B260" s="1055" t="s">
        <v>640</v>
      </c>
      <c r="C260" s="1055"/>
      <c r="D260" s="1015">
        <f>SUM(D256:D259)</f>
      </c>
      <c r="E260" s="1060">
        <f>SUM(E256:E259)</f>
      </c>
      <c r="F260" s="1060">
        <f>SUM(F256:F259)</f>
      </c>
      <c r="G260" s="1061"/>
      <c r="H260" s="1061"/>
      <c r="I260" s="1061"/>
      <c r="J260" s="1061"/>
      <c r="K260" s="1017">
        <f>SUM(K256:K259)</f>
      </c>
      <c r="L260" s="1018">
        <f>SUM(L256:L259)</f>
      </c>
      <c r="M260" s="1019">
        <f t="shared" si="515"/>
      </c>
      <c r="N260" s="1019"/>
      <c r="O260" s="1019">
        <f>D260/H260:G260</f>
      </c>
      <c r="P260" s="1019">
        <f t="shared" si="9"/>
      </c>
      <c r="Q260" s="1019">
        <f t="shared" si="153"/>
      </c>
      <c r="R260" s="1019">
        <f t="shared" si="201"/>
      </c>
      <c r="S260" s="1020">
        <f t="shared" si="267"/>
      </c>
      <c r="T260" s="1020">
        <f t="shared" si="297"/>
      </c>
      <c r="U260" s="1020">
        <f t="shared" si="461"/>
      </c>
      <c r="V260" s="1020">
        <f t="shared" si="545"/>
      </c>
      <c r="W260" s="1021">
        <f t="shared" si="753"/>
      </c>
      <c r="X260" s="1020">
        <f>AVERAGE(X256:X259)</f>
      </c>
      <c r="Y260" s="1022">
        <f>AVERAGE(Y256:Y259)</f>
      </c>
      <c r="Z260" s="1019">
        <f t="shared" si="103"/>
      </c>
      <c r="AA260" s="1023">
        <f>SUM(AA256:AA259)</f>
      </c>
      <c r="AB260" s="1023">
        <f>SUM(AB256:AB259)</f>
      </c>
      <c r="AC260" s="1023">
        <f>SUM(AC256:AC259)</f>
      </c>
      <c r="AD260" s="1023">
        <f>SUM(AD256:AD259)</f>
      </c>
      <c r="AE260" s="1023">
        <f>SUM(AE256:AE259)</f>
      </c>
      <c r="AF260" s="1023">
        <f>SUM(AF256:AF259)</f>
      </c>
      <c r="AG260" s="1023">
        <f>SUM(AG256:AG259)</f>
      </c>
      <c r="AH260" s="1023">
        <f>SUM(AH256:AH259)</f>
      </c>
      <c r="AI260" s="1019">
        <f t="shared" si="163"/>
      </c>
      <c r="AJ260" s="1024">
        <f t="shared" si="231"/>
      </c>
      <c r="AK260" s="1025"/>
      <c r="AL260" s="1025"/>
      <c r="AM260" s="1021">
        <f>SUM(AM256:AM259)</f>
      </c>
    </row>
    <row r="261">
      <c r="A261" s="1056"/>
      <c r="B261" s="979" t="s">
        <v>646</v>
      </c>
      <c r="C261" s="979" t="s">
        <v>642</v>
      </c>
      <c r="D261" s="1011">
        <f t="shared" ref="D261:D264" si="364">E261+F261</f>
      </c>
      <c r="E261" s="1028">
        <v>1025.67</v>
      </c>
      <c r="F261" s="1028">
        <v>1213.86</v>
      </c>
      <c r="G261" s="983"/>
      <c r="H261" s="983"/>
      <c r="I261" s="983"/>
      <c r="J261" s="983"/>
      <c r="K261" s="983">
        <v>4</v>
      </c>
      <c r="L261" s="1000">
        <v>7546.3499999999985</v>
      </c>
      <c r="M261" s="986">
        <f t="shared" si="515"/>
      </c>
      <c r="N261" s="986"/>
      <c r="O261" s="986">
        <f t="shared" ref="O261:O264" si="483">D261/K261</f>
      </c>
      <c r="P261" s="986">
        <f t="shared" si="9"/>
      </c>
      <c r="Q261" s="986">
        <f t="shared" si="153"/>
      </c>
      <c r="R261" s="986">
        <f t="shared" si="201"/>
      </c>
      <c r="S261" s="987">
        <f t="shared" si="267"/>
      </c>
      <c r="T261" s="987">
        <f t="shared" si="297"/>
      </c>
      <c r="U261" s="987">
        <f t="shared" si="461"/>
      </c>
      <c r="V261" s="987">
        <f t="shared" si="545"/>
      </c>
      <c r="W261" s="988">
        <f t="shared" si="753"/>
      </c>
      <c r="X261" s="989">
        <v>0.0262</v>
      </c>
      <c r="Y261" s="990">
        <v>65</v>
      </c>
      <c r="Z261" s="986">
        <f t="shared" si="103"/>
      </c>
      <c r="AA261" s="1005">
        <v>17353</v>
      </c>
      <c r="AB261" s="1005">
        <v>257</v>
      </c>
      <c r="AC261" s="1005">
        <v>96</v>
      </c>
      <c r="AD261" s="1005">
        <v>259</v>
      </c>
      <c r="AE261" s="1005">
        <v>55</v>
      </c>
      <c r="AF261" s="1005">
        <v>6</v>
      </c>
      <c r="AG261" s="1005">
        <v>1</v>
      </c>
      <c r="AH261" s="1005">
        <v>13</v>
      </c>
      <c r="AI261" s="986">
        <f t="shared" si="163"/>
      </c>
      <c r="AJ261" s="986">
        <f t="shared" si="231"/>
      </c>
      <c r="AK261" s="993" t="s">
        <v>635</v>
      </c>
      <c r="AL261" s="994" t="s">
        <v>651</v>
      </c>
      <c r="AM261" s="994">
        <v>20</v>
      </c>
    </row>
    <row r="262">
      <c r="A262" s="1056"/>
      <c r="B262" s="979" t="s">
        <v>646</v>
      </c>
      <c r="C262" s="979" t="s">
        <v>643</v>
      </c>
      <c r="D262" s="1011">
        <f t="shared" si="364"/>
      </c>
      <c r="E262" s="1028">
        <v>1037.63</v>
      </c>
      <c r="F262" s="1028">
        <v>2080.39</v>
      </c>
      <c r="G262" s="983"/>
      <c r="H262" s="983"/>
      <c r="I262" s="983"/>
      <c r="J262" s="983"/>
      <c r="K262" s="983">
        <v>1</v>
      </c>
      <c r="L262" s="985">
        <v>4543.110000000001</v>
      </c>
      <c r="M262" s="986">
        <f t="shared" si="515"/>
      </c>
      <c r="N262" s="986"/>
      <c r="O262" s="986">
        <f t="shared" si="483"/>
      </c>
      <c r="P262" s="986">
        <f t="shared" si="9"/>
      </c>
      <c r="Q262" s="986">
        <f t="shared" si="153"/>
      </c>
      <c r="R262" s="986">
        <f t="shared" si="201"/>
      </c>
      <c r="S262" s="987">
        <f t="shared" si="267"/>
      </c>
      <c r="T262" s="987">
        <f t="shared" si="297"/>
      </c>
      <c r="U262" s="987">
        <f t="shared" si="461"/>
      </c>
      <c r="V262" s="987">
        <f t="shared" si="545"/>
      </c>
      <c r="W262" s="988">
        <f t="shared" si="753"/>
      </c>
      <c r="X262" s="989">
        <v>0.0425</v>
      </c>
      <c r="Y262" s="990">
        <v>69</v>
      </c>
      <c r="Z262" s="986">
        <f t="shared" si="103"/>
      </c>
      <c r="AA262" s="1005">
        <v>27820</v>
      </c>
      <c r="AB262" s="1005">
        <v>351</v>
      </c>
      <c r="AC262" s="1005">
        <v>158</v>
      </c>
      <c r="AD262" s="1005">
        <v>348</v>
      </c>
      <c r="AE262" s="1005">
        <v>81</v>
      </c>
      <c r="AF262" s="1005">
        <v>3</v>
      </c>
      <c r="AG262" s="1005">
        <v>2</v>
      </c>
      <c r="AH262" s="1005">
        <v>38</v>
      </c>
      <c r="AI262" s="986">
        <f t="shared" si="163"/>
      </c>
      <c r="AJ262" s="986">
        <f t="shared" si="231"/>
      </c>
      <c r="AK262" s="993" t="s">
        <v>635</v>
      </c>
      <c r="AL262" s="994" t="s">
        <v>651</v>
      </c>
      <c r="AM262" s="994">
        <v>27</v>
      </c>
    </row>
    <row r="263">
      <c r="A263" s="1056"/>
      <c r="B263" s="979" t="s">
        <v>646</v>
      </c>
      <c r="C263" s="979" t="s">
        <v>644</v>
      </c>
      <c r="D263" s="1011">
        <f t="shared" si="364"/>
      </c>
      <c r="E263" s="1028">
        <v>811.28</v>
      </c>
      <c r="F263" s="1028">
        <v>1177.82</v>
      </c>
      <c r="G263" s="983"/>
      <c r="H263" s="983"/>
      <c r="I263" s="983"/>
      <c r="J263" s="983"/>
      <c r="K263" s="983">
        <v>1</v>
      </c>
      <c r="L263" s="1000">
        <v>5656.370000000003</v>
      </c>
      <c r="M263" s="986">
        <f t="shared" si="515"/>
      </c>
      <c r="N263" s="986"/>
      <c r="O263" s="986">
        <f t="shared" si="483"/>
      </c>
      <c r="P263" s="986">
        <f t="shared" si="9"/>
      </c>
      <c r="Q263" s="986">
        <f t="shared" si="153"/>
      </c>
      <c r="R263" s="986">
        <f t="shared" si="201"/>
      </c>
      <c r="S263" s="987">
        <f t="shared" si="267"/>
      </c>
      <c r="T263" s="987">
        <f t="shared" si="297"/>
      </c>
      <c r="U263" s="987">
        <f t="shared" si="461"/>
      </c>
      <c r="V263" s="987">
        <f t="shared" si="545"/>
      </c>
      <c r="W263" s="988">
        <f t="shared" si="753"/>
      </c>
      <c r="X263" s="989">
        <v>0.0242</v>
      </c>
      <c r="Y263" s="990">
        <v>71</v>
      </c>
      <c r="Z263" s="986">
        <f t="shared" si="103"/>
      </c>
      <c r="AA263" s="1005">
        <v>18116</v>
      </c>
      <c r="AB263" s="1005">
        <v>221</v>
      </c>
      <c r="AC263" s="1005">
        <v>93</v>
      </c>
      <c r="AD263" s="1005">
        <v>226</v>
      </c>
      <c r="AE263" s="1005">
        <v>90</v>
      </c>
      <c r="AF263" s="1005">
        <v>2</v>
      </c>
      <c r="AG263" s="1005">
        <v>0</v>
      </c>
      <c r="AH263" s="1005">
        <v>21</v>
      </c>
      <c r="AI263" s="986">
        <f t="shared" si="163"/>
      </c>
      <c r="AJ263" s="986">
        <f t="shared" si="231"/>
      </c>
      <c r="AK263" s="993" t="s">
        <v>635</v>
      </c>
      <c r="AL263" s="994" t="s">
        <v>651</v>
      </c>
      <c r="AM263" s="994">
        <v>24</v>
      </c>
    </row>
    <row r="264">
      <c r="A264" s="1056"/>
      <c r="B264" s="979" t="s">
        <v>646</v>
      </c>
      <c r="C264" s="979" t="s">
        <v>645</v>
      </c>
      <c r="D264" s="1011">
        <f t="shared" si="364"/>
      </c>
      <c r="E264" s="1028">
        <v>682.52</v>
      </c>
      <c r="F264" s="1028">
        <v>1952.6</v>
      </c>
      <c r="G264" s="983"/>
      <c r="H264" s="983"/>
      <c r="I264" s="983"/>
      <c r="J264" s="983"/>
      <c r="K264" s="983">
        <v>2</v>
      </c>
      <c r="L264" s="1000">
        <v>5656.370000000003</v>
      </c>
      <c r="M264" s="986">
        <f t="shared" si="515"/>
      </c>
      <c r="N264" s="986"/>
      <c r="O264" s="986">
        <f t="shared" si="483"/>
      </c>
      <c r="P264" s="986">
        <f t="shared" si="9"/>
      </c>
      <c r="Q264" s="986">
        <f t="shared" si="153"/>
      </c>
      <c r="R264" s="986">
        <f t="shared" si="201"/>
      </c>
      <c r="S264" s="987">
        <f t="shared" si="267"/>
      </c>
      <c r="T264" s="987">
        <f t="shared" si="297"/>
      </c>
      <c r="U264" s="987">
        <f t="shared" si="461"/>
      </c>
      <c r="V264" s="987">
        <f t="shared" si="545"/>
      </c>
      <c r="W264" s="988">
        <f t="shared" si="753"/>
      </c>
      <c r="X264" s="989">
        <v>0.0475</v>
      </c>
      <c r="Y264" s="990">
        <v>71</v>
      </c>
      <c r="Z264" s="986">
        <f t="shared" si="103"/>
      </c>
      <c r="AA264" s="1005">
        <v>23514</v>
      </c>
      <c r="AB264" s="1005">
        <v>315</v>
      </c>
      <c r="AC264" s="1005">
        <v>118</v>
      </c>
      <c r="AD264" s="1005">
        <v>304</v>
      </c>
      <c r="AE264" s="1005">
        <v>37</v>
      </c>
      <c r="AF264" s="1005">
        <v>2</v>
      </c>
      <c r="AG264" s="1005">
        <v>0</v>
      </c>
      <c r="AH264" s="1005">
        <v>27</v>
      </c>
      <c r="AI264" s="986">
        <f t="shared" si="163"/>
      </c>
      <c r="AJ264" s="986">
        <f t="shared" si="231"/>
      </c>
      <c r="AK264" s="993" t="s">
        <v>635</v>
      </c>
      <c r="AL264" s="994" t="s">
        <v>651</v>
      </c>
      <c r="AM264" s="994">
        <v>23</v>
      </c>
    </row>
    <row r="265">
      <c r="A265" s="1056"/>
      <c r="B265" s="1055" t="s">
        <v>640</v>
      </c>
      <c r="C265" s="1055"/>
      <c r="D265" s="1015">
        <f>SUM(D261:D264)</f>
      </c>
      <c r="E265" s="1016">
        <f>SUM(E261:E264)</f>
      </c>
      <c r="F265" s="1016">
        <f>SUM(F261:F264)</f>
      </c>
      <c r="G265" s="1017"/>
      <c r="H265" s="1017"/>
      <c r="I265" s="1017"/>
      <c r="J265" s="1017"/>
      <c r="K265" s="1017">
        <f>SUM(K261:K264)</f>
      </c>
      <c r="L265" s="1016">
        <f>SUM(L261:L264)</f>
      </c>
      <c r="M265" s="1019">
        <f t="shared" si="515"/>
      </c>
      <c r="N265" s="1019"/>
      <c r="O265" s="1019">
        <f>D265/H265:G265</f>
      </c>
      <c r="P265" s="1019">
        <f t="shared" si="9"/>
      </c>
      <c r="Q265" s="1019">
        <f t="shared" si="153"/>
      </c>
      <c r="R265" s="1019">
        <f t="shared" si="201"/>
      </c>
      <c r="S265" s="1020">
        <f t="shared" si="267"/>
      </c>
      <c r="T265" s="1020">
        <f t="shared" si="297"/>
      </c>
      <c r="U265" s="1020">
        <f t="shared" si="461"/>
      </c>
      <c r="V265" s="1020">
        <f t="shared" si="545"/>
      </c>
      <c r="W265" s="1021">
        <f t="shared" si="753"/>
      </c>
      <c r="X265" s="1020">
        <f>AVERAGE(X261:X264)</f>
      </c>
      <c r="Y265" s="1022">
        <f>AVERAGE(Y261:Y264)</f>
      </c>
      <c r="Z265" s="1022">
        <f t="shared" si="103"/>
      </c>
      <c r="AA265" s="1023">
        <f>SUM(AA261:AA264)</f>
      </c>
      <c r="AB265" s="1023">
        <f>SUM(AB261:AB264)</f>
      </c>
      <c r="AC265" s="1023">
        <f>SUM(AC261:AC264)</f>
      </c>
      <c r="AD265" s="1023">
        <f>SUM(AD261:AD264)</f>
      </c>
      <c r="AE265" s="1023">
        <f>SUM(AE261:AE264)</f>
      </c>
      <c r="AF265" s="1023">
        <f>SUM(AF261:AF264)</f>
      </c>
      <c r="AG265" s="1023">
        <f>SUM(AG261:AG264)</f>
      </c>
      <c r="AH265" s="1023">
        <f>SUM(AH261:AH264)</f>
      </c>
      <c r="AI265" s="1019">
        <f t="shared" si="163"/>
      </c>
      <c r="AJ265" s="1024">
        <f t="shared" si="231"/>
      </c>
      <c r="AK265" s="1025"/>
      <c r="AL265" s="1025"/>
      <c r="AM265" s="1021">
        <f>SUM(AM261:AM264)</f>
      </c>
    </row>
    <row r="266">
      <c r="A266" s="1056"/>
      <c r="B266" s="979" t="s">
        <v>653</v>
      </c>
      <c r="C266" s="979" t="s">
        <v>647</v>
      </c>
      <c r="D266" s="1011">
        <f t="shared" ref="D266:D269" si="365">E266+F266</f>
      </c>
      <c r="E266" s="1028">
        <v>677.49</v>
      </c>
      <c r="F266" s="1028">
        <v>1556.1</v>
      </c>
      <c r="G266" s="983"/>
      <c r="H266" s="983"/>
      <c r="I266" s="983"/>
      <c r="J266" s="983"/>
      <c r="K266" s="983">
        <v>2</v>
      </c>
      <c r="L266" s="985">
        <v>4266.18</v>
      </c>
      <c r="M266" s="986">
        <f t="shared" si="515"/>
      </c>
      <c r="N266" s="986"/>
      <c r="O266" s="986">
        <f t="shared" ref="O266:O269" si="484">D266/K266</f>
      </c>
      <c r="P266" s="986">
        <f t="shared" si="9"/>
      </c>
      <c r="Q266" s="986">
        <f t="shared" si="153"/>
      </c>
      <c r="R266" s="986">
        <f t="shared" si="201"/>
      </c>
      <c r="S266" s="987">
        <f t="shared" si="267"/>
      </c>
      <c r="T266" s="987">
        <f t="shared" si="297"/>
      </c>
      <c r="U266" s="987">
        <f t="shared" si="461"/>
      </c>
      <c r="V266" s="987">
        <f t="shared" si="545"/>
      </c>
      <c r="W266" s="988">
        <f t="shared" si="753"/>
      </c>
      <c r="X266" s="989">
        <v>0.0369</v>
      </c>
      <c r="Y266" s="990">
        <v>73</v>
      </c>
      <c r="Z266" s="986">
        <f t="shared" si="103"/>
      </c>
      <c r="AA266" s="1005">
        <v>18399</v>
      </c>
      <c r="AB266" s="1005">
        <v>294</v>
      </c>
      <c r="AC266" s="1005">
        <v>112</v>
      </c>
      <c r="AD266" s="1005">
        <v>287</v>
      </c>
      <c r="AE266" s="1005">
        <v>57</v>
      </c>
      <c r="AF266" s="1005">
        <v>5</v>
      </c>
      <c r="AG266" s="1005">
        <v>3</v>
      </c>
      <c r="AH266" s="1005">
        <v>24</v>
      </c>
      <c r="AI266" s="986">
        <f t="shared" si="163"/>
      </c>
      <c r="AJ266" s="986">
        <f t="shared" si="231"/>
      </c>
      <c r="AK266" s="993" t="s">
        <v>635</v>
      </c>
      <c r="AL266" s="994" t="s">
        <v>651</v>
      </c>
      <c r="AM266" s="994">
        <v>19</v>
      </c>
    </row>
    <row r="267">
      <c r="A267" s="1056"/>
      <c r="B267" s="979" t="s">
        <v>653</v>
      </c>
      <c r="C267" s="979" t="s">
        <v>648</v>
      </c>
      <c r="D267" s="1011">
        <f t="shared" si="365"/>
      </c>
      <c r="E267" s="1028">
        <v>634.1</v>
      </c>
      <c r="F267" s="1028">
        <v>1350</v>
      </c>
      <c r="G267" s="1012"/>
      <c r="H267" s="1012"/>
      <c r="I267" s="1012"/>
      <c r="J267" s="1012"/>
      <c r="K267" s="983">
        <v>2</v>
      </c>
      <c r="L267" s="1000">
        <v>9148.670000000006</v>
      </c>
      <c r="M267" s="986">
        <f t="shared" si="515"/>
      </c>
      <c r="N267" s="986"/>
      <c r="O267" s="986">
        <f t="shared" si="484"/>
      </c>
      <c r="P267" s="986">
        <f t="shared" si="9"/>
      </c>
      <c r="Q267" s="986">
        <f t="shared" si="153"/>
      </c>
      <c r="R267" s="986">
        <f t="shared" si="201"/>
      </c>
      <c r="S267" s="987">
        <f t="shared" si="267"/>
      </c>
      <c r="T267" s="987">
        <f t="shared" si="297"/>
      </c>
      <c r="U267" s="987">
        <f t="shared" si="461"/>
      </c>
      <c r="V267" s="987">
        <f t="shared" si="545"/>
      </c>
      <c r="W267" s="988">
        <f t="shared" si="753"/>
      </c>
      <c r="X267" s="989">
        <v>0.0305</v>
      </c>
      <c r="Y267" s="990">
        <v>74</v>
      </c>
      <c r="Z267" s="986">
        <f t="shared" si="103"/>
      </c>
      <c r="AA267" s="1005">
        <v>18531</v>
      </c>
      <c r="AB267" s="1005">
        <v>295</v>
      </c>
      <c r="AC267" s="1005">
        <v>93</v>
      </c>
      <c r="AD267" s="1005">
        <v>306</v>
      </c>
      <c r="AE267" s="1005">
        <v>61</v>
      </c>
      <c r="AF267" s="1005">
        <v>1</v>
      </c>
      <c r="AG267" s="1005">
        <v>2</v>
      </c>
      <c r="AH267" s="1005">
        <v>22</v>
      </c>
      <c r="AI267" s="986">
        <f t="shared" si="163"/>
      </c>
      <c r="AJ267" s="986">
        <f t="shared" si="231"/>
      </c>
      <c r="AK267" s="993" t="s">
        <v>635</v>
      </c>
      <c r="AL267" s="994" t="s">
        <v>651</v>
      </c>
      <c r="AM267" s="994">
        <v>21</v>
      </c>
    </row>
    <row r="268">
      <c r="A268" s="1056"/>
      <c r="B268" s="979" t="s">
        <v>653</v>
      </c>
      <c r="C268" s="979" t="s">
        <v>649</v>
      </c>
      <c r="D268" s="1011">
        <f t="shared" si="365"/>
      </c>
      <c r="E268" s="1028">
        <v>980.27</v>
      </c>
      <c r="F268" s="1028">
        <v>1462.09</v>
      </c>
      <c r="G268" s="1012"/>
      <c r="H268" s="1012"/>
      <c r="I268" s="1012"/>
      <c r="J268" s="1012"/>
      <c r="K268" s="983">
        <v>1</v>
      </c>
      <c r="L268" s="1000">
        <v>5463.319999999992</v>
      </c>
      <c r="M268" s="986">
        <f t="shared" si="515"/>
      </c>
      <c r="N268" s="986"/>
      <c r="O268" s="986">
        <f t="shared" si="484"/>
      </c>
      <c r="P268" s="986">
        <f t="shared" si="9"/>
      </c>
      <c r="Q268" s="986">
        <f t="shared" si="153"/>
      </c>
      <c r="R268" s="986">
        <f t="shared" si="201"/>
      </c>
      <c r="S268" s="987">
        <f t="shared" si="267"/>
      </c>
      <c r="T268" s="987">
        <f t="shared" si="297"/>
      </c>
      <c r="U268" s="987">
        <f t="shared" si="461"/>
      </c>
      <c r="V268" s="987">
        <f t="shared" si="545"/>
      </c>
      <c r="W268" s="988">
        <f t="shared" si="753"/>
      </c>
      <c r="X268" s="989">
        <v>0.021</v>
      </c>
      <c r="Y268" s="990">
        <v>75</v>
      </c>
      <c r="Z268" s="986">
        <f t="shared" si="103"/>
      </c>
      <c r="AA268" s="1005">
        <v>21044</v>
      </c>
      <c r="AB268" s="1005">
        <v>346</v>
      </c>
      <c r="AC268" s="1005">
        <v>90</v>
      </c>
      <c r="AD268" s="1005">
        <v>361</v>
      </c>
      <c r="AE268" s="1005">
        <v>35</v>
      </c>
      <c r="AF268" s="1005">
        <v>4</v>
      </c>
      <c r="AG268" s="1005">
        <v>0</v>
      </c>
      <c r="AH268" s="1005">
        <v>12</v>
      </c>
      <c r="AI268" s="986">
        <f t="shared" si="163"/>
      </c>
      <c r="AJ268" s="986">
        <f t="shared" si="231"/>
      </c>
      <c r="AK268" s="993" t="s">
        <v>650</v>
      </c>
      <c r="AL268" s="994" t="s">
        <v>636</v>
      </c>
      <c r="AM268" s="994">
        <v>20</v>
      </c>
    </row>
    <row r="269">
      <c r="A269" s="1056"/>
      <c r="B269" s="979" t="s">
        <v>653</v>
      </c>
      <c r="C269" s="979" t="s">
        <v>652</v>
      </c>
      <c r="D269" s="1011">
        <f t="shared" si="365"/>
      </c>
      <c r="E269" s="1028">
        <v>1299.66</v>
      </c>
      <c r="F269" s="1028">
        <v>1364.65</v>
      </c>
      <c r="G269" s="1012"/>
      <c r="H269" s="1012"/>
      <c r="I269" s="1012"/>
      <c r="J269" s="1012"/>
      <c r="K269" s="983">
        <v>3</v>
      </c>
      <c r="L269" s="1000">
        <v>9635.960000000006</v>
      </c>
      <c r="M269" s="986">
        <f t="shared" si="515"/>
      </c>
      <c r="N269" s="986"/>
      <c r="O269" s="986">
        <f t="shared" si="484"/>
      </c>
      <c r="P269" s="986">
        <f t="shared" si="9"/>
      </c>
      <c r="Q269" s="986">
        <f t="shared" si="153"/>
      </c>
      <c r="R269" s="986">
        <f t="shared" si="201"/>
      </c>
      <c r="S269" s="987">
        <f t="shared" si="267"/>
      </c>
      <c r="T269" s="987">
        <f t="shared" si="297"/>
      </c>
      <c r="U269" s="987">
        <f t="shared" si="461"/>
      </c>
      <c r="V269" s="987">
        <f t="shared" si="545"/>
      </c>
      <c r="W269" s="988">
        <f t="shared" si="753"/>
      </c>
      <c r="X269" s="989">
        <v>0.0177</v>
      </c>
      <c r="Y269" s="990">
        <v>76</v>
      </c>
      <c r="Z269" s="986">
        <f t="shared" si="103"/>
      </c>
      <c r="AA269" s="1005">
        <v>18626</v>
      </c>
      <c r="AB269" s="1005">
        <v>285</v>
      </c>
      <c r="AC269" s="1005">
        <v>77</v>
      </c>
      <c r="AD269" s="1005">
        <v>289</v>
      </c>
      <c r="AE269" s="1005">
        <v>61</v>
      </c>
      <c r="AF269" s="1005">
        <v>6</v>
      </c>
      <c r="AG269" s="1005">
        <v>2</v>
      </c>
      <c r="AH269" s="1005">
        <v>20</v>
      </c>
      <c r="AI269" s="986">
        <f t="shared" si="163"/>
      </c>
      <c r="AJ269" s="986">
        <f t="shared" si="231"/>
      </c>
      <c r="AK269" s="993" t="s">
        <v>650</v>
      </c>
      <c r="AL269" s="994" t="s">
        <v>636</v>
      </c>
      <c r="AM269" s="994">
        <v>23</v>
      </c>
    </row>
    <row r="270">
      <c r="A270" s="1056"/>
      <c r="B270" s="1055" t="s">
        <v>640</v>
      </c>
      <c r="C270" s="1055"/>
      <c r="D270" s="1015">
        <f>SUM(D266:D269)</f>
      </c>
      <c r="E270" s="1015">
        <f>SUM(E266:E269)</f>
      </c>
      <c r="F270" s="1015">
        <f>SUM(F266:F269)</f>
      </c>
      <c r="G270" s="1029"/>
      <c r="H270" s="1029"/>
      <c r="I270" s="1029"/>
      <c r="J270" s="1029"/>
      <c r="K270" s="1029">
        <f>SUM(K266:K269)</f>
      </c>
      <c r="L270" s="1015">
        <f>SUM(L266:L269)</f>
      </c>
      <c r="M270" s="1019">
        <f t="shared" si="515"/>
      </c>
      <c r="N270" s="1019"/>
      <c r="O270" s="1019">
        <f>D270/H270:G270</f>
      </c>
      <c r="P270" s="1019">
        <f t="shared" si="9"/>
      </c>
      <c r="Q270" s="1019">
        <f t="shared" si="153"/>
      </c>
      <c r="R270" s="1019">
        <f t="shared" si="201"/>
      </c>
      <c r="S270" s="1020">
        <f t="shared" si="267"/>
      </c>
      <c r="T270" s="1020">
        <f t="shared" si="297"/>
      </c>
      <c r="U270" s="1020">
        <f t="shared" si="461"/>
      </c>
      <c r="V270" s="1020">
        <f t="shared" si="545"/>
      </c>
      <c r="W270" s="1021">
        <f t="shared" si="753"/>
      </c>
      <c r="X270" s="1020">
        <f>AVERAGE(X266:X269)</f>
      </c>
      <c r="Y270" s="1022">
        <f>AVERAGE(Y266:Y269)</f>
      </c>
      <c r="Z270" s="1022">
        <f t="shared" si="103"/>
      </c>
      <c r="AA270" s="1023">
        <f>SUM(AA266:AA269)</f>
      </c>
      <c r="AB270" s="1023">
        <f>SUM(AB266:AB269)</f>
      </c>
      <c r="AC270" s="1023">
        <f>SUM(AC266:AC269)</f>
      </c>
      <c r="AD270" s="1023">
        <f>SUM(AD266:AD269)</f>
      </c>
      <c r="AE270" s="1023">
        <f>SUM(AE266:AE269)</f>
      </c>
      <c r="AF270" s="1023">
        <f>SUM(AF266:AF269)</f>
      </c>
      <c r="AG270" s="1023">
        <f>SUM(AG266:AG269)</f>
      </c>
      <c r="AH270" s="1023">
        <f>SUM(AH266:AH269)</f>
      </c>
      <c r="AI270" s="1019">
        <f t="shared" si="163"/>
      </c>
      <c r="AJ270" s="1024">
        <f t="shared" si="231"/>
      </c>
      <c r="AK270" s="1025"/>
      <c r="AL270" s="1025"/>
      <c r="AM270" s="1023">
        <f>SUM(AM266:AM269)</f>
      </c>
    </row>
    <row r="271">
      <c r="A271" s="1056"/>
      <c r="B271" s="979" t="s">
        <v>633</v>
      </c>
      <c r="C271" s="979" t="s">
        <v>654</v>
      </c>
      <c r="D271" s="1011">
        <f t="shared" ref="D271:D274" si="366">E271+F271</f>
      </c>
      <c r="E271" s="1028">
        <v>985.16</v>
      </c>
      <c r="F271" s="1028">
        <v>1447.41</v>
      </c>
      <c r="G271" s="1012"/>
      <c r="H271" s="1012"/>
      <c r="I271" s="1012"/>
      <c r="J271" s="1012"/>
      <c r="K271" s="983">
        <v>4</v>
      </c>
      <c r="L271" s="1000">
        <v>9646.070000000007</v>
      </c>
      <c r="M271" s="986">
        <f t="shared" si="515"/>
      </c>
      <c r="N271" s="986"/>
      <c r="O271" s="986">
        <f t="shared" ref="O271:O274" si="485">D271/K271</f>
      </c>
      <c r="P271" s="986">
        <f t="shared" si="9"/>
      </c>
      <c r="Q271" s="986">
        <f t="shared" si="153"/>
      </c>
      <c r="R271" s="986">
        <f t="shared" si="201"/>
      </c>
      <c r="S271" s="987">
        <f t="shared" si="267"/>
      </c>
      <c r="T271" s="987">
        <f t="shared" si="297"/>
      </c>
      <c r="U271" s="987">
        <f t="shared" si="461"/>
      </c>
      <c r="V271" s="987">
        <f t="shared" si="545"/>
      </c>
      <c r="W271" s="988">
        <f t="shared" si="753"/>
      </c>
      <c r="X271" s="989">
        <v>0.0268</v>
      </c>
      <c r="Y271" s="990">
        <v>75</v>
      </c>
      <c r="Z271" s="986">
        <f t="shared" si="103"/>
      </c>
      <c r="AA271" s="1005">
        <v>19506</v>
      </c>
      <c r="AB271" s="1005">
        <v>262</v>
      </c>
      <c r="AC271" s="1005">
        <v>83</v>
      </c>
      <c r="AD271" s="1005">
        <v>274</v>
      </c>
      <c r="AE271" s="1005">
        <v>74</v>
      </c>
      <c r="AF271" s="1005">
        <v>5</v>
      </c>
      <c r="AG271" s="1005">
        <v>1</v>
      </c>
      <c r="AH271" s="1005">
        <v>21</v>
      </c>
      <c r="AI271" s="986">
        <f t="shared" si="163"/>
      </c>
      <c r="AJ271" s="986">
        <f t="shared" si="231"/>
      </c>
      <c r="AK271" s="993" t="s">
        <v>650</v>
      </c>
      <c r="AL271" s="994" t="s">
        <v>636</v>
      </c>
      <c r="AM271" s="994">
        <v>20</v>
      </c>
    </row>
    <row r="272">
      <c r="A272" s="1056"/>
      <c r="B272" s="979" t="s">
        <v>633</v>
      </c>
      <c r="C272" s="979" t="s">
        <v>655</v>
      </c>
      <c r="D272" s="1011">
        <f t="shared" si="366"/>
      </c>
      <c r="E272" s="1031">
        <v>1140.43</v>
      </c>
      <c r="F272" s="1031">
        <v>1524.58</v>
      </c>
      <c r="G272" s="1012"/>
      <c r="H272" s="1012"/>
      <c r="I272" s="1012"/>
      <c r="J272" s="1012"/>
      <c r="K272" s="983">
        <v>1</v>
      </c>
      <c r="L272" s="1000">
        <v>8854.329999999987</v>
      </c>
      <c r="M272" s="986">
        <f t="shared" si="515"/>
      </c>
      <c r="N272" s="986"/>
      <c r="O272" s="986">
        <f t="shared" si="485"/>
      </c>
      <c r="P272" s="986">
        <f t="shared" si="9"/>
      </c>
      <c r="Q272" s="986">
        <f t="shared" si="153"/>
      </c>
      <c r="R272" s="986">
        <f t="shared" si="201"/>
      </c>
      <c r="S272" s="987">
        <f t="shared" si="267"/>
      </c>
      <c r="T272" s="987">
        <f t="shared" si="297"/>
      </c>
      <c r="U272" s="987">
        <f t="shared" si="461"/>
      </c>
      <c r="V272" s="987">
        <f t="shared" si="545"/>
      </c>
      <c r="W272" s="988">
        <f t="shared" si="753"/>
      </c>
      <c r="X272" s="989">
        <v>0.0249</v>
      </c>
      <c r="Y272" s="990">
        <v>75</v>
      </c>
      <c r="Z272" s="986">
        <f t="shared" si="103"/>
      </c>
      <c r="AA272" s="1005">
        <v>21908</v>
      </c>
      <c r="AB272" s="1005">
        <v>356</v>
      </c>
      <c r="AC272" s="1005">
        <v>103</v>
      </c>
      <c r="AD272" s="1005">
        <v>374</v>
      </c>
      <c r="AE272" s="1005">
        <v>43</v>
      </c>
      <c r="AF272" s="1005">
        <v>3</v>
      </c>
      <c r="AG272" s="1005">
        <v>3</v>
      </c>
      <c r="AH272" s="1005">
        <v>25</v>
      </c>
      <c r="AI272" s="986">
        <f t="shared" si="163"/>
      </c>
      <c r="AJ272" s="986">
        <f t="shared" si="231"/>
      </c>
      <c r="AK272" s="993" t="s">
        <v>650</v>
      </c>
      <c r="AL272" s="994" t="s">
        <v>636</v>
      </c>
      <c r="AM272" s="994">
        <v>15</v>
      </c>
    </row>
    <row r="273">
      <c r="A273" s="1056"/>
      <c r="B273" s="979" t="s">
        <v>633</v>
      </c>
      <c r="C273" s="979" t="s">
        <v>656</v>
      </c>
      <c r="D273" s="1011">
        <f t="shared" si="366"/>
      </c>
      <c r="E273" s="1031">
        <v>1311.4</v>
      </c>
      <c r="F273" s="1031">
        <v>1506.26</v>
      </c>
      <c r="G273" s="983"/>
      <c r="H273" s="983"/>
      <c r="I273" s="983"/>
      <c r="J273" s="983"/>
      <c r="K273" s="983">
        <v>5</v>
      </c>
      <c r="L273" s="1000">
        <v>9458.420000000013</v>
      </c>
      <c r="M273" s="986">
        <f t="shared" si="515"/>
      </c>
      <c r="N273" s="986"/>
      <c r="O273" s="986">
        <f t="shared" si="485"/>
      </c>
      <c r="P273" s="986">
        <f t="shared" si="9"/>
      </c>
      <c r="Q273" s="986">
        <f t="shared" si="153"/>
      </c>
      <c r="R273" s="986">
        <f t="shared" si="201"/>
      </c>
      <c r="S273" s="987">
        <f t="shared" si="267"/>
      </c>
      <c r="T273" s="987">
        <f t="shared" si="297"/>
      </c>
      <c r="U273" s="987">
        <f t="shared" si="461"/>
      </c>
      <c r="V273" s="987">
        <f t="shared" si="545"/>
      </c>
      <c r="W273" s="988">
        <f t="shared" si="753"/>
      </c>
      <c r="X273" s="989">
        <v>0.0194</v>
      </c>
      <c r="Y273" s="990">
        <v>74</v>
      </c>
      <c r="Z273" s="986">
        <f t="shared" si="103"/>
      </c>
      <c r="AA273" s="1005">
        <v>22495</v>
      </c>
      <c r="AB273" s="1005">
        <v>389</v>
      </c>
      <c r="AC273" s="1005">
        <v>86</v>
      </c>
      <c r="AD273" s="1005">
        <v>412</v>
      </c>
      <c r="AE273" s="1005">
        <v>78</v>
      </c>
      <c r="AF273" s="1005">
        <v>3</v>
      </c>
      <c r="AG273" s="1005">
        <v>1</v>
      </c>
      <c r="AH273" s="1005">
        <v>15</v>
      </c>
      <c r="AI273" s="986">
        <f t="shared" si="163"/>
      </c>
      <c r="AJ273" s="986">
        <f t="shared" si="231"/>
      </c>
      <c r="AK273" s="993" t="s">
        <v>650</v>
      </c>
      <c r="AL273" s="994" t="s">
        <v>636</v>
      </c>
      <c r="AM273" s="994">
        <v>24</v>
      </c>
    </row>
    <row r="274">
      <c r="A274" s="1056"/>
      <c r="B274" s="979" t="s">
        <v>633</v>
      </c>
      <c r="C274" s="979" t="s">
        <v>657</v>
      </c>
      <c r="D274" s="1011">
        <f t="shared" si="366"/>
      </c>
      <c r="E274" s="1031">
        <v>1054.78</v>
      </c>
      <c r="F274" s="1031">
        <v>1280.26</v>
      </c>
      <c r="G274" s="1012"/>
      <c r="H274" s="1012"/>
      <c r="I274" s="1012"/>
      <c r="J274" s="1012"/>
      <c r="K274" s="983">
        <v>2</v>
      </c>
      <c r="L274" s="1000">
        <v>8274.949999999983</v>
      </c>
      <c r="M274" s="986">
        <f t="shared" si="515"/>
      </c>
      <c r="N274" s="986"/>
      <c r="O274" s="986">
        <f t="shared" si="485"/>
      </c>
      <c r="P274" s="986">
        <f t="shared" si="9"/>
      </c>
      <c r="Q274" s="986">
        <f t="shared" si="153"/>
      </c>
      <c r="R274" s="986">
        <f t="shared" si="201"/>
      </c>
      <c r="S274" s="987">
        <f t="shared" si="267"/>
      </c>
      <c r="T274" s="987">
        <f t="shared" si="297"/>
      </c>
      <c r="U274" s="987">
        <f t="shared" si="461"/>
      </c>
      <c r="V274" s="987">
        <f t="shared" si="545"/>
      </c>
      <c r="W274" s="988">
        <f t="shared" si="753"/>
      </c>
      <c r="X274" s="989">
        <v>0.0279</v>
      </c>
      <c r="Y274" s="990">
        <v>75</v>
      </c>
      <c r="Z274" s="986">
        <f t="shared" si="103"/>
      </c>
      <c r="AA274" s="1005">
        <v>16710</v>
      </c>
      <c r="AB274" s="1005">
        <v>319</v>
      </c>
      <c r="AC274" s="1005">
        <v>87</v>
      </c>
      <c r="AD274" s="1005">
        <v>330</v>
      </c>
      <c r="AE274" s="1005">
        <v>45</v>
      </c>
      <c r="AF274" s="1005">
        <v>5</v>
      </c>
      <c r="AG274" s="1005">
        <v>3</v>
      </c>
      <c r="AH274" s="1005">
        <v>19</v>
      </c>
      <c r="AI274" s="986">
        <f t="shared" si="163"/>
      </c>
      <c r="AJ274" s="986">
        <f t="shared" si="231"/>
      </c>
      <c r="AK274" s="993" t="s">
        <v>650</v>
      </c>
      <c r="AL274" s="994" t="s">
        <v>636</v>
      </c>
      <c r="AM274" s="994">
        <v>15</v>
      </c>
    </row>
    <row r="275">
      <c r="A275" s="1056"/>
      <c r="B275" s="1055" t="s">
        <v>640</v>
      </c>
      <c r="C275" s="1055"/>
      <c r="D275" s="1015">
        <f>SUM(D271:D274)</f>
      </c>
      <c r="E275" s="1015">
        <f>SUM(E271:E274)</f>
      </c>
      <c r="F275" s="1015">
        <f>SUM(F271:F274)</f>
      </c>
      <c r="G275" s="1029"/>
      <c r="H275" s="1029"/>
      <c r="I275" s="1029"/>
      <c r="J275" s="1029"/>
      <c r="K275" s="1029">
        <f>SUM(K271:K274)</f>
      </c>
      <c r="L275" s="1015">
        <f>SUM(L271:L274)</f>
      </c>
      <c r="M275" s="1019">
        <f t="shared" si="515"/>
      </c>
      <c r="N275" s="1019"/>
      <c r="O275" s="1019">
        <f t="shared" ref="O275:O281" si="743">D275/H275:G275</f>
      </c>
      <c r="P275" s="1019">
        <f t="shared" si="9"/>
      </c>
      <c r="Q275" s="1019">
        <f t="shared" si="153"/>
      </c>
      <c r="R275" s="1019">
        <f t="shared" si="201"/>
      </c>
      <c r="S275" s="1020">
        <f t="shared" si="267"/>
      </c>
      <c r="T275" s="1020">
        <f t="shared" si="297"/>
      </c>
      <c r="U275" s="1020">
        <f t="shared" si="461"/>
      </c>
      <c r="V275" s="1020">
        <f t="shared" si="545"/>
      </c>
      <c r="W275" s="1021">
        <f t="shared" si="753"/>
      </c>
      <c r="X275" s="1020">
        <f>AVERAGE(X271:X274)</f>
      </c>
      <c r="Y275" s="1022">
        <f>AVERAGE(Y271:Y274)</f>
      </c>
      <c r="Z275" s="1022">
        <f t="shared" si="103"/>
      </c>
      <c r="AA275" s="1023">
        <f>SUM(AA271:AA274)</f>
      </c>
      <c r="AB275" s="1023">
        <f>SUM(AB271:AB274)</f>
      </c>
      <c r="AC275" s="1023">
        <f>SUM(AC271:AC274)</f>
      </c>
      <c r="AD275" s="1023">
        <f>SUM(AD271:AD274)</f>
      </c>
      <c r="AE275" s="1023">
        <f>SUM(AE271:AE274)</f>
      </c>
      <c r="AF275" s="1023">
        <f>SUM(AF271:AF274)</f>
      </c>
      <c r="AG275" s="1023">
        <f>SUM(AG271:AG274)</f>
      </c>
      <c r="AH275" s="1023">
        <f>SUM(AH271:AH274)</f>
      </c>
      <c r="AI275" s="1019">
        <f t="shared" si="163"/>
      </c>
      <c r="AJ275" s="1024">
        <f t="shared" si="231"/>
      </c>
      <c r="AK275" s="1025"/>
      <c r="AL275" s="1025"/>
      <c r="AM275" s="1023">
        <f>SUM(AM271:AM274)</f>
      </c>
    </row>
    <row r="276">
      <c r="A276" s="1056"/>
      <c r="B276" s="1026" t="s">
        <v>666</v>
      </c>
      <c r="C276" s="979" t="s">
        <v>659</v>
      </c>
      <c r="D276" s="1011">
        <f t="shared" ref="D276:D279" si="367">E276+F276</f>
      </c>
      <c r="E276" s="1031">
        <v>1057.4</v>
      </c>
      <c r="F276" s="1031">
        <v>1097.27</v>
      </c>
      <c r="G276" s="1012"/>
      <c r="H276" s="1012"/>
      <c r="I276" s="1012"/>
      <c r="J276" s="1012"/>
      <c r="K276" s="983">
        <v>2</v>
      </c>
      <c r="L276" s="1000">
        <v>5630.630000000005</v>
      </c>
      <c r="M276" s="986">
        <f t="shared" si="515"/>
      </c>
      <c r="N276" s="986"/>
      <c r="O276" s="986">
        <f t="shared" si="743"/>
      </c>
      <c r="P276" s="986">
        <f t="shared" si="9"/>
      </c>
      <c r="Q276" s="986">
        <f t="shared" si="153"/>
      </c>
      <c r="R276" s="986">
        <f t="shared" si="201"/>
      </c>
      <c r="S276" s="987">
        <f t="shared" si="267"/>
      </c>
      <c r="T276" s="987">
        <f t="shared" si="297"/>
      </c>
      <c r="U276" s="987">
        <f t="shared" si="461"/>
      </c>
      <c r="V276" s="987">
        <f t="shared" si="545"/>
      </c>
      <c r="W276" s="988">
        <f t="shared" si="753"/>
      </c>
      <c r="X276" s="989">
        <v>0.0179</v>
      </c>
      <c r="Y276" s="990">
        <v>76</v>
      </c>
      <c r="Z276" s="986">
        <f t="shared" si="103"/>
      </c>
      <c r="AA276" s="1005">
        <v>15060</v>
      </c>
      <c r="AB276" s="1005">
        <v>242</v>
      </c>
      <c r="AC276" s="1005">
        <v>71</v>
      </c>
      <c r="AD276" s="1005">
        <v>248</v>
      </c>
      <c r="AE276" s="1005">
        <v>46</v>
      </c>
      <c r="AF276" s="1005">
        <v>3</v>
      </c>
      <c r="AG276" s="1005">
        <v>0</v>
      </c>
      <c r="AH276" s="1005">
        <v>10</v>
      </c>
      <c r="AI276" s="986">
        <f t="shared" si="163"/>
      </c>
      <c r="AJ276" s="986">
        <f t="shared" si="231"/>
      </c>
      <c r="AK276" s="993" t="s">
        <v>650</v>
      </c>
      <c r="AL276" s="994" t="s">
        <v>636</v>
      </c>
      <c r="AM276" s="994">
        <v>14</v>
      </c>
    </row>
    <row r="277">
      <c r="A277" s="1056"/>
      <c r="B277" s="1026" t="s">
        <v>666</v>
      </c>
      <c r="C277" s="979" t="s">
        <v>660</v>
      </c>
      <c r="D277" s="1011">
        <f t="shared" si="367"/>
      </c>
      <c r="E277" s="1031">
        <v>1156.44</v>
      </c>
      <c r="F277" s="1031">
        <v>1842.45</v>
      </c>
      <c r="G277" s="1012"/>
      <c r="H277" s="1012"/>
      <c r="I277" s="1012"/>
      <c r="J277" s="1012"/>
      <c r="K277" s="983">
        <v>4</v>
      </c>
      <c r="L277" s="1000">
        <v>10461.429999999993</v>
      </c>
      <c r="M277" s="986">
        <f t="shared" si="515"/>
      </c>
      <c r="N277" s="986"/>
      <c r="O277" s="986">
        <f t="shared" si="743"/>
      </c>
      <c r="P277" s="986">
        <f t="shared" si="9"/>
      </c>
      <c r="Q277" s="986">
        <f t="shared" si="153"/>
      </c>
      <c r="R277" s="986">
        <f t="shared" si="201"/>
      </c>
      <c r="S277" s="987">
        <f t="shared" si="267"/>
      </c>
      <c r="T277" s="987">
        <f t="shared" si="297"/>
      </c>
      <c r="U277" s="987">
        <f t="shared" si="461"/>
      </c>
      <c r="V277" s="987">
        <f t="shared" si="545"/>
      </c>
      <c r="W277" s="988">
        <f t="shared" si="753"/>
      </c>
      <c r="X277" s="989">
        <v>0.0381</v>
      </c>
      <c r="Y277" s="990">
        <v>76</v>
      </c>
      <c r="Z277" s="986">
        <f t="shared" si="103"/>
      </c>
      <c r="AA277" s="1005">
        <v>22192</v>
      </c>
      <c r="AB277" s="1005">
        <v>379</v>
      </c>
      <c r="AC277" s="1005">
        <v>111</v>
      </c>
      <c r="AD277" s="1005">
        <v>393</v>
      </c>
      <c r="AE277" s="1005">
        <v>54</v>
      </c>
      <c r="AF277" s="1005">
        <v>4</v>
      </c>
      <c r="AG277" s="1005">
        <v>1</v>
      </c>
      <c r="AH277" s="1005">
        <v>28</v>
      </c>
      <c r="AI277" s="986">
        <f t="shared" si="163"/>
      </c>
      <c r="AJ277" s="986">
        <f t="shared" si="231"/>
      </c>
      <c r="AK277" s="993" t="s">
        <v>650</v>
      </c>
      <c r="AL277" s="994" t="s">
        <v>636</v>
      </c>
      <c r="AM277" s="994">
        <v>17</v>
      </c>
    </row>
    <row r="278">
      <c r="A278" s="1056"/>
      <c r="B278" s="1026" t="s">
        <v>666</v>
      </c>
      <c r="C278" s="979" t="s">
        <v>661</v>
      </c>
      <c r="D278" s="1011">
        <f t="shared" si="367"/>
      </c>
      <c r="E278" s="1031">
        <v>730.72</v>
      </c>
      <c r="F278" s="1031">
        <v>1103.79</v>
      </c>
      <c r="G278" s="1012"/>
      <c r="H278" s="1012"/>
      <c r="I278" s="1012"/>
      <c r="J278" s="1012"/>
      <c r="K278" s="983">
        <v>3</v>
      </c>
      <c r="L278" s="1000">
        <v>5847.529999999999</v>
      </c>
      <c r="M278" s="986">
        <f t="shared" si="515"/>
      </c>
      <c r="N278" s="986"/>
      <c r="O278" s="986">
        <f t="shared" si="743"/>
      </c>
      <c r="P278" s="986">
        <f t="shared" si="9"/>
      </c>
      <c r="Q278" s="986">
        <f t="shared" si="153"/>
      </c>
      <c r="R278" s="986">
        <f t="shared" si="201"/>
      </c>
      <c r="S278" s="987">
        <f t="shared" si="267"/>
      </c>
      <c r="T278" s="987">
        <f t="shared" si="297"/>
      </c>
      <c r="U278" s="987">
        <f t="shared" si="461"/>
      </c>
      <c r="V278" s="987">
        <f t="shared" si="545"/>
      </c>
      <c r="W278" s="988">
        <f t="shared" si="753"/>
      </c>
      <c r="X278" s="989">
        <v>0.025</v>
      </c>
      <c r="Y278" s="990">
        <v>76</v>
      </c>
      <c r="Z278" s="986">
        <f t="shared" si="103"/>
      </c>
      <c r="AA278" s="1005">
        <v>20376</v>
      </c>
      <c r="AB278" s="1005">
        <v>417</v>
      </c>
      <c r="AC278" s="1005">
        <v>95</v>
      </c>
      <c r="AD278" s="1005">
        <v>465</v>
      </c>
      <c r="AE278" s="1005">
        <v>48</v>
      </c>
      <c r="AF278" s="1005">
        <v>6</v>
      </c>
      <c r="AG278" s="1005">
        <v>0</v>
      </c>
      <c r="AH278" s="1005">
        <v>34</v>
      </c>
      <c r="AI278" s="986">
        <f t="shared" si="163"/>
      </c>
      <c r="AJ278" s="986">
        <f t="shared" si="231"/>
      </c>
      <c r="AK278" s="993" t="s">
        <v>650</v>
      </c>
      <c r="AL278" s="994" t="s">
        <v>636</v>
      </c>
      <c r="AM278" s="994">
        <v>12</v>
      </c>
    </row>
    <row r="279">
      <c r="A279" s="1056"/>
      <c r="B279" s="1026" t="s">
        <v>666</v>
      </c>
      <c r="C279" s="979" t="s">
        <v>662</v>
      </c>
      <c r="D279" s="1011">
        <f t="shared" si="367"/>
      </c>
      <c r="E279" s="1031">
        <v>379.37</v>
      </c>
      <c r="F279" s="1031">
        <v>662.05</v>
      </c>
      <c r="G279" s="1012"/>
      <c r="H279" s="1012"/>
      <c r="I279" s="1012"/>
      <c r="J279" s="1012"/>
      <c r="K279" s="983">
        <v>3</v>
      </c>
      <c r="L279" s="1000">
        <v>5701.190000000002</v>
      </c>
      <c r="M279" s="986">
        <f t="shared" si="515"/>
      </c>
      <c r="N279" s="986"/>
      <c r="O279" s="986">
        <f t="shared" si="743"/>
      </c>
      <c r="P279" s="986">
        <f t="shared" si="9"/>
      </c>
      <c r="Q279" s="986">
        <f t="shared" si="153"/>
      </c>
      <c r="R279" s="986">
        <f t="shared" si="201"/>
      </c>
      <c r="S279" s="987">
        <f t="shared" si="267"/>
      </c>
      <c r="T279" s="987">
        <f t="shared" si="297"/>
      </c>
      <c r="U279" s="987">
        <f t="shared" si="461"/>
      </c>
      <c r="V279" s="987">
        <f t="shared" si="545"/>
      </c>
      <c r="W279" s="988">
        <f t="shared" si="753"/>
      </c>
      <c r="X279" s="989">
        <v>0.0239</v>
      </c>
      <c r="Y279" s="990">
        <v>76</v>
      </c>
      <c r="Z279" s="986">
        <f t="shared" si="103"/>
      </c>
      <c r="AA279" s="1005">
        <v>14858</v>
      </c>
      <c r="AB279" s="1005">
        <v>320</v>
      </c>
      <c r="AC279" s="1005">
        <v>48</v>
      </c>
      <c r="AD279" s="1005">
        <v>408</v>
      </c>
      <c r="AE279" s="1005">
        <v>55</v>
      </c>
      <c r="AF279" s="1005">
        <v>5</v>
      </c>
      <c r="AG279" s="1005">
        <v>1</v>
      </c>
      <c r="AH279" s="1005">
        <v>20</v>
      </c>
      <c r="AI279" s="986">
        <f t="shared" si="163"/>
      </c>
      <c r="AJ279" s="986">
        <f t="shared" si="231"/>
      </c>
      <c r="AK279" s="993" t="s">
        <v>650</v>
      </c>
      <c r="AL279" s="994" t="s">
        <v>636</v>
      </c>
      <c r="AM279" s="994">
        <v>9</v>
      </c>
    </row>
    <row r="280">
      <c r="A280" s="1056"/>
      <c r="B280" s="1055" t="s">
        <v>640</v>
      </c>
      <c r="C280" s="1055"/>
      <c r="D280" s="1015">
        <f>SUM(D276:D279)</f>
      </c>
      <c r="E280" s="1016">
        <f>SUM(E276:E279)</f>
      </c>
      <c r="F280" s="1016">
        <f>SUM(F276:F279)</f>
      </c>
      <c r="G280" s="1017"/>
      <c r="H280" s="1017"/>
      <c r="I280" s="1017"/>
      <c r="J280" s="1017"/>
      <c r="K280" s="1017">
        <f>SUM(K276:K279)</f>
      </c>
      <c r="L280" s="1016">
        <f>SUM(L276:L279)</f>
      </c>
      <c r="M280" s="1019">
        <f t="shared" si="515"/>
      </c>
      <c r="N280" s="1019"/>
      <c r="O280" s="1019">
        <f t="shared" si="743"/>
      </c>
      <c r="P280" s="1019">
        <f t="shared" si="9"/>
      </c>
      <c r="Q280" s="1019">
        <f t="shared" si="153"/>
      </c>
      <c r="R280" s="1019">
        <f t="shared" si="201"/>
      </c>
      <c r="S280" s="1020">
        <f t="shared" si="267"/>
      </c>
      <c r="T280" s="1020">
        <f t="shared" si="297"/>
      </c>
      <c r="U280" s="1020">
        <f t="shared" si="461"/>
      </c>
      <c r="V280" s="1020">
        <f t="shared" si="545"/>
      </c>
      <c r="W280" s="1021">
        <f t="shared" si="753"/>
      </c>
      <c r="X280" s="1020">
        <f>AVERAGE(X276:X279)</f>
      </c>
      <c r="Y280" s="1022">
        <f>AVERAGE(Y276:Y279)</f>
      </c>
      <c r="Z280" s="1022">
        <f t="shared" si="103"/>
      </c>
      <c r="AA280" s="1023">
        <f>SUM(AA276:AA279)</f>
      </c>
      <c r="AB280" s="1023">
        <f>SUM(AB276:AB279)</f>
      </c>
      <c r="AC280" s="1023">
        <f>SUM(AC276:AC279)</f>
      </c>
      <c r="AD280" s="1023">
        <f>SUM(AD276:AD279)</f>
      </c>
      <c r="AE280" s="1023">
        <f>SUM(AE276:AE279)</f>
      </c>
      <c r="AF280" s="1023">
        <f>SUM(AF276:AF279)</f>
      </c>
      <c r="AG280" s="1023">
        <f>SUM(AG276:AG279)</f>
      </c>
      <c r="AH280" s="1023">
        <f>SUM(AH276:AH279)</f>
      </c>
      <c r="AI280" s="1019">
        <f t="shared" si="163"/>
      </c>
      <c r="AJ280" s="1024">
        <f t="shared" si="231"/>
      </c>
      <c r="AK280" s="1025"/>
      <c r="AL280" s="1025"/>
      <c r="AM280" s="1023">
        <f>SUM(AM276:AM279)</f>
      </c>
    </row>
    <row r="281">
      <c r="A281" s="1056"/>
      <c r="B281" s="1039" t="s">
        <v>663</v>
      </c>
      <c r="C281" s="1039"/>
      <c r="D281" s="1033">
        <f>D265+D260+D275+D270+D280</f>
      </c>
      <c r="E281" s="1034">
        <f>E265+E260+E275+E270+E280</f>
      </c>
      <c r="F281" s="1034">
        <f>F265+F260+F275+F270+F280</f>
      </c>
      <c r="G281" s="1035"/>
      <c r="H281" s="1035"/>
      <c r="I281" s="1035"/>
      <c r="J281" s="1035"/>
      <c r="K281" s="1035">
        <f>K265+K260+K275+K270+K280</f>
      </c>
      <c r="L281" s="1034">
        <f>L265+L260+L275+L270+L280</f>
      </c>
      <c r="M281" s="1036">
        <f t="shared" si="515"/>
      </c>
      <c r="N281" s="1036"/>
      <c r="O281" s="1036">
        <f t="shared" si="743"/>
      </c>
      <c r="P281" s="1036">
        <f t="shared" si="9"/>
      </c>
      <c r="Q281" s="1036">
        <f t="shared" si="153"/>
      </c>
      <c r="R281" s="1036">
        <f t="shared" si="201"/>
      </c>
      <c r="S281" s="1037">
        <f t="shared" si="267"/>
      </c>
      <c r="T281" s="1037">
        <f t="shared" si="297"/>
      </c>
      <c r="U281" s="1037">
        <f t="shared" si="461"/>
      </c>
      <c r="V281" s="1037">
        <f t="shared" si="545"/>
      </c>
      <c r="W281" s="1035">
        <f t="shared" si="753"/>
      </c>
      <c r="X281" s="1036">
        <f>(X265+X260+X275+X270+X280)/5</f>
      </c>
      <c r="Y281" s="1036">
        <f>(Y265+Y260+Y275+Y270+Y280)/5</f>
      </c>
      <c r="Z281" s="1036">
        <f>(Z265+Z260+Z275+Z270+Z280)/5</f>
      </c>
      <c r="AA281" s="1034">
        <f>AA265+AA260+AA275+AA270+AA280</f>
      </c>
      <c r="AB281" s="1034">
        <f>AB265+AB260+AB275+AB270+AB280</f>
      </c>
      <c r="AC281" s="1034">
        <f>AC265+AC260+AC275+AC270+AC280</f>
      </c>
      <c r="AD281" s="1034">
        <f>AD265+AD260+AD275+AD270+AD280</f>
      </c>
      <c r="AE281" s="1034">
        <f>AE265+AE260+AE275+AE270+AE280</f>
      </c>
      <c r="AF281" s="1034">
        <f>AF265+AF260+AF275+AF270+AF280</f>
      </c>
      <c r="AG281" s="1034">
        <f>AG265+AG260+AG275+AG270+AG280</f>
      </c>
      <c r="AH281" s="1034">
        <f>AH265+AH260+AH275+AH270+AH280</f>
      </c>
      <c r="AI281" s="1036">
        <f t="shared" si="163"/>
      </c>
      <c r="AJ281" s="1038">
        <f t="shared" si="231"/>
      </c>
      <c r="AK281" s="1039"/>
      <c r="AL281" s="1039"/>
      <c r="AM281" s="1034">
        <f>AM265+AM260+AM275+AM270+AM280</f>
      </c>
    </row>
    <row r="282">
      <c r="A282" s="1045" t="s">
        <v>591</v>
      </c>
      <c r="B282" s="1045" t="s">
        <v>592</v>
      </c>
      <c r="C282" s="1045"/>
      <c r="D282" s="966" t="s">
        <v>593</v>
      </c>
      <c r="E282" s="966"/>
      <c r="F282" s="966"/>
      <c r="G282" s="966"/>
      <c r="H282" s="966"/>
      <c r="I282" s="966"/>
      <c r="J282" s="966"/>
      <c r="K282" s="966"/>
      <c r="L282" s="966"/>
      <c r="M282" s="966"/>
      <c r="N282" s="966"/>
      <c r="O282" s="966"/>
      <c r="P282" s="966"/>
      <c r="Q282" s="966"/>
      <c r="R282" s="967" t="s">
        <v>594</v>
      </c>
      <c r="S282" s="967"/>
      <c r="T282" s="967"/>
      <c r="U282" s="967"/>
      <c r="V282" s="967"/>
      <c r="W282" s="967"/>
      <c r="X282" s="967"/>
      <c r="Y282" s="967"/>
      <c r="Z282" s="967"/>
      <c r="AA282" s="967"/>
      <c r="AB282" s="967"/>
      <c r="AC282" s="967"/>
      <c r="AD282" s="967"/>
      <c r="AE282" s="967"/>
      <c r="AF282" s="967"/>
      <c r="AG282" s="967"/>
      <c r="AH282" s="967"/>
      <c r="AI282" s="967"/>
      <c r="AJ282" s="967"/>
      <c r="AK282" s="967"/>
      <c r="AL282" s="967"/>
      <c r="AM282" s="968"/>
    </row>
    <row r="283">
      <c r="A283" s="1045"/>
      <c r="B283" s="1045" t="s">
        <v>595</v>
      </c>
      <c r="C283" s="1045" t="s">
        <v>596</v>
      </c>
      <c r="D283" s="969" t="s">
        <v>597</v>
      </c>
      <c r="E283" s="970" t="s">
        <v>598</v>
      </c>
      <c r="F283" s="970" t="s">
        <v>599</v>
      </c>
      <c r="G283" s="1062" t="s">
        <v>600</v>
      </c>
      <c r="H283" s="1062" t="s">
        <v>601</v>
      </c>
      <c r="I283" s="1062" t="s">
        <v>602</v>
      </c>
      <c r="J283" s="1062" t="s">
        <v>603</v>
      </c>
      <c r="K283" s="1063" t="s">
        <v>675</v>
      </c>
      <c r="L283" s="1064" t="s">
        <v>676</v>
      </c>
      <c r="M283" s="974" t="s">
        <v>606</v>
      </c>
      <c r="N283" s="1062" t="s">
        <v>604</v>
      </c>
      <c r="O283" s="974" t="s">
        <v>607</v>
      </c>
      <c r="P283" s="974" t="s">
        <v>608</v>
      </c>
      <c r="Q283" s="974" t="s">
        <v>609</v>
      </c>
      <c r="R283" s="967" t="s">
        <v>610</v>
      </c>
      <c r="S283" s="975" t="s">
        <v>611</v>
      </c>
      <c r="T283" s="975" t="s">
        <v>612</v>
      </c>
      <c r="U283" s="975" t="s">
        <v>613</v>
      </c>
      <c r="V283" s="975" t="s">
        <v>614</v>
      </c>
      <c r="W283" s="976" t="s">
        <v>615</v>
      </c>
      <c r="X283" s="975" t="s">
        <v>616</v>
      </c>
      <c r="Y283" s="977" t="s">
        <v>617</v>
      </c>
      <c r="Z283" s="967" t="s">
        <v>618</v>
      </c>
      <c r="AA283" s="976" t="s">
        <v>619</v>
      </c>
      <c r="AB283" s="976" t="s">
        <v>620</v>
      </c>
      <c r="AC283" s="976" t="s">
        <v>621</v>
      </c>
      <c r="AD283" s="976" t="s">
        <v>622</v>
      </c>
      <c r="AE283" s="976" t="s">
        <v>623</v>
      </c>
      <c r="AF283" s="976" t="s">
        <v>624</v>
      </c>
      <c r="AG283" s="976" t="s">
        <v>625</v>
      </c>
      <c r="AH283" s="976" t="s">
        <v>626</v>
      </c>
      <c r="AI283" s="976" t="s">
        <v>627</v>
      </c>
      <c r="AJ283" s="967" t="s">
        <v>628</v>
      </c>
      <c r="AK283" s="968" t="s">
        <v>629</v>
      </c>
      <c r="AL283" s="968" t="s">
        <v>630</v>
      </c>
      <c r="AM283" s="968" t="s">
        <v>631</v>
      </c>
    </row>
    <row r="284">
      <c r="A284" s="1056" t="s">
        <v>678</v>
      </c>
      <c r="B284" s="1026" t="s">
        <v>646</v>
      </c>
      <c r="C284" s="1048" t="s">
        <v>634</v>
      </c>
      <c r="D284" s="1057">
        <f t="shared" ref="D284:D288" si="368">E284+F284</f>
      </c>
      <c r="E284" s="981">
        <v>790.01</v>
      </c>
      <c r="F284" s="981">
        <v>1354.17</v>
      </c>
      <c r="G284" s="1043">
        <v>2</v>
      </c>
      <c r="H284" s="1000">
        <v>3989.7</v>
      </c>
      <c r="I284" s="1043">
        <v>0</v>
      </c>
      <c r="J284" s="1043">
        <v>0</v>
      </c>
      <c r="K284" s="983">
        <f t="shared" ref="K284:K288" si="566">G284+I284</f>
      </c>
      <c r="L284" s="985">
        <f t="shared" ref="L284:L288" si="650">H284+J284</f>
      </c>
      <c r="M284" s="986">
        <f t="shared" ref="M284:M308" si="516">L284/D284</f>
      </c>
      <c r="N284" s="984">
        <v>2</v>
      </c>
      <c r="O284" s="986">
        <f t="shared" ref="O284:O308" si="486">D284/K284</f>
      </c>
      <c r="P284" s="986">
        <f t="shared" ref="P284:P288" si="10">D284/K284</f>
      </c>
      <c r="Q284" s="986">
        <f t="shared" ref="Q284:Q308" si="774">L284/K284</f>
      </c>
      <c r="R284" s="986">
        <f t="shared" ref="R284:R308" si="202">D284/AB284</f>
      </c>
      <c r="S284" s="987">
        <f t="shared" ref="S284:S308" si="268">W284/AA284*1</f>
      </c>
      <c r="T284" s="987">
        <f t="shared" ref="T284:T308" si="298">AB284/AA284</f>
      </c>
      <c r="U284" s="987">
        <f t="shared" ref="U284:U308" si="462">AD284/AA284</f>
      </c>
      <c r="V284" s="987">
        <f t="shared" ref="V284:V308" si="546">AE284/AD284</f>
      </c>
      <c r="W284" s="988">
        <f t="shared" ref="W284:W308" si="754">AC284/X284</f>
      </c>
      <c r="X284" s="989">
        <v>0.0251</v>
      </c>
      <c r="Y284" s="990">
        <v>35</v>
      </c>
      <c r="Z284" s="1002">
        <f t="shared" ref="Z284:Z307" si="104">(D284/AA284)*1000</f>
      </c>
      <c r="AA284" s="1013">
        <v>28477</v>
      </c>
      <c r="AB284" s="1004">
        <v>791</v>
      </c>
      <c r="AC284" s="1005">
        <v>131</v>
      </c>
      <c r="AD284" s="1005">
        <v>938</v>
      </c>
      <c r="AE284" s="1005">
        <v>46</v>
      </c>
      <c r="AF284" s="1005">
        <v>11</v>
      </c>
      <c r="AG284" s="1005">
        <v>2</v>
      </c>
      <c r="AH284" s="1005">
        <v>31</v>
      </c>
      <c r="AI284" s="986">
        <f t="shared" ref="AI284:AI308" si="164">D284/AD284</f>
      </c>
      <c r="AJ284" s="986">
        <f t="shared" ref="AJ284:AJ308" si="232">AM284*1000/D284</f>
      </c>
      <c r="AK284" s="993" t="s">
        <v>635</v>
      </c>
      <c r="AL284" s="994" t="s">
        <v>651</v>
      </c>
      <c r="AM284" s="994">
        <v>15</v>
      </c>
    </row>
    <row r="285">
      <c r="A285" s="1056"/>
      <c r="B285" s="1026" t="s">
        <v>646</v>
      </c>
      <c r="C285" s="1048" t="s">
        <v>637</v>
      </c>
      <c r="D285" s="1049">
        <f t="shared" si="368"/>
      </c>
      <c r="E285" s="981">
        <v>869.91</v>
      </c>
      <c r="F285" s="981">
        <v>1981.15</v>
      </c>
      <c r="G285" s="1043">
        <v>2</v>
      </c>
      <c r="H285" s="1000">
        <v>4543.11</v>
      </c>
      <c r="I285" s="1043">
        <v>0</v>
      </c>
      <c r="J285" s="1043">
        <v>0</v>
      </c>
      <c r="K285" s="983">
        <f t="shared" si="566"/>
      </c>
      <c r="L285" s="985">
        <f t="shared" si="650"/>
      </c>
      <c r="M285" s="986">
        <f t="shared" si="516"/>
      </c>
      <c r="N285" s="984">
        <v>2</v>
      </c>
      <c r="O285" s="986">
        <f t="shared" si="486"/>
      </c>
      <c r="P285" s="986">
        <f t="shared" si="10"/>
      </c>
      <c r="Q285" s="986">
        <f t="shared" si="774"/>
      </c>
      <c r="R285" s="986">
        <f t="shared" si="202"/>
      </c>
      <c r="S285" s="987">
        <f t="shared" si="268"/>
      </c>
      <c r="T285" s="987">
        <f t="shared" si="298"/>
      </c>
      <c r="U285" s="987">
        <f t="shared" si="462"/>
      </c>
      <c r="V285" s="987">
        <f t="shared" si="546"/>
      </c>
      <c r="W285" s="988">
        <f t="shared" si="754"/>
      </c>
      <c r="X285" s="989">
        <v>0.0346</v>
      </c>
      <c r="Y285" s="990">
        <v>46</v>
      </c>
      <c r="Z285" s="1009">
        <f t="shared" si="104"/>
      </c>
      <c r="AA285" s="1013">
        <v>35174</v>
      </c>
      <c r="AB285" s="1004">
        <v>838</v>
      </c>
      <c r="AC285" s="1005">
        <v>181</v>
      </c>
      <c r="AD285" s="1005">
        <v>983</v>
      </c>
      <c r="AE285" s="1005">
        <v>97</v>
      </c>
      <c r="AF285" s="1005">
        <v>16</v>
      </c>
      <c r="AG285" s="1005">
        <v>3</v>
      </c>
      <c r="AH285" s="1005">
        <v>61</v>
      </c>
      <c r="AI285" s="986">
        <f t="shared" si="164"/>
      </c>
      <c r="AJ285" s="986">
        <f t="shared" si="232"/>
      </c>
      <c r="AK285" s="993" t="s">
        <v>635</v>
      </c>
      <c r="AL285" s="994" t="s">
        <v>651</v>
      </c>
      <c r="AM285" s="994">
        <v>24</v>
      </c>
    </row>
    <row r="286">
      <c r="A286" s="1056"/>
      <c r="B286" s="1026" t="s">
        <v>646</v>
      </c>
      <c r="C286" s="979" t="s">
        <v>638</v>
      </c>
      <c r="D286" s="1059">
        <f t="shared" si="368"/>
      </c>
      <c r="E286" s="981">
        <v>931.79</v>
      </c>
      <c r="F286" s="981">
        <v>2499.22</v>
      </c>
      <c r="G286" s="1043">
        <v>7</v>
      </c>
      <c r="H286" s="1000">
        <v>18963.960000000006</v>
      </c>
      <c r="I286" s="1043">
        <v>0</v>
      </c>
      <c r="J286" s="1043">
        <v>0</v>
      </c>
      <c r="K286" s="983">
        <f t="shared" si="566"/>
      </c>
      <c r="L286" s="985">
        <f t="shared" si="650"/>
      </c>
      <c r="M286" s="986">
        <f t="shared" si="516"/>
      </c>
      <c r="N286" s="984">
        <v>6</v>
      </c>
      <c r="O286" s="986">
        <f t="shared" si="486"/>
      </c>
      <c r="P286" s="986">
        <f t="shared" si="10"/>
      </c>
      <c r="Q286" s="986">
        <f t="shared" si="774"/>
      </c>
      <c r="R286" s="986">
        <f t="shared" si="202"/>
      </c>
      <c r="S286" s="987">
        <f t="shared" si="268"/>
      </c>
      <c r="T286" s="987">
        <f t="shared" si="298"/>
      </c>
      <c r="U286" s="987">
        <f t="shared" si="462"/>
      </c>
      <c r="V286" s="987">
        <f t="shared" si="546"/>
      </c>
      <c r="W286" s="988">
        <f t="shared" si="754"/>
      </c>
      <c r="X286" s="989">
        <v>0.033</v>
      </c>
      <c r="Y286" s="990">
        <v>55</v>
      </c>
      <c r="Z286" s="986">
        <f t="shared" si="104"/>
      </c>
      <c r="AA286" s="1013">
        <v>41499</v>
      </c>
      <c r="AB286" s="1005">
        <v>532</v>
      </c>
      <c r="AC286" s="1005">
        <v>158</v>
      </c>
      <c r="AD286" s="1005">
        <v>558</v>
      </c>
      <c r="AE286" s="1005">
        <v>85</v>
      </c>
      <c r="AF286" s="1005">
        <v>11</v>
      </c>
      <c r="AG286" s="1005">
        <v>2</v>
      </c>
      <c r="AH286" s="1005">
        <v>44</v>
      </c>
      <c r="AI286" s="986">
        <f t="shared" si="164"/>
      </c>
      <c r="AJ286" s="986">
        <f t="shared" si="232"/>
      </c>
      <c r="AK286" s="993" t="s">
        <v>635</v>
      </c>
      <c r="AL286" s="994" t="s">
        <v>651</v>
      </c>
      <c r="AM286" s="994">
        <v>38</v>
      </c>
    </row>
    <row customHeight="true" ht="18.452380952380953" r="287">
      <c r="A287" s="1056"/>
      <c r="B287" s="1026" t="s">
        <v>646</v>
      </c>
      <c r="C287" s="979" t="s">
        <v>639</v>
      </c>
      <c r="D287" s="1059">
        <f t="shared" si="368"/>
      </c>
      <c r="E287" s="981">
        <v>741.43</v>
      </c>
      <c r="F287" s="981">
        <v>1650.13</v>
      </c>
      <c r="G287" s="1043">
        <v>3</v>
      </c>
      <c r="H287" s="1000">
        <v>6531.529999999999</v>
      </c>
      <c r="I287" s="1043">
        <v>0</v>
      </c>
      <c r="J287" s="1043">
        <v>0</v>
      </c>
      <c r="K287" s="983">
        <f t="shared" si="566"/>
      </c>
      <c r="L287" s="985">
        <f t="shared" si="650"/>
      </c>
      <c r="M287" s="986">
        <f t="shared" si="516"/>
      </c>
      <c r="N287" s="984">
        <v>1</v>
      </c>
      <c r="O287" s="986">
        <f t="shared" si="486"/>
      </c>
      <c r="P287" s="986">
        <f t="shared" si="10"/>
      </c>
      <c r="Q287" s="986">
        <f t="shared" si="774"/>
      </c>
      <c r="R287" s="986">
        <f t="shared" si="202"/>
      </c>
      <c r="S287" s="987">
        <f t="shared" si="268"/>
      </c>
      <c r="T287" s="987">
        <f t="shared" si="298"/>
      </c>
      <c r="U287" s="987">
        <f t="shared" si="462"/>
      </c>
      <c r="V287" s="987">
        <f t="shared" si="546"/>
      </c>
      <c r="W287" s="988">
        <f t="shared" si="754"/>
      </c>
      <c r="X287" s="989">
        <v>0.0416</v>
      </c>
      <c r="Y287" s="990">
        <v>61</v>
      </c>
      <c r="Z287" s="986">
        <f t="shared" si="104"/>
      </c>
      <c r="AA287" s="1013">
        <v>21337</v>
      </c>
      <c r="AB287" s="1005">
        <v>311</v>
      </c>
      <c r="AC287" s="1005">
        <v>127</v>
      </c>
      <c r="AD287" s="1005">
        <v>325</v>
      </c>
      <c r="AE287" s="1005">
        <v>102</v>
      </c>
      <c r="AF287" s="1005">
        <v>6</v>
      </c>
      <c r="AG287" s="1005">
        <v>1</v>
      </c>
      <c r="AH287" s="1005">
        <v>35</v>
      </c>
      <c r="AI287" s="986">
        <f t="shared" si="164"/>
      </c>
      <c r="AJ287" s="986">
        <f t="shared" si="232"/>
      </c>
      <c r="AK287" s="993" t="s">
        <v>635</v>
      </c>
      <c r="AL287" s="994" t="s">
        <v>651</v>
      </c>
      <c r="AM287" s="994">
        <v>25</v>
      </c>
    </row>
    <row r="288">
      <c r="A288" s="1056"/>
      <c r="B288" s="1026" t="s">
        <v>646</v>
      </c>
      <c r="C288" s="979" t="s">
        <v>642</v>
      </c>
      <c r="D288" s="1059">
        <f t="shared" si="368"/>
      </c>
      <c r="E288" s="981">
        <v>877.09</v>
      </c>
      <c r="F288" s="981">
        <v>2246.99</v>
      </c>
      <c r="G288" s="1043">
        <v>8</v>
      </c>
      <c r="H288" s="1065">
        <v>18449.46</v>
      </c>
      <c r="I288" s="1043">
        <v>0</v>
      </c>
      <c r="J288" s="1043">
        <v>0</v>
      </c>
      <c r="K288" s="983">
        <f t="shared" si="566"/>
      </c>
      <c r="L288" s="985">
        <f t="shared" si="650"/>
      </c>
      <c r="M288" s="986">
        <f t="shared" si="516"/>
      </c>
      <c r="N288" s="984">
        <v>6</v>
      </c>
      <c r="O288" s="986">
        <f t="shared" si="486"/>
      </c>
      <c r="P288" s="986">
        <f t="shared" si="10"/>
      </c>
      <c r="Q288" s="986">
        <f t="shared" si="774"/>
      </c>
      <c r="R288" s="986">
        <f t="shared" si="202"/>
      </c>
      <c r="S288" s="987">
        <f t="shared" si="268"/>
      </c>
      <c r="T288" s="987">
        <f t="shared" si="298"/>
      </c>
      <c r="U288" s="987">
        <f t="shared" si="462"/>
      </c>
      <c r="V288" s="987">
        <f t="shared" si="546"/>
      </c>
      <c r="W288" s="988">
        <f t="shared" si="754"/>
      </c>
      <c r="X288" s="989">
        <v>0.0494</v>
      </c>
      <c r="Y288" s="990">
        <v>70</v>
      </c>
      <c r="Z288" s="986">
        <f t="shared" si="104"/>
      </c>
      <c r="AA288" s="1013">
        <v>29192</v>
      </c>
      <c r="AB288" s="1005">
        <v>350</v>
      </c>
      <c r="AC288" s="1005">
        <v>153</v>
      </c>
      <c r="AD288" s="1005">
        <v>350</v>
      </c>
      <c r="AE288" s="1005">
        <v>87</v>
      </c>
      <c r="AF288" s="1005">
        <v>7</v>
      </c>
      <c r="AG288" s="1005">
        <v>4</v>
      </c>
      <c r="AH288" s="1005">
        <v>32</v>
      </c>
      <c r="AI288" s="986">
        <f t="shared" si="164"/>
      </c>
      <c r="AJ288" s="986">
        <f t="shared" si="232"/>
      </c>
      <c r="AK288" s="993" t="s">
        <v>635</v>
      </c>
      <c r="AL288" s="994" t="s">
        <v>651</v>
      </c>
      <c r="AM288" s="994">
        <v>27</v>
      </c>
    </row>
    <row r="289">
      <c r="A289" s="1056"/>
      <c r="B289" s="1055" t="s">
        <v>640</v>
      </c>
      <c r="C289" s="1055"/>
      <c r="D289" s="1015">
        <f>SUM(D284:D288)</f>
      </c>
      <c r="E289" s="1060">
        <f>SUM(E284:E288)</f>
      </c>
      <c r="F289" s="1060">
        <f>SUM(F284:F288)</f>
      </c>
      <c r="G289" s="1061">
        <f>SUM(G284:G288)</f>
      </c>
      <c r="H289" s="1061">
        <f>SUM(H284:H288)</f>
      </c>
      <c r="I289" s="1061">
        <f>SUM(I284:I288)</f>
      </c>
      <c r="J289" s="1061">
        <f>SUM(J284:J288)</f>
      </c>
      <c r="K289" s="1017">
        <f>SUM(K284:K288)</f>
      </c>
      <c r="L289" s="1018">
        <f>SUM(L284:L288)</f>
      </c>
      <c r="M289" s="1019">
        <f t="shared" si="516"/>
      </c>
      <c r="N289" s="1017">
        <f>SUM(N284:N288)</f>
      </c>
      <c r="O289" s="1019">
        <f t="shared" si="486"/>
      </c>
      <c r="P289" s="1019">
        <f>D289/N289</f>
      </c>
      <c r="Q289" s="1019">
        <f t="shared" si="774"/>
      </c>
      <c r="R289" s="1019">
        <f t="shared" si="202"/>
      </c>
      <c r="S289" s="1020">
        <f t="shared" si="268"/>
      </c>
      <c r="T289" s="1020">
        <f t="shared" si="298"/>
      </c>
      <c r="U289" s="1020">
        <f t="shared" si="462"/>
      </c>
      <c r="V289" s="1020">
        <f t="shared" si="546"/>
      </c>
      <c r="W289" s="1021">
        <f t="shared" si="754"/>
      </c>
      <c r="X289" s="1020">
        <f>AVERAGE(X284:X288)</f>
      </c>
      <c r="Y289" s="1022">
        <f>AVERAGE(Y284:Y288)</f>
      </c>
      <c r="Z289" s="1019">
        <f t="shared" si="104"/>
      </c>
      <c r="AA289" s="1023">
        <f>SUM(AA284:AA288)</f>
      </c>
      <c r="AB289" s="1023">
        <f>SUM(AB284:AB288)</f>
      </c>
      <c r="AC289" s="1023">
        <f>SUM(AC284:AC288)</f>
      </c>
      <c r="AD289" s="1023">
        <f>SUM(AD284:AD288)</f>
      </c>
      <c r="AE289" s="1023">
        <f>SUM(AE284:AE288)</f>
      </c>
      <c r="AF289" s="1023">
        <f>SUM(AF284:AF288)</f>
      </c>
      <c r="AG289" s="1023">
        <f>SUM(AG284:AG288)</f>
      </c>
      <c r="AH289" s="1023">
        <f>SUM(AH284:AH288)</f>
      </c>
      <c r="AI289" s="1019">
        <f t="shared" si="164"/>
      </c>
      <c r="AJ289" s="1024">
        <f t="shared" si="232"/>
      </c>
      <c r="AK289" s="1025"/>
      <c r="AL289" s="1025"/>
      <c r="AM289" s="1021">
        <f>SUM(AM284:AM288)</f>
      </c>
    </row>
    <row r="290">
      <c r="A290" s="1056"/>
      <c r="B290" s="1026" t="s">
        <v>641</v>
      </c>
      <c r="C290" s="979" t="s">
        <v>643</v>
      </c>
      <c r="D290" s="1011">
        <f t="shared" ref="D290:D294" si="369">E290+F290</f>
      </c>
      <c r="E290" s="1028">
        <v>768.29</v>
      </c>
      <c r="F290" s="1028">
        <v>970.88</v>
      </c>
      <c r="G290" s="1043">
        <v>0</v>
      </c>
      <c r="H290" s="1043">
        <v>0</v>
      </c>
      <c r="I290" s="1043">
        <v>0</v>
      </c>
      <c r="J290" s="1043">
        <v>0</v>
      </c>
      <c r="K290" s="983">
        <f t="shared" ref="K290:K294" si="567">G290+I290</f>
      </c>
      <c r="L290" s="985">
        <f t="shared" ref="L290:L294" si="651">H290+J290</f>
      </c>
      <c r="M290" s="986">
        <f t="shared" si="516"/>
      </c>
      <c r="N290" s="1043">
        <v>0</v>
      </c>
      <c r="O290" s="986">
        <f t="shared" si="486"/>
      </c>
      <c r="P290" s="986">
        <f t="shared" ref="P290:P294" si="11">D290/K290</f>
      </c>
      <c r="Q290" s="986">
        <f t="shared" si="774"/>
      </c>
      <c r="R290" s="986">
        <f t="shared" si="202"/>
      </c>
      <c r="S290" s="987">
        <f t="shared" si="268"/>
      </c>
      <c r="T290" s="987">
        <f t="shared" si="298"/>
      </c>
      <c r="U290" s="987">
        <f t="shared" si="462"/>
      </c>
      <c r="V290" s="987">
        <f t="shared" si="546"/>
      </c>
      <c r="W290" s="988">
        <f t="shared" si="754"/>
      </c>
      <c r="X290" s="989">
        <v>0.033</v>
      </c>
      <c r="Y290" s="990">
        <v>74</v>
      </c>
      <c r="Z290" s="986">
        <f t="shared" si="104"/>
      </c>
      <c r="AA290" s="1005">
        <v>13526</v>
      </c>
      <c r="AB290" s="1005">
        <v>222</v>
      </c>
      <c r="AC290" s="1005">
        <v>86</v>
      </c>
      <c r="AD290" s="1005">
        <v>227</v>
      </c>
      <c r="AE290" s="1005">
        <v>52</v>
      </c>
      <c r="AF290" s="1005">
        <v>4</v>
      </c>
      <c r="AG290" s="1005">
        <v>1</v>
      </c>
      <c r="AH290" s="1005">
        <v>18</v>
      </c>
      <c r="AI290" s="986">
        <f t="shared" si="164"/>
      </c>
      <c r="AJ290" s="986">
        <f t="shared" si="232"/>
      </c>
      <c r="AK290" s="993" t="s">
        <v>635</v>
      </c>
      <c r="AL290" s="994" t="s">
        <v>651</v>
      </c>
      <c r="AM290" s="994">
        <v>14</v>
      </c>
    </row>
    <row r="291">
      <c r="A291" s="1056"/>
      <c r="B291" s="1026" t="s">
        <v>641</v>
      </c>
      <c r="C291" s="979" t="s">
        <v>644</v>
      </c>
      <c r="D291" s="1011">
        <f t="shared" si="369"/>
      </c>
      <c r="E291" s="1028">
        <v>758.97</v>
      </c>
      <c r="F291" s="1028">
        <v>2329.71</v>
      </c>
      <c r="G291" s="983">
        <v>6</v>
      </c>
      <c r="H291" s="985">
        <v>13069.500000000007</v>
      </c>
      <c r="I291" s="1043">
        <v>0</v>
      </c>
      <c r="J291" s="1043">
        <v>0</v>
      </c>
      <c r="K291" s="983">
        <f t="shared" si="567"/>
      </c>
      <c r="L291" s="985">
        <f t="shared" si="651"/>
      </c>
      <c r="M291" s="986">
        <f t="shared" si="516"/>
      </c>
      <c r="N291" s="983">
        <v>5</v>
      </c>
      <c r="O291" s="986">
        <f t="shared" si="486"/>
      </c>
      <c r="P291" s="986">
        <f t="shared" si="11"/>
      </c>
      <c r="Q291" s="986">
        <f t="shared" si="774"/>
      </c>
      <c r="R291" s="986">
        <f t="shared" si="202"/>
      </c>
      <c r="S291" s="987">
        <f t="shared" si="268"/>
      </c>
      <c r="T291" s="987">
        <f t="shared" si="298"/>
      </c>
      <c r="U291" s="987">
        <f t="shared" si="462"/>
      </c>
      <c r="V291" s="987">
        <f t="shared" si="546"/>
      </c>
      <c r="W291" s="988">
        <f t="shared" si="754"/>
      </c>
      <c r="X291" s="989">
        <v>0.048</v>
      </c>
      <c r="Y291" s="990">
        <v>76</v>
      </c>
      <c r="Z291" s="986">
        <f t="shared" si="104"/>
      </c>
      <c r="AA291" s="1005">
        <v>30476</v>
      </c>
      <c r="AB291" s="1005">
        <v>371</v>
      </c>
      <c r="AC291" s="1005">
        <v>146</v>
      </c>
      <c r="AD291" s="1005">
        <v>385</v>
      </c>
      <c r="AE291" s="1005">
        <v>92</v>
      </c>
      <c r="AF291" s="1005">
        <v>8</v>
      </c>
      <c r="AG291" s="1005">
        <v>3</v>
      </c>
      <c r="AH291" s="1005">
        <v>49</v>
      </c>
      <c r="AI291" s="986">
        <f t="shared" si="164"/>
      </c>
      <c r="AJ291" s="986">
        <f t="shared" si="232"/>
      </c>
      <c r="AK291" s="993" t="s">
        <v>635</v>
      </c>
      <c r="AL291" s="994" t="s">
        <v>651</v>
      </c>
      <c r="AM291" s="994">
        <v>30</v>
      </c>
    </row>
    <row r="292">
      <c r="A292" s="1056"/>
      <c r="B292" s="1026" t="s">
        <v>641</v>
      </c>
      <c r="C292" s="979" t="s">
        <v>645</v>
      </c>
      <c r="D292" s="1011">
        <f t="shared" si="369"/>
      </c>
      <c r="E292" s="1028">
        <v>706.01</v>
      </c>
      <c r="F292" s="1028">
        <v>1867.04</v>
      </c>
      <c r="G292" s="983">
        <v>5</v>
      </c>
      <c r="H292" s="985">
        <v>11962.44</v>
      </c>
      <c r="I292" s="983">
        <v>0</v>
      </c>
      <c r="J292" s="983">
        <v>0</v>
      </c>
      <c r="K292" s="983">
        <f t="shared" si="567"/>
      </c>
      <c r="L292" s="985">
        <f t="shared" si="651"/>
      </c>
      <c r="M292" s="986">
        <f t="shared" si="516"/>
      </c>
      <c r="N292" s="983">
        <v>4</v>
      </c>
      <c r="O292" s="986">
        <f t="shared" si="486"/>
      </c>
      <c r="P292" s="986">
        <f t="shared" si="11"/>
      </c>
      <c r="Q292" s="986">
        <f t="shared" si="774"/>
      </c>
      <c r="R292" s="986">
        <f t="shared" si="202"/>
      </c>
      <c r="S292" s="987">
        <f t="shared" si="268"/>
      </c>
      <c r="T292" s="987">
        <f t="shared" si="298"/>
      </c>
      <c r="U292" s="987">
        <f t="shared" si="462"/>
      </c>
      <c r="V292" s="987">
        <f t="shared" si="546"/>
      </c>
      <c r="W292" s="988">
        <f t="shared" si="754"/>
      </c>
      <c r="X292" s="989">
        <v>0.0336</v>
      </c>
      <c r="Y292" s="990">
        <v>79</v>
      </c>
      <c r="Z292" s="986">
        <f t="shared" si="104"/>
      </c>
      <c r="AA292" s="1005">
        <v>23962</v>
      </c>
      <c r="AB292" s="1005">
        <v>272</v>
      </c>
      <c r="AC292" s="1005">
        <v>101</v>
      </c>
      <c r="AD292" s="1005">
        <v>261</v>
      </c>
      <c r="AE292" s="1005">
        <v>96</v>
      </c>
      <c r="AF292" s="1005">
        <v>8</v>
      </c>
      <c r="AG292" s="1005">
        <v>5</v>
      </c>
      <c r="AH292" s="1005">
        <v>34</v>
      </c>
      <c r="AI292" s="986">
        <f t="shared" si="164"/>
      </c>
      <c r="AJ292" s="986">
        <f t="shared" si="232"/>
      </c>
      <c r="AK292" s="993" t="s">
        <v>635</v>
      </c>
      <c r="AL292" s="994" t="s">
        <v>651</v>
      </c>
      <c r="AM292" s="994">
        <v>22</v>
      </c>
    </row>
    <row customHeight="true" ht="18.452380952380953" r="293">
      <c r="A293" s="1056"/>
      <c r="B293" s="1026" t="s">
        <v>641</v>
      </c>
      <c r="C293" s="979" t="s">
        <v>647</v>
      </c>
      <c r="D293" s="1059">
        <f t="shared" si="369"/>
      </c>
      <c r="E293" s="981">
        <v>690.47</v>
      </c>
      <c r="F293" s="981">
        <v>1720.62</v>
      </c>
      <c r="G293" s="1043">
        <v>4</v>
      </c>
      <c r="H293" s="1000">
        <v>10199.479999999996</v>
      </c>
      <c r="I293" s="983">
        <v>0</v>
      </c>
      <c r="J293" s="983">
        <v>0</v>
      </c>
      <c r="K293" s="983">
        <f t="shared" si="567"/>
      </c>
      <c r="L293" s="985">
        <f t="shared" si="651"/>
      </c>
      <c r="M293" s="986">
        <f t="shared" si="516"/>
      </c>
      <c r="N293" s="984">
        <v>4</v>
      </c>
      <c r="O293" s="986">
        <f t="shared" si="486"/>
      </c>
      <c r="P293" s="986">
        <f t="shared" si="11"/>
      </c>
      <c r="Q293" s="986">
        <f t="shared" si="774"/>
      </c>
      <c r="R293" s="986">
        <f t="shared" si="202"/>
      </c>
      <c r="S293" s="987">
        <f t="shared" si="268"/>
      </c>
      <c r="T293" s="987">
        <f t="shared" si="298"/>
      </c>
      <c r="U293" s="987">
        <f t="shared" si="462"/>
      </c>
      <c r="V293" s="987">
        <f t="shared" si="546"/>
      </c>
      <c r="W293" s="988">
        <f t="shared" si="754"/>
      </c>
      <c r="X293" s="989">
        <v>0.0431</v>
      </c>
      <c r="Y293" s="990">
        <v>81</v>
      </c>
      <c r="Z293" s="986">
        <f t="shared" si="104"/>
      </c>
      <c r="AA293" s="1013">
        <v>22510</v>
      </c>
      <c r="AB293" s="1005">
        <v>258</v>
      </c>
      <c r="AC293" s="1005">
        <v>92</v>
      </c>
      <c r="AD293" s="1005">
        <v>267</v>
      </c>
      <c r="AE293" s="1005">
        <v>85</v>
      </c>
      <c r="AF293" s="1005">
        <v>4</v>
      </c>
      <c r="AG293" s="1005">
        <v>0</v>
      </c>
      <c r="AH293" s="1005">
        <v>34</v>
      </c>
      <c r="AI293" s="986">
        <f t="shared" si="164"/>
      </c>
      <c r="AJ293" s="986">
        <f t="shared" si="232"/>
      </c>
      <c r="AK293" s="993" t="s">
        <v>635</v>
      </c>
      <c r="AL293" s="994" t="s">
        <v>651</v>
      </c>
      <c r="AM293" s="994">
        <v>23</v>
      </c>
    </row>
    <row r="294">
      <c r="A294" s="1056"/>
      <c r="B294" s="1026" t="s">
        <v>641</v>
      </c>
      <c r="C294" s="979" t="s">
        <v>648</v>
      </c>
      <c r="D294" s="1011">
        <f t="shared" si="369"/>
      </c>
      <c r="E294" s="1028">
        <v>956.16</v>
      </c>
      <c r="F294" s="1028">
        <v>2139.67</v>
      </c>
      <c r="G294" s="983">
        <v>6</v>
      </c>
      <c r="H294" s="983">
        <v>13069.490000000005</v>
      </c>
      <c r="I294" s="983">
        <v>0</v>
      </c>
      <c r="J294" s="983">
        <v>0</v>
      </c>
      <c r="K294" s="983">
        <f t="shared" si="567"/>
      </c>
      <c r="L294" s="985">
        <f t="shared" si="651"/>
      </c>
      <c r="M294" s="986">
        <f t="shared" si="516"/>
      </c>
      <c r="N294" s="1066">
        <v>4</v>
      </c>
      <c r="O294" s="986">
        <f t="shared" si="486"/>
      </c>
      <c r="P294" s="986">
        <f t="shared" si="11"/>
      </c>
      <c r="Q294" s="986">
        <f t="shared" si="774"/>
      </c>
      <c r="R294" s="986">
        <f t="shared" si="202"/>
      </c>
      <c r="S294" s="987">
        <f t="shared" si="268"/>
      </c>
      <c r="T294" s="987">
        <f t="shared" si="298"/>
      </c>
      <c r="U294" s="987">
        <f t="shared" si="462"/>
      </c>
      <c r="V294" s="987">
        <f t="shared" si="546"/>
      </c>
      <c r="W294" s="988">
        <f t="shared" si="754"/>
      </c>
      <c r="X294" s="989">
        <v>0.0286</v>
      </c>
      <c r="Y294" s="990">
        <v>80</v>
      </c>
      <c r="Z294" s="986">
        <f t="shared" si="104"/>
      </c>
      <c r="AA294" s="1005">
        <v>30863</v>
      </c>
      <c r="AB294" s="1005">
        <v>479</v>
      </c>
      <c r="AC294" s="1005">
        <v>108</v>
      </c>
      <c r="AD294" s="1005">
        <v>489</v>
      </c>
      <c r="AE294" s="1005">
        <v>93</v>
      </c>
      <c r="AF294" s="1005">
        <v>7</v>
      </c>
      <c r="AG294" s="1005">
        <v>0</v>
      </c>
      <c r="AH294" s="1005">
        <v>34</v>
      </c>
      <c r="AI294" s="986">
        <f t="shared" si="164"/>
      </c>
      <c r="AJ294" s="986">
        <f t="shared" si="232"/>
      </c>
      <c r="AK294" s="993" t="s">
        <v>635</v>
      </c>
      <c r="AL294" s="994" t="s">
        <v>651</v>
      </c>
      <c r="AM294" s="994">
        <v>30</v>
      </c>
    </row>
    <row r="295">
      <c r="A295" s="1056"/>
      <c r="B295" s="1055" t="s">
        <v>640</v>
      </c>
      <c r="C295" s="1055"/>
      <c r="D295" s="1015">
        <f>SUM(D290:D294)</f>
      </c>
      <c r="E295" s="1016">
        <f>SUM(E290:E294)</f>
      </c>
      <c r="F295" s="1016">
        <f>SUM(F290:F294)</f>
      </c>
      <c r="G295" s="1017">
        <f>SUM(G290:G294)</f>
      </c>
      <c r="H295" s="1017">
        <f>SUM(H290:H294)</f>
      </c>
      <c r="I295" s="1017">
        <f>SUM(I290:I294)</f>
      </c>
      <c r="J295" s="1017">
        <f>SUM(J290:J294)</f>
      </c>
      <c r="K295" s="1017">
        <f>SUM(K290:K294)</f>
      </c>
      <c r="L295" s="1016">
        <f>SUM(L290:L294)</f>
      </c>
      <c r="M295" s="1019">
        <f t="shared" si="516"/>
      </c>
      <c r="N295" s="1017">
        <f>SUM(N290:N294)</f>
      </c>
      <c r="O295" s="1019">
        <f t="shared" si="486"/>
      </c>
      <c r="P295" s="1019">
        <f>D295/N295</f>
      </c>
      <c r="Q295" s="1019">
        <f t="shared" si="774"/>
      </c>
      <c r="R295" s="1019">
        <f t="shared" si="202"/>
      </c>
      <c r="S295" s="1020">
        <f t="shared" si="268"/>
      </c>
      <c r="T295" s="1020">
        <f t="shared" si="298"/>
      </c>
      <c r="U295" s="1020">
        <f t="shared" si="462"/>
      </c>
      <c r="V295" s="1020">
        <f t="shared" si="546"/>
      </c>
      <c r="W295" s="1021">
        <f t="shared" si="754"/>
      </c>
      <c r="X295" s="1020">
        <f>AVERAGE(X290:X294)</f>
      </c>
      <c r="Y295" s="1022">
        <f>AVERAGE(Y290:Y294)</f>
      </c>
      <c r="Z295" s="1022">
        <f t="shared" si="104"/>
      </c>
      <c r="AA295" s="1023">
        <f>SUM(AA290:AA294)</f>
      </c>
      <c r="AB295" s="1023">
        <f>SUM(AB290:AB294)</f>
      </c>
      <c r="AC295" s="1023">
        <f>SUM(AC290:AC294)</f>
      </c>
      <c r="AD295" s="1023">
        <f>SUM(AD290:AD294)</f>
      </c>
      <c r="AE295" s="1023">
        <f>SUM(AE290:AE294)</f>
      </c>
      <c r="AF295" s="1023">
        <f>SUM(AF290:AF294)</f>
      </c>
      <c r="AG295" s="1023">
        <f>SUM(AG290:AG294)</f>
      </c>
      <c r="AH295" s="1023">
        <f>SUM(AH290:AH294)</f>
      </c>
      <c r="AI295" s="1019">
        <f t="shared" si="164"/>
      </c>
      <c r="AJ295" s="1024">
        <f t="shared" si="232"/>
      </c>
      <c r="AK295" s="1025"/>
      <c r="AL295" s="1025"/>
      <c r="AM295" s="1021">
        <f>SUM(AM290:AM294)</f>
      </c>
    </row>
    <row r="296">
      <c r="A296" s="1056"/>
      <c r="B296" s="1026" t="s">
        <v>633</v>
      </c>
      <c r="C296" s="979" t="s">
        <v>649</v>
      </c>
      <c r="D296" s="1011">
        <f t="shared" ref="D296:D300" si="370">E296+F296</f>
      </c>
      <c r="E296" s="1028">
        <v>1056.98</v>
      </c>
      <c r="F296" s="1028">
        <v>1850.9399999999998</v>
      </c>
      <c r="G296" s="983">
        <v>4</v>
      </c>
      <c r="H296" s="983">
        <v>10353.929999999993</v>
      </c>
      <c r="I296" s="983">
        <v>0</v>
      </c>
      <c r="J296" s="983">
        <v>0</v>
      </c>
      <c r="K296" s="983">
        <f t="shared" ref="K296:K300" si="568">G296+I296</f>
      </c>
      <c r="L296" s="985">
        <f t="shared" ref="L296:L300" si="652">H296+J296</f>
      </c>
      <c r="M296" s="986">
        <f t="shared" si="516"/>
      </c>
      <c r="N296" s="1066">
        <v>3</v>
      </c>
      <c r="O296" s="986">
        <f t="shared" si="486"/>
      </c>
      <c r="P296" s="986">
        <f t="shared" ref="P296:P300" si="12">D296/K296</f>
      </c>
      <c r="Q296" s="986">
        <f t="shared" si="774"/>
      </c>
      <c r="R296" s="986">
        <f t="shared" si="202"/>
      </c>
      <c r="S296" s="987">
        <f t="shared" si="268"/>
      </c>
      <c r="T296" s="987">
        <f t="shared" si="298"/>
      </c>
      <c r="U296" s="987">
        <f t="shared" si="462"/>
      </c>
      <c r="V296" s="987">
        <f t="shared" si="546"/>
      </c>
      <c r="W296" s="988">
        <f t="shared" si="754"/>
      </c>
      <c r="X296" s="989">
        <v>0.0413</v>
      </c>
      <c r="Y296" s="990">
        <v>80</v>
      </c>
      <c r="Z296" s="986">
        <f t="shared" si="104"/>
      </c>
      <c r="AA296" s="1005">
        <v>26565</v>
      </c>
      <c r="AB296" s="1005">
        <v>391</v>
      </c>
      <c r="AC296" s="1005">
        <v>131</v>
      </c>
      <c r="AD296" s="1005">
        <v>410</v>
      </c>
      <c r="AE296" s="1005">
        <v>83</v>
      </c>
      <c r="AF296" s="1005">
        <v>4</v>
      </c>
      <c r="AG296" s="1005">
        <v>2</v>
      </c>
      <c r="AH296" s="1005">
        <v>31</v>
      </c>
      <c r="AI296" s="986">
        <f t="shared" si="164"/>
      </c>
      <c r="AJ296" s="986">
        <f t="shared" si="232"/>
      </c>
      <c r="AK296" s="993" t="s">
        <v>650</v>
      </c>
      <c r="AL296" s="994" t="s">
        <v>636</v>
      </c>
      <c r="AM296" s="994">
        <v>31</v>
      </c>
    </row>
    <row r="297">
      <c r="A297" s="1056"/>
      <c r="B297" s="1026" t="s">
        <v>633</v>
      </c>
      <c r="C297" s="979" t="s">
        <v>652</v>
      </c>
      <c r="D297" s="1011">
        <f t="shared" si="370"/>
      </c>
      <c r="E297" s="1028">
        <v>1084.19</v>
      </c>
      <c r="F297" s="1028">
        <v>2126.34</v>
      </c>
      <c r="G297" s="1012">
        <v>4</v>
      </c>
      <c r="H297" s="1012">
        <v>8854.330000000002</v>
      </c>
      <c r="I297" s="1012">
        <v>0</v>
      </c>
      <c r="J297" s="1012">
        <v>0</v>
      </c>
      <c r="K297" s="983">
        <f t="shared" si="568"/>
      </c>
      <c r="L297" s="985">
        <f t="shared" si="652"/>
      </c>
      <c r="M297" s="986">
        <f t="shared" si="516"/>
      </c>
      <c r="N297" s="1066">
        <v>4</v>
      </c>
      <c r="O297" s="986">
        <f t="shared" si="486"/>
      </c>
      <c r="P297" s="986">
        <f t="shared" si="12"/>
      </c>
      <c r="Q297" s="986">
        <f t="shared" si="774"/>
      </c>
      <c r="R297" s="986">
        <f t="shared" si="202"/>
      </c>
      <c r="S297" s="987">
        <f t="shared" si="268"/>
      </c>
      <c r="T297" s="987">
        <f t="shared" si="298"/>
      </c>
      <c r="U297" s="987">
        <f t="shared" si="462"/>
      </c>
      <c r="V297" s="987">
        <f t="shared" si="546"/>
      </c>
      <c r="W297" s="988">
        <f t="shared" si="754"/>
      </c>
      <c r="X297" s="989">
        <v>0.0245</v>
      </c>
      <c r="Y297" s="990">
        <v>79</v>
      </c>
      <c r="Z297" s="986">
        <f t="shared" si="104"/>
      </c>
      <c r="AA297" s="1005">
        <v>32656</v>
      </c>
      <c r="AB297" s="1005">
        <v>502</v>
      </c>
      <c r="AC297" s="1005">
        <v>132</v>
      </c>
      <c r="AD297" s="1005">
        <v>498</v>
      </c>
      <c r="AE297" s="1005">
        <v>104</v>
      </c>
      <c r="AF297" s="1005">
        <v>4</v>
      </c>
      <c r="AG297" s="1005">
        <v>2</v>
      </c>
      <c r="AH297" s="1005">
        <v>39</v>
      </c>
      <c r="AI297" s="986">
        <f t="shared" si="164"/>
      </c>
      <c r="AJ297" s="986">
        <f t="shared" si="232"/>
      </c>
      <c r="AK297" s="993" t="s">
        <v>650</v>
      </c>
      <c r="AL297" s="994" t="s">
        <v>636</v>
      </c>
      <c r="AM297" s="994">
        <v>34</v>
      </c>
    </row>
    <row r="298">
      <c r="A298" s="1056"/>
      <c r="B298" s="1026" t="s">
        <v>633</v>
      </c>
      <c r="C298" s="979" t="s">
        <v>654</v>
      </c>
      <c r="D298" s="1011">
        <f t="shared" si="370"/>
      </c>
      <c r="E298" s="1028">
        <v>1195.85</v>
      </c>
      <c r="F298" s="1028">
        <v>1460.61</v>
      </c>
      <c r="G298" s="1012">
        <v>4</v>
      </c>
      <c r="H298" s="1012">
        <v>10776.75</v>
      </c>
      <c r="I298" s="1012">
        <v>1</v>
      </c>
      <c r="J298" s="1012">
        <v>6216.21</v>
      </c>
      <c r="K298" s="983">
        <f t="shared" si="568"/>
      </c>
      <c r="L298" s="985">
        <f t="shared" si="652"/>
      </c>
      <c r="M298" s="986">
        <f t="shared" si="516"/>
      </c>
      <c r="N298" s="1066">
        <v>5</v>
      </c>
      <c r="O298" s="986">
        <f t="shared" si="486"/>
      </c>
      <c r="P298" s="986">
        <f t="shared" si="12"/>
      </c>
      <c r="Q298" s="986">
        <f t="shared" si="774"/>
      </c>
      <c r="R298" s="986">
        <f t="shared" si="202"/>
      </c>
      <c r="S298" s="987">
        <f t="shared" si="268"/>
      </c>
      <c r="T298" s="987">
        <f t="shared" si="298"/>
      </c>
      <c r="U298" s="987">
        <f t="shared" si="462"/>
      </c>
      <c r="V298" s="987">
        <f t="shared" si="546"/>
      </c>
      <c r="W298" s="988">
        <f t="shared" si="754"/>
      </c>
      <c r="X298" s="989">
        <v>0.0244</v>
      </c>
      <c r="Y298" s="990">
        <v>79</v>
      </c>
      <c r="Z298" s="986">
        <f t="shared" si="104"/>
      </c>
      <c r="AA298" s="1005">
        <v>26595</v>
      </c>
      <c r="AB298" s="1005">
        <v>507</v>
      </c>
      <c r="AC298" s="1005">
        <v>118</v>
      </c>
      <c r="AD298" s="1005">
        <v>560</v>
      </c>
      <c r="AE298" s="1005">
        <v>153</v>
      </c>
      <c r="AF298" s="1005">
        <v>6</v>
      </c>
      <c r="AG298" s="1005">
        <v>3</v>
      </c>
      <c r="AH298" s="1005">
        <v>34</v>
      </c>
      <c r="AI298" s="986">
        <f t="shared" si="164"/>
      </c>
      <c r="AJ298" s="986">
        <f t="shared" si="232"/>
      </c>
      <c r="AK298" s="993" t="s">
        <v>650</v>
      </c>
      <c r="AL298" s="994" t="s">
        <v>636</v>
      </c>
      <c r="AM298" s="994">
        <v>28</v>
      </c>
    </row>
    <row customHeight="true" ht="18.452380952380953" r="299">
      <c r="A299" s="1056"/>
      <c r="B299" s="1026" t="s">
        <v>633</v>
      </c>
      <c r="C299" s="979" t="s">
        <v>655</v>
      </c>
      <c r="D299" s="1059">
        <f t="shared" si="370"/>
      </c>
      <c r="E299" s="1031">
        <v>1326.82</v>
      </c>
      <c r="F299" s="1031">
        <v>2234.88</v>
      </c>
      <c r="G299" s="1012">
        <v>6</v>
      </c>
      <c r="H299" s="1012">
        <v>14838.069999999992</v>
      </c>
      <c r="I299" s="1012">
        <v>0</v>
      </c>
      <c r="J299" s="1012">
        <v>0</v>
      </c>
      <c r="K299" s="983">
        <f t="shared" si="568"/>
      </c>
      <c r="L299" s="985">
        <f t="shared" si="652"/>
      </c>
      <c r="M299" s="986">
        <f t="shared" si="516"/>
      </c>
      <c r="N299" s="1066">
        <v>2</v>
      </c>
      <c r="O299" s="986">
        <f t="shared" si="486"/>
      </c>
      <c r="P299" s="986">
        <f t="shared" si="12"/>
      </c>
      <c r="Q299" s="986">
        <f t="shared" si="774"/>
      </c>
      <c r="R299" s="986">
        <f t="shared" si="202"/>
      </c>
      <c r="S299" s="987">
        <f t="shared" si="268"/>
      </c>
      <c r="T299" s="987">
        <f t="shared" si="298"/>
      </c>
      <c r="U299" s="987">
        <f t="shared" si="462"/>
      </c>
      <c r="V299" s="987">
        <f t="shared" si="546"/>
      </c>
      <c r="W299" s="988">
        <f t="shared" si="754"/>
      </c>
      <c r="X299" s="989">
        <v>0.0273</v>
      </c>
      <c r="Y299" s="990">
        <v>78</v>
      </c>
      <c r="Z299" s="986">
        <f t="shared" si="104"/>
      </c>
      <c r="AA299" s="1013">
        <v>37227</v>
      </c>
      <c r="AB299" s="1005">
        <v>583</v>
      </c>
      <c r="AC299" s="1005">
        <v>156</v>
      </c>
      <c r="AD299" s="1005">
        <v>596</v>
      </c>
      <c r="AE299" s="1005">
        <v>70</v>
      </c>
      <c r="AF299" s="1005">
        <v>13</v>
      </c>
      <c r="AG299" s="1005">
        <v>3</v>
      </c>
      <c r="AH299" s="1005">
        <v>63</v>
      </c>
      <c r="AI299" s="986">
        <f t="shared" si="164"/>
      </c>
      <c r="AJ299" s="986">
        <f t="shared" si="232"/>
      </c>
      <c r="AK299" s="993" t="s">
        <v>650</v>
      </c>
      <c r="AL299" s="994" t="s">
        <v>636</v>
      </c>
      <c r="AM299" s="994">
        <v>22</v>
      </c>
    </row>
    <row r="300">
      <c r="A300" s="1056"/>
      <c r="B300" s="1026" t="s">
        <v>633</v>
      </c>
      <c r="C300" s="979" t="s">
        <v>656</v>
      </c>
      <c r="D300" s="1011">
        <f t="shared" si="370"/>
      </c>
      <c r="E300" s="1028">
        <v>1470</v>
      </c>
      <c r="F300" s="1028">
        <v>2268.59</v>
      </c>
      <c r="G300" s="1012">
        <v>4</v>
      </c>
      <c r="H300" s="1012">
        <v>9639.630000000005</v>
      </c>
      <c r="I300" s="1012">
        <v>0</v>
      </c>
      <c r="J300" s="1012">
        <v>0</v>
      </c>
      <c r="K300" s="983">
        <f t="shared" si="568"/>
      </c>
      <c r="L300" s="985">
        <f t="shared" si="652"/>
      </c>
      <c r="M300" s="986">
        <f t="shared" si="516"/>
      </c>
      <c r="N300" s="1066">
        <v>3</v>
      </c>
      <c r="O300" s="986">
        <f t="shared" si="486"/>
      </c>
      <c r="P300" s="986">
        <f t="shared" si="12"/>
      </c>
      <c r="Q300" s="986">
        <f t="shared" si="774"/>
      </c>
      <c r="R300" s="986">
        <f t="shared" si="202"/>
      </c>
      <c r="S300" s="987">
        <f t="shared" si="268"/>
      </c>
      <c r="T300" s="987">
        <f t="shared" si="298"/>
      </c>
      <c r="U300" s="987">
        <f t="shared" si="462"/>
      </c>
      <c r="V300" s="987">
        <f t="shared" si="546"/>
      </c>
      <c r="W300" s="988">
        <f t="shared" si="754"/>
      </c>
      <c r="X300" s="989">
        <v>0.0252</v>
      </c>
      <c r="Y300" s="990">
        <v>77</v>
      </c>
      <c r="Z300" s="986">
        <f t="shared" si="104"/>
      </c>
      <c r="AA300" s="1005">
        <v>30823</v>
      </c>
      <c r="AB300" s="1005">
        <v>522</v>
      </c>
      <c r="AC300" s="1005">
        <v>113</v>
      </c>
      <c r="AD300" s="1005">
        <v>545</v>
      </c>
      <c r="AE300" s="1005">
        <v>113</v>
      </c>
      <c r="AF300" s="1005">
        <v>5</v>
      </c>
      <c r="AG300" s="1005">
        <v>3</v>
      </c>
      <c r="AH300" s="1005">
        <v>40</v>
      </c>
      <c r="AI300" s="986">
        <f t="shared" si="164"/>
      </c>
      <c r="AJ300" s="986">
        <f t="shared" si="232"/>
      </c>
      <c r="AK300" s="993" t="s">
        <v>650</v>
      </c>
      <c r="AL300" s="994" t="s">
        <v>636</v>
      </c>
      <c r="AM300" s="994">
        <v>25</v>
      </c>
    </row>
    <row r="301">
      <c r="A301" s="1056"/>
      <c r="B301" s="1055" t="s">
        <v>640</v>
      </c>
      <c r="C301" s="1055"/>
      <c r="D301" s="1015">
        <f>SUM(D296:D300)</f>
      </c>
      <c r="E301" s="1015">
        <f>SUM(E296:E300)</f>
      </c>
      <c r="F301" s="1015">
        <f>SUM(F296:F300)</f>
      </c>
      <c r="G301" s="1029">
        <f>SUM(G296:G300)</f>
      </c>
      <c r="H301" s="1029">
        <f>SUM(H296:H300)</f>
      </c>
      <c r="I301" s="1029">
        <f>SUM(I296:I300)</f>
      </c>
      <c r="J301" s="1029">
        <f>SUM(J296:J300)</f>
      </c>
      <c r="K301" s="1029">
        <f>SUM(K296:K300)</f>
      </c>
      <c r="L301" s="1015">
        <f>SUM(L296:L300)</f>
      </c>
      <c r="M301" s="1019">
        <f t="shared" si="516"/>
      </c>
      <c r="N301" s="1017">
        <f>SUM(N296:N300)</f>
      </c>
      <c r="O301" s="1019">
        <f t="shared" si="486"/>
      </c>
      <c r="P301" s="1019">
        <f>D301/N301</f>
      </c>
      <c r="Q301" s="1019">
        <f t="shared" si="774"/>
      </c>
      <c r="R301" s="1019">
        <f t="shared" si="202"/>
      </c>
      <c r="S301" s="1020">
        <f t="shared" si="268"/>
      </c>
      <c r="T301" s="1020">
        <f t="shared" si="298"/>
      </c>
      <c r="U301" s="1020">
        <f t="shared" si="462"/>
      </c>
      <c r="V301" s="1020">
        <f t="shared" si="546"/>
      </c>
      <c r="W301" s="1021">
        <f t="shared" si="754"/>
      </c>
      <c r="X301" s="1020">
        <f>AVERAGE(X296:X300)</f>
      </c>
      <c r="Y301" s="1022">
        <f>AVERAGE(Y296:Y300)</f>
      </c>
      <c r="Z301" s="1022">
        <f t="shared" si="104"/>
      </c>
      <c r="AA301" s="1023">
        <f>SUM(AA296:AA300)</f>
      </c>
      <c r="AB301" s="1023">
        <f>SUM(AB296:AB300)</f>
      </c>
      <c r="AC301" s="1023">
        <f>SUM(AC296:AC300)</f>
      </c>
      <c r="AD301" s="1023">
        <f>SUM(AD296:AD300)</f>
      </c>
      <c r="AE301" s="1023">
        <f>SUM(AE296:AE300)</f>
      </c>
      <c r="AF301" s="1023">
        <f>SUM(AF296:AF300)</f>
      </c>
      <c r="AG301" s="1023">
        <f>SUM(AG296:AG300)</f>
      </c>
      <c r="AH301" s="1023">
        <f>SUM(AH296:AH300)</f>
      </c>
      <c r="AI301" s="1019">
        <f t="shared" si="164"/>
      </c>
      <c r="AJ301" s="1024">
        <f t="shared" si="232"/>
      </c>
      <c r="AK301" s="1025"/>
      <c r="AL301" s="1025"/>
      <c r="AM301" s="1023">
        <f>SUM(AM296:AM300)</f>
      </c>
    </row>
    <row r="302">
      <c r="A302" s="1056"/>
      <c r="B302" s="1026" t="s">
        <v>653</v>
      </c>
      <c r="C302" s="979" t="s">
        <v>657</v>
      </c>
      <c r="D302" s="1011">
        <f t="shared" ref="D302:D306" si="371">E302+F302</f>
      </c>
      <c r="E302" s="1028">
        <v>879.36</v>
      </c>
      <c r="F302" s="1028">
        <v>2533.97</v>
      </c>
      <c r="G302" s="1012">
        <v>6</v>
      </c>
      <c r="H302" s="1012">
        <v>13635.76999999999</v>
      </c>
      <c r="I302" s="1012">
        <v>1</v>
      </c>
      <c r="J302" s="1012">
        <v>7631.909999999999</v>
      </c>
      <c r="K302" s="983">
        <f t="shared" ref="K302:K306" si="569">G302+I302</f>
      </c>
      <c r="L302" s="985">
        <f t="shared" ref="L302:L306" si="653">H302+J302</f>
      </c>
      <c r="M302" s="986">
        <f t="shared" si="516"/>
      </c>
      <c r="N302" s="1066">
        <v>5</v>
      </c>
      <c r="O302" s="986">
        <f t="shared" si="486"/>
      </c>
      <c r="P302" s="986">
        <f t="shared" ref="P302:P306" si="13">D302/K302</f>
      </c>
      <c r="Q302" s="986">
        <f t="shared" si="774"/>
      </c>
      <c r="R302" s="986">
        <f t="shared" si="202"/>
      </c>
      <c r="S302" s="987">
        <f t="shared" si="268"/>
      </c>
      <c r="T302" s="987">
        <f t="shared" si="298"/>
      </c>
      <c r="U302" s="987">
        <f t="shared" si="462"/>
      </c>
      <c r="V302" s="987">
        <f t="shared" si="546"/>
      </c>
      <c r="W302" s="988">
        <f t="shared" si="754"/>
      </c>
      <c r="X302" s="989">
        <v>0.0436</v>
      </c>
      <c r="Y302" s="990">
        <v>78</v>
      </c>
      <c r="Z302" s="986">
        <f t="shared" si="104"/>
      </c>
      <c r="AA302" s="1005">
        <v>55971</v>
      </c>
      <c r="AB302" s="1005">
        <v>605</v>
      </c>
      <c r="AC302" s="1005">
        <v>204</v>
      </c>
      <c r="AD302" s="1005">
        <v>641</v>
      </c>
      <c r="AE302" s="1005">
        <v>61</v>
      </c>
      <c r="AF302" s="1005">
        <v>9</v>
      </c>
      <c r="AG302" s="1005">
        <v>4</v>
      </c>
      <c r="AH302" s="1005">
        <v>88</v>
      </c>
      <c r="AI302" s="986">
        <f t="shared" si="164"/>
      </c>
      <c r="AJ302" s="986">
        <f t="shared" si="232"/>
      </c>
      <c r="AK302" s="993" t="s">
        <v>650</v>
      </c>
      <c r="AL302" s="994" t="s">
        <v>636</v>
      </c>
      <c r="AM302" s="994">
        <v>23</v>
      </c>
    </row>
    <row r="303">
      <c r="A303" s="1056"/>
      <c r="B303" s="1026" t="s">
        <v>653</v>
      </c>
      <c r="C303" s="979" t="s">
        <v>659</v>
      </c>
      <c r="D303" s="1011">
        <f t="shared" si="371"/>
      </c>
      <c r="E303" s="1031">
        <v>1289.03</v>
      </c>
      <c r="F303" s="1031">
        <v>1745.06</v>
      </c>
      <c r="G303" s="1012">
        <v>5</v>
      </c>
      <c r="H303" s="1012">
        <v>12754.180000000022</v>
      </c>
      <c r="I303" s="1012">
        <v>0</v>
      </c>
      <c r="J303" s="1012">
        <v>0</v>
      </c>
      <c r="K303" s="983">
        <f t="shared" si="569"/>
      </c>
      <c r="L303" s="985">
        <f t="shared" si="653"/>
      </c>
      <c r="M303" s="986">
        <f t="shared" si="516"/>
      </c>
      <c r="N303" s="1066">
        <v>4</v>
      </c>
      <c r="O303" s="986">
        <f t="shared" si="486"/>
      </c>
      <c r="P303" s="986">
        <f t="shared" si="13"/>
      </c>
      <c r="Q303" s="986">
        <f t="shared" si="774"/>
      </c>
      <c r="R303" s="986">
        <f t="shared" si="202"/>
      </c>
      <c r="S303" s="987">
        <f t="shared" si="268"/>
      </c>
      <c r="T303" s="987">
        <f t="shared" si="298"/>
      </c>
      <c r="U303" s="987">
        <f t="shared" si="462"/>
      </c>
      <c r="V303" s="987">
        <f t="shared" si="546"/>
      </c>
      <c r="W303" s="988">
        <f t="shared" si="754"/>
      </c>
      <c r="X303" s="989">
        <v>0.0158</v>
      </c>
      <c r="Y303" s="990">
        <v>78</v>
      </c>
      <c r="Z303" s="986">
        <f t="shared" si="104"/>
      </c>
      <c r="AA303" s="1005">
        <v>39432</v>
      </c>
      <c r="AB303" s="1005">
        <v>444</v>
      </c>
      <c r="AC303" s="1005">
        <v>114</v>
      </c>
      <c r="AD303" s="1005">
        <v>433</v>
      </c>
      <c r="AE303" s="1005">
        <v>61</v>
      </c>
      <c r="AF303" s="1005">
        <v>11</v>
      </c>
      <c r="AG303" s="1005">
        <v>3</v>
      </c>
      <c r="AH303" s="1005">
        <v>46</v>
      </c>
      <c r="AI303" s="986">
        <f t="shared" si="164"/>
      </c>
      <c r="AJ303" s="986">
        <f t="shared" si="232"/>
      </c>
      <c r="AK303" s="993" t="s">
        <v>650</v>
      </c>
      <c r="AL303" s="994" t="s">
        <v>636</v>
      </c>
      <c r="AM303" s="994">
        <v>22</v>
      </c>
    </row>
    <row customHeight="true" ht="16.701680672268335" r="304">
      <c r="A304" s="1056"/>
      <c r="B304" s="1026" t="s">
        <v>653</v>
      </c>
      <c r="C304" s="979" t="s">
        <v>660</v>
      </c>
      <c r="D304" s="1011">
        <f t="shared" si="371"/>
      </c>
      <c r="E304" s="1031">
        <v>1438.39</v>
      </c>
      <c r="F304" s="1031">
        <v>2447.15</v>
      </c>
      <c r="G304" s="983">
        <v>6</v>
      </c>
      <c r="H304" s="983">
        <v>13447.809999999998</v>
      </c>
      <c r="I304" s="983">
        <v>0</v>
      </c>
      <c r="J304" s="983">
        <v>0</v>
      </c>
      <c r="K304" s="983">
        <f t="shared" si="569"/>
      </c>
      <c r="L304" s="985">
        <f t="shared" si="653"/>
      </c>
      <c r="M304" s="986">
        <f t="shared" si="516"/>
      </c>
      <c r="N304" s="1066">
        <v>5</v>
      </c>
      <c r="O304" s="986">
        <f t="shared" si="486"/>
      </c>
      <c r="P304" s="986">
        <f t="shared" si="13"/>
      </c>
      <c r="Q304" s="986">
        <f t="shared" si="774"/>
      </c>
      <c r="R304" s="986">
        <f t="shared" si="202"/>
      </c>
      <c r="S304" s="987">
        <f t="shared" si="268"/>
      </c>
      <c r="T304" s="987">
        <f t="shared" si="298"/>
      </c>
      <c r="U304" s="987">
        <f t="shared" si="462"/>
      </c>
      <c r="V304" s="987">
        <f t="shared" si="546"/>
      </c>
      <c r="W304" s="988">
        <f t="shared" si="754"/>
      </c>
      <c r="X304" s="989">
        <v>0.0326</v>
      </c>
      <c r="Y304" s="990">
        <v>79</v>
      </c>
      <c r="Z304" s="986">
        <f t="shared" si="104"/>
      </c>
      <c r="AA304" s="1005">
        <v>64700</v>
      </c>
      <c r="AB304" s="1005">
        <v>723</v>
      </c>
      <c r="AC304" s="1005">
        <v>211</v>
      </c>
      <c r="AD304" s="1005">
        <v>725</v>
      </c>
      <c r="AE304" s="1005">
        <v>113</v>
      </c>
      <c r="AF304" s="1005">
        <v>11</v>
      </c>
      <c r="AG304" s="1005">
        <v>6</v>
      </c>
      <c r="AH304" s="1005">
        <v>116</v>
      </c>
      <c r="AI304" s="986">
        <f t="shared" si="164"/>
      </c>
      <c r="AJ304" s="986">
        <f t="shared" si="232"/>
      </c>
      <c r="AK304" s="993" t="s">
        <v>650</v>
      </c>
      <c r="AL304" s="994" t="s">
        <v>636</v>
      </c>
      <c r="AM304" s="994">
        <v>31</v>
      </c>
    </row>
    <row customHeight="true" ht="16.666666666666668" r="305">
      <c r="A305" s="1056"/>
      <c r="B305" s="1026" t="s">
        <v>653</v>
      </c>
      <c r="C305" s="979" t="s">
        <v>661</v>
      </c>
      <c r="D305" s="1059">
        <f t="shared" si="371"/>
      </c>
      <c r="E305" s="1031">
        <v>735.03</v>
      </c>
      <c r="F305" s="1031">
        <v>1593.25</v>
      </c>
      <c r="G305" s="1012">
        <v>2</v>
      </c>
      <c r="H305" s="1012">
        <v>3852.679999999993</v>
      </c>
      <c r="I305" s="1012">
        <v>1</v>
      </c>
      <c r="J305" s="1012">
        <v>3989.7000000000007</v>
      </c>
      <c r="K305" s="983">
        <f t="shared" si="569"/>
      </c>
      <c r="L305" s="985">
        <f t="shared" si="653"/>
      </c>
      <c r="M305" s="986">
        <f t="shared" si="516"/>
      </c>
      <c r="N305" s="1066">
        <v>3</v>
      </c>
      <c r="O305" s="986">
        <f t="shared" si="486"/>
      </c>
      <c r="P305" s="986">
        <f t="shared" si="13"/>
      </c>
      <c r="Q305" s="986">
        <f t="shared" si="774"/>
      </c>
      <c r="R305" s="986">
        <f t="shared" si="202"/>
      </c>
      <c r="S305" s="987">
        <f t="shared" si="268"/>
      </c>
      <c r="T305" s="987">
        <f t="shared" si="298"/>
      </c>
      <c r="U305" s="987">
        <f t="shared" si="462"/>
      </c>
      <c r="V305" s="987">
        <f t="shared" si="546"/>
      </c>
      <c r="W305" s="988">
        <f t="shared" si="754"/>
      </c>
      <c r="X305" s="989">
        <v>0.0255</v>
      </c>
      <c r="Y305" s="990">
        <v>79</v>
      </c>
      <c r="Z305" s="986">
        <f t="shared" si="104"/>
      </c>
      <c r="AA305" s="1013">
        <v>28574</v>
      </c>
      <c r="AB305" s="1005">
        <v>508</v>
      </c>
      <c r="AC305" s="1005">
        <v>111</v>
      </c>
      <c r="AD305" s="1005">
        <v>595</v>
      </c>
      <c r="AE305" s="1005">
        <v>101</v>
      </c>
      <c r="AF305" s="1005">
        <v>12</v>
      </c>
      <c r="AG305" s="1005">
        <v>1</v>
      </c>
      <c r="AH305" s="1005">
        <v>34</v>
      </c>
      <c r="AI305" s="986">
        <f t="shared" si="164"/>
      </c>
      <c r="AJ305" s="986">
        <f t="shared" si="232"/>
      </c>
      <c r="AK305" s="993" t="s">
        <v>650</v>
      </c>
      <c r="AL305" s="994" t="s">
        <v>636</v>
      </c>
      <c r="AM305" s="994">
        <v>23</v>
      </c>
    </row>
    <row r="306">
      <c r="A306" s="1056"/>
      <c r="B306" s="1026" t="s">
        <v>653</v>
      </c>
      <c r="C306" s="979" t="s">
        <v>662</v>
      </c>
      <c r="D306" s="1011">
        <f t="shared" si="371"/>
      </c>
      <c r="E306" s="1031">
        <v>637.25</v>
      </c>
      <c r="F306" s="1031">
        <v>580.1</v>
      </c>
      <c r="G306" s="1012">
        <v>2</v>
      </c>
      <c r="H306" s="1012">
        <v>4543.119999999995</v>
      </c>
      <c r="I306" s="1012">
        <v>0</v>
      </c>
      <c r="J306" s="1012">
        <v>0</v>
      </c>
      <c r="K306" s="983">
        <f t="shared" si="569"/>
      </c>
      <c r="L306" s="985">
        <f t="shared" si="653"/>
      </c>
      <c r="M306" s="986">
        <f t="shared" si="516"/>
      </c>
      <c r="N306" s="1066">
        <v>2</v>
      </c>
      <c r="O306" s="986">
        <f t="shared" si="486"/>
      </c>
      <c r="P306" s="986">
        <f t="shared" si="13"/>
      </c>
      <c r="Q306" s="986">
        <f t="shared" si="774"/>
      </c>
      <c r="R306" s="986">
        <f t="shared" si="202"/>
      </c>
      <c r="S306" s="987">
        <f t="shared" si="268"/>
      </c>
      <c r="T306" s="987">
        <f t="shared" si="298"/>
      </c>
      <c r="U306" s="987">
        <f t="shared" si="462"/>
      </c>
      <c r="V306" s="987">
        <f t="shared" si="546"/>
      </c>
      <c r="W306" s="988">
        <f t="shared" si="754"/>
      </c>
      <c r="X306" s="989">
        <v>0.0206</v>
      </c>
      <c r="Y306" s="990">
        <v>80</v>
      </c>
      <c r="Z306" s="986">
        <f t="shared" si="104"/>
      </c>
      <c r="AA306" s="1005">
        <v>13678</v>
      </c>
      <c r="AB306" s="1005">
        <v>330</v>
      </c>
      <c r="AC306" s="1005">
        <v>48</v>
      </c>
      <c r="AD306" s="1005">
        <v>448</v>
      </c>
      <c r="AE306" s="1005">
        <v>45</v>
      </c>
      <c r="AF306" s="1005">
        <v>5</v>
      </c>
      <c r="AG306" s="1005">
        <v>1</v>
      </c>
      <c r="AH306" s="1005">
        <v>28</v>
      </c>
      <c r="AI306" s="986">
        <f t="shared" si="164"/>
      </c>
      <c r="AJ306" s="986">
        <f t="shared" si="232"/>
      </c>
      <c r="AK306" s="993" t="s">
        <v>650</v>
      </c>
      <c r="AL306" s="994" t="s">
        <v>636</v>
      </c>
      <c r="AM306" s="994">
        <v>12</v>
      </c>
    </row>
    <row r="307">
      <c r="A307" s="1056"/>
      <c r="B307" s="1055" t="s">
        <v>640</v>
      </c>
      <c r="C307" s="1055"/>
      <c r="D307" s="1015">
        <f>SUM(D302:D306)</f>
      </c>
      <c r="E307" s="1015">
        <f>SUM(E302:E306)</f>
      </c>
      <c r="F307" s="1015">
        <f>SUM(F302:F306)</f>
      </c>
      <c r="G307" s="1029">
        <f>SUM(G302:G306)</f>
      </c>
      <c r="H307" s="1029">
        <f>SUM(H302:H306)</f>
      </c>
      <c r="I307" s="1029">
        <f>SUM(I302:I306)</f>
      </c>
      <c r="J307" s="1029">
        <f>SUM(J302:J306)</f>
      </c>
      <c r="K307" s="1029">
        <f>SUM(K302:K306)</f>
      </c>
      <c r="L307" s="1015">
        <f>SUM(L302:L306)</f>
      </c>
      <c r="M307" s="1019">
        <f t="shared" si="516"/>
      </c>
      <c r="N307" s="1017">
        <f>SUM(N302:N306)</f>
      </c>
      <c r="O307" s="1019">
        <f t="shared" si="486"/>
      </c>
      <c r="P307" s="1019">
        <f t="shared" ref="P307:P308" si="124">D307/N307</f>
      </c>
      <c r="Q307" s="1019">
        <f t="shared" si="774"/>
      </c>
      <c r="R307" s="1019">
        <f t="shared" si="202"/>
      </c>
      <c r="S307" s="1020">
        <f t="shared" si="268"/>
      </c>
      <c r="T307" s="1020">
        <f t="shared" si="298"/>
      </c>
      <c r="U307" s="1020">
        <f t="shared" si="462"/>
      </c>
      <c r="V307" s="1020">
        <f t="shared" si="546"/>
      </c>
      <c r="W307" s="1021">
        <f t="shared" si="754"/>
      </c>
      <c r="X307" s="1020">
        <f>AVERAGE(X302:X306)</f>
      </c>
      <c r="Y307" s="1022">
        <f>AVERAGE(Y302:Y306)</f>
      </c>
      <c r="Z307" s="1022">
        <f t="shared" si="104"/>
      </c>
      <c r="AA307" s="1023">
        <f>SUM(AA302:AA306)</f>
      </c>
      <c r="AB307" s="1023">
        <f>SUM(AB302:AB306)</f>
      </c>
      <c r="AC307" s="1023">
        <f>SUM(AC302:AC306)</f>
      </c>
      <c r="AD307" s="1023">
        <f>SUM(AD302:AD306)</f>
      </c>
      <c r="AE307" s="1023">
        <f>SUM(AE302:AE306)</f>
      </c>
      <c r="AF307" s="1023">
        <f>SUM(AF302:AF306)</f>
      </c>
      <c r="AG307" s="1023">
        <f>SUM(AG302:AG306)</f>
      </c>
      <c r="AH307" s="1023">
        <f>SUM(AH302:AH306)</f>
      </c>
      <c r="AI307" s="1019">
        <f t="shared" si="164"/>
      </c>
      <c r="AJ307" s="1024">
        <f t="shared" si="232"/>
      </c>
      <c r="AK307" s="1025"/>
      <c r="AL307" s="1025"/>
      <c r="AM307" s="1023">
        <f>SUM(AM302:AM306)</f>
      </c>
    </row>
    <row r="308">
      <c r="A308" s="1056"/>
      <c r="B308" s="1039" t="s">
        <v>663</v>
      </c>
      <c r="C308" s="1039"/>
      <c r="D308" s="1033">
        <f>D295+D289+D307+D301</f>
      </c>
      <c r="E308" s="1033">
        <f>E295+E289+E307+E301</f>
      </c>
      <c r="F308" s="1033">
        <f>F295+F289+F307+F301</f>
      </c>
      <c r="G308" s="1033">
        <f>G295+G289+G307+G301</f>
      </c>
      <c r="H308" s="1033">
        <f>H295+H289+H307+H301</f>
      </c>
      <c r="I308" s="1033">
        <f>I295+I289+I307+I301</f>
      </c>
      <c r="J308" s="1033">
        <f>J295+J289+J307+J301</f>
      </c>
      <c r="K308" s="1033">
        <f>K295+K289+K307+K301</f>
      </c>
      <c r="L308" s="1033">
        <f>L295+L289+L307+L301</f>
      </c>
      <c r="M308" s="1036">
        <f t="shared" si="516"/>
      </c>
      <c r="N308" s="1067">
        <f>N295+N289+N307+N301</f>
      </c>
      <c r="O308" s="1036">
        <f t="shared" si="486"/>
      </c>
      <c r="P308" s="1036">
        <f t="shared" si="124"/>
      </c>
      <c r="Q308" s="1036">
        <f t="shared" si="774"/>
      </c>
      <c r="R308" s="1036">
        <f t="shared" si="202"/>
      </c>
      <c r="S308" s="1037">
        <f t="shared" si="268"/>
      </c>
      <c r="T308" s="1037">
        <f t="shared" si="298"/>
      </c>
      <c r="U308" s="1037">
        <f t="shared" si="462"/>
      </c>
      <c r="V308" s="1037">
        <f t="shared" si="546"/>
      </c>
      <c r="W308" s="1035">
        <f t="shared" si="754"/>
      </c>
      <c r="X308" s="1036">
        <f>(X295+X289+X307+X301)/4</f>
      </c>
      <c r="Y308" s="1036">
        <f>(Y295+Y289+Y307+Y301)/4</f>
      </c>
      <c r="Z308" s="1036">
        <f>(Z295+Z289+Z307+Z301)/4</f>
      </c>
      <c r="AA308" s="1033">
        <f>AA295+AA289+AA307+AA301</f>
      </c>
      <c r="AB308" s="1033">
        <f>AB295+AB289+AB307+AB301</f>
      </c>
      <c r="AC308" s="1033">
        <f>AC295+AC289+AC307+AC301</f>
      </c>
      <c r="AD308" s="1033">
        <f>AD295+AD289+AD307+AD301</f>
      </c>
      <c r="AE308" s="1033">
        <f>AE295+AE289+AE307+AE301</f>
      </c>
      <c r="AF308" s="1033">
        <f>AF295+AF289+AF307+AF301</f>
      </c>
      <c r="AG308" s="1033">
        <f>AG295+AG289+AG307+AG301</f>
      </c>
      <c r="AH308" s="1033">
        <f>AH295+AH289+AH307+AH301</f>
      </c>
      <c r="AI308" s="1036">
        <f t="shared" si="164"/>
      </c>
      <c r="AJ308" s="1038">
        <f t="shared" si="232"/>
      </c>
      <c r="AK308" s="1039"/>
      <c r="AL308" s="1039"/>
      <c r="AM308" s="1033">
        <f>AM295+AM289+AM307+AM301</f>
      </c>
    </row>
    <row r="309">
      <c r="A309" s="1045" t="s">
        <v>591</v>
      </c>
      <c r="B309" s="1045" t="s">
        <v>592</v>
      </c>
      <c r="C309" s="1045"/>
      <c r="D309" s="966" t="s">
        <v>593</v>
      </c>
      <c r="E309" s="966"/>
      <c r="F309" s="966"/>
      <c r="G309" s="966"/>
      <c r="H309" s="966"/>
      <c r="I309" s="966"/>
      <c r="J309" s="966"/>
      <c r="K309" s="966"/>
      <c r="L309" s="966"/>
      <c r="M309" s="966"/>
      <c r="N309" s="966"/>
      <c r="O309" s="966"/>
      <c r="P309" s="966"/>
      <c r="Q309" s="966"/>
      <c r="R309" s="967" t="s">
        <v>594</v>
      </c>
      <c r="S309" s="967"/>
      <c r="T309" s="967"/>
      <c r="U309" s="967"/>
      <c r="V309" s="967"/>
      <c r="W309" s="967"/>
      <c r="X309" s="967"/>
      <c r="Y309" s="967"/>
      <c r="Z309" s="967"/>
      <c r="AA309" s="967"/>
      <c r="AB309" s="967"/>
      <c r="AC309" s="967"/>
      <c r="AD309" s="967"/>
      <c r="AE309" s="967"/>
      <c r="AF309" s="967"/>
      <c r="AG309" s="967"/>
      <c r="AH309" s="967"/>
      <c r="AI309" s="967"/>
      <c r="AJ309" s="967"/>
      <c r="AK309" s="967"/>
      <c r="AL309" s="967"/>
      <c r="AM309" s="968"/>
    </row>
    <row r="310">
      <c r="A310" s="1045"/>
      <c r="B310" s="1045" t="s">
        <v>595</v>
      </c>
      <c r="C310" s="1045" t="s">
        <v>596</v>
      </c>
      <c r="D310" s="969" t="s">
        <v>597</v>
      </c>
      <c r="E310" s="970" t="s">
        <v>598</v>
      </c>
      <c r="F310" s="970" t="s">
        <v>599</v>
      </c>
      <c r="G310" s="1062" t="s">
        <v>600</v>
      </c>
      <c r="H310" s="1062" t="s">
        <v>601</v>
      </c>
      <c r="I310" s="1062" t="s">
        <v>602</v>
      </c>
      <c r="J310" s="1062" t="s">
        <v>603</v>
      </c>
      <c r="K310" s="1063" t="s">
        <v>675</v>
      </c>
      <c r="L310" s="1064" t="s">
        <v>676</v>
      </c>
      <c r="M310" s="974" t="s">
        <v>606</v>
      </c>
      <c r="N310" s="1062" t="s">
        <v>604</v>
      </c>
      <c r="O310" s="974" t="s">
        <v>607</v>
      </c>
      <c r="P310" s="974" t="s">
        <v>608</v>
      </c>
      <c r="Q310" s="974" t="s">
        <v>609</v>
      </c>
      <c r="R310" s="967" t="s">
        <v>610</v>
      </c>
      <c r="S310" s="975" t="s">
        <v>611</v>
      </c>
      <c r="T310" s="975" t="s">
        <v>612</v>
      </c>
      <c r="U310" s="975" t="s">
        <v>613</v>
      </c>
      <c r="V310" s="975" t="s">
        <v>614</v>
      </c>
      <c r="W310" s="976" t="s">
        <v>615</v>
      </c>
      <c r="X310" s="975" t="s">
        <v>616</v>
      </c>
      <c r="Y310" s="977" t="s">
        <v>617</v>
      </c>
      <c r="Z310" s="967" t="s">
        <v>618</v>
      </c>
      <c r="AA310" s="976" t="s">
        <v>619</v>
      </c>
      <c r="AB310" s="976" t="s">
        <v>620</v>
      </c>
      <c r="AC310" s="976" t="s">
        <v>621</v>
      </c>
      <c r="AD310" s="976" t="s">
        <v>622</v>
      </c>
      <c r="AE310" s="976" t="s">
        <v>623</v>
      </c>
      <c r="AF310" s="976" t="s">
        <v>624</v>
      </c>
      <c r="AG310" s="976" t="s">
        <v>625</v>
      </c>
      <c r="AH310" s="976" t="s">
        <v>626</v>
      </c>
      <c r="AI310" s="976" t="s">
        <v>627</v>
      </c>
      <c r="AJ310" s="967" t="s">
        <v>628</v>
      </c>
      <c r="AK310" s="968" t="s">
        <v>629</v>
      </c>
      <c r="AL310" s="968" t="s">
        <v>630</v>
      </c>
      <c r="AM310" s="968" t="s">
        <v>631</v>
      </c>
    </row>
    <row r="311">
      <c r="A311" s="1056" t="s">
        <v>679</v>
      </c>
      <c r="B311" s="1026" t="s">
        <v>641</v>
      </c>
      <c r="C311" s="1048" t="s">
        <v>634</v>
      </c>
      <c r="D311" s="1057">
        <f t="shared" ref="D311:D315" si="372">E311+F311</f>
      </c>
      <c r="E311" s="981">
        <v>189.79</v>
      </c>
      <c r="F311" s="981">
        <v>438.47</v>
      </c>
      <c r="G311" s="1043">
        <v>1</v>
      </c>
      <c r="H311" s="1000">
        <v>1994.85</v>
      </c>
      <c r="I311" s="1043">
        <v>0</v>
      </c>
      <c r="J311" s="1043">
        <v>0</v>
      </c>
      <c r="K311" s="983">
        <f t="shared" ref="K311:K315" si="570">G311+I311</f>
      </c>
      <c r="L311" s="985">
        <f t="shared" ref="L311:L315" si="654">H311+J311</f>
      </c>
      <c r="M311" s="986">
        <f t="shared" ref="M311:M335" si="517">L311/D311</f>
      </c>
      <c r="N311" s="984">
        <v>0</v>
      </c>
      <c r="O311" s="986">
        <f t="shared" ref="O311:O335" si="487">D311/K311</f>
      </c>
      <c r="P311" s="986">
        <f t="shared" ref="P311:P315" si="14">D311/K311</f>
      </c>
      <c r="Q311" s="986">
        <f t="shared" ref="Q311:Q335" si="775">L311/K311</f>
      </c>
      <c r="R311" s="986">
        <f t="shared" ref="R311:R335" si="203">D311/AB311</f>
      </c>
      <c r="S311" s="987">
        <f t="shared" ref="S311:S335" si="269">W311/AA311*1</f>
      </c>
      <c r="T311" s="987">
        <f t="shared" ref="T311:T335" si="299">AB311/AA311</f>
      </c>
      <c r="U311" s="987">
        <f t="shared" ref="U311:U335" si="463">AD311/AA311</f>
      </c>
      <c r="V311" s="987">
        <f t="shared" ref="V311:V335" si="547">AE311/AD311</f>
      </c>
      <c r="W311" s="988">
        <f t="shared" ref="W311:W335" si="755">AC311/X311</f>
      </c>
      <c r="X311" s="989">
        <v>0.0458</v>
      </c>
      <c r="Y311" s="990">
        <v>23</v>
      </c>
      <c r="Z311" s="1002">
        <f t="shared" ref="Z311:Z334" si="105">(D311/AA311)*1000</f>
      </c>
      <c r="AA311" s="1068">
        <v>6782</v>
      </c>
      <c r="AB311" s="1004">
        <v>137</v>
      </c>
      <c r="AC311" s="1005">
        <v>12</v>
      </c>
      <c r="AD311" s="1005">
        <v>267</v>
      </c>
      <c r="AE311" s="1005">
        <v>16</v>
      </c>
      <c r="AF311" s="1005">
        <v>0</v>
      </c>
      <c r="AG311" s="1005">
        <v>0</v>
      </c>
      <c r="AH311" s="1005">
        <v>8</v>
      </c>
      <c r="AI311" s="986">
        <f t="shared" ref="AI311:AI335" si="165">D311/AD311</f>
      </c>
      <c r="AJ311" s="986">
        <f t="shared" ref="AJ311:AJ335" si="233">AM311*1000/D311</f>
      </c>
      <c r="AK311" s="993" t="s">
        <v>635</v>
      </c>
      <c r="AL311" s="994" t="s">
        <v>651</v>
      </c>
      <c r="AM311" s="994">
        <v>4</v>
      </c>
    </row>
    <row r="312">
      <c r="A312" s="1056"/>
      <c r="B312" s="1026" t="s">
        <v>641</v>
      </c>
      <c r="C312" s="1048" t="s">
        <v>637</v>
      </c>
      <c r="D312" s="1049">
        <f t="shared" si="372"/>
      </c>
      <c r="E312" s="981">
        <v>938.07</v>
      </c>
      <c r="F312" s="981">
        <v>1520.79</v>
      </c>
      <c r="G312" s="1043">
        <v>4</v>
      </c>
      <c r="H312" s="1000">
        <v>10199.480000000001</v>
      </c>
      <c r="I312" s="1043">
        <v>1</v>
      </c>
      <c r="J312" s="1043">
        <v>5096.52</v>
      </c>
      <c r="K312" s="983">
        <f t="shared" si="570"/>
      </c>
      <c r="L312" s="985">
        <f t="shared" si="654"/>
      </c>
      <c r="M312" s="986">
        <f t="shared" si="517"/>
      </c>
      <c r="N312" s="984">
        <v>5</v>
      </c>
      <c r="O312" s="986">
        <f t="shared" si="487"/>
      </c>
      <c r="P312" s="986">
        <f t="shared" si="14"/>
      </c>
      <c r="Q312" s="986">
        <f t="shared" si="775"/>
      </c>
      <c r="R312" s="986">
        <f t="shared" si="203"/>
      </c>
      <c r="S312" s="987">
        <f t="shared" si="269"/>
      </c>
      <c r="T312" s="987">
        <f t="shared" si="299"/>
      </c>
      <c r="U312" s="987">
        <f t="shared" si="463"/>
      </c>
      <c r="V312" s="987">
        <f t="shared" si="547"/>
      </c>
      <c r="W312" s="988">
        <f t="shared" si="755"/>
      </c>
      <c r="X312" s="989">
        <v>0.0276</v>
      </c>
      <c r="Y312" s="990">
        <v>31</v>
      </c>
      <c r="Z312" s="1009">
        <f t="shared" si="105"/>
      </c>
      <c r="AA312" s="1003">
        <v>22875</v>
      </c>
      <c r="AB312" s="1004">
        <v>467</v>
      </c>
      <c r="AC312" s="1005">
        <v>76</v>
      </c>
      <c r="AD312" s="1005">
        <v>632</v>
      </c>
      <c r="AE312" s="1005">
        <v>84</v>
      </c>
      <c r="AF312" s="1005">
        <v>9</v>
      </c>
      <c r="AG312" s="1005">
        <v>1</v>
      </c>
      <c r="AH312" s="1005">
        <v>35</v>
      </c>
      <c r="AI312" s="986">
        <f t="shared" si="165"/>
      </c>
      <c r="AJ312" s="986">
        <f t="shared" si="233"/>
      </c>
      <c r="AK312" s="993" t="s">
        <v>635</v>
      </c>
      <c r="AL312" s="994" t="s">
        <v>651</v>
      </c>
      <c r="AM312" s="994">
        <v>17</v>
      </c>
    </row>
    <row r="313">
      <c r="A313" s="1056"/>
      <c r="B313" s="1026" t="s">
        <v>641</v>
      </c>
      <c r="C313" s="979" t="s">
        <v>638</v>
      </c>
      <c r="D313" s="1059">
        <f t="shared" si="372"/>
      </c>
      <c r="E313" s="981">
        <v>1075.23</v>
      </c>
      <c r="F313" s="981">
        <v>2167.55</v>
      </c>
      <c r="G313" s="1043">
        <v>3</v>
      </c>
      <c r="H313" s="1000">
        <v>7091.370000000003</v>
      </c>
      <c r="I313" s="1043">
        <v>1</v>
      </c>
      <c r="J313" s="1043">
        <v>3989.7000000000007</v>
      </c>
      <c r="K313" s="983">
        <f t="shared" si="570"/>
      </c>
      <c r="L313" s="985">
        <f t="shared" si="654"/>
      </c>
      <c r="M313" s="986">
        <f t="shared" si="517"/>
      </c>
      <c r="N313" s="984">
        <v>4</v>
      </c>
      <c r="O313" s="986">
        <f t="shared" si="487"/>
      </c>
      <c r="P313" s="986">
        <f t="shared" si="14"/>
      </c>
      <c r="Q313" s="986">
        <f t="shared" si="775"/>
      </c>
      <c r="R313" s="986">
        <f t="shared" si="203"/>
      </c>
      <c r="S313" s="987">
        <f t="shared" si="269"/>
      </c>
      <c r="T313" s="987">
        <f t="shared" si="299"/>
      </c>
      <c r="U313" s="987">
        <f t="shared" si="463"/>
      </c>
      <c r="V313" s="987">
        <f t="shared" si="547"/>
      </c>
      <c r="W313" s="988">
        <f t="shared" si="755"/>
      </c>
      <c r="X313" s="989">
        <v>0.0403</v>
      </c>
      <c r="Y313" s="990">
        <v>51</v>
      </c>
      <c r="Z313" s="986">
        <f t="shared" si="105"/>
      </c>
      <c r="AA313" s="1013">
        <v>34250</v>
      </c>
      <c r="AB313" s="1005">
        <v>443</v>
      </c>
      <c r="AC313" s="1005">
        <v>158</v>
      </c>
      <c r="AD313" s="1005">
        <v>470</v>
      </c>
      <c r="AE313" s="1005">
        <v>107</v>
      </c>
      <c r="AF313" s="1005">
        <v>11</v>
      </c>
      <c r="AG313" s="1005">
        <v>1</v>
      </c>
      <c r="AH313" s="1005">
        <v>61</v>
      </c>
      <c r="AI313" s="986">
        <f t="shared" si="165"/>
      </c>
      <c r="AJ313" s="986">
        <f t="shared" si="233"/>
      </c>
      <c r="AK313" s="993" t="s">
        <v>635</v>
      </c>
      <c r="AL313" s="994" t="s">
        <v>651</v>
      </c>
      <c r="AM313" s="994">
        <v>29</v>
      </c>
    </row>
    <row r="314">
      <c r="A314" s="1056"/>
      <c r="B314" s="1026" t="s">
        <v>641</v>
      </c>
      <c r="C314" s="979" t="s">
        <v>639</v>
      </c>
      <c r="D314" s="1059">
        <f t="shared" si="372"/>
      </c>
      <c r="E314" s="981">
        <v>787.18</v>
      </c>
      <c r="F314" s="981">
        <v>1419.7</v>
      </c>
      <c r="G314" s="1043">
        <v>5</v>
      </c>
      <c r="H314" s="1000">
        <v>11503.900000000001</v>
      </c>
      <c r="I314" s="1043">
        <v>1</v>
      </c>
      <c r="J314" s="1043">
        <v>3989.7000000000007</v>
      </c>
      <c r="K314" s="983">
        <f t="shared" si="570"/>
      </c>
      <c r="L314" s="985">
        <f t="shared" si="654"/>
      </c>
      <c r="M314" s="986">
        <f t="shared" si="517"/>
      </c>
      <c r="N314" s="984">
        <v>5</v>
      </c>
      <c r="O314" s="986">
        <f t="shared" si="487"/>
      </c>
      <c r="P314" s="986">
        <f t="shared" si="14"/>
      </c>
      <c r="Q314" s="986">
        <f t="shared" si="775"/>
      </c>
      <c r="R314" s="986">
        <f t="shared" si="203"/>
      </c>
      <c r="S314" s="987">
        <f t="shared" si="269"/>
      </c>
      <c r="T314" s="987">
        <f t="shared" si="299"/>
      </c>
      <c r="U314" s="987">
        <f t="shared" si="463"/>
      </c>
      <c r="V314" s="987">
        <f t="shared" si="547"/>
      </c>
      <c r="W314" s="988">
        <f t="shared" si="755"/>
      </c>
      <c r="X314" s="989">
        <v>0.0224</v>
      </c>
      <c r="Y314" s="990">
        <v>62</v>
      </c>
      <c r="Z314" s="986">
        <f t="shared" si="105"/>
      </c>
      <c r="AA314" s="1013">
        <v>17632</v>
      </c>
      <c r="AB314" s="1005">
        <v>224</v>
      </c>
      <c r="AC314" s="1005">
        <v>64</v>
      </c>
      <c r="AD314" s="1005">
        <v>238</v>
      </c>
      <c r="AE314" s="1005">
        <v>73</v>
      </c>
      <c r="AF314" s="1005">
        <v>5</v>
      </c>
      <c r="AG314" s="1005">
        <v>0</v>
      </c>
      <c r="AH314" s="1005">
        <v>25</v>
      </c>
      <c r="AI314" s="986">
        <f t="shared" si="165"/>
      </c>
      <c r="AJ314" s="986">
        <f t="shared" si="233"/>
      </c>
      <c r="AK314" s="993" t="s">
        <v>635</v>
      </c>
      <c r="AL314" s="994" t="s">
        <v>651</v>
      </c>
      <c r="AM314" s="994">
        <v>22</v>
      </c>
    </row>
    <row r="315">
      <c r="A315" s="1056"/>
      <c r="B315" s="1026" t="s">
        <v>641</v>
      </c>
      <c r="C315" s="979" t="s">
        <v>642</v>
      </c>
      <c r="D315" s="1059">
        <f t="shared" si="372"/>
      </c>
      <c r="E315" s="981">
        <v>1125.91</v>
      </c>
      <c r="F315" s="981">
        <v>2272.36</v>
      </c>
      <c r="G315" s="1043">
        <v>1</v>
      </c>
      <c r="H315" s="1065">
        <v>1994.8499999999985</v>
      </c>
      <c r="I315" s="1043">
        <v>0</v>
      </c>
      <c r="J315" s="1043">
        <v>0</v>
      </c>
      <c r="K315" s="983">
        <f t="shared" si="570"/>
      </c>
      <c r="L315" s="985">
        <f t="shared" si="654"/>
      </c>
      <c r="M315" s="986">
        <f t="shared" si="517"/>
      </c>
      <c r="N315" s="984">
        <v>1</v>
      </c>
      <c r="O315" s="986">
        <f t="shared" si="487"/>
      </c>
      <c r="P315" s="986">
        <f t="shared" si="14"/>
      </c>
      <c r="Q315" s="986">
        <f t="shared" si="775"/>
      </c>
      <c r="R315" s="986">
        <f t="shared" si="203"/>
      </c>
      <c r="S315" s="987">
        <f t="shared" si="269"/>
      </c>
      <c r="T315" s="987">
        <f t="shared" si="299"/>
      </c>
      <c r="U315" s="987">
        <f t="shared" si="463"/>
      </c>
      <c r="V315" s="987">
        <f t="shared" si="547"/>
      </c>
      <c r="W315" s="988">
        <f t="shared" si="755"/>
      </c>
      <c r="X315" s="989">
        <v>0.0364</v>
      </c>
      <c r="Y315" s="990">
        <v>63</v>
      </c>
      <c r="Z315" s="986">
        <f t="shared" si="105"/>
      </c>
      <c r="AA315" s="1013">
        <v>27173</v>
      </c>
      <c r="AB315" s="1005">
        <v>385</v>
      </c>
      <c r="AC315" s="1005">
        <v>118</v>
      </c>
      <c r="AD315" s="1005">
        <v>413</v>
      </c>
      <c r="AE315" s="1005">
        <v>88</v>
      </c>
      <c r="AF315" s="1005">
        <v>6</v>
      </c>
      <c r="AG315" s="1005">
        <v>2</v>
      </c>
      <c r="AH315" s="1005">
        <v>35</v>
      </c>
      <c r="AI315" s="986">
        <f t="shared" si="165"/>
      </c>
      <c r="AJ315" s="986">
        <f t="shared" si="233"/>
      </c>
      <c r="AK315" s="993" t="s">
        <v>635</v>
      </c>
      <c r="AL315" s="994" t="s">
        <v>651</v>
      </c>
      <c r="AM315" s="994">
        <v>25</v>
      </c>
    </row>
    <row r="316">
      <c r="A316" s="1056"/>
      <c r="B316" s="1055" t="s">
        <v>640</v>
      </c>
      <c r="C316" s="1055"/>
      <c r="D316" s="1015">
        <f>SUM(D311:D315)</f>
      </c>
      <c r="E316" s="1060">
        <f>SUM(E311:E315)</f>
      </c>
      <c r="F316" s="1060">
        <f>SUM(F311:F315)</f>
      </c>
      <c r="G316" s="1061">
        <f>SUM(G311:G315)</f>
      </c>
      <c r="H316" s="1061">
        <f>SUM(H311:H315)</f>
      </c>
      <c r="I316" s="1061">
        <f>SUM(I311:I315)</f>
      </c>
      <c r="J316" s="1061">
        <f>SUM(J311:J315)</f>
      </c>
      <c r="K316" s="1017">
        <f>SUM(K311:K315)</f>
      </c>
      <c r="L316" s="1018">
        <f>SUM(L311:L315)</f>
      </c>
      <c r="M316" s="1019">
        <f t="shared" si="517"/>
      </c>
      <c r="N316" s="1017">
        <f>SUM(N311:N315)</f>
      </c>
      <c r="O316" s="1019">
        <f t="shared" si="487"/>
      </c>
      <c r="P316" s="1019">
        <f>D316/N316</f>
      </c>
      <c r="Q316" s="1019">
        <f t="shared" si="775"/>
      </c>
      <c r="R316" s="1019">
        <f t="shared" si="203"/>
      </c>
      <c r="S316" s="1020">
        <f t="shared" si="269"/>
      </c>
      <c r="T316" s="1020">
        <f t="shared" si="299"/>
      </c>
      <c r="U316" s="1020">
        <f t="shared" si="463"/>
      </c>
      <c r="V316" s="1020">
        <f t="shared" si="547"/>
      </c>
      <c r="W316" s="1021">
        <f t="shared" si="755"/>
      </c>
      <c r="X316" s="1020">
        <f>AVERAGE(X311:X315)</f>
      </c>
      <c r="Y316" s="1022">
        <f>AVERAGE(Y311:Y315)</f>
      </c>
      <c r="Z316" s="1019">
        <f t="shared" si="105"/>
      </c>
      <c r="AA316" s="1023">
        <f>SUM(AA311:AA315)</f>
      </c>
      <c r="AB316" s="1023">
        <f>SUM(AB311:AB315)</f>
      </c>
      <c r="AC316" s="1023">
        <f>SUM(AC311:AC315)</f>
      </c>
      <c r="AD316" s="1023">
        <f>SUM(AD311:AD315)</f>
      </c>
      <c r="AE316" s="1023">
        <f>SUM(AE311:AE315)</f>
      </c>
      <c r="AF316" s="1023">
        <f>SUM(AF311:AF315)</f>
      </c>
      <c r="AG316" s="1023">
        <f>SUM(AG311:AG315)</f>
      </c>
      <c r="AH316" s="1023">
        <f>SUM(AH311:AH315)</f>
      </c>
      <c r="AI316" s="1019">
        <f t="shared" si="165"/>
      </c>
      <c r="AJ316" s="1024">
        <f t="shared" si="233"/>
      </c>
      <c r="AK316" s="1025"/>
      <c r="AL316" s="1025"/>
      <c r="AM316" s="1021">
        <f>SUM(AM311:AM315)</f>
      </c>
    </row>
    <row r="317">
      <c r="A317" s="1056"/>
      <c r="B317" s="1026" t="s">
        <v>666</v>
      </c>
      <c r="C317" s="979" t="s">
        <v>643</v>
      </c>
      <c r="D317" s="1011">
        <f t="shared" ref="D317:D321" si="373">E317+F317</f>
      </c>
      <c r="E317" s="1028">
        <v>834.96</v>
      </c>
      <c r="F317" s="1028">
        <v>1383.44</v>
      </c>
      <c r="G317" s="1043">
        <v>3</v>
      </c>
      <c r="H317" s="1043">
        <v>8912.480000000003</v>
      </c>
      <c r="I317" s="1043">
        <v>0</v>
      </c>
      <c r="J317" s="1043">
        <v>0</v>
      </c>
      <c r="K317" s="983">
        <f t="shared" ref="K317:K321" si="571">G317+I317</f>
      </c>
      <c r="L317" s="985">
        <f t="shared" ref="L317:L321" si="655">H317+J317</f>
      </c>
      <c r="M317" s="986">
        <f t="shared" si="517"/>
      </c>
      <c r="N317" s="1043">
        <v>2</v>
      </c>
      <c r="O317" s="986">
        <f t="shared" si="487"/>
      </c>
      <c r="P317" s="986">
        <f t="shared" ref="P317:P321" si="15">D317/K317</f>
      </c>
      <c r="Q317" s="986">
        <f t="shared" si="775"/>
      </c>
      <c r="R317" s="986">
        <f t="shared" si="203"/>
      </c>
      <c r="S317" s="987">
        <f t="shared" si="269"/>
      </c>
      <c r="T317" s="987">
        <f t="shared" si="299"/>
      </c>
      <c r="U317" s="987">
        <f t="shared" si="463"/>
      </c>
      <c r="V317" s="987">
        <f t="shared" si="547"/>
      </c>
      <c r="W317" s="988">
        <f t="shared" si="755"/>
      </c>
      <c r="X317" s="989">
        <v>0.0279</v>
      </c>
      <c r="Y317" s="990">
        <v>65</v>
      </c>
      <c r="Z317" s="986">
        <f t="shared" si="105"/>
      </c>
      <c r="AA317" s="1005">
        <v>18466</v>
      </c>
      <c r="AB317" s="1005">
        <v>240</v>
      </c>
      <c r="AC317" s="1005">
        <v>96</v>
      </c>
      <c r="AD317" s="1005">
        <v>246</v>
      </c>
      <c r="AE317" s="1005">
        <v>74</v>
      </c>
      <c r="AF317" s="1005">
        <v>4</v>
      </c>
      <c r="AG317" s="1005">
        <v>2</v>
      </c>
      <c r="AH317" s="1005">
        <v>13</v>
      </c>
      <c r="AI317" s="986">
        <f t="shared" si="165"/>
      </c>
      <c r="AJ317" s="986">
        <f t="shared" si="233"/>
      </c>
      <c r="AK317" s="993" t="s">
        <v>635</v>
      </c>
      <c r="AL317" s="994" t="s">
        <v>651</v>
      </c>
      <c r="AM317" s="994">
        <v>16</v>
      </c>
    </row>
    <row r="318">
      <c r="A318" s="1056"/>
      <c r="B318" s="1026" t="s">
        <v>666</v>
      </c>
      <c r="C318" s="979" t="s">
        <v>644</v>
      </c>
      <c r="D318" s="1011">
        <f t="shared" si="373"/>
      </c>
      <c r="E318" s="1028">
        <v>1060.9</v>
      </c>
      <c r="F318" s="1028">
        <v>2097.61</v>
      </c>
      <c r="G318" s="983">
        <v>1</v>
      </c>
      <c r="H318" s="985">
        <v>1994.8499999999985</v>
      </c>
      <c r="I318" s="1043">
        <v>0</v>
      </c>
      <c r="J318" s="1043">
        <v>0</v>
      </c>
      <c r="K318" s="983">
        <f t="shared" si="571"/>
      </c>
      <c r="L318" s="985">
        <f t="shared" si="655"/>
      </c>
      <c r="M318" s="986">
        <f t="shared" si="517"/>
      </c>
      <c r="N318" s="983">
        <v>1</v>
      </c>
      <c r="O318" s="986">
        <f t="shared" si="487"/>
      </c>
      <c r="P318" s="986">
        <f t="shared" si="15"/>
      </c>
      <c r="Q318" s="986">
        <f t="shared" si="775"/>
      </c>
      <c r="R318" s="986">
        <f t="shared" si="203"/>
      </c>
      <c r="S318" s="987">
        <f t="shared" si="269"/>
      </c>
      <c r="T318" s="987">
        <f t="shared" si="299"/>
      </c>
      <c r="U318" s="987">
        <f t="shared" si="463"/>
      </c>
      <c r="V318" s="987">
        <f t="shared" si="547"/>
      </c>
      <c r="W318" s="988">
        <f t="shared" si="755"/>
      </c>
      <c r="X318" s="989">
        <v>0.0298</v>
      </c>
      <c r="Y318" s="990">
        <v>65</v>
      </c>
      <c r="Z318" s="986">
        <f t="shared" si="105"/>
      </c>
      <c r="AA318" s="1005">
        <v>28001</v>
      </c>
      <c r="AB318" s="1005">
        <v>375</v>
      </c>
      <c r="AC318" s="1005">
        <v>112</v>
      </c>
      <c r="AD318" s="1005">
        <v>379</v>
      </c>
      <c r="AE318" s="1005">
        <v>76</v>
      </c>
      <c r="AF318" s="1005">
        <v>7</v>
      </c>
      <c r="AG318" s="1005">
        <v>2</v>
      </c>
      <c r="AH318" s="1005">
        <v>32</v>
      </c>
      <c r="AI318" s="986">
        <f t="shared" si="165"/>
      </c>
      <c r="AJ318" s="986">
        <f t="shared" si="233"/>
      </c>
      <c r="AK318" s="993" t="s">
        <v>635</v>
      </c>
      <c r="AL318" s="994" t="s">
        <v>651</v>
      </c>
      <c r="AM318" s="994">
        <v>23</v>
      </c>
    </row>
    <row r="319">
      <c r="A319" s="1056"/>
      <c r="B319" s="1026" t="s">
        <v>666</v>
      </c>
      <c r="C319" s="979" t="s">
        <v>645</v>
      </c>
      <c r="D319" s="1011">
        <f t="shared" si="373"/>
      </c>
      <c r="E319" s="1028">
        <v>821.83</v>
      </c>
      <c r="F319" s="1028">
        <v>1416.18</v>
      </c>
      <c r="G319" s="983">
        <v>7</v>
      </c>
      <c r="H319" s="985">
        <v>14380.349999999999</v>
      </c>
      <c r="I319" s="983">
        <v>0</v>
      </c>
      <c r="J319" s="983">
        <v>0</v>
      </c>
      <c r="K319" s="983">
        <f t="shared" si="571"/>
      </c>
      <c r="L319" s="985">
        <f t="shared" si="655"/>
      </c>
      <c r="M319" s="986">
        <f t="shared" si="517"/>
      </c>
      <c r="N319" s="983">
        <v>5</v>
      </c>
      <c r="O319" s="986">
        <f t="shared" si="487"/>
      </c>
      <c r="P319" s="986">
        <f t="shared" si="15"/>
      </c>
      <c r="Q319" s="986">
        <f t="shared" si="775"/>
      </c>
      <c r="R319" s="986">
        <f t="shared" si="203"/>
      </c>
      <c r="S319" s="987">
        <f t="shared" si="269"/>
      </c>
      <c r="T319" s="987">
        <f t="shared" si="299"/>
      </c>
      <c r="U319" s="987">
        <f t="shared" si="463"/>
      </c>
      <c r="V319" s="987">
        <f t="shared" si="547"/>
      </c>
      <c r="W319" s="988">
        <f t="shared" si="755"/>
      </c>
      <c r="X319" s="989">
        <v>0.0275</v>
      </c>
      <c r="Y319" s="990">
        <v>67</v>
      </c>
      <c r="Z319" s="986">
        <f t="shared" si="105"/>
      </c>
      <c r="AA319" s="1005">
        <v>17551</v>
      </c>
      <c r="AB319" s="1005">
        <v>299</v>
      </c>
      <c r="AC319" s="1005">
        <v>75</v>
      </c>
      <c r="AD319" s="1005">
        <v>296</v>
      </c>
      <c r="AE319" s="1005">
        <v>57</v>
      </c>
      <c r="AF319" s="1005">
        <v>5</v>
      </c>
      <c r="AG319" s="1005">
        <v>1</v>
      </c>
      <c r="AH319" s="1005">
        <v>18</v>
      </c>
      <c r="AI319" s="986">
        <f t="shared" si="165"/>
      </c>
      <c r="AJ319" s="986">
        <f t="shared" si="233"/>
      </c>
      <c r="AK319" s="993" t="s">
        <v>635</v>
      </c>
      <c r="AL319" s="994" t="s">
        <v>651</v>
      </c>
      <c r="AM319" s="994">
        <v>20</v>
      </c>
    </row>
    <row r="320">
      <c r="A320" s="1056"/>
      <c r="B320" s="1026" t="s">
        <v>666</v>
      </c>
      <c r="C320" s="979" t="s">
        <v>647</v>
      </c>
      <c r="D320" s="1059">
        <f t="shared" si="373"/>
      </c>
      <c r="E320" s="981">
        <v>699.62</v>
      </c>
      <c r="F320" s="981">
        <v>2174.47</v>
      </c>
      <c r="G320" s="1043">
        <v>6</v>
      </c>
      <c r="H320" s="1000">
        <v>15933.619999999995</v>
      </c>
      <c r="I320" s="983">
        <v>0</v>
      </c>
      <c r="J320" s="983">
        <v>0</v>
      </c>
      <c r="K320" s="983">
        <f t="shared" si="571"/>
      </c>
      <c r="L320" s="985">
        <f t="shared" si="655"/>
      </c>
      <c r="M320" s="986">
        <f t="shared" si="517"/>
      </c>
      <c r="N320" s="984">
        <v>5</v>
      </c>
      <c r="O320" s="986">
        <f t="shared" si="487"/>
      </c>
      <c r="P320" s="986">
        <f t="shared" si="15"/>
      </c>
      <c r="Q320" s="986">
        <f t="shared" si="775"/>
      </c>
      <c r="R320" s="986">
        <f t="shared" si="203"/>
      </c>
      <c r="S320" s="987">
        <f t="shared" si="269"/>
      </c>
      <c r="T320" s="987">
        <f t="shared" si="299"/>
      </c>
      <c r="U320" s="987">
        <f t="shared" si="463"/>
      </c>
      <c r="V320" s="987">
        <f t="shared" si="547"/>
      </c>
      <c r="W320" s="988">
        <f t="shared" si="755"/>
      </c>
      <c r="X320" s="989">
        <v>0.0534</v>
      </c>
      <c r="Y320" s="990">
        <v>69</v>
      </c>
      <c r="Z320" s="986">
        <f t="shared" si="105"/>
      </c>
      <c r="AA320" s="1013">
        <v>24003</v>
      </c>
      <c r="AB320" s="1005">
        <v>405</v>
      </c>
      <c r="AC320" s="1005">
        <v>141</v>
      </c>
      <c r="AD320" s="1005">
        <v>407</v>
      </c>
      <c r="AE320" s="1005">
        <v>122</v>
      </c>
      <c r="AF320" s="1005">
        <v>10</v>
      </c>
      <c r="AG320" s="1005">
        <v>4</v>
      </c>
      <c r="AH320" s="1005">
        <v>44</v>
      </c>
      <c r="AI320" s="986">
        <f t="shared" si="165"/>
      </c>
      <c r="AJ320" s="986">
        <f t="shared" si="233"/>
      </c>
      <c r="AK320" s="993" t="s">
        <v>635</v>
      </c>
      <c r="AL320" s="994" t="s">
        <v>651</v>
      </c>
      <c r="AM320" s="994">
        <v>34</v>
      </c>
    </row>
    <row r="321">
      <c r="A321" s="1056"/>
      <c r="B321" s="1026" t="s">
        <v>666</v>
      </c>
      <c r="C321" s="979" t="s">
        <v>648</v>
      </c>
      <c r="D321" s="1011">
        <f t="shared" si="373"/>
      </c>
      <c r="E321" s="1028">
        <v>1014.4399999999999</v>
      </c>
      <c r="F321" s="1028">
        <v>2497.6800000000003</v>
      </c>
      <c r="G321" s="983">
        <v>4</v>
      </c>
      <c r="H321" s="983">
        <v>10199.48000000001</v>
      </c>
      <c r="I321" s="983">
        <v>0</v>
      </c>
      <c r="J321" s="983">
        <v>0</v>
      </c>
      <c r="K321" s="983">
        <f t="shared" si="571"/>
      </c>
      <c r="L321" s="985">
        <f t="shared" si="655"/>
      </c>
      <c r="M321" s="986">
        <f t="shared" si="517"/>
      </c>
      <c r="N321" s="1066">
        <v>2</v>
      </c>
      <c r="O321" s="986">
        <f t="shared" si="487"/>
      </c>
      <c r="P321" s="986">
        <f t="shared" si="15"/>
      </c>
      <c r="Q321" s="986">
        <f t="shared" si="775"/>
      </c>
      <c r="R321" s="986">
        <f t="shared" si="203"/>
      </c>
      <c r="S321" s="987">
        <f t="shared" si="269"/>
      </c>
      <c r="T321" s="987">
        <f t="shared" si="299"/>
      </c>
      <c r="U321" s="987">
        <f t="shared" si="463"/>
      </c>
      <c r="V321" s="987">
        <f t="shared" si="547"/>
      </c>
      <c r="W321" s="988">
        <f t="shared" si="755"/>
      </c>
      <c r="X321" s="989">
        <v>0.0494</v>
      </c>
      <c r="Y321" s="990">
        <v>72</v>
      </c>
      <c r="Z321" s="986">
        <f t="shared" si="105"/>
      </c>
      <c r="AA321" s="1005">
        <v>28195</v>
      </c>
      <c r="AB321" s="1005">
        <v>438</v>
      </c>
      <c r="AC321" s="1005">
        <v>154</v>
      </c>
      <c r="AD321" s="1005">
        <v>455</v>
      </c>
      <c r="AE321" s="1005">
        <v>102</v>
      </c>
      <c r="AF321" s="1005">
        <v>11</v>
      </c>
      <c r="AG321" s="1005">
        <v>5</v>
      </c>
      <c r="AH321" s="1005">
        <v>45</v>
      </c>
      <c r="AI321" s="986">
        <f t="shared" si="165"/>
      </c>
      <c r="AJ321" s="986">
        <f t="shared" si="233"/>
      </c>
      <c r="AK321" s="993" t="s">
        <v>635</v>
      </c>
      <c r="AL321" s="994" t="s">
        <v>651</v>
      </c>
      <c r="AM321" s="994">
        <v>33</v>
      </c>
    </row>
    <row r="322">
      <c r="A322" s="1056"/>
      <c r="B322" s="1055" t="s">
        <v>640</v>
      </c>
      <c r="C322" s="1055"/>
      <c r="D322" s="1015">
        <f>SUM(D317:D321)</f>
      </c>
      <c r="E322" s="1016">
        <f>SUM(E317:E321)</f>
      </c>
      <c r="F322" s="1016">
        <f>SUM(F317:F321)</f>
      </c>
      <c r="G322" s="1017">
        <f>SUM(G317:G321)</f>
      </c>
      <c r="H322" s="1017">
        <f>SUM(H317:H321)</f>
      </c>
      <c r="I322" s="1017">
        <f>SUM(I317:I321)</f>
      </c>
      <c r="J322" s="1017">
        <f>SUM(J317:J321)</f>
      </c>
      <c r="K322" s="1017">
        <f>SUM(K317:K321)</f>
      </c>
      <c r="L322" s="1016">
        <f>SUM(L317:L321)</f>
      </c>
      <c r="M322" s="1019">
        <f t="shared" si="517"/>
      </c>
      <c r="N322" s="1017">
        <f>SUM(N317:N321)</f>
      </c>
      <c r="O322" s="1019">
        <f t="shared" si="487"/>
      </c>
      <c r="P322" s="1019">
        <f>D322/N322</f>
      </c>
      <c r="Q322" s="1019">
        <f t="shared" si="775"/>
      </c>
      <c r="R322" s="1019">
        <f t="shared" si="203"/>
      </c>
      <c r="S322" s="1020">
        <f t="shared" si="269"/>
      </c>
      <c r="T322" s="1020">
        <f t="shared" si="299"/>
      </c>
      <c r="U322" s="1020">
        <f t="shared" si="463"/>
      </c>
      <c r="V322" s="1020">
        <f t="shared" si="547"/>
      </c>
      <c r="W322" s="1021">
        <f t="shared" si="755"/>
      </c>
      <c r="X322" s="1020">
        <f>AVERAGE(X317:X321)</f>
      </c>
      <c r="Y322" s="1022">
        <f>AVERAGE(Y317:Y321)</f>
      </c>
      <c r="Z322" s="1022">
        <f t="shared" si="105"/>
      </c>
      <c r="AA322" s="1023">
        <f>SUM(AA317:AA321)</f>
      </c>
      <c r="AB322" s="1023">
        <f>SUM(AB317:AB321)</f>
      </c>
      <c r="AC322" s="1023">
        <f>SUM(AC317:AC321)</f>
      </c>
      <c r="AD322" s="1023">
        <f>SUM(AD317:AD321)</f>
      </c>
      <c r="AE322" s="1023">
        <f>SUM(AE317:AE321)</f>
      </c>
      <c r="AF322" s="1023">
        <f>SUM(AF317:AF321)</f>
      </c>
      <c r="AG322" s="1023">
        <f>SUM(AG317:AG321)</f>
      </c>
      <c r="AH322" s="1023">
        <f>SUM(AH317:AH321)</f>
      </c>
      <c r="AI322" s="1019">
        <f t="shared" si="165"/>
      </c>
      <c r="AJ322" s="1024">
        <f t="shared" si="233"/>
      </c>
      <c r="AK322" s="1025"/>
      <c r="AL322" s="1025"/>
      <c r="AM322" s="1021">
        <f>SUM(AM317:AM321)</f>
      </c>
    </row>
    <row r="323">
      <c r="A323" s="1056"/>
      <c r="B323" s="1026" t="s">
        <v>633</v>
      </c>
      <c r="C323" s="979" t="s">
        <v>649</v>
      </c>
      <c r="D323" s="1011">
        <f t="shared" ref="D323:D327" si="374">E323+F323</f>
      </c>
      <c r="E323" s="1028">
        <v>1179.4299999999998</v>
      </c>
      <c r="F323" s="1028">
        <v>738.63</v>
      </c>
      <c r="G323" s="983">
        <v>2</v>
      </c>
      <c r="H323" s="983">
        <v>5096.520000000004</v>
      </c>
      <c r="I323" s="983">
        <v>0</v>
      </c>
      <c r="J323" s="983">
        <v>0</v>
      </c>
      <c r="K323" s="983">
        <f t="shared" ref="K323:K327" si="572">G323+I323</f>
      </c>
      <c r="L323" s="985">
        <f t="shared" ref="L323:L327" si="656">H323+J323</f>
      </c>
      <c r="M323" s="986">
        <f t="shared" si="517"/>
      </c>
      <c r="N323" s="1066">
        <v>2</v>
      </c>
      <c r="O323" s="986">
        <f t="shared" si="487"/>
      </c>
      <c r="P323" s="986">
        <f t="shared" ref="P323:P327" si="16">D323/K323</f>
      </c>
      <c r="Q323" s="986">
        <f t="shared" si="775"/>
      </c>
      <c r="R323" s="986">
        <f t="shared" si="203"/>
      </c>
      <c r="S323" s="987">
        <f t="shared" si="269"/>
      </c>
      <c r="T323" s="987">
        <f t="shared" si="299"/>
      </c>
      <c r="U323" s="987">
        <f t="shared" si="463"/>
      </c>
      <c r="V323" s="987">
        <f t="shared" si="547"/>
      </c>
      <c r="W323" s="988">
        <f t="shared" si="755"/>
      </c>
      <c r="X323" s="989">
        <v>0.0184</v>
      </c>
      <c r="Y323" s="990">
        <v>71</v>
      </c>
      <c r="Z323" s="986">
        <f t="shared" si="105"/>
      </c>
      <c r="AA323" s="1005">
        <v>16663</v>
      </c>
      <c r="AB323" s="1005">
        <v>259</v>
      </c>
      <c r="AC323" s="1005">
        <v>74</v>
      </c>
      <c r="AD323" s="1005">
        <v>272</v>
      </c>
      <c r="AE323" s="1005">
        <v>23</v>
      </c>
      <c r="AF323" s="1005">
        <v>5</v>
      </c>
      <c r="AG323" s="1005">
        <v>0</v>
      </c>
      <c r="AH323" s="1005">
        <v>28</v>
      </c>
      <c r="AI323" s="986">
        <f t="shared" si="165"/>
      </c>
      <c r="AJ323" s="986">
        <f t="shared" si="233"/>
      </c>
      <c r="AK323" s="993" t="s">
        <v>650</v>
      </c>
      <c r="AL323" s="994" t="s">
        <v>636</v>
      </c>
      <c r="AM323" s="994">
        <v>7</v>
      </c>
    </row>
    <row r="324">
      <c r="A324" s="1056"/>
      <c r="B324" s="1026" t="s">
        <v>633</v>
      </c>
      <c r="C324" s="979" t="s">
        <v>652</v>
      </c>
      <c r="D324" s="1011">
        <f t="shared" si="374"/>
      </c>
      <c r="E324" s="1028">
        <v>1320.48</v>
      </c>
      <c r="F324" s="1028">
        <v>1328.63</v>
      </c>
      <c r="G324" s="1012">
        <v>2</v>
      </c>
      <c r="H324" s="1012">
        <v>3989.699999999997</v>
      </c>
      <c r="I324" s="1012">
        <v>1</v>
      </c>
      <c r="J324" s="1012">
        <v>6216.209999999999</v>
      </c>
      <c r="K324" s="983">
        <f t="shared" si="572"/>
      </c>
      <c r="L324" s="985">
        <f t="shared" si="656"/>
      </c>
      <c r="M324" s="986">
        <f t="shared" si="517"/>
      </c>
      <c r="N324" s="1066">
        <v>3</v>
      </c>
      <c r="O324" s="986">
        <f t="shared" si="487"/>
      </c>
      <c r="P324" s="986">
        <f t="shared" si="16"/>
      </c>
      <c r="Q324" s="986">
        <f t="shared" si="775"/>
      </c>
      <c r="R324" s="986">
        <f t="shared" si="203"/>
      </c>
      <c r="S324" s="987">
        <f t="shared" si="269"/>
      </c>
      <c r="T324" s="987">
        <f t="shared" si="299"/>
      </c>
      <c r="U324" s="987">
        <f t="shared" si="463"/>
      </c>
      <c r="V324" s="987">
        <f t="shared" si="547"/>
      </c>
      <c r="W324" s="988">
        <f t="shared" si="755"/>
      </c>
      <c r="X324" s="989">
        <v>0.0198</v>
      </c>
      <c r="Y324" s="990">
        <v>34</v>
      </c>
      <c r="Z324" s="986">
        <f t="shared" si="105"/>
      </c>
      <c r="AA324" s="1005">
        <v>21175</v>
      </c>
      <c r="AB324" s="1005">
        <v>466</v>
      </c>
      <c r="AC324" s="1005">
        <v>81</v>
      </c>
      <c r="AD324" s="1005">
        <v>499</v>
      </c>
      <c r="AE324" s="1005">
        <v>38</v>
      </c>
      <c r="AF324" s="1005">
        <v>7</v>
      </c>
      <c r="AG324" s="1005">
        <v>0</v>
      </c>
      <c r="AH324" s="1005">
        <v>18</v>
      </c>
      <c r="AI324" s="986">
        <f t="shared" si="165"/>
      </c>
      <c r="AJ324" s="986">
        <f t="shared" si="233"/>
      </c>
      <c r="AK324" s="993" t="s">
        <v>650</v>
      </c>
      <c r="AL324" s="994" t="s">
        <v>636</v>
      </c>
      <c r="AM324" s="994">
        <v>15</v>
      </c>
    </row>
    <row r="325">
      <c r="A325" s="1056"/>
      <c r="B325" s="1026" t="s">
        <v>633</v>
      </c>
      <c r="C325" s="979" t="s">
        <v>654</v>
      </c>
      <c r="D325" s="1011">
        <f t="shared" si="374"/>
      </c>
      <c r="E325" s="1028">
        <v>1223.7</v>
      </c>
      <c r="F325" s="1028">
        <v>1494.11</v>
      </c>
      <c r="G325" s="1012">
        <v>8</v>
      </c>
      <c r="H325" s="1012">
        <v>18369.23000000001</v>
      </c>
      <c r="I325" s="1012">
        <v>0</v>
      </c>
      <c r="J325" s="1012">
        <v>0</v>
      </c>
      <c r="K325" s="983">
        <f t="shared" si="572"/>
      </c>
      <c r="L325" s="985">
        <f t="shared" si="656"/>
      </c>
      <c r="M325" s="986">
        <f t="shared" si="517"/>
      </c>
      <c r="N325" s="1066">
        <v>7</v>
      </c>
      <c r="O325" s="986">
        <f t="shared" si="487"/>
      </c>
      <c r="P325" s="986">
        <f t="shared" si="16"/>
      </c>
      <c r="Q325" s="986">
        <f t="shared" si="775"/>
      </c>
      <c r="R325" s="986">
        <f t="shared" si="203"/>
      </c>
      <c r="S325" s="987">
        <f t="shared" si="269"/>
      </c>
      <c r="T325" s="987">
        <f t="shared" si="299"/>
      </c>
      <c r="U325" s="987">
        <f t="shared" si="463"/>
      </c>
      <c r="V325" s="987">
        <f t="shared" si="547"/>
      </c>
      <c r="W325" s="988">
        <f t="shared" si="755"/>
      </c>
      <c r="X325" s="989">
        <v>0.0161</v>
      </c>
      <c r="Y325" s="990">
        <v>54</v>
      </c>
      <c r="Z325" s="986">
        <f t="shared" si="105"/>
      </c>
      <c r="AA325" s="1069">
        <v>22363</v>
      </c>
      <c r="AB325" s="1005">
        <v>409</v>
      </c>
      <c r="AC325" s="1005">
        <v>75</v>
      </c>
      <c r="AD325" s="1005">
        <v>417</v>
      </c>
      <c r="AE325" s="1005">
        <v>73</v>
      </c>
      <c r="AF325" s="1005">
        <v>7</v>
      </c>
      <c r="AG325" s="1005">
        <v>1</v>
      </c>
      <c r="AH325" s="1005">
        <v>18</v>
      </c>
      <c r="AI325" s="986">
        <f t="shared" si="165"/>
      </c>
      <c r="AJ325" s="986">
        <f t="shared" si="233"/>
      </c>
      <c r="AK325" s="993" t="s">
        <v>650</v>
      </c>
      <c r="AL325" s="994" t="s">
        <v>636</v>
      </c>
      <c r="AM325" s="994">
        <v>26</v>
      </c>
    </row>
    <row r="326">
      <c r="A326" s="1056"/>
      <c r="B326" s="1026" t="s">
        <v>633</v>
      </c>
      <c r="C326" s="979" t="s">
        <v>655</v>
      </c>
      <c r="D326" s="1059">
        <f t="shared" si="374"/>
      </c>
      <c r="E326" s="1031">
        <v>1524.74</v>
      </c>
      <c r="F326" s="1031">
        <v>1788.34</v>
      </c>
      <c r="G326" s="1012">
        <v>4</v>
      </c>
      <c r="H326" s="1012">
        <v>13288.289999999994</v>
      </c>
      <c r="I326" s="1012">
        <v>0</v>
      </c>
      <c r="J326" s="1012">
        <v>0</v>
      </c>
      <c r="K326" s="983">
        <f t="shared" si="572"/>
      </c>
      <c r="L326" s="985">
        <f t="shared" si="656"/>
      </c>
      <c r="M326" s="986">
        <f t="shared" si="517"/>
      </c>
      <c r="N326" s="1066">
        <v>4</v>
      </c>
      <c r="O326" s="986">
        <f t="shared" si="487"/>
      </c>
      <c r="P326" s="986">
        <f t="shared" si="16"/>
      </c>
      <c r="Q326" s="986">
        <f t="shared" si="775"/>
      </c>
      <c r="R326" s="986">
        <f t="shared" si="203"/>
      </c>
      <c r="S326" s="987">
        <f t="shared" si="269"/>
      </c>
      <c r="T326" s="987">
        <f t="shared" si="299"/>
      </c>
      <c r="U326" s="987">
        <f t="shared" si="463"/>
      </c>
      <c r="V326" s="987">
        <f t="shared" si="547"/>
      </c>
      <c r="W326" s="988">
        <f t="shared" si="755"/>
      </c>
      <c r="X326" s="989">
        <v>0.0239</v>
      </c>
      <c r="Y326" s="990">
        <v>50</v>
      </c>
      <c r="Z326" s="1002">
        <f t="shared" si="105"/>
      </c>
      <c r="AA326" s="1003">
        <v>28741</v>
      </c>
      <c r="AB326" s="1004">
        <v>668</v>
      </c>
      <c r="AC326" s="1005">
        <v>136</v>
      </c>
      <c r="AD326" s="1005">
        <v>699</v>
      </c>
      <c r="AE326" s="1005">
        <v>75</v>
      </c>
      <c r="AF326" s="1005">
        <v>9</v>
      </c>
      <c r="AG326" s="1005">
        <v>1</v>
      </c>
      <c r="AH326" s="1005">
        <v>38</v>
      </c>
      <c r="AI326" s="986">
        <f t="shared" si="165"/>
      </c>
      <c r="AJ326" s="986">
        <f t="shared" si="233"/>
      </c>
      <c r="AK326" s="993" t="s">
        <v>650</v>
      </c>
      <c r="AL326" s="994" t="s">
        <v>636</v>
      </c>
      <c r="AM326" s="994">
        <v>25</v>
      </c>
    </row>
    <row r="327">
      <c r="A327" s="1056"/>
      <c r="B327" s="1026" t="s">
        <v>633</v>
      </c>
      <c r="C327" s="979" t="s">
        <v>656</v>
      </c>
      <c r="D327" s="1011">
        <f t="shared" si="374"/>
      </c>
      <c r="E327" s="1028">
        <v>1396.91</v>
      </c>
      <c r="F327" s="1028">
        <v>2565.94</v>
      </c>
      <c r="G327" s="1012">
        <v>6</v>
      </c>
      <c r="H327" s="1012">
        <v>14182.750000000015</v>
      </c>
      <c r="I327" s="1012">
        <v>0</v>
      </c>
      <c r="J327" s="1012">
        <v>0</v>
      </c>
      <c r="K327" s="983">
        <f t="shared" si="572"/>
      </c>
      <c r="L327" s="985">
        <f t="shared" si="656"/>
      </c>
      <c r="M327" s="986">
        <f t="shared" si="517"/>
      </c>
      <c r="N327" s="1066">
        <v>5</v>
      </c>
      <c r="O327" s="986">
        <f t="shared" si="487"/>
      </c>
      <c r="P327" s="986">
        <f t="shared" si="16"/>
      </c>
      <c r="Q327" s="986">
        <f t="shared" si="775"/>
      </c>
      <c r="R327" s="986">
        <f t="shared" si="203"/>
      </c>
      <c r="S327" s="987">
        <f t="shared" si="269"/>
      </c>
      <c r="T327" s="987">
        <f t="shared" si="299"/>
      </c>
      <c r="U327" s="987">
        <f t="shared" si="463"/>
      </c>
      <c r="V327" s="987">
        <f t="shared" si="547"/>
      </c>
      <c r="W327" s="988">
        <f t="shared" si="755"/>
      </c>
      <c r="X327" s="989">
        <v>0.0285</v>
      </c>
      <c r="Y327" s="990">
        <v>53</v>
      </c>
      <c r="Z327" s="986">
        <f t="shared" si="105"/>
      </c>
      <c r="AA327" s="1013">
        <v>33699</v>
      </c>
      <c r="AB327" s="1005">
        <v>664</v>
      </c>
      <c r="AC327" s="1005">
        <v>164</v>
      </c>
      <c r="AD327" s="1005">
        <v>714</v>
      </c>
      <c r="AE327" s="1005">
        <v>64</v>
      </c>
      <c r="AF327" s="1005">
        <v>5</v>
      </c>
      <c r="AG327" s="1005">
        <v>3</v>
      </c>
      <c r="AH327" s="1005">
        <v>33</v>
      </c>
      <c r="AI327" s="986">
        <f t="shared" si="165"/>
      </c>
      <c r="AJ327" s="986">
        <f t="shared" si="233"/>
      </c>
      <c r="AK327" s="993" t="s">
        <v>650</v>
      </c>
      <c r="AL327" s="994" t="s">
        <v>636</v>
      </c>
      <c r="AM327" s="994">
        <v>30</v>
      </c>
    </row>
    <row r="328">
      <c r="A328" s="1056"/>
      <c r="B328" s="1055" t="s">
        <v>640</v>
      </c>
      <c r="C328" s="1055"/>
      <c r="D328" s="1015">
        <f>SUM(D323:D327)</f>
      </c>
      <c r="E328" s="1015">
        <f>SUM(E323:E327)</f>
      </c>
      <c r="F328" s="1015">
        <f>SUM(F323:F327)</f>
      </c>
      <c r="G328" s="1029">
        <f>SUM(G323:G327)</f>
      </c>
      <c r="H328" s="1029">
        <f>SUM(H323:H327)</f>
      </c>
      <c r="I328" s="1029">
        <f>SUM(I323:I327)</f>
      </c>
      <c r="J328" s="1029">
        <f>SUM(J323:J327)</f>
      </c>
      <c r="K328" s="1029">
        <f>SUM(K323:K327)</f>
      </c>
      <c r="L328" s="1015">
        <f>SUM(L323:L327)</f>
      </c>
      <c r="M328" s="1019">
        <f t="shared" si="517"/>
      </c>
      <c r="N328" s="1017">
        <f>SUM(N323:N327)</f>
      </c>
      <c r="O328" s="1019">
        <f t="shared" si="487"/>
      </c>
      <c r="P328" s="1019">
        <f>D328/N328</f>
      </c>
      <c r="Q328" s="1019">
        <f t="shared" si="775"/>
      </c>
      <c r="R328" s="1019">
        <f t="shared" si="203"/>
      </c>
      <c r="S328" s="1020">
        <f t="shared" si="269"/>
      </c>
      <c r="T328" s="1020">
        <f t="shared" si="299"/>
      </c>
      <c r="U328" s="1020">
        <f t="shared" si="463"/>
      </c>
      <c r="V328" s="1020">
        <f t="shared" si="547"/>
      </c>
      <c r="W328" s="1021">
        <f t="shared" si="755"/>
      </c>
      <c r="X328" s="1020">
        <f>AVERAGE(X323:X327)</f>
      </c>
      <c r="Y328" s="1022">
        <f>AVERAGE(Y323:Y327)</f>
      </c>
      <c r="Z328" s="1022">
        <f t="shared" si="105"/>
      </c>
      <c r="AA328" s="1023">
        <f>SUM(AA323:AA327)</f>
      </c>
      <c r="AB328" s="1023">
        <f>SUM(AB323:AB327)</f>
      </c>
      <c r="AC328" s="1023">
        <f>SUM(AC323:AC327)</f>
      </c>
      <c r="AD328" s="1023">
        <f>SUM(AD323:AD327)</f>
      </c>
      <c r="AE328" s="1023">
        <f>SUM(AE323:AE327)</f>
      </c>
      <c r="AF328" s="1023">
        <f>SUM(AF323:AF327)</f>
      </c>
      <c r="AG328" s="1023">
        <f>SUM(AG323:AG327)</f>
      </c>
      <c r="AH328" s="1023">
        <f>SUM(AH323:AH327)</f>
      </c>
      <c r="AI328" s="1019">
        <f t="shared" si="165"/>
      </c>
      <c r="AJ328" s="1024">
        <f t="shared" si="233"/>
      </c>
      <c r="AK328" s="1025"/>
      <c r="AL328" s="1025"/>
      <c r="AM328" s="1023">
        <f>SUM(AM323:AM327)</f>
      </c>
    </row>
    <row r="329">
      <c r="A329" s="1056"/>
      <c r="B329" s="1026" t="s">
        <v>653</v>
      </c>
      <c r="C329" s="979" t="s">
        <v>657</v>
      </c>
      <c r="D329" s="1011">
        <f t="shared" ref="D329:D333" si="375">E329+F329</f>
      </c>
      <c r="E329" s="1028">
        <v>1229.28</v>
      </c>
      <c r="F329" s="1028">
        <v>2223.19</v>
      </c>
      <c r="G329" s="1012">
        <v>6</v>
      </c>
      <c r="H329" s="1012">
        <v>14715.51000000001</v>
      </c>
      <c r="I329" s="1012">
        <v>0</v>
      </c>
      <c r="J329" s="1012">
        <v>0</v>
      </c>
      <c r="K329" s="983">
        <f t="shared" ref="K329:K333" si="573">G329+I329</f>
      </c>
      <c r="L329" s="985">
        <f t="shared" ref="L329:L333" si="657">H329+J329</f>
      </c>
      <c r="M329" s="986">
        <f t="shared" si="517"/>
      </c>
      <c r="N329" s="1066">
        <v>4</v>
      </c>
      <c r="O329" s="986">
        <f t="shared" si="487"/>
      </c>
      <c r="P329" s="986">
        <f t="shared" ref="P329:P333" si="17">D329/K329</f>
      </c>
      <c r="Q329" s="986">
        <f t="shared" si="775"/>
      </c>
      <c r="R329" s="986">
        <f t="shared" si="203"/>
      </c>
      <c r="S329" s="987">
        <f t="shared" si="269"/>
      </c>
      <c r="T329" s="987">
        <f t="shared" si="299"/>
      </c>
      <c r="U329" s="987">
        <f t="shared" si="463"/>
      </c>
      <c r="V329" s="987">
        <f t="shared" si="547"/>
      </c>
      <c r="W329" s="988">
        <f t="shared" si="755"/>
      </c>
      <c r="X329" s="989">
        <v>0.0218</v>
      </c>
      <c r="Y329" s="990">
        <v>55</v>
      </c>
      <c r="Z329" s="986">
        <f t="shared" si="105"/>
      </c>
      <c r="AA329" s="1005">
        <v>38570</v>
      </c>
      <c r="AB329" s="1005">
        <v>630</v>
      </c>
      <c r="AC329" s="1005">
        <v>146</v>
      </c>
      <c r="AD329" s="1005">
        <v>646</v>
      </c>
      <c r="AE329" s="1005">
        <v>111</v>
      </c>
      <c r="AF329" s="1005">
        <v>10</v>
      </c>
      <c r="AG329" s="1005">
        <v>3</v>
      </c>
      <c r="AH329" s="1005">
        <v>52</v>
      </c>
      <c r="AI329" s="986">
        <f t="shared" si="165"/>
      </c>
      <c r="AJ329" s="986">
        <f t="shared" si="233"/>
      </c>
      <c r="AK329" s="993" t="s">
        <v>650</v>
      </c>
      <c r="AL329" s="994" t="s">
        <v>636</v>
      </c>
      <c r="AM329" s="994">
        <v>26</v>
      </c>
    </row>
    <row r="330">
      <c r="A330" s="1056"/>
      <c r="B330" s="1026" t="s">
        <v>653</v>
      </c>
      <c r="C330" s="979" t="s">
        <v>659</v>
      </c>
      <c r="D330" s="1011">
        <f t="shared" si="375"/>
      </c>
      <c r="E330" s="1031">
        <v>1720.22</v>
      </c>
      <c r="F330" s="1031">
        <v>3007.14</v>
      </c>
      <c r="G330" s="1012">
        <v>5</v>
      </c>
      <c r="H330" s="1012">
        <v>11640.929999999993</v>
      </c>
      <c r="I330" s="1012">
        <v>0</v>
      </c>
      <c r="J330" s="1012">
        <v>0</v>
      </c>
      <c r="K330" s="983">
        <f t="shared" si="573"/>
      </c>
      <c r="L330" s="985">
        <f t="shared" si="657"/>
      </c>
      <c r="M330" s="986">
        <f t="shared" si="517"/>
      </c>
      <c r="N330" s="1066">
        <v>5</v>
      </c>
      <c r="O330" s="986">
        <f t="shared" si="487"/>
      </c>
      <c r="P330" s="986">
        <f t="shared" si="17"/>
      </c>
      <c r="Q330" s="986">
        <f t="shared" si="775"/>
      </c>
      <c r="R330" s="986">
        <f t="shared" si="203"/>
      </c>
      <c r="S330" s="987">
        <f t="shared" si="269"/>
      </c>
      <c r="T330" s="987">
        <f t="shared" si="299"/>
      </c>
      <c r="U330" s="987">
        <f t="shared" si="463"/>
      </c>
      <c r="V330" s="987">
        <f t="shared" si="547"/>
      </c>
      <c r="W330" s="988">
        <f t="shared" si="755"/>
      </c>
      <c r="X330" s="989">
        <v>0.0228</v>
      </c>
      <c r="Y330" s="990">
        <v>58</v>
      </c>
      <c r="Z330" s="986">
        <f t="shared" si="105"/>
      </c>
      <c r="AA330" s="1005">
        <v>44892</v>
      </c>
      <c r="AB330" s="1005">
        <v>813</v>
      </c>
      <c r="AC330" s="1005">
        <v>178</v>
      </c>
      <c r="AD330" s="1005">
        <v>874</v>
      </c>
      <c r="AE330" s="1005">
        <v>79</v>
      </c>
      <c r="AF330" s="1005">
        <v>10</v>
      </c>
      <c r="AG330" s="1005">
        <v>4</v>
      </c>
      <c r="AH330" s="1005">
        <v>64</v>
      </c>
      <c r="AI330" s="986">
        <f t="shared" si="165"/>
      </c>
      <c r="AJ330" s="986">
        <f t="shared" si="233"/>
      </c>
      <c r="AK330" s="993" t="s">
        <v>650</v>
      </c>
      <c r="AL330" s="994" t="s">
        <v>636</v>
      </c>
      <c r="AM330" s="994">
        <v>22</v>
      </c>
    </row>
    <row r="331">
      <c r="A331" s="1056"/>
      <c r="B331" s="1026" t="s">
        <v>653</v>
      </c>
      <c r="C331" s="979" t="s">
        <v>660</v>
      </c>
      <c r="D331" s="1011">
        <f t="shared" si="375"/>
      </c>
      <c r="E331" s="1031">
        <v>1373.26</v>
      </c>
      <c r="F331" s="1031">
        <v>2885.1</v>
      </c>
      <c r="G331" s="983">
        <v>4</v>
      </c>
      <c r="H331" s="983">
        <v>10753.5</v>
      </c>
      <c r="I331" s="983">
        <v>0</v>
      </c>
      <c r="J331" s="983">
        <v>0</v>
      </c>
      <c r="K331" s="983">
        <f t="shared" si="573"/>
      </c>
      <c r="L331" s="985">
        <f t="shared" si="657"/>
      </c>
      <c r="M331" s="986">
        <f t="shared" si="517"/>
      </c>
      <c r="N331" s="1066">
        <v>4</v>
      </c>
      <c r="O331" s="986">
        <f t="shared" si="487"/>
      </c>
      <c r="P331" s="986">
        <f t="shared" si="17"/>
      </c>
      <c r="Q331" s="986">
        <f t="shared" si="775"/>
      </c>
      <c r="R331" s="986">
        <f t="shared" si="203"/>
      </c>
      <c r="S331" s="987">
        <f t="shared" si="269"/>
      </c>
      <c r="T331" s="987">
        <f t="shared" si="299"/>
      </c>
      <c r="U331" s="987">
        <f t="shared" si="463"/>
      </c>
      <c r="V331" s="987">
        <f t="shared" si="547"/>
      </c>
      <c r="W331" s="988">
        <f t="shared" si="755"/>
      </c>
      <c r="X331" s="989">
        <v>0.0304</v>
      </c>
      <c r="Y331" s="990">
        <v>62</v>
      </c>
      <c r="Z331" s="986">
        <f t="shared" si="105"/>
      </c>
      <c r="AA331" s="1005">
        <v>41890</v>
      </c>
      <c r="AB331" s="1005">
        <v>599</v>
      </c>
      <c r="AC331" s="1005">
        <v>152</v>
      </c>
      <c r="AD331" s="1005">
        <v>591</v>
      </c>
      <c r="AE331" s="1005">
        <v>80</v>
      </c>
      <c r="AF331" s="1005">
        <v>6</v>
      </c>
      <c r="AG331" s="1005">
        <v>0</v>
      </c>
      <c r="AH331" s="1005">
        <v>62</v>
      </c>
      <c r="AI331" s="986">
        <f t="shared" si="165"/>
      </c>
      <c r="AJ331" s="986">
        <f t="shared" si="233"/>
      </c>
      <c r="AK331" s="993" t="s">
        <v>650</v>
      </c>
      <c r="AL331" s="994" t="s">
        <v>636</v>
      </c>
      <c r="AM331" s="994">
        <v>33</v>
      </c>
    </row>
    <row r="332">
      <c r="A332" s="1056"/>
      <c r="B332" s="1026" t="s">
        <v>653</v>
      </c>
      <c r="C332" s="979" t="s">
        <v>661</v>
      </c>
      <c r="D332" s="1059">
        <f t="shared" si="375"/>
      </c>
      <c r="E332" s="1031">
        <v>1096.59</v>
      </c>
      <c r="F332" s="1031">
        <v>1488.09</v>
      </c>
      <c r="G332" s="1012">
        <v>2</v>
      </c>
      <c r="H332" s="1012">
        <v>3989.7000000000116</v>
      </c>
      <c r="I332" s="1012">
        <v>0</v>
      </c>
      <c r="J332" s="1012">
        <v>0</v>
      </c>
      <c r="K332" s="983">
        <f t="shared" si="573"/>
      </c>
      <c r="L332" s="985">
        <f t="shared" si="657"/>
      </c>
      <c r="M332" s="986">
        <f t="shared" si="517"/>
      </c>
      <c r="N332" s="1066">
        <v>2</v>
      </c>
      <c r="O332" s="986">
        <f t="shared" si="487"/>
      </c>
      <c r="P332" s="986">
        <f t="shared" si="17"/>
      </c>
      <c r="Q332" s="986">
        <f t="shared" si="775"/>
      </c>
      <c r="R332" s="986">
        <f t="shared" si="203"/>
      </c>
      <c r="S332" s="987">
        <f t="shared" si="269"/>
      </c>
      <c r="T332" s="987">
        <f t="shared" si="299"/>
      </c>
      <c r="U332" s="987">
        <f t="shared" si="463"/>
      </c>
      <c r="V332" s="987">
        <f t="shared" si="547"/>
      </c>
      <c r="W332" s="988">
        <f t="shared" si="755"/>
      </c>
      <c r="X332" s="989">
        <v>0.023</v>
      </c>
      <c r="Y332" s="990">
        <v>62</v>
      </c>
      <c r="Z332" s="986">
        <f t="shared" si="105"/>
      </c>
      <c r="AA332" s="1013">
        <v>27521</v>
      </c>
      <c r="AB332" s="1005">
        <v>533</v>
      </c>
      <c r="AC332" s="1005">
        <v>103</v>
      </c>
      <c r="AD332" s="1005">
        <v>575</v>
      </c>
      <c r="AE332" s="1005">
        <v>65</v>
      </c>
      <c r="AF332" s="1005">
        <v>3</v>
      </c>
      <c r="AG332" s="1005">
        <v>2</v>
      </c>
      <c r="AH332" s="1005">
        <v>30</v>
      </c>
      <c r="AI332" s="986">
        <f t="shared" si="165"/>
      </c>
      <c r="AJ332" s="986">
        <f t="shared" si="233"/>
      </c>
      <c r="AK332" s="993" t="s">
        <v>650</v>
      </c>
      <c r="AL332" s="994" t="s">
        <v>636</v>
      </c>
      <c r="AM332" s="994">
        <v>11</v>
      </c>
    </row>
    <row r="333">
      <c r="A333" s="1056"/>
      <c r="B333" s="1026" t="s">
        <v>653</v>
      </c>
      <c r="C333" s="979" t="s">
        <v>662</v>
      </c>
      <c r="D333" s="1011">
        <f t="shared" si="375"/>
      </c>
      <c r="E333" s="1031">
        <v>326.09</v>
      </c>
      <c r="F333" s="1031">
        <v>437.07</v>
      </c>
      <c r="G333" s="1012">
        <v>1</v>
      </c>
      <c r="H333" s="1012">
        <v>1435.0099999999802</v>
      </c>
      <c r="I333" s="1012">
        <v>0</v>
      </c>
      <c r="J333" s="1012">
        <v>0</v>
      </c>
      <c r="K333" s="983">
        <f t="shared" si="573"/>
      </c>
      <c r="L333" s="985">
        <f t="shared" si="657"/>
      </c>
      <c r="M333" s="986">
        <f t="shared" si="517"/>
      </c>
      <c r="N333" s="1066">
        <v>1</v>
      </c>
      <c r="O333" s="986">
        <f t="shared" si="487"/>
      </c>
      <c r="P333" s="986">
        <f t="shared" si="17"/>
      </c>
      <c r="Q333" s="986">
        <f t="shared" si="775"/>
      </c>
      <c r="R333" s="986">
        <f t="shared" si="203"/>
      </c>
      <c r="S333" s="987">
        <f t="shared" si="269"/>
      </c>
      <c r="T333" s="987">
        <f t="shared" si="299"/>
      </c>
      <c r="U333" s="987">
        <f t="shared" si="463"/>
      </c>
      <c r="V333" s="987">
        <f t="shared" si="547"/>
      </c>
      <c r="W333" s="988">
        <f t="shared" si="755"/>
      </c>
      <c r="X333" s="989">
        <v>0.0176</v>
      </c>
      <c r="Y333" s="990">
        <v>64</v>
      </c>
      <c r="Z333" s="986">
        <f t="shared" si="105"/>
      </c>
      <c r="AA333" s="1005">
        <v>10215</v>
      </c>
      <c r="AB333" s="1005">
        <v>275</v>
      </c>
      <c r="AC333" s="1005">
        <v>35</v>
      </c>
      <c r="AD333" s="1005">
        <v>330</v>
      </c>
      <c r="AE333" s="1005">
        <v>17</v>
      </c>
      <c r="AF333" s="1005">
        <v>6</v>
      </c>
      <c r="AG333" s="1005">
        <v>0</v>
      </c>
      <c r="AH333" s="1005">
        <v>7</v>
      </c>
      <c r="AI333" s="986">
        <f t="shared" si="165"/>
      </c>
      <c r="AJ333" s="986">
        <f t="shared" si="233"/>
      </c>
      <c r="AK333" s="993" t="s">
        <v>650</v>
      </c>
      <c r="AL333" s="994" t="s">
        <v>636</v>
      </c>
      <c r="AM333" s="994">
        <v>6</v>
      </c>
    </row>
    <row r="334">
      <c r="A334" s="1056"/>
      <c r="B334" s="1055" t="s">
        <v>640</v>
      </c>
      <c r="C334" s="1055"/>
      <c r="D334" s="1015">
        <f>SUM(D329:D333)</f>
      </c>
      <c r="E334" s="1015">
        <f>SUM(E329:E333)</f>
      </c>
      <c r="F334" s="1015">
        <f>SUM(F329:F333)</f>
      </c>
      <c r="G334" s="1029">
        <f>SUM(G329:G333)</f>
      </c>
      <c r="H334" s="1029">
        <f>SUM(H329:H333)</f>
      </c>
      <c r="I334" s="1029">
        <f>SUM(I329:I333)</f>
      </c>
      <c r="J334" s="1029">
        <f>SUM(J329:J333)</f>
      </c>
      <c r="K334" s="1029">
        <f>SUM(K329:K333)</f>
      </c>
      <c r="L334" s="1015">
        <f>SUM(L329:L333)</f>
      </c>
      <c r="M334" s="1019">
        <f t="shared" si="517"/>
      </c>
      <c r="N334" s="1017">
        <f>SUM(N329:N333)</f>
      </c>
      <c r="O334" s="1019">
        <f t="shared" si="487"/>
      </c>
      <c r="P334" s="1019">
        <f t="shared" ref="P334:P335" si="125">D334/N334</f>
      </c>
      <c r="Q334" s="1019">
        <f t="shared" si="775"/>
      </c>
      <c r="R334" s="1019">
        <f t="shared" si="203"/>
      </c>
      <c r="S334" s="1020">
        <f t="shared" si="269"/>
      </c>
      <c r="T334" s="1020">
        <f t="shared" si="299"/>
      </c>
      <c r="U334" s="1020">
        <f t="shared" si="463"/>
      </c>
      <c r="V334" s="1020">
        <f t="shared" si="547"/>
      </c>
      <c r="W334" s="1021">
        <f t="shared" si="755"/>
      </c>
      <c r="X334" s="1020">
        <f>AVERAGE(X329:X333)</f>
      </c>
      <c r="Y334" s="1022">
        <f>AVERAGE(Y329:Y333)</f>
      </c>
      <c r="Z334" s="1022">
        <f t="shared" si="105"/>
      </c>
      <c r="AA334" s="1023">
        <f>SUM(AA329:AA333)</f>
      </c>
      <c r="AB334" s="1023">
        <f>SUM(AB329:AB333)</f>
      </c>
      <c r="AC334" s="1023">
        <f>SUM(AC329:AC333)</f>
      </c>
      <c r="AD334" s="1023">
        <f>SUM(AD329:AD333)</f>
      </c>
      <c r="AE334" s="1023">
        <f>SUM(AE329:AE333)</f>
      </c>
      <c r="AF334" s="1023">
        <f>SUM(AF329:AF333)</f>
      </c>
      <c r="AG334" s="1023">
        <f>SUM(AG329:AG333)</f>
      </c>
      <c r="AH334" s="1023">
        <f>SUM(AH329:AH333)</f>
      </c>
      <c r="AI334" s="1019">
        <f t="shared" si="165"/>
      </c>
      <c r="AJ334" s="1024">
        <f t="shared" si="233"/>
      </c>
      <c r="AK334" s="1025"/>
      <c r="AL334" s="1025"/>
      <c r="AM334" s="1023">
        <f>SUM(AM329:AM333)</f>
      </c>
    </row>
    <row r="335">
      <c r="A335" s="1056"/>
      <c r="B335" s="1039" t="s">
        <v>663</v>
      </c>
      <c r="C335" s="1039"/>
      <c r="D335" s="1033">
        <f>D322+D316+D334+D328</f>
      </c>
      <c r="E335" s="1033">
        <f>E322+E316+E334+E328</f>
      </c>
      <c r="F335" s="1033">
        <f>F322+F316+F334+F328</f>
      </c>
      <c r="G335" s="1033">
        <f>G322+G316+G334+G328</f>
      </c>
      <c r="H335" s="1033">
        <f>H322+H316+H334+H328</f>
      </c>
      <c r="I335" s="1033">
        <f>I322+I316+I334+I328</f>
      </c>
      <c r="J335" s="1033">
        <f>J322+J316+J334+J328</f>
      </c>
      <c r="K335" s="1033">
        <f>K322+K316+K334+K328</f>
      </c>
      <c r="L335" s="1033">
        <f>L322+L316+L334+L328</f>
      </c>
      <c r="M335" s="1036">
        <f t="shared" si="517"/>
      </c>
      <c r="N335" s="1067">
        <f>N322+N316+N334+N328</f>
      </c>
      <c r="O335" s="1036">
        <f t="shared" si="487"/>
      </c>
      <c r="P335" s="1036">
        <f t="shared" si="125"/>
      </c>
      <c r="Q335" s="1036">
        <f t="shared" si="775"/>
      </c>
      <c r="R335" s="1036">
        <f t="shared" si="203"/>
      </c>
      <c r="S335" s="1037">
        <f t="shared" si="269"/>
      </c>
      <c r="T335" s="1037">
        <f t="shared" si="299"/>
      </c>
      <c r="U335" s="1037">
        <f t="shared" si="463"/>
      </c>
      <c r="V335" s="1037">
        <f t="shared" si="547"/>
      </c>
      <c r="W335" s="1035">
        <f t="shared" si="755"/>
      </c>
      <c r="X335" s="1036">
        <f>(X322+X316+X334+X328)/4</f>
      </c>
      <c r="Y335" s="1036">
        <f>(Y322+Y316+Y334+Y328)/4</f>
      </c>
      <c r="Z335" s="1036">
        <f>(Z322+Z316+Z334+Z328)/4</f>
      </c>
      <c r="AA335" s="1033">
        <f>AA322+AA316+AA334+AA328</f>
      </c>
      <c r="AB335" s="1033">
        <f>AB322+AB316+AB334+AB328</f>
      </c>
      <c r="AC335" s="1033">
        <f>AC322+AC316+AC334+AC328</f>
      </c>
      <c r="AD335" s="1033">
        <f>AD322+AD316+AD334+AD328</f>
      </c>
      <c r="AE335" s="1033">
        <f>AE322+AE316+AE334+AE328</f>
      </c>
      <c r="AF335" s="1033">
        <f>AF322+AF316+AF334+AF328</f>
      </c>
      <c r="AG335" s="1033">
        <f>AG322+AG316+AG334+AG328</f>
      </c>
      <c r="AH335" s="1033">
        <f>AH322+AH316+AH334+AH328</f>
      </c>
      <c r="AI335" s="1036">
        <f t="shared" si="165"/>
      </c>
      <c r="AJ335" s="1038">
        <f t="shared" si="233"/>
      </c>
      <c r="AK335" s="1039"/>
      <c r="AL335" s="1039"/>
      <c r="AM335" s="1033">
        <f>AM322+AM316+AM334+AM328</f>
      </c>
    </row>
    <row r="336">
      <c r="A336" s="1045" t="s">
        <v>591</v>
      </c>
      <c r="B336" s="1045" t="s">
        <v>592</v>
      </c>
      <c r="C336" s="1045"/>
      <c r="D336" s="966" t="s">
        <v>593</v>
      </c>
      <c r="E336" s="966"/>
      <c r="F336" s="966"/>
      <c r="G336" s="966"/>
      <c r="H336" s="966"/>
      <c r="I336" s="966"/>
      <c r="J336" s="966"/>
      <c r="K336" s="966"/>
      <c r="L336" s="966"/>
      <c r="M336" s="966"/>
      <c r="N336" s="966"/>
      <c r="O336" s="966"/>
      <c r="P336" s="966"/>
      <c r="Q336" s="966"/>
      <c r="R336" s="967" t="s">
        <v>594</v>
      </c>
      <c r="S336" s="967"/>
      <c r="T336" s="967"/>
      <c r="U336" s="967"/>
      <c r="V336" s="967"/>
      <c r="W336" s="967"/>
      <c r="X336" s="967"/>
      <c r="Y336" s="967"/>
      <c r="Z336" s="967"/>
      <c r="AA336" s="967"/>
      <c r="AB336" s="967"/>
      <c r="AC336" s="967"/>
      <c r="AD336" s="967"/>
      <c r="AE336" s="967"/>
      <c r="AF336" s="967"/>
      <c r="AG336" s="967"/>
      <c r="AH336" s="967"/>
      <c r="AI336" s="967"/>
      <c r="AJ336" s="967"/>
      <c r="AK336" s="967"/>
      <c r="AL336" s="967"/>
      <c r="AM336" s="968"/>
    </row>
    <row r="337">
      <c r="A337" s="1045"/>
      <c r="B337" s="1045" t="s">
        <v>595</v>
      </c>
      <c r="C337" s="1045" t="s">
        <v>596</v>
      </c>
      <c r="D337" s="969" t="s">
        <v>597</v>
      </c>
      <c r="E337" s="970" t="s">
        <v>598</v>
      </c>
      <c r="F337" s="970" t="s">
        <v>599</v>
      </c>
      <c r="G337" s="1062" t="s">
        <v>600</v>
      </c>
      <c r="H337" s="1062" t="s">
        <v>601</v>
      </c>
      <c r="I337" s="1062" t="s">
        <v>602</v>
      </c>
      <c r="J337" s="1062" t="s">
        <v>603</v>
      </c>
      <c r="K337" s="1063" t="s">
        <v>675</v>
      </c>
      <c r="L337" s="1064" t="s">
        <v>676</v>
      </c>
      <c r="M337" s="974" t="s">
        <v>606</v>
      </c>
      <c r="N337" s="1062" t="s">
        <v>604</v>
      </c>
      <c r="O337" s="974" t="s">
        <v>607</v>
      </c>
      <c r="P337" s="974" t="s">
        <v>608</v>
      </c>
      <c r="Q337" s="974" t="s">
        <v>609</v>
      </c>
      <c r="R337" s="967" t="s">
        <v>610</v>
      </c>
      <c r="S337" s="975" t="s">
        <v>611</v>
      </c>
      <c r="T337" s="975" t="s">
        <v>612</v>
      </c>
      <c r="U337" s="975" t="s">
        <v>613</v>
      </c>
      <c r="V337" s="975" t="s">
        <v>614</v>
      </c>
      <c r="W337" s="976" t="s">
        <v>615</v>
      </c>
      <c r="X337" s="975" t="s">
        <v>616</v>
      </c>
      <c r="Y337" s="977" t="s">
        <v>617</v>
      </c>
      <c r="Z337" s="967" t="s">
        <v>618</v>
      </c>
      <c r="AA337" s="976" t="s">
        <v>619</v>
      </c>
      <c r="AB337" s="976" t="s">
        <v>620</v>
      </c>
      <c r="AC337" s="976" t="s">
        <v>621</v>
      </c>
      <c r="AD337" s="976" t="s">
        <v>622</v>
      </c>
      <c r="AE337" s="976" t="s">
        <v>623</v>
      </c>
      <c r="AF337" s="976" t="s">
        <v>624</v>
      </c>
      <c r="AG337" s="976" t="s">
        <v>625</v>
      </c>
      <c r="AH337" s="976" t="s">
        <v>626</v>
      </c>
      <c r="AI337" s="976" t="s">
        <v>627</v>
      </c>
      <c r="AJ337" s="967" t="s">
        <v>628</v>
      </c>
      <c r="AK337" s="968" t="s">
        <v>629</v>
      </c>
      <c r="AL337" s="968" t="s">
        <v>630</v>
      </c>
      <c r="AM337" s="968" t="s">
        <v>631</v>
      </c>
    </row>
    <row r="338">
      <c r="A338" s="1056" t="s">
        <v>680</v>
      </c>
      <c r="B338" s="1026" t="s">
        <v>666</v>
      </c>
      <c r="C338" s="1048" t="s">
        <v>634</v>
      </c>
      <c r="D338" s="1057">
        <f t="shared" ref="D338:D342" si="376">E338+F338</f>
      </c>
      <c r="E338" s="981">
        <v>730.98</v>
      </c>
      <c r="F338" s="981">
        <v>1475.66</v>
      </c>
      <c r="G338" s="1043">
        <v>0</v>
      </c>
      <c r="H338" s="1000">
        <v>0</v>
      </c>
      <c r="I338" s="1043">
        <v>0</v>
      </c>
      <c r="J338" s="1043">
        <v>0</v>
      </c>
      <c r="K338" s="983">
        <f t="shared" ref="K338:K342" si="574">G338+I338</f>
      </c>
      <c r="L338" s="985">
        <f t="shared" ref="L338:L342" si="658">H338+J338</f>
      </c>
      <c r="M338" s="986">
        <f t="shared" ref="M338:M362" si="518">L338/D338</f>
      </c>
      <c r="N338" s="984">
        <v>0</v>
      </c>
      <c r="O338" s="986">
        <f t="shared" ref="O338:O362" si="488">D338/K338</f>
      </c>
      <c r="P338" s="986">
        <f t="shared" ref="P338:P342" si="18">D338/K338</f>
      </c>
      <c r="Q338" s="986">
        <f t="shared" ref="Q338:Q362" si="776">L338/K338</f>
      </c>
      <c r="R338" s="986">
        <f t="shared" ref="R338:R362" si="204">D338/AB338</f>
      </c>
      <c r="S338" s="987">
        <f t="shared" ref="S338:S362" si="270">W338/AA338*1</f>
      </c>
      <c r="T338" s="987">
        <f t="shared" ref="T338:T362" si="300">AB338/AA338</f>
      </c>
      <c r="U338" s="987">
        <f t="shared" ref="U338:U362" si="464">AD338/AA338</f>
      </c>
      <c r="V338" s="987">
        <f t="shared" ref="V338:V362" si="548">AE338/AD338</f>
      </c>
      <c r="W338" s="988">
        <f t="shared" ref="W338:W362" si="756">AC338/X338</f>
      </c>
      <c r="X338" s="989">
        <v>0.0282</v>
      </c>
      <c r="Y338" s="990">
        <v>31</v>
      </c>
      <c r="Z338" s="1002">
        <f t="shared" ref="Z338:Z361" si="106">(D338/AA338)*1000</f>
      </c>
      <c r="AA338" s="1068">
        <v>22619</v>
      </c>
      <c r="AB338" s="1004">
        <v>761</v>
      </c>
      <c r="AC338" s="1005">
        <v>109</v>
      </c>
      <c r="AD338" s="1005">
        <v>873</v>
      </c>
      <c r="AE338" s="1005">
        <v>53</v>
      </c>
      <c r="AF338" s="1005">
        <v>4</v>
      </c>
      <c r="AG338" s="1005">
        <v>0</v>
      </c>
      <c r="AH338" s="1005">
        <v>28</v>
      </c>
      <c r="AI338" s="986">
        <f t="shared" ref="AI338:AI362" si="166">D338/AD338</f>
      </c>
      <c r="AJ338" s="986">
        <f t="shared" ref="AJ338:AJ362" si="234">AM338*1000/D338</f>
      </c>
      <c r="AK338" s="993" t="s">
        <v>635</v>
      </c>
      <c r="AL338" s="994" t="s">
        <v>651</v>
      </c>
      <c r="AM338" s="994">
        <v>17</v>
      </c>
    </row>
    <row r="339">
      <c r="A339" s="1056"/>
      <c r="B339" s="1026" t="s">
        <v>666</v>
      </c>
      <c r="C339" s="1048" t="s">
        <v>637</v>
      </c>
      <c r="D339" s="1049">
        <f t="shared" si="376"/>
      </c>
      <c r="E339" s="981">
        <v>846.34</v>
      </c>
      <c r="F339" s="981">
        <v>2099.18</v>
      </c>
      <c r="G339" s="1043">
        <v>3</v>
      </c>
      <c r="H339" s="1000">
        <v>8211.07</v>
      </c>
      <c r="I339" s="1043">
        <v>0</v>
      </c>
      <c r="J339" s="1043">
        <v>0</v>
      </c>
      <c r="K339" s="983">
        <f t="shared" si="574"/>
      </c>
      <c r="L339" s="985">
        <f t="shared" si="658"/>
      </c>
      <c r="M339" s="986">
        <f t="shared" si="518"/>
      </c>
      <c r="N339" s="984">
        <v>3</v>
      </c>
      <c r="O339" s="986">
        <f t="shared" si="488"/>
      </c>
      <c r="P339" s="986">
        <f t="shared" si="18"/>
      </c>
      <c r="Q339" s="986">
        <f t="shared" si="776"/>
      </c>
      <c r="R339" s="986">
        <f t="shared" si="204"/>
      </c>
      <c r="S339" s="987">
        <f t="shared" si="270"/>
      </c>
      <c r="T339" s="987">
        <f t="shared" si="300"/>
      </c>
      <c r="U339" s="987">
        <f t="shared" si="464"/>
      </c>
      <c r="V339" s="987">
        <f t="shared" si="548"/>
      </c>
      <c r="W339" s="988">
        <f t="shared" si="756"/>
      </c>
      <c r="X339" s="989">
        <v>0.0535</v>
      </c>
      <c r="Y339" s="990">
        <v>45</v>
      </c>
      <c r="Z339" s="1009">
        <f t="shared" si="106"/>
      </c>
      <c r="AA339" s="1003">
        <v>30611</v>
      </c>
      <c r="AB339" s="1004">
        <v>699</v>
      </c>
      <c r="AC339" s="1005">
        <v>155</v>
      </c>
      <c r="AD339" s="1005">
        <v>817</v>
      </c>
      <c r="AE339" s="1005">
        <v>83</v>
      </c>
      <c r="AF339" s="1005">
        <v>7</v>
      </c>
      <c r="AG339" s="1005">
        <v>2</v>
      </c>
      <c r="AH339" s="1005">
        <v>49</v>
      </c>
      <c r="AI339" s="986">
        <f t="shared" si="166"/>
      </c>
      <c r="AJ339" s="986">
        <f t="shared" si="234"/>
      </c>
      <c r="AK339" s="993" t="s">
        <v>635</v>
      </c>
      <c r="AL339" s="994" t="s">
        <v>651</v>
      </c>
      <c r="AM339" s="994">
        <v>27</v>
      </c>
    </row>
    <row r="340">
      <c r="A340" s="1056"/>
      <c r="B340" s="1026" t="s">
        <v>666</v>
      </c>
      <c r="C340" s="979" t="s">
        <v>638</v>
      </c>
      <c r="D340" s="1059">
        <f t="shared" si="376"/>
      </c>
      <c r="E340" s="981">
        <v>1000</v>
      </c>
      <c r="F340" s="981">
        <v>947.33</v>
      </c>
      <c r="G340" s="1043">
        <v>5</v>
      </c>
      <c r="H340" s="1000">
        <v>13314.029999999999</v>
      </c>
      <c r="I340" s="1043">
        <v>0</v>
      </c>
      <c r="J340" s="1043">
        <v>0</v>
      </c>
      <c r="K340" s="983">
        <f t="shared" si="574"/>
      </c>
      <c r="L340" s="985">
        <f t="shared" si="658"/>
      </c>
      <c r="M340" s="986">
        <f t="shared" si="518"/>
      </c>
      <c r="N340" s="984">
        <v>5</v>
      </c>
      <c r="O340" s="986">
        <f t="shared" si="488"/>
      </c>
      <c r="P340" s="986">
        <f t="shared" si="18"/>
      </c>
      <c r="Q340" s="986">
        <f t="shared" si="776"/>
      </c>
      <c r="R340" s="986">
        <f t="shared" si="204"/>
      </c>
      <c r="S340" s="987">
        <f t="shared" si="270"/>
      </c>
      <c r="T340" s="987">
        <f t="shared" si="300"/>
      </c>
      <c r="U340" s="987">
        <f t="shared" si="464"/>
      </c>
      <c r="V340" s="987">
        <f t="shared" si="548"/>
      </c>
      <c r="W340" s="988">
        <f t="shared" si="756"/>
      </c>
      <c r="X340" s="989">
        <v>0.0169</v>
      </c>
      <c r="Y340" s="990">
        <v>48</v>
      </c>
      <c r="Z340" s="986">
        <f t="shared" si="106"/>
      </c>
      <c r="AA340" s="1013">
        <v>15452</v>
      </c>
      <c r="AB340" s="1005">
        <v>310</v>
      </c>
      <c r="AC340" s="1005">
        <v>63</v>
      </c>
      <c r="AD340" s="1005">
        <v>329</v>
      </c>
      <c r="AE340" s="1005">
        <v>40</v>
      </c>
      <c r="AF340" s="1005">
        <v>5</v>
      </c>
      <c r="AG340" s="1005">
        <v>4</v>
      </c>
      <c r="AH340" s="1005">
        <v>19</v>
      </c>
      <c r="AI340" s="986">
        <f t="shared" si="166"/>
      </c>
      <c r="AJ340" s="986">
        <f t="shared" si="234"/>
      </c>
      <c r="AK340" s="993" t="s">
        <v>635</v>
      </c>
      <c r="AL340" s="994" t="s">
        <v>651</v>
      </c>
      <c r="AM340" s="994">
        <v>17</v>
      </c>
    </row>
    <row r="341">
      <c r="A341" s="1056"/>
      <c r="B341" s="1026" t="s">
        <v>666</v>
      </c>
      <c r="C341" s="979" t="s">
        <v>639</v>
      </c>
      <c r="D341" s="1059">
        <f t="shared" si="376"/>
      </c>
      <c r="E341" s="981">
        <v>1455.78</v>
      </c>
      <c r="F341" s="981">
        <v>2053.15</v>
      </c>
      <c r="G341" s="1043">
        <v>4</v>
      </c>
      <c r="H341" s="1000">
        <v>10199.489999999998</v>
      </c>
      <c r="I341" s="1043">
        <v>0</v>
      </c>
      <c r="J341" s="1043">
        <v>0</v>
      </c>
      <c r="K341" s="983">
        <f t="shared" si="574"/>
      </c>
      <c r="L341" s="985">
        <f t="shared" si="658"/>
      </c>
      <c r="M341" s="986">
        <f t="shared" si="518"/>
      </c>
      <c r="N341" s="984">
        <v>4</v>
      </c>
      <c r="O341" s="986">
        <f t="shared" si="488"/>
      </c>
      <c r="P341" s="986">
        <f t="shared" si="18"/>
      </c>
      <c r="Q341" s="986">
        <f t="shared" si="776"/>
      </c>
      <c r="R341" s="986">
        <f t="shared" si="204"/>
      </c>
      <c r="S341" s="987">
        <f t="shared" si="270"/>
      </c>
      <c r="T341" s="987">
        <f t="shared" si="300"/>
      </c>
      <c r="U341" s="987">
        <f t="shared" si="464"/>
      </c>
      <c r="V341" s="987">
        <f t="shared" si="548"/>
      </c>
      <c r="W341" s="988">
        <f t="shared" si="756"/>
      </c>
      <c r="X341" s="989">
        <v>0.0379</v>
      </c>
      <c r="Y341" s="990">
        <v>55</v>
      </c>
      <c r="Z341" s="986">
        <f t="shared" si="106"/>
      </c>
      <c r="AA341" s="1013">
        <v>25848</v>
      </c>
      <c r="AB341" s="1005">
        <v>388</v>
      </c>
      <c r="AC341" s="1005">
        <v>139</v>
      </c>
      <c r="AD341" s="1005">
        <v>404</v>
      </c>
      <c r="AE341" s="1005">
        <v>101</v>
      </c>
      <c r="AF341" s="1005">
        <v>6</v>
      </c>
      <c r="AG341" s="1005">
        <v>3</v>
      </c>
      <c r="AH341" s="1005">
        <v>39</v>
      </c>
      <c r="AI341" s="986">
        <f t="shared" si="166"/>
      </c>
      <c r="AJ341" s="986">
        <f t="shared" si="234"/>
      </c>
      <c r="AK341" s="993" t="s">
        <v>635</v>
      </c>
      <c r="AL341" s="994" t="s">
        <v>651</v>
      </c>
      <c r="AM341" s="994">
        <v>31</v>
      </c>
    </row>
    <row r="342">
      <c r="A342" s="1056"/>
      <c r="B342" s="1026" t="s">
        <v>666</v>
      </c>
      <c r="C342" s="979" t="s">
        <v>642</v>
      </c>
      <c r="D342" s="1059">
        <f t="shared" si="376"/>
      </c>
      <c r="E342" s="981">
        <v>958.8699999999999</v>
      </c>
      <c r="F342" s="981">
        <v>2122.06</v>
      </c>
      <c r="G342" s="1043">
        <v>2</v>
      </c>
      <c r="H342" s="1065">
        <v>6924.07</v>
      </c>
      <c r="I342" s="1043">
        <v>0</v>
      </c>
      <c r="J342" s="1043">
        <v>0</v>
      </c>
      <c r="K342" s="983">
        <f t="shared" si="574"/>
      </c>
      <c r="L342" s="985">
        <f t="shared" si="658"/>
      </c>
      <c r="M342" s="986">
        <f t="shared" si="518"/>
      </c>
      <c r="N342" s="984">
        <v>1</v>
      </c>
      <c r="O342" s="986">
        <f t="shared" si="488"/>
      </c>
      <c r="P342" s="986">
        <f t="shared" si="18"/>
      </c>
      <c r="Q342" s="986">
        <f t="shared" si="776"/>
      </c>
      <c r="R342" s="986">
        <f t="shared" si="204"/>
      </c>
      <c r="S342" s="987">
        <f t="shared" si="270"/>
      </c>
      <c r="T342" s="987">
        <f t="shared" si="300"/>
      </c>
      <c r="U342" s="987">
        <f t="shared" si="464"/>
      </c>
      <c r="V342" s="987">
        <f t="shared" si="548"/>
      </c>
      <c r="W342" s="988">
        <f t="shared" si="756"/>
      </c>
      <c r="X342" s="989">
        <v>0.036</v>
      </c>
      <c r="Y342" s="990">
        <v>57</v>
      </c>
      <c r="Z342" s="986">
        <f t="shared" si="106"/>
      </c>
      <c r="AA342" s="1013">
        <v>15824</v>
      </c>
      <c r="AB342" s="1005">
        <v>247</v>
      </c>
      <c r="AC342" s="1005">
        <v>85</v>
      </c>
      <c r="AD342" s="1005">
        <v>251</v>
      </c>
      <c r="AE342" s="1005">
        <v>39</v>
      </c>
      <c r="AF342" s="1005">
        <v>1</v>
      </c>
      <c r="AG342" s="1005">
        <v>1</v>
      </c>
      <c r="AH342" s="1005">
        <v>18</v>
      </c>
      <c r="AI342" s="986">
        <f t="shared" si="166"/>
      </c>
      <c r="AJ342" s="986">
        <f t="shared" si="234"/>
      </c>
      <c r="AK342" s="993" t="s">
        <v>635</v>
      </c>
      <c r="AL342" s="994" t="s">
        <v>651</v>
      </c>
      <c r="AM342" s="994">
        <v>26</v>
      </c>
    </row>
    <row r="343">
      <c r="A343" s="1056"/>
      <c r="B343" s="1055" t="s">
        <v>640</v>
      </c>
      <c r="C343" s="1055"/>
      <c r="D343" s="1015">
        <f>SUM(D338:D342)</f>
      </c>
      <c r="E343" s="1060">
        <f>SUM(E338:E342)</f>
      </c>
      <c r="F343" s="1060">
        <f>SUM(F338:F342)</f>
      </c>
      <c r="G343" s="1061">
        <f>SUM(G338:G342)</f>
      </c>
      <c r="H343" s="1061">
        <f>SUM(H338:H342)</f>
      </c>
      <c r="I343" s="1061">
        <f>SUM(I338:I342)</f>
      </c>
      <c r="J343" s="1061">
        <f>SUM(J338:J342)</f>
      </c>
      <c r="K343" s="1017">
        <f>SUM(K338:K342)</f>
      </c>
      <c r="L343" s="1018">
        <f>SUM(L338:L342)</f>
      </c>
      <c r="M343" s="1019">
        <f t="shared" si="518"/>
      </c>
      <c r="N343" s="1017">
        <f>SUM(N338:N342)</f>
      </c>
      <c r="O343" s="1019">
        <f t="shared" si="488"/>
      </c>
      <c r="P343" s="1019">
        <f>D343/N343</f>
      </c>
      <c r="Q343" s="1019">
        <f t="shared" si="776"/>
      </c>
      <c r="R343" s="1019">
        <f t="shared" si="204"/>
      </c>
      <c r="S343" s="1020">
        <f t="shared" si="270"/>
      </c>
      <c r="T343" s="1020">
        <f t="shared" si="300"/>
      </c>
      <c r="U343" s="1020">
        <f t="shared" si="464"/>
      </c>
      <c r="V343" s="1020">
        <f t="shared" si="548"/>
      </c>
      <c r="W343" s="1021">
        <f t="shared" si="756"/>
      </c>
      <c r="X343" s="1020">
        <f>AVERAGE(X338:X342)</f>
      </c>
      <c r="Y343" s="1022">
        <f>AVERAGE(Y338:Y342)</f>
      </c>
      <c r="Z343" s="1019">
        <f t="shared" si="106"/>
      </c>
      <c r="AA343" s="1023">
        <f>SUM(AA338:AA342)</f>
      </c>
      <c r="AB343" s="1023">
        <f>SUM(AB338:AB342)</f>
      </c>
      <c r="AC343" s="1023">
        <f>SUM(AC338:AC342)</f>
      </c>
      <c r="AD343" s="1023">
        <f>SUM(AD338:AD342)</f>
      </c>
      <c r="AE343" s="1023">
        <f>SUM(AE338:AE342)</f>
      </c>
      <c r="AF343" s="1023">
        <f>SUM(AF338:AF342)</f>
      </c>
      <c r="AG343" s="1023">
        <f>SUM(AG338:AG342)</f>
      </c>
      <c r="AH343" s="1023">
        <f>SUM(AH338:AH342)</f>
      </c>
      <c r="AI343" s="1019">
        <f t="shared" si="166"/>
      </c>
      <c r="AJ343" s="1024">
        <f t="shared" si="234"/>
      </c>
      <c r="AK343" s="1025"/>
      <c r="AL343" s="1025"/>
      <c r="AM343" s="1021">
        <f>SUM(AM338:AM342)</f>
      </c>
    </row>
    <row r="344">
      <c r="A344" s="1056"/>
      <c r="B344" s="1026" t="s">
        <v>633</v>
      </c>
      <c r="C344" s="979" t="s">
        <v>643</v>
      </c>
      <c r="D344" s="1011">
        <f t="shared" ref="D344:D348" si="377">E344+F344</f>
      </c>
      <c r="E344" s="1028">
        <v>962</v>
      </c>
      <c r="F344" s="1028">
        <v>1871.75</v>
      </c>
      <c r="G344" s="1043">
        <v>5</v>
      </c>
      <c r="H344" s="1043">
        <v>15135.14</v>
      </c>
      <c r="I344" s="1043">
        <v>1</v>
      </c>
      <c r="J344" s="1043">
        <v>7631.91</v>
      </c>
      <c r="K344" s="983">
        <f t="shared" ref="K344:K348" si="575">G344+I344</f>
      </c>
      <c r="L344" s="985">
        <f t="shared" ref="L344:L348" si="659">H344+J344</f>
      </c>
      <c r="M344" s="986">
        <f t="shared" si="518"/>
      </c>
      <c r="N344" s="1043">
        <v>5</v>
      </c>
      <c r="O344" s="986">
        <f t="shared" si="488"/>
      </c>
      <c r="P344" s="986">
        <f t="shared" ref="P344:P348" si="19">D344/K344</f>
      </c>
      <c r="Q344" s="986">
        <f t="shared" si="776"/>
      </c>
      <c r="R344" s="986">
        <f t="shared" si="204"/>
      </c>
      <c r="S344" s="987">
        <f t="shared" si="270"/>
      </c>
      <c r="T344" s="987">
        <f t="shared" si="300"/>
      </c>
      <c r="U344" s="987">
        <f t="shared" si="464"/>
      </c>
      <c r="V344" s="987">
        <f t="shared" si="548"/>
      </c>
      <c r="W344" s="988">
        <f t="shared" si="756"/>
      </c>
      <c r="X344" s="989">
        <v>0.036</v>
      </c>
      <c r="Y344" s="990">
        <v>58</v>
      </c>
      <c r="Z344" s="986">
        <f t="shared" si="106"/>
      </c>
      <c r="AA344" s="1005">
        <v>28230</v>
      </c>
      <c r="AB344" s="1005">
        <v>432</v>
      </c>
      <c r="AC344" s="1005">
        <v>134</v>
      </c>
      <c r="AD344" s="1005">
        <v>439</v>
      </c>
      <c r="AE344" s="1005">
        <v>84</v>
      </c>
      <c r="AF344" s="1005">
        <v>7</v>
      </c>
      <c r="AG344" s="1005">
        <v>2</v>
      </c>
      <c r="AH344" s="1005">
        <v>32</v>
      </c>
      <c r="AI344" s="986">
        <f t="shared" si="166"/>
      </c>
      <c r="AJ344" s="986">
        <f t="shared" si="234"/>
      </c>
      <c r="AK344" s="993" t="s">
        <v>635</v>
      </c>
      <c r="AL344" s="994" t="s">
        <v>651</v>
      </c>
      <c r="AM344" s="994">
        <v>26</v>
      </c>
    </row>
    <row r="345">
      <c r="A345" s="1056"/>
      <c r="B345" s="1026" t="s">
        <v>633</v>
      </c>
      <c r="C345" s="979" t="s">
        <v>644</v>
      </c>
      <c r="D345" s="1011">
        <f t="shared" si="377"/>
      </c>
      <c r="E345" s="1028">
        <v>1023.35</v>
      </c>
      <c r="F345" s="1028">
        <v>904.23</v>
      </c>
      <c r="G345" s="983">
        <v>1</v>
      </c>
      <c r="H345" s="985">
        <v>1435.010000000002</v>
      </c>
      <c r="I345" s="1043">
        <v>0</v>
      </c>
      <c r="J345" s="1043">
        <v>0</v>
      </c>
      <c r="K345" s="983">
        <f t="shared" si="575"/>
      </c>
      <c r="L345" s="985">
        <f t="shared" si="659"/>
      </c>
      <c r="M345" s="986">
        <f t="shared" si="518"/>
      </c>
      <c r="N345" s="983">
        <v>1</v>
      </c>
      <c r="O345" s="986">
        <f t="shared" si="488"/>
      </c>
      <c r="P345" s="986">
        <f t="shared" si="19"/>
      </c>
      <c r="Q345" s="986">
        <f t="shared" si="776"/>
      </c>
      <c r="R345" s="986">
        <f t="shared" si="204"/>
      </c>
      <c r="S345" s="987">
        <f t="shared" si="270"/>
      </c>
      <c r="T345" s="987">
        <f t="shared" si="300"/>
      </c>
      <c r="U345" s="987">
        <f t="shared" si="464"/>
      </c>
      <c r="V345" s="987">
        <f t="shared" si="548"/>
      </c>
      <c r="W345" s="988">
        <f t="shared" si="756"/>
      </c>
      <c r="X345" s="989">
        <v>0.0191</v>
      </c>
      <c r="Y345" s="990">
        <v>58</v>
      </c>
      <c r="Z345" s="986">
        <f t="shared" si="106"/>
      </c>
      <c r="AA345" s="1005">
        <v>13264</v>
      </c>
      <c r="AB345" s="1005">
        <v>147</v>
      </c>
      <c r="AC345" s="1005">
        <v>49</v>
      </c>
      <c r="AD345" s="1005">
        <v>147</v>
      </c>
      <c r="AE345" s="1005">
        <v>44</v>
      </c>
      <c r="AF345" s="1005">
        <v>3</v>
      </c>
      <c r="AG345" s="1005">
        <v>0</v>
      </c>
      <c r="AH345" s="1005">
        <v>15</v>
      </c>
      <c r="AI345" s="986">
        <f t="shared" si="166"/>
      </c>
      <c r="AJ345" s="986">
        <f t="shared" si="234"/>
      </c>
      <c r="AK345" s="993" t="s">
        <v>635</v>
      </c>
      <c r="AL345" s="994" t="s">
        <v>651</v>
      </c>
      <c r="AM345" s="994">
        <v>15</v>
      </c>
    </row>
    <row r="346">
      <c r="A346" s="1056"/>
      <c r="B346" s="1026" t="s">
        <v>633</v>
      </c>
      <c r="C346" s="979" t="s">
        <v>645</v>
      </c>
      <c r="D346" s="1011">
        <f t="shared" si="377"/>
      </c>
      <c r="E346" s="1028">
        <v>765.42</v>
      </c>
      <c r="F346" s="1028">
        <v>1560.16</v>
      </c>
      <c r="G346" s="983">
        <v>2</v>
      </c>
      <c r="H346" s="985">
        <v>4260.279999999999</v>
      </c>
      <c r="I346" s="983">
        <v>0</v>
      </c>
      <c r="J346" s="983">
        <v>0</v>
      </c>
      <c r="K346" s="983">
        <f t="shared" si="575"/>
      </c>
      <c r="L346" s="985">
        <f t="shared" si="659"/>
      </c>
      <c r="M346" s="986">
        <f t="shared" si="518"/>
      </c>
      <c r="N346" s="983">
        <v>1</v>
      </c>
      <c r="O346" s="986">
        <f t="shared" si="488"/>
      </c>
      <c r="P346" s="986">
        <f t="shared" si="19"/>
      </c>
      <c r="Q346" s="986">
        <f t="shared" si="776"/>
      </c>
      <c r="R346" s="986">
        <f t="shared" si="204"/>
      </c>
      <c r="S346" s="987">
        <f t="shared" si="270"/>
      </c>
      <c r="T346" s="987">
        <f t="shared" si="300"/>
      </c>
      <c r="U346" s="987">
        <f t="shared" si="464"/>
      </c>
      <c r="V346" s="987">
        <f t="shared" si="548"/>
      </c>
      <c r="W346" s="988">
        <f t="shared" si="756"/>
      </c>
      <c r="X346" s="989">
        <v>0.027</v>
      </c>
      <c r="Y346" s="990">
        <v>57</v>
      </c>
      <c r="Z346" s="986">
        <f t="shared" si="106"/>
      </c>
      <c r="AA346" s="1005">
        <v>19861</v>
      </c>
      <c r="AB346" s="1005">
        <v>330</v>
      </c>
      <c r="AC346" s="1005">
        <v>77</v>
      </c>
      <c r="AD346" s="1005">
        <v>356</v>
      </c>
      <c r="AE346" s="1005">
        <v>23</v>
      </c>
      <c r="AF346" s="1005">
        <v>3</v>
      </c>
      <c r="AG346" s="1005">
        <v>1</v>
      </c>
      <c r="AH346" s="1005">
        <v>13</v>
      </c>
      <c r="AI346" s="986">
        <f t="shared" si="166"/>
      </c>
      <c r="AJ346" s="986">
        <f t="shared" si="234"/>
      </c>
      <c r="AK346" s="993" t="s">
        <v>635</v>
      </c>
      <c r="AL346" s="994" t="s">
        <v>651</v>
      </c>
      <c r="AM346" s="994">
        <v>7</v>
      </c>
    </row>
    <row r="347">
      <c r="A347" s="1056"/>
      <c r="B347" s="1026" t="s">
        <v>633</v>
      </c>
      <c r="C347" s="979" t="s">
        <v>647</v>
      </c>
      <c r="D347" s="1059">
        <f t="shared" si="377"/>
      </c>
      <c r="E347" s="981">
        <v>360.07</v>
      </c>
      <c r="F347" s="981">
        <v>817.45</v>
      </c>
      <c r="G347" s="1043">
        <v>1</v>
      </c>
      <c r="H347" s="1000">
        <v>1994.8499999999985</v>
      </c>
      <c r="I347" s="983">
        <v>0</v>
      </c>
      <c r="J347" s="983">
        <v>0</v>
      </c>
      <c r="K347" s="983">
        <f t="shared" si="575"/>
      </c>
      <c r="L347" s="985">
        <f t="shared" si="659"/>
      </c>
      <c r="M347" s="986">
        <f t="shared" si="518"/>
      </c>
      <c r="N347" s="984">
        <v>1</v>
      </c>
      <c r="O347" s="986">
        <f t="shared" si="488"/>
      </c>
      <c r="P347" s="986">
        <f t="shared" si="19"/>
      </c>
      <c r="Q347" s="986">
        <f t="shared" si="776"/>
      </c>
      <c r="R347" s="986">
        <f t="shared" si="204"/>
      </c>
      <c r="S347" s="987">
        <f t="shared" si="270"/>
      </c>
      <c r="T347" s="987">
        <f t="shared" si="300"/>
      </c>
      <c r="U347" s="987">
        <f t="shared" si="464"/>
      </c>
      <c r="V347" s="987">
        <f t="shared" si="548"/>
      </c>
      <c r="W347" s="988">
        <f t="shared" si="756"/>
      </c>
      <c r="X347" s="989">
        <v>0.0336</v>
      </c>
      <c r="Y347" s="990">
        <v>58</v>
      </c>
      <c r="Z347" s="986">
        <f t="shared" si="106"/>
      </c>
      <c r="AA347" s="1013">
        <v>11803</v>
      </c>
      <c r="AB347" s="1005">
        <v>162</v>
      </c>
      <c r="AC347" s="1005">
        <v>45</v>
      </c>
      <c r="AD347" s="1005">
        <v>151</v>
      </c>
      <c r="AE347" s="1005">
        <v>29</v>
      </c>
      <c r="AF347" s="1005">
        <v>2</v>
      </c>
      <c r="AG347" s="1005">
        <v>0</v>
      </c>
      <c r="AH347" s="1005">
        <v>16</v>
      </c>
      <c r="AI347" s="986">
        <f t="shared" si="166"/>
      </c>
      <c r="AJ347" s="986">
        <f t="shared" si="234"/>
      </c>
      <c r="AK347" s="993" t="s">
        <v>635</v>
      </c>
      <c r="AL347" s="994" t="s">
        <v>651</v>
      </c>
      <c r="AM347" s="994">
        <v>6</v>
      </c>
    </row>
    <row r="348">
      <c r="A348" s="1056"/>
      <c r="B348" s="1026" t="s">
        <v>633</v>
      </c>
      <c r="C348" s="979" t="s">
        <v>648</v>
      </c>
      <c r="D348" s="1011">
        <f t="shared" si="377"/>
      </c>
      <c r="E348" s="1028">
        <v>730.86</v>
      </c>
      <c r="F348" s="1028">
        <v>1041.97</v>
      </c>
      <c r="G348" s="983">
        <v>6</v>
      </c>
      <c r="H348" s="983">
        <v>14379.530000000006</v>
      </c>
      <c r="I348" s="983">
        <v>0</v>
      </c>
      <c r="J348" s="983">
        <v>0</v>
      </c>
      <c r="K348" s="983">
        <f t="shared" si="575"/>
      </c>
      <c r="L348" s="985">
        <f t="shared" si="659"/>
      </c>
      <c r="M348" s="986">
        <f t="shared" si="518"/>
      </c>
      <c r="N348" s="1066">
        <v>5</v>
      </c>
      <c r="O348" s="986">
        <f t="shared" si="488"/>
      </c>
      <c r="P348" s="986">
        <f t="shared" si="19"/>
      </c>
      <c r="Q348" s="986">
        <f t="shared" si="776"/>
      </c>
      <c r="R348" s="986">
        <f t="shared" si="204"/>
      </c>
      <c r="S348" s="987">
        <f t="shared" si="270"/>
      </c>
      <c r="T348" s="987">
        <f t="shared" si="300"/>
      </c>
      <c r="U348" s="987">
        <f t="shared" si="464"/>
      </c>
      <c r="V348" s="987">
        <f t="shared" si="548"/>
      </c>
      <c r="W348" s="988">
        <f t="shared" si="756"/>
      </c>
      <c r="X348" s="989">
        <v>0.0337</v>
      </c>
      <c r="Y348" s="990">
        <v>44</v>
      </c>
      <c r="Z348" s="986">
        <f t="shared" si="106"/>
      </c>
      <c r="AA348" s="1005">
        <v>13299</v>
      </c>
      <c r="AB348" s="1005">
        <v>263</v>
      </c>
      <c r="AC348" s="1005">
        <v>71</v>
      </c>
      <c r="AD348" s="1005">
        <v>289</v>
      </c>
      <c r="AE348" s="1005">
        <v>88</v>
      </c>
      <c r="AF348" s="1005">
        <v>2</v>
      </c>
      <c r="AG348" s="1005">
        <v>0</v>
      </c>
      <c r="AH348" s="1005">
        <v>23</v>
      </c>
      <c r="AI348" s="986">
        <f t="shared" si="166"/>
      </c>
      <c r="AJ348" s="986">
        <f t="shared" si="234"/>
      </c>
      <c r="AK348" s="993" t="s">
        <v>635</v>
      </c>
      <c r="AL348" s="994" t="s">
        <v>651</v>
      </c>
      <c r="AM348" s="994">
        <v>18</v>
      </c>
    </row>
    <row r="349">
      <c r="A349" s="1056"/>
      <c r="B349" s="1055" t="s">
        <v>640</v>
      </c>
      <c r="C349" s="1055"/>
      <c r="D349" s="1015">
        <f>SUM(D344:D348)</f>
      </c>
      <c r="E349" s="1016">
        <f>SUM(E344:E348)</f>
      </c>
      <c r="F349" s="1016">
        <f>SUM(F344:F348)</f>
      </c>
      <c r="G349" s="1017">
        <f>SUM(G344:G348)</f>
      </c>
      <c r="H349" s="1017">
        <f>SUM(H344:H348)</f>
      </c>
      <c r="I349" s="1017">
        <f>SUM(I344:I348)</f>
      </c>
      <c r="J349" s="1017">
        <f>SUM(J344:J348)</f>
      </c>
      <c r="K349" s="1017">
        <f>SUM(K344:K348)</f>
      </c>
      <c r="L349" s="1016">
        <f>SUM(L344:L348)</f>
      </c>
      <c r="M349" s="1019">
        <f t="shared" si="518"/>
      </c>
      <c r="N349" s="1017">
        <f>SUM(N344:N348)</f>
      </c>
      <c r="O349" s="1019">
        <f t="shared" si="488"/>
      </c>
      <c r="P349" s="1019">
        <f>D349/N349</f>
      </c>
      <c r="Q349" s="1019">
        <f t="shared" si="776"/>
      </c>
      <c r="R349" s="1019">
        <f t="shared" si="204"/>
      </c>
      <c r="S349" s="1020">
        <f t="shared" si="270"/>
      </c>
      <c r="T349" s="1020">
        <f t="shared" si="300"/>
      </c>
      <c r="U349" s="1020">
        <f t="shared" si="464"/>
      </c>
      <c r="V349" s="1020">
        <f t="shared" si="548"/>
      </c>
      <c r="W349" s="1021">
        <f t="shared" si="756"/>
      </c>
      <c r="X349" s="1020">
        <f>AVERAGE(X344:X348)</f>
      </c>
      <c r="Y349" s="1022">
        <f>AVERAGE(Y344:Y348)</f>
      </c>
      <c r="Z349" s="1022">
        <f t="shared" si="106"/>
      </c>
      <c r="AA349" s="1023">
        <f>SUM(AA344:AA348)</f>
      </c>
      <c r="AB349" s="1023">
        <f>SUM(AB344:AB348)</f>
      </c>
      <c r="AC349" s="1023">
        <f>SUM(AC344:AC348)</f>
      </c>
      <c r="AD349" s="1023">
        <f>SUM(AD344:AD348)</f>
      </c>
      <c r="AE349" s="1023">
        <f>SUM(AE344:AE348)</f>
      </c>
      <c r="AF349" s="1023">
        <f>SUM(AF344:AF348)</f>
      </c>
      <c r="AG349" s="1023">
        <f>SUM(AG344:AG348)</f>
      </c>
      <c r="AH349" s="1023">
        <f>SUM(AH344:AH348)</f>
      </c>
      <c r="AI349" s="1019">
        <f t="shared" si="166"/>
      </c>
      <c r="AJ349" s="1024">
        <f t="shared" si="234"/>
      </c>
      <c r="AK349" s="1025"/>
      <c r="AL349" s="1025"/>
      <c r="AM349" s="1021">
        <f>SUM(AM344:AM348)</f>
      </c>
    </row>
    <row r="350">
      <c r="A350" s="1056"/>
      <c r="B350" s="1026" t="s">
        <v>646</v>
      </c>
      <c r="C350" s="979" t="s">
        <v>649</v>
      </c>
      <c r="D350" s="1011">
        <f t="shared" ref="D350:D354" si="378">E350+F350</f>
      </c>
      <c r="E350" s="1028">
        <v>1646.83</v>
      </c>
      <c r="F350" s="1028">
        <v>1809.35</v>
      </c>
      <c r="G350" s="983">
        <v>2</v>
      </c>
      <c r="H350" s="983">
        <v>4543.110000000001</v>
      </c>
      <c r="I350" s="983">
        <v>0</v>
      </c>
      <c r="J350" s="983">
        <v>0</v>
      </c>
      <c r="K350" s="983">
        <f t="shared" ref="K350:K354" si="576">G350+I350</f>
      </c>
      <c r="L350" s="985">
        <f t="shared" ref="L350:L354" si="660">H350+J350</f>
      </c>
      <c r="M350" s="986">
        <f t="shared" si="518"/>
      </c>
      <c r="N350" s="1066">
        <v>2</v>
      </c>
      <c r="O350" s="986">
        <f t="shared" si="488"/>
      </c>
      <c r="P350" s="986">
        <f t="shared" ref="P350:P354" si="20">D350/K350</f>
      </c>
      <c r="Q350" s="986">
        <f t="shared" si="776"/>
      </c>
      <c r="R350" s="986">
        <f t="shared" si="204"/>
      </c>
      <c r="S350" s="987">
        <f t="shared" si="270"/>
      </c>
      <c r="T350" s="987">
        <f t="shared" si="300"/>
      </c>
      <c r="U350" s="987">
        <f t="shared" si="464"/>
      </c>
      <c r="V350" s="987">
        <f t="shared" si="548"/>
      </c>
      <c r="W350" s="988">
        <f t="shared" si="756"/>
      </c>
      <c r="X350" s="989">
        <v>0.0273</v>
      </c>
      <c r="Y350" s="990">
        <v>50</v>
      </c>
      <c r="Z350" s="986">
        <f t="shared" si="106"/>
      </c>
      <c r="AA350" s="1005">
        <v>28469</v>
      </c>
      <c r="AB350" s="1005">
        <v>503</v>
      </c>
      <c r="AC350" s="1005">
        <v>131</v>
      </c>
      <c r="AD350" s="1005">
        <v>521</v>
      </c>
      <c r="AE350" s="1005">
        <v>44</v>
      </c>
      <c r="AF350" s="1005">
        <v>5</v>
      </c>
      <c r="AG350" s="1005">
        <v>3</v>
      </c>
      <c r="AH350" s="1005">
        <v>55</v>
      </c>
      <c r="AI350" s="986">
        <f t="shared" si="166"/>
      </c>
      <c r="AJ350" s="986">
        <f t="shared" si="234"/>
      </c>
      <c r="AK350" s="993" t="s">
        <v>650</v>
      </c>
      <c r="AL350" s="994" t="s">
        <v>636</v>
      </c>
      <c r="AM350" s="994">
        <v>18</v>
      </c>
    </row>
    <row r="351">
      <c r="A351" s="1056"/>
      <c r="B351" s="1026" t="s">
        <v>646</v>
      </c>
      <c r="C351" s="979" t="s">
        <v>652</v>
      </c>
      <c r="D351" s="1011">
        <f t="shared" si="378"/>
      </c>
      <c r="E351" s="1028">
        <v>1089.02</v>
      </c>
      <c r="F351" s="1028">
        <v>1136.93</v>
      </c>
      <c r="G351" s="1012">
        <v>3</v>
      </c>
      <c r="H351" s="1012">
        <v>7651.220000000001</v>
      </c>
      <c r="I351" s="1012">
        <v>0</v>
      </c>
      <c r="J351" s="1012">
        <v>0</v>
      </c>
      <c r="K351" s="983">
        <f t="shared" si="576"/>
      </c>
      <c r="L351" s="985">
        <f t="shared" si="660"/>
      </c>
      <c r="M351" s="986">
        <f t="shared" si="518"/>
      </c>
      <c r="N351" s="1066">
        <v>3</v>
      </c>
      <c r="O351" s="986">
        <f t="shared" si="488"/>
      </c>
      <c r="P351" s="986">
        <f t="shared" si="20"/>
      </c>
      <c r="Q351" s="986">
        <f t="shared" si="776"/>
      </c>
      <c r="R351" s="986">
        <f t="shared" si="204"/>
      </c>
      <c r="S351" s="987">
        <f t="shared" si="270"/>
      </c>
      <c r="T351" s="987">
        <f t="shared" si="300"/>
      </c>
      <c r="U351" s="987">
        <f t="shared" si="464"/>
      </c>
      <c r="V351" s="987">
        <f t="shared" si="548"/>
      </c>
      <c r="W351" s="988">
        <f t="shared" si="756"/>
      </c>
      <c r="X351" s="989">
        <v>0.0194</v>
      </c>
      <c r="Y351" s="990">
        <v>52</v>
      </c>
      <c r="Z351" s="986">
        <f t="shared" si="106"/>
      </c>
      <c r="AA351" s="1005">
        <v>13167</v>
      </c>
      <c r="AB351" s="1005">
        <v>253</v>
      </c>
      <c r="AC351" s="1005">
        <v>52</v>
      </c>
      <c r="AD351" s="1005">
        <v>271</v>
      </c>
      <c r="AE351" s="1005">
        <v>26</v>
      </c>
      <c r="AF351" s="1005">
        <v>6</v>
      </c>
      <c r="AG351" s="1005">
        <v>1</v>
      </c>
      <c r="AH351" s="1005">
        <v>13</v>
      </c>
      <c r="AI351" s="986">
        <f t="shared" si="166"/>
      </c>
      <c r="AJ351" s="986">
        <f t="shared" si="234"/>
      </c>
      <c r="AK351" s="993" t="s">
        <v>650</v>
      </c>
      <c r="AL351" s="994" t="s">
        <v>636</v>
      </c>
      <c r="AM351" s="994">
        <v>11</v>
      </c>
    </row>
    <row r="352">
      <c r="A352" s="1056"/>
      <c r="B352" s="1026" t="s">
        <v>646</v>
      </c>
      <c r="C352" s="979" t="s">
        <v>654</v>
      </c>
      <c r="D352" s="1011">
        <f t="shared" si="378"/>
      </c>
      <c r="E352" s="1028">
        <v>1219.15</v>
      </c>
      <c r="F352" s="1028">
        <v>1067.74</v>
      </c>
      <c r="G352" s="1012">
        <v>3</v>
      </c>
      <c r="H352" s="1012">
        <v>8359.069999999992</v>
      </c>
      <c r="I352" s="1012">
        <v>0</v>
      </c>
      <c r="J352" s="1012">
        <v>0</v>
      </c>
      <c r="K352" s="983">
        <f t="shared" si="576"/>
      </c>
      <c r="L352" s="985">
        <f t="shared" si="660"/>
      </c>
      <c r="M352" s="986">
        <f t="shared" si="518"/>
      </c>
      <c r="N352" s="1066">
        <v>1</v>
      </c>
      <c r="O352" s="986">
        <f t="shared" si="488"/>
      </c>
      <c r="P352" s="986">
        <f t="shared" si="20"/>
      </c>
      <c r="Q352" s="986">
        <f t="shared" si="776"/>
      </c>
      <c r="R352" s="986">
        <f t="shared" si="204"/>
      </c>
      <c r="S352" s="987">
        <f t="shared" si="270"/>
      </c>
      <c r="T352" s="987">
        <f t="shared" si="300"/>
      </c>
      <c r="U352" s="987">
        <f t="shared" si="464"/>
      </c>
      <c r="V352" s="987">
        <f t="shared" si="548"/>
      </c>
      <c r="W352" s="988">
        <f t="shared" si="756"/>
      </c>
      <c r="X352" s="989">
        <v>0.0138</v>
      </c>
      <c r="Y352" s="990">
        <v>52</v>
      </c>
      <c r="Z352" s="986">
        <f t="shared" si="106"/>
      </c>
      <c r="AA352" s="1069">
        <v>16193</v>
      </c>
      <c r="AB352" s="1005">
        <v>322</v>
      </c>
      <c r="AC352" s="1005">
        <v>55</v>
      </c>
      <c r="AD352" s="1005">
        <v>336</v>
      </c>
      <c r="AE352" s="1005">
        <v>37</v>
      </c>
      <c r="AF352" s="1005">
        <v>3</v>
      </c>
      <c r="AG352" s="1005">
        <v>3</v>
      </c>
      <c r="AH352" s="1005">
        <v>12</v>
      </c>
      <c r="AI352" s="986">
        <f t="shared" si="166"/>
      </c>
      <c r="AJ352" s="986">
        <f t="shared" si="234"/>
      </c>
      <c r="AK352" s="993" t="s">
        <v>650</v>
      </c>
      <c r="AL352" s="994" t="s">
        <v>636</v>
      </c>
      <c r="AM352" s="994">
        <v>13</v>
      </c>
    </row>
    <row r="353">
      <c r="A353" s="1056"/>
      <c r="B353" s="1026" t="s">
        <v>646</v>
      </c>
      <c r="C353" s="979" t="s">
        <v>655</v>
      </c>
      <c r="D353" s="1059">
        <f t="shared" si="378"/>
      </c>
      <c r="E353" s="1031">
        <v>1545.66</v>
      </c>
      <c r="F353" s="1031">
        <v>1151.22</v>
      </c>
      <c r="G353" s="1012">
        <v>1</v>
      </c>
      <c r="H353" s="1012">
        <v>3108.110000000015</v>
      </c>
      <c r="I353" s="1012">
        <v>0</v>
      </c>
      <c r="J353" s="1012">
        <v>0</v>
      </c>
      <c r="K353" s="983">
        <f t="shared" si="576"/>
      </c>
      <c r="L353" s="985">
        <f t="shared" si="660"/>
      </c>
      <c r="M353" s="986">
        <f t="shared" si="518"/>
      </c>
      <c r="N353" s="1066">
        <v>1</v>
      </c>
      <c r="O353" s="986">
        <f t="shared" si="488"/>
      </c>
      <c r="P353" s="986">
        <f t="shared" si="20"/>
      </c>
      <c r="Q353" s="986">
        <f t="shared" si="776"/>
      </c>
      <c r="R353" s="986">
        <f t="shared" si="204"/>
      </c>
      <c r="S353" s="987">
        <f t="shared" si="270"/>
      </c>
      <c r="T353" s="987">
        <f t="shared" si="300"/>
      </c>
      <c r="U353" s="987">
        <f t="shared" si="464"/>
      </c>
      <c r="V353" s="987">
        <f t="shared" si="548"/>
      </c>
      <c r="W353" s="988">
        <f t="shared" si="756"/>
      </c>
      <c r="X353" s="989">
        <v>0.0162</v>
      </c>
      <c r="Y353" s="990">
        <v>51</v>
      </c>
      <c r="Z353" s="1002">
        <f t="shared" si="106"/>
      </c>
      <c r="AA353" s="1003">
        <v>16554</v>
      </c>
      <c r="AB353" s="1004">
        <v>299</v>
      </c>
      <c r="AC353" s="1005">
        <v>64</v>
      </c>
      <c r="AD353" s="1005">
        <v>317</v>
      </c>
      <c r="AE353" s="1005">
        <v>26</v>
      </c>
      <c r="AF353" s="1005">
        <v>4</v>
      </c>
      <c r="AG353" s="1005">
        <v>0</v>
      </c>
      <c r="AH353" s="1005">
        <v>11</v>
      </c>
      <c r="AI353" s="986">
        <f t="shared" si="166"/>
      </c>
      <c r="AJ353" s="986">
        <f t="shared" si="234"/>
      </c>
      <c r="AK353" s="993" t="s">
        <v>650</v>
      </c>
      <c r="AL353" s="994" t="s">
        <v>636</v>
      </c>
      <c r="AM353" s="994">
        <v>11</v>
      </c>
    </row>
    <row r="354">
      <c r="A354" s="1056"/>
      <c r="B354" s="1026" t="s">
        <v>646</v>
      </c>
      <c r="C354" s="979" t="s">
        <v>656</v>
      </c>
      <c r="D354" s="1011">
        <f t="shared" si="378"/>
      </c>
      <c r="E354" s="1028">
        <v>1687.92</v>
      </c>
      <c r="F354" s="1028">
        <v>1156.99</v>
      </c>
      <c r="G354" s="1012">
        <v>7</v>
      </c>
      <c r="H354" s="1012">
        <v>14797.349999999977</v>
      </c>
      <c r="I354" s="1012">
        <v>0</v>
      </c>
      <c r="J354" s="1012">
        <v>0</v>
      </c>
      <c r="K354" s="983">
        <f t="shared" si="576"/>
      </c>
      <c r="L354" s="985">
        <f t="shared" si="660"/>
      </c>
      <c r="M354" s="986">
        <f t="shared" si="518"/>
      </c>
      <c r="N354" s="1066">
        <v>5</v>
      </c>
      <c r="O354" s="986">
        <f t="shared" si="488"/>
      </c>
      <c r="P354" s="986">
        <f t="shared" si="20"/>
      </c>
      <c r="Q354" s="986">
        <f t="shared" si="776"/>
      </c>
      <c r="R354" s="986">
        <f t="shared" si="204"/>
      </c>
      <c r="S354" s="987">
        <f t="shared" si="270"/>
      </c>
      <c r="T354" s="987">
        <f t="shared" si="300"/>
      </c>
      <c r="U354" s="987">
        <f t="shared" si="464"/>
      </c>
      <c r="V354" s="987">
        <f t="shared" si="548"/>
      </c>
      <c r="W354" s="988">
        <f t="shared" si="756"/>
      </c>
      <c r="X354" s="989">
        <v>0.0129</v>
      </c>
      <c r="Y354" s="990">
        <v>53</v>
      </c>
      <c r="Z354" s="986">
        <f t="shared" si="106"/>
      </c>
      <c r="AA354" s="1013">
        <v>15347</v>
      </c>
      <c r="AB354" s="1005">
        <v>258</v>
      </c>
      <c r="AC354" s="1005">
        <v>53</v>
      </c>
      <c r="AD354" s="1005">
        <v>266</v>
      </c>
      <c r="AE354" s="1005">
        <v>44</v>
      </c>
      <c r="AF354" s="1005">
        <v>5</v>
      </c>
      <c r="AG354" s="1005">
        <v>1</v>
      </c>
      <c r="AH354" s="1005">
        <v>9</v>
      </c>
      <c r="AI354" s="986">
        <f t="shared" si="166"/>
      </c>
      <c r="AJ354" s="986">
        <f t="shared" si="234"/>
      </c>
      <c r="AK354" s="993" t="s">
        <v>650</v>
      </c>
      <c r="AL354" s="994" t="s">
        <v>636</v>
      </c>
      <c r="AM354" s="994">
        <v>19</v>
      </c>
    </row>
    <row r="355">
      <c r="A355" s="1056"/>
      <c r="B355" s="1055" t="s">
        <v>640</v>
      </c>
      <c r="C355" s="1055"/>
      <c r="D355" s="1015">
        <f>SUM(D350:D354)</f>
      </c>
      <c r="E355" s="1015">
        <f>SUM(E350:E354)</f>
      </c>
      <c r="F355" s="1015">
        <f>SUM(F350:F354)</f>
      </c>
      <c r="G355" s="1029">
        <f>SUM(G350:G354)</f>
      </c>
      <c r="H355" s="1029">
        <f>SUM(H350:H354)</f>
      </c>
      <c r="I355" s="1029">
        <f>SUM(I350:I354)</f>
      </c>
      <c r="J355" s="1029">
        <f>SUM(J350:J354)</f>
      </c>
      <c r="K355" s="1029">
        <f>SUM(K350:K354)</f>
      </c>
      <c r="L355" s="1015">
        <f>SUM(L350:L354)</f>
      </c>
      <c r="M355" s="1019">
        <f t="shared" si="518"/>
      </c>
      <c r="N355" s="1017">
        <f>SUM(N350:N354)</f>
      </c>
      <c r="O355" s="1019">
        <f t="shared" si="488"/>
      </c>
      <c r="P355" s="1019">
        <f>D355/N355</f>
      </c>
      <c r="Q355" s="1019">
        <f t="shared" si="776"/>
      </c>
      <c r="R355" s="1019">
        <f t="shared" si="204"/>
      </c>
      <c r="S355" s="1020">
        <f t="shared" si="270"/>
      </c>
      <c r="T355" s="1020">
        <f t="shared" si="300"/>
      </c>
      <c r="U355" s="1020">
        <f t="shared" si="464"/>
      </c>
      <c r="V355" s="1020">
        <f t="shared" si="548"/>
      </c>
      <c r="W355" s="1021">
        <f t="shared" si="756"/>
      </c>
      <c r="X355" s="1020">
        <f>AVERAGE(X350:X354)</f>
      </c>
      <c r="Y355" s="1022">
        <f>AVERAGE(Y350:Y354)</f>
      </c>
      <c r="Z355" s="1022">
        <f t="shared" si="106"/>
      </c>
      <c r="AA355" s="1023">
        <f>SUM(AA350:AA354)</f>
      </c>
      <c r="AB355" s="1023">
        <f>SUM(AB350:AB354)</f>
      </c>
      <c r="AC355" s="1023">
        <f>SUM(AC350:AC354)</f>
      </c>
      <c r="AD355" s="1023">
        <f>SUM(AD350:AD354)</f>
      </c>
      <c r="AE355" s="1023">
        <f>SUM(AE350:AE354)</f>
      </c>
      <c r="AF355" s="1023">
        <f>SUM(AF350:AF354)</f>
      </c>
      <c r="AG355" s="1023">
        <f>SUM(AG350:AG354)</f>
      </c>
      <c r="AH355" s="1023">
        <f>SUM(AH350:AH354)</f>
      </c>
      <c r="AI355" s="1019">
        <f t="shared" si="166"/>
      </c>
      <c r="AJ355" s="1024">
        <f t="shared" si="234"/>
      </c>
      <c r="AK355" s="1025"/>
      <c r="AL355" s="1025"/>
      <c r="AM355" s="1023">
        <f>SUM(AM350:AM354)</f>
      </c>
    </row>
    <row r="356">
      <c r="A356" s="1056"/>
      <c r="B356" s="1026" t="s">
        <v>653</v>
      </c>
      <c r="C356" s="979" t="s">
        <v>657</v>
      </c>
      <c r="D356" s="1011">
        <f t="shared" ref="D356:D360" si="379">E356+F356</f>
      </c>
      <c r="E356" s="1028">
        <v>1342.99</v>
      </c>
      <c r="F356" s="1028">
        <v>959.05</v>
      </c>
      <c r="G356" s="1012">
        <v>2</v>
      </c>
      <c r="H356" s="1012">
        <v>6216.220000000001</v>
      </c>
      <c r="I356" s="1012">
        <v>0</v>
      </c>
      <c r="J356" s="1012">
        <v>0</v>
      </c>
      <c r="K356" s="983">
        <f t="shared" ref="K356:K360" si="577">G356+I356</f>
      </c>
      <c r="L356" s="985">
        <f t="shared" ref="L356:L360" si="661">H356+J356</f>
      </c>
      <c r="M356" s="986">
        <f t="shared" si="518"/>
      </c>
      <c r="N356" s="1066">
        <v>2</v>
      </c>
      <c r="O356" s="986">
        <f t="shared" si="488"/>
      </c>
      <c r="P356" s="986">
        <f t="shared" ref="P356:P360" si="21">D356/K356</f>
      </c>
      <c r="Q356" s="986">
        <f t="shared" si="776"/>
      </c>
      <c r="R356" s="986">
        <f t="shared" si="204"/>
      </c>
      <c r="S356" s="987">
        <f t="shared" si="270"/>
      </c>
      <c r="T356" s="987">
        <f t="shared" si="300"/>
      </c>
      <c r="U356" s="987">
        <f t="shared" si="464"/>
      </c>
      <c r="V356" s="987">
        <f t="shared" si="548"/>
      </c>
      <c r="W356" s="988">
        <f t="shared" si="756"/>
      </c>
      <c r="X356" s="989">
        <v>0.0161</v>
      </c>
      <c r="Y356" s="990">
        <v>58</v>
      </c>
      <c r="Z356" s="986">
        <f t="shared" si="106"/>
      </c>
      <c r="AA356" s="1005">
        <v>18434</v>
      </c>
      <c r="AB356" s="1005">
        <v>401</v>
      </c>
      <c r="AC356" s="1005">
        <v>87</v>
      </c>
      <c r="AD356" s="1005">
        <v>424</v>
      </c>
      <c r="AE356" s="1005">
        <v>93</v>
      </c>
      <c r="AF356" s="1005">
        <v>7</v>
      </c>
      <c r="AG356" s="1005">
        <v>3</v>
      </c>
      <c r="AH356" s="1005">
        <v>12</v>
      </c>
      <c r="AI356" s="986">
        <f t="shared" si="166"/>
      </c>
      <c r="AJ356" s="986">
        <f t="shared" si="234"/>
      </c>
      <c r="AK356" s="993" t="s">
        <v>650</v>
      </c>
      <c r="AL356" s="994" t="s">
        <v>636</v>
      </c>
      <c r="AM356" s="994">
        <v>26</v>
      </c>
    </row>
    <row r="357">
      <c r="A357" s="1056"/>
      <c r="B357" s="1026" t="s">
        <v>653</v>
      </c>
      <c r="C357" s="979" t="s">
        <v>659</v>
      </c>
      <c r="D357" s="1011">
        <f t="shared" si="379"/>
      </c>
      <c r="E357" s="1031">
        <v>1305.31</v>
      </c>
      <c r="F357" s="1031">
        <v>1153.14</v>
      </c>
      <c r="G357" s="1012">
        <v>4</v>
      </c>
      <c r="H357" s="1012">
        <v>9086.220000000001</v>
      </c>
      <c r="I357" s="1012">
        <v>2</v>
      </c>
      <c r="J357" s="1012">
        <v>10193.04</v>
      </c>
      <c r="K357" s="983">
        <f t="shared" si="577"/>
      </c>
      <c r="L357" s="985">
        <f t="shared" si="661"/>
      </c>
      <c r="M357" s="986">
        <f t="shared" si="518"/>
      </c>
      <c r="N357" s="1066">
        <v>5</v>
      </c>
      <c r="O357" s="986">
        <f t="shared" si="488"/>
      </c>
      <c r="P357" s="986">
        <f t="shared" si="21"/>
      </c>
      <c r="Q357" s="986">
        <f t="shared" si="776"/>
      </c>
      <c r="R357" s="986">
        <f t="shared" si="204"/>
      </c>
      <c r="S357" s="987">
        <f t="shared" si="270"/>
      </c>
      <c r="T357" s="987">
        <f t="shared" si="300"/>
      </c>
      <c r="U357" s="987">
        <f t="shared" si="464"/>
      </c>
      <c r="V357" s="987">
        <f t="shared" si="548"/>
      </c>
      <c r="W357" s="988">
        <f t="shared" si="756"/>
      </c>
      <c r="X357" s="989">
        <v>0.0165</v>
      </c>
      <c r="Y357" s="990">
        <v>62</v>
      </c>
      <c r="Z357" s="986">
        <f t="shared" si="106"/>
      </c>
      <c r="AA357" s="1005">
        <v>20389</v>
      </c>
      <c r="AB357" s="1005">
        <v>391</v>
      </c>
      <c r="AC357" s="1005">
        <v>101</v>
      </c>
      <c r="AD357" s="1005">
        <v>402</v>
      </c>
      <c r="AE357" s="1005">
        <v>78</v>
      </c>
      <c r="AF357" s="1005">
        <v>2</v>
      </c>
      <c r="AG357" s="1005">
        <v>0</v>
      </c>
      <c r="AH357" s="1005">
        <v>13</v>
      </c>
      <c r="AI357" s="986">
        <f t="shared" si="166"/>
      </c>
      <c r="AJ357" s="986">
        <f t="shared" si="234"/>
      </c>
      <c r="AK357" s="993" t="s">
        <v>650</v>
      </c>
      <c r="AL357" s="994" t="s">
        <v>636</v>
      </c>
      <c r="AM357" s="994">
        <v>25</v>
      </c>
    </row>
    <row r="358">
      <c r="A358" s="1056"/>
      <c r="B358" s="1026" t="s">
        <v>653</v>
      </c>
      <c r="C358" s="979" t="s">
        <v>660</v>
      </c>
      <c r="D358" s="1011">
        <f t="shared" si="379"/>
      </c>
      <c r="E358" s="1031">
        <v>1038.08</v>
      </c>
      <c r="F358" s="1031">
        <v>1149.83</v>
      </c>
      <c r="G358" s="983">
        <v>4</v>
      </c>
      <c r="H358" s="983">
        <v>10199.48000000001</v>
      </c>
      <c r="I358" s="983">
        <v>0</v>
      </c>
      <c r="J358" s="983">
        <v>0</v>
      </c>
      <c r="K358" s="983">
        <f t="shared" si="577"/>
      </c>
      <c r="L358" s="985">
        <f t="shared" si="661"/>
      </c>
      <c r="M358" s="986">
        <f t="shared" si="518"/>
      </c>
      <c r="N358" s="1066">
        <v>4</v>
      </c>
      <c r="O358" s="986">
        <f t="shared" si="488"/>
      </c>
      <c r="P358" s="986">
        <f t="shared" si="21"/>
      </c>
      <c r="Q358" s="986">
        <f t="shared" si="776"/>
      </c>
      <c r="R358" s="986">
        <f t="shared" si="204"/>
      </c>
      <c r="S358" s="987">
        <f t="shared" si="270"/>
      </c>
      <c r="T358" s="987">
        <f t="shared" si="300"/>
      </c>
      <c r="U358" s="987">
        <f t="shared" si="464"/>
      </c>
      <c r="V358" s="987">
        <f t="shared" si="548"/>
      </c>
      <c r="W358" s="988">
        <f t="shared" si="756"/>
      </c>
      <c r="X358" s="989">
        <v>0.012</v>
      </c>
      <c r="Y358" s="990">
        <v>64</v>
      </c>
      <c r="Z358" s="986">
        <f t="shared" si="106"/>
      </c>
      <c r="AA358" s="1005">
        <v>19709</v>
      </c>
      <c r="AB358" s="1005">
        <v>346</v>
      </c>
      <c r="AC358" s="1005">
        <v>60</v>
      </c>
      <c r="AD358" s="1005">
        <v>401</v>
      </c>
      <c r="AE358" s="1005">
        <v>41</v>
      </c>
      <c r="AF358" s="1005">
        <v>3</v>
      </c>
      <c r="AG358" s="1005">
        <v>0</v>
      </c>
      <c r="AH358" s="1005">
        <v>16</v>
      </c>
      <c r="AI358" s="986">
        <f t="shared" si="166"/>
      </c>
      <c r="AJ358" s="986">
        <f t="shared" si="234"/>
      </c>
      <c r="AK358" s="993" t="s">
        <v>650</v>
      </c>
      <c r="AL358" s="994" t="s">
        <v>636</v>
      </c>
      <c r="AM358" s="994">
        <v>18</v>
      </c>
    </row>
    <row r="359">
      <c r="A359" s="1056"/>
      <c r="B359" s="1026" t="s">
        <v>653</v>
      </c>
      <c r="C359" s="979" t="s">
        <v>661</v>
      </c>
      <c r="D359" s="1059">
        <f t="shared" si="379"/>
      </c>
      <c r="E359" s="1031">
        <v>853.38</v>
      </c>
      <c r="F359" s="1031">
        <v>1183.28</v>
      </c>
      <c r="G359" s="1012">
        <v>6</v>
      </c>
      <c r="H359" s="1012">
        <v>12894.399999999965</v>
      </c>
      <c r="I359" s="1012">
        <v>0</v>
      </c>
      <c r="J359" s="1012">
        <v>0</v>
      </c>
      <c r="K359" s="983">
        <f t="shared" si="577"/>
      </c>
      <c r="L359" s="985">
        <f t="shared" si="661"/>
      </c>
      <c r="M359" s="986">
        <f t="shared" si="518"/>
      </c>
      <c r="N359" s="1066">
        <v>4</v>
      </c>
      <c r="O359" s="986">
        <f t="shared" si="488"/>
      </c>
      <c r="P359" s="986">
        <f t="shared" si="21"/>
      </c>
      <c r="Q359" s="986">
        <f t="shared" si="776"/>
      </c>
      <c r="R359" s="986">
        <f t="shared" si="204"/>
      </c>
      <c r="S359" s="987">
        <f t="shared" si="270"/>
      </c>
      <c r="T359" s="987">
        <f t="shared" si="300"/>
      </c>
      <c r="U359" s="987">
        <f t="shared" si="464"/>
      </c>
      <c r="V359" s="987">
        <f t="shared" si="548"/>
      </c>
      <c r="W359" s="988">
        <f t="shared" si="756"/>
      </c>
      <c r="X359" s="989">
        <v>0.0118</v>
      </c>
      <c r="Y359" s="990">
        <v>62</v>
      </c>
      <c r="Z359" s="986">
        <f t="shared" si="106"/>
      </c>
      <c r="AA359" s="1013">
        <v>24461</v>
      </c>
      <c r="AB359" s="1005">
        <v>615</v>
      </c>
      <c r="AC359" s="1005">
        <v>60</v>
      </c>
      <c r="AD359" s="1005">
        <v>790</v>
      </c>
      <c r="AE359" s="1005">
        <v>47</v>
      </c>
      <c r="AF359" s="1005">
        <v>5</v>
      </c>
      <c r="AG359" s="1005">
        <v>2</v>
      </c>
      <c r="AH359" s="1005">
        <v>17</v>
      </c>
      <c r="AI359" s="986">
        <f t="shared" si="166"/>
      </c>
      <c r="AJ359" s="986">
        <f t="shared" si="234"/>
      </c>
      <c r="AK359" s="993" t="s">
        <v>650</v>
      </c>
      <c r="AL359" s="994" t="s">
        <v>636</v>
      </c>
      <c r="AM359" s="994">
        <v>12</v>
      </c>
    </row>
    <row r="360">
      <c r="A360" s="1056"/>
      <c r="B360" s="1026" t="s">
        <v>653</v>
      </c>
      <c r="C360" s="979" t="s">
        <v>662</v>
      </c>
      <c r="D360" s="1011">
        <f t="shared" si="379"/>
      </c>
      <c r="E360" s="1031">
        <v>375.81</v>
      </c>
      <c r="F360" s="1031">
        <v>550.21</v>
      </c>
      <c r="G360" s="1012">
        <v>3</v>
      </c>
      <c r="H360" s="1012">
        <v>7097.809999999998</v>
      </c>
      <c r="I360" s="1012">
        <v>0</v>
      </c>
      <c r="J360" s="1012">
        <v>0</v>
      </c>
      <c r="K360" s="983">
        <f t="shared" si="577"/>
      </c>
      <c r="L360" s="985">
        <f t="shared" si="661"/>
      </c>
      <c r="M360" s="986">
        <f t="shared" si="518"/>
      </c>
      <c r="N360" s="1066">
        <v>3</v>
      </c>
      <c r="O360" s="986">
        <f t="shared" si="488"/>
      </c>
      <c r="P360" s="986">
        <f t="shared" si="21"/>
      </c>
      <c r="Q360" s="986">
        <f t="shared" si="776"/>
      </c>
      <c r="R360" s="986">
        <f t="shared" si="204"/>
      </c>
      <c r="S360" s="987">
        <f t="shared" si="270"/>
      </c>
      <c r="T360" s="987">
        <f t="shared" si="300"/>
      </c>
      <c r="U360" s="987">
        <f t="shared" si="464"/>
      </c>
      <c r="V360" s="987">
        <f t="shared" si="548"/>
      </c>
      <c r="W360" s="988">
        <f t="shared" si="756"/>
      </c>
      <c r="X360" s="989">
        <v>0.0191</v>
      </c>
      <c r="Y360" s="990">
        <v>66</v>
      </c>
      <c r="Z360" s="986">
        <f t="shared" si="106"/>
      </c>
      <c r="AA360" s="1005">
        <v>10747</v>
      </c>
      <c r="AB360" s="1005">
        <v>279</v>
      </c>
      <c r="AC360" s="1005">
        <v>34</v>
      </c>
      <c r="AD360" s="1005">
        <v>365</v>
      </c>
      <c r="AE360" s="1005">
        <v>36</v>
      </c>
      <c r="AF360" s="1005">
        <v>3</v>
      </c>
      <c r="AG360" s="1005">
        <v>0</v>
      </c>
      <c r="AH360" s="1005">
        <v>14</v>
      </c>
      <c r="AI360" s="986">
        <f t="shared" si="166"/>
      </c>
      <c r="AJ360" s="986">
        <f t="shared" si="234"/>
      </c>
      <c r="AK360" s="993" t="s">
        <v>650</v>
      </c>
      <c r="AL360" s="994" t="s">
        <v>636</v>
      </c>
      <c r="AM360" s="994">
        <v>12</v>
      </c>
    </row>
    <row r="361">
      <c r="A361" s="1056"/>
      <c r="B361" s="1055" t="s">
        <v>640</v>
      </c>
      <c r="C361" s="1055"/>
      <c r="D361" s="1015">
        <f>SUM(D356:D360)</f>
      </c>
      <c r="E361" s="1015">
        <f>SUM(E356:E360)</f>
      </c>
      <c r="F361" s="1015">
        <f>SUM(F356:F360)</f>
      </c>
      <c r="G361" s="1029">
        <f>SUM(G356:G360)</f>
      </c>
      <c r="H361" s="1029">
        <f>SUM(H356:H360)</f>
      </c>
      <c r="I361" s="1029">
        <f>SUM(I356:I360)</f>
      </c>
      <c r="J361" s="1029">
        <f>SUM(J356:J360)</f>
      </c>
      <c r="K361" s="1029">
        <f>SUM(K356:K360)</f>
      </c>
      <c r="L361" s="1015">
        <f>SUM(L356:L360)</f>
      </c>
      <c r="M361" s="1019">
        <f t="shared" si="518"/>
      </c>
      <c r="N361" s="1017">
        <f>SUM(N356:N360)</f>
      </c>
      <c r="O361" s="1019">
        <f t="shared" si="488"/>
      </c>
      <c r="P361" s="1019">
        <f t="shared" ref="P361:P362" si="126">D361/N361</f>
      </c>
      <c r="Q361" s="1019">
        <f t="shared" si="776"/>
      </c>
      <c r="R361" s="1019">
        <f t="shared" si="204"/>
      </c>
      <c r="S361" s="1020">
        <f t="shared" si="270"/>
      </c>
      <c r="T361" s="1020">
        <f t="shared" si="300"/>
      </c>
      <c r="U361" s="1020">
        <f t="shared" si="464"/>
      </c>
      <c r="V361" s="1020">
        <f t="shared" si="548"/>
      </c>
      <c r="W361" s="1021">
        <f t="shared" si="756"/>
      </c>
      <c r="X361" s="1020">
        <f>AVERAGE(X356:X360)</f>
      </c>
      <c r="Y361" s="1022">
        <f>AVERAGE(Y356:Y360)</f>
      </c>
      <c r="Z361" s="1022">
        <f t="shared" si="106"/>
      </c>
      <c r="AA361" s="1023">
        <f>SUM(AA356:AA360)</f>
      </c>
      <c r="AB361" s="1023">
        <f>SUM(AB356:AB360)</f>
      </c>
      <c r="AC361" s="1023">
        <f>SUM(AC356:AC360)</f>
      </c>
      <c r="AD361" s="1023">
        <f>SUM(AD356:AD360)</f>
      </c>
      <c r="AE361" s="1023">
        <f>SUM(AE356:AE360)</f>
      </c>
      <c r="AF361" s="1023">
        <f>SUM(AF356:AF360)</f>
      </c>
      <c r="AG361" s="1023">
        <f>SUM(AG356:AG360)</f>
      </c>
      <c r="AH361" s="1023">
        <f>SUM(AH356:AH360)</f>
      </c>
      <c r="AI361" s="1019">
        <f t="shared" si="166"/>
      </c>
      <c r="AJ361" s="1024">
        <f t="shared" si="234"/>
      </c>
      <c r="AK361" s="1025"/>
      <c r="AL361" s="1025"/>
      <c r="AM361" s="1023">
        <f>SUM(AM356:AM360)</f>
      </c>
    </row>
    <row r="362">
      <c r="A362" s="1056"/>
      <c r="B362" s="1039" t="s">
        <v>663</v>
      </c>
      <c r="C362" s="1039"/>
      <c r="D362" s="1033">
        <f>D349+D343+D361+D355</f>
      </c>
      <c r="E362" s="1033">
        <f>E349+E343+E361+E355</f>
      </c>
      <c r="F362" s="1033">
        <f>F349+F343+F361+F355</f>
      </c>
      <c r="G362" s="1033">
        <f>G349+G343+G361+G355</f>
      </c>
      <c r="H362" s="1033">
        <f>H349+H343+H361+H355</f>
      </c>
      <c r="I362" s="1033">
        <f>I349+I343+I361+I355</f>
      </c>
      <c r="J362" s="1033">
        <f>J349+J343+J361+J355</f>
      </c>
      <c r="K362" s="1033">
        <f>K349+K343+K361+K355</f>
      </c>
      <c r="L362" s="1033">
        <f>L349+L343+L361+L355</f>
      </c>
      <c r="M362" s="1036">
        <f t="shared" si="518"/>
      </c>
      <c r="N362" s="1067">
        <f>N349+N343+N361+N355</f>
      </c>
      <c r="O362" s="1036">
        <f t="shared" si="488"/>
      </c>
      <c r="P362" s="1036">
        <f t="shared" si="126"/>
      </c>
      <c r="Q362" s="1036">
        <f t="shared" si="776"/>
      </c>
      <c r="R362" s="1036">
        <f t="shared" si="204"/>
      </c>
      <c r="S362" s="1037">
        <f t="shared" si="270"/>
      </c>
      <c r="T362" s="1037">
        <f t="shared" si="300"/>
      </c>
      <c r="U362" s="1037">
        <f t="shared" si="464"/>
      </c>
      <c r="V362" s="1037">
        <f t="shared" si="548"/>
      </c>
      <c r="W362" s="1035">
        <f t="shared" si="756"/>
      </c>
      <c r="X362" s="1036">
        <f>(X349+X343+X361+X355)/4</f>
      </c>
      <c r="Y362" s="1036">
        <f>(Y349+Y343+Y361+Y355)/4</f>
      </c>
      <c r="Z362" s="1036">
        <f>(Z349+Z343+Z361+Z355)/4</f>
      </c>
      <c r="AA362" s="1033">
        <f>AA349+AA343+AA361+AA355</f>
      </c>
      <c r="AB362" s="1033">
        <f>AB349+AB343+AB361+AB355</f>
      </c>
      <c r="AC362" s="1033">
        <f>AC349+AC343+AC361+AC355</f>
      </c>
      <c r="AD362" s="1033">
        <f>AD349+AD343+AD361+AD355</f>
      </c>
      <c r="AE362" s="1033">
        <f>AE349+AE343+AE361+AE355</f>
      </c>
      <c r="AF362" s="1033">
        <f>AF349+AF343+AF361+AF355</f>
      </c>
      <c r="AG362" s="1033">
        <f>AG349+AG343+AG361+AG355</f>
      </c>
      <c r="AH362" s="1033">
        <f>AH349+AH343+AH361+AH355</f>
      </c>
      <c r="AI362" s="1036">
        <f t="shared" si="166"/>
      </c>
      <c r="AJ362" s="1038">
        <f t="shared" si="234"/>
      </c>
      <c r="AK362" s="1039"/>
      <c r="AL362" s="1039"/>
      <c r="AM362" s="1033">
        <f>AM349+AM343+AM361+AM355</f>
      </c>
    </row>
    <row r="363">
      <c r="A363" s="1045" t="s">
        <v>591</v>
      </c>
      <c r="B363" s="1045" t="s">
        <v>592</v>
      </c>
      <c r="C363" s="1045"/>
      <c r="D363" s="966" t="s">
        <v>593</v>
      </c>
      <c r="E363" s="966"/>
      <c r="F363" s="966"/>
      <c r="G363" s="966"/>
      <c r="H363" s="966"/>
      <c r="I363" s="966"/>
      <c r="J363" s="966"/>
      <c r="K363" s="966"/>
      <c r="L363" s="966"/>
      <c r="M363" s="966"/>
      <c r="N363" s="966"/>
      <c r="O363" s="966"/>
      <c r="P363" s="966"/>
      <c r="Q363" s="966"/>
      <c r="R363" s="967" t="s">
        <v>594</v>
      </c>
      <c r="S363" s="967"/>
      <c r="T363" s="967"/>
      <c r="U363" s="967"/>
      <c r="V363" s="967"/>
      <c r="W363" s="967"/>
      <c r="X363" s="967"/>
      <c r="Y363" s="967"/>
      <c r="Z363" s="967"/>
      <c r="AA363" s="967"/>
      <c r="AB363" s="967"/>
      <c r="AC363" s="967"/>
      <c r="AD363" s="967"/>
      <c r="AE363" s="967"/>
      <c r="AF363" s="967"/>
      <c r="AG363" s="967"/>
      <c r="AH363" s="967"/>
      <c r="AI363" s="967"/>
      <c r="AJ363" s="967"/>
      <c r="AK363" s="967"/>
      <c r="AL363" s="967"/>
      <c r="AM363" s="968"/>
    </row>
    <row r="364">
      <c r="A364" s="1045"/>
      <c r="B364" s="1045" t="s">
        <v>595</v>
      </c>
      <c r="C364" s="1045" t="s">
        <v>596</v>
      </c>
      <c r="D364" s="969" t="s">
        <v>597</v>
      </c>
      <c r="E364" s="970" t="s">
        <v>598</v>
      </c>
      <c r="F364" s="970" t="s">
        <v>599</v>
      </c>
      <c r="G364" s="1062" t="s">
        <v>600</v>
      </c>
      <c r="H364" s="1062" t="s">
        <v>601</v>
      </c>
      <c r="I364" s="1062" t="s">
        <v>602</v>
      </c>
      <c r="J364" s="1062" t="s">
        <v>603</v>
      </c>
      <c r="K364" s="1063" t="s">
        <v>675</v>
      </c>
      <c r="L364" s="1064" t="s">
        <v>676</v>
      </c>
      <c r="M364" s="974" t="s">
        <v>606</v>
      </c>
      <c r="N364" s="1062" t="s">
        <v>604</v>
      </c>
      <c r="O364" s="974" t="s">
        <v>607</v>
      </c>
      <c r="P364" s="974" t="s">
        <v>608</v>
      </c>
      <c r="Q364" s="974" t="s">
        <v>609</v>
      </c>
      <c r="R364" s="967" t="s">
        <v>610</v>
      </c>
      <c r="S364" s="975" t="s">
        <v>611</v>
      </c>
      <c r="T364" s="975" t="s">
        <v>612</v>
      </c>
      <c r="U364" s="975" t="s">
        <v>613</v>
      </c>
      <c r="V364" s="975" t="s">
        <v>614</v>
      </c>
      <c r="W364" s="976" t="s">
        <v>615</v>
      </c>
      <c r="X364" s="975" t="s">
        <v>616</v>
      </c>
      <c r="Y364" s="977" t="s">
        <v>617</v>
      </c>
      <c r="Z364" s="967" t="s">
        <v>618</v>
      </c>
      <c r="AA364" s="976" t="s">
        <v>619</v>
      </c>
      <c r="AB364" s="976" t="s">
        <v>620</v>
      </c>
      <c r="AC364" s="976" t="s">
        <v>621</v>
      </c>
      <c r="AD364" s="976" t="s">
        <v>622</v>
      </c>
      <c r="AE364" s="976" t="s">
        <v>623</v>
      </c>
      <c r="AF364" s="976" t="s">
        <v>624</v>
      </c>
      <c r="AG364" s="976" t="s">
        <v>625</v>
      </c>
      <c r="AH364" s="976" t="s">
        <v>626</v>
      </c>
      <c r="AI364" s="976" t="s">
        <v>627</v>
      </c>
      <c r="AJ364" s="967" t="s">
        <v>628</v>
      </c>
      <c r="AK364" s="968" t="s">
        <v>629</v>
      </c>
      <c r="AL364" s="968" t="s">
        <v>630</v>
      </c>
      <c r="AM364" s="968" t="s">
        <v>631</v>
      </c>
    </row>
    <row r="365">
      <c r="A365" s="1056" t="s">
        <v>681</v>
      </c>
      <c r="B365" s="1026" t="s">
        <v>666</v>
      </c>
      <c r="C365" s="1048" t="s">
        <v>634</v>
      </c>
      <c r="D365" s="1057">
        <f t="shared" ref="D365:D368" si="380">E365+F365</f>
      </c>
      <c r="E365" s="981">
        <v>730.2</v>
      </c>
      <c r="F365" s="981">
        <v>1266.98</v>
      </c>
      <c r="G365" s="1043">
        <v>1</v>
      </c>
      <c r="H365" s="1000">
        <v>2548.26</v>
      </c>
      <c r="I365" s="1043">
        <v>0</v>
      </c>
      <c r="J365" s="1043">
        <v>0</v>
      </c>
      <c r="K365" s="983">
        <f t="shared" ref="K365:K368" si="578">G365+I365</f>
      </c>
      <c r="L365" s="985">
        <f t="shared" ref="L365:L368" si="662">H365+J365</f>
      </c>
      <c r="M365" s="986">
        <f t="shared" ref="M365:M390" si="519">L365/D365</f>
      </c>
      <c r="N365" s="1066">
        <v>1</v>
      </c>
      <c r="O365" s="986">
        <f t="shared" ref="O365:O390" si="489">D365/K365</f>
      </c>
      <c r="P365" s="986">
        <f t="shared" ref="P365:P368" si="22">D365/K365</f>
      </c>
      <c r="Q365" s="986">
        <f t="shared" ref="Q365:Q390" si="777">L365/K365</f>
      </c>
      <c r="R365" s="986">
        <f t="shared" ref="R365:R390" si="205">D365/AB365</f>
      </c>
      <c r="S365" s="987">
        <f t="shared" ref="S365:S390" si="271">W365/AA365*1</f>
      </c>
      <c r="T365" s="987">
        <f t="shared" ref="T365:T390" si="301">AB365/AA365</f>
      </c>
      <c r="U365" s="987">
        <f t="shared" ref="U365:U390" si="465">AD365/AA365</f>
      </c>
      <c r="V365" s="987">
        <f t="shared" ref="V365:V390" si="549">AE365/AD365</f>
      </c>
      <c r="W365" s="988">
        <f t="shared" ref="W365:W390" si="757">AC365/X365</f>
      </c>
      <c r="X365" s="989">
        <v>0.0246</v>
      </c>
      <c r="Y365" s="990">
        <v>28</v>
      </c>
      <c r="Z365" s="1002">
        <f t="shared" ref="Z365:Z389" si="107">(D365/AA365)*1000</f>
      </c>
      <c r="AA365" s="1013">
        <v>22590</v>
      </c>
      <c r="AB365" s="1004">
        <v>661</v>
      </c>
      <c r="AC365" s="1005">
        <v>95</v>
      </c>
      <c r="AD365" s="1005">
        <v>783</v>
      </c>
      <c r="AE365" s="1005">
        <v>36</v>
      </c>
      <c r="AF365" s="1005">
        <v>4</v>
      </c>
      <c r="AG365" s="1005">
        <v>1</v>
      </c>
      <c r="AH365" s="1005">
        <v>24</v>
      </c>
      <c r="AI365" s="986">
        <f t="shared" ref="AI365:AI390" si="167">D365/AD365</f>
      </c>
      <c r="AJ365" s="986">
        <f t="shared" ref="AJ365:AJ390" si="235">AM365*1000/D365</f>
      </c>
      <c r="AK365" s="993" t="s">
        <v>635</v>
      </c>
      <c r="AL365" s="994" t="s">
        <v>651</v>
      </c>
      <c r="AM365" s="994">
        <v>18</v>
      </c>
    </row>
    <row r="366">
      <c r="A366" s="1056"/>
      <c r="B366" s="1026" t="s">
        <v>666</v>
      </c>
      <c r="C366" s="1048" t="s">
        <v>637</v>
      </c>
      <c r="D366" s="1049">
        <f t="shared" si="380"/>
      </c>
      <c r="E366" s="981">
        <v>1040.62</v>
      </c>
      <c r="F366" s="981">
        <v>1672.22</v>
      </c>
      <c r="G366" s="1043">
        <v>2</v>
      </c>
      <c r="H366" s="1000">
        <v>3429.8600000000006</v>
      </c>
      <c r="I366" s="1043">
        <v>0</v>
      </c>
      <c r="J366" s="1043">
        <v>0</v>
      </c>
      <c r="K366" s="983">
        <f t="shared" si="578"/>
      </c>
      <c r="L366" s="985">
        <f t="shared" si="662"/>
      </c>
      <c r="M366" s="986">
        <f t="shared" si="519"/>
      </c>
      <c r="N366" s="1066">
        <v>2</v>
      </c>
      <c r="O366" s="986">
        <f t="shared" si="489"/>
      </c>
      <c r="P366" s="986">
        <f t="shared" si="22"/>
      </c>
      <c r="Q366" s="986">
        <f t="shared" si="777"/>
      </c>
      <c r="R366" s="986">
        <f t="shared" si="205"/>
      </c>
      <c r="S366" s="987">
        <f t="shared" si="271"/>
      </c>
      <c r="T366" s="987">
        <f t="shared" si="301"/>
      </c>
      <c r="U366" s="987">
        <f t="shared" si="465"/>
      </c>
      <c r="V366" s="987">
        <f t="shared" si="549"/>
      </c>
      <c r="W366" s="988">
        <f t="shared" si="757"/>
      </c>
      <c r="X366" s="989">
        <v>0.0245</v>
      </c>
      <c r="Y366" s="990">
        <v>31</v>
      </c>
      <c r="Z366" s="1009">
        <f t="shared" si="107"/>
      </c>
      <c r="AA366" s="1013">
        <v>26876</v>
      </c>
      <c r="AB366" s="1004">
        <v>698</v>
      </c>
      <c r="AC366" s="1005">
        <v>109</v>
      </c>
      <c r="AD366" s="1005">
        <v>773</v>
      </c>
      <c r="AE366" s="1005">
        <v>68</v>
      </c>
      <c r="AF366" s="1005">
        <v>5</v>
      </c>
      <c r="AG366" s="1005">
        <v>2</v>
      </c>
      <c r="AH366" s="1005">
        <v>18</v>
      </c>
      <c r="AI366" s="986">
        <f t="shared" si="167"/>
      </c>
      <c r="AJ366" s="986">
        <f t="shared" si="235"/>
      </c>
      <c r="AK366" s="993" t="s">
        <v>635</v>
      </c>
      <c r="AL366" s="994" t="s">
        <v>651</v>
      </c>
      <c r="AM366" s="994">
        <v>24</v>
      </c>
    </row>
    <row r="367">
      <c r="A367" s="1056"/>
      <c r="B367" s="1026" t="s">
        <v>666</v>
      </c>
      <c r="C367" s="979" t="s">
        <v>638</v>
      </c>
      <c r="D367" s="1059">
        <f t="shared" si="380"/>
      </c>
      <c r="E367" s="981">
        <v>1000.03</v>
      </c>
      <c r="F367" s="981">
        <v>2327.31</v>
      </c>
      <c r="G367" s="1043">
        <v>3</v>
      </c>
      <c r="H367" s="1000">
        <v>7651.220000000001</v>
      </c>
      <c r="I367" s="1043">
        <v>0</v>
      </c>
      <c r="J367" s="1043">
        <v>0</v>
      </c>
      <c r="K367" s="983">
        <f t="shared" si="578"/>
      </c>
      <c r="L367" s="985">
        <f t="shared" si="662"/>
      </c>
      <c r="M367" s="986">
        <f t="shared" si="519"/>
      </c>
      <c r="N367" s="1066">
        <v>2</v>
      </c>
      <c r="O367" s="986">
        <f t="shared" si="489"/>
      </c>
      <c r="P367" s="986">
        <f t="shared" si="22"/>
      </c>
      <c r="Q367" s="986">
        <f t="shared" si="777"/>
      </c>
      <c r="R367" s="986">
        <f t="shared" si="205"/>
      </c>
      <c r="S367" s="987">
        <f t="shared" si="271"/>
      </c>
      <c r="T367" s="987">
        <f t="shared" si="301"/>
      </c>
      <c r="U367" s="987">
        <f t="shared" si="465"/>
      </c>
      <c r="V367" s="987">
        <f t="shared" si="549"/>
      </c>
      <c r="W367" s="988">
        <f t="shared" si="757"/>
      </c>
      <c r="X367" s="989">
        <v>0.0356</v>
      </c>
      <c r="Y367" s="990">
        <v>41</v>
      </c>
      <c r="Z367" s="986">
        <f t="shared" si="107"/>
      </c>
      <c r="AA367" s="1013">
        <v>30137</v>
      </c>
      <c r="AB367" s="1005">
        <v>374</v>
      </c>
      <c r="AC367" s="1005">
        <v>124</v>
      </c>
      <c r="AD367" s="1005">
        <v>384</v>
      </c>
      <c r="AE367" s="1005">
        <v>54</v>
      </c>
      <c r="AF367" s="1005">
        <v>1</v>
      </c>
      <c r="AG367" s="1005">
        <v>2</v>
      </c>
      <c r="AH367" s="1005">
        <v>36</v>
      </c>
      <c r="AI367" s="986">
        <f t="shared" si="167"/>
      </c>
      <c r="AJ367" s="986">
        <f t="shared" si="235"/>
      </c>
      <c r="AK367" s="993" t="s">
        <v>635</v>
      </c>
      <c r="AL367" s="994" t="s">
        <v>651</v>
      </c>
      <c r="AM367" s="994">
        <v>23</v>
      </c>
    </row>
    <row r="368">
      <c r="A368" s="1056"/>
      <c r="B368" s="1026" t="s">
        <v>666</v>
      </c>
      <c r="C368" s="979" t="s">
        <v>639</v>
      </c>
      <c r="D368" s="1059">
        <f t="shared" si="380"/>
      </c>
      <c r="E368" s="981">
        <v>1000.63</v>
      </c>
      <c r="F368" s="981">
        <v>1546.05</v>
      </c>
      <c r="G368" s="1043">
        <v>4</v>
      </c>
      <c r="H368" s="1000">
        <v>10353.92</v>
      </c>
      <c r="I368" s="1043">
        <v>0</v>
      </c>
      <c r="J368" s="1043">
        <v>0</v>
      </c>
      <c r="K368" s="983">
        <f t="shared" si="578"/>
      </c>
      <c r="L368" s="985">
        <f t="shared" si="662"/>
      </c>
      <c r="M368" s="986">
        <f t="shared" si="519"/>
      </c>
      <c r="N368" s="1066">
        <v>3</v>
      </c>
      <c r="O368" s="986">
        <f t="shared" si="489"/>
      </c>
      <c r="P368" s="986">
        <f t="shared" si="22"/>
      </c>
      <c r="Q368" s="986">
        <f t="shared" si="777"/>
      </c>
      <c r="R368" s="986">
        <f t="shared" si="205"/>
      </c>
      <c r="S368" s="987">
        <f t="shared" si="271"/>
      </c>
      <c r="T368" s="987">
        <f t="shared" si="301"/>
      </c>
      <c r="U368" s="987">
        <f t="shared" si="465"/>
      </c>
      <c r="V368" s="987">
        <f t="shared" si="549"/>
      </c>
      <c r="W368" s="988">
        <f t="shared" si="757"/>
      </c>
      <c r="X368" s="989">
        <v>0.0226</v>
      </c>
      <c r="Y368" s="990">
        <v>45</v>
      </c>
      <c r="Z368" s="986">
        <f t="shared" si="107"/>
      </c>
      <c r="AA368" s="1013">
        <v>17358</v>
      </c>
      <c r="AB368" s="1005">
        <v>201</v>
      </c>
      <c r="AC368" s="1005">
        <v>60</v>
      </c>
      <c r="AD368" s="1005">
        <v>203</v>
      </c>
      <c r="AE368" s="1005">
        <v>46</v>
      </c>
      <c r="AF368" s="1005">
        <v>4</v>
      </c>
      <c r="AG368" s="1005">
        <v>1</v>
      </c>
      <c r="AH368" s="1005">
        <v>25</v>
      </c>
      <c r="AI368" s="986">
        <f t="shared" si="167"/>
      </c>
      <c r="AJ368" s="986">
        <f t="shared" si="235"/>
      </c>
      <c r="AK368" s="993" t="s">
        <v>635</v>
      </c>
      <c r="AL368" s="994" t="s">
        <v>651</v>
      </c>
      <c r="AM368" s="994">
        <v>15</v>
      </c>
    </row>
    <row r="369">
      <c r="A369" s="1056"/>
      <c r="B369" s="1055" t="s">
        <v>640</v>
      </c>
      <c r="C369" s="1055"/>
      <c r="D369" s="1015">
        <f>SUM(D365:D368)</f>
      </c>
      <c r="E369" s="1060">
        <f>SUM(E365:E368)</f>
      </c>
      <c r="F369" s="1060">
        <f>SUM(F365:F368)</f>
      </c>
      <c r="G369" s="1061">
        <f>SUM(G365:G368)</f>
      </c>
      <c r="H369" s="1061">
        <f>SUM(H365:H368)</f>
      </c>
      <c r="I369" s="1061">
        <f>SUM(I365:I368)</f>
      </c>
      <c r="J369" s="1061">
        <f>SUM(J365:J368)</f>
      </c>
      <c r="K369" s="1017">
        <f>SUM(K365:K368)</f>
      </c>
      <c r="L369" s="1018">
        <f>SUM(L365:L368)</f>
      </c>
      <c r="M369" s="1019">
        <f t="shared" si="519"/>
      </c>
      <c r="N369" s="1061">
        <f>SUM(N365:N368)</f>
      </c>
      <c r="O369" s="1019">
        <f t="shared" si="489"/>
      </c>
      <c r="P369" s="1019">
        <f>D369/N369</f>
      </c>
      <c r="Q369" s="1019">
        <f t="shared" si="777"/>
      </c>
      <c r="R369" s="1019">
        <f t="shared" si="205"/>
      </c>
      <c r="S369" s="1020">
        <f t="shared" si="271"/>
      </c>
      <c r="T369" s="1020">
        <f t="shared" si="301"/>
      </c>
      <c r="U369" s="1020">
        <f t="shared" si="465"/>
      </c>
      <c r="V369" s="1020">
        <f t="shared" si="549"/>
      </c>
      <c r="W369" s="1021">
        <f t="shared" si="757"/>
      </c>
      <c r="X369" s="1020">
        <f>AVERAGE(X365:X368)</f>
      </c>
      <c r="Y369" s="1022">
        <f>AVERAGE(Y365:Y368)</f>
      </c>
      <c r="Z369" s="1019">
        <f t="shared" si="107"/>
      </c>
      <c r="AA369" s="1023">
        <f>SUM(AA365:AA368)</f>
      </c>
      <c r="AB369" s="1023">
        <f>SUM(AB365:AB368)</f>
      </c>
      <c r="AC369" s="1023">
        <f>SUM(AC365:AC368)</f>
      </c>
      <c r="AD369" s="1023">
        <f>SUM(AD365:AD368)</f>
      </c>
      <c r="AE369" s="1023">
        <f>SUM(AE365:AE368)</f>
      </c>
      <c r="AF369" s="1023">
        <f>SUM(AF365:AF368)</f>
      </c>
      <c r="AG369" s="1023">
        <f>SUM(AG365:AG368)</f>
      </c>
      <c r="AH369" s="1023">
        <f>SUM(AH365:AH368)</f>
      </c>
      <c r="AI369" s="1019">
        <f t="shared" si="167"/>
      </c>
      <c r="AJ369" s="1024">
        <f t="shared" si="235"/>
      </c>
      <c r="AK369" s="1025"/>
      <c r="AL369" s="1025"/>
      <c r="AM369" s="1021">
        <f>SUM(AM365:AM368)</f>
      </c>
    </row>
    <row r="370">
      <c r="A370" s="1056"/>
      <c r="B370" s="1026" t="s">
        <v>641</v>
      </c>
      <c r="C370" s="979" t="s">
        <v>642</v>
      </c>
      <c r="D370" s="1011">
        <f t="shared" ref="D370:D373" si="381">E370+F370</f>
      </c>
      <c r="E370" s="1028">
        <v>800.69</v>
      </c>
      <c r="F370" s="1028">
        <v>2054.32</v>
      </c>
      <c r="G370" s="983">
        <v>1</v>
      </c>
      <c r="H370" s="983">
        <v>1994.8499999999985</v>
      </c>
      <c r="I370" s="983">
        <v>1</v>
      </c>
      <c r="J370" s="983">
        <v>6216.21</v>
      </c>
      <c r="K370" s="983">
        <f t="shared" ref="K370:K373" si="579">G370+I370</f>
      </c>
      <c r="L370" s="985">
        <f t="shared" ref="L370:L373" si="663">H370+J370</f>
      </c>
      <c r="M370" s="986">
        <f t="shared" si="519"/>
      </c>
      <c r="N370" s="1066">
        <v>2</v>
      </c>
      <c r="O370" s="986">
        <f t="shared" si="489"/>
      </c>
      <c r="P370" s="986">
        <f t="shared" ref="P370:P373" si="23">D370/K370</f>
      </c>
      <c r="Q370" s="986">
        <f t="shared" si="777"/>
      </c>
      <c r="R370" s="986">
        <f t="shared" si="205"/>
      </c>
      <c r="S370" s="987">
        <f t="shared" si="271"/>
      </c>
      <c r="T370" s="987">
        <f t="shared" si="301"/>
      </c>
      <c r="U370" s="987">
        <f t="shared" si="465"/>
      </c>
      <c r="V370" s="987">
        <f t="shared" si="549"/>
      </c>
      <c r="W370" s="988">
        <f t="shared" si="757"/>
      </c>
      <c r="X370" s="989">
        <v>0.0276</v>
      </c>
      <c r="Y370" s="990">
        <v>46</v>
      </c>
      <c r="Z370" s="986">
        <f t="shared" si="107"/>
      </c>
      <c r="AA370" s="1005">
        <v>22115</v>
      </c>
      <c r="AB370" s="1005">
        <v>339</v>
      </c>
      <c r="AC370" s="1005">
        <v>94</v>
      </c>
      <c r="AD370" s="1005">
        <v>348</v>
      </c>
      <c r="AE370" s="1005">
        <v>67</v>
      </c>
      <c r="AF370" s="1005">
        <v>1</v>
      </c>
      <c r="AG370" s="1005">
        <v>3</v>
      </c>
      <c r="AH370" s="1005">
        <v>19</v>
      </c>
      <c r="AI370" s="986">
        <f t="shared" si="167"/>
      </c>
      <c r="AJ370" s="986">
        <f t="shared" si="235"/>
      </c>
      <c r="AK370" s="993" t="s">
        <v>635</v>
      </c>
      <c r="AL370" s="994" t="s">
        <v>651</v>
      </c>
      <c r="AM370" s="994">
        <v>12</v>
      </c>
    </row>
    <row r="371">
      <c r="A371" s="1056"/>
      <c r="B371" s="1026" t="s">
        <v>641</v>
      </c>
      <c r="C371" s="979" t="s">
        <v>643</v>
      </c>
      <c r="D371" s="1011">
        <f t="shared" si="381"/>
      </c>
      <c r="E371" s="1028">
        <v>824.55</v>
      </c>
      <c r="F371" s="1028">
        <v>1242.96</v>
      </c>
      <c r="G371" s="983">
        <v>4</v>
      </c>
      <c r="H371" s="983">
        <v>9086.230000000003</v>
      </c>
      <c r="I371" s="983">
        <v>0</v>
      </c>
      <c r="J371" s="983">
        <v>0</v>
      </c>
      <c r="K371" s="983">
        <f t="shared" si="579"/>
      </c>
      <c r="L371" s="985">
        <f t="shared" si="663"/>
      </c>
      <c r="M371" s="986">
        <f t="shared" si="519"/>
      </c>
      <c r="N371" s="1066">
        <v>4</v>
      </c>
      <c r="O371" s="986">
        <f t="shared" si="489"/>
      </c>
      <c r="P371" s="986">
        <f t="shared" si="23"/>
      </c>
      <c r="Q371" s="986">
        <f t="shared" si="777"/>
      </c>
      <c r="R371" s="986">
        <f t="shared" si="205"/>
      </c>
      <c r="S371" s="987">
        <f t="shared" si="271"/>
      </c>
      <c r="T371" s="987">
        <f t="shared" si="301"/>
      </c>
      <c r="U371" s="987">
        <f t="shared" si="465"/>
      </c>
      <c r="V371" s="987">
        <f t="shared" si="549"/>
      </c>
      <c r="W371" s="988">
        <f t="shared" si="757"/>
      </c>
      <c r="X371" s="989">
        <v>0.0142</v>
      </c>
      <c r="Y371" s="990">
        <v>49</v>
      </c>
      <c r="Z371" s="986">
        <f t="shared" si="107"/>
      </c>
      <c r="AA371" s="1005">
        <v>16458</v>
      </c>
      <c r="AB371" s="1005">
        <v>198</v>
      </c>
      <c r="AC371" s="1005">
        <v>49</v>
      </c>
      <c r="AD371" s="1005">
        <v>215</v>
      </c>
      <c r="AE371" s="1005">
        <v>51</v>
      </c>
      <c r="AF371" s="1005">
        <v>3</v>
      </c>
      <c r="AG371" s="1005">
        <v>2</v>
      </c>
      <c r="AH371" s="1005">
        <v>7</v>
      </c>
      <c r="AI371" s="986">
        <f t="shared" si="167"/>
      </c>
      <c r="AJ371" s="986">
        <f t="shared" si="235"/>
      </c>
      <c r="AK371" s="993" t="s">
        <v>635</v>
      </c>
      <c r="AL371" s="994" t="s">
        <v>651</v>
      </c>
      <c r="AM371" s="994">
        <v>12</v>
      </c>
    </row>
    <row r="372">
      <c r="A372" s="1056"/>
      <c r="B372" s="1026" t="s">
        <v>641</v>
      </c>
      <c r="C372" s="979" t="s">
        <v>644</v>
      </c>
      <c r="D372" s="1011">
        <f t="shared" si="381"/>
      </c>
      <c r="E372" s="1028">
        <v>1138.9</v>
      </c>
      <c r="F372" s="1028">
        <v>2072.89</v>
      </c>
      <c r="G372" s="983">
        <v>1</v>
      </c>
      <c r="H372" s="983">
        <v>2548.260000000002</v>
      </c>
      <c r="I372" s="983">
        <v>1</v>
      </c>
      <c r="J372" s="983">
        <v>6216.21</v>
      </c>
      <c r="K372" s="983">
        <f t="shared" si="579"/>
      </c>
      <c r="L372" s="985">
        <f t="shared" si="663"/>
      </c>
      <c r="M372" s="986">
        <f t="shared" si="519"/>
      </c>
      <c r="N372" s="1066">
        <v>2</v>
      </c>
      <c r="O372" s="986">
        <f t="shared" si="489"/>
      </c>
      <c r="P372" s="986">
        <f t="shared" si="23"/>
      </c>
      <c r="Q372" s="986">
        <f t="shared" si="777"/>
      </c>
      <c r="R372" s="986">
        <f t="shared" si="205"/>
      </c>
      <c r="S372" s="987">
        <f t="shared" si="271"/>
      </c>
      <c r="T372" s="987">
        <f t="shared" si="301"/>
      </c>
      <c r="U372" s="987">
        <f t="shared" si="465"/>
      </c>
      <c r="V372" s="987">
        <f t="shared" si="549"/>
      </c>
      <c r="W372" s="988">
        <f t="shared" si="757"/>
      </c>
      <c r="X372" s="989">
        <v>0.0222</v>
      </c>
      <c r="Y372" s="990">
        <v>53</v>
      </c>
      <c r="Z372" s="986">
        <f t="shared" si="107"/>
      </c>
      <c r="AA372" s="990">
        <v>26214</v>
      </c>
      <c r="AB372" s="1005">
        <v>353</v>
      </c>
      <c r="AC372" s="1005">
        <v>83</v>
      </c>
      <c r="AD372" s="1005">
        <v>346</v>
      </c>
      <c r="AE372" s="1005">
        <v>61</v>
      </c>
      <c r="AF372" s="1005">
        <v>2</v>
      </c>
      <c r="AG372" s="1005">
        <v>1</v>
      </c>
      <c r="AH372" s="1005">
        <v>30</v>
      </c>
      <c r="AI372" s="986">
        <f t="shared" si="167"/>
      </c>
      <c r="AJ372" s="986">
        <f t="shared" si="235"/>
      </c>
      <c r="AK372" s="993" t="s">
        <v>635</v>
      </c>
      <c r="AL372" s="994" t="s">
        <v>651</v>
      </c>
      <c r="AM372" s="994">
        <v>4</v>
      </c>
    </row>
    <row r="373">
      <c r="A373" s="1056"/>
      <c r="B373" s="1026" t="s">
        <v>641</v>
      </c>
      <c r="C373" s="979" t="s">
        <v>645</v>
      </c>
      <c r="D373" s="1011">
        <f t="shared" si="381"/>
      </c>
      <c r="E373" s="1028">
        <v>1035.19</v>
      </c>
      <c r="F373" s="1028">
        <v>1653.07</v>
      </c>
      <c r="G373" s="983">
        <v>5</v>
      </c>
      <c r="H373" s="983">
        <v>13024.749999999993</v>
      </c>
      <c r="I373" s="983">
        <v>0</v>
      </c>
      <c r="J373" s="983">
        <v>0</v>
      </c>
      <c r="K373" s="983">
        <f t="shared" si="579"/>
      </c>
      <c r="L373" s="985">
        <f t="shared" si="663"/>
      </c>
      <c r="M373" s="986">
        <f t="shared" si="519"/>
      </c>
      <c r="N373" s="1066">
        <v>3</v>
      </c>
      <c r="O373" s="986">
        <f t="shared" si="489"/>
      </c>
      <c r="P373" s="986">
        <f t="shared" si="23"/>
      </c>
      <c r="Q373" s="986">
        <f t="shared" si="777"/>
      </c>
      <c r="R373" s="986">
        <f t="shared" si="205"/>
      </c>
      <c r="S373" s="987">
        <f t="shared" si="271"/>
      </c>
      <c r="T373" s="987">
        <f t="shared" si="301"/>
      </c>
      <c r="U373" s="987">
        <f t="shared" si="465"/>
      </c>
      <c r="V373" s="987">
        <f t="shared" si="549"/>
      </c>
      <c r="W373" s="988">
        <f t="shared" si="757"/>
      </c>
      <c r="X373" s="989">
        <v>0.0248</v>
      </c>
      <c r="Y373" s="990">
        <v>56</v>
      </c>
      <c r="Z373" s="986">
        <f t="shared" si="107"/>
      </c>
      <c r="AA373" s="1005">
        <v>19130</v>
      </c>
      <c r="AB373" s="1005">
        <v>213</v>
      </c>
      <c r="AC373" s="1005">
        <v>63</v>
      </c>
      <c r="AD373" s="1005">
        <v>237</v>
      </c>
      <c r="AE373" s="1005">
        <v>67</v>
      </c>
      <c r="AF373" s="1005">
        <v>1</v>
      </c>
      <c r="AG373" s="1005">
        <v>0</v>
      </c>
      <c r="AH373" s="1005">
        <v>24</v>
      </c>
      <c r="AI373" s="986">
        <f t="shared" si="167"/>
      </c>
      <c r="AJ373" s="986">
        <f t="shared" si="235"/>
      </c>
      <c r="AK373" s="993" t="s">
        <v>635</v>
      </c>
      <c r="AL373" s="994" t="s">
        <v>651</v>
      </c>
      <c r="AM373" s="994">
        <v>36</v>
      </c>
    </row>
    <row r="374">
      <c r="A374" s="1056"/>
      <c r="B374" s="1055" t="s">
        <v>640</v>
      </c>
      <c r="C374" s="1055"/>
      <c r="D374" s="1015">
        <f>SUM(D370:D373)</f>
      </c>
      <c r="E374" s="1016">
        <f>SUM(E370:E373)</f>
      </c>
      <c r="F374" s="1016">
        <f>SUM(F370:F373)</f>
      </c>
      <c r="G374" s="1061">
        <f>SUM(G370:G373)</f>
      </c>
      <c r="H374" s="1061">
        <f>SUM(H370:H373)</f>
      </c>
      <c r="I374" s="1061">
        <f>SUM(I370:I373)</f>
      </c>
      <c r="J374" s="1061">
        <f>SUM(J370:J373)</f>
      </c>
      <c r="K374" s="1017">
        <f>SUM(K370:K373)</f>
      </c>
      <c r="L374" s="1016">
        <f>SUM(L370:L373)</f>
      </c>
      <c r="M374" s="1019">
        <f t="shared" si="519"/>
      </c>
      <c r="N374" s="1061">
        <f>SUM(N370:N373)</f>
      </c>
      <c r="O374" s="1019">
        <f t="shared" si="489"/>
      </c>
      <c r="P374" s="1019">
        <f>D374/N374</f>
      </c>
      <c r="Q374" s="1019">
        <f t="shared" si="777"/>
      </c>
      <c r="R374" s="1019">
        <f t="shared" si="205"/>
      </c>
      <c r="S374" s="1020">
        <f t="shared" si="271"/>
      </c>
      <c r="T374" s="1020">
        <f t="shared" si="301"/>
      </c>
      <c r="U374" s="1020">
        <f t="shared" si="465"/>
      </c>
      <c r="V374" s="1020">
        <f t="shared" si="549"/>
      </c>
      <c r="W374" s="1021">
        <f t="shared" si="757"/>
      </c>
      <c r="X374" s="1020">
        <f>AVERAGE(X370:X373)</f>
      </c>
      <c r="Y374" s="1022">
        <f>AVERAGE(Y370:Y373)</f>
      </c>
      <c r="Z374" s="1022">
        <f t="shared" si="107"/>
      </c>
      <c r="AA374" s="1023">
        <f>SUM(AA370:AA373)</f>
      </c>
      <c r="AB374" s="1023">
        <f>SUM(AB370:AB373)</f>
      </c>
      <c r="AC374" s="1023">
        <f>SUM(AC370:AC373)</f>
      </c>
      <c r="AD374" s="1023">
        <f>SUM(AD370:AD373)</f>
      </c>
      <c r="AE374" s="1023">
        <f>SUM(AE370:AE373)</f>
      </c>
      <c r="AF374" s="1023">
        <f>SUM(AF370:AF373)</f>
      </c>
      <c r="AG374" s="1023">
        <f>SUM(AG370:AG373)</f>
      </c>
      <c r="AH374" s="1023">
        <f>SUM(AH370:AH373)</f>
      </c>
      <c r="AI374" s="1019">
        <f t="shared" si="167"/>
      </c>
      <c r="AJ374" s="1024">
        <f t="shared" si="235"/>
      </c>
      <c r="AK374" s="1025"/>
      <c r="AL374" s="1025"/>
      <c r="AM374" s="1021">
        <f>SUM(AM370:AM373)</f>
      </c>
    </row>
    <row r="375">
      <c r="A375" s="1056"/>
      <c r="B375" s="979" t="s">
        <v>653</v>
      </c>
      <c r="C375" s="979" t="s">
        <v>647</v>
      </c>
      <c r="D375" s="1011">
        <f t="shared" ref="D375:D378" si="382">E375+F375</f>
      </c>
      <c r="E375" s="1028">
        <v>1068.82</v>
      </c>
      <c r="F375" s="1028">
        <v>1513.3</v>
      </c>
      <c r="G375" s="983">
        <v>5</v>
      </c>
      <c r="H375" s="983">
        <v>15392.07</v>
      </c>
      <c r="I375" s="983">
        <v>0</v>
      </c>
      <c r="J375" s="983">
        <v>0</v>
      </c>
      <c r="K375" s="983">
        <f t="shared" ref="K375:K378" si="580">G375+I375</f>
      </c>
      <c r="L375" s="985">
        <f t="shared" ref="L375:L378" si="664">H375+J375</f>
      </c>
      <c r="M375" s="986">
        <f t="shared" si="519"/>
      </c>
      <c r="N375" s="1066">
        <v>4</v>
      </c>
      <c r="O375" s="986">
        <f t="shared" si="489"/>
      </c>
      <c r="P375" s="986">
        <f t="shared" ref="P375:P378" si="24">D375/K375</f>
      </c>
      <c r="Q375" s="986">
        <f t="shared" si="777"/>
      </c>
      <c r="R375" s="986">
        <f t="shared" si="205"/>
      </c>
      <c r="S375" s="987">
        <f t="shared" si="271"/>
      </c>
      <c r="T375" s="987">
        <f t="shared" si="301"/>
      </c>
      <c r="U375" s="987">
        <f t="shared" si="465"/>
      </c>
      <c r="V375" s="987">
        <f t="shared" si="549"/>
      </c>
      <c r="W375" s="988">
        <f t="shared" si="757"/>
      </c>
      <c r="X375" s="989">
        <v>0.0278</v>
      </c>
      <c r="Y375" s="990">
        <v>58</v>
      </c>
      <c r="Z375" s="986">
        <f t="shared" si="107"/>
      </c>
      <c r="AA375" s="1005">
        <v>19805</v>
      </c>
      <c r="AB375" s="1005">
        <v>336</v>
      </c>
      <c r="AC375" s="1005">
        <v>67</v>
      </c>
      <c r="AD375" s="1005">
        <v>352</v>
      </c>
      <c r="AE375" s="1005">
        <v>54</v>
      </c>
      <c r="AF375" s="1005">
        <v>5</v>
      </c>
      <c r="AG375" s="1005">
        <v>2</v>
      </c>
      <c r="AH375" s="1005">
        <v>17</v>
      </c>
      <c r="AI375" s="986">
        <f t="shared" si="167"/>
      </c>
      <c r="AJ375" s="986">
        <f t="shared" si="235"/>
      </c>
      <c r="AK375" s="993" t="s">
        <v>635</v>
      </c>
      <c r="AL375" s="994" t="s">
        <v>651</v>
      </c>
      <c r="AM375" s="994">
        <v>16</v>
      </c>
    </row>
    <row r="376">
      <c r="A376" s="1056"/>
      <c r="B376" s="979" t="s">
        <v>653</v>
      </c>
      <c r="C376" s="979" t="s">
        <v>648</v>
      </c>
      <c r="D376" s="1011">
        <f t="shared" si="382"/>
      </c>
      <c r="E376" s="1028">
        <v>1300.58</v>
      </c>
      <c r="F376" s="1028">
        <v>1501.18</v>
      </c>
      <c r="G376" s="1012">
        <v>0</v>
      </c>
      <c r="H376" s="1012">
        <v>0</v>
      </c>
      <c r="I376" s="1012">
        <v>0</v>
      </c>
      <c r="J376" s="1012">
        <v>0</v>
      </c>
      <c r="K376" s="983">
        <f t="shared" si="580"/>
      </c>
      <c r="L376" s="985">
        <f t="shared" si="664"/>
      </c>
      <c r="M376" s="986">
        <f t="shared" si="519"/>
      </c>
      <c r="N376" s="1066">
        <v>0</v>
      </c>
      <c r="O376" s="986">
        <f t="shared" si="489"/>
      </c>
      <c r="P376" s="986">
        <f t="shared" si="24"/>
      </c>
      <c r="Q376" s="986">
        <f t="shared" si="777"/>
      </c>
      <c r="R376" s="986">
        <f t="shared" si="205"/>
      </c>
      <c r="S376" s="987">
        <f t="shared" si="271"/>
      </c>
      <c r="T376" s="987">
        <f t="shared" si="301"/>
      </c>
      <c r="U376" s="987">
        <f t="shared" si="465"/>
      </c>
      <c r="V376" s="987">
        <f t="shared" si="549"/>
      </c>
      <c r="W376" s="988">
        <f t="shared" si="757"/>
      </c>
      <c r="X376" s="989">
        <v>0.0184</v>
      </c>
      <c r="Y376" s="990">
        <v>58</v>
      </c>
      <c r="Z376" s="986">
        <f t="shared" si="107"/>
      </c>
      <c r="AA376" s="1005">
        <v>21325</v>
      </c>
      <c r="AB376" s="1005">
        <v>298</v>
      </c>
      <c r="AC376" s="1005">
        <v>56</v>
      </c>
      <c r="AD376" s="1005">
        <v>307</v>
      </c>
      <c r="AE376" s="1005">
        <v>25</v>
      </c>
      <c r="AF376" s="1005">
        <v>3</v>
      </c>
      <c r="AG376" s="1005">
        <v>2</v>
      </c>
      <c r="AH376" s="1005">
        <v>12</v>
      </c>
      <c r="AI376" s="986">
        <f t="shared" si="167"/>
      </c>
      <c r="AJ376" s="986">
        <f t="shared" si="235"/>
      </c>
      <c r="AK376" s="993" t="s">
        <v>635</v>
      </c>
      <c r="AL376" s="994" t="s">
        <v>651</v>
      </c>
      <c r="AM376" s="994">
        <v>11</v>
      </c>
    </row>
    <row r="377">
      <c r="A377" s="1056"/>
      <c r="B377" s="979" t="s">
        <v>653</v>
      </c>
      <c r="C377" s="979" t="s">
        <v>649</v>
      </c>
      <c r="D377" s="1011">
        <f t="shared" si="382"/>
      </c>
      <c r="E377" s="1028">
        <v>1202.84</v>
      </c>
      <c r="F377" s="1028">
        <v>1338.78</v>
      </c>
      <c r="G377" s="1012">
        <v>7</v>
      </c>
      <c r="H377" s="1012">
        <v>16987.36</v>
      </c>
      <c r="I377" s="1012">
        <v>0</v>
      </c>
      <c r="J377" s="1012">
        <v>0</v>
      </c>
      <c r="K377" s="983">
        <f t="shared" si="580"/>
      </c>
      <c r="L377" s="985">
        <f t="shared" si="664"/>
      </c>
      <c r="M377" s="986">
        <f t="shared" si="519"/>
      </c>
      <c r="N377" s="1066">
        <v>7</v>
      </c>
      <c r="O377" s="986">
        <f t="shared" si="489"/>
      </c>
      <c r="P377" s="986">
        <f t="shared" si="24"/>
      </c>
      <c r="Q377" s="986">
        <f t="shared" si="777"/>
      </c>
      <c r="R377" s="986">
        <f t="shared" si="205"/>
      </c>
      <c r="S377" s="987">
        <f t="shared" si="271"/>
      </c>
      <c r="T377" s="987">
        <f t="shared" si="301"/>
      </c>
      <c r="U377" s="987">
        <f t="shared" si="465"/>
      </c>
      <c r="V377" s="987">
        <f t="shared" si="549"/>
      </c>
      <c r="W377" s="988">
        <f t="shared" si="757"/>
      </c>
      <c r="X377" s="989">
        <v>0.0172</v>
      </c>
      <c r="Y377" s="990">
        <v>59</v>
      </c>
      <c r="Z377" s="986">
        <f t="shared" si="107"/>
      </c>
      <c r="AA377" s="1005">
        <v>19047</v>
      </c>
      <c r="AB377" s="1005">
        <v>325</v>
      </c>
      <c r="AC377" s="1005">
        <v>63</v>
      </c>
      <c r="AD377" s="1005">
        <v>332</v>
      </c>
      <c r="AE377" s="1005">
        <v>60</v>
      </c>
      <c r="AF377" s="1005">
        <v>5</v>
      </c>
      <c r="AG377" s="1005">
        <v>1</v>
      </c>
      <c r="AH377" s="1005">
        <v>13</v>
      </c>
      <c r="AI377" s="986">
        <f t="shared" si="167"/>
      </c>
      <c r="AJ377" s="986">
        <f t="shared" si="235"/>
      </c>
      <c r="AK377" s="993" t="s">
        <v>650</v>
      </c>
      <c r="AL377" s="994" t="s">
        <v>636</v>
      </c>
      <c r="AM377" s="994">
        <v>19</v>
      </c>
    </row>
    <row r="378">
      <c r="A378" s="1056"/>
      <c r="B378" s="979" t="s">
        <v>653</v>
      </c>
      <c r="C378" s="979" t="s">
        <v>652</v>
      </c>
      <c r="D378" s="1011">
        <f t="shared" si="382"/>
      </c>
      <c r="E378" s="1028">
        <v>1276.73</v>
      </c>
      <c r="F378" s="1028">
        <v>1454.54</v>
      </c>
      <c r="G378" s="1012">
        <v>5</v>
      </c>
      <c r="H378" s="1012">
        <v>11634.48999999999</v>
      </c>
      <c r="I378" s="1012">
        <v>0</v>
      </c>
      <c r="J378" s="1012">
        <v>0</v>
      </c>
      <c r="K378" s="983">
        <f t="shared" si="580"/>
      </c>
      <c r="L378" s="985">
        <f t="shared" si="664"/>
      </c>
      <c r="M378" s="986">
        <f t="shared" si="519"/>
      </c>
      <c r="N378" s="1066">
        <v>4</v>
      </c>
      <c r="O378" s="986">
        <f t="shared" si="489"/>
      </c>
      <c r="P378" s="986">
        <f t="shared" si="24"/>
      </c>
      <c r="Q378" s="986">
        <f t="shared" si="777"/>
      </c>
      <c r="R378" s="986">
        <f t="shared" si="205"/>
      </c>
      <c r="S378" s="987">
        <f t="shared" si="271"/>
      </c>
      <c r="T378" s="987">
        <f t="shared" si="301"/>
      </c>
      <c r="U378" s="987">
        <f t="shared" si="465"/>
      </c>
      <c r="V378" s="987">
        <f t="shared" si="549"/>
      </c>
      <c r="W378" s="988">
        <f t="shared" si="757"/>
      </c>
      <c r="X378" s="989">
        <v>0.0142</v>
      </c>
      <c r="Y378" s="990">
        <v>59</v>
      </c>
      <c r="Z378" s="986">
        <f t="shared" si="107"/>
      </c>
      <c r="AA378" s="1005">
        <v>18101</v>
      </c>
      <c r="AB378" s="1005">
        <v>284</v>
      </c>
      <c r="AC378" s="1005">
        <v>58</v>
      </c>
      <c r="AD378" s="1005">
        <v>290</v>
      </c>
      <c r="AE378" s="1005">
        <v>50</v>
      </c>
      <c r="AF378" s="1005">
        <v>3</v>
      </c>
      <c r="AG378" s="1005">
        <v>0</v>
      </c>
      <c r="AH378" s="1005">
        <v>6</v>
      </c>
      <c r="AI378" s="986">
        <f t="shared" si="167"/>
      </c>
      <c r="AJ378" s="986">
        <f t="shared" si="235"/>
      </c>
      <c r="AK378" s="993" t="s">
        <v>650</v>
      </c>
      <c r="AL378" s="994" t="s">
        <v>636</v>
      </c>
      <c r="AM378" s="994">
        <v>26</v>
      </c>
    </row>
    <row r="379">
      <c r="A379" s="1056"/>
      <c r="B379" s="1055" t="s">
        <v>640</v>
      </c>
      <c r="C379" s="1055"/>
      <c r="D379" s="1015">
        <f>SUM(D375:D378)</f>
      </c>
      <c r="E379" s="1015">
        <f>SUM(E375:E378)</f>
      </c>
      <c r="F379" s="1015">
        <f>SUM(F375:F378)</f>
      </c>
      <c r="G379" s="1061">
        <f>SUM(G375:G378)</f>
      </c>
      <c r="H379" s="1061">
        <f>SUM(H375:H378)</f>
      </c>
      <c r="I379" s="1061">
        <f>SUM(I375:I378)</f>
      </c>
      <c r="J379" s="1061">
        <f>SUM(J375:J378)</f>
      </c>
      <c r="K379" s="1029">
        <f>SUM(K375:K378)</f>
      </c>
      <c r="L379" s="1015">
        <f>SUM(L375:L378)</f>
      </c>
      <c r="M379" s="1019">
        <f t="shared" si="519"/>
      </c>
      <c r="N379" s="1061">
        <f>SUM(N375:N378)</f>
      </c>
      <c r="O379" s="1019">
        <f t="shared" si="489"/>
      </c>
      <c r="P379" s="1019">
        <f>D379/N379</f>
      </c>
      <c r="Q379" s="1019">
        <f t="shared" si="777"/>
      </c>
      <c r="R379" s="1019">
        <f t="shared" si="205"/>
      </c>
      <c r="S379" s="1020">
        <f t="shared" si="271"/>
      </c>
      <c r="T379" s="1020">
        <f t="shared" si="301"/>
      </c>
      <c r="U379" s="1020">
        <f t="shared" si="465"/>
      </c>
      <c r="V379" s="1020">
        <f t="shared" si="549"/>
      </c>
      <c r="W379" s="1021">
        <f t="shared" si="757"/>
      </c>
      <c r="X379" s="1020">
        <f>AVERAGE(X375:X378)</f>
      </c>
      <c r="Y379" s="1022">
        <f>AVERAGE(Y375:Y378)</f>
      </c>
      <c r="Z379" s="1022">
        <f t="shared" si="107"/>
      </c>
      <c r="AA379" s="1023">
        <f>SUM(AA375:AA378)</f>
      </c>
      <c r="AB379" s="1023">
        <f>SUM(AB375:AB378)</f>
      </c>
      <c r="AC379" s="1023">
        <f>SUM(AC375:AC378)</f>
      </c>
      <c r="AD379" s="1023">
        <f>SUM(AD375:AD378)</f>
      </c>
      <c r="AE379" s="1023">
        <f>SUM(AE375:AE378)</f>
      </c>
      <c r="AF379" s="1023">
        <f>SUM(AF375:AF378)</f>
      </c>
      <c r="AG379" s="1023">
        <f>SUM(AG375:AG378)</f>
      </c>
      <c r="AH379" s="1023">
        <f>SUM(AH375:AH378)</f>
      </c>
      <c r="AI379" s="1019">
        <f t="shared" si="167"/>
      </c>
      <c r="AJ379" s="1024">
        <f t="shared" si="235"/>
      </c>
      <c r="AK379" s="1025"/>
      <c r="AL379" s="1025"/>
      <c r="AM379" s="1023">
        <f>SUM(AM375:AM378)</f>
      </c>
    </row>
    <row r="380">
      <c r="A380" s="1056"/>
      <c r="B380" s="1026" t="s">
        <v>646</v>
      </c>
      <c r="C380" s="979" t="s">
        <v>654</v>
      </c>
      <c r="D380" s="1011">
        <f t="shared" ref="D380:D383" si="383">E380+F380</f>
      </c>
      <c r="E380" s="1028">
        <v>1146.51</v>
      </c>
      <c r="F380" s="1028">
        <v>1126.04</v>
      </c>
      <c r="G380" s="1012">
        <v>2</v>
      </c>
      <c r="H380" s="1012">
        <v>5096.520000000004</v>
      </c>
      <c r="I380" s="1012">
        <v>0</v>
      </c>
      <c r="J380" s="1012">
        <v>0</v>
      </c>
      <c r="K380" s="983">
        <f t="shared" ref="K380:K383" si="581">G380+I380</f>
      </c>
      <c r="L380" s="985">
        <f t="shared" ref="L380:L383" si="665">H380+J380</f>
      </c>
      <c r="M380" s="986">
        <f t="shared" si="519"/>
      </c>
      <c r="N380" s="1066">
        <v>2</v>
      </c>
      <c r="O380" s="986">
        <f t="shared" si="489"/>
      </c>
      <c r="P380" s="986">
        <f t="shared" ref="P380:P383" si="25">D380/K380</f>
      </c>
      <c r="Q380" s="986">
        <f t="shared" si="777"/>
      </c>
      <c r="R380" s="986">
        <f t="shared" si="205"/>
      </c>
      <c r="S380" s="987">
        <f t="shared" si="271"/>
      </c>
      <c r="T380" s="987">
        <f t="shared" si="301"/>
      </c>
      <c r="U380" s="987">
        <f t="shared" si="465"/>
      </c>
      <c r="V380" s="987">
        <f t="shared" si="549"/>
      </c>
      <c r="W380" s="988">
        <f t="shared" si="757"/>
      </c>
      <c r="X380" s="989">
        <v>0.0112</v>
      </c>
      <c r="Y380" s="990">
        <v>58</v>
      </c>
      <c r="Z380" s="986">
        <f t="shared" si="107"/>
      </c>
      <c r="AA380" s="1005">
        <v>18463</v>
      </c>
      <c r="AB380" s="1005">
        <v>309</v>
      </c>
      <c r="AC380" s="1005">
        <v>52</v>
      </c>
      <c r="AD380" s="1005">
        <v>310</v>
      </c>
      <c r="AE380" s="1005">
        <v>59</v>
      </c>
      <c r="AF380" s="1005">
        <v>4</v>
      </c>
      <c r="AG380" s="1005">
        <v>1</v>
      </c>
      <c r="AH380" s="1005">
        <v>11</v>
      </c>
      <c r="AI380" s="986">
        <f t="shared" si="167"/>
      </c>
      <c r="AJ380" s="986">
        <f t="shared" si="235"/>
      </c>
      <c r="AK380" s="993" t="s">
        <v>650</v>
      </c>
      <c r="AL380" s="994" t="s">
        <v>636</v>
      </c>
      <c r="AM380" s="994">
        <v>15</v>
      </c>
    </row>
    <row r="381">
      <c r="A381" s="1056"/>
      <c r="B381" s="1026" t="s">
        <v>646</v>
      </c>
      <c r="C381" s="979" t="s">
        <v>655</v>
      </c>
      <c r="D381" s="1011">
        <f t="shared" si="383"/>
      </c>
      <c r="E381" s="1031">
        <v>1285.92</v>
      </c>
      <c r="F381" s="1031">
        <v>1077.82</v>
      </c>
      <c r="G381" s="1012">
        <v>2</v>
      </c>
      <c r="H381" s="1012">
        <v>4543.109999999986</v>
      </c>
      <c r="I381" s="1012">
        <v>0</v>
      </c>
      <c r="J381" s="1012">
        <v>0</v>
      </c>
      <c r="K381" s="983">
        <f t="shared" si="581"/>
      </c>
      <c r="L381" s="985">
        <f t="shared" si="665"/>
      </c>
      <c r="M381" s="986">
        <f t="shared" si="519"/>
      </c>
      <c r="N381" s="1066">
        <v>2</v>
      </c>
      <c r="O381" s="986">
        <f t="shared" si="489"/>
      </c>
      <c r="P381" s="986">
        <f t="shared" si="25"/>
      </c>
      <c r="Q381" s="986">
        <f t="shared" si="777"/>
      </c>
      <c r="R381" s="986">
        <f t="shared" si="205"/>
      </c>
      <c r="S381" s="987">
        <f t="shared" si="271"/>
      </c>
      <c r="T381" s="987">
        <f t="shared" si="301"/>
      </c>
      <c r="U381" s="987">
        <f t="shared" si="465"/>
      </c>
      <c r="V381" s="987">
        <f t="shared" si="549"/>
      </c>
      <c r="W381" s="988">
        <f t="shared" si="757"/>
      </c>
      <c r="X381" s="989">
        <v>0.0105</v>
      </c>
      <c r="Y381" s="990">
        <v>57</v>
      </c>
      <c r="Z381" s="986">
        <f t="shared" si="107"/>
      </c>
      <c r="AA381" s="1005">
        <v>19338</v>
      </c>
      <c r="AB381" s="1005">
        <v>322</v>
      </c>
      <c r="AC381" s="1005">
        <v>49</v>
      </c>
      <c r="AD381" s="1005">
        <v>334</v>
      </c>
      <c r="AE381" s="1005">
        <v>23</v>
      </c>
      <c r="AF381" s="1005">
        <v>2</v>
      </c>
      <c r="AG381" s="1005">
        <v>1</v>
      </c>
      <c r="AH381" s="1005">
        <v>15</v>
      </c>
      <c r="AI381" s="986">
        <f t="shared" si="167"/>
      </c>
      <c r="AJ381" s="986">
        <f t="shared" si="235"/>
      </c>
      <c r="AK381" s="993" t="s">
        <v>650</v>
      </c>
      <c r="AL381" s="994" t="s">
        <v>636</v>
      </c>
      <c r="AM381" s="994">
        <v>11</v>
      </c>
    </row>
    <row r="382">
      <c r="A382" s="1056"/>
      <c r="B382" s="1026" t="s">
        <v>646</v>
      </c>
      <c r="C382" s="979" t="s">
        <v>656</v>
      </c>
      <c r="D382" s="1011">
        <f t="shared" si="383"/>
      </c>
      <c r="E382" s="1031">
        <v>2030.65</v>
      </c>
      <c r="F382" s="1031">
        <v>1266.9</v>
      </c>
      <c r="G382" s="983">
        <v>4</v>
      </c>
      <c r="H382" s="983">
        <v>8532.820000000007</v>
      </c>
      <c r="I382" s="983">
        <v>1</v>
      </c>
      <c r="J382" s="983">
        <v>3989.699999999999</v>
      </c>
      <c r="K382" s="983">
        <f t="shared" si="581"/>
      </c>
      <c r="L382" s="985">
        <f t="shared" si="665"/>
      </c>
      <c r="M382" s="986">
        <f t="shared" si="519"/>
      </c>
      <c r="N382" s="1066">
        <v>3</v>
      </c>
      <c r="O382" s="986">
        <f t="shared" si="489"/>
      </c>
      <c r="P382" s="986">
        <f t="shared" si="25"/>
      </c>
      <c r="Q382" s="986">
        <f t="shared" si="777"/>
      </c>
      <c r="R382" s="986">
        <f t="shared" si="205"/>
      </c>
      <c r="S382" s="987">
        <f t="shared" si="271"/>
      </c>
      <c r="T382" s="987">
        <f t="shared" si="301"/>
      </c>
      <c r="U382" s="987">
        <f t="shared" si="465"/>
      </c>
      <c r="V382" s="987">
        <f t="shared" si="549"/>
      </c>
      <c r="W382" s="988">
        <f t="shared" si="757"/>
      </c>
      <c r="X382" s="989">
        <v>0.0147</v>
      </c>
      <c r="Y382" s="990">
        <v>58</v>
      </c>
      <c r="Z382" s="986">
        <f t="shared" si="107"/>
      </c>
      <c r="AA382" s="1005">
        <v>20558</v>
      </c>
      <c r="AB382" s="1005">
        <v>482</v>
      </c>
      <c r="AC382" s="1005">
        <v>84</v>
      </c>
      <c r="AD382" s="1005">
        <v>517</v>
      </c>
      <c r="AE382" s="1005">
        <v>77</v>
      </c>
      <c r="AF382" s="1005">
        <v>3</v>
      </c>
      <c r="AG382" s="1005">
        <v>0</v>
      </c>
      <c r="AH382" s="1005">
        <v>10</v>
      </c>
      <c r="AI382" s="986">
        <f t="shared" si="167"/>
      </c>
      <c r="AJ382" s="986">
        <f t="shared" si="235"/>
      </c>
      <c r="AK382" s="993" t="s">
        <v>650</v>
      </c>
      <c r="AL382" s="994" t="s">
        <v>636</v>
      </c>
      <c r="AM382" s="994">
        <v>24</v>
      </c>
    </row>
    <row r="383">
      <c r="A383" s="1056"/>
      <c r="B383" s="1026" t="s">
        <v>646</v>
      </c>
      <c r="C383" s="979" t="s">
        <v>657</v>
      </c>
      <c r="D383" s="1011">
        <f t="shared" si="383"/>
      </c>
      <c r="E383" s="1031">
        <v>1377.9</v>
      </c>
      <c r="F383" s="1031">
        <v>1613.34</v>
      </c>
      <c r="G383" s="1012">
        <v>7</v>
      </c>
      <c r="H383" s="1012">
        <v>17154.439999999988</v>
      </c>
      <c r="I383" s="1012">
        <v>0</v>
      </c>
      <c r="J383" s="1012">
        <v>0</v>
      </c>
      <c r="K383" s="983">
        <f t="shared" si="581"/>
      </c>
      <c r="L383" s="985">
        <f t="shared" si="665"/>
      </c>
      <c r="M383" s="986">
        <f t="shared" si="519"/>
      </c>
      <c r="N383" s="1066">
        <v>3</v>
      </c>
      <c r="O383" s="986">
        <f t="shared" si="489"/>
      </c>
      <c r="P383" s="986">
        <f t="shared" si="25"/>
      </c>
      <c r="Q383" s="986">
        <f t="shared" si="777"/>
      </c>
      <c r="R383" s="986">
        <f t="shared" si="205"/>
      </c>
      <c r="S383" s="987">
        <f t="shared" si="271"/>
      </c>
      <c r="T383" s="987">
        <f t="shared" si="301"/>
      </c>
      <c r="U383" s="987">
        <f t="shared" si="465"/>
      </c>
      <c r="V383" s="987">
        <f t="shared" si="549"/>
      </c>
      <c r="W383" s="988">
        <f t="shared" si="757"/>
      </c>
      <c r="X383" s="989">
        <v>0.0103</v>
      </c>
      <c r="Y383" s="990">
        <v>59</v>
      </c>
      <c r="Z383" s="986">
        <f t="shared" si="107"/>
      </c>
      <c r="AA383" s="1005">
        <v>24118</v>
      </c>
      <c r="AB383" s="1005">
        <v>333</v>
      </c>
      <c r="AC383" s="1005">
        <v>57</v>
      </c>
      <c r="AD383" s="1005">
        <v>347</v>
      </c>
      <c r="AE383" s="1005">
        <v>52</v>
      </c>
      <c r="AF383" s="1005">
        <v>3</v>
      </c>
      <c r="AG383" s="1005">
        <v>1</v>
      </c>
      <c r="AH383" s="1005">
        <v>14</v>
      </c>
      <c r="AI383" s="986">
        <f t="shared" si="167"/>
      </c>
      <c r="AJ383" s="986">
        <f t="shared" si="235"/>
      </c>
      <c r="AK383" s="993" t="s">
        <v>650</v>
      </c>
      <c r="AL383" s="994" t="s">
        <v>636</v>
      </c>
      <c r="AM383" s="994">
        <v>16</v>
      </c>
    </row>
    <row r="384">
      <c r="A384" s="1056"/>
      <c r="B384" s="1055" t="s">
        <v>640</v>
      </c>
      <c r="C384" s="1055"/>
      <c r="D384" s="1015">
        <f>SUM(D380:D383)</f>
      </c>
      <c r="E384" s="1015">
        <f>SUM(E380:E383)</f>
      </c>
      <c r="F384" s="1015">
        <f>SUM(F380:F383)</f>
      </c>
      <c r="G384" s="1061">
        <f>SUM(G380:G383)</f>
      </c>
      <c r="H384" s="1061">
        <f>SUM(H380:H383)</f>
      </c>
      <c r="I384" s="1061">
        <f>SUM(I380:I383)</f>
      </c>
      <c r="J384" s="1061">
        <f>SUM(J380:J383)</f>
      </c>
      <c r="K384" s="1029">
        <f>SUM(K380:K383)</f>
      </c>
      <c r="L384" s="1015">
        <f>SUM(L380:L383)</f>
      </c>
      <c r="M384" s="1019">
        <f t="shared" si="519"/>
      </c>
      <c r="N384" s="1061">
        <f>SUM(N380:N383)</f>
      </c>
      <c r="O384" s="1019">
        <f t="shared" si="489"/>
      </c>
      <c r="P384" s="1019">
        <f>D384/N384</f>
      </c>
      <c r="Q384" s="1019">
        <f t="shared" si="777"/>
      </c>
      <c r="R384" s="1019">
        <f t="shared" si="205"/>
      </c>
      <c r="S384" s="1020">
        <f t="shared" si="271"/>
      </c>
      <c r="T384" s="1020">
        <f t="shared" si="301"/>
      </c>
      <c r="U384" s="1020">
        <f t="shared" si="465"/>
      </c>
      <c r="V384" s="1020">
        <f t="shared" si="549"/>
      </c>
      <c r="W384" s="1021">
        <f t="shared" si="757"/>
      </c>
      <c r="X384" s="1020">
        <f>AVERAGE(X380:X383)</f>
      </c>
      <c r="Y384" s="1022">
        <f>AVERAGE(Y380:Y383)</f>
      </c>
      <c r="Z384" s="1022">
        <f t="shared" si="107"/>
      </c>
      <c r="AA384" s="1023">
        <f>SUM(AA380:AA383)</f>
      </c>
      <c r="AB384" s="1023">
        <f>SUM(AB380:AB383)</f>
      </c>
      <c r="AC384" s="1023">
        <f>SUM(AC380:AC383)</f>
      </c>
      <c r="AD384" s="1023">
        <f>SUM(AD380:AD383)</f>
      </c>
      <c r="AE384" s="1023">
        <f>SUM(AE380:AE383)</f>
      </c>
      <c r="AF384" s="1023">
        <f>SUM(AF380:AF383)</f>
      </c>
      <c r="AG384" s="1023">
        <f>SUM(AG380:AG383)</f>
      </c>
      <c r="AH384" s="1023">
        <f>SUM(AH380:AH383)</f>
      </c>
      <c r="AI384" s="1019">
        <f t="shared" si="167"/>
      </c>
      <c r="AJ384" s="1024">
        <f t="shared" si="235"/>
      </c>
      <c r="AK384" s="1025"/>
      <c r="AL384" s="1025"/>
      <c r="AM384" s="1023">
        <f>SUM(AM380:AM383)</f>
      </c>
    </row>
    <row r="385">
      <c r="A385" s="1056"/>
      <c r="B385" s="979" t="s">
        <v>633</v>
      </c>
      <c r="C385" s="979" t="s">
        <v>659</v>
      </c>
      <c r="D385" s="1011">
        <f t="shared" ref="D385:D388" si="384">E385+F385</f>
      </c>
      <c r="E385" s="1031">
        <v>1546.79</v>
      </c>
      <c r="F385" s="1031">
        <v>1728.49</v>
      </c>
      <c r="G385" s="1012">
        <v>5</v>
      </c>
      <c r="H385" s="1012">
        <v>10339.700000000012</v>
      </c>
      <c r="I385" s="1012">
        <v>0</v>
      </c>
      <c r="J385" s="1012">
        <v>0</v>
      </c>
      <c r="K385" s="983">
        <f t="shared" ref="K385:K388" si="582">G385+I385</f>
      </c>
      <c r="L385" s="985">
        <f t="shared" ref="L385:L388" si="666">H385+J385</f>
      </c>
      <c r="M385" s="986">
        <f t="shared" si="519"/>
      </c>
      <c r="N385" s="1066">
        <v>4</v>
      </c>
      <c r="O385" s="986">
        <f t="shared" si="489"/>
      </c>
      <c r="P385" s="986">
        <f t="shared" ref="P385:P388" si="26">D385/K385</f>
      </c>
      <c r="Q385" s="986">
        <f t="shared" si="777"/>
      </c>
      <c r="R385" s="986">
        <f t="shared" si="205"/>
      </c>
      <c r="S385" s="987">
        <f t="shared" si="271"/>
      </c>
      <c r="T385" s="987">
        <f t="shared" si="301"/>
      </c>
      <c r="U385" s="987">
        <f t="shared" si="465"/>
      </c>
      <c r="V385" s="987">
        <f t="shared" si="549"/>
      </c>
      <c r="W385" s="988">
        <f t="shared" si="757"/>
      </c>
      <c r="X385" s="989">
        <v>0.0089</v>
      </c>
      <c r="Y385" s="990">
        <v>60</v>
      </c>
      <c r="Z385" s="986">
        <f t="shared" si="107"/>
      </c>
      <c r="AA385" s="1005">
        <v>27221</v>
      </c>
      <c r="AB385" s="1005">
        <v>362</v>
      </c>
      <c r="AC385" s="1005">
        <v>60</v>
      </c>
      <c r="AD385" s="1005">
        <v>373</v>
      </c>
      <c r="AE385" s="1005">
        <v>58</v>
      </c>
      <c r="AF385" s="1005">
        <v>4</v>
      </c>
      <c r="AG385" s="1005">
        <v>2</v>
      </c>
      <c r="AH385" s="1005">
        <v>12</v>
      </c>
      <c r="AI385" s="986">
        <f t="shared" si="167"/>
      </c>
      <c r="AJ385" s="986">
        <f t="shared" si="235"/>
      </c>
      <c r="AK385" s="993" t="s">
        <v>650</v>
      </c>
      <c r="AL385" s="994" t="s">
        <v>636</v>
      </c>
      <c r="AM385" s="994">
        <v>18</v>
      </c>
    </row>
    <row r="386">
      <c r="A386" s="1056"/>
      <c r="B386" s="979" t="s">
        <v>633</v>
      </c>
      <c r="C386" s="979" t="s">
        <v>660</v>
      </c>
      <c r="D386" s="1011">
        <f t="shared" si="384"/>
      </c>
      <c r="E386" s="1031">
        <v>1360.94</v>
      </c>
      <c r="F386" s="1031">
        <v>1546.58</v>
      </c>
      <c r="G386" s="1012">
        <v>7</v>
      </c>
      <c r="H386" s="1012">
        <v>15064.340000000026</v>
      </c>
      <c r="I386" s="1012">
        <v>0</v>
      </c>
      <c r="J386" s="1012">
        <v>0</v>
      </c>
      <c r="K386" s="983">
        <f t="shared" si="582"/>
      </c>
      <c r="L386" s="985">
        <f t="shared" si="666"/>
      </c>
      <c r="M386" s="986">
        <f t="shared" si="519"/>
      </c>
      <c r="N386" s="1066">
        <v>4</v>
      </c>
      <c r="O386" s="986">
        <f t="shared" si="489"/>
      </c>
      <c r="P386" s="986">
        <f t="shared" si="26"/>
      </c>
      <c r="Q386" s="986">
        <f t="shared" si="777"/>
      </c>
      <c r="R386" s="986">
        <f t="shared" si="205"/>
      </c>
      <c r="S386" s="987">
        <f t="shared" si="271"/>
      </c>
      <c r="T386" s="987">
        <f t="shared" si="301"/>
      </c>
      <c r="U386" s="987">
        <f t="shared" si="465"/>
      </c>
      <c r="V386" s="987">
        <f t="shared" si="549"/>
      </c>
      <c r="W386" s="988">
        <f t="shared" si="757"/>
      </c>
      <c r="X386" s="989">
        <v>0.0145</v>
      </c>
      <c r="Y386" s="990">
        <v>61</v>
      </c>
      <c r="Z386" s="986">
        <f t="shared" si="107"/>
      </c>
      <c r="AA386" s="1005">
        <v>27421</v>
      </c>
      <c r="AB386" s="1005">
        <v>412</v>
      </c>
      <c r="AC386" s="1005">
        <v>74</v>
      </c>
      <c r="AD386" s="1005">
        <v>415</v>
      </c>
      <c r="AE386" s="1005">
        <v>58</v>
      </c>
      <c r="AF386" s="1005">
        <v>2</v>
      </c>
      <c r="AG386" s="1005">
        <v>0</v>
      </c>
      <c r="AH386" s="1005">
        <v>19</v>
      </c>
      <c r="AI386" s="986">
        <f t="shared" si="167"/>
      </c>
      <c r="AJ386" s="986">
        <f t="shared" si="235"/>
      </c>
      <c r="AK386" s="993" t="s">
        <v>650</v>
      </c>
      <c r="AL386" s="994" t="s">
        <v>636</v>
      </c>
      <c r="AM386" s="994">
        <v>21</v>
      </c>
    </row>
    <row r="387">
      <c r="A387" s="1056"/>
      <c r="B387" s="979" t="s">
        <v>633</v>
      </c>
      <c r="C387" s="979" t="s">
        <v>661</v>
      </c>
      <c r="D387" s="1011">
        <f t="shared" si="384"/>
      </c>
      <c r="E387" s="1031">
        <v>707.09</v>
      </c>
      <c r="F387" s="1031">
        <v>1104.74</v>
      </c>
      <c r="G387" s="1012">
        <v>2</v>
      </c>
      <c r="H387" s="1012">
        <v>4820.119999999995</v>
      </c>
      <c r="I387" s="1012">
        <v>0</v>
      </c>
      <c r="J387" s="1012">
        <v>0</v>
      </c>
      <c r="K387" s="983">
        <f t="shared" si="582"/>
      </c>
      <c r="L387" s="985">
        <f t="shared" si="666"/>
      </c>
      <c r="M387" s="986">
        <f t="shared" si="519"/>
      </c>
      <c r="N387" s="1066">
        <v>2</v>
      </c>
      <c r="O387" s="986">
        <f t="shared" si="489"/>
      </c>
      <c r="P387" s="986">
        <f t="shared" si="26"/>
      </c>
      <c r="Q387" s="986">
        <f t="shared" si="777"/>
      </c>
      <c r="R387" s="986">
        <f t="shared" si="205"/>
      </c>
      <c r="S387" s="987">
        <f t="shared" si="271"/>
      </c>
      <c r="T387" s="987">
        <f t="shared" si="301"/>
      </c>
      <c r="U387" s="987">
        <f t="shared" si="465"/>
      </c>
      <c r="V387" s="987">
        <f t="shared" si="549"/>
      </c>
      <c r="W387" s="988">
        <f t="shared" si="757"/>
      </c>
      <c r="X387" s="989">
        <v>0.0176</v>
      </c>
      <c r="Y387" s="990">
        <v>60</v>
      </c>
      <c r="Z387" s="986">
        <f t="shared" si="107"/>
      </c>
      <c r="AA387" s="1005">
        <v>22359</v>
      </c>
      <c r="AB387" s="1005">
        <v>538</v>
      </c>
      <c r="AC387" s="1005">
        <v>71</v>
      </c>
      <c r="AD387" s="1005">
        <v>672</v>
      </c>
      <c r="AE387" s="1005">
        <v>22</v>
      </c>
      <c r="AF387" s="1005">
        <v>1</v>
      </c>
      <c r="AG387" s="1005">
        <v>3</v>
      </c>
      <c r="AH387" s="1005">
        <v>19</v>
      </c>
      <c r="AI387" s="986">
        <f t="shared" si="167"/>
      </c>
      <c r="AJ387" s="986">
        <f t="shared" si="235"/>
      </c>
      <c r="AK387" s="993" t="s">
        <v>650</v>
      </c>
      <c r="AL387" s="994" t="s">
        <v>636</v>
      </c>
      <c r="AM387" s="994">
        <v>15</v>
      </c>
    </row>
    <row r="388">
      <c r="A388" s="1056"/>
      <c r="B388" s="979" t="s">
        <v>633</v>
      </c>
      <c r="C388" s="979" t="s">
        <v>662</v>
      </c>
      <c r="D388" s="1011">
        <f t="shared" si="384"/>
      </c>
      <c r="E388" s="1031">
        <v>220.07</v>
      </c>
      <c r="F388" s="1031">
        <v>343.11</v>
      </c>
      <c r="G388" s="1012">
        <v>1</v>
      </c>
      <c r="H388" s="1012">
        <v>2548.25999999998</v>
      </c>
      <c r="I388" s="1012">
        <v>0</v>
      </c>
      <c r="J388" s="1012">
        <v>0</v>
      </c>
      <c r="K388" s="983">
        <f t="shared" si="582"/>
      </c>
      <c r="L388" s="985">
        <f t="shared" si="666"/>
      </c>
      <c r="M388" s="986">
        <f t="shared" si="519"/>
      </c>
      <c r="N388" s="1066">
        <v>1</v>
      </c>
      <c r="O388" s="986">
        <f t="shared" si="489"/>
      </c>
      <c r="P388" s="986">
        <f t="shared" si="26"/>
      </c>
      <c r="Q388" s="986">
        <f t="shared" si="777"/>
      </c>
      <c r="R388" s="986">
        <f t="shared" si="205"/>
      </c>
      <c r="S388" s="987">
        <f t="shared" si="271"/>
      </c>
      <c r="T388" s="987">
        <f t="shared" si="301"/>
      </c>
      <c r="U388" s="987">
        <f t="shared" si="465"/>
      </c>
      <c r="V388" s="987">
        <f t="shared" si="549"/>
      </c>
      <c r="W388" s="988">
        <f t="shared" si="757"/>
      </c>
      <c r="X388" s="989">
        <v>0.0177</v>
      </c>
      <c r="Y388" s="990">
        <v>61</v>
      </c>
      <c r="Z388" s="986">
        <f t="shared" si="107"/>
      </c>
      <c r="AA388" s="1005">
        <v>8384</v>
      </c>
      <c r="AB388" s="1005">
        <v>224</v>
      </c>
      <c r="AC388" s="1005">
        <v>28</v>
      </c>
      <c r="AD388" s="1005">
        <v>278</v>
      </c>
      <c r="AE388" s="1005">
        <v>8</v>
      </c>
      <c r="AF388" s="1005">
        <v>2</v>
      </c>
      <c r="AG388" s="1005">
        <v>1</v>
      </c>
      <c r="AH388" s="1005">
        <v>8</v>
      </c>
      <c r="AI388" s="986">
        <f t="shared" si="167"/>
      </c>
      <c r="AJ388" s="986">
        <f t="shared" si="235"/>
      </c>
      <c r="AK388" s="993" t="s">
        <v>650</v>
      </c>
      <c r="AL388" s="994" t="s">
        <v>636</v>
      </c>
      <c r="AM388" s="994">
        <v>4</v>
      </c>
    </row>
    <row r="389">
      <c r="A389" s="1056"/>
      <c r="B389" s="1055" t="s">
        <v>640</v>
      </c>
      <c r="C389" s="1055"/>
      <c r="D389" s="1015">
        <f>SUM(D385:D388)</f>
      </c>
      <c r="E389" s="1016">
        <f>SUM(E385:E388)</f>
      </c>
      <c r="F389" s="1016">
        <f>SUM(F385:F388)</f>
      </c>
      <c r="G389" s="1061">
        <f>SUM(G385:G388)</f>
      </c>
      <c r="H389" s="1061">
        <f>SUM(H385:H388)</f>
      </c>
      <c r="I389" s="1061">
        <f>SUM(I385:I388)</f>
      </c>
      <c r="J389" s="1061">
        <f>SUM(J385:J388)</f>
      </c>
      <c r="K389" s="1017">
        <f>SUM(K385:K388)</f>
      </c>
      <c r="L389" s="1016">
        <f>SUM(L385:L388)</f>
      </c>
      <c r="M389" s="1019">
        <f t="shared" si="519"/>
      </c>
      <c r="N389" s="1061">
        <f>SUM(N385:N388)</f>
      </c>
      <c r="O389" s="1019">
        <f t="shared" si="489"/>
      </c>
      <c r="P389" s="1019">
        <f t="shared" ref="P389:P390" si="127">D389/N389</f>
      </c>
      <c r="Q389" s="1019">
        <f t="shared" si="777"/>
      </c>
      <c r="R389" s="1019">
        <f t="shared" si="205"/>
      </c>
      <c r="S389" s="1020">
        <f t="shared" si="271"/>
      </c>
      <c r="T389" s="1020">
        <f t="shared" si="301"/>
      </c>
      <c r="U389" s="1020">
        <f t="shared" si="465"/>
      </c>
      <c r="V389" s="1020">
        <f t="shared" si="549"/>
      </c>
      <c r="W389" s="1021">
        <f t="shared" si="757"/>
      </c>
      <c r="X389" s="1020">
        <f>AVERAGE(X385:X388)</f>
      </c>
      <c r="Y389" s="1022">
        <f>AVERAGE(Y385:Y388)</f>
      </c>
      <c r="Z389" s="1022">
        <f t="shared" si="107"/>
      </c>
      <c r="AA389" s="1023">
        <f>SUM(AA385:AA388)</f>
      </c>
      <c r="AB389" s="1023">
        <f>SUM(AB385:AB388)</f>
      </c>
      <c r="AC389" s="1023">
        <f>SUM(AC385:AC388)</f>
      </c>
      <c r="AD389" s="1023">
        <f>SUM(AD385:AD388)</f>
      </c>
      <c r="AE389" s="1023">
        <f>SUM(AE385:AE388)</f>
      </c>
      <c r="AF389" s="1023">
        <f>SUM(AF385:AF388)</f>
      </c>
      <c r="AG389" s="1023">
        <f>SUM(AG385:AG388)</f>
      </c>
      <c r="AH389" s="1023">
        <f>SUM(AH385:AH388)</f>
      </c>
      <c r="AI389" s="1019">
        <f t="shared" si="167"/>
      </c>
      <c r="AJ389" s="1024">
        <f t="shared" si="235"/>
      </c>
      <c r="AK389" s="1025"/>
      <c r="AL389" s="1025"/>
      <c r="AM389" s="1023">
        <f>SUM(AM385:AM388)</f>
      </c>
    </row>
    <row r="390">
      <c r="A390" s="1056"/>
      <c r="B390" s="1039" t="s">
        <v>663</v>
      </c>
      <c r="C390" s="1039"/>
      <c r="D390" s="1033">
        <f>D374+D369+D384+D379+D389</f>
      </c>
      <c r="E390" s="1034">
        <f>E374+E369+E384+E379+E389</f>
      </c>
      <c r="F390" s="1034">
        <f>F374+F369+F384+F379+F389</f>
      </c>
      <c r="G390" s="1035">
        <f>G389+G384+G379+G374+G369</f>
      </c>
      <c r="H390" s="1035">
        <f>H389+H384+H379+H374+H369</f>
      </c>
      <c r="I390" s="1035">
        <f>I389+I384+I379+I374+I369</f>
      </c>
      <c r="J390" s="1035">
        <f>J389+J384+J379+J374+J369</f>
      </c>
      <c r="K390" s="1035">
        <f>K374+K369+K384+K379+K389</f>
      </c>
      <c r="L390" s="1034">
        <f>L374+L369+L384+L379+L389</f>
      </c>
      <c r="M390" s="1036">
        <f t="shared" si="519"/>
      </c>
      <c r="N390" s="1035">
        <f>N389+N384+N379+N374+N369</f>
      </c>
      <c r="O390" s="1036">
        <f t="shared" si="489"/>
      </c>
      <c r="P390" s="1036">
        <f t="shared" si="127"/>
      </c>
      <c r="Q390" s="1036">
        <f t="shared" si="777"/>
      </c>
      <c r="R390" s="1036">
        <f t="shared" si="205"/>
      </c>
      <c r="S390" s="1037">
        <f t="shared" si="271"/>
      </c>
      <c r="T390" s="1037">
        <f t="shared" si="301"/>
      </c>
      <c r="U390" s="1037">
        <f t="shared" si="465"/>
      </c>
      <c r="V390" s="1037">
        <f t="shared" si="549"/>
      </c>
      <c r="W390" s="1035">
        <f t="shared" si="757"/>
      </c>
      <c r="X390" s="1036">
        <f>(X374+X369+X384+X379+X389)/5</f>
      </c>
      <c r="Y390" s="1036">
        <f>(Y374+Y369+Y384+Y379+Y389)/5</f>
      </c>
      <c r="Z390" s="1036">
        <f>(Z374+Z369+Z384+Z379+Z389)/5</f>
      </c>
      <c r="AA390" s="1034">
        <f>AA374+AA369+AA384+AA379+AA389</f>
      </c>
      <c r="AB390" s="1034">
        <f>AB374+AB369+AB384+AB379+AB389</f>
      </c>
      <c r="AC390" s="1034">
        <f>AC374+AC369+AC384+AC379+AC389</f>
      </c>
      <c r="AD390" s="1034">
        <f>AD374+AD369+AD384+AD379+AD389</f>
      </c>
      <c r="AE390" s="1034">
        <f>AE374+AE369+AE384+AE379+AE389</f>
      </c>
      <c r="AF390" s="1034">
        <f>AF374+AF369+AF384+AF379+AF389</f>
      </c>
      <c r="AG390" s="1034">
        <f>AG374+AG369+AG384+AG379+AG389</f>
      </c>
      <c r="AH390" s="1034">
        <f>AH374+AH369+AH384+AH379+AH389</f>
      </c>
      <c r="AI390" s="1036">
        <f t="shared" si="167"/>
      </c>
      <c r="AJ390" s="1038">
        <f t="shared" si="235"/>
      </c>
      <c r="AK390" s="1039"/>
      <c r="AL390" s="1039"/>
      <c r="AM390" s="1034">
        <f>AM374+AM369+AM384+AM379+AM389</f>
      </c>
    </row>
    <row r="391">
      <c r="A391" s="1045" t="s">
        <v>591</v>
      </c>
      <c r="B391" s="1045" t="s">
        <v>592</v>
      </c>
      <c r="C391" s="1045"/>
      <c r="D391" s="966" t="s">
        <v>593</v>
      </c>
      <c r="E391" s="966"/>
      <c r="F391" s="966"/>
      <c r="G391" s="966"/>
      <c r="H391" s="966"/>
      <c r="I391" s="966"/>
      <c r="J391" s="966"/>
      <c r="K391" s="966"/>
      <c r="L391" s="966"/>
      <c r="M391" s="966"/>
      <c r="N391" s="966"/>
      <c r="O391" s="966"/>
      <c r="P391" s="966"/>
      <c r="Q391" s="966"/>
      <c r="R391" s="967" t="s">
        <v>594</v>
      </c>
      <c r="S391" s="967"/>
      <c r="T391" s="967"/>
      <c r="U391" s="967"/>
      <c r="V391" s="967"/>
      <c r="W391" s="967"/>
      <c r="X391" s="967"/>
      <c r="Y391" s="967"/>
      <c r="Z391" s="967"/>
      <c r="AA391" s="967"/>
      <c r="AB391" s="967"/>
      <c r="AC391" s="967"/>
      <c r="AD391" s="967"/>
      <c r="AE391" s="967"/>
      <c r="AF391" s="967"/>
      <c r="AG391" s="967"/>
      <c r="AH391" s="967"/>
      <c r="AI391" s="967"/>
      <c r="AJ391" s="967"/>
      <c r="AK391" s="967"/>
      <c r="AL391" s="967"/>
      <c r="AM391" s="968"/>
    </row>
    <row r="392">
      <c r="A392" s="1045"/>
      <c r="B392" s="1045" t="s">
        <v>595</v>
      </c>
      <c r="C392" s="1045" t="s">
        <v>596</v>
      </c>
      <c r="D392" s="969" t="s">
        <v>597</v>
      </c>
      <c r="E392" s="970" t="s">
        <v>598</v>
      </c>
      <c r="F392" s="970" t="s">
        <v>599</v>
      </c>
      <c r="G392" s="1062" t="s">
        <v>600</v>
      </c>
      <c r="H392" s="1062" t="s">
        <v>601</v>
      </c>
      <c r="I392" s="1062" t="s">
        <v>602</v>
      </c>
      <c r="J392" s="1062" t="s">
        <v>603</v>
      </c>
      <c r="K392" s="1063" t="s">
        <v>675</v>
      </c>
      <c r="L392" s="1064" t="s">
        <v>676</v>
      </c>
      <c r="M392" s="974" t="s">
        <v>606</v>
      </c>
      <c r="N392" s="1062" t="s">
        <v>604</v>
      </c>
      <c r="O392" s="974" t="s">
        <v>607</v>
      </c>
      <c r="P392" s="974" t="s">
        <v>608</v>
      </c>
      <c r="Q392" s="974" t="s">
        <v>609</v>
      </c>
      <c r="R392" s="967" t="s">
        <v>610</v>
      </c>
      <c r="S392" s="975" t="s">
        <v>611</v>
      </c>
      <c r="T392" s="975" t="s">
        <v>612</v>
      </c>
      <c r="U392" s="975" t="s">
        <v>613</v>
      </c>
      <c r="V392" s="975" t="s">
        <v>614</v>
      </c>
      <c r="W392" s="976" t="s">
        <v>615</v>
      </c>
      <c r="X392" s="975" t="s">
        <v>616</v>
      </c>
      <c r="Y392" s="977" t="s">
        <v>617</v>
      </c>
      <c r="Z392" s="967" t="s">
        <v>618</v>
      </c>
      <c r="AA392" s="976" t="s">
        <v>619</v>
      </c>
      <c r="AB392" s="976" t="s">
        <v>620</v>
      </c>
      <c r="AC392" s="976" t="s">
        <v>621</v>
      </c>
      <c r="AD392" s="976" t="s">
        <v>622</v>
      </c>
      <c r="AE392" s="976" t="s">
        <v>623</v>
      </c>
      <c r="AF392" s="976" t="s">
        <v>624</v>
      </c>
      <c r="AG392" s="976" t="s">
        <v>625</v>
      </c>
      <c r="AH392" s="976" t="s">
        <v>626</v>
      </c>
      <c r="AI392" s="976" t="s">
        <v>627</v>
      </c>
      <c r="AJ392" s="967" t="s">
        <v>628</v>
      </c>
      <c r="AK392" s="968" t="s">
        <v>629</v>
      </c>
      <c r="AL392" s="968" t="s">
        <v>630</v>
      </c>
      <c r="AM392" s="968" t="s">
        <v>631</v>
      </c>
    </row>
    <row r="393">
      <c r="A393" s="1056" t="s">
        <v>682</v>
      </c>
      <c r="B393" s="1026" t="s">
        <v>666</v>
      </c>
      <c r="C393" s="1048" t="s">
        <v>634</v>
      </c>
      <c r="D393" s="1057">
        <f t="shared" ref="D393:D396" si="385">E393+F393</f>
      </c>
      <c r="E393" s="981">
        <v>726.94</v>
      </c>
      <c r="F393" s="981">
        <v>1102.23</v>
      </c>
      <c r="G393" s="1043">
        <v>0</v>
      </c>
      <c r="H393" s="1000">
        <v>0</v>
      </c>
      <c r="I393" s="1043">
        <v>0</v>
      </c>
      <c r="J393" s="1065">
        <v>0</v>
      </c>
      <c r="K393" s="983">
        <f t="shared" ref="K393:K396" si="583">G393+I393</f>
      </c>
      <c r="L393" s="985">
        <f t="shared" ref="L393:L396" si="667">H393+J393</f>
      </c>
      <c r="M393" s="986">
        <f t="shared" ref="M393:M418" si="520">L393/D393</f>
      </c>
      <c r="N393" s="1066">
        <v>0</v>
      </c>
      <c r="O393" s="986">
        <f t="shared" ref="O393:O418" si="490">D393/K393</f>
      </c>
      <c r="P393" s="986">
        <f t="shared" ref="P393:P396" si="27">D393/K393</f>
      </c>
      <c r="Q393" s="986">
        <f t="shared" ref="Q393:Q418" si="778">L393/K393</f>
      </c>
      <c r="R393" s="986">
        <f t="shared" ref="R393:R418" si="206">D393/AB393</f>
      </c>
      <c r="S393" s="987">
        <f t="shared" ref="S393:S418" si="272">W393/AA393*1</f>
      </c>
      <c r="T393" s="987">
        <f t="shared" ref="T393:T418" si="302">AB393/AA393</f>
      </c>
      <c r="U393" s="987">
        <f t="shared" ref="U393:U418" si="466">AD393/AA393</f>
      </c>
      <c r="V393" s="987">
        <f t="shared" ref="V393:V418" si="550">AE393/AD393</f>
      </c>
      <c r="W393" s="988">
        <f t="shared" ref="W393:W418" si="758">AC393/X393</f>
      </c>
      <c r="X393" s="989">
        <v>0.0116</v>
      </c>
      <c r="Y393" s="990">
        <v>14</v>
      </c>
      <c r="Z393" s="1002">
        <f t="shared" ref="Z393:Z417" si="108">(D393/AA393)*1000</f>
      </c>
      <c r="AA393" s="1013">
        <v>20193</v>
      </c>
      <c r="AB393" s="1004">
        <v>711</v>
      </c>
      <c r="AC393" s="1005">
        <v>56</v>
      </c>
      <c r="AD393" s="1005">
        <v>850</v>
      </c>
      <c r="AE393" s="1005">
        <v>21</v>
      </c>
      <c r="AF393" s="1005">
        <v>0</v>
      </c>
      <c r="AG393" s="1005">
        <v>0</v>
      </c>
      <c r="AH393" s="1005">
        <v>16</v>
      </c>
      <c r="AI393" s="986">
        <f t="shared" ref="AI393:AI418" si="168">D393/AD393</f>
      </c>
      <c r="AJ393" s="986">
        <f t="shared" ref="AJ393:AJ418" si="236">AM393*1000/D393</f>
      </c>
      <c r="AK393" s="993" t="s">
        <v>635</v>
      </c>
      <c r="AL393" s="994" t="s">
        <v>651</v>
      </c>
      <c r="AM393" s="994">
        <v>8</v>
      </c>
    </row>
    <row r="394">
      <c r="A394" s="1056"/>
      <c r="B394" s="1026" t="s">
        <v>666</v>
      </c>
      <c r="C394" s="1048" t="s">
        <v>637</v>
      </c>
      <c r="D394" s="1049">
        <f t="shared" si="385"/>
      </c>
      <c r="E394" s="981">
        <v>1349.78</v>
      </c>
      <c r="F394" s="981">
        <v>2033.27</v>
      </c>
      <c r="G394" s="1043">
        <v>3</v>
      </c>
      <c r="H394" s="1000">
        <v>7412.89</v>
      </c>
      <c r="I394" s="1043">
        <v>0</v>
      </c>
      <c r="J394" s="1065">
        <v>0</v>
      </c>
      <c r="K394" s="983">
        <f t="shared" si="583"/>
      </c>
      <c r="L394" s="985">
        <f t="shared" si="667"/>
      </c>
      <c r="M394" s="986">
        <f t="shared" si="520"/>
      </c>
      <c r="N394" s="1066">
        <v>3</v>
      </c>
      <c r="O394" s="986">
        <f t="shared" si="490"/>
      </c>
      <c r="P394" s="986">
        <f t="shared" si="27"/>
      </c>
      <c r="Q394" s="986">
        <f t="shared" si="778"/>
      </c>
      <c r="R394" s="986">
        <f t="shared" si="206"/>
      </c>
      <c r="S394" s="987">
        <f t="shared" si="272"/>
      </c>
      <c r="T394" s="987">
        <f t="shared" si="302"/>
      </c>
      <c r="U394" s="987">
        <f t="shared" si="466"/>
      </c>
      <c r="V394" s="987">
        <f t="shared" si="550"/>
      </c>
      <c r="W394" s="988">
        <f t="shared" si="758"/>
      </c>
      <c r="X394" s="989">
        <v>0.021</v>
      </c>
      <c r="Y394" s="990">
        <v>21</v>
      </c>
      <c r="Z394" s="1009">
        <f t="shared" si="108"/>
      </c>
      <c r="AA394" s="1013">
        <v>30061</v>
      </c>
      <c r="AB394" s="1004">
        <v>673</v>
      </c>
      <c r="AC394" s="1005">
        <v>110</v>
      </c>
      <c r="AD394" s="1005">
        <v>800</v>
      </c>
      <c r="AE394" s="1005">
        <v>47</v>
      </c>
      <c r="AF394" s="1005">
        <v>5</v>
      </c>
      <c r="AG394" s="1005">
        <v>2</v>
      </c>
      <c r="AH394" s="1005">
        <v>29</v>
      </c>
      <c r="AI394" s="986">
        <f t="shared" si="168"/>
      </c>
      <c r="AJ394" s="986">
        <f t="shared" si="236"/>
      </c>
      <c r="AK394" s="993" t="s">
        <v>635</v>
      </c>
      <c r="AL394" s="994" t="s">
        <v>651</v>
      </c>
      <c r="AM394" s="994">
        <v>24</v>
      </c>
    </row>
    <row r="395">
      <c r="A395" s="1056"/>
      <c r="B395" s="1026" t="s">
        <v>666</v>
      </c>
      <c r="C395" s="979" t="s">
        <v>638</v>
      </c>
      <c r="D395" s="1059">
        <f t="shared" si="385"/>
      </c>
      <c r="E395" s="981">
        <v>848.55</v>
      </c>
      <c r="F395" s="981">
        <v>1220.35</v>
      </c>
      <c r="G395" s="1043">
        <v>2</v>
      </c>
      <c r="H395" s="1000">
        <v>5656.37</v>
      </c>
      <c r="I395" s="1043">
        <v>0</v>
      </c>
      <c r="J395" s="1065">
        <v>0</v>
      </c>
      <c r="K395" s="983">
        <f t="shared" si="583"/>
      </c>
      <c r="L395" s="985">
        <f t="shared" si="667"/>
      </c>
      <c r="M395" s="986">
        <f t="shared" si="520"/>
      </c>
      <c r="N395" s="1066">
        <v>1</v>
      </c>
      <c r="O395" s="986">
        <f t="shared" si="490"/>
      </c>
      <c r="P395" s="986">
        <f t="shared" si="27"/>
      </c>
      <c r="Q395" s="986">
        <f t="shared" si="778"/>
      </c>
      <c r="R395" s="986">
        <f t="shared" si="206"/>
      </c>
      <c r="S395" s="987">
        <f t="shared" si="272"/>
      </c>
      <c r="T395" s="987">
        <f t="shared" si="302"/>
      </c>
      <c r="U395" s="987">
        <f t="shared" si="466"/>
      </c>
      <c r="V395" s="987">
        <f t="shared" si="550"/>
      </c>
      <c r="W395" s="988">
        <f t="shared" si="758"/>
      </c>
      <c r="X395" s="989">
        <v>0.0214</v>
      </c>
      <c r="Y395" s="990">
        <v>27</v>
      </c>
      <c r="Z395" s="986">
        <f t="shared" si="108"/>
      </c>
      <c r="AA395" s="1013">
        <v>17891</v>
      </c>
      <c r="AB395" s="1005">
        <v>271</v>
      </c>
      <c r="AC395" s="1005">
        <v>71</v>
      </c>
      <c r="AD395" s="1005">
        <v>280</v>
      </c>
      <c r="AE395" s="1005">
        <v>34</v>
      </c>
      <c r="AF395" s="1005">
        <v>1</v>
      </c>
      <c r="AG395" s="1005">
        <v>0</v>
      </c>
      <c r="AH395" s="1005">
        <v>22</v>
      </c>
      <c r="AI395" s="986">
        <f t="shared" si="168"/>
      </c>
      <c r="AJ395" s="986">
        <f t="shared" si="236"/>
      </c>
      <c r="AK395" s="993" t="s">
        <v>635</v>
      </c>
      <c r="AL395" s="994" t="s">
        <v>651</v>
      </c>
      <c r="AM395" s="994">
        <v>17</v>
      </c>
    </row>
    <row r="396">
      <c r="A396" s="1056"/>
      <c r="B396" s="1026" t="s">
        <v>666</v>
      </c>
      <c r="C396" s="979" t="s">
        <v>639</v>
      </c>
      <c r="D396" s="1059">
        <f t="shared" si="385"/>
      </c>
      <c r="E396" s="981">
        <v>947.57</v>
      </c>
      <c r="F396" s="981">
        <v>853.75</v>
      </c>
      <c r="G396" s="1043">
        <v>3</v>
      </c>
      <c r="H396" s="1000">
        <v>7651.220000000003</v>
      </c>
      <c r="I396" s="1043">
        <v>0</v>
      </c>
      <c r="J396" s="1065">
        <v>0</v>
      </c>
      <c r="K396" s="983">
        <f t="shared" si="583"/>
      </c>
      <c r="L396" s="985">
        <f t="shared" si="667"/>
      </c>
      <c r="M396" s="986">
        <f t="shared" si="520"/>
      </c>
      <c r="N396" s="1066">
        <v>2</v>
      </c>
      <c r="O396" s="986">
        <f t="shared" si="490"/>
      </c>
      <c r="P396" s="986">
        <f t="shared" si="27"/>
      </c>
      <c r="Q396" s="986">
        <f t="shared" si="778"/>
      </c>
      <c r="R396" s="986">
        <f t="shared" si="206"/>
      </c>
      <c r="S396" s="987">
        <f t="shared" si="272"/>
      </c>
      <c r="T396" s="987">
        <f t="shared" si="302"/>
      </c>
      <c r="U396" s="987">
        <f t="shared" si="466"/>
      </c>
      <c r="V396" s="987">
        <f t="shared" si="550"/>
      </c>
      <c r="W396" s="988">
        <f t="shared" si="758"/>
      </c>
      <c r="X396" s="989">
        <v>0.0269</v>
      </c>
      <c r="Y396" s="990">
        <v>33</v>
      </c>
      <c r="Z396" s="986">
        <f t="shared" si="108"/>
      </c>
      <c r="AA396" s="1013">
        <v>12109</v>
      </c>
      <c r="AB396" s="1005">
        <v>223</v>
      </c>
      <c r="AC396" s="1005">
        <v>44</v>
      </c>
      <c r="AD396" s="1005">
        <v>240</v>
      </c>
      <c r="AE396" s="1005">
        <v>27</v>
      </c>
      <c r="AF396" s="1005">
        <v>1</v>
      </c>
      <c r="AG396" s="1005">
        <v>0</v>
      </c>
      <c r="AH396" s="1005">
        <v>9</v>
      </c>
      <c r="AI396" s="986">
        <f t="shared" si="168"/>
      </c>
      <c r="AJ396" s="986">
        <f t="shared" si="236"/>
      </c>
      <c r="AK396" s="993" t="s">
        <v>635</v>
      </c>
      <c r="AL396" s="994" t="s">
        <v>651</v>
      </c>
      <c r="AM396" s="994">
        <v>7</v>
      </c>
    </row>
    <row r="397">
      <c r="A397" s="1056"/>
      <c r="B397" s="1055" t="s">
        <v>640</v>
      </c>
      <c r="C397" s="1055"/>
      <c r="D397" s="1015">
        <f>SUM(D393:D396)</f>
      </c>
      <c r="E397" s="1060">
        <f>SUM(E393:E396)</f>
      </c>
      <c r="F397" s="1060">
        <f>SUM(F393:F396)</f>
      </c>
      <c r="G397" s="1061">
        <f>SUM(G393:G396)</f>
      </c>
      <c r="H397" s="1070">
        <f>SUM(H393:H396)</f>
      </c>
      <c r="I397" s="1061">
        <f>SUM(I393:I396)</f>
      </c>
      <c r="J397" s="1070">
        <f>SUM(J393:J396)</f>
      </c>
      <c r="K397" s="1017">
        <f>SUM(K393:K396)</f>
      </c>
      <c r="L397" s="1018">
        <f>SUM(L393:L396)</f>
      </c>
      <c r="M397" s="1019">
        <f t="shared" si="520"/>
      </c>
      <c r="N397" s="1061">
        <f>SUM(N393:N396)</f>
      </c>
      <c r="O397" s="1019">
        <f t="shared" si="490"/>
      </c>
      <c r="P397" s="1019">
        <f>D397/N397</f>
      </c>
      <c r="Q397" s="1019">
        <f t="shared" si="778"/>
      </c>
      <c r="R397" s="1019">
        <f t="shared" si="206"/>
      </c>
      <c r="S397" s="1020">
        <f t="shared" si="272"/>
      </c>
      <c r="T397" s="1020">
        <f t="shared" si="302"/>
      </c>
      <c r="U397" s="1020">
        <f t="shared" si="466"/>
      </c>
      <c r="V397" s="1020">
        <f t="shared" si="550"/>
      </c>
      <c r="W397" s="1021">
        <f t="shared" si="758"/>
      </c>
      <c r="X397" s="1020">
        <f>AVERAGE(X393:X396)</f>
      </c>
      <c r="Y397" s="1022">
        <f>AVERAGE(Y393:Y396)</f>
      </c>
      <c r="Z397" s="1019">
        <f t="shared" si="108"/>
      </c>
      <c r="AA397" s="1023">
        <f>SUM(AA393:AA396)</f>
      </c>
      <c r="AB397" s="1023">
        <f>SUM(AB393:AB396)</f>
      </c>
      <c r="AC397" s="1023">
        <f>SUM(AC393:AC396)</f>
      </c>
      <c r="AD397" s="1023">
        <f>SUM(AD393:AD396)</f>
      </c>
      <c r="AE397" s="1023">
        <f>SUM(AE393:AE396)</f>
      </c>
      <c r="AF397" s="1023">
        <f>SUM(AF393:AF396)</f>
      </c>
      <c r="AG397" s="1023">
        <f>SUM(AG393:AG396)</f>
      </c>
      <c r="AH397" s="1023">
        <f>SUM(AH393:AH396)</f>
      </c>
      <c r="AI397" s="1019">
        <f t="shared" si="168"/>
      </c>
      <c r="AJ397" s="1024">
        <f t="shared" si="236"/>
      </c>
      <c r="AK397" s="1025"/>
      <c r="AL397" s="1025"/>
      <c r="AM397" s="1021">
        <f>SUM(AM393:AM396)</f>
      </c>
    </row>
    <row r="398">
      <c r="A398" s="1056"/>
      <c r="B398" s="1026" t="s">
        <v>641</v>
      </c>
      <c r="C398" s="979" t="s">
        <v>642</v>
      </c>
      <c r="D398" s="1011">
        <f t="shared" ref="D398:D401" si="386">E398+F398</f>
      </c>
      <c r="E398" s="1028">
        <v>1000</v>
      </c>
      <c r="F398" s="1028">
        <v>1018.94</v>
      </c>
      <c r="G398" s="983">
        <v>3</v>
      </c>
      <c r="H398" s="985">
        <v>8204.630000000005</v>
      </c>
      <c r="I398" s="983">
        <v>0</v>
      </c>
      <c r="J398" s="985">
        <v>0</v>
      </c>
      <c r="K398" s="983">
        <f t="shared" ref="K398:K401" si="584">G398+I398</f>
      </c>
      <c r="L398" s="985">
        <f t="shared" ref="L398:L401" si="668">H398+J398</f>
      </c>
      <c r="M398" s="986">
        <f t="shared" si="520"/>
      </c>
      <c r="N398" s="1066">
        <v>2</v>
      </c>
      <c r="O398" s="986">
        <f t="shared" si="490"/>
      </c>
      <c r="P398" s="986">
        <f t="shared" ref="P398:P401" si="28">D398/K398</f>
      </c>
      <c r="Q398" s="986">
        <f t="shared" si="778"/>
      </c>
      <c r="R398" s="986">
        <f t="shared" si="206"/>
      </c>
      <c r="S398" s="987">
        <f t="shared" si="272"/>
      </c>
      <c r="T398" s="987">
        <f t="shared" si="302"/>
      </c>
      <c r="U398" s="987">
        <f t="shared" si="466"/>
      </c>
      <c r="V398" s="987">
        <f t="shared" si="550"/>
      </c>
      <c r="W398" s="988">
        <f t="shared" si="758"/>
      </c>
      <c r="X398" s="989">
        <v>0.018</v>
      </c>
      <c r="Y398" s="990">
        <v>38</v>
      </c>
      <c r="Z398" s="986">
        <f t="shared" si="108"/>
      </c>
      <c r="AA398" s="1005">
        <v>13083</v>
      </c>
      <c r="AB398" s="1005">
        <v>207</v>
      </c>
      <c r="AC398" s="1005">
        <v>55</v>
      </c>
      <c r="AD398" s="1005">
        <v>232</v>
      </c>
      <c r="AE398" s="1005">
        <v>67</v>
      </c>
      <c r="AF398" s="1005">
        <v>4</v>
      </c>
      <c r="AG398" s="1005">
        <v>0</v>
      </c>
      <c r="AH398" s="1005">
        <v>4</v>
      </c>
      <c r="AI398" s="986">
        <f t="shared" si="168"/>
      </c>
      <c r="AJ398" s="986">
        <f t="shared" si="236"/>
      </c>
      <c r="AK398" s="993" t="s">
        <v>635</v>
      </c>
      <c r="AL398" s="994" t="s">
        <v>651</v>
      </c>
      <c r="AM398" s="994">
        <v>85</v>
      </c>
    </row>
    <row r="399">
      <c r="A399" s="1056"/>
      <c r="B399" s="1026" t="s">
        <v>641</v>
      </c>
      <c r="C399" s="979" t="s">
        <v>643</v>
      </c>
      <c r="D399" s="1011">
        <f t="shared" si="386"/>
      </c>
      <c r="E399" s="1028">
        <v>1000.06</v>
      </c>
      <c r="F399" s="1028">
        <v>1451.42</v>
      </c>
      <c r="G399" s="983">
        <v>4</v>
      </c>
      <c r="H399" s="985">
        <v>8526.379999999997</v>
      </c>
      <c r="I399" s="983">
        <v>1</v>
      </c>
      <c r="J399" s="985">
        <v>5096.52</v>
      </c>
      <c r="K399" s="983">
        <f t="shared" si="584"/>
      </c>
      <c r="L399" s="985">
        <f t="shared" si="668"/>
      </c>
      <c r="M399" s="986">
        <f t="shared" si="520"/>
      </c>
      <c r="N399" s="1066">
        <v>3</v>
      </c>
      <c r="O399" s="986">
        <f t="shared" si="490"/>
      </c>
      <c r="P399" s="986">
        <f t="shared" si="28"/>
      </c>
      <c r="Q399" s="986">
        <f t="shared" si="778"/>
      </c>
      <c r="R399" s="986">
        <f t="shared" si="206"/>
      </c>
      <c r="S399" s="987">
        <f t="shared" si="272"/>
      </c>
      <c r="T399" s="987">
        <f t="shared" si="302"/>
      </c>
      <c r="U399" s="987">
        <f t="shared" si="466"/>
      </c>
      <c r="V399" s="987">
        <f t="shared" si="550"/>
      </c>
      <c r="W399" s="988">
        <f t="shared" si="758"/>
      </c>
      <c r="X399" s="989">
        <v>0.0166</v>
      </c>
      <c r="Y399" s="990">
        <v>41</v>
      </c>
      <c r="Z399" s="986">
        <f t="shared" si="108"/>
      </c>
      <c r="AA399" s="1005">
        <v>14700</v>
      </c>
      <c r="AB399" s="1005">
        <v>237</v>
      </c>
      <c r="AC399" s="1005">
        <v>55</v>
      </c>
      <c r="AD399" s="1005">
        <v>259</v>
      </c>
      <c r="AE399" s="1005">
        <v>90</v>
      </c>
      <c r="AF399" s="1005">
        <v>4</v>
      </c>
      <c r="AG399" s="1005">
        <v>4</v>
      </c>
      <c r="AH399" s="1005">
        <v>8</v>
      </c>
      <c r="AI399" s="986">
        <f t="shared" si="168"/>
      </c>
      <c r="AJ399" s="986">
        <f t="shared" si="236"/>
      </c>
      <c r="AK399" s="993" t="s">
        <v>635</v>
      </c>
      <c r="AL399" s="994" t="s">
        <v>651</v>
      </c>
      <c r="AM399" s="994">
        <v>352</v>
      </c>
    </row>
    <row r="400">
      <c r="A400" s="1056"/>
      <c r="B400" s="1026" t="s">
        <v>641</v>
      </c>
      <c r="C400" s="979" t="s">
        <v>644</v>
      </c>
      <c r="D400" s="1011">
        <f t="shared" si="386"/>
      </c>
      <c r="E400" s="1028">
        <v>1008.93</v>
      </c>
      <c r="F400" s="1028">
        <v>1327.62</v>
      </c>
      <c r="G400" s="983">
        <v>5</v>
      </c>
      <c r="H400" s="985">
        <v>10521.23999999999</v>
      </c>
      <c r="I400" s="983">
        <v>0</v>
      </c>
      <c r="J400" s="985">
        <v>0</v>
      </c>
      <c r="K400" s="983">
        <f t="shared" si="584"/>
      </c>
      <c r="L400" s="985">
        <f t="shared" si="668"/>
      </c>
      <c r="M400" s="986">
        <f t="shared" si="520"/>
      </c>
      <c r="N400" s="1066">
        <v>4</v>
      </c>
      <c r="O400" s="986">
        <f t="shared" si="490"/>
      </c>
      <c r="P400" s="986">
        <f t="shared" si="28"/>
      </c>
      <c r="Q400" s="986">
        <f t="shared" si="778"/>
      </c>
      <c r="R400" s="986">
        <f t="shared" si="206"/>
      </c>
      <c r="S400" s="987">
        <f t="shared" si="272"/>
      </c>
      <c r="T400" s="987">
        <f t="shared" si="302"/>
      </c>
      <c r="U400" s="987">
        <f t="shared" si="466"/>
      </c>
      <c r="V400" s="987">
        <f t="shared" si="550"/>
      </c>
      <c r="W400" s="988">
        <f t="shared" si="758"/>
      </c>
      <c r="X400" s="989">
        <v>0.0128</v>
      </c>
      <c r="Y400" s="990">
        <v>38</v>
      </c>
      <c r="Z400" s="986">
        <f t="shared" si="108"/>
      </c>
      <c r="AA400" s="990">
        <v>18821</v>
      </c>
      <c r="AB400" s="1005">
        <v>319</v>
      </c>
      <c r="AC400" s="1005">
        <v>40</v>
      </c>
      <c r="AD400" s="1005">
        <v>324</v>
      </c>
      <c r="AE400" s="1005">
        <v>43</v>
      </c>
      <c r="AF400" s="1005">
        <v>2</v>
      </c>
      <c r="AG400" s="1005">
        <v>0</v>
      </c>
      <c r="AH400" s="1005">
        <v>14</v>
      </c>
      <c r="AI400" s="986">
        <f t="shared" si="168"/>
      </c>
      <c r="AJ400" s="986">
        <f t="shared" si="236"/>
      </c>
      <c r="AK400" s="993" t="s">
        <v>635</v>
      </c>
      <c r="AL400" s="994" t="s">
        <v>651</v>
      </c>
      <c r="AM400" s="994">
        <v>39</v>
      </c>
    </row>
    <row r="401">
      <c r="A401" s="1056"/>
      <c r="B401" s="1026" t="s">
        <v>641</v>
      </c>
      <c r="C401" s="979" t="s">
        <v>645</v>
      </c>
      <c r="D401" s="1011">
        <f t="shared" si="386"/>
      </c>
      <c r="E401" s="1028">
        <v>1191.03</v>
      </c>
      <c r="F401" s="1028">
        <v>1624.55</v>
      </c>
      <c r="G401" s="983">
        <v>4</v>
      </c>
      <c r="H401" s="985">
        <v>8672.800000000003</v>
      </c>
      <c r="I401" s="983">
        <v>0</v>
      </c>
      <c r="J401" s="985">
        <v>0</v>
      </c>
      <c r="K401" s="983">
        <f t="shared" si="584"/>
      </c>
      <c r="L401" s="985">
        <f t="shared" si="668"/>
      </c>
      <c r="M401" s="986">
        <f t="shared" si="520"/>
      </c>
      <c r="N401" s="1066">
        <v>4</v>
      </c>
      <c r="O401" s="986">
        <f t="shared" si="490"/>
      </c>
      <c r="P401" s="986">
        <f t="shared" si="28"/>
      </c>
      <c r="Q401" s="986">
        <f t="shared" si="778"/>
      </c>
      <c r="R401" s="986">
        <f t="shared" si="206"/>
      </c>
      <c r="S401" s="987">
        <f t="shared" si="272"/>
      </c>
      <c r="T401" s="987">
        <f t="shared" si="302"/>
      </c>
      <c r="U401" s="987">
        <f t="shared" si="466"/>
      </c>
      <c r="V401" s="987">
        <f t="shared" si="550"/>
      </c>
      <c r="W401" s="988">
        <f t="shared" si="758"/>
      </c>
      <c r="X401" s="989">
        <v>0.0212</v>
      </c>
      <c r="Y401" s="990">
        <v>50</v>
      </c>
      <c r="Z401" s="986">
        <f t="shared" si="108"/>
      </c>
      <c r="AA401" s="1005">
        <v>19784</v>
      </c>
      <c r="AB401" s="1005">
        <v>255</v>
      </c>
      <c r="AC401" s="1005">
        <v>60</v>
      </c>
      <c r="AD401" s="1005">
        <v>274</v>
      </c>
      <c r="AE401" s="1005">
        <v>41</v>
      </c>
      <c r="AF401" s="1005">
        <v>2</v>
      </c>
      <c r="AG401" s="1005">
        <v>1</v>
      </c>
      <c r="AH401" s="1005">
        <v>12</v>
      </c>
      <c r="AI401" s="986">
        <f t="shared" si="168"/>
      </c>
      <c r="AJ401" s="986">
        <f t="shared" si="236"/>
      </c>
      <c r="AK401" s="993" t="s">
        <v>635</v>
      </c>
      <c r="AL401" s="994" t="s">
        <v>651</v>
      </c>
      <c r="AM401" s="994">
        <v>29</v>
      </c>
    </row>
    <row r="402">
      <c r="A402" s="1056"/>
      <c r="B402" s="1055" t="s">
        <v>640</v>
      </c>
      <c r="C402" s="1055"/>
      <c r="D402" s="1015">
        <f>SUM(D398:D401)</f>
      </c>
      <c r="E402" s="1016">
        <f>SUM(E398:E401)</f>
      </c>
      <c r="F402" s="1016">
        <f>SUM(F398:F401)</f>
      </c>
      <c r="G402" s="1061">
        <f>SUM(G398:G401)</f>
      </c>
      <c r="H402" s="1070">
        <f>SUM(H398:H401)</f>
      </c>
      <c r="I402" s="1061">
        <f>SUM(I398:I401)</f>
      </c>
      <c r="J402" s="1070">
        <f>SUM(J398:J401)</f>
      </c>
      <c r="K402" s="1017">
        <f>SUM(K398:K401)</f>
      </c>
      <c r="L402" s="1016">
        <f>SUM(L398:L401)</f>
      </c>
      <c r="M402" s="1019">
        <f t="shared" si="520"/>
      </c>
      <c r="N402" s="1061">
        <f>SUM(N398:N401)</f>
      </c>
      <c r="O402" s="1019">
        <f t="shared" si="490"/>
      </c>
      <c r="P402" s="1019">
        <f>D402/N402</f>
      </c>
      <c r="Q402" s="1019">
        <f t="shared" si="778"/>
      </c>
      <c r="R402" s="1019">
        <f t="shared" si="206"/>
      </c>
      <c r="S402" s="1020">
        <f t="shared" si="272"/>
      </c>
      <c r="T402" s="1020">
        <f t="shared" si="302"/>
      </c>
      <c r="U402" s="1020">
        <f t="shared" si="466"/>
      </c>
      <c r="V402" s="1020">
        <f t="shared" si="550"/>
      </c>
      <c r="W402" s="1021">
        <f t="shared" si="758"/>
      </c>
      <c r="X402" s="1020">
        <f>AVERAGE(X398:X401)</f>
      </c>
      <c r="Y402" s="1022">
        <f>AVERAGE(Y398:Y401)</f>
      </c>
      <c r="Z402" s="1022">
        <f t="shared" si="108"/>
      </c>
      <c r="AA402" s="1023">
        <f>SUM(AA398:AA401)</f>
      </c>
      <c r="AB402" s="1023">
        <f>SUM(AB398:AB401)</f>
      </c>
      <c r="AC402" s="1023">
        <f>SUM(AC398:AC401)</f>
      </c>
      <c r="AD402" s="1023">
        <f>SUM(AD398:AD401)</f>
      </c>
      <c r="AE402" s="1023">
        <f>SUM(AE398:AE401)</f>
      </c>
      <c r="AF402" s="1023">
        <f>SUM(AF398:AF401)</f>
      </c>
      <c r="AG402" s="1023">
        <f>SUM(AG398:AG401)</f>
      </c>
      <c r="AH402" s="1023">
        <f>SUM(AH398:AH401)</f>
      </c>
      <c r="AI402" s="1019">
        <f t="shared" si="168"/>
      </c>
      <c r="AJ402" s="1024">
        <f t="shared" si="236"/>
      </c>
      <c r="AK402" s="1025"/>
      <c r="AL402" s="1025"/>
      <c r="AM402" s="1021">
        <f>SUM(AM398:AM401)</f>
      </c>
    </row>
    <row r="403">
      <c r="A403" s="1056"/>
      <c r="B403" s="1026" t="s">
        <v>646</v>
      </c>
      <c r="C403" s="979" t="s">
        <v>647</v>
      </c>
      <c r="D403" s="1011">
        <f t="shared" ref="D403:D406" si="387">E403+F403</f>
      </c>
      <c r="E403" s="1028">
        <v>1132.57</v>
      </c>
      <c r="F403" s="1028">
        <v>1006.15</v>
      </c>
      <c r="G403" s="983">
        <v>0</v>
      </c>
      <c r="H403" s="985">
        <v>0</v>
      </c>
      <c r="I403" s="983">
        <v>0</v>
      </c>
      <c r="J403" s="985">
        <v>0</v>
      </c>
      <c r="K403" s="983">
        <f t="shared" ref="K403:K406" si="585">G403+I403</f>
      </c>
      <c r="L403" s="985">
        <f t="shared" ref="L403:L406" si="669">H403+J403</f>
      </c>
      <c r="M403" s="986">
        <f t="shared" si="520"/>
      </c>
      <c r="N403" s="1066">
        <v>0</v>
      </c>
      <c r="O403" s="986">
        <f t="shared" si="490"/>
      </c>
      <c r="P403" s="986">
        <f t="shared" ref="P403:P406" si="29">D403/K403</f>
      </c>
      <c r="Q403" s="986">
        <f t="shared" si="778"/>
      </c>
      <c r="R403" s="986">
        <f t="shared" si="206"/>
      </c>
      <c r="S403" s="987">
        <f t="shared" si="272"/>
      </c>
      <c r="T403" s="987">
        <f t="shared" si="302"/>
      </c>
      <c r="U403" s="987">
        <f t="shared" si="466"/>
      </c>
      <c r="V403" s="987">
        <f t="shared" si="550"/>
      </c>
      <c r="W403" s="988">
        <f t="shared" si="758"/>
      </c>
      <c r="X403" s="989">
        <v>0.0176</v>
      </c>
      <c r="Y403" s="990">
        <v>53</v>
      </c>
      <c r="Z403" s="986">
        <f t="shared" si="108"/>
      </c>
      <c r="AA403" s="1005">
        <v>16034</v>
      </c>
      <c r="AB403" s="1005">
        <v>275</v>
      </c>
      <c r="AC403" s="1005">
        <v>54</v>
      </c>
      <c r="AD403" s="1005">
        <v>288</v>
      </c>
      <c r="AE403" s="1005">
        <v>55</v>
      </c>
      <c r="AF403" s="1005">
        <v>2</v>
      </c>
      <c r="AG403" s="1005">
        <v>0</v>
      </c>
      <c r="AH403" s="1005">
        <v>19</v>
      </c>
      <c r="AI403" s="986">
        <f t="shared" si="168"/>
      </c>
      <c r="AJ403" s="986">
        <f t="shared" si="236"/>
      </c>
      <c r="AK403" s="993" t="s">
        <v>635</v>
      </c>
      <c r="AL403" s="994" t="s">
        <v>651</v>
      </c>
      <c r="AM403" s="994">
        <v>73</v>
      </c>
    </row>
    <row r="404">
      <c r="A404" s="1056"/>
      <c r="B404" s="1026" t="s">
        <v>646</v>
      </c>
      <c r="C404" s="979" t="s">
        <v>648</v>
      </c>
      <c r="D404" s="1011">
        <f t="shared" si="387"/>
      </c>
      <c r="E404" s="1028">
        <v>867.53</v>
      </c>
      <c r="F404" s="1028">
        <v>1116.66</v>
      </c>
      <c r="G404" s="1012">
        <v>3</v>
      </c>
      <c r="H404" s="1000">
        <v>7091.380000000005</v>
      </c>
      <c r="I404" s="1012">
        <v>0</v>
      </c>
      <c r="J404" s="1000">
        <v>0</v>
      </c>
      <c r="K404" s="983">
        <f t="shared" si="585"/>
      </c>
      <c r="L404" s="985">
        <f t="shared" si="669"/>
      </c>
      <c r="M404" s="986">
        <f t="shared" si="520"/>
      </c>
      <c r="N404" s="1066">
        <v>3</v>
      </c>
      <c r="O404" s="986">
        <f t="shared" si="490"/>
      </c>
      <c r="P404" s="986">
        <f t="shared" si="29"/>
      </c>
      <c r="Q404" s="986">
        <f t="shared" si="778"/>
      </c>
      <c r="R404" s="986">
        <f t="shared" si="206"/>
      </c>
      <c r="S404" s="987">
        <f t="shared" si="272"/>
      </c>
      <c r="T404" s="987">
        <f t="shared" si="302"/>
      </c>
      <c r="U404" s="987">
        <f t="shared" si="466"/>
      </c>
      <c r="V404" s="987">
        <f t="shared" si="550"/>
      </c>
      <c r="W404" s="988">
        <f t="shared" si="758"/>
      </c>
      <c r="X404" s="989">
        <v>0.0139</v>
      </c>
      <c r="Y404" s="990">
        <v>54</v>
      </c>
      <c r="Z404" s="986">
        <f t="shared" si="108"/>
      </c>
      <c r="AA404" s="1005">
        <v>14616</v>
      </c>
      <c r="AB404" s="1005">
        <v>193</v>
      </c>
      <c r="AC404" s="1005">
        <v>39</v>
      </c>
      <c r="AD404" s="1005">
        <v>199</v>
      </c>
      <c r="AE404" s="1005">
        <v>32</v>
      </c>
      <c r="AF404" s="1005">
        <v>0</v>
      </c>
      <c r="AG404" s="1005">
        <v>0</v>
      </c>
      <c r="AH404" s="1005">
        <v>17</v>
      </c>
      <c r="AI404" s="986">
        <f t="shared" si="168"/>
      </c>
      <c r="AJ404" s="986">
        <f t="shared" si="236"/>
      </c>
      <c r="AK404" s="993" t="s">
        <v>635</v>
      </c>
      <c r="AL404" s="994" t="s">
        <v>651</v>
      </c>
      <c r="AM404" s="994">
        <v>17</v>
      </c>
    </row>
    <row r="405">
      <c r="A405" s="1056"/>
      <c r="B405" s="1026" t="s">
        <v>646</v>
      </c>
      <c r="C405" s="979" t="s">
        <v>649</v>
      </c>
      <c r="D405" s="1011">
        <f t="shared" si="387"/>
      </c>
      <c r="E405" s="1028">
        <v>886.18</v>
      </c>
      <c r="F405" s="1028">
        <v>2084.81</v>
      </c>
      <c r="G405" s="1012">
        <v>8</v>
      </c>
      <c r="H405" s="1000">
        <v>18449.459999999992</v>
      </c>
      <c r="I405" s="1012">
        <v>0</v>
      </c>
      <c r="J405" s="1000">
        <v>0</v>
      </c>
      <c r="K405" s="983">
        <f t="shared" si="585"/>
      </c>
      <c r="L405" s="985">
        <f t="shared" si="669"/>
      </c>
      <c r="M405" s="986">
        <f t="shared" si="520"/>
      </c>
      <c r="N405" s="1066">
        <v>6</v>
      </c>
      <c r="O405" s="986">
        <f t="shared" si="490"/>
      </c>
      <c r="P405" s="986">
        <f t="shared" si="29"/>
      </c>
      <c r="Q405" s="986">
        <f t="shared" si="778"/>
      </c>
      <c r="R405" s="986">
        <f t="shared" si="206"/>
      </c>
      <c r="S405" s="987">
        <f t="shared" si="272"/>
      </c>
      <c r="T405" s="987">
        <f t="shared" si="302"/>
      </c>
      <c r="U405" s="987">
        <f t="shared" si="466"/>
      </c>
      <c r="V405" s="987">
        <f t="shared" si="550"/>
      </c>
      <c r="W405" s="988">
        <f t="shared" si="758"/>
      </c>
      <c r="X405" s="989">
        <v>0.0224</v>
      </c>
      <c r="Y405" s="990">
        <v>55</v>
      </c>
      <c r="Z405" s="986">
        <f t="shared" si="108"/>
      </c>
      <c r="AA405" s="1005">
        <v>28282</v>
      </c>
      <c r="AB405" s="1005">
        <v>399</v>
      </c>
      <c r="AC405" s="1005">
        <v>108</v>
      </c>
      <c r="AD405" s="1005">
        <v>405</v>
      </c>
      <c r="AE405" s="1005">
        <v>47</v>
      </c>
      <c r="AF405" s="1005">
        <v>6</v>
      </c>
      <c r="AG405" s="1005">
        <v>0</v>
      </c>
      <c r="AH405" s="1005">
        <v>21</v>
      </c>
      <c r="AI405" s="986">
        <f t="shared" si="168"/>
      </c>
      <c r="AJ405" s="986">
        <f t="shared" si="236"/>
      </c>
      <c r="AK405" s="993" t="s">
        <v>650</v>
      </c>
      <c r="AL405" s="994" t="s">
        <v>636</v>
      </c>
      <c r="AM405" s="994">
        <v>63</v>
      </c>
    </row>
    <row r="406">
      <c r="A406" s="1056"/>
      <c r="B406" s="1026" t="s">
        <v>646</v>
      </c>
      <c r="C406" s="979" t="s">
        <v>652</v>
      </c>
      <c r="D406" s="1011">
        <f t="shared" si="387"/>
      </c>
      <c r="E406" s="1028">
        <v>1475.65</v>
      </c>
      <c r="F406" s="1028">
        <v>3264.5600000000004</v>
      </c>
      <c r="G406" s="1012">
        <v>3</v>
      </c>
      <c r="H406" s="1000">
        <v>7412.889999999999</v>
      </c>
      <c r="I406" s="1012">
        <v>0</v>
      </c>
      <c r="J406" s="1000">
        <v>0</v>
      </c>
      <c r="K406" s="983">
        <f t="shared" si="585"/>
      </c>
      <c r="L406" s="985">
        <f t="shared" si="669"/>
      </c>
      <c r="M406" s="986">
        <f t="shared" si="520"/>
      </c>
      <c r="N406" s="1066">
        <v>3</v>
      </c>
      <c r="O406" s="986">
        <f t="shared" si="490"/>
      </c>
      <c r="P406" s="986">
        <f t="shared" si="29"/>
      </c>
      <c r="Q406" s="986">
        <f t="shared" si="778"/>
      </c>
      <c r="R406" s="986">
        <f t="shared" si="206"/>
      </c>
      <c r="S406" s="987">
        <f t="shared" si="272"/>
      </c>
      <c r="T406" s="987">
        <f t="shared" si="302"/>
      </c>
      <c r="U406" s="987">
        <f t="shared" si="466"/>
      </c>
      <c r="V406" s="987">
        <f t="shared" si="550"/>
      </c>
      <c r="W406" s="988">
        <f t="shared" si="758"/>
      </c>
      <c r="X406" s="989">
        <v>0.0323</v>
      </c>
      <c r="Y406" s="990">
        <v>56</v>
      </c>
      <c r="Z406" s="986">
        <f t="shared" si="108"/>
      </c>
      <c r="AA406" s="1005">
        <v>39409</v>
      </c>
      <c r="AB406" s="1005">
        <v>394</v>
      </c>
      <c r="AC406" s="1005">
        <v>123</v>
      </c>
      <c r="AD406" s="1005">
        <v>413</v>
      </c>
      <c r="AE406" s="1005">
        <v>55</v>
      </c>
      <c r="AF406" s="1005">
        <v>3</v>
      </c>
      <c r="AG406" s="1005">
        <v>1</v>
      </c>
      <c r="AH406" s="1005">
        <v>27</v>
      </c>
      <c r="AI406" s="986">
        <f t="shared" si="168"/>
      </c>
      <c r="AJ406" s="986">
        <f t="shared" si="236"/>
      </c>
      <c r="AK406" s="993" t="s">
        <v>650</v>
      </c>
      <c r="AL406" s="994" t="s">
        <v>636</v>
      </c>
      <c r="AM406" s="994">
        <v>24</v>
      </c>
    </row>
    <row r="407">
      <c r="A407" s="1056"/>
      <c r="B407" s="1055" t="s">
        <v>640</v>
      </c>
      <c r="C407" s="1055"/>
      <c r="D407" s="1015">
        <f>SUM(D403:D406)</f>
      </c>
      <c r="E407" s="1015">
        <f>SUM(E403:E406)</f>
      </c>
      <c r="F407" s="1015">
        <f>SUM(F403:F406)</f>
      </c>
      <c r="G407" s="1061">
        <f>SUM(G403:G406)</f>
      </c>
      <c r="H407" s="1070">
        <f>SUM(H403:H406)</f>
      </c>
      <c r="I407" s="1061">
        <f>SUM(I403:I406)</f>
      </c>
      <c r="J407" s="1070">
        <f>SUM(J403:J406)</f>
      </c>
      <c r="K407" s="1029">
        <f>SUM(K403:K406)</f>
      </c>
      <c r="L407" s="1015">
        <f>SUM(L403:L406)</f>
      </c>
      <c r="M407" s="1019">
        <f t="shared" si="520"/>
      </c>
      <c r="N407" s="1061">
        <f>SUM(N403:N406)</f>
      </c>
      <c r="O407" s="1019">
        <f t="shared" si="490"/>
      </c>
      <c r="P407" s="1019">
        <f>D407/N407</f>
      </c>
      <c r="Q407" s="1019">
        <f t="shared" si="778"/>
      </c>
      <c r="R407" s="1019">
        <f t="shared" si="206"/>
      </c>
      <c r="S407" s="1020">
        <f t="shared" si="272"/>
      </c>
      <c r="T407" s="1020">
        <f t="shared" si="302"/>
      </c>
      <c r="U407" s="1020">
        <f t="shared" si="466"/>
      </c>
      <c r="V407" s="1020">
        <f t="shared" si="550"/>
      </c>
      <c r="W407" s="1021">
        <f t="shared" si="758"/>
      </c>
      <c r="X407" s="1020">
        <f>AVERAGE(X403:X406)</f>
      </c>
      <c r="Y407" s="1022">
        <f>AVERAGE(Y403:Y406)</f>
      </c>
      <c r="Z407" s="1022">
        <f t="shared" si="108"/>
      </c>
      <c r="AA407" s="1023">
        <f>SUM(AA403:AA406)</f>
      </c>
      <c r="AB407" s="1023">
        <f>SUM(AB403:AB406)</f>
      </c>
      <c r="AC407" s="1023">
        <f>SUM(AC403:AC406)</f>
      </c>
      <c r="AD407" s="1023">
        <f>SUM(AD403:AD406)</f>
      </c>
      <c r="AE407" s="1023">
        <f>SUM(AE403:AE406)</f>
      </c>
      <c r="AF407" s="1023">
        <f>SUM(AF403:AF406)</f>
      </c>
      <c r="AG407" s="1023">
        <f>SUM(AG403:AG406)</f>
      </c>
      <c r="AH407" s="1023">
        <f>SUM(AH403:AH406)</f>
      </c>
      <c r="AI407" s="1019">
        <f t="shared" si="168"/>
      </c>
      <c r="AJ407" s="1024">
        <f t="shared" si="236"/>
      </c>
      <c r="AK407" s="1025"/>
      <c r="AL407" s="1025"/>
      <c r="AM407" s="1023">
        <f>SUM(AM403:AM406)</f>
      </c>
    </row>
    <row r="408">
      <c r="A408" s="1056"/>
      <c r="B408" s="1026" t="s">
        <v>653</v>
      </c>
      <c r="C408" s="979" t="s">
        <v>654</v>
      </c>
      <c r="D408" s="1011">
        <f t="shared" ref="D408:D411" si="388">E408+F408</f>
      </c>
      <c r="E408" s="1028">
        <v>1504.26</v>
      </c>
      <c r="F408" s="1028">
        <v>2320.6000000000004</v>
      </c>
      <c r="G408" s="1012">
        <v>3</v>
      </c>
      <c r="H408" s="1000">
        <v>6531.529999999984</v>
      </c>
      <c r="I408" s="1012">
        <v>0</v>
      </c>
      <c r="J408" s="1000">
        <v>0</v>
      </c>
      <c r="K408" s="983">
        <f t="shared" ref="K408:K411" si="586">G408+I408</f>
      </c>
      <c r="L408" s="985">
        <f t="shared" ref="L408:L411" si="670">H408+J408</f>
      </c>
      <c r="M408" s="986">
        <f t="shared" si="520"/>
      </c>
      <c r="N408" s="1066">
        <v>2</v>
      </c>
      <c r="O408" s="986">
        <f t="shared" si="490"/>
      </c>
      <c r="P408" s="986">
        <f t="shared" ref="P408:P411" si="30">D408/K408</f>
      </c>
      <c r="Q408" s="986">
        <f t="shared" si="778"/>
      </c>
      <c r="R408" s="986">
        <f t="shared" si="206"/>
      </c>
      <c r="S408" s="987">
        <f t="shared" si="272"/>
      </c>
      <c r="T408" s="987">
        <f t="shared" si="302"/>
      </c>
      <c r="U408" s="987">
        <f t="shared" si="466"/>
      </c>
      <c r="V408" s="987">
        <f t="shared" si="550"/>
      </c>
      <c r="W408" s="988">
        <f t="shared" si="758"/>
      </c>
      <c r="X408" s="989">
        <v>0.0372</v>
      </c>
      <c r="Y408" s="990">
        <v>59</v>
      </c>
      <c r="Z408" s="986">
        <f t="shared" si="108"/>
      </c>
      <c r="AA408" s="1005">
        <v>38009</v>
      </c>
      <c r="AB408" s="1005">
        <v>321</v>
      </c>
      <c r="AC408" s="1005">
        <v>110</v>
      </c>
      <c r="AD408" s="1005">
        <v>333</v>
      </c>
      <c r="AE408" s="1005">
        <v>59</v>
      </c>
      <c r="AF408" s="1005">
        <v>5</v>
      </c>
      <c r="AG408" s="1005">
        <v>3</v>
      </c>
      <c r="AH408" s="1005">
        <v>31</v>
      </c>
      <c r="AI408" s="986">
        <f t="shared" si="168"/>
      </c>
      <c r="AJ408" s="986">
        <f t="shared" si="236"/>
      </c>
      <c r="AK408" s="993" t="s">
        <v>650</v>
      </c>
      <c r="AL408" s="994" t="s">
        <v>636</v>
      </c>
      <c r="AM408" s="994">
        <v>14</v>
      </c>
    </row>
    <row r="409">
      <c r="A409" s="1056"/>
      <c r="B409" s="1026" t="s">
        <v>653</v>
      </c>
      <c r="C409" s="979" t="s">
        <v>655</v>
      </c>
      <c r="D409" s="1011">
        <f t="shared" si="388"/>
      </c>
      <c r="E409" s="1031">
        <v>1090.23</v>
      </c>
      <c r="F409" s="1031">
        <v>909.46</v>
      </c>
      <c r="G409" s="1012">
        <v>2</v>
      </c>
      <c r="H409" s="1000">
        <v>5096.520000000019</v>
      </c>
      <c r="I409" s="1012">
        <v>0</v>
      </c>
      <c r="J409" s="1000">
        <v>0</v>
      </c>
      <c r="K409" s="983">
        <f t="shared" si="586"/>
      </c>
      <c r="L409" s="985">
        <f t="shared" si="670"/>
      </c>
      <c r="M409" s="986">
        <f t="shared" si="520"/>
      </c>
      <c r="N409" s="1066">
        <v>2</v>
      </c>
      <c r="O409" s="986">
        <f t="shared" si="490"/>
      </c>
      <c r="P409" s="986">
        <f t="shared" si="30"/>
      </c>
      <c r="Q409" s="986">
        <f t="shared" si="778"/>
      </c>
      <c r="R409" s="986">
        <f t="shared" si="206"/>
      </c>
      <c r="S409" s="987">
        <f t="shared" si="272"/>
      </c>
      <c r="T409" s="987">
        <f t="shared" si="302"/>
      </c>
      <c r="U409" s="987">
        <f t="shared" si="466"/>
      </c>
      <c r="V409" s="987">
        <f t="shared" si="550"/>
      </c>
      <c r="W409" s="988">
        <f t="shared" si="758"/>
      </c>
      <c r="X409" s="989">
        <v>0.0169</v>
      </c>
      <c r="Y409" s="990">
        <v>60</v>
      </c>
      <c r="Z409" s="986">
        <f t="shared" si="108"/>
      </c>
      <c r="AA409" s="1005">
        <v>15758</v>
      </c>
      <c r="AB409" s="1005">
        <v>237</v>
      </c>
      <c r="AC409" s="1005">
        <v>50</v>
      </c>
      <c r="AD409" s="1005">
        <v>243</v>
      </c>
      <c r="AE409" s="1005">
        <v>16</v>
      </c>
      <c r="AF409" s="1005">
        <v>4</v>
      </c>
      <c r="AG409" s="1005">
        <v>1</v>
      </c>
      <c r="AH409" s="1005">
        <v>7</v>
      </c>
      <c r="AI409" s="986">
        <f t="shared" si="168"/>
      </c>
      <c r="AJ409" s="986">
        <f t="shared" si="236"/>
      </c>
      <c r="AK409" s="993" t="s">
        <v>650</v>
      </c>
      <c r="AL409" s="994" t="s">
        <v>636</v>
      </c>
      <c r="AM409" s="994">
        <v>7</v>
      </c>
    </row>
    <row r="410">
      <c r="A410" s="1056"/>
      <c r="B410" s="1026" t="s">
        <v>653</v>
      </c>
      <c r="C410" s="979" t="s">
        <v>656</v>
      </c>
      <c r="D410" s="1011">
        <f t="shared" si="388"/>
      </c>
      <c r="E410" s="1031">
        <v>1492.5</v>
      </c>
      <c r="F410" s="1031">
        <v>1058.2</v>
      </c>
      <c r="G410" s="983">
        <v>3</v>
      </c>
      <c r="H410" s="985">
        <v>6859.479999999996</v>
      </c>
      <c r="I410" s="983">
        <v>0</v>
      </c>
      <c r="J410" s="985">
        <v>0</v>
      </c>
      <c r="K410" s="983">
        <f t="shared" si="586"/>
      </c>
      <c r="L410" s="985">
        <f t="shared" si="670"/>
      </c>
      <c r="M410" s="986">
        <f t="shared" si="520"/>
      </c>
      <c r="N410" s="1066">
        <v>3</v>
      </c>
      <c r="O410" s="986">
        <f t="shared" si="490"/>
      </c>
      <c r="P410" s="986">
        <f t="shared" si="30"/>
      </c>
      <c r="Q410" s="986">
        <f t="shared" si="778"/>
      </c>
      <c r="R410" s="986">
        <f t="shared" si="206"/>
      </c>
      <c r="S410" s="987">
        <f t="shared" si="272"/>
      </c>
      <c r="T410" s="987">
        <f t="shared" si="302"/>
      </c>
      <c r="U410" s="987">
        <f t="shared" si="466"/>
      </c>
      <c r="V410" s="987">
        <f t="shared" si="550"/>
      </c>
      <c r="W410" s="988">
        <f t="shared" si="758"/>
      </c>
      <c r="X410" s="989">
        <v>0.052</v>
      </c>
      <c r="Y410" s="990">
        <v>65</v>
      </c>
      <c r="Z410" s="986">
        <f t="shared" si="108"/>
      </c>
      <c r="AA410" s="1005">
        <v>11927</v>
      </c>
      <c r="AB410" s="1005">
        <v>214</v>
      </c>
      <c r="AC410" s="1005">
        <v>75</v>
      </c>
      <c r="AD410" s="1005">
        <v>214</v>
      </c>
      <c r="AE410" s="1005">
        <v>47</v>
      </c>
      <c r="AF410" s="1005">
        <v>0</v>
      </c>
      <c r="AG410" s="1005">
        <v>0</v>
      </c>
      <c r="AH410" s="1005">
        <v>13</v>
      </c>
      <c r="AI410" s="986">
        <f t="shared" si="168"/>
      </c>
      <c r="AJ410" s="986">
        <f t="shared" si="236"/>
      </c>
      <c r="AK410" s="993" t="s">
        <v>650</v>
      </c>
      <c r="AL410" s="994" t="s">
        <v>636</v>
      </c>
      <c r="AM410" s="994">
        <v>17</v>
      </c>
    </row>
    <row r="411">
      <c r="A411" s="1056"/>
      <c r="B411" s="1026" t="s">
        <v>653</v>
      </c>
      <c r="C411" s="979" t="s">
        <v>657</v>
      </c>
      <c r="D411" s="1011">
        <f t="shared" si="388"/>
      </c>
      <c r="E411" s="1031">
        <v>1624.73</v>
      </c>
      <c r="F411" s="1031">
        <v>1750.26</v>
      </c>
      <c r="G411" s="1012">
        <v>4</v>
      </c>
      <c r="H411" s="1000">
        <v>12297.599999999991</v>
      </c>
      <c r="I411" s="1012">
        <v>0</v>
      </c>
      <c r="J411" s="1000">
        <v>0</v>
      </c>
      <c r="K411" s="983">
        <f t="shared" si="586"/>
      </c>
      <c r="L411" s="985">
        <f t="shared" si="670"/>
      </c>
      <c r="M411" s="986">
        <f t="shared" si="520"/>
      </c>
      <c r="N411" s="1066">
        <v>3</v>
      </c>
      <c r="O411" s="986">
        <f t="shared" si="490"/>
      </c>
      <c r="P411" s="986">
        <f t="shared" si="30"/>
      </c>
      <c r="Q411" s="986">
        <f t="shared" si="778"/>
      </c>
      <c r="R411" s="986">
        <f t="shared" si="206"/>
      </c>
      <c r="S411" s="987">
        <f t="shared" si="272"/>
      </c>
      <c r="T411" s="987">
        <f t="shared" si="302"/>
      </c>
      <c r="U411" s="987">
        <f t="shared" si="466"/>
      </c>
      <c r="V411" s="987">
        <f t="shared" si="550"/>
      </c>
      <c r="W411" s="988">
        <f t="shared" si="758"/>
      </c>
      <c r="X411" s="989">
        <v>0.0203</v>
      </c>
      <c r="Y411" s="990">
        <v>65</v>
      </c>
      <c r="Z411" s="986">
        <f t="shared" si="108"/>
      </c>
      <c r="AA411" s="1005">
        <v>17716</v>
      </c>
      <c r="AB411" s="1005">
        <v>322</v>
      </c>
      <c r="AC411" s="1005">
        <v>58</v>
      </c>
      <c r="AD411" s="1005">
        <v>335</v>
      </c>
      <c r="AE411" s="1005">
        <v>57</v>
      </c>
      <c r="AF411" s="1005">
        <v>3</v>
      </c>
      <c r="AG411" s="1005">
        <v>0</v>
      </c>
      <c r="AH411" s="1005">
        <v>9</v>
      </c>
      <c r="AI411" s="986">
        <f t="shared" si="168"/>
      </c>
      <c r="AJ411" s="986">
        <f t="shared" si="236"/>
      </c>
      <c r="AK411" s="993" t="s">
        <v>650</v>
      </c>
      <c r="AL411" s="994" t="s">
        <v>636</v>
      </c>
      <c r="AM411" s="994">
        <v>20</v>
      </c>
    </row>
    <row r="412">
      <c r="A412" s="1056"/>
      <c r="B412" s="1055" t="s">
        <v>640</v>
      </c>
      <c r="C412" s="1055"/>
      <c r="D412" s="1015">
        <f>SUM(D408:D411)</f>
      </c>
      <c r="E412" s="1015">
        <f>SUM(E408:E411)</f>
      </c>
      <c r="F412" s="1015">
        <f>SUM(F408:F411)</f>
      </c>
      <c r="G412" s="1061">
        <f>SUM(G408:G411)</f>
      </c>
      <c r="H412" s="1070">
        <f>SUM(H408:H411)</f>
      </c>
      <c r="I412" s="1061">
        <f>SUM(I408:I411)</f>
      </c>
      <c r="J412" s="1070">
        <f>SUM(J408:J411)</f>
      </c>
      <c r="K412" s="1029">
        <f>SUM(K408:K411)</f>
      </c>
      <c r="L412" s="1015">
        <f>SUM(L408:L411)</f>
      </c>
      <c r="M412" s="1019">
        <f t="shared" si="520"/>
      </c>
      <c r="N412" s="1061">
        <f>SUM(N408:N411)</f>
      </c>
      <c r="O412" s="1019">
        <f t="shared" si="490"/>
      </c>
      <c r="P412" s="1019">
        <f>D412/N412</f>
      </c>
      <c r="Q412" s="1019">
        <f t="shared" si="778"/>
      </c>
      <c r="R412" s="1019">
        <f t="shared" si="206"/>
      </c>
      <c r="S412" s="1020">
        <f t="shared" si="272"/>
      </c>
      <c r="T412" s="1020">
        <f t="shared" si="302"/>
      </c>
      <c r="U412" s="1020">
        <f t="shared" si="466"/>
      </c>
      <c r="V412" s="1020">
        <f t="shared" si="550"/>
      </c>
      <c r="W412" s="1021">
        <f t="shared" si="758"/>
      </c>
      <c r="X412" s="1020">
        <f>AVERAGE(X408:X411)</f>
      </c>
      <c r="Y412" s="1022">
        <f>AVERAGE(Y408:Y411)</f>
      </c>
      <c r="Z412" s="1022">
        <f t="shared" si="108"/>
      </c>
      <c r="AA412" s="1023">
        <f>SUM(AA408:AA411)</f>
      </c>
      <c r="AB412" s="1023">
        <f>SUM(AB408:AB411)</f>
      </c>
      <c r="AC412" s="1023">
        <f>SUM(AC408:AC411)</f>
      </c>
      <c r="AD412" s="1023">
        <f>SUM(AD408:AD411)</f>
      </c>
      <c r="AE412" s="1023">
        <f>SUM(AE408:AE411)</f>
      </c>
      <c r="AF412" s="1023">
        <f>SUM(AF408:AF411)</f>
      </c>
      <c r="AG412" s="1023">
        <f>SUM(AG408:AG411)</f>
      </c>
      <c r="AH412" s="1023">
        <f>SUM(AH408:AH411)</f>
      </c>
      <c r="AI412" s="1019">
        <f t="shared" si="168"/>
      </c>
      <c r="AJ412" s="1024">
        <f t="shared" si="236"/>
      </c>
      <c r="AK412" s="1025"/>
      <c r="AL412" s="1025"/>
      <c r="AM412" s="1023">
        <f>SUM(AM408:AM411)</f>
      </c>
    </row>
    <row r="413">
      <c r="A413" s="1056"/>
      <c r="B413" s="979" t="s">
        <v>633</v>
      </c>
      <c r="C413" s="979" t="s">
        <v>659</v>
      </c>
      <c r="D413" s="1011">
        <f t="shared" ref="D413:D416" si="389">E413+F413</f>
      </c>
      <c r="E413" s="1031">
        <v>984.3399999999999</v>
      </c>
      <c r="F413" s="1031">
        <v>1464.98</v>
      </c>
      <c r="G413" s="1012">
        <v>4</v>
      </c>
      <c r="H413" s="1000">
        <v>9639.63000000002</v>
      </c>
      <c r="I413" s="1012">
        <v>0</v>
      </c>
      <c r="J413" s="1000">
        <v>0</v>
      </c>
      <c r="K413" s="983">
        <f t="shared" ref="K413:K416" si="587">G413+I413</f>
      </c>
      <c r="L413" s="985">
        <f t="shared" ref="L413:L416" si="671">H413+J413</f>
      </c>
      <c r="M413" s="986">
        <f t="shared" si="520"/>
      </c>
      <c r="N413" s="1066">
        <v>4</v>
      </c>
      <c r="O413" s="986">
        <f t="shared" si="490"/>
      </c>
      <c r="P413" s="986">
        <f t="shared" ref="P413:P416" si="31">D413/K413</f>
      </c>
      <c r="Q413" s="986">
        <f t="shared" si="778"/>
      </c>
      <c r="R413" s="986">
        <f t="shared" si="206"/>
      </c>
      <c r="S413" s="987">
        <f t="shared" si="272"/>
      </c>
      <c r="T413" s="987">
        <f t="shared" si="302"/>
      </c>
      <c r="U413" s="987">
        <f t="shared" si="466"/>
      </c>
      <c r="V413" s="987">
        <f t="shared" si="550"/>
      </c>
      <c r="W413" s="988">
        <f t="shared" si="758"/>
      </c>
      <c r="X413" s="989">
        <v>0.016</v>
      </c>
      <c r="Y413" s="990">
        <v>67</v>
      </c>
      <c r="Z413" s="986">
        <f t="shared" si="108"/>
      </c>
      <c r="AA413" s="1005">
        <v>20205</v>
      </c>
      <c r="AB413" s="1005">
        <v>334</v>
      </c>
      <c r="AC413" s="1005">
        <v>67</v>
      </c>
      <c r="AD413" s="1005">
        <v>346</v>
      </c>
      <c r="AE413" s="1005">
        <v>52</v>
      </c>
      <c r="AF413" s="1005">
        <v>1</v>
      </c>
      <c r="AG413" s="1005">
        <v>0</v>
      </c>
      <c r="AH413" s="1005">
        <v>12</v>
      </c>
      <c r="AI413" s="986">
        <f t="shared" si="168"/>
      </c>
      <c r="AJ413" s="986">
        <f t="shared" si="236"/>
      </c>
      <c r="AK413" s="993" t="s">
        <v>650</v>
      </c>
      <c r="AL413" s="994" t="s">
        <v>636</v>
      </c>
      <c r="AM413" s="994">
        <v>14</v>
      </c>
    </row>
    <row r="414">
      <c r="A414" s="1056"/>
      <c r="B414" s="979" t="s">
        <v>633</v>
      </c>
      <c r="C414" s="979" t="s">
        <v>660</v>
      </c>
      <c r="D414" s="1011">
        <f t="shared" si="389"/>
      </c>
      <c r="E414" s="1031">
        <v>1211.93</v>
      </c>
      <c r="F414" s="1031">
        <v>1092.6</v>
      </c>
      <c r="G414" s="1012">
        <v>3</v>
      </c>
      <c r="H414" s="1000">
        <v>6537.959999999963</v>
      </c>
      <c r="I414" s="1012">
        <v>1</v>
      </c>
      <c r="J414" s="1000">
        <v>5096.52</v>
      </c>
      <c r="K414" s="983">
        <f t="shared" si="587"/>
      </c>
      <c r="L414" s="985">
        <f t="shared" si="671"/>
      </c>
      <c r="M414" s="986">
        <f t="shared" si="520"/>
      </c>
      <c r="N414" s="1066">
        <v>4</v>
      </c>
      <c r="O414" s="986">
        <f t="shared" si="490"/>
      </c>
      <c r="P414" s="986">
        <f t="shared" si="31"/>
      </c>
      <c r="Q414" s="986">
        <f t="shared" si="778"/>
      </c>
      <c r="R414" s="986">
        <f t="shared" si="206"/>
      </c>
      <c r="S414" s="987">
        <f t="shared" si="272"/>
      </c>
      <c r="T414" s="987">
        <f t="shared" si="302"/>
      </c>
      <c r="U414" s="987">
        <f t="shared" si="466"/>
      </c>
      <c r="V414" s="987">
        <f t="shared" si="550"/>
      </c>
      <c r="W414" s="988">
        <f t="shared" si="758"/>
      </c>
      <c r="X414" s="989">
        <v>0.013</v>
      </c>
      <c r="Y414" s="990">
        <v>67</v>
      </c>
      <c r="Z414" s="986">
        <f t="shared" si="108"/>
      </c>
      <c r="AA414" s="1005">
        <v>17488</v>
      </c>
      <c r="AB414" s="1005">
        <v>275</v>
      </c>
      <c r="AC414" s="1005">
        <v>49</v>
      </c>
      <c r="AD414" s="1005">
        <v>298</v>
      </c>
      <c r="AE414" s="1005">
        <v>37</v>
      </c>
      <c r="AF414" s="1005">
        <v>1</v>
      </c>
      <c r="AG414" s="1005">
        <v>0</v>
      </c>
      <c r="AH414" s="1005">
        <v>6</v>
      </c>
      <c r="AI414" s="986">
        <f t="shared" si="168"/>
      </c>
      <c r="AJ414" s="986">
        <f t="shared" si="236"/>
      </c>
      <c r="AK414" s="993" t="s">
        <v>650</v>
      </c>
      <c r="AL414" s="994" t="s">
        <v>636</v>
      </c>
      <c r="AM414" s="994">
        <v>13</v>
      </c>
    </row>
    <row r="415">
      <c r="A415" s="1056"/>
      <c r="B415" s="979" t="s">
        <v>633</v>
      </c>
      <c r="C415" s="979" t="s">
        <v>661</v>
      </c>
      <c r="D415" s="1011">
        <f t="shared" si="389"/>
      </c>
      <c r="E415" s="1031">
        <v>1123.41</v>
      </c>
      <c r="F415" s="1031">
        <v>1206.22</v>
      </c>
      <c r="G415" s="1012">
        <v>1</v>
      </c>
      <c r="H415" s="1000">
        <v>1994.8500000000058</v>
      </c>
      <c r="I415" s="1012">
        <v>0</v>
      </c>
      <c r="J415" s="1000">
        <v>0</v>
      </c>
      <c r="K415" s="983">
        <f t="shared" si="587"/>
      </c>
      <c r="L415" s="985">
        <f t="shared" si="671"/>
      </c>
      <c r="M415" s="986">
        <f t="shared" si="520"/>
      </c>
      <c r="N415" s="1066">
        <v>1</v>
      </c>
      <c r="O415" s="986">
        <f t="shared" si="490"/>
      </c>
      <c r="P415" s="986">
        <f t="shared" si="31"/>
      </c>
      <c r="Q415" s="986">
        <f t="shared" si="778"/>
      </c>
      <c r="R415" s="986">
        <f t="shared" si="206"/>
      </c>
      <c r="S415" s="987">
        <f t="shared" si="272"/>
      </c>
      <c r="T415" s="987">
        <f t="shared" si="302"/>
      </c>
      <c r="U415" s="987">
        <f t="shared" si="466"/>
      </c>
      <c r="V415" s="987">
        <f t="shared" si="550"/>
      </c>
      <c r="W415" s="988">
        <f t="shared" si="758"/>
      </c>
      <c r="X415" s="989">
        <v>0.0175</v>
      </c>
      <c r="Y415" s="990">
        <v>66</v>
      </c>
      <c r="Z415" s="986">
        <f t="shared" si="108"/>
      </c>
      <c r="AA415" s="1005">
        <v>21545</v>
      </c>
      <c r="AB415" s="1005">
        <v>335</v>
      </c>
      <c r="AC415" s="1005">
        <v>65</v>
      </c>
      <c r="AD415" s="1005">
        <v>355</v>
      </c>
      <c r="AE415" s="1005">
        <v>47</v>
      </c>
      <c r="AF415" s="1005">
        <v>1</v>
      </c>
      <c r="AG415" s="1005">
        <v>0</v>
      </c>
      <c r="AH415" s="1005">
        <v>24</v>
      </c>
      <c r="AI415" s="986">
        <f t="shared" si="168"/>
      </c>
      <c r="AJ415" s="986">
        <f t="shared" si="236"/>
      </c>
      <c r="AK415" s="993" t="s">
        <v>650</v>
      </c>
      <c r="AL415" s="994" t="s">
        <v>636</v>
      </c>
      <c r="AM415" s="994">
        <v>10</v>
      </c>
    </row>
    <row r="416">
      <c r="A416" s="1056"/>
      <c r="B416" s="979" t="s">
        <v>633</v>
      </c>
      <c r="C416" s="979" t="s">
        <v>662</v>
      </c>
      <c r="D416" s="1011">
        <f t="shared" si="389"/>
      </c>
      <c r="E416" s="1031">
        <v>512.55</v>
      </c>
      <c r="F416" s="1031">
        <v>369.94</v>
      </c>
      <c r="G416" s="1012">
        <v>2</v>
      </c>
      <c r="H416" s="1000">
        <v>3989.7000000000116</v>
      </c>
      <c r="I416" s="1012">
        <v>1</v>
      </c>
      <c r="J416" s="1000">
        <v>6216.209999999999</v>
      </c>
      <c r="K416" s="983">
        <f t="shared" si="587"/>
      </c>
      <c r="L416" s="985">
        <f t="shared" si="671"/>
      </c>
      <c r="M416" s="986">
        <f t="shared" si="520"/>
      </c>
      <c r="N416" s="1066">
        <v>3</v>
      </c>
      <c r="O416" s="986">
        <f t="shared" si="490"/>
      </c>
      <c r="P416" s="986">
        <f t="shared" si="31"/>
      </c>
      <c r="Q416" s="986">
        <f t="shared" si="778"/>
      </c>
      <c r="R416" s="986">
        <f t="shared" si="206"/>
      </c>
      <c r="S416" s="987">
        <f t="shared" si="272"/>
      </c>
      <c r="T416" s="987">
        <f t="shared" si="302"/>
      </c>
      <c r="U416" s="987">
        <f t="shared" si="466"/>
      </c>
      <c r="V416" s="987">
        <f t="shared" si="550"/>
      </c>
      <c r="W416" s="988">
        <f t="shared" si="758"/>
      </c>
      <c r="X416" s="989">
        <v>0.0204</v>
      </c>
      <c r="Y416" s="990">
        <v>67</v>
      </c>
      <c r="Z416" s="986">
        <f t="shared" si="108"/>
      </c>
      <c r="AA416" s="1005">
        <v>8929</v>
      </c>
      <c r="AB416" s="1005">
        <v>256</v>
      </c>
      <c r="AC416" s="1005">
        <v>34</v>
      </c>
      <c r="AD416" s="1005">
        <v>324</v>
      </c>
      <c r="AE416" s="1005">
        <v>43</v>
      </c>
      <c r="AF416" s="1005">
        <v>2</v>
      </c>
      <c r="AG416" s="1005">
        <v>0</v>
      </c>
      <c r="AH416" s="1005">
        <v>11</v>
      </c>
      <c r="AI416" s="986">
        <f t="shared" si="168"/>
      </c>
      <c r="AJ416" s="986">
        <f t="shared" si="236"/>
      </c>
      <c r="AK416" s="993" t="s">
        <v>650</v>
      </c>
      <c r="AL416" s="994" t="s">
        <v>636</v>
      </c>
      <c r="AM416" s="994">
        <v>9</v>
      </c>
    </row>
    <row r="417">
      <c r="A417" s="1056"/>
      <c r="B417" s="1055" t="s">
        <v>640</v>
      </c>
      <c r="C417" s="1055"/>
      <c r="D417" s="1015">
        <f>SUM(D413:D416)</f>
      </c>
      <c r="E417" s="1016">
        <f>SUM(E413:E416)</f>
      </c>
      <c r="F417" s="1016">
        <f>SUM(F413:F416)</f>
      </c>
      <c r="G417" s="1061">
        <f>SUM(G413:G416)</f>
      </c>
      <c r="H417" s="1070">
        <f>SUM(H413:H416)</f>
      </c>
      <c r="I417" s="1061">
        <f>SUM(I413:I416)</f>
      </c>
      <c r="J417" s="1070">
        <f>SUM(J413:J416)</f>
      </c>
      <c r="K417" s="1017">
        <f>SUM(K413:K416)</f>
      </c>
      <c r="L417" s="1016">
        <f>SUM(L413:L416)</f>
      </c>
      <c r="M417" s="1019">
        <f t="shared" si="520"/>
      </c>
      <c r="N417" s="1061">
        <f>SUM(N413:N416)</f>
      </c>
      <c r="O417" s="1019">
        <f t="shared" si="490"/>
      </c>
      <c r="P417" s="1019">
        <f t="shared" ref="P417:P418" si="128">D417/N417</f>
      </c>
      <c r="Q417" s="1019">
        <f t="shared" si="778"/>
      </c>
      <c r="R417" s="1019">
        <f t="shared" si="206"/>
      </c>
      <c r="S417" s="1020">
        <f t="shared" si="272"/>
      </c>
      <c r="T417" s="1020">
        <f t="shared" si="302"/>
      </c>
      <c r="U417" s="1020">
        <f t="shared" si="466"/>
      </c>
      <c r="V417" s="1020">
        <f t="shared" si="550"/>
      </c>
      <c r="W417" s="1021">
        <f t="shared" si="758"/>
      </c>
      <c r="X417" s="1020">
        <f>AVERAGE(X413:X416)</f>
      </c>
      <c r="Y417" s="1022">
        <f>AVERAGE(Y413:Y416)</f>
      </c>
      <c r="Z417" s="1022">
        <f t="shared" si="108"/>
      </c>
      <c r="AA417" s="1023">
        <f>SUM(AA413:AA416)</f>
      </c>
      <c r="AB417" s="1023">
        <f>SUM(AB413:AB416)</f>
      </c>
      <c r="AC417" s="1023">
        <f>SUM(AC413:AC416)</f>
      </c>
      <c r="AD417" s="1023">
        <f>SUM(AD413:AD416)</f>
      </c>
      <c r="AE417" s="1023">
        <f>SUM(AE413:AE416)</f>
      </c>
      <c r="AF417" s="1023">
        <f>SUM(AF413:AF416)</f>
      </c>
      <c r="AG417" s="1023">
        <f>SUM(AG413:AG416)</f>
      </c>
      <c r="AH417" s="1023">
        <f>SUM(AH413:AH416)</f>
      </c>
      <c r="AI417" s="1019">
        <f t="shared" si="168"/>
      </c>
      <c r="AJ417" s="1024">
        <f t="shared" si="236"/>
      </c>
      <c r="AK417" s="1025"/>
      <c r="AL417" s="1025"/>
      <c r="AM417" s="1023">
        <f>SUM(AM413:AM416)</f>
      </c>
    </row>
    <row r="418">
      <c r="A418" s="1056"/>
      <c r="B418" s="1039" t="s">
        <v>663</v>
      </c>
      <c r="C418" s="1039"/>
      <c r="D418" s="1033">
        <f>D402+D397+D412+D407+D417</f>
      </c>
      <c r="E418" s="1034">
        <f>E402+E397+E412+E407+E417</f>
      </c>
      <c r="F418" s="1034">
        <f>F402+F397+F412+F407+F417</f>
      </c>
      <c r="G418" s="1035">
        <f>G417+G412+G407+G402+G397</f>
      </c>
      <c r="H418" s="1036">
        <f>H417+H412+H407+H402+H397</f>
      </c>
      <c r="I418" s="1035">
        <f>I417+I412+I407+I402+I397</f>
      </c>
      <c r="J418" s="1036">
        <f>J417+J412+J407+J402+J397</f>
      </c>
      <c r="K418" s="1035">
        <f>K402+K397+K412+K407+K417</f>
      </c>
      <c r="L418" s="1034">
        <f>L402+L397+L412+L407+L417</f>
      </c>
      <c r="M418" s="1036">
        <f t="shared" si="520"/>
      </c>
      <c r="N418" s="1035">
        <f>N417+N412+N407+N402+N397</f>
      </c>
      <c r="O418" s="1036">
        <f t="shared" si="490"/>
      </c>
      <c r="P418" s="1036">
        <f t="shared" si="128"/>
      </c>
      <c r="Q418" s="1036">
        <f t="shared" si="778"/>
      </c>
      <c r="R418" s="1036">
        <f t="shared" si="206"/>
      </c>
      <c r="S418" s="1037">
        <f t="shared" si="272"/>
      </c>
      <c r="T418" s="1037">
        <f t="shared" si="302"/>
      </c>
      <c r="U418" s="1037">
        <f t="shared" si="466"/>
      </c>
      <c r="V418" s="1037">
        <f t="shared" si="550"/>
      </c>
      <c r="W418" s="1035">
        <f t="shared" si="758"/>
      </c>
      <c r="X418" s="1036">
        <f>(X402+X397+X412+X407+X417)/5</f>
      </c>
      <c r="Y418" s="1036">
        <f>(Y402+Y397+Y412+Y407+Y417)/5</f>
      </c>
      <c r="Z418" s="1036">
        <f>(Z402+Z397+Z412+Z407+Z417)/5</f>
      </c>
      <c r="AA418" s="1034">
        <f>AA402+AA397+AA412+AA407+AA417</f>
      </c>
      <c r="AB418" s="1034">
        <f>AB402+AB397+AB412+AB407+AB417</f>
      </c>
      <c r="AC418" s="1034">
        <f>AC402+AC397+AC412+AC407+AC417</f>
      </c>
      <c r="AD418" s="1034">
        <f>AD402+AD397+AD412+AD407+AD417</f>
      </c>
      <c r="AE418" s="1034">
        <f>AE402+AE397+AE412+AE407+AE417</f>
      </c>
      <c r="AF418" s="1034">
        <f>AF402+AF397+AF412+AF407+AF417</f>
      </c>
      <c r="AG418" s="1034">
        <f>AG402+AG397+AG412+AG407+AG417</f>
      </c>
      <c r="AH418" s="1034">
        <f>AH402+AH397+AH412+AH407+AH417</f>
      </c>
      <c r="AI418" s="1036">
        <f t="shared" si="168"/>
      </c>
      <c r="AJ418" s="1038">
        <f t="shared" si="236"/>
      </c>
      <c r="AK418" s="1039"/>
      <c r="AL418" s="1039"/>
      <c r="AM418" s="1034">
        <f>AM402+AM397+AM412+AM407+AM417</f>
      </c>
    </row>
    <row r="419">
      <c r="A419" s="1071"/>
      <c r="B419" s="1045" t="s">
        <v>592</v>
      </c>
      <c r="C419" s="1045"/>
      <c r="D419" s="966" t="s">
        <v>593</v>
      </c>
      <c r="E419" s="966"/>
      <c r="F419" s="966"/>
      <c r="G419" s="966"/>
      <c r="H419" s="966"/>
      <c r="I419" s="966"/>
      <c r="J419" s="966"/>
      <c r="K419" s="966"/>
      <c r="L419" s="966"/>
      <c r="M419" s="966"/>
      <c r="N419" s="966"/>
      <c r="O419" s="966"/>
      <c r="P419" s="966"/>
      <c r="Q419" s="966"/>
      <c r="R419" s="967" t="s">
        <v>594</v>
      </c>
      <c r="S419" s="967"/>
      <c r="T419" s="967"/>
      <c r="U419" s="967"/>
      <c r="V419" s="967"/>
      <c r="W419" s="967"/>
      <c r="X419" s="967"/>
      <c r="Y419" s="967"/>
      <c r="Z419" s="967"/>
      <c r="AA419" s="967"/>
      <c r="AB419" s="967"/>
      <c r="AC419" s="967"/>
      <c r="AD419" s="967"/>
      <c r="AE419" s="967"/>
      <c r="AF419" s="967"/>
      <c r="AG419" s="967"/>
      <c r="AH419" s="967"/>
      <c r="AI419" s="967"/>
      <c r="AJ419" s="967"/>
      <c r="AK419" s="967"/>
      <c r="AL419" s="967"/>
      <c r="AM419" s="968"/>
    </row>
    <row r="420">
      <c r="A420" s="1045"/>
      <c r="B420" s="1045" t="s">
        <v>595</v>
      </c>
      <c r="C420" s="1045" t="s">
        <v>596</v>
      </c>
      <c r="D420" s="969" t="s">
        <v>597</v>
      </c>
      <c r="E420" s="970" t="s">
        <v>598</v>
      </c>
      <c r="F420" s="970" t="s">
        <v>599</v>
      </c>
      <c r="G420" s="1062" t="s">
        <v>600</v>
      </c>
      <c r="H420" s="1062" t="s">
        <v>601</v>
      </c>
      <c r="I420" s="1062" t="s">
        <v>602</v>
      </c>
      <c r="J420" s="1062" t="s">
        <v>603</v>
      </c>
      <c r="K420" s="1063" t="s">
        <v>675</v>
      </c>
      <c r="L420" s="1064" t="s">
        <v>676</v>
      </c>
      <c r="M420" s="974" t="s">
        <v>606</v>
      </c>
      <c r="N420" s="1062" t="s">
        <v>604</v>
      </c>
      <c r="O420" s="974" t="s">
        <v>607</v>
      </c>
      <c r="P420" s="974" t="s">
        <v>608</v>
      </c>
      <c r="Q420" s="974" t="s">
        <v>609</v>
      </c>
      <c r="R420" s="967" t="s">
        <v>610</v>
      </c>
      <c r="S420" s="975" t="s">
        <v>611</v>
      </c>
      <c r="T420" s="975" t="s">
        <v>612</v>
      </c>
      <c r="U420" s="975" t="s">
        <v>613</v>
      </c>
      <c r="V420" s="975" t="s">
        <v>614</v>
      </c>
      <c r="W420" s="976" t="s">
        <v>615</v>
      </c>
      <c r="X420" s="975" t="s">
        <v>616</v>
      </c>
      <c r="Y420" s="977" t="s">
        <v>617</v>
      </c>
      <c r="Z420" s="967" t="s">
        <v>618</v>
      </c>
      <c r="AA420" s="976" t="s">
        <v>619</v>
      </c>
      <c r="AB420" s="976" t="s">
        <v>620</v>
      </c>
      <c r="AC420" s="976" t="s">
        <v>621</v>
      </c>
      <c r="AD420" s="976" t="s">
        <v>622</v>
      </c>
      <c r="AE420" s="976" t="s">
        <v>623</v>
      </c>
      <c r="AF420" s="976" t="s">
        <v>624</v>
      </c>
      <c r="AG420" s="976" t="s">
        <v>625</v>
      </c>
      <c r="AH420" s="976" t="s">
        <v>626</v>
      </c>
      <c r="AI420" s="976" t="s">
        <v>627</v>
      </c>
      <c r="AJ420" s="967" t="s">
        <v>628</v>
      </c>
      <c r="AK420" s="968" t="s">
        <v>629</v>
      </c>
      <c r="AL420" s="968" t="s">
        <v>630</v>
      </c>
      <c r="AM420" s="968" t="s">
        <v>631</v>
      </c>
    </row>
    <row r="421">
      <c r="A421" s="1056" t="s">
        <v>683</v>
      </c>
      <c r="B421" s="1026" t="s">
        <v>646</v>
      </c>
      <c r="C421" s="1048" t="s">
        <v>634</v>
      </c>
      <c r="D421" s="1057">
        <f t="shared" ref="D421:D425" si="390">E421+F421</f>
      </c>
      <c r="E421" s="981">
        <v>972.96</v>
      </c>
      <c r="F421" s="981">
        <v>1491.16</v>
      </c>
      <c r="G421" s="1043">
        <v>1</v>
      </c>
      <c r="H421" s="1000">
        <v>1435.01</v>
      </c>
      <c r="I421" s="1043">
        <v>0</v>
      </c>
      <c r="J421" s="1043">
        <v>0</v>
      </c>
      <c r="K421" s="983">
        <f t="shared" ref="K421:K425" si="588">G421+I421</f>
      </c>
      <c r="L421" s="985">
        <f t="shared" ref="L421:L425" si="672">H421+J421</f>
      </c>
      <c r="M421" s="986">
        <f t="shared" ref="M421:M445" si="521">L421/D421</f>
      </c>
      <c r="N421" s="984">
        <v>1</v>
      </c>
      <c r="O421" s="986">
        <f t="shared" ref="O421:O445" si="491">D421/K421</f>
      </c>
      <c r="P421" s="986">
        <f t="shared" ref="P421:P425" si="32">D421/K421</f>
      </c>
      <c r="Q421" s="986">
        <f t="shared" ref="Q421:Q445" si="779">L421/K421</f>
      </c>
      <c r="R421" s="986">
        <f t="shared" ref="R421:R445" si="207">D421/AB421</f>
      </c>
      <c r="S421" s="987">
        <f t="shared" ref="S421:S445" si="273">W421/AA421*1</f>
      </c>
      <c r="T421" s="987">
        <f t="shared" ref="T421:T445" si="303">AB421/AA421</f>
      </c>
      <c r="U421" s="987">
        <f t="shared" ref="U421:U445" si="467">AD421/AA421</f>
      </c>
      <c r="V421" s="987">
        <f t="shared" ref="V421:V445" si="551">AE421/AD421</f>
      </c>
      <c r="W421" s="988">
        <f t="shared" ref="W421:W445" si="759">AC421/X421</f>
      </c>
      <c r="X421" s="989">
        <v>0.0253</v>
      </c>
      <c r="Y421" s="990">
        <v>43</v>
      </c>
      <c r="Z421" s="1002">
        <f t="shared" ref="Z421:Z444" si="109">(D421/AA421)*1000</f>
      </c>
      <c r="AA421" s="1068">
        <v>26259</v>
      </c>
      <c r="AB421" s="1004">
        <v>886</v>
      </c>
      <c r="AC421" s="1005">
        <v>132</v>
      </c>
      <c r="AD421" s="1005">
        <v>1003</v>
      </c>
      <c r="AE421" s="1005">
        <v>57</v>
      </c>
      <c r="AF421" s="1005">
        <v>5</v>
      </c>
      <c r="AG421" s="1005">
        <v>1</v>
      </c>
      <c r="AH421" s="1005">
        <v>24</v>
      </c>
      <c r="AI421" s="986">
        <f t="shared" ref="AI421:AI424" si="169">D421/AD421</f>
      </c>
      <c r="AJ421" s="986">
        <f t="shared" ref="AJ421:AJ445" si="237">AM421*1000/D421</f>
      </c>
      <c r="AK421" s="993" t="s">
        <v>635</v>
      </c>
      <c r="AL421" s="994" t="s">
        <v>651</v>
      </c>
      <c r="AM421" s="994">
        <v>30</v>
      </c>
    </row>
    <row r="422">
      <c r="A422" s="1056"/>
      <c r="B422" s="1026" t="s">
        <v>646</v>
      </c>
      <c r="C422" s="1048" t="s">
        <v>637</v>
      </c>
      <c r="D422" s="1049">
        <f t="shared" si="390"/>
      </c>
      <c r="E422" s="981">
        <v>1191.08</v>
      </c>
      <c r="F422" s="981">
        <v>2429.04</v>
      </c>
      <c r="G422" s="1043">
        <v>6</v>
      </c>
      <c r="H422" s="1000">
        <v>13215.91</v>
      </c>
      <c r="I422" s="1043">
        <v>0</v>
      </c>
      <c r="J422" s="1043">
        <v>0</v>
      </c>
      <c r="K422" s="983">
        <f t="shared" si="588"/>
      </c>
      <c r="L422" s="985">
        <f t="shared" si="672"/>
      </c>
      <c r="M422" s="986">
        <f t="shared" si="521"/>
      </c>
      <c r="N422" s="984">
        <v>5</v>
      </c>
      <c r="O422" s="986">
        <f t="shared" si="491"/>
      </c>
      <c r="P422" s="986">
        <f t="shared" si="32"/>
      </c>
      <c r="Q422" s="986">
        <f t="shared" si="779"/>
      </c>
      <c r="R422" s="986">
        <f t="shared" si="207"/>
      </c>
      <c r="S422" s="987">
        <f t="shared" si="273"/>
      </c>
      <c r="T422" s="987">
        <f t="shared" si="303"/>
      </c>
      <c r="U422" s="987">
        <f t="shared" si="467"/>
      </c>
      <c r="V422" s="987">
        <f t="shared" si="551"/>
      </c>
      <c r="W422" s="988">
        <f t="shared" si="759"/>
      </c>
      <c r="X422" s="989">
        <v>0.0366</v>
      </c>
      <c r="Y422" s="990">
        <v>49</v>
      </c>
      <c r="Z422" s="1009">
        <f t="shared" si="109"/>
      </c>
      <c r="AA422" s="1003">
        <v>34978</v>
      </c>
      <c r="AB422" s="1004">
        <v>870</v>
      </c>
      <c r="AC422" s="1005">
        <v>211</v>
      </c>
      <c r="AD422" s="1005">
        <v>964</v>
      </c>
      <c r="AE422" s="1005">
        <v>87</v>
      </c>
      <c r="AF422" s="1005">
        <v>11</v>
      </c>
      <c r="AG422" s="1005">
        <v>4</v>
      </c>
      <c r="AH422" s="1005">
        <v>53</v>
      </c>
      <c r="AI422" s="986">
        <f t="shared" si="169"/>
      </c>
      <c r="AJ422" s="986">
        <f t="shared" si="237"/>
      </c>
      <c r="AK422" s="993" t="s">
        <v>635</v>
      </c>
      <c r="AL422" s="994" t="s">
        <v>651</v>
      </c>
      <c r="AM422" s="994">
        <v>27</v>
      </c>
    </row>
    <row r="423">
      <c r="A423" s="1056"/>
      <c r="B423" s="1026" t="s">
        <v>646</v>
      </c>
      <c r="C423" s="979" t="s">
        <v>638</v>
      </c>
      <c r="D423" s="1059">
        <f t="shared" si="390"/>
      </c>
      <c r="E423" s="981">
        <v>962.32</v>
      </c>
      <c r="F423" s="981">
        <v>2499.67</v>
      </c>
      <c r="G423" s="1043">
        <v>7</v>
      </c>
      <c r="H423" s="1000">
        <v>17817.170000000006</v>
      </c>
      <c r="I423" s="1043">
        <v>0</v>
      </c>
      <c r="J423" s="1043">
        <v>0</v>
      </c>
      <c r="K423" s="983">
        <f t="shared" si="588"/>
      </c>
      <c r="L423" s="985">
        <f t="shared" si="672"/>
      </c>
      <c r="M423" s="986">
        <f t="shared" si="521"/>
      </c>
      <c r="N423" s="984">
        <v>5</v>
      </c>
      <c r="O423" s="986">
        <f t="shared" si="491"/>
      </c>
      <c r="P423" s="986">
        <f t="shared" si="32"/>
      </c>
      <c r="Q423" s="986">
        <f t="shared" si="779"/>
      </c>
      <c r="R423" s="986">
        <f t="shared" si="207"/>
      </c>
      <c r="S423" s="987">
        <f t="shared" si="273"/>
      </c>
      <c r="T423" s="987">
        <f t="shared" si="303"/>
      </c>
      <c r="U423" s="987">
        <f t="shared" si="467"/>
      </c>
      <c r="V423" s="987">
        <f t="shared" si="551"/>
      </c>
      <c r="W423" s="988">
        <f t="shared" si="759"/>
      </c>
      <c r="X423" s="989">
        <v>0.0478</v>
      </c>
      <c r="Y423" s="990">
        <v>58</v>
      </c>
      <c r="Z423" s="986">
        <f t="shared" si="109"/>
      </c>
      <c r="AA423" s="1013">
        <v>37715</v>
      </c>
      <c r="AB423" s="1005">
        <v>540</v>
      </c>
      <c r="AC423" s="1005">
        <v>222</v>
      </c>
      <c r="AD423" s="1005">
        <v>546</v>
      </c>
      <c r="AE423" s="1005">
        <v>110</v>
      </c>
      <c r="AF423" s="1005">
        <v>10</v>
      </c>
      <c r="AG423" s="1005">
        <v>2</v>
      </c>
      <c r="AH423" s="1005">
        <v>85</v>
      </c>
      <c r="AI423" s="986">
        <f t="shared" si="169"/>
      </c>
      <c r="AJ423" s="986">
        <f t="shared" si="237"/>
      </c>
      <c r="AK423" s="993" t="s">
        <v>635</v>
      </c>
      <c r="AL423" s="994" t="s">
        <v>651</v>
      </c>
      <c r="AM423" s="994">
        <v>42</v>
      </c>
    </row>
    <row r="424">
      <c r="A424" s="1056"/>
      <c r="B424" s="1026" t="s">
        <v>646</v>
      </c>
      <c r="C424" s="979" t="s">
        <v>639</v>
      </c>
      <c r="D424" s="1059">
        <f t="shared" si="390"/>
      </c>
      <c r="E424" s="981">
        <v>1038.72</v>
      </c>
      <c r="F424" s="981">
        <v>1716.2</v>
      </c>
      <c r="G424" s="1043">
        <v>3</v>
      </c>
      <c r="H424" s="1000">
        <v>7644.780000000006</v>
      </c>
      <c r="I424" s="1043">
        <v>0</v>
      </c>
      <c r="J424" s="1043">
        <v>0</v>
      </c>
      <c r="K424" s="983">
        <f t="shared" si="588"/>
      </c>
      <c r="L424" s="985">
        <f t="shared" si="672"/>
      </c>
      <c r="M424" s="986">
        <f t="shared" si="521"/>
      </c>
      <c r="N424" s="984">
        <v>3</v>
      </c>
      <c r="O424" s="986">
        <f t="shared" si="491"/>
      </c>
      <c r="P424" s="986">
        <f t="shared" si="32"/>
      </c>
      <c r="Q424" s="986">
        <f t="shared" si="779"/>
      </c>
      <c r="R424" s="986">
        <f t="shared" si="207"/>
      </c>
      <c r="S424" s="987">
        <f t="shared" si="273"/>
      </c>
      <c r="T424" s="987">
        <f t="shared" si="303"/>
      </c>
      <c r="U424" s="987">
        <f t="shared" si="467"/>
      </c>
      <c r="V424" s="987">
        <f t="shared" si="551"/>
      </c>
      <c r="W424" s="988">
        <f t="shared" si="759"/>
      </c>
      <c r="X424" s="989">
        <v>0.0251</v>
      </c>
      <c r="Y424" s="990">
        <v>60</v>
      </c>
      <c r="Z424" s="986">
        <f t="shared" si="109"/>
      </c>
      <c r="AA424" s="1013">
        <v>27838</v>
      </c>
      <c r="AB424" s="1005">
        <v>358</v>
      </c>
      <c r="AC424" s="1005">
        <v>109</v>
      </c>
      <c r="AD424" s="1005">
        <v>349</v>
      </c>
      <c r="AE424" s="1005">
        <v>93</v>
      </c>
      <c r="AF424" s="1005">
        <v>9</v>
      </c>
      <c r="AG424" s="1005">
        <v>0</v>
      </c>
      <c r="AH424" s="1005">
        <v>56</v>
      </c>
      <c r="AI424" s="986">
        <f t="shared" si="169"/>
      </c>
      <c r="AJ424" s="986">
        <f t="shared" si="237"/>
      </c>
      <c r="AK424" s="993" t="s">
        <v>635</v>
      </c>
      <c r="AL424" s="994" t="s">
        <v>651</v>
      </c>
      <c r="AM424" s="994">
        <v>20</v>
      </c>
    </row>
    <row r="425">
      <c r="A425" s="1056"/>
      <c r="B425" s="1026" t="s">
        <v>646</v>
      </c>
      <c r="C425" s="979" t="s">
        <v>642</v>
      </c>
      <c r="D425" s="1059">
        <f t="shared" si="390"/>
      </c>
      <c r="E425" s="981">
        <v>1130.23</v>
      </c>
      <c r="F425" s="981">
        <v>3262.91</v>
      </c>
      <c r="G425" s="1043">
        <v>3</v>
      </c>
      <c r="H425" s="1065">
        <v>7091.380000000005</v>
      </c>
      <c r="I425" s="1043">
        <v>0</v>
      </c>
      <c r="J425" s="1043">
        <v>0</v>
      </c>
      <c r="K425" s="983">
        <f t="shared" si="588"/>
      </c>
      <c r="L425" s="985">
        <f t="shared" si="672"/>
      </c>
      <c r="M425" s="986">
        <f t="shared" si="521"/>
      </c>
      <c r="N425" s="984">
        <v>2</v>
      </c>
      <c r="O425" s="986">
        <f t="shared" si="491"/>
      </c>
      <c r="P425" s="986">
        <f t="shared" si="32"/>
      </c>
      <c r="Q425" s="986">
        <f t="shared" si="779"/>
      </c>
      <c r="R425" s="986">
        <f t="shared" si="207"/>
      </c>
      <c r="S425" s="987">
        <f t="shared" si="273"/>
      </c>
      <c r="T425" s="987">
        <f t="shared" si="303"/>
      </c>
      <c r="U425" s="987">
        <f t="shared" si="467"/>
      </c>
      <c r="V425" s="987">
        <f t="shared" si="551"/>
      </c>
      <c r="W425" s="988">
        <f t="shared" si="759"/>
      </c>
      <c r="X425" s="989">
        <v>0.0457</v>
      </c>
      <c r="Y425" s="990">
        <v>58</v>
      </c>
      <c r="Z425" s="986">
        <f t="shared" si="109"/>
      </c>
      <c r="AA425" s="1013">
        <v>38361</v>
      </c>
      <c r="AB425" s="1005">
        <v>442</v>
      </c>
      <c r="AC425" s="1005">
        <v>177</v>
      </c>
      <c r="AD425" s="1005">
        <v>427</v>
      </c>
      <c r="AE425" s="1005">
        <v>69</v>
      </c>
      <c r="AF425" s="1005">
        <v>4</v>
      </c>
      <c r="AG425" s="1005">
        <v>1</v>
      </c>
      <c r="AH425" s="1005">
        <v>78</v>
      </c>
      <c r="AI425" s="986">
        <v>3</v>
      </c>
      <c r="AJ425" s="986">
        <f t="shared" si="237"/>
      </c>
      <c r="AK425" s="993" t="s">
        <v>635</v>
      </c>
      <c r="AL425" s="994" t="s">
        <v>651</v>
      </c>
      <c r="AM425" s="994">
        <v>238</v>
      </c>
    </row>
    <row r="426">
      <c r="A426" s="1056"/>
      <c r="B426" s="1055" t="s">
        <v>640</v>
      </c>
      <c r="C426" s="1055"/>
      <c r="D426" s="1015">
        <f>SUM(D421:D425)</f>
      </c>
      <c r="E426" s="1060">
        <f>SUM(E421:E425)</f>
      </c>
      <c r="F426" s="1060">
        <f>SUM(F421:F425)</f>
      </c>
      <c r="G426" s="1061">
        <f>SUM(G421:G425)</f>
      </c>
      <c r="H426" s="1070">
        <f>SUM(H421:H425)</f>
      </c>
      <c r="I426" s="1061">
        <f>SUM(I421:I425)</f>
      </c>
      <c r="J426" s="1070">
        <f>SUM(J421:J425)</f>
      </c>
      <c r="K426" s="1017">
        <f>SUM(K421:K425)</f>
      </c>
      <c r="L426" s="1018">
        <f>SUM(L421:L425)</f>
      </c>
      <c r="M426" s="1019">
        <f t="shared" si="521"/>
      </c>
      <c r="N426" s="1017">
        <f>SUM(N421:N425)</f>
      </c>
      <c r="O426" s="1019">
        <f t="shared" si="491"/>
      </c>
      <c r="P426" s="1019">
        <f>D426/N426</f>
      </c>
      <c r="Q426" s="1019">
        <f t="shared" si="779"/>
      </c>
      <c r="R426" s="1019">
        <f t="shared" si="207"/>
      </c>
      <c r="S426" s="1020">
        <f t="shared" si="273"/>
      </c>
      <c r="T426" s="1020">
        <f t="shared" si="303"/>
      </c>
      <c r="U426" s="1020">
        <f t="shared" si="467"/>
      </c>
      <c r="V426" s="1020">
        <f t="shared" si="551"/>
      </c>
      <c r="W426" s="1021">
        <f t="shared" si="759"/>
      </c>
      <c r="X426" s="1020">
        <f>AVERAGE(X421:X425)</f>
      </c>
      <c r="Y426" s="1022">
        <f>AVERAGE(Y421:Y425)</f>
      </c>
      <c r="Z426" s="1019">
        <f t="shared" si="109"/>
      </c>
      <c r="AA426" s="1023">
        <f>SUM(AA421:AA425)</f>
      </c>
      <c r="AB426" s="1023">
        <f>SUM(AB421:AB425)</f>
      </c>
      <c r="AC426" s="1023">
        <f>SUM(AC421:AC425)</f>
      </c>
      <c r="AD426" s="1023">
        <f>SUM(AD421:AD425)</f>
      </c>
      <c r="AE426" s="1023">
        <f>SUM(AE421:AE425)</f>
      </c>
      <c r="AF426" s="1023">
        <f>SUM(AF421:AF425)</f>
      </c>
      <c r="AG426" s="1023">
        <f>SUM(AG421:AG425)</f>
      </c>
      <c r="AH426" s="1023">
        <f>SUM(AH421:AH425)</f>
      </c>
      <c r="AI426" s="1019">
        <f t="shared" ref="AI426:AI445" si="170">D426/AD426</f>
      </c>
      <c r="AJ426" s="1024">
        <f t="shared" si="237"/>
      </c>
      <c r="AK426" s="1025"/>
      <c r="AL426" s="1025"/>
      <c r="AM426" s="1021">
        <f>SUM(AM421:AM425)</f>
      </c>
    </row>
    <row r="427">
      <c r="A427" s="1056"/>
      <c r="B427" s="1026" t="s">
        <v>641</v>
      </c>
      <c r="C427" s="979" t="s">
        <v>643</v>
      </c>
      <c r="D427" s="1011">
        <f t="shared" ref="D427:D431" si="391">E427+F427</f>
      </c>
      <c r="E427" s="1028">
        <v>987.32</v>
      </c>
      <c r="F427" s="1028">
        <v>1912.05</v>
      </c>
      <c r="G427" s="1043">
        <v>5</v>
      </c>
      <c r="H427" s="1065">
        <v>9961.39</v>
      </c>
      <c r="I427" s="1043">
        <v>0</v>
      </c>
      <c r="J427" s="1065">
        <v>0</v>
      </c>
      <c r="K427" s="983">
        <f t="shared" ref="K427:K431" si="589">G427+I427</f>
      </c>
      <c r="L427" s="985">
        <f t="shared" ref="L427:L431" si="673">H427+J427</f>
      </c>
      <c r="M427" s="986">
        <f t="shared" si="521"/>
      </c>
      <c r="N427" s="1043">
        <v>3</v>
      </c>
      <c r="O427" s="986">
        <f t="shared" si="491"/>
      </c>
      <c r="P427" s="986">
        <f t="shared" ref="P427:P431" si="33">D427/K427</f>
      </c>
      <c r="Q427" s="986">
        <f t="shared" si="779"/>
      </c>
      <c r="R427" s="986">
        <f t="shared" si="207"/>
      </c>
      <c r="S427" s="987">
        <f t="shared" si="273"/>
      </c>
      <c r="T427" s="987">
        <f t="shared" si="303"/>
      </c>
      <c r="U427" s="987">
        <f t="shared" si="467"/>
      </c>
      <c r="V427" s="987">
        <f t="shared" si="551"/>
      </c>
      <c r="W427" s="988">
        <f t="shared" si="759"/>
      </c>
      <c r="X427" s="989">
        <v>0.023</v>
      </c>
      <c r="Y427" s="990">
        <v>58</v>
      </c>
      <c r="Z427" s="986">
        <f t="shared" si="109"/>
      </c>
      <c r="AA427" s="1005">
        <v>26357</v>
      </c>
      <c r="AB427" s="1005">
        <v>322</v>
      </c>
      <c r="AC427" s="1005">
        <v>109</v>
      </c>
      <c r="AD427" s="1005">
        <v>325</v>
      </c>
      <c r="AE427" s="1005">
        <v>67</v>
      </c>
      <c r="AF427" s="1005">
        <v>5</v>
      </c>
      <c r="AG427" s="1005">
        <v>4</v>
      </c>
      <c r="AH427" s="1005">
        <v>33</v>
      </c>
      <c r="AI427" s="986">
        <f t="shared" si="170"/>
      </c>
      <c r="AJ427" s="986">
        <f t="shared" si="237"/>
      </c>
      <c r="AK427" s="993" t="s">
        <v>635</v>
      </c>
      <c r="AL427" s="994" t="s">
        <v>651</v>
      </c>
      <c r="AM427" s="994">
        <v>188</v>
      </c>
    </row>
    <row r="428">
      <c r="A428" s="1056"/>
      <c r="B428" s="1026" t="s">
        <v>641</v>
      </c>
      <c r="C428" s="979" t="s">
        <v>644</v>
      </c>
      <c r="D428" s="1011">
        <f t="shared" si="391"/>
      </c>
      <c r="E428" s="1028">
        <v>1075.52</v>
      </c>
      <c r="F428" s="1028">
        <v>2600.82</v>
      </c>
      <c r="G428" s="983">
        <v>4</v>
      </c>
      <c r="H428" s="985">
        <v>10199.479999999996</v>
      </c>
      <c r="I428" s="1043">
        <v>1</v>
      </c>
      <c r="J428" s="1065">
        <v>7631.91</v>
      </c>
      <c r="K428" s="983">
        <f t="shared" si="589"/>
      </c>
      <c r="L428" s="985">
        <f t="shared" si="673"/>
      </c>
      <c r="M428" s="986">
        <f t="shared" si="521"/>
      </c>
      <c r="N428" s="983">
        <v>5</v>
      </c>
      <c r="O428" s="986">
        <f t="shared" si="491"/>
      </c>
      <c r="P428" s="986">
        <f t="shared" si="33"/>
      </c>
      <c r="Q428" s="986">
        <f t="shared" si="779"/>
      </c>
      <c r="R428" s="986">
        <f t="shared" si="207"/>
      </c>
      <c r="S428" s="987">
        <f t="shared" si="273"/>
      </c>
      <c r="T428" s="987">
        <f t="shared" si="303"/>
      </c>
      <c r="U428" s="987">
        <f t="shared" si="467"/>
      </c>
      <c r="V428" s="987">
        <f t="shared" si="551"/>
      </c>
      <c r="W428" s="988">
        <f t="shared" si="759"/>
      </c>
      <c r="X428" s="989">
        <v>0.0445</v>
      </c>
      <c r="Y428" s="990">
        <v>59</v>
      </c>
      <c r="Z428" s="986">
        <f t="shared" si="109"/>
      </c>
      <c r="AA428" s="1005">
        <v>35922</v>
      </c>
      <c r="AB428" s="1005">
        <v>431</v>
      </c>
      <c r="AC428" s="1005">
        <v>173</v>
      </c>
      <c r="AD428" s="1005">
        <v>446</v>
      </c>
      <c r="AE428" s="1005">
        <v>75</v>
      </c>
      <c r="AF428" s="1005">
        <v>3</v>
      </c>
      <c r="AG428" s="1005">
        <v>1</v>
      </c>
      <c r="AH428" s="1005">
        <v>29</v>
      </c>
      <c r="AI428" s="986">
        <f t="shared" si="170"/>
      </c>
      <c r="AJ428" s="986">
        <f t="shared" si="237"/>
      </c>
      <c r="AK428" s="993" t="s">
        <v>635</v>
      </c>
      <c r="AL428" s="994" t="s">
        <v>651</v>
      </c>
      <c r="AM428" s="994">
        <v>82</v>
      </c>
    </row>
    <row r="429">
      <c r="A429" s="1056"/>
      <c r="B429" s="1026" t="s">
        <v>641</v>
      </c>
      <c r="C429" s="979" t="s">
        <v>645</v>
      </c>
      <c r="D429" s="1011">
        <f t="shared" si="391"/>
      </c>
      <c r="E429" s="1028">
        <v>933.54</v>
      </c>
      <c r="F429" s="1028">
        <v>1139.7</v>
      </c>
      <c r="G429" s="983">
        <v>3</v>
      </c>
      <c r="H429" s="985">
        <v>6537.970000000001</v>
      </c>
      <c r="I429" s="983">
        <v>0</v>
      </c>
      <c r="J429" s="983">
        <v>0</v>
      </c>
      <c r="K429" s="983">
        <f t="shared" si="589"/>
      </c>
      <c r="L429" s="985">
        <f t="shared" si="673"/>
      </c>
      <c r="M429" s="986">
        <f t="shared" si="521"/>
      </c>
      <c r="N429" s="983">
        <v>2</v>
      </c>
      <c r="O429" s="986">
        <f t="shared" si="491"/>
      </c>
      <c r="P429" s="986">
        <f t="shared" si="33"/>
      </c>
      <c r="Q429" s="986">
        <f t="shared" si="779"/>
      </c>
      <c r="R429" s="986">
        <f t="shared" si="207"/>
      </c>
      <c r="S429" s="987">
        <f t="shared" si="273"/>
      </c>
      <c r="T429" s="987">
        <f t="shared" si="303"/>
      </c>
      <c r="U429" s="987">
        <f t="shared" si="467"/>
      </c>
      <c r="V429" s="987">
        <f t="shared" si="551"/>
      </c>
      <c r="W429" s="988">
        <f t="shared" si="759"/>
      </c>
      <c r="X429" s="989">
        <v>0.0257</v>
      </c>
      <c r="Y429" s="990">
        <v>60</v>
      </c>
      <c r="Z429" s="986">
        <f t="shared" si="109"/>
      </c>
      <c r="AA429" s="1005">
        <v>17598</v>
      </c>
      <c r="AB429" s="1005">
        <v>280</v>
      </c>
      <c r="AC429" s="1005">
        <v>86</v>
      </c>
      <c r="AD429" s="1005">
        <v>273</v>
      </c>
      <c r="AE429" s="1005">
        <v>56</v>
      </c>
      <c r="AF429" s="1005">
        <v>2</v>
      </c>
      <c r="AG429" s="1005">
        <v>2</v>
      </c>
      <c r="AH429" s="1005">
        <v>21</v>
      </c>
      <c r="AI429" s="986">
        <f t="shared" si="170"/>
      </c>
      <c r="AJ429" s="986">
        <f t="shared" si="237"/>
      </c>
      <c r="AK429" s="993" t="s">
        <v>635</v>
      </c>
      <c r="AL429" s="994" t="s">
        <v>651</v>
      </c>
      <c r="AM429" s="994">
        <v>21</v>
      </c>
    </row>
    <row r="430">
      <c r="A430" s="1056"/>
      <c r="B430" s="1026" t="s">
        <v>641</v>
      </c>
      <c r="C430" s="979" t="s">
        <v>647</v>
      </c>
      <c r="D430" s="1059">
        <f t="shared" si="391"/>
      </c>
      <c r="E430" s="981">
        <v>1074.34</v>
      </c>
      <c r="F430" s="981">
        <v>2082.08</v>
      </c>
      <c r="G430" s="1043">
        <v>2</v>
      </c>
      <c r="H430" s="1000">
        <v>3852.6800000000076</v>
      </c>
      <c r="I430" s="983">
        <v>0</v>
      </c>
      <c r="J430" s="983">
        <v>0</v>
      </c>
      <c r="K430" s="983">
        <f t="shared" si="589"/>
      </c>
      <c r="L430" s="985">
        <f t="shared" si="673"/>
      </c>
      <c r="M430" s="986">
        <f t="shared" si="521"/>
      </c>
      <c r="N430" s="984">
        <v>2</v>
      </c>
      <c r="O430" s="986">
        <f t="shared" si="491"/>
      </c>
      <c r="P430" s="986">
        <f t="shared" si="33"/>
      </c>
      <c r="Q430" s="986">
        <f t="shared" si="779"/>
      </c>
      <c r="R430" s="986">
        <f t="shared" si="207"/>
      </c>
      <c r="S430" s="987">
        <f t="shared" si="273"/>
      </c>
      <c r="T430" s="987">
        <f t="shared" si="303"/>
      </c>
      <c r="U430" s="987">
        <f t="shared" si="467"/>
      </c>
      <c r="V430" s="987">
        <f t="shared" si="551"/>
      </c>
      <c r="W430" s="988">
        <f t="shared" si="759"/>
      </c>
      <c r="X430" s="989">
        <v>0.0526</v>
      </c>
      <c r="Y430" s="990">
        <v>62</v>
      </c>
      <c r="Z430" s="986">
        <f t="shared" si="109"/>
      </c>
      <c r="AA430" s="1013">
        <v>27261</v>
      </c>
      <c r="AB430" s="1005">
        <v>391</v>
      </c>
      <c r="AC430" s="1005">
        <v>149</v>
      </c>
      <c r="AD430" s="1005">
        <v>402</v>
      </c>
      <c r="AE430" s="1005">
        <v>110</v>
      </c>
      <c r="AF430" s="1005">
        <v>5</v>
      </c>
      <c r="AG430" s="1005">
        <v>0</v>
      </c>
      <c r="AH430" s="1005">
        <v>34</v>
      </c>
      <c r="AI430" s="986">
        <f t="shared" si="170"/>
      </c>
      <c r="AJ430" s="986">
        <f t="shared" si="237"/>
      </c>
      <c r="AK430" s="993" t="s">
        <v>635</v>
      </c>
      <c r="AL430" s="994" t="s">
        <v>651</v>
      </c>
      <c r="AM430" s="994">
        <v>36</v>
      </c>
    </row>
    <row r="431">
      <c r="A431" s="1056"/>
      <c r="B431" s="1026" t="s">
        <v>641</v>
      </c>
      <c r="C431" s="979" t="s">
        <v>648</v>
      </c>
      <c r="D431" s="1011">
        <f t="shared" si="391"/>
      </c>
      <c r="E431" s="1028">
        <v>1038.22</v>
      </c>
      <c r="F431" s="1028">
        <v>2121.54</v>
      </c>
      <c r="G431" s="983">
        <v>4</v>
      </c>
      <c r="H431" s="983">
        <v>12149.599999999991</v>
      </c>
      <c r="I431" s="983">
        <v>1</v>
      </c>
      <c r="J431" s="983">
        <v>7631.91</v>
      </c>
      <c r="K431" s="983">
        <f t="shared" si="589"/>
      </c>
      <c r="L431" s="985">
        <f t="shared" si="673"/>
      </c>
      <c r="M431" s="986">
        <f t="shared" si="521"/>
      </c>
      <c r="N431" s="1066">
        <v>5</v>
      </c>
      <c r="O431" s="986">
        <f t="shared" si="491"/>
      </c>
      <c r="P431" s="986">
        <f t="shared" si="33"/>
      </c>
      <c r="Q431" s="986">
        <f t="shared" si="779"/>
      </c>
      <c r="R431" s="986">
        <f t="shared" si="207"/>
      </c>
      <c r="S431" s="987">
        <f t="shared" si="273"/>
      </c>
      <c r="T431" s="987">
        <f t="shared" si="303"/>
      </c>
      <c r="U431" s="987">
        <f t="shared" si="467"/>
      </c>
      <c r="V431" s="987">
        <f t="shared" si="551"/>
      </c>
      <c r="W431" s="988">
        <f t="shared" si="759"/>
      </c>
      <c r="X431" s="989">
        <v>0.0384</v>
      </c>
      <c r="Y431" s="990">
        <v>62</v>
      </c>
      <c r="Z431" s="986">
        <f t="shared" si="109"/>
      </c>
      <c r="AA431" s="1005">
        <v>21372</v>
      </c>
      <c r="AB431" s="1005">
        <v>333</v>
      </c>
      <c r="AC431" s="1005">
        <v>106</v>
      </c>
      <c r="AD431" s="1005">
        <v>342</v>
      </c>
      <c r="AE431" s="1005">
        <v>69</v>
      </c>
      <c r="AF431" s="1005">
        <v>3</v>
      </c>
      <c r="AG431" s="1005">
        <v>2</v>
      </c>
      <c r="AH431" s="1005">
        <v>22</v>
      </c>
      <c r="AI431" s="986">
        <f t="shared" si="170"/>
      </c>
      <c r="AJ431" s="986">
        <f t="shared" si="237"/>
      </c>
      <c r="AK431" s="993" t="s">
        <v>635</v>
      </c>
      <c r="AL431" s="994" t="s">
        <v>651</v>
      </c>
      <c r="AM431" s="994">
        <v>80</v>
      </c>
    </row>
    <row r="432">
      <c r="A432" s="1056"/>
      <c r="B432" s="1055" t="s">
        <v>640</v>
      </c>
      <c r="C432" s="1055"/>
      <c r="D432" s="1015">
        <f>SUM(D427:D431)</f>
      </c>
      <c r="E432" s="1016">
        <f>SUM(E427:E431)</f>
      </c>
      <c r="F432" s="1016">
        <f>SUM(F427:F431)</f>
      </c>
      <c r="G432" s="1017">
        <f>SUM(G427:G431)</f>
      </c>
      <c r="H432" s="1018">
        <f>SUM(H427:H431)</f>
      </c>
      <c r="I432" s="1017">
        <f>SUM(I427:I431)</f>
      </c>
      <c r="J432" s="1018">
        <f>SUM(J427:J431)</f>
      </c>
      <c r="K432" s="1017">
        <f>SUM(K427:K431)</f>
      </c>
      <c r="L432" s="1016">
        <f>SUM(L427:L431)</f>
      </c>
      <c r="M432" s="1019">
        <f t="shared" si="521"/>
      </c>
      <c r="N432" s="1017">
        <f>SUM(N427:N431)</f>
      </c>
      <c r="O432" s="1019">
        <f t="shared" si="491"/>
      </c>
      <c r="P432" s="1019">
        <f>D432/N432</f>
      </c>
      <c r="Q432" s="1019">
        <f t="shared" si="779"/>
      </c>
      <c r="R432" s="1019">
        <f t="shared" si="207"/>
      </c>
      <c r="S432" s="1020">
        <f t="shared" si="273"/>
      </c>
      <c r="T432" s="1020">
        <f t="shared" si="303"/>
      </c>
      <c r="U432" s="1020">
        <f t="shared" si="467"/>
      </c>
      <c r="V432" s="1020">
        <f t="shared" si="551"/>
      </c>
      <c r="W432" s="1021">
        <f t="shared" si="759"/>
      </c>
      <c r="X432" s="1020">
        <f>AVERAGE(X427:X431)</f>
      </c>
      <c r="Y432" s="1022">
        <f>AVERAGE(Y427:Y431)</f>
      </c>
      <c r="Z432" s="1022">
        <f t="shared" si="109"/>
      </c>
      <c r="AA432" s="1023">
        <f>SUM(AA427:AA431)</f>
      </c>
      <c r="AB432" s="1023">
        <f>SUM(AB427:AB431)</f>
      </c>
      <c r="AC432" s="1023">
        <f>SUM(AC427:AC431)</f>
      </c>
      <c r="AD432" s="1023">
        <f>SUM(AD427:AD431)</f>
      </c>
      <c r="AE432" s="1023">
        <f>SUM(AE427:AE431)</f>
      </c>
      <c r="AF432" s="1023">
        <f>SUM(AF427:AF431)</f>
      </c>
      <c r="AG432" s="1023">
        <f>SUM(AG427:AG431)</f>
      </c>
      <c r="AH432" s="1023">
        <f>SUM(AH427:AH431)</f>
      </c>
      <c r="AI432" s="1019">
        <f t="shared" si="170"/>
      </c>
      <c r="AJ432" s="1024">
        <f t="shared" si="237"/>
      </c>
      <c r="AK432" s="1025"/>
      <c r="AL432" s="1025"/>
      <c r="AM432" s="1021">
        <f>SUM(AM427:AM431)</f>
      </c>
    </row>
    <row r="433">
      <c r="A433" s="1056"/>
      <c r="B433" s="1026" t="s">
        <v>666</v>
      </c>
      <c r="C433" s="979" t="s">
        <v>649</v>
      </c>
      <c r="D433" s="1011">
        <f t="shared" ref="D433:D437" si="392">E433+F433</f>
      </c>
      <c r="E433" s="1028">
        <v>1470.49</v>
      </c>
      <c r="F433" s="1028">
        <v>1274.25</v>
      </c>
      <c r="G433" s="983">
        <v>3</v>
      </c>
      <c r="H433" s="983">
        <v>8526.380000000005</v>
      </c>
      <c r="I433" s="983">
        <v>0</v>
      </c>
      <c r="J433" s="983">
        <v>0</v>
      </c>
      <c r="K433" s="983">
        <f t="shared" ref="K433:K437" si="590">G433+I433</f>
      </c>
      <c r="L433" s="985">
        <f t="shared" ref="L433:L437" si="674">H433+J433</f>
      </c>
      <c r="M433" s="986">
        <f t="shared" si="521"/>
      </c>
      <c r="N433" s="1066">
        <v>2</v>
      </c>
      <c r="O433" s="986">
        <f t="shared" si="491"/>
      </c>
      <c r="P433" s="986">
        <f t="shared" ref="P433:P437" si="34">D433/K433</f>
      </c>
      <c r="Q433" s="986">
        <f t="shared" si="779"/>
      </c>
      <c r="R433" s="986">
        <f t="shared" si="207"/>
      </c>
      <c r="S433" s="987">
        <f t="shared" si="273"/>
      </c>
      <c r="T433" s="987">
        <f t="shared" si="303"/>
      </c>
      <c r="U433" s="987">
        <f t="shared" si="467"/>
      </c>
      <c r="V433" s="987">
        <f t="shared" si="551"/>
      </c>
      <c r="W433" s="988">
        <f t="shared" si="759"/>
      </c>
      <c r="X433" s="989">
        <v>0.0279</v>
      </c>
      <c r="Y433" s="990">
        <v>64</v>
      </c>
      <c r="Z433" s="986">
        <f t="shared" si="109"/>
      </c>
      <c r="AA433" s="1005">
        <v>19207</v>
      </c>
      <c r="AB433" s="1005">
        <v>313</v>
      </c>
      <c r="AC433" s="1005">
        <v>101</v>
      </c>
      <c r="AD433" s="1005">
        <v>327</v>
      </c>
      <c r="AE433" s="1005">
        <v>79</v>
      </c>
      <c r="AF433" s="1005">
        <v>5</v>
      </c>
      <c r="AG433" s="1005">
        <v>2</v>
      </c>
      <c r="AH433" s="1005">
        <v>24</v>
      </c>
      <c r="AI433" s="986">
        <f t="shared" si="170"/>
      </c>
      <c r="AJ433" s="986">
        <f t="shared" si="237"/>
      </c>
      <c r="AK433" s="993" t="s">
        <v>650</v>
      </c>
      <c r="AL433" s="994" t="s">
        <v>636</v>
      </c>
      <c r="AM433" s="994">
        <v>26</v>
      </c>
    </row>
    <row r="434">
      <c r="A434" s="1056"/>
      <c r="B434" s="1026" t="s">
        <v>666</v>
      </c>
      <c r="C434" s="979" t="s">
        <v>652</v>
      </c>
      <c r="D434" s="1011">
        <f t="shared" si="392"/>
      </c>
      <c r="E434" s="1028">
        <v>910.16</v>
      </c>
      <c r="F434" s="1028">
        <v>1981.39</v>
      </c>
      <c r="G434" s="1012">
        <v>4</v>
      </c>
      <c r="H434" s="1012">
        <v>8526.37999999999</v>
      </c>
      <c r="I434" s="1012">
        <v>0</v>
      </c>
      <c r="J434" s="1012">
        <v>0</v>
      </c>
      <c r="K434" s="983">
        <f t="shared" si="590"/>
      </c>
      <c r="L434" s="985">
        <f t="shared" si="674"/>
      </c>
      <c r="M434" s="986">
        <f t="shared" si="521"/>
      </c>
      <c r="N434" s="1066">
        <v>4</v>
      </c>
      <c r="O434" s="986">
        <f t="shared" si="491"/>
      </c>
      <c r="P434" s="986">
        <f t="shared" si="34"/>
      </c>
      <c r="Q434" s="986">
        <f t="shared" si="779"/>
      </c>
      <c r="R434" s="986">
        <f t="shared" si="207"/>
      </c>
      <c r="S434" s="987">
        <f t="shared" si="273"/>
      </c>
      <c r="T434" s="987">
        <f t="shared" si="303"/>
      </c>
      <c r="U434" s="987">
        <f t="shared" si="467"/>
      </c>
      <c r="V434" s="987">
        <f t="shared" si="551"/>
      </c>
      <c r="W434" s="988">
        <f t="shared" si="759"/>
      </c>
      <c r="X434" s="989">
        <v>0.0517</v>
      </c>
      <c r="Y434" s="990">
        <v>65</v>
      </c>
      <c r="Z434" s="986">
        <f t="shared" si="109"/>
      </c>
      <c r="AA434" s="1005">
        <v>21514</v>
      </c>
      <c r="AB434" s="1005">
        <v>281</v>
      </c>
      <c r="AC434" s="1005">
        <v>116</v>
      </c>
      <c r="AD434" s="1005">
        <v>281</v>
      </c>
      <c r="AE434" s="1005">
        <v>103</v>
      </c>
      <c r="AF434" s="1005">
        <v>8</v>
      </c>
      <c r="AG434" s="1005">
        <v>2</v>
      </c>
      <c r="AH434" s="1005">
        <v>28</v>
      </c>
      <c r="AI434" s="986">
        <f t="shared" si="170"/>
      </c>
      <c r="AJ434" s="986">
        <f t="shared" si="237"/>
      </c>
      <c r="AK434" s="993" t="s">
        <v>650</v>
      </c>
      <c r="AL434" s="994" t="s">
        <v>636</v>
      </c>
      <c r="AM434" s="994">
        <v>51</v>
      </c>
    </row>
    <row r="435">
      <c r="A435" s="1056"/>
      <c r="B435" s="1026" t="s">
        <v>666</v>
      </c>
      <c r="C435" s="979" t="s">
        <v>654</v>
      </c>
      <c r="D435" s="1011">
        <f t="shared" si="392"/>
      </c>
      <c r="E435" s="1028">
        <v>1203.57</v>
      </c>
      <c r="F435" s="1028">
        <v>1336.23</v>
      </c>
      <c r="G435" s="1012">
        <v>2</v>
      </c>
      <c r="H435" s="1012">
        <v>3983.270000000004</v>
      </c>
      <c r="I435" s="1012">
        <v>1</v>
      </c>
      <c r="J435" s="1012">
        <v>5096.52</v>
      </c>
      <c r="K435" s="983">
        <f t="shared" si="590"/>
      </c>
      <c r="L435" s="985">
        <f t="shared" si="674"/>
      </c>
      <c r="M435" s="986">
        <f t="shared" si="521"/>
      </c>
      <c r="N435" s="1066">
        <v>2</v>
      </c>
      <c r="O435" s="986">
        <f t="shared" si="491"/>
      </c>
      <c r="P435" s="986">
        <f t="shared" si="34"/>
      </c>
      <c r="Q435" s="986">
        <f t="shared" si="779"/>
      </c>
      <c r="R435" s="986">
        <f t="shared" si="207"/>
      </c>
      <c r="S435" s="987">
        <f t="shared" si="273"/>
      </c>
      <c r="T435" s="987">
        <f t="shared" si="303"/>
      </c>
      <c r="U435" s="987">
        <f t="shared" si="467"/>
      </c>
      <c r="V435" s="987">
        <f t="shared" si="551"/>
      </c>
      <c r="W435" s="988">
        <f t="shared" si="759"/>
      </c>
      <c r="X435" s="989">
        <v>0.0202</v>
      </c>
      <c r="Y435" s="990">
        <v>65</v>
      </c>
      <c r="Z435" s="986">
        <f t="shared" si="109"/>
      </c>
      <c r="AA435" s="1069">
        <v>16663</v>
      </c>
      <c r="AB435" s="1005">
        <v>273</v>
      </c>
      <c r="AC435" s="1005">
        <v>67</v>
      </c>
      <c r="AD435" s="1005">
        <v>285</v>
      </c>
      <c r="AE435" s="1005">
        <v>57</v>
      </c>
      <c r="AF435" s="1005">
        <v>5</v>
      </c>
      <c r="AG435" s="1005">
        <v>2</v>
      </c>
      <c r="AH435" s="1005">
        <v>10</v>
      </c>
      <c r="AI435" s="986">
        <f t="shared" si="170"/>
      </c>
      <c r="AJ435" s="986">
        <f t="shared" si="237"/>
      </c>
      <c r="AK435" s="993" t="s">
        <v>650</v>
      </c>
      <c r="AL435" s="994" t="s">
        <v>636</v>
      </c>
      <c r="AM435" s="994">
        <v>18</v>
      </c>
    </row>
    <row r="436">
      <c r="A436" s="1056"/>
      <c r="B436" s="1026" t="s">
        <v>666</v>
      </c>
      <c r="C436" s="979" t="s">
        <v>655</v>
      </c>
      <c r="D436" s="1059">
        <f t="shared" si="392"/>
      </c>
      <c r="E436" s="1031">
        <v>1408.96</v>
      </c>
      <c r="F436" s="1031">
        <v>1140.17</v>
      </c>
      <c r="G436" s="1012">
        <v>4</v>
      </c>
      <c r="H436" s="1012">
        <v>9741.550000000003</v>
      </c>
      <c r="I436" s="1012">
        <v>0</v>
      </c>
      <c r="J436" s="1012">
        <v>0</v>
      </c>
      <c r="K436" s="983">
        <f t="shared" si="590"/>
      </c>
      <c r="L436" s="985">
        <f t="shared" si="674"/>
      </c>
      <c r="M436" s="986">
        <f t="shared" si="521"/>
      </c>
      <c r="N436" s="1066">
        <v>3</v>
      </c>
      <c r="O436" s="986">
        <f t="shared" si="491"/>
      </c>
      <c r="P436" s="986">
        <f t="shared" si="34"/>
      </c>
      <c r="Q436" s="986">
        <f t="shared" si="779"/>
      </c>
      <c r="R436" s="986">
        <f t="shared" si="207"/>
      </c>
      <c r="S436" s="987">
        <f t="shared" si="273"/>
      </c>
      <c r="T436" s="987">
        <f t="shared" si="303"/>
      </c>
      <c r="U436" s="987">
        <f t="shared" si="467"/>
      </c>
      <c r="V436" s="987">
        <f t="shared" si="551"/>
      </c>
      <c r="W436" s="988">
        <f t="shared" si="759"/>
      </c>
      <c r="X436" s="989">
        <v>0.017</v>
      </c>
      <c r="Y436" s="990">
        <v>64</v>
      </c>
      <c r="Z436" s="1002">
        <f t="shared" si="109"/>
      </c>
      <c r="AA436" s="1003">
        <v>16947</v>
      </c>
      <c r="AB436" s="1004">
        <v>354</v>
      </c>
      <c r="AC436" s="1005">
        <v>77</v>
      </c>
      <c r="AD436" s="1005">
        <v>363</v>
      </c>
      <c r="AE436" s="1005">
        <v>61</v>
      </c>
      <c r="AF436" s="1005">
        <v>8</v>
      </c>
      <c r="AG436" s="1005">
        <v>6</v>
      </c>
      <c r="AH436" s="1005">
        <v>12</v>
      </c>
      <c r="AI436" s="986">
        <f t="shared" si="170"/>
      </c>
      <c r="AJ436" s="986">
        <f t="shared" si="237"/>
      </c>
      <c r="AK436" s="993" t="s">
        <v>650</v>
      </c>
      <c r="AL436" s="994" t="s">
        <v>636</v>
      </c>
      <c r="AM436" s="994">
        <v>23</v>
      </c>
    </row>
    <row r="437">
      <c r="A437" s="1056"/>
      <c r="B437" s="1026" t="s">
        <v>666</v>
      </c>
      <c r="C437" s="979" t="s">
        <v>656</v>
      </c>
      <c r="D437" s="1011">
        <f t="shared" si="392"/>
      </c>
      <c r="E437" s="1028">
        <v>1419.53</v>
      </c>
      <c r="F437" s="1028">
        <v>1028.45</v>
      </c>
      <c r="G437" s="1012">
        <v>5</v>
      </c>
      <c r="H437" s="1012">
        <v>11640.929999999993</v>
      </c>
      <c r="I437" s="1012">
        <v>0</v>
      </c>
      <c r="J437" s="1012">
        <v>0</v>
      </c>
      <c r="K437" s="983">
        <f t="shared" si="590"/>
      </c>
      <c r="L437" s="985">
        <f t="shared" si="674"/>
      </c>
      <c r="M437" s="986">
        <f t="shared" si="521"/>
      </c>
      <c r="N437" s="1066">
        <v>4</v>
      </c>
      <c r="O437" s="986">
        <f t="shared" si="491"/>
      </c>
      <c r="P437" s="986">
        <f t="shared" si="34"/>
      </c>
      <c r="Q437" s="986">
        <f t="shared" si="779"/>
      </c>
      <c r="R437" s="986">
        <f t="shared" si="207"/>
      </c>
      <c r="S437" s="987">
        <f t="shared" si="273"/>
      </c>
      <c r="T437" s="987">
        <f t="shared" si="303"/>
      </c>
      <c r="U437" s="987">
        <f t="shared" si="467"/>
      </c>
      <c r="V437" s="987">
        <f t="shared" si="551"/>
      </c>
      <c r="W437" s="988">
        <f t="shared" si="759"/>
      </c>
      <c r="X437" s="989">
        <v>0.0159</v>
      </c>
      <c r="Y437" s="990">
        <v>64</v>
      </c>
      <c r="Z437" s="986">
        <f t="shared" si="109"/>
      </c>
      <c r="AA437" s="1013">
        <v>18098</v>
      </c>
      <c r="AB437" s="1005">
        <v>431</v>
      </c>
      <c r="AC437" s="1005">
        <v>77</v>
      </c>
      <c r="AD437" s="1005">
        <v>462</v>
      </c>
      <c r="AE437" s="1005">
        <v>38</v>
      </c>
      <c r="AF437" s="1005">
        <v>4</v>
      </c>
      <c r="AG437" s="1005">
        <v>4</v>
      </c>
      <c r="AH437" s="1005">
        <v>12</v>
      </c>
      <c r="AI437" s="986">
        <f t="shared" si="170"/>
      </c>
      <c r="AJ437" s="986">
        <f t="shared" si="237"/>
      </c>
      <c r="AK437" s="993" t="s">
        <v>650</v>
      </c>
      <c r="AL437" s="994" t="s">
        <v>636</v>
      </c>
      <c r="AM437" s="994">
        <v>16</v>
      </c>
    </row>
    <row r="438">
      <c r="A438" s="1056"/>
      <c r="B438" s="1055" t="s">
        <v>640</v>
      </c>
      <c r="C438" s="1055"/>
      <c r="D438" s="1015">
        <f>SUM(D433:D437)</f>
      </c>
      <c r="E438" s="1072">
        <f>SUM(E433:E437)</f>
      </c>
      <c r="F438" s="1072">
        <f>SUM(F433:F437)</f>
      </c>
      <c r="G438" s="1029">
        <f>SUM(G433:G437)</f>
      </c>
      <c r="H438" s="1072">
        <f>SUM(H433:H437)</f>
      </c>
      <c r="I438" s="1029">
        <f>SUM(I433:I437)</f>
      </c>
      <c r="J438" s="1072">
        <f>SUM(J433:J437)</f>
      </c>
      <c r="K438" s="1029">
        <f>SUM(K433:K437)</f>
      </c>
      <c r="L438" s="1072">
        <f>SUM(L433:L437)</f>
      </c>
      <c r="M438" s="1019">
        <f t="shared" si="521"/>
      </c>
      <c r="N438" s="1017">
        <f>SUM(N433:N437)</f>
      </c>
      <c r="O438" s="1019">
        <f t="shared" si="491"/>
      </c>
      <c r="P438" s="1019">
        <f>D438/N438</f>
      </c>
      <c r="Q438" s="1019">
        <f t="shared" si="779"/>
      </c>
      <c r="R438" s="1019">
        <f t="shared" si="207"/>
      </c>
      <c r="S438" s="1020">
        <f t="shared" si="273"/>
      </c>
      <c r="T438" s="1020">
        <f t="shared" si="303"/>
      </c>
      <c r="U438" s="1020">
        <f t="shared" si="467"/>
      </c>
      <c r="V438" s="1020">
        <f t="shared" si="551"/>
      </c>
      <c r="W438" s="1021">
        <f t="shared" si="759"/>
      </c>
      <c r="X438" s="1020">
        <f>AVERAGE(X433:X437)</f>
      </c>
      <c r="Y438" s="1022">
        <f>AVERAGE(Y433:Y437)</f>
      </c>
      <c r="Z438" s="1022">
        <f t="shared" si="109"/>
      </c>
      <c r="AA438" s="1023">
        <f>SUM(AA433:AA437)</f>
      </c>
      <c r="AB438" s="1023">
        <f>SUM(AB433:AB437)</f>
      </c>
      <c r="AC438" s="1023">
        <f>SUM(AC433:AC437)</f>
      </c>
      <c r="AD438" s="1023">
        <f>SUM(AD433:AD437)</f>
      </c>
      <c r="AE438" s="1023">
        <f>SUM(AE433:AE437)</f>
      </c>
      <c r="AF438" s="1023">
        <f>SUM(AF433:AF437)</f>
      </c>
      <c r="AG438" s="1023">
        <f>SUM(AG433:AG437)</f>
      </c>
      <c r="AH438" s="1023">
        <f>SUM(AH433:AH437)</f>
      </c>
      <c r="AI438" s="1019">
        <f t="shared" si="170"/>
      </c>
      <c r="AJ438" s="1024">
        <f t="shared" si="237"/>
      </c>
      <c r="AK438" s="1025"/>
      <c r="AL438" s="1025"/>
      <c r="AM438" s="1023">
        <f>SUM(AM433:AM437)</f>
      </c>
    </row>
    <row r="439">
      <c r="A439" s="1056"/>
      <c r="B439" s="1026" t="s">
        <v>633</v>
      </c>
      <c r="C439" s="979" t="s">
        <v>657</v>
      </c>
      <c r="D439" s="1011">
        <f t="shared" ref="D439:D443" si="393">E439+F439</f>
      </c>
      <c r="E439" s="1028">
        <v>1547.08</v>
      </c>
      <c r="F439" s="1028">
        <v>1345.71</v>
      </c>
      <c r="G439" s="1012">
        <v>3</v>
      </c>
      <c r="H439" s="1012">
        <v>5847.529999999999</v>
      </c>
      <c r="I439" s="1012">
        <v>0</v>
      </c>
      <c r="J439" s="1012">
        <v>0</v>
      </c>
      <c r="K439" s="983">
        <f t="shared" ref="K439:K443" si="591">G439+I439</f>
      </c>
      <c r="L439" s="985">
        <f t="shared" ref="L439:L443" si="675">H439+J439</f>
      </c>
      <c r="M439" s="986">
        <f t="shared" si="521"/>
      </c>
      <c r="N439" s="1066">
        <v>3</v>
      </c>
      <c r="O439" s="986">
        <f t="shared" si="491"/>
      </c>
      <c r="P439" s="986">
        <f t="shared" ref="P439:P443" si="35">D439/K439</f>
      </c>
      <c r="Q439" s="986">
        <f t="shared" si="779"/>
      </c>
      <c r="R439" s="986">
        <f t="shared" si="207"/>
      </c>
      <c r="S439" s="987">
        <f t="shared" si="273"/>
      </c>
      <c r="T439" s="987">
        <f t="shared" si="303"/>
      </c>
      <c r="U439" s="987">
        <f t="shared" si="467"/>
      </c>
      <c r="V439" s="987">
        <f t="shared" si="551"/>
      </c>
      <c r="W439" s="988">
        <f t="shared" si="759"/>
      </c>
      <c r="X439" s="989">
        <v>0.0137</v>
      </c>
      <c r="Y439" s="990">
        <v>63</v>
      </c>
      <c r="Z439" s="986">
        <f t="shared" si="109"/>
      </c>
      <c r="AA439" s="1005">
        <v>22244</v>
      </c>
      <c r="AB439" s="1005">
        <v>420</v>
      </c>
      <c r="AC439" s="1005">
        <v>81</v>
      </c>
      <c r="AD439" s="1005">
        <v>439</v>
      </c>
      <c r="AE439" s="1005">
        <v>98</v>
      </c>
      <c r="AF439" s="1005">
        <v>5</v>
      </c>
      <c r="AG439" s="1005">
        <v>3</v>
      </c>
      <c r="AH439" s="1005">
        <v>22</v>
      </c>
      <c r="AI439" s="986">
        <f t="shared" si="170"/>
      </c>
      <c r="AJ439" s="986">
        <f t="shared" si="237"/>
      </c>
      <c r="AK439" s="993" t="s">
        <v>650</v>
      </c>
      <c r="AL439" s="994" t="s">
        <v>636</v>
      </c>
      <c r="AM439" s="994">
        <v>43</v>
      </c>
    </row>
    <row r="440">
      <c r="A440" s="1056"/>
      <c r="B440" s="1026" t="s">
        <v>633</v>
      </c>
      <c r="C440" s="979" t="s">
        <v>659</v>
      </c>
      <c r="D440" s="1011">
        <f t="shared" si="393"/>
      </c>
      <c r="E440" s="1031">
        <v>1724.62</v>
      </c>
      <c r="F440" s="1031">
        <v>1811.62</v>
      </c>
      <c r="G440" s="1012">
        <v>10</v>
      </c>
      <c r="H440" s="1012">
        <v>22863.570000000007</v>
      </c>
      <c r="I440" s="1012">
        <v>1</v>
      </c>
      <c r="J440" s="1012">
        <v>6216.209999999999</v>
      </c>
      <c r="K440" s="983">
        <f t="shared" si="591"/>
      </c>
      <c r="L440" s="985">
        <f t="shared" si="675"/>
      </c>
      <c r="M440" s="986">
        <f t="shared" si="521"/>
      </c>
      <c r="N440" s="1066">
        <v>9</v>
      </c>
      <c r="O440" s="986">
        <f t="shared" si="491"/>
      </c>
      <c r="P440" s="986">
        <f t="shared" si="35"/>
      </c>
      <c r="Q440" s="986">
        <f t="shared" si="779"/>
      </c>
      <c r="R440" s="986">
        <f t="shared" si="207"/>
      </c>
      <c r="S440" s="987">
        <f t="shared" si="273"/>
      </c>
      <c r="T440" s="987">
        <f t="shared" si="303"/>
      </c>
      <c r="U440" s="987">
        <f t="shared" si="467"/>
      </c>
      <c r="V440" s="987">
        <f t="shared" si="551"/>
      </c>
      <c r="W440" s="988">
        <f t="shared" si="759"/>
      </c>
      <c r="X440" s="989">
        <v>0.0159</v>
      </c>
      <c r="Y440" s="990">
        <v>64</v>
      </c>
      <c r="Z440" s="986">
        <f t="shared" si="109"/>
      </c>
      <c r="AA440" s="1005">
        <v>32247</v>
      </c>
      <c r="AB440" s="1005">
        <v>558</v>
      </c>
      <c r="AC440" s="1005">
        <v>133</v>
      </c>
      <c r="AD440" s="1005">
        <v>593</v>
      </c>
      <c r="AE440" s="1005">
        <v>117</v>
      </c>
      <c r="AF440" s="1005">
        <v>5</v>
      </c>
      <c r="AG440" s="1005">
        <v>2</v>
      </c>
      <c r="AH440" s="1005">
        <v>28</v>
      </c>
      <c r="AI440" s="986">
        <f t="shared" si="170"/>
      </c>
      <c r="AJ440" s="986">
        <f t="shared" si="237"/>
      </c>
      <c r="AK440" s="993" t="s">
        <v>650</v>
      </c>
      <c r="AL440" s="994" t="s">
        <v>636</v>
      </c>
      <c r="AM440" s="994">
        <v>29</v>
      </c>
    </row>
    <row r="441">
      <c r="A441" s="1056"/>
      <c r="B441" s="1026" t="s">
        <v>633</v>
      </c>
      <c r="C441" s="979" t="s">
        <v>660</v>
      </c>
      <c r="D441" s="1011">
        <f t="shared" si="393"/>
      </c>
      <c r="E441" s="1031">
        <v>1173.1</v>
      </c>
      <c r="F441" s="1031">
        <v>2212.07</v>
      </c>
      <c r="G441" s="983">
        <v>7</v>
      </c>
      <c r="H441" s="983">
        <v>17817.170000000013</v>
      </c>
      <c r="I441" s="983">
        <v>0</v>
      </c>
      <c r="J441" s="983">
        <v>0</v>
      </c>
      <c r="K441" s="983">
        <f t="shared" si="591"/>
      </c>
      <c r="L441" s="985">
        <f t="shared" si="675"/>
      </c>
      <c r="M441" s="986">
        <f t="shared" si="521"/>
      </c>
      <c r="N441" s="1066">
        <v>5</v>
      </c>
      <c r="O441" s="986">
        <f t="shared" si="491"/>
      </c>
      <c r="P441" s="986">
        <f t="shared" si="35"/>
      </c>
      <c r="Q441" s="986">
        <f t="shared" si="779"/>
      </c>
      <c r="R441" s="986">
        <f t="shared" si="207"/>
      </c>
      <c r="S441" s="987">
        <f t="shared" si="273"/>
      </c>
      <c r="T441" s="987">
        <f t="shared" si="303"/>
      </c>
      <c r="U441" s="987">
        <f t="shared" si="467"/>
      </c>
      <c r="V441" s="987">
        <f t="shared" si="551"/>
      </c>
      <c r="W441" s="988">
        <f t="shared" si="759"/>
      </c>
      <c r="X441" s="989">
        <v>0.0306</v>
      </c>
      <c r="Y441" s="990">
        <v>66</v>
      </c>
      <c r="Z441" s="986">
        <f t="shared" si="109"/>
      </c>
      <c r="AA441" s="1005">
        <v>38588</v>
      </c>
      <c r="AB441" s="1005">
        <v>590</v>
      </c>
      <c r="AC441" s="1005">
        <v>208</v>
      </c>
      <c r="AD441" s="1005">
        <v>620</v>
      </c>
      <c r="AE441" s="1005">
        <v>110</v>
      </c>
      <c r="AF441" s="1005">
        <v>6</v>
      </c>
      <c r="AG441" s="1005">
        <v>1</v>
      </c>
      <c r="AH441" s="1005">
        <v>49</v>
      </c>
      <c r="AI441" s="986">
        <f t="shared" si="170"/>
      </c>
      <c r="AJ441" s="986">
        <f t="shared" si="237"/>
      </c>
      <c r="AK441" s="993" t="s">
        <v>650</v>
      </c>
      <c r="AL441" s="994" t="s">
        <v>636</v>
      </c>
      <c r="AM441" s="994">
        <v>38</v>
      </c>
    </row>
    <row r="442">
      <c r="A442" s="1056"/>
      <c r="B442" s="1026" t="s">
        <v>633</v>
      </c>
      <c r="C442" s="979" t="s">
        <v>661</v>
      </c>
      <c r="D442" s="1059">
        <f t="shared" si="393"/>
      </c>
      <c r="E442" s="1031">
        <v>892.26</v>
      </c>
      <c r="F442" s="1031">
        <v>894.13</v>
      </c>
      <c r="G442" s="1012">
        <v>2</v>
      </c>
      <c r="H442" s="1012">
        <v>3989.6999999999825</v>
      </c>
      <c r="I442" s="1012">
        <v>1</v>
      </c>
      <c r="J442" s="1012">
        <v>5096.52</v>
      </c>
      <c r="K442" s="983">
        <f t="shared" si="591"/>
      </c>
      <c r="L442" s="985">
        <f t="shared" si="675"/>
      </c>
      <c r="M442" s="986">
        <f t="shared" si="521"/>
      </c>
      <c r="N442" s="1066">
        <v>2</v>
      </c>
      <c r="O442" s="986">
        <f t="shared" si="491"/>
      </c>
      <c r="P442" s="986">
        <f t="shared" si="35"/>
      </c>
      <c r="Q442" s="986">
        <f t="shared" si="779"/>
      </c>
      <c r="R442" s="986">
        <f t="shared" si="207"/>
      </c>
      <c r="S442" s="987">
        <f t="shared" si="273"/>
      </c>
      <c r="T442" s="987">
        <f t="shared" si="303"/>
      </c>
      <c r="U442" s="987">
        <f t="shared" si="467"/>
      </c>
      <c r="V442" s="987">
        <f t="shared" si="551"/>
      </c>
      <c r="W442" s="988">
        <f t="shared" si="759"/>
      </c>
      <c r="X442" s="989">
        <v>0.0144</v>
      </c>
      <c r="Y442" s="990">
        <v>66</v>
      </c>
      <c r="Z442" s="986">
        <f t="shared" si="109"/>
      </c>
      <c r="AA442" s="1013">
        <v>21421</v>
      </c>
      <c r="AB442" s="1005">
        <v>440</v>
      </c>
      <c r="AC442" s="1005">
        <v>79</v>
      </c>
      <c r="AD442" s="1005">
        <v>478</v>
      </c>
      <c r="AE442" s="1005">
        <v>89</v>
      </c>
      <c r="AF442" s="1005">
        <v>9</v>
      </c>
      <c r="AG442" s="1005">
        <v>1</v>
      </c>
      <c r="AH442" s="1005">
        <v>20</v>
      </c>
      <c r="AI442" s="986">
        <f t="shared" si="170"/>
      </c>
      <c r="AJ442" s="986">
        <f t="shared" si="237"/>
      </c>
      <c r="AK442" s="993" t="s">
        <v>650</v>
      </c>
      <c r="AL442" s="994" t="s">
        <v>636</v>
      </c>
      <c r="AM442" s="994">
        <v>19</v>
      </c>
    </row>
    <row r="443">
      <c r="A443" s="1056"/>
      <c r="B443" s="1026" t="s">
        <v>633</v>
      </c>
      <c r="C443" s="979" t="s">
        <v>662</v>
      </c>
      <c r="D443" s="1011">
        <f t="shared" si="393"/>
      </c>
      <c r="E443" s="1031">
        <v>301.08</v>
      </c>
      <c r="F443" s="1031">
        <v>530.63</v>
      </c>
      <c r="G443" s="1012">
        <v>1</v>
      </c>
      <c r="H443" s="1012">
        <v>2548.25999999998</v>
      </c>
      <c r="I443" s="1012">
        <v>0</v>
      </c>
      <c r="J443" s="1012">
        <v>0</v>
      </c>
      <c r="K443" s="983">
        <f t="shared" si="591"/>
      </c>
      <c r="L443" s="985">
        <f t="shared" si="675"/>
      </c>
      <c r="M443" s="986">
        <f t="shared" si="521"/>
      </c>
      <c r="N443" s="1066">
        <v>1</v>
      </c>
      <c r="O443" s="986">
        <f t="shared" si="491"/>
      </c>
      <c r="P443" s="986">
        <f t="shared" si="35"/>
      </c>
      <c r="Q443" s="986">
        <f t="shared" si="779"/>
      </c>
      <c r="R443" s="986">
        <f t="shared" si="207"/>
      </c>
      <c r="S443" s="987">
        <f t="shared" si="273"/>
      </c>
      <c r="T443" s="987">
        <f t="shared" si="303"/>
      </c>
      <c r="U443" s="987">
        <f t="shared" si="467"/>
      </c>
      <c r="V443" s="987">
        <f t="shared" si="551"/>
      </c>
      <c r="W443" s="988">
        <f t="shared" si="759"/>
      </c>
      <c r="X443" s="989">
        <v>0.0208</v>
      </c>
      <c r="Y443" s="990">
        <v>66</v>
      </c>
      <c r="Z443" s="986">
        <f t="shared" si="109"/>
      </c>
      <c r="AA443" s="1005">
        <v>13214</v>
      </c>
      <c r="AB443" s="1005">
        <v>334</v>
      </c>
      <c r="AC443" s="1005">
        <v>57</v>
      </c>
      <c r="AD443" s="1005">
        <v>440</v>
      </c>
      <c r="AE443" s="1005">
        <v>50</v>
      </c>
      <c r="AF443" s="1005">
        <v>7</v>
      </c>
      <c r="AG443" s="1005">
        <v>1</v>
      </c>
      <c r="AH443" s="1005">
        <v>11</v>
      </c>
      <c r="AI443" s="986">
        <f t="shared" si="170"/>
      </c>
      <c r="AJ443" s="986">
        <f t="shared" si="237"/>
      </c>
      <c r="AK443" s="993" t="s">
        <v>650</v>
      </c>
      <c r="AL443" s="994" t="s">
        <v>636</v>
      </c>
      <c r="AM443" s="994">
        <v>5</v>
      </c>
    </row>
    <row r="444">
      <c r="A444" s="1056"/>
      <c r="B444" s="1055" t="s">
        <v>640</v>
      </c>
      <c r="C444" s="1055"/>
      <c r="D444" s="1015">
        <f>SUM(D439:D443)</f>
      </c>
      <c r="E444" s="1072">
        <f>SUM(E439:E443)</f>
      </c>
      <c r="F444" s="1072">
        <f>SUM(F439:F443)</f>
      </c>
      <c r="G444" s="1029">
        <f>SUM(G439:G443)</f>
      </c>
      <c r="H444" s="1072">
        <f>SUM(H439:H443)</f>
      </c>
      <c r="I444" s="1029">
        <f>SUM(I439:I443)</f>
      </c>
      <c r="J444" s="1072">
        <f>SUM(J439:J443)</f>
      </c>
      <c r="K444" s="1029">
        <f>SUM(K439:K443)</f>
      </c>
      <c r="L444" s="1072">
        <f>SUM(L439:L443)</f>
      </c>
      <c r="M444" s="1019">
        <f t="shared" si="521"/>
      </c>
      <c r="N444" s="1017">
        <f>SUM(N439:N443)</f>
      </c>
      <c r="O444" s="1019">
        <f t="shared" si="491"/>
      </c>
      <c r="P444" s="1019">
        <f t="shared" ref="P444:P445" si="129">D444/N444</f>
      </c>
      <c r="Q444" s="1019">
        <f t="shared" si="779"/>
      </c>
      <c r="R444" s="1019">
        <f t="shared" si="207"/>
      </c>
      <c r="S444" s="1020">
        <f t="shared" si="273"/>
      </c>
      <c r="T444" s="1020">
        <f t="shared" si="303"/>
      </c>
      <c r="U444" s="1020">
        <f t="shared" si="467"/>
      </c>
      <c r="V444" s="1020">
        <f t="shared" si="551"/>
      </c>
      <c r="W444" s="1021">
        <f t="shared" si="759"/>
      </c>
      <c r="X444" s="1020">
        <f>AVERAGE(X439:X443)</f>
      </c>
      <c r="Y444" s="1022">
        <f>AVERAGE(Y439:Y443)</f>
      </c>
      <c r="Z444" s="1022">
        <f t="shared" si="109"/>
      </c>
      <c r="AA444" s="1023">
        <f>SUM(AA439:AA443)</f>
      </c>
      <c r="AB444" s="1023">
        <f>SUM(AB439:AB443)</f>
      </c>
      <c r="AC444" s="1023">
        <f>SUM(AC439:AC443)</f>
      </c>
      <c r="AD444" s="1023">
        <f>SUM(AD439:AD443)</f>
      </c>
      <c r="AE444" s="1023">
        <f>SUM(AE439:AE443)</f>
      </c>
      <c r="AF444" s="1023">
        <f>SUM(AF439:AF443)</f>
      </c>
      <c r="AG444" s="1023">
        <f>SUM(AG439:AG443)</f>
      </c>
      <c r="AH444" s="1023">
        <f>SUM(AH439:AH443)</f>
      </c>
      <c r="AI444" s="1019">
        <f t="shared" si="170"/>
      </c>
      <c r="AJ444" s="1024">
        <f t="shared" si="237"/>
      </c>
      <c r="AK444" s="1025"/>
      <c r="AL444" s="1025"/>
      <c r="AM444" s="1023">
        <f>SUM(AM439:AM443)</f>
      </c>
    </row>
    <row r="445">
      <c r="A445" s="1056"/>
      <c r="B445" s="1039" t="s">
        <v>663</v>
      </c>
      <c r="C445" s="1039"/>
      <c r="D445" s="1033">
        <f>D432+D426+D444+D438</f>
      </c>
      <c r="E445" s="1033">
        <f>E432+E426+E444+E438</f>
      </c>
      <c r="F445" s="1033">
        <f>F432+F426+F444+F438</f>
      </c>
      <c r="G445" s="1033">
        <f>G432+G426+G444+G438</f>
      </c>
      <c r="H445" s="1033">
        <f>H432+H426+H444+H438</f>
      </c>
      <c r="I445" s="1033">
        <f>I432+I426+I444+I438</f>
      </c>
      <c r="J445" s="1033">
        <f>J432+J426+J444+J438</f>
      </c>
      <c r="K445" s="1033">
        <f>K432+K426+K444+K438</f>
      </c>
      <c r="L445" s="1033">
        <f>L432+L426+L444+L438</f>
      </c>
      <c r="M445" s="1036">
        <f t="shared" si="521"/>
      </c>
      <c r="N445" s="1067">
        <f>N432+N426+N444+N438</f>
      </c>
      <c r="O445" s="1036">
        <f t="shared" si="491"/>
      </c>
      <c r="P445" s="1036">
        <f t="shared" si="129"/>
      </c>
      <c r="Q445" s="1036">
        <f t="shared" si="779"/>
      </c>
      <c r="R445" s="1036">
        <f t="shared" si="207"/>
      </c>
      <c r="S445" s="1037">
        <f t="shared" si="273"/>
      </c>
      <c r="T445" s="1037">
        <f t="shared" si="303"/>
      </c>
      <c r="U445" s="1037">
        <f t="shared" si="467"/>
      </c>
      <c r="V445" s="1037">
        <f t="shared" si="551"/>
      </c>
      <c r="W445" s="1035">
        <f t="shared" si="759"/>
      </c>
      <c r="X445" s="1036">
        <f>(X432+X426+X444+X438)/4</f>
      </c>
      <c r="Y445" s="1036">
        <f>(Y432+Y426+Y444+Y438)/4</f>
      </c>
      <c r="Z445" s="1036">
        <f>(Z432+Z426+Z444+Z438)/4</f>
      </c>
      <c r="AA445" s="1033">
        <f>AA432+AA426+AA444+AA438</f>
      </c>
      <c r="AB445" s="1033">
        <f>AB432+AB426+AB444+AB438</f>
      </c>
      <c r="AC445" s="1033">
        <f>AC432+AC426+AC444+AC438</f>
      </c>
      <c r="AD445" s="1033">
        <f>AD432+AD426+AD444+AD438</f>
      </c>
      <c r="AE445" s="1033">
        <f>AE432+AE426+AE444+AE438</f>
      </c>
      <c r="AF445" s="1033">
        <f>AF432+AF426+AF444+AF438</f>
      </c>
      <c r="AG445" s="1033">
        <f>AG432+AG426+AG444+AG438</f>
      </c>
      <c r="AH445" s="1033">
        <f>AH432+AH426+AH444+AH438</f>
      </c>
      <c r="AI445" s="1036">
        <f t="shared" si="170"/>
      </c>
      <c r="AJ445" s="1038">
        <f t="shared" si="237"/>
      </c>
      <c r="AK445" s="1039"/>
      <c r="AL445" s="1039"/>
      <c r="AM445" s="1033">
        <f>AM432+AM426+AM444+AM438</f>
      </c>
    </row>
    <row r="446">
      <c r="A446" s="1071"/>
      <c r="B446" s="1045" t="s">
        <v>592</v>
      </c>
      <c r="C446" s="1045"/>
      <c r="D446" s="966" t="s">
        <v>593</v>
      </c>
      <c r="E446" s="966"/>
      <c r="F446" s="966"/>
      <c r="G446" s="966"/>
      <c r="H446" s="966"/>
      <c r="I446" s="966"/>
      <c r="J446" s="966"/>
      <c r="K446" s="966"/>
      <c r="L446" s="966"/>
      <c r="M446" s="966"/>
      <c r="N446" s="966"/>
      <c r="O446" s="966"/>
      <c r="P446" s="966"/>
      <c r="Q446" s="966"/>
      <c r="R446" s="967" t="s">
        <v>594</v>
      </c>
      <c r="S446" s="967"/>
      <c r="T446" s="967"/>
      <c r="U446" s="967"/>
      <c r="V446" s="967"/>
      <c r="W446" s="967"/>
      <c r="X446" s="967"/>
      <c r="Y446" s="967"/>
      <c r="Z446" s="967"/>
      <c r="AA446" s="967"/>
      <c r="AB446" s="967"/>
      <c r="AC446" s="967"/>
      <c r="AD446" s="967"/>
      <c r="AE446" s="967"/>
      <c r="AF446" s="967"/>
      <c r="AG446" s="967"/>
      <c r="AH446" s="967"/>
      <c r="AI446" s="967"/>
      <c r="AJ446" s="967"/>
      <c r="AK446" s="967"/>
      <c r="AL446" s="967"/>
      <c r="AM446" s="968"/>
    </row>
    <row r="447">
      <c r="A447" s="1071"/>
      <c r="B447" s="1045" t="s">
        <v>595</v>
      </c>
      <c r="C447" s="1045" t="s">
        <v>596</v>
      </c>
      <c r="D447" s="969" t="s">
        <v>597</v>
      </c>
      <c r="E447" s="970" t="s">
        <v>598</v>
      </c>
      <c r="F447" s="970" t="s">
        <v>599</v>
      </c>
      <c r="G447" s="1062" t="s">
        <v>600</v>
      </c>
      <c r="H447" s="1062" t="s">
        <v>601</v>
      </c>
      <c r="I447" s="1062" t="s">
        <v>602</v>
      </c>
      <c r="J447" s="1062" t="s">
        <v>603</v>
      </c>
      <c r="K447" s="1063" t="s">
        <v>675</v>
      </c>
      <c r="L447" s="1064" t="s">
        <v>676</v>
      </c>
      <c r="M447" s="974" t="s">
        <v>606</v>
      </c>
      <c r="N447" s="1062" t="s">
        <v>604</v>
      </c>
      <c r="O447" s="974" t="s">
        <v>607</v>
      </c>
      <c r="P447" s="974" t="s">
        <v>608</v>
      </c>
      <c r="Q447" s="974" t="s">
        <v>609</v>
      </c>
      <c r="R447" s="967" t="s">
        <v>610</v>
      </c>
      <c r="S447" s="975" t="s">
        <v>611</v>
      </c>
      <c r="T447" s="975" t="s">
        <v>612</v>
      </c>
      <c r="U447" s="975" t="s">
        <v>613</v>
      </c>
      <c r="V447" s="975" t="s">
        <v>614</v>
      </c>
      <c r="W447" s="976" t="s">
        <v>615</v>
      </c>
      <c r="X447" s="975" t="s">
        <v>616</v>
      </c>
      <c r="Y447" s="977" t="s">
        <v>617</v>
      </c>
      <c r="Z447" s="967" t="s">
        <v>618</v>
      </c>
      <c r="AA447" s="976" t="s">
        <v>619</v>
      </c>
      <c r="AB447" s="976" t="s">
        <v>620</v>
      </c>
      <c r="AC447" s="976" t="s">
        <v>621</v>
      </c>
      <c r="AD447" s="976" t="s">
        <v>622</v>
      </c>
      <c r="AE447" s="976" t="s">
        <v>623</v>
      </c>
      <c r="AF447" s="976" t="s">
        <v>624</v>
      </c>
      <c r="AG447" s="976" t="s">
        <v>625</v>
      </c>
      <c r="AH447" s="976" t="s">
        <v>626</v>
      </c>
      <c r="AI447" s="976" t="s">
        <v>627</v>
      </c>
      <c r="AJ447" s="967" t="s">
        <v>628</v>
      </c>
      <c r="AK447" s="968" t="s">
        <v>629</v>
      </c>
      <c r="AL447" s="968" t="s">
        <v>630</v>
      </c>
      <c r="AM447" s="968" t="s">
        <v>631</v>
      </c>
    </row>
    <row r="448">
      <c r="A448" s="1056" t="s">
        <v>684</v>
      </c>
      <c r="B448" s="1026" t="s">
        <v>646</v>
      </c>
      <c r="C448" s="1048" t="s">
        <v>634</v>
      </c>
      <c r="D448" s="1057">
        <f t="shared" ref="D448:D452" si="394">E448+F448</f>
      </c>
      <c r="E448" s="981">
        <v>971.99</v>
      </c>
      <c r="F448" s="981">
        <v>1549.82</v>
      </c>
      <c r="G448" s="1043">
        <v>0</v>
      </c>
      <c r="H448" s="1000">
        <v>0</v>
      </c>
      <c r="I448" s="1043">
        <v>0</v>
      </c>
      <c r="J448" s="1043">
        <v>0</v>
      </c>
      <c r="K448" s="983">
        <f t="shared" ref="K448:K452" si="592">G448+I448</f>
      </c>
      <c r="L448" s="985">
        <f t="shared" ref="L448:L452" si="676">H448+J448</f>
      </c>
      <c r="M448" s="986">
        <f t="shared" ref="M448:M472" si="522">L448/D448</f>
      </c>
      <c r="N448" s="984">
        <v>0</v>
      </c>
      <c r="O448" s="986">
        <f t="shared" ref="O448:O472" si="492">D448/K448</f>
      </c>
      <c r="P448" s="986">
        <f t="shared" ref="P448:P452" si="36">D448/K448</f>
      </c>
      <c r="Q448" s="986">
        <f t="shared" ref="Q448:Q472" si="780">L448/K448</f>
      </c>
      <c r="R448" s="986">
        <f t="shared" ref="R448:R472" si="208">D448/AB448</f>
      </c>
      <c r="S448" s="987">
        <f t="shared" ref="S448:S472" si="274">W448/AA448*1</f>
      </c>
      <c r="T448" s="987">
        <f t="shared" ref="T448:T472" si="304">AB448/AA448</f>
      </c>
      <c r="U448" s="987">
        <f t="shared" ref="U448:U472" si="468">AD448/AA448</f>
      </c>
      <c r="V448" s="987">
        <f t="shared" ref="V448:V472" si="552">AE448/AD448</f>
      </c>
      <c r="W448" s="988">
        <f t="shared" ref="W448:W472" si="760">AC448/X448</f>
      </c>
      <c r="X448" s="989">
        <v>0.0201</v>
      </c>
      <c r="Y448" s="990">
        <v>23</v>
      </c>
      <c r="Z448" s="1002">
        <f t="shared" ref="Z448:Z471" si="110">(D448/AA448)*1000</f>
      </c>
      <c r="AA448" s="1068">
        <v>25963</v>
      </c>
      <c r="AB448" s="1004">
        <v>844</v>
      </c>
      <c r="AC448" s="1005">
        <v>114</v>
      </c>
      <c r="AD448" s="1005">
        <v>965</v>
      </c>
      <c r="AE448" s="1005">
        <v>55</v>
      </c>
      <c r="AF448" s="1005">
        <v>4</v>
      </c>
      <c r="AG448" s="1005">
        <v>1</v>
      </c>
      <c r="AH448" s="1005">
        <v>15</v>
      </c>
      <c r="AI448" s="986">
        <f t="shared" ref="AI448:AI451" si="171">D448/AD448</f>
      </c>
      <c r="AJ448" s="986">
        <f t="shared" ref="AJ448:AJ472" si="238">AM448*1000/D448</f>
      </c>
      <c r="AK448" s="993" t="s">
        <v>635</v>
      </c>
      <c r="AL448" s="994" t="s">
        <v>651</v>
      </c>
      <c r="AM448" s="994">
        <v>19</v>
      </c>
    </row>
    <row r="449">
      <c r="A449" s="1056"/>
      <c r="B449" s="1026" t="s">
        <v>646</v>
      </c>
      <c r="C449" s="1048" t="s">
        <v>637</v>
      </c>
      <c r="D449" s="1049">
        <f t="shared" si="394"/>
      </c>
      <c r="E449" s="981">
        <v>1034.95</v>
      </c>
      <c r="F449" s="981">
        <v>2029.01</v>
      </c>
      <c r="G449" s="1043">
        <v>1</v>
      </c>
      <c r="H449" s="1000">
        <v>3815.96</v>
      </c>
      <c r="I449" s="1043">
        <v>0</v>
      </c>
      <c r="J449" s="1043">
        <v>0</v>
      </c>
      <c r="K449" s="983">
        <f t="shared" si="592"/>
      </c>
      <c r="L449" s="985">
        <f t="shared" si="676"/>
      </c>
      <c r="M449" s="986">
        <f t="shared" si="522"/>
      </c>
      <c r="N449" s="984">
        <v>1</v>
      </c>
      <c r="O449" s="986">
        <f t="shared" si="492"/>
      </c>
      <c r="P449" s="986">
        <f t="shared" si="36"/>
      </c>
      <c r="Q449" s="986">
        <f t="shared" si="780"/>
      </c>
      <c r="R449" s="986">
        <f t="shared" si="208"/>
      </c>
      <c r="S449" s="987">
        <f t="shared" si="274"/>
      </c>
      <c r="T449" s="987">
        <f t="shared" si="304"/>
      </c>
      <c r="U449" s="987">
        <f t="shared" si="468"/>
      </c>
      <c r="V449" s="987">
        <f t="shared" si="552"/>
      </c>
      <c r="W449" s="988">
        <f t="shared" si="760"/>
      </c>
      <c r="X449" s="989">
        <v>0.0251</v>
      </c>
      <c r="Y449" s="990">
        <v>30</v>
      </c>
      <c r="Z449" s="1009">
        <f t="shared" si="110"/>
      </c>
      <c r="AA449" s="1003">
        <v>31062</v>
      </c>
      <c r="AB449" s="1004">
        <v>831</v>
      </c>
      <c r="AC449" s="1005">
        <v>150</v>
      </c>
      <c r="AD449" s="1005">
        <v>952</v>
      </c>
      <c r="AE449" s="1005">
        <v>44</v>
      </c>
      <c r="AF449" s="1005">
        <v>11</v>
      </c>
      <c r="AG449" s="1005">
        <v>1</v>
      </c>
      <c r="AH449" s="1005">
        <v>28</v>
      </c>
      <c r="AI449" s="986">
        <f t="shared" si="171"/>
      </c>
      <c r="AJ449" s="986">
        <f t="shared" si="238"/>
      </c>
      <c r="AK449" s="993" t="s">
        <v>635</v>
      </c>
      <c r="AL449" s="994" t="s">
        <v>651</v>
      </c>
      <c r="AM449" s="994">
        <v>23</v>
      </c>
    </row>
    <row r="450">
      <c r="A450" s="1056"/>
      <c r="B450" s="1026" t="s">
        <v>646</v>
      </c>
      <c r="C450" s="979" t="s">
        <v>638</v>
      </c>
      <c r="D450" s="1059">
        <f t="shared" si="394"/>
      </c>
      <c r="E450" s="981">
        <v>1011.98</v>
      </c>
      <c r="F450" s="981">
        <v>920.63</v>
      </c>
      <c r="G450" s="1043">
        <v>5</v>
      </c>
      <c r="H450" s="1000">
        <v>11081.07</v>
      </c>
      <c r="I450" s="1043">
        <v>0</v>
      </c>
      <c r="J450" s="1043">
        <v>0</v>
      </c>
      <c r="K450" s="983">
        <f t="shared" si="592"/>
      </c>
      <c r="L450" s="985">
        <f t="shared" si="676"/>
      </c>
      <c r="M450" s="986">
        <f t="shared" si="522"/>
      </c>
      <c r="N450" s="984">
        <v>4</v>
      </c>
      <c r="O450" s="986">
        <f t="shared" si="492"/>
      </c>
      <c r="P450" s="986">
        <f t="shared" si="36"/>
      </c>
      <c r="Q450" s="986">
        <f t="shared" si="780"/>
      </c>
      <c r="R450" s="986">
        <f t="shared" si="208"/>
      </c>
      <c r="S450" s="987">
        <f t="shared" si="274"/>
      </c>
      <c r="T450" s="987">
        <f t="shared" si="304"/>
      </c>
      <c r="U450" s="987">
        <f t="shared" si="468"/>
      </c>
      <c r="V450" s="987">
        <f t="shared" si="552"/>
      </c>
      <c r="W450" s="988">
        <f t="shared" si="760"/>
      </c>
      <c r="X450" s="989">
        <v>0.0164</v>
      </c>
      <c r="Y450" s="990">
        <v>37</v>
      </c>
      <c r="Z450" s="986">
        <f t="shared" si="110"/>
      </c>
      <c r="AA450" s="1013">
        <v>15110</v>
      </c>
      <c r="AB450" s="1005">
        <v>252</v>
      </c>
      <c r="AC450" s="1005">
        <v>72</v>
      </c>
      <c r="AD450" s="1005">
        <v>272</v>
      </c>
      <c r="AE450" s="1005">
        <v>73</v>
      </c>
      <c r="AF450" s="1005">
        <v>4</v>
      </c>
      <c r="AG450" s="1005">
        <v>2</v>
      </c>
      <c r="AH450" s="1005">
        <v>13</v>
      </c>
      <c r="AI450" s="986">
        <f t="shared" si="171"/>
      </c>
      <c r="AJ450" s="986">
        <f t="shared" si="238"/>
      </c>
      <c r="AK450" s="993" t="s">
        <v>635</v>
      </c>
      <c r="AL450" s="994" t="s">
        <v>651</v>
      </c>
      <c r="AM450" s="994">
        <v>15</v>
      </c>
    </row>
    <row r="451">
      <c r="A451" s="1056"/>
      <c r="B451" s="1026" t="s">
        <v>646</v>
      </c>
      <c r="C451" s="979" t="s">
        <v>639</v>
      </c>
      <c r="D451" s="1059">
        <f t="shared" si="394"/>
      </c>
      <c r="E451" s="981">
        <v>987.74</v>
      </c>
      <c r="F451" s="981">
        <v>2390.05</v>
      </c>
      <c r="G451" s="1043">
        <v>4</v>
      </c>
      <c r="H451" s="1000">
        <v>8542.220000000001</v>
      </c>
      <c r="I451" s="1043">
        <v>0</v>
      </c>
      <c r="J451" s="1043">
        <v>0</v>
      </c>
      <c r="K451" s="983">
        <f t="shared" si="592"/>
      </c>
      <c r="L451" s="985">
        <f t="shared" si="676"/>
      </c>
      <c r="M451" s="986">
        <f t="shared" si="522"/>
      </c>
      <c r="N451" s="984">
        <v>4</v>
      </c>
      <c r="O451" s="986">
        <f t="shared" si="492"/>
      </c>
      <c r="P451" s="986">
        <f t="shared" si="36"/>
      </c>
      <c r="Q451" s="986">
        <f t="shared" si="780"/>
      </c>
      <c r="R451" s="986">
        <f t="shared" si="208"/>
      </c>
      <c r="S451" s="987">
        <f t="shared" si="274"/>
      </c>
      <c r="T451" s="987">
        <f t="shared" si="304"/>
      </c>
      <c r="U451" s="987">
        <f t="shared" si="468"/>
      </c>
      <c r="V451" s="987">
        <f t="shared" si="552"/>
      </c>
      <c r="W451" s="988">
        <f t="shared" si="760"/>
      </c>
      <c r="X451" s="989">
        <v>0.0396</v>
      </c>
      <c r="Y451" s="990">
        <v>47</v>
      </c>
      <c r="Z451" s="986">
        <f t="shared" si="110"/>
      </c>
      <c r="AA451" s="1013">
        <v>24348</v>
      </c>
      <c r="AB451" s="1005">
        <v>326</v>
      </c>
      <c r="AC451" s="1005">
        <v>123</v>
      </c>
      <c r="AD451" s="1005">
        <v>322</v>
      </c>
      <c r="AE451" s="1005">
        <v>78</v>
      </c>
      <c r="AF451" s="1005">
        <v>9</v>
      </c>
      <c r="AG451" s="1005">
        <v>1</v>
      </c>
      <c r="AH451" s="1005">
        <v>25</v>
      </c>
      <c r="AI451" s="986">
        <f t="shared" si="171"/>
      </c>
      <c r="AJ451" s="986">
        <f t="shared" si="238"/>
      </c>
      <c r="AK451" s="993" t="s">
        <v>635</v>
      </c>
      <c r="AL451" s="994" t="s">
        <v>651</v>
      </c>
      <c r="AM451" s="994">
        <v>27</v>
      </c>
    </row>
    <row r="452">
      <c r="A452" s="1056"/>
      <c r="B452" s="1026" t="s">
        <v>646</v>
      </c>
      <c r="C452" s="979" t="s">
        <v>642</v>
      </c>
      <c r="D452" s="1059">
        <f t="shared" si="394"/>
      </c>
      <c r="E452" s="981">
        <v>932.14</v>
      </c>
      <c r="F452" s="981">
        <v>1589.24</v>
      </c>
      <c r="G452" s="1043">
        <v>5</v>
      </c>
      <c r="H452" s="1065">
        <v>10849.18</v>
      </c>
      <c r="I452" s="1043">
        <v>0</v>
      </c>
      <c r="J452" s="1043">
        <v>0</v>
      </c>
      <c r="K452" s="983">
        <f t="shared" si="592"/>
      </c>
      <c r="L452" s="985">
        <f t="shared" si="676"/>
      </c>
      <c r="M452" s="986">
        <f t="shared" si="522"/>
      </c>
      <c r="N452" s="984">
        <v>3</v>
      </c>
      <c r="O452" s="986">
        <f t="shared" si="492"/>
      </c>
      <c r="P452" s="986">
        <f t="shared" si="36"/>
      </c>
      <c r="Q452" s="986">
        <f t="shared" si="780"/>
      </c>
      <c r="R452" s="986">
        <f t="shared" si="208"/>
      </c>
      <c r="S452" s="987">
        <f t="shared" si="274"/>
      </c>
      <c r="T452" s="987">
        <f t="shared" si="304"/>
      </c>
      <c r="U452" s="987">
        <f t="shared" si="468"/>
      </c>
      <c r="V452" s="987">
        <f t="shared" si="552"/>
      </c>
      <c r="W452" s="988">
        <f t="shared" si="760"/>
      </c>
      <c r="X452" s="989">
        <v>0.0347</v>
      </c>
      <c r="Y452" s="990">
        <v>53</v>
      </c>
      <c r="Z452" s="986">
        <f t="shared" si="110"/>
      </c>
      <c r="AA452" s="1013">
        <v>18072</v>
      </c>
      <c r="AB452" s="1005">
        <v>219</v>
      </c>
      <c r="AC452" s="1005">
        <v>93</v>
      </c>
      <c r="AD452" s="1005">
        <v>226</v>
      </c>
      <c r="AE452" s="1005">
        <v>65</v>
      </c>
      <c r="AF452" s="1005">
        <v>2</v>
      </c>
      <c r="AG452" s="1005">
        <v>1</v>
      </c>
      <c r="AH452" s="1005">
        <v>16</v>
      </c>
      <c r="AI452" s="986">
        <v>3</v>
      </c>
      <c r="AJ452" s="986">
        <f t="shared" si="238"/>
      </c>
      <c r="AK452" s="993" t="s">
        <v>635</v>
      </c>
      <c r="AL452" s="994" t="s">
        <v>651</v>
      </c>
      <c r="AM452" s="994">
        <v>384</v>
      </c>
    </row>
    <row r="453">
      <c r="A453" s="1056"/>
      <c r="B453" s="1055" t="s">
        <v>640</v>
      </c>
      <c r="C453" s="1055"/>
      <c r="D453" s="1015">
        <f>SUM(D448:D452)</f>
      </c>
      <c r="E453" s="1060">
        <f>SUM(E448:E452)</f>
      </c>
      <c r="F453" s="1060">
        <f>SUM(F448:F452)</f>
      </c>
      <c r="G453" s="1061">
        <f>SUM(G448:G452)</f>
      </c>
      <c r="H453" s="1070">
        <f>SUM(H448:H452)</f>
      </c>
      <c r="I453" s="1061">
        <f>SUM(I448:I452)</f>
      </c>
      <c r="J453" s="1070">
        <f>SUM(J448:J452)</f>
      </c>
      <c r="K453" s="1017">
        <f>SUM(K448:K452)</f>
      </c>
      <c r="L453" s="1018">
        <f>SUM(L448:L452)</f>
      </c>
      <c r="M453" s="1019">
        <f t="shared" si="522"/>
      </c>
      <c r="N453" s="1017">
        <f>SUM(N448:N452)</f>
      </c>
      <c r="O453" s="1019">
        <f t="shared" si="492"/>
      </c>
      <c r="P453" s="1019">
        <f>D453/N453</f>
      </c>
      <c r="Q453" s="1019">
        <f t="shared" si="780"/>
      </c>
      <c r="R453" s="1019">
        <f t="shared" si="208"/>
      </c>
      <c r="S453" s="1020">
        <f t="shared" si="274"/>
      </c>
      <c r="T453" s="1020">
        <f t="shared" si="304"/>
      </c>
      <c r="U453" s="1020">
        <f t="shared" si="468"/>
      </c>
      <c r="V453" s="1020">
        <f t="shared" si="552"/>
      </c>
      <c r="W453" s="1021">
        <f t="shared" si="760"/>
      </c>
      <c r="X453" s="1020">
        <f>AVERAGE(X448:X452)</f>
      </c>
      <c r="Y453" s="1022">
        <f>AVERAGE(Y448:Y452)</f>
      </c>
      <c r="Z453" s="1019">
        <f t="shared" si="110"/>
      </c>
      <c r="AA453" s="1023">
        <f>SUM(AA448:AA452)</f>
      </c>
      <c r="AB453" s="1023">
        <f>SUM(AB448:AB452)</f>
      </c>
      <c r="AC453" s="1023">
        <f>SUM(AC448:AC452)</f>
      </c>
      <c r="AD453" s="1023">
        <f>SUM(AD448:AD452)</f>
      </c>
      <c r="AE453" s="1023">
        <f>SUM(AE448:AE452)</f>
      </c>
      <c r="AF453" s="1023">
        <f>SUM(AF448:AF452)</f>
      </c>
      <c r="AG453" s="1023">
        <f>SUM(AG448:AG452)</f>
      </c>
      <c r="AH453" s="1023">
        <f>SUM(AH448:AH452)</f>
      </c>
      <c r="AI453" s="1019">
        <f t="shared" ref="AI453:AI472" si="172">D453/AD453</f>
      </c>
      <c r="AJ453" s="1024">
        <f t="shared" si="238"/>
      </c>
      <c r="AK453" s="1025"/>
      <c r="AL453" s="1025"/>
      <c r="AM453" s="1021">
        <f>SUM(AM448:AM452)</f>
      </c>
    </row>
    <row r="454">
      <c r="A454" s="1056"/>
      <c r="B454" s="1026" t="s">
        <v>653</v>
      </c>
      <c r="C454" s="979" t="s">
        <v>643</v>
      </c>
      <c r="D454" s="1011">
        <f t="shared" ref="D454:D458" si="395">E454+F454</f>
      </c>
      <c r="E454" s="1028">
        <v>1043.59</v>
      </c>
      <c r="F454" s="1028">
        <v>2398.49</v>
      </c>
      <c r="G454" s="1043">
        <v>1</v>
      </c>
      <c r="H454" s="1065">
        <v>2548.260000000002</v>
      </c>
      <c r="I454" s="1043">
        <v>0</v>
      </c>
      <c r="J454" s="1065">
        <v>0</v>
      </c>
      <c r="K454" s="983">
        <f t="shared" ref="K454:K458" si="593">G454+I454</f>
      </c>
      <c r="L454" s="985">
        <f t="shared" ref="L454:L458" si="677">H454+J454</f>
      </c>
      <c r="M454" s="986">
        <f t="shared" si="522"/>
      </c>
      <c r="N454" s="1043">
        <v>1</v>
      </c>
      <c r="O454" s="986">
        <f t="shared" si="492"/>
      </c>
      <c r="P454" s="986">
        <f t="shared" ref="P454:P458" si="37">D454/K454</f>
      </c>
      <c r="Q454" s="986">
        <f t="shared" si="780"/>
      </c>
      <c r="R454" s="986">
        <f t="shared" si="208"/>
      </c>
      <c r="S454" s="987">
        <f t="shared" si="274"/>
      </c>
      <c r="T454" s="987">
        <f t="shared" si="304"/>
      </c>
      <c r="U454" s="987">
        <f t="shared" si="468"/>
      </c>
      <c r="V454" s="987">
        <f t="shared" si="552"/>
      </c>
      <c r="W454" s="988">
        <f t="shared" si="760"/>
      </c>
      <c r="X454" s="989">
        <v>0.0292</v>
      </c>
      <c r="Y454" s="990">
        <v>56</v>
      </c>
      <c r="Z454" s="986">
        <f t="shared" si="110"/>
      </c>
      <c r="AA454" s="1005">
        <v>27578</v>
      </c>
      <c r="AB454" s="1005">
        <v>287</v>
      </c>
      <c r="AC454" s="1005">
        <v>104</v>
      </c>
      <c r="AD454" s="1005">
        <v>290</v>
      </c>
      <c r="AE454" s="1005">
        <v>57</v>
      </c>
      <c r="AF454" s="1005">
        <v>2</v>
      </c>
      <c r="AG454" s="1005">
        <v>0</v>
      </c>
      <c r="AH454" s="1005">
        <v>28</v>
      </c>
      <c r="AI454" s="986">
        <f t="shared" si="172"/>
      </c>
      <c r="AJ454" s="986">
        <f t="shared" si="238"/>
      </c>
      <c r="AK454" s="993" t="s">
        <v>635</v>
      </c>
      <c r="AL454" s="994" t="s">
        <v>651</v>
      </c>
      <c r="AM454" s="994">
        <v>11</v>
      </c>
    </row>
    <row r="455">
      <c r="A455" s="1056"/>
      <c r="B455" s="1026" t="s">
        <v>653</v>
      </c>
      <c r="C455" s="979" t="s">
        <v>644</v>
      </c>
      <c r="D455" s="1011">
        <f t="shared" si="395"/>
      </c>
      <c r="E455" s="1027">
        <v>741.13</v>
      </c>
      <c r="F455" s="1028">
        <v>1845.8</v>
      </c>
      <c r="G455" s="983">
        <v>3</v>
      </c>
      <c r="H455" s="985">
        <v>7412.889999999999</v>
      </c>
      <c r="I455" s="1043">
        <v>0</v>
      </c>
      <c r="J455" s="1065">
        <v>0</v>
      </c>
      <c r="K455" s="983">
        <f t="shared" si="593"/>
      </c>
      <c r="L455" s="985">
        <f t="shared" si="677"/>
      </c>
      <c r="M455" s="986">
        <f t="shared" si="522"/>
      </c>
      <c r="N455" s="983">
        <v>3</v>
      </c>
      <c r="O455" s="986">
        <f t="shared" si="492"/>
      </c>
      <c r="P455" s="986">
        <f t="shared" si="37"/>
      </c>
      <c r="Q455" s="986">
        <f t="shared" si="780"/>
      </c>
      <c r="R455" s="986">
        <f t="shared" si="208"/>
      </c>
      <c r="S455" s="987">
        <f t="shared" si="274"/>
      </c>
      <c r="T455" s="987">
        <f t="shared" si="304"/>
      </c>
      <c r="U455" s="987">
        <f t="shared" si="468"/>
      </c>
      <c r="V455" s="987">
        <f t="shared" si="552"/>
      </c>
      <c r="W455" s="988">
        <f t="shared" si="760"/>
      </c>
      <c r="X455" s="989">
        <v>0.0309</v>
      </c>
      <c r="Y455" s="990">
        <v>58</v>
      </c>
      <c r="Z455" s="986">
        <f t="shared" si="110"/>
      </c>
      <c r="AA455" s="1005">
        <v>20690</v>
      </c>
      <c r="AB455" s="1005">
        <v>221</v>
      </c>
      <c r="AC455" s="1005">
        <v>80</v>
      </c>
      <c r="AD455" s="1005">
        <v>223</v>
      </c>
      <c r="AE455" s="1005">
        <v>34</v>
      </c>
      <c r="AF455" s="1005">
        <v>6</v>
      </c>
      <c r="AG455" s="1005">
        <v>1</v>
      </c>
      <c r="AH455" s="1005">
        <v>18</v>
      </c>
      <c r="AI455" s="986">
        <f t="shared" si="172"/>
      </c>
      <c r="AJ455" s="986">
        <f t="shared" si="238"/>
      </c>
      <c r="AK455" s="993" t="s">
        <v>635</v>
      </c>
      <c r="AL455" s="994" t="s">
        <v>651</v>
      </c>
      <c r="AM455" s="994">
        <v>225</v>
      </c>
    </row>
    <row r="456">
      <c r="A456" s="1056"/>
      <c r="B456" s="1026" t="s">
        <v>653</v>
      </c>
      <c r="C456" s="979" t="s">
        <v>645</v>
      </c>
      <c r="D456" s="1011">
        <f t="shared" si="395"/>
      </c>
      <c r="E456" s="1028">
        <v>975.3</v>
      </c>
      <c r="F456" s="1028">
        <v>2224.18</v>
      </c>
      <c r="G456" s="983">
        <v>2</v>
      </c>
      <c r="H456" s="985">
        <v>4543.110000000001</v>
      </c>
      <c r="I456" s="983">
        <v>1</v>
      </c>
      <c r="J456" s="983">
        <v>6216.21</v>
      </c>
      <c r="K456" s="983">
        <f t="shared" si="593"/>
      </c>
      <c r="L456" s="985">
        <f t="shared" si="677"/>
      </c>
      <c r="M456" s="986">
        <f t="shared" si="522"/>
      </c>
      <c r="N456" s="983">
        <v>3</v>
      </c>
      <c r="O456" s="986">
        <f t="shared" si="492"/>
      </c>
      <c r="P456" s="986">
        <f t="shared" si="37"/>
      </c>
      <c r="Q456" s="986">
        <f t="shared" si="780"/>
      </c>
      <c r="R456" s="986">
        <f t="shared" si="208"/>
      </c>
      <c r="S456" s="987">
        <f t="shared" si="274"/>
      </c>
      <c r="T456" s="987">
        <f t="shared" si="304"/>
      </c>
      <c r="U456" s="987">
        <f t="shared" si="468"/>
      </c>
      <c r="V456" s="987">
        <f t="shared" si="552"/>
      </c>
      <c r="W456" s="988">
        <f t="shared" si="760"/>
      </c>
      <c r="X456" s="989">
        <v>0.038</v>
      </c>
      <c r="Y456" s="990">
        <v>59</v>
      </c>
      <c r="Z456" s="986">
        <f t="shared" si="110"/>
      </c>
      <c r="AA456" s="1005">
        <v>23061</v>
      </c>
      <c r="AB456" s="1005">
        <v>425</v>
      </c>
      <c r="AC456" s="1005">
        <v>106</v>
      </c>
      <c r="AD456" s="1005">
        <v>441</v>
      </c>
      <c r="AE456" s="1005">
        <v>51</v>
      </c>
      <c r="AF456" s="1005">
        <v>12</v>
      </c>
      <c r="AG456" s="1005">
        <v>0</v>
      </c>
      <c r="AH456" s="1005">
        <v>41</v>
      </c>
      <c r="AI456" s="986">
        <f t="shared" si="172"/>
      </c>
      <c r="AJ456" s="986">
        <f t="shared" si="238"/>
      </c>
      <c r="AK456" s="993" t="s">
        <v>635</v>
      </c>
      <c r="AL456" s="994" t="s">
        <v>651</v>
      </c>
      <c r="AM456" s="994">
        <v>24</v>
      </c>
    </row>
    <row r="457">
      <c r="A457" s="1056"/>
      <c r="B457" s="1026" t="s">
        <v>653</v>
      </c>
      <c r="C457" s="979" t="s">
        <v>647</v>
      </c>
      <c r="D457" s="1059">
        <f t="shared" si="395"/>
      </c>
      <c r="E457" s="981">
        <v>995.77</v>
      </c>
      <c r="F457" s="981">
        <v>1563.18</v>
      </c>
      <c r="G457" s="1043">
        <v>0</v>
      </c>
      <c r="H457" s="1000">
        <v>0</v>
      </c>
      <c r="I457" s="983">
        <v>0</v>
      </c>
      <c r="J457" s="983">
        <v>0</v>
      </c>
      <c r="K457" s="983">
        <f t="shared" si="593"/>
      </c>
      <c r="L457" s="985">
        <f t="shared" si="677"/>
      </c>
      <c r="M457" s="986">
        <f t="shared" si="522"/>
      </c>
      <c r="N457" s="984">
        <v>0</v>
      </c>
      <c r="O457" s="986">
        <f t="shared" si="492"/>
      </c>
      <c r="P457" s="986">
        <f t="shared" si="37"/>
      </c>
      <c r="Q457" s="986">
        <f t="shared" si="780"/>
      </c>
      <c r="R457" s="986">
        <f t="shared" si="208"/>
      </c>
      <c r="S457" s="987">
        <f t="shared" si="274"/>
      </c>
      <c r="T457" s="987">
        <f t="shared" si="304"/>
      </c>
      <c r="U457" s="987">
        <f t="shared" si="468"/>
      </c>
      <c r="V457" s="987">
        <f t="shared" si="552"/>
      </c>
      <c r="W457" s="988">
        <f t="shared" si="760"/>
      </c>
      <c r="X457" s="989">
        <v>0.0313</v>
      </c>
      <c r="Y457" s="990">
        <v>61</v>
      </c>
      <c r="Z457" s="986">
        <f t="shared" si="110"/>
      </c>
      <c r="AA457" s="1013">
        <v>17843</v>
      </c>
      <c r="AB457" s="1005">
        <v>272</v>
      </c>
      <c r="AC457" s="1005">
        <v>86</v>
      </c>
      <c r="AD457" s="1005">
        <v>261</v>
      </c>
      <c r="AE457" s="1005">
        <v>54</v>
      </c>
      <c r="AF457" s="1005">
        <v>7</v>
      </c>
      <c r="AG457" s="1005">
        <v>0</v>
      </c>
      <c r="AH457" s="1005">
        <v>19</v>
      </c>
      <c r="AI457" s="986">
        <f t="shared" si="172"/>
      </c>
      <c r="AJ457" s="986">
        <f t="shared" si="238"/>
      </c>
      <c r="AK457" s="993" t="s">
        <v>635</v>
      </c>
      <c r="AL457" s="994" t="s">
        <v>651</v>
      </c>
      <c r="AM457" s="994">
        <v>24</v>
      </c>
    </row>
    <row r="458">
      <c r="A458" s="1056"/>
      <c r="B458" s="1026" t="s">
        <v>653</v>
      </c>
      <c r="C458" s="979" t="s">
        <v>648</v>
      </c>
      <c r="D458" s="1011">
        <f t="shared" si="395"/>
      </c>
      <c r="E458" s="1028">
        <v>1194.33</v>
      </c>
      <c r="F458" s="1028">
        <v>1739.1299999999999</v>
      </c>
      <c r="G458" s="983">
        <v>2</v>
      </c>
      <c r="H458" s="983">
        <v>4311.220000000001</v>
      </c>
      <c r="I458" s="983">
        <v>0</v>
      </c>
      <c r="J458" s="983">
        <v>0</v>
      </c>
      <c r="K458" s="983">
        <f t="shared" si="593"/>
      </c>
      <c r="L458" s="985">
        <f t="shared" si="677"/>
      </c>
      <c r="M458" s="986">
        <f t="shared" si="522"/>
      </c>
      <c r="N458" s="1066">
        <v>2</v>
      </c>
      <c r="O458" s="986">
        <f t="shared" si="492"/>
      </c>
      <c r="P458" s="986">
        <f t="shared" si="37"/>
      </c>
      <c r="Q458" s="986">
        <f t="shared" si="780"/>
      </c>
      <c r="R458" s="986">
        <f t="shared" si="208"/>
      </c>
      <c r="S458" s="987">
        <f t="shared" si="274"/>
      </c>
      <c r="T458" s="987">
        <f t="shared" si="304"/>
      </c>
      <c r="U458" s="987">
        <f t="shared" si="468"/>
      </c>
      <c r="V458" s="987">
        <f t="shared" si="552"/>
      </c>
      <c r="W458" s="988">
        <f t="shared" si="760"/>
      </c>
      <c r="X458" s="989">
        <v>0.0207</v>
      </c>
      <c r="Y458" s="990">
        <v>60</v>
      </c>
      <c r="Z458" s="986">
        <f t="shared" si="110"/>
      </c>
      <c r="AA458" s="1005">
        <v>22422</v>
      </c>
      <c r="AB458" s="1005">
        <v>347</v>
      </c>
      <c r="AC458" s="1005">
        <v>93</v>
      </c>
      <c r="AD458" s="1005">
        <v>367</v>
      </c>
      <c r="AE458" s="1005">
        <v>72</v>
      </c>
      <c r="AF458" s="1005">
        <v>10</v>
      </c>
      <c r="AG458" s="1005">
        <v>1</v>
      </c>
      <c r="AH458" s="1005">
        <v>23</v>
      </c>
      <c r="AI458" s="986">
        <f t="shared" si="172"/>
      </c>
      <c r="AJ458" s="986">
        <f t="shared" si="238"/>
      </c>
      <c r="AK458" s="993" t="s">
        <v>635</v>
      </c>
      <c r="AL458" s="994" t="s">
        <v>651</v>
      </c>
      <c r="AM458" s="994">
        <v>107</v>
      </c>
    </row>
    <row r="459">
      <c r="A459" s="1056"/>
      <c r="B459" s="1055" t="s">
        <v>640</v>
      </c>
      <c r="C459" s="1055"/>
      <c r="D459" s="1015">
        <f>SUM(D454:D458)</f>
      </c>
      <c r="E459" s="1016">
        <f>SUM(E454:E458)</f>
      </c>
      <c r="F459" s="1016">
        <f>SUM(F454:F458)</f>
      </c>
      <c r="G459" s="1017">
        <f>SUM(G454:G458)</f>
      </c>
      <c r="H459" s="1018">
        <f>SUM(H454:H458)</f>
      </c>
      <c r="I459" s="1017">
        <f>SUM(I454:I458)</f>
      </c>
      <c r="J459" s="1018">
        <f>SUM(J454:J458)</f>
      </c>
      <c r="K459" s="1017">
        <f>SUM(K454:K458)</f>
      </c>
      <c r="L459" s="1016">
        <f>SUM(L454:L458)</f>
      </c>
      <c r="M459" s="1019">
        <f t="shared" si="522"/>
      </c>
      <c r="N459" s="1017">
        <f>SUM(N454:N458)</f>
      </c>
      <c r="O459" s="1019">
        <f t="shared" si="492"/>
      </c>
      <c r="P459" s="1019">
        <f>D459/N459</f>
      </c>
      <c r="Q459" s="1019">
        <f t="shared" si="780"/>
      </c>
      <c r="R459" s="1019">
        <f t="shared" si="208"/>
      </c>
      <c r="S459" s="1020">
        <f t="shared" si="274"/>
      </c>
      <c r="T459" s="1020">
        <f t="shared" si="304"/>
      </c>
      <c r="U459" s="1020">
        <f t="shared" si="468"/>
      </c>
      <c r="V459" s="1020">
        <f t="shared" si="552"/>
      </c>
      <c r="W459" s="1021">
        <f t="shared" si="760"/>
      </c>
      <c r="X459" s="1020">
        <f>AVERAGE(X454:X458)</f>
      </c>
      <c r="Y459" s="1022">
        <f>AVERAGE(Y454:Y458)</f>
      </c>
      <c r="Z459" s="1022">
        <f t="shared" si="110"/>
      </c>
      <c r="AA459" s="1023">
        <f>SUM(AA454:AA458)</f>
      </c>
      <c r="AB459" s="1023">
        <f>SUM(AB454:AB458)</f>
      </c>
      <c r="AC459" s="1023">
        <f>SUM(AC454:AC458)</f>
      </c>
      <c r="AD459" s="1023">
        <f>SUM(AD454:AD458)</f>
      </c>
      <c r="AE459" s="1023">
        <f>SUM(AE454:AE458)</f>
      </c>
      <c r="AF459" s="1023">
        <f>SUM(AF454:AF458)</f>
      </c>
      <c r="AG459" s="1023">
        <f>SUM(AG454:AG458)</f>
      </c>
      <c r="AH459" s="1023">
        <f>SUM(AH454:AH458)</f>
      </c>
      <c r="AI459" s="1019">
        <f t="shared" si="172"/>
      </c>
      <c r="AJ459" s="1024">
        <f t="shared" si="238"/>
      </c>
      <c r="AK459" s="1025"/>
      <c r="AL459" s="1025"/>
      <c r="AM459" s="1021">
        <f>SUM(AM454:AM458)</f>
      </c>
    </row>
    <row r="460">
      <c r="A460" s="1056"/>
      <c r="B460" s="1026" t="s">
        <v>641</v>
      </c>
      <c r="C460" s="979" t="s">
        <v>649</v>
      </c>
      <c r="D460" s="1011">
        <f t="shared" ref="D460:D464" si="396">E460+F460</f>
      </c>
      <c r="E460" s="1028">
        <v>1435.44</v>
      </c>
      <c r="F460" s="1028">
        <v>1168.21</v>
      </c>
      <c r="G460" s="983">
        <v>5</v>
      </c>
      <c r="H460" s="983">
        <v>13177.009999999995</v>
      </c>
      <c r="I460" s="983">
        <v>0</v>
      </c>
      <c r="J460" s="983">
        <v>0</v>
      </c>
      <c r="K460" s="983">
        <f t="shared" ref="K460:K464" si="594">G460+I460</f>
      </c>
      <c r="L460" s="985">
        <f t="shared" ref="L460:L464" si="678">H460+J460</f>
      </c>
      <c r="M460" s="986">
        <f t="shared" si="522"/>
      </c>
      <c r="N460" s="1066">
        <v>5</v>
      </c>
      <c r="O460" s="986">
        <f t="shared" si="492"/>
      </c>
      <c r="P460" s="986">
        <f t="shared" ref="P460:P464" si="38">D460/K460</f>
      </c>
      <c r="Q460" s="986">
        <f t="shared" si="780"/>
      </c>
      <c r="R460" s="986">
        <f t="shared" si="208"/>
      </c>
      <c r="S460" s="987">
        <f t="shared" si="274"/>
      </c>
      <c r="T460" s="987">
        <f t="shared" si="304"/>
      </c>
      <c r="U460" s="987">
        <f t="shared" si="468"/>
      </c>
      <c r="V460" s="987">
        <f t="shared" si="552"/>
      </c>
      <c r="W460" s="988">
        <f t="shared" si="760"/>
      </c>
      <c r="X460" s="989">
        <v>0.02</v>
      </c>
      <c r="Y460" s="990">
        <v>60</v>
      </c>
      <c r="Z460" s="986">
        <f t="shared" si="110"/>
      </c>
      <c r="AA460" s="1005">
        <v>19058</v>
      </c>
      <c r="AB460" s="1005">
        <v>423</v>
      </c>
      <c r="AC460" s="1005">
        <v>90</v>
      </c>
      <c r="AD460" s="1005">
        <v>451</v>
      </c>
      <c r="AE460" s="1005">
        <v>78</v>
      </c>
      <c r="AF460" s="1005">
        <v>4</v>
      </c>
      <c r="AG460" s="1005">
        <v>2</v>
      </c>
      <c r="AH460" s="1005">
        <v>16</v>
      </c>
      <c r="AI460" s="986">
        <f t="shared" si="172"/>
      </c>
      <c r="AJ460" s="986">
        <f t="shared" si="238"/>
      </c>
      <c r="AK460" s="993" t="s">
        <v>650</v>
      </c>
      <c r="AL460" s="994" t="s">
        <v>636</v>
      </c>
      <c r="AM460" s="994">
        <v>21</v>
      </c>
    </row>
    <row r="461">
      <c r="A461" s="1056"/>
      <c r="B461" s="1026" t="s">
        <v>641</v>
      </c>
      <c r="C461" s="979" t="s">
        <v>652</v>
      </c>
      <c r="D461" s="1011">
        <f t="shared" si="396"/>
      </c>
      <c r="E461" s="1028">
        <v>1156.64</v>
      </c>
      <c r="F461" s="1028">
        <v>1668.73</v>
      </c>
      <c r="G461" s="1012">
        <v>6</v>
      </c>
      <c r="H461" s="1012">
        <v>14749.029999999999</v>
      </c>
      <c r="I461" s="1012">
        <v>1</v>
      </c>
      <c r="J461" s="1012">
        <v>5096.5199999999995</v>
      </c>
      <c r="K461" s="983">
        <f t="shared" si="594"/>
      </c>
      <c r="L461" s="985">
        <f t="shared" si="678"/>
      </c>
      <c r="M461" s="986">
        <f t="shared" si="522"/>
      </c>
      <c r="N461" s="1066">
        <v>6</v>
      </c>
      <c r="O461" s="986">
        <f t="shared" si="492"/>
      </c>
      <c r="P461" s="986">
        <f t="shared" si="38"/>
      </c>
      <c r="Q461" s="986">
        <f t="shared" si="780"/>
      </c>
      <c r="R461" s="986">
        <f t="shared" si="208"/>
      </c>
      <c r="S461" s="987">
        <f t="shared" si="274"/>
      </c>
      <c r="T461" s="987">
        <f t="shared" si="304"/>
      </c>
      <c r="U461" s="987">
        <f t="shared" si="468"/>
      </c>
      <c r="V461" s="987">
        <f t="shared" si="552"/>
      </c>
      <c r="W461" s="988">
        <f t="shared" si="760"/>
      </c>
      <c r="X461" s="989">
        <v>0.0213</v>
      </c>
      <c r="Y461" s="990">
        <v>61</v>
      </c>
      <c r="Z461" s="986">
        <f t="shared" si="110"/>
      </c>
      <c r="AA461" s="1005">
        <v>20882</v>
      </c>
      <c r="AB461" s="1005">
        <v>302</v>
      </c>
      <c r="AC461" s="1005">
        <v>87</v>
      </c>
      <c r="AD461" s="1005">
        <v>305</v>
      </c>
      <c r="AE461" s="1005">
        <v>89</v>
      </c>
      <c r="AF461" s="1005">
        <v>7</v>
      </c>
      <c r="AG461" s="1005">
        <v>3</v>
      </c>
      <c r="AH461" s="1005">
        <v>20</v>
      </c>
      <c r="AI461" s="986">
        <f t="shared" si="172"/>
      </c>
      <c r="AJ461" s="986">
        <f t="shared" si="238"/>
      </c>
      <c r="AK461" s="993" t="s">
        <v>650</v>
      </c>
      <c r="AL461" s="994" t="s">
        <v>636</v>
      </c>
      <c r="AM461" s="994">
        <v>27</v>
      </c>
    </row>
    <row r="462">
      <c r="A462" s="1056"/>
      <c r="B462" s="1026" t="s">
        <v>641</v>
      </c>
      <c r="C462" s="979" t="s">
        <v>654</v>
      </c>
      <c r="D462" s="1011">
        <f t="shared" si="396"/>
      </c>
      <c r="E462" s="1028">
        <v>1315.49</v>
      </c>
      <c r="F462" s="1028">
        <v>1489.52</v>
      </c>
      <c r="G462" s="1012">
        <v>6</v>
      </c>
      <c r="H462" s="1012">
        <v>15579.449999999997</v>
      </c>
      <c r="I462" s="1012">
        <v>0</v>
      </c>
      <c r="J462" s="1012">
        <v>0</v>
      </c>
      <c r="K462" s="983">
        <f t="shared" si="594"/>
      </c>
      <c r="L462" s="985">
        <f t="shared" si="678"/>
      </c>
      <c r="M462" s="986">
        <f t="shared" si="522"/>
      </c>
      <c r="N462" s="1066">
        <v>6</v>
      </c>
      <c r="O462" s="986">
        <f t="shared" si="492"/>
      </c>
      <c r="P462" s="986">
        <f t="shared" si="38"/>
      </c>
      <c r="Q462" s="986">
        <f t="shared" si="780"/>
      </c>
      <c r="R462" s="986">
        <f t="shared" si="208"/>
      </c>
      <c r="S462" s="987">
        <f t="shared" si="274"/>
      </c>
      <c r="T462" s="987">
        <f t="shared" si="304"/>
      </c>
      <c r="U462" s="987">
        <f t="shared" si="468"/>
      </c>
      <c r="V462" s="987">
        <f t="shared" si="552"/>
      </c>
      <c r="W462" s="988">
        <f t="shared" si="760"/>
      </c>
      <c r="X462" s="989">
        <v>0.0243</v>
      </c>
      <c r="Y462" s="990">
        <v>62</v>
      </c>
      <c r="Z462" s="986">
        <f t="shared" si="110"/>
      </c>
      <c r="AA462" s="1069">
        <v>18723</v>
      </c>
      <c r="AB462" s="1005">
        <v>286</v>
      </c>
      <c r="AC462" s="1005">
        <v>84</v>
      </c>
      <c r="AD462" s="1005">
        <v>308</v>
      </c>
      <c r="AE462" s="1005">
        <v>71</v>
      </c>
      <c r="AF462" s="1005">
        <v>7</v>
      </c>
      <c r="AG462" s="1005">
        <v>1</v>
      </c>
      <c r="AH462" s="1005">
        <v>19</v>
      </c>
      <c r="AI462" s="986">
        <f t="shared" si="172"/>
      </c>
      <c r="AJ462" s="986">
        <f t="shared" si="238"/>
      </c>
      <c r="AK462" s="993" t="s">
        <v>650</v>
      </c>
      <c r="AL462" s="994" t="s">
        <v>636</v>
      </c>
      <c r="AM462" s="994">
        <v>20</v>
      </c>
    </row>
    <row r="463">
      <c r="A463" s="1056"/>
      <c r="B463" s="1026" t="s">
        <v>641</v>
      </c>
      <c r="C463" s="979" t="s">
        <v>655</v>
      </c>
      <c r="D463" s="1059">
        <f t="shared" si="396"/>
      </c>
      <c r="E463" s="1031">
        <v>1179.65</v>
      </c>
      <c r="F463" s="1031">
        <v>1904.04</v>
      </c>
      <c r="G463" s="1012">
        <v>3</v>
      </c>
      <c r="H463" s="1012">
        <v>8764.479999999996</v>
      </c>
      <c r="I463" s="1012">
        <v>1</v>
      </c>
      <c r="J463" s="1012">
        <v>3626.6399999999994</v>
      </c>
      <c r="K463" s="983">
        <f t="shared" si="594"/>
      </c>
      <c r="L463" s="985">
        <f t="shared" si="678"/>
      </c>
      <c r="M463" s="986">
        <f t="shared" si="522"/>
      </c>
      <c r="N463" s="1066">
        <v>3</v>
      </c>
      <c r="O463" s="986">
        <f t="shared" si="492"/>
      </c>
      <c r="P463" s="986">
        <f t="shared" si="38"/>
      </c>
      <c r="Q463" s="986">
        <f t="shared" si="780"/>
      </c>
      <c r="R463" s="986">
        <f t="shared" si="208"/>
      </c>
      <c r="S463" s="987">
        <f t="shared" si="274"/>
      </c>
      <c r="T463" s="987">
        <f t="shared" si="304"/>
      </c>
      <c r="U463" s="987">
        <f t="shared" si="468"/>
      </c>
      <c r="V463" s="987">
        <f t="shared" si="552"/>
      </c>
      <c r="W463" s="988">
        <f t="shared" si="760"/>
      </c>
      <c r="X463" s="989">
        <v>0.0346</v>
      </c>
      <c r="Y463" s="990">
        <v>63</v>
      </c>
      <c r="Z463" s="1002">
        <f t="shared" si="110"/>
      </c>
      <c r="AA463" s="1003">
        <v>20855</v>
      </c>
      <c r="AB463" s="1004">
        <v>286</v>
      </c>
      <c r="AC463" s="1005">
        <v>92</v>
      </c>
      <c r="AD463" s="1005">
        <v>296</v>
      </c>
      <c r="AE463" s="1005">
        <v>59</v>
      </c>
      <c r="AF463" s="1005">
        <v>7</v>
      </c>
      <c r="AG463" s="1005">
        <v>0</v>
      </c>
      <c r="AH463" s="1005">
        <v>23</v>
      </c>
      <c r="AI463" s="986">
        <f t="shared" si="172"/>
      </c>
      <c r="AJ463" s="986">
        <f t="shared" si="238"/>
      </c>
      <c r="AK463" s="993" t="s">
        <v>650</v>
      </c>
      <c r="AL463" s="994" t="s">
        <v>636</v>
      </c>
      <c r="AM463" s="994">
        <v>16</v>
      </c>
    </row>
    <row r="464">
      <c r="A464" s="1056"/>
      <c r="B464" s="1026" t="s">
        <v>641</v>
      </c>
      <c r="C464" s="979" t="s">
        <v>656</v>
      </c>
      <c r="D464" s="1011">
        <f t="shared" si="396"/>
      </c>
      <c r="E464" s="1028">
        <v>1654.48</v>
      </c>
      <c r="F464" s="1028">
        <v>1961.44</v>
      </c>
      <c r="G464" s="1012">
        <v>5</v>
      </c>
      <c r="H464" s="1012">
        <v>12566.210000000021</v>
      </c>
      <c r="I464" s="1012">
        <v>0</v>
      </c>
      <c r="J464" s="1012">
        <v>0</v>
      </c>
      <c r="K464" s="983">
        <f t="shared" si="594"/>
      </c>
      <c r="L464" s="985">
        <f t="shared" si="678"/>
      </c>
      <c r="M464" s="986">
        <f t="shared" si="522"/>
      </c>
      <c r="N464" s="1066">
        <v>4</v>
      </c>
      <c r="O464" s="986">
        <f t="shared" si="492"/>
      </c>
      <c r="P464" s="986">
        <f t="shared" si="38"/>
      </c>
      <c r="Q464" s="986">
        <f t="shared" si="780"/>
      </c>
      <c r="R464" s="986">
        <f t="shared" si="208"/>
      </c>
      <c r="S464" s="987">
        <f t="shared" si="274"/>
      </c>
      <c r="T464" s="987">
        <f t="shared" si="304"/>
      </c>
      <c r="U464" s="987">
        <f t="shared" si="468"/>
      </c>
      <c r="V464" s="987">
        <f t="shared" si="552"/>
      </c>
      <c r="W464" s="988">
        <f t="shared" si="760"/>
      </c>
      <c r="X464" s="989">
        <v>0.0193</v>
      </c>
      <c r="Y464" s="990">
        <v>63</v>
      </c>
      <c r="Z464" s="986">
        <f t="shared" si="110"/>
      </c>
      <c r="AA464" s="1013">
        <v>26048</v>
      </c>
      <c r="AB464" s="1005">
        <v>463</v>
      </c>
      <c r="AC464" s="1005">
        <v>104</v>
      </c>
      <c r="AD464" s="1005">
        <v>516</v>
      </c>
      <c r="AE464" s="1005">
        <v>59</v>
      </c>
      <c r="AF464" s="1005">
        <v>7</v>
      </c>
      <c r="AG464" s="1005">
        <v>3</v>
      </c>
      <c r="AH464" s="1005">
        <v>15</v>
      </c>
      <c r="AI464" s="986">
        <f t="shared" si="172"/>
      </c>
      <c r="AJ464" s="986">
        <f t="shared" si="238"/>
      </c>
      <c r="AK464" s="993" t="s">
        <v>650</v>
      </c>
      <c r="AL464" s="994" t="s">
        <v>636</v>
      </c>
      <c r="AM464" s="994">
        <v>34</v>
      </c>
    </row>
    <row r="465">
      <c r="A465" s="1056"/>
      <c r="B465" s="1055" t="s">
        <v>640</v>
      </c>
      <c r="C465" s="1055"/>
      <c r="D465" s="1015">
        <f>SUM(D460:D464)</f>
      </c>
      <c r="E465" s="1072">
        <f>SUM(E460:E464)</f>
      </c>
      <c r="F465" s="1072">
        <f>SUM(F460:F464)</f>
      </c>
      <c r="G465" s="1029">
        <f>SUM(G460:G464)</f>
      </c>
      <c r="H465" s="1072">
        <f>SUM(H460:H464)</f>
      </c>
      <c r="I465" s="1029">
        <f>SUM(I460:I464)</f>
      </c>
      <c r="J465" s="1072">
        <f>SUM(J460:J464)</f>
      </c>
      <c r="K465" s="1029">
        <f>SUM(K460:K464)</f>
      </c>
      <c r="L465" s="1072">
        <f>SUM(L460:L464)</f>
      </c>
      <c r="M465" s="1019">
        <f t="shared" si="522"/>
      </c>
      <c r="N465" s="1017">
        <f>SUM(N460:N464)</f>
      </c>
      <c r="O465" s="1019">
        <f t="shared" si="492"/>
      </c>
      <c r="P465" s="1019">
        <f>D465/N465</f>
      </c>
      <c r="Q465" s="1019">
        <f t="shared" si="780"/>
      </c>
      <c r="R465" s="1019">
        <f t="shared" si="208"/>
      </c>
      <c r="S465" s="1020">
        <f t="shared" si="274"/>
      </c>
      <c r="T465" s="1020">
        <f t="shared" si="304"/>
      </c>
      <c r="U465" s="1020">
        <f t="shared" si="468"/>
      </c>
      <c r="V465" s="1020">
        <f t="shared" si="552"/>
      </c>
      <c r="W465" s="1021">
        <f t="shared" si="760"/>
      </c>
      <c r="X465" s="1020">
        <f>AVERAGE(X460:X464)</f>
      </c>
      <c r="Y465" s="1022">
        <f>AVERAGE(Y460:Y464)</f>
      </c>
      <c r="Z465" s="1022">
        <f t="shared" si="110"/>
      </c>
      <c r="AA465" s="1023">
        <f>SUM(AA460:AA464)</f>
      </c>
      <c r="AB465" s="1023">
        <f>SUM(AB460:AB464)</f>
      </c>
      <c r="AC465" s="1023">
        <f>SUM(AC460:AC464)</f>
      </c>
      <c r="AD465" s="1023">
        <f>SUM(AD460:AD464)</f>
      </c>
      <c r="AE465" s="1023">
        <f>SUM(AE460:AE464)</f>
      </c>
      <c r="AF465" s="1023">
        <f>SUM(AF460:AF464)</f>
      </c>
      <c r="AG465" s="1023">
        <f>SUM(AG460:AG464)</f>
      </c>
      <c r="AH465" s="1023">
        <f>SUM(AH460:AH464)</f>
      </c>
      <c r="AI465" s="1019">
        <f t="shared" si="172"/>
      </c>
      <c r="AJ465" s="1024">
        <f t="shared" si="238"/>
      </c>
      <c r="AK465" s="1025"/>
      <c r="AL465" s="1025"/>
      <c r="AM465" s="1023">
        <f>SUM(AM460:AM464)</f>
      </c>
    </row>
    <row r="466">
      <c r="A466" s="1056"/>
      <c r="B466" s="1026" t="s">
        <v>666</v>
      </c>
      <c r="C466" s="979" t="s">
        <v>657</v>
      </c>
      <c r="D466" s="1011">
        <f t="shared" ref="D466:D470" si="397">E466+F466</f>
      </c>
      <c r="E466" s="1028">
        <v>925.1600000000001</v>
      </c>
      <c r="F466" s="1028">
        <v>1659.85</v>
      </c>
      <c r="G466" s="1012">
        <v>4</v>
      </c>
      <c r="H466" s="1012">
        <v>10122.029999999999</v>
      </c>
      <c r="I466" s="1012">
        <v>0</v>
      </c>
      <c r="J466" s="1012">
        <v>0</v>
      </c>
      <c r="K466" s="983">
        <f t="shared" ref="K466:K470" si="595">G466+I466</f>
      </c>
      <c r="L466" s="985">
        <f t="shared" ref="L466:L470" si="679">H466+J466</f>
      </c>
      <c r="M466" s="986">
        <f t="shared" si="522"/>
      </c>
      <c r="N466" s="1066">
        <v>3</v>
      </c>
      <c r="O466" s="986">
        <f t="shared" si="492"/>
      </c>
      <c r="P466" s="986">
        <f t="shared" ref="P466:P470" si="39">D466/K466</f>
      </c>
      <c r="Q466" s="986">
        <f t="shared" si="780"/>
      </c>
      <c r="R466" s="986">
        <f t="shared" si="208"/>
      </c>
      <c r="S466" s="987">
        <f t="shared" si="274"/>
      </c>
      <c r="T466" s="987">
        <f t="shared" si="304"/>
      </c>
      <c r="U466" s="987">
        <f t="shared" si="468"/>
      </c>
      <c r="V466" s="987">
        <f t="shared" si="552"/>
      </c>
      <c r="W466" s="988">
        <f t="shared" si="760"/>
      </c>
      <c r="X466" s="989">
        <v>0.0265</v>
      </c>
      <c r="Y466" s="990">
        <v>64</v>
      </c>
      <c r="Z466" s="986">
        <f t="shared" si="110"/>
      </c>
      <c r="AA466" s="1005">
        <v>21716</v>
      </c>
      <c r="AB466" s="1005">
        <v>391</v>
      </c>
      <c r="AC466" s="1005">
        <v>90</v>
      </c>
      <c r="AD466" s="1005">
        <v>413</v>
      </c>
      <c r="AE466" s="1005">
        <v>46</v>
      </c>
      <c r="AF466" s="1005">
        <v>3</v>
      </c>
      <c r="AG466" s="1005">
        <v>1</v>
      </c>
      <c r="AH466" s="1005">
        <v>12</v>
      </c>
      <c r="AI466" s="986">
        <f t="shared" si="172"/>
      </c>
      <c r="AJ466" s="986">
        <f t="shared" si="238"/>
      </c>
      <c r="AK466" s="993" t="s">
        <v>650</v>
      </c>
      <c r="AL466" s="994" t="s">
        <v>636</v>
      </c>
      <c r="AM466" s="994">
        <v>18</v>
      </c>
    </row>
    <row r="467">
      <c r="A467" s="1056"/>
      <c r="B467" s="1026" t="s">
        <v>666</v>
      </c>
      <c r="C467" s="979" t="s">
        <v>659</v>
      </c>
      <c r="D467" s="1011">
        <f t="shared" si="397"/>
      </c>
      <c r="E467" s="1031">
        <v>1200.46</v>
      </c>
      <c r="F467" s="1031">
        <v>1880.52</v>
      </c>
      <c r="G467" s="1012">
        <v>1</v>
      </c>
      <c r="H467" s="1012">
        <v>2548.2599999999948</v>
      </c>
      <c r="I467" s="1012">
        <v>0</v>
      </c>
      <c r="J467" s="1012">
        <v>0</v>
      </c>
      <c r="K467" s="983">
        <f t="shared" si="595"/>
      </c>
      <c r="L467" s="985">
        <f t="shared" si="679"/>
      </c>
      <c r="M467" s="986">
        <f t="shared" si="522"/>
      </c>
      <c r="N467" s="1066">
        <v>1</v>
      </c>
      <c r="O467" s="986">
        <f t="shared" si="492"/>
      </c>
      <c r="P467" s="986">
        <f t="shared" si="39"/>
      </c>
      <c r="Q467" s="986">
        <f t="shared" si="780"/>
      </c>
      <c r="R467" s="986">
        <f t="shared" si="208"/>
      </c>
      <c r="S467" s="987">
        <f t="shared" si="274"/>
      </c>
      <c r="T467" s="987">
        <f t="shared" si="304"/>
      </c>
      <c r="U467" s="987">
        <f t="shared" si="468"/>
      </c>
      <c r="V467" s="987">
        <f t="shared" si="552"/>
      </c>
      <c r="W467" s="988">
        <f t="shared" si="760"/>
      </c>
      <c r="X467" s="989">
        <v>0.0151</v>
      </c>
      <c r="Y467" s="990">
        <v>64</v>
      </c>
      <c r="Z467" s="986">
        <f t="shared" si="110"/>
      </c>
      <c r="AA467" s="1005">
        <v>25222</v>
      </c>
      <c r="AB467" s="1005">
        <v>456</v>
      </c>
      <c r="AC467" s="1005">
        <v>84</v>
      </c>
      <c r="AD467" s="1005">
        <v>485</v>
      </c>
      <c r="AE467" s="1005">
        <v>37</v>
      </c>
      <c r="AF467" s="1005">
        <v>3</v>
      </c>
      <c r="AG467" s="1005">
        <v>1</v>
      </c>
      <c r="AH467" s="1005">
        <v>13</v>
      </c>
      <c r="AI467" s="986">
        <f t="shared" si="172"/>
      </c>
      <c r="AJ467" s="986">
        <f t="shared" si="238"/>
      </c>
      <c r="AK467" s="993" t="s">
        <v>650</v>
      </c>
      <c r="AL467" s="994" t="s">
        <v>636</v>
      </c>
      <c r="AM467" s="994">
        <v>13</v>
      </c>
    </row>
    <row r="468">
      <c r="A468" s="1056"/>
      <c r="B468" s="1026" t="s">
        <v>666</v>
      </c>
      <c r="C468" s="979" t="s">
        <v>660</v>
      </c>
      <c r="D468" s="1011">
        <f t="shared" si="397"/>
      </c>
      <c r="E468" s="1031">
        <v>1172.73</v>
      </c>
      <c r="F468" s="1031">
        <v>1620.76</v>
      </c>
      <c r="G468" s="983">
        <v>3</v>
      </c>
      <c r="H468" s="983">
        <v>5984.5500000000175</v>
      </c>
      <c r="I468" s="983">
        <v>0</v>
      </c>
      <c r="J468" s="983">
        <v>0</v>
      </c>
      <c r="K468" s="983">
        <f t="shared" si="595"/>
      </c>
      <c r="L468" s="985">
        <f t="shared" si="679"/>
      </c>
      <c r="M468" s="986">
        <f t="shared" si="522"/>
      </c>
      <c r="N468" s="1066">
        <v>3</v>
      </c>
      <c r="O468" s="986">
        <f t="shared" si="492"/>
      </c>
      <c r="P468" s="986">
        <f t="shared" si="39"/>
      </c>
      <c r="Q468" s="986">
        <f t="shared" si="780"/>
      </c>
      <c r="R468" s="986">
        <f t="shared" si="208"/>
      </c>
      <c r="S468" s="987">
        <f t="shared" si="274"/>
      </c>
      <c r="T468" s="987">
        <f t="shared" si="304"/>
      </c>
      <c r="U468" s="987">
        <f t="shared" si="468"/>
      </c>
      <c r="V468" s="987">
        <f t="shared" si="552"/>
      </c>
      <c r="W468" s="988">
        <f t="shared" si="760"/>
      </c>
      <c r="X468" s="989">
        <v>0.014</v>
      </c>
      <c r="Y468" s="990">
        <v>65</v>
      </c>
      <c r="Z468" s="986">
        <f t="shared" si="110"/>
      </c>
      <c r="AA468" s="1005">
        <v>27237</v>
      </c>
      <c r="AB468" s="1005">
        <v>452</v>
      </c>
      <c r="AC468" s="1005">
        <v>103</v>
      </c>
      <c r="AD468" s="1005">
        <v>475</v>
      </c>
      <c r="AE468" s="1005">
        <v>61</v>
      </c>
      <c r="AF468" s="1005">
        <v>8</v>
      </c>
      <c r="AG468" s="1005">
        <v>3</v>
      </c>
      <c r="AH468" s="1005">
        <v>16</v>
      </c>
      <c r="AI468" s="986">
        <f t="shared" si="172"/>
      </c>
      <c r="AJ468" s="986">
        <f t="shared" si="238"/>
      </c>
      <c r="AK468" s="993" t="s">
        <v>650</v>
      </c>
      <c r="AL468" s="994" t="s">
        <v>636</v>
      </c>
      <c r="AM468" s="994">
        <v>24</v>
      </c>
    </row>
    <row r="469">
      <c r="A469" s="1056"/>
      <c r="B469" s="1026" t="s">
        <v>666</v>
      </c>
      <c r="C469" s="979" t="s">
        <v>661</v>
      </c>
      <c r="D469" s="1059">
        <f t="shared" si="397"/>
      </c>
      <c r="E469" s="1031">
        <v>879.47</v>
      </c>
      <c r="F469" s="1031">
        <v>1670.19</v>
      </c>
      <c r="G469" s="1012">
        <v>2</v>
      </c>
      <c r="H469" s="1012">
        <v>4543.109999999986</v>
      </c>
      <c r="I469" s="1012">
        <v>0</v>
      </c>
      <c r="J469" s="1012">
        <v>0</v>
      </c>
      <c r="K469" s="983">
        <f t="shared" si="595"/>
      </c>
      <c r="L469" s="985">
        <f t="shared" si="679"/>
      </c>
      <c r="M469" s="986">
        <f t="shared" si="522"/>
      </c>
      <c r="N469" s="1066">
        <v>1</v>
      </c>
      <c r="O469" s="986">
        <f t="shared" si="492"/>
      </c>
      <c r="P469" s="986">
        <f t="shared" si="39"/>
      </c>
      <c r="Q469" s="986">
        <f t="shared" si="780"/>
      </c>
      <c r="R469" s="986">
        <f t="shared" si="208"/>
      </c>
      <c r="S469" s="987">
        <f t="shared" si="274"/>
      </c>
      <c r="T469" s="987">
        <f t="shared" si="304"/>
      </c>
      <c r="U469" s="987">
        <f t="shared" si="468"/>
      </c>
      <c r="V469" s="987">
        <f t="shared" si="552"/>
      </c>
      <c r="W469" s="988">
        <f t="shared" si="760"/>
      </c>
      <c r="X469" s="989">
        <v>0.0206</v>
      </c>
      <c r="Y469" s="990">
        <v>64</v>
      </c>
      <c r="Z469" s="986">
        <f t="shared" si="110"/>
      </c>
      <c r="AA469" s="1013">
        <v>24601</v>
      </c>
      <c r="AB469" s="1005">
        <v>495</v>
      </c>
      <c r="AC469" s="1005">
        <v>84</v>
      </c>
      <c r="AD469" s="1005">
        <v>577</v>
      </c>
      <c r="AE469" s="1005">
        <v>59</v>
      </c>
      <c r="AF469" s="1005">
        <v>6</v>
      </c>
      <c r="AG469" s="1005">
        <v>1</v>
      </c>
      <c r="AH469" s="1005">
        <v>25</v>
      </c>
      <c r="AI469" s="986">
        <f t="shared" si="172"/>
      </c>
      <c r="AJ469" s="986">
        <f t="shared" si="238"/>
      </c>
      <c r="AK469" s="993" t="s">
        <v>650</v>
      </c>
      <c r="AL469" s="994" t="s">
        <v>636</v>
      </c>
      <c r="AM469" s="994">
        <v>20</v>
      </c>
    </row>
    <row r="470">
      <c r="A470" s="1056"/>
      <c r="B470" s="1026" t="s">
        <v>666</v>
      </c>
      <c r="C470" s="979" t="s">
        <v>662</v>
      </c>
      <c r="D470" s="1011">
        <f t="shared" si="397"/>
      </c>
      <c r="E470" s="1031">
        <v>532.66</v>
      </c>
      <c r="F470" s="1031">
        <v>380.94</v>
      </c>
      <c r="G470" s="1012">
        <v>1</v>
      </c>
      <c r="H470" s="1012">
        <v>2548.2600000000093</v>
      </c>
      <c r="I470" s="1012">
        <v>0</v>
      </c>
      <c r="J470" s="1012">
        <v>0</v>
      </c>
      <c r="K470" s="983">
        <f t="shared" si="595"/>
      </c>
      <c r="L470" s="985">
        <f t="shared" si="679"/>
      </c>
      <c r="M470" s="986">
        <f t="shared" si="522"/>
      </c>
      <c r="N470" s="1066">
        <v>1</v>
      </c>
      <c r="O470" s="986">
        <f t="shared" si="492"/>
      </c>
      <c r="P470" s="986">
        <f t="shared" si="39"/>
      </c>
      <c r="Q470" s="986">
        <f t="shared" si="780"/>
      </c>
      <c r="R470" s="986">
        <f t="shared" si="208"/>
      </c>
      <c r="S470" s="987">
        <f t="shared" si="274"/>
      </c>
      <c r="T470" s="987">
        <f t="shared" si="304"/>
      </c>
      <c r="U470" s="987">
        <f t="shared" si="468"/>
      </c>
      <c r="V470" s="987">
        <f t="shared" si="552"/>
      </c>
      <c r="W470" s="988">
        <f t="shared" si="760"/>
      </c>
      <c r="X470" s="989">
        <v>0.0232</v>
      </c>
      <c r="Y470" s="990">
        <v>64</v>
      </c>
      <c r="Z470" s="986">
        <f t="shared" si="110"/>
      </c>
      <c r="AA470" s="1005">
        <v>8860</v>
      </c>
      <c r="AB470" s="1005">
        <v>282</v>
      </c>
      <c r="AC470" s="1005">
        <v>41</v>
      </c>
      <c r="AD470" s="1005">
        <v>385</v>
      </c>
      <c r="AE470" s="1005">
        <v>86</v>
      </c>
      <c r="AF470" s="1005">
        <v>2</v>
      </c>
      <c r="AG470" s="1005">
        <v>0</v>
      </c>
      <c r="AH470" s="1005">
        <v>17</v>
      </c>
      <c r="AI470" s="986">
        <f t="shared" si="172"/>
      </c>
      <c r="AJ470" s="986">
        <f t="shared" si="238"/>
      </c>
      <c r="AK470" s="993" t="s">
        <v>650</v>
      </c>
      <c r="AL470" s="994" t="s">
        <v>636</v>
      </c>
      <c r="AM470" s="994">
        <v>8</v>
      </c>
    </row>
    <row r="471">
      <c r="A471" s="1056"/>
      <c r="B471" s="1055" t="s">
        <v>640</v>
      </c>
      <c r="C471" s="1055"/>
      <c r="D471" s="1015">
        <f>SUM(D466:D470)</f>
      </c>
      <c r="E471" s="1072">
        <f>SUM(E466:E470)</f>
      </c>
      <c r="F471" s="1072">
        <f>SUM(F466:F470)</f>
      </c>
      <c r="G471" s="1029">
        <f>SUM(G466:G470)</f>
      </c>
      <c r="H471" s="1072">
        <f>SUM(H466:H470)</f>
      </c>
      <c r="I471" s="1029">
        <f>SUM(I466:I470)</f>
      </c>
      <c r="J471" s="1072">
        <f>SUM(J466:J470)</f>
      </c>
      <c r="K471" s="1029">
        <f>SUM(K466:K470)</f>
      </c>
      <c r="L471" s="1072">
        <f>SUM(L466:L470)</f>
      </c>
      <c r="M471" s="1019">
        <f t="shared" si="522"/>
      </c>
      <c r="N471" s="1017">
        <f>SUM(N466:N470)</f>
      </c>
      <c r="O471" s="1019">
        <f t="shared" si="492"/>
      </c>
      <c r="P471" s="1019">
        <f t="shared" ref="P471:P472" si="130">D471/N471</f>
      </c>
      <c r="Q471" s="1019">
        <f t="shared" si="780"/>
      </c>
      <c r="R471" s="1019">
        <f t="shared" si="208"/>
      </c>
      <c r="S471" s="1020">
        <f t="shared" si="274"/>
      </c>
      <c r="T471" s="1020">
        <f t="shared" si="304"/>
      </c>
      <c r="U471" s="1020">
        <f t="shared" si="468"/>
      </c>
      <c r="V471" s="1020">
        <f t="shared" si="552"/>
      </c>
      <c r="W471" s="1021">
        <f t="shared" si="760"/>
      </c>
      <c r="X471" s="1020">
        <f>AVERAGE(X466:X470)</f>
      </c>
      <c r="Y471" s="1022">
        <f>AVERAGE(Y466:Y470)</f>
      </c>
      <c r="Z471" s="1022">
        <f t="shared" si="110"/>
      </c>
      <c r="AA471" s="1023">
        <f>SUM(AA466:AA470)</f>
      </c>
      <c r="AB471" s="1023">
        <f>SUM(AB466:AB470)</f>
      </c>
      <c r="AC471" s="1023">
        <f>SUM(AC466:AC470)</f>
      </c>
      <c r="AD471" s="1023">
        <f>SUM(AD466:AD470)</f>
      </c>
      <c r="AE471" s="1023">
        <f>SUM(AE466:AE470)</f>
      </c>
      <c r="AF471" s="1023">
        <f>SUM(AF466:AF470)</f>
      </c>
      <c r="AG471" s="1023">
        <f>SUM(AG466:AG470)</f>
      </c>
      <c r="AH471" s="1023">
        <f>SUM(AH466:AH470)</f>
      </c>
      <c r="AI471" s="1019">
        <f t="shared" si="172"/>
      </c>
      <c r="AJ471" s="1024">
        <f t="shared" si="238"/>
      </c>
      <c r="AK471" s="1025"/>
      <c r="AL471" s="1025"/>
      <c r="AM471" s="1023">
        <f>SUM(AM466:AM470)</f>
      </c>
    </row>
    <row r="472">
      <c r="A472" s="1056"/>
      <c r="B472" s="1039" t="s">
        <v>663</v>
      </c>
      <c r="C472" s="1039"/>
      <c r="D472" s="1033">
        <f>D459+D453+D471+D465</f>
      </c>
      <c r="E472" s="1033">
        <f>E459+E453+E471+E465</f>
      </c>
      <c r="F472" s="1033">
        <f>F459+F453+F471+F465</f>
      </c>
      <c r="G472" s="1033">
        <f>G459+G453+G471+G465</f>
      </c>
      <c r="H472" s="1033">
        <f>H459+H453+H471+H465</f>
      </c>
      <c r="I472" s="1033">
        <f>I459+I453+I471+I465</f>
      </c>
      <c r="J472" s="1033">
        <f>J459+J453+J471+J465</f>
      </c>
      <c r="K472" s="1033">
        <f>K459+K453+K471+K465</f>
      </c>
      <c r="L472" s="1033">
        <f>L459+L453+L471+L465</f>
      </c>
      <c r="M472" s="1036">
        <f t="shared" si="522"/>
      </c>
      <c r="N472" s="1067">
        <f>N459+N453+N471+N465</f>
      </c>
      <c r="O472" s="1036">
        <f t="shared" si="492"/>
      </c>
      <c r="P472" s="1036">
        <f t="shared" si="130"/>
      </c>
      <c r="Q472" s="1036">
        <f t="shared" si="780"/>
      </c>
      <c r="R472" s="1036">
        <f t="shared" si="208"/>
      </c>
      <c r="S472" s="1037">
        <f t="shared" si="274"/>
      </c>
      <c r="T472" s="1037">
        <f t="shared" si="304"/>
      </c>
      <c r="U472" s="1037">
        <f t="shared" si="468"/>
      </c>
      <c r="V472" s="1037">
        <f t="shared" si="552"/>
      </c>
      <c r="W472" s="1035">
        <f t="shared" si="760"/>
      </c>
      <c r="X472" s="1036">
        <f>(X459+X453+X471+X465)/4</f>
      </c>
      <c r="Y472" s="1036">
        <f>(Y459+Y453+Y471+Y465)/4</f>
      </c>
      <c r="Z472" s="1036">
        <f>(Z459+Z453+Z471+Z465)/4</f>
      </c>
      <c r="AA472" s="1033">
        <f>AA459+AA453+AA471+AA465</f>
      </c>
      <c r="AB472" s="1033">
        <f>AB459+AB453+AB471+AB465</f>
      </c>
      <c r="AC472" s="1033">
        <f>AC459+AC453+AC471+AC465</f>
      </c>
      <c r="AD472" s="1033">
        <f>AD459+AD453+AD471+AD465</f>
      </c>
      <c r="AE472" s="1033">
        <f>AE459+AE453+AE471+AE465</f>
      </c>
      <c r="AF472" s="1033">
        <f>AF459+AF453+AF471+AF465</f>
      </c>
      <c r="AG472" s="1033">
        <f>AG459+AG453+AG471+AG465</f>
      </c>
      <c r="AH472" s="1033">
        <f>AH459+AH453+AH471+AH465</f>
      </c>
      <c r="AI472" s="1036">
        <f t="shared" si="172"/>
      </c>
      <c r="AJ472" s="1038">
        <f t="shared" si="238"/>
      </c>
      <c r="AK472" s="1039"/>
      <c r="AL472" s="1039"/>
      <c r="AM472" s="1033">
        <f>AM459+AM453+AM471+AM465</f>
      </c>
    </row>
    <row r="473">
      <c r="A473" s="1071"/>
      <c r="B473" s="1045" t="s">
        <v>592</v>
      </c>
      <c r="C473" s="1045"/>
      <c r="D473" s="966" t="s">
        <v>593</v>
      </c>
      <c r="E473" s="966"/>
      <c r="F473" s="966"/>
      <c r="G473" s="966"/>
      <c r="H473" s="966"/>
      <c r="I473" s="966"/>
      <c r="J473" s="966"/>
      <c r="K473" s="966"/>
      <c r="L473" s="966"/>
      <c r="M473" s="966"/>
      <c r="N473" s="966"/>
      <c r="O473" s="966"/>
      <c r="P473" s="966"/>
      <c r="Q473" s="966"/>
      <c r="R473" s="967" t="s">
        <v>594</v>
      </c>
      <c r="S473" s="967"/>
      <c r="T473" s="967"/>
      <c r="U473" s="967"/>
      <c r="V473" s="967"/>
      <c r="W473" s="967"/>
      <c r="X473" s="967"/>
      <c r="Y473" s="967"/>
      <c r="Z473" s="967"/>
      <c r="AA473" s="967"/>
      <c r="AB473" s="967"/>
      <c r="AC473" s="967"/>
      <c r="AD473" s="967"/>
      <c r="AE473" s="967"/>
      <c r="AF473" s="967"/>
      <c r="AG473" s="967"/>
      <c r="AH473" s="967"/>
      <c r="AI473" s="967"/>
      <c r="AJ473" s="967"/>
      <c r="AK473" s="967"/>
      <c r="AL473" s="967"/>
      <c r="AM473" s="968"/>
    </row>
    <row r="474">
      <c r="A474" s="1071"/>
      <c r="B474" s="1045" t="s">
        <v>595</v>
      </c>
      <c r="C474" s="1045" t="s">
        <v>596</v>
      </c>
      <c r="D474" s="969" t="s">
        <v>597</v>
      </c>
      <c r="E474" s="970" t="s">
        <v>598</v>
      </c>
      <c r="F474" s="970" t="s">
        <v>599</v>
      </c>
      <c r="G474" s="1062" t="s">
        <v>600</v>
      </c>
      <c r="H474" s="1062" t="s">
        <v>601</v>
      </c>
      <c r="I474" s="1062" t="s">
        <v>602</v>
      </c>
      <c r="J474" s="1062" t="s">
        <v>603</v>
      </c>
      <c r="K474" s="1063" t="s">
        <v>675</v>
      </c>
      <c r="L474" s="1064" t="s">
        <v>676</v>
      </c>
      <c r="M474" s="974" t="s">
        <v>606</v>
      </c>
      <c r="N474" s="1062" t="s">
        <v>604</v>
      </c>
      <c r="O474" s="974" t="s">
        <v>607</v>
      </c>
      <c r="P474" s="974" t="s">
        <v>608</v>
      </c>
      <c r="Q474" s="974" t="s">
        <v>609</v>
      </c>
      <c r="R474" s="967" t="s">
        <v>610</v>
      </c>
      <c r="S474" s="975" t="s">
        <v>611</v>
      </c>
      <c r="T474" s="975" t="s">
        <v>612</v>
      </c>
      <c r="U474" s="975" t="s">
        <v>613</v>
      </c>
      <c r="V474" s="975" t="s">
        <v>614</v>
      </c>
      <c r="W474" s="976" t="s">
        <v>615</v>
      </c>
      <c r="X474" s="975" t="s">
        <v>616</v>
      </c>
      <c r="Y474" s="977" t="s">
        <v>617</v>
      </c>
      <c r="Z474" s="967" t="s">
        <v>618</v>
      </c>
      <c r="AA474" s="976" t="s">
        <v>619</v>
      </c>
      <c r="AB474" s="976" t="s">
        <v>620</v>
      </c>
      <c r="AC474" s="976" t="s">
        <v>621</v>
      </c>
      <c r="AD474" s="976" t="s">
        <v>622</v>
      </c>
      <c r="AE474" s="976" t="s">
        <v>623</v>
      </c>
      <c r="AF474" s="976" t="s">
        <v>624</v>
      </c>
      <c r="AG474" s="976" t="s">
        <v>625</v>
      </c>
      <c r="AH474" s="976" t="s">
        <v>626</v>
      </c>
      <c r="AI474" s="976" t="s">
        <v>627</v>
      </c>
      <c r="AJ474" s="967" t="s">
        <v>628</v>
      </c>
      <c r="AK474" s="968" t="s">
        <v>629</v>
      </c>
      <c r="AL474" s="968" t="s">
        <v>630</v>
      </c>
      <c r="AM474" s="968" t="s">
        <v>631</v>
      </c>
    </row>
    <row r="475">
      <c r="A475" s="1056" t="s">
        <v>685</v>
      </c>
      <c r="B475" s="1026" t="s">
        <v>633</v>
      </c>
      <c r="C475" s="1048" t="s">
        <v>634</v>
      </c>
      <c r="D475" s="1057">
        <f t="shared" ref="D475:D479" si="398">E475+F475</f>
      </c>
      <c r="E475" s="981">
        <v>1006.49</v>
      </c>
      <c r="F475" s="981">
        <v>1946.27</v>
      </c>
      <c r="G475" s="1043">
        <v>2</v>
      </c>
      <c r="H475" s="1000">
        <v>5102.96</v>
      </c>
      <c r="I475" s="1043">
        <v>0</v>
      </c>
      <c r="J475" s="1043">
        <v>0</v>
      </c>
      <c r="K475" s="983">
        <f t="shared" ref="K475:K479" si="596">G475+I475</f>
      </c>
      <c r="L475" s="985">
        <f t="shared" ref="L475:L479" si="680">H475+J475</f>
      </c>
      <c r="M475" s="986">
        <f t="shared" ref="M475:M499" si="523">L475/D475</f>
      </c>
      <c r="N475" s="984">
        <v>2</v>
      </c>
      <c r="O475" s="986">
        <f t="shared" ref="O475:O499" si="493">D475/K475</f>
      </c>
      <c r="P475" s="986">
        <f t="shared" ref="P475:P479" si="40">D475/K475</f>
      </c>
      <c r="Q475" s="986">
        <f t="shared" ref="Q475:Q499" si="781">L475/K475</f>
      </c>
      <c r="R475" s="986">
        <f t="shared" ref="R475:R499" si="209">D475/AB475</f>
      </c>
      <c r="S475" s="987">
        <f t="shared" ref="S475:S499" si="275">W475/AA475*1</f>
      </c>
      <c r="T475" s="987">
        <f t="shared" ref="T475:T499" si="305">AB475/AA475</f>
      </c>
      <c r="U475" s="987">
        <f t="shared" ref="U475:U499" si="469">AD475/AA475</f>
      </c>
      <c r="V475" s="987">
        <f t="shared" ref="V475:V499" si="553">AE475/AD475</f>
      </c>
      <c r="W475" s="988">
        <f t="shared" ref="W475:W499" si="761">AC475/X475</f>
      </c>
      <c r="X475" s="989">
        <v>0.0267</v>
      </c>
      <c r="Y475" s="990">
        <v>30</v>
      </c>
      <c r="Z475" s="1002">
        <f t="shared" ref="Z475:Z498" si="111">(D475/AA475)*1000</f>
      </c>
      <c r="AA475" s="1068">
        <v>29944</v>
      </c>
      <c r="AB475" s="1004">
        <v>858</v>
      </c>
      <c r="AC475" s="1005">
        <v>134</v>
      </c>
      <c r="AD475" s="1005">
        <v>1067</v>
      </c>
      <c r="AE475" s="1005">
        <v>62</v>
      </c>
      <c r="AF475" s="1005">
        <v>15</v>
      </c>
      <c r="AG475" s="1005">
        <v>0</v>
      </c>
      <c r="AH475" s="1005">
        <v>36</v>
      </c>
      <c r="AI475" s="986">
        <f t="shared" ref="AI475:AI478" si="173">D475/AD475</f>
      </c>
      <c r="AJ475" s="986">
        <f t="shared" ref="AJ475:AJ499" si="239">AM475*1000/D475</f>
      </c>
      <c r="AK475" s="993" t="s">
        <v>635</v>
      </c>
      <c r="AL475" s="994" t="s">
        <v>651</v>
      </c>
      <c r="AM475" s="994">
        <v>20</v>
      </c>
    </row>
    <row r="476">
      <c r="A476" s="1056"/>
      <c r="B476" s="1026" t="s">
        <v>633</v>
      </c>
      <c r="C476" s="1048" t="s">
        <v>637</v>
      </c>
      <c r="D476" s="1049">
        <f t="shared" si="398"/>
      </c>
      <c r="E476" s="981">
        <v>981.38</v>
      </c>
      <c r="F476" s="981">
        <v>2202.65</v>
      </c>
      <c r="G476" s="1043">
        <v>5</v>
      </c>
      <c r="H476" s="1000">
        <v>12194.34</v>
      </c>
      <c r="I476" s="1043">
        <v>0</v>
      </c>
      <c r="J476" s="1043">
        <v>0</v>
      </c>
      <c r="K476" s="983">
        <f t="shared" si="596"/>
      </c>
      <c r="L476" s="985">
        <f t="shared" si="680"/>
      </c>
      <c r="M476" s="986">
        <f t="shared" si="523"/>
      </c>
      <c r="N476" s="984">
        <v>3</v>
      </c>
      <c r="O476" s="986">
        <f t="shared" si="493"/>
      </c>
      <c r="P476" s="986">
        <f t="shared" si="40"/>
      </c>
      <c r="Q476" s="986">
        <f t="shared" si="781"/>
      </c>
      <c r="R476" s="986">
        <f t="shared" si="209"/>
      </c>
      <c r="S476" s="987">
        <f t="shared" si="275"/>
      </c>
      <c r="T476" s="987">
        <f t="shared" si="305"/>
      </c>
      <c r="U476" s="987">
        <f t="shared" si="469"/>
      </c>
      <c r="V476" s="987">
        <f t="shared" si="553"/>
      </c>
      <c r="W476" s="988">
        <f t="shared" si="761"/>
      </c>
      <c r="X476" s="989">
        <v>0.0442</v>
      </c>
      <c r="Y476" s="990">
        <v>45</v>
      </c>
      <c r="Z476" s="1009">
        <f t="shared" si="111"/>
      </c>
      <c r="AA476" s="1003">
        <v>33000</v>
      </c>
      <c r="AB476" s="1004">
        <v>671</v>
      </c>
      <c r="AC476" s="1005">
        <v>156</v>
      </c>
      <c r="AD476" s="1005">
        <v>788</v>
      </c>
      <c r="AE476" s="1005">
        <v>60</v>
      </c>
      <c r="AF476" s="1005">
        <v>11</v>
      </c>
      <c r="AG476" s="1005">
        <v>2</v>
      </c>
      <c r="AH476" s="1005">
        <v>38</v>
      </c>
      <c r="AI476" s="986">
        <f t="shared" si="173"/>
      </c>
      <c r="AJ476" s="986">
        <f t="shared" si="239"/>
      </c>
      <c r="AK476" s="993" t="s">
        <v>635</v>
      </c>
      <c r="AL476" s="994" t="s">
        <v>651</v>
      </c>
      <c r="AM476" s="994">
        <v>26</v>
      </c>
    </row>
    <row r="477">
      <c r="A477" s="1056"/>
      <c r="B477" s="1026" t="s">
        <v>633</v>
      </c>
      <c r="C477" s="979" t="s">
        <v>638</v>
      </c>
      <c r="D477" s="1059">
        <f t="shared" si="398"/>
      </c>
      <c r="E477" s="981">
        <v>600</v>
      </c>
      <c r="F477" s="981">
        <v>1577.65</v>
      </c>
      <c r="G477" s="1043">
        <v>1</v>
      </c>
      <c r="H477" s="1000">
        <v>2548.2599999999984</v>
      </c>
      <c r="I477" s="1043">
        <v>0</v>
      </c>
      <c r="J477" s="1043">
        <v>0</v>
      </c>
      <c r="K477" s="983">
        <f t="shared" si="596"/>
      </c>
      <c r="L477" s="985">
        <f t="shared" si="680"/>
      </c>
      <c r="M477" s="986">
        <f t="shared" si="523"/>
      </c>
      <c r="N477" s="984">
        <v>1</v>
      </c>
      <c r="O477" s="986">
        <f t="shared" si="493"/>
      </c>
      <c r="P477" s="986">
        <f t="shared" si="40"/>
      </c>
      <c r="Q477" s="986">
        <f t="shared" si="781"/>
      </c>
      <c r="R477" s="986">
        <f t="shared" si="209"/>
      </c>
      <c r="S477" s="987">
        <f t="shared" si="275"/>
      </c>
      <c r="T477" s="987">
        <f t="shared" si="305"/>
      </c>
      <c r="U477" s="987">
        <f t="shared" si="469"/>
      </c>
      <c r="V477" s="987">
        <f t="shared" si="553"/>
      </c>
      <c r="W477" s="988">
        <f t="shared" si="761"/>
      </c>
      <c r="X477" s="989">
        <v>0.0321</v>
      </c>
      <c r="Y477" s="990">
        <v>50</v>
      </c>
      <c r="Z477" s="986">
        <f t="shared" si="111"/>
      </c>
      <c r="AA477" s="1013">
        <v>18887</v>
      </c>
      <c r="AB477" s="1005">
        <v>292</v>
      </c>
      <c r="AC477" s="1005">
        <v>97</v>
      </c>
      <c r="AD477" s="1005">
        <v>303</v>
      </c>
      <c r="AE477" s="1005">
        <v>73</v>
      </c>
      <c r="AF477" s="1005">
        <v>5</v>
      </c>
      <c r="AG477" s="1005">
        <v>1</v>
      </c>
      <c r="AH477" s="1005">
        <v>25</v>
      </c>
      <c r="AI477" s="986">
        <f t="shared" si="173"/>
      </c>
      <c r="AJ477" s="986">
        <f t="shared" si="239"/>
      </c>
      <c r="AK477" s="993" t="s">
        <v>635</v>
      </c>
      <c r="AL477" s="994" t="s">
        <v>651</v>
      </c>
      <c r="AM477" s="994">
        <v>26</v>
      </c>
    </row>
    <row r="478">
      <c r="A478" s="1056"/>
      <c r="B478" s="1026" t="s">
        <v>633</v>
      </c>
      <c r="C478" s="979" t="s">
        <v>639</v>
      </c>
      <c r="D478" s="1059">
        <f t="shared" si="398"/>
      </c>
      <c r="E478" s="981">
        <v>976.08</v>
      </c>
      <c r="F478" s="981">
        <v>2222.35</v>
      </c>
      <c r="G478" s="1043">
        <v>3</v>
      </c>
      <c r="H478" s="1000">
        <v>6531.529999999999</v>
      </c>
      <c r="I478" s="1043">
        <v>0</v>
      </c>
      <c r="J478" s="1043">
        <v>0</v>
      </c>
      <c r="K478" s="983">
        <f t="shared" si="596"/>
      </c>
      <c r="L478" s="985">
        <f t="shared" si="680"/>
      </c>
      <c r="M478" s="986">
        <f t="shared" si="523"/>
      </c>
      <c r="N478" s="984">
        <v>2</v>
      </c>
      <c r="O478" s="986">
        <f t="shared" si="493"/>
      </c>
      <c r="P478" s="986">
        <f t="shared" si="40"/>
      </c>
      <c r="Q478" s="986">
        <f t="shared" si="781"/>
      </c>
      <c r="R478" s="986">
        <f t="shared" si="209"/>
      </c>
      <c r="S478" s="987">
        <f t="shared" si="275"/>
      </c>
      <c r="T478" s="987">
        <f t="shared" si="305"/>
      </c>
      <c r="U478" s="987">
        <f t="shared" si="469"/>
      </c>
      <c r="V478" s="987">
        <f t="shared" si="553"/>
      </c>
      <c r="W478" s="988">
        <f t="shared" si="761"/>
      </c>
      <c r="X478" s="989">
        <v>0.0387</v>
      </c>
      <c r="Y478" s="990">
        <v>53</v>
      </c>
      <c r="Z478" s="986">
        <f t="shared" si="111"/>
      </c>
      <c r="AA478" s="1013">
        <v>24583</v>
      </c>
      <c r="AB478" s="1005">
        <v>414</v>
      </c>
      <c r="AC478" s="1005">
        <v>129</v>
      </c>
      <c r="AD478" s="1005">
        <v>441</v>
      </c>
      <c r="AE478" s="1005">
        <v>99</v>
      </c>
      <c r="AF478" s="1005">
        <v>3</v>
      </c>
      <c r="AG478" s="1005">
        <v>0</v>
      </c>
      <c r="AH478" s="1005">
        <v>34</v>
      </c>
      <c r="AI478" s="986">
        <f t="shared" si="173"/>
      </c>
      <c r="AJ478" s="986">
        <f t="shared" si="239"/>
      </c>
      <c r="AK478" s="993" t="s">
        <v>635</v>
      </c>
      <c r="AL478" s="994" t="s">
        <v>651</v>
      </c>
      <c r="AM478" s="994">
        <v>31</v>
      </c>
    </row>
    <row r="479">
      <c r="A479" s="1056"/>
      <c r="B479" s="1026" t="s">
        <v>633</v>
      </c>
      <c r="C479" s="979" t="s">
        <v>642</v>
      </c>
      <c r="D479" s="1059">
        <f t="shared" si="398"/>
      </c>
      <c r="E479" s="981">
        <v>962.43</v>
      </c>
      <c r="F479" s="981">
        <v>1052.5</v>
      </c>
      <c r="G479" s="1043">
        <v>1</v>
      </c>
      <c r="H479" s="1065">
        <v>1813.3199999999997</v>
      </c>
      <c r="I479" s="1043">
        <v>1</v>
      </c>
      <c r="J479" s="1043">
        <v>7631.91</v>
      </c>
      <c r="K479" s="983">
        <f t="shared" si="596"/>
      </c>
      <c r="L479" s="985">
        <f t="shared" si="680"/>
      </c>
      <c r="M479" s="986">
        <f t="shared" si="523"/>
      </c>
      <c r="N479" s="984">
        <v>1</v>
      </c>
      <c r="O479" s="986">
        <f t="shared" si="493"/>
      </c>
      <c r="P479" s="986">
        <f t="shared" si="40"/>
      </c>
      <c r="Q479" s="986">
        <f t="shared" si="781"/>
      </c>
      <c r="R479" s="986">
        <f t="shared" si="209"/>
      </c>
      <c r="S479" s="987">
        <f t="shared" si="275"/>
      </c>
      <c r="T479" s="987">
        <f t="shared" si="305"/>
      </c>
      <c r="U479" s="987">
        <f t="shared" si="469"/>
      </c>
      <c r="V479" s="987">
        <f t="shared" si="553"/>
      </c>
      <c r="W479" s="988">
        <f t="shared" si="761"/>
      </c>
      <c r="X479" s="989">
        <v>0.0253</v>
      </c>
      <c r="Y479" s="990">
        <v>48</v>
      </c>
      <c r="Z479" s="986">
        <f t="shared" si="111"/>
      </c>
      <c r="AA479" s="1013">
        <v>10504</v>
      </c>
      <c r="AB479" s="1005">
        <v>168</v>
      </c>
      <c r="AC479" s="1005">
        <v>62</v>
      </c>
      <c r="AD479" s="1005">
        <v>162</v>
      </c>
      <c r="AE479" s="1005">
        <v>33</v>
      </c>
      <c r="AF479" s="1005">
        <v>3</v>
      </c>
      <c r="AG479" s="1005">
        <v>2</v>
      </c>
      <c r="AH479" s="1005">
        <v>10</v>
      </c>
      <c r="AI479" s="986">
        <v>3</v>
      </c>
      <c r="AJ479" s="986">
        <f t="shared" si="239"/>
      </c>
      <c r="AK479" s="993" t="s">
        <v>635</v>
      </c>
      <c r="AL479" s="994" t="s">
        <v>651</v>
      </c>
      <c r="AM479" s="994">
        <v>360</v>
      </c>
    </row>
    <row r="480">
      <c r="A480" s="1056"/>
      <c r="B480" s="1055" t="s">
        <v>640</v>
      </c>
      <c r="C480" s="1055"/>
      <c r="D480" s="1015">
        <f>SUM(D475:D479)</f>
      </c>
      <c r="E480" s="1060">
        <f>SUM(E475:E479)</f>
      </c>
      <c r="F480" s="1060">
        <f>SUM(F475:F479)</f>
      </c>
      <c r="G480" s="1061">
        <f>SUM(G475:G479)</f>
      </c>
      <c r="H480" s="1070">
        <f>SUM(H475:H479)</f>
      </c>
      <c r="I480" s="1061">
        <f>SUM(I475:I479)</f>
      </c>
      <c r="J480" s="1070">
        <f>SUM(J475:J479)</f>
      </c>
      <c r="K480" s="1017">
        <f>SUM(K475:K479)</f>
      </c>
      <c r="L480" s="1018">
        <f>SUM(L475:L479)</f>
      </c>
      <c r="M480" s="1019">
        <f t="shared" si="523"/>
      </c>
      <c r="N480" s="1017">
        <f>SUM(N475:N479)</f>
      </c>
      <c r="O480" s="1019">
        <f t="shared" si="493"/>
      </c>
      <c r="P480" s="1019">
        <f>D480/N480</f>
      </c>
      <c r="Q480" s="1019">
        <f t="shared" si="781"/>
      </c>
      <c r="R480" s="1019">
        <f t="shared" si="209"/>
      </c>
      <c r="S480" s="1020">
        <f t="shared" si="275"/>
      </c>
      <c r="T480" s="1020">
        <f t="shared" si="305"/>
      </c>
      <c r="U480" s="1020">
        <f t="shared" si="469"/>
      </c>
      <c r="V480" s="1020">
        <f t="shared" si="553"/>
      </c>
      <c r="W480" s="1021">
        <f t="shared" si="761"/>
      </c>
      <c r="X480" s="1020">
        <f>AVERAGE(X475:X479)</f>
      </c>
      <c r="Y480" s="1022">
        <f>AVERAGE(Y475:Y479)</f>
      </c>
      <c r="Z480" s="1019">
        <f t="shared" si="111"/>
      </c>
      <c r="AA480" s="1023">
        <f>SUM(AA475:AA479)</f>
      </c>
      <c r="AB480" s="1023">
        <f>SUM(AB475:AB479)</f>
      </c>
      <c r="AC480" s="1023">
        <f>SUM(AC475:AC479)</f>
      </c>
      <c r="AD480" s="1023">
        <f>SUM(AD475:AD479)</f>
      </c>
      <c r="AE480" s="1023">
        <f>SUM(AE475:AE479)</f>
      </c>
      <c r="AF480" s="1023">
        <f>SUM(AF475:AF479)</f>
      </c>
      <c r="AG480" s="1023">
        <f>SUM(AG475:AG479)</f>
      </c>
      <c r="AH480" s="1023">
        <f>SUM(AH475:AH479)</f>
      </c>
      <c r="AI480" s="1019">
        <f t="shared" ref="AI480:AI499" si="174">D480/AD480</f>
      </c>
      <c r="AJ480" s="1024">
        <f t="shared" si="239"/>
      </c>
      <c r="AK480" s="1025"/>
      <c r="AL480" s="1025"/>
      <c r="AM480" s="1021">
        <f>SUM(AM475:AM479)</f>
      </c>
    </row>
    <row r="481">
      <c r="A481" s="1056"/>
      <c r="B481" s="1026" t="s">
        <v>641</v>
      </c>
      <c r="C481" s="979" t="s">
        <v>643</v>
      </c>
      <c r="D481" s="1011">
        <f t="shared" ref="D481:D485" si="399">E481+F481</f>
      </c>
      <c r="E481" s="1028">
        <v>1061.49</v>
      </c>
      <c r="F481" s="1028">
        <v>1638.32</v>
      </c>
      <c r="G481" s="1043">
        <v>1</v>
      </c>
      <c r="H481" s="1065">
        <v>1994.8499999999985</v>
      </c>
      <c r="I481" s="1043">
        <v>0</v>
      </c>
      <c r="J481" s="1065">
        <v>0</v>
      </c>
      <c r="K481" s="983">
        <f t="shared" ref="K481:K485" si="597">G481+I481</f>
      </c>
      <c r="L481" s="985">
        <f t="shared" ref="L481:L485" si="681">H481+J481</f>
      </c>
      <c r="M481" s="986">
        <f t="shared" si="523"/>
      </c>
      <c r="N481" s="1043">
        <v>1</v>
      </c>
      <c r="O481" s="986">
        <f t="shared" si="493"/>
      </c>
      <c r="P481" s="986">
        <f t="shared" ref="P481:P485" si="41">D481/K481</f>
      </c>
      <c r="Q481" s="986">
        <f t="shared" si="781"/>
      </c>
      <c r="R481" s="986">
        <f t="shared" si="209"/>
      </c>
      <c r="S481" s="987">
        <f t="shared" si="275"/>
      </c>
      <c r="T481" s="987">
        <f t="shared" si="305"/>
      </c>
      <c r="U481" s="987">
        <f t="shared" si="469"/>
      </c>
      <c r="V481" s="987">
        <f t="shared" si="553"/>
      </c>
      <c r="W481" s="988">
        <f t="shared" si="761"/>
      </c>
      <c r="X481" s="989">
        <v>0.04</v>
      </c>
      <c r="Y481" s="990">
        <v>50</v>
      </c>
      <c r="Z481" s="986">
        <f t="shared" si="111"/>
      </c>
      <c r="AA481" s="1005">
        <v>17360</v>
      </c>
      <c r="AB481" s="1005">
        <v>272</v>
      </c>
      <c r="AC481" s="1005">
        <v>93</v>
      </c>
      <c r="AD481" s="1005">
        <v>285</v>
      </c>
      <c r="AE481" s="1005">
        <v>59</v>
      </c>
      <c r="AF481" s="1005">
        <v>2</v>
      </c>
      <c r="AG481" s="1005">
        <v>2</v>
      </c>
      <c r="AH481" s="1005">
        <v>20</v>
      </c>
      <c r="AI481" s="986">
        <f t="shared" si="174"/>
      </c>
      <c r="AJ481" s="986">
        <f t="shared" si="239"/>
      </c>
      <c r="AK481" s="993" t="s">
        <v>635</v>
      </c>
      <c r="AL481" s="994" t="s">
        <v>651</v>
      </c>
      <c r="AM481" s="994">
        <v>29</v>
      </c>
    </row>
    <row r="482">
      <c r="A482" s="1056"/>
      <c r="B482" s="1026" t="s">
        <v>641</v>
      </c>
      <c r="C482" s="979" t="s">
        <v>644</v>
      </c>
      <c r="D482" s="1011">
        <f t="shared" si="399"/>
      </c>
      <c r="E482" s="1027">
        <v>932.2</v>
      </c>
      <c r="F482" s="1028">
        <v>1395.72</v>
      </c>
      <c r="G482" s="983">
        <v>6</v>
      </c>
      <c r="H482" s="985">
        <v>14742.590000000004</v>
      </c>
      <c r="I482" s="1043">
        <v>0</v>
      </c>
      <c r="J482" s="1065">
        <v>0</v>
      </c>
      <c r="K482" s="983">
        <f t="shared" si="597"/>
      </c>
      <c r="L482" s="985">
        <f t="shared" si="681"/>
      </c>
      <c r="M482" s="986">
        <f t="shared" si="523"/>
      </c>
      <c r="N482" s="983">
        <v>4</v>
      </c>
      <c r="O482" s="986">
        <f t="shared" si="493"/>
      </c>
      <c r="P482" s="986">
        <f t="shared" si="41"/>
      </c>
      <c r="Q482" s="986">
        <f t="shared" si="781"/>
      </c>
      <c r="R482" s="986">
        <f t="shared" si="209"/>
      </c>
      <c r="S482" s="987">
        <f t="shared" si="275"/>
      </c>
      <c r="T482" s="987">
        <f t="shared" si="305"/>
      </c>
      <c r="U482" s="987">
        <f t="shared" si="469"/>
      </c>
      <c r="V482" s="987">
        <f t="shared" si="553"/>
      </c>
      <c r="W482" s="988">
        <f t="shared" si="761"/>
      </c>
      <c r="X482" s="989">
        <v>0.0412</v>
      </c>
      <c r="Y482" s="990">
        <v>54</v>
      </c>
      <c r="Z482" s="986">
        <f t="shared" si="111"/>
      </c>
      <c r="AA482" s="1005">
        <v>16184</v>
      </c>
      <c r="AB482" s="1005">
        <v>242</v>
      </c>
      <c r="AC482" s="1005">
        <v>84</v>
      </c>
      <c r="AD482" s="1005">
        <v>243</v>
      </c>
      <c r="AE482" s="1005">
        <v>66</v>
      </c>
      <c r="AF482" s="1005">
        <v>6</v>
      </c>
      <c r="AG482" s="1005">
        <v>0</v>
      </c>
      <c r="AH482" s="1005">
        <v>17</v>
      </c>
      <c r="AI482" s="986">
        <f t="shared" si="174"/>
      </c>
      <c r="AJ482" s="986">
        <f t="shared" si="239"/>
      </c>
      <c r="AK482" s="993" t="s">
        <v>635</v>
      </c>
      <c r="AL482" s="994" t="s">
        <v>651</v>
      </c>
      <c r="AM482" s="994">
        <v>183</v>
      </c>
    </row>
    <row r="483">
      <c r="A483" s="1056"/>
      <c r="B483" s="1026" t="s">
        <v>641</v>
      </c>
      <c r="C483" s="979" t="s">
        <v>645</v>
      </c>
      <c r="D483" s="1011">
        <f t="shared" si="399"/>
      </c>
      <c r="E483" s="1027">
        <v>587.42</v>
      </c>
      <c r="F483" s="1028">
        <v>1064.01</v>
      </c>
      <c r="G483" s="983">
        <v>3</v>
      </c>
      <c r="H483" s="985">
        <v>7805.659999999996</v>
      </c>
      <c r="I483" s="983">
        <v>0</v>
      </c>
      <c r="J483" s="983">
        <v>0</v>
      </c>
      <c r="K483" s="983">
        <f t="shared" si="597"/>
      </c>
      <c r="L483" s="985">
        <f t="shared" si="681"/>
      </c>
      <c r="M483" s="986">
        <f t="shared" si="523"/>
      </c>
      <c r="N483" s="983">
        <v>3</v>
      </c>
      <c r="O483" s="986">
        <f t="shared" si="493"/>
      </c>
      <c r="P483" s="986">
        <f t="shared" si="41"/>
      </c>
      <c r="Q483" s="986">
        <f t="shared" si="781"/>
      </c>
      <c r="R483" s="986">
        <f t="shared" si="209"/>
      </c>
      <c r="S483" s="987">
        <f t="shared" si="275"/>
      </c>
      <c r="T483" s="987">
        <f t="shared" si="305"/>
      </c>
      <c r="U483" s="987">
        <f t="shared" si="469"/>
      </c>
      <c r="V483" s="987">
        <f t="shared" si="553"/>
      </c>
      <c r="W483" s="988">
        <f t="shared" si="761"/>
      </c>
      <c r="X483" s="989">
        <v>0.0376</v>
      </c>
      <c r="Y483" s="990">
        <v>54</v>
      </c>
      <c r="Z483" s="986">
        <f t="shared" si="111"/>
      </c>
      <c r="AA483" s="1005">
        <v>12558</v>
      </c>
      <c r="AB483" s="1005">
        <v>171</v>
      </c>
      <c r="AC483" s="1005">
        <v>56</v>
      </c>
      <c r="AD483" s="1005">
        <v>182</v>
      </c>
      <c r="AE483" s="1005">
        <v>60</v>
      </c>
      <c r="AF483" s="1005">
        <v>5</v>
      </c>
      <c r="AG483" s="1005">
        <v>1</v>
      </c>
      <c r="AH483" s="1005">
        <v>12</v>
      </c>
      <c r="AI483" s="986">
        <f t="shared" si="174"/>
      </c>
      <c r="AJ483" s="986">
        <f t="shared" si="239"/>
      </c>
      <c r="AK483" s="993" t="s">
        <v>635</v>
      </c>
      <c r="AL483" s="994" t="s">
        <v>651</v>
      </c>
      <c r="AM483" s="994">
        <v>42</v>
      </c>
    </row>
    <row r="484">
      <c r="A484" s="1056"/>
      <c r="B484" s="1026" t="s">
        <v>641</v>
      </c>
      <c r="C484" s="979" t="s">
        <v>647</v>
      </c>
      <c r="D484" s="1059">
        <f t="shared" si="399"/>
      </c>
      <c r="E484" s="981">
        <v>574.08</v>
      </c>
      <c r="F484" s="981">
        <v>1324.17</v>
      </c>
      <c r="G484" s="1043">
        <v>3</v>
      </c>
      <c r="H484" s="1000">
        <v>5984.549999999996</v>
      </c>
      <c r="I484" s="983">
        <v>0</v>
      </c>
      <c r="J484" s="983">
        <v>0</v>
      </c>
      <c r="K484" s="983">
        <f t="shared" si="597"/>
      </c>
      <c r="L484" s="985">
        <f t="shared" si="681"/>
      </c>
      <c r="M484" s="986">
        <f t="shared" si="523"/>
      </c>
      <c r="N484" s="984">
        <v>3</v>
      </c>
      <c r="O484" s="986">
        <f t="shared" si="493"/>
      </c>
      <c r="P484" s="986">
        <f t="shared" si="41"/>
      </c>
      <c r="Q484" s="986">
        <f t="shared" si="781"/>
      </c>
      <c r="R484" s="986">
        <f t="shared" si="209"/>
      </c>
      <c r="S484" s="987">
        <f t="shared" si="275"/>
      </c>
      <c r="T484" s="987">
        <f t="shared" si="305"/>
      </c>
      <c r="U484" s="987">
        <f t="shared" si="469"/>
      </c>
      <c r="V484" s="987">
        <f t="shared" si="553"/>
      </c>
      <c r="W484" s="988">
        <f t="shared" si="761"/>
      </c>
      <c r="X484" s="989">
        <v>0.0561</v>
      </c>
      <c r="Y484" s="990">
        <v>57</v>
      </c>
      <c r="Z484" s="986">
        <f t="shared" si="111"/>
      </c>
      <c r="AA484" s="1013">
        <v>14942</v>
      </c>
      <c r="AB484" s="1005">
        <v>181</v>
      </c>
      <c r="AC484" s="1005">
        <v>79</v>
      </c>
      <c r="AD484" s="1005">
        <v>187</v>
      </c>
      <c r="AE484" s="1005">
        <v>63</v>
      </c>
      <c r="AF484" s="1005">
        <v>3</v>
      </c>
      <c r="AG484" s="1005">
        <v>0</v>
      </c>
      <c r="AH484" s="1005">
        <v>16</v>
      </c>
      <c r="AI484" s="986">
        <f t="shared" si="174"/>
      </c>
      <c r="AJ484" s="986">
        <f t="shared" si="239"/>
      </c>
      <c r="AK484" s="993" t="s">
        <v>635</v>
      </c>
      <c r="AL484" s="994" t="s">
        <v>651</v>
      </c>
      <c r="AM484" s="994">
        <v>60</v>
      </c>
    </row>
    <row r="485">
      <c r="A485" s="1056"/>
      <c r="B485" s="1026" t="s">
        <v>641</v>
      </c>
      <c r="C485" s="979" t="s">
        <v>648</v>
      </c>
      <c r="D485" s="1011">
        <f t="shared" si="399"/>
      </c>
      <c r="E485" s="1028">
        <v>721.96</v>
      </c>
      <c r="F485" s="1028">
        <v>1561.48</v>
      </c>
      <c r="G485" s="983">
        <v>4</v>
      </c>
      <c r="H485" s="983">
        <v>12734.879999999997</v>
      </c>
      <c r="I485" s="983">
        <v>2</v>
      </c>
      <c r="J485" s="983">
        <v>11312.73</v>
      </c>
      <c r="K485" s="983">
        <f t="shared" si="597"/>
      </c>
      <c r="L485" s="985">
        <f t="shared" si="681"/>
      </c>
      <c r="M485" s="986">
        <f t="shared" si="523"/>
      </c>
      <c r="N485" s="1066">
        <v>6</v>
      </c>
      <c r="O485" s="986">
        <f t="shared" si="493"/>
      </c>
      <c r="P485" s="986">
        <f t="shared" si="41"/>
      </c>
      <c r="Q485" s="986">
        <f t="shared" si="781"/>
      </c>
      <c r="R485" s="986">
        <f t="shared" si="209"/>
      </c>
      <c r="S485" s="987">
        <f t="shared" si="275"/>
      </c>
      <c r="T485" s="987">
        <f t="shared" si="305"/>
      </c>
      <c r="U485" s="987">
        <f t="shared" si="469"/>
      </c>
      <c r="V485" s="987">
        <f t="shared" si="553"/>
      </c>
      <c r="W485" s="988">
        <f t="shared" si="761"/>
      </c>
      <c r="X485" s="989">
        <v>0.0367</v>
      </c>
      <c r="Y485" s="990">
        <v>58</v>
      </c>
      <c r="Z485" s="986">
        <f t="shared" si="111"/>
      </c>
      <c r="AA485" s="1005">
        <v>19634</v>
      </c>
      <c r="AB485" s="1005">
        <v>234</v>
      </c>
      <c r="AC485" s="1005">
        <v>75</v>
      </c>
      <c r="AD485" s="1005">
        <v>243</v>
      </c>
      <c r="AE485" s="1005">
        <v>92</v>
      </c>
      <c r="AF485" s="1005">
        <v>5</v>
      </c>
      <c r="AG485" s="1005">
        <v>0</v>
      </c>
      <c r="AH485" s="1005">
        <v>21</v>
      </c>
      <c r="AI485" s="986">
        <f t="shared" si="174"/>
      </c>
      <c r="AJ485" s="986">
        <f t="shared" si="239"/>
      </c>
      <c r="AK485" s="993" t="s">
        <v>635</v>
      </c>
      <c r="AL485" s="994" t="s">
        <v>651</v>
      </c>
      <c r="AM485" s="994">
        <v>19</v>
      </c>
    </row>
    <row r="486">
      <c r="A486" s="1056"/>
      <c r="B486" s="1055" t="s">
        <v>640</v>
      </c>
      <c r="C486" s="1055"/>
      <c r="D486" s="1015">
        <f>SUM(D481:D485)</f>
      </c>
      <c r="E486" s="1016">
        <f>SUM(E481:E485)</f>
      </c>
      <c r="F486" s="1016">
        <f>SUM(F481:F485)</f>
      </c>
      <c r="G486" s="1017">
        <f>SUM(G481:G485)</f>
      </c>
      <c r="H486" s="1018">
        <f>SUM(H481:H485)</f>
      </c>
      <c r="I486" s="1017">
        <f>SUM(I481:I485)</f>
      </c>
      <c r="J486" s="1018">
        <f>SUM(J481:J485)</f>
      </c>
      <c r="K486" s="1017">
        <f>SUM(K481:K485)</f>
      </c>
      <c r="L486" s="1016">
        <f>SUM(L481:L485)</f>
      </c>
      <c r="M486" s="1019">
        <f t="shared" si="523"/>
      </c>
      <c r="N486" s="1017">
        <f>SUM(N481:N485)</f>
      </c>
      <c r="O486" s="1019">
        <f t="shared" si="493"/>
      </c>
      <c r="P486" s="1019">
        <f>D486/N486</f>
      </c>
      <c r="Q486" s="1019">
        <f t="shared" si="781"/>
      </c>
      <c r="R486" s="1019">
        <f t="shared" si="209"/>
      </c>
      <c r="S486" s="1020">
        <f t="shared" si="275"/>
      </c>
      <c r="T486" s="1020">
        <f t="shared" si="305"/>
      </c>
      <c r="U486" s="1020">
        <f t="shared" si="469"/>
      </c>
      <c r="V486" s="1020">
        <f t="shared" si="553"/>
      </c>
      <c r="W486" s="1021">
        <f t="shared" si="761"/>
      </c>
      <c r="X486" s="1020">
        <f>AVERAGE(X481:X485)</f>
      </c>
      <c r="Y486" s="1022">
        <f>AVERAGE(Y481:Y485)</f>
      </c>
      <c r="Z486" s="1022">
        <f t="shared" si="111"/>
      </c>
      <c r="AA486" s="1023">
        <f>SUM(AA481:AA485)</f>
      </c>
      <c r="AB486" s="1023">
        <f>SUM(AB481:AB485)</f>
      </c>
      <c r="AC486" s="1023">
        <f>SUM(AC481:AC485)</f>
      </c>
      <c r="AD486" s="1023">
        <f>SUM(AD481:AD485)</f>
      </c>
      <c r="AE486" s="1023">
        <f>SUM(AE481:AE485)</f>
      </c>
      <c r="AF486" s="1023">
        <f>SUM(AF481:AF485)</f>
      </c>
      <c r="AG486" s="1023">
        <f>SUM(AG481:AG485)</f>
      </c>
      <c r="AH486" s="1023">
        <f>SUM(AH481:AH485)</f>
      </c>
      <c r="AI486" s="1019">
        <f t="shared" si="174"/>
      </c>
      <c r="AJ486" s="1024">
        <f t="shared" si="239"/>
      </c>
      <c r="AK486" s="1025"/>
      <c r="AL486" s="1025"/>
      <c r="AM486" s="1021">
        <f>SUM(AM481:AM485)</f>
      </c>
    </row>
    <row r="487">
      <c r="A487" s="1056"/>
      <c r="B487" s="1026" t="s">
        <v>653</v>
      </c>
      <c r="C487" s="979" t="s">
        <v>649</v>
      </c>
      <c r="D487" s="1011">
        <f t="shared" ref="D487:D491" si="400">E487+F487</f>
      </c>
      <c r="E487" s="1028">
        <v>1174.61</v>
      </c>
      <c r="F487" s="1028">
        <v>1254.1</v>
      </c>
      <c r="G487" s="983">
        <v>4</v>
      </c>
      <c r="H487" s="983">
        <v>9380.660000000003</v>
      </c>
      <c r="I487" s="983">
        <v>0</v>
      </c>
      <c r="J487" s="983">
        <v>0</v>
      </c>
      <c r="K487" s="983">
        <f t="shared" ref="K487:K491" si="598">G487+I487</f>
      </c>
      <c r="L487" s="985">
        <f t="shared" ref="L487:L491" si="682">H487+J487</f>
      </c>
      <c r="M487" s="986">
        <f t="shared" si="523"/>
      </c>
      <c r="N487" s="1066">
        <v>3</v>
      </c>
      <c r="O487" s="986">
        <f t="shared" si="493"/>
      </c>
      <c r="P487" s="986">
        <f t="shared" ref="P487:P491" si="42">D487/K487</f>
      </c>
      <c r="Q487" s="986">
        <f t="shared" si="781"/>
      </c>
      <c r="R487" s="986">
        <f t="shared" si="209"/>
      </c>
      <c r="S487" s="987">
        <f t="shared" si="275"/>
      </c>
      <c r="T487" s="987">
        <f t="shared" si="305"/>
      </c>
      <c r="U487" s="987">
        <f t="shared" si="469"/>
      </c>
      <c r="V487" s="987">
        <f t="shared" si="553"/>
      </c>
      <c r="W487" s="988">
        <f t="shared" si="761"/>
      </c>
      <c r="X487" s="989">
        <v>0.0235</v>
      </c>
      <c r="Y487" s="990">
        <v>59</v>
      </c>
      <c r="Z487" s="986">
        <f t="shared" si="111"/>
      </c>
      <c r="AA487" s="1005">
        <v>19010</v>
      </c>
      <c r="AB487" s="1005">
        <v>318</v>
      </c>
      <c r="AC487" s="1005">
        <v>81</v>
      </c>
      <c r="AD487" s="1005">
        <v>352</v>
      </c>
      <c r="AE487" s="1005">
        <v>60</v>
      </c>
      <c r="AF487" s="1005">
        <v>8</v>
      </c>
      <c r="AG487" s="1005">
        <v>1</v>
      </c>
      <c r="AH487" s="1005">
        <v>22</v>
      </c>
      <c r="AI487" s="986">
        <f t="shared" si="174"/>
      </c>
      <c r="AJ487" s="986">
        <f t="shared" si="239"/>
      </c>
      <c r="AK487" s="993" t="s">
        <v>650</v>
      </c>
      <c r="AL487" s="994" t="s">
        <v>636</v>
      </c>
      <c r="AM487" s="994">
        <v>13</v>
      </c>
    </row>
    <row r="488">
      <c r="A488" s="1056"/>
      <c r="B488" s="1026" t="s">
        <v>653</v>
      </c>
      <c r="C488" s="979" t="s">
        <v>652</v>
      </c>
      <c r="D488" s="1011">
        <f t="shared" si="400"/>
      </c>
      <c r="E488" s="1028">
        <v>1395.87</v>
      </c>
      <c r="F488" s="1028">
        <v>1488.32</v>
      </c>
      <c r="G488" s="1012">
        <v>4</v>
      </c>
      <c r="H488" s="1012">
        <v>8904.699999999997</v>
      </c>
      <c r="I488" s="1012">
        <v>0</v>
      </c>
      <c r="J488" s="1012">
        <v>0</v>
      </c>
      <c r="K488" s="983">
        <f t="shared" si="598"/>
      </c>
      <c r="L488" s="985">
        <f t="shared" si="682"/>
      </c>
      <c r="M488" s="986">
        <f t="shared" si="523"/>
      </c>
      <c r="N488" s="1066">
        <v>4</v>
      </c>
      <c r="O488" s="986">
        <f t="shared" si="493"/>
      </c>
      <c r="P488" s="986">
        <f t="shared" si="42"/>
      </c>
      <c r="Q488" s="986">
        <f t="shared" si="781"/>
      </c>
      <c r="R488" s="986">
        <f t="shared" si="209"/>
      </c>
      <c r="S488" s="987">
        <f t="shared" si="275"/>
      </c>
      <c r="T488" s="987">
        <f t="shared" si="305"/>
      </c>
      <c r="U488" s="987">
        <f t="shared" si="469"/>
      </c>
      <c r="V488" s="987">
        <f t="shared" si="553"/>
      </c>
      <c r="W488" s="988">
        <f t="shared" si="761"/>
      </c>
      <c r="X488" s="989">
        <v>0.0295</v>
      </c>
      <c r="Y488" s="990">
        <v>59</v>
      </c>
      <c r="Z488" s="986">
        <f t="shared" si="111"/>
      </c>
      <c r="AA488" s="1005">
        <v>18967</v>
      </c>
      <c r="AB488" s="1005">
        <v>326</v>
      </c>
      <c r="AC488" s="1005">
        <v>97</v>
      </c>
      <c r="AD488" s="1005">
        <v>343</v>
      </c>
      <c r="AE488" s="1005">
        <v>60</v>
      </c>
      <c r="AF488" s="1005">
        <v>3</v>
      </c>
      <c r="AG488" s="1005">
        <v>1</v>
      </c>
      <c r="AH488" s="1005">
        <v>26</v>
      </c>
      <c r="AI488" s="986">
        <f t="shared" si="174"/>
      </c>
      <c r="AJ488" s="986">
        <f t="shared" si="239"/>
      </c>
      <c r="AK488" s="993" t="s">
        <v>650</v>
      </c>
      <c r="AL488" s="994" t="s">
        <v>636</v>
      </c>
      <c r="AM488" s="994">
        <v>20</v>
      </c>
    </row>
    <row r="489">
      <c r="A489" s="1056"/>
      <c r="B489" s="1026" t="s">
        <v>653</v>
      </c>
      <c r="C489" s="979" t="s">
        <v>654</v>
      </c>
      <c r="D489" s="1011">
        <f t="shared" si="400"/>
      </c>
      <c r="E489" s="1028">
        <v>1351.97</v>
      </c>
      <c r="F489" s="1028">
        <v>1703.54</v>
      </c>
      <c r="G489" s="1012">
        <v>3</v>
      </c>
      <c r="H489" s="1012">
        <v>6537.959999999992</v>
      </c>
      <c r="I489" s="1012">
        <v>0</v>
      </c>
      <c r="J489" s="1012">
        <v>0</v>
      </c>
      <c r="K489" s="983">
        <f t="shared" si="598"/>
      </c>
      <c r="L489" s="985">
        <f t="shared" si="682"/>
      </c>
      <c r="M489" s="986">
        <f t="shared" si="523"/>
      </c>
      <c r="N489" s="1066">
        <v>1</v>
      </c>
      <c r="O489" s="986">
        <f t="shared" si="493"/>
      </c>
      <c r="P489" s="986">
        <f t="shared" si="42"/>
      </c>
      <c r="Q489" s="986">
        <f t="shared" si="781"/>
      </c>
      <c r="R489" s="986">
        <f t="shared" si="209"/>
      </c>
      <c r="S489" s="987">
        <f t="shared" si="275"/>
      </c>
      <c r="T489" s="987">
        <f t="shared" si="305"/>
      </c>
      <c r="U489" s="987">
        <f t="shared" si="469"/>
      </c>
      <c r="V489" s="987">
        <f t="shared" si="553"/>
      </c>
      <c r="W489" s="988">
        <f t="shared" si="761"/>
      </c>
      <c r="X489" s="989">
        <v>0.0426</v>
      </c>
      <c r="Y489" s="990">
        <v>61</v>
      </c>
      <c r="Z489" s="986">
        <f t="shared" si="111"/>
      </c>
      <c r="AA489" s="1069">
        <v>22284</v>
      </c>
      <c r="AB489" s="1005">
        <v>312</v>
      </c>
      <c r="AC489" s="1005">
        <v>128</v>
      </c>
      <c r="AD489" s="1005">
        <v>317</v>
      </c>
      <c r="AE489" s="1005">
        <v>49</v>
      </c>
      <c r="AF489" s="1005">
        <v>6</v>
      </c>
      <c r="AG489" s="1005">
        <v>2</v>
      </c>
      <c r="AH489" s="1005">
        <v>38</v>
      </c>
      <c r="AI489" s="986">
        <f t="shared" si="174"/>
      </c>
      <c r="AJ489" s="986">
        <f t="shared" si="239"/>
      </c>
      <c r="AK489" s="993" t="s">
        <v>650</v>
      </c>
      <c r="AL489" s="994" t="s">
        <v>636</v>
      </c>
      <c r="AM489" s="994">
        <v>21</v>
      </c>
    </row>
    <row r="490">
      <c r="A490" s="1056"/>
      <c r="B490" s="1026" t="s">
        <v>653</v>
      </c>
      <c r="C490" s="979" t="s">
        <v>655</v>
      </c>
      <c r="D490" s="1059">
        <f t="shared" si="400"/>
      </c>
      <c r="E490" s="1031">
        <v>1314.86</v>
      </c>
      <c r="F490" s="1031">
        <v>1321.42</v>
      </c>
      <c r="G490" s="983">
        <v>2</v>
      </c>
      <c r="H490" s="1012">
        <v>3299.270000000004</v>
      </c>
      <c r="I490" s="1012">
        <v>1</v>
      </c>
      <c r="J490" s="1012">
        <v>6216.209999999999</v>
      </c>
      <c r="K490" s="983">
        <f t="shared" si="598"/>
      </c>
      <c r="L490" s="985">
        <f t="shared" si="682"/>
      </c>
      <c r="M490" s="986">
        <f t="shared" si="523"/>
      </c>
      <c r="N490" s="1066">
        <v>3</v>
      </c>
      <c r="O490" s="986">
        <f t="shared" si="493"/>
      </c>
      <c r="P490" s="986">
        <f t="shared" si="42"/>
      </c>
      <c r="Q490" s="986">
        <f t="shared" si="781"/>
      </c>
      <c r="R490" s="986">
        <f t="shared" si="209"/>
      </c>
      <c r="S490" s="987">
        <f t="shared" si="275"/>
      </c>
      <c r="T490" s="987">
        <f t="shared" si="305"/>
      </c>
      <c r="U490" s="987">
        <f t="shared" si="469"/>
      </c>
      <c r="V490" s="987">
        <f t="shared" si="553"/>
      </c>
      <c r="W490" s="988">
        <f t="shared" si="761"/>
      </c>
      <c r="X490" s="989">
        <v>0.0278</v>
      </c>
      <c r="Y490" s="990">
        <v>61</v>
      </c>
      <c r="Z490" s="1002">
        <f t="shared" si="111"/>
      </c>
      <c r="AA490" s="1003">
        <v>20462</v>
      </c>
      <c r="AB490" s="1004">
        <v>370</v>
      </c>
      <c r="AC490" s="1005">
        <v>90</v>
      </c>
      <c r="AD490" s="1005">
        <v>418</v>
      </c>
      <c r="AE490" s="1005">
        <v>102</v>
      </c>
      <c r="AF490" s="1005">
        <v>5</v>
      </c>
      <c r="AG490" s="1005">
        <v>1</v>
      </c>
      <c r="AH490" s="1005">
        <v>30</v>
      </c>
      <c r="AI490" s="986">
        <f t="shared" si="174"/>
      </c>
      <c r="AJ490" s="986">
        <f t="shared" si="239"/>
      </c>
      <c r="AK490" s="993" t="s">
        <v>650</v>
      </c>
      <c r="AL490" s="994" t="s">
        <v>636</v>
      </c>
      <c r="AM490" s="994">
        <v>23</v>
      </c>
    </row>
    <row r="491">
      <c r="A491" s="1056"/>
      <c r="B491" s="1026" t="s">
        <v>653</v>
      </c>
      <c r="C491" s="979" t="s">
        <v>656</v>
      </c>
      <c r="D491" s="1011">
        <f t="shared" si="400"/>
      </c>
      <c r="E491" s="1028">
        <v>1350.28</v>
      </c>
      <c r="F491" s="1028">
        <v>1527.8400000000001</v>
      </c>
      <c r="G491" s="1012">
        <v>4</v>
      </c>
      <c r="H491" s="1012">
        <v>9729.26000000001</v>
      </c>
      <c r="I491" s="1012">
        <v>0</v>
      </c>
      <c r="J491" s="1012">
        <v>0</v>
      </c>
      <c r="K491" s="983">
        <f t="shared" si="598"/>
      </c>
      <c r="L491" s="985">
        <f t="shared" si="682"/>
      </c>
      <c r="M491" s="986">
        <f t="shared" si="523"/>
      </c>
      <c r="N491" s="1066">
        <v>4</v>
      </c>
      <c r="O491" s="986">
        <f t="shared" si="493"/>
      </c>
      <c r="P491" s="986">
        <f t="shared" si="42"/>
      </c>
      <c r="Q491" s="986">
        <f t="shared" si="781"/>
      </c>
      <c r="R491" s="986">
        <f t="shared" si="209"/>
      </c>
      <c r="S491" s="987">
        <f t="shared" si="275"/>
      </c>
      <c r="T491" s="987">
        <f t="shared" si="305"/>
      </c>
      <c r="U491" s="987">
        <f t="shared" si="469"/>
      </c>
      <c r="V491" s="987">
        <f t="shared" si="553"/>
      </c>
      <c r="W491" s="988">
        <f t="shared" si="761"/>
      </c>
      <c r="X491" s="989">
        <v>0.0271</v>
      </c>
      <c r="Y491" s="990">
        <v>62</v>
      </c>
      <c r="Z491" s="986">
        <f t="shared" si="111"/>
      </c>
      <c r="AA491" s="1013">
        <v>21617</v>
      </c>
      <c r="AB491" s="1005">
        <v>376</v>
      </c>
      <c r="AC491" s="1005">
        <v>106</v>
      </c>
      <c r="AD491" s="1005">
        <v>400</v>
      </c>
      <c r="AE491" s="1005">
        <v>63</v>
      </c>
      <c r="AF491" s="1005">
        <v>10</v>
      </c>
      <c r="AG491" s="1005">
        <v>3</v>
      </c>
      <c r="AH491" s="1005">
        <v>33</v>
      </c>
      <c r="AI491" s="986">
        <f t="shared" si="174"/>
      </c>
      <c r="AJ491" s="986">
        <f t="shared" si="239"/>
      </c>
      <c r="AK491" s="993" t="s">
        <v>650</v>
      </c>
      <c r="AL491" s="994" t="s">
        <v>636</v>
      </c>
      <c r="AM491" s="994">
        <v>22</v>
      </c>
    </row>
    <row r="492">
      <c r="A492" s="1056"/>
      <c r="B492" s="1055" t="s">
        <v>640</v>
      </c>
      <c r="C492" s="1055"/>
      <c r="D492" s="1015">
        <f>SUM(D487:D491)</f>
      </c>
      <c r="E492" s="1072">
        <f>SUM(E487:E491)</f>
      </c>
      <c r="F492" s="1072">
        <f>SUM(F487:F491)</f>
      </c>
      <c r="G492" s="1029">
        <f>SUM(G487:G491)</f>
      </c>
      <c r="H492" s="1072">
        <f>SUM(H487:H491)</f>
      </c>
      <c r="I492" s="1029">
        <f>SUM(I487:I491)</f>
      </c>
      <c r="J492" s="1072">
        <f>SUM(J487:J491)</f>
      </c>
      <c r="K492" s="1029">
        <f>SUM(K487:K491)</f>
      </c>
      <c r="L492" s="1072">
        <f>SUM(L487:L491)</f>
      </c>
      <c r="M492" s="1019">
        <f t="shared" si="523"/>
      </c>
      <c r="N492" s="1017">
        <f>SUM(N487:N491)</f>
      </c>
      <c r="O492" s="1019">
        <f t="shared" si="493"/>
      </c>
      <c r="P492" s="1019">
        <f>D492/N492</f>
      </c>
      <c r="Q492" s="1019">
        <f t="shared" si="781"/>
      </c>
      <c r="R492" s="1019">
        <f t="shared" si="209"/>
      </c>
      <c r="S492" s="1020">
        <f t="shared" si="275"/>
      </c>
      <c r="T492" s="1020">
        <f t="shared" si="305"/>
      </c>
      <c r="U492" s="1020">
        <f t="shared" si="469"/>
      </c>
      <c r="V492" s="1020">
        <f t="shared" si="553"/>
      </c>
      <c r="W492" s="1021">
        <f t="shared" si="761"/>
      </c>
      <c r="X492" s="1020">
        <f>AVERAGE(X487:X491)</f>
      </c>
      <c r="Y492" s="1022">
        <f>AVERAGE(Y487:Y491)</f>
      </c>
      <c r="Z492" s="1022">
        <f t="shared" si="111"/>
      </c>
      <c r="AA492" s="1023">
        <f>SUM(AA487:AA491)</f>
      </c>
      <c r="AB492" s="1023">
        <f>SUM(AB487:AB491)</f>
      </c>
      <c r="AC492" s="1023">
        <f>SUM(AC487:AC491)</f>
      </c>
      <c r="AD492" s="1023">
        <f>SUM(AD487:AD491)</f>
      </c>
      <c r="AE492" s="1023">
        <f>SUM(AE487:AE491)</f>
      </c>
      <c r="AF492" s="1023">
        <f>SUM(AF487:AF491)</f>
      </c>
      <c r="AG492" s="1023">
        <f>SUM(AG487:AG491)</f>
      </c>
      <c r="AH492" s="1023">
        <f>SUM(AH487:AH491)</f>
      </c>
      <c r="AI492" s="1019">
        <f t="shared" si="174"/>
      </c>
      <c r="AJ492" s="1024">
        <f t="shared" si="239"/>
      </c>
      <c r="AK492" s="1025"/>
      <c r="AL492" s="1025"/>
      <c r="AM492" s="1023">
        <f>SUM(AM487:AM491)</f>
      </c>
    </row>
    <row r="493">
      <c r="A493" s="1056"/>
      <c r="B493" s="1026" t="s">
        <v>666</v>
      </c>
      <c r="C493" s="979" t="s">
        <v>657</v>
      </c>
      <c r="D493" s="1011">
        <f t="shared" ref="D493:D497" si="401">E493+F493</f>
      </c>
      <c r="E493" s="1028">
        <v>1561.72</v>
      </c>
      <c r="F493" s="1028">
        <v>1478.31</v>
      </c>
      <c r="G493" s="1012">
        <v>3</v>
      </c>
      <c r="H493" s="1012">
        <v>8211.069999999992</v>
      </c>
      <c r="I493" s="1012">
        <v>0</v>
      </c>
      <c r="J493" s="1012">
        <v>0</v>
      </c>
      <c r="K493" s="983">
        <f t="shared" ref="K493:K497" si="599">G493+I493</f>
      </c>
      <c r="L493" s="985">
        <f t="shared" ref="L493:L497" si="683">H493+J493</f>
      </c>
      <c r="M493" s="986">
        <f t="shared" si="523"/>
      </c>
      <c r="N493" s="1066">
        <v>3</v>
      </c>
      <c r="O493" s="986">
        <f t="shared" si="493"/>
      </c>
      <c r="P493" s="986">
        <f t="shared" ref="P493:P497" si="43">D493/K493</f>
      </c>
      <c r="Q493" s="986">
        <f t="shared" si="781"/>
      </c>
      <c r="R493" s="986">
        <f t="shared" si="209"/>
      </c>
      <c r="S493" s="987">
        <f t="shared" si="275"/>
      </c>
      <c r="T493" s="987">
        <f t="shared" si="305"/>
      </c>
      <c r="U493" s="987">
        <f t="shared" si="469"/>
      </c>
      <c r="V493" s="987">
        <f t="shared" si="553"/>
      </c>
      <c r="W493" s="988">
        <f t="shared" si="761"/>
      </c>
      <c r="X493" s="989">
        <v>0.0305</v>
      </c>
      <c r="Y493" s="990">
        <v>63</v>
      </c>
      <c r="Z493" s="986">
        <f t="shared" si="111"/>
      </c>
      <c r="AA493" s="1005">
        <v>21248</v>
      </c>
      <c r="AB493" s="1005">
        <v>339</v>
      </c>
      <c r="AC493" s="1005">
        <v>92</v>
      </c>
      <c r="AD493" s="1005">
        <v>354</v>
      </c>
      <c r="AE493" s="1005">
        <v>63</v>
      </c>
      <c r="AF493" s="1005">
        <v>8</v>
      </c>
      <c r="AG493" s="1005">
        <v>2</v>
      </c>
      <c r="AH493" s="1005">
        <v>17</v>
      </c>
      <c r="AI493" s="986">
        <f t="shared" si="174"/>
      </c>
      <c r="AJ493" s="986">
        <f t="shared" si="239"/>
      </c>
      <c r="AK493" s="993" t="s">
        <v>650</v>
      </c>
      <c r="AL493" s="994" t="s">
        <v>636</v>
      </c>
      <c r="AM493" s="994">
        <v>17</v>
      </c>
    </row>
    <row r="494">
      <c r="A494" s="1056"/>
      <c r="B494" s="1026" t="s">
        <v>666</v>
      </c>
      <c r="C494" s="979" t="s">
        <v>659</v>
      </c>
      <c r="D494" s="1011">
        <f t="shared" si="401"/>
      </c>
      <c r="E494" s="1031">
        <v>1508.47</v>
      </c>
      <c r="F494" s="1031">
        <v>1745.59</v>
      </c>
      <c r="G494" s="1012">
        <v>3</v>
      </c>
      <c r="H494" s="1012">
        <v>5424.710000000006</v>
      </c>
      <c r="I494" s="1012">
        <v>0</v>
      </c>
      <c r="J494" s="1012">
        <v>0</v>
      </c>
      <c r="K494" s="983">
        <f t="shared" si="599"/>
      </c>
      <c r="L494" s="985">
        <f t="shared" si="683"/>
      </c>
      <c r="M494" s="986">
        <f t="shared" si="523"/>
      </c>
      <c r="N494" s="1066">
        <v>3</v>
      </c>
      <c r="O494" s="986">
        <f t="shared" si="493"/>
      </c>
      <c r="P494" s="986">
        <f t="shared" si="43"/>
      </c>
      <c r="Q494" s="986">
        <f t="shared" si="781"/>
      </c>
      <c r="R494" s="986">
        <f t="shared" si="209"/>
      </c>
      <c r="S494" s="987">
        <f t="shared" si="275"/>
      </c>
      <c r="T494" s="987">
        <f t="shared" si="305"/>
      </c>
      <c r="U494" s="987">
        <f t="shared" si="469"/>
      </c>
      <c r="V494" s="987">
        <f t="shared" si="553"/>
      </c>
      <c r="W494" s="988">
        <f t="shared" si="761"/>
      </c>
      <c r="X494" s="989">
        <v>0.0218</v>
      </c>
      <c r="Y494" s="990">
        <v>63</v>
      </c>
      <c r="Z494" s="986">
        <f t="shared" si="111"/>
      </c>
      <c r="AA494" s="1005">
        <v>24284</v>
      </c>
      <c r="AB494" s="1005">
        <v>403</v>
      </c>
      <c r="AC494" s="1005">
        <v>100</v>
      </c>
      <c r="AD494" s="1005">
        <v>422</v>
      </c>
      <c r="AE494" s="1005">
        <v>97</v>
      </c>
      <c r="AF494" s="1005">
        <v>6</v>
      </c>
      <c r="AG494" s="1005">
        <v>1</v>
      </c>
      <c r="AH494" s="1005">
        <v>25</v>
      </c>
      <c r="AI494" s="986">
        <f t="shared" si="174"/>
      </c>
      <c r="AJ494" s="986">
        <f t="shared" si="239"/>
      </c>
      <c r="AK494" s="993" t="s">
        <v>650</v>
      </c>
      <c r="AL494" s="994" t="s">
        <v>636</v>
      </c>
      <c r="AM494" s="994">
        <v>26</v>
      </c>
    </row>
    <row r="495">
      <c r="A495" s="1056"/>
      <c r="B495" s="1026" t="s">
        <v>666</v>
      </c>
      <c r="C495" s="979" t="s">
        <v>660</v>
      </c>
      <c r="D495" s="1011">
        <f t="shared" si="401"/>
      </c>
      <c r="E495" s="1031">
        <v>1241.19</v>
      </c>
      <c r="F495" s="1031">
        <v>2349.29</v>
      </c>
      <c r="G495" s="983">
        <v>8</v>
      </c>
      <c r="H495" s="983">
        <v>18711.64</v>
      </c>
      <c r="I495" s="983">
        <v>0</v>
      </c>
      <c r="J495" s="983">
        <v>0</v>
      </c>
      <c r="K495" s="983">
        <f t="shared" si="599"/>
      </c>
      <c r="L495" s="985">
        <f t="shared" si="683"/>
      </c>
      <c r="M495" s="986">
        <f t="shared" si="523"/>
      </c>
      <c r="N495" s="1066">
        <v>7</v>
      </c>
      <c r="O495" s="986">
        <f t="shared" si="493"/>
      </c>
      <c r="P495" s="986">
        <f t="shared" si="43"/>
      </c>
      <c r="Q495" s="986">
        <f t="shared" si="781"/>
      </c>
      <c r="R495" s="986">
        <f t="shared" si="209"/>
      </c>
      <c r="S495" s="987">
        <f t="shared" si="275"/>
      </c>
      <c r="T495" s="987">
        <f t="shared" si="305"/>
      </c>
      <c r="U495" s="987">
        <f t="shared" si="469"/>
      </c>
      <c r="V495" s="987">
        <f t="shared" si="553"/>
      </c>
      <c r="W495" s="988">
        <f t="shared" si="761"/>
      </c>
      <c r="X495" s="989">
        <v>0.0202</v>
      </c>
      <c r="Y495" s="990">
        <v>63</v>
      </c>
      <c r="Z495" s="986">
        <f t="shared" si="111"/>
      </c>
      <c r="AA495" s="1005">
        <v>36127</v>
      </c>
      <c r="AB495" s="1005">
        <v>480</v>
      </c>
      <c r="AC495" s="1005">
        <v>111</v>
      </c>
      <c r="AD495" s="1005">
        <v>508</v>
      </c>
      <c r="AE495" s="1005">
        <v>109</v>
      </c>
      <c r="AF495" s="1005">
        <v>7</v>
      </c>
      <c r="AG495" s="1005">
        <v>2</v>
      </c>
      <c r="AH495" s="1005">
        <v>50</v>
      </c>
      <c r="AI495" s="986">
        <f t="shared" si="174"/>
      </c>
      <c r="AJ495" s="986">
        <f t="shared" si="239"/>
      </c>
      <c r="AK495" s="993" t="s">
        <v>650</v>
      </c>
      <c r="AL495" s="994" t="s">
        <v>636</v>
      </c>
      <c r="AM495" s="994">
        <v>30</v>
      </c>
    </row>
    <row r="496">
      <c r="A496" s="1056"/>
      <c r="B496" s="1026" t="s">
        <v>666</v>
      </c>
      <c r="C496" s="979" t="s">
        <v>661</v>
      </c>
      <c r="D496" s="1059">
        <f t="shared" si="401"/>
      </c>
      <c r="E496" s="1031">
        <v>1332.3</v>
      </c>
      <c r="F496" s="1031">
        <v>1709.69</v>
      </c>
      <c r="G496" s="1012">
        <v>4</v>
      </c>
      <c r="H496" s="1012">
        <v>8395.790000000008</v>
      </c>
      <c r="I496" s="1012">
        <v>0</v>
      </c>
      <c r="J496" s="1012">
        <v>0</v>
      </c>
      <c r="K496" s="983">
        <f t="shared" si="599"/>
      </c>
      <c r="L496" s="985">
        <f t="shared" si="683"/>
      </c>
      <c r="M496" s="986">
        <f t="shared" si="523"/>
      </c>
      <c r="N496" s="1066">
        <v>4</v>
      </c>
      <c r="O496" s="986">
        <f t="shared" si="493"/>
      </c>
      <c r="P496" s="986">
        <f t="shared" si="43"/>
      </c>
      <c r="Q496" s="986">
        <f t="shared" si="781"/>
      </c>
      <c r="R496" s="986">
        <f t="shared" si="209"/>
      </c>
      <c r="S496" s="987">
        <f t="shared" si="275"/>
      </c>
      <c r="T496" s="987">
        <f t="shared" si="305"/>
      </c>
      <c r="U496" s="987">
        <f t="shared" si="469"/>
      </c>
      <c r="V496" s="987">
        <f t="shared" si="553"/>
      </c>
      <c r="W496" s="988">
        <f t="shared" si="761"/>
      </c>
      <c r="X496" s="989">
        <v>0.0168</v>
      </c>
      <c r="Y496" s="990">
        <v>61</v>
      </c>
      <c r="Z496" s="986">
        <f t="shared" si="111"/>
      </c>
      <c r="AA496" s="1013">
        <v>37603</v>
      </c>
      <c r="AB496" s="1005">
        <v>919</v>
      </c>
      <c r="AC496" s="1005">
        <v>118</v>
      </c>
      <c r="AD496" s="1005">
        <v>1272</v>
      </c>
      <c r="AE496" s="1005">
        <v>47</v>
      </c>
      <c r="AF496" s="1005">
        <v>8</v>
      </c>
      <c r="AG496" s="1005">
        <v>2</v>
      </c>
      <c r="AH496" s="1005">
        <v>38</v>
      </c>
      <c r="AI496" s="986">
        <f t="shared" si="174"/>
      </c>
      <c r="AJ496" s="986">
        <f t="shared" si="239"/>
      </c>
      <c r="AK496" s="993" t="s">
        <v>650</v>
      </c>
      <c r="AL496" s="994" t="s">
        <v>636</v>
      </c>
      <c r="AM496" s="994">
        <v>10</v>
      </c>
    </row>
    <row r="497">
      <c r="A497" s="1056"/>
      <c r="B497" s="1026" t="s">
        <v>666</v>
      </c>
      <c r="C497" s="979" t="s">
        <v>662</v>
      </c>
      <c r="D497" s="1011">
        <f t="shared" si="401"/>
      </c>
      <c r="E497" s="1031">
        <v>438.37</v>
      </c>
      <c r="F497" s="1031">
        <v>682.8</v>
      </c>
      <c r="G497" s="1012">
        <v>4</v>
      </c>
      <c r="H497" s="1012">
        <v>9774.779999999999</v>
      </c>
      <c r="I497" s="1012">
        <v>0</v>
      </c>
      <c r="J497" s="1012">
        <v>0</v>
      </c>
      <c r="K497" s="983">
        <f t="shared" si="599"/>
      </c>
      <c r="L497" s="985">
        <f t="shared" si="683"/>
      </c>
      <c r="M497" s="986">
        <f t="shared" si="523"/>
      </c>
      <c r="N497" s="1066">
        <v>3</v>
      </c>
      <c r="O497" s="986">
        <f t="shared" si="493"/>
      </c>
      <c r="P497" s="986">
        <f t="shared" si="43"/>
      </c>
      <c r="Q497" s="986">
        <f t="shared" si="781"/>
      </c>
      <c r="R497" s="986">
        <f t="shared" si="209"/>
      </c>
      <c r="S497" s="987">
        <f t="shared" si="275"/>
      </c>
      <c r="T497" s="987">
        <f t="shared" si="305"/>
      </c>
      <c r="U497" s="987">
        <f t="shared" si="469"/>
      </c>
      <c r="V497" s="987">
        <f t="shared" si="553"/>
      </c>
      <c r="W497" s="988">
        <f t="shared" si="761"/>
      </c>
      <c r="X497" s="989">
        <v>0.0262</v>
      </c>
      <c r="Y497" s="990">
        <v>63</v>
      </c>
      <c r="Z497" s="986">
        <f t="shared" si="111"/>
      </c>
      <c r="AA497" s="1005">
        <v>14282</v>
      </c>
      <c r="AB497" s="1005">
        <v>375</v>
      </c>
      <c r="AC497" s="1005">
        <v>58</v>
      </c>
      <c r="AD497" s="1005">
        <v>514</v>
      </c>
      <c r="AE497" s="1005">
        <v>64</v>
      </c>
      <c r="AF497" s="1005">
        <v>5</v>
      </c>
      <c r="AG497" s="1005">
        <v>2</v>
      </c>
      <c r="AH497" s="1005">
        <v>16</v>
      </c>
      <c r="AI497" s="986">
        <f t="shared" si="174"/>
      </c>
      <c r="AJ497" s="986">
        <f t="shared" si="239"/>
      </c>
      <c r="AK497" s="993" t="s">
        <v>650</v>
      </c>
      <c r="AL497" s="994" t="s">
        <v>636</v>
      </c>
      <c r="AM497" s="994">
        <v>19</v>
      </c>
    </row>
    <row r="498">
      <c r="A498" s="1056"/>
      <c r="B498" s="1055" t="s">
        <v>640</v>
      </c>
      <c r="C498" s="1055"/>
      <c r="D498" s="1015">
        <f>SUM(D493:D497)</f>
      </c>
      <c r="E498" s="1072">
        <f>SUM(E493:E497)</f>
      </c>
      <c r="F498" s="1072">
        <f>SUM(F493:F497)</f>
      </c>
      <c r="G498" s="1029">
        <f>SUM(G493:G497)</f>
      </c>
      <c r="H498" s="1072">
        <f>SUM(H493:H497)</f>
      </c>
      <c r="I498" s="1029">
        <f>SUM(I493:I497)</f>
      </c>
      <c r="J498" s="1072">
        <f>SUM(J493:J497)</f>
      </c>
      <c r="K498" s="1029">
        <f>SUM(K493:K497)</f>
      </c>
      <c r="L498" s="1072">
        <f>SUM(L493:L497)</f>
      </c>
      <c r="M498" s="1019">
        <f t="shared" si="523"/>
      </c>
      <c r="N498" s="1017">
        <f>SUM(N493:N497)</f>
      </c>
      <c r="O498" s="1019">
        <f t="shared" si="493"/>
      </c>
      <c r="P498" s="1019">
        <f t="shared" ref="P498:P499" si="131">D498/N498</f>
      </c>
      <c r="Q498" s="1019">
        <f t="shared" si="781"/>
      </c>
      <c r="R498" s="1019">
        <f t="shared" si="209"/>
      </c>
      <c r="S498" s="1020">
        <f t="shared" si="275"/>
      </c>
      <c r="T498" s="1020">
        <f t="shared" si="305"/>
      </c>
      <c r="U498" s="1020">
        <f t="shared" si="469"/>
      </c>
      <c r="V498" s="1020">
        <f t="shared" si="553"/>
      </c>
      <c r="W498" s="1021">
        <f t="shared" si="761"/>
      </c>
      <c r="X498" s="1020">
        <f>AVERAGE(X493:X497)</f>
      </c>
      <c r="Y498" s="1022">
        <f>AVERAGE(Y493:Y497)</f>
      </c>
      <c r="Z498" s="1022">
        <f t="shared" si="111"/>
      </c>
      <c r="AA498" s="1023">
        <f>SUM(AA493:AA497)</f>
      </c>
      <c r="AB498" s="1023">
        <f>SUM(AB493:AB497)</f>
      </c>
      <c r="AC498" s="1023">
        <f>SUM(AC493:AC497)</f>
      </c>
      <c r="AD498" s="1023">
        <f>SUM(AD493:AD497)</f>
      </c>
      <c r="AE498" s="1023">
        <f>SUM(AE493:AE497)</f>
      </c>
      <c r="AF498" s="1023">
        <f>SUM(AF493:AF497)</f>
      </c>
      <c r="AG498" s="1023">
        <f>SUM(AG493:AG497)</f>
      </c>
      <c r="AH498" s="1023">
        <f>SUM(AH493:AH497)</f>
      </c>
      <c r="AI498" s="1019">
        <f t="shared" si="174"/>
      </c>
      <c r="AJ498" s="1024">
        <f t="shared" si="239"/>
      </c>
      <c r="AK498" s="1025"/>
      <c r="AL498" s="1025"/>
      <c r="AM498" s="1023">
        <f>SUM(AM493:AM497)</f>
      </c>
    </row>
    <row r="499">
      <c r="A499" s="1056"/>
      <c r="B499" s="1039" t="s">
        <v>663</v>
      </c>
      <c r="C499" s="1039"/>
      <c r="D499" s="1033">
        <f>D486+D480+D498+D492</f>
      </c>
      <c r="E499" s="1033">
        <f>E486+E480+E498+E492</f>
      </c>
      <c r="F499" s="1033">
        <f>F486+F480+F498+F492</f>
      </c>
      <c r="G499" s="1033">
        <f>G486+G480+G498+G492</f>
      </c>
      <c r="H499" s="1033">
        <f>H486+H480+H498+H492</f>
      </c>
      <c r="I499" s="1033">
        <f>I486+I480+I498+I492</f>
      </c>
      <c r="J499" s="1033">
        <f>J486+J480+J498+J492</f>
      </c>
      <c r="K499" s="1033">
        <f>K486+K480+K498+K492</f>
      </c>
      <c r="L499" s="1033">
        <f>L486+L480+L498+L492</f>
      </c>
      <c r="M499" s="1036">
        <f t="shared" si="523"/>
      </c>
      <c r="N499" s="1067">
        <f>N486+N480+N498+N492</f>
      </c>
      <c r="O499" s="1036">
        <f t="shared" si="493"/>
      </c>
      <c r="P499" s="1036">
        <f t="shared" si="131"/>
      </c>
      <c r="Q499" s="1036">
        <f t="shared" si="781"/>
      </c>
      <c r="R499" s="1036">
        <f t="shared" si="209"/>
      </c>
      <c r="S499" s="1037">
        <f t="shared" si="275"/>
      </c>
      <c r="T499" s="1037">
        <f t="shared" si="305"/>
      </c>
      <c r="U499" s="1037">
        <f t="shared" si="469"/>
      </c>
      <c r="V499" s="1037">
        <f t="shared" si="553"/>
      </c>
      <c r="W499" s="1035">
        <f t="shared" si="761"/>
      </c>
      <c r="X499" s="1036">
        <f>(X486+X480+X498+X492)/4</f>
      </c>
      <c r="Y499" s="1036">
        <f>(Y486+Y480+Y498+Y492)/4</f>
      </c>
      <c r="Z499" s="1036">
        <f>(Z486+Z480+Z498+Z492)/4</f>
      </c>
      <c r="AA499" s="1033">
        <f>AA486+AA480+AA498+AA492</f>
      </c>
      <c r="AB499" s="1033">
        <f>AB486+AB480+AB498+AB492</f>
      </c>
      <c r="AC499" s="1033">
        <f>AC486+AC480+AC498+AC492</f>
      </c>
      <c r="AD499" s="1033">
        <f>AD486+AD480+AD498+AD492</f>
      </c>
      <c r="AE499" s="1033">
        <f>AE486+AE480+AE498+AE492</f>
      </c>
      <c r="AF499" s="1033">
        <f>AF486+AF480+AF498+AF492</f>
      </c>
      <c r="AG499" s="1033">
        <f>AG486+AG480+AG498+AG492</f>
      </c>
      <c r="AH499" s="1033">
        <f>AH486+AH480+AH498+AH492</f>
      </c>
      <c r="AI499" s="1036">
        <f t="shared" si="174"/>
      </c>
      <c r="AJ499" s="1038">
        <f t="shared" si="239"/>
      </c>
      <c r="AK499" s="1039"/>
      <c r="AL499" s="1039"/>
      <c r="AM499" s="1033">
        <f>AM486+AM480+AM498+AM492</f>
      </c>
    </row>
    <row r="500">
      <c r="A500" s="1071"/>
      <c r="B500" s="1045" t="s">
        <v>592</v>
      </c>
      <c r="C500" s="1045"/>
      <c r="D500" s="966" t="s">
        <v>593</v>
      </c>
      <c r="E500" s="966"/>
      <c r="F500" s="966"/>
      <c r="G500" s="966"/>
      <c r="H500" s="966"/>
      <c r="I500" s="966"/>
      <c r="J500" s="966"/>
      <c r="K500" s="966"/>
      <c r="L500" s="966"/>
      <c r="M500" s="966"/>
      <c r="N500" s="966"/>
      <c r="O500" s="966"/>
      <c r="P500" s="966"/>
      <c r="Q500" s="966"/>
      <c r="R500" s="967" t="s">
        <v>594</v>
      </c>
      <c r="S500" s="967"/>
      <c r="T500" s="967"/>
      <c r="U500" s="967"/>
      <c r="V500" s="967"/>
      <c r="W500" s="967"/>
      <c r="X500" s="967"/>
      <c r="Y500" s="967"/>
      <c r="Z500" s="967"/>
      <c r="AA500" s="967"/>
      <c r="AB500" s="967"/>
      <c r="AC500" s="967"/>
      <c r="AD500" s="967"/>
      <c r="AE500" s="967"/>
      <c r="AF500" s="967"/>
      <c r="AG500" s="967"/>
      <c r="AH500" s="967"/>
      <c r="AI500" s="967"/>
      <c r="AJ500" s="967"/>
      <c r="AK500" s="967"/>
      <c r="AL500" s="967"/>
      <c r="AM500" s="968"/>
    </row>
    <row r="501">
      <c r="A501" s="1071"/>
      <c r="B501" s="1045" t="s">
        <v>595</v>
      </c>
      <c r="C501" s="1045" t="s">
        <v>596</v>
      </c>
      <c r="D501" s="969" t="s">
        <v>597</v>
      </c>
      <c r="E501" s="970" t="s">
        <v>598</v>
      </c>
      <c r="F501" s="970" t="s">
        <v>599</v>
      </c>
      <c r="G501" s="1062" t="s">
        <v>600</v>
      </c>
      <c r="H501" s="1062" t="s">
        <v>601</v>
      </c>
      <c r="I501" s="1062" t="s">
        <v>602</v>
      </c>
      <c r="J501" s="1062" t="s">
        <v>603</v>
      </c>
      <c r="K501" s="1063" t="s">
        <v>675</v>
      </c>
      <c r="L501" s="1064" t="s">
        <v>676</v>
      </c>
      <c r="M501" s="974" t="s">
        <v>606</v>
      </c>
      <c r="N501" s="1062" t="s">
        <v>604</v>
      </c>
      <c r="O501" s="974" t="s">
        <v>607</v>
      </c>
      <c r="P501" s="974" t="s">
        <v>608</v>
      </c>
      <c r="Q501" s="974" t="s">
        <v>609</v>
      </c>
      <c r="R501" s="967" t="s">
        <v>610</v>
      </c>
      <c r="S501" s="975" t="s">
        <v>611</v>
      </c>
      <c r="T501" s="975" t="s">
        <v>612</v>
      </c>
      <c r="U501" s="975" t="s">
        <v>613</v>
      </c>
      <c r="V501" s="975" t="s">
        <v>614</v>
      </c>
      <c r="W501" s="976" t="s">
        <v>615</v>
      </c>
      <c r="X501" s="975" t="s">
        <v>616</v>
      </c>
      <c r="Y501" s="977" t="s">
        <v>617</v>
      </c>
      <c r="Z501" s="967" t="s">
        <v>618</v>
      </c>
      <c r="AA501" s="976" t="s">
        <v>619</v>
      </c>
      <c r="AB501" s="976" t="s">
        <v>620</v>
      </c>
      <c r="AC501" s="976" t="s">
        <v>621</v>
      </c>
      <c r="AD501" s="976" t="s">
        <v>622</v>
      </c>
      <c r="AE501" s="976" t="s">
        <v>623</v>
      </c>
      <c r="AF501" s="976" t="s">
        <v>624</v>
      </c>
      <c r="AG501" s="976" t="s">
        <v>625</v>
      </c>
      <c r="AH501" s="976" t="s">
        <v>626</v>
      </c>
      <c r="AI501" s="976" t="s">
        <v>627</v>
      </c>
      <c r="AJ501" s="967" t="s">
        <v>628</v>
      </c>
      <c r="AK501" s="968" t="s">
        <v>629</v>
      </c>
      <c r="AL501" s="968" t="s">
        <v>630</v>
      </c>
      <c r="AM501" s="968" t="s">
        <v>631</v>
      </c>
    </row>
    <row r="502">
      <c r="A502" s="1056" t="s">
        <v>686</v>
      </c>
      <c r="B502" s="1026" t="s">
        <v>641</v>
      </c>
      <c r="C502" s="1048" t="s">
        <v>634</v>
      </c>
      <c r="D502" s="1057">
        <f t="shared" ref="D502:D506" si="402">E502+F502</f>
      </c>
      <c r="E502" s="981">
        <v>641.96</v>
      </c>
      <c r="F502" s="981">
        <v>1902.22</v>
      </c>
      <c r="G502" s="1043">
        <v>2</v>
      </c>
      <c r="H502" s="1000">
        <v>5656.370000000001</v>
      </c>
      <c r="I502" s="1043">
        <v>0</v>
      </c>
      <c r="J502" s="1043">
        <v>0</v>
      </c>
      <c r="K502" s="983">
        <f t="shared" ref="K502:K506" si="600">G502+I502</f>
      </c>
      <c r="L502" s="985">
        <f t="shared" ref="L502:L506" si="684">H502+J502</f>
      </c>
      <c r="M502" s="986">
        <f t="shared" ref="M502:M526" si="524">L502/D502</f>
      </c>
      <c r="N502" s="984">
        <v>1</v>
      </c>
      <c r="O502" s="986">
        <f t="shared" ref="O502:O526" si="494">D502/K502</f>
      </c>
      <c r="P502" s="986">
        <f t="shared" ref="P502:P506" si="44">D502/K502</f>
      </c>
      <c r="Q502" s="986">
        <f t="shared" ref="Q502:Q526" si="782">L502/K502</f>
      </c>
      <c r="R502" s="986">
        <f t="shared" ref="R502:R526" si="210">D502/AB502</f>
      </c>
      <c r="S502" s="987">
        <f t="shared" ref="S502:S526" si="276">W502/AA502*1</f>
      </c>
      <c r="T502" s="987">
        <f t="shared" ref="T502:T526" si="306">AB502/AA502</f>
      </c>
      <c r="U502" s="987">
        <f t="shared" ref="U502:U526" si="470">AD502/AA502</f>
      </c>
      <c r="V502" s="987">
        <f t="shared" ref="V502:V526" si="554">AE502/AD502</f>
      </c>
      <c r="W502" s="988">
        <f t="shared" ref="W502:W526" si="762">AC502/X502</f>
      </c>
      <c r="X502" s="989">
        <v>0.0318</v>
      </c>
      <c r="Y502" s="990">
        <v>25</v>
      </c>
      <c r="Z502" s="1002">
        <f t="shared" ref="Z502:Z525" si="112">(D502/AA502)*1000</f>
      </c>
      <c r="AA502" s="1068">
        <v>28692</v>
      </c>
      <c r="AB502" s="1004">
        <v>871</v>
      </c>
      <c r="AC502" s="1005">
        <v>123</v>
      </c>
      <c r="AD502" s="1005">
        <v>1161</v>
      </c>
      <c r="AE502" s="1005">
        <v>101</v>
      </c>
      <c r="AF502" s="1005">
        <v>6</v>
      </c>
      <c r="AG502" s="1005">
        <v>1</v>
      </c>
      <c r="AH502" s="1005">
        <v>47</v>
      </c>
      <c r="AI502" s="986">
        <f t="shared" ref="AI502:AI505" si="175">D502/AD502</f>
      </c>
      <c r="AJ502" s="986">
        <f t="shared" ref="AJ502:AJ526" si="240">AM502*1000/D502</f>
      </c>
      <c r="AK502" s="993" t="s">
        <v>635</v>
      </c>
      <c r="AL502" s="994" t="s">
        <v>651</v>
      </c>
      <c r="AM502" s="994">
        <v>28</v>
      </c>
    </row>
    <row r="503">
      <c r="A503" s="1056"/>
      <c r="B503" s="1026" t="s">
        <v>641</v>
      </c>
      <c r="C503" s="1048" t="s">
        <v>637</v>
      </c>
      <c r="D503" s="1049">
        <f t="shared" si="402"/>
      </c>
      <c r="E503" s="981">
        <v>920.93</v>
      </c>
      <c r="F503" s="981">
        <v>2209.21</v>
      </c>
      <c r="G503" s="1043">
        <v>5</v>
      </c>
      <c r="H503" s="1000">
        <v>11795.359999999999</v>
      </c>
      <c r="I503" s="1043">
        <v>1</v>
      </c>
      <c r="J503" s="1043">
        <v>5096.52</v>
      </c>
      <c r="K503" s="983">
        <f t="shared" si="600"/>
      </c>
      <c r="L503" s="985">
        <f t="shared" si="684"/>
      </c>
      <c r="M503" s="986">
        <f t="shared" si="524"/>
      </c>
      <c r="N503" s="984">
        <v>4</v>
      </c>
      <c r="O503" s="986">
        <f t="shared" si="494"/>
      </c>
      <c r="P503" s="986">
        <f t="shared" si="44"/>
      </c>
      <c r="Q503" s="986">
        <f t="shared" si="782"/>
      </c>
      <c r="R503" s="986">
        <f t="shared" si="210"/>
      </c>
      <c r="S503" s="987">
        <f t="shared" si="276"/>
      </c>
      <c r="T503" s="987">
        <f t="shared" si="306"/>
      </c>
      <c r="U503" s="987">
        <f t="shared" si="470"/>
      </c>
      <c r="V503" s="987">
        <f t="shared" si="554"/>
      </c>
      <c r="W503" s="988">
        <f t="shared" si="762"/>
      </c>
      <c r="X503" s="989">
        <v>0.0421</v>
      </c>
      <c r="Y503" s="990">
        <v>39</v>
      </c>
      <c r="Z503" s="1009">
        <f t="shared" si="112"/>
      </c>
      <c r="AA503" s="1003">
        <v>32318</v>
      </c>
      <c r="AB503" s="1004">
        <v>714</v>
      </c>
      <c r="AC503" s="1005">
        <v>163</v>
      </c>
      <c r="AD503" s="1005">
        <v>946</v>
      </c>
      <c r="AE503" s="1005">
        <v>122</v>
      </c>
      <c r="AF503" s="1005">
        <v>10</v>
      </c>
      <c r="AG503" s="1005">
        <v>0</v>
      </c>
      <c r="AH503" s="1005">
        <v>47</v>
      </c>
      <c r="AI503" s="986">
        <f t="shared" si="175"/>
      </c>
      <c r="AJ503" s="986">
        <f t="shared" si="240"/>
      </c>
      <c r="AK503" s="993" t="s">
        <v>635</v>
      </c>
      <c r="AL503" s="994" t="s">
        <v>651</v>
      </c>
      <c r="AM503" s="994">
        <v>41</v>
      </c>
    </row>
    <row r="504">
      <c r="A504" s="1056"/>
      <c r="B504" s="1026" t="s">
        <v>641</v>
      </c>
      <c r="C504" s="979" t="s">
        <v>638</v>
      </c>
      <c r="D504" s="1059">
        <f t="shared" si="402"/>
      </c>
      <c r="E504" s="981">
        <v>904.26</v>
      </c>
      <c r="F504" s="981">
        <v>2970.96</v>
      </c>
      <c r="G504" s="1043">
        <v>3</v>
      </c>
      <c r="H504" s="1000">
        <v>7091.369999999999</v>
      </c>
      <c r="I504" s="1043">
        <v>0</v>
      </c>
      <c r="J504" s="1043">
        <v>0</v>
      </c>
      <c r="K504" s="983">
        <f t="shared" si="600"/>
      </c>
      <c r="L504" s="985">
        <f t="shared" si="684"/>
      </c>
      <c r="M504" s="986">
        <f t="shared" si="524"/>
      </c>
      <c r="N504" s="984">
        <v>3</v>
      </c>
      <c r="O504" s="986">
        <f t="shared" si="494"/>
      </c>
      <c r="P504" s="986">
        <f t="shared" si="44"/>
      </c>
      <c r="Q504" s="986">
        <f t="shared" si="782"/>
      </c>
      <c r="R504" s="986">
        <f t="shared" si="210"/>
      </c>
      <c r="S504" s="987">
        <f t="shared" si="276"/>
      </c>
      <c r="T504" s="987">
        <f t="shared" si="306"/>
      </c>
      <c r="U504" s="987">
        <f t="shared" si="470"/>
      </c>
      <c r="V504" s="987">
        <f t="shared" si="554"/>
      </c>
      <c r="W504" s="988">
        <f t="shared" si="762"/>
      </c>
      <c r="X504" s="989">
        <v>0.0361</v>
      </c>
      <c r="Y504" s="990">
        <v>45</v>
      </c>
      <c r="Z504" s="986">
        <f t="shared" si="112"/>
      </c>
      <c r="AA504" s="1013">
        <v>40930</v>
      </c>
      <c r="AB504" s="1005">
        <v>476</v>
      </c>
      <c r="AC504" s="1005">
        <v>153</v>
      </c>
      <c r="AD504" s="1005">
        <v>502</v>
      </c>
      <c r="AE504" s="1005">
        <v>66</v>
      </c>
      <c r="AF504" s="1005">
        <v>6</v>
      </c>
      <c r="AG504" s="1005">
        <v>1</v>
      </c>
      <c r="AH504" s="1005">
        <v>41</v>
      </c>
      <c r="AI504" s="986">
        <f t="shared" si="175"/>
      </c>
      <c r="AJ504" s="986">
        <f t="shared" si="240"/>
      </c>
      <c r="AK504" s="993" t="s">
        <v>635</v>
      </c>
      <c r="AL504" s="994" t="s">
        <v>651</v>
      </c>
      <c r="AM504" s="994">
        <v>21</v>
      </c>
    </row>
    <row r="505">
      <c r="A505" s="1056"/>
      <c r="B505" s="1026" t="s">
        <v>641</v>
      </c>
      <c r="C505" s="979" t="s">
        <v>639</v>
      </c>
      <c r="D505" s="1059">
        <f t="shared" si="402"/>
      </c>
      <c r="E505" s="981">
        <v>980.37</v>
      </c>
      <c r="F505" s="981">
        <v>2125.19</v>
      </c>
      <c r="G505" s="1043">
        <v>3</v>
      </c>
      <c r="H505" s="1000">
        <v>6306.069999999996</v>
      </c>
      <c r="I505" s="1043">
        <v>1</v>
      </c>
      <c r="J505" s="1043">
        <v>3989.7000000000007</v>
      </c>
      <c r="K505" s="983">
        <f t="shared" si="600"/>
      </c>
      <c r="L505" s="985">
        <f t="shared" si="684"/>
      </c>
      <c r="M505" s="986">
        <f t="shared" si="524"/>
      </c>
      <c r="N505" s="984">
        <v>4</v>
      </c>
      <c r="O505" s="986">
        <f t="shared" si="494"/>
      </c>
      <c r="P505" s="986">
        <f t="shared" si="44"/>
      </c>
      <c r="Q505" s="986">
        <f t="shared" si="782"/>
      </c>
      <c r="R505" s="986">
        <f t="shared" si="210"/>
      </c>
      <c r="S505" s="987">
        <f t="shared" si="276"/>
      </c>
      <c r="T505" s="987">
        <f t="shared" si="306"/>
      </c>
      <c r="U505" s="987">
        <f t="shared" si="470"/>
      </c>
      <c r="V505" s="987">
        <f t="shared" si="554"/>
      </c>
      <c r="W505" s="988">
        <f t="shared" si="762"/>
      </c>
      <c r="X505" s="989">
        <v>0.0386</v>
      </c>
      <c r="Y505" s="990">
        <v>54</v>
      </c>
      <c r="Z505" s="986">
        <f t="shared" si="112"/>
      </c>
      <c r="AA505" s="1013">
        <v>32773</v>
      </c>
      <c r="AB505" s="1005">
        <v>417</v>
      </c>
      <c r="AC505" s="1005">
        <v>134</v>
      </c>
      <c r="AD505" s="1005">
        <v>438</v>
      </c>
      <c r="AE505" s="1005">
        <v>109</v>
      </c>
      <c r="AF505" s="1005">
        <v>6</v>
      </c>
      <c r="AG505" s="1005">
        <v>0</v>
      </c>
      <c r="AH505" s="1005">
        <v>35</v>
      </c>
      <c r="AI505" s="986">
        <f t="shared" si="175"/>
      </c>
      <c r="AJ505" s="986">
        <f t="shared" si="240"/>
      </c>
      <c r="AK505" s="993" t="s">
        <v>635</v>
      </c>
      <c r="AL505" s="994" t="s">
        <v>651</v>
      </c>
      <c r="AM505" s="994">
        <v>33</v>
      </c>
    </row>
    <row r="506">
      <c r="A506" s="1056"/>
      <c r="B506" s="1026" t="s">
        <v>641</v>
      </c>
      <c r="C506" s="979" t="s">
        <v>642</v>
      </c>
      <c r="D506" s="1059">
        <f t="shared" si="402"/>
      </c>
      <c r="E506" s="981">
        <v>1037.49</v>
      </c>
      <c r="F506" s="981">
        <v>1396.08</v>
      </c>
      <c r="G506" s="1043">
        <v>3</v>
      </c>
      <c r="H506" s="1065">
        <v>6407.379999999994</v>
      </c>
      <c r="I506" s="1043">
        <v>0</v>
      </c>
      <c r="J506" s="1043">
        <v>0</v>
      </c>
      <c r="K506" s="983">
        <f t="shared" si="600"/>
      </c>
      <c r="L506" s="985">
        <f t="shared" si="684"/>
      </c>
      <c r="M506" s="986">
        <f t="shared" si="524"/>
      </c>
      <c r="N506" s="984">
        <v>2</v>
      </c>
      <c r="O506" s="986">
        <f t="shared" si="494"/>
      </c>
      <c r="P506" s="986">
        <f t="shared" si="44"/>
      </c>
      <c r="Q506" s="986">
        <f t="shared" si="782"/>
      </c>
      <c r="R506" s="986">
        <f t="shared" si="210"/>
      </c>
      <c r="S506" s="987">
        <f t="shared" si="276"/>
      </c>
      <c r="T506" s="987">
        <f t="shared" si="306"/>
      </c>
      <c r="U506" s="987">
        <f t="shared" si="470"/>
      </c>
      <c r="V506" s="987">
        <f t="shared" si="554"/>
      </c>
      <c r="W506" s="988">
        <f t="shared" si="762"/>
      </c>
      <c r="X506" s="989">
        <v>0.0182</v>
      </c>
      <c r="Y506" s="990">
        <v>46</v>
      </c>
      <c r="Z506" s="986">
        <f t="shared" si="112"/>
      </c>
      <c r="AA506" s="1013">
        <v>19884</v>
      </c>
      <c r="AB506" s="1005">
        <v>319</v>
      </c>
      <c r="AC506" s="1005">
        <v>71</v>
      </c>
      <c r="AD506" s="1005">
        <v>339</v>
      </c>
      <c r="AE506" s="1005">
        <v>59</v>
      </c>
      <c r="AF506" s="1005">
        <v>5</v>
      </c>
      <c r="AG506" s="1005">
        <v>0</v>
      </c>
      <c r="AH506" s="1005">
        <v>20</v>
      </c>
      <c r="AI506" s="986">
        <v>3</v>
      </c>
      <c r="AJ506" s="986">
        <f t="shared" si="240"/>
      </c>
      <c r="AK506" s="993" t="s">
        <v>635</v>
      </c>
      <c r="AL506" s="994" t="s">
        <v>651</v>
      </c>
      <c r="AM506" s="994">
        <v>397</v>
      </c>
    </row>
    <row r="507">
      <c r="A507" s="1056"/>
      <c r="B507" s="1055" t="s">
        <v>640</v>
      </c>
      <c r="C507" s="1055"/>
      <c r="D507" s="1015">
        <f>SUM(D502:D506)</f>
      </c>
      <c r="E507" s="1060">
        <f>SUM(E502:E506)</f>
      </c>
      <c r="F507" s="1060">
        <f>SUM(F502:F506)</f>
      </c>
      <c r="G507" s="1061">
        <f>SUM(G502:G506)</f>
      </c>
      <c r="H507" s="1070">
        <f>SUM(H502:H506)</f>
      </c>
      <c r="I507" s="1061">
        <f>SUM(I502:I506)</f>
      </c>
      <c r="J507" s="1070">
        <f>SUM(J502:J506)</f>
      </c>
      <c r="K507" s="1017">
        <f>SUM(K502:K506)</f>
      </c>
      <c r="L507" s="1018">
        <f>SUM(L502:L506)</f>
      </c>
      <c r="M507" s="1019">
        <f t="shared" si="524"/>
      </c>
      <c r="N507" s="1017">
        <f>SUM(N502:N506)</f>
      </c>
      <c r="O507" s="1019">
        <f t="shared" si="494"/>
      </c>
      <c r="P507" s="1019">
        <f>D507/N507</f>
      </c>
      <c r="Q507" s="1019">
        <f t="shared" si="782"/>
      </c>
      <c r="R507" s="1019">
        <f t="shared" si="210"/>
      </c>
      <c r="S507" s="1020">
        <f t="shared" si="276"/>
      </c>
      <c r="T507" s="1020">
        <f t="shared" si="306"/>
      </c>
      <c r="U507" s="1020">
        <f t="shared" si="470"/>
      </c>
      <c r="V507" s="1020">
        <f t="shared" si="554"/>
      </c>
      <c r="W507" s="1021">
        <f t="shared" si="762"/>
      </c>
      <c r="X507" s="1020">
        <f>AVERAGE(X502:X506)</f>
      </c>
      <c r="Y507" s="1022">
        <f>AVERAGE(Y502:Y506)</f>
      </c>
      <c r="Z507" s="1019">
        <f t="shared" si="112"/>
      </c>
      <c r="AA507" s="1023">
        <f>SUM(AA502:AA506)</f>
      </c>
      <c r="AB507" s="1023">
        <f>SUM(AB502:AB506)</f>
      </c>
      <c r="AC507" s="1023">
        <f>SUM(AC502:AC506)</f>
      </c>
      <c r="AD507" s="1023">
        <f>SUM(AD502:AD506)</f>
      </c>
      <c r="AE507" s="1023">
        <f>SUM(AE502:AE506)</f>
      </c>
      <c r="AF507" s="1023">
        <f>SUM(AF502:AF506)</f>
      </c>
      <c r="AG507" s="1023">
        <f>SUM(AG502:AG506)</f>
      </c>
      <c r="AH507" s="1023">
        <f>SUM(AH502:AH506)</f>
      </c>
      <c r="AI507" s="1019">
        <f t="shared" ref="AI507:AI526" si="176">D507/AD507</f>
      </c>
      <c r="AJ507" s="1024">
        <f t="shared" si="240"/>
      </c>
      <c r="AK507" s="1025"/>
      <c r="AL507" s="1025"/>
      <c r="AM507" s="1021">
        <f>SUM(AM502:AM506)</f>
      </c>
    </row>
    <row r="508">
      <c r="A508" s="1056"/>
      <c r="B508" s="1026" t="s">
        <v>633</v>
      </c>
      <c r="C508" s="979" t="s">
        <v>643</v>
      </c>
      <c r="D508" s="1011">
        <f t="shared" ref="D508:D512" si="403">E508+F508</f>
      </c>
      <c r="E508" s="1028">
        <v>1044.32</v>
      </c>
      <c r="F508" s="1028">
        <v>2118.02</v>
      </c>
      <c r="G508" s="1043">
        <v>2</v>
      </c>
      <c r="H508" s="1065">
        <v>6216.220000000001</v>
      </c>
      <c r="I508" s="1043">
        <v>0</v>
      </c>
      <c r="J508" s="1065">
        <v>0</v>
      </c>
      <c r="K508" s="983">
        <f t="shared" ref="K508:K512" si="601">G508+I508</f>
      </c>
      <c r="L508" s="985">
        <f t="shared" ref="L508:L512" si="685">H508+J508</f>
      </c>
      <c r="M508" s="986">
        <f t="shared" si="524"/>
      </c>
      <c r="N508" s="1043">
        <v>2</v>
      </c>
      <c r="O508" s="986">
        <f t="shared" si="494"/>
      </c>
      <c r="P508" s="986">
        <f t="shared" ref="P508:P512" si="45">D508/K508</f>
      </c>
      <c r="Q508" s="986">
        <f t="shared" si="782"/>
      </c>
      <c r="R508" s="986">
        <f t="shared" si="210"/>
      </c>
      <c r="S508" s="987">
        <f t="shared" si="276"/>
      </c>
      <c r="T508" s="987">
        <f t="shared" si="306"/>
      </c>
      <c r="U508" s="987">
        <f t="shared" si="470"/>
      </c>
      <c r="V508" s="987">
        <f t="shared" si="554"/>
      </c>
      <c r="W508" s="988">
        <f t="shared" si="762"/>
      </c>
      <c r="X508" s="989">
        <v>0.0332</v>
      </c>
      <c r="Y508" s="990">
        <v>51</v>
      </c>
      <c r="Z508" s="986">
        <f t="shared" si="112"/>
      </c>
      <c r="AA508" s="1005">
        <v>26666</v>
      </c>
      <c r="AB508" s="1005">
        <v>350</v>
      </c>
      <c r="AC508" s="1005">
        <v>123</v>
      </c>
      <c r="AD508" s="1005">
        <v>367</v>
      </c>
      <c r="AE508" s="1005">
        <v>54</v>
      </c>
      <c r="AF508" s="1005">
        <v>2</v>
      </c>
      <c r="AG508" s="1005">
        <v>2</v>
      </c>
      <c r="AH508" s="1005">
        <v>35</v>
      </c>
      <c r="AI508" s="986">
        <f t="shared" si="176"/>
      </c>
      <c r="AJ508" s="986">
        <f t="shared" si="240"/>
      </c>
      <c r="AK508" s="993" t="s">
        <v>635</v>
      </c>
      <c r="AL508" s="994" t="s">
        <v>651</v>
      </c>
      <c r="AM508" s="994">
        <v>46</v>
      </c>
    </row>
    <row r="509">
      <c r="A509" s="1056"/>
      <c r="B509" s="1026" t="s">
        <v>633</v>
      </c>
      <c r="C509" s="979" t="s">
        <v>644</v>
      </c>
      <c r="D509" s="1011">
        <f t="shared" si="403"/>
      </c>
      <c r="E509" s="1027">
        <v>753.83</v>
      </c>
      <c r="F509" s="1028">
        <v>772.98</v>
      </c>
      <c r="G509" s="983">
        <v>2</v>
      </c>
      <c r="H509" s="985">
        <v>4543.110000000001</v>
      </c>
      <c r="I509" s="1043">
        <v>1</v>
      </c>
      <c r="J509" s="1065">
        <v>5096.52</v>
      </c>
      <c r="K509" s="983">
        <f t="shared" si="601"/>
      </c>
      <c r="L509" s="985">
        <f t="shared" si="685"/>
      </c>
      <c r="M509" s="986">
        <f t="shared" si="524"/>
      </c>
      <c r="N509" s="983">
        <v>3</v>
      </c>
      <c r="O509" s="986">
        <f t="shared" si="494"/>
      </c>
      <c r="P509" s="986">
        <f t="shared" si="45"/>
      </c>
      <c r="Q509" s="986">
        <f t="shared" si="782"/>
      </c>
      <c r="R509" s="986">
        <f t="shared" si="210"/>
      </c>
      <c r="S509" s="987">
        <f t="shared" si="276"/>
      </c>
      <c r="T509" s="987">
        <f t="shared" si="306"/>
      </c>
      <c r="U509" s="987">
        <f t="shared" si="470"/>
      </c>
      <c r="V509" s="987">
        <f t="shared" si="554"/>
      </c>
      <c r="W509" s="988">
        <f t="shared" si="762"/>
      </c>
      <c r="X509" s="989">
        <v>0.0157</v>
      </c>
      <c r="Y509" s="990">
        <v>51</v>
      </c>
      <c r="Z509" s="986">
        <f t="shared" si="112"/>
      </c>
      <c r="AA509" s="1005">
        <v>14286</v>
      </c>
      <c r="AB509" s="1005">
        <v>247</v>
      </c>
      <c r="AC509" s="1005">
        <v>48</v>
      </c>
      <c r="AD509" s="1005">
        <v>257</v>
      </c>
      <c r="AE509" s="1005">
        <v>51</v>
      </c>
      <c r="AF509" s="1005">
        <v>2</v>
      </c>
      <c r="AG509" s="1005">
        <v>3</v>
      </c>
      <c r="AH509" s="1005">
        <v>10</v>
      </c>
      <c r="AI509" s="986">
        <f t="shared" si="176"/>
      </c>
      <c r="AJ509" s="986">
        <f t="shared" si="240"/>
      </c>
      <c r="AK509" s="993" t="s">
        <v>635</v>
      </c>
      <c r="AL509" s="994" t="s">
        <v>651</v>
      </c>
      <c r="AM509" s="994">
        <v>21</v>
      </c>
    </row>
    <row r="510">
      <c r="A510" s="1056"/>
      <c r="B510" s="1026" t="s">
        <v>633</v>
      </c>
      <c r="C510" s="979" t="s">
        <v>645</v>
      </c>
      <c r="D510" s="1011">
        <f t="shared" si="403"/>
      </c>
      <c r="E510" s="1027">
        <v>898.39</v>
      </c>
      <c r="F510" s="1028">
        <v>1121.19</v>
      </c>
      <c r="G510" s="983">
        <v>5</v>
      </c>
      <c r="H510" s="985">
        <v>11351.649999999994</v>
      </c>
      <c r="I510" s="983">
        <v>0</v>
      </c>
      <c r="J510" s="983">
        <v>0</v>
      </c>
      <c r="K510" s="983">
        <f t="shared" si="601"/>
      </c>
      <c r="L510" s="985">
        <f t="shared" si="685"/>
      </c>
      <c r="M510" s="986">
        <f t="shared" si="524"/>
      </c>
      <c r="N510" s="983">
        <v>2</v>
      </c>
      <c r="O510" s="986">
        <f t="shared" si="494"/>
      </c>
      <c r="P510" s="986">
        <f t="shared" si="45"/>
      </c>
      <c r="Q510" s="986">
        <f t="shared" si="782"/>
      </c>
      <c r="R510" s="986">
        <f t="shared" si="210"/>
      </c>
      <c r="S510" s="987">
        <f t="shared" si="276"/>
      </c>
      <c r="T510" s="987">
        <f t="shared" si="306"/>
      </c>
      <c r="U510" s="987">
        <f t="shared" si="470"/>
      </c>
      <c r="V510" s="987">
        <f t="shared" si="554"/>
      </c>
      <c r="W510" s="988">
        <f t="shared" si="762"/>
      </c>
      <c r="X510" s="989">
        <v>0.0229</v>
      </c>
      <c r="Y510" s="990">
        <v>52</v>
      </c>
      <c r="Z510" s="986">
        <f t="shared" si="112"/>
      </c>
      <c r="AA510" s="1005">
        <v>17931</v>
      </c>
      <c r="AB510" s="1005">
        <v>355</v>
      </c>
      <c r="AC510" s="1005">
        <v>64</v>
      </c>
      <c r="AD510" s="1005">
        <v>413</v>
      </c>
      <c r="AE510" s="1005">
        <v>28</v>
      </c>
      <c r="AF510" s="1005">
        <v>1</v>
      </c>
      <c r="AG510" s="1005">
        <v>0</v>
      </c>
      <c r="AH510" s="1005">
        <v>14</v>
      </c>
      <c r="AI510" s="986">
        <f t="shared" si="176"/>
      </c>
      <c r="AJ510" s="986">
        <f t="shared" si="240"/>
      </c>
      <c r="AK510" s="993" t="s">
        <v>635</v>
      </c>
      <c r="AL510" s="994" t="s">
        <v>651</v>
      </c>
      <c r="AM510" s="994">
        <v>16</v>
      </c>
    </row>
    <row r="511">
      <c r="A511" s="1056"/>
      <c r="B511" s="1026" t="s">
        <v>633</v>
      </c>
      <c r="C511" s="979" t="s">
        <v>647</v>
      </c>
      <c r="D511" s="1059">
        <f t="shared" si="403"/>
      </c>
      <c r="E511" s="981">
        <v>899.01</v>
      </c>
      <c r="F511" s="981">
        <v>1705.77</v>
      </c>
      <c r="G511" s="1043">
        <v>2</v>
      </c>
      <c r="H511" s="1000">
        <v>5102.960000000006</v>
      </c>
      <c r="I511" s="983">
        <v>0</v>
      </c>
      <c r="J511" s="983">
        <v>0</v>
      </c>
      <c r="K511" s="983">
        <f t="shared" si="601"/>
      </c>
      <c r="L511" s="985">
        <f t="shared" si="685"/>
      </c>
      <c r="M511" s="986">
        <f t="shared" si="524"/>
      </c>
      <c r="N511" s="984">
        <v>2</v>
      </c>
      <c r="O511" s="986">
        <f t="shared" si="494"/>
      </c>
      <c r="P511" s="986">
        <f t="shared" si="45"/>
      </c>
      <c r="Q511" s="986">
        <f t="shared" si="782"/>
      </c>
      <c r="R511" s="986">
        <f t="shared" si="210"/>
      </c>
      <c r="S511" s="987">
        <f t="shared" si="276"/>
      </c>
      <c r="T511" s="987">
        <f t="shared" si="306"/>
      </c>
      <c r="U511" s="987">
        <f t="shared" si="470"/>
      </c>
      <c r="V511" s="987">
        <f t="shared" si="554"/>
      </c>
      <c r="W511" s="988">
        <f t="shared" si="762"/>
      </c>
      <c r="X511" s="989">
        <v>0.0265</v>
      </c>
      <c r="Y511" s="990">
        <v>52</v>
      </c>
      <c r="Z511" s="986">
        <f t="shared" si="112"/>
      </c>
      <c r="AA511" s="1013">
        <v>26260</v>
      </c>
      <c r="AB511" s="1005">
        <v>392</v>
      </c>
      <c r="AC511" s="1005">
        <v>84</v>
      </c>
      <c r="AD511" s="1005">
        <v>407</v>
      </c>
      <c r="AE511" s="1005">
        <v>33</v>
      </c>
      <c r="AF511" s="1005">
        <v>3</v>
      </c>
      <c r="AG511" s="1005">
        <v>0</v>
      </c>
      <c r="AH511" s="1005">
        <v>25</v>
      </c>
      <c r="AI511" s="986">
        <f t="shared" si="176"/>
      </c>
      <c r="AJ511" s="986">
        <f t="shared" si="240"/>
      </c>
      <c r="AK511" s="993" t="s">
        <v>635</v>
      </c>
      <c r="AL511" s="994" t="s">
        <v>651</v>
      </c>
      <c r="AM511" s="994">
        <v>14</v>
      </c>
    </row>
    <row r="512">
      <c r="A512" s="1056"/>
      <c r="B512" s="1026" t="s">
        <v>633</v>
      </c>
      <c r="C512" s="979" t="s">
        <v>648</v>
      </c>
      <c r="D512" s="1011">
        <f t="shared" si="403"/>
      </c>
      <c r="E512" s="1028">
        <v>507.55</v>
      </c>
      <c r="F512" s="1028">
        <v>1840.02</v>
      </c>
      <c r="G512" s="983">
        <v>5</v>
      </c>
      <c r="H512" s="983">
        <v>14322.73000000001</v>
      </c>
      <c r="I512" s="983">
        <v>0</v>
      </c>
      <c r="J512" s="983">
        <v>0</v>
      </c>
      <c r="K512" s="983">
        <f t="shared" si="601"/>
      </c>
      <c r="L512" s="985">
        <f t="shared" si="685"/>
      </c>
      <c r="M512" s="986">
        <f t="shared" si="524"/>
      </c>
      <c r="N512" s="1066">
        <v>3</v>
      </c>
      <c r="O512" s="986">
        <f t="shared" si="494"/>
      </c>
      <c r="P512" s="986">
        <f t="shared" si="45"/>
      </c>
      <c r="Q512" s="986">
        <f t="shared" si="782"/>
      </c>
      <c r="R512" s="986">
        <f t="shared" si="210"/>
      </c>
      <c r="S512" s="987">
        <f t="shared" si="276"/>
      </c>
      <c r="T512" s="987">
        <f t="shared" si="306"/>
      </c>
      <c r="U512" s="987">
        <f t="shared" si="470"/>
      </c>
      <c r="V512" s="987">
        <f t="shared" si="554"/>
      </c>
      <c r="W512" s="988">
        <f t="shared" si="762"/>
      </c>
      <c r="X512" s="989">
        <v>0.0267</v>
      </c>
      <c r="Y512" s="990">
        <v>52</v>
      </c>
      <c r="Z512" s="986">
        <f t="shared" si="112"/>
      </c>
      <c r="AA512" s="1005">
        <v>30454</v>
      </c>
      <c r="AB512" s="1005">
        <v>255</v>
      </c>
      <c r="AC512" s="1005">
        <v>68</v>
      </c>
      <c r="AD512" s="1005">
        <v>259</v>
      </c>
      <c r="AE512" s="1005">
        <v>59</v>
      </c>
      <c r="AF512" s="1005">
        <v>4</v>
      </c>
      <c r="AG512" s="1005">
        <v>2</v>
      </c>
      <c r="AH512" s="1005">
        <v>31</v>
      </c>
      <c r="AI512" s="986">
        <f t="shared" si="176"/>
      </c>
      <c r="AJ512" s="986">
        <f t="shared" si="240"/>
      </c>
      <c r="AK512" s="993" t="s">
        <v>635</v>
      </c>
      <c r="AL512" s="994" t="s">
        <v>651</v>
      </c>
      <c r="AM512" s="994">
        <v>12</v>
      </c>
    </row>
    <row r="513">
      <c r="A513" s="1056"/>
      <c r="B513" s="1055" t="s">
        <v>640</v>
      </c>
      <c r="C513" s="1055"/>
      <c r="D513" s="1015">
        <f>SUM(D508:D512)</f>
      </c>
      <c r="E513" s="1016">
        <f>SUM(E508:E512)</f>
      </c>
      <c r="F513" s="1016">
        <f>SUM(F508:F512)</f>
      </c>
      <c r="G513" s="1017">
        <f>SUM(G508:G512)</f>
      </c>
      <c r="H513" s="1018">
        <f>SUM(H508:H512)</f>
      </c>
      <c r="I513" s="1017">
        <f>SUM(I508:I512)</f>
      </c>
      <c r="J513" s="1018">
        <f>SUM(J508:J512)</f>
      </c>
      <c r="K513" s="1017">
        <f>SUM(K508:K512)</f>
      </c>
      <c r="L513" s="1016">
        <f>SUM(L508:L512)</f>
      </c>
      <c r="M513" s="1019">
        <f t="shared" si="524"/>
      </c>
      <c r="N513" s="1017">
        <f>SUM(N508:N512)</f>
      </c>
      <c r="O513" s="1019">
        <f t="shared" si="494"/>
      </c>
      <c r="P513" s="1019">
        <f>D513/N513</f>
      </c>
      <c r="Q513" s="1019">
        <f t="shared" si="782"/>
      </c>
      <c r="R513" s="1019">
        <f t="shared" si="210"/>
      </c>
      <c r="S513" s="1020">
        <f t="shared" si="276"/>
      </c>
      <c r="T513" s="1020">
        <f t="shared" si="306"/>
      </c>
      <c r="U513" s="1020">
        <f t="shared" si="470"/>
      </c>
      <c r="V513" s="1020">
        <f t="shared" si="554"/>
      </c>
      <c r="W513" s="1021">
        <f t="shared" si="762"/>
      </c>
      <c r="X513" s="1020">
        <f>AVERAGE(X508:X512)</f>
      </c>
      <c r="Y513" s="1022">
        <f>AVERAGE(Y508:Y512)</f>
      </c>
      <c r="Z513" s="1022">
        <f t="shared" si="112"/>
      </c>
      <c r="AA513" s="1023">
        <f>SUM(AA508:AA512)</f>
      </c>
      <c r="AB513" s="1023">
        <f>SUM(AB508:AB512)</f>
      </c>
      <c r="AC513" s="1023">
        <f>SUM(AC508:AC512)</f>
      </c>
      <c r="AD513" s="1023">
        <f>SUM(AD508:AD512)</f>
      </c>
      <c r="AE513" s="1023">
        <f>SUM(AE508:AE512)</f>
      </c>
      <c r="AF513" s="1023">
        <f>SUM(AF508:AF512)</f>
      </c>
      <c r="AG513" s="1023">
        <f>SUM(AG508:AG512)</f>
      </c>
      <c r="AH513" s="1023">
        <f>SUM(AH508:AH512)</f>
      </c>
      <c r="AI513" s="1019">
        <f t="shared" si="176"/>
      </c>
      <c r="AJ513" s="1024">
        <f t="shared" si="240"/>
      </c>
      <c r="AK513" s="1025"/>
      <c r="AL513" s="1025"/>
      <c r="AM513" s="1021">
        <f>SUM(AM508:AM512)</f>
      </c>
    </row>
    <row r="514">
      <c r="A514" s="1056"/>
      <c r="B514" s="1026" t="s">
        <v>653</v>
      </c>
      <c r="C514" s="979" t="s">
        <v>649</v>
      </c>
      <c r="D514" s="1011">
        <f t="shared" ref="D514:D518" si="404">E514+F514</f>
      </c>
      <c r="E514" s="1028">
        <v>626.82</v>
      </c>
      <c r="F514" s="1028">
        <v>1584.11</v>
      </c>
      <c r="G514" s="983">
        <v>2</v>
      </c>
      <c r="H514" s="983">
        <v>5810.809999999998</v>
      </c>
      <c r="I514" s="983">
        <v>0</v>
      </c>
      <c r="J514" s="983">
        <v>0</v>
      </c>
      <c r="K514" s="983">
        <f t="shared" ref="K514:K518" si="602">G514+I514</f>
      </c>
      <c r="L514" s="985">
        <f t="shared" ref="L514:L518" si="686">H514+J514</f>
      </c>
      <c r="M514" s="986">
        <f t="shared" si="524"/>
      </c>
      <c r="N514" s="1066">
        <v>2</v>
      </c>
      <c r="O514" s="986">
        <f t="shared" si="494"/>
      </c>
      <c r="P514" s="986">
        <f t="shared" ref="P514:P518" si="46">D514/K514</f>
      </c>
      <c r="Q514" s="986">
        <f t="shared" si="782"/>
      </c>
      <c r="R514" s="986">
        <f t="shared" si="210"/>
      </c>
      <c r="S514" s="987">
        <f t="shared" si="276"/>
      </c>
      <c r="T514" s="987">
        <f t="shared" si="306"/>
      </c>
      <c r="U514" s="987">
        <f t="shared" si="470"/>
      </c>
      <c r="V514" s="987">
        <f t="shared" si="554"/>
      </c>
      <c r="W514" s="988">
        <f t="shared" si="762"/>
      </c>
      <c r="X514" s="989">
        <v>0.0255</v>
      </c>
      <c r="Y514" s="990">
        <v>53</v>
      </c>
      <c r="Z514" s="986">
        <f t="shared" si="112"/>
      </c>
      <c r="AA514" s="1005">
        <v>25210</v>
      </c>
      <c r="AB514" s="1005">
        <v>321</v>
      </c>
      <c r="AC514" s="1005">
        <v>81</v>
      </c>
      <c r="AD514" s="1005">
        <v>347</v>
      </c>
      <c r="AE514" s="1005">
        <v>49</v>
      </c>
      <c r="AF514" s="1005">
        <v>3</v>
      </c>
      <c r="AG514" s="1005">
        <v>0</v>
      </c>
      <c r="AH514" s="1005">
        <v>19</v>
      </c>
      <c r="AI514" s="986">
        <f t="shared" si="176"/>
      </c>
      <c r="AJ514" s="986">
        <f t="shared" si="240"/>
      </c>
      <c r="AK514" s="993" t="s">
        <v>650</v>
      </c>
      <c r="AL514" s="994" t="s">
        <v>687</v>
      </c>
      <c r="AM514" s="994">
        <v>16</v>
      </c>
    </row>
    <row r="515">
      <c r="A515" s="1056"/>
      <c r="B515" s="1026" t="s">
        <v>653</v>
      </c>
      <c r="C515" s="979" t="s">
        <v>652</v>
      </c>
      <c r="D515" s="1011">
        <f t="shared" si="404"/>
      </c>
      <c r="E515" s="1028">
        <v>1311.02</v>
      </c>
      <c r="F515" s="1027">
        <v>1434.95</v>
      </c>
      <c r="G515" s="1012">
        <v>2</v>
      </c>
      <c r="H515" s="1012">
        <v>4361.580000000002</v>
      </c>
      <c r="I515" s="1012">
        <v>0</v>
      </c>
      <c r="J515" s="1012">
        <v>0</v>
      </c>
      <c r="K515" s="983">
        <f t="shared" si="602"/>
      </c>
      <c r="L515" s="985">
        <f t="shared" si="686"/>
      </c>
      <c r="M515" s="986">
        <f t="shared" si="524"/>
      </c>
      <c r="N515" s="1066">
        <v>2</v>
      </c>
      <c r="O515" s="986">
        <f t="shared" si="494"/>
      </c>
      <c r="P515" s="986">
        <f t="shared" si="46"/>
      </c>
      <c r="Q515" s="986">
        <f t="shared" si="782"/>
      </c>
      <c r="R515" s="986">
        <f t="shared" si="210"/>
      </c>
      <c r="S515" s="987">
        <f t="shared" si="276"/>
      </c>
      <c r="T515" s="987">
        <f t="shared" si="306"/>
      </c>
      <c r="U515" s="987">
        <f t="shared" si="470"/>
      </c>
      <c r="V515" s="987">
        <f t="shared" si="554"/>
      </c>
      <c r="W515" s="988">
        <f t="shared" si="762"/>
      </c>
      <c r="X515" s="989">
        <v>0.0161</v>
      </c>
      <c r="Y515" s="990">
        <v>51</v>
      </c>
      <c r="Z515" s="986">
        <f t="shared" si="112"/>
      </c>
      <c r="AA515" s="1005">
        <v>25847</v>
      </c>
      <c r="AB515" s="1005">
        <v>654</v>
      </c>
      <c r="AC515" s="1005">
        <v>80</v>
      </c>
      <c r="AD515" s="1005">
        <v>774</v>
      </c>
      <c r="AE515" s="1005">
        <v>28</v>
      </c>
      <c r="AF515" s="1005">
        <v>2</v>
      </c>
      <c r="AG515" s="1005">
        <v>0</v>
      </c>
      <c r="AH515" s="1005">
        <v>24</v>
      </c>
      <c r="AI515" s="986">
        <f t="shared" si="176"/>
      </c>
      <c r="AJ515" s="986">
        <f t="shared" si="240"/>
      </c>
      <c r="AK515" s="993" t="s">
        <v>650</v>
      </c>
      <c r="AL515" s="994" t="s">
        <v>687</v>
      </c>
      <c r="AM515" s="994">
        <v>11</v>
      </c>
    </row>
    <row r="516">
      <c r="A516" s="1056"/>
      <c r="B516" s="1026" t="s">
        <v>653</v>
      </c>
      <c r="C516" s="979" t="s">
        <v>654</v>
      </c>
      <c r="D516" s="1011">
        <f t="shared" si="404"/>
      </c>
      <c r="E516" s="1028">
        <v>990.44</v>
      </c>
      <c r="F516" s="1028">
        <v>943.34</v>
      </c>
      <c r="G516" s="1012">
        <v>0</v>
      </c>
      <c r="H516" s="1012">
        <v>0</v>
      </c>
      <c r="I516" s="1012">
        <v>0</v>
      </c>
      <c r="J516" s="1012">
        <v>0</v>
      </c>
      <c r="K516" s="983">
        <f t="shared" si="602"/>
      </c>
      <c r="L516" s="985">
        <f t="shared" si="686"/>
      </c>
      <c r="M516" s="986">
        <f t="shared" si="524"/>
      </c>
      <c r="N516" s="1066">
        <v>0</v>
      </c>
      <c r="O516" s="986">
        <f t="shared" si="494"/>
      </c>
      <c r="P516" s="986">
        <f t="shared" si="46"/>
      </c>
      <c r="Q516" s="986">
        <f t="shared" si="782"/>
      </c>
      <c r="R516" s="986">
        <f t="shared" si="210"/>
      </c>
      <c r="S516" s="987">
        <f t="shared" si="276"/>
      </c>
      <c r="T516" s="987">
        <f t="shared" si="306"/>
      </c>
      <c r="U516" s="987">
        <f t="shared" si="470"/>
      </c>
      <c r="V516" s="987">
        <f t="shared" si="554"/>
      </c>
      <c r="W516" s="988">
        <f t="shared" si="762"/>
      </c>
      <c r="X516" s="989">
        <v>0.0153</v>
      </c>
      <c r="Y516" s="990">
        <v>50</v>
      </c>
      <c r="Z516" s="986">
        <f t="shared" si="112"/>
      </c>
      <c r="AA516" s="1069">
        <v>20415</v>
      </c>
      <c r="AB516" s="1005">
        <v>506</v>
      </c>
      <c r="AC516" s="1005">
        <v>63</v>
      </c>
      <c r="AD516" s="1005">
        <v>640</v>
      </c>
      <c r="AE516" s="1005">
        <v>19</v>
      </c>
      <c r="AF516" s="1005">
        <v>2</v>
      </c>
      <c r="AG516" s="1005">
        <v>1</v>
      </c>
      <c r="AH516" s="1005">
        <v>16</v>
      </c>
      <c r="AI516" s="986">
        <f t="shared" si="176"/>
      </c>
      <c r="AJ516" s="986">
        <f t="shared" si="240"/>
      </c>
      <c r="AK516" s="993" t="s">
        <v>650</v>
      </c>
      <c r="AL516" s="994" t="s">
        <v>687</v>
      </c>
      <c r="AM516" s="994">
        <v>10</v>
      </c>
    </row>
    <row r="517">
      <c r="A517" s="1056"/>
      <c r="B517" s="1026" t="s">
        <v>653</v>
      </c>
      <c r="C517" s="979" t="s">
        <v>655</v>
      </c>
      <c r="D517" s="1059">
        <f t="shared" si="404"/>
      </c>
      <c r="E517" s="1031">
        <v>1350.69</v>
      </c>
      <c r="F517" s="1031">
        <v>686.13</v>
      </c>
      <c r="G517" s="983">
        <v>4</v>
      </c>
      <c r="H517" s="1012">
        <v>9363.240000000005</v>
      </c>
      <c r="I517" s="1012">
        <v>0</v>
      </c>
      <c r="J517" s="1012">
        <v>0</v>
      </c>
      <c r="K517" s="983">
        <f t="shared" si="602"/>
      </c>
      <c r="L517" s="985">
        <f t="shared" si="686"/>
      </c>
      <c r="M517" s="986">
        <f t="shared" si="524"/>
      </c>
      <c r="N517" s="1066">
        <v>2</v>
      </c>
      <c r="O517" s="986">
        <f t="shared" si="494"/>
      </c>
      <c r="P517" s="986">
        <f t="shared" si="46"/>
      </c>
      <c r="Q517" s="986">
        <f t="shared" si="782"/>
      </c>
      <c r="R517" s="986">
        <f t="shared" si="210"/>
      </c>
      <c r="S517" s="987">
        <f t="shared" si="276"/>
      </c>
      <c r="T517" s="987">
        <f t="shared" si="306"/>
      </c>
      <c r="U517" s="987">
        <f t="shared" si="470"/>
      </c>
      <c r="V517" s="987">
        <f t="shared" si="554"/>
      </c>
      <c r="W517" s="988">
        <f t="shared" si="762"/>
      </c>
      <c r="X517" s="989">
        <v>0.0096</v>
      </c>
      <c r="Y517" s="990">
        <v>31</v>
      </c>
      <c r="Z517" s="1002">
        <f t="shared" si="112"/>
      </c>
      <c r="AA517" s="1003">
        <v>17845</v>
      </c>
      <c r="AB517" s="1004">
        <v>565</v>
      </c>
      <c r="AC517" s="1005">
        <v>53</v>
      </c>
      <c r="AD517" s="1005">
        <v>640</v>
      </c>
      <c r="AE517" s="1005">
        <v>22</v>
      </c>
      <c r="AF517" s="1005">
        <v>3</v>
      </c>
      <c r="AG517" s="1005">
        <v>1</v>
      </c>
      <c r="AH517" s="1005">
        <v>4</v>
      </c>
      <c r="AI517" s="986">
        <f t="shared" si="176"/>
      </c>
      <c r="AJ517" s="986">
        <f t="shared" si="240"/>
      </c>
      <c r="AK517" s="993" t="s">
        <v>650</v>
      </c>
      <c r="AL517" s="994" t="s">
        <v>687</v>
      </c>
      <c r="AM517" s="994">
        <v>14</v>
      </c>
    </row>
    <row r="518">
      <c r="A518" s="1056"/>
      <c r="B518" s="1026" t="s">
        <v>653</v>
      </c>
      <c r="C518" s="979" t="s">
        <v>656</v>
      </c>
      <c r="D518" s="1011">
        <f t="shared" si="404"/>
      </c>
      <c r="E518" s="1028">
        <v>1438.48</v>
      </c>
      <c r="F518" s="1028">
        <v>1087.02</v>
      </c>
      <c r="G518" s="1012">
        <v>2</v>
      </c>
      <c r="H518" s="1012">
        <v>5810.809999999998</v>
      </c>
      <c r="I518" s="1012">
        <v>1</v>
      </c>
      <c r="J518" s="1012">
        <v>5650.529999999999</v>
      </c>
      <c r="K518" s="983">
        <f t="shared" si="602"/>
      </c>
      <c r="L518" s="985">
        <f t="shared" si="686"/>
      </c>
      <c r="M518" s="986">
        <f t="shared" si="524"/>
      </c>
      <c r="N518" s="1066">
        <v>2</v>
      </c>
      <c r="O518" s="986">
        <f t="shared" si="494"/>
      </c>
      <c r="P518" s="986">
        <f t="shared" si="46"/>
      </c>
      <c r="Q518" s="986">
        <f t="shared" si="782"/>
      </c>
      <c r="R518" s="986">
        <f t="shared" si="210"/>
      </c>
      <c r="S518" s="987">
        <f t="shared" si="276"/>
      </c>
      <c r="T518" s="987">
        <f t="shared" si="306"/>
      </c>
      <c r="U518" s="987">
        <f t="shared" si="470"/>
      </c>
      <c r="V518" s="987">
        <f t="shared" si="554"/>
      </c>
      <c r="W518" s="988">
        <f t="shared" si="762"/>
      </c>
      <c r="X518" s="989">
        <v>0.0148</v>
      </c>
      <c r="Y518" s="990">
        <v>35</v>
      </c>
      <c r="Z518" s="986">
        <f t="shared" si="112"/>
      </c>
      <c r="AA518" s="1013">
        <v>19711</v>
      </c>
      <c r="AB518" s="1005">
        <v>561</v>
      </c>
      <c r="AC518" s="1005">
        <v>73</v>
      </c>
      <c r="AD518" s="1005">
        <v>650</v>
      </c>
      <c r="AE518" s="1005">
        <v>72</v>
      </c>
      <c r="AF518" s="1005">
        <v>4</v>
      </c>
      <c r="AG518" s="1005">
        <v>2</v>
      </c>
      <c r="AH518" s="1005">
        <v>9</v>
      </c>
      <c r="AI518" s="986">
        <f t="shared" si="176"/>
      </c>
      <c r="AJ518" s="986">
        <f t="shared" si="240"/>
      </c>
      <c r="AK518" s="993" t="s">
        <v>650</v>
      </c>
      <c r="AL518" s="994" t="s">
        <v>687</v>
      </c>
      <c r="AM518" s="994">
        <v>22</v>
      </c>
    </row>
    <row r="519">
      <c r="A519" s="1056"/>
      <c r="B519" s="1055" t="s">
        <v>640</v>
      </c>
      <c r="C519" s="1055"/>
      <c r="D519" s="1015">
        <f>SUM(D514:D518)</f>
      </c>
      <c r="E519" s="1072">
        <f>SUM(E514:E518)</f>
      </c>
      <c r="F519" s="1072">
        <f>SUM(F514:F518)</f>
      </c>
      <c r="G519" s="1029">
        <f>SUM(G514:G518)</f>
      </c>
      <c r="H519" s="1072">
        <f>SUM(H514:H518)</f>
      </c>
      <c r="I519" s="1029">
        <f>SUM(I514:I518)</f>
      </c>
      <c r="J519" s="1072">
        <f>SUM(J514:J518)</f>
      </c>
      <c r="K519" s="1029">
        <f>SUM(K514:K518)</f>
      </c>
      <c r="L519" s="1072">
        <f>SUM(L514:L518)</f>
      </c>
      <c r="M519" s="1019">
        <f t="shared" si="524"/>
      </c>
      <c r="N519" s="1017">
        <f>SUM(N514:N518)</f>
      </c>
      <c r="O519" s="1019">
        <f t="shared" si="494"/>
      </c>
      <c r="P519" s="1019">
        <f>D519/N519</f>
      </c>
      <c r="Q519" s="1019">
        <f t="shared" si="782"/>
      </c>
      <c r="R519" s="1019">
        <f t="shared" si="210"/>
      </c>
      <c r="S519" s="1020">
        <f t="shared" si="276"/>
      </c>
      <c r="T519" s="1020">
        <f t="shared" si="306"/>
      </c>
      <c r="U519" s="1020">
        <f t="shared" si="470"/>
      </c>
      <c r="V519" s="1020">
        <f t="shared" si="554"/>
      </c>
      <c r="W519" s="1021">
        <f t="shared" si="762"/>
      </c>
      <c r="X519" s="1020">
        <f>AVERAGE(X514:X518)</f>
      </c>
      <c r="Y519" s="1022">
        <f>AVERAGE(Y514:Y518)</f>
      </c>
      <c r="Z519" s="1022">
        <f t="shared" si="112"/>
      </c>
      <c r="AA519" s="1023">
        <f>SUM(AA514:AA518)</f>
      </c>
      <c r="AB519" s="1023">
        <f>SUM(AB514:AB518)</f>
      </c>
      <c r="AC519" s="1023">
        <f>SUM(AC514:AC518)</f>
      </c>
      <c r="AD519" s="1023">
        <f>SUM(AD514:AD518)</f>
      </c>
      <c r="AE519" s="1023">
        <f>SUM(AE514:AE518)</f>
      </c>
      <c r="AF519" s="1023">
        <f>SUM(AF514:AF518)</f>
      </c>
      <c r="AG519" s="1023">
        <f>SUM(AG514:AG518)</f>
      </c>
      <c r="AH519" s="1023">
        <f>SUM(AH514:AH518)</f>
      </c>
      <c r="AI519" s="1019">
        <f t="shared" si="176"/>
      </c>
      <c r="AJ519" s="1024">
        <f t="shared" si="240"/>
      </c>
      <c r="AK519" s="1025"/>
      <c r="AL519" s="1025"/>
      <c r="AM519" s="1023">
        <f>SUM(AM514:AM518)</f>
      </c>
    </row>
    <row r="520">
      <c r="A520" s="1056"/>
      <c r="B520" s="1026" t="s">
        <v>646</v>
      </c>
      <c r="C520" s="979" t="s">
        <v>657</v>
      </c>
      <c r="D520" s="1011">
        <f t="shared" ref="D520:D524" si="405">E520+F520</f>
      </c>
      <c r="E520" s="1027">
        <v>1273.86</v>
      </c>
      <c r="F520" s="1028">
        <v>2444.32</v>
      </c>
      <c r="G520" s="1012">
        <v>1</v>
      </c>
      <c r="H520" s="1012">
        <v>3108.109999999986</v>
      </c>
      <c r="I520" s="1012">
        <v>0</v>
      </c>
      <c r="J520" s="1012">
        <v>0</v>
      </c>
      <c r="K520" s="983">
        <f t="shared" ref="K520:K524" si="603">G520+I520</f>
      </c>
      <c r="L520" s="985">
        <f t="shared" ref="L520:L524" si="687">H520+J520</f>
      </c>
      <c r="M520" s="986">
        <f t="shared" si="524"/>
      </c>
      <c r="N520" s="1066">
        <v>1</v>
      </c>
      <c r="O520" s="986">
        <f t="shared" si="494"/>
      </c>
      <c r="P520" s="986">
        <f t="shared" ref="P520:P524" si="47">D520/K520</f>
      </c>
      <c r="Q520" s="986">
        <f t="shared" si="782"/>
      </c>
      <c r="R520" s="986">
        <f t="shared" si="210"/>
      </c>
      <c r="S520" s="987">
        <f t="shared" si="276"/>
      </c>
      <c r="T520" s="987">
        <f t="shared" si="306"/>
      </c>
      <c r="U520" s="987">
        <f t="shared" si="470"/>
      </c>
      <c r="V520" s="987">
        <f t="shared" si="554"/>
      </c>
      <c r="W520" s="988">
        <f t="shared" si="762"/>
      </c>
      <c r="X520" s="989">
        <v>0.0243</v>
      </c>
      <c r="Y520" s="990">
        <v>41</v>
      </c>
      <c r="Z520" s="986">
        <f t="shared" si="112"/>
      </c>
      <c r="AA520" s="1005">
        <v>36712</v>
      </c>
      <c r="AB520" s="1005">
        <v>461</v>
      </c>
      <c r="AC520" s="1005">
        <v>123</v>
      </c>
      <c r="AD520" s="1005">
        <v>487</v>
      </c>
      <c r="AE520" s="1005">
        <v>68</v>
      </c>
      <c r="AF520" s="1005">
        <v>3</v>
      </c>
      <c r="AG520" s="1005">
        <v>4</v>
      </c>
      <c r="AH520" s="1005">
        <v>28</v>
      </c>
      <c r="AI520" s="986">
        <f t="shared" si="176"/>
      </c>
      <c r="AJ520" s="986">
        <f t="shared" si="240"/>
      </c>
      <c r="AK520" s="993" t="s">
        <v>650</v>
      </c>
      <c r="AL520" s="994" t="s">
        <v>687</v>
      </c>
      <c r="AM520" s="994">
        <v>25</v>
      </c>
    </row>
    <row r="521">
      <c r="A521" s="1056"/>
      <c r="B521" s="1026" t="s">
        <v>646</v>
      </c>
      <c r="C521" s="979" t="s">
        <v>659</v>
      </c>
      <c r="D521" s="1011">
        <f t="shared" si="405"/>
      </c>
      <c r="E521" s="1031">
        <v>1392.8</v>
      </c>
      <c r="F521" s="1031">
        <v>2244.8</v>
      </c>
      <c r="G521" s="1012">
        <v>3</v>
      </c>
      <c r="H521" s="1012">
        <v>8764.48000000001</v>
      </c>
      <c r="I521" s="1012">
        <v>1</v>
      </c>
      <c r="J521" s="1012">
        <v>5096.52</v>
      </c>
      <c r="K521" s="983">
        <f t="shared" si="603"/>
      </c>
      <c r="L521" s="985">
        <f t="shared" si="687"/>
      </c>
      <c r="M521" s="986">
        <f t="shared" si="524"/>
      </c>
      <c r="N521" s="1066">
        <v>4</v>
      </c>
      <c r="O521" s="986">
        <f t="shared" si="494"/>
      </c>
      <c r="P521" s="986">
        <f t="shared" si="47"/>
      </c>
      <c r="Q521" s="986">
        <f t="shared" si="782"/>
      </c>
      <c r="R521" s="986">
        <f t="shared" si="210"/>
      </c>
      <c r="S521" s="987">
        <f t="shared" si="276"/>
      </c>
      <c r="T521" s="987">
        <f t="shared" si="306"/>
      </c>
      <c r="U521" s="987">
        <f t="shared" si="470"/>
      </c>
      <c r="V521" s="987">
        <f t="shared" si="554"/>
      </c>
      <c r="W521" s="988">
        <f t="shared" si="762"/>
      </c>
      <c r="X521" s="989">
        <v>0.0203</v>
      </c>
      <c r="Y521" s="990">
        <v>46</v>
      </c>
      <c r="Z521" s="986">
        <f t="shared" si="112"/>
      </c>
      <c r="AA521" s="1005">
        <v>35003</v>
      </c>
      <c r="AB521" s="1005">
        <v>677</v>
      </c>
      <c r="AC521" s="1005">
        <v>114</v>
      </c>
      <c r="AD521" s="1005">
        <v>745</v>
      </c>
      <c r="AE521" s="1005">
        <v>63</v>
      </c>
      <c r="AF521" s="1005">
        <v>6</v>
      </c>
      <c r="AG521" s="1005">
        <v>2</v>
      </c>
      <c r="AH521" s="1005">
        <v>37</v>
      </c>
      <c r="AI521" s="986">
        <f t="shared" si="176"/>
      </c>
      <c r="AJ521" s="986">
        <f t="shared" si="240"/>
      </c>
      <c r="AK521" s="993" t="s">
        <v>650</v>
      </c>
      <c r="AL521" s="994" t="s">
        <v>687</v>
      </c>
      <c r="AM521" s="994">
        <v>23</v>
      </c>
    </row>
    <row r="522">
      <c r="A522" s="1056"/>
      <c r="B522" s="1026" t="s">
        <v>646</v>
      </c>
      <c r="C522" s="979" t="s">
        <v>660</v>
      </c>
      <c r="D522" s="1011">
        <f t="shared" si="405"/>
      </c>
      <c r="E522" s="1031">
        <v>1212.3</v>
      </c>
      <c r="F522" s="1031">
        <v>2292.07</v>
      </c>
      <c r="G522" s="983">
        <v>6</v>
      </c>
      <c r="H522" s="983">
        <v>13950.850000000006</v>
      </c>
      <c r="I522" s="983">
        <v>0</v>
      </c>
      <c r="J522" s="983">
        <v>0</v>
      </c>
      <c r="K522" s="983">
        <f t="shared" si="603"/>
      </c>
      <c r="L522" s="985">
        <f t="shared" si="687"/>
      </c>
      <c r="M522" s="986">
        <f t="shared" si="524"/>
      </c>
      <c r="N522" s="1066">
        <v>5</v>
      </c>
      <c r="O522" s="986">
        <f t="shared" si="494"/>
      </c>
      <c r="P522" s="986">
        <f t="shared" si="47"/>
      </c>
      <c r="Q522" s="986">
        <f t="shared" si="782"/>
      </c>
      <c r="R522" s="986">
        <f t="shared" si="210"/>
      </c>
      <c r="S522" s="987">
        <f t="shared" si="276"/>
      </c>
      <c r="T522" s="987">
        <f t="shared" si="306"/>
      </c>
      <c r="U522" s="987">
        <f t="shared" si="470"/>
      </c>
      <c r="V522" s="987">
        <f t="shared" si="554"/>
      </c>
      <c r="W522" s="988">
        <f t="shared" si="762"/>
      </c>
      <c r="X522" s="989">
        <v>0.0239</v>
      </c>
      <c r="Y522" s="990">
        <v>52</v>
      </c>
      <c r="Z522" s="986">
        <f t="shared" si="112"/>
      </c>
      <c r="AA522" s="1005">
        <v>33903</v>
      </c>
      <c r="AB522" s="1005">
        <v>513</v>
      </c>
      <c r="AC522" s="1005">
        <v>114</v>
      </c>
      <c r="AD522" s="1005">
        <v>567</v>
      </c>
      <c r="AE522" s="1005">
        <v>115</v>
      </c>
      <c r="AF522" s="1005">
        <v>6</v>
      </c>
      <c r="AG522" s="1005">
        <v>1</v>
      </c>
      <c r="AH522" s="1005">
        <v>34</v>
      </c>
      <c r="AI522" s="986">
        <f t="shared" si="176"/>
      </c>
      <c r="AJ522" s="986">
        <f t="shared" si="240"/>
      </c>
      <c r="AK522" s="993" t="s">
        <v>650</v>
      </c>
      <c r="AL522" s="994" t="s">
        <v>687</v>
      </c>
      <c r="AM522" s="994">
        <v>32</v>
      </c>
    </row>
    <row r="523">
      <c r="A523" s="1056"/>
      <c r="B523" s="1026" t="s">
        <v>646</v>
      </c>
      <c r="C523" s="979" t="s">
        <v>661</v>
      </c>
      <c r="D523" s="1059">
        <f t="shared" si="405"/>
      </c>
      <c r="E523" s="1031">
        <v>731.22</v>
      </c>
      <c r="F523" s="1031">
        <v>1619.6</v>
      </c>
      <c r="G523" s="1012">
        <v>4</v>
      </c>
      <c r="H523" s="1012">
        <v>7181.239999999991</v>
      </c>
      <c r="I523" s="1012">
        <v>0</v>
      </c>
      <c r="J523" s="1012">
        <v>0</v>
      </c>
      <c r="K523" s="983">
        <f t="shared" si="603"/>
      </c>
      <c r="L523" s="985">
        <f t="shared" si="687"/>
      </c>
      <c r="M523" s="986">
        <f t="shared" si="524"/>
      </c>
      <c r="N523" s="1066">
        <v>4</v>
      </c>
      <c r="O523" s="986">
        <f t="shared" si="494"/>
      </c>
      <c r="P523" s="986">
        <f t="shared" si="47"/>
      </c>
      <c r="Q523" s="986">
        <f t="shared" si="782"/>
      </c>
      <c r="R523" s="986">
        <f t="shared" si="210"/>
      </c>
      <c r="S523" s="987">
        <f t="shared" si="276"/>
      </c>
      <c r="T523" s="987">
        <f t="shared" si="306"/>
      </c>
      <c r="U523" s="987">
        <f t="shared" si="470"/>
      </c>
      <c r="V523" s="987">
        <f t="shared" si="554"/>
      </c>
      <c r="W523" s="988">
        <f t="shared" si="762"/>
      </c>
      <c r="X523" s="989">
        <v>0.0285</v>
      </c>
      <c r="Y523" s="990">
        <v>53</v>
      </c>
      <c r="Z523" s="986">
        <f t="shared" si="112"/>
      </c>
      <c r="AA523" s="1013">
        <v>27853</v>
      </c>
      <c r="AB523" s="1005">
        <v>487</v>
      </c>
      <c r="AC523" s="1005">
        <v>110</v>
      </c>
      <c r="AD523" s="1005">
        <v>515</v>
      </c>
      <c r="AE523" s="1005">
        <v>81</v>
      </c>
      <c r="AF523" s="1005">
        <v>3</v>
      </c>
      <c r="AG523" s="1005">
        <v>1</v>
      </c>
      <c r="AH523" s="1005">
        <v>39</v>
      </c>
      <c r="AI523" s="986">
        <f t="shared" si="176"/>
      </c>
      <c r="AJ523" s="986">
        <f t="shared" si="240"/>
      </c>
      <c r="AK523" s="993" t="s">
        <v>650</v>
      </c>
      <c r="AL523" s="994" t="s">
        <v>687</v>
      </c>
      <c r="AM523" s="994">
        <v>21</v>
      </c>
    </row>
    <row r="524">
      <c r="A524" s="1056"/>
      <c r="B524" s="1026" t="s">
        <v>646</v>
      </c>
      <c r="C524" s="979" t="s">
        <v>662</v>
      </c>
      <c r="D524" s="1011">
        <f t="shared" si="405"/>
      </c>
      <c r="E524" s="1008">
        <v>234.7</v>
      </c>
      <c r="F524" s="1031">
        <v>501.11</v>
      </c>
      <c r="G524" s="1012">
        <v>1</v>
      </c>
      <c r="H524" s="1012">
        <v>2548.2600000000093</v>
      </c>
      <c r="I524" s="1012">
        <v>0</v>
      </c>
      <c r="J524" s="1012">
        <v>0</v>
      </c>
      <c r="K524" s="983">
        <f t="shared" si="603"/>
      </c>
      <c r="L524" s="985">
        <f t="shared" si="687"/>
      </c>
      <c r="M524" s="986">
        <f t="shared" si="524"/>
      </c>
      <c r="N524" s="1066">
        <v>0</v>
      </c>
      <c r="O524" s="986">
        <f t="shared" si="494"/>
      </c>
      <c r="P524" s="986">
        <f t="shared" si="47"/>
      </c>
      <c r="Q524" s="986">
        <f t="shared" si="782"/>
      </c>
      <c r="R524" s="986">
        <f t="shared" si="210"/>
      </c>
      <c r="S524" s="987">
        <f t="shared" si="276"/>
      </c>
      <c r="T524" s="987">
        <f t="shared" si="306"/>
      </c>
      <c r="U524" s="987">
        <f t="shared" si="470"/>
      </c>
      <c r="V524" s="987">
        <f t="shared" si="554"/>
      </c>
      <c r="W524" s="988">
        <f t="shared" si="762"/>
      </c>
      <c r="X524" s="989">
        <v>0.0218</v>
      </c>
      <c r="Y524" s="990">
        <v>53</v>
      </c>
      <c r="Z524" s="986">
        <f t="shared" si="112"/>
      </c>
      <c r="AA524" s="1005">
        <v>10795</v>
      </c>
      <c r="AB524" s="1005">
        <v>319</v>
      </c>
      <c r="AC524" s="1005">
        <v>41</v>
      </c>
      <c r="AD524" s="1005">
        <v>399</v>
      </c>
      <c r="AE524" s="1005">
        <v>22</v>
      </c>
      <c r="AF524" s="1005">
        <v>1</v>
      </c>
      <c r="AG524" s="1005">
        <v>1</v>
      </c>
      <c r="AH524" s="1005">
        <v>17</v>
      </c>
      <c r="AI524" s="986">
        <f t="shared" si="176"/>
      </c>
      <c r="AJ524" s="986">
        <f t="shared" si="240"/>
      </c>
      <c r="AK524" s="993" t="s">
        <v>650</v>
      </c>
      <c r="AL524" s="994" t="s">
        <v>687</v>
      </c>
      <c r="AM524" s="994">
        <v>6</v>
      </c>
    </row>
    <row r="525">
      <c r="A525" s="1056"/>
      <c r="B525" s="1055" t="s">
        <v>640</v>
      </c>
      <c r="C525" s="1055"/>
      <c r="D525" s="1015">
        <f>SUM(D520:D524)</f>
      </c>
      <c r="E525" s="1072">
        <f>SUM(E520:E524)</f>
      </c>
      <c r="F525" s="1072">
        <f>SUM(F520:F524)</f>
      </c>
      <c r="G525" s="1029">
        <f>SUM(G520:G524)</f>
      </c>
      <c r="H525" s="1072">
        <f>SUM(H520:H524)</f>
      </c>
      <c r="I525" s="1029">
        <f>SUM(I520:I524)</f>
      </c>
      <c r="J525" s="1072">
        <f>SUM(J520:J524)</f>
      </c>
      <c r="K525" s="1029">
        <f>SUM(K520:K524)</f>
      </c>
      <c r="L525" s="1072">
        <f>SUM(L520:L524)</f>
      </c>
      <c r="M525" s="1019">
        <f t="shared" si="524"/>
      </c>
      <c r="N525" s="1017">
        <f>SUM(N520:N524)</f>
      </c>
      <c r="O525" s="1019">
        <f t="shared" si="494"/>
      </c>
      <c r="P525" s="1019">
        <f t="shared" ref="P525:P526" si="132">D525/N525</f>
      </c>
      <c r="Q525" s="1019">
        <f t="shared" si="782"/>
      </c>
      <c r="R525" s="1019">
        <f t="shared" si="210"/>
      </c>
      <c r="S525" s="1020">
        <f t="shared" si="276"/>
      </c>
      <c r="T525" s="1020">
        <f t="shared" si="306"/>
      </c>
      <c r="U525" s="1020">
        <f t="shared" si="470"/>
      </c>
      <c r="V525" s="1020">
        <f t="shared" si="554"/>
      </c>
      <c r="W525" s="1021">
        <f t="shared" si="762"/>
      </c>
      <c r="X525" s="1020">
        <f>AVERAGE(X520:X524)</f>
      </c>
      <c r="Y525" s="1022">
        <f>AVERAGE(Y520:Y524)</f>
      </c>
      <c r="Z525" s="1022">
        <f t="shared" si="112"/>
      </c>
      <c r="AA525" s="1023">
        <f>SUM(AA520:AA524)</f>
      </c>
      <c r="AB525" s="1023">
        <f>SUM(AB520:AB524)</f>
      </c>
      <c r="AC525" s="1023">
        <f>SUM(AC520:AC524)</f>
      </c>
      <c r="AD525" s="1023">
        <f>SUM(AD520:AD524)</f>
      </c>
      <c r="AE525" s="1023">
        <f>SUM(AE520:AE524)</f>
      </c>
      <c r="AF525" s="1023">
        <f>SUM(AF520:AF524)</f>
      </c>
      <c r="AG525" s="1023">
        <f>SUM(AG520:AG524)</f>
      </c>
      <c r="AH525" s="1023">
        <f>SUM(AH520:AH524)</f>
      </c>
      <c r="AI525" s="1019">
        <f t="shared" si="176"/>
      </c>
      <c r="AJ525" s="1024">
        <f t="shared" si="240"/>
      </c>
      <c r="AK525" s="1025"/>
      <c r="AL525" s="1025"/>
      <c r="AM525" s="1023">
        <f>SUM(AM520:AM524)</f>
      </c>
    </row>
    <row r="526">
      <c r="A526" s="1056"/>
      <c r="B526" s="1039" t="s">
        <v>663</v>
      </c>
      <c r="C526" s="1039"/>
      <c r="D526" s="1033">
        <f>D513+D507+D525+D519</f>
      </c>
      <c r="E526" s="1033">
        <f>E513+E507+E525+E519</f>
      </c>
      <c r="F526" s="1033">
        <f>F513+F507+F525+F519</f>
      </c>
      <c r="G526" s="1033">
        <f>G513+G507+G525+G519</f>
      </c>
      <c r="H526" s="1033">
        <f>H513+H507+H525+H519</f>
      </c>
      <c r="I526" s="1033">
        <f>I513+I507+I525+I519</f>
      </c>
      <c r="J526" s="1033">
        <f>J513+J507+J525+J519</f>
      </c>
      <c r="K526" s="1033">
        <f>K513+K507+K525+K519</f>
      </c>
      <c r="L526" s="1033">
        <f>L513+L507+L525+L519</f>
      </c>
      <c r="M526" s="1036">
        <f t="shared" si="524"/>
      </c>
      <c r="N526" s="1067">
        <f>N513+N507+N525+N519</f>
      </c>
      <c r="O526" s="1036">
        <f t="shared" si="494"/>
      </c>
      <c r="P526" s="1036">
        <f t="shared" si="132"/>
      </c>
      <c r="Q526" s="1036">
        <f t="shared" si="782"/>
      </c>
      <c r="R526" s="1036">
        <f t="shared" si="210"/>
      </c>
      <c r="S526" s="1037">
        <f t="shared" si="276"/>
      </c>
      <c r="T526" s="1037">
        <f t="shared" si="306"/>
      </c>
      <c r="U526" s="1037">
        <f t="shared" si="470"/>
      </c>
      <c r="V526" s="1037">
        <f t="shared" si="554"/>
      </c>
      <c r="W526" s="1035">
        <f t="shared" si="762"/>
      </c>
      <c r="X526" s="1036">
        <f>(X513+X507+X525+X519)/4</f>
      </c>
      <c r="Y526" s="1036">
        <f>(Y513+Y507+Y525+Y519)/4</f>
      </c>
      <c r="Z526" s="1036">
        <f>(Z513+Z507+Z525+Z519)/4</f>
      </c>
      <c r="AA526" s="1033">
        <f>AA513+AA507+AA525+AA519</f>
      </c>
      <c r="AB526" s="1033">
        <f>AB513+AB507+AB525+AB519</f>
      </c>
      <c r="AC526" s="1033">
        <f>AC513+AC507+AC525+AC519</f>
      </c>
      <c r="AD526" s="1033">
        <f>AD513+AD507+AD525+AD519</f>
      </c>
      <c r="AE526" s="1033">
        <f>AE513+AE507+AE525+AE519</f>
      </c>
      <c r="AF526" s="1033">
        <f>AF513+AF507+AF525+AF519</f>
      </c>
      <c r="AG526" s="1033">
        <f>AG513+AG507+AG525+AG519</f>
      </c>
      <c r="AH526" s="1033">
        <f>AH513+AH507+AH525+AH519</f>
      </c>
      <c r="AI526" s="1036">
        <f t="shared" si="176"/>
      </c>
      <c r="AJ526" s="1038">
        <f t="shared" si="240"/>
      </c>
      <c r="AK526" s="1039"/>
      <c r="AL526" s="1039"/>
      <c r="AM526" s="1033">
        <f>AM513+AM507+AM525+AM519</f>
      </c>
    </row>
    <row r="527">
      <c r="A527" s="1071"/>
      <c r="B527" s="1045" t="s">
        <v>592</v>
      </c>
      <c r="C527" s="1045"/>
      <c r="D527" s="966" t="s">
        <v>593</v>
      </c>
      <c r="E527" s="966"/>
      <c r="F527" s="966"/>
      <c r="G527" s="966"/>
      <c r="H527" s="966"/>
      <c r="I527" s="966"/>
      <c r="J527" s="966"/>
      <c r="K527" s="966"/>
      <c r="L527" s="966"/>
      <c r="M527" s="966"/>
      <c r="N527" s="966"/>
      <c r="O527" s="966"/>
      <c r="P527" s="966"/>
      <c r="Q527" s="966"/>
      <c r="R527" s="967" t="s">
        <v>594</v>
      </c>
      <c r="S527" s="967"/>
      <c r="T527" s="967"/>
      <c r="U527" s="967"/>
      <c r="V527" s="967"/>
      <c r="W527" s="967"/>
      <c r="X527" s="967"/>
      <c r="Y527" s="967"/>
      <c r="Z527" s="967"/>
      <c r="AA527" s="967"/>
      <c r="AB527" s="967"/>
      <c r="AC527" s="967"/>
      <c r="AD527" s="967"/>
      <c r="AE527" s="967"/>
      <c r="AF527" s="967"/>
      <c r="AG527" s="967"/>
      <c r="AH527" s="967"/>
      <c r="AI527" s="967"/>
      <c r="AJ527" s="967"/>
      <c r="AK527" s="967"/>
      <c r="AL527" s="967"/>
      <c r="AM527" s="968"/>
    </row>
    <row r="528">
      <c r="A528" s="1071"/>
      <c r="B528" s="1045" t="s">
        <v>595</v>
      </c>
      <c r="C528" s="1045" t="s">
        <v>596</v>
      </c>
      <c r="D528" s="969" t="s">
        <v>597</v>
      </c>
      <c r="E528" s="970" t="s">
        <v>598</v>
      </c>
      <c r="F528" s="970" t="s">
        <v>599</v>
      </c>
      <c r="G528" s="1062" t="s">
        <v>600</v>
      </c>
      <c r="H528" s="1062" t="s">
        <v>601</v>
      </c>
      <c r="I528" s="1062" t="s">
        <v>602</v>
      </c>
      <c r="J528" s="1062" t="s">
        <v>603</v>
      </c>
      <c r="K528" s="1063" t="s">
        <v>675</v>
      </c>
      <c r="L528" s="1064" t="s">
        <v>676</v>
      </c>
      <c r="M528" s="974" t="s">
        <v>606</v>
      </c>
      <c r="N528" s="1062" t="s">
        <v>604</v>
      </c>
      <c r="O528" s="974" t="s">
        <v>607</v>
      </c>
      <c r="P528" s="974" t="s">
        <v>608</v>
      </c>
      <c r="Q528" s="974" t="s">
        <v>609</v>
      </c>
      <c r="R528" s="967" t="s">
        <v>610</v>
      </c>
      <c r="S528" s="975" t="s">
        <v>611</v>
      </c>
      <c r="T528" s="975" t="s">
        <v>612</v>
      </c>
      <c r="U528" s="975" t="s">
        <v>613</v>
      </c>
      <c r="V528" s="975" t="s">
        <v>614</v>
      </c>
      <c r="W528" s="976" t="s">
        <v>615</v>
      </c>
      <c r="X528" s="975" t="s">
        <v>616</v>
      </c>
      <c r="Y528" s="977" t="s">
        <v>617</v>
      </c>
      <c r="Z528" s="967" t="s">
        <v>618</v>
      </c>
      <c r="AA528" s="976" t="s">
        <v>619</v>
      </c>
      <c r="AB528" s="976" t="s">
        <v>620</v>
      </c>
      <c r="AC528" s="976" t="s">
        <v>621</v>
      </c>
      <c r="AD528" s="976" t="s">
        <v>622</v>
      </c>
      <c r="AE528" s="976" t="s">
        <v>623</v>
      </c>
      <c r="AF528" s="976" t="s">
        <v>624</v>
      </c>
      <c r="AG528" s="976" t="s">
        <v>625</v>
      </c>
      <c r="AH528" s="976" t="s">
        <v>626</v>
      </c>
      <c r="AI528" s="976" t="s">
        <v>627</v>
      </c>
      <c r="AJ528" s="967" t="s">
        <v>628</v>
      </c>
      <c r="AK528" s="968" t="s">
        <v>629</v>
      </c>
      <c r="AL528" s="968" t="s">
        <v>630</v>
      </c>
      <c r="AM528" s="968" t="s">
        <v>631</v>
      </c>
    </row>
    <row r="529">
      <c r="A529" s="1056" t="s">
        <v>688</v>
      </c>
      <c r="B529" s="1026" t="s">
        <v>641</v>
      </c>
      <c r="C529" s="1048" t="s">
        <v>634</v>
      </c>
      <c r="D529" s="1057">
        <f t="shared" ref="D529:D533" si="406">E529+F529</f>
      </c>
      <c r="E529" s="981">
        <v>537.23</v>
      </c>
      <c r="F529" s="981">
        <v>1404.74</v>
      </c>
      <c r="G529" s="1043">
        <v>1</v>
      </c>
      <c r="H529" s="1000">
        <v>3815.96</v>
      </c>
      <c r="I529" s="1043">
        <v>0</v>
      </c>
      <c r="J529" s="1043">
        <v>0</v>
      </c>
      <c r="K529" s="983">
        <f t="shared" ref="K529:K533" si="604">G529+I529</f>
      </c>
      <c r="L529" s="985">
        <f t="shared" ref="L529:L533" si="688">H529+J529</f>
      </c>
      <c r="M529" s="986">
        <f t="shared" ref="M529:M553" si="525">L529/D529</f>
      </c>
      <c r="N529" s="984">
        <v>1</v>
      </c>
      <c r="O529" s="986">
        <f t="shared" ref="O529:O553" si="495">D529/K529</f>
      </c>
      <c r="P529" s="986">
        <f t="shared" ref="P529:P533" si="48">D529/K529</f>
      </c>
      <c r="Q529" s="986">
        <f t="shared" ref="Q529:Q553" si="783">L529/K529</f>
      </c>
      <c r="R529" s="986">
        <f t="shared" ref="R529:R553" si="211">D529/AB529</f>
      </c>
      <c r="S529" s="987">
        <f t="shared" ref="S529:S553" si="277">W529/AA529*1</f>
      </c>
      <c r="T529" s="987">
        <f t="shared" ref="T529:T553" si="307">AB529/AA529</f>
      </c>
      <c r="U529" s="987">
        <f t="shared" ref="U529:U553" si="471">AD529/AA529</f>
      </c>
      <c r="V529" s="987">
        <f t="shared" ref="V529:V553" si="555">AE529/AD529</f>
      </c>
      <c r="W529" s="988">
        <f t="shared" ref="W529:W553" si="763">AC529/X529</f>
      </c>
      <c r="X529" s="989">
        <v>0.0363</v>
      </c>
      <c r="Y529" s="990">
        <v>23</v>
      </c>
      <c r="Z529" s="1002">
        <f t="shared" ref="Z529:Z552" si="113">(D529/AA529)*1000</f>
      </c>
      <c r="AA529" s="1068">
        <v>21079</v>
      </c>
      <c r="AB529" s="1004">
        <v>656</v>
      </c>
      <c r="AC529" s="1005">
        <v>109</v>
      </c>
      <c r="AD529" s="1005">
        <v>799</v>
      </c>
      <c r="AE529" s="1005">
        <v>39</v>
      </c>
      <c r="AF529" s="1005">
        <v>3</v>
      </c>
      <c r="AG529" s="1005">
        <v>0</v>
      </c>
      <c r="AH529" s="1005">
        <v>38</v>
      </c>
      <c r="AI529" s="986">
        <f t="shared" ref="AI529:AI532" si="177">D529/AD529</f>
      </c>
      <c r="AJ529" s="986">
        <f t="shared" ref="AJ529:AJ553" si="241">AM529*1000/D529</f>
      </c>
      <c r="AK529" s="993" t="s">
        <v>635</v>
      </c>
      <c r="AL529" s="994" t="s">
        <v>651</v>
      </c>
      <c r="AM529" s="994">
        <v>15</v>
      </c>
    </row>
    <row r="530">
      <c r="A530" s="1056"/>
      <c r="B530" s="1026" t="s">
        <v>641</v>
      </c>
      <c r="C530" s="1048" t="s">
        <v>637</v>
      </c>
      <c r="D530" s="1049">
        <f t="shared" si="406"/>
      </c>
      <c r="E530" s="981">
        <v>896.91</v>
      </c>
      <c r="F530" s="981">
        <v>2474.86</v>
      </c>
      <c r="G530" s="1043">
        <v>4</v>
      </c>
      <c r="H530" s="1000">
        <v>10776.75</v>
      </c>
      <c r="I530" s="1043">
        <v>1</v>
      </c>
      <c r="J530" s="1043">
        <v>7631.91</v>
      </c>
      <c r="K530" s="983">
        <f t="shared" si="604"/>
      </c>
      <c r="L530" s="985">
        <f t="shared" si="688"/>
      </c>
      <c r="M530" s="986">
        <f t="shared" si="525"/>
      </c>
      <c r="N530" s="984">
        <v>5</v>
      </c>
      <c r="O530" s="986">
        <f t="shared" si="495"/>
      </c>
      <c r="P530" s="986">
        <f t="shared" si="48"/>
      </c>
      <c r="Q530" s="986">
        <f t="shared" si="783"/>
      </c>
      <c r="R530" s="986">
        <f t="shared" si="211"/>
      </c>
      <c r="S530" s="987">
        <f t="shared" si="277"/>
      </c>
      <c r="T530" s="987">
        <f t="shared" si="307"/>
      </c>
      <c r="U530" s="987">
        <f t="shared" si="471"/>
      </c>
      <c r="V530" s="987">
        <f t="shared" si="555"/>
      </c>
      <c r="W530" s="988">
        <f t="shared" si="763"/>
      </c>
      <c r="X530" s="989">
        <v>0.0598</v>
      </c>
      <c r="Y530" s="990">
        <v>51</v>
      </c>
      <c r="Z530" s="1009">
        <f t="shared" si="113"/>
      </c>
      <c r="AA530" s="1003">
        <v>30390</v>
      </c>
      <c r="AB530" s="1004">
        <v>507</v>
      </c>
      <c r="AC530" s="1005">
        <v>169</v>
      </c>
      <c r="AD530" s="1005">
        <v>546</v>
      </c>
      <c r="AE530" s="1005">
        <v>77</v>
      </c>
      <c r="AF530" s="1005">
        <v>10</v>
      </c>
      <c r="AG530" s="1005">
        <v>3</v>
      </c>
      <c r="AH530" s="1005">
        <v>36</v>
      </c>
      <c r="AI530" s="986">
        <f t="shared" si="177"/>
      </c>
      <c r="AJ530" s="986">
        <f t="shared" si="241"/>
      </c>
      <c r="AK530" s="993" t="s">
        <v>635</v>
      </c>
      <c r="AL530" s="994" t="s">
        <v>651</v>
      </c>
      <c r="AM530" s="994">
        <v>28</v>
      </c>
    </row>
    <row r="531">
      <c r="A531" s="1056"/>
      <c r="B531" s="1026" t="s">
        <v>641</v>
      </c>
      <c r="C531" s="979" t="s">
        <v>638</v>
      </c>
      <c r="D531" s="1059">
        <f t="shared" si="406"/>
      </c>
      <c r="E531" s="981">
        <v>999.94</v>
      </c>
      <c r="F531" s="981">
        <v>1283.65</v>
      </c>
      <c r="G531" s="1043">
        <v>5</v>
      </c>
      <c r="H531" s="1000">
        <v>10238.399999999994</v>
      </c>
      <c r="I531" s="1043">
        <v>1</v>
      </c>
      <c r="J531" s="1043">
        <v>7631.91</v>
      </c>
      <c r="K531" s="983">
        <f t="shared" si="604"/>
      </c>
      <c r="L531" s="985">
        <f t="shared" si="688"/>
      </c>
      <c r="M531" s="986">
        <f t="shared" si="525"/>
      </c>
      <c r="N531" s="984">
        <v>5</v>
      </c>
      <c r="O531" s="986">
        <f t="shared" si="495"/>
      </c>
      <c r="P531" s="986">
        <f t="shared" si="48"/>
      </c>
      <c r="Q531" s="986">
        <f t="shared" si="783"/>
      </c>
      <c r="R531" s="986">
        <f t="shared" si="211"/>
      </c>
      <c r="S531" s="987">
        <f t="shared" si="277"/>
      </c>
      <c r="T531" s="987">
        <f t="shared" si="307"/>
      </c>
      <c r="U531" s="987">
        <f t="shared" si="471"/>
      </c>
      <c r="V531" s="987">
        <f t="shared" si="555"/>
      </c>
      <c r="W531" s="988">
        <f t="shared" si="763"/>
      </c>
      <c r="X531" s="989">
        <v>0.0208</v>
      </c>
      <c r="Y531" s="990">
        <v>52</v>
      </c>
      <c r="Z531" s="986">
        <f t="shared" si="113"/>
      </c>
      <c r="AA531" s="1013">
        <v>18033</v>
      </c>
      <c r="AB531" s="1005">
        <v>424</v>
      </c>
      <c r="AC531" s="1005">
        <v>82</v>
      </c>
      <c r="AD531" s="1005">
        <v>465</v>
      </c>
      <c r="AE531" s="1005">
        <v>49</v>
      </c>
      <c r="AF531" s="1005">
        <v>7</v>
      </c>
      <c r="AG531" s="1005">
        <v>0</v>
      </c>
      <c r="AH531" s="1005">
        <v>23</v>
      </c>
      <c r="AI531" s="986">
        <f t="shared" si="177"/>
      </c>
      <c r="AJ531" s="986">
        <f t="shared" si="241"/>
      </c>
      <c r="AK531" s="993" t="s">
        <v>635</v>
      </c>
      <c r="AL531" s="994" t="s">
        <v>651</v>
      </c>
      <c r="AM531" s="994">
        <v>18</v>
      </c>
    </row>
    <row r="532">
      <c r="A532" s="1056"/>
      <c r="B532" s="1026" t="s">
        <v>641</v>
      </c>
      <c r="C532" s="979" t="s">
        <v>639</v>
      </c>
      <c r="D532" s="1059">
        <f t="shared" si="406"/>
      </c>
      <c r="E532" s="981">
        <v>1000</v>
      </c>
      <c r="F532" s="981">
        <v>2516.41</v>
      </c>
      <c r="G532" s="1043">
        <v>6</v>
      </c>
      <c r="H532" s="1000">
        <v>13629.349999999999</v>
      </c>
      <c r="I532" s="1043">
        <v>0</v>
      </c>
      <c r="J532" s="1043">
        <v>0</v>
      </c>
      <c r="K532" s="983">
        <f t="shared" si="604"/>
      </c>
      <c r="L532" s="985">
        <f t="shared" si="688"/>
      </c>
      <c r="M532" s="986">
        <f t="shared" si="525"/>
      </c>
      <c r="N532" s="984">
        <v>6</v>
      </c>
      <c r="O532" s="986">
        <f t="shared" si="495"/>
      </c>
      <c r="P532" s="986">
        <f t="shared" si="48"/>
      </c>
      <c r="Q532" s="986">
        <f t="shared" si="783"/>
      </c>
      <c r="R532" s="986">
        <f t="shared" si="211"/>
      </c>
      <c r="S532" s="987">
        <f t="shared" si="277"/>
      </c>
      <c r="T532" s="987">
        <f t="shared" si="307"/>
      </c>
      <c r="U532" s="987">
        <f t="shared" si="471"/>
      </c>
      <c r="V532" s="987">
        <f t="shared" si="555"/>
      </c>
      <c r="W532" s="988">
        <f t="shared" si="763"/>
      </c>
      <c r="X532" s="989">
        <v>0.0428</v>
      </c>
      <c r="Y532" s="990">
        <v>60</v>
      </c>
      <c r="Z532" s="986">
        <f t="shared" si="113"/>
      </c>
      <c r="AA532" s="1013">
        <v>28036</v>
      </c>
      <c r="AB532" s="1005">
        <v>411</v>
      </c>
      <c r="AC532" s="1005">
        <v>155</v>
      </c>
      <c r="AD532" s="1005">
        <v>425</v>
      </c>
      <c r="AE532" s="1005">
        <v>91</v>
      </c>
      <c r="AF532" s="1005">
        <v>8</v>
      </c>
      <c r="AG532" s="1005">
        <v>1</v>
      </c>
      <c r="AH532" s="1005">
        <v>20</v>
      </c>
      <c r="AI532" s="986">
        <f t="shared" si="177"/>
      </c>
      <c r="AJ532" s="986">
        <f t="shared" si="241"/>
      </c>
      <c r="AK532" s="993" t="s">
        <v>635</v>
      </c>
      <c r="AL532" s="994" t="s">
        <v>651</v>
      </c>
      <c r="AM532" s="994">
        <v>19</v>
      </c>
    </row>
    <row r="533">
      <c r="A533" s="1056"/>
      <c r="B533" s="1026" t="s">
        <v>641</v>
      </c>
      <c r="C533" s="979" t="s">
        <v>642</v>
      </c>
      <c r="D533" s="1059">
        <f t="shared" si="406"/>
      </c>
      <c r="E533" s="981">
        <v>895.32</v>
      </c>
      <c r="F533" s="981">
        <v>2033.8600000000001</v>
      </c>
      <c r="G533" s="1043">
        <v>7</v>
      </c>
      <c r="H533" s="1065">
        <v>15624.190000000002</v>
      </c>
      <c r="I533" s="1043">
        <v>0</v>
      </c>
      <c r="J533" s="1043">
        <v>0</v>
      </c>
      <c r="K533" s="983">
        <f t="shared" si="604"/>
      </c>
      <c r="L533" s="985">
        <f t="shared" si="688"/>
      </c>
      <c r="M533" s="986">
        <f t="shared" si="525"/>
      </c>
      <c r="N533" s="984">
        <v>7</v>
      </c>
      <c r="O533" s="986">
        <f t="shared" si="495"/>
      </c>
      <c r="P533" s="986">
        <f t="shared" si="48"/>
      </c>
      <c r="Q533" s="986">
        <f t="shared" si="783"/>
      </c>
      <c r="R533" s="986">
        <f t="shared" si="211"/>
      </c>
      <c r="S533" s="987">
        <f t="shared" si="277"/>
      </c>
      <c r="T533" s="987">
        <f t="shared" si="307"/>
      </c>
      <c r="U533" s="987">
        <f t="shared" si="471"/>
      </c>
      <c r="V533" s="987">
        <f t="shared" si="555"/>
      </c>
      <c r="W533" s="988">
        <f t="shared" si="763"/>
      </c>
      <c r="X533" s="989">
        <v>0.0217</v>
      </c>
      <c r="Y533" s="990">
        <v>54</v>
      </c>
      <c r="Z533" s="986">
        <f t="shared" si="113"/>
      </c>
      <c r="AA533" s="1013">
        <v>19320</v>
      </c>
      <c r="AB533" s="1005">
        <v>289</v>
      </c>
      <c r="AC533" s="1005">
        <v>87</v>
      </c>
      <c r="AD533" s="1005">
        <v>292</v>
      </c>
      <c r="AE533" s="1005">
        <v>73</v>
      </c>
      <c r="AF533" s="1005">
        <v>4</v>
      </c>
      <c r="AG533" s="1005">
        <v>7</v>
      </c>
      <c r="AH533" s="1005">
        <v>18</v>
      </c>
      <c r="AI533" s="986">
        <v>3</v>
      </c>
      <c r="AJ533" s="986">
        <f t="shared" si="241"/>
      </c>
      <c r="AK533" s="993" t="s">
        <v>635</v>
      </c>
      <c r="AL533" s="994" t="s">
        <v>651</v>
      </c>
      <c r="AM533" s="994">
        <v>180</v>
      </c>
    </row>
    <row r="534">
      <c r="A534" s="1056"/>
      <c r="B534" s="1055" t="s">
        <v>640</v>
      </c>
      <c r="C534" s="1055"/>
      <c r="D534" s="1015">
        <f>SUM(D529:D533)</f>
      </c>
      <c r="E534" s="1060">
        <f>SUM(E529:E533)</f>
      </c>
      <c r="F534" s="1060">
        <f>SUM(F529:F533)</f>
      </c>
      <c r="G534" s="1061">
        <f>SUM(G529:G533)</f>
      </c>
      <c r="H534" s="1070">
        <f>SUM(H529:H533)</f>
      </c>
      <c r="I534" s="1061">
        <f>SUM(I529:I533)</f>
      </c>
      <c r="J534" s="1070">
        <f>SUM(J529:J533)</f>
      </c>
      <c r="K534" s="1017">
        <f>SUM(K529:K533)</f>
      </c>
      <c r="L534" s="1018">
        <f>SUM(L529:L533)</f>
      </c>
      <c r="M534" s="1019">
        <f t="shared" si="525"/>
      </c>
      <c r="N534" s="1017">
        <f>SUM(N529:N533)</f>
      </c>
      <c r="O534" s="1019">
        <f t="shared" si="495"/>
      </c>
      <c r="P534" s="1019">
        <f>D534/N534</f>
      </c>
      <c r="Q534" s="1019">
        <f t="shared" si="783"/>
      </c>
      <c r="R534" s="1019">
        <f t="shared" si="211"/>
      </c>
      <c r="S534" s="1020">
        <f t="shared" si="277"/>
      </c>
      <c r="T534" s="1020">
        <f t="shared" si="307"/>
      </c>
      <c r="U534" s="1020">
        <f t="shared" si="471"/>
      </c>
      <c r="V534" s="1020">
        <f t="shared" si="555"/>
      </c>
      <c r="W534" s="1021">
        <f t="shared" si="763"/>
      </c>
      <c r="X534" s="1020">
        <f>AVERAGE(X529:X533)</f>
      </c>
      <c r="Y534" s="1022">
        <f>AVERAGE(Y529:Y533)</f>
      </c>
      <c r="Z534" s="1019">
        <f t="shared" si="113"/>
      </c>
      <c r="AA534" s="1023">
        <f>SUM(AA529:AA533)</f>
      </c>
      <c r="AB534" s="1023">
        <f>SUM(AB529:AB533)</f>
      </c>
      <c r="AC534" s="1023">
        <f>SUM(AC529:AC533)</f>
      </c>
      <c r="AD534" s="1023">
        <f>SUM(AD529:AD533)</f>
      </c>
      <c r="AE534" s="1023">
        <f>SUM(AE529:AE533)</f>
      </c>
      <c r="AF534" s="1023">
        <f>SUM(AF529:AF533)</f>
      </c>
      <c r="AG534" s="1023">
        <f>SUM(AG529:AG533)</f>
      </c>
      <c r="AH534" s="1023">
        <f>SUM(AH529:AH533)</f>
      </c>
      <c r="AI534" s="1019">
        <f t="shared" ref="AI534:AI553" si="178">D534/AD534</f>
      </c>
      <c r="AJ534" s="1024">
        <f t="shared" si="241"/>
      </c>
      <c r="AK534" s="1025"/>
      <c r="AL534" s="1025"/>
      <c r="AM534" s="1021">
        <f>SUM(AM529:AM533)</f>
      </c>
    </row>
    <row r="535">
      <c r="A535" s="1056"/>
      <c r="B535" s="1026" t="s">
        <v>666</v>
      </c>
      <c r="C535" s="979" t="s">
        <v>643</v>
      </c>
      <c r="D535" s="1011">
        <f t="shared" ref="D535:D539" si="407">E535+F535</f>
      </c>
      <c r="E535" s="1028">
        <v>878.4699999999999</v>
      </c>
      <c r="F535" s="1028">
        <v>1765.0499999999997</v>
      </c>
      <c r="G535" s="1043">
        <v>6</v>
      </c>
      <c r="H535" s="1065">
        <v>14052.160000000003</v>
      </c>
      <c r="I535" s="1043">
        <v>0</v>
      </c>
      <c r="J535" s="1065">
        <v>0</v>
      </c>
      <c r="K535" s="983">
        <f t="shared" ref="K535:K539" si="605">G535+I535</f>
      </c>
      <c r="L535" s="985">
        <f t="shared" ref="L535:L539" si="689">H535+J535</f>
      </c>
      <c r="M535" s="986">
        <f t="shared" si="525"/>
      </c>
      <c r="N535" s="1043">
        <v>5</v>
      </c>
      <c r="O535" s="986">
        <f t="shared" si="495"/>
      </c>
      <c r="P535" s="986">
        <f t="shared" ref="P535:P539" si="49">D535/K535</f>
      </c>
      <c r="Q535" s="986">
        <f t="shared" si="783"/>
      </c>
      <c r="R535" s="986">
        <f t="shared" si="211"/>
      </c>
      <c r="S535" s="987">
        <f t="shared" si="277"/>
      </c>
      <c r="T535" s="987">
        <f t="shared" si="307"/>
      </c>
      <c r="U535" s="987">
        <f t="shared" si="471"/>
      </c>
      <c r="V535" s="987">
        <f t="shared" si="555"/>
      </c>
      <c r="W535" s="988">
        <f t="shared" si="763"/>
      </c>
      <c r="X535" s="989">
        <v>0.0343</v>
      </c>
      <c r="Y535" s="990">
        <v>57</v>
      </c>
      <c r="Z535" s="986">
        <f t="shared" si="113"/>
      </c>
      <c r="AA535" s="1005">
        <v>31625</v>
      </c>
      <c r="AB535" s="1005">
        <v>445</v>
      </c>
      <c r="AC535" s="1005">
        <v>145</v>
      </c>
      <c r="AD535" s="1005">
        <v>479</v>
      </c>
      <c r="AE535" s="1005">
        <v>84</v>
      </c>
      <c r="AF535" s="1005">
        <v>8</v>
      </c>
      <c r="AG535" s="1005">
        <v>2</v>
      </c>
      <c r="AH535" s="1005">
        <v>38</v>
      </c>
      <c r="AI535" s="986">
        <f t="shared" si="178"/>
      </c>
      <c r="AJ535" s="986">
        <f t="shared" si="241"/>
      </c>
      <c r="AK535" s="993" t="s">
        <v>635</v>
      </c>
      <c r="AL535" s="994" t="s">
        <v>651</v>
      </c>
      <c r="AM535" s="994">
        <v>35</v>
      </c>
    </row>
    <row r="536">
      <c r="A536" s="1056"/>
      <c r="B536" s="1026" t="s">
        <v>666</v>
      </c>
      <c r="C536" s="979" t="s">
        <v>644</v>
      </c>
      <c r="D536" s="1011">
        <f t="shared" si="407"/>
      </c>
      <c r="E536" s="1027">
        <v>1126.21</v>
      </c>
      <c r="F536" s="1028">
        <v>2584.05</v>
      </c>
      <c r="G536" s="983">
        <v>3</v>
      </c>
      <c r="H536" s="985">
        <v>7651.220000000001</v>
      </c>
      <c r="I536" s="1043">
        <v>0</v>
      </c>
      <c r="J536" s="1065">
        <v>0</v>
      </c>
      <c r="K536" s="983">
        <f t="shared" si="605"/>
      </c>
      <c r="L536" s="985">
        <f t="shared" si="689"/>
      </c>
      <c r="M536" s="986">
        <f t="shared" si="525"/>
      </c>
      <c r="N536" s="983">
        <v>3</v>
      </c>
      <c r="O536" s="986">
        <f t="shared" si="495"/>
      </c>
      <c r="P536" s="986">
        <f t="shared" si="49"/>
      </c>
      <c r="Q536" s="986">
        <f t="shared" si="783"/>
      </c>
      <c r="R536" s="986">
        <f t="shared" si="211"/>
      </c>
      <c r="S536" s="987">
        <f t="shared" si="277"/>
      </c>
      <c r="T536" s="987">
        <f t="shared" si="307"/>
      </c>
      <c r="U536" s="987">
        <f t="shared" si="471"/>
      </c>
      <c r="V536" s="987">
        <f t="shared" si="555"/>
      </c>
      <c r="W536" s="988">
        <f t="shared" si="763"/>
      </c>
      <c r="X536" s="989">
        <v>0.0341</v>
      </c>
      <c r="Y536" s="990">
        <v>57</v>
      </c>
      <c r="Z536" s="986">
        <f t="shared" si="113"/>
      </c>
      <c r="AA536" s="1005">
        <v>34287</v>
      </c>
      <c r="AB536" s="1005">
        <v>399</v>
      </c>
      <c r="AC536" s="1005">
        <v>134</v>
      </c>
      <c r="AD536" s="1005">
        <v>406</v>
      </c>
      <c r="AE536" s="1005">
        <v>55</v>
      </c>
      <c r="AF536" s="1005">
        <v>7</v>
      </c>
      <c r="AG536" s="1005">
        <v>1</v>
      </c>
      <c r="AH536" s="1005">
        <v>41</v>
      </c>
      <c r="AI536" s="986">
        <f t="shared" si="178"/>
      </c>
      <c r="AJ536" s="986">
        <f t="shared" si="241"/>
      </c>
      <c r="AK536" s="993" t="s">
        <v>635</v>
      </c>
      <c r="AL536" s="994" t="s">
        <v>651</v>
      </c>
      <c r="AM536" s="994">
        <v>24</v>
      </c>
    </row>
    <row r="537">
      <c r="A537" s="1056"/>
      <c r="B537" s="1026" t="s">
        <v>666</v>
      </c>
      <c r="C537" s="979" t="s">
        <v>645</v>
      </c>
      <c r="D537" s="1011">
        <f t="shared" si="407"/>
      </c>
      <c r="E537" s="1027">
        <v>1029.41</v>
      </c>
      <c r="F537" s="1028">
        <v>1968.22</v>
      </c>
      <c r="G537" s="983">
        <v>2</v>
      </c>
      <c r="H537" s="985">
        <v>4361.579999999987</v>
      </c>
      <c r="I537" s="983">
        <v>0</v>
      </c>
      <c r="J537" s="983">
        <v>0</v>
      </c>
      <c r="K537" s="983">
        <f t="shared" si="605"/>
      </c>
      <c r="L537" s="985">
        <f t="shared" si="689"/>
      </c>
      <c r="M537" s="986">
        <f t="shared" si="525"/>
      </c>
      <c r="N537" s="983">
        <v>1</v>
      </c>
      <c r="O537" s="986">
        <f t="shared" si="495"/>
      </c>
      <c r="P537" s="986">
        <f t="shared" si="49"/>
      </c>
      <c r="Q537" s="986">
        <f t="shared" si="783"/>
      </c>
      <c r="R537" s="986">
        <f t="shared" si="211"/>
      </c>
      <c r="S537" s="987">
        <f t="shared" si="277"/>
      </c>
      <c r="T537" s="987">
        <f t="shared" si="307"/>
      </c>
      <c r="U537" s="987">
        <f t="shared" si="471"/>
      </c>
      <c r="V537" s="987">
        <f t="shared" si="555"/>
      </c>
      <c r="W537" s="988">
        <f t="shared" si="763"/>
      </c>
      <c r="X537" s="989">
        <v>0.0322</v>
      </c>
      <c r="Y537" s="990">
        <v>58</v>
      </c>
      <c r="Z537" s="986">
        <f t="shared" si="113"/>
      </c>
      <c r="AA537" s="1005">
        <v>30135</v>
      </c>
      <c r="AB537" s="1005">
        <v>404</v>
      </c>
      <c r="AC537" s="1005">
        <v>133</v>
      </c>
      <c r="AD537" s="1005">
        <v>387</v>
      </c>
      <c r="AE537" s="1005">
        <v>93</v>
      </c>
      <c r="AF537" s="1005">
        <v>2</v>
      </c>
      <c r="AG537" s="1005">
        <v>6</v>
      </c>
      <c r="AH537" s="1005">
        <v>47</v>
      </c>
      <c r="AI537" s="986">
        <f t="shared" si="178"/>
      </c>
      <c r="AJ537" s="986">
        <f t="shared" si="241"/>
      </c>
      <c r="AK537" s="993" t="s">
        <v>635</v>
      </c>
      <c r="AL537" s="994" t="s">
        <v>651</v>
      </c>
      <c r="AM537" s="994">
        <v>32</v>
      </c>
    </row>
    <row r="538">
      <c r="A538" s="1056"/>
      <c r="B538" s="1026" t="s">
        <v>666</v>
      </c>
      <c r="C538" s="979" t="s">
        <v>647</v>
      </c>
      <c r="D538" s="1059">
        <f t="shared" si="407"/>
      </c>
      <c r="E538" s="981">
        <v>887.25</v>
      </c>
      <c r="F538" s="981">
        <v>2342.55</v>
      </c>
      <c r="G538" s="1043">
        <v>2</v>
      </c>
      <c r="H538" s="1000">
        <v>4543.12000000001</v>
      </c>
      <c r="I538" s="983">
        <v>0</v>
      </c>
      <c r="J538" s="983">
        <v>0</v>
      </c>
      <c r="K538" s="983">
        <f t="shared" si="605"/>
      </c>
      <c r="L538" s="985">
        <f t="shared" si="689"/>
      </c>
      <c r="M538" s="986">
        <f t="shared" si="525"/>
      </c>
      <c r="N538" s="984">
        <v>1</v>
      </c>
      <c r="O538" s="986">
        <f t="shared" si="495"/>
      </c>
      <c r="P538" s="986">
        <f t="shared" si="49"/>
      </c>
      <c r="Q538" s="986">
        <f t="shared" si="783"/>
      </c>
      <c r="R538" s="986">
        <f t="shared" si="211"/>
      </c>
      <c r="S538" s="987">
        <f t="shared" si="277"/>
      </c>
      <c r="T538" s="987">
        <f t="shared" si="307"/>
      </c>
      <c r="U538" s="987">
        <f t="shared" si="471"/>
      </c>
      <c r="V538" s="987">
        <f t="shared" si="555"/>
      </c>
      <c r="W538" s="988">
        <f t="shared" si="763"/>
      </c>
      <c r="X538" s="989">
        <v>0.0399</v>
      </c>
      <c r="Y538" s="990">
        <v>57</v>
      </c>
      <c r="Z538" s="986">
        <f t="shared" si="113"/>
      </c>
      <c r="AA538" s="1013">
        <v>33767</v>
      </c>
      <c r="AB538" s="1005">
        <v>578</v>
      </c>
      <c r="AC538" s="1005">
        <v>148</v>
      </c>
      <c r="AD538" s="1005">
        <v>640</v>
      </c>
      <c r="AE538" s="1005">
        <v>61</v>
      </c>
      <c r="AF538" s="1005">
        <v>4</v>
      </c>
      <c r="AG538" s="1005">
        <v>3</v>
      </c>
      <c r="AH538" s="1005">
        <v>35</v>
      </c>
      <c r="AI538" s="986">
        <f t="shared" si="178"/>
      </c>
      <c r="AJ538" s="986">
        <f t="shared" si="241"/>
      </c>
      <c r="AK538" s="993" t="s">
        <v>635</v>
      </c>
      <c r="AL538" s="994" t="s">
        <v>651</v>
      </c>
      <c r="AM538" s="994">
        <v>23</v>
      </c>
    </row>
    <row r="539">
      <c r="A539" s="1056"/>
      <c r="B539" s="1026" t="s">
        <v>666</v>
      </c>
      <c r="C539" s="979" t="s">
        <v>648</v>
      </c>
      <c r="D539" s="1011">
        <f t="shared" si="407"/>
      </c>
      <c r="E539" s="1028">
        <v>714.45</v>
      </c>
      <c r="F539" s="1028">
        <v>745.77</v>
      </c>
      <c r="G539" s="983">
        <v>0</v>
      </c>
      <c r="H539" s="983">
        <v>0</v>
      </c>
      <c r="I539" s="983">
        <v>0</v>
      </c>
      <c r="J539" s="983">
        <v>0</v>
      </c>
      <c r="K539" s="983">
        <f t="shared" si="605"/>
      </c>
      <c r="L539" s="985">
        <f t="shared" si="689"/>
      </c>
      <c r="M539" s="986">
        <f t="shared" si="525"/>
      </c>
      <c r="N539" s="1066">
        <v>0</v>
      </c>
      <c r="O539" s="986">
        <f t="shared" si="495"/>
      </c>
      <c r="P539" s="986">
        <f t="shared" si="49"/>
      </c>
      <c r="Q539" s="986">
        <f t="shared" si="783"/>
      </c>
      <c r="R539" s="986">
        <f t="shared" si="211"/>
      </c>
      <c r="S539" s="987">
        <f t="shared" si="277"/>
      </c>
      <c r="T539" s="987">
        <f t="shared" si="307"/>
      </c>
      <c r="U539" s="987">
        <f t="shared" si="471"/>
      </c>
      <c r="V539" s="987">
        <f t="shared" si="555"/>
      </c>
      <c r="W539" s="988">
        <f t="shared" si="763"/>
      </c>
      <c r="X539" s="989">
        <v>0.015</v>
      </c>
      <c r="Y539" s="990">
        <v>56</v>
      </c>
      <c r="Z539" s="986">
        <f t="shared" si="113"/>
      </c>
      <c r="AA539" s="1005">
        <v>15080</v>
      </c>
      <c r="AB539" s="1005">
        <v>325</v>
      </c>
      <c r="AC539" s="1005">
        <v>57</v>
      </c>
      <c r="AD539" s="1005">
        <v>339</v>
      </c>
      <c r="AE539" s="1005">
        <v>50</v>
      </c>
      <c r="AF539" s="1005">
        <v>3</v>
      </c>
      <c r="AG539" s="1005">
        <v>1</v>
      </c>
      <c r="AH539" s="1005">
        <v>8</v>
      </c>
      <c r="AI539" s="986">
        <f t="shared" si="178"/>
      </c>
      <c r="AJ539" s="986">
        <f t="shared" si="241"/>
      </c>
      <c r="AK539" s="993" t="s">
        <v>635</v>
      </c>
      <c r="AL539" s="994" t="s">
        <v>651</v>
      </c>
      <c r="AM539" s="994">
        <v>16</v>
      </c>
    </row>
    <row r="540">
      <c r="A540" s="1056"/>
      <c r="B540" s="1055" t="s">
        <v>640</v>
      </c>
      <c r="C540" s="1055"/>
      <c r="D540" s="1015">
        <f>SUM(D535:D539)</f>
      </c>
      <c r="E540" s="1016">
        <f>SUM(E535:E539)</f>
      </c>
      <c r="F540" s="1016">
        <f>SUM(F535:F539)</f>
      </c>
      <c r="G540" s="1017">
        <f>SUM(G535:G539)</f>
      </c>
      <c r="H540" s="1018">
        <f>SUM(H535:H539)</f>
      </c>
      <c r="I540" s="1017">
        <f>SUM(I535:I539)</f>
      </c>
      <c r="J540" s="1018">
        <f>SUM(J535:J539)</f>
      </c>
      <c r="K540" s="1017">
        <f>SUM(K535:K539)</f>
      </c>
      <c r="L540" s="1016">
        <f>SUM(L535:L539)</f>
      </c>
      <c r="M540" s="1019">
        <f t="shared" si="525"/>
      </c>
      <c r="N540" s="1017">
        <f>SUM(N535:N539)</f>
      </c>
      <c r="O540" s="1019">
        <f t="shared" si="495"/>
      </c>
      <c r="P540" s="1019">
        <f>D540/N540</f>
      </c>
      <c r="Q540" s="1019">
        <f t="shared" si="783"/>
      </c>
      <c r="R540" s="1019">
        <f t="shared" si="211"/>
      </c>
      <c r="S540" s="1020">
        <f t="shared" si="277"/>
      </c>
      <c r="T540" s="1020">
        <f t="shared" si="307"/>
      </c>
      <c r="U540" s="1020">
        <f t="shared" si="471"/>
      </c>
      <c r="V540" s="1020">
        <f t="shared" si="555"/>
      </c>
      <c r="W540" s="1021">
        <f t="shared" si="763"/>
      </c>
      <c r="X540" s="1020">
        <f>AVERAGE(X535:X539)</f>
      </c>
      <c r="Y540" s="1022">
        <f>AVERAGE(Y535:Y539)</f>
      </c>
      <c r="Z540" s="1022">
        <f t="shared" si="113"/>
      </c>
      <c r="AA540" s="1023">
        <f>SUM(AA535:AA539)</f>
      </c>
      <c r="AB540" s="1023">
        <f>SUM(AB535:AB539)</f>
      </c>
      <c r="AC540" s="1023">
        <f>SUM(AC535:AC539)</f>
      </c>
      <c r="AD540" s="1023">
        <f>SUM(AD535:AD539)</f>
      </c>
      <c r="AE540" s="1023">
        <f>SUM(AE535:AE539)</f>
      </c>
      <c r="AF540" s="1023">
        <f>SUM(AF535:AF539)</f>
      </c>
      <c r="AG540" s="1023">
        <f>SUM(AG535:AG539)</f>
      </c>
      <c r="AH540" s="1023">
        <f>SUM(AH535:AH539)</f>
      </c>
      <c r="AI540" s="1019">
        <f t="shared" si="178"/>
      </c>
      <c r="AJ540" s="1024">
        <f t="shared" si="241"/>
      </c>
      <c r="AK540" s="1025"/>
      <c r="AL540" s="1025"/>
      <c r="AM540" s="1021">
        <f>SUM(AM535:AM539)</f>
      </c>
    </row>
    <row r="541">
      <c r="A541" s="1056"/>
      <c r="B541" s="1026" t="s">
        <v>653</v>
      </c>
      <c r="C541" s="979" t="s">
        <v>649</v>
      </c>
      <c r="D541" s="1011">
        <f t="shared" ref="D541:D545" si="408">E541+F541</f>
      </c>
      <c r="E541" s="1028">
        <v>1387.89</v>
      </c>
      <c r="F541" s="1028">
        <v>2079.52</v>
      </c>
      <c r="G541" s="983">
        <v>3</v>
      </c>
      <c r="H541" s="983">
        <v>8204.630000000005</v>
      </c>
      <c r="I541" s="983">
        <v>0</v>
      </c>
      <c r="J541" s="983">
        <v>0</v>
      </c>
      <c r="K541" s="983">
        <f t="shared" ref="K541:K545" si="606">G541+I541</f>
      </c>
      <c r="L541" s="985">
        <f t="shared" ref="L541:L545" si="690">H541+J541</f>
      </c>
      <c r="M541" s="986">
        <f t="shared" si="525"/>
      </c>
      <c r="N541" s="1066">
        <v>2</v>
      </c>
      <c r="O541" s="986">
        <f t="shared" si="495"/>
      </c>
      <c r="P541" s="986">
        <f t="shared" ref="P541:P545" si="50">D541/K541</f>
      </c>
      <c r="Q541" s="986">
        <f t="shared" si="783"/>
      </c>
      <c r="R541" s="986">
        <f t="shared" si="211"/>
      </c>
      <c r="S541" s="987">
        <f t="shared" si="277"/>
      </c>
      <c r="T541" s="987">
        <f t="shared" si="307"/>
      </c>
      <c r="U541" s="987">
        <f t="shared" si="471"/>
      </c>
      <c r="V541" s="987">
        <f t="shared" si="555"/>
      </c>
      <c r="W541" s="988">
        <f t="shared" si="763"/>
      </c>
      <c r="X541" s="989">
        <v>0.0301</v>
      </c>
      <c r="Y541" s="990">
        <v>56</v>
      </c>
      <c r="Z541" s="986">
        <f t="shared" si="113"/>
      </c>
      <c r="AA541" s="1005">
        <v>30207</v>
      </c>
      <c r="AB541" s="1005">
        <v>672</v>
      </c>
      <c r="AC541" s="1005">
        <v>152</v>
      </c>
      <c r="AD541" s="1005">
        <v>730</v>
      </c>
      <c r="AE541" s="1005">
        <v>49</v>
      </c>
      <c r="AF541" s="1005">
        <v>5</v>
      </c>
      <c r="AG541" s="1005">
        <v>1</v>
      </c>
      <c r="AH541" s="1005">
        <v>30</v>
      </c>
      <c r="AI541" s="986">
        <f t="shared" si="178"/>
      </c>
      <c r="AJ541" s="986">
        <f t="shared" si="241"/>
      </c>
      <c r="AK541" s="993" t="s">
        <v>650</v>
      </c>
      <c r="AL541" s="994" t="s">
        <v>636</v>
      </c>
      <c r="AM541" s="994">
        <v>22</v>
      </c>
    </row>
    <row r="542">
      <c r="A542" s="1056"/>
      <c r="B542" s="1026" t="s">
        <v>653</v>
      </c>
      <c r="C542" s="979" t="s">
        <v>652</v>
      </c>
      <c r="D542" s="1011">
        <f t="shared" si="408"/>
      </c>
      <c r="E542" s="1028">
        <v>1566.99</v>
      </c>
      <c r="F542" s="1027">
        <v>2282.87</v>
      </c>
      <c r="G542" s="1012">
        <v>5</v>
      </c>
      <c r="H542" s="1012">
        <v>10842.75</v>
      </c>
      <c r="I542" s="1012">
        <v>0</v>
      </c>
      <c r="J542" s="1012">
        <v>0</v>
      </c>
      <c r="K542" s="983">
        <f t="shared" si="606"/>
      </c>
      <c r="L542" s="985">
        <f t="shared" si="690"/>
      </c>
      <c r="M542" s="986">
        <f t="shared" si="525"/>
      </c>
      <c r="N542" s="1066">
        <v>5</v>
      </c>
      <c r="O542" s="986">
        <f t="shared" si="495"/>
      </c>
      <c r="P542" s="986">
        <f t="shared" si="50"/>
      </c>
      <c r="Q542" s="986">
        <f t="shared" si="783"/>
      </c>
      <c r="R542" s="986">
        <f t="shared" si="211"/>
      </c>
      <c r="S542" s="987">
        <f t="shared" si="277"/>
      </c>
      <c r="T542" s="987">
        <f t="shared" si="307"/>
      </c>
      <c r="U542" s="987">
        <f t="shared" si="471"/>
      </c>
      <c r="V542" s="987">
        <f t="shared" si="555"/>
      </c>
      <c r="W542" s="988">
        <f t="shared" si="763"/>
      </c>
      <c r="X542" s="989">
        <v>0.0212</v>
      </c>
      <c r="Y542" s="990">
        <v>53</v>
      </c>
      <c r="Z542" s="986">
        <f t="shared" si="113"/>
      </c>
      <c r="AA542" s="1005">
        <v>33934</v>
      </c>
      <c r="AB542" s="1005">
        <v>814</v>
      </c>
      <c r="AC542" s="1005">
        <v>133</v>
      </c>
      <c r="AD542" s="1005">
        <v>964</v>
      </c>
      <c r="AE542" s="1005">
        <v>58</v>
      </c>
      <c r="AF542" s="1005">
        <v>8</v>
      </c>
      <c r="AG542" s="1005">
        <v>3</v>
      </c>
      <c r="AH542" s="1005">
        <v>33</v>
      </c>
      <c r="AI542" s="986">
        <f t="shared" si="178"/>
      </c>
      <c r="AJ542" s="986">
        <f t="shared" si="241"/>
      </c>
      <c r="AK542" s="993" t="s">
        <v>650</v>
      </c>
      <c r="AL542" s="994" t="s">
        <v>636</v>
      </c>
      <c r="AM542" s="994">
        <v>57</v>
      </c>
    </row>
    <row r="543">
      <c r="A543" s="1056"/>
      <c r="B543" s="1026" t="s">
        <v>653</v>
      </c>
      <c r="C543" s="979" t="s">
        <v>654</v>
      </c>
      <c r="D543" s="1011">
        <f t="shared" si="408"/>
      </c>
      <c r="E543" s="1028">
        <v>1460.85</v>
      </c>
      <c r="F543" s="1028">
        <v>2228.48</v>
      </c>
      <c r="G543" s="1012">
        <v>4</v>
      </c>
      <c r="H543" s="1012">
        <v>8803.39</v>
      </c>
      <c r="I543" s="1012">
        <v>1</v>
      </c>
      <c r="J543" s="1012">
        <v>3989.7000000000007</v>
      </c>
      <c r="K543" s="983">
        <f t="shared" si="606"/>
      </c>
      <c r="L543" s="985">
        <f t="shared" si="690"/>
      </c>
      <c r="M543" s="986">
        <f t="shared" si="525"/>
      </c>
      <c r="N543" s="1066">
        <v>4</v>
      </c>
      <c r="O543" s="986">
        <f t="shared" si="495"/>
      </c>
      <c r="P543" s="986">
        <f t="shared" si="50"/>
      </c>
      <c r="Q543" s="986">
        <f t="shared" si="783"/>
      </c>
      <c r="R543" s="986">
        <f t="shared" si="211"/>
      </c>
      <c r="S543" s="987">
        <f t="shared" si="277"/>
      </c>
      <c r="T543" s="987">
        <f t="shared" si="307"/>
      </c>
      <c r="U543" s="987">
        <f t="shared" si="471"/>
      </c>
      <c r="V543" s="987">
        <f t="shared" si="555"/>
      </c>
      <c r="W543" s="988">
        <f t="shared" si="763"/>
      </c>
      <c r="X543" s="989">
        <v>0.0218</v>
      </c>
      <c r="Y543" s="990">
        <v>53</v>
      </c>
      <c r="Z543" s="986">
        <f t="shared" si="113"/>
      </c>
      <c r="AA543" s="1069">
        <v>36243</v>
      </c>
      <c r="AB543" s="1005">
        <v>1096</v>
      </c>
      <c r="AC543" s="1005">
        <v>144</v>
      </c>
      <c r="AD543" s="1005">
        <v>1290</v>
      </c>
      <c r="AE543" s="1005">
        <v>95</v>
      </c>
      <c r="AF543" s="1005">
        <v>9</v>
      </c>
      <c r="AG543" s="1005">
        <v>6</v>
      </c>
      <c r="AH543" s="1005">
        <v>2</v>
      </c>
      <c r="AI543" s="986">
        <f t="shared" si="178"/>
      </c>
      <c r="AJ543" s="986">
        <f t="shared" si="241"/>
      </c>
      <c r="AK543" s="993" t="s">
        <v>650</v>
      </c>
      <c r="AL543" s="994" t="s">
        <v>636</v>
      </c>
      <c r="AM543" s="994">
        <v>31</v>
      </c>
    </row>
    <row r="544">
      <c r="A544" s="1056"/>
      <c r="B544" s="1026" t="s">
        <v>653</v>
      </c>
      <c r="C544" s="979" t="s">
        <v>655</v>
      </c>
      <c r="D544" s="1059">
        <f t="shared" si="408"/>
      </c>
      <c r="E544" s="1031">
        <v>1705.2</v>
      </c>
      <c r="F544" s="1031">
        <v>2688.97</v>
      </c>
      <c r="G544" s="983">
        <v>9</v>
      </c>
      <c r="H544" s="1012">
        <v>22168.359999999986</v>
      </c>
      <c r="I544" s="1012">
        <v>0</v>
      </c>
      <c r="J544" s="1012">
        <v>0</v>
      </c>
      <c r="K544" s="983">
        <f t="shared" si="606"/>
      </c>
      <c r="L544" s="985">
        <f t="shared" si="690"/>
      </c>
      <c r="M544" s="986">
        <f t="shared" si="525"/>
      </c>
      <c r="N544" s="1066">
        <v>7</v>
      </c>
      <c r="O544" s="986">
        <f t="shared" si="495"/>
      </c>
      <c r="P544" s="986">
        <f t="shared" si="50"/>
      </c>
      <c r="Q544" s="986">
        <f t="shared" si="783"/>
      </c>
      <c r="R544" s="986">
        <f t="shared" si="211"/>
      </c>
      <c r="S544" s="987">
        <f t="shared" si="277"/>
      </c>
      <c r="T544" s="987">
        <f t="shared" si="307"/>
      </c>
      <c r="U544" s="987">
        <f t="shared" si="471"/>
      </c>
      <c r="V544" s="987">
        <f t="shared" si="555"/>
      </c>
      <c r="W544" s="988">
        <f t="shared" si="763"/>
      </c>
      <c r="X544" s="989">
        <v>0.0323</v>
      </c>
      <c r="Y544" s="990">
        <v>53</v>
      </c>
      <c r="Z544" s="1002">
        <f t="shared" si="113"/>
      </c>
      <c r="AA544" s="1003">
        <v>39495</v>
      </c>
      <c r="AB544" s="1004">
        <v>884</v>
      </c>
      <c r="AC544" s="1005">
        <v>168</v>
      </c>
      <c r="AD544" s="1005">
        <v>1028</v>
      </c>
      <c r="AE544" s="1005">
        <v>83</v>
      </c>
      <c r="AF544" s="1005">
        <v>12</v>
      </c>
      <c r="AG544" s="1005">
        <v>3</v>
      </c>
      <c r="AH544" s="1005">
        <v>49</v>
      </c>
      <c r="AI544" s="986">
        <f t="shared" si="178"/>
      </c>
      <c r="AJ544" s="986">
        <f t="shared" si="241"/>
      </c>
      <c r="AK544" s="993" t="s">
        <v>650</v>
      </c>
      <c r="AL544" s="994" t="s">
        <v>636</v>
      </c>
      <c r="AM544" s="994">
        <v>24</v>
      </c>
    </row>
    <row r="545">
      <c r="A545" s="1056"/>
      <c r="B545" s="1026" t="s">
        <v>653</v>
      </c>
      <c r="C545" s="979" t="s">
        <v>656</v>
      </c>
      <c r="D545" s="1011">
        <f t="shared" si="408"/>
      </c>
      <c r="E545" s="1028">
        <v>1464.27</v>
      </c>
      <c r="F545" s="1028">
        <v>3256.12</v>
      </c>
      <c r="G545" s="1012">
        <v>4</v>
      </c>
      <c r="H545" s="1012">
        <v>9967.600000000006</v>
      </c>
      <c r="I545" s="1012">
        <v>0</v>
      </c>
      <c r="J545" s="1012">
        <v>0</v>
      </c>
      <c r="K545" s="983">
        <f t="shared" si="606"/>
      </c>
      <c r="L545" s="985">
        <f t="shared" si="690"/>
      </c>
      <c r="M545" s="986">
        <f t="shared" si="525"/>
      </c>
      <c r="N545" s="1066">
        <v>4</v>
      </c>
      <c r="O545" s="986">
        <f t="shared" si="495"/>
      </c>
      <c r="P545" s="986">
        <f t="shared" si="50"/>
      </c>
      <c r="Q545" s="986">
        <f t="shared" si="783"/>
      </c>
      <c r="R545" s="986">
        <f t="shared" si="211"/>
      </c>
      <c r="S545" s="987">
        <f t="shared" si="277"/>
      </c>
      <c r="T545" s="987">
        <f t="shared" si="307"/>
      </c>
      <c r="U545" s="987">
        <f t="shared" si="471"/>
      </c>
      <c r="V545" s="987">
        <f t="shared" si="555"/>
      </c>
      <c r="W545" s="988">
        <f t="shared" si="763"/>
      </c>
      <c r="X545" s="989">
        <v>0.0311</v>
      </c>
      <c r="Y545" s="990">
        <v>53</v>
      </c>
      <c r="Z545" s="986">
        <f t="shared" si="113"/>
      </c>
      <c r="AA545" s="1013">
        <v>41466</v>
      </c>
      <c r="AB545" s="1005">
        <v>614</v>
      </c>
      <c r="AC545" s="1005">
        <v>154</v>
      </c>
      <c r="AD545" s="1005">
        <v>653</v>
      </c>
      <c r="AE545" s="1005">
        <v>68</v>
      </c>
      <c r="AF545" s="1005">
        <v>12</v>
      </c>
      <c r="AG545" s="1005">
        <v>2</v>
      </c>
      <c r="AH545" s="1005">
        <v>43</v>
      </c>
      <c r="AI545" s="986">
        <f t="shared" si="178"/>
      </c>
      <c r="AJ545" s="986">
        <f t="shared" si="241"/>
      </c>
      <c r="AK545" s="993" t="s">
        <v>650</v>
      </c>
      <c r="AL545" s="994" t="s">
        <v>636</v>
      </c>
      <c r="AM545" s="994">
        <v>28</v>
      </c>
    </row>
    <row r="546">
      <c r="A546" s="1056"/>
      <c r="B546" s="1055" t="s">
        <v>640</v>
      </c>
      <c r="C546" s="1055"/>
      <c r="D546" s="1015">
        <f>SUM(D541:D545)</f>
      </c>
      <c r="E546" s="1072">
        <f>SUM(E541:E545)</f>
      </c>
      <c r="F546" s="1072">
        <f>SUM(F541:F545)</f>
      </c>
      <c r="G546" s="1029">
        <f>SUM(G541:G545)</f>
      </c>
      <c r="H546" s="1072">
        <f>SUM(H541:H545)</f>
      </c>
      <c r="I546" s="1029">
        <f>SUM(I541:I545)</f>
      </c>
      <c r="J546" s="1072">
        <f>SUM(J541:J545)</f>
      </c>
      <c r="K546" s="1029">
        <f>SUM(K541:K545)</f>
      </c>
      <c r="L546" s="1072">
        <f>SUM(L541:L545)</f>
      </c>
      <c r="M546" s="1019">
        <f t="shared" si="525"/>
      </c>
      <c r="N546" s="1017">
        <f>SUM(N541:N545)</f>
      </c>
      <c r="O546" s="1019">
        <f t="shared" si="495"/>
      </c>
      <c r="P546" s="1019">
        <f>D546/N546</f>
      </c>
      <c r="Q546" s="1019">
        <f t="shared" si="783"/>
      </c>
      <c r="R546" s="1019">
        <f t="shared" si="211"/>
      </c>
      <c r="S546" s="1020">
        <f t="shared" si="277"/>
      </c>
      <c r="T546" s="1020">
        <f t="shared" si="307"/>
      </c>
      <c r="U546" s="1020">
        <f t="shared" si="471"/>
      </c>
      <c r="V546" s="1020">
        <f t="shared" si="555"/>
      </c>
      <c r="W546" s="1021">
        <f t="shared" si="763"/>
      </c>
      <c r="X546" s="1020">
        <f>AVERAGE(X541:X545)</f>
      </c>
      <c r="Y546" s="1022">
        <f>AVERAGE(Y541:Y545)</f>
      </c>
      <c r="Z546" s="1022">
        <f t="shared" si="113"/>
      </c>
      <c r="AA546" s="1023">
        <f>SUM(AA541:AA545)</f>
      </c>
      <c r="AB546" s="1023">
        <f>SUM(AB541:AB545)</f>
      </c>
      <c r="AC546" s="1023">
        <f>SUM(AC541:AC545)</f>
      </c>
      <c r="AD546" s="1023">
        <f>SUM(AD541:AD545)</f>
      </c>
      <c r="AE546" s="1023">
        <f>SUM(AE541:AE545)</f>
      </c>
      <c r="AF546" s="1023">
        <f>SUM(AF541:AF545)</f>
      </c>
      <c r="AG546" s="1023">
        <f>SUM(AG541:AG545)</f>
      </c>
      <c r="AH546" s="1023">
        <f>SUM(AH541:AH545)</f>
      </c>
      <c r="AI546" s="1019">
        <f t="shared" si="178"/>
      </c>
      <c r="AJ546" s="1024">
        <f t="shared" si="241"/>
      </c>
      <c r="AK546" s="1025"/>
      <c r="AL546" s="1025"/>
      <c r="AM546" s="1023">
        <f>SUM(AM541:AM545)</f>
      </c>
    </row>
    <row r="547">
      <c r="A547" s="1056"/>
      <c r="B547" s="1026" t="s">
        <v>646</v>
      </c>
      <c r="C547" s="979" t="s">
        <v>657</v>
      </c>
      <c r="D547" s="1011">
        <f t="shared" ref="D547:D551" si="409">E547+F547</f>
      </c>
      <c r="E547" s="1027">
        <v>1386.43</v>
      </c>
      <c r="F547" s="1028">
        <v>3163.09</v>
      </c>
      <c r="G547" s="1012">
        <v>4</v>
      </c>
      <c r="H547" s="1012">
        <v>11312.74000000002</v>
      </c>
      <c r="I547" s="1012">
        <v>0</v>
      </c>
      <c r="J547" s="1012">
        <v>0</v>
      </c>
      <c r="K547" s="983">
        <f t="shared" ref="K547:K551" si="607">G547+I547</f>
      </c>
      <c r="L547" s="985">
        <f t="shared" ref="L547:L551" si="691">H547+J547</f>
      </c>
      <c r="M547" s="986">
        <f t="shared" si="525"/>
      </c>
      <c r="N547" s="1066">
        <v>3</v>
      </c>
      <c r="O547" s="986">
        <f t="shared" si="495"/>
      </c>
      <c r="P547" s="986">
        <f t="shared" ref="P547:P551" si="51">D547/K547</f>
      </c>
      <c r="Q547" s="986">
        <f t="shared" si="783"/>
      </c>
      <c r="R547" s="986">
        <f t="shared" si="211"/>
      </c>
      <c r="S547" s="987">
        <f t="shared" si="277"/>
      </c>
      <c r="T547" s="987">
        <f t="shared" si="307"/>
      </c>
      <c r="U547" s="987">
        <f t="shared" si="471"/>
      </c>
      <c r="V547" s="987">
        <f t="shared" si="555"/>
      </c>
      <c r="W547" s="988">
        <f t="shared" si="763"/>
      </c>
      <c r="X547" s="989">
        <v>0.0296</v>
      </c>
      <c r="Y547" s="990">
        <v>53</v>
      </c>
      <c r="Z547" s="986">
        <f t="shared" si="113"/>
      </c>
      <c r="AA547" s="1005">
        <v>51257</v>
      </c>
      <c r="AB547" s="1005">
        <v>755</v>
      </c>
      <c r="AC547" s="1005">
        <v>194</v>
      </c>
      <c r="AD547" s="1005">
        <v>775</v>
      </c>
      <c r="AE547" s="1005">
        <v>65</v>
      </c>
      <c r="AF547" s="1005">
        <v>14</v>
      </c>
      <c r="AG547" s="1005">
        <v>3</v>
      </c>
      <c r="AH547" s="1005">
        <v>54</v>
      </c>
      <c r="AI547" s="986">
        <f t="shared" si="178"/>
      </c>
      <c r="AJ547" s="986">
        <f t="shared" si="241"/>
      </c>
      <c r="AK547" s="993" t="s">
        <v>650</v>
      </c>
      <c r="AL547" s="994" t="s">
        <v>636</v>
      </c>
      <c r="AM547" s="994">
        <v>25</v>
      </c>
    </row>
    <row r="548">
      <c r="A548" s="1056"/>
      <c r="B548" s="1026" t="s">
        <v>646</v>
      </c>
      <c r="C548" s="979" t="s">
        <v>659</v>
      </c>
      <c r="D548" s="1011">
        <f t="shared" si="409"/>
      </c>
      <c r="E548" s="1031">
        <v>1627.36</v>
      </c>
      <c r="F548" s="1031">
        <v>3796.89</v>
      </c>
      <c r="G548" s="1012">
        <v>4</v>
      </c>
      <c r="H548" s="1012">
        <v>11080.849999999977</v>
      </c>
      <c r="I548" s="1012">
        <v>0</v>
      </c>
      <c r="J548" s="1012">
        <v>0</v>
      </c>
      <c r="K548" s="983">
        <f t="shared" si="607"/>
      </c>
      <c r="L548" s="985">
        <f t="shared" si="691"/>
      </c>
      <c r="M548" s="986">
        <f t="shared" si="525"/>
      </c>
      <c r="N548" s="1066">
        <v>3</v>
      </c>
      <c r="O548" s="986">
        <f t="shared" si="495"/>
      </c>
      <c r="P548" s="986">
        <f t="shared" si="51"/>
      </c>
      <c r="Q548" s="986">
        <f t="shared" si="783"/>
      </c>
      <c r="R548" s="986">
        <f t="shared" si="211"/>
      </c>
      <c r="S548" s="987">
        <f t="shared" si="277"/>
      </c>
      <c r="T548" s="987">
        <f t="shared" si="307"/>
      </c>
      <c r="U548" s="987">
        <f t="shared" si="471"/>
      </c>
      <c r="V548" s="987">
        <f t="shared" si="555"/>
      </c>
      <c r="W548" s="988">
        <f t="shared" si="763"/>
      </c>
      <c r="X548" s="989">
        <v>0.0281</v>
      </c>
      <c r="Y548" s="990">
        <v>52</v>
      </c>
      <c r="Z548" s="986">
        <f t="shared" si="113"/>
      </c>
      <c r="AA548" s="1005">
        <v>60963</v>
      </c>
      <c r="AB548" s="1005">
        <v>1454</v>
      </c>
      <c r="AC548" s="1005">
        <v>215</v>
      </c>
      <c r="AD548" s="1005">
        <v>1661</v>
      </c>
      <c r="AE548" s="1005">
        <v>99</v>
      </c>
      <c r="AF548" s="1005">
        <v>13</v>
      </c>
      <c r="AG548" s="1005">
        <v>3</v>
      </c>
      <c r="AH548" s="1005">
        <v>84</v>
      </c>
      <c r="AI548" s="986">
        <f t="shared" si="178"/>
      </c>
      <c r="AJ548" s="986">
        <f t="shared" si="241"/>
      </c>
      <c r="AK548" s="993" t="s">
        <v>650</v>
      </c>
      <c r="AL548" s="994" t="s">
        <v>636</v>
      </c>
      <c r="AM548" s="994">
        <v>84</v>
      </c>
    </row>
    <row r="549">
      <c r="A549" s="1056"/>
      <c r="B549" s="1026" t="s">
        <v>646</v>
      </c>
      <c r="C549" s="979" t="s">
        <v>660</v>
      </c>
      <c r="D549" s="1011">
        <f t="shared" si="409"/>
      </c>
      <c r="E549" s="1031">
        <v>1309.9</v>
      </c>
      <c r="F549" s="1031">
        <v>2533.92</v>
      </c>
      <c r="G549" s="983">
        <v>5</v>
      </c>
      <c r="H549" s="983">
        <v>12194.339999999997</v>
      </c>
      <c r="I549" s="983">
        <v>0</v>
      </c>
      <c r="J549" s="983">
        <v>0</v>
      </c>
      <c r="K549" s="983">
        <f t="shared" si="607"/>
      </c>
      <c r="L549" s="985">
        <f t="shared" si="691"/>
      </c>
      <c r="M549" s="986">
        <f t="shared" si="525"/>
      </c>
      <c r="N549" s="1066">
        <v>3</v>
      </c>
      <c r="O549" s="986">
        <f t="shared" si="495"/>
      </c>
      <c r="P549" s="986">
        <f t="shared" si="51"/>
      </c>
      <c r="Q549" s="986">
        <f t="shared" si="783"/>
      </c>
      <c r="R549" s="986">
        <f t="shared" si="211"/>
      </c>
      <c r="S549" s="987">
        <f t="shared" si="277"/>
      </c>
      <c r="T549" s="987">
        <f t="shared" si="307"/>
      </c>
      <c r="U549" s="987">
        <f t="shared" si="471"/>
      </c>
      <c r="V549" s="987">
        <f t="shared" si="555"/>
      </c>
      <c r="W549" s="988">
        <f t="shared" si="763"/>
      </c>
      <c r="X549" s="989">
        <v>0.0208</v>
      </c>
      <c r="Y549" s="990">
        <v>53</v>
      </c>
      <c r="Z549" s="986">
        <f t="shared" si="113"/>
      </c>
      <c r="AA549" s="1005">
        <v>44528</v>
      </c>
      <c r="AB549" s="1005">
        <v>909</v>
      </c>
      <c r="AC549" s="1005">
        <v>152</v>
      </c>
      <c r="AD549" s="1005">
        <v>1017</v>
      </c>
      <c r="AE549" s="1005">
        <v>57</v>
      </c>
      <c r="AF549" s="1005">
        <v>7</v>
      </c>
      <c r="AG549" s="1005">
        <v>0</v>
      </c>
      <c r="AH549" s="1005">
        <v>4</v>
      </c>
      <c r="AI549" s="986">
        <f t="shared" si="178"/>
      </c>
      <c r="AJ549" s="986">
        <f t="shared" si="241"/>
      </c>
      <c r="AK549" s="993" t="s">
        <v>650</v>
      </c>
      <c r="AL549" s="994" t="s">
        <v>636</v>
      </c>
      <c r="AM549" s="994">
        <v>24</v>
      </c>
    </row>
    <row r="550">
      <c r="A550" s="1056"/>
      <c r="B550" s="1026" t="s">
        <v>646</v>
      </c>
      <c r="C550" s="979" t="s">
        <v>661</v>
      </c>
      <c r="D550" s="1059">
        <f t="shared" si="409"/>
      </c>
      <c r="E550" s="1031">
        <v>738.63</v>
      </c>
      <c r="F550" s="1031">
        <v>1662.49</v>
      </c>
      <c r="G550" s="1012">
        <v>2</v>
      </c>
      <c r="H550" s="1012">
        <v>4543.110000000015</v>
      </c>
      <c r="I550" s="1012">
        <v>0</v>
      </c>
      <c r="J550" s="1012">
        <v>0</v>
      </c>
      <c r="K550" s="983">
        <f t="shared" si="607"/>
      </c>
      <c r="L550" s="985">
        <f t="shared" si="691"/>
      </c>
      <c r="M550" s="986">
        <f t="shared" si="525"/>
      </c>
      <c r="N550" s="1066">
        <v>2</v>
      </c>
      <c r="O550" s="986">
        <f t="shared" si="495"/>
      </c>
      <c r="P550" s="986">
        <f t="shared" si="51"/>
      </c>
      <c r="Q550" s="986">
        <f t="shared" si="783"/>
      </c>
      <c r="R550" s="986">
        <f t="shared" si="211"/>
      </c>
      <c r="S550" s="987">
        <f t="shared" si="277"/>
      </c>
      <c r="T550" s="987">
        <f t="shared" si="307"/>
      </c>
      <c r="U550" s="987">
        <f t="shared" si="471"/>
      </c>
      <c r="V550" s="987">
        <f t="shared" si="555"/>
      </c>
      <c r="W550" s="988">
        <f t="shared" si="763"/>
      </c>
      <c r="X550" s="989">
        <v>0.0232</v>
      </c>
      <c r="Y550" s="990">
        <v>53</v>
      </c>
      <c r="Z550" s="986">
        <f t="shared" si="113"/>
      </c>
      <c r="AA550" s="1013">
        <v>31046</v>
      </c>
      <c r="AB550" s="1005">
        <v>678</v>
      </c>
      <c r="AC550" s="1005">
        <v>104</v>
      </c>
      <c r="AD550" s="1005">
        <v>866</v>
      </c>
      <c r="AE550" s="1005">
        <v>58</v>
      </c>
      <c r="AF550" s="1005">
        <v>6</v>
      </c>
      <c r="AG550" s="1005">
        <v>1</v>
      </c>
      <c r="AH550" s="1005">
        <v>31</v>
      </c>
      <c r="AI550" s="986">
        <f t="shared" si="178"/>
      </c>
      <c r="AJ550" s="986">
        <f t="shared" si="241"/>
      </c>
      <c r="AK550" s="993" t="s">
        <v>650</v>
      </c>
      <c r="AL550" s="994" t="s">
        <v>636</v>
      </c>
      <c r="AM550" s="994">
        <v>33</v>
      </c>
    </row>
    <row r="551">
      <c r="A551" s="1056"/>
      <c r="B551" s="1026" t="s">
        <v>646</v>
      </c>
      <c r="C551" s="979" t="s">
        <v>662</v>
      </c>
      <c r="D551" s="1011">
        <f t="shared" si="409"/>
      </c>
      <c r="E551" s="1008">
        <v>324.83</v>
      </c>
      <c r="F551" s="1031">
        <v>571</v>
      </c>
      <c r="G551" s="1012">
        <v>3</v>
      </c>
      <c r="H551" s="1012">
        <v>7921.790000000008</v>
      </c>
      <c r="I551" s="1012">
        <v>0</v>
      </c>
      <c r="J551" s="1012">
        <v>0</v>
      </c>
      <c r="K551" s="983">
        <f t="shared" si="607"/>
      </c>
      <c r="L551" s="985">
        <f t="shared" si="691"/>
      </c>
      <c r="M551" s="986">
        <f t="shared" si="525"/>
      </c>
      <c r="N551" s="1066">
        <v>2</v>
      </c>
      <c r="O551" s="986">
        <f t="shared" si="495"/>
      </c>
      <c r="P551" s="986">
        <f t="shared" si="51"/>
      </c>
      <c r="Q551" s="986">
        <f t="shared" si="783"/>
      </c>
      <c r="R551" s="986">
        <f t="shared" si="211"/>
      </c>
      <c r="S551" s="987">
        <f t="shared" si="277"/>
      </c>
      <c r="T551" s="987">
        <f t="shared" si="307"/>
      </c>
      <c r="U551" s="987">
        <f t="shared" si="471"/>
      </c>
      <c r="V551" s="987">
        <f t="shared" si="555"/>
      </c>
      <c r="W551" s="988">
        <f t="shared" si="763"/>
      </c>
      <c r="X551" s="989">
        <v>0.024</v>
      </c>
      <c r="Y551" s="990">
        <v>56</v>
      </c>
      <c r="Z551" s="986">
        <f t="shared" si="113"/>
      </c>
      <c r="AA551" s="1005">
        <v>13600</v>
      </c>
      <c r="AB551" s="1005">
        <v>417</v>
      </c>
      <c r="AC551" s="1005">
        <v>52</v>
      </c>
      <c r="AD551" s="1005">
        <v>599</v>
      </c>
      <c r="AE551" s="1005">
        <v>25</v>
      </c>
      <c r="AF551" s="1005">
        <v>3</v>
      </c>
      <c r="AG551" s="1005">
        <v>0</v>
      </c>
      <c r="AH551" s="1005">
        <v>9</v>
      </c>
      <c r="AI551" s="986">
        <f t="shared" si="178"/>
      </c>
      <c r="AJ551" s="986">
        <f t="shared" si="241"/>
      </c>
      <c r="AK551" s="993" t="s">
        <v>650</v>
      </c>
      <c r="AL551" s="994" t="s">
        <v>636</v>
      </c>
      <c r="AM551" s="994">
        <v>13</v>
      </c>
    </row>
    <row r="552">
      <c r="A552" s="1056"/>
      <c r="B552" s="1055" t="s">
        <v>640</v>
      </c>
      <c r="C552" s="1055"/>
      <c r="D552" s="1015">
        <f>SUM(D547:D551)</f>
      </c>
      <c r="E552" s="1072">
        <f>SUM(E547:E551)</f>
      </c>
      <c r="F552" s="1072">
        <f>SUM(F547:F551)</f>
      </c>
      <c r="G552" s="1029">
        <f>SUM(G547:G551)</f>
      </c>
      <c r="H552" s="1072">
        <f>SUM(H547:H551)</f>
      </c>
      <c r="I552" s="1029">
        <f>SUM(I547:I551)</f>
      </c>
      <c r="J552" s="1072">
        <f>SUM(J547:J551)</f>
      </c>
      <c r="K552" s="1029">
        <f>SUM(K547:K551)</f>
      </c>
      <c r="L552" s="1072">
        <f>SUM(L547:L551)</f>
      </c>
      <c r="M552" s="1019">
        <f t="shared" si="525"/>
      </c>
      <c r="N552" s="1017">
        <f>SUM(N547:N551)</f>
      </c>
      <c r="O552" s="1019">
        <f t="shared" si="495"/>
      </c>
      <c r="P552" s="1019">
        <f t="shared" ref="P552:P553" si="133">D552/N552</f>
      </c>
      <c r="Q552" s="1019">
        <f t="shared" si="783"/>
      </c>
      <c r="R552" s="1019">
        <f t="shared" si="211"/>
      </c>
      <c r="S552" s="1020">
        <f t="shared" si="277"/>
      </c>
      <c r="T552" s="1020">
        <f t="shared" si="307"/>
      </c>
      <c r="U552" s="1020">
        <f t="shared" si="471"/>
      </c>
      <c r="V552" s="1020">
        <f t="shared" si="555"/>
      </c>
      <c r="W552" s="1021">
        <f t="shared" si="763"/>
      </c>
      <c r="X552" s="1020">
        <f>AVERAGE(X547:X551)</f>
      </c>
      <c r="Y552" s="1022">
        <f>AVERAGE(Y547:Y551)</f>
      </c>
      <c r="Z552" s="1022">
        <f t="shared" si="113"/>
      </c>
      <c r="AA552" s="1023">
        <f>SUM(AA547:AA551)</f>
      </c>
      <c r="AB552" s="1023">
        <f>SUM(AB547:AB551)</f>
      </c>
      <c r="AC552" s="1023">
        <f>SUM(AC547:AC551)</f>
      </c>
      <c r="AD552" s="1023">
        <f>SUM(AD547:AD551)</f>
      </c>
      <c r="AE552" s="1023">
        <f>SUM(AE547:AE551)</f>
      </c>
      <c r="AF552" s="1023">
        <f>SUM(AF547:AF551)</f>
      </c>
      <c r="AG552" s="1023">
        <f>SUM(AG547:AG551)</f>
      </c>
      <c r="AH552" s="1023">
        <f>SUM(AH547:AH551)</f>
      </c>
      <c r="AI552" s="1019">
        <f t="shared" si="178"/>
      </c>
      <c r="AJ552" s="1024">
        <f t="shared" si="241"/>
      </c>
      <c r="AK552" s="1025"/>
      <c r="AL552" s="1025"/>
      <c r="AM552" s="1023">
        <f>SUM(AM547:AM551)</f>
      </c>
    </row>
    <row r="553">
      <c r="A553" s="1056"/>
      <c r="B553" s="1039" t="s">
        <v>663</v>
      </c>
      <c r="C553" s="1039"/>
      <c r="D553" s="1033">
        <f>D540+D534+D552+D546</f>
      </c>
      <c r="E553" s="1033">
        <f>E540+E534+E552+E546</f>
      </c>
      <c r="F553" s="1033">
        <f>F540+F534+F552+F546</f>
      </c>
      <c r="G553" s="1033">
        <f>G540+G534+G552+G546</f>
      </c>
      <c r="H553" s="1033">
        <f>H540+H534+H552+H546</f>
      </c>
      <c r="I553" s="1033">
        <f>I540+I534+I552+I546</f>
      </c>
      <c r="J553" s="1033">
        <f>J540+J534+J552+J546</f>
      </c>
      <c r="K553" s="1033">
        <f>K540+K534+K552+K546</f>
      </c>
      <c r="L553" s="1033">
        <f>L540+L534+L552+L546</f>
      </c>
      <c r="M553" s="1036">
        <f t="shared" si="525"/>
      </c>
      <c r="N553" s="1067">
        <f>N540+N534+N552+N546</f>
      </c>
      <c r="O553" s="1036">
        <f t="shared" si="495"/>
      </c>
      <c r="P553" s="1036">
        <f t="shared" si="133"/>
      </c>
      <c r="Q553" s="1036">
        <f t="shared" si="783"/>
      </c>
      <c r="R553" s="1036">
        <f t="shared" si="211"/>
      </c>
      <c r="S553" s="1037">
        <f t="shared" si="277"/>
      </c>
      <c r="T553" s="1037">
        <f t="shared" si="307"/>
      </c>
      <c r="U553" s="1037">
        <f t="shared" si="471"/>
      </c>
      <c r="V553" s="1037">
        <f t="shared" si="555"/>
      </c>
      <c r="W553" s="1035">
        <f t="shared" si="763"/>
      </c>
      <c r="X553" s="1036">
        <f>(X540+X534+X552+X546)/4</f>
      </c>
      <c r="Y553" s="1036">
        <f>(Y540+Y534+Y552+Y546)/4</f>
      </c>
      <c r="Z553" s="1036">
        <f>(Z540+Z534+Z552+Z546)/4</f>
      </c>
      <c r="AA553" s="1033">
        <f>AA540+AA534+AA552+AA546</f>
      </c>
      <c r="AB553" s="1033">
        <f>AB540+AB534+AB552+AB546</f>
      </c>
      <c r="AC553" s="1033">
        <f>AC540+AC534+AC552+AC546</f>
      </c>
      <c r="AD553" s="1033">
        <f>AD540+AD534+AD552+AD546</f>
      </c>
      <c r="AE553" s="1033">
        <f>AE540+AE534+AE552+AE546</f>
      </c>
      <c r="AF553" s="1033">
        <f>AF540+AF534+AF552+AF546</f>
      </c>
      <c r="AG553" s="1033">
        <f>AG540+AG534+AG552+AG546</f>
      </c>
      <c r="AH553" s="1033">
        <f>AH540+AH534+AH552+AH546</f>
      </c>
      <c r="AI553" s="1036">
        <f t="shared" si="178"/>
      </c>
      <c r="AJ553" s="1038">
        <f t="shared" si="241"/>
      </c>
      <c r="AK553" s="1039"/>
      <c r="AL553" s="1039"/>
      <c r="AM553" s="1033">
        <f>AM540+AM534+AM552+AM546</f>
      </c>
    </row>
    <row r="554">
      <c r="A554" s="1071"/>
      <c r="B554" s="1045" t="s">
        <v>592</v>
      </c>
      <c r="C554" s="1045"/>
      <c r="D554" s="966" t="s">
        <v>593</v>
      </c>
      <c r="E554" s="966"/>
      <c r="F554" s="966"/>
      <c r="G554" s="966"/>
      <c r="H554" s="966"/>
      <c r="I554" s="966"/>
      <c r="J554" s="966"/>
      <c r="K554" s="966"/>
      <c r="L554" s="966"/>
      <c r="M554" s="966"/>
      <c r="N554" s="966"/>
      <c r="O554" s="966"/>
      <c r="P554" s="966"/>
      <c r="Q554" s="966"/>
      <c r="R554" s="967" t="s">
        <v>594</v>
      </c>
      <c r="S554" s="967"/>
      <c r="T554" s="967"/>
      <c r="U554" s="967"/>
      <c r="V554" s="967"/>
      <c r="W554" s="967"/>
      <c r="X554" s="967"/>
      <c r="Y554" s="967"/>
      <c r="Z554" s="967"/>
      <c r="AA554" s="967"/>
      <c r="AB554" s="967"/>
      <c r="AC554" s="967"/>
      <c r="AD554" s="967"/>
      <c r="AE554" s="967"/>
      <c r="AF554" s="967"/>
      <c r="AG554" s="967"/>
      <c r="AH554" s="967"/>
      <c r="AI554" s="967"/>
      <c r="AJ554" s="967"/>
      <c r="AK554" s="967"/>
      <c r="AL554" s="967"/>
      <c r="AM554" s="968"/>
    </row>
    <row r="555">
      <c r="A555" s="1071"/>
      <c r="B555" s="1045" t="s">
        <v>595</v>
      </c>
      <c r="C555" s="1045" t="s">
        <v>596</v>
      </c>
      <c r="D555" s="969" t="s">
        <v>597</v>
      </c>
      <c r="E555" s="970" t="s">
        <v>598</v>
      </c>
      <c r="F555" s="970" t="s">
        <v>599</v>
      </c>
      <c r="G555" s="1062" t="s">
        <v>600</v>
      </c>
      <c r="H555" s="1062" t="s">
        <v>601</v>
      </c>
      <c r="I555" s="1062" t="s">
        <v>602</v>
      </c>
      <c r="J555" s="1062" t="s">
        <v>603</v>
      </c>
      <c r="K555" s="1063" t="s">
        <v>675</v>
      </c>
      <c r="L555" s="1064" t="s">
        <v>676</v>
      </c>
      <c r="M555" s="974" t="s">
        <v>606</v>
      </c>
      <c r="N555" s="1062" t="s">
        <v>604</v>
      </c>
      <c r="O555" s="974" t="s">
        <v>607</v>
      </c>
      <c r="P555" s="974" t="s">
        <v>608</v>
      </c>
      <c r="Q555" s="974" t="s">
        <v>609</v>
      </c>
      <c r="R555" s="967" t="s">
        <v>610</v>
      </c>
      <c r="S555" s="975" t="s">
        <v>611</v>
      </c>
      <c r="T555" s="975" t="s">
        <v>612</v>
      </c>
      <c r="U555" s="975" t="s">
        <v>613</v>
      </c>
      <c r="V555" s="975" t="s">
        <v>614</v>
      </c>
      <c r="W555" s="976" t="s">
        <v>615</v>
      </c>
      <c r="X555" s="975" t="s">
        <v>616</v>
      </c>
      <c r="Y555" s="977" t="s">
        <v>617</v>
      </c>
      <c r="Z555" s="967" t="s">
        <v>618</v>
      </c>
      <c r="AA555" s="976" t="s">
        <v>619</v>
      </c>
      <c r="AB555" s="976" t="s">
        <v>620</v>
      </c>
      <c r="AC555" s="976" t="s">
        <v>621</v>
      </c>
      <c r="AD555" s="976" t="s">
        <v>622</v>
      </c>
      <c r="AE555" s="976" t="s">
        <v>623</v>
      </c>
      <c r="AF555" s="976" t="s">
        <v>624</v>
      </c>
      <c r="AG555" s="976" t="s">
        <v>625</v>
      </c>
      <c r="AH555" s="976" t="s">
        <v>626</v>
      </c>
      <c r="AI555" s="976" t="s">
        <v>627</v>
      </c>
      <c r="AJ555" s="967" t="s">
        <v>628</v>
      </c>
      <c r="AK555" s="968" t="s">
        <v>629</v>
      </c>
      <c r="AL555" s="968" t="s">
        <v>630</v>
      </c>
      <c r="AM555" s="968" t="s">
        <v>631</v>
      </c>
    </row>
    <row r="556">
      <c r="A556" s="1056" t="s">
        <v>689</v>
      </c>
      <c r="B556" s="1026" t="s">
        <v>641</v>
      </c>
      <c r="C556" s="1048" t="s">
        <v>634</v>
      </c>
      <c r="D556" s="1057">
        <f t="shared" ref="D556:D560" si="410">E556+F556</f>
      </c>
      <c r="E556" s="981">
        <v>723.96</v>
      </c>
      <c r="F556" s="981">
        <v>1582.94</v>
      </c>
      <c r="G556" s="1043">
        <v>2</v>
      </c>
      <c r="H556" s="1000">
        <v>6576.82</v>
      </c>
      <c r="I556" s="1043">
        <v>0</v>
      </c>
      <c r="J556" s="1043">
        <v>0</v>
      </c>
      <c r="K556" s="983">
        <f t="shared" ref="K556:K560" si="608">G556+I556</f>
      </c>
      <c r="L556" s="985">
        <f t="shared" ref="L556:L560" si="692">H556+J556</f>
      </c>
      <c r="M556" s="986">
        <f t="shared" ref="M556:M580" si="526">L556/D556</f>
      </c>
      <c r="N556" s="984">
        <v>2</v>
      </c>
      <c r="O556" s="986">
        <f t="shared" ref="O556:O580" si="496">D556/K556</f>
      </c>
      <c r="P556" s="986">
        <f t="shared" ref="P556:P560" si="52">D556/K556</f>
      </c>
      <c r="Q556" s="986">
        <f t="shared" ref="Q556:Q580" si="784">L556/K556</f>
      </c>
      <c r="R556" s="986">
        <f t="shared" ref="R556:R580" si="212">D556/AB556</f>
      </c>
      <c r="S556" s="987">
        <f t="shared" ref="S556:S580" si="278">W556/AA556*1</f>
      </c>
      <c r="T556" s="987">
        <f t="shared" ref="T556:T580" si="308">AB556/AA556</f>
      </c>
      <c r="U556" s="987">
        <f t="shared" ref="U556:U580" si="472">AD556/AA556</f>
      </c>
      <c r="V556" s="987">
        <f t="shared" ref="V556:V580" si="556">AE556/AD556</f>
      </c>
      <c r="W556" s="988">
        <f t="shared" ref="W556:W580" si="764">AC556/X556</f>
      </c>
      <c r="X556" s="989">
        <v>0.0293</v>
      </c>
      <c r="Y556" s="990">
        <v>26</v>
      </c>
      <c r="Z556" s="1002">
        <f t="shared" ref="Z556:Z579" si="114">(D556/AA556)*1000</f>
      </c>
      <c r="AA556" s="1068">
        <v>25530</v>
      </c>
      <c r="AB556" s="1004">
        <v>942</v>
      </c>
      <c r="AC556" s="1005">
        <v>126</v>
      </c>
      <c r="AD556" s="1005">
        <v>1182</v>
      </c>
      <c r="AE556" s="1005">
        <v>69</v>
      </c>
      <c r="AF556" s="1005">
        <v>5</v>
      </c>
      <c r="AG556" s="1005">
        <v>0</v>
      </c>
      <c r="AH556" s="1005">
        <v>23</v>
      </c>
      <c r="AI556" s="986">
        <f t="shared" ref="AI556:AI559" si="179">D556/AD556</f>
      </c>
      <c r="AJ556" s="986">
        <f t="shared" ref="AJ556:AJ580" si="242">AM556*1000/D556</f>
      </c>
      <c r="AK556" s="993" t="s">
        <v>635</v>
      </c>
      <c r="AL556" s="994" t="s">
        <v>651</v>
      </c>
      <c r="AM556" s="994">
        <v>28</v>
      </c>
    </row>
    <row r="557">
      <c r="A557" s="1056"/>
      <c r="B557" s="1026" t="s">
        <v>641</v>
      </c>
      <c r="C557" s="1048" t="s">
        <v>637</v>
      </c>
      <c r="D557" s="1049">
        <f t="shared" si="410"/>
      </c>
      <c r="E557" s="981">
        <v>924.09</v>
      </c>
      <c r="F557" s="981">
        <v>1883.57</v>
      </c>
      <c r="G557" s="1043">
        <v>6</v>
      </c>
      <c r="H557" s="1000">
        <v>18391.25</v>
      </c>
      <c r="I557" s="1043">
        <v>0</v>
      </c>
      <c r="J557" s="1043">
        <v>0</v>
      </c>
      <c r="K557" s="983">
        <f t="shared" si="608"/>
      </c>
      <c r="L557" s="985">
        <f t="shared" si="692"/>
      </c>
      <c r="M557" s="986">
        <f t="shared" si="526"/>
      </c>
      <c r="N557" s="984">
        <v>4</v>
      </c>
      <c r="O557" s="986">
        <f t="shared" si="496"/>
      </c>
      <c r="P557" s="986">
        <f t="shared" si="52"/>
      </c>
      <c r="Q557" s="986">
        <f t="shared" si="784"/>
      </c>
      <c r="R557" s="986">
        <f t="shared" si="212"/>
      </c>
      <c r="S557" s="987">
        <f t="shared" si="278"/>
      </c>
      <c r="T557" s="987">
        <f t="shared" si="308"/>
      </c>
      <c r="U557" s="987">
        <f t="shared" si="472"/>
      </c>
      <c r="V557" s="987">
        <f t="shared" si="556"/>
      </c>
      <c r="W557" s="988">
        <f t="shared" si="764"/>
      </c>
      <c r="X557" s="989">
        <v>0.0361</v>
      </c>
      <c r="Y557" s="990">
        <v>45</v>
      </c>
      <c r="Z557" s="1009">
        <f t="shared" si="114"/>
      </c>
      <c r="AA557" s="1003">
        <v>30963</v>
      </c>
      <c r="AB557" s="1004">
        <v>846</v>
      </c>
      <c r="AC557" s="1005">
        <v>161</v>
      </c>
      <c r="AD557" s="1005">
        <v>1022</v>
      </c>
      <c r="AE557" s="1005">
        <v>91</v>
      </c>
      <c r="AF557" s="1005">
        <v>6</v>
      </c>
      <c r="AG557" s="1005">
        <v>0</v>
      </c>
      <c r="AH557" s="1005">
        <v>46</v>
      </c>
      <c r="AI557" s="986">
        <f t="shared" si="179"/>
      </c>
      <c r="AJ557" s="986">
        <f t="shared" si="242"/>
      </c>
      <c r="AK557" s="993" t="s">
        <v>635</v>
      </c>
      <c r="AL557" s="994" t="s">
        <v>651</v>
      </c>
      <c r="AM557" s="994">
        <v>25</v>
      </c>
    </row>
    <row r="558">
      <c r="A558" s="1056"/>
      <c r="B558" s="1026" t="s">
        <v>641</v>
      </c>
      <c r="C558" s="979" t="s">
        <v>638</v>
      </c>
      <c r="D558" s="1059">
        <f t="shared" si="410"/>
      </c>
      <c r="E558" s="981">
        <v>1237.35</v>
      </c>
      <c r="F558" s="981">
        <v>1735.66</v>
      </c>
      <c r="G558" s="1043">
        <v>4</v>
      </c>
      <c r="H558" s="1000">
        <v>10205.919999999998</v>
      </c>
      <c r="I558" s="1043">
        <v>0</v>
      </c>
      <c r="J558" s="1043">
        <v>0</v>
      </c>
      <c r="K558" s="983">
        <f t="shared" si="608"/>
      </c>
      <c r="L558" s="985">
        <f t="shared" si="692"/>
      </c>
      <c r="M558" s="986">
        <f t="shared" si="526"/>
      </c>
      <c r="N558" s="984">
        <v>3</v>
      </c>
      <c r="O558" s="986">
        <f t="shared" si="496"/>
      </c>
      <c r="P558" s="986">
        <f t="shared" si="52"/>
      </c>
      <c r="Q558" s="986">
        <f t="shared" si="784"/>
      </c>
      <c r="R558" s="986">
        <f t="shared" si="212"/>
      </c>
      <c r="S558" s="987">
        <f t="shared" si="278"/>
      </c>
      <c r="T558" s="987">
        <f t="shared" si="308"/>
      </c>
      <c r="U558" s="987">
        <f t="shared" si="472"/>
      </c>
      <c r="V558" s="987">
        <f t="shared" si="556"/>
      </c>
      <c r="W558" s="988">
        <f t="shared" si="764"/>
      </c>
      <c r="X558" s="989">
        <v>0.0176</v>
      </c>
      <c r="Y558" s="990">
        <v>50</v>
      </c>
      <c r="Z558" s="986">
        <f t="shared" si="114"/>
      </c>
      <c r="AA558" s="1013">
        <v>25029</v>
      </c>
      <c r="AB558" s="1005">
        <v>573</v>
      </c>
      <c r="AC558" s="1005">
        <v>102</v>
      </c>
      <c r="AD558" s="1005">
        <v>617</v>
      </c>
      <c r="AE558" s="1005">
        <v>61</v>
      </c>
      <c r="AF558" s="1005">
        <v>9</v>
      </c>
      <c r="AG558" s="1005">
        <v>2</v>
      </c>
      <c r="AH558" s="1005">
        <v>30</v>
      </c>
      <c r="AI558" s="986">
        <f t="shared" si="179"/>
      </c>
      <c r="AJ558" s="986">
        <f t="shared" si="242"/>
      </c>
      <c r="AK558" s="993" t="s">
        <v>635</v>
      </c>
      <c r="AL558" s="994" t="s">
        <v>651</v>
      </c>
      <c r="AM558" s="994">
        <v>24</v>
      </c>
    </row>
    <row r="559">
      <c r="A559" s="1056"/>
      <c r="B559" s="1026" t="s">
        <v>641</v>
      </c>
      <c r="C559" s="979" t="s">
        <v>639</v>
      </c>
      <c r="D559" s="1059">
        <f t="shared" si="410"/>
      </c>
      <c r="E559" s="981">
        <v>1018.58</v>
      </c>
      <c r="F559" s="981">
        <v>3164.59</v>
      </c>
      <c r="G559" s="1043">
        <v>5</v>
      </c>
      <c r="H559" s="1000">
        <v>11634.480000000003</v>
      </c>
      <c r="I559" s="1043">
        <v>0</v>
      </c>
      <c r="J559" s="1043">
        <v>0</v>
      </c>
      <c r="K559" s="983">
        <f t="shared" si="608"/>
      </c>
      <c r="L559" s="985">
        <f t="shared" si="692"/>
      </c>
      <c r="M559" s="986">
        <f t="shared" si="526"/>
      </c>
      <c r="N559" s="984">
        <v>4</v>
      </c>
      <c r="O559" s="986">
        <f t="shared" si="496"/>
      </c>
      <c r="P559" s="986">
        <f t="shared" si="52"/>
      </c>
      <c r="Q559" s="986">
        <f t="shared" si="784"/>
      </c>
      <c r="R559" s="986">
        <f t="shared" si="212"/>
      </c>
      <c r="S559" s="987">
        <f t="shared" si="278"/>
      </c>
      <c r="T559" s="987">
        <f t="shared" si="308"/>
      </c>
      <c r="U559" s="987">
        <f t="shared" si="472"/>
      </c>
      <c r="V559" s="987">
        <f t="shared" si="556"/>
      </c>
      <c r="W559" s="988">
        <f t="shared" si="764"/>
      </c>
      <c r="X559" s="989">
        <v>0.044</v>
      </c>
      <c r="Y559" s="990">
        <v>55</v>
      </c>
      <c r="Z559" s="986">
        <f t="shared" si="114"/>
      </c>
      <c r="AA559" s="1013">
        <v>36659</v>
      </c>
      <c r="AB559" s="1005">
        <v>496</v>
      </c>
      <c r="AC559" s="1005">
        <v>188</v>
      </c>
      <c r="AD559" s="1005">
        <v>517</v>
      </c>
      <c r="AE559" s="1005">
        <v>126</v>
      </c>
      <c r="AF559" s="1005">
        <v>3</v>
      </c>
      <c r="AG559" s="1005">
        <v>2</v>
      </c>
      <c r="AH559" s="1005">
        <v>51</v>
      </c>
      <c r="AI559" s="986">
        <f t="shared" si="179"/>
      </c>
      <c r="AJ559" s="986">
        <f t="shared" si="242"/>
      </c>
      <c r="AK559" s="993" t="s">
        <v>635</v>
      </c>
      <c r="AL559" s="994" t="s">
        <v>651</v>
      </c>
      <c r="AM559" s="994">
        <v>30</v>
      </c>
    </row>
    <row r="560">
      <c r="A560" s="1056"/>
      <c r="B560" s="1026" t="s">
        <v>641</v>
      </c>
      <c r="C560" s="979" t="s">
        <v>642</v>
      </c>
      <c r="D560" s="1059">
        <f t="shared" si="410"/>
      </c>
      <c r="E560" s="981">
        <v>1065.23</v>
      </c>
      <c r="F560" s="981">
        <v>1767.55</v>
      </c>
      <c r="G560" s="1043">
        <v>4</v>
      </c>
      <c r="H560" s="1065">
        <v>10347.490000000005</v>
      </c>
      <c r="I560" s="1043">
        <v>0</v>
      </c>
      <c r="J560" s="1043">
        <v>0</v>
      </c>
      <c r="K560" s="983">
        <f t="shared" si="608"/>
      </c>
      <c r="L560" s="985">
        <f t="shared" si="692"/>
      </c>
      <c r="M560" s="986">
        <f t="shared" si="526"/>
      </c>
      <c r="N560" s="984">
        <v>3</v>
      </c>
      <c r="O560" s="986">
        <f t="shared" si="496"/>
      </c>
      <c r="P560" s="986">
        <f t="shared" si="52"/>
      </c>
      <c r="Q560" s="986">
        <f t="shared" si="784"/>
      </c>
      <c r="R560" s="986">
        <f t="shared" si="212"/>
      </c>
      <c r="S560" s="987">
        <f t="shared" si="278"/>
      </c>
      <c r="T560" s="987">
        <f t="shared" si="308"/>
      </c>
      <c r="U560" s="987">
        <f t="shared" si="472"/>
      </c>
      <c r="V560" s="987">
        <f t="shared" si="556"/>
      </c>
      <c r="W560" s="988">
        <f t="shared" si="764"/>
      </c>
      <c r="X560" s="989">
        <v>0.0179</v>
      </c>
      <c r="Y560" s="990">
        <v>49</v>
      </c>
      <c r="Z560" s="986">
        <f t="shared" si="114"/>
      </c>
      <c r="AA560" s="1013">
        <v>20321</v>
      </c>
      <c r="AB560" s="1005">
        <v>295</v>
      </c>
      <c r="AC560" s="1005">
        <v>86</v>
      </c>
      <c r="AD560" s="1005">
        <v>289</v>
      </c>
      <c r="AE560" s="1005">
        <v>43</v>
      </c>
      <c r="AF560" s="1005">
        <v>6</v>
      </c>
      <c r="AG560" s="1005">
        <v>1</v>
      </c>
      <c r="AH560" s="1005">
        <v>18</v>
      </c>
      <c r="AI560" s="986">
        <v>3</v>
      </c>
      <c r="AJ560" s="986">
        <f t="shared" si="242"/>
      </c>
      <c r="AK560" s="993" t="s">
        <v>635</v>
      </c>
      <c r="AL560" s="994" t="s">
        <v>651</v>
      </c>
      <c r="AM560" s="994">
        <v>339</v>
      </c>
    </row>
    <row r="561">
      <c r="A561" s="1056"/>
      <c r="B561" s="1055" t="s">
        <v>640</v>
      </c>
      <c r="C561" s="1055"/>
      <c r="D561" s="1015">
        <f>SUM(D556:D560)</f>
      </c>
      <c r="E561" s="1060">
        <f>SUM(E556:E560)</f>
      </c>
      <c r="F561" s="1060">
        <f>SUM(F556:F560)</f>
      </c>
      <c r="G561" s="1061">
        <f>SUM(G556:G560)</f>
      </c>
      <c r="H561" s="1070">
        <f>SUM(H556:H560)</f>
      </c>
      <c r="I561" s="1061">
        <f>SUM(I556:I560)</f>
      </c>
      <c r="J561" s="1070">
        <f>SUM(J556:J560)</f>
      </c>
      <c r="K561" s="1017">
        <f>SUM(K556:K560)</f>
      </c>
      <c r="L561" s="1018">
        <f>SUM(L556:L560)</f>
      </c>
      <c r="M561" s="1019">
        <f t="shared" si="526"/>
      </c>
      <c r="N561" s="1017">
        <f>SUM(N556:N560)</f>
      </c>
      <c r="O561" s="1019">
        <f t="shared" si="496"/>
      </c>
      <c r="P561" s="1019">
        <f>D561/N561</f>
      </c>
      <c r="Q561" s="1019">
        <f t="shared" si="784"/>
      </c>
      <c r="R561" s="1019">
        <f t="shared" si="212"/>
      </c>
      <c r="S561" s="1020">
        <f t="shared" si="278"/>
      </c>
      <c r="T561" s="1020">
        <f t="shared" si="308"/>
      </c>
      <c r="U561" s="1020">
        <f t="shared" si="472"/>
      </c>
      <c r="V561" s="1020">
        <f t="shared" si="556"/>
      </c>
      <c r="W561" s="1021">
        <f t="shared" si="764"/>
      </c>
      <c r="X561" s="1020">
        <f>AVERAGE(X556:X560)</f>
      </c>
      <c r="Y561" s="1022">
        <f>AVERAGE(Y556:Y560)</f>
      </c>
      <c r="Z561" s="1019">
        <f t="shared" si="114"/>
      </c>
      <c r="AA561" s="1023">
        <f>SUM(AA556:AA560)</f>
      </c>
      <c r="AB561" s="1023">
        <f>SUM(AB556:AB560)</f>
      </c>
      <c r="AC561" s="1023">
        <f>SUM(AC556:AC560)</f>
      </c>
      <c r="AD561" s="1023">
        <f>SUM(AD556:AD560)</f>
      </c>
      <c r="AE561" s="1023">
        <f>SUM(AE556:AE560)</f>
      </c>
      <c r="AF561" s="1023">
        <f>SUM(AF556:AF560)</f>
      </c>
      <c r="AG561" s="1023">
        <f>SUM(AG556:AG560)</f>
      </c>
      <c r="AH561" s="1023">
        <f>SUM(AH556:AH560)</f>
      </c>
      <c r="AI561" s="1019">
        <f t="shared" ref="AI561:AI580" si="180">D561/AD561</f>
      </c>
      <c r="AJ561" s="1024">
        <f t="shared" si="242"/>
      </c>
      <c r="AK561" s="1025"/>
      <c r="AL561" s="1025"/>
      <c r="AM561" s="1021">
        <f>SUM(AM556:AM560)</f>
      </c>
    </row>
    <row r="562">
      <c r="A562" s="1056"/>
      <c r="B562" s="1026" t="s">
        <v>633</v>
      </c>
      <c r="C562" s="979" t="s">
        <v>643</v>
      </c>
      <c r="D562" s="1011">
        <f t="shared" ref="D562:D566" si="411">E562+F562</f>
      </c>
      <c r="E562" s="1028">
        <v>947.7099999999999</v>
      </c>
      <c r="F562" s="1028">
        <v>1925.1899999999998</v>
      </c>
      <c r="G562" s="1043">
        <v>1</v>
      </c>
      <c r="H562" s="1065">
        <v>1994.8499999999985</v>
      </c>
      <c r="I562" s="1043">
        <v>0</v>
      </c>
      <c r="J562" s="1065">
        <v>0</v>
      </c>
      <c r="K562" s="983">
        <f t="shared" ref="K562:K566" si="609">G562+I562</f>
      </c>
      <c r="L562" s="985">
        <f t="shared" ref="L562:L566" si="693">H562+J562</f>
      </c>
      <c r="M562" s="986">
        <f t="shared" si="526"/>
      </c>
      <c r="N562" s="1043">
        <v>1</v>
      </c>
      <c r="O562" s="986">
        <f t="shared" si="496"/>
      </c>
      <c r="P562" s="986">
        <f t="shared" ref="P562:P566" si="53">D562/K562</f>
      </c>
      <c r="Q562" s="986">
        <f t="shared" si="784"/>
      </c>
      <c r="R562" s="986">
        <f t="shared" si="212"/>
      </c>
      <c r="S562" s="987">
        <f t="shared" si="278"/>
      </c>
      <c r="T562" s="987">
        <f t="shared" si="308"/>
      </c>
      <c r="U562" s="987">
        <f t="shared" si="472"/>
      </c>
      <c r="V562" s="987">
        <f t="shared" si="556"/>
      </c>
      <c r="W562" s="988">
        <f t="shared" si="764"/>
      </c>
      <c r="X562" s="989">
        <v>0.0314</v>
      </c>
      <c r="Y562" s="990">
        <v>54</v>
      </c>
      <c r="Z562" s="986">
        <f t="shared" si="114"/>
      </c>
      <c r="AA562" s="1005">
        <v>27195</v>
      </c>
      <c r="AB562" s="1005">
        <v>462</v>
      </c>
      <c r="AC562" s="1005">
        <v>127</v>
      </c>
      <c r="AD562" s="1005">
        <v>480</v>
      </c>
      <c r="AE562" s="1005">
        <v>69</v>
      </c>
      <c r="AF562" s="1005">
        <v>6</v>
      </c>
      <c r="AG562" s="1005">
        <v>2</v>
      </c>
      <c r="AH562" s="1005">
        <v>30</v>
      </c>
      <c r="AI562" s="986">
        <f t="shared" si="180"/>
      </c>
      <c r="AJ562" s="986">
        <f t="shared" si="242"/>
      </c>
      <c r="AK562" s="993" t="s">
        <v>635</v>
      </c>
      <c r="AL562" s="994" t="s">
        <v>651</v>
      </c>
      <c r="AM562" s="994">
        <v>21</v>
      </c>
    </row>
    <row r="563">
      <c r="A563" s="1056"/>
      <c r="B563" s="1026" t="s">
        <v>633</v>
      </c>
      <c r="C563" s="979" t="s">
        <v>644</v>
      </c>
      <c r="D563" s="1011">
        <f t="shared" si="411"/>
      </c>
      <c r="E563" s="1027">
        <v>1020.41</v>
      </c>
      <c r="F563" s="1028">
        <v>758.89</v>
      </c>
      <c r="G563" s="983">
        <v>5</v>
      </c>
      <c r="H563" s="985">
        <v>9735.93</v>
      </c>
      <c r="I563" s="1043">
        <v>0</v>
      </c>
      <c r="J563" s="1065">
        <v>0</v>
      </c>
      <c r="K563" s="983">
        <f t="shared" si="609"/>
      </c>
      <c r="L563" s="985">
        <f t="shared" si="693"/>
      </c>
      <c r="M563" s="986">
        <f t="shared" si="526"/>
      </c>
      <c r="N563" s="983">
        <v>4</v>
      </c>
      <c r="O563" s="986">
        <f t="shared" si="496"/>
      </c>
      <c r="P563" s="986">
        <f t="shared" si="53"/>
      </c>
      <c r="Q563" s="986">
        <f t="shared" si="784"/>
      </c>
      <c r="R563" s="986">
        <f t="shared" si="212"/>
      </c>
      <c r="S563" s="987">
        <f t="shared" si="278"/>
      </c>
      <c r="T563" s="987">
        <f t="shared" si="308"/>
      </c>
      <c r="U563" s="987">
        <f t="shared" si="472"/>
      </c>
      <c r="V563" s="987">
        <f t="shared" si="556"/>
      </c>
      <c r="W563" s="988">
        <f t="shared" si="764"/>
      </c>
      <c r="X563" s="989">
        <v>0.0133</v>
      </c>
      <c r="Y563" s="990">
        <v>55</v>
      </c>
      <c r="Z563" s="986">
        <f t="shared" si="114"/>
      </c>
      <c r="AA563" s="1005">
        <v>14334</v>
      </c>
      <c r="AB563" s="1005">
        <v>332</v>
      </c>
      <c r="AC563" s="1005">
        <v>53</v>
      </c>
      <c r="AD563" s="1005">
        <v>344</v>
      </c>
      <c r="AE563" s="1005">
        <v>45</v>
      </c>
      <c r="AF563" s="1005">
        <v>4</v>
      </c>
      <c r="AG563" s="1005">
        <v>1</v>
      </c>
      <c r="AH563" s="1005">
        <v>10</v>
      </c>
      <c r="AI563" s="986">
        <f t="shared" si="180"/>
      </c>
      <c r="AJ563" s="986">
        <f t="shared" si="242"/>
      </c>
      <c r="AK563" s="993" t="s">
        <v>635</v>
      </c>
      <c r="AL563" s="994" t="s">
        <v>651</v>
      </c>
      <c r="AM563" s="994">
        <v>18</v>
      </c>
    </row>
    <row r="564">
      <c r="A564" s="1056"/>
      <c r="B564" s="1026" t="s">
        <v>633</v>
      </c>
      <c r="C564" s="979" t="s">
        <v>645</v>
      </c>
      <c r="D564" s="1011">
        <f t="shared" si="411"/>
      </c>
      <c r="E564" s="1027">
        <v>980.79</v>
      </c>
      <c r="F564" s="1028">
        <v>2084.01</v>
      </c>
      <c r="G564" s="983">
        <v>4</v>
      </c>
      <c r="H564" s="985">
        <v>9639.64</v>
      </c>
      <c r="I564" s="983">
        <v>0</v>
      </c>
      <c r="J564" s="983">
        <v>0</v>
      </c>
      <c r="K564" s="983">
        <f t="shared" si="609"/>
      </c>
      <c r="L564" s="985">
        <f t="shared" si="693"/>
      </c>
      <c r="M564" s="986">
        <f t="shared" si="526"/>
      </c>
      <c r="N564" s="983">
        <v>4</v>
      </c>
      <c r="O564" s="986">
        <f t="shared" si="496"/>
      </c>
      <c r="P564" s="986">
        <f t="shared" si="53"/>
      </c>
      <c r="Q564" s="986">
        <f t="shared" si="784"/>
      </c>
      <c r="R564" s="986">
        <f t="shared" si="212"/>
      </c>
      <c r="S564" s="987">
        <f t="shared" si="278"/>
      </c>
      <c r="T564" s="987">
        <f t="shared" si="308"/>
      </c>
      <c r="U564" s="987">
        <f t="shared" si="472"/>
      </c>
      <c r="V564" s="987">
        <f t="shared" si="556"/>
      </c>
      <c r="W564" s="988">
        <f t="shared" si="764"/>
      </c>
      <c r="X564" s="989">
        <v>0.0316</v>
      </c>
      <c r="Y564" s="990">
        <v>56</v>
      </c>
      <c r="Z564" s="986">
        <f t="shared" si="114"/>
      </c>
      <c r="AA564" s="1005">
        <v>28102</v>
      </c>
      <c r="AB564" s="1005">
        <v>363</v>
      </c>
      <c r="AC564" s="1005">
        <v>98</v>
      </c>
      <c r="AD564" s="1005">
        <v>370</v>
      </c>
      <c r="AE564" s="1005">
        <v>76</v>
      </c>
      <c r="AF564" s="1005">
        <v>2</v>
      </c>
      <c r="AG564" s="1005">
        <v>4</v>
      </c>
      <c r="AH564" s="1005">
        <v>25</v>
      </c>
      <c r="AI564" s="986">
        <f t="shared" si="180"/>
      </c>
      <c r="AJ564" s="986">
        <f t="shared" si="242"/>
      </c>
      <c r="AK564" s="993" t="s">
        <v>635</v>
      </c>
      <c r="AL564" s="994" t="s">
        <v>651</v>
      </c>
      <c r="AM564" s="994">
        <v>23</v>
      </c>
    </row>
    <row r="565">
      <c r="A565" s="1056"/>
      <c r="B565" s="1026" t="s">
        <v>633</v>
      </c>
      <c r="C565" s="979" t="s">
        <v>647</v>
      </c>
      <c r="D565" s="1059">
        <f t="shared" si="411"/>
      </c>
      <c r="E565" s="981">
        <v>933.89</v>
      </c>
      <c r="F565" s="981">
        <v>1599.42</v>
      </c>
      <c r="G565" s="1043">
        <v>2</v>
      </c>
      <c r="H565" s="1000">
        <v>5096.520000000004</v>
      </c>
      <c r="I565" s="983">
        <v>0</v>
      </c>
      <c r="J565" s="983">
        <v>0</v>
      </c>
      <c r="K565" s="983">
        <f t="shared" si="609"/>
      </c>
      <c r="L565" s="985">
        <f t="shared" si="693"/>
      </c>
      <c r="M565" s="986">
        <f t="shared" si="526"/>
      </c>
      <c r="N565" s="984">
        <v>2</v>
      </c>
      <c r="O565" s="986">
        <f t="shared" si="496"/>
      </c>
      <c r="P565" s="986">
        <f t="shared" si="53"/>
      </c>
      <c r="Q565" s="986">
        <f t="shared" si="784"/>
      </c>
      <c r="R565" s="986">
        <f t="shared" si="212"/>
      </c>
      <c r="S565" s="987">
        <f t="shared" si="278"/>
      </c>
      <c r="T565" s="987">
        <f t="shared" si="308"/>
      </c>
      <c r="U565" s="987">
        <f t="shared" si="472"/>
      </c>
      <c r="V565" s="987">
        <f t="shared" si="556"/>
      </c>
      <c r="W565" s="988">
        <f t="shared" si="764"/>
      </c>
      <c r="X565" s="989">
        <v>0.0215</v>
      </c>
      <c r="Y565" s="990">
        <v>56</v>
      </c>
      <c r="Z565" s="986">
        <f t="shared" si="114"/>
      </c>
      <c r="AA565" s="1013">
        <v>25829</v>
      </c>
      <c r="AB565" s="1005">
        <v>428</v>
      </c>
      <c r="AC565" s="1005">
        <v>81</v>
      </c>
      <c r="AD565" s="1005">
        <v>456</v>
      </c>
      <c r="AE565" s="1005">
        <v>82</v>
      </c>
      <c r="AF565" s="1005">
        <v>3</v>
      </c>
      <c r="AG565" s="1005">
        <v>1</v>
      </c>
      <c r="AH565" s="1005">
        <v>34</v>
      </c>
      <c r="AI565" s="986">
        <f t="shared" si="180"/>
      </c>
      <c r="AJ565" s="986">
        <f t="shared" si="242"/>
      </c>
      <c r="AK565" s="993" t="s">
        <v>635</v>
      </c>
      <c r="AL565" s="994" t="s">
        <v>651</v>
      </c>
      <c r="AM565" s="994">
        <v>23</v>
      </c>
    </row>
    <row r="566">
      <c r="A566" s="1056"/>
      <c r="B566" s="1026" t="s">
        <v>633</v>
      </c>
      <c r="C566" s="979" t="s">
        <v>648</v>
      </c>
      <c r="D566" s="1011">
        <f t="shared" si="411"/>
      </c>
      <c r="E566" s="1028">
        <v>1147.61</v>
      </c>
      <c r="F566" s="1028">
        <v>1985.1</v>
      </c>
      <c r="G566" s="983">
        <v>6</v>
      </c>
      <c r="H566" s="983">
        <v>15623.960000000006</v>
      </c>
      <c r="I566" s="983">
        <v>0</v>
      </c>
      <c r="J566" s="983">
        <v>0</v>
      </c>
      <c r="K566" s="983">
        <f t="shared" si="609"/>
      </c>
      <c r="L566" s="985">
        <f t="shared" si="693"/>
      </c>
      <c r="M566" s="986">
        <f t="shared" si="526"/>
      </c>
      <c r="N566" s="1066">
        <v>5</v>
      </c>
      <c r="O566" s="986">
        <f t="shared" si="496"/>
      </c>
      <c r="P566" s="986">
        <f t="shared" si="53"/>
      </c>
      <c r="Q566" s="986">
        <f t="shared" si="784"/>
      </c>
      <c r="R566" s="986">
        <f t="shared" si="212"/>
      </c>
      <c r="S566" s="987">
        <f t="shared" si="278"/>
      </c>
      <c r="T566" s="987">
        <f t="shared" si="308"/>
      </c>
      <c r="U566" s="987">
        <f t="shared" si="472"/>
      </c>
      <c r="V566" s="987">
        <f t="shared" si="556"/>
      </c>
      <c r="W566" s="988">
        <f t="shared" si="764"/>
      </c>
      <c r="X566" s="989">
        <v>0.0187</v>
      </c>
      <c r="Y566" s="990">
        <v>56</v>
      </c>
      <c r="Z566" s="986">
        <f t="shared" si="114"/>
      </c>
      <c r="AA566" s="1005">
        <v>27738</v>
      </c>
      <c r="AB566" s="1005">
        <v>418</v>
      </c>
      <c r="AC566" s="1005">
        <v>75</v>
      </c>
      <c r="AD566" s="1005">
        <v>431</v>
      </c>
      <c r="AE566" s="1005">
        <v>61</v>
      </c>
      <c r="AF566" s="1005">
        <v>3</v>
      </c>
      <c r="AG566" s="1005">
        <v>0</v>
      </c>
      <c r="AH566" s="1005">
        <v>31</v>
      </c>
      <c r="AI566" s="986">
        <f t="shared" si="180"/>
      </c>
      <c r="AJ566" s="986">
        <f t="shared" si="242"/>
      </c>
      <c r="AK566" s="993" t="s">
        <v>635</v>
      </c>
      <c r="AL566" s="994" t="s">
        <v>651</v>
      </c>
      <c r="AM566" s="994">
        <v>21</v>
      </c>
    </row>
    <row r="567">
      <c r="A567" s="1056"/>
      <c r="B567" s="1055" t="s">
        <v>640</v>
      </c>
      <c r="C567" s="1055"/>
      <c r="D567" s="1015">
        <f>SUM(D562:D566)</f>
      </c>
      <c r="E567" s="1016">
        <f>SUM(E562:E566)</f>
      </c>
      <c r="F567" s="1016">
        <f>SUM(F562:F566)</f>
      </c>
      <c r="G567" s="1017">
        <f>SUM(G562:G566)</f>
      </c>
      <c r="H567" s="1018">
        <f>SUM(H562:H566)</f>
      </c>
      <c r="I567" s="1017">
        <f>SUM(I562:I566)</f>
      </c>
      <c r="J567" s="1018">
        <f>SUM(J562:J566)</f>
      </c>
      <c r="K567" s="1017">
        <f>SUM(K562:K566)</f>
      </c>
      <c r="L567" s="1016">
        <f>SUM(L562:L566)</f>
      </c>
      <c r="M567" s="1019">
        <f t="shared" si="526"/>
      </c>
      <c r="N567" s="1017">
        <f>SUM(N562:N566)</f>
      </c>
      <c r="O567" s="1019">
        <f t="shared" si="496"/>
      </c>
      <c r="P567" s="1019">
        <f>D567/N567</f>
      </c>
      <c r="Q567" s="1019">
        <f t="shared" si="784"/>
      </c>
      <c r="R567" s="1019">
        <f t="shared" si="212"/>
      </c>
      <c r="S567" s="1020">
        <f t="shared" si="278"/>
      </c>
      <c r="T567" s="1020">
        <f t="shared" si="308"/>
      </c>
      <c r="U567" s="1020">
        <f t="shared" si="472"/>
      </c>
      <c r="V567" s="1020">
        <f t="shared" si="556"/>
      </c>
      <c r="W567" s="1021">
        <f t="shared" si="764"/>
      </c>
      <c r="X567" s="1020">
        <f>AVERAGE(X562:X566)</f>
      </c>
      <c r="Y567" s="1022">
        <f>AVERAGE(Y562:Y566)</f>
      </c>
      <c r="Z567" s="1022">
        <f t="shared" si="114"/>
      </c>
      <c r="AA567" s="1023">
        <f>SUM(AA562:AA566)</f>
      </c>
      <c r="AB567" s="1023">
        <f>SUM(AB562:AB566)</f>
      </c>
      <c r="AC567" s="1023">
        <f>SUM(AC562:AC566)</f>
      </c>
      <c r="AD567" s="1023">
        <f>SUM(AD562:AD566)</f>
      </c>
      <c r="AE567" s="1023">
        <f>SUM(AE562:AE566)</f>
      </c>
      <c r="AF567" s="1023">
        <f>SUM(AF562:AF566)</f>
      </c>
      <c r="AG567" s="1023">
        <f>SUM(AG562:AG566)</f>
      </c>
      <c r="AH567" s="1023">
        <f>SUM(AH562:AH566)</f>
      </c>
      <c r="AI567" s="1019">
        <f t="shared" si="180"/>
      </c>
      <c r="AJ567" s="1024">
        <f t="shared" si="242"/>
      </c>
      <c r="AK567" s="1025"/>
      <c r="AL567" s="1025"/>
      <c r="AM567" s="1021">
        <f>SUM(AM562:AM566)</f>
      </c>
    </row>
    <row r="568">
      <c r="A568" s="1056"/>
      <c r="B568" s="1026" t="s">
        <v>646</v>
      </c>
      <c r="C568" s="979" t="s">
        <v>649</v>
      </c>
      <c r="D568" s="1011">
        <f t="shared" ref="D568:D572" si="412">E568+F568</f>
      </c>
      <c r="E568" s="1028">
        <v>1083.22</v>
      </c>
      <c r="F568" s="1028">
        <v>2170.69</v>
      </c>
      <c r="G568" s="983">
        <v>4</v>
      </c>
      <c r="H568" s="983">
        <v>10199.479999999996</v>
      </c>
      <c r="I568" s="983">
        <v>0</v>
      </c>
      <c r="J568" s="983">
        <v>0</v>
      </c>
      <c r="K568" s="983">
        <f t="shared" ref="K568:K572" si="610">G568+I568</f>
      </c>
      <c r="L568" s="985">
        <f t="shared" ref="L568:L572" si="694">H568+J568</f>
      </c>
      <c r="M568" s="986">
        <f t="shared" si="526"/>
      </c>
      <c r="N568" s="1066">
        <v>5</v>
      </c>
      <c r="O568" s="986">
        <f t="shared" si="496"/>
      </c>
      <c r="P568" s="986">
        <f t="shared" ref="P568:P572" si="54">D568/K568</f>
      </c>
      <c r="Q568" s="986">
        <f t="shared" si="784"/>
      </c>
      <c r="R568" s="986">
        <f t="shared" si="212"/>
      </c>
      <c r="S568" s="987">
        <f t="shared" si="278"/>
      </c>
      <c r="T568" s="987">
        <f t="shared" si="308"/>
      </c>
      <c r="U568" s="987">
        <f t="shared" si="472"/>
      </c>
      <c r="V568" s="987">
        <f t="shared" si="556"/>
      </c>
      <c r="W568" s="988">
        <f t="shared" si="764"/>
      </c>
      <c r="X568" s="989">
        <v>0.0346</v>
      </c>
      <c r="Y568" s="990">
        <v>56</v>
      </c>
      <c r="Z568" s="986">
        <f t="shared" si="114"/>
      </c>
      <c r="AA568" s="1005">
        <v>34706</v>
      </c>
      <c r="AB568" s="1005">
        <v>434</v>
      </c>
      <c r="AC568" s="1005">
        <v>133</v>
      </c>
      <c r="AD568" s="1005">
        <v>448</v>
      </c>
      <c r="AE568" s="1005">
        <v>55</v>
      </c>
      <c r="AF568" s="1005">
        <v>4</v>
      </c>
      <c r="AG568" s="1005">
        <v>1</v>
      </c>
      <c r="AH568" s="1005">
        <v>43</v>
      </c>
      <c r="AI568" s="986">
        <f t="shared" si="180"/>
      </c>
      <c r="AJ568" s="986">
        <f t="shared" si="242"/>
      </c>
      <c r="AK568" s="993" t="s">
        <v>650</v>
      </c>
      <c r="AL568" s="994" t="s">
        <v>636</v>
      </c>
      <c r="AM568" s="994">
        <v>14</v>
      </c>
    </row>
    <row r="569">
      <c r="A569" s="1056"/>
      <c r="B569" s="1026" t="s">
        <v>646</v>
      </c>
      <c r="C569" s="979" t="s">
        <v>652</v>
      </c>
      <c r="D569" s="1011">
        <f t="shared" si="412"/>
      </c>
      <c r="E569" s="1028">
        <v>1279.77</v>
      </c>
      <c r="F569" s="1027">
        <v>2584.71</v>
      </c>
      <c r="G569" s="1012">
        <v>4</v>
      </c>
      <c r="H569" s="1012">
        <v>10577.800000000003</v>
      </c>
      <c r="I569" s="1012">
        <v>0</v>
      </c>
      <c r="J569" s="1012">
        <v>0</v>
      </c>
      <c r="K569" s="983">
        <f t="shared" si="610"/>
      </c>
      <c r="L569" s="985">
        <f t="shared" si="694"/>
      </c>
      <c r="M569" s="986">
        <f t="shared" si="526"/>
      </c>
      <c r="N569" s="1066">
        <v>3</v>
      </c>
      <c r="O569" s="986">
        <f t="shared" si="496"/>
      </c>
      <c r="P569" s="986">
        <f t="shared" si="54"/>
      </c>
      <c r="Q569" s="986">
        <f t="shared" si="784"/>
      </c>
      <c r="R569" s="986">
        <f t="shared" si="212"/>
      </c>
      <c r="S569" s="987">
        <f t="shared" si="278"/>
      </c>
      <c r="T569" s="987">
        <f t="shared" si="308"/>
      </c>
      <c r="U569" s="987">
        <f t="shared" si="472"/>
      </c>
      <c r="V569" s="987">
        <f t="shared" si="556"/>
      </c>
      <c r="W569" s="988">
        <f t="shared" si="764"/>
      </c>
      <c r="X569" s="989">
        <v>0.0313</v>
      </c>
      <c r="Y569" s="990">
        <v>56</v>
      </c>
      <c r="Z569" s="986">
        <f t="shared" si="114"/>
      </c>
      <c r="AA569" s="1005">
        <v>36947</v>
      </c>
      <c r="AB569" s="1005">
        <v>551</v>
      </c>
      <c r="AC569" s="1005">
        <v>131</v>
      </c>
      <c r="AD569" s="1005">
        <v>623</v>
      </c>
      <c r="AE569" s="1005">
        <v>68</v>
      </c>
      <c r="AF569" s="1005">
        <v>5</v>
      </c>
      <c r="AG569" s="1005">
        <v>3</v>
      </c>
      <c r="AH569" s="1005">
        <v>36</v>
      </c>
      <c r="AI569" s="986">
        <f t="shared" si="180"/>
      </c>
      <c r="AJ569" s="986">
        <f t="shared" si="242"/>
      </c>
      <c r="AK569" s="993" t="s">
        <v>650</v>
      </c>
      <c r="AL569" s="994" t="s">
        <v>636</v>
      </c>
      <c r="AM569" s="994">
        <v>30</v>
      </c>
    </row>
    <row r="570">
      <c r="A570" s="1056"/>
      <c r="B570" s="1026" t="s">
        <v>646</v>
      </c>
      <c r="C570" s="979" t="s">
        <v>654</v>
      </c>
      <c r="D570" s="1011">
        <f t="shared" si="412"/>
      </c>
      <c r="E570" s="1028">
        <v>1121.84</v>
      </c>
      <c r="F570" s="1028">
        <v>2138</v>
      </c>
      <c r="G570" s="1012">
        <v>6</v>
      </c>
      <c r="H570" s="1012">
        <v>12522.51000000001</v>
      </c>
      <c r="I570" s="1012">
        <v>0</v>
      </c>
      <c r="J570" s="1012">
        <v>0</v>
      </c>
      <c r="K570" s="983">
        <f t="shared" si="610"/>
      </c>
      <c r="L570" s="985">
        <f t="shared" si="694"/>
      </c>
      <c r="M570" s="986">
        <f t="shared" si="526"/>
      </c>
      <c r="N570" s="1066">
        <v>6</v>
      </c>
      <c r="O570" s="986">
        <f t="shared" si="496"/>
      </c>
      <c r="P570" s="986">
        <f t="shared" si="54"/>
      </c>
      <c r="Q570" s="986">
        <f t="shared" si="784"/>
      </c>
      <c r="R570" s="986">
        <f t="shared" si="212"/>
      </c>
      <c r="S570" s="987">
        <f t="shared" si="278"/>
      </c>
      <c r="T570" s="987">
        <f t="shared" si="308"/>
      </c>
      <c r="U570" s="987">
        <f t="shared" si="472"/>
      </c>
      <c r="V570" s="987">
        <f t="shared" si="556"/>
      </c>
      <c r="W570" s="988">
        <f t="shared" si="764"/>
      </c>
      <c r="X570" s="989">
        <v>0.0302</v>
      </c>
      <c r="Y570" s="990">
        <v>57</v>
      </c>
      <c r="Z570" s="986">
        <f t="shared" si="114"/>
      </c>
      <c r="AA570" s="1069">
        <v>30485</v>
      </c>
      <c r="AB570" s="1005">
        <v>475</v>
      </c>
      <c r="AC570" s="1005">
        <v>111</v>
      </c>
      <c r="AD570" s="1005">
        <v>498</v>
      </c>
      <c r="AE570" s="1005">
        <v>95</v>
      </c>
      <c r="AF570" s="1005">
        <v>8</v>
      </c>
      <c r="AG570" s="1005">
        <v>2</v>
      </c>
      <c r="AH570" s="1005">
        <v>43</v>
      </c>
      <c r="AI570" s="986">
        <f t="shared" si="180"/>
      </c>
      <c r="AJ570" s="986">
        <f t="shared" si="242"/>
      </c>
      <c r="AK570" s="993" t="s">
        <v>650</v>
      </c>
      <c r="AL570" s="994" t="s">
        <v>636</v>
      </c>
      <c r="AM570" s="994">
        <v>22</v>
      </c>
    </row>
    <row r="571">
      <c r="A571" s="1056"/>
      <c r="B571" s="1026" t="s">
        <v>646</v>
      </c>
      <c r="C571" s="979" t="s">
        <v>655</v>
      </c>
      <c r="D571" s="1059">
        <f t="shared" si="412"/>
      </c>
      <c r="E571" s="1031">
        <v>1732.16</v>
      </c>
      <c r="F571" s="1031">
        <v>2602.31</v>
      </c>
      <c r="G571" s="983">
        <v>3</v>
      </c>
      <c r="H571" s="1012">
        <v>8211.070000000007</v>
      </c>
      <c r="I571" s="1012">
        <v>0</v>
      </c>
      <c r="J571" s="1012">
        <v>0</v>
      </c>
      <c r="K571" s="983">
        <f t="shared" si="610"/>
      </c>
      <c r="L571" s="985">
        <f t="shared" si="694"/>
      </c>
      <c r="M571" s="986">
        <f t="shared" si="526"/>
      </c>
      <c r="N571" s="1066">
        <v>2</v>
      </c>
      <c r="O571" s="986">
        <f t="shared" si="496"/>
      </c>
      <c r="P571" s="986">
        <f t="shared" si="54"/>
      </c>
      <c r="Q571" s="986">
        <f t="shared" si="784"/>
      </c>
      <c r="R571" s="986">
        <f t="shared" si="212"/>
      </c>
      <c r="S571" s="987">
        <f t="shared" si="278"/>
      </c>
      <c r="T571" s="987">
        <f t="shared" si="308"/>
      </c>
      <c r="U571" s="987">
        <f t="shared" si="472"/>
      </c>
      <c r="V571" s="987">
        <f t="shared" si="556"/>
      </c>
      <c r="W571" s="988">
        <f t="shared" si="764"/>
      </c>
      <c r="X571" s="989">
        <v>0.0265</v>
      </c>
      <c r="Y571" s="990">
        <v>56</v>
      </c>
      <c r="Z571" s="1002">
        <f t="shared" si="114"/>
      </c>
      <c r="AA571" s="1003">
        <v>40188</v>
      </c>
      <c r="AB571" s="1004">
        <v>882</v>
      </c>
      <c r="AC571" s="1005">
        <v>147</v>
      </c>
      <c r="AD571" s="1005">
        <v>990</v>
      </c>
      <c r="AE571" s="1005">
        <v>95</v>
      </c>
      <c r="AF571" s="1005">
        <v>7</v>
      </c>
      <c r="AG571" s="1005">
        <v>1</v>
      </c>
      <c r="AH571" s="1005">
        <v>40</v>
      </c>
      <c r="AI571" s="986">
        <f t="shared" si="180"/>
      </c>
      <c r="AJ571" s="986">
        <f t="shared" si="242"/>
      </c>
      <c r="AK571" s="993" t="s">
        <v>650</v>
      </c>
      <c r="AL571" s="994" t="s">
        <v>636</v>
      </c>
      <c r="AM571" s="994">
        <v>33</v>
      </c>
    </row>
    <row r="572">
      <c r="A572" s="1056"/>
      <c r="B572" s="1026" t="s">
        <v>646</v>
      </c>
      <c r="C572" s="979" t="s">
        <v>656</v>
      </c>
      <c r="D572" s="1011">
        <f t="shared" si="412"/>
      </c>
      <c r="E572" s="1028">
        <v>1565.14</v>
      </c>
      <c r="F572" s="1028">
        <v>3566.17</v>
      </c>
      <c r="G572" s="1012">
        <v>14</v>
      </c>
      <c r="H572" s="1012">
        <v>34034.73999999999</v>
      </c>
      <c r="I572" s="1012">
        <v>0</v>
      </c>
      <c r="J572" s="1012">
        <v>0</v>
      </c>
      <c r="K572" s="983">
        <f t="shared" si="610"/>
      </c>
      <c r="L572" s="985">
        <f t="shared" si="694"/>
      </c>
      <c r="M572" s="986">
        <f t="shared" si="526"/>
      </c>
      <c r="N572" s="1066">
        <v>14</v>
      </c>
      <c r="O572" s="986">
        <f t="shared" si="496"/>
      </c>
      <c r="P572" s="986">
        <f t="shared" si="54"/>
      </c>
      <c r="Q572" s="986">
        <f t="shared" si="784"/>
      </c>
      <c r="R572" s="986">
        <f t="shared" si="212"/>
      </c>
      <c r="S572" s="987">
        <f t="shared" si="278"/>
      </c>
      <c r="T572" s="987">
        <f t="shared" si="308"/>
      </c>
      <c r="U572" s="987">
        <f t="shared" si="472"/>
      </c>
      <c r="V572" s="987">
        <f t="shared" si="556"/>
      </c>
      <c r="W572" s="988">
        <f t="shared" si="764"/>
      </c>
      <c r="X572" s="989">
        <v>0.0419</v>
      </c>
      <c r="Y572" s="990">
        <v>58</v>
      </c>
      <c r="Z572" s="986">
        <f t="shared" si="114"/>
      </c>
      <c r="AA572" s="1013">
        <v>50681</v>
      </c>
      <c r="AB572" s="1005">
        <v>591</v>
      </c>
      <c r="AC572" s="1005">
        <v>190</v>
      </c>
      <c r="AD572" s="1005">
        <v>609</v>
      </c>
      <c r="AE572" s="1005">
        <v>102</v>
      </c>
      <c r="AF572" s="1005">
        <v>9</v>
      </c>
      <c r="AG572" s="1005">
        <v>0</v>
      </c>
      <c r="AH572" s="1005">
        <v>48</v>
      </c>
      <c r="AI572" s="986">
        <f t="shared" si="180"/>
      </c>
      <c r="AJ572" s="986">
        <f t="shared" si="242"/>
      </c>
      <c r="AK572" s="993" t="s">
        <v>650</v>
      </c>
      <c r="AL572" s="994" t="s">
        <v>636</v>
      </c>
      <c r="AM572" s="994">
        <v>31</v>
      </c>
    </row>
    <row r="573">
      <c r="A573" s="1056"/>
      <c r="B573" s="1055" t="s">
        <v>640</v>
      </c>
      <c r="C573" s="1055"/>
      <c r="D573" s="1015">
        <f>SUM(D568:D572)</f>
      </c>
      <c r="E573" s="1072">
        <f>SUM(E568:E572)</f>
      </c>
      <c r="F573" s="1072">
        <f>SUM(F568:F572)</f>
      </c>
      <c r="G573" s="1029">
        <f>SUM(G568:G572)</f>
      </c>
      <c r="H573" s="1072">
        <f>SUM(H568:H572)</f>
      </c>
      <c r="I573" s="1029">
        <f>SUM(I568:I572)</f>
      </c>
      <c r="J573" s="1072">
        <f>SUM(J568:J572)</f>
      </c>
      <c r="K573" s="1029">
        <f>SUM(K568:K572)</f>
      </c>
      <c r="L573" s="1072">
        <f>SUM(L568:L572)</f>
      </c>
      <c r="M573" s="1019">
        <f t="shared" si="526"/>
      </c>
      <c r="N573" s="1017">
        <f>SUM(N568:N572)</f>
      </c>
      <c r="O573" s="1019">
        <f t="shared" si="496"/>
      </c>
      <c r="P573" s="1019">
        <f>D573/N573</f>
      </c>
      <c r="Q573" s="1019">
        <f t="shared" si="784"/>
      </c>
      <c r="R573" s="1019">
        <f t="shared" si="212"/>
      </c>
      <c r="S573" s="1020">
        <f t="shared" si="278"/>
      </c>
      <c r="T573" s="1020">
        <f t="shared" si="308"/>
      </c>
      <c r="U573" s="1020">
        <f t="shared" si="472"/>
      </c>
      <c r="V573" s="1020">
        <f t="shared" si="556"/>
      </c>
      <c r="W573" s="1021">
        <f t="shared" si="764"/>
      </c>
      <c r="X573" s="1020">
        <f>AVERAGE(X568:X572)</f>
      </c>
      <c r="Y573" s="1022">
        <f>AVERAGE(Y568:Y572)</f>
      </c>
      <c r="Z573" s="1022">
        <f t="shared" si="114"/>
      </c>
      <c r="AA573" s="1023">
        <f>SUM(AA568:AA572)</f>
      </c>
      <c r="AB573" s="1023">
        <f>SUM(AB568:AB572)</f>
      </c>
      <c r="AC573" s="1023">
        <f>SUM(AC568:AC572)</f>
      </c>
      <c r="AD573" s="1023">
        <f>SUM(AD568:AD572)</f>
      </c>
      <c r="AE573" s="1023">
        <f>SUM(AE568:AE572)</f>
      </c>
      <c r="AF573" s="1023">
        <f>SUM(AF568:AF572)</f>
      </c>
      <c r="AG573" s="1023">
        <f>SUM(AG568:AG572)</f>
      </c>
      <c r="AH573" s="1023">
        <f>SUM(AH568:AH572)</f>
      </c>
      <c r="AI573" s="1019">
        <f t="shared" si="180"/>
      </c>
      <c r="AJ573" s="1024">
        <f t="shared" si="242"/>
      </c>
      <c r="AK573" s="1025"/>
      <c r="AL573" s="1025"/>
      <c r="AM573" s="1023">
        <f>SUM(AM568:AM572)</f>
      </c>
    </row>
    <row r="574">
      <c r="A574" s="1056"/>
      <c r="B574" s="1026" t="s">
        <v>653</v>
      </c>
      <c r="C574" s="979" t="s">
        <v>657</v>
      </c>
      <c r="D574" s="1011">
        <f t="shared" ref="D574:D578" si="413">E574+F574</f>
      </c>
      <c r="E574" s="1027">
        <v>1706.26</v>
      </c>
      <c r="F574" s="1028">
        <v>4299.15</v>
      </c>
      <c r="G574" s="1012">
        <v>2</v>
      </c>
      <c r="H574" s="1012">
        <v>6364.220000000001</v>
      </c>
      <c r="I574" s="1012">
        <v>0</v>
      </c>
      <c r="J574" s="1012">
        <v>0</v>
      </c>
      <c r="K574" s="983">
        <f t="shared" ref="K574:K578" si="611">G574+I574</f>
      </c>
      <c r="L574" s="985">
        <f t="shared" ref="L574:L578" si="695">H574+J574</f>
      </c>
      <c r="M574" s="986">
        <f t="shared" si="526"/>
      </c>
      <c r="N574" s="1066">
        <v>2</v>
      </c>
      <c r="O574" s="986">
        <f t="shared" si="496"/>
      </c>
      <c r="P574" s="986">
        <f t="shared" ref="P574:P578" si="55">D574/K574</f>
      </c>
      <c r="Q574" s="986">
        <f t="shared" si="784"/>
      </c>
      <c r="R574" s="986">
        <f t="shared" si="212"/>
      </c>
      <c r="S574" s="987">
        <f t="shared" si="278"/>
      </c>
      <c r="T574" s="987">
        <f t="shared" si="308"/>
      </c>
      <c r="U574" s="987">
        <f t="shared" si="472"/>
      </c>
      <c r="V574" s="987">
        <f t="shared" si="556"/>
      </c>
      <c r="W574" s="988">
        <f t="shared" si="764"/>
      </c>
      <c r="X574" s="989">
        <v>0.0385</v>
      </c>
      <c r="Y574" s="990">
        <v>58</v>
      </c>
      <c r="Z574" s="986">
        <f t="shared" si="114"/>
      </c>
      <c r="AA574" s="1005">
        <v>62378</v>
      </c>
      <c r="AB574" s="1005">
        <v>978</v>
      </c>
      <c r="AC574" s="1005">
        <v>206</v>
      </c>
      <c r="AD574" s="1005">
        <v>1035</v>
      </c>
      <c r="AE574" s="1005">
        <v>89</v>
      </c>
      <c r="AF574" s="1005">
        <v>10</v>
      </c>
      <c r="AG574" s="1005">
        <v>2</v>
      </c>
      <c r="AH574" s="1005">
        <v>54</v>
      </c>
      <c r="AI574" s="986">
        <f t="shared" si="180"/>
      </c>
      <c r="AJ574" s="986">
        <f t="shared" si="242"/>
      </c>
      <c r="AK574" s="993" t="s">
        <v>650</v>
      </c>
      <c r="AL574" s="994" t="s">
        <v>636</v>
      </c>
      <c r="AM574" s="994">
        <v>32</v>
      </c>
    </row>
    <row r="575">
      <c r="A575" s="1056"/>
      <c r="B575" s="1026" t="s">
        <v>653</v>
      </c>
      <c r="C575" s="979" t="s">
        <v>659</v>
      </c>
      <c r="D575" s="1011">
        <f t="shared" si="413"/>
      </c>
      <c r="E575" s="1031">
        <v>1443.9</v>
      </c>
      <c r="F575" s="1031">
        <v>3653.55</v>
      </c>
      <c r="G575" s="1012">
        <v>10</v>
      </c>
      <c r="H575" s="1012">
        <v>22722</v>
      </c>
      <c r="I575" s="1012">
        <v>0</v>
      </c>
      <c r="J575" s="1012">
        <v>0</v>
      </c>
      <c r="K575" s="983">
        <f t="shared" si="611"/>
      </c>
      <c r="L575" s="985">
        <f t="shared" si="695"/>
      </c>
      <c r="M575" s="986">
        <f t="shared" si="526"/>
      </c>
      <c r="N575" s="1066">
        <v>9</v>
      </c>
      <c r="O575" s="986">
        <f t="shared" si="496"/>
      </c>
      <c r="P575" s="986">
        <f t="shared" si="55"/>
      </c>
      <c r="Q575" s="986">
        <f t="shared" si="784"/>
      </c>
      <c r="R575" s="986">
        <f t="shared" si="212"/>
      </c>
      <c r="S575" s="987">
        <f t="shared" si="278"/>
      </c>
      <c r="T575" s="987">
        <f t="shared" si="308"/>
      </c>
      <c r="U575" s="987">
        <f t="shared" si="472"/>
      </c>
      <c r="V575" s="987">
        <f t="shared" si="556"/>
      </c>
      <c r="W575" s="988">
        <f t="shared" si="764"/>
      </c>
      <c r="X575" s="989">
        <v>0.0202</v>
      </c>
      <c r="Y575" s="990">
        <v>59</v>
      </c>
      <c r="Z575" s="986">
        <f t="shared" si="114"/>
      </c>
      <c r="AA575" s="1005">
        <v>61316</v>
      </c>
      <c r="AB575" s="1005">
        <v>959</v>
      </c>
      <c r="AC575" s="1005">
        <v>171</v>
      </c>
      <c r="AD575" s="1005">
        <v>993</v>
      </c>
      <c r="AE575" s="1005">
        <v>90</v>
      </c>
      <c r="AF575" s="1005">
        <v>11</v>
      </c>
      <c r="AG575" s="1005">
        <v>0</v>
      </c>
      <c r="AH575" s="1005">
        <v>63</v>
      </c>
      <c r="AI575" s="986">
        <f t="shared" si="180"/>
      </c>
      <c r="AJ575" s="986">
        <f t="shared" si="242"/>
      </c>
      <c r="AK575" s="993" t="s">
        <v>650</v>
      </c>
      <c r="AL575" s="994" t="s">
        <v>636</v>
      </c>
      <c r="AM575" s="994">
        <v>42</v>
      </c>
    </row>
    <row r="576">
      <c r="A576" s="1056"/>
      <c r="B576" s="1026" t="s">
        <v>653</v>
      </c>
      <c r="C576" s="979" t="s">
        <v>660</v>
      </c>
      <c r="D576" s="1011">
        <f t="shared" si="413"/>
      </c>
      <c r="E576" s="1031">
        <v>1335.34</v>
      </c>
      <c r="F576" s="1031">
        <v>2846.31</v>
      </c>
      <c r="G576" s="983">
        <v>8</v>
      </c>
      <c r="H576" s="983">
        <v>17437.5</v>
      </c>
      <c r="I576" s="983">
        <v>0</v>
      </c>
      <c r="J576" s="983">
        <v>0</v>
      </c>
      <c r="K576" s="983">
        <f t="shared" si="611"/>
      </c>
      <c r="L576" s="985">
        <f t="shared" si="695"/>
      </c>
      <c r="M576" s="986">
        <f t="shared" si="526"/>
      </c>
      <c r="N576" s="1066">
        <v>8</v>
      </c>
      <c r="O576" s="986">
        <f t="shared" si="496"/>
      </c>
      <c r="P576" s="986">
        <f t="shared" si="55"/>
      </c>
      <c r="Q576" s="986">
        <f t="shared" si="784"/>
      </c>
      <c r="R576" s="986">
        <f t="shared" si="212"/>
      </c>
      <c r="S576" s="987">
        <f t="shared" si="278"/>
      </c>
      <c r="T576" s="987">
        <f t="shared" si="308"/>
      </c>
      <c r="U576" s="987">
        <f t="shared" si="472"/>
      </c>
      <c r="V576" s="987">
        <f t="shared" si="556"/>
      </c>
      <c r="W576" s="988">
        <f t="shared" si="764"/>
      </c>
      <c r="X576" s="989">
        <v>0.0169</v>
      </c>
      <c r="Y576" s="990">
        <v>59</v>
      </c>
      <c r="Z576" s="986">
        <f t="shared" si="114"/>
      </c>
      <c r="AA576" s="1005">
        <v>52550</v>
      </c>
      <c r="AB576" s="1005">
        <v>928</v>
      </c>
      <c r="AC576" s="1005">
        <v>144</v>
      </c>
      <c r="AD576" s="1005">
        <v>977</v>
      </c>
      <c r="AE576" s="1005">
        <v>94</v>
      </c>
      <c r="AF576" s="1005">
        <v>3</v>
      </c>
      <c r="AG576" s="1005">
        <v>3</v>
      </c>
      <c r="AH576" s="1005">
        <v>52</v>
      </c>
      <c r="AI576" s="986">
        <f t="shared" si="180"/>
      </c>
      <c r="AJ576" s="986">
        <f t="shared" si="242"/>
      </c>
      <c r="AK576" s="993" t="s">
        <v>650</v>
      </c>
      <c r="AL576" s="994" t="s">
        <v>636</v>
      </c>
      <c r="AM576" s="994">
        <v>27</v>
      </c>
    </row>
    <row r="577">
      <c r="A577" s="1056"/>
      <c r="B577" s="1026" t="s">
        <v>653</v>
      </c>
      <c r="C577" s="979" t="s">
        <v>661</v>
      </c>
      <c r="D577" s="1059">
        <f t="shared" si="413"/>
      </c>
      <c r="E577" s="1031">
        <v>812.04</v>
      </c>
      <c r="F577" s="1031">
        <v>1981.7</v>
      </c>
      <c r="G577" s="1012">
        <v>5</v>
      </c>
      <c r="H577" s="1012">
        <v>10899.540000000008</v>
      </c>
      <c r="I577" s="1012">
        <v>0</v>
      </c>
      <c r="J577" s="1012">
        <v>0</v>
      </c>
      <c r="K577" s="983">
        <f t="shared" si="611"/>
      </c>
      <c r="L577" s="985">
        <f t="shared" si="695"/>
      </c>
      <c r="M577" s="986">
        <f t="shared" si="526"/>
      </c>
      <c r="N577" s="1066">
        <v>5</v>
      </c>
      <c r="O577" s="986">
        <f t="shared" si="496"/>
      </c>
      <c r="P577" s="986">
        <f t="shared" si="55"/>
      </c>
      <c r="Q577" s="986">
        <f t="shared" si="784"/>
      </c>
      <c r="R577" s="986">
        <f t="shared" si="212"/>
      </c>
      <c r="S577" s="987">
        <f t="shared" si="278"/>
      </c>
      <c r="T577" s="987">
        <f t="shared" si="308"/>
      </c>
      <c r="U577" s="987">
        <f t="shared" si="472"/>
      </c>
      <c r="V577" s="987">
        <f t="shared" si="556"/>
      </c>
      <c r="W577" s="988">
        <f t="shared" si="764"/>
      </c>
      <c r="X577" s="989">
        <v>0.0287</v>
      </c>
      <c r="Y577" s="990">
        <v>59</v>
      </c>
      <c r="Z577" s="986">
        <f t="shared" si="114"/>
      </c>
      <c r="AA577" s="1013">
        <v>34547</v>
      </c>
      <c r="AB577" s="1005">
        <v>612</v>
      </c>
      <c r="AC577" s="1005">
        <v>133</v>
      </c>
      <c r="AD577" s="1005">
        <v>663</v>
      </c>
      <c r="AE577" s="1005">
        <v>63</v>
      </c>
      <c r="AF577" s="1005">
        <v>8</v>
      </c>
      <c r="AG577" s="1005">
        <v>1</v>
      </c>
      <c r="AH577" s="1005">
        <v>57</v>
      </c>
      <c r="AI577" s="986">
        <f t="shared" si="180"/>
      </c>
      <c r="AJ577" s="986">
        <f t="shared" si="242"/>
      </c>
      <c r="AK577" s="993" t="s">
        <v>650</v>
      </c>
      <c r="AL577" s="994" t="s">
        <v>636</v>
      </c>
      <c r="AM577" s="994">
        <v>21</v>
      </c>
    </row>
    <row r="578">
      <c r="A578" s="1056"/>
      <c r="B578" s="1026" t="s">
        <v>653</v>
      </c>
      <c r="C578" s="979" t="s">
        <v>662</v>
      </c>
      <c r="D578" s="1011">
        <f t="shared" si="413"/>
      </c>
      <c r="E578" s="1008">
        <v>437.22</v>
      </c>
      <c r="F578" s="1031">
        <v>872.99</v>
      </c>
      <c r="G578" s="1012">
        <v>2</v>
      </c>
      <c r="H578" s="1012">
        <v>3989.6999999999825</v>
      </c>
      <c r="I578" s="1012">
        <v>0</v>
      </c>
      <c r="J578" s="1012">
        <v>0</v>
      </c>
      <c r="K578" s="983">
        <f t="shared" si="611"/>
      </c>
      <c r="L578" s="985">
        <f t="shared" si="695"/>
      </c>
      <c r="M578" s="986">
        <f t="shared" si="526"/>
      </c>
      <c r="N578" s="1066">
        <v>2</v>
      </c>
      <c r="O578" s="986">
        <f t="shared" si="496"/>
      </c>
      <c r="P578" s="986">
        <f t="shared" si="55"/>
      </c>
      <c r="Q578" s="986">
        <f t="shared" si="784"/>
      </c>
      <c r="R578" s="986">
        <f t="shared" si="212"/>
      </c>
      <c r="S578" s="987">
        <f t="shared" si="278"/>
      </c>
      <c r="T578" s="987">
        <f t="shared" si="308"/>
      </c>
      <c r="U578" s="987">
        <f t="shared" si="472"/>
      </c>
      <c r="V578" s="987">
        <f t="shared" si="556"/>
      </c>
      <c r="W578" s="988">
        <f t="shared" si="764"/>
      </c>
      <c r="X578" s="989">
        <v>0.0297</v>
      </c>
      <c r="Y578" s="990">
        <v>59</v>
      </c>
      <c r="Z578" s="986">
        <f t="shared" si="114"/>
      </c>
      <c r="AA578" s="1005">
        <v>17917</v>
      </c>
      <c r="AB578" s="1005">
        <v>430</v>
      </c>
      <c r="AC578" s="1005">
        <v>67</v>
      </c>
      <c r="AD578" s="1005">
        <v>574</v>
      </c>
      <c r="AE578" s="1005">
        <v>34</v>
      </c>
      <c r="AF578" s="1005">
        <v>5</v>
      </c>
      <c r="AG578" s="1005">
        <v>1</v>
      </c>
      <c r="AH578" s="1005">
        <v>29</v>
      </c>
      <c r="AI578" s="986">
        <f t="shared" si="180"/>
      </c>
      <c r="AJ578" s="986">
        <f t="shared" si="242"/>
      </c>
      <c r="AK578" s="993" t="s">
        <v>650</v>
      </c>
      <c r="AL578" s="994" t="s">
        <v>636</v>
      </c>
      <c r="AM578" s="994">
        <v>11</v>
      </c>
    </row>
    <row r="579">
      <c r="A579" s="1056"/>
      <c r="B579" s="1055" t="s">
        <v>640</v>
      </c>
      <c r="C579" s="1055"/>
      <c r="D579" s="1015">
        <f>SUM(D574:D578)</f>
      </c>
      <c r="E579" s="1072">
        <f>SUM(E574:E578)</f>
      </c>
      <c r="F579" s="1072">
        <f>SUM(F574:F578)</f>
      </c>
      <c r="G579" s="1029">
        <f>SUM(G574:G578)</f>
      </c>
      <c r="H579" s="1072">
        <f>SUM(H574:H578)</f>
      </c>
      <c r="I579" s="1029">
        <f>SUM(I574:I578)</f>
      </c>
      <c r="J579" s="1072">
        <f>SUM(J574:J578)</f>
      </c>
      <c r="K579" s="1029">
        <f>SUM(K574:K578)</f>
      </c>
      <c r="L579" s="1072">
        <f>SUM(L574:L578)</f>
      </c>
      <c r="M579" s="1019">
        <f t="shared" si="526"/>
      </c>
      <c r="N579" s="1017">
        <f>SUM(N574:N578)</f>
      </c>
      <c r="O579" s="1019">
        <f t="shared" si="496"/>
      </c>
      <c r="P579" s="1019">
        <f t="shared" ref="P579:P580" si="134">D579/N579</f>
      </c>
      <c r="Q579" s="1019">
        <f t="shared" si="784"/>
      </c>
      <c r="R579" s="1019">
        <f t="shared" si="212"/>
      </c>
      <c r="S579" s="1020">
        <f t="shared" si="278"/>
      </c>
      <c r="T579" s="1020">
        <f t="shared" si="308"/>
      </c>
      <c r="U579" s="1020">
        <f t="shared" si="472"/>
      </c>
      <c r="V579" s="1020">
        <f t="shared" si="556"/>
      </c>
      <c r="W579" s="1021">
        <f t="shared" si="764"/>
      </c>
      <c r="X579" s="1020">
        <f>AVERAGE(X574:X578)</f>
      </c>
      <c r="Y579" s="1022">
        <f>AVERAGE(Y574:Y578)</f>
      </c>
      <c r="Z579" s="1022">
        <f t="shared" si="114"/>
      </c>
      <c r="AA579" s="1023">
        <f>SUM(AA574:AA578)</f>
      </c>
      <c r="AB579" s="1023">
        <f>SUM(AB574:AB578)</f>
      </c>
      <c r="AC579" s="1023">
        <f>SUM(AC574:AC578)</f>
      </c>
      <c r="AD579" s="1023">
        <f>SUM(AD574:AD578)</f>
      </c>
      <c r="AE579" s="1023">
        <f>SUM(AE574:AE578)</f>
      </c>
      <c r="AF579" s="1023">
        <f>SUM(AF574:AF578)</f>
      </c>
      <c r="AG579" s="1023">
        <f>SUM(AG574:AG578)</f>
      </c>
      <c r="AH579" s="1023">
        <f>SUM(AH574:AH578)</f>
      </c>
      <c r="AI579" s="1019">
        <f t="shared" si="180"/>
      </c>
      <c r="AJ579" s="1024">
        <f t="shared" si="242"/>
      </c>
      <c r="AK579" s="1025"/>
      <c r="AL579" s="1025"/>
      <c r="AM579" s="1023">
        <f>SUM(AM574:AM578)</f>
      </c>
    </row>
    <row r="580">
      <c r="A580" s="1056"/>
      <c r="B580" s="1039" t="s">
        <v>663</v>
      </c>
      <c r="C580" s="1039"/>
      <c r="D580" s="1033">
        <f>D567+D561+D579+D573</f>
      </c>
      <c r="E580" s="1033">
        <f>E567+E561+E579+E573</f>
      </c>
      <c r="F580" s="1033">
        <f>F567+F561+F579+F573</f>
      </c>
      <c r="G580" s="1033">
        <f>G567+G561+G579+G573</f>
      </c>
      <c r="H580" s="1033">
        <f>H567+H561+H579+H573</f>
      </c>
      <c r="I580" s="1033">
        <f>I567+I561+I579+I573</f>
      </c>
      <c r="J580" s="1033">
        <f>J567+J561+J579+J573</f>
      </c>
      <c r="K580" s="1033">
        <f>K567+K561+K579+K573</f>
      </c>
      <c r="L580" s="1033">
        <f>L567+L561+L579+L573</f>
      </c>
      <c r="M580" s="1036">
        <f t="shared" si="526"/>
      </c>
      <c r="N580" s="1067">
        <f>N567+N561+N579+N573</f>
      </c>
      <c r="O580" s="1036">
        <f t="shared" si="496"/>
      </c>
      <c r="P580" s="1036">
        <f t="shared" si="134"/>
      </c>
      <c r="Q580" s="1036">
        <f t="shared" si="784"/>
      </c>
      <c r="R580" s="1036">
        <f t="shared" si="212"/>
      </c>
      <c r="S580" s="1037">
        <f t="shared" si="278"/>
      </c>
      <c r="T580" s="1037">
        <f t="shared" si="308"/>
      </c>
      <c r="U580" s="1037">
        <f t="shared" si="472"/>
      </c>
      <c r="V580" s="1037">
        <f t="shared" si="556"/>
      </c>
      <c r="W580" s="1035">
        <f t="shared" si="764"/>
      </c>
      <c r="X580" s="1036">
        <f>(X567+X561+X579+X573)/4</f>
      </c>
      <c r="Y580" s="1036">
        <f>(Y567+Y561+Y579+Y573)/4</f>
      </c>
      <c r="Z580" s="1036">
        <f>(Z567+Z561+Z579+Z573)/4</f>
      </c>
      <c r="AA580" s="1033">
        <f>AA567+AA561+AA579+AA573</f>
      </c>
      <c r="AB580" s="1033">
        <f>AB567+AB561+AB579+AB573</f>
      </c>
      <c r="AC580" s="1033">
        <f>AC567+AC561+AC579+AC573</f>
      </c>
      <c r="AD580" s="1033">
        <f>AD567+AD561+AD579+AD573</f>
      </c>
      <c r="AE580" s="1033">
        <f>AE567+AE561+AE579+AE573</f>
      </c>
      <c r="AF580" s="1033">
        <f>AF567+AF561+AF579+AF573</f>
      </c>
      <c r="AG580" s="1033">
        <f>AG567+AG561+AG579+AG573</f>
      </c>
      <c r="AH580" s="1033">
        <f>AH567+AH561+AH579+AH573</f>
      </c>
      <c r="AI580" s="1036">
        <f t="shared" si="180"/>
      </c>
      <c r="AJ580" s="1038">
        <f t="shared" si="242"/>
      </c>
      <c r="AK580" s="1039"/>
      <c r="AL580" s="1039"/>
      <c r="AM580" s="1033">
        <f>AM567+AM561+AM579+AM573</f>
      </c>
    </row>
    <row r="581">
      <c r="A581" s="1071"/>
      <c r="B581" s="1045" t="s">
        <v>592</v>
      </c>
      <c r="C581" s="1045"/>
      <c r="D581" s="966" t="s">
        <v>593</v>
      </c>
      <c r="E581" s="966"/>
      <c r="F581" s="966"/>
      <c r="G581" s="966"/>
      <c r="H581" s="966"/>
      <c r="I581" s="966"/>
      <c r="J581" s="966"/>
      <c r="K581" s="966"/>
      <c r="L581" s="966"/>
      <c r="M581" s="966"/>
      <c r="N581" s="966"/>
      <c r="O581" s="966"/>
      <c r="P581" s="966"/>
      <c r="Q581" s="966"/>
      <c r="R581" s="967" t="s">
        <v>594</v>
      </c>
      <c r="S581" s="967"/>
      <c r="T581" s="967"/>
      <c r="U581" s="967"/>
      <c r="V581" s="967"/>
      <c r="W581" s="967"/>
      <c r="X581" s="967"/>
      <c r="Y581" s="967"/>
      <c r="Z581" s="967"/>
      <c r="AA581" s="967"/>
      <c r="AB581" s="967"/>
      <c r="AC581" s="967"/>
      <c r="AD581" s="967"/>
      <c r="AE581" s="967"/>
      <c r="AF581" s="967"/>
      <c r="AG581" s="967"/>
      <c r="AH581" s="967"/>
      <c r="AI581" s="967"/>
      <c r="AJ581" s="967"/>
      <c r="AK581" s="967"/>
      <c r="AL581" s="967"/>
      <c r="AM581" s="968"/>
    </row>
    <row r="582">
      <c r="A582" s="1071"/>
      <c r="B582" s="1045" t="s">
        <v>595</v>
      </c>
      <c r="C582" s="1045" t="s">
        <v>596</v>
      </c>
      <c r="D582" s="969" t="s">
        <v>597</v>
      </c>
      <c r="E582" s="970" t="s">
        <v>598</v>
      </c>
      <c r="F582" s="970" t="s">
        <v>599</v>
      </c>
      <c r="G582" s="1062" t="s">
        <v>600</v>
      </c>
      <c r="H582" s="1062" t="s">
        <v>601</v>
      </c>
      <c r="I582" s="1062" t="s">
        <v>602</v>
      </c>
      <c r="J582" s="1062" t="s">
        <v>603</v>
      </c>
      <c r="K582" s="1063" t="s">
        <v>675</v>
      </c>
      <c r="L582" s="1064" t="s">
        <v>676</v>
      </c>
      <c r="M582" s="974" t="s">
        <v>606</v>
      </c>
      <c r="N582" s="1062" t="s">
        <v>604</v>
      </c>
      <c r="O582" s="974" t="s">
        <v>607</v>
      </c>
      <c r="P582" s="974" t="s">
        <v>608</v>
      </c>
      <c r="Q582" s="974" t="s">
        <v>609</v>
      </c>
      <c r="R582" s="967" t="s">
        <v>610</v>
      </c>
      <c r="S582" s="975" t="s">
        <v>611</v>
      </c>
      <c r="T582" s="975" t="s">
        <v>612</v>
      </c>
      <c r="U582" s="975" t="s">
        <v>613</v>
      </c>
      <c r="V582" s="975" t="s">
        <v>614</v>
      </c>
      <c r="W582" s="976" t="s">
        <v>615</v>
      </c>
      <c r="X582" s="975" t="s">
        <v>616</v>
      </c>
      <c r="Y582" s="977" t="s">
        <v>617</v>
      </c>
      <c r="Z582" s="967" t="s">
        <v>618</v>
      </c>
      <c r="AA582" s="976" t="s">
        <v>619</v>
      </c>
      <c r="AB582" s="976" t="s">
        <v>620</v>
      </c>
      <c r="AC582" s="976" t="s">
        <v>621</v>
      </c>
      <c r="AD582" s="976" t="s">
        <v>622</v>
      </c>
      <c r="AE582" s="976" t="s">
        <v>623</v>
      </c>
      <c r="AF582" s="976" t="s">
        <v>624</v>
      </c>
      <c r="AG582" s="976" t="s">
        <v>625</v>
      </c>
      <c r="AH582" s="976" t="s">
        <v>626</v>
      </c>
      <c r="AI582" s="976" t="s">
        <v>627</v>
      </c>
      <c r="AJ582" s="967" t="s">
        <v>628</v>
      </c>
      <c r="AK582" s="968" t="s">
        <v>629</v>
      </c>
      <c r="AL582" s="968" t="s">
        <v>630</v>
      </c>
      <c r="AM582" s="968" t="s">
        <v>631</v>
      </c>
    </row>
    <row r="583">
      <c r="A583" s="1056" t="s">
        <v>690</v>
      </c>
      <c r="B583" s="1026" t="s">
        <v>666</v>
      </c>
      <c r="C583" s="1048" t="s">
        <v>634</v>
      </c>
      <c r="D583" s="1057">
        <f t="shared" ref="D583:D587" si="414">E583+F583</f>
      </c>
      <c r="E583" s="981">
        <v>981.11</v>
      </c>
      <c r="F583" s="981">
        <v>2147.31</v>
      </c>
      <c r="G583" s="1043">
        <v>0</v>
      </c>
      <c r="H583" s="1000">
        <v>0</v>
      </c>
      <c r="I583" s="1043">
        <v>0</v>
      </c>
      <c r="J583" s="1043">
        <v>0</v>
      </c>
      <c r="K583" s="983">
        <f t="shared" ref="K583:K587" si="612">G583+I583</f>
      </c>
      <c r="L583" s="985">
        <f t="shared" ref="L583:L587" si="696">H583+J583</f>
      </c>
      <c r="M583" s="986">
        <f t="shared" ref="M583:M607" si="527">L583/D583</f>
      </c>
      <c r="N583" s="984">
        <v>0</v>
      </c>
      <c r="O583" s="986">
        <f t="shared" ref="O583:O607" si="497">D583/K583</f>
      </c>
      <c r="P583" s="986">
        <f t="shared" ref="P583:P587" si="56">D583/K583</f>
      </c>
      <c r="Q583" s="986">
        <f t="shared" ref="Q583:Q607" si="785">L583/K583</f>
      </c>
      <c r="R583" s="986">
        <f t="shared" ref="R583:R607" si="213">D583/AB583</f>
      </c>
      <c r="S583" s="987">
        <f t="shared" ref="S583:S607" si="279">W583/AA583*1</f>
      </c>
      <c r="T583" s="987">
        <f t="shared" ref="T583:T607" si="309">AB583/AA583</f>
      </c>
      <c r="U583" s="987">
        <f t="shared" ref="U583:U607" si="473">AD583/AA583</f>
      </c>
      <c r="V583" s="987">
        <f t="shared" ref="V583:V607" si="557">AE583/AD583</f>
      </c>
      <c r="W583" s="988">
        <f t="shared" ref="W583:W607" si="765">AC583/X583</f>
      </c>
      <c r="X583" s="989">
        <v>0.0366</v>
      </c>
      <c r="Y583" s="990">
        <v>35</v>
      </c>
      <c r="Z583" s="1002">
        <f t="shared" ref="Z583:Z606" si="115">(D583/AA583)*1000</f>
      </c>
      <c r="AA583" s="1068">
        <v>34062</v>
      </c>
      <c r="AB583" s="1004">
        <v>834</v>
      </c>
      <c r="AC583" s="1005">
        <v>172</v>
      </c>
      <c r="AD583" s="1005">
        <v>984</v>
      </c>
      <c r="AE583" s="1005">
        <v>42</v>
      </c>
      <c r="AF583" s="1005">
        <v>5</v>
      </c>
      <c r="AG583" s="1005">
        <v>1</v>
      </c>
      <c r="AH583" s="1005">
        <v>58</v>
      </c>
      <c r="AI583" s="986">
        <f t="shared" ref="AI583:AI586" si="181">D583/AD583</f>
      </c>
      <c r="AJ583" s="986">
        <f t="shared" ref="AJ583:AJ607" si="243">AM583*1000/D583</f>
      </c>
      <c r="AK583" s="993" t="s">
        <v>635</v>
      </c>
      <c r="AL583" s="994" t="s">
        <v>651</v>
      </c>
      <c r="AM583" s="994">
        <v>21</v>
      </c>
    </row>
    <row r="584">
      <c r="A584" s="1056"/>
      <c r="B584" s="1026" t="s">
        <v>666</v>
      </c>
      <c r="C584" s="1048" t="s">
        <v>637</v>
      </c>
      <c r="D584" s="1049">
        <f t="shared" si="414"/>
      </c>
      <c r="E584" s="981">
        <v>769.67</v>
      </c>
      <c r="F584" s="981">
        <v>2329.67</v>
      </c>
      <c r="G584" s="1043">
        <v>2</v>
      </c>
      <c r="H584" s="1000">
        <v>4543.110000000001</v>
      </c>
      <c r="I584" s="1043">
        <v>0</v>
      </c>
      <c r="J584" s="1043">
        <v>0</v>
      </c>
      <c r="K584" s="983">
        <f t="shared" si="612"/>
      </c>
      <c r="L584" s="985">
        <f t="shared" si="696"/>
      </c>
      <c r="M584" s="986">
        <f t="shared" si="527"/>
      </c>
      <c r="N584" s="984">
        <v>2</v>
      </c>
      <c r="O584" s="986">
        <f t="shared" si="497"/>
      </c>
      <c r="P584" s="986">
        <f t="shared" si="56"/>
      </c>
      <c r="Q584" s="986">
        <f t="shared" si="785"/>
      </c>
      <c r="R584" s="986">
        <f t="shared" si="213"/>
      </c>
      <c r="S584" s="987">
        <f t="shared" si="279"/>
      </c>
      <c r="T584" s="987">
        <f t="shared" si="309"/>
      </c>
      <c r="U584" s="987">
        <f t="shared" si="473"/>
      </c>
      <c r="V584" s="987">
        <f t="shared" si="557"/>
      </c>
      <c r="W584" s="988">
        <f t="shared" si="765"/>
      </c>
      <c r="X584" s="989">
        <v>0.0353</v>
      </c>
      <c r="Y584" s="990">
        <v>42</v>
      </c>
      <c r="Z584" s="1009">
        <f t="shared" si="115"/>
      </c>
      <c r="AA584" s="1003">
        <v>34655</v>
      </c>
      <c r="AB584" s="1004">
        <v>738</v>
      </c>
      <c r="AC584" s="1005">
        <v>166</v>
      </c>
      <c r="AD584" s="1005">
        <v>893</v>
      </c>
      <c r="AE584" s="1005">
        <v>67</v>
      </c>
      <c r="AF584" s="1005">
        <v>8</v>
      </c>
      <c r="AG584" s="1005">
        <v>1</v>
      </c>
      <c r="AH584" s="1005">
        <v>48</v>
      </c>
      <c r="AI584" s="986">
        <f t="shared" si="181"/>
      </c>
      <c r="AJ584" s="986">
        <f t="shared" si="243"/>
      </c>
      <c r="AK584" s="993" t="s">
        <v>635</v>
      </c>
      <c r="AL584" s="994" t="s">
        <v>651</v>
      </c>
      <c r="AM584" s="994">
        <v>23</v>
      </c>
    </row>
    <row r="585">
      <c r="A585" s="1056"/>
      <c r="B585" s="1026" t="s">
        <v>666</v>
      </c>
      <c r="C585" s="979" t="s">
        <v>638</v>
      </c>
      <c r="D585" s="1059">
        <f t="shared" si="414"/>
      </c>
      <c r="E585" s="981">
        <v>801.37</v>
      </c>
      <c r="F585" s="981">
        <v>2168.35</v>
      </c>
      <c r="G585" s="1043">
        <v>6</v>
      </c>
      <c r="H585" s="1000">
        <v>12763.82</v>
      </c>
      <c r="I585" s="1043">
        <v>0</v>
      </c>
      <c r="J585" s="1043">
        <v>0</v>
      </c>
      <c r="K585" s="983">
        <f t="shared" si="612"/>
      </c>
      <c r="L585" s="985">
        <f t="shared" si="696"/>
      </c>
      <c r="M585" s="986">
        <f t="shared" si="527"/>
      </c>
      <c r="N585" s="984">
        <v>5</v>
      </c>
      <c r="O585" s="986">
        <f t="shared" si="497"/>
      </c>
      <c r="P585" s="986">
        <f t="shared" si="56"/>
      </c>
      <c r="Q585" s="986">
        <f t="shared" si="785"/>
      </c>
      <c r="R585" s="986">
        <f t="shared" si="213"/>
      </c>
      <c r="S585" s="987">
        <f t="shared" si="279"/>
      </c>
      <c r="T585" s="987">
        <f t="shared" si="309"/>
      </c>
      <c r="U585" s="987">
        <f t="shared" si="473"/>
      </c>
      <c r="V585" s="987">
        <f t="shared" si="557"/>
      </c>
      <c r="W585" s="988">
        <f t="shared" si="765"/>
      </c>
      <c r="X585" s="989">
        <v>0.038</v>
      </c>
      <c r="Y585" s="990">
        <v>48</v>
      </c>
      <c r="Z585" s="986">
        <f t="shared" si="115"/>
      </c>
      <c r="AA585" s="1013">
        <v>33583</v>
      </c>
      <c r="AB585" s="1005">
        <v>553</v>
      </c>
      <c r="AC585" s="1005">
        <v>159</v>
      </c>
      <c r="AD585" s="1005">
        <v>588</v>
      </c>
      <c r="AE585" s="1005">
        <v>95</v>
      </c>
      <c r="AF585" s="1005">
        <v>7</v>
      </c>
      <c r="AG585" s="1005">
        <v>1</v>
      </c>
      <c r="AH585" s="1005">
        <v>53</v>
      </c>
      <c r="AI585" s="986">
        <f t="shared" si="181"/>
      </c>
      <c r="AJ585" s="986">
        <f t="shared" si="243"/>
      </c>
      <c r="AK585" s="993" t="s">
        <v>635</v>
      </c>
      <c r="AL585" s="994" t="s">
        <v>651</v>
      </c>
      <c r="AM585" s="994">
        <v>31</v>
      </c>
    </row>
    <row r="586">
      <c r="A586" s="1056"/>
      <c r="B586" s="1026" t="s">
        <v>666</v>
      </c>
      <c r="C586" s="979" t="s">
        <v>639</v>
      </c>
      <c r="D586" s="1059">
        <f t="shared" si="414"/>
      </c>
      <c r="E586" s="981">
        <v>798.71</v>
      </c>
      <c r="F586" s="981">
        <v>2183.49</v>
      </c>
      <c r="G586" s="1043">
        <v>3</v>
      </c>
      <c r="H586" s="1000">
        <v>6306.069999999996</v>
      </c>
      <c r="I586" s="1043">
        <v>0</v>
      </c>
      <c r="J586" s="1043">
        <v>0</v>
      </c>
      <c r="K586" s="983">
        <f t="shared" si="612"/>
      </c>
      <c r="L586" s="985">
        <f t="shared" si="696"/>
      </c>
      <c r="M586" s="986">
        <f t="shared" si="527"/>
      </c>
      <c r="N586" s="984">
        <v>3</v>
      </c>
      <c r="O586" s="986">
        <f t="shared" si="497"/>
      </c>
      <c r="P586" s="986">
        <f t="shared" si="56"/>
      </c>
      <c r="Q586" s="986">
        <f t="shared" si="785"/>
      </c>
      <c r="R586" s="986">
        <f t="shared" si="213"/>
      </c>
      <c r="S586" s="987">
        <f t="shared" si="279"/>
      </c>
      <c r="T586" s="987">
        <f t="shared" si="309"/>
      </c>
      <c r="U586" s="987">
        <f t="shared" si="473"/>
      </c>
      <c r="V586" s="987">
        <f t="shared" si="557"/>
      </c>
      <c r="W586" s="988">
        <f t="shared" si="765"/>
      </c>
      <c r="X586" s="989">
        <v>0.0304</v>
      </c>
      <c r="Y586" s="990">
        <v>53</v>
      </c>
      <c r="Z586" s="986">
        <f t="shared" si="115"/>
      </c>
      <c r="AA586" s="1013">
        <v>22362</v>
      </c>
      <c r="AB586" s="1005">
        <v>298</v>
      </c>
      <c r="AC586" s="1005">
        <v>110</v>
      </c>
      <c r="AD586" s="1005">
        <v>307</v>
      </c>
      <c r="AE586" s="1005">
        <v>66</v>
      </c>
      <c r="AF586" s="1005">
        <v>6</v>
      </c>
      <c r="AG586" s="1005">
        <v>3</v>
      </c>
      <c r="AH586" s="1005">
        <v>27</v>
      </c>
      <c r="AI586" s="986">
        <f t="shared" si="181"/>
      </c>
      <c r="AJ586" s="986">
        <f t="shared" si="243"/>
      </c>
      <c r="AK586" s="993" t="s">
        <v>635</v>
      </c>
      <c r="AL586" s="994" t="s">
        <v>651</v>
      </c>
      <c r="AM586" s="994">
        <v>31</v>
      </c>
    </row>
    <row r="587">
      <c r="A587" s="1056"/>
      <c r="B587" s="1026" t="s">
        <v>666</v>
      </c>
      <c r="C587" s="979" t="s">
        <v>642</v>
      </c>
      <c r="D587" s="1059">
        <f t="shared" si="414"/>
      </c>
      <c r="E587" s="981">
        <v>815.36</v>
      </c>
      <c r="F587" s="981">
        <v>1816.49</v>
      </c>
      <c r="G587" s="1043">
        <v>4</v>
      </c>
      <c r="H587" s="1065">
        <v>9086.219999999998</v>
      </c>
      <c r="I587" s="1043">
        <v>0</v>
      </c>
      <c r="J587" s="1043">
        <v>0</v>
      </c>
      <c r="K587" s="983">
        <f t="shared" si="612"/>
      </c>
      <c r="L587" s="985">
        <f t="shared" si="696"/>
      </c>
      <c r="M587" s="986">
        <f t="shared" si="527"/>
      </c>
      <c r="N587" s="984">
        <v>3</v>
      </c>
      <c r="O587" s="986">
        <f t="shared" si="497"/>
      </c>
      <c r="P587" s="986">
        <f t="shared" si="56"/>
      </c>
      <c r="Q587" s="986">
        <f t="shared" si="785"/>
      </c>
      <c r="R587" s="986">
        <f t="shared" si="213"/>
      </c>
      <c r="S587" s="987">
        <f t="shared" si="279"/>
      </c>
      <c r="T587" s="987">
        <f t="shared" si="309"/>
      </c>
      <c r="U587" s="987">
        <f t="shared" si="473"/>
      </c>
      <c r="V587" s="987">
        <f t="shared" si="557"/>
      </c>
      <c r="W587" s="988">
        <f t="shared" si="765"/>
      </c>
      <c r="X587" s="989">
        <v>0.0386</v>
      </c>
      <c r="Y587" s="990">
        <v>50</v>
      </c>
      <c r="Z587" s="986">
        <f t="shared" si="115"/>
      </c>
      <c r="AA587" s="1013">
        <v>23279</v>
      </c>
      <c r="AB587" s="1005">
        <v>322</v>
      </c>
      <c r="AC587" s="1005">
        <v>111</v>
      </c>
      <c r="AD587" s="1005">
        <v>347</v>
      </c>
      <c r="AE587" s="1005">
        <v>63</v>
      </c>
      <c r="AF587" s="1005">
        <v>6</v>
      </c>
      <c r="AG587" s="1005">
        <v>1</v>
      </c>
      <c r="AH587" s="1005">
        <v>26</v>
      </c>
      <c r="AI587" s="986">
        <v>3</v>
      </c>
      <c r="AJ587" s="986">
        <f t="shared" si="243"/>
      </c>
      <c r="AK587" s="993" t="s">
        <v>635</v>
      </c>
      <c r="AL587" s="994" t="s">
        <v>651</v>
      </c>
      <c r="AM587" s="994">
        <v>374</v>
      </c>
    </row>
    <row r="588">
      <c r="A588" s="1056"/>
      <c r="B588" s="1055" t="s">
        <v>640</v>
      </c>
      <c r="C588" s="1055"/>
      <c r="D588" s="1015">
        <f>SUM(D583:D587)</f>
      </c>
      <c r="E588" s="1060">
        <f>SUM(E583:E587)</f>
      </c>
      <c r="F588" s="1060">
        <f>SUM(F583:F587)</f>
      </c>
      <c r="G588" s="1061">
        <f>SUM(G583:G587)</f>
      </c>
      <c r="H588" s="1070">
        <f>SUM(H583:H587)</f>
      </c>
      <c r="I588" s="1061">
        <f>SUM(I583:I587)</f>
      </c>
      <c r="J588" s="1070">
        <f>SUM(J583:J587)</f>
      </c>
      <c r="K588" s="1017">
        <f>SUM(K583:K587)</f>
      </c>
      <c r="L588" s="1018">
        <f>SUM(L583:L587)</f>
      </c>
      <c r="M588" s="1019">
        <f t="shared" si="527"/>
      </c>
      <c r="N588" s="1017">
        <f>SUM(N583:N587)</f>
      </c>
      <c r="O588" s="1019">
        <f t="shared" si="497"/>
      </c>
      <c r="P588" s="1019">
        <f>D588/N588</f>
      </c>
      <c r="Q588" s="1019">
        <f t="shared" si="785"/>
      </c>
      <c r="R588" s="1019">
        <f t="shared" si="213"/>
      </c>
      <c r="S588" s="1020">
        <f t="shared" si="279"/>
      </c>
      <c r="T588" s="1020">
        <f t="shared" si="309"/>
      </c>
      <c r="U588" s="1020">
        <f t="shared" si="473"/>
      </c>
      <c r="V588" s="1020">
        <f t="shared" si="557"/>
      </c>
      <c r="W588" s="1021">
        <f t="shared" si="765"/>
      </c>
      <c r="X588" s="1020">
        <f>AVERAGE(X583:X587)</f>
      </c>
      <c r="Y588" s="1022">
        <f>AVERAGE(Y583:Y587)</f>
      </c>
      <c r="Z588" s="1019">
        <f t="shared" si="115"/>
      </c>
      <c r="AA588" s="1023">
        <f>SUM(AA583:AA587)</f>
      </c>
      <c r="AB588" s="1023">
        <f>SUM(AB583:AB587)</f>
      </c>
      <c r="AC588" s="1023">
        <f>SUM(AC583:AC587)</f>
      </c>
      <c r="AD588" s="1023">
        <f>SUM(AD583:AD587)</f>
      </c>
      <c r="AE588" s="1023">
        <f>SUM(AE583:AE587)</f>
      </c>
      <c r="AF588" s="1023">
        <f>SUM(AF583:AF587)</f>
      </c>
      <c r="AG588" s="1023">
        <f>SUM(AG583:AG587)</f>
      </c>
      <c r="AH588" s="1023">
        <f>SUM(AH583:AH587)</f>
      </c>
      <c r="AI588" s="1019">
        <f t="shared" ref="AI588:AI607" si="182">D588/AD588</f>
      </c>
      <c r="AJ588" s="1024">
        <f t="shared" si="243"/>
      </c>
      <c r="AK588" s="1025"/>
      <c r="AL588" s="1025"/>
      <c r="AM588" s="1021">
        <f>SUM(AM583:AM587)</f>
      </c>
    </row>
    <row r="589">
      <c r="A589" s="1056"/>
      <c r="B589" s="1026" t="s">
        <v>633</v>
      </c>
      <c r="C589" s="979" t="s">
        <v>643</v>
      </c>
      <c r="D589" s="1011">
        <f t="shared" ref="D589:D593" si="415">E589+F589</f>
      </c>
      <c r="E589" s="1028">
        <v>984.52</v>
      </c>
      <c r="F589" s="1028">
        <v>1995.82</v>
      </c>
      <c r="G589" s="1043">
        <v>1</v>
      </c>
      <c r="H589" s="1065">
        <v>2548.260000000002</v>
      </c>
      <c r="I589" s="1043">
        <v>0</v>
      </c>
      <c r="J589" s="1065">
        <v>0</v>
      </c>
      <c r="K589" s="983">
        <f t="shared" ref="K589:K593" si="613">G589+I589</f>
      </c>
      <c r="L589" s="985">
        <f t="shared" ref="L589:L593" si="697">H589+J589</f>
      </c>
      <c r="M589" s="986">
        <f t="shared" si="527"/>
      </c>
      <c r="N589" s="1043">
        <v>1</v>
      </c>
      <c r="O589" s="986">
        <f t="shared" si="497"/>
      </c>
      <c r="P589" s="986">
        <f t="shared" ref="P589:P593" si="57">D589/K589</f>
      </c>
      <c r="Q589" s="986">
        <f t="shared" si="785"/>
      </c>
      <c r="R589" s="986">
        <f t="shared" si="213"/>
      </c>
      <c r="S589" s="987">
        <f t="shared" si="279"/>
      </c>
      <c r="T589" s="987">
        <f t="shared" si="309"/>
      </c>
      <c r="U589" s="987">
        <f t="shared" si="473"/>
      </c>
      <c r="V589" s="987">
        <f t="shared" si="557"/>
      </c>
      <c r="W589" s="988">
        <f t="shared" si="765"/>
      </c>
      <c r="X589" s="989">
        <v>0.0479</v>
      </c>
      <c r="Y589" s="990">
        <v>53</v>
      </c>
      <c r="Z589" s="986">
        <f t="shared" si="115"/>
      </c>
      <c r="AA589" s="1005">
        <v>22451</v>
      </c>
      <c r="AB589" s="1005">
        <v>329</v>
      </c>
      <c r="AC589" s="1005">
        <v>120</v>
      </c>
      <c r="AD589" s="1005">
        <v>332</v>
      </c>
      <c r="AE589" s="1005">
        <v>53</v>
      </c>
      <c r="AF589" s="1005">
        <v>5</v>
      </c>
      <c r="AG589" s="1005">
        <v>0</v>
      </c>
      <c r="AH589" s="1005">
        <v>26</v>
      </c>
      <c r="AI589" s="986">
        <f t="shared" si="182"/>
      </c>
      <c r="AJ589" s="986">
        <f t="shared" si="243"/>
      </c>
      <c r="AK589" s="993" t="s">
        <v>635</v>
      </c>
      <c r="AL589" s="994" t="s">
        <v>651</v>
      </c>
      <c r="AM589" s="994">
        <v>22</v>
      </c>
    </row>
    <row r="590">
      <c r="A590" s="1056"/>
      <c r="B590" s="1026" t="s">
        <v>633</v>
      </c>
      <c r="C590" s="979" t="s">
        <v>644</v>
      </c>
      <c r="D590" s="1011">
        <f t="shared" si="415"/>
      </c>
      <c r="E590" s="1027">
        <v>688.59</v>
      </c>
      <c r="F590" s="1028">
        <v>2297.12</v>
      </c>
      <c r="G590" s="983">
        <v>3</v>
      </c>
      <c r="H590" s="985">
        <v>7746.699999999997</v>
      </c>
      <c r="I590" s="1043">
        <v>0</v>
      </c>
      <c r="J590" s="1065">
        <v>0</v>
      </c>
      <c r="K590" s="983">
        <f t="shared" si="613"/>
      </c>
      <c r="L590" s="985">
        <f t="shared" si="697"/>
      </c>
      <c r="M590" s="986">
        <f t="shared" si="527"/>
      </c>
      <c r="N590" s="983">
        <v>3</v>
      </c>
      <c r="O590" s="986">
        <f t="shared" si="497"/>
      </c>
      <c r="P590" s="986">
        <f t="shared" si="57"/>
      </c>
      <c r="Q590" s="986">
        <f t="shared" si="785"/>
      </c>
      <c r="R590" s="986">
        <f t="shared" si="213"/>
      </c>
      <c r="S590" s="987">
        <f t="shared" si="279"/>
      </c>
      <c r="T590" s="987">
        <f t="shared" si="309"/>
      </c>
      <c r="U590" s="987">
        <f t="shared" si="473"/>
      </c>
      <c r="V590" s="987">
        <f t="shared" si="557"/>
      </c>
      <c r="W590" s="988">
        <f t="shared" si="765"/>
      </c>
      <c r="X590" s="989">
        <v>0.0506</v>
      </c>
      <c r="Y590" s="990">
        <v>54</v>
      </c>
      <c r="Z590" s="986">
        <f t="shared" si="115"/>
      </c>
      <c r="AA590" s="1005">
        <v>29342</v>
      </c>
      <c r="AB590" s="1005">
        <v>382</v>
      </c>
      <c r="AC590" s="1005">
        <v>147</v>
      </c>
      <c r="AD590" s="1005">
        <v>388</v>
      </c>
      <c r="AE590" s="1005">
        <v>64</v>
      </c>
      <c r="AF590" s="1005">
        <v>6</v>
      </c>
      <c r="AG590" s="1005">
        <v>3</v>
      </c>
      <c r="AH590" s="1005">
        <v>46</v>
      </c>
      <c r="AI590" s="986">
        <f t="shared" si="182"/>
      </c>
      <c r="AJ590" s="986">
        <f t="shared" si="243"/>
      </c>
      <c r="AK590" s="993" t="s">
        <v>635</v>
      </c>
      <c r="AL590" s="994" t="s">
        <v>651</v>
      </c>
      <c r="AM590" s="994">
        <v>52</v>
      </c>
    </row>
    <row r="591">
      <c r="A591" s="1056"/>
      <c r="B591" s="1026" t="s">
        <v>633</v>
      </c>
      <c r="C591" s="979" t="s">
        <v>645</v>
      </c>
      <c r="D591" s="1011">
        <f t="shared" si="415"/>
      </c>
      <c r="E591" s="1027">
        <v>704.56</v>
      </c>
      <c r="F591" s="1028">
        <v>562.99</v>
      </c>
      <c r="G591" s="983">
        <v>1</v>
      </c>
      <c r="H591" s="985">
        <v>1813.3199999999997</v>
      </c>
      <c r="I591" s="983">
        <v>0</v>
      </c>
      <c r="J591" s="983">
        <v>0</v>
      </c>
      <c r="K591" s="983">
        <f t="shared" si="613"/>
      </c>
      <c r="L591" s="985">
        <f t="shared" si="697"/>
      </c>
      <c r="M591" s="986">
        <f t="shared" si="527"/>
      </c>
      <c r="N591" s="983">
        <v>1</v>
      </c>
      <c r="O591" s="986">
        <f t="shared" si="497"/>
      </c>
      <c r="P591" s="986">
        <f t="shared" si="57"/>
      </c>
      <c r="Q591" s="986">
        <f t="shared" si="785"/>
      </c>
      <c r="R591" s="986">
        <f t="shared" si="213"/>
      </c>
      <c r="S591" s="987">
        <f t="shared" si="279"/>
      </c>
      <c r="T591" s="987">
        <f t="shared" si="309"/>
      </c>
      <c r="U591" s="987">
        <f t="shared" si="473"/>
      </c>
      <c r="V591" s="987">
        <f t="shared" si="557"/>
      </c>
      <c r="W591" s="988">
        <f t="shared" si="765"/>
      </c>
      <c r="X591" s="989">
        <v>0.0138</v>
      </c>
      <c r="Y591" s="990">
        <v>44</v>
      </c>
      <c r="Z591" s="986">
        <f t="shared" si="115"/>
      </c>
      <c r="AA591" s="1005">
        <v>8909</v>
      </c>
      <c r="AB591" s="1005">
        <v>211</v>
      </c>
      <c r="AC591" s="1005">
        <v>33</v>
      </c>
      <c r="AD591" s="1005">
        <v>221</v>
      </c>
      <c r="AE591" s="1005">
        <v>33</v>
      </c>
      <c r="AF591" s="1005">
        <v>4</v>
      </c>
      <c r="AG591" s="1005">
        <v>0</v>
      </c>
      <c r="AH591" s="1005">
        <v>4</v>
      </c>
      <c r="AI591" s="986">
        <f t="shared" si="182"/>
      </c>
      <c r="AJ591" s="986">
        <f t="shared" si="243"/>
      </c>
      <c r="AK591" s="993" t="s">
        <v>635</v>
      </c>
      <c r="AL591" s="994" t="s">
        <v>651</v>
      </c>
      <c r="AM591" s="994">
        <v>52</v>
      </c>
    </row>
    <row r="592">
      <c r="A592" s="1056"/>
      <c r="B592" s="1026" t="s">
        <v>633</v>
      </c>
      <c r="C592" s="979" t="s">
        <v>647</v>
      </c>
      <c r="D592" s="1059">
        <f t="shared" si="415"/>
      </c>
      <c r="E592" s="981">
        <v>486.43</v>
      </c>
      <c r="F592" s="981">
        <v>2242.74</v>
      </c>
      <c r="G592" s="1043">
        <v>9</v>
      </c>
      <c r="H592" s="1000">
        <v>23043.299999999996</v>
      </c>
      <c r="I592" s="983">
        <v>0</v>
      </c>
      <c r="J592" s="983">
        <v>0</v>
      </c>
      <c r="K592" s="983">
        <f t="shared" si="613"/>
      </c>
      <c r="L592" s="985">
        <f t="shared" si="697"/>
      </c>
      <c r="M592" s="986">
        <f t="shared" si="527"/>
      </c>
      <c r="N592" s="984">
        <v>7</v>
      </c>
      <c r="O592" s="986">
        <f t="shared" si="497"/>
      </c>
      <c r="P592" s="986">
        <f t="shared" si="57"/>
      </c>
      <c r="Q592" s="986">
        <f t="shared" si="785"/>
      </c>
      <c r="R592" s="986">
        <f t="shared" si="213"/>
      </c>
      <c r="S592" s="987">
        <f t="shared" si="279"/>
      </c>
      <c r="T592" s="987">
        <f t="shared" si="309"/>
      </c>
      <c r="U592" s="987">
        <f t="shared" si="473"/>
      </c>
      <c r="V592" s="987">
        <f t="shared" si="557"/>
      </c>
      <c r="W592" s="988">
        <f t="shared" si="765"/>
      </c>
      <c r="X592" s="989">
        <v>0.0361</v>
      </c>
      <c r="Y592" s="990">
        <v>56</v>
      </c>
      <c r="Z592" s="986">
        <f t="shared" si="115"/>
      </c>
      <c r="AA592" s="1013">
        <v>23287</v>
      </c>
      <c r="AB592" s="1005">
        <v>286</v>
      </c>
      <c r="AC592" s="1005">
        <v>87</v>
      </c>
      <c r="AD592" s="1005">
        <v>278</v>
      </c>
      <c r="AE592" s="1005">
        <v>84</v>
      </c>
      <c r="AF592" s="1005">
        <v>6</v>
      </c>
      <c r="AG592" s="1005">
        <v>1</v>
      </c>
      <c r="AH592" s="1005">
        <v>19</v>
      </c>
      <c r="AI592" s="986">
        <f t="shared" si="182"/>
      </c>
      <c r="AJ592" s="986">
        <f t="shared" si="243"/>
      </c>
      <c r="AK592" s="993" t="s">
        <v>635</v>
      </c>
      <c r="AL592" s="994" t="s">
        <v>651</v>
      </c>
      <c r="AM592" s="994">
        <v>23</v>
      </c>
    </row>
    <row r="593">
      <c r="A593" s="1056"/>
      <c r="B593" s="1026" t="s">
        <v>633</v>
      </c>
      <c r="C593" s="979" t="s">
        <v>648</v>
      </c>
      <c r="D593" s="1011">
        <f t="shared" si="415"/>
      </c>
      <c r="E593" s="1028">
        <v>707.2</v>
      </c>
      <c r="F593" s="1028">
        <v>2495.4300000000003</v>
      </c>
      <c r="G593" s="983">
        <v>6</v>
      </c>
      <c r="H593" s="983">
        <v>13397.440000000002</v>
      </c>
      <c r="I593" s="983">
        <v>0</v>
      </c>
      <c r="J593" s="983">
        <v>0</v>
      </c>
      <c r="K593" s="983">
        <f t="shared" si="613"/>
      </c>
      <c r="L593" s="985">
        <f t="shared" si="697"/>
      </c>
      <c r="M593" s="986">
        <f t="shared" si="527"/>
      </c>
      <c r="N593" s="1066">
        <v>5</v>
      </c>
      <c r="O593" s="986">
        <f t="shared" si="497"/>
      </c>
      <c r="P593" s="986">
        <f t="shared" si="57"/>
      </c>
      <c r="Q593" s="986">
        <f t="shared" si="785"/>
      </c>
      <c r="R593" s="986">
        <f t="shared" si="213"/>
      </c>
      <c r="S593" s="987">
        <f t="shared" si="279"/>
      </c>
      <c r="T593" s="987">
        <f t="shared" si="309"/>
      </c>
      <c r="U593" s="987">
        <f t="shared" si="473"/>
      </c>
      <c r="V593" s="987">
        <f t="shared" si="557"/>
      </c>
      <c r="W593" s="988">
        <f t="shared" si="765"/>
      </c>
      <c r="X593" s="989">
        <v>0.0379</v>
      </c>
      <c r="Y593" s="990">
        <v>64</v>
      </c>
      <c r="Z593" s="986">
        <f t="shared" si="115"/>
      </c>
      <c r="AA593" s="1005">
        <v>25397</v>
      </c>
      <c r="AB593" s="1005">
        <v>282</v>
      </c>
      <c r="AC593" s="1005">
        <v>115</v>
      </c>
      <c r="AD593" s="1005">
        <v>273</v>
      </c>
      <c r="AE593" s="1005">
        <v>101</v>
      </c>
      <c r="AF593" s="1005">
        <v>6</v>
      </c>
      <c r="AG593" s="1005">
        <v>0</v>
      </c>
      <c r="AH593" s="1005">
        <v>23</v>
      </c>
      <c r="AI593" s="986">
        <f t="shared" si="182"/>
      </c>
      <c r="AJ593" s="986">
        <f t="shared" si="243"/>
      </c>
      <c r="AK593" s="993" t="s">
        <v>635</v>
      </c>
      <c r="AL593" s="994" t="s">
        <v>651</v>
      </c>
      <c r="AM593" s="994">
        <v>32</v>
      </c>
    </row>
    <row r="594">
      <c r="A594" s="1056"/>
      <c r="B594" s="1055" t="s">
        <v>640</v>
      </c>
      <c r="C594" s="1055"/>
      <c r="D594" s="1015">
        <f>SUM(D589:D593)</f>
      </c>
      <c r="E594" s="1016">
        <f>SUM(E589:E593)</f>
      </c>
      <c r="F594" s="1016">
        <f>SUM(F589:F593)</f>
      </c>
      <c r="G594" s="1017">
        <f>SUM(G589:G593)</f>
      </c>
      <c r="H594" s="1018">
        <f>SUM(H589:H593)</f>
      </c>
      <c r="I594" s="1017">
        <f>SUM(I589:I593)</f>
      </c>
      <c r="J594" s="1018">
        <f>SUM(J589:J593)</f>
      </c>
      <c r="K594" s="1017">
        <f>SUM(K589:K593)</f>
      </c>
      <c r="L594" s="1016">
        <f>SUM(L589:L593)</f>
      </c>
      <c r="M594" s="1019">
        <f t="shared" si="527"/>
      </c>
      <c r="N594" s="1017">
        <f>SUM(N589:N593)</f>
      </c>
      <c r="O594" s="1019">
        <f t="shared" si="497"/>
      </c>
      <c r="P594" s="1019">
        <f>D594/N594</f>
      </c>
      <c r="Q594" s="1019">
        <f t="shared" si="785"/>
      </c>
      <c r="R594" s="1019">
        <f t="shared" si="213"/>
      </c>
      <c r="S594" s="1020">
        <f t="shared" si="279"/>
      </c>
      <c r="T594" s="1020">
        <f t="shared" si="309"/>
      </c>
      <c r="U594" s="1020">
        <f t="shared" si="473"/>
      </c>
      <c r="V594" s="1020">
        <f t="shared" si="557"/>
      </c>
      <c r="W594" s="1021">
        <f t="shared" si="765"/>
      </c>
      <c r="X594" s="1020">
        <f>AVERAGE(X589:X593)</f>
      </c>
      <c r="Y594" s="1022">
        <f>AVERAGE(Y589:Y593)</f>
      </c>
      <c r="Z594" s="1022">
        <f t="shared" si="115"/>
      </c>
      <c r="AA594" s="1023">
        <f>SUM(AA589:AA593)</f>
      </c>
      <c r="AB594" s="1023">
        <f>SUM(AB589:AB593)</f>
      </c>
      <c r="AC594" s="1023">
        <f>SUM(AC589:AC593)</f>
      </c>
      <c r="AD594" s="1023">
        <f>SUM(AD589:AD593)</f>
      </c>
      <c r="AE594" s="1023">
        <f>SUM(AE589:AE593)</f>
      </c>
      <c r="AF594" s="1023">
        <f>SUM(AF589:AF593)</f>
      </c>
      <c r="AG594" s="1023">
        <f>SUM(AG589:AG593)</f>
      </c>
      <c r="AH594" s="1023">
        <f>SUM(AH589:AH593)</f>
      </c>
      <c r="AI594" s="1019">
        <f t="shared" si="182"/>
      </c>
      <c r="AJ594" s="1024">
        <f t="shared" si="243"/>
      </c>
      <c r="AK594" s="1025"/>
      <c r="AL594" s="1025"/>
      <c r="AM594" s="1021">
        <f>SUM(AM589:AM593)</f>
      </c>
    </row>
    <row r="595">
      <c r="A595" s="1056"/>
      <c r="B595" s="1026" t="s">
        <v>641</v>
      </c>
      <c r="C595" s="979" t="s">
        <v>649</v>
      </c>
      <c r="D595" s="1011">
        <f t="shared" ref="D595:D599" si="416">E595+F595</f>
      </c>
      <c r="E595" s="1028">
        <v>1230.82</v>
      </c>
      <c r="F595" s="1028">
        <v>1421.95</v>
      </c>
      <c r="G595" s="983">
        <v>1</v>
      </c>
      <c r="H595" s="983">
        <v>1435.0100000000093</v>
      </c>
      <c r="I595" s="983">
        <v>1</v>
      </c>
      <c r="J595" s="983">
        <v>6216.21</v>
      </c>
      <c r="K595" s="983">
        <f t="shared" ref="K595:K599" si="614">G595+I595</f>
      </c>
      <c r="L595" s="985">
        <f t="shared" ref="L595:L599" si="698">H595+J595</f>
      </c>
      <c r="M595" s="986">
        <f t="shared" si="527"/>
      </c>
      <c r="N595" s="1066">
        <v>2</v>
      </c>
      <c r="O595" s="986">
        <f t="shared" si="497"/>
      </c>
      <c r="P595" s="986">
        <f t="shared" ref="P595:P599" si="58">D595/K595</f>
      </c>
      <c r="Q595" s="986">
        <f t="shared" si="785"/>
      </c>
      <c r="R595" s="986">
        <f t="shared" si="213"/>
      </c>
      <c r="S595" s="987">
        <f t="shared" si="279"/>
      </c>
      <c r="T595" s="987">
        <f t="shared" si="309"/>
      </c>
      <c r="U595" s="987">
        <f t="shared" si="473"/>
      </c>
      <c r="V595" s="987">
        <f t="shared" si="557"/>
      </c>
      <c r="W595" s="988">
        <f t="shared" si="765"/>
      </c>
      <c r="X595" s="989">
        <v>0.0276</v>
      </c>
      <c r="Y595" s="990">
        <v>67</v>
      </c>
      <c r="Z595" s="986">
        <f t="shared" si="115"/>
      </c>
      <c r="AA595" s="1005">
        <v>30109</v>
      </c>
      <c r="AB595" s="1005">
        <v>449</v>
      </c>
      <c r="AC595" s="1005">
        <v>143</v>
      </c>
      <c r="AD595" s="1005">
        <v>449</v>
      </c>
      <c r="AE595" s="1005">
        <v>93</v>
      </c>
      <c r="AF595" s="1005">
        <v>8</v>
      </c>
      <c r="AG595" s="1005">
        <v>2</v>
      </c>
      <c r="AH595" s="1005">
        <v>28</v>
      </c>
      <c r="AI595" s="986">
        <f t="shared" si="182"/>
      </c>
      <c r="AJ595" s="986">
        <f t="shared" si="243"/>
      </c>
      <c r="AK595" s="993" t="s">
        <v>650</v>
      </c>
      <c r="AL595" s="994" t="s">
        <v>636</v>
      </c>
      <c r="AM595" s="994">
        <v>29</v>
      </c>
    </row>
    <row r="596">
      <c r="A596" s="1056"/>
      <c r="B596" s="1026" t="s">
        <v>641</v>
      </c>
      <c r="C596" s="979" t="s">
        <v>652</v>
      </c>
      <c r="D596" s="1011">
        <f t="shared" si="416"/>
      </c>
      <c r="E596" s="1028">
        <v>1527.31</v>
      </c>
      <c r="F596" s="1027">
        <v>3520.49</v>
      </c>
      <c r="G596" s="1012">
        <v>3</v>
      </c>
      <c r="H596" s="1012">
        <v>5978.119999999995</v>
      </c>
      <c r="I596" s="1012">
        <v>0</v>
      </c>
      <c r="J596" s="1012">
        <v>0</v>
      </c>
      <c r="K596" s="983">
        <f t="shared" si="614"/>
      </c>
      <c r="L596" s="985">
        <f t="shared" si="698"/>
      </c>
      <c r="M596" s="986">
        <f t="shared" si="527"/>
      </c>
      <c r="N596" s="1066">
        <v>3</v>
      </c>
      <c r="O596" s="986">
        <f t="shared" si="497"/>
      </c>
      <c r="P596" s="986">
        <f t="shared" si="58"/>
      </c>
      <c r="Q596" s="986">
        <f t="shared" si="785"/>
      </c>
      <c r="R596" s="986">
        <f t="shared" si="213"/>
      </c>
      <c r="S596" s="987">
        <f t="shared" si="279"/>
      </c>
      <c r="T596" s="987">
        <f t="shared" si="309"/>
      </c>
      <c r="U596" s="987">
        <f t="shared" si="473"/>
      </c>
      <c r="V596" s="987">
        <f t="shared" si="557"/>
      </c>
      <c r="W596" s="988">
        <f t="shared" si="765"/>
      </c>
      <c r="X596" s="989">
        <v>0.036</v>
      </c>
      <c r="Y596" s="990">
        <v>66</v>
      </c>
      <c r="Z596" s="986">
        <f t="shared" si="115"/>
      </c>
      <c r="AA596" s="1005">
        <v>47977</v>
      </c>
      <c r="AB596" s="1005">
        <v>732</v>
      </c>
      <c r="AC596" s="1005">
        <v>181</v>
      </c>
      <c r="AD596" s="1005">
        <v>787</v>
      </c>
      <c r="AE596" s="1005">
        <v>124</v>
      </c>
      <c r="AF596" s="1005">
        <v>8</v>
      </c>
      <c r="AG596" s="1005">
        <v>2</v>
      </c>
      <c r="AH596" s="1005">
        <v>40</v>
      </c>
      <c r="AI596" s="986">
        <f t="shared" si="182"/>
      </c>
      <c r="AJ596" s="986">
        <f t="shared" si="243"/>
      </c>
      <c r="AK596" s="993" t="s">
        <v>650</v>
      </c>
      <c r="AL596" s="994" t="s">
        <v>636</v>
      </c>
      <c r="AM596" s="994">
        <v>38</v>
      </c>
    </row>
    <row r="597">
      <c r="A597" s="1056"/>
      <c r="B597" s="1026" t="s">
        <v>641</v>
      </c>
      <c r="C597" s="979" t="s">
        <v>654</v>
      </c>
      <c r="D597" s="1011">
        <f t="shared" si="416"/>
      </c>
      <c r="E597" s="1028">
        <v>1508.91</v>
      </c>
      <c r="F597" s="1028">
        <v>3884.88</v>
      </c>
      <c r="G597" s="1012">
        <v>4</v>
      </c>
      <c r="H597" s="1012">
        <v>10577.800000000003</v>
      </c>
      <c r="I597" s="1012">
        <v>1</v>
      </c>
      <c r="J597" s="1012">
        <v>7631.909999999999</v>
      </c>
      <c r="K597" s="983">
        <f t="shared" si="614"/>
      </c>
      <c r="L597" s="985">
        <f t="shared" si="698"/>
      </c>
      <c r="M597" s="986">
        <f t="shared" si="527"/>
      </c>
      <c r="N597" s="1066">
        <v>3</v>
      </c>
      <c r="O597" s="986">
        <f t="shared" si="497"/>
      </c>
      <c r="P597" s="986">
        <f t="shared" si="58"/>
      </c>
      <c r="Q597" s="986">
        <f t="shared" si="785"/>
      </c>
      <c r="R597" s="986">
        <f t="shared" si="213"/>
      </c>
      <c r="S597" s="987">
        <f t="shared" si="279"/>
      </c>
      <c r="T597" s="987">
        <f t="shared" si="309"/>
      </c>
      <c r="U597" s="987">
        <f t="shared" si="473"/>
      </c>
      <c r="V597" s="987">
        <f t="shared" si="557"/>
      </c>
      <c r="W597" s="988">
        <f t="shared" si="765"/>
      </c>
      <c r="X597" s="989">
        <v>0.0349</v>
      </c>
      <c r="Y597" s="990">
        <v>65</v>
      </c>
      <c r="Z597" s="986">
        <f t="shared" si="115"/>
      </c>
      <c r="AA597" s="1069">
        <v>52012</v>
      </c>
      <c r="AB597" s="1005">
        <v>772</v>
      </c>
      <c r="AC597" s="1005">
        <v>200</v>
      </c>
      <c r="AD597" s="1005">
        <v>821</v>
      </c>
      <c r="AE597" s="1005">
        <v>112</v>
      </c>
      <c r="AF597" s="1005">
        <v>9</v>
      </c>
      <c r="AG597" s="1005">
        <v>3</v>
      </c>
      <c r="AH597" s="1005">
        <v>38</v>
      </c>
      <c r="AI597" s="986">
        <f t="shared" si="182"/>
      </c>
      <c r="AJ597" s="986">
        <f t="shared" si="243"/>
      </c>
      <c r="AK597" s="993" t="s">
        <v>650</v>
      </c>
      <c r="AL597" s="994" t="s">
        <v>636</v>
      </c>
      <c r="AM597" s="994">
        <v>41</v>
      </c>
    </row>
    <row r="598">
      <c r="A598" s="1056"/>
      <c r="B598" s="1026" t="s">
        <v>641</v>
      </c>
      <c r="C598" s="979" t="s">
        <v>655</v>
      </c>
      <c r="D598" s="1059">
        <f t="shared" si="416"/>
      </c>
      <c r="E598" s="1031">
        <v>1700.5</v>
      </c>
      <c r="F598" s="1031">
        <v>4229.33</v>
      </c>
      <c r="G598" s="983">
        <v>12</v>
      </c>
      <c r="H598" s="1012">
        <v>32194.10000000002</v>
      </c>
      <c r="I598" s="1012">
        <v>0</v>
      </c>
      <c r="J598" s="1012">
        <v>0</v>
      </c>
      <c r="K598" s="983">
        <f t="shared" si="614"/>
      </c>
      <c r="L598" s="985">
        <f t="shared" si="698"/>
      </c>
      <c r="M598" s="986">
        <f t="shared" si="527"/>
      </c>
      <c r="N598" s="1066">
        <v>11</v>
      </c>
      <c r="O598" s="986">
        <f t="shared" si="497"/>
      </c>
      <c r="P598" s="986">
        <f t="shared" si="58"/>
      </c>
      <c r="Q598" s="986">
        <f t="shared" si="785"/>
      </c>
      <c r="R598" s="986">
        <f t="shared" si="213"/>
      </c>
      <c r="S598" s="987">
        <f t="shared" si="279"/>
      </c>
      <c r="T598" s="987">
        <f t="shared" si="309"/>
      </c>
      <c r="U598" s="987">
        <f t="shared" si="473"/>
      </c>
      <c r="V598" s="987">
        <f t="shared" si="557"/>
      </c>
      <c r="W598" s="988">
        <f t="shared" si="765"/>
      </c>
      <c r="X598" s="989">
        <v>0.05</v>
      </c>
      <c r="Y598" s="990">
        <v>68</v>
      </c>
      <c r="Z598" s="1002">
        <f t="shared" si="115"/>
      </c>
      <c r="AA598" s="1003">
        <v>60644</v>
      </c>
      <c r="AB598" s="1004">
        <v>848</v>
      </c>
      <c r="AC598" s="1005">
        <v>287</v>
      </c>
      <c r="AD598" s="1005">
        <v>843</v>
      </c>
      <c r="AE598" s="1005">
        <v>133</v>
      </c>
      <c r="AF598" s="1005">
        <v>21</v>
      </c>
      <c r="AG598" s="1005">
        <v>3</v>
      </c>
      <c r="AH598" s="1005">
        <v>71</v>
      </c>
      <c r="AI598" s="986">
        <f t="shared" si="182"/>
      </c>
      <c r="AJ598" s="986">
        <f t="shared" si="243"/>
      </c>
      <c r="AK598" s="993" t="s">
        <v>650</v>
      </c>
      <c r="AL598" s="994" t="s">
        <v>636</v>
      </c>
      <c r="AM598" s="994">
        <v>45</v>
      </c>
    </row>
    <row r="599">
      <c r="A599" s="1056"/>
      <c r="B599" s="1026" t="s">
        <v>641</v>
      </c>
      <c r="C599" s="979" t="s">
        <v>656</v>
      </c>
      <c r="D599" s="1011">
        <f t="shared" si="416"/>
      </c>
      <c r="E599" s="1028">
        <v>1454.8600000000001</v>
      </c>
      <c r="F599" s="1028">
        <v>2850.44</v>
      </c>
      <c r="G599" s="1012">
        <v>9</v>
      </c>
      <c r="H599" s="1012">
        <v>17205.849999999977</v>
      </c>
      <c r="I599" s="1012">
        <v>0</v>
      </c>
      <c r="J599" s="1012">
        <v>0</v>
      </c>
      <c r="K599" s="983">
        <f t="shared" si="614"/>
      </c>
      <c r="L599" s="985">
        <f t="shared" si="698"/>
      </c>
      <c r="M599" s="986">
        <f t="shared" si="527"/>
      </c>
      <c r="N599" s="1066">
        <v>6</v>
      </c>
      <c r="O599" s="986">
        <f t="shared" si="497"/>
      </c>
      <c r="P599" s="986">
        <f t="shared" si="58"/>
      </c>
      <c r="Q599" s="986">
        <f t="shared" si="785"/>
      </c>
      <c r="R599" s="986">
        <f t="shared" si="213"/>
      </c>
      <c r="S599" s="987">
        <f t="shared" si="279"/>
      </c>
      <c r="T599" s="987">
        <f t="shared" si="309"/>
      </c>
      <c r="U599" s="987">
        <f t="shared" si="473"/>
      </c>
      <c r="V599" s="987">
        <f t="shared" si="557"/>
      </c>
      <c r="W599" s="988">
        <f t="shared" si="765"/>
      </c>
      <c r="X599" s="989">
        <v>0.0416</v>
      </c>
      <c r="Y599" s="990">
        <v>71</v>
      </c>
      <c r="Z599" s="986">
        <f t="shared" si="115"/>
      </c>
      <c r="AA599" s="1013">
        <v>64353</v>
      </c>
      <c r="AB599" s="1005">
        <v>694</v>
      </c>
      <c r="AC599" s="1005">
        <v>225</v>
      </c>
      <c r="AD599" s="1005">
        <v>745</v>
      </c>
      <c r="AE599" s="1005">
        <v>109</v>
      </c>
      <c r="AF599" s="1005">
        <v>9</v>
      </c>
      <c r="AG599" s="1005">
        <v>2</v>
      </c>
      <c r="AH599" s="1005">
        <v>42</v>
      </c>
      <c r="AI599" s="986">
        <f t="shared" si="182"/>
      </c>
      <c r="AJ599" s="986">
        <f t="shared" si="243"/>
      </c>
      <c r="AK599" s="993" t="s">
        <v>650</v>
      </c>
      <c r="AL599" s="994" t="s">
        <v>636</v>
      </c>
      <c r="AM599" s="994">
        <v>43</v>
      </c>
    </row>
    <row r="600">
      <c r="A600" s="1056"/>
      <c r="B600" s="1055" t="s">
        <v>640</v>
      </c>
      <c r="C600" s="1055"/>
      <c r="D600" s="1015">
        <f>SUM(D595:D599)</f>
      </c>
      <c r="E600" s="1072">
        <f>SUM(E595:E599)</f>
      </c>
      <c r="F600" s="1072">
        <f>SUM(F595:F599)</f>
      </c>
      <c r="G600" s="1029">
        <f>SUM(G595:G599)</f>
      </c>
      <c r="H600" s="1072">
        <f>SUM(H595:H599)</f>
      </c>
      <c r="I600" s="1029">
        <f>SUM(I595:I599)</f>
      </c>
      <c r="J600" s="1072">
        <f>SUM(J595:J599)</f>
      </c>
      <c r="K600" s="1029">
        <f>SUM(K595:K599)</f>
      </c>
      <c r="L600" s="1072">
        <f>SUM(L595:L599)</f>
      </c>
      <c r="M600" s="1019">
        <f t="shared" si="527"/>
      </c>
      <c r="N600" s="1017">
        <f>SUM(N595:N599)</f>
      </c>
      <c r="O600" s="1019">
        <f t="shared" si="497"/>
      </c>
      <c r="P600" s="1019">
        <f>D600/N600</f>
      </c>
      <c r="Q600" s="1019">
        <f t="shared" si="785"/>
      </c>
      <c r="R600" s="1019">
        <f t="shared" si="213"/>
      </c>
      <c r="S600" s="1020">
        <f t="shared" si="279"/>
      </c>
      <c r="T600" s="1020">
        <f t="shared" si="309"/>
      </c>
      <c r="U600" s="1020">
        <f t="shared" si="473"/>
      </c>
      <c r="V600" s="1020">
        <f t="shared" si="557"/>
      </c>
      <c r="W600" s="1021">
        <f t="shared" si="765"/>
      </c>
      <c r="X600" s="1020">
        <f>AVERAGE(X595:X599)</f>
      </c>
      <c r="Y600" s="1022">
        <f>AVERAGE(Y595:Y599)</f>
      </c>
      <c r="Z600" s="1022">
        <f t="shared" si="115"/>
      </c>
      <c r="AA600" s="1023">
        <f>SUM(AA595:AA599)</f>
      </c>
      <c r="AB600" s="1023">
        <f>SUM(AB595:AB599)</f>
      </c>
      <c r="AC600" s="1023">
        <f>SUM(AC595:AC599)</f>
      </c>
      <c r="AD600" s="1023">
        <f>SUM(AD595:AD599)</f>
      </c>
      <c r="AE600" s="1023">
        <f>SUM(AE595:AE599)</f>
      </c>
      <c r="AF600" s="1023">
        <f>SUM(AF595:AF599)</f>
      </c>
      <c r="AG600" s="1023">
        <f>SUM(AG595:AG599)</f>
      </c>
      <c r="AH600" s="1023">
        <f>SUM(AH595:AH599)</f>
      </c>
      <c r="AI600" s="1019">
        <f t="shared" si="182"/>
      </c>
      <c r="AJ600" s="1024">
        <f t="shared" si="243"/>
      </c>
      <c r="AK600" s="1025"/>
      <c r="AL600" s="1025"/>
      <c r="AM600" s="1023">
        <f>SUM(AM595:AM599)</f>
      </c>
    </row>
    <row r="601">
      <c r="A601" s="1056"/>
      <c r="B601" s="1026" t="s">
        <v>653</v>
      </c>
      <c r="C601" s="979" t="s">
        <v>657</v>
      </c>
      <c r="D601" s="1011">
        <f t="shared" ref="D601:D605" si="417">E601+F601</f>
      </c>
      <c r="E601" s="1027">
        <v>1491.73</v>
      </c>
      <c r="F601" s="1028">
        <v>2938.92</v>
      </c>
      <c r="G601" s="1012">
        <v>4</v>
      </c>
      <c r="H601" s="1012">
        <v>10205.920000000013</v>
      </c>
      <c r="I601" s="1012">
        <v>0</v>
      </c>
      <c r="J601" s="1012">
        <v>0</v>
      </c>
      <c r="K601" s="983">
        <f t="shared" ref="K601:K605" si="615">G601+I601</f>
      </c>
      <c r="L601" s="985">
        <f t="shared" ref="L601:L605" si="699">H601+J601</f>
      </c>
      <c r="M601" s="986">
        <f t="shared" si="527"/>
      </c>
      <c r="N601" s="1066">
        <v>3</v>
      </c>
      <c r="O601" s="986">
        <f t="shared" si="497"/>
      </c>
      <c r="P601" s="986">
        <f t="shared" ref="P601:P605" si="59">D601/K601</f>
      </c>
      <c r="Q601" s="986">
        <f t="shared" si="785"/>
      </c>
      <c r="R601" s="986">
        <f t="shared" si="213"/>
      </c>
      <c r="S601" s="987">
        <f t="shared" si="279"/>
      </c>
      <c r="T601" s="987">
        <f t="shared" si="309"/>
      </c>
      <c r="U601" s="987">
        <f t="shared" si="473"/>
      </c>
      <c r="V601" s="987">
        <f t="shared" si="557"/>
      </c>
      <c r="W601" s="988">
        <f t="shared" si="765"/>
      </c>
      <c r="X601" s="989">
        <v>0.029</v>
      </c>
      <c r="Y601" s="990">
        <v>70</v>
      </c>
      <c r="Z601" s="986">
        <f t="shared" si="115"/>
      </c>
      <c r="AA601" s="1005">
        <v>49713</v>
      </c>
      <c r="AB601" s="1005">
        <v>597</v>
      </c>
      <c r="AC601" s="1005">
        <v>172</v>
      </c>
      <c r="AD601" s="1005">
        <v>578</v>
      </c>
      <c r="AE601" s="1005">
        <v>63</v>
      </c>
      <c r="AF601" s="1005">
        <v>6</v>
      </c>
      <c r="AG601" s="1005">
        <v>2</v>
      </c>
      <c r="AH601" s="1005">
        <v>38</v>
      </c>
      <c r="AI601" s="986">
        <f t="shared" si="182"/>
      </c>
      <c r="AJ601" s="986">
        <f t="shared" si="243"/>
      </c>
      <c r="AK601" s="993" t="s">
        <v>650</v>
      </c>
      <c r="AL601" s="994" t="s">
        <v>636</v>
      </c>
      <c r="AM601" s="994">
        <v>20</v>
      </c>
    </row>
    <row r="602">
      <c r="A602" s="1056"/>
      <c r="B602" s="1026" t="s">
        <v>653</v>
      </c>
      <c r="C602" s="979" t="s">
        <v>659</v>
      </c>
      <c r="D602" s="1011">
        <f t="shared" si="417"/>
      </c>
      <c r="E602" s="1031">
        <v>1418.67</v>
      </c>
      <c r="F602" s="1031">
        <v>3042.26</v>
      </c>
      <c r="G602" s="1012">
        <v>7</v>
      </c>
      <c r="H602" s="1012">
        <v>14803.199999999983</v>
      </c>
      <c r="I602" s="1012">
        <v>0</v>
      </c>
      <c r="J602" s="1012">
        <v>0</v>
      </c>
      <c r="K602" s="983">
        <f t="shared" si="615"/>
      </c>
      <c r="L602" s="985">
        <f t="shared" si="699"/>
      </c>
      <c r="M602" s="986">
        <f t="shared" si="527"/>
      </c>
      <c r="N602" s="1066">
        <v>7</v>
      </c>
      <c r="O602" s="986">
        <f t="shared" si="497"/>
      </c>
      <c r="P602" s="986">
        <f t="shared" si="59"/>
      </c>
      <c r="Q602" s="986">
        <f t="shared" si="785"/>
      </c>
      <c r="R602" s="986">
        <f t="shared" si="213"/>
      </c>
      <c r="S602" s="987">
        <f t="shared" si="279"/>
      </c>
      <c r="T602" s="987">
        <f t="shared" si="309"/>
      </c>
      <c r="U602" s="987">
        <f t="shared" si="473"/>
      </c>
      <c r="V602" s="987">
        <f t="shared" si="557"/>
      </c>
      <c r="W602" s="988">
        <f t="shared" si="765"/>
      </c>
      <c r="X602" s="989">
        <v>0.0325</v>
      </c>
      <c r="Y602" s="990">
        <v>72</v>
      </c>
      <c r="Z602" s="986">
        <f t="shared" si="115"/>
      </c>
      <c r="AA602" s="1005">
        <v>53464</v>
      </c>
      <c r="AB602" s="1005">
        <v>677</v>
      </c>
      <c r="AC602" s="1005">
        <v>184</v>
      </c>
      <c r="AD602" s="1005">
        <v>704</v>
      </c>
      <c r="AE602" s="1005">
        <v>124</v>
      </c>
      <c r="AF602" s="1005">
        <v>8</v>
      </c>
      <c r="AG602" s="1005">
        <v>5</v>
      </c>
      <c r="AH602" s="1005">
        <v>38</v>
      </c>
      <c r="AI602" s="986">
        <f t="shared" si="182"/>
      </c>
      <c r="AJ602" s="986">
        <f t="shared" si="243"/>
      </c>
      <c r="AK602" s="993" t="s">
        <v>650</v>
      </c>
      <c r="AL602" s="994" t="s">
        <v>636</v>
      </c>
      <c r="AM602" s="994">
        <v>40</v>
      </c>
    </row>
    <row r="603">
      <c r="A603" s="1056"/>
      <c r="B603" s="1026" t="s">
        <v>653</v>
      </c>
      <c r="C603" s="979" t="s">
        <v>660</v>
      </c>
      <c r="D603" s="1011">
        <f t="shared" si="417"/>
      </c>
      <c r="E603" s="1031">
        <v>1301.46</v>
      </c>
      <c r="F603" s="1031">
        <v>2485.72</v>
      </c>
      <c r="G603" s="983">
        <v>1</v>
      </c>
      <c r="H603" s="983">
        <v>1994.8500000000058</v>
      </c>
      <c r="I603" s="983">
        <v>0</v>
      </c>
      <c r="J603" s="983">
        <v>0</v>
      </c>
      <c r="K603" s="983">
        <f t="shared" si="615"/>
      </c>
      <c r="L603" s="985">
        <f t="shared" si="699"/>
      </c>
      <c r="M603" s="986">
        <f t="shared" si="527"/>
      </c>
      <c r="N603" s="1066">
        <v>1</v>
      </c>
      <c r="O603" s="986">
        <f t="shared" si="497"/>
      </c>
      <c r="P603" s="986">
        <f t="shared" si="59"/>
      </c>
      <c r="Q603" s="986">
        <f t="shared" si="785"/>
      </c>
      <c r="R603" s="986">
        <f t="shared" si="213"/>
      </c>
      <c r="S603" s="987">
        <f t="shared" si="279"/>
      </c>
      <c r="T603" s="987">
        <f t="shared" si="309"/>
      </c>
      <c r="U603" s="987">
        <f t="shared" si="473"/>
      </c>
      <c r="V603" s="987">
        <f t="shared" si="557"/>
      </c>
      <c r="W603" s="988">
        <f t="shared" si="765"/>
      </c>
      <c r="X603" s="989">
        <v>0.0217</v>
      </c>
      <c r="Y603" s="990">
        <v>71</v>
      </c>
      <c r="Z603" s="986">
        <f t="shared" si="115"/>
      </c>
      <c r="AA603" s="1005">
        <v>53880</v>
      </c>
      <c r="AB603" s="1005">
        <v>609</v>
      </c>
      <c r="AC603" s="1005">
        <v>161</v>
      </c>
      <c r="AD603" s="1005">
        <v>610</v>
      </c>
      <c r="AE603" s="1005">
        <v>57</v>
      </c>
      <c r="AF603" s="1005">
        <v>8</v>
      </c>
      <c r="AG603" s="1005">
        <v>1</v>
      </c>
      <c r="AH603" s="1005">
        <v>33</v>
      </c>
      <c r="AI603" s="986">
        <f t="shared" si="182"/>
      </c>
      <c r="AJ603" s="986">
        <f t="shared" si="243"/>
      </c>
      <c r="AK603" s="993" t="s">
        <v>650</v>
      </c>
      <c r="AL603" s="994" t="s">
        <v>636</v>
      </c>
      <c r="AM603" s="994">
        <v>25</v>
      </c>
    </row>
    <row r="604">
      <c r="A604" s="1056"/>
      <c r="B604" s="1026" t="s">
        <v>653</v>
      </c>
      <c r="C604" s="979" t="s">
        <v>661</v>
      </c>
      <c r="D604" s="1059">
        <f t="shared" si="417"/>
      </c>
      <c r="E604" s="1031">
        <v>876.81</v>
      </c>
      <c r="F604" s="1031">
        <v>2801.58</v>
      </c>
      <c r="G604" s="1012">
        <v>2</v>
      </c>
      <c r="H604" s="1012">
        <v>4129.690000000002</v>
      </c>
      <c r="I604" s="1012">
        <v>0</v>
      </c>
      <c r="J604" s="1012">
        <v>0</v>
      </c>
      <c r="K604" s="983">
        <f t="shared" si="615"/>
      </c>
      <c r="L604" s="985">
        <f t="shared" si="699"/>
      </c>
      <c r="M604" s="986">
        <f t="shared" si="527"/>
      </c>
      <c r="N604" s="1066">
        <v>2</v>
      </c>
      <c r="O604" s="986">
        <f t="shared" si="497"/>
      </c>
      <c r="P604" s="986">
        <f t="shared" si="59"/>
      </c>
      <c r="Q604" s="986">
        <f t="shared" si="785"/>
      </c>
      <c r="R604" s="986">
        <f t="shared" si="213"/>
      </c>
      <c r="S604" s="987">
        <f t="shared" si="279"/>
      </c>
      <c r="T604" s="987">
        <f t="shared" si="309"/>
      </c>
      <c r="U604" s="987">
        <f t="shared" si="473"/>
      </c>
      <c r="V604" s="987">
        <f t="shared" si="557"/>
      </c>
      <c r="W604" s="988">
        <f t="shared" si="765"/>
      </c>
      <c r="X604" s="989">
        <v>0.0395</v>
      </c>
      <c r="Y604" s="990">
        <v>71</v>
      </c>
      <c r="Z604" s="986">
        <f t="shared" si="115"/>
      </c>
      <c r="AA604" s="1013">
        <v>49291</v>
      </c>
      <c r="AB604" s="1005">
        <v>717</v>
      </c>
      <c r="AC604" s="1005">
        <v>163</v>
      </c>
      <c r="AD604" s="1005">
        <v>760</v>
      </c>
      <c r="AE604" s="1005">
        <v>52</v>
      </c>
      <c r="AF604" s="1005">
        <v>4</v>
      </c>
      <c r="AG604" s="1005">
        <v>0</v>
      </c>
      <c r="AH604" s="1005">
        <v>53</v>
      </c>
      <c r="AI604" s="986">
        <f t="shared" si="182"/>
      </c>
      <c r="AJ604" s="986">
        <f t="shared" si="243"/>
      </c>
      <c r="AK604" s="993" t="s">
        <v>650</v>
      </c>
      <c r="AL604" s="994" t="s">
        <v>636</v>
      </c>
      <c r="AM604" s="994">
        <v>20</v>
      </c>
    </row>
    <row r="605">
      <c r="A605" s="1056"/>
      <c r="B605" s="1026" t="s">
        <v>653</v>
      </c>
      <c r="C605" s="979" t="s">
        <v>662</v>
      </c>
      <c r="D605" s="1011">
        <f t="shared" si="417"/>
      </c>
      <c r="E605" s="1008">
        <v>679.9</v>
      </c>
      <c r="F605" s="1031">
        <v>689.11</v>
      </c>
      <c r="G605" s="1012">
        <v>5</v>
      </c>
      <c r="H605" s="1012">
        <v>13223.929999999993</v>
      </c>
      <c r="I605" s="1012">
        <v>1</v>
      </c>
      <c r="J605" s="1012">
        <v>2608.84</v>
      </c>
      <c r="K605" s="983">
        <f t="shared" si="615"/>
      </c>
      <c r="L605" s="985">
        <f t="shared" si="699"/>
      </c>
      <c r="M605" s="986">
        <f t="shared" si="527"/>
      </c>
      <c r="N605" s="1066">
        <v>5</v>
      </c>
      <c r="O605" s="986">
        <f t="shared" si="497"/>
      </c>
      <c r="P605" s="986">
        <f t="shared" si="59"/>
      </c>
      <c r="Q605" s="986">
        <f t="shared" si="785"/>
      </c>
      <c r="R605" s="986">
        <f t="shared" si="213"/>
      </c>
      <c r="S605" s="987">
        <f t="shared" si="279"/>
      </c>
      <c r="T605" s="987">
        <f t="shared" si="309"/>
      </c>
      <c r="U605" s="987">
        <f t="shared" si="473"/>
      </c>
      <c r="V605" s="987">
        <f t="shared" si="557"/>
      </c>
      <c r="W605" s="988">
        <f t="shared" si="765"/>
      </c>
      <c r="X605" s="989">
        <v>0.0286</v>
      </c>
      <c r="Y605" s="990">
        <v>73</v>
      </c>
      <c r="Z605" s="986">
        <f t="shared" si="115"/>
      </c>
      <c r="AA605" s="1005">
        <v>16144</v>
      </c>
      <c r="AB605" s="1005">
        <v>425</v>
      </c>
      <c r="AC605" s="1005">
        <v>59</v>
      </c>
      <c r="AD605" s="1005">
        <v>509</v>
      </c>
      <c r="AE605" s="1005">
        <v>65</v>
      </c>
      <c r="AF605" s="1005">
        <v>6</v>
      </c>
      <c r="AG605" s="1005">
        <v>1</v>
      </c>
      <c r="AH605" s="1005">
        <v>16</v>
      </c>
      <c r="AI605" s="986">
        <f t="shared" si="182"/>
      </c>
      <c r="AJ605" s="986">
        <f t="shared" si="243"/>
      </c>
      <c r="AK605" s="993" t="s">
        <v>650</v>
      </c>
      <c r="AL605" s="994" t="s">
        <v>636</v>
      </c>
      <c r="AM605" s="994">
        <v>10</v>
      </c>
    </row>
    <row r="606">
      <c r="A606" s="1056"/>
      <c r="B606" s="1055" t="s">
        <v>640</v>
      </c>
      <c r="C606" s="1055"/>
      <c r="D606" s="1015">
        <f>SUM(D601:D605)</f>
      </c>
      <c r="E606" s="1072">
        <f>SUM(E601:E605)</f>
      </c>
      <c r="F606" s="1072">
        <f>SUM(F601:F605)</f>
      </c>
      <c r="G606" s="1029">
        <f>SUM(G601:G605)</f>
      </c>
      <c r="H606" s="1072">
        <f>SUM(H601:H605)</f>
      </c>
      <c r="I606" s="1029">
        <f>SUM(I601:I605)</f>
      </c>
      <c r="J606" s="1072">
        <f>SUM(J601:J605)</f>
      </c>
      <c r="K606" s="1029">
        <f>SUM(K601:K605)</f>
      </c>
      <c r="L606" s="1072">
        <f>SUM(L601:L605)</f>
      </c>
      <c r="M606" s="1019">
        <f t="shared" si="527"/>
      </c>
      <c r="N606" s="1017">
        <f>SUM(N601:N605)</f>
      </c>
      <c r="O606" s="1019">
        <f t="shared" si="497"/>
      </c>
      <c r="P606" s="1019">
        <f t="shared" ref="P606:P607" si="135">D606/N606</f>
      </c>
      <c r="Q606" s="1019">
        <f t="shared" si="785"/>
      </c>
      <c r="R606" s="1019">
        <f t="shared" si="213"/>
      </c>
      <c r="S606" s="1020">
        <f t="shared" si="279"/>
      </c>
      <c r="T606" s="1020">
        <f t="shared" si="309"/>
      </c>
      <c r="U606" s="1020">
        <f t="shared" si="473"/>
      </c>
      <c r="V606" s="1020">
        <f t="shared" si="557"/>
      </c>
      <c r="W606" s="1021">
        <f t="shared" si="765"/>
      </c>
      <c r="X606" s="1020">
        <f>AVERAGE(X601:X605)</f>
      </c>
      <c r="Y606" s="1022">
        <f>AVERAGE(Y601:Y605)</f>
      </c>
      <c r="Z606" s="1022">
        <f t="shared" si="115"/>
      </c>
      <c r="AA606" s="1023">
        <f>SUM(AA601:AA605)</f>
      </c>
      <c r="AB606" s="1023">
        <f>SUM(AB601:AB605)</f>
      </c>
      <c r="AC606" s="1023">
        <f>SUM(AC601:AC605)</f>
      </c>
      <c r="AD606" s="1023">
        <f>SUM(AD601:AD605)</f>
      </c>
      <c r="AE606" s="1023">
        <f>SUM(AE601:AE605)</f>
      </c>
      <c r="AF606" s="1023">
        <f>SUM(AF601:AF605)</f>
      </c>
      <c r="AG606" s="1023">
        <f>SUM(AG601:AG605)</f>
      </c>
      <c r="AH606" s="1023">
        <f>SUM(AH601:AH605)</f>
      </c>
      <c r="AI606" s="1019">
        <f t="shared" si="182"/>
      </c>
      <c r="AJ606" s="1024">
        <f t="shared" si="243"/>
      </c>
      <c r="AK606" s="1025"/>
      <c r="AL606" s="1025"/>
      <c r="AM606" s="1023">
        <f>SUM(AM601:AM605)</f>
      </c>
    </row>
    <row r="607">
      <c r="A607" s="1056"/>
      <c r="B607" s="1039" t="s">
        <v>663</v>
      </c>
      <c r="C607" s="1039"/>
      <c r="D607" s="1033">
        <f>D594+D588+D606+D600</f>
      </c>
      <c r="E607" s="1033">
        <f>E594+E588+E606+E600</f>
      </c>
      <c r="F607" s="1033">
        <f>F594+F588+F606+F600</f>
      </c>
      <c r="G607" s="1033">
        <f>G594+G588+G606+G600</f>
      </c>
      <c r="H607" s="1033">
        <f>H594+H588+H606+H600</f>
      </c>
      <c r="I607" s="1033">
        <f>I594+I588+I606+I600</f>
      </c>
      <c r="J607" s="1033">
        <f>J594+J588+J606+J600</f>
      </c>
      <c r="K607" s="1033">
        <f>K594+K588+K606+K600</f>
      </c>
      <c r="L607" s="1033">
        <f>L594+L588+L606+L600</f>
      </c>
      <c r="M607" s="1036">
        <f t="shared" si="527"/>
      </c>
      <c r="N607" s="1067">
        <f>N594+N588+N606+N600</f>
      </c>
      <c r="O607" s="1036">
        <f t="shared" si="497"/>
      </c>
      <c r="P607" s="1036">
        <f t="shared" si="135"/>
      </c>
      <c r="Q607" s="1036">
        <f t="shared" si="785"/>
      </c>
      <c r="R607" s="1036">
        <f t="shared" si="213"/>
      </c>
      <c r="S607" s="1037">
        <f t="shared" si="279"/>
      </c>
      <c r="T607" s="1037">
        <f t="shared" si="309"/>
      </c>
      <c r="U607" s="1037">
        <f t="shared" si="473"/>
      </c>
      <c r="V607" s="1037">
        <f t="shared" si="557"/>
      </c>
      <c r="W607" s="1035">
        <f t="shared" si="765"/>
      </c>
      <c r="X607" s="1036">
        <f>(X594+X588+X606+X600)/4</f>
      </c>
      <c r="Y607" s="1036">
        <f>(Y594+Y588+Y606+Y600)/4</f>
      </c>
      <c r="Z607" s="1036">
        <f>(Z594+Z588+Z606+Z600)/4</f>
      </c>
      <c r="AA607" s="1033">
        <f>AA594+AA588+AA606+AA600</f>
      </c>
      <c r="AB607" s="1033">
        <f>AB594+AB588+AB606+AB600</f>
      </c>
      <c r="AC607" s="1033">
        <f>AC594+AC588+AC606+AC600</f>
      </c>
      <c r="AD607" s="1033">
        <f>AD594+AD588+AD606+AD600</f>
      </c>
      <c r="AE607" s="1033">
        <f>AE594+AE588+AE606+AE600</f>
      </c>
      <c r="AF607" s="1033">
        <f>AF594+AF588+AF606+AF600</f>
      </c>
      <c r="AG607" s="1033">
        <f>AG594+AG588+AG606+AG600</f>
      </c>
      <c r="AH607" s="1033">
        <f>AH594+AH588+AH606+AH600</f>
      </c>
      <c r="AI607" s="1036">
        <f t="shared" si="182"/>
      </c>
      <c r="AJ607" s="1038">
        <f t="shared" si="243"/>
      </c>
      <c r="AK607" s="1039"/>
      <c r="AL607" s="1039"/>
      <c r="AM607" s="1033">
        <f>AM594+AM588+AM606+AM600</f>
      </c>
    </row>
    <row r="608">
      <c r="A608" s="1071"/>
      <c r="B608" s="1045" t="s">
        <v>592</v>
      </c>
      <c r="C608" s="1045"/>
      <c r="D608" s="966" t="s">
        <v>593</v>
      </c>
      <c r="E608" s="966"/>
      <c r="F608" s="966"/>
      <c r="G608" s="966"/>
      <c r="H608" s="966"/>
      <c r="I608" s="966"/>
      <c r="J608" s="966"/>
      <c r="K608" s="966"/>
      <c r="L608" s="966"/>
      <c r="M608" s="966"/>
      <c r="N608" s="966"/>
      <c r="O608" s="966"/>
      <c r="P608" s="966"/>
      <c r="Q608" s="966"/>
      <c r="R608" s="967" t="s">
        <v>594</v>
      </c>
      <c r="S608" s="967"/>
      <c r="T608" s="967"/>
      <c r="U608" s="967"/>
      <c r="V608" s="967"/>
      <c r="W608" s="967"/>
      <c r="X608" s="967"/>
      <c r="Y608" s="967"/>
      <c r="Z608" s="967"/>
      <c r="AA608" s="967"/>
      <c r="AB608" s="967"/>
      <c r="AC608" s="967"/>
      <c r="AD608" s="967"/>
      <c r="AE608" s="967"/>
      <c r="AF608" s="967"/>
      <c r="AG608" s="967"/>
      <c r="AH608" s="967"/>
      <c r="AI608" s="967"/>
      <c r="AJ608" s="967"/>
      <c r="AK608" s="967"/>
      <c r="AL608" s="967"/>
      <c r="AM608" s="968"/>
    </row>
    <row r="609">
      <c r="A609" s="1071"/>
      <c r="B609" s="1045" t="s">
        <v>595</v>
      </c>
      <c r="C609" s="1045" t="s">
        <v>596</v>
      </c>
      <c r="D609" s="969" t="s">
        <v>597</v>
      </c>
      <c r="E609" s="970" t="s">
        <v>598</v>
      </c>
      <c r="F609" s="970" t="s">
        <v>599</v>
      </c>
      <c r="G609" s="1062" t="s">
        <v>600</v>
      </c>
      <c r="H609" s="1062" t="s">
        <v>601</v>
      </c>
      <c r="I609" s="1062" t="s">
        <v>602</v>
      </c>
      <c r="J609" s="1062" t="s">
        <v>603</v>
      </c>
      <c r="K609" s="1063" t="s">
        <v>675</v>
      </c>
      <c r="L609" s="1064" t="s">
        <v>676</v>
      </c>
      <c r="M609" s="974" t="s">
        <v>606</v>
      </c>
      <c r="N609" s="1062" t="s">
        <v>604</v>
      </c>
      <c r="O609" s="974" t="s">
        <v>607</v>
      </c>
      <c r="P609" s="974" t="s">
        <v>608</v>
      </c>
      <c r="Q609" s="974" t="s">
        <v>609</v>
      </c>
      <c r="R609" s="967" t="s">
        <v>610</v>
      </c>
      <c r="S609" s="975" t="s">
        <v>611</v>
      </c>
      <c r="T609" s="975" t="s">
        <v>612</v>
      </c>
      <c r="U609" s="975" t="s">
        <v>613</v>
      </c>
      <c r="V609" s="975" t="s">
        <v>614</v>
      </c>
      <c r="W609" s="976" t="s">
        <v>615</v>
      </c>
      <c r="X609" s="975" t="s">
        <v>616</v>
      </c>
      <c r="Y609" s="977" t="s">
        <v>617</v>
      </c>
      <c r="Z609" s="967" t="s">
        <v>618</v>
      </c>
      <c r="AA609" s="976" t="s">
        <v>619</v>
      </c>
      <c r="AB609" s="976" t="s">
        <v>620</v>
      </c>
      <c r="AC609" s="976" t="s">
        <v>621</v>
      </c>
      <c r="AD609" s="976" t="s">
        <v>622</v>
      </c>
      <c r="AE609" s="976" t="s">
        <v>623</v>
      </c>
      <c r="AF609" s="976" t="s">
        <v>624</v>
      </c>
      <c r="AG609" s="976" t="s">
        <v>625</v>
      </c>
      <c r="AH609" s="976" t="s">
        <v>626</v>
      </c>
      <c r="AI609" s="976" t="s">
        <v>627</v>
      </c>
      <c r="AJ609" s="967" t="s">
        <v>628</v>
      </c>
      <c r="AK609" s="968" t="s">
        <v>629</v>
      </c>
      <c r="AL609" s="968" t="s">
        <v>630</v>
      </c>
      <c r="AM609" s="968" t="s">
        <v>631</v>
      </c>
    </row>
    <row r="610">
      <c r="A610" s="1056" t="s">
        <v>691</v>
      </c>
      <c r="B610" s="1026" t="s">
        <v>641</v>
      </c>
      <c r="C610" s="1048" t="s">
        <v>634</v>
      </c>
      <c r="D610" s="1057">
        <f t="shared" ref="D610:D614" si="418">E610+F610</f>
      </c>
      <c r="E610" s="981">
        <v>752.96</v>
      </c>
      <c r="F610" s="981">
        <v>2526.91</v>
      </c>
      <c r="G610" s="1043">
        <v>4</v>
      </c>
      <c r="H610" s="1000">
        <v>10353.92</v>
      </c>
      <c r="I610" s="1043">
        <v>0</v>
      </c>
      <c r="J610" s="1043">
        <v>0</v>
      </c>
      <c r="K610" s="983">
        <f t="shared" ref="K610:K614" si="616">G610+I610</f>
      </c>
      <c r="L610" s="985">
        <f t="shared" ref="L610:L614" si="700">H610+J610</f>
      </c>
      <c r="M610" s="986">
        <f t="shared" ref="M610:M634" si="528">L610/D610</f>
      </c>
      <c r="N610" s="984">
        <v>3</v>
      </c>
      <c r="O610" s="986">
        <f t="shared" ref="O610:O634" si="498">D610/K610</f>
      </c>
      <c r="P610" s="986">
        <f t="shared" ref="P610:P614" si="60">D610/K610</f>
      </c>
      <c r="Q610" s="986">
        <f t="shared" ref="Q610:Q634" si="786">L610/K610</f>
      </c>
      <c r="R610" s="986">
        <f t="shared" ref="R610:R634" si="214">D610/AB610</f>
      </c>
      <c r="S610" s="987">
        <f t="shared" ref="S610:S634" si="280">W610/AA610*1</f>
      </c>
      <c r="T610" s="987">
        <f t="shared" ref="T610:T634" si="310">AB610/AA610</f>
      </c>
      <c r="U610" s="987">
        <f t="shared" ref="U610:U634" si="474">AD610/AA610</f>
      </c>
      <c r="V610" s="987">
        <f t="shared" ref="V610:V634" si="558">AE610/AD610</f>
      </c>
      <c r="W610" s="988">
        <f t="shared" ref="W610:W634" si="766">AC610/X610</f>
      </c>
      <c r="X610" s="989">
        <v>0.0432</v>
      </c>
      <c r="Y610" s="990">
        <v>39</v>
      </c>
      <c r="Z610" s="1002">
        <f t="shared" ref="Z610:Z633" si="116">(D610/AA610)*1000</f>
      </c>
      <c r="AA610" s="1068">
        <v>36268</v>
      </c>
      <c r="AB610" s="1004">
        <v>765</v>
      </c>
      <c r="AC610" s="1005">
        <v>164</v>
      </c>
      <c r="AD610" s="1005">
        <v>869</v>
      </c>
      <c r="AE610" s="1005">
        <v>79</v>
      </c>
      <c r="AF610" s="1005">
        <v>3</v>
      </c>
      <c r="AG610" s="1005">
        <v>1</v>
      </c>
      <c r="AH610" s="1005">
        <v>52</v>
      </c>
      <c r="AI610" s="986">
        <f t="shared" ref="AI610:AI613" si="183">D610/AD610</f>
      </c>
      <c r="AJ610" s="986">
        <f t="shared" ref="AJ610:AJ622" si="244">AM610*1000/D610</f>
      </c>
      <c r="AK610" s="993" t="s">
        <v>635</v>
      </c>
      <c r="AL610" s="994" t="s">
        <v>651</v>
      </c>
      <c r="AM610" s="994">
        <v>27</v>
      </c>
    </row>
    <row r="611">
      <c r="A611" s="1056"/>
      <c r="B611" s="1026" t="s">
        <v>641</v>
      </c>
      <c r="C611" s="1048" t="s">
        <v>637</v>
      </c>
      <c r="D611" s="1049">
        <f t="shared" si="418"/>
      </c>
      <c r="E611" s="981">
        <v>990.36</v>
      </c>
      <c r="F611" s="981">
        <v>2482.44</v>
      </c>
      <c r="G611" s="1043">
        <v>5</v>
      </c>
      <c r="H611" s="1000">
        <v>13075.699999999999</v>
      </c>
      <c r="I611" s="1043">
        <v>0</v>
      </c>
      <c r="J611" s="1043">
        <v>0</v>
      </c>
      <c r="K611" s="983">
        <f t="shared" si="616"/>
      </c>
      <c r="L611" s="985">
        <f t="shared" si="700"/>
      </c>
      <c r="M611" s="986">
        <f t="shared" si="528"/>
      </c>
      <c r="N611" s="984">
        <v>5</v>
      </c>
      <c r="O611" s="986">
        <f t="shared" si="498"/>
      </c>
      <c r="P611" s="986">
        <f t="shared" si="60"/>
      </c>
      <c r="Q611" s="986">
        <f t="shared" si="786"/>
      </c>
      <c r="R611" s="986">
        <f t="shared" si="214"/>
      </c>
      <c r="S611" s="987">
        <f t="shared" si="280"/>
      </c>
      <c r="T611" s="987">
        <f t="shared" si="310"/>
      </c>
      <c r="U611" s="987">
        <f t="shared" si="474"/>
      </c>
      <c r="V611" s="987">
        <f t="shared" si="558"/>
      </c>
      <c r="W611" s="988">
        <f t="shared" si="766"/>
      </c>
      <c r="X611" s="989">
        <v>0.0424</v>
      </c>
      <c r="Y611" s="990">
        <v>51</v>
      </c>
      <c r="Z611" s="1009">
        <f t="shared" si="116"/>
      </c>
      <c r="AA611" s="1003">
        <v>37548</v>
      </c>
      <c r="AB611" s="1004">
        <v>705</v>
      </c>
      <c r="AC611" s="1005">
        <v>187</v>
      </c>
      <c r="AD611" s="1005">
        <v>802</v>
      </c>
      <c r="AE611" s="1005">
        <v>99</v>
      </c>
      <c r="AF611" s="1005">
        <v>8</v>
      </c>
      <c r="AG611" s="1005">
        <v>4</v>
      </c>
      <c r="AH611" s="1005">
        <v>62</v>
      </c>
      <c r="AI611" s="986">
        <f t="shared" si="183"/>
      </c>
      <c r="AJ611" s="986">
        <f t="shared" si="244"/>
      </c>
      <c r="AK611" s="993" t="s">
        <v>635</v>
      </c>
      <c r="AL611" s="994" t="s">
        <v>651</v>
      </c>
      <c r="AM611" s="994">
        <v>41</v>
      </c>
    </row>
    <row r="612">
      <c r="A612" s="1056"/>
      <c r="B612" s="1026" t="s">
        <v>641</v>
      </c>
      <c r="C612" s="979" t="s">
        <v>638</v>
      </c>
      <c r="D612" s="1059">
        <f t="shared" si="418"/>
      </c>
      <c r="E612" s="981">
        <v>989.2</v>
      </c>
      <c r="F612" s="981">
        <v>2770.4</v>
      </c>
      <c r="G612" s="1043">
        <v>4</v>
      </c>
      <c r="H612" s="1000">
        <v>11872.59</v>
      </c>
      <c r="I612" s="1043">
        <v>0</v>
      </c>
      <c r="J612" s="1043">
        <v>0</v>
      </c>
      <c r="K612" s="983">
        <f t="shared" si="616"/>
      </c>
      <c r="L612" s="985">
        <f t="shared" si="700"/>
      </c>
      <c r="M612" s="986">
        <f t="shared" si="528"/>
      </c>
      <c r="N612" s="984">
        <v>3</v>
      </c>
      <c r="O612" s="986">
        <f t="shared" si="498"/>
      </c>
      <c r="P612" s="986">
        <f t="shared" si="60"/>
      </c>
      <c r="Q612" s="986">
        <f t="shared" si="786"/>
      </c>
      <c r="R612" s="986">
        <f t="shared" si="214"/>
      </c>
      <c r="S612" s="987">
        <f t="shared" si="280"/>
      </c>
      <c r="T612" s="987">
        <f t="shared" si="310"/>
      </c>
      <c r="U612" s="987">
        <f t="shared" si="474"/>
      </c>
      <c r="V612" s="987">
        <f t="shared" si="558"/>
      </c>
      <c r="W612" s="988">
        <f t="shared" si="766"/>
      </c>
      <c r="X612" s="989">
        <v>0.0262</v>
      </c>
      <c r="Y612" s="990">
        <v>52</v>
      </c>
      <c r="Z612" s="986">
        <f t="shared" si="116"/>
      </c>
      <c r="AA612" s="1013">
        <v>36860</v>
      </c>
      <c r="AB612" s="1005">
        <v>583</v>
      </c>
      <c r="AC612" s="1005">
        <v>142</v>
      </c>
      <c r="AD612" s="1005">
        <v>609</v>
      </c>
      <c r="AE612" s="1005">
        <v>81</v>
      </c>
      <c r="AF612" s="1005">
        <v>8</v>
      </c>
      <c r="AG612" s="1005">
        <v>3</v>
      </c>
      <c r="AH612" s="1005">
        <v>55</v>
      </c>
      <c r="AI612" s="986">
        <f t="shared" si="183"/>
      </c>
      <c r="AJ612" s="986">
        <f t="shared" si="244"/>
      </c>
      <c r="AK612" s="993" t="s">
        <v>635</v>
      </c>
      <c r="AL612" s="994" t="s">
        <v>651</v>
      </c>
      <c r="AM612" s="994">
        <v>27</v>
      </c>
    </row>
    <row r="613">
      <c r="A613" s="1056"/>
      <c r="B613" s="1026" t="s">
        <v>641</v>
      </c>
      <c r="C613" s="979" t="s">
        <v>639</v>
      </c>
      <c r="D613" s="1059">
        <f t="shared" si="418"/>
      </c>
      <c r="E613" s="981">
        <v>910.77</v>
      </c>
      <c r="F613" s="981">
        <v>2727.85</v>
      </c>
      <c r="G613" s="1043">
        <v>6</v>
      </c>
      <c r="H613" s="1000">
        <v>11402.840000000004</v>
      </c>
      <c r="I613" s="1043">
        <v>0</v>
      </c>
      <c r="J613" s="1043">
        <v>0</v>
      </c>
      <c r="K613" s="983">
        <f t="shared" si="616"/>
      </c>
      <c r="L613" s="985">
        <f t="shared" si="700"/>
      </c>
      <c r="M613" s="986">
        <f t="shared" si="528"/>
      </c>
      <c r="N613" s="984">
        <v>6</v>
      </c>
      <c r="O613" s="986">
        <f t="shared" si="498"/>
      </c>
      <c r="P613" s="986">
        <f t="shared" si="60"/>
      </c>
      <c r="Q613" s="986">
        <f t="shared" si="786"/>
      </c>
      <c r="R613" s="986">
        <f t="shared" si="214"/>
      </c>
      <c r="S613" s="987">
        <f t="shared" si="280"/>
      </c>
      <c r="T613" s="987">
        <f t="shared" si="310"/>
      </c>
      <c r="U613" s="987">
        <f t="shared" si="474"/>
      </c>
      <c r="V613" s="987">
        <f t="shared" si="558"/>
      </c>
      <c r="W613" s="988">
        <f t="shared" si="766"/>
      </c>
      <c r="X613" s="989">
        <v>0.0486</v>
      </c>
      <c r="Y613" s="990">
        <v>62</v>
      </c>
      <c r="Z613" s="986">
        <f t="shared" si="116"/>
      </c>
      <c r="AA613" s="1013">
        <v>33218</v>
      </c>
      <c r="AB613" s="1005">
        <v>423</v>
      </c>
      <c r="AC613" s="1005">
        <v>172</v>
      </c>
      <c r="AD613" s="1005">
        <v>408</v>
      </c>
      <c r="AE613" s="1005">
        <v>110</v>
      </c>
      <c r="AF613" s="1005">
        <v>14</v>
      </c>
      <c r="AG613" s="1005">
        <v>1</v>
      </c>
      <c r="AH613" s="1005">
        <v>40</v>
      </c>
      <c r="AI613" s="986">
        <f t="shared" si="183"/>
      </c>
      <c r="AJ613" s="986">
        <f t="shared" si="244"/>
      </c>
      <c r="AK613" s="993" t="s">
        <v>635</v>
      </c>
      <c r="AL613" s="994" t="s">
        <v>651</v>
      </c>
      <c r="AM613" s="994">
        <v>28</v>
      </c>
    </row>
    <row r="614">
      <c r="A614" s="1056"/>
      <c r="B614" s="1026" t="s">
        <v>641</v>
      </c>
      <c r="C614" s="979" t="s">
        <v>642</v>
      </c>
      <c r="D614" s="1059">
        <f t="shared" si="418"/>
      </c>
      <c r="E614" s="981">
        <v>1000</v>
      </c>
      <c r="F614" s="981">
        <v>3004.36</v>
      </c>
      <c r="G614" s="1043">
        <v>5</v>
      </c>
      <c r="H614" s="1065">
        <v>12754.18</v>
      </c>
      <c r="I614" s="1043">
        <v>0</v>
      </c>
      <c r="J614" s="1043">
        <v>0</v>
      </c>
      <c r="K614" s="983">
        <f t="shared" si="616"/>
      </c>
      <c r="L614" s="985">
        <f t="shared" si="700"/>
      </c>
      <c r="M614" s="986">
        <f t="shared" si="528"/>
      </c>
      <c r="N614" s="984">
        <v>4</v>
      </c>
      <c r="O614" s="986">
        <f t="shared" si="498"/>
      </c>
      <c r="P614" s="986">
        <f t="shared" si="60"/>
      </c>
      <c r="Q614" s="986">
        <f t="shared" si="786"/>
      </c>
      <c r="R614" s="986">
        <f t="shared" si="214"/>
      </c>
      <c r="S614" s="987">
        <f t="shared" si="280"/>
      </c>
      <c r="T614" s="987">
        <f t="shared" si="310"/>
      </c>
      <c r="U614" s="987">
        <f t="shared" si="474"/>
      </c>
      <c r="V614" s="987">
        <f t="shared" si="558"/>
      </c>
      <c r="W614" s="988">
        <f t="shared" si="766"/>
      </c>
      <c r="X614" s="989">
        <v>0.0488</v>
      </c>
      <c r="Y614" s="990">
        <v>55</v>
      </c>
      <c r="Z614" s="986">
        <f t="shared" si="116"/>
      </c>
      <c r="AA614" s="1013">
        <v>35791</v>
      </c>
      <c r="AB614" s="1005">
        <v>425</v>
      </c>
      <c r="AC614" s="1005">
        <v>175</v>
      </c>
      <c r="AD614" s="1005">
        <v>401</v>
      </c>
      <c r="AE614" s="1005">
        <v>134</v>
      </c>
      <c r="AF614" s="1005">
        <v>8</v>
      </c>
      <c r="AG614" s="1005">
        <v>0</v>
      </c>
      <c r="AH614" s="1005">
        <v>43</v>
      </c>
      <c r="AI614" s="986">
        <v>3</v>
      </c>
      <c r="AJ614" s="986">
        <f t="shared" si="244"/>
      </c>
      <c r="AK614" s="993" t="s">
        <v>635</v>
      </c>
      <c r="AL614" s="994" t="s">
        <v>651</v>
      </c>
      <c r="AM614" s="994">
        <v>257</v>
      </c>
    </row>
    <row r="615">
      <c r="A615" s="1056"/>
      <c r="B615" s="1055" t="s">
        <v>640</v>
      </c>
      <c r="C615" s="1055"/>
      <c r="D615" s="1015">
        <f>SUM(D610:D614)</f>
      </c>
      <c r="E615" s="1060">
        <f>SUM(E610:E614)</f>
      </c>
      <c r="F615" s="1060">
        <f>SUM(F610:F614)</f>
      </c>
      <c r="G615" s="1061">
        <f>SUM(G610:G614)</f>
      </c>
      <c r="H615" s="1070">
        <f>SUM(H610:H614)</f>
      </c>
      <c r="I615" s="1061">
        <f>SUM(I610:I614)</f>
      </c>
      <c r="J615" s="1070">
        <f>SUM(J610:J614)</f>
      </c>
      <c r="K615" s="1017">
        <f>SUM(K610:K614)</f>
      </c>
      <c r="L615" s="1018">
        <f>SUM(L610:L614)</f>
      </c>
      <c r="M615" s="1019">
        <f t="shared" si="528"/>
      </c>
      <c r="N615" s="1017">
        <f>SUM(N610:N614)</f>
      </c>
      <c r="O615" s="1019">
        <f t="shared" si="498"/>
      </c>
      <c r="P615" s="1019">
        <f>D615/N615</f>
      </c>
      <c r="Q615" s="1019">
        <f t="shared" si="786"/>
      </c>
      <c r="R615" s="1019">
        <f t="shared" si="214"/>
      </c>
      <c r="S615" s="1020">
        <f t="shared" si="280"/>
      </c>
      <c r="T615" s="1020">
        <f t="shared" si="310"/>
      </c>
      <c r="U615" s="1020">
        <f t="shared" si="474"/>
      </c>
      <c r="V615" s="1020">
        <f t="shared" si="558"/>
      </c>
      <c r="W615" s="1021">
        <f t="shared" si="766"/>
      </c>
      <c r="X615" s="1020">
        <f>AVERAGE(X610:X614)</f>
      </c>
      <c r="Y615" s="1022">
        <f>AVERAGE(Y610:Y614)</f>
      </c>
      <c r="Z615" s="1019">
        <f t="shared" si="116"/>
      </c>
      <c r="AA615" s="1023">
        <f>SUM(AA610:AA614)</f>
      </c>
      <c r="AB615" s="1023">
        <f>SUM(AB610:AB614)</f>
      </c>
      <c r="AC615" s="1023">
        <f>SUM(AC610:AC614)</f>
      </c>
      <c r="AD615" s="1023">
        <f>SUM(AD610:AD614)</f>
      </c>
      <c r="AE615" s="1023">
        <f>SUM(AE610:AE614)</f>
      </c>
      <c r="AF615" s="1023">
        <f>SUM(AF610:AF614)</f>
      </c>
      <c r="AG615" s="1023">
        <f>SUM(AG610:AG614)</f>
      </c>
      <c r="AH615" s="1023">
        <f>SUM(AH610:AH614)</f>
      </c>
      <c r="AI615" s="1019">
        <f t="shared" ref="AI615:AI634" si="184">D615/AD615</f>
      </c>
      <c r="AJ615" s="1024">
        <f t="shared" si="244"/>
      </c>
      <c r="AK615" s="1025"/>
      <c r="AL615" s="1025"/>
      <c r="AM615" s="1021">
        <f>SUM(AM610:AM614)</f>
      </c>
    </row>
    <row r="616">
      <c r="A616" s="1056"/>
      <c r="B616" s="1026" t="s">
        <v>646</v>
      </c>
      <c r="C616" s="979" t="s">
        <v>643</v>
      </c>
      <c r="D616" s="1011">
        <f t="shared" ref="D616:D620" si="419">E616+F616</f>
      </c>
      <c r="E616" s="1028">
        <v>935.07</v>
      </c>
      <c r="F616" s="1028">
        <v>2529.45</v>
      </c>
      <c r="G616" s="1043">
        <v>5</v>
      </c>
      <c r="H616" s="1065">
        <v>11503.900000000001</v>
      </c>
      <c r="I616" s="1043">
        <v>0</v>
      </c>
      <c r="J616" s="1065">
        <v>0</v>
      </c>
      <c r="K616" s="983">
        <f t="shared" ref="K616:K620" si="617">G616+I616</f>
      </c>
      <c r="L616" s="985">
        <f t="shared" ref="L616:L620" si="701">H616+J616</f>
      </c>
      <c r="M616" s="986">
        <f t="shared" si="528"/>
      </c>
      <c r="N616" s="1043">
        <v>4</v>
      </c>
      <c r="O616" s="986">
        <f t="shared" si="498"/>
      </c>
      <c r="P616" s="986">
        <f t="shared" ref="P616:P620" si="61">D616/K616</f>
      </c>
      <c r="Q616" s="986">
        <f t="shared" si="786"/>
      </c>
      <c r="R616" s="986">
        <f t="shared" si="214"/>
      </c>
      <c r="S616" s="987">
        <f t="shared" si="280"/>
      </c>
      <c r="T616" s="987">
        <f t="shared" si="310"/>
      </c>
      <c r="U616" s="987">
        <f t="shared" si="474"/>
      </c>
      <c r="V616" s="987">
        <f t="shared" si="558"/>
      </c>
      <c r="W616" s="988">
        <f t="shared" si="766"/>
      </c>
      <c r="X616" s="989">
        <v>0.0398</v>
      </c>
      <c r="Y616" s="990">
        <v>62</v>
      </c>
      <c r="Z616" s="986">
        <f t="shared" si="116"/>
      </c>
      <c r="AA616" s="1005">
        <v>28580</v>
      </c>
      <c r="AB616" s="1005">
        <v>311</v>
      </c>
      <c r="AC616" s="1005">
        <v>136</v>
      </c>
      <c r="AD616" s="1005">
        <v>330</v>
      </c>
      <c r="AE616" s="1005">
        <v>112</v>
      </c>
      <c r="AF616" s="1005">
        <v>5</v>
      </c>
      <c r="AG616" s="1005">
        <v>3</v>
      </c>
      <c r="AH616" s="1005">
        <v>29</v>
      </c>
      <c r="AI616" s="986">
        <f t="shared" si="184"/>
      </c>
      <c r="AJ616" s="986">
        <f t="shared" si="244"/>
      </c>
      <c r="AK616" s="993" t="s">
        <v>635</v>
      </c>
      <c r="AL616" s="994" t="s">
        <v>651</v>
      </c>
      <c r="AM616" s="994">
        <v>61</v>
      </c>
    </row>
    <row r="617">
      <c r="A617" s="1056"/>
      <c r="B617" s="1026" t="s">
        <v>646</v>
      </c>
      <c r="C617" s="979" t="s">
        <v>644</v>
      </c>
      <c r="D617" s="1011">
        <f t="shared" si="419"/>
      </c>
      <c r="E617" s="1027">
        <v>1064.99</v>
      </c>
      <c r="F617" s="1028">
        <v>2408.85</v>
      </c>
      <c r="G617" s="983">
        <v>7</v>
      </c>
      <c r="H617" s="985">
        <v>15624.190000000002</v>
      </c>
      <c r="I617" s="1043">
        <v>0</v>
      </c>
      <c r="J617" s="1065">
        <v>0</v>
      </c>
      <c r="K617" s="983">
        <f t="shared" si="617"/>
      </c>
      <c r="L617" s="985">
        <f t="shared" si="701"/>
      </c>
      <c r="M617" s="986">
        <f t="shared" si="528"/>
      </c>
      <c r="N617" s="983">
        <v>6</v>
      </c>
      <c r="O617" s="986">
        <f t="shared" si="498"/>
      </c>
      <c r="P617" s="986">
        <f t="shared" si="61"/>
      </c>
      <c r="Q617" s="986">
        <f t="shared" si="786"/>
      </c>
      <c r="R617" s="986">
        <f t="shared" si="214"/>
      </c>
      <c r="S617" s="987">
        <f t="shared" si="280"/>
      </c>
      <c r="T617" s="987">
        <f t="shared" si="310"/>
      </c>
      <c r="U617" s="987">
        <f t="shared" si="474"/>
      </c>
      <c r="V617" s="987">
        <f t="shared" si="558"/>
      </c>
      <c r="W617" s="988">
        <f t="shared" si="766"/>
      </c>
      <c r="X617" s="989">
        <v>0.0377</v>
      </c>
      <c r="Y617" s="990">
        <v>67</v>
      </c>
      <c r="Z617" s="986">
        <f t="shared" si="116"/>
      </c>
      <c r="AA617" s="1005">
        <v>32299</v>
      </c>
      <c r="AB617" s="1005">
        <v>432</v>
      </c>
      <c r="AC617" s="1005">
        <v>160</v>
      </c>
      <c r="AD617" s="1005">
        <v>438</v>
      </c>
      <c r="AE617" s="1005">
        <v>115</v>
      </c>
      <c r="AF617" s="1005">
        <v>5</v>
      </c>
      <c r="AG617" s="1005">
        <v>3</v>
      </c>
      <c r="AH617" s="1005">
        <v>48</v>
      </c>
      <c r="AI617" s="986">
        <f t="shared" si="184"/>
      </c>
      <c r="AJ617" s="986">
        <f t="shared" si="244"/>
      </c>
      <c r="AK617" s="993" t="s">
        <v>635</v>
      </c>
      <c r="AL617" s="994" t="s">
        <v>651</v>
      </c>
      <c r="AM617" s="994">
        <v>43</v>
      </c>
    </row>
    <row r="618">
      <c r="A618" s="1056"/>
      <c r="B618" s="1026" t="s">
        <v>646</v>
      </c>
      <c r="C618" s="979" t="s">
        <v>645</v>
      </c>
      <c r="D618" s="1011">
        <f t="shared" si="419"/>
      </c>
      <c r="E618" s="1027">
        <v>1220.13</v>
      </c>
      <c r="F618" s="1028">
        <v>3016.81</v>
      </c>
      <c r="G618" s="983">
        <v>5</v>
      </c>
      <c r="H618" s="985">
        <v>10899.549999999988</v>
      </c>
      <c r="I618" s="983">
        <v>1</v>
      </c>
      <c r="J618" s="983">
        <v>5096.52</v>
      </c>
      <c r="K618" s="983">
        <f t="shared" si="617"/>
      </c>
      <c r="L618" s="985">
        <f t="shared" si="701"/>
      </c>
      <c r="M618" s="986">
        <f t="shared" si="528"/>
      </c>
      <c r="N618" s="983">
        <v>6</v>
      </c>
      <c r="O618" s="986">
        <f t="shared" si="498"/>
      </c>
      <c r="P618" s="986">
        <f t="shared" si="61"/>
      </c>
      <c r="Q618" s="986">
        <f t="shared" si="786"/>
      </c>
      <c r="R618" s="986">
        <f t="shared" si="214"/>
      </c>
      <c r="S618" s="987">
        <f t="shared" si="280"/>
      </c>
      <c r="T618" s="987">
        <f t="shared" si="310"/>
      </c>
      <c r="U618" s="987">
        <f t="shared" si="474"/>
      </c>
      <c r="V618" s="987">
        <f t="shared" si="558"/>
      </c>
      <c r="W618" s="988">
        <f t="shared" si="766"/>
      </c>
      <c r="X618" s="989">
        <v>0.0281</v>
      </c>
      <c r="Y618" s="990">
        <v>68</v>
      </c>
      <c r="Z618" s="986">
        <f t="shared" si="116"/>
      </c>
      <c r="AA618" s="1005">
        <v>41394</v>
      </c>
      <c r="AB618" s="1005">
        <v>475</v>
      </c>
      <c r="AC618" s="1005">
        <v>158</v>
      </c>
      <c r="AD618" s="1005">
        <v>456</v>
      </c>
      <c r="AE618" s="1005">
        <v>85</v>
      </c>
      <c r="AF618" s="1005">
        <v>9</v>
      </c>
      <c r="AG618" s="1005">
        <v>1</v>
      </c>
      <c r="AH618" s="1005">
        <v>47</v>
      </c>
      <c r="AI618" s="986">
        <f t="shared" si="184"/>
      </c>
      <c r="AJ618" s="986">
        <f t="shared" si="244"/>
      </c>
      <c r="AK618" s="993" t="s">
        <v>635</v>
      </c>
      <c r="AL618" s="994" t="s">
        <v>651</v>
      </c>
      <c r="AM618" s="994">
        <v>22</v>
      </c>
    </row>
    <row r="619">
      <c r="A619" s="1056"/>
      <c r="B619" s="1026" t="s">
        <v>646</v>
      </c>
      <c r="C619" s="979" t="s">
        <v>647</v>
      </c>
      <c r="D619" s="1059">
        <f t="shared" si="419"/>
      </c>
      <c r="E619" s="981">
        <v>1066.89</v>
      </c>
      <c r="F619" s="981">
        <v>2270.27</v>
      </c>
      <c r="G619" s="1043">
        <v>4</v>
      </c>
      <c r="H619" s="1000">
        <v>9002.350000000006</v>
      </c>
      <c r="I619" s="983">
        <v>0</v>
      </c>
      <c r="J619" s="983">
        <v>0</v>
      </c>
      <c r="K619" s="983">
        <f t="shared" si="617"/>
      </c>
      <c r="L619" s="985">
        <f t="shared" si="701"/>
      </c>
      <c r="M619" s="986">
        <f t="shared" si="528"/>
      </c>
      <c r="N619" s="984">
        <v>3</v>
      </c>
      <c r="O619" s="986">
        <f t="shared" si="498"/>
      </c>
      <c r="P619" s="986">
        <f t="shared" si="61"/>
      </c>
      <c r="Q619" s="986">
        <f t="shared" si="786"/>
      </c>
      <c r="R619" s="986">
        <f t="shared" si="214"/>
      </c>
      <c r="S619" s="987">
        <f t="shared" si="280"/>
      </c>
      <c r="T619" s="987">
        <f t="shared" si="310"/>
      </c>
      <c r="U619" s="987">
        <f t="shared" si="474"/>
      </c>
      <c r="V619" s="987">
        <f t="shared" si="558"/>
      </c>
      <c r="W619" s="988">
        <f t="shared" si="766"/>
      </c>
      <c r="X619" s="989">
        <v>0.0498</v>
      </c>
      <c r="Y619" s="990">
        <v>70</v>
      </c>
      <c r="Z619" s="986">
        <f t="shared" si="116"/>
      </c>
      <c r="AA619" s="1013">
        <v>42644</v>
      </c>
      <c r="AB619" s="1005">
        <v>429</v>
      </c>
      <c r="AC619" s="1005">
        <v>178</v>
      </c>
      <c r="AD619" s="1005">
        <v>437</v>
      </c>
      <c r="AE619" s="1005">
        <v>61</v>
      </c>
      <c r="AF619" s="1005">
        <v>13</v>
      </c>
      <c r="AG619" s="1005">
        <v>3</v>
      </c>
      <c r="AH619" s="1005">
        <v>79</v>
      </c>
      <c r="AI619" s="986">
        <f t="shared" si="184"/>
      </c>
      <c r="AJ619" s="986">
        <f t="shared" si="244"/>
      </c>
      <c r="AK619" s="993" t="s">
        <v>635</v>
      </c>
      <c r="AL619" s="994" t="s">
        <v>651</v>
      </c>
      <c r="AM619" s="994">
        <v>25</v>
      </c>
    </row>
    <row r="620">
      <c r="A620" s="1056"/>
      <c r="B620" s="1026" t="s">
        <v>646</v>
      </c>
      <c r="C620" s="979" t="s">
        <v>648</v>
      </c>
      <c r="D620" s="1011">
        <f t="shared" si="419"/>
      </c>
      <c r="E620" s="1028">
        <v>900.34</v>
      </c>
      <c r="F620" s="1028">
        <v>3287.67</v>
      </c>
      <c r="G620" s="983">
        <v>2</v>
      </c>
      <c r="H620" s="983">
        <v>5096.520000000019</v>
      </c>
      <c r="I620" s="983">
        <v>1</v>
      </c>
      <c r="J620" s="983">
        <v>7631.91</v>
      </c>
      <c r="K620" s="983">
        <f t="shared" si="617"/>
      </c>
      <c r="L620" s="985">
        <f t="shared" si="701"/>
      </c>
      <c r="M620" s="986">
        <f t="shared" si="528"/>
      </c>
      <c r="N620" s="1066">
        <v>3</v>
      </c>
      <c r="O620" s="986">
        <f t="shared" si="498"/>
      </c>
      <c r="P620" s="986">
        <f t="shared" si="61"/>
      </c>
      <c r="Q620" s="986">
        <f t="shared" si="786"/>
      </c>
      <c r="R620" s="986">
        <f t="shared" si="214"/>
      </c>
      <c r="S620" s="987">
        <f t="shared" si="280"/>
      </c>
      <c r="T620" s="987">
        <f t="shared" si="310"/>
      </c>
      <c r="U620" s="987">
        <f t="shared" si="474"/>
      </c>
      <c r="V620" s="987">
        <f t="shared" si="558"/>
      </c>
      <c r="W620" s="988">
        <f t="shared" si="766"/>
      </c>
      <c r="X620" s="989">
        <v>0.0394</v>
      </c>
      <c r="Y620" s="990">
        <v>71</v>
      </c>
      <c r="Z620" s="986">
        <f t="shared" si="116"/>
      </c>
      <c r="AA620" s="1005">
        <v>44059</v>
      </c>
      <c r="AB620" s="1005">
        <v>431</v>
      </c>
      <c r="AC620" s="1005">
        <v>162</v>
      </c>
      <c r="AD620" s="1005">
        <v>418</v>
      </c>
      <c r="AE620" s="1005">
        <v>139</v>
      </c>
      <c r="AF620" s="1005">
        <v>10</v>
      </c>
      <c r="AG620" s="1005">
        <v>2</v>
      </c>
      <c r="AH620" s="1005">
        <v>58</v>
      </c>
      <c r="AI620" s="986">
        <f t="shared" si="184"/>
      </c>
      <c r="AJ620" s="986">
        <f t="shared" si="244"/>
      </c>
      <c r="AK620" s="993" t="s">
        <v>635</v>
      </c>
      <c r="AL620" s="994" t="s">
        <v>651</v>
      </c>
      <c r="AM620" s="994">
        <v>31</v>
      </c>
    </row>
    <row r="621">
      <c r="A621" s="1056"/>
      <c r="B621" s="1055" t="s">
        <v>640</v>
      </c>
      <c r="C621" s="1055"/>
      <c r="D621" s="1015">
        <f>SUM(D616:D620)</f>
      </c>
      <c r="E621" s="1016">
        <f>SUM(E616:E620)</f>
      </c>
      <c r="F621" s="1016">
        <f>SUM(F616:F620)</f>
      </c>
      <c r="G621" s="1017">
        <f>SUM(G616:G620)</f>
      </c>
      <c r="H621" s="1018">
        <f>SUM(H616:H620)</f>
      </c>
      <c r="I621" s="1017">
        <f>SUM(I616:I620)</f>
      </c>
      <c r="J621" s="1018">
        <f>SUM(J616:J620)</f>
      </c>
      <c r="K621" s="1017">
        <f>SUM(K616:K620)</f>
      </c>
      <c r="L621" s="1016">
        <f>SUM(L616:L620)</f>
      </c>
      <c r="M621" s="1019">
        <f t="shared" si="528"/>
      </c>
      <c r="N621" s="1017">
        <f>SUM(N616:N620)</f>
      </c>
      <c r="O621" s="1019">
        <f t="shared" si="498"/>
      </c>
      <c r="P621" s="1019">
        <f>D621/N621</f>
      </c>
      <c r="Q621" s="1019">
        <f t="shared" si="786"/>
      </c>
      <c r="R621" s="1019">
        <f t="shared" si="214"/>
      </c>
      <c r="S621" s="1020">
        <f t="shared" si="280"/>
      </c>
      <c r="T621" s="1020">
        <f t="shared" si="310"/>
      </c>
      <c r="U621" s="1020">
        <f t="shared" si="474"/>
      </c>
      <c r="V621" s="1020">
        <f t="shared" si="558"/>
      </c>
      <c r="W621" s="1021">
        <f t="shared" si="766"/>
      </c>
      <c r="X621" s="1020">
        <f>AVERAGE(X616:X620)</f>
      </c>
      <c r="Y621" s="1022">
        <f>AVERAGE(Y616:Y620)</f>
      </c>
      <c r="Z621" s="1022">
        <f t="shared" si="116"/>
      </c>
      <c r="AA621" s="1023">
        <f>SUM(AA616:AA620)</f>
      </c>
      <c r="AB621" s="1023">
        <f>SUM(AB616:AB620)</f>
      </c>
      <c r="AC621" s="1023">
        <f>SUM(AC616:AC620)</f>
      </c>
      <c r="AD621" s="1023">
        <f>SUM(AD616:AD620)</f>
      </c>
      <c r="AE621" s="1023">
        <f>SUM(AE616:AE620)</f>
      </c>
      <c r="AF621" s="1023">
        <f>SUM(AF616:AF620)</f>
      </c>
      <c r="AG621" s="1023">
        <f>SUM(AG616:AG620)</f>
      </c>
      <c r="AH621" s="1023">
        <f>SUM(AH616:AH620)</f>
      </c>
      <c r="AI621" s="1019">
        <f t="shared" si="184"/>
      </c>
      <c r="AJ621" s="1024">
        <f t="shared" si="244"/>
      </c>
      <c r="AK621" s="1025"/>
      <c r="AL621" s="1025"/>
      <c r="AM621" s="1021">
        <f>SUM(AM616:AM620)</f>
      </c>
    </row>
    <row r="622">
      <c r="A622" s="1056"/>
      <c r="B622" s="1026" t="s">
        <v>633</v>
      </c>
      <c r="C622" s="979" t="s">
        <v>649</v>
      </c>
      <c r="D622" s="1011">
        <f t="shared" ref="D622:D626" si="420">E622+F622</f>
      </c>
      <c r="E622" s="1028">
        <v>1421.11</v>
      </c>
      <c r="F622" s="1028">
        <v>2742.18</v>
      </c>
      <c r="G622" s="983">
        <v>5</v>
      </c>
      <c r="H622" s="983">
        <v>10667.649999999994</v>
      </c>
      <c r="I622" s="983">
        <v>1</v>
      </c>
      <c r="J622" s="983">
        <v>2870.01</v>
      </c>
      <c r="K622" s="983">
        <f t="shared" ref="K622:K626" si="618">G622+I622</f>
      </c>
      <c r="L622" s="985">
        <f t="shared" ref="L622:L626" si="702">H622+J622</f>
      </c>
      <c r="M622" s="986">
        <f t="shared" si="528"/>
      </c>
      <c r="N622" s="1066">
        <v>5</v>
      </c>
      <c r="O622" s="986">
        <f t="shared" si="498"/>
      </c>
      <c r="P622" s="986">
        <f t="shared" ref="P622:P626" si="62">D622/K622</f>
      </c>
      <c r="Q622" s="986">
        <f t="shared" si="786"/>
      </c>
      <c r="R622" s="986">
        <f t="shared" si="214"/>
      </c>
      <c r="S622" s="987">
        <f t="shared" si="280"/>
      </c>
      <c r="T622" s="987">
        <f t="shared" si="310"/>
      </c>
      <c r="U622" s="987">
        <f t="shared" si="474"/>
      </c>
      <c r="V622" s="987">
        <f t="shared" si="558"/>
      </c>
      <c r="W622" s="988">
        <f t="shared" si="766"/>
      </c>
      <c r="X622" s="989">
        <v>0.0591</v>
      </c>
      <c r="Y622" s="990">
        <v>73</v>
      </c>
      <c r="Z622" s="986">
        <f t="shared" si="116"/>
      </c>
      <c r="AA622" s="1005">
        <v>44336</v>
      </c>
      <c r="AB622" s="1005">
        <v>549</v>
      </c>
      <c r="AC622" s="1005">
        <v>216</v>
      </c>
      <c r="AD622" s="1005">
        <v>569</v>
      </c>
      <c r="AE622" s="1005">
        <v>96</v>
      </c>
      <c r="AF622" s="1005">
        <v>6</v>
      </c>
      <c r="AG622" s="1005">
        <v>3</v>
      </c>
      <c r="AH622" s="1005">
        <v>69</v>
      </c>
      <c r="AI622" s="986">
        <f t="shared" si="184"/>
      </c>
      <c r="AJ622" s="986">
        <f t="shared" si="244"/>
      </c>
      <c r="AK622" s="993" t="s">
        <v>650</v>
      </c>
      <c r="AL622" s="994" t="s">
        <v>692</v>
      </c>
      <c r="AM622" s="994">
        <v>28</v>
      </c>
    </row>
    <row r="623">
      <c r="A623" s="1056"/>
      <c r="B623" s="1026" t="s">
        <v>633</v>
      </c>
      <c r="C623" s="979" t="s">
        <v>652</v>
      </c>
      <c r="D623" s="1011">
        <f t="shared" si="420"/>
      </c>
      <c r="E623" s="1028">
        <v>1464.56</v>
      </c>
      <c r="F623" s="1027">
        <v>1640.8</v>
      </c>
      <c r="G623" s="1012">
        <v>2</v>
      </c>
      <c r="H623" s="1012">
        <v>4311.220000000001</v>
      </c>
      <c r="I623" s="1012">
        <v>0</v>
      </c>
      <c r="J623" s="1012">
        <v>0</v>
      </c>
      <c r="K623" s="983">
        <f t="shared" si="618"/>
      </c>
      <c r="L623" s="985">
        <f t="shared" si="702"/>
      </c>
      <c r="M623" s="986">
        <f t="shared" si="528"/>
      </c>
      <c r="N623" s="1066">
        <v>2</v>
      </c>
      <c r="O623" s="986">
        <f t="shared" si="498"/>
      </c>
      <c r="P623" s="986">
        <f t="shared" si="62"/>
      </c>
      <c r="Q623" s="986">
        <f t="shared" si="786"/>
      </c>
      <c r="R623" s="986">
        <f t="shared" si="214"/>
      </c>
      <c r="S623" s="987">
        <f t="shared" si="280"/>
      </c>
      <c r="T623" s="987">
        <f t="shared" si="310"/>
      </c>
      <c r="U623" s="987">
        <f t="shared" si="474"/>
      </c>
      <c r="V623" s="987">
        <f t="shared" si="558"/>
      </c>
      <c r="W623" s="988">
        <f t="shared" si="766"/>
      </c>
      <c r="X623" s="989">
        <v>0.0178</v>
      </c>
      <c r="Y623" s="990">
        <v>73</v>
      </c>
      <c r="Z623" s="986">
        <f t="shared" si="116"/>
      </c>
      <c r="AA623" s="1005">
        <v>26844</v>
      </c>
      <c r="AB623" s="1005">
        <v>334</v>
      </c>
      <c r="AC623" s="1005">
        <v>99</v>
      </c>
      <c r="AD623" s="1005">
        <v>327</v>
      </c>
      <c r="AE623" s="1005">
        <v>65</v>
      </c>
      <c r="AF623" s="1005">
        <v>2</v>
      </c>
      <c r="AG623" s="1005">
        <v>1</v>
      </c>
      <c r="AH623" s="1005">
        <v>22</v>
      </c>
      <c r="AI623" s="986">
        <f t="shared" si="184"/>
      </c>
      <c r="AJ623" s="986">
        <f>AM622*1000/D623</f>
      </c>
      <c r="AK623" s="993" t="s">
        <v>650</v>
      </c>
      <c r="AL623" s="994" t="s">
        <v>692</v>
      </c>
      <c r="AM623" s="1073">
        <v>22</v>
      </c>
    </row>
    <row r="624">
      <c r="A624" s="1056"/>
      <c r="B624" s="1026" t="s">
        <v>633</v>
      </c>
      <c r="C624" s="979" t="s">
        <v>654</v>
      </c>
      <c r="D624" s="1011">
        <f t="shared" si="420"/>
      </c>
      <c r="E624" s="1028">
        <v>1570.44</v>
      </c>
      <c r="F624" s="1028">
        <v>3270.31</v>
      </c>
      <c r="G624" s="1012">
        <v>7</v>
      </c>
      <c r="H624" s="1012">
        <v>16782.559999999998</v>
      </c>
      <c r="I624" s="1012">
        <v>0</v>
      </c>
      <c r="J624" s="1012">
        <v>0</v>
      </c>
      <c r="K624" s="983">
        <f t="shared" si="618"/>
      </c>
      <c r="L624" s="985">
        <f t="shared" si="702"/>
      </c>
      <c r="M624" s="986">
        <f t="shared" si="528"/>
      </c>
      <c r="N624" s="1066">
        <v>4</v>
      </c>
      <c r="O624" s="986">
        <f t="shared" si="498"/>
      </c>
      <c r="P624" s="986">
        <f t="shared" si="62"/>
      </c>
      <c r="Q624" s="986">
        <f t="shared" si="786"/>
      </c>
      <c r="R624" s="986">
        <f t="shared" si="214"/>
      </c>
      <c r="S624" s="987">
        <f t="shared" si="280"/>
      </c>
      <c r="T624" s="987">
        <f t="shared" si="310"/>
      </c>
      <c r="U624" s="987">
        <f t="shared" si="474"/>
      </c>
      <c r="V624" s="987">
        <f t="shared" si="558"/>
      </c>
      <c r="W624" s="988">
        <f t="shared" si="766"/>
      </c>
      <c r="X624" s="989">
        <v>0.0405</v>
      </c>
      <c r="Y624" s="990">
        <v>74</v>
      </c>
      <c r="Z624" s="986">
        <f t="shared" si="116"/>
      </c>
      <c r="AA624" s="1069">
        <v>45368</v>
      </c>
      <c r="AB624" s="1005">
        <v>546</v>
      </c>
      <c r="AC624" s="1005">
        <v>193</v>
      </c>
      <c r="AD624" s="1005">
        <v>550</v>
      </c>
      <c r="AE624" s="1005">
        <v>133</v>
      </c>
      <c r="AF624" s="1005">
        <v>7</v>
      </c>
      <c r="AG624" s="1005">
        <v>3</v>
      </c>
      <c r="AH624" s="1005">
        <v>58</v>
      </c>
      <c r="AI624" s="986">
        <f t="shared" si="184"/>
      </c>
      <c r="AJ624" s="986">
        <f t="shared" ref="AJ624:AJ634" si="245">AM624*1000/D624</f>
      </c>
      <c r="AK624" s="993" t="s">
        <v>650</v>
      </c>
      <c r="AL624" s="994" t="s">
        <v>692</v>
      </c>
      <c r="AM624" s="994">
        <v>38</v>
      </c>
    </row>
    <row r="625">
      <c r="A625" s="1056"/>
      <c r="B625" s="1026" t="s">
        <v>633</v>
      </c>
      <c r="C625" s="979" t="s">
        <v>655</v>
      </c>
      <c r="D625" s="1059">
        <f t="shared" si="420"/>
      </c>
      <c r="E625" s="1031">
        <v>1427.43</v>
      </c>
      <c r="F625" s="1031">
        <v>3096.92</v>
      </c>
      <c r="G625" s="983">
        <v>5</v>
      </c>
      <c r="H625" s="1012">
        <v>12012.809999999998</v>
      </c>
      <c r="I625" s="1012">
        <v>0</v>
      </c>
      <c r="J625" s="1012">
        <v>0</v>
      </c>
      <c r="K625" s="983">
        <f t="shared" si="618"/>
      </c>
      <c r="L625" s="985">
        <f t="shared" si="702"/>
      </c>
      <c r="M625" s="986">
        <f t="shared" si="528"/>
      </c>
      <c r="N625" s="1066">
        <v>5</v>
      </c>
      <c r="O625" s="986">
        <f t="shared" si="498"/>
      </c>
      <c r="P625" s="986">
        <f t="shared" si="62"/>
      </c>
      <c r="Q625" s="986">
        <f t="shared" si="786"/>
      </c>
      <c r="R625" s="986">
        <f t="shared" si="214"/>
      </c>
      <c r="S625" s="987">
        <f t="shared" si="280"/>
      </c>
      <c r="T625" s="987">
        <f t="shared" si="310"/>
      </c>
      <c r="U625" s="987">
        <f t="shared" si="474"/>
      </c>
      <c r="V625" s="987">
        <f t="shared" si="558"/>
      </c>
      <c r="W625" s="988">
        <f t="shared" si="766"/>
      </c>
      <c r="X625" s="989">
        <v>0.0427</v>
      </c>
      <c r="Y625" s="990">
        <v>74</v>
      </c>
      <c r="Z625" s="1002">
        <f t="shared" si="116"/>
      </c>
      <c r="AA625" s="1003">
        <v>45832</v>
      </c>
      <c r="AB625" s="1004">
        <v>641</v>
      </c>
      <c r="AC625" s="1005">
        <v>203</v>
      </c>
      <c r="AD625" s="1005">
        <v>674</v>
      </c>
      <c r="AE625" s="1005">
        <v>149</v>
      </c>
      <c r="AF625" s="1005">
        <v>7</v>
      </c>
      <c r="AG625" s="1005">
        <v>3</v>
      </c>
      <c r="AH625" s="1005">
        <v>75</v>
      </c>
      <c r="AI625" s="986">
        <f t="shared" si="184"/>
      </c>
      <c r="AJ625" s="986">
        <f t="shared" si="245"/>
      </c>
      <c r="AK625" s="993" t="s">
        <v>650</v>
      </c>
      <c r="AL625" s="994" t="s">
        <v>692</v>
      </c>
      <c r="AM625" s="994">
        <v>39</v>
      </c>
    </row>
    <row r="626">
      <c r="A626" s="1056"/>
      <c r="B626" s="1026" t="s">
        <v>633</v>
      </c>
      <c r="C626" s="979" t="s">
        <v>656</v>
      </c>
      <c r="D626" s="1011">
        <f t="shared" si="420"/>
      </c>
      <c r="E626" s="1028">
        <v>1442.69</v>
      </c>
      <c r="F626" s="1028">
        <v>3763.96</v>
      </c>
      <c r="G626" s="1012">
        <v>8</v>
      </c>
      <c r="H626" s="1012">
        <v>17059.20000000001</v>
      </c>
      <c r="I626" s="1012">
        <v>0</v>
      </c>
      <c r="J626" s="1012">
        <v>0</v>
      </c>
      <c r="K626" s="983">
        <f t="shared" si="618"/>
      </c>
      <c r="L626" s="985">
        <f t="shared" si="702"/>
      </c>
      <c r="M626" s="986">
        <f t="shared" si="528"/>
      </c>
      <c r="N626" s="1066">
        <v>6</v>
      </c>
      <c r="O626" s="986">
        <f t="shared" si="498"/>
      </c>
      <c r="P626" s="986">
        <f t="shared" si="62"/>
      </c>
      <c r="Q626" s="986">
        <f t="shared" si="786"/>
      </c>
      <c r="R626" s="986">
        <f t="shared" si="214"/>
      </c>
      <c r="S626" s="987">
        <f t="shared" si="280"/>
      </c>
      <c r="T626" s="987">
        <f t="shared" si="310"/>
      </c>
      <c r="U626" s="987">
        <f t="shared" si="474"/>
      </c>
      <c r="V626" s="987">
        <f t="shared" si="558"/>
      </c>
      <c r="W626" s="988">
        <f t="shared" si="766"/>
      </c>
      <c r="X626" s="989">
        <v>0.0279</v>
      </c>
      <c r="Y626" s="990">
        <v>72</v>
      </c>
      <c r="Z626" s="986">
        <f t="shared" si="116"/>
      </c>
      <c r="AA626" s="1013">
        <v>61674</v>
      </c>
      <c r="AB626" s="1005">
        <v>920</v>
      </c>
      <c r="AC626" s="1005">
        <v>249</v>
      </c>
      <c r="AD626" s="1005">
        <v>959</v>
      </c>
      <c r="AE626" s="1005">
        <v>117</v>
      </c>
      <c r="AF626" s="1005">
        <v>9</v>
      </c>
      <c r="AG626" s="1005">
        <v>1</v>
      </c>
      <c r="AH626" s="1005">
        <v>73</v>
      </c>
      <c r="AI626" s="986">
        <f t="shared" si="184"/>
      </c>
      <c r="AJ626" s="986">
        <f t="shared" si="245"/>
      </c>
      <c r="AK626" s="993" t="s">
        <v>650</v>
      </c>
      <c r="AL626" s="994" t="s">
        <v>692</v>
      </c>
      <c r="AM626" s="994">
        <v>48</v>
      </c>
    </row>
    <row r="627">
      <c r="A627" s="1056"/>
      <c r="B627" s="1055" t="s">
        <v>640</v>
      </c>
      <c r="C627" s="1055"/>
      <c r="D627" s="1015">
        <f>SUM(D622:D626)</f>
      </c>
      <c r="E627" s="1072">
        <f>SUM(E622:E626)</f>
      </c>
      <c r="F627" s="1072">
        <f>SUM(F622:F626)</f>
      </c>
      <c r="G627" s="1029">
        <f>SUM(G622:G626)</f>
      </c>
      <c r="H627" s="1072">
        <f>SUM(H622:H626)</f>
      </c>
      <c r="I627" s="1029">
        <f>SUM(I622:I626)</f>
      </c>
      <c r="J627" s="1072">
        <f>SUM(J622:J626)</f>
      </c>
      <c r="K627" s="1029">
        <f>SUM(K622:K626)</f>
      </c>
      <c r="L627" s="1072">
        <f>SUM(L622:L626)</f>
      </c>
      <c r="M627" s="1019">
        <f t="shared" si="528"/>
      </c>
      <c r="N627" s="1017">
        <f>SUM(N622:N626)</f>
      </c>
      <c r="O627" s="1019">
        <f t="shared" si="498"/>
      </c>
      <c r="P627" s="1019">
        <f>D627/N627</f>
      </c>
      <c r="Q627" s="1019">
        <f t="shared" si="786"/>
      </c>
      <c r="R627" s="1019">
        <f t="shared" si="214"/>
      </c>
      <c r="S627" s="1020">
        <f t="shared" si="280"/>
      </c>
      <c r="T627" s="1020">
        <f t="shared" si="310"/>
      </c>
      <c r="U627" s="1020">
        <f t="shared" si="474"/>
      </c>
      <c r="V627" s="1020">
        <f t="shared" si="558"/>
      </c>
      <c r="W627" s="1021">
        <f t="shared" si="766"/>
      </c>
      <c r="X627" s="1020">
        <f>AVERAGE(X622:X626)</f>
      </c>
      <c r="Y627" s="1022">
        <f>AVERAGE(Y622:Y626)</f>
      </c>
      <c r="Z627" s="1022">
        <f t="shared" si="116"/>
      </c>
      <c r="AA627" s="1023">
        <f>SUM(AA622:AA626)</f>
      </c>
      <c r="AB627" s="1023">
        <f>SUM(AB622:AB626)</f>
      </c>
      <c r="AC627" s="1023">
        <f>SUM(AC622:AC626)</f>
      </c>
      <c r="AD627" s="1023">
        <f>SUM(AD622:AD626)</f>
      </c>
      <c r="AE627" s="1023">
        <f>SUM(AE622:AE626)</f>
      </c>
      <c r="AF627" s="1023">
        <f>SUM(AF622:AF626)</f>
      </c>
      <c r="AG627" s="1023">
        <f>SUM(AG622:AG626)</f>
      </c>
      <c r="AH627" s="1023">
        <f>SUM(AH622:AH626)</f>
      </c>
      <c r="AI627" s="1019">
        <f t="shared" si="184"/>
      </c>
      <c r="AJ627" s="1024">
        <f t="shared" si="245"/>
      </c>
      <c r="AK627" s="1025"/>
      <c r="AL627" s="1025"/>
      <c r="AM627" s="1023">
        <f>SUM(AM622:AM626)</f>
      </c>
    </row>
    <row r="628">
      <c r="A628" s="1056"/>
      <c r="B628" s="1026" t="s">
        <v>666</v>
      </c>
      <c r="C628" s="979" t="s">
        <v>657</v>
      </c>
      <c r="D628" s="1011">
        <f t="shared" ref="D628:D632" si="421">E628+F628</f>
      </c>
      <c r="E628" s="1027">
        <v>1558.43</v>
      </c>
      <c r="F628" s="1028">
        <v>3926.73</v>
      </c>
      <c r="G628" s="1012">
        <v>9</v>
      </c>
      <c r="H628" s="1012">
        <v>21840.410000000003</v>
      </c>
      <c r="I628" s="1012">
        <v>1</v>
      </c>
      <c r="J628" s="1012">
        <v>5096.519999999999</v>
      </c>
      <c r="K628" s="983">
        <f t="shared" ref="K628:K632" si="619">G628+I628</f>
      </c>
      <c r="L628" s="985">
        <f t="shared" ref="L628:L632" si="703">H628+J628</f>
      </c>
      <c r="M628" s="986">
        <f t="shared" si="528"/>
      </c>
      <c r="N628" s="1066">
        <v>9</v>
      </c>
      <c r="O628" s="986">
        <f t="shared" si="498"/>
      </c>
      <c r="P628" s="986">
        <f t="shared" ref="P628:P632" si="63">D628/K628</f>
      </c>
      <c r="Q628" s="986">
        <f t="shared" si="786"/>
      </c>
      <c r="R628" s="986">
        <f t="shared" si="214"/>
      </c>
      <c r="S628" s="987">
        <f t="shared" si="280"/>
      </c>
      <c r="T628" s="987">
        <f t="shared" si="310"/>
      </c>
      <c r="U628" s="987">
        <f t="shared" si="474"/>
      </c>
      <c r="V628" s="987">
        <f t="shared" si="558"/>
      </c>
      <c r="W628" s="988">
        <f t="shared" si="766"/>
      </c>
      <c r="X628" s="989">
        <v>0.0293</v>
      </c>
      <c r="Y628" s="990">
        <v>73</v>
      </c>
      <c r="Z628" s="986">
        <f t="shared" si="116"/>
      </c>
      <c r="AA628" s="1005">
        <v>57587</v>
      </c>
      <c r="AB628" s="1005">
        <v>1047</v>
      </c>
      <c r="AC628" s="1005">
        <v>251</v>
      </c>
      <c r="AD628" s="1005">
        <v>1160</v>
      </c>
      <c r="AE628" s="1005">
        <v>148</v>
      </c>
      <c r="AF628" s="1005">
        <v>15</v>
      </c>
      <c r="AG628" s="1005">
        <v>3</v>
      </c>
      <c r="AH628" s="1005">
        <v>60</v>
      </c>
      <c r="AI628" s="986">
        <f t="shared" si="184"/>
      </c>
      <c r="AJ628" s="986">
        <f t="shared" si="245"/>
      </c>
      <c r="AK628" s="993" t="s">
        <v>650</v>
      </c>
      <c r="AL628" s="994" t="s">
        <v>692</v>
      </c>
      <c r="AM628" s="994">
        <v>57</v>
      </c>
    </row>
    <row r="629">
      <c r="A629" s="1056"/>
      <c r="B629" s="1026" t="s">
        <v>666</v>
      </c>
      <c r="C629" s="979" t="s">
        <v>659</v>
      </c>
      <c r="D629" s="1011">
        <f t="shared" si="421"/>
      </c>
      <c r="E629" s="1031">
        <v>1513.67</v>
      </c>
      <c r="F629" s="1031">
        <v>3034.1</v>
      </c>
      <c r="G629" s="1012">
        <v>8</v>
      </c>
      <c r="H629" s="1012">
        <v>18369.23999999999</v>
      </c>
      <c r="I629" s="1012">
        <v>1</v>
      </c>
      <c r="J629" s="1012">
        <v>7631.9100000000035</v>
      </c>
      <c r="K629" s="983">
        <f t="shared" si="619"/>
      </c>
      <c r="L629" s="985">
        <f t="shared" si="703"/>
      </c>
      <c r="M629" s="986">
        <f t="shared" si="528"/>
      </c>
      <c r="N629" s="1066">
        <v>9</v>
      </c>
      <c r="O629" s="986">
        <f t="shared" si="498"/>
      </c>
      <c r="P629" s="986">
        <f t="shared" si="63"/>
      </c>
      <c r="Q629" s="986">
        <f t="shared" si="786"/>
      </c>
      <c r="R629" s="986">
        <f t="shared" si="214"/>
      </c>
      <c r="S629" s="987">
        <f t="shared" si="280"/>
      </c>
      <c r="T629" s="987">
        <f t="shared" si="310"/>
      </c>
      <c r="U629" s="987">
        <f t="shared" si="474"/>
      </c>
      <c r="V629" s="987">
        <f t="shared" si="558"/>
      </c>
      <c r="W629" s="988">
        <f t="shared" si="766"/>
      </c>
      <c r="X629" s="989">
        <v>0.0259</v>
      </c>
      <c r="Y629" s="990">
        <v>73</v>
      </c>
      <c r="Z629" s="986">
        <f t="shared" si="116"/>
      </c>
      <c r="AA629" s="1005">
        <v>50374</v>
      </c>
      <c r="AB629" s="1005">
        <v>735</v>
      </c>
      <c r="AC629" s="1005">
        <v>208</v>
      </c>
      <c r="AD629" s="1005">
        <v>761</v>
      </c>
      <c r="AE629" s="1005">
        <v>157</v>
      </c>
      <c r="AF629" s="1005">
        <v>9</v>
      </c>
      <c r="AG629" s="1005">
        <v>2</v>
      </c>
      <c r="AH629" s="1005">
        <v>72</v>
      </c>
      <c r="AI629" s="986">
        <f t="shared" si="184"/>
      </c>
      <c r="AJ629" s="986">
        <f t="shared" si="245"/>
      </c>
      <c r="AK629" s="993" t="s">
        <v>650</v>
      </c>
      <c r="AL629" s="994" t="s">
        <v>692</v>
      </c>
      <c r="AM629" s="994">
        <v>68</v>
      </c>
    </row>
    <row r="630">
      <c r="A630" s="1056"/>
      <c r="B630" s="1026" t="s">
        <v>666</v>
      </c>
      <c r="C630" s="979" t="s">
        <v>660</v>
      </c>
      <c r="D630" s="1011">
        <f t="shared" si="421"/>
      </c>
      <c r="E630" s="1031">
        <v>1419.89</v>
      </c>
      <c r="F630" s="1031">
        <v>2958.78</v>
      </c>
      <c r="G630" s="983">
        <v>2</v>
      </c>
      <c r="H630" s="983">
        <v>5096.520000000019</v>
      </c>
      <c r="I630" s="983">
        <v>0</v>
      </c>
      <c r="J630" s="983">
        <v>0</v>
      </c>
      <c r="K630" s="983">
        <f t="shared" si="619"/>
      </c>
      <c r="L630" s="985">
        <f t="shared" si="703"/>
      </c>
      <c r="M630" s="986">
        <f t="shared" si="528"/>
      </c>
      <c r="N630" s="1066">
        <v>2</v>
      </c>
      <c r="O630" s="986">
        <f t="shared" si="498"/>
      </c>
      <c r="P630" s="986">
        <f t="shared" si="63"/>
      </c>
      <c r="Q630" s="986">
        <f t="shared" si="786"/>
      </c>
      <c r="R630" s="986">
        <f t="shared" si="214"/>
      </c>
      <c r="S630" s="987">
        <f t="shared" si="280"/>
      </c>
      <c r="T630" s="987">
        <f t="shared" si="310"/>
      </c>
      <c r="U630" s="987">
        <f t="shared" si="474"/>
      </c>
      <c r="V630" s="987">
        <f t="shared" si="558"/>
      </c>
      <c r="W630" s="988">
        <f t="shared" si="766"/>
      </c>
      <c r="X630" s="989">
        <v>0.0215</v>
      </c>
      <c r="Y630" s="990">
        <v>73</v>
      </c>
      <c r="Z630" s="986">
        <f t="shared" si="116"/>
      </c>
      <c r="AA630" s="1005">
        <v>52125</v>
      </c>
      <c r="AB630" s="1005">
        <v>683</v>
      </c>
      <c r="AC630" s="1005">
        <v>187</v>
      </c>
      <c r="AD630" s="1005">
        <v>726</v>
      </c>
      <c r="AE630" s="1005">
        <v>75</v>
      </c>
      <c r="AF630" s="1005">
        <v>7</v>
      </c>
      <c r="AG630" s="1005">
        <v>1</v>
      </c>
      <c r="AH630" s="1005">
        <v>56</v>
      </c>
      <c r="AI630" s="986">
        <f t="shared" si="184"/>
      </c>
      <c r="AJ630" s="986">
        <f t="shared" si="245"/>
      </c>
      <c r="AK630" s="993" t="s">
        <v>650</v>
      </c>
      <c r="AL630" s="994" t="s">
        <v>692</v>
      </c>
      <c r="AM630" s="994">
        <v>6</v>
      </c>
    </row>
    <row r="631">
      <c r="A631" s="1056"/>
      <c r="B631" s="1026" t="s">
        <v>666</v>
      </c>
      <c r="C631" s="979" t="s">
        <v>661</v>
      </c>
      <c r="D631" s="1059">
        <f t="shared" si="421"/>
      </c>
      <c r="E631" s="1031">
        <v>764.27</v>
      </c>
      <c r="F631" s="1031">
        <v>1025.24</v>
      </c>
      <c r="G631" s="1012">
        <v>3</v>
      </c>
      <c r="H631" s="1012">
        <v>7651.220000000001</v>
      </c>
      <c r="I631" s="1012">
        <v>0</v>
      </c>
      <c r="J631" s="1012">
        <v>0</v>
      </c>
      <c r="K631" s="983">
        <f t="shared" si="619"/>
      </c>
      <c r="L631" s="985">
        <f t="shared" si="703"/>
      </c>
      <c r="M631" s="986">
        <f t="shared" si="528"/>
      </c>
      <c r="N631" s="1066">
        <v>3</v>
      </c>
      <c r="O631" s="986">
        <f t="shared" si="498"/>
      </c>
      <c r="P631" s="986">
        <f t="shared" si="63"/>
      </c>
      <c r="Q631" s="986">
        <f t="shared" si="786"/>
      </c>
      <c r="R631" s="986">
        <f t="shared" si="214"/>
      </c>
      <c r="S631" s="987">
        <f t="shared" si="280"/>
      </c>
      <c r="T631" s="987">
        <f t="shared" si="310"/>
      </c>
      <c r="U631" s="987">
        <f t="shared" si="474"/>
      </c>
      <c r="V631" s="987">
        <f t="shared" si="558"/>
      </c>
      <c r="W631" s="988">
        <f t="shared" si="766"/>
      </c>
      <c r="X631" s="989">
        <v>0.018</v>
      </c>
      <c r="Y631" s="990">
        <v>72</v>
      </c>
      <c r="Z631" s="986">
        <f t="shared" si="116"/>
      </c>
      <c r="AA631" s="1013">
        <v>22830</v>
      </c>
      <c r="AB631" s="1005">
        <v>418</v>
      </c>
      <c r="AC631" s="1005">
        <v>86</v>
      </c>
      <c r="AD631" s="1005">
        <v>435</v>
      </c>
      <c r="AE631" s="1005">
        <v>71</v>
      </c>
      <c r="AF631" s="1005">
        <v>6</v>
      </c>
      <c r="AG631" s="1005">
        <v>0</v>
      </c>
      <c r="AH631" s="1005">
        <v>16</v>
      </c>
      <c r="AI631" s="986">
        <f t="shared" si="184"/>
      </c>
      <c r="AJ631" s="986">
        <f t="shared" si="245"/>
      </c>
      <c r="AK631" s="993" t="s">
        <v>650</v>
      </c>
      <c r="AL631" s="994" t="s">
        <v>692</v>
      </c>
      <c r="AM631" s="994">
        <v>26</v>
      </c>
    </row>
    <row r="632">
      <c r="A632" s="1056"/>
      <c r="B632" s="1026" t="s">
        <v>666</v>
      </c>
      <c r="C632" s="979" t="s">
        <v>662</v>
      </c>
      <c r="D632" s="1011">
        <f t="shared" si="421"/>
      </c>
      <c r="E632" s="1008">
        <v>520.86</v>
      </c>
      <c r="F632" s="1031">
        <v>923.86</v>
      </c>
      <c r="G632" s="1012">
        <v>3</v>
      </c>
      <c r="H632" s="1012">
        <v>6537.959999999992</v>
      </c>
      <c r="I632" s="1012">
        <v>0</v>
      </c>
      <c r="J632" s="1012">
        <v>0</v>
      </c>
      <c r="K632" s="983">
        <f t="shared" si="619"/>
      </c>
      <c r="L632" s="985">
        <f t="shared" si="703"/>
      </c>
      <c r="M632" s="986">
        <f t="shared" si="528"/>
      </c>
      <c r="N632" s="1066">
        <v>3</v>
      </c>
      <c r="O632" s="986">
        <f t="shared" si="498"/>
      </c>
      <c r="P632" s="986">
        <f t="shared" si="63"/>
      </c>
      <c r="Q632" s="986">
        <f t="shared" si="786"/>
      </c>
      <c r="R632" s="986">
        <f t="shared" si="214"/>
      </c>
      <c r="S632" s="987">
        <f t="shared" si="280"/>
      </c>
      <c r="T632" s="987">
        <f t="shared" si="310"/>
      </c>
      <c r="U632" s="987">
        <f t="shared" si="474"/>
      </c>
      <c r="V632" s="987">
        <f t="shared" si="558"/>
      </c>
      <c r="W632" s="988">
        <f t="shared" si="766"/>
      </c>
      <c r="X632" s="989">
        <v>0.0312</v>
      </c>
      <c r="Y632" s="990">
        <v>72</v>
      </c>
      <c r="Z632" s="986">
        <f t="shared" si="116"/>
      </c>
      <c r="AA632" s="1005">
        <v>20758</v>
      </c>
      <c r="AB632" s="1005">
        <v>476</v>
      </c>
      <c r="AC632" s="1005">
        <v>76</v>
      </c>
      <c r="AD632" s="1005">
        <v>566</v>
      </c>
      <c r="AE632" s="1005">
        <v>77</v>
      </c>
      <c r="AF632" s="1005">
        <v>13</v>
      </c>
      <c r="AG632" s="1005">
        <v>2</v>
      </c>
      <c r="AH632" s="1005">
        <v>21</v>
      </c>
      <c r="AI632" s="986">
        <f t="shared" si="184"/>
      </c>
      <c r="AJ632" s="986">
        <f t="shared" si="245"/>
      </c>
      <c r="AK632" s="993" t="s">
        <v>650</v>
      </c>
      <c r="AL632" s="994" t="s">
        <v>692</v>
      </c>
      <c r="AM632" s="994">
        <v>15</v>
      </c>
    </row>
    <row r="633">
      <c r="A633" s="1056"/>
      <c r="B633" s="1055" t="s">
        <v>640</v>
      </c>
      <c r="C633" s="1055"/>
      <c r="D633" s="1015">
        <f>SUM(D628:D632)</f>
      </c>
      <c r="E633" s="1072">
        <f>SUM(E628:E632)</f>
      </c>
      <c r="F633" s="1072">
        <f>SUM(F628:F632)</f>
      </c>
      <c r="G633" s="1029">
        <f>SUM(G628:G632)</f>
      </c>
      <c r="H633" s="1072">
        <f>SUM(H628:H632)</f>
      </c>
      <c r="I633" s="1029">
        <f>SUM(I628:I632)</f>
      </c>
      <c r="J633" s="1072">
        <f>SUM(J628:J632)</f>
      </c>
      <c r="K633" s="1029">
        <f>SUM(K628:K632)</f>
      </c>
      <c r="L633" s="1072">
        <f>SUM(L628:L632)</f>
      </c>
      <c r="M633" s="1019">
        <f t="shared" si="528"/>
      </c>
      <c r="N633" s="1017">
        <f>SUM(N628:N632)</f>
      </c>
      <c r="O633" s="1019">
        <f t="shared" si="498"/>
      </c>
      <c r="P633" s="1019">
        <f t="shared" ref="P633:P634" si="136">D633/N633</f>
      </c>
      <c r="Q633" s="1019">
        <f t="shared" si="786"/>
      </c>
      <c r="R633" s="1019">
        <f t="shared" si="214"/>
      </c>
      <c r="S633" s="1020">
        <f t="shared" si="280"/>
      </c>
      <c r="T633" s="1020">
        <f t="shared" si="310"/>
      </c>
      <c r="U633" s="1020">
        <f t="shared" si="474"/>
      </c>
      <c r="V633" s="1020">
        <f t="shared" si="558"/>
      </c>
      <c r="W633" s="1021">
        <f t="shared" si="766"/>
      </c>
      <c r="X633" s="1020">
        <f>AVERAGE(X628:X632)</f>
      </c>
      <c r="Y633" s="1022">
        <f>AVERAGE(Y628:Y632)</f>
      </c>
      <c r="Z633" s="1022">
        <f t="shared" si="116"/>
      </c>
      <c r="AA633" s="1023">
        <f>SUM(AA628:AA632)</f>
      </c>
      <c r="AB633" s="1023">
        <f>SUM(AB628:AB632)</f>
      </c>
      <c r="AC633" s="1023">
        <f>SUM(AC628:AC632)</f>
      </c>
      <c r="AD633" s="1023">
        <f>SUM(AD628:AD632)</f>
      </c>
      <c r="AE633" s="1023">
        <f>SUM(AE628:AE632)</f>
      </c>
      <c r="AF633" s="1023">
        <f>SUM(AF628:AF632)</f>
      </c>
      <c r="AG633" s="1023">
        <f>SUM(AG628:AG632)</f>
      </c>
      <c r="AH633" s="1023">
        <f>SUM(AH628:AH632)</f>
      </c>
      <c r="AI633" s="1019">
        <f t="shared" si="184"/>
      </c>
      <c r="AJ633" s="1024">
        <f t="shared" si="245"/>
      </c>
      <c r="AK633" s="1025"/>
      <c r="AL633" s="1025"/>
      <c r="AM633" s="1023">
        <f>SUM(AM628:AM632)</f>
      </c>
    </row>
    <row r="634">
      <c r="A634" s="1056"/>
      <c r="B634" s="1039" t="s">
        <v>663</v>
      </c>
      <c r="C634" s="1039"/>
      <c r="D634" s="1033">
        <f>D621+D615+D633+D627</f>
      </c>
      <c r="E634" s="1033">
        <f>E621+E615+E633+E627</f>
      </c>
      <c r="F634" s="1033">
        <f>F621+F615+F633+F627</f>
      </c>
      <c r="G634" s="1033">
        <f>G621+G615+G633+G627</f>
      </c>
      <c r="H634" s="1033">
        <f>H621+H615+H633+H627</f>
      </c>
      <c r="I634" s="1033">
        <f>I621+I615+I633+I627</f>
      </c>
      <c r="J634" s="1033">
        <f>J621+J615+J633+J627</f>
      </c>
      <c r="K634" s="1033">
        <f>K621+K615+K633+K627</f>
      </c>
      <c r="L634" s="1033">
        <f>L621+L615+L633+L627</f>
      </c>
      <c r="M634" s="1036">
        <f t="shared" si="528"/>
      </c>
      <c r="N634" s="1067">
        <f>N621+N615+N633+N627</f>
      </c>
      <c r="O634" s="1036">
        <f t="shared" si="498"/>
      </c>
      <c r="P634" s="1036">
        <f t="shared" si="136"/>
      </c>
      <c r="Q634" s="1036">
        <f t="shared" si="786"/>
      </c>
      <c r="R634" s="1036">
        <f t="shared" si="214"/>
      </c>
      <c r="S634" s="1037">
        <f t="shared" si="280"/>
      </c>
      <c r="T634" s="1037">
        <f t="shared" si="310"/>
      </c>
      <c r="U634" s="1037">
        <f t="shared" si="474"/>
      </c>
      <c r="V634" s="1037">
        <f t="shared" si="558"/>
      </c>
      <c r="W634" s="1035">
        <f t="shared" si="766"/>
      </c>
      <c r="X634" s="1036">
        <f>(X621+X615+X633+X627)/4</f>
      </c>
      <c r="Y634" s="1036">
        <f>(Y621+Y615+Y633+Y627)/4</f>
      </c>
      <c r="Z634" s="1036">
        <f>(Z621+Z615+Z633+Z627)/4</f>
      </c>
      <c r="AA634" s="1033">
        <f>AA621+AA615+AA633+AA627</f>
      </c>
      <c r="AB634" s="1033">
        <f>AB621+AB615+AB633+AB627</f>
      </c>
      <c r="AC634" s="1033">
        <f>AC621+AC615+AC633+AC627</f>
      </c>
      <c r="AD634" s="1033">
        <f>AD621+AD615+AD633+AD627</f>
      </c>
      <c r="AE634" s="1033">
        <f>AE621+AE615+AE633+AE627</f>
      </c>
      <c r="AF634" s="1033">
        <f>AF621+AF615+AF633+AF627</f>
      </c>
      <c r="AG634" s="1033">
        <f>AG621+AG615+AG633+AG627</f>
      </c>
      <c r="AH634" s="1033">
        <f>AH621+AH615+AH633+AH627</f>
      </c>
      <c r="AI634" s="1036">
        <f t="shared" si="184"/>
      </c>
      <c r="AJ634" s="1038">
        <f t="shared" si="245"/>
      </c>
      <c r="AK634" s="1039"/>
      <c r="AL634" s="1039"/>
      <c r="AM634" s="1033">
        <f>AM621+AM615+AM633+AM627</f>
      </c>
    </row>
    <row r="635">
      <c r="A635" s="1071"/>
      <c r="B635" s="1045" t="s">
        <v>592</v>
      </c>
      <c r="C635" s="1045"/>
      <c r="D635" s="966" t="s">
        <v>593</v>
      </c>
      <c r="E635" s="966"/>
      <c r="F635" s="966"/>
      <c r="G635" s="966"/>
      <c r="H635" s="966"/>
      <c r="I635" s="966"/>
      <c r="J635" s="966"/>
      <c r="K635" s="966"/>
      <c r="L635" s="966"/>
      <c r="M635" s="966"/>
      <c r="N635" s="966"/>
      <c r="O635" s="966"/>
      <c r="P635" s="966"/>
      <c r="Q635" s="966"/>
      <c r="R635" s="967" t="s">
        <v>594</v>
      </c>
      <c r="S635" s="967"/>
      <c r="T635" s="967"/>
      <c r="U635" s="967"/>
      <c r="V635" s="967"/>
      <c r="W635" s="967"/>
      <c r="X635" s="967"/>
      <c r="Y635" s="967"/>
      <c r="Z635" s="967"/>
      <c r="AA635" s="967"/>
      <c r="AB635" s="967"/>
      <c r="AC635" s="967"/>
      <c r="AD635" s="967"/>
      <c r="AE635" s="967"/>
      <c r="AF635" s="967"/>
      <c r="AG635" s="967"/>
      <c r="AH635" s="967"/>
      <c r="AI635" s="967"/>
      <c r="AJ635" s="967"/>
      <c r="AK635" s="967"/>
      <c r="AL635" s="967"/>
      <c r="AM635" s="968"/>
    </row>
    <row r="636">
      <c r="A636" s="1071"/>
      <c r="B636" s="1045" t="s">
        <v>595</v>
      </c>
      <c r="C636" s="1045" t="s">
        <v>596</v>
      </c>
      <c r="D636" s="969" t="s">
        <v>597</v>
      </c>
      <c r="E636" s="970" t="s">
        <v>598</v>
      </c>
      <c r="F636" s="970" t="s">
        <v>599</v>
      </c>
      <c r="G636" s="1062" t="s">
        <v>600</v>
      </c>
      <c r="H636" s="1062" t="s">
        <v>601</v>
      </c>
      <c r="I636" s="1062" t="s">
        <v>602</v>
      </c>
      <c r="J636" s="1062" t="s">
        <v>603</v>
      </c>
      <c r="K636" s="1063" t="s">
        <v>675</v>
      </c>
      <c r="L636" s="1064" t="s">
        <v>676</v>
      </c>
      <c r="M636" s="974" t="s">
        <v>606</v>
      </c>
      <c r="N636" s="1062" t="s">
        <v>604</v>
      </c>
      <c r="O636" s="974" t="s">
        <v>607</v>
      </c>
      <c r="P636" s="974" t="s">
        <v>608</v>
      </c>
      <c r="Q636" s="974" t="s">
        <v>609</v>
      </c>
      <c r="R636" s="967" t="s">
        <v>610</v>
      </c>
      <c r="S636" s="975" t="s">
        <v>611</v>
      </c>
      <c r="T636" s="975" t="s">
        <v>612</v>
      </c>
      <c r="U636" s="975" t="s">
        <v>613</v>
      </c>
      <c r="V636" s="975" t="s">
        <v>614</v>
      </c>
      <c r="W636" s="976" t="s">
        <v>615</v>
      </c>
      <c r="X636" s="975" t="s">
        <v>616</v>
      </c>
      <c r="Y636" s="977" t="s">
        <v>617</v>
      </c>
      <c r="Z636" s="967" t="s">
        <v>618</v>
      </c>
      <c r="AA636" s="976" t="s">
        <v>619</v>
      </c>
      <c r="AB636" s="976" t="s">
        <v>620</v>
      </c>
      <c r="AC636" s="976" t="s">
        <v>621</v>
      </c>
      <c r="AD636" s="976" t="s">
        <v>622</v>
      </c>
      <c r="AE636" s="976" t="s">
        <v>623</v>
      </c>
      <c r="AF636" s="976" t="s">
        <v>624</v>
      </c>
      <c r="AG636" s="976" t="s">
        <v>625</v>
      </c>
      <c r="AH636" s="976" t="s">
        <v>626</v>
      </c>
      <c r="AI636" s="976" t="s">
        <v>627</v>
      </c>
      <c r="AJ636" s="967" t="s">
        <v>628</v>
      </c>
      <c r="AK636" s="968" t="s">
        <v>629</v>
      </c>
      <c r="AL636" s="968" t="s">
        <v>630</v>
      </c>
      <c r="AM636" s="968" t="s">
        <v>631</v>
      </c>
    </row>
    <row r="637">
      <c r="A637" s="1056" t="s">
        <v>693</v>
      </c>
      <c r="B637" s="1026" t="s">
        <v>633</v>
      </c>
      <c r="C637" s="1048" t="s">
        <v>634</v>
      </c>
      <c r="D637" s="1057">
        <f t="shared" ref="D637:D641" si="422">E637+F637</f>
      </c>
      <c r="E637" s="981">
        <v>857.49</v>
      </c>
      <c r="F637" s="981">
        <v>2954.84</v>
      </c>
      <c r="G637" s="1043">
        <v>1</v>
      </c>
      <c r="H637" s="1000">
        <v>3108.11</v>
      </c>
      <c r="I637" s="1043">
        <v>0</v>
      </c>
      <c r="J637" s="1043">
        <v>0</v>
      </c>
      <c r="K637" s="983">
        <f t="shared" ref="K637:K641" si="620">G637+I637</f>
      </c>
      <c r="L637" s="985">
        <f t="shared" ref="L637:L641" si="704">H637+J637</f>
      </c>
      <c r="M637" s="986">
        <f t="shared" ref="M637:M661" si="529">L637/D637</f>
      </c>
      <c r="N637" s="984">
        <v>1</v>
      </c>
      <c r="O637" s="986">
        <f t="shared" ref="O637:O661" si="499">D637/K637</f>
      </c>
      <c r="P637" s="986">
        <f t="shared" ref="P637:P641" si="64">D637/K637</f>
      </c>
      <c r="Q637" s="986">
        <f t="shared" ref="Q637:Q661" si="787">L637/K637</f>
      </c>
      <c r="R637" s="986">
        <f t="shared" ref="R637:R661" si="215">D637/AB637</f>
      </c>
      <c r="S637" s="987">
        <f t="shared" ref="S637:S661" si="281">W637/AA637*1</f>
      </c>
      <c r="T637" s="987">
        <f t="shared" ref="T637:T661" si="311">AB637/AA637</f>
      </c>
      <c r="U637" s="987">
        <f t="shared" ref="U637:U661" si="475">AD637/AA637</f>
      </c>
      <c r="V637" s="987">
        <f t="shared" ref="V637:V661" si="559">AE637/AD637</f>
      </c>
      <c r="W637" s="988">
        <f t="shared" ref="W637:W661" si="767">AC637/X637</f>
      </c>
      <c r="X637" s="989">
        <v>0.0313</v>
      </c>
      <c r="Y637" s="990">
        <v>36</v>
      </c>
      <c r="Z637" s="1002">
        <f t="shared" ref="Z637:Z660" si="117">(D637/AA637)*1000</f>
      </c>
      <c r="AA637" s="1068">
        <v>41722</v>
      </c>
      <c r="AB637" s="1004">
        <v>831</v>
      </c>
      <c r="AC637" s="1005">
        <v>165</v>
      </c>
      <c r="AD637" s="1005">
        <v>986</v>
      </c>
      <c r="AE637" s="1005">
        <v>74</v>
      </c>
      <c r="AF637" s="1005">
        <v>4</v>
      </c>
      <c r="AG637" s="1005">
        <v>1</v>
      </c>
      <c r="AH637" s="1005">
        <v>49</v>
      </c>
      <c r="AI637" s="986">
        <f t="shared" ref="AI637:AI661" si="185">D637/AD637</f>
      </c>
      <c r="AJ637" s="986">
        <f t="shared" ref="AJ637:AJ649" si="246">AM637*1000/D637</f>
      </c>
      <c r="AK637" s="993" t="s">
        <v>635</v>
      </c>
      <c r="AL637" s="994" t="s">
        <v>665</v>
      </c>
      <c r="AM637" s="994">
        <v>30</v>
      </c>
    </row>
    <row r="638">
      <c r="A638" s="1056"/>
      <c r="B638" s="1026" t="s">
        <v>633</v>
      </c>
      <c r="C638" s="1048" t="s">
        <v>637</v>
      </c>
      <c r="D638" s="1049">
        <f t="shared" si="422"/>
      </c>
      <c r="E638" s="981">
        <v>857.38</v>
      </c>
      <c r="F638" s="981">
        <v>2369.54</v>
      </c>
      <c r="G638" s="1043">
        <v>10</v>
      </c>
      <c r="H638" s="1000">
        <v>22358.93</v>
      </c>
      <c r="I638" s="1043">
        <v>0</v>
      </c>
      <c r="J638" s="1043">
        <v>0</v>
      </c>
      <c r="K638" s="983">
        <f t="shared" si="620"/>
      </c>
      <c r="L638" s="985">
        <f t="shared" si="704"/>
      </c>
      <c r="M638" s="986">
        <f t="shared" si="529"/>
      </c>
      <c r="N638" s="984">
        <v>7</v>
      </c>
      <c r="O638" s="986">
        <f t="shared" si="499"/>
      </c>
      <c r="P638" s="986">
        <f t="shared" si="64"/>
      </c>
      <c r="Q638" s="986">
        <f t="shared" si="787"/>
      </c>
      <c r="R638" s="986">
        <f t="shared" si="215"/>
      </c>
      <c r="S638" s="987">
        <f t="shared" si="281"/>
      </c>
      <c r="T638" s="987">
        <f t="shared" si="311"/>
      </c>
      <c r="U638" s="987">
        <f t="shared" si="475"/>
      </c>
      <c r="V638" s="987">
        <f t="shared" si="559"/>
      </c>
      <c r="W638" s="988">
        <f t="shared" si="767"/>
      </c>
      <c r="X638" s="989">
        <v>0.0328</v>
      </c>
      <c r="Y638" s="990">
        <v>45</v>
      </c>
      <c r="Z638" s="1009">
        <f t="shared" si="117"/>
      </c>
      <c r="AA638" s="1003">
        <v>38580</v>
      </c>
      <c r="AB638" s="1004">
        <v>697</v>
      </c>
      <c r="AC638" s="1005">
        <v>161</v>
      </c>
      <c r="AD638" s="1005">
        <v>774</v>
      </c>
      <c r="AE638" s="1005">
        <v>112</v>
      </c>
      <c r="AF638" s="1005">
        <v>10</v>
      </c>
      <c r="AG638" s="1005">
        <v>3</v>
      </c>
      <c r="AH638" s="1005">
        <v>43</v>
      </c>
      <c r="AI638" s="986">
        <f t="shared" si="185"/>
      </c>
      <c r="AJ638" s="986">
        <f t="shared" si="246"/>
      </c>
      <c r="AK638" s="993" t="s">
        <v>635</v>
      </c>
      <c r="AL638" s="994" t="s">
        <v>665</v>
      </c>
      <c r="AM638" s="994">
        <v>37</v>
      </c>
    </row>
    <row r="639">
      <c r="A639" s="1056"/>
      <c r="B639" s="1026" t="s">
        <v>633</v>
      </c>
      <c r="C639" s="979" t="s">
        <v>638</v>
      </c>
      <c r="D639" s="1059">
        <f t="shared" si="422"/>
      </c>
      <c r="E639" s="981">
        <v>774.15</v>
      </c>
      <c r="F639" s="981">
        <v>3212.35</v>
      </c>
      <c r="G639" s="1043">
        <v>5</v>
      </c>
      <c r="H639" s="1000">
        <v>9967.82</v>
      </c>
      <c r="I639" s="1043">
        <v>0</v>
      </c>
      <c r="J639" s="1043">
        <v>0</v>
      </c>
      <c r="K639" s="983">
        <f t="shared" si="620"/>
      </c>
      <c r="L639" s="985">
        <f t="shared" si="704"/>
      </c>
      <c r="M639" s="986">
        <f t="shared" si="529"/>
      </c>
      <c r="N639" s="984">
        <v>5</v>
      </c>
      <c r="O639" s="986">
        <f t="shared" si="499"/>
      </c>
      <c r="P639" s="986">
        <f t="shared" si="64"/>
      </c>
      <c r="Q639" s="986">
        <f t="shared" si="787"/>
      </c>
      <c r="R639" s="986">
        <f t="shared" si="215"/>
      </c>
      <c r="S639" s="987">
        <f t="shared" si="281"/>
      </c>
      <c r="T639" s="987">
        <f t="shared" si="311"/>
      </c>
      <c r="U639" s="987">
        <f t="shared" si="475"/>
      </c>
      <c r="V639" s="987">
        <f t="shared" si="559"/>
      </c>
      <c r="W639" s="988">
        <f t="shared" si="767"/>
      </c>
      <c r="X639" s="989">
        <v>0.0383</v>
      </c>
      <c r="Y639" s="990">
        <v>52</v>
      </c>
      <c r="Z639" s="986">
        <f t="shared" si="117"/>
      </c>
      <c r="AA639" s="1013">
        <v>44336</v>
      </c>
      <c r="AB639" s="1005">
        <v>532</v>
      </c>
      <c r="AC639" s="1005">
        <v>189</v>
      </c>
      <c r="AD639" s="1005">
        <v>535</v>
      </c>
      <c r="AE639" s="1005">
        <v>101</v>
      </c>
      <c r="AF639" s="1005">
        <v>7</v>
      </c>
      <c r="AG639" s="1005">
        <v>0</v>
      </c>
      <c r="AH639" s="1005">
        <v>61</v>
      </c>
      <c r="AI639" s="986">
        <f t="shared" si="185"/>
      </c>
      <c r="AJ639" s="986">
        <f t="shared" si="246"/>
      </c>
      <c r="AK639" s="993" t="s">
        <v>635</v>
      </c>
      <c r="AL639" s="994" t="s">
        <v>665</v>
      </c>
      <c r="AM639" s="994">
        <v>26</v>
      </c>
    </row>
    <row r="640">
      <c r="A640" s="1056"/>
      <c r="B640" s="1026" t="s">
        <v>633</v>
      </c>
      <c r="C640" s="979" t="s">
        <v>639</v>
      </c>
      <c r="D640" s="1059">
        <f t="shared" si="422"/>
      </c>
      <c r="E640" s="981">
        <v>826.22</v>
      </c>
      <c r="F640" s="981">
        <v>3314.77</v>
      </c>
      <c r="G640" s="1043">
        <v>7</v>
      </c>
      <c r="H640" s="1000">
        <v>15624.200000000004</v>
      </c>
      <c r="I640" s="1043">
        <v>0</v>
      </c>
      <c r="J640" s="1043">
        <v>0</v>
      </c>
      <c r="K640" s="983">
        <f t="shared" si="620"/>
      </c>
      <c r="L640" s="985">
        <f t="shared" si="704"/>
      </c>
      <c r="M640" s="986">
        <f t="shared" si="529"/>
      </c>
      <c r="N640" s="984">
        <v>5</v>
      </c>
      <c r="O640" s="986">
        <f t="shared" si="499"/>
      </c>
      <c r="P640" s="986">
        <f t="shared" si="64"/>
      </c>
      <c r="Q640" s="986">
        <f t="shared" si="787"/>
      </c>
      <c r="R640" s="986">
        <f t="shared" si="215"/>
      </c>
      <c r="S640" s="987">
        <f t="shared" si="281"/>
      </c>
      <c r="T640" s="987">
        <f t="shared" si="311"/>
      </c>
      <c r="U640" s="987">
        <f t="shared" si="475"/>
      </c>
      <c r="V640" s="987">
        <f t="shared" si="559"/>
      </c>
      <c r="W640" s="988">
        <f t="shared" si="767"/>
      </c>
      <c r="X640" s="989">
        <v>0.0455</v>
      </c>
      <c r="Y640" s="990">
        <v>58</v>
      </c>
      <c r="Z640" s="986">
        <f t="shared" si="117"/>
      </c>
      <c r="AA640" s="1013">
        <v>36008</v>
      </c>
      <c r="AB640" s="1005">
        <v>396</v>
      </c>
      <c r="AC640" s="1005">
        <v>178</v>
      </c>
      <c r="AD640" s="1005">
        <v>390</v>
      </c>
      <c r="AE640" s="1005">
        <v>106</v>
      </c>
      <c r="AF640" s="1005">
        <v>7</v>
      </c>
      <c r="AG640" s="1005">
        <v>1</v>
      </c>
      <c r="AH640" s="1005">
        <v>43</v>
      </c>
      <c r="AI640" s="986">
        <f t="shared" si="185"/>
      </c>
      <c r="AJ640" s="986">
        <f t="shared" si="246"/>
      </c>
      <c r="AK640" s="993" t="s">
        <v>635</v>
      </c>
      <c r="AL640" s="994" t="s">
        <v>665</v>
      </c>
      <c r="AM640" s="994">
        <v>32</v>
      </c>
    </row>
    <row r="641">
      <c r="A641" s="1056"/>
      <c r="B641" s="1026" t="s">
        <v>633</v>
      </c>
      <c r="C641" s="979" t="s">
        <v>642</v>
      </c>
      <c r="D641" s="1059">
        <f t="shared" si="422"/>
      </c>
      <c r="E641" s="981">
        <v>869.05</v>
      </c>
      <c r="F641" s="981">
        <v>2700.66</v>
      </c>
      <c r="G641" s="1043">
        <v>9</v>
      </c>
      <c r="H641" s="1065">
        <v>21840.409999999996</v>
      </c>
      <c r="I641" s="1043">
        <v>1</v>
      </c>
      <c r="J641" s="1043">
        <v>4632.74</v>
      </c>
      <c r="K641" s="983">
        <f t="shared" si="620"/>
      </c>
      <c r="L641" s="985">
        <f t="shared" si="704"/>
      </c>
      <c r="M641" s="986">
        <f t="shared" si="529"/>
      </c>
      <c r="N641" s="984">
        <v>6</v>
      </c>
      <c r="O641" s="986">
        <f t="shared" si="499"/>
      </c>
      <c r="P641" s="986">
        <f t="shared" si="64"/>
      </c>
      <c r="Q641" s="986">
        <f t="shared" si="787"/>
      </c>
      <c r="R641" s="986">
        <f t="shared" si="215"/>
      </c>
      <c r="S641" s="987">
        <f t="shared" si="281"/>
      </c>
      <c r="T641" s="987">
        <f t="shared" si="311"/>
      </c>
      <c r="U641" s="987">
        <f t="shared" si="475"/>
      </c>
      <c r="V641" s="987">
        <f t="shared" si="559"/>
      </c>
      <c r="W641" s="988">
        <f t="shared" si="767"/>
      </c>
      <c r="X641" s="989">
        <v>0.0363</v>
      </c>
      <c r="Y641" s="990">
        <v>55</v>
      </c>
      <c r="Z641" s="986">
        <f t="shared" si="117"/>
      </c>
      <c r="AA641" s="1013">
        <v>39844</v>
      </c>
      <c r="AB641" s="1005">
        <v>384</v>
      </c>
      <c r="AC641" s="1005">
        <v>153</v>
      </c>
      <c r="AD641" s="1005">
        <v>391</v>
      </c>
      <c r="AE641" s="1005">
        <v>77</v>
      </c>
      <c r="AF641" s="1005">
        <v>7</v>
      </c>
      <c r="AG641" s="1005">
        <v>1</v>
      </c>
      <c r="AH641" s="1005">
        <v>51</v>
      </c>
      <c r="AI641" s="986">
        <f t="shared" si="185"/>
      </c>
      <c r="AJ641" s="986">
        <f t="shared" si="246"/>
      </c>
      <c r="AK641" s="993" t="s">
        <v>635</v>
      </c>
      <c r="AL641" s="994" t="s">
        <v>665</v>
      </c>
      <c r="AM641" s="994">
        <v>111</v>
      </c>
    </row>
    <row r="642">
      <c r="A642" s="1056"/>
      <c r="B642" s="1055" t="s">
        <v>640</v>
      </c>
      <c r="C642" s="1055"/>
      <c r="D642" s="1015">
        <f>SUM(D637:D641)</f>
      </c>
      <c r="E642" s="1060">
        <f>SUM(E637:E641)</f>
      </c>
      <c r="F642" s="1060">
        <f>SUM(F637:F641)</f>
      </c>
      <c r="G642" s="1061">
        <f>SUM(G637:G641)</f>
      </c>
      <c r="H642" s="1070">
        <f>SUM(H637:H641)</f>
      </c>
      <c r="I642" s="1061">
        <f>SUM(I637:I641)</f>
      </c>
      <c r="J642" s="1070">
        <f>SUM(J637:J641)</f>
      </c>
      <c r="K642" s="1017">
        <f>SUM(K637:K641)</f>
      </c>
      <c r="L642" s="1018">
        <f>SUM(L637:L641)</f>
      </c>
      <c r="M642" s="1019">
        <f t="shared" si="529"/>
      </c>
      <c r="N642" s="1017">
        <f>SUM(N637:N641)</f>
      </c>
      <c r="O642" s="1019">
        <f t="shared" si="499"/>
      </c>
      <c r="P642" s="1019">
        <f>D642/N642</f>
      </c>
      <c r="Q642" s="1019">
        <f t="shared" si="787"/>
      </c>
      <c r="R642" s="1019">
        <f t="shared" si="215"/>
      </c>
      <c r="S642" s="1020">
        <f t="shared" si="281"/>
      </c>
      <c r="T642" s="1020">
        <f t="shared" si="311"/>
      </c>
      <c r="U642" s="1020">
        <f t="shared" si="475"/>
      </c>
      <c r="V642" s="1020">
        <f t="shared" si="559"/>
      </c>
      <c r="W642" s="1021">
        <f t="shared" si="767"/>
      </c>
      <c r="X642" s="1020">
        <f>AVERAGE(X637:X641)</f>
      </c>
      <c r="Y642" s="1022">
        <f>AVERAGE(Y637:Y641)</f>
      </c>
      <c r="Z642" s="1019">
        <f t="shared" si="117"/>
      </c>
      <c r="AA642" s="1023">
        <f>SUM(AA637:AA641)</f>
      </c>
      <c r="AB642" s="1023">
        <f>SUM(AB637:AB641)</f>
      </c>
      <c r="AC642" s="1023">
        <f>SUM(AC637:AC641)</f>
      </c>
      <c r="AD642" s="1023">
        <f>SUM(AD637:AD641)</f>
      </c>
      <c r="AE642" s="1023">
        <f>SUM(AE637:AE641)</f>
      </c>
      <c r="AF642" s="1023">
        <f>SUM(AF637:AF641)</f>
      </c>
      <c r="AG642" s="1023">
        <f>SUM(AG637:AG641)</f>
      </c>
      <c r="AH642" s="1023">
        <f>SUM(AH637:AH641)</f>
      </c>
      <c r="AI642" s="1019">
        <f t="shared" si="185"/>
      </c>
      <c r="AJ642" s="1024">
        <f t="shared" si="246"/>
      </c>
      <c r="AK642" s="1025"/>
      <c r="AL642" s="1025"/>
      <c r="AM642" s="1021">
        <f>SUM(AM637:AM641)</f>
      </c>
    </row>
    <row r="643">
      <c r="A643" s="1056"/>
      <c r="B643" s="1026" t="s">
        <v>653</v>
      </c>
      <c r="C643" s="979" t="s">
        <v>643</v>
      </c>
      <c r="D643" s="1011">
        <f t="shared" ref="D643:D647" si="423">E643+F643</f>
      </c>
      <c r="E643" s="1028">
        <v>1002.96</v>
      </c>
      <c r="F643" s="1028">
        <v>3501.53</v>
      </c>
      <c r="G643" s="1043">
        <v>4</v>
      </c>
      <c r="H643" s="1065">
        <v>11080.850000000006</v>
      </c>
      <c r="I643" s="1043">
        <v>0</v>
      </c>
      <c r="J643" s="1065">
        <v>0</v>
      </c>
      <c r="K643" s="983">
        <f t="shared" ref="K643:K647" si="621">G643+I643</f>
      </c>
      <c r="L643" s="985">
        <f t="shared" ref="L643:L647" si="705">H643+J643</f>
      </c>
      <c r="M643" s="986">
        <f t="shared" si="529"/>
      </c>
      <c r="N643" s="1043">
        <v>3</v>
      </c>
      <c r="O643" s="986">
        <f t="shared" si="499"/>
      </c>
      <c r="P643" s="986">
        <f t="shared" ref="P643:P647" si="65">D643/K643</f>
      </c>
      <c r="Q643" s="986">
        <f t="shared" si="787"/>
      </c>
      <c r="R643" s="986">
        <f t="shared" si="215"/>
      </c>
      <c r="S643" s="987">
        <f t="shared" si="281"/>
      </c>
      <c r="T643" s="987">
        <f t="shared" si="311"/>
      </c>
      <c r="U643" s="987">
        <f t="shared" si="475"/>
      </c>
      <c r="V643" s="987">
        <f t="shared" si="559"/>
      </c>
      <c r="W643" s="988">
        <f t="shared" si="767"/>
      </c>
      <c r="X643" s="989">
        <v>0.0383</v>
      </c>
      <c r="Y643" s="990">
        <v>55</v>
      </c>
      <c r="Z643" s="986">
        <f t="shared" si="117"/>
      </c>
      <c r="AA643" s="1005">
        <v>43108</v>
      </c>
      <c r="AB643" s="1005">
        <v>517</v>
      </c>
      <c r="AC643" s="1005">
        <v>184</v>
      </c>
      <c r="AD643" s="1005">
        <v>527</v>
      </c>
      <c r="AE643" s="1005">
        <v>70</v>
      </c>
      <c r="AF643" s="1005">
        <v>11</v>
      </c>
      <c r="AG643" s="1005">
        <v>2</v>
      </c>
      <c r="AH643" s="1005">
        <v>41</v>
      </c>
      <c r="AI643" s="986">
        <f t="shared" si="185"/>
      </c>
      <c r="AJ643" s="986">
        <f t="shared" si="246"/>
      </c>
      <c r="AK643" s="993" t="s">
        <v>635</v>
      </c>
      <c r="AL643" s="994" t="s">
        <v>665</v>
      </c>
      <c r="AM643" s="994">
        <v>111</v>
      </c>
    </row>
    <row r="644">
      <c r="A644" s="1056"/>
      <c r="B644" s="1026" t="s">
        <v>653</v>
      </c>
      <c r="C644" s="979" t="s">
        <v>644</v>
      </c>
      <c r="D644" s="1011">
        <f t="shared" si="423"/>
      </c>
      <c r="E644" s="1027">
        <v>1027.69</v>
      </c>
      <c r="F644" s="1028">
        <v>2807.81</v>
      </c>
      <c r="G644" s="983">
        <v>6</v>
      </c>
      <c r="H644" s="985">
        <v>16570.149999999994</v>
      </c>
      <c r="I644" s="1043">
        <v>0</v>
      </c>
      <c r="J644" s="1065">
        <v>0</v>
      </c>
      <c r="K644" s="983">
        <f t="shared" si="621"/>
      </c>
      <c r="L644" s="985">
        <f t="shared" si="705"/>
      </c>
      <c r="M644" s="986">
        <f t="shared" si="529"/>
      </c>
      <c r="N644" s="983">
        <v>6</v>
      </c>
      <c r="O644" s="986">
        <f t="shared" si="499"/>
      </c>
      <c r="P644" s="986">
        <f t="shared" si="65"/>
      </c>
      <c r="Q644" s="986">
        <f t="shared" si="787"/>
      </c>
      <c r="R644" s="986">
        <f t="shared" si="215"/>
      </c>
      <c r="S644" s="987">
        <f t="shared" si="281"/>
      </c>
      <c r="T644" s="987">
        <f t="shared" si="311"/>
      </c>
      <c r="U644" s="987">
        <f t="shared" si="475"/>
      </c>
      <c r="V644" s="987">
        <f t="shared" si="559"/>
      </c>
      <c r="W644" s="988">
        <f t="shared" si="767"/>
      </c>
      <c r="X644" s="989">
        <v>0.0281</v>
      </c>
      <c r="Y644" s="990">
        <v>59</v>
      </c>
      <c r="Z644" s="986">
        <f t="shared" si="117"/>
      </c>
      <c r="AA644" s="1005">
        <v>36202</v>
      </c>
      <c r="AB644" s="1005">
        <v>433</v>
      </c>
      <c r="AC644" s="1005">
        <v>147</v>
      </c>
      <c r="AD644" s="1005">
        <v>431</v>
      </c>
      <c r="AE644" s="1005">
        <v>73</v>
      </c>
      <c r="AF644" s="1005">
        <v>6</v>
      </c>
      <c r="AG644" s="1005">
        <v>3</v>
      </c>
      <c r="AH644" s="1005">
        <v>50</v>
      </c>
      <c r="AI644" s="986">
        <f t="shared" si="185"/>
      </c>
      <c r="AJ644" s="986">
        <f t="shared" si="246"/>
      </c>
      <c r="AK644" s="993" t="s">
        <v>635</v>
      </c>
      <c r="AL644" s="994" t="s">
        <v>665</v>
      </c>
      <c r="AM644" s="994">
        <v>44</v>
      </c>
    </row>
    <row r="645">
      <c r="A645" s="1056"/>
      <c r="B645" s="1026" t="s">
        <v>653</v>
      </c>
      <c r="C645" s="979" t="s">
        <v>645</v>
      </c>
      <c r="D645" s="1011">
        <f t="shared" si="423"/>
      </c>
      <c r="E645" s="1027">
        <v>958.08</v>
      </c>
      <c r="F645" s="1028">
        <v>2793.94</v>
      </c>
      <c r="G645" s="983">
        <v>4</v>
      </c>
      <c r="H645" s="985">
        <v>10752.890000000014</v>
      </c>
      <c r="I645" s="983">
        <v>0</v>
      </c>
      <c r="J645" s="983">
        <v>0</v>
      </c>
      <c r="K645" s="983">
        <f t="shared" si="621"/>
      </c>
      <c r="L645" s="985">
        <f t="shared" si="705"/>
      </c>
      <c r="M645" s="986">
        <f t="shared" si="529"/>
      </c>
      <c r="N645" s="983">
        <v>4</v>
      </c>
      <c r="O645" s="986">
        <f t="shared" si="499"/>
      </c>
      <c r="P645" s="986">
        <f t="shared" si="65"/>
      </c>
      <c r="Q645" s="986">
        <f t="shared" si="787"/>
      </c>
      <c r="R645" s="986">
        <f t="shared" si="215"/>
      </c>
      <c r="S645" s="987">
        <f t="shared" si="281"/>
      </c>
      <c r="T645" s="987">
        <f t="shared" si="311"/>
      </c>
      <c r="U645" s="987">
        <f t="shared" si="475"/>
      </c>
      <c r="V645" s="987">
        <f t="shared" si="559"/>
      </c>
      <c r="W645" s="988">
        <f t="shared" si="767"/>
      </c>
      <c r="X645" s="989">
        <v>0.0402</v>
      </c>
      <c r="Y645" s="990">
        <v>59</v>
      </c>
      <c r="Z645" s="986">
        <f t="shared" si="117"/>
      </c>
      <c r="AA645" s="1005">
        <v>37517</v>
      </c>
      <c r="AB645" s="1005">
        <v>445</v>
      </c>
      <c r="AC645" s="1005">
        <v>175</v>
      </c>
      <c r="AD645" s="1005">
        <v>426</v>
      </c>
      <c r="AE645" s="1005">
        <v>59</v>
      </c>
      <c r="AF645" s="1005">
        <v>7</v>
      </c>
      <c r="AG645" s="1005">
        <v>2</v>
      </c>
      <c r="AH645" s="1005">
        <v>45</v>
      </c>
      <c r="AI645" s="986">
        <f t="shared" si="185"/>
      </c>
      <c r="AJ645" s="986">
        <f t="shared" si="246"/>
      </c>
      <c r="AK645" s="993" t="s">
        <v>635</v>
      </c>
      <c r="AL645" s="994" t="s">
        <v>665</v>
      </c>
      <c r="AM645" s="994">
        <v>47</v>
      </c>
    </row>
    <row r="646">
      <c r="A646" s="1056"/>
      <c r="B646" s="1026" t="s">
        <v>653</v>
      </c>
      <c r="C646" s="979" t="s">
        <v>647</v>
      </c>
      <c r="D646" s="1059">
        <f t="shared" si="423"/>
      </c>
      <c r="E646" s="981">
        <v>956.99</v>
      </c>
      <c r="F646" s="981">
        <v>2724.78</v>
      </c>
      <c r="G646" s="1043">
        <v>4</v>
      </c>
      <c r="H646" s="1000">
        <v>10199.479999999996</v>
      </c>
      <c r="I646" s="983">
        <v>0</v>
      </c>
      <c r="J646" s="983">
        <v>0</v>
      </c>
      <c r="K646" s="983">
        <f t="shared" si="621"/>
      </c>
      <c r="L646" s="985">
        <f t="shared" si="705"/>
      </c>
      <c r="M646" s="986">
        <f t="shared" si="529"/>
      </c>
      <c r="N646" s="984">
        <v>4</v>
      </c>
      <c r="O646" s="986">
        <f t="shared" si="499"/>
      </c>
      <c r="P646" s="986">
        <f t="shared" si="65"/>
      </c>
      <c r="Q646" s="986">
        <f t="shared" si="787"/>
      </c>
      <c r="R646" s="986">
        <f t="shared" si="215"/>
      </c>
      <c r="S646" s="987">
        <f t="shared" si="281"/>
      </c>
      <c r="T646" s="987">
        <f t="shared" si="311"/>
      </c>
      <c r="U646" s="987">
        <f t="shared" si="475"/>
      </c>
      <c r="V646" s="987">
        <f t="shared" si="559"/>
      </c>
      <c r="W646" s="988">
        <f t="shared" si="767"/>
      </c>
      <c r="X646" s="989">
        <v>0.0368</v>
      </c>
      <c r="Y646" s="990">
        <v>60</v>
      </c>
      <c r="Z646" s="986">
        <f t="shared" si="117"/>
      </c>
      <c r="AA646" s="1013">
        <v>41381</v>
      </c>
      <c r="AB646" s="1005">
        <v>553</v>
      </c>
      <c r="AC646" s="1005">
        <v>192</v>
      </c>
      <c r="AD646" s="1005">
        <v>564</v>
      </c>
      <c r="AE646" s="1005">
        <v>66</v>
      </c>
      <c r="AF646" s="1005">
        <v>8</v>
      </c>
      <c r="AG646" s="1005">
        <v>1</v>
      </c>
      <c r="AH646" s="1005">
        <v>47</v>
      </c>
      <c r="AI646" s="986">
        <f t="shared" si="185"/>
      </c>
      <c r="AJ646" s="986">
        <f t="shared" si="246"/>
      </c>
      <c r="AK646" s="993" t="s">
        <v>635</v>
      </c>
      <c r="AL646" s="994" t="s">
        <v>665</v>
      </c>
      <c r="AM646" s="994">
        <v>32</v>
      </c>
    </row>
    <row r="647">
      <c r="A647" s="1056"/>
      <c r="B647" s="1026" t="s">
        <v>653</v>
      </c>
      <c r="C647" s="979" t="s">
        <v>648</v>
      </c>
      <c r="D647" s="1011">
        <f t="shared" si="423"/>
      </c>
      <c r="E647" s="1028">
        <v>1034.02</v>
      </c>
      <c r="F647" s="1028">
        <v>2279.67</v>
      </c>
      <c r="G647" s="983">
        <v>7</v>
      </c>
      <c r="H647" s="983">
        <v>16883.87000000001</v>
      </c>
      <c r="I647" s="983">
        <v>0</v>
      </c>
      <c r="J647" s="983">
        <v>0</v>
      </c>
      <c r="K647" s="983">
        <f t="shared" si="621"/>
      </c>
      <c r="L647" s="985">
        <f t="shared" si="705"/>
      </c>
      <c r="M647" s="986">
        <f t="shared" si="529"/>
      </c>
      <c r="N647" s="1066">
        <v>5</v>
      </c>
      <c r="O647" s="986">
        <f t="shared" si="499"/>
      </c>
      <c r="P647" s="986">
        <f t="shared" si="65"/>
      </c>
      <c r="Q647" s="986">
        <f t="shared" si="787"/>
      </c>
      <c r="R647" s="986">
        <f t="shared" si="215"/>
      </c>
      <c r="S647" s="987">
        <f t="shared" si="281"/>
      </c>
      <c r="T647" s="987">
        <f t="shared" si="311"/>
      </c>
      <c r="U647" s="987">
        <f t="shared" si="475"/>
      </c>
      <c r="V647" s="987">
        <f t="shared" si="559"/>
      </c>
      <c r="W647" s="988">
        <f t="shared" si="767"/>
      </c>
      <c r="X647" s="989">
        <v>0.037</v>
      </c>
      <c r="Y647" s="990">
        <v>62</v>
      </c>
      <c r="Z647" s="986">
        <f t="shared" si="117"/>
      </c>
      <c r="AA647" s="1005">
        <v>30994</v>
      </c>
      <c r="AB647" s="1005">
        <v>337</v>
      </c>
      <c r="AC647" s="1005">
        <v>128</v>
      </c>
      <c r="AD647" s="1005">
        <v>325</v>
      </c>
      <c r="AE647" s="1005">
        <v>67</v>
      </c>
      <c r="AF647" s="1005">
        <v>5</v>
      </c>
      <c r="AG647" s="1005">
        <v>3</v>
      </c>
      <c r="AH647" s="1005">
        <v>38</v>
      </c>
      <c r="AI647" s="986">
        <f t="shared" si="185"/>
      </c>
      <c r="AJ647" s="986">
        <f t="shared" si="246"/>
      </c>
      <c r="AK647" s="993" t="s">
        <v>635</v>
      </c>
      <c r="AL647" s="994" t="s">
        <v>665</v>
      </c>
      <c r="AM647" s="994">
        <v>28</v>
      </c>
    </row>
    <row r="648">
      <c r="A648" s="1056"/>
      <c r="B648" s="1055" t="s">
        <v>640</v>
      </c>
      <c r="C648" s="1055"/>
      <c r="D648" s="1015">
        <f>SUM(D643:D647)</f>
      </c>
      <c r="E648" s="1016">
        <f>SUM(E643:E647)</f>
      </c>
      <c r="F648" s="1016">
        <f>SUM(F643:F647)</f>
      </c>
      <c r="G648" s="1017">
        <f>SUM(G643:G647)</f>
      </c>
      <c r="H648" s="1018">
        <f>SUM(H643:H647)</f>
      </c>
      <c r="I648" s="1017">
        <f>SUM(I643:I647)</f>
      </c>
      <c r="J648" s="1018">
        <f>SUM(J643:J647)</f>
      </c>
      <c r="K648" s="1017">
        <f>SUM(K643:K647)</f>
      </c>
      <c r="L648" s="1016">
        <f>SUM(L643:L647)</f>
      </c>
      <c r="M648" s="1019">
        <f t="shared" si="529"/>
      </c>
      <c r="N648" s="1017">
        <f>SUM(N643:N647)</f>
      </c>
      <c r="O648" s="1019">
        <f t="shared" si="499"/>
      </c>
      <c r="P648" s="1019">
        <f>D648/N648</f>
      </c>
      <c r="Q648" s="1019">
        <f t="shared" si="787"/>
      </c>
      <c r="R648" s="1019">
        <f t="shared" si="215"/>
      </c>
      <c r="S648" s="1020">
        <f t="shared" si="281"/>
      </c>
      <c r="T648" s="1020">
        <f t="shared" si="311"/>
      </c>
      <c r="U648" s="1020">
        <f t="shared" si="475"/>
      </c>
      <c r="V648" s="1020">
        <f t="shared" si="559"/>
      </c>
      <c r="W648" s="1021">
        <f t="shared" si="767"/>
      </c>
      <c r="X648" s="1020">
        <f>AVERAGE(X643:X647)</f>
      </c>
      <c r="Y648" s="1022">
        <f>AVERAGE(Y643:Y647)</f>
      </c>
      <c r="Z648" s="1022">
        <f t="shared" si="117"/>
      </c>
      <c r="AA648" s="1023">
        <f>SUM(AA643:AA647)</f>
      </c>
      <c r="AB648" s="1023">
        <f>SUM(AB643:AB647)</f>
      </c>
      <c r="AC648" s="1023">
        <f>SUM(AC643:AC647)</f>
      </c>
      <c r="AD648" s="1023">
        <f>SUM(AD643:AD647)</f>
      </c>
      <c r="AE648" s="1023">
        <f>SUM(AE643:AE647)</f>
      </c>
      <c r="AF648" s="1023">
        <f>SUM(AF643:AF647)</f>
      </c>
      <c r="AG648" s="1023">
        <f>SUM(AG643:AG647)</f>
      </c>
      <c r="AH648" s="1023">
        <f>SUM(AH643:AH647)</f>
      </c>
      <c r="AI648" s="1019">
        <f t="shared" si="185"/>
      </c>
      <c r="AJ648" s="1024">
        <f t="shared" si="246"/>
      </c>
      <c r="AK648" s="1025"/>
      <c r="AL648" s="1025"/>
      <c r="AM648" s="1021">
        <f>SUM(AM643:AM647)</f>
      </c>
    </row>
    <row r="649">
      <c r="A649" s="1056"/>
      <c r="B649" s="1026" t="s">
        <v>641</v>
      </c>
      <c r="C649" s="979" t="s">
        <v>649</v>
      </c>
      <c r="D649" s="1011">
        <f t="shared" ref="D649:D653" si="424">E649+F649</f>
      </c>
      <c r="E649" s="1028">
        <v>1523.16</v>
      </c>
      <c r="F649" s="1028">
        <v>3620.78</v>
      </c>
      <c r="G649" s="983">
        <v>2</v>
      </c>
      <c r="H649" s="983">
        <v>3429.859999999986</v>
      </c>
      <c r="I649" s="983">
        <v>0</v>
      </c>
      <c r="J649" s="983">
        <v>0</v>
      </c>
      <c r="K649" s="983">
        <f t="shared" ref="K649:K653" si="622">G649+I649</f>
      </c>
      <c r="L649" s="985">
        <f t="shared" ref="L649:L653" si="706">H649+J649</f>
      </c>
      <c r="M649" s="986">
        <f t="shared" si="529"/>
      </c>
      <c r="N649" s="1066">
        <v>2</v>
      </c>
      <c r="O649" s="986">
        <f t="shared" si="499"/>
      </c>
      <c r="P649" s="986">
        <f t="shared" ref="P649:P653" si="66">D649/K649</f>
      </c>
      <c r="Q649" s="986">
        <f t="shared" si="787"/>
      </c>
      <c r="R649" s="986">
        <f t="shared" si="215"/>
      </c>
      <c r="S649" s="987">
        <f t="shared" si="281"/>
      </c>
      <c r="T649" s="987">
        <f t="shared" si="311"/>
      </c>
      <c r="U649" s="987">
        <f t="shared" si="475"/>
      </c>
      <c r="V649" s="987">
        <f t="shared" si="559"/>
      </c>
      <c r="W649" s="988">
        <f t="shared" si="767"/>
      </c>
      <c r="X649" s="989">
        <v>0.0391</v>
      </c>
      <c r="Y649" s="990">
        <v>61</v>
      </c>
      <c r="Z649" s="986">
        <f t="shared" si="117"/>
      </c>
      <c r="AA649" s="1005">
        <v>53907</v>
      </c>
      <c r="AB649" s="1005">
        <v>676</v>
      </c>
      <c r="AC649" s="1005">
        <v>219</v>
      </c>
      <c r="AD649" s="1005">
        <v>711</v>
      </c>
      <c r="AE649" s="1005">
        <v>83</v>
      </c>
      <c r="AF649" s="1005">
        <v>6</v>
      </c>
      <c r="AG649" s="1005">
        <v>3</v>
      </c>
      <c r="AH649" s="1005">
        <v>53</v>
      </c>
      <c r="AI649" s="986">
        <f t="shared" si="185"/>
      </c>
      <c r="AJ649" s="986">
        <f t="shared" si="246"/>
      </c>
      <c r="AK649" s="993" t="s">
        <v>650</v>
      </c>
      <c r="AL649" s="994" t="s">
        <v>692</v>
      </c>
      <c r="AM649" s="994">
        <v>27</v>
      </c>
    </row>
    <row r="650">
      <c r="A650" s="1056"/>
      <c r="B650" s="1026" t="s">
        <v>641</v>
      </c>
      <c r="C650" s="979" t="s">
        <v>652</v>
      </c>
      <c r="D650" s="1011">
        <f t="shared" si="424"/>
      </c>
      <c r="E650" s="1028">
        <v>1501.73</v>
      </c>
      <c r="F650" s="1027">
        <v>2461.07</v>
      </c>
      <c r="G650" s="983">
        <v>2</v>
      </c>
      <c r="H650" s="1012">
        <v>5656.37</v>
      </c>
      <c r="I650" s="983">
        <v>1</v>
      </c>
      <c r="J650" s="1012">
        <v>3626.64</v>
      </c>
      <c r="K650" s="983">
        <f t="shared" si="622"/>
      </c>
      <c r="L650" s="985">
        <f t="shared" si="706"/>
      </c>
      <c r="M650" s="986">
        <f t="shared" si="529"/>
      </c>
      <c r="N650" s="1066">
        <v>3</v>
      </c>
      <c r="O650" s="986">
        <f t="shared" si="499"/>
      </c>
      <c r="P650" s="986">
        <f t="shared" si="66"/>
      </c>
      <c r="Q650" s="986">
        <f t="shared" si="787"/>
      </c>
      <c r="R650" s="986">
        <f t="shared" si="215"/>
      </c>
      <c r="S650" s="987">
        <f t="shared" si="281"/>
      </c>
      <c r="T650" s="987">
        <f t="shared" si="311"/>
      </c>
      <c r="U650" s="987">
        <f t="shared" si="475"/>
      </c>
      <c r="V650" s="987">
        <f t="shared" si="559"/>
      </c>
      <c r="W650" s="988">
        <f t="shared" si="767"/>
      </c>
      <c r="X650" s="989">
        <v>0.0317</v>
      </c>
      <c r="Y650" s="990">
        <v>61</v>
      </c>
      <c r="Z650" s="986">
        <f t="shared" si="117"/>
      </c>
      <c r="AA650" s="1005">
        <v>32953</v>
      </c>
      <c r="AB650" s="1005">
        <v>680</v>
      </c>
      <c r="AC650" s="1005">
        <v>159</v>
      </c>
      <c r="AD650" s="1005">
        <v>722</v>
      </c>
      <c r="AE650" s="1005">
        <v>88</v>
      </c>
      <c r="AF650" s="1005">
        <v>7</v>
      </c>
      <c r="AG650" s="1005">
        <v>1</v>
      </c>
      <c r="AH650" s="1005">
        <v>50</v>
      </c>
      <c r="AI650" s="986">
        <f t="shared" si="185"/>
      </c>
      <c r="AJ650" s="986">
        <f>AM649*1000/D650</f>
      </c>
      <c r="AK650" s="993" t="s">
        <v>650</v>
      </c>
      <c r="AL650" s="994" t="s">
        <v>692</v>
      </c>
      <c r="AM650" s="1073">
        <v>25</v>
      </c>
    </row>
    <row r="651">
      <c r="A651" s="1056"/>
      <c r="B651" s="1026" t="s">
        <v>641</v>
      </c>
      <c r="C651" s="979" t="s">
        <v>654</v>
      </c>
      <c r="D651" s="1011">
        <f t="shared" si="424"/>
      </c>
      <c r="E651" s="1028">
        <v>1448.73</v>
      </c>
      <c r="F651" s="1028">
        <v>3158.84</v>
      </c>
      <c r="G651" s="1012">
        <v>5</v>
      </c>
      <c r="H651" s="1012">
        <v>11788.929999999993</v>
      </c>
      <c r="I651" s="1012">
        <v>1</v>
      </c>
      <c r="J651" s="1012">
        <v>5096.52</v>
      </c>
      <c r="K651" s="983">
        <f t="shared" si="622"/>
      </c>
      <c r="L651" s="985">
        <f t="shared" si="706"/>
      </c>
      <c r="M651" s="986">
        <f t="shared" si="529"/>
      </c>
      <c r="N651" s="1066">
        <v>5</v>
      </c>
      <c r="O651" s="986">
        <f t="shared" si="499"/>
      </c>
      <c r="P651" s="986">
        <f t="shared" si="66"/>
      </c>
      <c r="Q651" s="986">
        <f t="shared" si="787"/>
      </c>
      <c r="R651" s="986">
        <f t="shared" si="215"/>
      </c>
      <c r="S651" s="987">
        <f t="shared" si="281"/>
      </c>
      <c r="T651" s="987">
        <f t="shared" si="311"/>
      </c>
      <c r="U651" s="987">
        <f t="shared" si="475"/>
      </c>
      <c r="V651" s="987">
        <f t="shared" si="559"/>
      </c>
      <c r="W651" s="988">
        <f t="shared" si="767"/>
      </c>
      <c r="X651" s="989">
        <v>0.0329</v>
      </c>
      <c r="Y651" s="990">
        <v>62</v>
      </c>
      <c r="Z651" s="986">
        <f t="shared" si="117"/>
      </c>
      <c r="AA651" s="1069">
        <v>43828</v>
      </c>
      <c r="AB651" s="1005">
        <v>634</v>
      </c>
      <c r="AC651" s="1005">
        <v>182</v>
      </c>
      <c r="AD651" s="1005">
        <v>656</v>
      </c>
      <c r="AE651" s="1005">
        <v>113</v>
      </c>
      <c r="AF651" s="1005">
        <v>6</v>
      </c>
      <c r="AG651" s="1005">
        <v>2</v>
      </c>
      <c r="AH651" s="1005">
        <v>49</v>
      </c>
      <c r="AI651" s="986">
        <f t="shared" si="185"/>
      </c>
      <c r="AJ651" s="986">
        <f t="shared" ref="AJ651:AJ661" si="247">AM651*1000/D651</f>
      </c>
      <c r="AK651" s="993" t="s">
        <v>650</v>
      </c>
      <c r="AL651" s="994" t="s">
        <v>692</v>
      </c>
      <c r="AM651" s="994">
        <v>30</v>
      </c>
    </row>
    <row r="652">
      <c r="A652" s="1056"/>
      <c r="B652" s="1026" t="s">
        <v>641</v>
      </c>
      <c r="C652" s="979" t="s">
        <v>655</v>
      </c>
      <c r="D652" s="1059">
        <f t="shared" si="424"/>
      </c>
      <c r="E652" s="1031">
        <v>1456.38</v>
      </c>
      <c r="F652" s="1031">
        <v>1567.89</v>
      </c>
      <c r="G652" s="983">
        <v>6</v>
      </c>
      <c r="H652" s="1012">
        <v>13492.310000000027</v>
      </c>
      <c r="I652" s="1012">
        <v>0</v>
      </c>
      <c r="J652" s="1012">
        <v>0</v>
      </c>
      <c r="K652" s="983">
        <f t="shared" si="622"/>
      </c>
      <c r="L652" s="985">
        <f t="shared" si="706"/>
      </c>
      <c r="M652" s="986">
        <f t="shared" si="529"/>
      </c>
      <c r="N652" s="1066">
        <v>3</v>
      </c>
      <c r="O652" s="986">
        <f t="shared" si="499"/>
      </c>
      <c r="P652" s="986">
        <f t="shared" si="66"/>
      </c>
      <c r="Q652" s="986">
        <f t="shared" si="787"/>
      </c>
      <c r="R652" s="986">
        <f t="shared" si="215"/>
      </c>
      <c r="S652" s="987">
        <f t="shared" si="281"/>
      </c>
      <c r="T652" s="987">
        <f t="shared" si="311"/>
      </c>
      <c r="U652" s="987">
        <f t="shared" si="475"/>
      </c>
      <c r="V652" s="987">
        <f t="shared" si="559"/>
      </c>
      <c r="W652" s="988">
        <f t="shared" si="767"/>
      </c>
      <c r="X652" s="989">
        <v>0.0168</v>
      </c>
      <c r="Y652" s="990">
        <v>62</v>
      </c>
      <c r="Z652" s="1002">
        <f t="shared" si="117"/>
      </c>
      <c r="AA652" s="1003">
        <v>25592</v>
      </c>
      <c r="AB652" s="1004">
        <v>425</v>
      </c>
      <c r="AC652" s="1005">
        <v>99</v>
      </c>
      <c r="AD652" s="1005">
        <v>458</v>
      </c>
      <c r="AE652" s="1005">
        <v>53</v>
      </c>
      <c r="AF652" s="1005">
        <v>5</v>
      </c>
      <c r="AG652" s="1005">
        <v>0</v>
      </c>
      <c r="AH652" s="1005">
        <v>17</v>
      </c>
      <c r="AI652" s="986">
        <f t="shared" si="185"/>
      </c>
      <c r="AJ652" s="986">
        <f t="shared" si="247"/>
      </c>
      <c r="AK652" s="993" t="s">
        <v>650</v>
      </c>
      <c r="AL652" s="994" t="s">
        <v>692</v>
      </c>
      <c r="AM652" s="994">
        <v>15</v>
      </c>
    </row>
    <row r="653">
      <c r="A653" s="1056"/>
      <c r="B653" s="1026" t="s">
        <v>641</v>
      </c>
      <c r="C653" s="979" t="s">
        <v>656</v>
      </c>
      <c r="D653" s="1011">
        <f t="shared" si="424"/>
      </c>
      <c r="E653" s="1028">
        <v>1630.01</v>
      </c>
      <c r="F653" s="1028">
        <v>2927.44</v>
      </c>
      <c r="G653" s="1012">
        <v>3</v>
      </c>
      <c r="H653" s="1012">
        <v>6859.4800000000105</v>
      </c>
      <c r="I653" s="1012">
        <v>0</v>
      </c>
      <c r="J653" s="1012">
        <v>0</v>
      </c>
      <c r="K653" s="983">
        <f t="shared" si="622"/>
      </c>
      <c r="L653" s="985">
        <f t="shared" si="706"/>
      </c>
      <c r="M653" s="986">
        <f t="shared" si="529"/>
      </c>
      <c r="N653" s="1066">
        <v>3</v>
      </c>
      <c r="O653" s="986">
        <f t="shared" si="499"/>
      </c>
      <c r="P653" s="986">
        <f t="shared" si="66"/>
      </c>
      <c r="Q653" s="986">
        <f t="shared" si="787"/>
      </c>
      <c r="R653" s="986">
        <f t="shared" si="215"/>
      </c>
      <c r="S653" s="987">
        <f t="shared" si="281"/>
      </c>
      <c r="T653" s="987">
        <f t="shared" si="311"/>
      </c>
      <c r="U653" s="987">
        <f t="shared" si="475"/>
      </c>
      <c r="V653" s="987">
        <f t="shared" si="559"/>
      </c>
      <c r="W653" s="988">
        <f t="shared" si="767"/>
      </c>
      <c r="X653" s="989">
        <v>0.0339</v>
      </c>
      <c r="Y653" s="990">
        <v>61</v>
      </c>
      <c r="Z653" s="986">
        <f t="shared" si="117"/>
      </c>
      <c r="AA653" s="1013">
        <v>42496</v>
      </c>
      <c r="AB653" s="1005">
        <v>872</v>
      </c>
      <c r="AC653" s="1005">
        <v>188</v>
      </c>
      <c r="AD653" s="1005">
        <v>931</v>
      </c>
      <c r="AE653" s="1005">
        <v>98</v>
      </c>
      <c r="AF653" s="1005">
        <v>1</v>
      </c>
      <c r="AG653" s="1005">
        <v>5</v>
      </c>
      <c r="AH653" s="1005">
        <v>34</v>
      </c>
      <c r="AI653" s="986">
        <f t="shared" si="185"/>
      </c>
      <c r="AJ653" s="986">
        <f t="shared" si="247"/>
      </c>
      <c r="AK653" s="993" t="s">
        <v>650</v>
      </c>
      <c r="AL653" s="994" t="s">
        <v>692</v>
      </c>
      <c r="AM653" s="994">
        <v>41</v>
      </c>
    </row>
    <row r="654">
      <c r="A654" s="1056"/>
      <c r="B654" s="1055" t="s">
        <v>640</v>
      </c>
      <c r="C654" s="1055"/>
      <c r="D654" s="1015">
        <f>SUM(D649:D653)</f>
      </c>
      <c r="E654" s="1072">
        <f>SUM(E649:E653)</f>
      </c>
      <c r="F654" s="1072">
        <f>SUM(F649:F653)</f>
      </c>
      <c r="G654" s="1029">
        <f>SUM(G649:G653)</f>
      </c>
      <c r="H654" s="1072">
        <f>SUM(H649:H653)</f>
      </c>
      <c r="I654" s="1029">
        <f>SUM(I649:I653)</f>
      </c>
      <c r="J654" s="1072">
        <f>SUM(J649:J653)</f>
      </c>
      <c r="K654" s="1029">
        <f>SUM(K649:K653)</f>
      </c>
      <c r="L654" s="1072">
        <f>SUM(L649:L653)</f>
      </c>
      <c r="M654" s="1019">
        <f t="shared" si="529"/>
      </c>
      <c r="N654" s="1017">
        <f>SUM(N649:N653)</f>
      </c>
      <c r="O654" s="1019">
        <f t="shared" si="499"/>
      </c>
      <c r="P654" s="1019">
        <f>D654/N654</f>
      </c>
      <c r="Q654" s="1019">
        <f t="shared" si="787"/>
      </c>
      <c r="R654" s="1019">
        <f t="shared" si="215"/>
      </c>
      <c r="S654" s="1020">
        <f t="shared" si="281"/>
      </c>
      <c r="T654" s="1020">
        <f t="shared" si="311"/>
      </c>
      <c r="U654" s="1020">
        <f t="shared" si="475"/>
      </c>
      <c r="V654" s="1020">
        <f t="shared" si="559"/>
      </c>
      <c r="W654" s="1021">
        <f t="shared" si="767"/>
      </c>
      <c r="X654" s="1020">
        <f>AVERAGE(X649:X653)</f>
      </c>
      <c r="Y654" s="1022">
        <f>AVERAGE(Y649:Y653)</f>
      </c>
      <c r="Z654" s="1022">
        <f t="shared" si="117"/>
      </c>
      <c r="AA654" s="1023">
        <f>SUM(AA649:AA653)</f>
      </c>
      <c r="AB654" s="1023">
        <f>SUM(AB649:AB653)</f>
      </c>
      <c r="AC654" s="1023">
        <f>SUM(AC649:AC653)</f>
      </c>
      <c r="AD654" s="1023">
        <f>SUM(AD649:AD653)</f>
      </c>
      <c r="AE654" s="1023">
        <f>SUM(AE649:AE653)</f>
      </c>
      <c r="AF654" s="1023">
        <f>SUM(AF649:AF653)</f>
      </c>
      <c r="AG654" s="1023">
        <f>SUM(AG649:AG653)</f>
      </c>
      <c r="AH654" s="1023">
        <f>SUM(AH649:AH653)</f>
      </c>
      <c r="AI654" s="1019">
        <f t="shared" si="185"/>
      </c>
      <c r="AJ654" s="1024">
        <f t="shared" si="247"/>
      </c>
      <c r="AK654" s="1025"/>
      <c r="AL654" s="1025"/>
      <c r="AM654" s="1023">
        <f>SUM(AM649:AM653)</f>
      </c>
    </row>
    <row r="655">
      <c r="A655" s="1056"/>
      <c r="B655" s="1026" t="s">
        <v>666</v>
      </c>
      <c r="C655" s="979" t="s">
        <v>657</v>
      </c>
      <c r="D655" s="1011">
        <f t="shared" ref="D655:D659" si="425">E655+F655</f>
      </c>
      <c r="E655" s="1027">
        <v>1713.32</v>
      </c>
      <c r="F655" s="1028">
        <v>3106.25</v>
      </c>
      <c r="G655" s="1012">
        <v>7</v>
      </c>
      <c r="H655" s="1012">
        <v>13957.51999999999</v>
      </c>
      <c r="I655" s="1012">
        <v>0</v>
      </c>
      <c r="J655" s="1012">
        <v>0</v>
      </c>
      <c r="K655" s="983">
        <f t="shared" ref="K655:K659" si="623">G655+I655</f>
      </c>
      <c r="L655" s="985">
        <f t="shared" ref="L655:L659" si="707">H655+J655</f>
      </c>
      <c r="M655" s="986">
        <f t="shared" si="529"/>
      </c>
      <c r="N655" s="1066">
        <v>7</v>
      </c>
      <c r="O655" s="986">
        <f t="shared" si="499"/>
      </c>
      <c r="P655" s="986">
        <f t="shared" ref="P655:P659" si="67">D655/K655</f>
      </c>
      <c r="Q655" s="986">
        <f t="shared" si="787"/>
      </c>
      <c r="R655" s="986">
        <f t="shared" si="215"/>
      </c>
      <c r="S655" s="987">
        <f t="shared" si="281"/>
      </c>
      <c r="T655" s="987">
        <f t="shared" si="311"/>
      </c>
      <c r="U655" s="987">
        <f t="shared" si="475"/>
      </c>
      <c r="V655" s="987">
        <f t="shared" si="559"/>
      </c>
      <c r="W655" s="988">
        <f t="shared" si="767"/>
      </c>
      <c r="X655" s="989">
        <v>0.0261</v>
      </c>
      <c r="Y655" s="990">
        <v>62</v>
      </c>
      <c r="Z655" s="986">
        <f t="shared" si="117"/>
      </c>
      <c r="AA655" s="1005">
        <v>48778</v>
      </c>
      <c r="AB655" s="1005">
        <v>746</v>
      </c>
      <c r="AC655" s="1005">
        <v>205</v>
      </c>
      <c r="AD655" s="1005">
        <v>769</v>
      </c>
      <c r="AE655" s="1005">
        <v>87</v>
      </c>
      <c r="AF655" s="1005">
        <v>8</v>
      </c>
      <c r="AG655" s="1005">
        <v>2</v>
      </c>
      <c r="AH655" s="1005">
        <v>35</v>
      </c>
      <c r="AI655" s="986">
        <f t="shared" si="185"/>
      </c>
      <c r="AJ655" s="986">
        <f t="shared" si="247"/>
      </c>
      <c r="AK655" s="993" t="s">
        <v>650</v>
      </c>
      <c r="AL655" s="994" t="s">
        <v>692</v>
      </c>
      <c r="AM655" s="994">
        <v>31</v>
      </c>
    </row>
    <row r="656">
      <c r="A656" s="1056"/>
      <c r="B656" s="1026" t="s">
        <v>666</v>
      </c>
      <c r="C656" s="979" t="s">
        <v>659</v>
      </c>
      <c r="D656" s="1011">
        <f t="shared" si="425"/>
      </c>
      <c r="E656" s="1031">
        <v>1189.89</v>
      </c>
      <c r="F656" s="1031">
        <v>2615.6</v>
      </c>
      <c r="G656" s="1012">
        <v>4</v>
      </c>
      <c r="H656" s="1012">
        <v>10759.330000000016</v>
      </c>
      <c r="I656" s="1012">
        <v>1</v>
      </c>
      <c r="J656" s="1012">
        <v>6216.210000000001</v>
      </c>
      <c r="K656" s="983">
        <f t="shared" si="623"/>
      </c>
      <c r="L656" s="985">
        <f t="shared" si="707"/>
      </c>
      <c r="M656" s="986">
        <f t="shared" si="529"/>
      </c>
      <c r="N656" s="1066">
        <v>5</v>
      </c>
      <c r="O656" s="986">
        <f t="shared" si="499"/>
      </c>
      <c r="P656" s="986">
        <f t="shared" si="67"/>
      </c>
      <c r="Q656" s="986">
        <f t="shared" si="787"/>
      </c>
      <c r="R656" s="986">
        <f t="shared" si="215"/>
      </c>
      <c r="S656" s="987">
        <f t="shared" si="281"/>
      </c>
      <c r="T656" s="987">
        <f t="shared" si="311"/>
      </c>
      <c r="U656" s="987">
        <f t="shared" si="475"/>
      </c>
      <c r="V656" s="987">
        <f t="shared" si="559"/>
      </c>
      <c r="W656" s="988">
        <f t="shared" si="767"/>
      </c>
      <c r="X656" s="989">
        <v>0.0215</v>
      </c>
      <c r="Y656" s="990">
        <v>63</v>
      </c>
      <c r="Z656" s="986">
        <f t="shared" si="117"/>
      </c>
      <c r="AA656" s="1005">
        <v>39329</v>
      </c>
      <c r="AB656" s="1005">
        <v>478</v>
      </c>
      <c r="AC656" s="1005">
        <v>151</v>
      </c>
      <c r="AD656" s="1005">
        <v>484</v>
      </c>
      <c r="AE656" s="1005">
        <v>95</v>
      </c>
      <c r="AF656" s="1005">
        <v>9</v>
      </c>
      <c r="AG656" s="1005">
        <v>2</v>
      </c>
      <c r="AH656" s="1005">
        <v>28</v>
      </c>
      <c r="AI656" s="986">
        <f t="shared" si="185"/>
      </c>
      <c r="AJ656" s="986">
        <f t="shared" si="247"/>
      </c>
      <c r="AK656" s="993" t="s">
        <v>650</v>
      </c>
      <c r="AL656" s="994" t="s">
        <v>692</v>
      </c>
      <c r="AM656" s="994">
        <v>32</v>
      </c>
    </row>
    <row r="657">
      <c r="A657" s="1056"/>
      <c r="B657" s="1026" t="s">
        <v>666</v>
      </c>
      <c r="C657" s="979" t="s">
        <v>660</v>
      </c>
      <c r="D657" s="1011">
        <f t="shared" si="425"/>
      </c>
      <c r="E657" s="1031">
        <v>1443.43</v>
      </c>
      <c r="F657" s="1031">
        <v>2782.31</v>
      </c>
      <c r="G657" s="983">
        <v>7</v>
      </c>
      <c r="H657" s="983">
        <v>15996.070000000007</v>
      </c>
      <c r="I657" s="983">
        <v>0</v>
      </c>
      <c r="J657" s="983">
        <v>0</v>
      </c>
      <c r="K657" s="983">
        <f t="shared" si="623"/>
      </c>
      <c r="L657" s="985">
        <f t="shared" si="707"/>
      </c>
      <c r="M657" s="986">
        <f t="shared" si="529"/>
      </c>
      <c r="N657" s="1066">
        <v>7</v>
      </c>
      <c r="O657" s="986">
        <f t="shared" si="499"/>
      </c>
      <c r="P657" s="986">
        <f t="shared" si="67"/>
      </c>
      <c r="Q657" s="986">
        <f t="shared" si="787"/>
      </c>
      <c r="R657" s="986">
        <f t="shared" si="215"/>
      </c>
      <c r="S657" s="987">
        <f t="shared" si="281"/>
      </c>
      <c r="T657" s="987">
        <f t="shared" si="311"/>
      </c>
      <c r="U657" s="987">
        <f t="shared" si="475"/>
      </c>
      <c r="V657" s="987">
        <f t="shared" si="559"/>
      </c>
      <c r="W657" s="988">
        <f t="shared" si="767"/>
      </c>
      <c r="X657" s="989">
        <v>0.0174</v>
      </c>
      <c r="Y657" s="990">
        <v>64</v>
      </c>
      <c r="Z657" s="986">
        <f t="shared" si="117"/>
      </c>
      <c r="AA657" s="1005">
        <v>53191</v>
      </c>
      <c r="AB657" s="1005">
        <v>802</v>
      </c>
      <c r="AC657" s="1005">
        <v>181</v>
      </c>
      <c r="AD657" s="1005">
        <v>858</v>
      </c>
      <c r="AE657" s="1005">
        <v>117</v>
      </c>
      <c r="AF657" s="1005">
        <v>4</v>
      </c>
      <c r="AG657" s="1005">
        <v>0</v>
      </c>
      <c r="AH657" s="1005">
        <v>42</v>
      </c>
      <c r="AI657" s="986">
        <f t="shared" si="185"/>
      </c>
      <c r="AJ657" s="986">
        <f t="shared" si="247"/>
      </c>
      <c r="AK657" s="993" t="s">
        <v>650</v>
      </c>
      <c r="AL657" s="994" t="s">
        <v>692</v>
      </c>
      <c r="AM657" s="994">
        <v>43</v>
      </c>
    </row>
    <row r="658">
      <c r="A658" s="1056"/>
      <c r="B658" s="1026" t="s">
        <v>666</v>
      </c>
      <c r="C658" s="979" t="s">
        <v>661</v>
      </c>
      <c r="D658" s="1059">
        <f t="shared" si="425"/>
      </c>
      <c r="E658" s="1031">
        <v>754.57</v>
      </c>
      <c r="F658" s="1031">
        <v>1083.38</v>
      </c>
      <c r="G658" s="1012">
        <v>2</v>
      </c>
      <c r="H658" s="1012">
        <v>5810.809999999998</v>
      </c>
      <c r="I658" s="1012">
        <v>0</v>
      </c>
      <c r="J658" s="1012">
        <v>0</v>
      </c>
      <c r="K658" s="983">
        <f t="shared" si="623"/>
      </c>
      <c r="L658" s="985">
        <f t="shared" si="707"/>
      </c>
      <c r="M658" s="986">
        <f t="shared" si="529"/>
      </c>
      <c r="N658" s="1066">
        <v>2</v>
      </c>
      <c r="O658" s="986">
        <f t="shared" si="499"/>
      </c>
      <c r="P658" s="986">
        <f t="shared" si="67"/>
      </c>
      <c r="Q658" s="986">
        <f t="shared" si="787"/>
      </c>
      <c r="R658" s="986">
        <f t="shared" si="215"/>
      </c>
      <c r="S658" s="987">
        <f t="shared" si="281"/>
      </c>
      <c r="T658" s="987">
        <f t="shared" si="311"/>
      </c>
      <c r="U658" s="987">
        <f t="shared" si="475"/>
      </c>
      <c r="V658" s="987">
        <f t="shared" si="559"/>
      </c>
      <c r="W658" s="988">
        <f t="shared" si="767"/>
      </c>
      <c r="X658" s="989">
        <v>0.0156</v>
      </c>
      <c r="Y658" s="990">
        <v>65</v>
      </c>
      <c r="Z658" s="986">
        <f t="shared" si="117"/>
      </c>
      <c r="AA658" s="1013">
        <v>21292</v>
      </c>
      <c r="AB658" s="1005">
        <v>339</v>
      </c>
      <c r="AC658" s="1005">
        <v>72</v>
      </c>
      <c r="AD658" s="1005">
        <v>370</v>
      </c>
      <c r="AE658" s="1005">
        <v>51</v>
      </c>
      <c r="AF658" s="1005">
        <v>5</v>
      </c>
      <c r="AG658" s="1005">
        <v>0</v>
      </c>
      <c r="AH658" s="1005">
        <v>12</v>
      </c>
      <c r="AI658" s="986">
        <f t="shared" si="185"/>
      </c>
      <c r="AJ658" s="986">
        <f t="shared" si="247"/>
      </c>
      <c r="AK658" s="993" t="s">
        <v>650</v>
      </c>
      <c r="AL658" s="994" t="s">
        <v>692</v>
      </c>
      <c r="AM658" s="994">
        <v>15</v>
      </c>
    </row>
    <row r="659">
      <c r="A659" s="1056"/>
      <c r="B659" s="1026" t="s">
        <v>666</v>
      </c>
      <c r="C659" s="979" t="s">
        <v>662</v>
      </c>
      <c r="D659" s="1011">
        <f t="shared" si="425"/>
      </c>
      <c r="E659" s="1008">
        <v>390.17</v>
      </c>
      <c r="F659" s="1031">
        <v>862.43</v>
      </c>
      <c r="G659" s="1012">
        <v>1</v>
      </c>
      <c r="H659" s="1012">
        <v>2548.25999999998</v>
      </c>
      <c r="I659" s="1012">
        <v>0</v>
      </c>
      <c r="J659" s="1012">
        <v>0</v>
      </c>
      <c r="K659" s="983">
        <f t="shared" si="623"/>
      </c>
      <c r="L659" s="985">
        <f t="shared" si="707"/>
      </c>
      <c r="M659" s="986">
        <f t="shared" si="529"/>
      </c>
      <c r="N659" s="1066">
        <v>1</v>
      </c>
      <c r="O659" s="986">
        <f t="shared" si="499"/>
      </c>
      <c r="P659" s="986">
        <f t="shared" si="67"/>
      </c>
      <c r="Q659" s="986">
        <f t="shared" si="787"/>
      </c>
      <c r="R659" s="986">
        <f t="shared" si="215"/>
      </c>
      <c r="S659" s="987">
        <f t="shared" si="281"/>
      </c>
      <c r="T659" s="987">
        <f t="shared" si="311"/>
      </c>
      <c r="U659" s="987">
        <f t="shared" si="475"/>
      </c>
      <c r="V659" s="987">
        <f t="shared" si="559"/>
      </c>
      <c r="W659" s="988">
        <f t="shared" si="767"/>
      </c>
      <c r="X659" s="989">
        <v>0.0318</v>
      </c>
      <c r="Y659" s="990">
        <v>66</v>
      </c>
      <c r="Z659" s="986">
        <f t="shared" si="117"/>
      </c>
      <c r="AA659" s="1005">
        <v>16863</v>
      </c>
      <c r="AB659" s="1005">
        <v>289</v>
      </c>
      <c r="AC659" s="1005">
        <v>66</v>
      </c>
      <c r="AD659" s="1005">
        <v>341</v>
      </c>
      <c r="AE659" s="1005">
        <v>47</v>
      </c>
      <c r="AF659" s="1005">
        <v>2</v>
      </c>
      <c r="AG659" s="1005">
        <v>1</v>
      </c>
      <c r="AH659" s="1005">
        <v>21</v>
      </c>
      <c r="AI659" s="986">
        <f t="shared" si="185"/>
      </c>
      <c r="AJ659" s="986">
        <f t="shared" si="247"/>
      </c>
      <c r="AK659" s="993" t="s">
        <v>650</v>
      </c>
      <c r="AL659" s="994" t="s">
        <v>692</v>
      </c>
      <c r="AM659" s="994">
        <v>12</v>
      </c>
    </row>
    <row r="660">
      <c r="A660" s="1056"/>
      <c r="B660" s="1055" t="s">
        <v>640</v>
      </c>
      <c r="C660" s="1055"/>
      <c r="D660" s="1015">
        <f>SUM(D655:D659)</f>
      </c>
      <c r="E660" s="1072">
        <f>SUM(E655:E659)</f>
      </c>
      <c r="F660" s="1072">
        <f>SUM(F655:F659)</f>
      </c>
      <c r="G660" s="1029">
        <f>SUM(G655:G659)</f>
      </c>
      <c r="H660" s="1072">
        <f>SUM(H655:H659)</f>
      </c>
      <c r="I660" s="1029">
        <f>SUM(I655:I659)</f>
      </c>
      <c r="J660" s="1072">
        <f>SUM(J655:J659)</f>
      </c>
      <c r="K660" s="1029">
        <f>SUM(K655:K659)</f>
      </c>
      <c r="L660" s="1072">
        <f>SUM(L655:L659)</f>
      </c>
      <c r="M660" s="1019">
        <f t="shared" si="529"/>
      </c>
      <c r="N660" s="1017">
        <f>SUM(N655:N659)</f>
      </c>
      <c r="O660" s="1019">
        <f t="shared" si="499"/>
      </c>
      <c r="P660" s="1019">
        <f t="shared" ref="P660:P661" si="137">D660/N660</f>
      </c>
      <c r="Q660" s="1019">
        <f t="shared" si="787"/>
      </c>
      <c r="R660" s="1019">
        <f t="shared" si="215"/>
      </c>
      <c r="S660" s="1020">
        <f t="shared" si="281"/>
      </c>
      <c r="T660" s="1020">
        <f t="shared" si="311"/>
      </c>
      <c r="U660" s="1020">
        <f t="shared" si="475"/>
      </c>
      <c r="V660" s="1020">
        <f t="shared" si="559"/>
      </c>
      <c r="W660" s="1021">
        <f t="shared" si="767"/>
      </c>
      <c r="X660" s="1020">
        <f>AVERAGE(X655:X659)</f>
      </c>
      <c r="Y660" s="1022">
        <f>AVERAGE(Y655:Y659)</f>
      </c>
      <c r="Z660" s="1022">
        <f t="shared" si="117"/>
      </c>
      <c r="AA660" s="1023">
        <f>SUM(AA655:AA659)</f>
      </c>
      <c r="AB660" s="1023">
        <f>SUM(AB655:AB659)</f>
      </c>
      <c r="AC660" s="1023">
        <f>SUM(AC655:AC659)</f>
      </c>
      <c r="AD660" s="1023">
        <f>SUM(AD655:AD659)</f>
      </c>
      <c r="AE660" s="1023">
        <f>SUM(AE655:AE659)</f>
      </c>
      <c r="AF660" s="1023">
        <f>SUM(AF655:AF659)</f>
      </c>
      <c r="AG660" s="1023">
        <f>SUM(AG655:AG659)</f>
      </c>
      <c r="AH660" s="1023">
        <f>SUM(AH655:AH659)</f>
      </c>
      <c r="AI660" s="1019">
        <f t="shared" si="185"/>
      </c>
      <c r="AJ660" s="1024">
        <f t="shared" si="247"/>
      </c>
      <c r="AK660" s="1025"/>
      <c r="AL660" s="1025"/>
      <c r="AM660" s="1023">
        <f>SUM(AM655:AM659)</f>
      </c>
    </row>
    <row r="661">
      <c r="A661" s="1056"/>
      <c r="B661" s="1039" t="s">
        <v>663</v>
      </c>
      <c r="C661" s="1039"/>
      <c r="D661" s="1033">
        <f>D648+D642+D660+D654</f>
      </c>
      <c r="E661" s="1033">
        <f>E648+E642+E660+E654</f>
      </c>
      <c r="F661" s="1033">
        <f>F648+F642+F660+F654</f>
      </c>
      <c r="G661" s="1033">
        <f>G648+G642+G660+G654</f>
      </c>
      <c r="H661" s="1033">
        <f>H648+H642+H660+H654</f>
      </c>
      <c r="I661" s="1033">
        <f>I648+I642+I660+I654</f>
      </c>
      <c r="J661" s="1033">
        <f>J648+J642+J660+J654</f>
      </c>
      <c r="K661" s="1033">
        <f>K648+K642+K660+K654</f>
      </c>
      <c r="L661" s="1033">
        <f>L648+L642+L660+L654</f>
      </c>
      <c r="M661" s="1036">
        <f t="shared" si="529"/>
      </c>
      <c r="N661" s="1067">
        <f>N648+N642+N660+N654</f>
      </c>
      <c r="O661" s="1036">
        <f t="shared" si="499"/>
      </c>
      <c r="P661" s="1036">
        <f t="shared" si="137"/>
      </c>
      <c r="Q661" s="1036">
        <f t="shared" si="787"/>
      </c>
      <c r="R661" s="1036">
        <f t="shared" si="215"/>
      </c>
      <c r="S661" s="1037">
        <f t="shared" si="281"/>
      </c>
      <c r="T661" s="1037">
        <f t="shared" si="311"/>
      </c>
      <c r="U661" s="1037">
        <f t="shared" si="475"/>
      </c>
      <c r="V661" s="1037">
        <f t="shared" si="559"/>
      </c>
      <c r="W661" s="1035">
        <f t="shared" si="767"/>
      </c>
      <c r="X661" s="1036">
        <f>(X648+X642+X660+X654)/4</f>
      </c>
      <c r="Y661" s="1036">
        <f>(Y648+Y642+Y660+Y654)/4</f>
      </c>
      <c r="Z661" s="1036">
        <f>(Z648+Z642+Z660+Z654)/4</f>
      </c>
      <c r="AA661" s="1033">
        <f>AA648+AA642+AA660+AA654</f>
      </c>
      <c r="AB661" s="1033">
        <f>AB648+AB642+AB660+AB654</f>
      </c>
      <c r="AC661" s="1033">
        <f>AC648+AC642+AC660+AC654</f>
      </c>
      <c r="AD661" s="1033">
        <f>AD648+AD642+AD660+AD654</f>
      </c>
      <c r="AE661" s="1033">
        <f>AE648+AE642+AE660+AE654</f>
      </c>
      <c r="AF661" s="1033">
        <f>AF648+AF642+AF660+AF654</f>
      </c>
      <c r="AG661" s="1033">
        <f>AG648+AG642+AG660+AG654</f>
      </c>
      <c r="AH661" s="1033">
        <f>AH648+AH642+AH660+AH654</f>
      </c>
      <c r="AI661" s="1036">
        <f t="shared" si="185"/>
      </c>
      <c r="AJ661" s="1038">
        <f t="shared" si="247"/>
      </c>
      <c r="AK661" s="1039"/>
      <c r="AL661" s="1039"/>
      <c r="AM661" s="1033">
        <f>AM648+AM642+AM660+AM654</f>
      </c>
    </row>
    <row r="662">
      <c r="A662" s="1071"/>
      <c r="B662" s="1045" t="s">
        <v>592</v>
      </c>
      <c r="C662" s="1045"/>
      <c r="D662" s="966" t="s">
        <v>593</v>
      </c>
      <c r="E662" s="966"/>
      <c r="F662" s="966"/>
      <c r="G662" s="966"/>
      <c r="H662" s="966"/>
      <c r="I662" s="966"/>
      <c r="J662" s="966"/>
      <c r="K662" s="966"/>
      <c r="L662" s="966"/>
      <c r="M662" s="966"/>
      <c r="N662" s="966"/>
      <c r="O662" s="966"/>
      <c r="P662" s="966"/>
      <c r="Q662" s="966"/>
      <c r="R662" s="967" t="s">
        <v>594</v>
      </c>
      <c r="S662" s="967"/>
      <c r="T662" s="967"/>
      <c r="U662" s="967"/>
      <c r="V662" s="967"/>
      <c r="W662" s="967"/>
      <c r="X662" s="967"/>
      <c r="Y662" s="967"/>
      <c r="Z662" s="967"/>
      <c r="AA662" s="967"/>
      <c r="AB662" s="967"/>
      <c r="AC662" s="967"/>
      <c r="AD662" s="967"/>
      <c r="AE662" s="967"/>
      <c r="AF662" s="967"/>
      <c r="AG662" s="967"/>
      <c r="AH662" s="967"/>
      <c r="AI662" s="967"/>
      <c r="AJ662" s="967"/>
      <c r="AK662" s="967"/>
      <c r="AL662" s="967"/>
      <c r="AM662" s="968"/>
    </row>
    <row r="663">
      <c r="A663" s="1071"/>
      <c r="B663" s="1045" t="s">
        <v>595</v>
      </c>
      <c r="C663" s="1045" t="s">
        <v>596</v>
      </c>
      <c r="D663" s="969" t="s">
        <v>597</v>
      </c>
      <c r="E663" s="970" t="s">
        <v>598</v>
      </c>
      <c r="F663" s="970" t="s">
        <v>599</v>
      </c>
      <c r="G663" s="1062" t="s">
        <v>600</v>
      </c>
      <c r="H663" s="1062" t="s">
        <v>601</v>
      </c>
      <c r="I663" s="1062" t="s">
        <v>602</v>
      </c>
      <c r="J663" s="1062" t="s">
        <v>603</v>
      </c>
      <c r="K663" s="1063" t="s">
        <v>675</v>
      </c>
      <c r="L663" s="1064" t="s">
        <v>676</v>
      </c>
      <c r="M663" s="974" t="s">
        <v>606</v>
      </c>
      <c r="N663" s="1062" t="s">
        <v>604</v>
      </c>
      <c r="O663" s="974" t="s">
        <v>607</v>
      </c>
      <c r="P663" s="974" t="s">
        <v>608</v>
      </c>
      <c r="Q663" s="974" t="s">
        <v>609</v>
      </c>
      <c r="R663" s="967" t="s">
        <v>610</v>
      </c>
      <c r="S663" s="975" t="s">
        <v>611</v>
      </c>
      <c r="T663" s="975" t="s">
        <v>612</v>
      </c>
      <c r="U663" s="975" t="s">
        <v>613</v>
      </c>
      <c r="V663" s="975" t="s">
        <v>614</v>
      </c>
      <c r="W663" s="976" t="s">
        <v>615</v>
      </c>
      <c r="X663" s="975" t="s">
        <v>616</v>
      </c>
      <c r="Y663" s="977" t="s">
        <v>617</v>
      </c>
      <c r="Z663" s="967" t="s">
        <v>618</v>
      </c>
      <c r="AA663" s="976" t="s">
        <v>619</v>
      </c>
      <c r="AB663" s="976" t="s">
        <v>620</v>
      </c>
      <c r="AC663" s="976" t="s">
        <v>621</v>
      </c>
      <c r="AD663" s="976" t="s">
        <v>622</v>
      </c>
      <c r="AE663" s="976" t="s">
        <v>623</v>
      </c>
      <c r="AF663" s="976" t="s">
        <v>624</v>
      </c>
      <c r="AG663" s="976" t="s">
        <v>625</v>
      </c>
      <c r="AH663" s="976" t="s">
        <v>626</v>
      </c>
      <c r="AI663" s="976" t="s">
        <v>627</v>
      </c>
      <c r="AJ663" s="967" t="s">
        <v>628</v>
      </c>
      <c r="AK663" s="968" t="s">
        <v>629</v>
      </c>
      <c r="AL663" s="968" t="s">
        <v>630</v>
      </c>
      <c r="AM663" s="968" t="s">
        <v>631</v>
      </c>
    </row>
    <row r="664">
      <c r="A664" s="1056" t="s">
        <v>694</v>
      </c>
      <c r="B664" s="1026" t="s">
        <v>633</v>
      </c>
      <c r="C664" s="1048" t="s">
        <v>634</v>
      </c>
      <c r="D664" s="1057">
        <f t="shared" ref="D664:D668" si="426">E664+F664</f>
      </c>
      <c r="E664" s="981">
        <v>711.4</v>
      </c>
      <c r="F664" s="981">
        <v>2354.83</v>
      </c>
      <c r="G664" s="1043">
        <v>2</v>
      </c>
      <c r="H664" s="1000">
        <v>5656.370000000001</v>
      </c>
      <c r="I664" s="1043">
        <v>0</v>
      </c>
      <c r="J664" s="1043">
        <v>0</v>
      </c>
      <c r="K664" s="983">
        <f t="shared" ref="K664:K668" si="624">G664+I664</f>
      </c>
      <c r="L664" s="985">
        <f t="shared" ref="L664:L668" si="708">H664+J664</f>
      </c>
      <c r="M664" s="986">
        <f t="shared" ref="M664:M688" si="530">L664/D664</f>
      </c>
      <c r="N664" s="984">
        <v>2</v>
      </c>
      <c r="O664" s="986">
        <f t="shared" ref="O664:O688" si="500">D664/K664</f>
      </c>
      <c r="P664" s="986">
        <f t="shared" ref="P664:P668" si="68">D664/K664</f>
      </c>
      <c r="Q664" s="986">
        <f t="shared" ref="Q664:Q688" si="788">L664/K664</f>
      </c>
      <c r="R664" s="986">
        <f t="shared" ref="R664:R688" si="216">D664/AB664</f>
      </c>
      <c r="S664" s="987">
        <f t="shared" ref="S664:S688" si="282">W664/AA664*1</f>
      </c>
      <c r="T664" s="987">
        <f t="shared" ref="T664:T688" si="312">AB664/AA664</f>
      </c>
      <c r="U664" s="987">
        <f t="shared" ref="U664:U688" si="476">AD664/AA664</f>
      </c>
      <c r="V664" s="987">
        <f t="shared" ref="V664:V688" si="560">AE664/AD664</f>
      </c>
      <c r="W664" s="988">
        <f t="shared" ref="W664:W688" si="768">AC664/X664</f>
      </c>
      <c r="X664" s="989">
        <v>0.0459</v>
      </c>
      <c r="Y664" s="990">
        <v>61</v>
      </c>
      <c r="Z664" s="1002">
        <f t="shared" ref="Z664:Z687" si="118">(D664/AA664)*1000</f>
      </c>
      <c r="AA664" s="1068">
        <v>41823</v>
      </c>
      <c r="AB664" s="1004">
        <v>594</v>
      </c>
      <c r="AC664" s="1005">
        <v>200</v>
      </c>
      <c r="AD664" s="1005">
        <v>701</v>
      </c>
      <c r="AE664" s="1005">
        <v>92</v>
      </c>
      <c r="AF664" s="1005">
        <v>10</v>
      </c>
      <c r="AG664" s="1005">
        <v>7</v>
      </c>
      <c r="AH664" s="1005">
        <v>56</v>
      </c>
      <c r="AI664" s="986">
        <f t="shared" ref="AI664:AI688" si="186">D664/AD664</f>
      </c>
      <c r="AJ664" s="986">
        <f t="shared" ref="AJ664:AJ676" si="248">AM664*1000/D664</f>
      </c>
      <c r="AK664" s="993" t="s">
        <v>635</v>
      </c>
      <c r="AL664" s="994" t="s">
        <v>665</v>
      </c>
      <c r="AM664" s="994">
        <v>30</v>
      </c>
    </row>
    <row r="665">
      <c r="A665" s="1056"/>
      <c r="B665" s="1026" t="s">
        <v>633</v>
      </c>
      <c r="C665" s="1048" t="s">
        <v>637</v>
      </c>
      <c r="D665" s="1049">
        <f t="shared" si="426"/>
      </c>
      <c r="E665" s="981">
        <v>1236.54</v>
      </c>
      <c r="F665" s="981">
        <v>2486.79</v>
      </c>
      <c r="G665" s="1043">
        <v>8</v>
      </c>
      <c r="H665" s="1000">
        <v>20160.630000000005</v>
      </c>
      <c r="I665" s="1043">
        <v>0</v>
      </c>
      <c r="J665" s="1043">
        <v>0</v>
      </c>
      <c r="K665" s="983">
        <f t="shared" si="624"/>
      </c>
      <c r="L665" s="985">
        <f t="shared" si="708"/>
      </c>
      <c r="M665" s="986">
        <f t="shared" si="530"/>
      </c>
      <c r="N665" s="984">
        <v>7</v>
      </c>
      <c r="O665" s="986">
        <f t="shared" si="500"/>
      </c>
      <c r="P665" s="986">
        <f t="shared" si="68"/>
      </c>
      <c r="Q665" s="986">
        <f t="shared" si="788"/>
      </c>
      <c r="R665" s="986">
        <f t="shared" si="216"/>
      </c>
      <c r="S665" s="987">
        <f t="shared" si="282"/>
      </c>
      <c r="T665" s="987">
        <f t="shared" si="312"/>
      </c>
      <c r="U665" s="987">
        <f t="shared" si="476"/>
      </c>
      <c r="V665" s="987">
        <f t="shared" si="560"/>
      </c>
      <c r="W665" s="988">
        <f t="shared" si="768"/>
      </c>
      <c r="X665" s="989">
        <v>0.0298</v>
      </c>
      <c r="Y665" s="990">
        <v>61</v>
      </c>
      <c r="Z665" s="1009">
        <f t="shared" si="118"/>
      </c>
      <c r="AA665" s="1003">
        <v>40804</v>
      </c>
      <c r="AB665" s="1004">
        <v>606</v>
      </c>
      <c r="AC665" s="1005">
        <v>179</v>
      </c>
      <c r="AD665" s="1005">
        <v>706</v>
      </c>
      <c r="AE665" s="1005">
        <v>111</v>
      </c>
      <c r="AF665" s="1005">
        <v>3</v>
      </c>
      <c r="AG665" s="1005">
        <v>1</v>
      </c>
      <c r="AH665" s="1005">
        <v>55</v>
      </c>
      <c r="AI665" s="986">
        <f t="shared" si="186"/>
      </c>
      <c r="AJ665" s="986">
        <f t="shared" si="248"/>
      </c>
      <c r="AK665" s="993" t="s">
        <v>635</v>
      </c>
      <c r="AL665" s="994" t="s">
        <v>665</v>
      </c>
      <c r="AM665" s="994">
        <v>35</v>
      </c>
    </row>
    <row r="666">
      <c r="A666" s="1056"/>
      <c r="B666" s="1026" t="s">
        <v>633</v>
      </c>
      <c r="C666" s="979" t="s">
        <v>638</v>
      </c>
      <c r="D666" s="1059">
        <f t="shared" si="426"/>
      </c>
      <c r="E666" s="981">
        <v>1347.49</v>
      </c>
      <c r="F666" s="981">
        <v>2187.23</v>
      </c>
      <c r="G666" s="1043">
        <v>5</v>
      </c>
      <c r="H666" s="1000">
        <v>12471.339999999997</v>
      </c>
      <c r="I666" s="1043">
        <v>0</v>
      </c>
      <c r="J666" s="1043">
        <v>0</v>
      </c>
      <c r="K666" s="983">
        <f t="shared" si="624"/>
      </c>
      <c r="L666" s="985">
        <f t="shared" si="708"/>
      </c>
      <c r="M666" s="986">
        <f t="shared" si="530"/>
      </c>
      <c r="N666" s="984">
        <v>5</v>
      </c>
      <c r="O666" s="986">
        <f t="shared" si="500"/>
      </c>
      <c r="P666" s="986">
        <f t="shared" si="68"/>
      </c>
      <c r="Q666" s="986">
        <f t="shared" si="788"/>
      </c>
      <c r="R666" s="986">
        <f t="shared" si="216"/>
      </c>
      <c r="S666" s="987">
        <f t="shared" si="282"/>
      </c>
      <c r="T666" s="987">
        <f t="shared" si="312"/>
      </c>
      <c r="U666" s="987">
        <f t="shared" si="476"/>
      </c>
      <c r="V666" s="987">
        <f t="shared" si="560"/>
      </c>
      <c r="W666" s="988">
        <f t="shared" si="768"/>
      </c>
      <c r="X666" s="989">
        <v>0.0257</v>
      </c>
      <c r="Y666" s="990">
        <v>70</v>
      </c>
      <c r="Z666" s="986">
        <f t="shared" si="118"/>
      </c>
      <c r="AA666" s="1013">
        <v>40967</v>
      </c>
      <c r="AB666" s="1005">
        <v>485</v>
      </c>
      <c r="AC666" s="1005">
        <v>162</v>
      </c>
      <c r="AD666" s="1005">
        <v>486</v>
      </c>
      <c r="AE666" s="1005">
        <v>112</v>
      </c>
      <c r="AF666" s="1005">
        <v>8</v>
      </c>
      <c r="AG666" s="1005">
        <v>3</v>
      </c>
      <c r="AH666" s="1005">
        <v>40</v>
      </c>
      <c r="AI666" s="986">
        <f t="shared" si="186"/>
      </c>
      <c r="AJ666" s="986">
        <f t="shared" si="248"/>
      </c>
      <c r="AK666" s="993" t="s">
        <v>635</v>
      </c>
      <c r="AL666" s="994" t="s">
        <v>665</v>
      </c>
      <c r="AM666" s="994">
        <v>28</v>
      </c>
    </row>
    <row r="667">
      <c r="A667" s="1056"/>
      <c r="B667" s="1026" t="s">
        <v>633</v>
      </c>
      <c r="C667" s="979" t="s">
        <v>639</v>
      </c>
      <c r="D667" s="1059">
        <f t="shared" si="426"/>
      </c>
      <c r="E667" s="981">
        <v>1227.42</v>
      </c>
      <c r="F667" s="981">
        <v>2345.82</v>
      </c>
      <c r="G667" s="1043">
        <v>4</v>
      </c>
      <c r="H667" s="1000">
        <v>7972.970000000001</v>
      </c>
      <c r="I667" s="1043">
        <v>0</v>
      </c>
      <c r="J667" s="1043">
        <v>0</v>
      </c>
      <c r="K667" s="983">
        <f t="shared" si="624"/>
      </c>
      <c r="L667" s="985">
        <f t="shared" si="708"/>
      </c>
      <c r="M667" s="986">
        <f t="shared" si="530"/>
      </c>
      <c r="N667" s="984">
        <v>3</v>
      </c>
      <c r="O667" s="986">
        <f t="shared" si="500"/>
      </c>
      <c r="P667" s="986">
        <f t="shared" si="68"/>
      </c>
      <c r="Q667" s="986">
        <f t="shared" si="788"/>
      </c>
      <c r="R667" s="986">
        <f t="shared" si="216"/>
      </c>
      <c r="S667" s="987">
        <f t="shared" si="282"/>
      </c>
      <c r="T667" s="987">
        <f t="shared" si="312"/>
      </c>
      <c r="U667" s="987">
        <f t="shared" si="476"/>
      </c>
      <c r="V667" s="987">
        <f t="shared" si="560"/>
      </c>
      <c r="W667" s="988">
        <f t="shared" si="768"/>
      </c>
      <c r="X667" s="989">
        <v>0.0272</v>
      </c>
      <c r="Y667" s="990">
        <v>71</v>
      </c>
      <c r="Z667" s="986">
        <f t="shared" si="118"/>
      </c>
      <c r="AA667" s="1013">
        <v>35203</v>
      </c>
      <c r="AB667" s="1005">
        <v>420</v>
      </c>
      <c r="AC667" s="1005">
        <v>135</v>
      </c>
      <c r="AD667" s="1005">
        <v>420</v>
      </c>
      <c r="AE667" s="1005">
        <v>58</v>
      </c>
      <c r="AF667" s="1005">
        <v>4</v>
      </c>
      <c r="AG667" s="1005">
        <v>3</v>
      </c>
      <c r="AH667" s="1005">
        <v>22</v>
      </c>
      <c r="AI667" s="986">
        <f t="shared" si="186"/>
      </c>
      <c r="AJ667" s="986">
        <f t="shared" si="248"/>
      </c>
      <c r="AK667" s="993" t="s">
        <v>635</v>
      </c>
      <c r="AL667" s="994" t="s">
        <v>665</v>
      </c>
      <c r="AM667" s="994">
        <v>21</v>
      </c>
    </row>
    <row r="668">
      <c r="A668" s="1056"/>
      <c r="B668" s="1026" t="s">
        <v>633</v>
      </c>
      <c r="C668" s="979" t="s">
        <v>642</v>
      </c>
      <c r="D668" s="1059">
        <f t="shared" si="426"/>
      </c>
      <c r="E668" s="981">
        <v>1076.41</v>
      </c>
      <c r="F668" s="981">
        <v>2679.59</v>
      </c>
      <c r="G668" s="1043">
        <v>5</v>
      </c>
      <c r="H668" s="1065">
        <v>13462.029999999999</v>
      </c>
      <c r="I668" s="1043">
        <v>0</v>
      </c>
      <c r="J668" s="1043">
        <v>0</v>
      </c>
      <c r="K668" s="983">
        <f t="shared" si="624"/>
      </c>
      <c r="L668" s="985">
        <f t="shared" si="708"/>
      </c>
      <c r="M668" s="986">
        <f t="shared" si="530"/>
      </c>
      <c r="N668" s="984">
        <v>5</v>
      </c>
      <c r="O668" s="986">
        <f t="shared" si="500"/>
      </c>
      <c r="P668" s="986">
        <f t="shared" si="68"/>
      </c>
      <c r="Q668" s="986">
        <f t="shared" si="788"/>
      </c>
      <c r="R668" s="986">
        <f t="shared" si="216"/>
      </c>
      <c r="S668" s="987">
        <f t="shared" si="282"/>
      </c>
      <c r="T668" s="987">
        <f t="shared" si="312"/>
      </c>
      <c r="U668" s="987">
        <f t="shared" si="476"/>
      </c>
      <c r="V668" s="987">
        <f t="shared" si="560"/>
      </c>
      <c r="W668" s="988">
        <f t="shared" si="768"/>
      </c>
      <c r="X668" s="989">
        <v>0.0488</v>
      </c>
      <c r="Y668" s="990">
        <v>54</v>
      </c>
      <c r="Z668" s="986">
        <f t="shared" si="118"/>
      </c>
      <c r="AA668" s="1013">
        <v>52423</v>
      </c>
      <c r="AB668" s="1005">
        <v>580</v>
      </c>
      <c r="AC668" s="1005">
        <v>231</v>
      </c>
      <c r="AD668" s="1005">
        <v>572</v>
      </c>
      <c r="AE668" s="1005">
        <v>70</v>
      </c>
      <c r="AF668" s="1005">
        <v>10</v>
      </c>
      <c r="AG668" s="1005">
        <v>2</v>
      </c>
      <c r="AH668" s="1005">
        <v>48</v>
      </c>
      <c r="AI668" s="986">
        <f t="shared" si="186"/>
      </c>
      <c r="AJ668" s="986">
        <f t="shared" si="248"/>
      </c>
      <c r="AK668" s="993" t="s">
        <v>635</v>
      </c>
      <c r="AL668" s="994" t="s">
        <v>665</v>
      </c>
      <c r="AM668" s="994">
        <v>198</v>
      </c>
    </row>
    <row r="669">
      <c r="A669" s="1056"/>
      <c r="B669" s="1055" t="s">
        <v>640</v>
      </c>
      <c r="C669" s="1055"/>
      <c r="D669" s="1015">
        <f>SUM(D664:D668)</f>
      </c>
      <c r="E669" s="1060">
        <f>SUM(E664:E668)</f>
      </c>
      <c r="F669" s="1060">
        <f>SUM(F664:F668)</f>
      </c>
      <c r="G669" s="1061">
        <f>SUM(G664:G668)</f>
      </c>
      <c r="H669" s="1070">
        <f>SUM(H664:H668)</f>
      </c>
      <c r="I669" s="1061">
        <f>SUM(I664:I668)</f>
      </c>
      <c r="J669" s="1070">
        <f>SUM(J664:J668)</f>
      </c>
      <c r="K669" s="1017">
        <f>SUM(K664:K668)</f>
      </c>
      <c r="L669" s="1018">
        <f>SUM(L664:L668)</f>
      </c>
      <c r="M669" s="1019">
        <f t="shared" si="530"/>
      </c>
      <c r="N669" s="1017">
        <f>SUM(N664:N668)</f>
      </c>
      <c r="O669" s="1019">
        <f t="shared" si="500"/>
      </c>
      <c r="P669" s="1019">
        <f>D669/N669</f>
      </c>
      <c r="Q669" s="1019">
        <f t="shared" si="788"/>
      </c>
      <c r="R669" s="1019">
        <f t="shared" si="216"/>
      </c>
      <c r="S669" s="1020">
        <f t="shared" si="282"/>
      </c>
      <c r="T669" s="1020">
        <f t="shared" si="312"/>
      </c>
      <c r="U669" s="1020">
        <f t="shared" si="476"/>
      </c>
      <c r="V669" s="1020">
        <f t="shared" si="560"/>
      </c>
      <c r="W669" s="1021">
        <f t="shared" si="768"/>
      </c>
      <c r="X669" s="1020">
        <f>AVERAGE(X664:X668)</f>
      </c>
      <c r="Y669" s="1022">
        <f>AVERAGE(Y664:Y668)</f>
      </c>
      <c r="Z669" s="1019">
        <f t="shared" si="118"/>
      </c>
      <c r="AA669" s="1023">
        <f>SUM(AA664:AA668)</f>
      </c>
      <c r="AB669" s="1023">
        <f>SUM(AB664:AB668)</f>
      </c>
      <c r="AC669" s="1023">
        <f>SUM(AC664:AC668)</f>
      </c>
      <c r="AD669" s="1023">
        <f>SUM(AD664:AD668)</f>
      </c>
      <c r="AE669" s="1023">
        <f>SUM(AE664:AE668)</f>
      </c>
      <c r="AF669" s="1023">
        <f>SUM(AF664:AF668)</f>
      </c>
      <c r="AG669" s="1023">
        <f>SUM(AG664:AG668)</f>
      </c>
      <c r="AH669" s="1023">
        <f>SUM(AH664:AH668)</f>
      </c>
      <c r="AI669" s="1019">
        <f t="shared" si="186"/>
      </c>
      <c r="AJ669" s="1024">
        <f t="shared" si="248"/>
      </c>
      <c r="AK669" s="1025"/>
      <c r="AL669" s="1025"/>
      <c r="AM669" s="1021">
        <f>SUM(AM664:AM668)</f>
      </c>
    </row>
    <row r="670">
      <c r="A670" s="1056"/>
      <c r="B670" s="1026" t="s">
        <v>653</v>
      </c>
      <c r="C670" s="979" t="s">
        <v>643</v>
      </c>
      <c r="D670" s="1011">
        <f t="shared" ref="D670:D674" si="427">E670+F670</f>
      </c>
      <c r="E670" s="1028">
        <v>1196.55</v>
      </c>
      <c r="F670" s="1028">
        <v>2409.82</v>
      </c>
      <c r="G670" s="1043">
        <v>3</v>
      </c>
      <c r="H670" s="1065">
        <v>7651.219999999994</v>
      </c>
      <c r="I670" s="1043">
        <v>0</v>
      </c>
      <c r="J670" s="1065">
        <v>0</v>
      </c>
      <c r="K670" s="983">
        <f t="shared" ref="K670:K674" si="625">G670+I670</f>
      </c>
      <c r="L670" s="985">
        <f t="shared" ref="L670:L674" si="709">H670+J670</f>
      </c>
      <c r="M670" s="986">
        <f t="shared" si="530"/>
      </c>
      <c r="N670" s="1043">
        <v>3</v>
      </c>
      <c r="O670" s="986">
        <f t="shared" si="500"/>
      </c>
      <c r="P670" s="986">
        <f t="shared" ref="P670:P674" si="69">D670/K670</f>
      </c>
      <c r="Q670" s="986">
        <f t="shared" si="788"/>
      </c>
      <c r="R670" s="986">
        <f t="shared" si="216"/>
      </c>
      <c r="S670" s="987">
        <f t="shared" si="282"/>
      </c>
      <c r="T670" s="987">
        <f t="shared" si="312"/>
      </c>
      <c r="U670" s="987">
        <f t="shared" si="476"/>
      </c>
      <c r="V670" s="987">
        <f t="shared" si="560"/>
      </c>
      <c r="W670" s="988">
        <f t="shared" si="768"/>
      </c>
      <c r="X670" s="989">
        <v>0.0226</v>
      </c>
      <c r="Y670" s="990">
        <v>56</v>
      </c>
      <c r="Z670" s="986">
        <f t="shared" si="118"/>
      </c>
      <c r="AA670" s="1005">
        <v>32824</v>
      </c>
      <c r="AB670" s="1005">
        <v>334</v>
      </c>
      <c r="AC670" s="1005">
        <v>119</v>
      </c>
      <c r="AD670" s="1005">
        <v>331</v>
      </c>
      <c r="AE670" s="1005">
        <v>35</v>
      </c>
      <c r="AF670" s="1005">
        <v>6</v>
      </c>
      <c r="AG670" s="1005">
        <v>2</v>
      </c>
      <c r="AH670" s="1005">
        <v>25</v>
      </c>
      <c r="AI670" s="986">
        <f t="shared" si="186"/>
      </c>
      <c r="AJ670" s="986">
        <f t="shared" si="248"/>
      </c>
      <c r="AK670" s="993" t="s">
        <v>635</v>
      </c>
      <c r="AL670" s="994" t="s">
        <v>665</v>
      </c>
      <c r="AM670" s="994">
        <v>36</v>
      </c>
    </row>
    <row r="671">
      <c r="A671" s="1056"/>
      <c r="B671" s="1026" t="s">
        <v>653</v>
      </c>
      <c r="C671" s="979" t="s">
        <v>644</v>
      </c>
      <c r="D671" s="1011">
        <f t="shared" si="427"/>
      </c>
      <c r="E671" s="1027">
        <v>1085.1</v>
      </c>
      <c r="F671" s="1028">
        <v>2085.4</v>
      </c>
      <c r="G671" s="983">
        <v>5</v>
      </c>
      <c r="H671" s="985">
        <v>12471.340000000011</v>
      </c>
      <c r="I671" s="1043">
        <v>0</v>
      </c>
      <c r="J671" s="1065">
        <v>0</v>
      </c>
      <c r="K671" s="983">
        <f t="shared" si="625"/>
      </c>
      <c r="L671" s="985">
        <f t="shared" si="709"/>
      </c>
      <c r="M671" s="986">
        <f t="shared" si="530"/>
      </c>
      <c r="N671" s="983">
        <v>4</v>
      </c>
      <c r="O671" s="986">
        <f t="shared" si="500"/>
      </c>
      <c r="P671" s="986">
        <f t="shared" si="69"/>
      </c>
      <c r="Q671" s="986">
        <f t="shared" si="788"/>
      </c>
      <c r="R671" s="986">
        <f t="shared" si="216"/>
      </c>
      <c r="S671" s="987">
        <f t="shared" si="282"/>
      </c>
      <c r="T671" s="987">
        <f t="shared" si="312"/>
      </c>
      <c r="U671" s="987">
        <f t="shared" si="476"/>
      </c>
      <c r="V671" s="987">
        <f t="shared" si="560"/>
      </c>
      <c r="W671" s="988">
        <f t="shared" si="768"/>
      </c>
      <c r="X671" s="989">
        <v>0.0369</v>
      </c>
      <c r="Y671" s="990">
        <v>56</v>
      </c>
      <c r="Z671" s="986">
        <f t="shared" si="118"/>
      </c>
      <c r="AA671" s="1005">
        <v>43030</v>
      </c>
      <c r="AB671" s="1005">
        <v>509</v>
      </c>
      <c r="AC671" s="1005">
        <v>176</v>
      </c>
      <c r="AD671" s="1005">
        <v>544</v>
      </c>
      <c r="AE671" s="1005">
        <v>74</v>
      </c>
      <c r="AF671" s="1005">
        <v>3</v>
      </c>
      <c r="AG671" s="1005">
        <v>2</v>
      </c>
      <c r="AH671" s="1005">
        <v>28</v>
      </c>
      <c r="AI671" s="986">
        <f t="shared" si="186"/>
      </c>
      <c r="AJ671" s="986">
        <f t="shared" si="248"/>
      </c>
      <c r="AK671" s="993" t="s">
        <v>635</v>
      </c>
      <c r="AL671" s="994" t="s">
        <v>665</v>
      </c>
      <c r="AM671" s="994">
        <v>35</v>
      </c>
    </row>
    <row r="672">
      <c r="A672" s="1056"/>
      <c r="B672" s="1026" t="s">
        <v>653</v>
      </c>
      <c r="C672" s="979" t="s">
        <v>645</v>
      </c>
      <c r="D672" s="1011">
        <f t="shared" si="427"/>
      </c>
      <c r="E672" s="1027">
        <v>917.34</v>
      </c>
      <c r="F672" s="1028">
        <v>2982.81</v>
      </c>
      <c r="G672" s="983">
        <v>5</v>
      </c>
      <c r="H672" s="985">
        <v>13069.259999999995</v>
      </c>
      <c r="I672" s="983">
        <v>0</v>
      </c>
      <c r="J672" s="983">
        <v>0</v>
      </c>
      <c r="K672" s="983">
        <f t="shared" si="625"/>
      </c>
      <c r="L672" s="985">
        <f t="shared" si="709"/>
      </c>
      <c r="M672" s="986">
        <f t="shared" si="530"/>
      </c>
      <c r="N672" s="983">
        <v>5</v>
      </c>
      <c r="O672" s="986">
        <f t="shared" si="500"/>
      </c>
      <c r="P672" s="986">
        <f t="shared" si="69"/>
      </c>
      <c r="Q672" s="986">
        <f t="shared" si="788"/>
      </c>
      <c r="R672" s="986">
        <f t="shared" si="216"/>
      </c>
      <c r="S672" s="987">
        <f t="shared" si="282"/>
      </c>
      <c r="T672" s="987">
        <f t="shared" si="312"/>
      </c>
      <c r="U672" s="987">
        <f t="shared" si="476"/>
      </c>
      <c r="V672" s="987">
        <f t="shared" si="560"/>
      </c>
      <c r="W672" s="988">
        <f t="shared" si="768"/>
      </c>
      <c r="X672" s="989">
        <v>0.0467</v>
      </c>
      <c r="Y672" s="990">
        <v>58</v>
      </c>
      <c r="Z672" s="986">
        <f t="shared" si="118"/>
      </c>
      <c r="AA672" s="1005">
        <v>57018</v>
      </c>
      <c r="AB672" s="1005">
        <v>538</v>
      </c>
      <c r="AC672" s="1005">
        <v>206</v>
      </c>
      <c r="AD672" s="1005">
        <v>525</v>
      </c>
      <c r="AE672" s="1005">
        <v>43</v>
      </c>
      <c r="AF672" s="1005">
        <v>6</v>
      </c>
      <c r="AG672" s="1005">
        <v>2</v>
      </c>
      <c r="AH672" s="1005">
        <v>44</v>
      </c>
      <c r="AI672" s="986">
        <f t="shared" si="186"/>
      </c>
      <c r="AJ672" s="986">
        <f t="shared" si="248"/>
      </c>
      <c r="AK672" s="993" t="s">
        <v>635</v>
      </c>
      <c r="AL672" s="994" t="s">
        <v>665</v>
      </c>
      <c r="AM672" s="994">
        <v>44</v>
      </c>
    </row>
    <row r="673">
      <c r="A673" s="1056"/>
      <c r="B673" s="1026" t="s">
        <v>653</v>
      </c>
      <c r="C673" s="979" t="s">
        <v>647</v>
      </c>
      <c r="D673" s="1059">
        <f t="shared" si="427"/>
      </c>
      <c r="E673" s="981">
        <v>746.55</v>
      </c>
      <c r="F673" s="981">
        <v>2931.3</v>
      </c>
      <c r="G673" s="1043">
        <v>6</v>
      </c>
      <c r="H673" s="1000">
        <v>11870.770000000004</v>
      </c>
      <c r="I673" s="983">
        <v>0</v>
      </c>
      <c r="J673" s="983">
        <v>0</v>
      </c>
      <c r="K673" s="983">
        <f t="shared" si="625"/>
      </c>
      <c r="L673" s="985">
        <f t="shared" si="709"/>
      </c>
      <c r="M673" s="986">
        <f t="shared" si="530"/>
      </c>
      <c r="N673" s="984">
        <v>5</v>
      </c>
      <c r="O673" s="986">
        <f t="shared" si="500"/>
      </c>
      <c r="P673" s="986">
        <f t="shared" si="69"/>
      </c>
      <c r="Q673" s="986">
        <f t="shared" si="788"/>
      </c>
      <c r="R673" s="986">
        <f t="shared" si="216"/>
      </c>
      <c r="S673" s="987">
        <f t="shared" si="282"/>
      </c>
      <c r="T673" s="987">
        <f t="shared" si="312"/>
      </c>
      <c r="U673" s="987">
        <f t="shared" si="476"/>
      </c>
      <c r="V673" s="987">
        <f t="shared" si="560"/>
      </c>
      <c r="W673" s="988">
        <f t="shared" si="768"/>
      </c>
      <c r="X673" s="989">
        <v>0.0417</v>
      </c>
      <c r="Y673" s="990">
        <v>60</v>
      </c>
      <c r="Z673" s="986">
        <f t="shared" si="118"/>
      </c>
      <c r="AA673" s="1013">
        <v>44321</v>
      </c>
      <c r="AB673" s="1005">
        <v>456</v>
      </c>
      <c r="AC673" s="1005">
        <v>152</v>
      </c>
      <c r="AD673" s="1005">
        <v>452</v>
      </c>
      <c r="AE673" s="1005">
        <v>45</v>
      </c>
      <c r="AF673" s="1005">
        <v>11</v>
      </c>
      <c r="AG673" s="1005">
        <v>2</v>
      </c>
      <c r="AH673" s="1005">
        <v>32</v>
      </c>
      <c r="AI673" s="986">
        <f t="shared" si="186"/>
      </c>
      <c r="AJ673" s="986">
        <f t="shared" si="248"/>
      </c>
      <c r="AK673" s="993" t="s">
        <v>635</v>
      </c>
      <c r="AL673" s="994" t="s">
        <v>665</v>
      </c>
      <c r="AM673" s="994">
        <v>27</v>
      </c>
    </row>
    <row r="674">
      <c r="A674" s="1056"/>
      <c r="B674" s="1026" t="s">
        <v>653</v>
      </c>
      <c r="C674" s="979" t="s">
        <v>648</v>
      </c>
      <c r="D674" s="1011">
        <f t="shared" si="427"/>
      </c>
      <c r="E674" s="1028">
        <v>1265.57</v>
      </c>
      <c r="F674" s="1028">
        <v>2562.62</v>
      </c>
      <c r="G674" s="983">
        <v>4</v>
      </c>
      <c r="H674" s="983">
        <v>7972.970000000001</v>
      </c>
      <c r="I674" s="983">
        <v>0</v>
      </c>
      <c r="J674" s="983">
        <v>0</v>
      </c>
      <c r="K674" s="983">
        <f t="shared" si="625"/>
      </c>
      <c r="L674" s="985">
        <f t="shared" si="709"/>
      </c>
      <c r="M674" s="986">
        <f t="shared" si="530"/>
      </c>
      <c r="N674" s="1066">
        <v>3</v>
      </c>
      <c r="O674" s="986">
        <f t="shared" si="500"/>
      </c>
      <c r="P674" s="986">
        <f t="shared" si="69"/>
      </c>
      <c r="Q674" s="986">
        <f t="shared" si="788"/>
      </c>
      <c r="R674" s="986">
        <f t="shared" si="216"/>
      </c>
      <c r="S674" s="987">
        <f t="shared" si="282"/>
      </c>
      <c r="T674" s="987">
        <f t="shared" si="312"/>
      </c>
      <c r="U674" s="987">
        <f t="shared" si="476"/>
      </c>
      <c r="V674" s="987">
        <f t="shared" si="560"/>
      </c>
      <c r="W674" s="988">
        <f t="shared" si="768"/>
      </c>
      <c r="X674" s="989">
        <v>0.0596</v>
      </c>
      <c r="Y674" s="990">
        <v>62</v>
      </c>
      <c r="Z674" s="986">
        <f t="shared" si="118"/>
      </c>
      <c r="AA674" s="1005">
        <v>49809</v>
      </c>
      <c r="AB674" s="1005">
        <v>568</v>
      </c>
      <c r="AC674" s="1005">
        <v>208</v>
      </c>
      <c r="AD674" s="1005">
        <v>621</v>
      </c>
      <c r="AE674" s="1005">
        <v>79</v>
      </c>
      <c r="AF674" s="1005">
        <v>13</v>
      </c>
      <c r="AG674" s="1005">
        <v>1</v>
      </c>
      <c r="AH674" s="1005">
        <v>42</v>
      </c>
      <c r="AI674" s="986">
        <f t="shared" si="186"/>
      </c>
      <c r="AJ674" s="986">
        <f t="shared" si="248"/>
      </c>
      <c r="AK674" s="993" t="s">
        <v>635</v>
      </c>
      <c r="AL674" s="994" t="s">
        <v>665</v>
      </c>
      <c r="AM674" s="994">
        <v>35</v>
      </c>
    </row>
    <row r="675">
      <c r="A675" s="1056"/>
      <c r="B675" s="1055" t="s">
        <v>640</v>
      </c>
      <c r="C675" s="1055"/>
      <c r="D675" s="1015">
        <f>SUM(D670:D674)</f>
      </c>
      <c r="E675" s="1016">
        <f>SUM(E670:E674)</f>
      </c>
      <c r="F675" s="1016">
        <f>SUM(F670:F674)</f>
      </c>
      <c r="G675" s="1017">
        <f>SUM(G670:G674)</f>
      </c>
      <c r="H675" s="1018">
        <f>SUM(H670:H674)</f>
      </c>
      <c r="I675" s="1017">
        <f>SUM(I670:I674)</f>
      </c>
      <c r="J675" s="1018">
        <f>SUM(J670:J674)</f>
      </c>
      <c r="K675" s="1017">
        <f>SUM(K670:K674)</f>
      </c>
      <c r="L675" s="1016">
        <f>SUM(L670:L674)</f>
      </c>
      <c r="M675" s="1019">
        <f t="shared" si="530"/>
      </c>
      <c r="N675" s="1017">
        <f>SUM(N670:N674)</f>
      </c>
      <c r="O675" s="1019">
        <f t="shared" si="500"/>
      </c>
      <c r="P675" s="1019">
        <f>D675/N675</f>
      </c>
      <c r="Q675" s="1019">
        <f t="shared" si="788"/>
      </c>
      <c r="R675" s="1019">
        <f t="shared" si="216"/>
      </c>
      <c r="S675" s="1020">
        <f t="shared" si="282"/>
      </c>
      <c r="T675" s="1020">
        <f t="shared" si="312"/>
      </c>
      <c r="U675" s="1020">
        <f t="shared" si="476"/>
      </c>
      <c r="V675" s="1020">
        <f t="shared" si="560"/>
      </c>
      <c r="W675" s="1021">
        <f t="shared" si="768"/>
      </c>
      <c r="X675" s="1020">
        <f>AVERAGE(X670:X674)</f>
      </c>
      <c r="Y675" s="1022">
        <f>AVERAGE(Y670:Y674)</f>
      </c>
      <c r="Z675" s="1022">
        <f t="shared" si="118"/>
      </c>
      <c r="AA675" s="1023">
        <f>SUM(AA670:AA674)</f>
      </c>
      <c r="AB675" s="1023">
        <f>SUM(AB670:AB674)</f>
      </c>
      <c r="AC675" s="1023">
        <f>SUM(AC670:AC674)</f>
      </c>
      <c r="AD675" s="1023">
        <f>SUM(AD670:AD674)</f>
      </c>
      <c r="AE675" s="1023">
        <f>SUM(AE670:AE674)</f>
      </c>
      <c r="AF675" s="1023">
        <f>SUM(AF670:AF674)</f>
      </c>
      <c r="AG675" s="1023">
        <f>SUM(AG670:AG674)</f>
      </c>
      <c r="AH675" s="1023">
        <f>SUM(AH670:AH674)</f>
      </c>
      <c r="AI675" s="1019">
        <f t="shared" si="186"/>
      </c>
      <c r="AJ675" s="1024">
        <f t="shared" si="248"/>
      </c>
      <c r="AK675" s="1025"/>
      <c r="AL675" s="1025"/>
      <c r="AM675" s="1021">
        <f>SUM(AM670:AM674)</f>
      </c>
    </row>
    <row r="676">
      <c r="A676" s="1056"/>
      <c r="B676" s="1026" t="s">
        <v>641</v>
      </c>
      <c r="C676" s="979" t="s">
        <v>649</v>
      </c>
      <c r="D676" s="1011">
        <f t="shared" ref="D676:D680" si="428">E676+F676</f>
      </c>
      <c r="E676" s="1028">
        <v>1156.27</v>
      </c>
      <c r="F676" s="1028">
        <v>2923.43</v>
      </c>
      <c r="G676" s="983">
        <v>5</v>
      </c>
      <c r="H676" s="983">
        <v>10527.659999999989</v>
      </c>
      <c r="I676" s="983">
        <v>0</v>
      </c>
      <c r="J676" s="983">
        <v>0</v>
      </c>
      <c r="K676" s="983">
        <f t="shared" ref="K676:K680" si="626">G676+I676</f>
      </c>
      <c r="L676" s="985">
        <f t="shared" ref="L676:L680" si="710">H676+J676</f>
      </c>
      <c r="M676" s="986">
        <f t="shared" si="530"/>
      </c>
      <c r="N676" s="1066">
        <v>5</v>
      </c>
      <c r="O676" s="986">
        <f t="shared" si="500"/>
      </c>
      <c r="P676" s="986">
        <f t="shared" ref="P676:P680" si="70">D676/K676</f>
      </c>
      <c r="Q676" s="986">
        <f t="shared" si="788"/>
      </c>
      <c r="R676" s="986">
        <f t="shared" si="216"/>
      </c>
      <c r="S676" s="987">
        <f t="shared" si="282"/>
      </c>
      <c r="T676" s="987">
        <f t="shared" si="312"/>
      </c>
      <c r="U676" s="987">
        <f t="shared" si="476"/>
      </c>
      <c r="V676" s="987">
        <f t="shared" si="560"/>
      </c>
      <c r="W676" s="988">
        <f t="shared" si="768"/>
      </c>
      <c r="X676" s="989">
        <v>0.029</v>
      </c>
      <c r="Y676" s="990">
        <v>62</v>
      </c>
      <c r="Z676" s="986">
        <f t="shared" si="118"/>
      </c>
      <c r="AA676" s="1005">
        <v>49093</v>
      </c>
      <c r="AB676" s="1005">
        <v>634</v>
      </c>
      <c r="AC676" s="1005">
        <v>172</v>
      </c>
      <c r="AD676" s="1005">
        <v>622</v>
      </c>
      <c r="AE676" s="1005">
        <v>65</v>
      </c>
      <c r="AF676" s="1005">
        <v>9</v>
      </c>
      <c r="AG676" s="1005">
        <v>2</v>
      </c>
      <c r="AH676" s="1005">
        <v>33</v>
      </c>
      <c r="AI676" s="986">
        <f t="shared" si="186"/>
      </c>
      <c r="AJ676" s="986">
        <f t="shared" si="248"/>
      </c>
      <c r="AK676" s="993" t="s">
        <v>650</v>
      </c>
      <c r="AL676" s="994" t="s">
        <v>692</v>
      </c>
      <c r="AM676" s="994">
        <v>30</v>
      </c>
    </row>
    <row r="677">
      <c r="A677" s="1056"/>
      <c r="B677" s="1026" t="s">
        <v>641</v>
      </c>
      <c r="C677" s="979" t="s">
        <v>652</v>
      </c>
      <c r="D677" s="1011">
        <f t="shared" si="428"/>
      </c>
      <c r="E677" s="1028">
        <v>1800.61</v>
      </c>
      <c r="F677" s="1027">
        <v>3364.63</v>
      </c>
      <c r="G677" s="983">
        <v>13</v>
      </c>
      <c r="H677" s="1012">
        <v>27553.339999999997</v>
      </c>
      <c r="I677" s="983">
        <v>0</v>
      </c>
      <c r="J677" s="1012">
        <v>0</v>
      </c>
      <c r="K677" s="983">
        <f t="shared" si="626"/>
      </c>
      <c r="L677" s="985">
        <f t="shared" si="710"/>
      </c>
      <c r="M677" s="986">
        <f t="shared" si="530"/>
      </c>
      <c r="N677" s="1066">
        <v>12</v>
      </c>
      <c r="O677" s="986">
        <f t="shared" si="500"/>
      </c>
      <c r="P677" s="986">
        <f t="shared" si="70"/>
      </c>
      <c r="Q677" s="986">
        <f t="shared" si="788"/>
      </c>
      <c r="R677" s="986">
        <f t="shared" si="216"/>
      </c>
      <c r="S677" s="987">
        <f t="shared" si="282"/>
      </c>
      <c r="T677" s="987">
        <f t="shared" si="312"/>
      </c>
      <c r="U677" s="987">
        <f t="shared" si="476"/>
      </c>
      <c r="V677" s="987">
        <f t="shared" si="560"/>
      </c>
      <c r="W677" s="988">
        <f t="shared" si="768"/>
      </c>
      <c r="X677" s="989">
        <v>0.0448</v>
      </c>
      <c r="Y677" s="990">
        <v>62</v>
      </c>
      <c r="Z677" s="986">
        <f t="shared" si="118"/>
      </c>
      <c r="AA677" s="1005">
        <v>67922</v>
      </c>
      <c r="AB677" s="1005">
        <v>816</v>
      </c>
      <c r="AC677" s="1005">
        <v>231</v>
      </c>
      <c r="AD677" s="1005">
        <v>892</v>
      </c>
      <c r="AE677" s="1005">
        <v>114</v>
      </c>
      <c r="AF677" s="1005">
        <v>11</v>
      </c>
      <c r="AG677" s="1005">
        <v>2</v>
      </c>
      <c r="AH677" s="1005">
        <v>44</v>
      </c>
      <c r="AI677" s="986">
        <f t="shared" si="186"/>
      </c>
      <c r="AJ677" s="986">
        <f>AM676*1000/D677</f>
      </c>
      <c r="AK677" s="993" t="s">
        <v>650</v>
      </c>
      <c r="AL677" s="994" t="s">
        <v>692</v>
      </c>
      <c r="AM677" s="1073">
        <v>43</v>
      </c>
    </row>
    <row r="678">
      <c r="A678" s="1056"/>
      <c r="B678" s="1026" t="s">
        <v>641</v>
      </c>
      <c r="C678" s="979" t="s">
        <v>654</v>
      </c>
      <c r="D678" s="1011">
        <f t="shared" si="428"/>
      </c>
      <c r="E678" s="1027">
        <v>1435.2</v>
      </c>
      <c r="F678" s="1028">
        <v>3580.35</v>
      </c>
      <c r="G678" s="1012">
        <v>4</v>
      </c>
      <c r="H678" s="1012">
        <v>8532.820000000007</v>
      </c>
      <c r="I678" s="1012">
        <v>0</v>
      </c>
      <c r="J678" s="1012">
        <v>0</v>
      </c>
      <c r="K678" s="983">
        <f t="shared" si="626"/>
      </c>
      <c r="L678" s="985">
        <f t="shared" si="710"/>
      </c>
      <c r="M678" s="986">
        <f t="shared" si="530"/>
      </c>
      <c r="N678" s="1066">
        <v>3</v>
      </c>
      <c r="O678" s="986">
        <f t="shared" si="500"/>
      </c>
      <c r="P678" s="986">
        <f t="shared" si="70"/>
      </c>
      <c r="Q678" s="986">
        <f t="shared" si="788"/>
      </c>
      <c r="R678" s="986">
        <f t="shared" si="216"/>
      </c>
      <c r="S678" s="987">
        <f t="shared" si="282"/>
      </c>
      <c r="T678" s="987">
        <f t="shared" si="312"/>
      </c>
      <c r="U678" s="987">
        <f t="shared" si="476"/>
      </c>
      <c r="V678" s="987">
        <f t="shared" si="560"/>
      </c>
      <c r="W678" s="988">
        <f t="shared" si="768"/>
      </c>
      <c r="X678" s="989">
        <v>0.0475</v>
      </c>
      <c r="Y678" s="990">
        <v>63</v>
      </c>
      <c r="Z678" s="986">
        <f t="shared" si="118"/>
      </c>
      <c r="AA678" s="1069">
        <v>81075</v>
      </c>
      <c r="AB678" s="1005">
        <v>706</v>
      </c>
      <c r="AC678" s="1005">
        <v>248</v>
      </c>
      <c r="AD678" s="1005">
        <v>685</v>
      </c>
      <c r="AE678" s="1005">
        <v>84</v>
      </c>
      <c r="AF678" s="1005">
        <v>2</v>
      </c>
      <c r="AG678" s="1005">
        <v>3</v>
      </c>
      <c r="AH678" s="1005">
        <v>45</v>
      </c>
      <c r="AI678" s="986">
        <f t="shared" si="186"/>
      </c>
      <c r="AJ678" s="986">
        <f t="shared" ref="AJ678:AJ688" si="249">AM678*1000/D678</f>
      </c>
      <c r="AK678" s="993" t="s">
        <v>650</v>
      </c>
      <c r="AL678" s="994" t="s">
        <v>692</v>
      </c>
      <c r="AM678" s="994">
        <v>41</v>
      </c>
    </row>
    <row r="679">
      <c r="A679" s="1056"/>
      <c r="B679" s="1026" t="s">
        <v>641</v>
      </c>
      <c r="C679" s="979" t="s">
        <v>655</v>
      </c>
      <c r="D679" s="1059">
        <f t="shared" si="428"/>
      </c>
      <c r="E679" s="1008">
        <v>1720.71</v>
      </c>
      <c r="F679" s="1031">
        <v>3225.73</v>
      </c>
      <c r="G679" s="983">
        <v>2</v>
      </c>
      <c r="H679" s="1012">
        <v>6364.220000000001</v>
      </c>
      <c r="I679" s="1012">
        <v>0</v>
      </c>
      <c r="J679" s="1012">
        <v>0</v>
      </c>
      <c r="K679" s="983">
        <f t="shared" si="626"/>
      </c>
      <c r="L679" s="985">
        <f t="shared" si="710"/>
      </c>
      <c r="M679" s="986">
        <f t="shared" si="530"/>
      </c>
      <c r="N679" s="1066">
        <v>1</v>
      </c>
      <c r="O679" s="986">
        <f t="shared" si="500"/>
      </c>
      <c r="P679" s="986">
        <f t="shared" si="70"/>
      </c>
      <c r="Q679" s="986">
        <f t="shared" si="788"/>
      </c>
      <c r="R679" s="986">
        <f t="shared" si="216"/>
      </c>
      <c r="S679" s="987">
        <f t="shared" si="282"/>
      </c>
      <c r="T679" s="987">
        <f t="shared" si="312"/>
      </c>
      <c r="U679" s="987">
        <f t="shared" si="476"/>
      </c>
      <c r="V679" s="987">
        <f t="shared" si="560"/>
      </c>
      <c r="W679" s="988">
        <f t="shared" si="768"/>
      </c>
      <c r="X679" s="989">
        <v>0.0394</v>
      </c>
      <c r="Y679" s="990">
        <v>63</v>
      </c>
      <c r="Z679" s="1002">
        <f t="shared" si="118"/>
      </c>
      <c r="AA679" s="1003">
        <v>80113</v>
      </c>
      <c r="AB679" s="1004">
        <v>925</v>
      </c>
      <c r="AC679" s="1005">
        <v>275</v>
      </c>
      <c r="AD679" s="1005">
        <v>1025</v>
      </c>
      <c r="AE679" s="1005">
        <v>125</v>
      </c>
      <c r="AF679" s="1005">
        <v>8</v>
      </c>
      <c r="AG679" s="1005">
        <v>2</v>
      </c>
      <c r="AH679" s="1005">
        <v>38</v>
      </c>
      <c r="AI679" s="986">
        <f t="shared" si="186"/>
      </c>
      <c r="AJ679" s="986">
        <f t="shared" si="249"/>
      </c>
      <c r="AK679" s="993" t="s">
        <v>650</v>
      </c>
      <c r="AL679" s="994" t="s">
        <v>692</v>
      </c>
      <c r="AM679" s="994">
        <v>55</v>
      </c>
    </row>
    <row r="680">
      <c r="A680" s="1056"/>
      <c r="B680" s="1026" t="s">
        <v>641</v>
      </c>
      <c r="C680" s="979" t="s">
        <v>656</v>
      </c>
      <c r="D680" s="1011">
        <f t="shared" si="428"/>
      </c>
      <c r="E680" s="1027">
        <v>1469.77</v>
      </c>
      <c r="F680" s="1028">
        <v>3039.89</v>
      </c>
      <c r="G680" s="1012">
        <v>2</v>
      </c>
      <c r="H680" s="983">
        <v>5102.959999999992</v>
      </c>
      <c r="I680" s="1012">
        <v>0</v>
      </c>
      <c r="J680" s="1012">
        <v>0</v>
      </c>
      <c r="K680" s="983">
        <f t="shared" si="626"/>
      </c>
      <c r="L680" s="985">
        <f t="shared" si="710"/>
      </c>
      <c r="M680" s="986">
        <f t="shared" si="530"/>
      </c>
      <c r="N680" s="1066">
        <v>2</v>
      </c>
      <c r="O680" s="986">
        <f t="shared" si="500"/>
      </c>
      <c r="P680" s="986">
        <f t="shared" si="70"/>
      </c>
      <c r="Q680" s="986">
        <f t="shared" si="788"/>
      </c>
      <c r="R680" s="986">
        <f t="shared" si="216"/>
      </c>
      <c r="S680" s="987">
        <f t="shared" si="282"/>
      </c>
      <c r="T680" s="987">
        <f t="shared" si="312"/>
      </c>
      <c r="U680" s="987">
        <f t="shared" si="476"/>
      </c>
      <c r="V680" s="987">
        <f t="shared" si="560"/>
      </c>
      <c r="W680" s="988">
        <f t="shared" si="768"/>
      </c>
      <c r="X680" s="989">
        <v>0.0369</v>
      </c>
      <c r="Y680" s="990">
        <v>62</v>
      </c>
      <c r="Z680" s="986">
        <f t="shared" si="118"/>
      </c>
      <c r="AA680" s="1013">
        <v>74013</v>
      </c>
      <c r="AB680" s="1005">
        <v>715</v>
      </c>
      <c r="AC680" s="1005">
        <v>250</v>
      </c>
      <c r="AD680" s="1005">
        <v>722</v>
      </c>
      <c r="AE680" s="1005">
        <v>74</v>
      </c>
      <c r="AF680" s="1005">
        <v>4</v>
      </c>
      <c r="AG680" s="1005">
        <v>2</v>
      </c>
      <c r="AH680" s="1005">
        <v>48</v>
      </c>
      <c r="AI680" s="986">
        <f t="shared" si="186"/>
      </c>
      <c r="AJ680" s="986">
        <f t="shared" si="249"/>
      </c>
      <c r="AK680" s="993" t="s">
        <v>650</v>
      </c>
      <c r="AL680" s="994" t="s">
        <v>692</v>
      </c>
      <c r="AM680" s="994">
        <v>32</v>
      </c>
    </row>
    <row r="681">
      <c r="A681" s="1056"/>
      <c r="B681" s="1055" t="s">
        <v>640</v>
      </c>
      <c r="C681" s="1055"/>
      <c r="D681" s="1015">
        <f>SUM(D676:D680)</f>
      </c>
      <c r="E681" s="1072">
        <f>SUM(E676:E680)</f>
      </c>
      <c r="F681" s="1072">
        <f>SUM(F676:F680)</f>
      </c>
      <c r="G681" s="1029">
        <f>SUM(G676:G680)</f>
      </c>
      <c r="H681" s="1072">
        <f>SUM(H676:H680)</f>
      </c>
      <c r="I681" s="1029">
        <f>SUM(I676:I680)</f>
      </c>
      <c r="J681" s="1072">
        <f>SUM(J676:J680)</f>
      </c>
      <c r="K681" s="1029">
        <f>SUM(K676:K680)</f>
      </c>
      <c r="L681" s="1072">
        <f>SUM(L676:L680)</f>
      </c>
      <c r="M681" s="1019">
        <f t="shared" si="530"/>
      </c>
      <c r="N681" s="1017">
        <f>SUM(N676:N680)</f>
      </c>
      <c r="O681" s="1019">
        <f t="shared" si="500"/>
      </c>
      <c r="P681" s="1019">
        <f>D681/N681</f>
      </c>
      <c r="Q681" s="1019">
        <f t="shared" si="788"/>
      </c>
      <c r="R681" s="1019">
        <f t="shared" si="216"/>
      </c>
      <c r="S681" s="1020">
        <f t="shared" si="282"/>
      </c>
      <c r="T681" s="1020">
        <f t="shared" si="312"/>
      </c>
      <c r="U681" s="1020">
        <f t="shared" si="476"/>
      </c>
      <c r="V681" s="1020">
        <f t="shared" si="560"/>
      </c>
      <c r="W681" s="1021">
        <f t="shared" si="768"/>
      </c>
      <c r="X681" s="1020">
        <f>AVERAGE(X676:X680)</f>
      </c>
      <c r="Y681" s="1022">
        <f>AVERAGE(Y676:Y680)</f>
      </c>
      <c r="Z681" s="1022">
        <f t="shared" si="118"/>
      </c>
      <c r="AA681" s="1023">
        <f>SUM(AA676:AA680)</f>
      </c>
      <c r="AB681" s="1023">
        <f>SUM(AB676:AB680)</f>
      </c>
      <c r="AC681" s="1023">
        <f>SUM(AC676:AC680)</f>
      </c>
      <c r="AD681" s="1023">
        <f>SUM(AD676:AD680)</f>
      </c>
      <c r="AE681" s="1023">
        <f>SUM(AE676:AE680)</f>
      </c>
      <c r="AF681" s="1023">
        <f>SUM(AF676:AF680)</f>
      </c>
      <c r="AG681" s="1023">
        <f>SUM(AG676:AG680)</f>
      </c>
      <c r="AH681" s="1023">
        <f>SUM(AH676:AH680)</f>
      </c>
      <c r="AI681" s="1019">
        <f t="shared" si="186"/>
      </c>
      <c r="AJ681" s="1024">
        <f t="shared" si="249"/>
      </c>
      <c r="AK681" s="1025"/>
      <c r="AL681" s="1025"/>
      <c r="AM681" s="1023">
        <f>SUM(AM676:AM680)</f>
      </c>
    </row>
    <row r="682">
      <c r="A682" s="1056"/>
      <c r="B682" s="1026" t="s">
        <v>646</v>
      </c>
      <c r="C682" s="979" t="s">
        <v>657</v>
      </c>
      <c r="D682" s="1011">
        <f t="shared" ref="D682:D686" si="429">E682+F682</f>
      </c>
      <c r="E682" s="1027">
        <v>611.35</v>
      </c>
      <c r="F682" s="1028">
        <v>304.72</v>
      </c>
      <c r="G682" s="1012">
        <v>0</v>
      </c>
      <c r="H682" s="1012">
        <v>0</v>
      </c>
      <c r="I682" s="1012">
        <v>0</v>
      </c>
      <c r="J682" s="1012">
        <v>0</v>
      </c>
      <c r="K682" s="983">
        <f t="shared" ref="K682:K686" si="627">G682+I682</f>
      </c>
      <c r="L682" s="985">
        <f t="shared" ref="L682:L686" si="711">H682+J682</f>
      </c>
      <c r="M682" s="986">
        <f t="shared" si="530"/>
      </c>
      <c r="N682" s="1066">
        <v>0</v>
      </c>
      <c r="O682" s="986">
        <f t="shared" si="500"/>
      </c>
      <c r="P682" s="986">
        <f t="shared" ref="P682:P686" si="71">D682/K682</f>
      </c>
      <c r="Q682" s="986">
        <f t="shared" si="788"/>
      </c>
      <c r="R682" s="986">
        <f t="shared" si="216"/>
      </c>
      <c r="S682" s="987">
        <f t="shared" si="282"/>
      </c>
      <c r="T682" s="987">
        <f t="shared" si="312"/>
      </c>
      <c r="U682" s="987">
        <f t="shared" si="476"/>
      </c>
      <c r="V682" s="987">
        <f t="shared" si="560"/>
      </c>
      <c r="W682" s="988">
        <f t="shared" si="768"/>
      </c>
      <c r="X682" s="989">
        <v>0.0244</v>
      </c>
      <c r="Y682" s="990">
        <v>63</v>
      </c>
      <c r="Z682" s="986">
        <f t="shared" si="118"/>
      </c>
      <c r="AA682" s="1005">
        <v>13153</v>
      </c>
      <c r="AB682" s="1005">
        <v>124</v>
      </c>
      <c r="AC682" s="1005">
        <v>51</v>
      </c>
      <c r="AD682" s="1005">
        <v>128</v>
      </c>
      <c r="AE682" s="1005">
        <v>27</v>
      </c>
      <c r="AF682" s="1005">
        <v>3</v>
      </c>
      <c r="AG682" s="1005">
        <v>0</v>
      </c>
      <c r="AH682" s="1005">
        <v>5</v>
      </c>
      <c r="AI682" s="986">
        <f t="shared" si="186"/>
      </c>
      <c r="AJ682" s="986">
        <f t="shared" si="249"/>
      </c>
      <c r="AK682" s="993" t="s">
        <v>650</v>
      </c>
      <c r="AL682" s="994" t="s">
        <v>692</v>
      </c>
      <c r="AM682" s="994">
        <v>8</v>
      </c>
    </row>
    <row r="683">
      <c r="A683" s="1056"/>
      <c r="B683" s="1026" t="s">
        <v>646</v>
      </c>
      <c r="C683" s="979" t="s">
        <v>659</v>
      </c>
      <c r="D683" s="1011">
        <f t="shared" si="429"/>
      </c>
      <c r="E683" s="1031">
        <v>760.21</v>
      </c>
      <c r="F683" s="1031">
        <v>2567.16</v>
      </c>
      <c r="G683" s="1012">
        <v>8</v>
      </c>
      <c r="H683" s="1012">
        <v>20405.410000000003</v>
      </c>
      <c r="I683" s="1012">
        <v>0</v>
      </c>
      <c r="J683" s="1012">
        <v>0</v>
      </c>
      <c r="K683" s="983">
        <f t="shared" si="627"/>
      </c>
      <c r="L683" s="985">
        <f t="shared" si="711"/>
      </c>
      <c r="M683" s="986">
        <f t="shared" si="530"/>
      </c>
      <c r="N683" s="1066">
        <v>6</v>
      </c>
      <c r="O683" s="986">
        <f t="shared" si="500"/>
      </c>
      <c r="P683" s="986">
        <f t="shared" si="71"/>
      </c>
      <c r="Q683" s="986">
        <f t="shared" si="788"/>
      </c>
      <c r="R683" s="986">
        <f t="shared" si="216"/>
      </c>
      <c r="S683" s="987">
        <f t="shared" si="282"/>
      </c>
      <c r="T683" s="987">
        <f t="shared" si="312"/>
      </c>
      <c r="U683" s="987">
        <f t="shared" si="476"/>
      </c>
      <c r="V683" s="987">
        <f t="shared" si="560"/>
      </c>
      <c r="W683" s="988">
        <f t="shared" si="768"/>
      </c>
      <c r="X683" s="989">
        <v>0.0357</v>
      </c>
      <c r="Y683" s="990">
        <v>64</v>
      </c>
      <c r="Z683" s="986">
        <f t="shared" si="118"/>
      </c>
      <c r="AA683" s="1005">
        <v>42530</v>
      </c>
      <c r="AB683" s="1005">
        <v>490</v>
      </c>
      <c r="AC683" s="1005">
        <v>144</v>
      </c>
      <c r="AD683" s="1005">
        <v>530</v>
      </c>
      <c r="AE683" s="1005">
        <v>83</v>
      </c>
      <c r="AF683" s="1005">
        <v>5</v>
      </c>
      <c r="AG683" s="1005">
        <v>3</v>
      </c>
      <c r="AH683" s="1005">
        <v>36</v>
      </c>
      <c r="AI683" s="986">
        <f t="shared" si="186"/>
      </c>
      <c r="AJ683" s="986">
        <f t="shared" si="249"/>
      </c>
      <c r="AK683" s="993" t="s">
        <v>650</v>
      </c>
      <c r="AL683" s="994" t="s">
        <v>692</v>
      </c>
      <c r="AM683" s="994">
        <v>31</v>
      </c>
    </row>
    <row r="684">
      <c r="A684" s="1056"/>
      <c r="B684" s="1026" t="s">
        <v>646</v>
      </c>
      <c r="C684" s="979" t="s">
        <v>660</v>
      </c>
      <c r="D684" s="1011">
        <f t="shared" si="429"/>
      </c>
      <c r="E684" s="1031">
        <v>1273.34</v>
      </c>
      <c r="F684" s="1031">
        <v>2093.4</v>
      </c>
      <c r="G684" s="983">
        <v>3</v>
      </c>
      <c r="H684" s="983">
        <v>7644.779999999999</v>
      </c>
      <c r="I684" s="983">
        <v>0</v>
      </c>
      <c r="J684" s="983">
        <v>0</v>
      </c>
      <c r="K684" s="983">
        <f t="shared" si="627"/>
      </c>
      <c r="L684" s="985">
        <f t="shared" si="711"/>
      </c>
      <c r="M684" s="986">
        <f t="shared" si="530"/>
      </c>
      <c r="N684" s="1066">
        <v>2</v>
      </c>
      <c r="O684" s="986">
        <f t="shared" si="500"/>
      </c>
      <c r="P684" s="986">
        <f t="shared" si="71"/>
      </c>
      <c r="Q684" s="986">
        <f t="shared" si="788"/>
      </c>
      <c r="R684" s="986">
        <f t="shared" si="216"/>
      </c>
      <c r="S684" s="987">
        <f t="shared" si="282"/>
      </c>
      <c r="T684" s="987">
        <f t="shared" si="312"/>
      </c>
      <c r="U684" s="987">
        <f t="shared" si="476"/>
      </c>
      <c r="V684" s="987">
        <f t="shared" si="560"/>
      </c>
      <c r="W684" s="988">
        <f t="shared" si="768"/>
      </c>
      <c r="X684" s="989">
        <v>0.0181</v>
      </c>
      <c r="Y684" s="990">
        <v>64</v>
      </c>
      <c r="Z684" s="986">
        <f t="shared" si="118"/>
      </c>
      <c r="AA684" s="1005">
        <v>46905</v>
      </c>
      <c r="AB684" s="1005">
        <v>566</v>
      </c>
      <c r="AC684" s="1005">
        <v>157</v>
      </c>
      <c r="AD684" s="1005">
        <v>551</v>
      </c>
      <c r="AE684" s="1005">
        <v>60</v>
      </c>
      <c r="AF684" s="1005">
        <v>3</v>
      </c>
      <c r="AG684" s="1005">
        <v>5</v>
      </c>
      <c r="AH684" s="1005">
        <v>28</v>
      </c>
      <c r="AI684" s="986">
        <f t="shared" si="186"/>
      </c>
      <c r="AJ684" s="986">
        <f t="shared" si="249"/>
      </c>
      <c r="AK684" s="993" t="s">
        <v>650</v>
      </c>
      <c r="AL684" s="994" t="s">
        <v>692</v>
      </c>
      <c r="AM684" s="994">
        <v>32</v>
      </c>
    </row>
    <row r="685">
      <c r="A685" s="1056"/>
      <c r="B685" s="1026" t="s">
        <v>646</v>
      </c>
      <c r="C685" s="979" t="s">
        <v>661</v>
      </c>
      <c r="D685" s="1059">
        <f t="shared" si="429"/>
      </c>
      <c r="E685" s="1031">
        <v>948.73</v>
      </c>
      <c r="F685" s="1031">
        <v>2888.25</v>
      </c>
      <c r="G685" s="1012">
        <v>9</v>
      </c>
      <c r="H685" s="1012">
        <v>22657.940000000002</v>
      </c>
      <c r="I685" s="1012">
        <v>1</v>
      </c>
      <c r="J685" s="1012">
        <v>5096.52</v>
      </c>
      <c r="K685" s="983">
        <f t="shared" si="627"/>
      </c>
      <c r="L685" s="985">
        <f t="shared" si="711"/>
      </c>
      <c r="M685" s="986">
        <f t="shared" si="530"/>
      </c>
      <c r="N685" s="1066">
        <v>8</v>
      </c>
      <c r="O685" s="986">
        <f t="shared" si="500"/>
      </c>
      <c r="P685" s="986">
        <f t="shared" si="71"/>
      </c>
      <c r="Q685" s="986">
        <f t="shared" si="788"/>
      </c>
      <c r="R685" s="986">
        <f t="shared" si="216"/>
      </c>
      <c r="S685" s="987">
        <f t="shared" si="282"/>
      </c>
      <c r="T685" s="987">
        <f t="shared" si="312"/>
      </c>
      <c r="U685" s="987">
        <f t="shared" si="476"/>
      </c>
      <c r="V685" s="987">
        <f t="shared" si="560"/>
      </c>
      <c r="W685" s="988">
        <f t="shared" si="768"/>
      </c>
      <c r="X685" s="989">
        <v>0.0311</v>
      </c>
      <c r="Y685" s="990">
        <v>65</v>
      </c>
      <c r="Z685" s="986">
        <f t="shared" si="118"/>
      </c>
      <c r="AA685" s="1013">
        <v>57264</v>
      </c>
      <c r="AB685" s="1005">
        <v>905</v>
      </c>
      <c r="AC685" s="1005">
        <v>175</v>
      </c>
      <c r="AD685" s="1005">
        <v>1033</v>
      </c>
      <c r="AE685" s="1005">
        <v>96</v>
      </c>
      <c r="AF685" s="1005">
        <v>11</v>
      </c>
      <c r="AG685" s="1005">
        <v>3</v>
      </c>
      <c r="AH685" s="1005">
        <v>59</v>
      </c>
      <c r="AI685" s="986">
        <f t="shared" si="186"/>
      </c>
      <c r="AJ685" s="986">
        <f t="shared" si="249"/>
      </c>
      <c r="AK685" s="993" t="s">
        <v>650</v>
      </c>
      <c r="AL685" s="994" t="s">
        <v>692</v>
      </c>
      <c r="AM685" s="994">
        <v>28</v>
      </c>
    </row>
    <row r="686">
      <c r="A686" s="1056"/>
      <c r="B686" s="1026" t="s">
        <v>646</v>
      </c>
      <c r="C686" s="979" t="s">
        <v>662</v>
      </c>
      <c r="D686" s="1011">
        <f t="shared" si="429"/>
      </c>
      <c r="E686" s="1008">
        <v>293.94</v>
      </c>
      <c r="F686" s="1031">
        <v>1259.35</v>
      </c>
      <c r="G686" s="1012">
        <v>3</v>
      </c>
      <c r="H686" s="1012">
        <v>5294.119999999995</v>
      </c>
      <c r="I686" s="1012">
        <v>0</v>
      </c>
      <c r="J686" s="1012">
        <v>0</v>
      </c>
      <c r="K686" s="983">
        <f t="shared" si="627"/>
      </c>
      <c r="L686" s="985">
        <f t="shared" si="711"/>
      </c>
      <c r="M686" s="986">
        <f t="shared" si="530"/>
      </c>
      <c r="N686" s="1066">
        <v>3</v>
      </c>
      <c r="O686" s="986">
        <f t="shared" si="500"/>
      </c>
      <c r="P686" s="986">
        <f t="shared" si="71"/>
      </c>
      <c r="Q686" s="986">
        <f t="shared" si="788"/>
      </c>
      <c r="R686" s="986">
        <f t="shared" si="216"/>
      </c>
      <c r="S686" s="987">
        <f t="shared" si="282"/>
      </c>
      <c r="T686" s="987">
        <f t="shared" si="312"/>
      </c>
      <c r="U686" s="987">
        <f t="shared" si="476"/>
      </c>
      <c r="V686" s="987">
        <f t="shared" si="560"/>
      </c>
      <c r="W686" s="988">
        <f t="shared" si="768"/>
      </c>
      <c r="X686" s="989">
        <v>0.0621</v>
      </c>
      <c r="Y686" s="990">
        <v>67</v>
      </c>
      <c r="Z686" s="986">
        <f t="shared" si="118"/>
      </c>
      <c r="AA686" s="1005">
        <v>24435</v>
      </c>
      <c r="AB686" s="1005">
        <v>351</v>
      </c>
      <c r="AC686" s="1005">
        <v>102</v>
      </c>
      <c r="AD686" s="1005">
        <v>413</v>
      </c>
      <c r="AE686" s="1005">
        <v>54</v>
      </c>
      <c r="AF686" s="1005">
        <v>5</v>
      </c>
      <c r="AG686" s="1005">
        <v>1</v>
      </c>
      <c r="AH686" s="1005">
        <v>35</v>
      </c>
      <c r="AI686" s="986">
        <f t="shared" si="186"/>
      </c>
      <c r="AJ686" s="986">
        <f t="shared" si="249"/>
      </c>
      <c r="AK686" s="993" t="s">
        <v>650</v>
      </c>
      <c r="AL686" s="994" t="s">
        <v>692</v>
      </c>
      <c r="AM686" s="994">
        <v>9</v>
      </c>
    </row>
    <row r="687">
      <c r="A687" s="1056"/>
      <c r="B687" s="1055" t="s">
        <v>640</v>
      </c>
      <c r="C687" s="1055"/>
      <c r="D687" s="1015">
        <f>SUM(D682:D686)</f>
      </c>
      <c r="E687" s="1072">
        <f>SUM(E682:E686)</f>
      </c>
      <c r="F687" s="1072">
        <f>SUM(F682:F686)</f>
      </c>
      <c r="G687" s="1029">
        <f>SUM(G682:G686)</f>
      </c>
      <c r="H687" s="1072">
        <f>SUM(H682:H686)</f>
      </c>
      <c r="I687" s="1029">
        <f>SUM(I682:I686)</f>
      </c>
      <c r="J687" s="1072">
        <f>SUM(J682:J686)</f>
      </c>
      <c r="K687" s="1029">
        <f>SUM(K682:K686)</f>
      </c>
      <c r="L687" s="1072">
        <f>SUM(L682:L686)</f>
      </c>
      <c r="M687" s="1019">
        <f t="shared" si="530"/>
      </c>
      <c r="N687" s="1017">
        <f>SUM(N682:N686)</f>
      </c>
      <c r="O687" s="1019">
        <f t="shared" si="500"/>
      </c>
      <c r="P687" s="1019">
        <f t="shared" ref="P687:P688" si="138">D687/N687</f>
      </c>
      <c r="Q687" s="1019">
        <f t="shared" si="788"/>
      </c>
      <c r="R687" s="1019">
        <f t="shared" si="216"/>
      </c>
      <c r="S687" s="1020">
        <f t="shared" si="282"/>
      </c>
      <c r="T687" s="1020">
        <f t="shared" si="312"/>
      </c>
      <c r="U687" s="1020">
        <f t="shared" si="476"/>
      </c>
      <c r="V687" s="1020">
        <f t="shared" si="560"/>
      </c>
      <c r="W687" s="1021">
        <f t="shared" si="768"/>
      </c>
      <c r="X687" s="1020">
        <f>AVERAGE(X682:X686)</f>
      </c>
      <c r="Y687" s="1022">
        <f>AVERAGE(Y682:Y686)</f>
      </c>
      <c r="Z687" s="1022">
        <f t="shared" si="118"/>
      </c>
      <c r="AA687" s="1023">
        <f>SUM(AA682:AA686)</f>
      </c>
      <c r="AB687" s="1023">
        <f>SUM(AB682:AB686)</f>
      </c>
      <c r="AC687" s="1023">
        <f>SUM(AC682:AC686)</f>
      </c>
      <c r="AD687" s="1023">
        <f>SUM(AD682:AD686)</f>
      </c>
      <c r="AE687" s="1023">
        <f>SUM(AE682:AE686)</f>
      </c>
      <c r="AF687" s="1023">
        <f>SUM(AF682:AF686)</f>
      </c>
      <c r="AG687" s="1023">
        <f>SUM(AG682:AG686)</f>
      </c>
      <c r="AH687" s="1023">
        <f>SUM(AH682:AH686)</f>
      </c>
      <c r="AI687" s="1019">
        <f t="shared" si="186"/>
      </c>
      <c r="AJ687" s="1024">
        <f t="shared" si="249"/>
      </c>
      <c r="AK687" s="1025"/>
      <c r="AL687" s="1025"/>
      <c r="AM687" s="1023">
        <f>SUM(AM682:AM686)</f>
      </c>
    </row>
    <row r="688">
      <c r="A688" s="1056"/>
      <c r="B688" s="1039" t="s">
        <v>663</v>
      </c>
      <c r="C688" s="1039"/>
      <c r="D688" s="1033">
        <f>D675+D669+D687+D681</f>
      </c>
      <c r="E688" s="1033">
        <f>E675+E669+E687+E681</f>
      </c>
      <c r="F688" s="1033">
        <f>F675+F669+F687+F681</f>
      </c>
      <c r="G688" s="1033">
        <f>G675+G669+G687+G681</f>
      </c>
      <c r="H688" s="1033">
        <f>H675+H669+H687+H681</f>
      </c>
      <c r="I688" s="1033">
        <f>I675+I669+I687+I681</f>
      </c>
      <c r="J688" s="1033">
        <f>J675+J669+J687+J681</f>
      </c>
      <c r="K688" s="1033">
        <f>K675+K669+K687+K681</f>
      </c>
      <c r="L688" s="1033">
        <f>L675+L669+L687+L681</f>
      </c>
      <c r="M688" s="1036">
        <f t="shared" si="530"/>
      </c>
      <c r="N688" s="1067">
        <f>N675+N669+N687+N681</f>
      </c>
      <c r="O688" s="1036">
        <f t="shared" si="500"/>
      </c>
      <c r="P688" s="1036">
        <f t="shared" si="138"/>
      </c>
      <c r="Q688" s="1036">
        <f t="shared" si="788"/>
      </c>
      <c r="R688" s="1036">
        <f t="shared" si="216"/>
      </c>
      <c r="S688" s="1037">
        <f t="shared" si="282"/>
      </c>
      <c r="T688" s="1037">
        <f t="shared" si="312"/>
      </c>
      <c r="U688" s="1037">
        <f t="shared" si="476"/>
      </c>
      <c r="V688" s="1037">
        <f t="shared" si="560"/>
      </c>
      <c r="W688" s="1035">
        <f t="shared" si="768"/>
      </c>
      <c r="X688" s="1036">
        <f>(X675+X669+X687+X681)/4</f>
      </c>
      <c r="Y688" s="1036">
        <f>(Y675+Y669+Y687+Y681)/4</f>
      </c>
      <c r="Z688" s="1036">
        <f>(Z675+Z669+Z687+Z681)/4</f>
      </c>
      <c r="AA688" s="1033">
        <f>AA675+AA669+AA687+AA681</f>
      </c>
      <c r="AB688" s="1033">
        <f>AB675+AB669+AB687+AB681</f>
      </c>
      <c r="AC688" s="1033">
        <f>AC675+AC669+AC687+AC681</f>
      </c>
      <c r="AD688" s="1033">
        <f>AD675+AD669+AD687+AD681</f>
      </c>
      <c r="AE688" s="1033">
        <f>AE675+AE669+AE687+AE681</f>
      </c>
      <c r="AF688" s="1033">
        <f>AF675+AF669+AF687+AF681</f>
      </c>
      <c r="AG688" s="1033">
        <f>AG675+AG669+AG687+AG681</f>
      </c>
      <c r="AH688" s="1033">
        <f>AH675+AH669+AH687+AH681</f>
      </c>
      <c r="AI688" s="1036">
        <f t="shared" si="186"/>
      </c>
      <c r="AJ688" s="1038">
        <f t="shared" si="249"/>
      </c>
      <c r="AK688" s="1039"/>
      <c r="AL688" s="1039"/>
      <c r="AM688" s="1033">
        <f>AM675+AM669+AM687+AM681</f>
      </c>
    </row>
    <row r="689">
      <c r="A689" s="1071"/>
      <c r="B689" s="1045" t="s">
        <v>592</v>
      </c>
      <c r="C689" s="1045"/>
      <c r="D689" s="966" t="s">
        <v>593</v>
      </c>
      <c r="E689" s="966"/>
      <c r="F689" s="966"/>
      <c r="G689" s="966"/>
      <c r="H689" s="966"/>
      <c r="I689" s="966"/>
      <c r="J689" s="966"/>
      <c r="K689" s="966"/>
      <c r="L689" s="966"/>
      <c r="M689" s="966"/>
      <c r="N689" s="966"/>
      <c r="O689" s="966"/>
      <c r="P689" s="966"/>
      <c r="Q689" s="966"/>
      <c r="R689" s="967" t="s">
        <v>594</v>
      </c>
      <c r="S689" s="967"/>
      <c r="T689" s="967"/>
      <c r="U689" s="967"/>
      <c r="V689" s="967"/>
      <c r="W689" s="967"/>
      <c r="X689" s="967"/>
      <c r="Y689" s="967"/>
      <c r="Z689" s="967"/>
      <c r="AA689" s="967"/>
      <c r="AB689" s="967"/>
      <c r="AC689" s="967"/>
      <c r="AD689" s="967"/>
      <c r="AE689" s="967"/>
      <c r="AF689" s="967"/>
      <c r="AG689" s="967"/>
      <c r="AH689" s="967"/>
      <c r="AI689" s="967"/>
      <c r="AJ689" s="967"/>
      <c r="AK689" s="967"/>
      <c r="AL689" s="967"/>
      <c r="AM689" s="968"/>
    </row>
    <row r="690">
      <c r="A690" s="1071"/>
      <c r="B690" s="1045" t="s">
        <v>595</v>
      </c>
      <c r="C690" s="1045" t="s">
        <v>596</v>
      </c>
      <c r="D690" s="969" t="s">
        <v>597</v>
      </c>
      <c r="E690" s="970" t="s">
        <v>598</v>
      </c>
      <c r="F690" s="970" t="s">
        <v>599</v>
      </c>
      <c r="G690" s="1062" t="s">
        <v>600</v>
      </c>
      <c r="H690" s="1062" t="s">
        <v>601</v>
      </c>
      <c r="I690" s="1062" t="s">
        <v>602</v>
      </c>
      <c r="J690" s="1062" t="s">
        <v>603</v>
      </c>
      <c r="K690" s="1063" t="s">
        <v>675</v>
      </c>
      <c r="L690" s="1064" t="s">
        <v>676</v>
      </c>
      <c r="M690" s="974" t="s">
        <v>606</v>
      </c>
      <c r="N690" s="1062" t="s">
        <v>604</v>
      </c>
      <c r="O690" s="974" t="s">
        <v>607</v>
      </c>
      <c r="P690" s="974" t="s">
        <v>608</v>
      </c>
      <c r="Q690" s="974" t="s">
        <v>609</v>
      </c>
      <c r="R690" s="967" t="s">
        <v>610</v>
      </c>
      <c r="S690" s="975" t="s">
        <v>611</v>
      </c>
      <c r="T690" s="975" t="s">
        <v>612</v>
      </c>
      <c r="U690" s="975" t="s">
        <v>613</v>
      </c>
      <c r="V690" s="975" t="s">
        <v>614</v>
      </c>
      <c r="W690" s="976" t="s">
        <v>615</v>
      </c>
      <c r="X690" s="975" t="s">
        <v>616</v>
      </c>
      <c r="Y690" s="977" t="s">
        <v>617</v>
      </c>
      <c r="Z690" s="967" t="s">
        <v>618</v>
      </c>
      <c r="AA690" s="976" t="s">
        <v>619</v>
      </c>
      <c r="AB690" s="976" t="s">
        <v>620</v>
      </c>
      <c r="AC690" s="976" t="s">
        <v>621</v>
      </c>
      <c r="AD690" s="976" t="s">
        <v>622</v>
      </c>
      <c r="AE690" s="976" t="s">
        <v>623</v>
      </c>
      <c r="AF690" s="976" t="s">
        <v>624</v>
      </c>
      <c r="AG690" s="976" t="s">
        <v>625</v>
      </c>
      <c r="AH690" s="976" t="s">
        <v>626</v>
      </c>
      <c r="AI690" s="976" t="s">
        <v>627</v>
      </c>
      <c r="AJ690" s="967" t="s">
        <v>628</v>
      </c>
      <c r="AK690" s="968" t="s">
        <v>629</v>
      </c>
      <c r="AL690" s="968" t="s">
        <v>630</v>
      </c>
      <c r="AM690" s="968" t="s">
        <v>631</v>
      </c>
    </row>
    <row r="691">
      <c r="A691" s="1056" t="s">
        <v>695</v>
      </c>
      <c r="B691" s="1026" t="s">
        <v>641</v>
      </c>
      <c r="C691" s="1048" t="s">
        <v>634</v>
      </c>
      <c r="D691" s="1057">
        <f t="shared" ref="D691:D695" si="430">E691+F691</f>
      </c>
      <c r="E691" s="981">
        <v>1011.85</v>
      </c>
      <c r="F691" s="981">
        <v>2352.6</v>
      </c>
      <c r="G691" s="1043">
        <v>3</v>
      </c>
      <c r="H691" s="1000">
        <v>7651.22</v>
      </c>
      <c r="I691" s="1043">
        <v>0</v>
      </c>
      <c r="J691" s="1043">
        <v>0</v>
      </c>
      <c r="K691" s="983">
        <f t="shared" ref="K691:K695" si="628">G691+I691</f>
      </c>
      <c r="L691" s="985">
        <f t="shared" ref="L691:L695" si="712">H691+J691</f>
      </c>
      <c r="M691" s="986">
        <f t="shared" ref="M691:M715" si="531">L691/D691</f>
      </c>
      <c r="N691" s="984">
        <v>3</v>
      </c>
      <c r="O691" s="986">
        <f t="shared" ref="O691:O715" si="501">D691/K691</f>
      </c>
      <c r="P691" s="986">
        <f t="shared" ref="P691:P695" si="72">D691/K691</f>
      </c>
      <c r="Q691" s="986">
        <f t="shared" ref="Q691:Q715" si="789">L691/K691</f>
      </c>
      <c r="R691" s="986">
        <f t="shared" ref="R691:R715" si="217">D691/AB691</f>
      </c>
      <c r="S691" s="987">
        <f t="shared" ref="S691:S715" si="283">W691/AA691*1</f>
      </c>
      <c r="T691" s="987">
        <f t="shared" ref="T691:T715" si="313">AB691/AA691</f>
      </c>
      <c r="U691" s="987">
        <f t="shared" ref="U691:U715" si="477">AD691/AA691</f>
      </c>
      <c r="V691" s="987">
        <f t="shared" ref="V691:V715" si="561">AE691/AD691</f>
      </c>
      <c r="W691" s="988">
        <f t="shared" ref="W691:W715" si="769">AC691/X691</f>
      </c>
      <c r="X691" s="989">
        <v>0.0315</v>
      </c>
      <c r="Y691" s="990">
        <v>48</v>
      </c>
      <c r="Z691" s="1002">
        <f t="shared" ref="Z691:Z714" si="119">(D691/AA691)*1000</f>
      </c>
      <c r="AA691" s="1068">
        <v>46239</v>
      </c>
      <c r="AB691" s="1004">
        <v>792</v>
      </c>
      <c r="AC691" s="1005">
        <v>196</v>
      </c>
      <c r="AD691" s="1005">
        <v>894</v>
      </c>
      <c r="AE691" s="1005">
        <v>94</v>
      </c>
      <c r="AF691" s="1005">
        <v>8</v>
      </c>
      <c r="AG691" s="1005">
        <v>2</v>
      </c>
      <c r="AH691" s="1005">
        <v>62</v>
      </c>
      <c r="AI691" s="986">
        <f t="shared" ref="AI691:AI715" si="187">D691/AD691</f>
      </c>
      <c r="AJ691" s="986">
        <f t="shared" ref="AJ691:AJ703" si="250">AM691*1000/D691</f>
      </c>
      <c r="AK691" s="993" t="s">
        <v>635</v>
      </c>
      <c r="AL691" s="994" t="s">
        <v>665</v>
      </c>
      <c r="AM691" s="994">
        <v>30</v>
      </c>
    </row>
    <row r="692">
      <c r="A692" s="1056"/>
      <c r="B692" s="1026" t="s">
        <v>641</v>
      </c>
      <c r="C692" s="1048" t="s">
        <v>637</v>
      </c>
      <c r="D692" s="1049">
        <f t="shared" si="430"/>
      </c>
      <c r="E692" s="981">
        <v>745.48</v>
      </c>
      <c r="F692" s="981">
        <v>2998.13</v>
      </c>
      <c r="G692" s="1043">
        <v>4</v>
      </c>
      <c r="H692" s="1000">
        <v>8532.82</v>
      </c>
      <c r="I692" s="1043">
        <v>0</v>
      </c>
      <c r="J692" s="1043">
        <v>0</v>
      </c>
      <c r="K692" s="983">
        <f t="shared" si="628"/>
      </c>
      <c r="L692" s="985">
        <f t="shared" si="712"/>
      </c>
      <c r="M692" s="986">
        <f t="shared" si="531"/>
      </c>
      <c r="N692" s="984">
        <v>3</v>
      </c>
      <c r="O692" s="986">
        <f t="shared" si="501"/>
      </c>
      <c r="P692" s="986">
        <f t="shared" si="72"/>
      </c>
      <c r="Q692" s="986">
        <f t="shared" si="789"/>
      </c>
      <c r="R692" s="986">
        <f t="shared" si="217"/>
      </c>
      <c r="S692" s="987">
        <f t="shared" si="283"/>
      </c>
      <c r="T692" s="987">
        <f t="shared" si="313"/>
      </c>
      <c r="U692" s="987">
        <f t="shared" si="477"/>
      </c>
      <c r="V692" s="987">
        <f t="shared" si="561"/>
      </c>
      <c r="W692" s="988">
        <f t="shared" si="769"/>
      </c>
      <c r="X692" s="989">
        <v>0.043</v>
      </c>
      <c r="Y692" s="990">
        <v>57</v>
      </c>
      <c r="Z692" s="1009">
        <f t="shared" si="119"/>
      </c>
      <c r="AA692" s="1003">
        <v>50841</v>
      </c>
      <c r="AB692" s="1004">
        <v>753</v>
      </c>
      <c r="AC692" s="1005">
        <v>225</v>
      </c>
      <c r="AD692" s="1005">
        <v>795</v>
      </c>
      <c r="AE692" s="1005">
        <v>78</v>
      </c>
      <c r="AF692" s="1005">
        <v>6</v>
      </c>
      <c r="AG692" s="1005">
        <v>3</v>
      </c>
      <c r="AH692" s="1005">
        <v>80</v>
      </c>
      <c r="AI692" s="986">
        <f t="shared" si="187"/>
      </c>
      <c r="AJ692" s="986">
        <f t="shared" si="250"/>
      </c>
      <c r="AK692" s="993" t="s">
        <v>635</v>
      </c>
      <c r="AL692" s="994" t="s">
        <v>665</v>
      </c>
      <c r="AM692" s="994">
        <v>32</v>
      </c>
    </row>
    <row r="693">
      <c r="A693" s="1056"/>
      <c r="B693" s="1026" t="s">
        <v>641</v>
      </c>
      <c r="C693" s="979" t="s">
        <v>638</v>
      </c>
      <c r="D693" s="1059">
        <f t="shared" si="430"/>
      </c>
      <c r="E693" s="981">
        <v>1021.06</v>
      </c>
      <c r="F693" s="981">
        <v>2994.56</v>
      </c>
      <c r="G693" s="1043">
        <v>4</v>
      </c>
      <c r="H693" s="1000">
        <v>9086.220000000001</v>
      </c>
      <c r="I693" s="1043">
        <v>0</v>
      </c>
      <c r="J693" s="1043">
        <v>0</v>
      </c>
      <c r="K693" s="983">
        <f t="shared" si="628"/>
      </c>
      <c r="L693" s="985">
        <f t="shared" si="712"/>
      </c>
      <c r="M693" s="986">
        <f t="shared" si="531"/>
      </c>
      <c r="N693" s="984">
        <v>4</v>
      </c>
      <c r="O693" s="986">
        <f t="shared" si="501"/>
      </c>
      <c r="P693" s="986">
        <f t="shared" si="72"/>
      </c>
      <c r="Q693" s="986">
        <f t="shared" si="789"/>
      </c>
      <c r="R693" s="986">
        <f t="shared" si="217"/>
      </c>
      <c r="S693" s="987">
        <f t="shared" si="283"/>
      </c>
      <c r="T693" s="987">
        <f t="shared" si="313"/>
      </c>
      <c r="U693" s="987">
        <f t="shared" si="477"/>
      </c>
      <c r="V693" s="987">
        <f t="shared" si="561"/>
      </c>
      <c r="W693" s="988">
        <f t="shared" si="769"/>
      </c>
      <c r="X693" s="989">
        <v>0.0376</v>
      </c>
      <c r="Y693" s="990">
        <v>63</v>
      </c>
      <c r="Z693" s="986">
        <f t="shared" si="119"/>
      </c>
      <c r="AA693" s="1013">
        <v>44496</v>
      </c>
      <c r="AB693" s="1005">
        <v>561</v>
      </c>
      <c r="AC693" s="1005">
        <v>212</v>
      </c>
      <c r="AD693" s="1005">
        <v>545</v>
      </c>
      <c r="AE693" s="1005">
        <v>98</v>
      </c>
      <c r="AF693" s="1005">
        <v>8</v>
      </c>
      <c r="AG693" s="1005">
        <v>3</v>
      </c>
      <c r="AH693" s="1005">
        <v>58</v>
      </c>
      <c r="AI693" s="986">
        <f t="shared" si="187"/>
      </c>
      <c r="AJ693" s="986">
        <f t="shared" si="250"/>
      </c>
      <c r="AK693" s="993" t="s">
        <v>635</v>
      </c>
      <c r="AL693" s="994" t="s">
        <v>665</v>
      </c>
      <c r="AM693" s="994">
        <v>35</v>
      </c>
    </row>
    <row r="694">
      <c r="A694" s="1056"/>
      <c r="B694" s="1026" t="s">
        <v>641</v>
      </c>
      <c r="C694" s="979" t="s">
        <v>639</v>
      </c>
      <c r="D694" s="1059">
        <f t="shared" si="430"/>
      </c>
      <c r="E694" s="981">
        <v>979.14</v>
      </c>
      <c r="F694" s="981">
        <v>2707.84</v>
      </c>
      <c r="G694" s="1043">
        <v>5</v>
      </c>
      <c r="H694" s="1000">
        <v>11640.919999999998</v>
      </c>
      <c r="I694" s="1043">
        <v>0</v>
      </c>
      <c r="J694" s="1043">
        <v>0</v>
      </c>
      <c r="K694" s="983">
        <f t="shared" si="628"/>
      </c>
      <c r="L694" s="985">
        <f t="shared" si="712"/>
      </c>
      <c r="M694" s="986">
        <f t="shared" si="531"/>
      </c>
      <c r="N694" s="984">
        <v>4</v>
      </c>
      <c r="O694" s="986">
        <f t="shared" si="501"/>
      </c>
      <c r="P694" s="986">
        <f t="shared" si="72"/>
      </c>
      <c r="Q694" s="986">
        <f t="shared" si="789"/>
      </c>
      <c r="R694" s="986">
        <f t="shared" si="217"/>
      </c>
      <c r="S694" s="987">
        <f t="shared" si="283"/>
      </c>
      <c r="T694" s="987">
        <f t="shared" si="313"/>
      </c>
      <c r="U694" s="987">
        <f t="shared" si="477"/>
      </c>
      <c r="V694" s="987">
        <f t="shared" si="561"/>
      </c>
      <c r="W694" s="988">
        <f t="shared" si="769"/>
      </c>
      <c r="X694" s="989">
        <v>0.0598</v>
      </c>
      <c r="Y694" s="990">
        <v>68</v>
      </c>
      <c r="Z694" s="986">
        <f t="shared" si="119"/>
      </c>
      <c r="AA694" s="1013">
        <v>36721</v>
      </c>
      <c r="AB694" s="1005">
        <v>500</v>
      </c>
      <c r="AC694" s="1005">
        <v>203</v>
      </c>
      <c r="AD694" s="1005">
        <v>489</v>
      </c>
      <c r="AE694" s="1005">
        <v>102</v>
      </c>
      <c r="AF694" s="1005">
        <v>9</v>
      </c>
      <c r="AG694" s="1005">
        <v>1</v>
      </c>
      <c r="AH694" s="1005">
        <v>52</v>
      </c>
      <c r="AI694" s="986">
        <f t="shared" si="187"/>
      </c>
      <c r="AJ694" s="986">
        <f t="shared" si="250"/>
      </c>
      <c r="AK694" s="993" t="s">
        <v>635</v>
      </c>
      <c r="AL694" s="994" t="s">
        <v>665</v>
      </c>
      <c r="AM694" s="994">
        <v>35</v>
      </c>
    </row>
    <row r="695">
      <c r="A695" s="1056"/>
      <c r="B695" s="1026" t="s">
        <v>641</v>
      </c>
      <c r="C695" s="979" t="s">
        <v>642</v>
      </c>
      <c r="D695" s="1059">
        <f t="shared" si="430"/>
      </c>
      <c r="E695" s="981">
        <v>920.93</v>
      </c>
      <c r="F695" s="981">
        <v>3054.04</v>
      </c>
      <c r="G695" s="1043">
        <v>7</v>
      </c>
      <c r="H695" s="1065">
        <v>17303.729999999996</v>
      </c>
      <c r="I695" s="1043">
        <v>0</v>
      </c>
      <c r="J695" s="1043">
        <v>0</v>
      </c>
      <c r="K695" s="983">
        <f t="shared" si="628"/>
      </c>
      <c r="L695" s="985">
        <f t="shared" si="712"/>
      </c>
      <c r="M695" s="986">
        <f t="shared" si="531"/>
      </c>
      <c r="N695" s="984">
        <v>4</v>
      </c>
      <c r="O695" s="986">
        <f t="shared" si="501"/>
      </c>
      <c r="P695" s="986">
        <f t="shared" si="72"/>
      </c>
      <c r="Q695" s="986">
        <f t="shared" si="789"/>
      </c>
      <c r="R695" s="986">
        <f t="shared" si="217"/>
      </c>
      <c r="S695" s="987">
        <f t="shared" si="283"/>
      </c>
      <c r="T695" s="987">
        <f t="shared" si="313"/>
      </c>
      <c r="U695" s="987">
        <f t="shared" si="477"/>
      </c>
      <c r="V695" s="987">
        <f t="shared" si="561"/>
      </c>
      <c r="W695" s="988">
        <f t="shared" si="769"/>
      </c>
      <c r="X695" s="989">
        <v>0.0724</v>
      </c>
      <c r="Y695" s="990">
        <v>59</v>
      </c>
      <c r="Z695" s="986">
        <f t="shared" si="119"/>
      </c>
      <c r="AA695" s="1013">
        <v>37786</v>
      </c>
      <c r="AB695" s="1005">
        <v>459</v>
      </c>
      <c r="AC695" s="1005">
        <v>217</v>
      </c>
      <c r="AD695" s="1005">
        <v>454</v>
      </c>
      <c r="AE695" s="1005">
        <v>90</v>
      </c>
      <c r="AF695" s="1005">
        <v>13</v>
      </c>
      <c r="AG695" s="1005">
        <v>3</v>
      </c>
      <c r="AH695" s="1005">
        <v>39</v>
      </c>
      <c r="AI695" s="986">
        <f t="shared" si="187"/>
      </c>
      <c r="AJ695" s="986">
        <f t="shared" si="250"/>
      </c>
      <c r="AK695" s="993" t="s">
        <v>635</v>
      </c>
      <c r="AL695" s="994" t="s">
        <v>665</v>
      </c>
      <c r="AM695" s="994">
        <v>194</v>
      </c>
    </row>
    <row r="696">
      <c r="A696" s="1056"/>
      <c r="B696" s="1055" t="s">
        <v>640</v>
      </c>
      <c r="C696" s="1055"/>
      <c r="D696" s="1015">
        <f>SUM(D691:D695)</f>
      </c>
      <c r="E696" s="1060">
        <f>SUM(E691:E695)</f>
      </c>
      <c r="F696" s="1060">
        <f>SUM(F691:F695)</f>
      </c>
      <c r="G696" s="1061">
        <f>SUM(G691:G695)</f>
      </c>
      <c r="H696" s="1070">
        <f>SUM(H691:H695)</f>
      </c>
      <c r="I696" s="1061">
        <f>SUM(I691:I695)</f>
      </c>
      <c r="J696" s="1070">
        <f>SUM(J691:J695)</f>
      </c>
      <c r="K696" s="1017">
        <f>SUM(K691:K695)</f>
      </c>
      <c r="L696" s="1018">
        <f>SUM(L691:L695)</f>
      </c>
      <c r="M696" s="1019">
        <f t="shared" si="531"/>
      </c>
      <c r="N696" s="1017">
        <f>SUM(N691:N695)</f>
      </c>
      <c r="O696" s="1019">
        <f t="shared" si="501"/>
      </c>
      <c r="P696" s="1019">
        <f>D696/N696</f>
      </c>
      <c r="Q696" s="1019">
        <f t="shared" si="789"/>
      </c>
      <c r="R696" s="1019">
        <f t="shared" si="217"/>
      </c>
      <c r="S696" s="1020">
        <f t="shared" si="283"/>
      </c>
      <c r="T696" s="1020">
        <f t="shared" si="313"/>
      </c>
      <c r="U696" s="1020">
        <f t="shared" si="477"/>
      </c>
      <c r="V696" s="1020">
        <f t="shared" si="561"/>
      </c>
      <c r="W696" s="1021">
        <f t="shared" si="769"/>
      </c>
      <c r="X696" s="1020">
        <f>AVERAGE(X691:X695)</f>
      </c>
      <c r="Y696" s="1022">
        <f>AVERAGE(Y691:Y695)</f>
      </c>
      <c r="Z696" s="1019">
        <f t="shared" si="119"/>
      </c>
      <c r="AA696" s="1023">
        <f>SUM(AA691:AA695)</f>
      </c>
      <c r="AB696" s="1023">
        <f>SUM(AB691:AB695)</f>
      </c>
      <c r="AC696" s="1023">
        <f>SUM(AC691:AC695)</f>
      </c>
      <c r="AD696" s="1023">
        <f>SUM(AD691:AD695)</f>
      </c>
      <c r="AE696" s="1023">
        <f>SUM(AE691:AE695)</f>
      </c>
      <c r="AF696" s="1023">
        <f>SUM(AF691:AF695)</f>
      </c>
      <c r="AG696" s="1023">
        <f>SUM(AG691:AG695)</f>
      </c>
      <c r="AH696" s="1023">
        <f>SUM(AH691:AH695)</f>
      </c>
      <c r="AI696" s="1019">
        <f t="shared" si="187"/>
      </c>
      <c r="AJ696" s="1024">
        <f t="shared" si="250"/>
      </c>
      <c r="AK696" s="1025"/>
      <c r="AL696" s="1025"/>
      <c r="AM696" s="1021">
        <f>SUM(AM691:AM695)</f>
      </c>
    </row>
    <row r="697">
      <c r="A697" s="1056"/>
      <c r="B697" s="1026" t="s">
        <v>646</v>
      </c>
      <c r="C697" s="979" t="s">
        <v>643</v>
      </c>
      <c r="D697" s="1011">
        <f t="shared" ref="D697:D701" si="431">E697+F697</f>
      </c>
      <c r="E697" s="1028">
        <v>987.24</v>
      </c>
      <c r="F697" s="1028">
        <v>2990.67</v>
      </c>
      <c r="G697" s="1043">
        <v>3</v>
      </c>
      <c r="H697" s="1065">
        <v>5186.389999999999</v>
      </c>
      <c r="I697" s="1043">
        <v>0</v>
      </c>
      <c r="J697" s="1065">
        <v>0</v>
      </c>
      <c r="K697" s="983">
        <f t="shared" ref="K697:K701" si="629">G697+I697</f>
      </c>
      <c r="L697" s="985">
        <f t="shared" ref="L697:L701" si="713">H697+J697</f>
      </c>
      <c r="M697" s="986">
        <f t="shared" si="531"/>
      </c>
      <c r="N697" s="1043">
        <v>1</v>
      </c>
      <c r="O697" s="986">
        <f t="shared" si="501"/>
      </c>
      <c r="P697" s="986">
        <f t="shared" ref="P697:P701" si="73">D697/K697</f>
      </c>
      <c r="Q697" s="986">
        <f t="shared" si="789"/>
      </c>
      <c r="R697" s="986">
        <f t="shared" si="217"/>
      </c>
      <c r="S697" s="987">
        <f t="shared" si="283"/>
      </c>
      <c r="T697" s="987">
        <f t="shared" si="313"/>
      </c>
      <c r="U697" s="987">
        <f t="shared" si="477"/>
      </c>
      <c r="V697" s="987">
        <f t="shared" si="561"/>
      </c>
      <c r="W697" s="988">
        <f t="shared" si="769"/>
      </c>
      <c r="X697" s="989">
        <v>0.0416</v>
      </c>
      <c r="Y697" s="990">
        <v>61</v>
      </c>
      <c r="Z697" s="986">
        <f t="shared" si="119"/>
      </c>
      <c r="AA697" s="1005">
        <v>40746</v>
      </c>
      <c r="AB697" s="1005">
        <v>509</v>
      </c>
      <c r="AC697" s="1005">
        <v>179</v>
      </c>
      <c r="AD697" s="1005">
        <v>521</v>
      </c>
      <c r="AE697" s="1005">
        <v>87</v>
      </c>
      <c r="AF697" s="1005">
        <v>5</v>
      </c>
      <c r="AG697" s="1005">
        <v>0</v>
      </c>
      <c r="AH697" s="1005">
        <v>42</v>
      </c>
      <c r="AI697" s="986">
        <f t="shared" si="187"/>
      </c>
      <c r="AJ697" s="986">
        <f t="shared" si="250"/>
      </c>
      <c r="AK697" s="993" t="s">
        <v>635</v>
      </c>
      <c r="AL697" s="994" t="s">
        <v>665</v>
      </c>
      <c r="AM697" s="994">
        <v>42</v>
      </c>
    </row>
    <row r="698">
      <c r="A698" s="1056"/>
      <c r="B698" s="1026" t="s">
        <v>646</v>
      </c>
      <c r="C698" s="979" t="s">
        <v>644</v>
      </c>
      <c r="D698" s="1011">
        <f t="shared" si="431"/>
      </c>
      <c r="E698" s="1027">
        <v>1087.72</v>
      </c>
      <c r="F698" s="1028">
        <v>2489.87</v>
      </c>
      <c r="G698" s="983">
        <v>9</v>
      </c>
      <c r="H698" s="985">
        <v>19483.30999999999</v>
      </c>
      <c r="I698" s="1043">
        <v>0</v>
      </c>
      <c r="J698" s="1065">
        <v>0</v>
      </c>
      <c r="K698" s="983">
        <f t="shared" si="629"/>
      </c>
      <c r="L698" s="985">
        <f t="shared" si="713"/>
      </c>
      <c r="M698" s="986">
        <f t="shared" si="531"/>
      </c>
      <c r="N698" s="983">
        <v>5</v>
      </c>
      <c r="O698" s="986">
        <f t="shared" si="501"/>
      </c>
      <c r="P698" s="986">
        <f t="shared" si="73"/>
      </c>
      <c r="Q698" s="986">
        <f t="shared" si="789"/>
      </c>
      <c r="R698" s="986">
        <f t="shared" si="217"/>
      </c>
      <c r="S698" s="987">
        <f t="shared" si="283"/>
      </c>
      <c r="T698" s="987">
        <f t="shared" si="313"/>
      </c>
      <c r="U698" s="987">
        <f t="shared" si="477"/>
      </c>
      <c r="V698" s="987">
        <f t="shared" si="561"/>
      </c>
      <c r="W698" s="988">
        <f t="shared" si="769"/>
      </c>
      <c r="X698" s="989">
        <v>0.045</v>
      </c>
      <c r="Y698" s="990">
        <v>63</v>
      </c>
      <c r="Z698" s="986">
        <f t="shared" si="119"/>
      </c>
      <c r="AA698" s="1005">
        <v>37581</v>
      </c>
      <c r="AB698" s="1005">
        <v>379</v>
      </c>
      <c r="AC698" s="1005">
        <v>173</v>
      </c>
      <c r="AD698" s="1005">
        <v>356</v>
      </c>
      <c r="AE698" s="1005">
        <v>72</v>
      </c>
      <c r="AF698" s="1005">
        <v>7</v>
      </c>
      <c r="AG698" s="1005">
        <v>2</v>
      </c>
      <c r="AH698" s="1005">
        <v>51</v>
      </c>
      <c r="AI698" s="986">
        <f t="shared" si="187"/>
      </c>
      <c r="AJ698" s="986">
        <f t="shared" si="250"/>
      </c>
      <c r="AK698" s="993" t="s">
        <v>635</v>
      </c>
      <c r="AL698" s="994" t="s">
        <v>665</v>
      </c>
      <c r="AM698" s="994">
        <v>33</v>
      </c>
    </row>
    <row r="699">
      <c r="A699" s="1056"/>
      <c r="B699" s="1026" t="s">
        <v>646</v>
      </c>
      <c r="C699" s="979" t="s">
        <v>645</v>
      </c>
      <c r="D699" s="1011">
        <f t="shared" si="431"/>
      </c>
      <c r="E699" s="1027">
        <v>1012.13</v>
      </c>
      <c r="F699" s="1028">
        <v>2695.37</v>
      </c>
      <c r="G699" s="983">
        <v>4</v>
      </c>
      <c r="H699" s="985">
        <v>8854.330000000002</v>
      </c>
      <c r="I699" s="983">
        <v>2</v>
      </c>
      <c r="J699" s="983">
        <v>9086.220000000001</v>
      </c>
      <c r="K699" s="983">
        <f t="shared" si="629"/>
      </c>
      <c r="L699" s="985">
        <f t="shared" si="713"/>
      </c>
      <c r="M699" s="986">
        <f t="shared" si="531"/>
      </c>
      <c r="N699" s="983">
        <v>5</v>
      </c>
      <c r="O699" s="986">
        <f t="shared" si="501"/>
      </c>
      <c r="P699" s="986">
        <f t="shared" si="73"/>
      </c>
      <c r="Q699" s="986">
        <f t="shared" si="789"/>
      </c>
      <c r="R699" s="986">
        <f t="shared" si="217"/>
      </c>
      <c r="S699" s="987">
        <f t="shared" si="283"/>
      </c>
      <c r="T699" s="987">
        <f t="shared" si="313"/>
      </c>
      <c r="U699" s="987">
        <f t="shared" si="477"/>
      </c>
      <c r="V699" s="987">
        <f t="shared" si="561"/>
      </c>
      <c r="W699" s="988">
        <f t="shared" si="769"/>
      </c>
      <c r="X699" s="989">
        <v>0.0503</v>
      </c>
      <c r="Y699" s="990">
        <v>65</v>
      </c>
      <c r="Z699" s="986">
        <f t="shared" si="119"/>
      </c>
      <c r="AA699" s="1005">
        <v>47009</v>
      </c>
      <c r="AB699" s="1005">
        <v>574</v>
      </c>
      <c r="AC699" s="1005">
        <v>222</v>
      </c>
      <c r="AD699" s="1005">
        <v>580</v>
      </c>
      <c r="AE699" s="1005">
        <v>98</v>
      </c>
      <c r="AF699" s="1005">
        <v>13</v>
      </c>
      <c r="AG699" s="1005">
        <v>2</v>
      </c>
      <c r="AH699" s="1005">
        <v>60</v>
      </c>
      <c r="AI699" s="986">
        <f t="shared" si="187"/>
      </c>
      <c r="AJ699" s="986">
        <f t="shared" si="250"/>
      </c>
      <c r="AK699" s="993" t="s">
        <v>635</v>
      </c>
      <c r="AL699" s="994" t="s">
        <v>665</v>
      </c>
      <c r="AM699" s="994">
        <v>30</v>
      </c>
    </row>
    <row r="700">
      <c r="A700" s="1056"/>
      <c r="B700" s="1026" t="s">
        <v>646</v>
      </c>
      <c r="C700" s="979" t="s">
        <v>647</v>
      </c>
      <c r="D700" s="1059">
        <f t="shared" si="431"/>
      </c>
      <c r="E700" s="981">
        <v>957.31</v>
      </c>
      <c r="F700" s="981">
        <v>1462.49</v>
      </c>
      <c r="G700" s="1043">
        <v>1</v>
      </c>
      <c r="H700" s="1000">
        <v>3108.1100000000006</v>
      </c>
      <c r="I700" s="983">
        <v>0</v>
      </c>
      <c r="J700" s="983">
        <v>0</v>
      </c>
      <c r="K700" s="983">
        <f t="shared" si="629"/>
      </c>
      <c r="L700" s="985">
        <f t="shared" si="713"/>
      </c>
      <c r="M700" s="986">
        <f t="shared" si="531"/>
      </c>
      <c r="N700" s="984">
        <v>1</v>
      </c>
      <c r="O700" s="986">
        <f t="shared" si="501"/>
      </c>
      <c r="P700" s="986">
        <f t="shared" si="73"/>
      </c>
      <c r="Q700" s="986">
        <f t="shared" si="789"/>
      </c>
      <c r="R700" s="986">
        <f t="shared" si="217"/>
      </c>
      <c r="S700" s="987">
        <f t="shared" si="283"/>
      </c>
      <c r="T700" s="987">
        <f t="shared" si="313"/>
      </c>
      <c r="U700" s="987">
        <f t="shared" si="477"/>
      </c>
      <c r="V700" s="987">
        <f t="shared" si="561"/>
      </c>
      <c r="W700" s="988">
        <f t="shared" si="769"/>
      </c>
      <c r="X700" s="989">
        <v>0.0353</v>
      </c>
      <c r="Y700" s="990">
        <v>61</v>
      </c>
      <c r="Z700" s="986">
        <f t="shared" si="119"/>
      </c>
      <c r="AA700" s="1013">
        <v>20844</v>
      </c>
      <c r="AB700" s="1005">
        <v>286</v>
      </c>
      <c r="AC700" s="1005">
        <v>104</v>
      </c>
      <c r="AD700" s="1005">
        <v>280</v>
      </c>
      <c r="AE700" s="1005">
        <v>59</v>
      </c>
      <c r="AF700" s="1005">
        <v>5</v>
      </c>
      <c r="AG700" s="1005">
        <v>2</v>
      </c>
      <c r="AH700" s="1005">
        <v>31</v>
      </c>
      <c r="AI700" s="986">
        <f t="shared" si="187"/>
      </c>
      <c r="AJ700" s="986">
        <f t="shared" si="250"/>
      </c>
      <c r="AK700" s="993" t="s">
        <v>635</v>
      </c>
      <c r="AL700" s="994" t="s">
        <v>665</v>
      </c>
      <c r="AM700" s="994">
        <v>118</v>
      </c>
    </row>
    <row r="701">
      <c r="A701" s="1056"/>
      <c r="B701" s="1026" t="s">
        <v>646</v>
      </c>
      <c r="C701" s="979" t="s">
        <v>648</v>
      </c>
      <c r="D701" s="1011">
        <f t="shared" si="431"/>
      </c>
      <c r="E701" s="1028">
        <v>860.55</v>
      </c>
      <c r="F701" s="1028">
        <v>2896.14</v>
      </c>
      <c r="G701" s="983">
        <v>6</v>
      </c>
      <c r="H701" s="983">
        <v>15855.850000000006</v>
      </c>
      <c r="I701" s="983">
        <v>0</v>
      </c>
      <c r="J701" s="983">
        <v>0</v>
      </c>
      <c r="K701" s="983">
        <f t="shared" si="629"/>
      </c>
      <c r="L701" s="985">
        <f t="shared" si="713"/>
      </c>
      <c r="M701" s="986">
        <f t="shared" si="531"/>
      </c>
      <c r="N701" s="1066">
        <v>2</v>
      </c>
      <c r="O701" s="986">
        <f t="shared" si="501"/>
      </c>
      <c r="P701" s="986">
        <f t="shared" si="73"/>
      </c>
      <c r="Q701" s="986">
        <f t="shared" si="789"/>
      </c>
      <c r="R701" s="986">
        <f t="shared" si="217"/>
      </c>
      <c r="S701" s="987">
        <f t="shared" si="283"/>
      </c>
      <c r="T701" s="987">
        <f t="shared" si="313"/>
      </c>
      <c r="U701" s="987">
        <f t="shared" si="477"/>
      </c>
      <c r="V701" s="987">
        <f t="shared" si="561"/>
      </c>
      <c r="W701" s="988">
        <f t="shared" si="769"/>
      </c>
      <c r="X701" s="989">
        <v>0.0544</v>
      </c>
      <c r="Y701" s="990">
        <v>63</v>
      </c>
      <c r="Z701" s="986">
        <f t="shared" si="119"/>
      </c>
      <c r="AA701" s="1005">
        <v>33974</v>
      </c>
      <c r="AB701" s="1005">
        <v>457</v>
      </c>
      <c r="AC701" s="1005">
        <v>152</v>
      </c>
      <c r="AD701" s="1005">
        <v>459</v>
      </c>
      <c r="AE701" s="1005">
        <v>86</v>
      </c>
      <c r="AF701" s="1005">
        <v>6</v>
      </c>
      <c r="AG701" s="1005">
        <v>0</v>
      </c>
      <c r="AH701" s="1005">
        <v>58</v>
      </c>
      <c r="AI701" s="986">
        <f t="shared" si="187"/>
      </c>
      <c r="AJ701" s="986">
        <f t="shared" si="250"/>
      </c>
      <c r="AK701" s="993" t="s">
        <v>635</v>
      </c>
      <c r="AL701" s="994" t="s">
        <v>665</v>
      </c>
      <c r="AM701" s="994">
        <v>30</v>
      </c>
    </row>
    <row r="702">
      <c r="A702" s="1056"/>
      <c r="B702" s="1055" t="s">
        <v>640</v>
      </c>
      <c r="C702" s="1055"/>
      <c r="D702" s="1015">
        <f>SUM(D697:D701)</f>
      </c>
      <c r="E702" s="1016">
        <f>SUM(E697:E701)</f>
      </c>
      <c r="F702" s="1016">
        <f>SUM(F697:F701)</f>
      </c>
      <c r="G702" s="1017">
        <f>SUM(G697:G701)</f>
      </c>
      <c r="H702" s="1018">
        <f>SUM(H697:H701)</f>
      </c>
      <c r="I702" s="1017">
        <f>SUM(I697:I701)</f>
      </c>
      <c r="J702" s="1018">
        <f>SUM(J697:J701)</f>
      </c>
      <c r="K702" s="1017">
        <f>SUM(K697:K701)</f>
      </c>
      <c r="L702" s="1016">
        <f>SUM(L697:L701)</f>
      </c>
      <c r="M702" s="1019">
        <f t="shared" si="531"/>
      </c>
      <c r="N702" s="1017">
        <f>SUM(N697:N701)</f>
      </c>
      <c r="O702" s="1019">
        <f t="shared" si="501"/>
      </c>
      <c r="P702" s="1019">
        <f>D702/N702</f>
      </c>
      <c r="Q702" s="1019">
        <f t="shared" si="789"/>
      </c>
      <c r="R702" s="1019">
        <f t="shared" si="217"/>
      </c>
      <c r="S702" s="1020">
        <f t="shared" si="283"/>
      </c>
      <c r="T702" s="1020">
        <f t="shared" si="313"/>
      </c>
      <c r="U702" s="1020">
        <f t="shared" si="477"/>
      </c>
      <c r="V702" s="1020">
        <f t="shared" si="561"/>
      </c>
      <c r="W702" s="1021">
        <f t="shared" si="769"/>
      </c>
      <c r="X702" s="1020">
        <f>AVERAGE(X697:X701)</f>
      </c>
      <c r="Y702" s="1022">
        <f>AVERAGE(Y697:Y701)</f>
      </c>
      <c r="Z702" s="1022">
        <f t="shared" si="119"/>
      </c>
      <c r="AA702" s="1023">
        <f>SUM(AA697:AA701)</f>
      </c>
      <c r="AB702" s="1023">
        <f>SUM(AB697:AB701)</f>
      </c>
      <c r="AC702" s="1023">
        <f>SUM(AC697:AC701)</f>
      </c>
      <c r="AD702" s="1023">
        <f>SUM(AD697:AD701)</f>
      </c>
      <c r="AE702" s="1023">
        <f>SUM(AE697:AE701)</f>
      </c>
      <c r="AF702" s="1023">
        <f>SUM(AF697:AF701)</f>
      </c>
      <c r="AG702" s="1023">
        <f>SUM(AG697:AG701)</f>
      </c>
      <c r="AH702" s="1023">
        <f>SUM(AH697:AH701)</f>
      </c>
      <c r="AI702" s="1019">
        <f t="shared" si="187"/>
      </c>
      <c r="AJ702" s="1024">
        <f t="shared" si="250"/>
      </c>
      <c r="AK702" s="1025"/>
      <c r="AL702" s="1025"/>
      <c r="AM702" s="1021">
        <f>SUM(AM697:AM701)</f>
      </c>
    </row>
    <row r="703">
      <c r="A703" s="1056"/>
      <c r="B703" s="1026" t="s">
        <v>666</v>
      </c>
      <c r="C703" s="979" t="s">
        <v>649</v>
      </c>
      <c r="D703" s="1011">
        <f t="shared" ref="D703:D707" si="432">E703+F703</f>
      </c>
      <c r="E703" s="1028">
        <v>1274.47</v>
      </c>
      <c r="F703" s="1028">
        <v>3213.47</v>
      </c>
      <c r="G703" s="983">
        <v>8</v>
      </c>
      <c r="H703" s="983">
        <v>20958.809999999998</v>
      </c>
      <c r="I703" s="983">
        <v>1</v>
      </c>
      <c r="J703" s="983">
        <v>6216.209999999999</v>
      </c>
      <c r="K703" s="983">
        <f t="shared" ref="K703:K707" si="630">G703+I703</f>
      </c>
      <c r="L703" s="985">
        <f t="shared" ref="L703:L707" si="714">H703+J703</f>
      </c>
      <c r="M703" s="986">
        <f t="shared" si="531"/>
      </c>
      <c r="N703" s="1066">
        <v>8</v>
      </c>
      <c r="O703" s="986">
        <f t="shared" si="501"/>
      </c>
      <c r="P703" s="986">
        <f t="shared" ref="P703:P707" si="74">D703/K703</f>
      </c>
      <c r="Q703" s="986">
        <f t="shared" si="789"/>
      </c>
      <c r="R703" s="986">
        <f t="shared" si="217"/>
      </c>
      <c r="S703" s="987">
        <f t="shared" si="283"/>
      </c>
      <c r="T703" s="987">
        <f t="shared" si="313"/>
      </c>
      <c r="U703" s="987">
        <f t="shared" si="477"/>
      </c>
      <c r="V703" s="987">
        <f t="shared" si="561"/>
      </c>
      <c r="W703" s="988">
        <f t="shared" si="769"/>
      </c>
      <c r="X703" s="989">
        <v>0.0527</v>
      </c>
      <c r="Y703" s="990">
        <v>65</v>
      </c>
      <c r="Z703" s="986">
        <f t="shared" si="119"/>
      </c>
      <c r="AA703" s="1005">
        <v>47174</v>
      </c>
      <c r="AB703" s="1005">
        <v>650</v>
      </c>
      <c r="AC703" s="1005">
        <v>226</v>
      </c>
      <c r="AD703" s="1005">
        <v>663</v>
      </c>
      <c r="AE703" s="1005">
        <v>149</v>
      </c>
      <c r="AF703" s="1005">
        <v>20</v>
      </c>
      <c r="AG703" s="1005">
        <v>4</v>
      </c>
      <c r="AH703" s="1005">
        <v>71</v>
      </c>
      <c r="AI703" s="986">
        <f t="shared" si="187"/>
      </c>
      <c r="AJ703" s="986">
        <f t="shared" si="250"/>
      </c>
      <c r="AK703" s="993" t="s">
        <v>650</v>
      </c>
      <c r="AL703" s="994" t="s">
        <v>692</v>
      </c>
      <c r="AM703" s="994">
        <v>40</v>
      </c>
    </row>
    <row r="704">
      <c r="A704" s="1056"/>
      <c r="B704" s="1026" t="s">
        <v>666</v>
      </c>
      <c r="C704" s="979" t="s">
        <v>652</v>
      </c>
      <c r="D704" s="1011">
        <f t="shared" si="432"/>
      </c>
      <c r="E704" s="1027">
        <v>1367.66</v>
      </c>
      <c r="F704" s="1027">
        <v>3049.75</v>
      </c>
      <c r="G704" s="983">
        <v>6</v>
      </c>
      <c r="H704" s="1012">
        <v>13906.350000000006</v>
      </c>
      <c r="I704" s="983">
        <v>0</v>
      </c>
      <c r="J704" s="1012">
        <v>0</v>
      </c>
      <c r="K704" s="983">
        <f t="shared" si="630"/>
      </c>
      <c r="L704" s="985">
        <f t="shared" si="714"/>
      </c>
      <c r="M704" s="986">
        <f t="shared" si="531"/>
      </c>
      <c r="N704" s="1066">
        <v>7</v>
      </c>
      <c r="O704" s="986">
        <f t="shared" si="501"/>
      </c>
      <c r="P704" s="986">
        <f t="shared" si="74"/>
      </c>
      <c r="Q704" s="986">
        <f t="shared" si="789"/>
      </c>
      <c r="R704" s="986">
        <f t="shared" si="217"/>
      </c>
      <c r="S704" s="987">
        <f t="shared" si="283"/>
      </c>
      <c r="T704" s="987">
        <f t="shared" si="313"/>
      </c>
      <c r="U704" s="987">
        <f t="shared" si="477"/>
      </c>
      <c r="V704" s="987">
        <f t="shared" si="561"/>
      </c>
      <c r="W704" s="988">
        <f t="shared" si="769"/>
      </c>
      <c r="X704" s="989">
        <v>0.0493</v>
      </c>
      <c r="Y704" s="990">
        <v>66</v>
      </c>
      <c r="Z704" s="986">
        <f t="shared" si="119"/>
      </c>
      <c r="AA704" s="1005">
        <v>48148</v>
      </c>
      <c r="AB704" s="1005">
        <v>478</v>
      </c>
      <c r="AC704" s="1005">
        <v>173</v>
      </c>
      <c r="AD704" s="1005">
        <v>509</v>
      </c>
      <c r="AE704" s="1005">
        <v>125</v>
      </c>
      <c r="AF704" s="1005">
        <v>7</v>
      </c>
      <c r="AG704" s="1005">
        <v>0</v>
      </c>
      <c r="AH704" s="1005">
        <v>61</v>
      </c>
      <c r="AI704" s="986">
        <f t="shared" si="187"/>
      </c>
      <c r="AJ704" s="986">
        <f>AM703*1000/D704</f>
      </c>
      <c r="AK704" s="993" t="s">
        <v>650</v>
      </c>
      <c r="AL704" s="994" t="s">
        <v>692</v>
      </c>
      <c r="AM704" s="1073">
        <v>33</v>
      </c>
    </row>
    <row r="705">
      <c r="A705" s="1056"/>
      <c r="B705" s="1026" t="s">
        <v>666</v>
      </c>
      <c r="C705" s="979" t="s">
        <v>654</v>
      </c>
      <c r="D705" s="1011">
        <f t="shared" si="432"/>
      </c>
      <c r="E705" s="1027">
        <v>934.28</v>
      </c>
      <c r="F705" s="1028">
        <v>2920.85</v>
      </c>
      <c r="G705" s="1012">
        <v>4</v>
      </c>
      <c r="H705" s="1012">
        <v>8532.809999999998</v>
      </c>
      <c r="I705" s="1012">
        <v>0</v>
      </c>
      <c r="J705" s="1012">
        <v>0</v>
      </c>
      <c r="K705" s="983">
        <f t="shared" si="630"/>
      </c>
      <c r="L705" s="985">
        <f t="shared" si="714"/>
      </c>
      <c r="M705" s="986">
        <f t="shared" si="531"/>
      </c>
      <c r="N705" s="1066">
        <v>4</v>
      </c>
      <c r="O705" s="986">
        <f t="shared" si="501"/>
      </c>
      <c r="P705" s="986">
        <f t="shared" si="74"/>
      </c>
      <c r="Q705" s="986">
        <f t="shared" si="789"/>
      </c>
      <c r="R705" s="986">
        <f t="shared" si="217"/>
      </c>
      <c r="S705" s="987">
        <f t="shared" si="283"/>
      </c>
      <c r="T705" s="987">
        <f t="shared" si="313"/>
      </c>
      <c r="U705" s="987">
        <f t="shared" si="477"/>
      </c>
      <c r="V705" s="987">
        <f t="shared" si="561"/>
      </c>
      <c r="W705" s="988">
        <f t="shared" si="769"/>
      </c>
      <c r="X705" s="989">
        <v>0.0371</v>
      </c>
      <c r="Y705" s="990">
        <v>66</v>
      </c>
      <c r="Z705" s="986">
        <f t="shared" si="119"/>
      </c>
      <c r="AA705" s="1069">
        <v>45324</v>
      </c>
      <c r="AB705" s="1005">
        <v>518</v>
      </c>
      <c r="AC705" s="1005">
        <v>176</v>
      </c>
      <c r="AD705" s="1005">
        <v>510</v>
      </c>
      <c r="AE705" s="1005">
        <v>84</v>
      </c>
      <c r="AF705" s="1005">
        <v>8</v>
      </c>
      <c r="AG705" s="1005">
        <v>1</v>
      </c>
      <c r="AH705" s="1005">
        <v>50</v>
      </c>
      <c r="AI705" s="986">
        <f t="shared" si="187"/>
      </c>
      <c r="AJ705" s="986">
        <f t="shared" ref="AJ705:AJ715" si="251">AM705*1000/D705</f>
      </c>
      <c r="AK705" s="993" t="s">
        <v>650</v>
      </c>
      <c r="AL705" s="994" t="s">
        <v>692</v>
      </c>
      <c r="AM705" s="994">
        <v>27</v>
      </c>
    </row>
    <row r="706">
      <c r="A706" s="1056"/>
      <c r="B706" s="1026" t="s">
        <v>666</v>
      </c>
      <c r="C706" s="979" t="s">
        <v>655</v>
      </c>
      <c r="D706" s="1059">
        <f t="shared" si="432"/>
      </c>
      <c r="E706" s="1008">
        <v>2029.59</v>
      </c>
      <c r="F706" s="1031">
        <v>3008.46</v>
      </c>
      <c r="G706" s="983">
        <v>8</v>
      </c>
      <c r="H706" s="1012">
        <v>16884.100000000006</v>
      </c>
      <c r="I706" s="1012">
        <v>1</v>
      </c>
      <c r="J706" s="1012">
        <v>3989.7000000000007</v>
      </c>
      <c r="K706" s="983">
        <f t="shared" si="630"/>
      </c>
      <c r="L706" s="985">
        <f t="shared" si="714"/>
      </c>
      <c r="M706" s="986">
        <f t="shared" si="531"/>
      </c>
      <c r="N706" s="1066">
        <v>9</v>
      </c>
      <c r="O706" s="986">
        <f t="shared" si="501"/>
      </c>
      <c r="P706" s="986">
        <f t="shared" si="74"/>
      </c>
      <c r="Q706" s="986">
        <f t="shared" si="789"/>
      </c>
      <c r="R706" s="986">
        <f t="shared" si="217"/>
      </c>
      <c r="S706" s="987">
        <f t="shared" si="283"/>
      </c>
      <c r="T706" s="987">
        <f t="shared" si="313"/>
      </c>
      <c r="U706" s="987">
        <f t="shared" si="477"/>
      </c>
      <c r="V706" s="987">
        <f t="shared" si="561"/>
      </c>
      <c r="W706" s="988">
        <f t="shared" si="769"/>
      </c>
      <c r="X706" s="989">
        <v>0.0432</v>
      </c>
      <c r="Y706" s="990">
        <v>67</v>
      </c>
      <c r="Z706" s="1002">
        <f t="shared" si="119"/>
      </c>
      <c r="AA706" s="1003">
        <v>56474</v>
      </c>
      <c r="AB706" s="1004">
        <v>741</v>
      </c>
      <c r="AC706" s="1005">
        <v>247</v>
      </c>
      <c r="AD706" s="1005">
        <v>804</v>
      </c>
      <c r="AE706" s="1005">
        <v>120</v>
      </c>
      <c r="AF706" s="1005">
        <v>15</v>
      </c>
      <c r="AG706" s="1005">
        <v>2</v>
      </c>
      <c r="AH706" s="1005">
        <v>64</v>
      </c>
      <c r="AI706" s="986">
        <f t="shared" si="187"/>
      </c>
      <c r="AJ706" s="986">
        <f t="shared" si="251"/>
      </c>
      <c r="AK706" s="993" t="s">
        <v>650</v>
      </c>
      <c r="AL706" s="994" t="s">
        <v>692</v>
      </c>
      <c r="AM706" s="994">
        <v>45</v>
      </c>
    </row>
    <row r="707">
      <c r="A707" s="1056"/>
      <c r="B707" s="1026" t="s">
        <v>666</v>
      </c>
      <c r="C707" s="979" t="s">
        <v>656</v>
      </c>
      <c r="D707" s="1011">
        <f t="shared" si="432"/>
      </c>
      <c r="E707" s="1027">
        <v>1567</v>
      </c>
      <c r="F707" s="1028">
        <v>1711.92</v>
      </c>
      <c r="G707" s="1012">
        <v>1</v>
      </c>
      <c r="H707" s="983">
        <v>3108.110000000015</v>
      </c>
      <c r="I707" s="1012">
        <v>0</v>
      </c>
      <c r="J707" s="1012">
        <v>0</v>
      </c>
      <c r="K707" s="983">
        <f t="shared" si="630"/>
      </c>
      <c r="L707" s="985">
        <f t="shared" si="714"/>
      </c>
      <c r="M707" s="986">
        <f t="shared" si="531"/>
      </c>
      <c r="N707" s="1066">
        <v>1</v>
      </c>
      <c r="O707" s="986">
        <f t="shared" si="501"/>
      </c>
      <c r="P707" s="986">
        <f t="shared" si="74"/>
      </c>
      <c r="Q707" s="986">
        <f t="shared" si="789"/>
      </c>
      <c r="R707" s="986">
        <f t="shared" si="217"/>
      </c>
      <c r="S707" s="987">
        <f t="shared" si="283"/>
      </c>
      <c r="T707" s="987">
        <f t="shared" si="313"/>
      </c>
      <c r="U707" s="987">
        <f t="shared" si="477"/>
      </c>
      <c r="V707" s="987">
        <f t="shared" si="561"/>
      </c>
      <c r="W707" s="988">
        <f t="shared" si="769"/>
      </c>
      <c r="X707" s="989">
        <v>0.0233</v>
      </c>
      <c r="Y707" s="990">
        <v>66</v>
      </c>
      <c r="Z707" s="986">
        <f t="shared" si="119"/>
      </c>
      <c r="AA707" s="1013">
        <v>33166</v>
      </c>
      <c r="AB707" s="1005">
        <v>582</v>
      </c>
      <c r="AC707" s="1005">
        <v>130</v>
      </c>
      <c r="AD707" s="1005">
        <v>612</v>
      </c>
      <c r="AE707" s="1005">
        <v>92</v>
      </c>
      <c r="AF707" s="1005">
        <v>4</v>
      </c>
      <c r="AG707" s="1005">
        <v>7</v>
      </c>
      <c r="AH707" s="1005">
        <v>38</v>
      </c>
      <c r="AI707" s="986">
        <f t="shared" si="187"/>
      </c>
      <c r="AJ707" s="986">
        <f t="shared" si="251"/>
      </c>
      <c r="AK707" s="993" t="s">
        <v>650</v>
      </c>
      <c r="AL707" s="994" t="s">
        <v>692</v>
      </c>
      <c r="AM707" s="994">
        <v>28</v>
      </c>
    </row>
    <row r="708">
      <c r="A708" s="1056"/>
      <c r="B708" s="1055" t="s">
        <v>640</v>
      </c>
      <c r="C708" s="1055"/>
      <c r="D708" s="1015">
        <f>SUM(D703:D707)</f>
      </c>
      <c r="E708" s="1072">
        <f>SUM(E703:E707)</f>
      </c>
      <c r="F708" s="1072">
        <f>SUM(F703:F707)</f>
      </c>
      <c r="G708" s="1029">
        <f>SUM(G703:G707)</f>
      </c>
      <c r="H708" s="1072">
        <f>SUM(H703:H707)</f>
      </c>
      <c r="I708" s="1029">
        <f>SUM(I703:I707)</f>
      </c>
      <c r="J708" s="1072">
        <f>SUM(J703:J707)</f>
      </c>
      <c r="K708" s="1029">
        <f>SUM(K703:K707)</f>
      </c>
      <c r="L708" s="1072">
        <f>SUM(L703:L707)</f>
      </c>
      <c r="M708" s="1019">
        <f t="shared" si="531"/>
      </c>
      <c r="N708" s="1017">
        <f>SUM(N703:N707)</f>
      </c>
      <c r="O708" s="1019">
        <f t="shared" si="501"/>
      </c>
      <c r="P708" s="1019">
        <f>D708/N708</f>
      </c>
      <c r="Q708" s="1019">
        <f t="shared" si="789"/>
      </c>
      <c r="R708" s="1019">
        <f t="shared" si="217"/>
      </c>
      <c r="S708" s="1020">
        <f t="shared" si="283"/>
      </c>
      <c r="T708" s="1020">
        <f t="shared" si="313"/>
      </c>
      <c r="U708" s="1020">
        <f t="shared" si="477"/>
      </c>
      <c r="V708" s="1020">
        <f t="shared" si="561"/>
      </c>
      <c r="W708" s="1021">
        <f t="shared" si="769"/>
      </c>
      <c r="X708" s="1020">
        <f>AVERAGE(X703:X707)</f>
      </c>
      <c r="Y708" s="1022">
        <f>AVERAGE(Y703:Y707)</f>
      </c>
      <c r="Z708" s="1022">
        <f t="shared" si="119"/>
      </c>
      <c r="AA708" s="1023">
        <f>SUM(AA703:AA707)</f>
      </c>
      <c r="AB708" s="1023">
        <f>SUM(AB703:AB707)</f>
      </c>
      <c r="AC708" s="1023">
        <f>SUM(AC703:AC707)</f>
      </c>
      <c r="AD708" s="1023">
        <f>SUM(AD703:AD707)</f>
      </c>
      <c r="AE708" s="1023">
        <f>SUM(AE703:AE707)</f>
      </c>
      <c r="AF708" s="1023">
        <f>SUM(AF703:AF707)</f>
      </c>
      <c r="AG708" s="1023">
        <f>SUM(AG703:AG707)</f>
      </c>
      <c r="AH708" s="1023">
        <f>SUM(AH703:AH707)</f>
      </c>
      <c r="AI708" s="1019">
        <f t="shared" si="187"/>
      </c>
      <c r="AJ708" s="1024">
        <f t="shared" si="251"/>
      </c>
      <c r="AK708" s="1025"/>
      <c r="AL708" s="1025"/>
      <c r="AM708" s="1023">
        <f>SUM(AM703:AM707)</f>
      </c>
    </row>
    <row r="709">
      <c r="A709" s="1056"/>
      <c r="B709" s="1026" t="s">
        <v>633</v>
      </c>
      <c r="C709" s="979" t="s">
        <v>657</v>
      </c>
      <c r="D709" s="1011">
        <f t="shared" ref="D709:D713" si="433">E709+F709</f>
      </c>
      <c r="E709" s="1027">
        <v>1328.18</v>
      </c>
      <c r="F709" s="1028">
        <v>3703.54</v>
      </c>
      <c r="G709" s="1012">
        <v>5</v>
      </c>
      <c r="H709" s="1012">
        <v>12747.73999999999</v>
      </c>
      <c r="I709" s="1012">
        <v>0</v>
      </c>
      <c r="J709" s="1012">
        <v>0</v>
      </c>
      <c r="K709" s="983">
        <f t="shared" ref="K709:K713" si="631">G709+I709</f>
      </c>
      <c r="L709" s="985">
        <f t="shared" ref="L709:L713" si="715">H709+J709</f>
      </c>
      <c r="M709" s="986">
        <f t="shared" si="531"/>
      </c>
      <c r="N709" s="1066">
        <v>4</v>
      </c>
      <c r="O709" s="986">
        <f t="shared" si="501"/>
      </c>
      <c r="P709" s="986">
        <f t="shared" ref="P709:P713" si="75">D709/K709</f>
      </c>
      <c r="Q709" s="986">
        <f t="shared" si="789"/>
      </c>
      <c r="R709" s="986">
        <f t="shared" si="217"/>
      </c>
      <c r="S709" s="987">
        <f t="shared" si="283"/>
      </c>
      <c r="T709" s="987">
        <f t="shared" si="313"/>
      </c>
      <c r="U709" s="987">
        <f t="shared" si="477"/>
      </c>
      <c r="V709" s="987">
        <f t="shared" si="561"/>
      </c>
      <c r="W709" s="988">
        <f t="shared" si="769"/>
      </c>
      <c r="X709" s="989">
        <v>0.0334</v>
      </c>
      <c r="Y709" s="990">
        <v>67</v>
      </c>
      <c r="Z709" s="986">
        <f t="shared" si="119"/>
      </c>
      <c r="AA709" s="1005">
        <v>56279</v>
      </c>
      <c r="AB709" s="1005">
        <v>606</v>
      </c>
      <c r="AC709" s="1005">
        <v>197</v>
      </c>
      <c r="AD709" s="1005">
        <v>612</v>
      </c>
      <c r="AE709" s="1005">
        <v>75</v>
      </c>
      <c r="AF709" s="1005">
        <v>3</v>
      </c>
      <c r="AG709" s="1005">
        <v>2</v>
      </c>
      <c r="AH709" s="1005">
        <v>55</v>
      </c>
      <c r="AI709" s="986">
        <f t="shared" si="187"/>
      </c>
      <c r="AJ709" s="986">
        <f t="shared" si="251"/>
      </c>
      <c r="AK709" s="993" t="s">
        <v>650</v>
      </c>
      <c r="AL709" s="994" t="s">
        <v>692</v>
      </c>
      <c r="AM709" s="994">
        <v>32</v>
      </c>
    </row>
    <row r="710">
      <c r="A710" s="1056"/>
      <c r="B710" s="1026" t="s">
        <v>633</v>
      </c>
      <c r="C710" s="979" t="s">
        <v>659</v>
      </c>
      <c r="D710" s="1011">
        <f t="shared" si="433"/>
      </c>
      <c r="E710" s="1031">
        <v>1729.09</v>
      </c>
      <c r="F710" s="1031">
        <v>4079.95</v>
      </c>
      <c r="G710" s="1012">
        <v>6</v>
      </c>
      <c r="H710" s="1012">
        <v>13870.630000000005</v>
      </c>
      <c r="I710" s="1012">
        <v>0</v>
      </c>
      <c r="J710" s="1012">
        <v>0</v>
      </c>
      <c r="K710" s="983">
        <f t="shared" si="631"/>
      </c>
      <c r="L710" s="985">
        <f t="shared" si="715"/>
      </c>
      <c r="M710" s="986">
        <f t="shared" si="531"/>
      </c>
      <c r="N710" s="1066">
        <v>6</v>
      </c>
      <c r="O710" s="986">
        <f t="shared" si="501"/>
      </c>
      <c r="P710" s="986">
        <f t="shared" si="75"/>
      </c>
      <c r="Q710" s="986">
        <f t="shared" si="789"/>
      </c>
      <c r="R710" s="986">
        <f t="shared" si="217"/>
      </c>
      <c r="S710" s="987">
        <f t="shared" si="283"/>
      </c>
      <c r="T710" s="987">
        <f t="shared" si="313"/>
      </c>
      <c r="U710" s="987">
        <f t="shared" si="477"/>
      </c>
      <c r="V710" s="987">
        <f t="shared" si="561"/>
      </c>
      <c r="W710" s="988">
        <f t="shared" si="769"/>
      </c>
      <c r="X710" s="989">
        <v>0.0285</v>
      </c>
      <c r="Y710" s="990">
        <v>67</v>
      </c>
      <c r="Z710" s="986">
        <f t="shared" si="119"/>
      </c>
      <c r="AA710" s="1005">
        <v>63377</v>
      </c>
      <c r="AB710" s="1005">
        <v>983</v>
      </c>
      <c r="AC710" s="1005">
        <v>244</v>
      </c>
      <c r="AD710" s="1005">
        <v>1021</v>
      </c>
      <c r="AE710" s="1005">
        <v>70</v>
      </c>
      <c r="AF710" s="1005">
        <v>9</v>
      </c>
      <c r="AG710" s="1005">
        <v>4</v>
      </c>
      <c r="AH710" s="1005">
        <v>71</v>
      </c>
      <c r="AI710" s="986">
        <f t="shared" si="187"/>
      </c>
      <c r="AJ710" s="986">
        <f t="shared" si="251"/>
      </c>
      <c r="AK710" s="993" t="s">
        <v>650</v>
      </c>
      <c r="AL710" s="994" t="s">
        <v>692</v>
      </c>
      <c r="AM710" s="994">
        <v>29</v>
      </c>
    </row>
    <row r="711">
      <c r="A711" s="1056"/>
      <c r="B711" s="1026" t="s">
        <v>633</v>
      </c>
      <c r="C711" s="979" t="s">
        <v>660</v>
      </c>
      <c r="D711" s="1011">
        <f t="shared" si="433"/>
      </c>
      <c r="E711" s="1008">
        <v>1349.81</v>
      </c>
      <c r="F711" s="1031">
        <v>3110.23</v>
      </c>
      <c r="G711" s="983">
        <v>7</v>
      </c>
      <c r="H711" s="983">
        <v>14221.679999999993</v>
      </c>
      <c r="I711" s="983">
        <v>0</v>
      </c>
      <c r="J711" s="983">
        <v>0</v>
      </c>
      <c r="K711" s="983">
        <f t="shared" si="631"/>
      </c>
      <c r="L711" s="985">
        <f t="shared" si="715"/>
      </c>
      <c r="M711" s="986">
        <f t="shared" si="531"/>
      </c>
      <c r="N711" s="1066">
        <v>6</v>
      </c>
      <c r="O711" s="986">
        <f t="shared" si="501"/>
      </c>
      <c r="P711" s="986">
        <f t="shared" si="75"/>
      </c>
      <c r="Q711" s="986">
        <f t="shared" si="789"/>
      </c>
      <c r="R711" s="986">
        <f t="shared" si="217"/>
      </c>
      <c r="S711" s="987">
        <f t="shared" si="283"/>
      </c>
      <c r="T711" s="987">
        <f t="shared" si="313"/>
      </c>
      <c r="U711" s="987">
        <f t="shared" si="477"/>
      </c>
      <c r="V711" s="987">
        <f t="shared" si="561"/>
      </c>
      <c r="W711" s="988">
        <f t="shared" si="769"/>
      </c>
      <c r="X711" s="989">
        <v>0.0253</v>
      </c>
      <c r="Y711" s="990">
        <v>67</v>
      </c>
      <c r="Z711" s="986">
        <f t="shared" si="119"/>
      </c>
      <c r="AA711" s="1005">
        <v>52313</v>
      </c>
      <c r="AB711" s="1005">
        <v>708</v>
      </c>
      <c r="AC711" s="1005">
        <v>188</v>
      </c>
      <c r="AD711" s="1005">
        <v>730</v>
      </c>
      <c r="AE711" s="1005">
        <v>109</v>
      </c>
      <c r="AF711" s="1005">
        <v>9</v>
      </c>
      <c r="AG711" s="1005">
        <v>2</v>
      </c>
      <c r="AH711" s="1005">
        <v>53</v>
      </c>
      <c r="AI711" s="986">
        <f t="shared" si="187"/>
      </c>
      <c r="AJ711" s="986">
        <f t="shared" si="251"/>
      </c>
      <c r="AK711" s="993" t="s">
        <v>650</v>
      </c>
      <c r="AL711" s="994" t="s">
        <v>692</v>
      </c>
      <c r="AM711" s="994">
        <v>42</v>
      </c>
    </row>
    <row r="712">
      <c r="A712" s="1056"/>
      <c r="B712" s="1026" t="s">
        <v>633</v>
      </c>
      <c r="C712" s="979" t="s">
        <v>661</v>
      </c>
      <c r="D712" s="1059">
        <f t="shared" si="433"/>
      </c>
      <c r="E712" s="1031">
        <v>669.8</v>
      </c>
      <c r="F712" s="1031">
        <v>2775.64</v>
      </c>
      <c r="G712" s="1012">
        <v>7</v>
      </c>
      <c r="H712" s="1012">
        <v>16177.600000000006</v>
      </c>
      <c r="I712" s="1012">
        <v>1</v>
      </c>
      <c r="J712" s="1012">
        <v>5096.52</v>
      </c>
      <c r="K712" s="983">
        <f t="shared" si="631"/>
      </c>
      <c r="L712" s="985">
        <f t="shared" si="715"/>
      </c>
      <c r="M712" s="986">
        <f t="shared" si="531"/>
      </c>
      <c r="N712" s="1066">
        <v>7</v>
      </c>
      <c r="O712" s="986">
        <f t="shared" si="501"/>
      </c>
      <c r="P712" s="986">
        <f t="shared" si="75"/>
      </c>
      <c r="Q712" s="986">
        <f t="shared" si="789"/>
      </c>
      <c r="R712" s="986">
        <f t="shared" si="217"/>
      </c>
      <c r="S712" s="987">
        <f t="shared" si="283"/>
      </c>
      <c r="T712" s="987">
        <f t="shared" si="313"/>
      </c>
      <c r="U712" s="987">
        <f t="shared" si="477"/>
      </c>
      <c r="V712" s="987">
        <f t="shared" si="561"/>
      </c>
      <c r="W712" s="988">
        <f t="shared" si="769"/>
      </c>
      <c r="X712" s="989">
        <v>0.0342</v>
      </c>
      <c r="Y712" s="990">
        <v>67</v>
      </c>
      <c r="Z712" s="986">
        <f t="shared" si="119"/>
      </c>
      <c r="AA712" s="1013">
        <v>47733</v>
      </c>
      <c r="AB712" s="1005">
        <v>660</v>
      </c>
      <c r="AC712" s="1005">
        <v>182</v>
      </c>
      <c r="AD712" s="1005">
        <v>701</v>
      </c>
      <c r="AE712" s="1005">
        <v>132</v>
      </c>
      <c r="AF712" s="1005">
        <v>10</v>
      </c>
      <c r="AG712" s="1005">
        <v>2</v>
      </c>
      <c r="AH712" s="1005">
        <v>66</v>
      </c>
      <c r="AI712" s="986">
        <f t="shared" si="187"/>
      </c>
      <c r="AJ712" s="986">
        <f t="shared" si="251"/>
      </c>
      <c r="AK712" s="993" t="s">
        <v>650</v>
      </c>
      <c r="AL712" s="994" t="s">
        <v>692</v>
      </c>
      <c r="AM712" s="994">
        <v>34</v>
      </c>
    </row>
    <row r="713">
      <c r="A713" s="1056"/>
      <c r="B713" s="1026" t="s">
        <v>633</v>
      </c>
      <c r="C713" s="979" t="s">
        <v>662</v>
      </c>
      <c r="D713" s="1011">
        <f t="shared" si="433"/>
      </c>
      <c r="E713" s="1008">
        <v>319.71</v>
      </c>
      <c r="F713" s="1031">
        <v>1149.05</v>
      </c>
      <c r="G713" s="1012">
        <v>5</v>
      </c>
      <c r="H713" s="983">
        <v>10718.01000000001</v>
      </c>
      <c r="I713" s="1012">
        <v>0</v>
      </c>
      <c r="J713" s="1012">
        <v>0</v>
      </c>
      <c r="K713" s="983">
        <f t="shared" si="631"/>
      </c>
      <c r="L713" s="985">
        <f t="shared" si="715"/>
      </c>
      <c r="M713" s="986">
        <f t="shared" si="531"/>
      </c>
      <c r="N713" s="1066">
        <v>3</v>
      </c>
      <c r="O713" s="986">
        <f t="shared" si="501"/>
      </c>
      <c r="P713" s="986">
        <f t="shared" si="75"/>
      </c>
      <c r="Q713" s="986">
        <f t="shared" si="789"/>
      </c>
      <c r="R713" s="986">
        <f t="shared" si="217"/>
      </c>
      <c r="S713" s="987">
        <f t="shared" si="283"/>
      </c>
      <c r="T713" s="987">
        <f t="shared" si="313"/>
      </c>
      <c r="U713" s="987">
        <f t="shared" si="477"/>
      </c>
      <c r="V713" s="987">
        <f t="shared" si="561"/>
      </c>
      <c r="W713" s="988">
        <f t="shared" si="769"/>
      </c>
      <c r="X713" s="989">
        <v>0.0345</v>
      </c>
      <c r="Y713" s="990">
        <v>67</v>
      </c>
      <c r="Z713" s="986">
        <f t="shared" si="119"/>
      </c>
      <c r="AA713" s="1005">
        <v>23874</v>
      </c>
      <c r="AB713" s="1005">
        <v>409</v>
      </c>
      <c r="AC713" s="1005">
        <v>87</v>
      </c>
      <c r="AD713" s="1005">
        <v>516</v>
      </c>
      <c r="AE713" s="1005">
        <v>79</v>
      </c>
      <c r="AF713" s="1005">
        <v>12</v>
      </c>
      <c r="AG713" s="1005">
        <v>1</v>
      </c>
      <c r="AH713" s="1005">
        <v>46</v>
      </c>
      <c r="AI713" s="986">
        <f t="shared" si="187"/>
      </c>
      <c r="AJ713" s="986">
        <f t="shared" si="251"/>
      </c>
      <c r="AK713" s="993" t="s">
        <v>650</v>
      </c>
      <c r="AL713" s="994" t="s">
        <v>692</v>
      </c>
      <c r="AM713" s="994">
        <v>23</v>
      </c>
    </row>
    <row r="714">
      <c r="A714" s="1056"/>
      <c r="B714" s="1055" t="s">
        <v>640</v>
      </c>
      <c r="C714" s="1055"/>
      <c r="D714" s="1015">
        <f>SUM(D709:D713)</f>
      </c>
      <c r="E714" s="1072">
        <f>SUM(E709:E713)</f>
      </c>
      <c r="F714" s="1072">
        <f>SUM(F709:F713)</f>
      </c>
      <c r="G714" s="1029">
        <f>SUM(G709:G713)</f>
      </c>
      <c r="H714" s="1072">
        <f>SUM(H709:H713)</f>
      </c>
      <c r="I714" s="1029">
        <f>SUM(I709:I713)</f>
      </c>
      <c r="J714" s="1072">
        <f>SUM(J709:J713)</f>
      </c>
      <c r="K714" s="1029">
        <f>SUM(K709:K713)</f>
      </c>
      <c r="L714" s="1072">
        <f>SUM(L709:L713)</f>
      </c>
      <c r="M714" s="1019">
        <f t="shared" si="531"/>
      </c>
      <c r="N714" s="1017">
        <f>SUM(N709:N713)</f>
      </c>
      <c r="O714" s="1019">
        <f t="shared" si="501"/>
      </c>
      <c r="P714" s="1019">
        <f t="shared" ref="P714:P715" si="139">D714/N714</f>
      </c>
      <c r="Q714" s="1019">
        <f t="shared" si="789"/>
      </c>
      <c r="R714" s="1019">
        <f t="shared" si="217"/>
      </c>
      <c r="S714" s="1020">
        <f t="shared" si="283"/>
      </c>
      <c r="T714" s="1020">
        <f t="shared" si="313"/>
      </c>
      <c r="U714" s="1020">
        <f t="shared" si="477"/>
      </c>
      <c r="V714" s="1020">
        <f t="shared" si="561"/>
      </c>
      <c r="W714" s="1021">
        <f t="shared" si="769"/>
      </c>
      <c r="X714" s="1020">
        <f>AVERAGE(X709:X713)</f>
      </c>
      <c r="Y714" s="1022">
        <f>AVERAGE(Y709:Y713)</f>
      </c>
      <c r="Z714" s="1022">
        <f t="shared" si="119"/>
      </c>
      <c r="AA714" s="1023">
        <f>SUM(AA709:AA713)</f>
      </c>
      <c r="AB714" s="1023">
        <f>SUM(AB709:AB713)</f>
      </c>
      <c r="AC714" s="1023">
        <f>SUM(AC709:AC713)</f>
      </c>
      <c r="AD714" s="1023">
        <f>SUM(AD709:AD713)</f>
      </c>
      <c r="AE714" s="1023">
        <f>SUM(AE709:AE713)</f>
      </c>
      <c r="AF714" s="1023">
        <f>SUM(AF709:AF713)</f>
      </c>
      <c r="AG714" s="1023">
        <f>SUM(AG709:AG713)</f>
      </c>
      <c r="AH714" s="1023">
        <f>SUM(AH709:AH713)</f>
      </c>
      <c r="AI714" s="1019">
        <f t="shared" si="187"/>
      </c>
      <c r="AJ714" s="1024">
        <f t="shared" si="251"/>
      </c>
      <c r="AK714" s="1025"/>
      <c r="AL714" s="1025"/>
      <c r="AM714" s="1023">
        <f>SUM(AM709:AM713)</f>
      </c>
    </row>
    <row r="715">
      <c r="A715" s="1056"/>
      <c r="B715" s="1039" t="s">
        <v>663</v>
      </c>
      <c r="C715" s="1039"/>
      <c r="D715" s="1033">
        <f>D702+D696+D714+D708</f>
      </c>
      <c r="E715" s="1033">
        <f>E702+E696+E714+E708</f>
      </c>
      <c r="F715" s="1033">
        <f>F702+F696+F714+F708</f>
      </c>
      <c r="G715" s="1033">
        <f>G702+G696+G714+G708</f>
      </c>
      <c r="H715" s="1033">
        <f>H702+H696+H714+H708</f>
      </c>
      <c r="I715" s="1033">
        <f>I702+I696+I714+I708</f>
      </c>
      <c r="J715" s="1033">
        <f>J702+J696+J714+J708</f>
      </c>
      <c r="K715" s="1033">
        <f>K702+K696+K714+K708</f>
      </c>
      <c r="L715" s="1033">
        <f>L702+L696+L714+L708</f>
      </c>
      <c r="M715" s="1036">
        <f t="shared" si="531"/>
      </c>
      <c r="N715" s="1067">
        <f>N702+N696+N714+N708</f>
      </c>
      <c r="O715" s="1036">
        <f t="shared" si="501"/>
      </c>
      <c r="P715" s="1036">
        <f t="shared" si="139"/>
      </c>
      <c r="Q715" s="1036">
        <f t="shared" si="789"/>
      </c>
      <c r="R715" s="1036">
        <f t="shared" si="217"/>
      </c>
      <c r="S715" s="1037">
        <f t="shared" si="283"/>
      </c>
      <c r="T715" s="1037">
        <f t="shared" si="313"/>
      </c>
      <c r="U715" s="1037">
        <f t="shared" si="477"/>
      </c>
      <c r="V715" s="1037">
        <f t="shared" si="561"/>
      </c>
      <c r="W715" s="1035">
        <f t="shared" si="769"/>
      </c>
      <c r="X715" s="1036">
        <f>(X702+X696+X714+X708)/4</f>
      </c>
      <c r="Y715" s="1036">
        <f>(Y702+Y696+Y714+Y708)/4</f>
      </c>
      <c r="Z715" s="1036">
        <f>(Z702+Z696+Z714+Z708)/4</f>
      </c>
      <c r="AA715" s="1033">
        <f>AA702+AA696+AA714+AA708</f>
      </c>
      <c r="AB715" s="1033">
        <f>AB702+AB696+AB714+AB708</f>
      </c>
      <c r="AC715" s="1033">
        <f>AC702+AC696+AC714+AC708</f>
      </c>
      <c r="AD715" s="1033">
        <f>AD702+AD696+AD714+AD708</f>
      </c>
      <c r="AE715" s="1033">
        <f>AE702+AE696+AE714+AE708</f>
      </c>
      <c r="AF715" s="1033">
        <f>AF702+AF696+AF714+AF708</f>
      </c>
      <c r="AG715" s="1033">
        <f>AG702+AG696+AG714+AG708</f>
      </c>
      <c r="AH715" s="1033">
        <f>AH702+AH696+AH714+AH708</f>
      </c>
      <c r="AI715" s="1036">
        <f t="shared" si="187"/>
      </c>
      <c r="AJ715" s="1038">
        <f t="shared" si="251"/>
      </c>
      <c r="AK715" s="1039"/>
      <c r="AL715" s="1039"/>
      <c r="AM715" s="1033">
        <f>AM702+AM696+AM714+AM708</f>
      </c>
    </row>
    <row customHeight="true" ht="18.452380952380953" r="716">
      <c r="A716" s="1045" t="s">
        <v>591</v>
      </c>
      <c r="B716" s="1045" t="s">
        <v>592</v>
      </c>
      <c r="C716" s="1045"/>
      <c r="D716" s="966" t="s">
        <v>593</v>
      </c>
      <c r="E716" s="966"/>
      <c r="F716" s="966"/>
      <c r="G716" s="966"/>
      <c r="H716" s="966"/>
      <c r="I716" s="966"/>
      <c r="J716" s="966"/>
      <c r="K716" s="966"/>
      <c r="L716" s="966"/>
      <c r="M716" s="966"/>
      <c r="N716" s="966"/>
      <c r="O716" s="966"/>
      <c r="P716" s="966"/>
      <c r="Q716" s="966"/>
      <c r="R716" s="967" t="s">
        <v>594</v>
      </c>
      <c r="S716" s="967"/>
      <c r="T716" s="967"/>
      <c r="U716" s="967"/>
      <c r="V716" s="967"/>
      <c r="W716" s="967"/>
      <c r="X716" s="967"/>
      <c r="Y716" s="967"/>
      <c r="Z716" s="967"/>
      <c r="AA716" s="967"/>
      <c r="AB716" s="967"/>
      <c r="AC716" s="967"/>
      <c r="AD716" s="967"/>
      <c r="AE716" s="967"/>
      <c r="AF716" s="967"/>
      <c r="AG716" s="967"/>
      <c r="AH716" s="967"/>
      <c r="AI716" s="967"/>
      <c r="AJ716" s="967"/>
      <c r="AK716" s="967"/>
      <c r="AL716" s="967"/>
      <c r="AM716" s="968"/>
    </row>
    <row customHeight="true" ht="18.452380952380953" r="717">
      <c r="A717" s="1045"/>
      <c r="B717" s="1045" t="s">
        <v>595</v>
      </c>
      <c r="C717" s="1045" t="s">
        <v>596</v>
      </c>
      <c r="D717" s="969" t="s">
        <v>597</v>
      </c>
      <c r="E717" s="970" t="s">
        <v>598</v>
      </c>
      <c r="F717" s="970" t="s">
        <v>599</v>
      </c>
      <c r="G717" s="1062" t="s">
        <v>600</v>
      </c>
      <c r="H717" s="1062" t="s">
        <v>601</v>
      </c>
      <c r="I717" s="1062" t="s">
        <v>602</v>
      </c>
      <c r="J717" s="1062" t="s">
        <v>603</v>
      </c>
      <c r="K717" s="1063" t="s">
        <v>675</v>
      </c>
      <c r="L717" s="1064" t="s">
        <v>676</v>
      </c>
      <c r="M717" s="974" t="s">
        <v>606</v>
      </c>
      <c r="N717" s="1062" t="s">
        <v>604</v>
      </c>
      <c r="O717" s="974" t="s">
        <v>607</v>
      </c>
      <c r="P717" s="974" t="s">
        <v>608</v>
      </c>
      <c r="Q717" s="974" t="s">
        <v>609</v>
      </c>
      <c r="R717" s="967" t="s">
        <v>610</v>
      </c>
      <c r="S717" s="975" t="s">
        <v>611</v>
      </c>
      <c r="T717" s="975" t="s">
        <v>612</v>
      </c>
      <c r="U717" s="975" t="s">
        <v>613</v>
      </c>
      <c r="V717" s="975" t="s">
        <v>614</v>
      </c>
      <c r="W717" s="976" t="s">
        <v>615</v>
      </c>
      <c r="X717" s="975" t="s">
        <v>616</v>
      </c>
      <c r="Y717" s="977" t="s">
        <v>617</v>
      </c>
      <c r="Z717" s="967" t="s">
        <v>618</v>
      </c>
      <c r="AA717" s="976" t="s">
        <v>619</v>
      </c>
      <c r="AB717" s="976" t="s">
        <v>620</v>
      </c>
      <c r="AC717" s="976" t="s">
        <v>621</v>
      </c>
      <c r="AD717" s="976" t="s">
        <v>622</v>
      </c>
      <c r="AE717" s="976" t="s">
        <v>623</v>
      </c>
      <c r="AF717" s="976" t="s">
        <v>624</v>
      </c>
      <c r="AG717" s="976" t="s">
        <v>625</v>
      </c>
      <c r="AH717" s="976" t="s">
        <v>626</v>
      </c>
      <c r="AI717" s="976" t="s">
        <v>627</v>
      </c>
      <c r="AJ717" s="967" t="s">
        <v>628</v>
      </c>
      <c r="AK717" s="968" t="s">
        <v>629</v>
      </c>
      <c r="AL717" s="968" t="s">
        <v>630</v>
      </c>
      <c r="AM717" s="968" t="s">
        <v>631</v>
      </c>
    </row>
    <row customHeight="true" ht="18.452380952380953" r="718">
      <c r="A718" s="1056" t="s">
        <v>696</v>
      </c>
      <c r="B718" s="979" t="s">
        <v>641</v>
      </c>
      <c r="C718" s="1048" t="s">
        <v>634</v>
      </c>
      <c r="D718" s="1057">
        <f t="shared" ref="D718:D721" si="434">E718+F718</f>
      </c>
      <c r="E718" s="981">
        <v>734</v>
      </c>
      <c r="F718" s="981">
        <v>2075.33</v>
      </c>
      <c r="G718" s="1043">
        <v>0</v>
      </c>
      <c r="H718" s="1000">
        <v>0</v>
      </c>
      <c r="I718" s="1043">
        <v>0</v>
      </c>
      <c r="J718" s="1065">
        <v>0</v>
      </c>
      <c r="K718" s="983">
        <f t="shared" ref="K718:K721" si="632">G718+I718</f>
      </c>
      <c r="L718" s="985">
        <f t="shared" ref="L718:L721" si="716">H718+J718</f>
      </c>
      <c r="M718" s="986">
        <f t="shared" ref="M718:M743" si="532">L718/D718</f>
      </c>
      <c r="N718" s="1066">
        <v>0</v>
      </c>
      <c r="O718" s="986">
        <f t="shared" ref="O718:O743" si="502">D718/K718</f>
      </c>
      <c r="P718" s="986">
        <f t="shared" ref="P718:P721" si="76">D718/K718</f>
      </c>
      <c r="Q718" s="986">
        <f t="shared" ref="Q718:Q743" si="790">L718/K718</f>
      </c>
      <c r="R718" s="986">
        <f t="shared" ref="R718:R743" si="218">D718/AB718</f>
      </c>
      <c r="S718" s="987">
        <f t="shared" ref="S718:S743" si="284">W718/AA718*1</f>
      </c>
      <c r="T718" s="987">
        <f t="shared" ref="T718:T743" si="314">AB718/AA718</f>
      </c>
      <c r="U718" s="987">
        <f t="shared" ref="U718:U743" si="478">AD718/AA718</f>
      </c>
      <c r="V718" s="987">
        <f t="shared" ref="V718:V743" si="562">AE718/AD718</f>
      </c>
      <c r="W718" s="988">
        <f t="shared" ref="W718:W743" si="770">AC718/X718</f>
      </c>
      <c r="X718" s="989">
        <v>0.0298</v>
      </c>
      <c r="Y718" s="990">
        <v>50</v>
      </c>
      <c r="Z718" s="1002">
        <f t="shared" ref="Z718:Z742" si="120">(D718/AA718)*1000</f>
      </c>
      <c r="AA718" s="1013">
        <v>42010</v>
      </c>
      <c r="AB718" s="1004">
        <v>704</v>
      </c>
      <c r="AC718" s="1005">
        <v>173</v>
      </c>
      <c r="AD718" s="1005">
        <v>781</v>
      </c>
      <c r="AE718" s="1005">
        <v>52</v>
      </c>
      <c r="AF718" s="1005">
        <v>7</v>
      </c>
      <c r="AG718" s="1005">
        <v>1</v>
      </c>
      <c r="AH718" s="1005">
        <v>71</v>
      </c>
      <c r="AI718" s="986">
        <f t="shared" ref="AI718:AI743" si="188">D718/AD718</f>
      </c>
      <c r="AJ718" s="986">
        <f t="shared" ref="AJ718:AJ743" si="252">AM718*1000/D718</f>
      </c>
      <c r="AK718" s="993" t="s">
        <v>635</v>
      </c>
      <c r="AL718" s="994" t="s">
        <v>636</v>
      </c>
      <c r="AM718" s="994">
        <v>22</v>
      </c>
    </row>
    <row customHeight="true" ht="18.452380952380953" r="719">
      <c r="A719" s="1056"/>
      <c r="B719" s="979" t="s">
        <v>641</v>
      </c>
      <c r="C719" s="1048" t="s">
        <v>637</v>
      </c>
      <c r="D719" s="1049">
        <f t="shared" si="434"/>
      </c>
      <c r="E719" s="981">
        <v>1276.51</v>
      </c>
      <c r="F719" s="981">
        <v>2981.44</v>
      </c>
      <c r="G719" s="1043">
        <v>4</v>
      </c>
      <c r="H719" s="1000">
        <v>8351.28</v>
      </c>
      <c r="I719" s="1043">
        <v>1</v>
      </c>
      <c r="J719" s="1065">
        <v>7631.91</v>
      </c>
      <c r="K719" s="983">
        <f t="shared" si="632"/>
      </c>
      <c r="L719" s="985">
        <f t="shared" si="716"/>
      </c>
      <c r="M719" s="986">
        <f t="shared" si="532"/>
      </c>
      <c r="N719" s="1066">
        <v>4</v>
      </c>
      <c r="O719" s="986">
        <f t="shared" si="502"/>
      </c>
      <c r="P719" s="986">
        <f t="shared" si="76"/>
      </c>
      <c r="Q719" s="986">
        <f t="shared" si="790"/>
      </c>
      <c r="R719" s="986">
        <f t="shared" si="218"/>
      </c>
      <c r="S719" s="987">
        <f t="shared" si="284"/>
      </c>
      <c r="T719" s="987">
        <f t="shared" si="314"/>
      </c>
      <c r="U719" s="987">
        <f t="shared" si="478"/>
      </c>
      <c r="V719" s="987">
        <f t="shared" si="562"/>
      </c>
      <c r="W719" s="988">
        <f t="shared" si="770"/>
      </c>
      <c r="X719" s="989">
        <v>0.0328</v>
      </c>
      <c r="Y719" s="990">
        <v>58</v>
      </c>
      <c r="Z719" s="1009">
        <f t="shared" si="120"/>
      </c>
      <c r="AA719" s="1013">
        <v>56399</v>
      </c>
      <c r="AB719" s="1004">
        <v>970</v>
      </c>
      <c r="AC719" s="1005">
        <v>255</v>
      </c>
      <c r="AD719" s="1005">
        <v>1075</v>
      </c>
      <c r="AE719" s="1005">
        <v>103</v>
      </c>
      <c r="AF719" s="1005">
        <v>18</v>
      </c>
      <c r="AG719" s="1005">
        <v>3</v>
      </c>
      <c r="AH719" s="1005">
        <v>81</v>
      </c>
      <c r="AI719" s="986">
        <f t="shared" si="188"/>
      </c>
      <c r="AJ719" s="986">
        <f t="shared" si="252"/>
      </c>
      <c r="AK719" s="993" t="s">
        <v>635</v>
      </c>
      <c r="AL719" s="994" t="s">
        <v>636</v>
      </c>
      <c r="AM719" s="994">
        <v>40</v>
      </c>
    </row>
    <row customHeight="true" ht="18.452380952380953" r="720">
      <c r="A720" s="1056"/>
      <c r="B720" s="979" t="s">
        <v>641</v>
      </c>
      <c r="C720" s="979" t="s">
        <v>638</v>
      </c>
      <c r="D720" s="1059">
        <f t="shared" si="434"/>
      </c>
      <c r="E720" s="981">
        <v>999.98</v>
      </c>
      <c r="F720" s="981">
        <v>2920.95</v>
      </c>
      <c r="G720" s="1043">
        <v>6</v>
      </c>
      <c r="H720" s="1000">
        <v>14459.749999999998</v>
      </c>
      <c r="I720" s="1043">
        <v>0</v>
      </c>
      <c r="J720" s="1065">
        <v>0</v>
      </c>
      <c r="K720" s="983">
        <f t="shared" si="632"/>
      </c>
      <c r="L720" s="985">
        <f t="shared" si="716"/>
      </c>
      <c r="M720" s="986">
        <f t="shared" si="532"/>
      </c>
      <c r="N720" s="1066">
        <v>5</v>
      </c>
      <c r="O720" s="986">
        <f t="shared" si="502"/>
      </c>
      <c r="P720" s="986">
        <f t="shared" si="76"/>
      </c>
      <c r="Q720" s="986">
        <f t="shared" si="790"/>
      </c>
      <c r="R720" s="986">
        <f t="shared" si="218"/>
      </c>
      <c r="S720" s="987">
        <f t="shared" si="284"/>
      </c>
      <c r="T720" s="987">
        <f t="shared" si="314"/>
      </c>
      <c r="U720" s="987">
        <f t="shared" si="478"/>
      </c>
      <c r="V720" s="987">
        <f t="shared" si="562"/>
      </c>
      <c r="W720" s="988">
        <f t="shared" si="770"/>
      </c>
      <c r="X720" s="989">
        <v>0.0259</v>
      </c>
      <c r="Y720" s="990">
        <v>67</v>
      </c>
      <c r="Z720" s="986">
        <f t="shared" si="120"/>
      </c>
      <c r="AA720" s="1013">
        <v>40802</v>
      </c>
      <c r="AB720" s="1005">
        <v>492</v>
      </c>
      <c r="AC720" s="1005">
        <v>175</v>
      </c>
      <c r="AD720" s="1005">
        <v>481</v>
      </c>
      <c r="AE720" s="1005">
        <v>70</v>
      </c>
      <c r="AF720" s="1005">
        <v>4</v>
      </c>
      <c r="AG720" s="1005">
        <v>1</v>
      </c>
      <c r="AH720" s="1005">
        <v>53</v>
      </c>
      <c r="AI720" s="986">
        <f t="shared" si="188"/>
      </c>
      <c r="AJ720" s="986">
        <f t="shared" si="252"/>
      </c>
      <c r="AK720" s="993" t="s">
        <v>635</v>
      </c>
      <c r="AL720" s="994" t="s">
        <v>636</v>
      </c>
      <c r="AM720" s="994">
        <v>18</v>
      </c>
    </row>
    <row customHeight="true" ht="18.452380952380953" r="721">
      <c r="A721" s="1056"/>
      <c r="B721" s="979" t="s">
        <v>641</v>
      </c>
      <c r="C721" s="979" t="s">
        <v>639</v>
      </c>
      <c r="D721" s="1059">
        <f t="shared" si="434"/>
      </c>
      <c r="E721" s="981">
        <v>1218.41</v>
      </c>
      <c r="F721" s="981">
        <v>3165.8199999999997</v>
      </c>
      <c r="G721" s="1043">
        <v>7</v>
      </c>
      <c r="H721" s="1000">
        <v>18005.14</v>
      </c>
      <c r="I721" s="1043">
        <v>0</v>
      </c>
      <c r="J721" s="1065">
        <v>0</v>
      </c>
      <c r="K721" s="983">
        <f t="shared" si="632"/>
      </c>
      <c r="L721" s="985">
        <f t="shared" si="716"/>
      </c>
      <c r="M721" s="986">
        <f t="shared" si="532"/>
      </c>
      <c r="N721" s="1066">
        <v>7</v>
      </c>
      <c r="O721" s="986">
        <f t="shared" si="502"/>
      </c>
      <c r="P721" s="986">
        <f t="shared" si="76"/>
      </c>
      <c r="Q721" s="986">
        <f t="shared" si="790"/>
      </c>
      <c r="R721" s="986">
        <f t="shared" si="218"/>
      </c>
      <c r="S721" s="987">
        <f t="shared" si="284"/>
      </c>
      <c r="T721" s="987">
        <f t="shared" si="314"/>
      </c>
      <c r="U721" s="987">
        <f t="shared" si="478"/>
      </c>
      <c r="V721" s="987">
        <f t="shared" si="562"/>
      </c>
      <c r="W721" s="988">
        <f t="shared" si="770"/>
      </c>
      <c r="X721" s="989">
        <v>0.0439</v>
      </c>
      <c r="Y721" s="990">
        <v>68</v>
      </c>
      <c r="Z721" s="986">
        <f t="shared" si="120"/>
      </c>
      <c r="AA721" s="1013">
        <v>50808</v>
      </c>
      <c r="AB721" s="1005">
        <v>602</v>
      </c>
      <c r="AC721" s="1005">
        <v>250</v>
      </c>
      <c r="AD721" s="1005">
        <v>628</v>
      </c>
      <c r="AE721" s="1005">
        <v>161</v>
      </c>
      <c r="AF721" s="1005">
        <v>13</v>
      </c>
      <c r="AG721" s="1005">
        <v>5</v>
      </c>
      <c r="AH721" s="1005">
        <v>84</v>
      </c>
      <c r="AI721" s="986">
        <f t="shared" si="188"/>
      </c>
      <c r="AJ721" s="986">
        <f t="shared" si="252"/>
      </c>
      <c r="AK721" s="993" t="s">
        <v>635</v>
      </c>
      <c r="AL721" s="994" t="s">
        <v>636</v>
      </c>
      <c r="AM721" s="994">
        <v>69</v>
      </c>
    </row>
    <row customHeight="true" ht="18.452380952380953" r="722">
      <c r="A722" s="1056"/>
      <c r="B722" s="1055" t="s">
        <v>640</v>
      </c>
      <c r="C722" s="1055"/>
      <c r="D722" s="1015">
        <f>SUM(D718:D721)</f>
      </c>
      <c r="E722" s="1060">
        <f>SUM(E718:E721)</f>
      </c>
      <c r="F722" s="1060">
        <f>SUM(F718:F721)</f>
      </c>
      <c r="G722" s="1061">
        <f>SUM(G718:G721)</f>
      </c>
      <c r="H722" s="1070">
        <f>SUM(H718:H721)</f>
      </c>
      <c r="I722" s="1061">
        <f>SUM(I718:I721)</f>
      </c>
      <c r="J722" s="1070">
        <f>SUM(J718:J721)</f>
      </c>
      <c r="K722" s="1017">
        <f>SUM(K718:K721)</f>
      </c>
      <c r="L722" s="1018">
        <f>SUM(L718:L721)</f>
      </c>
      <c r="M722" s="1019">
        <f t="shared" si="532"/>
      </c>
      <c r="N722" s="1061">
        <f>SUM(N718:N721)</f>
      </c>
      <c r="O722" s="1019">
        <f t="shared" si="502"/>
      </c>
      <c r="P722" s="1019">
        <f>D722/N722</f>
      </c>
      <c r="Q722" s="1019">
        <f t="shared" si="790"/>
      </c>
      <c r="R722" s="1019">
        <f t="shared" si="218"/>
      </c>
      <c r="S722" s="1020">
        <f t="shared" si="284"/>
      </c>
      <c r="T722" s="1020">
        <f t="shared" si="314"/>
      </c>
      <c r="U722" s="1020">
        <f t="shared" si="478"/>
      </c>
      <c r="V722" s="1020">
        <f t="shared" si="562"/>
      </c>
      <c r="W722" s="1021">
        <f t="shared" si="770"/>
      </c>
      <c r="X722" s="1020">
        <f>AVERAGE(X718:X721)</f>
      </c>
      <c r="Y722" s="1022">
        <f>AVERAGE(Y718:Y721)</f>
      </c>
      <c r="Z722" s="1019">
        <f t="shared" si="120"/>
      </c>
      <c r="AA722" s="1023">
        <f>SUM(AA718:AA721)</f>
      </c>
      <c r="AB722" s="1023">
        <f>SUM(AB718:AB721)</f>
      </c>
      <c r="AC722" s="1023">
        <f>SUM(AC718:AC721)</f>
      </c>
      <c r="AD722" s="1023">
        <f>SUM(AD718:AD721)</f>
      </c>
      <c r="AE722" s="1023">
        <f>SUM(AE718:AE721)</f>
      </c>
      <c r="AF722" s="1023">
        <f>SUM(AF718:AF721)</f>
      </c>
      <c r="AG722" s="1023">
        <f>SUM(AG718:AG721)</f>
      </c>
      <c r="AH722" s="1023">
        <f>SUM(AH718:AH721)</f>
      </c>
      <c r="AI722" s="1019">
        <f t="shared" si="188"/>
      </c>
      <c r="AJ722" s="1024">
        <f t="shared" si="252"/>
      </c>
      <c r="AK722" s="1025"/>
      <c r="AL722" s="1025"/>
      <c r="AM722" s="1021">
        <f>SUM(AM718:AM721)</f>
      </c>
    </row>
    <row customHeight="true" ht="18.452380952380953" r="723">
      <c r="A723" s="1056"/>
      <c r="B723" s="1026" t="s">
        <v>666</v>
      </c>
      <c r="C723" s="979" t="s">
        <v>642</v>
      </c>
      <c r="D723" s="1011">
        <f t="shared" ref="D723:D726" si="435">E723+F723</f>
      </c>
      <c r="E723" s="1028">
        <v>991.22</v>
      </c>
      <c r="F723" s="1028">
        <v>2755.79</v>
      </c>
      <c r="G723" s="983">
        <v>2</v>
      </c>
      <c r="H723" s="985">
        <v>3989.699999999997</v>
      </c>
      <c r="I723" s="983">
        <v>0</v>
      </c>
      <c r="J723" s="985">
        <v>0</v>
      </c>
      <c r="K723" s="983">
        <f t="shared" ref="K723:K726" si="633">G723+I723</f>
      </c>
      <c r="L723" s="985">
        <f t="shared" ref="L723:L726" si="717">H723+J723</f>
      </c>
      <c r="M723" s="986">
        <f t="shared" si="532"/>
      </c>
      <c r="N723" s="1066">
        <v>2</v>
      </c>
      <c r="O723" s="986">
        <f t="shared" si="502"/>
      </c>
      <c r="P723" s="986">
        <f t="shared" ref="P723:P726" si="77">D723/K723</f>
      </c>
      <c r="Q723" s="986">
        <f t="shared" si="790"/>
      </c>
      <c r="R723" s="986">
        <f t="shared" si="218"/>
      </c>
      <c r="S723" s="987">
        <f t="shared" si="284"/>
      </c>
      <c r="T723" s="987">
        <f t="shared" si="314"/>
      </c>
      <c r="U723" s="987">
        <f t="shared" si="478"/>
      </c>
      <c r="V723" s="987">
        <f t="shared" si="562"/>
      </c>
      <c r="W723" s="988">
        <f t="shared" si="770"/>
      </c>
      <c r="X723" s="989">
        <v>0.0326</v>
      </c>
      <c r="Y723" s="990">
        <v>62</v>
      </c>
      <c r="Z723" s="986">
        <f t="shared" si="120"/>
      </c>
      <c r="AA723" s="1005">
        <v>36547</v>
      </c>
      <c r="AB723" s="1005">
        <v>492</v>
      </c>
      <c r="AC723" s="1005">
        <v>165</v>
      </c>
      <c r="AD723" s="1005">
        <v>496</v>
      </c>
      <c r="AE723" s="1005">
        <v>94</v>
      </c>
      <c r="AF723" s="1005">
        <v>8</v>
      </c>
      <c r="AG723" s="1005">
        <v>6</v>
      </c>
      <c r="AH723" s="1005">
        <v>47</v>
      </c>
      <c r="AI723" s="986">
        <f t="shared" si="188"/>
      </c>
      <c r="AJ723" s="986">
        <f t="shared" si="252"/>
      </c>
      <c r="AK723" s="993" t="s">
        <v>635</v>
      </c>
      <c r="AL723" s="994" t="s">
        <v>636</v>
      </c>
      <c r="AM723" s="994">
        <v>116</v>
      </c>
    </row>
    <row customHeight="true" ht="18.452380952380953" r="724">
      <c r="A724" s="1056"/>
      <c r="B724" s="1026" t="s">
        <v>666</v>
      </c>
      <c r="C724" s="979" t="s">
        <v>643</v>
      </c>
      <c r="D724" s="1011">
        <f t="shared" si="435"/>
      </c>
      <c r="E724" s="1028">
        <v>1252.36</v>
      </c>
      <c r="F724" s="1028">
        <v>2657.89</v>
      </c>
      <c r="G724" s="983">
        <v>3</v>
      </c>
      <c r="H724" s="985">
        <v>5984.550000000003</v>
      </c>
      <c r="I724" s="983">
        <v>0</v>
      </c>
      <c r="J724" s="985">
        <v>0</v>
      </c>
      <c r="K724" s="983">
        <f t="shared" si="633"/>
      </c>
      <c r="L724" s="985">
        <f t="shared" si="717"/>
      </c>
      <c r="M724" s="986">
        <f t="shared" si="532"/>
      </c>
      <c r="N724" s="1066">
        <v>3</v>
      </c>
      <c r="O724" s="986">
        <f t="shared" si="502"/>
      </c>
      <c r="P724" s="986">
        <f t="shared" si="77"/>
      </c>
      <c r="Q724" s="986">
        <f t="shared" si="790"/>
      </c>
      <c r="R724" s="986">
        <f t="shared" si="218"/>
      </c>
      <c r="S724" s="987">
        <f t="shared" si="284"/>
      </c>
      <c r="T724" s="987">
        <f t="shared" si="314"/>
      </c>
      <c r="U724" s="987">
        <f t="shared" si="478"/>
      </c>
      <c r="V724" s="987">
        <f t="shared" si="562"/>
      </c>
      <c r="W724" s="988">
        <f t="shared" si="770"/>
      </c>
      <c r="X724" s="989">
        <v>0.0419</v>
      </c>
      <c r="Y724" s="990">
        <v>66</v>
      </c>
      <c r="Z724" s="986">
        <f t="shared" si="120"/>
      </c>
      <c r="AA724" s="1005">
        <v>37046</v>
      </c>
      <c r="AB724" s="1005">
        <v>397</v>
      </c>
      <c r="AC724" s="1005">
        <v>169</v>
      </c>
      <c r="AD724" s="1005">
        <v>415</v>
      </c>
      <c r="AE724" s="1005">
        <v>93</v>
      </c>
      <c r="AF724" s="1005">
        <v>10</v>
      </c>
      <c r="AG724" s="1005">
        <v>5</v>
      </c>
      <c r="AH724" s="1005">
        <v>55</v>
      </c>
      <c r="AI724" s="986">
        <f t="shared" si="188"/>
      </c>
      <c r="AJ724" s="986">
        <f t="shared" si="252"/>
      </c>
      <c r="AK724" s="993" t="s">
        <v>635</v>
      </c>
      <c r="AL724" s="994" t="s">
        <v>636</v>
      </c>
      <c r="AM724" s="994">
        <v>41</v>
      </c>
    </row>
    <row customHeight="true" ht="18.452380952380953" r="725">
      <c r="A725" s="1056"/>
      <c r="B725" s="1026" t="s">
        <v>666</v>
      </c>
      <c r="C725" s="979" t="s">
        <v>644</v>
      </c>
      <c r="D725" s="1011">
        <f t="shared" si="435"/>
      </c>
      <c r="E725" s="1028">
        <v>1437.21</v>
      </c>
      <c r="F725" s="1028">
        <v>1236.68</v>
      </c>
      <c r="G725" s="983">
        <v>2</v>
      </c>
      <c r="H725" s="985">
        <v>7631.919999999998</v>
      </c>
      <c r="I725" s="983">
        <v>0</v>
      </c>
      <c r="J725" s="985">
        <v>0</v>
      </c>
      <c r="K725" s="983">
        <f t="shared" si="633"/>
      </c>
      <c r="L725" s="985">
        <f t="shared" si="717"/>
      </c>
      <c r="M725" s="986">
        <f t="shared" si="532"/>
      </c>
      <c r="N725" s="1066">
        <v>1</v>
      </c>
      <c r="O725" s="986">
        <f t="shared" si="502"/>
      </c>
      <c r="P725" s="986">
        <f t="shared" si="77"/>
      </c>
      <c r="Q725" s="986">
        <f t="shared" si="790"/>
      </c>
      <c r="R725" s="986">
        <f t="shared" si="218"/>
      </c>
      <c r="S725" s="987">
        <f t="shared" si="284"/>
      </c>
      <c r="T725" s="987">
        <f t="shared" si="314"/>
      </c>
      <c r="U725" s="987">
        <f t="shared" si="478"/>
      </c>
      <c r="V725" s="987">
        <f t="shared" si="562"/>
      </c>
      <c r="W725" s="988">
        <f t="shared" si="770"/>
      </c>
      <c r="X725" s="989">
        <v>0.0134</v>
      </c>
      <c r="Y725" s="990">
        <v>61</v>
      </c>
      <c r="Z725" s="986">
        <f t="shared" si="120"/>
      </c>
      <c r="AA725" s="990">
        <v>23751</v>
      </c>
      <c r="AB725" s="1005">
        <v>391</v>
      </c>
      <c r="AC725" s="1005">
        <v>89</v>
      </c>
      <c r="AD725" s="1005">
        <v>398</v>
      </c>
      <c r="AE725" s="1005">
        <v>44</v>
      </c>
      <c r="AF725" s="1005">
        <v>0</v>
      </c>
      <c r="AG725" s="1005">
        <v>2</v>
      </c>
      <c r="AH725" s="1005">
        <v>19</v>
      </c>
      <c r="AI725" s="986">
        <f t="shared" si="188"/>
      </c>
      <c r="AJ725" s="986">
        <f t="shared" si="252"/>
      </c>
      <c r="AK725" s="993" t="s">
        <v>635</v>
      </c>
      <c r="AL725" s="994" t="s">
        <v>636</v>
      </c>
      <c r="AM725" s="994">
        <v>108</v>
      </c>
    </row>
    <row customHeight="true" ht="18.452380952380953" r="726">
      <c r="A726" s="1056"/>
      <c r="B726" s="1026" t="s">
        <v>666</v>
      </c>
      <c r="C726" s="979" t="s">
        <v>645</v>
      </c>
      <c r="D726" s="1011">
        <f t="shared" si="435"/>
      </c>
      <c r="E726" s="1028">
        <v>1319.88</v>
      </c>
      <c r="F726" s="1028">
        <v>2429.53</v>
      </c>
      <c r="G726" s="983">
        <v>6</v>
      </c>
      <c r="H726" s="985">
        <v>14189.179999999993</v>
      </c>
      <c r="I726" s="983">
        <v>1</v>
      </c>
      <c r="J726" s="985">
        <v>6216.209999999999</v>
      </c>
      <c r="K726" s="983">
        <f t="shared" si="633"/>
      </c>
      <c r="L726" s="985">
        <f t="shared" si="717"/>
      </c>
      <c r="M726" s="986">
        <f t="shared" si="532"/>
      </c>
      <c r="N726" s="1066">
        <v>7</v>
      </c>
      <c r="O726" s="986">
        <f t="shared" si="502"/>
      </c>
      <c r="P726" s="986">
        <f t="shared" si="77"/>
      </c>
      <c r="Q726" s="986">
        <f t="shared" si="790"/>
      </c>
      <c r="R726" s="986">
        <f t="shared" si="218"/>
      </c>
      <c r="S726" s="987">
        <f t="shared" si="284"/>
      </c>
      <c r="T726" s="987">
        <f t="shared" si="314"/>
      </c>
      <c r="U726" s="987">
        <f t="shared" si="478"/>
      </c>
      <c r="V726" s="987">
        <f t="shared" si="562"/>
      </c>
      <c r="W726" s="988">
        <f t="shared" si="770"/>
      </c>
      <c r="X726" s="989">
        <v>0.0365</v>
      </c>
      <c r="Y726" s="990">
        <v>64</v>
      </c>
      <c r="Z726" s="986">
        <f t="shared" si="120"/>
      </c>
      <c r="AA726" s="1005">
        <v>31409</v>
      </c>
      <c r="AB726" s="1005">
        <v>451</v>
      </c>
      <c r="AC726" s="1005">
        <v>153</v>
      </c>
      <c r="AD726" s="1005">
        <v>468</v>
      </c>
      <c r="AE726" s="1005">
        <v>108</v>
      </c>
      <c r="AF726" s="1005">
        <v>13</v>
      </c>
      <c r="AG726" s="1005">
        <v>2</v>
      </c>
      <c r="AH726" s="990">
        <v>45</v>
      </c>
      <c r="AI726" s="986">
        <f t="shared" si="188"/>
      </c>
      <c r="AJ726" s="986">
        <f t="shared" si="252"/>
      </c>
      <c r="AK726" s="993" t="s">
        <v>635</v>
      </c>
      <c r="AL726" s="994" t="s">
        <v>636</v>
      </c>
      <c r="AM726" s="994">
        <v>33</v>
      </c>
    </row>
    <row customHeight="true" ht="18.452380952380953" r="727">
      <c r="A727" s="1056"/>
      <c r="B727" s="1055" t="s">
        <v>640</v>
      </c>
      <c r="C727" s="1055"/>
      <c r="D727" s="1015">
        <f>SUM(D723:D726)</f>
      </c>
      <c r="E727" s="1016">
        <f>SUM(E723:E726)</f>
      </c>
      <c r="F727" s="1016">
        <f>SUM(F723:F726)</f>
      </c>
      <c r="G727" s="1061">
        <f>SUM(G723:G726)</f>
      </c>
      <c r="H727" s="1070">
        <f>SUM(H723:H726)</f>
      </c>
      <c r="I727" s="1061">
        <f>SUM(I723:I726)</f>
      </c>
      <c r="J727" s="1070">
        <f>SUM(J723:J726)</f>
      </c>
      <c r="K727" s="1017">
        <f>SUM(K723:K726)</f>
      </c>
      <c r="L727" s="1016">
        <f>SUM(L723:L726)</f>
      </c>
      <c r="M727" s="1019">
        <f t="shared" si="532"/>
      </c>
      <c r="N727" s="1061">
        <f>SUM(N723:N726)</f>
      </c>
      <c r="O727" s="1019">
        <f t="shared" si="502"/>
      </c>
      <c r="P727" s="1019">
        <f>D727/N727</f>
      </c>
      <c r="Q727" s="1019">
        <f t="shared" si="790"/>
      </c>
      <c r="R727" s="1019">
        <f t="shared" si="218"/>
      </c>
      <c r="S727" s="1020">
        <f t="shared" si="284"/>
      </c>
      <c r="T727" s="1020">
        <f t="shared" si="314"/>
      </c>
      <c r="U727" s="1020">
        <f t="shared" si="478"/>
      </c>
      <c r="V727" s="1020">
        <f t="shared" si="562"/>
      </c>
      <c r="W727" s="1021">
        <f t="shared" si="770"/>
      </c>
      <c r="X727" s="1020">
        <f>AVERAGE(X723:X726)</f>
      </c>
      <c r="Y727" s="1022">
        <f>AVERAGE(Y723:Y726)</f>
      </c>
      <c r="Z727" s="1022">
        <f t="shared" si="120"/>
      </c>
      <c r="AA727" s="1023">
        <f>SUM(AA723:AA726)</f>
      </c>
      <c r="AB727" s="1023">
        <f>SUM(AB723:AB726)</f>
      </c>
      <c r="AC727" s="1023">
        <f>SUM(AC723:AC726)</f>
      </c>
      <c r="AD727" s="1023">
        <f>SUM(AD723:AD726)</f>
      </c>
      <c r="AE727" s="1023">
        <f>SUM(AE723:AE726)</f>
      </c>
      <c r="AF727" s="1023">
        <f>SUM(AF723:AF726)</f>
      </c>
      <c r="AG727" s="1023">
        <f>SUM(AG723:AG726)</f>
      </c>
      <c r="AH727" s="1023">
        <f>SUM(AH723:AH726)</f>
      </c>
      <c r="AI727" s="1019">
        <f t="shared" si="188"/>
      </c>
      <c r="AJ727" s="1024">
        <f t="shared" si="252"/>
      </c>
      <c r="AK727" s="1025"/>
      <c r="AL727" s="1025"/>
      <c r="AM727" s="1021">
        <f>SUM(AM723:AM726)</f>
      </c>
    </row>
    <row customHeight="true" ht="18.452380952380953" r="728">
      <c r="A728" s="1056"/>
      <c r="B728" s="979" t="s">
        <v>653</v>
      </c>
      <c r="C728" s="979" t="s">
        <v>647</v>
      </c>
      <c r="D728" s="1011">
        <f t="shared" ref="D728:D731" si="436">E728+F728</f>
      </c>
      <c r="E728" s="1028">
        <v>1008.27</v>
      </c>
      <c r="F728" s="1028">
        <v>2281.83</v>
      </c>
      <c r="G728" s="983">
        <v>5</v>
      </c>
      <c r="H728" s="985">
        <v>13075.699999999997</v>
      </c>
      <c r="I728" s="983">
        <v>0</v>
      </c>
      <c r="J728" s="985">
        <v>0</v>
      </c>
      <c r="K728" s="983">
        <f t="shared" ref="K728:K731" si="634">G728+I728</f>
      </c>
      <c r="L728" s="985">
        <f t="shared" ref="L728:L731" si="718">H728+J728</f>
      </c>
      <c r="M728" s="986">
        <f t="shared" si="532"/>
      </c>
      <c r="N728" s="1066">
        <v>5</v>
      </c>
      <c r="O728" s="986">
        <f t="shared" si="502"/>
      </c>
      <c r="P728" s="986">
        <f t="shared" ref="P728:P731" si="78">D728/K728</f>
      </c>
      <c r="Q728" s="986">
        <f t="shared" si="790"/>
      </c>
      <c r="R728" s="986">
        <f t="shared" si="218"/>
      </c>
      <c r="S728" s="987">
        <f t="shared" si="284"/>
      </c>
      <c r="T728" s="987">
        <f t="shared" si="314"/>
      </c>
      <c r="U728" s="987">
        <f t="shared" si="478"/>
      </c>
      <c r="V728" s="987">
        <f t="shared" si="562"/>
      </c>
      <c r="W728" s="988">
        <f t="shared" si="770"/>
      </c>
      <c r="X728" s="989">
        <v>0.0311</v>
      </c>
      <c r="Y728" s="990">
        <v>66</v>
      </c>
      <c r="Z728" s="986">
        <f t="shared" si="120"/>
      </c>
      <c r="AA728" s="1005">
        <v>31154</v>
      </c>
      <c r="AB728" s="1005">
        <v>437</v>
      </c>
      <c r="AC728" s="1005">
        <v>145</v>
      </c>
      <c r="AD728" s="1005">
        <v>464</v>
      </c>
      <c r="AE728" s="1005">
        <v>74</v>
      </c>
      <c r="AF728" s="1005">
        <v>11</v>
      </c>
      <c r="AG728" s="1005">
        <v>3</v>
      </c>
      <c r="AH728" s="1005">
        <v>35</v>
      </c>
      <c r="AI728" s="986">
        <f t="shared" si="188"/>
      </c>
      <c r="AJ728" s="986">
        <f t="shared" si="252"/>
      </c>
      <c r="AK728" s="993" t="s">
        <v>635</v>
      </c>
      <c r="AL728" s="994" t="s">
        <v>636</v>
      </c>
      <c r="AM728" s="994">
        <v>23</v>
      </c>
    </row>
    <row customHeight="true" ht="18.452380952380953" r="729">
      <c r="A729" s="1056"/>
      <c r="B729" s="979" t="s">
        <v>653</v>
      </c>
      <c r="C729" s="979" t="s">
        <v>648</v>
      </c>
      <c r="D729" s="1011">
        <f t="shared" si="436"/>
      </c>
      <c r="E729" s="1028">
        <v>1131.48</v>
      </c>
      <c r="F729" s="1028">
        <v>2841.66</v>
      </c>
      <c r="G729" s="1012">
        <v>5</v>
      </c>
      <c r="H729" s="1000">
        <v>11640.930000000008</v>
      </c>
      <c r="I729" s="1012">
        <v>1</v>
      </c>
      <c r="J729" s="1000">
        <v>6216.209999999999</v>
      </c>
      <c r="K729" s="983">
        <f t="shared" si="634"/>
      </c>
      <c r="L729" s="985">
        <f t="shared" si="718"/>
      </c>
      <c r="M729" s="986">
        <f t="shared" si="532"/>
      </c>
      <c r="N729" s="1066">
        <v>5</v>
      </c>
      <c r="O729" s="986">
        <f t="shared" si="502"/>
      </c>
      <c r="P729" s="986">
        <f t="shared" si="78"/>
      </c>
      <c r="Q729" s="986">
        <f t="shared" si="790"/>
      </c>
      <c r="R729" s="986">
        <f t="shared" si="218"/>
      </c>
      <c r="S729" s="987">
        <f t="shared" si="284"/>
      </c>
      <c r="T729" s="987">
        <f t="shared" si="314"/>
      </c>
      <c r="U729" s="987">
        <f t="shared" si="478"/>
      </c>
      <c r="V729" s="987">
        <f t="shared" si="562"/>
      </c>
      <c r="W729" s="988">
        <f t="shared" si="770"/>
      </c>
      <c r="X729" s="989">
        <v>0.0457</v>
      </c>
      <c r="Y729" s="990">
        <v>67</v>
      </c>
      <c r="Z729" s="986">
        <f t="shared" si="120"/>
      </c>
      <c r="AA729" s="1005">
        <v>34433</v>
      </c>
      <c r="AB729" s="1005">
        <v>479</v>
      </c>
      <c r="AC729" s="1005">
        <v>162</v>
      </c>
      <c r="AD729" s="1005">
        <v>499</v>
      </c>
      <c r="AE729" s="1005">
        <v>70</v>
      </c>
      <c r="AF729" s="1005">
        <v>3</v>
      </c>
      <c r="AG729" s="1005">
        <v>0</v>
      </c>
      <c r="AH729" s="1005">
        <v>29</v>
      </c>
      <c r="AI729" s="986">
        <f t="shared" si="188"/>
      </c>
      <c r="AJ729" s="986">
        <f t="shared" si="252"/>
      </c>
      <c r="AK729" s="993" t="s">
        <v>635</v>
      </c>
      <c r="AL729" s="994" t="s">
        <v>636</v>
      </c>
      <c r="AM729" s="994">
        <v>24</v>
      </c>
    </row>
    <row customHeight="true" ht="18.452380952380953" r="730">
      <c r="A730" s="1056"/>
      <c r="B730" s="979" t="s">
        <v>653</v>
      </c>
      <c r="C730" s="979" t="s">
        <v>649</v>
      </c>
      <c r="D730" s="1011">
        <f t="shared" si="436"/>
      </c>
      <c r="E730" s="1027">
        <v>1531.99</v>
      </c>
      <c r="F730" s="1028">
        <v>2558.47</v>
      </c>
      <c r="G730" s="1012">
        <v>2</v>
      </c>
      <c r="H730" s="1000">
        <v>4543.109999999986</v>
      </c>
      <c r="I730" s="1012">
        <v>0</v>
      </c>
      <c r="J730" s="1000">
        <v>0</v>
      </c>
      <c r="K730" s="983">
        <f t="shared" si="634"/>
      </c>
      <c r="L730" s="985">
        <f t="shared" si="718"/>
      </c>
      <c r="M730" s="986">
        <f t="shared" si="532"/>
      </c>
      <c r="N730" s="1066">
        <v>1</v>
      </c>
      <c r="O730" s="986">
        <f t="shared" si="502"/>
      </c>
      <c r="P730" s="986">
        <f t="shared" si="78"/>
      </c>
      <c r="Q730" s="986">
        <f t="shared" si="790"/>
      </c>
      <c r="R730" s="986">
        <f t="shared" si="218"/>
      </c>
      <c r="S730" s="987">
        <f t="shared" si="284"/>
      </c>
      <c r="T730" s="987">
        <f t="shared" si="314"/>
      </c>
      <c r="U730" s="987">
        <f t="shared" si="478"/>
      </c>
      <c r="V730" s="987">
        <f t="shared" si="562"/>
      </c>
      <c r="W730" s="988">
        <f t="shared" si="770"/>
      </c>
      <c r="X730" s="989">
        <v>0.0327</v>
      </c>
      <c r="Y730" s="990">
        <v>66</v>
      </c>
      <c r="Z730" s="986">
        <f t="shared" si="120"/>
      </c>
      <c r="AA730" s="1005">
        <v>38168</v>
      </c>
      <c r="AB730" s="1005">
        <v>647</v>
      </c>
      <c r="AC730" s="1005">
        <v>178</v>
      </c>
      <c r="AD730" s="1005">
        <v>687</v>
      </c>
      <c r="AE730" s="1005">
        <v>49</v>
      </c>
      <c r="AF730" s="1005">
        <v>3</v>
      </c>
      <c r="AG730" s="1005">
        <v>2</v>
      </c>
      <c r="AH730" s="1005">
        <v>41</v>
      </c>
      <c r="AI730" s="986">
        <f t="shared" si="188"/>
      </c>
      <c r="AJ730" s="986">
        <f t="shared" si="252"/>
      </c>
      <c r="AK730" s="993" t="s">
        <v>650</v>
      </c>
      <c r="AL730" s="994" t="s">
        <v>692</v>
      </c>
      <c r="AM730" s="994">
        <v>16</v>
      </c>
    </row>
    <row customHeight="true" ht="18.452380952380953" r="731">
      <c r="A731" s="1056"/>
      <c r="B731" s="979" t="s">
        <v>653</v>
      </c>
      <c r="C731" s="979" t="s">
        <v>652</v>
      </c>
      <c r="D731" s="1011">
        <f t="shared" si="436"/>
      </c>
      <c r="E731" s="1028">
        <v>1439.58</v>
      </c>
      <c r="F731" s="1028">
        <v>2118.5</v>
      </c>
      <c r="G731" s="1012">
        <v>6</v>
      </c>
      <c r="H731" s="1000">
        <v>14749.040000000008</v>
      </c>
      <c r="I731" s="1012">
        <v>0</v>
      </c>
      <c r="J731" s="1000">
        <v>0</v>
      </c>
      <c r="K731" s="983">
        <f t="shared" si="634"/>
      </c>
      <c r="L731" s="985">
        <f t="shared" si="718"/>
      </c>
      <c r="M731" s="986">
        <f t="shared" si="532"/>
      </c>
      <c r="N731" s="1066">
        <v>6</v>
      </c>
      <c r="O731" s="986">
        <f t="shared" si="502"/>
      </c>
      <c r="P731" s="986">
        <f t="shared" si="78"/>
      </c>
      <c r="Q731" s="986">
        <f t="shared" si="790"/>
      </c>
      <c r="R731" s="986">
        <f t="shared" si="218"/>
      </c>
      <c r="S731" s="987">
        <f t="shared" si="284"/>
      </c>
      <c r="T731" s="987">
        <f t="shared" si="314"/>
      </c>
      <c r="U731" s="987">
        <f t="shared" si="478"/>
      </c>
      <c r="V731" s="987">
        <f t="shared" si="562"/>
      </c>
      <c r="W731" s="988">
        <f t="shared" si="770"/>
      </c>
      <c r="X731" s="989">
        <v>0.0291</v>
      </c>
      <c r="Y731" s="990">
        <v>67</v>
      </c>
      <c r="Z731" s="986">
        <f t="shared" si="120"/>
      </c>
      <c r="AA731" s="1005">
        <v>30775</v>
      </c>
      <c r="AB731" s="1005">
        <v>435</v>
      </c>
      <c r="AC731" s="1005">
        <v>141</v>
      </c>
      <c r="AD731" s="1005">
        <v>443</v>
      </c>
      <c r="AE731" s="1005">
        <v>66</v>
      </c>
      <c r="AF731" s="1005">
        <v>4</v>
      </c>
      <c r="AG731" s="1005">
        <v>1</v>
      </c>
      <c r="AH731" s="1005">
        <v>22</v>
      </c>
      <c r="AI731" s="986">
        <f t="shared" si="188"/>
      </c>
      <c r="AJ731" s="986">
        <f t="shared" si="252"/>
      </c>
      <c r="AK731" s="993" t="s">
        <v>650</v>
      </c>
      <c r="AL731" s="994" t="s">
        <v>692</v>
      </c>
      <c r="AM731" s="994">
        <v>23</v>
      </c>
    </row>
    <row customHeight="true" ht="18.452380952380953" r="732">
      <c r="A732" s="1056"/>
      <c r="B732" s="1055" t="s">
        <v>640</v>
      </c>
      <c r="C732" s="1055"/>
      <c r="D732" s="1015">
        <f>SUM(D728:D731)</f>
      </c>
      <c r="E732" s="1015">
        <f>SUM(E728:E731)</f>
      </c>
      <c r="F732" s="1015">
        <f>SUM(F728:F731)</f>
      </c>
      <c r="G732" s="1061">
        <f>SUM(G728:G731)</f>
      </c>
      <c r="H732" s="1070">
        <f>SUM(H728:H731)</f>
      </c>
      <c r="I732" s="1061">
        <f>SUM(I728:I731)</f>
      </c>
      <c r="J732" s="1070">
        <f>SUM(J728:J731)</f>
      </c>
      <c r="K732" s="1029">
        <f>SUM(K728:K731)</f>
      </c>
      <c r="L732" s="1015">
        <f>SUM(L728:L731)</f>
      </c>
      <c r="M732" s="1019">
        <f t="shared" si="532"/>
      </c>
      <c r="N732" s="1061">
        <f>SUM(N728:N731)</f>
      </c>
      <c r="O732" s="1019">
        <f t="shared" si="502"/>
      </c>
      <c r="P732" s="1019">
        <f>D732/N732</f>
      </c>
      <c r="Q732" s="1019">
        <f t="shared" si="790"/>
      </c>
      <c r="R732" s="1019">
        <f t="shared" si="218"/>
      </c>
      <c r="S732" s="1020">
        <f t="shared" si="284"/>
      </c>
      <c r="T732" s="1020">
        <f t="shared" si="314"/>
      </c>
      <c r="U732" s="1020">
        <f t="shared" si="478"/>
      </c>
      <c r="V732" s="1020">
        <f t="shared" si="562"/>
      </c>
      <c r="W732" s="1021">
        <f t="shared" si="770"/>
      </c>
      <c r="X732" s="1020">
        <f>AVERAGE(X728:X731)</f>
      </c>
      <c r="Y732" s="1022">
        <f>AVERAGE(Y728:Y731)</f>
      </c>
      <c r="Z732" s="1022">
        <f t="shared" si="120"/>
      </c>
      <c r="AA732" s="1023">
        <f>SUM(AA728:AA731)</f>
      </c>
      <c r="AB732" s="1023">
        <f>SUM(AB728:AB731)</f>
      </c>
      <c r="AC732" s="1023">
        <f>SUM(AC728:AC731)</f>
      </c>
      <c r="AD732" s="1023">
        <f>SUM(AD728:AD731)</f>
      </c>
      <c r="AE732" s="1023">
        <f>SUM(AE728:AE731)</f>
      </c>
      <c r="AF732" s="1023">
        <f>SUM(AF728:AF731)</f>
      </c>
      <c r="AG732" s="1023">
        <f>SUM(AG728:AG731)</f>
      </c>
      <c r="AH732" s="1023">
        <f>SUM(AH728:AH731)</f>
      </c>
      <c r="AI732" s="1019">
        <f t="shared" si="188"/>
      </c>
      <c r="AJ732" s="1024">
        <f t="shared" si="252"/>
      </c>
      <c r="AK732" s="1025"/>
      <c r="AL732" s="1025"/>
      <c r="AM732" s="1023">
        <f>SUM(AM728:AM731)</f>
      </c>
    </row>
    <row customHeight="true" ht="18.452380952380953" r="733">
      <c r="A733" s="1056"/>
      <c r="B733" s="1026" t="s">
        <v>646</v>
      </c>
      <c r="C733" s="979" t="s">
        <v>654</v>
      </c>
      <c r="D733" s="1011">
        <f t="shared" ref="D733:D736" si="437">E733+F733</f>
      </c>
      <c r="E733" s="1028">
        <v>1055.48</v>
      </c>
      <c r="F733" s="1028">
        <v>1580.18</v>
      </c>
      <c r="G733" s="1012">
        <v>1</v>
      </c>
      <c r="H733" s="1000">
        <v>2825.270000000004</v>
      </c>
      <c r="I733" s="1012">
        <v>0</v>
      </c>
      <c r="J733" s="1000">
        <v>0</v>
      </c>
      <c r="K733" s="983">
        <f t="shared" ref="K733:K736" si="635">G733+I733</f>
      </c>
      <c r="L733" s="985">
        <f t="shared" ref="L733:L736" si="719">H733+J733</f>
      </c>
      <c r="M733" s="986">
        <f t="shared" si="532"/>
      </c>
      <c r="N733" s="1066">
        <v>1</v>
      </c>
      <c r="O733" s="986">
        <f t="shared" si="502"/>
      </c>
      <c r="P733" s="986">
        <f t="shared" ref="P733:P736" si="79">D733/K733</f>
      </c>
      <c r="Q733" s="986">
        <f t="shared" si="790"/>
      </c>
      <c r="R733" s="986">
        <f t="shared" si="218"/>
      </c>
      <c r="S733" s="987">
        <f t="shared" si="284"/>
      </c>
      <c r="T733" s="987">
        <f t="shared" si="314"/>
      </c>
      <c r="U733" s="987">
        <f t="shared" si="478"/>
      </c>
      <c r="V733" s="987">
        <f t="shared" si="562"/>
      </c>
      <c r="W733" s="988">
        <f t="shared" si="770"/>
      </c>
      <c r="X733" s="989">
        <v>0.0196</v>
      </c>
      <c r="Y733" s="990">
        <v>67</v>
      </c>
      <c r="Z733" s="986">
        <f t="shared" si="120"/>
      </c>
      <c r="AA733" s="1005">
        <v>22607</v>
      </c>
      <c r="AB733" s="1005">
        <v>345</v>
      </c>
      <c r="AC733" s="1005">
        <v>89</v>
      </c>
      <c r="AD733" s="1005">
        <v>354</v>
      </c>
      <c r="AE733" s="1005">
        <v>70</v>
      </c>
      <c r="AF733" s="1005">
        <v>4</v>
      </c>
      <c r="AG733" s="1005">
        <v>1</v>
      </c>
      <c r="AH733" s="1005">
        <v>29</v>
      </c>
      <c r="AI733" s="986">
        <f t="shared" si="188"/>
      </c>
      <c r="AJ733" s="986">
        <f t="shared" si="252"/>
      </c>
      <c r="AK733" s="993" t="s">
        <v>650</v>
      </c>
      <c r="AL733" s="994" t="s">
        <v>692</v>
      </c>
      <c r="AM733" s="994">
        <v>22</v>
      </c>
    </row>
    <row customHeight="true" ht="18.452380952380953" r="734">
      <c r="A734" s="1056"/>
      <c r="B734" s="1026" t="s">
        <v>646</v>
      </c>
      <c r="C734" s="979" t="s">
        <v>655</v>
      </c>
      <c r="D734" s="1011">
        <f t="shared" si="437"/>
      </c>
      <c r="E734" s="1031">
        <v>2078.72</v>
      </c>
      <c r="F734" s="1031">
        <v>2373.48</v>
      </c>
      <c r="G734" s="1012">
        <v>5</v>
      </c>
      <c r="H734" s="1000">
        <v>10527.660000000003</v>
      </c>
      <c r="I734" s="1012">
        <v>1</v>
      </c>
      <c r="J734" s="1000">
        <v>5096.52</v>
      </c>
      <c r="K734" s="983">
        <f t="shared" si="635"/>
      </c>
      <c r="L734" s="985">
        <f t="shared" si="719"/>
      </c>
      <c r="M734" s="986">
        <f t="shared" si="532"/>
      </c>
      <c r="N734" s="1066">
        <v>6</v>
      </c>
      <c r="O734" s="986">
        <f t="shared" si="502"/>
      </c>
      <c r="P734" s="986">
        <f t="shared" si="79"/>
      </c>
      <c r="Q734" s="986">
        <f t="shared" si="790"/>
      </c>
      <c r="R734" s="986">
        <f t="shared" si="218"/>
      </c>
      <c r="S734" s="987">
        <f t="shared" si="284"/>
      </c>
      <c r="T734" s="987">
        <f t="shared" si="314"/>
      </c>
      <c r="U734" s="987">
        <f t="shared" si="478"/>
      </c>
      <c r="V734" s="987">
        <f t="shared" si="562"/>
      </c>
      <c r="W734" s="988">
        <f t="shared" si="770"/>
      </c>
      <c r="X734" s="989">
        <v>0.0224</v>
      </c>
      <c r="Y734" s="990">
        <v>66</v>
      </c>
      <c r="Z734" s="986">
        <f t="shared" si="120"/>
      </c>
      <c r="AA734" s="1005">
        <v>32694</v>
      </c>
      <c r="AB734" s="1005">
        <v>676</v>
      </c>
      <c r="AC734" s="1005">
        <v>133</v>
      </c>
      <c r="AD734" s="1005">
        <v>716</v>
      </c>
      <c r="AE734" s="1005">
        <v>77</v>
      </c>
      <c r="AF734" s="1005">
        <v>5</v>
      </c>
      <c r="AG734" s="1005">
        <v>5</v>
      </c>
      <c r="AH734" s="1005">
        <v>32</v>
      </c>
      <c r="AI734" s="986">
        <f t="shared" si="188"/>
      </c>
      <c r="AJ734" s="986">
        <f t="shared" si="252"/>
      </c>
      <c r="AK734" s="993" t="s">
        <v>650</v>
      </c>
      <c r="AL734" s="994" t="s">
        <v>692</v>
      </c>
      <c r="AM734" s="994">
        <v>25</v>
      </c>
    </row>
    <row customHeight="true" ht="18.452380952380953" r="735">
      <c r="A735" s="1056"/>
      <c r="B735" s="1026" t="s">
        <v>646</v>
      </c>
      <c r="C735" s="979" t="s">
        <v>656</v>
      </c>
      <c r="D735" s="1011">
        <f t="shared" si="437"/>
      </c>
      <c r="E735" s="1031">
        <v>1434.57</v>
      </c>
      <c r="F735" s="1031">
        <v>2879.05</v>
      </c>
      <c r="G735" s="983">
        <v>4</v>
      </c>
      <c r="H735" s="985">
        <v>8803.39</v>
      </c>
      <c r="I735" s="983">
        <v>1</v>
      </c>
      <c r="J735" s="985">
        <v>6216.209999999999</v>
      </c>
      <c r="K735" s="983">
        <f t="shared" si="635"/>
      </c>
      <c r="L735" s="985">
        <f t="shared" si="719"/>
      </c>
      <c r="M735" s="986">
        <f t="shared" si="532"/>
      </c>
      <c r="N735" s="1066">
        <v>5</v>
      </c>
      <c r="O735" s="986">
        <f t="shared" si="502"/>
      </c>
      <c r="P735" s="986">
        <f t="shared" si="79"/>
      </c>
      <c r="Q735" s="986">
        <f t="shared" si="790"/>
      </c>
      <c r="R735" s="986">
        <f t="shared" si="218"/>
      </c>
      <c r="S735" s="987">
        <f t="shared" si="284"/>
      </c>
      <c r="T735" s="987">
        <f t="shared" si="314"/>
      </c>
      <c r="U735" s="987">
        <f t="shared" si="478"/>
      </c>
      <c r="V735" s="987">
        <f t="shared" si="562"/>
      </c>
      <c r="W735" s="988">
        <f t="shared" si="770"/>
      </c>
      <c r="X735" s="989">
        <v>0.0264</v>
      </c>
      <c r="Y735" s="990">
        <v>66</v>
      </c>
      <c r="Z735" s="986">
        <f t="shared" si="120"/>
      </c>
      <c r="AA735" s="1005">
        <v>38875</v>
      </c>
      <c r="AB735" s="1005">
        <v>687</v>
      </c>
      <c r="AC735" s="1005">
        <v>151</v>
      </c>
      <c r="AD735" s="1005">
        <v>756</v>
      </c>
      <c r="AE735" s="1005">
        <v>81</v>
      </c>
      <c r="AF735" s="1005">
        <v>2</v>
      </c>
      <c r="AG735" s="1005">
        <v>5</v>
      </c>
      <c r="AH735" s="1005">
        <v>37</v>
      </c>
      <c r="AI735" s="986">
        <f t="shared" si="188"/>
      </c>
      <c r="AJ735" s="986">
        <f t="shared" si="252"/>
      </c>
      <c r="AK735" s="993" t="s">
        <v>650</v>
      </c>
      <c r="AL735" s="994" t="s">
        <v>692</v>
      </c>
      <c r="AM735" s="994">
        <v>30</v>
      </c>
    </row>
    <row customHeight="true" ht="18.452380952380953" r="736">
      <c r="A736" s="1056"/>
      <c r="B736" s="1026" t="s">
        <v>646</v>
      </c>
      <c r="C736" s="979" t="s">
        <v>657</v>
      </c>
      <c r="D736" s="1011">
        <f t="shared" si="437"/>
      </c>
      <c r="E736" s="1008">
        <v>1550.5</v>
      </c>
      <c r="F736" s="1031">
        <v>4004.97</v>
      </c>
      <c r="G736" s="1012">
        <v>7</v>
      </c>
      <c r="H736" s="985">
        <v>14882.820000000007</v>
      </c>
      <c r="I736" s="1012">
        <v>1</v>
      </c>
      <c r="J736" s="1000">
        <v>5096.520000000004</v>
      </c>
      <c r="K736" s="983">
        <f t="shared" si="635"/>
      </c>
      <c r="L736" s="985">
        <f t="shared" si="719"/>
      </c>
      <c r="M736" s="986">
        <f t="shared" si="532"/>
      </c>
      <c r="N736" s="1066">
        <v>5</v>
      </c>
      <c r="O736" s="986">
        <f t="shared" si="502"/>
      </c>
      <c r="P736" s="986">
        <f t="shared" si="79"/>
      </c>
      <c r="Q736" s="986">
        <f t="shared" si="790"/>
      </c>
      <c r="R736" s="986">
        <f t="shared" si="218"/>
      </c>
      <c r="S736" s="987">
        <f t="shared" si="284"/>
      </c>
      <c r="T736" s="987">
        <f t="shared" si="314"/>
      </c>
      <c r="U736" s="987">
        <f t="shared" si="478"/>
      </c>
      <c r="V736" s="987">
        <f t="shared" si="562"/>
      </c>
      <c r="W736" s="988">
        <f t="shared" si="770"/>
      </c>
      <c r="X736" s="989">
        <v>0.0382</v>
      </c>
      <c r="Y736" s="990">
        <v>67</v>
      </c>
      <c r="Z736" s="986">
        <f t="shared" si="120"/>
      </c>
      <c r="AA736" s="1005">
        <v>49077</v>
      </c>
      <c r="AB736" s="1005">
        <v>558</v>
      </c>
      <c r="AC736" s="1005">
        <v>193</v>
      </c>
      <c r="AD736" s="1005">
        <v>573</v>
      </c>
      <c r="AE736" s="1005">
        <v>116</v>
      </c>
      <c r="AF736" s="1005">
        <v>14</v>
      </c>
      <c r="AG736" s="1005">
        <v>2</v>
      </c>
      <c r="AH736" s="1005">
        <v>50</v>
      </c>
      <c r="AI736" s="986">
        <f t="shared" si="188"/>
      </c>
      <c r="AJ736" s="986">
        <f t="shared" si="252"/>
      </c>
      <c r="AK736" s="993" t="s">
        <v>650</v>
      </c>
      <c r="AL736" s="994" t="s">
        <v>692</v>
      </c>
      <c r="AM736" s="994">
        <v>33</v>
      </c>
    </row>
    <row customHeight="true" ht="18.452380952380953" r="737">
      <c r="A737" s="1056"/>
      <c r="B737" s="1055" t="s">
        <v>640</v>
      </c>
      <c r="C737" s="1055"/>
      <c r="D737" s="1015">
        <f>SUM(D733:D736)</f>
      </c>
      <c r="E737" s="1015">
        <f>SUM(E733:E736)</f>
      </c>
      <c r="F737" s="1015">
        <f>SUM(F733:F736)</f>
      </c>
      <c r="G737" s="1061">
        <f>SUM(G733:G736)</f>
      </c>
      <c r="H737" s="1070">
        <f>SUM(H733:H736)</f>
      </c>
      <c r="I737" s="1061">
        <f>SUM(I733:I736)</f>
      </c>
      <c r="J737" s="1070">
        <f>SUM(J733:J736)</f>
      </c>
      <c r="K737" s="1029">
        <f>SUM(K733:K736)</f>
      </c>
      <c r="L737" s="1015">
        <f>SUM(L733:L736)</f>
      </c>
      <c r="M737" s="1019">
        <f t="shared" si="532"/>
      </c>
      <c r="N737" s="1061">
        <f>SUM(N733:N736)</f>
      </c>
      <c r="O737" s="1019">
        <f t="shared" si="502"/>
      </c>
      <c r="P737" s="1019">
        <f>D737/N737</f>
      </c>
      <c r="Q737" s="1019">
        <f t="shared" si="790"/>
      </c>
      <c r="R737" s="1019">
        <f t="shared" si="218"/>
      </c>
      <c r="S737" s="1020">
        <f t="shared" si="284"/>
      </c>
      <c r="T737" s="1020">
        <f t="shared" si="314"/>
      </c>
      <c r="U737" s="1020">
        <f t="shared" si="478"/>
      </c>
      <c r="V737" s="1020">
        <f t="shared" si="562"/>
      </c>
      <c r="W737" s="1021">
        <f t="shared" si="770"/>
      </c>
      <c r="X737" s="1020">
        <f>AVERAGE(X733:X736)</f>
      </c>
      <c r="Y737" s="1022">
        <f>AVERAGE(Y733:Y736)</f>
      </c>
      <c r="Z737" s="1022">
        <f t="shared" si="120"/>
      </c>
      <c r="AA737" s="1023">
        <f>SUM(AA733:AA736)</f>
      </c>
      <c r="AB737" s="1023">
        <f>SUM(AB733:AB736)</f>
      </c>
      <c r="AC737" s="1023">
        <f>SUM(AC733:AC736)</f>
      </c>
      <c r="AD737" s="1023">
        <f>SUM(AD733:AD736)</f>
      </c>
      <c r="AE737" s="1023">
        <f>SUM(AE733:AE736)</f>
      </c>
      <c r="AF737" s="1023">
        <f>SUM(AF733:AF736)</f>
      </c>
      <c r="AG737" s="1023">
        <f>SUM(AG733:AG736)</f>
      </c>
      <c r="AH737" s="1023">
        <f>SUM(AH733:AH736)</f>
      </c>
      <c r="AI737" s="1019">
        <f t="shared" si="188"/>
      </c>
      <c r="AJ737" s="1024">
        <f t="shared" si="252"/>
      </c>
      <c r="AK737" s="1025"/>
      <c r="AL737" s="1025"/>
      <c r="AM737" s="1023">
        <f>SUM(AM733:AM736)</f>
      </c>
    </row>
    <row customHeight="true" ht="18.452380952380953" r="738">
      <c r="A738" s="1056"/>
      <c r="B738" s="979" t="s">
        <v>633</v>
      </c>
      <c r="C738" s="979" t="s">
        <v>659</v>
      </c>
      <c r="D738" s="1011">
        <f t="shared" ref="D738:D741" si="438">E738+F738</f>
      </c>
      <c r="E738" s="1031">
        <v>1536.05</v>
      </c>
      <c r="F738" s="1031">
        <v>3555.54</v>
      </c>
      <c r="G738" s="1012">
        <v>2</v>
      </c>
      <c r="H738" s="1000">
        <v>5096.5199999999895</v>
      </c>
      <c r="I738" s="1012">
        <v>1</v>
      </c>
      <c r="J738" s="1000">
        <v>3626.6399999999994</v>
      </c>
      <c r="K738" s="983">
        <f t="shared" ref="K738:K741" si="636">G738+I738</f>
      </c>
      <c r="L738" s="985">
        <f t="shared" ref="L738:L741" si="720">H738+J738</f>
      </c>
      <c r="M738" s="986">
        <f t="shared" si="532"/>
      </c>
      <c r="N738" s="1066">
        <v>3</v>
      </c>
      <c r="O738" s="986">
        <f t="shared" si="502"/>
      </c>
      <c r="P738" s="986">
        <f t="shared" ref="P738:P741" si="80">D738/K738</f>
      </c>
      <c r="Q738" s="986">
        <f t="shared" si="790"/>
      </c>
      <c r="R738" s="986">
        <f t="shared" si="218"/>
      </c>
      <c r="S738" s="987">
        <f t="shared" si="284"/>
      </c>
      <c r="T738" s="987">
        <f t="shared" si="314"/>
      </c>
      <c r="U738" s="987">
        <f t="shared" si="478"/>
      </c>
      <c r="V738" s="987">
        <f t="shared" si="562"/>
      </c>
      <c r="W738" s="988">
        <f t="shared" si="770"/>
      </c>
      <c r="X738" s="989">
        <v>0.0316</v>
      </c>
      <c r="Y738" s="990">
        <v>68</v>
      </c>
      <c r="Z738" s="986">
        <f t="shared" si="120"/>
      </c>
      <c r="AA738" s="1005">
        <v>47857</v>
      </c>
      <c r="AB738" s="1005">
        <v>580</v>
      </c>
      <c r="AC738" s="1005">
        <v>185</v>
      </c>
      <c r="AD738" s="1005">
        <v>596</v>
      </c>
      <c r="AE738" s="1005">
        <v>57</v>
      </c>
      <c r="AF738" s="1005">
        <v>5</v>
      </c>
      <c r="AG738" s="1005">
        <v>5</v>
      </c>
      <c r="AH738" s="1005">
        <v>46</v>
      </c>
      <c r="AI738" s="986">
        <f t="shared" si="188"/>
      </c>
      <c r="AJ738" s="986">
        <f t="shared" si="252"/>
      </c>
      <c r="AK738" s="993" t="s">
        <v>650</v>
      </c>
      <c r="AL738" s="994" t="s">
        <v>692</v>
      </c>
      <c r="AM738" s="994">
        <v>27</v>
      </c>
    </row>
    <row customHeight="true" ht="18.452380952380953" r="739">
      <c r="A739" s="1056"/>
      <c r="B739" s="979" t="s">
        <v>633</v>
      </c>
      <c r="C739" s="979" t="s">
        <v>660</v>
      </c>
      <c r="D739" s="1011">
        <f t="shared" si="438"/>
      </c>
      <c r="E739" s="1031">
        <v>1485.71</v>
      </c>
      <c r="F739" s="1031">
        <v>1916.63</v>
      </c>
      <c r="G739" s="1012">
        <v>3</v>
      </c>
      <c r="H739" s="1000">
        <v>5424.709999999992</v>
      </c>
      <c r="I739" s="1012">
        <v>0</v>
      </c>
      <c r="J739" s="1000">
        <v>0</v>
      </c>
      <c r="K739" s="983">
        <f t="shared" si="636"/>
      </c>
      <c r="L739" s="985">
        <f t="shared" si="720"/>
      </c>
      <c r="M739" s="986">
        <f t="shared" si="532"/>
      </c>
      <c r="N739" s="1066">
        <v>2</v>
      </c>
      <c r="O739" s="986">
        <f t="shared" si="502"/>
      </c>
      <c r="P739" s="986">
        <f t="shared" si="80"/>
      </c>
      <c r="Q739" s="986">
        <f t="shared" si="790"/>
      </c>
      <c r="R739" s="986">
        <f t="shared" si="218"/>
      </c>
      <c r="S739" s="987">
        <f t="shared" si="284"/>
      </c>
      <c r="T739" s="987">
        <f t="shared" si="314"/>
      </c>
      <c r="U739" s="987">
        <f t="shared" si="478"/>
      </c>
      <c r="V739" s="987">
        <f t="shared" si="562"/>
      </c>
      <c r="W739" s="988">
        <f t="shared" si="770"/>
      </c>
      <c r="X739" s="989">
        <v>0.0146</v>
      </c>
      <c r="Y739" s="990">
        <v>68</v>
      </c>
      <c r="Z739" s="986">
        <f t="shared" si="120"/>
      </c>
      <c r="AA739" s="1005">
        <v>33454</v>
      </c>
      <c r="AB739" s="1005">
        <v>559</v>
      </c>
      <c r="AC739" s="1005">
        <v>124</v>
      </c>
      <c r="AD739" s="1005">
        <v>593</v>
      </c>
      <c r="AE739" s="1005">
        <v>62</v>
      </c>
      <c r="AF739" s="1005">
        <v>10</v>
      </c>
      <c r="AG739" s="1005">
        <v>0</v>
      </c>
      <c r="AH739" s="1005">
        <v>28</v>
      </c>
      <c r="AI739" s="986">
        <f t="shared" si="188"/>
      </c>
      <c r="AJ739" s="986">
        <f t="shared" si="252"/>
      </c>
      <c r="AK739" s="993" t="s">
        <v>650</v>
      </c>
      <c r="AL739" s="994" t="s">
        <v>692</v>
      </c>
      <c r="AM739" s="994">
        <v>19</v>
      </c>
    </row>
    <row customHeight="true" ht="18.452380952380953" r="740">
      <c r="A740" s="1056"/>
      <c r="B740" s="979" t="s">
        <v>633</v>
      </c>
      <c r="C740" s="979" t="s">
        <v>661</v>
      </c>
      <c r="D740" s="1011">
        <f t="shared" si="438"/>
      </c>
      <c r="E740" s="1031">
        <v>739.37</v>
      </c>
      <c r="F740" s="1031">
        <v>1995.25</v>
      </c>
      <c r="G740" s="1012">
        <v>4</v>
      </c>
      <c r="H740" s="1000">
        <v>8526.380000000005</v>
      </c>
      <c r="I740" s="1012">
        <v>0</v>
      </c>
      <c r="J740" s="1000">
        <v>0</v>
      </c>
      <c r="K740" s="983">
        <f t="shared" si="636"/>
      </c>
      <c r="L740" s="985">
        <f t="shared" si="720"/>
      </c>
      <c r="M740" s="986">
        <f t="shared" si="532"/>
      </c>
      <c r="N740" s="1066">
        <v>4</v>
      </c>
      <c r="O740" s="986">
        <f t="shared" si="502"/>
      </c>
      <c r="P740" s="986">
        <f t="shared" si="80"/>
      </c>
      <c r="Q740" s="986">
        <f t="shared" si="790"/>
      </c>
      <c r="R740" s="986">
        <f t="shared" si="218"/>
      </c>
      <c r="S740" s="987">
        <f t="shared" si="284"/>
      </c>
      <c r="T740" s="987">
        <f t="shared" si="314"/>
      </c>
      <c r="U740" s="987">
        <f t="shared" si="478"/>
      </c>
      <c r="V740" s="987">
        <f t="shared" si="562"/>
      </c>
      <c r="W740" s="988">
        <f t="shared" si="770"/>
      </c>
      <c r="X740" s="989">
        <v>0.0192</v>
      </c>
      <c r="Y740" s="990">
        <v>68</v>
      </c>
      <c r="Z740" s="986">
        <f t="shared" si="120"/>
      </c>
      <c r="AA740" s="1005">
        <v>38027</v>
      </c>
      <c r="AB740" s="1005">
        <v>538</v>
      </c>
      <c r="AC740" s="1005">
        <v>125</v>
      </c>
      <c r="AD740" s="1005">
        <v>559</v>
      </c>
      <c r="AE740" s="1005">
        <v>82</v>
      </c>
      <c r="AF740" s="1005">
        <v>2</v>
      </c>
      <c r="AG740" s="1005">
        <v>0</v>
      </c>
      <c r="AH740" s="1005">
        <v>40</v>
      </c>
      <c r="AI740" s="986">
        <f t="shared" si="188"/>
      </c>
      <c r="AJ740" s="986">
        <f t="shared" si="252"/>
      </c>
      <c r="AK740" s="993" t="s">
        <v>650</v>
      </c>
      <c r="AL740" s="994" t="s">
        <v>692</v>
      </c>
      <c r="AM740" s="994">
        <v>29</v>
      </c>
    </row>
    <row customHeight="true" ht="18.452380952380953" r="741">
      <c r="A741" s="1056"/>
      <c r="B741" s="979" t="s">
        <v>633</v>
      </c>
      <c r="C741" s="979" t="s">
        <v>662</v>
      </c>
      <c r="D741" s="1011">
        <f t="shared" si="438"/>
      </c>
      <c r="E741" s="1031">
        <v>381.06</v>
      </c>
      <c r="F741" s="1031">
        <v>757.85</v>
      </c>
      <c r="G741" s="1012">
        <v>1</v>
      </c>
      <c r="H741" s="1000">
        <v>3815.959999999992</v>
      </c>
      <c r="I741" s="1012">
        <v>0</v>
      </c>
      <c r="J741" s="1000">
        <v>0</v>
      </c>
      <c r="K741" s="983">
        <f t="shared" si="636"/>
      </c>
      <c r="L741" s="985">
        <f t="shared" si="720"/>
      </c>
      <c r="M741" s="986">
        <f t="shared" si="532"/>
      </c>
      <c r="N741" s="1066">
        <v>1</v>
      </c>
      <c r="O741" s="986">
        <f t="shared" si="502"/>
      </c>
      <c r="P741" s="986">
        <f t="shared" si="80"/>
      </c>
      <c r="Q741" s="986">
        <f t="shared" si="790"/>
      </c>
      <c r="R741" s="986">
        <f t="shared" si="218"/>
      </c>
      <c r="S741" s="987">
        <f t="shared" si="284"/>
      </c>
      <c r="T741" s="987">
        <f t="shared" si="314"/>
      </c>
      <c r="U741" s="987">
        <f t="shared" si="478"/>
      </c>
      <c r="V741" s="987">
        <f t="shared" si="562"/>
      </c>
      <c r="W741" s="988">
        <f t="shared" si="770"/>
      </c>
      <c r="X741" s="989">
        <v>0.018</v>
      </c>
      <c r="Y741" s="990">
        <v>68</v>
      </c>
      <c r="Z741" s="986">
        <f t="shared" si="120"/>
      </c>
      <c r="AA741" s="1005">
        <v>19314</v>
      </c>
      <c r="AB741" s="1005">
        <v>385</v>
      </c>
      <c r="AC741" s="1005">
        <v>67</v>
      </c>
      <c r="AD741" s="1005">
        <v>442</v>
      </c>
      <c r="AE741" s="1005">
        <v>63</v>
      </c>
      <c r="AF741" s="1005">
        <v>4</v>
      </c>
      <c r="AG741" s="1005">
        <v>0</v>
      </c>
      <c r="AH741" s="1005">
        <v>26</v>
      </c>
      <c r="AI741" s="986">
        <f t="shared" si="188"/>
      </c>
      <c r="AJ741" s="986">
        <f t="shared" si="252"/>
      </c>
      <c r="AK741" s="993" t="s">
        <v>650</v>
      </c>
      <c r="AL741" s="994" t="s">
        <v>692</v>
      </c>
      <c r="AM741" s="994">
        <v>9</v>
      </c>
    </row>
    <row customHeight="true" ht="18.452380952380953" r="742">
      <c r="A742" s="1056"/>
      <c r="B742" s="1055" t="s">
        <v>640</v>
      </c>
      <c r="C742" s="1055"/>
      <c r="D742" s="1015">
        <f>SUM(D738:D741)</f>
      </c>
      <c r="E742" s="1016">
        <f>SUM(E738:E741)</f>
      </c>
      <c r="F742" s="1016">
        <f>SUM(F738:F741)</f>
      </c>
      <c r="G742" s="1061">
        <f>SUM(G738:G741)</f>
      </c>
      <c r="H742" s="1070">
        <f>SUM(H738:H741)</f>
      </c>
      <c r="I742" s="1061">
        <f>SUM(I738:I741)</f>
      </c>
      <c r="J742" s="1070">
        <f>SUM(J738:J741)</f>
      </c>
      <c r="K742" s="1017">
        <f>SUM(K738:K741)</f>
      </c>
      <c r="L742" s="1016">
        <f>SUM(L738:L741)</f>
      </c>
      <c r="M742" s="1019">
        <f t="shared" si="532"/>
      </c>
      <c r="N742" s="1061">
        <f>SUM(N738:N741)</f>
      </c>
      <c r="O742" s="1019">
        <f t="shared" si="502"/>
      </c>
      <c r="P742" s="1019">
        <f t="shared" ref="P742:P743" si="140">D742/N742</f>
      </c>
      <c r="Q742" s="1019">
        <f t="shared" si="790"/>
      </c>
      <c r="R742" s="1019">
        <f t="shared" si="218"/>
      </c>
      <c r="S742" s="1020">
        <f t="shared" si="284"/>
      </c>
      <c r="T742" s="1020">
        <f t="shared" si="314"/>
      </c>
      <c r="U742" s="1020">
        <f t="shared" si="478"/>
      </c>
      <c r="V742" s="1020">
        <f t="shared" si="562"/>
      </c>
      <c r="W742" s="1021">
        <f t="shared" si="770"/>
      </c>
      <c r="X742" s="1020">
        <f>AVERAGE(X738:X741)</f>
      </c>
      <c r="Y742" s="1022">
        <f>AVERAGE(Y738:Y741)</f>
      </c>
      <c r="Z742" s="1022">
        <f t="shared" si="120"/>
      </c>
      <c r="AA742" s="1023">
        <f>SUM(AA738:AA741)</f>
      </c>
      <c r="AB742" s="1023">
        <f>SUM(AB738:AB741)</f>
      </c>
      <c r="AC742" s="1023">
        <f>SUM(AC738:AC741)</f>
      </c>
      <c r="AD742" s="1023">
        <f>SUM(AD738:AD741)</f>
      </c>
      <c r="AE742" s="1023">
        <f>SUM(AE738:AE741)</f>
      </c>
      <c r="AF742" s="1023">
        <f>SUM(AF738:AF741)</f>
      </c>
      <c r="AG742" s="1023">
        <f>SUM(AG738:AG741)</f>
      </c>
      <c r="AH742" s="1023">
        <f>SUM(AH738:AH741)</f>
      </c>
      <c r="AI742" s="1019">
        <f t="shared" si="188"/>
      </c>
      <c r="AJ742" s="1024">
        <f t="shared" si="252"/>
      </c>
      <c r="AK742" s="1025"/>
      <c r="AL742" s="1025"/>
      <c r="AM742" s="1023">
        <f>SUM(AM738:AM741)</f>
      </c>
    </row>
    <row customHeight="true" ht="18.452380952380953" r="743">
      <c r="A743" s="1056"/>
      <c r="B743" s="1039" t="s">
        <v>663</v>
      </c>
      <c r="C743" s="1039"/>
      <c r="D743" s="1033">
        <f>D727+D722+D737+D732+D742</f>
      </c>
      <c r="E743" s="1034">
        <f>E727+E722+E737+E732+E742</f>
      </c>
      <c r="F743" s="1034">
        <f>F727+F722+F737+F732+F742</f>
      </c>
      <c r="G743" s="1035">
        <f>G742+G737+G732+G727+G722</f>
      </c>
      <c r="H743" s="1036">
        <f>H742+H737+H732+H727+H722</f>
      </c>
      <c r="I743" s="1035">
        <f>I742+I737+I732+I727+I722</f>
      </c>
      <c r="J743" s="1036">
        <f>J742+J737+J732+J727+J722</f>
      </c>
      <c r="K743" s="1035">
        <f>K727+K722+K737+K732+K742</f>
      </c>
      <c r="L743" s="1034">
        <f>L727+L722+L737+L732+L742</f>
      </c>
      <c r="M743" s="1036">
        <f t="shared" si="532"/>
      </c>
      <c r="N743" s="1035">
        <f>N742+N737+N732+N727+N722</f>
      </c>
      <c r="O743" s="1036">
        <f t="shared" si="502"/>
      </c>
      <c r="P743" s="1036">
        <f t="shared" si="140"/>
      </c>
      <c r="Q743" s="1036">
        <f t="shared" si="790"/>
      </c>
      <c r="R743" s="1036">
        <f t="shared" si="218"/>
      </c>
      <c r="S743" s="1037">
        <f t="shared" si="284"/>
      </c>
      <c r="T743" s="1037">
        <f t="shared" si="314"/>
      </c>
      <c r="U743" s="1037">
        <f t="shared" si="478"/>
      </c>
      <c r="V743" s="1037">
        <f t="shared" si="562"/>
      </c>
      <c r="W743" s="1035">
        <f t="shared" si="770"/>
      </c>
      <c r="X743" s="1036">
        <f>(X727+X722+X737+X732+X742)/5</f>
      </c>
      <c r="Y743" s="1036">
        <f>(Y727+Y722+Y737+Y732+Y742)/5</f>
      </c>
      <c r="Z743" s="1036">
        <f>(Z727+Z722+Z737+Z732+Z742)/5</f>
      </c>
      <c r="AA743" s="1034">
        <f>AA727+AA722+AA737+AA732+AA742</f>
      </c>
      <c r="AB743" s="1034">
        <f>AB727+AB722+AB737+AB732+AB742</f>
      </c>
      <c r="AC743" s="1034">
        <f>AC727+AC722+AC737+AC732+AC742</f>
      </c>
      <c r="AD743" s="1034">
        <f>AD727+AD722+AD737+AD732+AD742</f>
      </c>
      <c r="AE743" s="1034">
        <f>AE727+AE722+AE737+AE732+AE742</f>
      </c>
      <c r="AF743" s="1034">
        <f>AF727+AF722+AF737+AF732+AF742</f>
      </c>
      <c r="AG743" s="1034">
        <f>AG727+AG722+AG737+AG732+AG742</f>
      </c>
      <c r="AH743" s="1034">
        <f>AH727+AH722+AH737+AH732+AH742</f>
      </c>
      <c r="AI743" s="1036">
        <f t="shared" si="188"/>
      </c>
      <c r="AJ743" s="1038">
        <f t="shared" si="252"/>
      </c>
      <c r="AK743" s="1039"/>
      <c r="AL743" s="1039"/>
      <c r="AM743" s="1034">
        <f>AM727+AM722+AM737+AM732+AM742</f>
      </c>
    </row>
    <row customHeight="true" ht="18.452380952380953" r="744">
      <c r="A744" s="1045" t="s">
        <v>591</v>
      </c>
      <c r="B744" s="1045" t="s">
        <v>592</v>
      </c>
      <c r="C744" s="1045"/>
      <c r="D744" s="966" t="s">
        <v>593</v>
      </c>
      <c r="E744" s="966"/>
      <c r="F744" s="966"/>
      <c r="G744" s="966"/>
      <c r="H744" s="966"/>
      <c r="I744" s="966"/>
      <c r="J744" s="966"/>
      <c r="K744" s="966"/>
      <c r="L744" s="966"/>
      <c r="M744" s="966"/>
      <c r="N744" s="966"/>
      <c r="O744" s="966"/>
      <c r="P744" s="966"/>
      <c r="Q744" s="966"/>
      <c r="R744" s="967" t="s">
        <v>594</v>
      </c>
      <c r="S744" s="967"/>
      <c r="T744" s="967"/>
      <c r="U744" s="967"/>
      <c r="V744" s="967"/>
      <c r="W744" s="967"/>
      <c r="X744" s="967"/>
      <c r="Y744" s="967"/>
      <c r="Z744" s="967"/>
      <c r="AA744" s="967"/>
      <c r="AB744" s="967"/>
      <c r="AC744" s="967"/>
      <c r="AD744" s="967"/>
      <c r="AE744" s="967"/>
      <c r="AF744" s="967"/>
      <c r="AG744" s="967"/>
      <c r="AH744" s="967"/>
      <c r="AI744" s="967"/>
      <c r="AJ744" s="967"/>
      <c r="AK744" s="967"/>
      <c r="AL744" s="967"/>
      <c r="AM744" s="968"/>
    </row>
    <row customHeight="true" ht="18.452380952380953" r="745">
      <c r="A745" s="1045"/>
      <c r="B745" s="1045" t="s">
        <v>595</v>
      </c>
      <c r="C745" s="1045" t="s">
        <v>596</v>
      </c>
      <c r="D745" s="969" t="s">
        <v>597</v>
      </c>
      <c r="E745" s="970" t="s">
        <v>598</v>
      </c>
      <c r="F745" s="970" t="s">
        <v>599</v>
      </c>
      <c r="G745" s="1062" t="s">
        <v>600</v>
      </c>
      <c r="H745" s="1062" t="s">
        <v>601</v>
      </c>
      <c r="I745" s="1062" t="s">
        <v>602</v>
      </c>
      <c r="J745" s="1062" t="s">
        <v>603</v>
      </c>
      <c r="K745" s="1063" t="s">
        <v>675</v>
      </c>
      <c r="L745" s="1064" t="s">
        <v>676</v>
      </c>
      <c r="M745" s="974" t="s">
        <v>606</v>
      </c>
      <c r="N745" s="1062" t="s">
        <v>604</v>
      </c>
      <c r="O745" s="974" t="s">
        <v>607</v>
      </c>
      <c r="P745" s="974" t="s">
        <v>608</v>
      </c>
      <c r="Q745" s="974" t="s">
        <v>609</v>
      </c>
      <c r="R745" s="967" t="s">
        <v>610</v>
      </c>
      <c r="S745" s="975" t="s">
        <v>611</v>
      </c>
      <c r="T745" s="975" t="s">
        <v>612</v>
      </c>
      <c r="U745" s="975" t="s">
        <v>613</v>
      </c>
      <c r="V745" s="975" t="s">
        <v>614</v>
      </c>
      <c r="W745" s="976" t="s">
        <v>615</v>
      </c>
      <c r="X745" s="975" t="s">
        <v>616</v>
      </c>
      <c r="Y745" s="977" t="s">
        <v>617</v>
      </c>
      <c r="Z745" s="967" t="s">
        <v>618</v>
      </c>
      <c r="AA745" s="976" t="s">
        <v>619</v>
      </c>
      <c r="AB745" s="976" t="s">
        <v>620</v>
      </c>
      <c r="AC745" s="976" t="s">
        <v>621</v>
      </c>
      <c r="AD745" s="976" t="s">
        <v>622</v>
      </c>
      <c r="AE745" s="976" t="s">
        <v>623</v>
      </c>
      <c r="AF745" s="976" t="s">
        <v>624</v>
      </c>
      <c r="AG745" s="976" t="s">
        <v>625</v>
      </c>
      <c r="AH745" s="976" t="s">
        <v>626</v>
      </c>
      <c r="AI745" s="976" t="s">
        <v>627</v>
      </c>
      <c r="AJ745" s="967" t="s">
        <v>628</v>
      </c>
      <c r="AK745" s="968" t="s">
        <v>629</v>
      </c>
      <c r="AL745" s="968" t="s">
        <v>630</v>
      </c>
      <c r="AM745" s="968" t="s">
        <v>631</v>
      </c>
    </row>
    <row customHeight="true" ht="18.452380952380953" r="746">
      <c r="A746" s="1056" t="s">
        <v>697</v>
      </c>
      <c r="B746" s="979" t="s">
        <v>666</v>
      </c>
      <c r="C746" s="1048" t="s">
        <v>634</v>
      </c>
      <c r="D746" s="1057">
        <f t="shared" ref="D746:D749" si="439">E746+F746</f>
      </c>
      <c r="E746" s="981">
        <v>871.48</v>
      </c>
      <c r="F746" s="981">
        <v>2200.22</v>
      </c>
      <c r="G746" s="1043">
        <v>1</v>
      </c>
      <c r="H746" s="1000">
        <v>2548.26</v>
      </c>
      <c r="I746" s="1043">
        <v>0</v>
      </c>
      <c r="J746" s="1065">
        <v>0</v>
      </c>
      <c r="K746" s="983">
        <f t="shared" ref="K746:K749" si="637">G746+I746</f>
      </c>
      <c r="L746" s="985">
        <f t="shared" ref="L746:L749" si="721">H746+J746</f>
      </c>
      <c r="M746" s="986">
        <f t="shared" ref="M746:M771" si="533">L746/D746</f>
      </c>
      <c r="N746" s="1066">
        <v>1</v>
      </c>
      <c r="O746" s="986">
        <f t="shared" ref="O746:O771" si="503">D746/K746</f>
      </c>
      <c r="P746" s="986">
        <f t="shared" ref="P746:P749" si="81">D746/K746</f>
      </c>
      <c r="Q746" s="986">
        <f t="shared" ref="Q746:Q771" si="791">L746/K746</f>
      </c>
      <c r="R746" s="986">
        <f t="shared" ref="R746:R771" si="219">D746/AB746</f>
      </c>
      <c r="S746" s="987">
        <f t="shared" ref="S746:S771" si="285">W746/AA746*1</f>
      </c>
      <c r="T746" s="987">
        <f t="shared" ref="T746:T771" si="315">AB746/AA746</f>
      </c>
      <c r="U746" s="987">
        <f t="shared" ref="U746:U771" si="479">AD746/AA746</f>
      </c>
      <c r="V746" s="987">
        <f t="shared" ref="V746:V771" si="563">AE746/AD746</f>
      </c>
      <c r="W746" s="988">
        <f t="shared" ref="W746:W771" si="771">AC746/X746</f>
      </c>
      <c r="X746" s="989">
        <v>0.028</v>
      </c>
      <c r="Y746" s="990">
        <v>43</v>
      </c>
      <c r="Z746" s="1002">
        <f t="shared" ref="Z746:Z770" si="121">(D746/AA746)*1000</f>
      </c>
      <c r="AA746" s="1013">
        <v>33920</v>
      </c>
      <c r="AB746" s="1004">
        <v>723</v>
      </c>
      <c r="AC746" s="1005">
        <v>167</v>
      </c>
      <c r="AD746" s="1005">
        <v>783</v>
      </c>
      <c r="AE746" s="1005">
        <v>46</v>
      </c>
      <c r="AF746" s="1005">
        <v>4</v>
      </c>
      <c r="AG746" s="1005">
        <v>2</v>
      </c>
      <c r="AH746" s="1005">
        <v>39</v>
      </c>
      <c r="AI746" s="986">
        <f t="shared" ref="AI746:AI771" si="189">D746/AD746</f>
      </c>
      <c r="AJ746" s="986">
        <f t="shared" ref="AJ746:AJ771" si="253">AM746*1000/D746</f>
      </c>
      <c r="AK746" s="993" t="s">
        <v>635</v>
      </c>
      <c r="AL746" s="994" t="s">
        <v>636</v>
      </c>
      <c r="AM746" s="994">
        <v>15</v>
      </c>
    </row>
    <row customHeight="true" ht="18.452380952380953" r="747">
      <c r="A747" s="1056"/>
      <c r="B747" s="979" t="s">
        <v>666</v>
      </c>
      <c r="C747" s="1048" t="s">
        <v>637</v>
      </c>
      <c r="D747" s="1049">
        <f t="shared" si="439"/>
      </c>
      <c r="E747" s="981">
        <v>1008.09</v>
      </c>
      <c r="F747" s="981">
        <v>2846.69</v>
      </c>
      <c r="G747" s="1043">
        <v>6</v>
      </c>
      <c r="H747" s="1000">
        <v>16975.550000000003</v>
      </c>
      <c r="I747" s="1043">
        <v>0</v>
      </c>
      <c r="J747" s="1065">
        <v>0</v>
      </c>
      <c r="K747" s="983">
        <f t="shared" si="637"/>
      </c>
      <c r="L747" s="985">
        <f t="shared" si="721"/>
      </c>
      <c r="M747" s="986">
        <f t="shared" si="533"/>
      </c>
      <c r="N747" s="1066">
        <v>6</v>
      </c>
      <c r="O747" s="986">
        <f t="shared" si="503"/>
      </c>
      <c r="P747" s="986">
        <f t="shared" si="81"/>
      </c>
      <c r="Q747" s="986">
        <f t="shared" si="791"/>
      </c>
      <c r="R747" s="986">
        <f t="shared" si="219"/>
      </c>
      <c r="S747" s="987">
        <f t="shared" si="285"/>
      </c>
      <c r="T747" s="987">
        <f t="shared" si="315"/>
      </c>
      <c r="U747" s="987">
        <f t="shared" si="479"/>
      </c>
      <c r="V747" s="987">
        <f t="shared" si="563"/>
      </c>
      <c r="W747" s="988">
        <f t="shared" si="771"/>
      </c>
      <c r="X747" s="989">
        <v>0.0369</v>
      </c>
      <c r="Y747" s="990">
        <v>55</v>
      </c>
      <c r="Z747" s="1009">
        <f t="shared" si="121"/>
      </c>
      <c r="AA747" s="1013">
        <v>48263</v>
      </c>
      <c r="AB747" s="1004">
        <v>828</v>
      </c>
      <c r="AC747" s="1005">
        <v>236</v>
      </c>
      <c r="AD747" s="1005">
        <v>883</v>
      </c>
      <c r="AE747" s="1005">
        <v>93</v>
      </c>
      <c r="AF747" s="1005">
        <v>10</v>
      </c>
      <c r="AG747" s="1005">
        <v>2</v>
      </c>
      <c r="AH747" s="1005">
        <v>85</v>
      </c>
      <c r="AI747" s="986">
        <f t="shared" si="189"/>
      </c>
      <c r="AJ747" s="986">
        <f t="shared" si="253"/>
      </c>
      <c r="AK747" s="993" t="s">
        <v>635</v>
      </c>
      <c r="AL747" s="994" t="s">
        <v>636</v>
      </c>
      <c r="AM747" s="994">
        <v>43</v>
      </c>
    </row>
    <row customHeight="true" ht="18.452380952380953" r="748">
      <c r="A748" s="1056"/>
      <c r="B748" s="979" t="s">
        <v>666</v>
      </c>
      <c r="C748" s="979" t="s">
        <v>638</v>
      </c>
      <c r="D748" s="1059">
        <f t="shared" si="439"/>
      </c>
      <c r="E748" s="981">
        <v>895.23</v>
      </c>
      <c r="F748" s="981">
        <v>2420.42</v>
      </c>
      <c r="G748" s="1043">
        <v>4</v>
      </c>
      <c r="H748" s="1000">
        <v>9618.979999999992</v>
      </c>
      <c r="I748" s="1043">
        <v>0</v>
      </c>
      <c r="J748" s="1065">
        <v>0</v>
      </c>
      <c r="K748" s="983">
        <f t="shared" si="637"/>
      </c>
      <c r="L748" s="985">
        <f t="shared" si="721"/>
      </c>
      <c r="M748" s="986">
        <f t="shared" si="533"/>
      </c>
      <c r="N748" s="1066">
        <v>4</v>
      </c>
      <c r="O748" s="986">
        <f t="shared" si="503"/>
      </c>
      <c r="P748" s="986">
        <f t="shared" si="81"/>
      </c>
      <c r="Q748" s="986">
        <f t="shared" si="791"/>
      </c>
      <c r="R748" s="986">
        <f t="shared" si="219"/>
      </c>
      <c r="S748" s="987">
        <f t="shared" si="285"/>
      </c>
      <c r="T748" s="987">
        <f t="shared" si="315"/>
      </c>
      <c r="U748" s="987">
        <f t="shared" si="479"/>
      </c>
      <c r="V748" s="987">
        <f t="shared" si="563"/>
      </c>
      <c r="W748" s="988">
        <f t="shared" si="771"/>
      </c>
      <c r="X748" s="989">
        <v>0.0282</v>
      </c>
      <c r="Y748" s="990">
        <v>60</v>
      </c>
      <c r="Z748" s="986">
        <f t="shared" si="121"/>
      </c>
      <c r="AA748" s="1013">
        <v>33122</v>
      </c>
      <c r="AB748" s="1005">
        <v>428</v>
      </c>
      <c r="AC748" s="1005">
        <v>156</v>
      </c>
      <c r="AD748" s="1005">
        <v>409</v>
      </c>
      <c r="AE748" s="1005">
        <v>77</v>
      </c>
      <c r="AF748" s="1005">
        <v>7</v>
      </c>
      <c r="AG748" s="1005">
        <v>0</v>
      </c>
      <c r="AH748" s="1005">
        <v>52</v>
      </c>
      <c r="AI748" s="986">
        <f t="shared" si="189"/>
      </c>
      <c r="AJ748" s="986">
        <f t="shared" si="253"/>
      </c>
      <c r="AK748" s="993" t="s">
        <v>635</v>
      </c>
      <c r="AL748" s="994" t="s">
        <v>636</v>
      </c>
      <c r="AM748" s="994">
        <v>22</v>
      </c>
    </row>
    <row customHeight="true" ht="18.452380952380953" r="749">
      <c r="A749" s="1056"/>
      <c r="B749" s="979" t="s">
        <v>666</v>
      </c>
      <c r="C749" s="979" t="s">
        <v>639</v>
      </c>
      <c r="D749" s="1059">
        <f t="shared" si="439"/>
      </c>
      <c r="E749" s="981">
        <v>951.22</v>
      </c>
      <c r="F749" s="981">
        <v>2779.57</v>
      </c>
      <c r="G749" s="1043">
        <v>4</v>
      </c>
      <c r="H749" s="1000">
        <v>10199.48</v>
      </c>
      <c r="I749" s="1043">
        <v>0</v>
      </c>
      <c r="J749" s="1065">
        <v>0</v>
      </c>
      <c r="K749" s="983">
        <f t="shared" si="637"/>
      </c>
      <c r="L749" s="985">
        <f t="shared" si="721"/>
      </c>
      <c r="M749" s="986">
        <f t="shared" si="533"/>
      </c>
      <c r="N749" s="1066">
        <v>3</v>
      </c>
      <c r="O749" s="986">
        <f t="shared" si="503"/>
      </c>
      <c r="P749" s="986">
        <f t="shared" si="81"/>
      </c>
      <c r="Q749" s="986">
        <f t="shared" si="791"/>
      </c>
      <c r="R749" s="986">
        <f t="shared" si="219"/>
      </c>
      <c r="S749" s="987">
        <f t="shared" si="285"/>
      </c>
      <c r="T749" s="987">
        <f t="shared" si="315"/>
      </c>
      <c r="U749" s="987">
        <f t="shared" si="479"/>
      </c>
      <c r="V749" s="987">
        <f t="shared" si="563"/>
      </c>
      <c r="W749" s="988">
        <f t="shared" si="771"/>
      </c>
      <c r="X749" s="989">
        <v>0.0367</v>
      </c>
      <c r="Y749" s="990">
        <v>64</v>
      </c>
      <c r="Z749" s="986">
        <f t="shared" si="121"/>
      </c>
      <c r="AA749" s="1013">
        <v>36112</v>
      </c>
      <c r="AB749" s="1005">
        <v>465</v>
      </c>
      <c r="AC749" s="1005">
        <v>159</v>
      </c>
      <c r="AD749" s="1005">
        <v>489</v>
      </c>
      <c r="AE749" s="1005">
        <v>82</v>
      </c>
      <c r="AF749" s="1005">
        <v>10</v>
      </c>
      <c r="AG749" s="1005">
        <v>2</v>
      </c>
      <c r="AH749" s="1005">
        <v>52</v>
      </c>
      <c r="AI749" s="986">
        <f t="shared" si="189"/>
      </c>
      <c r="AJ749" s="986">
        <f t="shared" si="253"/>
      </c>
      <c r="AK749" s="993" t="s">
        <v>635</v>
      </c>
      <c r="AL749" s="994" t="s">
        <v>636</v>
      </c>
      <c r="AM749" s="994">
        <v>27</v>
      </c>
    </row>
    <row customHeight="true" ht="18.452380952380953" r="750">
      <c r="A750" s="1056"/>
      <c r="B750" s="1055" t="s">
        <v>640</v>
      </c>
      <c r="C750" s="1055"/>
      <c r="D750" s="1015">
        <f>SUM(D746:D749)</f>
      </c>
      <c r="E750" s="1060">
        <f>SUM(E746:E749)</f>
      </c>
      <c r="F750" s="1060">
        <f>SUM(F746:F749)</f>
      </c>
      <c r="G750" s="1061">
        <f>SUM(G746:G749)</f>
      </c>
      <c r="H750" s="1070">
        <f>SUM(H746:H749)</f>
      </c>
      <c r="I750" s="1061">
        <f>SUM(I746:I749)</f>
      </c>
      <c r="J750" s="1070">
        <f>SUM(J746:J749)</f>
      </c>
      <c r="K750" s="1017">
        <f>SUM(K746:K749)</f>
      </c>
      <c r="L750" s="1018">
        <f>SUM(L746:L749)</f>
      </c>
      <c r="M750" s="1019">
        <f t="shared" si="533"/>
      </c>
      <c r="N750" s="1061">
        <f>SUM(N746:N749)</f>
      </c>
      <c r="O750" s="1019">
        <f t="shared" si="503"/>
      </c>
      <c r="P750" s="1019">
        <f>D750/N750</f>
      </c>
      <c r="Q750" s="1019">
        <f t="shared" si="791"/>
      </c>
      <c r="R750" s="1019">
        <f t="shared" si="219"/>
      </c>
      <c r="S750" s="1020">
        <f t="shared" si="285"/>
      </c>
      <c r="T750" s="1020">
        <f t="shared" si="315"/>
      </c>
      <c r="U750" s="1020">
        <f t="shared" si="479"/>
      </c>
      <c r="V750" s="1020">
        <f t="shared" si="563"/>
      </c>
      <c r="W750" s="1021">
        <f t="shared" si="771"/>
      </c>
      <c r="X750" s="1020">
        <f>AVERAGE(X746:X749)</f>
      </c>
      <c r="Y750" s="1022">
        <f>AVERAGE(Y746:Y749)</f>
      </c>
      <c r="Z750" s="1019">
        <f t="shared" si="121"/>
      </c>
      <c r="AA750" s="1023">
        <f>SUM(AA746:AA749)</f>
      </c>
      <c r="AB750" s="1023">
        <f>SUM(AB746:AB749)</f>
      </c>
      <c r="AC750" s="1023">
        <f>SUM(AC746:AC749)</f>
      </c>
      <c r="AD750" s="1023">
        <f>SUM(AD746:AD749)</f>
      </c>
      <c r="AE750" s="1023">
        <f>SUM(AE746:AE749)</f>
      </c>
      <c r="AF750" s="1023">
        <f>SUM(AF746:AF749)</f>
      </c>
      <c r="AG750" s="1023">
        <f>SUM(AG746:AG749)</f>
      </c>
      <c r="AH750" s="1023">
        <f>SUM(AH746:AH749)</f>
      </c>
      <c r="AI750" s="1019">
        <f t="shared" si="189"/>
      </c>
      <c r="AJ750" s="1024">
        <f t="shared" si="253"/>
      </c>
      <c r="AK750" s="1025"/>
      <c r="AL750" s="1025"/>
      <c r="AM750" s="1021">
        <f>SUM(AM746:AM749)</f>
      </c>
    </row>
    <row customHeight="true" ht="18.452380952380953" r="751">
      <c r="A751" s="1056"/>
      <c r="B751" s="1026" t="s">
        <v>646</v>
      </c>
      <c r="C751" s="979" t="s">
        <v>642</v>
      </c>
      <c r="D751" s="1011">
        <f t="shared" ref="D751:D754" si="440">E751+F751</f>
      </c>
      <c r="E751" s="1028">
        <v>990.87</v>
      </c>
      <c r="F751" s="1028">
        <v>2981.61</v>
      </c>
      <c r="G751" s="983">
        <v>5</v>
      </c>
      <c r="H751" s="985">
        <v>14054.120000000003</v>
      </c>
      <c r="I751" s="983">
        <v>0</v>
      </c>
      <c r="J751" s="985">
        <v>0</v>
      </c>
      <c r="K751" s="983">
        <f t="shared" ref="K751:K754" si="638">G751+I751</f>
      </c>
      <c r="L751" s="985">
        <f t="shared" ref="L751:L754" si="722">H751+J751</f>
      </c>
      <c r="M751" s="986">
        <f t="shared" si="533"/>
      </c>
      <c r="N751" s="1066">
        <v>5</v>
      </c>
      <c r="O751" s="986">
        <f t="shared" si="503"/>
      </c>
      <c r="P751" s="986">
        <f t="shared" ref="P751:P754" si="82">D751/K751</f>
      </c>
      <c r="Q751" s="986">
        <f t="shared" si="791"/>
      </c>
      <c r="R751" s="986">
        <f t="shared" si="219"/>
      </c>
      <c r="S751" s="987">
        <f t="shared" si="285"/>
      </c>
      <c r="T751" s="987">
        <f t="shared" si="315"/>
      </c>
      <c r="U751" s="987">
        <f t="shared" si="479"/>
      </c>
      <c r="V751" s="987">
        <f t="shared" si="563"/>
      </c>
      <c r="W751" s="988">
        <f t="shared" si="771"/>
      </c>
      <c r="X751" s="989">
        <v>0.0295</v>
      </c>
      <c r="Y751" s="990">
        <v>54</v>
      </c>
      <c r="Z751" s="986">
        <f t="shared" si="121"/>
      </c>
      <c r="AA751" s="1005">
        <v>39212</v>
      </c>
      <c r="AB751" s="1005">
        <v>498</v>
      </c>
      <c r="AC751" s="1005">
        <v>177</v>
      </c>
      <c r="AD751" s="1005">
        <v>496</v>
      </c>
      <c r="AE751" s="1005">
        <v>85</v>
      </c>
      <c r="AF751" s="1005">
        <v>10</v>
      </c>
      <c r="AG751" s="1005">
        <v>3</v>
      </c>
      <c r="AH751" s="1005">
        <v>56</v>
      </c>
      <c r="AI751" s="986">
        <f t="shared" si="189"/>
      </c>
      <c r="AJ751" s="986">
        <f t="shared" si="253"/>
      </c>
      <c r="AK751" s="993" t="s">
        <v>635</v>
      </c>
      <c r="AL751" s="994" t="s">
        <v>636</v>
      </c>
      <c r="AM751" s="994">
        <v>168</v>
      </c>
    </row>
    <row customHeight="true" ht="18.452380952380953" r="752">
      <c r="A752" s="1056"/>
      <c r="B752" s="1026" t="s">
        <v>646</v>
      </c>
      <c r="C752" s="979" t="s">
        <v>643</v>
      </c>
      <c r="D752" s="1011">
        <f t="shared" si="440"/>
      </c>
      <c r="E752" s="1028">
        <v>1057.66</v>
      </c>
      <c r="F752" s="1028">
        <v>3008.4</v>
      </c>
      <c r="G752" s="983">
        <v>6</v>
      </c>
      <c r="H752" s="985">
        <v>13724.809999999983</v>
      </c>
      <c r="I752" s="983">
        <v>1</v>
      </c>
      <c r="J752" s="985">
        <v>5096.52</v>
      </c>
      <c r="K752" s="983">
        <f t="shared" si="638"/>
      </c>
      <c r="L752" s="985">
        <f t="shared" si="722"/>
      </c>
      <c r="M752" s="986">
        <f t="shared" si="533"/>
      </c>
      <c r="N752" s="1066">
        <v>6</v>
      </c>
      <c r="O752" s="986">
        <f t="shared" si="503"/>
      </c>
      <c r="P752" s="986">
        <f t="shared" si="82"/>
      </c>
      <c r="Q752" s="986">
        <f t="shared" si="791"/>
      </c>
      <c r="R752" s="986">
        <f t="shared" si="219"/>
      </c>
      <c r="S752" s="987">
        <f t="shared" si="285"/>
      </c>
      <c r="T752" s="987">
        <f t="shared" si="315"/>
      </c>
      <c r="U752" s="987">
        <f t="shared" si="479"/>
      </c>
      <c r="V752" s="987">
        <f t="shared" si="563"/>
      </c>
      <c r="W752" s="988">
        <f t="shared" si="771"/>
      </c>
      <c r="X752" s="989">
        <v>0.0332</v>
      </c>
      <c r="Y752" s="990">
        <v>57</v>
      </c>
      <c r="Z752" s="986">
        <f t="shared" si="121"/>
      </c>
      <c r="AA752" s="1005">
        <v>38649</v>
      </c>
      <c r="AB752" s="1005">
        <v>486</v>
      </c>
      <c r="AC752" s="1005">
        <v>186</v>
      </c>
      <c r="AD752" s="1005">
        <v>495</v>
      </c>
      <c r="AE752" s="1005">
        <v>104</v>
      </c>
      <c r="AF752" s="1005">
        <v>10</v>
      </c>
      <c r="AG752" s="1005">
        <v>1</v>
      </c>
      <c r="AH752" s="1005">
        <v>58</v>
      </c>
      <c r="AI752" s="986">
        <f t="shared" si="189"/>
      </c>
      <c r="AJ752" s="986">
        <f t="shared" si="253"/>
      </c>
      <c r="AK752" s="993" t="s">
        <v>635</v>
      </c>
      <c r="AL752" s="994" t="s">
        <v>636</v>
      </c>
      <c r="AM752" s="994">
        <v>39</v>
      </c>
    </row>
    <row customHeight="true" ht="18.452380952380953" r="753">
      <c r="A753" s="1056"/>
      <c r="B753" s="1026" t="s">
        <v>646</v>
      </c>
      <c r="C753" s="979" t="s">
        <v>644</v>
      </c>
      <c r="D753" s="1011">
        <f t="shared" si="440"/>
      </c>
      <c r="E753" s="1028">
        <v>1105.02</v>
      </c>
      <c r="F753" s="1028">
        <v>2464.91</v>
      </c>
      <c r="G753" s="983">
        <v>4</v>
      </c>
      <c r="H753" s="985">
        <v>10907.340000000011</v>
      </c>
      <c r="I753" s="983">
        <v>0</v>
      </c>
      <c r="J753" s="985">
        <v>0</v>
      </c>
      <c r="K753" s="983">
        <f t="shared" si="638"/>
      </c>
      <c r="L753" s="985">
        <f t="shared" si="722"/>
      </c>
      <c r="M753" s="986">
        <f t="shared" si="533"/>
      </c>
      <c r="N753" s="1066">
        <v>4</v>
      </c>
      <c r="O753" s="986">
        <f t="shared" si="503"/>
      </c>
      <c r="P753" s="986">
        <f t="shared" si="82"/>
      </c>
      <c r="Q753" s="986">
        <f t="shared" si="791"/>
      </c>
      <c r="R753" s="986">
        <f t="shared" si="219"/>
      </c>
      <c r="S753" s="987">
        <f t="shared" si="285"/>
      </c>
      <c r="T753" s="987">
        <f t="shared" si="315"/>
      </c>
      <c r="U753" s="987">
        <f t="shared" si="479"/>
      </c>
      <c r="V753" s="987">
        <f t="shared" si="563"/>
      </c>
      <c r="W753" s="988">
        <f t="shared" si="771"/>
      </c>
      <c r="X753" s="989">
        <v>0.0348</v>
      </c>
      <c r="Y753" s="990">
        <v>59</v>
      </c>
      <c r="Z753" s="986">
        <f t="shared" si="121"/>
      </c>
      <c r="AA753" s="990">
        <v>31964</v>
      </c>
      <c r="AB753" s="1005">
        <v>367</v>
      </c>
      <c r="AC753" s="1005">
        <v>129</v>
      </c>
      <c r="AD753" s="1005">
        <v>358</v>
      </c>
      <c r="AE753" s="1005">
        <v>78</v>
      </c>
      <c r="AF753" s="1005">
        <v>6</v>
      </c>
      <c r="AG753" s="1005">
        <v>1</v>
      </c>
      <c r="AH753" s="1005">
        <v>48</v>
      </c>
      <c r="AI753" s="986">
        <f t="shared" si="189"/>
      </c>
      <c r="AJ753" s="986">
        <f t="shared" si="253"/>
      </c>
      <c r="AK753" s="993" t="s">
        <v>635</v>
      </c>
      <c r="AL753" s="994" t="s">
        <v>636</v>
      </c>
      <c r="AM753" s="994">
        <v>22</v>
      </c>
    </row>
    <row customHeight="true" ht="18.452380952380953" r="754">
      <c r="A754" s="1056"/>
      <c r="B754" s="1026" t="s">
        <v>646</v>
      </c>
      <c r="C754" s="979" t="s">
        <v>645</v>
      </c>
      <c r="D754" s="1011">
        <f t="shared" si="440"/>
      </c>
      <c r="E754" s="1028">
        <v>788.91</v>
      </c>
      <c r="F754" s="1028">
        <v>3044.33</v>
      </c>
      <c r="G754" s="983">
        <v>5</v>
      </c>
      <c r="H754" s="985">
        <v>9226.449999999997</v>
      </c>
      <c r="I754" s="983">
        <v>0</v>
      </c>
      <c r="J754" s="985">
        <v>0</v>
      </c>
      <c r="K754" s="983">
        <f t="shared" si="638"/>
      </c>
      <c r="L754" s="985">
        <f t="shared" si="722"/>
      </c>
      <c r="M754" s="986">
        <f t="shared" si="533"/>
      </c>
      <c r="N754" s="1066">
        <v>5</v>
      </c>
      <c r="O754" s="986">
        <f t="shared" si="503"/>
      </c>
      <c r="P754" s="986">
        <f t="shared" si="82"/>
      </c>
      <c r="Q754" s="986">
        <f t="shared" si="791"/>
      </c>
      <c r="R754" s="986">
        <f t="shared" si="219"/>
      </c>
      <c r="S754" s="987">
        <f t="shared" si="285"/>
      </c>
      <c r="T754" s="987">
        <f t="shared" si="315"/>
      </c>
      <c r="U754" s="987">
        <f t="shared" si="479"/>
      </c>
      <c r="V754" s="987">
        <f t="shared" si="563"/>
      </c>
      <c r="W754" s="988">
        <f t="shared" si="771"/>
      </c>
      <c r="X754" s="989">
        <v>0.0755</v>
      </c>
      <c r="Y754" s="990">
        <v>62</v>
      </c>
      <c r="Z754" s="986">
        <f t="shared" si="121"/>
      </c>
      <c r="AA754" s="1005">
        <v>42565</v>
      </c>
      <c r="AB754" s="1005">
        <v>468</v>
      </c>
      <c r="AC754" s="1005">
        <v>207</v>
      </c>
      <c r="AD754" s="1005">
        <v>474</v>
      </c>
      <c r="AE754" s="1005">
        <v>98</v>
      </c>
      <c r="AF754" s="1005">
        <v>18</v>
      </c>
      <c r="AG754" s="1005">
        <v>1</v>
      </c>
      <c r="AH754" s="990">
        <v>63</v>
      </c>
      <c r="AI754" s="986">
        <f t="shared" si="189"/>
      </c>
      <c r="AJ754" s="986">
        <f t="shared" si="253"/>
      </c>
      <c r="AK754" s="993" t="s">
        <v>635</v>
      </c>
      <c r="AL754" s="994" t="s">
        <v>636</v>
      </c>
      <c r="AM754" s="994">
        <v>50</v>
      </c>
    </row>
    <row customHeight="true" ht="18.452380952380953" r="755">
      <c r="A755" s="1056"/>
      <c r="B755" s="1055" t="s">
        <v>640</v>
      </c>
      <c r="C755" s="1055"/>
      <c r="D755" s="1015">
        <f>SUM(D751:D754)</f>
      </c>
      <c r="E755" s="1016">
        <f>SUM(E751:E754)</f>
      </c>
      <c r="F755" s="1016">
        <f>SUM(F751:F754)</f>
      </c>
      <c r="G755" s="1061">
        <f>SUM(G751:G754)</f>
      </c>
      <c r="H755" s="1070">
        <f>SUM(H751:H754)</f>
      </c>
      <c r="I755" s="1061">
        <f>SUM(I751:I754)</f>
      </c>
      <c r="J755" s="1070">
        <f>SUM(J751:J754)</f>
      </c>
      <c r="K755" s="1017">
        <f>SUM(K751:K754)</f>
      </c>
      <c r="L755" s="1016">
        <f>SUM(L751:L754)</f>
      </c>
      <c r="M755" s="1019">
        <f t="shared" si="533"/>
      </c>
      <c r="N755" s="1061">
        <f>SUM(N751:N754)</f>
      </c>
      <c r="O755" s="1019">
        <f t="shared" si="503"/>
      </c>
      <c r="P755" s="1019">
        <f>D755/N755</f>
      </c>
      <c r="Q755" s="1019">
        <f t="shared" si="791"/>
      </c>
      <c r="R755" s="1019">
        <f t="shared" si="219"/>
      </c>
      <c r="S755" s="1020">
        <f t="shared" si="285"/>
      </c>
      <c r="T755" s="1020">
        <f t="shared" si="315"/>
      </c>
      <c r="U755" s="1020">
        <f t="shared" si="479"/>
      </c>
      <c r="V755" s="1020">
        <f t="shared" si="563"/>
      </c>
      <c r="W755" s="1021">
        <f t="shared" si="771"/>
      </c>
      <c r="X755" s="1020">
        <f>AVERAGE(X751:X754)</f>
      </c>
      <c r="Y755" s="1022">
        <f>AVERAGE(Y751:Y754)</f>
      </c>
      <c r="Z755" s="1022">
        <f t="shared" si="121"/>
      </c>
      <c r="AA755" s="1023">
        <f>SUM(AA751:AA754)</f>
      </c>
      <c r="AB755" s="1023">
        <f>SUM(AB751:AB754)</f>
      </c>
      <c r="AC755" s="1023">
        <f>SUM(AC751:AC754)</f>
      </c>
      <c r="AD755" s="1023">
        <f>SUM(AD751:AD754)</f>
      </c>
      <c r="AE755" s="1023">
        <f>SUM(AE751:AE754)</f>
      </c>
      <c r="AF755" s="1023">
        <f>SUM(AF751:AF754)</f>
      </c>
      <c r="AG755" s="1023">
        <f>SUM(AG751:AG754)</f>
      </c>
      <c r="AH755" s="1023">
        <f>SUM(AH751:AH754)</f>
      </c>
      <c r="AI755" s="1019">
        <f t="shared" si="189"/>
      </c>
      <c r="AJ755" s="1024">
        <f t="shared" si="253"/>
      </c>
      <c r="AK755" s="1025"/>
      <c r="AL755" s="1025"/>
      <c r="AM755" s="1021">
        <f>SUM(AM751:AM754)</f>
      </c>
    </row>
    <row customHeight="true" ht="18.452380952380953" r="756">
      <c r="A756" s="1056"/>
      <c r="B756" s="979" t="s">
        <v>653</v>
      </c>
      <c r="C756" s="979" t="s">
        <v>647</v>
      </c>
      <c r="D756" s="1011">
        <f t="shared" ref="D756:D759" si="441">E756+F756</f>
      </c>
      <c r="E756" s="1028">
        <v>897.31</v>
      </c>
      <c r="F756" s="1028">
        <v>1177</v>
      </c>
      <c r="G756" s="983">
        <v>0</v>
      </c>
      <c r="H756" s="985">
        <v>0</v>
      </c>
      <c r="I756" s="983">
        <v>0</v>
      </c>
      <c r="J756" s="985">
        <v>0</v>
      </c>
      <c r="K756" s="983">
        <f t="shared" ref="K756:K759" si="639">G756+I756</f>
      </c>
      <c r="L756" s="985">
        <f t="shared" ref="L756:L759" si="723">H756+J756</f>
      </c>
      <c r="M756" s="986">
        <f t="shared" si="533"/>
      </c>
      <c r="N756" s="1066">
        <v>0</v>
      </c>
      <c r="O756" s="986">
        <f t="shared" si="503"/>
      </c>
      <c r="P756" s="986">
        <f t="shared" ref="P756:P759" si="83">D756/K756</f>
      </c>
      <c r="Q756" s="986">
        <f t="shared" si="791"/>
      </c>
      <c r="R756" s="986">
        <f t="shared" si="219"/>
      </c>
      <c r="S756" s="987">
        <f t="shared" si="285"/>
      </c>
      <c r="T756" s="987">
        <f t="shared" si="315"/>
      </c>
      <c r="U756" s="987">
        <f t="shared" si="479"/>
      </c>
      <c r="V756" s="987">
        <f t="shared" si="563"/>
      </c>
      <c r="W756" s="988">
        <f t="shared" si="771"/>
      </c>
      <c r="X756" s="989">
        <v>0.013</v>
      </c>
      <c r="Y756" s="990">
        <v>60</v>
      </c>
      <c r="Z756" s="986">
        <f t="shared" si="121"/>
      </c>
      <c r="AA756" s="1005">
        <v>22100</v>
      </c>
      <c r="AB756" s="1005">
        <v>391</v>
      </c>
      <c r="AC756" s="1005">
        <v>65</v>
      </c>
      <c r="AD756" s="1005">
        <v>389</v>
      </c>
      <c r="AE756" s="1005">
        <v>20</v>
      </c>
      <c r="AF756" s="1005">
        <v>2</v>
      </c>
      <c r="AG756" s="1005">
        <v>0</v>
      </c>
      <c r="AH756" s="1005">
        <v>19</v>
      </c>
      <c r="AI756" s="986">
        <f t="shared" si="189"/>
      </c>
      <c r="AJ756" s="986">
        <f t="shared" si="253"/>
      </c>
      <c r="AK756" s="993" t="s">
        <v>635</v>
      </c>
      <c r="AL756" s="994" t="s">
        <v>636</v>
      </c>
      <c r="AM756" s="994">
        <v>57</v>
      </c>
    </row>
    <row customHeight="true" ht="18.452380952380953" r="757">
      <c r="A757" s="1056"/>
      <c r="B757" s="979" t="s">
        <v>653</v>
      </c>
      <c r="C757" s="979" t="s">
        <v>648</v>
      </c>
      <c r="D757" s="1011">
        <f t="shared" si="441"/>
      </c>
      <c r="E757" s="1028">
        <v>945.94</v>
      </c>
      <c r="F757" s="1028">
        <v>2319.59</v>
      </c>
      <c r="G757" s="1012">
        <v>3</v>
      </c>
      <c r="H757" s="1000">
        <v>6537.960000000006</v>
      </c>
      <c r="I757" s="1012">
        <v>0</v>
      </c>
      <c r="J757" s="1000">
        <v>0</v>
      </c>
      <c r="K757" s="983">
        <f t="shared" si="639"/>
      </c>
      <c r="L757" s="985">
        <f t="shared" si="723"/>
      </c>
      <c r="M757" s="986">
        <f t="shared" si="533"/>
      </c>
      <c r="N757" s="1066">
        <v>2</v>
      </c>
      <c r="O757" s="986">
        <f t="shared" si="503"/>
      </c>
      <c r="P757" s="986">
        <f t="shared" si="83"/>
      </c>
      <c r="Q757" s="986">
        <f t="shared" si="791"/>
      </c>
      <c r="R757" s="986">
        <f t="shared" si="219"/>
      </c>
      <c r="S757" s="987">
        <f t="shared" si="285"/>
      </c>
      <c r="T757" s="987">
        <f t="shared" si="315"/>
      </c>
      <c r="U757" s="987">
        <f t="shared" si="479"/>
      </c>
      <c r="V757" s="987">
        <f t="shared" si="563"/>
      </c>
      <c r="W757" s="988">
        <f t="shared" si="771"/>
      </c>
      <c r="X757" s="989">
        <v>0.0559</v>
      </c>
      <c r="Y757" s="990">
        <v>63</v>
      </c>
      <c r="Z757" s="986">
        <f t="shared" si="121"/>
      </c>
      <c r="AA757" s="1005">
        <v>31905</v>
      </c>
      <c r="AB757" s="1005">
        <v>398</v>
      </c>
      <c r="AC757" s="1005">
        <v>152</v>
      </c>
      <c r="AD757" s="1005">
        <v>406</v>
      </c>
      <c r="AE757" s="1005">
        <v>61</v>
      </c>
      <c r="AF757" s="1005">
        <v>8</v>
      </c>
      <c r="AG757" s="1005">
        <v>2</v>
      </c>
      <c r="AH757" s="1005">
        <v>42</v>
      </c>
      <c r="AI757" s="986">
        <f t="shared" si="189"/>
      </c>
      <c r="AJ757" s="986">
        <f t="shared" si="253"/>
      </c>
      <c r="AK757" s="993" t="s">
        <v>635</v>
      </c>
      <c r="AL757" s="994" t="s">
        <v>636</v>
      </c>
      <c r="AM757" s="994">
        <v>26</v>
      </c>
    </row>
    <row customHeight="true" ht="18.452380952380953" r="758">
      <c r="A758" s="1056"/>
      <c r="B758" s="979" t="s">
        <v>653</v>
      </c>
      <c r="C758" s="979" t="s">
        <v>649</v>
      </c>
      <c r="D758" s="1011">
        <f t="shared" si="441"/>
      </c>
      <c r="E758" s="1027">
        <v>1290.91</v>
      </c>
      <c r="F758" s="1028">
        <v>1337.18</v>
      </c>
      <c r="G758" s="1012">
        <v>2</v>
      </c>
      <c r="H758" s="1000">
        <v>5629.279999999999</v>
      </c>
      <c r="I758" s="1012">
        <v>1</v>
      </c>
      <c r="J758" s="1000">
        <v>3989.7000000000007</v>
      </c>
      <c r="K758" s="983">
        <f t="shared" si="639"/>
      </c>
      <c r="L758" s="985">
        <f t="shared" si="723"/>
      </c>
      <c r="M758" s="986">
        <f t="shared" si="533"/>
      </c>
      <c r="N758" s="1066">
        <v>2</v>
      </c>
      <c r="O758" s="986">
        <f t="shared" si="503"/>
      </c>
      <c r="P758" s="986">
        <f t="shared" si="83"/>
      </c>
      <c r="Q758" s="986">
        <f t="shared" si="791"/>
      </c>
      <c r="R758" s="986">
        <f t="shared" si="219"/>
      </c>
      <c r="S758" s="987">
        <f t="shared" si="285"/>
      </c>
      <c r="T758" s="987">
        <f t="shared" si="315"/>
      </c>
      <c r="U758" s="987">
        <f t="shared" si="479"/>
      </c>
      <c r="V758" s="987">
        <f t="shared" si="563"/>
      </c>
      <c r="W758" s="988">
        <f t="shared" si="771"/>
      </c>
      <c r="X758" s="989">
        <v>0.0174</v>
      </c>
      <c r="Y758" s="990">
        <v>64</v>
      </c>
      <c r="Z758" s="986">
        <f t="shared" si="121"/>
      </c>
      <c r="AA758" s="1005">
        <v>24445</v>
      </c>
      <c r="AB758" s="1005">
        <v>362</v>
      </c>
      <c r="AC758" s="1005">
        <v>94</v>
      </c>
      <c r="AD758" s="1005">
        <v>374</v>
      </c>
      <c r="AE758" s="1005">
        <v>17</v>
      </c>
      <c r="AF758" s="1005">
        <v>3</v>
      </c>
      <c r="AG758" s="1005">
        <v>0</v>
      </c>
      <c r="AH758" s="1005">
        <v>18</v>
      </c>
      <c r="AI758" s="986">
        <f t="shared" si="189"/>
      </c>
      <c r="AJ758" s="986">
        <f t="shared" si="253"/>
      </c>
      <c r="AK758" s="993" t="s">
        <v>650</v>
      </c>
      <c r="AL758" s="994" t="s">
        <v>651</v>
      </c>
      <c r="AM758" s="994">
        <v>15</v>
      </c>
    </row>
    <row customHeight="true" ht="18.452380952380953" r="759">
      <c r="A759" s="1056"/>
      <c r="B759" s="979" t="s">
        <v>653</v>
      </c>
      <c r="C759" s="979" t="s">
        <v>652</v>
      </c>
      <c r="D759" s="1011">
        <f t="shared" si="441"/>
      </c>
      <c r="E759" s="1028">
        <v>1309.83</v>
      </c>
      <c r="F759" s="1028">
        <v>2397.38</v>
      </c>
      <c r="G759" s="1012">
        <v>5</v>
      </c>
      <c r="H759" s="1000">
        <v>13307.589999999997</v>
      </c>
      <c r="I759" s="1012">
        <v>0</v>
      </c>
      <c r="J759" s="1000">
        <v>0</v>
      </c>
      <c r="K759" s="983">
        <f t="shared" si="639"/>
      </c>
      <c r="L759" s="985">
        <f t="shared" si="723"/>
      </c>
      <c r="M759" s="986">
        <f t="shared" si="533"/>
      </c>
      <c r="N759" s="1066">
        <v>5</v>
      </c>
      <c r="O759" s="986">
        <f t="shared" si="503"/>
      </c>
      <c r="P759" s="986">
        <f t="shared" si="83"/>
      </c>
      <c r="Q759" s="986">
        <f t="shared" si="791"/>
      </c>
      <c r="R759" s="986">
        <f t="shared" si="219"/>
      </c>
      <c r="S759" s="987">
        <f t="shared" si="285"/>
      </c>
      <c r="T759" s="987">
        <f t="shared" si="315"/>
      </c>
      <c r="U759" s="987">
        <f t="shared" si="479"/>
      </c>
      <c r="V759" s="987">
        <f t="shared" si="563"/>
      </c>
      <c r="W759" s="988">
        <f t="shared" si="771"/>
      </c>
      <c r="X759" s="989">
        <v>0.0304</v>
      </c>
      <c r="Y759" s="990">
        <v>65</v>
      </c>
      <c r="Z759" s="986">
        <f t="shared" si="121"/>
      </c>
      <c r="AA759" s="1005">
        <v>33631</v>
      </c>
      <c r="AB759" s="1005">
        <v>388</v>
      </c>
      <c r="AC759" s="1005">
        <v>132</v>
      </c>
      <c r="AD759" s="1005">
        <v>408</v>
      </c>
      <c r="AE759" s="1005">
        <v>53</v>
      </c>
      <c r="AF759" s="1005">
        <v>9</v>
      </c>
      <c r="AG759" s="1005">
        <v>0</v>
      </c>
      <c r="AH759" s="1005">
        <v>25</v>
      </c>
      <c r="AI759" s="986">
        <f t="shared" si="189"/>
      </c>
      <c r="AJ759" s="986">
        <f t="shared" si="253"/>
      </c>
      <c r="AK759" s="993" t="s">
        <v>650</v>
      </c>
      <c r="AL759" s="994" t="s">
        <v>651</v>
      </c>
      <c r="AM759" s="994">
        <v>25</v>
      </c>
    </row>
    <row customHeight="true" ht="18.452380952380953" r="760">
      <c r="A760" s="1056"/>
      <c r="B760" s="1055" t="s">
        <v>640</v>
      </c>
      <c r="C760" s="1055"/>
      <c r="D760" s="1015">
        <f>SUM(D756:D759)</f>
      </c>
      <c r="E760" s="1015">
        <f>SUM(E756:E759)</f>
      </c>
      <c r="F760" s="1015">
        <f>SUM(F756:F759)</f>
      </c>
      <c r="G760" s="1061">
        <f>SUM(G756:G759)</f>
      </c>
      <c r="H760" s="1070">
        <f>SUM(H756:H759)</f>
      </c>
      <c r="I760" s="1061">
        <f>SUM(I756:I759)</f>
      </c>
      <c r="J760" s="1070">
        <f>SUM(J756:J759)</f>
      </c>
      <c r="K760" s="1029">
        <f>SUM(K756:K759)</f>
      </c>
      <c r="L760" s="1015">
        <f>SUM(L756:L759)</f>
      </c>
      <c r="M760" s="1019">
        <f t="shared" si="533"/>
      </c>
      <c r="N760" s="1061">
        <f>SUM(N756:N759)</f>
      </c>
      <c r="O760" s="1019">
        <f t="shared" si="503"/>
      </c>
      <c r="P760" s="1019">
        <f>D760/N760</f>
      </c>
      <c r="Q760" s="1019">
        <f t="shared" si="791"/>
      </c>
      <c r="R760" s="1019">
        <f t="shared" si="219"/>
      </c>
      <c r="S760" s="1020">
        <f t="shared" si="285"/>
      </c>
      <c r="T760" s="1020">
        <f t="shared" si="315"/>
      </c>
      <c r="U760" s="1020">
        <f t="shared" si="479"/>
      </c>
      <c r="V760" s="1020">
        <f t="shared" si="563"/>
      </c>
      <c r="W760" s="1021">
        <f t="shared" si="771"/>
      </c>
      <c r="X760" s="1020">
        <f>AVERAGE(X756:X759)</f>
      </c>
      <c r="Y760" s="1022">
        <f>AVERAGE(Y756:Y759)</f>
      </c>
      <c r="Z760" s="1022">
        <f t="shared" si="121"/>
      </c>
      <c r="AA760" s="1023">
        <f>SUM(AA756:AA759)</f>
      </c>
      <c r="AB760" s="1023">
        <f>SUM(AB756:AB759)</f>
      </c>
      <c r="AC760" s="1023">
        <f>SUM(AC756:AC759)</f>
      </c>
      <c r="AD760" s="1023">
        <f>SUM(AD756:AD759)</f>
      </c>
      <c r="AE760" s="1023">
        <f>SUM(AE756:AE759)</f>
      </c>
      <c r="AF760" s="1023">
        <f>SUM(AF756:AF759)</f>
      </c>
      <c r="AG760" s="1023">
        <f>SUM(AG756:AG759)</f>
      </c>
      <c r="AH760" s="1023">
        <f>SUM(AH756:AH759)</f>
      </c>
      <c r="AI760" s="1019">
        <f t="shared" si="189"/>
      </c>
      <c r="AJ760" s="1024">
        <f t="shared" si="253"/>
      </c>
      <c r="AK760" s="1025"/>
      <c r="AL760" s="1025"/>
      <c r="AM760" s="1023">
        <f>SUM(AM756:AM759)</f>
      </c>
    </row>
    <row customHeight="true" ht="18.452380952380953" r="761">
      <c r="A761" s="1056"/>
      <c r="B761" s="979" t="s">
        <v>641</v>
      </c>
      <c r="C761" s="979" t="s">
        <v>654</v>
      </c>
      <c r="D761" s="1011">
        <f t="shared" ref="D761:D764" si="442">E761+F761</f>
      </c>
      <c r="E761" s="1028">
        <v>1123.3</v>
      </c>
      <c r="F761" s="1028">
        <v>1750.54</v>
      </c>
      <c r="G761" s="983">
        <v>2</v>
      </c>
      <c r="H761" s="1000">
        <v>4543.110000000015</v>
      </c>
      <c r="I761" s="1012">
        <v>1</v>
      </c>
      <c r="J761" s="1000">
        <v>5096.52</v>
      </c>
      <c r="K761" s="983">
        <f t="shared" ref="K761:K764" si="640">G761+I761</f>
      </c>
      <c r="L761" s="985">
        <f t="shared" ref="L761:L764" si="724">H761+J761</f>
      </c>
      <c r="M761" s="986">
        <f t="shared" si="533"/>
      </c>
      <c r="N761" s="1066">
        <v>3</v>
      </c>
      <c r="O761" s="986">
        <f t="shared" si="503"/>
      </c>
      <c r="P761" s="986">
        <f t="shared" ref="P761:P764" si="84">D761/K761</f>
      </c>
      <c r="Q761" s="986">
        <f t="shared" si="791"/>
      </c>
      <c r="R761" s="986">
        <f t="shared" si="219"/>
      </c>
      <c r="S761" s="987">
        <f t="shared" si="285"/>
      </c>
      <c r="T761" s="987">
        <f t="shared" si="315"/>
      </c>
      <c r="U761" s="987">
        <f t="shared" si="479"/>
      </c>
      <c r="V761" s="987">
        <f t="shared" si="563"/>
      </c>
      <c r="W761" s="988">
        <f t="shared" si="771"/>
      </c>
      <c r="X761" s="989">
        <v>0.013</v>
      </c>
      <c r="Y761" s="990">
        <v>64</v>
      </c>
      <c r="Z761" s="986">
        <f t="shared" si="121"/>
      </c>
      <c r="AA761" s="1005">
        <v>30213</v>
      </c>
      <c r="AB761" s="1005">
        <v>523</v>
      </c>
      <c r="AC761" s="1005">
        <v>84</v>
      </c>
      <c r="AD761" s="1005">
        <v>523</v>
      </c>
      <c r="AE761" s="1005">
        <v>59</v>
      </c>
      <c r="AF761" s="1005">
        <v>5</v>
      </c>
      <c r="AG761" s="1005">
        <v>4</v>
      </c>
      <c r="AH761" s="1005">
        <v>16</v>
      </c>
      <c r="AI761" s="986">
        <f t="shared" si="189"/>
      </c>
      <c r="AJ761" s="986">
        <f t="shared" si="253"/>
      </c>
      <c r="AK761" s="993" t="s">
        <v>650</v>
      </c>
      <c r="AL761" s="994" t="s">
        <v>651</v>
      </c>
      <c r="AM761" s="994">
        <v>17</v>
      </c>
    </row>
    <row customHeight="true" ht="18.452380952380953" r="762">
      <c r="A762" s="1056"/>
      <c r="B762" s="979" t="s">
        <v>641</v>
      </c>
      <c r="C762" s="979" t="s">
        <v>655</v>
      </c>
      <c r="D762" s="1011">
        <f t="shared" si="442"/>
      </c>
      <c r="E762" s="1031">
        <v>1870.02</v>
      </c>
      <c r="F762" s="1031">
        <v>1585.48</v>
      </c>
      <c r="G762" s="1012">
        <v>1</v>
      </c>
      <c r="H762" s="1000">
        <v>1435.0099999999948</v>
      </c>
      <c r="I762" s="1012">
        <v>0</v>
      </c>
      <c r="J762" s="1000">
        <v>0</v>
      </c>
      <c r="K762" s="983">
        <f t="shared" si="640"/>
      </c>
      <c r="L762" s="985">
        <f t="shared" si="724"/>
      </c>
      <c r="M762" s="986">
        <f t="shared" si="533"/>
      </c>
      <c r="N762" s="1066">
        <v>1</v>
      </c>
      <c r="O762" s="986">
        <f t="shared" si="503"/>
      </c>
      <c r="P762" s="986">
        <f t="shared" si="84"/>
      </c>
      <c r="Q762" s="986">
        <f t="shared" si="791"/>
      </c>
      <c r="R762" s="986">
        <f t="shared" si="219"/>
      </c>
      <c r="S762" s="987">
        <f t="shared" si="285"/>
      </c>
      <c r="T762" s="987">
        <f t="shared" si="315"/>
      </c>
      <c r="U762" s="987">
        <f t="shared" si="479"/>
      </c>
      <c r="V762" s="987">
        <f t="shared" si="563"/>
      </c>
      <c r="W762" s="988">
        <f t="shared" si="771"/>
      </c>
      <c r="X762" s="989">
        <v>0.0149</v>
      </c>
      <c r="Y762" s="990">
        <v>62</v>
      </c>
      <c r="Z762" s="986">
        <f t="shared" si="121"/>
      </c>
      <c r="AA762" s="1005">
        <v>31347</v>
      </c>
      <c r="AB762" s="1005">
        <v>764</v>
      </c>
      <c r="AC762" s="1005">
        <v>100</v>
      </c>
      <c r="AD762" s="1005">
        <v>838</v>
      </c>
      <c r="AE762" s="1005">
        <v>114</v>
      </c>
      <c r="AF762" s="1005">
        <v>3</v>
      </c>
      <c r="AG762" s="1005">
        <v>3</v>
      </c>
      <c r="AH762" s="1005">
        <v>32</v>
      </c>
      <c r="AI762" s="986">
        <f t="shared" si="189"/>
      </c>
      <c r="AJ762" s="986">
        <f t="shared" si="253"/>
      </c>
      <c r="AK762" s="993" t="s">
        <v>650</v>
      </c>
      <c r="AL762" s="994" t="s">
        <v>651</v>
      </c>
      <c r="AM762" s="994">
        <v>20</v>
      </c>
    </row>
    <row customHeight="true" ht="18.452380952380953" r="763">
      <c r="A763" s="1056"/>
      <c r="B763" s="979" t="s">
        <v>641</v>
      </c>
      <c r="C763" s="979" t="s">
        <v>656</v>
      </c>
      <c r="D763" s="1011">
        <f t="shared" si="442"/>
      </c>
      <c r="E763" s="1031">
        <v>1490</v>
      </c>
      <c r="F763" s="1031">
        <v>2169.23</v>
      </c>
      <c r="G763" s="983">
        <v>4</v>
      </c>
      <c r="H763" s="985">
        <v>9646.069999999992</v>
      </c>
      <c r="I763" s="983">
        <v>1</v>
      </c>
      <c r="J763" s="985">
        <v>3626.6399999999994</v>
      </c>
      <c r="K763" s="983">
        <f t="shared" si="640"/>
      </c>
      <c r="L763" s="985">
        <f t="shared" si="724"/>
      </c>
      <c r="M763" s="986">
        <f t="shared" si="533"/>
      </c>
      <c r="N763" s="1066">
        <v>5</v>
      </c>
      <c r="O763" s="986">
        <f t="shared" si="503"/>
      </c>
      <c r="P763" s="986">
        <f t="shared" si="84"/>
      </c>
      <c r="Q763" s="986">
        <f t="shared" si="791"/>
      </c>
      <c r="R763" s="986">
        <f t="shared" si="219"/>
      </c>
      <c r="S763" s="987">
        <f t="shared" si="285"/>
      </c>
      <c r="T763" s="987">
        <f t="shared" si="315"/>
      </c>
      <c r="U763" s="987">
        <f t="shared" si="479"/>
      </c>
      <c r="V763" s="987">
        <f t="shared" si="563"/>
      </c>
      <c r="W763" s="988">
        <f t="shared" si="771"/>
      </c>
      <c r="X763" s="989">
        <v>0.0239</v>
      </c>
      <c r="Y763" s="990">
        <v>62</v>
      </c>
      <c r="Z763" s="986">
        <f t="shared" si="121"/>
      </c>
      <c r="AA763" s="1005">
        <v>32213</v>
      </c>
      <c r="AB763" s="1005">
        <v>386</v>
      </c>
      <c r="AC763" s="1005">
        <v>114</v>
      </c>
      <c r="AD763" s="1005">
        <v>400</v>
      </c>
      <c r="AE763" s="1005">
        <v>73</v>
      </c>
      <c r="AF763" s="1005">
        <v>5</v>
      </c>
      <c r="AG763" s="1005">
        <v>2</v>
      </c>
      <c r="AH763" s="1005">
        <v>18</v>
      </c>
      <c r="AI763" s="986">
        <f t="shared" si="189"/>
      </c>
      <c r="AJ763" s="986">
        <f t="shared" si="253"/>
      </c>
      <c r="AK763" s="993" t="s">
        <v>650</v>
      </c>
      <c r="AL763" s="994" t="s">
        <v>651</v>
      </c>
      <c r="AM763" s="994">
        <v>22</v>
      </c>
    </row>
    <row customHeight="true" ht="18.452380952380953" r="764">
      <c r="A764" s="1056"/>
      <c r="B764" s="979" t="s">
        <v>641</v>
      </c>
      <c r="C764" s="979" t="s">
        <v>657</v>
      </c>
      <c r="D764" s="1011">
        <f t="shared" si="442"/>
      </c>
      <c r="E764" s="1008">
        <v>1783.78</v>
      </c>
      <c r="F764" s="1031">
        <v>2857.67</v>
      </c>
      <c r="G764" s="1012">
        <v>11</v>
      </c>
      <c r="H764" s="985">
        <v>25693.089999999997</v>
      </c>
      <c r="I764" s="1012">
        <v>0</v>
      </c>
      <c r="J764" s="1000">
        <v>0</v>
      </c>
      <c r="K764" s="983">
        <f t="shared" si="640"/>
      </c>
      <c r="L764" s="985">
        <f t="shared" si="724"/>
      </c>
      <c r="M764" s="986">
        <f t="shared" si="533"/>
      </c>
      <c r="N764" s="1066">
        <v>9</v>
      </c>
      <c r="O764" s="986">
        <f t="shared" si="503"/>
      </c>
      <c r="P764" s="986">
        <f t="shared" si="84"/>
      </c>
      <c r="Q764" s="986">
        <f t="shared" si="791"/>
      </c>
      <c r="R764" s="986">
        <f t="shared" si="219"/>
      </c>
      <c r="S764" s="987">
        <f t="shared" si="285"/>
      </c>
      <c r="T764" s="987">
        <f t="shared" si="315"/>
      </c>
      <c r="U764" s="987">
        <f t="shared" si="479"/>
      </c>
      <c r="V764" s="987">
        <f t="shared" si="563"/>
      </c>
      <c r="W764" s="988">
        <f t="shared" si="771"/>
      </c>
      <c r="X764" s="989">
        <v>0.0217</v>
      </c>
      <c r="Y764" s="990">
        <v>64</v>
      </c>
      <c r="Z764" s="986">
        <f t="shared" si="121"/>
      </c>
      <c r="AA764" s="1005">
        <v>32785</v>
      </c>
      <c r="AB764" s="1005">
        <v>403</v>
      </c>
      <c r="AC764" s="1005">
        <v>106</v>
      </c>
      <c r="AD764" s="1005">
        <v>420</v>
      </c>
      <c r="AE764" s="1005">
        <v>103</v>
      </c>
      <c r="AF764" s="1005">
        <v>6</v>
      </c>
      <c r="AG764" s="1005">
        <v>2</v>
      </c>
      <c r="AH764" s="1005">
        <v>25</v>
      </c>
      <c r="AI764" s="986">
        <f t="shared" si="189"/>
      </c>
      <c r="AJ764" s="986">
        <f t="shared" si="253"/>
      </c>
      <c r="AK764" s="993" t="s">
        <v>650</v>
      </c>
      <c r="AL764" s="994" t="s">
        <v>651</v>
      </c>
      <c r="AM764" s="994">
        <v>23</v>
      </c>
    </row>
    <row customHeight="true" ht="18.452380952380953" r="765">
      <c r="A765" s="1056"/>
      <c r="B765" s="1055" t="s">
        <v>640</v>
      </c>
      <c r="C765" s="1055"/>
      <c r="D765" s="1015">
        <f>SUM(D761:D764)</f>
      </c>
      <c r="E765" s="1015">
        <f>SUM(E761:E764)</f>
      </c>
      <c r="F765" s="1015">
        <f>SUM(F761:F764)</f>
      </c>
      <c r="G765" s="1061">
        <f>SUM(G761:G764)</f>
      </c>
      <c r="H765" s="1070">
        <f>SUM(H761:H764)</f>
      </c>
      <c r="I765" s="1061">
        <f>SUM(I761:I764)</f>
      </c>
      <c r="J765" s="1070">
        <f>SUM(J761:J764)</f>
      </c>
      <c r="K765" s="1029">
        <f>SUM(K761:K764)</f>
      </c>
      <c r="L765" s="1015">
        <f>SUM(L761:L764)</f>
      </c>
      <c r="M765" s="1019">
        <f t="shared" si="533"/>
      </c>
      <c r="N765" s="1061">
        <f>SUM(N761:N764)</f>
      </c>
      <c r="O765" s="1019">
        <f t="shared" si="503"/>
      </c>
      <c r="P765" s="1019">
        <f>D765/N765</f>
      </c>
      <c r="Q765" s="1019">
        <f t="shared" si="791"/>
      </c>
      <c r="R765" s="1019">
        <f t="shared" si="219"/>
      </c>
      <c r="S765" s="1020">
        <f t="shared" si="285"/>
      </c>
      <c r="T765" s="1020">
        <f t="shared" si="315"/>
      </c>
      <c r="U765" s="1020">
        <f t="shared" si="479"/>
      </c>
      <c r="V765" s="1020">
        <f t="shared" si="563"/>
      </c>
      <c r="W765" s="1021">
        <f t="shared" si="771"/>
      </c>
      <c r="X765" s="1020">
        <f>AVERAGE(X761:X764)</f>
      </c>
      <c r="Y765" s="1022">
        <f>AVERAGE(Y761:Y764)</f>
      </c>
      <c r="Z765" s="1022">
        <f t="shared" si="121"/>
      </c>
      <c r="AA765" s="1023">
        <f>SUM(AA761:AA764)</f>
      </c>
      <c r="AB765" s="1023">
        <f>SUM(AB761:AB764)</f>
      </c>
      <c r="AC765" s="1023">
        <f>SUM(AC761:AC764)</f>
      </c>
      <c r="AD765" s="1023">
        <f>SUM(AD761:AD764)</f>
      </c>
      <c r="AE765" s="1023">
        <f>SUM(AE761:AE764)</f>
      </c>
      <c r="AF765" s="1023">
        <f>SUM(AF761:AF764)</f>
      </c>
      <c r="AG765" s="1023">
        <f>SUM(AG761:AG764)</f>
      </c>
      <c r="AH765" s="1023">
        <f>SUM(AH761:AH764)</f>
      </c>
      <c r="AI765" s="1019">
        <f t="shared" si="189"/>
      </c>
      <c r="AJ765" s="1024">
        <f t="shared" si="253"/>
      </c>
      <c r="AK765" s="1025"/>
      <c r="AL765" s="1025"/>
      <c r="AM765" s="1023">
        <f>SUM(AM761:AM764)</f>
      </c>
    </row>
    <row customHeight="true" ht="18.452380952380953" r="766">
      <c r="A766" s="1056"/>
      <c r="B766" s="979" t="s">
        <v>633</v>
      </c>
      <c r="C766" s="979" t="s">
        <v>659</v>
      </c>
      <c r="D766" s="1011">
        <f t="shared" ref="D766:D769" si="443">E766+F766</f>
      </c>
      <c r="E766" s="1031">
        <v>1846.46</v>
      </c>
      <c r="F766" s="1031">
        <v>2084.77</v>
      </c>
      <c r="G766" s="983">
        <v>4</v>
      </c>
      <c r="H766" s="1000">
        <v>8220.700000000012</v>
      </c>
      <c r="I766" s="1012">
        <v>0</v>
      </c>
      <c r="J766" s="1000">
        <v>0</v>
      </c>
      <c r="K766" s="983">
        <f t="shared" ref="K766:K769" si="641">G766+I766</f>
      </c>
      <c r="L766" s="985">
        <f t="shared" ref="L766:L769" si="725">H766+J766</f>
      </c>
      <c r="M766" s="986">
        <f t="shared" si="533"/>
      </c>
      <c r="N766" s="1066">
        <v>4</v>
      </c>
      <c r="O766" s="986">
        <f t="shared" si="503"/>
      </c>
      <c r="P766" s="986">
        <f t="shared" ref="P766:P769" si="85">D766/K766</f>
      </c>
      <c r="Q766" s="986">
        <f t="shared" si="791"/>
      </c>
      <c r="R766" s="986">
        <f t="shared" si="219"/>
      </c>
      <c r="S766" s="987">
        <f t="shared" si="285"/>
      </c>
      <c r="T766" s="987">
        <f t="shared" si="315"/>
      </c>
      <c r="U766" s="987">
        <f t="shared" si="479"/>
      </c>
      <c r="V766" s="987">
        <f t="shared" si="563"/>
      </c>
      <c r="W766" s="988">
        <f t="shared" si="771"/>
      </c>
      <c r="X766" s="989">
        <v>0.0143</v>
      </c>
      <c r="Y766" s="990">
        <v>64</v>
      </c>
      <c r="Z766" s="986">
        <f t="shared" si="121"/>
      </c>
      <c r="AA766" s="1005">
        <v>39859</v>
      </c>
      <c r="AB766" s="1005">
        <v>548</v>
      </c>
      <c r="AC766" s="1005">
        <v>123</v>
      </c>
      <c r="AD766" s="1005">
        <v>585</v>
      </c>
      <c r="AE766" s="1005">
        <v>76</v>
      </c>
      <c r="AF766" s="1005">
        <v>7</v>
      </c>
      <c r="AG766" s="1005">
        <v>2</v>
      </c>
      <c r="AH766" s="1005">
        <v>29</v>
      </c>
      <c r="AI766" s="986">
        <f t="shared" si="189"/>
      </c>
      <c r="AJ766" s="986">
        <f t="shared" si="253"/>
      </c>
      <c r="AK766" s="993" t="s">
        <v>650</v>
      </c>
      <c r="AL766" s="994" t="s">
        <v>651</v>
      </c>
      <c r="AM766" s="994">
        <v>21</v>
      </c>
    </row>
    <row customHeight="true" ht="18.452380952380953" r="767">
      <c r="A767" s="1056"/>
      <c r="B767" s="979" t="s">
        <v>633</v>
      </c>
      <c r="C767" s="979" t="s">
        <v>660</v>
      </c>
      <c r="D767" s="1011">
        <f t="shared" si="443"/>
      </c>
      <c r="E767" s="1031">
        <v>3075.86</v>
      </c>
      <c r="F767" s="1031">
        <v>2591.21</v>
      </c>
      <c r="G767" s="1012">
        <v>7</v>
      </c>
      <c r="H767" s="1000">
        <v>18121.27000000002</v>
      </c>
      <c r="I767" s="1012">
        <v>1</v>
      </c>
      <c r="J767" s="1000">
        <v>7631.91</v>
      </c>
      <c r="K767" s="983">
        <f t="shared" si="641"/>
      </c>
      <c r="L767" s="985">
        <f t="shared" si="725"/>
      </c>
      <c r="M767" s="986">
        <f t="shared" si="533"/>
      </c>
      <c r="N767" s="1066">
        <v>6</v>
      </c>
      <c r="O767" s="986">
        <f t="shared" si="503"/>
      </c>
      <c r="P767" s="986">
        <f t="shared" si="85"/>
      </c>
      <c r="Q767" s="986">
        <f t="shared" si="791"/>
      </c>
      <c r="R767" s="986">
        <f t="shared" si="219"/>
      </c>
      <c r="S767" s="987">
        <f t="shared" si="285"/>
      </c>
      <c r="T767" s="987">
        <f t="shared" si="315"/>
      </c>
      <c r="U767" s="987">
        <f t="shared" si="479"/>
      </c>
      <c r="V767" s="987">
        <f t="shared" si="563"/>
      </c>
      <c r="W767" s="988">
        <f t="shared" si="771"/>
      </c>
      <c r="X767" s="989">
        <v>0.0149</v>
      </c>
      <c r="Y767" s="990">
        <v>63</v>
      </c>
      <c r="Z767" s="986">
        <f t="shared" si="121"/>
      </c>
      <c r="AA767" s="1005">
        <v>46332</v>
      </c>
      <c r="AB767" s="1005">
        <v>909</v>
      </c>
      <c r="AC767" s="1005">
        <v>163</v>
      </c>
      <c r="AD767" s="1005">
        <v>983</v>
      </c>
      <c r="AE767" s="1005">
        <v>78</v>
      </c>
      <c r="AF767" s="1005">
        <v>6</v>
      </c>
      <c r="AG767" s="1005">
        <v>0</v>
      </c>
      <c r="AH767" s="1005">
        <v>30</v>
      </c>
      <c r="AI767" s="986">
        <f t="shared" si="189"/>
      </c>
      <c r="AJ767" s="986">
        <f t="shared" si="253"/>
      </c>
      <c r="AK767" s="993" t="s">
        <v>650</v>
      </c>
      <c r="AL767" s="994" t="s">
        <v>651</v>
      </c>
      <c r="AM767" s="994">
        <v>23</v>
      </c>
    </row>
    <row customHeight="true" ht="18.452380952380953" r="768">
      <c r="A768" s="1056"/>
      <c r="B768" s="979" t="s">
        <v>633</v>
      </c>
      <c r="C768" s="979" t="s">
        <v>661</v>
      </c>
      <c r="D768" s="1011">
        <f t="shared" si="443"/>
      </c>
      <c r="E768" s="1031">
        <v>1629.83</v>
      </c>
      <c r="F768" s="1031">
        <v>2094.05</v>
      </c>
      <c r="G768" s="1012">
        <v>2</v>
      </c>
      <c r="H768" s="1000">
        <v>4543.109999999986</v>
      </c>
      <c r="I768" s="1012">
        <v>0</v>
      </c>
      <c r="J768" s="1000">
        <v>0</v>
      </c>
      <c r="K768" s="983">
        <f t="shared" si="641"/>
      </c>
      <c r="L768" s="985">
        <f t="shared" si="725"/>
      </c>
      <c r="M768" s="986">
        <f t="shared" si="533"/>
      </c>
      <c r="N768" s="1066">
        <v>2</v>
      </c>
      <c r="O768" s="986">
        <f t="shared" si="503"/>
      </c>
      <c r="P768" s="986">
        <f t="shared" si="85"/>
      </c>
      <c r="Q768" s="986">
        <f t="shared" si="791"/>
      </c>
      <c r="R768" s="986">
        <f t="shared" si="219"/>
      </c>
      <c r="S768" s="987">
        <f t="shared" si="285"/>
      </c>
      <c r="T768" s="987">
        <f t="shared" si="315"/>
      </c>
      <c r="U768" s="987">
        <f t="shared" si="479"/>
      </c>
      <c r="V768" s="987">
        <f t="shared" si="563"/>
      </c>
      <c r="W768" s="988">
        <f t="shared" si="771"/>
      </c>
      <c r="X768" s="989">
        <v>0.0179</v>
      </c>
      <c r="Y768" s="990">
        <v>62</v>
      </c>
      <c r="Z768" s="986">
        <f t="shared" si="121"/>
      </c>
      <c r="AA768" s="1005">
        <v>44079</v>
      </c>
      <c r="AB768" s="1005">
        <v>914</v>
      </c>
      <c r="AC768" s="1005">
        <v>157</v>
      </c>
      <c r="AD768" s="1005">
        <v>1009</v>
      </c>
      <c r="AE768" s="1005">
        <v>103</v>
      </c>
      <c r="AF768" s="1005">
        <v>9</v>
      </c>
      <c r="AG768" s="1005">
        <v>2</v>
      </c>
      <c r="AH768" s="1005">
        <v>39</v>
      </c>
      <c r="AI768" s="986">
        <f t="shared" si="189"/>
      </c>
      <c r="AJ768" s="986">
        <f t="shared" si="253"/>
      </c>
      <c r="AK768" s="993" t="s">
        <v>650</v>
      </c>
      <c r="AL768" s="994" t="s">
        <v>651</v>
      </c>
      <c r="AM768" s="994">
        <v>29</v>
      </c>
    </row>
    <row customHeight="true" ht="18.452380952380953" r="769">
      <c r="A769" s="1056"/>
      <c r="B769" s="979" t="s">
        <v>633</v>
      </c>
      <c r="C769" s="979" t="s">
        <v>662</v>
      </c>
      <c r="D769" s="1011">
        <f t="shared" si="443"/>
      </c>
      <c r="E769" s="1031">
        <v>515.36</v>
      </c>
      <c r="F769" s="1031">
        <v>903.01</v>
      </c>
      <c r="G769" s="1012">
        <v>5</v>
      </c>
      <c r="H769" s="1000">
        <v>9102.289999999979</v>
      </c>
      <c r="I769" s="1012">
        <v>0</v>
      </c>
      <c r="J769" s="1000">
        <v>0</v>
      </c>
      <c r="K769" s="983">
        <f t="shared" si="641"/>
      </c>
      <c r="L769" s="985">
        <f t="shared" si="725"/>
      </c>
      <c r="M769" s="986">
        <f t="shared" si="533"/>
      </c>
      <c r="N769" s="1066">
        <v>4</v>
      </c>
      <c r="O769" s="986">
        <f t="shared" si="503"/>
      </c>
      <c r="P769" s="986">
        <f t="shared" si="85"/>
      </c>
      <c r="Q769" s="986">
        <f t="shared" si="791"/>
      </c>
      <c r="R769" s="986">
        <f t="shared" si="219"/>
      </c>
      <c r="S769" s="987">
        <f t="shared" si="285"/>
      </c>
      <c r="T769" s="987">
        <f t="shared" si="315"/>
      </c>
      <c r="U769" s="987">
        <f t="shared" si="479"/>
      </c>
      <c r="V769" s="987">
        <f t="shared" si="563"/>
      </c>
      <c r="W769" s="988">
        <f t="shared" si="771"/>
      </c>
      <c r="X769" s="989">
        <v>0.0197</v>
      </c>
      <c r="Y769" s="990">
        <v>64</v>
      </c>
      <c r="Z769" s="986">
        <f t="shared" si="121"/>
      </c>
      <c r="AA769" s="1005">
        <v>17099</v>
      </c>
      <c r="AB769" s="1005">
        <v>292</v>
      </c>
      <c r="AC769" s="1005">
        <v>56</v>
      </c>
      <c r="AD769" s="1005">
        <v>328</v>
      </c>
      <c r="AE769" s="1005">
        <v>85</v>
      </c>
      <c r="AF769" s="1005">
        <v>4</v>
      </c>
      <c r="AG769" s="1005">
        <v>0</v>
      </c>
      <c r="AH769" s="1005">
        <v>23</v>
      </c>
      <c r="AI769" s="986">
        <f t="shared" si="189"/>
      </c>
      <c r="AJ769" s="986">
        <f t="shared" si="253"/>
      </c>
      <c r="AK769" s="993" t="s">
        <v>650</v>
      </c>
      <c r="AL769" s="994" t="s">
        <v>651</v>
      </c>
      <c r="AM769" s="994">
        <v>11</v>
      </c>
    </row>
    <row customHeight="true" ht="18.452380952380953" r="770">
      <c r="A770" s="1056"/>
      <c r="B770" s="1055" t="s">
        <v>640</v>
      </c>
      <c r="C770" s="1055"/>
      <c r="D770" s="1015">
        <f>SUM(D766:D769)</f>
      </c>
      <c r="E770" s="1016">
        <f>SUM(E766:E769)</f>
      </c>
      <c r="F770" s="1016">
        <f>SUM(F766:F769)</f>
      </c>
      <c r="G770" s="1061">
        <f>SUM(G766:G769)</f>
      </c>
      <c r="H770" s="1070">
        <f>SUM(H766:H769)</f>
      </c>
      <c r="I770" s="1061">
        <f>SUM(I766:I769)</f>
      </c>
      <c r="J770" s="1070">
        <f>SUM(J766:J769)</f>
      </c>
      <c r="K770" s="1017">
        <f>SUM(K766:K769)</f>
      </c>
      <c r="L770" s="1016">
        <f>SUM(L766:L769)</f>
      </c>
      <c r="M770" s="1019">
        <f t="shared" si="533"/>
      </c>
      <c r="N770" s="1061">
        <f>SUM(N766:N769)</f>
      </c>
      <c r="O770" s="1019">
        <f t="shared" si="503"/>
      </c>
      <c r="P770" s="1019">
        <f t="shared" ref="P770:P771" si="141">D770/N770</f>
      </c>
      <c r="Q770" s="1019">
        <f t="shared" si="791"/>
      </c>
      <c r="R770" s="1019">
        <f t="shared" si="219"/>
      </c>
      <c r="S770" s="1020">
        <f t="shared" si="285"/>
      </c>
      <c r="T770" s="1020">
        <f t="shared" si="315"/>
      </c>
      <c r="U770" s="1020">
        <f t="shared" si="479"/>
      </c>
      <c r="V770" s="1020">
        <f t="shared" si="563"/>
      </c>
      <c r="W770" s="1021">
        <f t="shared" si="771"/>
      </c>
      <c r="X770" s="1020">
        <f>AVERAGE(X766:X769)</f>
      </c>
      <c r="Y770" s="1022">
        <f>AVERAGE(Y766:Y769)</f>
      </c>
      <c r="Z770" s="1022">
        <f t="shared" si="121"/>
      </c>
      <c r="AA770" s="1023">
        <f>SUM(AA766:AA769)</f>
      </c>
      <c r="AB770" s="1023">
        <f>SUM(AB766:AB769)</f>
      </c>
      <c r="AC770" s="1023">
        <f>SUM(AC766:AC769)</f>
      </c>
      <c r="AD770" s="1023">
        <f>SUM(AD766:AD769)</f>
      </c>
      <c r="AE770" s="1023">
        <f>SUM(AE766:AE769)</f>
      </c>
      <c r="AF770" s="1023">
        <f>SUM(AF766:AF769)</f>
      </c>
      <c r="AG770" s="1023">
        <f>SUM(AG766:AG769)</f>
      </c>
      <c r="AH770" s="1023">
        <f>SUM(AH766:AH769)</f>
      </c>
      <c r="AI770" s="1019">
        <f t="shared" si="189"/>
      </c>
      <c r="AJ770" s="1024">
        <f t="shared" si="253"/>
      </c>
      <c r="AK770" s="1025"/>
      <c r="AL770" s="1025"/>
      <c r="AM770" s="1023">
        <f>SUM(AM766:AM769)</f>
      </c>
    </row>
    <row customHeight="true" ht="18.452380952380953" r="771">
      <c r="A771" s="1056"/>
      <c r="B771" s="1039" t="s">
        <v>663</v>
      </c>
      <c r="C771" s="1039"/>
      <c r="D771" s="1033">
        <f>D755+D750+D765+D760+D770</f>
      </c>
      <c r="E771" s="1034">
        <f>E755+E750+E765+E760+E770</f>
      </c>
      <c r="F771" s="1034">
        <f>F755+F750+F765+F760+F770</f>
      </c>
      <c r="G771" s="1035">
        <f>G770+G765+G760+G755+G750</f>
      </c>
      <c r="H771" s="1036">
        <f>H770+H765+H760+H755+H750</f>
      </c>
      <c r="I771" s="1035">
        <f>I770+I765+I760+I755+I750</f>
      </c>
      <c r="J771" s="1036">
        <f>J770+J765+J760+J755+J750</f>
      </c>
      <c r="K771" s="1035">
        <f>K755+K750+K765+K760+K770</f>
      </c>
      <c r="L771" s="1034">
        <f>L755+L750+L765+L760+L770</f>
      </c>
      <c r="M771" s="1036">
        <f t="shared" si="533"/>
      </c>
      <c r="N771" s="1035">
        <f>N770+N765+N760+N755+N750</f>
      </c>
      <c r="O771" s="1036">
        <f t="shared" si="503"/>
      </c>
      <c r="P771" s="1036">
        <f t="shared" si="141"/>
      </c>
      <c r="Q771" s="1036">
        <f t="shared" si="791"/>
      </c>
      <c r="R771" s="1036">
        <f t="shared" si="219"/>
      </c>
      <c r="S771" s="1037">
        <f t="shared" si="285"/>
      </c>
      <c r="T771" s="1037">
        <f t="shared" si="315"/>
      </c>
      <c r="U771" s="1037">
        <f t="shared" si="479"/>
      </c>
      <c r="V771" s="1037">
        <f t="shared" si="563"/>
      </c>
      <c r="W771" s="1035">
        <f t="shared" si="771"/>
      </c>
      <c r="X771" s="1036">
        <f>(X755+X750+X765+X760+X770)/5</f>
      </c>
      <c r="Y771" s="1036">
        <f>(Y755+Y750+Y765+Y760+Y770)/5</f>
      </c>
      <c r="Z771" s="1036">
        <f>(Z755+Z750+Z765+Z760+Z770)/5</f>
      </c>
      <c r="AA771" s="1034">
        <f>AA755+AA750+AA765+AA760+AA770</f>
      </c>
      <c r="AB771" s="1034">
        <f>AB755+AB750+AB765+AB760+AB770</f>
      </c>
      <c r="AC771" s="1034">
        <f>AC755+AC750+AC765+AC760+AC770</f>
      </c>
      <c r="AD771" s="1034">
        <f>AD755+AD750+AD765+AD760+AD770</f>
      </c>
      <c r="AE771" s="1034">
        <f>AE755+AE750+AE765+AE760+AE770</f>
      </c>
      <c r="AF771" s="1034">
        <f>AF755+AF750+AF765+AF760+AF770</f>
      </c>
      <c r="AG771" s="1034">
        <f>AG755+AG750+AG765+AG760+AG770</f>
      </c>
      <c r="AH771" s="1034">
        <f>AH755+AH750+AH765+AH760+AH770</f>
      </c>
      <c r="AI771" s="1036">
        <f t="shared" si="189"/>
      </c>
      <c r="AJ771" s="1038">
        <f t="shared" si="253"/>
      </c>
      <c r="AK771" s="1039"/>
      <c r="AL771" s="1039"/>
      <c r="AM771" s="1034">
        <f>AM755+AM750+AM765+AM760+AM770</f>
      </c>
    </row>
    <row customHeight="true" ht="18.452380952380953" r="772">
      <c r="A772" s="1071"/>
      <c r="B772" s="1045" t="s">
        <v>592</v>
      </c>
      <c r="C772" s="1045"/>
      <c r="D772" s="966" t="s">
        <v>593</v>
      </c>
      <c r="E772" s="966"/>
      <c r="F772" s="966"/>
      <c r="G772" s="966"/>
      <c r="H772" s="966"/>
      <c r="I772" s="966"/>
      <c r="J772" s="966"/>
      <c r="K772" s="966"/>
      <c r="L772" s="966"/>
      <c r="M772" s="966"/>
      <c r="N772" s="966"/>
      <c r="O772" s="966"/>
      <c r="P772" s="966"/>
      <c r="Q772" s="966"/>
      <c r="R772" s="967" t="s">
        <v>594</v>
      </c>
      <c r="S772" s="967"/>
      <c r="T772" s="967"/>
      <c r="U772" s="967"/>
      <c r="V772" s="967"/>
      <c r="W772" s="967"/>
      <c r="X772" s="967"/>
      <c r="Y772" s="967"/>
      <c r="Z772" s="967"/>
      <c r="AA772" s="967"/>
      <c r="AB772" s="967"/>
      <c r="AC772" s="967"/>
      <c r="AD772" s="967"/>
      <c r="AE772" s="967"/>
      <c r="AF772" s="967"/>
      <c r="AG772" s="967"/>
      <c r="AH772" s="967"/>
      <c r="AI772" s="967"/>
      <c r="AJ772" s="967"/>
      <c r="AK772" s="967"/>
      <c r="AL772" s="967"/>
      <c r="AM772" s="968"/>
    </row>
    <row customHeight="true" ht="18.452380952380953" r="773">
      <c r="A773" s="1071"/>
      <c r="B773" s="1045" t="s">
        <v>595</v>
      </c>
      <c r="C773" s="1045" t="s">
        <v>596</v>
      </c>
      <c r="D773" s="969" t="s">
        <v>597</v>
      </c>
      <c r="E773" s="970" t="s">
        <v>598</v>
      </c>
      <c r="F773" s="970" t="s">
        <v>599</v>
      </c>
      <c r="G773" s="1062" t="s">
        <v>600</v>
      </c>
      <c r="H773" s="1062" t="s">
        <v>601</v>
      </c>
      <c r="I773" s="1062" t="s">
        <v>602</v>
      </c>
      <c r="J773" s="1062" t="s">
        <v>603</v>
      </c>
      <c r="K773" s="1063" t="s">
        <v>675</v>
      </c>
      <c r="L773" s="1064" t="s">
        <v>676</v>
      </c>
      <c r="M773" s="974" t="s">
        <v>606</v>
      </c>
      <c r="N773" s="1062" t="s">
        <v>604</v>
      </c>
      <c r="O773" s="974" t="s">
        <v>607</v>
      </c>
      <c r="P773" s="974" t="s">
        <v>608</v>
      </c>
      <c r="Q773" s="974" t="s">
        <v>609</v>
      </c>
      <c r="R773" s="967" t="s">
        <v>610</v>
      </c>
      <c r="S773" s="975" t="s">
        <v>611</v>
      </c>
      <c r="T773" s="975" t="s">
        <v>612</v>
      </c>
      <c r="U773" s="975" t="s">
        <v>613</v>
      </c>
      <c r="V773" s="975" t="s">
        <v>614</v>
      </c>
      <c r="W773" s="976" t="s">
        <v>615</v>
      </c>
      <c r="X773" s="975" t="s">
        <v>616</v>
      </c>
      <c r="Y773" s="977" t="s">
        <v>617</v>
      </c>
      <c r="Z773" s="967" t="s">
        <v>618</v>
      </c>
      <c r="AA773" s="976" t="s">
        <v>619</v>
      </c>
      <c r="AB773" s="976" t="s">
        <v>620</v>
      </c>
      <c r="AC773" s="976" t="s">
        <v>621</v>
      </c>
      <c r="AD773" s="976" t="s">
        <v>622</v>
      </c>
      <c r="AE773" s="976" t="s">
        <v>623</v>
      </c>
      <c r="AF773" s="976" t="s">
        <v>624</v>
      </c>
      <c r="AG773" s="976" t="s">
        <v>625</v>
      </c>
      <c r="AH773" s="976" t="s">
        <v>626</v>
      </c>
      <c r="AI773" s="976" t="s">
        <v>627</v>
      </c>
      <c r="AJ773" s="967" t="s">
        <v>628</v>
      </c>
      <c r="AK773" s="968" t="s">
        <v>629</v>
      </c>
      <c r="AL773" s="968" t="s">
        <v>630</v>
      </c>
      <c r="AM773" s="968" t="s">
        <v>631</v>
      </c>
    </row>
    <row customHeight="true" ht="18.452380952380953" r="774">
      <c r="A774" s="1056" t="s">
        <v>698</v>
      </c>
      <c r="B774" s="979" t="s">
        <v>646</v>
      </c>
      <c r="C774" s="1048" t="s">
        <v>634</v>
      </c>
      <c r="D774" s="1057">
        <f t="shared" ref="D774:D778" si="444">E774+F774</f>
      </c>
      <c r="E774" s="981">
        <v>1205.99</v>
      </c>
      <c r="F774" s="981">
        <v>3022.9</v>
      </c>
      <c r="G774" s="1043">
        <v>0</v>
      </c>
      <c r="H774" s="1000">
        <v>0</v>
      </c>
      <c r="I774" s="1043">
        <v>0</v>
      </c>
      <c r="J774" s="1043">
        <v>0</v>
      </c>
      <c r="K774" s="983">
        <f t="shared" ref="K774:K778" si="642">G774+I774</f>
      </c>
      <c r="L774" s="985">
        <f t="shared" ref="L774:L778" si="726">H774+J774</f>
      </c>
      <c r="M774" s="986">
        <f t="shared" ref="M774:M798" si="534">L774/D774</f>
      </c>
      <c r="N774" s="984">
        <v>0</v>
      </c>
      <c r="O774" s="986">
        <f t="shared" ref="O774:O798" si="504">D774/K774</f>
      </c>
      <c r="P774" s="986">
        <f t="shared" ref="P774:P778" si="86">D774/K774</f>
      </c>
      <c r="Q774" s="986">
        <f t="shared" ref="Q774:Q798" si="792">L774/K774</f>
      </c>
      <c r="R774" s="986">
        <f t="shared" ref="R774:R798" si="220">D774/AB774</f>
      </c>
      <c r="S774" s="987">
        <f t="shared" ref="S774:S798" si="286">W774/AA774*1</f>
      </c>
      <c r="T774" s="987">
        <f t="shared" ref="T774:T798" si="316">AB774/AA774</f>
      </c>
      <c r="U774" s="987">
        <f t="shared" ref="U774:U798" si="480">AD774/AA774</f>
      </c>
      <c r="V774" s="987">
        <f t="shared" ref="V774:V798" si="564">AE774/AD774</f>
      </c>
      <c r="W774" s="988">
        <f t="shared" ref="W774:W798" si="772">AC774/X774</f>
      </c>
      <c r="X774" s="989">
        <v>0.021</v>
      </c>
      <c r="Y774" s="990">
        <v>50</v>
      </c>
      <c r="Z774" s="1002">
        <f t="shared" ref="Z774:Z797" si="122">(D774/AA774)*1000</f>
      </c>
      <c r="AA774" s="1068">
        <v>56132</v>
      </c>
      <c r="AB774" s="1004">
        <v>879</v>
      </c>
      <c r="AC774" s="1005">
        <v>204</v>
      </c>
      <c r="AD774" s="1005">
        <v>936</v>
      </c>
      <c r="AE774" s="1005">
        <v>63</v>
      </c>
      <c r="AF774" s="1005">
        <v>9</v>
      </c>
      <c r="AG774" s="1005">
        <v>2</v>
      </c>
      <c r="AH774" s="1005">
        <v>92</v>
      </c>
      <c r="AI774" s="986">
        <f t="shared" ref="AI774:AI798" si="190">D774/AD774</f>
      </c>
      <c r="AJ774" s="986">
        <f t="shared" ref="AJ774:AJ786" si="254">AM774*1000/D774</f>
      </c>
      <c r="AK774" s="993" t="s">
        <v>635</v>
      </c>
      <c r="AL774" s="994" t="s">
        <v>636</v>
      </c>
      <c r="AM774" s="994">
        <v>24</v>
      </c>
    </row>
    <row customHeight="true" ht="18.452380952380953" r="775">
      <c r="A775" s="1056"/>
      <c r="B775" s="979" t="s">
        <v>646</v>
      </c>
      <c r="C775" s="1048" t="s">
        <v>637</v>
      </c>
      <c r="D775" s="1049">
        <f t="shared" si="444"/>
      </c>
      <c r="E775" s="981">
        <v>948.83</v>
      </c>
      <c r="F775" s="981">
        <v>2980.26</v>
      </c>
      <c r="G775" s="1043">
        <v>6</v>
      </c>
      <c r="H775" s="1000">
        <v>13629.330000000002</v>
      </c>
      <c r="I775" s="1043">
        <v>1</v>
      </c>
      <c r="J775" s="1043">
        <v>3626.64</v>
      </c>
      <c r="K775" s="983">
        <f t="shared" si="642"/>
      </c>
      <c r="L775" s="985">
        <f t="shared" si="726"/>
      </c>
      <c r="M775" s="986">
        <f t="shared" si="534"/>
      </c>
      <c r="N775" s="984">
        <v>7</v>
      </c>
      <c r="O775" s="986">
        <f t="shared" si="504"/>
      </c>
      <c r="P775" s="986">
        <f t="shared" si="86"/>
      </c>
      <c r="Q775" s="986">
        <f t="shared" si="792"/>
      </c>
      <c r="R775" s="986">
        <f t="shared" si="220"/>
      </c>
      <c r="S775" s="987">
        <f t="shared" si="286"/>
      </c>
      <c r="T775" s="987">
        <f t="shared" si="316"/>
      </c>
      <c r="U775" s="987">
        <f t="shared" si="480"/>
      </c>
      <c r="V775" s="987">
        <f t="shared" si="564"/>
      </c>
      <c r="W775" s="988">
        <f t="shared" si="772"/>
      </c>
      <c r="X775" s="989">
        <v>0.031</v>
      </c>
      <c r="Y775" s="990">
        <v>62</v>
      </c>
      <c r="Z775" s="1009">
        <f t="shared" si="122"/>
      </c>
      <c r="AA775" s="1003">
        <v>58089</v>
      </c>
      <c r="AB775" s="1004">
        <v>862</v>
      </c>
      <c r="AC775" s="1005">
        <v>239</v>
      </c>
      <c r="AD775" s="1005">
        <v>930</v>
      </c>
      <c r="AE775" s="1005">
        <v>88</v>
      </c>
      <c r="AF775" s="1005">
        <v>14</v>
      </c>
      <c r="AG775" s="1005">
        <v>4</v>
      </c>
      <c r="AH775" s="1005">
        <v>89</v>
      </c>
      <c r="AI775" s="986">
        <f t="shared" si="190"/>
      </c>
      <c r="AJ775" s="986">
        <f t="shared" si="254"/>
      </c>
      <c r="AK775" s="993" t="s">
        <v>635</v>
      </c>
      <c r="AL775" s="994" t="s">
        <v>636</v>
      </c>
      <c r="AM775" s="994">
        <v>29</v>
      </c>
    </row>
    <row customHeight="true" ht="18.452380952380953" r="776">
      <c r="A776" s="1056"/>
      <c r="B776" s="979" t="s">
        <v>646</v>
      </c>
      <c r="C776" s="979" t="s">
        <v>638</v>
      </c>
      <c r="D776" s="1059">
        <f t="shared" si="444"/>
      </c>
      <c r="E776" s="981">
        <v>1057.73</v>
      </c>
      <c r="F776" s="981">
        <v>2272.36</v>
      </c>
      <c r="G776" s="1043">
        <v>3</v>
      </c>
      <c r="H776" s="1000">
        <v>8481.64</v>
      </c>
      <c r="I776" s="1043">
        <v>0</v>
      </c>
      <c r="J776" s="1043">
        <v>0</v>
      </c>
      <c r="K776" s="983">
        <f t="shared" si="642"/>
      </c>
      <c r="L776" s="985">
        <f t="shared" si="726"/>
      </c>
      <c r="M776" s="986">
        <f t="shared" si="534"/>
      </c>
      <c r="N776" s="984">
        <v>3</v>
      </c>
      <c r="O776" s="986">
        <f t="shared" si="504"/>
      </c>
      <c r="P776" s="986">
        <f t="shared" si="86"/>
      </c>
      <c r="Q776" s="986">
        <f t="shared" si="792"/>
      </c>
      <c r="R776" s="986">
        <f t="shared" si="220"/>
      </c>
      <c r="S776" s="987">
        <f t="shared" si="286"/>
      </c>
      <c r="T776" s="987">
        <f t="shared" si="316"/>
      </c>
      <c r="U776" s="987">
        <f t="shared" si="480"/>
      </c>
      <c r="V776" s="987">
        <f t="shared" si="564"/>
      </c>
      <c r="W776" s="988">
        <f t="shared" si="772"/>
      </c>
      <c r="X776" s="989">
        <v>0.0244</v>
      </c>
      <c r="Y776" s="990">
        <v>65</v>
      </c>
      <c r="Z776" s="986">
        <f t="shared" si="122"/>
      </c>
      <c r="AA776" s="1013">
        <v>35057</v>
      </c>
      <c r="AB776" s="1005">
        <v>514</v>
      </c>
      <c r="AC776" s="1005">
        <v>167</v>
      </c>
      <c r="AD776" s="1005">
        <v>519</v>
      </c>
      <c r="AE776" s="1005">
        <v>85</v>
      </c>
      <c r="AF776" s="1005">
        <v>4</v>
      </c>
      <c r="AG776" s="1005">
        <v>3</v>
      </c>
      <c r="AH776" s="1005">
        <v>41</v>
      </c>
      <c r="AI776" s="986">
        <f t="shared" si="190"/>
      </c>
      <c r="AJ776" s="986">
        <f t="shared" si="254"/>
      </c>
      <c r="AK776" s="993" t="s">
        <v>635</v>
      </c>
      <c r="AL776" s="994" t="s">
        <v>636</v>
      </c>
      <c r="AM776" s="994">
        <v>31</v>
      </c>
    </row>
    <row customHeight="true" ht="18.452380952380953" r="777">
      <c r="A777" s="1056"/>
      <c r="B777" s="979" t="s">
        <v>646</v>
      </c>
      <c r="C777" s="979" t="s">
        <v>639</v>
      </c>
      <c r="D777" s="1059">
        <f t="shared" si="444"/>
      </c>
      <c r="E777" s="981">
        <v>1143</v>
      </c>
      <c r="F777" s="981">
        <v>2927.65</v>
      </c>
      <c r="G777" s="1043">
        <v>9</v>
      </c>
      <c r="H777" s="1000">
        <v>19935.409999999996</v>
      </c>
      <c r="I777" s="1043">
        <v>0</v>
      </c>
      <c r="J777" s="1043">
        <v>0</v>
      </c>
      <c r="K777" s="983">
        <f t="shared" si="642"/>
      </c>
      <c r="L777" s="985">
        <f t="shared" si="726"/>
      </c>
      <c r="M777" s="986">
        <f t="shared" si="534"/>
      </c>
      <c r="N777" s="984">
        <v>8</v>
      </c>
      <c r="O777" s="986">
        <f t="shared" si="504"/>
      </c>
      <c r="P777" s="986">
        <f t="shared" si="86"/>
      </c>
      <c r="Q777" s="986">
        <f t="shared" si="792"/>
      </c>
      <c r="R777" s="986">
        <f t="shared" si="220"/>
      </c>
      <c r="S777" s="987">
        <f t="shared" si="286"/>
      </c>
      <c r="T777" s="987">
        <f t="shared" si="316"/>
      </c>
      <c r="U777" s="987">
        <f t="shared" si="480"/>
      </c>
      <c r="V777" s="987">
        <f t="shared" si="564"/>
      </c>
      <c r="W777" s="988">
        <f t="shared" si="772"/>
      </c>
      <c r="X777" s="989">
        <v>0.0398</v>
      </c>
      <c r="Y777" s="990">
        <v>72</v>
      </c>
      <c r="Z777" s="986">
        <f t="shared" si="122"/>
      </c>
      <c r="AA777" s="1013">
        <v>41697</v>
      </c>
      <c r="AB777" s="1005">
        <v>552</v>
      </c>
      <c r="AC777" s="1005">
        <v>210</v>
      </c>
      <c r="AD777" s="1005">
        <v>555</v>
      </c>
      <c r="AE777" s="1005">
        <v>115</v>
      </c>
      <c r="AF777" s="1005">
        <v>13</v>
      </c>
      <c r="AG777" s="1005">
        <v>1</v>
      </c>
      <c r="AH777" s="1005">
        <v>44</v>
      </c>
      <c r="AI777" s="986">
        <f t="shared" si="190"/>
      </c>
      <c r="AJ777" s="986">
        <f t="shared" si="254"/>
      </c>
      <c r="AK777" s="993" t="s">
        <v>635</v>
      </c>
      <c r="AL777" s="994" t="s">
        <v>636</v>
      </c>
      <c r="AM777" s="994">
        <v>39</v>
      </c>
    </row>
    <row customHeight="true" ht="18.452380952380953" r="778">
      <c r="A778" s="1056"/>
      <c r="B778" s="979" t="s">
        <v>646</v>
      </c>
      <c r="C778" s="979" t="s">
        <v>642</v>
      </c>
      <c r="D778" s="1059">
        <f t="shared" si="444"/>
      </c>
      <c r="E778" s="981">
        <v>979.31</v>
      </c>
      <c r="F778" s="981">
        <v>3978.7799999999997</v>
      </c>
      <c r="G778" s="1043">
        <v>6</v>
      </c>
      <c r="H778" s="1065">
        <v>12844.04</v>
      </c>
      <c r="I778" s="1043">
        <v>0</v>
      </c>
      <c r="J778" s="1043">
        <v>0</v>
      </c>
      <c r="K778" s="983">
        <f t="shared" si="642"/>
      </c>
      <c r="L778" s="985">
        <f t="shared" si="726"/>
      </c>
      <c r="M778" s="986">
        <f t="shared" si="534"/>
      </c>
      <c r="N778" s="984">
        <v>3</v>
      </c>
      <c r="O778" s="986">
        <f t="shared" si="504"/>
      </c>
      <c r="P778" s="986">
        <f t="shared" si="86"/>
      </c>
      <c r="Q778" s="986">
        <f t="shared" si="792"/>
      </c>
      <c r="R778" s="986">
        <f t="shared" si="220"/>
      </c>
      <c r="S778" s="987">
        <f t="shared" si="286"/>
      </c>
      <c r="T778" s="987">
        <f t="shared" si="316"/>
      </c>
      <c r="U778" s="987">
        <f t="shared" si="480"/>
      </c>
      <c r="V778" s="987">
        <f t="shared" si="564"/>
      </c>
      <c r="W778" s="988">
        <f t="shared" si="772"/>
      </c>
      <c r="X778" s="989">
        <v>0.039</v>
      </c>
      <c r="Y778" s="990">
        <v>58</v>
      </c>
      <c r="Z778" s="986">
        <f t="shared" si="122"/>
      </c>
      <c r="AA778" s="1013">
        <v>38498</v>
      </c>
      <c r="AB778" s="1005">
        <v>460</v>
      </c>
      <c r="AC778" s="1005">
        <v>176</v>
      </c>
      <c r="AD778" s="1005">
        <v>470</v>
      </c>
      <c r="AE778" s="1005">
        <v>59</v>
      </c>
      <c r="AF778" s="1005">
        <v>5</v>
      </c>
      <c r="AG778" s="1005">
        <v>2</v>
      </c>
      <c r="AH778" s="1005">
        <v>49</v>
      </c>
      <c r="AI778" s="986">
        <f t="shared" si="190"/>
      </c>
      <c r="AJ778" s="986">
        <f t="shared" si="254"/>
      </c>
      <c r="AK778" s="993" t="s">
        <v>635</v>
      </c>
      <c r="AL778" s="994" t="s">
        <v>636</v>
      </c>
      <c r="AM778" s="994">
        <v>193</v>
      </c>
    </row>
    <row customHeight="true" ht="18.452380952380953" r="779">
      <c r="A779" s="1056"/>
      <c r="B779" s="1055" t="s">
        <v>640</v>
      </c>
      <c r="C779" s="1055"/>
      <c r="D779" s="1015">
        <f>SUM(D774:D778)</f>
      </c>
      <c r="E779" s="1060">
        <f>SUM(E774:E778)</f>
      </c>
      <c r="F779" s="1060">
        <f>SUM(F774:F778)</f>
      </c>
      <c r="G779" s="1061">
        <f>SUM(G774:G778)</f>
      </c>
      <c r="H779" s="1070">
        <f>SUM(H774:H778)</f>
      </c>
      <c r="I779" s="1061">
        <f>SUM(I774:I778)</f>
      </c>
      <c r="J779" s="1070">
        <f>SUM(J774:J778)</f>
      </c>
      <c r="K779" s="1017">
        <f>SUM(K774:K778)</f>
      </c>
      <c r="L779" s="1018">
        <f>SUM(L774:L778)</f>
      </c>
      <c r="M779" s="1019">
        <f t="shared" si="534"/>
      </c>
      <c r="N779" s="1017">
        <f>SUM(N774:N778)</f>
      </c>
      <c r="O779" s="1019">
        <f t="shared" si="504"/>
      </c>
      <c r="P779" s="1019">
        <f>D779/N779</f>
      </c>
      <c r="Q779" s="1019">
        <f t="shared" si="792"/>
      </c>
      <c r="R779" s="1019">
        <f t="shared" si="220"/>
      </c>
      <c r="S779" s="1020">
        <f t="shared" si="286"/>
      </c>
      <c r="T779" s="1020">
        <f t="shared" si="316"/>
      </c>
      <c r="U779" s="1020">
        <f t="shared" si="480"/>
      </c>
      <c r="V779" s="1020">
        <f t="shared" si="564"/>
      </c>
      <c r="W779" s="1021">
        <f t="shared" si="772"/>
      </c>
      <c r="X779" s="1020">
        <f>AVERAGE(X774:X778)</f>
      </c>
      <c r="Y779" s="1022">
        <f>AVERAGE(Y774:Y778)</f>
      </c>
      <c r="Z779" s="1019">
        <f t="shared" si="122"/>
      </c>
      <c r="AA779" s="1023">
        <f>SUM(AA774:AA778)</f>
      </c>
      <c r="AB779" s="1023">
        <f>SUM(AB774:AB778)</f>
      </c>
      <c r="AC779" s="1023">
        <f>SUM(AC774:AC778)</f>
      </c>
      <c r="AD779" s="1023">
        <f>SUM(AD774:AD778)</f>
      </c>
      <c r="AE779" s="1023">
        <f>SUM(AE774:AE778)</f>
      </c>
      <c r="AF779" s="1023">
        <f>SUM(AF774:AF778)</f>
      </c>
      <c r="AG779" s="1023">
        <f>SUM(AG774:AG778)</f>
      </c>
      <c r="AH779" s="1023">
        <f>SUM(AH774:AH778)</f>
      </c>
      <c r="AI779" s="1019">
        <f t="shared" si="190"/>
      </c>
      <c r="AJ779" s="1024">
        <f t="shared" si="254"/>
      </c>
      <c r="AK779" s="1025"/>
      <c r="AL779" s="1025"/>
      <c r="AM779" s="1021">
        <f>SUM(AM774:AM778)</f>
      </c>
    </row>
    <row customHeight="true" ht="18.452380952380953" r="780">
      <c r="A780" s="1056"/>
      <c r="B780" s="1026" t="s">
        <v>641</v>
      </c>
      <c r="C780" s="979" t="s">
        <v>643</v>
      </c>
      <c r="D780" s="1011">
        <f t="shared" ref="D780:D784" si="445">E780+F780</f>
      </c>
      <c r="E780" s="1028">
        <v>1296.94</v>
      </c>
      <c r="F780" s="1028">
        <v>2289.92</v>
      </c>
      <c r="G780" s="1043">
        <v>5</v>
      </c>
      <c r="H780" s="1065">
        <v>11358.080000000002</v>
      </c>
      <c r="I780" s="1043">
        <v>0</v>
      </c>
      <c r="J780" s="1065">
        <v>0</v>
      </c>
      <c r="K780" s="983">
        <f t="shared" ref="K780:K784" si="643">G780+I780</f>
      </c>
      <c r="L780" s="985">
        <f t="shared" ref="L780:L784" si="727">H780+J780</f>
      </c>
      <c r="M780" s="986">
        <f t="shared" si="534"/>
      </c>
      <c r="N780" s="1043">
        <v>5</v>
      </c>
      <c r="O780" s="986">
        <f t="shared" si="504"/>
      </c>
      <c r="P780" s="986">
        <f t="shared" ref="P780:P784" si="87">D780/K780</f>
      </c>
      <c r="Q780" s="986">
        <f t="shared" si="792"/>
      </c>
      <c r="R780" s="986">
        <f t="shared" si="220"/>
      </c>
      <c r="S780" s="987">
        <f t="shared" si="286"/>
      </c>
      <c r="T780" s="987">
        <f t="shared" si="316"/>
      </c>
      <c r="U780" s="987">
        <f t="shared" si="480"/>
      </c>
      <c r="V780" s="987">
        <f t="shared" si="564"/>
      </c>
      <c r="W780" s="988">
        <f t="shared" si="772"/>
      </c>
      <c r="X780" s="989">
        <v>0.0444</v>
      </c>
      <c r="Y780" s="990">
        <v>59</v>
      </c>
      <c r="Z780" s="986">
        <f t="shared" si="122"/>
      </c>
      <c r="AA780" s="1005">
        <v>45919</v>
      </c>
      <c r="AB780" s="1005">
        <v>577</v>
      </c>
      <c r="AC780" s="1005">
        <v>218</v>
      </c>
      <c r="AD780" s="1005">
        <v>618</v>
      </c>
      <c r="AE780" s="1005">
        <v>95</v>
      </c>
      <c r="AF780" s="1005">
        <v>8</v>
      </c>
      <c r="AG780" s="1005">
        <v>4</v>
      </c>
      <c r="AH780" s="1005">
        <v>59</v>
      </c>
      <c r="AI780" s="986">
        <f t="shared" si="190"/>
      </c>
      <c r="AJ780" s="986">
        <f t="shared" si="254"/>
      </c>
      <c r="AK780" s="993" t="s">
        <v>635</v>
      </c>
      <c r="AL780" s="994" t="s">
        <v>636</v>
      </c>
      <c r="AM780" s="994">
        <v>63</v>
      </c>
    </row>
    <row customHeight="true" ht="18.452380952380953" r="781">
      <c r="A781" s="1056"/>
      <c r="B781" s="1026" t="s">
        <v>641</v>
      </c>
      <c r="C781" s="979" t="s">
        <v>644</v>
      </c>
      <c r="D781" s="1011">
        <f t="shared" si="445"/>
      </c>
      <c r="E781" s="1027">
        <v>1196.89</v>
      </c>
      <c r="F781" s="1028">
        <v>2361.56</v>
      </c>
      <c r="G781" s="983">
        <v>4</v>
      </c>
      <c r="H781" s="985">
        <v>10752.89</v>
      </c>
      <c r="I781" s="1043">
        <v>0</v>
      </c>
      <c r="J781" s="1065">
        <v>0</v>
      </c>
      <c r="K781" s="983">
        <f t="shared" si="643"/>
      </c>
      <c r="L781" s="985">
        <f t="shared" si="727"/>
      </c>
      <c r="M781" s="986">
        <f t="shared" si="534"/>
      </c>
      <c r="N781" s="983">
        <v>4</v>
      </c>
      <c r="O781" s="986">
        <f t="shared" si="504"/>
      </c>
      <c r="P781" s="986">
        <f t="shared" si="87"/>
      </c>
      <c r="Q781" s="986">
        <f t="shared" si="792"/>
      </c>
      <c r="R781" s="986">
        <f t="shared" si="220"/>
      </c>
      <c r="S781" s="987">
        <f t="shared" si="286"/>
      </c>
      <c r="T781" s="987">
        <f t="shared" si="316"/>
      </c>
      <c r="U781" s="987">
        <f t="shared" si="480"/>
      </c>
      <c r="V781" s="987">
        <f t="shared" si="564"/>
      </c>
      <c r="W781" s="988">
        <f t="shared" si="772"/>
      </c>
      <c r="X781" s="989">
        <v>0.0183</v>
      </c>
      <c r="Y781" s="990">
        <v>60</v>
      </c>
      <c r="Z781" s="986">
        <f t="shared" si="122"/>
      </c>
      <c r="AA781" s="1005">
        <v>37433</v>
      </c>
      <c r="AB781" s="1005">
        <v>436</v>
      </c>
      <c r="AC781" s="1005">
        <v>125</v>
      </c>
      <c r="AD781" s="1005">
        <v>445</v>
      </c>
      <c r="AE781" s="1005">
        <v>46</v>
      </c>
      <c r="AF781" s="1005">
        <v>4</v>
      </c>
      <c r="AG781" s="1005">
        <v>1</v>
      </c>
      <c r="AH781" s="1005">
        <v>41</v>
      </c>
      <c r="AI781" s="986">
        <f t="shared" si="190"/>
      </c>
      <c r="AJ781" s="986">
        <f t="shared" si="254"/>
      </c>
      <c r="AK781" s="993" t="s">
        <v>635</v>
      </c>
      <c r="AL781" s="994" t="s">
        <v>636</v>
      </c>
      <c r="AM781" s="994">
        <v>20</v>
      </c>
    </row>
    <row customHeight="true" ht="18.452380952380953" r="782">
      <c r="A782" s="1056"/>
      <c r="B782" s="1026" t="s">
        <v>641</v>
      </c>
      <c r="C782" s="979" t="s">
        <v>645</v>
      </c>
      <c r="D782" s="1011">
        <f t="shared" si="445"/>
      </c>
      <c r="E782" s="1027">
        <v>1497.69</v>
      </c>
      <c r="F782" s="1028">
        <v>2446.56</v>
      </c>
      <c r="G782" s="983">
        <v>2</v>
      </c>
      <c r="H782" s="985">
        <v>5656.37000000001</v>
      </c>
      <c r="I782" s="983">
        <v>0</v>
      </c>
      <c r="J782" s="983">
        <v>0</v>
      </c>
      <c r="K782" s="983">
        <f t="shared" si="643"/>
      </c>
      <c r="L782" s="985">
        <f t="shared" si="727"/>
      </c>
      <c r="M782" s="986">
        <f t="shared" si="534"/>
      </c>
      <c r="N782" s="983">
        <v>2</v>
      </c>
      <c r="O782" s="986">
        <f t="shared" si="504"/>
      </c>
      <c r="P782" s="986">
        <f t="shared" si="87"/>
      </c>
      <c r="Q782" s="986">
        <f t="shared" si="792"/>
      </c>
      <c r="R782" s="986">
        <f t="shared" si="220"/>
      </c>
      <c r="S782" s="987">
        <f t="shared" si="286"/>
      </c>
      <c r="T782" s="987">
        <f t="shared" si="316"/>
      </c>
      <c r="U782" s="987">
        <f t="shared" si="480"/>
      </c>
      <c r="V782" s="987">
        <f t="shared" si="564"/>
      </c>
      <c r="W782" s="988">
        <f t="shared" si="772"/>
      </c>
      <c r="X782" s="989">
        <v>0.0219</v>
      </c>
      <c r="Y782" s="990">
        <v>61</v>
      </c>
      <c r="Z782" s="986">
        <f t="shared" si="122"/>
      </c>
      <c r="AA782" s="1005">
        <v>45223</v>
      </c>
      <c r="AB782" s="1005">
        <v>628</v>
      </c>
      <c r="AC782" s="1005">
        <v>183</v>
      </c>
      <c r="AD782" s="1005">
        <v>639</v>
      </c>
      <c r="AE782" s="1005">
        <v>56</v>
      </c>
      <c r="AF782" s="1005">
        <v>6</v>
      </c>
      <c r="AG782" s="1005">
        <v>4</v>
      </c>
      <c r="AH782" s="1005">
        <v>32</v>
      </c>
      <c r="AI782" s="986">
        <f t="shared" si="190"/>
      </c>
      <c r="AJ782" s="986">
        <f t="shared" si="254"/>
      </c>
      <c r="AK782" s="993" t="s">
        <v>635</v>
      </c>
      <c r="AL782" s="994" t="s">
        <v>636</v>
      </c>
      <c r="AM782" s="994">
        <v>24</v>
      </c>
    </row>
    <row customHeight="true" ht="18.452380952380953" r="783">
      <c r="A783" s="1056"/>
      <c r="B783" s="1026" t="s">
        <v>641</v>
      </c>
      <c r="C783" s="979" t="s">
        <v>647</v>
      </c>
      <c r="D783" s="1059">
        <f t="shared" si="445"/>
      </c>
      <c r="E783" s="981">
        <v>1028.43</v>
      </c>
      <c r="F783" s="981">
        <v>3210.72</v>
      </c>
      <c r="G783" s="1043">
        <v>3</v>
      </c>
      <c r="H783" s="1000">
        <v>8029.539999999994</v>
      </c>
      <c r="I783" s="983">
        <v>1</v>
      </c>
      <c r="J783" s="983">
        <v>3989.7000000000003</v>
      </c>
      <c r="K783" s="983">
        <f t="shared" si="643"/>
      </c>
      <c r="L783" s="985">
        <f t="shared" si="727"/>
      </c>
      <c r="M783" s="986">
        <f t="shared" si="534"/>
      </c>
      <c r="N783" s="984">
        <v>4</v>
      </c>
      <c r="O783" s="986">
        <f t="shared" si="504"/>
      </c>
      <c r="P783" s="986">
        <f t="shared" si="87"/>
      </c>
      <c r="Q783" s="986">
        <f t="shared" si="792"/>
      </c>
      <c r="R783" s="986">
        <f t="shared" si="220"/>
      </c>
      <c r="S783" s="987">
        <f t="shared" si="286"/>
      </c>
      <c r="T783" s="987">
        <f t="shared" si="316"/>
      </c>
      <c r="U783" s="987">
        <f t="shared" si="480"/>
      </c>
      <c r="V783" s="987">
        <f t="shared" si="564"/>
      </c>
      <c r="W783" s="988">
        <f t="shared" si="772"/>
      </c>
      <c r="X783" s="989">
        <v>0.0186</v>
      </c>
      <c r="Y783" s="990">
        <v>61</v>
      </c>
      <c r="Z783" s="986">
        <f t="shared" si="122"/>
      </c>
      <c r="AA783" s="1013">
        <v>53375</v>
      </c>
      <c r="AB783" s="1005">
        <v>614</v>
      </c>
      <c r="AC783" s="1005">
        <v>159</v>
      </c>
      <c r="AD783" s="1005">
        <v>629</v>
      </c>
      <c r="AE783" s="1005">
        <v>97</v>
      </c>
      <c r="AF783" s="1005">
        <v>4</v>
      </c>
      <c r="AG783" s="1005">
        <v>2</v>
      </c>
      <c r="AH783" s="1005">
        <v>74</v>
      </c>
      <c r="AI783" s="986">
        <f t="shared" si="190"/>
      </c>
      <c r="AJ783" s="986">
        <f t="shared" si="254"/>
      </c>
      <c r="AK783" s="993" t="s">
        <v>635</v>
      </c>
      <c r="AL783" s="994" t="s">
        <v>636</v>
      </c>
      <c r="AM783" s="994">
        <v>34</v>
      </c>
    </row>
    <row customHeight="true" ht="18.452380952380953" r="784">
      <c r="A784" s="1056"/>
      <c r="B784" s="1026" t="s">
        <v>641</v>
      </c>
      <c r="C784" s="979" t="s">
        <v>648</v>
      </c>
      <c r="D784" s="1011">
        <f t="shared" si="445"/>
      </c>
      <c r="E784" s="1028">
        <v>929.32</v>
      </c>
      <c r="F784" s="1028">
        <v>2115.85</v>
      </c>
      <c r="G784" s="983">
        <v>6</v>
      </c>
      <c r="H784" s="983">
        <v>14742.600000000006</v>
      </c>
      <c r="I784" s="983">
        <v>0</v>
      </c>
      <c r="J784" s="983">
        <v>0</v>
      </c>
      <c r="K784" s="983">
        <f t="shared" si="643"/>
      </c>
      <c r="L784" s="985">
        <f t="shared" si="727"/>
      </c>
      <c r="M784" s="986">
        <f t="shared" si="534"/>
      </c>
      <c r="N784" s="1066">
        <v>6</v>
      </c>
      <c r="O784" s="986">
        <f t="shared" si="504"/>
      </c>
      <c r="P784" s="986">
        <f t="shared" si="87"/>
      </c>
      <c r="Q784" s="986">
        <f t="shared" si="792"/>
      </c>
      <c r="R784" s="986">
        <f t="shared" si="220"/>
      </c>
      <c r="S784" s="987">
        <f t="shared" si="286"/>
      </c>
      <c r="T784" s="987">
        <f t="shared" si="316"/>
      </c>
      <c r="U784" s="987">
        <f t="shared" si="480"/>
      </c>
      <c r="V784" s="987">
        <f t="shared" si="564"/>
      </c>
      <c r="W784" s="988">
        <f t="shared" si="772"/>
      </c>
      <c r="X784" s="989">
        <v>0.0165</v>
      </c>
      <c r="Y784" s="990">
        <v>61</v>
      </c>
      <c r="Z784" s="986">
        <f t="shared" si="122"/>
      </c>
      <c r="AA784" s="1005">
        <v>35768</v>
      </c>
      <c r="AB784" s="1005">
        <v>400</v>
      </c>
      <c r="AC784" s="1005">
        <v>117</v>
      </c>
      <c r="AD784" s="1005">
        <v>390</v>
      </c>
      <c r="AE784" s="1005">
        <v>78</v>
      </c>
      <c r="AF784" s="1005">
        <v>1</v>
      </c>
      <c r="AG784" s="1005">
        <v>1</v>
      </c>
      <c r="AH784" s="1005">
        <v>53</v>
      </c>
      <c r="AI784" s="986">
        <f t="shared" si="190"/>
      </c>
      <c r="AJ784" s="986">
        <f t="shared" si="254"/>
      </c>
      <c r="AK784" s="993" t="s">
        <v>635</v>
      </c>
      <c r="AL784" s="994" t="s">
        <v>636</v>
      </c>
      <c r="AM784" s="994">
        <v>46</v>
      </c>
    </row>
    <row customHeight="true" ht="18.452380952380953" r="785">
      <c r="A785" s="1056"/>
      <c r="B785" s="1055" t="s">
        <v>640</v>
      </c>
      <c r="C785" s="1055"/>
      <c r="D785" s="1015">
        <f>SUM(D780:D784)</f>
      </c>
      <c r="E785" s="1016">
        <f>SUM(E780:E784)</f>
      </c>
      <c r="F785" s="1016">
        <f>SUM(F780:F784)</f>
      </c>
      <c r="G785" s="1017">
        <f>SUM(G780:G784)</f>
      </c>
      <c r="H785" s="1018">
        <f>SUM(H780:H784)</f>
      </c>
      <c r="I785" s="1017">
        <f>SUM(I780:I784)</f>
      </c>
      <c r="J785" s="1018">
        <f>SUM(J780:J784)</f>
      </c>
      <c r="K785" s="1017">
        <f>SUM(K780:K784)</f>
      </c>
      <c r="L785" s="1016">
        <f>SUM(L780:L784)</f>
      </c>
      <c r="M785" s="1019">
        <f t="shared" si="534"/>
      </c>
      <c r="N785" s="1017">
        <f>SUM(N780:N784)</f>
      </c>
      <c r="O785" s="1019">
        <f t="shared" si="504"/>
      </c>
      <c r="P785" s="1019">
        <f>D785/N785</f>
      </c>
      <c r="Q785" s="1019">
        <f t="shared" si="792"/>
      </c>
      <c r="R785" s="1019">
        <f t="shared" si="220"/>
      </c>
      <c r="S785" s="1020">
        <f t="shared" si="286"/>
      </c>
      <c r="T785" s="1020">
        <f t="shared" si="316"/>
      </c>
      <c r="U785" s="1020">
        <f t="shared" si="480"/>
      </c>
      <c r="V785" s="1020">
        <f t="shared" si="564"/>
      </c>
      <c r="W785" s="1021">
        <f t="shared" si="772"/>
      </c>
      <c r="X785" s="1020">
        <f>AVERAGE(X780:X784)</f>
      </c>
      <c r="Y785" s="1022">
        <f>AVERAGE(Y780:Y784)</f>
      </c>
      <c r="Z785" s="1022">
        <f t="shared" si="122"/>
      </c>
      <c r="AA785" s="1023">
        <f>SUM(AA780:AA784)</f>
      </c>
      <c r="AB785" s="1023">
        <f>SUM(AB780:AB784)</f>
      </c>
      <c r="AC785" s="1023">
        <f>SUM(AC780:AC784)</f>
      </c>
      <c r="AD785" s="1023">
        <f>SUM(AD780:AD784)</f>
      </c>
      <c r="AE785" s="1023">
        <f>SUM(AE780:AE784)</f>
      </c>
      <c r="AF785" s="1023">
        <f>SUM(AF780:AF784)</f>
      </c>
      <c r="AG785" s="1023">
        <f>SUM(AG780:AG784)</f>
      </c>
      <c r="AH785" s="1023">
        <f>SUM(AH780:AH784)</f>
      </c>
      <c r="AI785" s="1019">
        <f t="shared" si="190"/>
      </c>
      <c r="AJ785" s="1024">
        <f t="shared" si="254"/>
      </c>
      <c r="AK785" s="1025"/>
      <c r="AL785" s="1025"/>
      <c r="AM785" s="1021">
        <f>SUM(AM780:AM784)</f>
      </c>
    </row>
    <row customHeight="true" ht="18.452380952380953" r="786">
      <c r="A786" s="1056"/>
      <c r="B786" s="1026" t="s">
        <v>633</v>
      </c>
      <c r="C786" s="979" t="s">
        <v>649</v>
      </c>
      <c r="D786" s="1011">
        <f t="shared" ref="D786:D790" si="446">E786+F786</f>
      </c>
      <c r="E786" s="1028">
        <v>1482.61</v>
      </c>
      <c r="F786" s="1028">
        <v>3371.4</v>
      </c>
      <c r="G786" s="983">
        <v>6</v>
      </c>
      <c r="H786" s="983">
        <v>13629.339999999997</v>
      </c>
      <c r="I786" s="983">
        <v>1</v>
      </c>
      <c r="J786" s="983">
        <v>3989.7000000000007</v>
      </c>
      <c r="K786" s="983">
        <f t="shared" ref="K786:K790" si="644">G786+I786</f>
      </c>
      <c r="L786" s="985">
        <f t="shared" ref="L786:L790" si="728">H786+J786</f>
      </c>
      <c r="M786" s="986">
        <f t="shared" si="534"/>
      </c>
      <c r="N786" s="1066">
        <v>5</v>
      </c>
      <c r="O786" s="986">
        <f t="shared" si="504"/>
      </c>
      <c r="P786" s="986">
        <f t="shared" ref="P786:P790" si="88">D786/K786</f>
      </c>
      <c r="Q786" s="986">
        <f t="shared" si="792"/>
      </c>
      <c r="R786" s="986">
        <f t="shared" si="220"/>
      </c>
      <c r="S786" s="987">
        <f t="shared" si="286"/>
      </c>
      <c r="T786" s="987">
        <f t="shared" si="316"/>
      </c>
      <c r="U786" s="987">
        <f t="shared" si="480"/>
      </c>
      <c r="V786" s="987">
        <f t="shared" si="564"/>
      </c>
      <c r="W786" s="988">
        <f t="shared" si="772"/>
      </c>
      <c r="X786" s="989">
        <v>0.0199</v>
      </c>
      <c r="Y786" s="990">
        <v>59</v>
      </c>
      <c r="Z786" s="986">
        <f t="shared" si="122"/>
      </c>
      <c r="AA786" s="1005">
        <v>71096</v>
      </c>
      <c r="AB786" s="1005">
        <v>1024</v>
      </c>
      <c r="AC786" s="1005">
        <v>251</v>
      </c>
      <c r="AD786" s="1005">
        <v>1056</v>
      </c>
      <c r="AE786" s="1005">
        <v>123</v>
      </c>
      <c r="AF786" s="1005">
        <v>10</v>
      </c>
      <c r="AG786" s="1005">
        <v>4</v>
      </c>
      <c r="AH786" s="1005">
        <v>86</v>
      </c>
      <c r="AI786" s="986">
        <f t="shared" si="190"/>
      </c>
      <c r="AJ786" s="986">
        <f t="shared" si="254"/>
      </c>
      <c r="AK786" s="993" t="s">
        <v>650</v>
      </c>
      <c r="AL786" s="994" t="s">
        <v>651</v>
      </c>
      <c r="AM786" s="994">
        <v>21</v>
      </c>
    </row>
    <row customHeight="true" ht="18.452380952380953" r="787">
      <c r="A787" s="1056"/>
      <c r="B787" s="1026" t="s">
        <v>633</v>
      </c>
      <c r="C787" s="979" t="s">
        <v>652</v>
      </c>
      <c r="D787" s="1011">
        <f t="shared" si="446"/>
      </c>
      <c r="E787" s="1027">
        <v>1913.33</v>
      </c>
      <c r="F787" s="1027">
        <v>2444.72</v>
      </c>
      <c r="G787" s="983">
        <v>4</v>
      </c>
      <c r="H787" s="1012">
        <v>9464.539999999994</v>
      </c>
      <c r="I787" s="983">
        <v>0</v>
      </c>
      <c r="J787" s="1012">
        <v>0</v>
      </c>
      <c r="K787" s="983">
        <f t="shared" si="644"/>
      </c>
      <c r="L787" s="985">
        <f t="shared" si="728"/>
      </c>
      <c r="M787" s="986">
        <f t="shared" si="534"/>
      </c>
      <c r="N787" s="1066">
        <v>4</v>
      </c>
      <c r="O787" s="986">
        <f t="shared" si="504"/>
      </c>
      <c r="P787" s="986">
        <f t="shared" si="88"/>
      </c>
      <c r="Q787" s="986">
        <f t="shared" si="792"/>
      </c>
      <c r="R787" s="986">
        <f t="shared" si="220"/>
      </c>
      <c r="S787" s="987">
        <f t="shared" si="286"/>
      </c>
      <c r="T787" s="987">
        <f t="shared" si="316"/>
      </c>
      <c r="U787" s="987">
        <f t="shared" si="480"/>
      </c>
      <c r="V787" s="987">
        <f t="shared" si="564"/>
      </c>
      <c r="W787" s="988">
        <f t="shared" si="772"/>
      </c>
      <c r="X787" s="989">
        <v>0.0086</v>
      </c>
      <c r="Y787" s="990">
        <v>58</v>
      </c>
      <c r="Z787" s="986">
        <f t="shared" si="122"/>
      </c>
      <c r="AA787" s="1005">
        <v>58352</v>
      </c>
      <c r="AB787" s="1005">
        <v>678</v>
      </c>
      <c r="AC787" s="1005">
        <v>155</v>
      </c>
      <c r="AD787" s="1005">
        <v>699</v>
      </c>
      <c r="AE787" s="1005">
        <v>103</v>
      </c>
      <c r="AF787" s="1005">
        <v>5</v>
      </c>
      <c r="AG787" s="1005">
        <v>0</v>
      </c>
      <c r="AH787" s="1005">
        <v>42</v>
      </c>
      <c r="AI787" s="986">
        <f t="shared" si="190"/>
      </c>
      <c r="AJ787" s="986">
        <f>AM786*1000/D787</f>
      </c>
      <c r="AK787" s="993" t="s">
        <v>650</v>
      </c>
      <c r="AL787" s="994" t="s">
        <v>651</v>
      </c>
      <c r="AM787" s="1074">
        <v>37</v>
      </c>
    </row>
    <row customHeight="true" ht="18.452380952380953" r="788">
      <c r="A788" s="1056"/>
      <c r="B788" s="1026" t="s">
        <v>633</v>
      </c>
      <c r="C788" s="979" t="s">
        <v>654</v>
      </c>
      <c r="D788" s="1011">
        <f t="shared" si="446"/>
      </c>
      <c r="E788" s="1027">
        <v>2300.1</v>
      </c>
      <c r="F788" s="1028">
        <v>4224.66</v>
      </c>
      <c r="G788" s="1012">
        <v>10</v>
      </c>
      <c r="H788" s="1012">
        <v>24528.670000000013</v>
      </c>
      <c r="I788" s="1012">
        <v>0</v>
      </c>
      <c r="J788" s="1012">
        <v>0</v>
      </c>
      <c r="K788" s="983">
        <f t="shared" si="644"/>
      </c>
      <c r="L788" s="985">
        <f t="shared" si="728"/>
      </c>
      <c r="M788" s="986">
        <f t="shared" si="534"/>
      </c>
      <c r="N788" s="1066">
        <v>8</v>
      </c>
      <c r="O788" s="986">
        <f t="shared" si="504"/>
      </c>
      <c r="P788" s="986">
        <f t="shared" si="88"/>
      </c>
      <c r="Q788" s="986">
        <f t="shared" si="792"/>
      </c>
      <c r="R788" s="986">
        <f t="shared" si="220"/>
      </c>
      <c r="S788" s="987">
        <f t="shared" si="286"/>
      </c>
      <c r="T788" s="987">
        <f t="shared" si="316"/>
      </c>
      <c r="U788" s="987">
        <f t="shared" si="480"/>
      </c>
      <c r="V788" s="987">
        <f t="shared" si="564"/>
      </c>
      <c r="W788" s="988">
        <f t="shared" si="772"/>
      </c>
      <c r="X788" s="989">
        <v>0.0206</v>
      </c>
      <c r="Y788" s="990">
        <v>56</v>
      </c>
      <c r="Z788" s="986">
        <f t="shared" si="122"/>
      </c>
      <c r="AA788" s="1069">
        <v>81507</v>
      </c>
      <c r="AB788" s="1005">
        <v>1327</v>
      </c>
      <c r="AC788" s="1005">
        <v>294</v>
      </c>
      <c r="AD788" s="1005">
        <v>1550</v>
      </c>
      <c r="AE788" s="1005">
        <v>108</v>
      </c>
      <c r="AF788" s="1005">
        <v>12</v>
      </c>
      <c r="AG788" s="1005">
        <v>2</v>
      </c>
      <c r="AH788" s="1005">
        <v>68</v>
      </c>
      <c r="AI788" s="986">
        <f t="shared" si="190"/>
      </c>
      <c r="AJ788" s="986">
        <f t="shared" ref="AJ788:AJ798" si="255">AM788*1000/D788</f>
      </c>
      <c r="AK788" s="993" t="s">
        <v>650</v>
      </c>
      <c r="AL788" s="994" t="s">
        <v>651</v>
      </c>
      <c r="AM788" s="994">
        <v>39</v>
      </c>
    </row>
    <row customHeight="true" ht="18.452380952380953" r="789">
      <c r="A789" s="1056"/>
      <c r="B789" s="1026" t="s">
        <v>633</v>
      </c>
      <c r="C789" s="979" t="s">
        <v>655</v>
      </c>
      <c r="D789" s="1059">
        <f t="shared" si="446"/>
      </c>
      <c r="E789" s="1008">
        <v>1984.7</v>
      </c>
      <c r="F789" s="1031">
        <v>3955.59</v>
      </c>
      <c r="G789" s="983">
        <v>5</v>
      </c>
      <c r="H789" s="1012">
        <v>12754.179999999993</v>
      </c>
      <c r="I789" s="1012">
        <v>0</v>
      </c>
      <c r="J789" s="1012">
        <v>0</v>
      </c>
      <c r="K789" s="983">
        <f t="shared" si="644"/>
      </c>
      <c r="L789" s="985">
        <f t="shared" si="728"/>
      </c>
      <c r="M789" s="986">
        <f t="shared" si="534"/>
      </c>
      <c r="N789" s="1066">
        <v>5</v>
      </c>
      <c r="O789" s="986">
        <f t="shared" si="504"/>
      </c>
      <c r="P789" s="986">
        <f t="shared" si="88"/>
      </c>
      <c r="Q789" s="986">
        <f t="shared" si="792"/>
      </c>
      <c r="R789" s="986">
        <f t="shared" si="220"/>
      </c>
      <c r="S789" s="987">
        <f t="shared" si="286"/>
      </c>
      <c r="T789" s="987">
        <f t="shared" si="316"/>
      </c>
      <c r="U789" s="987">
        <f t="shared" si="480"/>
      </c>
      <c r="V789" s="987">
        <f t="shared" si="564"/>
      </c>
      <c r="W789" s="988">
        <f t="shared" si="772"/>
      </c>
      <c r="X789" s="989">
        <v>0.0157</v>
      </c>
      <c r="Y789" s="990">
        <v>57</v>
      </c>
      <c r="Z789" s="1002">
        <f t="shared" si="122"/>
      </c>
      <c r="AA789" s="1003">
        <v>76940</v>
      </c>
      <c r="AB789" s="1004">
        <v>926</v>
      </c>
      <c r="AC789" s="1005">
        <v>245</v>
      </c>
      <c r="AD789" s="1005">
        <v>971</v>
      </c>
      <c r="AE789" s="1005">
        <v>134</v>
      </c>
      <c r="AF789" s="1005">
        <v>12</v>
      </c>
      <c r="AG789" s="1005">
        <v>2</v>
      </c>
      <c r="AH789" s="1005">
        <v>81</v>
      </c>
      <c r="AI789" s="986">
        <f t="shared" si="190"/>
      </c>
      <c r="AJ789" s="986">
        <f t="shared" si="255"/>
      </c>
      <c r="AK789" s="993" t="s">
        <v>650</v>
      </c>
      <c r="AL789" s="994" t="s">
        <v>651</v>
      </c>
      <c r="AM789" s="994">
        <v>42</v>
      </c>
    </row>
    <row customHeight="true" ht="18.452380952380953" r="790">
      <c r="A790" s="1056"/>
      <c r="B790" s="1026" t="s">
        <v>633</v>
      </c>
      <c r="C790" s="979" t="s">
        <v>656</v>
      </c>
      <c r="D790" s="1011">
        <f t="shared" si="446"/>
      </c>
      <c r="E790" s="1027">
        <v>1844.04</v>
      </c>
      <c r="F790" s="1028">
        <v>2916.79</v>
      </c>
      <c r="G790" s="1012">
        <v>7</v>
      </c>
      <c r="H790" s="983">
        <v>15617.75</v>
      </c>
      <c r="I790" s="1012">
        <v>2</v>
      </c>
      <c r="J790" s="1012">
        <v>11312.73</v>
      </c>
      <c r="K790" s="983">
        <f t="shared" si="644"/>
      </c>
      <c r="L790" s="985">
        <f t="shared" si="728"/>
      </c>
      <c r="M790" s="986">
        <f t="shared" si="534"/>
      </c>
      <c r="N790" s="1066">
        <v>7</v>
      </c>
      <c r="O790" s="986">
        <f t="shared" si="504"/>
      </c>
      <c r="P790" s="986">
        <f t="shared" si="88"/>
      </c>
      <c r="Q790" s="986">
        <f t="shared" si="792"/>
      </c>
      <c r="R790" s="986">
        <f t="shared" si="220"/>
      </c>
      <c r="S790" s="987">
        <f t="shared" si="286"/>
      </c>
      <c r="T790" s="987">
        <f t="shared" si="316"/>
      </c>
      <c r="U790" s="987">
        <f t="shared" si="480"/>
      </c>
      <c r="V790" s="987">
        <f t="shared" si="564"/>
      </c>
      <c r="W790" s="988">
        <f t="shared" si="772"/>
      </c>
      <c r="X790" s="989">
        <v>0.0134</v>
      </c>
      <c r="Y790" s="990">
        <v>57</v>
      </c>
      <c r="Z790" s="986">
        <f t="shared" si="122"/>
      </c>
      <c r="AA790" s="1013">
        <v>65383</v>
      </c>
      <c r="AB790" s="1005">
        <v>904</v>
      </c>
      <c r="AC790" s="1005">
        <v>214</v>
      </c>
      <c r="AD790" s="1005">
        <v>966</v>
      </c>
      <c r="AE790" s="1005">
        <v>138</v>
      </c>
      <c r="AF790" s="1005">
        <v>16</v>
      </c>
      <c r="AG790" s="1005">
        <v>0</v>
      </c>
      <c r="AH790" s="1005">
        <v>56</v>
      </c>
      <c r="AI790" s="986">
        <f t="shared" si="190"/>
      </c>
      <c r="AJ790" s="986">
        <f t="shared" si="255"/>
      </c>
      <c r="AK790" s="993" t="s">
        <v>650</v>
      </c>
      <c r="AL790" s="994" t="s">
        <v>651</v>
      </c>
      <c r="AM790" s="994">
        <v>35</v>
      </c>
    </row>
    <row customHeight="true" ht="18.452380952380953" r="791">
      <c r="A791" s="1056"/>
      <c r="B791" s="1075" t="s">
        <v>640</v>
      </c>
      <c r="C791" s="1055"/>
      <c r="D791" s="1015">
        <f>SUM(D786:D790)</f>
      </c>
      <c r="E791" s="1072">
        <f>SUM(E786:E790)</f>
      </c>
      <c r="F791" s="1072">
        <f>SUM(F786:F790)</f>
      </c>
      <c r="G791" s="1029">
        <f>SUM(G786:G790)</f>
      </c>
      <c r="H791" s="1072">
        <f>SUM(H786:H790)</f>
      </c>
      <c r="I791" s="1029">
        <f>SUM(I786:I790)</f>
      </c>
      <c r="J791" s="1072">
        <f>SUM(J786:J790)</f>
      </c>
      <c r="K791" s="1029">
        <f>SUM(K786:K790)</f>
      </c>
      <c r="L791" s="1072">
        <f>SUM(L786:L790)</f>
      </c>
      <c r="M791" s="1019">
        <f t="shared" si="534"/>
      </c>
      <c r="N791" s="1017">
        <f>SUM(N786:N790)</f>
      </c>
      <c r="O791" s="1019">
        <f t="shared" si="504"/>
      </c>
      <c r="P791" s="1019">
        <f>D791/N791</f>
      </c>
      <c r="Q791" s="1019">
        <f t="shared" si="792"/>
      </c>
      <c r="R791" s="1019">
        <f t="shared" si="220"/>
      </c>
      <c r="S791" s="1020">
        <f t="shared" si="286"/>
      </c>
      <c r="T791" s="1020">
        <f t="shared" si="316"/>
      </c>
      <c r="U791" s="1020">
        <f t="shared" si="480"/>
      </c>
      <c r="V791" s="1020">
        <f t="shared" si="564"/>
      </c>
      <c r="W791" s="1021">
        <f t="shared" si="772"/>
      </c>
      <c r="X791" s="1020">
        <f>AVERAGE(X786:X790)</f>
      </c>
      <c r="Y791" s="1022">
        <f>AVERAGE(Y786:Y790)</f>
      </c>
      <c r="Z791" s="1022">
        <f t="shared" si="122"/>
      </c>
      <c r="AA791" s="1023">
        <f>SUM(AA786:AA790)</f>
      </c>
      <c r="AB791" s="1023">
        <f>SUM(AB786:AB790)</f>
      </c>
      <c r="AC791" s="1023">
        <f>SUM(AC786:AC790)</f>
      </c>
      <c r="AD791" s="1023">
        <f>SUM(AD786:AD790)</f>
      </c>
      <c r="AE791" s="1023">
        <f>SUM(AE786:AE790)</f>
      </c>
      <c r="AF791" s="1023">
        <f>SUM(AF786:AF790)</f>
      </c>
      <c r="AG791" s="1023">
        <f>SUM(AG786:AG790)</f>
      </c>
      <c r="AH791" s="1023">
        <f>SUM(AH786:AH790)</f>
      </c>
      <c r="AI791" s="1019">
        <f t="shared" si="190"/>
      </c>
      <c r="AJ791" s="1024">
        <f t="shared" si="255"/>
      </c>
      <c r="AK791" s="1025"/>
      <c r="AL791" s="1025"/>
      <c r="AM791" s="1023">
        <f>SUM(AM786:AM790)</f>
      </c>
    </row>
    <row customHeight="true" ht="18.452380952380953" r="792">
      <c r="A792" s="1076"/>
      <c r="B792" s="1077" t="s">
        <v>653</v>
      </c>
      <c r="C792" s="1078" t="s">
        <v>657</v>
      </c>
      <c r="D792" s="1011">
        <f t="shared" ref="D792:D796" si="447">E792+F792</f>
      </c>
      <c r="E792" s="1027">
        <v>2131.97</v>
      </c>
      <c r="F792" s="1028">
        <v>2105.34</v>
      </c>
      <c r="G792" s="1012">
        <v>1</v>
      </c>
      <c r="H792" s="1012">
        <v>1435.0100000000093</v>
      </c>
      <c r="I792" s="1012">
        <v>0</v>
      </c>
      <c r="J792" s="1012">
        <v>0</v>
      </c>
      <c r="K792" s="983">
        <f t="shared" ref="K792:K796" si="645">G792+I792</f>
      </c>
      <c r="L792" s="985">
        <f t="shared" ref="L792:L796" si="729">H792+J792</f>
      </c>
      <c r="M792" s="986">
        <f t="shared" si="534"/>
      </c>
      <c r="N792" s="1066">
        <v>1</v>
      </c>
      <c r="O792" s="986">
        <f t="shared" si="504"/>
      </c>
      <c r="P792" s="986">
        <f t="shared" ref="P792:P796" si="89">D792/K792</f>
      </c>
      <c r="Q792" s="986">
        <f t="shared" si="792"/>
      </c>
      <c r="R792" s="986">
        <f t="shared" si="220"/>
      </c>
      <c r="S792" s="987">
        <f t="shared" si="286"/>
      </c>
      <c r="T792" s="987">
        <f t="shared" si="316"/>
      </c>
      <c r="U792" s="987">
        <f t="shared" si="480"/>
      </c>
      <c r="V792" s="987">
        <f t="shared" si="564"/>
      </c>
      <c r="W792" s="988">
        <f t="shared" si="772"/>
      </c>
      <c r="X792" s="989">
        <v>0.0079</v>
      </c>
      <c r="Y792" s="990">
        <v>57</v>
      </c>
      <c r="Z792" s="986">
        <f t="shared" si="122"/>
      </c>
      <c r="AA792" s="1005">
        <v>50599</v>
      </c>
      <c r="AB792" s="1005">
        <v>556</v>
      </c>
      <c r="AC792" s="1005">
        <v>123</v>
      </c>
      <c r="AD792" s="1005">
        <v>546</v>
      </c>
      <c r="AE792" s="1005">
        <v>17</v>
      </c>
      <c r="AF792" s="1005">
        <v>8</v>
      </c>
      <c r="AG792" s="1005">
        <v>2</v>
      </c>
      <c r="AH792" s="1005">
        <v>26</v>
      </c>
      <c r="AI792" s="986">
        <f t="shared" si="190"/>
      </c>
      <c r="AJ792" s="986">
        <f t="shared" si="255"/>
      </c>
      <c r="AK792" s="993" t="s">
        <v>650</v>
      </c>
      <c r="AL792" s="994" t="s">
        <v>651</v>
      </c>
      <c r="AM792" s="994">
        <v>13</v>
      </c>
    </row>
    <row customHeight="true" ht="18.452380952380953" r="793">
      <c r="A793" s="1076"/>
      <c r="B793" s="1077" t="s">
        <v>653</v>
      </c>
      <c r="C793" s="1078" t="s">
        <v>659</v>
      </c>
      <c r="D793" s="1011">
        <f t="shared" si="447"/>
      </c>
      <c r="E793" s="1031">
        <v>1842.94</v>
      </c>
      <c r="F793" s="1031">
        <v>2848.72</v>
      </c>
      <c r="G793" s="1012">
        <v>10</v>
      </c>
      <c r="H793" s="1012">
        <v>25096.51999999999</v>
      </c>
      <c r="I793" s="1012">
        <v>0</v>
      </c>
      <c r="J793" s="1012">
        <v>0</v>
      </c>
      <c r="K793" s="983">
        <f t="shared" si="645"/>
      </c>
      <c r="L793" s="985">
        <f t="shared" si="729"/>
      </c>
      <c r="M793" s="986">
        <f t="shared" si="534"/>
      </c>
      <c r="N793" s="1066">
        <v>10</v>
      </c>
      <c r="O793" s="986">
        <f t="shared" si="504"/>
      </c>
      <c r="P793" s="986">
        <f t="shared" si="89"/>
      </c>
      <c r="Q793" s="986">
        <f t="shared" si="792"/>
      </c>
      <c r="R793" s="986">
        <f t="shared" si="220"/>
      </c>
      <c r="S793" s="987">
        <f t="shared" si="286"/>
      </c>
      <c r="T793" s="987">
        <f t="shared" si="316"/>
      </c>
      <c r="U793" s="987">
        <f t="shared" si="480"/>
      </c>
      <c r="V793" s="987">
        <f t="shared" si="564"/>
      </c>
      <c r="W793" s="988">
        <f t="shared" si="772"/>
      </c>
      <c r="X793" s="989">
        <v>0.0103</v>
      </c>
      <c r="Y793" s="990">
        <v>58</v>
      </c>
      <c r="Z793" s="986">
        <f t="shared" si="122"/>
      </c>
      <c r="AA793" s="1005">
        <v>63578</v>
      </c>
      <c r="AB793" s="1005">
        <v>764</v>
      </c>
      <c r="AC793" s="1005">
        <v>170</v>
      </c>
      <c r="AD793" s="1005">
        <v>815</v>
      </c>
      <c r="AE793" s="1005">
        <v>95</v>
      </c>
      <c r="AF793" s="1005">
        <v>17</v>
      </c>
      <c r="AG793" s="1005">
        <v>0</v>
      </c>
      <c r="AH793" s="1005">
        <v>68</v>
      </c>
      <c r="AI793" s="986">
        <f t="shared" si="190"/>
      </c>
      <c r="AJ793" s="986">
        <f t="shared" si="255"/>
      </c>
      <c r="AK793" s="993" t="s">
        <v>650</v>
      </c>
      <c r="AL793" s="994" t="s">
        <v>651</v>
      </c>
      <c r="AM793" s="994">
        <v>28</v>
      </c>
    </row>
    <row customHeight="true" ht="18.452380952380953" r="794">
      <c r="A794" s="1076"/>
      <c r="B794" s="1077" t="s">
        <v>653</v>
      </c>
      <c r="C794" s="1078" t="s">
        <v>660</v>
      </c>
      <c r="D794" s="1011">
        <f t="shared" si="447"/>
      </c>
      <c r="E794" s="1008">
        <v>1967.65</v>
      </c>
      <c r="F794" s="1031">
        <v>2704.36</v>
      </c>
      <c r="G794" s="983">
        <v>8</v>
      </c>
      <c r="H794" s="983">
        <v>15821.780000000028</v>
      </c>
      <c r="I794" s="983">
        <v>0</v>
      </c>
      <c r="J794" s="983">
        <v>0</v>
      </c>
      <c r="K794" s="983">
        <f t="shared" si="645"/>
      </c>
      <c r="L794" s="985">
        <f t="shared" si="729"/>
      </c>
      <c r="M794" s="986">
        <f t="shared" si="534"/>
      </c>
      <c r="N794" s="1066">
        <v>6</v>
      </c>
      <c r="O794" s="986">
        <f t="shared" si="504"/>
      </c>
      <c r="P794" s="986">
        <f t="shared" si="89"/>
      </c>
      <c r="Q794" s="986">
        <f t="shared" si="792"/>
      </c>
      <c r="R794" s="986">
        <f t="shared" si="220"/>
      </c>
      <c r="S794" s="987">
        <f t="shared" si="286"/>
      </c>
      <c r="T794" s="987">
        <f t="shared" si="316"/>
      </c>
      <c r="U794" s="987">
        <f t="shared" si="480"/>
      </c>
      <c r="V794" s="987">
        <f t="shared" si="564"/>
      </c>
      <c r="W794" s="988">
        <f t="shared" si="772"/>
      </c>
      <c r="X794" s="989">
        <v>0.0069</v>
      </c>
      <c r="Y794" s="990">
        <v>57</v>
      </c>
      <c r="Z794" s="986">
        <f t="shared" si="122"/>
      </c>
      <c r="AA794" s="1005">
        <v>72387</v>
      </c>
      <c r="AB794" s="1005">
        <v>833</v>
      </c>
      <c r="AC794" s="1005">
        <v>141</v>
      </c>
      <c r="AD794" s="1005">
        <v>851</v>
      </c>
      <c r="AE794" s="1005">
        <v>64</v>
      </c>
      <c r="AF794" s="1005">
        <v>8</v>
      </c>
      <c r="AG794" s="1005">
        <v>1</v>
      </c>
      <c r="AH794" s="1005">
        <v>69</v>
      </c>
      <c r="AI794" s="986">
        <f t="shared" si="190"/>
      </c>
      <c r="AJ794" s="986">
        <f t="shared" si="255"/>
      </c>
      <c r="AK794" s="993" t="s">
        <v>650</v>
      </c>
      <c r="AL794" s="994" t="s">
        <v>651</v>
      </c>
      <c r="AM794" s="994">
        <v>30</v>
      </c>
    </row>
    <row customHeight="true" ht="18.452380952380953" r="795">
      <c r="A795" s="1076"/>
      <c r="B795" s="1077" t="s">
        <v>653</v>
      </c>
      <c r="C795" s="1078" t="s">
        <v>661</v>
      </c>
      <c r="D795" s="1059">
        <f t="shared" si="447"/>
      </c>
      <c r="E795" s="1031">
        <v>1552.82</v>
      </c>
      <c r="F795" s="1031">
        <v>1732.08</v>
      </c>
      <c r="G795" s="1012">
        <v>3</v>
      </c>
      <c r="H795" s="1012">
        <v>6814.969999999972</v>
      </c>
      <c r="I795" s="1012">
        <v>0</v>
      </c>
      <c r="J795" s="1012">
        <v>0</v>
      </c>
      <c r="K795" s="983">
        <f t="shared" si="645"/>
      </c>
      <c r="L795" s="985">
        <f t="shared" si="729"/>
      </c>
      <c r="M795" s="986">
        <f t="shared" si="534"/>
      </c>
      <c r="N795" s="1066">
        <v>3</v>
      </c>
      <c r="O795" s="986">
        <f t="shared" si="504"/>
      </c>
      <c r="P795" s="986">
        <f t="shared" si="89"/>
      </c>
      <c r="Q795" s="986">
        <f t="shared" si="792"/>
      </c>
      <c r="R795" s="986">
        <f t="shared" si="220"/>
      </c>
      <c r="S795" s="987">
        <f t="shared" si="286"/>
      </c>
      <c r="T795" s="987">
        <f t="shared" si="316"/>
      </c>
      <c r="U795" s="987">
        <f t="shared" si="480"/>
      </c>
      <c r="V795" s="987">
        <f t="shared" si="564"/>
      </c>
      <c r="W795" s="988">
        <f t="shared" si="772"/>
      </c>
      <c r="X795" s="989">
        <v>0.0092</v>
      </c>
      <c r="Y795" s="990">
        <v>57</v>
      </c>
      <c r="Z795" s="986">
        <f t="shared" si="122"/>
      </c>
      <c r="AA795" s="1013">
        <v>52524</v>
      </c>
      <c r="AB795" s="1005">
        <v>820</v>
      </c>
      <c r="AC795" s="1005">
        <v>136</v>
      </c>
      <c r="AD795" s="1005">
        <v>916</v>
      </c>
      <c r="AE795" s="1005">
        <v>64</v>
      </c>
      <c r="AF795" s="1005">
        <v>10</v>
      </c>
      <c r="AG795" s="1005">
        <v>1</v>
      </c>
      <c r="AH795" s="1005">
        <v>51</v>
      </c>
      <c r="AI795" s="986">
        <f t="shared" si="190"/>
      </c>
      <c r="AJ795" s="986">
        <f t="shared" si="255"/>
      </c>
      <c r="AK795" s="993" t="s">
        <v>650</v>
      </c>
      <c r="AL795" s="994" t="s">
        <v>651</v>
      </c>
      <c r="AM795" s="994">
        <v>25</v>
      </c>
    </row>
    <row customHeight="true" ht="18.452380952380953" r="796">
      <c r="A796" s="1076"/>
      <c r="B796" s="1077" t="s">
        <v>653</v>
      </c>
      <c r="C796" s="1078" t="s">
        <v>662</v>
      </c>
      <c r="D796" s="1011">
        <f t="shared" si="447"/>
      </c>
      <c r="E796" s="1008">
        <v>954.94</v>
      </c>
      <c r="F796" s="1008">
        <v>1232.35</v>
      </c>
      <c r="G796" s="1012">
        <v>4</v>
      </c>
      <c r="H796" s="983">
        <v>9092.660000000003</v>
      </c>
      <c r="I796" s="1012">
        <v>0</v>
      </c>
      <c r="J796" s="1012">
        <v>0</v>
      </c>
      <c r="K796" s="983">
        <f t="shared" si="645"/>
      </c>
      <c r="L796" s="985">
        <f t="shared" si="729"/>
      </c>
      <c r="M796" s="986">
        <f t="shared" si="534"/>
      </c>
      <c r="N796" s="1066">
        <v>4</v>
      </c>
      <c r="O796" s="986">
        <f t="shared" si="504"/>
      </c>
      <c r="P796" s="986">
        <f t="shared" si="89"/>
      </c>
      <c r="Q796" s="986">
        <f t="shared" si="792"/>
      </c>
      <c r="R796" s="986">
        <f t="shared" si="220"/>
      </c>
      <c r="S796" s="987">
        <f t="shared" si="286"/>
      </c>
      <c r="T796" s="987">
        <f t="shared" si="316"/>
      </c>
      <c r="U796" s="987">
        <f t="shared" si="480"/>
      </c>
      <c r="V796" s="987">
        <f t="shared" si="564"/>
      </c>
      <c r="W796" s="988">
        <f t="shared" si="772"/>
      </c>
      <c r="X796" s="989">
        <v>0.0188</v>
      </c>
      <c r="Y796" s="990">
        <v>59</v>
      </c>
      <c r="Z796" s="986">
        <f t="shared" si="122"/>
      </c>
      <c r="AA796" s="1005">
        <v>31270</v>
      </c>
      <c r="AB796" s="1005">
        <v>533</v>
      </c>
      <c r="AC796" s="1005">
        <v>117</v>
      </c>
      <c r="AD796" s="1005">
        <v>557</v>
      </c>
      <c r="AE796" s="1005">
        <v>60</v>
      </c>
      <c r="AF796" s="1005">
        <v>6</v>
      </c>
      <c r="AG796" s="1005">
        <v>3</v>
      </c>
      <c r="AH796" s="1005">
        <v>60</v>
      </c>
      <c r="AI796" s="986">
        <f t="shared" si="190"/>
      </c>
      <c r="AJ796" s="986">
        <f t="shared" si="255"/>
      </c>
      <c r="AK796" s="993" t="s">
        <v>650</v>
      </c>
      <c r="AL796" s="994" t="s">
        <v>651</v>
      </c>
      <c r="AM796" s="994">
        <v>15</v>
      </c>
    </row>
    <row customHeight="true" ht="18.452380952380953" r="797">
      <c r="A797" s="1056"/>
      <c r="B797" s="1079" t="s">
        <v>640</v>
      </c>
      <c r="C797" s="1055"/>
      <c r="D797" s="1015">
        <f>SUM(D792:D796)</f>
      </c>
      <c r="E797" s="1072">
        <f>SUM(E792:E796)</f>
      </c>
      <c r="F797" s="1072">
        <f>SUM(F792:F796)</f>
      </c>
      <c r="G797" s="1029">
        <f>SUM(G792:G796)</f>
      </c>
      <c r="H797" s="1072">
        <f>SUM(H792:H796)</f>
      </c>
      <c r="I797" s="1029">
        <f>SUM(I792:I796)</f>
      </c>
      <c r="J797" s="1072">
        <f>SUM(J792:J796)</f>
      </c>
      <c r="K797" s="1029">
        <f>SUM(K792:K796)</f>
      </c>
      <c r="L797" s="1072">
        <f>SUM(L792:L796)</f>
      </c>
      <c r="M797" s="1019">
        <f t="shared" si="534"/>
      </c>
      <c r="N797" s="1017">
        <f>SUM(N792:N796)</f>
      </c>
      <c r="O797" s="1019">
        <f t="shared" si="504"/>
      </c>
      <c r="P797" s="1019">
        <f t="shared" ref="P797:P798" si="142">D797/N797</f>
      </c>
      <c r="Q797" s="1019">
        <f t="shared" si="792"/>
      </c>
      <c r="R797" s="1019">
        <f t="shared" si="220"/>
      </c>
      <c r="S797" s="1020">
        <f t="shared" si="286"/>
      </c>
      <c r="T797" s="1020">
        <f t="shared" si="316"/>
      </c>
      <c r="U797" s="1020">
        <f t="shared" si="480"/>
      </c>
      <c r="V797" s="1020">
        <f t="shared" si="564"/>
      </c>
      <c r="W797" s="1021">
        <f t="shared" si="772"/>
      </c>
      <c r="X797" s="1020">
        <f>AVERAGE(X792:X796)</f>
      </c>
      <c r="Y797" s="1022">
        <f>AVERAGE(Y792:Y796)</f>
      </c>
      <c r="Z797" s="1022">
        <f t="shared" si="122"/>
      </c>
      <c r="AA797" s="1023">
        <f>SUM(AA792:AA796)</f>
      </c>
      <c r="AB797" s="1023">
        <f>SUM(AB792:AB796)</f>
      </c>
      <c r="AC797" s="1023">
        <f>SUM(AC792:AC796)</f>
      </c>
      <c r="AD797" s="1023">
        <f>SUM(AD792:AD796)</f>
      </c>
      <c r="AE797" s="1023">
        <f>SUM(AE792:AE796)</f>
      </c>
      <c r="AF797" s="1023">
        <f>SUM(AF792:AF796)</f>
      </c>
      <c r="AG797" s="1023">
        <f>SUM(AG792:AG796)</f>
      </c>
      <c r="AH797" s="1023">
        <f>SUM(AH792:AH796)</f>
      </c>
      <c r="AI797" s="1019">
        <f t="shared" si="190"/>
      </c>
      <c r="AJ797" s="1024">
        <f t="shared" si="255"/>
      </c>
      <c r="AK797" s="1025"/>
      <c r="AL797" s="1025"/>
      <c r="AM797" s="1023">
        <f>SUM(AM792:AM796)</f>
      </c>
    </row>
    <row customHeight="true" ht="18.452380952380953" r="798">
      <c r="A798" s="1056"/>
      <c r="B798" s="1039" t="s">
        <v>663</v>
      </c>
      <c r="C798" s="1039"/>
      <c r="D798" s="1033">
        <f>D785+D779+D797+D791</f>
      </c>
      <c r="E798" s="1033">
        <f>E785+E779+E797+E791</f>
      </c>
      <c r="F798" s="1033">
        <f>F785+F779+F797+F791</f>
      </c>
      <c r="G798" s="1033">
        <f>G785+G779+G797+G791</f>
      </c>
      <c r="H798" s="1033">
        <f>H785+H779+H797+H791</f>
      </c>
      <c r="I798" s="1033">
        <f>I785+I779+I797+I791</f>
      </c>
      <c r="J798" s="1033">
        <f>J785+J779+J797+J791</f>
      </c>
      <c r="K798" s="1033">
        <f>K785+K779+K797+K791</f>
      </c>
      <c r="L798" s="1033">
        <f>L785+L779+L797+L791</f>
      </c>
      <c r="M798" s="1036">
        <f t="shared" si="534"/>
      </c>
      <c r="N798" s="1067">
        <f>N785+N779+N797+N791</f>
      </c>
      <c r="O798" s="1036">
        <f t="shared" si="504"/>
      </c>
      <c r="P798" s="1036">
        <f t="shared" si="142"/>
      </c>
      <c r="Q798" s="1036">
        <f t="shared" si="792"/>
      </c>
      <c r="R798" s="1036">
        <f t="shared" si="220"/>
      </c>
      <c r="S798" s="1037">
        <f t="shared" si="286"/>
      </c>
      <c r="T798" s="1037">
        <f t="shared" si="316"/>
      </c>
      <c r="U798" s="1037">
        <f t="shared" si="480"/>
      </c>
      <c r="V798" s="1037">
        <f t="shared" si="564"/>
      </c>
      <c r="W798" s="1035">
        <f t="shared" si="772"/>
      </c>
      <c r="X798" s="1036">
        <f>(X785+X779+X797+X791)/4</f>
      </c>
      <c r="Y798" s="1036">
        <f>(Y785+Y779+Y797+Y791)/4</f>
      </c>
      <c r="Z798" s="1036">
        <f>(Z785+Z779+Z797+Z791)/4</f>
      </c>
      <c r="AA798" s="1033">
        <f>AA785+AA779+AA797+AA791</f>
      </c>
      <c r="AB798" s="1033">
        <f>AB785+AB779+AB797+AB791</f>
      </c>
      <c r="AC798" s="1033">
        <f>AC785+AC779+AC797+AC791</f>
      </c>
      <c r="AD798" s="1033">
        <f>AD785+AD779+AD797+AD791</f>
      </c>
      <c r="AE798" s="1033">
        <f>AE785+AE779+AE797+AE791</f>
      </c>
      <c r="AF798" s="1033">
        <f>AF785+AF779+AF797+AF791</f>
      </c>
      <c r="AG798" s="1033">
        <f>AG785+AG779+AG797+AG791</f>
      </c>
      <c r="AH798" s="1033">
        <f>AH785+AH779+AH797+AH791</f>
      </c>
      <c r="AI798" s="1036">
        <f t="shared" si="190"/>
      </c>
      <c r="AJ798" s="1038">
        <f t="shared" si="255"/>
      </c>
      <c r="AK798" s="1039"/>
      <c r="AL798" s="1039"/>
      <c r="AM798" s="1033">
        <f>AM785+AM779+AM797+AM791</f>
      </c>
    </row>
    <row customHeight="true" ht="18.452380952380953" r="799">
      <c r="A799" s="1071"/>
      <c r="B799" s="1045" t="s">
        <v>592</v>
      </c>
      <c r="C799" s="1045"/>
      <c r="D799" s="966" t="s">
        <v>593</v>
      </c>
      <c r="E799" s="966"/>
      <c r="F799" s="966"/>
      <c r="G799" s="966"/>
      <c r="H799" s="966"/>
      <c r="I799" s="966"/>
      <c r="J799" s="966"/>
      <c r="K799" s="966"/>
      <c r="L799" s="966"/>
      <c r="M799" s="966"/>
      <c r="N799" s="966"/>
      <c r="O799" s="966"/>
      <c r="P799" s="966"/>
      <c r="Q799" s="966"/>
      <c r="R799" s="967" t="s">
        <v>594</v>
      </c>
      <c r="S799" s="967"/>
      <c r="T799" s="967"/>
      <c r="U799" s="967"/>
      <c r="V799" s="967"/>
      <c r="W799" s="967"/>
      <c r="X799" s="967"/>
      <c r="Y799" s="967"/>
      <c r="Z799" s="967"/>
      <c r="AA799" s="967"/>
      <c r="AB799" s="967"/>
      <c r="AC799" s="967"/>
      <c r="AD799" s="967"/>
      <c r="AE799" s="967"/>
      <c r="AF799" s="967"/>
      <c r="AG799" s="967"/>
      <c r="AH799" s="967"/>
      <c r="AI799" s="967"/>
      <c r="AJ799" s="967"/>
      <c r="AK799" s="967"/>
      <c r="AL799" s="967"/>
      <c r="AM799" s="968"/>
    </row>
    <row customHeight="true" ht="18.452380952380953" r="800">
      <c r="A800" s="1071"/>
      <c r="B800" s="1045" t="s">
        <v>595</v>
      </c>
      <c r="C800" s="1045" t="s">
        <v>596</v>
      </c>
      <c r="D800" s="969" t="s">
        <v>597</v>
      </c>
      <c r="E800" s="970" t="s">
        <v>598</v>
      </c>
      <c r="F800" s="970" t="s">
        <v>599</v>
      </c>
      <c r="G800" s="1062" t="s">
        <v>600</v>
      </c>
      <c r="H800" s="1062" t="s">
        <v>601</v>
      </c>
      <c r="I800" s="1062" t="s">
        <v>602</v>
      </c>
      <c r="J800" s="1062" t="s">
        <v>603</v>
      </c>
      <c r="K800" s="1063" t="s">
        <v>675</v>
      </c>
      <c r="L800" s="1064" t="s">
        <v>676</v>
      </c>
      <c r="M800" s="974" t="s">
        <v>606</v>
      </c>
      <c r="N800" s="1062" t="s">
        <v>604</v>
      </c>
      <c r="O800" s="974" t="s">
        <v>607</v>
      </c>
      <c r="P800" s="974" t="s">
        <v>608</v>
      </c>
      <c r="Q800" s="974" t="s">
        <v>609</v>
      </c>
      <c r="R800" s="967" t="s">
        <v>610</v>
      </c>
      <c r="S800" s="975" t="s">
        <v>611</v>
      </c>
      <c r="T800" s="975" t="s">
        <v>612</v>
      </c>
      <c r="U800" s="975" t="s">
        <v>613</v>
      </c>
      <c r="V800" s="975" t="s">
        <v>614</v>
      </c>
      <c r="W800" s="976" t="s">
        <v>615</v>
      </c>
      <c r="X800" s="975" t="s">
        <v>616</v>
      </c>
      <c r="Y800" s="977" t="s">
        <v>617</v>
      </c>
      <c r="Z800" s="967" t="s">
        <v>618</v>
      </c>
      <c r="AA800" s="976" t="s">
        <v>619</v>
      </c>
      <c r="AB800" s="976" t="s">
        <v>620</v>
      </c>
      <c r="AC800" s="976" t="s">
        <v>621</v>
      </c>
      <c r="AD800" s="976" t="s">
        <v>622</v>
      </c>
      <c r="AE800" s="976" t="s">
        <v>623</v>
      </c>
      <c r="AF800" s="976" t="s">
        <v>624</v>
      </c>
      <c r="AG800" s="976" t="s">
        <v>625</v>
      </c>
      <c r="AH800" s="976" t="s">
        <v>626</v>
      </c>
      <c r="AI800" s="976" t="s">
        <v>627</v>
      </c>
      <c r="AJ800" s="967" t="s">
        <v>628</v>
      </c>
      <c r="AK800" s="968" t="s">
        <v>629</v>
      </c>
      <c r="AL800" s="968" t="s">
        <v>630</v>
      </c>
      <c r="AM800" s="968" t="s">
        <v>631</v>
      </c>
    </row>
    <row customHeight="true" ht="18.452380952380953" r="801">
      <c r="A801" s="1056" t="s">
        <v>699</v>
      </c>
      <c r="B801" s="979" t="s">
        <v>646</v>
      </c>
      <c r="C801" s="1048" t="s">
        <v>634</v>
      </c>
      <c r="D801" s="1057">
        <f t="shared" ref="D801:D805" si="448">E801+F801</f>
      </c>
      <c r="E801" s="981">
        <v>1836.52</v>
      </c>
      <c r="F801" s="981">
        <v>3395.48</v>
      </c>
      <c r="G801" s="1043">
        <v>6</v>
      </c>
      <c r="H801" s="1000">
        <v>13629.34</v>
      </c>
      <c r="I801" s="1043">
        <v>0</v>
      </c>
      <c r="J801" s="1043">
        <v>0</v>
      </c>
      <c r="K801" s="983">
        <f t="shared" ref="K801:K805" si="646">G801+I801</f>
      </c>
      <c r="L801" s="985">
        <f t="shared" ref="L801:L805" si="730">H801+J801</f>
      </c>
      <c r="M801" s="986">
        <f t="shared" ref="M801:M825" si="535">L801/D801</f>
      </c>
      <c r="N801" s="984">
        <v>5</v>
      </c>
      <c r="O801" s="986">
        <f t="shared" ref="O801:O825" si="505">D801/K801</f>
      </c>
      <c r="P801" s="986">
        <f t="shared" ref="P801:P805" si="90">D801/K801</f>
      </c>
      <c r="Q801" s="986">
        <f t="shared" ref="Q801:Q825" si="793">L801/K801</f>
      </c>
      <c r="R801" s="986">
        <f t="shared" ref="R801:R825" si="221">D801/AB801</f>
      </c>
      <c r="S801" s="987">
        <f t="shared" ref="S801:S825" si="287">W801/AA801*1</f>
      </c>
      <c r="T801" s="987">
        <f t="shared" ref="T801:T825" si="317">AB801/AA801</f>
      </c>
      <c r="U801" s="987">
        <f t="shared" ref="U801:U825" si="481">AD801/AA801</f>
      </c>
      <c r="V801" s="987">
        <f t="shared" ref="V801:V825" si="565">AE801/AD801</f>
      </c>
      <c r="W801" s="988">
        <f t="shared" ref="W801:W825" si="773">AC801/X801</f>
      </c>
      <c r="X801" s="989">
        <v>0.0158</v>
      </c>
      <c r="Y801" s="990">
        <v>32</v>
      </c>
      <c r="Z801" s="1002">
        <f t="shared" ref="Z801:Z824" si="123">(D801/AA801)*1000</f>
      </c>
      <c r="AA801" s="1068">
        <v>78902</v>
      </c>
      <c r="AB801" s="1004">
        <v>1647</v>
      </c>
      <c r="AC801" s="1005">
        <v>234</v>
      </c>
      <c r="AD801" s="1005">
        <v>1845</v>
      </c>
      <c r="AE801" s="1005">
        <v>46</v>
      </c>
      <c r="AF801" s="1005">
        <v>8</v>
      </c>
      <c r="AG801" s="1005">
        <v>1</v>
      </c>
      <c r="AH801" s="1005">
        <v>69</v>
      </c>
      <c r="AI801" s="986">
        <f t="shared" ref="AI801:AI825" si="191">D801/AD801</f>
      </c>
      <c r="AJ801" s="986">
        <f t="shared" ref="AJ801:AJ813" si="256">AM801*1000/D801</f>
      </c>
      <c r="AK801" s="993" t="s">
        <v>635</v>
      </c>
      <c r="AL801" s="994" t="s">
        <v>636</v>
      </c>
      <c r="AM801" s="994">
        <v>24</v>
      </c>
    </row>
    <row customHeight="true" ht="18.452380952380953" r="802">
      <c r="A802" s="1056"/>
      <c r="B802" s="979" t="s">
        <v>646</v>
      </c>
      <c r="C802" s="1048" t="s">
        <v>637</v>
      </c>
      <c r="D802" s="1049">
        <f t="shared" si="448"/>
      </c>
      <c r="E802" s="981">
        <v>855.72</v>
      </c>
      <c r="F802" s="981">
        <v>3640.09</v>
      </c>
      <c r="G802" s="1043">
        <v>5</v>
      </c>
      <c r="H802" s="1000">
        <v>11962.439999999995</v>
      </c>
      <c r="I802" s="1043">
        <v>0</v>
      </c>
      <c r="J802" s="1043">
        <v>0</v>
      </c>
      <c r="K802" s="983">
        <f t="shared" si="646"/>
      </c>
      <c r="L802" s="985">
        <f t="shared" si="730"/>
      </c>
      <c r="M802" s="986">
        <f t="shared" si="535"/>
      </c>
      <c r="N802" s="984">
        <v>5</v>
      </c>
      <c r="O802" s="986">
        <f t="shared" si="505"/>
      </c>
      <c r="P802" s="986">
        <f t="shared" si="90"/>
      </c>
      <c r="Q802" s="986">
        <f t="shared" si="793"/>
      </c>
      <c r="R802" s="986">
        <f t="shared" si="221"/>
      </c>
      <c r="S802" s="987">
        <f t="shared" si="287"/>
      </c>
      <c r="T802" s="987">
        <f t="shared" si="317"/>
      </c>
      <c r="U802" s="987">
        <f t="shared" si="481"/>
      </c>
      <c r="V802" s="987">
        <f t="shared" si="565"/>
      </c>
      <c r="W802" s="988">
        <f t="shared" si="773"/>
      </c>
      <c r="X802" s="989">
        <v>0.0292</v>
      </c>
      <c r="Y802" s="990">
        <v>42</v>
      </c>
      <c r="Z802" s="1009">
        <f t="shared" si="123"/>
      </c>
      <c r="AA802" s="1003">
        <v>69948</v>
      </c>
      <c r="AB802" s="1004">
        <v>922</v>
      </c>
      <c r="AC802" s="1005">
        <v>234</v>
      </c>
      <c r="AD802" s="1005">
        <v>990</v>
      </c>
      <c r="AE802" s="1005">
        <v>95</v>
      </c>
      <c r="AF802" s="1005">
        <v>17</v>
      </c>
      <c r="AG802" s="1005">
        <v>4</v>
      </c>
      <c r="AH802" s="1005">
        <v>90</v>
      </c>
      <c r="AI802" s="986">
        <f t="shared" si="191"/>
      </c>
      <c r="AJ802" s="986">
        <f t="shared" si="256"/>
      </c>
      <c r="AK802" s="993" t="s">
        <v>635</v>
      </c>
      <c r="AL802" s="994" t="s">
        <v>636</v>
      </c>
      <c r="AM802" s="994">
        <v>39</v>
      </c>
    </row>
    <row customHeight="true" ht="18.452380952380953" r="803">
      <c r="A803" s="1056"/>
      <c r="B803" s="979" t="s">
        <v>646</v>
      </c>
      <c r="C803" s="979" t="s">
        <v>638</v>
      </c>
      <c r="D803" s="1059">
        <f t="shared" si="448"/>
      </c>
      <c r="E803" s="981">
        <v>600</v>
      </c>
      <c r="F803" s="981">
        <v>2971.65</v>
      </c>
      <c r="G803" s="1043">
        <v>3</v>
      </c>
      <c r="H803" s="1000">
        <v>8204.630000000001</v>
      </c>
      <c r="I803" s="1043">
        <v>0</v>
      </c>
      <c r="J803" s="1043">
        <v>0</v>
      </c>
      <c r="K803" s="983">
        <f t="shared" si="646"/>
      </c>
      <c r="L803" s="985">
        <f t="shared" si="730"/>
      </c>
      <c r="M803" s="986">
        <f t="shared" si="535"/>
      </c>
      <c r="N803" s="984">
        <v>3</v>
      </c>
      <c r="O803" s="986">
        <f t="shared" si="505"/>
      </c>
      <c r="P803" s="986">
        <f t="shared" si="90"/>
      </c>
      <c r="Q803" s="986">
        <f t="shared" si="793"/>
      </c>
      <c r="R803" s="986">
        <f t="shared" si="221"/>
      </c>
      <c r="S803" s="987">
        <f t="shared" si="287"/>
      </c>
      <c r="T803" s="987">
        <f t="shared" si="317"/>
      </c>
      <c r="U803" s="987">
        <f t="shared" si="481"/>
      </c>
      <c r="V803" s="987">
        <f t="shared" si="565"/>
      </c>
      <c r="W803" s="988">
        <f t="shared" si="773"/>
      </c>
      <c r="X803" s="989">
        <v>0.029</v>
      </c>
      <c r="Y803" s="990">
        <v>51</v>
      </c>
      <c r="Z803" s="986">
        <f t="shared" si="123"/>
      </c>
      <c r="AA803" s="1013">
        <v>45938</v>
      </c>
      <c r="AB803" s="1005">
        <v>503</v>
      </c>
      <c r="AC803" s="1005">
        <v>195</v>
      </c>
      <c r="AD803" s="1005">
        <v>465</v>
      </c>
      <c r="AE803" s="1005">
        <v>114</v>
      </c>
      <c r="AF803" s="1005">
        <v>7</v>
      </c>
      <c r="AG803" s="1005">
        <v>1</v>
      </c>
      <c r="AH803" s="1005">
        <v>35</v>
      </c>
      <c r="AI803" s="986">
        <f t="shared" si="191"/>
      </c>
      <c r="AJ803" s="986">
        <f t="shared" si="256"/>
      </c>
      <c r="AK803" s="993" t="s">
        <v>635</v>
      </c>
      <c r="AL803" s="994" t="s">
        <v>636</v>
      </c>
      <c r="AM803" s="994">
        <v>35</v>
      </c>
    </row>
    <row customHeight="true" ht="18.452380952380953" r="804">
      <c r="A804" s="1056"/>
      <c r="B804" s="979" t="s">
        <v>646</v>
      </c>
      <c r="C804" s="979" t="s">
        <v>639</v>
      </c>
      <c r="D804" s="1059">
        <f t="shared" si="448"/>
      </c>
      <c r="E804" s="981">
        <v>700</v>
      </c>
      <c r="F804" s="981">
        <v>2992.66</v>
      </c>
      <c r="G804" s="1043">
        <v>2</v>
      </c>
      <c r="H804" s="1000">
        <v>3808.1699999999983</v>
      </c>
      <c r="I804" s="1043">
        <v>0</v>
      </c>
      <c r="J804" s="1043">
        <v>0</v>
      </c>
      <c r="K804" s="983">
        <f t="shared" si="646"/>
      </c>
      <c r="L804" s="985">
        <f t="shared" si="730"/>
      </c>
      <c r="M804" s="986">
        <f t="shared" si="535"/>
      </c>
      <c r="N804" s="984">
        <v>1</v>
      </c>
      <c r="O804" s="986">
        <f t="shared" si="505"/>
      </c>
      <c r="P804" s="986">
        <f t="shared" si="90"/>
      </c>
      <c r="Q804" s="986">
        <f t="shared" si="793"/>
      </c>
      <c r="R804" s="986">
        <f t="shared" si="221"/>
      </c>
      <c r="S804" s="987">
        <f t="shared" si="287"/>
      </c>
      <c r="T804" s="987">
        <f t="shared" si="317"/>
      </c>
      <c r="U804" s="987">
        <f t="shared" si="481"/>
      </c>
      <c r="V804" s="987">
        <f t="shared" si="565"/>
      </c>
      <c r="W804" s="988">
        <f t="shared" si="773"/>
      </c>
      <c r="X804" s="989">
        <v>0.0279</v>
      </c>
      <c r="Y804" s="990">
        <v>57</v>
      </c>
      <c r="Z804" s="986">
        <f t="shared" si="123"/>
      </c>
      <c r="AA804" s="1013">
        <v>41185</v>
      </c>
      <c r="AB804" s="1005">
        <v>447</v>
      </c>
      <c r="AC804" s="1005">
        <v>183</v>
      </c>
      <c r="AD804" s="1005">
        <v>441</v>
      </c>
      <c r="AE804" s="1005">
        <v>57</v>
      </c>
      <c r="AF804" s="1005">
        <v>3</v>
      </c>
      <c r="AG804" s="1005">
        <v>2</v>
      </c>
      <c r="AH804" s="1005">
        <v>33</v>
      </c>
      <c r="AI804" s="986">
        <f t="shared" si="191"/>
      </c>
      <c r="AJ804" s="986">
        <f t="shared" si="256"/>
      </c>
      <c r="AK804" s="993" t="s">
        <v>635</v>
      </c>
      <c r="AL804" s="994" t="s">
        <v>636</v>
      </c>
      <c r="AM804" s="994">
        <v>32</v>
      </c>
    </row>
    <row customHeight="true" ht="18.452380952380953" r="805">
      <c r="A805" s="1056"/>
      <c r="B805" s="979" t="s">
        <v>646</v>
      </c>
      <c r="C805" s="979" t="s">
        <v>642</v>
      </c>
      <c r="D805" s="1059">
        <f t="shared" si="448"/>
      </c>
      <c r="E805" s="981">
        <v>903.99</v>
      </c>
      <c r="F805" s="981">
        <v>3475.87</v>
      </c>
      <c r="G805" s="1043">
        <v>4</v>
      </c>
      <c r="H805" s="1065">
        <v>9407.740000000005</v>
      </c>
      <c r="I805" s="1043">
        <v>1</v>
      </c>
      <c r="J805" s="1043">
        <v>5096.52</v>
      </c>
      <c r="K805" s="983">
        <f t="shared" si="646"/>
      </c>
      <c r="L805" s="985">
        <f t="shared" si="730"/>
      </c>
      <c r="M805" s="986">
        <f t="shared" si="535"/>
      </c>
      <c r="N805" s="984">
        <v>4</v>
      </c>
      <c r="O805" s="986">
        <f t="shared" si="505"/>
      </c>
      <c r="P805" s="986">
        <f t="shared" si="90"/>
      </c>
      <c r="Q805" s="986">
        <f t="shared" si="793"/>
      </c>
      <c r="R805" s="986">
        <f t="shared" si="221"/>
      </c>
      <c r="S805" s="987">
        <f t="shared" si="287"/>
      </c>
      <c r="T805" s="987">
        <f t="shared" si="317"/>
      </c>
      <c r="U805" s="987">
        <f t="shared" si="481"/>
      </c>
      <c r="V805" s="987">
        <f t="shared" si="565"/>
      </c>
      <c r="W805" s="988">
        <f t="shared" si="773"/>
      </c>
      <c r="X805" s="989">
        <v>0.0334</v>
      </c>
      <c r="Y805" s="990">
        <v>55</v>
      </c>
      <c r="Z805" s="986">
        <f t="shared" si="123"/>
      </c>
      <c r="AA805" s="1013">
        <v>41450</v>
      </c>
      <c r="AB805" s="1005">
        <v>404</v>
      </c>
      <c r="AC805" s="1005">
        <v>168</v>
      </c>
      <c r="AD805" s="1005">
        <v>404</v>
      </c>
      <c r="AE805" s="1005">
        <v>76</v>
      </c>
      <c r="AF805" s="1005">
        <v>5</v>
      </c>
      <c r="AG805" s="1005">
        <v>2</v>
      </c>
      <c r="AH805" s="1005">
        <v>49</v>
      </c>
      <c r="AI805" s="986">
        <f t="shared" si="191"/>
      </c>
      <c r="AJ805" s="986">
        <f t="shared" si="256"/>
      </c>
      <c r="AK805" s="993" t="s">
        <v>635</v>
      </c>
      <c r="AL805" s="994" t="s">
        <v>636</v>
      </c>
      <c r="AM805" s="994">
        <v>80</v>
      </c>
    </row>
    <row customHeight="true" ht="18.452380952380953" r="806">
      <c r="A806" s="1056"/>
      <c r="B806" s="1055" t="s">
        <v>640</v>
      </c>
      <c r="C806" s="1055"/>
      <c r="D806" s="1015">
        <f>SUM(D801:D805)</f>
      </c>
      <c r="E806" s="1060">
        <f>SUM(E801:E805)</f>
      </c>
      <c r="F806" s="1060">
        <f>SUM(F801:F805)</f>
      </c>
      <c r="G806" s="1061">
        <f>SUM(G801:G805)</f>
      </c>
      <c r="H806" s="1070">
        <f>SUM(H801:H805)</f>
      </c>
      <c r="I806" s="1061">
        <f>SUM(I801:I805)</f>
      </c>
      <c r="J806" s="1070">
        <f>SUM(J801:J805)</f>
      </c>
      <c r="K806" s="1017">
        <f>SUM(K801:K805)</f>
      </c>
      <c r="L806" s="1018">
        <f>SUM(L801:L805)</f>
      </c>
      <c r="M806" s="1019">
        <f t="shared" si="535"/>
      </c>
      <c r="N806" s="1017">
        <f>SUM(N801:N805)</f>
      </c>
      <c r="O806" s="1019">
        <f t="shared" si="505"/>
      </c>
      <c r="P806" s="1019">
        <f>D806/N806</f>
      </c>
      <c r="Q806" s="1019">
        <f t="shared" si="793"/>
      </c>
      <c r="R806" s="1019">
        <f t="shared" si="221"/>
      </c>
      <c r="S806" s="1020">
        <f t="shared" si="287"/>
      </c>
      <c r="T806" s="1020">
        <f t="shared" si="317"/>
      </c>
      <c r="U806" s="1020">
        <f t="shared" si="481"/>
      </c>
      <c r="V806" s="1020">
        <f t="shared" si="565"/>
      </c>
      <c r="W806" s="1021">
        <f t="shared" si="773"/>
      </c>
      <c r="X806" s="1020">
        <f>AVERAGE(X801:X805)</f>
      </c>
      <c r="Y806" s="1022">
        <f>AVERAGE(Y801:Y805)</f>
      </c>
      <c r="Z806" s="1019">
        <f t="shared" si="123"/>
      </c>
      <c r="AA806" s="1023">
        <f>SUM(AA801:AA805)</f>
      </c>
      <c r="AB806" s="1023">
        <f>SUM(AB801:AB805)</f>
      </c>
      <c r="AC806" s="1023">
        <f>SUM(AC801:AC805)</f>
      </c>
      <c r="AD806" s="1023">
        <f>SUM(AD801:AD805)</f>
      </c>
      <c r="AE806" s="1023">
        <f>SUM(AE801:AE805)</f>
      </c>
      <c r="AF806" s="1023">
        <f>SUM(AF801:AF805)</f>
      </c>
      <c r="AG806" s="1023">
        <f>SUM(AG801:AG805)</f>
      </c>
      <c r="AH806" s="1023">
        <f>SUM(AH801:AH805)</f>
      </c>
      <c r="AI806" s="1019">
        <f t="shared" si="191"/>
      </c>
      <c r="AJ806" s="1024">
        <f t="shared" si="256"/>
      </c>
      <c r="AK806" s="1025"/>
      <c r="AL806" s="1025"/>
      <c r="AM806" s="1021">
        <f>SUM(AM801:AM805)</f>
      </c>
    </row>
    <row customHeight="true" ht="18.452380952380953" r="807">
      <c r="A807" s="1056"/>
      <c r="B807" s="1026" t="s">
        <v>641</v>
      </c>
      <c r="C807" s="979" t="s">
        <v>643</v>
      </c>
      <c r="D807" s="1011">
        <f t="shared" ref="D807:D811" si="449">E807+F807</f>
      </c>
      <c r="E807" s="1028">
        <v>744.37</v>
      </c>
      <c r="F807" s="1028">
        <v>2724.72</v>
      </c>
      <c r="G807" s="1043">
        <v>5</v>
      </c>
      <c r="H807" s="1065">
        <v>9414.409999999996</v>
      </c>
      <c r="I807" s="1043">
        <v>0</v>
      </c>
      <c r="J807" s="1065">
        <v>0</v>
      </c>
      <c r="K807" s="983">
        <f t="shared" ref="K807:K811" si="647">G807+I807</f>
      </c>
      <c r="L807" s="985">
        <f t="shared" ref="L807:L811" si="731">H807+J807</f>
      </c>
      <c r="M807" s="986">
        <f t="shared" si="535"/>
      </c>
      <c r="N807" s="1043">
        <v>4</v>
      </c>
      <c r="O807" s="986">
        <f t="shared" si="505"/>
      </c>
      <c r="P807" s="986">
        <f t="shared" ref="P807:P811" si="91">D807/K807</f>
      </c>
      <c r="Q807" s="986">
        <f t="shared" si="793"/>
      </c>
      <c r="R807" s="986">
        <f t="shared" si="221"/>
      </c>
      <c r="S807" s="987">
        <f t="shared" si="287"/>
      </c>
      <c r="T807" s="987">
        <f t="shared" si="317"/>
      </c>
      <c r="U807" s="987">
        <f t="shared" si="481"/>
      </c>
      <c r="V807" s="987">
        <f t="shared" si="565"/>
      </c>
      <c r="W807" s="988">
        <f t="shared" si="773"/>
      </c>
      <c r="X807" s="989">
        <v>0.0383</v>
      </c>
      <c r="Y807" s="990">
        <v>58</v>
      </c>
      <c r="Z807" s="986">
        <f t="shared" si="123"/>
      </c>
      <c r="AA807" s="1005">
        <v>36179</v>
      </c>
      <c r="AB807" s="1005">
        <v>374</v>
      </c>
      <c r="AC807" s="1005">
        <v>151</v>
      </c>
      <c r="AD807" s="1005">
        <v>372</v>
      </c>
      <c r="AE807" s="1005">
        <v>78</v>
      </c>
      <c r="AF807" s="1005">
        <v>10</v>
      </c>
      <c r="AG807" s="1005">
        <v>1</v>
      </c>
      <c r="AH807" s="1005">
        <v>38</v>
      </c>
      <c r="AI807" s="986">
        <f t="shared" si="191"/>
      </c>
      <c r="AJ807" s="986">
        <f t="shared" si="256"/>
      </c>
      <c r="AK807" s="993" t="s">
        <v>635</v>
      </c>
      <c r="AL807" s="994" t="s">
        <v>636</v>
      </c>
      <c r="AM807" s="994">
        <v>39</v>
      </c>
    </row>
    <row customHeight="true" ht="18.452380952380953" r="808">
      <c r="A808" s="1056"/>
      <c r="B808" s="1026" t="s">
        <v>641</v>
      </c>
      <c r="C808" s="979" t="s">
        <v>644</v>
      </c>
      <c r="D808" s="1011">
        <f t="shared" si="449"/>
      </c>
      <c r="E808" s="1027">
        <v>842.64</v>
      </c>
      <c r="F808" s="1028">
        <v>2686.66</v>
      </c>
      <c r="G808" s="983">
        <v>4</v>
      </c>
      <c r="H808" s="985">
        <v>7842.380000000005</v>
      </c>
      <c r="I808" s="1043">
        <v>0</v>
      </c>
      <c r="J808" s="1065">
        <v>0</v>
      </c>
      <c r="K808" s="983">
        <f t="shared" si="647"/>
      </c>
      <c r="L808" s="985">
        <f t="shared" si="731"/>
      </c>
      <c r="M808" s="986">
        <f t="shared" si="535"/>
      </c>
      <c r="N808" s="983">
        <v>4</v>
      </c>
      <c r="O808" s="986">
        <f t="shared" si="505"/>
      </c>
      <c r="P808" s="986">
        <f t="shared" si="91"/>
      </c>
      <c r="Q808" s="986">
        <f t="shared" si="793"/>
      </c>
      <c r="R808" s="986">
        <f t="shared" si="221"/>
      </c>
      <c r="S808" s="987">
        <f t="shared" si="287"/>
      </c>
      <c r="T808" s="987">
        <f t="shared" si="317"/>
      </c>
      <c r="U808" s="987">
        <f t="shared" si="481"/>
      </c>
      <c r="V808" s="987">
        <f t="shared" si="565"/>
      </c>
      <c r="W808" s="988">
        <f t="shared" si="773"/>
      </c>
      <c r="X808" s="989">
        <v>0.0202</v>
      </c>
      <c r="Y808" s="990">
        <v>58</v>
      </c>
      <c r="Z808" s="986">
        <f t="shared" si="123"/>
      </c>
      <c r="AA808" s="1005">
        <v>38739</v>
      </c>
      <c r="AB808" s="1005">
        <v>493</v>
      </c>
      <c r="AC808" s="1005">
        <v>152</v>
      </c>
      <c r="AD808" s="1005">
        <v>481</v>
      </c>
      <c r="AE808" s="1005">
        <v>86</v>
      </c>
      <c r="AF808" s="1005">
        <v>6</v>
      </c>
      <c r="AG808" s="1005">
        <v>1</v>
      </c>
      <c r="AH808" s="1005">
        <v>38</v>
      </c>
      <c r="AI808" s="986">
        <f t="shared" si="191"/>
      </c>
      <c r="AJ808" s="986">
        <f t="shared" si="256"/>
      </c>
      <c r="AK808" s="993" t="s">
        <v>635</v>
      </c>
      <c r="AL808" s="994" t="s">
        <v>636</v>
      </c>
      <c r="AM808" s="994">
        <v>45</v>
      </c>
    </row>
    <row customHeight="true" ht="18.452380952380953" r="809">
      <c r="A809" s="1056"/>
      <c r="B809" s="1026" t="s">
        <v>641</v>
      </c>
      <c r="C809" s="979" t="s">
        <v>645</v>
      </c>
      <c r="D809" s="1011">
        <f t="shared" si="449"/>
      </c>
      <c r="E809" s="1027">
        <v>933.57</v>
      </c>
      <c r="F809" s="1028">
        <v>2914.48</v>
      </c>
      <c r="G809" s="983">
        <v>7</v>
      </c>
      <c r="H809" s="985">
        <v>15442.669999999998</v>
      </c>
      <c r="I809" s="983">
        <v>0</v>
      </c>
      <c r="J809" s="983">
        <v>0</v>
      </c>
      <c r="K809" s="983">
        <f t="shared" si="647"/>
      </c>
      <c r="L809" s="985">
        <f t="shared" si="731"/>
      </c>
      <c r="M809" s="986">
        <f t="shared" si="535"/>
      </c>
      <c r="N809" s="983">
        <v>6</v>
      </c>
      <c r="O809" s="986">
        <f t="shared" si="505"/>
      </c>
      <c r="P809" s="986">
        <f t="shared" si="91"/>
      </c>
      <c r="Q809" s="986">
        <f t="shared" si="793"/>
      </c>
      <c r="R809" s="986">
        <f t="shared" si="221"/>
      </c>
      <c r="S809" s="987">
        <f t="shared" si="287"/>
      </c>
      <c r="T809" s="987">
        <f t="shared" si="317"/>
      </c>
      <c r="U809" s="987">
        <f t="shared" si="481"/>
      </c>
      <c r="V809" s="987">
        <f t="shared" si="565"/>
      </c>
      <c r="W809" s="988">
        <f t="shared" si="773"/>
      </c>
      <c r="X809" s="989">
        <v>0.0366</v>
      </c>
      <c r="Y809" s="990">
        <v>58</v>
      </c>
      <c r="Z809" s="986">
        <f t="shared" si="123"/>
      </c>
      <c r="AA809" s="1005">
        <v>48579</v>
      </c>
      <c r="AB809" s="1005">
        <v>583</v>
      </c>
      <c r="AC809" s="1005">
        <v>209</v>
      </c>
      <c r="AD809" s="1005">
        <v>605</v>
      </c>
      <c r="AE809" s="1005">
        <v>96</v>
      </c>
      <c r="AF809" s="1005">
        <v>7</v>
      </c>
      <c r="AG809" s="1005">
        <v>5</v>
      </c>
      <c r="AH809" s="1005">
        <v>62</v>
      </c>
      <c r="AI809" s="986">
        <f t="shared" si="191"/>
      </c>
      <c r="AJ809" s="986">
        <f t="shared" si="256"/>
      </c>
      <c r="AK809" s="993" t="s">
        <v>635</v>
      </c>
      <c r="AL809" s="994" t="s">
        <v>636</v>
      </c>
      <c r="AM809" s="994">
        <v>82</v>
      </c>
    </row>
    <row customHeight="true" ht="18.452380952380953" r="810">
      <c r="A810" s="1056"/>
      <c r="B810" s="1026" t="s">
        <v>641</v>
      </c>
      <c r="C810" s="979" t="s">
        <v>647</v>
      </c>
      <c r="D810" s="1059">
        <f t="shared" si="449"/>
      </c>
      <c r="E810" s="981">
        <v>875.8</v>
      </c>
      <c r="F810" s="981">
        <v>2373.36</v>
      </c>
      <c r="G810" s="1043">
        <v>4</v>
      </c>
      <c r="H810" s="1000">
        <v>8526.390000000014</v>
      </c>
      <c r="I810" s="983">
        <v>0</v>
      </c>
      <c r="J810" s="983">
        <v>0</v>
      </c>
      <c r="K810" s="983">
        <f t="shared" si="647"/>
      </c>
      <c r="L810" s="985">
        <f t="shared" si="731"/>
      </c>
      <c r="M810" s="986">
        <f t="shared" si="535"/>
      </c>
      <c r="N810" s="984">
        <v>2</v>
      </c>
      <c r="O810" s="986">
        <f t="shared" si="505"/>
      </c>
      <c r="P810" s="986">
        <f t="shared" si="91"/>
      </c>
      <c r="Q810" s="986">
        <f t="shared" si="793"/>
      </c>
      <c r="R810" s="986">
        <f t="shared" si="221"/>
      </c>
      <c r="S810" s="987">
        <f t="shared" si="287"/>
      </c>
      <c r="T810" s="987">
        <f t="shared" si="317"/>
      </c>
      <c r="U810" s="987">
        <f t="shared" si="481"/>
      </c>
      <c r="V810" s="987">
        <f t="shared" si="565"/>
      </c>
      <c r="W810" s="988">
        <f t="shared" si="773"/>
      </c>
      <c r="X810" s="989">
        <v>0.0187</v>
      </c>
      <c r="Y810" s="990">
        <v>59</v>
      </c>
      <c r="Z810" s="986">
        <f t="shared" si="123"/>
      </c>
      <c r="AA810" s="1013">
        <v>34738</v>
      </c>
      <c r="AB810" s="1005">
        <v>380</v>
      </c>
      <c r="AC810" s="1005">
        <v>120</v>
      </c>
      <c r="AD810" s="1005">
        <v>371</v>
      </c>
      <c r="AE810" s="1005">
        <v>64</v>
      </c>
      <c r="AF810" s="1005">
        <v>5</v>
      </c>
      <c r="AG810" s="1005">
        <v>3</v>
      </c>
      <c r="AH810" s="1005">
        <v>34</v>
      </c>
      <c r="AI810" s="986">
        <f t="shared" si="191"/>
      </c>
      <c r="AJ810" s="986">
        <f t="shared" si="256"/>
      </c>
      <c r="AK810" s="993" t="s">
        <v>635</v>
      </c>
      <c r="AL810" s="994" t="s">
        <v>636</v>
      </c>
      <c r="AM810" s="994">
        <v>42</v>
      </c>
    </row>
    <row customHeight="true" ht="18.452380952380953" r="811">
      <c r="A811" s="1056"/>
      <c r="B811" s="1026" t="s">
        <v>641</v>
      </c>
      <c r="C811" s="979" t="s">
        <v>648</v>
      </c>
      <c r="D811" s="1011">
        <f t="shared" si="449"/>
      </c>
      <c r="E811" s="1028">
        <v>1218.88</v>
      </c>
      <c r="F811" s="1028">
        <v>2824.86</v>
      </c>
      <c r="G811" s="983">
        <v>9</v>
      </c>
      <c r="H811" s="983">
        <v>24214.92</v>
      </c>
      <c r="I811" s="983">
        <v>0</v>
      </c>
      <c r="J811" s="983">
        <v>0</v>
      </c>
      <c r="K811" s="983">
        <f t="shared" si="647"/>
      </c>
      <c r="L811" s="985">
        <f t="shared" si="731"/>
      </c>
      <c r="M811" s="986">
        <f t="shared" si="535"/>
      </c>
      <c r="N811" s="1066">
        <v>8</v>
      </c>
      <c r="O811" s="986">
        <f t="shared" si="505"/>
      </c>
      <c r="P811" s="986">
        <f t="shared" si="91"/>
      </c>
      <c r="Q811" s="986">
        <f t="shared" si="793"/>
      </c>
      <c r="R811" s="986">
        <f t="shared" si="221"/>
      </c>
      <c r="S811" s="987">
        <f t="shared" si="287"/>
      </c>
      <c r="T811" s="987">
        <f t="shared" si="317"/>
      </c>
      <c r="U811" s="987">
        <f t="shared" si="481"/>
      </c>
      <c r="V811" s="987">
        <f t="shared" si="565"/>
      </c>
      <c r="W811" s="988">
        <f t="shared" si="773"/>
      </c>
      <c r="X811" s="989">
        <v>0.0275</v>
      </c>
      <c r="Y811" s="990">
        <v>61</v>
      </c>
      <c r="Z811" s="986">
        <f t="shared" si="123"/>
      </c>
      <c r="AA811" s="1005">
        <v>46761</v>
      </c>
      <c r="AB811" s="1005">
        <v>590</v>
      </c>
      <c r="AC811" s="1005">
        <v>202</v>
      </c>
      <c r="AD811" s="1005">
        <v>607</v>
      </c>
      <c r="AE811" s="1005">
        <v>157</v>
      </c>
      <c r="AF811" s="1005">
        <v>9</v>
      </c>
      <c r="AG811" s="1005">
        <v>0</v>
      </c>
      <c r="AH811" s="1005">
        <v>39</v>
      </c>
      <c r="AI811" s="986">
        <f t="shared" si="191"/>
      </c>
      <c r="AJ811" s="986">
        <f t="shared" si="256"/>
      </c>
      <c r="AK811" s="993" t="s">
        <v>635</v>
      </c>
      <c r="AL811" s="994" t="s">
        <v>636</v>
      </c>
      <c r="AM811" s="994">
        <v>54</v>
      </c>
    </row>
    <row customHeight="true" ht="18.452380952380953" r="812">
      <c r="A812" s="1056"/>
      <c r="B812" s="1055" t="s">
        <v>640</v>
      </c>
      <c r="C812" s="1055"/>
      <c r="D812" s="1015">
        <f>SUM(D807:D811)</f>
      </c>
      <c r="E812" s="1016">
        <f>SUM(E807:E811)</f>
      </c>
      <c r="F812" s="1016">
        <f>SUM(F807:F811)</f>
      </c>
      <c r="G812" s="1017">
        <f>SUM(G807:G811)</f>
      </c>
      <c r="H812" s="1018">
        <f>SUM(H807:H811)</f>
      </c>
      <c r="I812" s="1017">
        <f>SUM(I807:I811)</f>
      </c>
      <c r="J812" s="1018">
        <f>SUM(J807:J811)</f>
      </c>
      <c r="K812" s="1017">
        <f>SUM(K807:K811)</f>
      </c>
      <c r="L812" s="1016">
        <f>SUM(L807:L811)</f>
      </c>
      <c r="M812" s="1019">
        <f t="shared" si="535"/>
      </c>
      <c r="N812" s="1017">
        <f>SUM(N807:N811)</f>
      </c>
      <c r="O812" s="1019">
        <f t="shared" si="505"/>
      </c>
      <c r="P812" s="1019">
        <f>D812/N812</f>
      </c>
      <c r="Q812" s="1019">
        <f t="shared" si="793"/>
      </c>
      <c r="R812" s="1019">
        <f t="shared" si="221"/>
      </c>
      <c r="S812" s="1020">
        <f t="shared" si="287"/>
      </c>
      <c r="T812" s="1020">
        <f t="shared" si="317"/>
      </c>
      <c r="U812" s="1020">
        <f t="shared" si="481"/>
      </c>
      <c r="V812" s="1020">
        <f t="shared" si="565"/>
      </c>
      <c r="W812" s="1021">
        <f t="shared" si="773"/>
      </c>
      <c r="X812" s="1020">
        <f>AVERAGE(X807:X811)</f>
      </c>
      <c r="Y812" s="1022">
        <f>AVERAGE(Y807:Y811)</f>
      </c>
      <c r="Z812" s="1022">
        <f t="shared" si="123"/>
      </c>
      <c r="AA812" s="1023">
        <f>SUM(AA807:AA811)</f>
      </c>
      <c r="AB812" s="1023">
        <f>SUM(AB807:AB811)</f>
      </c>
      <c r="AC812" s="1023">
        <f>SUM(AC807:AC811)</f>
      </c>
      <c r="AD812" s="1023">
        <f>SUM(AD807:AD811)</f>
      </c>
      <c r="AE812" s="1023">
        <f>SUM(AE807:AE811)</f>
      </c>
      <c r="AF812" s="1023">
        <f>SUM(AF807:AF811)</f>
      </c>
      <c r="AG812" s="1023">
        <f>SUM(AG807:AG811)</f>
      </c>
      <c r="AH812" s="1023">
        <f>SUM(AH807:AH811)</f>
      </c>
      <c r="AI812" s="1019">
        <f t="shared" si="191"/>
      </c>
      <c r="AJ812" s="1024">
        <f t="shared" si="256"/>
      </c>
      <c r="AK812" s="1025"/>
      <c r="AL812" s="1025"/>
      <c r="AM812" s="1021">
        <f>SUM(AM807:AM811)</f>
      </c>
    </row>
    <row customHeight="true" ht="18.452380952380953" r="813">
      <c r="A813" s="1056"/>
      <c r="B813" s="1026" t="s">
        <v>633</v>
      </c>
      <c r="C813" s="979" t="s">
        <v>649</v>
      </c>
      <c r="D813" s="1011">
        <f t="shared" ref="D813:D817" si="450">E813+F813</f>
      </c>
      <c r="E813" s="1028">
        <v>1939.98</v>
      </c>
      <c r="F813" s="1028">
        <v>2901.73</v>
      </c>
      <c r="G813" s="983">
        <v>3</v>
      </c>
      <c r="H813" s="983">
        <v>5984.550000000003</v>
      </c>
      <c r="I813" s="983">
        <v>0</v>
      </c>
      <c r="J813" s="983">
        <v>0</v>
      </c>
      <c r="K813" s="983">
        <f t="shared" ref="K813:K817" si="648">G813+I813</f>
      </c>
      <c r="L813" s="985">
        <f t="shared" ref="L813:L817" si="732">H813+J813</f>
      </c>
      <c r="M813" s="986">
        <f t="shared" si="535"/>
      </c>
      <c r="N813" s="1066">
        <v>3</v>
      </c>
      <c r="O813" s="986">
        <f t="shared" si="505"/>
      </c>
      <c r="P813" s="986">
        <f t="shared" ref="P813:P817" si="92">D813/K813</f>
      </c>
      <c r="Q813" s="986">
        <f t="shared" si="793"/>
      </c>
      <c r="R813" s="986">
        <f t="shared" si="221"/>
      </c>
      <c r="S813" s="987">
        <f t="shared" si="287"/>
      </c>
      <c r="T813" s="987">
        <f t="shared" si="317"/>
      </c>
      <c r="U813" s="987">
        <f t="shared" si="481"/>
      </c>
      <c r="V813" s="987">
        <f t="shared" si="565"/>
      </c>
      <c r="W813" s="988">
        <f t="shared" si="773"/>
      </c>
      <c r="X813" s="989">
        <v>0.0229</v>
      </c>
      <c r="Y813" s="990">
        <v>60</v>
      </c>
      <c r="Z813" s="986">
        <f t="shared" si="123"/>
      </c>
      <c r="AA813" s="1005">
        <v>45544</v>
      </c>
      <c r="AB813" s="1005">
        <v>573</v>
      </c>
      <c r="AC813" s="1005">
        <v>177</v>
      </c>
      <c r="AD813" s="1005">
        <v>612</v>
      </c>
      <c r="AE813" s="1005">
        <v>84</v>
      </c>
      <c r="AF813" s="1005">
        <v>7</v>
      </c>
      <c r="AG813" s="1005">
        <v>5</v>
      </c>
      <c r="AH813" s="1005">
        <v>54</v>
      </c>
      <c r="AI813" s="986">
        <f t="shared" si="191"/>
      </c>
      <c r="AJ813" s="986">
        <f t="shared" si="256"/>
      </c>
      <c r="AK813" s="993" t="s">
        <v>650</v>
      </c>
      <c r="AL813" s="994" t="s">
        <v>692</v>
      </c>
      <c r="AM813" s="994">
        <v>33</v>
      </c>
    </row>
    <row customHeight="true" ht="18.452380952380953" r="814">
      <c r="A814" s="1056"/>
      <c r="B814" s="1026" t="s">
        <v>633</v>
      </c>
      <c r="C814" s="979" t="s">
        <v>652</v>
      </c>
      <c r="D814" s="1011">
        <f t="shared" si="450"/>
      </c>
      <c r="E814" s="1027">
        <v>1873.21</v>
      </c>
      <c r="F814" s="1027">
        <v>2282.32</v>
      </c>
      <c r="G814" s="983">
        <v>8</v>
      </c>
      <c r="H814" s="1012">
        <v>18595.28</v>
      </c>
      <c r="I814" s="983">
        <v>0</v>
      </c>
      <c r="J814" s="1012">
        <v>0</v>
      </c>
      <c r="K814" s="983">
        <f t="shared" si="648"/>
      </c>
      <c r="L814" s="985">
        <f t="shared" si="732"/>
      </c>
      <c r="M814" s="986">
        <f t="shared" si="535"/>
      </c>
      <c r="N814" s="1066">
        <v>7</v>
      </c>
      <c r="O814" s="986">
        <f t="shared" si="505"/>
      </c>
      <c r="P814" s="986">
        <f t="shared" si="92"/>
      </c>
      <c r="Q814" s="986">
        <f t="shared" si="793"/>
      </c>
      <c r="R814" s="986">
        <f t="shared" si="221"/>
      </c>
      <c r="S814" s="987">
        <f t="shared" si="287"/>
      </c>
      <c r="T814" s="987">
        <f t="shared" si="317"/>
      </c>
      <c r="U814" s="987">
        <f t="shared" si="481"/>
      </c>
      <c r="V814" s="987">
        <f t="shared" si="565"/>
      </c>
      <c r="W814" s="988">
        <f t="shared" si="773"/>
      </c>
      <c r="X814" s="989">
        <v>0.0159</v>
      </c>
      <c r="Y814" s="990">
        <v>61</v>
      </c>
      <c r="Z814" s="986">
        <f t="shared" si="123"/>
      </c>
      <c r="AA814" s="1005">
        <v>55626</v>
      </c>
      <c r="AB814" s="1005">
        <v>724</v>
      </c>
      <c r="AC814" s="1005">
        <v>181</v>
      </c>
      <c r="AD814" s="1005">
        <v>748</v>
      </c>
      <c r="AE814" s="1005">
        <v>121</v>
      </c>
      <c r="AF814" s="1005">
        <v>9</v>
      </c>
      <c r="AG814" s="1005">
        <v>0</v>
      </c>
      <c r="AH814" s="1005">
        <v>42</v>
      </c>
      <c r="AI814" s="986">
        <f t="shared" si="191"/>
      </c>
      <c r="AJ814" s="986">
        <f>AM813*1000/D814</f>
      </c>
      <c r="AK814" s="993" t="s">
        <v>650</v>
      </c>
      <c r="AL814" s="994" t="s">
        <v>692</v>
      </c>
      <c r="AM814" s="1074">
        <v>36</v>
      </c>
    </row>
    <row customHeight="true" ht="18.452380952380953" r="815">
      <c r="A815" s="1056"/>
      <c r="B815" s="1026" t="s">
        <v>633</v>
      </c>
      <c r="C815" s="979" t="s">
        <v>654</v>
      </c>
      <c r="D815" s="1011">
        <f t="shared" si="450"/>
      </c>
      <c r="E815" s="1027">
        <v>2453.03</v>
      </c>
      <c r="F815" s="1028">
        <v>2958.77</v>
      </c>
      <c r="G815" s="1012">
        <v>7</v>
      </c>
      <c r="H815" s="1012">
        <v>15996.059999999998</v>
      </c>
      <c r="I815" s="1012">
        <v>0</v>
      </c>
      <c r="J815" s="1012">
        <v>0</v>
      </c>
      <c r="K815" s="983">
        <f t="shared" si="648"/>
      </c>
      <c r="L815" s="985">
        <f t="shared" si="732"/>
      </c>
      <c r="M815" s="986">
        <f t="shared" si="535"/>
      </c>
      <c r="N815" s="1066">
        <v>5</v>
      </c>
      <c r="O815" s="986">
        <f t="shared" si="505"/>
      </c>
      <c r="P815" s="986">
        <f t="shared" si="92"/>
      </c>
      <c r="Q815" s="986">
        <f t="shared" si="793"/>
      </c>
      <c r="R815" s="986">
        <f t="shared" si="221"/>
      </c>
      <c r="S815" s="987">
        <f t="shared" si="287"/>
      </c>
      <c r="T815" s="987">
        <f t="shared" si="317"/>
      </c>
      <c r="U815" s="987">
        <f t="shared" si="481"/>
      </c>
      <c r="V815" s="987">
        <f t="shared" si="565"/>
      </c>
      <c r="W815" s="988">
        <f t="shared" si="773"/>
      </c>
      <c r="X815" s="989">
        <v>0.0204</v>
      </c>
      <c r="Y815" s="990">
        <v>60</v>
      </c>
      <c r="Z815" s="986">
        <f t="shared" si="123"/>
      </c>
      <c r="AA815" s="1069">
        <v>61869</v>
      </c>
      <c r="AB815" s="1005">
        <v>984</v>
      </c>
      <c r="AC815" s="1005">
        <v>210</v>
      </c>
      <c r="AD815" s="1005">
        <v>1146</v>
      </c>
      <c r="AE815" s="1005">
        <v>103</v>
      </c>
      <c r="AF815" s="1005">
        <v>10</v>
      </c>
      <c r="AG815" s="1005">
        <v>1</v>
      </c>
      <c r="AH815" s="1005">
        <v>42</v>
      </c>
      <c r="AI815" s="986">
        <f t="shared" si="191"/>
      </c>
      <c r="AJ815" s="986">
        <f t="shared" ref="AJ815:AJ825" si="257">AM815*1000/D815</f>
      </c>
      <c r="AK815" s="993" t="s">
        <v>650</v>
      </c>
      <c r="AL815" s="994" t="s">
        <v>692</v>
      </c>
      <c r="AM815" s="994">
        <v>41</v>
      </c>
    </row>
    <row customHeight="true" ht="18.452380952380953" r="816">
      <c r="A816" s="1056"/>
      <c r="B816" s="1026" t="s">
        <v>633</v>
      </c>
      <c r="C816" s="979" t="s">
        <v>655</v>
      </c>
      <c r="D816" s="1059">
        <f t="shared" si="450"/>
      </c>
      <c r="E816" s="1008">
        <v>1537.88</v>
      </c>
      <c r="F816" s="1031">
        <v>3232.77</v>
      </c>
      <c r="G816" s="983">
        <v>2</v>
      </c>
      <c r="H816" s="1012">
        <v>3989.7000000000116</v>
      </c>
      <c r="I816" s="1012">
        <v>0</v>
      </c>
      <c r="J816" s="1012">
        <v>0</v>
      </c>
      <c r="K816" s="983">
        <f t="shared" si="648"/>
      </c>
      <c r="L816" s="985">
        <f t="shared" si="732"/>
      </c>
      <c r="M816" s="986">
        <f t="shared" si="535"/>
      </c>
      <c r="N816" s="1066">
        <v>2</v>
      </c>
      <c r="O816" s="986">
        <f t="shared" si="505"/>
      </c>
      <c r="P816" s="986">
        <f t="shared" si="92"/>
      </c>
      <c r="Q816" s="986">
        <f t="shared" si="793"/>
      </c>
      <c r="R816" s="986">
        <f t="shared" si="221"/>
      </c>
      <c r="S816" s="987">
        <f t="shared" si="287"/>
      </c>
      <c r="T816" s="987">
        <f t="shared" si="317"/>
      </c>
      <c r="U816" s="987">
        <f t="shared" si="481"/>
      </c>
      <c r="V816" s="987">
        <f t="shared" si="565"/>
      </c>
      <c r="W816" s="988">
        <f t="shared" si="773"/>
      </c>
      <c r="X816" s="989">
        <v>0.021</v>
      </c>
      <c r="Y816" s="990">
        <v>60</v>
      </c>
      <c r="Z816" s="1002">
        <f t="shared" si="123"/>
      </c>
      <c r="AA816" s="1003">
        <v>52084</v>
      </c>
      <c r="AB816" s="1004">
        <v>623</v>
      </c>
      <c r="AC816" s="1005">
        <v>179</v>
      </c>
      <c r="AD816" s="1005">
        <v>594</v>
      </c>
      <c r="AE816" s="1005">
        <v>92</v>
      </c>
      <c r="AF816" s="1005">
        <v>3</v>
      </c>
      <c r="AG816" s="1005">
        <v>3</v>
      </c>
      <c r="AH816" s="1005">
        <v>34</v>
      </c>
      <c r="AI816" s="986">
        <f t="shared" si="191"/>
      </c>
      <c r="AJ816" s="986">
        <f t="shared" si="257"/>
      </c>
      <c r="AK816" s="993" t="s">
        <v>650</v>
      </c>
      <c r="AL816" s="994" t="s">
        <v>692</v>
      </c>
      <c r="AM816" s="994">
        <v>32</v>
      </c>
    </row>
    <row customHeight="true" ht="18.452380952380953" r="817">
      <c r="A817" s="1056"/>
      <c r="B817" s="1026" t="s">
        <v>633</v>
      </c>
      <c r="C817" s="979" t="s">
        <v>656</v>
      </c>
      <c r="D817" s="1011">
        <f t="shared" si="450"/>
      </c>
      <c r="E817" s="1027">
        <v>2253.02</v>
      </c>
      <c r="F817" s="1028">
        <v>3320.61</v>
      </c>
      <c r="G817" s="1012">
        <v>3</v>
      </c>
      <c r="H817" s="983">
        <v>7412.889999999985</v>
      </c>
      <c r="I817" s="1012">
        <v>0</v>
      </c>
      <c r="J817" s="1012">
        <v>0</v>
      </c>
      <c r="K817" s="983">
        <f t="shared" si="648"/>
      </c>
      <c r="L817" s="985">
        <f t="shared" si="732"/>
      </c>
      <c r="M817" s="986">
        <f t="shared" si="535"/>
      </c>
      <c r="N817" s="1066">
        <v>2</v>
      </c>
      <c r="O817" s="986">
        <f t="shared" si="505"/>
      </c>
      <c r="P817" s="986">
        <f t="shared" si="92"/>
      </c>
      <c r="Q817" s="986">
        <f t="shared" si="793"/>
      </c>
      <c r="R817" s="986">
        <f t="shared" si="221"/>
      </c>
      <c r="S817" s="987">
        <f t="shared" si="287"/>
      </c>
      <c r="T817" s="987">
        <f t="shared" si="317"/>
      </c>
      <c r="U817" s="987">
        <f t="shared" si="481"/>
      </c>
      <c r="V817" s="987">
        <f t="shared" si="565"/>
      </c>
      <c r="W817" s="988">
        <f t="shared" si="773"/>
      </c>
      <c r="X817" s="989">
        <v>0.0185</v>
      </c>
      <c r="Y817" s="990">
        <v>59</v>
      </c>
      <c r="Z817" s="986">
        <f t="shared" si="123"/>
      </c>
      <c r="AA817" s="1013">
        <v>71006</v>
      </c>
      <c r="AB817" s="1005">
        <v>1014</v>
      </c>
      <c r="AC817" s="1005">
        <v>202</v>
      </c>
      <c r="AD817" s="1005">
        <v>1137</v>
      </c>
      <c r="AE817" s="1005">
        <v>73</v>
      </c>
      <c r="AF817" s="1005">
        <v>5</v>
      </c>
      <c r="AG817" s="1005">
        <v>3</v>
      </c>
      <c r="AH817" s="1005">
        <v>55</v>
      </c>
      <c r="AI817" s="986">
        <f t="shared" si="191"/>
      </c>
      <c r="AJ817" s="986">
        <f t="shared" si="257"/>
      </c>
      <c r="AK817" s="993" t="s">
        <v>650</v>
      </c>
      <c r="AL817" s="994" t="s">
        <v>692</v>
      </c>
      <c r="AM817" s="994">
        <v>32</v>
      </c>
    </row>
    <row customHeight="true" ht="18.452380952380953" r="818">
      <c r="A818" s="1056"/>
      <c r="B818" s="1075" t="s">
        <v>640</v>
      </c>
      <c r="C818" s="1075"/>
      <c r="D818" s="1015">
        <f>SUM(D813:D817)</f>
      </c>
      <c r="E818" s="1072">
        <f>SUM(E813:E817)</f>
      </c>
      <c r="F818" s="1072">
        <f>SUM(F813:F817)</f>
      </c>
      <c r="G818" s="1029">
        <f>SUM(G813:G817)</f>
      </c>
      <c r="H818" s="1072">
        <f>SUM(H813:H817)</f>
      </c>
      <c r="I818" s="1029">
        <f>SUM(I813:I817)</f>
      </c>
      <c r="J818" s="1072">
        <f>SUM(J813:J817)</f>
      </c>
      <c r="K818" s="1029">
        <f>SUM(K813:K817)</f>
      </c>
      <c r="L818" s="1072">
        <f>SUM(L813:L817)</f>
      </c>
      <c r="M818" s="1019">
        <f t="shared" si="535"/>
      </c>
      <c r="N818" s="1017">
        <f>SUM(N813:N817)</f>
      </c>
      <c r="O818" s="1019">
        <f t="shared" si="505"/>
      </c>
      <c r="P818" s="1019">
        <f>D818/N818</f>
      </c>
      <c r="Q818" s="1019">
        <f t="shared" si="793"/>
      </c>
      <c r="R818" s="1019">
        <f t="shared" si="221"/>
      </c>
      <c r="S818" s="1020">
        <f t="shared" si="287"/>
      </c>
      <c r="T818" s="1020">
        <f t="shared" si="317"/>
      </c>
      <c r="U818" s="1020">
        <f t="shared" si="481"/>
      </c>
      <c r="V818" s="1020">
        <f t="shared" si="565"/>
      </c>
      <c r="W818" s="1021">
        <f t="shared" si="773"/>
      </c>
      <c r="X818" s="1020">
        <f>AVERAGE(X813:X817)</f>
      </c>
      <c r="Y818" s="1022">
        <f>AVERAGE(Y813:Y817)</f>
      </c>
      <c r="Z818" s="1022">
        <f t="shared" si="123"/>
      </c>
      <c r="AA818" s="1023">
        <f>SUM(AA813:AA817)</f>
      </c>
      <c r="AB818" s="1023">
        <f>SUM(AB813:AB817)</f>
      </c>
      <c r="AC818" s="1023">
        <f>SUM(AC813:AC817)</f>
      </c>
      <c r="AD818" s="1023">
        <f>SUM(AD813:AD817)</f>
      </c>
      <c r="AE818" s="1023">
        <f>SUM(AE813:AE817)</f>
      </c>
      <c r="AF818" s="1023">
        <f>SUM(AF813:AF817)</f>
      </c>
      <c r="AG818" s="1023">
        <f>SUM(AG813:AG817)</f>
      </c>
      <c r="AH818" s="1023">
        <f>SUM(AH813:AH817)</f>
      </c>
      <c r="AI818" s="1019">
        <f t="shared" si="191"/>
      </c>
      <c r="AJ818" s="1024">
        <f t="shared" si="257"/>
      </c>
      <c r="AK818" s="1025"/>
      <c r="AL818" s="1025"/>
      <c r="AM818" s="1023">
        <f>SUM(AM813:AM817)</f>
      </c>
    </row>
    <row customHeight="true" ht="18.452380952380953" r="819">
      <c r="A819" s="1056"/>
      <c r="B819" s="1077" t="s">
        <v>666</v>
      </c>
      <c r="C819" s="1078" t="s">
        <v>657</v>
      </c>
      <c r="D819" s="1011">
        <f t="shared" ref="D819:D823" si="451">E819+F819</f>
      </c>
      <c r="E819" s="1027">
        <v>1953.92</v>
      </c>
      <c r="F819" s="1028">
        <v>2508.58</v>
      </c>
      <c r="G819" s="1012">
        <v>4</v>
      </c>
      <c r="H819" s="1012">
        <v>9916.650000000023</v>
      </c>
      <c r="I819" s="1012">
        <v>0</v>
      </c>
      <c r="J819" s="1012">
        <v>0</v>
      </c>
      <c r="K819" s="983">
        <f t="shared" ref="K819:K823" si="649">G819+I819</f>
      </c>
      <c r="L819" s="985">
        <f t="shared" ref="L819:L823" si="733">H819+J819</f>
      </c>
      <c r="M819" s="986">
        <f t="shared" si="535"/>
      </c>
      <c r="N819" s="1066">
        <v>3</v>
      </c>
      <c r="O819" s="986">
        <f t="shared" si="505"/>
      </c>
      <c r="P819" s="986">
        <f t="shared" ref="P819:P823" si="93">D819/K819</f>
      </c>
      <c r="Q819" s="986">
        <f t="shared" si="793"/>
      </c>
      <c r="R819" s="986">
        <f t="shared" si="221"/>
      </c>
      <c r="S819" s="987">
        <f t="shared" si="287"/>
      </c>
      <c r="T819" s="987">
        <f t="shared" si="317"/>
      </c>
      <c r="U819" s="987">
        <f t="shared" si="481"/>
      </c>
      <c r="V819" s="987">
        <f t="shared" si="565"/>
      </c>
      <c r="W819" s="988">
        <f t="shared" si="773"/>
      </c>
      <c r="X819" s="989">
        <v>0.0176</v>
      </c>
      <c r="Y819" s="990">
        <v>58</v>
      </c>
      <c r="Z819" s="986">
        <f t="shared" si="123"/>
      </c>
      <c r="AA819" s="1005">
        <v>44220</v>
      </c>
      <c r="AB819" s="1005">
        <v>747</v>
      </c>
      <c r="AC819" s="1005">
        <v>134</v>
      </c>
      <c r="AD819" s="1005">
        <v>842</v>
      </c>
      <c r="AE819" s="1005">
        <v>42</v>
      </c>
      <c r="AF819" s="1005">
        <v>6</v>
      </c>
      <c r="AG819" s="1005">
        <v>0</v>
      </c>
      <c r="AH819" s="1005">
        <v>37</v>
      </c>
      <c r="AI819" s="986">
        <f t="shared" si="191"/>
      </c>
      <c r="AJ819" s="986">
        <f t="shared" si="257"/>
      </c>
      <c r="AK819" s="993" t="s">
        <v>650</v>
      </c>
      <c r="AL819" s="994" t="s">
        <v>692</v>
      </c>
      <c r="AM819" s="994">
        <v>27</v>
      </c>
    </row>
    <row customHeight="true" ht="18.452380952380953" r="820">
      <c r="A820" s="1056"/>
      <c r="B820" s="1077" t="s">
        <v>666</v>
      </c>
      <c r="C820" s="1078" t="s">
        <v>659</v>
      </c>
      <c r="D820" s="1011">
        <f t="shared" si="451"/>
      </c>
      <c r="E820" s="1031">
        <v>2107.68</v>
      </c>
      <c r="F820" s="1031">
        <v>3327.93</v>
      </c>
      <c r="G820" s="1012">
        <v>14</v>
      </c>
      <c r="H820" s="1012">
        <v>31801.79999999999</v>
      </c>
      <c r="I820" s="1012">
        <v>0</v>
      </c>
      <c r="J820" s="1012">
        <v>0</v>
      </c>
      <c r="K820" s="983">
        <f t="shared" si="649"/>
      </c>
      <c r="L820" s="985">
        <f t="shared" si="733"/>
      </c>
      <c r="M820" s="986">
        <f t="shared" si="535"/>
      </c>
      <c r="N820" s="1066">
        <v>10</v>
      </c>
      <c r="O820" s="986">
        <f t="shared" si="505"/>
      </c>
      <c r="P820" s="986">
        <f t="shared" si="93"/>
      </c>
      <c r="Q820" s="986">
        <f t="shared" si="793"/>
      </c>
      <c r="R820" s="986">
        <f t="shared" si="221"/>
      </c>
      <c r="S820" s="987">
        <f t="shared" si="287"/>
      </c>
      <c r="T820" s="987">
        <f t="shared" si="317"/>
      </c>
      <c r="U820" s="987">
        <f t="shared" si="481"/>
      </c>
      <c r="V820" s="987">
        <f t="shared" si="565"/>
      </c>
      <c r="W820" s="988">
        <f t="shared" si="773"/>
      </c>
      <c r="X820" s="989">
        <v>0.0177</v>
      </c>
      <c r="Y820" s="990">
        <v>59</v>
      </c>
      <c r="Z820" s="986">
        <f t="shared" si="123"/>
      </c>
      <c r="AA820" s="1005">
        <v>65865</v>
      </c>
      <c r="AB820" s="1005">
        <v>1007</v>
      </c>
      <c r="AC820" s="1005">
        <v>231</v>
      </c>
      <c r="AD820" s="1005">
        <v>1095</v>
      </c>
      <c r="AE820" s="1005">
        <v>155</v>
      </c>
      <c r="AF820" s="1005">
        <v>9</v>
      </c>
      <c r="AG820" s="1005">
        <v>1</v>
      </c>
      <c r="AH820" s="1005">
        <v>59</v>
      </c>
      <c r="AI820" s="986">
        <f t="shared" si="191"/>
      </c>
      <c r="AJ820" s="986">
        <f t="shared" si="257"/>
      </c>
      <c r="AK820" s="993" t="s">
        <v>650</v>
      </c>
      <c r="AL820" s="994" t="s">
        <v>692</v>
      </c>
      <c r="AM820" s="994">
        <v>60</v>
      </c>
    </row>
    <row customHeight="true" ht="18.452380952380953" r="821">
      <c r="A821" s="1056"/>
      <c r="B821" s="1077" t="s">
        <v>666</v>
      </c>
      <c r="C821" s="1078" t="s">
        <v>660</v>
      </c>
      <c r="D821" s="1011">
        <f t="shared" si="451"/>
      </c>
      <c r="E821" s="1008">
        <v>1812.48</v>
      </c>
      <c r="F821" s="1031">
        <v>2458.83</v>
      </c>
      <c r="G821" s="983">
        <v>9</v>
      </c>
      <c r="H821" s="983">
        <v>20233.5</v>
      </c>
      <c r="I821" s="983">
        <v>0</v>
      </c>
      <c r="J821" s="983">
        <v>0</v>
      </c>
      <c r="K821" s="983">
        <f t="shared" si="649"/>
      </c>
      <c r="L821" s="985">
        <f t="shared" si="733"/>
      </c>
      <c r="M821" s="986">
        <f t="shared" si="535"/>
      </c>
      <c r="N821" s="1066">
        <v>8</v>
      </c>
      <c r="O821" s="986">
        <f t="shared" si="505"/>
      </c>
      <c r="P821" s="986">
        <f t="shared" si="93"/>
      </c>
      <c r="Q821" s="986">
        <f t="shared" si="793"/>
      </c>
      <c r="R821" s="986">
        <f t="shared" si="221"/>
      </c>
      <c r="S821" s="987">
        <f t="shared" si="287"/>
      </c>
      <c r="T821" s="987">
        <f t="shared" si="317"/>
      </c>
      <c r="U821" s="987">
        <f t="shared" si="481"/>
      </c>
      <c r="V821" s="987">
        <f t="shared" si="565"/>
      </c>
      <c r="W821" s="988">
        <f t="shared" si="773"/>
      </c>
      <c r="X821" s="989">
        <v>0.0096</v>
      </c>
      <c r="Y821" s="990">
        <v>60</v>
      </c>
      <c r="Z821" s="986">
        <f t="shared" si="123"/>
      </c>
      <c r="AA821" s="1005">
        <v>59177</v>
      </c>
      <c r="AB821" s="1005">
        <v>717</v>
      </c>
      <c r="AC821" s="1005">
        <v>152</v>
      </c>
      <c r="AD821" s="1005">
        <v>730</v>
      </c>
      <c r="AE821" s="1005">
        <v>98</v>
      </c>
      <c r="AF821" s="1005">
        <v>7</v>
      </c>
      <c r="AG821" s="1005">
        <v>2</v>
      </c>
      <c r="AH821" s="1005">
        <v>37</v>
      </c>
      <c r="AI821" s="986">
        <f t="shared" si="191"/>
      </c>
      <c r="AJ821" s="986">
        <f t="shared" si="257"/>
      </c>
      <c r="AK821" s="993" t="s">
        <v>650</v>
      </c>
      <c r="AL821" s="994" t="s">
        <v>692</v>
      </c>
      <c r="AM821" s="994">
        <v>29</v>
      </c>
    </row>
    <row customHeight="true" ht="18.452380952380953" r="822">
      <c r="A822" s="1056"/>
      <c r="B822" s="1077" t="s">
        <v>666</v>
      </c>
      <c r="C822" s="1078" t="s">
        <v>661</v>
      </c>
      <c r="D822" s="1059">
        <f t="shared" si="451"/>
      </c>
      <c r="E822" s="1031">
        <v>1215.45</v>
      </c>
      <c r="F822" s="1031">
        <v>1917.13</v>
      </c>
      <c r="G822" s="1012">
        <v>1</v>
      </c>
      <c r="H822" s="1012">
        <v>3815.960000000021</v>
      </c>
      <c r="I822" s="1012">
        <v>0</v>
      </c>
      <c r="J822" s="1012">
        <v>0</v>
      </c>
      <c r="K822" s="983">
        <f t="shared" si="649"/>
      </c>
      <c r="L822" s="985">
        <f t="shared" si="733"/>
      </c>
      <c r="M822" s="986">
        <f t="shared" si="535"/>
      </c>
      <c r="N822" s="1066">
        <v>1</v>
      </c>
      <c r="O822" s="986">
        <f t="shared" si="505"/>
      </c>
      <c r="P822" s="986">
        <f t="shared" si="93"/>
      </c>
      <c r="Q822" s="986">
        <f t="shared" si="793"/>
      </c>
      <c r="R822" s="986">
        <f t="shared" si="221"/>
      </c>
      <c r="S822" s="987">
        <f t="shared" si="287"/>
      </c>
      <c r="T822" s="987">
        <f t="shared" si="317"/>
      </c>
      <c r="U822" s="987">
        <f t="shared" si="481"/>
      </c>
      <c r="V822" s="987">
        <f t="shared" si="565"/>
      </c>
      <c r="W822" s="988">
        <f t="shared" si="773"/>
      </c>
      <c r="X822" s="989">
        <v>0.0136</v>
      </c>
      <c r="Y822" s="990">
        <v>60</v>
      </c>
      <c r="Z822" s="986">
        <f t="shared" si="123"/>
      </c>
      <c r="AA822" s="1013">
        <v>41117</v>
      </c>
      <c r="AB822" s="1005">
        <v>613</v>
      </c>
      <c r="AC822" s="1005">
        <v>107</v>
      </c>
      <c r="AD822" s="1005">
        <v>622</v>
      </c>
      <c r="AE822" s="1005">
        <v>56</v>
      </c>
      <c r="AF822" s="1005">
        <v>6</v>
      </c>
      <c r="AG822" s="1005">
        <v>0</v>
      </c>
      <c r="AH822" s="1005">
        <v>26</v>
      </c>
      <c r="AI822" s="986">
        <f t="shared" si="191"/>
      </c>
      <c r="AJ822" s="986">
        <f t="shared" si="257"/>
      </c>
      <c r="AK822" s="993" t="s">
        <v>650</v>
      </c>
      <c r="AL822" s="994" t="s">
        <v>692</v>
      </c>
      <c r="AM822" s="994">
        <v>18</v>
      </c>
    </row>
    <row customHeight="true" ht="18.452380952380953" r="823">
      <c r="A823" s="1056"/>
      <c r="B823" s="1077" t="s">
        <v>666</v>
      </c>
      <c r="C823" s="1078" t="s">
        <v>662</v>
      </c>
      <c r="D823" s="1011">
        <f t="shared" si="451"/>
      </c>
      <c r="E823" s="1008">
        <v>1127.59</v>
      </c>
      <c r="F823" s="1008">
        <v>1712.5</v>
      </c>
      <c r="G823" s="1012">
        <v>6</v>
      </c>
      <c r="H823" s="983">
        <v>13635.770000000019</v>
      </c>
      <c r="I823" s="1012">
        <v>0</v>
      </c>
      <c r="J823" s="1012">
        <v>0</v>
      </c>
      <c r="K823" s="983">
        <f t="shared" si="649"/>
      </c>
      <c r="L823" s="985">
        <f t="shared" si="733"/>
      </c>
      <c r="M823" s="986">
        <f t="shared" si="535"/>
      </c>
      <c r="N823" s="1066">
        <v>6</v>
      </c>
      <c r="O823" s="986">
        <f t="shared" si="505"/>
      </c>
      <c r="P823" s="986">
        <f t="shared" si="93"/>
      </c>
      <c r="Q823" s="986">
        <f t="shared" si="793"/>
      </c>
      <c r="R823" s="986">
        <f t="shared" si="221"/>
      </c>
      <c r="S823" s="987">
        <f t="shared" si="287"/>
      </c>
      <c r="T823" s="987">
        <f t="shared" si="317"/>
      </c>
      <c r="U823" s="987">
        <f t="shared" si="481"/>
      </c>
      <c r="V823" s="987">
        <f t="shared" si="565"/>
      </c>
      <c r="W823" s="988">
        <f t="shared" si="773"/>
      </c>
      <c r="X823" s="989">
        <v>0.0201</v>
      </c>
      <c r="Y823" s="990">
        <v>60</v>
      </c>
      <c r="Z823" s="986">
        <f t="shared" si="123"/>
      </c>
      <c r="AA823" s="1005">
        <v>42996</v>
      </c>
      <c r="AB823" s="1005">
        <v>830</v>
      </c>
      <c r="AC823" s="1005">
        <v>116</v>
      </c>
      <c r="AD823" s="1005">
        <v>1008</v>
      </c>
      <c r="AE823" s="1005">
        <v>80</v>
      </c>
      <c r="AF823" s="1005">
        <v>11</v>
      </c>
      <c r="AG823" s="1005">
        <v>2</v>
      </c>
      <c r="AH823" s="1005">
        <v>36</v>
      </c>
      <c r="AI823" s="986">
        <f t="shared" si="191"/>
      </c>
      <c r="AJ823" s="986">
        <f t="shared" si="257"/>
      </c>
      <c r="AK823" s="993" t="s">
        <v>650</v>
      </c>
      <c r="AL823" s="994" t="s">
        <v>692</v>
      </c>
      <c r="AM823" s="994">
        <v>21</v>
      </c>
    </row>
    <row customHeight="true" ht="18.452380952380953" r="824">
      <c r="A824" s="1056"/>
      <c r="B824" s="1079" t="s">
        <v>640</v>
      </c>
      <c r="C824" s="1079"/>
      <c r="D824" s="1015">
        <f>SUM(D819:D823)</f>
      </c>
      <c r="E824" s="1072">
        <f>SUM(E819:E823)</f>
      </c>
      <c r="F824" s="1072">
        <f>SUM(F819:F823)</f>
      </c>
      <c r="G824" s="1029">
        <f>SUM(G819:G823)</f>
      </c>
      <c r="H824" s="1072">
        <f>SUM(H819:H823)</f>
      </c>
      <c r="I824" s="1029">
        <f>SUM(I819:I823)</f>
      </c>
      <c r="J824" s="1072">
        <f>SUM(J819:J823)</f>
      </c>
      <c r="K824" s="1029">
        <f>SUM(K819:K823)</f>
      </c>
      <c r="L824" s="1072">
        <f>SUM(L819:L823)</f>
      </c>
      <c r="M824" s="1019">
        <f t="shared" si="535"/>
      </c>
      <c r="N824" s="1017">
        <f>SUM(N819:N823)</f>
      </c>
      <c r="O824" s="1019">
        <f t="shared" si="505"/>
      </c>
      <c r="P824" s="1019">
        <f t="shared" ref="P824:P825" si="143">D824/N824</f>
      </c>
      <c r="Q824" s="1019">
        <f t="shared" si="793"/>
      </c>
      <c r="R824" s="1019">
        <f t="shared" si="221"/>
      </c>
      <c r="S824" s="1020">
        <f t="shared" si="287"/>
      </c>
      <c r="T824" s="1020">
        <f t="shared" si="317"/>
      </c>
      <c r="U824" s="1020">
        <f t="shared" si="481"/>
      </c>
      <c r="V824" s="1020">
        <f t="shared" si="565"/>
      </c>
      <c r="W824" s="1021">
        <f t="shared" si="773"/>
      </c>
      <c r="X824" s="1020">
        <f>AVERAGE(X819:X823)</f>
      </c>
      <c r="Y824" s="1022">
        <f>AVERAGE(Y819:Y823)</f>
      </c>
      <c r="Z824" s="1022">
        <f t="shared" si="123"/>
      </c>
      <c r="AA824" s="1023">
        <f>SUM(AA819:AA823)</f>
      </c>
      <c r="AB824" s="1023">
        <f>SUM(AB819:AB823)</f>
      </c>
      <c r="AC824" s="1023">
        <f>SUM(AC819:AC823)</f>
      </c>
      <c r="AD824" s="1023">
        <f>SUM(AD819:AD823)</f>
      </c>
      <c r="AE824" s="1023">
        <f>SUM(AE819:AE823)</f>
      </c>
      <c r="AF824" s="1023">
        <f>SUM(AF819:AF823)</f>
      </c>
      <c r="AG824" s="1023">
        <f>SUM(AG819:AG823)</f>
      </c>
      <c r="AH824" s="1023">
        <f>SUM(AH819:AH823)</f>
      </c>
      <c r="AI824" s="1019">
        <f t="shared" si="191"/>
      </c>
      <c r="AJ824" s="1024">
        <f t="shared" si="257"/>
      </c>
      <c r="AK824" s="1025"/>
      <c r="AL824" s="1025"/>
      <c r="AM824" s="1023">
        <f>SUM(AM819:AM823)</f>
      </c>
    </row>
    <row customHeight="true" ht="18.452380952380953" r="825">
      <c r="A825" s="1056"/>
      <c r="B825" s="1039" t="s">
        <v>663</v>
      </c>
      <c r="C825" s="1039"/>
      <c r="D825" s="1033">
        <f>D812+D806+D824+D818</f>
      </c>
      <c r="E825" s="1033">
        <f>E812+E806+E824+E818</f>
      </c>
      <c r="F825" s="1033">
        <f>F812+F806+F824+F818</f>
      </c>
      <c r="G825" s="1033">
        <f>G812+G806+G824+G818</f>
      </c>
      <c r="H825" s="1033">
        <f>H812+H806+H824+H818</f>
      </c>
      <c r="I825" s="1033">
        <f>I812+I806+I824+I818</f>
      </c>
      <c r="J825" s="1033">
        <f>J812+J806+J824+J818</f>
      </c>
      <c r="K825" s="1033">
        <f>K812+K806+K824+K818</f>
      </c>
      <c r="L825" s="1033">
        <f>L812+L806+L824+L818</f>
      </c>
      <c r="M825" s="1036">
        <f t="shared" si="535"/>
      </c>
      <c r="N825" s="1067">
        <f>N812+N806+N824+N818</f>
      </c>
      <c r="O825" s="1036">
        <f t="shared" si="505"/>
      </c>
      <c r="P825" s="1036">
        <f t="shared" si="143"/>
      </c>
      <c r="Q825" s="1036">
        <f t="shared" si="793"/>
      </c>
      <c r="R825" s="1036">
        <f t="shared" si="221"/>
      </c>
      <c r="S825" s="1037">
        <f t="shared" si="287"/>
      </c>
      <c r="T825" s="1037">
        <f t="shared" si="317"/>
      </c>
      <c r="U825" s="1037">
        <f t="shared" si="481"/>
      </c>
      <c r="V825" s="1037">
        <f t="shared" si="565"/>
      </c>
      <c r="W825" s="1035">
        <f t="shared" si="773"/>
      </c>
      <c r="X825" s="1036">
        <f>(X812+X806+X824+X818)/4</f>
      </c>
      <c r="Y825" s="1036">
        <f>(Y812+Y806+Y824+Y818)/4</f>
      </c>
      <c r="Z825" s="1036">
        <f>(Z812+Z806+Z824+Z818)/4</f>
      </c>
      <c r="AA825" s="1033">
        <f>AA812+AA806+AA824+AA818</f>
      </c>
      <c r="AB825" s="1033">
        <f>AB812+AB806+AB824+AB818</f>
      </c>
      <c r="AC825" s="1033">
        <f>AC812+AC806+AC824+AC818</f>
      </c>
      <c r="AD825" s="1033">
        <f>AD812+AD806+AD824+AD818</f>
      </c>
      <c r="AE825" s="1033">
        <f>AE812+AE806+AE824+AE818</f>
      </c>
      <c r="AF825" s="1033">
        <f>AF812+AF806+AF824+AF818</f>
      </c>
      <c r="AG825" s="1033">
        <f>AG812+AG806+AG824+AG818</f>
      </c>
      <c r="AH825" s="1033">
        <f>AH812+AH806+AH824+AH818</f>
      </c>
      <c r="AI825" s="1036">
        <f t="shared" si="191"/>
      </c>
      <c r="AJ825" s="1038">
        <f t="shared" si="257"/>
      </c>
      <c r="AK825" s="1039"/>
      <c r="AL825" s="1039"/>
      <c r="AM825" s="1033">
        <f>AM812+AM806+AM824+AM818</f>
      </c>
    </row>
    <row r="826">
      <c r="D826" s="1080"/>
      <c r="E826" s="1081"/>
      <c r="F826" s="1081"/>
      <c r="G826" s="1082">
        <f>G827-G825</f>
      </c>
      <c r="H826" s="1082">
        <f>H827-H825</f>
      </c>
      <c r="I826" s="1082">
        <f>I827-I825</f>
      </c>
      <c r="J826" s="1082">
        <f>J827-J825</f>
      </c>
      <c r="AM826">
        <f>AM827-AM825</f>
      </c>
    </row>
    <row r="827">
      <c r="D827" s="1080"/>
      <c r="E827" s="1081"/>
      <c r="F827" s="1081"/>
      <c r="G827" s="1082" cm="1">
        <f t="array" ref="G827:G827">IMPORTRANGE("https://meimeiwangluo.feishu.cn/sheets/Sgl9soiuNhw97btSf20cZqcFnGh","'Sheet1'!B89")</f>
      </c>
      <c r="H827" s="1082" cm="1">
        <f t="array" ref="H827:H827">IMPORTRANGE("https://meimeiwangluo.feishu.cn/sheets/Sgl9soiuNhw97btSf20cZqcFnGh","'Sheet1'!B91")</f>
      </c>
      <c r="I827" s="1082" cm="1">
        <f t="array" ref="I827:I827">IMPORTRANGE("https://meimeiwangluo.feishu.cn/sheets/Sgl9soiuNhw97btSf20cZqcFnGh","'Sheet1'!C89")</f>
      </c>
      <c r="J827" s="1082" cm="1">
        <f t="array" ref="J827:J827">IMPORTRANGE("https://meimeiwangluo.feishu.cn/sheets/Sgl9soiuNhw97btSf20cZqcFnGh","'Sheet1'!C91")</f>
      </c>
      <c r="AM827" s="1083">
        <v>801</v>
      </c>
    </row>
    <row r="828">
      <c r="D828" s="1081"/>
      <c r="E828" s="1081"/>
      <c r="F828" s="1081"/>
    </row>
    <row r="829"/>
    <row r="830">
      <c r="C830" s="1083"/>
    </row>
    <row r="831">
      <c r="C831" s="1083"/>
    </row>
  </sheetData>
  <autoFilter ref="A1:AM828"/>
  <mergeCells>
    <mergeCell ref="A801:A825"/>
    <mergeCell ref="B806:C806"/>
    <mergeCell ref="B812:C812"/>
    <mergeCell ref="B818:C818"/>
    <mergeCell ref="B824:C824"/>
    <mergeCell ref="B825:C825"/>
    <mergeCell ref="B688:C688"/>
    <mergeCell ref="B687:C687"/>
    <mergeCell ref="B681:C681"/>
    <mergeCell ref="B675:C675"/>
    <mergeCell ref="B669:C669"/>
    <mergeCell ref="A664:A688"/>
    <mergeCell ref="A662:A663"/>
    <mergeCell ref="B662:C662"/>
    <mergeCell ref="R662:AL662"/>
    <mergeCell ref="D662:Q662"/>
    <mergeCell ref="B661:C661"/>
    <mergeCell ref="B660:C660"/>
    <mergeCell ref="B654:C654"/>
    <mergeCell ref="B648:C648"/>
    <mergeCell ref="B642:C642"/>
    <mergeCell ref="A637:A661"/>
    <mergeCell ref="A635:A636"/>
    <mergeCell ref="B635:C635"/>
    <mergeCell ref="R635:AL635"/>
    <mergeCell ref="D635:Q635"/>
    <mergeCell ref="B634:C634"/>
    <mergeCell ref="B633:C633"/>
    <mergeCell ref="B627:C627"/>
    <mergeCell ref="B621:C621"/>
    <mergeCell ref="B615:C615"/>
    <mergeCell ref="A610:A634"/>
    <mergeCell ref="A608:A609"/>
    <mergeCell ref="B608:C608"/>
    <mergeCell ref="R608:AL608"/>
    <mergeCell ref="D608:Q608"/>
    <mergeCell ref="B607:C607"/>
    <mergeCell ref="B606:C606"/>
    <mergeCell ref="B600:C600"/>
    <mergeCell ref="B594:C594"/>
    <mergeCell ref="B588:C588"/>
    <mergeCell ref="A583:A607"/>
    <mergeCell ref="A581:A582"/>
    <mergeCell ref="B581:C581"/>
    <mergeCell ref="R581:AL581"/>
    <mergeCell ref="D581:Q581"/>
    <mergeCell ref="B580:C580"/>
    <mergeCell ref="B579:C579"/>
    <mergeCell ref="B573:C573"/>
    <mergeCell ref="B567:C567"/>
    <mergeCell ref="B561:C561"/>
    <mergeCell ref="A556:A580"/>
    <mergeCell ref="A554:A555"/>
    <mergeCell ref="B554:C554"/>
    <mergeCell ref="R554:AL554"/>
    <mergeCell ref="D554:Q554"/>
    <mergeCell ref="B553:C553"/>
    <mergeCell ref="B552:C552"/>
    <mergeCell ref="B546:C546"/>
    <mergeCell ref="B540:C540"/>
    <mergeCell ref="B534:C534"/>
    <mergeCell ref="A529:A553"/>
    <mergeCell ref="A527:A528"/>
    <mergeCell ref="B527:C527"/>
    <mergeCell ref="R527:AL527"/>
    <mergeCell ref="D527:Q527"/>
    <mergeCell ref="A502:A526"/>
    <mergeCell ref="B526:C526"/>
    <mergeCell ref="B525:C525"/>
    <mergeCell ref="B519:C519"/>
    <mergeCell ref="B513:C513"/>
    <mergeCell ref="B507:C507"/>
    <mergeCell ref="A500:A501"/>
    <mergeCell ref="B500:C500"/>
    <mergeCell ref="R500:AL500"/>
    <mergeCell ref="D500:Q500"/>
    <mergeCell ref="B499:C499"/>
    <mergeCell ref="B498:C498"/>
    <mergeCell ref="B492:C492"/>
    <mergeCell ref="B486:C486"/>
    <mergeCell ref="B480:C480"/>
    <mergeCell ref="A475:A499"/>
    <mergeCell ref="A473:A474"/>
    <mergeCell ref="B473:C473"/>
    <mergeCell ref="R473:AL473"/>
    <mergeCell ref="D473:Q473"/>
    <mergeCell ref="B472:C472"/>
    <mergeCell ref="B471:C471"/>
    <mergeCell ref="B465:C465"/>
    <mergeCell ref="B459:C459"/>
    <mergeCell ref="B453:C453"/>
    <mergeCell ref="A448:A472"/>
    <mergeCell ref="A446:A447"/>
    <mergeCell ref="B446:C446"/>
    <mergeCell ref="R446:AL446"/>
    <mergeCell ref="D446:Q446"/>
    <mergeCell ref="B445:C445"/>
    <mergeCell ref="B444:C444"/>
    <mergeCell ref="B438:C438"/>
    <mergeCell ref="B432:C432"/>
    <mergeCell ref="B426:C426"/>
    <mergeCell ref="A421:A445"/>
    <mergeCell ref="A419:A420"/>
    <mergeCell ref="B419:C419"/>
    <mergeCell ref="R419:AL419"/>
    <mergeCell ref="D419:Q419"/>
    <mergeCell ref="B418:C418"/>
    <mergeCell ref="B417:C417"/>
    <mergeCell ref="B412:C412"/>
    <mergeCell ref="B407:C407"/>
    <mergeCell ref="B402:C402"/>
    <mergeCell ref="B397:C397"/>
    <mergeCell ref="A393:A418"/>
    <mergeCell ref="A391:A392"/>
    <mergeCell ref="B391:C391"/>
    <mergeCell ref="R391:AL391"/>
    <mergeCell ref="D391:Q391"/>
    <mergeCell ref="B390:C390"/>
    <mergeCell ref="B389:C389"/>
    <mergeCell ref="B384:C384"/>
    <mergeCell ref="B379:C379"/>
    <mergeCell ref="B374:C374"/>
    <mergeCell ref="B369:C369"/>
    <mergeCell ref="A365:A390"/>
    <mergeCell ref="A363:A364"/>
    <mergeCell ref="B363:C363"/>
    <mergeCell ref="R363:AL363"/>
    <mergeCell ref="D363:Q363"/>
    <mergeCell ref="B362:C362"/>
    <mergeCell ref="B361:C361"/>
    <mergeCell ref="B355:C355"/>
    <mergeCell ref="B349:C349"/>
    <mergeCell ref="B343:C343"/>
    <mergeCell ref="A338:A362"/>
    <mergeCell ref="A336:A337"/>
    <mergeCell ref="B336:C336"/>
    <mergeCell ref="R336:AL336"/>
    <mergeCell ref="D336:Q336"/>
    <mergeCell ref="B335:C335"/>
    <mergeCell ref="B334:C334"/>
    <mergeCell ref="B328:C328"/>
    <mergeCell ref="B322:C322"/>
    <mergeCell ref="B316:C316"/>
    <mergeCell ref="A311:A335"/>
    <mergeCell ref="A309:A310"/>
    <mergeCell ref="B309:C309"/>
    <mergeCell ref="R309:AL309"/>
    <mergeCell ref="D309:Q309"/>
    <mergeCell ref="B307:C307"/>
    <mergeCell ref="B301:C301"/>
    <mergeCell ref="B295:C295"/>
    <mergeCell ref="B289:C289"/>
    <mergeCell ref="A282:A283"/>
    <mergeCell ref="B282:C282"/>
    <mergeCell ref="B281:C281"/>
    <mergeCell ref="B280:C280"/>
    <mergeCell ref="B275:C275"/>
    <mergeCell ref="B270:C270"/>
    <mergeCell ref="B265:C265"/>
    <mergeCell ref="B260:C260"/>
    <mergeCell ref="A256:A281"/>
    <mergeCell ref="A254:A255"/>
    <mergeCell ref="B254:C254"/>
    <mergeCell ref="B253:C253"/>
    <mergeCell ref="B252:C252"/>
    <mergeCell ref="B247:C247"/>
    <mergeCell ref="B242:C242"/>
    <mergeCell ref="B237:C237"/>
    <mergeCell ref="B232:C232"/>
    <mergeCell ref="A228:A253"/>
    <mergeCell ref="A226:A227"/>
    <mergeCell ref="B226:C226"/>
    <mergeCell ref="B225:C225"/>
    <mergeCell ref="B224:C224"/>
    <mergeCell ref="B219:C219"/>
    <mergeCell ref="B214:C214"/>
    <mergeCell ref="B209:C209"/>
    <mergeCell ref="B204:C204"/>
    <mergeCell ref="A200:A225"/>
    <mergeCell ref="A198:A199"/>
    <mergeCell ref="B198:C198"/>
    <mergeCell ref="B197:C197"/>
    <mergeCell ref="B196:C196"/>
    <mergeCell ref="B191:C191"/>
    <mergeCell ref="B186:C186"/>
    <mergeCell ref="B181:C181"/>
    <mergeCell ref="B176:C176"/>
    <mergeCell ref="A172:A197"/>
    <mergeCell ref="A170:A171"/>
    <mergeCell ref="B170:C170"/>
    <mergeCell ref="A144:A169"/>
    <mergeCell ref="B112:C112"/>
    <mergeCell ref="B111:C111"/>
    <mergeCell ref="B106:C106"/>
    <mergeCell ref="B101:C101"/>
    <mergeCell ref="B96:C96"/>
    <mergeCell ref="B90:C90"/>
    <mergeCell ref="A86:A112"/>
    <mergeCell ref="A84:A85"/>
    <mergeCell ref="B84:C84"/>
    <mergeCell ref="B83:C83"/>
    <mergeCell ref="B82:C82"/>
    <mergeCell ref="B77:C77"/>
    <mergeCell ref="B72:C72"/>
    <mergeCell ref="B67:C67"/>
    <mergeCell ref="B62:C62"/>
    <mergeCell ref="A57:A58"/>
    <mergeCell ref="B57:C57"/>
    <mergeCell ref="B56:C56"/>
    <mergeCell ref="B55:C55"/>
    <mergeCell ref="B50:C50"/>
    <mergeCell ref="B45:C45"/>
    <mergeCell ref="B40:C40"/>
    <mergeCell ref="B35:C35"/>
    <mergeCell ref="A31:A56"/>
    <mergeCell ref="A29:A30"/>
    <mergeCell ref="B29:C29"/>
    <mergeCell ref="B28:C28"/>
    <mergeCell ref="B27:C27"/>
    <mergeCell ref="B22:C22"/>
    <mergeCell ref="B17:C17"/>
    <mergeCell ref="B12:C12"/>
    <mergeCell ref="B7:C7"/>
    <mergeCell ref="A3:A28"/>
    <mergeCell ref="A1:A2"/>
    <mergeCell ref="B1:C1"/>
    <mergeCell ref="A59:A83"/>
    <mergeCell ref="A113:A114"/>
    <mergeCell ref="B113:C113"/>
    <mergeCell ref="A115:A141"/>
    <mergeCell ref="B120:C120"/>
    <mergeCell ref="B125:C125"/>
    <mergeCell ref="B130:C130"/>
    <mergeCell ref="B135:C135"/>
    <mergeCell ref="B140:C140"/>
    <mergeCell ref="B141:C141"/>
    <mergeCell ref="A142:A143"/>
    <mergeCell ref="B142:C142"/>
    <mergeCell ref="B148:C148"/>
    <mergeCell ref="B153:C153"/>
    <mergeCell ref="B158:C158"/>
    <mergeCell ref="B163:C163"/>
    <mergeCell ref="B168:C168"/>
    <mergeCell ref="B169:C169"/>
    <mergeCell ref="A284:A308"/>
    <mergeCell ref="B308:C308"/>
    <mergeCell ref="R142:AL142"/>
    <mergeCell ref="D142:Q142"/>
    <mergeCell ref="R113:AL113"/>
    <mergeCell ref="D113:Q113"/>
    <mergeCell ref="R1:AL1"/>
    <mergeCell ref="D1:Q1"/>
    <mergeCell ref="R29:AL29"/>
    <mergeCell ref="D29:Q29"/>
    <mergeCell ref="R57:AL57"/>
    <mergeCell ref="D57:Q57"/>
    <mergeCell ref="R84:AL84"/>
    <mergeCell ref="D84:Q84"/>
    <mergeCell ref="R170:AL170"/>
    <mergeCell ref="D170:Q170"/>
    <mergeCell ref="R198:AL198"/>
    <mergeCell ref="D198:Q198"/>
    <mergeCell ref="R226:AL226"/>
    <mergeCell ref="D226:Q226"/>
    <mergeCell ref="R254:AL254"/>
    <mergeCell ref="D254:Q254"/>
    <mergeCell ref="R282:AL282"/>
    <mergeCell ref="D282:Q282"/>
    <mergeCell ref="A689:A690"/>
    <mergeCell ref="B689:C689"/>
    <mergeCell ref="R689:AL689"/>
    <mergeCell ref="D689:Q689"/>
    <mergeCell ref="A691:A715"/>
    <mergeCell ref="B696:C696"/>
    <mergeCell ref="B702:C702"/>
    <mergeCell ref="B708:C708"/>
    <mergeCell ref="B714:C714"/>
    <mergeCell ref="B715:C715"/>
    <mergeCell ref="A716:A717"/>
    <mergeCell ref="B716:C716"/>
    <mergeCell ref="R716:AL716"/>
    <mergeCell ref="D716:Q716"/>
    <mergeCell ref="A718:A743"/>
    <mergeCell ref="B722:C722"/>
    <mergeCell ref="B727:C727"/>
    <mergeCell ref="B732:C732"/>
    <mergeCell ref="B737:C737"/>
    <mergeCell ref="B742:C742"/>
    <mergeCell ref="B743:C743"/>
    <mergeCell ref="A744:A745"/>
    <mergeCell ref="B744:C744"/>
    <mergeCell ref="R744:AL744"/>
    <mergeCell ref="D744:Q744"/>
    <mergeCell ref="A746:A771"/>
    <mergeCell ref="B750:C750"/>
    <mergeCell ref="B755:C755"/>
    <mergeCell ref="B760:C760"/>
    <mergeCell ref="B765:C765"/>
    <mergeCell ref="B770:C770"/>
    <mergeCell ref="B771:C771"/>
    <mergeCell ref="A772:A773"/>
    <mergeCell ref="B772:C772"/>
    <mergeCell ref="R772:AL772"/>
    <mergeCell ref="D772:Q772"/>
    <mergeCell ref="A774:A798"/>
    <mergeCell ref="B779:C779"/>
    <mergeCell ref="B785:C785"/>
    <mergeCell ref="B791:C791"/>
    <mergeCell ref="B797:C797"/>
    <mergeCell ref="B798:C798"/>
    <mergeCell ref="A799:A800"/>
    <mergeCell ref="B799:C799"/>
    <mergeCell ref="R799:AL799"/>
    <mergeCell ref="D799:Q799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29" min="29" style="0" width="11.211267605633802"/>
    <col collapsed="false" customWidth="true" hidden="false" max="2" min="2" style="0" width="11.211267605633802"/>
  </cols>
  <sheetData>
    <row r="1">
      <c r="A1" s="1084" t="s">
        <v>700</v>
      </c>
      <c r="B1" s="1084" t="s">
        <v>701</v>
      </c>
      <c r="C1" s="1084"/>
      <c r="D1" s="1085" t="s">
        <v>702</v>
      </c>
      <c r="E1" s="1085"/>
      <c r="F1" s="1085"/>
      <c r="G1" s="1085"/>
      <c r="H1" s="1085"/>
      <c r="I1" s="1085"/>
      <c r="J1" s="1085"/>
      <c r="K1" s="1085"/>
      <c r="L1" s="1085"/>
      <c r="M1" s="1085"/>
      <c r="N1" s="1086" t="s">
        <v>703</v>
      </c>
      <c r="O1" s="1086"/>
      <c r="P1" s="1086"/>
      <c r="Q1" s="1086"/>
      <c r="R1" s="1086"/>
      <c r="S1" s="1086"/>
      <c r="T1" s="1086"/>
      <c r="U1" s="1086"/>
      <c r="V1" s="1086"/>
      <c r="W1" s="1086"/>
      <c r="X1" s="1086"/>
      <c r="Y1" s="1086"/>
      <c r="Z1" s="1086"/>
      <c r="AA1" s="1086"/>
      <c r="AB1" s="1086"/>
      <c r="AC1" s="1086"/>
      <c r="AD1" s="1086"/>
      <c r="AE1" s="1086"/>
      <c r="AF1" s="1086"/>
      <c r="AG1" s="1086"/>
      <c r="AH1" s="1086"/>
      <c r="AI1" s="1087"/>
    </row>
    <row r="2">
      <c r="A2" s="1084"/>
      <c r="B2" s="1084" t="s">
        <v>704</v>
      </c>
      <c r="C2" s="1084" t="s">
        <v>705</v>
      </c>
      <c r="D2" s="1085" t="s">
        <v>706</v>
      </c>
      <c r="E2" s="1085" t="s">
        <v>707</v>
      </c>
      <c r="F2" s="1088" t="s">
        <v>708</v>
      </c>
      <c r="G2" s="1089" t="s">
        <v>709</v>
      </c>
      <c r="H2" s="1090" t="s">
        <v>710</v>
      </c>
      <c r="I2" s="1091" t="s">
        <v>711</v>
      </c>
      <c r="J2" s="1092" t="s">
        <v>712</v>
      </c>
      <c r="K2" s="1092" t="s">
        <v>713</v>
      </c>
      <c r="L2" s="1093" t="s">
        <v>714</v>
      </c>
      <c r="M2" s="1092" t="s">
        <v>715</v>
      </c>
      <c r="N2" s="1086" t="s">
        <v>716</v>
      </c>
      <c r="O2" s="1094" t="s">
        <v>717</v>
      </c>
      <c r="P2" s="1094" t="s">
        <v>718</v>
      </c>
      <c r="Q2" s="1094" t="s">
        <v>719</v>
      </c>
      <c r="R2" s="1094" t="s">
        <v>720</v>
      </c>
      <c r="S2" s="1095" t="s">
        <v>721</v>
      </c>
      <c r="T2" s="1094" t="s">
        <v>722</v>
      </c>
      <c r="U2" s="1096" t="s">
        <v>723</v>
      </c>
      <c r="V2" s="1086" t="s">
        <v>724</v>
      </c>
      <c r="W2" s="1095" t="s">
        <v>725</v>
      </c>
      <c r="X2" s="1095" t="s">
        <v>726</v>
      </c>
      <c r="Y2" s="1095" t="s">
        <v>727</v>
      </c>
      <c r="Z2" s="1095" t="s">
        <v>728</v>
      </c>
      <c r="AA2" s="1095" t="s">
        <v>729</v>
      </c>
      <c r="AB2" s="1095" t="s">
        <v>730</v>
      </c>
      <c r="AC2" s="1095" t="s">
        <v>731</v>
      </c>
      <c r="AD2" s="1095" t="s">
        <v>732</v>
      </c>
      <c r="AE2" s="1097" t="s">
        <v>733</v>
      </c>
      <c r="AF2" s="1086" t="s">
        <v>734</v>
      </c>
      <c r="AG2" s="1087" t="s">
        <v>735</v>
      </c>
      <c r="AH2" s="1087" t="s">
        <v>736</v>
      </c>
      <c r="AI2" s="1087" t="s">
        <v>737</v>
      </c>
    </row>
    <row r="3">
      <c r="A3" s="1098" t="s">
        <v>738</v>
      </c>
      <c r="B3" s="1099" t="s">
        <v>739</v>
      </c>
      <c r="C3" s="1100" t="s">
        <v>740</v>
      </c>
      <c r="D3" s="1101">
        <f t="shared" ref="D3:D6" si="372">E3+F3</f>
      </c>
      <c r="E3" s="1101">
        <v>832.67</v>
      </c>
      <c r="F3" s="1101">
        <v>2162.99</v>
      </c>
      <c r="G3" s="1102">
        <v>5</v>
      </c>
      <c r="H3" s="1102">
        <v>4</v>
      </c>
      <c r="I3" s="1103">
        <v>8552.119999999999</v>
      </c>
      <c r="J3" s="1104">
        <f t="shared" ref="J3:J28" si="0">I3/D3</f>
      </c>
      <c r="K3" s="1104">
        <f t="shared" ref="K3:K28" si="248">D3/G3</f>
      </c>
      <c r="L3" s="1104">
        <f t="shared" ref="L3:L28" si="310">D3/H3</f>
      </c>
      <c r="M3" s="1104">
        <f t="shared" ref="M3:M28" si="124">I3/G3</f>
      </c>
      <c r="N3" s="1105">
        <f t="shared" ref="N3:N28" si="186">D3/X3</f>
      </c>
      <c r="O3" s="1106">
        <f t="shared" ref="O3:O28" si="62">S3/W3*1</f>
      </c>
      <c r="P3" s="1106">
        <f t="shared" ref="P3:P28" si="93">X3/W3</f>
      </c>
      <c r="Q3" s="1106">
        <f t="shared" ref="Q3:Q28" si="527">Z3/W3</f>
      </c>
      <c r="R3" s="1106">
        <f t="shared" ref="R3:R28" si="31">AA3/Z3</f>
      </c>
      <c r="S3" s="1107">
        <f t="shared" ref="S3:S28" si="279">Y3/T3</f>
      </c>
      <c r="T3" s="1108">
        <v>0.0218</v>
      </c>
      <c r="U3" s="1109">
        <v>34</v>
      </c>
      <c r="V3" s="1105">
        <f t="shared" ref="V3:V27" si="341">(D3/W3)*1000</f>
      </c>
      <c r="W3" s="1110">
        <v>44073</v>
      </c>
      <c r="X3" s="1107">
        <v>1534</v>
      </c>
      <c r="Y3" s="1107">
        <v>198</v>
      </c>
      <c r="Z3" s="1107">
        <v>1675</v>
      </c>
      <c r="AA3" s="1107">
        <v>63</v>
      </c>
      <c r="AB3" s="1107">
        <v>9</v>
      </c>
      <c r="AC3" s="1107">
        <v>2</v>
      </c>
      <c r="AD3" s="1110">
        <v>53</v>
      </c>
      <c r="AE3" s="1111">
        <f t="shared" ref="AE3:AE28" si="155">D3/Z3</f>
      </c>
      <c r="AF3" s="1105">
        <f t="shared" ref="AF3:AF28" si="217">AI3*1000/D3</f>
      </c>
      <c r="AG3" s="1112" t="s">
        <v>741</v>
      </c>
      <c r="AH3" s="1112" t="s">
        <v>742</v>
      </c>
      <c r="AI3" s="1112">
        <v>30</v>
      </c>
    </row>
    <row r="4">
      <c r="A4" s="1098"/>
      <c r="B4" s="1099" t="s">
        <v>739</v>
      </c>
      <c r="C4" s="1099" t="s">
        <v>743</v>
      </c>
      <c r="D4" s="1101">
        <f t="shared" si="372"/>
      </c>
      <c r="E4" s="1101">
        <v>1213.62</v>
      </c>
      <c r="F4" s="1101">
        <v>2592.9</v>
      </c>
      <c r="G4" s="1102">
        <v>6</v>
      </c>
      <c r="H4" s="1102">
        <v>6</v>
      </c>
      <c r="I4" s="1103">
        <v>13603.360000000004</v>
      </c>
      <c r="J4" s="1104">
        <f t="shared" si="0"/>
      </c>
      <c r="K4" s="1113">
        <f t="shared" si="248"/>
      </c>
      <c r="L4" s="1104">
        <f t="shared" si="310"/>
      </c>
      <c r="M4" s="1113">
        <f t="shared" si="124"/>
      </c>
      <c r="N4" s="1105">
        <f t="shared" si="186"/>
      </c>
      <c r="O4" s="1106">
        <f t="shared" si="62"/>
      </c>
      <c r="P4" s="1106">
        <f t="shared" si="93"/>
      </c>
      <c r="Q4" s="1106">
        <f t="shared" si="527"/>
      </c>
      <c r="R4" s="1106">
        <f t="shared" si="31"/>
      </c>
      <c r="S4" s="1107">
        <f t="shared" si="279"/>
      </c>
      <c r="T4" s="1108">
        <v>0.011</v>
      </c>
      <c r="U4" s="1109">
        <v>45</v>
      </c>
      <c r="V4" s="1105">
        <f t="shared" si="341"/>
      </c>
      <c r="W4" s="1114">
        <v>58701</v>
      </c>
      <c r="X4" s="1114">
        <v>900</v>
      </c>
      <c r="Y4" s="1114">
        <v>187</v>
      </c>
      <c r="Z4" s="1114">
        <v>927</v>
      </c>
      <c r="AA4" s="1114">
        <v>78</v>
      </c>
      <c r="AB4" s="1114">
        <v>12</v>
      </c>
      <c r="AC4" s="1114">
        <v>3</v>
      </c>
      <c r="AD4" s="1109">
        <v>63</v>
      </c>
      <c r="AE4" s="1111">
        <f t="shared" si="155"/>
      </c>
      <c r="AF4" s="1105">
        <f t="shared" si="217"/>
      </c>
      <c r="AG4" s="1112" t="s">
        <v>741</v>
      </c>
      <c r="AH4" s="1112" t="s">
        <v>742</v>
      </c>
      <c r="AI4" s="1112">
        <v>28</v>
      </c>
    </row>
    <row r="5">
      <c r="A5" s="1098"/>
      <c r="B5" s="1099" t="s">
        <v>739</v>
      </c>
      <c r="C5" s="1100" t="s">
        <v>744</v>
      </c>
      <c r="D5" s="1101">
        <f t="shared" si="372"/>
      </c>
      <c r="E5" s="1115">
        <v>1124.05</v>
      </c>
      <c r="F5" s="1115">
        <v>1919.39</v>
      </c>
      <c r="G5" s="1116">
        <v>2</v>
      </c>
      <c r="H5" s="1116">
        <v>2</v>
      </c>
      <c r="I5" s="1103">
        <v>5810.809999999998</v>
      </c>
      <c r="J5" s="1104">
        <f t="shared" si="0"/>
      </c>
      <c r="K5" s="1104">
        <f t="shared" si="248"/>
      </c>
      <c r="L5" s="1104">
        <f t="shared" si="310"/>
      </c>
      <c r="M5" s="1104">
        <f t="shared" si="124"/>
      </c>
      <c r="N5" s="1117">
        <f t="shared" si="186"/>
      </c>
      <c r="O5" s="1106">
        <f t="shared" si="62"/>
      </c>
      <c r="P5" s="1106">
        <f t="shared" si="93"/>
      </c>
      <c r="Q5" s="1106">
        <f t="shared" si="527"/>
      </c>
      <c r="R5" s="1106">
        <f t="shared" si="31"/>
      </c>
      <c r="S5" s="1107">
        <f t="shared" si="279"/>
      </c>
      <c r="T5" s="1108">
        <v>0.013</v>
      </c>
      <c r="U5" s="1109">
        <v>47</v>
      </c>
      <c r="V5" s="1105">
        <f t="shared" si="341"/>
      </c>
      <c r="W5" s="1114">
        <v>51749</v>
      </c>
      <c r="X5" s="1114">
        <v>960</v>
      </c>
      <c r="Y5" s="1114">
        <v>179</v>
      </c>
      <c r="Z5" s="1114">
        <v>1029</v>
      </c>
      <c r="AA5" s="1114">
        <v>88</v>
      </c>
      <c r="AB5" s="1114">
        <v>6</v>
      </c>
      <c r="AC5" s="1114">
        <v>0</v>
      </c>
      <c r="AD5" s="1109">
        <v>58</v>
      </c>
      <c r="AE5" s="1111">
        <f t="shared" si="155"/>
      </c>
      <c r="AF5" s="1105">
        <f t="shared" si="217"/>
      </c>
      <c r="AG5" s="1112" t="s">
        <v>741</v>
      </c>
      <c r="AH5" s="1112" t="s">
        <v>742</v>
      </c>
      <c r="AI5" s="1112">
        <v>23</v>
      </c>
    </row>
    <row r="6">
      <c r="A6" s="1098"/>
      <c r="B6" s="1099" t="s">
        <v>739</v>
      </c>
      <c r="C6" s="1099" t="s">
        <v>745</v>
      </c>
      <c r="D6" s="1101">
        <f t="shared" si="372"/>
      </c>
      <c r="E6" s="1115">
        <v>1128.63</v>
      </c>
      <c r="F6" s="1115">
        <v>2278.11</v>
      </c>
      <c r="G6" s="1116">
        <v>9</v>
      </c>
      <c r="H6" s="1116">
        <v>8</v>
      </c>
      <c r="I6" s="1103">
        <v>21658.870000000003</v>
      </c>
      <c r="J6" s="1104">
        <f t="shared" si="0"/>
      </c>
      <c r="K6" s="1104">
        <f t="shared" si="248"/>
      </c>
      <c r="L6" s="1104">
        <f t="shared" si="310"/>
      </c>
      <c r="M6" s="1104">
        <f t="shared" si="124"/>
      </c>
      <c r="N6" s="1117">
        <f t="shared" si="186"/>
      </c>
      <c r="O6" s="1106">
        <f t="shared" si="62"/>
      </c>
      <c r="P6" s="1106">
        <f t="shared" si="93"/>
      </c>
      <c r="Q6" s="1106">
        <f t="shared" si="527"/>
      </c>
      <c r="R6" s="1106">
        <f t="shared" si="31"/>
      </c>
      <c r="S6" s="1107">
        <f t="shared" si="279"/>
      </c>
      <c r="T6" s="1108">
        <v>0.0113</v>
      </c>
      <c r="U6" s="1109">
        <v>52</v>
      </c>
      <c r="V6" s="1105">
        <f t="shared" si="341"/>
      </c>
      <c r="W6" s="1114">
        <v>51185</v>
      </c>
      <c r="X6" s="1114">
        <v>715</v>
      </c>
      <c r="Y6" s="1114">
        <v>185</v>
      </c>
      <c r="Z6" s="1114">
        <v>758</v>
      </c>
      <c r="AA6" s="1114">
        <v>86</v>
      </c>
      <c r="AB6" s="1114">
        <v>10</v>
      </c>
      <c r="AC6" s="1114">
        <v>4</v>
      </c>
      <c r="AD6" s="1109">
        <v>38</v>
      </c>
      <c r="AE6" s="1111">
        <f t="shared" si="155"/>
      </c>
      <c r="AF6" s="1105">
        <f t="shared" si="217"/>
      </c>
      <c r="AG6" s="1112" t="s">
        <v>741</v>
      </c>
      <c r="AH6" s="1112" t="s">
        <v>742</v>
      </c>
      <c r="AI6" s="1112">
        <v>24</v>
      </c>
    </row>
    <row r="7">
      <c r="A7" s="1098"/>
      <c r="B7" s="1118" t="s">
        <v>746</v>
      </c>
      <c r="C7" s="1118"/>
      <c r="D7" s="1119">
        <f>SUM(D3:D6)</f>
      </c>
      <c r="E7" s="1119">
        <f>SUM(E3:E6)</f>
      </c>
      <c r="F7" s="1119">
        <f>SUM(F3:F6)</f>
      </c>
      <c r="G7" s="1119">
        <f>SUM(G3:G6)</f>
      </c>
      <c r="H7" s="1119">
        <f>SUM(H3:H6)</f>
      </c>
      <c r="I7" s="1120">
        <f>SUM(I3:I6)</f>
      </c>
      <c r="J7" s="1120">
        <f t="shared" si="0"/>
      </c>
      <c r="K7" s="1120">
        <f t="shared" si="248"/>
      </c>
      <c r="L7" s="1121">
        <f t="shared" si="310"/>
      </c>
      <c r="M7" s="1120">
        <f t="shared" si="124"/>
      </c>
      <c r="N7" s="1120">
        <f t="shared" si="186"/>
      </c>
      <c r="O7" s="1122">
        <f t="shared" si="62"/>
      </c>
      <c r="P7" s="1122">
        <f t="shared" si="93"/>
      </c>
      <c r="Q7" s="1122">
        <f t="shared" si="527"/>
      </c>
      <c r="R7" s="1122">
        <f t="shared" si="31"/>
      </c>
      <c r="S7" s="1123">
        <f t="shared" si="279"/>
      </c>
      <c r="T7" s="1122">
        <f>AVERAGE(T3:T6)</f>
      </c>
      <c r="U7" s="1124">
        <f>AVERAGE(U3:U6)</f>
      </c>
      <c r="V7" s="1120">
        <f t="shared" si="341"/>
      </c>
      <c r="W7" s="1119">
        <f>SUM(W3:W6)</f>
      </c>
      <c r="X7" s="1119">
        <f>SUM(X3:X6)</f>
      </c>
      <c r="Y7" s="1119">
        <f>SUM(Y3:Y6)</f>
      </c>
      <c r="Z7" s="1119">
        <f>SUM(Z3:Z6)</f>
      </c>
      <c r="AA7" s="1119">
        <f>SUM(AA3:AA6)</f>
      </c>
      <c r="AB7" s="1119">
        <f>SUM(AB3:AB6)</f>
      </c>
      <c r="AC7" s="1119">
        <f>SUM(AC3:AC6)</f>
      </c>
      <c r="AD7" s="1119">
        <f>SUM(AD3:AD6)</f>
      </c>
      <c r="AE7" s="1120">
        <f t="shared" si="155"/>
      </c>
      <c r="AF7" s="1125">
        <f t="shared" si="217"/>
      </c>
      <c r="AG7" s="1126"/>
      <c r="AH7" s="1126"/>
      <c r="AI7" s="1123">
        <f>SUM(AI3:AI6)</f>
      </c>
    </row>
    <row r="8">
      <c r="A8" s="1098"/>
      <c r="B8" s="1099" t="s">
        <v>747</v>
      </c>
      <c r="C8" s="1100" t="s">
        <v>748</v>
      </c>
      <c r="D8" s="1101">
        <f t="shared" ref="D8:D11" si="373">E8+F8</f>
      </c>
      <c r="E8" s="1116">
        <v>1225.34</v>
      </c>
      <c r="F8" s="1116">
        <v>2204.44</v>
      </c>
      <c r="G8" s="1116">
        <v>7</v>
      </c>
      <c r="H8" s="1116">
        <v>6</v>
      </c>
      <c r="I8" s="1103">
        <v>14742.590000000004</v>
      </c>
      <c r="J8" s="1104">
        <f t="shared" si="0"/>
      </c>
      <c r="K8" s="1104">
        <f t="shared" si="248"/>
      </c>
      <c r="L8" s="1104">
        <f t="shared" si="310"/>
      </c>
      <c r="M8" s="1104">
        <f t="shared" si="124"/>
      </c>
      <c r="N8" s="1105">
        <f t="shared" si="186"/>
      </c>
      <c r="O8" s="1106">
        <f t="shared" si="62"/>
      </c>
      <c r="P8" s="1106">
        <f t="shared" si="93"/>
      </c>
      <c r="Q8" s="1106">
        <f t="shared" si="527"/>
      </c>
      <c r="R8" s="1106">
        <f t="shared" si="31"/>
      </c>
      <c r="S8" s="1107">
        <f t="shared" si="279"/>
      </c>
      <c r="T8" s="1108">
        <v>0.0114</v>
      </c>
      <c r="U8" s="1109">
        <v>53</v>
      </c>
      <c r="V8" s="1105">
        <f t="shared" si="341"/>
      </c>
      <c r="W8" s="1109">
        <v>41912</v>
      </c>
      <c r="X8" s="1114">
        <v>630</v>
      </c>
      <c r="Y8" s="1114">
        <v>143</v>
      </c>
      <c r="Z8" s="1114">
        <v>655</v>
      </c>
      <c r="AA8" s="1114">
        <v>61</v>
      </c>
      <c r="AB8" s="1114">
        <v>11</v>
      </c>
      <c r="AC8" s="1114">
        <v>0</v>
      </c>
      <c r="AD8" s="1109">
        <v>29</v>
      </c>
      <c r="AE8" s="1111">
        <f t="shared" si="155"/>
      </c>
      <c r="AF8" s="1105">
        <f t="shared" si="217"/>
      </c>
      <c r="AG8" s="1112" t="s">
        <v>741</v>
      </c>
      <c r="AH8" s="1112" t="s">
        <v>742</v>
      </c>
      <c r="AI8" s="1112">
        <v>28</v>
      </c>
    </row>
    <row r="9">
      <c r="A9" s="1098"/>
      <c r="B9" s="1099" t="s">
        <v>747</v>
      </c>
      <c r="C9" s="1099" t="s">
        <v>749</v>
      </c>
      <c r="D9" s="1101">
        <f t="shared" si="373"/>
      </c>
      <c r="E9" s="1116">
        <v>1755.51</v>
      </c>
      <c r="F9" s="1116">
        <v>2195.56</v>
      </c>
      <c r="G9" s="1116">
        <v>4</v>
      </c>
      <c r="H9" s="1116">
        <v>3</v>
      </c>
      <c r="I9" s="1103">
        <v>8249.979999999989</v>
      </c>
      <c r="J9" s="1104">
        <f t="shared" si="0"/>
      </c>
      <c r="K9" s="1104">
        <f t="shared" si="248"/>
      </c>
      <c r="L9" s="1104">
        <f t="shared" si="310"/>
      </c>
      <c r="M9" s="1104">
        <f t="shared" si="124"/>
      </c>
      <c r="N9" s="1105">
        <f t="shared" si="186"/>
      </c>
      <c r="O9" s="1106">
        <f t="shared" si="62"/>
      </c>
      <c r="P9" s="1106">
        <f t="shared" si="93"/>
      </c>
      <c r="Q9" s="1106">
        <f t="shared" si="527"/>
      </c>
      <c r="R9" s="1106">
        <f t="shared" si="31"/>
      </c>
      <c r="S9" s="1107">
        <f t="shared" si="279"/>
      </c>
      <c r="T9" s="1108">
        <v>0.0122</v>
      </c>
      <c r="U9" s="1109">
        <v>54</v>
      </c>
      <c r="V9" s="1105">
        <f t="shared" si="341"/>
      </c>
      <c r="W9" s="1109">
        <v>45104</v>
      </c>
      <c r="X9" s="1114">
        <v>769</v>
      </c>
      <c r="Y9" s="1114">
        <v>164</v>
      </c>
      <c r="Z9" s="1114">
        <v>802</v>
      </c>
      <c r="AA9" s="1114">
        <v>60</v>
      </c>
      <c r="AB9" s="1114">
        <v>5</v>
      </c>
      <c r="AC9" s="1114">
        <v>3</v>
      </c>
      <c r="AD9" s="1109">
        <v>36</v>
      </c>
      <c r="AE9" s="1111">
        <f t="shared" si="155"/>
      </c>
      <c r="AF9" s="1105">
        <f t="shared" si="217"/>
      </c>
      <c r="AG9" s="1112" t="s">
        <v>741</v>
      </c>
      <c r="AH9" s="1112" t="s">
        <v>742</v>
      </c>
      <c r="AI9" s="1112">
        <v>25</v>
      </c>
    </row>
    <row r="10">
      <c r="A10" s="1098"/>
      <c r="B10" s="1099" t="s">
        <v>747</v>
      </c>
      <c r="C10" s="1099" t="s">
        <v>750</v>
      </c>
      <c r="D10" s="1101">
        <f t="shared" si="373"/>
      </c>
      <c r="E10" s="1116">
        <v>1569.9</v>
      </c>
      <c r="F10" s="1116">
        <v>2239.39</v>
      </c>
      <c r="G10" s="1116">
        <v>4</v>
      </c>
      <c r="H10" s="1116">
        <v>4</v>
      </c>
      <c r="I10" s="1103">
        <v>6389.960000000006</v>
      </c>
      <c r="J10" s="1104">
        <f t="shared" si="0"/>
      </c>
      <c r="K10" s="1104">
        <f t="shared" si="248"/>
      </c>
      <c r="L10" s="1104">
        <f t="shared" si="310"/>
      </c>
      <c r="M10" s="1104">
        <f t="shared" si="124"/>
      </c>
      <c r="N10" s="1105">
        <f t="shared" si="186"/>
      </c>
      <c r="O10" s="1106">
        <f t="shared" si="62"/>
      </c>
      <c r="P10" s="1106">
        <f t="shared" si="93"/>
      </c>
      <c r="Q10" s="1106">
        <f t="shared" si="527"/>
      </c>
      <c r="R10" s="1106">
        <f t="shared" si="31"/>
      </c>
      <c r="S10" s="1107">
        <f t="shared" si="279"/>
      </c>
      <c r="T10" s="1108">
        <v>0.0118</v>
      </c>
      <c r="U10" s="1109">
        <v>51</v>
      </c>
      <c r="V10" s="1105">
        <f t="shared" si="341"/>
      </c>
      <c r="W10" s="1109">
        <v>43965</v>
      </c>
      <c r="X10" s="1114">
        <v>1004</v>
      </c>
      <c r="Y10" s="1114">
        <v>146</v>
      </c>
      <c r="Z10" s="1114">
        <v>1060</v>
      </c>
      <c r="AA10" s="1114">
        <v>64</v>
      </c>
      <c r="AB10" s="1114">
        <v>5</v>
      </c>
      <c r="AC10" s="1114">
        <v>0</v>
      </c>
      <c r="AD10" s="1109">
        <v>29</v>
      </c>
      <c r="AE10" s="1111">
        <f t="shared" si="155"/>
      </c>
      <c r="AF10" s="1105">
        <f t="shared" si="217"/>
      </c>
      <c r="AG10" s="1112" t="s">
        <v>741</v>
      </c>
      <c r="AH10" s="1112" t="s">
        <v>742</v>
      </c>
      <c r="AI10" s="1112">
        <v>34</v>
      </c>
    </row>
    <row r="11">
      <c r="A11" s="1098"/>
      <c r="B11" s="1099" t="s">
        <v>747</v>
      </c>
      <c r="C11" s="1099" t="s">
        <v>751</v>
      </c>
      <c r="D11" s="1101">
        <f t="shared" si="373"/>
      </c>
      <c r="E11" s="1116">
        <v>1429.26</v>
      </c>
      <c r="F11" s="1116">
        <v>2175.59</v>
      </c>
      <c r="G11" s="1116">
        <v>6</v>
      </c>
      <c r="H11" s="1116">
        <v>4</v>
      </c>
      <c r="I11" s="1104">
        <v>12297.299999999988</v>
      </c>
      <c r="J11" s="1104">
        <f t="shared" si="0"/>
      </c>
      <c r="K11" s="1104">
        <f t="shared" si="248"/>
      </c>
      <c r="L11" s="1104">
        <f t="shared" si="310"/>
      </c>
      <c r="M11" s="1104">
        <f t="shared" si="124"/>
      </c>
      <c r="N11" s="1105">
        <f t="shared" si="186"/>
      </c>
      <c r="O11" s="1106">
        <f t="shared" si="62"/>
      </c>
      <c r="P11" s="1106">
        <f t="shared" si="93"/>
      </c>
      <c r="Q11" s="1106">
        <f t="shared" si="527"/>
      </c>
      <c r="R11" s="1106">
        <f t="shared" si="31"/>
      </c>
      <c r="S11" s="1107">
        <f t="shared" si="279"/>
      </c>
      <c r="T11" s="1108">
        <v>0.0157</v>
      </c>
      <c r="U11" s="1109">
        <v>53</v>
      </c>
      <c r="V11" s="1105">
        <f t="shared" si="341"/>
      </c>
      <c r="W11" s="1109">
        <v>39753</v>
      </c>
      <c r="X11" s="1114">
        <v>819</v>
      </c>
      <c r="Y11" s="1114">
        <v>169</v>
      </c>
      <c r="Z11" s="1114">
        <v>867</v>
      </c>
      <c r="AA11" s="1114">
        <v>97</v>
      </c>
      <c r="AB11" s="1114">
        <v>14</v>
      </c>
      <c r="AC11" s="1114">
        <v>2</v>
      </c>
      <c r="AD11" s="1109">
        <v>35</v>
      </c>
      <c r="AE11" s="1111">
        <f t="shared" si="155"/>
      </c>
      <c r="AF11" s="1105">
        <f t="shared" si="217"/>
      </c>
      <c r="AG11" s="1112" t="s">
        <v>741</v>
      </c>
      <c r="AH11" s="1112" t="s">
        <v>742</v>
      </c>
      <c r="AI11" s="1112">
        <v>36</v>
      </c>
    </row>
    <row r="12">
      <c r="A12" s="1098"/>
      <c r="B12" s="1118" t="s">
        <v>746</v>
      </c>
      <c r="C12" s="1118"/>
      <c r="D12" s="1119">
        <f>SUM(D8:D11)</f>
      </c>
      <c r="E12" s="1119">
        <f>SUM(E8:E11)</f>
      </c>
      <c r="F12" s="1119">
        <f>SUM(F8:F11)</f>
      </c>
      <c r="G12" s="1119">
        <f>SUM(G8:G11)</f>
      </c>
      <c r="H12" s="1119">
        <f>SUM(H8:H11)</f>
      </c>
      <c r="I12" s="1120">
        <f>SUM(I8:I11)</f>
      </c>
      <c r="J12" s="1120">
        <f t="shared" si="0"/>
      </c>
      <c r="K12" s="1120">
        <f t="shared" si="248"/>
      </c>
      <c r="L12" s="1121">
        <f t="shared" si="310"/>
      </c>
      <c r="M12" s="1120">
        <f t="shared" si="124"/>
      </c>
      <c r="N12" s="1120">
        <f t="shared" si="186"/>
      </c>
      <c r="O12" s="1122">
        <f t="shared" si="62"/>
      </c>
      <c r="P12" s="1122">
        <f t="shared" si="93"/>
      </c>
      <c r="Q12" s="1122">
        <f t="shared" si="527"/>
      </c>
      <c r="R12" s="1122">
        <f t="shared" si="31"/>
      </c>
      <c r="S12" s="1123">
        <f t="shared" si="279"/>
      </c>
      <c r="T12" s="1122">
        <f>AVERAGE(T8:T11)</f>
      </c>
      <c r="U12" s="1124">
        <f>AVERAGE(U8:U11)</f>
      </c>
      <c r="V12" s="1127">
        <f t="shared" si="341"/>
      </c>
      <c r="W12" s="1119">
        <f>SUM(W8:W11)</f>
      </c>
      <c r="X12" s="1119">
        <f>SUM(X8:X11)</f>
      </c>
      <c r="Y12" s="1119">
        <f>SUM(Y8:Y11)</f>
      </c>
      <c r="Z12" s="1119">
        <f>SUM(Z8:Z11)</f>
      </c>
      <c r="AA12" s="1119">
        <f>SUM(AA8:AA11)</f>
      </c>
      <c r="AB12" s="1119">
        <f>SUM(AB8:AB11)</f>
      </c>
      <c r="AC12" s="1119">
        <f>SUM(AC8:AC11)</f>
      </c>
      <c r="AD12" s="1119">
        <f>SUM(AD8:AD11)</f>
      </c>
      <c r="AE12" s="1120">
        <f t="shared" si="155"/>
      </c>
      <c r="AF12" s="1125">
        <f t="shared" si="217"/>
      </c>
      <c r="AG12" s="1126"/>
      <c r="AH12" s="1126"/>
      <c r="AI12" s="1123">
        <f>SUM(AI8:AI11)</f>
      </c>
    </row>
    <row r="13">
      <c r="A13" s="1098"/>
      <c r="B13" s="1099" t="s">
        <v>752</v>
      </c>
      <c r="C13" s="1099" t="s">
        <v>753</v>
      </c>
      <c r="D13" s="1101">
        <f t="shared" ref="D13:D17" si="374">E13+F13</f>
      </c>
      <c r="E13" s="1116">
        <v>1313.99</v>
      </c>
      <c r="F13" s="1116">
        <v>2215.29</v>
      </c>
      <c r="G13" s="1116">
        <v>4</v>
      </c>
      <c r="H13" s="1116">
        <v>3</v>
      </c>
      <c r="I13" s="1104">
        <v>6684.0899999999965</v>
      </c>
      <c r="J13" s="1104">
        <f t="shared" si="0"/>
      </c>
      <c r="K13" s="1104">
        <f t="shared" si="248"/>
      </c>
      <c r="L13" s="1104">
        <f t="shared" si="310"/>
      </c>
      <c r="M13" s="1104">
        <f t="shared" si="124"/>
      </c>
      <c r="N13" s="1105">
        <f t="shared" si="186"/>
      </c>
      <c r="O13" s="1106">
        <f t="shared" si="62"/>
      </c>
      <c r="P13" s="1106">
        <f t="shared" si="93"/>
      </c>
      <c r="Q13" s="1106">
        <f t="shared" si="527"/>
      </c>
      <c r="R13" s="1106">
        <f t="shared" si="31"/>
      </c>
      <c r="S13" s="1107">
        <f t="shared" si="279"/>
      </c>
      <c r="T13" s="1108">
        <v>0.0165</v>
      </c>
      <c r="U13" s="1109">
        <v>54</v>
      </c>
      <c r="V13" s="1105">
        <f t="shared" si="341"/>
      </c>
      <c r="W13" s="1109">
        <v>36860</v>
      </c>
      <c r="X13" s="1109">
        <v>678</v>
      </c>
      <c r="Y13" s="1109">
        <v>158</v>
      </c>
      <c r="Z13" s="1109">
        <v>705</v>
      </c>
      <c r="AA13" s="1109">
        <v>75</v>
      </c>
      <c r="AB13" s="1109">
        <v>12</v>
      </c>
      <c r="AC13" s="1109">
        <v>2</v>
      </c>
      <c r="AD13" s="1109">
        <v>33</v>
      </c>
      <c r="AE13" s="1111">
        <f t="shared" si="155"/>
      </c>
      <c r="AF13" s="1105">
        <f t="shared" si="217"/>
      </c>
      <c r="AG13" s="1112" t="s">
        <v>741</v>
      </c>
      <c r="AH13" s="1128" t="s">
        <v>742</v>
      </c>
      <c r="AI13" s="1112">
        <v>42</v>
      </c>
    </row>
    <row r="14">
      <c r="A14" s="1098"/>
      <c r="B14" s="1099" t="s">
        <v>752</v>
      </c>
      <c r="C14" s="1099" t="s">
        <v>754</v>
      </c>
      <c r="D14" s="1101">
        <f t="shared" si="374"/>
      </c>
      <c r="E14" s="1116">
        <v>1079.71</v>
      </c>
      <c r="F14" s="1116">
        <v>2173.21</v>
      </c>
      <c r="G14" s="1116">
        <v>5</v>
      </c>
      <c r="H14" s="1116">
        <v>5</v>
      </c>
      <c r="I14" s="1104">
        <v>11671.75</v>
      </c>
      <c r="J14" s="1104">
        <f t="shared" si="0"/>
      </c>
      <c r="K14" s="1104">
        <f t="shared" si="248"/>
      </c>
      <c r="L14" s="1104">
        <f t="shared" si="310"/>
      </c>
      <c r="M14" s="1104">
        <f t="shared" si="124"/>
      </c>
      <c r="N14" s="1105">
        <f t="shared" si="186"/>
      </c>
      <c r="O14" s="1106">
        <f t="shared" si="62"/>
      </c>
      <c r="P14" s="1106">
        <f t="shared" si="93"/>
      </c>
      <c r="Q14" s="1106">
        <f t="shared" si="527"/>
      </c>
      <c r="R14" s="1106">
        <f t="shared" si="31"/>
      </c>
      <c r="S14" s="1107">
        <f t="shared" si="279"/>
      </c>
      <c r="T14" s="1108">
        <v>0.0161</v>
      </c>
      <c r="U14" s="1109">
        <v>55</v>
      </c>
      <c r="V14" s="1105">
        <f t="shared" si="341"/>
      </c>
      <c r="W14" s="1109">
        <v>36440</v>
      </c>
      <c r="X14" s="1109">
        <v>598</v>
      </c>
      <c r="Y14" s="1109">
        <v>151</v>
      </c>
      <c r="Z14" s="1109">
        <v>629</v>
      </c>
      <c r="AA14" s="1109">
        <v>59</v>
      </c>
      <c r="AB14" s="1109">
        <v>4</v>
      </c>
      <c r="AC14" s="1109">
        <v>1</v>
      </c>
      <c r="AD14" s="1109">
        <v>36</v>
      </c>
      <c r="AE14" s="1111">
        <f t="shared" si="155"/>
      </c>
      <c r="AF14" s="1105">
        <f t="shared" si="217"/>
      </c>
      <c r="AG14" s="1129" t="s">
        <v>741</v>
      </c>
      <c r="AH14" s="1130" t="s">
        <v>742</v>
      </c>
      <c r="AI14" s="1131">
        <v>19</v>
      </c>
    </row>
    <row customHeight="true" ht="18.452380952380953" r="15">
      <c r="A15" s="1098"/>
      <c r="B15" s="1099" t="s">
        <v>752</v>
      </c>
      <c r="C15" s="1099" t="s">
        <v>755</v>
      </c>
      <c r="D15" s="1101">
        <f t="shared" si="374"/>
      </c>
      <c r="E15" s="1116">
        <v>1482.51</v>
      </c>
      <c r="F15" s="1115">
        <v>2373.25</v>
      </c>
      <c r="G15" s="1132">
        <v>6</v>
      </c>
      <c r="H15" s="1132">
        <v>4</v>
      </c>
      <c r="I15" s="1133">
        <v>11234.820000000007</v>
      </c>
      <c r="J15" s="1104">
        <f t="shared" si="0"/>
      </c>
      <c r="K15" s="1104">
        <f t="shared" si="248"/>
      </c>
      <c r="L15" s="1104">
        <f t="shared" si="310"/>
      </c>
      <c r="M15" s="1104">
        <f t="shared" si="124"/>
      </c>
      <c r="N15" s="1105">
        <f t="shared" si="186"/>
      </c>
      <c r="O15" s="1106">
        <f t="shared" si="62"/>
      </c>
      <c r="P15" s="1106">
        <f t="shared" si="93"/>
      </c>
      <c r="Q15" s="1106">
        <f t="shared" si="527"/>
      </c>
      <c r="R15" s="1106">
        <f t="shared" si="31"/>
      </c>
      <c r="S15" s="1107">
        <f t="shared" si="279"/>
      </c>
      <c r="T15" s="1108">
        <v>0.0148</v>
      </c>
      <c r="U15" s="1109">
        <v>54</v>
      </c>
      <c r="V15" s="1105">
        <f t="shared" si="341"/>
      </c>
      <c r="W15" s="1109">
        <v>43116</v>
      </c>
      <c r="X15" s="1109">
        <v>889</v>
      </c>
      <c r="Y15" s="1109">
        <v>175</v>
      </c>
      <c r="Z15" s="1109">
        <v>923</v>
      </c>
      <c r="AA15" s="1109">
        <v>74</v>
      </c>
      <c r="AB15" s="1109">
        <v>9</v>
      </c>
      <c r="AC15" s="1109">
        <v>1</v>
      </c>
      <c r="AD15" s="1109">
        <v>37</v>
      </c>
      <c r="AE15" s="1111">
        <f t="shared" si="155"/>
      </c>
      <c r="AF15" s="1105">
        <f t="shared" si="217"/>
      </c>
      <c r="AG15" s="1112" t="s">
        <v>756</v>
      </c>
      <c r="AH15" s="1134" t="s">
        <v>757</v>
      </c>
      <c r="AI15" s="1112">
        <v>24</v>
      </c>
    </row>
    <row customHeight="true" ht="18.452380952380953" r="16">
      <c r="A16" s="1098"/>
      <c r="B16" s="1099" t="s">
        <v>752</v>
      </c>
      <c r="C16" s="1135" t="s">
        <v>758</v>
      </c>
      <c r="D16" s="1101">
        <f t="shared" si="374"/>
      </c>
      <c r="E16" s="1115">
        <v>1624.52</v>
      </c>
      <c r="F16" s="1115">
        <v>2515.07</v>
      </c>
      <c r="G16" s="1132">
        <v>9</v>
      </c>
      <c r="H16" s="1132">
        <v>7</v>
      </c>
      <c r="I16" s="1133">
        <v>19948.51000000001</v>
      </c>
      <c r="J16" s="1104">
        <f t="shared" si="0"/>
      </c>
      <c r="K16" s="1104">
        <f t="shared" si="248"/>
      </c>
      <c r="L16" s="1104">
        <f t="shared" si="310"/>
      </c>
      <c r="M16" s="1104">
        <f t="shared" si="124"/>
      </c>
      <c r="N16" s="1105">
        <f t="shared" si="186"/>
      </c>
      <c r="O16" s="1106">
        <f t="shared" si="62"/>
      </c>
      <c r="P16" s="1106">
        <f t="shared" si="93"/>
      </c>
      <c r="Q16" s="1106">
        <f t="shared" si="527"/>
      </c>
      <c r="R16" s="1106">
        <f t="shared" si="31"/>
      </c>
      <c r="S16" s="1107">
        <f t="shared" si="279"/>
      </c>
      <c r="T16" s="1108">
        <v>0.0134</v>
      </c>
      <c r="U16" s="1109">
        <v>52</v>
      </c>
      <c r="V16" s="1105">
        <f t="shared" si="341"/>
      </c>
      <c r="W16" s="1109">
        <v>47499</v>
      </c>
      <c r="X16" s="1109">
        <v>1186</v>
      </c>
      <c r="Y16" s="1109">
        <v>167</v>
      </c>
      <c r="Z16" s="1109">
        <v>1269</v>
      </c>
      <c r="AA16" s="1109">
        <v>54</v>
      </c>
      <c r="AB16" s="1109">
        <v>8</v>
      </c>
      <c r="AC16" s="1109">
        <v>2</v>
      </c>
      <c r="AD16" s="1109">
        <v>32</v>
      </c>
      <c r="AE16" s="1111">
        <f t="shared" si="155"/>
      </c>
      <c r="AF16" s="1105">
        <f t="shared" si="217"/>
      </c>
      <c r="AG16" s="1112" t="s">
        <v>756</v>
      </c>
      <c r="AH16" s="1112" t="s">
        <v>757</v>
      </c>
      <c r="AI16" s="1112">
        <v>24</v>
      </c>
    </row>
    <row r="17">
      <c r="A17" s="1098"/>
      <c r="B17" s="1099" t="s">
        <v>752</v>
      </c>
      <c r="C17" s="1135" t="s">
        <v>759</v>
      </c>
      <c r="D17" s="1101">
        <f t="shared" si="374"/>
      </c>
      <c r="E17" s="1116">
        <v>1627.86</v>
      </c>
      <c r="F17" s="1116">
        <v>2231.54</v>
      </c>
      <c r="G17" s="1116">
        <v>4</v>
      </c>
      <c r="H17" s="1116">
        <v>1</v>
      </c>
      <c r="I17" s="1104">
        <v>7799.2300000000105</v>
      </c>
      <c r="J17" s="1104">
        <f t="shared" si="0"/>
      </c>
      <c r="K17" s="1104">
        <f t="shared" si="248"/>
      </c>
      <c r="L17" s="1104">
        <f t="shared" si="310"/>
      </c>
      <c r="M17" s="1104">
        <f t="shared" si="124"/>
      </c>
      <c r="N17" s="1105">
        <f t="shared" si="186"/>
      </c>
      <c r="O17" s="1106">
        <f t="shared" si="62"/>
      </c>
      <c r="P17" s="1106">
        <f t="shared" si="93"/>
      </c>
      <c r="Q17" s="1106">
        <f t="shared" si="527"/>
      </c>
      <c r="R17" s="1106">
        <f t="shared" si="31"/>
      </c>
      <c r="S17" s="1107">
        <f t="shared" si="279"/>
      </c>
      <c r="T17" s="1108">
        <v>0.011</v>
      </c>
      <c r="U17" s="1109">
        <v>51</v>
      </c>
      <c r="V17" s="1105">
        <f t="shared" si="341"/>
      </c>
      <c r="W17" s="1109">
        <v>41481</v>
      </c>
      <c r="X17" s="1109">
        <v>954</v>
      </c>
      <c r="Y17" s="1109">
        <v>135</v>
      </c>
      <c r="Z17" s="1109">
        <v>1004</v>
      </c>
      <c r="AA17" s="1109">
        <v>71</v>
      </c>
      <c r="AB17" s="1109">
        <v>5</v>
      </c>
      <c r="AC17" s="1109">
        <v>2</v>
      </c>
      <c r="AD17" s="1109">
        <v>33</v>
      </c>
      <c r="AE17" s="1111">
        <f t="shared" si="155"/>
      </c>
      <c r="AF17" s="1105">
        <f t="shared" si="217"/>
      </c>
      <c r="AG17" s="1112" t="s">
        <v>756</v>
      </c>
      <c r="AH17" s="1112" t="s">
        <v>757</v>
      </c>
      <c r="AI17" s="1112">
        <v>30</v>
      </c>
    </row>
    <row r="18">
      <c r="A18" s="1098"/>
      <c r="B18" s="1118" t="s">
        <v>746</v>
      </c>
      <c r="C18" s="1118"/>
      <c r="D18" s="1119">
        <f>SUM(D13:D17)</f>
      </c>
      <c r="E18" s="1119">
        <f>SUM(E13:E17)</f>
      </c>
      <c r="F18" s="1119">
        <f>SUM(F13:F17)</f>
      </c>
      <c r="G18" s="1119">
        <f>SUM(G13:G17)</f>
      </c>
      <c r="H18" s="1119">
        <f>SUM(H13:H17)</f>
      </c>
      <c r="I18" s="1119">
        <f>SUM(I13:I17)</f>
      </c>
      <c r="J18" s="1120">
        <f t="shared" si="0"/>
      </c>
      <c r="K18" s="1120">
        <f t="shared" si="248"/>
      </c>
      <c r="L18" s="1121">
        <f t="shared" si="310"/>
      </c>
      <c r="M18" s="1120">
        <f t="shared" si="124"/>
      </c>
      <c r="N18" s="1120">
        <f t="shared" si="186"/>
      </c>
      <c r="O18" s="1122">
        <f t="shared" si="62"/>
      </c>
      <c r="P18" s="1122">
        <f t="shared" si="93"/>
      </c>
      <c r="Q18" s="1122">
        <f t="shared" si="527"/>
      </c>
      <c r="R18" s="1122">
        <f t="shared" si="31"/>
      </c>
      <c r="S18" s="1123">
        <f t="shared" si="279"/>
      </c>
      <c r="T18" s="1122">
        <f>AVERAGE(T13:T17)</f>
      </c>
      <c r="U18" s="1124">
        <f>AVERAGE(U13:U17)</f>
      </c>
      <c r="V18" s="1127">
        <f t="shared" si="341"/>
      </c>
      <c r="W18" s="1119">
        <f>SUM(W13:W17)</f>
      </c>
      <c r="X18" s="1119">
        <f>SUM(X13:X17)</f>
      </c>
      <c r="Y18" s="1119">
        <f>SUM(Y13:Y17)</f>
      </c>
      <c r="Z18" s="1119">
        <f>SUM(Z13:Z17)</f>
      </c>
      <c r="AA18" s="1119">
        <f>SUM(AA13:AA17)</f>
      </c>
      <c r="AB18" s="1119">
        <f>SUM(AB13:AB17)</f>
      </c>
      <c r="AC18" s="1119">
        <f>SUM(AC13:AC17)</f>
      </c>
      <c r="AD18" s="1119">
        <f>SUM(AD13:AD17)</f>
      </c>
      <c r="AE18" s="1120">
        <f t="shared" si="155"/>
      </c>
      <c r="AF18" s="1125">
        <f t="shared" si="217"/>
      </c>
      <c r="AG18" s="1126"/>
      <c r="AH18" s="1126"/>
      <c r="AI18" s="1119">
        <f>SUM(AI13:AI17)</f>
      </c>
    </row>
    <row r="19">
      <c r="A19" s="1098"/>
      <c r="B19" s="1099" t="s">
        <v>760</v>
      </c>
      <c r="C19" s="1099" t="s">
        <v>761</v>
      </c>
      <c r="D19" s="1101">
        <f t="shared" ref="D19:D20" si="375">E19+F19</f>
      </c>
      <c r="E19" s="1115">
        <v>878.1600000000001</v>
      </c>
      <c r="F19" s="1115">
        <v>1739.63</v>
      </c>
      <c r="G19" s="1132">
        <v>2</v>
      </c>
      <c r="H19" s="1132">
        <v>3</v>
      </c>
      <c r="I19" s="1104">
        <v>3419.7399999999907</v>
      </c>
      <c r="J19" s="1104">
        <f t="shared" si="0"/>
      </c>
      <c r="K19" s="1104">
        <f t="shared" si="248"/>
      </c>
      <c r="L19" s="1104">
        <f t="shared" si="310"/>
      </c>
      <c r="M19" s="1104">
        <f t="shared" si="124"/>
      </c>
      <c r="N19" s="1105">
        <f t="shared" si="186"/>
      </c>
      <c r="O19" s="1106">
        <f t="shared" si="62"/>
      </c>
      <c r="P19" s="1106">
        <f t="shared" si="93"/>
      </c>
      <c r="Q19" s="1106">
        <f t="shared" si="527"/>
      </c>
      <c r="R19" s="1106">
        <f t="shared" si="31"/>
      </c>
      <c r="S19" s="1107">
        <f t="shared" si="279"/>
      </c>
      <c r="T19" s="1108">
        <v>0.0151</v>
      </c>
      <c r="U19" s="1109">
        <v>51</v>
      </c>
      <c r="V19" s="1105">
        <f t="shared" si="341"/>
      </c>
      <c r="W19" s="1109">
        <v>31630</v>
      </c>
      <c r="X19" s="1109">
        <v>509</v>
      </c>
      <c r="Y19" s="1109">
        <v>111</v>
      </c>
      <c r="Z19" s="1109">
        <v>532</v>
      </c>
      <c r="AA19" s="1109">
        <v>31</v>
      </c>
      <c r="AB19" s="1109">
        <v>5</v>
      </c>
      <c r="AC19" s="1109">
        <v>0</v>
      </c>
      <c r="AD19" s="1109">
        <v>35</v>
      </c>
      <c r="AE19" s="1111">
        <f t="shared" si="155"/>
      </c>
      <c r="AF19" s="1105">
        <f t="shared" si="217"/>
      </c>
      <c r="AG19" s="1112" t="s">
        <v>756</v>
      </c>
      <c r="AH19" s="1112" t="s">
        <v>757</v>
      </c>
      <c r="AI19" s="1112">
        <v>11</v>
      </c>
    </row>
    <row r="20">
      <c r="A20" s="1098"/>
      <c r="B20" s="1099" t="s">
        <v>760</v>
      </c>
      <c r="C20" s="1099" t="s">
        <v>762</v>
      </c>
      <c r="D20" s="1101">
        <f t="shared" si="375"/>
      </c>
      <c r="E20" s="1115">
        <v>1159.03</v>
      </c>
      <c r="F20" s="1115">
        <v>2071.56</v>
      </c>
      <c r="G20" s="1132">
        <v>5</v>
      </c>
      <c r="H20" s="1132">
        <v>4</v>
      </c>
      <c r="I20" s="1104">
        <v>8339.76000000001</v>
      </c>
      <c r="J20" s="1104">
        <f t="shared" si="0"/>
      </c>
      <c r="K20" s="1104">
        <f t="shared" si="248"/>
      </c>
      <c r="L20" s="1104">
        <f t="shared" si="310"/>
      </c>
      <c r="M20" s="1104">
        <f t="shared" si="124"/>
      </c>
      <c r="N20" s="1105">
        <f t="shared" si="186"/>
      </c>
      <c r="O20" s="1106">
        <f t="shared" si="62"/>
      </c>
      <c r="P20" s="1106">
        <f t="shared" si="93"/>
      </c>
      <c r="Q20" s="1106">
        <f t="shared" si="527"/>
      </c>
      <c r="R20" s="1106">
        <f t="shared" si="31"/>
      </c>
      <c r="S20" s="1107">
        <f t="shared" si="279"/>
      </c>
      <c r="T20" s="1108">
        <v>0.0127</v>
      </c>
      <c r="U20" s="1109">
        <v>53</v>
      </c>
      <c r="V20" s="1105">
        <f t="shared" si="341"/>
      </c>
      <c r="W20" s="1109">
        <v>38378</v>
      </c>
      <c r="X20" s="1109">
        <v>659</v>
      </c>
      <c r="Y20" s="1109">
        <v>139</v>
      </c>
      <c r="Z20" s="1109">
        <v>686</v>
      </c>
      <c r="AA20" s="1109">
        <v>58</v>
      </c>
      <c r="AB20" s="1109">
        <v>4</v>
      </c>
      <c r="AC20" s="1109">
        <v>1</v>
      </c>
      <c r="AD20" s="1109">
        <v>35</v>
      </c>
      <c r="AE20" s="1111">
        <f t="shared" si="155"/>
      </c>
      <c r="AF20" s="1105">
        <f t="shared" si="217"/>
      </c>
      <c r="AG20" s="1112" t="s">
        <v>756</v>
      </c>
      <c r="AH20" s="1112" t="s">
        <v>757</v>
      </c>
      <c r="AI20" s="1112">
        <v>29</v>
      </c>
    </row>
    <row r="21">
      <c r="A21" s="1098"/>
      <c r="B21" s="1118" t="s">
        <v>746</v>
      </c>
      <c r="C21" s="1118"/>
      <c r="D21" s="1119">
        <f>SUM(D19:D20)</f>
      </c>
      <c r="E21" s="1119">
        <f>SUM(E19:E20)</f>
      </c>
      <c r="F21" s="1119">
        <f>SUM(F19:F20)</f>
      </c>
      <c r="G21" s="1119">
        <f>SUM(G19:G20)</f>
      </c>
      <c r="H21" s="1119">
        <f>SUM(H19:H20)</f>
      </c>
      <c r="I21" s="1119">
        <f>SUM(I19:I20)</f>
      </c>
      <c r="J21" s="1120">
        <f t="shared" si="0"/>
      </c>
      <c r="K21" s="1120">
        <f t="shared" si="248"/>
      </c>
      <c r="L21" s="1121">
        <f t="shared" si="310"/>
      </c>
      <c r="M21" s="1120">
        <f t="shared" si="124"/>
      </c>
      <c r="N21" s="1120">
        <f t="shared" si="186"/>
      </c>
      <c r="O21" s="1122">
        <f t="shared" si="62"/>
      </c>
      <c r="P21" s="1122">
        <f t="shared" si="93"/>
      </c>
      <c r="Q21" s="1122">
        <f t="shared" si="527"/>
      </c>
      <c r="R21" s="1122">
        <f t="shared" si="31"/>
      </c>
      <c r="S21" s="1123">
        <f t="shared" si="279"/>
      </c>
      <c r="T21" s="1122">
        <f>AVERAGE(T19:T20)</f>
      </c>
      <c r="U21" s="1124">
        <f>AVERAGE(U19:U20)</f>
      </c>
      <c r="V21" s="1127">
        <f t="shared" si="341"/>
      </c>
      <c r="W21" s="1119">
        <f>SUM(W19:W20)</f>
      </c>
      <c r="X21" s="1119">
        <f>SUM(X19:X20)</f>
      </c>
      <c r="Y21" s="1119">
        <f>SUM(Y19:Y20)</f>
      </c>
      <c r="Z21" s="1119">
        <f>SUM(Z19:Z20)</f>
      </c>
      <c r="AA21" s="1119">
        <f>SUM(AA19:AA20)</f>
      </c>
      <c r="AB21" s="1119">
        <f>SUM(AB19:AB20)</f>
      </c>
      <c r="AC21" s="1119">
        <f>SUM(AC19:AC20)</f>
      </c>
      <c r="AD21" s="1119">
        <f>SUM(AD19:AD20)</f>
      </c>
      <c r="AE21" s="1120">
        <f t="shared" si="155"/>
      </c>
      <c r="AF21" s="1125">
        <f t="shared" si="217"/>
      </c>
      <c r="AG21" s="1126"/>
      <c r="AH21" s="1126"/>
      <c r="AI21" s="1119">
        <f>SUM(AI19:AI20)</f>
      </c>
    </row>
    <row r="22">
      <c r="A22" s="1098"/>
      <c r="B22" s="1099" t="s">
        <v>763</v>
      </c>
      <c r="C22" s="1136" t="s">
        <v>764</v>
      </c>
      <c r="D22" s="1101">
        <f t="shared" ref="D22:D26" si="376">E22+F22</f>
      </c>
      <c r="E22" s="1115">
        <v>1333.1000000000001</v>
      </c>
      <c r="F22" s="1115">
        <v>2470.16</v>
      </c>
      <c r="G22" s="1132">
        <v>7</v>
      </c>
      <c r="H22" s="1132">
        <v>6</v>
      </c>
      <c r="I22" s="1133">
        <v>13794.75</v>
      </c>
      <c r="J22" s="1104">
        <f t="shared" si="0"/>
      </c>
      <c r="K22" s="1104">
        <f t="shared" si="248"/>
      </c>
      <c r="L22" s="1104">
        <f t="shared" si="310"/>
      </c>
      <c r="M22" s="1104">
        <f t="shared" si="124"/>
      </c>
      <c r="N22" s="1105">
        <f t="shared" si="186"/>
      </c>
      <c r="O22" s="1106">
        <f t="shared" si="62"/>
      </c>
      <c r="P22" s="1106">
        <f t="shared" si="93"/>
      </c>
      <c r="Q22" s="1106">
        <f t="shared" si="527"/>
      </c>
      <c r="R22" s="1106">
        <f t="shared" si="31"/>
      </c>
      <c r="S22" s="1107">
        <f t="shared" si="279"/>
      </c>
      <c r="T22" s="1108">
        <v>0.0109</v>
      </c>
      <c r="U22" s="1109">
        <v>53</v>
      </c>
      <c r="V22" s="1105">
        <f t="shared" si="341"/>
      </c>
      <c r="W22" s="1109">
        <v>53262</v>
      </c>
      <c r="X22" s="1109">
        <v>1079</v>
      </c>
      <c r="Y22" s="1109">
        <v>184</v>
      </c>
      <c r="Z22" s="1109">
        <v>1148</v>
      </c>
      <c r="AA22" s="1109">
        <v>111</v>
      </c>
      <c r="AB22" s="1109">
        <v>13</v>
      </c>
      <c r="AC22" s="1109">
        <v>3</v>
      </c>
      <c r="AD22" s="1109">
        <v>40</v>
      </c>
      <c r="AE22" s="1111">
        <f t="shared" si="155"/>
      </c>
      <c r="AF22" s="1105">
        <f t="shared" si="217"/>
      </c>
      <c r="AG22" s="1112" t="s">
        <v>756</v>
      </c>
      <c r="AH22" s="1112" t="s">
        <v>757</v>
      </c>
      <c r="AI22" s="1112">
        <v>36</v>
      </c>
    </row>
    <row customHeight="true" ht="18.452380952380953" r="23">
      <c r="A23" s="1098"/>
      <c r="B23" s="1099" t="s">
        <v>763</v>
      </c>
      <c r="C23" s="1099" t="s">
        <v>765</v>
      </c>
      <c r="D23" s="1101">
        <f t="shared" si="376"/>
      </c>
      <c r="E23" s="1115">
        <v>1493.09</v>
      </c>
      <c r="F23" s="1115">
        <v>2519.17</v>
      </c>
      <c r="G23" s="1132">
        <v>3</v>
      </c>
      <c r="H23" s="1132">
        <v>3</v>
      </c>
      <c r="I23" s="1133">
        <v>6190.479999999981</v>
      </c>
      <c r="J23" s="1104">
        <f t="shared" si="0"/>
      </c>
      <c r="K23" s="1104">
        <f t="shared" si="248"/>
      </c>
      <c r="L23" s="1104">
        <f t="shared" si="310"/>
      </c>
      <c r="M23" s="1104">
        <f t="shared" si="124"/>
      </c>
      <c r="N23" s="1105">
        <f t="shared" si="186"/>
      </c>
      <c r="O23" s="1106">
        <f t="shared" si="62"/>
      </c>
      <c r="P23" s="1106">
        <f t="shared" si="93"/>
      </c>
      <c r="Q23" s="1106">
        <f t="shared" si="527"/>
      </c>
      <c r="R23" s="1106">
        <f t="shared" si="31"/>
      </c>
      <c r="S23" s="1107">
        <f t="shared" si="279"/>
      </c>
      <c r="T23" s="1108">
        <v>0.009</v>
      </c>
      <c r="U23" s="1109">
        <v>54</v>
      </c>
      <c r="V23" s="1105">
        <f t="shared" si="341"/>
      </c>
      <c r="W23" s="1109">
        <v>51223</v>
      </c>
      <c r="X23" s="1109">
        <v>741</v>
      </c>
      <c r="Y23" s="1109">
        <v>150</v>
      </c>
      <c r="Z23" s="1109">
        <v>770</v>
      </c>
      <c r="AA23" s="1109">
        <v>85</v>
      </c>
      <c r="AB23" s="1109">
        <v>5</v>
      </c>
      <c r="AC23" s="1109">
        <v>1</v>
      </c>
      <c r="AD23" s="1109">
        <v>34</v>
      </c>
      <c r="AE23" s="1111">
        <f t="shared" si="155"/>
      </c>
      <c r="AF23" s="1105">
        <f t="shared" si="217"/>
      </c>
      <c r="AG23" s="1112" t="s">
        <v>756</v>
      </c>
      <c r="AH23" s="1112" t="s">
        <v>757</v>
      </c>
      <c r="AI23" s="1112">
        <v>35</v>
      </c>
    </row>
    <row r="24">
      <c r="A24" s="1098"/>
      <c r="B24" s="1099" t="s">
        <v>763</v>
      </c>
      <c r="C24" s="1099" t="s">
        <v>766</v>
      </c>
      <c r="D24" s="1101">
        <f t="shared" si="376"/>
      </c>
      <c r="E24" s="1115">
        <v>1500.29</v>
      </c>
      <c r="F24" s="1115">
        <v>2450.09</v>
      </c>
      <c r="G24" s="1132">
        <v>4</v>
      </c>
      <c r="H24" s="1132">
        <v>4</v>
      </c>
      <c r="I24" s="1104">
        <v>9298.579999999987</v>
      </c>
      <c r="J24" s="1104">
        <f t="shared" si="0"/>
      </c>
      <c r="K24" s="1104">
        <f t="shared" si="248"/>
      </c>
      <c r="L24" s="1104">
        <f t="shared" si="310"/>
      </c>
      <c r="M24" s="1104">
        <f t="shared" si="124"/>
      </c>
      <c r="N24" s="1105">
        <f t="shared" si="186"/>
      </c>
      <c r="O24" s="1106">
        <f t="shared" si="62"/>
      </c>
      <c r="P24" s="1106">
        <f t="shared" si="93"/>
      </c>
      <c r="Q24" s="1106">
        <f t="shared" si="527"/>
      </c>
      <c r="R24" s="1106">
        <f t="shared" si="31"/>
      </c>
      <c r="S24" s="1107">
        <f t="shared" si="279"/>
      </c>
      <c r="T24" s="1108">
        <v>0.0097</v>
      </c>
      <c r="U24" s="1109">
        <v>54</v>
      </c>
      <c r="V24" s="1105">
        <f t="shared" si="341"/>
      </c>
      <c r="W24" s="1109">
        <v>55069</v>
      </c>
      <c r="X24" s="1109">
        <v>970</v>
      </c>
      <c r="Y24" s="1109">
        <v>182</v>
      </c>
      <c r="Z24" s="1109">
        <v>1007</v>
      </c>
      <c r="AA24" s="1109">
        <v>89</v>
      </c>
      <c r="AB24" s="1109">
        <v>5</v>
      </c>
      <c r="AC24" s="1109">
        <v>2</v>
      </c>
      <c r="AD24" s="1109">
        <v>44</v>
      </c>
      <c r="AE24" s="1111">
        <f t="shared" si="155"/>
      </c>
      <c r="AF24" s="1105">
        <f t="shared" si="217"/>
      </c>
      <c r="AG24" s="1112" t="s">
        <v>756</v>
      </c>
      <c r="AH24" s="1112" t="s">
        <v>757</v>
      </c>
      <c r="AI24" s="1112">
        <v>27</v>
      </c>
    </row>
    <row r="25">
      <c r="A25" s="1098"/>
      <c r="B25" s="1099" t="s">
        <v>763</v>
      </c>
      <c r="C25" s="1099" t="s">
        <v>767</v>
      </c>
      <c r="D25" s="1101">
        <f t="shared" si="376"/>
      </c>
      <c r="E25" s="1115">
        <v>1258.74</v>
      </c>
      <c r="F25" s="1115">
        <v>2061.42</v>
      </c>
      <c r="G25" s="1132">
        <v>7</v>
      </c>
      <c r="H25" s="1132">
        <v>6</v>
      </c>
      <c r="I25" s="1104">
        <v>15186.680000000022</v>
      </c>
      <c r="J25" s="1104">
        <f t="shared" si="0"/>
      </c>
      <c r="K25" s="1104">
        <f t="shared" si="248"/>
      </c>
      <c r="L25" s="1104">
        <f t="shared" si="310"/>
      </c>
      <c r="M25" s="1104">
        <f t="shared" si="124"/>
      </c>
      <c r="N25" s="1105">
        <f t="shared" si="186"/>
      </c>
      <c r="O25" s="1106">
        <f t="shared" si="62"/>
      </c>
      <c r="P25" s="1106">
        <f t="shared" si="93"/>
      </c>
      <c r="Q25" s="1106">
        <f t="shared" si="527"/>
      </c>
      <c r="R25" s="1106">
        <f t="shared" si="31"/>
      </c>
      <c r="S25" s="1107">
        <f t="shared" si="279"/>
      </c>
      <c r="T25" s="1108">
        <v>0.0083</v>
      </c>
      <c r="U25" s="1109">
        <v>54</v>
      </c>
      <c r="V25" s="1105">
        <f t="shared" si="341"/>
      </c>
      <c r="W25" s="1109">
        <v>51547</v>
      </c>
      <c r="X25" s="1109">
        <v>1114</v>
      </c>
      <c r="Y25" s="1109">
        <v>136</v>
      </c>
      <c r="Z25" s="1109">
        <v>1202</v>
      </c>
      <c r="AA25" s="1109">
        <v>123</v>
      </c>
      <c r="AB25" s="1109">
        <v>5</v>
      </c>
      <c r="AC25" s="1109">
        <v>2</v>
      </c>
      <c r="AD25" s="1109">
        <v>45</v>
      </c>
      <c r="AE25" s="1111">
        <f t="shared" si="155"/>
      </c>
      <c r="AF25" s="1105">
        <f t="shared" si="217"/>
      </c>
      <c r="AG25" s="1112" t="s">
        <v>756</v>
      </c>
      <c r="AH25" s="1112" t="s">
        <v>757</v>
      </c>
      <c r="AI25" s="1112">
        <v>31</v>
      </c>
    </row>
    <row r="26">
      <c r="A26" s="1098"/>
      <c r="B26" s="1099" t="s">
        <v>763</v>
      </c>
      <c r="C26" s="1099" t="s">
        <v>768</v>
      </c>
      <c r="D26" s="1101">
        <f t="shared" si="376"/>
      </c>
      <c r="E26" s="1115">
        <v>732.39</v>
      </c>
      <c r="F26" s="1115">
        <v>1156.32</v>
      </c>
      <c r="G26" s="1132">
        <v>1</v>
      </c>
      <c r="H26" s="1132">
        <v>1</v>
      </c>
      <c r="I26" s="1104">
        <v>1304.4199999999837</v>
      </c>
      <c r="J26" s="1104">
        <f t="shared" si="0"/>
      </c>
      <c r="K26" s="1104">
        <f t="shared" si="248"/>
      </c>
      <c r="L26" s="1104">
        <f t="shared" si="310"/>
      </c>
      <c r="M26" s="1104">
        <f t="shared" si="124"/>
      </c>
      <c r="N26" s="1105">
        <f t="shared" si="186"/>
      </c>
      <c r="O26" s="1106">
        <f t="shared" si="62"/>
      </c>
      <c r="P26" s="1106">
        <f t="shared" si="93"/>
      </c>
      <c r="Q26" s="1106">
        <f t="shared" si="527"/>
      </c>
      <c r="R26" s="1106">
        <f t="shared" si="31"/>
      </c>
      <c r="S26" s="1107">
        <f t="shared" si="279"/>
      </c>
      <c r="T26" s="1108">
        <v>0.0136</v>
      </c>
      <c r="U26" s="1109">
        <v>54</v>
      </c>
      <c r="V26" s="1105">
        <f t="shared" si="341"/>
      </c>
      <c r="W26" s="1109">
        <v>29275</v>
      </c>
      <c r="X26" s="1109">
        <v>1142</v>
      </c>
      <c r="Y26" s="1109">
        <v>100</v>
      </c>
      <c r="Z26" s="1109">
        <v>1268</v>
      </c>
      <c r="AA26" s="1109">
        <v>69</v>
      </c>
      <c r="AB26" s="1109">
        <v>4</v>
      </c>
      <c r="AC26" s="1109">
        <v>3</v>
      </c>
      <c r="AD26" s="1109">
        <v>38</v>
      </c>
      <c r="AE26" s="1111">
        <f t="shared" si="155"/>
      </c>
      <c r="AF26" s="1105">
        <f t="shared" si="217"/>
      </c>
      <c r="AG26" s="1112" t="s">
        <v>756</v>
      </c>
      <c r="AH26" s="1112" t="s">
        <v>757</v>
      </c>
      <c r="AI26" s="1112">
        <v>25</v>
      </c>
    </row>
    <row r="27">
      <c r="A27" s="1098"/>
      <c r="B27" s="1118" t="s">
        <v>746</v>
      </c>
      <c r="C27" s="1118"/>
      <c r="D27" s="1119">
        <f>SUM(D22:D26)</f>
      </c>
      <c r="E27" s="1119">
        <f>SUM(E22:E26)</f>
      </c>
      <c r="F27" s="1119">
        <f>SUM(F22:F26)</f>
      </c>
      <c r="G27" s="1119">
        <f>SUM(G22:G26)</f>
      </c>
      <c r="H27" s="1119">
        <f>SUM(H22:H26)</f>
      </c>
      <c r="I27" s="1119">
        <f>SUM(I22:I26)</f>
      </c>
      <c r="J27" s="1120">
        <f t="shared" si="0"/>
      </c>
      <c r="K27" s="1120">
        <f t="shared" si="248"/>
      </c>
      <c r="L27" s="1121">
        <f t="shared" si="310"/>
      </c>
      <c r="M27" s="1120">
        <f t="shared" si="124"/>
      </c>
      <c r="N27" s="1120">
        <f t="shared" si="186"/>
      </c>
      <c r="O27" s="1122">
        <f t="shared" si="62"/>
      </c>
      <c r="P27" s="1122">
        <f t="shared" si="93"/>
      </c>
      <c r="Q27" s="1122">
        <f t="shared" si="527"/>
      </c>
      <c r="R27" s="1122">
        <f t="shared" si="31"/>
      </c>
      <c r="S27" s="1123">
        <f t="shared" si="279"/>
      </c>
      <c r="T27" s="1122">
        <f>AVERAGE(T22:T26)</f>
      </c>
      <c r="U27" s="1124">
        <f>AVERAGE(U22:U26)</f>
      </c>
      <c r="V27" s="1127">
        <f t="shared" si="341"/>
      </c>
      <c r="W27" s="1119">
        <f>SUM(W22:W26)</f>
      </c>
      <c r="X27" s="1119">
        <f>SUM(X22:X26)</f>
      </c>
      <c r="Y27" s="1119">
        <f>SUM(Y22:Y26)</f>
      </c>
      <c r="Z27" s="1119">
        <f>SUM(Z22:Z26)</f>
      </c>
      <c r="AA27" s="1119">
        <f>SUM(AA22:AA26)</f>
      </c>
      <c r="AB27" s="1119">
        <f>SUM(AB22:AB26)</f>
      </c>
      <c r="AC27" s="1119">
        <f>SUM(AC22:AC26)</f>
      </c>
      <c r="AD27" s="1119">
        <f>SUM(AD22:AD26)</f>
      </c>
      <c r="AE27" s="1120">
        <f t="shared" si="155"/>
      </c>
      <c r="AF27" s="1125">
        <f t="shared" si="217"/>
      </c>
      <c r="AG27" s="1126"/>
      <c r="AH27" s="1126"/>
      <c r="AI27" s="1119">
        <f>SUM(AI22:AI26)</f>
      </c>
    </row>
    <row r="28">
      <c r="A28" s="1098"/>
      <c r="B28" s="1137" t="s">
        <v>769</v>
      </c>
      <c r="C28" s="1137"/>
      <c r="D28" s="1138">
        <f>D12+D7+D21+D18+D27</f>
      </c>
      <c r="E28" s="1138"/>
      <c r="F28" s="1138"/>
      <c r="G28" s="1139">
        <f>G12+G7+G21+G18+G27</f>
      </c>
      <c r="H28" s="1139">
        <f>H12+H7+H21+H18+H27</f>
      </c>
      <c r="I28" s="1139">
        <f>I12+I7+I21+I18+I27</f>
      </c>
      <c r="J28" s="1140">
        <f t="shared" si="0"/>
      </c>
      <c r="K28" s="1140">
        <f t="shared" si="248"/>
      </c>
      <c r="L28" s="1140">
        <f t="shared" si="310"/>
      </c>
      <c r="M28" s="1140">
        <f t="shared" si="124"/>
      </c>
      <c r="N28" s="1140">
        <f t="shared" si="186"/>
      </c>
      <c r="O28" s="1141">
        <f t="shared" si="62"/>
      </c>
      <c r="P28" s="1141">
        <f t="shared" si="93"/>
      </c>
      <c r="Q28" s="1141">
        <f t="shared" si="527"/>
      </c>
      <c r="R28" s="1141">
        <f t="shared" si="31"/>
      </c>
      <c r="S28" s="1142">
        <f t="shared" si="279"/>
      </c>
      <c r="T28" s="1143">
        <f>(T12+T7+T21+T18+T27)/5</f>
      </c>
      <c r="U28" s="1143">
        <f>(U12+U7+U21+U18+U27)/5</f>
      </c>
      <c r="V28" s="1143">
        <f>(V12+V7+V21+V18+V27)/5</f>
      </c>
      <c r="W28" s="1138">
        <f>W12+W7+W21+W18+W27</f>
      </c>
      <c r="X28" s="1138">
        <f>X12+X7+X21+X18+X27</f>
      </c>
      <c r="Y28" s="1138">
        <f>Y12+Y7+Y21+Y18+Y27</f>
      </c>
      <c r="Z28" s="1138">
        <f>Z12+Z7+Z21+Z18+Z27</f>
      </c>
      <c r="AA28" s="1138">
        <f>AA12+AA7+AA21+AA18+AA27</f>
      </c>
      <c r="AB28" s="1138">
        <f>AB12+AB7+AB21+AB18+AB27</f>
      </c>
      <c r="AC28" s="1138">
        <f>AC12+AC7+AC21+AC18+AC27</f>
      </c>
      <c r="AD28" s="1138">
        <f>AD12+AD7+AD21+AD18+AD27</f>
      </c>
      <c r="AE28" s="1140">
        <f t="shared" si="155"/>
      </c>
      <c r="AF28" s="1144">
        <f t="shared" si="217"/>
      </c>
      <c r="AG28" s="1145"/>
      <c r="AH28" s="1145"/>
      <c r="AI28" s="1138">
        <f>AI12+AI7+AI21+AI18+AI27</f>
      </c>
    </row>
    <row r="29">
      <c r="A29" s="1084" t="s">
        <v>700</v>
      </c>
      <c r="B29" s="1084" t="s">
        <v>701</v>
      </c>
      <c r="C29" s="1084"/>
      <c r="D29" s="1085" t="s">
        <v>702</v>
      </c>
      <c r="E29" s="1085"/>
      <c r="F29" s="1085"/>
      <c r="G29" s="1085"/>
      <c r="H29" s="1085"/>
      <c r="I29" s="1085"/>
      <c r="J29" s="1085"/>
      <c r="K29" s="1085"/>
      <c r="L29" s="1085"/>
      <c r="M29" s="1085"/>
      <c r="N29" s="1086" t="s">
        <v>703</v>
      </c>
      <c r="O29" s="1086"/>
      <c r="P29" s="1086"/>
      <c r="Q29" s="1086"/>
      <c r="R29" s="1086"/>
      <c r="S29" s="1086"/>
      <c r="T29" s="1086"/>
      <c r="U29" s="1086"/>
      <c r="V29" s="1086"/>
      <c r="W29" s="1086"/>
      <c r="X29" s="1086"/>
      <c r="Y29" s="1086"/>
      <c r="Z29" s="1086"/>
      <c r="AA29" s="1086"/>
      <c r="AB29" s="1086"/>
      <c r="AC29" s="1086"/>
      <c r="AD29" s="1086"/>
      <c r="AE29" s="1086"/>
      <c r="AF29" s="1086"/>
      <c r="AG29" s="1086"/>
      <c r="AH29" s="1086"/>
      <c r="AI29" s="1087"/>
    </row>
    <row r="30">
      <c r="A30" s="1084"/>
      <c r="B30" s="1084" t="s">
        <v>704</v>
      </c>
      <c r="C30" s="1084" t="s">
        <v>705</v>
      </c>
      <c r="D30" s="1085" t="s">
        <v>706</v>
      </c>
      <c r="E30" s="1085" t="s">
        <v>707</v>
      </c>
      <c r="F30" s="1088" t="s">
        <v>708</v>
      </c>
      <c r="G30" s="1089" t="s">
        <v>709</v>
      </c>
      <c r="H30" s="1090" t="s">
        <v>710</v>
      </c>
      <c r="I30" s="1091" t="s">
        <v>711</v>
      </c>
      <c r="J30" s="1092" t="s">
        <v>712</v>
      </c>
      <c r="K30" s="1092" t="s">
        <v>713</v>
      </c>
      <c r="L30" s="1093" t="s">
        <v>714</v>
      </c>
      <c r="M30" s="1092" t="s">
        <v>715</v>
      </c>
      <c r="N30" s="1086" t="s">
        <v>716</v>
      </c>
      <c r="O30" s="1094" t="s">
        <v>717</v>
      </c>
      <c r="P30" s="1094" t="s">
        <v>718</v>
      </c>
      <c r="Q30" s="1094" t="s">
        <v>719</v>
      </c>
      <c r="R30" s="1094" t="s">
        <v>720</v>
      </c>
      <c r="S30" s="1095" t="s">
        <v>721</v>
      </c>
      <c r="T30" s="1094" t="s">
        <v>722</v>
      </c>
      <c r="U30" s="1096" t="s">
        <v>723</v>
      </c>
      <c r="V30" s="1086" t="s">
        <v>724</v>
      </c>
      <c r="W30" s="1095" t="s">
        <v>725</v>
      </c>
      <c r="X30" s="1095" t="s">
        <v>726</v>
      </c>
      <c r="Y30" s="1095" t="s">
        <v>727</v>
      </c>
      <c r="Z30" s="1095" t="s">
        <v>728</v>
      </c>
      <c r="AA30" s="1095" t="s">
        <v>729</v>
      </c>
      <c r="AB30" s="1095" t="s">
        <v>730</v>
      </c>
      <c r="AC30" s="1095" t="s">
        <v>731</v>
      </c>
      <c r="AD30" s="1095" t="s">
        <v>732</v>
      </c>
      <c r="AE30" s="1097" t="s">
        <v>733</v>
      </c>
      <c r="AF30" s="1086" t="s">
        <v>734</v>
      </c>
      <c r="AG30" s="1087" t="s">
        <v>735</v>
      </c>
      <c r="AH30" s="1087" t="s">
        <v>736</v>
      </c>
      <c r="AI30" s="1087" t="s">
        <v>737</v>
      </c>
    </row>
    <row r="31">
      <c r="A31" s="1098" t="s">
        <v>770</v>
      </c>
      <c r="B31" s="1099" t="s">
        <v>739</v>
      </c>
      <c r="C31" s="1100" t="s">
        <v>740</v>
      </c>
      <c r="D31" s="1101">
        <f t="shared" ref="D31:D34" si="377">E31+F31</f>
      </c>
      <c r="E31" s="1101">
        <v>1031.3</v>
      </c>
      <c r="F31" s="1101">
        <v>1782.81</v>
      </c>
      <c r="G31" s="1102">
        <v>2</v>
      </c>
      <c r="H31" s="1102">
        <v>2</v>
      </c>
      <c r="I31" s="1103">
        <v>5096.52</v>
      </c>
      <c r="J31" s="1104">
        <f t="shared" ref="J31:J56" si="1">I31/D31</f>
      </c>
      <c r="K31" s="1104">
        <f t="shared" ref="K31:K56" si="249">D31/G31</f>
      </c>
      <c r="L31" s="1104">
        <f t="shared" ref="L31:L56" si="311">D31/H31</f>
      </c>
      <c r="M31" s="1104">
        <f t="shared" ref="M31:M56" si="125">I31/G31</f>
      </c>
      <c r="N31" s="1105">
        <f t="shared" ref="N31:N56" si="187">D31/X31</f>
      </c>
      <c r="O31" s="1106">
        <f t="shared" ref="O31:O56" si="63">S31/W31*1</f>
      </c>
      <c r="P31" s="1106">
        <f t="shared" ref="P31:P56" si="94">X31/W31</f>
      </c>
      <c r="Q31" s="1106">
        <f t="shared" ref="Q31:Q56" si="528">Z31/W31</f>
      </c>
      <c r="R31" s="1106">
        <f t="shared" ref="R31:R56" si="32">AA31/Z31</f>
      </c>
      <c r="S31" s="1107">
        <f t="shared" ref="S31:S56" si="280">Y31/T31</f>
      </c>
      <c r="T31" s="1108">
        <v>0.0147</v>
      </c>
      <c r="U31" s="1109">
        <v>28</v>
      </c>
      <c r="V31" s="1105">
        <f t="shared" ref="V31:V55" si="342">(D31/W31)*1000</f>
      </c>
      <c r="W31" s="1110">
        <v>45950</v>
      </c>
      <c r="X31" s="1107">
        <v>1750</v>
      </c>
      <c r="Y31" s="1107">
        <v>164</v>
      </c>
      <c r="Z31" s="1107">
        <v>1867</v>
      </c>
      <c r="AA31" s="1107">
        <v>95</v>
      </c>
      <c r="AB31" s="1107">
        <v>9</v>
      </c>
      <c r="AC31" s="1107">
        <v>5</v>
      </c>
      <c r="AD31" s="1110">
        <v>58</v>
      </c>
      <c r="AE31" s="1111">
        <f t="shared" ref="AE31:AE56" si="156">D31/Z31</f>
      </c>
      <c r="AF31" s="1105">
        <f t="shared" ref="AF31:AF56" si="218">AI31*1000/D31</f>
      </c>
      <c r="AG31" s="1112" t="s">
        <v>741</v>
      </c>
      <c r="AH31" s="1112" t="s">
        <v>742</v>
      </c>
      <c r="AI31" s="1112">
        <v>31</v>
      </c>
    </row>
    <row r="32">
      <c r="A32" s="1098"/>
      <c r="B32" s="1099" t="s">
        <v>739</v>
      </c>
      <c r="C32" s="1099" t="s">
        <v>743</v>
      </c>
      <c r="D32" s="1101">
        <f t="shared" si="377"/>
      </c>
      <c r="E32" s="1101">
        <v>1177.61</v>
      </c>
      <c r="F32" s="1101">
        <v>2199.45</v>
      </c>
      <c r="G32" s="1102">
        <v>4</v>
      </c>
      <c r="H32" s="1102">
        <v>4</v>
      </c>
      <c r="I32" s="1103">
        <v>8101.68</v>
      </c>
      <c r="J32" s="1104">
        <f t="shared" si="1"/>
      </c>
      <c r="K32" s="1113">
        <f t="shared" si="249"/>
      </c>
      <c r="L32" s="1104">
        <f t="shared" si="311"/>
      </c>
      <c r="M32" s="1113">
        <f t="shared" si="125"/>
      </c>
      <c r="N32" s="1105">
        <f t="shared" si="187"/>
      </c>
      <c r="O32" s="1106">
        <f t="shared" si="63"/>
      </c>
      <c r="P32" s="1106">
        <f t="shared" si="94"/>
      </c>
      <c r="Q32" s="1106">
        <f t="shared" si="528"/>
      </c>
      <c r="R32" s="1106">
        <f t="shared" si="32"/>
      </c>
      <c r="S32" s="1107">
        <f t="shared" si="280"/>
      </c>
      <c r="T32" s="1108">
        <v>0.0139</v>
      </c>
      <c r="U32" s="1109">
        <v>35</v>
      </c>
      <c r="V32" s="1105">
        <f t="shared" si="342"/>
      </c>
      <c r="W32" s="1114">
        <v>49963</v>
      </c>
      <c r="X32" s="1114">
        <v>1180</v>
      </c>
      <c r="Y32" s="1114">
        <v>196</v>
      </c>
      <c r="Z32" s="1114">
        <v>1244</v>
      </c>
      <c r="AA32" s="1114">
        <v>122</v>
      </c>
      <c r="AB32" s="1114">
        <v>13</v>
      </c>
      <c r="AC32" s="1114">
        <v>1</v>
      </c>
      <c r="AD32" s="1109">
        <v>66</v>
      </c>
      <c r="AE32" s="1111">
        <f t="shared" si="156"/>
      </c>
      <c r="AF32" s="1105">
        <f t="shared" si="218"/>
      </c>
      <c r="AG32" s="1112" t="s">
        <v>741</v>
      </c>
      <c r="AH32" s="1112" t="s">
        <v>742</v>
      </c>
      <c r="AI32" s="1112">
        <v>36</v>
      </c>
    </row>
    <row r="33">
      <c r="A33" s="1098"/>
      <c r="B33" s="1099" t="s">
        <v>739</v>
      </c>
      <c r="C33" s="1100" t="s">
        <v>744</v>
      </c>
      <c r="D33" s="1101">
        <f t="shared" si="377"/>
      </c>
      <c r="E33" s="1115">
        <v>1199.96</v>
      </c>
      <c r="F33" s="1115">
        <v>2200</v>
      </c>
      <c r="G33" s="1116">
        <v>7</v>
      </c>
      <c r="H33" s="1116">
        <v>6</v>
      </c>
      <c r="I33" s="1103">
        <v>14980.689999999999</v>
      </c>
      <c r="J33" s="1104">
        <f t="shared" si="1"/>
      </c>
      <c r="K33" s="1104">
        <f t="shared" si="249"/>
      </c>
      <c r="L33" s="1104">
        <f t="shared" si="311"/>
      </c>
      <c r="M33" s="1104">
        <f t="shared" si="125"/>
      </c>
      <c r="N33" s="1117">
        <f t="shared" si="187"/>
      </c>
      <c r="O33" s="1106">
        <f t="shared" si="63"/>
      </c>
      <c r="P33" s="1106">
        <f t="shared" si="94"/>
      </c>
      <c r="Q33" s="1106">
        <f t="shared" si="528"/>
      </c>
      <c r="R33" s="1106">
        <f t="shared" si="32"/>
      </c>
      <c r="S33" s="1107">
        <f t="shared" si="280"/>
      </c>
      <c r="T33" s="1108">
        <v>0.0124</v>
      </c>
      <c r="U33" s="1109">
        <v>41</v>
      </c>
      <c r="V33" s="1105">
        <f t="shared" si="342"/>
      </c>
      <c r="W33" s="1114">
        <v>45791</v>
      </c>
      <c r="X33" s="1114">
        <v>843</v>
      </c>
      <c r="Y33" s="1114">
        <v>165</v>
      </c>
      <c r="Z33" s="1114">
        <v>874</v>
      </c>
      <c r="AA33" s="1114">
        <v>69</v>
      </c>
      <c r="AB33" s="1114">
        <v>9</v>
      </c>
      <c r="AC33" s="1114">
        <v>1</v>
      </c>
      <c r="AD33" s="1109">
        <v>40</v>
      </c>
      <c r="AE33" s="1111">
        <f t="shared" si="156"/>
      </c>
      <c r="AF33" s="1105">
        <f t="shared" si="218"/>
      </c>
      <c r="AG33" s="1112" t="s">
        <v>741</v>
      </c>
      <c r="AH33" s="1112" t="s">
        <v>742</v>
      </c>
      <c r="AI33" s="1112">
        <v>26</v>
      </c>
    </row>
    <row r="34">
      <c r="A34" s="1098"/>
      <c r="B34" s="1099" t="s">
        <v>739</v>
      </c>
      <c r="C34" s="1099" t="s">
        <v>745</v>
      </c>
      <c r="D34" s="1101">
        <f t="shared" si="377"/>
      </c>
      <c r="E34" s="1115">
        <v>1194.16</v>
      </c>
      <c r="F34" s="1115">
        <v>2546.81</v>
      </c>
      <c r="G34" s="1116">
        <v>4</v>
      </c>
      <c r="H34" s="1116">
        <v>2</v>
      </c>
      <c r="I34" s="1103">
        <v>7194.330000000002</v>
      </c>
      <c r="J34" s="1104">
        <f t="shared" si="1"/>
      </c>
      <c r="K34" s="1104">
        <f t="shared" si="249"/>
      </c>
      <c r="L34" s="1104">
        <f t="shared" si="311"/>
      </c>
      <c r="M34" s="1104">
        <f t="shared" si="125"/>
      </c>
      <c r="N34" s="1117">
        <f t="shared" si="187"/>
      </c>
      <c r="O34" s="1106">
        <f t="shared" si="63"/>
      </c>
      <c r="P34" s="1106">
        <f t="shared" si="94"/>
      </c>
      <c r="Q34" s="1106">
        <f t="shared" si="528"/>
      </c>
      <c r="R34" s="1106">
        <f t="shared" si="32"/>
      </c>
      <c r="S34" s="1107">
        <f t="shared" si="280"/>
      </c>
      <c r="T34" s="1108">
        <v>0.0189</v>
      </c>
      <c r="U34" s="1109">
        <v>43</v>
      </c>
      <c r="V34" s="1105">
        <f t="shared" si="342"/>
      </c>
      <c r="W34" s="1114">
        <v>39304</v>
      </c>
      <c r="X34" s="1114">
        <v>690</v>
      </c>
      <c r="Y34" s="1114">
        <v>184</v>
      </c>
      <c r="Z34" s="1114">
        <v>731</v>
      </c>
      <c r="AA34" s="1114">
        <v>57</v>
      </c>
      <c r="AB34" s="1114">
        <v>3</v>
      </c>
      <c r="AC34" s="1114">
        <v>5</v>
      </c>
      <c r="AD34" s="1109">
        <v>43</v>
      </c>
      <c r="AE34" s="1111">
        <f t="shared" si="156"/>
      </c>
      <c r="AF34" s="1105">
        <f t="shared" si="218"/>
      </c>
      <c r="AG34" s="1112" t="s">
        <v>741</v>
      </c>
      <c r="AH34" s="1112" t="s">
        <v>742</v>
      </c>
      <c r="AI34" s="1112">
        <v>25</v>
      </c>
    </row>
    <row r="35">
      <c r="A35" s="1098"/>
      <c r="B35" s="1118" t="s">
        <v>746</v>
      </c>
      <c r="C35" s="1118"/>
      <c r="D35" s="1119">
        <f>SUM(D31:D34)</f>
      </c>
      <c r="E35" s="1119">
        <f>SUM(E31:E34)</f>
      </c>
      <c r="F35" s="1119">
        <f>SUM(F31:F34)</f>
      </c>
      <c r="G35" s="1119">
        <f>SUM(G31:G34)</f>
      </c>
      <c r="H35" s="1119">
        <f>SUM(H31:H34)</f>
      </c>
      <c r="I35" s="1120">
        <f>SUM(I31:I34)</f>
      </c>
      <c r="J35" s="1120">
        <f t="shared" si="1"/>
      </c>
      <c r="K35" s="1120">
        <f t="shared" si="249"/>
      </c>
      <c r="L35" s="1121">
        <f t="shared" si="311"/>
      </c>
      <c r="M35" s="1120">
        <f t="shared" si="125"/>
      </c>
      <c r="N35" s="1120">
        <f t="shared" si="187"/>
      </c>
      <c r="O35" s="1122">
        <f t="shared" si="63"/>
      </c>
      <c r="P35" s="1122">
        <f t="shared" si="94"/>
      </c>
      <c r="Q35" s="1122">
        <f t="shared" si="528"/>
      </c>
      <c r="R35" s="1122">
        <f t="shared" si="32"/>
      </c>
      <c r="S35" s="1123">
        <f t="shared" si="280"/>
      </c>
      <c r="T35" s="1122">
        <f>AVERAGE(T31:T34)</f>
      </c>
      <c r="U35" s="1124">
        <f>AVERAGE(U31:U34)</f>
      </c>
      <c r="V35" s="1120">
        <f t="shared" si="342"/>
      </c>
      <c r="W35" s="1119">
        <f>SUM(W31:W34)</f>
      </c>
      <c r="X35" s="1119">
        <f>SUM(X31:X34)</f>
      </c>
      <c r="Y35" s="1119">
        <f>SUM(Y31:Y34)</f>
      </c>
      <c r="Z35" s="1119">
        <f>SUM(Z31:Z34)</f>
      </c>
      <c r="AA35" s="1119">
        <f>SUM(AA31:AA34)</f>
      </c>
      <c r="AB35" s="1119">
        <f>SUM(AB31:AB34)</f>
      </c>
      <c r="AC35" s="1119">
        <f>SUM(AC31:AC34)</f>
      </c>
      <c r="AD35" s="1119">
        <f>SUM(AD31:AD34)</f>
      </c>
      <c r="AE35" s="1120">
        <f t="shared" si="156"/>
      </c>
      <c r="AF35" s="1125">
        <f t="shared" si="218"/>
      </c>
      <c r="AG35" s="1126"/>
      <c r="AH35" s="1126"/>
      <c r="AI35" s="1123">
        <f>SUM(AI31:AI34)</f>
      </c>
    </row>
    <row r="36">
      <c r="A36" s="1098"/>
      <c r="B36" s="1099" t="s">
        <v>752</v>
      </c>
      <c r="C36" s="1100" t="s">
        <v>748</v>
      </c>
      <c r="D36" s="1101">
        <f t="shared" ref="D36:D39" si="378">E36+F36</f>
      </c>
      <c r="E36" s="1116">
        <v>1090.64</v>
      </c>
      <c r="F36" s="1116">
        <v>2253.19</v>
      </c>
      <c r="G36" s="1116">
        <v>1</v>
      </c>
      <c r="H36" s="1116">
        <v>2</v>
      </c>
      <c r="I36" s="1103">
        <v>2825.269999999997</v>
      </c>
      <c r="J36" s="1104">
        <f t="shared" si="1"/>
      </c>
      <c r="K36" s="1104">
        <f t="shared" si="249"/>
      </c>
      <c r="L36" s="1104">
        <f t="shared" si="311"/>
      </c>
      <c r="M36" s="1104">
        <f t="shared" si="125"/>
      </c>
      <c r="N36" s="1105">
        <f t="shared" si="187"/>
      </c>
      <c r="O36" s="1106">
        <f t="shared" si="63"/>
      </c>
      <c r="P36" s="1106">
        <f t="shared" si="94"/>
      </c>
      <c r="Q36" s="1106">
        <f t="shared" si="528"/>
      </c>
      <c r="R36" s="1106">
        <f t="shared" si="32"/>
      </c>
      <c r="S36" s="1107">
        <f t="shared" si="280"/>
      </c>
      <c r="T36" s="1108">
        <v>0.0193</v>
      </c>
      <c r="U36" s="1109">
        <v>43</v>
      </c>
      <c r="V36" s="1105">
        <f t="shared" si="342"/>
      </c>
      <c r="W36" s="1109">
        <v>35911</v>
      </c>
      <c r="X36" s="1114">
        <v>673</v>
      </c>
      <c r="Y36" s="1114">
        <v>172</v>
      </c>
      <c r="Z36" s="1114">
        <v>698</v>
      </c>
      <c r="AA36" s="1114">
        <v>46</v>
      </c>
      <c r="AB36" s="1114">
        <v>2</v>
      </c>
      <c r="AC36" s="1114">
        <v>0</v>
      </c>
      <c r="AD36" s="1109">
        <v>46</v>
      </c>
      <c r="AE36" s="1111">
        <f t="shared" si="156"/>
      </c>
      <c r="AF36" s="1105">
        <f t="shared" si="218"/>
      </c>
      <c r="AG36" s="1112" t="s">
        <v>741</v>
      </c>
      <c r="AH36" s="1112" t="s">
        <v>742</v>
      </c>
      <c r="AI36" s="1112">
        <v>18</v>
      </c>
    </row>
    <row r="37">
      <c r="A37" s="1098"/>
      <c r="B37" s="1099" t="s">
        <v>752</v>
      </c>
      <c r="C37" s="1099" t="s">
        <v>749</v>
      </c>
      <c r="D37" s="1101">
        <f t="shared" si="378"/>
      </c>
      <c r="E37" s="1116">
        <v>1128.7</v>
      </c>
      <c r="F37" s="1116">
        <v>2568.64</v>
      </c>
      <c r="G37" s="1116">
        <v>5</v>
      </c>
      <c r="H37" s="1116">
        <v>4</v>
      </c>
      <c r="I37" s="1103">
        <v>9086.230000000003</v>
      </c>
      <c r="J37" s="1104">
        <f t="shared" si="1"/>
      </c>
      <c r="K37" s="1104">
        <f t="shared" si="249"/>
      </c>
      <c r="L37" s="1104">
        <f t="shared" si="311"/>
      </c>
      <c r="M37" s="1104">
        <f t="shared" si="125"/>
      </c>
      <c r="N37" s="1105">
        <f t="shared" si="187"/>
      </c>
      <c r="O37" s="1106">
        <f t="shared" si="63"/>
      </c>
      <c r="P37" s="1106">
        <f t="shared" si="94"/>
      </c>
      <c r="Q37" s="1106">
        <f t="shared" si="528"/>
      </c>
      <c r="R37" s="1106">
        <f t="shared" si="32"/>
      </c>
      <c r="S37" s="1107">
        <f t="shared" si="280"/>
      </c>
      <c r="T37" s="1108">
        <v>0.0178</v>
      </c>
      <c r="U37" s="1109">
        <v>44</v>
      </c>
      <c r="V37" s="1105">
        <f t="shared" si="342"/>
      </c>
      <c r="W37" s="1109">
        <v>43042</v>
      </c>
      <c r="X37" s="1114">
        <v>650</v>
      </c>
      <c r="Y37" s="1114">
        <v>183</v>
      </c>
      <c r="Z37" s="1114">
        <v>666</v>
      </c>
      <c r="AA37" s="1114">
        <v>64</v>
      </c>
      <c r="AB37" s="1114">
        <v>6</v>
      </c>
      <c r="AC37" s="1114">
        <v>1</v>
      </c>
      <c r="AD37" s="1109">
        <v>67</v>
      </c>
      <c r="AE37" s="1111">
        <f t="shared" si="156"/>
      </c>
      <c r="AF37" s="1105">
        <f t="shared" si="218"/>
      </c>
      <c r="AG37" s="1112" t="s">
        <v>741</v>
      </c>
      <c r="AH37" s="1112" t="s">
        <v>742</v>
      </c>
      <c r="AI37" s="1112">
        <v>21</v>
      </c>
    </row>
    <row r="38">
      <c r="A38" s="1098"/>
      <c r="B38" s="1099" t="s">
        <v>752</v>
      </c>
      <c r="C38" s="1099" t="s">
        <v>750</v>
      </c>
      <c r="D38" s="1101">
        <f t="shared" si="378"/>
      </c>
      <c r="E38" s="1116">
        <v>1179.64</v>
      </c>
      <c r="F38" s="1116">
        <v>2163.77</v>
      </c>
      <c r="G38" s="1116">
        <v>6</v>
      </c>
      <c r="H38" s="1116">
        <v>5</v>
      </c>
      <c r="I38" s="1103">
        <v>12129.979999999996</v>
      </c>
      <c r="J38" s="1104">
        <f t="shared" si="1"/>
      </c>
      <c r="K38" s="1104">
        <f t="shared" si="249"/>
      </c>
      <c r="L38" s="1104">
        <f t="shared" si="311"/>
      </c>
      <c r="M38" s="1104">
        <f t="shared" si="125"/>
      </c>
      <c r="N38" s="1105">
        <f t="shared" si="187"/>
      </c>
      <c r="O38" s="1106">
        <f t="shared" si="63"/>
      </c>
      <c r="P38" s="1106">
        <f t="shared" si="94"/>
      </c>
      <c r="Q38" s="1106">
        <f t="shared" si="528"/>
      </c>
      <c r="R38" s="1106">
        <f t="shared" si="32"/>
      </c>
      <c r="S38" s="1107">
        <f t="shared" si="280"/>
      </c>
      <c r="T38" s="1108">
        <v>0.0201</v>
      </c>
      <c r="U38" s="1109">
        <v>47</v>
      </c>
      <c r="V38" s="1105">
        <f t="shared" si="342"/>
      </c>
      <c r="W38" s="1109">
        <v>34961</v>
      </c>
      <c r="X38" s="1114">
        <v>519</v>
      </c>
      <c r="Y38" s="1114">
        <v>172</v>
      </c>
      <c r="Z38" s="1114">
        <v>533</v>
      </c>
      <c r="AA38" s="1114">
        <v>48</v>
      </c>
      <c r="AB38" s="1114">
        <v>14</v>
      </c>
      <c r="AC38" s="1114">
        <v>3</v>
      </c>
      <c r="AD38" s="1109">
        <v>34</v>
      </c>
      <c r="AE38" s="1111">
        <f t="shared" si="156"/>
      </c>
      <c r="AF38" s="1105">
        <f t="shared" si="218"/>
      </c>
      <c r="AG38" s="1112" t="s">
        <v>741</v>
      </c>
      <c r="AH38" s="1112" t="s">
        <v>742</v>
      </c>
      <c r="AI38" s="1112">
        <v>25</v>
      </c>
    </row>
    <row r="39">
      <c r="A39" s="1098"/>
      <c r="B39" s="1099" t="s">
        <v>752</v>
      </c>
      <c r="C39" s="1099" t="s">
        <v>751</v>
      </c>
      <c r="D39" s="1101">
        <f t="shared" si="378"/>
      </c>
      <c r="E39" s="1116">
        <v>1133.97</v>
      </c>
      <c r="F39" s="1116">
        <v>2237.51</v>
      </c>
      <c r="G39" s="1116">
        <v>2</v>
      </c>
      <c r="H39" s="1116">
        <v>2</v>
      </c>
      <c r="I39" s="1103">
        <v>4195.620000000003</v>
      </c>
      <c r="J39" s="1104">
        <f t="shared" si="1"/>
      </c>
      <c r="K39" s="1104">
        <f t="shared" si="249"/>
      </c>
      <c r="L39" s="1104">
        <f t="shared" si="311"/>
      </c>
      <c r="M39" s="1104">
        <f t="shared" si="125"/>
      </c>
      <c r="N39" s="1105">
        <f t="shared" si="187"/>
      </c>
      <c r="O39" s="1106">
        <f t="shared" si="63"/>
      </c>
      <c r="P39" s="1106">
        <f t="shared" si="94"/>
      </c>
      <c r="Q39" s="1106">
        <f t="shared" si="528"/>
      </c>
      <c r="R39" s="1106">
        <f t="shared" si="32"/>
      </c>
      <c r="S39" s="1107">
        <f t="shared" si="280"/>
      </c>
      <c r="T39" s="1108">
        <v>0.0165</v>
      </c>
      <c r="U39" s="1109">
        <v>49</v>
      </c>
      <c r="V39" s="1105">
        <f t="shared" si="342"/>
      </c>
      <c r="W39" s="1109">
        <v>39340</v>
      </c>
      <c r="X39" s="1114">
        <v>644</v>
      </c>
      <c r="Y39" s="1114">
        <v>157</v>
      </c>
      <c r="Z39" s="1114">
        <v>645</v>
      </c>
      <c r="AA39" s="1114">
        <v>66</v>
      </c>
      <c r="AB39" s="1114">
        <v>5</v>
      </c>
      <c r="AC39" s="1114">
        <v>2</v>
      </c>
      <c r="AD39" s="1109">
        <v>52</v>
      </c>
      <c r="AE39" s="1111">
        <f t="shared" si="156"/>
      </c>
      <c r="AF39" s="1105">
        <f t="shared" si="218"/>
      </c>
      <c r="AG39" s="1112" t="s">
        <v>741</v>
      </c>
      <c r="AH39" s="1112" t="s">
        <v>742</v>
      </c>
      <c r="AI39" s="1112">
        <v>21</v>
      </c>
    </row>
    <row r="40">
      <c r="A40" s="1098"/>
      <c r="B40" s="1118" t="s">
        <v>746</v>
      </c>
      <c r="C40" s="1118"/>
      <c r="D40" s="1119">
        <f>SUM(D36:D39)</f>
      </c>
      <c r="E40" s="1119">
        <f>SUM(E36:E39)</f>
      </c>
      <c r="F40" s="1119">
        <f>SUM(F36:F39)</f>
      </c>
      <c r="G40" s="1119">
        <f>SUM(G36:G39)</f>
      </c>
      <c r="H40" s="1119">
        <f>SUM(H36:H39)</f>
      </c>
      <c r="I40" s="1120">
        <f>SUM(I36:I39)</f>
      </c>
      <c r="J40" s="1120">
        <f t="shared" si="1"/>
      </c>
      <c r="K40" s="1120">
        <f t="shared" si="249"/>
      </c>
      <c r="L40" s="1121">
        <f t="shared" si="311"/>
      </c>
      <c r="M40" s="1120">
        <f t="shared" si="125"/>
      </c>
      <c r="N40" s="1120">
        <f t="shared" si="187"/>
      </c>
      <c r="O40" s="1122">
        <f t="shared" si="63"/>
      </c>
      <c r="P40" s="1122">
        <f t="shared" si="94"/>
      </c>
      <c r="Q40" s="1122">
        <f t="shared" si="528"/>
      </c>
      <c r="R40" s="1122">
        <f t="shared" si="32"/>
      </c>
      <c r="S40" s="1123">
        <f t="shared" si="280"/>
      </c>
      <c r="T40" s="1122">
        <f>AVERAGE(T36:T39)</f>
      </c>
      <c r="U40" s="1124">
        <f>AVERAGE(U36:U39)</f>
      </c>
      <c r="V40" s="1127">
        <f t="shared" si="342"/>
      </c>
      <c r="W40" s="1119">
        <f>SUM(W36:W39)</f>
      </c>
      <c r="X40" s="1119">
        <f>SUM(X36:X39)</f>
      </c>
      <c r="Y40" s="1119">
        <f>SUM(Y36:Y39)</f>
      </c>
      <c r="Z40" s="1119">
        <f>SUM(Z36:Z39)</f>
      </c>
      <c r="AA40" s="1119">
        <f>SUM(AA36:AA39)</f>
      </c>
      <c r="AB40" s="1119">
        <f>SUM(AB36:AB39)</f>
      </c>
      <c r="AC40" s="1119">
        <f>SUM(AC36:AC39)</f>
      </c>
      <c r="AD40" s="1119">
        <f>SUM(AD36:AD39)</f>
      </c>
      <c r="AE40" s="1120">
        <f t="shared" si="156"/>
      </c>
      <c r="AF40" s="1125">
        <f t="shared" si="218"/>
      </c>
      <c r="AG40" s="1126"/>
      <c r="AH40" s="1126"/>
      <c r="AI40" s="1123">
        <f>SUM(AI36:AI39)</f>
      </c>
    </row>
    <row r="41">
      <c r="A41" s="1098"/>
      <c r="B41" s="1099" t="s">
        <v>747</v>
      </c>
      <c r="C41" s="1099" t="s">
        <v>753</v>
      </c>
      <c r="D41" s="1101">
        <f t="shared" ref="D41:D44" si="379">E41+F41</f>
      </c>
      <c r="E41" s="1116">
        <v>1080.57</v>
      </c>
      <c r="F41" s="1116">
        <v>2225.66</v>
      </c>
      <c r="G41" s="1116">
        <v>5</v>
      </c>
      <c r="H41" s="1116">
        <v>4</v>
      </c>
      <c r="I41" s="1104">
        <v>8846.250000000007</v>
      </c>
      <c r="J41" s="1104">
        <f t="shared" si="1"/>
      </c>
      <c r="K41" s="1104">
        <f t="shared" si="249"/>
      </c>
      <c r="L41" s="1104">
        <f t="shared" si="311"/>
      </c>
      <c r="M41" s="1104">
        <f t="shared" si="125"/>
      </c>
      <c r="N41" s="1105">
        <f t="shared" si="187"/>
      </c>
      <c r="O41" s="1106">
        <f t="shared" si="63"/>
      </c>
      <c r="P41" s="1106">
        <f t="shared" si="94"/>
      </c>
      <c r="Q41" s="1106">
        <f t="shared" si="528"/>
      </c>
      <c r="R41" s="1106">
        <f t="shared" si="32"/>
      </c>
      <c r="S41" s="1107">
        <f t="shared" si="280"/>
      </c>
      <c r="T41" s="1108">
        <v>0.0142</v>
      </c>
      <c r="U41" s="1109">
        <v>49</v>
      </c>
      <c r="V41" s="1105">
        <f t="shared" si="342"/>
      </c>
      <c r="W41" s="1109">
        <v>39200</v>
      </c>
      <c r="X41" s="1109">
        <v>578</v>
      </c>
      <c r="Y41" s="1109">
        <v>122</v>
      </c>
      <c r="Z41" s="1109">
        <v>618</v>
      </c>
      <c r="AA41" s="1109">
        <v>75</v>
      </c>
      <c r="AB41" s="1109">
        <v>7</v>
      </c>
      <c r="AC41" s="1109">
        <v>1</v>
      </c>
      <c r="AD41" s="1109">
        <v>46</v>
      </c>
      <c r="AE41" s="1111">
        <f t="shared" si="156"/>
      </c>
      <c r="AF41" s="1105">
        <f t="shared" si="218"/>
      </c>
      <c r="AG41" s="1112" t="s">
        <v>741</v>
      </c>
      <c r="AH41" s="1112" t="s">
        <v>742</v>
      </c>
      <c r="AI41" s="1112">
        <v>21</v>
      </c>
    </row>
    <row r="42">
      <c r="A42" s="1098"/>
      <c r="B42" s="1099" t="s">
        <v>747</v>
      </c>
      <c r="C42" s="1099" t="s">
        <v>754</v>
      </c>
      <c r="D42" s="1101">
        <f t="shared" si="379"/>
      </c>
      <c r="E42" s="1116">
        <v>1077.98</v>
      </c>
      <c r="F42" s="1116">
        <v>2496.43</v>
      </c>
      <c r="G42" s="1116">
        <v>4</v>
      </c>
      <c r="H42" s="1116">
        <v>4</v>
      </c>
      <c r="I42" s="1104">
        <v>7245.809999999998</v>
      </c>
      <c r="J42" s="1104">
        <f t="shared" si="1"/>
      </c>
      <c r="K42" s="1104">
        <f t="shared" si="249"/>
      </c>
      <c r="L42" s="1104">
        <f t="shared" si="311"/>
      </c>
      <c r="M42" s="1104">
        <f t="shared" si="125"/>
      </c>
      <c r="N42" s="1105">
        <f t="shared" si="187"/>
      </c>
      <c r="O42" s="1106">
        <f t="shared" si="63"/>
      </c>
      <c r="P42" s="1106">
        <f t="shared" si="94"/>
      </c>
      <c r="Q42" s="1106">
        <f t="shared" si="528"/>
      </c>
      <c r="R42" s="1106">
        <f t="shared" si="32"/>
      </c>
      <c r="S42" s="1107">
        <f t="shared" si="280"/>
      </c>
      <c r="T42" s="1108">
        <v>0.0206</v>
      </c>
      <c r="U42" s="1109">
        <v>50</v>
      </c>
      <c r="V42" s="1105">
        <f t="shared" si="342"/>
      </c>
      <c r="W42" s="1109">
        <v>37143</v>
      </c>
      <c r="X42" s="1109">
        <v>655</v>
      </c>
      <c r="Y42" s="1109">
        <v>146</v>
      </c>
      <c r="Z42" s="1109">
        <v>687</v>
      </c>
      <c r="AA42" s="1109">
        <v>95</v>
      </c>
      <c r="AB42" s="1109">
        <v>5</v>
      </c>
      <c r="AC42" s="1109">
        <v>1</v>
      </c>
      <c r="AD42" s="1109">
        <v>42</v>
      </c>
      <c r="AE42" s="1111">
        <f t="shared" si="156"/>
      </c>
      <c r="AF42" s="1105">
        <f t="shared" si="218"/>
      </c>
      <c r="AG42" s="1112" t="s">
        <v>741</v>
      </c>
      <c r="AH42" s="1112" t="s">
        <v>742</v>
      </c>
      <c r="AI42" s="1112">
        <v>40</v>
      </c>
    </row>
    <row r="43">
      <c r="A43" s="1098"/>
      <c r="B43" s="1099" t="s">
        <v>747</v>
      </c>
      <c r="C43" s="1099" t="s">
        <v>755</v>
      </c>
      <c r="D43" s="1101">
        <f t="shared" si="379"/>
      </c>
      <c r="E43" s="1116">
        <v>1182.57</v>
      </c>
      <c r="F43" s="1116">
        <v>2512.55</v>
      </c>
      <c r="G43" s="1116">
        <v>4</v>
      </c>
      <c r="H43" s="1116">
        <v>2</v>
      </c>
      <c r="I43" s="1104">
        <v>7391.909999999989</v>
      </c>
      <c r="J43" s="1104">
        <f t="shared" si="1"/>
      </c>
      <c r="K43" s="1104">
        <f t="shared" si="249"/>
      </c>
      <c r="L43" s="1104">
        <f t="shared" si="311"/>
      </c>
      <c r="M43" s="1104">
        <f t="shared" si="125"/>
      </c>
      <c r="N43" s="1105">
        <f t="shared" si="187"/>
      </c>
      <c r="O43" s="1106">
        <f t="shared" si="63"/>
      </c>
      <c r="P43" s="1106">
        <f t="shared" si="94"/>
      </c>
      <c r="Q43" s="1106">
        <f t="shared" si="528"/>
      </c>
      <c r="R43" s="1106">
        <f t="shared" si="32"/>
      </c>
      <c r="S43" s="1107">
        <f t="shared" si="280"/>
      </c>
      <c r="T43" s="1108">
        <v>0.0159</v>
      </c>
      <c r="U43" s="1109">
        <v>51</v>
      </c>
      <c r="V43" s="1105">
        <f t="shared" si="342"/>
      </c>
      <c r="W43" s="1109">
        <v>38697</v>
      </c>
      <c r="X43" s="1109">
        <v>715</v>
      </c>
      <c r="Y43" s="1109">
        <v>152</v>
      </c>
      <c r="Z43" s="1109">
        <v>739</v>
      </c>
      <c r="AA43" s="1109">
        <v>71</v>
      </c>
      <c r="AB43" s="1109">
        <v>8</v>
      </c>
      <c r="AC43" s="1109">
        <v>0</v>
      </c>
      <c r="AD43" s="1109">
        <v>27</v>
      </c>
      <c r="AE43" s="1111">
        <f t="shared" si="156"/>
      </c>
      <c r="AF43" s="1105">
        <f t="shared" si="218"/>
      </c>
      <c r="AG43" s="1146" t="s">
        <v>756</v>
      </c>
      <c r="AH43" s="1112" t="s">
        <v>757</v>
      </c>
      <c r="AI43" s="1112">
        <v>35</v>
      </c>
    </row>
    <row r="44">
      <c r="A44" s="1098"/>
      <c r="B44" s="1099" t="s">
        <v>747</v>
      </c>
      <c r="C44" s="1099" t="s">
        <v>758</v>
      </c>
      <c r="D44" s="1101">
        <f t="shared" si="379"/>
      </c>
      <c r="E44" s="1116">
        <v>1025.84</v>
      </c>
      <c r="F44" s="1116">
        <v>2583.36</v>
      </c>
      <c r="G44" s="1116">
        <v>3</v>
      </c>
      <c r="H44" s="1116">
        <v>1</v>
      </c>
      <c r="I44" s="1104">
        <v>6609.830000000002</v>
      </c>
      <c r="J44" s="1104">
        <f t="shared" si="1"/>
      </c>
      <c r="K44" s="1104">
        <f t="shared" si="249"/>
      </c>
      <c r="L44" s="1104">
        <f t="shared" si="311"/>
      </c>
      <c r="M44" s="1104">
        <f t="shared" si="125"/>
      </c>
      <c r="N44" s="1105">
        <f t="shared" si="187"/>
      </c>
      <c r="O44" s="1106">
        <f t="shared" si="63"/>
      </c>
      <c r="P44" s="1106">
        <f t="shared" si="94"/>
      </c>
      <c r="Q44" s="1106">
        <f t="shared" si="528"/>
      </c>
      <c r="R44" s="1106">
        <f t="shared" si="32"/>
      </c>
      <c r="S44" s="1107">
        <f t="shared" si="280"/>
      </c>
      <c r="T44" s="1108">
        <v>0.0178</v>
      </c>
      <c r="U44" s="1109">
        <v>50</v>
      </c>
      <c r="V44" s="1105">
        <f t="shared" si="342"/>
      </c>
      <c r="W44" s="1109">
        <v>36342</v>
      </c>
      <c r="X44" s="1109">
        <v>661</v>
      </c>
      <c r="Y44" s="1109">
        <v>145</v>
      </c>
      <c r="Z44" s="1109">
        <v>677</v>
      </c>
      <c r="AA44" s="1109">
        <v>76</v>
      </c>
      <c r="AB44" s="1109">
        <v>8</v>
      </c>
      <c r="AC44" s="1109">
        <v>3</v>
      </c>
      <c r="AD44" s="1109">
        <v>43</v>
      </c>
      <c r="AE44" s="1111">
        <f t="shared" si="156"/>
      </c>
      <c r="AF44" s="1105">
        <f t="shared" si="218"/>
      </c>
      <c r="AG44" s="1146" t="s">
        <v>756</v>
      </c>
      <c r="AH44" s="1112" t="s">
        <v>757</v>
      </c>
      <c r="AI44" s="1112">
        <v>30</v>
      </c>
    </row>
    <row r="45">
      <c r="A45" s="1098"/>
      <c r="B45" s="1118" t="s">
        <v>746</v>
      </c>
      <c r="C45" s="1118"/>
      <c r="D45" s="1119">
        <f>SUM(D41:D44)</f>
      </c>
      <c r="E45" s="1119">
        <f>SUM(E41:E44)</f>
      </c>
      <c r="F45" s="1119">
        <f>SUM(F41:F44)</f>
      </c>
      <c r="G45" s="1119">
        <f>SUM(G41:G44)</f>
      </c>
      <c r="H45" s="1119">
        <f>SUM(H41:H44)</f>
      </c>
      <c r="I45" s="1119">
        <f>SUM(I41:I44)</f>
      </c>
      <c r="J45" s="1120">
        <f t="shared" si="1"/>
      </c>
      <c r="K45" s="1120">
        <f t="shared" si="249"/>
      </c>
      <c r="L45" s="1121">
        <f t="shared" si="311"/>
      </c>
      <c r="M45" s="1120">
        <f t="shared" si="125"/>
      </c>
      <c r="N45" s="1120">
        <f t="shared" si="187"/>
      </c>
      <c r="O45" s="1122">
        <f t="shared" si="63"/>
      </c>
      <c r="P45" s="1122">
        <f t="shared" si="94"/>
      </c>
      <c r="Q45" s="1122">
        <f t="shared" si="528"/>
      </c>
      <c r="R45" s="1122">
        <f t="shared" si="32"/>
      </c>
      <c r="S45" s="1123">
        <f t="shared" si="280"/>
      </c>
      <c r="T45" s="1122">
        <f>AVERAGE(T41:T44)</f>
      </c>
      <c r="U45" s="1124">
        <f>AVERAGE(U41:U44)</f>
      </c>
      <c r="V45" s="1127">
        <f t="shared" si="342"/>
      </c>
      <c r="W45" s="1119">
        <f>SUM(W41:W44)</f>
      </c>
      <c r="X45" s="1119">
        <f>SUM(X41:X44)</f>
      </c>
      <c r="Y45" s="1119">
        <f>SUM(Y41:Y44)</f>
      </c>
      <c r="Z45" s="1119">
        <f>SUM(Z41:Z44)</f>
      </c>
      <c r="AA45" s="1119">
        <f>SUM(AA41:AA44)</f>
      </c>
      <c r="AB45" s="1119">
        <f>SUM(AB41:AB44)</f>
      </c>
      <c r="AC45" s="1119">
        <f>SUM(AC41:AC44)</f>
      </c>
      <c r="AD45" s="1119">
        <f>SUM(AD41:AD44)</f>
      </c>
      <c r="AE45" s="1120">
        <f t="shared" si="156"/>
      </c>
      <c r="AF45" s="1125">
        <f t="shared" si="218"/>
      </c>
      <c r="AG45" s="1126"/>
      <c r="AH45" s="1126"/>
      <c r="AI45" s="1119">
        <f>SUM(AI41:AI44)</f>
      </c>
    </row>
    <row r="46">
      <c r="A46" s="1098"/>
      <c r="B46" s="1099" t="s">
        <v>771</v>
      </c>
      <c r="C46" s="1099" t="s">
        <v>759</v>
      </c>
      <c r="D46" s="1101">
        <f t="shared" ref="D46:D49" si="380">E46+F46</f>
      </c>
      <c r="E46" s="1115">
        <v>972.35</v>
      </c>
      <c r="F46" s="1115">
        <v>1576.55</v>
      </c>
      <c r="G46" s="1132">
        <v>2</v>
      </c>
      <c r="H46" s="1132">
        <v>3</v>
      </c>
      <c r="I46" s="1104">
        <v>3301.1600000000035</v>
      </c>
      <c r="J46" s="1104">
        <f t="shared" si="1"/>
      </c>
      <c r="K46" s="1104">
        <f t="shared" si="249"/>
      </c>
      <c r="L46" s="1104">
        <f t="shared" si="311"/>
      </c>
      <c r="M46" s="1104">
        <f t="shared" si="125"/>
      </c>
      <c r="N46" s="1105">
        <f t="shared" si="187"/>
      </c>
      <c r="O46" s="1106">
        <f t="shared" si="63"/>
      </c>
      <c r="P46" s="1106">
        <f t="shared" si="94"/>
      </c>
      <c r="Q46" s="1106">
        <f t="shared" si="528"/>
      </c>
      <c r="R46" s="1106">
        <f t="shared" si="32"/>
      </c>
      <c r="S46" s="1107">
        <f t="shared" si="280"/>
      </c>
      <c r="T46" s="1108">
        <v>0.0155</v>
      </c>
      <c r="U46" s="1109">
        <v>50</v>
      </c>
      <c r="V46" s="1105">
        <f t="shared" si="342"/>
      </c>
      <c r="W46" s="1109">
        <v>26584</v>
      </c>
      <c r="X46" s="1109">
        <v>535</v>
      </c>
      <c r="Y46" s="1109">
        <v>120</v>
      </c>
      <c r="Z46" s="1109">
        <v>564</v>
      </c>
      <c r="AA46" s="1109">
        <v>65</v>
      </c>
      <c r="AB46" s="1109">
        <v>8</v>
      </c>
      <c r="AC46" s="1109">
        <v>1</v>
      </c>
      <c r="AD46" s="1109">
        <v>27</v>
      </c>
      <c r="AE46" s="1111">
        <f t="shared" si="156"/>
      </c>
      <c r="AF46" s="1105">
        <f t="shared" si="218"/>
      </c>
      <c r="AG46" s="1146" t="s">
        <v>756</v>
      </c>
      <c r="AH46" s="1112" t="s">
        <v>757</v>
      </c>
      <c r="AI46" s="1112">
        <v>13</v>
      </c>
    </row>
    <row r="47">
      <c r="A47" s="1098"/>
      <c r="B47" s="1099" t="s">
        <v>771</v>
      </c>
      <c r="C47" s="1099" t="s">
        <v>761</v>
      </c>
      <c r="D47" s="1101">
        <f t="shared" si="380"/>
      </c>
      <c r="E47" s="1115">
        <v>1364.78</v>
      </c>
      <c r="F47" s="1115">
        <v>1815.75</v>
      </c>
      <c r="G47" s="1132">
        <v>4</v>
      </c>
      <c r="H47" s="1132">
        <v>3</v>
      </c>
      <c r="I47" s="1104">
        <v>7294.040000000008</v>
      </c>
      <c r="J47" s="1104">
        <f t="shared" si="1"/>
      </c>
      <c r="K47" s="1104">
        <f t="shared" si="249"/>
      </c>
      <c r="L47" s="1104">
        <f t="shared" si="311"/>
      </c>
      <c r="M47" s="1104">
        <f t="shared" si="125"/>
      </c>
      <c r="N47" s="1105">
        <f t="shared" si="187"/>
      </c>
      <c r="O47" s="1106">
        <f t="shared" si="63"/>
      </c>
      <c r="P47" s="1106">
        <f t="shared" si="94"/>
      </c>
      <c r="Q47" s="1106">
        <f t="shared" si="528"/>
      </c>
      <c r="R47" s="1106">
        <f t="shared" si="32"/>
      </c>
      <c r="S47" s="1107">
        <f t="shared" si="280"/>
      </c>
      <c r="T47" s="1108">
        <v>0.0134</v>
      </c>
      <c r="U47" s="1109">
        <v>50</v>
      </c>
      <c r="V47" s="1105">
        <f t="shared" si="342"/>
      </c>
      <c r="W47" s="1109">
        <v>32482</v>
      </c>
      <c r="X47" s="1109">
        <v>694</v>
      </c>
      <c r="Y47" s="1109">
        <v>127</v>
      </c>
      <c r="Z47" s="1109">
        <v>738</v>
      </c>
      <c r="AA47" s="1109">
        <v>68</v>
      </c>
      <c r="AB47" s="1109">
        <v>5</v>
      </c>
      <c r="AC47" s="1109">
        <v>0</v>
      </c>
      <c r="AD47" s="1109">
        <v>40</v>
      </c>
      <c r="AE47" s="1111">
        <f t="shared" si="156"/>
      </c>
      <c r="AF47" s="1105">
        <f t="shared" si="218"/>
      </c>
      <c r="AG47" s="1146" t="s">
        <v>756</v>
      </c>
      <c r="AH47" s="1112" t="s">
        <v>757</v>
      </c>
      <c r="AI47" s="1112">
        <v>24</v>
      </c>
    </row>
    <row r="48">
      <c r="A48" s="1098"/>
      <c r="B48" s="1099" t="s">
        <v>771</v>
      </c>
      <c r="C48" s="1099" t="s">
        <v>762</v>
      </c>
      <c r="D48" s="1101">
        <f t="shared" si="380"/>
      </c>
      <c r="E48" s="1115">
        <v>1668.8</v>
      </c>
      <c r="F48" s="1115">
        <v>2297.34</v>
      </c>
      <c r="G48" s="1132">
        <v>6</v>
      </c>
      <c r="H48" s="1132">
        <v>4</v>
      </c>
      <c r="I48" s="1104">
        <v>12406.459999999992</v>
      </c>
      <c r="J48" s="1104">
        <f t="shared" si="1"/>
      </c>
      <c r="K48" s="1104">
        <f t="shared" si="249"/>
      </c>
      <c r="L48" s="1104">
        <f t="shared" si="311"/>
      </c>
      <c r="M48" s="1104">
        <f t="shared" si="125"/>
      </c>
      <c r="N48" s="1105">
        <f t="shared" si="187"/>
      </c>
      <c r="O48" s="1106">
        <f t="shared" si="63"/>
      </c>
      <c r="P48" s="1106">
        <f t="shared" si="94"/>
      </c>
      <c r="Q48" s="1106">
        <f t="shared" si="528"/>
      </c>
      <c r="R48" s="1106">
        <f t="shared" si="32"/>
      </c>
      <c r="S48" s="1107">
        <f t="shared" si="280"/>
      </c>
      <c r="T48" s="1108">
        <v>0.0141</v>
      </c>
      <c r="U48" s="1109">
        <v>50</v>
      </c>
      <c r="V48" s="1105">
        <f t="shared" si="342"/>
      </c>
      <c r="W48" s="1109">
        <v>44617</v>
      </c>
      <c r="X48" s="1109">
        <v>1063</v>
      </c>
      <c r="Y48" s="1109">
        <v>164</v>
      </c>
      <c r="Z48" s="1109">
        <v>1107</v>
      </c>
      <c r="AA48" s="1109">
        <v>100</v>
      </c>
      <c r="AB48" s="1109">
        <v>10</v>
      </c>
      <c r="AC48" s="1109">
        <v>0</v>
      </c>
      <c r="AD48" s="1109">
        <v>35</v>
      </c>
      <c r="AE48" s="1111">
        <f t="shared" si="156"/>
      </c>
      <c r="AF48" s="1105">
        <f t="shared" si="218"/>
      </c>
      <c r="AG48" s="1146" t="s">
        <v>756</v>
      </c>
      <c r="AH48" s="1112" t="s">
        <v>757</v>
      </c>
      <c r="AI48" s="1112">
        <v>38</v>
      </c>
    </row>
    <row r="49">
      <c r="A49" s="1098"/>
      <c r="B49" s="1099" t="s">
        <v>771</v>
      </c>
      <c r="C49" s="1100" t="s">
        <v>764</v>
      </c>
      <c r="D49" s="1101">
        <f t="shared" si="380"/>
      </c>
      <c r="E49" s="1115">
        <v>800</v>
      </c>
      <c r="F49" s="1115">
        <v>2247.31</v>
      </c>
      <c r="G49" s="1116">
        <v>8</v>
      </c>
      <c r="H49" s="1116">
        <v>5</v>
      </c>
      <c r="I49" s="1133">
        <v>14440.149999999994</v>
      </c>
      <c r="J49" s="1104">
        <f t="shared" si="1"/>
      </c>
      <c r="K49" s="1104">
        <f t="shared" si="249"/>
      </c>
      <c r="L49" s="1104">
        <f t="shared" si="311"/>
      </c>
      <c r="M49" s="1104">
        <f t="shared" si="125"/>
      </c>
      <c r="N49" s="1105">
        <f t="shared" si="187"/>
      </c>
      <c r="O49" s="1106">
        <f t="shared" si="63"/>
      </c>
      <c r="P49" s="1106">
        <f t="shared" si="94"/>
      </c>
      <c r="Q49" s="1106">
        <f t="shared" si="528"/>
      </c>
      <c r="R49" s="1106">
        <f t="shared" si="32"/>
      </c>
      <c r="S49" s="1107">
        <f t="shared" si="280"/>
      </c>
      <c r="T49" s="1108">
        <v>0.0169</v>
      </c>
      <c r="U49" s="1109">
        <v>52</v>
      </c>
      <c r="V49" s="1105">
        <f t="shared" si="342"/>
      </c>
      <c r="W49" s="1109">
        <v>35571</v>
      </c>
      <c r="X49" s="1109">
        <v>433</v>
      </c>
      <c r="Y49" s="1109">
        <v>132</v>
      </c>
      <c r="Z49" s="1109">
        <v>451</v>
      </c>
      <c r="AA49" s="1109">
        <v>104</v>
      </c>
      <c r="AB49" s="1109">
        <v>7</v>
      </c>
      <c r="AC49" s="1109">
        <v>1</v>
      </c>
      <c r="AD49" s="1109">
        <v>34</v>
      </c>
      <c r="AE49" s="1111">
        <f t="shared" si="156"/>
      </c>
      <c r="AF49" s="1105">
        <f t="shared" si="218"/>
      </c>
      <c r="AG49" s="1146" t="s">
        <v>756</v>
      </c>
      <c r="AH49" s="1112" t="s">
        <v>757</v>
      </c>
      <c r="AI49" s="1112">
        <v>33</v>
      </c>
    </row>
    <row r="50">
      <c r="A50" s="1098"/>
      <c r="B50" s="1118" t="s">
        <v>746</v>
      </c>
      <c r="C50" s="1118"/>
      <c r="D50" s="1119">
        <f>SUM(D46:D49)</f>
      </c>
      <c r="E50" s="1119">
        <f>SUM(E46:E49)</f>
      </c>
      <c r="F50" s="1119">
        <f>SUM(F46:F49)</f>
      </c>
      <c r="G50" s="1119">
        <f>SUM(G46:G49)</f>
      </c>
      <c r="H50" s="1119">
        <f>SUM(H46:H49)</f>
      </c>
      <c r="I50" s="1119">
        <f>SUM(I46:I49)</f>
      </c>
      <c r="J50" s="1120">
        <f t="shared" si="1"/>
      </c>
      <c r="K50" s="1120">
        <f t="shared" si="249"/>
      </c>
      <c r="L50" s="1121">
        <f t="shared" si="311"/>
      </c>
      <c r="M50" s="1120">
        <f t="shared" si="125"/>
      </c>
      <c r="N50" s="1120">
        <f t="shared" si="187"/>
      </c>
      <c r="O50" s="1122">
        <f t="shared" si="63"/>
      </c>
      <c r="P50" s="1122">
        <f t="shared" si="94"/>
      </c>
      <c r="Q50" s="1122">
        <f t="shared" si="528"/>
      </c>
      <c r="R50" s="1122">
        <f t="shared" si="32"/>
      </c>
      <c r="S50" s="1123">
        <f t="shared" si="280"/>
      </c>
      <c r="T50" s="1122">
        <f>AVERAGE(T46:T49)</f>
      </c>
      <c r="U50" s="1124">
        <f>AVERAGE(U46:U49)</f>
      </c>
      <c r="V50" s="1127">
        <f t="shared" si="342"/>
      </c>
      <c r="W50" s="1119">
        <f>SUM(W46:W49)</f>
      </c>
      <c r="X50" s="1119">
        <f>SUM(X46:X49)</f>
      </c>
      <c r="Y50" s="1119">
        <f>SUM(Y46:Y49)</f>
      </c>
      <c r="Z50" s="1119">
        <f>SUM(Z46:Z49)</f>
      </c>
      <c r="AA50" s="1119">
        <f>SUM(AA46:AA49)</f>
      </c>
      <c r="AB50" s="1119">
        <f>SUM(AB46:AB49)</f>
      </c>
      <c r="AC50" s="1119">
        <f>SUM(AC46:AC49)</f>
      </c>
      <c r="AD50" s="1119">
        <f>SUM(AD46:AD49)</f>
      </c>
      <c r="AE50" s="1120">
        <f t="shared" si="156"/>
      </c>
      <c r="AF50" s="1125">
        <f t="shared" si="218"/>
      </c>
      <c r="AG50" s="1126"/>
      <c r="AH50" s="1126"/>
      <c r="AI50" s="1119">
        <f>SUM(AI46:AI49)</f>
      </c>
    </row>
    <row r="51">
      <c r="A51" s="1098"/>
      <c r="B51" s="1099" t="s">
        <v>772</v>
      </c>
      <c r="C51" s="1099" t="s">
        <v>765</v>
      </c>
      <c r="D51" s="1101">
        <f t="shared" ref="D51:D54" si="381">E51+F51</f>
      </c>
      <c r="E51" s="1115">
        <v>1000</v>
      </c>
      <c r="F51" s="1115">
        <v>2208.1</v>
      </c>
      <c r="G51" s="1132">
        <v>4</v>
      </c>
      <c r="H51" s="1132">
        <v>4</v>
      </c>
      <c r="I51" s="1133">
        <v>9041.179999999993</v>
      </c>
      <c r="J51" s="1104">
        <f t="shared" si="1"/>
      </c>
      <c r="K51" s="1104">
        <f t="shared" si="249"/>
      </c>
      <c r="L51" s="1104">
        <f t="shared" si="311"/>
      </c>
      <c r="M51" s="1104">
        <f t="shared" si="125"/>
      </c>
      <c r="N51" s="1105">
        <f t="shared" si="187"/>
      </c>
      <c r="O51" s="1106">
        <f t="shared" si="63"/>
      </c>
      <c r="P51" s="1106">
        <f t="shared" si="94"/>
      </c>
      <c r="Q51" s="1106">
        <f t="shared" si="528"/>
      </c>
      <c r="R51" s="1106">
        <f t="shared" si="32"/>
      </c>
      <c r="S51" s="1107">
        <f t="shared" si="280"/>
      </c>
      <c r="T51" s="1108">
        <v>0.0129</v>
      </c>
      <c r="U51" s="1109">
        <v>54</v>
      </c>
      <c r="V51" s="1105">
        <f t="shared" si="342"/>
      </c>
      <c r="W51" s="1109">
        <v>35139</v>
      </c>
      <c r="X51" s="1109">
        <v>480</v>
      </c>
      <c r="Y51" s="1109">
        <v>119</v>
      </c>
      <c r="Z51" s="1109">
        <v>496</v>
      </c>
      <c r="AA51" s="1109">
        <v>80</v>
      </c>
      <c r="AB51" s="1109">
        <v>2</v>
      </c>
      <c r="AC51" s="1109">
        <v>0</v>
      </c>
      <c r="AD51" s="1109">
        <v>34</v>
      </c>
      <c r="AE51" s="1111">
        <f t="shared" si="156"/>
      </c>
      <c r="AF51" s="1105">
        <f t="shared" si="218"/>
      </c>
      <c r="AG51" s="1146" t="s">
        <v>756</v>
      </c>
      <c r="AH51" s="1112" t="s">
        <v>757</v>
      </c>
      <c r="AI51" s="1112">
        <v>22</v>
      </c>
    </row>
    <row r="52">
      <c r="A52" s="1098"/>
      <c r="B52" s="1099" t="s">
        <v>772</v>
      </c>
      <c r="C52" s="1099" t="s">
        <v>766</v>
      </c>
      <c r="D52" s="1101">
        <f t="shared" si="381"/>
      </c>
      <c r="E52" s="1115">
        <v>1150.38</v>
      </c>
      <c r="F52" s="1115">
        <v>1766.62</v>
      </c>
      <c r="G52" s="1132">
        <v>4</v>
      </c>
      <c r="H52" s="1132">
        <v>2</v>
      </c>
      <c r="I52" s="1104">
        <v>6206.369999999995</v>
      </c>
      <c r="J52" s="1104">
        <f t="shared" si="1"/>
      </c>
      <c r="K52" s="1104">
        <f t="shared" si="249"/>
      </c>
      <c r="L52" s="1104">
        <f t="shared" si="311"/>
      </c>
      <c r="M52" s="1104">
        <f t="shared" si="125"/>
      </c>
      <c r="N52" s="1105">
        <f t="shared" si="187"/>
      </c>
      <c r="O52" s="1106">
        <f t="shared" si="63"/>
      </c>
      <c r="P52" s="1106">
        <f t="shared" si="94"/>
      </c>
      <c r="Q52" s="1106">
        <f t="shared" si="528"/>
      </c>
      <c r="R52" s="1106">
        <f t="shared" si="32"/>
      </c>
      <c r="S52" s="1107">
        <f t="shared" si="280"/>
      </c>
      <c r="T52" s="1108">
        <v>0.0101</v>
      </c>
      <c r="U52" s="1109">
        <v>54</v>
      </c>
      <c r="V52" s="1105">
        <f t="shared" si="342"/>
      </c>
      <c r="W52" s="1109">
        <v>41305</v>
      </c>
      <c r="X52" s="1109">
        <v>744</v>
      </c>
      <c r="Y52" s="1109">
        <v>138</v>
      </c>
      <c r="Z52" s="1109">
        <v>784</v>
      </c>
      <c r="AA52" s="1109">
        <v>39</v>
      </c>
      <c r="AB52" s="1109">
        <v>13</v>
      </c>
      <c r="AC52" s="1109">
        <v>2</v>
      </c>
      <c r="AD52" s="1109">
        <v>42</v>
      </c>
      <c r="AE52" s="1111">
        <f t="shared" si="156"/>
      </c>
      <c r="AF52" s="1105">
        <f t="shared" si="218"/>
      </c>
      <c r="AG52" s="1146" t="s">
        <v>756</v>
      </c>
      <c r="AH52" s="1112" t="s">
        <v>757</v>
      </c>
      <c r="AI52" s="1112">
        <v>17</v>
      </c>
    </row>
    <row r="53">
      <c r="A53" s="1098"/>
      <c r="B53" s="1099" t="s">
        <v>772</v>
      </c>
      <c r="C53" s="1099" t="s">
        <v>767</v>
      </c>
      <c r="D53" s="1101">
        <f t="shared" si="381"/>
      </c>
      <c r="E53" s="1115">
        <v>948.87</v>
      </c>
      <c r="F53" s="1115">
        <v>2398.94</v>
      </c>
      <c r="G53" s="1132">
        <v>5</v>
      </c>
      <c r="H53" s="1132">
        <v>4</v>
      </c>
      <c r="I53" s="1104">
        <v>10997.420000000013</v>
      </c>
      <c r="J53" s="1104">
        <f t="shared" si="1"/>
      </c>
      <c r="K53" s="1104">
        <f t="shared" si="249"/>
      </c>
      <c r="L53" s="1104">
        <f t="shared" si="311"/>
      </c>
      <c r="M53" s="1104">
        <f t="shared" si="125"/>
      </c>
      <c r="N53" s="1105">
        <f t="shared" si="187"/>
      </c>
      <c r="O53" s="1106">
        <f t="shared" si="63"/>
      </c>
      <c r="P53" s="1106">
        <f t="shared" si="94"/>
      </c>
      <c r="Q53" s="1106">
        <f t="shared" si="528"/>
      </c>
      <c r="R53" s="1106">
        <f t="shared" si="32"/>
      </c>
      <c r="S53" s="1107">
        <f t="shared" si="280"/>
      </c>
      <c r="T53" s="1108">
        <v>0.0142</v>
      </c>
      <c r="U53" s="1109">
        <v>54</v>
      </c>
      <c r="V53" s="1105">
        <f t="shared" si="342"/>
      </c>
      <c r="W53" s="1109">
        <v>49990</v>
      </c>
      <c r="X53" s="1109">
        <v>919</v>
      </c>
      <c r="Y53" s="1109">
        <v>161</v>
      </c>
      <c r="Z53" s="1109">
        <v>952</v>
      </c>
      <c r="AA53" s="1109">
        <v>50</v>
      </c>
      <c r="AB53" s="1109">
        <v>8</v>
      </c>
      <c r="AC53" s="1109">
        <v>2</v>
      </c>
      <c r="AD53" s="1109">
        <v>52</v>
      </c>
      <c r="AE53" s="1111">
        <f t="shared" si="156"/>
      </c>
      <c r="AF53" s="1105">
        <f t="shared" si="218"/>
      </c>
      <c r="AG53" s="1146" t="s">
        <v>756</v>
      </c>
      <c r="AH53" s="1112" t="s">
        <v>757</v>
      </c>
      <c r="AI53" s="1112">
        <v>21</v>
      </c>
    </row>
    <row r="54">
      <c r="A54" s="1098"/>
      <c r="B54" s="1099" t="s">
        <v>772</v>
      </c>
      <c r="C54" s="1099" t="s">
        <v>768</v>
      </c>
      <c r="D54" s="1101">
        <f t="shared" si="381"/>
      </c>
      <c r="E54" s="1115">
        <v>514.95</v>
      </c>
      <c r="F54" s="1115">
        <v>601.06</v>
      </c>
      <c r="G54" s="1132">
        <v>2</v>
      </c>
      <c r="H54" s="1132">
        <v>2</v>
      </c>
      <c r="I54" s="1104">
        <v>4195.619999999995</v>
      </c>
      <c r="J54" s="1104">
        <f t="shared" si="1"/>
      </c>
      <c r="K54" s="1104">
        <f t="shared" si="249"/>
      </c>
      <c r="L54" s="1104">
        <f t="shared" si="311"/>
      </c>
      <c r="M54" s="1104">
        <f t="shared" si="125"/>
      </c>
      <c r="N54" s="1105">
        <f t="shared" si="187"/>
      </c>
      <c r="O54" s="1106">
        <f t="shared" si="63"/>
      </c>
      <c r="P54" s="1106">
        <f t="shared" si="94"/>
      </c>
      <c r="Q54" s="1106">
        <f t="shared" si="528"/>
      </c>
      <c r="R54" s="1106">
        <f t="shared" si="32"/>
      </c>
      <c r="S54" s="1107">
        <f t="shared" si="280"/>
      </c>
      <c r="T54" s="1108">
        <v>0.0125</v>
      </c>
      <c r="U54" s="1109">
        <v>54</v>
      </c>
      <c r="V54" s="1105">
        <f t="shared" si="342"/>
      </c>
      <c r="W54" s="1109">
        <v>19563</v>
      </c>
      <c r="X54" s="1109">
        <v>711</v>
      </c>
      <c r="Y54" s="1109">
        <v>64</v>
      </c>
      <c r="Z54" s="1109">
        <v>797</v>
      </c>
      <c r="AA54" s="1109">
        <v>23</v>
      </c>
      <c r="AB54" s="1109">
        <v>6</v>
      </c>
      <c r="AC54" s="1109">
        <v>1</v>
      </c>
      <c r="AD54" s="1109">
        <v>14</v>
      </c>
      <c r="AE54" s="1111">
        <f t="shared" si="156"/>
      </c>
      <c r="AF54" s="1105">
        <f t="shared" si="218"/>
      </c>
      <c r="AG54" s="1146" t="s">
        <v>756</v>
      </c>
      <c r="AH54" s="1112" t="s">
        <v>757</v>
      </c>
      <c r="AI54" s="1112">
        <v>9</v>
      </c>
    </row>
    <row r="55">
      <c r="A55" s="1098"/>
      <c r="B55" s="1118" t="s">
        <v>746</v>
      </c>
      <c r="C55" s="1118"/>
      <c r="D55" s="1119">
        <f>SUM(D51:D54)</f>
      </c>
      <c r="E55" s="1119">
        <f>SUM(E51:E54)</f>
      </c>
      <c r="F55" s="1119">
        <f>SUM(F51:F54)</f>
      </c>
      <c r="G55" s="1119">
        <f>SUM(G51:G54)</f>
      </c>
      <c r="H55" s="1119">
        <f>SUM(H51:H54)</f>
      </c>
      <c r="I55" s="1119">
        <f>SUM(I51:I54)</f>
      </c>
      <c r="J55" s="1120">
        <f t="shared" si="1"/>
      </c>
      <c r="K55" s="1120">
        <f t="shared" si="249"/>
      </c>
      <c r="L55" s="1121">
        <f t="shared" si="311"/>
      </c>
      <c r="M55" s="1120">
        <f t="shared" si="125"/>
      </c>
      <c r="N55" s="1120">
        <f t="shared" si="187"/>
      </c>
      <c r="O55" s="1122">
        <f t="shared" si="63"/>
      </c>
      <c r="P55" s="1122">
        <f t="shared" si="94"/>
      </c>
      <c r="Q55" s="1122">
        <f t="shared" si="528"/>
      </c>
      <c r="R55" s="1122">
        <f t="shared" si="32"/>
      </c>
      <c r="S55" s="1123">
        <f t="shared" si="280"/>
      </c>
      <c r="T55" s="1122">
        <f>AVERAGE(T51:T54)</f>
      </c>
      <c r="U55" s="1124">
        <f>AVERAGE(U51:U54)</f>
      </c>
      <c r="V55" s="1127">
        <f t="shared" si="342"/>
      </c>
      <c r="W55" s="1119">
        <f>SUM(W51:W54)</f>
      </c>
      <c r="X55" s="1119">
        <f>SUM(X51:X54)</f>
      </c>
      <c r="Y55" s="1119">
        <f>SUM(Y51:Y54)</f>
      </c>
      <c r="Z55" s="1119">
        <f>SUM(Z51:Z54)</f>
      </c>
      <c r="AA55" s="1119">
        <f>SUM(AA51:AA54)</f>
      </c>
      <c r="AB55" s="1119">
        <f>SUM(AB51:AB54)</f>
      </c>
      <c r="AC55" s="1119">
        <f>SUM(AC51:AC54)</f>
      </c>
      <c r="AD55" s="1119">
        <f>SUM(AD51:AD54)</f>
      </c>
      <c r="AE55" s="1120">
        <f t="shared" si="156"/>
      </c>
      <c r="AF55" s="1125">
        <f t="shared" si="218"/>
      </c>
      <c r="AG55" s="1126"/>
      <c r="AH55" s="1126"/>
      <c r="AI55" s="1119">
        <f>SUM(AI51:AI54)</f>
      </c>
    </row>
    <row r="56">
      <c r="A56" s="1147"/>
      <c r="B56" s="1148" t="s">
        <v>769</v>
      </c>
      <c r="C56" s="1148"/>
      <c r="D56" s="1139">
        <f>D40+D35+D50+D45+D55</f>
      </c>
      <c r="E56" s="1139"/>
      <c r="F56" s="1139"/>
      <c r="G56" s="1139">
        <f>G40+G35+G50+G45+G55</f>
      </c>
      <c r="H56" s="1139">
        <f>H40+H35+H50+H45+H55</f>
      </c>
      <c r="I56" s="1139">
        <f>I40+I35+I50+I45+I55</f>
      </c>
      <c r="J56" s="1149">
        <f t="shared" si="1"/>
      </c>
      <c r="K56" s="1149">
        <f t="shared" si="249"/>
      </c>
      <c r="L56" s="1149">
        <f t="shared" si="311"/>
      </c>
      <c r="M56" s="1149">
        <f t="shared" si="125"/>
      </c>
      <c r="N56" s="1149">
        <f t="shared" si="187"/>
      </c>
      <c r="O56" s="1150">
        <f t="shared" si="63"/>
      </c>
      <c r="P56" s="1150">
        <f t="shared" si="94"/>
      </c>
      <c r="Q56" s="1150">
        <f t="shared" si="528"/>
      </c>
      <c r="R56" s="1150">
        <f t="shared" si="32"/>
      </c>
      <c r="S56" s="1151">
        <f t="shared" si="280"/>
      </c>
      <c r="T56" s="1152">
        <f>(T40+T35+T50+T45+T55)/5</f>
      </c>
      <c r="U56" s="1152">
        <f>(U40+U35+U50+U45+U55)/5</f>
      </c>
      <c r="V56" s="1152">
        <f>(V40+V35+V50+V45+V55)/5</f>
      </c>
      <c r="W56" s="1139">
        <f>W40+W35+W50+W45+W55</f>
      </c>
      <c r="X56" s="1139">
        <f>X40+X35+X50+X45+X55</f>
      </c>
      <c r="Y56" s="1139">
        <f>Y40+Y35+Y50+Y45+Y55</f>
      </c>
      <c r="Z56" s="1139">
        <f>Z40+Z35+Z50+Z45+Z55</f>
      </c>
      <c r="AA56" s="1139">
        <f>AA40+AA35+AA50+AA45+AA55</f>
      </c>
      <c r="AB56" s="1139">
        <f>AB40+AB35+AB50+AB45+AB55</f>
      </c>
      <c r="AC56" s="1139">
        <f>AC40+AC35+AC50+AC45+AC55</f>
      </c>
      <c r="AD56" s="1139">
        <f>AD40+AD35+AD50+AD45+AD55</f>
      </c>
      <c r="AE56" s="1149">
        <f t="shared" si="156"/>
      </c>
      <c r="AF56" s="1153">
        <f t="shared" si="218"/>
      </c>
      <c r="AG56" s="1154"/>
      <c r="AH56" s="1154"/>
      <c r="AI56" s="1139">
        <f>AI40+AI35+AI50+AI45+AI55</f>
      </c>
    </row>
    <row r="57">
      <c r="A57" s="1155" t="s">
        <v>700</v>
      </c>
      <c r="B57" s="1155" t="s">
        <v>701</v>
      </c>
      <c r="C57" s="1155"/>
      <c r="D57" s="1156" t="s">
        <v>702</v>
      </c>
      <c r="E57" s="1156"/>
      <c r="F57" s="1156"/>
      <c r="G57" s="1156"/>
      <c r="H57" s="1156"/>
      <c r="I57" s="1156"/>
      <c r="J57" s="1156"/>
      <c r="K57" s="1156"/>
      <c r="L57" s="1156"/>
      <c r="M57" s="1156"/>
      <c r="N57" s="1157" t="s">
        <v>703</v>
      </c>
      <c r="O57" s="1157"/>
      <c r="P57" s="1157"/>
      <c r="Q57" s="1157"/>
      <c r="R57" s="1157"/>
      <c r="S57" s="1157"/>
      <c r="T57" s="1157"/>
      <c r="U57" s="1157"/>
      <c r="V57" s="1157"/>
      <c r="W57" s="1157"/>
      <c r="X57" s="1157"/>
      <c r="Y57" s="1157"/>
      <c r="Z57" s="1157"/>
      <c r="AA57" s="1157"/>
      <c r="AB57" s="1157"/>
      <c r="AC57" s="1157"/>
      <c r="AD57" s="1157"/>
      <c r="AE57" s="1157"/>
      <c r="AF57" s="1157"/>
      <c r="AG57" s="1157"/>
      <c r="AH57" s="1157"/>
      <c r="AI57" s="1158"/>
    </row>
    <row r="58">
      <c r="A58" s="1155"/>
      <c r="B58" s="1159" t="s">
        <v>704</v>
      </c>
      <c r="C58" s="1155" t="s">
        <v>705</v>
      </c>
      <c r="D58" s="1156" t="s">
        <v>706</v>
      </c>
      <c r="E58" s="1156" t="s">
        <v>707</v>
      </c>
      <c r="F58" s="1160" t="s">
        <v>708</v>
      </c>
      <c r="G58" s="1161" t="s">
        <v>709</v>
      </c>
      <c r="H58" s="1162" t="s">
        <v>710</v>
      </c>
      <c r="I58" s="1163" t="s">
        <v>711</v>
      </c>
      <c r="J58" s="1164" t="s">
        <v>712</v>
      </c>
      <c r="K58" s="1164" t="s">
        <v>713</v>
      </c>
      <c r="L58" s="1165" t="s">
        <v>714</v>
      </c>
      <c r="M58" s="1164" t="s">
        <v>715</v>
      </c>
      <c r="N58" s="1157" t="s">
        <v>716</v>
      </c>
      <c r="O58" s="1166" t="s">
        <v>717</v>
      </c>
      <c r="P58" s="1166" t="s">
        <v>718</v>
      </c>
      <c r="Q58" s="1166" t="s">
        <v>719</v>
      </c>
      <c r="R58" s="1166" t="s">
        <v>720</v>
      </c>
      <c r="S58" s="1167" t="s">
        <v>721</v>
      </c>
      <c r="T58" s="1166" t="s">
        <v>722</v>
      </c>
      <c r="U58" s="1168" t="s">
        <v>723</v>
      </c>
      <c r="V58" s="1157" t="s">
        <v>724</v>
      </c>
      <c r="W58" s="1167" t="s">
        <v>725</v>
      </c>
      <c r="X58" s="1167" t="s">
        <v>726</v>
      </c>
      <c r="Y58" s="1167" t="s">
        <v>727</v>
      </c>
      <c r="Z58" s="1167" t="s">
        <v>728</v>
      </c>
      <c r="AA58" s="1167" t="s">
        <v>729</v>
      </c>
      <c r="AB58" s="1167" t="s">
        <v>730</v>
      </c>
      <c r="AC58" s="1167" t="s">
        <v>731</v>
      </c>
      <c r="AD58" s="1167" t="s">
        <v>732</v>
      </c>
      <c r="AE58" s="1169" t="s">
        <v>733</v>
      </c>
      <c r="AF58" s="1157" t="s">
        <v>734</v>
      </c>
      <c r="AG58" s="1158" t="s">
        <v>735</v>
      </c>
      <c r="AH58" s="1158" t="s">
        <v>736</v>
      </c>
      <c r="AI58" s="1158" t="s">
        <v>737</v>
      </c>
    </row>
    <row r="59">
      <c r="A59" s="1170" t="s">
        <v>773</v>
      </c>
      <c r="B59" s="1171" t="s">
        <v>739</v>
      </c>
      <c r="C59" s="1172" t="s">
        <v>740</v>
      </c>
      <c r="D59" s="1173">
        <f t="shared" ref="D59:D63" si="382">E59+F59</f>
      </c>
      <c r="E59" s="1174">
        <v>1162.58</v>
      </c>
      <c r="F59" s="1174">
        <v>2036.37</v>
      </c>
      <c r="G59" s="1175">
        <v>2</v>
      </c>
      <c r="H59" s="1175">
        <v>1</v>
      </c>
      <c r="I59" s="1176">
        <v>3597.17</v>
      </c>
      <c r="J59" s="1177">
        <f t="shared" ref="J59:J84" si="2">I59/D59</f>
      </c>
      <c r="K59" s="1177">
        <f t="shared" ref="K59:K84" si="250">D59/G59</f>
      </c>
      <c r="L59" s="1177">
        <f t="shared" ref="L59:L84" si="312">D59/H59</f>
      </c>
      <c r="M59" s="1177">
        <f t="shared" ref="M59:M84" si="126">I59/G59</f>
      </c>
      <c r="N59" s="1178">
        <f t="shared" ref="N59:N84" si="188">D59/X59</f>
      </c>
      <c r="O59" s="1179">
        <f t="shared" ref="O59:O84" si="64">S59/W59*1</f>
      </c>
      <c r="P59" s="1179">
        <f t="shared" ref="P59:P84" si="95">X59/W59</f>
      </c>
      <c r="Q59" s="1179">
        <f t="shared" ref="Q59:Q84" si="529">Z59/W59</f>
      </c>
      <c r="R59" s="1179">
        <f t="shared" ref="R59:R84" si="33">AA59/Z59</f>
      </c>
      <c r="S59" s="1180">
        <f t="shared" ref="S59:S84" si="281">Y59/T59</f>
      </c>
      <c r="T59" s="1181">
        <v>0.016</v>
      </c>
      <c r="U59" s="1182">
        <v>27</v>
      </c>
      <c r="V59" s="1178">
        <f t="shared" ref="V59:V83" si="343">(D59/W59)*1000</f>
      </c>
      <c r="W59" s="1183">
        <v>47015</v>
      </c>
      <c r="X59" s="1180">
        <v>1950</v>
      </c>
      <c r="Y59" s="1180">
        <v>166</v>
      </c>
      <c r="Z59" s="1180">
        <v>2065</v>
      </c>
      <c r="AA59" s="1180">
        <v>44</v>
      </c>
      <c r="AB59" s="1180">
        <v>13</v>
      </c>
      <c r="AC59" s="1180">
        <v>3</v>
      </c>
      <c r="AD59" s="1183">
        <v>60</v>
      </c>
      <c r="AE59" s="1184">
        <f t="shared" ref="AE59:AE84" si="157">D59/Z59</f>
      </c>
      <c r="AF59" s="1178">
        <f t="shared" ref="AF59:AF84" si="219">AI59*1000/D59</f>
      </c>
      <c r="AG59" s="1185" t="s">
        <v>741</v>
      </c>
      <c r="AH59" s="1185" t="s">
        <v>742</v>
      </c>
      <c r="AI59" s="1185">
        <v>28</v>
      </c>
    </row>
    <row r="60">
      <c r="A60" s="1186"/>
      <c r="B60" s="1187" t="s">
        <v>739</v>
      </c>
      <c r="C60" s="1171" t="s">
        <v>743</v>
      </c>
      <c r="D60" s="1173">
        <f t="shared" si="382"/>
      </c>
      <c r="E60" s="1173">
        <v>1403.74</v>
      </c>
      <c r="F60" s="1173">
        <v>2163.66</v>
      </c>
      <c r="G60" s="1175">
        <v>6</v>
      </c>
      <c r="H60" s="1175">
        <v>5</v>
      </c>
      <c r="I60" s="1176">
        <v>10856.7</v>
      </c>
      <c r="J60" s="1177">
        <f t="shared" si="2"/>
      </c>
      <c r="K60" s="1177">
        <f t="shared" si="250"/>
      </c>
      <c r="L60" s="1177">
        <f t="shared" si="312"/>
      </c>
      <c r="M60" s="1177">
        <f t="shared" si="126"/>
      </c>
      <c r="N60" s="1178">
        <f t="shared" si="188"/>
      </c>
      <c r="O60" s="1179">
        <f t="shared" si="64"/>
      </c>
      <c r="P60" s="1179">
        <f t="shared" si="95"/>
      </c>
      <c r="Q60" s="1179">
        <f t="shared" si="529"/>
      </c>
      <c r="R60" s="1179">
        <f t="shared" si="33"/>
      </c>
      <c r="S60" s="1180">
        <f t="shared" si="281"/>
      </c>
      <c r="T60" s="1181">
        <v>0.0185</v>
      </c>
      <c r="U60" s="1182">
        <v>30</v>
      </c>
      <c r="V60" s="1178">
        <f t="shared" si="343"/>
      </c>
      <c r="W60" s="1188">
        <v>50115</v>
      </c>
      <c r="X60" s="1188">
        <v>2072</v>
      </c>
      <c r="Y60" s="1188">
        <v>214</v>
      </c>
      <c r="Z60" s="1188">
        <v>2213</v>
      </c>
      <c r="AA60" s="1188">
        <v>78</v>
      </c>
      <c r="AB60" s="1188">
        <v>13</v>
      </c>
      <c r="AC60" s="1188">
        <v>0</v>
      </c>
      <c r="AD60" s="1182">
        <v>48</v>
      </c>
      <c r="AE60" s="1184">
        <f t="shared" si="157"/>
      </c>
      <c r="AF60" s="1178">
        <f t="shared" si="219"/>
      </c>
      <c r="AG60" s="1185" t="s">
        <v>741</v>
      </c>
      <c r="AH60" s="1185" t="s">
        <v>742</v>
      </c>
      <c r="AI60" s="1185">
        <v>34</v>
      </c>
    </row>
    <row r="61">
      <c r="A61" s="1186"/>
      <c r="B61" s="1171" t="s">
        <v>739</v>
      </c>
      <c r="C61" s="1189" t="s">
        <v>744</v>
      </c>
      <c r="D61" s="1173">
        <f t="shared" si="382"/>
      </c>
      <c r="E61" s="1174">
        <v>1237.87</v>
      </c>
      <c r="F61" s="1174">
        <v>2311.25</v>
      </c>
      <c r="G61" s="1190">
        <v>8</v>
      </c>
      <c r="H61" s="1190">
        <v>6</v>
      </c>
      <c r="I61" s="1176">
        <v>14863.519999999999</v>
      </c>
      <c r="J61" s="1177">
        <f t="shared" si="2"/>
      </c>
      <c r="K61" s="1177">
        <f t="shared" si="250"/>
      </c>
      <c r="L61" s="1177">
        <f t="shared" si="312"/>
      </c>
      <c r="M61" s="1177">
        <f t="shared" si="126"/>
      </c>
      <c r="N61" s="1178">
        <f t="shared" si="188"/>
      </c>
      <c r="O61" s="1179">
        <f t="shared" si="64"/>
      </c>
      <c r="P61" s="1179">
        <f t="shared" si="95"/>
      </c>
      <c r="Q61" s="1179">
        <f t="shared" si="529"/>
      </c>
      <c r="R61" s="1179">
        <f t="shared" si="33"/>
      </c>
      <c r="S61" s="1180">
        <f t="shared" si="281"/>
      </c>
      <c r="T61" s="1181">
        <v>0.0166</v>
      </c>
      <c r="U61" s="1182">
        <v>34</v>
      </c>
      <c r="V61" s="1178">
        <f t="shared" si="343"/>
      </c>
      <c r="W61" s="1188">
        <v>45173</v>
      </c>
      <c r="X61" s="1188">
        <v>1017</v>
      </c>
      <c r="Y61" s="1188">
        <v>196</v>
      </c>
      <c r="Z61" s="1188">
        <v>1077</v>
      </c>
      <c r="AA61" s="1188">
        <v>56</v>
      </c>
      <c r="AB61" s="1188">
        <v>21</v>
      </c>
      <c r="AC61" s="1188">
        <v>4</v>
      </c>
      <c r="AD61" s="1182">
        <v>43</v>
      </c>
      <c r="AE61" s="1184">
        <f t="shared" si="157"/>
      </c>
      <c r="AF61" s="1178">
        <f t="shared" si="219"/>
      </c>
      <c r="AG61" s="1185" t="s">
        <v>741</v>
      </c>
      <c r="AH61" s="1185" t="s">
        <v>742</v>
      </c>
      <c r="AI61" s="1185">
        <v>28</v>
      </c>
    </row>
    <row r="62">
      <c r="A62" s="1186"/>
      <c r="B62" s="1171" t="s">
        <v>739</v>
      </c>
      <c r="C62" s="1171" t="s">
        <v>745</v>
      </c>
      <c r="D62" s="1173">
        <f t="shared" si="382"/>
      </c>
      <c r="E62" s="1174">
        <v>1131.99</v>
      </c>
      <c r="F62" s="1174">
        <v>2488.72</v>
      </c>
      <c r="G62" s="1190">
        <v>4</v>
      </c>
      <c r="H62" s="1190">
        <v>3</v>
      </c>
      <c r="I62" s="1176">
        <v>9407.740000000005</v>
      </c>
      <c r="J62" s="1177">
        <f t="shared" si="2"/>
      </c>
      <c r="K62" s="1177">
        <f t="shared" si="250"/>
      </c>
      <c r="L62" s="1177">
        <f t="shared" si="312"/>
      </c>
      <c r="M62" s="1177">
        <f t="shared" si="126"/>
      </c>
      <c r="N62" s="1178">
        <f t="shared" si="188"/>
      </c>
      <c r="O62" s="1179">
        <f t="shared" si="64"/>
      </c>
      <c r="P62" s="1179">
        <f t="shared" si="95"/>
      </c>
      <c r="Q62" s="1179">
        <f t="shared" si="529"/>
      </c>
      <c r="R62" s="1179">
        <f t="shared" si="33"/>
      </c>
      <c r="S62" s="1180">
        <f t="shared" si="281"/>
      </c>
      <c r="T62" s="1181">
        <v>0.0147</v>
      </c>
      <c r="U62" s="1182">
        <v>37</v>
      </c>
      <c r="V62" s="1178">
        <f t="shared" si="343"/>
      </c>
      <c r="W62" s="1188">
        <v>42739</v>
      </c>
      <c r="X62" s="1188">
        <v>659</v>
      </c>
      <c r="Y62" s="1188">
        <v>159</v>
      </c>
      <c r="Z62" s="1188">
        <v>678</v>
      </c>
      <c r="AA62" s="1188">
        <v>57</v>
      </c>
      <c r="AB62" s="1188">
        <v>6</v>
      </c>
      <c r="AC62" s="1188">
        <v>2</v>
      </c>
      <c r="AD62" s="1182">
        <v>37</v>
      </c>
      <c r="AE62" s="1184">
        <f t="shared" si="157"/>
      </c>
      <c r="AF62" s="1178">
        <f t="shared" si="219"/>
      </c>
      <c r="AG62" s="1185" t="s">
        <v>741</v>
      </c>
      <c r="AH62" s="1185" t="s">
        <v>742</v>
      </c>
      <c r="AI62" s="1185">
        <v>20</v>
      </c>
    </row>
    <row r="63">
      <c r="A63" s="1186"/>
      <c r="B63" s="1171" t="s">
        <v>739</v>
      </c>
      <c r="C63" s="1189" t="s">
        <v>748</v>
      </c>
      <c r="D63" s="1173">
        <f t="shared" si="382"/>
      </c>
      <c r="E63" s="1174">
        <v>1300</v>
      </c>
      <c r="F63" s="1174">
        <v>2113.42</v>
      </c>
      <c r="G63" s="1190">
        <v>7</v>
      </c>
      <c r="H63" s="1190">
        <v>7</v>
      </c>
      <c r="I63" s="1176">
        <v>16093.950000000004</v>
      </c>
      <c r="J63" s="1177">
        <f t="shared" si="2"/>
      </c>
      <c r="K63" s="1177">
        <f t="shared" si="250"/>
      </c>
      <c r="L63" s="1177">
        <f t="shared" si="312"/>
      </c>
      <c r="M63" s="1177">
        <f t="shared" si="126"/>
      </c>
      <c r="N63" s="1178">
        <f t="shared" si="188"/>
      </c>
      <c r="O63" s="1179">
        <f t="shared" si="64"/>
      </c>
      <c r="P63" s="1179">
        <f t="shared" si="95"/>
      </c>
      <c r="Q63" s="1179">
        <f t="shared" si="529"/>
      </c>
      <c r="R63" s="1179">
        <f t="shared" si="33"/>
      </c>
      <c r="S63" s="1180">
        <f t="shared" si="281"/>
      </c>
      <c r="T63" s="1181">
        <v>0.0116</v>
      </c>
      <c r="U63" s="1182">
        <v>40</v>
      </c>
      <c r="V63" s="1178">
        <f t="shared" si="343"/>
      </c>
      <c r="W63" s="1188">
        <v>38196</v>
      </c>
      <c r="X63" s="1188">
        <v>601</v>
      </c>
      <c r="Y63" s="1188">
        <v>136</v>
      </c>
      <c r="Z63" s="1188">
        <v>601</v>
      </c>
      <c r="AA63" s="1188">
        <v>100</v>
      </c>
      <c r="AB63" s="1188">
        <v>12</v>
      </c>
      <c r="AC63" s="1188">
        <v>1</v>
      </c>
      <c r="AD63" s="1182">
        <v>27</v>
      </c>
      <c r="AE63" s="1184">
        <f t="shared" si="157"/>
      </c>
      <c r="AF63" s="1178">
        <f t="shared" si="219"/>
      </c>
      <c r="AG63" s="1185" t="s">
        <v>741</v>
      </c>
      <c r="AH63" s="1185" t="s">
        <v>742</v>
      </c>
      <c r="AI63" s="1185">
        <v>30</v>
      </c>
    </row>
    <row r="64">
      <c r="A64" s="1186"/>
      <c r="B64" s="1191" t="s">
        <v>746</v>
      </c>
      <c r="C64" s="1191"/>
      <c r="D64" s="1192">
        <f>SUM(D59:D63)</f>
      </c>
      <c r="E64" s="1192">
        <f>SUM(E59:E63)</f>
      </c>
      <c r="F64" s="1192">
        <f>SUM(F59:F63)</f>
      </c>
      <c r="G64" s="1192">
        <f>SUM(G59:G63)</f>
      </c>
      <c r="H64" s="1192">
        <f>SUM(H59:H63)</f>
      </c>
      <c r="I64" s="1193">
        <f>SUM(I59:I63)</f>
      </c>
      <c r="J64" s="1193">
        <f t="shared" si="2"/>
      </c>
      <c r="K64" s="1193">
        <f t="shared" si="250"/>
      </c>
      <c r="L64" s="1194">
        <f t="shared" si="312"/>
      </c>
      <c r="M64" s="1193">
        <f t="shared" si="126"/>
      </c>
      <c r="N64" s="1193">
        <f t="shared" si="188"/>
      </c>
      <c r="O64" s="1195">
        <f t="shared" si="64"/>
      </c>
      <c r="P64" s="1195">
        <f t="shared" si="95"/>
      </c>
      <c r="Q64" s="1195">
        <f t="shared" si="529"/>
      </c>
      <c r="R64" s="1195">
        <f t="shared" si="33"/>
      </c>
      <c r="S64" s="1196">
        <f t="shared" si="281"/>
      </c>
      <c r="T64" s="1195">
        <f>AVERAGE(T59:T63)</f>
      </c>
      <c r="U64" s="1197">
        <f>AVERAGE(U59:U63)</f>
      </c>
      <c r="V64" s="1193">
        <f t="shared" si="343"/>
      </c>
      <c r="W64" s="1192">
        <f>SUM(W59:W63)</f>
      </c>
      <c r="X64" s="1192">
        <f>SUM(X59:X63)</f>
      </c>
      <c r="Y64" s="1192">
        <f>SUM(Y59:Y63)</f>
      </c>
      <c r="Z64" s="1192">
        <f>SUM(Z59:Z63)</f>
      </c>
      <c r="AA64" s="1192">
        <f>SUM(AA59:AA63)</f>
      </c>
      <c r="AB64" s="1192">
        <f>SUM(AB59:AB63)</f>
      </c>
      <c r="AC64" s="1192">
        <f>SUM(AC59:AC63)</f>
      </c>
      <c r="AD64" s="1192">
        <f>SUM(AD59:AD63)</f>
      </c>
      <c r="AE64" s="1193">
        <f t="shared" si="157"/>
      </c>
      <c r="AF64" s="1198">
        <f t="shared" si="219"/>
      </c>
      <c r="AG64" s="1199"/>
      <c r="AH64" s="1199"/>
      <c r="AI64" s="1196">
        <f>SUM(AI59:AI63)</f>
      </c>
    </row>
    <row r="65">
      <c r="A65" s="1186"/>
      <c r="B65" s="1171" t="s">
        <v>771</v>
      </c>
      <c r="C65" s="1171" t="s">
        <v>749</v>
      </c>
      <c r="D65" s="1173">
        <f t="shared" ref="D65:D68" si="383">E65+F65</f>
      </c>
      <c r="E65" s="1190">
        <v>1100</v>
      </c>
      <c r="F65" s="1190">
        <v>2490.29</v>
      </c>
      <c r="G65" s="1190">
        <v>2</v>
      </c>
      <c r="H65" s="1190">
        <v>1</v>
      </c>
      <c r="I65" s="1176">
        <v>3597.1699999999983</v>
      </c>
      <c r="J65" s="1177">
        <f t="shared" si="2"/>
      </c>
      <c r="K65" s="1177">
        <f t="shared" si="250"/>
      </c>
      <c r="L65" s="1177">
        <f t="shared" si="312"/>
      </c>
      <c r="M65" s="1177">
        <f t="shared" si="126"/>
      </c>
      <c r="N65" s="1178">
        <f t="shared" si="188"/>
      </c>
      <c r="O65" s="1179">
        <f t="shared" si="64"/>
      </c>
      <c r="P65" s="1179">
        <f t="shared" si="95"/>
      </c>
      <c r="Q65" s="1179">
        <f t="shared" si="529"/>
      </c>
      <c r="R65" s="1179">
        <f t="shared" si="33"/>
      </c>
      <c r="S65" s="1180">
        <f t="shared" si="281"/>
      </c>
      <c r="T65" s="1181">
        <v>0.0148</v>
      </c>
      <c r="U65" s="1182">
        <v>41</v>
      </c>
      <c r="V65" s="1178">
        <f t="shared" si="343"/>
      </c>
      <c r="W65" s="1182">
        <v>37598</v>
      </c>
      <c r="X65" s="1188">
        <v>579</v>
      </c>
      <c r="Y65" s="1188">
        <v>126</v>
      </c>
      <c r="Z65" s="1188">
        <v>603</v>
      </c>
      <c r="AA65" s="1188">
        <v>56</v>
      </c>
      <c r="AB65" s="1188">
        <v>2</v>
      </c>
      <c r="AC65" s="1188">
        <v>2</v>
      </c>
      <c r="AD65" s="1182">
        <v>44</v>
      </c>
      <c r="AE65" s="1184">
        <f t="shared" si="157"/>
      </c>
      <c r="AF65" s="1178">
        <f t="shared" si="219"/>
      </c>
      <c r="AG65" s="1185" t="s">
        <v>741</v>
      </c>
      <c r="AH65" s="1185" t="s">
        <v>742</v>
      </c>
      <c r="AI65" s="1185">
        <v>25</v>
      </c>
    </row>
    <row r="66">
      <c r="A66" s="1186"/>
      <c r="B66" s="1171" t="s">
        <v>771</v>
      </c>
      <c r="C66" s="1171" t="s">
        <v>750</v>
      </c>
      <c r="D66" s="1173">
        <f t="shared" si="383"/>
      </c>
      <c r="E66" s="1190">
        <v>1117.72</v>
      </c>
      <c r="F66" s="1190">
        <v>2178.56</v>
      </c>
      <c r="G66" s="1190">
        <v>8</v>
      </c>
      <c r="H66" s="1190">
        <v>5</v>
      </c>
      <c r="I66" s="1176">
        <v>17052.760000000002</v>
      </c>
      <c r="J66" s="1177">
        <f t="shared" si="2"/>
      </c>
      <c r="K66" s="1177">
        <f t="shared" si="250"/>
      </c>
      <c r="L66" s="1177">
        <f t="shared" si="312"/>
      </c>
      <c r="M66" s="1177">
        <f t="shared" si="126"/>
      </c>
      <c r="N66" s="1178">
        <f t="shared" si="188"/>
      </c>
      <c r="O66" s="1179">
        <f t="shared" si="64"/>
      </c>
      <c r="P66" s="1179">
        <f t="shared" si="95"/>
      </c>
      <c r="Q66" s="1179">
        <f t="shared" si="529"/>
      </c>
      <c r="R66" s="1179">
        <f t="shared" si="33"/>
      </c>
      <c r="S66" s="1180">
        <f t="shared" si="281"/>
      </c>
      <c r="T66" s="1181">
        <v>0.0158</v>
      </c>
      <c r="U66" s="1182">
        <v>43</v>
      </c>
      <c r="V66" s="1178">
        <f t="shared" si="343"/>
      </c>
      <c r="W66" s="1182">
        <v>32307</v>
      </c>
      <c r="X66" s="1188">
        <v>558</v>
      </c>
      <c r="Y66" s="1188">
        <v>132</v>
      </c>
      <c r="Z66" s="1188">
        <v>579</v>
      </c>
      <c r="AA66" s="1188">
        <v>52</v>
      </c>
      <c r="AB66" s="1188">
        <v>6</v>
      </c>
      <c r="AC66" s="1188">
        <v>1</v>
      </c>
      <c r="AD66" s="1182">
        <v>30</v>
      </c>
      <c r="AE66" s="1184">
        <f t="shared" si="157"/>
      </c>
      <c r="AF66" s="1178">
        <f t="shared" si="219"/>
      </c>
      <c r="AG66" s="1185" t="s">
        <v>741</v>
      </c>
      <c r="AH66" s="1185" t="s">
        <v>742</v>
      </c>
      <c r="AI66" s="1185">
        <v>25</v>
      </c>
    </row>
    <row r="67">
      <c r="A67" s="1186"/>
      <c r="B67" s="1171" t="s">
        <v>771</v>
      </c>
      <c r="C67" s="1171" t="s">
        <v>751</v>
      </c>
      <c r="D67" s="1173">
        <f t="shared" si="383"/>
      </c>
      <c r="E67" s="1190">
        <v>1240.71</v>
      </c>
      <c r="F67" s="1190">
        <v>2268.76</v>
      </c>
      <c r="G67" s="1190">
        <v>3</v>
      </c>
      <c r="H67" s="1190">
        <v>3</v>
      </c>
      <c r="I67" s="1176">
        <v>5424.709999999992</v>
      </c>
      <c r="J67" s="1177">
        <f t="shared" si="2"/>
      </c>
      <c r="K67" s="1177">
        <f t="shared" si="250"/>
      </c>
      <c r="L67" s="1177">
        <f t="shared" si="312"/>
      </c>
      <c r="M67" s="1177">
        <f t="shared" si="126"/>
      </c>
      <c r="N67" s="1178">
        <f t="shared" si="188"/>
      </c>
      <c r="O67" s="1179">
        <f t="shared" si="64"/>
      </c>
      <c r="P67" s="1179">
        <f t="shared" si="95"/>
      </c>
      <c r="Q67" s="1179">
        <f t="shared" si="529"/>
      </c>
      <c r="R67" s="1179">
        <f t="shared" si="33"/>
      </c>
      <c r="S67" s="1180">
        <f t="shared" si="281"/>
      </c>
      <c r="T67" s="1181">
        <v>0.0135</v>
      </c>
      <c r="U67" s="1182">
        <v>44</v>
      </c>
      <c r="V67" s="1178">
        <f t="shared" si="343"/>
      </c>
      <c r="W67" s="1182">
        <v>41089</v>
      </c>
      <c r="X67" s="1188">
        <v>877</v>
      </c>
      <c r="Y67" s="1188">
        <v>156</v>
      </c>
      <c r="Z67" s="1188">
        <v>912</v>
      </c>
      <c r="AA67" s="1188">
        <v>48</v>
      </c>
      <c r="AB67" s="1188">
        <v>3</v>
      </c>
      <c r="AC67" s="1188">
        <v>1</v>
      </c>
      <c r="AD67" s="1182">
        <v>51</v>
      </c>
      <c r="AE67" s="1184">
        <f t="shared" si="157"/>
      </c>
      <c r="AF67" s="1178">
        <f t="shared" si="219"/>
      </c>
      <c r="AG67" s="1185" t="s">
        <v>741</v>
      </c>
      <c r="AH67" s="1185" t="s">
        <v>742</v>
      </c>
      <c r="AI67" s="1185">
        <v>22</v>
      </c>
    </row>
    <row r="68">
      <c r="A68" s="1186"/>
      <c r="B68" s="1171" t="s">
        <v>771</v>
      </c>
      <c r="C68" s="1171" t="s">
        <v>753</v>
      </c>
      <c r="D68" s="1173">
        <f t="shared" si="383"/>
      </c>
      <c r="E68" s="1190">
        <v>1156.22</v>
      </c>
      <c r="F68" s="1190">
        <v>2438.62</v>
      </c>
      <c r="G68" s="1190">
        <v>1</v>
      </c>
      <c r="H68" s="1190">
        <v>1</v>
      </c>
      <c r="I68" s="1176">
        <v>1435.0100000000093</v>
      </c>
      <c r="J68" s="1177">
        <f t="shared" si="2"/>
      </c>
      <c r="K68" s="1177">
        <f t="shared" si="250"/>
      </c>
      <c r="L68" s="1177">
        <f t="shared" si="312"/>
      </c>
      <c r="M68" s="1177">
        <f t="shared" si="126"/>
      </c>
      <c r="N68" s="1178">
        <f t="shared" si="188"/>
      </c>
      <c r="O68" s="1179">
        <f t="shared" si="64"/>
      </c>
      <c r="P68" s="1179">
        <f t="shared" si="95"/>
      </c>
      <c r="Q68" s="1179">
        <f t="shared" si="529"/>
      </c>
      <c r="R68" s="1179">
        <f t="shared" si="33"/>
      </c>
      <c r="S68" s="1180">
        <f t="shared" si="281"/>
      </c>
      <c r="T68" s="1181">
        <v>0.0154</v>
      </c>
      <c r="U68" s="1182">
        <v>43</v>
      </c>
      <c r="V68" s="1178">
        <f t="shared" si="343"/>
      </c>
      <c r="W68" s="1182">
        <v>40847</v>
      </c>
      <c r="X68" s="1188">
        <v>899</v>
      </c>
      <c r="Y68" s="1188">
        <v>158</v>
      </c>
      <c r="Z68" s="1188">
        <v>913</v>
      </c>
      <c r="AA68" s="1188">
        <v>69</v>
      </c>
      <c r="AB68" s="1188">
        <v>7</v>
      </c>
      <c r="AC68" s="1188">
        <v>1</v>
      </c>
      <c r="AD68" s="1182">
        <v>44</v>
      </c>
      <c r="AE68" s="1184">
        <f t="shared" si="157"/>
      </c>
      <c r="AF68" s="1178">
        <f t="shared" si="219"/>
      </c>
      <c r="AG68" s="1185" t="s">
        <v>741</v>
      </c>
      <c r="AH68" s="1185" t="s">
        <v>742</v>
      </c>
      <c r="AI68" s="1185">
        <v>35</v>
      </c>
    </row>
    <row r="69">
      <c r="A69" s="1186"/>
      <c r="B69" s="1191" t="s">
        <v>746</v>
      </c>
      <c r="C69" s="1191"/>
      <c r="D69" s="1192">
        <f>SUM(D65:D68)</f>
      </c>
      <c r="E69" s="1192">
        <f>SUM(E65:E68)</f>
      </c>
      <c r="F69" s="1192">
        <f>SUM(F65:F68)</f>
      </c>
      <c r="G69" s="1192">
        <f>SUM(G65:G68)</f>
      </c>
      <c r="H69" s="1192">
        <f>SUM(H65:H68)</f>
      </c>
      <c r="I69" s="1192">
        <f>SUM(I65:I68)</f>
      </c>
      <c r="J69" s="1193">
        <f t="shared" si="2"/>
      </c>
      <c r="K69" s="1193">
        <f t="shared" si="250"/>
      </c>
      <c r="L69" s="1194">
        <f t="shared" si="312"/>
      </c>
      <c r="M69" s="1193">
        <f t="shared" si="126"/>
      </c>
      <c r="N69" s="1193">
        <f t="shared" si="188"/>
      </c>
      <c r="O69" s="1195">
        <f t="shared" si="64"/>
      </c>
      <c r="P69" s="1195">
        <f t="shared" si="95"/>
      </c>
      <c r="Q69" s="1195">
        <f t="shared" si="529"/>
      </c>
      <c r="R69" s="1195">
        <f t="shared" si="33"/>
      </c>
      <c r="S69" s="1196">
        <f t="shared" si="281"/>
      </c>
      <c r="T69" s="1195">
        <f>AVERAGE(T65:T68)</f>
      </c>
      <c r="U69" s="1197">
        <f>AVERAGE(U65:U68)</f>
      </c>
      <c r="V69" s="1200">
        <f t="shared" si="343"/>
      </c>
      <c r="W69" s="1192">
        <f>SUM(W65:W68)</f>
      </c>
      <c r="X69" s="1192">
        <f>SUM(X65:X68)</f>
      </c>
      <c r="Y69" s="1192">
        <f>SUM(Y65:Y68)</f>
      </c>
      <c r="Z69" s="1192">
        <f>SUM(Z65:Z68)</f>
      </c>
      <c r="AA69" s="1192">
        <f>SUM(AA65:AA68)</f>
      </c>
      <c r="AB69" s="1192">
        <f>SUM(AB65:AB68)</f>
      </c>
      <c r="AC69" s="1192">
        <f>SUM(AC65:AC68)</f>
      </c>
      <c r="AD69" s="1192">
        <f>SUM(AD65:AD68)</f>
      </c>
      <c r="AE69" s="1193">
        <f t="shared" si="157"/>
      </c>
      <c r="AF69" s="1198">
        <f t="shared" si="219"/>
      </c>
      <c r="AG69" s="1199"/>
      <c r="AH69" s="1199"/>
      <c r="AI69" s="1196">
        <f>SUM(AI65:AI68)</f>
      </c>
    </row>
    <row r="70">
      <c r="A70" s="1186"/>
      <c r="B70" s="1171" t="s">
        <v>752</v>
      </c>
      <c r="C70" s="1171" t="s">
        <v>754</v>
      </c>
      <c r="D70" s="1173">
        <f t="shared" ref="D70:D74" si="384">E70+F70</f>
      </c>
      <c r="E70" s="1190">
        <v>1219.03</v>
      </c>
      <c r="F70" s="1190">
        <v>2472.09</v>
      </c>
      <c r="G70" s="1190">
        <v>5</v>
      </c>
      <c r="H70" s="1190">
        <v>5</v>
      </c>
      <c r="I70" s="1177">
        <v>8532.819999999992</v>
      </c>
      <c r="J70" s="1177">
        <f t="shared" si="2"/>
      </c>
      <c r="K70" s="1177">
        <f t="shared" si="250"/>
      </c>
      <c r="L70" s="1177">
        <f t="shared" si="312"/>
      </c>
      <c r="M70" s="1177">
        <f t="shared" si="126"/>
      </c>
      <c r="N70" s="1178">
        <f t="shared" si="188"/>
      </c>
      <c r="O70" s="1179">
        <f t="shared" si="64"/>
      </c>
      <c r="P70" s="1179">
        <f t="shared" si="95"/>
      </c>
      <c r="Q70" s="1179">
        <f t="shared" si="529"/>
      </c>
      <c r="R70" s="1179">
        <f t="shared" si="33"/>
      </c>
      <c r="S70" s="1180">
        <f t="shared" si="281"/>
      </c>
      <c r="T70" s="1181">
        <v>0.0199</v>
      </c>
      <c r="U70" s="1182">
        <v>44</v>
      </c>
      <c r="V70" s="1178">
        <f t="shared" si="343"/>
      </c>
      <c r="W70" s="1182">
        <v>49136</v>
      </c>
      <c r="X70" s="1182">
        <v>848</v>
      </c>
      <c r="Y70" s="1182">
        <v>201</v>
      </c>
      <c r="Z70" s="1182">
        <v>852</v>
      </c>
      <c r="AA70" s="1182">
        <v>73</v>
      </c>
      <c r="AB70" s="1182">
        <v>6</v>
      </c>
      <c r="AC70" s="1182">
        <v>0</v>
      </c>
      <c r="AD70" s="1182">
        <v>39</v>
      </c>
      <c r="AE70" s="1184">
        <f t="shared" si="157"/>
      </c>
      <c r="AF70" s="1178">
        <f t="shared" si="219"/>
      </c>
      <c r="AG70" s="1185" t="s">
        <v>741</v>
      </c>
      <c r="AH70" s="1185" t="s">
        <v>742</v>
      </c>
      <c r="AI70" s="1185">
        <v>31</v>
      </c>
    </row>
    <row customHeight="true" ht="18.452380952380953" r="71">
      <c r="A71" s="1186"/>
      <c r="B71" s="1171" t="s">
        <v>752</v>
      </c>
      <c r="C71" s="1171" t="s">
        <v>755</v>
      </c>
      <c r="D71" s="1173">
        <f t="shared" si="384"/>
      </c>
      <c r="E71" s="1190">
        <v>1368.93</v>
      </c>
      <c r="F71" s="1190">
        <v>2545.94</v>
      </c>
      <c r="G71" s="1190">
        <v>6</v>
      </c>
      <c r="H71" s="1190">
        <v>4</v>
      </c>
      <c r="I71" s="1177">
        <v>11402.12000000001</v>
      </c>
      <c r="J71" s="1177">
        <f t="shared" si="2"/>
      </c>
      <c r="K71" s="1177">
        <f t="shared" si="250"/>
      </c>
      <c r="L71" s="1177">
        <f t="shared" si="312"/>
      </c>
      <c r="M71" s="1177">
        <f t="shared" si="126"/>
      </c>
      <c r="N71" s="1178">
        <f t="shared" si="188"/>
      </c>
      <c r="O71" s="1179">
        <f t="shared" si="64"/>
      </c>
      <c r="P71" s="1179">
        <f t="shared" si="95"/>
      </c>
      <c r="Q71" s="1179">
        <f t="shared" si="529"/>
      </c>
      <c r="R71" s="1179">
        <f t="shared" si="33"/>
      </c>
      <c r="S71" s="1180">
        <f t="shared" si="281"/>
      </c>
      <c r="T71" s="1181">
        <v>0.0188</v>
      </c>
      <c r="U71" s="1182">
        <v>46</v>
      </c>
      <c r="V71" s="1178">
        <f t="shared" si="343"/>
      </c>
      <c r="W71" s="1182">
        <v>42420</v>
      </c>
      <c r="X71" s="1182">
        <v>764</v>
      </c>
      <c r="Y71" s="1182">
        <v>190</v>
      </c>
      <c r="Z71" s="1182">
        <v>784</v>
      </c>
      <c r="AA71" s="1182">
        <v>122</v>
      </c>
      <c r="AB71" s="1182">
        <v>6</v>
      </c>
      <c r="AC71" s="1182">
        <v>1</v>
      </c>
      <c r="AD71" s="1182">
        <v>44</v>
      </c>
      <c r="AE71" s="1184">
        <f t="shared" si="157"/>
      </c>
      <c r="AF71" s="1178">
        <f t="shared" si="219"/>
      </c>
      <c r="AG71" s="1130" t="s">
        <v>756</v>
      </c>
      <c r="AH71" s="1185" t="s">
        <v>757</v>
      </c>
      <c r="AI71" s="1185">
        <v>40</v>
      </c>
    </row>
    <row customHeight="true" ht="18.452380952380953" r="72">
      <c r="A72" s="1186"/>
      <c r="B72" s="1171" t="s">
        <v>752</v>
      </c>
      <c r="C72" s="1171" t="s">
        <v>758</v>
      </c>
      <c r="D72" s="1173">
        <f t="shared" si="384"/>
      </c>
      <c r="E72" s="1190">
        <v>1351.33</v>
      </c>
      <c r="F72" s="1190">
        <v>2477.4</v>
      </c>
      <c r="G72" s="1190">
        <v>2</v>
      </c>
      <c r="H72" s="1190">
        <v>2</v>
      </c>
      <c r="I72" s="1177">
        <v>3944.6600000000035</v>
      </c>
      <c r="J72" s="1177">
        <f t="shared" si="2"/>
      </c>
      <c r="K72" s="1177">
        <f t="shared" si="250"/>
      </c>
      <c r="L72" s="1177">
        <f t="shared" si="312"/>
      </c>
      <c r="M72" s="1177">
        <f t="shared" si="126"/>
      </c>
      <c r="N72" s="1178">
        <f t="shared" si="188"/>
      </c>
      <c r="O72" s="1179">
        <f t="shared" si="64"/>
      </c>
      <c r="P72" s="1179">
        <f t="shared" si="95"/>
      </c>
      <c r="Q72" s="1179">
        <f t="shared" si="529"/>
      </c>
      <c r="R72" s="1179">
        <f t="shared" si="33"/>
      </c>
      <c r="S72" s="1180">
        <f t="shared" si="281"/>
      </c>
      <c r="T72" s="1181">
        <v>0.0223</v>
      </c>
      <c r="U72" s="1182">
        <v>48</v>
      </c>
      <c r="V72" s="1178">
        <f t="shared" si="343"/>
      </c>
      <c r="W72" s="1182">
        <v>36898</v>
      </c>
      <c r="X72" s="1182">
        <v>543</v>
      </c>
      <c r="Y72" s="1182">
        <v>177</v>
      </c>
      <c r="Z72" s="1182">
        <v>578</v>
      </c>
      <c r="AA72" s="1182">
        <v>71</v>
      </c>
      <c r="AB72" s="1182">
        <v>7</v>
      </c>
      <c r="AC72" s="1182">
        <v>0</v>
      </c>
      <c r="AD72" s="1182">
        <v>36</v>
      </c>
      <c r="AE72" s="1184">
        <f t="shared" si="157"/>
      </c>
      <c r="AF72" s="1178">
        <f t="shared" si="219"/>
      </c>
      <c r="AG72" s="1130" t="s">
        <v>756</v>
      </c>
      <c r="AH72" s="1185" t="s">
        <v>757</v>
      </c>
      <c r="AI72" s="1185">
        <v>26</v>
      </c>
    </row>
    <row customHeight="true" ht="18.452380952380953" r="73">
      <c r="A73" s="1186"/>
      <c r="B73" s="1171" t="s">
        <v>752</v>
      </c>
      <c r="C73" s="1171" t="s">
        <v>759</v>
      </c>
      <c r="D73" s="1173">
        <f t="shared" si="384"/>
      </c>
      <c r="E73" s="1190">
        <v>1246.06</v>
      </c>
      <c r="F73" s="1190">
        <v>2513.37</v>
      </c>
      <c r="G73" s="1190">
        <v>2</v>
      </c>
      <c r="H73" s="1190">
        <v>1</v>
      </c>
      <c r="I73" s="1177">
        <v>4755.470000000001</v>
      </c>
      <c r="J73" s="1177">
        <f t="shared" si="2"/>
      </c>
      <c r="K73" s="1177">
        <f t="shared" si="250"/>
      </c>
      <c r="L73" s="1177">
        <f t="shared" si="312"/>
      </c>
      <c r="M73" s="1177">
        <f t="shared" si="126"/>
      </c>
      <c r="N73" s="1178">
        <f t="shared" si="188"/>
      </c>
      <c r="O73" s="1179">
        <f t="shared" si="64"/>
      </c>
      <c r="P73" s="1179">
        <f t="shared" si="95"/>
      </c>
      <c r="Q73" s="1179">
        <f t="shared" si="529"/>
      </c>
      <c r="R73" s="1179">
        <f t="shared" si="33"/>
      </c>
      <c r="S73" s="1180">
        <f t="shared" si="281"/>
      </c>
      <c r="T73" s="1181">
        <v>0.021</v>
      </c>
      <c r="U73" s="1182">
        <v>48</v>
      </c>
      <c r="V73" s="1178">
        <f t="shared" si="343"/>
      </c>
      <c r="W73" s="1182">
        <v>38375</v>
      </c>
      <c r="X73" s="1182">
        <v>594</v>
      </c>
      <c r="Y73" s="1182">
        <v>165</v>
      </c>
      <c r="Z73" s="1182">
        <v>623</v>
      </c>
      <c r="AA73" s="1182">
        <v>59</v>
      </c>
      <c r="AB73" s="1182">
        <v>3</v>
      </c>
      <c r="AC73" s="1182">
        <v>3</v>
      </c>
      <c r="AD73" s="1182">
        <v>40</v>
      </c>
      <c r="AE73" s="1184">
        <f t="shared" si="157"/>
      </c>
      <c r="AF73" s="1178">
        <f t="shared" si="219"/>
      </c>
      <c r="AG73" s="1130" t="s">
        <v>756</v>
      </c>
      <c r="AH73" s="1185" t="s">
        <v>757</v>
      </c>
      <c r="AI73" s="1185">
        <v>18</v>
      </c>
    </row>
    <row r="74">
      <c r="A74" s="1186"/>
      <c r="B74" s="1171" t="s">
        <v>752</v>
      </c>
      <c r="C74" s="1171" t="s">
        <v>761</v>
      </c>
      <c r="D74" s="1173">
        <f t="shared" si="384"/>
      </c>
      <c r="E74" s="1190">
        <v>741.23</v>
      </c>
      <c r="F74" s="1190">
        <v>1990.24</v>
      </c>
      <c r="G74" s="1190">
        <v>3</v>
      </c>
      <c r="H74" s="1190">
        <v>1</v>
      </c>
      <c r="I74" s="1177">
        <v>7863.579999999987</v>
      </c>
      <c r="J74" s="1177">
        <f t="shared" si="2"/>
      </c>
      <c r="K74" s="1177">
        <f t="shared" si="250"/>
      </c>
      <c r="L74" s="1177">
        <f t="shared" si="312"/>
      </c>
      <c r="M74" s="1177">
        <f t="shared" si="126"/>
      </c>
      <c r="N74" s="1178">
        <f t="shared" si="188"/>
      </c>
      <c r="O74" s="1179">
        <f t="shared" si="64"/>
      </c>
      <c r="P74" s="1179">
        <f t="shared" si="95"/>
      </c>
      <c r="Q74" s="1179">
        <f t="shared" si="529"/>
      </c>
      <c r="R74" s="1179">
        <f t="shared" si="33"/>
      </c>
      <c r="S74" s="1180">
        <f t="shared" si="281"/>
      </c>
      <c r="T74" s="1181">
        <v>0.0181</v>
      </c>
      <c r="U74" s="1182">
        <v>49</v>
      </c>
      <c r="V74" s="1178">
        <f t="shared" si="343"/>
      </c>
      <c r="W74" s="1182">
        <v>31183</v>
      </c>
      <c r="X74" s="1182">
        <v>485</v>
      </c>
      <c r="Y74" s="1182">
        <v>121</v>
      </c>
      <c r="Z74" s="1182">
        <v>494</v>
      </c>
      <c r="AA74" s="1182">
        <v>53</v>
      </c>
      <c r="AB74" s="1182">
        <v>7</v>
      </c>
      <c r="AC74" s="1182">
        <v>1</v>
      </c>
      <c r="AD74" s="1182">
        <v>26</v>
      </c>
      <c r="AE74" s="1184">
        <f t="shared" si="157"/>
      </c>
      <c r="AF74" s="1178">
        <f t="shared" si="219"/>
      </c>
      <c r="AG74" s="1130" t="s">
        <v>756</v>
      </c>
      <c r="AH74" s="1185" t="s">
        <v>757</v>
      </c>
      <c r="AI74" s="1185">
        <v>23</v>
      </c>
    </row>
    <row r="75">
      <c r="A75" s="1186"/>
      <c r="B75" s="1191" t="s">
        <v>746</v>
      </c>
      <c r="C75" s="1191"/>
      <c r="D75" s="1192">
        <f>SUM(D70:D74)</f>
      </c>
      <c r="E75" s="1192">
        <f>SUM(E70:E74)</f>
      </c>
      <c r="F75" s="1192">
        <f>SUM(F70:F74)</f>
      </c>
      <c r="G75" s="1192">
        <f>SUM(G70:G74)</f>
      </c>
      <c r="H75" s="1192">
        <f>SUM(H70:H74)</f>
      </c>
      <c r="I75" s="1192">
        <f>SUM(I70:I74)</f>
      </c>
      <c r="J75" s="1193">
        <f t="shared" si="2"/>
      </c>
      <c r="K75" s="1193">
        <f t="shared" si="250"/>
      </c>
      <c r="L75" s="1194">
        <f t="shared" si="312"/>
      </c>
      <c r="M75" s="1193">
        <f t="shared" si="126"/>
      </c>
      <c r="N75" s="1193">
        <f t="shared" si="188"/>
      </c>
      <c r="O75" s="1195">
        <f t="shared" si="64"/>
      </c>
      <c r="P75" s="1195">
        <f t="shared" si="95"/>
      </c>
      <c r="Q75" s="1195">
        <f t="shared" si="529"/>
      </c>
      <c r="R75" s="1195">
        <f t="shared" si="33"/>
      </c>
      <c r="S75" s="1196">
        <f t="shared" si="281"/>
      </c>
      <c r="T75" s="1195">
        <f>AVERAGE(T70:T74)</f>
      </c>
      <c r="U75" s="1197">
        <f>AVERAGE(U70:U74)</f>
      </c>
      <c r="V75" s="1200">
        <f t="shared" si="343"/>
      </c>
      <c r="W75" s="1192">
        <f>SUM(W70:W74)</f>
      </c>
      <c r="X75" s="1192">
        <f>SUM(X70:X74)</f>
      </c>
      <c r="Y75" s="1192">
        <f>SUM(Y70:Y74)</f>
      </c>
      <c r="Z75" s="1192">
        <f>SUM(Z70:Z74)</f>
      </c>
      <c r="AA75" s="1192">
        <f>SUM(AA70:AA74)</f>
      </c>
      <c r="AB75" s="1192">
        <f>SUM(AB70:AB74)</f>
      </c>
      <c r="AC75" s="1192">
        <f>SUM(AC70:AC74)</f>
      </c>
      <c r="AD75" s="1192">
        <f>SUM(AD70:AD74)</f>
      </c>
      <c r="AE75" s="1193">
        <f t="shared" si="157"/>
      </c>
      <c r="AF75" s="1198">
        <f t="shared" si="219"/>
      </c>
      <c r="AG75" s="1199"/>
      <c r="AH75" s="1199"/>
      <c r="AI75" s="1192">
        <f>SUM(AI70:AI74)</f>
      </c>
    </row>
    <row r="76">
      <c r="A76" s="1186"/>
      <c r="B76" s="1171" t="s">
        <v>760</v>
      </c>
      <c r="C76" s="1171" t="s">
        <v>762</v>
      </c>
      <c r="D76" s="1173">
        <f t="shared" ref="D76:D78" si="385">E76+F76</f>
      </c>
      <c r="E76" s="1174">
        <v>1017.77</v>
      </c>
      <c r="F76" s="1174">
        <v>1995.54</v>
      </c>
      <c r="G76" s="1190">
        <v>5</v>
      </c>
      <c r="H76" s="1190">
        <v>5</v>
      </c>
      <c r="I76" s="1176">
        <v>10090.080000000002</v>
      </c>
      <c r="J76" s="1177">
        <f t="shared" si="2"/>
      </c>
      <c r="K76" s="1177">
        <f t="shared" si="250"/>
      </c>
      <c r="L76" s="1177">
        <f t="shared" si="312"/>
      </c>
      <c r="M76" s="1177">
        <f t="shared" si="126"/>
      </c>
      <c r="N76" s="1178">
        <f t="shared" si="188"/>
      </c>
      <c r="O76" s="1179">
        <f t="shared" si="64"/>
      </c>
      <c r="P76" s="1179">
        <f t="shared" si="95"/>
      </c>
      <c r="Q76" s="1179">
        <f t="shared" si="529"/>
      </c>
      <c r="R76" s="1179">
        <f t="shared" si="33"/>
      </c>
      <c r="S76" s="1180">
        <f t="shared" si="281"/>
      </c>
      <c r="T76" s="1181">
        <v>0.0152</v>
      </c>
      <c r="U76" s="1182">
        <v>50</v>
      </c>
      <c r="V76" s="1178">
        <f t="shared" si="343"/>
      </c>
      <c r="W76" s="1182">
        <v>33656</v>
      </c>
      <c r="X76" s="1182">
        <v>486</v>
      </c>
      <c r="Y76" s="1182">
        <v>125</v>
      </c>
      <c r="Z76" s="1182">
        <v>503</v>
      </c>
      <c r="AA76" s="1182">
        <v>66</v>
      </c>
      <c r="AB76" s="1182">
        <v>4</v>
      </c>
      <c r="AC76" s="1182">
        <v>2</v>
      </c>
      <c r="AD76" s="1182">
        <v>32</v>
      </c>
      <c r="AE76" s="1184">
        <f t="shared" si="157"/>
      </c>
      <c r="AF76" s="1178">
        <f t="shared" si="219"/>
      </c>
      <c r="AG76" s="1130" t="s">
        <v>756</v>
      </c>
      <c r="AH76" s="1185" t="s">
        <v>757</v>
      </c>
      <c r="AI76" s="1185">
        <v>23</v>
      </c>
    </row>
    <row r="77">
      <c r="A77" s="1186"/>
      <c r="B77" s="1171" t="s">
        <v>760</v>
      </c>
      <c r="C77" s="1171" t="s">
        <v>764</v>
      </c>
      <c r="D77" s="1173">
        <f t="shared" si="385"/>
      </c>
      <c r="E77" s="1174">
        <v>959.78</v>
      </c>
      <c r="F77" s="1174">
        <v>2490.42</v>
      </c>
      <c r="G77" s="1190">
        <v>7</v>
      </c>
      <c r="H77" s="1190">
        <v>7</v>
      </c>
      <c r="I77" s="1176">
        <v>15206.219999999987</v>
      </c>
      <c r="J77" s="1177">
        <f t="shared" si="2"/>
      </c>
      <c r="K77" s="1177">
        <f t="shared" si="250"/>
      </c>
      <c r="L77" s="1177">
        <f t="shared" si="312"/>
      </c>
      <c r="M77" s="1177">
        <f t="shared" si="126"/>
      </c>
      <c r="N77" s="1178">
        <f t="shared" si="188"/>
      </c>
      <c r="O77" s="1179">
        <f t="shared" si="64"/>
      </c>
      <c r="P77" s="1179">
        <f t="shared" si="95"/>
      </c>
      <c r="Q77" s="1179">
        <f t="shared" si="529"/>
      </c>
      <c r="R77" s="1179">
        <f t="shared" si="33"/>
      </c>
      <c r="S77" s="1180">
        <f t="shared" si="281"/>
      </c>
      <c r="T77" s="1181">
        <v>0.0188</v>
      </c>
      <c r="U77" s="1182">
        <v>52</v>
      </c>
      <c r="V77" s="1178">
        <f t="shared" si="343"/>
      </c>
      <c r="W77" s="1182">
        <v>35765</v>
      </c>
      <c r="X77" s="1182">
        <v>722</v>
      </c>
      <c r="Y77" s="1182">
        <v>149</v>
      </c>
      <c r="Z77" s="1182">
        <v>729</v>
      </c>
      <c r="AA77" s="1182">
        <v>73</v>
      </c>
      <c r="AB77" s="1182">
        <v>9</v>
      </c>
      <c r="AC77" s="1182">
        <v>4</v>
      </c>
      <c r="AD77" s="1182">
        <v>28</v>
      </c>
      <c r="AE77" s="1184">
        <f t="shared" si="157"/>
      </c>
      <c r="AF77" s="1178">
        <f t="shared" si="219"/>
      </c>
      <c r="AG77" s="1130" t="s">
        <v>756</v>
      </c>
      <c r="AH77" s="1185" t="s">
        <v>757</v>
      </c>
      <c r="AI77" s="1185">
        <v>26</v>
      </c>
    </row>
    <row r="78">
      <c r="A78" s="1186"/>
      <c r="B78" s="1171" t="s">
        <v>760</v>
      </c>
      <c r="C78" s="1171" t="s">
        <v>765</v>
      </c>
      <c r="D78" s="1173">
        <f t="shared" si="385"/>
      </c>
      <c r="E78" s="1174">
        <v>1024.23</v>
      </c>
      <c r="F78" s="1174">
        <v>3006</v>
      </c>
      <c r="G78" s="1190">
        <v>7</v>
      </c>
      <c r="H78" s="1190">
        <v>6</v>
      </c>
      <c r="I78" s="1176">
        <v>17361.650000000023</v>
      </c>
      <c r="J78" s="1177">
        <f t="shared" si="2"/>
      </c>
      <c r="K78" s="1177">
        <f t="shared" si="250"/>
      </c>
      <c r="L78" s="1177">
        <f t="shared" si="312"/>
      </c>
      <c r="M78" s="1177">
        <f t="shared" si="126"/>
      </c>
      <c r="N78" s="1178">
        <f t="shared" si="188"/>
      </c>
      <c r="O78" s="1179">
        <f t="shared" si="64"/>
      </c>
      <c r="P78" s="1179">
        <f t="shared" si="95"/>
      </c>
      <c r="Q78" s="1179">
        <f t="shared" si="529"/>
      </c>
      <c r="R78" s="1179">
        <f t="shared" si="33"/>
      </c>
      <c r="S78" s="1180">
        <f t="shared" si="281"/>
      </c>
      <c r="T78" s="1181">
        <v>0.0162</v>
      </c>
      <c r="U78" s="1182">
        <v>52</v>
      </c>
      <c r="V78" s="1178">
        <f t="shared" si="343"/>
      </c>
      <c r="W78" s="1182">
        <v>46847</v>
      </c>
      <c r="X78" s="1182">
        <v>742</v>
      </c>
      <c r="Y78" s="1182">
        <v>160</v>
      </c>
      <c r="Z78" s="1182">
        <v>756</v>
      </c>
      <c r="AA78" s="1182">
        <v>68</v>
      </c>
      <c r="AB78" s="1182">
        <v>6</v>
      </c>
      <c r="AC78" s="1182">
        <v>3</v>
      </c>
      <c r="AD78" s="1182">
        <v>40</v>
      </c>
      <c r="AE78" s="1184">
        <f t="shared" si="157"/>
      </c>
      <c r="AF78" s="1178">
        <f t="shared" si="219"/>
      </c>
      <c r="AG78" s="1130" t="s">
        <v>756</v>
      </c>
      <c r="AH78" s="1185" t="s">
        <v>757</v>
      </c>
      <c r="AI78" s="1185">
        <v>28</v>
      </c>
    </row>
    <row r="79">
      <c r="A79" s="1186"/>
      <c r="B79" s="1191" t="s">
        <v>746</v>
      </c>
      <c r="C79" s="1191"/>
      <c r="D79" s="1192">
        <f>SUM(D76:D78)</f>
      </c>
      <c r="E79" s="1192">
        <f>SUM(E76:E78)</f>
      </c>
      <c r="F79" s="1192">
        <f>SUM(F76:F78)</f>
      </c>
      <c r="G79" s="1192">
        <f>SUM(G76:G78)</f>
      </c>
      <c r="H79" s="1192">
        <f>SUM(H76:H78)</f>
      </c>
      <c r="I79" s="1192">
        <f>SUM(I76:I78)</f>
      </c>
      <c r="J79" s="1193">
        <f t="shared" si="2"/>
      </c>
      <c r="K79" s="1193">
        <f t="shared" si="250"/>
      </c>
      <c r="L79" s="1194">
        <f t="shared" si="312"/>
      </c>
      <c r="M79" s="1193">
        <f t="shared" si="126"/>
      </c>
      <c r="N79" s="1193">
        <f t="shared" si="188"/>
      </c>
      <c r="O79" s="1195">
        <f t="shared" si="64"/>
      </c>
      <c r="P79" s="1195">
        <f t="shared" si="95"/>
      </c>
      <c r="Q79" s="1195">
        <f t="shared" si="529"/>
      </c>
      <c r="R79" s="1195">
        <f t="shared" si="33"/>
      </c>
      <c r="S79" s="1196">
        <f t="shared" si="281"/>
      </c>
      <c r="T79" s="1195">
        <f>AVERAGE(T76:T78)</f>
      </c>
      <c r="U79" s="1197">
        <f>AVERAGE(U76:U78)</f>
      </c>
      <c r="V79" s="1200">
        <f t="shared" si="343"/>
      </c>
      <c r="W79" s="1192">
        <f>SUM(W76:W78)</f>
      </c>
      <c r="X79" s="1192">
        <f>SUM(X76:X78)</f>
      </c>
      <c r="Y79" s="1192">
        <f>SUM(Y76:Y78)</f>
      </c>
      <c r="Z79" s="1192">
        <f>SUM(Z76:Z78)</f>
      </c>
      <c r="AA79" s="1192">
        <f>SUM(AA76:AA78)</f>
      </c>
      <c r="AB79" s="1192">
        <f>SUM(AB76:AB78)</f>
      </c>
      <c r="AC79" s="1192">
        <f>SUM(AC76:AC78)</f>
      </c>
      <c r="AD79" s="1192">
        <f>SUM(AD76:AD78)</f>
      </c>
      <c r="AE79" s="1193">
        <f t="shared" si="157"/>
      </c>
      <c r="AF79" s="1198">
        <f t="shared" si="219"/>
      </c>
      <c r="AG79" s="1199"/>
      <c r="AH79" s="1199"/>
      <c r="AI79" s="1192">
        <f>SUM(AI76:AI78)</f>
      </c>
    </row>
    <row r="80">
      <c r="A80" s="1186"/>
      <c r="B80" s="1171" t="s">
        <v>772</v>
      </c>
      <c r="C80" s="1189" t="s">
        <v>766</v>
      </c>
      <c r="D80" s="1173">
        <f t="shared" ref="D80:D82" si="386">E80+F80</f>
      </c>
      <c r="E80" s="1174">
        <v>1056.44</v>
      </c>
      <c r="F80" s="1174">
        <v>2512.19</v>
      </c>
      <c r="G80" s="1190">
        <v>4</v>
      </c>
      <c r="H80" s="1190">
        <v>4</v>
      </c>
      <c r="I80" s="1176">
        <v>8725.639999999985</v>
      </c>
      <c r="J80" s="1177">
        <f t="shared" si="2"/>
      </c>
      <c r="K80" s="1177">
        <f t="shared" si="250"/>
      </c>
      <c r="L80" s="1177">
        <f t="shared" si="312"/>
      </c>
      <c r="M80" s="1177">
        <f t="shared" si="126"/>
      </c>
      <c r="N80" s="1178">
        <f t="shared" si="188"/>
      </c>
      <c r="O80" s="1179">
        <f t="shared" si="64"/>
      </c>
      <c r="P80" s="1179">
        <f t="shared" si="95"/>
      </c>
      <c r="Q80" s="1179">
        <f t="shared" si="529"/>
      </c>
      <c r="R80" s="1179">
        <f t="shared" si="33"/>
      </c>
      <c r="S80" s="1180">
        <f t="shared" si="281"/>
      </c>
      <c r="T80" s="1181">
        <v>0.0133</v>
      </c>
      <c r="U80" s="1182">
        <v>53</v>
      </c>
      <c r="V80" s="1178">
        <f t="shared" si="343"/>
      </c>
      <c r="W80" s="1182">
        <v>50436</v>
      </c>
      <c r="X80" s="1182">
        <v>717</v>
      </c>
      <c r="Y80" s="1182">
        <v>136</v>
      </c>
      <c r="Z80" s="1182">
        <v>747</v>
      </c>
      <c r="AA80" s="1182">
        <v>53</v>
      </c>
      <c r="AB80" s="1182">
        <v>3</v>
      </c>
      <c r="AC80" s="1182">
        <v>0</v>
      </c>
      <c r="AD80" s="1182">
        <v>51</v>
      </c>
      <c r="AE80" s="1184">
        <f t="shared" si="157"/>
      </c>
      <c r="AF80" s="1178">
        <f t="shared" si="219"/>
      </c>
      <c r="AG80" s="1130" t="s">
        <v>756</v>
      </c>
      <c r="AH80" s="1185" t="s">
        <v>757</v>
      </c>
      <c r="AI80" s="1185">
        <v>13</v>
      </c>
    </row>
    <row r="81">
      <c r="A81" s="1186"/>
      <c r="B81" s="1171" t="s">
        <v>772</v>
      </c>
      <c r="C81" s="1189" t="s">
        <v>767</v>
      </c>
      <c r="D81" s="1173">
        <f t="shared" si="386"/>
      </c>
      <c r="E81" s="1174">
        <v>1103.02</v>
      </c>
      <c r="F81" s="1174">
        <v>2385.2</v>
      </c>
      <c r="G81" s="1190">
        <v>1</v>
      </c>
      <c r="H81" s="1190">
        <v>1</v>
      </c>
      <c r="I81" s="1176">
        <v>1048.9100000000035</v>
      </c>
      <c r="J81" s="1177">
        <f t="shared" si="2"/>
      </c>
      <c r="K81" s="1177">
        <f t="shared" si="250"/>
      </c>
      <c r="L81" s="1177">
        <f t="shared" si="312"/>
      </c>
      <c r="M81" s="1177">
        <f t="shared" si="126"/>
      </c>
      <c r="N81" s="1178">
        <f t="shared" si="188"/>
      </c>
      <c r="O81" s="1179">
        <f t="shared" si="64"/>
      </c>
      <c r="P81" s="1179">
        <f t="shared" si="95"/>
      </c>
      <c r="Q81" s="1179">
        <f t="shared" si="529"/>
      </c>
      <c r="R81" s="1179">
        <f t="shared" si="33"/>
      </c>
      <c r="S81" s="1180">
        <f t="shared" si="281"/>
      </c>
      <c r="T81" s="1181">
        <v>0.0104</v>
      </c>
      <c r="U81" s="1182">
        <v>53</v>
      </c>
      <c r="V81" s="1178">
        <f t="shared" si="343"/>
      </c>
      <c r="W81" s="1182">
        <v>46049</v>
      </c>
      <c r="X81" s="1182">
        <v>902</v>
      </c>
      <c r="Y81" s="1182">
        <v>133</v>
      </c>
      <c r="Z81" s="1182">
        <v>943</v>
      </c>
      <c r="AA81" s="1182">
        <v>49</v>
      </c>
      <c r="AB81" s="1182">
        <v>10</v>
      </c>
      <c r="AC81" s="1182">
        <v>1</v>
      </c>
      <c r="AD81" s="1182">
        <v>35</v>
      </c>
      <c r="AE81" s="1184">
        <f t="shared" si="157"/>
      </c>
      <c r="AF81" s="1178">
        <f t="shared" si="219"/>
      </c>
      <c r="AG81" s="1130" t="s">
        <v>756</v>
      </c>
      <c r="AH81" s="1185" t="s">
        <v>757</v>
      </c>
      <c r="AI81" s="1185">
        <v>15</v>
      </c>
    </row>
    <row r="82">
      <c r="A82" s="1186"/>
      <c r="B82" s="1171" t="s">
        <v>772</v>
      </c>
      <c r="C82" s="1189" t="s">
        <v>768</v>
      </c>
      <c r="D82" s="1173">
        <f t="shared" si="386"/>
      </c>
      <c r="E82" s="1174">
        <v>589.4</v>
      </c>
      <c r="F82" s="1174">
        <v>993.9</v>
      </c>
      <c r="G82" s="1190">
        <v>6</v>
      </c>
      <c r="H82" s="1190">
        <v>6</v>
      </c>
      <c r="I82" s="1176">
        <v>11936.47000000003</v>
      </c>
      <c r="J82" s="1177">
        <f t="shared" si="2"/>
      </c>
      <c r="K82" s="1177">
        <f t="shared" si="250"/>
      </c>
      <c r="L82" s="1177">
        <f t="shared" si="312"/>
      </c>
      <c r="M82" s="1177">
        <f t="shared" si="126"/>
      </c>
      <c r="N82" s="1178">
        <f t="shared" si="188"/>
      </c>
      <c r="O82" s="1179">
        <f t="shared" si="64"/>
      </c>
      <c r="P82" s="1179">
        <f t="shared" si="95"/>
      </c>
      <c r="Q82" s="1179">
        <f t="shared" si="529"/>
      </c>
      <c r="R82" s="1179">
        <f t="shared" si="33"/>
      </c>
      <c r="S82" s="1180">
        <f t="shared" si="281"/>
      </c>
      <c r="T82" s="1181">
        <v>0.0134</v>
      </c>
      <c r="U82" s="1182">
        <v>53</v>
      </c>
      <c r="V82" s="1178">
        <f t="shared" si="343"/>
      </c>
      <c r="W82" s="1182">
        <v>23846</v>
      </c>
      <c r="X82" s="1182">
        <v>914</v>
      </c>
      <c r="Y82" s="1182">
        <v>78</v>
      </c>
      <c r="Z82" s="1182">
        <v>999</v>
      </c>
      <c r="AA82" s="1182">
        <v>70</v>
      </c>
      <c r="AB82" s="1182">
        <v>11</v>
      </c>
      <c r="AC82" s="1182">
        <v>0</v>
      </c>
      <c r="AD82" s="1182">
        <v>19</v>
      </c>
      <c r="AE82" s="1184">
        <f t="shared" si="157"/>
      </c>
      <c r="AF82" s="1178">
        <f t="shared" si="219"/>
      </c>
      <c r="AG82" s="1130" t="s">
        <v>756</v>
      </c>
      <c r="AH82" s="1185" t="s">
        <v>757</v>
      </c>
      <c r="AI82" s="1185">
        <v>14</v>
      </c>
    </row>
    <row r="83">
      <c r="A83" s="1186"/>
      <c r="B83" s="1191" t="s">
        <v>746</v>
      </c>
      <c r="C83" s="1191"/>
      <c r="D83" s="1192">
        <f>SUM(D80:D82)</f>
      </c>
      <c r="E83" s="1192">
        <f>SUM(E80:E82)</f>
      </c>
      <c r="F83" s="1192">
        <f>SUM(F80:F82)</f>
      </c>
      <c r="G83" s="1192">
        <f>SUM(G80:G82)</f>
      </c>
      <c r="H83" s="1192">
        <f>SUM(H80:H82)</f>
      </c>
      <c r="I83" s="1192">
        <f>SUM(I80:I82)</f>
      </c>
      <c r="J83" s="1193">
        <f t="shared" si="2"/>
      </c>
      <c r="K83" s="1193">
        <f t="shared" si="250"/>
      </c>
      <c r="L83" s="1194">
        <f t="shared" si="312"/>
      </c>
      <c r="M83" s="1193">
        <f t="shared" si="126"/>
      </c>
      <c r="N83" s="1193">
        <f t="shared" si="188"/>
      </c>
      <c r="O83" s="1195">
        <f t="shared" si="64"/>
      </c>
      <c r="P83" s="1195">
        <f t="shared" si="95"/>
      </c>
      <c r="Q83" s="1195">
        <f t="shared" si="529"/>
      </c>
      <c r="R83" s="1195">
        <f t="shared" si="33"/>
      </c>
      <c r="S83" s="1196">
        <f t="shared" si="281"/>
      </c>
      <c r="T83" s="1195">
        <f>AVERAGE(T80:T82)</f>
      </c>
      <c r="U83" s="1197">
        <f>AVERAGE(U80:U82)</f>
      </c>
      <c r="V83" s="1200">
        <f t="shared" si="343"/>
      </c>
      <c r="W83" s="1192">
        <f>SUM(W80:W82)</f>
      </c>
      <c r="X83" s="1192">
        <f>SUM(X80:X82)</f>
      </c>
      <c r="Y83" s="1192">
        <f>SUM(Y80:Y82)</f>
      </c>
      <c r="Z83" s="1192">
        <f>SUM(Z80:Z82)</f>
      </c>
      <c r="AA83" s="1192">
        <f>SUM(AA80:AA82)</f>
      </c>
      <c r="AB83" s="1192">
        <f>SUM(AB80:AB82)</f>
      </c>
      <c r="AC83" s="1192">
        <f>SUM(AC80:AC82)</f>
      </c>
      <c r="AD83" s="1192">
        <f>SUM(AD80:AD82)</f>
      </c>
      <c r="AE83" s="1193">
        <f t="shared" si="157"/>
      </c>
      <c r="AF83" s="1198">
        <f t="shared" si="219"/>
      </c>
      <c r="AG83" s="1199"/>
      <c r="AH83" s="1199"/>
      <c r="AI83" s="1192">
        <f>SUM(AI80:AI82)</f>
      </c>
    </row>
    <row r="84">
      <c r="A84" s="1186"/>
      <c r="B84" s="1201" t="s">
        <v>769</v>
      </c>
      <c r="C84" s="1201"/>
      <c r="D84" s="1202">
        <f>D69+D64+D79+D75+D83</f>
      </c>
      <c r="E84" s="1202">
        <f>E69+E64+E79+E75+E83</f>
      </c>
      <c r="F84" s="1202">
        <f>F69+F64+F79+F75+F83</f>
      </c>
      <c r="G84" s="1202">
        <f>G69+G64+G79+G75+G83</f>
      </c>
      <c r="H84" s="1202">
        <f>H69+H64+H79+H75+H83</f>
      </c>
      <c r="I84" s="1202">
        <f>I69+I64+I79+I75+I83</f>
      </c>
      <c r="J84" s="1203">
        <f t="shared" si="2"/>
      </c>
      <c r="K84" s="1203">
        <f t="shared" si="250"/>
      </c>
      <c r="L84" s="1203">
        <f t="shared" si="312"/>
      </c>
      <c r="M84" s="1203">
        <f t="shared" si="126"/>
      </c>
      <c r="N84" s="1203">
        <f t="shared" si="188"/>
      </c>
      <c r="O84" s="1204">
        <f t="shared" si="64"/>
      </c>
      <c r="P84" s="1204">
        <f t="shared" si="95"/>
      </c>
      <c r="Q84" s="1204">
        <f t="shared" si="529"/>
      </c>
      <c r="R84" s="1204">
        <f t="shared" si="33"/>
      </c>
      <c r="S84" s="1205">
        <f t="shared" si="281"/>
      </c>
      <c r="T84" s="1203">
        <f>(T69+T64+T79+T75+T83)/5</f>
      </c>
      <c r="U84" s="1203">
        <f>(U69+U64+U79+U75+U83)/5</f>
      </c>
      <c r="V84" s="1203">
        <f>(V69+V64+V79+V75+V83)/5</f>
      </c>
      <c r="W84" s="1202">
        <f>W69+W64+W79+W75+W83</f>
      </c>
      <c r="X84" s="1202">
        <f>X69+X64+X79+X75+X83</f>
      </c>
      <c r="Y84" s="1202">
        <f>Y69+Y64+Y79+Y75+Y83</f>
      </c>
      <c r="Z84" s="1202">
        <f>Z69+Z64+Z79+Z75+Z83</f>
      </c>
      <c r="AA84" s="1202">
        <f>AA69+AA64+AA79+AA75+AA83</f>
      </c>
      <c r="AB84" s="1202">
        <f>AB69+AB64+AB79+AB75+AB83</f>
      </c>
      <c r="AC84" s="1202">
        <f>AC69+AC64+AC79+AC75+AC83</f>
      </c>
      <c r="AD84" s="1202">
        <f>AD69+AD64+AD79+AD75+AD83</f>
      </c>
      <c r="AE84" s="1203">
        <f t="shared" si="157"/>
      </c>
      <c r="AF84" s="1206">
        <f t="shared" si="219"/>
      </c>
      <c r="AG84" s="1201"/>
      <c r="AH84" s="1201"/>
      <c r="AI84" s="1202">
        <f>AI69+AI64+AI79+AI75+AI83</f>
      </c>
    </row>
    <row r="85">
      <c r="A85" s="1155" t="s">
        <v>700</v>
      </c>
      <c r="B85" s="1155" t="s">
        <v>701</v>
      </c>
      <c r="C85" s="1155"/>
      <c r="D85" s="1156" t="s">
        <v>702</v>
      </c>
      <c r="E85" s="1156"/>
      <c r="F85" s="1156"/>
      <c r="G85" s="1156"/>
      <c r="H85" s="1156"/>
      <c r="I85" s="1156"/>
      <c r="J85" s="1156"/>
      <c r="K85" s="1156"/>
      <c r="L85" s="1156"/>
      <c r="M85" s="1156"/>
      <c r="N85" s="1157" t="s">
        <v>703</v>
      </c>
      <c r="O85" s="1157"/>
      <c r="P85" s="1157"/>
      <c r="Q85" s="1157"/>
      <c r="R85" s="1157"/>
      <c r="S85" s="1157"/>
      <c r="T85" s="1157"/>
      <c r="U85" s="1157"/>
      <c r="V85" s="1157"/>
      <c r="W85" s="1157"/>
      <c r="X85" s="1157"/>
      <c r="Y85" s="1157"/>
      <c r="Z85" s="1157"/>
      <c r="AA85" s="1157"/>
      <c r="AB85" s="1157"/>
      <c r="AC85" s="1157"/>
      <c r="AD85" s="1157"/>
      <c r="AE85" s="1157"/>
      <c r="AF85" s="1157"/>
      <c r="AG85" s="1157"/>
      <c r="AH85" s="1157"/>
      <c r="AI85" s="1158"/>
    </row>
    <row r="86">
      <c r="A86" s="1155"/>
      <c r="B86" s="1159" t="s">
        <v>704</v>
      </c>
      <c r="C86" s="1155" t="s">
        <v>705</v>
      </c>
      <c r="D86" s="1156" t="s">
        <v>706</v>
      </c>
      <c r="E86" s="1156" t="s">
        <v>707</v>
      </c>
      <c r="F86" s="1160" t="s">
        <v>708</v>
      </c>
      <c r="G86" s="1161" t="s">
        <v>709</v>
      </c>
      <c r="H86" s="1162" t="s">
        <v>710</v>
      </c>
      <c r="I86" s="1163" t="s">
        <v>711</v>
      </c>
      <c r="J86" s="1164" t="s">
        <v>712</v>
      </c>
      <c r="K86" s="1164" t="s">
        <v>713</v>
      </c>
      <c r="L86" s="1165" t="s">
        <v>714</v>
      </c>
      <c r="M86" s="1164" t="s">
        <v>715</v>
      </c>
      <c r="N86" s="1157" t="s">
        <v>716</v>
      </c>
      <c r="O86" s="1166" t="s">
        <v>717</v>
      </c>
      <c r="P86" s="1166" t="s">
        <v>718</v>
      </c>
      <c r="Q86" s="1166" t="s">
        <v>719</v>
      </c>
      <c r="R86" s="1166" t="s">
        <v>720</v>
      </c>
      <c r="S86" s="1167" t="s">
        <v>721</v>
      </c>
      <c r="T86" s="1166" t="s">
        <v>722</v>
      </c>
      <c r="U86" s="1168" t="s">
        <v>723</v>
      </c>
      <c r="V86" s="1157" t="s">
        <v>724</v>
      </c>
      <c r="W86" s="1167" t="s">
        <v>725</v>
      </c>
      <c r="X86" s="1167" t="s">
        <v>726</v>
      </c>
      <c r="Y86" s="1167" t="s">
        <v>727</v>
      </c>
      <c r="Z86" s="1167" t="s">
        <v>728</v>
      </c>
      <c r="AA86" s="1167" t="s">
        <v>729</v>
      </c>
      <c r="AB86" s="1167" t="s">
        <v>730</v>
      </c>
      <c r="AC86" s="1167" t="s">
        <v>731</v>
      </c>
      <c r="AD86" s="1167" t="s">
        <v>732</v>
      </c>
      <c r="AE86" s="1169" t="s">
        <v>733</v>
      </c>
      <c r="AF86" s="1157" t="s">
        <v>734</v>
      </c>
      <c r="AG86" s="1158" t="s">
        <v>735</v>
      </c>
      <c r="AH86" s="1158" t="s">
        <v>736</v>
      </c>
      <c r="AI86" s="1158" t="s">
        <v>737</v>
      </c>
    </row>
    <row r="87">
      <c r="A87" s="1170" t="s">
        <v>774</v>
      </c>
      <c r="B87" s="1171" t="s">
        <v>763</v>
      </c>
      <c r="C87" s="1172" t="s">
        <v>740</v>
      </c>
      <c r="D87" s="1173">
        <f t="shared" ref="D87:D90" si="387">E87+F87</f>
      </c>
      <c r="E87" s="1174">
        <v>976.13</v>
      </c>
      <c r="F87" s="1174">
        <v>1627.38</v>
      </c>
      <c r="G87" s="1175">
        <v>5</v>
      </c>
      <c r="H87" s="1175">
        <v>4</v>
      </c>
      <c r="I87" s="1176">
        <v>10244.12</v>
      </c>
      <c r="J87" s="1177">
        <f t="shared" ref="J87:J112" si="3">I87/D87</f>
      </c>
      <c r="K87" s="1177">
        <f t="shared" ref="K87:K112" si="251">D87/G87</f>
      </c>
      <c r="L87" s="1177">
        <f t="shared" ref="L87:L112" si="313">D87/H87</f>
      </c>
      <c r="M87" s="1177">
        <f t="shared" ref="M87:M112" si="127">I87/G87</f>
      </c>
      <c r="N87" s="1178">
        <f t="shared" ref="N87:N112" si="189">D87/X87</f>
      </c>
      <c r="O87" s="1179">
        <f t="shared" ref="O87:O112" si="65">S87/W87*1</f>
      </c>
      <c r="P87" s="1179">
        <f t="shared" ref="P87:P112" si="96">X87/W87</f>
      </c>
      <c r="Q87" s="1179">
        <f t="shared" ref="Q87:Q112" si="530">Z87/W87</f>
      </c>
      <c r="R87" s="1179">
        <f t="shared" ref="R87:R112" si="34">AA87/Z87</f>
      </c>
      <c r="S87" s="1180">
        <f t="shared" ref="S87:S112" si="282">Y87/T87</f>
      </c>
      <c r="T87" s="1181">
        <v>0.0143</v>
      </c>
      <c r="U87" s="1182">
        <v>33</v>
      </c>
      <c r="V87" s="1178">
        <f t="shared" ref="V87:V111" si="344">(D87/W87)*1000</f>
      </c>
      <c r="W87" s="1183">
        <v>43250</v>
      </c>
      <c r="X87" s="1180">
        <v>1600</v>
      </c>
      <c r="Y87" s="1180">
        <v>149</v>
      </c>
      <c r="Z87" s="1180">
        <v>1673</v>
      </c>
      <c r="AA87" s="1180">
        <v>92</v>
      </c>
      <c r="AB87" s="1180">
        <v>8</v>
      </c>
      <c r="AC87" s="1180">
        <v>2</v>
      </c>
      <c r="AD87" s="1183">
        <v>37</v>
      </c>
      <c r="AE87" s="1184">
        <f t="shared" ref="AE87:AE112" si="158">D87/Z87</f>
      </c>
      <c r="AF87" s="1178">
        <f t="shared" ref="AF87:AF112" si="220">AI87*1000/D87</f>
      </c>
      <c r="AG87" s="1185" t="s">
        <v>741</v>
      </c>
      <c r="AH87" s="1185" t="s">
        <v>742</v>
      </c>
      <c r="AI87" s="1185">
        <v>28</v>
      </c>
    </row>
    <row r="88">
      <c r="A88" s="1170"/>
      <c r="B88" s="1171" t="s">
        <v>763</v>
      </c>
      <c r="C88" s="1171" t="s">
        <v>743</v>
      </c>
      <c r="D88" s="1173">
        <f t="shared" si="387"/>
      </c>
      <c r="E88" s="1173">
        <v>1331.45</v>
      </c>
      <c r="F88" s="1173">
        <v>2493.52</v>
      </c>
      <c r="G88" s="1175">
        <v>4</v>
      </c>
      <c r="H88" s="1175">
        <v>4</v>
      </c>
      <c r="I88" s="1176">
        <v>6748.410000000002</v>
      </c>
      <c r="J88" s="1177">
        <f t="shared" si="3"/>
      </c>
      <c r="K88" s="1177">
        <f t="shared" si="251"/>
      </c>
      <c r="L88" s="1177">
        <f t="shared" si="313"/>
      </c>
      <c r="M88" s="1177">
        <f t="shared" si="127"/>
      </c>
      <c r="N88" s="1178">
        <f t="shared" si="189"/>
      </c>
      <c r="O88" s="1179">
        <f t="shared" si="65"/>
      </c>
      <c r="P88" s="1179">
        <f t="shared" si="96"/>
      </c>
      <c r="Q88" s="1179">
        <f t="shared" si="530"/>
      </c>
      <c r="R88" s="1179">
        <f t="shared" si="34"/>
      </c>
      <c r="S88" s="1180">
        <f t="shared" si="282"/>
      </c>
      <c r="T88" s="1181">
        <v>0.017</v>
      </c>
      <c r="U88" s="1182">
        <v>37</v>
      </c>
      <c r="V88" s="1178">
        <f t="shared" si="344"/>
      </c>
      <c r="W88" s="1188">
        <v>58526</v>
      </c>
      <c r="X88" s="1188">
        <v>1609</v>
      </c>
      <c r="Y88" s="1188">
        <v>221</v>
      </c>
      <c r="Z88" s="1188">
        <v>1730</v>
      </c>
      <c r="AA88" s="1188">
        <v>86</v>
      </c>
      <c r="AB88" s="1188">
        <v>10</v>
      </c>
      <c r="AC88" s="1188">
        <v>3</v>
      </c>
      <c r="AD88" s="1182">
        <v>57</v>
      </c>
      <c r="AE88" s="1184">
        <f t="shared" si="158"/>
      </c>
      <c r="AF88" s="1178">
        <f t="shared" si="220"/>
      </c>
      <c r="AG88" s="1185" t="s">
        <v>741</v>
      </c>
      <c r="AH88" s="1185" t="s">
        <v>742</v>
      </c>
      <c r="AI88" s="1185">
        <v>40</v>
      </c>
    </row>
    <row r="89">
      <c r="A89" s="1170"/>
      <c r="B89" s="1171" t="s">
        <v>763</v>
      </c>
      <c r="C89" s="1189" t="s">
        <v>744</v>
      </c>
      <c r="D89" s="1173">
        <f t="shared" si="387"/>
      </c>
      <c r="E89" s="1174">
        <v>1247.76</v>
      </c>
      <c r="F89" s="1174">
        <v>1502.13</v>
      </c>
      <c r="G89" s="1190">
        <v>4</v>
      </c>
      <c r="H89" s="1190">
        <v>3</v>
      </c>
      <c r="I89" s="1176">
        <v>8506.839999999997</v>
      </c>
      <c r="J89" s="1177">
        <f t="shared" si="3"/>
      </c>
      <c r="K89" s="1177">
        <f t="shared" si="251"/>
      </c>
      <c r="L89" s="1177">
        <f t="shared" si="313"/>
      </c>
      <c r="M89" s="1177">
        <f t="shared" si="127"/>
      </c>
      <c r="N89" s="1178">
        <f t="shared" si="189"/>
      </c>
      <c r="O89" s="1179">
        <f t="shared" si="65"/>
      </c>
      <c r="P89" s="1179">
        <f t="shared" si="96"/>
      </c>
      <c r="Q89" s="1179">
        <f t="shared" si="530"/>
      </c>
      <c r="R89" s="1179">
        <f t="shared" si="34"/>
      </c>
      <c r="S89" s="1180">
        <f t="shared" si="282"/>
      </c>
      <c r="T89" s="1181">
        <v>0.0112</v>
      </c>
      <c r="U89" s="1182">
        <v>42</v>
      </c>
      <c r="V89" s="1178">
        <f t="shared" si="344"/>
      </c>
      <c r="W89" s="1188">
        <v>38921</v>
      </c>
      <c r="X89" s="1188">
        <v>611</v>
      </c>
      <c r="Y89" s="1188">
        <v>145</v>
      </c>
      <c r="Z89" s="1188">
        <v>633</v>
      </c>
      <c r="AA89" s="1188">
        <v>56</v>
      </c>
      <c r="AB89" s="1188">
        <v>7</v>
      </c>
      <c r="AC89" s="1188">
        <v>2</v>
      </c>
      <c r="AD89" s="1182">
        <v>33</v>
      </c>
      <c r="AE89" s="1184">
        <f t="shared" si="158"/>
      </c>
      <c r="AF89" s="1178">
        <f t="shared" si="220"/>
      </c>
      <c r="AG89" s="1185" t="s">
        <v>741</v>
      </c>
      <c r="AH89" s="1185" t="s">
        <v>742</v>
      </c>
      <c r="AI89" s="1185">
        <v>21</v>
      </c>
    </row>
    <row r="90">
      <c r="A90" s="1170"/>
      <c r="B90" s="1171" t="s">
        <v>763</v>
      </c>
      <c r="C90" s="1171" t="s">
        <v>745</v>
      </c>
      <c r="D90" s="1173">
        <f t="shared" si="387"/>
      </c>
      <c r="E90" s="1174">
        <v>1220.11</v>
      </c>
      <c r="F90" s="1174">
        <v>2475.9</v>
      </c>
      <c r="G90" s="1190">
        <v>5</v>
      </c>
      <c r="H90" s="1190">
        <v>0</v>
      </c>
      <c r="I90" s="1176">
        <v>8846.240000000002</v>
      </c>
      <c r="J90" s="1177">
        <f t="shared" si="3"/>
      </c>
      <c r="K90" s="1177">
        <f t="shared" si="251"/>
      </c>
      <c r="L90" s="1177">
        <f t="shared" si="313"/>
      </c>
      <c r="M90" s="1177">
        <f t="shared" si="127"/>
      </c>
      <c r="N90" s="1178">
        <f t="shared" si="189"/>
      </c>
      <c r="O90" s="1179">
        <f t="shared" si="65"/>
      </c>
      <c r="P90" s="1179">
        <f t="shared" si="96"/>
      </c>
      <c r="Q90" s="1179">
        <f t="shared" si="530"/>
      </c>
      <c r="R90" s="1179">
        <f t="shared" si="34"/>
      </c>
      <c r="S90" s="1180">
        <f t="shared" si="282"/>
      </c>
      <c r="T90" s="1181">
        <v>0.02</v>
      </c>
      <c r="U90" s="1182">
        <v>47</v>
      </c>
      <c r="V90" s="1178">
        <f t="shared" si="344"/>
      </c>
      <c r="W90" s="1188">
        <v>44238</v>
      </c>
      <c r="X90" s="1188">
        <v>590</v>
      </c>
      <c r="Y90" s="1188">
        <v>200</v>
      </c>
      <c r="Z90" s="1188">
        <v>628</v>
      </c>
      <c r="AA90" s="1188">
        <v>97</v>
      </c>
      <c r="AB90" s="1188">
        <v>5</v>
      </c>
      <c r="AC90" s="1188">
        <v>3</v>
      </c>
      <c r="AD90" s="1182">
        <v>51</v>
      </c>
      <c r="AE90" s="1184">
        <f t="shared" si="158"/>
      </c>
      <c r="AF90" s="1178">
        <f t="shared" si="220"/>
      </c>
      <c r="AG90" s="1185" t="s">
        <v>741</v>
      </c>
      <c r="AH90" s="1185" t="s">
        <v>742</v>
      </c>
      <c r="AI90" s="1185">
        <v>40</v>
      </c>
    </row>
    <row r="91">
      <c r="A91" s="1170"/>
      <c r="B91" s="1191" t="s">
        <v>746</v>
      </c>
      <c r="C91" s="1191"/>
      <c r="D91" s="1192">
        <f>SUM(D87:D90)</f>
      </c>
      <c r="E91" s="1192">
        <f>SUM(E87:E90)</f>
      </c>
      <c r="F91" s="1192">
        <f>SUM(F87:F90)</f>
      </c>
      <c r="G91" s="1192">
        <f>SUM(G87:G90)</f>
      </c>
      <c r="H91" s="1192">
        <f>SUM(H87:H90)</f>
      </c>
      <c r="I91" s="1193">
        <f>SUM(I87:I90)</f>
      </c>
      <c r="J91" s="1193">
        <f t="shared" si="3"/>
      </c>
      <c r="K91" s="1193">
        <f t="shared" si="251"/>
      </c>
      <c r="L91" s="1194">
        <f t="shared" si="313"/>
      </c>
      <c r="M91" s="1193">
        <f t="shared" si="127"/>
      </c>
      <c r="N91" s="1193">
        <f t="shared" si="189"/>
      </c>
      <c r="O91" s="1195">
        <f t="shared" si="65"/>
      </c>
      <c r="P91" s="1195">
        <f t="shared" si="96"/>
      </c>
      <c r="Q91" s="1195">
        <f t="shared" si="530"/>
      </c>
      <c r="R91" s="1195">
        <f t="shared" si="34"/>
      </c>
      <c r="S91" s="1196">
        <f t="shared" si="282"/>
      </c>
      <c r="T91" s="1195">
        <f>AVERAGE(T87:T90)</f>
      </c>
      <c r="U91" s="1197">
        <f>AVERAGE(U87:U90)</f>
      </c>
      <c r="V91" s="1193">
        <f t="shared" si="344"/>
      </c>
      <c r="W91" s="1192">
        <f>SUM(W87:W90)</f>
      </c>
      <c r="X91" s="1192">
        <f>SUM(X87:X90)</f>
      </c>
      <c r="Y91" s="1192">
        <f>SUM(Y87:Y90)</f>
      </c>
      <c r="Z91" s="1192">
        <f>SUM(Z87:Z90)</f>
      </c>
      <c r="AA91" s="1192">
        <f>SUM(AA87:AA90)</f>
      </c>
      <c r="AB91" s="1192">
        <f>SUM(AB87:AB90)</f>
      </c>
      <c r="AC91" s="1192">
        <f>SUM(AC87:AC90)</f>
      </c>
      <c r="AD91" s="1192">
        <f>SUM(AD87:AD90)</f>
      </c>
      <c r="AE91" s="1193">
        <f t="shared" si="158"/>
      </c>
      <c r="AF91" s="1198">
        <f t="shared" si="220"/>
      </c>
      <c r="AG91" s="1199"/>
      <c r="AH91" s="1199"/>
      <c r="AI91" s="1196">
        <f>SUM(AI87:AI90)</f>
      </c>
    </row>
    <row r="92">
      <c r="A92" s="1170"/>
      <c r="B92" s="1171" t="s">
        <v>739</v>
      </c>
      <c r="C92" s="1189" t="s">
        <v>748</v>
      </c>
      <c r="D92" s="1173">
        <f t="shared" ref="D92:D95" si="388">E92+F92</f>
      </c>
      <c r="E92" s="1190">
        <v>1903.13</v>
      </c>
      <c r="F92" s="1190">
        <v>1521.97</v>
      </c>
      <c r="G92" s="1190">
        <v>4</v>
      </c>
      <c r="H92" s="1190">
        <v>4</v>
      </c>
      <c r="I92" s="1176">
        <v>7666.8399999999965</v>
      </c>
      <c r="J92" s="1177">
        <f t="shared" si="3"/>
      </c>
      <c r="K92" s="1177">
        <f t="shared" si="251"/>
      </c>
      <c r="L92" s="1177">
        <f t="shared" si="313"/>
      </c>
      <c r="M92" s="1177">
        <f t="shared" si="127"/>
      </c>
      <c r="N92" s="1178">
        <f t="shared" si="189"/>
      </c>
      <c r="O92" s="1179">
        <f t="shared" si="65"/>
      </c>
      <c r="P92" s="1179">
        <f t="shared" si="96"/>
      </c>
      <c r="Q92" s="1179">
        <f t="shared" si="530"/>
      </c>
      <c r="R92" s="1179">
        <f t="shared" si="34"/>
      </c>
      <c r="S92" s="1180">
        <f t="shared" si="282"/>
      </c>
      <c r="T92" s="1181">
        <v>0.0114</v>
      </c>
      <c r="U92" s="1182">
        <v>47</v>
      </c>
      <c r="V92" s="1178">
        <f t="shared" si="344"/>
      </c>
      <c r="W92" s="1182">
        <v>40243</v>
      </c>
      <c r="X92" s="1188">
        <v>852</v>
      </c>
      <c r="Y92" s="1188">
        <v>163</v>
      </c>
      <c r="Z92" s="1188">
        <v>906</v>
      </c>
      <c r="AA92" s="1188">
        <v>78</v>
      </c>
      <c r="AB92" s="1188">
        <v>7</v>
      </c>
      <c r="AC92" s="1188">
        <v>6</v>
      </c>
      <c r="AD92" s="1182">
        <v>29</v>
      </c>
      <c r="AE92" s="1184">
        <f t="shared" si="158"/>
      </c>
      <c r="AF92" s="1178">
        <f t="shared" si="220"/>
      </c>
      <c r="AG92" s="1185" t="s">
        <v>741</v>
      </c>
      <c r="AH92" s="1185" t="s">
        <v>742</v>
      </c>
      <c r="AI92" s="1185">
        <v>17</v>
      </c>
    </row>
    <row customHeight="true" ht="18.452380952380953" r="93">
      <c r="A93" s="1170"/>
      <c r="B93" s="1171" t="s">
        <v>739</v>
      </c>
      <c r="C93" s="1171" t="s">
        <v>749</v>
      </c>
      <c r="D93" s="1173">
        <f t="shared" si="388"/>
      </c>
      <c r="E93" s="1190">
        <v>1243.09</v>
      </c>
      <c r="F93" s="1190">
        <v>2439.14</v>
      </c>
      <c r="G93" s="1190">
        <v>7</v>
      </c>
      <c r="H93" s="1190">
        <v>6</v>
      </c>
      <c r="I93" s="1176">
        <v>14381.190000000002</v>
      </c>
      <c r="J93" s="1177">
        <f t="shared" si="3"/>
      </c>
      <c r="K93" s="1177">
        <f t="shared" si="251"/>
      </c>
      <c r="L93" s="1177">
        <f t="shared" si="313"/>
      </c>
      <c r="M93" s="1177">
        <f t="shared" si="127"/>
      </c>
      <c r="N93" s="1178">
        <f t="shared" si="189"/>
      </c>
      <c r="O93" s="1179">
        <f t="shared" si="65"/>
      </c>
      <c r="P93" s="1179">
        <f t="shared" si="96"/>
      </c>
      <c r="Q93" s="1179">
        <f t="shared" si="530"/>
      </c>
      <c r="R93" s="1179">
        <f t="shared" si="34"/>
      </c>
      <c r="S93" s="1180">
        <f t="shared" si="282"/>
      </c>
      <c r="T93" s="1181">
        <v>0.0196</v>
      </c>
      <c r="U93" s="1182">
        <v>50</v>
      </c>
      <c r="V93" s="1178">
        <f t="shared" si="344"/>
      </c>
      <c r="W93" s="1182">
        <v>39208</v>
      </c>
      <c r="X93" s="1188">
        <v>548</v>
      </c>
      <c r="Y93" s="1188">
        <v>185</v>
      </c>
      <c r="Z93" s="1188">
        <v>569</v>
      </c>
      <c r="AA93" s="1188">
        <v>94</v>
      </c>
      <c r="AB93" s="1188">
        <v>9</v>
      </c>
      <c r="AC93" s="1188">
        <v>3</v>
      </c>
      <c r="AD93" s="1182">
        <v>39</v>
      </c>
      <c r="AE93" s="1184">
        <f t="shared" si="158"/>
      </c>
      <c r="AF93" s="1178">
        <f t="shared" si="220"/>
      </c>
      <c r="AG93" s="1185" t="s">
        <v>741</v>
      </c>
      <c r="AH93" s="1185" t="s">
        <v>742</v>
      </c>
      <c r="AI93" s="1185">
        <v>28</v>
      </c>
    </row>
    <row customHeight="true" ht="18.452380952380953" r="94">
      <c r="A94" s="1170"/>
      <c r="B94" s="1171" t="s">
        <v>739</v>
      </c>
      <c r="C94" s="1171" t="s">
        <v>750</v>
      </c>
      <c r="D94" s="1173">
        <f t="shared" si="388"/>
      </c>
      <c r="E94" s="1190">
        <v>1366.31</v>
      </c>
      <c r="F94" s="1190">
        <v>2242.25</v>
      </c>
      <c r="G94" s="1190">
        <v>5</v>
      </c>
      <c r="H94" s="1190">
        <v>2</v>
      </c>
      <c r="I94" s="1176">
        <v>8680.819999999992</v>
      </c>
      <c r="J94" s="1177">
        <f t="shared" si="3"/>
      </c>
      <c r="K94" s="1177">
        <f t="shared" si="251"/>
      </c>
      <c r="L94" s="1177">
        <f t="shared" si="313"/>
      </c>
      <c r="M94" s="1177">
        <f t="shared" si="127"/>
      </c>
      <c r="N94" s="1178">
        <f t="shared" si="189"/>
      </c>
      <c r="O94" s="1179">
        <f t="shared" si="65"/>
      </c>
      <c r="P94" s="1179">
        <f t="shared" si="96"/>
      </c>
      <c r="Q94" s="1179">
        <f t="shared" si="530"/>
      </c>
      <c r="R94" s="1179">
        <f t="shared" si="34"/>
      </c>
      <c r="S94" s="1180">
        <f t="shared" si="282"/>
      </c>
      <c r="T94" s="1181">
        <v>0.0149</v>
      </c>
      <c r="U94" s="1182">
        <v>51</v>
      </c>
      <c r="V94" s="1178">
        <f t="shared" si="344"/>
      </c>
      <c r="W94" s="1182">
        <v>40056</v>
      </c>
      <c r="X94" s="1188">
        <v>554</v>
      </c>
      <c r="Y94" s="1188">
        <v>149</v>
      </c>
      <c r="Z94" s="1188">
        <v>571</v>
      </c>
      <c r="AA94" s="1188">
        <v>66</v>
      </c>
      <c r="AB94" s="1188">
        <v>6</v>
      </c>
      <c r="AC94" s="1188">
        <v>2</v>
      </c>
      <c r="AD94" s="1182">
        <v>33</v>
      </c>
      <c r="AE94" s="1184">
        <f t="shared" si="158"/>
      </c>
      <c r="AF94" s="1178">
        <f t="shared" si="220"/>
      </c>
      <c r="AG94" s="1185" t="s">
        <v>741</v>
      </c>
      <c r="AH94" s="1185" t="s">
        <v>742</v>
      </c>
      <c r="AI94" s="1185">
        <v>29</v>
      </c>
    </row>
    <row r="95">
      <c r="A95" s="1170"/>
      <c r="B95" s="1171" t="s">
        <v>739</v>
      </c>
      <c r="C95" s="1171" t="s">
        <v>751</v>
      </c>
      <c r="D95" s="1173">
        <f t="shared" si="388"/>
      </c>
      <c r="E95" s="1190">
        <v>892.75</v>
      </c>
      <c r="F95" s="1190">
        <v>2318.64</v>
      </c>
      <c r="G95" s="1190">
        <v>3</v>
      </c>
      <c r="H95" s="1190">
        <v>3</v>
      </c>
      <c r="I95" s="1176">
        <v>6447.869999999995</v>
      </c>
      <c r="J95" s="1177">
        <f t="shared" si="3"/>
      </c>
      <c r="K95" s="1177">
        <f t="shared" si="251"/>
      </c>
      <c r="L95" s="1177">
        <f t="shared" si="313"/>
      </c>
      <c r="M95" s="1177">
        <f t="shared" si="127"/>
      </c>
      <c r="N95" s="1178">
        <f t="shared" si="189"/>
      </c>
      <c r="O95" s="1179">
        <f t="shared" si="65"/>
      </c>
      <c r="P95" s="1179">
        <f t="shared" si="96"/>
      </c>
      <c r="Q95" s="1179">
        <f t="shared" si="530"/>
      </c>
      <c r="R95" s="1179">
        <f t="shared" si="34"/>
      </c>
      <c r="S95" s="1180">
        <f t="shared" si="282"/>
      </c>
      <c r="T95" s="1181">
        <v>0.0188</v>
      </c>
      <c r="U95" s="1182">
        <v>53</v>
      </c>
      <c r="V95" s="1178">
        <f t="shared" si="344"/>
      </c>
      <c r="W95" s="1182">
        <v>37189</v>
      </c>
      <c r="X95" s="1188">
        <v>570</v>
      </c>
      <c r="Y95" s="1188">
        <v>160</v>
      </c>
      <c r="Z95" s="1188">
        <v>585</v>
      </c>
      <c r="AA95" s="1188">
        <v>114</v>
      </c>
      <c r="AB95" s="1188">
        <v>11</v>
      </c>
      <c r="AC95" s="1188">
        <v>3</v>
      </c>
      <c r="AD95" s="1182">
        <v>41</v>
      </c>
      <c r="AE95" s="1184">
        <f t="shared" si="158"/>
      </c>
      <c r="AF95" s="1178">
        <f t="shared" si="220"/>
      </c>
      <c r="AG95" s="1185" t="s">
        <v>741</v>
      </c>
      <c r="AH95" s="1185" t="s">
        <v>742</v>
      </c>
      <c r="AI95" s="1185">
        <v>26</v>
      </c>
    </row>
    <row r="96">
      <c r="A96" s="1170"/>
      <c r="B96" s="1191" t="s">
        <v>746</v>
      </c>
      <c r="C96" s="1191"/>
      <c r="D96" s="1192">
        <f>SUM(D92:D95)</f>
      </c>
      <c r="E96" s="1192">
        <f>SUM(E92:E95)</f>
      </c>
      <c r="F96" s="1192">
        <f>SUM(F92:F95)</f>
      </c>
      <c r="G96" s="1192">
        <f>SUM(G92:G95)</f>
      </c>
      <c r="H96" s="1192">
        <f>SUM(H92:H95)</f>
      </c>
      <c r="I96" s="1192">
        <f>SUM(I92:I95)</f>
      </c>
      <c r="J96" s="1193">
        <f t="shared" si="3"/>
      </c>
      <c r="K96" s="1193">
        <f t="shared" si="251"/>
      </c>
      <c r="L96" s="1194">
        <f t="shared" si="313"/>
      </c>
      <c r="M96" s="1193">
        <f t="shared" si="127"/>
      </c>
      <c r="N96" s="1193">
        <f t="shared" si="189"/>
      </c>
      <c r="O96" s="1195">
        <f t="shared" si="65"/>
      </c>
      <c r="P96" s="1195">
        <f t="shared" si="96"/>
      </c>
      <c r="Q96" s="1195">
        <f t="shared" si="530"/>
      </c>
      <c r="R96" s="1195">
        <f t="shared" si="34"/>
      </c>
      <c r="S96" s="1196">
        <f t="shared" si="282"/>
      </c>
      <c r="T96" s="1195">
        <f>AVERAGE(T92:T95)</f>
      </c>
      <c r="U96" s="1197">
        <f>AVERAGE(U92:U95)</f>
      </c>
      <c r="V96" s="1200">
        <f t="shared" si="344"/>
      </c>
      <c r="W96" s="1192">
        <f>SUM(W92:W95)</f>
      </c>
      <c r="X96" s="1192">
        <f>SUM(X92:X95)</f>
      </c>
      <c r="Y96" s="1192">
        <f>SUM(Y92:Y95)</f>
      </c>
      <c r="Z96" s="1192">
        <f>SUM(Z92:Z95)</f>
      </c>
      <c r="AA96" s="1192">
        <f>SUM(AA92:AA95)</f>
      </c>
      <c r="AB96" s="1192">
        <f>SUM(AB92:AB95)</f>
      </c>
      <c r="AC96" s="1192">
        <f>SUM(AC92:AC95)</f>
      </c>
      <c r="AD96" s="1192">
        <f>SUM(AD92:AD95)</f>
      </c>
      <c r="AE96" s="1193">
        <f t="shared" si="158"/>
      </c>
      <c r="AF96" s="1198">
        <f t="shared" si="220"/>
      </c>
      <c r="AG96" s="1199"/>
      <c r="AH96" s="1199"/>
      <c r="AI96" s="1196">
        <f>SUM(AI92:AI95)</f>
      </c>
    </row>
    <row r="97">
      <c r="A97" s="1170"/>
      <c r="B97" s="1171" t="s">
        <v>771</v>
      </c>
      <c r="C97" s="1171" t="s">
        <v>753</v>
      </c>
      <c r="D97" s="1173">
        <f t="shared" ref="D97:D100" si="389">E97+F97</f>
      </c>
      <c r="E97" s="1190">
        <v>1003.78</v>
      </c>
      <c r="F97" s="1190">
        <v>2199.97</v>
      </c>
      <c r="G97" s="1190">
        <v>7</v>
      </c>
      <c r="H97" s="1190">
        <v>7</v>
      </c>
      <c r="I97" s="1177">
        <v>11936.929999999993</v>
      </c>
      <c r="J97" s="1177">
        <f t="shared" si="3"/>
      </c>
      <c r="K97" s="1177">
        <f t="shared" si="251"/>
      </c>
      <c r="L97" s="1177">
        <f t="shared" si="313"/>
      </c>
      <c r="M97" s="1177">
        <f t="shared" si="127"/>
      </c>
      <c r="N97" s="1178">
        <f t="shared" si="189"/>
      </c>
      <c r="O97" s="1179">
        <f t="shared" si="65"/>
      </c>
      <c r="P97" s="1179">
        <f t="shared" si="96"/>
      </c>
      <c r="Q97" s="1179">
        <f t="shared" si="530"/>
      </c>
      <c r="R97" s="1179">
        <f t="shared" si="34"/>
      </c>
      <c r="S97" s="1180">
        <f t="shared" si="282"/>
      </c>
      <c r="T97" s="1181">
        <v>0.0141</v>
      </c>
      <c r="U97" s="1182">
        <v>53</v>
      </c>
      <c r="V97" s="1178">
        <f t="shared" si="344"/>
      </c>
      <c r="W97" s="1182">
        <v>38540</v>
      </c>
      <c r="X97" s="1182">
        <v>587</v>
      </c>
      <c r="Y97" s="1182">
        <v>131</v>
      </c>
      <c r="Z97" s="1182">
        <v>603</v>
      </c>
      <c r="AA97" s="1182">
        <v>78</v>
      </c>
      <c r="AB97" s="1182">
        <v>4</v>
      </c>
      <c r="AC97" s="1182">
        <v>0</v>
      </c>
      <c r="AD97" s="1182">
        <v>34</v>
      </c>
      <c r="AE97" s="1184">
        <f t="shared" si="158"/>
      </c>
      <c r="AF97" s="1178">
        <f t="shared" si="220"/>
      </c>
      <c r="AG97" s="1185" t="s">
        <v>741</v>
      </c>
      <c r="AH97" s="1185" t="s">
        <v>742</v>
      </c>
      <c r="AI97" s="1185">
        <v>24</v>
      </c>
    </row>
    <row r="98">
      <c r="A98" s="1170"/>
      <c r="B98" s="1171" t="s">
        <v>771</v>
      </c>
      <c r="C98" s="1171" t="s">
        <v>754</v>
      </c>
      <c r="D98" s="1173">
        <f t="shared" si="389"/>
      </c>
      <c r="E98" s="1190">
        <v>1022.5</v>
      </c>
      <c r="F98" s="1190">
        <v>2200</v>
      </c>
      <c r="G98" s="1190">
        <v>3</v>
      </c>
      <c r="H98" s="1190">
        <v>3</v>
      </c>
      <c r="I98" s="1177">
        <v>4948.520000000019</v>
      </c>
      <c r="J98" s="1177">
        <f t="shared" si="3"/>
      </c>
      <c r="K98" s="1177">
        <f t="shared" si="251"/>
      </c>
      <c r="L98" s="1177">
        <f t="shared" si="313"/>
      </c>
      <c r="M98" s="1177">
        <f t="shared" si="127"/>
      </c>
      <c r="N98" s="1178">
        <f t="shared" si="189"/>
      </c>
      <c r="O98" s="1179">
        <f t="shared" si="65"/>
      </c>
      <c r="P98" s="1179">
        <f t="shared" si="96"/>
      </c>
      <c r="Q98" s="1179">
        <f t="shared" si="530"/>
      </c>
      <c r="R98" s="1179">
        <f t="shared" si="34"/>
      </c>
      <c r="S98" s="1180">
        <f t="shared" si="282"/>
      </c>
      <c r="T98" s="1181">
        <v>0.0159</v>
      </c>
      <c r="U98" s="1182">
        <v>53</v>
      </c>
      <c r="V98" s="1178">
        <f t="shared" si="344"/>
      </c>
      <c r="W98" s="1182">
        <v>38649</v>
      </c>
      <c r="X98" s="1182">
        <v>582</v>
      </c>
      <c r="Y98" s="1182">
        <v>137</v>
      </c>
      <c r="Z98" s="1182">
        <v>589</v>
      </c>
      <c r="AA98" s="1182">
        <v>42</v>
      </c>
      <c r="AB98" s="1182">
        <v>6</v>
      </c>
      <c r="AC98" s="1182">
        <v>3</v>
      </c>
      <c r="AD98" s="1182">
        <v>60</v>
      </c>
      <c r="AE98" s="1184">
        <f t="shared" si="158"/>
      </c>
      <c r="AF98" s="1178">
        <f t="shared" si="220"/>
      </c>
      <c r="AG98" s="1185" t="s">
        <v>741</v>
      </c>
      <c r="AH98" s="1185" t="s">
        <v>742</v>
      </c>
      <c r="AI98" s="1185">
        <v>21</v>
      </c>
    </row>
    <row r="99">
      <c r="A99" s="1170"/>
      <c r="B99" s="1171" t="s">
        <v>771</v>
      </c>
      <c r="C99" s="1171" t="s">
        <v>755</v>
      </c>
      <c r="D99" s="1173">
        <f t="shared" si="389"/>
      </c>
      <c r="E99" s="1190">
        <v>1016.04</v>
      </c>
      <c r="F99" s="1190">
        <v>2600</v>
      </c>
      <c r="G99" s="1190">
        <v>3</v>
      </c>
      <c r="H99" s="1190">
        <v>3</v>
      </c>
      <c r="I99" s="1177">
        <v>7413.130000000005</v>
      </c>
      <c r="J99" s="1177">
        <f t="shared" si="3"/>
      </c>
      <c r="K99" s="1177">
        <f t="shared" si="251"/>
      </c>
      <c r="L99" s="1177">
        <f t="shared" si="313"/>
      </c>
      <c r="M99" s="1177">
        <f t="shared" si="127"/>
      </c>
      <c r="N99" s="1178">
        <f t="shared" si="189"/>
      </c>
      <c r="O99" s="1179">
        <f t="shared" si="65"/>
      </c>
      <c r="P99" s="1179">
        <f t="shared" si="96"/>
      </c>
      <c r="Q99" s="1179">
        <f t="shared" si="530"/>
      </c>
      <c r="R99" s="1179">
        <f t="shared" si="34"/>
      </c>
      <c r="S99" s="1180">
        <f t="shared" si="282"/>
      </c>
      <c r="T99" s="1181">
        <v>0.0235</v>
      </c>
      <c r="U99" s="1182">
        <v>53</v>
      </c>
      <c r="V99" s="1178">
        <f t="shared" si="344"/>
      </c>
      <c r="W99" s="1182">
        <v>49153</v>
      </c>
      <c r="X99" s="1182">
        <v>602</v>
      </c>
      <c r="Y99" s="1182">
        <v>197</v>
      </c>
      <c r="Z99" s="1182">
        <v>612</v>
      </c>
      <c r="AA99" s="1182">
        <v>52</v>
      </c>
      <c r="AB99" s="1182">
        <v>7</v>
      </c>
      <c r="AC99" s="1182">
        <v>1</v>
      </c>
      <c r="AD99" s="1182">
        <v>48</v>
      </c>
      <c r="AE99" s="1184">
        <f t="shared" si="158"/>
      </c>
      <c r="AF99" s="1178">
        <f t="shared" si="220"/>
      </c>
      <c r="AG99" s="1130" t="s">
        <v>756</v>
      </c>
      <c r="AH99" s="1185" t="s">
        <v>757</v>
      </c>
      <c r="AI99" s="1185">
        <v>22</v>
      </c>
    </row>
    <row r="100">
      <c r="A100" s="1170"/>
      <c r="B100" s="1171" t="s">
        <v>771</v>
      </c>
      <c r="C100" s="1171" t="s">
        <v>758</v>
      </c>
      <c r="D100" s="1173">
        <f t="shared" si="389"/>
      </c>
      <c r="E100" s="1190">
        <v>1006.07</v>
      </c>
      <c r="F100" s="1190">
        <v>1983.9</v>
      </c>
      <c r="G100" s="1190">
        <v>1</v>
      </c>
      <c r="H100" s="1190">
        <v>0</v>
      </c>
      <c r="I100" s="1177">
        <v>1994.8499999999913</v>
      </c>
      <c r="J100" s="1177">
        <f t="shared" si="3"/>
      </c>
      <c r="K100" s="1177">
        <f t="shared" si="251"/>
      </c>
      <c r="L100" s="1177">
        <f t="shared" si="313"/>
      </c>
      <c r="M100" s="1177">
        <f t="shared" si="127"/>
      </c>
      <c r="N100" s="1178">
        <f t="shared" si="189"/>
      </c>
      <c r="O100" s="1179">
        <f t="shared" si="65"/>
      </c>
      <c r="P100" s="1179">
        <f t="shared" si="96"/>
      </c>
      <c r="Q100" s="1179">
        <f t="shared" si="530"/>
      </c>
      <c r="R100" s="1179">
        <f t="shared" si="34"/>
      </c>
      <c r="S100" s="1180">
        <f t="shared" si="282"/>
      </c>
      <c r="T100" s="1181">
        <v>0.0128</v>
      </c>
      <c r="U100" s="1182">
        <v>53</v>
      </c>
      <c r="V100" s="1178">
        <f t="shared" si="344"/>
      </c>
      <c r="W100" s="1182">
        <v>39135</v>
      </c>
      <c r="X100" s="1182">
        <v>444</v>
      </c>
      <c r="Y100" s="1182">
        <v>123</v>
      </c>
      <c r="Z100" s="1182">
        <v>456</v>
      </c>
      <c r="AA100" s="1182">
        <v>33</v>
      </c>
      <c r="AB100" s="1182">
        <v>8</v>
      </c>
      <c r="AC100" s="1182">
        <v>2</v>
      </c>
      <c r="AD100" s="1182">
        <v>23</v>
      </c>
      <c r="AE100" s="1184">
        <f t="shared" si="158"/>
      </c>
      <c r="AF100" s="1178">
        <f t="shared" si="220"/>
      </c>
      <c r="AG100" s="1130" t="s">
        <v>756</v>
      </c>
      <c r="AH100" s="1185" t="s">
        <v>757</v>
      </c>
      <c r="AI100" s="1185">
        <v>20</v>
      </c>
    </row>
    <row r="101">
      <c r="A101" s="1170"/>
      <c r="B101" s="1191" t="s">
        <v>746</v>
      </c>
      <c r="C101" s="1191"/>
      <c r="D101" s="1192">
        <f>SUM(D97:D100)</f>
      </c>
      <c r="E101" s="1192">
        <f>SUM(E97:E100)</f>
      </c>
      <c r="F101" s="1192">
        <f>SUM(F97:F100)</f>
      </c>
      <c r="G101" s="1192">
        <f>SUM(G97:G100)</f>
      </c>
      <c r="H101" s="1192">
        <f>SUM(H97:H100)</f>
      </c>
      <c r="I101" s="1192">
        <f>SUM(I97:I100)</f>
      </c>
      <c r="J101" s="1193">
        <f t="shared" si="3"/>
      </c>
      <c r="K101" s="1193">
        <f t="shared" si="251"/>
      </c>
      <c r="L101" s="1194">
        <f t="shared" si="313"/>
      </c>
      <c r="M101" s="1193">
        <f t="shared" si="127"/>
      </c>
      <c r="N101" s="1193">
        <f t="shared" si="189"/>
      </c>
      <c r="O101" s="1195">
        <f t="shared" si="65"/>
      </c>
      <c r="P101" s="1195">
        <f t="shared" si="96"/>
      </c>
      <c r="Q101" s="1195">
        <f t="shared" si="530"/>
      </c>
      <c r="R101" s="1195">
        <f t="shared" si="34"/>
      </c>
      <c r="S101" s="1196">
        <f t="shared" si="282"/>
      </c>
      <c r="T101" s="1195">
        <f>AVERAGE(T97:T100)</f>
      </c>
      <c r="U101" s="1197">
        <f>AVERAGE(U97:U100)</f>
      </c>
      <c r="V101" s="1200">
        <f t="shared" si="344"/>
      </c>
      <c r="W101" s="1192">
        <f>SUM(W97:W100)</f>
      </c>
      <c r="X101" s="1192">
        <f>SUM(X97:X100)</f>
      </c>
      <c r="Y101" s="1192">
        <f>SUM(Y97:Y100)</f>
      </c>
      <c r="Z101" s="1192">
        <f>SUM(Z97:Z100)</f>
      </c>
      <c r="AA101" s="1192">
        <f>SUM(AA97:AA100)</f>
      </c>
      <c r="AB101" s="1192">
        <f>SUM(AB97:AB100)</f>
      </c>
      <c r="AC101" s="1192">
        <f>SUM(AC97:AC100)</f>
      </c>
      <c r="AD101" s="1192">
        <f>SUM(AD97:AD100)</f>
      </c>
      <c r="AE101" s="1193">
        <f t="shared" si="158"/>
      </c>
      <c r="AF101" s="1198">
        <f t="shared" si="220"/>
      </c>
      <c r="AG101" s="1199"/>
      <c r="AH101" s="1199"/>
      <c r="AI101" s="1192">
        <f>SUM(AI97:AI100)</f>
      </c>
    </row>
    <row r="102">
      <c r="A102" s="1170"/>
      <c r="B102" s="1171" t="s">
        <v>752</v>
      </c>
      <c r="C102" s="1171" t="s">
        <v>759</v>
      </c>
      <c r="D102" s="1173">
        <f t="shared" ref="D102:D105" si="390">E102+F102</f>
      </c>
      <c r="E102" s="1174">
        <v>945.18</v>
      </c>
      <c r="F102" s="1174">
        <v>2478.79</v>
      </c>
      <c r="G102" s="1190">
        <v>5</v>
      </c>
      <c r="H102" s="1190">
        <v>5</v>
      </c>
      <c r="I102" s="1176">
        <v>10386.090000000011</v>
      </c>
      <c r="J102" s="1177">
        <f t="shared" si="3"/>
      </c>
      <c r="K102" s="1177">
        <f t="shared" si="251"/>
      </c>
      <c r="L102" s="1177">
        <f t="shared" si="313"/>
      </c>
      <c r="M102" s="1177">
        <f t="shared" si="127"/>
      </c>
      <c r="N102" s="1178">
        <f t="shared" si="189"/>
      </c>
      <c r="O102" s="1179">
        <f t="shared" si="65"/>
      </c>
      <c r="P102" s="1179">
        <f t="shared" si="96"/>
      </c>
      <c r="Q102" s="1179">
        <f t="shared" si="530"/>
      </c>
      <c r="R102" s="1179">
        <f t="shared" si="34"/>
      </c>
      <c r="S102" s="1180">
        <f t="shared" si="282"/>
      </c>
      <c r="T102" s="1181">
        <v>0.0151</v>
      </c>
      <c r="U102" s="1182">
        <v>53</v>
      </c>
      <c r="V102" s="1178">
        <f t="shared" si="344"/>
      </c>
      <c r="W102" s="1182">
        <v>41474</v>
      </c>
      <c r="X102" s="1182">
        <v>602</v>
      </c>
      <c r="Y102" s="1182">
        <v>152</v>
      </c>
      <c r="Z102" s="1182">
        <v>613</v>
      </c>
      <c r="AA102" s="1182">
        <v>100</v>
      </c>
      <c r="AB102" s="1182">
        <v>6</v>
      </c>
      <c r="AC102" s="1182">
        <v>0</v>
      </c>
      <c r="AD102" s="1182">
        <v>48</v>
      </c>
      <c r="AE102" s="1184">
        <f t="shared" si="158"/>
      </c>
      <c r="AF102" s="1178">
        <f t="shared" si="220"/>
      </c>
      <c r="AG102" s="1130" t="s">
        <v>756</v>
      </c>
      <c r="AH102" s="1185" t="s">
        <v>757</v>
      </c>
      <c r="AI102" s="1185">
        <v>29</v>
      </c>
    </row>
    <row customHeight="true" ht="18.452380952380953" r="103">
      <c r="A103" s="1170"/>
      <c r="B103" s="1171" t="s">
        <v>752</v>
      </c>
      <c r="C103" s="1171" t="s">
        <v>761</v>
      </c>
      <c r="D103" s="1173">
        <f t="shared" si="390"/>
      </c>
      <c r="E103" s="1174">
        <v>1112.22</v>
      </c>
      <c r="F103" s="1174">
        <v>2537.31</v>
      </c>
      <c r="G103" s="1190">
        <v>3</v>
      </c>
      <c r="H103" s="1190">
        <v>3</v>
      </c>
      <c r="I103" s="1176">
        <v>7091.369999999995</v>
      </c>
      <c r="J103" s="1177">
        <f t="shared" si="3"/>
      </c>
      <c r="K103" s="1177">
        <f t="shared" si="251"/>
      </c>
      <c r="L103" s="1177">
        <f t="shared" si="313"/>
      </c>
      <c r="M103" s="1177">
        <f t="shared" si="127"/>
      </c>
      <c r="N103" s="1178">
        <f t="shared" si="189"/>
      </c>
      <c r="O103" s="1179">
        <f t="shared" si="65"/>
      </c>
      <c r="P103" s="1179">
        <f t="shared" si="96"/>
      </c>
      <c r="Q103" s="1179">
        <f t="shared" si="530"/>
      </c>
      <c r="R103" s="1179">
        <f t="shared" si="34"/>
      </c>
      <c r="S103" s="1180">
        <f t="shared" si="282"/>
      </c>
      <c r="T103" s="1181">
        <v>0.0165</v>
      </c>
      <c r="U103" s="1182">
        <v>53</v>
      </c>
      <c r="V103" s="1178">
        <f t="shared" si="344"/>
      </c>
      <c r="W103" s="1182">
        <v>45681</v>
      </c>
      <c r="X103" s="1182">
        <v>659</v>
      </c>
      <c r="Y103" s="1182">
        <v>161</v>
      </c>
      <c r="Z103" s="1182">
        <v>668</v>
      </c>
      <c r="AA103" s="1182">
        <v>56</v>
      </c>
      <c r="AB103" s="1182">
        <v>5</v>
      </c>
      <c r="AC103" s="1182">
        <v>0</v>
      </c>
      <c r="AD103" s="1182">
        <v>44</v>
      </c>
      <c r="AE103" s="1184">
        <f t="shared" si="158"/>
      </c>
      <c r="AF103" s="1178">
        <f t="shared" si="220"/>
      </c>
      <c r="AG103" s="1130" t="s">
        <v>756</v>
      </c>
      <c r="AH103" s="1185" t="s">
        <v>757</v>
      </c>
      <c r="AI103" s="1185">
        <v>28</v>
      </c>
    </row>
    <row customHeight="true" ht="18.452380952380953" r="104">
      <c r="A104" s="1170"/>
      <c r="B104" s="1171" t="s">
        <v>752</v>
      </c>
      <c r="C104" s="1171" t="s">
        <v>762</v>
      </c>
      <c r="D104" s="1173">
        <f t="shared" si="390"/>
      </c>
      <c r="E104" s="1174">
        <v>888.96</v>
      </c>
      <c r="F104" s="1174">
        <v>2456.28</v>
      </c>
      <c r="G104" s="1190">
        <v>4</v>
      </c>
      <c r="H104" s="1190">
        <v>4</v>
      </c>
      <c r="I104" s="1176">
        <v>8442.720000000001</v>
      </c>
      <c r="J104" s="1177">
        <f t="shared" si="3"/>
      </c>
      <c r="K104" s="1177">
        <f t="shared" si="251"/>
      </c>
      <c r="L104" s="1177">
        <f t="shared" si="313"/>
      </c>
      <c r="M104" s="1177">
        <f t="shared" si="127"/>
      </c>
      <c r="N104" s="1178">
        <f t="shared" si="189"/>
      </c>
      <c r="O104" s="1179">
        <f t="shared" si="65"/>
      </c>
      <c r="P104" s="1179">
        <f t="shared" si="96"/>
      </c>
      <c r="Q104" s="1179">
        <f t="shared" si="530"/>
      </c>
      <c r="R104" s="1179">
        <f t="shared" si="34"/>
      </c>
      <c r="S104" s="1180">
        <f t="shared" si="282"/>
      </c>
      <c r="T104" s="1181">
        <v>0.0172</v>
      </c>
      <c r="U104" s="1182">
        <v>53</v>
      </c>
      <c r="V104" s="1178">
        <f t="shared" si="344"/>
      </c>
      <c r="W104" s="1182">
        <v>40283</v>
      </c>
      <c r="X104" s="1182">
        <v>457</v>
      </c>
      <c r="Y104" s="1182">
        <v>130</v>
      </c>
      <c r="Z104" s="1182">
        <v>478</v>
      </c>
      <c r="AA104" s="1182">
        <v>40</v>
      </c>
      <c r="AB104" s="1182">
        <v>2</v>
      </c>
      <c r="AC104" s="1182">
        <v>2</v>
      </c>
      <c r="AD104" s="1182">
        <v>39</v>
      </c>
      <c r="AE104" s="1184">
        <f t="shared" si="158"/>
      </c>
      <c r="AF104" s="1178">
        <f t="shared" si="220"/>
      </c>
      <c r="AG104" s="1130" t="s">
        <v>756</v>
      </c>
      <c r="AH104" s="1185" t="s">
        <v>757</v>
      </c>
      <c r="AI104" s="1185">
        <v>14</v>
      </c>
    </row>
    <row r="105">
      <c r="A105" s="1170"/>
      <c r="B105" s="1171" t="s">
        <v>752</v>
      </c>
      <c r="C105" s="1171" t="s">
        <v>764</v>
      </c>
      <c r="D105" s="1173">
        <f t="shared" si="390"/>
      </c>
      <c r="E105" s="1174">
        <v>1118.61</v>
      </c>
      <c r="F105" s="1174">
        <v>2537.83</v>
      </c>
      <c r="G105" s="1190">
        <v>5</v>
      </c>
      <c r="H105" s="1190">
        <v>3</v>
      </c>
      <c r="I105" s="1176">
        <v>10495.26000000001</v>
      </c>
      <c r="J105" s="1177">
        <f t="shared" si="3"/>
      </c>
      <c r="K105" s="1177">
        <f t="shared" si="251"/>
      </c>
      <c r="L105" s="1177">
        <f t="shared" si="313"/>
      </c>
      <c r="M105" s="1177">
        <f t="shared" si="127"/>
      </c>
      <c r="N105" s="1178">
        <f t="shared" si="189"/>
      </c>
      <c r="O105" s="1179">
        <f t="shared" si="65"/>
      </c>
      <c r="P105" s="1179">
        <f t="shared" si="96"/>
      </c>
      <c r="Q105" s="1179">
        <f t="shared" si="530"/>
      </c>
      <c r="R105" s="1179">
        <f t="shared" si="34"/>
      </c>
      <c r="S105" s="1180">
        <f t="shared" si="282"/>
      </c>
      <c r="T105" s="1181">
        <v>0.0164</v>
      </c>
      <c r="U105" s="1182">
        <v>54</v>
      </c>
      <c r="V105" s="1178">
        <f t="shared" si="344"/>
      </c>
      <c r="W105" s="1182">
        <v>45792</v>
      </c>
      <c r="X105" s="1182">
        <v>635</v>
      </c>
      <c r="Y105" s="1182">
        <v>150</v>
      </c>
      <c r="Z105" s="1182">
        <v>641</v>
      </c>
      <c r="AA105" s="1182">
        <v>67</v>
      </c>
      <c r="AB105" s="1182">
        <v>2</v>
      </c>
      <c r="AC105" s="1182">
        <v>2</v>
      </c>
      <c r="AD105" s="1182">
        <v>39</v>
      </c>
      <c r="AE105" s="1184">
        <f t="shared" si="158"/>
      </c>
      <c r="AF105" s="1178">
        <f t="shared" si="220"/>
      </c>
      <c r="AG105" s="1130" t="s">
        <v>756</v>
      </c>
      <c r="AH105" s="1185" t="s">
        <v>757</v>
      </c>
      <c r="AI105" s="1185">
        <v>24</v>
      </c>
    </row>
    <row r="106">
      <c r="A106" s="1170"/>
      <c r="B106" s="1191" t="s">
        <v>746</v>
      </c>
      <c r="C106" s="1191"/>
      <c r="D106" s="1192">
        <f>SUM(D102:D105)</f>
      </c>
      <c r="E106" s="1192">
        <f>SUM(E102:E105)</f>
      </c>
      <c r="F106" s="1192">
        <f>SUM(F102:F105)</f>
      </c>
      <c r="G106" s="1192">
        <f>SUM(G102:G105)</f>
      </c>
      <c r="H106" s="1192">
        <f>SUM(H102:H105)</f>
      </c>
      <c r="I106" s="1192">
        <f>SUM(I102:I105)</f>
      </c>
      <c r="J106" s="1193">
        <f t="shared" si="3"/>
      </c>
      <c r="K106" s="1193">
        <f t="shared" si="251"/>
      </c>
      <c r="L106" s="1194">
        <f t="shared" si="313"/>
      </c>
      <c r="M106" s="1193">
        <f t="shared" si="127"/>
      </c>
      <c r="N106" s="1193">
        <f t="shared" si="189"/>
      </c>
      <c r="O106" s="1195">
        <f t="shared" si="65"/>
      </c>
      <c r="P106" s="1195">
        <f t="shared" si="96"/>
      </c>
      <c r="Q106" s="1195">
        <f t="shared" si="530"/>
      </c>
      <c r="R106" s="1195">
        <f t="shared" si="34"/>
      </c>
      <c r="S106" s="1196">
        <f t="shared" si="282"/>
      </c>
      <c r="T106" s="1195">
        <f>AVERAGE(T102:T105)</f>
      </c>
      <c r="U106" s="1197">
        <f>AVERAGE(U102:U105)</f>
      </c>
      <c r="V106" s="1200">
        <f t="shared" si="344"/>
      </c>
      <c r="W106" s="1192">
        <f>SUM(W102:W105)</f>
      </c>
      <c r="X106" s="1192">
        <f>SUM(X102:X105)</f>
      </c>
      <c r="Y106" s="1192">
        <f>SUM(Y102:Y105)</f>
      </c>
      <c r="Z106" s="1192">
        <f>SUM(Z102:Z105)</f>
      </c>
      <c r="AA106" s="1192">
        <f>SUM(AA102:AA105)</f>
      </c>
      <c r="AB106" s="1192">
        <f>SUM(AB102:AB105)</f>
      </c>
      <c r="AC106" s="1192">
        <f>SUM(AC102:AC105)</f>
      </c>
      <c r="AD106" s="1192">
        <f>SUM(AD102:AD105)</f>
      </c>
      <c r="AE106" s="1193">
        <f t="shared" si="158"/>
      </c>
      <c r="AF106" s="1198">
        <f t="shared" si="220"/>
      </c>
      <c r="AG106" s="1199"/>
      <c r="AH106" s="1199"/>
      <c r="AI106" s="1192">
        <f>SUM(AI102:AI105)</f>
      </c>
    </row>
    <row r="107">
      <c r="A107" s="1170"/>
      <c r="B107" s="1171" t="s">
        <v>772</v>
      </c>
      <c r="C107" s="1189" t="s">
        <v>765</v>
      </c>
      <c r="D107" s="1173">
        <f t="shared" ref="D107:D110" si="391">E107+F107</f>
      </c>
      <c r="E107" s="1174">
        <v>1232.13</v>
      </c>
      <c r="F107" s="1174">
        <v>2477.17</v>
      </c>
      <c r="G107" s="1190">
        <v>7</v>
      </c>
      <c r="H107" s="1190">
        <v>6</v>
      </c>
      <c r="I107" s="1176">
        <v>13827.779999999999</v>
      </c>
      <c r="J107" s="1177">
        <f t="shared" si="3"/>
      </c>
      <c r="K107" s="1177">
        <f t="shared" si="251"/>
      </c>
      <c r="L107" s="1177">
        <f t="shared" si="313"/>
      </c>
      <c r="M107" s="1177">
        <f t="shared" si="127"/>
      </c>
      <c r="N107" s="1178">
        <f t="shared" si="189"/>
      </c>
      <c r="O107" s="1179">
        <f t="shared" si="65"/>
      </c>
      <c r="P107" s="1179">
        <f t="shared" si="96"/>
      </c>
      <c r="Q107" s="1179">
        <f t="shared" si="530"/>
      </c>
      <c r="R107" s="1179">
        <f t="shared" si="34"/>
      </c>
      <c r="S107" s="1180">
        <f t="shared" si="282"/>
      </c>
      <c r="T107" s="1181">
        <v>0.0128</v>
      </c>
      <c r="U107" s="1182">
        <v>55</v>
      </c>
      <c r="V107" s="1178">
        <f t="shared" si="344"/>
      </c>
      <c r="W107" s="1182">
        <v>48586</v>
      </c>
      <c r="X107" s="1182">
        <v>650</v>
      </c>
      <c r="Y107" s="1182">
        <v>161</v>
      </c>
      <c r="Z107" s="1182">
        <v>664</v>
      </c>
      <c r="AA107" s="1182">
        <v>58</v>
      </c>
      <c r="AB107" s="1182">
        <v>9</v>
      </c>
      <c r="AC107" s="1182">
        <v>1</v>
      </c>
      <c r="AD107" s="1182">
        <v>31</v>
      </c>
      <c r="AE107" s="1184">
        <f t="shared" si="158"/>
      </c>
      <c r="AF107" s="1178">
        <f t="shared" si="220"/>
      </c>
      <c r="AG107" s="1130" t="s">
        <v>756</v>
      </c>
      <c r="AH107" s="1185" t="s">
        <v>757</v>
      </c>
      <c r="AI107" s="1185">
        <v>27</v>
      </c>
    </row>
    <row r="108">
      <c r="A108" s="1170"/>
      <c r="B108" s="1171" t="s">
        <v>772</v>
      </c>
      <c r="C108" s="1189" t="s">
        <v>766</v>
      </c>
      <c r="D108" s="1173">
        <f t="shared" si="391"/>
      </c>
      <c r="E108" s="1174">
        <v>1558.66</v>
      </c>
      <c r="F108" s="1174">
        <v>2497.37</v>
      </c>
      <c r="G108" s="1190">
        <v>10</v>
      </c>
      <c r="H108" s="1190">
        <v>9</v>
      </c>
      <c r="I108" s="1176">
        <v>23417.290000000008</v>
      </c>
      <c r="J108" s="1177">
        <f t="shared" si="3"/>
      </c>
      <c r="K108" s="1177">
        <f t="shared" si="251"/>
      </c>
      <c r="L108" s="1177">
        <f t="shared" si="313"/>
      </c>
      <c r="M108" s="1177">
        <f t="shared" si="127"/>
      </c>
      <c r="N108" s="1178">
        <f t="shared" si="189"/>
      </c>
      <c r="O108" s="1179">
        <f t="shared" si="65"/>
      </c>
      <c r="P108" s="1179">
        <f t="shared" si="96"/>
      </c>
      <c r="Q108" s="1179">
        <f t="shared" si="530"/>
      </c>
      <c r="R108" s="1179">
        <f t="shared" si="34"/>
      </c>
      <c r="S108" s="1180">
        <f t="shared" si="282"/>
      </c>
      <c r="T108" s="1181">
        <v>0.0098</v>
      </c>
      <c r="U108" s="1182">
        <v>55</v>
      </c>
      <c r="V108" s="1178">
        <f t="shared" si="344"/>
      </c>
      <c r="W108" s="1182">
        <v>59878</v>
      </c>
      <c r="X108" s="1182">
        <v>1006</v>
      </c>
      <c r="Y108" s="1182">
        <v>178</v>
      </c>
      <c r="Z108" s="1182">
        <v>1037</v>
      </c>
      <c r="AA108" s="1182">
        <v>92</v>
      </c>
      <c r="AB108" s="1182">
        <v>16</v>
      </c>
      <c r="AC108" s="1182">
        <v>0</v>
      </c>
      <c r="AD108" s="1182">
        <v>48</v>
      </c>
      <c r="AE108" s="1184">
        <f t="shared" si="158"/>
      </c>
      <c r="AF108" s="1178">
        <f t="shared" si="220"/>
      </c>
      <c r="AG108" s="1130" t="s">
        <v>756</v>
      </c>
      <c r="AH108" s="1185" t="s">
        <v>757</v>
      </c>
      <c r="AI108" s="1185">
        <v>30</v>
      </c>
    </row>
    <row customHeight="true" ht="18.452380952380953" r="109">
      <c r="A109" s="1170"/>
      <c r="B109" s="1171" t="s">
        <v>772</v>
      </c>
      <c r="C109" s="1189" t="s">
        <v>767</v>
      </c>
      <c r="D109" s="1173">
        <f t="shared" si="391"/>
      </c>
      <c r="E109" s="1174">
        <v>1500.16</v>
      </c>
      <c r="F109" s="1174">
        <v>3002.61</v>
      </c>
      <c r="G109" s="1190">
        <v>4</v>
      </c>
      <c r="H109" s="1190">
        <v>4</v>
      </c>
      <c r="I109" s="1176">
        <v>8700.130000000005</v>
      </c>
      <c r="J109" s="1177">
        <f t="shared" si="3"/>
      </c>
      <c r="K109" s="1177">
        <f t="shared" si="251"/>
      </c>
      <c r="L109" s="1177">
        <f t="shared" si="313"/>
      </c>
      <c r="M109" s="1177">
        <f t="shared" si="127"/>
      </c>
      <c r="N109" s="1178">
        <f t="shared" si="189"/>
      </c>
      <c r="O109" s="1179">
        <f t="shared" si="65"/>
      </c>
      <c r="P109" s="1179">
        <f t="shared" si="96"/>
      </c>
      <c r="Q109" s="1179">
        <f t="shared" si="530"/>
      </c>
      <c r="R109" s="1179">
        <f t="shared" si="34"/>
      </c>
      <c r="S109" s="1180">
        <f t="shared" si="282"/>
      </c>
      <c r="T109" s="1181">
        <v>0.0105</v>
      </c>
      <c r="U109" s="1182">
        <v>54</v>
      </c>
      <c r="V109" s="1178">
        <f t="shared" si="344"/>
      </c>
      <c r="W109" s="1182">
        <v>64587</v>
      </c>
      <c r="X109" s="1182">
        <v>1223</v>
      </c>
      <c r="Y109" s="1182">
        <v>187</v>
      </c>
      <c r="Z109" s="1182">
        <v>1265</v>
      </c>
      <c r="AA109" s="1182">
        <v>56</v>
      </c>
      <c r="AB109" s="1182">
        <v>9</v>
      </c>
      <c r="AC109" s="1182">
        <v>1</v>
      </c>
      <c r="AD109" s="1182">
        <v>53</v>
      </c>
      <c r="AE109" s="1184">
        <f t="shared" si="158"/>
      </c>
      <c r="AF109" s="1178">
        <f t="shared" si="220"/>
      </c>
      <c r="AG109" s="1130" t="s">
        <v>756</v>
      </c>
      <c r="AH109" s="1185" t="s">
        <v>757</v>
      </c>
      <c r="AI109" s="1185">
        <v>21</v>
      </c>
    </row>
    <row r="110">
      <c r="A110" s="1170"/>
      <c r="B110" s="1171" t="s">
        <v>772</v>
      </c>
      <c r="C110" s="1189" t="s">
        <v>768</v>
      </c>
      <c r="D110" s="1173">
        <f t="shared" si="391"/>
      </c>
      <c r="E110" s="1174">
        <v>378.74</v>
      </c>
      <c r="F110" s="1174">
        <v>1139.08</v>
      </c>
      <c r="G110" s="1190">
        <v>2</v>
      </c>
      <c r="H110" s="1190">
        <v>2</v>
      </c>
      <c r="I110" s="1176">
        <v>3813.819999999978</v>
      </c>
      <c r="J110" s="1177">
        <f t="shared" si="3"/>
      </c>
      <c r="K110" s="1177">
        <f t="shared" si="251"/>
      </c>
      <c r="L110" s="1177">
        <f t="shared" si="313"/>
      </c>
      <c r="M110" s="1177">
        <f t="shared" si="127"/>
      </c>
      <c r="N110" s="1178">
        <f t="shared" si="189"/>
      </c>
      <c r="O110" s="1179">
        <f t="shared" si="65"/>
      </c>
      <c r="P110" s="1179">
        <f t="shared" si="96"/>
      </c>
      <c r="Q110" s="1179">
        <f t="shared" si="530"/>
      </c>
      <c r="R110" s="1179">
        <f t="shared" si="34"/>
      </c>
      <c r="S110" s="1180">
        <f t="shared" si="282"/>
      </c>
      <c r="T110" s="1181">
        <v>0.0105</v>
      </c>
      <c r="U110" s="1182">
        <v>55</v>
      </c>
      <c r="V110" s="1178">
        <f t="shared" si="344"/>
      </c>
      <c r="W110" s="1182">
        <v>24167</v>
      </c>
      <c r="X110" s="1182">
        <v>496</v>
      </c>
      <c r="Y110" s="1182">
        <v>67</v>
      </c>
      <c r="Z110" s="1182">
        <v>539</v>
      </c>
      <c r="AA110" s="1182">
        <v>33</v>
      </c>
      <c r="AB110" s="1182">
        <v>4</v>
      </c>
      <c r="AC110" s="1182">
        <v>2</v>
      </c>
      <c r="AD110" s="1182">
        <v>25</v>
      </c>
      <c r="AE110" s="1184">
        <f t="shared" si="158"/>
      </c>
      <c r="AF110" s="1178">
        <f t="shared" si="220"/>
      </c>
      <c r="AG110" s="1130" t="s">
        <v>756</v>
      </c>
      <c r="AH110" s="1185" t="s">
        <v>757</v>
      </c>
      <c r="AI110" s="1185">
        <v>9</v>
      </c>
    </row>
    <row r="111">
      <c r="A111" s="1170"/>
      <c r="B111" s="1191" t="s">
        <v>746</v>
      </c>
      <c r="C111" s="1191"/>
      <c r="D111" s="1192">
        <f>SUM(D107:D110)</f>
      </c>
      <c r="E111" s="1192">
        <f>SUM(E107:E110)</f>
      </c>
      <c r="F111" s="1192">
        <f>SUM(F107:F110)</f>
      </c>
      <c r="G111" s="1192">
        <f>SUM(G107:G110)</f>
      </c>
      <c r="H111" s="1192">
        <f>SUM(H107:H110)</f>
      </c>
      <c r="I111" s="1192">
        <f>SUM(I107:I110)</f>
      </c>
      <c r="J111" s="1193">
        <f t="shared" si="3"/>
      </c>
      <c r="K111" s="1193">
        <f t="shared" si="251"/>
      </c>
      <c r="L111" s="1194">
        <f t="shared" si="313"/>
      </c>
      <c r="M111" s="1193">
        <f t="shared" si="127"/>
      </c>
      <c r="N111" s="1193">
        <f t="shared" si="189"/>
      </c>
      <c r="O111" s="1195">
        <f t="shared" si="65"/>
      </c>
      <c r="P111" s="1195">
        <f t="shared" si="96"/>
      </c>
      <c r="Q111" s="1195">
        <f t="shared" si="530"/>
      </c>
      <c r="R111" s="1195">
        <f t="shared" si="34"/>
      </c>
      <c r="S111" s="1196">
        <f t="shared" si="282"/>
      </c>
      <c r="T111" s="1195">
        <f>AVERAGE(T107:T110)</f>
      </c>
      <c r="U111" s="1197">
        <f>AVERAGE(U107:U110)</f>
      </c>
      <c r="V111" s="1200">
        <f t="shared" si="344"/>
      </c>
      <c r="W111" s="1192">
        <f>SUM(W107:W110)</f>
      </c>
      <c r="X111" s="1192">
        <f>SUM(X107:X110)</f>
      </c>
      <c r="Y111" s="1192">
        <f>SUM(Y107:Y110)</f>
      </c>
      <c r="Z111" s="1192">
        <f>SUM(Z107:Z110)</f>
      </c>
      <c r="AA111" s="1192">
        <f>SUM(AA107:AA110)</f>
      </c>
      <c r="AB111" s="1192">
        <f>SUM(AB107:AB110)</f>
      </c>
      <c r="AC111" s="1192">
        <f>SUM(AC107:AC110)</f>
      </c>
      <c r="AD111" s="1192">
        <f>SUM(AD107:AD110)</f>
      </c>
      <c r="AE111" s="1193">
        <f t="shared" si="158"/>
      </c>
      <c r="AF111" s="1198">
        <f t="shared" si="220"/>
      </c>
      <c r="AG111" s="1199"/>
      <c r="AH111" s="1199"/>
      <c r="AI111" s="1192">
        <f>SUM(AI107:AI110)</f>
      </c>
    </row>
    <row r="112">
      <c r="A112" s="1170"/>
      <c r="B112" s="1201" t="s">
        <v>769</v>
      </c>
      <c r="C112" s="1201"/>
      <c r="D112" s="1202">
        <f>D96+D91+D106+D101+D111</f>
      </c>
      <c r="E112" s="1202">
        <f>E96+E91+E106+E101+E111</f>
      </c>
      <c r="F112" s="1202">
        <f>F96+F91+F106+F101+F111</f>
      </c>
      <c r="G112" s="1202">
        <f>G96+G91+G106+G101+G111</f>
      </c>
      <c r="H112" s="1202">
        <f>H96+H91+H106+H101+H111</f>
      </c>
      <c r="I112" s="1202">
        <f>I96+I91+I106+I101+I111</f>
      </c>
      <c r="J112" s="1203">
        <f t="shared" si="3"/>
      </c>
      <c r="K112" s="1203">
        <f t="shared" si="251"/>
      </c>
      <c r="L112" s="1203">
        <f t="shared" si="313"/>
      </c>
      <c r="M112" s="1203">
        <f t="shared" si="127"/>
      </c>
      <c r="N112" s="1203">
        <f t="shared" si="189"/>
      </c>
      <c r="O112" s="1204">
        <f t="shared" si="65"/>
      </c>
      <c r="P112" s="1204">
        <f t="shared" si="96"/>
      </c>
      <c r="Q112" s="1204">
        <f t="shared" si="530"/>
      </c>
      <c r="R112" s="1204">
        <f t="shared" si="34"/>
      </c>
      <c r="S112" s="1205">
        <f t="shared" si="282"/>
      </c>
      <c r="T112" s="1203">
        <f>(T96+T91+T106+T101+T111)/5</f>
      </c>
      <c r="U112" s="1203">
        <f>(U96+U91+U106+U101+U111)/5</f>
      </c>
      <c r="V112" s="1203">
        <f>(V96+V91+V106+V101+V111)/5</f>
      </c>
      <c r="W112" s="1202">
        <f>W96+W91+W106+W101+W111</f>
      </c>
      <c r="X112" s="1202">
        <f>X96+X91+X106+X101+X111</f>
      </c>
      <c r="Y112" s="1202">
        <f>Y96+Y91+Y106+Y101+Y111</f>
      </c>
      <c r="Z112" s="1202">
        <f>Z96+Z91+Z106+Z101+Z111</f>
      </c>
      <c r="AA112" s="1202">
        <f>AA96+AA91+AA106+AA101+AA111</f>
      </c>
      <c r="AB112" s="1202">
        <f>AB96+AB91+AB106+AB101+AB111</f>
      </c>
      <c r="AC112" s="1202">
        <f>AC96+AC91+AC106+AC101+AC111</f>
      </c>
      <c r="AD112" s="1202">
        <f>AD96+AD91+AD106+AD101+AD111</f>
      </c>
      <c r="AE112" s="1203">
        <f t="shared" si="158"/>
      </c>
      <c r="AF112" s="1206">
        <f t="shared" si="220"/>
      </c>
      <c r="AG112" s="1201"/>
      <c r="AH112" s="1201"/>
      <c r="AI112" s="1202">
        <f>AI96+AI91+AI106+AI101+AI111</f>
      </c>
    </row>
    <row r="113">
      <c r="A113" s="1155" t="s">
        <v>700</v>
      </c>
      <c r="B113" s="1155" t="s">
        <v>701</v>
      </c>
      <c r="C113" s="1155"/>
      <c r="D113" s="1156" t="s">
        <v>702</v>
      </c>
      <c r="E113" s="1156"/>
      <c r="F113" s="1156"/>
      <c r="G113" s="1156"/>
      <c r="H113" s="1156"/>
      <c r="I113" s="1156"/>
      <c r="J113" s="1156"/>
      <c r="K113" s="1156"/>
      <c r="L113" s="1156"/>
      <c r="M113" s="1156"/>
      <c r="N113" s="1157" t="s">
        <v>703</v>
      </c>
      <c r="O113" s="1157"/>
      <c r="P113" s="1157"/>
      <c r="Q113" s="1157"/>
      <c r="R113" s="1157"/>
      <c r="S113" s="1157"/>
      <c r="T113" s="1157"/>
      <c r="U113" s="1157"/>
      <c r="V113" s="1157"/>
      <c r="W113" s="1157"/>
      <c r="X113" s="1157"/>
      <c r="Y113" s="1157"/>
      <c r="Z113" s="1157"/>
      <c r="AA113" s="1157"/>
      <c r="AB113" s="1157"/>
      <c r="AC113" s="1157"/>
      <c r="AD113" s="1157"/>
      <c r="AE113" s="1157"/>
      <c r="AF113" s="1157"/>
      <c r="AG113" s="1157"/>
      <c r="AH113" s="1157"/>
      <c r="AI113" s="1158"/>
    </row>
    <row r="114">
      <c r="A114" s="1155"/>
      <c r="B114" s="1159" t="s">
        <v>704</v>
      </c>
      <c r="C114" s="1155" t="s">
        <v>705</v>
      </c>
      <c r="D114" s="1156" t="s">
        <v>706</v>
      </c>
      <c r="E114" s="1156" t="s">
        <v>707</v>
      </c>
      <c r="F114" s="1160" t="s">
        <v>708</v>
      </c>
      <c r="G114" s="1161" t="s">
        <v>709</v>
      </c>
      <c r="H114" s="1162" t="s">
        <v>710</v>
      </c>
      <c r="I114" s="1163" t="s">
        <v>711</v>
      </c>
      <c r="J114" s="1164" t="s">
        <v>712</v>
      </c>
      <c r="K114" s="1164" t="s">
        <v>713</v>
      </c>
      <c r="L114" s="1165" t="s">
        <v>714</v>
      </c>
      <c r="M114" s="1164" t="s">
        <v>715</v>
      </c>
      <c r="N114" s="1157" t="s">
        <v>716</v>
      </c>
      <c r="O114" s="1166" t="s">
        <v>717</v>
      </c>
      <c r="P114" s="1166" t="s">
        <v>718</v>
      </c>
      <c r="Q114" s="1166" t="s">
        <v>719</v>
      </c>
      <c r="R114" s="1166" t="s">
        <v>720</v>
      </c>
      <c r="S114" s="1167" t="s">
        <v>721</v>
      </c>
      <c r="T114" s="1166" t="s">
        <v>722</v>
      </c>
      <c r="U114" s="1168" t="s">
        <v>723</v>
      </c>
      <c r="V114" s="1157" t="s">
        <v>724</v>
      </c>
      <c r="W114" s="1167" t="s">
        <v>725</v>
      </c>
      <c r="X114" s="1167" t="s">
        <v>726</v>
      </c>
      <c r="Y114" s="1167" t="s">
        <v>727</v>
      </c>
      <c r="Z114" s="1167" t="s">
        <v>728</v>
      </c>
      <c r="AA114" s="1167" t="s">
        <v>729</v>
      </c>
      <c r="AB114" s="1167" t="s">
        <v>730</v>
      </c>
      <c r="AC114" s="1167" t="s">
        <v>731</v>
      </c>
      <c r="AD114" s="1167" t="s">
        <v>732</v>
      </c>
      <c r="AE114" s="1169" t="s">
        <v>733</v>
      </c>
      <c r="AF114" s="1157" t="s">
        <v>734</v>
      </c>
      <c r="AG114" s="1158" t="s">
        <v>735</v>
      </c>
      <c r="AH114" s="1158" t="s">
        <v>736</v>
      </c>
      <c r="AI114" s="1158" t="s">
        <v>737</v>
      </c>
    </row>
    <row r="115">
      <c r="A115" s="1170" t="s">
        <v>775</v>
      </c>
      <c r="B115" s="1171" t="s">
        <v>771</v>
      </c>
      <c r="C115" s="1172" t="s">
        <v>740</v>
      </c>
      <c r="D115" s="1173">
        <f t="shared" ref="D115:D118" si="392">E115+F115</f>
      </c>
      <c r="E115" s="1174">
        <v>1184.34</v>
      </c>
      <c r="F115" s="1174">
        <v>2066.03</v>
      </c>
      <c r="G115" s="1175">
        <v>3</v>
      </c>
      <c r="H115" s="1175">
        <v>3</v>
      </c>
      <c r="I115" s="1176">
        <v>5592.02</v>
      </c>
      <c r="J115" s="1177">
        <f t="shared" ref="J115:J140" si="4">I115/D115</f>
      </c>
      <c r="K115" s="1177">
        <f t="shared" ref="K115:K140" si="252">D115/G115</f>
      </c>
      <c r="L115" s="1177">
        <f t="shared" ref="L115:L140" si="314">D115/H115</f>
      </c>
      <c r="M115" s="1177">
        <f t="shared" ref="M115:M140" si="128">I115/G115</f>
      </c>
      <c r="N115" s="1178">
        <f t="shared" ref="N115:N140" si="190">D115/X115</f>
      </c>
      <c r="O115" s="1179">
        <f t="shared" ref="O115:O140" si="66">S115/W115*1</f>
      </c>
      <c r="P115" s="1179">
        <f t="shared" ref="P115:P140" si="97">X115/W115</f>
      </c>
      <c r="Q115" s="1179">
        <f t="shared" ref="Q115:Q140" si="531">Z115/W115</f>
      </c>
      <c r="R115" s="1179">
        <f t="shared" ref="R115:R140" si="35">AA115/Z115</f>
      </c>
      <c r="S115" s="1180">
        <f t="shared" ref="S115:S140" si="283">Y115/T115</f>
      </c>
      <c r="T115" s="1181">
        <v>0.0142</v>
      </c>
      <c r="U115" s="1182">
        <v>26</v>
      </c>
      <c r="V115" s="1178">
        <f t="shared" ref="V115:V139" si="345">(D115/W115)*1000</f>
      </c>
      <c r="W115" s="1183">
        <v>49990</v>
      </c>
      <c r="X115" s="1180">
        <v>1742</v>
      </c>
      <c r="Y115" s="1180">
        <v>190</v>
      </c>
      <c r="Z115" s="1180">
        <v>1851</v>
      </c>
      <c r="AA115" s="1180">
        <v>56</v>
      </c>
      <c r="AB115" s="1180">
        <v>15</v>
      </c>
      <c r="AC115" s="1180">
        <v>4</v>
      </c>
      <c r="AD115" s="1183">
        <v>78</v>
      </c>
      <c r="AE115" s="1184">
        <f t="shared" ref="AE115:AE140" si="159">D115/Z115</f>
      </c>
      <c r="AF115" s="1178">
        <f t="shared" ref="AF115:AF140" si="221">AI115*1000/D115</f>
      </c>
      <c r="AG115" s="1185" t="s">
        <v>741</v>
      </c>
      <c r="AH115" s="1185" t="s">
        <v>742</v>
      </c>
      <c r="AI115" s="1185">
        <v>24</v>
      </c>
    </row>
    <row r="116">
      <c r="A116" s="1170"/>
      <c r="B116" s="1171" t="s">
        <v>771</v>
      </c>
      <c r="C116" s="1171" t="s">
        <v>743</v>
      </c>
      <c r="D116" s="1173">
        <f t="shared" si="392"/>
      </c>
      <c r="E116" s="1173">
        <v>1147.24</v>
      </c>
      <c r="F116" s="1173">
        <v>2195.39</v>
      </c>
      <c r="G116" s="1175">
        <v>3</v>
      </c>
      <c r="H116" s="1175">
        <v>3</v>
      </c>
      <c r="I116" s="1176">
        <v>7715.57</v>
      </c>
      <c r="J116" s="1177">
        <f t="shared" si="4"/>
      </c>
      <c r="K116" s="1177">
        <f t="shared" si="252"/>
      </c>
      <c r="L116" s="1177">
        <f t="shared" si="314"/>
      </c>
      <c r="M116" s="1177">
        <f t="shared" si="128"/>
      </c>
      <c r="N116" s="1178">
        <f t="shared" si="190"/>
      </c>
      <c r="O116" s="1179">
        <f t="shared" si="66"/>
      </c>
      <c r="P116" s="1179">
        <f t="shared" si="97"/>
      </c>
      <c r="Q116" s="1179">
        <f t="shared" si="531"/>
      </c>
      <c r="R116" s="1179">
        <f t="shared" si="35"/>
      </c>
      <c r="S116" s="1180">
        <f t="shared" si="283"/>
      </c>
      <c r="T116" s="1181">
        <v>0.0137</v>
      </c>
      <c r="U116" s="1182">
        <v>38</v>
      </c>
      <c r="V116" s="1178">
        <f t="shared" si="345"/>
      </c>
      <c r="W116" s="1188">
        <v>46918</v>
      </c>
      <c r="X116" s="1188">
        <v>907</v>
      </c>
      <c r="Y116" s="1188">
        <v>174</v>
      </c>
      <c r="Z116" s="1188">
        <v>948</v>
      </c>
      <c r="AA116" s="1188">
        <v>117</v>
      </c>
      <c r="AB116" s="1188">
        <v>9</v>
      </c>
      <c r="AC116" s="1188">
        <v>2</v>
      </c>
      <c r="AD116" s="1182">
        <v>43</v>
      </c>
      <c r="AE116" s="1184">
        <f t="shared" si="159"/>
      </c>
      <c r="AF116" s="1178">
        <f t="shared" si="221"/>
      </c>
      <c r="AG116" s="1185" t="s">
        <v>741</v>
      </c>
      <c r="AH116" s="1185" t="s">
        <v>742</v>
      </c>
      <c r="AI116" s="1185">
        <v>31</v>
      </c>
    </row>
    <row r="117">
      <c r="A117" s="1170"/>
      <c r="B117" s="1171" t="s">
        <v>771</v>
      </c>
      <c r="C117" s="1189" t="s">
        <v>744</v>
      </c>
      <c r="D117" s="1173">
        <f t="shared" si="392"/>
      </c>
      <c r="E117" s="1174">
        <v>1124.45</v>
      </c>
      <c r="F117" s="1174">
        <v>2170.43</v>
      </c>
      <c r="G117" s="1190">
        <v>2</v>
      </c>
      <c r="H117" s="1190">
        <v>2</v>
      </c>
      <c r="I117" s="1176">
        <v>2400.26</v>
      </c>
      <c r="J117" s="1177">
        <f t="shared" si="4"/>
      </c>
      <c r="K117" s="1177">
        <f t="shared" si="252"/>
      </c>
      <c r="L117" s="1177">
        <f t="shared" si="314"/>
      </c>
      <c r="M117" s="1177">
        <f t="shared" si="128"/>
      </c>
      <c r="N117" s="1178">
        <f t="shared" si="190"/>
      </c>
      <c r="O117" s="1179">
        <f t="shared" si="66"/>
      </c>
      <c r="P117" s="1179">
        <f t="shared" si="97"/>
      </c>
      <c r="Q117" s="1179">
        <f t="shared" si="531"/>
      </c>
      <c r="R117" s="1179">
        <f t="shared" si="35"/>
      </c>
      <c r="S117" s="1180">
        <f t="shared" si="283"/>
      </c>
      <c r="T117" s="1181">
        <v>0.0139</v>
      </c>
      <c r="U117" s="1182">
        <v>42</v>
      </c>
      <c r="V117" s="1178">
        <f t="shared" si="345"/>
      </c>
      <c r="W117" s="1188">
        <v>42987</v>
      </c>
      <c r="X117" s="1188">
        <v>660</v>
      </c>
      <c r="Y117" s="1188">
        <v>166</v>
      </c>
      <c r="Z117" s="1188">
        <v>701</v>
      </c>
      <c r="AA117" s="1188">
        <v>68</v>
      </c>
      <c r="AB117" s="1188">
        <v>4</v>
      </c>
      <c r="AC117" s="1188">
        <v>1</v>
      </c>
      <c r="AD117" s="1182">
        <v>52</v>
      </c>
      <c r="AE117" s="1184">
        <f t="shared" si="159"/>
      </c>
      <c r="AF117" s="1178">
        <f t="shared" si="221"/>
      </c>
      <c r="AG117" s="1185" t="s">
        <v>741</v>
      </c>
      <c r="AH117" s="1185" t="s">
        <v>742</v>
      </c>
      <c r="AI117" s="1185">
        <v>28</v>
      </c>
    </row>
    <row r="118">
      <c r="A118" s="1170"/>
      <c r="B118" s="1171" t="s">
        <v>771</v>
      </c>
      <c r="C118" s="1171" t="s">
        <v>745</v>
      </c>
      <c r="D118" s="1173">
        <f t="shared" si="392"/>
      </c>
      <c r="E118" s="1174">
        <v>1155.99</v>
      </c>
      <c r="F118" s="1174">
        <v>2227.19</v>
      </c>
      <c r="G118" s="1190">
        <v>1</v>
      </c>
      <c r="H118" s="1190">
        <v>0</v>
      </c>
      <c r="I118" s="1176">
        <v>1813.3200000000015</v>
      </c>
      <c r="J118" s="1177">
        <f t="shared" si="4"/>
      </c>
      <c r="K118" s="1177">
        <f t="shared" si="252"/>
      </c>
      <c r="L118" s="1177">
        <f t="shared" si="314"/>
      </c>
      <c r="M118" s="1177">
        <f t="shared" si="128"/>
      </c>
      <c r="N118" s="1178">
        <f t="shared" si="190"/>
      </c>
      <c r="O118" s="1179">
        <f t="shared" si="66"/>
      </c>
      <c r="P118" s="1179">
        <f t="shared" si="97"/>
      </c>
      <c r="Q118" s="1179">
        <f t="shared" si="531"/>
      </c>
      <c r="R118" s="1179">
        <f t="shared" si="35"/>
      </c>
      <c r="S118" s="1180">
        <f t="shared" si="283"/>
      </c>
      <c r="T118" s="1181">
        <v>0.0159</v>
      </c>
      <c r="U118" s="1182">
        <v>44</v>
      </c>
      <c r="V118" s="1178">
        <f t="shared" si="345"/>
      </c>
      <c r="W118" s="1188">
        <v>43345</v>
      </c>
      <c r="X118" s="1188">
        <v>770</v>
      </c>
      <c r="Y118" s="1188">
        <v>176</v>
      </c>
      <c r="Z118" s="1188">
        <v>780</v>
      </c>
      <c r="AA118" s="1188">
        <v>74</v>
      </c>
      <c r="AB118" s="1188">
        <v>4</v>
      </c>
      <c r="AC118" s="1188">
        <v>2</v>
      </c>
      <c r="AD118" s="1182">
        <v>57</v>
      </c>
      <c r="AE118" s="1184">
        <f t="shared" si="159"/>
      </c>
      <c r="AF118" s="1178">
        <f t="shared" si="221"/>
      </c>
      <c r="AG118" s="1185" t="s">
        <v>741</v>
      </c>
      <c r="AH118" s="1185" t="s">
        <v>742</v>
      </c>
      <c r="AI118" s="1185">
        <v>32</v>
      </c>
    </row>
    <row r="119">
      <c r="A119" s="1170"/>
      <c r="B119" s="1191" t="s">
        <v>746</v>
      </c>
      <c r="C119" s="1191"/>
      <c r="D119" s="1192">
        <f>SUM(D115:D118)</f>
      </c>
      <c r="E119" s="1192">
        <f>SUM(E115:E118)</f>
      </c>
      <c r="F119" s="1192">
        <f>SUM(F115:F118)</f>
      </c>
      <c r="G119" s="1192">
        <f>SUM(G115:G118)</f>
      </c>
      <c r="H119" s="1192">
        <f>SUM(H115:H118)</f>
      </c>
      <c r="I119" s="1193">
        <f>SUM(I115:I118)</f>
      </c>
      <c r="J119" s="1193">
        <f t="shared" si="4"/>
      </c>
      <c r="K119" s="1193">
        <f t="shared" si="252"/>
      </c>
      <c r="L119" s="1194">
        <f t="shared" si="314"/>
      </c>
      <c r="M119" s="1193">
        <f t="shared" si="128"/>
      </c>
      <c r="N119" s="1193">
        <f t="shared" si="190"/>
      </c>
      <c r="O119" s="1195">
        <f t="shared" si="66"/>
      </c>
      <c r="P119" s="1195">
        <f t="shared" si="97"/>
      </c>
      <c r="Q119" s="1195">
        <f t="shared" si="531"/>
      </c>
      <c r="R119" s="1195">
        <f t="shared" si="35"/>
      </c>
      <c r="S119" s="1196">
        <f t="shared" si="283"/>
      </c>
      <c r="T119" s="1195">
        <f>AVERAGE(T115:T118)</f>
      </c>
      <c r="U119" s="1197">
        <f>AVERAGE(U115:U118)</f>
      </c>
      <c r="V119" s="1193">
        <f t="shared" si="345"/>
      </c>
      <c r="W119" s="1192">
        <f>SUM(W115:W118)</f>
      </c>
      <c r="X119" s="1192">
        <f>SUM(X115:X118)</f>
      </c>
      <c r="Y119" s="1192">
        <f>SUM(Y115:Y118)</f>
      </c>
      <c r="Z119" s="1192">
        <f>SUM(Z115:Z118)</f>
      </c>
      <c r="AA119" s="1192">
        <f>SUM(AA115:AA118)</f>
      </c>
      <c r="AB119" s="1192">
        <f>SUM(AB115:AB118)</f>
      </c>
      <c r="AC119" s="1192">
        <f>SUM(AC115:AC118)</f>
      </c>
      <c r="AD119" s="1192">
        <f>SUM(AD115:AD118)</f>
      </c>
      <c r="AE119" s="1193">
        <f t="shared" si="159"/>
      </c>
      <c r="AF119" s="1198">
        <f t="shared" si="221"/>
      </c>
      <c r="AG119" s="1199"/>
      <c r="AH119" s="1199"/>
      <c r="AI119" s="1196">
        <f>SUM(AI115:AI118)</f>
      </c>
    </row>
    <row r="120">
      <c r="A120" s="1170"/>
      <c r="B120" s="1171" t="s">
        <v>763</v>
      </c>
      <c r="C120" s="1189" t="s">
        <v>748</v>
      </c>
      <c r="D120" s="1173">
        <f t="shared" ref="D120:D123" si="393">E120+F120</f>
      </c>
      <c r="E120" s="1190">
        <v>1128.61</v>
      </c>
      <c r="F120" s="1190">
        <v>2173.81</v>
      </c>
      <c r="G120" s="1190">
        <v>4</v>
      </c>
      <c r="H120" s="1190">
        <v>4</v>
      </c>
      <c r="I120" s="1176">
        <v>8526.380000000001</v>
      </c>
      <c r="J120" s="1177">
        <f t="shared" si="4"/>
      </c>
      <c r="K120" s="1177">
        <f t="shared" si="252"/>
      </c>
      <c r="L120" s="1177">
        <f t="shared" si="314"/>
      </c>
      <c r="M120" s="1177">
        <f t="shared" si="128"/>
      </c>
      <c r="N120" s="1178">
        <f t="shared" si="190"/>
      </c>
      <c r="O120" s="1179">
        <f t="shared" si="66"/>
      </c>
      <c r="P120" s="1179">
        <f t="shared" si="97"/>
      </c>
      <c r="Q120" s="1179">
        <f t="shared" si="531"/>
      </c>
      <c r="R120" s="1179">
        <f t="shared" si="35"/>
      </c>
      <c r="S120" s="1180">
        <f t="shared" si="283"/>
      </c>
      <c r="T120" s="1181">
        <v>0.0169</v>
      </c>
      <c r="U120" s="1182">
        <v>47</v>
      </c>
      <c r="V120" s="1178">
        <f t="shared" si="345"/>
      </c>
      <c r="W120" s="1182">
        <v>38404</v>
      </c>
      <c r="X120" s="1188">
        <v>534</v>
      </c>
      <c r="Y120" s="1188">
        <v>154</v>
      </c>
      <c r="Z120" s="1188">
        <v>551</v>
      </c>
      <c r="AA120" s="1188">
        <v>73</v>
      </c>
      <c r="AB120" s="1188">
        <v>9</v>
      </c>
      <c r="AC120" s="1188">
        <v>0</v>
      </c>
      <c r="AD120" s="1182">
        <v>41</v>
      </c>
      <c r="AE120" s="1184">
        <f t="shared" si="159"/>
      </c>
      <c r="AF120" s="1178">
        <f t="shared" si="221"/>
      </c>
      <c r="AG120" s="1185" t="s">
        <v>741</v>
      </c>
      <c r="AH120" s="1185" t="s">
        <v>742</v>
      </c>
      <c r="AI120" s="1185">
        <v>22</v>
      </c>
    </row>
    <row r="121">
      <c r="A121" s="1170"/>
      <c r="B121" s="1171" t="s">
        <v>763</v>
      </c>
      <c r="C121" s="1171" t="s">
        <v>749</v>
      </c>
      <c r="D121" s="1173">
        <f t="shared" si="393"/>
      </c>
      <c r="E121" s="1190">
        <v>1248.49</v>
      </c>
      <c r="F121" s="1190">
        <v>2093.99</v>
      </c>
      <c r="G121" s="1190">
        <v>3</v>
      </c>
      <c r="H121" s="1190">
        <v>2</v>
      </c>
      <c r="I121" s="1176">
        <v>7972.740000000005</v>
      </c>
      <c r="J121" s="1177">
        <f t="shared" si="4"/>
      </c>
      <c r="K121" s="1177">
        <f t="shared" si="252"/>
      </c>
      <c r="L121" s="1177">
        <f t="shared" si="314"/>
      </c>
      <c r="M121" s="1177">
        <f t="shared" si="128"/>
      </c>
      <c r="N121" s="1178">
        <f t="shared" si="190"/>
      </c>
      <c r="O121" s="1179">
        <f t="shared" si="66"/>
      </c>
      <c r="P121" s="1179">
        <f t="shared" si="97"/>
      </c>
      <c r="Q121" s="1179">
        <f t="shared" si="531"/>
      </c>
      <c r="R121" s="1179">
        <f t="shared" si="35"/>
      </c>
      <c r="S121" s="1180">
        <f t="shared" si="283"/>
      </c>
      <c r="T121" s="1181">
        <v>0.0161</v>
      </c>
      <c r="U121" s="1182">
        <v>50</v>
      </c>
      <c r="V121" s="1178">
        <f t="shared" si="345"/>
      </c>
      <c r="W121" s="1182">
        <v>34192</v>
      </c>
      <c r="X121" s="1188">
        <v>692</v>
      </c>
      <c r="Y121" s="1188">
        <v>145</v>
      </c>
      <c r="Z121" s="1188">
        <v>724</v>
      </c>
      <c r="AA121" s="1188">
        <v>103</v>
      </c>
      <c r="AB121" s="1188">
        <v>14</v>
      </c>
      <c r="AC121" s="1188">
        <v>0</v>
      </c>
      <c r="AD121" s="1182">
        <v>28</v>
      </c>
      <c r="AE121" s="1184">
        <f t="shared" si="159"/>
      </c>
      <c r="AF121" s="1178">
        <f t="shared" si="221"/>
      </c>
      <c r="AG121" s="1185" t="s">
        <v>741</v>
      </c>
      <c r="AH121" s="1185" t="s">
        <v>742</v>
      </c>
      <c r="AI121" s="1185">
        <v>40</v>
      </c>
    </row>
    <row r="122">
      <c r="A122" s="1170"/>
      <c r="B122" s="1171" t="s">
        <v>763</v>
      </c>
      <c r="C122" s="1171" t="s">
        <v>750</v>
      </c>
      <c r="D122" s="1173">
        <f t="shared" si="393"/>
      </c>
      <c r="E122" s="1190">
        <v>1093.7</v>
      </c>
      <c r="F122" s="1190">
        <v>1929.79</v>
      </c>
      <c r="G122" s="1190">
        <v>11</v>
      </c>
      <c r="H122" s="1190">
        <v>8</v>
      </c>
      <c r="I122" s="1176">
        <v>24240.67</v>
      </c>
      <c r="J122" s="1177">
        <f t="shared" si="4"/>
      </c>
      <c r="K122" s="1177">
        <f t="shared" si="252"/>
      </c>
      <c r="L122" s="1177">
        <f t="shared" si="314"/>
      </c>
      <c r="M122" s="1177">
        <f t="shared" si="128"/>
      </c>
      <c r="N122" s="1178">
        <f t="shared" si="190"/>
      </c>
      <c r="O122" s="1179">
        <f t="shared" si="66"/>
      </c>
      <c r="P122" s="1179">
        <f t="shared" si="97"/>
      </c>
      <c r="Q122" s="1179">
        <f t="shared" si="531"/>
      </c>
      <c r="R122" s="1179">
        <f t="shared" si="35"/>
      </c>
      <c r="S122" s="1180">
        <f t="shared" si="283"/>
      </c>
      <c r="T122" s="1181">
        <v>0.0143</v>
      </c>
      <c r="U122" s="1182">
        <v>53</v>
      </c>
      <c r="V122" s="1178">
        <f t="shared" si="345"/>
      </c>
      <c r="W122" s="1182">
        <v>35024</v>
      </c>
      <c r="X122" s="1188">
        <v>649</v>
      </c>
      <c r="Y122" s="1188">
        <v>144</v>
      </c>
      <c r="Z122" s="1188">
        <v>669</v>
      </c>
      <c r="AA122" s="1188">
        <v>103</v>
      </c>
      <c r="AB122" s="1188">
        <v>10</v>
      </c>
      <c r="AC122" s="1188">
        <v>5</v>
      </c>
      <c r="AD122" s="1182">
        <v>41</v>
      </c>
      <c r="AE122" s="1184">
        <f t="shared" si="159"/>
      </c>
      <c r="AF122" s="1178">
        <f t="shared" si="221"/>
      </c>
      <c r="AG122" s="1185" t="s">
        <v>741</v>
      </c>
      <c r="AH122" s="1185" t="s">
        <v>742</v>
      </c>
      <c r="AI122" s="1185">
        <v>30</v>
      </c>
    </row>
    <row r="123">
      <c r="A123" s="1170"/>
      <c r="B123" s="1171" t="s">
        <v>763</v>
      </c>
      <c r="C123" s="1171" t="s">
        <v>751</v>
      </c>
      <c r="D123" s="1173">
        <f t="shared" si="393"/>
      </c>
      <c r="E123" s="1190">
        <v>1338.28</v>
      </c>
      <c r="F123" s="1190">
        <v>2001.68</v>
      </c>
      <c r="G123" s="1190">
        <v>2</v>
      </c>
      <c r="H123" s="1190">
        <v>1</v>
      </c>
      <c r="I123" s="1176">
        <v>3944.659999999989</v>
      </c>
      <c r="J123" s="1177">
        <f t="shared" si="4"/>
      </c>
      <c r="K123" s="1177">
        <f t="shared" si="252"/>
      </c>
      <c r="L123" s="1177">
        <f t="shared" si="314"/>
      </c>
      <c r="M123" s="1177">
        <f t="shared" si="128"/>
      </c>
      <c r="N123" s="1178">
        <f t="shared" si="190"/>
      </c>
      <c r="O123" s="1179">
        <f t="shared" si="66"/>
      </c>
      <c r="P123" s="1179">
        <f t="shared" si="97"/>
      </c>
      <c r="Q123" s="1179">
        <f t="shared" si="531"/>
      </c>
      <c r="R123" s="1179">
        <f t="shared" si="35"/>
      </c>
      <c r="S123" s="1180">
        <f t="shared" si="283"/>
      </c>
      <c r="T123" s="1181">
        <v>0.0114</v>
      </c>
      <c r="U123" s="1182">
        <v>51</v>
      </c>
      <c r="V123" s="1178">
        <f t="shared" si="345"/>
      </c>
      <c r="W123" s="1182">
        <v>43931</v>
      </c>
      <c r="X123" s="1188">
        <v>899</v>
      </c>
      <c r="Y123" s="1188">
        <v>150</v>
      </c>
      <c r="Z123" s="1188">
        <v>926</v>
      </c>
      <c r="AA123" s="1188">
        <v>72</v>
      </c>
      <c r="AB123" s="1188">
        <v>4</v>
      </c>
      <c r="AC123" s="1188">
        <v>3</v>
      </c>
      <c r="AD123" s="1182">
        <v>40</v>
      </c>
      <c r="AE123" s="1184">
        <f t="shared" si="159"/>
      </c>
      <c r="AF123" s="1178">
        <f t="shared" si="221"/>
      </c>
      <c r="AG123" s="1185" t="s">
        <v>741</v>
      </c>
      <c r="AH123" s="1185" t="s">
        <v>742</v>
      </c>
      <c r="AI123" s="1185">
        <v>24</v>
      </c>
    </row>
    <row r="124">
      <c r="A124" s="1170"/>
      <c r="B124" s="1191" t="s">
        <v>746</v>
      </c>
      <c r="C124" s="1191"/>
      <c r="D124" s="1192">
        <f>SUM(D120:D123)</f>
      </c>
      <c r="E124" s="1192">
        <f>SUM(E120:E123)</f>
      </c>
      <c r="F124" s="1192">
        <f>SUM(F120:F123)</f>
      </c>
      <c r="G124" s="1192">
        <f>SUM(G120:G123)</f>
      </c>
      <c r="H124" s="1192">
        <f>SUM(H120:H123)</f>
      </c>
      <c r="I124" s="1192">
        <f>SUM(I120:I123)</f>
      </c>
      <c r="J124" s="1193">
        <f t="shared" si="4"/>
      </c>
      <c r="K124" s="1193">
        <f t="shared" si="252"/>
      </c>
      <c r="L124" s="1194">
        <f t="shared" si="314"/>
      </c>
      <c r="M124" s="1193">
        <f t="shared" si="128"/>
      </c>
      <c r="N124" s="1193">
        <f t="shared" si="190"/>
      </c>
      <c r="O124" s="1195">
        <f t="shared" si="66"/>
      </c>
      <c r="P124" s="1195">
        <f t="shared" si="97"/>
      </c>
      <c r="Q124" s="1195">
        <f t="shared" si="531"/>
      </c>
      <c r="R124" s="1195">
        <f t="shared" si="35"/>
      </c>
      <c r="S124" s="1196">
        <f t="shared" si="283"/>
      </c>
      <c r="T124" s="1195">
        <f>AVERAGE(T120:T123)</f>
      </c>
      <c r="U124" s="1197">
        <f>AVERAGE(U120:U123)</f>
      </c>
      <c r="V124" s="1200">
        <f t="shared" si="345"/>
      </c>
      <c r="W124" s="1192">
        <f>SUM(W120:W123)</f>
      </c>
      <c r="X124" s="1192">
        <f>SUM(X120:X123)</f>
      </c>
      <c r="Y124" s="1192">
        <f>SUM(Y120:Y123)</f>
      </c>
      <c r="Z124" s="1192">
        <f>SUM(Z120:Z123)</f>
      </c>
      <c r="AA124" s="1192">
        <f>SUM(AA120:AA123)</f>
      </c>
      <c r="AB124" s="1192">
        <f>SUM(AB120:AB123)</f>
      </c>
      <c r="AC124" s="1192">
        <f>SUM(AC120:AC123)</f>
      </c>
      <c r="AD124" s="1192">
        <f>SUM(AD120:AD123)</f>
      </c>
      <c r="AE124" s="1193">
        <f t="shared" si="159"/>
      </c>
      <c r="AF124" s="1198">
        <f t="shared" si="221"/>
      </c>
      <c r="AG124" s="1199"/>
      <c r="AH124" s="1199"/>
      <c r="AI124" s="1196">
        <f>SUM(AI120:AI123)</f>
      </c>
    </row>
    <row r="125">
      <c r="A125" s="1170"/>
      <c r="B125" s="1171" t="s">
        <v>739</v>
      </c>
      <c r="C125" s="1171" t="s">
        <v>753</v>
      </c>
      <c r="D125" s="1173">
        <f t="shared" ref="D125:D129" si="394">E125+F125</f>
      </c>
      <c r="E125" s="1190">
        <v>1247.24</v>
      </c>
      <c r="F125" s="1190">
        <v>2001.24</v>
      </c>
      <c r="G125" s="1190">
        <v>5</v>
      </c>
      <c r="H125" s="1190">
        <v>4</v>
      </c>
      <c r="I125" s="1177">
        <v>9510.709999999992</v>
      </c>
      <c r="J125" s="1177">
        <f t="shared" si="4"/>
      </c>
      <c r="K125" s="1177">
        <f t="shared" si="252"/>
      </c>
      <c r="L125" s="1177">
        <f t="shared" si="314"/>
      </c>
      <c r="M125" s="1177">
        <f t="shared" si="128"/>
      </c>
      <c r="N125" s="1178">
        <f t="shared" si="190"/>
      </c>
      <c r="O125" s="1179">
        <f t="shared" si="66"/>
      </c>
      <c r="P125" s="1179">
        <f t="shared" si="97"/>
      </c>
      <c r="Q125" s="1179">
        <f t="shared" si="531"/>
      </c>
      <c r="R125" s="1179">
        <f t="shared" si="35"/>
      </c>
      <c r="S125" s="1180">
        <f t="shared" si="283"/>
      </c>
      <c r="T125" s="1181">
        <v>0.018</v>
      </c>
      <c r="U125" s="1182">
        <v>52</v>
      </c>
      <c r="V125" s="1178">
        <f t="shared" si="345"/>
      </c>
      <c r="W125" s="1182">
        <v>33766</v>
      </c>
      <c r="X125" s="1182">
        <v>533</v>
      </c>
      <c r="Y125" s="1182">
        <v>154</v>
      </c>
      <c r="Z125" s="1182">
        <v>552</v>
      </c>
      <c r="AA125" s="1182">
        <v>63</v>
      </c>
      <c r="AB125" s="1182">
        <v>6</v>
      </c>
      <c r="AC125" s="1182">
        <v>1</v>
      </c>
      <c r="AD125" s="1182">
        <v>42</v>
      </c>
      <c r="AE125" s="1184">
        <f t="shared" si="159"/>
      </c>
      <c r="AF125" s="1178">
        <f t="shared" si="221"/>
      </c>
      <c r="AG125" s="1185" t="s">
        <v>741</v>
      </c>
      <c r="AH125" s="1185" t="s">
        <v>742</v>
      </c>
      <c r="AI125" s="1185">
        <v>26</v>
      </c>
    </row>
    <row r="126">
      <c r="A126" s="1170"/>
      <c r="B126" s="1171" t="s">
        <v>739</v>
      </c>
      <c r="C126" s="1171" t="s">
        <v>754</v>
      </c>
      <c r="D126" s="1173">
        <f t="shared" si="394"/>
      </c>
      <c r="E126" s="1190">
        <v>2087.66</v>
      </c>
      <c r="F126" s="1190">
        <v>971.29</v>
      </c>
      <c r="G126" s="1190">
        <v>8</v>
      </c>
      <c r="H126" s="1190">
        <v>8</v>
      </c>
      <c r="I126" s="1177">
        <v>17142.850000000006</v>
      </c>
      <c r="J126" s="1177">
        <f t="shared" si="4"/>
      </c>
      <c r="K126" s="1177">
        <f t="shared" si="252"/>
      </c>
      <c r="L126" s="1177">
        <f t="shared" si="314"/>
      </c>
      <c r="M126" s="1177">
        <f t="shared" si="128"/>
      </c>
      <c r="N126" s="1178">
        <f t="shared" si="190"/>
      </c>
      <c r="O126" s="1179">
        <f t="shared" si="66"/>
      </c>
      <c r="P126" s="1179">
        <f t="shared" si="97"/>
      </c>
      <c r="Q126" s="1179">
        <f t="shared" si="531"/>
      </c>
      <c r="R126" s="1179">
        <f t="shared" si="35"/>
      </c>
      <c r="S126" s="1180">
        <f t="shared" si="283"/>
      </c>
      <c r="T126" s="1181">
        <v>0.0086</v>
      </c>
      <c r="U126" s="1182">
        <v>54</v>
      </c>
      <c r="V126" s="1178">
        <f t="shared" si="345"/>
      </c>
      <c r="W126" s="1182">
        <v>31112</v>
      </c>
      <c r="X126" s="1182">
        <v>710</v>
      </c>
      <c r="Y126" s="1182">
        <v>112</v>
      </c>
      <c r="Z126" s="1182">
        <v>741</v>
      </c>
      <c r="AA126" s="1182">
        <v>127</v>
      </c>
      <c r="AB126" s="1182">
        <v>6</v>
      </c>
      <c r="AC126" s="1182">
        <v>1</v>
      </c>
      <c r="AD126" s="1182">
        <v>18</v>
      </c>
      <c r="AE126" s="1184">
        <f t="shared" si="159"/>
      </c>
      <c r="AF126" s="1178">
        <f t="shared" si="221"/>
      </c>
      <c r="AG126" s="1185" t="s">
        <v>741</v>
      </c>
      <c r="AH126" s="1185" t="s">
        <v>742</v>
      </c>
      <c r="AI126" s="1185">
        <v>33</v>
      </c>
    </row>
    <row r="127">
      <c r="A127" s="1170"/>
      <c r="B127" s="1171" t="s">
        <v>739</v>
      </c>
      <c r="C127" s="1171" t="s">
        <v>755</v>
      </c>
      <c r="D127" s="1173">
        <f t="shared" si="394"/>
      </c>
      <c r="E127" s="1190">
        <v>1314.19</v>
      </c>
      <c r="F127" s="1190">
        <v>2527.47</v>
      </c>
      <c r="G127" s="1190">
        <v>6</v>
      </c>
      <c r="H127" s="1190">
        <v>4</v>
      </c>
      <c r="I127" s="1177">
        <v>14721.390000000014</v>
      </c>
      <c r="J127" s="1177">
        <f t="shared" si="4"/>
      </c>
      <c r="K127" s="1177">
        <f t="shared" si="252"/>
      </c>
      <c r="L127" s="1177">
        <f t="shared" si="314"/>
      </c>
      <c r="M127" s="1177">
        <f t="shared" si="128"/>
      </c>
      <c r="N127" s="1178">
        <f t="shared" si="190"/>
      </c>
      <c r="O127" s="1179">
        <f t="shared" si="66"/>
      </c>
      <c r="P127" s="1179">
        <f t="shared" si="97"/>
      </c>
      <c r="Q127" s="1179">
        <f t="shared" si="531"/>
      </c>
      <c r="R127" s="1179">
        <f t="shared" si="35"/>
      </c>
      <c r="S127" s="1180">
        <f t="shared" si="283"/>
      </c>
      <c r="T127" s="1181">
        <v>0.0198</v>
      </c>
      <c r="U127" s="1182">
        <v>58</v>
      </c>
      <c r="V127" s="1178">
        <f t="shared" si="345"/>
      </c>
      <c r="W127" s="1182">
        <v>45436</v>
      </c>
      <c r="X127" s="1182">
        <v>652</v>
      </c>
      <c r="Y127" s="1182">
        <v>222</v>
      </c>
      <c r="Z127" s="1182">
        <v>673</v>
      </c>
      <c r="AA127" s="1182">
        <v>121</v>
      </c>
      <c r="AB127" s="1182">
        <v>9</v>
      </c>
      <c r="AC127" s="1182">
        <v>0</v>
      </c>
      <c r="AD127" s="1182">
        <v>36</v>
      </c>
      <c r="AE127" s="1184">
        <f t="shared" si="159"/>
      </c>
      <c r="AF127" s="1178">
        <f t="shared" si="221"/>
      </c>
      <c r="AG127" s="1130" t="s">
        <v>756</v>
      </c>
      <c r="AH127" s="1185" t="s">
        <v>757</v>
      </c>
      <c r="AI127" s="1185">
        <v>37</v>
      </c>
    </row>
    <row customHeight="true" ht="18.452380952380953" r="128">
      <c r="A128" s="1170"/>
      <c r="B128" s="1171" t="s">
        <v>739</v>
      </c>
      <c r="C128" s="1171" t="s">
        <v>758</v>
      </c>
      <c r="D128" s="1173">
        <f t="shared" si="394"/>
      </c>
      <c r="E128" s="1190">
        <v>1301.71</v>
      </c>
      <c r="F128" s="1190">
        <v>2500</v>
      </c>
      <c r="G128" s="1190">
        <v>8</v>
      </c>
      <c r="H128" s="1190">
        <v>5</v>
      </c>
      <c r="I128" s="1177">
        <v>19350.059999999998</v>
      </c>
      <c r="J128" s="1177">
        <f t="shared" si="4"/>
      </c>
      <c r="K128" s="1177">
        <f t="shared" si="252"/>
      </c>
      <c r="L128" s="1177">
        <f t="shared" si="314"/>
      </c>
      <c r="M128" s="1177">
        <f t="shared" si="128"/>
      </c>
      <c r="N128" s="1178">
        <f t="shared" si="190"/>
      </c>
      <c r="O128" s="1179">
        <f t="shared" si="66"/>
      </c>
      <c r="P128" s="1179">
        <f t="shared" si="97"/>
      </c>
      <c r="Q128" s="1179">
        <f t="shared" si="531"/>
      </c>
      <c r="R128" s="1179">
        <f t="shared" si="35"/>
      </c>
      <c r="S128" s="1180">
        <f t="shared" si="283"/>
      </c>
      <c r="T128" s="1181">
        <v>0.0157</v>
      </c>
      <c r="U128" s="1182">
        <v>59</v>
      </c>
      <c r="V128" s="1178">
        <f t="shared" si="345"/>
      </c>
      <c r="W128" s="1182">
        <v>49669</v>
      </c>
      <c r="X128" s="1182">
        <v>641</v>
      </c>
      <c r="Y128" s="1182">
        <v>192</v>
      </c>
      <c r="Z128" s="1182">
        <v>639</v>
      </c>
      <c r="AA128" s="1182">
        <v>78</v>
      </c>
      <c r="AB128" s="1182">
        <v>6</v>
      </c>
      <c r="AC128" s="1182">
        <v>2</v>
      </c>
      <c r="AD128" s="1182">
        <v>31</v>
      </c>
      <c r="AE128" s="1184">
        <f t="shared" si="159"/>
      </c>
      <c r="AF128" s="1178">
        <f t="shared" si="221"/>
      </c>
      <c r="AG128" s="1130" t="s">
        <v>756</v>
      </c>
      <c r="AH128" s="1185" t="s">
        <v>757</v>
      </c>
      <c r="AI128" s="1185">
        <v>26</v>
      </c>
    </row>
    <row r="129">
      <c r="A129" s="1170"/>
      <c r="B129" s="1171" t="s">
        <v>739</v>
      </c>
      <c r="C129" s="1171" t="s">
        <v>759</v>
      </c>
      <c r="D129" s="1173">
        <f t="shared" si="394"/>
      </c>
      <c r="E129" s="1190">
        <v>1725.94</v>
      </c>
      <c r="F129" s="1190">
        <v>2500</v>
      </c>
      <c r="G129" s="1190">
        <v>3</v>
      </c>
      <c r="H129" s="1190">
        <v>2</v>
      </c>
      <c r="I129" s="1177">
        <v>5244.529999999999</v>
      </c>
      <c r="J129" s="1177">
        <f t="shared" si="4"/>
      </c>
      <c r="K129" s="1177">
        <f t="shared" si="252"/>
      </c>
      <c r="L129" s="1177">
        <f t="shared" si="314"/>
      </c>
      <c r="M129" s="1177">
        <f t="shared" si="128"/>
      </c>
      <c r="N129" s="1178">
        <f t="shared" si="190"/>
      </c>
      <c r="O129" s="1179">
        <f t="shared" si="66"/>
      </c>
      <c r="P129" s="1179">
        <f t="shared" si="97"/>
      </c>
      <c r="Q129" s="1179">
        <f t="shared" si="531"/>
      </c>
      <c r="R129" s="1179">
        <f t="shared" si="35"/>
      </c>
      <c r="S129" s="1180">
        <f t="shared" si="283"/>
      </c>
      <c r="T129" s="1181">
        <v>0.0153</v>
      </c>
      <c r="U129" s="1182">
        <v>58</v>
      </c>
      <c r="V129" s="1178">
        <f t="shared" si="345"/>
      </c>
      <c r="W129" s="1182">
        <v>53799</v>
      </c>
      <c r="X129" s="1182">
        <v>852</v>
      </c>
      <c r="Y129" s="1182">
        <v>198</v>
      </c>
      <c r="Z129" s="1182">
        <v>872</v>
      </c>
      <c r="AA129" s="1182">
        <v>62</v>
      </c>
      <c r="AB129" s="1182">
        <v>8</v>
      </c>
      <c r="AC129" s="1182">
        <v>4</v>
      </c>
      <c r="AD129" s="1182">
        <v>42</v>
      </c>
      <c r="AE129" s="1184">
        <f t="shared" si="159"/>
      </c>
      <c r="AF129" s="1178">
        <f t="shared" si="221"/>
      </c>
      <c r="AG129" s="1130" t="s">
        <v>756</v>
      </c>
      <c r="AH129" s="1185" t="s">
        <v>757</v>
      </c>
      <c r="AI129" s="1185">
        <v>32</v>
      </c>
    </row>
    <row r="130">
      <c r="A130" s="1170"/>
      <c r="B130" s="1207" t="s">
        <v>746</v>
      </c>
      <c r="C130" s="1191"/>
      <c r="D130" s="1192">
        <f>SUM(D125:D129)</f>
      </c>
      <c r="E130" s="1192">
        <f>SUM(E125:E129)</f>
      </c>
      <c r="F130" s="1192">
        <f>SUM(F125:F129)</f>
      </c>
      <c r="G130" s="1192">
        <f>SUM(G125:G129)</f>
      </c>
      <c r="H130" s="1192">
        <f>SUM(H125:H129)</f>
      </c>
      <c r="I130" s="1192">
        <f>SUM(I125:I129)</f>
      </c>
      <c r="J130" s="1193">
        <f t="shared" si="4"/>
      </c>
      <c r="K130" s="1193">
        <f t="shared" si="252"/>
      </c>
      <c r="L130" s="1194">
        <f t="shared" si="314"/>
      </c>
      <c r="M130" s="1193">
        <f t="shared" si="128"/>
      </c>
      <c r="N130" s="1193">
        <f t="shared" si="190"/>
      </c>
      <c r="O130" s="1195">
        <f t="shared" si="66"/>
      </c>
      <c r="P130" s="1195">
        <f t="shared" si="97"/>
      </c>
      <c r="Q130" s="1195">
        <f t="shared" si="531"/>
      </c>
      <c r="R130" s="1195">
        <f t="shared" si="35"/>
      </c>
      <c r="S130" s="1196">
        <f t="shared" si="283"/>
      </c>
      <c r="T130" s="1195">
        <f>AVERAGE(T125:T129)</f>
      </c>
      <c r="U130" s="1197">
        <f>AVERAGE(U125:U129)</f>
      </c>
      <c r="V130" s="1200">
        <f t="shared" si="345"/>
      </c>
      <c r="W130" s="1192">
        <f>SUM(W125:W129)</f>
      </c>
      <c r="X130" s="1192">
        <f>SUM(X125:X129)</f>
      </c>
      <c r="Y130" s="1192">
        <f>SUM(Y125:Y129)</f>
      </c>
      <c r="Z130" s="1192">
        <f>SUM(Z125:Z129)</f>
      </c>
      <c r="AA130" s="1192">
        <f>SUM(AA125:AA129)</f>
      </c>
      <c r="AB130" s="1192">
        <f>SUM(AB125:AB129)</f>
      </c>
      <c r="AC130" s="1192">
        <f>SUM(AC125:AC129)</f>
      </c>
      <c r="AD130" s="1192">
        <f>SUM(AD125:AD129)</f>
      </c>
      <c r="AE130" s="1193">
        <f t="shared" si="159"/>
      </c>
      <c r="AF130" s="1198">
        <f t="shared" si="221"/>
      </c>
      <c r="AG130" s="1199"/>
      <c r="AH130" s="1199"/>
      <c r="AI130" s="1192">
        <f>SUM(AI125:AI129)</f>
      </c>
    </row>
    <row r="131">
      <c r="A131" s="1170"/>
      <c r="B131" s="1189" t="s">
        <v>760</v>
      </c>
      <c r="C131" s="1136" t="s">
        <v>761</v>
      </c>
      <c r="D131" s="1173">
        <f t="shared" ref="D131:D133" si="395">E131+F131</f>
      </c>
      <c r="E131" s="1174">
        <v>1047.98</v>
      </c>
      <c r="F131" s="1174">
        <v>2486.86</v>
      </c>
      <c r="G131" s="1190">
        <v>3</v>
      </c>
      <c r="H131" s="1190">
        <v>2</v>
      </c>
      <c r="I131" s="1176">
        <v>7651.220000000001</v>
      </c>
      <c r="J131" s="1177">
        <f t="shared" si="4"/>
      </c>
      <c r="K131" s="1177">
        <f t="shared" si="252"/>
      </c>
      <c r="L131" s="1177">
        <f t="shared" si="314"/>
      </c>
      <c r="M131" s="1177">
        <f t="shared" si="128"/>
      </c>
      <c r="N131" s="1178">
        <f t="shared" si="190"/>
      </c>
      <c r="O131" s="1179">
        <f t="shared" si="66"/>
      </c>
      <c r="P131" s="1179">
        <f t="shared" si="97"/>
      </c>
      <c r="Q131" s="1179">
        <f t="shared" si="531"/>
      </c>
      <c r="R131" s="1179">
        <f t="shared" si="35"/>
      </c>
      <c r="S131" s="1180">
        <f t="shared" si="283"/>
      </c>
      <c r="T131" s="1181">
        <v>0.0265</v>
      </c>
      <c r="U131" s="1182">
        <v>59</v>
      </c>
      <c r="V131" s="1178">
        <f t="shared" si="345"/>
      </c>
      <c r="W131" s="1182">
        <v>40882</v>
      </c>
      <c r="X131" s="1182">
        <v>571</v>
      </c>
      <c r="Y131" s="1182">
        <v>186</v>
      </c>
      <c r="Z131" s="1182">
        <v>599</v>
      </c>
      <c r="AA131" s="1182">
        <v>58</v>
      </c>
      <c r="AB131" s="1182">
        <v>11</v>
      </c>
      <c r="AC131" s="1182">
        <v>1</v>
      </c>
      <c r="AD131" s="1182">
        <v>40</v>
      </c>
      <c r="AE131" s="1184">
        <f t="shared" si="159"/>
      </c>
      <c r="AF131" s="1178">
        <f t="shared" si="221"/>
      </c>
      <c r="AG131" s="1130" t="s">
        <v>756</v>
      </c>
      <c r="AH131" s="1185" t="s">
        <v>757</v>
      </c>
      <c r="AI131" s="1185">
        <v>19</v>
      </c>
    </row>
    <row r="132">
      <c r="A132" s="1170"/>
      <c r="B132" s="1171" t="s">
        <v>760</v>
      </c>
      <c r="C132" s="1136" t="s">
        <v>762</v>
      </c>
      <c r="D132" s="1173">
        <f t="shared" si="395"/>
      </c>
      <c r="E132" s="1174">
        <v>879.33</v>
      </c>
      <c r="F132" s="1174">
        <v>1990.85</v>
      </c>
      <c r="G132" s="1190">
        <v>3</v>
      </c>
      <c r="H132" s="1190">
        <v>2</v>
      </c>
      <c r="I132" s="1176">
        <v>5983.850000000006</v>
      </c>
      <c r="J132" s="1177">
        <f t="shared" si="4"/>
      </c>
      <c r="K132" s="1177">
        <f t="shared" si="252"/>
      </c>
      <c r="L132" s="1177">
        <f t="shared" si="314"/>
      </c>
      <c r="M132" s="1177">
        <f t="shared" si="128"/>
      </c>
      <c r="N132" s="1178">
        <f t="shared" si="190"/>
      </c>
      <c r="O132" s="1179">
        <f t="shared" si="66"/>
      </c>
      <c r="P132" s="1179">
        <f t="shared" si="97"/>
      </c>
      <c r="Q132" s="1179">
        <f t="shared" si="531"/>
      </c>
      <c r="R132" s="1179">
        <f t="shared" si="35"/>
      </c>
      <c r="S132" s="1180">
        <f t="shared" si="283"/>
      </c>
      <c r="T132" s="1181">
        <v>0.021</v>
      </c>
      <c r="U132" s="1182">
        <v>61</v>
      </c>
      <c r="V132" s="1178">
        <f t="shared" si="345"/>
      </c>
      <c r="W132" s="1182">
        <v>32916</v>
      </c>
      <c r="X132" s="1182">
        <v>508</v>
      </c>
      <c r="Y132" s="1182">
        <v>166</v>
      </c>
      <c r="Z132" s="1182">
        <v>525</v>
      </c>
      <c r="AA132" s="1182">
        <v>65</v>
      </c>
      <c r="AB132" s="1182">
        <v>5</v>
      </c>
      <c r="AC132" s="1182">
        <v>2</v>
      </c>
      <c r="AD132" s="1182">
        <v>29</v>
      </c>
      <c r="AE132" s="1184">
        <f t="shared" si="159"/>
      </c>
      <c r="AF132" s="1178">
        <f t="shared" si="221"/>
      </c>
      <c r="AG132" s="1130" t="s">
        <v>756</v>
      </c>
      <c r="AH132" s="1185" t="s">
        <v>757</v>
      </c>
      <c r="AI132" s="1185">
        <v>23</v>
      </c>
    </row>
    <row r="133">
      <c r="A133" s="1170"/>
      <c r="B133" s="1189" t="s">
        <v>760</v>
      </c>
      <c r="C133" s="1136" t="s">
        <v>764</v>
      </c>
      <c r="D133" s="1173">
        <f t="shared" si="395"/>
      </c>
      <c r="E133" s="1174">
        <v>1025.17</v>
      </c>
      <c r="F133" s="1174">
        <v>2113.47</v>
      </c>
      <c r="G133" s="1190">
        <v>5</v>
      </c>
      <c r="H133" s="1190">
        <v>5</v>
      </c>
      <c r="I133" s="1176">
        <v>7785.529999999999</v>
      </c>
      <c r="J133" s="1177">
        <f t="shared" si="4"/>
      </c>
      <c r="K133" s="1177">
        <f t="shared" si="252"/>
      </c>
      <c r="L133" s="1177">
        <f t="shared" si="314"/>
      </c>
      <c r="M133" s="1177">
        <f t="shared" si="128"/>
      </c>
      <c r="N133" s="1178">
        <f t="shared" si="190"/>
      </c>
      <c r="O133" s="1179">
        <f t="shared" si="66"/>
      </c>
      <c r="P133" s="1179">
        <f t="shared" si="97"/>
      </c>
      <c r="Q133" s="1179">
        <f t="shared" si="531"/>
      </c>
      <c r="R133" s="1179">
        <f t="shared" si="35"/>
      </c>
      <c r="S133" s="1180">
        <f t="shared" si="283"/>
      </c>
      <c r="T133" s="1181">
        <v>0.0154</v>
      </c>
      <c r="U133" s="1182">
        <v>62</v>
      </c>
      <c r="V133" s="1178">
        <f t="shared" si="345"/>
      </c>
      <c r="W133" s="1182">
        <v>35344</v>
      </c>
      <c r="X133" s="1182">
        <v>503</v>
      </c>
      <c r="Y133" s="1182">
        <v>147</v>
      </c>
      <c r="Z133" s="1182">
        <v>514</v>
      </c>
      <c r="AA133" s="1182">
        <v>65</v>
      </c>
      <c r="AB133" s="1182">
        <v>7</v>
      </c>
      <c r="AC133" s="1182">
        <v>3</v>
      </c>
      <c r="AD133" s="1182">
        <v>30</v>
      </c>
      <c r="AE133" s="1184">
        <f t="shared" si="159"/>
      </c>
      <c r="AF133" s="1178">
        <f t="shared" si="221"/>
      </c>
      <c r="AG133" s="1130" t="s">
        <v>756</v>
      </c>
      <c r="AH133" s="1185" t="s">
        <v>757</v>
      </c>
      <c r="AI133" s="1185">
        <v>29</v>
      </c>
    </row>
    <row r="134">
      <c r="A134" s="1170"/>
      <c r="B134" s="1208" t="s">
        <v>746</v>
      </c>
      <c r="C134" s="1191"/>
      <c r="D134" s="1192">
        <f>SUM(D131:D133)</f>
      </c>
      <c r="E134" s="1192">
        <f>SUM(E131:E133)</f>
      </c>
      <c r="F134" s="1192">
        <f>SUM(F131:F133)</f>
      </c>
      <c r="G134" s="1192">
        <f>SUM(G131:G133)</f>
      </c>
      <c r="H134" s="1192">
        <f>SUM(H131:H133)</f>
      </c>
      <c r="I134" s="1192">
        <f>SUM(I131:I133)</f>
      </c>
      <c r="J134" s="1193">
        <f t="shared" si="4"/>
      </c>
      <c r="K134" s="1193">
        <f t="shared" si="252"/>
      </c>
      <c r="L134" s="1194">
        <f t="shared" si="314"/>
      </c>
      <c r="M134" s="1193">
        <f t="shared" si="128"/>
      </c>
      <c r="N134" s="1193">
        <f t="shared" si="190"/>
      </c>
      <c r="O134" s="1195">
        <f t="shared" si="66"/>
      </c>
      <c r="P134" s="1195">
        <f t="shared" si="97"/>
      </c>
      <c r="Q134" s="1195">
        <f t="shared" si="531"/>
      </c>
      <c r="R134" s="1195">
        <f t="shared" si="35"/>
      </c>
      <c r="S134" s="1196">
        <f t="shared" si="283"/>
      </c>
      <c r="T134" s="1195">
        <f>AVERAGE(T131:T133)</f>
      </c>
      <c r="U134" s="1197">
        <f>AVERAGE(U131:U133)</f>
      </c>
      <c r="V134" s="1200">
        <f t="shared" si="345"/>
      </c>
      <c r="W134" s="1192">
        <f>SUM(W131:W133)</f>
      </c>
      <c r="X134" s="1192">
        <f>SUM(X131:X133)</f>
      </c>
      <c r="Y134" s="1192">
        <f>SUM(Y131:Y133)</f>
      </c>
      <c r="Z134" s="1192">
        <f>SUM(Z131:Z133)</f>
      </c>
      <c r="AA134" s="1192">
        <f>SUM(AA131:AA133)</f>
      </c>
      <c r="AB134" s="1192">
        <f>SUM(AB131:AB133)</f>
      </c>
      <c r="AC134" s="1192">
        <f>SUM(AC131:AC133)</f>
      </c>
      <c r="AD134" s="1192">
        <f>SUM(AD131:AD133)</f>
      </c>
      <c r="AE134" s="1193">
        <f t="shared" si="159"/>
      </c>
      <c r="AF134" s="1198">
        <f t="shared" si="221"/>
      </c>
      <c r="AG134" s="1199"/>
      <c r="AH134" s="1199"/>
      <c r="AI134" s="1192">
        <f>SUM(AI131:AI133)</f>
      </c>
    </row>
    <row r="135">
      <c r="A135" s="1170"/>
      <c r="B135" s="1171" t="s">
        <v>772</v>
      </c>
      <c r="C135" s="1189" t="s">
        <v>765</v>
      </c>
      <c r="D135" s="1173">
        <f t="shared" ref="D135:D138" si="396">E135+F135</f>
      </c>
      <c r="E135" s="1174">
        <v>1370.29</v>
      </c>
      <c r="F135" s="1174">
        <v>2408.82</v>
      </c>
      <c r="G135" s="1190">
        <v>3</v>
      </c>
      <c r="H135" s="1190">
        <v>2</v>
      </c>
      <c r="I135" s="1176">
        <v>4496.1600000000035</v>
      </c>
      <c r="J135" s="1177">
        <f t="shared" si="4"/>
      </c>
      <c r="K135" s="1177">
        <f t="shared" si="252"/>
      </c>
      <c r="L135" s="1177">
        <f t="shared" si="314"/>
      </c>
      <c r="M135" s="1177">
        <f t="shared" si="128"/>
      </c>
      <c r="N135" s="1178">
        <f t="shared" si="190"/>
      </c>
      <c r="O135" s="1179">
        <f t="shared" si="66"/>
      </c>
      <c r="P135" s="1179">
        <f t="shared" si="97"/>
      </c>
      <c r="Q135" s="1179">
        <f t="shared" si="531"/>
      </c>
      <c r="R135" s="1179">
        <f t="shared" si="35"/>
      </c>
      <c r="S135" s="1180">
        <f t="shared" si="283"/>
      </c>
      <c r="T135" s="1181">
        <v>0.0101</v>
      </c>
      <c r="U135" s="1182">
        <v>62</v>
      </c>
      <c r="V135" s="1178">
        <f t="shared" si="345"/>
      </c>
      <c r="W135" s="1182">
        <v>49202</v>
      </c>
      <c r="X135" s="1182">
        <v>682</v>
      </c>
      <c r="Y135" s="1182">
        <v>151</v>
      </c>
      <c r="Z135" s="1182">
        <v>718</v>
      </c>
      <c r="AA135" s="1182">
        <v>68</v>
      </c>
      <c r="AB135" s="1182">
        <v>10</v>
      </c>
      <c r="AC135" s="1182">
        <v>3</v>
      </c>
      <c r="AD135" s="1182">
        <v>36</v>
      </c>
      <c r="AE135" s="1184">
        <f t="shared" si="159"/>
      </c>
      <c r="AF135" s="1178">
        <f t="shared" si="221"/>
      </c>
      <c r="AG135" s="1130" t="s">
        <v>756</v>
      </c>
      <c r="AH135" s="1185" t="s">
        <v>757</v>
      </c>
      <c r="AI135" s="1185">
        <v>22</v>
      </c>
    </row>
    <row r="136">
      <c r="A136" s="1170"/>
      <c r="B136" s="1171" t="s">
        <v>772</v>
      </c>
      <c r="C136" s="1189" t="s">
        <v>766</v>
      </c>
      <c r="D136" s="1173">
        <f t="shared" si="396"/>
      </c>
      <c r="E136" s="1174">
        <v>1054.23</v>
      </c>
      <c r="F136" s="1174">
        <v>2461.24</v>
      </c>
      <c r="G136" s="1190">
        <v>2</v>
      </c>
      <c r="H136" s="1190">
        <v>2</v>
      </c>
      <c r="I136" s="1176">
        <v>3597.1699999999837</v>
      </c>
      <c r="J136" s="1177">
        <f t="shared" si="4"/>
      </c>
      <c r="K136" s="1177">
        <f t="shared" si="252"/>
      </c>
      <c r="L136" s="1177">
        <f t="shared" si="314"/>
      </c>
      <c r="M136" s="1177">
        <f t="shared" si="128"/>
      </c>
      <c r="N136" s="1178">
        <f t="shared" si="190"/>
      </c>
      <c r="O136" s="1179">
        <f t="shared" si="66"/>
      </c>
      <c r="P136" s="1179">
        <f t="shared" si="97"/>
      </c>
      <c r="Q136" s="1179">
        <f t="shared" si="531"/>
      </c>
      <c r="R136" s="1179">
        <f t="shared" si="35"/>
      </c>
      <c r="S136" s="1180">
        <f t="shared" si="283"/>
      </c>
      <c r="T136" s="1181">
        <v>0.0149</v>
      </c>
      <c r="U136" s="1182">
        <v>62</v>
      </c>
      <c r="V136" s="1178">
        <f t="shared" si="345"/>
      </c>
      <c r="W136" s="1182">
        <v>50932</v>
      </c>
      <c r="X136" s="1182">
        <v>897</v>
      </c>
      <c r="Y136" s="1182">
        <v>175</v>
      </c>
      <c r="Z136" s="1182">
        <v>911</v>
      </c>
      <c r="AA136" s="1182">
        <v>51</v>
      </c>
      <c r="AB136" s="1182">
        <v>11</v>
      </c>
      <c r="AC136" s="1182">
        <v>1</v>
      </c>
      <c r="AD136" s="1182">
        <v>33</v>
      </c>
      <c r="AE136" s="1184">
        <f t="shared" si="159"/>
      </c>
      <c r="AF136" s="1178">
        <f t="shared" si="221"/>
      </c>
      <c r="AG136" s="1130" t="s">
        <v>756</v>
      </c>
      <c r="AH136" s="1185" t="s">
        <v>757</v>
      </c>
      <c r="AI136" s="1185">
        <v>24</v>
      </c>
    </row>
    <row r="137">
      <c r="A137" s="1170"/>
      <c r="B137" s="1171" t="s">
        <v>772</v>
      </c>
      <c r="C137" s="1189" t="s">
        <v>767</v>
      </c>
      <c r="D137" s="1173">
        <f t="shared" si="396"/>
      </c>
      <c r="E137" s="1174">
        <v>1259.39</v>
      </c>
      <c r="F137" s="1174">
        <v>3000</v>
      </c>
      <c r="G137" s="1190">
        <v>5</v>
      </c>
      <c r="H137" s="1190">
        <v>5</v>
      </c>
      <c r="I137" s="1176">
        <v>9742.600000000006</v>
      </c>
      <c r="J137" s="1177">
        <f t="shared" si="4"/>
      </c>
      <c r="K137" s="1177">
        <f t="shared" si="252"/>
      </c>
      <c r="L137" s="1177">
        <f t="shared" si="314"/>
      </c>
      <c r="M137" s="1177">
        <f t="shared" si="128"/>
      </c>
      <c r="N137" s="1178">
        <f t="shared" si="190"/>
      </c>
      <c r="O137" s="1179">
        <f t="shared" si="66"/>
      </c>
      <c r="P137" s="1179">
        <f t="shared" si="97"/>
      </c>
      <c r="Q137" s="1179">
        <f t="shared" si="531"/>
      </c>
      <c r="R137" s="1179">
        <f t="shared" si="35"/>
      </c>
      <c r="S137" s="1180">
        <f t="shared" si="283"/>
      </c>
      <c r="T137" s="1181">
        <v>0.0187</v>
      </c>
      <c r="U137" s="1182">
        <v>59</v>
      </c>
      <c r="V137" s="1178">
        <f t="shared" si="345"/>
      </c>
      <c r="W137" s="1182">
        <v>58757</v>
      </c>
      <c r="X137" s="1182">
        <v>1514</v>
      </c>
      <c r="Y137" s="1182">
        <v>212</v>
      </c>
      <c r="Z137" s="1182">
        <v>1591</v>
      </c>
      <c r="AA137" s="1182">
        <v>86</v>
      </c>
      <c r="AB137" s="1182">
        <v>8</v>
      </c>
      <c r="AC137" s="1182">
        <v>4</v>
      </c>
      <c r="AD137" s="1182">
        <v>54</v>
      </c>
      <c r="AE137" s="1184">
        <f t="shared" si="159"/>
      </c>
      <c r="AF137" s="1178">
        <f t="shared" si="221"/>
      </c>
      <c r="AG137" s="1130" t="s">
        <v>756</v>
      </c>
      <c r="AH137" s="1185" t="s">
        <v>757</v>
      </c>
      <c r="AI137" s="1185">
        <v>23</v>
      </c>
    </row>
    <row r="138">
      <c r="A138" s="1170"/>
      <c r="B138" s="1171" t="s">
        <v>772</v>
      </c>
      <c r="C138" s="1189" t="s">
        <v>768</v>
      </c>
      <c r="D138" s="1173">
        <f t="shared" si="396"/>
      </c>
      <c r="E138" s="1174">
        <v>505.69</v>
      </c>
      <c r="F138" s="1174">
        <v>1447.86</v>
      </c>
      <c r="G138" s="1190">
        <v>1</v>
      </c>
      <c r="H138" s="1190">
        <v>0</v>
      </c>
      <c r="I138" s="1176">
        <v>1351.3500000000058</v>
      </c>
      <c r="J138" s="1177">
        <f t="shared" si="4"/>
      </c>
      <c r="K138" s="1177">
        <f t="shared" si="252"/>
      </c>
      <c r="L138" s="1177">
        <f t="shared" si="314"/>
      </c>
      <c r="M138" s="1177">
        <f t="shared" si="128"/>
      </c>
      <c r="N138" s="1178">
        <f t="shared" si="190"/>
      </c>
      <c r="O138" s="1179">
        <f t="shared" si="66"/>
      </c>
      <c r="P138" s="1179">
        <f t="shared" si="97"/>
      </c>
      <c r="Q138" s="1179">
        <f t="shared" si="531"/>
      </c>
      <c r="R138" s="1179">
        <f t="shared" si="35"/>
      </c>
      <c r="S138" s="1180">
        <f t="shared" si="283"/>
      </c>
      <c r="T138" s="1181">
        <v>0.0216</v>
      </c>
      <c r="U138" s="1182">
        <v>60</v>
      </c>
      <c r="V138" s="1178">
        <f t="shared" si="345"/>
      </c>
      <c r="W138" s="1182">
        <v>29225</v>
      </c>
      <c r="X138" s="1182">
        <v>876</v>
      </c>
      <c r="Y138" s="1182">
        <v>112</v>
      </c>
      <c r="Z138" s="1182">
        <v>982</v>
      </c>
      <c r="AA138" s="1182">
        <v>68</v>
      </c>
      <c r="AB138" s="1182">
        <v>6</v>
      </c>
      <c r="AC138" s="1182">
        <v>1</v>
      </c>
      <c r="AD138" s="1182">
        <v>43</v>
      </c>
      <c r="AE138" s="1184">
        <f t="shared" si="159"/>
      </c>
      <c r="AF138" s="1178">
        <f t="shared" si="221"/>
      </c>
      <c r="AG138" s="1130" t="s">
        <v>756</v>
      </c>
      <c r="AH138" s="1185" t="s">
        <v>757</v>
      </c>
      <c r="AI138" s="1185">
        <v>23</v>
      </c>
    </row>
    <row r="139">
      <c r="A139" s="1170"/>
      <c r="B139" s="1191" t="s">
        <v>746</v>
      </c>
      <c r="C139" s="1191"/>
      <c r="D139" s="1192">
        <f>SUM(D135:D138)</f>
      </c>
      <c r="E139" s="1192">
        <f>SUM(E135:E138)</f>
      </c>
      <c r="F139" s="1192">
        <f>SUM(F135:F138)</f>
      </c>
      <c r="G139" s="1192">
        <f>SUM(G135:G138)</f>
      </c>
      <c r="H139" s="1192">
        <f>SUM(H135:H138)</f>
      </c>
      <c r="I139" s="1192">
        <f>SUM(I135:I138)</f>
      </c>
      <c r="J139" s="1193">
        <f t="shared" si="4"/>
      </c>
      <c r="K139" s="1193">
        <f t="shared" si="252"/>
      </c>
      <c r="L139" s="1194">
        <f t="shared" si="314"/>
      </c>
      <c r="M139" s="1193">
        <f t="shared" si="128"/>
      </c>
      <c r="N139" s="1193">
        <f t="shared" si="190"/>
      </c>
      <c r="O139" s="1195">
        <f t="shared" si="66"/>
      </c>
      <c r="P139" s="1195">
        <f t="shared" si="97"/>
      </c>
      <c r="Q139" s="1195">
        <f t="shared" si="531"/>
      </c>
      <c r="R139" s="1195">
        <f t="shared" si="35"/>
      </c>
      <c r="S139" s="1196">
        <f t="shared" si="283"/>
      </c>
      <c r="T139" s="1195">
        <f>AVERAGE(T135:T138)</f>
      </c>
      <c r="U139" s="1197">
        <f>AVERAGE(U135:U138)</f>
      </c>
      <c r="V139" s="1200">
        <f t="shared" si="345"/>
      </c>
      <c r="W139" s="1192">
        <f>SUM(W135:W138)</f>
      </c>
      <c r="X139" s="1192">
        <f>SUM(X135:X138)</f>
      </c>
      <c r="Y139" s="1192">
        <f>SUM(Y135:Y138)</f>
      </c>
      <c r="Z139" s="1192">
        <f>SUM(Z135:Z138)</f>
      </c>
      <c r="AA139" s="1192">
        <f>SUM(AA135:AA138)</f>
      </c>
      <c r="AB139" s="1192">
        <f>SUM(AB135:AB138)</f>
      </c>
      <c r="AC139" s="1192">
        <f>SUM(AC135:AC138)</f>
      </c>
      <c r="AD139" s="1192">
        <f>SUM(AD135:AD138)</f>
      </c>
      <c r="AE139" s="1193">
        <f t="shared" si="159"/>
      </c>
      <c r="AF139" s="1198">
        <f t="shared" si="221"/>
      </c>
      <c r="AG139" s="1199"/>
      <c r="AH139" s="1199"/>
      <c r="AI139" s="1192">
        <f>SUM(AI135:AI138)</f>
      </c>
    </row>
    <row r="140">
      <c r="A140" s="1170"/>
      <c r="B140" s="1201" t="s">
        <v>769</v>
      </c>
      <c r="C140" s="1201"/>
      <c r="D140" s="1202">
        <f>D124+D119+D134+D130+D139</f>
      </c>
      <c r="E140" s="1202">
        <f>E124+E119+E134+E130+E139</f>
      </c>
      <c r="F140" s="1202">
        <f>F124+F119+F134+F130+F139</f>
      </c>
      <c r="G140" s="1202">
        <f>G124+G119+G134+G130+G139</f>
      </c>
      <c r="H140" s="1202">
        <f>H124+H119+H134+H130+H139</f>
      </c>
      <c r="I140" s="1202">
        <f>I124+I119+I134+I130+I139</f>
      </c>
      <c r="J140" s="1203">
        <f t="shared" si="4"/>
      </c>
      <c r="K140" s="1203">
        <f t="shared" si="252"/>
      </c>
      <c r="L140" s="1203">
        <f t="shared" si="314"/>
      </c>
      <c r="M140" s="1203">
        <f t="shared" si="128"/>
      </c>
      <c r="N140" s="1203">
        <f t="shared" si="190"/>
      </c>
      <c r="O140" s="1204">
        <f t="shared" si="66"/>
      </c>
      <c r="P140" s="1204">
        <f t="shared" si="97"/>
      </c>
      <c r="Q140" s="1204">
        <f t="shared" si="531"/>
      </c>
      <c r="R140" s="1204">
        <f t="shared" si="35"/>
      </c>
      <c r="S140" s="1205">
        <f t="shared" si="283"/>
      </c>
      <c r="T140" s="1203">
        <f>(T124+T119+T134+T130+T139)/5</f>
      </c>
      <c r="U140" s="1203">
        <f>(U124+U119+U134+U130+U139)/5</f>
      </c>
      <c r="V140" s="1203">
        <f>(V124+V119+V134+V130+V139)/5</f>
      </c>
      <c r="W140" s="1202">
        <f>W124+W119+W134+W130+W139</f>
      </c>
      <c r="X140" s="1202">
        <f>X124+X119+X134+X130+X139</f>
      </c>
      <c r="Y140" s="1202">
        <f>Y124+Y119+Y134+Y130+Y139</f>
      </c>
      <c r="Z140" s="1202">
        <f>Z124+Z119+Z134+Z130+Z139</f>
      </c>
      <c r="AA140" s="1202">
        <f>AA124+AA119+AA134+AA130+AA139</f>
      </c>
      <c r="AB140" s="1202">
        <f>AB124+AB119+AB134+AB130+AB139</f>
      </c>
      <c r="AC140" s="1202">
        <f>AC124+AC119+AC134+AC130+AC139</f>
      </c>
      <c r="AD140" s="1202">
        <f>AD124+AD119+AD134+AD130+AD139</f>
      </c>
      <c r="AE140" s="1203">
        <f t="shared" si="159"/>
      </c>
      <c r="AF140" s="1206">
        <f t="shared" si="221"/>
      </c>
      <c r="AG140" s="1201"/>
      <c r="AH140" s="1201"/>
      <c r="AI140" s="1202">
        <f>AI124+AI119+AI134+AI130+AI139</f>
      </c>
    </row>
    <row r="141">
      <c r="A141" s="1155" t="s">
        <v>700</v>
      </c>
      <c r="B141" s="1155" t="s">
        <v>701</v>
      </c>
      <c r="C141" s="1155"/>
      <c r="D141" s="1156" t="s">
        <v>702</v>
      </c>
      <c r="E141" s="1156"/>
      <c r="F141" s="1156"/>
      <c r="G141" s="1156"/>
      <c r="H141" s="1156"/>
      <c r="I141" s="1156"/>
      <c r="J141" s="1156"/>
      <c r="K141" s="1156"/>
      <c r="L141" s="1156"/>
      <c r="M141" s="1156"/>
      <c r="N141" s="1157" t="s">
        <v>703</v>
      </c>
      <c r="O141" s="1157"/>
      <c r="P141" s="1157"/>
      <c r="Q141" s="1157"/>
      <c r="R141" s="1157"/>
      <c r="S141" s="1157"/>
      <c r="T141" s="1157"/>
      <c r="U141" s="1157"/>
      <c r="V141" s="1157"/>
      <c r="W141" s="1157"/>
      <c r="X141" s="1157"/>
      <c r="Y141" s="1157"/>
      <c r="Z141" s="1157"/>
      <c r="AA141" s="1157"/>
      <c r="AB141" s="1157"/>
      <c r="AC141" s="1157"/>
      <c r="AD141" s="1157"/>
      <c r="AE141" s="1157"/>
      <c r="AF141" s="1157"/>
      <c r="AG141" s="1157"/>
      <c r="AH141" s="1157"/>
      <c r="AI141" s="1158"/>
    </row>
    <row r="142">
      <c r="A142" s="1155"/>
      <c r="B142" s="1159" t="s">
        <v>704</v>
      </c>
      <c r="C142" s="1155" t="s">
        <v>705</v>
      </c>
      <c r="D142" s="1156" t="s">
        <v>706</v>
      </c>
      <c r="E142" s="1156" t="s">
        <v>707</v>
      </c>
      <c r="F142" s="1160" t="s">
        <v>708</v>
      </c>
      <c r="G142" s="1161" t="s">
        <v>709</v>
      </c>
      <c r="H142" s="1162" t="s">
        <v>710</v>
      </c>
      <c r="I142" s="1163" t="s">
        <v>711</v>
      </c>
      <c r="J142" s="1164" t="s">
        <v>712</v>
      </c>
      <c r="K142" s="1164" t="s">
        <v>713</v>
      </c>
      <c r="L142" s="1165" t="s">
        <v>714</v>
      </c>
      <c r="M142" s="1164" t="s">
        <v>715</v>
      </c>
      <c r="N142" s="1157" t="s">
        <v>716</v>
      </c>
      <c r="O142" s="1166" t="s">
        <v>717</v>
      </c>
      <c r="P142" s="1166" t="s">
        <v>718</v>
      </c>
      <c r="Q142" s="1166" t="s">
        <v>719</v>
      </c>
      <c r="R142" s="1166" t="s">
        <v>720</v>
      </c>
      <c r="S142" s="1167" t="s">
        <v>721</v>
      </c>
      <c r="T142" s="1166" t="s">
        <v>722</v>
      </c>
      <c r="U142" s="1168" t="s">
        <v>723</v>
      </c>
      <c r="V142" s="1157" t="s">
        <v>724</v>
      </c>
      <c r="W142" s="1167" t="s">
        <v>725</v>
      </c>
      <c r="X142" s="1167" t="s">
        <v>726</v>
      </c>
      <c r="Y142" s="1167" t="s">
        <v>727</v>
      </c>
      <c r="Z142" s="1167" t="s">
        <v>728</v>
      </c>
      <c r="AA142" s="1167" t="s">
        <v>729</v>
      </c>
      <c r="AB142" s="1167" t="s">
        <v>730</v>
      </c>
      <c r="AC142" s="1167" t="s">
        <v>731</v>
      </c>
      <c r="AD142" s="1167" t="s">
        <v>732</v>
      </c>
      <c r="AE142" s="1169" t="s">
        <v>733</v>
      </c>
      <c r="AF142" s="1157" t="s">
        <v>734</v>
      </c>
      <c r="AG142" s="1158" t="s">
        <v>735</v>
      </c>
      <c r="AH142" s="1158" t="s">
        <v>736</v>
      </c>
      <c r="AI142" s="1158" t="s">
        <v>737</v>
      </c>
    </row>
    <row r="143">
      <c r="A143" s="1170" t="s">
        <v>776</v>
      </c>
      <c r="B143" s="1171" t="s">
        <v>763</v>
      </c>
      <c r="C143" s="1172" t="s">
        <v>740</v>
      </c>
      <c r="D143" s="1173">
        <f t="shared" ref="D143:D146" si="397">E143+F143</f>
      </c>
      <c r="E143" s="1174">
        <v>1193.32</v>
      </c>
      <c r="F143" s="1174">
        <v>2084.78</v>
      </c>
      <c r="G143" s="1175">
        <v>2</v>
      </c>
      <c r="H143" s="1175">
        <v>1</v>
      </c>
      <c r="I143" s="1176">
        <v>3813.8199999999997</v>
      </c>
      <c r="J143" s="1177">
        <f t="shared" ref="J143:J168" si="5">I143/D143</f>
      </c>
      <c r="K143" s="1177">
        <f t="shared" ref="K143:K168" si="253">D143/G143</f>
      </c>
      <c r="L143" s="1177">
        <f t="shared" ref="L143:L168" si="315">D143/H143</f>
      </c>
      <c r="M143" s="1177">
        <f t="shared" ref="M143:M168" si="129">I143/G143</f>
      </c>
      <c r="N143" s="1178">
        <f t="shared" ref="N143:N168" si="191">D143/X143</f>
      </c>
      <c r="O143" s="1179">
        <f t="shared" ref="O143:O168" si="67">S143/W143*1</f>
      </c>
      <c r="P143" s="1179">
        <f t="shared" ref="P143:P168" si="98">X143/W143</f>
      </c>
      <c r="Q143" s="1179">
        <f t="shared" ref="Q143:Q168" si="532">Z143/W143</f>
      </c>
      <c r="R143" s="1179">
        <f t="shared" ref="R143:R168" si="36">AA143/Z143</f>
      </c>
      <c r="S143" s="1180">
        <f t="shared" ref="S143:S168" si="284">Y143/T143</f>
      </c>
      <c r="T143" s="1181">
        <v>0.0181</v>
      </c>
      <c r="U143" s="1182">
        <v>32</v>
      </c>
      <c r="V143" s="1178">
        <f t="shared" ref="V143:V167" si="346">(D143/W143)*1000</f>
      </c>
      <c r="W143" s="1183">
        <v>39406</v>
      </c>
      <c r="X143" s="1180">
        <v>1649</v>
      </c>
      <c r="Y143" s="1180">
        <v>163</v>
      </c>
      <c r="Z143" s="1180">
        <v>1745</v>
      </c>
      <c r="AA143" s="1180">
        <v>57</v>
      </c>
      <c r="AB143" s="1180">
        <v>9</v>
      </c>
      <c r="AC143" s="1180">
        <v>2</v>
      </c>
      <c r="AD143" s="1183">
        <v>42</v>
      </c>
      <c r="AE143" s="1184">
        <f t="shared" ref="AE143:AE168" si="160">D143/Z143</f>
      </c>
      <c r="AF143" s="1178">
        <f t="shared" ref="AF143:AF168" si="222">AI143*1000/D143</f>
      </c>
      <c r="AG143" s="1185" t="s">
        <v>741</v>
      </c>
      <c r="AH143" s="1185" t="s">
        <v>742</v>
      </c>
      <c r="AI143" s="1185">
        <v>25</v>
      </c>
    </row>
    <row r="144">
      <c r="A144" s="1170"/>
      <c r="B144" s="1171" t="s">
        <v>763</v>
      </c>
      <c r="C144" s="1171" t="s">
        <v>743</v>
      </c>
      <c r="D144" s="1173">
        <f t="shared" si="397"/>
      </c>
      <c r="E144" s="1173">
        <v>1044.47</v>
      </c>
      <c r="F144" s="1173">
        <v>1967.78</v>
      </c>
      <c r="G144" s="1175">
        <v>4</v>
      </c>
      <c r="H144" s="1175">
        <v>4</v>
      </c>
      <c r="I144" s="1176">
        <v>8714.079999999998</v>
      </c>
      <c r="J144" s="1177">
        <f t="shared" si="5"/>
      </c>
      <c r="K144" s="1177">
        <f t="shared" si="253"/>
      </c>
      <c r="L144" s="1177">
        <f t="shared" si="315"/>
      </c>
      <c r="M144" s="1177">
        <f t="shared" si="129"/>
      </c>
      <c r="N144" s="1178">
        <f t="shared" si="191"/>
      </c>
      <c r="O144" s="1179">
        <f t="shared" si="67"/>
      </c>
      <c r="P144" s="1179">
        <f t="shared" si="98"/>
      </c>
      <c r="Q144" s="1179">
        <f t="shared" si="532"/>
      </c>
      <c r="R144" s="1179">
        <f t="shared" si="36"/>
      </c>
      <c r="S144" s="1180">
        <f t="shared" si="284"/>
      </c>
      <c r="T144" s="1181">
        <v>0.0215</v>
      </c>
      <c r="U144" s="1182">
        <v>39</v>
      </c>
      <c r="V144" s="1178">
        <f t="shared" si="346"/>
      </c>
      <c r="W144" s="1209">
        <v>37391</v>
      </c>
      <c r="X144" s="1188">
        <v>1183</v>
      </c>
      <c r="Y144" s="1188">
        <v>157</v>
      </c>
      <c r="Z144" s="1188">
        <v>1297</v>
      </c>
      <c r="AA144" s="1188">
        <v>65</v>
      </c>
      <c r="AB144" s="1188">
        <v>12</v>
      </c>
      <c r="AC144" s="1188">
        <v>1</v>
      </c>
      <c r="AD144" s="1182">
        <v>37</v>
      </c>
      <c r="AE144" s="1184">
        <f t="shared" si="160"/>
      </c>
      <c r="AF144" s="1178">
        <f t="shared" si="222"/>
      </c>
      <c r="AG144" s="1185" t="s">
        <v>741</v>
      </c>
      <c r="AH144" s="1185" t="s">
        <v>742</v>
      </c>
      <c r="AI144" s="1185">
        <v>22</v>
      </c>
    </row>
    <row r="145">
      <c r="A145" s="1170"/>
      <c r="B145" s="1171" t="s">
        <v>763</v>
      </c>
      <c r="C145" s="1189" t="s">
        <v>744</v>
      </c>
      <c r="D145" s="1173">
        <f t="shared" si="397"/>
      </c>
      <c r="E145" s="1174">
        <v>1197.13</v>
      </c>
      <c r="F145" s="1174">
        <v>2593.9</v>
      </c>
      <c r="G145" s="1190">
        <v>4</v>
      </c>
      <c r="H145" s="1190">
        <v>4</v>
      </c>
      <c r="I145" s="1176">
        <v>8873.16</v>
      </c>
      <c r="J145" s="1177">
        <f t="shared" si="5"/>
      </c>
      <c r="K145" s="1177">
        <f t="shared" si="253"/>
      </c>
      <c r="L145" s="1177">
        <f t="shared" si="315"/>
      </c>
      <c r="M145" s="1177">
        <f t="shared" si="129"/>
      </c>
      <c r="N145" s="1178">
        <f t="shared" si="191"/>
      </c>
      <c r="O145" s="1179">
        <f t="shared" si="67"/>
      </c>
      <c r="P145" s="1179">
        <f t="shared" si="98"/>
      </c>
      <c r="Q145" s="1179">
        <f t="shared" si="532"/>
      </c>
      <c r="R145" s="1179">
        <f t="shared" si="36"/>
      </c>
      <c r="S145" s="1180">
        <f t="shared" si="284"/>
      </c>
      <c r="T145" s="1181">
        <v>0.0227</v>
      </c>
      <c r="U145" s="1182">
        <v>45</v>
      </c>
      <c r="V145" s="1210">
        <f t="shared" si="346"/>
      </c>
      <c r="W145" s="1188">
        <v>41950</v>
      </c>
      <c r="X145" s="1211">
        <v>787</v>
      </c>
      <c r="Y145" s="1188">
        <v>175</v>
      </c>
      <c r="Z145" s="1188">
        <v>801</v>
      </c>
      <c r="AA145" s="1188">
        <v>107</v>
      </c>
      <c r="AB145" s="1188">
        <v>6</v>
      </c>
      <c r="AC145" s="1188">
        <v>2</v>
      </c>
      <c r="AD145" s="1182">
        <v>44</v>
      </c>
      <c r="AE145" s="1184">
        <f t="shared" si="160"/>
      </c>
      <c r="AF145" s="1178">
        <f t="shared" si="222"/>
      </c>
      <c r="AG145" s="1185" t="s">
        <v>741</v>
      </c>
      <c r="AH145" s="1185" t="s">
        <v>742</v>
      </c>
      <c r="AI145" s="1185">
        <v>28</v>
      </c>
    </row>
    <row r="146">
      <c r="A146" s="1170"/>
      <c r="B146" s="1171" t="s">
        <v>763</v>
      </c>
      <c r="C146" s="1171" t="s">
        <v>745</v>
      </c>
      <c r="D146" s="1173">
        <f t="shared" si="397"/>
      </c>
      <c r="E146" s="1174">
        <v>1200.42</v>
      </c>
      <c r="F146" s="1174">
        <v>2205.68</v>
      </c>
      <c r="G146" s="1190">
        <v>6</v>
      </c>
      <c r="H146" s="1190">
        <v>5</v>
      </c>
      <c r="I146" s="1176">
        <v>11098.5</v>
      </c>
      <c r="J146" s="1177">
        <f t="shared" si="5"/>
      </c>
      <c r="K146" s="1177">
        <f t="shared" si="253"/>
      </c>
      <c r="L146" s="1177">
        <f t="shared" si="315"/>
      </c>
      <c r="M146" s="1177">
        <f t="shared" si="129"/>
      </c>
      <c r="N146" s="1178">
        <f t="shared" si="191"/>
      </c>
      <c r="O146" s="1179">
        <f t="shared" si="67"/>
      </c>
      <c r="P146" s="1179">
        <f t="shared" si="98"/>
      </c>
      <c r="Q146" s="1179">
        <f t="shared" si="532"/>
      </c>
      <c r="R146" s="1179">
        <f t="shared" si="36"/>
      </c>
      <c r="S146" s="1180">
        <f t="shared" si="284"/>
      </c>
      <c r="T146" s="1181">
        <v>0.0219</v>
      </c>
      <c r="U146" s="1182">
        <v>47</v>
      </c>
      <c r="V146" s="1178">
        <f t="shared" si="346"/>
      </c>
      <c r="W146" s="1212">
        <v>37992</v>
      </c>
      <c r="X146" s="1188">
        <v>698</v>
      </c>
      <c r="Y146" s="1188">
        <v>182</v>
      </c>
      <c r="Z146" s="1188">
        <v>727</v>
      </c>
      <c r="AA146" s="1188">
        <v>60</v>
      </c>
      <c r="AB146" s="1188">
        <v>10</v>
      </c>
      <c r="AC146" s="1188">
        <v>4</v>
      </c>
      <c r="AD146" s="1182">
        <v>43</v>
      </c>
      <c r="AE146" s="1184">
        <f t="shared" si="160"/>
      </c>
      <c r="AF146" s="1178">
        <f t="shared" si="222"/>
      </c>
      <c r="AG146" s="1185" t="s">
        <v>741</v>
      </c>
      <c r="AH146" s="1185" t="s">
        <v>742</v>
      </c>
      <c r="AI146" s="1185">
        <v>26</v>
      </c>
    </row>
    <row r="147">
      <c r="A147" s="1170"/>
      <c r="B147" s="1191" t="s">
        <v>746</v>
      </c>
      <c r="C147" s="1191"/>
      <c r="D147" s="1192">
        <f>SUM(D143:D146)</f>
      </c>
      <c r="E147" s="1192">
        <f>SUM(E143:E146)</f>
      </c>
      <c r="F147" s="1192">
        <f>SUM(F143:F146)</f>
      </c>
      <c r="G147" s="1192">
        <f>SUM(G143:G146)</f>
      </c>
      <c r="H147" s="1192">
        <f>SUM(H143:H146)</f>
      </c>
      <c r="I147" s="1193">
        <f>SUM(I143:I146)</f>
      </c>
      <c r="J147" s="1193">
        <f t="shared" si="5"/>
      </c>
      <c r="K147" s="1193">
        <f t="shared" si="253"/>
      </c>
      <c r="L147" s="1194">
        <f t="shared" si="315"/>
      </c>
      <c r="M147" s="1193">
        <f t="shared" si="129"/>
      </c>
      <c r="N147" s="1193">
        <f t="shared" si="191"/>
      </c>
      <c r="O147" s="1195">
        <f t="shared" si="67"/>
      </c>
      <c r="P147" s="1195">
        <f t="shared" si="98"/>
      </c>
      <c r="Q147" s="1195">
        <f t="shared" si="532"/>
      </c>
      <c r="R147" s="1195">
        <f t="shared" si="36"/>
      </c>
      <c r="S147" s="1196">
        <f t="shared" si="284"/>
      </c>
      <c r="T147" s="1195">
        <f>AVERAGE(T143:T146)</f>
      </c>
      <c r="U147" s="1197">
        <f>AVERAGE(U143:U146)</f>
      </c>
      <c r="V147" s="1193">
        <f t="shared" si="346"/>
      </c>
      <c r="W147" s="1192">
        <f>SUM(W143:W146)</f>
      </c>
      <c r="X147" s="1192">
        <f>SUM(X143:X146)</f>
      </c>
      <c r="Y147" s="1192">
        <f>SUM(Y143:Y146)</f>
      </c>
      <c r="Z147" s="1192">
        <f>SUM(Z143:Z146)</f>
      </c>
      <c r="AA147" s="1192">
        <f>SUM(AA143:AA146)</f>
      </c>
      <c r="AB147" s="1192">
        <f>SUM(AB143:AB146)</f>
      </c>
      <c r="AC147" s="1192">
        <f>SUM(AC143:AC146)</f>
      </c>
      <c r="AD147" s="1192">
        <f>SUM(AD143:AD146)</f>
      </c>
      <c r="AE147" s="1193">
        <f t="shared" si="160"/>
      </c>
      <c r="AF147" s="1198">
        <f t="shared" si="222"/>
      </c>
      <c r="AG147" s="1199"/>
      <c r="AH147" s="1199"/>
      <c r="AI147" s="1196">
        <f>SUM(AI143:AI146)</f>
      </c>
    </row>
    <row r="148">
      <c r="A148" s="1170"/>
      <c r="B148" s="1171" t="s">
        <v>752</v>
      </c>
      <c r="C148" s="1189" t="s">
        <v>748</v>
      </c>
      <c r="D148" s="1173">
        <f t="shared" ref="D148:D151" si="398">E148+F148</f>
      </c>
      <c r="E148" s="1190">
        <v>1099.66</v>
      </c>
      <c r="F148" s="1190">
        <v>2200</v>
      </c>
      <c r="G148" s="1190">
        <v>2</v>
      </c>
      <c r="H148" s="1190">
        <v>2</v>
      </c>
      <c r="I148" s="1176">
        <v>3223.230000000003</v>
      </c>
      <c r="J148" s="1177">
        <f t="shared" si="5"/>
      </c>
      <c r="K148" s="1177">
        <f t="shared" si="253"/>
      </c>
      <c r="L148" s="1177">
        <f t="shared" si="315"/>
      </c>
      <c r="M148" s="1177">
        <f t="shared" si="129"/>
      </c>
      <c r="N148" s="1178">
        <f t="shared" si="191"/>
      </c>
      <c r="O148" s="1179">
        <f t="shared" si="67"/>
      </c>
      <c r="P148" s="1179">
        <f t="shared" si="98"/>
      </c>
      <c r="Q148" s="1179">
        <f t="shared" si="532"/>
      </c>
      <c r="R148" s="1179">
        <f t="shared" si="36"/>
      </c>
      <c r="S148" s="1180">
        <f t="shared" si="284"/>
      </c>
      <c r="T148" s="1181">
        <v>0.0227</v>
      </c>
      <c r="U148" s="1182">
        <v>51</v>
      </c>
      <c r="V148" s="1178">
        <f t="shared" si="346"/>
      </c>
      <c r="W148" s="1182">
        <v>32165</v>
      </c>
      <c r="X148" s="1188">
        <v>480</v>
      </c>
      <c r="Y148" s="1188">
        <v>168</v>
      </c>
      <c r="Z148" s="1188">
        <v>497</v>
      </c>
      <c r="AA148" s="1188">
        <v>66</v>
      </c>
      <c r="AB148" s="1188">
        <v>4</v>
      </c>
      <c r="AC148" s="1188">
        <v>1</v>
      </c>
      <c r="AD148" s="1182">
        <v>33</v>
      </c>
      <c r="AE148" s="1184">
        <f t="shared" si="160"/>
      </c>
      <c r="AF148" s="1178">
        <f t="shared" si="222"/>
      </c>
      <c r="AG148" s="1185" t="s">
        <v>741</v>
      </c>
      <c r="AH148" s="1185" t="s">
        <v>742</v>
      </c>
      <c r="AI148" s="1185">
        <v>23</v>
      </c>
    </row>
    <row r="149">
      <c r="A149" s="1170"/>
      <c r="B149" s="1171" t="s">
        <v>752</v>
      </c>
      <c r="C149" s="1171" t="s">
        <v>749</v>
      </c>
      <c r="D149" s="1173">
        <f t="shared" si="398"/>
      </c>
      <c r="E149" s="1190">
        <v>999.92</v>
      </c>
      <c r="F149" s="1190">
        <v>2200.18</v>
      </c>
      <c r="G149" s="1190">
        <v>4</v>
      </c>
      <c r="H149" s="1190">
        <v>3</v>
      </c>
      <c r="I149" s="1176">
        <v>7354.979999999996</v>
      </c>
      <c r="J149" s="1177">
        <f t="shared" si="5"/>
      </c>
      <c r="K149" s="1177">
        <f t="shared" si="253"/>
      </c>
      <c r="L149" s="1177">
        <f t="shared" si="315"/>
      </c>
      <c r="M149" s="1177">
        <f t="shared" si="129"/>
      </c>
      <c r="N149" s="1178">
        <f t="shared" si="191"/>
      </c>
      <c r="O149" s="1179">
        <f t="shared" si="67"/>
      </c>
      <c r="P149" s="1179">
        <f t="shared" si="98"/>
      </c>
      <c r="Q149" s="1179">
        <f t="shared" si="532"/>
      </c>
      <c r="R149" s="1179">
        <f t="shared" si="36"/>
      </c>
      <c r="S149" s="1180">
        <f t="shared" si="284"/>
      </c>
      <c r="T149" s="1181">
        <v>0.0294</v>
      </c>
      <c r="U149" s="1182">
        <v>54</v>
      </c>
      <c r="V149" s="1178">
        <f t="shared" si="346"/>
      </c>
      <c r="W149" s="1182">
        <v>31723</v>
      </c>
      <c r="X149" s="1188">
        <v>513</v>
      </c>
      <c r="Y149" s="1188">
        <v>183</v>
      </c>
      <c r="Z149" s="1188">
        <v>534</v>
      </c>
      <c r="AA149" s="1188">
        <v>99</v>
      </c>
      <c r="AB149" s="1188">
        <v>7</v>
      </c>
      <c r="AC149" s="1188">
        <v>4</v>
      </c>
      <c r="AD149" s="1182">
        <v>33</v>
      </c>
      <c r="AE149" s="1184">
        <f t="shared" si="160"/>
      </c>
      <c r="AF149" s="1178">
        <f t="shared" si="222"/>
      </c>
      <c r="AG149" s="1185" t="s">
        <v>741</v>
      </c>
      <c r="AH149" s="1185" t="s">
        <v>742</v>
      </c>
      <c r="AI149" s="1185">
        <v>41</v>
      </c>
    </row>
    <row r="150">
      <c r="A150" s="1170"/>
      <c r="B150" s="1171" t="s">
        <v>752</v>
      </c>
      <c r="C150" s="1171" t="s">
        <v>750</v>
      </c>
      <c r="D150" s="1173">
        <f t="shared" si="398"/>
      </c>
      <c r="E150" s="1190">
        <v>905.05</v>
      </c>
      <c r="F150" s="1190">
        <v>2200.55</v>
      </c>
      <c r="G150" s="1190">
        <v>4</v>
      </c>
      <c r="H150" s="1190">
        <v>2</v>
      </c>
      <c r="I150" s="1176">
        <v>5366.090000000004</v>
      </c>
      <c r="J150" s="1177">
        <f t="shared" si="5"/>
      </c>
      <c r="K150" s="1177">
        <f t="shared" si="253"/>
      </c>
      <c r="L150" s="1177">
        <f t="shared" si="315"/>
      </c>
      <c r="M150" s="1177">
        <f t="shared" si="129"/>
      </c>
      <c r="N150" s="1178">
        <f t="shared" si="191"/>
      </c>
      <c r="O150" s="1179">
        <f t="shared" si="67"/>
      </c>
      <c r="P150" s="1179">
        <f t="shared" si="98"/>
      </c>
      <c r="Q150" s="1179">
        <f t="shared" si="532"/>
      </c>
      <c r="R150" s="1179">
        <f t="shared" si="36"/>
      </c>
      <c r="S150" s="1180">
        <f t="shared" si="284"/>
      </c>
      <c r="T150" s="1181">
        <v>0.0225</v>
      </c>
      <c r="U150" s="1182">
        <v>56</v>
      </c>
      <c r="V150" s="1178">
        <f t="shared" si="346"/>
      </c>
      <c r="W150" s="1182">
        <v>38421</v>
      </c>
      <c r="X150" s="1188">
        <v>517</v>
      </c>
      <c r="Y150" s="1188">
        <v>168</v>
      </c>
      <c r="Z150" s="1188">
        <v>532</v>
      </c>
      <c r="AA150" s="1188">
        <v>69</v>
      </c>
      <c r="AB150" s="1188">
        <v>4</v>
      </c>
      <c r="AC150" s="1188">
        <v>6</v>
      </c>
      <c r="AD150" s="1182">
        <v>34</v>
      </c>
      <c r="AE150" s="1184">
        <f t="shared" si="160"/>
      </c>
      <c r="AF150" s="1178">
        <f t="shared" si="222"/>
      </c>
      <c r="AG150" s="1185" t="s">
        <v>741</v>
      </c>
      <c r="AH150" s="1185" t="s">
        <v>742</v>
      </c>
      <c r="AI150" s="1185">
        <v>27</v>
      </c>
    </row>
    <row r="151">
      <c r="A151" s="1170"/>
      <c r="B151" s="1171" t="s">
        <v>752</v>
      </c>
      <c r="C151" s="1171" t="s">
        <v>751</v>
      </c>
      <c r="D151" s="1173">
        <f t="shared" si="398"/>
      </c>
      <c r="E151" s="1190">
        <v>1078.6</v>
      </c>
      <c r="F151" s="1190">
        <v>2070.69</v>
      </c>
      <c r="G151" s="1190">
        <v>4</v>
      </c>
      <c r="H151" s="1190">
        <v>4</v>
      </c>
      <c r="I151" s="1176">
        <v>8688.659999999996</v>
      </c>
      <c r="J151" s="1177">
        <f t="shared" si="5"/>
      </c>
      <c r="K151" s="1177">
        <f t="shared" si="253"/>
      </c>
      <c r="L151" s="1177">
        <f t="shared" si="315"/>
      </c>
      <c r="M151" s="1177">
        <f t="shared" si="129"/>
      </c>
      <c r="N151" s="1178">
        <f t="shared" si="191"/>
      </c>
      <c r="O151" s="1179">
        <f t="shared" si="67"/>
      </c>
      <c r="P151" s="1179">
        <f t="shared" si="98"/>
      </c>
      <c r="Q151" s="1179">
        <f t="shared" si="532"/>
      </c>
      <c r="R151" s="1179">
        <f t="shared" si="36"/>
      </c>
      <c r="S151" s="1180">
        <f t="shared" si="284"/>
      </c>
      <c r="T151" s="1181">
        <v>0.021</v>
      </c>
      <c r="U151" s="1182">
        <v>56</v>
      </c>
      <c r="V151" s="1178">
        <f t="shared" si="346"/>
      </c>
      <c r="W151" s="1182">
        <v>32990</v>
      </c>
      <c r="X151" s="1188">
        <v>499</v>
      </c>
      <c r="Y151" s="1188">
        <v>144</v>
      </c>
      <c r="Z151" s="1188">
        <v>521</v>
      </c>
      <c r="AA151" s="1188">
        <v>53</v>
      </c>
      <c r="AB151" s="1188">
        <v>7</v>
      </c>
      <c r="AC151" s="1188">
        <v>4</v>
      </c>
      <c r="AD151" s="1182">
        <v>35</v>
      </c>
      <c r="AE151" s="1184">
        <f t="shared" si="160"/>
      </c>
      <c r="AF151" s="1178">
        <f t="shared" si="222"/>
      </c>
      <c r="AG151" s="1185" t="s">
        <v>741</v>
      </c>
      <c r="AH151" s="1185" t="s">
        <v>742</v>
      </c>
      <c r="AI151" s="1185">
        <v>18</v>
      </c>
    </row>
    <row r="152">
      <c r="A152" s="1170"/>
      <c r="B152" s="1191" t="s">
        <v>746</v>
      </c>
      <c r="C152" s="1191"/>
      <c r="D152" s="1192">
        <f>SUM(D148:D151)</f>
      </c>
      <c r="E152" s="1192">
        <f>SUM(E148:E151)</f>
      </c>
      <c r="F152" s="1192">
        <f>SUM(F148:F151)</f>
      </c>
      <c r="G152" s="1192">
        <f>SUM(G148:G151)</f>
      </c>
      <c r="H152" s="1192">
        <f>SUM(H148:H151)</f>
      </c>
      <c r="I152" s="1192">
        <f>SUM(I148:I151)</f>
      </c>
      <c r="J152" s="1193">
        <f t="shared" si="5"/>
      </c>
      <c r="K152" s="1193">
        <f t="shared" si="253"/>
      </c>
      <c r="L152" s="1194">
        <f t="shared" si="315"/>
      </c>
      <c r="M152" s="1193">
        <f t="shared" si="129"/>
      </c>
      <c r="N152" s="1193">
        <f t="shared" si="191"/>
      </c>
      <c r="O152" s="1195">
        <f t="shared" si="67"/>
      </c>
      <c r="P152" s="1195">
        <f t="shared" si="98"/>
      </c>
      <c r="Q152" s="1195">
        <f t="shared" si="532"/>
      </c>
      <c r="R152" s="1195">
        <f t="shared" si="36"/>
      </c>
      <c r="S152" s="1196">
        <f t="shared" si="284"/>
      </c>
      <c r="T152" s="1195">
        <f>AVERAGE(T148:T151)</f>
      </c>
      <c r="U152" s="1197">
        <f>AVERAGE(U148:U151)</f>
      </c>
      <c r="V152" s="1200">
        <f t="shared" si="346"/>
      </c>
      <c r="W152" s="1192">
        <f>SUM(W148:W151)</f>
      </c>
      <c r="X152" s="1192">
        <f>SUM(X148:X151)</f>
      </c>
      <c r="Y152" s="1192">
        <f>SUM(Y148:Y151)</f>
      </c>
      <c r="Z152" s="1192">
        <f>SUM(Z148:Z151)</f>
      </c>
      <c r="AA152" s="1192">
        <f>SUM(AA148:AA151)</f>
      </c>
      <c r="AB152" s="1192">
        <f>SUM(AB148:AB151)</f>
      </c>
      <c r="AC152" s="1192">
        <f>SUM(AC148:AC151)</f>
      </c>
      <c r="AD152" s="1192">
        <f>SUM(AD148:AD151)</f>
      </c>
      <c r="AE152" s="1193">
        <f t="shared" si="160"/>
      </c>
      <c r="AF152" s="1198">
        <f t="shared" si="222"/>
      </c>
      <c r="AG152" s="1199"/>
      <c r="AH152" s="1199"/>
      <c r="AI152" s="1196">
        <f>SUM(AI148:AI151)</f>
      </c>
    </row>
    <row r="153">
      <c r="A153" s="1170"/>
      <c r="B153" s="1171" t="s">
        <v>771</v>
      </c>
      <c r="C153" s="1171" t="s">
        <v>753</v>
      </c>
      <c r="D153" s="1173">
        <f t="shared" ref="D153:D156" si="399">E153+F153</f>
      </c>
      <c r="E153" s="1190">
        <v>954.8</v>
      </c>
      <c r="F153" s="1190">
        <v>2028.58</v>
      </c>
      <c r="G153" s="1190">
        <v>4</v>
      </c>
      <c r="H153" s="1190">
        <v>4</v>
      </c>
      <c r="I153" s="1177">
        <v>5482.629999999997</v>
      </c>
      <c r="J153" s="1177">
        <f t="shared" si="5"/>
      </c>
      <c r="K153" s="1177">
        <f t="shared" si="253"/>
      </c>
      <c r="L153" s="1177">
        <f t="shared" si="315"/>
      </c>
      <c r="M153" s="1177">
        <f t="shared" si="129"/>
      </c>
      <c r="N153" s="1178">
        <f t="shared" si="191"/>
      </c>
      <c r="O153" s="1179">
        <f t="shared" si="67"/>
      </c>
      <c r="P153" s="1179">
        <f t="shared" si="98"/>
      </c>
      <c r="Q153" s="1179">
        <f t="shared" si="532"/>
      </c>
      <c r="R153" s="1179">
        <f t="shared" si="36"/>
      </c>
      <c r="S153" s="1180">
        <f t="shared" si="284"/>
      </c>
      <c r="T153" s="1181">
        <v>0.0235</v>
      </c>
      <c r="U153" s="1182">
        <v>57</v>
      </c>
      <c r="V153" s="1178">
        <f t="shared" si="346"/>
      </c>
      <c r="W153" s="1182">
        <v>27547</v>
      </c>
      <c r="X153" s="1182">
        <v>453</v>
      </c>
      <c r="Y153" s="1182">
        <v>128</v>
      </c>
      <c r="Z153" s="1182">
        <v>466</v>
      </c>
      <c r="AA153" s="1182">
        <v>66</v>
      </c>
      <c r="AB153" s="1182">
        <v>5</v>
      </c>
      <c r="AC153" s="1182">
        <v>3</v>
      </c>
      <c r="AD153" s="1182">
        <v>27</v>
      </c>
      <c r="AE153" s="1184">
        <f t="shared" si="160"/>
      </c>
      <c r="AF153" s="1178">
        <f t="shared" si="222"/>
      </c>
      <c r="AG153" s="1185" t="s">
        <v>741</v>
      </c>
      <c r="AH153" s="1185" t="s">
        <v>742</v>
      </c>
      <c r="AI153" s="1185">
        <v>31</v>
      </c>
    </row>
    <row r="154">
      <c r="A154" s="1170"/>
      <c r="B154" s="1171" t="s">
        <v>771</v>
      </c>
      <c r="C154" s="1171" t="s">
        <v>754</v>
      </c>
      <c r="D154" s="1173">
        <f t="shared" si="399"/>
      </c>
      <c r="E154" s="1190">
        <v>1467.01</v>
      </c>
      <c r="F154" s="1190">
        <v>2000</v>
      </c>
      <c r="G154" s="1190">
        <v>6</v>
      </c>
      <c r="H154" s="1190">
        <v>6</v>
      </c>
      <c r="I154" s="1177">
        <v>10797.940000000002</v>
      </c>
      <c r="J154" s="1177">
        <f t="shared" si="5"/>
      </c>
      <c r="K154" s="1177">
        <f t="shared" si="253"/>
      </c>
      <c r="L154" s="1177">
        <f t="shared" si="315"/>
      </c>
      <c r="M154" s="1177">
        <f t="shared" si="129"/>
      </c>
      <c r="N154" s="1178">
        <f t="shared" si="191"/>
      </c>
      <c r="O154" s="1179">
        <f t="shared" si="67"/>
      </c>
      <c r="P154" s="1179">
        <f t="shared" si="98"/>
      </c>
      <c r="Q154" s="1179">
        <f t="shared" si="532"/>
      </c>
      <c r="R154" s="1179">
        <f t="shared" si="36"/>
      </c>
      <c r="S154" s="1180">
        <f t="shared" si="284"/>
      </c>
      <c r="T154" s="1181">
        <v>0.0185</v>
      </c>
      <c r="U154" s="1182">
        <v>58</v>
      </c>
      <c r="V154" s="1178">
        <f t="shared" si="346"/>
      </c>
      <c r="W154" s="1182">
        <v>30521</v>
      </c>
      <c r="X154" s="1182">
        <v>478</v>
      </c>
      <c r="Y154" s="1182">
        <v>143</v>
      </c>
      <c r="Z154" s="1182">
        <v>500</v>
      </c>
      <c r="AA154" s="1182">
        <v>71</v>
      </c>
      <c r="AB154" s="1182">
        <v>9</v>
      </c>
      <c r="AC154" s="1182">
        <v>2</v>
      </c>
      <c r="AD154" s="1182">
        <v>29</v>
      </c>
      <c r="AE154" s="1184">
        <f t="shared" si="160"/>
      </c>
      <c r="AF154" s="1178">
        <f t="shared" si="222"/>
      </c>
      <c r="AG154" s="1185" t="s">
        <v>741</v>
      </c>
      <c r="AH154" s="1185" t="s">
        <v>742</v>
      </c>
      <c r="AI154" s="1185">
        <v>29</v>
      </c>
    </row>
    <row r="155">
      <c r="A155" s="1170"/>
      <c r="B155" s="1171" t="s">
        <v>771</v>
      </c>
      <c r="C155" s="1171" t="s">
        <v>755</v>
      </c>
      <c r="D155" s="1173">
        <f t="shared" si="399"/>
      </c>
      <c r="E155" s="1190">
        <v>1055.34</v>
      </c>
      <c r="F155" s="1190">
        <v>1990.58</v>
      </c>
      <c r="G155" s="1190">
        <v>5</v>
      </c>
      <c r="H155" s="1190">
        <v>3</v>
      </c>
      <c r="I155" s="1177">
        <v>9536.69</v>
      </c>
      <c r="J155" s="1177">
        <f t="shared" si="5"/>
      </c>
      <c r="K155" s="1177">
        <f t="shared" si="253"/>
      </c>
      <c r="L155" s="1177">
        <f t="shared" si="315"/>
      </c>
      <c r="M155" s="1177">
        <f t="shared" si="129"/>
      </c>
      <c r="N155" s="1178">
        <f t="shared" si="191"/>
      </c>
      <c r="O155" s="1179">
        <f t="shared" si="67"/>
      </c>
      <c r="P155" s="1179">
        <f t="shared" si="98"/>
      </c>
      <c r="Q155" s="1179">
        <f t="shared" si="532"/>
      </c>
      <c r="R155" s="1179">
        <f t="shared" si="36"/>
      </c>
      <c r="S155" s="1180">
        <f t="shared" si="284"/>
      </c>
      <c r="T155" s="1181">
        <v>0.0244</v>
      </c>
      <c r="U155" s="1182">
        <v>59</v>
      </c>
      <c r="V155" s="1178">
        <f t="shared" si="346"/>
      </c>
      <c r="W155" s="1182">
        <v>27658</v>
      </c>
      <c r="X155" s="1182">
        <v>390</v>
      </c>
      <c r="Y155" s="1182">
        <v>155</v>
      </c>
      <c r="Z155" s="1182">
        <v>407</v>
      </c>
      <c r="AA155" s="1182">
        <v>71</v>
      </c>
      <c r="AB155" s="1182">
        <v>9</v>
      </c>
      <c r="AC155" s="1182">
        <v>2</v>
      </c>
      <c r="AD155" s="1182">
        <v>38</v>
      </c>
      <c r="AE155" s="1184">
        <f t="shared" si="160"/>
      </c>
      <c r="AF155" s="1178">
        <f t="shared" si="222"/>
      </c>
      <c r="AG155" s="1130" t="s">
        <v>756</v>
      </c>
      <c r="AH155" s="1185" t="s">
        <v>777</v>
      </c>
      <c r="AI155" s="1185">
        <v>27</v>
      </c>
    </row>
    <row r="156">
      <c r="A156" s="1170"/>
      <c r="B156" s="1171" t="s">
        <v>771</v>
      </c>
      <c r="C156" s="1171" t="s">
        <v>758</v>
      </c>
      <c r="D156" s="1173">
        <f t="shared" si="399"/>
      </c>
      <c r="E156" s="1190">
        <v>1445.02</v>
      </c>
      <c r="F156" s="1190">
        <v>2008.85</v>
      </c>
      <c r="G156" s="1190">
        <v>8</v>
      </c>
      <c r="H156" s="1190">
        <v>7</v>
      </c>
      <c r="I156" s="1177">
        <v>16487.889999999985</v>
      </c>
      <c r="J156" s="1177">
        <f t="shared" si="5"/>
      </c>
      <c r="K156" s="1177">
        <f t="shared" si="253"/>
      </c>
      <c r="L156" s="1177">
        <f t="shared" si="315"/>
      </c>
      <c r="M156" s="1177">
        <f t="shared" si="129"/>
      </c>
      <c r="N156" s="1178">
        <f t="shared" si="191"/>
      </c>
      <c r="O156" s="1179">
        <f t="shared" si="67"/>
      </c>
      <c r="P156" s="1179">
        <f t="shared" si="98"/>
      </c>
      <c r="Q156" s="1179">
        <f t="shared" si="532"/>
      </c>
      <c r="R156" s="1179">
        <f t="shared" si="36"/>
      </c>
      <c r="S156" s="1180">
        <f t="shared" si="284"/>
      </c>
      <c r="T156" s="1181">
        <v>0.0185</v>
      </c>
      <c r="U156" s="1182">
        <v>59</v>
      </c>
      <c r="V156" s="1178">
        <f t="shared" si="346"/>
      </c>
      <c r="W156" s="1182">
        <v>35958</v>
      </c>
      <c r="X156" s="1182">
        <v>710</v>
      </c>
      <c r="Y156" s="1182">
        <v>163</v>
      </c>
      <c r="Z156" s="1182">
        <v>727</v>
      </c>
      <c r="AA156" s="1182">
        <v>70</v>
      </c>
      <c r="AB156" s="1182">
        <v>9</v>
      </c>
      <c r="AC156" s="1182">
        <v>1</v>
      </c>
      <c r="AD156" s="1182">
        <v>39</v>
      </c>
      <c r="AE156" s="1184">
        <f t="shared" si="160"/>
      </c>
      <c r="AF156" s="1178">
        <f t="shared" si="222"/>
      </c>
      <c r="AG156" s="1130" t="s">
        <v>756</v>
      </c>
      <c r="AH156" s="1185" t="s">
        <v>777</v>
      </c>
      <c r="AI156" s="1185">
        <v>31</v>
      </c>
    </row>
    <row r="157">
      <c r="A157" s="1170"/>
      <c r="B157" s="1191" t="s">
        <v>746</v>
      </c>
      <c r="C157" s="1191"/>
      <c r="D157" s="1192">
        <f>SUM(D153:D156)</f>
      </c>
      <c r="E157" s="1192">
        <f>SUM(E153:E156)</f>
      </c>
      <c r="F157" s="1192">
        <f>SUM(F153:F156)</f>
      </c>
      <c r="G157" s="1192">
        <f>SUM(G153:G156)</f>
      </c>
      <c r="H157" s="1192">
        <f>SUM(H153:H156)</f>
      </c>
      <c r="I157" s="1192">
        <f>SUM(I153:I156)</f>
      </c>
      <c r="J157" s="1193">
        <f t="shared" si="5"/>
      </c>
      <c r="K157" s="1193">
        <f t="shared" si="253"/>
      </c>
      <c r="L157" s="1194">
        <f t="shared" si="315"/>
      </c>
      <c r="M157" s="1193">
        <f t="shared" si="129"/>
      </c>
      <c r="N157" s="1193">
        <f t="shared" si="191"/>
      </c>
      <c r="O157" s="1195">
        <f t="shared" si="67"/>
      </c>
      <c r="P157" s="1195">
        <f t="shared" si="98"/>
      </c>
      <c r="Q157" s="1195">
        <f t="shared" si="532"/>
      </c>
      <c r="R157" s="1195">
        <f t="shared" si="36"/>
      </c>
      <c r="S157" s="1196">
        <f t="shared" si="284"/>
      </c>
      <c r="T157" s="1195">
        <f>AVERAGE(T153:T156)</f>
      </c>
      <c r="U157" s="1197">
        <f>AVERAGE(U153:U156)</f>
      </c>
      <c r="V157" s="1200">
        <f t="shared" si="346"/>
      </c>
      <c r="W157" s="1192">
        <f>SUM(W153:W156)</f>
      </c>
      <c r="X157" s="1192">
        <f>SUM(X153:X156)</f>
      </c>
      <c r="Y157" s="1192">
        <f>SUM(Y153:Y156)</f>
      </c>
      <c r="Z157" s="1192">
        <f>SUM(Z153:Z156)</f>
      </c>
      <c r="AA157" s="1192">
        <f>SUM(AA153:AA156)</f>
      </c>
      <c r="AB157" s="1192">
        <f>SUM(AB153:AB156)</f>
      </c>
      <c r="AC157" s="1192">
        <f>SUM(AC153:AC156)</f>
      </c>
      <c r="AD157" s="1192">
        <f>SUM(AD153:AD156)</f>
      </c>
      <c r="AE157" s="1193">
        <f t="shared" si="160"/>
      </c>
      <c r="AF157" s="1198">
        <f t="shared" si="222"/>
      </c>
      <c r="AG157" s="1199"/>
      <c r="AH157" s="1199"/>
      <c r="AI157" s="1192">
        <f>SUM(AI153:AI156)</f>
      </c>
    </row>
    <row r="158">
      <c r="A158" s="1170"/>
      <c r="B158" s="1171" t="s">
        <v>772</v>
      </c>
      <c r="C158" s="1171" t="s">
        <v>759</v>
      </c>
      <c r="D158" s="1173">
        <f t="shared" ref="D158:D161" si="400">E158+F158</f>
      </c>
      <c r="E158" s="1174">
        <v>1370.99</v>
      </c>
      <c r="F158" s="1174">
        <v>2300.57</v>
      </c>
      <c r="G158" s="1190">
        <v>4</v>
      </c>
      <c r="H158" s="1190">
        <v>3</v>
      </c>
      <c r="I158" s="1176">
        <v>7506.389999999999</v>
      </c>
      <c r="J158" s="1177">
        <f t="shared" si="5"/>
      </c>
      <c r="K158" s="1177">
        <f t="shared" si="253"/>
      </c>
      <c r="L158" s="1177">
        <f t="shared" si="315"/>
      </c>
      <c r="M158" s="1177">
        <f t="shared" si="129"/>
      </c>
      <c r="N158" s="1178">
        <f t="shared" si="191"/>
      </c>
      <c r="O158" s="1179">
        <f t="shared" si="67"/>
      </c>
      <c r="P158" s="1179">
        <f t="shared" si="98"/>
      </c>
      <c r="Q158" s="1179">
        <f t="shared" si="532"/>
      </c>
      <c r="R158" s="1179">
        <f t="shared" si="36"/>
      </c>
      <c r="S158" s="1180">
        <f t="shared" si="284"/>
      </c>
      <c r="T158" s="1181">
        <v>0.0161</v>
      </c>
      <c r="U158" s="1182">
        <v>59</v>
      </c>
      <c r="V158" s="1178">
        <f t="shared" si="346"/>
      </c>
      <c r="W158" s="1182">
        <v>40965</v>
      </c>
      <c r="X158" s="1182">
        <v>637</v>
      </c>
      <c r="Y158" s="1182">
        <v>169</v>
      </c>
      <c r="Z158" s="1182">
        <v>664</v>
      </c>
      <c r="AA158" s="1182">
        <v>58</v>
      </c>
      <c r="AB158" s="1182">
        <v>6</v>
      </c>
      <c r="AC158" s="1182">
        <v>4</v>
      </c>
      <c r="AD158" s="1182">
        <v>51</v>
      </c>
      <c r="AE158" s="1184">
        <f t="shared" si="160"/>
      </c>
      <c r="AF158" s="1178">
        <f t="shared" si="222"/>
      </c>
      <c r="AG158" s="1130" t="s">
        <v>756</v>
      </c>
      <c r="AH158" s="1185" t="s">
        <v>777</v>
      </c>
      <c r="AI158" s="1185">
        <v>21</v>
      </c>
    </row>
    <row r="159">
      <c r="A159" s="1170"/>
      <c r="B159" s="1171" t="s">
        <v>772</v>
      </c>
      <c r="C159" s="1171" t="s">
        <v>761</v>
      </c>
      <c r="D159" s="1173">
        <f t="shared" si="400"/>
      </c>
      <c r="E159" s="1174">
        <v>1089.09</v>
      </c>
      <c r="F159" s="1174">
        <v>2200</v>
      </c>
      <c r="G159" s="1190">
        <v>4</v>
      </c>
      <c r="H159" s="1190">
        <v>2</v>
      </c>
      <c r="I159" s="1176">
        <v>8809.520000000004</v>
      </c>
      <c r="J159" s="1177">
        <f t="shared" si="5"/>
      </c>
      <c r="K159" s="1177">
        <f t="shared" si="253"/>
      </c>
      <c r="L159" s="1177">
        <f t="shared" si="315"/>
      </c>
      <c r="M159" s="1177">
        <f t="shared" si="129"/>
      </c>
      <c r="N159" s="1178">
        <f t="shared" si="191"/>
      </c>
      <c r="O159" s="1179">
        <f t="shared" si="67"/>
      </c>
      <c r="P159" s="1179">
        <f t="shared" si="98"/>
      </c>
      <c r="Q159" s="1179">
        <f t="shared" si="532"/>
      </c>
      <c r="R159" s="1179">
        <f t="shared" si="36"/>
      </c>
      <c r="S159" s="1180">
        <f t="shared" si="284"/>
      </c>
      <c r="T159" s="1181">
        <v>0.016</v>
      </c>
      <c r="U159" s="1182">
        <v>60</v>
      </c>
      <c r="V159" s="1178">
        <f t="shared" si="346"/>
      </c>
      <c r="W159" s="1182">
        <v>36016</v>
      </c>
      <c r="X159" s="1182">
        <v>525</v>
      </c>
      <c r="Y159" s="1182">
        <v>137</v>
      </c>
      <c r="Z159" s="1182">
        <v>541</v>
      </c>
      <c r="AA159" s="1182">
        <v>65</v>
      </c>
      <c r="AB159" s="1182">
        <v>3</v>
      </c>
      <c r="AC159" s="1182">
        <v>2</v>
      </c>
      <c r="AD159" s="1182">
        <v>32</v>
      </c>
      <c r="AE159" s="1184">
        <f t="shared" si="160"/>
      </c>
      <c r="AF159" s="1178">
        <f t="shared" si="222"/>
      </c>
      <c r="AG159" s="1130" t="s">
        <v>756</v>
      </c>
      <c r="AH159" s="1185" t="s">
        <v>777</v>
      </c>
      <c r="AI159" s="1185">
        <v>26</v>
      </c>
    </row>
    <row r="160">
      <c r="A160" s="1170"/>
      <c r="B160" s="1171" t="s">
        <v>772</v>
      </c>
      <c r="C160" s="1171" t="s">
        <v>762</v>
      </c>
      <c r="D160" s="1173">
        <f t="shared" si="400"/>
      </c>
      <c r="E160" s="1174">
        <v>1472.13</v>
      </c>
      <c r="F160" s="1174">
        <v>1998.91</v>
      </c>
      <c r="G160" s="1190">
        <v>2</v>
      </c>
      <c r="H160" s="1190">
        <v>2</v>
      </c>
      <c r="I160" s="1176">
        <v>3597.1699999999983</v>
      </c>
      <c r="J160" s="1177">
        <f t="shared" si="5"/>
      </c>
      <c r="K160" s="1177">
        <f t="shared" si="253"/>
      </c>
      <c r="L160" s="1177">
        <f t="shared" si="315"/>
      </c>
      <c r="M160" s="1177">
        <f t="shared" si="129"/>
      </c>
      <c r="N160" s="1178">
        <f t="shared" si="191"/>
      </c>
      <c r="O160" s="1179">
        <f t="shared" si="67"/>
      </c>
      <c r="P160" s="1179">
        <f t="shared" si="98"/>
      </c>
      <c r="Q160" s="1179">
        <f t="shared" si="532"/>
      </c>
      <c r="R160" s="1179">
        <f t="shared" si="36"/>
      </c>
      <c r="S160" s="1180">
        <f t="shared" si="284"/>
      </c>
      <c r="T160" s="1181">
        <v>0.0152</v>
      </c>
      <c r="U160" s="1182">
        <v>61</v>
      </c>
      <c r="V160" s="1178">
        <f t="shared" si="346"/>
      </c>
      <c r="W160" s="1182">
        <v>36746</v>
      </c>
      <c r="X160" s="1182">
        <v>595</v>
      </c>
      <c r="Y160" s="1182">
        <v>158</v>
      </c>
      <c r="Z160" s="1182">
        <v>630</v>
      </c>
      <c r="AA160" s="1182">
        <v>82</v>
      </c>
      <c r="AB160" s="1182">
        <v>8</v>
      </c>
      <c r="AC160" s="1182">
        <v>0</v>
      </c>
      <c r="AD160" s="1182">
        <v>31</v>
      </c>
      <c r="AE160" s="1184">
        <f t="shared" si="160"/>
      </c>
      <c r="AF160" s="1178">
        <f t="shared" si="222"/>
      </c>
      <c r="AG160" s="1130" t="s">
        <v>756</v>
      </c>
      <c r="AH160" s="1185" t="s">
        <v>777</v>
      </c>
      <c r="AI160" s="1185">
        <v>19</v>
      </c>
    </row>
    <row r="161">
      <c r="A161" s="1170"/>
      <c r="B161" s="1171" t="s">
        <v>772</v>
      </c>
      <c r="C161" s="1171" t="s">
        <v>764</v>
      </c>
      <c r="D161" s="1173">
        <f t="shared" si="400"/>
      </c>
      <c r="E161" s="1174">
        <v>1115.11</v>
      </c>
      <c r="F161" s="1174">
        <v>2301.09</v>
      </c>
      <c r="G161" s="1190">
        <v>3</v>
      </c>
      <c r="H161" s="1190">
        <v>2</v>
      </c>
      <c r="I161" s="1176">
        <v>6859.479999999981</v>
      </c>
      <c r="J161" s="1177">
        <f t="shared" si="5"/>
      </c>
      <c r="K161" s="1177">
        <f t="shared" si="253"/>
      </c>
      <c r="L161" s="1177">
        <f t="shared" si="315"/>
      </c>
      <c r="M161" s="1177">
        <f t="shared" si="129"/>
      </c>
      <c r="N161" s="1178">
        <f t="shared" si="191"/>
      </c>
      <c r="O161" s="1179">
        <f t="shared" si="67"/>
      </c>
      <c r="P161" s="1179">
        <f t="shared" si="98"/>
      </c>
      <c r="Q161" s="1179">
        <f t="shared" si="532"/>
      </c>
      <c r="R161" s="1179">
        <f t="shared" si="36"/>
      </c>
      <c r="S161" s="1180">
        <f t="shared" si="284"/>
      </c>
      <c r="T161" s="1181">
        <v>0.0166</v>
      </c>
      <c r="U161" s="1182">
        <v>61</v>
      </c>
      <c r="V161" s="1178">
        <f t="shared" si="346"/>
      </c>
      <c r="W161" s="1182">
        <v>37504</v>
      </c>
      <c r="X161" s="1182">
        <v>578</v>
      </c>
      <c r="Y161" s="1182">
        <v>155</v>
      </c>
      <c r="Z161" s="1182">
        <v>613</v>
      </c>
      <c r="AA161" s="1182">
        <v>59</v>
      </c>
      <c r="AB161" s="1182">
        <v>8</v>
      </c>
      <c r="AC161" s="1182">
        <v>2</v>
      </c>
      <c r="AD161" s="1182">
        <v>38</v>
      </c>
      <c r="AE161" s="1184">
        <f t="shared" si="160"/>
      </c>
      <c r="AF161" s="1178">
        <f t="shared" si="222"/>
      </c>
      <c r="AG161" s="1130" t="s">
        <v>756</v>
      </c>
      <c r="AH161" s="1185" t="s">
        <v>777</v>
      </c>
      <c r="AI161" s="1185">
        <v>20</v>
      </c>
    </row>
    <row r="162">
      <c r="A162" s="1170"/>
      <c r="B162" s="1191" t="s">
        <v>746</v>
      </c>
      <c r="C162" s="1191"/>
      <c r="D162" s="1192">
        <f>SUM(D158:D161)</f>
      </c>
      <c r="E162" s="1192">
        <f>SUM(E158:E161)</f>
      </c>
      <c r="F162" s="1192">
        <f>SUM(F158:F161)</f>
      </c>
      <c r="G162" s="1192">
        <f>SUM(G158:G161)</f>
      </c>
      <c r="H162" s="1192">
        <f>SUM(H158:H161)</f>
      </c>
      <c r="I162" s="1192">
        <f>SUM(I158:I161)</f>
      </c>
      <c r="J162" s="1193">
        <f t="shared" si="5"/>
      </c>
      <c r="K162" s="1193">
        <f t="shared" si="253"/>
      </c>
      <c r="L162" s="1194">
        <f t="shared" si="315"/>
      </c>
      <c r="M162" s="1193">
        <f t="shared" si="129"/>
      </c>
      <c r="N162" s="1193">
        <f t="shared" si="191"/>
      </c>
      <c r="O162" s="1195">
        <f t="shared" si="67"/>
      </c>
      <c r="P162" s="1195">
        <f t="shared" si="98"/>
      </c>
      <c r="Q162" s="1195">
        <f t="shared" si="532"/>
      </c>
      <c r="R162" s="1195">
        <f t="shared" si="36"/>
      </c>
      <c r="S162" s="1196">
        <f t="shared" si="284"/>
      </c>
      <c r="T162" s="1195">
        <f>AVERAGE(T158:T161)</f>
      </c>
      <c r="U162" s="1197">
        <f>AVERAGE(U158:U161)</f>
      </c>
      <c r="V162" s="1200">
        <f t="shared" si="346"/>
      </c>
      <c r="W162" s="1192">
        <f>SUM(W158:W161)</f>
      </c>
      <c r="X162" s="1192">
        <f>SUM(X158:X161)</f>
      </c>
      <c r="Y162" s="1192">
        <f>SUM(Y158:Y161)</f>
      </c>
      <c r="Z162" s="1192">
        <f>SUM(Z158:Z161)</f>
      </c>
      <c r="AA162" s="1192">
        <f>SUM(AA158:AA161)</f>
      </c>
      <c r="AB162" s="1192">
        <f>SUM(AB158:AB161)</f>
      </c>
      <c r="AC162" s="1192">
        <f>SUM(AC158:AC161)</f>
      </c>
      <c r="AD162" s="1192">
        <f>SUM(AD158:AD161)</f>
      </c>
      <c r="AE162" s="1193">
        <f t="shared" si="160"/>
      </c>
      <c r="AF162" s="1198">
        <f t="shared" si="222"/>
      </c>
      <c r="AG162" s="1199"/>
      <c r="AH162" s="1199"/>
      <c r="AI162" s="1192">
        <f>SUM(AI158:AI161)</f>
      </c>
    </row>
    <row r="163">
      <c r="A163" s="1170"/>
      <c r="B163" s="1171" t="s">
        <v>739</v>
      </c>
      <c r="C163" s="1189" t="s">
        <v>765</v>
      </c>
      <c r="D163" s="1173">
        <f t="shared" ref="D163:D166" si="401">E163+F163</f>
      </c>
      <c r="E163" s="1174">
        <v>726.37</v>
      </c>
      <c r="F163" s="1174">
        <v>2177.93</v>
      </c>
      <c r="G163" s="1190">
        <v>5</v>
      </c>
      <c r="H163" s="1190">
        <v>5</v>
      </c>
      <c r="I163" s="1176">
        <v>7779.920000000013</v>
      </c>
      <c r="J163" s="1177">
        <f t="shared" si="5"/>
      </c>
      <c r="K163" s="1177">
        <f t="shared" si="253"/>
      </c>
      <c r="L163" s="1177">
        <f t="shared" si="315"/>
      </c>
      <c r="M163" s="1177">
        <f t="shared" si="129"/>
      </c>
      <c r="N163" s="1178">
        <f t="shared" si="191"/>
      </c>
      <c r="O163" s="1179">
        <f t="shared" si="67"/>
      </c>
      <c r="P163" s="1179">
        <f t="shared" si="98"/>
      </c>
      <c r="Q163" s="1179">
        <f t="shared" si="532"/>
      </c>
      <c r="R163" s="1179">
        <f t="shared" si="36"/>
      </c>
      <c r="S163" s="1180">
        <f t="shared" si="284"/>
      </c>
      <c r="T163" s="1181">
        <v>0.0216</v>
      </c>
      <c r="U163" s="1182">
        <v>63</v>
      </c>
      <c r="V163" s="1178">
        <f t="shared" si="346"/>
      </c>
      <c r="W163" s="1182">
        <v>30636</v>
      </c>
      <c r="X163" s="1182">
        <v>449</v>
      </c>
      <c r="Y163" s="1182">
        <v>152</v>
      </c>
      <c r="Z163" s="1182">
        <v>450</v>
      </c>
      <c r="AA163" s="1182">
        <v>82</v>
      </c>
      <c r="AB163" s="1182">
        <v>12</v>
      </c>
      <c r="AC163" s="1182">
        <v>2</v>
      </c>
      <c r="AD163" s="1182">
        <v>37</v>
      </c>
      <c r="AE163" s="1184">
        <f t="shared" si="160"/>
      </c>
      <c r="AF163" s="1178">
        <f t="shared" si="222"/>
      </c>
      <c r="AG163" s="1130" t="s">
        <v>756</v>
      </c>
      <c r="AH163" s="1185" t="s">
        <v>777</v>
      </c>
      <c r="AI163" s="1185">
        <v>28</v>
      </c>
    </row>
    <row r="164">
      <c r="A164" s="1170"/>
      <c r="B164" s="1171" t="s">
        <v>739</v>
      </c>
      <c r="C164" s="1189" t="s">
        <v>766</v>
      </c>
      <c r="D164" s="1173">
        <f t="shared" si="401"/>
      </c>
      <c r="E164" s="1174">
        <v>1266.38</v>
      </c>
      <c r="F164" s="1174">
        <v>2449.79</v>
      </c>
      <c r="G164" s="1190">
        <v>8</v>
      </c>
      <c r="H164" s="1190">
        <v>7</v>
      </c>
      <c r="I164" s="1176">
        <v>19071.449999999983</v>
      </c>
      <c r="J164" s="1177">
        <f t="shared" si="5"/>
      </c>
      <c r="K164" s="1177">
        <f t="shared" si="253"/>
      </c>
      <c r="L164" s="1177">
        <f t="shared" si="315"/>
      </c>
      <c r="M164" s="1177">
        <f t="shared" si="129"/>
      </c>
      <c r="N164" s="1178">
        <f t="shared" si="191"/>
      </c>
      <c r="O164" s="1179">
        <f t="shared" si="67"/>
      </c>
      <c r="P164" s="1179">
        <f t="shared" si="98"/>
      </c>
      <c r="Q164" s="1179">
        <f t="shared" si="532"/>
      </c>
      <c r="R164" s="1179">
        <f t="shared" si="36"/>
      </c>
      <c r="S164" s="1180">
        <f t="shared" si="284"/>
      </c>
      <c r="T164" s="1181">
        <v>0.0197</v>
      </c>
      <c r="U164" s="1182">
        <v>63</v>
      </c>
      <c r="V164" s="1178">
        <f t="shared" si="346"/>
      </c>
      <c r="W164" s="1182">
        <v>39813</v>
      </c>
      <c r="X164" s="1182">
        <v>936</v>
      </c>
      <c r="Y164" s="1182">
        <v>198</v>
      </c>
      <c r="Z164" s="1182">
        <v>984</v>
      </c>
      <c r="AA164" s="1182">
        <v>128</v>
      </c>
      <c r="AB164" s="1182">
        <v>11</v>
      </c>
      <c r="AC164" s="1182">
        <v>1</v>
      </c>
      <c r="AD164" s="1182">
        <v>42</v>
      </c>
      <c r="AE164" s="1184">
        <f t="shared" si="160"/>
      </c>
      <c r="AF164" s="1178">
        <f t="shared" si="222"/>
      </c>
      <c r="AG164" s="1130" t="s">
        <v>756</v>
      </c>
      <c r="AH164" s="1185" t="s">
        <v>777</v>
      </c>
      <c r="AI164" s="1185">
        <v>34</v>
      </c>
    </row>
    <row r="165">
      <c r="A165" s="1170"/>
      <c r="B165" s="1171" t="s">
        <v>739</v>
      </c>
      <c r="C165" s="1189" t="s">
        <v>767</v>
      </c>
      <c r="D165" s="1173">
        <f t="shared" si="401"/>
      </c>
      <c r="E165" s="1174">
        <v>824.21</v>
      </c>
      <c r="F165" s="1174">
        <v>2988.41</v>
      </c>
      <c r="G165" s="1190">
        <v>6</v>
      </c>
      <c r="H165" s="1190">
        <v>6</v>
      </c>
      <c r="I165" s="1176">
        <v>12129.98000000001</v>
      </c>
      <c r="J165" s="1177">
        <f t="shared" si="5"/>
      </c>
      <c r="K165" s="1177">
        <f t="shared" si="253"/>
      </c>
      <c r="L165" s="1177">
        <f t="shared" si="315"/>
      </c>
      <c r="M165" s="1177">
        <f t="shared" si="129"/>
      </c>
      <c r="N165" s="1178">
        <f t="shared" si="191"/>
      </c>
      <c r="O165" s="1179">
        <f t="shared" si="67"/>
      </c>
      <c r="P165" s="1179">
        <f t="shared" si="98"/>
      </c>
      <c r="Q165" s="1179">
        <f t="shared" si="532"/>
      </c>
      <c r="R165" s="1179">
        <f t="shared" si="36"/>
      </c>
      <c r="S165" s="1180">
        <f t="shared" si="284"/>
      </c>
      <c r="T165" s="1181">
        <v>0.0234</v>
      </c>
      <c r="U165" s="1182">
        <v>63</v>
      </c>
      <c r="V165" s="1178">
        <f t="shared" si="346"/>
      </c>
      <c r="W165" s="1182">
        <v>39598</v>
      </c>
      <c r="X165" s="1182">
        <v>735</v>
      </c>
      <c r="Y165" s="1182">
        <v>170</v>
      </c>
      <c r="Z165" s="1182">
        <v>755</v>
      </c>
      <c r="AA165" s="1182">
        <v>94</v>
      </c>
      <c r="AB165" s="1182">
        <v>11</v>
      </c>
      <c r="AC165" s="1182">
        <v>1</v>
      </c>
      <c r="AD165" s="1182">
        <v>55</v>
      </c>
      <c r="AE165" s="1184">
        <f t="shared" si="160"/>
      </c>
      <c r="AF165" s="1178">
        <f t="shared" si="222"/>
      </c>
      <c r="AG165" s="1130" t="s">
        <v>756</v>
      </c>
      <c r="AH165" s="1185" t="s">
        <v>777</v>
      </c>
      <c r="AI165" s="1185">
        <v>29</v>
      </c>
    </row>
    <row r="166">
      <c r="A166" s="1170"/>
      <c r="B166" s="1171" t="s">
        <v>739</v>
      </c>
      <c r="C166" s="1189" t="s">
        <v>768</v>
      </c>
      <c r="D166" s="1173">
        <f t="shared" si="401"/>
      </c>
      <c r="E166" s="1174">
        <v>778.36</v>
      </c>
      <c r="F166" s="1174">
        <v>1195.93</v>
      </c>
      <c r="G166" s="1190">
        <v>2</v>
      </c>
      <c r="H166" s="1190">
        <v>2</v>
      </c>
      <c r="I166" s="1176">
        <v>4755.470000000001</v>
      </c>
      <c r="J166" s="1177">
        <f t="shared" si="5"/>
      </c>
      <c r="K166" s="1177">
        <f t="shared" si="253"/>
      </c>
      <c r="L166" s="1177">
        <f t="shared" si="315"/>
      </c>
      <c r="M166" s="1177">
        <f t="shared" si="129"/>
      </c>
      <c r="N166" s="1178">
        <f t="shared" si="191"/>
      </c>
      <c r="O166" s="1179">
        <f t="shared" si="67"/>
      </c>
      <c r="P166" s="1179">
        <f t="shared" si="98"/>
      </c>
      <c r="Q166" s="1179">
        <f t="shared" si="532"/>
      </c>
      <c r="R166" s="1179">
        <f t="shared" si="36"/>
      </c>
      <c r="S166" s="1180">
        <f t="shared" si="284"/>
      </c>
      <c r="T166" s="1181">
        <v>0.0238</v>
      </c>
      <c r="U166" s="1182">
        <v>63</v>
      </c>
      <c r="V166" s="1178">
        <f t="shared" si="346"/>
      </c>
      <c r="W166" s="1182">
        <v>22933</v>
      </c>
      <c r="X166" s="1182">
        <v>841</v>
      </c>
      <c r="Y166" s="1182">
        <v>107</v>
      </c>
      <c r="Z166" s="1182">
        <v>925</v>
      </c>
      <c r="AA166" s="1182">
        <v>64</v>
      </c>
      <c r="AB166" s="1182">
        <v>5</v>
      </c>
      <c r="AC166" s="1182">
        <v>1</v>
      </c>
      <c r="AD166" s="1182">
        <v>26</v>
      </c>
      <c r="AE166" s="1184">
        <f t="shared" si="160"/>
      </c>
      <c r="AF166" s="1178">
        <f t="shared" si="222"/>
      </c>
      <c r="AG166" s="1130" t="s">
        <v>756</v>
      </c>
      <c r="AH166" s="1185" t="s">
        <v>777</v>
      </c>
      <c r="AI166" s="1185">
        <v>15</v>
      </c>
    </row>
    <row r="167">
      <c r="A167" s="1170"/>
      <c r="B167" s="1191" t="s">
        <v>746</v>
      </c>
      <c r="C167" s="1191"/>
      <c r="D167" s="1192">
        <f>SUM(D163:D166)</f>
      </c>
      <c r="E167" s="1192">
        <f>SUM(E163:E166)</f>
      </c>
      <c r="F167" s="1192">
        <f>SUM(F163:F166)</f>
      </c>
      <c r="G167" s="1213">
        <v>22</v>
      </c>
      <c r="H167" s="1192">
        <f>SUM(H163:H166)</f>
      </c>
      <c r="I167" s="1192">
        <v>45731.66999999999</v>
      </c>
      <c r="J167" s="1193">
        <f t="shared" si="5"/>
      </c>
      <c r="K167" s="1193">
        <f t="shared" si="253"/>
      </c>
      <c r="L167" s="1194">
        <f t="shared" si="315"/>
      </c>
      <c r="M167" s="1193">
        <f t="shared" si="129"/>
      </c>
      <c r="N167" s="1193">
        <f t="shared" si="191"/>
      </c>
      <c r="O167" s="1195">
        <f t="shared" si="67"/>
      </c>
      <c r="P167" s="1195">
        <f t="shared" si="98"/>
      </c>
      <c r="Q167" s="1195">
        <f t="shared" si="532"/>
      </c>
      <c r="R167" s="1195">
        <f t="shared" si="36"/>
      </c>
      <c r="S167" s="1196">
        <f t="shared" si="284"/>
      </c>
      <c r="T167" s="1195">
        <f>AVERAGE(T163:T166)</f>
      </c>
      <c r="U167" s="1197">
        <f>AVERAGE(U163:U166)</f>
      </c>
      <c r="V167" s="1200">
        <f t="shared" si="346"/>
      </c>
      <c r="W167" s="1192">
        <f>SUM(W163:W166)</f>
      </c>
      <c r="X167" s="1192">
        <f>SUM(X163:X166)</f>
      </c>
      <c r="Y167" s="1192">
        <f>SUM(Y163:Y166)</f>
      </c>
      <c r="Z167" s="1192">
        <f>SUM(Z163:Z166)</f>
      </c>
      <c r="AA167" s="1192">
        <f>SUM(AA163:AA166)</f>
      </c>
      <c r="AB167" s="1192">
        <f>SUM(AB163:AB166)</f>
      </c>
      <c r="AC167" s="1192">
        <f>SUM(AC163:AC166)</f>
      </c>
      <c r="AD167" s="1192">
        <f>SUM(AD163:AD166)</f>
      </c>
      <c r="AE167" s="1193">
        <f t="shared" si="160"/>
      </c>
      <c r="AF167" s="1198">
        <f t="shared" si="222"/>
      </c>
      <c r="AG167" s="1199"/>
      <c r="AH167" s="1199"/>
      <c r="AI167" s="1192">
        <f>SUM(AI163:AI166)</f>
      </c>
    </row>
    <row r="168">
      <c r="A168" s="1170"/>
      <c r="B168" s="1201" t="s">
        <v>769</v>
      </c>
      <c r="C168" s="1201"/>
      <c r="D168" s="1202">
        <f>D152+D147+D162+D157+D167</f>
      </c>
      <c r="E168" s="1202">
        <f>E152+E147+E162+E157+E167</f>
      </c>
      <c r="F168" s="1202">
        <f>F152+F147+F162+F157+F167</f>
      </c>
      <c r="G168" s="1202">
        <f>G152+G147+G162+G157+G167</f>
      </c>
      <c r="H168" s="1202">
        <f>H152+H147+H162+H157+H167</f>
      </c>
      <c r="I168" s="1202">
        <f>I152+I147+I162+I157+I167</f>
      </c>
      <c r="J168" s="1203">
        <f t="shared" si="5"/>
      </c>
      <c r="K168" s="1203">
        <f t="shared" si="253"/>
      </c>
      <c r="L168" s="1203">
        <f t="shared" si="315"/>
      </c>
      <c r="M168" s="1203">
        <f t="shared" si="129"/>
      </c>
      <c r="N168" s="1203">
        <f t="shared" si="191"/>
      </c>
      <c r="O168" s="1204">
        <f t="shared" si="67"/>
      </c>
      <c r="P168" s="1204">
        <f t="shared" si="98"/>
      </c>
      <c r="Q168" s="1204">
        <f t="shared" si="532"/>
      </c>
      <c r="R168" s="1204">
        <f t="shared" si="36"/>
      </c>
      <c r="S168" s="1205">
        <f t="shared" si="284"/>
      </c>
      <c r="T168" s="1203">
        <f>(T152+T147+T162+T157+T167)/5</f>
      </c>
      <c r="U168" s="1203">
        <f>(U152+U147+U162+U157+U167)/5</f>
      </c>
      <c r="V168" s="1203">
        <f>(V152+V147+V162+V157+V167)/5</f>
      </c>
      <c r="W168" s="1202">
        <f>W152+W147+W162+W157+W167</f>
      </c>
      <c r="X168" s="1202">
        <f>X152+X147+X162+X157+X167</f>
      </c>
      <c r="Y168" s="1202">
        <f>Y152+Y147+Y162+Y157+Y167</f>
      </c>
      <c r="Z168" s="1202">
        <f>Z152+Z147+Z162+Z157+Z167</f>
      </c>
      <c r="AA168" s="1202">
        <f>AA152+AA147+AA162+AA157+AA167</f>
      </c>
      <c r="AB168" s="1202">
        <f>AB152+AB147+AB162+AB157+AB167</f>
      </c>
      <c r="AC168" s="1202">
        <f>AC152+AC147+AC162+AC157+AC167</f>
      </c>
      <c r="AD168" s="1202">
        <f>AD152+AD147+AD162+AD157+AD167</f>
      </c>
      <c r="AE168" s="1203">
        <f t="shared" si="160"/>
      </c>
      <c r="AF168" s="1206">
        <f t="shared" si="222"/>
      </c>
      <c r="AG168" s="1201"/>
      <c r="AH168" s="1201"/>
      <c r="AI168" s="1202">
        <f>AI152+AI147+AI162+AI157+AI167</f>
      </c>
    </row>
    <row r="169">
      <c r="A169" s="1155" t="s">
        <v>700</v>
      </c>
      <c r="B169" s="1155" t="s">
        <v>701</v>
      </c>
      <c r="C169" s="1155"/>
      <c r="D169" s="1156" t="s">
        <v>702</v>
      </c>
      <c r="E169" s="1156"/>
      <c r="F169" s="1156"/>
      <c r="G169" s="1156"/>
      <c r="H169" s="1156"/>
      <c r="I169" s="1156"/>
      <c r="J169" s="1156"/>
      <c r="K169" s="1156"/>
      <c r="L169" s="1156"/>
      <c r="M169" s="1156"/>
      <c r="N169" s="1157" t="s">
        <v>703</v>
      </c>
      <c r="O169" s="1157"/>
      <c r="P169" s="1157"/>
      <c r="Q169" s="1157"/>
      <c r="R169" s="1157"/>
      <c r="S169" s="1157"/>
      <c r="T169" s="1157"/>
      <c r="U169" s="1157"/>
      <c r="V169" s="1157"/>
      <c r="W169" s="1157"/>
      <c r="X169" s="1157"/>
      <c r="Y169" s="1157"/>
      <c r="Z169" s="1157"/>
      <c r="AA169" s="1157"/>
      <c r="AB169" s="1157"/>
      <c r="AC169" s="1157"/>
      <c r="AD169" s="1157"/>
      <c r="AE169" s="1157"/>
      <c r="AF169" s="1157"/>
      <c r="AG169" s="1157"/>
      <c r="AH169" s="1157"/>
      <c r="AI169" s="1158"/>
    </row>
    <row r="170">
      <c r="A170" s="1155"/>
      <c r="B170" s="1159" t="s">
        <v>704</v>
      </c>
      <c r="C170" s="1155" t="s">
        <v>705</v>
      </c>
      <c r="D170" s="1156" t="s">
        <v>706</v>
      </c>
      <c r="E170" s="1156" t="s">
        <v>707</v>
      </c>
      <c r="F170" s="1160" t="s">
        <v>708</v>
      </c>
      <c r="G170" s="1161" t="s">
        <v>709</v>
      </c>
      <c r="H170" s="1162" t="s">
        <v>710</v>
      </c>
      <c r="I170" s="1163" t="s">
        <v>711</v>
      </c>
      <c r="J170" s="1164" t="s">
        <v>712</v>
      </c>
      <c r="K170" s="1164" t="s">
        <v>713</v>
      </c>
      <c r="L170" s="1165" t="s">
        <v>714</v>
      </c>
      <c r="M170" s="1164" t="s">
        <v>715</v>
      </c>
      <c r="N170" s="1157" t="s">
        <v>716</v>
      </c>
      <c r="O170" s="1166" t="s">
        <v>717</v>
      </c>
      <c r="P170" s="1166" t="s">
        <v>718</v>
      </c>
      <c r="Q170" s="1166" t="s">
        <v>719</v>
      </c>
      <c r="R170" s="1166" t="s">
        <v>720</v>
      </c>
      <c r="S170" s="1167" t="s">
        <v>721</v>
      </c>
      <c r="T170" s="1166" t="s">
        <v>722</v>
      </c>
      <c r="U170" s="1168" t="s">
        <v>723</v>
      </c>
      <c r="V170" s="1157" t="s">
        <v>724</v>
      </c>
      <c r="W170" s="1167" t="s">
        <v>725</v>
      </c>
      <c r="X170" s="1167" t="s">
        <v>726</v>
      </c>
      <c r="Y170" s="1167" t="s">
        <v>727</v>
      </c>
      <c r="Z170" s="1167" t="s">
        <v>728</v>
      </c>
      <c r="AA170" s="1167" t="s">
        <v>729</v>
      </c>
      <c r="AB170" s="1167" t="s">
        <v>730</v>
      </c>
      <c r="AC170" s="1167" t="s">
        <v>731</v>
      </c>
      <c r="AD170" s="1167" t="s">
        <v>732</v>
      </c>
      <c r="AE170" s="1169" t="s">
        <v>733</v>
      </c>
      <c r="AF170" s="1157" t="s">
        <v>734</v>
      </c>
      <c r="AG170" s="1158" t="s">
        <v>735</v>
      </c>
      <c r="AH170" s="1158" t="s">
        <v>736</v>
      </c>
      <c r="AI170" s="1158" t="s">
        <v>737</v>
      </c>
    </row>
    <row r="171">
      <c r="A171" s="1170" t="s">
        <v>778</v>
      </c>
      <c r="B171" s="1171" t="s">
        <v>752</v>
      </c>
      <c r="C171" s="1172" t="s">
        <v>740</v>
      </c>
      <c r="D171" s="1173">
        <f t="shared" ref="D171:D174" si="402">E171+F171</f>
      </c>
      <c r="E171" s="1174">
        <v>921.31</v>
      </c>
      <c r="F171" s="1174">
        <v>2320.99</v>
      </c>
      <c r="G171" s="1175">
        <v>4</v>
      </c>
      <c r="H171" s="1175">
        <v>4</v>
      </c>
      <c r="I171" s="1176">
        <v>10752.890000000001</v>
      </c>
      <c r="J171" s="1177">
        <f t="shared" ref="J171:J196" si="6">I171/D171</f>
      </c>
      <c r="K171" s="1177">
        <f t="shared" ref="K171:K196" si="254">D171/G171</f>
      </c>
      <c r="L171" s="1177">
        <f t="shared" ref="L171:L196" si="316">D171/H171</f>
      </c>
      <c r="M171" s="1177">
        <f t="shared" ref="M171:M196" si="130">I171/G171</f>
      </c>
      <c r="N171" s="1178">
        <f t="shared" ref="N171:N196" si="192">D171/X171</f>
      </c>
      <c r="O171" s="1179">
        <f t="shared" ref="O171:O196" si="68">S171/W171*1</f>
      </c>
      <c r="P171" s="1179">
        <f t="shared" ref="P171:P196" si="99">X171/W171</f>
      </c>
      <c r="Q171" s="1179">
        <f t="shared" ref="Q171:Q196" si="533">Z171/W171</f>
      </c>
      <c r="R171" s="1179">
        <f t="shared" ref="R171:R196" si="37">AA171/Z171</f>
      </c>
      <c r="S171" s="1180">
        <f t="shared" ref="S171:S196" si="285">Y171/T171</f>
      </c>
      <c r="T171" s="1181">
        <v>0.029</v>
      </c>
      <c r="U171" s="1182">
        <v>40</v>
      </c>
      <c r="V171" s="1178">
        <f t="shared" ref="V171:V195" si="347">(D171/W171)*1000</f>
      </c>
      <c r="W171" s="1183">
        <v>39055</v>
      </c>
      <c r="X171" s="1180">
        <v>1350</v>
      </c>
      <c r="Y171" s="1180">
        <v>222</v>
      </c>
      <c r="Z171" s="1180">
        <v>1420</v>
      </c>
      <c r="AA171" s="1180">
        <v>53</v>
      </c>
      <c r="AB171" s="1180">
        <v>10</v>
      </c>
      <c r="AC171" s="1180">
        <v>3</v>
      </c>
      <c r="AD171" s="1183">
        <v>64</v>
      </c>
      <c r="AE171" s="1184">
        <f t="shared" ref="AE171:AE196" si="161">D171/Z171</f>
      </c>
      <c r="AF171" s="1178">
        <f t="shared" ref="AF171:AF196" si="223">AI171*1000/D171</f>
      </c>
      <c r="AG171" s="1185" t="s">
        <v>741</v>
      </c>
      <c r="AH171" s="1185" t="s">
        <v>742</v>
      </c>
      <c r="AI171" s="1185">
        <v>25</v>
      </c>
    </row>
    <row r="172">
      <c r="A172" s="1170"/>
      <c r="B172" s="1171" t="s">
        <v>752</v>
      </c>
      <c r="C172" s="1171" t="s">
        <v>743</v>
      </c>
      <c r="D172" s="1173">
        <f t="shared" si="402"/>
      </c>
      <c r="E172" s="1173">
        <v>1504.83</v>
      </c>
      <c r="F172" s="1173">
        <v>1995.33</v>
      </c>
      <c r="G172" s="1175">
        <v>4</v>
      </c>
      <c r="H172" s="1175">
        <v>4</v>
      </c>
      <c r="I172" s="1176">
        <v>8487.770000000002</v>
      </c>
      <c r="J172" s="1177">
        <f t="shared" si="6"/>
      </c>
      <c r="K172" s="1177">
        <f t="shared" si="254"/>
      </c>
      <c r="L172" s="1177">
        <f t="shared" si="316"/>
      </c>
      <c r="M172" s="1177">
        <f t="shared" si="130"/>
      </c>
      <c r="N172" s="1178">
        <f t="shared" si="192"/>
      </c>
      <c r="O172" s="1179">
        <f t="shared" si="68"/>
      </c>
      <c r="P172" s="1179">
        <f t="shared" si="99"/>
      </c>
      <c r="Q172" s="1179">
        <f t="shared" si="533"/>
      </c>
      <c r="R172" s="1179">
        <f t="shared" si="37"/>
      </c>
      <c r="S172" s="1180">
        <f t="shared" si="285"/>
      </c>
      <c r="T172" s="1181">
        <v>0.0126</v>
      </c>
      <c r="U172" s="1182">
        <v>44</v>
      </c>
      <c r="V172" s="1178">
        <f t="shared" si="347"/>
      </c>
      <c r="W172" s="1188">
        <v>46161</v>
      </c>
      <c r="X172" s="1188">
        <v>1019</v>
      </c>
      <c r="Y172" s="1188">
        <v>181</v>
      </c>
      <c r="Z172" s="1188">
        <v>1044</v>
      </c>
      <c r="AA172" s="1188">
        <v>109</v>
      </c>
      <c r="AB172" s="1188">
        <v>9</v>
      </c>
      <c r="AC172" s="1188">
        <v>2</v>
      </c>
      <c r="AD172" s="1182">
        <v>41</v>
      </c>
      <c r="AE172" s="1184">
        <f t="shared" si="161"/>
      </c>
      <c r="AF172" s="1178">
        <f t="shared" si="223"/>
      </c>
      <c r="AG172" s="1185" t="s">
        <v>741</v>
      </c>
      <c r="AH172" s="1185" t="s">
        <v>742</v>
      </c>
      <c r="AI172" s="1185">
        <v>45</v>
      </c>
    </row>
    <row r="173">
      <c r="A173" s="1170"/>
      <c r="B173" s="1171" t="s">
        <v>752</v>
      </c>
      <c r="C173" s="1189" t="s">
        <v>744</v>
      </c>
      <c r="D173" s="1173">
        <f t="shared" si="402"/>
      </c>
      <c r="E173" s="1174">
        <v>1171.29</v>
      </c>
      <c r="F173" s="1174">
        <v>2567.91</v>
      </c>
      <c r="G173" s="1190">
        <v>8</v>
      </c>
      <c r="H173" s="1190">
        <v>6</v>
      </c>
      <c r="I173" s="1176">
        <v>18500.639999999992</v>
      </c>
      <c r="J173" s="1177">
        <f t="shared" si="6"/>
      </c>
      <c r="K173" s="1177">
        <f t="shared" si="254"/>
      </c>
      <c r="L173" s="1177">
        <f t="shared" si="316"/>
      </c>
      <c r="M173" s="1177">
        <f t="shared" si="130"/>
      </c>
      <c r="N173" s="1178">
        <f t="shared" si="192"/>
      </c>
      <c r="O173" s="1179">
        <f t="shared" si="68"/>
      </c>
      <c r="P173" s="1179">
        <f t="shared" si="99"/>
      </c>
      <c r="Q173" s="1179">
        <f t="shared" si="533"/>
      </c>
      <c r="R173" s="1179">
        <f t="shared" si="37"/>
      </c>
      <c r="S173" s="1180">
        <f t="shared" si="285"/>
      </c>
      <c r="T173" s="1181">
        <v>0.019</v>
      </c>
      <c r="U173" s="1182">
        <v>46</v>
      </c>
      <c r="V173" s="1178">
        <f t="shared" si="347"/>
      </c>
      <c r="W173" s="1188">
        <v>40738</v>
      </c>
      <c r="X173" s="1188">
        <v>728</v>
      </c>
      <c r="Y173" s="1188">
        <v>174</v>
      </c>
      <c r="Z173" s="1188">
        <v>750</v>
      </c>
      <c r="AA173" s="1188">
        <v>66</v>
      </c>
      <c r="AB173" s="1188">
        <v>22</v>
      </c>
      <c r="AC173" s="1188">
        <v>0</v>
      </c>
      <c r="AD173" s="1182">
        <v>36</v>
      </c>
      <c r="AE173" s="1184">
        <f t="shared" si="161"/>
      </c>
      <c r="AF173" s="1178">
        <f t="shared" si="223"/>
      </c>
      <c r="AG173" s="1185" t="s">
        <v>741</v>
      </c>
      <c r="AH173" s="1185" t="s">
        <v>742</v>
      </c>
      <c r="AI173" s="1185">
        <v>29</v>
      </c>
    </row>
    <row r="174">
      <c r="A174" s="1170"/>
      <c r="B174" s="1171" t="s">
        <v>752</v>
      </c>
      <c r="C174" s="1171" t="s">
        <v>745</v>
      </c>
      <c r="D174" s="1173">
        <f t="shared" si="402"/>
      </c>
      <c r="E174" s="1174">
        <v>1000</v>
      </c>
      <c r="F174" s="1174">
        <v>2298.8</v>
      </c>
      <c r="G174" s="1190">
        <v>5</v>
      </c>
      <c r="H174" s="1190">
        <v>2</v>
      </c>
      <c r="I174" s="1176">
        <v>9187.129999999997</v>
      </c>
      <c r="J174" s="1177">
        <f t="shared" si="6"/>
      </c>
      <c r="K174" s="1177">
        <f t="shared" si="254"/>
      </c>
      <c r="L174" s="1177">
        <f t="shared" si="316"/>
      </c>
      <c r="M174" s="1177">
        <f t="shared" si="130"/>
      </c>
      <c r="N174" s="1178">
        <f t="shared" si="192"/>
      </c>
      <c r="O174" s="1179">
        <f t="shared" si="68"/>
      </c>
      <c r="P174" s="1179">
        <f t="shared" si="99"/>
      </c>
      <c r="Q174" s="1179">
        <f t="shared" si="533"/>
      </c>
      <c r="R174" s="1179">
        <f t="shared" si="37"/>
      </c>
      <c r="S174" s="1180">
        <f t="shared" si="285"/>
      </c>
      <c r="T174" s="1181">
        <v>0.0261</v>
      </c>
      <c r="U174" s="1182">
        <v>52</v>
      </c>
      <c r="V174" s="1178">
        <f t="shared" si="347"/>
      </c>
      <c r="W174" s="1188">
        <v>31331</v>
      </c>
      <c r="X174" s="1188">
        <v>435</v>
      </c>
      <c r="Y174" s="1188">
        <v>174</v>
      </c>
      <c r="Z174" s="1188">
        <v>437</v>
      </c>
      <c r="AA174" s="1188">
        <v>67</v>
      </c>
      <c r="AB174" s="1188">
        <v>1</v>
      </c>
      <c r="AC174" s="1188">
        <v>2</v>
      </c>
      <c r="AD174" s="1182">
        <v>32</v>
      </c>
      <c r="AE174" s="1184">
        <f t="shared" si="161"/>
      </c>
      <c r="AF174" s="1178">
        <f t="shared" si="223"/>
      </c>
      <c r="AG174" s="1185" t="s">
        <v>741</v>
      </c>
      <c r="AH174" s="1185" t="s">
        <v>742</v>
      </c>
      <c r="AI174" s="1185">
        <v>37</v>
      </c>
    </row>
    <row r="175">
      <c r="A175" s="1170"/>
      <c r="B175" s="1191" t="s">
        <v>746</v>
      </c>
      <c r="C175" s="1191"/>
      <c r="D175" s="1192">
        <f>SUM(D171:D174)</f>
      </c>
      <c r="E175" s="1192">
        <f>SUM(E171:E174)</f>
      </c>
      <c r="F175" s="1192">
        <f>SUM(F171:F174)</f>
      </c>
      <c r="G175" s="1192">
        <f>SUM(G171:G174)</f>
      </c>
      <c r="H175" s="1192">
        <f>SUM(H171:H174)</f>
      </c>
      <c r="I175" s="1193">
        <f>SUM(I171:I174)</f>
      </c>
      <c r="J175" s="1193">
        <f t="shared" si="6"/>
      </c>
      <c r="K175" s="1193">
        <f t="shared" si="254"/>
      </c>
      <c r="L175" s="1194">
        <f t="shared" si="316"/>
      </c>
      <c r="M175" s="1193">
        <f t="shared" si="130"/>
      </c>
      <c r="N175" s="1193">
        <f t="shared" si="192"/>
      </c>
      <c r="O175" s="1195">
        <f t="shared" si="68"/>
      </c>
      <c r="P175" s="1195">
        <f t="shared" si="99"/>
      </c>
      <c r="Q175" s="1195">
        <f t="shared" si="533"/>
      </c>
      <c r="R175" s="1195">
        <f t="shared" si="37"/>
      </c>
      <c r="S175" s="1196">
        <f t="shared" si="285"/>
      </c>
      <c r="T175" s="1195">
        <f>AVERAGE(T171:T174)</f>
      </c>
      <c r="U175" s="1197">
        <f>AVERAGE(U171:U174)</f>
      </c>
      <c r="V175" s="1193">
        <f t="shared" si="347"/>
      </c>
      <c r="W175" s="1192">
        <f>SUM(W171:W174)</f>
      </c>
      <c r="X175" s="1192">
        <f>SUM(X171:X174)</f>
      </c>
      <c r="Y175" s="1192">
        <f>SUM(Y171:Y174)</f>
      </c>
      <c r="Z175" s="1192">
        <f>SUM(Z171:Z174)</f>
      </c>
      <c r="AA175" s="1192">
        <f>SUM(AA171:AA174)</f>
      </c>
      <c r="AB175" s="1192">
        <f>SUM(AB171:AB174)</f>
      </c>
      <c r="AC175" s="1192">
        <f>SUM(AC171:AC174)</f>
      </c>
      <c r="AD175" s="1192">
        <f>SUM(AD171:AD174)</f>
      </c>
      <c r="AE175" s="1193">
        <f t="shared" si="161"/>
      </c>
      <c r="AF175" s="1198">
        <f t="shared" si="223"/>
      </c>
      <c r="AG175" s="1199"/>
      <c r="AH175" s="1199"/>
      <c r="AI175" s="1196">
        <f>SUM(AI171:AI174)</f>
      </c>
    </row>
    <row r="176">
      <c r="A176" s="1170"/>
      <c r="B176" s="1171" t="s">
        <v>771</v>
      </c>
      <c r="C176" s="1189" t="s">
        <v>748</v>
      </c>
      <c r="D176" s="1173">
        <f t="shared" ref="D176:D179" si="403">E176+F176</f>
      </c>
      <c r="E176" s="1190">
        <v>1138.64</v>
      </c>
      <c r="F176" s="1190">
        <v>2140.92</v>
      </c>
      <c r="G176" s="1190">
        <v>4</v>
      </c>
      <c r="H176" s="1190">
        <v>4</v>
      </c>
      <c r="I176" s="1176">
        <v>8700.130000000005</v>
      </c>
      <c r="J176" s="1177">
        <f t="shared" si="6"/>
      </c>
      <c r="K176" s="1177">
        <f t="shared" si="254"/>
      </c>
      <c r="L176" s="1177">
        <f t="shared" si="316"/>
      </c>
      <c r="M176" s="1177">
        <f t="shared" si="130"/>
      </c>
      <c r="N176" s="1178">
        <f t="shared" si="192"/>
      </c>
      <c r="O176" s="1179">
        <f t="shared" si="68"/>
      </c>
      <c r="P176" s="1179">
        <f t="shared" si="99"/>
      </c>
      <c r="Q176" s="1179">
        <f t="shared" si="533"/>
      </c>
      <c r="R176" s="1179">
        <f t="shared" si="37"/>
      </c>
      <c r="S176" s="1180">
        <f t="shared" si="285"/>
      </c>
      <c r="T176" s="1181">
        <v>0.0163</v>
      </c>
      <c r="U176" s="1182">
        <v>54</v>
      </c>
      <c r="V176" s="1178">
        <f t="shared" si="347"/>
      </c>
      <c r="W176" s="1182">
        <v>31497</v>
      </c>
      <c r="X176" s="1188">
        <v>524</v>
      </c>
      <c r="Y176" s="1188">
        <v>147</v>
      </c>
      <c r="Z176" s="1188">
        <v>548</v>
      </c>
      <c r="AA176" s="1188">
        <v>86</v>
      </c>
      <c r="AB176" s="1188">
        <v>5</v>
      </c>
      <c r="AC176" s="1188">
        <v>1</v>
      </c>
      <c r="AD176" s="1182">
        <v>23</v>
      </c>
      <c r="AE176" s="1184">
        <f t="shared" si="161"/>
      </c>
      <c r="AF176" s="1178">
        <f t="shared" si="223"/>
      </c>
      <c r="AG176" s="1185" t="s">
        <v>741</v>
      </c>
      <c r="AH176" s="1185" t="s">
        <v>742</v>
      </c>
      <c r="AI176" s="1185">
        <v>27</v>
      </c>
    </row>
    <row r="177">
      <c r="A177" s="1170"/>
      <c r="B177" s="1171" t="s">
        <v>771</v>
      </c>
      <c r="C177" s="1171" t="s">
        <v>749</v>
      </c>
      <c r="D177" s="1173">
        <f t="shared" si="403"/>
      </c>
      <c r="E177" s="1190">
        <v>1166.21</v>
      </c>
      <c r="F177" s="1190">
        <v>2191.71</v>
      </c>
      <c r="G177" s="1190">
        <v>4</v>
      </c>
      <c r="H177" s="1190">
        <v>4</v>
      </c>
      <c r="I177" s="1176">
        <v>8738.729999999996</v>
      </c>
      <c r="J177" s="1177">
        <f t="shared" si="6"/>
      </c>
      <c r="K177" s="1177">
        <f t="shared" si="254"/>
      </c>
      <c r="L177" s="1177">
        <f t="shared" si="316"/>
      </c>
      <c r="M177" s="1177">
        <f t="shared" si="130"/>
      </c>
      <c r="N177" s="1178">
        <f t="shared" si="192"/>
      </c>
      <c r="O177" s="1179">
        <f t="shared" si="68"/>
      </c>
      <c r="P177" s="1179">
        <f t="shared" si="99"/>
      </c>
      <c r="Q177" s="1179">
        <f t="shared" si="533"/>
      </c>
      <c r="R177" s="1179">
        <f t="shared" si="37"/>
      </c>
      <c r="S177" s="1180">
        <f t="shared" si="285"/>
      </c>
      <c r="T177" s="1181">
        <v>0.019</v>
      </c>
      <c r="U177" s="1182">
        <v>57</v>
      </c>
      <c r="V177" s="1178">
        <f t="shared" si="347"/>
      </c>
      <c r="W177" s="1182">
        <v>34392</v>
      </c>
      <c r="X177" s="1188">
        <v>452</v>
      </c>
      <c r="Y177" s="1188">
        <v>142</v>
      </c>
      <c r="Z177" s="1188">
        <v>453</v>
      </c>
      <c r="AA177" s="1188">
        <v>80</v>
      </c>
      <c r="AB177" s="1188">
        <v>10</v>
      </c>
      <c r="AC177" s="1188">
        <v>3</v>
      </c>
      <c r="AD177" s="1182">
        <v>36</v>
      </c>
      <c r="AE177" s="1184">
        <f t="shared" si="161"/>
      </c>
      <c r="AF177" s="1178">
        <f t="shared" si="223"/>
      </c>
      <c r="AG177" s="1185" t="s">
        <v>741</v>
      </c>
      <c r="AH177" s="1185" t="s">
        <v>742</v>
      </c>
      <c r="AI177" s="1185">
        <v>40</v>
      </c>
    </row>
    <row r="178">
      <c r="A178" s="1170"/>
      <c r="B178" s="1171" t="s">
        <v>771</v>
      </c>
      <c r="C178" s="1171" t="s">
        <v>750</v>
      </c>
      <c r="D178" s="1173">
        <f t="shared" si="403"/>
      </c>
      <c r="E178" s="1190">
        <v>1185.12</v>
      </c>
      <c r="F178" s="1190">
        <v>2223.93</v>
      </c>
      <c r="G178" s="1190">
        <v>5</v>
      </c>
      <c r="H178" s="1190">
        <v>4</v>
      </c>
      <c r="I178" s="1176">
        <v>9626.059999999998</v>
      </c>
      <c r="J178" s="1177">
        <f t="shared" si="6"/>
      </c>
      <c r="K178" s="1177">
        <f t="shared" si="254"/>
      </c>
      <c r="L178" s="1177">
        <f t="shared" si="316"/>
      </c>
      <c r="M178" s="1177">
        <f t="shared" si="130"/>
      </c>
      <c r="N178" s="1178">
        <f t="shared" si="192"/>
      </c>
      <c r="O178" s="1179">
        <f t="shared" si="68"/>
      </c>
      <c r="P178" s="1179">
        <f t="shared" si="99"/>
      </c>
      <c r="Q178" s="1179">
        <f t="shared" si="533"/>
      </c>
      <c r="R178" s="1179">
        <f t="shared" si="37"/>
      </c>
      <c r="S178" s="1180">
        <f t="shared" si="285"/>
      </c>
      <c r="T178" s="1181">
        <v>0.017</v>
      </c>
      <c r="U178" s="1182">
        <v>58</v>
      </c>
      <c r="V178" s="1178">
        <f t="shared" si="347"/>
      </c>
      <c r="W178" s="1182">
        <v>32087</v>
      </c>
      <c r="X178" s="1188">
        <v>566</v>
      </c>
      <c r="Y178" s="1188">
        <v>139</v>
      </c>
      <c r="Z178" s="1188">
        <v>592</v>
      </c>
      <c r="AA178" s="1188">
        <v>87</v>
      </c>
      <c r="AB178" s="1188">
        <v>5</v>
      </c>
      <c r="AC178" s="1188">
        <v>3</v>
      </c>
      <c r="AD178" s="1182">
        <v>19</v>
      </c>
      <c r="AE178" s="1184">
        <f t="shared" si="161"/>
      </c>
      <c r="AF178" s="1178">
        <f t="shared" si="223"/>
      </c>
      <c r="AG178" s="1185" t="s">
        <v>741</v>
      </c>
      <c r="AH178" s="1185" t="s">
        <v>742</v>
      </c>
      <c r="AI178" s="1185">
        <v>21</v>
      </c>
    </row>
    <row r="179">
      <c r="A179" s="1170"/>
      <c r="B179" s="1171" t="s">
        <v>771</v>
      </c>
      <c r="C179" s="1171" t="s">
        <v>751</v>
      </c>
      <c r="D179" s="1173">
        <f t="shared" si="403"/>
      </c>
      <c r="E179" s="1190">
        <v>1182.58</v>
      </c>
      <c r="F179" s="1190">
        <v>1986.24</v>
      </c>
      <c r="G179" s="1190">
        <v>3</v>
      </c>
      <c r="H179" s="1190">
        <v>3</v>
      </c>
      <c r="I179" s="1176">
        <v>4943.1600000000035</v>
      </c>
      <c r="J179" s="1177">
        <f t="shared" si="6"/>
      </c>
      <c r="K179" s="1177">
        <f t="shared" si="254"/>
      </c>
      <c r="L179" s="1177">
        <f t="shared" si="316"/>
      </c>
      <c r="M179" s="1177">
        <f t="shared" si="130"/>
      </c>
      <c r="N179" s="1178">
        <f t="shared" si="192"/>
      </c>
      <c r="O179" s="1179">
        <f t="shared" si="68"/>
      </c>
      <c r="P179" s="1179">
        <f t="shared" si="99"/>
      </c>
      <c r="Q179" s="1179">
        <f t="shared" si="533"/>
      </c>
      <c r="R179" s="1179">
        <f t="shared" si="37"/>
      </c>
      <c r="S179" s="1180">
        <f t="shared" si="285"/>
      </c>
      <c r="T179" s="1181">
        <v>0.0165</v>
      </c>
      <c r="U179" s="1182">
        <v>59</v>
      </c>
      <c r="V179" s="1178">
        <f t="shared" si="347"/>
      </c>
      <c r="W179" s="1182">
        <v>33267</v>
      </c>
      <c r="X179" s="1188">
        <v>474</v>
      </c>
      <c r="Y179" s="1188">
        <v>140</v>
      </c>
      <c r="Z179" s="1188">
        <v>474</v>
      </c>
      <c r="AA179" s="1188">
        <v>38</v>
      </c>
      <c r="AB179" s="1188">
        <v>9</v>
      </c>
      <c r="AC179" s="1188">
        <v>2</v>
      </c>
      <c r="AD179" s="1182">
        <v>19</v>
      </c>
      <c r="AE179" s="1184">
        <f t="shared" si="161"/>
      </c>
      <c r="AF179" s="1178">
        <f t="shared" si="223"/>
      </c>
      <c r="AG179" s="1185" t="s">
        <v>741</v>
      </c>
      <c r="AH179" s="1185" t="s">
        <v>742</v>
      </c>
      <c r="AI179" s="1185">
        <v>16</v>
      </c>
    </row>
    <row r="180">
      <c r="A180" s="1170"/>
      <c r="B180" s="1191" t="s">
        <v>746</v>
      </c>
      <c r="C180" s="1191"/>
      <c r="D180" s="1192">
        <f>SUM(D176:D179)</f>
      </c>
      <c r="E180" s="1192">
        <f>SUM(E176:E179)</f>
      </c>
      <c r="F180" s="1192">
        <f>SUM(F176:F179)</f>
      </c>
      <c r="G180" s="1192">
        <f>SUM(G176:G179)</f>
      </c>
      <c r="H180" s="1192">
        <f>SUM(H176:H179)</f>
      </c>
      <c r="I180" s="1192">
        <f>SUM(I176:I179)</f>
      </c>
      <c r="J180" s="1193">
        <f t="shared" si="6"/>
      </c>
      <c r="K180" s="1193">
        <f t="shared" si="254"/>
      </c>
      <c r="L180" s="1194">
        <f t="shared" si="316"/>
      </c>
      <c r="M180" s="1193">
        <f t="shared" si="130"/>
      </c>
      <c r="N180" s="1193">
        <f t="shared" si="192"/>
      </c>
      <c r="O180" s="1195">
        <f t="shared" si="68"/>
      </c>
      <c r="P180" s="1195">
        <f t="shared" si="99"/>
      </c>
      <c r="Q180" s="1195">
        <f t="shared" si="533"/>
      </c>
      <c r="R180" s="1195">
        <f t="shared" si="37"/>
      </c>
      <c r="S180" s="1196">
        <f t="shared" si="285"/>
      </c>
      <c r="T180" s="1195">
        <f>AVERAGE(T176:T179)</f>
      </c>
      <c r="U180" s="1197">
        <f>AVERAGE(U176:U179)</f>
      </c>
      <c r="V180" s="1200">
        <f t="shared" si="347"/>
      </c>
      <c r="W180" s="1192">
        <f>SUM(W176:W179)</f>
      </c>
      <c r="X180" s="1192">
        <f>SUM(X176:X179)</f>
      </c>
      <c r="Y180" s="1192">
        <f>SUM(Y176:Y179)</f>
      </c>
      <c r="Z180" s="1192">
        <f>SUM(Z176:Z179)</f>
      </c>
      <c r="AA180" s="1192">
        <f>SUM(AA176:AA179)</f>
      </c>
      <c r="AB180" s="1192">
        <f>SUM(AB176:AB179)</f>
      </c>
      <c r="AC180" s="1192">
        <f>SUM(AC176:AC179)</f>
      </c>
      <c r="AD180" s="1192">
        <f>SUM(AD176:AD179)</f>
      </c>
      <c r="AE180" s="1193">
        <f t="shared" si="161"/>
      </c>
      <c r="AF180" s="1198">
        <f t="shared" si="223"/>
      </c>
      <c r="AG180" s="1199"/>
      <c r="AH180" s="1199"/>
      <c r="AI180" s="1196">
        <f>SUM(AI176:AI179)</f>
      </c>
    </row>
    <row r="181">
      <c r="A181" s="1170"/>
      <c r="B181" s="1171" t="s">
        <v>763</v>
      </c>
      <c r="C181" s="1171" t="s">
        <v>753</v>
      </c>
      <c r="D181" s="1173">
        <f t="shared" ref="D181:D184" si="404">E181+F181</f>
      </c>
      <c r="E181" s="1190">
        <v>1219.88</v>
      </c>
      <c r="F181" s="1190">
        <v>2367.85</v>
      </c>
      <c r="G181" s="1190">
        <v>3</v>
      </c>
      <c r="H181" s="1190">
        <v>2</v>
      </c>
      <c r="I181" s="1177">
        <v>7265.12999999999</v>
      </c>
      <c r="J181" s="1177">
        <f t="shared" si="6"/>
      </c>
      <c r="K181" s="1177">
        <f t="shared" si="254"/>
      </c>
      <c r="L181" s="1177">
        <f t="shared" si="316"/>
      </c>
      <c r="M181" s="1177">
        <f t="shared" si="130"/>
      </c>
      <c r="N181" s="1178">
        <f t="shared" si="192"/>
      </c>
      <c r="O181" s="1179">
        <f t="shared" si="68"/>
      </c>
      <c r="P181" s="1179">
        <f t="shared" si="99"/>
      </c>
      <c r="Q181" s="1179">
        <f t="shared" si="533"/>
      </c>
      <c r="R181" s="1179">
        <f t="shared" si="37"/>
      </c>
      <c r="S181" s="1180">
        <f t="shared" si="285"/>
      </c>
      <c r="T181" s="1181">
        <v>0.0197</v>
      </c>
      <c r="U181" s="1182">
        <v>60</v>
      </c>
      <c r="V181" s="1178">
        <f t="shared" si="347"/>
      </c>
      <c r="W181" s="1182">
        <v>30123</v>
      </c>
      <c r="X181" s="1182">
        <v>588</v>
      </c>
      <c r="Y181" s="1182">
        <v>145</v>
      </c>
      <c r="Z181" s="1182">
        <v>604</v>
      </c>
      <c r="AA181" s="1182">
        <v>105</v>
      </c>
      <c r="AB181" s="1182">
        <v>10</v>
      </c>
      <c r="AC181" s="1182">
        <v>4</v>
      </c>
      <c r="AD181" s="1182">
        <v>38</v>
      </c>
      <c r="AE181" s="1184">
        <f t="shared" si="161"/>
      </c>
      <c r="AF181" s="1178">
        <f t="shared" si="223"/>
      </c>
      <c r="AG181" s="1185" t="s">
        <v>741</v>
      </c>
      <c r="AH181" s="1185" t="s">
        <v>742</v>
      </c>
      <c r="AI181" s="1185">
        <v>34</v>
      </c>
    </row>
    <row r="182">
      <c r="A182" s="1170"/>
      <c r="B182" s="1171" t="s">
        <v>763</v>
      </c>
      <c r="C182" s="1171" t="s">
        <v>754</v>
      </c>
      <c r="D182" s="1173">
        <f t="shared" si="404"/>
      </c>
      <c r="E182" s="1190">
        <v>1086.77</v>
      </c>
      <c r="F182" s="1190">
        <v>2384</v>
      </c>
      <c r="G182" s="1190">
        <v>1</v>
      </c>
      <c r="H182" s="1190">
        <v>1</v>
      </c>
      <c r="I182" s="1177">
        <v>2548.2600000000093</v>
      </c>
      <c r="J182" s="1177">
        <f t="shared" si="6"/>
      </c>
      <c r="K182" s="1177">
        <f t="shared" si="254"/>
      </c>
      <c r="L182" s="1177">
        <f t="shared" si="316"/>
      </c>
      <c r="M182" s="1177">
        <f t="shared" si="130"/>
      </c>
      <c r="N182" s="1178">
        <f t="shared" si="192"/>
      </c>
      <c r="O182" s="1179">
        <f t="shared" si="68"/>
      </c>
      <c r="P182" s="1179">
        <f t="shared" si="99"/>
      </c>
      <c r="Q182" s="1179">
        <f t="shared" si="533"/>
      </c>
      <c r="R182" s="1179">
        <f t="shared" si="37"/>
      </c>
      <c r="S182" s="1180">
        <f t="shared" si="285"/>
      </c>
      <c r="T182" s="1181">
        <v>0.0234</v>
      </c>
      <c r="U182" s="1182">
        <v>61</v>
      </c>
      <c r="V182" s="1178">
        <f t="shared" si="347"/>
      </c>
      <c r="W182" s="1182">
        <v>30867</v>
      </c>
      <c r="X182" s="1182">
        <v>517</v>
      </c>
      <c r="Y182" s="1182">
        <v>158</v>
      </c>
      <c r="Z182" s="1182">
        <v>544</v>
      </c>
      <c r="AA182" s="1182">
        <v>54</v>
      </c>
      <c r="AB182" s="1182">
        <v>7</v>
      </c>
      <c r="AC182" s="1182">
        <v>0</v>
      </c>
      <c r="AD182" s="1182">
        <v>26</v>
      </c>
      <c r="AE182" s="1184">
        <f t="shared" si="161"/>
      </c>
      <c r="AF182" s="1178">
        <f t="shared" si="223"/>
      </c>
      <c r="AG182" s="1185" t="s">
        <v>741</v>
      </c>
      <c r="AH182" s="1185" t="s">
        <v>742</v>
      </c>
      <c r="AI182" s="1185">
        <v>20</v>
      </c>
    </row>
    <row r="183">
      <c r="A183" s="1170"/>
      <c r="B183" s="1171" t="s">
        <v>763</v>
      </c>
      <c r="C183" s="1171" t="s">
        <v>755</v>
      </c>
      <c r="D183" s="1173">
        <f t="shared" si="404"/>
      </c>
      <c r="E183" s="1190">
        <v>1224.66</v>
      </c>
      <c r="F183" s="1190">
        <v>2246.68</v>
      </c>
      <c r="G183" s="1190">
        <v>3</v>
      </c>
      <c r="H183" s="1190">
        <v>1</v>
      </c>
      <c r="I183" s="1177">
        <v>5958.580000000002</v>
      </c>
      <c r="J183" s="1177">
        <f t="shared" si="6"/>
      </c>
      <c r="K183" s="1177">
        <f t="shared" si="254"/>
      </c>
      <c r="L183" s="1177">
        <f t="shared" si="316"/>
      </c>
      <c r="M183" s="1177">
        <f t="shared" si="130"/>
      </c>
      <c r="N183" s="1178">
        <f t="shared" si="192"/>
      </c>
      <c r="O183" s="1179">
        <f t="shared" si="68"/>
      </c>
      <c r="P183" s="1179">
        <f t="shared" si="99"/>
      </c>
      <c r="Q183" s="1179">
        <f t="shared" si="533"/>
      </c>
      <c r="R183" s="1179">
        <f t="shared" si="37"/>
      </c>
      <c r="S183" s="1180">
        <f t="shared" si="285"/>
      </c>
      <c r="T183" s="1181">
        <v>0.0301</v>
      </c>
      <c r="U183" s="1182">
        <v>62</v>
      </c>
      <c r="V183" s="1178">
        <f t="shared" si="347"/>
      </c>
      <c r="W183" s="1182">
        <v>33449</v>
      </c>
      <c r="X183" s="1182">
        <v>618</v>
      </c>
      <c r="Y183" s="1182">
        <v>182</v>
      </c>
      <c r="Z183" s="1182">
        <v>646</v>
      </c>
      <c r="AA183" s="1182">
        <v>61</v>
      </c>
      <c r="AB183" s="1182">
        <v>8</v>
      </c>
      <c r="AC183" s="1182">
        <v>4</v>
      </c>
      <c r="AD183" s="1182">
        <v>24</v>
      </c>
      <c r="AE183" s="1184">
        <f t="shared" si="161"/>
      </c>
      <c r="AF183" s="1178">
        <f t="shared" si="223"/>
      </c>
      <c r="AG183" s="1130" t="s">
        <v>756</v>
      </c>
      <c r="AH183" s="1185" t="s">
        <v>757</v>
      </c>
      <c r="AI183" s="1185">
        <v>32</v>
      </c>
    </row>
    <row r="184">
      <c r="A184" s="1170"/>
      <c r="B184" s="1171" t="s">
        <v>763</v>
      </c>
      <c r="C184" s="1171" t="s">
        <v>758</v>
      </c>
      <c r="D184" s="1173">
        <f t="shared" si="404"/>
      </c>
      <c r="E184" s="1190">
        <v>1310.06</v>
      </c>
      <c r="F184" s="1190">
        <v>2534.93</v>
      </c>
      <c r="G184" s="1190">
        <v>11</v>
      </c>
      <c r="H184" s="1190">
        <v>9</v>
      </c>
      <c r="I184" s="1177">
        <v>25154.210000000006</v>
      </c>
      <c r="J184" s="1177">
        <f t="shared" si="6"/>
      </c>
      <c r="K184" s="1177">
        <f t="shared" si="254"/>
      </c>
      <c r="L184" s="1177">
        <f t="shared" si="316"/>
      </c>
      <c r="M184" s="1177">
        <f t="shared" si="130"/>
      </c>
      <c r="N184" s="1178">
        <f t="shared" si="192"/>
      </c>
      <c r="O184" s="1179">
        <f t="shared" si="68"/>
      </c>
      <c r="P184" s="1179">
        <f t="shared" si="99"/>
      </c>
      <c r="Q184" s="1179">
        <f t="shared" si="533"/>
      </c>
      <c r="R184" s="1179">
        <f t="shared" si="37"/>
      </c>
      <c r="S184" s="1180">
        <f t="shared" si="285"/>
      </c>
      <c r="T184" s="1181">
        <v>0.0276</v>
      </c>
      <c r="U184" s="1182">
        <v>66</v>
      </c>
      <c r="V184" s="1178">
        <f t="shared" si="347"/>
      </c>
      <c r="W184" s="1182">
        <v>37058</v>
      </c>
      <c r="X184" s="1182">
        <v>538</v>
      </c>
      <c r="Y184" s="1182">
        <v>180</v>
      </c>
      <c r="Z184" s="1182">
        <v>548</v>
      </c>
      <c r="AA184" s="1182">
        <v>103</v>
      </c>
      <c r="AB184" s="1182">
        <v>8</v>
      </c>
      <c r="AC184" s="1182">
        <v>3</v>
      </c>
      <c r="AD184" s="1182">
        <v>55</v>
      </c>
      <c r="AE184" s="1184">
        <f t="shared" si="161"/>
      </c>
      <c r="AF184" s="1178">
        <f t="shared" si="223"/>
      </c>
      <c r="AG184" s="1130" t="s">
        <v>756</v>
      </c>
      <c r="AH184" s="1185" t="s">
        <v>757</v>
      </c>
      <c r="AI184" s="1185">
        <v>38</v>
      </c>
    </row>
    <row r="185">
      <c r="A185" s="1170"/>
      <c r="B185" s="1191" t="s">
        <v>746</v>
      </c>
      <c r="C185" s="1191"/>
      <c r="D185" s="1192">
        <f>SUM(D181:D184)</f>
      </c>
      <c r="E185" s="1192">
        <f>SUM(E181:E184)</f>
      </c>
      <c r="F185" s="1192">
        <f>SUM(F181:F184)</f>
      </c>
      <c r="G185" s="1192">
        <f>SUM(G181:G184)</f>
      </c>
      <c r="H185" s="1192">
        <f>SUM(H181:H184)</f>
      </c>
      <c r="I185" s="1192">
        <f>SUM(I181:I184)</f>
      </c>
      <c r="J185" s="1193">
        <f t="shared" si="6"/>
      </c>
      <c r="K185" s="1193">
        <f t="shared" si="254"/>
      </c>
      <c r="L185" s="1194">
        <f t="shared" si="316"/>
      </c>
      <c r="M185" s="1193">
        <f t="shared" si="130"/>
      </c>
      <c r="N185" s="1193">
        <f t="shared" si="192"/>
      </c>
      <c r="O185" s="1195">
        <f t="shared" si="68"/>
      </c>
      <c r="P185" s="1195">
        <f t="shared" si="99"/>
      </c>
      <c r="Q185" s="1195">
        <f t="shared" si="533"/>
      </c>
      <c r="R185" s="1195">
        <f t="shared" si="37"/>
      </c>
      <c r="S185" s="1196">
        <f t="shared" si="285"/>
      </c>
      <c r="T185" s="1195">
        <f>AVERAGE(T181:T184)</f>
      </c>
      <c r="U185" s="1197">
        <f>AVERAGE(U181:U184)</f>
      </c>
      <c r="V185" s="1200">
        <f t="shared" si="347"/>
      </c>
      <c r="W185" s="1192">
        <f>SUM(W181:W184)</f>
      </c>
      <c r="X185" s="1192">
        <f>SUM(X181:X184)</f>
      </c>
      <c r="Y185" s="1192">
        <f>SUM(Y181:Y184)</f>
      </c>
      <c r="Z185" s="1192">
        <f>SUM(Z181:Z184)</f>
      </c>
      <c r="AA185" s="1192">
        <f>SUM(AA181:AA184)</f>
      </c>
      <c r="AB185" s="1192">
        <f>SUM(AB181:AB184)</f>
      </c>
      <c r="AC185" s="1192">
        <f>SUM(AC181:AC184)</f>
      </c>
      <c r="AD185" s="1192">
        <f>SUM(AD181:AD184)</f>
      </c>
      <c r="AE185" s="1193">
        <f t="shared" si="161"/>
      </c>
      <c r="AF185" s="1198">
        <f t="shared" si="223"/>
      </c>
      <c r="AG185" s="1199"/>
      <c r="AH185" s="1199"/>
      <c r="AI185" s="1192">
        <f>SUM(AI181:AI184)</f>
      </c>
    </row>
    <row r="186">
      <c r="A186" s="1170"/>
      <c r="B186" s="1171" t="s">
        <v>772</v>
      </c>
      <c r="C186" s="1171" t="s">
        <v>759</v>
      </c>
      <c r="D186" s="1173">
        <f t="shared" ref="D186:D189" si="405">E186+F186</f>
      </c>
      <c r="E186" s="1174">
        <v>660.0699999999999</v>
      </c>
      <c r="F186" s="1174">
        <v>2461.98</v>
      </c>
      <c r="G186" s="1190">
        <v>4</v>
      </c>
      <c r="H186" s="1190">
        <v>3</v>
      </c>
      <c r="I186" s="1176">
        <v>5701.419999999998</v>
      </c>
      <c r="J186" s="1177">
        <f t="shared" si="6"/>
      </c>
      <c r="K186" s="1177">
        <f t="shared" si="254"/>
      </c>
      <c r="L186" s="1177">
        <f t="shared" si="316"/>
      </c>
      <c r="M186" s="1177">
        <f t="shared" si="130"/>
      </c>
      <c r="N186" s="1178">
        <f t="shared" si="192"/>
      </c>
      <c r="O186" s="1179">
        <f t="shared" si="68"/>
      </c>
      <c r="P186" s="1179">
        <f t="shared" si="99"/>
      </c>
      <c r="Q186" s="1179">
        <f t="shared" si="533"/>
      </c>
      <c r="R186" s="1179">
        <f t="shared" si="37"/>
      </c>
      <c r="S186" s="1180">
        <f t="shared" si="285"/>
      </c>
      <c r="T186" s="1181">
        <v>0.0345</v>
      </c>
      <c r="U186" s="1182">
        <v>68</v>
      </c>
      <c r="V186" s="1178">
        <f t="shared" si="347"/>
      </c>
      <c r="W186" s="1182">
        <v>30030</v>
      </c>
      <c r="X186" s="1182">
        <v>423</v>
      </c>
      <c r="Y186" s="1182">
        <v>142</v>
      </c>
      <c r="Z186" s="1182">
        <v>439</v>
      </c>
      <c r="AA186" s="1182">
        <v>63</v>
      </c>
      <c r="AB186" s="1182">
        <v>8</v>
      </c>
      <c r="AC186" s="1182">
        <v>2</v>
      </c>
      <c r="AD186" s="1182">
        <v>43</v>
      </c>
      <c r="AE186" s="1184">
        <f t="shared" si="161"/>
      </c>
      <c r="AF186" s="1178">
        <f t="shared" si="223"/>
      </c>
      <c r="AG186" s="1130" t="s">
        <v>756</v>
      </c>
      <c r="AH186" s="1185" t="s">
        <v>757</v>
      </c>
      <c r="AI186" s="1185">
        <v>27</v>
      </c>
    </row>
    <row r="187">
      <c r="A187" s="1170"/>
      <c r="B187" s="1171" t="s">
        <v>772</v>
      </c>
      <c r="C187" s="1171" t="s">
        <v>761</v>
      </c>
      <c r="D187" s="1173">
        <f t="shared" si="405"/>
      </c>
      <c r="E187" s="1174">
        <v>944.97</v>
      </c>
      <c r="F187" s="1174">
        <v>2479.23</v>
      </c>
      <c r="G187" s="1190">
        <v>6</v>
      </c>
      <c r="H187" s="1190">
        <v>4</v>
      </c>
      <c r="I187" s="1176">
        <v>9304.310000000012</v>
      </c>
      <c r="J187" s="1177">
        <f t="shared" si="6"/>
      </c>
      <c r="K187" s="1177">
        <f t="shared" si="254"/>
      </c>
      <c r="L187" s="1177">
        <f t="shared" si="316"/>
      </c>
      <c r="M187" s="1177">
        <f t="shared" si="130"/>
      </c>
      <c r="N187" s="1178">
        <f t="shared" si="192"/>
      </c>
      <c r="O187" s="1179">
        <f t="shared" si="68"/>
      </c>
      <c r="P187" s="1179">
        <f t="shared" si="99"/>
      </c>
      <c r="Q187" s="1179">
        <f t="shared" si="533"/>
      </c>
      <c r="R187" s="1179">
        <f t="shared" si="37"/>
      </c>
      <c r="S187" s="1180">
        <f t="shared" si="285"/>
      </c>
      <c r="T187" s="1181">
        <v>0.0288</v>
      </c>
      <c r="U187" s="1182">
        <v>68</v>
      </c>
      <c r="V187" s="1178">
        <f t="shared" si="347"/>
      </c>
      <c r="W187" s="1182">
        <v>38316</v>
      </c>
      <c r="X187" s="1182">
        <v>714</v>
      </c>
      <c r="Y187" s="1182">
        <v>159</v>
      </c>
      <c r="Z187" s="1182">
        <v>725</v>
      </c>
      <c r="AA187" s="1182">
        <v>67</v>
      </c>
      <c r="AB187" s="1182">
        <v>8</v>
      </c>
      <c r="AC187" s="1182">
        <v>4</v>
      </c>
      <c r="AD187" s="1182">
        <v>45</v>
      </c>
      <c r="AE187" s="1184">
        <f t="shared" si="161"/>
      </c>
      <c r="AF187" s="1178">
        <f t="shared" si="223"/>
      </c>
      <c r="AG187" s="1130" t="s">
        <v>756</v>
      </c>
      <c r="AH187" s="1185" t="s">
        <v>757</v>
      </c>
      <c r="AI187" s="1185">
        <v>31</v>
      </c>
    </row>
    <row r="188">
      <c r="A188" s="1170"/>
      <c r="B188" s="1171" t="s">
        <v>772</v>
      </c>
      <c r="C188" s="1171" t="s">
        <v>762</v>
      </c>
      <c r="D188" s="1173">
        <f t="shared" si="405"/>
      </c>
      <c r="E188" s="1174">
        <v>1079.32</v>
      </c>
      <c r="F188" s="1174">
        <v>2516.8</v>
      </c>
      <c r="G188" s="1190">
        <v>7</v>
      </c>
      <c r="H188" s="1190">
        <v>6</v>
      </c>
      <c r="I188" s="1176">
        <v>11657.939999999973</v>
      </c>
      <c r="J188" s="1177">
        <f t="shared" si="6"/>
      </c>
      <c r="K188" s="1177">
        <f t="shared" si="254"/>
      </c>
      <c r="L188" s="1177">
        <f t="shared" si="316"/>
      </c>
      <c r="M188" s="1177">
        <f t="shared" si="130"/>
      </c>
      <c r="N188" s="1178">
        <f t="shared" si="192"/>
      </c>
      <c r="O188" s="1179">
        <f t="shared" si="68"/>
      </c>
      <c r="P188" s="1179">
        <f t="shared" si="99"/>
      </c>
      <c r="Q188" s="1179">
        <f t="shared" si="533"/>
      </c>
      <c r="R188" s="1179">
        <f t="shared" si="37"/>
      </c>
      <c r="S188" s="1180">
        <f t="shared" si="285"/>
      </c>
      <c r="T188" s="1181">
        <v>0.0219</v>
      </c>
      <c r="U188" s="1182">
        <v>68</v>
      </c>
      <c r="V188" s="1178">
        <f t="shared" si="347"/>
      </c>
      <c r="W188" s="1182">
        <v>46094</v>
      </c>
      <c r="X188" s="1182">
        <v>530</v>
      </c>
      <c r="Y188" s="1182">
        <v>156</v>
      </c>
      <c r="Z188" s="1182">
        <v>544</v>
      </c>
      <c r="AA188" s="1182">
        <v>86</v>
      </c>
      <c r="AB188" s="1182">
        <v>13</v>
      </c>
      <c r="AC188" s="1182">
        <v>3</v>
      </c>
      <c r="AD188" s="1182">
        <v>42</v>
      </c>
      <c r="AE188" s="1184">
        <f t="shared" si="161"/>
      </c>
      <c r="AF188" s="1178">
        <f t="shared" si="223"/>
      </c>
      <c r="AG188" s="1130" t="s">
        <v>756</v>
      </c>
      <c r="AH188" s="1185" t="s">
        <v>757</v>
      </c>
      <c r="AI188" s="1185">
        <v>32</v>
      </c>
    </row>
    <row r="189">
      <c r="A189" s="1170"/>
      <c r="B189" s="1171" t="s">
        <v>772</v>
      </c>
      <c r="C189" s="1171" t="s">
        <v>764</v>
      </c>
      <c r="D189" s="1173">
        <f t="shared" si="405"/>
      </c>
      <c r="E189" s="1174">
        <v>1015.29</v>
      </c>
      <c r="F189" s="1174">
        <v>2506.26</v>
      </c>
      <c r="G189" s="1190">
        <v>6</v>
      </c>
      <c r="H189" s="1190">
        <v>5</v>
      </c>
      <c r="I189" s="1176">
        <v>10435.670000000013</v>
      </c>
      <c r="J189" s="1177">
        <f t="shared" si="6"/>
      </c>
      <c r="K189" s="1177">
        <f t="shared" si="254"/>
      </c>
      <c r="L189" s="1177">
        <f t="shared" si="316"/>
      </c>
      <c r="M189" s="1177">
        <f t="shared" si="130"/>
      </c>
      <c r="N189" s="1178">
        <f t="shared" si="192"/>
      </c>
      <c r="O189" s="1179">
        <f t="shared" si="68"/>
      </c>
      <c r="P189" s="1179">
        <f t="shared" si="99"/>
      </c>
      <c r="Q189" s="1179">
        <f t="shared" si="533"/>
      </c>
      <c r="R189" s="1179">
        <f t="shared" si="37"/>
      </c>
      <c r="S189" s="1180">
        <f t="shared" si="285"/>
      </c>
      <c r="T189" s="1181">
        <v>0.021</v>
      </c>
      <c r="U189" s="1182">
        <v>69</v>
      </c>
      <c r="V189" s="1178">
        <f t="shared" si="347"/>
      </c>
      <c r="W189" s="1182">
        <v>41911</v>
      </c>
      <c r="X189" s="1182">
        <v>475</v>
      </c>
      <c r="Y189" s="1182">
        <v>144</v>
      </c>
      <c r="Z189" s="1182">
        <v>487</v>
      </c>
      <c r="AA189" s="1182">
        <v>71</v>
      </c>
      <c r="AB189" s="1182">
        <v>8</v>
      </c>
      <c r="AC189" s="1182">
        <v>4</v>
      </c>
      <c r="AD189" s="1182">
        <v>42</v>
      </c>
      <c r="AE189" s="1184">
        <f t="shared" si="161"/>
      </c>
      <c r="AF189" s="1178">
        <f t="shared" si="223"/>
      </c>
      <c r="AG189" s="1130" t="s">
        <v>756</v>
      </c>
      <c r="AH189" s="1185" t="s">
        <v>757</v>
      </c>
      <c r="AI189" s="1185">
        <v>21</v>
      </c>
    </row>
    <row r="190">
      <c r="A190" s="1170"/>
      <c r="B190" s="1191" t="s">
        <v>746</v>
      </c>
      <c r="C190" s="1191"/>
      <c r="D190" s="1192">
        <f>SUM(D186:D189)</f>
      </c>
      <c r="E190" s="1192">
        <f>SUM(E186:E189)</f>
      </c>
      <c r="F190" s="1192">
        <f>SUM(F186:F189)</f>
      </c>
      <c r="G190" s="1192">
        <f>SUM(G186:G189)</f>
      </c>
      <c r="H190" s="1192">
        <f>SUM(H186:H189)</f>
      </c>
      <c r="I190" s="1192">
        <f>SUM(I186:I189)</f>
      </c>
      <c r="J190" s="1193">
        <f t="shared" si="6"/>
      </c>
      <c r="K190" s="1193">
        <f t="shared" si="254"/>
      </c>
      <c r="L190" s="1194">
        <f t="shared" si="316"/>
      </c>
      <c r="M190" s="1193">
        <f t="shared" si="130"/>
      </c>
      <c r="N190" s="1193">
        <f t="shared" si="192"/>
      </c>
      <c r="O190" s="1195">
        <f t="shared" si="68"/>
      </c>
      <c r="P190" s="1195">
        <f t="shared" si="99"/>
      </c>
      <c r="Q190" s="1195">
        <f t="shared" si="533"/>
      </c>
      <c r="R190" s="1195">
        <f t="shared" si="37"/>
      </c>
      <c r="S190" s="1196">
        <f t="shared" si="285"/>
      </c>
      <c r="T190" s="1195">
        <f>AVERAGE(T186:T189)</f>
      </c>
      <c r="U190" s="1197">
        <f>AVERAGE(U186:U189)</f>
      </c>
      <c r="V190" s="1200">
        <f t="shared" si="347"/>
      </c>
      <c r="W190" s="1192">
        <f>SUM(W186:W189)</f>
      </c>
      <c r="X190" s="1192">
        <f>SUM(X186:X189)</f>
      </c>
      <c r="Y190" s="1192">
        <f>SUM(Y186:Y189)</f>
      </c>
      <c r="Z190" s="1192">
        <f>SUM(Z186:Z189)</f>
      </c>
      <c r="AA190" s="1192">
        <f>SUM(AA186:AA189)</f>
      </c>
      <c r="AB190" s="1192">
        <f>SUM(AB186:AB189)</f>
      </c>
      <c r="AC190" s="1192">
        <f>SUM(AC186:AC189)</f>
      </c>
      <c r="AD190" s="1192">
        <f>SUM(AD186:AD189)</f>
      </c>
      <c r="AE190" s="1193">
        <f t="shared" si="161"/>
      </c>
      <c r="AF190" s="1198">
        <f t="shared" si="223"/>
      </c>
      <c r="AG190" s="1199"/>
      <c r="AH190" s="1199"/>
      <c r="AI190" s="1192">
        <f>SUM(AI186:AI189)</f>
      </c>
    </row>
    <row r="191">
      <c r="A191" s="1170"/>
      <c r="B191" s="1171" t="s">
        <v>739</v>
      </c>
      <c r="C191" s="1189" t="s">
        <v>765</v>
      </c>
      <c r="D191" s="1173">
        <f t="shared" ref="D191:D194" si="406">E191+F191</f>
      </c>
      <c r="E191" s="1174">
        <v>1206.26</v>
      </c>
      <c r="F191" s="1174">
        <v>2537.77</v>
      </c>
      <c r="G191" s="1190">
        <v>7</v>
      </c>
      <c r="H191" s="1190">
        <v>4</v>
      </c>
      <c r="I191" s="1176">
        <v>13989.700000000012</v>
      </c>
      <c r="J191" s="1177">
        <f t="shared" si="6"/>
      </c>
      <c r="K191" s="1177">
        <f t="shared" si="254"/>
      </c>
      <c r="L191" s="1177">
        <f t="shared" si="316"/>
      </c>
      <c r="M191" s="1177">
        <f t="shared" si="130"/>
      </c>
      <c r="N191" s="1178">
        <f t="shared" si="192"/>
      </c>
      <c r="O191" s="1179">
        <f t="shared" si="68"/>
      </c>
      <c r="P191" s="1179">
        <f t="shared" si="99"/>
      </c>
      <c r="Q191" s="1179">
        <f t="shared" si="533"/>
      </c>
      <c r="R191" s="1179">
        <f t="shared" si="37"/>
      </c>
      <c r="S191" s="1180">
        <f t="shared" si="285"/>
      </c>
      <c r="T191" s="1181">
        <v>0.0165</v>
      </c>
      <c r="U191" s="1182">
        <v>70</v>
      </c>
      <c r="V191" s="1178">
        <f t="shared" si="347"/>
      </c>
      <c r="W191" s="1182">
        <v>42944</v>
      </c>
      <c r="X191" s="1182">
        <v>550</v>
      </c>
      <c r="Y191" s="1182">
        <v>162</v>
      </c>
      <c r="Z191" s="1182">
        <v>551</v>
      </c>
      <c r="AA191" s="1182">
        <v>71</v>
      </c>
      <c r="AB191" s="1182">
        <v>2</v>
      </c>
      <c r="AC191" s="1182">
        <v>0</v>
      </c>
      <c r="AD191" s="1182">
        <v>43</v>
      </c>
      <c r="AE191" s="1184">
        <f t="shared" si="161"/>
      </c>
      <c r="AF191" s="1178">
        <f t="shared" si="223"/>
      </c>
      <c r="AG191" s="1130" t="s">
        <v>756</v>
      </c>
      <c r="AH191" s="1185" t="s">
        <v>757</v>
      </c>
      <c r="AI191" s="1185">
        <v>30</v>
      </c>
    </row>
    <row r="192">
      <c r="A192" s="1170"/>
      <c r="B192" s="1171" t="s">
        <v>739</v>
      </c>
      <c r="C192" s="1189" t="s">
        <v>766</v>
      </c>
      <c r="D192" s="1173">
        <f t="shared" si="406"/>
      </c>
      <c r="E192" s="1174">
        <v>1491.04</v>
      </c>
      <c r="F192" s="1174">
        <v>2424.31</v>
      </c>
      <c r="G192" s="1190">
        <v>6</v>
      </c>
      <c r="H192" s="1190">
        <v>6</v>
      </c>
      <c r="I192" s="1176">
        <v>11357.789999999979</v>
      </c>
      <c r="J192" s="1177">
        <f t="shared" si="6"/>
      </c>
      <c r="K192" s="1177">
        <f t="shared" si="254"/>
      </c>
      <c r="L192" s="1177">
        <f t="shared" si="316"/>
      </c>
      <c r="M192" s="1177">
        <f t="shared" si="130"/>
      </c>
      <c r="N192" s="1178">
        <f t="shared" si="192"/>
      </c>
      <c r="O192" s="1179">
        <f t="shared" si="68"/>
      </c>
      <c r="P192" s="1179">
        <f t="shared" si="99"/>
      </c>
      <c r="Q192" s="1179">
        <f t="shared" si="533"/>
      </c>
      <c r="R192" s="1179">
        <f t="shared" si="37"/>
      </c>
      <c r="S192" s="1180">
        <f t="shared" si="285"/>
      </c>
      <c r="T192" s="1181">
        <v>0.0135</v>
      </c>
      <c r="U192" s="1182">
        <v>68</v>
      </c>
      <c r="V192" s="1178">
        <f t="shared" si="347"/>
      </c>
      <c r="W192" s="1182">
        <v>49885</v>
      </c>
      <c r="X192" s="1182">
        <v>1046</v>
      </c>
      <c r="Y192" s="1182">
        <v>162</v>
      </c>
      <c r="Z192" s="1182">
        <v>1059</v>
      </c>
      <c r="AA192" s="1182">
        <v>57</v>
      </c>
      <c r="AB192" s="1182">
        <v>9</v>
      </c>
      <c r="AC192" s="1182">
        <v>1</v>
      </c>
      <c r="AD192" s="1182">
        <v>47</v>
      </c>
      <c r="AE192" s="1184">
        <f t="shared" si="161"/>
      </c>
      <c r="AF192" s="1178">
        <f t="shared" si="223"/>
      </c>
      <c r="AG192" s="1130" t="s">
        <v>756</v>
      </c>
      <c r="AH192" s="1185" t="s">
        <v>757</v>
      </c>
      <c r="AI192" s="1185">
        <v>17</v>
      </c>
    </row>
    <row r="193">
      <c r="A193" s="1170"/>
      <c r="B193" s="1171" t="s">
        <v>739</v>
      </c>
      <c r="C193" s="1189" t="s">
        <v>767</v>
      </c>
      <c r="D193" s="1173">
        <f t="shared" si="406"/>
      </c>
      <c r="E193" s="1174">
        <v>822.75</v>
      </c>
      <c r="F193" s="1174">
        <v>3000</v>
      </c>
      <c r="G193" s="1190">
        <v>6</v>
      </c>
      <c r="H193" s="1190">
        <v>4</v>
      </c>
      <c r="I193" s="1176">
        <v>10560.150000000023</v>
      </c>
      <c r="J193" s="1177">
        <f t="shared" si="6"/>
      </c>
      <c r="K193" s="1177">
        <f t="shared" si="254"/>
      </c>
      <c r="L193" s="1177">
        <f t="shared" si="316"/>
      </c>
      <c r="M193" s="1177">
        <f t="shared" si="130"/>
      </c>
      <c r="N193" s="1178">
        <f t="shared" si="192"/>
      </c>
      <c r="O193" s="1179">
        <f t="shared" si="68"/>
      </c>
      <c r="P193" s="1179">
        <f t="shared" si="99"/>
      </c>
      <c r="Q193" s="1179">
        <f t="shared" si="533"/>
      </c>
      <c r="R193" s="1179">
        <f t="shared" si="37"/>
      </c>
      <c r="S193" s="1180">
        <f t="shared" si="285"/>
      </c>
      <c r="T193" s="1181">
        <v>0.0292</v>
      </c>
      <c r="U193" s="1182">
        <v>69</v>
      </c>
      <c r="V193" s="1178">
        <f t="shared" si="347"/>
      </c>
      <c r="W193" s="1182">
        <v>46786</v>
      </c>
      <c r="X193" s="1182">
        <v>604</v>
      </c>
      <c r="Y193" s="1182">
        <v>185</v>
      </c>
      <c r="Z193" s="1182">
        <v>637</v>
      </c>
      <c r="AA193" s="1182">
        <v>92</v>
      </c>
      <c r="AB193" s="1182">
        <v>6</v>
      </c>
      <c r="AC193" s="1182">
        <v>1</v>
      </c>
      <c r="AD193" s="1182">
        <v>44</v>
      </c>
      <c r="AE193" s="1184">
        <f t="shared" si="161"/>
      </c>
      <c r="AF193" s="1178">
        <f t="shared" si="223"/>
      </c>
      <c r="AG193" s="1130" t="s">
        <v>756</v>
      </c>
      <c r="AH193" s="1185" t="s">
        <v>757</v>
      </c>
      <c r="AI193" s="1185">
        <v>25</v>
      </c>
    </row>
    <row r="194">
      <c r="A194" s="1170"/>
      <c r="B194" s="1171" t="s">
        <v>739</v>
      </c>
      <c r="C194" s="1189" t="s">
        <v>768</v>
      </c>
      <c r="D194" s="1173">
        <f t="shared" si="406"/>
      </c>
      <c r="E194" s="1174">
        <v>438.03</v>
      </c>
      <c r="F194" s="1174">
        <v>1517.4499999999998</v>
      </c>
      <c r="G194" s="1190">
        <v>8</v>
      </c>
      <c r="H194" s="1190">
        <v>6</v>
      </c>
      <c r="I194" s="1176">
        <v>16512.219999999972</v>
      </c>
      <c r="J194" s="1177">
        <f t="shared" si="6"/>
      </c>
      <c r="K194" s="1177">
        <f t="shared" si="254"/>
      </c>
      <c r="L194" s="1177">
        <f t="shared" si="316"/>
      </c>
      <c r="M194" s="1177">
        <f t="shared" si="130"/>
      </c>
      <c r="N194" s="1178">
        <f t="shared" si="192"/>
      </c>
      <c r="O194" s="1179">
        <f t="shared" si="68"/>
      </c>
      <c r="P194" s="1179">
        <f t="shared" si="99"/>
      </c>
      <c r="Q194" s="1179">
        <f t="shared" si="533"/>
      </c>
      <c r="R194" s="1179">
        <f t="shared" si="37"/>
      </c>
      <c r="S194" s="1180">
        <f t="shared" si="285"/>
      </c>
      <c r="T194" s="1181">
        <v>0.0297</v>
      </c>
      <c r="U194" s="1182">
        <v>71</v>
      </c>
      <c r="V194" s="1178">
        <f t="shared" si="347"/>
      </c>
      <c r="W194" s="1182">
        <v>23302</v>
      </c>
      <c r="X194" s="1182">
        <v>538</v>
      </c>
      <c r="Y194" s="1182">
        <v>102</v>
      </c>
      <c r="Z194" s="1182">
        <v>566</v>
      </c>
      <c r="AA194" s="1182">
        <v>86</v>
      </c>
      <c r="AB194" s="1182">
        <v>8</v>
      </c>
      <c r="AC194" s="1182">
        <v>2</v>
      </c>
      <c r="AD194" s="1182">
        <v>23</v>
      </c>
      <c r="AE194" s="1184">
        <f t="shared" si="161"/>
      </c>
      <c r="AF194" s="1178">
        <f t="shared" si="223"/>
      </c>
      <c r="AG194" s="1130" t="s">
        <v>756</v>
      </c>
      <c r="AH194" s="1185" t="s">
        <v>757</v>
      </c>
      <c r="AI194" s="1185">
        <v>25</v>
      </c>
    </row>
    <row r="195">
      <c r="A195" s="1170"/>
      <c r="B195" s="1191" t="s">
        <v>746</v>
      </c>
      <c r="C195" s="1191"/>
      <c r="D195" s="1192">
        <f>SUM(D191:D194)</f>
      </c>
      <c r="E195" s="1192">
        <f>SUM(E191:E194)</f>
      </c>
      <c r="F195" s="1192">
        <f>SUM(F191:F194)</f>
      </c>
      <c r="G195" s="1192">
        <f>SUM(G191:G194)</f>
      </c>
      <c r="H195" s="1192">
        <f>SUM(H191:H194)</f>
      </c>
      <c r="I195" s="1192">
        <f>SUM(I191:I194)</f>
      </c>
      <c r="J195" s="1193">
        <f t="shared" si="6"/>
      </c>
      <c r="K195" s="1193">
        <f t="shared" si="254"/>
      </c>
      <c r="L195" s="1194">
        <f t="shared" si="316"/>
      </c>
      <c r="M195" s="1193">
        <f t="shared" si="130"/>
      </c>
      <c r="N195" s="1193">
        <f t="shared" si="192"/>
      </c>
      <c r="O195" s="1195">
        <f t="shared" si="68"/>
      </c>
      <c r="P195" s="1195">
        <f t="shared" si="99"/>
      </c>
      <c r="Q195" s="1195">
        <f t="shared" si="533"/>
      </c>
      <c r="R195" s="1195">
        <f t="shared" si="37"/>
      </c>
      <c r="S195" s="1196">
        <f t="shared" si="285"/>
      </c>
      <c r="T195" s="1195">
        <f>AVERAGE(T191:T194)</f>
      </c>
      <c r="U195" s="1197">
        <f>AVERAGE(U191:U194)</f>
      </c>
      <c r="V195" s="1200">
        <f t="shared" si="347"/>
      </c>
      <c r="W195" s="1192">
        <f>SUM(W191:W194)</f>
      </c>
      <c r="X195" s="1192">
        <f>SUM(X191:X194)</f>
      </c>
      <c r="Y195" s="1192">
        <f>SUM(Y191:Y194)</f>
      </c>
      <c r="Z195" s="1192">
        <f>SUM(Z191:Z194)</f>
      </c>
      <c r="AA195" s="1192">
        <f>SUM(AA191:AA194)</f>
      </c>
      <c r="AB195" s="1192">
        <f>SUM(AB191:AB194)</f>
      </c>
      <c r="AC195" s="1192">
        <f>SUM(AC191:AC194)</f>
      </c>
      <c r="AD195" s="1192">
        <f>SUM(AD191:AD194)</f>
      </c>
      <c r="AE195" s="1193">
        <f t="shared" si="161"/>
      </c>
      <c r="AF195" s="1198">
        <f t="shared" si="223"/>
      </c>
      <c r="AG195" s="1199"/>
      <c r="AH195" s="1199"/>
      <c r="AI195" s="1192">
        <f>SUM(AI191:AI194)</f>
      </c>
    </row>
    <row r="196">
      <c r="A196" s="1170"/>
      <c r="B196" s="1201" t="s">
        <v>769</v>
      </c>
      <c r="C196" s="1201"/>
      <c r="D196" s="1202">
        <f>D180+D175+D190+D185+D195</f>
      </c>
      <c r="E196" s="1202">
        <f>E180+E175+E190+E185+E195</f>
      </c>
      <c r="F196" s="1202">
        <f>F180+F175+F190+F185+F195</f>
      </c>
      <c r="G196" s="1202">
        <f>G180+G175+G190+G185+G195</f>
      </c>
      <c r="H196" s="1202">
        <f>H180+H175+H190+H185+H195</f>
      </c>
      <c r="I196" s="1202">
        <f>I180+I175+I190+I185+I195</f>
      </c>
      <c r="J196" s="1203">
        <f t="shared" si="6"/>
      </c>
      <c r="K196" s="1203">
        <f t="shared" si="254"/>
      </c>
      <c r="L196" s="1203">
        <f t="shared" si="316"/>
      </c>
      <c r="M196" s="1203">
        <f t="shared" si="130"/>
      </c>
      <c r="N196" s="1203">
        <f t="shared" si="192"/>
      </c>
      <c r="O196" s="1204">
        <f t="shared" si="68"/>
      </c>
      <c r="P196" s="1204">
        <f t="shared" si="99"/>
      </c>
      <c r="Q196" s="1204">
        <f t="shared" si="533"/>
      </c>
      <c r="R196" s="1204">
        <f t="shared" si="37"/>
      </c>
      <c r="S196" s="1205">
        <f t="shared" si="285"/>
      </c>
      <c r="T196" s="1203">
        <f>(T180+T175+T190+T185+T195)/5</f>
      </c>
      <c r="U196" s="1203">
        <f>(U180+U175+U190+U185+U195)/5</f>
      </c>
      <c r="V196" s="1203">
        <f>(V180+V175+V190+V185+V195)/5</f>
      </c>
      <c r="W196" s="1202">
        <f>W180+W175+W190+W185+W195</f>
      </c>
      <c r="X196" s="1202">
        <f>X180+X175+X190+X185+X195</f>
      </c>
      <c r="Y196" s="1202">
        <f>Y180+Y175+Y190+Y185+Y195</f>
      </c>
      <c r="Z196" s="1202">
        <f>Z180+Z175+Z190+Z185+Z195</f>
      </c>
      <c r="AA196" s="1202">
        <f>AA180+AA175+AA190+AA185+AA195</f>
      </c>
      <c r="AB196" s="1202">
        <f>AB180+AB175+AB190+AB185+AB195</f>
      </c>
      <c r="AC196" s="1202">
        <f>AC180+AC175+AC190+AC185+AC195</f>
      </c>
      <c r="AD196" s="1202">
        <f>AD180+AD175+AD190+AD185+AD195</f>
      </c>
      <c r="AE196" s="1203">
        <f t="shared" si="161"/>
      </c>
      <c r="AF196" s="1206">
        <f t="shared" si="223"/>
      </c>
      <c r="AG196" s="1201"/>
      <c r="AH196" s="1201"/>
      <c r="AI196" s="1202">
        <f>AI180+AI175+AI190+AI185+AI195</f>
      </c>
    </row>
    <row r="197">
      <c r="A197" s="1155" t="s">
        <v>700</v>
      </c>
      <c r="B197" s="1155" t="s">
        <v>701</v>
      </c>
      <c r="C197" s="1155"/>
      <c r="D197" s="1156" t="s">
        <v>702</v>
      </c>
      <c r="E197" s="1156"/>
      <c r="F197" s="1156"/>
      <c r="G197" s="1156"/>
      <c r="H197" s="1156"/>
      <c r="I197" s="1156"/>
      <c r="J197" s="1156"/>
      <c r="K197" s="1156"/>
      <c r="L197" s="1156"/>
      <c r="M197" s="1156"/>
      <c r="N197" s="1157" t="s">
        <v>703</v>
      </c>
      <c r="O197" s="1157"/>
      <c r="P197" s="1157"/>
      <c r="Q197" s="1157"/>
      <c r="R197" s="1157"/>
      <c r="S197" s="1157"/>
      <c r="T197" s="1157"/>
      <c r="U197" s="1157"/>
      <c r="V197" s="1157"/>
      <c r="W197" s="1157"/>
      <c r="X197" s="1157"/>
      <c r="Y197" s="1157"/>
      <c r="Z197" s="1157"/>
      <c r="AA197" s="1157"/>
      <c r="AB197" s="1157"/>
      <c r="AC197" s="1157"/>
      <c r="AD197" s="1157"/>
      <c r="AE197" s="1157"/>
      <c r="AF197" s="1157"/>
      <c r="AG197" s="1157"/>
      <c r="AH197" s="1157"/>
      <c r="AI197" s="1158"/>
    </row>
    <row r="198">
      <c r="A198" s="1155"/>
      <c r="B198" s="1159" t="s">
        <v>704</v>
      </c>
      <c r="C198" s="1155" t="s">
        <v>705</v>
      </c>
      <c r="D198" s="1156" t="s">
        <v>706</v>
      </c>
      <c r="E198" s="1156" t="s">
        <v>707</v>
      </c>
      <c r="F198" s="1160" t="s">
        <v>708</v>
      </c>
      <c r="G198" s="1161" t="s">
        <v>709</v>
      </c>
      <c r="H198" s="1162" t="s">
        <v>710</v>
      </c>
      <c r="I198" s="1163" t="s">
        <v>711</v>
      </c>
      <c r="J198" s="1164" t="s">
        <v>712</v>
      </c>
      <c r="K198" s="1164" t="s">
        <v>713</v>
      </c>
      <c r="L198" s="1165" t="s">
        <v>714</v>
      </c>
      <c r="M198" s="1164" t="s">
        <v>715</v>
      </c>
      <c r="N198" s="1157" t="s">
        <v>716</v>
      </c>
      <c r="O198" s="1166" t="s">
        <v>717</v>
      </c>
      <c r="P198" s="1166" t="s">
        <v>718</v>
      </c>
      <c r="Q198" s="1166" t="s">
        <v>719</v>
      </c>
      <c r="R198" s="1166" t="s">
        <v>720</v>
      </c>
      <c r="S198" s="1167" t="s">
        <v>721</v>
      </c>
      <c r="T198" s="1166" t="s">
        <v>722</v>
      </c>
      <c r="U198" s="1168" t="s">
        <v>723</v>
      </c>
      <c r="V198" s="1157" t="s">
        <v>724</v>
      </c>
      <c r="W198" s="1167" t="s">
        <v>725</v>
      </c>
      <c r="X198" s="1167" t="s">
        <v>726</v>
      </c>
      <c r="Y198" s="1167" t="s">
        <v>727</v>
      </c>
      <c r="Z198" s="1167" t="s">
        <v>728</v>
      </c>
      <c r="AA198" s="1167" t="s">
        <v>729</v>
      </c>
      <c r="AB198" s="1167" t="s">
        <v>730</v>
      </c>
      <c r="AC198" s="1167" t="s">
        <v>731</v>
      </c>
      <c r="AD198" s="1167" t="s">
        <v>732</v>
      </c>
      <c r="AE198" s="1169" t="s">
        <v>733</v>
      </c>
      <c r="AF198" s="1157" t="s">
        <v>734</v>
      </c>
      <c r="AG198" s="1158" t="s">
        <v>735</v>
      </c>
      <c r="AH198" s="1158" t="s">
        <v>736</v>
      </c>
      <c r="AI198" s="1158" t="s">
        <v>737</v>
      </c>
    </row>
    <row r="199">
      <c r="A199" s="1170" t="s">
        <v>779</v>
      </c>
      <c r="B199" s="1171" t="s">
        <v>752</v>
      </c>
      <c r="C199" s="1172" t="s">
        <v>740</v>
      </c>
      <c r="D199" s="1173">
        <f t="shared" ref="D199:D202" si="407">E199+F199</f>
      </c>
      <c r="E199" s="1174">
        <v>1009.66</v>
      </c>
      <c r="F199" s="1174">
        <v>1982.55</v>
      </c>
      <c r="G199" s="1175">
        <v>2</v>
      </c>
      <c r="H199" s="1175">
        <v>2</v>
      </c>
      <c r="I199" s="1176">
        <v>4361.58</v>
      </c>
      <c r="J199" s="1177">
        <f t="shared" ref="J199:J224" si="7">I199/D199</f>
      </c>
      <c r="K199" s="1177">
        <f t="shared" ref="K199:K224" si="255">D199/G199</f>
      </c>
      <c r="L199" s="1177">
        <f t="shared" ref="L199:L224" si="317">D199/H199</f>
      </c>
      <c r="M199" s="1177">
        <f t="shared" ref="M199:M224" si="131">I199/G199</f>
      </c>
      <c r="N199" s="1178">
        <f t="shared" ref="N199:N224" si="193">D199/X199</f>
      </c>
      <c r="O199" s="1179">
        <f t="shared" ref="O199:O224" si="69">S199/W199*1</f>
      </c>
      <c r="P199" s="1179">
        <f t="shared" ref="P199:P224" si="100">X199/W199</f>
      </c>
      <c r="Q199" s="1179">
        <f t="shared" ref="Q199:Q224" si="534">Z199/W199</f>
      </c>
      <c r="R199" s="1179">
        <f t="shared" ref="R199:R224" si="38">AA199/Z199</f>
      </c>
      <c r="S199" s="1180">
        <f t="shared" ref="S199:S224" si="286">Y199/T199</f>
      </c>
      <c r="T199" s="1181">
        <v>0.0277</v>
      </c>
      <c r="U199" s="1182">
        <v>35</v>
      </c>
      <c r="V199" s="1178">
        <f t="shared" ref="V199:V223" si="348">(D199/W199)*1000</f>
      </c>
      <c r="W199" s="1183">
        <v>34864</v>
      </c>
      <c r="X199" s="1180">
        <v>1228</v>
      </c>
      <c r="Y199" s="1180">
        <v>193</v>
      </c>
      <c r="Z199" s="1180">
        <v>1304</v>
      </c>
      <c r="AA199" s="1180">
        <v>56</v>
      </c>
      <c r="AB199" s="1180">
        <v>10</v>
      </c>
      <c r="AC199" s="1180">
        <v>1</v>
      </c>
      <c r="AD199" s="1183">
        <v>31</v>
      </c>
      <c r="AE199" s="1184">
        <f t="shared" ref="AE199:AE224" si="162">D199/Z199</f>
      </c>
      <c r="AF199" s="1178">
        <f t="shared" ref="AF199:AF224" si="224">AI199*1000/D199</f>
      </c>
      <c r="AG199" s="1185" t="s">
        <v>741</v>
      </c>
      <c r="AH199" s="1185" t="s">
        <v>742</v>
      </c>
      <c r="AI199" s="1185">
        <v>24</v>
      </c>
    </row>
    <row r="200">
      <c r="A200" s="1170"/>
      <c r="B200" s="1171" t="s">
        <v>752</v>
      </c>
      <c r="C200" s="1171" t="s">
        <v>743</v>
      </c>
      <c r="D200" s="1173">
        <f t="shared" si="407"/>
      </c>
      <c r="E200" s="1173">
        <v>1336.25</v>
      </c>
      <c r="F200" s="1173">
        <v>2100</v>
      </c>
      <c r="G200" s="1175">
        <v>6</v>
      </c>
      <c r="H200" s="1175">
        <v>5</v>
      </c>
      <c r="I200" s="1176">
        <v>12857.150000000003</v>
      </c>
      <c r="J200" s="1177">
        <f t="shared" si="7"/>
      </c>
      <c r="K200" s="1177">
        <f t="shared" si="255"/>
      </c>
      <c r="L200" s="1177">
        <f t="shared" si="317"/>
      </c>
      <c r="M200" s="1177">
        <f t="shared" si="131"/>
      </c>
      <c r="N200" s="1178">
        <f t="shared" si="193"/>
      </c>
      <c r="O200" s="1179">
        <f t="shared" si="69"/>
      </c>
      <c r="P200" s="1179">
        <f t="shared" si="100"/>
      </c>
      <c r="Q200" s="1179">
        <f t="shared" si="534"/>
      </c>
      <c r="R200" s="1179">
        <f t="shared" si="38"/>
      </c>
      <c r="S200" s="1180">
        <f t="shared" si="286"/>
      </c>
      <c r="T200" s="1181">
        <v>0.0217</v>
      </c>
      <c r="U200" s="1182">
        <v>37</v>
      </c>
      <c r="V200" s="1178">
        <f t="shared" si="348"/>
      </c>
      <c r="W200" s="1188">
        <v>41842</v>
      </c>
      <c r="X200" s="1188">
        <v>1127</v>
      </c>
      <c r="Y200" s="1188">
        <v>192</v>
      </c>
      <c r="Z200" s="1188">
        <v>1190</v>
      </c>
      <c r="AA200" s="1188">
        <v>59</v>
      </c>
      <c r="AB200" s="1188">
        <v>8</v>
      </c>
      <c r="AC200" s="1188">
        <v>0</v>
      </c>
      <c r="AD200" s="1182">
        <v>42</v>
      </c>
      <c r="AE200" s="1184">
        <f t="shared" si="162"/>
      </c>
      <c r="AF200" s="1178">
        <f t="shared" si="224"/>
      </c>
      <c r="AG200" s="1185" t="s">
        <v>741</v>
      </c>
      <c r="AH200" s="1185" t="s">
        <v>742</v>
      </c>
      <c r="AI200" s="1185">
        <v>31</v>
      </c>
    </row>
    <row r="201">
      <c r="A201" s="1170"/>
      <c r="B201" s="1171" t="s">
        <v>752</v>
      </c>
      <c r="C201" s="1189" t="s">
        <v>744</v>
      </c>
      <c r="D201" s="1173">
        <f t="shared" si="407"/>
      </c>
      <c r="E201" s="1174">
        <v>1367.98</v>
      </c>
      <c r="F201" s="1174">
        <v>2436.25</v>
      </c>
      <c r="G201" s="1190">
        <v>4</v>
      </c>
      <c r="H201" s="1190">
        <v>4</v>
      </c>
      <c r="I201" s="1176">
        <v>7194.340000000004</v>
      </c>
      <c r="J201" s="1177">
        <f t="shared" si="7"/>
      </c>
      <c r="K201" s="1177">
        <f t="shared" si="255"/>
      </c>
      <c r="L201" s="1177">
        <f t="shared" si="317"/>
      </c>
      <c r="M201" s="1177">
        <f t="shared" si="131"/>
      </c>
      <c r="N201" s="1178">
        <f t="shared" si="193"/>
      </c>
      <c r="O201" s="1179">
        <f t="shared" si="69"/>
      </c>
      <c r="P201" s="1179">
        <f t="shared" si="100"/>
      </c>
      <c r="Q201" s="1179">
        <f t="shared" si="534"/>
      </c>
      <c r="R201" s="1179">
        <f t="shared" si="38"/>
      </c>
      <c r="S201" s="1180">
        <f t="shared" si="286"/>
      </c>
      <c r="T201" s="1181">
        <v>0.0255</v>
      </c>
      <c r="U201" s="1182">
        <v>45</v>
      </c>
      <c r="V201" s="1178">
        <f t="shared" si="348"/>
      </c>
      <c r="W201" s="1188">
        <v>31230</v>
      </c>
      <c r="X201" s="1188">
        <v>501</v>
      </c>
      <c r="Y201" s="1188">
        <v>182</v>
      </c>
      <c r="Z201" s="1188">
        <v>517</v>
      </c>
      <c r="AA201" s="1188">
        <v>69</v>
      </c>
      <c r="AB201" s="1188">
        <v>10</v>
      </c>
      <c r="AC201" s="1188">
        <v>1</v>
      </c>
      <c r="AD201" s="1182">
        <v>45</v>
      </c>
      <c r="AE201" s="1184">
        <f t="shared" si="162"/>
      </c>
      <c r="AF201" s="1178">
        <f t="shared" si="224"/>
      </c>
      <c r="AG201" s="1185" t="s">
        <v>741</v>
      </c>
      <c r="AH201" s="1185" t="s">
        <v>742</v>
      </c>
      <c r="AI201" s="1185">
        <v>32</v>
      </c>
    </row>
    <row r="202">
      <c r="A202" s="1170"/>
      <c r="B202" s="1171" t="s">
        <v>752</v>
      </c>
      <c r="C202" s="1171" t="s">
        <v>745</v>
      </c>
      <c r="D202" s="1173">
        <f t="shared" si="407"/>
      </c>
      <c r="E202" s="1174">
        <v>1025.33</v>
      </c>
      <c r="F202" s="1174">
        <v>2263.75</v>
      </c>
      <c r="G202" s="1190">
        <v>4</v>
      </c>
      <c r="H202" s="1190">
        <v>3</v>
      </c>
      <c r="I202" s="1176">
        <v>8481.340000000004</v>
      </c>
      <c r="J202" s="1177">
        <f t="shared" si="7"/>
      </c>
      <c r="K202" s="1177">
        <f t="shared" si="255"/>
      </c>
      <c r="L202" s="1177">
        <f t="shared" si="317"/>
      </c>
      <c r="M202" s="1177">
        <f t="shared" si="131"/>
      </c>
      <c r="N202" s="1178">
        <f t="shared" si="193"/>
      </c>
      <c r="O202" s="1179">
        <f t="shared" si="69"/>
      </c>
      <c r="P202" s="1179">
        <f t="shared" si="100"/>
      </c>
      <c r="Q202" s="1179">
        <f t="shared" si="534"/>
      </c>
      <c r="R202" s="1179">
        <f t="shared" si="38"/>
      </c>
      <c r="S202" s="1180">
        <f t="shared" si="286"/>
      </c>
      <c r="T202" s="1181">
        <v>0.0259</v>
      </c>
      <c r="U202" s="1182">
        <v>50</v>
      </c>
      <c r="V202" s="1178">
        <f t="shared" si="348"/>
      </c>
      <c r="W202" s="1188">
        <v>30258</v>
      </c>
      <c r="X202" s="1188">
        <v>530</v>
      </c>
      <c r="Y202" s="1188">
        <v>152</v>
      </c>
      <c r="Z202" s="1188">
        <v>541</v>
      </c>
      <c r="AA202" s="1188">
        <v>76</v>
      </c>
      <c r="AB202" s="1188">
        <v>2</v>
      </c>
      <c r="AC202" s="1188">
        <v>2</v>
      </c>
      <c r="AD202" s="1182">
        <v>48</v>
      </c>
      <c r="AE202" s="1184">
        <f t="shared" si="162"/>
      </c>
      <c r="AF202" s="1178">
        <f t="shared" si="224"/>
      </c>
      <c r="AG202" s="1185" t="s">
        <v>741</v>
      </c>
      <c r="AH202" s="1185" t="s">
        <v>742</v>
      </c>
      <c r="AI202" s="1185">
        <v>25</v>
      </c>
    </row>
    <row r="203">
      <c r="A203" s="1170"/>
      <c r="B203" s="1191" t="s">
        <v>746</v>
      </c>
      <c r="C203" s="1191"/>
      <c r="D203" s="1192">
        <f>SUM(D199:D202)</f>
      </c>
      <c r="E203" s="1192">
        <f>SUM(E199:E202)</f>
      </c>
      <c r="F203" s="1192">
        <f>SUM(F199:F202)</f>
      </c>
      <c r="G203" s="1192">
        <f>SUM(G199:G202)</f>
      </c>
      <c r="H203" s="1192">
        <f>SUM(H199:H202)</f>
      </c>
      <c r="I203" s="1193">
        <f>SUM(I199:I202)</f>
      </c>
      <c r="J203" s="1193">
        <f t="shared" si="7"/>
      </c>
      <c r="K203" s="1193">
        <f t="shared" si="255"/>
      </c>
      <c r="L203" s="1194">
        <f t="shared" si="317"/>
      </c>
      <c r="M203" s="1193">
        <f t="shared" si="131"/>
      </c>
      <c r="N203" s="1193">
        <f t="shared" si="193"/>
      </c>
      <c r="O203" s="1195">
        <f t="shared" si="69"/>
      </c>
      <c r="P203" s="1195">
        <f t="shared" si="100"/>
      </c>
      <c r="Q203" s="1195">
        <f t="shared" si="534"/>
      </c>
      <c r="R203" s="1195">
        <f t="shared" si="38"/>
      </c>
      <c r="S203" s="1196">
        <f t="shared" si="286"/>
      </c>
      <c r="T203" s="1195">
        <f>AVERAGE(T199:T202)</f>
      </c>
      <c r="U203" s="1197">
        <f>AVERAGE(U199:U202)</f>
      </c>
      <c r="V203" s="1193">
        <f t="shared" si="348"/>
      </c>
      <c r="W203" s="1192">
        <f>SUM(W199:W202)</f>
      </c>
      <c r="X203" s="1192">
        <f>SUM(X199:X202)</f>
      </c>
      <c r="Y203" s="1192">
        <f>SUM(Y199:Y202)</f>
      </c>
      <c r="Z203" s="1192">
        <f>SUM(Z199:Z202)</f>
      </c>
      <c r="AA203" s="1192">
        <f>SUM(AA199:AA202)</f>
      </c>
      <c r="AB203" s="1192">
        <f>SUM(AB199:AB202)</f>
      </c>
      <c r="AC203" s="1192">
        <f>SUM(AC199:AC202)</f>
      </c>
      <c r="AD203" s="1192">
        <f>SUM(AD199:AD202)</f>
      </c>
      <c r="AE203" s="1193">
        <f t="shared" si="162"/>
      </c>
      <c r="AF203" s="1198">
        <f t="shared" si="224"/>
      </c>
      <c r="AG203" s="1199"/>
      <c r="AH203" s="1199"/>
      <c r="AI203" s="1196">
        <f>SUM(AI199:AI202)</f>
      </c>
    </row>
    <row r="204">
      <c r="A204" s="1170"/>
      <c r="B204" s="1171" t="s">
        <v>771</v>
      </c>
      <c r="C204" s="1189" t="s">
        <v>748</v>
      </c>
      <c r="D204" s="1173">
        <f t="shared" ref="D204:D207" si="408">E204+F204</f>
      </c>
      <c r="E204" s="1190">
        <v>915.47</v>
      </c>
      <c r="F204" s="1190">
        <v>2200</v>
      </c>
      <c r="G204" s="1190">
        <v>3</v>
      </c>
      <c r="H204" s="1190">
        <v>2</v>
      </c>
      <c r="I204" s="1176">
        <v>6299.639999999999</v>
      </c>
      <c r="J204" s="1177">
        <f t="shared" si="7"/>
      </c>
      <c r="K204" s="1177">
        <f t="shared" si="255"/>
      </c>
      <c r="L204" s="1177">
        <f t="shared" si="317"/>
      </c>
      <c r="M204" s="1177">
        <f t="shared" si="131"/>
      </c>
      <c r="N204" s="1178">
        <f t="shared" si="193"/>
      </c>
      <c r="O204" s="1179">
        <f t="shared" si="69"/>
      </c>
      <c r="P204" s="1179">
        <f t="shared" si="100"/>
      </c>
      <c r="Q204" s="1179">
        <f t="shared" si="534"/>
      </c>
      <c r="R204" s="1179">
        <f t="shared" si="38"/>
      </c>
      <c r="S204" s="1180">
        <f t="shared" si="286"/>
      </c>
      <c r="T204" s="1181">
        <v>0.0256</v>
      </c>
      <c r="U204" s="1182">
        <v>52</v>
      </c>
      <c r="V204" s="1178">
        <f t="shared" si="348"/>
      </c>
      <c r="W204" s="1182">
        <v>26940</v>
      </c>
      <c r="X204" s="1188">
        <v>411</v>
      </c>
      <c r="Y204" s="1188">
        <v>143</v>
      </c>
      <c r="Z204" s="1188">
        <v>436</v>
      </c>
      <c r="AA204" s="1188">
        <v>32</v>
      </c>
      <c r="AB204" s="1188">
        <v>6</v>
      </c>
      <c r="AC204" s="1188">
        <v>1</v>
      </c>
      <c r="AD204" s="1182">
        <v>37</v>
      </c>
      <c r="AE204" s="1184">
        <f t="shared" si="162"/>
      </c>
      <c r="AF204" s="1178">
        <f t="shared" si="224"/>
      </c>
      <c r="AG204" s="1185" t="s">
        <v>741</v>
      </c>
      <c r="AH204" s="1185" t="s">
        <v>742</v>
      </c>
      <c r="AI204" s="1185">
        <v>23</v>
      </c>
    </row>
    <row r="205">
      <c r="A205" s="1170"/>
      <c r="B205" s="1171" t="s">
        <v>771</v>
      </c>
      <c r="C205" s="1171" t="s">
        <v>749</v>
      </c>
      <c r="D205" s="1173">
        <f t="shared" si="408"/>
      </c>
      <c r="E205" s="1190">
        <v>1306.15</v>
      </c>
      <c r="F205" s="1190">
        <v>2130.43</v>
      </c>
      <c r="G205" s="1190">
        <v>4</v>
      </c>
      <c r="H205" s="1190">
        <v>4</v>
      </c>
      <c r="I205" s="1176">
        <v>6927.799999999996</v>
      </c>
      <c r="J205" s="1177">
        <f t="shared" si="7"/>
      </c>
      <c r="K205" s="1177">
        <f t="shared" si="255"/>
      </c>
      <c r="L205" s="1177">
        <f t="shared" si="317"/>
      </c>
      <c r="M205" s="1177">
        <f t="shared" si="131"/>
      </c>
      <c r="N205" s="1178">
        <f t="shared" si="193"/>
      </c>
      <c r="O205" s="1179">
        <f t="shared" si="69"/>
      </c>
      <c r="P205" s="1179">
        <f t="shared" si="100"/>
      </c>
      <c r="Q205" s="1179">
        <f t="shared" si="534"/>
      </c>
      <c r="R205" s="1179">
        <f t="shared" si="38"/>
      </c>
      <c r="S205" s="1180">
        <f t="shared" si="286"/>
      </c>
      <c r="T205" s="1181">
        <v>0.0241</v>
      </c>
      <c r="U205" s="1182">
        <v>56</v>
      </c>
      <c r="V205" s="1178">
        <f t="shared" si="348"/>
      </c>
      <c r="W205" s="1182">
        <v>27069</v>
      </c>
      <c r="X205" s="1188">
        <v>451</v>
      </c>
      <c r="Y205" s="1188">
        <v>166</v>
      </c>
      <c r="Z205" s="1188">
        <v>473</v>
      </c>
      <c r="AA205" s="1188">
        <v>75</v>
      </c>
      <c r="AB205" s="1188">
        <v>5</v>
      </c>
      <c r="AC205" s="1188">
        <v>1</v>
      </c>
      <c r="AD205" s="1182">
        <v>31</v>
      </c>
      <c r="AE205" s="1184">
        <f t="shared" si="162"/>
      </c>
      <c r="AF205" s="1178">
        <f t="shared" si="224"/>
      </c>
      <c r="AG205" s="1185" t="s">
        <v>741</v>
      </c>
      <c r="AH205" s="1185" t="s">
        <v>742</v>
      </c>
      <c r="AI205" s="1185">
        <v>31</v>
      </c>
    </row>
    <row r="206">
      <c r="A206" s="1170"/>
      <c r="B206" s="1171" t="s">
        <v>771</v>
      </c>
      <c r="C206" s="1171" t="s">
        <v>750</v>
      </c>
      <c r="D206" s="1173">
        <f t="shared" si="408"/>
      </c>
      <c r="E206" s="1190">
        <v>1016.99</v>
      </c>
      <c r="F206" s="1190">
        <v>2237.35</v>
      </c>
      <c r="G206" s="1190">
        <v>4</v>
      </c>
      <c r="H206" s="1190">
        <v>4</v>
      </c>
      <c r="I206" s="1176">
        <v>8809.290000000008</v>
      </c>
      <c r="J206" s="1177">
        <f t="shared" si="7"/>
      </c>
      <c r="K206" s="1177">
        <f t="shared" si="255"/>
      </c>
      <c r="L206" s="1177">
        <f t="shared" si="317"/>
      </c>
      <c r="M206" s="1177">
        <f t="shared" si="131"/>
      </c>
      <c r="N206" s="1178">
        <f t="shared" si="193"/>
      </c>
      <c r="O206" s="1179">
        <f t="shared" si="69"/>
      </c>
      <c r="P206" s="1179">
        <f t="shared" si="100"/>
      </c>
      <c r="Q206" s="1179">
        <f t="shared" si="534"/>
      </c>
      <c r="R206" s="1179">
        <f t="shared" si="38"/>
      </c>
      <c r="S206" s="1180">
        <f t="shared" si="286"/>
      </c>
      <c r="T206" s="1181">
        <v>0.021</v>
      </c>
      <c r="U206" s="1182">
        <v>57</v>
      </c>
      <c r="V206" s="1178">
        <f t="shared" si="348"/>
      </c>
      <c r="W206" s="1182">
        <v>28493</v>
      </c>
      <c r="X206" s="1188">
        <v>514</v>
      </c>
      <c r="Y206" s="1188">
        <v>140</v>
      </c>
      <c r="Z206" s="1188">
        <v>510</v>
      </c>
      <c r="AA206" s="1188">
        <v>65</v>
      </c>
      <c r="AB206" s="1188">
        <v>11</v>
      </c>
      <c r="AC206" s="1188">
        <v>2</v>
      </c>
      <c r="AD206" s="1182">
        <v>30</v>
      </c>
      <c r="AE206" s="1184">
        <f t="shared" si="162"/>
      </c>
      <c r="AF206" s="1178">
        <f t="shared" si="224"/>
      </c>
      <c r="AG206" s="1185" t="s">
        <v>741</v>
      </c>
      <c r="AH206" s="1185" t="s">
        <v>742</v>
      </c>
      <c r="AI206" s="1185">
        <v>29</v>
      </c>
    </row>
    <row r="207">
      <c r="A207" s="1170"/>
      <c r="B207" s="1171" t="s">
        <v>771</v>
      </c>
      <c r="C207" s="1171" t="s">
        <v>751</v>
      </c>
      <c r="D207" s="1173">
        <f t="shared" si="408"/>
      </c>
      <c r="E207" s="1190">
        <v>752.86</v>
      </c>
      <c r="F207" s="1190">
        <v>2073.67</v>
      </c>
      <c r="G207" s="1190">
        <v>5</v>
      </c>
      <c r="H207" s="1190">
        <v>3</v>
      </c>
      <c r="I207" s="1176">
        <v>8183.419999999998</v>
      </c>
      <c r="J207" s="1177">
        <f t="shared" si="7"/>
      </c>
      <c r="K207" s="1177">
        <f t="shared" si="255"/>
      </c>
      <c r="L207" s="1177">
        <f t="shared" si="317"/>
      </c>
      <c r="M207" s="1177">
        <f t="shared" si="131"/>
      </c>
      <c r="N207" s="1178">
        <f t="shared" si="193"/>
      </c>
      <c r="O207" s="1179">
        <f t="shared" si="69"/>
      </c>
      <c r="P207" s="1179">
        <f t="shared" si="100"/>
      </c>
      <c r="Q207" s="1179">
        <f t="shared" si="534"/>
      </c>
      <c r="R207" s="1179">
        <f t="shared" si="38"/>
      </c>
      <c r="S207" s="1180">
        <f t="shared" si="286"/>
      </c>
      <c r="T207" s="1181">
        <v>0.027</v>
      </c>
      <c r="U207" s="1182">
        <v>58</v>
      </c>
      <c r="V207" s="1178">
        <f t="shared" si="348"/>
      </c>
      <c r="W207" s="1182">
        <v>25221</v>
      </c>
      <c r="X207" s="1188">
        <v>382</v>
      </c>
      <c r="Y207" s="1188">
        <v>147</v>
      </c>
      <c r="Z207" s="1188">
        <v>401</v>
      </c>
      <c r="AA207" s="1188">
        <v>66</v>
      </c>
      <c r="AB207" s="1188">
        <v>6</v>
      </c>
      <c r="AC207" s="1188">
        <v>1</v>
      </c>
      <c r="AD207" s="1182">
        <v>24</v>
      </c>
      <c r="AE207" s="1184">
        <f t="shared" si="162"/>
      </c>
      <c r="AF207" s="1178">
        <f t="shared" si="224"/>
      </c>
      <c r="AG207" s="1185" t="s">
        <v>741</v>
      </c>
      <c r="AH207" s="1185" t="s">
        <v>742</v>
      </c>
      <c r="AI207" s="1185">
        <v>23</v>
      </c>
    </row>
    <row r="208">
      <c r="A208" s="1170"/>
      <c r="B208" s="1191" t="s">
        <v>746</v>
      </c>
      <c r="C208" s="1191"/>
      <c r="D208" s="1192">
        <f>SUM(D204:D207)</f>
      </c>
      <c r="E208" s="1192">
        <f>SUM(E204:E207)</f>
      </c>
      <c r="F208" s="1192">
        <f>SUM(F204:F207)</f>
      </c>
      <c r="G208" s="1192">
        <f>SUM(G204:G207)</f>
      </c>
      <c r="H208" s="1192">
        <f>SUM(H204:H207)</f>
      </c>
      <c r="I208" s="1192">
        <f>SUM(I204:I207)</f>
      </c>
      <c r="J208" s="1193">
        <f t="shared" si="7"/>
      </c>
      <c r="K208" s="1193">
        <f t="shared" si="255"/>
      </c>
      <c r="L208" s="1194">
        <f t="shared" si="317"/>
      </c>
      <c r="M208" s="1193">
        <f t="shared" si="131"/>
      </c>
      <c r="N208" s="1193">
        <f t="shared" si="193"/>
      </c>
      <c r="O208" s="1195">
        <f t="shared" si="69"/>
      </c>
      <c r="P208" s="1195">
        <f t="shared" si="100"/>
      </c>
      <c r="Q208" s="1195">
        <f t="shared" si="534"/>
      </c>
      <c r="R208" s="1195">
        <f t="shared" si="38"/>
      </c>
      <c r="S208" s="1196">
        <f t="shared" si="286"/>
      </c>
      <c r="T208" s="1195">
        <f>AVERAGE(T204:T207)</f>
      </c>
      <c r="U208" s="1197">
        <f>AVERAGE(U204:U207)</f>
      </c>
      <c r="V208" s="1200">
        <f t="shared" si="348"/>
      </c>
      <c r="W208" s="1192">
        <f>SUM(W204:W207)</f>
      </c>
      <c r="X208" s="1192">
        <f>SUM(X204:X207)</f>
      </c>
      <c r="Y208" s="1192">
        <f>SUM(Y204:Y207)</f>
      </c>
      <c r="Z208" s="1192">
        <f>SUM(Z204:Z207)</f>
      </c>
      <c r="AA208" s="1192">
        <f>SUM(AA204:AA207)</f>
      </c>
      <c r="AB208" s="1192">
        <f>SUM(AB204:AB207)</f>
      </c>
      <c r="AC208" s="1192">
        <f>SUM(AC204:AC207)</f>
      </c>
      <c r="AD208" s="1192">
        <f>SUM(AD204:AD207)</f>
      </c>
      <c r="AE208" s="1193">
        <f t="shared" si="162"/>
      </c>
      <c r="AF208" s="1198">
        <f t="shared" si="224"/>
      </c>
      <c r="AG208" s="1199"/>
      <c r="AH208" s="1199"/>
      <c r="AI208" s="1196">
        <f>SUM(AI204:AI207)</f>
      </c>
    </row>
    <row r="209">
      <c r="A209" s="1170"/>
      <c r="B209" s="1171" t="s">
        <v>763</v>
      </c>
      <c r="C209" s="1171" t="s">
        <v>753</v>
      </c>
      <c r="D209" s="1173">
        <f t="shared" ref="D209:D212" si="409">E209+F209</f>
      </c>
      <c r="E209" s="1190">
        <v>1614.73</v>
      </c>
      <c r="F209" s="1190">
        <v>1939.76</v>
      </c>
      <c r="G209" s="1190">
        <v>5</v>
      </c>
      <c r="H209" s="1190">
        <v>5</v>
      </c>
      <c r="I209" s="1177">
        <v>9491.62999999999</v>
      </c>
      <c r="J209" s="1177">
        <f t="shared" si="7"/>
      </c>
      <c r="K209" s="1177">
        <f t="shared" si="255"/>
      </c>
      <c r="L209" s="1177">
        <f t="shared" si="317"/>
      </c>
      <c r="M209" s="1177">
        <f t="shared" si="131"/>
      </c>
      <c r="N209" s="1178">
        <f t="shared" si="193"/>
      </c>
      <c r="O209" s="1179">
        <f t="shared" si="69"/>
      </c>
      <c r="P209" s="1179">
        <f t="shared" si="100"/>
      </c>
      <c r="Q209" s="1179">
        <f t="shared" si="534"/>
      </c>
      <c r="R209" s="1179">
        <f t="shared" si="38"/>
      </c>
      <c r="S209" s="1180">
        <f t="shared" si="286"/>
      </c>
      <c r="T209" s="1181">
        <v>0.0176</v>
      </c>
      <c r="U209" s="1182">
        <v>58</v>
      </c>
      <c r="V209" s="1178">
        <f t="shared" si="348"/>
      </c>
      <c r="W209" s="1182">
        <v>28297</v>
      </c>
      <c r="X209" s="1182">
        <v>759</v>
      </c>
      <c r="Y209" s="1182">
        <v>130</v>
      </c>
      <c r="Z209" s="1182">
        <v>799</v>
      </c>
      <c r="AA209" s="1182">
        <v>64</v>
      </c>
      <c r="AB209" s="1182">
        <v>6</v>
      </c>
      <c r="AC209" s="1182">
        <v>1</v>
      </c>
      <c r="AD209" s="1182">
        <v>27</v>
      </c>
      <c r="AE209" s="1184">
        <f t="shared" si="162"/>
      </c>
      <c r="AF209" s="1178">
        <f t="shared" si="224"/>
      </c>
      <c r="AG209" s="1185" t="s">
        <v>741</v>
      </c>
      <c r="AH209" s="1185" t="s">
        <v>742</v>
      </c>
      <c r="AI209" s="1185">
        <v>27</v>
      </c>
    </row>
    <row r="210">
      <c r="A210" s="1170"/>
      <c r="B210" s="1171" t="s">
        <v>763</v>
      </c>
      <c r="C210" s="1171" t="s">
        <v>754</v>
      </c>
      <c r="D210" s="1173">
        <f t="shared" si="409"/>
      </c>
      <c r="E210" s="1190">
        <v>931.54</v>
      </c>
      <c r="F210" s="1190">
        <v>2204.16</v>
      </c>
      <c r="G210" s="1190">
        <v>7</v>
      </c>
      <c r="H210" s="1190">
        <v>6</v>
      </c>
      <c r="I210" s="1177">
        <v>12027.020000000004</v>
      </c>
      <c r="J210" s="1177">
        <f t="shared" si="7"/>
      </c>
      <c r="K210" s="1177">
        <f t="shared" si="255"/>
      </c>
      <c r="L210" s="1177">
        <f t="shared" si="317"/>
      </c>
      <c r="M210" s="1177">
        <f t="shared" si="131"/>
      </c>
      <c r="N210" s="1178">
        <f t="shared" si="193"/>
      </c>
      <c r="O210" s="1179">
        <f t="shared" si="69"/>
      </c>
      <c r="P210" s="1179">
        <f t="shared" si="100"/>
      </c>
      <c r="Q210" s="1179">
        <f t="shared" si="534"/>
      </c>
      <c r="R210" s="1179">
        <f t="shared" si="38"/>
      </c>
      <c r="S210" s="1180">
        <f t="shared" si="286"/>
      </c>
      <c r="T210" s="1181">
        <v>0.0267</v>
      </c>
      <c r="U210" s="1182">
        <v>61</v>
      </c>
      <c r="V210" s="1178">
        <f t="shared" si="348"/>
      </c>
      <c r="W210" s="1182">
        <v>29004</v>
      </c>
      <c r="X210" s="1182">
        <v>381</v>
      </c>
      <c r="Y210" s="1182">
        <v>136</v>
      </c>
      <c r="Z210" s="1182">
        <v>397</v>
      </c>
      <c r="AA210" s="1182">
        <v>107</v>
      </c>
      <c r="AB210" s="1182">
        <v>6</v>
      </c>
      <c r="AC210" s="1182">
        <v>1</v>
      </c>
      <c r="AD210" s="1182">
        <v>22</v>
      </c>
      <c r="AE210" s="1184">
        <f t="shared" si="162"/>
      </c>
      <c r="AF210" s="1178">
        <f t="shared" si="224"/>
      </c>
      <c r="AG210" s="1185" t="s">
        <v>741</v>
      </c>
      <c r="AH210" s="1185" t="s">
        <v>742</v>
      </c>
      <c r="AI210" s="1185">
        <v>22</v>
      </c>
    </row>
    <row r="211">
      <c r="A211" s="1170"/>
      <c r="B211" s="1171" t="s">
        <v>763</v>
      </c>
      <c r="C211" s="1171" t="s">
        <v>755</v>
      </c>
      <c r="D211" s="1173">
        <f t="shared" si="409"/>
      </c>
      <c r="E211" s="1190">
        <v>1381.6</v>
      </c>
      <c r="F211" s="1190">
        <v>2401.62</v>
      </c>
      <c r="G211" s="1190">
        <v>4</v>
      </c>
      <c r="H211" s="1190">
        <v>4</v>
      </c>
      <c r="I211" s="1177">
        <v>7541.819999999992</v>
      </c>
      <c r="J211" s="1177">
        <f t="shared" si="7"/>
      </c>
      <c r="K211" s="1177">
        <f t="shared" si="255"/>
      </c>
      <c r="L211" s="1177">
        <f t="shared" si="317"/>
      </c>
      <c r="M211" s="1177">
        <f t="shared" si="131"/>
      </c>
      <c r="N211" s="1178">
        <f t="shared" si="193"/>
      </c>
      <c r="O211" s="1179">
        <f t="shared" si="69"/>
      </c>
      <c r="P211" s="1179">
        <f t="shared" si="100"/>
      </c>
      <c r="Q211" s="1179">
        <f t="shared" si="534"/>
      </c>
      <c r="R211" s="1179">
        <f t="shared" si="38"/>
      </c>
      <c r="S211" s="1180">
        <f t="shared" si="286"/>
      </c>
      <c r="T211" s="1181">
        <v>0.0237</v>
      </c>
      <c r="U211" s="1182">
        <v>63</v>
      </c>
      <c r="V211" s="1178">
        <f t="shared" si="348"/>
      </c>
      <c r="W211" s="1182">
        <v>35107</v>
      </c>
      <c r="X211" s="1182">
        <v>529</v>
      </c>
      <c r="Y211" s="1182">
        <v>173</v>
      </c>
      <c r="Z211" s="1182">
        <v>541</v>
      </c>
      <c r="AA211" s="1182">
        <v>90</v>
      </c>
      <c r="AB211" s="1182">
        <v>7</v>
      </c>
      <c r="AC211" s="1182">
        <v>1</v>
      </c>
      <c r="AD211" s="1182">
        <v>46</v>
      </c>
      <c r="AE211" s="1184">
        <f t="shared" si="162"/>
      </c>
      <c r="AF211" s="1178">
        <f t="shared" si="224"/>
      </c>
      <c r="AG211" s="1130" t="s">
        <v>756</v>
      </c>
      <c r="AH211" s="1185" t="s">
        <v>757</v>
      </c>
      <c r="AI211" s="1185">
        <v>29</v>
      </c>
    </row>
    <row r="212">
      <c r="A212" s="1170"/>
      <c r="B212" s="1171" t="s">
        <v>763</v>
      </c>
      <c r="C212" s="1171" t="s">
        <v>758</v>
      </c>
      <c r="D212" s="1173">
        <f t="shared" si="409"/>
      </c>
      <c r="E212" s="1190">
        <v>1502.26</v>
      </c>
      <c r="F212" s="1190">
        <v>2013.01</v>
      </c>
      <c r="G212" s="1190">
        <v>7</v>
      </c>
      <c r="H212" s="1190">
        <v>6</v>
      </c>
      <c r="I212" s="1177">
        <v>12849.880000000005</v>
      </c>
      <c r="J212" s="1177">
        <f t="shared" si="7"/>
      </c>
      <c r="K212" s="1177">
        <f t="shared" si="255"/>
      </c>
      <c r="L212" s="1177">
        <f t="shared" si="317"/>
      </c>
      <c r="M212" s="1177">
        <f t="shared" si="131"/>
      </c>
      <c r="N212" s="1178">
        <f t="shared" si="193"/>
      </c>
      <c r="O212" s="1179">
        <f t="shared" si="69"/>
      </c>
      <c r="P212" s="1179">
        <f t="shared" si="100"/>
      </c>
      <c r="Q212" s="1179">
        <f t="shared" si="534"/>
      </c>
      <c r="R212" s="1179">
        <f t="shared" si="38"/>
      </c>
      <c r="S212" s="1180">
        <f t="shared" si="286"/>
      </c>
      <c r="T212" s="1181">
        <v>0.017</v>
      </c>
      <c r="U212" s="1182">
        <v>64</v>
      </c>
      <c r="V212" s="1178">
        <f t="shared" si="348"/>
      </c>
      <c r="W212" s="1182">
        <v>39058</v>
      </c>
      <c r="X212" s="1182">
        <v>512</v>
      </c>
      <c r="Y212" s="1182">
        <v>145</v>
      </c>
      <c r="Z212" s="1182">
        <v>532</v>
      </c>
      <c r="AA212" s="1182">
        <v>84</v>
      </c>
      <c r="AB212" s="1182">
        <v>8</v>
      </c>
      <c r="AC212" s="1182">
        <v>1</v>
      </c>
      <c r="AD212" s="1182">
        <v>26</v>
      </c>
      <c r="AE212" s="1184">
        <f t="shared" si="162"/>
      </c>
      <c r="AF212" s="1178">
        <f t="shared" si="224"/>
      </c>
      <c r="AG212" s="1130" t="s">
        <v>756</v>
      </c>
      <c r="AH212" s="1185" t="s">
        <v>757</v>
      </c>
      <c r="AI212" s="1185">
        <v>29</v>
      </c>
    </row>
    <row r="213">
      <c r="A213" s="1170"/>
      <c r="B213" s="1191" t="s">
        <v>746</v>
      </c>
      <c r="C213" s="1191"/>
      <c r="D213" s="1192">
        <f>SUM(D209:D212)</f>
      </c>
      <c r="E213" s="1192">
        <f>SUM(E209:E212)</f>
      </c>
      <c r="F213" s="1192">
        <f>SUM(F209:F212)</f>
      </c>
      <c r="G213" s="1192">
        <f>SUM(G209:G212)</f>
      </c>
      <c r="H213" s="1192">
        <f>SUM(H209:H212)</f>
      </c>
      <c r="I213" s="1192">
        <f>SUM(I209:I212)</f>
      </c>
      <c r="J213" s="1193">
        <f t="shared" si="7"/>
      </c>
      <c r="K213" s="1193">
        <f t="shared" si="255"/>
      </c>
      <c r="L213" s="1194">
        <f t="shared" si="317"/>
      </c>
      <c r="M213" s="1193">
        <f t="shared" si="131"/>
      </c>
      <c r="N213" s="1193">
        <f t="shared" si="193"/>
      </c>
      <c r="O213" s="1195">
        <f t="shared" si="69"/>
      </c>
      <c r="P213" s="1195">
        <f t="shared" si="100"/>
      </c>
      <c r="Q213" s="1195">
        <f t="shared" si="534"/>
      </c>
      <c r="R213" s="1195">
        <f t="shared" si="38"/>
      </c>
      <c r="S213" s="1196">
        <f t="shared" si="286"/>
      </c>
      <c r="T213" s="1195">
        <f>AVERAGE(T209:T212)</f>
      </c>
      <c r="U213" s="1197">
        <f>AVERAGE(U209:U212)</f>
      </c>
      <c r="V213" s="1200">
        <f t="shared" si="348"/>
      </c>
      <c r="W213" s="1192">
        <f>SUM(W209:W212)</f>
      </c>
      <c r="X213" s="1192">
        <f>SUM(X209:X212)</f>
      </c>
      <c r="Y213" s="1192">
        <f>SUM(Y209:Y212)</f>
      </c>
      <c r="Z213" s="1192">
        <f>SUM(Z209:Z212)</f>
      </c>
      <c r="AA213" s="1192">
        <f>SUM(AA209:AA212)</f>
      </c>
      <c r="AB213" s="1192">
        <f>SUM(AB209:AB212)</f>
      </c>
      <c r="AC213" s="1192">
        <f>SUM(AC209:AC212)</f>
      </c>
      <c r="AD213" s="1192">
        <f>SUM(AD209:AD212)</f>
      </c>
      <c r="AE213" s="1193">
        <f t="shared" si="162"/>
      </c>
      <c r="AF213" s="1198">
        <f t="shared" si="224"/>
      </c>
      <c r="AG213" s="1199"/>
      <c r="AH213" s="1199"/>
      <c r="AI213" s="1192">
        <f>SUM(AI209:AI212)</f>
      </c>
    </row>
    <row r="214">
      <c r="A214" s="1170"/>
      <c r="B214" s="1171" t="s">
        <v>739</v>
      </c>
      <c r="C214" s="1171" t="s">
        <v>759</v>
      </c>
      <c r="D214" s="1173">
        <f t="shared" ref="D214:D217" si="410">E214+F214</f>
      </c>
      <c r="E214" s="1174">
        <v>1092.35</v>
      </c>
      <c r="F214" s="1174">
        <v>2000</v>
      </c>
      <c r="G214" s="1190">
        <v>2</v>
      </c>
      <c r="H214" s="1190">
        <v>2</v>
      </c>
      <c r="I214" s="1176">
        <v>4195.619999999995</v>
      </c>
      <c r="J214" s="1177">
        <f t="shared" si="7"/>
      </c>
      <c r="K214" s="1177">
        <f t="shared" si="255"/>
      </c>
      <c r="L214" s="1177">
        <f t="shared" si="317"/>
      </c>
      <c r="M214" s="1177">
        <f t="shared" si="131"/>
      </c>
      <c r="N214" s="1178">
        <f t="shared" si="193"/>
      </c>
      <c r="O214" s="1179">
        <f t="shared" si="69"/>
      </c>
      <c r="P214" s="1179">
        <f t="shared" si="100"/>
      </c>
      <c r="Q214" s="1179">
        <f t="shared" si="534"/>
      </c>
      <c r="R214" s="1179">
        <f t="shared" si="38"/>
      </c>
      <c r="S214" s="1180">
        <f t="shared" si="286"/>
      </c>
      <c r="T214" s="1181">
        <v>0.0189</v>
      </c>
      <c r="U214" s="1182">
        <v>64</v>
      </c>
      <c r="V214" s="1178">
        <f t="shared" si="348"/>
      </c>
      <c r="W214" s="1182">
        <v>35581</v>
      </c>
      <c r="X214" s="1182">
        <v>459</v>
      </c>
      <c r="Y214" s="1182">
        <v>124</v>
      </c>
      <c r="Z214" s="1182">
        <v>470</v>
      </c>
      <c r="AA214" s="1182">
        <v>81</v>
      </c>
      <c r="AB214" s="1182">
        <v>4</v>
      </c>
      <c r="AC214" s="1182">
        <v>2</v>
      </c>
      <c r="AD214" s="1182">
        <v>28</v>
      </c>
      <c r="AE214" s="1184">
        <f t="shared" si="162"/>
      </c>
      <c r="AF214" s="1178">
        <f t="shared" si="224"/>
      </c>
      <c r="AG214" s="1130" t="s">
        <v>756</v>
      </c>
      <c r="AH214" s="1185" t="s">
        <v>757</v>
      </c>
      <c r="AI214" s="1185">
        <v>19</v>
      </c>
    </row>
    <row r="215">
      <c r="A215" s="1170"/>
      <c r="B215" s="1171" t="s">
        <v>739</v>
      </c>
      <c r="C215" s="1171" t="s">
        <v>761</v>
      </c>
      <c r="D215" s="1173">
        <f t="shared" si="410"/>
      </c>
      <c r="E215" s="1174">
        <v>1392.36</v>
      </c>
      <c r="F215" s="1174">
        <v>1982.39</v>
      </c>
      <c r="G215" s="1190">
        <v>3</v>
      </c>
      <c r="H215" s="1190">
        <v>3</v>
      </c>
      <c r="I215" s="1176">
        <v>6215.9800000000105</v>
      </c>
      <c r="J215" s="1177">
        <f t="shared" si="7"/>
      </c>
      <c r="K215" s="1177">
        <f t="shared" si="255"/>
      </c>
      <c r="L215" s="1177">
        <f t="shared" si="317"/>
      </c>
      <c r="M215" s="1177">
        <f t="shared" si="131"/>
      </c>
      <c r="N215" s="1178">
        <f t="shared" si="193"/>
      </c>
      <c r="O215" s="1179">
        <f t="shared" si="69"/>
      </c>
      <c r="P215" s="1179">
        <f t="shared" si="100"/>
      </c>
      <c r="Q215" s="1179">
        <f t="shared" si="534"/>
      </c>
      <c r="R215" s="1179">
        <f t="shared" si="38"/>
      </c>
      <c r="S215" s="1180">
        <f t="shared" si="286"/>
      </c>
      <c r="T215" s="1181">
        <v>0.0219</v>
      </c>
      <c r="U215" s="1182">
        <v>63</v>
      </c>
      <c r="V215" s="1178">
        <f t="shared" si="348"/>
      </c>
      <c r="W215" s="1182">
        <v>36856</v>
      </c>
      <c r="X215" s="1182">
        <v>794</v>
      </c>
      <c r="Y215" s="1182">
        <v>155</v>
      </c>
      <c r="Z215" s="1182">
        <v>829</v>
      </c>
      <c r="AA215" s="1182">
        <v>87</v>
      </c>
      <c r="AB215" s="1182">
        <v>8</v>
      </c>
      <c r="AC215" s="1182">
        <v>2</v>
      </c>
      <c r="AD215" s="1182">
        <v>40</v>
      </c>
      <c r="AE215" s="1184">
        <f t="shared" si="162"/>
      </c>
      <c r="AF215" s="1178">
        <f t="shared" si="224"/>
      </c>
      <c r="AG215" s="1130" t="s">
        <v>756</v>
      </c>
      <c r="AH215" s="1185" t="s">
        <v>757</v>
      </c>
      <c r="AI215" s="1185">
        <v>27</v>
      </c>
    </row>
    <row r="216">
      <c r="A216" s="1170"/>
      <c r="B216" s="1171" t="s">
        <v>739</v>
      </c>
      <c r="C216" s="1171" t="s">
        <v>762</v>
      </c>
      <c r="D216" s="1173">
        <f t="shared" si="410"/>
      </c>
      <c r="E216" s="1174">
        <v>1523.26</v>
      </c>
      <c r="F216" s="1174">
        <v>2017.61</v>
      </c>
      <c r="G216" s="1190">
        <v>10</v>
      </c>
      <c r="H216" s="1190">
        <v>10</v>
      </c>
      <c r="I216" s="1176">
        <v>21750.089999999997</v>
      </c>
      <c r="J216" s="1177">
        <f t="shared" si="7"/>
      </c>
      <c r="K216" s="1177">
        <f t="shared" si="255"/>
      </c>
      <c r="L216" s="1177">
        <f t="shared" si="317"/>
      </c>
      <c r="M216" s="1177">
        <f t="shared" si="131"/>
      </c>
      <c r="N216" s="1178">
        <f t="shared" si="193"/>
      </c>
      <c r="O216" s="1179">
        <f t="shared" si="69"/>
      </c>
      <c r="P216" s="1179">
        <f t="shared" si="100"/>
      </c>
      <c r="Q216" s="1179">
        <f t="shared" si="534"/>
      </c>
      <c r="R216" s="1179">
        <f t="shared" si="38"/>
      </c>
      <c r="S216" s="1180">
        <f t="shared" si="286"/>
      </c>
      <c r="T216" s="1181">
        <v>0.0172</v>
      </c>
      <c r="U216" s="1182">
        <v>64</v>
      </c>
      <c r="V216" s="1178">
        <f t="shared" si="348"/>
      </c>
      <c r="W216" s="1182">
        <v>42971</v>
      </c>
      <c r="X216" s="1182">
        <v>660</v>
      </c>
      <c r="Y216" s="1182">
        <v>154</v>
      </c>
      <c r="Z216" s="1182">
        <v>680</v>
      </c>
      <c r="AA216" s="1182">
        <v>105</v>
      </c>
      <c r="AB216" s="1182">
        <v>4</v>
      </c>
      <c r="AC216" s="1182">
        <v>3</v>
      </c>
      <c r="AD216" s="1182">
        <v>51</v>
      </c>
      <c r="AE216" s="1184">
        <f t="shared" si="162"/>
      </c>
      <c r="AF216" s="1178">
        <f t="shared" si="224"/>
      </c>
      <c r="AG216" s="1130" t="s">
        <v>756</v>
      </c>
      <c r="AH216" s="1185" t="s">
        <v>757</v>
      </c>
      <c r="AI216" s="1185">
        <v>28</v>
      </c>
    </row>
    <row r="217">
      <c r="A217" s="1170"/>
      <c r="B217" s="1171" t="s">
        <v>739</v>
      </c>
      <c r="C217" s="1171" t="s">
        <v>764</v>
      </c>
      <c r="D217" s="1173">
        <f t="shared" si="410"/>
      </c>
      <c r="E217" s="1174">
        <v>1458.26</v>
      </c>
      <c r="F217" s="1174">
        <v>2207.31</v>
      </c>
      <c r="G217" s="1190">
        <v>3</v>
      </c>
      <c r="H217" s="1190">
        <v>2</v>
      </c>
      <c r="I217" s="1176">
        <v>8011.579999999987</v>
      </c>
      <c r="J217" s="1177">
        <f t="shared" si="7"/>
      </c>
      <c r="K217" s="1177">
        <f t="shared" si="255"/>
      </c>
      <c r="L217" s="1177">
        <f t="shared" si="317"/>
      </c>
      <c r="M217" s="1177">
        <f t="shared" si="131"/>
      </c>
      <c r="N217" s="1178">
        <f t="shared" si="193"/>
      </c>
      <c r="O217" s="1179">
        <f t="shared" si="69"/>
      </c>
      <c r="P217" s="1179">
        <f t="shared" si="100"/>
      </c>
      <c r="Q217" s="1179">
        <f t="shared" si="534"/>
      </c>
      <c r="R217" s="1179">
        <f t="shared" si="38"/>
      </c>
      <c r="S217" s="1180">
        <f t="shared" si="286"/>
      </c>
      <c r="T217" s="1181">
        <v>0.0147</v>
      </c>
      <c r="U217" s="1182">
        <v>65</v>
      </c>
      <c r="V217" s="1178">
        <f t="shared" si="348"/>
      </c>
      <c r="W217" s="1182">
        <v>43320</v>
      </c>
      <c r="X217" s="1182">
        <v>525</v>
      </c>
      <c r="Y217" s="1182">
        <v>146</v>
      </c>
      <c r="Z217" s="1182">
        <v>546</v>
      </c>
      <c r="AA217" s="1182">
        <v>55</v>
      </c>
      <c r="AB217" s="1182">
        <v>4</v>
      </c>
      <c r="AC217" s="1182">
        <v>4</v>
      </c>
      <c r="AD217" s="1182">
        <v>22</v>
      </c>
      <c r="AE217" s="1184">
        <f t="shared" si="162"/>
      </c>
      <c r="AF217" s="1178">
        <f t="shared" si="224"/>
      </c>
      <c r="AG217" s="1130" t="s">
        <v>756</v>
      </c>
      <c r="AH217" s="1185" t="s">
        <v>757</v>
      </c>
      <c r="AI217" s="1185">
        <v>24</v>
      </c>
    </row>
    <row r="218">
      <c r="A218" s="1170"/>
      <c r="B218" s="1191" t="s">
        <v>746</v>
      </c>
      <c r="C218" s="1191"/>
      <c r="D218" s="1192">
        <f>SUM(D214:D217)</f>
      </c>
      <c r="E218" s="1192">
        <f>SUM(E214:E217)</f>
      </c>
      <c r="F218" s="1192">
        <f>SUM(F214:F217)</f>
      </c>
      <c r="G218" s="1192">
        <f>SUM(G214:G217)</f>
      </c>
      <c r="H218" s="1192">
        <f>SUM(H214:H217)</f>
      </c>
      <c r="I218" s="1192">
        <f>SUM(I214:I217)</f>
      </c>
      <c r="J218" s="1193">
        <f t="shared" si="7"/>
      </c>
      <c r="K218" s="1193">
        <f t="shared" si="255"/>
      </c>
      <c r="L218" s="1194">
        <f t="shared" si="317"/>
      </c>
      <c r="M218" s="1193">
        <f t="shared" si="131"/>
      </c>
      <c r="N218" s="1193">
        <f t="shared" si="193"/>
      </c>
      <c r="O218" s="1195">
        <f t="shared" si="69"/>
      </c>
      <c r="P218" s="1195">
        <f t="shared" si="100"/>
      </c>
      <c r="Q218" s="1195">
        <f t="shared" si="534"/>
      </c>
      <c r="R218" s="1195">
        <f t="shared" si="38"/>
      </c>
      <c r="S218" s="1196">
        <f t="shared" si="286"/>
      </c>
      <c r="T218" s="1195">
        <f>AVERAGE(T214:T217)</f>
      </c>
      <c r="U218" s="1197">
        <f>AVERAGE(U214:U217)</f>
      </c>
      <c r="V218" s="1200">
        <f t="shared" si="348"/>
      </c>
      <c r="W218" s="1192">
        <f>SUM(W214:W217)</f>
      </c>
      <c r="X218" s="1192">
        <f>SUM(X214:X217)</f>
      </c>
      <c r="Y218" s="1192">
        <f>SUM(Y214:Y217)</f>
      </c>
      <c r="Z218" s="1192">
        <f>SUM(Z214:Z217)</f>
      </c>
      <c r="AA218" s="1192">
        <f>SUM(AA214:AA217)</f>
      </c>
      <c r="AB218" s="1192">
        <f>SUM(AB214:AB217)</f>
      </c>
      <c r="AC218" s="1192">
        <f>SUM(AC214:AC217)</f>
      </c>
      <c r="AD218" s="1192">
        <f>SUM(AD214:AD217)</f>
      </c>
      <c r="AE218" s="1193">
        <f t="shared" si="162"/>
      </c>
      <c r="AF218" s="1198">
        <f t="shared" si="224"/>
      </c>
      <c r="AG218" s="1199"/>
      <c r="AH218" s="1199"/>
      <c r="AI218" s="1192">
        <f>SUM(AI214:AI217)</f>
      </c>
    </row>
    <row r="219">
      <c r="A219" s="1170"/>
      <c r="B219" s="1171" t="s">
        <v>760</v>
      </c>
      <c r="C219" s="1189" t="s">
        <v>765</v>
      </c>
      <c r="D219" s="1173">
        <f t="shared" ref="D219:D222" si="411">E219+F219</f>
      </c>
      <c r="E219" s="1174">
        <v>1502.75</v>
      </c>
      <c r="F219" s="1174">
        <v>1689.66</v>
      </c>
      <c r="G219" s="1190">
        <v>8</v>
      </c>
      <c r="H219" s="1190">
        <v>8</v>
      </c>
      <c r="I219" s="1176">
        <v>15861.580000000016</v>
      </c>
      <c r="J219" s="1177">
        <f t="shared" si="7"/>
      </c>
      <c r="K219" s="1177">
        <f t="shared" si="255"/>
      </c>
      <c r="L219" s="1177">
        <f t="shared" si="317"/>
      </c>
      <c r="M219" s="1177">
        <f t="shared" si="131"/>
      </c>
      <c r="N219" s="1178">
        <f t="shared" si="193"/>
      </c>
      <c r="O219" s="1179">
        <f t="shared" si="69"/>
      </c>
      <c r="P219" s="1179">
        <f t="shared" si="100"/>
      </c>
      <c r="Q219" s="1179">
        <f t="shared" si="534"/>
      </c>
      <c r="R219" s="1179">
        <f t="shared" si="38"/>
      </c>
      <c r="S219" s="1180">
        <f t="shared" si="286"/>
      </c>
      <c r="T219" s="1181">
        <v>0.0128</v>
      </c>
      <c r="U219" s="1182">
        <v>68</v>
      </c>
      <c r="V219" s="1178">
        <f t="shared" si="348"/>
      </c>
      <c r="W219" s="1182">
        <v>44579</v>
      </c>
      <c r="X219" s="1182">
        <v>520</v>
      </c>
      <c r="Y219" s="1182">
        <v>146</v>
      </c>
      <c r="Z219" s="1182">
        <v>547</v>
      </c>
      <c r="AA219" s="1182">
        <v>139</v>
      </c>
      <c r="AB219" s="1182">
        <v>6</v>
      </c>
      <c r="AC219" s="1182">
        <v>0</v>
      </c>
      <c r="AD219" s="1182">
        <v>41</v>
      </c>
      <c r="AE219" s="1184">
        <f t="shared" si="162"/>
      </c>
      <c r="AF219" s="1178">
        <f t="shared" si="224"/>
      </c>
      <c r="AG219" s="1130" t="s">
        <v>756</v>
      </c>
      <c r="AH219" s="1185" t="s">
        <v>757</v>
      </c>
      <c r="AI219" s="1185">
        <v>28</v>
      </c>
    </row>
    <row r="220">
      <c r="A220" s="1170"/>
      <c r="B220" s="1171" t="s">
        <v>760</v>
      </c>
      <c r="C220" s="1189" t="s">
        <v>766</v>
      </c>
      <c r="D220" s="1173">
        <f t="shared" si="411"/>
      </c>
      <c r="E220" s="1174">
        <v>1105.23</v>
      </c>
      <c r="F220" s="1174">
        <v>2497.99</v>
      </c>
      <c r="G220" s="1190">
        <v>3</v>
      </c>
      <c r="H220" s="1190">
        <v>2</v>
      </c>
      <c r="I220" s="1176">
        <v>7097.809999999998</v>
      </c>
      <c r="J220" s="1177">
        <f t="shared" si="7"/>
      </c>
      <c r="K220" s="1177">
        <f t="shared" si="255"/>
      </c>
      <c r="L220" s="1177">
        <f t="shared" si="317"/>
      </c>
      <c r="M220" s="1177">
        <f t="shared" si="131"/>
      </c>
      <c r="N220" s="1178">
        <f t="shared" si="193"/>
      </c>
      <c r="O220" s="1179">
        <f t="shared" si="69"/>
      </c>
      <c r="P220" s="1179">
        <f t="shared" si="100"/>
      </c>
      <c r="Q220" s="1179">
        <f t="shared" si="534"/>
      </c>
      <c r="R220" s="1179">
        <f t="shared" si="38"/>
      </c>
      <c r="S220" s="1180">
        <f t="shared" si="286"/>
      </c>
      <c r="T220" s="1181">
        <v>0.0159</v>
      </c>
      <c r="U220" s="1182">
        <v>66</v>
      </c>
      <c r="V220" s="1178">
        <f t="shared" si="348"/>
      </c>
      <c r="W220" s="1182">
        <v>51808</v>
      </c>
      <c r="X220" s="1182">
        <v>823</v>
      </c>
      <c r="Y220" s="1182">
        <v>159</v>
      </c>
      <c r="Z220" s="1182">
        <v>833</v>
      </c>
      <c r="AA220" s="1182">
        <v>65</v>
      </c>
      <c r="AB220" s="1182">
        <v>7</v>
      </c>
      <c r="AC220" s="1182">
        <v>2</v>
      </c>
      <c r="AD220" s="1182">
        <v>57</v>
      </c>
      <c r="AE220" s="1184">
        <f t="shared" si="162"/>
      </c>
      <c r="AF220" s="1178">
        <f t="shared" si="224"/>
      </c>
      <c r="AG220" s="1130" t="s">
        <v>756</v>
      </c>
      <c r="AH220" s="1185" t="s">
        <v>757</v>
      </c>
      <c r="AI220" s="1185">
        <v>22</v>
      </c>
    </row>
    <row r="221">
      <c r="A221" s="1170"/>
      <c r="B221" s="1171" t="s">
        <v>760</v>
      </c>
      <c r="C221" s="1189" t="s">
        <v>767</v>
      </c>
      <c r="D221" s="1173">
        <f t="shared" si="411"/>
      </c>
      <c r="E221" s="1174">
        <v>1000.03</v>
      </c>
      <c r="F221" s="1174">
        <v>3006.61</v>
      </c>
      <c r="G221" s="1190">
        <v>3</v>
      </c>
      <c r="H221" s="1190">
        <v>3</v>
      </c>
      <c r="I221" s="1176">
        <v>4691.119999999995</v>
      </c>
      <c r="J221" s="1177">
        <f t="shared" si="7"/>
      </c>
      <c r="K221" s="1177">
        <f t="shared" si="255"/>
      </c>
      <c r="L221" s="1177">
        <f t="shared" si="317"/>
      </c>
      <c r="M221" s="1177">
        <f t="shared" si="131"/>
      </c>
      <c r="N221" s="1178">
        <f t="shared" si="193"/>
      </c>
      <c r="O221" s="1179">
        <f t="shared" si="69"/>
      </c>
      <c r="P221" s="1179">
        <f t="shared" si="100"/>
      </c>
      <c r="Q221" s="1179">
        <f t="shared" si="534"/>
      </c>
      <c r="R221" s="1179">
        <f t="shared" si="38"/>
      </c>
      <c r="S221" s="1180">
        <f t="shared" si="286"/>
      </c>
      <c r="T221" s="1181">
        <v>0.0275</v>
      </c>
      <c r="U221" s="1182">
        <v>65</v>
      </c>
      <c r="V221" s="1178">
        <f t="shared" si="348"/>
      </c>
      <c r="W221" s="1182">
        <v>48815</v>
      </c>
      <c r="X221" s="1182">
        <v>1057</v>
      </c>
      <c r="Y221" s="1182">
        <v>179</v>
      </c>
      <c r="Z221" s="1182">
        <v>1177</v>
      </c>
      <c r="AA221" s="1182">
        <v>55</v>
      </c>
      <c r="AB221" s="1182">
        <v>11</v>
      </c>
      <c r="AC221" s="1182">
        <v>0</v>
      </c>
      <c r="AD221" s="1182">
        <v>47</v>
      </c>
      <c r="AE221" s="1184">
        <f t="shared" si="162"/>
      </c>
      <c r="AF221" s="1178">
        <f t="shared" si="224"/>
      </c>
      <c r="AG221" s="1130" t="s">
        <v>756</v>
      </c>
      <c r="AH221" s="1185" t="s">
        <v>757</v>
      </c>
      <c r="AI221" s="1185">
        <v>25</v>
      </c>
    </row>
    <row r="222">
      <c r="A222" s="1170"/>
      <c r="B222" s="1171" t="s">
        <v>760</v>
      </c>
      <c r="C222" s="1189" t="s">
        <v>768</v>
      </c>
      <c r="D222" s="1173">
        <f t="shared" si="411"/>
      </c>
      <c r="E222" s="1174">
        <v>227.52</v>
      </c>
      <c r="F222" s="1174">
        <v>898.55</v>
      </c>
      <c r="G222" s="1190">
        <v>5</v>
      </c>
      <c r="H222" s="1190">
        <v>4</v>
      </c>
      <c r="I222" s="1176">
        <v>8976.829999999987</v>
      </c>
      <c r="J222" s="1177">
        <f t="shared" si="7"/>
      </c>
      <c r="K222" s="1177">
        <f t="shared" si="255"/>
      </c>
      <c r="L222" s="1177">
        <f t="shared" si="317"/>
      </c>
      <c r="M222" s="1177">
        <f t="shared" si="131"/>
      </c>
      <c r="N222" s="1178">
        <f t="shared" si="193"/>
      </c>
      <c r="O222" s="1179">
        <f t="shared" si="69"/>
      </c>
      <c r="P222" s="1179">
        <f t="shared" si="100"/>
      </c>
      <c r="Q222" s="1179">
        <f t="shared" si="534"/>
      </c>
      <c r="R222" s="1179">
        <f t="shared" si="38"/>
      </c>
      <c r="S222" s="1180">
        <f t="shared" si="286"/>
      </c>
      <c r="T222" s="1181">
        <v>0.0333</v>
      </c>
      <c r="U222" s="1182">
        <v>66</v>
      </c>
      <c r="V222" s="1178">
        <f t="shared" si="348"/>
      </c>
      <c r="W222" s="1182">
        <v>12472</v>
      </c>
      <c r="X222" s="1182">
        <v>216</v>
      </c>
      <c r="Y222" s="1182">
        <v>55</v>
      </c>
      <c r="Z222" s="1182">
        <v>247</v>
      </c>
      <c r="AA222" s="1182">
        <v>23</v>
      </c>
      <c r="AB222" s="1182">
        <v>5</v>
      </c>
      <c r="AC222" s="1182">
        <v>0</v>
      </c>
      <c r="AD222" s="1182">
        <v>20</v>
      </c>
      <c r="AE222" s="1184">
        <f t="shared" si="162"/>
      </c>
      <c r="AF222" s="1178">
        <f t="shared" si="224"/>
      </c>
      <c r="AG222" s="1130" t="s">
        <v>756</v>
      </c>
      <c r="AH222" s="1185" t="s">
        <v>757</v>
      </c>
      <c r="AI222" s="1185">
        <v>4</v>
      </c>
    </row>
    <row r="223">
      <c r="A223" s="1170"/>
      <c r="B223" s="1191" t="s">
        <v>746</v>
      </c>
      <c r="C223" s="1191"/>
      <c r="D223" s="1192">
        <f>SUM(D219:D222)</f>
      </c>
      <c r="E223" s="1192">
        <f>SUM(E219:E222)</f>
      </c>
      <c r="F223" s="1192">
        <f>SUM(F219:F222)</f>
      </c>
      <c r="G223" s="1192">
        <f>SUM(G219:G222)</f>
      </c>
      <c r="H223" s="1192">
        <f>SUM(H219:H222)</f>
      </c>
      <c r="I223" s="1192">
        <f>SUM(I219:I222)</f>
      </c>
      <c r="J223" s="1193">
        <f t="shared" si="7"/>
      </c>
      <c r="K223" s="1193">
        <f t="shared" si="255"/>
      </c>
      <c r="L223" s="1194">
        <f t="shared" si="317"/>
      </c>
      <c r="M223" s="1193">
        <f t="shared" si="131"/>
      </c>
      <c r="N223" s="1193">
        <f t="shared" si="193"/>
      </c>
      <c r="O223" s="1195">
        <f t="shared" si="69"/>
      </c>
      <c r="P223" s="1195">
        <f t="shared" si="100"/>
      </c>
      <c r="Q223" s="1195">
        <f t="shared" si="534"/>
      </c>
      <c r="R223" s="1195">
        <f t="shared" si="38"/>
      </c>
      <c r="S223" s="1196">
        <f t="shared" si="286"/>
      </c>
      <c r="T223" s="1195">
        <f>AVERAGE(T219:T222)</f>
      </c>
      <c r="U223" s="1197">
        <f>AVERAGE(U219:U222)</f>
      </c>
      <c r="V223" s="1200">
        <f t="shared" si="348"/>
      </c>
      <c r="W223" s="1192">
        <f>SUM(W219:W222)</f>
      </c>
      <c r="X223" s="1192">
        <f>SUM(X219:X222)</f>
      </c>
      <c r="Y223" s="1192">
        <f>SUM(Y219:Y222)</f>
      </c>
      <c r="Z223" s="1192">
        <f>SUM(Z219:Z222)</f>
      </c>
      <c r="AA223" s="1192">
        <f>SUM(AA219:AA222)</f>
      </c>
      <c r="AB223" s="1192">
        <f>SUM(AB219:AB222)</f>
      </c>
      <c r="AC223" s="1192">
        <f>SUM(AC219:AC222)</f>
      </c>
      <c r="AD223" s="1192">
        <f>SUM(AD219:AD222)</f>
      </c>
      <c r="AE223" s="1193">
        <f t="shared" si="162"/>
      </c>
      <c r="AF223" s="1198">
        <f t="shared" si="224"/>
      </c>
      <c r="AG223" s="1199"/>
      <c r="AH223" s="1199"/>
      <c r="AI223" s="1192">
        <f>SUM(AI219:AI222)</f>
      </c>
    </row>
    <row r="224">
      <c r="A224" s="1170"/>
      <c r="B224" s="1201" t="s">
        <v>769</v>
      </c>
      <c r="C224" s="1201"/>
      <c r="D224" s="1202">
        <f>D208+D203+D218+D213+D223</f>
      </c>
      <c r="E224" s="1202">
        <f>E208+E203+E218+E213+E223</f>
      </c>
      <c r="F224" s="1202">
        <f>F208+F203+F218+F213+F223</f>
      </c>
      <c r="G224" s="1202">
        <f>G208+G203+G218+G213+G223</f>
      </c>
      <c r="H224" s="1202">
        <f>H208+H203+H218+H213+H223</f>
      </c>
      <c r="I224" s="1202">
        <f>I208+I203+I218+I213+I223</f>
      </c>
      <c r="J224" s="1203">
        <f t="shared" si="7"/>
      </c>
      <c r="K224" s="1203">
        <f t="shared" si="255"/>
      </c>
      <c r="L224" s="1203">
        <f t="shared" si="317"/>
      </c>
      <c r="M224" s="1203">
        <f t="shared" si="131"/>
      </c>
      <c r="N224" s="1203">
        <f t="shared" si="193"/>
      </c>
      <c r="O224" s="1204">
        <f t="shared" si="69"/>
      </c>
      <c r="P224" s="1204">
        <f t="shared" si="100"/>
      </c>
      <c r="Q224" s="1204">
        <f t="shared" si="534"/>
      </c>
      <c r="R224" s="1204">
        <f t="shared" si="38"/>
      </c>
      <c r="S224" s="1205">
        <f t="shared" si="286"/>
      </c>
      <c r="T224" s="1203">
        <f>(T208+T203+T218+T213+T223)/5</f>
      </c>
      <c r="U224" s="1203">
        <f>(U208+U203+U218+U213+U223)/5</f>
      </c>
      <c r="V224" s="1203">
        <f>(V208+V203+V218+V213+V223)/5</f>
      </c>
      <c r="W224" s="1202">
        <f>W208+W203+W218+W213+W223</f>
      </c>
      <c r="X224" s="1202">
        <f>X208+X203+X218+X213+X223</f>
      </c>
      <c r="Y224" s="1202">
        <f>Y208+Y203+Y218+Y213+Y223</f>
      </c>
      <c r="Z224" s="1202">
        <f>Z208+Z203+Z218+Z213+Z223</f>
      </c>
      <c r="AA224" s="1202">
        <f>AA208+AA203+AA218+AA213+AA223</f>
      </c>
      <c r="AB224" s="1202">
        <f>AB208+AB203+AB218+AB213+AB223</f>
      </c>
      <c r="AC224" s="1202">
        <f>AC208+AC203+AC218+AC213+AC223</f>
      </c>
      <c r="AD224" s="1202">
        <f>AD208+AD203+AD218+AD213+AD223</f>
      </c>
      <c r="AE224" s="1203">
        <f t="shared" si="162"/>
      </c>
      <c r="AF224" s="1206">
        <f t="shared" si="224"/>
      </c>
      <c r="AG224" s="1201"/>
      <c r="AH224" s="1201"/>
      <c r="AI224" s="1202">
        <f>AI208+AI203+AI218+AI213+AI223</f>
      </c>
    </row>
    <row r="225">
      <c r="A225" s="1155" t="s">
        <v>700</v>
      </c>
      <c r="B225" s="1155" t="s">
        <v>701</v>
      </c>
      <c r="C225" s="1155"/>
      <c r="D225" s="1156" t="s">
        <v>702</v>
      </c>
      <c r="E225" s="1156"/>
      <c r="F225" s="1156"/>
      <c r="G225" s="1156"/>
      <c r="H225" s="1156"/>
      <c r="I225" s="1156"/>
      <c r="J225" s="1156"/>
      <c r="K225" s="1156"/>
      <c r="L225" s="1156"/>
      <c r="M225" s="1156"/>
      <c r="N225" s="1157" t="s">
        <v>703</v>
      </c>
      <c r="O225" s="1157"/>
      <c r="P225" s="1157"/>
      <c r="Q225" s="1157"/>
      <c r="R225" s="1157"/>
      <c r="S225" s="1157"/>
      <c r="T225" s="1157"/>
      <c r="U225" s="1157"/>
      <c r="V225" s="1157"/>
      <c r="W225" s="1157"/>
      <c r="X225" s="1157"/>
      <c r="Y225" s="1157"/>
      <c r="Z225" s="1157"/>
      <c r="AA225" s="1157"/>
      <c r="AB225" s="1157"/>
      <c r="AC225" s="1157"/>
      <c r="AD225" s="1157"/>
      <c r="AE225" s="1157"/>
      <c r="AF225" s="1157"/>
      <c r="AG225" s="1157"/>
      <c r="AH225" s="1157"/>
      <c r="AI225" s="1158"/>
    </row>
    <row r="226">
      <c r="A226" s="1155"/>
      <c r="B226" s="1159" t="s">
        <v>704</v>
      </c>
      <c r="C226" s="1155" t="s">
        <v>705</v>
      </c>
      <c r="D226" s="1156" t="s">
        <v>706</v>
      </c>
      <c r="E226" s="1156" t="s">
        <v>707</v>
      </c>
      <c r="F226" s="1160" t="s">
        <v>708</v>
      </c>
      <c r="G226" s="1161" t="s">
        <v>709</v>
      </c>
      <c r="H226" s="1162" t="s">
        <v>710</v>
      </c>
      <c r="I226" s="1163" t="s">
        <v>711</v>
      </c>
      <c r="J226" s="1164" t="s">
        <v>712</v>
      </c>
      <c r="K226" s="1164" t="s">
        <v>713</v>
      </c>
      <c r="L226" s="1165" t="s">
        <v>714</v>
      </c>
      <c r="M226" s="1164" t="s">
        <v>715</v>
      </c>
      <c r="N226" s="1157" t="s">
        <v>716</v>
      </c>
      <c r="O226" s="1166" t="s">
        <v>717</v>
      </c>
      <c r="P226" s="1166" t="s">
        <v>718</v>
      </c>
      <c r="Q226" s="1166" t="s">
        <v>719</v>
      </c>
      <c r="R226" s="1166" t="s">
        <v>720</v>
      </c>
      <c r="S226" s="1167" t="s">
        <v>721</v>
      </c>
      <c r="T226" s="1166" t="s">
        <v>722</v>
      </c>
      <c r="U226" s="1168" t="s">
        <v>723</v>
      </c>
      <c r="V226" s="1157" t="s">
        <v>724</v>
      </c>
      <c r="W226" s="1167" t="s">
        <v>725</v>
      </c>
      <c r="X226" s="1167" t="s">
        <v>726</v>
      </c>
      <c r="Y226" s="1167" t="s">
        <v>727</v>
      </c>
      <c r="Z226" s="1167" t="s">
        <v>728</v>
      </c>
      <c r="AA226" s="1167" t="s">
        <v>729</v>
      </c>
      <c r="AB226" s="1167" t="s">
        <v>730</v>
      </c>
      <c r="AC226" s="1167" t="s">
        <v>731</v>
      </c>
      <c r="AD226" s="1167" t="s">
        <v>732</v>
      </c>
      <c r="AE226" s="1169" t="s">
        <v>733</v>
      </c>
      <c r="AF226" s="1157" t="s">
        <v>734</v>
      </c>
      <c r="AG226" s="1158" t="s">
        <v>735</v>
      </c>
      <c r="AH226" s="1158" t="s">
        <v>736</v>
      </c>
      <c r="AI226" s="1158" t="s">
        <v>737</v>
      </c>
    </row>
    <row r="227">
      <c r="A227" s="1170" t="s">
        <v>780</v>
      </c>
      <c r="B227" s="1171" t="s">
        <v>752</v>
      </c>
      <c r="C227" s="1172" t="s">
        <v>740</v>
      </c>
      <c r="D227" s="1173">
        <f t="shared" ref="D227:D230" si="412">E227+F227</f>
      </c>
      <c r="E227" s="1174">
        <v>916</v>
      </c>
      <c r="F227" s="1174">
        <v>2095.26</v>
      </c>
      <c r="G227" s="1175">
        <v>3</v>
      </c>
      <c r="H227" s="1175">
        <v>3</v>
      </c>
      <c r="I227" s="1176">
        <v>6145.43</v>
      </c>
      <c r="J227" s="1177">
        <f t="shared" ref="J227:J252" si="8">I227/D227</f>
      </c>
      <c r="K227" s="1177">
        <f t="shared" ref="K227:K252" si="256">D227/G227</f>
      </c>
      <c r="L227" s="1177">
        <f t="shared" ref="L227:L252" si="318">D227/H227</f>
      </c>
      <c r="M227" s="1177">
        <f t="shared" ref="M227:M252" si="132">I227/G227</f>
      </c>
      <c r="N227" s="1178">
        <f t="shared" ref="N227:N252" si="194">D227/X227</f>
      </c>
      <c r="O227" s="1179">
        <f t="shared" ref="O227:O252" si="70">S227/W227*1</f>
      </c>
      <c r="P227" s="1179">
        <f t="shared" ref="P227:P252" si="101">X227/W227</f>
      </c>
      <c r="Q227" s="1179">
        <f t="shared" ref="Q227:Q252" si="535">Z227/W227</f>
      </c>
      <c r="R227" s="1179">
        <f t="shared" ref="R227:R252" si="39">AA227/Z227</f>
      </c>
      <c r="S227" s="1180">
        <f t="shared" ref="S227:S252" si="287">Y227/T227</f>
      </c>
      <c r="T227" s="1181">
        <v>0.0276</v>
      </c>
      <c r="U227" s="1182">
        <v>29</v>
      </c>
      <c r="V227" s="1178">
        <f t="shared" ref="V227:V251" si="349">(D227/W227)*1000</f>
      </c>
      <c r="W227" s="1183">
        <v>30863</v>
      </c>
      <c r="X227" s="1180">
        <v>1147</v>
      </c>
      <c r="Y227" s="1180">
        <v>165</v>
      </c>
      <c r="Z227" s="1180">
        <v>1235</v>
      </c>
      <c r="AA227" s="1180">
        <v>68</v>
      </c>
      <c r="AB227" s="1180">
        <v>7</v>
      </c>
      <c r="AC227" s="1180">
        <v>1</v>
      </c>
      <c r="AD227" s="1183">
        <v>37</v>
      </c>
      <c r="AE227" s="1184">
        <f t="shared" ref="AE227:AE252" si="163">D227/Z227</f>
      </c>
      <c r="AF227" s="1178">
        <f t="shared" ref="AF227:AF252" si="225">AI227*1000/D227</f>
      </c>
      <c r="AG227" s="1185" t="s">
        <v>741</v>
      </c>
      <c r="AH227" s="1185" t="s">
        <v>781</v>
      </c>
      <c r="AI227" s="1185">
        <v>29</v>
      </c>
    </row>
    <row r="228">
      <c r="A228" s="1170"/>
      <c r="B228" s="1171" t="s">
        <v>752</v>
      </c>
      <c r="C228" s="1171" t="s">
        <v>743</v>
      </c>
      <c r="D228" s="1173">
        <f t="shared" si="412"/>
      </c>
      <c r="E228" s="1173">
        <v>1584</v>
      </c>
      <c r="F228" s="1173">
        <v>1999.58</v>
      </c>
      <c r="G228" s="1175">
        <v>5</v>
      </c>
      <c r="H228" s="1175">
        <v>4</v>
      </c>
      <c r="I228" s="1176">
        <v>11248.39</v>
      </c>
      <c r="J228" s="1177">
        <f t="shared" si="8"/>
      </c>
      <c r="K228" s="1177">
        <f t="shared" si="256"/>
      </c>
      <c r="L228" s="1177">
        <f t="shared" si="318"/>
      </c>
      <c r="M228" s="1177">
        <f t="shared" si="132"/>
      </c>
      <c r="N228" s="1178">
        <f t="shared" si="194"/>
      </c>
      <c r="O228" s="1179">
        <f t="shared" si="70"/>
      </c>
      <c r="P228" s="1179">
        <f t="shared" si="101"/>
      </c>
      <c r="Q228" s="1179">
        <f t="shared" si="535"/>
      </c>
      <c r="R228" s="1179">
        <f t="shared" si="39"/>
      </c>
      <c r="S228" s="1180">
        <f t="shared" si="287"/>
      </c>
      <c r="T228" s="1181">
        <v>0.0177</v>
      </c>
      <c r="U228" s="1182">
        <v>37</v>
      </c>
      <c r="V228" s="1178">
        <f t="shared" si="349"/>
      </c>
      <c r="W228" s="1188">
        <v>37739</v>
      </c>
      <c r="X228" s="1188">
        <v>1329</v>
      </c>
      <c r="Y228" s="1188">
        <v>159</v>
      </c>
      <c r="Z228" s="1188">
        <v>1446</v>
      </c>
      <c r="AA228" s="1188">
        <v>93</v>
      </c>
      <c r="AB228" s="1188">
        <v>12</v>
      </c>
      <c r="AC228" s="1188">
        <v>1</v>
      </c>
      <c r="AD228" s="1182">
        <v>40</v>
      </c>
      <c r="AE228" s="1184">
        <f t="shared" si="163"/>
      </c>
      <c r="AF228" s="1178">
        <f t="shared" si="225"/>
      </c>
      <c r="AG228" s="1185" t="s">
        <v>741</v>
      </c>
      <c r="AH228" s="1185" t="s">
        <v>782</v>
      </c>
      <c r="AI228" s="1185">
        <v>38</v>
      </c>
    </row>
    <row r="229">
      <c r="A229" s="1170"/>
      <c r="B229" s="1171" t="s">
        <v>752</v>
      </c>
      <c r="C229" s="1189" t="s">
        <v>744</v>
      </c>
      <c r="D229" s="1173">
        <f t="shared" si="412"/>
      </c>
      <c r="E229" s="1174">
        <v>1260.73</v>
      </c>
      <c r="F229" s="1174">
        <v>2003.02</v>
      </c>
      <c r="G229" s="1190">
        <v>3</v>
      </c>
      <c r="H229" s="1190">
        <v>4</v>
      </c>
      <c r="I229" s="1176">
        <v>7007.720000000001</v>
      </c>
      <c r="J229" s="1177">
        <f t="shared" si="8"/>
      </c>
      <c r="K229" s="1177">
        <f t="shared" si="256"/>
      </c>
      <c r="L229" s="1177">
        <f t="shared" si="318"/>
      </c>
      <c r="M229" s="1177">
        <f t="shared" si="132"/>
      </c>
      <c r="N229" s="1178">
        <f t="shared" si="194"/>
      </c>
      <c r="O229" s="1179">
        <f t="shared" si="70"/>
      </c>
      <c r="P229" s="1179">
        <f t="shared" si="101"/>
      </c>
      <c r="Q229" s="1179">
        <f t="shared" si="535"/>
      </c>
      <c r="R229" s="1179">
        <f t="shared" si="39"/>
      </c>
      <c r="S229" s="1180">
        <f t="shared" si="287"/>
      </c>
      <c r="T229" s="1181">
        <v>0.021</v>
      </c>
      <c r="U229" s="1182">
        <v>40</v>
      </c>
      <c r="V229" s="1178">
        <f t="shared" si="349"/>
      </c>
      <c r="W229" s="1188">
        <v>32978</v>
      </c>
      <c r="X229" s="1188">
        <v>666</v>
      </c>
      <c r="Y229" s="1188">
        <v>169</v>
      </c>
      <c r="Z229" s="1188">
        <v>688</v>
      </c>
      <c r="AA229" s="1188">
        <v>82</v>
      </c>
      <c r="AB229" s="1188">
        <v>4</v>
      </c>
      <c r="AC229" s="1188">
        <v>2</v>
      </c>
      <c r="AD229" s="1182">
        <v>44</v>
      </c>
      <c r="AE229" s="1184">
        <f t="shared" si="163"/>
      </c>
      <c r="AF229" s="1178">
        <f t="shared" si="225"/>
      </c>
      <c r="AG229" s="1185" t="s">
        <v>741</v>
      </c>
      <c r="AH229" s="1185" t="s">
        <v>782</v>
      </c>
      <c r="AI229" s="1185">
        <v>15</v>
      </c>
    </row>
    <row r="230">
      <c r="A230" s="1170"/>
      <c r="B230" s="1171" t="s">
        <v>752</v>
      </c>
      <c r="C230" s="1171" t="s">
        <v>745</v>
      </c>
      <c r="D230" s="1173">
        <f t="shared" si="412"/>
      </c>
      <c r="E230" s="1174">
        <v>1129.52</v>
      </c>
      <c r="F230" s="1174">
        <v>2196.98</v>
      </c>
      <c r="G230" s="1190">
        <v>5</v>
      </c>
      <c r="H230" s="1190">
        <v>4</v>
      </c>
      <c r="I230" s="1176">
        <v>7477.479999999996</v>
      </c>
      <c r="J230" s="1177">
        <f t="shared" si="8"/>
      </c>
      <c r="K230" s="1177">
        <f t="shared" si="256"/>
      </c>
      <c r="L230" s="1177">
        <f t="shared" si="318"/>
      </c>
      <c r="M230" s="1177">
        <f t="shared" si="132"/>
      </c>
      <c r="N230" s="1178">
        <f t="shared" si="194"/>
      </c>
      <c r="O230" s="1179">
        <f t="shared" si="70"/>
      </c>
      <c r="P230" s="1179">
        <f t="shared" si="101"/>
      </c>
      <c r="Q230" s="1179">
        <f t="shared" si="535"/>
      </c>
      <c r="R230" s="1179">
        <f t="shared" si="39"/>
      </c>
      <c r="S230" s="1180">
        <f t="shared" si="287"/>
      </c>
      <c r="T230" s="1181">
        <v>0.0312</v>
      </c>
      <c r="U230" s="1182">
        <v>46</v>
      </c>
      <c r="V230" s="1178">
        <f t="shared" si="349"/>
      </c>
      <c r="W230" s="1188">
        <v>26306</v>
      </c>
      <c r="X230" s="1188">
        <v>500</v>
      </c>
      <c r="Y230" s="1188">
        <v>164</v>
      </c>
      <c r="Z230" s="1188">
        <v>520</v>
      </c>
      <c r="AA230" s="1188">
        <v>57</v>
      </c>
      <c r="AB230" s="1188">
        <v>2</v>
      </c>
      <c r="AC230" s="1188">
        <v>1</v>
      </c>
      <c r="AD230" s="1182">
        <v>41</v>
      </c>
      <c r="AE230" s="1184">
        <f t="shared" si="163"/>
      </c>
      <c r="AF230" s="1178">
        <f t="shared" si="225"/>
      </c>
      <c r="AG230" s="1185" t="s">
        <v>741</v>
      </c>
      <c r="AH230" s="1185" t="s">
        <v>782</v>
      </c>
      <c r="AI230" s="1185">
        <v>39</v>
      </c>
    </row>
    <row r="231">
      <c r="A231" s="1170"/>
      <c r="B231" s="1191" t="s">
        <v>746</v>
      </c>
      <c r="C231" s="1191"/>
      <c r="D231" s="1192">
        <f>SUM(D227:D230)</f>
      </c>
      <c r="E231" s="1192">
        <f>SUM(E227:E230)</f>
      </c>
      <c r="F231" s="1192">
        <f>SUM(F227:F230)</f>
      </c>
      <c r="G231" s="1192">
        <f>SUM(G227:G230)</f>
      </c>
      <c r="H231" s="1192">
        <f>SUM(H227:H230)</f>
      </c>
      <c r="I231" s="1193">
        <f>SUM(I227:I230)</f>
      </c>
      <c r="J231" s="1193">
        <f t="shared" si="8"/>
      </c>
      <c r="K231" s="1193">
        <f t="shared" si="256"/>
      </c>
      <c r="L231" s="1194">
        <f t="shared" si="318"/>
      </c>
      <c r="M231" s="1193">
        <f t="shared" si="132"/>
      </c>
      <c r="N231" s="1193">
        <f t="shared" si="194"/>
      </c>
      <c r="O231" s="1195">
        <f t="shared" si="70"/>
      </c>
      <c r="P231" s="1195">
        <f t="shared" si="101"/>
      </c>
      <c r="Q231" s="1195">
        <f t="shared" si="535"/>
      </c>
      <c r="R231" s="1195">
        <f t="shared" si="39"/>
      </c>
      <c r="S231" s="1196">
        <f t="shared" si="287"/>
      </c>
      <c r="T231" s="1195">
        <f>AVERAGE(T227:T230)</f>
      </c>
      <c r="U231" s="1197">
        <f>AVERAGE(U227:U230)</f>
      </c>
      <c r="V231" s="1193">
        <f t="shared" si="349"/>
      </c>
      <c r="W231" s="1192">
        <f>SUM(W227:W230)</f>
      </c>
      <c r="X231" s="1192">
        <f>SUM(X227:X230)</f>
      </c>
      <c r="Y231" s="1192">
        <f>SUM(Y227:Y230)</f>
      </c>
      <c r="Z231" s="1192">
        <f>SUM(Z227:Z230)</f>
      </c>
      <c r="AA231" s="1192">
        <f>SUM(AA227:AA230)</f>
      </c>
      <c r="AB231" s="1192">
        <f>SUM(AB227:AB230)</f>
      </c>
      <c r="AC231" s="1192">
        <f>SUM(AC227:AC230)</f>
      </c>
      <c r="AD231" s="1192">
        <f>SUM(AD227:AD230)</f>
      </c>
      <c r="AE231" s="1193">
        <f t="shared" si="163"/>
      </c>
      <c r="AF231" s="1198">
        <f t="shared" si="225"/>
      </c>
      <c r="AG231" s="1199"/>
      <c r="AH231" s="1199"/>
      <c r="AI231" s="1196">
        <f>SUM(AI227:AI230)</f>
      </c>
    </row>
    <row r="232">
      <c r="A232" s="1170"/>
      <c r="B232" s="1171" t="s">
        <v>771</v>
      </c>
      <c r="C232" s="1189" t="s">
        <v>748</v>
      </c>
      <c r="D232" s="1173">
        <f t="shared" ref="D232:D235" si="413">E232+F232</f>
      </c>
      <c r="E232" s="1190">
        <v>928.4</v>
      </c>
      <c r="F232" s="1190">
        <v>2200</v>
      </c>
      <c r="G232" s="1190">
        <v>3</v>
      </c>
      <c r="H232" s="1190">
        <v>3</v>
      </c>
      <c r="I232" s="1176">
        <v>7007.720000000001</v>
      </c>
      <c r="J232" s="1177">
        <f t="shared" si="8"/>
      </c>
      <c r="K232" s="1177">
        <f t="shared" si="256"/>
      </c>
      <c r="L232" s="1177">
        <f t="shared" si="318"/>
      </c>
      <c r="M232" s="1177">
        <f t="shared" si="132"/>
      </c>
      <c r="N232" s="1178">
        <f t="shared" si="194"/>
      </c>
      <c r="O232" s="1179">
        <f t="shared" si="70"/>
      </c>
      <c r="P232" s="1179">
        <f t="shared" si="101"/>
      </c>
      <c r="Q232" s="1179">
        <f t="shared" si="535"/>
      </c>
      <c r="R232" s="1179">
        <f t="shared" si="39"/>
      </c>
      <c r="S232" s="1180">
        <f t="shared" si="287"/>
      </c>
      <c r="T232" s="1181">
        <v>0.0286</v>
      </c>
      <c r="U232" s="1182">
        <v>50</v>
      </c>
      <c r="V232" s="1178">
        <f t="shared" si="349"/>
      </c>
      <c r="W232" s="1182">
        <v>25162</v>
      </c>
      <c r="X232" s="1188">
        <v>406</v>
      </c>
      <c r="Y232" s="1188">
        <v>143</v>
      </c>
      <c r="Z232" s="1188">
        <v>402</v>
      </c>
      <c r="AA232" s="1188">
        <v>65</v>
      </c>
      <c r="AB232" s="1188">
        <v>5</v>
      </c>
      <c r="AC232" s="1188">
        <v>0</v>
      </c>
      <c r="AD232" s="1182">
        <v>24</v>
      </c>
      <c r="AE232" s="1184">
        <f t="shared" si="163"/>
      </c>
      <c r="AF232" s="1178">
        <f t="shared" si="225"/>
      </c>
      <c r="AG232" s="1185" t="s">
        <v>741</v>
      </c>
      <c r="AH232" s="1185" t="s">
        <v>782</v>
      </c>
      <c r="AI232" s="1185">
        <v>31</v>
      </c>
    </row>
    <row r="233">
      <c r="A233" s="1170"/>
      <c r="B233" s="1171" t="s">
        <v>771</v>
      </c>
      <c r="C233" s="1171" t="s">
        <v>749</v>
      </c>
      <c r="D233" s="1173">
        <f t="shared" si="413"/>
      </c>
      <c r="E233" s="1190">
        <v>1311.76</v>
      </c>
      <c r="F233" s="1190">
        <v>2200</v>
      </c>
      <c r="G233" s="1190">
        <v>3</v>
      </c>
      <c r="H233" s="1190">
        <v>3</v>
      </c>
      <c r="I233" s="1176">
        <v>3656.1600000000035</v>
      </c>
      <c r="J233" s="1177">
        <f t="shared" si="8"/>
      </c>
      <c r="K233" s="1177">
        <f t="shared" si="256"/>
      </c>
      <c r="L233" s="1177">
        <f t="shared" si="318"/>
      </c>
      <c r="M233" s="1177">
        <f t="shared" si="132"/>
      </c>
      <c r="N233" s="1178">
        <f t="shared" si="194"/>
      </c>
      <c r="O233" s="1179">
        <f t="shared" si="70"/>
      </c>
      <c r="P233" s="1179">
        <f t="shared" si="101"/>
      </c>
      <c r="Q233" s="1179">
        <f t="shared" si="535"/>
      </c>
      <c r="R233" s="1179">
        <f t="shared" si="39"/>
      </c>
      <c r="S233" s="1180">
        <f t="shared" si="287"/>
      </c>
      <c r="T233" s="1181">
        <v>0.0268</v>
      </c>
      <c r="U233" s="1182">
        <v>53</v>
      </c>
      <c r="V233" s="1178">
        <f t="shared" si="349"/>
      </c>
      <c r="W233" s="1182">
        <v>31168</v>
      </c>
      <c r="X233" s="1188">
        <v>465</v>
      </c>
      <c r="Y233" s="1188">
        <v>169</v>
      </c>
      <c r="Z233" s="1188">
        <v>477</v>
      </c>
      <c r="AA233" s="1188">
        <v>89</v>
      </c>
      <c r="AB233" s="1188">
        <v>9</v>
      </c>
      <c r="AC233" s="1188">
        <v>3</v>
      </c>
      <c r="AD233" s="1182">
        <v>32</v>
      </c>
      <c r="AE233" s="1184">
        <f t="shared" si="163"/>
      </c>
      <c r="AF233" s="1178">
        <f t="shared" si="225"/>
      </c>
      <c r="AG233" s="1185" t="s">
        <v>741</v>
      </c>
      <c r="AH233" s="1185" t="s">
        <v>782</v>
      </c>
      <c r="AI233" s="1185">
        <v>29</v>
      </c>
    </row>
    <row r="234">
      <c r="A234" s="1170"/>
      <c r="B234" s="1171" t="s">
        <v>771</v>
      </c>
      <c r="C234" s="1171" t="s">
        <v>750</v>
      </c>
      <c r="D234" s="1173">
        <f t="shared" si="413"/>
      </c>
      <c r="E234" s="1190">
        <v>799.67</v>
      </c>
      <c r="F234" s="1190">
        <v>2130.66</v>
      </c>
      <c r="G234" s="1190">
        <v>2</v>
      </c>
      <c r="H234" s="1190">
        <v>2</v>
      </c>
      <c r="I234" s="1176">
        <v>3983.269999999997</v>
      </c>
      <c r="J234" s="1177">
        <f t="shared" si="8"/>
      </c>
      <c r="K234" s="1177">
        <f t="shared" si="256"/>
      </c>
      <c r="L234" s="1177">
        <f t="shared" si="318"/>
      </c>
      <c r="M234" s="1177">
        <f t="shared" si="132"/>
      </c>
      <c r="N234" s="1178">
        <f t="shared" si="194"/>
      </c>
      <c r="O234" s="1179">
        <f t="shared" si="70"/>
      </c>
      <c r="P234" s="1179">
        <f t="shared" si="101"/>
      </c>
      <c r="Q234" s="1179">
        <f t="shared" si="535"/>
      </c>
      <c r="R234" s="1179">
        <f t="shared" si="39"/>
      </c>
      <c r="S234" s="1180">
        <f t="shared" si="287"/>
      </c>
      <c r="T234" s="1181">
        <v>0.0231</v>
      </c>
      <c r="U234" s="1182">
        <v>53</v>
      </c>
      <c r="V234" s="1178">
        <f t="shared" si="349"/>
      </c>
      <c r="W234" s="1182">
        <v>31048</v>
      </c>
      <c r="X234" s="1188">
        <v>442</v>
      </c>
      <c r="Y234" s="1188">
        <v>136</v>
      </c>
      <c r="Z234" s="1188">
        <v>445</v>
      </c>
      <c r="AA234" s="1188">
        <v>46</v>
      </c>
      <c r="AB234" s="1188">
        <v>2</v>
      </c>
      <c r="AC234" s="1188">
        <v>1</v>
      </c>
      <c r="AD234" s="1182">
        <v>31</v>
      </c>
      <c r="AE234" s="1184">
        <f t="shared" si="163"/>
      </c>
      <c r="AF234" s="1178">
        <f t="shared" si="225"/>
      </c>
      <c r="AG234" s="1185" t="s">
        <v>741</v>
      </c>
      <c r="AH234" s="1185" t="s">
        <v>782</v>
      </c>
      <c r="AI234" s="1185">
        <v>20</v>
      </c>
    </row>
    <row r="235">
      <c r="A235" s="1170"/>
      <c r="B235" s="1171" t="s">
        <v>771</v>
      </c>
      <c r="C235" s="1171" t="s">
        <v>751</v>
      </c>
      <c r="D235" s="1173">
        <f t="shared" si="413"/>
      </c>
      <c r="E235" s="1190">
        <v>1748.92</v>
      </c>
      <c r="F235" s="1190">
        <v>2186.51</v>
      </c>
      <c r="G235" s="1190">
        <v>7</v>
      </c>
      <c r="H235" s="1190">
        <v>6</v>
      </c>
      <c r="I235" s="1176">
        <v>17098.049999999996</v>
      </c>
      <c r="J235" s="1177">
        <f t="shared" si="8"/>
      </c>
      <c r="K235" s="1177">
        <f t="shared" si="256"/>
      </c>
      <c r="L235" s="1177">
        <f t="shared" si="318"/>
      </c>
      <c r="M235" s="1177">
        <f t="shared" si="132"/>
      </c>
      <c r="N235" s="1178">
        <f t="shared" si="194"/>
      </c>
      <c r="O235" s="1179">
        <f t="shared" si="70"/>
      </c>
      <c r="P235" s="1179">
        <f t="shared" si="101"/>
      </c>
      <c r="Q235" s="1179">
        <f t="shared" si="535"/>
      </c>
      <c r="R235" s="1179">
        <f t="shared" si="39"/>
      </c>
      <c r="S235" s="1180">
        <f t="shared" si="287"/>
      </c>
      <c r="T235" s="1181">
        <v>0.0227</v>
      </c>
      <c r="U235" s="1182">
        <v>54</v>
      </c>
      <c r="V235" s="1178">
        <f t="shared" si="349"/>
      </c>
      <c r="W235" s="1182">
        <v>33270</v>
      </c>
      <c r="X235" s="1188">
        <v>980</v>
      </c>
      <c r="Y235" s="1188">
        <v>174</v>
      </c>
      <c r="Z235" s="1188">
        <v>1048</v>
      </c>
      <c r="AA235" s="1188">
        <v>68</v>
      </c>
      <c r="AB235" s="1188">
        <v>7</v>
      </c>
      <c r="AC235" s="1188">
        <v>0</v>
      </c>
      <c r="AD235" s="1182">
        <v>36</v>
      </c>
      <c r="AE235" s="1184">
        <f t="shared" si="163"/>
      </c>
      <c r="AF235" s="1178">
        <f t="shared" si="225"/>
      </c>
      <c r="AG235" s="1185" t="s">
        <v>741</v>
      </c>
      <c r="AH235" s="1185" t="s">
        <v>782</v>
      </c>
      <c r="AI235" s="1185">
        <v>38</v>
      </c>
    </row>
    <row r="236">
      <c r="A236" s="1170"/>
      <c r="B236" s="1191" t="s">
        <v>746</v>
      </c>
      <c r="C236" s="1191"/>
      <c r="D236" s="1192">
        <f>SUM(D232:D235)</f>
      </c>
      <c r="E236" s="1192">
        <f>SUM(E232:E235)</f>
      </c>
      <c r="F236" s="1192">
        <f>SUM(F232:F235)</f>
      </c>
      <c r="G236" s="1192">
        <f>SUM(G232:G235)</f>
      </c>
      <c r="H236" s="1192">
        <f>SUM(H232:H235)</f>
      </c>
      <c r="I236" s="1192">
        <f>SUM(I232:I235)</f>
      </c>
      <c r="J236" s="1193">
        <f t="shared" si="8"/>
      </c>
      <c r="K236" s="1193">
        <f t="shared" si="256"/>
      </c>
      <c r="L236" s="1194">
        <f t="shared" si="318"/>
      </c>
      <c r="M236" s="1193">
        <f t="shared" si="132"/>
      </c>
      <c r="N236" s="1193">
        <f t="shared" si="194"/>
      </c>
      <c r="O236" s="1195">
        <f t="shared" si="70"/>
      </c>
      <c r="P236" s="1195">
        <f t="shared" si="101"/>
      </c>
      <c r="Q236" s="1195">
        <f t="shared" si="535"/>
      </c>
      <c r="R236" s="1195">
        <f t="shared" si="39"/>
      </c>
      <c r="S236" s="1196">
        <f t="shared" si="287"/>
      </c>
      <c r="T236" s="1195">
        <f>AVERAGE(T232:T235)</f>
      </c>
      <c r="U236" s="1197">
        <f>AVERAGE(U232:U235)</f>
      </c>
      <c r="V236" s="1200">
        <f t="shared" si="349"/>
      </c>
      <c r="W236" s="1192">
        <f>SUM(W232:W235)</f>
      </c>
      <c r="X236" s="1192">
        <f>SUM(X232:X235)</f>
      </c>
      <c r="Y236" s="1192">
        <f>SUM(Y232:Y235)</f>
      </c>
      <c r="Z236" s="1192">
        <f>SUM(Z232:Z235)</f>
      </c>
      <c r="AA236" s="1192">
        <f>SUM(AA232:AA235)</f>
      </c>
      <c r="AB236" s="1192">
        <f>SUM(AB232:AB235)</f>
      </c>
      <c r="AC236" s="1192">
        <f>SUM(AC232:AC235)</f>
      </c>
      <c r="AD236" s="1192">
        <f>SUM(AD232:AD235)</f>
      </c>
      <c r="AE236" s="1193">
        <f t="shared" si="163"/>
      </c>
      <c r="AF236" s="1198">
        <f t="shared" si="225"/>
      </c>
      <c r="AG236" s="1199"/>
      <c r="AH236" s="1199"/>
      <c r="AI236" s="1196">
        <f>SUM(AI232:AI235)</f>
      </c>
    </row>
    <row r="237">
      <c r="A237" s="1170"/>
      <c r="B237" s="1171" t="s">
        <v>763</v>
      </c>
      <c r="C237" s="1171" t="s">
        <v>753</v>
      </c>
      <c r="D237" s="1173">
        <f t="shared" ref="D237:D240" si="414">E237+F237</f>
      </c>
      <c r="E237" s="1190">
        <v>859.33</v>
      </c>
      <c r="F237" s="1190">
        <v>2276</v>
      </c>
      <c r="G237" s="1190">
        <v>5</v>
      </c>
      <c r="H237" s="1190">
        <v>3</v>
      </c>
      <c r="I237" s="1177">
        <v>13165.329999999994</v>
      </c>
      <c r="J237" s="1177">
        <f t="shared" si="8"/>
      </c>
      <c r="K237" s="1177">
        <f t="shared" si="256"/>
      </c>
      <c r="L237" s="1177">
        <f t="shared" si="318"/>
      </c>
      <c r="M237" s="1177">
        <f t="shared" si="132"/>
      </c>
      <c r="N237" s="1178">
        <f t="shared" si="194"/>
      </c>
      <c r="O237" s="1179">
        <f t="shared" si="70"/>
      </c>
      <c r="P237" s="1179">
        <f t="shared" si="101"/>
      </c>
      <c r="Q237" s="1179">
        <f t="shared" si="535"/>
      </c>
      <c r="R237" s="1179">
        <f t="shared" si="39"/>
      </c>
      <c r="S237" s="1180">
        <f t="shared" si="287"/>
      </c>
      <c r="T237" s="1181">
        <v>0.036</v>
      </c>
      <c r="U237" s="1182">
        <v>56</v>
      </c>
      <c r="V237" s="1178">
        <f t="shared" si="349"/>
      </c>
      <c r="W237" s="1182">
        <v>26191</v>
      </c>
      <c r="X237" s="1182">
        <v>421</v>
      </c>
      <c r="Y237" s="1182">
        <v>156</v>
      </c>
      <c r="Z237" s="1182">
        <v>448</v>
      </c>
      <c r="AA237" s="1182">
        <v>64</v>
      </c>
      <c r="AB237" s="1182">
        <v>4</v>
      </c>
      <c r="AC237" s="1182">
        <v>1</v>
      </c>
      <c r="AD237" s="1182">
        <v>30</v>
      </c>
      <c r="AE237" s="1184">
        <f t="shared" si="163"/>
      </c>
      <c r="AF237" s="1178">
        <f t="shared" si="225"/>
      </c>
      <c r="AG237" s="1185" t="s">
        <v>741</v>
      </c>
      <c r="AH237" s="1185" t="s">
        <v>782</v>
      </c>
      <c r="AI237" s="1185">
        <v>28</v>
      </c>
    </row>
    <row r="238">
      <c r="A238" s="1170"/>
      <c r="B238" s="1171" t="s">
        <v>763</v>
      </c>
      <c r="C238" s="1171" t="s">
        <v>754</v>
      </c>
      <c r="D238" s="1173">
        <f t="shared" si="414"/>
      </c>
      <c r="E238" s="1190">
        <v>1428.9</v>
      </c>
      <c r="F238" s="1190">
        <v>2212.46</v>
      </c>
      <c r="G238" s="1190">
        <v>8</v>
      </c>
      <c r="H238" s="1190">
        <v>7</v>
      </c>
      <c r="I238" s="1177">
        <v>15685.600000000006</v>
      </c>
      <c r="J238" s="1177">
        <f t="shared" si="8"/>
      </c>
      <c r="K238" s="1177">
        <f t="shared" si="256"/>
      </c>
      <c r="L238" s="1177">
        <f t="shared" si="318"/>
      </c>
      <c r="M238" s="1177">
        <f t="shared" si="132"/>
      </c>
      <c r="N238" s="1178">
        <f t="shared" si="194"/>
      </c>
      <c r="O238" s="1179">
        <f t="shared" si="70"/>
      </c>
      <c r="P238" s="1179">
        <f t="shared" si="101"/>
      </c>
      <c r="Q238" s="1179">
        <f t="shared" si="535"/>
      </c>
      <c r="R238" s="1179">
        <f t="shared" si="39"/>
      </c>
      <c r="S238" s="1180">
        <f t="shared" si="287"/>
      </c>
      <c r="T238" s="1181">
        <v>0.0349</v>
      </c>
      <c r="U238" s="1182">
        <v>60</v>
      </c>
      <c r="V238" s="1178">
        <f t="shared" si="349"/>
      </c>
      <c r="W238" s="1182">
        <v>36287</v>
      </c>
      <c r="X238" s="1182">
        <v>532</v>
      </c>
      <c r="Y238" s="1182">
        <v>189</v>
      </c>
      <c r="Z238" s="1182">
        <v>566</v>
      </c>
      <c r="AA238" s="1182">
        <v>108</v>
      </c>
      <c r="AB238" s="1182">
        <v>9</v>
      </c>
      <c r="AC238" s="1182">
        <v>1</v>
      </c>
      <c r="AD238" s="1182">
        <v>40</v>
      </c>
      <c r="AE238" s="1184">
        <f t="shared" si="163"/>
      </c>
      <c r="AF238" s="1178">
        <f t="shared" si="225"/>
      </c>
      <c r="AG238" s="1185" t="s">
        <v>741</v>
      </c>
      <c r="AH238" s="1185" t="s">
        <v>782</v>
      </c>
      <c r="AI238" s="1185">
        <v>34</v>
      </c>
    </row>
    <row r="239">
      <c r="A239" s="1170"/>
      <c r="B239" s="1171" t="s">
        <v>763</v>
      </c>
      <c r="C239" s="1171" t="s">
        <v>755</v>
      </c>
      <c r="D239" s="1173">
        <f t="shared" si="414"/>
      </c>
      <c r="E239" s="1190">
        <v>1105.37</v>
      </c>
      <c r="F239" s="1190">
        <v>2340.93</v>
      </c>
      <c r="G239" s="1190">
        <v>6</v>
      </c>
      <c r="H239" s="1190">
        <v>5</v>
      </c>
      <c r="I239" s="1177">
        <v>13608.130000000005</v>
      </c>
      <c r="J239" s="1177">
        <f t="shared" si="8"/>
      </c>
      <c r="K239" s="1177">
        <f t="shared" si="256"/>
      </c>
      <c r="L239" s="1177">
        <f t="shared" si="318"/>
      </c>
      <c r="M239" s="1177">
        <f t="shared" si="132"/>
      </c>
      <c r="N239" s="1178">
        <f t="shared" si="194"/>
      </c>
      <c r="O239" s="1179">
        <f t="shared" si="70"/>
      </c>
      <c r="P239" s="1179">
        <f t="shared" si="101"/>
      </c>
      <c r="Q239" s="1179">
        <f t="shared" si="535"/>
      </c>
      <c r="R239" s="1179">
        <f t="shared" si="39"/>
      </c>
      <c r="S239" s="1180">
        <f t="shared" si="287"/>
      </c>
      <c r="T239" s="1181">
        <v>0.0266</v>
      </c>
      <c r="U239" s="1182">
        <v>62</v>
      </c>
      <c r="V239" s="1178">
        <f t="shared" si="349"/>
      </c>
      <c r="W239" s="1182">
        <v>43271</v>
      </c>
      <c r="X239" s="1182">
        <v>483</v>
      </c>
      <c r="Y239" s="1182">
        <v>173</v>
      </c>
      <c r="Z239" s="1182">
        <v>488</v>
      </c>
      <c r="AA239" s="1182">
        <v>71</v>
      </c>
      <c r="AB239" s="1182">
        <v>8</v>
      </c>
      <c r="AC239" s="1182">
        <v>1</v>
      </c>
      <c r="AD239" s="1182">
        <v>41</v>
      </c>
      <c r="AE239" s="1184">
        <f t="shared" si="163"/>
      </c>
      <c r="AF239" s="1178">
        <f t="shared" si="225"/>
      </c>
      <c r="AG239" s="1130" t="s">
        <v>756</v>
      </c>
      <c r="AH239" s="1185" t="s">
        <v>757</v>
      </c>
      <c r="AI239" s="1185">
        <v>24</v>
      </c>
    </row>
    <row r="240">
      <c r="A240" s="1170"/>
      <c r="B240" s="1171" t="s">
        <v>763</v>
      </c>
      <c r="C240" s="1171" t="s">
        <v>758</v>
      </c>
      <c r="D240" s="1173">
        <f t="shared" si="414"/>
      </c>
      <c r="E240" s="1190">
        <v>1256.09</v>
      </c>
      <c r="F240" s="1190">
        <v>2375.66</v>
      </c>
      <c r="G240" s="1190">
        <v>8</v>
      </c>
      <c r="H240" s="1190">
        <v>6</v>
      </c>
      <c r="I240" s="1177">
        <v>18762.570000000007</v>
      </c>
      <c r="J240" s="1177">
        <f t="shared" si="8"/>
      </c>
      <c r="K240" s="1177">
        <f t="shared" si="256"/>
      </c>
      <c r="L240" s="1177">
        <f t="shared" si="318"/>
      </c>
      <c r="M240" s="1177">
        <f t="shared" si="132"/>
      </c>
      <c r="N240" s="1178">
        <f t="shared" si="194"/>
      </c>
      <c r="O240" s="1179">
        <f t="shared" si="70"/>
      </c>
      <c r="P240" s="1179">
        <f t="shared" si="101"/>
      </c>
      <c r="Q240" s="1179">
        <f t="shared" si="535"/>
      </c>
      <c r="R240" s="1179">
        <f t="shared" si="39"/>
      </c>
      <c r="S240" s="1180">
        <f t="shared" si="287"/>
      </c>
      <c r="T240" s="1181">
        <v>0.0281</v>
      </c>
      <c r="U240" s="1182">
        <v>63</v>
      </c>
      <c r="V240" s="1178">
        <f t="shared" si="349"/>
      </c>
      <c r="W240" s="1182">
        <v>43814</v>
      </c>
      <c r="X240" s="1182">
        <v>514</v>
      </c>
      <c r="Y240" s="1182">
        <v>183</v>
      </c>
      <c r="Z240" s="1182">
        <v>535</v>
      </c>
      <c r="AA240" s="1182">
        <v>84</v>
      </c>
      <c r="AB240" s="1182">
        <v>7</v>
      </c>
      <c r="AC240" s="1182">
        <v>1</v>
      </c>
      <c r="AD240" s="1182">
        <v>47</v>
      </c>
      <c r="AE240" s="1184">
        <f t="shared" si="163"/>
      </c>
      <c r="AF240" s="1178">
        <f t="shared" si="225"/>
      </c>
      <c r="AG240" s="1130" t="s">
        <v>756</v>
      </c>
      <c r="AH240" s="1185" t="s">
        <v>757</v>
      </c>
      <c r="AI240" s="1185">
        <v>31</v>
      </c>
    </row>
    <row r="241">
      <c r="A241" s="1170"/>
      <c r="B241" s="1191" t="s">
        <v>746</v>
      </c>
      <c r="C241" s="1191"/>
      <c r="D241" s="1192">
        <f>SUM(D237:D240)</f>
      </c>
      <c r="E241" s="1192">
        <f>SUM(E237:E240)</f>
      </c>
      <c r="F241" s="1192">
        <f>SUM(F237:F240)</f>
      </c>
      <c r="G241" s="1192">
        <f>SUM(G237:G240)</f>
      </c>
      <c r="H241" s="1192">
        <f>SUM(H237:H240)</f>
      </c>
      <c r="I241" s="1192">
        <f>SUM(I237:I240)</f>
      </c>
      <c r="J241" s="1193">
        <f t="shared" si="8"/>
      </c>
      <c r="K241" s="1193">
        <f t="shared" si="256"/>
      </c>
      <c r="L241" s="1194">
        <f t="shared" si="318"/>
      </c>
      <c r="M241" s="1193">
        <f t="shared" si="132"/>
      </c>
      <c r="N241" s="1193">
        <f t="shared" si="194"/>
      </c>
      <c r="O241" s="1195">
        <f t="shared" si="70"/>
      </c>
      <c r="P241" s="1195">
        <f t="shared" si="101"/>
      </c>
      <c r="Q241" s="1195">
        <f t="shared" si="535"/>
      </c>
      <c r="R241" s="1195">
        <f t="shared" si="39"/>
      </c>
      <c r="S241" s="1196">
        <f t="shared" si="287"/>
      </c>
      <c r="T241" s="1195">
        <f>AVERAGE(T237:T240)</f>
      </c>
      <c r="U241" s="1197">
        <f>AVERAGE(U237:U240)</f>
      </c>
      <c r="V241" s="1200">
        <f t="shared" si="349"/>
      </c>
      <c r="W241" s="1192">
        <f>SUM(W237:W240)</f>
      </c>
      <c r="X241" s="1192">
        <f>SUM(X237:X240)</f>
      </c>
      <c r="Y241" s="1192">
        <f>SUM(Y237:Y240)</f>
      </c>
      <c r="Z241" s="1192">
        <f>SUM(Z237:Z240)</f>
      </c>
      <c r="AA241" s="1192">
        <f>SUM(AA237:AA240)</f>
      </c>
      <c r="AB241" s="1192">
        <f>SUM(AB237:AB240)</f>
      </c>
      <c r="AC241" s="1192">
        <f>SUM(AC237:AC240)</f>
      </c>
      <c r="AD241" s="1192">
        <f>SUM(AD237:AD240)</f>
      </c>
      <c r="AE241" s="1193">
        <f t="shared" si="163"/>
      </c>
      <c r="AF241" s="1198">
        <f t="shared" si="225"/>
      </c>
      <c r="AG241" s="1199"/>
      <c r="AH241" s="1199"/>
      <c r="AI241" s="1192">
        <f>SUM(AI237:AI240)</f>
      </c>
    </row>
    <row r="242">
      <c r="A242" s="1170"/>
      <c r="B242" s="1171" t="s">
        <v>739</v>
      </c>
      <c r="C242" s="1171" t="s">
        <v>759</v>
      </c>
      <c r="D242" s="1173">
        <f t="shared" ref="D242:D245" si="415">E242+F242</f>
      </c>
      <c r="E242" s="1174">
        <v>1443.76</v>
      </c>
      <c r="F242" s="1174">
        <v>2289.92</v>
      </c>
      <c r="G242" s="1190">
        <v>3</v>
      </c>
      <c r="H242" s="1190">
        <v>3</v>
      </c>
      <c r="I242" s="1176">
        <v>6916.279999999999</v>
      </c>
      <c r="J242" s="1177">
        <f t="shared" si="8"/>
      </c>
      <c r="K242" s="1177">
        <f t="shared" si="256"/>
      </c>
      <c r="L242" s="1177">
        <f t="shared" si="318"/>
      </c>
      <c r="M242" s="1177">
        <f t="shared" si="132"/>
      </c>
      <c r="N242" s="1178">
        <f t="shared" si="194"/>
      </c>
      <c r="O242" s="1179">
        <f t="shared" si="70"/>
      </c>
      <c r="P242" s="1179">
        <f t="shared" si="101"/>
      </c>
      <c r="Q242" s="1179">
        <f t="shared" si="535"/>
      </c>
      <c r="R242" s="1179">
        <f t="shared" si="39"/>
      </c>
      <c r="S242" s="1180">
        <f t="shared" si="287"/>
      </c>
      <c r="T242" s="1181">
        <v>0.0239</v>
      </c>
      <c r="U242" s="1182">
        <v>64</v>
      </c>
      <c r="V242" s="1178">
        <f t="shared" si="349"/>
      </c>
      <c r="W242" s="1182">
        <v>37514</v>
      </c>
      <c r="X242" s="1182">
        <v>612</v>
      </c>
      <c r="Y242" s="1182">
        <v>148</v>
      </c>
      <c r="Z242" s="1182">
        <v>660</v>
      </c>
      <c r="AA242" s="1182">
        <v>79</v>
      </c>
      <c r="AB242" s="1182">
        <v>10</v>
      </c>
      <c r="AC242" s="1182">
        <v>3</v>
      </c>
      <c r="AD242" s="1182">
        <v>33</v>
      </c>
      <c r="AE242" s="1184">
        <f t="shared" si="163"/>
      </c>
      <c r="AF242" s="1178">
        <f t="shared" si="225"/>
      </c>
      <c r="AG242" s="1130" t="s">
        <v>756</v>
      </c>
      <c r="AH242" s="1185" t="s">
        <v>757</v>
      </c>
      <c r="AI242" s="1185">
        <v>32</v>
      </c>
    </row>
    <row r="243">
      <c r="A243" s="1170"/>
      <c r="B243" s="1171" t="s">
        <v>739</v>
      </c>
      <c r="C243" s="1171" t="s">
        <v>761</v>
      </c>
      <c r="D243" s="1173">
        <f t="shared" si="415"/>
      </c>
      <c r="E243" s="1174">
        <v>877.91</v>
      </c>
      <c r="F243" s="1174">
        <v>2306.05</v>
      </c>
      <c r="G243" s="1190">
        <v>4</v>
      </c>
      <c r="H243" s="1190">
        <v>3</v>
      </c>
      <c r="I243" s="1176">
        <v>7239.380000000005</v>
      </c>
      <c r="J243" s="1177">
        <f t="shared" si="8"/>
      </c>
      <c r="K243" s="1177">
        <f t="shared" si="256"/>
      </c>
      <c r="L243" s="1177">
        <f t="shared" si="318"/>
      </c>
      <c r="M243" s="1177">
        <f t="shared" si="132"/>
      </c>
      <c r="N243" s="1178">
        <f t="shared" si="194"/>
      </c>
      <c r="O243" s="1179">
        <f t="shared" si="70"/>
      </c>
      <c r="P243" s="1179">
        <f t="shared" si="101"/>
      </c>
      <c r="Q243" s="1179">
        <f t="shared" si="535"/>
      </c>
      <c r="R243" s="1179">
        <f t="shared" si="39"/>
      </c>
      <c r="S243" s="1180">
        <f t="shared" si="287"/>
      </c>
      <c r="T243" s="1181">
        <v>0.0276</v>
      </c>
      <c r="U243" s="1182">
        <v>65</v>
      </c>
      <c r="V243" s="1178">
        <f t="shared" si="349"/>
      </c>
      <c r="W243" s="1182">
        <v>31661</v>
      </c>
      <c r="X243" s="1182">
        <v>449</v>
      </c>
      <c r="Y243" s="1182">
        <v>126</v>
      </c>
      <c r="Z243" s="1182">
        <v>452</v>
      </c>
      <c r="AA243" s="1182">
        <v>51</v>
      </c>
      <c r="AB243" s="1182">
        <v>3</v>
      </c>
      <c r="AC243" s="1182">
        <v>2</v>
      </c>
      <c r="AD243" s="1182">
        <v>36</v>
      </c>
      <c r="AE243" s="1184">
        <f t="shared" si="163"/>
      </c>
      <c r="AF243" s="1178">
        <f t="shared" si="225"/>
      </c>
      <c r="AG243" s="1130" t="s">
        <v>756</v>
      </c>
      <c r="AH243" s="1185" t="s">
        <v>757</v>
      </c>
      <c r="AI243" s="1185">
        <v>21</v>
      </c>
    </row>
    <row r="244">
      <c r="A244" s="1170"/>
      <c r="B244" s="1171" t="s">
        <v>739</v>
      </c>
      <c r="C244" s="1171" t="s">
        <v>762</v>
      </c>
      <c r="D244" s="1173">
        <f t="shared" si="415"/>
      </c>
      <c r="E244" s="1174">
        <v>1151.06</v>
      </c>
      <c r="F244" s="1174">
        <v>2180.54</v>
      </c>
      <c r="G244" s="1190">
        <v>6</v>
      </c>
      <c r="H244" s="1190">
        <v>5</v>
      </c>
      <c r="I244" s="1176">
        <v>11956.23999999999</v>
      </c>
      <c r="J244" s="1177">
        <f t="shared" si="8"/>
      </c>
      <c r="K244" s="1177">
        <f t="shared" si="256"/>
      </c>
      <c r="L244" s="1177">
        <f t="shared" si="318"/>
      </c>
      <c r="M244" s="1177">
        <f t="shared" si="132"/>
      </c>
      <c r="N244" s="1178">
        <f t="shared" si="194"/>
      </c>
      <c r="O244" s="1179">
        <f t="shared" si="70"/>
      </c>
      <c r="P244" s="1179">
        <f t="shared" si="101"/>
      </c>
      <c r="Q244" s="1179">
        <f t="shared" si="535"/>
      </c>
      <c r="R244" s="1179">
        <f t="shared" si="39"/>
      </c>
      <c r="S244" s="1180">
        <f t="shared" si="287"/>
      </c>
      <c r="T244" s="1181">
        <v>0.0297</v>
      </c>
      <c r="U244" s="1182">
        <v>65</v>
      </c>
      <c r="V244" s="1178">
        <f t="shared" si="349"/>
      </c>
      <c r="W244" s="1182">
        <v>34357</v>
      </c>
      <c r="X244" s="1182">
        <v>702</v>
      </c>
      <c r="Y244" s="1182">
        <v>165</v>
      </c>
      <c r="Z244" s="1182">
        <v>727</v>
      </c>
      <c r="AA244" s="1182">
        <v>78</v>
      </c>
      <c r="AB244" s="1182">
        <v>7</v>
      </c>
      <c r="AC244" s="1182">
        <v>2</v>
      </c>
      <c r="AD244" s="1182">
        <v>23</v>
      </c>
      <c r="AE244" s="1184">
        <f t="shared" si="163"/>
      </c>
      <c r="AF244" s="1178">
        <f t="shared" si="225"/>
      </c>
      <c r="AG244" s="1130" t="s">
        <v>756</v>
      </c>
      <c r="AH244" s="1185" t="s">
        <v>757</v>
      </c>
      <c r="AI244" s="1185">
        <v>31</v>
      </c>
    </row>
    <row r="245">
      <c r="A245" s="1170"/>
      <c r="B245" s="1171" t="s">
        <v>739</v>
      </c>
      <c r="C245" s="1171" t="s">
        <v>764</v>
      </c>
      <c r="D245" s="1173">
        <f t="shared" si="415"/>
      </c>
      <c r="E245" s="1174">
        <v>1331.94</v>
      </c>
      <c r="F245" s="1174">
        <v>2698.7200000000003</v>
      </c>
      <c r="G245" s="1190">
        <v>7</v>
      </c>
      <c r="H245" s="1190">
        <v>5</v>
      </c>
      <c r="I245" s="1176">
        <v>12535.380000000005</v>
      </c>
      <c r="J245" s="1177">
        <f t="shared" si="8"/>
      </c>
      <c r="K245" s="1177">
        <f t="shared" si="256"/>
      </c>
      <c r="L245" s="1177">
        <f t="shared" si="318"/>
      </c>
      <c r="M245" s="1177">
        <f t="shared" si="132"/>
      </c>
      <c r="N245" s="1178">
        <f t="shared" si="194"/>
      </c>
      <c r="O245" s="1179">
        <f t="shared" si="70"/>
      </c>
      <c r="P245" s="1179">
        <f t="shared" si="101"/>
      </c>
      <c r="Q245" s="1179">
        <f t="shared" si="535"/>
      </c>
      <c r="R245" s="1179">
        <f t="shared" si="39"/>
      </c>
      <c r="S245" s="1180">
        <f t="shared" si="287"/>
      </c>
      <c r="T245" s="1181">
        <v>0.0187</v>
      </c>
      <c r="U245" s="1182">
        <v>65</v>
      </c>
      <c r="V245" s="1178">
        <f t="shared" si="349"/>
      </c>
      <c r="W245" s="1182">
        <v>39547</v>
      </c>
      <c r="X245" s="1182">
        <v>653</v>
      </c>
      <c r="Y245" s="1182">
        <v>140</v>
      </c>
      <c r="Z245" s="1182">
        <v>666</v>
      </c>
      <c r="AA245" s="1182">
        <v>66</v>
      </c>
      <c r="AB245" s="1182">
        <v>9</v>
      </c>
      <c r="AC245" s="1182">
        <v>1</v>
      </c>
      <c r="AD245" s="1182">
        <v>37</v>
      </c>
      <c r="AE245" s="1184">
        <f t="shared" si="163"/>
      </c>
      <c r="AF245" s="1178">
        <f t="shared" si="225"/>
      </c>
      <c r="AG245" s="1130" t="s">
        <v>756</v>
      </c>
      <c r="AH245" s="1185" t="s">
        <v>757</v>
      </c>
      <c r="AI245" s="1185">
        <v>26</v>
      </c>
    </row>
    <row r="246">
      <c r="A246" s="1170"/>
      <c r="B246" s="1191" t="s">
        <v>746</v>
      </c>
      <c r="C246" s="1191"/>
      <c r="D246" s="1192">
        <f>SUM(D242:D245)</f>
      </c>
      <c r="E246" s="1192">
        <f>SUM(E242:E245)</f>
      </c>
      <c r="F246" s="1192">
        <f>SUM(F242:F245)</f>
      </c>
      <c r="G246" s="1192">
        <f>SUM(G242:G245)</f>
      </c>
      <c r="H246" s="1192">
        <f>SUM(H242:H245)</f>
      </c>
      <c r="I246" s="1192">
        <f>SUM(I242:I245)</f>
      </c>
      <c r="J246" s="1193">
        <f t="shared" si="8"/>
      </c>
      <c r="K246" s="1193">
        <f t="shared" si="256"/>
      </c>
      <c r="L246" s="1194">
        <f t="shared" si="318"/>
      </c>
      <c r="M246" s="1193">
        <f t="shared" si="132"/>
      </c>
      <c r="N246" s="1193">
        <f t="shared" si="194"/>
      </c>
      <c r="O246" s="1195">
        <f t="shared" si="70"/>
      </c>
      <c r="P246" s="1195">
        <f t="shared" si="101"/>
      </c>
      <c r="Q246" s="1195">
        <f t="shared" si="535"/>
      </c>
      <c r="R246" s="1195">
        <f t="shared" si="39"/>
      </c>
      <c r="S246" s="1196">
        <f t="shared" si="287"/>
      </c>
      <c r="T246" s="1195">
        <f>AVERAGE(T242:T245)</f>
      </c>
      <c r="U246" s="1197">
        <f>AVERAGE(U242:U245)</f>
      </c>
      <c r="V246" s="1200">
        <f t="shared" si="349"/>
      </c>
      <c r="W246" s="1192">
        <f>SUM(W242:W245)</f>
      </c>
      <c r="X246" s="1192">
        <f>SUM(X242:X245)</f>
      </c>
      <c r="Y246" s="1192">
        <f>SUM(Y242:Y245)</f>
      </c>
      <c r="Z246" s="1192">
        <f>SUM(Z242:Z245)</f>
      </c>
      <c r="AA246" s="1192">
        <f>SUM(AA242:AA245)</f>
      </c>
      <c r="AB246" s="1192">
        <f>SUM(AB242:AB245)</f>
      </c>
      <c r="AC246" s="1192">
        <f>SUM(AC242:AC245)</f>
      </c>
      <c r="AD246" s="1192">
        <f>SUM(AD242:AD245)</f>
      </c>
      <c r="AE246" s="1193">
        <f t="shared" si="163"/>
      </c>
      <c r="AF246" s="1198">
        <f t="shared" si="225"/>
      </c>
      <c r="AG246" s="1199"/>
      <c r="AH246" s="1199"/>
      <c r="AI246" s="1192">
        <f>SUM(AI242:AI245)</f>
      </c>
    </row>
    <row r="247">
      <c r="A247" s="1170"/>
      <c r="B247" s="1171" t="s">
        <v>760</v>
      </c>
      <c r="C247" s="1189" t="s">
        <v>765</v>
      </c>
      <c r="D247" s="1173">
        <f t="shared" ref="D247:D250" si="416">E247+F247</f>
      </c>
      <c r="E247" s="1174">
        <v>982.4</v>
      </c>
      <c r="F247" s="1174">
        <v>2324.79</v>
      </c>
      <c r="G247" s="1190">
        <v>4</v>
      </c>
      <c r="H247" s="1190">
        <v>3</v>
      </c>
      <c r="I247" s="1176">
        <v>10913.76999999999</v>
      </c>
      <c r="J247" s="1177">
        <f t="shared" si="8"/>
      </c>
      <c r="K247" s="1177">
        <f t="shared" si="256"/>
      </c>
      <c r="L247" s="1177">
        <f t="shared" si="318"/>
      </c>
      <c r="M247" s="1177">
        <f t="shared" si="132"/>
      </c>
      <c r="N247" s="1178">
        <f t="shared" si="194"/>
      </c>
      <c r="O247" s="1179">
        <f t="shared" si="70"/>
      </c>
      <c r="P247" s="1179">
        <f t="shared" si="101"/>
      </c>
      <c r="Q247" s="1179">
        <f t="shared" si="535"/>
      </c>
      <c r="R247" s="1179">
        <f t="shared" si="39"/>
      </c>
      <c r="S247" s="1180">
        <f t="shared" si="287"/>
      </c>
      <c r="T247" s="1181">
        <v>0.0163</v>
      </c>
      <c r="U247" s="1182">
        <v>66</v>
      </c>
      <c r="V247" s="1178">
        <f t="shared" si="349"/>
      </c>
      <c r="W247" s="1182">
        <v>43810</v>
      </c>
      <c r="X247" s="1182">
        <v>454</v>
      </c>
      <c r="Y247" s="1182">
        <v>135</v>
      </c>
      <c r="Z247" s="1182">
        <v>461</v>
      </c>
      <c r="AA247" s="1182">
        <v>34</v>
      </c>
      <c r="AB247" s="1182">
        <v>5</v>
      </c>
      <c r="AC247" s="1182">
        <v>2</v>
      </c>
      <c r="AD247" s="1182">
        <v>37</v>
      </c>
      <c r="AE247" s="1184">
        <f t="shared" si="163"/>
      </c>
      <c r="AF247" s="1178">
        <f t="shared" si="225"/>
      </c>
      <c r="AG247" s="1130" t="s">
        <v>756</v>
      </c>
      <c r="AH247" s="1185" t="s">
        <v>757</v>
      </c>
      <c r="AI247" s="1185">
        <v>9</v>
      </c>
    </row>
    <row r="248">
      <c r="A248" s="1170"/>
      <c r="B248" s="1171" t="s">
        <v>760</v>
      </c>
      <c r="C248" s="1189" t="s">
        <v>766</v>
      </c>
      <c r="D248" s="1173">
        <f t="shared" si="416"/>
      </c>
      <c r="E248" s="1174">
        <v>911.37</v>
      </c>
      <c r="F248" s="1174">
        <v>2441.73</v>
      </c>
      <c r="G248" s="1190">
        <v>1</v>
      </c>
      <c r="H248" s="1190">
        <v>1</v>
      </c>
      <c r="I248" s="1176">
        <v>1435.0100000000093</v>
      </c>
      <c r="J248" s="1177">
        <f t="shared" si="8"/>
      </c>
      <c r="K248" s="1177">
        <f t="shared" si="256"/>
      </c>
      <c r="L248" s="1177">
        <f t="shared" si="318"/>
      </c>
      <c r="M248" s="1177">
        <f t="shared" si="132"/>
      </c>
      <c r="N248" s="1178">
        <f t="shared" si="194"/>
      </c>
      <c r="O248" s="1179">
        <f t="shared" si="70"/>
      </c>
      <c r="P248" s="1179">
        <f t="shared" si="101"/>
      </c>
      <c r="Q248" s="1179">
        <f t="shared" si="535"/>
      </c>
      <c r="R248" s="1179">
        <f t="shared" si="39"/>
      </c>
      <c r="S248" s="1180">
        <f t="shared" si="287"/>
      </c>
      <c r="T248" s="1181">
        <v>0.0244</v>
      </c>
      <c r="U248" s="1182">
        <v>66</v>
      </c>
      <c r="V248" s="1178">
        <f t="shared" si="349"/>
      </c>
      <c r="W248" s="1182">
        <v>38367</v>
      </c>
      <c r="X248" s="1182">
        <v>611</v>
      </c>
      <c r="Y248" s="1182">
        <v>152</v>
      </c>
      <c r="Z248" s="1182">
        <v>631</v>
      </c>
      <c r="AA248" s="1182">
        <v>32</v>
      </c>
      <c r="AB248" s="1182">
        <v>5</v>
      </c>
      <c r="AC248" s="1182">
        <v>1</v>
      </c>
      <c r="AD248" s="1182">
        <v>34</v>
      </c>
      <c r="AE248" s="1184">
        <f t="shared" si="163"/>
      </c>
      <c r="AF248" s="1178">
        <f t="shared" si="225"/>
      </c>
      <c r="AG248" s="1130" t="s">
        <v>756</v>
      </c>
      <c r="AH248" s="1185" t="s">
        <v>757</v>
      </c>
      <c r="AI248" s="1185">
        <v>15</v>
      </c>
    </row>
    <row r="249">
      <c r="A249" s="1170"/>
      <c r="B249" s="1171" t="s">
        <v>760</v>
      </c>
      <c r="C249" s="1189" t="s">
        <v>767</v>
      </c>
      <c r="D249" s="1173">
        <f t="shared" si="416"/>
      </c>
      <c r="E249" s="1174">
        <v>1201.32</v>
      </c>
      <c r="F249" s="1174">
        <v>2002.05</v>
      </c>
      <c r="G249" s="1190">
        <v>4</v>
      </c>
      <c r="H249" s="1190">
        <v>4</v>
      </c>
      <c r="I249" s="1176">
        <v>6890.540000000008</v>
      </c>
      <c r="J249" s="1177">
        <f t="shared" si="8"/>
      </c>
      <c r="K249" s="1177">
        <f t="shared" si="256"/>
      </c>
      <c r="L249" s="1177">
        <f t="shared" si="318"/>
      </c>
      <c r="M249" s="1177">
        <f t="shared" si="132"/>
      </c>
      <c r="N249" s="1178">
        <f t="shared" si="194"/>
      </c>
      <c r="O249" s="1179">
        <f t="shared" si="70"/>
      </c>
      <c r="P249" s="1179">
        <f t="shared" si="101"/>
      </c>
      <c r="Q249" s="1179">
        <f t="shared" si="535"/>
      </c>
      <c r="R249" s="1179">
        <f t="shared" si="39"/>
      </c>
      <c r="S249" s="1180">
        <f t="shared" si="287"/>
      </c>
      <c r="T249" s="1181">
        <v>0.0199</v>
      </c>
      <c r="U249" s="1182">
        <v>64</v>
      </c>
      <c r="V249" s="1178">
        <f t="shared" si="349"/>
      </c>
      <c r="W249" s="1182">
        <v>35522</v>
      </c>
      <c r="X249" s="1182">
        <v>893</v>
      </c>
      <c r="Y249" s="1182">
        <v>127</v>
      </c>
      <c r="Z249" s="1182">
        <v>1006</v>
      </c>
      <c r="AA249" s="1182">
        <v>48</v>
      </c>
      <c r="AB249" s="1182">
        <v>5</v>
      </c>
      <c r="AC249" s="1182">
        <v>1</v>
      </c>
      <c r="AD249" s="1182">
        <v>45</v>
      </c>
      <c r="AE249" s="1184">
        <f t="shared" si="163"/>
      </c>
      <c r="AF249" s="1178">
        <f t="shared" si="225"/>
      </c>
      <c r="AG249" s="1130" t="s">
        <v>756</v>
      </c>
      <c r="AH249" s="1185" t="s">
        <v>757</v>
      </c>
      <c r="AI249" s="1185">
        <v>18</v>
      </c>
    </row>
    <row r="250">
      <c r="A250" s="1170"/>
      <c r="B250" s="1171" t="s">
        <v>760</v>
      </c>
      <c r="C250" s="1189" t="s">
        <v>768</v>
      </c>
      <c r="D250" s="1173">
        <f t="shared" si="416"/>
      </c>
      <c r="E250" s="1174">
        <v>257.99</v>
      </c>
      <c r="F250" s="1174">
        <v>871.97</v>
      </c>
      <c r="G250" s="1190">
        <v>4</v>
      </c>
      <c r="H250" s="1190">
        <v>4</v>
      </c>
      <c r="I250" s="1176">
        <v>6787.0199999999895</v>
      </c>
      <c r="J250" s="1177">
        <f t="shared" si="8"/>
      </c>
      <c r="K250" s="1177">
        <f t="shared" si="256"/>
      </c>
      <c r="L250" s="1177">
        <f t="shared" si="318"/>
      </c>
      <c r="M250" s="1177">
        <f t="shared" si="132"/>
      </c>
      <c r="N250" s="1178">
        <f t="shared" si="194"/>
      </c>
      <c r="O250" s="1179">
        <f t="shared" si="70"/>
      </c>
      <c r="P250" s="1179">
        <f t="shared" si="101"/>
      </c>
      <c r="Q250" s="1179">
        <f t="shared" si="535"/>
      </c>
      <c r="R250" s="1179">
        <f t="shared" si="39"/>
      </c>
      <c r="S250" s="1180">
        <f t="shared" si="287"/>
      </c>
      <c r="T250" s="1181">
        <v>0.018</v>
      </c>
      <c r="U250" s="1182">
        <v>65</v>
      </c>
      <c r="V250" s="1178">
        <f t="shared" si="349"/>
      </c>
      <c r="W250" s="1182">
        <v>14904</v>
      </c>
      <c r="X250" s="1182">
        <v>362</v>
      </c>
      <c r="Y250" s="1182">
        <v>39</v>
      </c>
      <c r="Z250" s="1182">
        <v>447</v>
      </c>
      <c r="AA250" s="1182">
        <v>27</v>
      </c>
      <c r="AB250" s="1182">
        <v>4</v>
      </c>
      <c r="AC250" s="1182">
        <v>0</v>
      </c>
      <c r="AD250" s="1182">
        <v>13</v>
      </c>
      <c r="AE250" s="1184">
        <f t="shared" si="163"/>
      </c>
      <c r="AF250" s="1178">
        <f t="shared" si="225"/>
      </c>
      <c r="AG250" s="1130" t="s">
        <v>756</v>
      </c>
      <c r="AH250" s="1185" t="s">
        <v>757</v>
      </c>
      <c r="AI250" s="1185">
        <v>11</v>
      </c>
    </row>
    <row r="251">
      <c r="A251" s="1170"/>
      <c r="B251" s="1191" t="s">
        <v>746</v>
      </c>
      <c r="C251" s="1191"/>
      <c r="D251" s="1192">
        <f>SUM(D247:D250)</f>
      </c>
      <c r="E251" s="1192">
        <f>SUM(E247:E250)</f>
      </c>
      <c r="F251" s="1192">
        <f>SUM(F247:F250)</f>
      </c>
      <c r="G251" s="1192">
        <f>SUM(G247:G250)</f>
      </c>
      <c r="H251" s="1192">
        <f>SUM(H247:H250)</f>
      </c>
      <c r="I251" s="1192">
        <f>SUM(I247:I250)</f>
      </c>
      <c r="J251" s="1193">
        <f t="shared" si="8"/>
      </c>
      <c r="K251" s="1193">
        <f t="shared" si="256"/>
      </c>
      <c r="L251" s="1194">
        <f t="shared" si="318"/>
      </c>
      <c r="M251" s="1193">
        <f t="shared" si="132"/>
      </c>
      <c r="N251" s="1193">
        <f t="shared" si="194"/>
      </c>
      <c r="O251" s="1195">
        <f t="shared" si="70"/>
      </c>
      <c r="P251" s="1195">
        <f t="shared" si="101"/>
      </c>
      <c r="Q251" s="1195">
        <f t="shared" si="535"/>
      </c>
      <c r="R251" s="1195">
        <f t="shared" si="39"/>
      </c>
      <c r="S251" s="1196">
        <f t="shared" si="287"/>
      </c>
      <c r="T251" s="1195">
        <f>AVERAGE(T247:T250)</f>
      </c>
      <c r="U251" s="1197">
        <f>AVERAGE(U247:U250)</f>
      </c>
      <c r="V251" s="1200">
        <f t="shared" si="349"/>
      </c>
      <c r="W251" s="1192">
        <f>SUM(W247:W250)</f>
      </c>
      <c r="X251" s="1192">
        <f>SUM(X247:X250)</f>
      </c>
      <c r="Y251" s="1192">
        <f>SUM(Y247:Y250)</f>
      </c>
      <c r="Z251" s="1192">
        <f>SUM(Z247:Z250)</f>
      </c>
      <c r="AA251" s="1192">
        <f>SUM(AA247:AA250)</f>
      </c>
      <c r="AB251" s="1192">
        <f>SUM(AB247:AB250)</f>
      </c>
      <c r="AC251" s="1192">
        <f>SUM(AC247:AC250)</f>
      </c>
      <c r="AD251" s="1192">
        <f>SUM(AD247:AD250)</f>
      </c>
      <c r="AE251" s="1193">
        <f t="shared" si="163"/>
      </c>
      <c r="AF251" s="1198">
        <f t="shared" si="225"/>
      </c>
      <c r="AG251" s="1199"/>
      <c r="AH251" s="1199"/>
      <c r="AI251" s="1192">
        <f>SUM(AI247:AI250)</f>
      </c>
    </row>
    <row r="252">
      <c r="A252" s="1170"/>
      <c r="B252" s="1201" t="s">
        <v>769</v>
      </c>
      <c r="C252" s="1201"/>
      <c r="D252" s="1202">
        <f>D236+D231+D246+D241+D251</f>
      </c>
      <c r="E252" s="1202">
        <f>E236+E231+E246+E241+E251</f>
      </c>
      <c r="F252" s="1202">
        <f>F236+F231+F246+F241+F251</f>
      </c>
      <c r="G252" s="1202">
        <f>G236+G231+G246+G241+G251</f>
      </c>
      <c r="H252" s="1202">
        <f>H236+H231+H246+H241+H251</f>
      </c>
      <c r="I252" s="1202">
        <f>I236+I231+I246+I241+I251</f>
      </c>
      <c r="J252" s="1203">
        <f t="shared" si="8"/>
      </c>
      <c r="K252" s="1203">
        <f t="shared" si="256"/>
      </c>
      <c r="L252" s="1203">
        <f t="shared" si="318"/>
      </c>
      <c r="M252" s="1203">
        <f t="shared" si="132"/>
      </c>
      <c r="N252" s="1203">
        <f t="shared" si="194"/>
      </c>
      <c r="O252" s="1204">
        <f t="shared" si="70"/>
      </c>
      <c r="P252" s="1204">
        <f t="shared" si="101"/>
      </c>
      <c r="Q252" s="1204">
        <f t="shared" si="535"/>
      </c>
      <c r="R252" s="1204">
        <f t="shared" si="39"/>
      </c>
      <c r="S252" s="1205">
        <f t="shared" si="287"/>
      </c>
      <c r="T252" s="1203">
        <f>(T236+T231+T246+T241+T251)/5</f>
      </c>
      <c r="U252" s="1203">
        <f>(U236+U231+U246+U241+U251)/5</f>
      </c>
      <c r="V252" s="1203">
        <f>(V236+V231+V246+V241+V251)/5</f>
      </c>
      <c r="W252" s="1202">
        <f>W236+W231+W246+W241+W251</f>
      </c>
      <c r="X252" s="1202">
        <f>X236+X231+X246+X241+X251</f>
      </c>
      <c r="Y252" s="1202">
        <f>Y236+Y231+Y246+Y241+Y251</f>
      </c>
      <c r="Z252" s="1202">
        <f>Z236+Z231+Z246+Z241+Z251</f>
      </c>
      <c r="AA252" s="1202">
        <f>AA236+AA231+AA246+AA241+AA251</f>
      </c>
      <c r="AB252" s="1202">
        <f>AB236+AB231+AB246+AB241+AB251</f>
      </c>
      <c r="AC252" s="1202">
        <f>AC236+AC231+AC246+AC241+AC251</f>
      </c>
      <c r="AD252" s="1202">
        <f>AD236+AD231+AD246+AD241+AD251</f>
      </c>
      <c r="AE252" s="1203">
        <f t="shared" si="163"/>
      </c>
      <c r="AF252" s="1206">
        <f t="shared" si="225"/>
      </c>
      <c r="AG252" s="1201"/>
      <c r="AH252" s="1201"/>
      <c r="AI252" s="1202">
        <f>AI236+AI231+AI246+AI241+AI251</f>
      </c>
    </row>
    <row r="253">
      <c r="A253" s="1155" t="s">
        <v>700</v>
      </c>
      <c r="B253" s="1155" t="s">
        <v>701</v>
      </c>
      <c r="C253" s="1155"/>
      <c r="D253" s="1156" t="s">
        <v>702</v>
      </c>
      <c r="E253" s="1156"/>
      <c r="F253" s="1156"/>
      <c r="G253" s="1156"/>
      <c r="H253" s="1156"/>
      <c r="I253" s="1156"/>
      <c r="J253" s="1156"/>
      <c r="K253" s="1156"/>
      <c r="L253" s="1156"/>
      <c r="M253" s="1156"/>
      <c r="N253" s="1157" t="s">
        <v>703</v>
      </c>
      <c r="O253" s="1157"/>
      <c r="P253" s="1157"/>
      <c r="Q253" s="1157"/>
      <c r="R253" s="1157"/>
      <c r="S253" s="1157"/>
      <c r="T253" s="1157"/>
      <c r="U253" s="1157"/>
      <c r="V253" s="1157"/>
      <c r="W253" s="1157"/>
      <c r="X253" s="1157"/>
      <c r="Y253" s="1157"/>
      <c r="Z253" s="1157"/>
      <c r="AA253" s="1157"/>
      <c r="AB253" s="1157"/>
      <c r="AC253" s="1157"/>
      <c r="AD253" s="1157"/>
      <c r="AE253" s="1157"/>
      <c r="AF253" s="1157"/>
      <c r="AG253" s="1157"/>
      <c r="AH253" s="1157"/>
      <c r="AI253" s="1158"/>
    </row>
    <row r="254">
      <c r="A254" s="1155"/>
      <c r="B254" s="1159" t="s">
        <v>704</v>
      </c>
      <c r="C254" s="1155" t="s">
        <v>705</v>
      </c>
      <c r="D254" s="1156" t="s">
        <v>706</v>
      </c>
      <c r="E254" s="1156" t="s">
        <v>707</v>
      </c>
      <c r="F254" s="1160" t="s">
        <v>708</v>
      </c>
      <c r="G254" s="1161" t="s">
        <v>709</v>
      </c>
      <c r="H254" s="1162" t="s">
        <v>710</v>
      </c>
      <c r="I254" s="1163" t="s">
        <v>711</v>
      </c>
      <c r="J254" s="1164" t="s">
        <v>712</v>
      </c>
      <c r="K254" s="1164" t="s">
        <v>713</v>
      </c>
      <c r="L254" s="1165" t="s">
        <v>714</v>
      </c>
      <c r="M254" s="1164" t="s">
        <v>715</v>
      </c>
      <c r="N254" s="1157" t="s">
        <v>716</v>
      </c>
      <c r="O254" s="1166" t="s">
        <v>717</v>
      </c>
      <c r="P254" s="1166" t="s">
        <v>718</v>
      </c>
      <c r="Q254" s="1166" t="s">
        <v>719</v>
      </c>
      <c r="R254" s="1166" t="s">
        <v>720</v>
      </c>
      <c r="S254" s="1167" t="s">
        <v>721</v>
      </c>
      <c r="T254" s="1166" t="s">
        <v>722</v>
      </c>
      <c r="U254" s="1168" t="s">
        <v>723</v>
      </c>
      <c r="V254" s="1157" t="s">
        <v>724</v>
      </c>
      <c r="W254" s="1167" t="s">
        <v>725</v>
      </c>
      <c r="X254" s="1167" t="s">
        <v>726</v>
      </c>
      <c r="Y254" s="1167" t="s">
        <v>727</v>
      </c>
      <c r="Z254" s="1167" t="s">
        <v>728</v>
      </c>
      <c r="AA254" s="1167" t="s">
        <v>729</v>
      </c>
      <c r="AB254" s="1167" t="s">
        <v>730</v>
      </c>
      <c r="AC254" s="1167" t="s">
        <v>731</v>
      </c>
      <c r="AD254" s="1167" t="s">
        <v>732</v>
      </c>
      <c r="AE254" s="1169" t="s">
        <v>733</v>
      </c>
      <c r="AF254" s="1157" t="s">
        <v>734</v>
      </c>
      <c r="AG254" s="1158" t="s">
        <v>735</v>
      </c>
      <c r="AH254" s="1158" t="s">
        <v>736</v>
      </c>
      <c r="AI254" s="1158" t="s">
        <v>737</v>
      </c>
    </row>
    <row r="255">
      <c r="A255" s="1170" t="s">
        <v>783</v>
      </c>
      <c r="B255" s="1171" t="s">
        <v>771</v>
      </c>
      <c r="C255" s="1172" t="s">
        <v>740</v>
      </c>
      <c r="D255" s="1173">
        <f t="shared" ref="D255:D258" si="417">E255+F255</f>
      </c>
      <c r="E255" s="1174">
        <v>894.15</v>
      </c>
      <c r="F255" s="1174">
        <v>2127.37</v>
      </c>
      <c r="G255" s="1175">
        <v>6</v>
      </c>
      <c r="H255" s="1175">
        <v>5</v>
      </c>
      <c r="I255" s="1176">
        <v>10663.880000000001</v>
      </c>
      <c r="J255" s="1177">
        <f t="shared" ref="J255:J280" si="9">I255/D255</f>
      </c>
      <c r="K255" s="1177">
        <f t="shared" ref="K255:K280" si="257">D255/G255</f>
      </c>
      <c r="L255" s="1177">
        <f t="shared" ref="L255:L280" si="319">D255/H255</f>
      </c>
      <c r="M255" s="1177">
        <f t="shared" ref="M255:M280" si="133">I255/G255</f>
      </c>
      <c r="N255" s="1178">
        <f t="shared" ref="N255:N280" si="195">D255/X255</f>
      </c>
      <c r="O255" s="1179">
        <f t="shared" ref="O255:O280" si="71">S255/W255*1</f>
      </c>
      <c r="P255" s="1179">
        <f t="shared" ref="P255:P280" si="102">X255/W255</f>
      </c>
      <c r="Q255" s="1179">
        <f t="shared" ref="Q255:Q280" si="536">Z255/W255</f>
      </c>
      <c r="R255" s="1179">
        <f t="shared" ref="R255:R280" si="40">AA255/Z255</f>
      </c>
      <c r="S255" s="1180">
        <f t="shared" ref="S255:S280" si="288">Y255/T255</f>
      </c>
      <c r="T255" s="1181">
        <v>0.0298</v>
      </c>
      <c r="U255" s="1182">
        <v>37</v>
      </c>
      <c r="V255" s="1178">
        <f t="shared" ref="V255:V279" si="350">(D255/W255)*1000</f>
      </c>
      <c r="W255" s="1183">
        <v>34066</v>
      </c>
      <c r="X255" s="1180">
        <v>1083</v>
      </c>
      <c r="Y255" s="1180">
        <v>162</v>
      </c>
      <c r="Z255" s="1180">
        <v>1197</v>
      </c>
      <c r="AA255" s="1180">
        <v>35</v>
      </c>
      <c r="AB255" s="1180">
        <v>10</v>
      </c>
      <c r="AC255" s="1180">
        <v>3</v>
      </c>
      <c r="AD255" s="1183">
        <v>34</v>
      </c>
      <c r="AE255" s="1184">
        <f t="shared" ref="AE255:AE280" si="164">D255/Z255</f>
      </c>
      <c r="AF255" s="1178">
        <f t="shared" ref="AF255:AF280" si="226">AI255*1000/D255</f>
      </c>
      <c r="AG255" s="1185" t="s">
        <v>741</v>
      </c>
      <c r="AH255" s="1185" t="s">
        <v>742</v>
      </c>
      <c r="AI255" s="1185">
        <v>19</v>
      </c>
    </row>
    <row r="256">
      <c r="A256" s="1170"/>
      <c r="B256" s="1171" t="s">
        <v>771</v>
      </c>
      <c r="C256" s="1171" t="s">
        <v>743</v>
      </c>
      <c r="D256" s="1173">
        <f t="shared" si="417"/>
      </c>
      <c r="E256" s="1173">
        <v>1646.54</v>
      </c>
      <c r="F256" s="1173">
        <v>1998.61</v>
      </c>
      <c r="G256" s="1175">
        <v>2</v>
      </c>
      <c r="H256" s="1175">
        <v>2</v>
      </c>
      <c r="I256" s="1176">
        <v>6016.970000000001</v>
      </c>
      <c r="J256" s="1177">
        <f t="shared" si="9"/>
      </c>
      <c r="K256" s="1177">
        <f t="shared" si="257"/>
      </c>
      <c r="L256" s="1177">
        <f t="shared" si="319"/>
      </c>
      <c r="M256" s="1177">
        <f t="shared" si="133"/>
      </c>
      <c r="N256" s="1178">
        <f t="shared" si="195"/>
      </c>
      <c r="O256" s="1179">
        <f t="shared" si="71"/>
      </c>
      <c r="P256" s="1179">
        <f t="shared" si="102"/>
      </c>
      <c r="Q256" s="1179">
        <f t="shared" si="536"/>
      </c>
      <c r="R256" s="1179">
        <f t="shared" si="40"/>
      </c>
      <c r="S256" s="1180">
        <f t="shared" si="288"/>
      </c>
      <c r="T256" s="1181">
        <v>0.0193</v>
      </c>
      <c r="U256" s="1182">
        <v>40</v>
      </c>
      <c r="V256" s="1178">
        <f t="shared" si="350"/>
      </c>
      <c r="W256" s="1188">
        <v>39109</v>
      </c>
      <c r="X256" s="1188">
        <v>1270</v>
      </c>
      <c r="Y256" s="1188">
        <v>157</v>
      </c>
      <c r="Z256" s="1188">
        <v>1430</v>
      </c>
      <c r="AA256" s="1188">
        <v>70</v>
      </c>
      <c r="AB256" s="1188">
        <v>7</v>
      </c>
      <c r="AC256" s="1188">
        <v>0</v>
      </c>
      <c r="AD256" s="1182">
        <v>37</v>
      </c>
      <c r="AE256" s="1184">
        <f t="shared" si="164"/>
      </c>
      <c r="AF256" s="1178">
        <f t="shared" si="226"/>
      </c>
      <c r="AG256" s="1185" t="s">
        <v>741</v>
      </c>
      <c r="AH256" s="1185" t="s">
        <v>742</v>
      </c>
      <c r="AI256" s="1185">
        <v>22</v>
      </c>
    </row>
    <row r="257">
      <c r="A257" s="1170"/>
      <c r="B257" s="1171" t="s">
        <v>771</v>
      </c>
      <c r="C257" s="1189" t="s">
        <v>744</v>
      </c>
      <c r="D257" s="1173">
        <f t="shared" si="417"/>
      </c>
      <c r="E257" s="1174">
        <v>1293.63</v>
      </c>
      <c r="F257" s="1174">
        <v>2000</v>
      </c>
      <c r="G257" s="1190">
        <v>8</v>
      </c>
      <c r="H257" s="1190">
        <v>7</v>
      </c>
      <c r="I257" s="1176">
        <v>15970.739999999998</v>
      </c>
      <c r="J257" s="1177">
        <f t="shared" si="9"/>
      </c>
      <c r="K257" s="1177">
        <f t="shared" si="257"/>
      </c>
      <c r="L257" s="1177">
        <f t="shared" si="319"/>
      </c>
      <c r="M257" s="1177">
        <f t="shared" si="133"/>
      </c>
      <c r="N257" s="1178">
        <f t="shared" si="195"/>
      </c>
      <c r="O257" s="1179">
        <f t="shared" si="71"/>
      </c>
      <c r="P257" s="1179">
        <f t="shared" si="102"/>
      </c>
      <c r="Q257" s="1179">
        <f t="shared" si="536"/>
      </c>
      <c r="R257" s="1179">
        <f t="shared" si="40"/>
      </c>
      <c r="S257" s="1180">
        <f t="shared" si="288"/>
      </c>
      <c r="T257" s="1181">
        <v>0.0252</v>
      </c>
      <c r="U257" s="1182">
        <v>54</v>
      </c>
      <c r="V257" s="1178">
        <f t="shared" si="350"/>
      </c>
      <c r="W257" s="1188">
        <v>30491</v>
      </c>
      <c r="X257" s="1188">
        <v>489</v>
      </c>
      <c r="Y257" s="1188">
        <v>153</v>
      </c>
      <c r="Z257" s="1188">
        <v>512</v>
      </c>
      <c r="AA257" s="1188">
        <v>74</v>
      </c>
      <c r="AB257" s="1188">
        <v>14</v>
      </c>
      <c r="AC257" s="1188">
        <v>1</v>
      </c>
      <c r="AD257" s="1182">
        <v>39</v>
      </c>
      <c r="AE257" s="1184">
        <f t="shared" si="164"/>
      </c>
      <c r="AF257" s="1178">
        <f t="shared" si="226"/>
      </c>
      <c r="AG257" s="1185" t="s">
        <v>741</v>
      </c>
      <c r="AH257" s="1185" t="s">
        <v>742</v>
      </c>
      <c r="AI257" s="1185">
        <v>35</v>
      </c>
    </row>
    <row r="258">
      <c r="A258" s="1170"/>
      <c r="B258" s="1171" t="s">
        <v>771</v>
      </c>
      <c r="C258" s="1171" t="s">
        <v>745</v>
      </c>
      <c r="D258" s="1173">
        <f t="shared" si="417"/>
      </c>
      <c r="E258" s="1174">
        <v>1106.37</v>
      </c>
      <c r="F258" s="1174">
        <v>2200</v>
      </c>
      <c r="G258" s="1190">
        <v>4</v>
      </c>
      <c r="H258" s="1190">
        <v>4</v>
      </c>
      <c r="I258" s="1176">
        <v>6898.320000000003</v>
      </c>
      <c r="J258" s="1177">
        <f t="shared" si="9"/>
      </c>
      <c r="K258" s="1177">
        <f t="shared" si="257"/>
      </c>
      <c r="L258" s="1177">
        <f t="shared" si="319"/>
      </c>
      <c r="M258" s="1177">
        <f t="shared" si="133"/>
      </c>
      <c r="N258" s="1178">
        <f t="shared" si="195"/>
      </c>
      <c r="O258" s="1179">
        <f t="shared" si="71"/>
      </c>
      <c r="P258" s="1179">
        <f t="shared" si="102"/>
      </c>
      <c r="Q258" s="1179">
        <f t="shared" si="536"/>
      </c>
      <c r="R258" s="1179">
        <f t="shared" si="40"/>
      </c>
      <c r="S258" s="1180">
        <f t="shared" si="288"/>
      </c>
      <c r="T258" s="1181">
        <v>0.0267</v>
      </c>
      <c r="U258" s="1182">
        <v>61</v>
      </c>
      <c r="V258" s="1178">
        <f t="shared" si="350"/>
      </c>
      <c r="W258" s="1188">
        <v>31334</v>
      </c>
      <c r="X258" s="1188">
        <v>375</v>
      </c>
      <c r="Y258" s="1188">
        <v>141</v>
      </c>
      <c r="Z258" s="1188">
        <v>388</v>
      </c>
      <c r="AA258" s="1188">
        <v>67</v>
      </c>
      <c r="AB258" s="1188">
        <v>12</v>
      </c>
      <c r="AC258" s="1188">
        <v>3</v>
      </c>
      <c r="AD258" s="1182">
        <v>29</v>
      </c>
      <c r="AE258" s="1184">
        <f t="shared" si="164"/>
      </c>
      <c r="AF258" s="1178">
        <f t="shared" si="226"/>
      </c>
      <c r="AG258" s="1185" t="s">
        <v>741</v>
      </c>
      <c r="AH258" s="1185" t="s">
        <v>742</v>
      </c>
      <c r="AI258" s="1185">
        <v>26</v>
      </c>
    </row>
    <row r="259">
      <c r="A259" s="1170"/>
      <c r="B259" s="1191" t="s">
        <v>746</v>
      </c>
      <c r="C259" s="1191"/>
      <c r="D259" s="1192">
        <f>SUM(D255:D258)</f>
      </c>
      <c r="E259" s="1192">
        <f>SUM(E255:E258)</f>
      </c>
      <c r="F259" s="1192">
        <f>SUM(F255:F258)</f>
      </c>
      <c r="G259" s="1192">
        <f>SUM(G255:G258)</f>
      </c>
      <c r="H259" s="1192">
        <f>SUM(H255:H258)</f>
      </c>
      <c r="I259" s="1193">
        <f>SUM(I255:I258)</f>
      </c>
      <c r="J259" s="1193">
        <f t="shared" si="9"/>
      </c>
      <c r="K259" s="1193">
        <f t="shared" si="257"/>
      </c>
      <c r="L259" s="1194">
        <f t="shared" si="319"/>
      </c>
      <c r="M259" s="1193">
        <f t="shared" si="133"/>
      </c>
      <c r="N259" s="1193">
        <f t="shared" si="195"/>
      </c>
      <c r="O259" s="1195">
        <f t="shared" si="71"/>
      </c>
      <c r="P259" s="1195">
        <f t="shared" si="102"/>
      </c>
      <c r="Q259" s="1195">
        <f t="shared" si="536"/>
      </c>
      <c r="R259" s="1195">
        <f t="shared" si="40"/>
      </c>
      <c r="S259" s="1196">
        <f t="shared" si="288"/>
      </c>
      <c r="T259" s="1195">
        <f>AVERAGE(T255:T258)</f>
      </c>
      <c r="U259" s="1197">
        <f>AVERAGE(U255:U258)</f>
      </c>
      <c r="V259" s="1193">
        <f t="shared" si="350"/>
      </c>
      <c r="W259" s="1192">
        <f>SUM(W255:W258)</f>
      </c>
      <c r="X259" s="1192">
        <f>SUM(X255:X258)</f>
      </c>
      <c r="Y259" s="1192">
        <f>SUM(Y255:Y258)</f>
      </c>
      <c r="Z259" s="1192">
        <f>SUM(Z255:Z258)</f>
      </c>
      <c r="AA259" s="1192">
        <f>SUM(AA255:AA258)</f>
      </c>
      <c r="AB259" s="1192">
        <f>SUM(AB255:AB258)</f>
      </c>
      <c r="AC259" s="1192">
        <f>SUM(AC255:AC258)</f>
      </c>
      <c r="AD259" s="1192">
        <f>SUM(AD255:AD258)</f>
      </c>
      <c r="AE259" s="1193">
        <f t="shared" si="164"/>
      </c>
      <c r="AF259" s="1198">
        <f t="shared" si="226"/>
      </c>
      <c r="AG259" s="1199"/>
      <c r="AH259" s="1199"/>
      <c r="AI259" s="1196">
        <f>SUM(AI255:AI258)</f>
      </c>
    </row>
    <row r="260">
      <c r="A260" s="1170"/>
      <c r="B260" s="1171" t="s">
        <v>752</v>
      </c>
      <c r="C260" s="1189" t="s">
        <v>748</v>
      </c>
      <c r="D260" s="1173">
        <f t="shared" ref="D260:D263" si="418">E260+F260</f>
      </c>
      <c r="E260" s="1190">
        <v>1200</v>
      </c>
      <c r="F260" s="1190">
        <v>2040.97</v>
      </c>
      <c r="G260" s="1190">
        <v>6</v>
      </c>
      <c r="H260" s="1190">
        <v>6</v>
      </c>
      <c r="I260" s="1176">
        <v>16183.809999999998</v>
      </c>
      <c r="J260" s="1177">
        <f t="shared" si="9"/>
      </c>
      <c r="K260" s="1177">
        <f t="shared" si="257"/>
      </c>
      <c r="L260" s="1177">
        <f t="shared" si="319"/>
      </c>
      <c r="M260" s="1177">
        <f t="shared" si="133"/>
      </c>
      <c r="N260" s="1178">
        <f t="shared" si="195"/>
      </c>
      <c r="O260" s="1179">
        <f t="shared" si="71"/>
      </c>
      <c r="P260" s="1179">
        <f t="shared" si="102"/>
      </c>
      <c r="Q260" s="1179">
        <f t="shared" si="536"/>
      </c>
      <c r="R260" s="1179">
        <f t="shared" si="40"/>
      </c>
      <c r="S260" s="1180">
        <f t="shared" si="288"/>
      </c>
      <c r="T260" s="1181">
        <v>0.0277</v>
      </c>
      <c r="U260" s="1182">
        <v>64</v>
      </c>
      <c r="V260" s="1178">
        <f t="shared" si="350"/>
      </c>
      <c r="W260" s="1182">
        <v>29303</v>
      </c>
      <c r="X260" s="1188">
        <v>469</v>
      </c>
      <c r="Y260" s="1188">
        <v>151</v>
      </c>
      <c r="Z260" s="1188">
        <v>485</v>
      </c>
      <c r="AA260" s="1188">
        <v>77</v>
      </c>
      <c r="AB260" s="1188">
        <v>2</v>
      </c>
      <c r="AC260" s="1188">
        <v>1</v>
      </c>
      <c r="AD260" s="1182">
        <v>17</v>
      </c>
      <c r="AE260" s="1184">
        <f t="shared" si="164"/>
      </c>
      <c r="AF260" s="1178">
        <f t="shared" si="226"/>
      </c>
      <c r="AG260" s="1185" t="s">
        <v>741</v>
      </c>
      <c r="AH260" s="1185" t="s">
        <v>742</v>
      </c>
      <c r="AI260" s="1185">
        <v>23</v>
      </c>
    </row>
    <row r="261">
      <c r="A261" s="1170"/>
      <c r="B261" s="1171" t="s">
        <v>752</v>
      </c>
      <c r="C261" s="1171" t="s">
        <v>749</v>
      </c>
      <c r="D261" s="1173">
        <f t="shared" si="418"/>
      </c>
      <c r="E261" s="1190">
        <v>1034.64</v>
      </c>
      <c r="F261" s="1190">
        <v>2188.54</v>
      </c>
      <c r="G261" s="1190">
        <v>4</v>
      </c>
      <c r="H261" s="1190">
        <v>3</v>
      </c>
      <c r="I261" s="1176">
        <v>9601.030000000006</v>
      </c>
      <c r="J261" s="1177">
        <f t="shared" si="9"/>
      </c>
      <c r="K261" s="1177">
        <f t="shared" si="257"/>
      </c>
      <c r="L261" s="1177">
        <f t="shared" si="319"/>
      </c>
      <c r="M261" s="1177">
        <f t="shared" si="133"/>
      </c>
      <c r="N261" s="1178">
        <f t="shared" si="195"/>
      </c>
      <c r="O261" s="1179">
        <f t="shared" si="71"/>
      </c>
      <c r="P261" s="1179">
        <f t="shared" si="102"/>
      </c>
      <c r="Q261" s="1179">
        <f t="shared" si="536"/>
      </c>
      <c r="R261" s="1179">
        <f t="shared" si="40"/>
      </c>
      <c r="S261" s="1180">
        <f t="shared" si="288"/>
      </c>
      <c r="T261" s="1181">
        <v>0.0272</v>
      </c>
      <c r="U261" s="1182">
        <v>66</v>
      </c>
      <c r="V261" s="1178">
        <f t="shared" si="350"/>
      </c>
      <c r="W261" s="1182">
        <v>33542</v>
      </c>
      <c r="X261" s="1188">
        <v>369</v>
      </c>
      <c r="Y261" s="1188">
        <v>150</v>
      </c>
      <c r="Z261" s="1188">
        <v>385</v>
      </c>
      <c r="AA261" s="1188">
        <v>81</v>
      </c>
      <c r="AB261" s="1188">
        <v>4</v>
      </c>
      <c r="AC261" s="1188">
        <v>4</v>
      </c>
      <c r="AD261" s="1182">
        <v>34</v>
      </c>
      <c r="AE261" s="1184">
        <f t="shared" si="164"/>
      </c>
      <c r="AF261" s="1178">
        <f t="shared" si="226"/>
      </c>
      <c r="AG261" s="1185" t="s">
        <v>741</v>
      </c>
      <c r="AH261" s="1185" t="s">
        <v>742</v>
      </c>
      <c r="AI261" s="1185">
        <v>34</v>
      </c>
    </row>
    <row r="262">
      <c r="A262" s="1170"/>
      <c r="B262" s="1171" t="s">
        <v>752</v>
      </c>
      <c r="C262" s="1171" t="s">
        <v>750</v>
      </c>
      <c r="D262" s="1173">
        <f t="shared" si="418"/>
      </c>
      <c r="E262" s="1190">
        <v>1195.49</v>
      </c>
      <c r="F262" s="1190">
        <v>2270.49</v>
      </c>
      <c r="G262" s="1190">
        <v>5</v>
      </c>
      <c r="H262" s="1190">
        <v>4</v>
      </c>
      <c r="I262" s="1176">
        <v>8211.07</v>
      </c>
      <c r="J262" s="1177">
        <f t="shared" si="9"/>
      </c>
      <c r="K262" s="1177">
        <f t="shared" si="257"/>
      </c>
      <c r="L262" s="1177">
        <f t="shared" si="319"/>
      </c>
      <c r="M262" s="1177">
        <f t="shared" si="133"/>
      </c>
      <c r="N262" s="1178">
        <f t="shared" si="195"/>
      </c>
      <c r="O262" s="1179">
        <f t="shared" si="71"/>
      </c>
      <c r="P262" s="1179">
        <f t="shared" si="102"/>
      </c>
      <c r="Q262" s="1179">
        <f t="shared" si="536"/>
      </c>
      <c r="R262" s="1179">
        <f t="shared" si="40"/>
      </c>
      <c r="S262" s="1180">
        <f t="shared" si="288"/>
      </c>
      <c r="T262" s="1181">
        <v>0.0252</v>
      </c>
      <c r="U262" s="1182">
        <v>67</v>
      </c>
      <c r="V262" s="1178">
        <f t="shared" si="350"/>
      </c>
      <c r="W262" s="1182">
        <v>33766</v>
      </c>
      <c r="X262" s="1188">
        <v>504</v>
      </c>
      <c r="Y262" s="1188">
        <v>157</v>
      </c>
      <c r="Z262" s="1188">
        <v>527</v>
      </c>
      <c r="AA262" s="1188">
        <v>60</v>
      </c>
      <c r="AB262" s="1188">
        <v>6</v>
      </c>
      <c r="AC262" s="1188">
        <v>0</v>
      </c>
      <c r="AD262" s="1182">
        <v>38</v>
      </c>
      <c r="AE262" s="1184">
        <f t="shared" si="164"/>
      </c>
      <c r="AF262" s="1178">
        <f t="shared" si="226"/>
      </c>
      <c r="AG262" s="1185" t="s">
        <v>741</v>
      </c>
      <c r="AH262" s="1185" t="s">
        <v>742</v>
      </c>
      <c r="AI262" s="1185">
        <v>27</v>
      </c>
    </row>
    <row r="263">
      <c r="A263" s="1170"/>
      <c r="B263" s="1171" t="s">
        <v>752</v>
      </c>
      <c r="C263" s="1171" t="s">
        <v>751</v>
      </c>
      <c r="D263" s="1173">
        <f t="shared" si="418"/>
      </c>
      <c r="E263" s="1190">
        <v>1269.87</v>
      </c>
      <c r="F263" s="1190">
        <v>2169.23</v>
      </c>
      <c r="G263" s="1190">
        <v>5</v>
      </c>
      <c r="H263" s="1190">
        <v>5</v>
      </c>
      <c r="I263" s="1176">
        <v>11808.23999999999</v>
      </c>
      <c r="J263" s="1177">
        <f t="shared" si="9"/>
      </c>
      <c r="K263" s="1177">
        <f t="shared" si="257"/>
      </c>
      <c r="L263" s="1177">
        <f t="shared" si="319"/>
      </c>
      <c r="M263" s="1177">
        <f t="shared" si="133"/>
      </c>
      <c r="N263" s="1178">
        <f t="shared" si="195"/>
      </c>
      <c r="O263" s="1179">
        <f t="shared" si="71"/>
      </c>
      <c r="P263" s="1179">
        <f t="shared" si="102"/>
      </c>
      <c r="Q263" s="1179">
        <f t="shared" si="536"/>
      </c>
      <c r="R263" s="1179">
        <f t="shared" si="40"/>
      </c>
      <c r="S263" s="1180">
        <f t="shared" si="288"/>
      </c>
      <c r="T263" s="1181">
        <v>0.0335</v>
      </c>
      <c r="U263" s="1182">
        <v>70</v>
      </c>
      <c r="V263" s="1178">
        <f t="shared" si="350"/>
      </c>
      <c r="W263" s="1182">
        <v>30480</v>
      </c>
      <c r="X263" s="1188">
        <v>401</v>
      </c>
      <c r="Y263" s="1188">
        <v>146</v>
      </c>
      <c r="Z263" s="1188">
        <v>410</v>
      </c>
      <c r="AA263" s="1188">
        <v>95</v>
      </c>
      <c r="AB263" s="1188">
        <v>5</v>
      </c>
      <c r="AC263" s="1188">
        <v>1</v>
      </c>
      <c r="AD263" s="1182">
        <v>25</v>
      </c>
      <c r="AE263" s="1184">
        <f t="shared" si="164"/>
      </c>
      <c r="AF263" s="1178">
        <f t="shared" si="226"/>
      </c>
      <c r="AG263" s="1185" t="s">
        <v>741</v>
      </c>
      <c r="AH263" s="1185" t="s">
        <v>742</v>
      </c>
      <c r="AI263" s="1185">
        <v>21</v>
      </c>
    </row>
    <row r="264">
      <c r="A264" s="1170"/>
      <c r="B264" s="1191" t="s">
        <v>746</v>
      </c>
      <c r="C264" s="1191"/>
      <c r="D264" s="1192">
        <f>SUM(D260:D263)</f>
      </c>
      <c r="E264" s="1192">
        <f>SUM(E260:E263)</f>
      </c>
      <c r="F264" s="1192">
        <f>SUM(F260:F263)</f>
      </c>
      <c r="G264" s="1192">
        <f>SUM(G260:G263)</f>
      </c>
      <c r="H264" s="1192">
        <f>SUM(H260:H263)</f>
      </c>
      <c r="I264" s="1192">
        <f>SUM(I260:I263)</f>
      </c>
      <c r="J264" s="1193">
        <f t="shared" si="9"/>
      </c>
      <c r="K264" s="1193">
        <f t="shared" si="257"/>
      </c>
      <c r="L264" s="1194">
        <f t="shared" si="319"/>
      </c>
      <c r="M264" s="1193">
        <f t="shared" si="133"/>
      </c>
      <c r="N264" s="1193">
        <f t="shared" si="195"/>
      </c>
      <c r="O264" s="1195">
        <f t="shared" si="71"/>
      </c>
      <c r="P264" s="1195">
        <f t="shared" si="102"/>
      </c>
      <c r="Q264" s="1195">
        <f t="shared" si="536"/>
      </c>
      <c r="R264" s="1195">
        <f t="shared" si="40"/>
      </c>
      <c r="S264" s="1196">
        <f t="shared" si="288"/>
      </c>
      <c r="T264" s="1195">
        <f>AVERAGE(T260:T263)</f>
      </c>
      <c r="U264" s="1197">
        <f>AVERAGE(U260:U263)</f>
      </c>
      <c r="V264" s="1200">
        <f t="shared" si="350"/>
      </c>
      <c r="W264" s="1192">
        <f>SUM(W260:W263)</f>
      </c>
      <c r="X264" s="1192">
        <f>SUM(X260:X263)</f>
      </c>
      <c r="Y264" s="1192">
        <f>SUM(Y260:Y263)</f>
      </c>
      <c r="Z264" s="1192">
        <f>SUM(Z260:Z263)</f>
      </c>
      <c r="AA264" s="1192">
        <f>SUM(AA260:AA263)</f>
      </c>
      <c r="AB264" s="1192">
        <f>SUM(AB260:AB263)</f>
      </c>
      <c r="AC264" s="1192">
        <f>SUM(AC260:AC263)</f>
      </c>
      <c r="AD264" s="1192">
        <f>SUM(AD260:AD263)</f>
      </c>
      <c r="AE264" s="1193">
        <f t="shared" si="164"/>
      </c>
      <c r="AF264" s="1198">
        <f t="shared" si="226"/>
      </c>
      <c r="AG264" s="1199"/>
      <c r="AH264" s="1199"/>
      <c r="AI264" s="1196">
        <f>SUM(AI260:AI263)</f>
      </c>
    </row>
    <row r="265">
      <c r="A265" s="1170"/>
      <c r="B265" s="1171" t="s">
        <v>739</v>
      </c>
      <c r="C265" s="1171" t="s">
        <v>753</v>
      </c>
      <c r="D265" s="1173">
        <f t="shared" ref="D265:D268" si="419">E265+F265</f>
      </c>
      <c r="E265" s="1190">
        <v>931.21</v>
      </c>
      <c r="F265" s="1190">
        <v>2181.26</v>
      </c>
      <c r="G265" s="1190">
        <v>4</v>
      </c>
      <c r="H265" s="1190">
        <v>4</v>
      </c>
      <c r="I265" s="1177">
        <v>8487.779999999999</v>
      </c>
      <c r="J265" s="1177">
        <f t="shared" si="9"/>
      </c>
      <c r="K265" s="1177">
        <f t="shared" si="257"/>
      </c>
      <c r="L265" s="1177">
        <f t="shared" si="319"/>
      </c>
      <c r="M265" s="1177">
        <f t="shared" si="133"/>
      </c>
      <c r="N265" s="1178">
        <f t="shared" si="195"/>
      </c>
      <c r="O265" s="1179">
        <f t="shared" si="71"/>
      </c>
      <c r="P265" s="1179">
        <f t="shared" si="102"/>
      </c>
      <c r="Q265" s="1179">
        <f t="shared" si="536"/>
      </c>
      <c r="R265" s="1179">
        <f t="shared" si="40"/>
      </c>
      <c r="S265" s="1180">
        <f t="shared" si="288"/>
      </c>
      <c r="T265" s="1181">
        <v>0.0271</v>
      </c>
      <c r="U265" s="1182">
        <v>71</v>
      </c>
      <c r="V265" s="1178">
        <f t="shared" si="350"/>
      </c>
      <c r="W265" s="1182">
        <v>29205</v>
      </c>
      <c r="X265" s="1182">
        <v>433</v>
      </c>
      <c r="Y265" s="1182">
        <v>125</v>
      </c>
      <c r="Z265" s="1182">
        <v>460</v>
      </c>
      <c r="AA265" s="1182">
        <v>85</v>
      </c>
      <c r="AB265" s="1182">
        <v>7</v>
      </c>
      <c r="AC265" s="1182">
        <v>1</v>
      </c>
      <c r="AD265" s="1182">
        <v>26</v>
      </c>
      <c r="AE265" s="1184">
        <f t="shared" si="164"/>
      </c>
      <c r="AF265" s="1178">
        <f t="shared" si="226"/>
      </c>
      <c r="AG265" s="1185" t="s">
        <v>741</v>
      </c>
      <c r="AH265" s="1185" t="s">
        <v>742</v>
      </c>
      <c r="AI265" s="1185">
        <v>28</v>
      </c>
    </row>
    <row r="266">
      <c r="A266" s="1170"/>
      <c r="B266" s="1171" t="s">
        <v>739</v>
      </c>
      <c r="C266" s="1171" t="s">
        <v>754</v>
      </c>
      <c r="D266" s="1173">
        <f t="shared" si="419"/>
      </c>
      <c r="E266" s="1190">
        <v>1092.91</v>
      </c>
      <c r="F266" s="1190">
        <v>1949.51</v>
      </c>
      <c r="G266" s="1190">
        <v>6</v>
      </c>
      <c r="H266" s="1190">
        <v>6</v>
      </c>
      <c r="I266" s="1177">
        <v>13317.200000000012</v>
      </c>
      <c r="J266" s="1177">
        <f t="shared" si="9"/>
      </c>
      <c r="K266" s="1177">
        <f t="shared" si="257"/>
      </c>
      <c r="L266" s="1177">
        <f t="shared" si="319"/>
      </c>
      <c r="M266" s="1177">
        <f t="shared" si="133"/>
      </c>
      <c r="N266" s="1178">
        <f t="shared" si="195"/>
      </c>
      <c r="O266" s="1179">
        <f t="shared" si="71"/>
      </c>
      <c r="P266" s="1179">
        <f t="shared" si="102"/>
      </c>
      <c r="Q266" s="1179">
        <f t="shared" si="536"/>
      </c>
      <c r="R266" s="1179">
        <f t="shared" si="40"/>
      </c>
      <c r="S266" s="1180">
        <f t="shared" si="288"/>
      </c>
      <c r="T266" s="1181">
        <v>0.0304</v>
      </c>
      <c r="U266" s="1182">
        <v>72</v>
      </c>
      <c r="V266" s="1178">
        <f t="shared" si="350"/>
      </c>
      <c r="W266" s="1182">
        <v>31271</v>
      </c>
      <c r="X266" s="1182">
        <v>481</v>
      </c>
      <c r="Y266" s="1182">
        <v>158</v>
      </c>
      <c r="Z266" s="1182">
        <v>507</v>
      </c>
      <c r="AA266" s="1182">
        <v>96</v>
      </c>
      <c r="AB266" s="1182">
        <v>5</v>
      </c>
      <c r="AC266" s="1182">
        <v>1</v>
      </c>
      <c r="AD266" s="1182">
        <v>51</v>
      </c>
      <c r="AE266" s="1184">
        <f t="shared" si="164"/>
      </c>
      <c r="AF266" s="1178">
        <f t="shared" si="226"/>
      </c>
      <c r="AG266" s="1185" t="s">
        <v>741</v>
      </c>
      <c r="AH266" s="1185" t="s">
        <v>742</v>
      </c>
      <c r="AI266" s="1185">
        <v>27</v>
      </c>
    </row>
    <row r="267">
      <c r="A267" s="1170"/>
      <c r="B267" s="1171" t="s">
        <v>739</v>
      </c>
      <c r="C267" s="1171" t="s">
        <v>755</v>
      </c>
      <c r="D267" s="1173">
        <f t="shared" si="419"/>
      </c>
      <c r="E267" s="1190">
        <v>1145.23</v>
      </c>
      <c r="F267" s="1190">
        <v>2500</v>
      </c>
      <c r="G267" s="1190">
        <v>5</v>
      </c>
      <c r="H267" s="1190">
        <v>4</v>
      </c>
      <c r="I267" s="1177">
        <v>9019.829999999987</v>
      </c>
      <c r="J267" s="1177">
        <f t="shared" si="9"/>
      </c>
      <c r="K267" s="1177">
        <f t="shared" si="257"/>
      </c>
      <c r="L267" s="1177">
        <f t="shared" si="319"/>
      </c>
      <c r="M267" s="1177">
        <f t="shared" si="133"/>
      </c>
      <c r="N267" s="1178">
        <f t="shared" si="195"/>
      </c>
      <c r="O267" s="1179">
        <f t="shared" si="71"/>
      </c>
      <c r="P267" s="1179">
        <f t="shared" si="102"/>
      </c>
      <c r="Q267" s="1179">
        <f t="shared" si="536"/>
      </c>
      <c r="R267" s="1179">
        <f t="shared" si="40"/>
      </c>
      <c r="S267" s="1180">
        <f t="shared" si="288"/>
      </c>
      <c r="T267" s="1181">
        <v>0.0291</v>
      </c>
      <c r="U267" s="1182">
        <v>73</v>
      </c>
      <c r="V267" s="1178">
        <f t="shared" si="350"/>
      </c>
      <c r="W267" s="1182">
        <v>38482</v>
      </c>
      <c r="X267" s="1182">
        <v>531</v>
      </c>
      <c r="Y267" s="1182">
        <v>184</v>
      </c>
      <c r="Z267" s="1182">
        <v>536</v>
      </c>
      <c r="AA267" s="1182">
        <v>86</v>
      </c>
      <c r="AB267" s="1182">
        <v>5</v>
      </c>
      <c r="AC267" s="1182">
        <v>0</v>
      </c>
      <c r="AD267" s="1182">
        <v>42</v>
      </c>
      <c r="AE267" s="1184">
        <f t="shared" si="164"/>
      </c>
      <c r="AF267" s="1178">
        <f t="shared" si="226"/>
      </c>
      <c r="AG267" s="1130" t="s">
        <v>756</v>
      </c>
      <c r="AH267" s="1185" t="s">
        <v>757</v>
      </c>
      <c r="AI267" s="1185">
        <v>31</v>
      </c>
    </row>
    <row r="268">
      <c r="A268" s="1170"/>
      <c r="B268" s="1171" t="s">
        <v>739</v>
      </c>
      <c r="C268" s="1171" t="s">
        <v>758</v>
      </c>
      <c r="D268" s="1173">
        <f t="shared" si="419"/>
      </c>
      <c r="E268" s="1190">
        <v>805.52</v>
      </c>
      <c r="F268" s="1190">
        <v>2482.48</v>
      </c>
      <c r="G268" s="1190">
        <v>6</v>
      </c>
      <c r="H268" s="1190">
        <v>4</v>
      </c>
      <c r="I268" s="1177">
        <v>11595.470000000001</v>
      </c>
      <c r="J268" s="1177">
        <f t="shared" si="9"/>
      </c>
      <c r="K268" s="1177">
        <f t="shared" si="257"/>
      </c>
      <c r="L268" s="1177">
        <f t="shared" si="319"/>
      </c>
      <c r="M268" s="1177">
        <f t="shared" si="133"/>
      </c>
      <c r="N268" s="1178">
        <f t="shared" si="195"/>
      </c>
      <c r="O268" s="1179">
        <f t="shared" si="71"/>
      </c>
      <c r="P268" s="1179">
        <f t="shared" si="102"/>
      </c>
      <c r="Q268" s="1179">
        <f t="shared" si="536"/>
      </c>
      <c r="R268" s="1179">
        <f t="shared" si="40"/>
      </c>
      <c r="S268" s="1180">
        <f t="shared" si="288"/>
      </c>
      <c r="T268" s="1181">
        <v>0.0333</v>
      </c>
      <c r="U268" s="1182">
        <v>74</v>
      </c>
      <c r="V268" s="1178">
        <f t="shared" si="350"/>
      </c>
      <c r="W268" s="1182">
        <v>36973</v>
      </c>
      <c r="X268" s="1182">
        <v>382</v>
      </c>
      <c r="Y268" s="1182">
        <v>146</v>
      </c>
      <c r="Z268" s="1182">
        <v>390</v>
      </c>
      <c r="AA268" s="1182">
        <v>56</v>
      </c>
      <c r="AB268" s="1182">
        <v>5</v>
      </c>
      <c r="AC268" s="1182">
        <v>2</v>
      </c>
      <c r="AD268" s="1182">
        <v>44</v>
      </c>
      <c r="AE268" s="1184">
        <f t="shared" si="164"/>
      </c>
      <c r="AF268" s="1178">
        <f t="shared" si="226"/>
      </c>
      <c r="AG268" s="1130" t="s">
        <v>756</v>
      </c>
      <c r="AH268" s="1185" t="s">
        <v>757</v>
      </c>
      <c r="AI268" s="1185">
        <v>31</v>
      </c>
    </row>
    <row r="269">
      <c r="A269" s="1170"/>
      <c r="B269" s="1191" t="s">
        <v>746</v>
      </c>
      <c r="C269" s="1191"/>
      <c r="D269" s="1192">
        <f>SUM(D265:D268)</f>
      </c>
      <c r="E269" s="1192">
        <f>SUM(E265:E268)</f>
      </c>
      <c r="F269" s="1192">
        <f>SUM(F265:F268)</f>
      </c>
      <c r="G269" s="1192">
        <f>SUM(G265:G268)</f>
      </c>
      <c r="H269" s="1192">
        <f>SUM(H265:H268)</f>
      </c>
      <c r="I269" s="1192">
        <f>SUM(I265:I268)</f>
      </c>
      <c r="J269" s="1193">
        <f t="shared" si="9"/>
      </c>
      <c r="K269" s="1193">
        <f t="shared" si="257"/>
      </c>
      <c r="L269" s="1194">
        <f t="shared" si="319"/>
      </c>
      <c r="M269" s="1193">
        <f t="shared" si="133"/>
      </c>
      <c r="N269" s="1193">
        <f t="shared" si="195"/>
      </c>
      <c r="O269" s="1195">
        <f t="shared" si="71"/>
      </c>
      <c r="P269" s="1195">
        <f t="shared" si="102"/>
      </c>
      <c r="Q269" s="1195">
        <f t="shared" si="536"/>
      </c>
      <c r="R269" s="1195">
        <f t="shared" si="40"/>
      </c>
      <c r="S269" s="1196">
        <f t="shared" si="288"/>
      </c>
      <c r="T269" s="1195">
        <f>AVERAGE(T265:T268)</f>
      </c>
      <c r="U269" s="1197">
        <f>AVERAGE(U265:U268)</f>
      </c>
      <c r="V269" s="1200">
        <f t="shared" si="350"/>
      </c>
      <c r="W269" s="1192">
        <f>SUM(W265:W268)</f>
      </c>
      <c r="X269" s="1192">
        <f>SUM(X265:X268)</f>
      </c>
      <c r="Y269" s="1192">
        <f>SUM(Y265:Y268)</f>
      </c>
      <c r="Z269" s="1192">
        <f>SUM(Z265:Z268)</f>
      </c>
      <c r="AA269" s="1192">
        <f>SUM(AA265:AA268)</f>
      </c>
      <c r="AB269" s="1192">
        <f>SUM(AB265:AB268)</f>
      </c>
      <c r="AC269" s="1192">
        <f>SUM(AC265:AC268)</f>
      </c>
      <c r="AD269" s="1192">
        <f>SUM(AD265:AD268)</f>
      </c>
      <c r="AE269" s="1193">
        <f t="shared" si="164"/>
      </c>
      <c r="AF269" s="1198">
        <f t="shared" si="226"/>
      </c>
      <c r="AG269" s="1199"/>
      <c r="AH269" s="1199"/>
      <c r="AI269" s="1192">
        <f>SUM(AI265:AI268)</f>
      </c>
    </row>
    <row r="270">
      <c r="A270" s="1170"/>
      <c r="B270" s="1171" t="s">
        <v>763</v>
      </c>
      <c r="C270" s="1171" t="s">
        <v>759</v>
      </c>
      <c r="D270" s="1173">
        <f t="shared" ref="D270:D272" si="420">E270+F270</f>
      </c>
      <c r="E270" s="1174">
        <v>962.59</v>
      </c>
      <c r="F270" s="1174">
        <v>2380.83</v>
      </c>
      <c r="G270" s="1190">
        <v>3</v>
      </c>
      <c r="H270" s="1190">
        <v>2</v>
      </c>
      <c r="I270" s="1176">
        <v>7097.809999999998</v>
      </c>
      <c r="J270" s="1177">
        <f t="shared" si="9"/>
      </c>
      <c r="K270" s="1177">
        <f t="shared" si="257"/>
      </c>
      <c r="L270" s="1177">
        <f t="shared" si="319"/>
      </c>
      <c r="M270" s="1177">
        <f t="shared" si="133"/>
      </c>
      <c r="N270" s="1178">
        <f t="shared" si="195"/>
      </c>
      <c r="O270" s="1179">
        <f t="shared" si="71"/>
      </c>
      <c r="P270" s="1179">
        <f t="shared" si="102"/>
      </c>
      <c r="Q270" s="1179">
        <f t="shared" si="536"/>
      </c>
      <c r="R270" s="1179">
        <f t="shared" si="40"/>
      </c>
      <c r="S270" s="1180">
        <f t="shared" si="288"/>
      </c>
      <c r="T270" s="1181">
        <v>0.0323</v>
      </c>
      <c r="U270" s="1182">
        <v>75</v>
      </c>
      <c r="V270" s="1178">
        <f t="shared" si="350"/>
      </c>
      <c r="W270" s="1182">
        <v>40409</v>
      </c>
      <c r="X270" s="1182">
        <v>453</v>
      </c>
      <c r="Y270" s="1182">
        <v>184</v>
      </c>
      <c r="Z270" s="1182">
        <v>479</v>
      </c>
      <c r="AA270" s="1182">
        <v>46</v>
      </c>
      <c r="AB270" s="1182">
        <v>5</v>
      </c>
      <c r="AC270" s="1182">
        <v>1</v>
      </c>
      <c r="AD270" s="1182">
        <v>37</v>
      </c>
      <c r="AE270" s="1184">
        <f t="shared" si="164"/>
      </c>
      <c r="AF270" s="1178">
        <f t="shared" si="226"/>
      </c>
      <c r="AG270" s="1130" t="s">
        <v>756</v>
      </c>
      <c r="AH270" s="1185" t="s">
        <v>757</v>
      </c>
      <c r="AI270" s="1185">
        <v>24</v>
      </c>
    </row>
    <row r="271">
      <c r="A271" s="1170"/>
      <c r="B271" s="1171" t="s">
        <v>763</v>
      </c>
      <c r="C271" s="1171" t="s">
        <v>761</v>
      </c>
      <c r="D271" s="1173">
        <f t="shared" si="420"/>
      </c>
      <c r="E271" s="1174">
        <v>1162.54</v>
      </c>
      <c r="F271" s="1174">
        <v>2008.55</v>
      </c>
      <c r="G271" s="1190">
        <v>2</v>
      </c>
      <c r="H271" s="1190">
        <v>1</v>
      </c>
      <c r="I271" s="1176">
        <v>4498.070000000007</v>
      </c>
      <c r="J271" s="1177">
        <f t="shared" si="9"/>
      </c>
      <c r="K271" s="1177">
        <f t="shared" si="257"/>
      </c>
      <c r="L271" s="1177">
        <f t="shared" si="319"/>
      </c>
      <c r="M271" s="1177">
        <f t="shared" si="133"/>
      </c>
      <c r="N271" s="1178">
        <f t="shared" si="195"/>
      </c>
      <c r="O271" s="1179">
        <f t="shared" si="71"/>
      </c>
      <c r="P271" s="1179">
        <f t="shared" si="102"/>
      </c>
      <c r="Q271" s="1179">
        <f t="shared" si="536"/>
      </c>
      <c r="R271" s="1179">
        <f t="shared" si="40"/>
      </c>
      <c r="S271" s="1180">
        <f t="shared" si="288"/>
      </c>
      <c r="T271" s="1181">
        <v>0.0301</v>
      </c>
      <c r="U271" s="1182">
        <v>75</v>
      </c>
      <c r="V271" s="1178">
        <f t="shared" si="350"/>
      </c>
      <c r="W271" s="1182">
        <v>32885</v>
      </c>
      <c r="X271" s="1182">
        <v>395</v>
      </c>
      <c r="Y271" s="1182">
        <v>128</v>
      </c>
      <c r="Z271" s="1182">
        <v>407</v>
      </c>
      <c r="AA271" s="1182">
        <v>75</v>
      </c>
      <c r="AB271" s="1182">
        <v>3</v>
      </c>
      <c r="AC271" s="1182">
        <v>1</v>
      </c>
      <c r="AD271" s="1182">
        <v>31</v>
      </c>
      <c r="AE271" s="1184">
        <f t="shared" si="164"/>
      </c>
      <c r="AF271" s="1178">
        <f t="shared" si="226"/>
      </c>
      <c r="AG271" s="1130" t="s">
        <v>756</v>
      </c>
      <c r="AH271" s="1185" t="s">
        <v>757</v>
      </c>
      <c r="AI271" s="1185">
        <v>25</v>
      </c>
    </row>
    <row r="272">
      <c r="A272" s="1170"/>
      <c r="B272" s="1171" t="s">
        <v>763</v>
      </c>
      <c r="C272" s="1171" t="s">
        <v>762</v>
      </c>
      <c r="D272" s="1173">
        <f t="shared" si="420"/>
      </c>
      <c r="E272" s="1174">
        <v>1085.63</v>
      </c>
      <c r="F272" s="1174">
        <v>2128.14</v>
      </c>
      <c r="G272" s="1190">
        <v>3</v>
      </c>
      <c r="H272" s="1190">
        <v>3</v>
      </c>
      <c r="I272" s="1176">
        <v>4395.110000000015</v>
      </c>
      <c r="J272" s="1177">
        <f t="shared" si="9"/>
      </c>
      <c r="K272" s="1177">
        <f t="shared" si="257"/>
      </c>
      <c r="L272" s="1177">
        <f t="shared" si="319"/>
      </c>
      <c r="M272" s="1177">
        <f t="shared" si="133"/>
      </c>
      <c r="N272" s="1178">
        <f t="shared" si="195"/>
      </c>
      <c r="O272" s="1179">
        <f t="shared" si="71"/>
      </c>
      <c r="P272" s="1179">
        <f t="shared" si="102"/>
      </c>
      <c r="Q272" s="1179">
        <f t="shared" si="536"/>
      </c>
      <c r="R272" s="1179">
        <f t="shared" si="40"/>
      </c>
      <c r="S272" s="1180">
        <f t="shared" si="288"/>
      </c>
      <c r="T272" s="1181">
        <v>0.0287</v>
      </c>
      <c r="U272" s="1182">
        <v>76</v>
      </c>
      <c r="V272" s="1178">
        <f t="shared" si="350"/>
      </c>
      <c r="W272" s="1182">
        <v>34217</v>
      </c>
      <c r="X272" s="1182">
        <v>395</v>
      </c>
      <c r="Y272" s="1182">
        <v>131</v>
      </c>
      <c r="Z272" s="1182">
        <v>400</v>
      </c>
      <c r="AA272" s="1182">
        <v>76</v>
      </c>
      <c r="AB272" s="1182">
        <v>6</v>
      </c>
      <c r="AC272" s="1182">
        <v>1</v>
      </c>
      <c r="AD272" s="1182">
        <v>40</v>
      </c>
      <c r="AE272" s="1184">
        <f t="shared" si="164"/>
      </c>
      <c r="AF272" s="1178">
        <f t="shared" si="226"/>
      </c>
      <c r="AG272" s="1130" t="s">
        <v>756</v>
      </c>
      <c r="AH272" s="1185" t="s">
        <v>757</v>
      </c>
      <c r="AI272" s="1185">
        <v>29</v>
      </c>
    </row>
    <row r="273">
      <c r="A273" s="1170"/>
      <c r="B273" s="1191" t="s">
        <v>746</v>
      </c>
      <c r="C273" s="1191"/>
      <c r="D273" s="1192">
        <f>SUM(D270:D272)</f>
      </c>
      <c r="E273" s="1192">
        <f>SUM(E270:E272)</f>
      </c>
      <c r="F273" s="1192">
        <f>SUM(F270:F272)</f>
      </c>
      <c r="G273" s="1192">
        <f>SUM(G270:G272)</f>
      </c>
      <c r="H273" s="1192">
        <f>SUM(H270:H272)</f>
      </c>
      <c r="I273" s="1192">
        <f>SUM(I270:I272)</f>
      </c>
      <c r="J273" s="1193">
        <f t="shared" si="9"/>
      </c>
      <c r="K273" s="1193">
        <f t="shared" si="257"/>
      </c>
      <c r="L273" s="1194">
        <f t="shared" si="319"/>
      </c>
      <c r="M273" s="1193">
        <f t="shared" si="133"/>
      </c>
      <c r="N273" s="1193">
        <f t="shared" si="195"/>
      </c>
      <c r="O273" s="1195">
        <f t="shared" si="71"/>
      </c>
      <c r="P273" s="1195">
        <f t="shared" si="102"/>
      </c>
      <c r="Q273" s="1195">
        <f t="shared" si="536"/>
      </c>
      <c r="R273" s="1195">
        <f t="shared" si="40"/>
      </c>
      <c r="S273" s="1196">
        <f t="shared" si="288"/>
      </c>
      <c r="T273" s="1195">
        <f>AVERAGE(T270:T272)</f>
      </c>
      <c r="U273" s="1197">
        <f>AVERAGE(U270:U272)</f>
      </c>
      <c r="V273" s="1200">
        <f t="shared" si="350"/>
      </c>
      <c r="W273" s="1192">
        <f>SUM(W270:W272)</f>
      </c>
      <c r="X273" s="1192">
        <f>SUM(X270:X272)</f>
      </c>
      <c r="Y273" s="1192">
        <f>SUM(Y270:Y272)</f>
      </c>
      <c r="Z273" s="1192">
        <f>SUM(Z270:Z272)</f>
      </c>
      <c r="AA273" s="1192">
        <f>SUM(AA270:AA272)</f>
      </c>
      <c r="AB273" s="1192">
        <f>SUM(AB270:AB272)</f>
      </c>
      <c r="AC273" s="1192">
        <f>SUM(AC270:AC272)</f>
      </c>
      <c r="AD273" s="1192">
        <f>SUM(AD270:AD272)</f>
      </c>
      <c r="AE273" s="1193">
        <f t="shared" si="164"/>
      </c>
      <c r="AF273" s="1198">
        <f t="shared" si="226"/>
      </c>
      <c r="AG273" s="1199"/>
      <c r="AH273" s="1199"/>
      <c r="AI273" s="1192">
        <f>SUM(AI270:AI272)</f>
      </c>
    </row>
    <row r="274">
      <c r="A274" s="1170"/>
      <c r="B274" s="1171" t="s">
        <v>772</v>
      </c>
      <c r="C274" s="1171" t="s">
        <v>764</v>
      </c>
      <c r="D274" s="1173">
        <f t="shared" ref="D274:D278" si="421">E274+F274</f>
      </c>
      <c r="E274" s="1174">
        <v>1051.05</v>
      </c>
      <c r="F274" s="1174">
        <v>2459.36</v>
      </c>
      <c r="G274" s="1190">
        <v>2</v>
      </c>
      <c r="H274" s="1190">
        <v>2</v>
      </c>
      <c r="I274" s="1176">
        <v>2998.709999999992</v>
      </c>
      <c r="J274" s="1177">
        <f t="shared" si="9"/>
      </c>
      <c r="K274" s="1177">
        <f t="shared" si="257"/>
      </c>
      <c r="L274" s="1177">
        <f t="shared" si="319"/>
      </c>
      <c r="M274" s="1177">
        <f t="shared" si="133"/>
      </c>
      <c r="N274" s="1178">
        <f t="shared" si="195"/>
      </c>
      <c r="O274" s="1179">
        <f t="shared" si="71"/>
      </c>
      <c r="P274" s="1179">
        <f t="shared" si="102"/>
      </c>
      <c r="Q274" s="1179">
        <f t="shared" si="536"/>
      </c>
      <c r="R274" s="1179">
        <f t="shared" si="40"/>
      </c>
      <c r="S274" s="1180">
        <f t="shared" si="288"/>
      </c>
      <c r="T274" s="1181">
        <v>0.0282</v>
      </c>
      <c r="U274" s="1182">
        <v>76</v>
      </c>
      <c r="V274" s="1178">
        <f t="shared" si="350"/>
      </c>
      <c r="W274" s="1182">
        <v>35318</v>
      </c>
      <c r="X274" s="1182">
        <v>438</v>
      </c>
      <c r="Y274" s="1182">
        <v>133</v>
      </c>
      <c r="Z274" s="1182">
        <v>460</v>
      </c>
      <c r="AA274" s="1182">
        <v>61</v>
      </c>
      <c r="AB274" s="1182">
        <v>14</v>
      </c>
      <c r="AC274" s="1182">
        <v>3</v>
      </c>
      <c r="AD274" s="1182">
        <v>32</v>
      </c>
      <c r="AE274" s="1184">
        <f t="shared" si="164"/>
      </c>
      <c r="AF274" s="1178">
        <f t="shared" si="226"/>
      </c>
      <c r="AG274" s="1130" t="s">
        <v>756</v>
      </c>
      <c r="AH274" s="1185" t="s">
        <v>757</v>
      </c>
      <c r="AI274" s="1185">
        <v>19</v>
      </c>
    </row>
    <row customHeight="true" ht="18.452380952380953" r="275">
      <c r="A275" s="1170"/>
      <c r="B275" s="1171" t="s">
        <v>772</v>
      </c>
      <c r="C275" s="1189" t="s">
        <v>765</v>
      </c>
      <c r="D275" s="1173">
        <f t="shared" si="421"/>
      </c>
      <c r="E275" s="1174">
        <v>926.98</v>
      </c>
      <c r="F275" s="1174">
        <v>2040.64</v>
      </c>
      <c r="G275" s="1190">
        <v>6</v>
      </c>
      <c r="H275" s="1190">
        <v>3</v>
      </c>
      <c r="I275" s="1176">
        <v>12102.890000000014</v>
      </c>
      <c r="J275" s="1177">
        <f t="shared" si="9"/>
      </c>
      <c r="K275" s="1177">
        <f t="shared" si="257"/>
      </c>
      <c r="L275" s="1177">
        <f t="shared" si="319"/>
      </c>
      <c r="M275" s="1177">
        <f t="shared" si="133"/>
      </c>
      <c r="N275" s="1178">
        <f t="shared" si="195"/>
      </c>
      <c r="O275" s="1179">
        <f t="shared" si="71"/>
      </c>
      <c r="P275" s="1179">
        <f t="shared" si="102"/>
      </c>
      <c r="Q275" s="1179">
        <f t="shared" si="536"/>
      </c>
      <c r="R275" s="1179">
        <f t="shared" si="40"/>
      </c>
      <c r="S275" s="1180">
        <f t="shared" si="288"/>
      </c>
      <c r="T275" s="1181">
        <v>0.0238</v>
      </c>
      <c r="U275" s="1182">
        <v>77</v>
      </c>
      <c r="V275" s="1178">
        <f t="shared" si="350"/>
      </c>
      <c r="W275" s="1182">
        <v>30751</v>
      </c>
      <c r="X275" s="1182">
        <v>419</v>
      </c>
      <c r="Y275" s="1182">
        <v>121</v>
      </c>
      <c r="Z275" s="1182">
        <v>438</v>
      </c>
      <c r="AA275" s="1182">
        <v>109</v>
      </c>
      <c r="AB275" s="1182">
        <v>6</v>
      </c>
      <c r="AC275" s="1182">
        <v>1</v>
      </c>
      <c r="AD275" s="1182">
        <v>31</v>
      </c>
      <c r="AE275" s="1184">
        <f t="shared" si="164"/>
      </c>
      <c r="AF275" s="1178">
        <f t="shared" si="226"/>
      </c>
      <c r="AG275" s="1130" t="s">
        <v>756</v>
      </c>
      <c r="AH275" s="1185" t="s">
        <v>757</v>
      </c>
      <c r="AI275" s="1185">
        <v>24</v>
      </c>
    </row>
    <row r="276">
      <c r="A276" s="1170"/>
      <c r="B276" s="1171" t="s">
        <v>772</v>
      </c>
      <c r="C276" s="1189" t="s">
        <v>766</v>
      </c>
      <c r="D276" s="1173">
        <f t="shared" si="421"/>
      </c>
      <c r="E276" s="1174">
        <v>1002</v>
      </c>
      <c r="F276" s="1174">
        <v>2420.24</v>
      </c>
      <c r="G276" s="1190">
        <v>2</v>
      </c>
      <c r="H276" s="1190">
        <v>2</v>
      </c>
      <c r="I276" s="1176">
        <v>5656.369999999995</v>
      </c>
      <c r="J276" s="1177">
        <f t="shared" si="9"/>
      </c>
      <c r="K276" s="1177">
        <f t="shared" si="257"/>
      </c>
      <c r="L276" s="1177">
        <f t="shared" si="319"/>
      </c>
      <c r="M276" s="1177">
        <f t="shared" si="133"/>
      </c>
      <c r="N276" s="1178">
        <f t="shared" si="195"/>
      </c>
      <c r="O276" s="1179">
        <f t="shared" si="71"/>
      </c>
      <c r="P276" s="1179">
        <f t="shared" si="102"/>
      </c>
      <c r="Q276" s="1179">
        <f t="shared" si="536"/>
      </c>
      <c r="R276" s="1179">
        <f t="shared" si="40"/>
      </c>
      <c r="S276" s="1180">
        <f t="shared" si="288"/>
      </c>
      <c r="T276" s="1181">
        <v>0.0192</v>
      </c>
      <c r="U276" s="1182">
        <v>76</v>
      </c>
      <c r="V276" s="1178">
        <f t="shared" si="350"/>
      </c>
      <c r="W276" s="1182">
        <v>36605</v>
      </c>
      <c r="X276" s="1182">
        <v>639</v>
      </c>
      <c r="Y276" s="1182">
        <v>128</v>
      </c>
      <c r="Z276" s="1182">
        <v>703</v>
      </c>
      <c r="AA276" s="1182">
        <v>58</v>
      </c>
      <c r="AB276" s="1182">
        <v>6</v>
      </c>
      <c r="AC276" s="1182">
        <v>4</v>
      </c>
      <c r="AD276" s="1182">
        <v>37</v>
      </c>
      <c r="AE276" s="1184">
        <f t="shared" si="164"/>
      </c>
      <c r="AF276" s="1178">
        <f t="shared" si="226"/>
      </c>
      <c r="AG276" s="1130" t="s">
        <v>756</v>
      </c>
      <c r="AH276" s="1185" t="s">
        <v>757</v>
      </c>
      <c r="AI276" s="1185">
        <v>27</v>
      </c>
    </row>
    <row r="277">
      <c r="A277" s="1170"/>
      <c r="B277" s="1171" t="s">
        <v>772</v>
      </c>
      <c r="C277" s="1189" t="s">
        <v>767</v>
      </c>
      <c r="D277" s="1173">
        <f t="shared" si="421"/>
      </c>
      <c r="E277" s="1174">
        <v>696.91</v>
      </c>
      <c r="F277" s="1174">
        <v>2153.82</v>
      </c>
      <c r="G277" s="1190">
        <v>3</v>
      </c>
      <c r="H277" s="1190">
        <v>3</v>
      </c>
      <c r="I277" s="1176">
        <v>4942.079999999987</v>
      </c>
      <c r="J277" s="1177">
        <f t="shared" si="9"/>
      </c>
      <c r="K277" s="1177">
        <f t="shared" si="257"/>
      </c>
      <c r="L277" s="1177">
        <f t="shared" si="319"/>
      </c>
      <c r="M277" s="1177">
        <f t="shared" si="133"/>
      </c>
      <c r="N277" s="1178">
        <f t="shared" si="195"/>
      </c>
      <c r="O277" s="1179">
        <f t="shared" si="71"/>
      </c>
      <c r="P277" s="1179">
        <f t="shared" si="102"/>
      </c>
      <c r="Q277" s="1179">
        <f t="shared" si="536"/>
      </c>
      <c r="R277" s="1179">
        <f t="shared" si="40"/>
      </c>
      <c r="S277" s="1180">
        <f t="shared" si="288"/>
      </c>
      <c r="T277" s="1181">
        <v>0.0256</v>
      </c>
      <c r="U277" s="1182">
        <v>76</v>
      </c>
      <c r="V277" s="1178">
        <f t="shared" si="350"/>
      </c>
      <c r="W277" s="1182">
        <v>28774</v>
      </c>
      <c r="X277" s="1182">
        <v>515</v>
      </c>
      <c r="Y277" s="1182">
        <v>117</v>
      </c>
      <c r="Z277" s="1182">
        <v>529</v>
      </c>
      <c r="AA277" s="1182">
        <v>26</v>
      </c>
      <c r="AB277" s="1182">
        <v>5</v>
      </c>
      <c r="AC277" s="1182">
        <v>0</v>
      </c>
      <c r="AD277" s="1182">
        <v>26</v>
      </c>
      <c r="AE277" s="1184">
        <f t="shared" si="164"/>
      </c>
      <c r="AF277" s="1178">
        <f t="shared" si="226"/>
      </c>
      <c r="AG277" s="1130" t="s">
        <v>756</v>
      </c>
      <c r="AH277" s="1185" t="s">
        <v>757</v>
      </c>
      <c r="AI277" s="1185">
        <v>11</v>
      </c>
    </row>
    <row r="278">
      <c r="A278" s="1170"/>
      <c r="B278" s="1171" t="s">
        <v>772</v>
      </c>
      <c r="C278" s="1189" t="s">
        <v>768</v>
      </c>
      <c r="D278" s="1173">
        <f t="shared" si="421"/>
      </c>
      <c r="E278" s="1174">
        <v>396.73</v>
      </c>
      <c r="F278" s="1174">
        <v>718.58</v>
      </c>
      <c r="G278" s="1190">
        <v>0</v>
      </c>
      <c r="H278" s="1190">
        <v>0</v>
      </c>
      <c r="I278" s="1176">
        <v>0</v>
      </c>
      <c r="J278" s="1177">
        <f t="shared" si="9"/>
      </c>
      <c r="K278" s="1177">
        <f t="shared" si="257"/>
      </c>
      <c r="L278" s="1177">
        <f t="shared" si="319"/>
      </c>
      <c r="M278" s="1177">
        <f t="shared" si="133"/>
      </c>
      <c r="N278" s="1178">
        <f t="shared" si="195"/>
      </c>
      <c r="O278" s="1179">
        <f t="shared" si="71"/>
      </c>
      <c r="P278" s="1179">
        <f t="shared" si="102"/>
      </c>
      <c r="Q278" s="1179">
        <f t="shared" si="536"/>
      </c>
      <c r="R278" s="1179">
        <f t="shared" si="40"/>
      </c>
      <c r="S278" s="1180">
        <f t="shared" si="288"/>
      </c>
      <c r="T278" s="1181">
        <v>0.0258</v>
      </c>
      <c r="U278" s="1182">
        <v>76</v>
      </c>
      <c r="V278" s="1178">
        <f t="shared" si="350"/>
      </c>
      <c r="W278" s="1182">
        <v>12952</v>
      </c>
      <c r="X278" s="1182">
        <v>386</v>
      </c>
      <c r="Y278" s="1182">
        <v>58</v>
      </c>
      <c r="Z278" s="1182">
        <v>444</v>
      </c>
      <c r="AA278" s="1182">
        <v>21</v>
      </c>
      <c r="AB278" s="1182">
        <v>1</v>
      </c>
      <c r="AC278" s="1182">
        <v>0</v>
      </c>
      <c r="AD278" s="1182">
        <v>16</v>
      </c>
      <c r="AE278" s="1184">
        <f t="shared" si="164"/>
      </c>
      <c r="AF278" s="1178">
        <f t="shared" si="226"/>
      </c>
      <c r="AG278" s="1130" t="s">
        <v>756</v>
      </c>
      <c r="AH278" s="1185" t="s">
        <v>757</v>
      </c>
      <c r="AI278" s="1185">
        <v>8</v>
      </c>
    </row>
    <row r="279">
      <c r="A279" s="1170"/>
      <c r="B279" s="1191" t="s">
        <v>746</v>
      </c>
      <c r="C279" s="1191"/>
      <c r="D279" s="1192">
        <f>SUM(D274:D278)</f>
      </c>
      <c r="E279" s="1192">
        <f>SUM(E274:E278)</f>
      </c>
      <c r="F279" s="1192">
        <f>SUM(F274:F278)</f>
      </c>
      <c r="G279" s="1192">
        <f>SUM(G274:G278)</f>
      </c>
      <c r="H279" s="1192">
        <f>SUM(H274:H278)</f>
      </c>
      <c r="I279" s="1192">
        <f>SUM(I274:I278)</f>
      </c>
      <c r="J279" s="1193">
        <f t="shared" si="9"/>
      </c>
      <c r="K279" s="1193">
        <f t="shared" si="257"/>
      </c>
      <c r="L279" s="1194">
        <f t="shared" si="319"/>
      </c>
      <c r="M279" s="1193">
        <f t="shared" si="133"/>
      </c>
      <c r="N279" s="1193">
        <f t="shared" si="195"/>
      </c>
      <c r="O279" s="1195">
        <f t="shared" si="71"/>
      </c>
      <c r="P279" s="1195">
        <f t="shared" si="102"/>
      </c>
      <c r="Q279" s="1195">
        <f t="shared" si="536"/>
      </c>
      <c r="R279" s="1195">
        <f t="shared" si="40"/>
      </c>
      <c r="S279" s="1196">
        <f t="shared" si="288"/>
      </c>
      <c r="T279" s="1195">
        <f>AVERAGE(T274:T278)</f>
      </c>
      <c r="U279" s="1197">
        <f>AVERAGE(U274:U278)</f>
      </c>
      <c r="V279" s="1200">
        <f t="shared" si="350"/>
      </c>
      <c r="W279" s="1192">
        <f>SUM(W274:W278)</f>
      </c>
      <c r="X279" s="1192">
        <f>SUM(X274:X278)</f>
      </c>
      <c r="Y279" s="1192">
        <f>SUM(Y274:Y278)</f>
      </c>
      <c r="Z279" s="1192">
        <f>SUM(Z274:Z278)</f>
      </c>
      <c r="AA279" s="1192">
        <f>SUM(AA274:AA278)</f>
      </c>
      <c r="AB279" s="1192">
        <f>SUM(AB274:AB278)</f>
      </c>
      <c r="AC279" s="1192">
        <f>SUM(AC274:AC278)</f>
      </c>
      <c r="AD279" s="1192">
        <f>SUM(AD274:AD278)</f>
      </c>
      <c r="AE279" s="1193">
        <f t="shared" si="164"/>
      </c>
      <c r="AF279" s="1198">
        <f t="shared" si="226"/>
      </c>
      <c r="AG279" s="1199"/>
      <c r="AH279" s="1199"/>
      <c r="AI279" s="1192">
        <f>SUM(AI274:AI278)</f>
      </c>
    </row>
    <row r="280">
      <c r="A280" s="1170"/>
      <c r="B280" s="1201" t="s">
        <v>769</v>
      </c>
      <c r="C280" s="1201"/>
      <c r="D280" s="1202">
        <f>D264+D259+D273+D269+D279</f>
      </c>
      <c r="E280" s="1202">
        <f>E264+E259+E273+E269+E279</f>
      </c>
      <c r="F280" s="1202">
        <f>F264+F259+F273+F269+F279</f>
      </c>
      <c r="G280" s="1202">
        <f>G264+G259+G273+G269+G279</f>
      </c>
      <c r="H280" s="1202">
        <f>H264+H259+H273+H269+H279</f>
      </c>
      <c r="I280" s="1202">
        <f>I264+I259+I273+I269+I279</f>
      </c>
      <c r="J280" s="1203">
        <f t="shared" si="9"/>
      </c>
      <c r="K280" s="1203">
        <f t="shared" si="257"/>
      </c>
      <c r="L280" s="1203">
        <f t="shared" si="319"/>
      </c>
      <c r="M280" s="1203">
        <f t="shared" si="133"/>
      </c>
      <c r="N280" s="1203">
        <f t="shared" si="195"/>
      </c>
      <c r="O280" s="1204">
        <f t="shared" si="71"/>
      </c>
      <c r="P280" s="1204">
        <f t="shared" si="102"/>
      </c>
      <c r="Q280" s="1204">
        <f t="shared" si="536"/>
      </c>
      <c r="R280" s="1204">
        <f t="shared" si="40"/>
      </c>
      <c r="S280" s="1205">
        <f t="shared" si="288"/>
      </c>
      <c r="T280" s="1203">
        <f>(T264+T259+T273+T269+T279)/5</f>
      </c>
      <c r="U280" s="1203">
        <f>(U264+U259+U273+U269+U279)/5</f>
      </c>
      <c r="V280" s="1203">
        <f>(V264+V259+V273+V269+V279)/5</f>
      </c>
      <c r="W280" s="1202">
        <f>W264+W259+W273+W269+W279</f>
      </c>
      <c r="X280" s="1202">
        <f>X264+X259+X273+X269+X279</f>
      </c>
      <c r="Y280" s="1202">
        <f>Y264+Y259+Y273+Y269+Y279</f>
      </c>
      <c r="Z280" s="1202">
        <f>Z264+Z259+Z273+Z269+Z279</f>
      </c>
      <c r="AA280" s="1202">
        <f>AA264+AA259+AA273+AA269+AA279</f>
      </c>
      <c r="AB280" s="1202">
        <f>AB264+AB259+AB273+AB269+AB279</f>
      </c>
      <c r="AC280" s="1202">
        <f>AC264+AC259+AC273+AC269+AC279</f>
      </c>
      <c r="AD280" s="1202">
        <f>AD264+AD259+AD273+AD269+AD279</f>
      </c>
      <c r="AE280" s="1203">
        <f t="shared" si="164"/>
      </c>
      <c r="AF280" s="1206">
        <f t="shared" si="226"/>
      </c>
      <c r="AG280" s="1201"/>
      <c r="AH280" s="1201"/>
      <c r="AI280" s="1202">
        <f>AI264+AI259+AI273+AI269+AI279</f>
      </c>
    </row>
    <row r="281">
      <c r="A281" s="1155" t="s">
        <v>700</v>
      </c>
      <c r="B281" s="1155" t="s">
        <v>701</v>
      </c>
      <c r="C281" s="1155"/>
      <c r="D281" s="1156" t="s">
        <v>702</v>
      </c>
      <c r="E281" s="1156"/>
      <c r="F281" s="1156"/>
      <c r="G281" s="1156"/>
      <c r="H281" s="1156"/>
      <c r="I281" s="1156"/>
      <c r="J281" s="1156"/>
      <c r="K281" s="1156"/>
      <c r="L281" s="1156"/>
      <c r="M281" s="1156"/>
      <c r="N281" s="1157" t="s">
        <v>703</v>
      </c>
      <c r="O281" s="1157"/>
      <c r="P281" s="1157"/>
      <c r="Q281" s="1157"/>
      <c r="R281" s="1157"/>
      <c r="S281" s="1157"/>
      <c r="T281" s="1157"/>
      <c r="U281" s="1157"/>
      <c r="V281" s="1157"/>
      <c r="W281" s="1157"/>
      <c r="X281" s="1157"/>
      <c r="Y281" s="1157"/>
      <c r="Z281" s="1157"/>
      <c r="AA281" s="1157"/>
      <c r="AB281" s="1157"/>
      <c r="AC281" s="1157"/>
      <c r="AD281" s="1157"/>
      <c r="AE281" s="1157"/>
      <c r="AF281" s="1157"/>
      <c r="AG281" s="1157"/>
      <c r="AH281" s="1157"/>
      <c r="AI281" s="1158"/>
    </row>
    <row r="282">
      <c r="A282" s="1155"/>
      <c r="B282" s="1159" t="s">
        <v>704</v>
      </c>
      <c r="C282" s="1155" t="s">
        <v>705</v>
      </c>
      <c r="D282" s="1214" t="s">
        <v>706</v>
      </c>
      <c r="E282" s="1156" t="s">
        <v>707</v>
      </c>
      <c r="F282" s="1160" t="s">
        <v>708</v>
      </c>
      <c r="G282" s="1161" t="s">
        <v>709</v>
      </c>
      <c r="H282" s="1162" t="s">
        <v>710</v>
      </c>
      <c r="I282" s="1163" t="s">
        <v>711</v>
      </c>
      <c r="J282" s="1164" t="s">
        <v>712</v>
      </c>
      <c r="K282" s="1164" t="s">
        <v>713</v>
      </c>
      <c r="L282" s="1165" t="s">
        <v>714</v>
      </c>
      <c r="M282" s="1164" t="s">
        <v>715</v>
      </c>
      <c r="N282" s="1157" t="s">
        <v>716</v>
      </c>
      <c r="O282" s="1166" t="s">
        <v>717</v>
      </c>
      <c r="P282" s="1166" t="s">
        <v>718</v>
      </c>
      <c r="Q282" s="1166" t="s">
        <v>719</v>
      </c>
      <c r="R282" s="1166" t="s">
        <v>720</v>
      </c>
      <c r="S282" s="1167" t="s">
        <v>721</v>
      </c>
      <c r="T282" s="1166" t="s">
        <v>722</v>
      </c>
      <c r="U282" s="1168" t="s">
        <v>723</v>
      </c>
      <c r="V282" s="1157" t="s">
        <v>724</v>
      </c>
      <c r="W282" s="1167" t="s">
        <v>725</v>
      </c>
      <c r="X282" s="1167" t="s">
        <v>726</v>
      </c>
      <c r="Y282" s="1167" t="s">
        <v>727</v>
      </c>
      <c r="Z282" s="1167" t="s">
        <v>728</v>
      </c>
      <c r="AA282" s="1167" t="s">
        <v>729</v>
      </c>
      <c r="AB282" s="1167" t="s">
        <v>730</v>
      </c>
      <c r="AC282" s="1167" t="s">
        <v>731</v>
      </c>
      <c r="AD282" s="1167" t="s">
        <v>732</v>
      </c>
      <c r="AE282" s="1169" t="s">
        <v>733</v>
      </c>
      <c r="AF282" s="1157" t="s">
        <v>734</v>
      </c>
      <c r="AG282" s="1158" t="s">
        <v>735</v>
      </c>
      <c r="AH282" s="1158" t="s">
        <v>736</v>
      </c>
      <c r="AI282" s="1158" t="s">
        <v>737</v>
      </c>
    </row>
    <row r="283">
      <c r="A283" s="1170" t="s">
        <v>784</v>
      </c>
      <c r="B283" s="1171" t="s">
        <v>771</v>
      </c>
      <c r="C283" s="1215" t="s">
        <v>740</v>
      </c>
      <c r="D283" s="1173">
        <f t="shared" ref="D283:D286" si="422">E283+F283</f>
      </c>
      <c r="E283" s="1216">
        <v>747.25</v>
      </c>
      <c r="F283" s="1174">
        <v>2178.58</v>
      </c>
      <c r="G283" s="1175">
        <v>4</v>
      </c>
      <c r="H283" s="1175">
        <v>4</v>
      </c>
      <c r="I283" s="1176">
        <v>7496.78</v>
      </c>
      <c r="J283" s="1177">
        <f t="shared" ref="J283:J308" si="10">I283/D283</f>
      </c>
      <c r="K283" s="1177">
        <f t="shared" ref="K283:K308" si="258">D283/G283</f>
      </c>
      <c r="L283" s="1177">
        <f t="shared" ref="L283:L308" si="320">D283/H283</f>
      </c>
      <c r="M283" s="1177">
        <f t="shared" ref="M283:M308" si="134">I283/G283</f>
      </c>
      <c r="N283" s="1178">
        <f t="shared" ref="N283:N308" si="196">D283/X283</f>
      </c>
      <c r="O283" s="1179">
        <f t="shared" ref="O283:O308" si="72">S283/W283*1</f>
      </c>
      <c r="P283" s="1179">
        <f t="shared" ref="P283:P308" si="103">X283/W283</f>
      </c>
      <c r="Q283" s="1179">
        <f t="shared" ref="Q283:Q308" si="537">Z283/W283</f>
      </c>
      <c r="R283" s="1179">
        <f t="shared" ref="R283:R308" si="41">AA283/Z283</f>
      </c>
      <c r="S283" s="1180">
        <f t="shared" ref="S283:S308" si="289">Y283/T283</f>
      </c>
      <c r="T283" s="1181">
        <v>0.0271</v>
      </c>
      <c r="U283" s="1182">
        <v>40</v>
      </c>
      <c r="V283" s="1178">
        <f t="shared" ref="V283:V307" si="351">(D283/W283)*1000</f>
      </c>
      <c r="W283" s="1183">
        <v>30827</v>
      </c>
      <c r="X283" s="1180">
        <v>967</v>
      </c>
      <c r="Y283" s="1180">
        <v>142</v>
      </c>
      <c r="Z283" s="1180">
        <v>1019</v>
      </c>
      <c r="AA283" s="1180">
        <v>56</v>
      </c>
      <c r="AB283" s="1180">
        <v>9</v>
      </c>
      <c r="AC283" s="1180">
        <v>1</v>
      </c>
      <c r="AD283" s="1183">
        <v>38</v>
      </c>
      <c r="AE283" s="1184">
        <f t="shared" ref="AE283:AE308" si="165">D283/Z283</f>
      </c>
      <c r="AF283" s="1178">
        <f t="shared" ref="AF283:AF308" si="227">AI283*1000/D283</f>
      </c>
      <c r="AG283" s="1185" t="s">
        <v>741</v>
      </c>
      <c r="AH283" s="1185" t="s">
        <v>742</v>
      </c>
      <c r="AI283" s="1185">
        <v>22</v>
      </c>
    </row>
    <row r="284">
      <c r="A284" s="1170"/>
      <c r="B284" s="1171" t="s">
        <v>771</v>
      </c>
      <c r="C284" s="1171" t="s">
        <v>743</v>
      </c>
      <c r="D284" s="1217">
        <f t="shared" si="422"/>
      </c>
      <c r="E284" s="1173">
        <v>659.14</v>
      </c>
      <c r="F284" s="1173">
        <v>2449.02</v>
      </c>
      <c r="G284" s="1175">
        <v>6</v>
      </c>
      <c r="H284" s="1175">
        <v>5</v>
      </c>
      <c r="I284" s="1176">
        <v>11794.660000000003</v>
      </c>
      <c r="J284" s="1177">
        <f t="shared" si="10"/>
      </c>
      <c r="K284" s="1177">
        <f t="shared" si="258"/>
      </c>
      <c r="L284" s="1177">
        <f t="shared" si="320"/>
      </c>
      <c r="M284" s="1177">
        <f t="shared" si="134"/>
      </c>
      <c r="N284" s="1178">
        <f t="shared" si="196"/>
      </c>
      <c r="O284" s="1179">
        <f t="shared" si="72"/>
      </c>
      <c r="P284" s="1179">
        <f t="shared" si="103"/>
      </c>
      <c r="Q284" s="1179">
        <f t="shared" si="537"/>
      </c>
      <c r="R284" s="1179">
        <f t="shared" si="41"/>
      </c>
      <c r="S284" s="1180">
        <f t="shared" si="289"/>
      </c>
      <c r="T284" s="1181">
        <v>0.0494</v>
      </c>
      <c r="U284" s="1182">
        <v>50</v>
      </c>
      <c r="V284" s="1178">
        <f t="shared" si="351"/>
      </c>
      <c r="W284" s="1188">
        <v>36042</v>
      </c>
      <c r="X284" s="1188">
        <v>828</v>
      </c>
      <c r="Y284" s="1188">
        <v>193</v>
      </c>
      <c r="Z284" s="1188">
        <v>876</v>
      </c>
      <c r="AA284" s="1188">
        <v>76</v>
      </c>
      <c r="AB284" s="1188">
        <v>11</v>
      </c>
      <c r="AC284" s="1188">
        <v>0</v>
      </c>
      <c r="AD284" s="1182">
        <v>55</v>
      </c>
      <c r="AE284" s="1184">
        <f t="shared" si="165"/>
      </c>
      <c r="AF284" s="1178">
        <f t="shared" si="227"/>
      </c>
      <c r="AG284" s="1185" t="s">
        <v>741</v>
      </c>
      <c r="AH284" s="1185" t="s">
        <v>742</v>
      </c>
      <c r="AI284" s="1185">
        <v>33</v>
      </c>
    </row>
    <row r="285">
      <c r="A285" s="1170"/>
      <c r="B285" s="1171" t="s">
        <v>771</v>
      </c>
      <c r="C285" s="1189" t="s">
        <v>744</v>
      </c>
      <c r="D285" s="1173">
        <f t="shared" si="422"/>
      </c>
      <c r="E285" s="1174">
        <v>1051.54</v>
      </c>
      <c r="F285" s="1174">
        <v>2500</v>
      </c>
      <c r="G285" s="1190">
        <v>6</v>
      </c>
      <c r="H285" s="1190">
        <v>6</v>
      </c>
      <c r="I285" s="1176">
        <v>13964.260000000002</v>
      </c>
      <c r="J285" s="1177">
        <f t="shared" si="10"/>
      </c>
      <c r="K285" s="1177">
        <f t="shared" si="258"/>
      </c>
      <c r="L285" s="1177">
        <f t="shared" si="320"/>
      </c>
      <c r="M285" s="1177">
        <f t="shared" si="134"/>
      </c>
      <c r="N285" s="1178">
        <f t="shared" si="196"/>
      </c>
      <c r="O285" s="1179">
        <f t="shared" si="72"/>
      </c>
      <c r="P285" s="1179">
        <f t="shared" si="103"/>
      </c>
      <c r="Q285" s="1179">
        <f t="shared" si="537"/>
      </c>
      <c r="R285" s="1179">
        <f t="shared" si="41"/>
      </c>
      <c r="S285" s="1180">
        <f t="shared" si="289"/>
      </c>
      <c r="T285" s="1181">
        <v>0.0331</v>
      </c>
      <c r="U285" s="1182">
        <v>52</v>
      </c>
      <c r="V285" s="1178">
        <f t="shared" si="351"/>
      </c>
      <c r="W285" s="1188">
        <v>34493</v>
      </c>
      <c r="X285" s="1188">
        <v>621</v>
      </c>
      <c r="Y285" s="1188">
        <v>178</v>
      </c>
      <c r="Z285" s="1188">
        <v>638</v>
      </c>
      <c r="AA285" s="1188">
        <v>45</v>
      </c>
      <c r="AB285" s="1188">
        <v>6</v>
      </c>
      <c r="AC285" s="1188">
        <v>1</v>
      </c>
      <c r="AD285" s="1182">
        <v>42</v>
      </c>
      <c r="AE285" s="1184">
        <f t="shared" si="165"/>
      </c>
      <c r="AF285" s="1178">
        <f t="shared" si="227"/>
      </c>
      <c r="AG285" s="1185" t="s">
        <v>741</v>
      </c>
      <c r="AH285" s="1185" t="s">
        <v>742</v>
      </c>
      <c r="AI285" s="1185">
        <v>31</v>
      </c>
    </row>
    <row r="286">
      <c r="A286" s="1170"/>
      <c r="B286" s="1171" t="s">
        <v>771</v>
      </c>
      <c r="C286" s="1171" t="s">
        <v>745</v>
      </c>
      <c r="D286" s="1173">
        <f t="shared" si="422"/>
      </c>
      <c r="E286" s="1174">
        <v>1143.52</v>
      </c>
      <c r="F286" s="1174">
        <v>2200</v>
      </c>
      <c r="G286" s="1190">
        <v>4</v>
      </c>
      <c r="H286" s="1190">
        <v>4</v>
      </c>
      <c r="I286" s="1176">
        <v>6545.480000000003</v>
      </c>
      <c r="J286" s="1177">
        <f t="shared" si="10"/>
      </c>
      <c r="K286" s="1177">
        <f t="shared" si="258"/>
      </c>
      <c r="L286" s="1177">
        <f t="shared" si="320"/>
      </c>
      <c r="M286" s="1177">
        <f t="shared" si="134"/>
      </c>
      <c r="N286" s="1178">
        <f t="shared" si="196"/>
      </c>
      <c r="O286" s="1179">
        <f t="shared" si="72"/>
      </c>
      <c r="P286" s="1179">
        <f t="shared" si="103"/>
      </c>
      <c r="Q286" s="1179">
        <f t="shared" si="537"/>
      </c>
      <c r="R286" s="1179">
        <f t="shared" si="41"/>
      </c>
      <c r="S286" s="1180">
        <f t="shared" si="289"/>
      </c>
      <c r="T286" s="1181">
        <v>0.0359</v>
      </c>
      <c r="U286" s="1182">
        <v>54</v>
      </c>
      <c r="V286" s="1178">
        <f t="shared" si="351"/>
      </c>
      <c r="W286" s="1188">
        <v>28964</v>
      </c>
      <c r="X286" s="1188">
        <v>611</v>
      </c>
      <c r="Y286" s="1188">
        <v>145</v>
      </c>
      <c r="Z286" s="1188">
        <v>638</v>
      </c>
      <c r="AA286" s="1188">
        <v>86</v>
      </c>
      <c r="AB286" s="1188">
        <v>7</v>
      </c>
      <c r="AC286" s="1188">
        <v>2</v>
      </c>
      <c r="AD286" s="1182">
        <v>48</v>
      </c>
      <c r="AE286" s="1184">
        <f t="shared" si="165"/>
      </c>
      <c r="AF286" s="1178">
        <f t="shared" si="227"/>
      </c>
      <c r="AG286" s="1185" t="s">
        <v>741</v>
      </c>
      <c r="AH286" s="1185" t="s">
        <v>742</v>
      </c>
      <c r="AI286" s="1185">
        <v>28</v>
      </c>
    </row>
    <row r="287">
      <c r="A287" s="1170"/>
      <c r="B287" s="1191" t="s">
        <v>746</v>
      </c>
      <c r="C287" s="1191"/>
      <c r="D287" s="1192">
        <f>SUM(D283:D286)</f>
      </c>
      <c r="E287" s="1192">
        <f>SUM(E283:E286)</f>
      </c>
      <c r="F287" s="1192">
        <f>SUM(F283:F286)</f>
      </c>
      <c r="G287" s="1192">
        <f>SUM(G283:G286)</f>
      </c>
      <c r="H287" s="1192">
        <f>SUM(H283:H286)</f>
      </c>
      <c r="I287" s="1193">
        <f>SUM(I283:I286)</f>
      </c>
      <c r="J287" s="1193">
        <f t="shared" si="10"/>
      </c>
      <c r="K287" s="1193">
        <f t="shared" si="258"/>
      </c>
      <c r="L287" s="1194">
        <f t="shared" si="320"/>
      </c>
      <c r="M287" s="1193">
        <f t="shared" si="134"/>
      </c>
      <c r="N287" s="1193">
        <f t="shared" si="196"/>
      </c>
      <c r="O287" s="1195">
        <f t="shared" si="72"/>
      </c>
      <c r="P287" s="1195">
        <f t="shared" si="103"/>
      </c>
      <c r="Q287" s="1195">
        <f t="shared" si="537"/>
      </c>
      <c r="R287" s="1195">
        <f t="shared" si="41"/>
      </c>
      <c r="S287" s="1196">
        <f t="shared" si="289"/>
      </c>
      <c r="T287" s="1195">
        <f>AVERAGE(T283:T286)</f>
      </c>
      <c r="U287" s="1197">
        <f>AVERAGE(U283:U286)</f>
      </c>
      <c r="V287" s="1193">
        <f t="shared" si="351"/>
      </c>
      <c r="W287" s="1192">
        <f>SUM(W283:W286)</f>
      </c>
      <c r="X287" s="1192">
        <f>SUM(X283:X286)</f>
      </c>
      <c r="Y287" s="1192">
        <f>SUM(Y283:Y286)</f>
      </c>
      <c r="Z287" s="1192">
        <f>SUM(Z283:Z286)</f>
      </c>
      <c r="AA287" s="1192">
        <f>SUM(AA283:AA286)</f>
      </c>
      <c r="AB287" s="1192">
        <f>SUM(AB283:AB286)</f>
      </c>
      <c r="AC287" s="1192">
        <f>SUM(AC283:AC286)</f>
      </c>
      <c r="AD287" s="1192">
        <f>SUM(AD283:AD286)</f>
      </c>
      <c r="AE287" s="1193">
        <f t="shared" si="165"/>
      </c>
      <c r="AF287" s="1198">
        <f t="shared" si="227"/>
      </c>
      <c r="AG287" s="1199"/>
      <c r="AH287" s="1199"/>
      <c r="AI287" s="1196">
        <f>SUM(AI283:AI286)</f>
      </c>
    </row>
    <row r="288">
      <c r="A288" s="1170"/>
      <c r="B288" s="1171" t="s">
        <v>739</v>
      </c>
      <c r="C288" s="1189" t="s">
        <v>748</v>
      </c>
      <c r="D288" s="1173">
        <f t="shared" ref="D288:D291" si="423">E288+F288</f>
      </c>
      <c r="E288" s="1190">
        <v>1302.4</v>
      </c>
      <c r="F288" s="1190">
        <v>2200</v>
      </c>
      <c r="G288" s="1190">
        <v>4</v>
      </c>
      <c r="H288" s="1190">
        <v>4</v>
      </c>
      <c r="I288" s="1176">
        <v>8056.630000000005</v>
      </c>
      <c r="J288" s="1177">
        <f t="shared" si="10"/>
      </c>
      <c r="K288" s="1177">
        <f t="shared" si="258"/>
      </c>
      <c r="L288" s="1177">
        <f t="shared" si="320"/>
      </c>
      <c r="M288" s="1177">
        <f t="shared" si="134"/>
      </c>
      <c r="N288" s="1178">
        <f t="shared" si="196"/>
      </c>
      <c r="O288" s="1179">
        <f t="shared" si="72"/>
      </c>
      <c r="P288" s="1179">
        <f t="shared" si="103"/>
      </c>
      <c r="Q288" s="1179">
        <f t="shared" si="537"/>
      </c>
      <c r="R288" s="1179">
        <f t="shared" si="41"/>
      </c>
      <c r="S288" s="1180">
        <f t="shared" si="289"/>
      </c>
      <c r="T288" s="1181">
        <v>0.0294</v>
      </c>
      <c r="U288" s="1182">
        <v>56</v>
      </c>
      <c r="V288" s="1178">
        <f t="shared" si="351"/>
      </c>
      <c r="W288" s="1182">
        <v>27037</v>
      </c>
      <c r="X288" s="1188">
        <v>502</v>
      </c>
      <c r="Y288" s="1188">
        <v>155</v>
      </c>
      <c r="Z288" s="1188">
        <v>532</v>
      </c>
      <c r="AA288" s="1188">
        <v>83</v>
      </c>
      <c r="AB288" s="1188">
        <v>6</v>
      </c>
      <c r="AC288" s="1188">
        <v>3</v>
      </c>
      <c r="AD288" s="1182">
        <v>33</v>
      </c>
      <c r="AE288" s="1184">
        <f t="shared" si="165"/>
      </c>
      <c r="AF288" s="1178">
        <f t="shared" si="227"/>
      </c>
      <c r="AG288" s="1185" t="s">
        <v>741</v>
      </c>
      <c r="AH288" s="1185" t="s">
        <v>742</v>
      </c>
      <c r="AI288" s="1185">
        <v>29</v>
      </c>
    </row>
    <row r="289">
      <c r="A289" s="1170"/>
      <c r="B289" s="1171" t="s">
        <v>739</v>
      </c>
      <c r="C289" s="1171" t="s">
        <v>749</v>
      </c>
      <c r="D289" s="1173">
        <f t="shared" si="423"/>
      </c>
      <c r="E289" s="1190">
        <v>1132.24</v>
      </c>
      <c r="F289" s="1190">
        <v>2200</v>
      </c>
      <c r="G289" s="1190">
        <v>4</v>
      </c>
      <c r="H289" s="1190">
        <v>4</v>
      </c>
      <c r="I289" s="1176">
        <v>8854.339999999997</v>
      </c>
      <c r="J289" s="1177">
        <f t="shared" si="10"/>
      </c>
      <c r="K289" s="1177">
        <f t="shared" si="258"/>
      </c>
      <c r="L289" s="1177">
        <f t="shared" si="320"/>
      </c>
      <c r="M289" s="1177">
        <f t="shared" si="134"/>
      </c>
      <c r="N289" s="1178">
        <f t="shared" si="196"/>
      </c>
      <c r="O289" s="1179">
        <f t="shared" si="72"/>
      </c>
      <c r="P289" s="1179">
        <f t="shared" si="103"/>
      </c>
      <c r="Q289" s="1179">
        <f t="shared" si="537"/>
      </c>
      <c r="R289" s="1179">
        <f t="shared" si="41"/>
      </c>
      <c r="S289" s="1180">
        <f t="shared" si="289"/>
      </c>
      <c r="T289" s="1181">
        <v>0.0388</v>
      </c>
      <c r="U289" s="1182">
        <v>60</v>
      </c>
      <c r="V289" s="1178">
        <f t="shared" si="351"/>
      </c>
      <c r="W289" s="1182">
        <v>25181</v>
      </c>
      <c r="X289" s="1188">
        <v>386</v>
      </c>
      <c r="Y289" s="1188">
        <v>160</v>
      </c>
      <c r="Z289" s="1188">
        <v>398</v>
      </c>
      <c r="AA289" s="1188">
        <v>68</v>
      </c>
      <c r="AB289" s="1188">
        <v>6</v>
      </c>
      <c r="AC289" s="1188">
        <v>4</v>
      </c>
      <c r="AD289" s="1182">
        <v>31</v>
      </c>
      <c r="AE289" s="1184">
        <f t="shared" si="165"/>
      </c>
      <c r="AF289" s="1178">
        <f t="shared" si="227"/>
      </c>
      <c r="AG289" s="1185" t="s">
        <v>741</v>
      </c>
      <c r="AH289" s="1185" t="s">
        <v>742</v>
      </c>
      <c r="AI289" s="1185">
        <v>24</v>
      </c>
    </row>
    <row r="290">
      <c r="A290" s="1170"/>
      <c r="B290" s="1171" t="s">
        <v>739</v>
      </c>
      <c r="C290" s="1171" t="s">
        <v>750</v>
      </c>
      <c r="D290" s="1173">
        <f t="shared" si="423"/>
      </c>
      <c r="E290" s="1190">
        <v>1274.81</v>
      </c>
      <c r="F290" s="1190">
        <v>2200</v>
      </c>
      <c r="G290" s="1190">
        <v>5</v>
      </c>
      <c r="H290" s="1190">
        <v>5</v>
      </c>
      <c r="I290" s="1176">
        <v>11293.430000000008</v>
      </c>
      <c r="J290" s="1177">
        <f t="shared" si="10"/>
      </c>
      <c r="K290" s="1177">
        <f t="shared" si="258"/>
      </c>
      <c r="L290" s="1177">
        <f t="shared" si="320"/>
      </c>
      <c r="M290" s="1177">
        <f t="shared" si="134"/>
      </c>
      <c r="N290" s="1178">
        <f t="shared" si="196"/>
      </c>
      <c r="O290" s="1179">
        <f t="shared" si="72"/>
      </c>
      <c r="P290" s="1179">
        <f t="shared" si="103"/>
      </c>
      <c r="Q290" s="1179">
        <f t="shared" si="537"/>
      </c>
      <c r="R290" s="1179">
        <f t="shared" si="41"/>
      </c>
      <c r="S290" s="1180">
        <f t="shared" si="289"/>
      </c>
      <c r="T290" s="1181">
        <v>0.0212</v>
      </c>
      <c r="U290" s="1182">
        <v>62</v>
      </c>
      <c r="V290" s="1178">
        <f t="shared" si="351"/>
      </c>
      <c r="W290" s="1182">
        <v>32966</v>
      </c>
      <c r="X290" s="1188">
        <v>502</v>
      </c>
      <c r="Y290" s="1188">
        <v>146</v>
      </c>
      <c r="Z290" s="1188">
        <v>517</v>
      </c>
      <c r="AA290" s="1188">
        <v>66</v>
      </c>
      <c r="AB290" s="1188">
        <v>6</v>
      </c>
      <c r="AC290" s="1188">
        <v>1</v>
      </c>
      <c r="AD290" s="1182">
        <v>25</v>
      </c>
      <c r="AE290" s="1184">
        <f t="shared" si="165"/>
      </c>
      <c r="AF290" s="1178">
        <f t="shared" si="227"/>
      </c>
      <c r="AG290" s="1185" t="s">
        <v>741</v>
      </c>
      <c r="AH290" s="1185" t="s">
        <v>742</v>
      </c>
      <c r="AI290" s="1185">
        <v>17</v>
      </c>
    </row>
    <row r="291">
      <c r="A291" s="1170"/>
      <c r="B291" s="1171" t="s">
        <v>739</v>
      </c>
      <c r="C291" s="1171" t="s">
        <v>751</v>
      </c>
      <c r="D291" s="1173">
        <f t="shared" si="423"/>
      </c>
      <c r="E291" s="1190">
        <v>1322.03</v>
      </c>
      <c r="F291" s="1190">
        <v>2162.96</v>
      </c>
      <c r="G291" s="1190">
        <v>4</v>
      </c>
      <c r="H291" s="1190">
        <v>4</v>
      </c>
      <c r="I291" s="1176">
        <v>9858.429999999993</v>
      </c>
      <c r="J291" s="1177">
        <f t="shared" si="10"/>
      </c>
      <c r="K291" s="1177">
        <f t="shared" si="258"/>
      </c>
      <c r="L291" s="1177">
        <f t="shared" si="320"/>
      </c>
      <c r="M291" s="1177">
        <f t="shared" si="134"/>
      </c>
      <c r="N291" s="1178">
        <f t="shared" si="196"/>
      </c>
      <c r="O291" s="1179">
        <f t="shared" si="72"/>
      </c>
      <c r="P291" s="1179">
        <f t="shared" si="103"/>
      </c>
      <c r="Q291" s="1179">
        <f t="shared" si="537"/>
      </c>
      <c r="R291" s="1179">
        <f t="shared" si="41"/>
      </c>
      <c r="S291" s="1180">
        <f t="shared" si="289"/>
      </c>
      <c r="T291" s="1181">
        <v>0.0265</v>
      </c>
      <c r="U291" s="1182">
        <v>64</v>
      </c>
      <c r="V291" s="1178">
        <f t="shared" si="351"/>
      </c>
      <c r="W291" s="1182">
        <v>30693</v>
      </c>
      <c r="X291" s="1188">
        <v>445</v>
      </c>
      <c r="Y291" s="1188">
        <v>130</v>
      </c>
      <c r="Z291" s="1188">
        <v>481</v>
      </c>
      <c r="AA291" s="1188">
        <v>67</v>
      </c>
      <c r="AB291" s="1188">
        <v>8</v>
      </c>
      <c r="AC291" s="1188">
        <v>2</v>
      </c>
      <c r="AD291" s="1182">
        <v>34</v>
      </c>
      <c r="AE291" s="1184">
        <f t="shared" si="165"/>
      </c>
      <c r="AF291" s="1178">
        <f t="shared" si="227"/>
      </c>
      <c r="AG291" s="1185" t="s">
        <v>741</v>
      </c>
      <c r="AH291" s="1185" t="s">
        <v>742</v>
      </c>
      <c r="AI291" s="1185">
        <v>28</v>
      </c>
    </row>
    <row r="292">
      <c r="A292" s="1170"/>
      <c r="B292" s="1191" t="s">
        <v>746</v>
      </c>
      <c r="C292" s="1191"/>
      <c r="D292" s="1192">
        <f>SUM(D288:D291)</f>
      </c>
      <c r="E292" s="1192">
        <f>SUM(E288:E291)</f>
      </c>
      <c r="F292" s="1192">
        <f>SUM(F288:F291)</f>
      </c>
      <c r="G292" s="1192">
        <f>SUM(G288:G291)</f>
      </c>
      <c r="H292" s="1192">
        <f>SUM(H288:H291)</f>
      </c>
      <c r="I292" s="1192">
        <f>SUM(I288:I291)</f>
      </c>
      <c r="J292" s="1193">
        <f t="shared" si="10"/>
      </c>
      <c r="K292" s="1193">
        <f t="shared" si="258"/>
      </c>
      <c r="L292" s="1194">
        <f t="shared" si="320"/>
      </c>
      <c r="M292" s="1193">
        <f t="shared" si="134"/>
      </c>
      <c r="N292" s="1193">
        <f t="shared" si="196"/>
      </c>
      <c r="O292" s="1195">
        <f t="shared" si="72"/>
      </c>
      <c r="P292" s="1195">
        <f t="shared" si="103"/>
      </c>
      <c r="Q292" s="1195">
        <f t="shared" si="537"/>
      </c>
      <c r="R292" s="1195">
        <f t="shared" si="41"/>
      </c>
      <c r="S292" s="1196">
        <f t="shared" si="289"/>
      </c>
      <c r="T292" s="1195">
        <f>AVERAGE(T288:T291)</f>
      </c>
      <c r="U292" s="1197">
        <f>AVERAGE(U288:U291)</f>
      </c>
      <c r="V292" s="1200">
        <f t="shared" si="351"/>
      </c>
      <c r="W292" s="1192">
        <f>SUM(W288:W291)</f>
      </c>
      <c r="X292" s="1192">
        <f>SUM(X288:X291)</f>
      </c>
      <c r="Y292" s="1192">
        <f>SUM(Y288:Y291)</f>
      </c>
      <c r="Z292" s="1192">
        <f>SUM(Z288:Z291)</f>
      </c>
      <c r="AA292" s="1192">
        <f>SUM(AA288:AA291)</f>
      </c>
      <c r="AB292" s="1192">
        <f>SUM(AB288:AB291)</f>
      </c>
      <c r="AC292" s="1192">
        <f>SUM(AC288:AC291)</f>
      </c>
      <c r="AD292" s="1192">
        <f>SUM(AD288:AD291)</f>
      </c>
      <c r="AE292" s="1193">
        <f t="shared" si="165"/>
      </c>
      <c r="AF292" s="1198">
        <f t="shared" si="227"/>
      </c>
      <c r="AG292" s="1199"/>
      <c r="AH292" s="1199"/>
      <c r="AI292" s="1196">
        <f>SUM(AI288:AI291)</f>
      </c>
    </row>
    <row r="293">
      <c r="A293" s="1170"/>
      <c r="B293" s="1171" t="s">
        <v>752</v>
      </c>
      <c r="C293" s="1171" t="s">
        <v>753</v>
      </c>
      <c r="D293" s="1173">
        <f t="shared" ref="D293:D296" si="424">E293+F293</f>
      </c>
      <c r="E293" s="1190">
        <v>933.64</v>
      </c>
      <c r="F293" s="1190">
        <v>2337.04</v>
      </c>
      <c r="G293" s="1190">
        <v>3</v>
      </c>
      <c r="H293" s="1190">
        <v>3</v>
      </c>
      <c r="I293" s="1177">
        <v>6652.860000000001</v>
      </c>
      <c r="J293" s="1177">
        <f t="shared" si="10"/>
      </c>
      <c r="K293" s="1177">
        <f t="shared" si="258"/>
      </c>
      <c r="L293" s="1177">
        <f t="shared" si="320"/>
      </c>
      <c r="M293" s="1177">
        <f t="shared" si="134"/>
      </c>
      <c r="N293" s="1178">
        <f t="shared" si="196"/>
      </c>
      <c r="O293" s="1179">
        <f t="shared" si="72"/>
      </c>
      <c r="P293" s="1179">
        <f t="shared" si="103"/>
      </c>
      <c r="Q293" s="1179">
        <f t="shared" si="537"/>
      </c>
      <c r="R293" s="1179">
        <f t="shared" si="41"/>
      </c>
      <c r="S293" s="1180">
        <f t="shared" si="289"/>
      </c>
      <c r="T293" s="1181">
        <v>0.0373</v>
      </c>
      <c r="U293" s="1182">
        <v>66</v>
      </c>
      <c r="V293" s="1178">
        <f t="shared" si="351"/>
      </c>
      <c r="W293" s="1182">
        <v>33003</v>
      </c>
      <c r="X293" s="1182">
        <v>412</v>
      </c>
      <c r="Y293" s="1182">
        <v>162</v>
      </c>
      <c r="Z293" s="1182">
        <v>409</v>
      </c>
      <c r="AA293" s="1182">
        <v>74</v>
      </c>
      <c r="AB293" s="1182">
        <v>6</v>
      </c>
      <c r="AC293" s="1182">
        <v>1</v>
      </c>
      <c r="AD293" s="1182">
        <v>41</v>
      </c>
      <c r="AE293" s="1184">
        <f t="shared" si="165"/>
      </c>
      <c r="AF293" s="1178">
        <f t="shared" si="227"/>
      </c>
      <c r="AG293" s="1185" t="s">
        <v>741</v>
      </c>
      <c r="AH293" s="1185" t="s">
        <v>742</v>
      </c>
      <c r="AI293" s="1185">
        <v>23</v>
      </c>
    </row>
    <row r="294">
      <c r="A294" s="1170"/>
      <c r="B294" s="1171" t="s">
        <v>752</v>
      </c>
      <c r="C294" s="1171" t="s">
        <v>754</v>
      </c>
      <c r="D294" s="1173">
        <f t="shared" si="424"/>
      </c>
      <c r="E294" s="1190">
        <v>1321.57</v>
      </c>
      <c r="F294" s="1190">
        <v>2200</v>
      </c>
      <c r="G294" s="1190">
        <v>3</v>
      </c>
      <c r="H294" s="1190">
        <v>2</v>
      </c>
      <c r="I294" s="1177">
        <v>5341.050000000003</v>
      </c>
      <c r="J294" s="1177">
        <f t="shared" si="10"/>
      </c>
      <c r="K294" s="1177">
        <f t="shared" si="258"/>
      </c>
      <c r="L294" s="1177">
        <f t="shared" si="320"/>
      </c>
      <c r="M294" s="1177">
        <f t="shared" si="134"/>
      </c>
      <c r="N294" s="1178">
        <f t="shared" si="196"/>
      </c>
      <c r="O294" s="1179">
        <f t="shared" si="72"/>
      </c>
      <c r="P294" s="1179">
        <f t="shared" si="103"/>
      </c>
      <c r="Q294" s="1179">
        <f t="shared" si="537"/>
      </c>
      <c r="R294" s="1179">
        <f t="shared" si="41"/>
      </c>
      <c r="S294" s="1180">
        <f t="shared" si="289"/>
      </c>
      <c r="T294" s="1181">
        <v>0.029</v>
      </c>
      <c r="U294" s="1182">
        <v>67</v>
      </c>
      <c r="V294" s="1178">
        <f t="shared" si="351"/>
      </c>
      <c r="W294" s="1182">
        <v>35561</v>
      </c>
      <c r="X294" s="1182">
        <v>510</v>
      </c>
      <c r="Y294" s="1182">
        <v>164</v>
      </c>
      <c r="Z294" s="1182">
        <v>526</v>
      </c>
      <c r="AA294" s="1182">
        <v>64</v>
      </c>
      <c r="AB294" s="1182">
        <v>4</v>
      </c>
      <c r="AC294" s="1182">
        <v>4</v>
      </c>
      <c r="AD294" s="1182">
        <v>38</v>
      </c>
      <c r="AE294" s="1184">
        <f t="shared" si="165"/>
      </c>
      <c r="AF294" s="1178">
        <f t="shared" si="227"/>
      </c>
      <c r="AG294" s="1185" t="s">
        <v>741</v>
      </c>
      <c r="AH294" s="1185" t="s">
        <v>742</v>
      </c>
      <c r="AI294" s="1185">
        <v>26</v>
      </c>
    </row>
    <row r="295">
      <c r="A295" s="1170"/>
      <c r="B295" s="1171" t="s">
        <v>752</v>
      </c>
      <c r="C295" s="1171" t="s">
        <v>755</v>
      </c>
      <c r="D295" s="1173">
        <f t="shared" si="424"/>
      </c>
      <c r="E295" s="1190">
        <v>1018.22</v>
      </c>
      <c r="F295" s="1190">
        <v>2316.85</v>
      </c>
      <c r="G295" s="1190">
        <v>5</v>
      </c>
      <c r="H295" s="1190">
        <v>4</v>
      </c>
      <c r="I295" s="1177">
        <v>9144.139999999985</v>
      </c>
      <c r="J295" s="1177">
        <f t="shared" si="10"/>
      </c>
      <c r="K295" s="1177">
        <f t="shared" si="258"/>
      </c>
      <c r="L295" s="1177">
        <f t="shared" si="320"/>
      </c>
      <c r="M295" s="1177">
        <f t="shared" si="134"/>
      </c>
      <c r="N295" s="1178">
        <f t="shared" si="196"/>
      </c>
      <c r="O295" s="1179">
        <f t="shared" si="72"/>
      </c>
      <c r="P295" s="1179">
        <f t="shared" si="103"/>
      </c>
      <c r="Q295" s="1179">
        <f t="shared" si="537"/>
      </c>
      <c r="R295" s="1179">
        <f t="shared" si="41"/>
      </c>
      <c r="S295" s="1180">
        <f t="shared" si="289"/>
      </c>
      <c r="T295" s="1181">
        <v>0.0584</v>
      </c>
      <c r="U295" s="1182">
        <v>69</v>
      </c>
      <c r="V295" s="1178">
        <f t="shared" si="351"/>
      </c>
      <c r="W295" s="1182">
        <v>32261</v>
      </c>
      <c r="X295" s="1182">
        <v>335</v>
      </c>
      <c r="Y295" s="1182">
        <v>162</v>
      </c>
      <c r="Z295" s="1182">
        <v>355</v>
      </c>
      <c r="AA295" s="1182">
        <v>65</v>
      </c>
      <c r="AB295" s="1182">
        <v>5</v>
      </c>
      <c r="AC295" s="1182">
        <v>0</v>
      </c>
      <c r="AD295" s="1182">
        <v>24</v>
      </c>
      <c r="AE295" s="1184">
        <f t="shared" si="165"/>
      </c>
      <c r="AF295" s="1178">
        <f t="shared" si="227"/>
      </c>
      <c r="AG295" s="1130" t="s">
        <v>756</v>
      </c>
      <c r="AH295" s="1185" t="s">
        <v>757</v>
      </c>
      <c r="AI295" s="1185">
        <v>33</v>
      </c>
    </row>
    <row r="296">
      <c r="A296" s="1170"/>
      <c r="B296" s="1171" t="s">
        <v>752</v>
      </c>
      <c r="C296" s="1171" t="s">
        <v>758</v>
      </c>
      <c r="D296" s="1173">
        <f t="shared" si="424"/>
      </c>
      <c r="E296" s="1190">
        <v>832.0600000000001</v>
      </c>
      <c r="F296" s="1190">
        <v>2237.79</v>
      </c>
      <c r="G296" s="1190">
        <v>2</v>
      </c>
      <c r="H296" s="1190">
        <v>2</v>
      </c>
      <c r="I296" s="1177">
        <v>3899.610000000015</v>
      </c>
      <c r="J296" s="1177">
        <f t="shared" si="10"/>
      </c>
      <c r="K296" s="1177">
        <f t="shared" si="258"/>
      </c>
      <c r="L296" s="1177">
        <f t="shared" si="320"/>
      </c>
      <c r="M296" s="1177">
        <f t="shared" si="134"/>
      </c>
      <c r="N296" s="1178">
        <f t="shared" si="196"/>
      </c>
      <c r="O296" s="1179">
        <f t="shared" si="72"/>
      </c>
      <c r="P296" s="1179">
        <f t="shared" si="103"/>
      </c>
      <c r="Q296" s="1179">
        <f t="shared" si="537"/>
      </c>
      <c r="R296" s="1179">
        <f t="shared" si="41"/>
      </c>
      <c r="S296" s="1180">
        <f t="shared" si="289"/>
      </c>
      <c r="T296" s="1181">
        <v>0.0333</v>
      </c>
      <c r="U296" s="1182">
        <v>71</v>
      </c>
      <c r="V296" s="1178">
        <f t="shared" si="351"/>
      </c>
      <c r="W296" s="1182">
        <v>30332</v>
      </c>
      <c r="X296" s="1182">
        <v>302</v>
      </c>
      <c r="Y296" s="1182">
        <v>123</v>
      </c>
      <c r="Z296" s="1182">
        <v>317</v>
      </c>
      <c r="AA296" s="1182">
        <v>60</v>
      </c>
      <c r="AB296" s="1182">
        <v>4</v>
      </c>
      <c r="AC296" s="1182">
        <v>0</v>
      </c>
      <c r="AD296" s="1182">
        <v>43</v>
      </c>
      <c r="AE296" s="1184">
        <f t="shared" si="165"/>
      </c>
      <c r="AF296" s="1178">
        <f t="shared" si="227"/>
      </c>
      <c r="AG296" s="1130" t="s">
        <v>756</v>
      </c>
      <c r="AH296" s="1185" t="s">
        <v>757</v>
      </c>
      <c r="AI296" s="1185">
        <v>23</v>
      </c>
    </row>
    <row r="297">
      <c r="A297" s="1170"/>
      <c r="B297" s="1191" t="s">
        <v>746</v>
      </c>
      <c r="C297" s="1191"/>
      <c r="D297" s="1192">
        <f>SUM(D293:D296)</f>
      </c>
      <c r="E297" s="1192">
        <f>SUM(E293:E296)</f>
      </c>
      <c r="F297" s="1192">
        <f>SUM(F293:F296)</f>
      </c>
      <c r="G297" s="1192">
        <f>SUM(G293:G296)</f>
      </c>
      <c r="H297" s="1192">
        <f>SUM(H293:H296)</f>
      </c>
      <c r="I297" s="1192">
        <f>SUM(I293:I296)</f>
      </c>
      <c r="J297" s="1193">
        <f t="shared" si="10"/>
      </c>
      <c r="K297" s="1193">
        <f t="shared" si="258"/>
      </c>
      <c r="L297" s="1194">
        <f t="shared" si="320"/>
      </c>
      <c r="M297" s="1193">
        <f t="shared" si="134"/>
      </c>
      <c r="N297" s="1193">
        <f t="shared" si="196"/>
      </c>
      <c r="O297" s="1195">
        <f t="shared" si="72"/>
      </c>
      <c r="P297" s="1195">
        <f t="shared" si="103"/>
      </c>
      <c r="Q297" s="1195">
        <f t="shared" si="537"/>
      </c>
      <c r="R297" s="1195">
        <f t="shared" si="41"/>
      </c>
      <c r="S297" s="1196">
        <f t="shared" si="289"/>
      </c>
      <c r="T297" s="1195">
        <f>AVERAGE(T293:T296)</f>
      </c>
      <c r="U297" s="1197">
        <f>AVERAGE(U293:U296)</f>
      </c>
      <c r="V297" s="1200">
        <f t="shared" si="351"/>
      </c>
      <c r="W297" s="1192">
        <f>SUM(W293:W296)</f>
      </c>
      <c r="X297" s="1192">
        <f>SUM(X293:X296)</f>
      </c>
      <c r="Y297" s="1192">
        <f>SUM(Y293:Y296)</f>
      </c>
      <c r="Z297" s="1192">
        <f>SUM(Z293:Z296)</f>
      </c>
      <c r="AA297" s="1192">
        <f>SUM(AA293:AA296)</f>
      </c>
      <c r="AB297" s="1192">
        <f>SUM(AB293:AB296)</f>
      </c>
      <c r="AC297" s="1192">
        <f>SUM(AC293:AC296)</f>
      </c>
      <c r="AD297" s="1192">
        <f>SUM(AD293:AD296)</f>
      </c>
      <c r="AE297" s="1193">
        <f t="shared" si="165"/>
      </c>
      <c r="AF297" s="1198">
        <f t="shared" si="227"/>
      </c>
      <c r="AG297" s="1199"/>
      <c r="AH297" s="1199"/>
      <c r="AI297" s="1192">
        <f>SUM(AI293:AI296)</f>
      </c>
    </row>
    <row r="298">
      <c r="A298" s="1170"/>
      <c r="B298" s="1171" t="s">
        <v>772</v>
      </c>
      <c r="C298" s="1171" t="s">
        <v>759</v>
      </c>
      <c r="D298" s="1173">
        <f t="shared" ref="D298:D301" si="425">E298+F298</f>
      </c>
      <c r="E298" s="1174">
        <v>916.9699999999999</v>
      </c>
      <c r="F298" s="1174">
        <v>2245.36</v>
      </c>
      <c r="G298" s="1190">
        <v>3</v>
      </c>
      <c r="H298" s="1190">
        <v>2</v>
      </c>
      <c r="I298" s="1176">
        <v>6833.990000000005</v>
      </c>
      <c r="J298" s="1177">
        <f t="shared" si="10"/>
      </c>
      <c r="K298" s="1177">
        <f t="shared" si="258"/>
      </c>
      <c r="L298" s="1177">
        <f t="shared" si="320"/>
      </c>
      <c r="M298" s="1177">
        <f t="shared" si="134"/>
      </c>
      <c r="N298" s="1178">
        <f t="shared" si="196"/>
      </c>
      <c r="O298" s="1179">
        <f t="shared" si="72"/>
      </c>
      <c r="P298" s="1179">
        <f t="shared" si="103"/>
      </c>
      <c r="Q298" s="1179">
        <f t="shared" si="537"/>
      </c>
      <c r="R298" s="1179">
        <f t="shared" si="41"/>
      </c>
      <c r="S298" s="1180">
        <f t="shared" si="289"/>
      </c>
      <c r="T298" s="1181">
        <v>0.0233</v>
      </c>
      <c r="U298" s="1182">
        <v>71</v>
      </c>
      <c r="V298" s="1178">
        <f t="shared" si="351"/>
      </c>
      <c r="W298" s="1182">
        <v>31713</v>
      </c>
      <c r="X298" s="1182">
        <v>368</v>
      </c>
      <c r="Y298" s="1182">
        <v>114</v>
      </c>
      <c r="Z298" s="1182">
        <v>377</v>
      </c>
      <c r="AA298" s="1182">
        <v>37</v>
      </c>
      <c r="AB298" s="1182">
        <v>3</v>
      </c>
      <c r="AC298" s="1182">
        <v>3</v>
      </c>
      <c r="AD298" s="1182">
        <v>44</v>
      </c>
      <c r="AE298" s="1184">
        <f t="shared" si="165"/>
      </c>
      <c r="AF298" s="1178">
        <f t="shared" si="227"/>
      </c>
      <c r="AG298" s="1130" t="s">
        <v>756</v>
      </c>
      <c r="AH298" s="1185" t="s">
        <v>757</v>
      </c>
      <c r="AI298" s="1185">
        <v>21</v>
      </c>
    </row>
    <row r="299">
      <c r="A299" s="1170"/>
      <c r="B299" s="1171" t="s">
        <v>772</v>
      </c>
      <c r="C299" s="1171" t="s">
        <v>761</v>
      </c>
      <c r="D299" s="1173">
        <f t="shared" si="425"/>
      </c>
      <c r="E299" s="1174">
        <v>971.64</v>
      </c>
      <c r="F299" s="1174">
        <v>2200</v>
      </c>
      <c r="G299" s="1190">
        <v>6</v>
      </c>
      <c r="H299" s="1190">
        <v>2</v>
      </c>
      <c r="I299" s="1176">
        <v>13236.800000000003</v>
      </c>
      <c r="J299" s="1177">
        <f t="shared" si="10"/>
      </c>
      <c r="K299" s="1177">
        <f t="shared" si="258"/>
      </c>
      <c r="L299" s="1177">
        <f t="shared" si="320"/>
      </c>
      <c r="M299" s="1177">
        <f t="shared" si="134"/>
      </c>
      <c r="N299" s="1178">
        <f t="shared" si="196"/>
      </c>
      <c r="O299" s="1179">
        <f t="shared" si="72"/>
      </c>
      <c r="P299" s="1179">
        <f t="shared" si="103"/>
      </c>
      <c r="Q299" s="1179">
        <f t="shared" si="537"/>
      </c>
      <c r="R299" s="1179">
        <f t="shared" si="41"/>
      </c>
      <c r="S299" s="1180">
        <f t="shared" si="289"/>
      </c>
      <c r="T299" s="1181">
        <v>0.0266</v>
      </c>
      <c r="U299" s="1182">
        <v>73</v>
      </c>
      <c r="V299" s="1178">
        <f t="shared" si="351"/>
      </c>
      <c r="W299" s="1182">
        <v>27447</v>
      </c>
      <c r="X299" s="1182">
        <v>437</v>
      </c>
      <c r="Y299" s="1182">
        <v>140</v>
      </c>
      <c r="Z299" s="1182">
        <v>449</v>
      </c>
      <c r="AA299" s="1182">
        <v>68</v>
      </c>
      <c r="AB299" s="1182">
        <v>3</v>
      </c>
      <c r="AC299" s="1182">
        <v>0</v>
      </c>
      <c r="AD299" s="1182">
        <v>38</v>
      </c>
      <c r="AE299" s="1184">
        <f t="shared" si="165"/>
      </c>
      <c r="AF299" s="1178">
        <f t="shared" si="227"/>
      </c>
      <c r="AG299" s="1130" t="s">
        <v>756</v>
      </c>
      <c r="AH299" s="1185" t="s">
        <v>757</v>
      </c>
      <c r="AI299" s="1185">
        <v>29</v>
      </c>
    </row>
    <row r="300">
      <c r="A300" s="1170"/>
      <c r="B300" s="1171" t="s">
        <v>772</v>
      </c>
      <c r="C300" s="1171" t="s">
        <v>762</v>
      </c>
      <c r="D300" s="1173">
        <f t="shared" si="425"/>
      </c>
      <c r="E300" s="1174">
        <v>1009.71</v>
      </c>
      <c r="F300" s="1174">
        <v>2447.31</v>
      </c>
      <c r="G300" s="1190">
        <v>2</v>
      </c>
      <c r="H300" s="1190">
        <v>1</v>
      </c>
      <c r="I300" s="1176">
        <v>3667.7199999999866</v>
      </c>
      <c r="J300" s="1177">
        <f t="shared" si="10"/>
      </c>
      <c r="K300" s="1177">
        <f t="shared" si="258"/>
      </c>
      <c r="L300" s="1177">
        <f t="shared" si="320"/>
      </c>
      <c r="M300" s="1177">
        <f t="shared" si="134"/>
      </c>
      <c r="N300" s="1178">
        <f t="shared" si="196"/>
      </c>
      <c r="O300" s="1179">
        <f t="shared" si="72"/>
      </c>
      <c r="P300" s="1179">
        <f t="shared" si="103"/>
      </c>
      <c r="Q300" s="1179">
        <f t="shared" si="537"/>
      </c>
      <c r="R300" s="1179">
        <f t="shared" si="41"/>
      </c>
      <c r="S300" s="1180">
        <f t="shared" si="289"/>
      </c>
      <c r="T300" s="1181">
        <v>0.0359</v>
      </c>
      <c r="U300" s="1182">
        <v>75</v>
      </c>
      <c r="V300" s="1178">
        <f t="shared" si="351"/>
      </c>
      <c r="W300" s="1182">
        <v>30643</v>
      </c>
      <c r="X300" s="1182">
        <v>456</v>
      </c>
      <c r="Y300" s="1182">
        <v>165</v>
      </c>
      <c r="Z300" s="1182">
        <v>479</v>
      </c>
      <c r="AA300" s="1182">
        <v>88</v>
      </c>
      <c r="AB300" s="1182">
        <v>4</v>
      </c>
      <c r="AC300" s="1182">
        <v>2</v>
      </c>
      <c r="AD300" s="1182">
        <v>29</v>
      </c>
      <c r="AE300" s="1184">
        <f t="shared" si="165"/>
      </c>
      <c r="AF300" s="1178">
        <f t="shared" si="227"/>
      </c>
      <c r="AG300" s="1130" t="s">
        <v>756</v>
      </c>
      <c r="AH300" s="1185" t="s">
        <v>757</v>
      </c>
      <c r="AI300" s="1185">
        <v>24</v>
      </c>
    </row>
    <row r="301">
      <c r="A301" s="1170"/>
      <c r="B301" s="1171" t="s">
        <v>772</v>
      </c>
      <c r="C301" s="1171" t="s">
        <v>764</v>
      </c>
      <c r="D301" s="1173">
        <f t="shared" si="425"/>
      </c>
      <c r="E301" s="1174">
        <v>861.3000000000001</v>
      </c>
      <c r="F301" s="1174">
        <v>2549.7400000000002</v>
      </c>
      <c r="G301" s="1190">
        <v>5</v>
      </c>
      <c r="H301" s="1190">
        <v>4</v>
      </c>
      <c r="I301" s="1176">
        <v>10507.009999999995</v>
      </c>
      <c r="J301" s="1177">
        <f t="shared" si="10"/>
      </c>
      <c r="K301" s="1177">
        <f t="shared" si="258"/>
      </c>
      <c r="L301" s="1177">
        <f t="shared" si="320"/>
      </c>
      <c r="M301" s="1177">
        <f t="shared" si="134"/>
      </c>
      <c r="N301" s="1178">
        <f t="shared" si="196"/>
      </c>
      <c r="O301" s="1179">
        <f t="shared" si="72"/>
      </c>
      <c r="P301" s="1179">
        <f t="shared" si="103"/>
      </c>
      <c r="Q301" s="1179">
        <f t="shared" si="537"/>
      </c>
      <c r="R301" s="1179">
        <f t="shared" si="41"/>
      </c>
      <c r="S301" s="1180">
        <f t="shared" si="289"/>
      </c>
      <c r="T301" s="1181">
        <v>0.0285</v>
      </c>
      <c r="U301" s="1182">
        <v>77</v>
      </c>
      <c r="V301" s="1178">
        <f t="shared" si="351"/>
      </c>
      <c r="W301" s="1182">
        <v>29743</v>
      </c>
      <c r="X301" s="1182">
        <v>380</v>
      </c>
      <c r="Y301" s="1182">
        <v>122</v>
      </c>
      <c r="Z301" s="1182">
        <v>384</v>
      </c>
      <c r="AA301" s="1182">
        <v>45</v>
      </c>
      <c r="AB301" s="1182">
        <v>10</v>
      </c>
      <c r="AC301" s="1182">
        <v>2</v>
      </c>
      <c r="AD301" s="1182">
        <v>40</v>
      </c>
      <c r="AE301" s="1184">
        <f t="shared" si="165"/>
      </c>
      <c r="AF301" s="1178">
        <f t="shared" si="227"/>
      </c>
      <c r="AG301" s="1130" t="s">
        <v>756</v>
      </c>
      <c r="AH301" s="1185" t="s">
        <v>757</v>
      </c>
      <c r="AI301" s="1185">
        <v>21</v>
      </c>
    </row>
    <row r="302">
      <c r="A302" s="1170"/>
      <c r="B302" s="1191" t="s">
        <v>746</v>
      </c>
      <c r="C302" s="1191"/>
      <c r="D302" s="1192">
        <f>SUM(D298:D301)</f>
      </c>
      <c r="E302" s="1192">
        <f>SUM(E298:E301)</f>
      </c>
      <c r="F302" s="1192">
        <f>SUM(F298:F301)</f>
      </c>
      <c r="G302" s="1192">
        <f>SUM(G298:G301)</f>
      </c>
      <c r="H302" s="1192">
        <f>SUM(H298:H301)</f>
      </c>
      <c r="I302" s="1192">
        <f>SUM(I298:I301)</f>
      </c>
      <c r="J302" s="1193">
        <f t="shared" si="10"/>
      </c>
      <c r="K302" s="1193">
        <f t="shared" si="258"/>
      </c>
      <c r="L302" s="1194">
        <f t="shared" si="320"/>
      </c>
      <c r="M302" s="1193">
        <f t="shared" si="134"/>
      </c>
      <c r="N302" s="1193">
        <f t="shared" si="196"/>
      </c>
      <c r="O302" s="1195">
        <f t="shared" si="72"/>
      </c>
      <c r="P302" s="1195">
        <f t="shared" si="103"/>
      </c>
      <c r="Q302" s="1195">
        <f t="shared" si="537"/>
      </c>
      <c r="R302" s="1195">
        <f t="shared" si="41"/>
      </c>
      <c r="S302" s="1196">
        <f t="shared" si="289"/>
      </c>
      <c r="T302" s="1195">
        <f>AVERAGE(T298:T301)</f>
      </c>
      <c r="U302" s="1197">
        <f>AVERAGE(U298:U301)</f>
      </c>
      <c r="V302" s="1200">
        <f t="shared" si="351"/>
      </c>
      <c r="W302" s="1192">
        <f>SUM(W298:W301)</f>
      </c>
      <c r="X302" s="1192">
        <f>SUM(X298:X301)</f>
      </c>
      <c r="Y302" s="1192">
        <f>SUM(Y298:Y301)</f>
      </c>
      <c r="Z302" s="1192">
        <f>SUM(Z298:Z301)</f>
      </c>
      <c r="AA302" s="1192">
        <f>SUM(AA298:AA301)</f>
      </c>
      <c r="AB302" s="1192">
        <f>SUM(AB298:AB301)</f>
      </c>
      <c r="AC302" s="1192">
        <f>SUM(AC298:AC301)</f>
      </c>
      <c r="AD302" s="1192">
        <f>SUM(AD298:AD301)</f>
      </c>
      <c r="AE302" s="1193">
        <f t="shared" si="165"/>
      </c>
      <c r="AF302" s="1198">
        <f t="shared" si="227"/>
      </c>
      <c r="AG302" s="1199"/>
      <c r="AH302" s="1199"/>
      <c r="AI302" s="1192">
        <f>SUM(AI298:AI301)</f>
      </c>
    </row>
    <row r="303">
      <c r="A303" s="1170"/>
      <c r="B303" s="1171" t="s">
        <v>760</v>
      </c>
      <c r="C303" s="1189" t="s">
        <v>765</v>
      </c>
      <c r="D303" s="1173">
        <f t="shared" ref="D303:D306" si="426">E303+F303</f>
      </c>
      <c r="E303" s="1174">
        <v>986.7199999999999</v>
      </c>
      <c r="F303" s="1174">
        <v>2438.0499999999997</v>
      </c>
      <c r="G303" s="1190">
        <v>2</v>
      </c>
      <c r="H303" s="1190">
        <v>0</v>
      </c>
      <c r="I303" s="1176">
        <v>4498.070000000007</v>
      </c>
      <c r="J303" s="1177">
        <f t="shared" si="10"/>
      </c>
      <c r="K303" s="1177">
        <f t="shared" si="258"/>
      </c>
      <c r="L303" s="1177">
        <f t="shared" si="320"/>
      </c>
      <c r="M303" s="1177">
        <f t="shared" si="134"/>
      </c>
      <c r="N303" s="1178">
        <f t="shared" si="196"/>
      </c>
      <c r="O303" s="1179">
        <f t="shared" si="72"/>
      </c>
      <c r="P303" s="1179">
        <f t="shared" si="103"/>
      </c>
      <c r="Q303" s="1179">
        <f t="shared" si="537"/>
      </c>
      <c r="R303" s="1179">
        <f t="shared" si="41"/>
      </c>
      <c r="S303" s="1180">
        <f t="shared" si="289"/>
      </c>
      <c r="T303" s="1181">
        <v>0.0304</v>
      </c>
      <c r="U303" s="1182">
        <v>77</v>
      </c>
      <c r="V303" s="1178">
        <f t="shared" si="351"/>
      </c>
      <c r="W303" s="1182">
        <v>29309</v>
      </c>
      <c r="X303" s="1182">
        <v>448</v>
      </c>
      <c r="Y303" s="1182">
        <v>151</v>
      </c>
      <c r="Z303" s="1182">
        <v>455</v>
      </c>
      <c r="AA303" s="1182">
        <v>47</v>
      </c>
      <c r="AB303" s="1182">
        <v>6</v>
      </c>
      <c r="AC303" s="1182">
        <v>0</v>
      </c>
      <c r="AD303" s="1182">
        <v>26</v>
      </c>
      <c r="AE303" s="1184">
        <f t="shared" si="165"/>
      </c>
      <c r="AF303" s="1178">
        <f t="shared" si="227"/>
      </c>
      <c r="AG303" s="1130" t="s">
        <v>756</v>
      </c>
      <c r="AH303" s="1185" t="s">
        <v>757</v>
      </c>
      <c r="AI303" s="1185">
        <v>16</v>
      </c>
    </row>
    <row r="304">
      <c r="A304" s="1170"/>
      <c r="B304" s="1171" t="s">
        <v>760</v>
      </c>
      <c r="C304" s="1189" t="s">
        <v>766</v>
      </c>
      <c r="D304" s="1173">
        <f t="shared" si="426"/>
      </c>
      <c r="E304" s="1174">
        <v>667.05</v>
      </c>
      <c r="F304" s="1174">
        <v>1861.71</v>
      </c>
      <c r="G304" s="1190">
        <v>3</v>
      </c>
      <c r="H304" s="1190">
        <v>2</v>
      </c>
      <c r="I304" s="1176">
        <v>5244.529999999999</v>
      </c>
      <c r="J304" s="1177">
        <f t="shared" si="10"/>
      </c>
      <c r="K304" s="1177">
        <f t="shared" si="258"/>
      </c>
      <c r="L304" s="1177">
        <f t="shared" si="320"/>
      </c>
      <c r="M304" s="1177">
        <f t="shared" si="134"/>
      </c>
      <c r="N304" s="1178">
        <f t="shared" si="196"/>
      </c>
      <c r="O304" s="1179">
        <f t="shared" si="72"/>
      </c>
      <c r="P304" s="1179">
        <f t="shared" si="103"/>
      </c>
      <c r="Q304" s="1179">
        <f t="shared" si="537"/>
      </c>
      <c r="R304" s="1179">
        <f t="shared" si="41"/>
      </c>
      <c r="S304" s="1180">
        <f t="shared" si="289"/>
      </c>
      <c r="T304" s="1181">
        <v>0.028</v>
      </c>
      <c r="U304" s="1182">
        <v>77</v>
      </c>
      <c r="V304" s="1178">
        <f t="shared" si="351"/>
      </c>
      <c r="W304" s="1182">
        <v>22482</v>
      </c>
      <c r="X304" s="1182">
        <v>474</v>
      </c>
      <c r="Y304" s="1182">
        <v>127</v>
      </c>
      <c r="Z304" s="1182">
        <v>509</v>
      </c>
      <c r="AA304" s="1182">
        <v>49</v>
      </c>
      <c r="AB304" s="1182">
        <v>7</v>
      </c>
      <c r="AC304" s="1182">
        <v>5</v>
      </c>
      <c r="AD304" s="1182">
        <v>25</v>
      </c>
      <c r="AE304" s="1184">
        <f t="shared" si="165"/>
      </c>
      <c r="AF304" s="1178">
        <f t="shared" si="227"/>
      </c>
      <c r="AG304" s="1130" t="s">
        <v>756</v>
      </c>
      <c r="AH304" s="1185" t="s">
        <v>757</v>
      </c>
      <c r="AI304" s="1185">
        <v>19</v>
      </c>
    </row>
    <row r="305">
      <c r="A305" s="1170"/>
      <c r="B305" s="1171" t="s">
        <v>760</v>
      </c>
      <c r="C305" s="1189" t="s">
        <v>767</v>
      </c>
      <c r="D305" s="1173">
        <f t="shared" si="426"/>
      </c>
      <c r="E305" s="1174">
        <v>585.97</v>
      </c>
      <c r="F305" s="1174">
        <v>1952.05</v>
      </c>
      <c r="G305" s="1190">
        <v>5</v>
      </c>
      <c r="H305" s="1190">
        <v>4</v>
      </c>
      <c r="I305" s="1176">
        <v>8171.75</v>
      </c>
      <c r="J305" s="1177">
        <f t="shared" si="10"/>
      </c>
      <c r="K305" s="1177">
        <f t="shared" si="258"/>
      </c>
      <c r="L305" s="1177">
        <f t="shared" si="320"/>
      </c>
      <c r="M305" s="1177">
        <f t="shared" si="134"/>
      </c>
      <c r="N305" s="1178">
        <f t="shared" si="196"/>
      </c>
      <c r="O305" s="1179">
        <f t="shared" si="72"/>
      </c>
      <c r="P305" s="1179">
        <f t="shared" si="103"/>
      </c>
      <c r="Q305" s="1179">
        <f t="shared" si="537"/>
      </c>
      <c r="R305" s="1179">
        <f t="shared" si="41"/>
      </c>
      <c r="S305" s="1180">
        <f t="shared" si="289"/>
      </c>
      <c r="T305" s="1181">
        <v>0.033</v>
      </c>
      <c r="U305" s="1182">
        <v>77</v>
      </c>
      <c r="V305" s="1178">
        <f t="shared" si="351"/>
      </c>
      <c r="W305" s="1182">
        <v>25964</v>
      </c>
      <c r="X305" s="1182">
        <v>458</v>
      </c>
      <c r="Y305" s="1182">
        <v>135</v>
      </c>
      <c r="Z305" s="1182">
        <v>476</v>
      </c>
      <c r="AA305" s="1182">
        <v>67</v>
      </c>
      <c r="AB305" s="1182">
        <v>8</v>
      </c>
      <c r="AC305" s="1182">
        <v>4</v>
      </c>
      <c r="AD305" s="1182">
        <v>34</v>
      </c>
      <c r="AE305" s="1184">
        <f t="shared" si="165"/>
      </c>
      <c r="AF305" s="1178">
        <f t="shared" si="227"/>
      </c>
      <c r="AG305" s="1130" t="s">
        <v>756</v>
      </c>
      <c r="AH305" s="1185" t="s">
        <v>757</v>
      </c>
      <c r="AI305" s="1185">
        <v>22</v>
      </c>
    </row>
    <row r="306">
      <c r="A306" s="1170"/>
      <c r="B306" s="1171" t="s">
        <v>760</v>
      </c>
      <c r="C306" s="1189" t="s">
        <v>768</v>
      </c>
      <c r="D306" s="1173">
        <f t="shared" si="426"/>
      </c>
      <c r="E306" s="1174">
        <v>580.88</v>
      </c>
      <c r="F306" s="1174">
        <v>742.37</v>
      </c>
      <c r="G306" s="1190">
        <v>1</v>
      </c>
      <c r="H306" s="1190">
        <v>1</v>
      </c>
      <c r="I306" s="1176">
        <v>2548.25999999998</v>
      </c>
      <c r="J306" s="1177">
        <f t="shared" si="10"/>
      </c>
      <c r="K306" s="1177">
        <f t="shared" si="258"/>
      </c>
      <c r="L306" s="1177">
        <f t="shared" si="320"/>
      </c>
      <c r="M306" s="1177">
        <f t="shared" si="134"/>
      </c>
      <c r="N306" s="1178">
        <f t="shared" si="196"/>
      </c>
      <c r="O306" s="1179">
        <f t="shared" si="72"/>
      </c>
      <c r="P306" s="1179">
        <f t="shared" si="103"/>
      </c>
      <c r="Q306" s="1179">
        <f t="shared" si="537"/>
      </c>
      <c r="R306" s="1179">
        <f t="shared" si="41"/>
      </c>
      <c r="S306" s="1180">
        <f t="shared" si="289"/>
      </c>
      <c r="T306" s="1181">
        <v>0.036</v>
      </c>
      <c r="U306" s="1182">
        <v>77</v>
      </c>
      <c r="V306" s="1178">
        <f t="shared" si="351"/>
      </c>
      <c r="W306" s="1182">
        <v>13045</v>
      </c>
      <c r="X306" s="1182">
        <v>273</v>
      </c>
      <c r="Y306" s="1182">
        <v>65</v>
      </c>
      <c r="Z306" s="1182">
        <v>309</v>
      </c>
      <c r="AA306" s="1182">
        <v>48</v>
      </c>
      <c r="AB306" s="1182">
        <v>1</v>
      </c>
      <c r="AC306" s="1182">
        <v>1</v>
      </c>
      <c r="AD306" s="1182">
        <v>21</v>
      </c>
      <c r="AE306" s="1184">
        <f t="shared" si="165"/>
      </c>
      <c r="AF306" s="1178">
        <f t="shared" si="227"/>
      </c>
      <c r="AG306" s="1130" t="s">
        <v>756</v>
      </c>
      <c r="AH306" s="1185" t="s">
        <v>757</v>
      </c>
      <c r="AI306" s="1185">
        <v>6</v>
      </c>
    </row>
    <row r="307">
      <c r="A307" s="1170"/>
      <c r="B307" s="1191" t="s">
        <v>746</v>
      </c>
      <c r="C307" s="1191"/>
      <c r="D307" s="1192">
        <f>SUM(D303:D306)</f>
      </c>
      <c r="E307" s="1192">
        <f>SUM(E303:E306)</f>
      </c>
      <c r="F307" s="1192">
        <f>SUM(F303:F306)</f>
      </c>
      <c r="G307" s="1192">
        <f>SUM(G303:G306)</f>
      </c>
      <c r="H307" s="1192">
        <f>SUM(H303:H306)</f>
      </c>
      <c r="I307" s="1192">
        <f>SUM(I303:I306)</f>
      </c>
      <c r="J307" s="1193">
        <f t="shared" si="10"/>
      </c>
      <c r="K307" s="1193">
        <f t="shared" si="258"/>
      </c>
      <c r="L307" s="1194">
        <f t="shared" si="320"/>
      </c>
      <c r="M307" s="1193">
        <f t="shared" si="134"/>
      </c>
      <c r="N307" s="1193">
        <f t="shared" si="196"/>
      </c>
      <c r="O307" s="1195">
        <f t="shared" si="72"/>
      </c>
      <c r="P307" s="1195">
        <f t="shared" si="103"/>
      </c>
      <c r="Q307" s="1195">
        <f t="shared" si="537"/>
      </c>
      <c r="R307" s="1195">
        <f t="shared" si="41"/>
      </c>
      <c r="S307" s="1196">
        <f t="shared" si="289"/>
      </c>
      <c r="T307" s="1195">
        <f>AVERAGE(T303:T306)</f>
      </c>
      <c r="U307" s="1197">
        <f>AVERAGE(U303:U306)</f>
      </c>
      <c r="V307" s="1200">
        <f t="shared" si="351"/>
      </c>
      <c r="W307" s="1192">
        <f>SUM(W303:W306)</f>
      </c>
      <c r="X307" s="1192">
        <f>SUM(X303:X306)</f>
      </c>
      <c r="Y307" s="1192">
        <f>SUM(Y303:Y306)</f>
      </c>
      <c r="Z307" s="1192">
        <f>SUM(Z303:Z306)</f>
      </c>
      <c r="AA307" s="1192">
        <f>SUM(AA303:AA306)</f>
      </c>
      <c r="AB307" s="1192">
        <f>SUM(AB303:AB306)</f>
      </c>
      <c r="AC307" s="1192">
        <f>SUM(AC303:AC306)</f>
      </c>
      <c r="AD307" s="1192">
        <f>SUM(AD303:AD306)</f>
      </c>
      <c r="AE307" s="1193">
        <f t="shared" si="165"/>
      </c>
      <c r="AF307" s="1198">
        <f t="shared" si="227"/>
      </c>
      <c r="AG307" s="1199"/>
      <c r="AH307" s="1199"/>
      <c r="AI307" s="1192">
        <f>SUM(AI303:AI306)</f>
      </c>
    </row>
    <row r="308">
      <c r="A308" s="1170"/>
      <c r="B308" s="1201" t="s">
        <v>769</v>
      </c>
      <c r="C308" s="1201"/>
      <c r="D308" s="1202">
        <f>D292+D287+D302+D297+D307</f>
      </c>
      <c r="E308" s="1202">
        <f>E292+E287+E302+E297+E307</f>
      </c>
      <c r="F308" s="1202">
        <f>F292+F287+F302+F297+F307</f>
      </c>
      <c r="G308" s="1202">
        <f>G292+G287+G302+G297+G307</f>
      </c>
      <c r="H308" s="1202">
        <f>H292+H287+H302+H297+H307</f>
      </c>
      <c r="I308" s="1202">
        <f>I292+I287+I302+I297+I307</f>
      </c>
      <c r="J308" s="1203">
        <f t="shared" si="10"/>
      </c>
      <c r="K308" s="1203">
        <f t="shared" si="258"/>
      </c>
      <c r="L308" s="1203">
        <f t="shared" si="320"/>
      </c>
      <c r="M308" s="1203">
        <f t="shared" si="134"/>
      </c>
      <c r="N308" s="1203">
        <f t="shared" si="196"/>
      </c>
      <c r="O308" s="1204">
        <f t="shared" si="72"/>
      </c>
      <c r="P308" s="1204">
        <f t="shared" si="103"/>
      </c>
      <c r="Q308" s="1204">
        <f t="shared" si="537"/>
      </c>
      <c r="R308" s="1204">
        <f t="shared" si="41"/>
      </c>
      <c r="S308" s="1205">
        <f t="shared" si="289"/>
      </c>
      <c r="T308" s="1203">
        <f>(T292+T287+T302+T297+T307)/5</f>
      </c>
      <c r="U308" s="1203">
        <f>(U292+U287+U302+U297+U307)/5</f>
      </c>
      <c r="V308" s="1203">
        <f>(V292+V287+V302+V297+V307)/5</f>
      </c>
      <c r="W308" s="1202">
        <f>W292+W287+W302+W297+W307</f>
      </c>
      <c r="X308" s="1202">
        <f>X292+X287+X302+X297+X307</f>
      </c>
      <c r="Y308" s="1202">
        <f>Y292+Y287+Y302+Y297+Y307</f>
      </c>
      <c r="Z308" s="1202">
        <f>Z292+Z287+Z302+Z297+Z307</f>
      </c>
      <c r="AA308" s="1202">
        <f>AA292+AA287+AA302+AA297+AA307</f>
      </c>
      <c r="AB308" s="1202">
        <f>AB292+AB287+AB302+AB297+AB307</f>
      </c>
      <c r="AC308" s="1202">
        <f>AC292+AC287+AC302+AC297+AC307</f>
      </c>
      <c r="AD308" s="1202">
        <f>AD292+AD287+AD302+AD297+AD307</f>
      </c>
      <c r="AE308" s="1203">
        <f t="shared" si="165"/>
      </c>
      <c r="AF308" s="1206">
        <f t="shared" si="227"/>
      </c>
      <c r="AG308" s="1201"/>
      <c r="AH308" s="1201"/>
      <c r="AI308" s="1202">
        <f>AI292+AI287+AI302+AI297+AI307</f>
      </c>
    </row>
    <row r="309">
      <c r="A309" s="1155" t="s">
        <v>700</v>
      </c>
      <c r="B309" s="1155" t="s">
        <v>701</v>
      </c>
      <c r="C309" s="1155"/>
      <c r="D309" s="1156" t="s">
        <v>702</v>
      </c>
      <c r="E309" s="1156"/>
      <c r="F309" s="1156"/>
      <c r="G309" s="1156"/>
      <c r="H309" s="1156"/>
      <c r="I309" s="1156"/>
      <c r="J309" s="1156"/>
      <c r="K309" s="1156"/>
      <c r="L309" s="1156"/>
      <c r="M309" s="1156"/>
      <c r="N309" s="1157" t="s">
        <v>703</v>
      </c>
      <c r="O309" s="1157"/>
      <c r="P309" s="1157"/>
      <c r="Q309" s="1157"/>
      <c r="R309" s="1157"/>
      <c r="S309" s="1157"/>
      <c r="T309" s="1157"/>
      <c r="U309" s="1157"/>
      <c r="V309" s="1157"/>
      <c r="W309" s="1157"/>
      <c r="X309" s="1157"/>
      <c r="Y309" s="1157"/>
      <c r="Z309" s="1157"/>
      <c r="AA309" s="1157"/>
      <c r="AB309" s="1157"/>
      <c r="AC309" s="1157"/>
      <c r="AD309" s="1157"/>
      <c r="AE309" s="1157"/>
      <c r="AF309" s="1157"/>
      <c r="AG309" s="1157"/>
      <c r="AH309" s="1157"/>
      <c r="AI309" s="1158"/>
    </row>
    <row r="310">
      <c r="A310" s="1155"/>
      <c r="B310" s="1159" t="s">
        <v>704</v>
      </c>
      <c r="C310" s="1155" t="s">
        <v>705</v>
      </c>
      <c r="D310" s="1214" t="s">
        <v>706</v>
      </c>
      <c r="E310" s="1156" t="s">
        <v>707</v>
      </c>
      <c r="F310" s="1160" t="s">
        <v>708</v>
      </c>
      <c r="G310" s="1161" t="s">
        <v>709</v>
      </c>
      <c r="H310" s="1162" t="s">
        <v>710</v>
      </c>
      <c r="I310" s="1163" t="s">
        <v>711</v>
      </c>
      <c r="J310" s="1164" t="s">
        <v>712</v>
      </c>
      <c r="K310" s="1164" t="s">
        <v>713</v>
      </c>
      <c r="L310" s="1165" t="s">
        <v>714</v>
      </c>
      <c r="M310" s="1164" t="s">
        <v>715</v>
      </c>
      <c r="N310" s="1157" t="s">
        <v>716</v>
      </c>
      <c r="O310" s="1166" t="s">
        <v>717</v>
      </c>
      <c r="P310" s="1166" t="s">
        <v>718</v>
      </c>
      <c r="Q310" s="1166" t="s">
        <v>719</v>
      </c>
      <c r="R310" s="1166" t="s">
        <v>720</v>
      </c>
      <c r="S310" s="1167" t="s">
        <v>721</v>
      </c>
      <c r="T310" s="1166" t="s">
        <v>722</v>
      </c>
      <c r="U310" s="1168" t="s">
        <v>723</v>
      </c>
      <c r="V310" s="1157" t="s">
        <v>724</v>
      </c>
      <c r="W310" s="1167" t="s">
        <v>725</v>
      </c>
      <c r="X310" s="1167" t="s">
        <v>726</v>
      </c>
      <c r="Y310" s="1167" t="s">
        <v>727</v>
      </c>
      <c r="Z310" s="1167" t="s">
        <v>728</v>
      </c>
      <c r="AA310" s="1167" t="s">
        <v>729</v>
      </c>
      <c r="AB310" s="1167" t="s">
        <v>730</v>
      </c>
      <c r="AC310" s="1167" t="s">
        <v>731</v>
      </c>
      <c r="AD310" s="1167" t="s">
        <v>732</v>
      </c>
      <c r="AE310" s="1169" t="s">
        <v>733</v>
      </c>
      <c r="AF310" s="1157" t="s">
        <v>734</v>
      </c>
      <c r="AG310" s="1158" t="s">
        <v>735</v>
      </c>
      <c r="AH310" s="1158" t="s">
        <v>736</v>
      </c>
      <c r="AI310" s="1158" t="s">
        <v>737</v>
      </c>
    </row>
    <row r="311">
      <c r="A311" s="1170" t="s">
        <v>785</v>
      </c>
      <c r="B311" s="1171" t="s">
        <v>771</v>
      </c>
      <c r="C311" s="1215" t="s">
        <v>740</v>
      </c>
      <c r="D311" s="1173">
        <f t="shared" ref="D311:D315" si="427">E311+F311</f>
      </c>
      <c r="E311" s="1216">
        <v>919.35</v>
      </c>
      <c r="F311" s="1174">
        <v>2277.38</v>
      </c>
      <c r="G311" s="1175">
        <v>1</v>
      </c>
      <c r="H311" s="1175">
        <v>1</v>
      </c>
      <c r="I311" s="1176">
        <v>1647.36</v>
      </c>
      <c r="J311" s="1177">
        <f t="shared" ref="J311:J336" si="11">I311/D311</f>
      </c>
      <c r="K311" s="1177">
        <f t="shared" ref="K311:K336" si="259">D311/G311</f>
      </c>
      <c r="L311" s="1177">
        <f t="shared" ref="L311:L336" si="321">D311/H311</f>
      </c>
      <c r="M311" s="1177">
        <f t="shared" ref="M311:M336" si="135">I311/G311</f>
      </c>
      <c r="N311" s="1178">
        <f t="shared" ref="N311:N336" si="197">D311/X311</f>
      </c>
      <c r="O311" s="1179">
        <f t="shared" ref="O311:O336" si="73">S311/W311*1</f>
      </c>
      <c r="P311" s="1179">
        <f t="shared" ref="P311:P336" si="104">X311/W311</f>
      </c>
      <c r="Q311" s="1179">
        <f t="shared" ref="Q311:Q336" si="538">Z311/W311</f>
      </c>
      <c r="R311" s="1179">
        <f t="shared" ref="R311:R336" si="42">AA311/Z311</f>
      </c>
      <c r="S311" s="1180">
        <f t="shared" ref="S311:S336" si="290">Y311/T311</f>
      </c>
      <c r="T311" s="1181">
        <v>0.0318</v>
      </c>
      <c r="U311" s="1182">
        <v>37</v>
      </c>
      <c r="V311" s="1178">
        <f t="shared" ref="V311:V335" si="352">(D311/W311)*1000</f>
      </c>
      <c r="W311" s="1183">
        <v>27744</v>
      </c>
      <c r="X311" s="1180">
        <v>871</v>
      </c>
      <c r="Y311" s="1180">
        <v>155</v>
      </c>
      <c r="Z311" s="1180">
        <v>933</v>
      </c>
      <c r="AA311" s="1180">
        <v>31</v>
      </c>
      <c r="AB311" s="1180">
        <v>4</v>
      </c>
      <c r="AC311" s="1180">
        <v>1</v>
      </c>
      <c r="AD311" s="1183">
        <v>35</v>
      </c>
      <c r="AE311" s="1184">
        <f t="shared" ref="AE311:AE336" si="166">D311/Z311</f>
      </c>
      <c r="AF311" s="1178">
        <f t="shared" ref="AF311:AF336" si="228">AI311*1000/D311</f>
      </c>
      <c r="AG311" s="1185" t="s">
        <v>741</v>
      </c>
      <c r="AH311" s="1185" t="s">
        <v>742</v>
      </c>
      <c r="AI311" s="1185">
        <v>19</v>
      </c>
    </row>
    <row r="312">
      <c r="A312" s="1170"/>
      <c r="B312" s="1171" t="s">
        <v>771</v>
      </c>
      <c r="C312" s="1171" t="s">
        <v>743</v>
      </c>
      <c r="D312" s="1217">
        <f t="shared" si="427"/>
      </c>
      <c r="E312" s="1173">
        <v>913.81</v>
      </c>
      <c r="F312" s="1173">
        <v>2029.02</v>
      </c>
      <c r="G312" s="1175">
        <v>3</v>
      </c>
      <c r="H312" s="1175">
        <v>1</v>
      </c>
      <c r="I312" s="1176">
        <v>5289.57</v>
      </c>
      <c r="J312" s="1177">
        <f t="shared" si="11"/>
      </c>
      <c r="K312" s="1177">
        <f t="shared" si="259"/>
      </c>
      <c r="L312" s="1177">
        <f t="shared" si="321"/>
      </c>
      <c r="M312" s="1177">
        <f t="shared" si="135"/>
      </c>
      <c r="N312" s="1178">
        <f t="shared" si="197"/>
      </c>
      <c r="O312" s="1179">
        <f t="shared" si="73"/>
      </c>
      <c r="P312" s="1179">
        <f t="shared" si="104"/>
      </c>
      <c r="Q312" s="1179">
        <f t="shared" si="538"/>
      </c>
      <c r="R312" s="1179">
        <f t="shared" si="42"/>
      </c>
      <c r="S312" s="1180">
        <f t="shared" si="290"/>
      </c>
      <c r="T312" s="1181">
        <v>0.0335</v>
      </c>
      <c r="U312" s="1182">
        <v>49</v>
      </c>
      <c r="V312" s="1178">
        <f t="shared" si="352"/>
      </c>
      <c r="W312" s="1188">
        <v>27974</v>
      </c>
      <c r="X312" s="1188">
        <v>705</v>
      </c>
      <c r="Y312" s="1188">
        <v>157</v>
      </c>
      <c r="Z312" s="1188">
        <v>763</v>
      </c>
      <c r="AA312" s="1188">
        <v>82</v>
      </c>
      <c r="AB312" s="1188">
        <v>13</v>
      </c>
      <c r="AC312" s="1188">
        <v>1</v>
      </c>
      <c r="AD312" s="1182">
        <v>42</v>
      </c>
      <c r="AE312" s="1184">
        <f t="shared" si="166"/>
      </c>
      <c r="AF312" s="1178">
        <f t="shared" si="228"/>
      </c>
      <c r="AG312" s="1185" t="s">
        <v>741</v>
      </c>
      <c r="AH312" s="1185" t="s">
        <v>742</v>
      </c>
      <c r="AI312" s="1185">
        <v>32</v>
      </c>
    </row>
    <row r="313">
      <c r="A313" s="1170"/>
      <c r="B313" s="1171" t="s">
        <v>771</v>
      </c>
      <c r="C313" s="1189" t="s">
        <v>744</v>
      </c>
      <c r="D313" s="1173">
        <f t="shared" si="427"/>
      </c>
      <c r="E313" s="1174">
        <v>1030.42</v>
      </c>
      <c r="F313" s="1174">
        <v>1999.79</v>
      </c>
      <c r="G313" s="1190">
        <v>3</v>
      </c>
      <c r="H313" s="1190">
        <v>3</v>
      </c>
      <c r="I313" s="1176">
        <v>7368.38</v>
      </c>
      <c r="J313" s="1177">
        <f t="shared" si="11"/>
      </c>
      <c r="K313" s="1177">
        <f t="shared" si="259"/>
      </c>
      <c r="L313" s="1177">
        <f t="shared" si="321"/>
      </c>
      <c r="M313" s="1177">
        <f t="shared" si="135"/>
      </c>
      <c r="N313" s="1178">
        <f t="shared" si="197"/>
      </c>
      <c r="O313" s="1179">
        <f t="shared" si="73"/>
      </c>
      <c r="P313" s="1179">
        <f t="shared" si="104"/>
      </c>
      <c r="Q313" s="1179">
        <f t="shared" si="538"/>
      </c>
      <c r="R313" s="1179">
        <f t="shared" si="42"/>
      </c>
      <c r="S313" s="1180">
        <f t="shared" si="290"/>
      </c>
      <c r="T313" s="1181">
        <v>0.0307</v>
      </c>
      <c r="U313" s="1182">
        <v>54</v>
      </c>
      <c r="V313" s="1178">
        <f t="shared" si="352"/>
      </c>
      <c r="W313" s="1188">
        <v>26442</v>
      </c>
      <c r="X313" s="1188">
        <v>471</v>
      </c>
      <c r="Y313" s="1188">
        <v>135</v>
      </c>
      <c r="Z313" s="1188">
        <v>501</v>
      </c>
      <c r="AA313" s="1188">
        <v>60</v>
      </c>
      <c r="AB313" s="1188">
        <v>8</v>
      </c>
      <c r="AC313" s="1188">
        <v>2</v>
      </c>
      <c r="AD313" s="1182">
        <v>44</v>
      </c>
      <c r="AE313" s="1184">
        <f t="shared" si="166"/>
      </c>
      <c r="AF313" s="1178">
        <f t="shared" si="228"/>
      </c>
      <c r="AG313" s="1185" t="s">
        <v>741</v>
      </c>
      <c r="AH313" s="1185" t="s">
        <v>742</v>
      </c>
      <c r="AI313" s="1185">
        <v>23</v>
      </c>
    </row>
    <row customHeight="true" ht="18.452380952380953" r="314">
      <c r="A314" s="1170"/>
      <c r="B314" s="1171" t="s">
        <v>771</v>
      </c>
      <c r="C314" s="1171" t="s">
        <v>745</v>
      </c>
      <c r="D314" s="1173">
        <f t="shared" si="427"/>
      </c>
      <c r="E314" s="1174">
        <v>906.74</v>
      </c>
      <c r="F314" s="1174">
        <v>1935.94</v>
      </c>
      <c r="G314" s="1190">
        <v>4</v>
      </c>
      <c r="H314" s="1190">
        <v>4</v>
      </c>
      <c r="I314" s="1176">
        <v>4761.569999999998</v>
      </c>
      <c r="J314" s="1177">
        <f t="shared" si="11"/>
      </c>
      <c r="K314" s="1177">
        <f t="shared" si="259"/>
      </c>
      <c r="L314" s="1177">
        <f t="shared" si="321"/>
      </c>
      <c r="M314" s="1177">
        <f t="shared" si="135"/>
      </c>
      <c r="N314" s="1178">
        <f t="shared" si="197"/>
      </c>
      <c r="O314" s="1179">
        <f t="shared" si="73"/>
      </c>
      <c r="P314" s="1179">
        <f t="shared" si="104"/>
      </c>
      <c r="Q314" s="1179">
        <f t="shared" si="538"/>
      </c>
      <c r="R314" s="1179">
        <f t="shared" si="42"/>
      </c>
      <c r="S314" s="1180">
        <f t="shared" si="290"/>
      </c>
      <c r="T314" s="1181">
        <v>0.0291</v>
      </c>
      <c r="U314" s="1182">
        <v>59</v>
      </c>
      <c r="V314" s="1178">
        <f t="shared" si="352"/>
      </c>
      <c r="W314" s="1188">
        <v>18848</v>
      </c>
      <c r="X314" s="1188">
        <v>289</v>
      </c>
      <c r="Y314" s="1188">
        <v>110</v>
      </c>
      <c r="Z314" s="1188">
        <v>315</v>
      </c>
      <c r="AA314" s="1188">
        <v>62</v>
      </c>
      <c r="AB314" s="1188">
        <v>1</v>
      </c>
      <c r="AC314" s="1188">
        <v>0</v>
      </c>
      <c r="AD314" s="1182">
        <v>23</v>
      </c>
      <c r="AE314" s="1184">
        <f t="shared" si="166"/>
      </c>
      <c r="AF314" s="1178">
        <f t="shared" si="228"/>
      </c>
      <c r="AG314" s="1185" t="s">
        <v>741</v>
      </c>
      <c r="AH314" s="1185" t="s">
        <v>742</v>
      </c>
      <c r="AI314" s="1185">
        <v>26</v>
      </c>
    </row>
    <row r="315">
      <c r="A315" s="1170"/>
      <c r="B315" s="1171" t="s">
        <v>771</v>
      </c>
      <c r="C315" s="1189" t="s">
        <v>748</v>
      </c>
      <c r="D315" s="1173">
        <f t="shared" si="427"/>
      </c>
      <c r="E315" s="1174">
        <v>636.33</v>
      </c>
      <c r="F315" s="1174">
        <v>1987.86</v>
      </c>
      <c r="G315" s="1190">
        <v>3</v>
      </c>
      <c r="H315" s="1190">
        <v>2</v>
      </c>
      <c r="I315" s="1176">
        <v>5118.579999999998</v>
      </c>
      <c r="J315" s="1177">
        <f t="shared" si="11"/>
      </c>
      <c r="K315" s="1177">
        <f t="shared" si="259"/>
      </c>
      <c r="L315" s="1177">
        <f t="shared" si="321"/>
      </c>
      <c r="M315" s="1177">
        <f t="shared" si="135"/>
      </c>
      <c r="N315" s="1178">
        <f t="shared" si="197"/>
      </c>
      <c r="O315" s="1179">
        <f t="shared" si="73"/>
      </c>
      <c r="P315" s="1179">
        <f t="shared" si="104"/>
      </c>
      <c r="Q315" s="1179">
        <f t="shared" si="538"/>
      </c>
      <c r="R315" s="1179">
        <f t="shared" si="42"/>
      </c>
      <c r="S315" s="1180">
        <f t="shared" si="290"/>
      </c>
      <c r="T315" s="1181">
        <v>0.347</v>
      </c>
      <c r="U315" s="1182">
        <v>80</v>
      </c>
      <c r="V315" s="1178">
        <f t="shared" si="352"/>
      </c>
      <c r="W315" s="1188">
        <v>16965</v>
      </c>
      <c r="X315" s="1188">
        <v>308</v>
      </c>
      <c r="Y315" s="1188">
        <v>127</v>
      </c>
      <c r="Z315" s="1188">
        <v>316</v>
      </c>
      <c r="AA315" s="1188">
        <v>43</v>
      </c>
      <c r="AB315" s="1188">
        <v>2</v>
      </c>
      <c r="AC315" s="1188">
        <v>1</v>
      </c>
      <c r="AD315" s="1182">
        <v>26</v>
      </c>
      <c r="AE315" s="1184">
        <f t="shared" si="166"/>
      </c>
      <c r="AF315" s="1178">
        <f t="shared" si="228"/>
      </c>
      <c r="AG315" s="1185" t="s">
        <v>741</v>
      </c>
      <c r="AH315" s="1185" t="s">
        <v>742</v>
      </c>
      <c r="AI315" s="1185">
        <v>30</v>
      </c>
    </row>
    <row r="316">
      <c r="A316" s="1170"/>
      <c r="B316" s="1191" t="s">
        <v>746</v>
      </c>
      <c r="C316" s="1191"/>
      <c r="D316" s="1192">
        <f>SUM(D311:D315)</f>
      </c>
      <c r="E316" s="1192">
        <f>SUM(E311:E315)</f>
      </c>
      <c r="F316" s="1192">
        <f>SUM(F311:F315)</f>
      </c>
      <c r="G316" s="1192">
        <f>SUM(G311:G315)</f>
      </c>
      <c r="H316" s="1192">
        <f>SUM(H311:H315)</f>
      </c>
      <c r="I316" s="1193">
        <f>SUM(I311:I315)</f>
      </c>
      <c r="J316" s="1193">
        <f t="shared" si="11"/>
      </c>
      <c r="K316" s="1193">
        <f t="shared" si="259"/>
      </c>
      <c r="L316" s="1194">
        <f t="shared" si="321"/>
      </c>
      <c r="M316" s="1193">
        <f t="shared" si="135"/>
      </c>
      <c r="N316" s="1193">
        <f t="shared" si="197"/>
      </c>
      <c r="O316" s="1195">
        <f t="shared" si="73"/>
      </c>
      <c r="P316" s="1195">
        <f t="shared" si="104"/>
      </c>
      <c r="Q316" s="1195">
        <f t="shared" si="538"/>
      </c>
      <c r="R316" s="1195">
        <f t="shared" si="42"/>
      </c>
      <c r="S316" s="1196">
        <f t="shared" si="290"/>
      </c>
      <c r="T316" s="1195">
        <f>AVERAGE(T311:T315)</f>
      </c>
      <c r="U316" s="1197">
        <f>AVERAGE(U311:U315)</f>
      </c>
      <c r="V316" s="1193">
        <f t="shared" si="352"/>
      </c>
      <c r="W316" s="1192">
        <f>SUM(W311:W315)</f>
      </c>
      <c r="X316" s="1192">
        <f>SUM(X311:X315)</f>
      </c>
      <c r="Y316" s="1192">
        <f>SUM(Y311:Y315)</f>
      </c>
      <c r="Z316" s="1192">
        <f>SUM(Z311:Z315)</f>
      </c>
      <c r="AA316" s="1192">
        <f>SUM(AA311:AA315)</f>
      </c>
      <c r="AB316" s="1192">
        <f>SUM(AB311:AB315)</f>
      </c>
      <c r="AC316" s="1192">
        <f>SUM(AC311:AC315)</f>
      </c>
      <c r="AD316" s="1192">
        <f>SUM(AD311:AD315)</f>
      </c>
      <c r="AE316" s="1193">
        <f t="shared" si="166"/>
      </c>
      <c r="AF316" s="1198">
        <f t="shared" si="228"/>
      </c>
      <c r="AG316" s="1199"/>
      <c r="AH316" s="1199"/>
      <c r="AI316" s="1196">
        <f>SUM(AI311:AI315)</f>
      </c>
    </row>
    <row r="317">
      <c r="A317" s="1170"/>
      <c r="B317" s="1171" t="s">
        <v>752</v>
      </c>
      <c r="C317" s="1171" t="s">
        <v>749</v>
      </c>
      <c r="D317" s="1173">
        <f t="shared" ref="D317:D320" si="428">E317+F317</f>
      </c>
      <c r="E317" s="1190">
        <v>598.39</v>
      </c>
      <c r="F317" s="1190">
        <v>1992.65</v>
      </c>
      <c r="G317" s="1190">
        <v>5</v>
      </c>
      <c r="H317" s="1190">
        <v>5</v>
      </c>
      <c r="I317" s="1176">
        <v>10359.009999999998</v>
      </c>
      <c r="J317" s="1177">
        <f t="shared" si="11"/>
      </c>
      <c r="K317" s="1177">
        <f t="shared" si="259"/>
      </c>
      <c r="L317" s="1177">
        <f t="shared" si="321"/>
      </c>
      <c r="M317" s="1177">
        <f t="shared" si="135"/>
      </c>
      <c r="N317" s="1178">
        <f t="shared" si="197"/>
      </c>
      <c r="O317" s="1179">
        <f t="shared" si="73"/>
      </c>
      <c r="P317" s="1179">
        <f t="shared" si="104"/>
      </c>
      <c r="Q317" s="1179">
        <f t="shared" si="538"/>
      </c>
      <c r="R317" s="1179">
        <f t="shared" si="42"/>
      </c>
      <c r="S317" s="1180">
        <f t="shared" si="290"/>
      </c>
      <c r="T317" s="1181">
        <v>0.3849</v>
      </c>
      <c r="U317" s="1182">
        <v>82</v>
      </c>
      <c r="V317" s="1178">
        <f t="shared" si="352"/>
      </c>
      <c r="W317" s="1182">
        <v>16760</v>
      </c>
      <c r="X317" s="1188">
        <v>278</v>
      </c>
      <c r="Y317" s="1188">
        <v>112</v>
      </c>
      <c r="Z317" s="1188">
        <v>283</v>
      </c>
      <c r="AA317" s="1188">
        <v>65</v>
      </c>
      <c r="AB317" s="1188">
        <v>3</v>
      </c>
      <c r="AC317" s="1188">
        <v>1</v>
      </c>
      <c r="AD317" s="1182">
        <v>21</v>
      </c>
      <c r="AE317" s="1184">
        <f t="shared" si="166"/>
      </c>
      <c r="AF317" s="1178">
        <f t="shared" si="228"/>
      </c>
      <c r="AG317" s="1185" t="s">
        <v>741</v>
      </c>
      <c r="AH317" s="1185" t="s">
        <v>742</v>
      </c>
      <c r="AI317" s="1185">
        <v>17</v>
      </c>
    </row>
    <row r="318">
      <c r="A318" s="1170"/>
      <c r="B318" s="1171" t="s">
        <v>752</v>
      </c>
      <c r="C318" s="1171" t="s">
        <v>750</v>
      </c>
      <c r="D318" s="1173">
        <f t="shared" si="428"/>
      </c>
      <c r="E318" s="1190">
        <v>695.93</v>
      </c>
      <c r="F318" s="1190">
        <v>2114.42</v>
      </c>
      <c r="G318" s="1190">
        <v>8</v>
      </c>
      <c r="H318" s="1190">
        <v>8</v>
      </c>
      <c r="I318" s="1176">
        <v>15085.69000000001</v>
      </c>
      <c r="J318" s="1177">
        <f t="shared" si="11"/>
      </c>
      <c r="K318" s="1177">
        <f t="shared" si="259"/>
      </c>
      <c r="L318" s="1177">
        <f t="shared" si="321"/>
      </c>
      <c r="M318" s="1177">
        <f t="shared" si="135"/>
      </c>
      <c r="N318" s="1178">
        <f t="shared" si="197"/>
      </c>
      <c r="O318" s="1179">
        <f t="shared" si="73"/>
      </c>
      <c r="P318" s="1179">
        <f t="shared" si="104"/>
      </c>
      <c r="Q318" s="1179">
        <f t="shared" si="538"/>
      </c>
      <c r="R318" s="1179">
        <f t="shared" si="42"/>
      </c>
      <c r="S318" s="1180">
        <f t="shared" si="290"/>
      </c>
      <c r="T318" s="1181">
        <v>0.3636</v>
      </c>
      <c r="U318" s="1182">
        <v>83</v>
      </c>
      <c r="V318" s="1178">
        <f t="shared" si="352"/>
      </c>
      <c r="W318" s="1182">
        <v>19207</v>
      </c>
      <c r="X318" s="1188">
        <v>337</v>
      </c>
      <c r="Y318" s="1188">
        <v>132</v>
      </c>
      <c r="Z318" s="1188">
        <v>346</v>
      </c>
      <c r="AA318" s="1188">
        <v>67</v>
      </c>
      <c r="AB318" s="1188">
        <v>8</v>
      </c>
      <c r="AC318" s="1188">
        <v>1</v>
      </c>
      <c r="AD318" s="1182">
        <v>39</v>
      </c>
      <c r="AE318" s="1184">
        <f t="shared" si="166"/>
      </c>
      <c r="AF318" s="1178">
        <f t="shared" si="228"/>
      </c>
      <c r="AG318" s="1185" t="s">
        <v>741</v>
      </c>
      <c r="AH318" s="1185" t="s">
        <v>742</v>
      </c>
      <c r="AI318" s="1185">
        <v>22</v>
      </c>
    </row>
    <row r="319">
      <c r="A319" s="1170"/>
      <c r="B319" s="1171" t="s">
        <v>752</v>
      </c>
      <c r="C319" s="1171" t="s">
        <v>751</v>
      </c>
      <c r="D319" s="1173">
        <f t="shared" si="428"/>
      </c>
      <c r="E319" s="1190">
        <v>1472.29</v>
      </c>
      <c r="F319" s="1190">
        <v>2190.89</v>
      </c>
      <c r="G319" s="1190">
        <v>6</v>
      </c>
      <c r="H319" s="1190">
        <v>4</v>
      </c>
      <c r="I319" s="1176">
        <v>14073.669999999998</v>
      </c>
      <c r="J319" s="1177">
        <f t="shared" si="11"/>
      </c>
      <c r="K319" s="1177">
        <f t="shared" si="259"/>
      </c>
      <c r="L319" s="1177">
        <f t="shared" si="321"/>
      </c>
      <c r="M319" s="1177">
        <f t="shared" si="135"/>
      </c>
      <c r="N319" s="1178">
        <f t="shared" si="197"/>
      </c>
      <c r="O319" s="1179">
        <f t="shared" si="73"/>
      </c>
      <c r="P319" s="1179">
        <f t="shared" si="104"/>
      </c>
      <c r="Q319" s="1179">
        <f t="shared" si="538"/>
      </c>
      <c r="R319" s="1179">
        <f t="shared" si="42"/>
      </c>
      <c r="S319" s="1180">
        <f t="shared" si="290"/>
      </c>
      <c r="T319" s="1181">
        <v>0.0253</v>
      </c>
      <c r="U319" s="1182">
        <v>65</v>
      </c>
      <c r="V319" s="1178">
        <f t="shared" si="352"/>
      </c>
      <c r="W319" s="1182">
        <v>30065</v>
      </c>
      <c r="X319" s="1188">
        <v>748</v>
      </c>
      <c r="Y319" s="1188">
        <v>143</v>
      </c>
      <c r="Z319" s="1188">
        <v>773</v>
      </c>
      <c r="AA319" s="1188">
        <v>77</v>
      </c>
      <c r="AB319" s="1188">
        <v>4</v>
      </c>
      <c r="AC319" s="1188">
        <v>5</v>
      </c>
      <c r="AD319" s="1182">
        <v>29</v>
      </c>
      <c r="AE319" s="1184">
        <f t="shared" si="166"/>
      </c>
      <c r="AF319" s="1178">
        <f t="shared" si="228"/>
      </c>
      <c r="AG319" s="1185" t="s">
        <v>741</v>
      </c>
      <c r="AH319" s="1185" t="s">
        <v>742</v>
      </c>
      <c r="AI319" s="1185">
        <v>17</v>
      </c>
    </row>
    <row r="320">
      <c r="A320" s="1170"/>
      <c r="B320" s="1171" t="s">
        <v>752</v>
      </c>
      <c r="C320" s="1171" t="s">
        <v>753</v>
      </c>
      <c r="D320" s="1173">
        <f t="shared" si="428"/>
      </c>
      <c r="E320" s="1190">
        <v>859.89</v>
      </c>
      <c r="F320" s="1190">
        <v>2695.69</v>
      </c>
      <c r="G320" s="1190">
        <v>5</v>
      </c>
      <c r="H320" s="1190">
        <v>4</v>
      </c>
      <c r="I320" s="1176">
        <v>8422.710000000006</v>
      </c>
      <c r="J320" s="1177">
        <f t="shared" si="11"/>
      </c>
      <c r="K320" s="1177">
        <f t="shared" si="259"/>
      </c>
      <c r="L320" s="1177">
        <f t="shared" si="321"/>
      </c>
      <c r="M320" s="1177">
        <f t="shared" si="135"/>
      </c>
      <c r="N320" s="1178">
        <f t="shared" si="197"/>
      </c>
      <c r="O320" s="1179">
        <f t="shared" si="73"/>
      </c>
      <c r="P320" s="1179">
        <f t="shared" si="104"/>
      </c>
      <c r="Q320" s="1179">
        <f t="shared" si="538"/>
      </c>
      <c r="R320" s="1179">
        <f t="shared" si="42"/>
      </c>
      <c r="S320" s="1180">
        <f t="shared" si="290"/>
      </c>
      <c r="T320" s="1181">
        <v>0.0384</v>
      </c>
      <c r="U320" s="1182">
        <v>67</v>
      </c>
      <c r="V320" s="1178">
        <f t="shared" si="352"/>
      </c>
      <c r="W320" s="1182">
        <v>28173</v>
      </c>
      <c r="X320" s="1188">
        <v>548</v>
      </c>
      <c r="Y320" s="1188">
        <v>137</v>
      </c>
      <c r="Z320" s="1188">
        <v>584</v>
      </c>
      <c r="AA320" s="1188">
        <v>83</v>
      </c>
      <c r="AB320" s="1188">
        <v>5</v>
      </c>
      <c r="AC320" s="1188">
        <v>4</v>
      </c>
      <c r="AD320" s="1182">
        <v>39</v>
      </c>
      <c r="AE320" s="1184">
        <f t="shared" si="166"/>
      </c>
      <c r="AF320" s="1178">
        <f t="shared" si="228"/>
      </c>
      <c r="AG320" s="1185" t="s">
        <v>741</v>
      </c>
      <c r="AH320" s="1185" t="s">
        <v>742</v>
      </c>
      <c r="AI320" s="1185">
        <v>36</v>
      </c>
    </row>
    <row r="321">
      <c r="A321" s="1170"/>
      <c r="B321" s="1191" t="s">
        <v>746</v>
      </c>
      <c r="C321" s="1191"/>
      <c r="D321" s="1192">
        <f>SUM(D317:D320)</f>
      </c>
      <c r="E321" s="1192">
        <f>SUM(E317:E320)</f>
      </c>
      <c r="F321" s="1192">
        <f>SUM(F317:F320)</f>
      </c>
      <c r="G321" s="1192">
        <f>SUM(G317:G320)</f>
      </c>
      <c r="H321" s="1192">
        <f>SUM(H317:H320)</f>
      </c>
      <c r="I321" s="1192">
        <f>SUM(I317:I320)</f>
      </c>
      <c r="J321" s="1193">
        <f t="shared" si="11"/>
      </c>
      <c r="K321" s="1193">
        <f t="shared" si="259"/>
      </c>
      <c r="L321" s="1194">
        <f t="shared" si="321"/>
      </c>
      <c r="M321" s="1193">
        <f t="shared" si="135"/>
      </c>
      <c r="N321" s="1193">
        <f t="shared" si="197"/>
      </c>
      <c r="O321" s="1195">
        <f t="shared" si="73"/>
      </c>
      <c r="P321" s="1195">
        <f t="shared" si="104"/>
      </c>
      <c r="Q321" s="1195">
        <f t="shared" si="538"/>
      </c>
      <c r="R321" s="1195">
        <f t="shared" si="42"/>
      </c>
      <c r="S321" s="1196">
        <f t="shared" si="290"/>
      </c>
      <c r="T321" s="1195">
        <f>AVERAGE(T317:T320)</f>
      </c>
      <c r="U321" s="1197">
        <f>AVERAGE(U317:U320)</f>
      </c>
      <c r="V321" s="1200">
        <f t="shared" si="352"/>
      </c>
      <c r="W321" s="1192">
        <f>SUM(W317:W320)</f>
      </c>
      <c r="X321" s="1192">
        <f>SUM(X317:X320)</f>
      </c>
      <c r="Y321" s="1192">
        <f>SUM(Y317:Y320)</f>
      </c>
      <c r="Z321" s="1192">
        <f>SUM(Z317:Z320)</f>
      </c>
      <c r="AA321" s="1192">
        <f>SUM(AA317:AA320)</f>
      </c>
      <c r="AB321" s="1192">
        <f>SUM(AB317:AB320)</f>
      </c>
      <c r="AC321" s="1192">
        <f>SUM(AC317:AC320)</f>
      </c>
      <c r="AD321" s="1192">
        <f>SUM(AD317:AD320)</f>
      </c>
      <c r="AE321" s="1193">
        <f t="shared" si="166"/>
      </c>
      <c r="AF321" s="1198">
        <f t="shared" si="228"/>
      </c>
      <c r="AG321" s="1199"/>
      <c r="AH321" s="1199"/>
      <c r="AI321" s="1196">
        <f>SUM(AI317:AI320)</f>
      </c>
    </row>
    <row r="322">
      <c r="A322" s="1170"/>
      <c r="B322" s="1171" t="s">
        <v>772</v>
      </c>
      <c r="C322" s="1171" t="s">
        <v>754</v>
      </c>
      <c r="D322" s="1173">
        <f t="shared" ref="D322:D325" si="429">E322+F322</f>
      </c>
      <c r="E322" s="1190">
        <v>1096.35</v>
      </c>
      <c r="F322" s="1190">
        <v>2227.78</v>
      </c>
      <c r="G322" s="1190">
        <v>4</v>
      </c>
      <c r="H322" s="1190">
        <v>5</v>
      </c>
      <c r="I322" s="1177">
        <v>9226.209999999992</v>
      </c>
      <c r="J322" s="1177">
        <f t="shared" si="11"/>
      </c>
      <c r="K322" s="1177">
        <f t="shared" si="259"/>
      </c>
      <c r="L322" s="1177">
        <f t="shared" si="321"/>
      </c>
      <c r="M322" s="1177">
        <f t="shared" si="135"/>
      </c>
      <c r="N322" s="1178">
        <f t="shared" si="197"/>
      </c>
      <c r="O322" s="1179">
        <f t="shared" si="73"/>
      </c>
      <c r="P322" s="1179">
        <f t="shared" si="104"/>
      </c>
      <c r="Q322" s="1179">
        <f t="shared" si="538"/>
      </c>
      <c r="R322" s="1179">
        <f t="shared" si="42"/>
      </c>
      <c r="S322" s="1180">
        <f t="shared" si="290"/>
      </c>
      <c r="T322" s="1181">
        <v>0.0241</v>
      </c>
      <c r="U322" s="1182">
        <v>71</v>
      </c>
      <c r="V322" s="1178">
        <f t="shared" si="352"/>
      </c>
      <c r="W322" s="1182">
        <v>29692</v>
      </c>
      <c r="X322" s="1182">
        <v>526</v>
      </c>
      <c r="Y322" s="1182">
        <v>151</v>
      </c>
      <c r="Z322" s="1182">
        <v>549</v>
      </c>
      <c r="AA322" s="1182">
        <v>88</v>
      </c>
      <c r="AB322" s="1182">
        <v>8</v>
      </c>
      <c r="AC322" s="1182">
        <v>0</v>
      </c>
      <c r="AD322" s="1182">
        <v>45</v>
      </c>
      <c r="AE322" s="1184">
        <f t="shared" si="166"/>
      </c>
      <c r="AF322" s="1178">
        <f t="shared" si="228"/>
      </c>
      <c r="AG322" s="1185" t="s">
        <v>741</v>
      </c>
      <c r="AH322" s="1185" t="s">
        <v>742</v>
      </c>
      <c r="AI322" s="1185">
        <v>25</v>
      </c>
    </row>
    <row r="323">
      <c r="A323" s="1170"/>
      <c r="B323" s="1171" t="s">
        <v>772</v>
      </c>
      <c r="C323" s="1171" t="s">
        <v>755</v>
      </c>
      <c r="D323" s="1173">
        <f t="shared" si="429"/>
      </c>
      <c r="E323" s="1190">
        <v>1014.04</v>
      </c>
      <c r="F323" s="1190">
        <v>2287.6</v>
      </c>
      <c r="G323" s="1190">
        <v>3</v>
      </c>
      <c r="H323" s="1190">
        <v>2</v>
      </c>
      <c r="I323" s="1177">
        <v>6145.430000000008</v>
      </c>
      <c r="J323" s="1177">
        <f t="shared" si="11"/>
      </c>
      <c r="K323" s="1177">
        <f t="shared" si="259"/>
      </c>
      <c r="L323" s="1177">
        <f t="shared" si="321"/>
      </c>
      <c r="M323" s="1177">
        <f t="shared" si="135"/>
      </c>
      <c r="N323" s="1178">
        <f t="shared" si="197"/>
      </c>
      <c r="O323" s="1179">
        <f t="shared" si="73"/>
      </c>
      <c r="P323" s="1179">
        <f t="shared" si="104"/>
      </c>
      <c r="Q323" s="1179">
        <f t="shared" si="538"/>
      </c>
      <c r="R323" s="1179">
        <f t="shared" si="42"/>
      </c>
      <c r="S323" s="1180">
        <f t="shared" si="290"/>
      </c>
      <c r="T323" s="1181">
        <v>0.0267</v>
      </c>
      <c r="U323" s="1182">
        <v>73</v>
      </c>
      <c r="V323" s="1178">
        <f t="shared" si="352"/>
      </c>
      <c r="W323" s="1182">
        <v>27877</v>
      </c>
      <c r="X323" s="1182">
        <v>409</v>
      </c>
      <c r="Y323" s="1182">
        <v>131</v>
      </c>
      <c r="Z323" s="1182">
        <v>413</v>
      </c>
      <c r="AA323" s="1182">
        <v>75</v>
      </c>
      <c r="AB323" s="1182">
        <v>6</v>
      </c>
      <c r="AC323" s="1182">
        <v>1</v>
      </c>
      <c r="AD323" s="1182">
        <v>23</v>
      </c>
      <c r="AE323" s="1184">
        <f t="shared" si="166"/>
      </c>
      <c r="AF323" s="1178">
        <f t="shared" si="228"/>
      </c>
      <c r="AG323" s="1130" t="s">
        <v>756</v>
      </c>
      <c r="AH323" s="1185" t="s">
        <v>757</v>
      </c>
      <c r="AI323" s="1185">
        <v>32</v>
      </c>
    </row>
    <row r="324">
      <c r="A324" s="1170"/>
      <c r="B324" s="1171" t="s">
        <v>772</v>
      </c>
      <c r="C324" s="1171" t="s">
        <v>758</v>
      </c>
      <c r="D324" s="1173">
        <f t="shared" si="429"/>
      </c>
      <c r="E324" s="1190">
        <v>800.34</v>
      </c>
      <c r="F324" s="1190">
        <v>2286.1</v>
      </c>
      <c r="G324" s="1190">
        <v>0</v>
      </c>
      <c r="H324" s="1190">
        <v>0</v>
      </c>
      <c r="I324" s="1177">
        <v>0</v>
      </c>
      <c r="J324" s="1177">
        <f t="shared" si="11"/>
      </c>
      <c r="K324" s="1177">
        <f t="shared" si="259"/>
      </c>
      <c r="L324" s="1177">
        <f t="shared" si="321"/>
      </c>
      <c r="M324" s="1177">
        <f t="shared" si="135"/>
      </c>
      <c r="N324" s="1178">
        <f t="shared" si="197"/>
      </c>
      <c r="O324" s="1179">
        <f t="shared" si="73"/>
      </c>
      <c r="P324" s="1179">
        <f t="shared" si="104"/>
      </c>
      <c r="Q324" s="1179">
        <f t="shared" si="538"/>
      </c>
      <c r="R324" s="1179">
        <f t="shared" si="42"/>
      </c>
      <c r="S324" s="1180">
        <f t="shared" si="290"/>
      </c>
      <c r="T324" s="1181">
        <v>0.0314</v>
      </c>
      <c r="U324" s="1182">
        <v>73</v>
      </c>
      <c r="V324" s="1178">
        <f t="shared" si="352"/>
      </c>
      <c r="W324" s="1182">
        <v>27701</v>
      </c>
      <c r="X324" s="1182">
        <v>363</v>
      </c>
      <c r="Y324" s="1182">
        <v>134</v>
      </c>
      <c r="Z324" s="1182">
        <v>363</v>
      </c>
      <c r="AA324" s="1182">
        <v>58</v>
      </c>
      <c r="AB324" s="1182">
        <v>4</v>
      </c>
      <c r="AC324" s="1182">
        <v>3</v>
      </c>
      <c r="AD324" s="1182">
        <v>33</v>
      </c>
      <c r="AE324" s="1184">
        <f t="shared" si="166"/>
      </c>
      <c r="AF324" s="1178">
        <f t="shared" si="228"/>
      </c>
      <c r="AG324" s="1130" t="s">
        <v>756</v>
      </c>
      <c r="AH324" s="1185" t="s">
        <v>757</v>
      </c>
      <c r="AI324" s="1185">
        <v>17</v>
      </c>
    </row>
    <row r="325">
      <c r="A325" s="1170"/>
      <c r="B325" s="1171" t="s">
        <v>772</v>
      </c>
      <c r="C325" s="1171" t="s">
        <v>759</v>
      </c>
      <c r="D325" s="1173">
        <f t="shared" si="429"/>
      </c>
      <c r="E325" s="1190">
        <v>885.7</v>
      </c>
      <c r="F325" s="1190">
        <v>2186.21</v>
      </c>
      <c r="G325" s="1190">
        <v>7</v>
      </c>
      <c r="H325" s="1190">
        <v>7</v>
      </c>
      <c r="I325" s="1177">
        <v>14845.550000000003</v>
      </c>
      <c r="J325" s="1177">
        <f t="shared" si="11"/>
      </c>
      <c r="K325" s="1177">
        <f t="shared" si="259"/>
      </c>
      <c r="L325" s="1177">
        <f t="shared" si="321"/>
      </c>
      <c r="M325" s="1177">
        <f t="shared" si="135"/>
      </c>
      <c r="N325" s="1178">
        <f t="shared" si="197"/>
      </c>
      <c r="O325" s="1179">
        <f t="shared" si="73"/>
      </c>
      <c r="P325" s="1179">
        <f t="shared" si="104"/>
      </c>
      <c r="Q325" s="1179">
        <f t="shared" si="538"/>
      </c>
      <c r="R325" s="1179">
        <f t="shared" si="42"/>
      </c>
      <c r="S325" s="1180">
        <f t="shared" si="290"/>
      </c>
      <c r="T325" s="1181">
        <v>0.0348</v>
      </c>
      <c r="U325" s="1182">
        <v>72</v>
      </c>
      <c r="V325" s="1178">
        <f t="shared" si="352"/>
      </c>
      <c r="W325" s="1182">
        <v>26146</v>
      </c>
      <c r="X325" s="1182">
        <v>480</v>
      </c>
      <c r="Y325" s="1182">
        <v>136</v>
      </c>
      <c r="Z325" s="1182">
        <v>497</v>
      </c>
      <c r="AA325" s="1182">
        <v>60</v>
      </c>
      <c r="AB325" s="1182">
        <v>8</v>
      </c>
      <c r="AC325" s="1182">
        <v>1</v>
      </c>
      <c r="AD325" s="1182">
        <v>28</v>
      </c>
      <c r="AE325" s="1184">
        <f t="shared" si="166"/>
      </c>
      <c r="AF325" s="1178">
        <f t="shared" si="228"/>
      </c>
      <c r="AG325" s="1130" t="s">
        <v>756</v>
      </c>
      <c r="AH325" s="1185" t="s">
        <v>757</v>
      </c>
      <c r="AI325" s="1185">
        <v>21</v>
      </c>
    </row>
    <row r="326">
      <c r="A326" s="1170"/>
      <c r="B326" s="1191" t="s">
        <v>746</v>
      </c>
      <c r="C326" s="1191"/>
      <c r="D326" s="1192">
        <f>SUM(D322:D325)</f>
      </c>
      <c r="E326" s="1192">
        <f>SUM(E322:E325)</f>
      </c>
      <c r="F326" s="1192">
        <f>SUM(F322:F325)</f>
      </c>
      <c r="G326" s="1192">
        <f>SUM(G322:G325)</f>
      </c>
      <c r="H326" s="1192">
        <f>SUM(H322:H325)</f>
      </c>
      <c r="I326" s="1192">
        <f>SUM(I322:I325)</f>
      </c>
      <c r="J326" s="1193">
        <f t="shared" si="11"/>
      </c>
      <c r="K326" s="1193">
        <f t="shared" si="259"/>
      </c>
      <c r="L326" s="1194">
        <f t="shared" si="321"/>
      </c>
      <c r="M326" s="1193">
        <f t="shared" si="135"/>
      </c>
      <c r="N326" s="1193">
        <f t="shared" si="197"/>
      </c>
      <c r="O326" s="1195">
        <f t="shared" si="73"/>
      </c>
      <c r="P326" s="1195">
        <f t="shared" si="104"/>
      </c>
      <c r="Q326" s="1195">
        <f t="shared" si="538"/>
      </c>
      <c r="R326" s="1195">
        <f t="shared" si="42"/>
      </c>
      <c r="S326" s="1196">
        <f t="shared" si="290"/>
      </c>
      <c r="T326" s="1195">
        <f>AVERAGE(T322:T325)</f>
      </c>
      <c r="U326" s="1197">
        <f>AVERAGE(U322:U325)</f>
      </c>
      <c r="V326" s="1200">
        <f t="shared" si="352"/>
      </c>
      <c r="W326" s="1192">
        <f>SUM(W322:W325)</f>
      </c>
      <c r="X326" s="1192">
        <f>SUM(X322:X325)</f>
      </c>
      <c r="Y326" s="1192">
        <f>SUM(Y322:Y325)</f>
      </c>
      <c r="Z326" s="1192">
        <f>SUM(Z322:Z325)</f>
      </c>
      <c r="AA326" s="1192">
        <f>SUM(AA322:AA325)</f>
      </c>
      <c r="AB326" s="1192">
        <f>SUM(AB322:AB325)</f>
      </c>
      <c r="AC326" s="1192">
        <f>SUM(AC322:AC325)</f>
      </c>
      <c r="AD326" s="1192">
        <f>SUM(AD322:AD325)</f>
      </c>
      <c r="AE326" s="1193">
        <f t="shared" si="166"/>
      </c>
      <c r="AF326" s="1198">
        <f t="shared" si="228"/>
      </c>
      <c r="AG326" s="1199"/>
      <c r="AH326" s="1199"/>
      <c r="AI326" s="1192">
        <f>SUM(AI322:AI325)</f>
      </c>
    </row>
    <row r="327">
      <c r="A327" s="1170"/>
      <c r="B327" s="1171" t="s">
        <v>763</v>
      </c>
      <c r="C327" s="1171" t="s">
        <v>761</v>
      </c>
      <c r="D327" s="1173">
        <f t="shared" ref="D327:D330" si="430">E327+F327</f>
      </c>
      <c r="E327" s="1174">
        <v>1304.32</v>
      </c>
      <c r="F327" s="1174">
        <v>2195.08</v>
      </c>
      <c r="G327" s="1190">
        <v>3</v>
      </c>
      <c r="H327" s="1190">
        <v>3</v>
      </c>
      <c r="I327" s="1176">
        <v>6402.829999999987</v>
      </c>
      <c r="J327" s="1177">
        <f t="shared" si="11"/>
      </c>
      <c r="K327" s="1177">
        <f t="shared" si="259"/>
      </c>
      <c r="L327" s="1177">
        <f t="shared" si="321"/>
      </c>
      <c r="M327" s="1177">
        <f t="shared" si="135"/>
      </c>
      <c r="N327" s="1178">
        <f t="shared" si="197"/>
      </c>
      <c r="O327" s="1179">
        <f t="shared" si="73"/>
      </c>
      <c r="P327" s="1179">
        <f t="shared" si="104"/>
      </c>
      <c r="Q327" s="1179">
        <f t="shared" si="538"/>
      </c>
      <c r="R327" s="1179">
        <f t="shared" si="42"/>
      </c>
      <c r="S327" s="1180">
        <f t="shared" si="290"/>
      </c>
      <c r="T327" s="1181">
        <v>0.023</v>
      </c>
      <c r="U327" s="1182">
        <v>74</v>
      </c>
      <c r="V327" s="1178">
        <f t="shared" si="352"/>
      </c>
      <c r="W327" s="1182">
        <v>27493</v>
      </c>
      <c r="X327" s="1182">
        <v>389</v>
      </c>
      <c r="Y327" s="1182">
        <v>117</v>
      </c>
      <c r="Z327" s="1182">
        <v>387</v>
      </c>
      <c r="AA327" s="1182">
        <v>61</v>
      </c>
      <c r="AB327" s="1182">
        <v>8</v>
      </c>
      <c r="AC327" s="1182">
        <v>2</v>
      </c>
      <c r="AD327" s="1182">
        <v>29</v>
      </c>
      <c r="AE327" s="1184">
        <f t="shared" si="166"/>
      </c>
      <c r="AF327" s="1178">
        <f t="shared" si="228"/>
      </c>
      <c r="AG327" s="1130" t="s">
        <v>756</v>
      </c>
      <c r="AH327" s="1185" t="s">
        <v>757</v>
      </c>
      <c r="AI327" s="1185">
        <v>23</v>
      </c>
    </row>
    <row r="328">
      <c r="A328" s="1170"/>
      <c r="B328" s="1171" t="s">
        <v>763</v>
      </c>
      <c r="C328" s="1171" t="s">
        <v>762</v>
      </c>
      <c r="D328" s="1173">
        <f t="shared" si="430"/>
      </c>
      <c r="E328" s="1174">
        <v>852.35</v>
      </c>
      <c r="F328" s="1174">
        <v>2305.3</v>
      </c>
      <c r="G328" s="1190">
        <v>7</v>
      </c>
      <c r="H328" s="1190">
        <v>6</v>
      </c>
      <c r="I328" s="1176">
        <v>14169.180000000022</v>
      </c>
      <c r="J328" s="1177">
        <f t="shared" si="11"/>
      </c>
      <c r="K328" s="1177">
        <f t="shared" si="259"/>
      </c>
      <c r="L328" s="1177">
        <f t="shared" si="321"/>
      </c>
      <c r="M328" s="1177">
        <f t="shared" si="135"/>
      </c>
      <c r="N328" s="1178">
        <f t="shared" si="197"/>
      </c>
      <c r="O328" s="1179">
        <f t="shared" si="73"/>
      </c>
      <c r="P328" s="1179">
        <f t="shared" si="104"/>
      </c>
      <c r="Q328" s="1179">
        <f t="shared" si="538"/>
      </c>
      <c r="R328" s="1179">
        <f t="shared" si="42"/>
      </c>
      <c r="S328" s="1180">
        <f t="shared" si="290"/>
      </c>
      <c r="T328" s="1181">
        <v>0.0284</v>
      </c>
      <c r="U328" s="1182">
        <v>74</v>
      </c>
      <c r="V328" s="1178">
        <f t="shared" si="352"/>
      </c>
      <c r="W328" s="1182">
        <v>29014</v>
      </c>
      <c r="X328" s="1182">
        <v>436</v>
      </c>
      <c r="Y328" s="1182">
        <v>136</v>
      </c>
      <c r="Z328" s="1182">
        <v>448</v>
      </c>
      <c r="AA328" s="1182">
        <v>87</v>
      </c>
      <c r="AB328" s="1182">
        <v>5</v>
      </c>
      <c r="AC328" s="1182">
        <v>0</v>
      </c>
      <c r="AD328" s="1182">
        <v>50</v>
      </c>
      <c r="AE328" s="1184">
        <f t="shared" si="166"/>
      </c>
      <c r="AF328" s="1178">
        <f t="shared" si="228"/>
      </c>
      <c r="AG328" s="1130" t="s">
        <v>756</v>
      </c>
      <c r="AH328" s="1185" t="s">
        <v>757</v>
      </c>
      <c r="AI328" s="1185">
        <v>31</v>
      </c>
    </row>
    <row r="329">
      <c r="A329" s="1170"/>
      <c r="B329" s="1171" t="s">
        <v>763</v>
      </c>
      <c r="C329" s="1171" t="s">
        <v>764</v>
      </c>
      <c r="D329" s="1173">
        <f t="shared" si="430"/>
      </c>
      <c r="E329" s="1174">
        <v>1192.96</v>
      </c>
      <c r="F329" s="1174">
        <v>2298.46</v>
      </c>
      <c r="G329" s="1190">
        <v>5</v>
      </c>
      <c r="H329" s="1190">
        <v>5</v>
      </c>
      <c r="I329" s="1176">
        <v>8635.76999999999</v>
      </c>
      <c r="J329" s="1177">
        <f t="shared" si="11"/>
      </c>
      <c r="K329" s="1177">
        <f t="shared" si="259"/>
      </c>
      <c r="L329" s="1177">
        <f t="shared" si="321"/>
      </c>
      <c r="M329" s="1177">
        <f t="shared" si="135"/>
      </c>
      <c r="N329" s="1178">
        <f t="shared" si="197"/>
      </c>
      <c r="O329" s="1179">
        <f t="shared" si="73"/>
      </c>
      <c r="P329" s="1179">
        <f t="shared" si="104"/>
      </c>
      <c r="Q329" s="1179">
        <f t="shared" si="538"/>
      </c>
      <c r="R329" s="1179">
        <f t="shared" si="42"/>
      </c>
      <c r="S329" s="1180">
        <f t="shared" si="290"/>
      </c>
      <c r="T329" s="1181">
        <v>0.0273</v>
      </c>
      <c r="U329" s="1182">
        <v>77</v>
      </c>
      <c r="V329" s="1178">
        <f t="shared" si="352"/>
      </c>
      <c r="W329" s="1182">
        <v>30410</v>
      </c>
      <c r="X329" s="1182">
        <v>537</v>
      </c>
      <c r="Y329" s="1182">
        <v>151</v>
      </c>
      <c r="Z329" s="1182">
        <v>564</v>
      </c>
      <c r="AA329" s="1182">
        <v>114</v>
      </c>
      <c r="AB329" s="1182">
        <v>11</v>
      </c>
      <c r="AC329" s="1182">
        <v>2</v>
      </c>
      <c r="AD329" s="1182">
        <v>36</v>
      </c>
      <c r="AE329" s="1184">
        <f t="shared" si="166"/>
      </c>
      <c r="AF329" s="1178">
        <f t="shared" si="228"/>
      </c>
      <c r="AG329" s="1130" t="s">
        <v>756</v>
      </c>
      <c r="AH329" s="1185" t="s">
        <v>757</v>
      </c>
      <c r="AI329" s="1185">
        <v>38</v>
      </c>
    </row>
    <row r="330">
      <c r="A330" s="1170"/>
      <c r="B330" s="1171" t="s">
        <v>763</v>
      </c>
      <c r="C330" s="1189" t="s">
        <v>765</v>
      </c>
      <c r="D330" s="1173">
        <f t="shared" si="430"/>
      </c>
      <c r="E330" s="1174">
        <v>1483.56</v>
      </c>
      <c r="F330" s="1174">
        <v>2204.84</v>
      </c>
      <c r="G330" s="1190">
        <v>6</v>
      </c>
      <c r="H330" s="1190">
        <v>1</v>
      </c>
      <c r="I330" s="1176">
        <v>12814.849999999977</v>
      </c>
      <c r="J330" s="1177">
        <f t="shared" si="11"/>
      </c>
      <c r="K330" s="1177">
        <f t="shared" si="259"/>
      </c>
      <c r="L330" s="1177">
        <f t="shared" si="321"/>
      </c>
      <c r="M330" s="1177">
        <f t="shared" si="135"/>
      </c>
      <c r="N330" s="1178">
        <f t="shared" si="197"/>
      </c>
      <c r="O330" s="1179">
        <f t="shared" si="73"/>
      </c>
      <c r="P330" s="1179">
        <f t="shared" si="104"/>
      </c>
      <c r="Q330" s="1179">
        <f t="shared" si="538"/>
      </c>
      <c r="R330" s="1179">
        <f t="shared" si="42"/>
      </c>
      <c r="S330" s="1180">
        <f t="shared" si="290"/>
      </c>
      <c r="T330" s="1181">
        <v>0.0179</v>
      </c>
      <c r="U330" s="1182">
        <v>77</v>
      </c>
      <c r="V330" s="1178">
        <f t="shared" si="352"/>
      </c>
      <c r="W330" s="1182">
        <v>30351</v>
      </c>
      <c r="X330" s="1182">
        <v>549</v>
      </c>
      <c r="Y330" s="1182">
        <v>127</v>
      </c>
      <c r="Z330" s="1182">
        <v>601</v>
      </c>
      <c r="AA330" s="1182">
        <v>72</v>
      </c>
      <c r="AB330" s="1182">
        <v>6</v>
      </c>
      <c r="AC330" s="1182">
        <v>1</v>
      </c>
      <c r="AD330" s="1182">
        <v>33</v>
      </c>
      <c r="AE330" s="1184">
        <f t="shared" si="166"/>
      </c>
      <c r="AF330" s="1178">
        <f t="shared" si="228"/>
      </c>
      <c r="AG330" s="1130" t="s">
        <v>756</v>
      </c>
      <c r="AH330" s="1185" t="s">
        <v>757</v>
      </c>
      <c r="AI330" s="1185">
        <v>28</v>
      </c>
    </row>
    <row r="331">
      <c r="A331" s="1170"/>
      <c r="B331" s="1191" t="s">
        <v>746</v>
      </c>
      <c r="C331" s="1191"/>
      <c r="D331" s="1192">
        <f>SUM(D327:D330)</f>
      </c>
      <c r="E331" s="1192">
        <f>SUM(E327:E330)</f>
      </c>
      <c r="F331" s="1192">
        <f>SUM(F327:F330)</f>
      </c>
      <c r="G331" s="1192">
        <f>SUM(G327:G330)</f>
      </c>
      <c r="H331" s="1192">
        <f>SUM(H327:H330)</f>
      </c>
      <c r="I331" s="1192">
        <f>SUM(I327:I330)</f>
      </c>
      <c r="J331" s="1193">
        <f t="shared" si="11"/>
      </c>
      <c r="K331" s="1193">
        <f t="shared" si="259"/>
      </c>
      <c r="L331" s="1194">
        <f t="shared" si="321"/>
      </c>
      <c r="M331" s="1193">
        <f t="shared" si="135"/>
      </c>
      <c r="N331" s="1193">
        <f t="shared" si="197"/>
      </c>
      <c r="O331" s="1195">
        <f t="shared" si="73"/>
      </c>
      <c r="P331" s="1195">
        <f t="shared" si="104"/>
      </c>
      <c r="Q331" s="1195">
        <f t="shared" si="538"/>
      </c>
      <c r="R331" s="1195">
        <f t="shared" si="42"/>
      </c>
      <c r="S331" s="1196">
        <f t="shared" si="290"/>
      </c>
      <c r="T331" s="1195">
        <f>AVERAGE(T327:T330)</f>
      </c>
      <c r="U331" s="1197">
        <f>AVERAGE(U327:U330)</f>
      </c>
      <c r="V331" s="1200">
        <f t="shared" si="352"/>
      </c>
      <c r="W331" s="1192">
        <f>SUM(W327:W330)</f>
      </c>
      <c r="X331" s="1192">
        <f>SUM(X327:X330)</f>
      </c>
      <c r="Y331" s="1192">
        <f>SUM(Y327:Y330)</f>
      </c>
      <c r="Z331" s="1192">
        <f>SUM(Z327:Z330)</f>
      </c>
      <c r="AA331" s="1192">
        <f>SUM(AA327:AA330)</f>
      </c>
      <c r="AB331" s="1192">
        <f>SUM(AB327:AB330)</f>
      </c>
      <c r="AC331" s="1192">
        <f>SUM(AC327:AC330)</f>
      </c>
      <c r="AD331" s="1192">
        <f>SUM(AD327:AD330)</f>
      </c>
      <c r="AE331" s="1193">
        <f t="shared" si="166"/>
      </c>
      <c r="AF331" s="1198">
        <f t="shared" si="228"/>
      </c>
      <c r="AG331" s="1199"/>
      <c r="AH331" s="1199"/>
      <c r="AI331" s="1192">
        <f>SUM(AI327:AI330)</f>
      </c>
    </row>
    <row r="332">
      <c r="A332" s="1170"/>
      <c r="B332" s="1171" t="s">
        <v>760</v>
      </c>
      <c r="C332" s="1189" t="s">
        <v>766</v>
      </c>
      <c r="D332" s="1173">
        <f t="shared" ref="D332:D334" si="431">E332+F332</f>
      </c>
      <c r="E332" s="1174">
        <v>966.85</v>
      </c>
      <c r="F332" s="1174">
        <v>1258.61</v>
      </c>
      <c r="G332" s="1190">
        <v>3</v>
      </c>
      <c r="H332" s="1190">
        <v>5</v>
      </c>
      <c r="I332" s="1176">
        <v>7046.329999999987</v>
      </c>
      <c r="J332" s="1177">
        <f t="shared" si="11"/>
      </c>
      <c r="K332" s="1177">
        <f t="shared" si="259"/>
      </c>
      <c r="L332" s="1177">
        <f t="shared" si="321"/>
      </c>
      <c r="M332" s="1177">
        <f t="shared" si="135"/>
      </c>
      <c r="N332" s="1178">
        <f t="shared" si="197"/>
      </c>
      <c r="O332" s="1179">
        <f t="shared" si="73"/>
      </c>
      <c r="P332" s="1179">
        <f t="shared" si="104"/>
      </c>
      <c r="Q332" s="1179">
        <f t="shared" si="538"/>
      </c>
      <c r="R332" s="1179">
        <f t="shared" si="42"/>
      </c>
      <c r="S332" s="1180">
        <f t="shared" si="290"/>
      </c>
      <c r="T332" s="1181">
        <v>0.0174</v>
      </c>
      <c r="U332" s="1182">
        <v>78</v>
      </c>
      <c r="V332" s="1178">
        <f t="shared" si="352"/>
      </c>
      <c r="W332" s="1182">
        <v>18263</v>
      </c>
      <c r="X332" s="1182">
        <v>352</v>
      </c>
      <c r="Y332" s="1182">
        <v>83</v>
      </c>
      <c r="Z332" s="1182">
        <v>364</v>
      </c>
      <c r="AA332" s="1182">
        <v>63</v>
      </c>
      <c r="AB332" s="1182">
        <v>6</v>
      </c>
      <c r="AC332" s="1182">
        <v>0</v>
      </c>
      <c r="AD332" s="1182">
        <v>15</v>
      </c>
      <c r="AE332" s="1184">
        <f t="shared" si="166"/>
      </c>
      <c r="AF332" s="1178">
        <f t="shared" si="228"/>
      </c>
      <c r="AG332" s="1130" t="s">
        <v>756</v>
      </c>
      <c r="AH332" s="1185" t="s">
        <v>757</v>
      </c>
      <c r="AI332" s="1185">
        <v>26</v>
      </c>
    </row>
    <row r="333">
      <c r="A333" s="1170"/>
      <c r="B333" s="1171" t="s">
        <v>760</v>
      </c>
      <c r="C333" s="1189" t="s">
        <v>767</v>
      </c>
      <c r="D333" s="1173">
        <f t="shared" si="431"/>
      </c>
      <c r="E333" s="1174">
        <v>1338.57</v>
      </c>
      <c r="F333" s="1174">
        <v>1775.96</v>
      </c>
      <c r="G333" s="1190">
        <v>5</v>
      </c>
      <c r="H333" s="1190">
        <v>3</v>
      </c>
      <c r="I333" s="1176">
        <v>6654.870000000024</v>
      </c>
      <c r="J333" s="1177">
        <f t="shared" si="11"/>
      </c>
      <c r="K333" s="1177">
        <f t="shared" si="259"/>
      </c>
      <c r="L333" s="1177">
        <f t="shared" si="321"/>
      </c>
      <c r="M333" s="1177">
        <f t="shared" si="135"/>
      </c>
      <c r="N333" s="1178">
        <f t="shared" si="197"/>
      </c>
      <c r="O333" s="1179">
        <f t="shared" si="73"/>
      </c>
      <c r="P333" s="1179">
        <f t="shared" si="104"/>
      </c>
      <c r="Q333" s="1179">
        <f t="shared" si="538"/>
      </c>
      <c r="R333" s="1179">
        <f t="shared" si="42"/>
      </c>
      <c r="S333" s="1180">
        <f t="shared" si="290"/>
      </c>
      <c r="T333" s="1181">
        <v>0.0182</v>
      </c>
      <c r="U333" s="1182">
        <v>76</v>
      </c>
      <c r="V333" s="1178">
        <f t="shared" si="352"/>
      </c>
      <c r="W333" s="1182">
        <v>27516</v>
      </c>
      <c r="X333" s="1182">
        <v>743</v>
      </c>
      <c r="Y333" s="1182">
        <v>105</v>
      </c>
      <c r="Z333" s="1182">
        <v>794</v>
      </c>
      <c r="AA333" s="1182">
        <v>51</v>
      </c>
      <c r="AB333" s="1182">
        <v>7</v>
      </c>
      <c r="AC333" s="1182">
        <v>3</v>
      </c>
      <c r="AD333" s="1182">
        <v>28</v>
      </c>
      <c r="AE333" s="1184">
        <f t="shared" si="166"/>
      </c>
      <c r="AF333" s="1178">
        <f t="shared" si="228"/>
      </c>
      <c r="AG333" s="1130" t="s">
        <v>756</v>
      </c>
      <c r="AH333" s="1185" t="s">
        <v>757</v>
      </c>
      <c r="AI333" s="1185">
        <v>22</v>
      </c>
    </row>
    <row r="334">
      <c r="A334" s="1170"/>
      <c r="B334" s="1171" t="s">
        <v>760</v>
      </c>
      <c r="C334" s="1189" t="s">
        <v>768</v>
      </c>
      <c r="D334" s="1173">
        <f t="shared" si="431"/>
      </c>
      <c r="E334" s="1174">
        <v>239.08</v>
      </c>
      <c r="F334" s="1174">
        <v>600.19</v>
      </c>
      <c r="G334" s="1190">
        <v>4</v>
      </c>
      <c r="H334" s="1190">
        <v>2</v>
      </c>
      <c r="I334" s="1176">
        <v>7239.389999999985</v>
      </c>
      <c r="J334" s="1177">
        <f t="shared" si="11"/>
      </c>
      <c r="K334" s="1177">
        <f t="shared" si="259"/>
      </c>
      <c r="L334" s="1177">
        <f t="shared" si="321"/>
      </c>
      <c r="M334" s="1177">
        <f t="shared" si="135"/>
      </c>
      <c r="N334" s="1178">
        <f t="shared" si="197"/>
      </c>
      <c r="O334" s="1179">
        <f t="shared" si="73"/>
      </c>
      <c r="P334" s="1179">
        <f t="shared" si="104"/>
      </c>
      <c r="Q334" s="1179">
        <f t="shared" si="538"/>
      </c>
      <c r="R334" s="1179">
        <f t="shared" si="42"/>
      </c>
      <c r="S334" s="1180">
        <f t="shared" si="290"/>
      </c>
      <c r="T334" s="1181">
        <v>0.0236</v>
      </c>
      <c r="U334" s="1182">
        <v>77</v>
      </c>
      <c r="V334" s="1178">
        <f t="shared" si="352"/>
      </c>
      <c r="W334" s="1182">
        <v>10751</v>
      </c>
      <c r="X334" s="1182">
        <v>250</v>
      </c>
      <c r="Y334" s="1182">
        <v>39</v>
      </c>
      <c r="Z334" s="1182">
        <v>281</v>
      </c>
      <c r="AA334" s="1182">
        <v>31</v>
      </c>
      <c r="AB334" s="1182">
        <v>2</v>
      </c>
      <c r="AC334" s="1182">
        <v>0</v>
      </c>
      <c r="AD334" s="1182">
        <v>17</v>
      </c>
      <c r="AE334" s="1184">
        <f t="shared" si="166"/>
      </c>
      <c r="AF334" s="1178">
        <f t="shared" si="228"/>
      </c>
      <c r="AG334" s="1130" t="s">
        <v>756</v>
      </c>
      <c r="AH334" s="1185" t="s">
        <v>757</v>
      </c>
      <c r="AI334" s="1185">
        <v>8</v>
      </c>
    </row>
    <row r="335">
      <c r="A335" s="1170"/>
      <c r="B335" s="1191" t="s">
        <v>746</v>
      </c>
      <c r="C335" s="1191"/>
      <c r="D335" s="1192">
        <f>SUM(D332:D334)</f>
      </c>
      <c r="E335" s="1192">
        <f>SUM(E332:E334)</f>
      </c>
      <c r="F335" s="1192">
        <f>SUM(F332:F334)</f>
      </c>
      <c r="G335" s="1192">
        <f>SUM(G332:G334)</f>
      </c>
      <c r="H335" s="1192">
        <f>SUM(H332:H334)</f>
      </c>
      <c r="I335" s="1192">
        <f>SUM(I332:I334)</f>
      </c>
      <c r="J335" s="1193">
        <f t="shared" si="11"/>
      </c>
      <c r="K335" s="1193">
        <f t="shared" si="259"/>
      </c>
      <c r="L335" s="1194">
        <f t="shared" si="321"/>
      </c>
      <c r="M335" s="1193">
        <f t="shared" si="135"/>
      </c>
      <c r="N335" s="1193">
        <f t="shared" si="197"/>
      </c>
      <c r="O335" s="1195">
        <f t="shared" si="73"/>
      </c>
      <c r="P335" s="1195">
        <f t="shared" si="104"/>
      </c>
      <c r="Q335" s="1195">
        <f t="shared" si="538"/>
      </c>
      <c r="R335" s="1195">
        <f t="shared" si="42"/>
      </c>
      <c r="S335" s="1196">
        <f t="shared" si="290"/>
      </c>
      <c r="T335" s="1195">
        <f>AVERAGE(T332:T334)</f>
      </c>
      <c r="U335" s="1197">
        <f>AVERAGE(U332:U334)</f>
      </c>
      <c r="V335" s="1200">
        <f t="shared" si="352"/>
      </c>
      <c r="W335" s="1192">
        <f>SUM(W332:W334)</f>
      </c>
      <c r="X335" s="1192">
        <f>SUM(X332:X334)</f>
      </c>
      <c r="Y335" s="1192">
        <f>SUM(Y332:Y334)</f>
      </c>
      <c r="Z335" s="1192">
        <f>SUM(Z332:Z334)</f>
      </c>
      <c r="AA335" s="1192">
        <f>SUM(AA332:AA334)</f>
      </c>
      <c r="AB335" s="1192">
        <f>SUM(AB332:AB334)</f>
      </c>
      <c r="AC335" s="1192">
        <f>SUM(AC332:AC334)</f>
      </c>
      <c r="AD335" s="1192">
        <f>SUM(AD332:AD334)</f>
      </c>
      <c r="AE335" s="1193">
        <f t="shared" si="166"/>
      </c>
      <c r="AF335" s="1198">
        <f t="shared" si="228"/>
      </c>
      <c r="AG335" s="1199"/>
      <c r="AH335" s="1199"/>
      <c r="AI335" s="1192">
        <f>SUM(AI332:AI334)</f>
      </c>
    </row>
    <row r="336">
      <c r="A336" s="1170"/>
      <c r="B336" s="1201" t="s">
        <v>769</v>
      </c>
      <c r="C336" s="1201"/>
      <c r="D336" s="1202">
        <f>D321+D316+D331+D326+D335</f>
      </c>
      <c r="E336" s="1202">
        <f>E321+E316+E331+E326+E335</f>
      </c>
      <c r="F336" s="1202">
        <f>F321+F316+F331+F326+F335</f>
      </c>
      <c r="G336" s="1202">
        <f>G321+G316+G331+G326+G335</f>
      </c>
      <c r="H336" s="1202">
        <f>H321+H316+H331+H326+H335</f>
      </c>
      <c r="I336" s="1202">
        <f>I321+I316+I331+I326+I335</f>
      </c>
      <c r="J336" s="1203">
        <f t="shared" si="11"/>
      </c>
      <c r="K336" s="1203">
        <f t="shared" si="259"/>
      </c>
      <c r="L336" s="1203">
        <f t="shared" si="321"/>
      </c>
      <c r="M336" s="1203">
        <f t="shared" si="135"/>
      </c>
      <c r="N336" s="1203">
        <f t="shared" si="197"/>
      </c>
      <c r="O336" s="1204">
        <f t="shared" si="73"/>
      </c>
      <c r="P336" s="1204">
        <f t="shared" si="104"/>
      </c>
      <c r="Q336" s="1204">
        <f t="shared" si="538"/>
      </c>
      <c r="R336" s="1204">
        <f t="shared" si="42"/>
      </c>
      <c r="S336" s="1205">
        <f t="shared" si="290"/>
      </c>
      <c r="T336" s="1203">
        <f>(T321+T316+T331+T326+T335)/5</f>
      </c>
      <c r="U336" s="1203">
        <f>(U321+U316+U331+U326+U335)/5</f>
      </c>
      <c r="V336" s="1203">
        <f>(V321+V316+V331+V326+V335)/5</f>
      </c>
      <c r="W336" s="1202">
        <f>W321+W316+W331+W326+W335</f>
      </c>
      <c r="X336" s="1202">
        <f>X321+X316+X331+X326+X335</f>
      </c>
      <c r="Y336" s="1202">
        <f>Y321+Y316+Y331+Y326+Y335</f>
      </c>
      <c r="Z336" s="1202">
        <f>Z321+Z316+Z331+Z326+Z335</f>
      </c>
      <c r="AA336" s="1202">
        <f>AA321+AA316+AA331+AA326+AA335</f>
      </c>
      <c r="AB336" s="1202">
        <f>AB321+AB316+AB331+AB326+AB335</f>
      </c>
      <c r="AC336" s="1202">
        <f>AC321+AC316+AC331+AC326+AC335</f>
      </c>
      <c r="AD336" s="1202">
        <f>AD321+AD316+AD331+AD326+AD335</f>
      </c>
      <c r="AE336" s="1203">
        <f t="shared" si="166"/>
      </c>
      <c r="AF336" s="1206">
        <f t="shared" si="228"/>
      </c>
      <c r="AG336" s="1201"/>
      <c r="AH336" s="1201"/>
      <c r="AI336" s="1202">
        <f>AI321+AI316+AI331+AI326+AI335</f>
      </c>
    </row>
    <row r="337">
      <c r="A337" s="1155" t="s">
        <v>700</v>
      </c>
      <c r="B337" s="1155" t="s">
        <v>701</v>
      </c>
      <c r="C337" s="1155"/>
      <c r="D337" s="1156" t="s">
        <v>702</v>
      </c>
      <c r="E337" s="1156"/>
      <c r="F337" s="1156"/>
      <c r="G337" s="1156"/>
      <c r="H337" s="1156"/>
      <c r="I337" s="1156"/>
      <c r="J337" s="1156"/>
      <c r="K337" s="1156"/>
      <c r="L337" s="1156"/>
      <c r="M337" s="1156"/>
      <c r="N337" s="1157" t="s">
        <v>703</v>
      </c>
      <c r="O337" s="1157"/>
      <c r="P337" s="1157"/>
      <c r="Q337" s="1157"/>
      <c r="R337" s="1157"/>
      <c r="S337" s="1157"/>
      <c r="T337" s="1157"/>
      <c r="U337" s="1157"/>
      <c r="V337" s="1157"/>
      <c r="W337" s="1157"/>
      <c r="X337" s="1157"/>
      <c r="Y337" s="1157"/>
      <c r="Z337" s="1157"/>
      <c r="AA337" s="1157"/>
      <c r="AB337" s="1157"/>
      <c r="AC337" s="1157"/>
      <c r="AD337" s="1157"/>
      <c r="AE337" s="1157"/>
      <c r="AF337" s="1157"/>
      <c r="AG337" s="1157"/>
      <c r="AH337" s="1157"/>
      <c r="AI337" s="1158"/>
    </row>
    <row r="338">
      <c r="A338" s="1155"/>
      <c r="B338" s="1159" t="s">
        <v>704</v>
      </c>
      <c r="C338" s="1155" t="s">
        <v>705</v>
      </c>
      <c r="D338" s="1214" t="s">
        <v>706</v>
      </c>
      <c r="E338" s="1156" t="s">
        <v>707</v>
      </c>
      <c r="F338" s="1160" t="s">
        <v>708</v>
      </c>
      <c r="G338" s="1161" t="s">
        <v>709</v>
      </c>
      <c r="H338" s="1162" t="s">
        <v>710</v>
      </c>
      <c r="I338" s="1163" t="s">
        <v>711</v>
      </c>
      <c r="J338" s="1164" t="s">
        <v>712</v>
      </c>
      <c r="K338" s="1164" t="s">
        <v>713</v>
      </c>
      <c r="L338" s="1165" t="s">
        <v>714</v>
      </c>
      <c r="M338" s="1164" t="s">
        <v>715</v>
      </c>
      <c r="N338" s="1157" t="s">
        <v>716</v>
      </c>
      <c r="O338" s="1166" t="s">
        <v>717</v>
      </c>
      <c r="P338" s="1166" t="s">
        <v>718</v>
      </c>
      <c r="Q338" s="1166" t="s">
        <v>719</v>
      </c>
      <c r="R338" s="1166" t="s">
        <v>720</v>
      </c>
      <c r="S338" s="1167" t="s">
        <v>721</v>
      </c>
      <c r="T338" s="1166" t="s">
        <v>722</v>
      </c>
      <c r="U338" s="1168" t="s">
        <v>723</v>
      </c>
      <c r="V338" s="1157" t="s">
        <v>724</v>
      </c>
      <c r="W338" s="1167" t="s">
        <v>725</v>
      </c>
      <c r="X338" s="1167" t="s">
        <v>726</v>
      </c>
      <c r="Y338" s="1167" t="s">
        <v>727</v>
      </c>
      <c r="Z338" s="1167" t="s">
        <v>728</v>
      </c>
      <c r="AA338" s="1167" t="s">
        <v>729</v>
      </c>
      <c r="AB338" s="1167" t="s">
        <v>730</v>
      </c>
      <c r="AC338" s="1167" t="s">
        <v>731</v>
      </c>
      <c r="AD338" s="1167" t="s">
        <v>732</v>
      </c>
      <c r="AE338" s="1169" t="s">
        <v>733</v>
      </c>
      <c r="AF338" s="1157" t="s">
        <v>734</v>
      </c>
      <c r="AG338" s="1158" t="s">
        <v>735</v>
      </c>
      <c r="AH338" s="1158" t="s">
        <v>736</v>
      </c>
      <c r="AI338" s="1158" t="s">
        <v>737</v>
      </c>
    </row>
    <row r="339">
      <c r="A339" s="1170" t="s">
        <v>786</v>
      </c>
      <c r="B339" s="1171" t="s">
        <v>739</v>
      </c>
      <c r="C339" s="1215" t="s">
        <v>740</v>
      </c>
      <c r="D339" s="1173">
        <f t="shared" ref="D339:D342" si="432">E339+F339</f>
      </c>
      <c r="E339" s="1216">
        <v>664.81</v>
      </c>
      <c r="F339" s="1174">
        <v>1779.7</v>
      </c>
      <c r="G339" s="1175">
        <v>2</v>
      </c>
      <c r="H339" s="1175">
        <v>2</v>
      </c>
      <c r="I339" s="1176">
        <v>2998.71</v>
      </c>
      <c r="J339" s="1177">
        <f t="shared" ref="J339:J364" si="12">I339/D339</f>
      </c>
      <c r="K339" s="1177">
        <f t="shared" ref="K339:K364" si="260">D339/G339</f>
      </c>
      <c r="L339" s="1177">
        <f t="shared" ref="L339:L364" si="322">D339/H339</f>
      </c>
      <c r="M339" s="1177">
        <f t="shared" ref="M339:M364" si="136">I339/G339</f>
      </c>
      <c r="N339" s="1178">
        <f t="shared" ref="N339:N364" si="198">D339/X339</f>
      </c>
      <c r="O339" s="1179">
        <f t="shared" ref="O339:O364" si="74">S339/W339*1</f>
      </c>
      <c r="P339" s="1179">
        <f t="shared" ref="P339:P364" si="105">X339/W339</f>
      </c>
      <c r="Q339" s="1179">
        <f t="shared" ref="Q339:Q364" si="539">Z339/W339</f>
      </c>
      <c r="R339" s="1179">
        <f t="shared" ref="R339:R364" si="43">AA339/Z339</f>
      </c>
      <c r="S339" s="1180">
        <f t="shared" ref="S339:S364" si="291">Y339/T339</f>
      </c>
      <c r="T339" s="1181">
        <v>0.032</v>
      </c>
      <c r="U339" s="1182">
        <v>41</v>
      </c>
      <c r="V339" s="1178">
        <f t="shared" ref="V339:V363" si="353">(D339/W339)*1000</f>
      </c>
      <c r="W339" s="1183">
        <v>21818</v>
      </c>
      <c r="X339" s="1180">
        <v>643</v>
      </c>
      <c r="Y339" s="1180">
        <v>121</v>
      </c>
      <c r="Z339" s="1180">
        <v>704</v>
      </c>
      <c r="AA339" s="1180">
        <v>42</v>
      </c>
      <c r="AB339" s="1180">
        <v>8</v>
      </c>
      <c r="AC339" s="1180">
        <v>2</v>
      </c>
      <c r="AD339" s="1183">
        <v>33</v>
      </c>
      <c r="AE339" s="1184">
        <f t="shared" ref="AE339:AE364" si="167">D339/Z339</f>
      </c>
      <c r="AF339" s="1178">
        <f t="shared" ref="AF339:AF364" si="229">AI339*1000/D339</f>
      </c>
      <c r="AG339" s="1185" t="s">
        <v>741</v>
      </c>
      <c r="AH339" s="1185" t="s">
        <v>742</v>
      </c>
      <c r="AI339" s="1185">
        <v>20</v>
      </c>
    </row>
    <row r="340">
      <c r="A340" s="1170"/>
      <c r="B340" s="1171" t="s">
        <v>739</v>
      </c>
      <c r="C340" s="1171" t="s">
        <v>743</v>
      </c>
      <c r="D340" s="1217">
        <f t="shared" si="432"/>
      </c>
      <c r="E340" s="1173">
        <v>1257.54</v>
      </c>
      <c r="F340" s="1173">
        <v>1344.15</v>
      </c>
      <c r="G340" s="1175">
        <v>5</v>
      </c>
      <c r="H340" s="1175">
        <v>4</v>
      </c>
      <c r="I340" s="1176">
        <v>12258.690000000002</v>
      </c>
      <c r="J340" s="1177">
        <f t="shared" si="12"/>
      </c>
      <c r="K340" s="1177">
        <f t="shared" si="260"/>
      </c>
      <c r="L340" s="1177">
        <f t="shared" si="322"/>
      </c>
      <c r="M340" s="1177">
        <f t="shared" si="136"/>
      </c>
      <c r="N340" s="1178">
        <f t="shared" si="198"/>
      </c>
      <c r="O340" s="1179">
        <f t="shared" si="74"/>
      </c>
      <c r="P340" s="1179">
        <f t="shared" si="105"/>
      </c>
      <c r="Q340" s="1179">
        <f t="shared" si="539"/>
      </c>
      <c r="R340" s="1179">
        <f t="shared" si="43"/>
      </c>
      <c r="S340" s="1180">
        <f t="shared" si="291"/>
      </c>
      <c r="T340" s="1181">
        <v>0.0227</v>
      </c>
      <c r="U340" s="1182">
        <v>45</v>
      </c>
      <c r="V340" s="1178">
        <f t="shared" si="353"/>
      </c>
      <c r="W340" s="1188">
        <v>25325</v>
      </c>
      <c r="X340" s="1188">
        <v>758</v>
      </c>
      <c r="Y340" s="1188">
        <v>138</v>
      </c>
      <c r="Z340" s="1188">
        <v>794</v>
      </c>
      <c r="AA340" s="1188">
        <v>71</v>
      </c>
      <c r="AB340" s="1188">
        <v>9</v>
      </c>
      <c r="AC340" s="1188">
        <v>2</v>
      </c>
      <c r="AD340" s="1182">
        <v>30</v>
      </c>
      <c r="AE340" s="1184">
        <f t="shared" si="167"/>
      </c>
      <c r="AF340" s="1178">
        <f t="shared" si="229"/>
      </c>
      <c r="AG340" s="1185" t="s">
        <v>741</v>
      </c>
      <c r="AH340" s="1185" t="s">
        <v>742</v>
      </c>
      <c r="AI340" s="1185">
        <v>21</v>
      </c>
    </row>
    <row r="341">
      <c r="A341" s="1170"/>
      <c r="B341" s="1171" t="s">
        <v>739</v>
      </c>
      <c r="C341" s="1189" t="s">
        <v>744</v>
      </c>
      <c r="D341" s="1173">
        <f t="shared" si="432"/>
      </c>
      <c r="E341" s="1174">
        <v>1040.98</v>
      </c>
      <c r="F341" s="1174">
        <v>2191.94</v>
      </c>
      <c r="G341" s="1190">
        <v>4</v>
      </c>
      <c r="H341" s="1190">
        <v>3</v>
      </c>
      <c r="I341" s="1176">
        <v>9117.050000000001</v>
      </c>
      <c r="J341" s="1177">
        <f t="shared" si="12"/>
      </c>
      <c r="K341" s="1177">
        <f t="shared" si="260"/>
      </c>
      <c r="L341" s="1177">
        <f t="shared" si="322"/>
      </c>
      <c r="M341" s="1177">
        <f t="shared" si="136"/>
      </c>
      <c r="N341" s="1178">
        <f t="shared" si="198"/>
      </c>
      <c r="O341" s="1179">
        <f t="shared" si="74"/>
      </c>
      <c r="P341" s="1179">
        <f t="shared" si="105"/>
      </c>
      <c r="Q341" s="1179">
        <f t="shared" si="539"/>
      </c>
      <c r="R341" s="1179">
        <f t="shared" si="43"/>
      </c>
      <c r="S341" s="1180">
        <f t="shared" si="291"/>
      </c>
      <c r="T341" s="1181">
        <v>0.0262</v>
      </c>
      <c r="U341" s="1182">
        <v>54</v>
      </c>
      <c r="V341" s="1178">
        <f t="shared" si="353"/>
      </c>
      <c r="W341" s="1188">
        <v>29179</v>
      </c>
      <c r="X341" s="1188">
        <v>404</v>
      </c>
      <c r="Y341" s="1188">
        <v>123</v>
      </c>
      <c r="Z341" s="1188">
        <v>433</v>
      </c>
      <c r="AA341" s="1188">
        <v>50</v>
      </c>
      <c r="AB341" s="1188">
        <v>4</v>
      </c>
      <c r="AC341" s="1188">
        <v>1</v>
      </c>
      <c r="AD341" s="1182">
        <v>29</v>
      </c>
      <c r="AE341" s="1184">
        <f t="shared" si="167"/>
      </c>
      <c r="AF341" s="1178">
        <f t="shared" si="229"/>
      </c>
      <c r="AG341" s="1185" t="s">
        <v>741</v>
      </c>
      <c r="AH341" s="1185" t="s">
        <v>742</v>
      </c>
      <c r="AI341" s="1185">
        <v>26</v>
      </c>
    </row>
    <row r="342">
      <c r="A342" s="1170"/>
      <c r="B342" s="1171" t="s">
        <v>739</v>
      </c>
      <c r="C342" s="1171" t="s">
        <v>745</v>
      </c>
      <c r="D342" s="1173">
        <f t="shared" si="432"/>
      </c>
      <c r="E342" s="1174">
        <v>1160.83</v>
      </c>
      <c r="F342" s="1174">
        <v>2210.84</v>
      </c>
      <c r="G342" s="1190">
        <v>7</v>
      </c>
      <c r="H342" s="1190">
        <v>7</v>
      </c>
      <c r="I342" s="1176">
        <v>11023.170000000006</v>
      </c>
      <c r="J342" s="1177">
        <f t="shared" si="12"/>
      </c>
      <c r="K342" s="1177">
        <f t="shared" si="260"/>
      </c>
      <c r="L342" s="1177">
        <f t="shared" si="322"/>
      </c>
      <c r="M342" s="1177">
        <f t="shared" si="136"/>
      </c>
      <c r="N342" s="1178">
        <f t="shared" si="198"/>
      </c>
      <c r="O342" s="1179">
        <f t="shared" si="74"/>
      </c>
      <c r="P342" s="1179">
        <f t="shared" si="105"/>
      </c>
      <c r="Q342" s="1179">
        <f t="shared" si="539"/>
      </c>
      <c r="R342" s="1179">
        <f t="shared" si="43"/>
      </c>
      <c r="S342" s="1180">
        <f t="shared" si="291"/>
      </c>
      <c r="T342" s="1181">
        <v>0.0374</v>
      </c>
      <c r="U342" s="1182">
        <v>61</v>
      </c>
      <c r="V342" s="1178">
        <f t="shared" si="353"/>
      </c>
      <c r="W342" s="1188">
        <v>27450</v>
      </c>
      <c r="X342" s="1188">
        <v>398</v>
      </c>
      <c r="Y342" s="1188">
        <v>145</v>
      </c>
      <c r="Z342" s="1188">
        <v>433</v>
      </c>
      <c r="AA342" s="1188">
        <v>68</v>
      </c>
      <c r="AB342" s="1188">
        <v>6</v>
      </c>
      <c r="AC342" s="1188">
        <v>2</v>
      </c>
      <c r="AD342" s="1182">
        <v>32</v>
      </c>
      <c r="AE342" s="1184">
        <f t="shared" si="167"/>
      </c>
      <c r="AF342" s="1178">
        <f t="shared" si="229"/>
      </c>
      <c r="AG342" s="1185" t="s">
        <v>741</v>
      </c>
      <c r="AH342" s="1185" t="s">
        <v>742</v>
      </c>
      <c r="AI342" s="1185">
        <v>31</v>
      </c>
    </row>
    <row r="343">
      <c r="A343" s="1170"/>
      <c r="B343" s="1191" t="s">
        <v>746</v>
      </c>
      <c r="C343" s="1191"/>
      <c r="D343" s="1192">
        <f>SUM(D339:D342)</f>
      </c>
      <c r="E343" s="1192">
        <f>SUM(E339:E342)</f>
      </c>
      <c r="F343" s="1192">
        <f>SUM(F339:F342)</f>
      </c>
      <c r="G343" s="1192">
        <f>SUM(G339:G342)</f>
      </c>
      <c r="H343" s="1192">
        <f>SUM(H339:H342)</f>
      </c>
      <c r="I343" s="1193">
        <f>SUM(I339:I342)</f>
      </c>
      <c r="J343" s="1193">
        <f t="shared" si="12"/>
      </c>
      <c r="K343" s="1193">
        <f t="shared" si="260"/>
      </c>
      <c r="L343" s="1194">
        <f t="shared" si="322"/>
      </c>
      <c r="M343" s="1193">
        <f t="shared" si="136"/>
      </c>
      <c r="N343" s="1193">
        <f t="shared" si="198"/>
      </c>
      <c r="O343" s="1195">
        <f t="shared" si="74"/>
      </c>
      <c r="P343" s="1195">
        <f t="shared" si="105"/>
      </c>
      <c r="Q343" s="1195">
        <f t="shared" si="539"/>
      </c>
      <c r="R343" s="1195">
        <f t="shared" si="43"/>
      </c>
      <c r="S343" s="1196">
        <f t="shared" si="291"/>
      </c>
      <c r="T343" s="1195">
        <f>AVERAGE(T339:T342)</f>
      </c>
      <c r="U343" s="1197">
        <f>AVERAGE(U339:U342)</f>
      </c>
      <c r="V343" s="1193">
        <f t="shared" si="353"/>
      </c>
      <c r="W343" s="1192">
        <f>SUM(W339:W342)</f>
      </c>
      <c r="X343" s="1192">
        <f>SUM(X339:X342)</f>
      </c>
      <c r="Y343" s="1192">
        <f>SUM(Y339:Y342)</f>
      </c>
      <c r="Z343" s="1192">
        <f>SUM(Z339:Z342)</f>
      </c>
      <c r="AA343" s="1192">
        <f>SUM(AA339:AA342)</f>
      </c>
      <c r="AB343" s="1192">
        <f>SUM(AB339:AB342)</f>
      </c>
      <c r="AC343" s="1192">
        <f>SUM(AC339:AC342)</f>
      </c>
      <c r="AD343" s="1192">
        <f>SUM(AD339:AD342)</f>
      </c>
      <c r="AE343" s="1193">
        <f t="shared" si="167"/>
      </c>
      <c r="AF343" s="1198">
        <f t="shared" si="229"/>
      </c>
      <c r="AG343" s="1199"/>
      <c r="AH343" s="1199"/>
      <c r="AI343" s="1196">
        <f>SUM(AI339:AI342)</f>
      </c>
    </row>
    <row r="344">
      <c r="A344" s="1170"/>
      <c r="B344" s="1171" t="s">
        <v>771</v>
      </c>
      <c r="C344" s="1189" t="s">
        <v>748</v>
      </c>
      <c r="D344" s="1173">
        <f t="shared" ref="D344:D347" si="433">E344+F344</f>
      </c>
      <c r="E344" s="1190">
        <v>1086.71</v>
      </c>
      <c r="F344" s="1190">
        <v>4414.56</v>
      </c>
      <c r="G344" s="1190">
        <v>0</v>
      </c>
      <c r="H344" s="1190">
        <v>0</v>
      </c>
      <c r="I344" s="1176">
        <v>0</v>
      </c>
      <c r="J344" s="1177">
        <f t="shared" si="12"/>
      </c>
      <c r="K344" s="1177">
        <f t="shared" si="260"/>
      </c>
      <c r="L344" s="1177">
        <f t="shared" si="322"/>
      </c>
      <c r="M344" s="1177">
        <f t="shared" si="136"/>
      </c>
      <c r="N344" s="1178">
        <f t="shared" si="198"/>
      </c>
      <c r="O344" s="1179">
        <f t="shared" si="74"/>
      </c>
      <c r="P344" s="1179">
        <f t="shared" si="105"/>
      </c>
      <c r="Q344" s="1179">
        <f t="shared" si="539"/>
      </c>
      <c r="R344" s="1179">
        <f t="shared" si="43"/>
      </c>
      <c r="S344" s="1180">
        <f t="shared" si="291"/>
      </c>
      <c r="T344" s="1181">
        <v>0.0516</v>
      </c>
      <c r="U344" s="1182">
        <v>62</v>
      </c>
      <c r="V344" s="1178">
        <f t="shared" si="353"/>
      </c>
      <c r="W344" s="1182">
        <v>42000</v>
      </c>
      <c r="X344" s="1188">
        <v>636</v>
      </c>
      <c r="Y344" s="1188">
        <v>249</v>
      </c>
      <c r="Z344" s="1188">
        <v>665</v>
      </c>
      <c r="AA344" s="1188">
        <v>104</v>
      </c>
      <c r="AB344" s="1188">
        <v>1</v>
      </c>
      <c r="AC344" s="1188">
        <v>3</v>
      </c>
      <c r="AD344" s="1182">
        <v>53</v>
      </c>
      <c r="AE344" s="1184">
        <f t="shared" si="167"/>
      </c>
      <c r="AF344" s="1178">
        <f t="shared" si="229"/>
      </c>
      <c r="AG344" s="1185" t="s">
        <v>741</v>
      </c>
      <c r="AH344" s="1185" t="s">
        <v>742</v>
      </c>
      <c r="AI344" s="1185">
        <v>32</v>
      </c>
    </row>
    <row r="345">
      <c r="A345" s="1170"/>
      <c r="B345" s="1171" t="s">
        <v>771</v>
      </c>
      <c r="C345" s="1171" t="s">
        <v>749</v>
      </c>
      <c r="D345" s="1173">
        <f t="shared" si="433"/>
      </c>
      <c r="E345" s="1190">
        <v>1042.01</v>
      </c>
      <c r="F345" s="1190">
        <v>1621.76</v>
      </c>
      <c r="G345" s="1190">
        <v>3</v>
      </c>
      <c r="H345" s="1190">
        <v>2</v>
      </c>
      <c r="I345" s="1176">
        <v>5847.519999999997</v>
      </c>
      <c r="J345" s="1177">
        <f t="shared" si="12"/>
      </c>
      <c r="K345" s="1177">
        <f t="shared" si="260"/>
      </c>
      <c r="L345" s="1177">
        <f t="shared" si="322"/>
      </c>
      <c r="M345" s="1177">
        <f t="shared" si="136"/>
      </c>
      <c r="N345" s="1178">
        <f t="shared" si="198"/>
      </c>
      <c r="O345" s="1179">
        <f t="shared" si="74"/>
      </c>
      <c r="P345" s="1179">
        <f t="shared" si="105"/>
      </c>
      <c r="Q345" s="1179">
        <f t="shared" si="539"/>
      </c>
      <c r="R345" s="1179">
        <f t="shared" si="43"/>
      </c>
      <c r="S345" s="1180">
        <f t="shared" si="291"/>
      </c>
      <c r="T345" s="1181">
        <v>0.0249</v>
      </c>
      <c r="U345" s="1182">
        <v>53</v>
      </c>
      <c r="V345" s="1178">
        <f t="shared" si="353"/>
      </c>
      <c r="W345" s="1182">
        <v>23614</v>
      </c>
      <c r="X345" s="1188">
        <v>432</v>
      </c>
      <c r="Y345" s="1188">
        <v>129</v>
      </c>
      <c r="Z345" s="1188">
        <v>430</v>
      </c>
      <c r="AA345" s="1188">
        <v>36</v>
      </c>
      <c r="AB345" s="1188">
        <v>6</v>
      </c>
      <c r="AC345" s="1188">
        <v>1</v>
      </c>
      <c r="AD345" s="1182">
        <v>42</v>
      </c>
      <c r="AE345" s="1184">
        <f t="shared" si="167"/>
      </c>
      <c r="AF345" s="1178">
        <f t="shared" si="229"/>
      </c>
      <c r="AG345" s="1185" t="s">
        <v>741</v>
      </c>
      <c r="AH345" s="1185" t="s">
        <v>742</v>
      </c>
      <c r="AI345" s="1185">
        <v>14</v>
      </c>
    </row>
    <row r="346">
      <c r="A346" s="1170"/>
      <c r="B346" s="1171" t="s">
        <v>771</v>
      </c>
      <c r="C346" s="1171" t="s">
        <v>750</v>
      </c>
      <c r="D346" s="1173">
        <f t="shared" si="433"/>
      </c>
      <c r="E346" s="1190">
        <v>1098.13</v>
      </c>
      <c r="F346" s="1190">
        <v>2060.9</v>
      </c>
      <c r="G346" s="1190">
        <v>9</v>
      </c>
      <c r="H346" s="1190">
        <v>6</v>
      </c>
      <c r="I346" s="1176">
        <v>14304.309999999998</v>
      </c>
      <c r="J346" s="1177">
        <f t="shared" si="12"/>
      </c>
      <c r="K346" s="1177">
        <f t="shared" si="260"/>
      </c>
      <c r="L346" s="1177">
        <f t="shared" si="322"/>
      </c>
      <c r="M346" s="1177">
        <f t="shared" si="136"/>
      </c>
      <c r="N346" s="1178">
        <f t="shared" si="198"/>
      </c>
      <c r="O346" s="1179">
        <f t="shared" si="74"/>
      </c>
      <c r="P346" s="1179">
        <f t="shared" si="105"/>
      </c>
      <c r="Q346" s="1179">
        <f t="shared" si="539"/>
      </c>
      <c r="R346" s="1179">
        <f t="shared" si="43"/>
      </c>
      <c r="S346" s="1180">
        <f t="shared" si="291"/>
      </c>
      <c r="T346" s="1181">
        <v>0.0288</v>
      </c>
      <c r="U346" s="1182">
        <v>69</v>
      </c>
      <c r="V346" s="1178">
        <f t="shared" si="353"/>
      </c>
      <c r="W346" s="1182">
        <v>32611</v>
      </c>
      <c r="X346" s="1188">
        <v>389</v>
      </c>
      <c r="Y346" s="1188">
        <v>157</v>
      </c>
      <c r="Z346" s="1188">
        <v>409</v>
      </c>
      <c r="AA346" s="1188">
        <v>70</v>
      </c>
      <c r="AB346" s="1188">
        <v>8</v>
      </c>
      <c r="AC346" s="1188">
        <v>2</v>
      </c>
      <c r="AD346" s="1182">
        <v>44</v>
      </c>
      <c r="AE346" s="1184">
        <f t="shared" si="167"/>
      </c>
      <c r="AF346" s="1178">
        <f t="shared" si="229"/>
      </c>
      <c r="AG346" s="1185" t="s">
        <v>741</v>
      </c>
      <c r="AH346" s="1185" t="s">
        <v>742</v>
      </c>
      <c r="AI346" s="1185">
        <v>28</v>
      </c>
    </row>
    <row r="347">
      <c r="A347" s="1170"/>
      <c r="B347" s="1171" t="s">
        <v>771</v>
      </c>
      <c r="C347" s="1171" t="s">
        <v>751</v>
      </c>
      <c r="D347" s="1173">
        <f t="shared" si="433"/>
      </c>
      <c r="E347" s="1190">
        <v>1074.46</v>
      </c>
      <c r="F347" s="1190">
        <v>1980.63</v>
      </c>
      <c r="G347" s="1190">
        <v>7</v>
      </c>
      <c r="H347" s="1190">
        <v>5</v>
      </c>
      <c r="I347" s="1176">
        <v>13486.840000000004</v>
      </c>
      <c r="J347" s="1177">
        <f t="shared" si="12"/>
      </c>
      <c r="K347" s="1177">
        <f t="shared" si="260"/>
      </c>
      <c r="L347" s="1177">
        <f t="shared" si="322"/>
      </c>
      <c r="M347" s="1177">
        <f t="shared" si="136"/>
      </c>
      <c r="N347" s="1178">
        <f t="shared" si="198"/>
      </c>
      <c r="O347" s="1179">
        <f t="shared" si="74"/>
      </c>
      <c r="P347" s="1179">
        <f t="shared" si="105"/>
      </c>
      <c r="Q347" s="1179">
        <f t="shared" si="539"/>
      </c>
      <c r="R347" s="1179">
        <f t="shared" si="43"/>
      </c>
      <c r="S347" s="1180">
        <f t="shared" si="291"/>
      </c>
      <c r="T347" s="1181">
        <v>0.0272</v>
      </c>
      <c r="U347" s="1182">
        <v>64</v>
      </c>
      <c r="V347" s="1178">
        <f t="shared" si="353"/>
      </c>
      <c r="W347" s="1182">
        <v>31278</v>
      </c>
      <c r="X347" s="1188">
        <v>460</v>
      </c>
      <c r="Y347" s="1188">
        <v>148</v>
      </c>
      <c r="Z347" s="1188">
        <v>485</v>
      </c>
      <c r="AA347" s="1188">
        <v>54</v>
      </c>
      <c r="AB347" s="1188">
        <v>4</v>
      </c>
      <c r="AC347" s="1188">
        <v>0</v>
      </c>
      <c r="AD347" s="1182">
        <v>40</v>
      </c>
      <c r="AE347" s="1184">
        <f t="shared" si="167"/>
      </c>
      <c r="AF347" s="1178">
        <f t="shared" si="229"/>
      </c>
      <c r="AG347" s="1185" t="s">
        <v>741</v>
      </c>
      <c r="AH347" s="1185" t="s">
        <v>742</v>
      </c>
      <c r="AI347" s="1185">
        <v>21</v>
      </c>
    </row>
    <row r="348">
      <c r="A348" s="1170"/>
      <c r="B348" s="1191" t="s">
        <v>746</v>
      </c>
      <c r="C348" s="1191"/>
      <c r="D348" s="1192">
        <f>SUM(D344:D347)</f>
      </c>
      <c r="E348" s="1192">
        <f>SUM(E344:E347)</f>
      </c>
      <c r="F348" s="1192">
        <f>SUM(F344:F347)</f>
      </c>
      <c r="G348" s="1192">
        <f>SUM(G344:G347)</f>
      </c>
      <c r="H348" s="1192">
        <f>SUM(H344:H347)</f>
      </c>
      <c r="I348" s="1192">
        <f>SUM(I344:I347)</f>
      </c>
      <c r="J348" s="1193">
        <f t="shared" si="12"/>
      </c>
      <c r="K348" s="1193">
        <f t="shared" si="260"/>
      </c>
      <c r="L348" s="1194">
        <f t="shared" si="322"/>
      </c>
      <c r="M348" s="1193">
        <f t="shared" si="136"/>
      </c>
      <c r="N348" s="1193">
        <f t="shared" si="198"/>
      </c>
      <c r="O348" s="1195">
        <f t="shared" si="74"/>
      </c>
      <c r="P348" s="1195">
        <f t="shared" si="105"/>
      </c>
      <c r="Q348" s="1195">
        <f t="shared" si="539"/>
      </c>
      <c r="R348" s="1195">
        <f t="shared" si="43"/>
      </c>
      <c r="S348" s="1196">
        <f t="shared" si="291"/>
      </c>
      <c r="T348" s="1195">
        <f>AVERAGE(T344:T347)</f>
      </c>
      <c r="U348" s="1197">
        <f>AVERAGE(U344:U347)</f>
      </c>
      <c r="V348" s="1200">
        <f t="shared" si="353"/>
      </c>
      <c r="W348" s="1192">
        <f>SUM(W344:W347)</f>
      </c>
      <c r="X348" s="1192">
        <f>SUM(X344:X347)</f>
      </c>
      <c r="Y348" s="1192">
        <f>SUM(Y344:Y347)</f>
      </c>
      <c r="Z348" s="1192">
        <f>SUM(Z344:Z347)</f>
      </c>
      <c r="AA348" s="1192">
        <f>SUM(AA344:AA347)</f>
      </c>
      <c r="AB348" s="1192">
        <f>SUM(AB344:AB347)</f>
      </c>
      <c r="AC348" s="1192">
        <f>SUM(AC344:AC347)</f>
      </c>
      <c r="AD348" s="1192">
        <f>SUM(AD344:AD347)</f>
      </c>
      <c r="AE348" s="1193">
        <f t="shared" si="167"/>
      </c>
      <c r="AF348" s="1198">
        <f t="shared" si="229"/>
      </c>
      <c r="AG348" s="1199"/>
      <c r="AH348" s="1199"/>
      <c r="AI348" s="1196">
        <f>SUM(AI344:AI347)</f>
      </c>
    </row>
    <row r="349">
      <c r="A349" s="1170"/>
      <c r="B349" s="1171" t="s">
        <v>763</v>
      </c>
      <c r="C349" s="1171" t="s">
        <v>753</v>
      </c>
      <c r="D349" s="1173">
        <f t="shared" ref="D349:D352" si="434">E349+F349</f>
      </c>
      <c r="E349" s="1190">
        <v>935.74</v>
      </c>
      <c r="F349" s="1190">
        <v>2154.75</v>
      </c>
      <c r="G349" s="1190">
        <v>2</v>
      </c>
      <c r="H349" s="1190">
        <v>2</v>
      </c>
      <c r="I349" s="1177">
        <v>5096.520000000004</v>
      </c>
      <c r="J349" s="1177">
        <f t="shared" si="12"/>
      </c>
      <c r="K349" s="1177">
        <f t="shared" si="260"/>
      </c>
      <c r="L349" s="1177">
        <f t="shared" si="322"/>
      </c>
      <c r="M349" s="1177">
        <f t="shared" si="136"/>
      </c>
      <c r="N349" s="1178">
        <f t="shared" si="198"/>
      </c>
      <c r="O349" s="1179">
        <f t="shared" si="74"/>
      </c>
      <c r="P349" s="1179">
        <f t="shared" si="105"/>
      </c>
      <c r="Q349" s="1179">
        <f t="shared" si="539"/>
      </c>
      <c r="R349" s="1179">
        <f t="shared" si="43"/>
      </c>
      <c r="S349" s="1180">
        <f t="shared" si="291"/>
      </c>
      <c r="T349" s="1181">
        <v>0.0243</v>
      </c>
      <c r="U349" s="1182">
        <v>68</v>
      </c>
      <c r="V349" s="1178">
        <f t="shared" si="353"/>
      </c>
      <c r="W349" s="1182">
        <v>31710</v>
      </c>
      <c r="X349" s="1182">
        <v>400</v>
      </c>
      <c r="Y349" s="1182">
        <v>139</v>
      </c>
      <c r="Z349" s="1182">
        <v>420</v>
      </c>
      <c r="AA349" s="1182">
        <v>102</v>
      </c>
      <c r="AB349" s="1182">
        <v>7</v>
      </c>
      <c r="AC349" s="1182">
        <v>0</v>
      </c>
      <c r="AD349" s="1182">
        <v>52</v>
      </c>
      <c r="AE349" s="1184">
        <f t="shared" si="167"/>
      </c>
      <c r="AF349" s="1178">
        <f t="shared" si="229"/>
      </c>
      <c r="AG349" s="1185" t="s">
        <v>741</v>
      </c>
      <c r="AH349" s="1185" t="s">
        <v>742</v>
      </c>
      <c r="AI349" s="1185">
        <v>26</v>
      </c>
    </row>
    <row r="350">
      <c r="A350" s="1170"/>
      <c r="B350" s="1171" t="s">
        <v>763</v>
      </c>
      <c r="C350" s="1171" t="s">
        <v>754</v>
      </c>
      <c r="D350" s="1173">
        <f t="shared" si="434"/>
      </c>
      <c r="E350" s="1190">
        <v>1038.38</v>
      </c>
      <c r="F350" s="1190">
        <v>2231.14</v>
      </c>
      <c r="G350" s="1190">
        <v>3</v>
      </c>
      <c r="H350" s="1190">
        <v>2</v>
      </c>
      <c r="I350" s="1177">
        <v>6454.310000000012</v>
      </c>
      <c r="J350" s="1177">
        <f t="shared" si="12"/>
      </c>
      <c r="K350" s="1177">
        <f t="shared" si="260"/>
      </c>
      <c r="L350" s="1177">
        <f t="shared" si="322"/>
      </c>
      <c r="M350" s="1177">
        <f t="shared" si="136"/>
      </c>
      <c r="N350" s="1178">
        <f t="shared" si="198"/>
      </c>
      <c r="O350" s="1179">
        <f t="shared" si="74"/>
      </c>
      <c r="P350" s="1179">
        <f t="shared" si="105"/>
      </c>
      <c r="Q350" s="1179">
        <f t="shared" si="539"/>
      </c>
      <c r="R350" s="1179">
        <f t="shared" si="43"/>
      </c>
      <c r="S350" s="1180">
        <f t="shared" si="291"/>
      </c>
      <c r="T350" s="1181">
        <v>0.0307</v>
      </c>
      <c r="U350" s="1182">
        <v>70</v>
      </c>
      <c r="V350" s="1178">
        <f t="shared" si="353"/>
      </c>
      <c r="W350" s="1182">
        <v>34644</v>
      </c>
      <c r="X350" s="1182">
        <v>502</v>
      </c>
      <c r="Y350" s="1182">
        <v>167</v>
      </c>
      <c r="Z350" s="1182">
        <v>509</v>
      </c>
      <c r="AA350" s="1182">
        <v>59</v>
      </c>
      <c r="AB350" s="1182">
        <v>4</v>
      </c>
      <c r="AC350" s="1182">
        <v>3</v>
      </c>
      <c r="AD350" s="1182">
        <v>37</v>
      </c>
      <c r="AE350" s="1184">
        <f t="shared" si="167"/>
      </c>
      <c r="AF350" s="1178">
        <f t="shared" si="229"/>
      </c>
      <c r="AG350" s="1185" t="s">
        <v>741</v>
      </c>
      <c r="AH350" s="1185" t="s">
        <v>742</v>
      </c>
      <c r="AI350" s="1185">
        <v>23</v>
      </c>
    </row>
    <row r="351">
      <c r="A351" s="1170"/>
      <c r="B351" s="1171" t="s">
        <v>763</v>
      </c>
      <c r="C351" s="1171" t="s">
        <v>755</v>
      </c>
      <c r="D351" s="1173">
        <f t="shared" si="434"/>
      </c>
      <c r="E351" s="1190">
        <v>990.38</v>
      </c>
      <c r="F351" s="1190">
        <v>2071.47</v>
      </c>
      <c r="G351" s="1190">
        <v>6</v>
      </c>
      <c r="H351" s="1190">
        <v>4</v>
      </c>
      <c r="I351" s="1177">
        <v>15334.679999999993</v>
      </c>
      <c r="J351" s="1177">
        <f t="shared" si="12"/>
      </c>
      <c r="K351" s="1177">
        <f t="shared" si="260"/>
      </c>
      <c r="L351" s="1177">
        <f t="shared" si="322"/>
      </c>
      <c r="M351" s="1177">
        <f t="shared" si="136"/>
      </c>
      <c r="N351" s="1178">
        <f t="shared" si="198"/>
      </c>
      <c r="O351" s="1179">
        <f t="shared" si="74"/>
      </c>
      <c r="P351" s="1179">
        <f t="shared" si="105"/>
      </c>
      <c r="Q351" s="1179">
        <f t="shared" si="539"/>
      </c>
      <c r="R351" s="1179">
        <f t="shared" si="43"/>
      </c>
      <c r="S351" s="1180">
        <f t="shared" si="291"/>
      </c>
      <c r="T351" s="1181">
        <v>0.0243</v>
      </c>
      <c r="U351" s="1182">
        <v>71</v>
      </c>
      <c r="V351" s="1178">
        <f t="shared" si="353"/>
      </c>
      <c r="W351" s="1182">
        <v>30780</v>
      </c>
      <c r="X351" s="1182">
        <v>442</v>
      </c>
      <c r="Y351" s="1182">
        <v>136</v>
      </c>
      <c r="Z351" s="1182">
        <v>455</v>
      </c>
      <c r="AA351" s="1182">
        <v>73</v>
      </c>
      <c r="AB351" s="1182">
        <v>11</v>
      </c>
      <c r="AC351" s="1182">
        <v>1</v>
      </c>
      <c r="AD351" s="1182">
        <v>27</v>
      </c>
      <c r="AE351" s="1184">
        <f t="shared" si="167"/>
      </c>
      <c r="AF351" s="1178">
        <f t="shared" si="229"/>
      </c>
      <c r="AG351" s="1130" t="s">
        <v>756</v>
      </c>
      <c r="AH351" s="1185" t="s">
        <v>757</v>
      </c>
      <c r="AI351" s="1185">
        <v>30</v>
      </c>
    </row>
    <row r="352">
      <c r="A352" s="1170"/>
      <c r="B352" s="1171" t="s">
        <v>763</v>
      </c>
      <c r="C352" s="1171" t="s">
        <v>758</v>
      </c>
      <c r="D352" s="1173">
        <f t="shared" si="434"/>
      </c>
      <c r="E352" s="1190">
        <v>1242.0700000000002</v>
      </c>
      <c r="F352" s="1190">
        <v>2516.0099999999998</v>
      </c>
      <c r="G352" s="1190">
        <v>5</v>
      </c>
      <c r="H352" s="1190">
        <v>2</v>
      </c>
      <c r="I352" s="1177">
        <v>10090.089999999997</v>
      </c>
      <c r="J352" s="1177">
        <f t="shared" si="12"/>
      </c>
      <c r="K352" s="1177">
        <f t="shared" si="260"/>
      </c>
      <c r="L352" s="1177">
        <f t="shared" si="322"/>
      </c>
      <c r="M352" s="1177">
        <f t="shared" si="136"/>
      </c>
      <c r="N352" s="1178">
        <f t="shared" si="198"/>
      </c>
      <c r="O352" s="1179">
        <f t="shared" si="74"/>
      </c>
      <c r="P352" s="1179">
        <f t="shared" si="105"/>
      </c>
      <c r="Q352" s="1179">
        <f t="shared" si="539"/>
      </c>
      <c r="R352" s="1179">
        <f t="shared" si="43"/>
      </c>
      <c r="S352" s="1180">
        <f t="shared" si="291"/>
      </c>
      <c r="T352" s="1181">
        <v>0.0349</v>
      </c>
      <c r="U352" s="1182">
        <v>69</v>
      </c>
      <c r="V352" s="1178">
        <f t="shared" si="353"/>
      </c>
      <c r="W352" s="1182">
        <v>31536</v>
      </c>
      <c r="X352" s="1182">
        <v>510</v>
      </c>
      <c r="Y352" s="1182">
        <v>184</v>
      </c>
      <c r="Z352" s="1182">
        <v>536</v>
      </c>
      <c r="AA352" s="1182">
        <v>81</v>
      </c>
      <c r="AB352" s="1182">
        <v>5</v>
      </c>
      <c r="AC352" s="1182">
        <v>4</v>
      </c>
      <c r="AD352" s="1182">
        <v>21</v>
      </c>
      <c r="AE352" s="1184">
        <f t="shared" si="167"/>
      </c>
      <c r="AF352" s="1178">
        <f t="shared" si="229"/>
      </c>
      <c r="AG352" s="1130" t="s">
        <v>756</v>
      </c>
      <c r="AH352" s="1185" t="s">
        <v>757</v>
      </c>
      <c r="AI352" s="1185">
        <v>35</v>
      </c>
    </row>
    <row r="353">
      <c r="A353" s="1170"/>
      <c r="B353" s="1207" t="s">
        <v>746</v>
      </c>
      <c r="C353" s="1207"/>
      <c r="D353" s="1192">
        <f>SUM(D349:D352)</f>
      </c>
      <c r="E353" s="1192">
        <f>SUM(E349:E352)</f>
      </c>
      <c r="F353" s="1192">
        <f>SUM(F349:F352)</f>
      </c>
      <c r="G353" s="1192">
        <f>SUM(G349:G352)</f>
      </c>
      <c r="H353" s="1192">
        <f>SUM(H349:H352)</f>
      </c>
      <c r="I353" s="1192">
        <f>SUM(I349:I352)</f>
      </c>
      <c r="J353" s="1193">
        <f t="shared" si="12"/>
      </c>
      <c r="K353" s="1193">
        <f t="shared" si="260"/>
      </c>
      <c r="L353" s="1194">
        <f t="shared" si="322"/>
      </c>
      <c r="M353" s="1193">
        <f t="shared" si="136"/>
      </c>
      <c r="N353" s="1193">
        <f t="shared" si="198"/>
      </c>
      <c r="O353" s="1195">
        <f t="shared" si="74"/>
      </c>
      <c r="P353" s="1195">
        <f t="shared" si="105"/>
      </c>
      <c r="Q353" s="1195">
        <f t="shared" si="539"/>
      </c>
      <c r="R353" s="1195">
        <f t="shared" si="43"/>
      </c>
      <c r="S353" s="1196">
        <f t="shared" si="291"/>
      </c>
      <c r="T353" s="1195">
        <f>AVERAGE(T349:T352)</f>
      </c>
      <c r="U353" s="1197">
        <f>AVERAGE(U349:U352)</f>
      </c>
      <c r="V353" s="1200">
        <f t="shared" si="353"/>
      </c>
      <c r="W353" s="1192">
        <f>SUM(W349:W352)</f>
      </c>
      <c r="X353" s="1192">
        <f>SUM(X349:X352)</f>
      </c>
      <c r="Y353" s="1192">
        <f>SUM(Y349:Y352)</f>
      </c>
      <c r="Z353" s="1192">
        <f>SUM(Z349:Z352)</f>
      </c>
      <c r="AA353" s="1192">
        <f>SUM(AA349:AA352)</f>
      </c>
      <c r="AB353" s="1192">
        <f>SUM(AB349:AB352)</f>
      </c>
      <c r="AC353" s="1192">
        <f>SUM(AC349:AC352)</f>
      </c>
      <c r="AD353" s="1192">
        <f>SUM(AD349:AD352)</f>
      </c>
      <c r="AE353" s="1193">
        <f t="shared" si="167"/>
      </c>
      <c r="AF353" s="1198">
        <f t="shared" si="229"/>
      </c>
      <c r="AG353" s="1199"/>
      <c r="AH353" s="1199"/>
      <c r="AI353" s="1192">
        <f>SUM(AI349:AI352)</f>
      </c>
    </row>
    <row r="354">
      <c r="A354" s="1170"/>
      <c r="B354" s="1189" t="s">
        <v>760</v>
      </c>
      <c r="C354" s="1136" t="s">
        <v>759</v>
      </c>
      <c r="D354" s="1218">
        <f t="shared" ref="D354:D357" si="435">E354+F354</f>
      </c>
      <c r="E354" s="1174">
        <v>158.36</v>
      </c>
      <c r="F354" s="1174">
        <v>2308.29</v>
      </c>
      <c r="G354" s="1190">
        <v>7</v>
      </c>
      <c r="H354" s="1190">
        <v>6</v>
      </c>
      <c r="I354" s="1176">
        <v>13763.119999999995</v>
      </c>
      <c r="J354" s="1177">
        <f t="shared" si="12"/>
      </c>
      <c r="K354" s="1177">
        <f t="shared" si="260"/>
      </c>
      <c r="L354" s="1177">
        <f t="shared" si="322"/>
      </c>
      <c r="M354" s="1177">
        <f t="shared" si="136"/>
      </c>
      <c r="N354" s="1178">
        <f t="shared" si="198"/>
      </c>
      <c r="O354" s="1179">
        <f t="shared" si="74"/>
      </c>
      <c r="P354" s="1179">
        <f t="shared" si="105"/>
      </c>
      <c r="Q354" s="1179">
        <f t="shared" si="539"/>
      </c>
      <c r="R354" s="1179">
        <f t="shared" si="43"/>
      </c>
      <c r="S354" s="1180">
        <f t="shared" si="291"/>
      </c>
      <c r="T354" s="1181">
        <v>0.0766</v>
      </c>
      <c r="U354" s="1182">
        <v>72</v>
      </c>
      <c r="V354" s="1178">
        <f t="shared" si="353"/>
      </c>
      <c r="W354" s="1182">
        <v>24054</v>
      </c>
      <c r="X354" s="1182">
        <v>426</v>
      </c>
      <c r="Y354" s="1182">
        <v>149</v>
      </c>
      <c r="Z354" s="1182">
        <v>444</v>
      </c>
      <c r="AA354" s="1182">
        <v>77</v>
      </c>
      <c r="AB354" s="1182">
        <v>4</v>
      </c>
      <c r="AC354" s="1182">
        <v>2</v>
      </c>
      <c r="AD354" s="1182">
        <v>32</v>
      </c>
      <c r="AE354" s="1184">
        <f t="shared" si="167"/>
      </c>
      <c r="AF354" s="1178">
        <f t="shared" si="229"/>
      </c>
      <c r="AG354" s="1130" t="s">
        <v>756</v>
      </c>
      <c r="AH354" s="1185" t="s">
        <v>757</v>
      </c>
      <c r="AI354" s="1185">
        <v>29</v>
      </c>
    </row>
    <row r="355">
      <c r="A355" s="1170"/>
      <c r="B355" s="1189" t="s">
        <v>760</v>
      </c>
      <c r="C355" s="1136" t="s">
        <v>761</v>
      </c>
      <c r="D355" s="1218">
        <f t="shared" si="435"/>
      </c>
      <c r="E355" s="1174">
        <v>1131.95</v>
      </c>
      <c r="F355" s="1174">
        <v>2450.54</v>
      </c>
      <c r="G355" s="1190">
        <v>4</v>
      </c>
      <c r="H355" s="1190">
        <v>4</v>
      </c>
      <c r="I355" s="1176">
        <v>8359.070000000007</v>
      </c>
      <c r="J355" s="1177">
        <f t="shared" si="12"/>
      </c>
      <c r="K355" s="1177">
        <f t="shared" si="260"/>
      </c>
      <c r="L355" s="1177">
        <f t="shared" si="322"/>
      </c>
      <c r="M355" s="1177">
        <f t="shared" si="136"/>
      </c>
      <c r="N355" s="1178">
        <f t="shared" si="198"/>
      </c>
      <c r="O355" s="1179">
        <f t="shared" si="74"/>
      </c>
      <c r="P355" s="1179">
        <f t="shared" si="105"/>
      </c>
      <c r="Q355" s="1179">
        <f t="shared" si="539"/>
      </c>
      <c r="R355" s="1179">
        <f t="shared" si="43"/>
      </c>
      <c r="S355" s="1180">
        <f t="shared" si="291"/>
      </c>
      <c r="T355" s="1181">
        <v>0.0315</v>
      </c>
      <c r="U355" s="1182">
        <v>73</v>
      </c>
      <c r="V355" s="1178">
        <f t="shared" si="353"/>
      </c>
      <c r="W355" s="1182">
        <v>30051</v>
      </c>
      <c r="X355" s="1182">
        <v>561</v>
      </c>
      <c r="Y355" s="1182">
        <v>160</v>
      </c>
      <c r="Z355" s="1182">
        <v>565</v>
      </c>
      <c r="AA355" s="1182">
        <v>95</v>
      </c>
      <c r="AB355" s="1182">
        <v>10</v>
      </c>
      <c r="AC355" s="1182">
        <v>2</v>
      </c>
      <c r="AD355" s="1182">
        <v>29</v>
      </c>
      <c r="AE355" s="1184">
        <f t="shared" si="167"/>
      </c>
      <c r="AF355" s="1178">
        <f t="shared" si="229"/>
      </c>
      <c r="AG355" s="1130" t="s">
        <v>756</v>
      </c>
      <c r="AH355" s="1185" t="s">
        <v>757</v>
      </c>
      <c r="AI355" s="1185">
        <v>26</v>
      </c>
    </row>
    <row r="356">
      <c r="A356" s="1170"/>
      <c r="B356" s="1189" t="s">
        <v>760</v>
      </c>
      <c r="C356" s="1136" t="s">
        <v>762</v>
      </c>
      <c r="D356" s="1218">
        <f t="shared" si="435"/>
      </c>
      <c r="E356" s="1174">
        <v>1076.8</v>
      </c>
      <c r="F356" s="1174">
        <v>1527.52</v>
      </c>
      <c r="G356" s="1190">
        <v>5</v>
      </c>
      <c r="H356" s="1190">
        <v>4</v>
      </c>
      <c r="I356" s="1176">
        <v>10090.089999999997</v>
      </c>
      <c r="J356" s="1177">
        <f t="shared" si="12"/>
      </c>
      <c r="K356" s="1177">
        <f t="shared" si="260"/>
      </c>
      <c r="L356" s="1177">
        <f t="shared" si="322"/>
      </c>
      <c r="M356" s="1177">
        <f t="shared" si="136"/>
      </c>
      <c r="N356" s="1178">
        <f t="shared" si="198"/>
      </c>
      <c r="O356" s="1179">
        <f t="shared" si="74"/>
      </c>
      <c r="P356" s="1179">
        <f t="shared" si="105"/>
      </c>
      <c r="Q356" s="1179">
        <f t="shared" si="539"/>
      </c>
      <c r="R356" s="1179">
        <f t="shared" si="43"/>
      </c>
      <c r="S356" s="1180">
        <f t="shared" si="291"/>
      </c>
      <c r="T356" s="1181">
        <v>0.0175</v>
      </c>
      <c r="U356" s="1182">
        <v>74</v>
      </c>
      <c r="V356" s="1178">
        <f t="shared" si="353"/>
      </c>
      <c r="W356" s="1182">
        <v>26752</v>
      </c>
      <c r="X356" s="1182">
        <v>481</v>
      </c>
      <c r="Y356" s="1182">
        <v>112</v>
      </c>
      <c r="Z356" s="1182">
        <v>506</v>
      </c>
      <c r="AA356" s="1182">
        <v>74</v>
      </c>
      <c r="AB356" s="1182">
        <v>7</v>
      </c>
      <c r="AC356" s="1182">
        <v>1</v>
      </c>
      <c r="AD356" s="1182">
        <v>14</v>
      </c>
      <c r="AE356" s="1184">
        <f t="shared" si="167"/>
      </c>
      <c r="AF356" s="1178">
        <f t="shared" si="229"/>
      </c>
      <c r="AG356" s="1130" t="s">
        <v>756</v>
      </c>
      <c r="AH356" s="1185" t="s">
        <v>757</v>
      </c>
      <c r="AI356" s="1185">
        <v>25</v>
      </c>
    </row>
    <row r="357">
      <c r="A357" s="1170"/>
      <c r="B357" s="1189" t="s">
        <v>760</v>
      </c>
      <c r="C357" s="1136" t="s">
        <v>764</v>
      </c>
      <c r="D357" s="1218">
        <f t="shared" si="435"/>
      </c>
      <c r="E357" s="1174">
        <v>899.98</v>
      </c>
      <c r="F357" s="1174">
        <v>2193.31</v>
      </c>
      <c r="G357" s="1190">
        <v>7</v>
      </c>
      <c r="H357" s="1190">
        <v>6</v>
      </c>
      <c r="I357" s="1176">
        <v>15186.600000000006</v>
      </c>
      <c r="J357" s="1177">
        <f t="shared" si="12"/>
      </c>
      <c r="K357" s="1177">
        <f t="shared" si="260"/>
      </c>
      <c r="L357" s="1177">
        <f t="shared" si="322"/>
      </c>
      <c r="M357" s="1177">
        <f t="shared" si="136"/>
      </c>
      <c r="N357" s="1178">
        <f t="shared" si="198"/>
      </c>
      <c r="O357" s="1179">
        <f t="shared" si="74"/>
      </c>
      <c r="P357" s="1179">
        <f t="shared" si="105"/>
      </c>
      <c r="Q357" s="1179">
        <f t="shared" si="539"/>
      </c>
      <c r="R357" s="1179">
        <f t="shared" si="43"/>
      </c>
      <c r="S357" s="1180">
        <f t="shared" si="291"/>
      </c>
      <c r="T357" s="1181">
        <v>0.0251</v>
      </c>
      <c r="U357" s="1182">
        <v>74</v>
      </c>
      <c r="V357" s="1178">
        <f t="shared" si="353"/>
      </c>
      <c r="W357" s="1182">
        <v>32552</v>
      </c>
      <c r="X357" s="1182">
        <v>604</v>
      </c>
      <c r="Y357" s="1182">
        <v>134</v>
      </c>
      <c r="Z357" s="1182">
        <v>629</v>
      </c>
      <c r="AA357" s="1182">
        <v>63</v>
      </c>
      <c r="AB357" s="1182">
        <v>8</v>
      </c>
      <c r="AC357" s="1182">
        <v>3</v>
      </c>
      <c r="AD357" s="1182">
        <v>31</v>
      </c>
      <c r="AE357" s="1184">
        <f t="shared" si="167"/>
      </c>
      <c r="AF357" s="1178">
        <f t="shared" si="229"/>
      </c>
      <c r="AG357" s="1130" t="s">
        <v>756</v>
      </c>
      <c r="AH357" s="1185" t="s">
        <v>757</v>
      </c>
      <c r="AI357" s="1185">
        <v>22</v>
      </c>
    </row>
    <row r="358">
      <c r="A358" s="1170"/>
      <c r="B358" s="1208" t="s">
        <v>746</v>
      </c>
      <c r="C358" s="1191"/>
      <c r="D358" s="1219">
        <f>SUM(D354:D357)</f>
      </c>
      <c r="E358" s="1192">
        <f>SUM(E354:E357)</f>
      </c>
      <c r="F358" s="1192">
        <f>SUM(F354:F357)</f>
      </c>
      <c r="G358" s="1192">
        <f>SUM(G354:G357)</f>
      </c>
      <c r="H358" s="1192">
        <f>SUM(H354:H357)</f>
      </c>
      <c r="I358" s="1192">
        <f>SUM(I354:I357)</f>
      </c>
      <c r="J358" s="1193">
        <f t="shared" si="12"/>
      </c>
      <c r="K358" s="1193">
        <f t="shared" si="260"/>
      </c>
      <c r="L358" s="1194">
        <f t="shared" si="322"/>
      </c>
      <c r="M358" s="1193">
        <f t="shared" si="136"/>
      </c>
      <c r="N358" s="1193">
        <f t="shared" si="198"/>
      </c>
      <c r="O358" s="1195">
        <f t="shared" si="74"/>
      </c>
      <c r="P358" s="1195">
        <f t="shared" si="105"/>
      </c>
      <c r="Q358" s="1195">
        <f t="shared" si="539"/>
      </c>
      <c r="R358" s="1195">
        <f t="shared" si="43"/>
      </c>
      <c r="S358" s="1196">
        <f t="shared" si="291"/>
      </c>
      <c r="T358" s="1195">
        <f>AVERAGE(T354:T357)</f>
      </c>
      <c r="U358" s="1197">
        <f>AVERAGE(U354:U357)</f>
      </c>
      <c r="V358" s="1200">
        <f t="shared" si="353"/>
      </c>
      <c r="W358" s="1192">
        <f>SUM(W354:W357)</f>
      </c>
      <c r="X358" s="1192">
        <f>SUM(X354:X357)</f>
      </c>
      <c r="Y358" s="1192">
        <f>SUM(Y354:Y357)</f>
      </c>
      <c r="Z358" s="1192">
        <f>SUM(Z354:Z357)</f>
      </c>
      <c r="AA358" s="1192">
        <f>SUM(AA354:AA357)</f>
      </c>
      <c r="AB358" s="1192">
        <f>SUM(AB354:AB357)</f>
      </c>
      <c r="AC358" s="1192">
        <f>SUM(AC354:AC357)</f>
      </c>
      <c r="AD358" s="1192">
        <f>SUM(AD354:AD357)</f>
      </c>
      <c r="AE358" s="1193">
        <f t="shared" si="167"/>
      </c>
      <c r="AF358" s="1198">
        <f t="shared" si="229"/>
      </c>
      <c r="AG358" s="1199"/>
      <c r="AH358" s="1199"/>
      <c r="AI358" s="1192">
        <f>SUM(AI354:AI357)</f>
      </c>
    </row>
    <row r="359">
      <c r="A359" s="1170"/>
      <c r="B359" s="1171" t="s">
        <v>752</v>
      </c>
      <c r="C359" s="1189" t="s">
        <v>765</v>
      </c>
      <c r="D359" s="1218">
        <f t="shared" ref="D359:D362" si="436">E359+F359</f>
      </c>
      <c r="E359" s="1174">
        <v>1097.16</v>
      </c>
      <c r="F359" s="1174">
        <v>2519.68</v>
      </c>
      <c r="G359" s="1190">
        <v>6</v>
      </c>
      <c r="H359" s="1190">
        <v>4</v>
      </c>
      <c r="I359" s="1176">
        <v>12460.929999999993</v>
      </c>
      <c r="J359" s="1177">
        <f t="shared" si="12"/>
      </c>
      <c r="K359" s="1177">
        <f t="shared" si="260"/>
      </c>
      <c r="L359" s="1177">
        <f t="shared" si="322"/>
      </c>
      <c r="M359" s="1177">
        <f t="shared" si="136"/>
      </c>
      <c r="N359" s="1178">
        <f t="shared" si="198"/>
      </c>
      <c r="O359" s="1179">
        <f t="shared" si="74"/>
      </c>
      <c r="P359" s="1179">
        <f t="shared" si="105"/>
      </c>
      <c r="Q359" s="1179">
        <f t="shared" si="539"/>
      </c>
      <c r="R359" s="1179">
        <f t="shared" si="43"/>
      </c>
      <c r="S359" s="1180">
        <f t="shared" si="291"/>
      </c>
      <c r="T359" s="1181">
        <v>0.0168</v>
      </c>
      <c r="U359" s="1182">
        <v>75</v>
      </c>
      <c r="V359" s="1178">
        <f t="shared" si="353"/>
      </c>
      <c r="W359" s="1182">
        <v>34764</v>
      </c>
      <c r="X359" s="1182">
        <v>495</v>
      </c>
      <c r="Y359" s="1182">
        <v>141</v>
      </c>
      <c r="Z359" s="1182">
        <v>517</v>
      </c>
      <c r="AA359" s="1182">
        <v>50</v>
      </c>
      <c r="AB359" s="1182">
        <v>9</v>
      </c>
      <c r="AC359" s="1182">
        <v>5</v>
      </c>
      <c r="AD359" s="1182">
        <v>32</v>
      </c>
      <c r="AE359" s="1184">
        <f t="shared" si="167"/>
      </c>
      <c r="AF359" s="1178">
        <f t="shared" si="229"/>
      </c>
      <c r="AG359" s="1130" t="s">
        <v>756</v>
      </c>
      <c r="AH359" s="1185" t="s">
        <v>757</v>
      </c>
      <c r="AI359" s="1185">
        <v>25</v>
      </c>
    </row>
    <row r="360">
      <c r="A360" s="1170"/>
      <c r="B360" s="1171" t="s">
        <v>752</v>
      </c>
      <c r="C360" s="1189" t="s">
        <v>766</v>
      </c>
      <c r="D360" s="1218">
        <f t="shared" si="436"/>
      </c>
      <c r="E360" s="1174">
        <v>1417.31</v>
      </c>
      <c r="F360" s="1174">
        <v>2240.82</v>
      </c>
      <c r="G360" s="1190">
        <v>3</v>
      </c>
      <c r="H360" s="1190">
        <v>1</v>
      </c>
      <c r="I360" s="1176">
        <v>4993.570000000007</v>
      </c>
      <c r="J360" s="1177">
        <f t="shared" si="12"/>
      </c>
      <c r="K360" s="1177">
        <f t="shared" si="260"/>
      </c>
      <c r="L360" s="1177">
        <f t="shared" si="322"/>
      </c>
      <c r="M360" s="1177">
        <f t="shared" si="136"/>
      </c>
      <c r="N360" s="1178">
        <f t="shared" si="198"/>
      </c>
      <c r="O360" s="1179">
        <f t="shared" si="74"/>
      </c>
      <c r="P360" s="1179">
        <f t="shared" si="105"/>
      </c>
      <c r="Q360" s="1179">
        <f t="shared" si="539"/>
      </c>
      <c r="R360" s="1179">
        <f t="shared" si="43"/>
      </c>
      <c r="S360" s="1180">
        <f t="shared" si="291"/>
      </c>
      <c r="T360" s="1181">
        <v>0.0151</v>
      </c>
      <c r="U360" s="1182">
        <v>75</v>
      </c>
      <c r="V360" s="1178">
        <f t="shared" si="353"/>
      </c>
      <c r="W360" s="1182">
        <v>36413</v>
      </c>
      <c r="X360" s="1182">
        <v>618</v>
      </c>
      <c r="Y360" s="1182">
        <v>152</v>
      </c>
      <c r="Z360" s="1182">
        <v>654</v>
      </c>
      <c r="AA360" s="1182">
        <v>72</v>
      </c>
      <c r="AB360" s="1182">
        <v>7</v>
      </c>
      <c r="AC360" s="1182">
        <v>2</v>
      </c>
      <c r="AD360" s="1182">
        <v>32</v>
      </c>
      <c r="AE360" s="1184">
        <f t="shared" si="167"/>
      </c>
      <c r="AF360" s="1178">
        <f t="shared" si="229"/>
      </c>
      <c r="AG360" s="1130" t="s">
        <v>756</v>
      </c>
      <c r="AH360" s="1185" t="s">
        <v>757</v>
      </c>
      <c r="AI360" s="1185">
        <v>25</v>
      </c>
    </row>
    <row r="361">
      <c r="A361" s="1170"/>
      <c r="B361" s="1171" t="s">
        <v>752</v>
      </c>
      <c r="C361" s="1189" t="s">
        <v>767</v>
      </c>
      <c r="D361" s="1218">
        <f t="shared" si="436"/>
      </c>
      <c r="E361" s="1174">
        <v>1133.37</v>
      </c>
      <c r="F361" s="1174">
        <v>1755.16</v>
      </c>
      <c r="G361" s="1190">
        <v>0</v>
      </c>
      <c r="H361" s="1190">
        <v>0</v>
      </c>
      <c r="I361" s="1176">
        <v>0</v>
      </c>
      <c r="J361" s="1177">
        <f t="shared" si="12"/>
      </c>
      <c r="K361" s="1177">
        <f t="shared" si="260"/>
      </c>
      <c r="L361" s="1177">
        <f t="shared" si="322"/>
      </c>
      <c r="M361" s="1177">
        <f t="shared" si="136"/>
      </c>
      <c r="N361" s="1178">
        <f t="shared" si="198"/>
      </c>
      <c r="O361" s="1179">
        <f t="shared" si="74"/>
      </c>
      <c r="P361" s="1179">
        <f t="shared" si="105"/>
      </c>
      <c r="Q361" s="1179">
        <f t="shared" si="539"/>
      </c>
      <c r="R361" s="1179">
        <f t="shared" si="43"/>
      </c>
      <c r="S361" s="1180">
        <f t="shared" si="291"/>
      </c>
      <c r="T361" s="1181">
        <v>0.016</v>
      </c>
      <c r="U361" s="1182">
        <v>73</v>
      </c>
      <c r="V361" s="1178">
        <f t="shared" si="353"/>
      </c>
      <c r="W361" s="1182">
        <v>31308</v>
      </c>
      <c r="X361" s="1182">
        <v>589</v>
      </c>
      <c r="Y361" s="1182">
        <v>111</v>
      </c>
      <c r="Z361" s="1182">
        <v>608</v>
      </c>
      <c r="AA361" s="1182">
        <v>57</v>
      </c>
      <c r="AB361" s="1182">
        <v>2</v>
      </c>
      <c r="AC361" s="1182">
        <v>0</v>
      </c>
      <c r="AD361" s="1182">
        <v>42</v>
      </c>
      <c r="AE361" s="1184">
        <f t="shared" si="167"/>
      </c>
      <c r="AF361" s="1178">
        <f t="shared" si="229"/>
      </c>
      <c r="AG361" s="1130" t="s">
        <v>756</v>
      </c>
      <c r="AH361" s="1185" t="s">
        <v>757</v>
      </c>
      <c r="AI361" s="1185">
        <v>19</v>
      </c>
    </row>
    <row r="362">
      <c r="A362" s="1170"/>
      <c r="B362" s="1171" t="s">
        <v>752</v>
      </c>
      <c r="C362" s="1189" t="s">
        <v>768</v>
      </c>
      <c r="D362" s="1218">
        <f t="shared" si="436"/>
      </c>
      <c r="E362" s="1174">
        <v>307.68</v>
      </c>
      <c r="F362" s="1174">
        <v>448.87</v>
      </c>
      <c r="G362" s="1190">
        <v>4</v>
      </c>
      <c r="H362" s="1190">
        <v>3</v>
      </c>
      <c r="I362" s="1176">
        <v>8397.679999999993</v>
      </c>
      <c r="J362" s="1177">
        <f t="shared" si="12"/>
      </c>
      <c r="K362" s="1177">
        <f t="shared" si="260"/>
      </c>
      <c r="L362" s="1177">
        <f t="shared" si="322"/>
      </c>
      <c r="M362" s="1177">
        <f t="shared" si="136"/>
      </c>
      <c r="N362" s="1178">
        <f t="shared" si="198"/>
      </c>
      <c r="O362" s="1179">
        <f t="shared" si="74"/>
      </c>
      <c r="P362" s="1179">
        <f t="shared" si="105"/>
      </c>
      <c r="Q362" s="1179">
        <f t="shared" si="539"/>
      </c>
      <c r="R362" s="1179">
        <f t="shared" si="43"/>
      </c>
      <c r="S362" s="1180">
        <f t="shared" si="291"/>
      </c>
      <c r="T362" s="1181">
        <v>0.0153</v>
      </c>
      <c r="U362" s="1182">
        <v>76</v>
      </c>
      <c r="V362" s="1178">
        <f t="shared" si="353"/>
      </c>
      <c r="W362" s="1182">
        <v>10089</v>
      </c>
      <c r="X362" s="1182">
        <v>291</v>
      </c>
      <c r="Y362" s="1182">
        <v>36</v>
      </c>
      <c r="Z362" s="1182">
        <v>336</v>
      </c>
      <c r="AA362" s="1182">
        <v>22</v>
      </c>
      <c r="AB362" s="1182">
        <v>2</v>
      </c>
      <c r="AC362" s="1182">
        <v>0</v>
      </c>
      <c r="AD362" s="1182">
        <v>19</v>
      </c>
      <c r="AE362" s="1184">
        <f t="shared" si="167"/>
      </c>
      <c r="AF362" s="1178">
        <f t="shared" si="229"/>
      </c>
      <c r="AG362" s="1130" t="s">
        <v>756</v>
      </c>
      <c r="AH362" s="1185" t="s">
        <v>757</v>
      </c>
      <c r="AI362" s="1185">
        <v>8</v>
      </c>
    </row>
    <row r="363">
      <c r="A363" s="1170"/>
      <c r="B363" s="1208" t="s">
        <v>746</v>
      </c>
      <c r="C363" s="1208"/>
      <c r="D363" s="1192">
        <f>SUM(D359:D362)</f>
      </c>
      <c r="E363" s="1192">
        <f>SUM(E359:E362)</f>
      </c>
      <c r="F363" s="1192">
        <f>SUM(F359:F362)</f>
      </c>
      <c r="G363" s="1192">
        <f>SUM(G359:G362)</f>
      </c>
      <c r="H363" s="1192">
        <f>SUM(H359:H362)</f>
      </c>
      <c r="I363" s="1192">
        <f>SUM(I359:I362)</f>
      </c>
      <c r="J363" s="1193">
        <f t="shared" si="12"/>
      </c>
      <c r="K363" s="1193">
        <f t="shared" si="260"/>
      </c>
      <c r="L363" s="1194">
        <f t="shared" si="322"/>
      </c>
      <c r="M363" s="1193">
        <f t="shared" si="136"/>
      </c>
      <c r="N363" s="1193">
        <f t="shared" si="198"/>
      </c>
      <c r="O363" s="1195">
        <f t="shared" si="74"/>
      </c>
      <c r="P363" s="1195">
        <f t="shared" si="105"/>
      </c>
      <c r="Q363" s="1195">
        <f t="shared" si="539"/>
      </c>
      <c r="R363" s="1195">
        <f t="shared" si="43"/>
      </c>
      <c r="S363" s="1196">
        <f t="shared" si="291"/>
      </c>
      <c r="T363" s="1195">
        <f>AVERAGE(T359:T362)</f>
      </c>
      <c r="U363" s="1197">
        <f>AVERAGE(U359:U362)</f>
      </c>
      <c r="V363" s="1200">
        <f t="shared" si="353"/>
      </c>
      <c r="W363" s="1192">
        <f>SUM(W359:W362)</f>
      </c>
      <c r="X363" s="1192">
        <f>SUM(X359:X362)</f>
      </c>
      <c r="Y363" s="1192">
        <f>SUM(Y359:Y362)</f>
      </c>
      <c r="Z363" s="1192">
        <f>SUM(Z359:Z362)</f>
      </c>
      <c r="AA363" s="1192">
        <f>SUM(AA359:AA362)</f>
      </c>
      <c r="AB363" s="1192">
        <f>SUM(AB359:AB362)</f>
      </c>
      <c r="AC363" s="1192">
        <f>SUM(AC359:AC362)</f>
      </c>
      <c r="AD363" s="1192">
        <f>SUM(AD359:AD362)</f>
      </c>
      <c r="AE363" s="1193">
        <f t="shared" si="167"/>
      </c>
      <c r="AF363" s="1198">
        <f t="shared" si="229"/>
      </c>
      <c r="AG363" s="1199"/>
      <c r="AH363" s="1199"/>
      <c r="AI363" s="1192">
        <f>SUM(AI359:AI362)</f>
      </c>
    </row>
    <row r="364">
      <c r="A364" s="1170"/>
      <c r="B364" s="1201" t="s">
        <v>769</v>
      </c>
      <c r="C364" s="1201"/>
      <c r="D364" s="1202">
        <f>D348+D343+D358+D353+D363</f>
      </c>
      <c r="E364" s="1202">
        <f>E348+E343+E358+E353+E363</f>
      </c>
      <c r="F364" s="1202">
        <f>F348+F343+F358+F353+F363</f>
      </c>
      <c r="G364" s="1202">
        <f>G348+G343+G358+G353+G363</f>
      </c>
      <c r="H364" s="1202">
        <f>H348+H343+H358+H353+H363</f>
      </c>
      <c r="I364" s="1202">
        <f>I348+I343+I358+I353+I363</f>
      </c>
      <c r="J364" s="1203">
        <f t="shared" si="12"/>
      </c>
      <c r="K364" s="1203">
        <f t="shared" si="260"/>
      </c>
      <c r="L364" s="1203">
        <f t="shared" si="322"/>
      </c>
      <c r="M364" s="1203">
        <f t="shared" si="136"/>
      </c>
      <c r="N364" s="1203">
        <f t="shared" si="198"/>
      </c>
      <c r="O364" s="1204">
        <f t="shared" si="74"/>
      </c>
      <c r="P364" s="1204">
        <f t="shared" si="105"/>
      </c>
      <c r="Q364" s="1204">
        <f t="shared" si="539"/>
      </c>
      <c r="R364" s="1204">
        <f t="shared" si="43"/>
      </c>
      <c r="S364" s="1205">
        <f t="shared" si="291"/>
      </c>
      <c r="T364" s="1203">
        <f>(T348+T343+T358+T353+T363)/5</f>
      </c>
      <c r="U364" s="1203">
        <f>(U348+U343+U358+U353+U363)/5</f>
      </c>
      <c r="V364" s="1203">
        <f>(V348+V343+V358+V353+V363)/5</f>
      </c>
      <c r="W364" s="1202">
        <f>W348+W343+W358+W353+W363</f>
      </c>
      <c r="X364" s="1202">
        <f>X348+X343+X358+X353+X363</f>
      </c>
      <c r="Y364" s="1202">
        <f>Y348+Y343+Y358+Y353+Y363</f>
      </c>
      <c r="Z364" s="1202">
        <f>Z348+Z343+Z358+Z353+Z363</f>
      </c>
      <c r="AA364" s="1202">
        <f>AA348+AA343+AA358+AA353+AA363</f>
      </c>
      <c r="AB364" s="1202">
        <f>AB348+AB343+AB358+AB353+AB363</f>
      </c>
      <c r="AC364" s="1202">
        <f>AC348+AC343+AC358+AC353+AC363</f>
      </c>
      <c r="AD364" s="1202">
        <f>AD348+AD343+AD358+AD353+AD363</f>
      </c>
      <c r="AE364" s="1203">
        <f t="shared" si="167"/>
      </c>
      <c r="AF364" s="1206">
        <f t="shared" si="229"/>
      </c>
      <c r="AG364" s="1201"/>
      <c r="AH364" s="1201"/>
      <c r="AI364" s="1202">
        <f>AI348+AI343+AI358+AI353+AI363</f>
      </c>
    </row>
    <row r="365">
      <c r="A365" s="1155" t="s">
        <v>700</v>
      </c>
      <c r="B365" s="1155" t="s">
        <v>701</v>
      </c>
      <c r="C365" s="1155"/>
      <c r="D365" s="1156" t="s">
        <v>702</v>
      </c>
      <c r="E365" s="1156"/>
      <c r="F365" s="1156"/>
      <c r="G365" s="1156"/>
      <c r="H365" s="1156"/>
      <c r="I365" s="1156"/>
      <c r="J365" s="1156"/>
      <c r="K365" s="1156"/>
      <c r="L365" s="1156"/>
      <c r="M365" s="1156"/>
      <c r="N365" s="1157" t="s">
        <v>703</v>
      </c>
      <c r="O365" s="1157"/>
      <c r="P365" s="1157"/>
      <c r="Q365" s="1157"/>
      <c r="R365" s="1157"/>
      <c r="S365" s="1157"/>
      <c r="T365" s="1157"/>
      <c r="U365" s="1157"/>
      <c r="V365" s="1157"/>
      <c r="W365" s="1157"/>
      <c r="X365" s="1157"/>
      <c r="Y365" s="1157"/>
      <c r="Z365" s="1157"/>
      <c r="AA365" s="1157"/>
      <c r="AB365" s="1157"/>
      <c r="AC365" s="1157"/>
      <c r="AD365" s="1157"/>
      <c r="AE365" s="1157"/>
      <c r="AF365" s="1157"/>
      <c r="AG365" s="1157"/>
      <c r="AH365" s="1157"/>
      <c r="AI365" s="1158"/>
    </row>
    <row r="366">
      <c r="A366" s="1155"/>
      <c r="B366" s="1159" t="s">
        <v>704</v>
      </c>
      <c r="C366" s="1155" t="s">
        <v>705</v>
      </c>
      <c r="D366" s="1214" t="s">
        <v>706</v>
      </c>
      <c r="E366" s="1156" t="s">
        <v>707</v>
      </c>
      <c r="F366" s="1160" t="s">
        <v>708</v>
      </c>
      <c r="G366" s="1161" t="s">
        <v>709</v>
      </c>
      <c r="H366" s="1162" t="s">
        <v>710</v>
      </c>
      <c r="I366" s="1163" t="s">
        <v>711</v>
      </c>
      <c r="J366" s="1164" t="s">
        <v>712</v>
      </c>
      <c r="K366" s="1164" t="s">
        <v>713</v>
      </c>
      <c r="L366" s="1165" t="s">
        <v>714</v>
      </c>
      <c r="M366" s="1164" t="s">
        <v>715</v>
      </c>
      <c r="N366" s="1157" t="s">
        <v>716</v>
      </c>
      <c r="O366" s="1166" t="s">
        <v>717</v>
      </c>
      <c r="P366" s="1166" t="s">
        <v>718</v>
      </c>
      <c r="Q366" s="1166" t="s">
        <v>719</v>
      </c>
      <c r="R366" s="1166" t="s">
        <v>720</v>
      </c>
      <c r="S366" s="1167" t="s">
        <v>721</v>
      </c>
      <c r="T366" s="1166" t="s">
        <v>722</v>
      </c>
      <c r="U366" s="1168" t="s">
        <v>723</v>
      </c>
      <c r="V366" s="1157" t="s">
        <v>724</v>
      </c>
      <c r="W366" s="1167" t="s">
        <v>725</v>
      </c>
      <c r="X366" s="1167" t="s">
        <v>726</v>
      </c>
      <c r="Y366" s="1167" t="s">
        <v>727</v>
      </c>
      <c r="Z366" s="1167" t="s">
        <v>728</v>
      </c>
      <c r="AA366" s="1167" t="s">
        <v>729</v>
      </c>
      <c r="AB366" s="1167" t="s">
        <v>730</v>
      </c>
      <c r="AC366" s="1167" t="s">
        <v>731</v>
      </c>
      <c r="AD366" s="1167" t="s">
        <v>732</v>
      </c>
      <c r="AE366" s="1169" t="s">
        <v>733</v>
      </c>
      <c r="AF366" s="1157" t="s">
        <v>734</v>
      </c>
      <c r="AG366" s="1158" t="s">
        <v>735</v>
      </c>
      <c r="AH366" s="1158" t="s">
        <v>736</v>
      </c>
      <c r="AI366" s="1158" t="s">
        <v>737</v>
      </c>
    </row>
    <row r="367">
      <c r="A367" s="1170" t="s">
        <v>787</v>
      </c>
      <c r="B367" s="1171" t="s">
        <v>739</v>
      </c>
      <c r="C367" s="1215" t="s">
        <v>740</v>
      </c>
      <c r="D367" s="1173">
        <f t="shared" ref="D367:D370" si="437">E367+F367</f>
      </c>
      <c r="E367" s="1216">
        <v>719.55</v>
      </c>
      <c r="F367" s="1174">
        <v>2168.04</v>
      </c>
      <c r="G367" s="1175">
        <v>2</v>
      </c>
      <c r="H367" s="1175">
        <v>2</v>
      </c>
      <c r="I367" s="1176">
        <v>4543.110000000001</v>
      </c>
      <c r="J367" s="1177">
        <f t="shared" ref="J367:J392" si="13">I367/D367</f>
      </c>
      <c r="K367" s="1177">
        <f t="shared" ref="K367:K392" si="261">D367/G367</f>
      </c>
      <c r="L367" s="1177">
        <f t="shared" ref="L367:L392" si="323">D367/H367</f>
      </c>
      <c r="M367" s="1177">
        <f t="shared" ref="M367:M392" si="137">I367/G367</f>
      </c>
      <c r="N367" s="1178">
        <f t="shared" ref="N367:N392" si="199">D367/X367</f>
      </c>
      <c r="O367" s="1179">
        <f t="shared" ref="O367:O392" si="75">S367/W367*1</f>
      </c>
      <c r="P367" s="1179">
        <f t="shared" ref="P367:P392" si="106">X367/W367</f>
      </c>
      <c r="Q367" s="1179">
        <f t="shared" ref="Q367:Q392" si="540">Z367/W367</f>
      </c>
      <c r="R367" s="1179">
        <f t="shared" ref="R367:R392" si="44">AA367/Z367</f>
      </c>
      <c r="S367" s="1180">
        <f t="shared" ref="S367:S392" si="292">Y367/T367</f>
      </c>
      <c r="T367" s="1181">
        <v>0.0208</v>
      </c>
      <c r="U367" s="1182">
        <v>31</v>
      </c>
      <c r="V367" s="1178">
        <f t="shared" ref="V367:V391" si="354">(D367/W367)*1000</f>
      </c>
      <c r="W367" s="1183">
        <v>28189</v>
      </c>
      <c r="X367" s="1180">
        <v>717</v>
      </c>
      <c r="Y367" s="1180">
        <v>98</v>
      </c>
      <c r="Z367" s="1180">
        <v>787</v>
      </c>
      <c r="AA367" s="1180">
        <v>51</v>
      </c>
      <c r="AB367" s="1180">
        <v>6</v>
      </c>
      <c r="AC367" s="1180">
        <v>2</v>
      </c>
      <c r="AD367" s="1183">
        <v>38</v>
      </c>
      <c r="AE367" s="1184">
        <f t="shared" ref="AE367:AE392" si="168">D367/Z367</f>
      </c>
      <c r="AF367" s="1178">
        <f t="shared" ref="AF367:AF392" si="230">AI367*1000/D367</f>
      </c>
      <c r="AG367" s="1185" t="s">
        <v>741</v>
      </c>
      <c r="AH367" s="1185" t="s">
        <v>742</v>
      </c>
      <c r="AI367" s="1185">
        <v>14</v>
      </c>
    </row>
    <row r="368">
      <c r="A368" s="1170"/>
      <c r="B368" s="1171" t="s">
        <v>739</v>
      </c>
      <c r="C368" s="1171" t="s">
        <v>743</v>
      </c>
      <c r="D368" s="1217">
        <f t="shared" si="437"/>
      </c>
      <c r="E368" s="1173">
        <v>839.4</v>
      </c>
      <c r="F368" s="1173">
        <v>2127.93</v>
      </c>
      <c r="G368" s="1175">
        <v>4</v>
      </c>
      <c r="H368" s="1175">
        <v>4</v>
      </c>
      <c r="I368" s="1176">
        <v>6640.93</v>
      </c>
      <c r="J368" s="1177">
        <f t="shared" si="13"/>
      </c>
      <c r="K368" s="1177">
        <f t="shared" si="261"/>
      </c>
      <c r="L368" s="1177">
        <f t="shared" si="323"/>
      </c>
      <c r="M368" s="1177">
        <f t="shared" si="137"/>
      </c>
      <c r="N368" s="1178">
        <f t="shared" si="199"/>
      </c>
      <c r="O368" s="1179">
        <f t="shared" si="75"/>
      </c>
      <c r="P368" s="1179">
        <f t="shared" si="106"/>
      </c>
      <c r="Q368" s="1179">
        <f t="shared" si="540"/>
      </c>
      <c r="R368" s="1179">
        <f t="shared" si="44"/>
      </c>
      <c r="S368" s="1180">
        <f t="shared" si="292"/>
      </c>
      <c r="T368" s="1181">
        <v>0.0348</v>
      </c>
      <c r="U368" s="1182">
        <v>51</v>
      </c>
      <c r="V368" s="1178">
        <f t="shared" si="354"/>
      </c>
      <c r="W368" s="1188">
        <v>30975</v>
      </c>
      <c r="X368" s="1188">
        <v>679</v>
      </c>
      <c r="Y368" s="1188">
        <v>144</v>
      </c>
      <c r="Z368" s="1188">
        <v>734</v>
      </c>
      <c r="AA368" s="1188">
        <v>79</v>
      </c>
      <c r="AB368" s="1188">
        <v>14</v>
      </c>
      <c r="AC368" s="1188">
        <v>3</v>
      </c>
      <c r="AD368" s="1182">
        <v>41</v>
      </c>
      <c r="AE368" s="1184">
        <f t="shared" si="168"/>
      </c>
      <c r="AF368" s="1178">
        <f t="shared" si="230"/>
      </c>
      <c r="AG368" s="1185" t="s">
        <v>741</v>
      </c>
      <c r="AH368" s="1185" t="s">
        <v>742</v>
      </c>
      <c r="AI368" s="1185">
        <v>27</v>
      </c>
    </row>
    <row r="369">
      <c r="A369" s="1170"/>
      <c r="B369" s="1171" t="s">
        <v>739</v>
      </c>
      <c r="C369" s="1189" t="s">
        <v>744</v>
      </c>
      <c r="D369" s="1173">
        <f t="shared" si="437"/>
      </c>
      <c r="E369" s="1174">
        <v>1046.59</v>
      </c>
      <c r="F369" s="1174">
        <v>2064.65</v>
      </c>
      <c r="G369" s="1190">
        <v>5</v>
      </c>
      <c r="H369" s="1190">
        <v>4</v>
      </c>
      <c r="I369" s="1176">
        <v>10341.05</v>
      </c>
      <c r="J369" s="1177">
        <f t="shared" si="13"/>
      </c>
      <c r="K369" s="1177">
        <f t="shared" si="261"/>
      </c>
      <c r="L369" s="1177">
        <f t="shared" si="323"/>
      </c>
      <c r="M369" s="1177">
        <f t="shared" si="137"/>
      </c>
      <c r="N369" s="1178">
        <f t="shared" si="199"/>
      </c>
      <c r="O369" s="1179">
        <f t="shared" si="75"/>
      </c>
      <c r="P369" s="1179">
        <f t="shared" si="106"/>
      </c>
      <c r="Q369" s="1179">
        <f t="shared" si="540"/>
      </c>
      <c r="R369" s="1179">
        <f t="shared" si="44"/>
      </c>
      <c r="S369" s="1180">
        <f t="shared" si="292"/>
      </c>
      <c r="T369" s="1181">
        <v>0.0217</v>
      </c>
      <c r="U369" s="1182">
        <v>59</v>
      </c>
      <c r="V369" s="1178">
        <f t="shared" si="354"/>
      </c>
      <c r="W369" s="1188">
        <v>26733</v>
      </c>
      <c r="X369" s="1188">
        <v>476</v>
      </c>
      <c r="Y369" s="1188">
        <v>135</v>
      </c>
      <c r="Z369" s="1188">
        <v>501</v>
      </c>
      <c r="AA369" s="1188">
        <v>94</v>
      </c>
      <c r="AB369" s="1188">
        <v>4</v>
      </c>
      <c r="AC369" s="1188">
        <v>5</v>
      </c>
      <c r="AD369" s="1182">
        <v>22</v>
      </c>
      <c r="AE369" s="1184">
        <f t="shared" si="168"/>
      </c>
      <c r="AF369" s="1178">
        <f t="shared" si="230"/>
      </c>
      <c r="AG369" s="1185" t="s">
        <v>741</v>
      </c>
      <c r="AH369" s="1185" t="s">
        <v>742</v>
      </c>
      <c r="AI369" s="1185">
        <v>25</v>
      </c>
    </row>
    <row r="370">
      <c r="A370" s="1170"/>
      <c r="B370" s="1171" t="s">
        <v>739</v>
      </c>
      <c r="C370" s="1171" t="s">
        <v>745</v>
      </c>
      <c r="D370" s="1173">
        <f t="shared" si="437"/>
      </c>
      <c r="E370" s="1174">
        <v>1090.87</v>
      </c>
      <c r="F370" s="1174">
        <v>2380.84</v>
      </c>
      <c r="G370" s="1190">
        <v>8</v>
      </c>
      <c r="H370" s="1190">
        <v>7</v>
      </c>
      <c r="I370" s="1176">
        <v>13913.569999999996</v>
      </c>
      <c r="J370" s="1177">
        <f t="shared" si="13"/>
      </c>
      <c r="K370" s="1177">
        <f t="shared" si="261"/>
      </c>
      <c r="L370" s="1177">
        <f t="shared" si="323"/>
      </c>
      <c r="M370" s="1177">
        <f t="shared" si="137"/>
      </c>
      <c r="N370" s="1178">
        <f t="shared" si="199"/>
      </c>
      <c r="O370" s="1179">
        <f t="shared" si="75"/>
      </c>
      <c r="P370" s="1179">
        <f t="shared" si="106"/>
      </c>
      <c r="Q370" s="1179">
        <f t="shared" si="540"/>
      </c>
      <c r="R370" s="1179">
        <f t="shared" si="44"/>
      </c>
      <c r="S370" s="1180">
        <f t="shared" si="292"/>
      </c>
      <c r="T370" s="1181">
        <v>0.0247</v>
      </c>
      <c r="U370" s="1182">
        <v>62</v>
      </c>
      <c r="V370" s="1178">
        <f t="shared" si="354"/>
      </c>
      <c r="W370" s="1188">
        <v>26652</v>
      </c>
      <c r="X370" s="1188">
        <v>410</v>
      </c>
      <c r="Y370" s="1188">
        <v>135</v>
      </c>
      <c r="Z370" s="1188">
        <v>414</v>
      </c>
      <c r="AA370" s="1188">
        <v>90</v>
      </c>
      <c r="AB370" s="1188">
        <v>6</v>
      </c>
      <c r="AC370" s="1188">
        <v>0</v>
      </c>
      <c r="AD370" s="1182">
        <v>41</v>
      </c>
      <c r="AE370" s="1184">
        <f t="shared" si="168"/>
      </c>
      <c r="AF370" s="1178">
        <f t="shared" si="230"/>
      </c>
      <c r="AG370" s="1185" t="s">
        <v>741</v>
      </c>
      <c r="AH370" s="1185" t="s">
        <v>742</v>
      </c>
      <c r="AI370" s="1185">
        <v>26</v>
      </c>
    </row>
    <row r="371">
      <c r="A371" s="1170"/>
      <c r="B371" s="1191" t="s">
        <v>746</v>
      </c>
      <c r="C371" s="1191"/>
      <c r="D371" s="1192">
        <f>SUM(D367:D370)</f>
      </c>
      <c r="E371" s="1192">
        <f>SUM(E367:E370)</f>
      </c>
      <c r="F371" s="1192">
        <f>SUM(F367:F370)</f>
      </c>
      <c r="G371" s="1192">
        <f>SUM(G367:G370)</f>
      </c>
      <c r="H371" s="1192">
        <f>SUM(H367:H370)</f>
      </c>
      <c r="I371" s="1193">
        <f>SUM(I367:I370)</f>
      </c>
      <c r="J371" s="1193">
        <f t="shared" si="13"/>
      </c>
      <c r="K371" s="1193">
        <f t="shared" si="261"/>
      </c>
      <c r="L371" s="1194">
        <f t="shared" si="323"/>
      </c>
      <c r="M371" s="1193">
        <f t="shared" si="137"/>
      </c>
      <c r="N371" s="1193">
        <f t="shared" si="199"/>
      </c>
      <c r="O371" s="1195">
        <f t="shared" si="75"/>
      </c>
      <c r="P371" s="1195">
        <f t="shared" si="106"/>
      </c>
      <c r="Q371" s="1195">
        <f t="shared" si="540"/>
      </c>
      <c r="R371" s="1195">
        <f t="shared" si="44"/>
      </c>
      <c r="S371" s="1196">
        <f t="shared" si="292"/>
      </c>
      <c r="T371" s="1195">
        <f>AVERAGE(T367:T370)</f>
      </c>
      <c r="U371" s="1197">
        <f>AVERAGE(U367:U370)</f>
      </c>
      <c r="V371" s="1193">
        <f t="shared" si="354"/>
      </c>
      <c r="W371" s="1192">
        <f>SUM(W367:W370)</f>
      </c>
      <c r="X371" s="1192">
        <f>SUM(X367:X370)</f>
      </c>
      <c r="Y371" s="1192">
        <f>SUM(Y367:Y370)</f>
      </c>
      <c r="Z371" s="1192">
        <f>SUM(Z367:Z370)</f>
      </c>
      <c r="AA371" s="1192">
        <f>SUM(AA367:AA370)</f>
      </c>
      <c r="AB371" s="1192">
        <f>SUM(AB367:AB370)</f>
      </c>
      <c r="AC371" s="1192">
        <f>SUM(AC367:AC370)</f>
      </c>
      <c r="AD371" s="1192">
        <f>SUM(AD367:AD370)</f>
      </c>
      <c r="AE371" s="1193">
        <f t="shared" si="168"/>
      </c>
      <c r="AF371" s="1198">
        <f t="shared" si="230"/>
      </c>
      <c r="AG371" s="1199"/>
      <c r="AH371" s="1199"/>
      <c r="AI371" s="1196">
        <f>SUM(AI367:AI370)</f>
      </c>
    </row>
    <row r="372">
      <c r="A372" s="1170"/>
      <c r="B372" s="1171" t="s">
        <v>763</v>
      </c>
      <c r="C372" s="1189" t="s">
        <v>748</v>
      </c>
      <c r="D372" s="1173">
        <f t="shared" ref="D372:D375" si="438">E372+F372</f>
      </c>
      <c r="E372" s="1190">
        <v>1053.13</v>
      </c>
      <c r="F372" s="1190">
        <v>1243.16</v>
      </c>
      <c r="G372" s="1190">
        <v>4</v>
      </c>
      <c r="H372" s="1190">
        <v>4</v>
      </c>
      <c r="I372" s="1176">
        <v>9569.150000000001</v>
      </c>
      <c r="J372" s="1177">
        <f t="shared" si="13"/>
      </c>
      <c r="K372" s="1177">
        <f t="shared" si="261"/>
      </c>
      <c r="L372" s="1177">
        <f t="shared" si="323"/>
      </c>
      <c r="M372" s="1177">
        <f t="shared" si="137"/>
      </c>
      <c r="N372" s="1178">
        <f t="shared" si="199"/>
      </c>
      <c r="O372" s="1179">
        <f t="shared" si="75"/>
      </c>
      <c r="P372" s="1179">
        <f t="shared" si="106"/>
      </c>
      <c r="Q372" s="1179">
        <f t="shared" si="540"/>
      </c>
      <c r="R372" s="1179">
        <f t="shared" si="44"/>
      </c>
      <c r="S372" s="1180">
        <f t="shared" si="292"/>
      </c>
      <c r="T372" s="1181">
        <v>0.0173</v>
      </c>
      <c r="U372" s="1182">
        <v>65</v>
      </c>
      <c r="V372" s="1178">
        <f t="shared" si="354"/>
      </c>
      <c r="W372" s="1182">
        <v>19359</v>
      </c>
      <c r="X372" s="1188">
        <v>292</v>
      </c>
      <c r="Y372" s="1188">
        <v>96</v>
      </c>
      <c r="Z372" s="1188">
        <v>311</v>
      </c>
      <c r="AA372" s="1188">
        <v>46</v>
      </c>
      <c r="AB372" s="1188">
        <v>10</v>
      </c>
      <c r="AC372" s="1188">
        <v>0</v>
      </c>
      <c r="AD372" s="1182">
        <v>10</v>
      </c>
      <c r="AE372" s="1184">
        <f t="shared" si="168"/>
      </c>
      <c r="AF372" s="1178">
        <f t="shared" si="230"/>
      </c>
      <c r="AG372" s="1185" t="s">
        <v>741</v>
      </c>
      <c r="AH372" s="1185" t="s">
        <v>742</v>
      </c>
      <c r="AI372" s="1185">
        <v>16</v>
      </c>
    </row>
    <row r="373">
      <c r="A373" s="1170"/>
      <c r="B373" s="1171" t="s">
        <v>763</v>
      </c>
      <c r="C373" s="1171" t="s">
        <v>749</v>
      </c>
      <c r="D373" s="1173">
        <f t="shared" si="438"/>
      </c>
      <c r="E373" s="1190">
        <v>1274.27</v>
      </c>
      <c r="F373" s="1190">
        <v>2211.35</v>
      </c>
      <c r="G373" s="1190">
        <v>8</v>
      </c>
      <c r="H373" s="1190">
        <v>7</v>
      </c>
      <c r="I373" s="1176">
        <v>15778.629999999997</v>
      </c>
      <c r="J373" s="1177">
        <f t="shared" si="13"/>
      </c>
      <c r="K373" s="1177">
        <f t="shared" si="261"/>
      </c>
      <c r="L373" s="1177">
        <f t="shared" si="323"/>
      </c>
      <c r="M373" s="1177">
        <f t="shared" si="137"/>
      </c>
      <c r="N373" s="1178">
        <f t="shared" si="199"/>
      </c>
      <c r="O373" s="1179">
        <f t="shared" si="75"/>
      </c>
      <c r="P373" s="1179">
        <f t="shared" si="106"/>
      </c>
      <c r="Q373" s="1179">
        <f t="shared" si="540"/>
      </c>
      <c r="R373" s="1179">
        <f t="shared" si="44"/>
      </c>
      <c r="S373" s="1180">
        <f t="shared" si="292"/>
      </c>
      <c r="T373" s="1181">
        <v>0.0259</v>
      </c>
      <c r="U373" s="1182">
        <v>86</v>
      </c>
      <c r="V373" s="1178">
        <f t="shared" si="354"/>
      </c>
      <c r="W373" s="1182">
        <v>30887</v>
      </c>
      <c r="X373" s="1188">
        <v>435</v>
      </c>
      <c r="Y373" s="1188">
        <v>162</v>
      </c>
      <c r="Z373" s="1188">
        <v>458</v>
      </c>
      <c r="AA373" s="1188">
        <v>111</v>
      </c>
      <c r="AB373" s="1188">
        <v>10</v>
      </c>
      <c r="AC373" s="1188">
        <v>1</v>
      </c>
      <c r="AD373" s="1182">
        <v>40</v>
      </c>
      <c r="AE373" s="1184">
        <f t="shared" si="168"/>
      </c>
      <c r="AF373" s="1178">
        <f t="shared" si="230"/>
      </c>
      <c r="AG373" s="1185" t="s">
        <v>741</v>
      </c>
      <c r="AH373" s="1185" t="s">
        <v>742</v>
      </c>
      <c r="AI373" s="1185">
        <v>39</v>
      </c>
    </row>
    <row r="374">
      <c r="A374" s="1170"/>
      <c r="B374" s="1171" t="s">
        <v>763</v>
      </c>
      <c r="C374" s="1171" t="s">
        <v>750</v>
      </c>
      <c r="D374" s="1173">
        <f t="shared" si="438"/>
      </c>
      <c r="E374" s="1190">
        <v>1072.86</v>
      </c>
      <c r="F374" s="1190">
        <v>2200</v>
      </c>
      <c r="G374" s="1190">
        <v>2</v>
      </c>
      <c r="H374" s="1190">
        <v>2</v>
      </c>
      <c r="I374" s="1176">
        <v>3963.730000000003</v>
      </c>
      <c r="J374" s="1177">
        <f t="shared" si="13"/>
      </c>
      <c r="K374" s="1177">
        <f t="shared" si="261"/>
      </c>
      <c r="L374" s="1177">
        <f t="shared" si="323"/>
      </c>
      <c r="M374" s="1177">
        <f t="shared" si="137"/>
      </c>
      <c r="N374" s="1178">
        <f t="shared" si="199"/>
      </c>
      <c r="O374" s="1179">
        <f t="shared" si="75"/>
      </c>
      <c r="P374" s="1179">
        <f t="shared" si="106"/>
      </c>
      <c r="Q374" s="1179">
        <f t="shared" si="540"/>
      </c>
      <c r="R374" s="1179">
        <f t="shared" si="44"/>
      </c>
      <c r="S374" s="1180">
        <f t="shared" si="292"/>
      </c>
      <c r="T374" s="1181">
        <v>0.028</v>
      </c>
      <c r="U374" s="1182">
        <v>76</v>
      </c>
      <c r="V374" s="1178">
        <f t="shared" si="354"/>
      </c>
      <c r="W374" s="1182">
        <v>30896</v>
      </c>
      <c r="X374" s="1188">
        <v>483</v>
      </c>
      <c r="Y374" s="1188">
        <v>175</v>
      </c>
      <c r="Z374" s="1188">
        <v>503</v>
      </c>
      <c r="AA374" s="1188">
        <v>92</v>
      </c>
      <c r="AB374" s="1188">
        <v>6</v>
      </c>
      <c r="AC374" s="1188">
        <v>4</v>
      </c>
      <c r="AD374" s="1182">
        <v>35</v>
      </c>
      <c r="AE374" s="1184">
        <f t="shared" si="168"/>
      </c>
      <c r="AF374" s="1178">
        <f t="shared" si="230"/>
      </c>
      <c r="AG374" s="1185" t="s">
        <v>741</v>
      </c>
      <c r="AH374" s="1185" t="s">
        <v>742</v>
      </c>
      <c r="AI374" s="1185">
        <v>29</v>
      </c>
    </row>
    <row r="375">
      <c r="A375" s="1170"/>
      <c r="B375" s="1171" t="s">
        <v>763</v>
      </c>
      <c r="C375" s="1171" t="s">
        <v>751</v>
      </c>
      <c r="D375" s="1173">
        <f t="shared" si="438"/>
      </c>
      <c r="E375" s="1190">
        <v>1239.04</v>
      </c>
      <c r="F375" s="1190">
        <v>2200</v>
      </c>
      <c r="G375" s="1190">
        <v>5</v>
      </c>
      <c r="H375" s="1190">
        <v>3</v>
      </c>
      <c r="I375" s="1176">
        <v>11152.939999999988</v>
      </c>
      <c r="J375" s="1177">
        <f t="shared" si="13"/>
      </c>
      <c r="K375" s="1177">
        <f t="shared" si="261"/>
      </c>
      <c r="L375" s="1177">
        <f t="shared" si="323"/>
      </c>
      <c r="M375" s="1177">
        <f t="shared" si="137"/>
      </c>
      <c r="N375" s="1178">
        <f t="shared" si="199"/>
      </c>
      <c r="O375" s="1179">
        <f t="shared" si="75"/>
      </c>
      <c r="P375" s="1179">
        <f t="shared" si="106"/>
      </c>
      <c r="Q375" s="1179">
        <f t="shared" si="540"/>
      </c>
      <c r="R375" s="1179">
        <f t="shared" si="44"/>
      </c>
      <c r="S375" s="1180">
        <f t="shared" si="292"/>
      </c>
      <c r="T375" s="1181">
        <v>0.0187</v>
      </c>
      <c r="U375" s="1182">
        <v>74</v>
      </c>
      <c r="V375" s="1178">
        <f t="shared" si="354"/>
      </c>
      <c r="W375" s="1182">
        <v>38730</v>
      </c>
      <c r="X375" s="1188">
        <v>589</v>
      </c>
      <c r="Y375" s="1188">
        <v>147</v>
      </c>
      <c r="Z375" s="1188">
        <v>606</v>
      </c>
      <c r="AA375" s="1188">
        <v>88</v>
      </c>
      <c r="AB375" s="1188">
        <v>6</v>
      </c>
      <c r="AC375" s="1188">
        <v>1</v>
      </c>
      <c r="AD375" s="1182">
        <v>43</v>
      </c>
      <c r="AE375" s="1184">
        <f t="shared" si="168"/>
      </c>
      <c r="AF375" s="1178">
        <f t="shared" si="230"/>
      </c>
      <c r="AG375" s="1185" t="s">
        <v>741</v>
      </c>
      <c r="AH375" s="1185" t="s">
        <v>742</v>
      </c>
      <c r="AI375" s="1185">
        <v>29</v>
      </c>
    </row>
    <row r="376">
      <c r="A376" s="1170"/>
      <c r="B376" s="1191" t="s">
        <v>746</v>
      </c>
      <c r="C376" s="1191"/>
      <c r="D376" s="1192">
        <f>SUM(D372:D375)</f>
      </c>
      <c r="E376" s="1192">
        <f>SUM(E372:E375)</f>
      </c>
      <c r="F376" s="1192">
        <f>SUM(F372:F375)</f>
      </c>
      <c r="G376" s="1192">
        <f>SUM(G372:G375)</f>
      </c>
      <c r="H376" s="1192">
        <f>SUM(H372:H375)</f>
      </c>
      <c r="I376" s="1192">
        <f>SUM(I372:I375)</f>
      </c>
      <c r="J376" s="1193">
        <f t="shared" si="13"/>
      </c>
      <c r="K376" s="1193">
        <f t="shared" si="261"/>
      </c>
      <c r="L376" s="1194">
        <f t="shared" si="323"/>
      </c>
      <c r="M376" s="1193">
        <f t="shared" si="137"/>
      </c>
      <c r="N376" s="1193">
        <f t="shared" si="199"/>
      </c>
      <c r="O376" s="1195">
        <f t="shared" si="75"/>
      </c>
      <c r="P376" s="1195">
        <f t="shared" si="106"/>
      </c>
      <c r="Q376" s="1195">
        <f t="shared" si="540"/>
      </c>
      <c r="R376" s="1195">
        <f t="shared" si="44"/>
      </c>
      <c r="S376" s="1196">
        <f t="shared" si="292"/>
      </c>
      <c r="T376" s="1195">
        <f>AVERAGE(T372:T375)</f>
      </c>
      <c r="U376" s="1197">
        <f>AVERAGE(U372:U375)</f>
      </c>
      <c r="V376" s="1200">
        <f t="shared" si="354"/>
      </c>
      <c r="W376" s="1192">
        <f>SUM(W372:W375)</f>
      </c>
      <c r="X376" s="1192">
        <f>SUM(X372:X375)</f>
      </c>
      <c r="Y376" s="1192">
        <f>SUM(Y372:Y375)</f>
      </c>
      <c r="Z376" s="1192">
        <f>SUM(Z372:Z375)</f>
      </c>
      <c r="AA376" s="1192">
        <f>SUM(AA372:AA375)</f>
      </c>
      <c r="AB376" s="1192">
        <f>SUM(AB372:AB375)</f>
      </c>
      <c r="AC376" s="1192">
        <f>SUM(AC372:AC375)</f>
      </c>
      <c r="AD376" s="1192">
        <f>SUM(AD372:AD375)</f>
      </c>
      <c r="AE376" s="1193">
        <f t="shared" si="168"/>
      </c>
      <c r="AF376" s="1198">
        <f t="shared" si="230"/>
      </c>
      <c r="AG376" s="1199"/>
      <c r="AH376" s="1199"/>
      <c r="AI376" s="1196">
        <f>SUM(AI372:AI375)</f>
      </c>
    </row>
    <row r="377">
      <c r="A377" s="1170"/>
      <c r="B377" s="1171" t="s">
        <v>771</v>
      </c>
      <c r="C377" s="1171" t="s">
        <v>753</v>
      </c>
      <c r="D377" s="1173">
        <f t="shared" ref="D377:D380" si="439">E377+F377</f>
      </c>
      <c r="E377" s="1190">
        <v>1213.24</v>
      </c>
      <c r="F377" s="1190">
        <v>2131.09</v>
      </c>
      <c r="G377" s="1190">
        <v>3</v>
      </c>
      <c r="H377" s="1190">
        <v>2</v>
      </c>
      <c r="I377" s="1177">
        <v>6093.010000000009</v>
      </c>
      <c r="J377" s="1177">
        <f t="shared" si="13"/>
      </c>
      <c r="K377" s="1177">
        <f t="shared" si="261"/>
      </c>
      <c r="L377" s="1177">
        <f t="shared" si="323"/>
      </c>
      <c r="M377" s="1177">
        <f t="shared" si="137"/>
      </c>
      <c r="N377" s="1178">
        <f t="shared" si="199"/>
      </c>
      <c r="O377" s="1179">
        <f t="shared" si="75"/>
      </c>
      <c r="P377" s="1179">
        <f t="shared" si="106"/>
      </c>
      <c r="Q377" s="1179">
        <f t="shared" si="540"/>
      </c>
      <c r="R377" s="1179">
        <f t="shared" si="44"/>
      </c>
      <c r="S377" s="1180">
        <f t="shared" si="292"/>
      </c>
      <c r="T377" s="1181">
        <v>0.0242</v>
      </c>
      <c r="U377" s="1182">
        <v>74</v>
      </c>
      <c r="V377" s="1178">
        <f t="shared" si="354"/>
      </c>
      <c r="W377" s="1182">
        <v>29524</v>
      </c>
      <c r="X377" s="1182">
        <v>364</v>
      </c>
      <c r="Y377" s="1182">
        <v>129</v>
      </c>
      <c r="Z377" s="1182">
        <v>378</v>
      </c>
      <c r="AA377" s="1182">
        <v>46</v>
      </c>
      <c r="AB377" s="1182">
        <v>4</v>
      </c>
      <c r="AC377" s="1182">
        <v>1</v>
      </c>
      <c r="AD377" s="1182">
        <v>36</v>
      </c>
      <c r="AE377" s="1184">
        <f t="shared" si="168"/>
      </c>
      <c r="AF377" s="1178">
        <f t="shared" si="230"/>
      </c>
      <c r="AG377" s="1185" t="s">
        <v>741</v>
      </c>
      <c r="AH377" s="1185" t="s">
        <v>742</v>
      </c>
      <c r="AI377" s="1185">
        <v>18</v>
      </c>
    </row>
    <row r="378">
      <c r="A378" s="1170"/>
      <c r="B378" s="1171" t="s">
        <v>771</v>
      </c>
      <c r="C378" s="1171" t="s">
        <v>754</v>
      </c>
      <c r="D378" s="1173">
        <f t="shared" si="439"/>
      </c>
      <c r="E378" s="1190">
        <v>1091</v>
      </c>
      <c r="F378" s="1190">
        <v>2257.45</v>
      </c>
      <c r="G378" s="1190">
        <v>2</v>
      </c>
      <c r="H378" s="1190">
        <v>2</v>
      </c>
      <c r="I378" s="1177">
        <v>4088.75</v>
      </c>
      <c r="J378" s="1177">
        <f t="shared" si="13"/>
      </c>
      <c r="K378" s="1177">
        <f t="shared" si="261"/>
      </c>
      <c r="L378" s="1177">
        <f t="shared" si="323"/>
      </c>
      <c r="M378" s="1177">
        <f t="shared" si="137"/>
      </c>
      <c r="N378" s="1178">
        <f t="shared" si="199"/>
      </c>
      <c r="O378" s="1179">
        <f t="shared" si="75"/>
      </c>
      <c r="P378" s="1179">
        <f t="shared" si="106"/>
      </c>
      <c r="Q378" s="1179">
        <f t="shared" si="540"/>
      </c>
      <c r="R378" s="1179">
        <f t="shared" si="44"/>
      </c>
      <c r="S378" s="1180">
        <f t="shared" si="292"/>
      </c>
      <c r="T378" s="1181">
        <v>0.0258</v>
      </c>
      <c r="U378" s="1182">
        <v>74</v>
      </c>
      <c r="V378" s="1178">
        <f t="shared" si="354"/>
      </c>
      <c r="W378" s="1182">
        <v>31297</v>
      </c>
      <c r="X378" s="1182">
        <v>430</v>
      </c>
      <c r="Y378" s="1182">
        <v>163</v>
      </c>
      <c r="Z378" s="1182">
        <v>431</v>
      </c>
      <c r="AA378" s="1182">
        <v>55</v>
      </c>
      <c r="AB378" s="1182">
        <v>3</v>
      </c>
      <c r="AC378" s="1182">
        <v>2</v>
      </c>
      <c r="AD378" s="1182">
        <v>46</v>
      </c>
      <c r="AE378" s="1184">
        <f t="shared" si="168"/>
      </c>
      <c r="AF378" s="1178">
        <f t="shared" si="230"/>
      </c>
      <c r="AG378" s="1185" t="s">
        <v>741</v>
      </c>
      <c r="AH378" s="1185" t="s">
        <v>742</v>
      </c>
      <c r="AI378" s="1185">
        <v>35</v>
      </c>
    </row>
    <row r="379">
      <c r="A379" s="1170"/>
      <c r="B379" s="1171" t="s">
        <v>771</v>
      </c>
      <c r="C379" s="1171" t="s">
        <v>755</v>
      </c>
      <c r="D379" s="1173">
        <f t="shared" si="439"/>
      </c>
      <c r="E379" s="1190">
        <v>1098.04</v>
      </c>
      <c r="F379" s="1190">
        <v>2261.47</v>
      </c>
      <c r="G379" s="1190">
        <v>1</v>
      </c>
      <c r="H379" s="1190">
        <v>1</v>
      </c>
      <c r="I379" s="1177">
        <v>1994.8500000000058</v>
      </c>
      <c r="J379" s="1177">
        <f t="shared" si="13"/>
      </c>
      <c r="K379" s="1177">
        <f t="shared" si="261"/>
      </c>
      <c r="L379" s="1177">
        <f t="shared" si="323"/>
      </c>
      <c r="M379" s="1177">
        <f t="shared" si="137"/>
      </c>
      <c r="N379" s="1178">
        <f t="shared" si="199"/>
      </c>
      <c r="O379" s="1179">
        <f t="shared" si="75"/>
      </c>
      <c r="P379" s="1179">
        <f t="shared" si="106"/>
      </c>
      <c r="Q379" s="1179">
        <f t="shared" si="540"/>
      </c>
      <c r="R379" s="1179">
        <f t="shared" si="44"/>
      </c>
      <c r="S379" s="1180">
        <f t="shared" si="292"/>
      </c>
      <c r="T379" s="1181">
        <v>0.0163</v>
      </c>
      <c r="U379" s="1182">
        <v>73</v>
      </c>
      <c r="V379" s="1178">
        <f t="shared" si="354"/>
      </c>
      <c r="W379" s="1182">
        <v>33037</v>
      </c>
      <c r="X379" s="1182">
        <v>470</v>
      </c>
      <c r="Y379" s="1182">
        <v>153</v>
      </c>
      <c r="Z379" s="1182">
        <v>479</v>
      </c>
      <c r="AA379" s="1182">
        <v>60</v>
      </c>
      <c r="AB379" s="1182">
        <v>4</v>
      </c>
      <c r="AC379" s="1182">
        <v>0</v>
      </c>
      <c r="AD379" s="1182">
        <v>52</v>
      </c>
      <c r="AE379" s="1184">
        <f t="shared" si="168"/>
      </c>
      <c r="AF379" s="1178">
        <f t="shared" si="230"/>
      </c>
      <c r="AG379" s="1130" t="s">
        <v>756</v>
      </c>
      <c r="AH379" s="1185" t="s">
        <v>777</v>
      </c>
      <c r="AI379" s="1185">
        <v>25</v>
      </c>
    </row>
    <row r="380">
      <c r="A380" s="1170"/>
      <c r="B380" s="1171" t="s">
        <v>771</v>
      </c>
      <c r="C380" s="1171" t="s">
        <v>758</v>
      </c>
      <c r="D380" s="1173">
        <f t="shared" si="439"/>
      </c>
      <c r="E380" s="1190">
        <v>2289.6</v>
      </c>
      <c r="F380" s="1190">
        <v>1204.5</v>
      </c>
      <c r="G380" s="1190">
        <v>3</v>
      </c>
      <c r="H380" s="1190">
        <v>3</v>
      </c>
      <c r="I380" s="1177">
        <v>4517.380000000005</v>
      </c>
      <c r="J380" s="1177">
        <f t="shared" si="13"/>
      </c>
      <c r="K380" s="1177">
        <f t="shared" si="261"/>
      </c>
      <c r="L380" s="1177">
        <f t="shared" si="323"/>
      </c>
      <c r="M380" s="1177">
        <f t="shared" si="137"/>
      </c>
      <c r="N380" s="1178">
        <f t="shared" si="199"/>
      </c>
      <c r="O380" s="1179">
        <f t="shared" si="75"/>
      </c>
      <c r="P380" s="1179">
        <f t="shared" si="106"/>
      </c>
      <c r="Q380" s="1179">
        <f t="shared" si="540"/>
      </c>
      <c r="R380" s="1179">
        <f t="shared" si="44"/>
      </c>
      <c r="S380" s="1180">
        <f t="shared" si="292"/>
      </c>
      <c r="T380" s="1181">
        <v>0.0249</v>
      </c>
      <c r="U380" s="1182">
        <v>52</v>
      </c>
      <c r="V380" s="1178">
        <f t="shared" si="354"/>
      </c>
      <c r="W380" s="1182">
        <v>31023</v>
      </c>
      <c r="X380" s="1182">
        <v>566</v>
      </c>
      <c r="Y380" s="1182">
        <v>154</v>
      </c>
      <c r="Z380" s="1182">
        <v>603</v>
      </c>
      <c r="AA380" s="1182">
        <v>65</v>
      </c>
      <c r="AB380" s="1182">
        <v>4</v>
      </c>
      <c r="AC380" s="1182">
        <v>2</v>
      </c>
      <c r="AD380" s="1182">
        <v>45</v>
      </c>
      <c r="AE380" s="1184">
        <f t="shared" si="168"/>
      </c>
      <c r="AF380" s="1178">
        <f t="shared" si="230"/>
      </c>
      <c r="AG380" s="1130" t="s">
        <v>756</v>
      </c>
      <c r="AH380" s="1185" t="s">
        <v>777</v>
      </c>
      <c r="AI380" s="1185">
        <v>26</v>
      </c>
    </row>
    <row customHeight="true" ht="22.76786456017622" r="381">
      <c r="A381" s="1170"/>
      <c r="B381" s="1207" t="s">
        <v>746</v>
      </c>
      <c r="C381" s="1207"/>
      <c r="D381" s="1192">
        <f>SUM(D377:D380)</f>
      </c>
      <c r="E381" s="1192">
        <f>SUM(E377:E380)</f>
      </c>
      <c r="F381" s="1192">
        <f>SUM(F377:F380)</f>
      </c>
      <c r="G381" s="1192">
        <f>SUM(G377:G380)</f>
      </c>
      <c r="H381" s="1192">
        <f>SUM(H377:H380)</f>
      </c>
      <c r="I381" s="1192">
        <f>SUM(I377:I380)</f>
      </c>
      <c r="J381" s="1193">
        <f t="shared" si="13"/>
      </c>
      <c r="K381" s="1193">
        <f t="shared" si="261"/>
      </c>
      <c r="L381" s="1194">
        <f t="shared" si="323"/>
      </c>
      <c r="M381" s="1193">
        <f t="shared" si="137"/>
      </c>
      <c r="N381" s="1193">
        <f t="shared" si="199"/>
      </c>
      <c r="O381" s="1195">
        <f t="shared" si="75"/>
      </c>
      <c r="P381" s="1195">
        <f t="shared" si="106"/>
      </c>
      <c r="Q381" s="1195">
        <f t="shared" si="540"/>
      </c>
      <c r="R381" s="1195">
        <f t="shared" si="44"/>
      </c>
      <c r="S381" s="1196">
        <f t="shared" si="292"/>
      </c>
      <c r="T381" s="1195">
        <f>AVERAGE(T377:T380)</f>
      </c>
      <c r="U381" s="1197">
        <f>AVERAGE(U377:U380)</f>
      </c>
      <c r="V381" s="1200">
        <f t="shared" si="354"/>
      </c>
      <c r="W381" s="1192">
        <f>SUM(W377:W380)</f>
      </c>
      <c r="X381" s="1192">
        <f>SUM(X377:X380)</f>
      </c>
      <c r="Y381" s="1192">
        <f>SUM(Y377:Y380)</f>
      </c>
      <c r="Z381" s="1192">
        <f>SUM(Z377:Z380)</f>
      </c>
      <c r="AA381" s="1192">
        <f>SUM(AA377:AA380)</f>
      </c>
      <c r="AB381" s="1192">
        <f>SUM(AB377:AB380)</f>
      </c>
      <c r="AC381" s="1192">
        <f>SUM(AC377:AC380)</f>
      </c>
      <c r="AD381" s="1192">
        <f>SUM(AD377:AD380)</f>
      </c>
      <c r="AE381" s="1193">
        <f t="shared" si="168"/>
      </c>
      <c r="AF381" s="1198">
        <f t="shared" si="230"/>
      </c>
      <c r="AG381" s="1199"/>
      <c r="AH381" s="1199"/>
      <c r="AI381" s="1192">
        <f>SUM(AI377:AI380)</f>
      </c>
    </row>
    <row r="382">
      <c r="A382" s="1170"/>
      <c r="B382" s="1171" t="s">
        <v>752</v>
      </c>
      <c r="C382" s="1136" t="s">
        <v>759</v>
      </c>
      <c r="D382" s="1218">
        <f t="shared" ref="D382:D385" si="440">E382+F382</f>
      </c>
      <c r="E382" s="1174">
        <v>2119.61</v>
      </c>
      <c r="F382" s="1174">
        <v>1044.35</v>
      </c>
      <c r="G382" s="1190">
        <v>1</v>
      </c>
      <c r="H382" s="1190">
        <v>1</v>
      </c>
      <c r="I382" s="1176">
        <v>1647.359999999986</v>
      </c>
      <c r="J382" s="1177">
        <f t="shared" si="13"/>
      </c>
      <c r="K382" s="1177">
        <f t="shared" si="261"/>
      </c>
      <c r="L382" s="1177">
        <f t="shared" si="323"/>
      </c>
      <c r="M382" s="1177">
        <f t="shared" si="137"/>
      </c>
      <c r="N382" s="1178">
        <f t="shared" si="199"/>
      </c>
      <c r="O382" s="1179">
        <f t="shared" si="75"/>
      </c>
      <c r="P382" s="1179">
        <f t="shared" si="106"/>
      </c>
      <c r="Q382" s="1179">
        <f t="shared" si="540"/>
      </c>
      <c r="R382" s="1179">
        <f t="shared" si="44"/>
      </c>
      <c r="S382" s="1180">
        <f t="shared" si="292"/>
      </c>
      <c r="T382" s="1181">
        <v>0.0176</v>
      </c>
      <c r="U382" s="1182">
        <v>49</v>
      </c>
      <c r="V382" s="1178">
        <f t="shared" si="354"/>
      </c>
      <c r="W382" s="1182">
        <v>30892</v>
      </c>
      <c r="X382" s="1182">
        <v>451</v>
      </c>
      <c r="Y382" s="1182">
        <v>139</v>
      </c>
      <c r="Z382" s="1182">
        <v>468</v>
      </c>
      <c r="AA382" s="1182">
        <v>41</v>
      </c>
      <c r="AB382" s="1182">
        <v>5</v>
      </c>
      <c r="AC382" s="1182">
        <v>2</v>
      </c>
      <c r="AD382" s="1182">
        <v>37</v>
      </c>
      <c r="AE382" s="1184">
        <f t="shared" si="168"/>
      </c>
      <c r="AF382" s="1178">
        <f t="shared" si="230"/>
      </c>
      <c r="AG382" s="1130" t="s">
        <v>756</v>
      </c>
      <c r="AH382" s="1185" t="s">
        <v>777</v>
      </c>
      <c r="AI382" s="1185">
        <v>17</v>
      </c>
    </row>
    <row r="383">
      <c r="A383" s="1170"/>
      <c r="B383" s="1171" t="s">
        <v>752</v>
      </c>
      <c r="C383" s="1136" t="s">
        <v>761</v>
      </c>
      <c r="D383" s="1218">
        <f t="shared" si="440"/>
      </c>
      <c r="E383" s="1174">
        <v>2266.28</v>
      </c>
      <c r="F383" s="1174">
        <v>1265.94</v>
      </c>
      <c r="G383" s="1190">
        <v>2</v>
      </c>
      <c r="H383" s="1190">
        <v>1</v>
      </c>
      <c r="I383" s="1176">
        <v>4311.220000000001</v>
      </c>
      <c r="J383" s="1177">
        <f t="shared" si="13"/>
      </c>
      <c r="K383" s="1177">
        <f t="shared" si="261"/>
      </c>
      <c r="L383" s="1177">
        <f t="shared" si="323"/>
      </c>
      <c r="M383" s="1177">
        <f t="shared" si="137"/>
      </c>
      <c r="N383" s="1178">
        <f t="shared" si="199"/>
      </c>
      <c r="O383" s="1179">
        <f t="shared" si="75"/>
      </c>
      <c r="P383" s="1179">
        <f t="shared" si="106"/>
      </c>
      <c r="Q383" s="1179">
        <f t="shared" si="540"/>
      </c>
      <c r="R383" s="1179">
        <f t="shared" si="44"/>
      </c>
      <c r="S383" s="1180">
        <f t="shared" si="292"/>
      </c>
      <c r="T383" s="1181">
        <v>0.0186</v>
      </c>
      <c r="U383" s="1182">
        <v>49</v>
      </c>
      <c r="V383" s="1178">
        <f t="shared" si="354"/>
      </c>
      <c r="W383" s="1182">
        <v>32588</v>
      </c>
      <c r="X383" s="1182">
        <v>640</v>
      </c>
      <c r="Y383" s="1182">
        <v>148</v>
      </c>
      <c r="Z383" s="1182">
        <v>656</v>
      </c>
      <c r="AA383" s="1182">
        <v>67</v>
      </c>
      <c r="AB383" s="1182">
        <v>4</v>
      </c>
      <c r="AC383" s="1182">
        <v>2</v>
      </c>
      <c r="AD383" s="1182">
        <v>47</v>
      </c>
      <c r="AE383" s="1184">
        <f t="shared" si="168"/>
      </c>
      <c r="AF383" s="1178">
        <f t="shared" si="230"/>
      </c>
      <c r="AG383" s="1130" t="s">
        <v>756</v>
      </c>
      <c r="AH383" s="1185" t="s">
        <v>777</v>
      </c>
      <c r="AI383" s="1185">
        <v>23</v>
      </c>
    </row>
    <row r="384">
      <c r="A384" s="1170"/>
      <c r="B384" s="1171" t="s">
        <v>752</v>
      </c>
      <c r="C384" s="1136" t="s">
        <v>762</v>
      </c>
      <c r="D384" s="1218">
        <f t="shared" si="440"/>
      </c>
      <c r="E384" s="1174">
        <v>2199.65</v>
      </c>
      <c r="F384" s="1174">
        <v>689.91</v>
      </c>
      <c r="G384" s="1190">
        <v>4</v>
      </c>
      <c r="H384" s="1190">
        <v>4</v>
      </c>
      <c r="I384" s="1176">
        <v>7541.820000000007</v>
      </c>
      <c r="J384" s="1177">
        <f t="shared" si="13"/>
      </c>
      <c r="K384" s="1177">
        <f t="shared" si="261"/>
      </c>
      <c r="L384" s="1177">
        <f t="shared" si="323"/>
      </c>
      <c r="M384" s="1177">
        <f t="shared" si="137"/>
      </c>
      <c r="N384" s="1178">
        <f t="shared" si="199"/>
      </c>
      <c r="O384" s="1179">
        <f t="shared" si="75"/>
      </c>
      <c r="P384" s="1179">
        <f t="shared" si="106"/>
      </c>
      <c r="Q384" s="1179">
        <f t="shared" si="540"/>
      </c>
      <c r="R384" s="1179">
        <f t="shared" si="44"/>
      </c>
      <c r="S384" s="1180">
        <f t="shared" si="292"/>
      </c>
      <c r="T384" s="1181">
        <v>0.0179</v>
      </c>
      <c r="U384" s="1182">
        <v>56</v>
      </c>
      <c r="V384" s="1178">
        <f t="shared" si="354"/>
      </c>
      <c r="W384" s="1182">
        <v>27730</v>
      </c>
      <c r="X384" s="1182">
        <v>351</v>
      </c>
      <c r="Y384" s="1182">
        <v>109</v>
      </c>
      <c r="Z384" s="1182">
        <v>356</v>
      </c>
      <c r="AA384" s="1182">
        <v>100</v>
      </c>
      <c r="AB384" s="1182">
        <v>8</v>
      </c>
      <c r="AC384" s="1182">
        <v>1</v>
      </c>
      <c r="AD384" s="1182">
        <v>37</v>
      </c>
      <c r="AE384" s="1184">
        <f t="shared" si="168"/>
      </c>
      <c r="AF384" s="1178">
        <f t="shared" si="230"/>
      </c>
      <c r="AG384" s="1130" t="s">
        <v>756</v>
      </c>
      <c r="AH384" s="1185" t="s">
        <v>777</v>
      </c>
      <c r="AI384" s="1185">
        <v>25</v>
      </c>
    </row>
    <row r="385">
      <c r="A385" s="1170"/>
      <c r="B385" s="1171" t="s">
        <v>752</v>
      </c>
      <c r="C385" s="1136" t="s">
        <v>764</v>
      </c>
      <c r="D385" s="1218">
        <f t="shared" si="440"/>
      </c>
      <c r="E385" s="1174">
        <v>2495.08</v>
      </c>
      <c r="F385" s="1174">
        <v>1005.93</v>
      </c>
      <c r="G385" s="1190">
        <v>6</v>
      </c>
      <c r="H385" s="1190">
        <v>4</v>
      </c>
      <c r="I385" s="1176">
        <v>12618.809999999998</v>
      </c>
      <c r="J385" s="1177">
        <f t="shared" si="13"/>
      </c>
      <c r="K385" s="1177">
        <f t="shared" si="261"/>
      </c>
      <c r="L385" s="1177">
        <f t="shared" si="323"/>
      </c>
      <c r="M385" s="1177">
        <f t="shared" si="137"/>
      </c>
      <c r="N385" s="1178">
        <f t="shared" si="199"/>
      </c>
      <c r="O385" s="1179">
        <f t="shared" si="75"/>
      </c>
      <c r="P385" s="1179">
        <f t="shared" si="106"/>
      </c>
      <c r="Q385" s="1179">
        <f t="shared" si="540"/>
      </c>
      <c r="R385" s="1179">
        <f t="shared" si="44"/>
      </c>
      <c r="S385" s="1180">
        <f t="shared" si="292"/>
      </c>
      <c r="T385" s="1181">
        <v>0.0195</v>
      </c>
      <c r="U385" s="1182">
        <v>59</v>
      </c>
      <c r="V385" s="1178">
        <f t="shared" si="354"/>
      </c>
      <c r="W385" s="1182">
        <v>29241</v>
      </c>
      <c r="X385" s="1182">
        <v>459</v>
      </c>
      <c r="Y385" s="1182">
        <v>142</v>
      </c>
      <c r="Z385" s="1182">
        <v>469</v>
      </c>
      <c r="AA385" s="1182">
        <v>82</v>
      </c>
      <c r="AB385" s="1182">
        <v>3</v>
      </c>
      <c r="AC385" s="1182">
        <v>0</v>
      </c>
      <c r="AD385" s="1182">
        <v>29</v>
      </c>
      <c r="AE385" s="1184">
        <f t="shared" si="168"/>
      </c>
      <c r="AF385" s="1178">
        <f t="shared" si="230"/>
      </c>
      <c r="AG385" s="1130" t="s">
        <v>756</v>
      </c>
      <c r="AH385" s="1185" t="s">
        <v>777</v>
      </c>
      <c r="AI385" s="1185">
        <v>32</v>
      </c>
    </row>
    <row r="386">
      <c r="A386" s="1170"/>
      <c r="B386" s="1208" t="s">
        <v>746</v>
      </c>
      <c r="C386" s="1208"/>
      <c r="D386" s="1219">
        <f>SUM(D382:D385)</f>
      </c>
      <c r="E386" s="1192">
        <f>SUM(E382:E385)</f>
      </c>
      <c r="F386" s="1192">
        <f>SUM(F382:F385)</f>
      </c>
      <c r="G386" s="1192">
        <f>SUM(G382:G385)</f>
      </c>
      <c r="H386" s="1192">
        <f>SUM(H382:H385)</f>
      </c>
      <c r="I386" s="1192">
        <f>SUM(I382:I385)</f>
      </c>
      <c r="J386" s="1193">
        <f t="shared" si="13"/>
      </c>
      <c r="K386" s="1193">
        <f t="shared" si="261"/>
      </c>
      <c r="L386" s="1194">
        <f t="shared" si="323"/>
      </c>
      <c r="M386" s="1193">
        <f t="shared" si="137"/>
      </c>
      <c r="N386" s="1193">
        <f t="shared" si="199"/>
      </c>
      <c r="O386" s="1195">
        <f t="shared" si="75"/>
      </c>
      <c r="P386" s="1195">
        <f t="shared" si="106"/>
      </c>
      <c r="Q386" s="1195">
        <f t="shared" si="540"/>
      </c>
      <c r="R386" s="1195">
        <f t="shared" si="44"/>
      </c>
      <c r="S386" s="1196">
        <f t="shared" si="292"/>
      </c>
      <c r="T386" s="1195">
        <f>AVERAGE(T382:T385)</f>
      </c>
      <c r="U386" s="1197">
        <f>AVERAGE(U382:U385)</f>
      </c>
      <c r="V386" s="1200">
        <f t="shared" si="354"/>
      </c>
      <c r="W386" s="1192">
        <f>SUM(W382:W385)</f>
      </c>
      <c r="X386" s="1192">
        <f>SUM(X382:X385)</f>
      </c>
      <c r="Y386" s="1192">
        <f>SUM(Y382:Y385)</f>
      </c>
      <c r="Z386" s="1192">
        <f>SUM(Z382:Z385)</f>
      </c>
      <c r="AA386" s="1192">
        <f>SUM(AA382:AA385)</f>
      </c>
      <c r="AB386" s="1192">
        <f>SUM(AB382:AB385)</f>
      </c>
      <c r="AC386" s="1192">
        <f>SUM(AC382:AC385)</f>
      </c>
      <c r="AD386" s="1192">
        <f>SUM(AD382:AD385)</f>
      </c>
      <c r="AE386" s="1193">
        <f t="shared" si="168"/>
      </c>
      <c r="AF386" s="1198">
        <f t="shared" si="230"/>
      </c>
      <c r="AG386" s="1199"/>
      <c r="AH386" s="1199"/>
      <c r="AI386" s="1192">
        <f>SUM(AI382:AI385)</f>
      </c>
    </row>
    <row r="387">
      <c r="A387" s="1170"/>
      <c r="B387" s="1171" t="s">
        <v>772</v>
      </c>
      <c r="C387" s="1189" t="s">
        <v>765</v>
      </c>
      <c r="D387" s="1218">
        <f t="shared" ref="D387:D390" si="441">E387+F387</f>
      </c>
      <c r="E387" s="1174">
        <v>2009.25</v>
      </c>
      <c r="F387" s="1174">
        <v>1295.06</v>
      </c>
      <c r="G387" s="1190">
        <v>2</v>
      </c>
      <c r="H387" s="1190">
        <v>2</v>
      </c>
      <c r="I387" s="1176">
        <v>2304.8099999999977</v>
      </c>
      <c r="J387" s="1177">
        <f t="shared" si="13"/>
      </c>
      <c r="K387" s="1177">
        <f t="shared" si="261"/>
      </c>
      <c r="L387" s="1177">
        <f t="shared" si="323"/>
      </c>
      <c r="M387" s="1177">
        <f t="shared" si="137"/>
      </c>
      <c r="N387" s="1178">
        <f t="shared" si="199"/>
      </c>
      <c r="O387" s="1179">
        <f t="shared" si="75"/>
      </c>
      <c r="P387" s="1179">
        <f t="shared" si="106"/>
      </c>
      <c r="Q387" s="1179">
        <f t="shared" si="540"/>
      </c>
      <c r="R387" s="1179">
        <f t="shared" si="44"/>
      </c>
      <c r="S387" s="1180">
        <f t="shared" si="292"/>
      </c>
      <c r="T387" s="1181">
        <v>0.0112</v>
      </c>
      <c r="U387" s="1182">
        <v>59</v>
      </c>
      <c r="V387" s="1178">
        <f t="shared" si="354"/>
      </c>
      <c r="W387" s="1182">
        <v>31397</v>
      </c>
      <c r="X387" s="1182">
        <v>408</v>
      </c>
      <c r="Y387" s="1182">
        <v>109</v>
      </c>
      <c r="Z387" s="1182">
        <v>446</v>
      </c>
      <c r="AA387" s="1182">
        <v>52</v>
      </c>
      <c r="AB387" s="1182">
        <v>3</v>
      </c>
      <c r="AC387" s="1182">
        <v>0</v>
      </c>
      <c r="AD387" s="1182">
        <v>33</v>
      </c>
      <c r="AE387" s="1184">
        <f t="shared" si="168"/>
      </c>
      <c r="AF387" s="1178">
        <f t="shared" si="230"/>
      </c>
      <c r="AG387" s="1130" t="s">
        <v>756</v>
      </c>
      <c r="AH387" s="1185" t="s">
        <v>777</v>
      </c>
      <c r="AI387" s="1185">
        <v>16</v>
      </c>
    </row>
    <row r="388">
      <c r="A388" s="1170"/>
      <c r="B388" s="1171" t="s">
        <v>772</v>
      </c>
      <c r="C388" s="1189" t="s">
        <v>766</v>
      </c>
      <c r="D388" s="1218">
        <f t="shared" si="441"/>
      </c>
      <c r="E388" s="1174">
        <v>2212.58</v>
      </c>
      <c r="F388" s="1174">
        <v>898.68</v>
      </c>
      <c r="G388" s="1190">
        <v>1</v>
      </c>
      <c r="H388" s="1190">
        <v>1</v>
      </c>
      <c r="I388" s="1176">
        <v>1994.8500000000058</v>
      </c>
      <c r="J388" s="1177">
        <f t="shared" si="13"/>
      </c>
      <c r="K388" s="1177">
        <f t="shared" si="261"/>
      </c>
      <c r="L388" s="1177">
        <f t="shared" si="323"/>
      </c>
      <c r="M388" s="1177">
        <f t="shared" si="137"/>
      </c>
      <c r="N388" s="1178">
        <f t="shared" si="199"/>
      </c>
      <c r="O388" s="1179">
        <f t="shared" si="75"/>
      </c>
      <c r="P388" s="1179">
        <f t="shared" si="106"/>
      </c>
      <c r="Q388" s="1179">
        <f t="shared" si="540"/>
      </c>
      <c r="R388" s="1179">
        <f t="shared" si="44"/>
      </c>
      <c r="S388" s="1180">
        <f t="shared" si="292"/>
      </c>
      <c r="T388" s="1181">
        <v>0.0221</v>
      </c>
      <c r="U388" s="1182">
        <v>61</v>
      </c>
      <c r="V388" s="1178">
        <f t="shared" si="354"/>
      </c>
      <c r="W388" s="1182">
        <v>28142</v>
      </c>
      <c r="X388" s="1182">
        <v>426</v>
      </c>
      <c r="Y388" s="1182">
        <v>126</v>
      </c>
      <c r="Z388" s="1182">
        <v>452</v>
      </c>
      <c r="AA388" s="1182">
        <v>43</v>
      </c>
      <c r="AB388" s="1182">
        <v>4</v>
      </c>
      <c r="AC388" s="1182">
        <v>2</v>
      </c>
      <c r="AD388" s="1182">
        <v>30</v>
      </c>
      <c r="AE388" s="1184">
        <f t="shared" si="168"/>
      </c>
      <c r="AF388" s="1178">
        <f t="shared" si="230"/>
      </c>
      <c r="AG388" s="1130" t="s">
        <v>756</v>
      </c>
      <c r="AH388" s="1185" t="s">
        <v>777</v>
      </c>
      <c r="AI388" s="1185">
        <v>22</v>
      </c>
    </row>
    <row r="389">
      <c r="A389" s="1170"/>
      <c r="B389" s="1171" t="s">
        <v>772</v>
      </c>
      <c r="C389" s="1189" t="s">
        <v>767</v>
      </c>
      <c r="D389" s="1218">
        <f t="shared" si="441"/>
      </c>
      <c r="E389" s="1174">
        <v>502.66</v>
      </c>
      <c r="F389" s="1174">
        <v>1721.66</v>
      </c>
      <c r="G389" s="1190">
        <v>2</v>
      </c>
      <c r="H389" s="1190">
        <v>2</v>
      </c>
      <c r="I389" s="1176">
        <v>4361.580000000002</v>
      </c>
      <c r="J389" s="1177">
        <f t="shared" si="13"/>
      </c>
      <c r="K389" s="1177">
        <f t="shared" si="261"/>
      </c>
      <c r="L389" s="1177">
        <f t="shared" si="323"/>
      </c>
      <c r="M389" s="1177">
        <f t="shared" si="137"/>
      </c>
      <c r="N389" s="1178">
        <f t="shared" si="199"/>
      </c>
      <c r="O389" s="1179">
        <f t="shared" si="75"/>
      </c>
      <c r="P389" s="1179">
        <f t="shared" si="106"/>
      </c>
      <c r="Q389" s="1179">
        <f t="shared" si="540"/>
      </c>
      <c r="R389" s="1179">
        <f t="shared" si="44"/>
      </c>
      <c r="S389" s="1180">
        <f t="shared" si="292"/>
      </c>
      <c r="T389" s="1181">
        <v>0.0212</v>
      </c>
      <c r="U389" s="1182">
        <v>58</v>
      </c>
      <c r="V389" s="1178">
        <f t="shared" si="354"/>
      </c>
      <c r="W389" s="1182">
        <v>23952</v>
      </c>
      <c r="X389" s="1182">
        <v>367</v>
      </c>
      <c r="Y389" s="1182">
        <v>92</v>
      </c>
      <c r="Z389" s="1182">
        <v>393</v>
      </c>
      <c r="AA389" s="1182">
        <v>29</v>
      </c>
      <c r="AB389" s="1182">
        <v>4</v>
      </c>
      <c r="AC389" s="1182">
        <v>0</v>
      </c>
      <c r="AD389" s="1182">
        <v>33</v>
      </c>
      <c r="AE389" s="1184">
        <f t="shared" si="168"/>
      </c>
      <c r="AF389" s="1178">
        <f t="shared" si="230"/>
      </c>
      <c r="AG389" s="1130" t="s">
        <v>756</v>
      </c>
      <c r="AH389" s="1185" t="s">
        <v>777</v>
      </c>
      <c r="AI389" s="1185">
        <v>16</v>
      </c>
    </row>
    <row r="390">
      <c r="A390" s="1170"/>
      <c r="B390" s="1171" t="s">
        <v>772</v>
      </c>
      <c r="C390" s="1189" t="s">
        <v>768</v>
      </c>
      <c r="D390" s="1218">
        <f t="shared" si="441"/>
      </c>
      <c r="E390" s="1174">
        <v>429.31</v>
      </c>
      <c r="F390" s="1174">
        <v>632.06</v>
      </c>
      <c r="G390" s="1190">
        <v>1</v>
      </c>
      <c r="H390" s="1190">
        <v>1</v>
      </c>
      <c r="I390" s="1176">
        <v>1994.8499999999913</v>
      </c>
      <c r="J390" s="1177">
        <f t="shared" si="13"/>
      </c>
      <c r="K390" s="1177">
        <f t="shared" si="261"/>
      </c>
      <c r="L390" s="1177">
        <f t="shared" si="323"/>
      </c>
      <c r="M390" s="1177">
        <f t="shared" si="137"/>
      </c>
      <c r="N390" s="1178">
        <f t="shared" si="199"/>
      </c>
      <c r="O390" s="1179">
        <f t="shared" si="75"/>
      </c>
      <c r="P390" s="1179">
        <f t="shared" si="106"/>
      </c>
      <c r="Q390" s="1179">
        <f t="shared" si="540"/>
      </c>
      <c r="R390" s="1179">
        <f t="shared" si="44"/>
      </c>
      <c r="S390" s="1180">
        <f t="shared" si="292"/>
      </c>
      <c r="T390" s="1181">
        <v>0.0282</v>
      </c>
      <c r="U390" s="1182">
        <v>60</v>
      </c>
      <c r="V390" s="1178">
        <f t="shared" si="354"/>
      </c>
      <c r="W390" s="1220">
        <v>11271</v>
      </c>
      <c r="X390" s="1221">
        <v>294</v>
      </c>
      <c r="Y390" s="1221">
        <v>57</v>
      </c>
      <c r="Z390" s="1221">
        <v>321</v>
      </c>
      <c r="AA390" s="1221">
        <v>40</v>
      </c>
      <c r="AB390" s="1221">
        <v>6</v>
      </c>
      <c r="AC390" s="1221">
        <v>0</v>
      </c>
      <c r="AD390" s="1182">
        <v>13</v>
      </c>
      <c r="AE390" s="1184">
        <f t="shared" si="168"/>
      </c>
      <c r="AF390" s="1178">
        <f t="shared" si="230"/>
      </c>
      <c r="AG390" s="1130" t="s">
        <v>756</v>
      </c>
      <c r="AH390" s="1185" t="s">
        <v>777</v>
      </c>
      <c r="AI390" s="1185">
        <v>6</v>
      </c>
    </row>
    <row r="391">
      <c r="A391" s="1170"/>
      <c r="B391" s="1208" t="s">
        <v>746</v>
      </c>
      <c r="C391" s="1208"/>
      <c r="D391" s="1192">
        <f>SUM(D387:D390)</f>
      </c>
      <c r="E391" s="1192">
        <f>SUM(E387:E390)</f>
      </c>
      <c r="F391" s="1192">
        <f>SUM(F387:F390)</f>
      </c>
      <c r="G391" s="1192">
        <f>SUM(G387:G390)</f>
      </c>
      <c r="H391" s="1192">
        <f>SUM(H387:H390)</f>
      </c>
      <c r="I391" s="1192">
        <f>SUM(I387:I390)</f>
      </c>
      <c r="J391" s="1193">
        <f t="shared" si="13"/>
      </c>
      <c r="K391" s="1193">
        <f t="shared" si="261"/>
      </c>
      <c r="L391" s="1194">
        <f t="shared" si="323"/>
      </c>
      <c r="M391" s="1193">
        <f t="shared" si="137"/>
      </c>
      <c r="N391" s="1193">
        <f t="shared" si="199"/>
      </c>
      <c r="O391" s="1195">
        <f t="shared" si="75"/>
      </c>
      <c r="P391" s="1195">
        <f t="shared" si="106"/>
      </c>
      <c r="Q391" s="1195">
        <f t="shared" si="540"/>
      </c>
      <c r="R391" s="1195">
        <f t="shared" si="44"/>
      </c>
      <c r="S391" s="1196">
        <f t="shared" si="292"/>
      </c>
      <c r="T391" s="1195">
        <f>AVERAGE(T387:T390)</f>
      </c>
      <c r="U391" s="1197">
        <f>AVERAGE(U387:U390)</f>
      </c>
      <c r="V391" s="1200">
        <f t="shared" si="354"/>
      </c>
      <c r="W391" s="1192">
        <f>SUM(W387:W390)</f>
      </c>
      <c r="X391" s="1192">
        <f>SUM(X387:X390)</f>
      </c>
      <c r="Y391" s="1192">
        <f>SUM(Y387:Y390)</f>
      </c>
      <c r="Z391" s="1192">
        <f>SUM(Z387:Z390)</f>
      </c>
      <c r="AA391" s="1192">
        <f>SUM(AA387:AA390)</f>
      </c>
      <c r="AB391" s="1192">
        <f>SUM(AB387:AB390)</f>
      </c>
      <c r="AC391" s="1192">
        <f>SUM(AC387:AC390)</f>
      </c>
      <c r="AD391" s="1192">
        <f>SUM(AD387:AD390)</f>
      </c>
      <c r="AE391" s="1193">
        <f t="shared" si="168"/>
      </c>
      <c r="AF391" s="1198">
        <f t="shared" si="230"/>
      </c>
      <c r="AG391" s="1199"/>
      <c r="AH391" s="1199"/>
      <c r="AI391" s="1192">
        <f>SUM(AI387:AI390)</f>
      </c>
    </row>
    <row r="392">
      <c r="A392" s="1170"/>
      <c r="B392" s="1201" t="s">
        <v>769</v>
      </c>
      <c r="C392" s="1201"/>
      <c r="D392" s="1202">
        <f>D376+D371+D386+D381+D391</f>
      </c>
      <c r="E392" s="1202">
        <f>E376+E371+E386+E381+E391</f>
      </c>
      <c r="F392" s="1202">
        <f>F376+F371+F386+F381+F391</f>
      </c>
      <c r="G392" s="1202">
        <f>G376+G371+G386+G381+G391</f>
      </c>
      <c r="H392" s="1202">
        <f>H376+H371+H386+H381+H391</f>
      </c>
      <c r="I392" s="1202">
        <f>I376+I371+I386+I381+I391</f>
      </c>
      <c r="J392" s="1203">
        <f t="shared" si="13"/>
      </c>
      <c r="K392" s="1203">
        <f t="shared" si="261"/>
      </c>
      <c r="L392" s="1203">
        <f t="shared" si="323"/>
      </c>
      <c r="M392" s="1203">
        <f t="shared" si="137"/>
      </c>
      <c r="N392" s="1203">
        <f t="shared" si="199"/>
      </c>
      <c r="O392" s="1204">
        <f t="shared" si="75"/>
      </c>
      <c r="P392" s="1204">
        <f t="shared" si="106"/>
      </c>
      <c r="Q392" s="1204">
        <f t="shared" si="540"/>
      </c>
      <c r="R392" s="1204">
        <f t="shared" si="44"/>
      </c>
      <c r="S392" s="1205">
        <f t="shared" si="292"/>
      </c>
      <c r="T392" s="1203">
        <f>(T376+T371+T386+T381+T391)/5</f>
      </c>
      <c r="U392" s="1203">
        <f>(U376+U371+U386+U381+U391)/5</f>
      </c>
      <c r="V392" s="1203">
        <f>(V376+V371+V386+V381+V391)/5</f>
      </c>
      <c r="W392" s="1202">
        <f>W376+W371+W386+W381+W391</f>
      </c>
      <c r="X392" s="1202">
        <f>X376+X371+X386+X381+X391</f>
      </c>
      <c r="Y392" s="1202">
        <f>Y376+Y371+Y386+Y381+Y391</f>
      </c>
      <c r="Z392" s="1202">
        <f>Z376+Z371+Z386+Z381+Z391</f>
      </c>
      <c r="AA392" s="1202">
        <f>AA376+AA371+AA386+AA381+AA391</f>
      </c>
      <c r="AB392" s="1202">
        <f>AB376+AB371+AB386+AB381+AB391</f>
      </c>
      <c r="AC392" s="1202">
        <f>AC376+AC371+AC386+AC381+AC391</f>
      </c>
      <c r="AD392" s="1202">
        <f>AD376+AD371+AD386+AD381+AD391</f>
      </c>
      <c r="AE392" s="1203">
        <f t="shared" si="168"/>
      </c>
      <c r="AF392" s="1206">
        <f t="shared" si="230"/>
      </c>
      <c r="AG392" s="1201"/>
      <c r="AH392" s="1222"/>
      <c r="AI392" s="1202">
        <f>AI376+AI371+AI386+AI381+AI391</f>
      </c>
    </row>
    <row customHeight="true" ht="18.452380952380953" r="393">
      <c r="A393" s="1155" t="s">
        <v>700</v>
      </c>
      <c r="B393" s="1155" t="s">
        <v>701</v>
      </c>
      <c r="C393" s="1155"/>
      <c r="D393" s="1156" t="s">
        <v>702</v>
      </c>
      <c r="E393" s="1156"/>
      <c r="F393" s="1156"/>
      <c r="G393" s="1156"/>
      <c r="H393" s="1156"/>
      <c r="I393" s="1156"/>
      <c r="J393" s="1156"/>
      <c r="K393" s="1156"/>
      <c r="L393" s="1156"/>
      <c r="M393" s="1156"/>
      <c r="N393" s="1157" t="s">
        <v>703</v>
      </c>
      <c r="O393" s="1157"/>
      <c r="P393" s="1157"/>
      <c r="Q393" s="1157"/>
      <c r="R393" s="1157"/>
      <c r="S393" s="1157"/>
      <c r="T393" s="1157"/>
      <c r="U393" s="1157"/>
      <c r="V393" s="1157"/>
      <c r="W393" s="1157"/>
      <c r="X393" s="1157"/>
      <c r="Y393" s="1157"/>
      <c r="Z393" s="1157"/>
      <c r="AA393" s="1157"/>
      <c r="AB393" s="1157"/>
      <c r="AC393" s="1157"/>
      <c r="AD393" s="1157"/>
      <c r="AE393" s="1157"/>
      <c r="AF393" s="1157"/>
      <c r="AG393" s="1157"/>
      <c r="AH393" s="1157"/>
      <c r="AI393" s="1158"/>
    </row>
    <row customHeight="true" ht="18.452380952380953" r="394">
      <c r="A394" s="1155"/>
      <c r="B394" s="1159" t="s">
        <v>704</v>
      </c>
      <c r="C394" s="1159" t="s">
        <v>705</v>
      </c>
      <c r="D394" s="1214" t="s">
        <v>706</v>
      </c>
      <c r="E394" s="1156" t="s">
        <v>707</v>
      </c>
      <c r="F394" s="1160" t="s">
        <v>708</v>
      </c>
      <c r="G394" s="1161" t="s">
        <v>709</v>
      </c>
      <c r="H394" s="1162" t="s">
        <v>710</v>
      </c>
      <c r="I394" s="1163" t="s">
        <v>711</v>
      </c>
      <c r="J394" s="1164" t="s">
        <v>712</v>
      </c>
      <c r="K394" s="1164" t="s">
        <v>713</v>
      </c>
      <c r="L394" s="1165" t="s">
        <v>714</v>
      </c>
      <c r="M394" s="1164" t="s">
        <v>715</v>
      </c>
      <c r="N394" s="1157" t="s">
        <v>716</v>
      </c>
      <c r="O394" s="1166" t="s">
        <v>717</v>
      </c>
      <c r="P394" s="1166" t="s">
        <v>718</v>
      </c>
      <c r="Q394" s="1166" t="s">
        <v>719</v>
      </c>
      <c r="R394" s="1166" t="s">
        <v>720</v>
      </c>
      <c r="S394" s="1167" t="s">
        <v>721</v>
      </c>
      <c r="T394" s="1166" t="s">
        <v>722</v>
      </c>
      <c r="U394" s="1168" t="s">
        <v>723</v>
      </c>
      <c r="V394" s="1157" t="s">
        <v>724</v>
      </c>
      <c r="W394" s="1167" t="s">
        <v>725</v>
      </c>
      <c r="X394" s="1167" t="s">
        <v>726</v>
      </c>
      <c r="Y394" s="1167" t="s">
        <v>727</v>
      </c>
      <c r="Z394" s="1167" t="s">
        <v>728</v>
      </c>
      <c r="AA394" s="1167" t="s">
        <v>729</v>
      </c>
      <c r="AB394" s="1167" t="s">
        <v>730</v>
      </c>
      <c r="AC394" s="1167" t="s">
        <v>731</v>
      </c>
      <c r="AD394" s="1167" t="s">
        <v>732</v>
      </c>
      <c r="AE394" s="1169" t="s">
        <v>733</v>
      </c>
      <c r="AF394" s="1157" t="s">
        <v>734</v>
      </c>
      <c r="AG394" s="1158" t="s">
        <v>735</v>
      </c>
      <c r="AH394" s="1158" t="s">
        <v>736</v>
      </c>
      <c r="AI394" s="1158" t="s">
        <v>737</v>
      </c>
    </row>
    <row customHeight="true" ht="18.452380952380953" r="395">
      <c r="A395" s="1170" t="s">
        <v>788</v>
      </c>
      <c r="B395" s="1223" t="s">
        <v>739</v>
      </c>
      <c r="C395" s="1189" t="s">
        <v>740</v>
      </c>
      <c r="D395" s="1218">
        <f t="shared" ref="D395:D399" si="442">E395+F395</f>
      </c>
      <c r="E395" s="1216">
        <v>593.69</v>
      </c>
      <c r="F395" s="1174">
        <v>1932.07</v>
      </c>
      <c r="G395" s="1175">
        <v>3</v>
      </c>
      <c r="H395" s="1175">
        <v>3</v>
      </c>
      <c r="I395" s="1176">
        <v>10740.029999999999</v>
      </c>
      <c r="J395" s="1177">
        <f t="shared" ref="J395:J420" si="14">I395/D395</f>
      </c>
      <c r="K395" s="1177">
        <f t="shared" ref="K395:K420" si="262">D395/G395</f>
      </c>
      <c r="L395" s="1177">
        <f t="shared" ref="L395:L420" si="324">D395/H395</f>
      </c>
      <c r="M395" s="1177">
        <f t="shared" ref="M395:M420" si="138">I395/G395</f>
      </c>
      <c r="N395" s="1178">
        <f t="shared" ref="N395:N420" si="200">D395/X395</f>
      </c>
      <c r="O395" s="1179">
        <f t="shared" ref="O395:O420" si="76">S395/W395*1</f>
      </c>
      <c r="P395" s="1179">
        <f t="shared" ref="P395:P420" si="107">X395/W395</f>
      </c>
      <c r="Q395" s="1179">
        <f t="shared" ref="Q395:Q420" si="541">Z395/W395</f>
      </c>
      <c r="R395" s="1179">
        <f t="shared" ref="R395:R420" si="45">AA395/Z395</f>
      </c>
      <c r="S395" s="1180">
        <f t="shared" ref="S395:S420" si="293">Y395/T395</f>
      </c>
      <c r="T395" s="1181">
        <v>0.0509</v>
      </c>
      <c r="U395" s="1182">
        <v>35</v>
      </c>
      <c r="V395" s="1178">
        <f t="shared" ref="V395:V419" si="355">(D395/W395)*1000</f>
      </c>
      <c r="W395" s="1183">
        <v>22323</v>
      </c>
      <c r="X395" s="1180">
        <v>848</v>
      </c>
      <c r="Y395" s="1180">
        <v>138</v>
      </c>
      <c r="Z395" s="1180">
        <v>910</v>
      </c>
      <c r="AA395" s="1180">
        <v>74</v>
      </c>
      <c r="AB395" s="1180">
        <v>7</v>
      </c>
      <c r="AC395" s="1180">
        <v>0</v>
      </c>
      <c r="AD395" s="1183">
        <v>34</v>
      </c>
      <c r="AE395" s="1184">
        <f t="shared" ref="AE395:AE420" si="169">D395/Z395</f>
      </c>
      <c r="AF395" s="1178">
        <f t="shared" ref="AF395:AF420" si="231">AI395*1000/D395</f>
      </c>
      <c r="AG395" s="1185" t="s">
        <v>741</v>
      </c>
      <c r="AH395" s="1185" t="s">
        <v>757</v>
      </c>
      <c r="AI395" s="1185">
        <v>28</v>
      </c>
    </row>
    <row customHeight="true" ht="18.452380952380953" r="396">
      <c r="A396" s="1170"/>
      <c r="B396" s="1171" t="s">
        <v>739</v>
      </c>
      <c r="C396" s="1187" t="s">
        <v>743</v>
      </c>
      <c r="D396" s="1217">
        <f t="shared" si="442"/>
      </c>
      <c r="E396" s="1173">
        <v>1165.45</v>
      </c>
      <c r="F396" s="1173">
        <v>2214.21</v>
      </c>
      <c r="G396" s="1175">
        <v>5</v>
      </c>
      <c r="H396" s="1175">
        <v>5</v>
      </c>
      <c r="I396" s="1176">
        <v>11962.449999999997</v>
      </c>
      <c r="J396" s="1177">
        <f t="shared" si="14"/>
      </c>
      <c r="K396" s="1177">
        <f t="shared" si="262"/>
      </c>
      <c r="L396" s="1177">
        <f t="shared" si="324"/>
      </c>
      <c r="M396" s="1177">
        <f t="shared" si="138"/>
      </c>
      <c r="N396" s="1178">
        <f t="shared" si="200"/>
      </c>
      <c r="O396" s="1179">
        <f t="shared" si="76"/>
      </c>
      <c r="P396" s="1179">
        <f t="shared" si="107"/>
      </c>
      <c r="Q396" s="1179">
        <f t="shared" si="541"/>
      </c>
      <c r="R396" s="1179">
        <f t="shared" si="45"/>
      </c>
      <c r="S396" s="1180">
        <f t="shared" si="293"/>
      </c>
      <c r="T396" s="1181">
        <v>0.0367</v>
      </c>
      <c r="U396" s="1182">
        <v>42</v>
      </c>
      <c r="V396" s="1178">
        <f t="shared" si="355"/>
      </c>
      <c r="W396" s="1188">
        <v>32874</v>
      </c>
      <c r="X396" s="1188">
        <v>997</v>
      </c>
      <c r="Y396" s="1188">
        <v>164</v>
      </c>
      <c r="Z396" s="1188">
        <v>1056</v>
      </c>
      <c r="AA396" s="1188">
        <v>84</v>
      </c>
      <c r="AB396" s="1188">
        <v>12</v>
      </c>
      <c r="AC396" s="1188">
        <v>2</v>
      </c>
      <c r="AD396" s="1182">
        <v>34</v>
      </c>
      <c r="AE396" s="1184">
        <f t="shared" si="169"/>
      </c>
      <c r="AF396" s="1178">
        <f t="shared" si="231"/>
      </c>
      <c r="AG396" s="1185" t="s">
        <v>741</v>
      </c>
      <c r="AH396" s="1185" t="s">
        <v>757</v>
      </c>
      <c r="AI396" s="1185">
        <v>29</v>
      </c>
    </row>
    <row customHeight="true" ht="18.452380952380953" r="397">
      <c r="A397" s="1170"/>
      <c r="B397" s="1171" t="s">
        <v>739</v>
      </c>
      <c r="C397" s="1189" t="s">
        <v>744</v>
      </c>
      <c r="D397" s="1173">
        <f t="shared" si="442"/>
      </c>
      <c r="E397" s="1174">
        <v>1326.45</v>
      </c>
      <c r="F397" s="1174">
        <v>2307.9</v>
      </c>
      <c r="G397" s="1190">
        <v>7</v>
      </c>
      <c r="H397" s="1190">
        <v>7</v>
      </c>
      <c r="I397" s="1176">
        <v>17014.15</v>
      </c>
      <c r="J397" s="1177">
        <f t="shared" si="14"/>
      </c>
      <c r="K397" s="1177">
        <f t="shared" si="262"/>
      </c>
      <c r="L397" s="1177">
        <f t="shared" si="324"/>
      </c>
      <c r="M397" s="1177">
        <f t="shared" si="138"/>
      </c>
      <c r="N397" s="1178">
        <f t="shared" si="200"/>
      </c>
      <c r="O397" s="1179">
        <f t="shared" si="76"/>
      </c>
      <c r="P397" s="1179">
        <f t="shared" si="107"/>
      </c>
      <c r="Q397" s="1179">
        <f t="shared" si="541"/>
      </c>
      <c r="R397" s="1179">
        <f t="shared" si="45"/>
      </c>
      <c r="S397" s="1180">
        <f t="shared" si="293"/>
      </c>
      <c r="T397" s="1181">
        <v>0.0415</v>
      </c>
      <c r="U397" s="1182">
        <v>47</v>
      </c>
      <c r="V397" s="1178">
        <f t="shared" si="355"/>
      </c>
      <c r="W397" s="1188">
        <v>27597</v>
      </c>
      <c r="X397" s="1188">
        <v>675</v>
      </c>
      <c r="Y397" s="1188">
        <v>150</v>
      </c>
      <c r="Z397" s="1188">
        <v>698</v>
      </c>
      <c r="AA397" s="1188">
        <v>99</v>
      </c>
      <c r="AB397" s="1188">
        <v>6</v>
      </c>
      <c r="AC397" s="1188">
        <v>2</v>
      </c>
      <c r="AD397" s="1182">
        <v>27</v>
      </c>
      <c r="AE397" s="1184">
        <f t="shared" si="169"/>
      </c>
      <c r="AF397" s="1178">
        <f t="shared" si="231"/>
      </c>
      <c r="AG397" s="1185" t="s">
        <v>741</v>
      </c>
      <c r="AH397" s="1185" t="s">
        <v>757</v>
      </c>
      <c r="AI397" s="1185">
        <v>26</v>
      </c>
    </row>
    <row customHeight="true" ht="18.452380952380953" r="398">
      <c r="A398" s="1170"/>
      <c r="B398" s="1171" t="s">
        <v>739</v>
      </c>
      <c r="C398" s="1171" t="s">
        <v>745</v>
      </c>
      <c r="D398" s="1173">
        <f t="shared" si="442"/>
      </c>
      <c r="E398" s="1174">
        <v>1143.56</v>
      </c>
      <c r="F398" s="1174">
        <v>2192.1</v>
      </c>
      <c r="G398" s="1190">
        <v>6</v>
      </c>
      <c r="H398" s="1190">
        <v>5</v>
      </c>
      <c r="I398" s="1176">
        <v>14658.950000000004</v>
      </c>
      <c r="J398" s="1177">
        <f t="shared" si="14"/>
      </c>
      <c r="K398" s="1177">
        <f t="shared" si="262"/>
      </c>
      <c r="L398" s="1177">
        <f t="shared" si="324"/>
      </c>
      <c r="M398" s="1177">
        <f t="shared" si="138"/>
      </c>
      <c r="N398" s="1178">
        <f t="shared" si="200"/>
      </c>
      <c r="O398" s="1179">
        <f t="shared" si="76"/>
      </c>
      <c r="P398" s="1179">
        <f t="shared" si="107"/>
      </c>
      <c r="Q398" s="1179">
        <f t="shared" si="541"/>
      </c>
      <c r="R398" s="1179">
        <f t="shared" si="45"/>
      </c>
      <c r="S398" s="1180">
        <f t="shared" si="293"/>
      </c>
      <c r="T398" s="1181">
        <v>0.0301</v>
      </c>
      <c r="U398" s="1182">
        <v>50</v>
      </c>
      <c r="V398" s="1178">
        <f t="shared" si="355"/>
      </c>
      <c r="W398" s="1188">
        <v>23348</v>
      </c>
      <c r="X398" s="1188">
        <v>486</v>
      </c>
      <c r="Y398" s="1188">
        <v>117</v>
      </c>
      <c r="Z398" s="1188">
        <v>496</v>
      </c>
      <c r="AA398" s="1188">
        <v>84</v>
      </c>
      <c r="AB398" s="1188">
        <v>5</v>
      </c>
      <c r="AC398" s="1188">
        <v>0</v>
      </c>
      <c r="AD398" s="1182">
        <v>19</v>
      </c>
      <c r="AE398" s="1184">
        <f t="shared" si="169"/>
      </c>
      <c r="AF398" s="1178">
        <f t="shared" si="231"/>
      </c>
      <c r="AG398" s="1185" t="s">
        <v>741</v>
      </c>
      <c r="AH398" s="1185" t="s">
        <v>757</v>
      </c>
      <c r="AI398" s="1185">
        <v>24</v>
      </c>
    </row>
    <row customHeight="true" ht="18.452380952380953" r="399">
      <c r="A399" s="1170"/>
      <c r="B399" s="1171" t="s">
        <v>739</v>
      </c>
      <c r="C399" s="1189" t="s">
        <v>748</v>
      </c>
      <c r="D399" s="1173">
        <f t="shared" si="442"/>
      </c>
      <c r="E399" s="1174">
        <v>1274.86</v>
      </c>
      <c r="F399" s="1174">
        <v>2272.46</v>
      </c>
      <c r="G399" s="1190">
        <v>4</v>
      </c>
      <c r="H399" s="1190">
        <v>4</v>
      </c>
      <c r="I399" s="1176">
        <v>10154.440000000002</v>
      </c>
      <c r="J399" s="1177">
        <f t="shared" si="14"/>
      </c>
      <c r="K399" s="1177">
        <f t="shared" si="262"/>
      </c>
      <c r="L399" s="1177">
        <f t="shared" si="324"/>
      </c>
      <c r="M399" s="1177">
        <f t="shared" si="138"/>
      </c>
      <c r="N399" s="1178">
        <f t="shared" si="200"/>
      </c>
      <c r="O399" s="1179">
        <f t="shared" si="76"/>
      </c>
      <c r="P399" s="1179">
        <f t="shared" si="107"/>
      </c>
      <c r="Q399" s="1179">
        <f t="shared" si="541"/>
      </c>
      <c r="R399" s="1179">
        <f t="shared" si="45"/>
      </c>
      <c r="S399" s="1180">
        <f t="shared" si="293"/>
      </c>
      <c r="T399" s="1181">
        <v>0.0324</v>
      </c>
      <c r="U399" s="1182">
        <v>53</v>
      </c>
      <c r="V399" s="1178">
        <f t="shared" si="355"/>
      </c>
      <c r="W399" s="1188">
        <v>23021</v>
      </c>
      <c r="X399" s="1188">
        <v>365</v>
      </c>
      <c r="Y399" s="1188">
        <v>131</v>
      </c>
      <c r="Z399" s="1188">
        <v>388</v>
      </c>
      <c r="AA399" s="1188">
        <v>65</v>
      </c>
      <c r="AB399" s="1188">
        <v>4</v>
      </c>
      <c r="AC399" s="1188">
        <v>1</v>
      </c>
      <c r="AD399" s="1182">
        <v>15</v>
      </c>
      <c r="AE399" s="1184">
        <f t="shared" si="169"/>
      </c>
      <c r="AF399" s="1178">
        <f t="shared" si="231"/>
      </c>
      <c r="AG399" s="1185" t="s">
        <v>741</v>
      </c>
      <c r="AH399" s="1185" t="s">
        <v>757</v>
      </c>
      <c r="AI399" s="1185">
        <v>25</v>
      </c>
    </row>
    <row customHeight="true" ht="18.452380952380953" r="400">
      <c r="A400" s="1170"/>
      <c r="B400" s="1191" t="s">
        <v>746</v>
      </c>
      <c r="C400" s="1191"/>
      <c r="D400" s="1192">
        <f>SUM(D395:D399)</f>
      </c>
      <c r="E400" s="1192">
        <f>SUM(E395:E399)</f>
      </c>
      <c r="F400" s="1192">
        <f>SUM(F395:F399)</f>
      </c>
      <c r="G400" s="1192">
        <f>SUM(G395:G399)</f>
      </c>
      <c r="H400" s="1192">
        <f>SUM(H395:H399)</f>
      </c>
      <c r="I400" s="1193">
        <f>SUM(I395:I399)</f>
      </c>
      <c r="J400" s="1193">
        <f t="shared" si="14"/>
      </c>
      <c r="K400" s="1193">
        <f t="shared" si="262"/>
      </c>
      <c r="L400" s="1194">
        <f t="shared" si="324"/>
      </c>
      <c r="M400" s="1193">
        <f t="shared" si="138"/>
      </c>
      <c r="N400" s="1193">
        <f t="shared" si="200"/>
      </c>
      <c r="O400" s="1195">
        <f t="shared" si="76"/>
      </c>
      <c r="P400" s="1195">
        <f t="shared" si="107"/>
      </c>
      <c r="Q400" s="1195">
        <f t="shared" si="541"/>
      </c>
      <c r="R400" s="1195">
        <f t="shared" si="45"/>
      </c>
      <c r="S400" s="1196">
        <f t="shared" si="293"/>
      </c>
      <c r="T400" s="1195">
        <f>AVERAGE(T395:T399)</f>
      </c>
      <c r="U400" s="1197">
        <f>AVERAGE(U395:U399)</f>
      </c>
      <c r="V400" s="1193">
        <f t="shared" si="355"/>
      </c>
      <c r="W400" s="1192">
        <f>SUM(W395:W399)</f>
      </c>
      <c r="X400" s="1192">
        <f>SUM(X395:X399)</f>
      </c>
      <c r="Y400" s="1192">
        <f>SUM(Y395:Y399)</f>
      </c>
      <c r="Z400" s="1192">
        <f>SUM(Z395:Z399)</f>
      </c>
      <c r="AA400" s="1192">
        <f>SUM(AA395:AA399)</f>
      </c>
      <c r="AB400" s="1192">
        <f>SUM(AB395:AB399)</f>
      </c>
      <c r="AC400" s="1192">
        <f>SUM(AC395:AC399)</f>
      </c>
      <c r="AD400" s="1192">
        <f>SUM(AD395:AD399)</f>
      </c>
      <c r="AE400" s="1193">
        <f t="shared" si="169"/>
      </c>
      <c r="AF400" s="1198">
        <f t="shared" si="231"/>
      </c>
      <c r="AG400" s="1199"/>
      <c r="AH400" s="1199"/>
      <c r="AI400" s="1196">
        <f>SUM(AI395:AI399)</f>
      </c>
    </row>
    <row customHeight="true" ht="18.452380952380953" r="401">
      <c r="A401" s="1170"/>
      <c r="B401" s="1171" t="s">
        <v>763</v>
      </c>
      <c r="C401" s="1171" t="s">
        <v>749</v>
      </c>
      <c r="D401" s="1173">
        <f t="shared" ref="D401:D404" si="443">E401+F401</f>
      </c>
      <c r="E401" s="1190">
        <v>1160.43</v>
      </c>
      <c r="F401" s="1190">
        <v>2218.06</v>
      </c>
      <c r="G401" s="1190">
        <v>4</v>
      </c>
      <c r="H401" s="1190">
        <v>4</v>
      </c>
      <c r="I401" s="1176">
        <v>12027.029999999999</v>
      </c>
      <c r="J401" s="1177">
        <f t="shared" si="14"/>
      </c>
      <c r="K401" s="1177">
        <f t="shared" si="262"/>
      </c>
      <c r="L401" s="1177">
        <f t="shared" si="324"/>
      </c>
      <c r="M401" s="1177">
        <f t="shared" si="138"/>
      </c>
      <c r="N401" s="1178">
        <f t="shared" si="200"/>
      </c>
      <c r="O401" s="1179">
        <f t="shared" si="76"/>
      </c>
      <c r="P401" s="1179">
        <f t="shared" si="107"/>
      </c>
      <c r="Q401" s="1179">
        <f t="shared" si="541"/>
      </c>
      <c r="R401" s="1179">
        <f t="shared" si="45"/>
      </c>
      <c r="S401" s="1180">
        <f t="shared" si="293"/>
      </c>
      <c r="T401" s="1181">
        <v>0.0309</v>
      </c>
      <c r="U401" s="1182">
        <v>57</v>
      </c>
      <c r="V401" s="1178">
        <f t="shared" si="355"/>
      </c>
      <c r="W401" s="1182">
        <v>21705</v>
      </c>
      <c r="X401" s="1188">
        <v>392</v>
      </c>
      <c r="Y401" s="1188">
        <v>127</v>
      </c>
      <c r="Z401" s="1188">
        <v>420</v>
      </c>
      <c r="AA401" s="1188">
        <v>80</v>
      </c>
      <c r="AB401" s="1188">
        <v>6</v>
      </c>
      <c r="AC401" s="1188">
        <v>1</v>
      </c>
      <c r="AD401" s="1182">
        <v>21</v>
      </c>
      <c r="AE401" s="1184">
        <f t="shared" si="169"/>
      </c>
      <c r="AF401" s="1178">
        <f t="shared" si="231"/>
      </c>
      <c r="AG401" s="1185" t="s">
        <v>741</v>
      </c>
      <c r="AH401" s="1185" t="s">
        <v>757</v>
      </c>
      <c r="AI401" s="1185">
        <v>31</v>
      </c>
    </row>
    <row customHeight="true" ht="18.452380952380953" r="402">
      <c r="A402" s="1170"/>
      <c r="B402" s="1171" t="s">
        <v>763</v>
      </c>
      <c r="C402" s="1171" t="s">
        <v>750</v>
      </c>
      <c r="D402" s="1173">
        <f t="shared" si="443"/>
      </c>
      <c r="E402" s="1190">
        <v>1157.98</v>
      </c>
      <c r="F402" s="1190">
        <v>2371.78</v>
      </c>
      <c r="G402" s="1190">
        <v>3</v>
      </c>
      <c r="H402" s="1190">
        <v>3</v>
      </c>
      <c r="I402" s="1176">
        <v>6190.470000000001</v>
      </c>
      <c r="J402" s="1177">
        <f t="shared" si="14"/>
      </c>
      <c r="K402" s="1177">
        <f t="shared" si="262"/>
      </c>
      <c r="L402" s="1177">
        <f t="shared" si="324"/>
      </c>
      <c r="M402" s="1177">
        <f t="shared" si="138"/>
      </c>
      <c r="N402" s="1178">
        <f t="shared" si="200"/>
      </c>
      <c r="O402" s="1179">
        <f t="shared" si="76"/>
      </c>
      <c r="P402" s="1179">
        <f t="shared" si="107"/>
      </c>
      <c r="Q402" s="1179">
        <f t="shared" si="541"/>
      </c>
      <c r="R402" s="1179">
        <f t="shared" si="45"/>
      </c>
      <c r="S402" s="1180">
        <f t="shared" si="293"/>
      </c>
      <c r="T402" s="1181">
        <v>0.0282</v>
      </c>
      <c r="U402" s="1182">
        <v>60</v>
      </c>
      <c r="V402" s="1178">
        <f t="shared" si="355"/>
      </c>
      <c r="W402" s="1182">
        <v>25128</v>
      </c>
      <c r="X402" s="1188">
        <v>380</v>
      </c>
      <c r="Y402" s="1188">
        <v>128</v>
      </c>
      <c r="Z402" s="1188">
        <v>389</v>
      </c>
      <c r="AA402" s="1188">
        <v>81</v>
      </c>
      <c r="AB402" s="1188">
        <v>4</v>
      </c>
      <c r="AC402" s="1188">
        <v>2</v>
      </c>
      <c r="AD402" s="1182">
        <v>34</v>
      </c>
      <c r="AE402" s="1184">
        <f t="shared" si="169"/>
      </c>
      <c r="AF402" s="1178">
        <f t="shared" si="231"/>
      </c>
      <c r="AG402" s="1185" t="s">
        <v>741</v>
      </c>
      <c r="AH402" s="1185" t="s">
        <v>757</v>
      </c>
      <c r="AI402" s="1185">
        <v>29</v>
      </c>
    </row>
    <row customHeight="true" ht="18.452380952380953" r="403">
      <c r="A403" s="1170"/>
      <c r="B403" s="1171" t="s">
        <v>763</v>
      </c>
      <c r="C403" s="1171" t="s">
        <v>751</v>
      </c>
      <c r="D403" s="1173">
        <f t="shared" si="443"/>
      </c>
      <c r="E403" s="1190">
        <v>1012.48</v>
      </c>
      <c r="F403" s="1190">
        <v>1944.43</v>
      </c>
      <c r="G403" s="1190">
        <v>5</v>
      </c>
      <c r="H403" s="1190">
        <v>5</v>
      </c>
      <c r="I403" s="1176">
        <v>10437.569999999992</v>
      </c>
      <c r="J403" s="1177">
        <f t="shared" si="14"/>
      </c>
      <c r="K403" s="1177">
        <f t="shared" si="262"/>
      </c>
      <c r="L403" s="1177">
        <f t="shared" si="324"/>
      </c>
      <c r="M403" s="1177">
        <f t="shared" si="138"/>
      </c>
      <c r="N403" s="1178">
        <f t="shared" si="200"/>
      </c>
      <c r="O403" s="1179">
        <f t="shared" si="76"/>
      </c>
      <c r="P403" s="1179">
        <f t="shared" si="107"/>
      </c>
      <c r="Q403" s="1179">
        <f t="shared" si="541"/>
      </c>
      <c r="R403" s="1179">
        <f t="shared" si="45"/>
      </c>
      <c r="S403" s="1180">
        <f t="shared" si="293"/>
      </c>
      <c r="T403" s="1181">
        <v>0.0268</v>
      </c>
      <c r="U403" s="1182">
        <v>62</v>
      </c>
      <c r="V403" s="1178">
        <f t="shared" si="355"/>
      </c>
      <c r="W403" s="1182">
        <v>26680</v>
      </c>
      <c r="X403" s="1188">
        <v>484</v>
      </c>
      <c r="Y403" s="1188">
        <v>143</v>
      </c>
      <c r="Z403" s="1188">
        <v>498</v>
      </c>
      <c r="AA403" s="1188">
        <v>88</v>
      </c>
      <c r="AB403" s="1188">
        <v>10</v>
      </c>
      <c r="AC403" s="1188">
        <v>3</v>
      </c>
      <c r="AD403" s="1182">
        <v>33</v>
      </c>
      <c r="AE403" s="1184">
        <f t="shared" si="169"/>
      </c>
      <c r="AF403" s="1178">
        <f t="shared" si="231"/>
      </c>
      <c r="AG403" s="1185" t="s">
        <v>741</v>
      </c>
      <c r="AH403" s="1185" t="s">
        <v>757</v>
      </c>
      <c r="AI403" s="1185">
        <v>22</v>
      </c>
    </row>
    <row customHeight="true" ht="18.452380952380953" r="404">
      <c r="A404" s="1170"/>
      <c r="B404" s="1171" t="s">
        <v>763</v>
      </c>
      <c r="C404" s="1171" t="s">
        <v>753</v>
      </c>
      <c r="D404" s="1173">
        <f t="shared" si="443"/>
      </c>
      <c r="E404" s="1190">
        <v>1508.8</v>
      </c>
      <c r="F404" s="1190">
        <v>2296.33</v>
      </c>
      <c r="G404" s="1190">
        <v>6</v>
      </c>
      <c r="H404" s="1190">
        <v>3</v>
      </c>
      <c r="I404" s="1176">
        <v>11687.369999999995</v>
      </c>
      <c r="J404" s="1177">
        <f t="shared" si="14"/>
      </c>
      <c r="K404" s="1177">
        <f t="shared" si="262"/>
      </c>
      <c r="L404" s="1177">
        <f t="shared" si="324"/>
      </c>
      <c r="M404" s="1177">
        <f t="shared" si="138"/>
      </c>
      <c r="N404" s="1178">
        <f t="shared" si="200"/>
      </c>
      <c r="O404" s="1179">
        <f t="shared" si="76"/>
      </c>
      <c r="P404" s="1179">
        <f t="shared" si="107"/>
      </c>
      <c r="Q404" s="1179">
        <f t="shared" si="541"/>
      </c>
      <c r="R404" s="1179">
        <f t="shared" si="45"/>
      </c>
      <c r="S404" s="1180">
        <f t="shared" si="293"/>
      </c>
      <c r="T404" s="1181">
        <v>0.0304</v>
      </c>
      <c r="U404" s="1182">
        <v>63</v>
      </c>
      <c r="V404" s="1178">
        <f t="shared" si="355"/>
      </c>
      <c r="W404" s="1182">
        <v>25590</v>
      </c>
      <c r="X404" s="1188">
        <v>624</v>
      </c>
      <c r="Y404" s="1188">
        <v>124</v>
      </c>
      <c r="Z404" s="1188">
        <v>644</v>
      </c>
      <c r="AA404" s="1188">
        <v>86</v>
      </c>
      <c r="AB404" s="1188">
        <v>7</v>
      </c>
      <c r="AC404" s="1188">
        <v>0</v>
      </c>
      <c r="AD404" s="1182">
        <v>33</v>
      </c>
      <c r="AE404" s="1184">
        <f t="shared" si="169"/>
      </c>
      <c r="AF404" s="1178">
        <f t="shared" si="231"/>
      </c>
      <c r="AG404" s="1185" t="s">
        <v>741</v>
      </c>
      <c r="AH404" s="1185" t="s">
        <v>757</v>
      </c>
      <c r="AI404" s="1185">
        <v>27</v>
      </c>
    </row>
    <row customHeight="true" ht="18.452380952380953" r="405">
      <c r="A405" s="1170"/>
      <c r="B405" s="1191" t="s">
        <v>746</v>
      </c>
      <c r="C405" s="1191"/>
      <c r="D405" s="1192">
        <f>SUM(D401:D404)</f>
      </c>
      <c r="E405" s="1192">
        <f>SUM(E401:E404)</f>
      </c>
      <c r="F405" s="1192">
        <f>SUM(F401:F404)</f>
      </c>
      <c r="G405" s="1192">
        <f>SUM(G401:G404)</f>
      </c>
      <c r="H405" s="1192">
        <f>SUM(H401:H404)</f>
      </c>
      <c r="I405" s="1192">
        <f>SUM(I401:I404)</f>
      </c>
      <c r="J405" s="1193">
        <f t="shared" si="14"/>
      </c>
      <c r="K405" s="1193">
        <f t="shared" si="262"/>
      </c>
      <c r="L405" s="1194">
        <f t="shared" si="324"/>
      </c>
      <c r="M405" s="1193">
        <f t="shared" si="138"/>
      </c>
      <c r="N405" s="1193">
        <f t="shared" si="200"/>
      </c>
      <c r="O405" s="1195">
        <f t="shared" si="76"/>
      </c>
      <c r="P405" s="1195">
        <f t="shared" si="107"/>
      </c>
      <c r="Q405" s="1195">
        <f t="shared" si="541"/>
      </c>
      <c r="R405" s="1195">
        <f t="shared" si="45"/>
      </c>
      <c r="S405" s="1196">
        <f t="shared" si="293"/>
      </c>
      <c r="T405" s="1195">
        <f>AVERAGE(T401:T404)</f>
      </c>
      <c r="U405" s="1197">
        <f>AVERAGE(U401:U404)</f>
      </c>
      <c r="V405" s="1200">
        <f t="shared" si="355"/>
      </c>
      <c r="W405" s="1192">
        <f>SUM(W401:W404)</f>
      </c>
      <c r="X405" s="1192">
        <f>SUM(X401:X404)</f>
      </c>
      <c r="Y405" s="1192">
        <f>SUM(Y401:Y404)</f>
      </c>
      <c r="Z405" s="1192">
        <f>SUM(Z401:Z404)</f>
      </c>
      <c r="AA405" s="1192">
        <f>SUM(AA401:AA404)</f>
      </c>
      <c r="AB405" s="1192">
        <f>SUM(AB401:AB404)</f>
      </c>
      <c r="AC405" s="1192">
        <f>SUM(AC401:AC404)</f>
      </c>
      <c r="AD405" s="1192">
        <f>SUM(AD401:AD404)</f>
      </c>
      <c r="AE405" s="1193">
        <f t="shared" si="169"/>
      </c>
      <c r="AF405" s="1198">
        <f t="shared" si="231"/>
      </c>
      <c r="AG405" s="1199"/>
      <c r="AH405" s="1199"/>
      <c r="AI405" s="1196">
        <f>SUM(AI401:AI404)</f>
      </c>
    </row>
    <row customHeight="true" ht="18.452380952380953" r="406">
      <c r="A406" s="1170"/>
      <c r="B406" s="1171" t="s">
        <v>772</v>
      </c>
      <c r="C406" s="1171" t="s">
        <v>754</v>
      </c>
      <c r="D406" s="1173">
        <f t="shared" ref="D406:D409" si="444">E406+F406</f>
      </c>
      <c r="E406" s="1190">
        <v>748.1600000000001</v>
      </c>
      <c r="F406" s="1190">
        <v>2275.43</v>
      </c>
      <c r="G406" s="1190">
        <v>3</v>
      </c>
      <c r="H406" s="1190">
        <v>1</v>
      </c>
      <c r="I406" s="1177">
        <v>7046.330000000002</v>
      </c>
      <c r="J406" s="1177">
        <f t="shared" si="14"/>
      </c>
      <c r="K406" s="1177">
        <f t="shared" si="262"/>
      </c>
      <c r="L406" s="1177">
        <f t="shared" si="324"/>
      </c>
      <c r="M406" s="1177">
        <f t="shared" si="138"/>
      </c>
      <c r="N406" s="1178">
        <f t="shared" si="200"/>
      </c>
      <c r="O406" s="1179">
        <f t="shared" si="76"/>
      </c>
      <c r="P406" s="1179">
        <f t="shared" si="107"/>
      </c>
      <c r="Q406" s="1179">
        <f t="shared" si="541"/>
      </c>
      <c r="R406" s="1179">
        <f t="shared" si="45"/>
      </c>
      <c r="S406" s="1180">
        <f t="shared" si="293"/>
      </c>
      <c r="T406" s="1181">
        <v>0.0292</v>
      </c>
      <c r="U406" s="1182">
        <v>65</v>
      </c>
      <c r="V406" s="1178">
        <f t="shared" si="355"/>
      </c>
      <c r="W406" s="1182">
        <v>27062</v>
      </c>
      <c r="X406" s="1182">
        <v>391</v>
      </c>
      <c r="Y406" s="1182">
        <v>132</v>
      </c>
      <c r="Z406" s="1182">
        <v>401</v>
      </c>
      <c r="AA406" s="1182">
        <v>57</v>
      </c>
      <c r="AB406" s="1182">
        <v>2</v>
      </c>
      <c r="AC406" s="1182">
        <v>1</v>
      </c>
      <c r="AD406" s="1182">
        <v>36</v>
      </c>
      <c r="AE406" s="1184">
        <f t="shared" si="169"/>
      </c>
      <c r="AF406" s="1178">
        <f t="shared" si="231"/>
      </c>
      <c r="AG406" s="1185" t="s">
        <v>741</v>
      </c>
      <c r="AH406" s="1185" t="s">
        <v>757</v>
      </c>
      <c r="AI406" s="1185">
        <v>25</v>
      </c>
    </row>
    <row customHeight="true" ht="18.452380952380953" r="407">
      <c r="A407" s="1170"/>
      <c r="B407" s="1171" t="s">
        <v>772</v>
      </c>
      <c r="C407" s="1171" t="s">
        <v>755</v>
      </c>
      <c r="D407" s="1173">
        <f t="shared" si="444"/>
      </c>
      <c r="E407" s="1190">
        <v>1147.23</v>
      </c>
      <c r="F407" s="1190">
        <v>1953.54</v>
      </c>
      <c r="G407" s="1190">
        <v>3</v>
      </c>
      <c r="H407" s="1190">
        <v>3</v>
      </c>
      <c r="I407" s="1177">
        <v>4948.520000000004</v>
      </c>
      <c r="J407" s="1177">
        <f t="shared" si="14"/>
      </c>
      <c r="K407" s="1177">
        <f t="shared" si="262"/>
      </c>
      <c r="L407" s="1177">
        <f t="shared" si="324"/>
      </c>
      <c r="M407" s="1177">
        <f t="shared" si="138"/>
      </c>
      <c r="N407" s="1178">
        <f t="shared" si="200"/>
      </c>
      <c r="O407" s="1179">
        <f t="shared" si="76"/>
      </c>
      <c r="P407" s="1179">
        <f t="shared" si="107"/>
      </c>
      <c r="Q407" s="1179">
        <f t="shared" si="541"/>
      </c>
      <c r="R407" s="1179">
        <f t="shared" si="45"/>
      </c>
      <c r="S407" s="1180">
        <f t="shared" si="293"/>
      </c>
      <c r="T407" s="1181">
        <v>0.0342</v>
      </c>
      <c r="U407" s="1182">
        <v>67</v>
      </c>
      <c r="V407" s="1178">
        <f t="shared" si="355"/>
      </c>
      <c r="W407" s="1182">
        <v>22537</v>
      </c>
      <c r="X407" s="1182">
        <v>378</v>
      </c>
      <c r="Y407" s="1182">
        <v>143</v>
      </c>
      <c r="Z407" s="1182">
        <v>421</v>
      </c>
      <c r="AA407" s="1182">
        <v>45</v>
      </c>
      <c r="AB407" s="1182">
        <v>10</v>
      </c>
      <c r="AC407" s="1182">
        <v>2</v>
      </c>
      <c r="AD407" s="1182">
        <v>22</v>
      </c>
      <c r="AE407" s="1184">
        <f t="shared" si="169"/>
      </c>
      <c r="AF407" s="1178">
        <f t="shared" si="231"/>
      </c>
      <c r="AG407" s="1130" t="s">
        <v>756</v>
      </c>
      <c r="AH407" s="1185" t="s">
        <v>742</v>
      </c>
      <c r="AI407" s="1185">
        <v>22</v>
      </c>
    </row>
    <row customHeight="true" ht="18.452380952380953" r="408">
      <c r="A408" s="1170"/>
      <c r="B408" s="1171" t="s">
        <v>772</v>
      </c>
      <c r="C408" s="1171" t="s">
        <v>758</v>
      </c>
      <c r="D408" s="1173">
        <f t="shared" si="444"/>
      </c>
      <c r="E408" s="1190">
        <v>1047.17</v>
      </c>
      <c r="F408" s="1190">
        <v>1974.8</v>
      </c>
      <c r="G408" s="1190">
        <v>1</v>
      </c>
      <c r="H408" s="1190">
        <v>0</v>
      </c>
      <c r="I408" s="1177">
        <v>1647.3600000000006</v>
      </c>
      <c r="J408" s="1177">
        <f t="shared" si="14"/>
      </c>
      <c r="K408" s="1177">
        <f t="shared" si="262"/>
      </c>
      <c r="L408" s="1177">
        <f t="shared" si="324"/>
      </c>
      <c r="M408" s="1177">
        <f t="shared" si="138"/>
      </c>
      <c r="N408" s="1178">
        <f t="shared" si="200"/>
      </c>
      <c r="O408" s="1179">
        <f t="shared" si="76"/>
      </c>
      <c r="P408" s="1179">
        <f t="shared" si="107"/>
      </c>
      <c r="Q408" s="1179">
        <f t="shared" si="541"/>
      </c>
      <c r="R408" s="1179">
        <f t="shared" si="45"/>
      </c>
      <c r="S408" s="1180">
        <f t="shared" si="293"/>
      </c>
      <c r="T408" s="1181">
        <v>0.0214</v>
      </c>
      <c r="U408" s="1182">
        <v>67</v>
      </c>
      <c r="V408" s="1178">
        <f t="shared" si="355"/>
      </c>
      <c r="W408" s="1182">
        <v>23987</v>
      </c>
      <c r="X408" s="1182">
        <v>364</v>
      </c>
      <c r="Y408" s="1182">
        <v>106</v>
      </c>
      <c r="Z408" s="1182">
        <v>366</v>
      </c>
      <c r="AA408" s="1182">
        <v>61</v>
      </c>
      <c r="AB408" s="1182">
        <v>5</v>
      </c>
      <c r="AC408" s="1182">
        <v>1</v>
      </c>
      <c r="AD408" s="1182">
        <v>25</v>
      </c>
      <c r="AE408" s="1184">
        <f t="shared" si="169"/>
      </c>
      <c r="AF408" s="1178">
        <f t="shared" si="231"/>
      </c>
      <c r="AG408" s="1130" t="s">
        <v>756</v>
      </c>
      <c r="AH408" s="1185" t="s">
        <v>742</v>
      </c>
      <c r="AI408" s="1185">
        <v>25</v>
      </c>
    </row>
    <row customHeight="true" ht="18.452380952380953" r="409">
      <c r="A409" s="1170"/>
      <c r="B409" s="1171" t="s">
        <v>772</v>
      </c>
      <c r="C409" s="1136" t="s">
        <v>759</v>
      </c>
      <c r="D409" s="1173">
        <f t="shared" si="444"/>
      </c>
      <c r="E409" s="1190">
        <v>937.45</v>
      </c>
      <c r="F409" s="1190">
        <v>1863.57</v>
      </c>
      <c r="G409" s="1190">
        <v>2</v>
      </c>
      <c r="H409" s="1190">
        <v>2</v>
      </c>
      <c r="I409" s="1177">
        <v>2702.699999999997</v>
      </c>
      <c r="J409" s="1177">
        <f t="shared" si="14"/>
      </c>
      <c r="K409" s="1177">
        <f t="shared" si="262"/>
      </c>
      <c r="L409" s="1177">
        <f t="shared" si="324"/>
      </c>
      <c r="M409" s="1177">
        <f t="shared" si="138"/>
      </c>
      <c r="N409" s="1178">
        <f t="shared" si="200"/>
      </c>
      <c r="O409" s="1179">
        <f t="shared" si="76"/>
      </c>
      <c r="P409" s="1179">
        <f t="shared" si="107"/>
      </c>
      <c r="Q409" s="1179">
        <f t="shared" si="541"/>
      </c>
      <c r="R409" s="1179">
        <f t="shared" si="45"/>
      </c>
      <c r="S409" s="1180">
        <f t="shared" si="293"/>
      </c>
      <c r="T409" s="1181">
        <v>0.0213</v>
      </c>
      <c r="U409" s="1182">
        <v>66</v>
      </c>
      <c r="V409" s="1178">
        <f t="shared" si="355"/>
      </c>
      <c r="W409" s="1182">
        <v>23184</v>
      </c>
      <c r="X409" s="1182">
        <v>379</v>
      </c>
      <c r="Y409" s="1182">
        <v>84</v>
      </c>
      <c r="Z409" s="1182">
        <v>404</v>
      </c>
      <c r="AA409" s="1182">
        <v>52</v>
      </c>
      <c r="AB409" s="1182">
        <v>5</v>
      </c>
      <c r="AC409" s="1182">
        <v>0</v>
      </c>
      <c r="AD409" s="1182">
        <v>23</v>
      </c>
      <c r="AE409" s="1184">
        <f t="shared" si="169"/>
      </c>
      <c r="AF409" s="1178">
        <f t="shared" si="231"/>
      </c>
      <c r="AG409" s="1130" t="s">
        <v>756</v>
      </c>
      <c r="AH409" s="1185" t="s">
        <v>742</v>
      </c>
      <c r="AI409" s="1185">
        <v>14</v>
      </c>
    </row>
    <row customHeight="true" ht="18.452380952380953" r="410">
      <c r="A410" s="1170"/>
      <c r="B410" s="1207" t="s">
        <v>746</v>
      </c>
      <c r="C410" s="1207"/>
      <c r="D410" s="1192">
        <f>SUM(D406:D409)</f>
      </c>
      <c r="E410" s="1192">
        <f>SUM(E406:E409)</f>
      </c>
      <c r="F410" s="1192">
        <f>SUM(F406:F409)</f>
      </c>
      <c r="G410" s="1192">
        <f>SUM(G406:G409)</f>
      </c>
      <c r="H410" s="1192">
        <f>SUM(H406:H409)</f>
      </c>
      <c r="I410" s="1192">
        <f>SUM(I406:I409)</f>
      </c>
      <c r="J410" s="1193">
        <f t="shared" si="14"/>
      </c>
      <c r="K410" s="1193">
        <f t="shared" si="262"/>
      </c>
      <c r="L410" s="1194">
        <f t="shared" si="324"/>
      </c>
      <c r="M410" s="1193">
        <f t="shared" si="138"/>
      </c>
      <c r="N410" s="1193">
        <f t="shared" si="200"/>
      </c>
      <c r="O410" s="1195">
        <f t="shared" si="76"/>
      </c>
      <c r="P410" s="1195">
        <f t="shared" si="107"/>
      </c>
      <c r="Q410" s="1195">
        <f t="shared" si="541"/>
      </c>
      <c r="R410" s="1195">
        <f t="shared" si="45"/>
      </c>
      <c r="S410" s="1196">
        <f t="shared" si="293"/>
      </c>
      <c r="T410" s="1195">
        <f>AVERAGE(T406:T409)</f>
      </c>
      <c r="U410" s="1197">
        <f>AVERAGE(U406:U409)</f>
      </c>
      <c r="V410" s="1200">
        <f t="shared" si="355"/>
      </c>
      <c r="W410" s="1192">
        <f>SUM(W406:W409)</f>
      </c>
      <c r="X410" s="1192">
        <f>SUM(X406:X409)</f>
      </c>
      <c r="Y410" s="1192">
        <f>SUM(Y406:Y409)</f>
      </c>
      <c r="Z410" s="1192">
        <f>SUM(Z406:Z409)</f>
      </c>
      <c r="AA410" s="1192">
        <f>SUM(AA406:AA409)</f>
      </c>
      <c r="AB410" s="1192">
        <f>SUM(AB406:AB409)</f>
      </c>
      <c r="AC410" s="1192">
        <f>SUM(AC406:AC409)</f>
      </c>
      <c r="AD410" s="1192">
        <f>SUM(AD406:AD409)</f>
      </c>
      <c r="AE410" s="1193">
        <f t="shared" si="169"/>
      </c>
      <c r="AF410" s="1198">
        <f t="shared" si="231"/>
      </c>
      <c r="AG410" s="1199"/>
      <c r="AH410" s="1199"/>
      <c r="AI410" s="1192">
        <f>SUM(AI406:AI409)</f>
      </c>
    </row>
    <row customHeight="true" ht="18.452380952380953" r="411">
      <c r="A411" s="1170"/>
      <c r="B411" s="1171" t="s">
        <v>752</v>
      </c>
      <c r="C411" s="1136" t="s">
        <v>761</v>
      </c>
      <c r="D411" s="1218">
        <f t="shared" ref="D411:D414" si="445">E411+F411</f>
      </c>
      <c r="E411" s="1174">
        <v>1020.52</v>
      </c>
      <c r="F411" s="1174">
        <v>1443.5</v>
      </c>
      <c r="G411" s="1190">
        <v>1</v>
      </c>
      <c r="H411" s="1190">
        <v>1</v>
      </c>
      <c r="I411" s="1176">
        <v>1994.8500000000058</v>
      </c>
      <c r="J411" s="1177">
        <f t="shared" si="14"/>
      </c>
      <c r="K411" s="1177">
        <f t="shared" si="262"/>
      </c>
      <c r="L411" s="1177">
        <f t="shared" si="324"/>
      </c>
      <c r="M411" s="1177">
        <f t="shared" si="138"/>
      </c>
      <c r="N411" s="1178">
        <f t="shared" si="200"/>
      </c>
      <c r="O411" s="1179">
        <f t="shared" si="76"/>
      </c>
      <c r="P411" s="1179">
        <f t="shared" si="107"/>
      </c>
      <c r="Q411" s="1179">
        <f t="shared" si="541"/>
      </c>
      <c r="R411" s="1179">
        <f t="shared" si="45"/>
      </c>
      <c r="S411" s="1180">
        <f t="shared" si="293"/>
      </c>
      <c r="T411" s="1181">
        <v>0.0227</v>
      </c>
      <c r="U411" s="1182">
        <v>68</v>
      </c>
      <c r="V411" s="1178">
        <f t="shared" si="355"/>
      </c>
      <c r="W411" s="1182">
        <v>17471</v>
      </c>
      <c r="X411" s="1182">
        <v>248</v>
      </c>
      <c r="Y411" s="1182">
        <v>86</v>
      </c>
      <c r="Z411" s="1182">
        <v>254</v>
      </c>
      <c r="AA411" s="1182">
        <v>57</v>
      </c>
      <c r="AB411" s="1182">
        <v>2</v>
      </c>
      <c r="AC411" s="1182">
        <v>1</v>
      </c>
      <c r="AD411" s="1182">
        <v>23</v>
      </c>
      <c r="AE411" s="1184">
        <f t="shared" si="169"/>
      </c>
      <c r="AF411" s="1178">
        <f t="shared" si="231"/>
      </c>
      <c r="AG411" s="1130" t="s">
        <v>756</v>
      </c>
      <c r="AH411" s="1185" t="s">
        <v>742</v>
      </c>
      <c r="AI411" s="1185">
        <v>23</v>
      </c>
    </row>
    <row customHeight="true" ht="18.452380952380953" r="412">
      <c r="A412" s="1170"/>
      <c r="B412" s="1171" t="s">
        <v>752</v>
      </c>
      <c r="C412" s="1136" t="s">
        <v>762</v>
      </c>
      <c r="D412" s="1218">
        <f t="shared" si="445"/>
      </c>
      <c r="E412" s="1174">
        <v>1220.07</v>
      </c>
      <c r="F412" s="1174">
        <v>1219.49</v>
      </c>
      <c r="G412" s="1190">
        <v>4</v>
      </c>
      <c r="H412" s="1190">
        <v>0</v>
      </c>
      <c r="I412" s="1176">
        <v>9253.540000000008</v>
      </c>
      <c r="J412" s="1177">
        <f t="shared" si="14"/>
      </c>
      <c r="K412" s="1177">
        <f t="shared" si="262"/>
      </c>
      <c r="L412" s="1177">
        <f t="shared" si="324"/>
      </c>
      <c r="M412" s="1177">
        <f t="shared" si="138"/>
      </c>
      <c r="N412" s="1178">
        <f t="shared" si="200"/>
      </c>
      <c r="O412" s="1179">
        <f t="shared" si="76"/>
      </c>
      <c r="P412" s="1179">
        <f t="shared" si="107"/>
      </c>
      <c r="Q412" s="1179">
        <f t="shared" si="541"/>
      </c>
      <c r="R412" s="1179">
        <f t="shared" si="45"/>
      </c>
      <c r="S412" s="1180">
        <f t="shared" si="293"/>
      </c>
      <c r="T412" s="1181">
        <v>0.0241</v>
      </c>
      <c r="U412" s="1182">
        <v>69</v>
      </c>
      <c r="V412" s="1178">
        <f t="shared" si="355"/>
      </c>
      <c r="W412" s="1182">
        <v>16169</v>
      </c>
      <c r="X412" s="1182">
        <v>279</v>
      </c>
      <c r="Y412" s="1182">
        <v>93</v>
      </c>
      <c r="Z412" s="1182">
        <v>288</v>
      </c>
      <c r="AA412" s="1182">
        <v>71</v>
      </c>
      <c r="AB412" s="1182">
        <v>3</v>
      </c>
      <c r="AC412" s="1182">
        <v>4</v>
      </c>
      <c r="AD412" s="1182">
        <v>18</v>
      </c>
      <c r="AE412" s="1184">
        <f t="shared" si="169"/>
      </c>
      <c r="AF412" s="1178">
        <f t="shared" si="231"/>
      </c>
      <c r="AG412" s="1130" t="s">
        <v>756</v>
      </c>
      <c r="AH412" s="1185" t="s">
        <v>742</v>
      </c>
      <c r="AI412" s="1185">
        <v>25</v>
      </c>
    </row>
    <row customHeight="true" ht="18.452380952380953" r="413">
      <c r="A413" s="1170"/>
      <c r="B413" s="1171" t="s">
        <v>752</v>
      </c>
      <c r="C413" s="1136" t="s">
        <v>764</v>
      </c>
      <c r="D413" s="1218">
        <f t="shared" si="445"/>
      </c>
      <c r="E413" s="1174">
        <v>1742.28</v>
      </c>
      <c r="F413" s="1174">
        <v>1481.77</v>
      </c>
      <c r="G413" s="1190">
        <v>6</v>
      </c>
      <c r="H413" s="1190">
        <v>6</v>
      </c>
      <c r="I413" s="1176">
        <v>12342.339999999997</v>
      </c>
      <c r="J413" s="1177">
        <f t="shared" si="14"/>
      </c>
      <c r="K413" s="1177">
        <f t="shared" si="262"/>
      </c>
      <c r="L413" s="1177">
        <f t="shared" si="324"/>
      </c>
      <c r="M413" s="1177">
        <f t="shared" si="138"/>
      </c>
      <c r="N413" s="1178">
        <f t="shared" si="200"/>
      </c>
      <c r="O413" s="1179">
        <f t="shared" si="76"/>
      </c>
      <c r="P413" s="1179">
        <f t="shared" si="107"/>
      </c>
      <c r="Q413" s="1179">
        <f t="shared" si="541"/>
      </c>
      <c r="R413" s="1179">
        <f t="shared" si="45"/>
      </c>
      <c r="S413" s="1180">
        <f t="shared" si="293"/>
      </c>
      <c r="T413" s="1181">
        <v>0.0213</v>
      </c>
      <c r="U413" s="1182">
        <v>70</v>
      </c>
      <c r="V413" s="1178">
        <f t="shared" si="355"/>
      </c>
      <c r="W413" s="1182">
        <v>21032</v>
      </c>
      <c r="X413" s="1182">
        <v>459</v>
      </c>
      <c r="Y413" s="1182">
        <v>119</v>
      </c>
      <c r="Z413" s="1182">
        <v>452</v>
      </c>
      <c r="AA413" s="1182">
        <v>110</v>
      </c>
      <c r="AB413" s="1182">
        <v>6</v>
      </c>
      <c r="AC413" s="1182">
        <v>1</v>
      </c>
      <c r="AD413" s="1182">
        <v>18</v>
      </c>
      <c r="AE413" s="1184">
        <f t="shared" si="169"/>
      </c>
      <c r="AF413" s="1178">
        <f t="shared" si="231"/>
      </c>
      <c r="AG413" s="1130" t="s">
        <v>756</v>
      </c>
      <c r="AH413" s="1185" t="s">
        <v>742</v>
      </c>
      <c r="AI413" s="1185">
        <v>30</v>
      </c>
    </row>
    <row customHeight="true" ht="18.452380952380953" r="414">
      <c r="A414" s="1170"/>
      <c r="B414" s="1171" t="s">
        <v>752</v>
      </c>
      <c r="C414" s="1189" t="s">
        <v>765</v>
      </c>
      <c r="D414" s="1218">
        <f t="shared" si="445"/>
      </c>
      <c r="E414" s="1174">
        <v>1363.1</v>
      </c>
      <c r="F414" s="1174">
        <v>2071.34</v>
      </c>
      <c r="G414" s="1190">
        <v>8</v>
      </c>
      <c r="H414" s="1190">
        <v>8</v>
      </c>
      <c r="I414" s="1176">
        <v>16544.410000000003</v>
      </c>
      <c r="J414" s="1177">
        <f t="shared" si="14"/>
      </c>
      <c r="K414" s="1177">
        <f t="shared" si="262"/>
      </c>
      <c r="L414" s="1177">
        <f t="shared" si="324"/>
      </c>
      <c r="M414" s="1177">
        <f t="shared" si="138"/>
      </c>
      <c r="N414" s="1178">
        <f t="shared" si="200"/>
      </c>
      <c r="O414" s="1179">
        <f t="shared" si="76"/>
      </c>
      <c r="P414" s="1179">
        <f t="shared" si="107"/>
      </c>
      <c r="Q414" s="1179">
        <f t="shared" si="541"/>
      </c>
      <c r="R414" s="1179">
        <f t="shared" si="45"/>
      </c>
      <c r="S414" s="1180">
        <f t="shared" si="293"/>
      </c>
      <c r="T414" s="1181">
        <v>0.0378</v>
      </c>
      <c r="U414" s="1182">
        <v>71</v>
      </c>
      <c r="V414" s="1178">
        <f t="shared" si="355"/>
      </c>
      <c r="W414" s="1182">
        <v>24453</v>
      </c>
      <c r="X414" s="1182">
        <v>716</v>
      </c>
      <c r="Y414" s="1182">
        <v>169</v>
      </c>
      <c r="Z414" s="1182">
        <v>744</v>
      </c>
      <c r="AA414" s="1182">
        <v>89</v>
      </c>
      <c r="AB414" s="1182">
        <v>8</v>
      </c>
      <c r="AC414" s="1182">
        <v>3</v>
      </c>
      <c r="AD414" s="1182">
        <v>23</v>
      </c>
      <c r="AE414" s="1184">
        <f t="shared" si="169"/>
      </c>
      <c r="AF414" s="1178">
        <f t="shared" si="231"/>
      </c>
      <c r="AG414" s="1130" t="s">
        <v>756</v>
      </c>
      <c r="AH414" s="1185" t="s">
        <v>742</v>
      </c>
      <c r="AI414" s="1185">
        <v>42</v>
      </c>
    </row>
    <row customHeight="true" ht="18.452380952380953" r="415">
      <c r="A415" s="1170"/>
      <c r="B415" s="1208" t="s">
        <v>746</v>
      </c>
      <c r="C415" s="1208"/>
      <c r="D415" s="1219">
        <f>SUM(D411:D414)</f>
      </c>
      <c r="E415" s="1192">
        <f>SUM(E411:E414)</f>
      </c>
      <c r="F415" s="1192">
        <f>SUM(F411:F414)</f>
      </c>
      <c r="G415" s="1192">
        <f>SUM(G411:G414)</f>
      </c>
      <c r="H415" s="1192">
        <f>SUM(H411:H414)</f>
      </c>
      <c r="I415" s="1192">
        <f>SUM(I411:I414)</f>
      </c>
      <c r="J415" s="1193">
        <f t="shared" si="14"/>
      </c>
      <c r="K415" s="1193">
        <f t="shared" si="262"/>
      </c>
      <c r="L415" s="1194">
        <f t="shared" si="324"/>
      </c>
      <c r="M415" s="1193">
        <f t="shared" si="138"/>
      </c>
      <c r="N415" s="1193">
        <f t="shared" si="200"/>
      </c>
      <c r="O415" s="1195">
        <f t="shared" si="76"/>
      </c>
      <c r="P415" s="1195">
        <f t="shared" si="107"/>
      </c>
      <c r="Q415" s="1195">
        <f t="shared" si="541"/>
      </c>
      <c r="R415" s="1195">
        <f t="shared" si="45"/>
      </c>
      <c r="S415" s="1196">
        <f t="shared" si="293"/>
      </c>
      <c r="T415" s="1195">
        <f>AVERAGE(T411:T414)</f>
      </c>
      <c r="U415" s="1197">
        <f>AVERAGE(U411:U414)</f>
      </c>
      <c r="V415" s="1200">
        <f t="shared" si="355"/>
      </c>
      <c r="W415" s="1192">
        <f>SUM(W411:W414)</f>
      </c>
      <c r="X415" s="1192">
        <f>SUM(X411:X414)</f>
      </c>
      <c r="Y415" s="1192">
        <f>SUM(Y411:Y414)</f>
      </c>
      <c r="Z415" s="1192">
        <f>SUM(Z411:Z414)</f>
      </c>
      <c r="AA415" s="1192">
        <f>SUM(AA411:AA414)</f>
      </c>
      <c r="AB415" s="1192">
        <f>SUM(AB411:AB414)</f>
      </c>
      <c r="AC415" s="1192">
        <f>SUM(AC411:AC414)</f>
      </c>
      <c r="AD415" s="1192">
        <f>SUM(AD411:AD414)</f>
      </c>
      <c r="AE415" s="1193">
        <f t="shared" si="169"/>
      </c>
      <c r="AF415" s="1198">
        <f t="shared" si="231"/>
      </c>
      <c r="AG415" s="1199"/>
      <c r="AH415" s="1199"/>
      <c r="AI415" s="1192">
        <f>SUM(AI411:AI414)</f>
      </c>
    </row>
    <row customHeight="true" ht="18.452380952380953" r="416">
      <c r="A416" s="1170"/>
      <c r="B416" s="1171" t="s">
        <v>760</v>
      </c>
      <c r="C416" s="1189" t="s">
        <v>766</v>
      </c>
      <c r="D416" s="1218">
        <f t="shared" ref="D416:D418" si="446">E416+F416</f>
      </c>
      <c r="E416" s="1174">
        <v>1167.85</v>
      </c>
      <c r="F416" s="1174">
        <v>2281.85</v>
      </c>
      <c r="G416" s="1190">
        <v>4</v>
      </c>
      <c r="H416" s="1190">
        <v>4</v>
      </c>
      <c r="I416" s="1176">
        <v>6719.010000000009</v>
      </c>
      <c r="J416" s="1177">
        <f t="shared" si="14"/>
      </c>
      <c r="K416" s="1177">
        <f t="shared" si="262"/>
      </c>
      <c r="L416" s="1177">
        <f t="shared" si="324"/>
      </c>
      <c r="M416" s="1177">
        <f t="shared" si="138"/>
      </c>
      <c r="N416" s="1178">
        <f t="shared" si="200"/>
      </c>
      <c r="O416" s="1179">
        <f t="shared" si="76"/>
      </c>
      <c r="P416" s="1179">
        <f t="shared" si="107"/>
      </c>
      <c r="Q416" s="1179">
        <f t="shared" si="541"/>
      </c>
      <c r="R416" s="1179">
        <f t="shared" si="45"/>
      </c>
      <c r="S416" s="1180">
        <f t="shared" si="293"/>
      </c>
      <c r="T416" s="1181">
        <v>0.0301</v>
      </c>
      <c r="U416" s="1182">
        <v>72</v>
      </c>
      <c r="V416" s="1178">
        <f t="shared" si="355"/>
      </c>
      <c r="W416" s="1182">
        <v>32968</v>
      </c>
      <c r="X416" s="1182">
        <v>615</v>
      </c>
      <c r="Y416" s="1182">
        <v>160</v>
      </c>
      <c r="Z416" s="1182">
        <v>641</v>
      </c>
      <c r="AA416" s="1182">
        <v>100</v>
      </c>
      <c r="AB416" s="1182">
        <v>10</v>
      </c>
      <c r="AC416" s="1182">
        <v>2</v>
      </c>
      <c r="AD416" s="1182">
        <v>42</v>
      </c>
      <c r="AE416" s="1184">
        <f t="shared" si="169"/>
      </c>
      <c r="AF416" s="1178">
        <f t="shared" si="231"/>
      </c>
      <c r="AG416" s="1130" t="s">
        <v>756</v>
      </c>
      <c r="AH416" s="1185" t="s">
        <v>742</v>
      </c>
      <c r="AI416" s="1185">
        <v>31</v>
      </c>
    </row>
    <row customHeight="true" ht="18.452380952380953" r="417">
      <c r="A417" s="1170"/>
      <c r="B417" s="1171" t="s">
        <v>760</v>
      </c>
      <c r="C417" s="1189" t="s">
        <v>767</v>
      </c>
      <c r="D417" s="1218">
        <f t="shared" si="446"/>
      </c>
      <c r="E417" s="1174">
        <v>913.79</v>
      </c>
      <c r="F417" s="1174">
        <v>2280.37</v>
      </c>
      <c r="G417" s="1190">
        <v>5</v>
      </c>
      <c r="H417" s="1190">
        <v>5</v>
      </c>
      <c r="I417" s="1176">
        <v>8661.289999999979</v>
      </c>
      <c r="J417" s="1177">
        <f t="shared" si="14"/>
      </c>
      <c r="K417" s="1177">
        <f t="shared" si="262"/>
      </c>
      <c r="L417" s="1177">
        <f t="shared" si="324"/>
      </c>
      <c r="M417" s="1177">
        <f t="shared" si="138"/>
      </c>
      <c r="N417" s="1178">
        <f t="shared" si="200"/>
      </c>
      <c r="O417" s="1179">
        <f t="shared" si="76"/>
      </c>
      <c r="P417" s="1179">
        <f t="shared" si="107"/>
      </c>
      <c r="Q417" s="1179">
        <f t="shared" si="541"/>
      </c>
      <c r="R417" s="1179">
        <f t="shared" si="45"/>
      </c>
      <c r="S417" s="1180">
        <f t="shared" si="293"/>
      </c>
      <c r="T417" s="1181">
        <v>0.0425</v>
      </c>
      <c r="U417" s="1182">
        <v>73</v>
      </c>
      <c r="V417" s="1178">
        <f t="shared" si="355"/>
      </c>
      <c r="W417" s="1182">
        <v>33137</v>
      </c>
      <c r="X417" s="1182">
        <v>548</v>
      </c>
      <c r="Y417" s="1182">
        <v>162</v>
      </c>
      <c r="Z417" s="1182">
        <v>571</v>
      </c>
      <c r="AA417" s="1182">
        <v>70</v>
      </c>
      <c r="AB417" s="1182">
        <v>8</v>
      </c>
      <c r="AC417" s="1182">
        <v>1</v>
      </c>
      <c r="AD417" s="1182">
        <v>53</v>
      </c>
      <c r="AE417" s="1184">
        <f t="shared" si="169"/>
      </c>
      <c r="AF417" s="1178">
        <f t="shared" si="231"/>
      </c>
      <c r="AG417" s="1130" t="s">
        <v>756</v>
      </c>
      <c r="AH417" s="1185" t="s">
        <v>742</v>
      </c>
      <c r="AI417" s="1185">
        <v>25</v>
      </c>
    </row>
    <row customHeight="true" ht="18.452380952380953" r="418">
      <c r="A418" s="1170"/>
      <c r="B418" s="1171" t="s">
        <v>760</v>
      </c>
      <c r="C418" s="1189" t="s">
        <v>768</v>
      </c>
      <c r="D418" s="1218">
        <f t="shared" si="446"/>
      </c>
      <c r="E418" s="1174">
        <v>609.46</v>
      </c>
      <c r="F418" s="1174">
        <v>976.51</v>
      </c>
      <c r="G418" s="1190">
        <v>2</v>
      </c>
      <c r="H418" s="1190">
        <v>2</v>
      </c>
      <c r="I418" s="1176">
        <v>2400.2600000000093</v>
      </c>
      <c r="J418" s="1177">
        <f t="shared" si="14"/>
      </c>
      <c r="K418" s="1177">
        <f t="shared" si="262"/>
      </c>
      <c r="L418" s="1177">
        <f t="shared" si="324"/>
      </c>
      <c r="M418" s="1177">
        <f t="shared" si="138"/>
      </c>
      <c r="N418" s="1178">
        <f t="shared" si="200"/>
      </c>
      <c r="O418" s="1179">
        <f t="shared" si="76"/>
      </c>
      <c r="P418" s="1179">
        <f t="shared" si="107"/>
      </c>
      <c r="Q418" s="1179">
        <f t="shared" si="541"/>
      </c>
      <c r="R418" s="1179">
        <f t="shared" si="45"/>
      </c>
      <c r="S418" s="1180">
        <f t="shared" si="293"/>
      </c>
      <c r="T418" s="1181">
        <v>0.0402</v>
      </c>
      <c r="U418" s="1182">
        <v>74</v>
      </c>
      <c r="V418" s="1178">
        <f t="shared" si="355"/>
      </c>
      <c r="W418" s="1220">
        <v>19755</v>
      </c>
      <c r="X418" s="1221">
        <v>433</v>
      </c>
      <c r="Y418" s="1221">
        <v>85</v>
      </c>
      <c r="Z418" s="1221">
        <v>475</v>
      </c>
      <c r="AA418" s="1221">
        <v>63</v>
      </c>
      <c r="AB418" s="1221">
        <v>6</v>
      </c>
      <c r="AC418" s="1221">
        <v>0</v>
      </c>
      <c r="AD418" s="1182">
        <v>29</v>
      </c>
      <c r="AE418" s="1184">
        <f t="shared" si="169"/>
      </c>
      <c r="AF418" s="1178">
        <f t="shared" si="231"/>
      </c>
      <c r="AG418" s="1130" t="s">
        <v>756</v>
      </c>
      <c r="AH418" s="1185" t="s">
        <v>742</v>
      </c>
      <c r="AI418" s="1185">
        <v>12</v>
      </c>
    </row>
    <row customHeight="true" ht="18.452380952380953" r="419">
      <c r="A419" s="1170"/>
      <c r="B419" s="1208" t="s">
        <v>746</v>
      </c>
      <c r="C419" s="1208"/>
      <c r="D419" s="1192">
        <f>SUM(D416:D418)</f>
      </c>
      <c r="E419" s="1192">
        <f>SUM(E416:E418)</f>
      </c>
      <c r="F419" s="1192">
        <f>SUM(F416:F418)</f>
      </c>
      <c r="G419" s="1192">
        <f>SUM(G416:G418)</f>
      </c>
      <c r="H419" s="1192">
        <f>SUM(H416:H418)</f>
      </c>
      <c r="I419" s="1192">
        <f>SUM(I416:I418)</f>
      </c>
      <c r="J419" s="1193">
        <f t="shared" si="14"/>
      </c>
      <c r="K419" s="1193">
        <f t="shared" si="262"/>
      </c>
      <c r="L419" s="1194">
        <f t="shared" si="324"/>
      </c>
      <c r="M419" s="1193">
        <f t="shared" si="138"/>
      </c>
      <c r="N419" s="1193">
        <f t="shared" si="200"/>
      </c>
      <c r="O419" s="1195">
        <f t="shared" si="76"/>
      </c>
      <c r="P419" s="1195">
        <f t="shared" si="107"/>
      </c>
      <c r="Q419" s="1195">
        <f t="shared" si="541"/>
      </c>
      <c r="R419" s="1195">
        <f t="shared" si="45"/>
      </c>
      <c r="S419" s="1196">
        <f t="shared" si="293"/>
      </c>
      <c r="T419" s="1195">
        <f>AVERAGE(T416:T418)</f>
      </c>
      <c r="U419" s="1197">
        <f>AVERAGE(U416:U418)</f>
      </c>
      <c r="V419" s="1200">
        <f t="shared" si="355"/>
      </c>
      <c r="W419" s="1192">
        <f>SUM(W416:W418)</f>
      </c>
      <c r="X419" s="1192">
        <f>SUM(X416:X418)</f>
      </c>
      <c r="Y419" s="1192">
        <f>SUM(Y416:Y418)</f>
      </c>
      <c r="Z419" s="1192">
        <f>SUM(Z416:Z418)</f>
      </c>
      <c r="AA419" s="1192">
        <f>SUM(AA416:AA418)</f>
      </c>
      <c r="AB419" s="1192">
        <f>SUM(AB416:AB418)</f>
      </c>
      <c r="AC419" s="1192">
        <f>SUM(AC416:AC418)</f>
      </c>
      <c r="AD419" s="1192">
        <f>SUM(AD416:AD418)</f>
      </c>
      <c r="AE419" s="1193">
        <f t="shared" si="169"/>
      </c>
      <c r="AF419" s="1198">
        <f t="shared" si="231"/>
      </c>
      <c r="AG419" s="1199"/>
      <c r="AH419" s="1199"/>
      <c r="AI419" s="1192">
        <f>SUM(AI416:AI418)</f>
      </c>
    </row>
    <row customHeight="true" ht="18.452380952380953" r="420">
      <c r="A420" s="1170"/>
      <c r="B420" s="1201" t="s">
        <v>769</v>
      </c>
      <c r="C420" s="1201"/>
      <c r="D420" s="1202">
        <f>D405+D400+D415+D410+D419</f>
      </c>
      <c r="E420" s="1202">
        <f>E405+E400+E415+E410+E419</f>
      </c>
      <c r="F420" s="1202">
        <f>F405+F400+F415+F410+F419</f>
      </c>
      <c r="G420" s="1202">
        <f>G405+G400+G415+G410+G419</f>
      </c>
      <c r="H420" s="1202">
        <f>H405+H400+H415+H410+H419</f>
      </c>
      <c r="I420" s="1202">
        <f>I405+I400+I415+I410+I419</f>
      </c>
      <c r="J420" s="1203">
        <f t="shared" si="14"/>
      </c>
      <c r="K420" s="1203">
        <f t="shared" si="262"/>
      </c>
      <c r="L420" s="1203">
        <f t="shared" si="324"/>
      </c>
      <c r="M420" s="1203">
        <f t="shared" si="138"/>
      </c>
      <c r="N420" s="1203">
        <f t="shared" si="200"/>
      </c>
      <c r="O420" s="1204">
        <f t="shared" si="76"/>
      </c>
      <c r="P420" s="1204">
        <f t="shared" si="107"/>
      </c>
      <c r="Q420" s="1204">
        <f t="shared" si="541"/>
      </c>
      <c r="R420" s="1204">
        <f t="shared" si="45"/>
      </c>
      <c r="S420" s="1205">
        <f t="shared" si="293"/>
      </c>
      <c r="T420" s="1203">
        <f>(T405+T400+T415+T410+T419)/5</f>
      </c>
      <c r="U420" s="1203">
        <f>(U405+U400+U415+U410+U419)/5</f>
      </c>
      <c r="V420" s="1203">
        <f>(V405+V400+V415+V410+V419)/5</f>
      </c>
      <c r="W420" s="1202">
        <f>W405+W400+W415+W410+W419</f>
      </c>
      <c r="X420" s="1202">
        <f>X405+X400+X415+X410+X419</f>
      </c>
      <c r="Y420" s="1202">
        <f>Y405+Y400+Y415+Y410+Y419</f>
      </c>
      <c r="Z420" s="1202">
        <f>Z405+Z400+Z415+Z410+Z419</f>
      </c>
      <c r="AA420" s="1202">
        <f>AA405+AA400+AA415+AA410+AA419</f>
      </c>
      <c r="AB420" s="1202">
        <f>AB405+AB400+AB415+AB410+AB419</f>
      </c>
      <c r="AC420" s="1202">
        <f>AC405+AC400+AC415+AC410+AC419</f>
      </c>
      <c r="AD420" s="1202">
        <f>AD405+AD400+AD415+AD410+AD419</f>
      </c>
      <c r="AE420" s="1203">
        <f t="shared" si="169"/>
      </c>
      <c r="AF420" s="1206">
        <f t="shared" si="231"/>
      </c>
      <c r="AG420" s="1201"/>
      <c r="AH420" s="1222"/>
      <c r="AI420" s="1202">
        <f>AI405+AI400+AI415+AI410+AI419</f>
      </c>
    </row>
    <row customHeight="true" ht="18.452380952380953" r="421">
      <c r="A421" s="1155" t="s">
        <v>700</v>
      </c>
      <c r="B421" s="1155" t="s">
        <v>701</v>
      </c>
      <c r="C421" s="1155"/>
      <c r="D421" s="1156" t="s">
        <v>702</v>
      </c>
      <c r="E421" s="1156"/>
      <c r="F421" s="1156"/>
      <c r="G421" s="1156"/>
      <c r="H421" s="1156"/>
      <c r="I421" s="1156"/>
      <c r="J421" s="1156"/>
      <c r="K421" s="1156"/>
      <c r="L421" s="1156"/>
      <c r="M421" s="1156"/>
      <c r="N421" s="1157" t="s">
        <v>703</v>
      </c>
      <c r="O421" s="1157"/>
      <c r="P421" s="1157"/>
      <c r="Q421" s="1157"/>
      <c r="R421" s="1157"/>
      <c r="S421" s="1157"/>
      <c r="T421" s="1157"/>
      <c r="U421" s="1157"/>
      <c r="V421" s="1157"/>
      <c r="W421" s="1157"/>
      <c r="X421" s="1157"/>
      <c r="Y421" s="1157"/>
      <c r="Z421" s="1157"/>
      <c r="AA421" s="1157"/>
      <c r="AB421" s="1157"/>
      <c r="AC421" s="1157"/>
      <c r="AD421" s="1157"/>
      <c r="AE421" s="1157"/>
      <c r="AF421" s="1157"/>
      <c r="AG421" s="1157"/>
      <c r="AH421" s="1157"/>
      <c r="AI421" s="1158"/>
    </row>
    <row customHeight="true" ht="18.452380952380953" r="422">
      <c r="A422" s="1155"/>
      <c r="B422" s="1159" t="s">
        <v>704</v>
      </c>
      <c r="C422" s="1159" t="s">
        <v>705</v>
      </c>
      <c r="D422" s="1214" t="s">
        <v>706</v>
      </c>
      <c r="E422" s="1214" t="s">
        <v>707</v>
      </c>
      <c r="F422" s="1224" t="s">
        <v>708</v>
      </c>
      <c r="G422" s="1225" t="s">
        <v>709</v>
      </c>
      <c r="H422" s="1162" t="s">
        <v>710</v>
      </c>
      <c r="I422" s="1163" t="s">
        <v>711</v>
      </c>
      <c r="J422" s="1164" t="s">
        <v>712</v>
      </c>
      <c r="K422" s="1164" t="s">
        <v>713</v>
      </c>
      <c r="L422" s="1165" t="s">
        <v>714</v>
      </c>
      <c r="M422" s="1164" t="s">
        <v>715</v>
      </c>
      <c r="N422" s="1157" t="s">
        <v>716</v>
      </c>
      <c r="O422" s="1166" t="s">
        <v>717</v>
      </c>
      <c r="P422" s="1166" t="s">
        <v>718</v>
      </c>
      <c r="Q422" s="1166" t="s">
        <v>719</v>
      </c>
      <c r="R422" s="1166" t="s">
        <v>720</v>
      </c>
      <c r="S422" s="1167" t="s">
        <v>721</v>
      </c>
      <c r="T422" s="1166" t="s">
        <v>722</v>
      </c>
      <c r="U422" s="1168" t="s">
        <v>723</v>
      </c>
      <c r="V422" s="1157" t="s">
        <v>724</v>
      </c>
      <c r="W422" s="1167" t="s">
        <v>725</v>
      </c>
      <c r="X422" s="1167" t="s">
        <v>726</v>
      </c>
      <c r="Y422" s="1167" t="s">
        <v>727</v>
      </c>
      <c r="Z422" s="1167" t="s">
        <v>728</v>
      </c>
      <c r="AA422" s="1167" t="s">
        <v>729</v>
      </c>
      <c r="AB422" s="1167" t="s">
        <v>730</v>
      </c>
      <c r="AC422" s="1167" t="s">
        <v>731</v>
      </c>
      <c r="AD422" s="1167" t="s">
        <v>732</v>
      </c>
      <c r="AE422" s="1169" t="s">
        <v>733</v>
      </c>
      <c r="AF422" s="1157" t="s">
        <v>734</v>
      </c>
      <c r="AG422" s="1158" t="s">
        <v>735</v>
      </c>
      <c r="AH422" s="1158" t="s">
        <v>736</v>
      </c>
      <c r="AI422" s="1158" t="s">
        <v>737</v>
      </c>
    </row>
    <row customHeight="true" ht="18.452380952380953" r="423">
      <c r="A423" s="1170" t="s">
        <v>789</v>
      </c>
      <c r="B423" s="1223" t="s">
        <v>763</v>
      </c>
      <c r="C423" s="1226" t="s">
        <v>740</v>
      </c>
      <c r="D423" s="1173">
        <f t="shared" ref="D423:D426" si="447">E423+F423</f>
      </c>
      <c r="E423" s="1216">
        <v>974.68</v>
      </c>
      <c r="F423" s="1174">
        <v>2243.12</v>
      </c>
      <c r="G423" s="1175">
        <v>4</v>
      </c>
      <c r="H423" s="1227">
        <v>4</v>
      </c>
      <c r="I423" s="1176">
        <v>6344.92</v>
      </c>
      <c r="J423" s="1177">
        <f t="shared" ref="J423:J448" si="15">I423/D423</f>
      </c>
      <c r="K423" s="1177">
        <f t="shared" ref="K423:K448" si="263">D423/G423</f>
      </c>
      <c r="L423" s="1177">
        <f t="shared" ref="L423:L448" si="325">D423/H423</f>
      </c>
      <c r="M423" s="1177">
        <f t="shared" ref="M423:M448" si="139">I423/G423</f>
      </c>
      <c r="N423" s="1178">
        <f t="shared" ref="N423:N448" si="201">D423/X423</f>
      </c>
      <c r="O423" s="1179">
        <f t="shared" ref="O423:O448" si="77">S423/W423*1</f>
      </c>
      <c r="P423" s="1179">
        <f t="shared" ref="P423:P448" si="108">X423/W423</f>
      </c>
      <c r="Q423" s="1179">
        <f t="shared" ref="Q423:Q448" si="542">Z423/W423</f>
      </c>
      <c r="R423" s="1179">
        <f t="shared" ref="R423:R448" si="46">AA423/Z423</f>
      </c>
      <c r="S423" s="1180">
        <f t="shared" ref="S423:S448" si="294">Y423/T423</f>
      </c>
      <c r="T423" s="1181">
        <v>0.0465</v>
      </c>
      <c r="U423" s="1182">
        <v>42</v>
      </c>
      <c r="V423" s="1178">
        <f t="shared" ref="V423:V447" si="356">(D423/W423)*1000</f>
      </c>
      <c r="W423" s="1183">
        <v>32227</v>
      </c>
      <c r="X423" s="1180">
        <v>949</v>
      </c>
      <c r="Y423" s="1180">
        <v>172</v>
      </c>
      <c r="Z423" s="1180">
        <v>999</v>
      </c>
      <c r="AA423" s="1180">
        <v>88</v>
      </c>
      <c r="AB423" s="1180">
        <v>7</v>
      </c>
      <c r="AC423" s="1180">
        <v>0</v>
      </c>
      <c r="AD423" s="1183">
        <v>45</v>
      </c>
      <c r="AE423" s="1184">
        <f t="shared" ref="AE423:AE448" si="170">D423/Z423</f>
      </c>
      <c r="AF423" s="1178">
        <f t="shared" ref="AF423:AF448" si="232">AI423*1000/D423</f>
      </c>
      <c r="AG423" s="1185" t="s">
        <v>741</v>
      </c>
      <c r="AH423" s="1185" t="s">
        <v>757</v>
      </c>
      <c r="AI423" s="1185">
        <v>28</v>
      </c>
    </row>
    <row customHeight="true" ht="18.452380952380953" r="424">
      <c r="A424" s="1170"/>
      <c r="B424" s="1223" t="s">
        <v>763</v>
      </c>
      <c r="C424" s="1187" t="s">
        <v>743</v>
      </c>
      <c r="D424" s="1217">
        <f t="shared" si="447"/>
      </c>
      <c r="E424" s="1217">
        <v>1612.27</v>
      </c>
      <c r="F424" s="1217">
        <v>2100</v>
      </c>
      <c r="G424" s="1228">
        <v>7</v>
      </c>
      <c r="H424" s="1175">
        <v>7</v>
      </c>
      <c r="I424" s="1176">
        <v>17000.589999999997</v>
      </c>
      <c r="J424" s="1177">
        <f t="shared" si="15"/>
      </c>
      <c r="K424" s="1177">
        <f t="shared" si="263"/>
      </c>
      <c r="L424" s="1177">
        <f t="shared" si="325"/>
      </c>
      <c r="M424" s="1177">
        <f t="shared" si="139"/>
      </c>
      <c r="N424" s="1178">
        <f t="shared" si="201"/>
      </c>
      <c r="O424" s="1179">
        <f t="shared" si="77"/>
      </c>
      <c r="P424" s="1179">
        <f t="shared" si="108"/>
      </c>
      <c r="Q424" s="1179">
        <f t="shared" si="542"/>
      </c>
      <c r="R424" s="1179">
        <f t="shared" si="46"/>
      </c>
      <c r="S424" s="1180">
        <f t="shared" si="294"/>
      </c>
      <c r="T424" s="1181">
        <v>0.0287</v>
      </c>
      <c r="U424" s="1182">
        <v>44</v>
      </c>
      <c r="V424" s="1178">
        <f t="shared" si="356"/>
      </c>
      <c r="W424" s="1188">
        <v>37809</v>
      </c>
      <c r="X424" s="1188">
        <v>1151</v>
      </c>
      <c r="Y424" s="1188">
        <v>176</v>
      </c>
      <c r="Z424" s="1188">
        <v>1248</v>
      </c>
      <c r="AA424" s="1188">
        <v>110</v>
      </c>
      <c r="AB424" s="1188">
        <v>9</v>
      </c>
      <c r="AC424" s="1188">
        <v>4</v>
      </c>
      <c r="AD424" s="1182">
        <v>47</v>
      </c>
      <c r="AE424" s="1184">
        <f t="shared" si="170"/>
      </c>
      <c r="AF424" s="1178">
        <f t="shared" si="232"/>
      </c>
      <c r="AG424" s="1185" t="s">
        <v>741</v>
      </c>
      <c r="AH424" s="1185" t="s">
        <v>757</v>
      </c>
      <c r="AI424" s="1185">
        <v>29</v>
      </c>
    </row>
    <row customHeight="true" ht="18.452380952380953" r="425">
      <c r="A425" s="1170"/>
      <c r="B425" s="1223" t="s">
        <v>763</v>
      </c>
      <c r="C425" s="1189" t="s">
        <v>744</v>
      </c>
      <c r="D425" s="1173">
        <f t="shared" si="447"/>
      </c>
      <c r="E425" s="1174">
        <v>1290.28</v>
      </c>
      <c r="F425" s="1174">
        <v>2189.17</v>
      </c>
      <c r="G425" s="1190">
        <v>5</v>
      </c>
      <c r="H425" s="1190">
        <v>4</v>
      </c>
      <c r="I425" s="1176">
        <v>11780.910000000003</v>
      </c>
      <c r="J425" s="1177">
        <f t="shared" si="15"/>
      </c>
      <c r="K425" s="1177">
        <f t="shared" si="263"/>
      </c>
      <c r="L425" s="1177">
        <f t="shared" si="325"/>
      </c>
      <c r="M425" s="1177">
        <f t="shared" si="139"/>
      </c>
      <c r="N425" s="1178">
        <f t="shared" si="201"/>
      </c>
      <c r="O425" s="1179">
        <f t="shared" si="77"/>
      </c>
      <c r="P425" s="1179">
        <f t="shared" si="108"/>
      </c>
      <c r="Q425" s="1179">
        <f t="shared" si="542"/>
      </c>
      <c r="R425" s="1179">
        <f t="shared" si="46"/>
      </c>
      <c r="S425" s="1180">
        <f t="shared" si="294"/>
      </c>
      <c r="T425" s="1181">
        <v>0.0344</v>
      </c>
      <c r="U425" s="1182">
        <v>49</v>
      </c>
      <c r="V425" s="1178">
        <f t="shared" si="356"/>
      </c>
      <c r="W425" s="1188">
        <v>33945</v>
      </c>
      <c r="X425" s="1188">
        <v>889</v>
      </c>
      <c r="Y425" s="1188">
        <v>162</v>
      </c>
      <c r="Z425" s="1188">
        <v>921</v>
      </c>
      <c r="AA425" s="1188">
        <v>112</v>
      </c>
      <c r="AB425" s="1188">
        <v>4</v>
      </c>
      <c r="AC425" s="1188">
        <v>0</v>
      </c>
      <c r="AD425" s="1182">
        <v>45</v>
      </c>
      <c r="AE425" s="1184">
        <f t="shared" si="170"/>
      </c>
      <c r="AF425" s="1178">
        <f t="shared" si="232"/>
      </c>
      <c r="AG425" s="1185" t="s">
        <v>741</v>
      </c>
      <c r="AH425" s="1185" t="s">
        <v>757</v>
      </c>
      <c r="AI425" s="1185">
        <v>33</v>
      </c>
    </row>
    <row customHeight="true" ht="18.452380952380953" r="426">
      <c r="A426" s="1170"/>
      <c r="B426" s="1223" t="s">
        <v>763</v>
      </c>
      <c r="C426" s="1171" t="s">
        <v>745</v>
      </c>
      <c r="D426" s="1173">
        <f t="shared" si="447"/>
      </c>
      <c r="E426" s="1174">
        <v>1199.57</v>
      </c>
      <c r="F426" s="1174">
        <v>2210.83</v>
      </c>
      <c r="G426" s="1190">
        <v>6</v>
      </c>
      <c r="H426" s="1190">
        <v>5</v>
      </c>
      <c r="I426" s="1176">
        <v>10836.93</v>
      </c>
      <c r="J426" s="1177">
        <f t="shared" si="15"/>
      </c>
      <c r="K426" s="1177">
        <f t="shared" si="263"/>
      </c>
      <c r="L426" s="1177">
        <f t="shared" si="325"/>
      </c>
      <c r="M426" s="1177">
        <f t="shared" si="139"/>
      </c>
      <c r="N426" s="1178">
        <f t="shared" si="201"/>
      </c>
      <c r="O426" s="1179">
        <f t="shared" si="77"/>
      </c>
      <c r="P426" s="1179">
        <f t="shared" si="108"/>
      </c>
      <c r="Q426" s="1179">
        <f t="shared" si="542"/>
      </c>
      <c r="R426" s="1179">
        <f t="shared" si="46"/>
      </c>
      <c r="S426" s="1180">
        <f t="shared" si="294"/>
      </c>
      <c r="T426" s="1181">
        <v>0.0352</v>
      </c>
      <c r="U426" s="1182">
        <v>57</v>
      </c>
      <c r="V426" s="1178">
        <f t="shared" si="356"/>
      </c>
      <c r="W426" s="1188">
        <v>30632</v>
      </c>
      <c r="X426" s="1188">
        <v>565</v>
      </c>
      <c r="Y426" s="1188">
        <v>157</v>
      </c>
      <c r="Z426" s="1188">
        <v>565</v>
      </c>
      <c r="AA426" s="1188">
        <v>89</v>
      </c>
      <c r="AB426" s="1188">
        <v>4</v>
      </c>
      <c r="AC426" s="1188">
        <v>2</v>
      </c>
      <c r="AD426" s="1182">
        <v>35</v>
      </c>
      <c r="AE426" s="1184">
        <f t="shared" si="170"/>
      </c>
      <c r="AF426" s="1178">
        <f t="shared" si="232"/>
      </c>
      <c r="AG426" s="1185" t="s">
        <v>741</v>
      </c>
      <c r="AH426" s="1185" t="s">
        <v>757</v>
      </c>
      <c r="AI426" s="1185">
        <v>37</v>
      </c>
    </row>
    <row customHeight="true" ht="18.452380952380953" r="427">
      <c r="A427" s="1170"/>
      <c r="B427" s="1191" t="s">
        <v>746</v>
      </c>
      <c r="C427" s="1191"/>
      <c r="D427" s="1192">
        <f>SUM(D423:D426)</f>
      </c>
      <c r="E427" s="1192">
        <f>SUM(E423:E426)</f>
      </c>
      <c r="F427" s="1192">
        <f>SUM(F423:F426)</f>
      </c>
      <c r="G427" s="1192">
        <f>SUM(G423:G426)</f>
      </c>
      <c r="H427" s="1192">
        <f>SUM(H423:H426)</f>
      </c>
      <c r="I427" s="1193">
        <f>SUM(I423:I426)</f>
      </c>
      <c r="J427" s="1193">
        <f t="shared" si="15"/>
      </c>
      <c r="K427" s="1193">
        <f t="shared" si="263"/>
      </c>
      <c r="L427" s="1194">
        <f t="shared" si="325"/>
      </c>
      <c r="M427" s="1193">
        <f t="shared" si="139"/>
      </c>
      <c r="N427" s="1193">
        <f t="shared" si="201"/>
      </c>
      <c r="O427" s="1195">
        <f t="shared" si="77"/>
      </c>
      <c r="P427" s="1195">
        <f t="shared" si="108"/>
      </c>
      <c r="Q427" s="1195">
        <f t="shared" si="542"/>
      </c>
      <c r="R427" s="1195">
        <f t="shared" si="46"/>
      </c>
      <c r="S427" s="1196">
        <f t="shared" si="294"/>
      </c>
      <c r="T427" s="1195">
        <f>AVERAGE(T423:T426)</f>
      </c>
      <c r="U427" s="1197">
        <f>AVERAGE(U423:U426)</f>
      </c>
      <c r="V427" s="1193">
        <f t="shared" si="356"/>
      </c>
      <c r="W427" s="1192">
        <f>SUM(W423:W426)</f>
      </c>
      <c r="X427" s="1192">
        <f>SUM(X423:X426)</f>
      </c>
      <c r="Y427" s="1192">
        <f>SUM(Y423:Y426)</f>
      </c>
      <c r="Z427" s="1192">
        <f>SUM(Z423:Z426)</f>
      </c>
      <c r="AA427" s="1192">
        <f>SUM(AA423:AA426)</f>
      </c>
      <c r="AB427" s="1192">
        <f>SUM(AB423:AB426)</f>
      </c>
      <c r="AC427" s="1192">
        <f>SUM(AC423:AC426)</f>
      </c>
      <c r="AD427" s="1192">
        <f>SUM(AD423:AD426)</f>
      </c>
      <c r="AE427" s="1193">
        <f t="shared" si="170"/>
      </c>
      <c r="AF427" s="1198">
        <f t="shared" si="232"/>
      </c>
      <c r="AG427" s="1199"/>
      <c r="AH427" s="1199"/>
      <c r="AI427" s="1196">
        <f>SUM(AI423:AI426)</f>
      </c>
    </row>
    <row customHeight="true" ht="18.452380952380953" r="428">
      <c r="A428" s="1170"/>
      <c r="B428" s="1171" t="s">
        <v>752</v>
      </c>
      <c r="C428" s="1189" t="s">
        <v>748</v>
      </c>
      <c r="D428" s="1173">
        <f t="shared" ref="D428:D431" si="448">E428+F428</f>
      </c>
      <c r="E428" s="1190">
        <v>1167.01</v>
      </c>
      <c r="F428" s="1190">
        <v>2393.73</v>
      </c>
      <c r="G428" s="1190">
        <v>6</v>
      </c>
      <c r="H428" s="1190">
        <v>5</v>
      </c>
      <c r="I428" s="1176">
        <v>12516.090000000004</v>
      </c>
      <c r="J428" s="1177">
        <f t="shared" si="15"/>
      </c>
      <c r="K428" s="1177">
        <f t="shared" si="263"/>
      </c>
      <c r="L428" s="1177">
        <f t="shared" si="325"/>
      </c>
      <c r="M428" s="1177">
        <f t="shared" si="139"/>
      </c>
      <c r="N428" s="1178">
        <f t="shared" si="201"/>
      </c>
      <c r="O428" s="1179">
        <f t="shared" si="77"/>
      </c>
      <c r="P428" s="1179">
        <f t="shared" si="108"/>
      </c>
      <c r="Q428" s="1179">
        <f t="shared" si="542"/>
      </c>
      <c r="R428" s="1179">
        <f t="shared" si="46"/>
      </c>
      <c r="S428" s="1180">
        <f t="shared" si="294"/>
      </c>
      <c r="T428" s="1181">
        <v>0.0328</v>
      </c>
      <c r="U428" s="1182">
        <v>59</v>
      </c>
      <c r="V428" s="1178">
        <f t="shared" si="356"/>
      </c>
      <c r="W428" s="1182">
        <v>29769</v>
      </c>
      <c r="X428" s="1188">
        <v>524</v>
      </c>
      <c r="Y428" s="1188">
        <v>150</v>
      </c>
      <c r="Z428" s="1188">
        <v>530</v>
      </c>
      <c r="AA428" s="1188">
        <v>107</v>
      </c>
      <c r="AB428" s="1188">
        <v>8</v>
      </c>
      <c r="AC428" s="1188">
        <v>1</v>
      </c>
      <c r="AD428" s="1182">
        <v>31</v>
      </c>
      <c r="AE428" s="1184">
        <f t="shared" si="170"/>
      </c>
      <c r="AF428" s="1178">
        <f t="shared" si="232"/>
      </c>
      <c r="AG428" s="1185" t="s">
        <v>741</v>
      </c>
      <c r="AH428" s="1185" t="s">
        <v>757</v>
      </c>
      <c r="AI428" s="1185">
        <v>30</v>
      </c>
    </row>
    <row customHeight="true" ht="18.452380952380953" r="429">
      <c r="A429" s="1170"/>
      <c r="B429" s="1171" t="s">
        <v>752</v>
      </c>
      <c r="C429" s="1171" t="s">
        <v>749</v>
      </c>
      <c r="D429" s="1173">
        <f t="shared" si="448"/>
      </c>
      <c r="E429" s="1190">
        <v>1233.03</v>
      </c>
      <c r="F429" s="1190">
        <v>2204</v>
      </c>
      <c r="G429" s="1190">
        <v>3</v>
      </c>
      <c r="H429" s="1190">
        <v>3</v>
      </c>
      <c r="I429" s="1176">
        <v>5487.149999999994</v>
      </c>
      <c r="J429" s="1177">
        <f t="shared" si="15"/>
      </c>
      <c r="K429" s="1177">
        <f t="shared" si="263"/>
      </c>
      <c r="L429" s="1177">
        <f t="shared" si="325"/>
      </c>
      <c r="M429" s="1177">
        <f t="shared" si="139"/>
      </c>
      <c r="N429" s="1178">
        <f t="shared" si="201"/>
      </c>
      <c r="O429" s="1179">
        <f t="shared" si="77"/>
      </c>
      <c r="P429" s="1179">
        <f t="shared" si="108"/>
      </c>
      <c r="Q429" s="1179">
        <f t="shared" si="542"/>
      </c>
      <c r="R429" s="1179">
        <f t="shared" si="46"/>
      </c>
      <c r="S429" s="1180">
        <f t="shared" si="294"/>
      </c>
      <c r="T429" s="1181">
        <v>0.037</v>
      </c>
      <c r="U429" s="1182">
        <v>61</v>
      </c>
      <c r="V429" s="1178">
        <f t="shared" si="356"/>
      </c>
      <c r="W429" s="1182">
        <v>27961</v>
      </c>
      <c r="X429" s="1188">
        <v>402</v>
      </c>
      <c r="Y429" s="1188">
        <v>141</v>
      </c>
      <c r="Z429" s="1188">
        <v>430</v>
      </c>
      <c r="AA429" s="1188">
        <v>66</v>
      </c>
      <c r="AB429" s="1188">
        <v>5</v>
      </c>
      <c r="AC429" s="1188">
        <v>4</v>
      </c>
      <c r="AD429" s="1182">
        <v>28</v>
      </c>
      <c r="AE429" s="1184">
        <f t="shared" si="170"/>
      </c>
      <c r="AF429" s="1178">
        <f t="shared" si="232"/>
      </c>
      <c r="AG429" s="1185" t="s">
        <v>741</v>
      </c>
      <c r="AH429" s="1185" t="s">
        <v>757</v>
      </c>
      <c r="AI429" s="1185">
        <v>21</v>
      </c>
    </row>
    <row customHeight="true" ht="18.452380952380953" r="430">
      <c r="A430" s="1170"/>
      <c r="B430" s="1171" t="s">
        <v>752</v>
      </c>
      <c r="C430" s="1171" t="s">
        <v>750</v>
      </c>
      <c r="D430" s="1173">
        <f t="shared" si="448"/>
      </c>
      <c r="E430" s="1190">
        <v>1116.99</v>
      </c>
      <c r="F430" s="1190">
        <v>2192.96</v>
      </c>
      <c r="G430" s="1190">
        <v>5</v>
      </c>
      <c r="H430" s="1190">
        <v>5</v>
      </c>
      <c r="I430" s="1176">
        <v>11248.39</v>
      </c>
      <c r="J430" s="1177">
        <f t="shared" si="15"/>
      </c>
      <c r="K430" s="1177">
        <f t="shared" si="263"/>
      </c>
      <c r="L430" s="1177">
        <f t="shared" si="325"/>
      </c>
      <c r="M430" s="1177">
        <f t="shared" si="139"/>
      </c>
      <c r="N430" s="1178">
        <f t="shared" si="201"/>
      </c>
      <c r="O430" s="1179">
        <f t="shared" si="77"/>
      </c>
      <c r="P430" s="1179">
        <f t="shared" si="108"/>
      </c>
      <c r="Q430" s="1179">
        <f t="shared" si="542"/>
      </c>
      <c r="R430" s="1179">
        <f t="shared" si="46"/>
      </c>
      <c r="S430" s="1180">
        <f t="shared" si="294"/>
      </c>
      <c r="T430" s="1181">
        <v>0.0302</v>
      </c>
      <c r="U430" s="1182">
        <v>63</v>
      </c>
      <c r="V430" s="1178">
        <f t="shared" si="356"/>
      </c>
      <c r="W430" s="1182">
        <v>29533</v>
      </c>
      <c r="X430" s="1188">
        <v>447</v>
      </c>
      <c r="Y430" s="1188">
        <v>132</v>
      </c>
      <c r="Z430" s="1188">
        <v>452</v>
      </c>
      <c r="AA430" s="1188">
        <v>83</v>
      </c>
      <c r="AB430" s="1188">
        <v>6</v>
      </c>
      <c r="AC430" s="1188">
        <v>5</v>
      </c>
      <c r="AD430" s="1182">
        <v>4</v>
      </c>
      <c r="AE430" s="1184">
        <f t="shared" si="170"/>
      </c>
      <c r="AF430" s="1178">
        <f t="shared" si="232"/>
      </c>
      <c r="AG430" s="1185" t="s">
        <v>741</v>
      </c>
      <c r="AH430" s="1185" t="s">
        <v>757</v>
      </c>
      <c r="AI430" s="1185">
        <v>23</v>
      </c>
    </row>
    <row customHeight="true" ht="18.452380952380953" r="431">
      <c r="A431" s="1170"/>
      <c r="B431" s="1171" t="s">
        <v>752</v>
      </c>
      <c r="C431" s="1171" t="s">
        <v>751</v>
      </c>
      <c r="D431" s="1173">
        <f t="shared" si="448"/>
      </c>
      <c r="E431" s="1190">
        <v>1270.93</v>
      </c>
      <c r="F431" s="1190">
        <v>2331.7000000000003</v>
      </c>
      <c r="G431" s="1190">
        <v>3</v>
      </c>
      <c r="H431" s="1190">
        <v>1</v>
      </c>
      <c r="I431" s="1176">
        <v>6422.440000000017</v>
      </c>
      <c r="J431" s="1177">
        <f t="shared" si="15"/>
      </c>
      <c r="K431" s="1177">
        <f t="shared" si="263"/>
      </c>
      <c r="L431" s="1177">
        <f t="shared" si="325"/>
      </c>
      <c r="M431" s="1177">
        <f t="shared" si="139"/>
      </c>
      <c r="N431" s="1178">
        <f t="shared" si="201"/>
      </c>
      <c r="O431" s="1179">
        <f t="shared" si="77"/>
      </c>
      <c r="P431" s="1179">
        <f t="shared" si="108"/>
      </c>
      <c r="Q431" s="1179">
        <f t="shared" si="542"/>
      </c>
      <c r="R431" s="1179">
        <f t="shared" si="46"/>
      </c>
      <c r="S431" s="1180">
        <f t="shared" si="294"/>
      </c>
      <c r="T431" s="1181">
        <v>0.033</v>
      </c>
      <c r="U431" s="1182">
        <v>64</v>
      </c>
      <c r="V431" s="1178">
        <f t="shared" si="356"/>
      </c>
      <c r="W431" s="1182">
        <v>33234</v>
      </c>
      <c r="X431" s="1188">
        <v>485</v>
      </c>
      <c r="Y431" s="1188">
        <v>149</v>
      </c>
      <c r="Z431" s="1188">
        <v>508</v>
      </c>
      <c r="AA431" s="1188">
        <v>57</v>
      </c>
      <c r="AB431" s="1188">
        <v>4</v>
      </c>
      <c r="AC431" s="1188">
        <v>0</v>
      </c>
      <c r="AD431" s="1182">
        <v>46</v>
      </c>
      <c r="AE431" s="1184">
        <f t="shared" si="170"/>
      </c>
      <c r="AF431" s="1178">
        <f t="shared" si="232"/>
      </c>
      <c r="AG431" s="1185" t="s">
        <v>741</v>
      </c>
      <c r="AH431" s="1185" t="s">
        <v>757</v>
      </c>
      <c r="AI431" s="1185">
        <v>22</v>
      </c>
    </row>
    <row customHeight="true" ht="18.452380952380953" r="432">
      <c r="A432" s="1170"/>
      <c r="B432" s="1191" t="s">
        <v>746</v>
      </c>
      <c r="C432" s="1191"/>
      <c r="D432" s="1192">
        <f>SUM(D428:D431)</f>
      </c>
      <c r="E432" s="1192">
        <f>SUM(E428:E431)</f>
      </c>
      <c r="F432" s="1192">
        <f>SUM(F428:F431)</f>
      </c>
      <c r="G432" s="1192">
        <f>SUM(G428:G431)</f>
      </c>
      <c r="H432" s="1192">
        <f>SUM(H428:H431)</f>
      </c>
      <c r="I432" s="1192">
        <f>SUM(I428:I431)</f>
      </c>
      <c r="J432" s="1193">
        <f t="shared" si="15"/>
      </c>
      <c r="K432" s="1193">
        <f t="shared" si="263"/>
      </c>
      <c r="L432" s="1194">
        <f t="shared" si="325"/>
      </c>
      <c r="M432" s="1193">
        <f t="shared" si="139"/>
      </c>
      <c r="N432" s="1193">
        <f t="shared" si="201"/>
      </c>
      <c r="O432" s="1195">
        <f t="shared" si="77"/>
      </c>
      <c r="P432" s="1195">
        <f t="shared" si="108"/>
      </c>
      <c r="Q432" s="1195">
        <f t="shared" si="542"/>
      </c>
      <c r="R432" s="1195">
        <f t="shared" si="46"/>
      </c>
      <c r="S432" s="1196">
        <f t="shared" si="294"/>
      </c>
      <c r="T432" s="1195">
        <f>AVERAGE(T428:T431)</f>
      </c>
      <c r="U432" s="1197">
        <f>AVERAGE(U428:U431)</f>
      </c>
      <c r="V432" s="1200">
        <f t="shared" si="356"/>
      </c>
      <c r="W432" s="1192">
        <f>SUM(W428:W431)</f>
      </c>
      <c r="X432" s="1192">
        <f>SUM(X428:X431)</f>
      </c>
      <c r="Y432" s="1192">
        <f>SUM(Y428:Y431)</f>
      </c>
      <c r="Z432" s="1192">
        <f>SUM(Z428:Z431)</f>
      </c>
      <c r="AA432" s="1192">
        <f>SUM(AA428:AA431)</f>
      </c>
      <c r="AB432" s="1192">
        <f>SUM(AB428:AB431)</f>
      </c>
      <c r="AC432" s="1192">
        <f>SUM(AC428:AC431)</f>
      </c>
      <c r="AD432" s="1192">
        <f>SUM(AD428:AD431)</f>
      </c>
      <c r="AE432" s="1193">
        <f t="shared" si="170"/>
      </c>
      <c r="AF432" s="1198">
        <f t="shared" si="232"/>
      </c>
      <c r="AG432" s="1199"/>
      <c r="AH432" s="1199"/>
      <c r="AI432" s="1196">
        <f>SUM(AI428:AI431)</f>
      </c>
    </row>
    <row customHeight="true" ht="18.452380952380953" r="433">
      <c r="A433" s="1170"/>
      <c r="B433" s="1223" t="s">
        <v>739</v>
      </c>
      <c r="C433" s="1171" t="s">
        <v>753</v>
      </c>
      <c r="D433" s="1173">
        <f t="shared" ref="D433:D436" si="449">E433+F433</f>
      </c>
      <c r="E433" s="1190">
        <v>1048.11</v>
      </c>
      <c r="F433" s="1190">
        <v>2139.56</v>
      </c>
      <c r="G433" s="1190">
        <v>2</v>
      </c>
      <c r="H433" s="1190">
        <v>2</v>
      </c>
      <c r="I433" s="1177">
        <v>5933.380000000005</v>
      </c>
      <c r="J433" s="1177">
        <f t="shared" si="15"/>
      </c>
      <c r="K433" s="1177">
        <f t="shared" si="263"/>
      </c>
      <c r="L433" s="1177">
        <f t="shared" si="325"/>
      </c>
      <c r="M433" s="1177">
        <f t="shared" si="139"/>
      </c>
      <c r="N433" s="1178">
        <f t="shared" si="201"/>
      </c>
      <c r="O433" s="1179">
        <f t="shared" si="77"/>
      </c>
      <c r="P433" s="1179">
        <f t="shared" si="108"/>
      </c>
      <c r="Q433" s="1179">
        <f t="shared" si="542"/>
      </c>
      <c r="R433" s="1179">
        <f t="shared" si="46"/>
      </c>
      <c r="S433" s="1180">
        <f t="shared" si="294"/>
      </c>
      <c r="T433" s="1181">
        <v>0.038</v>
      </c>
      <c r="U433" s="1182">
        <v>65</v>
      </c>
      <c r="V433" s="1178">
        <f t="shared" si="356"/>
      </c>
      <c r="W433" s="1182">
        <v>36005</v>
      </c>
      <c r="X433" s="1182">
        <v>574</v>
      </c>
      <c r="Y433" s="1182">
        <v>169</v>
      </c>
      <c r="Z433" s="1182">
        <v>592</v>
      </c>
      <c r="AA433" s="1182">
        <v>87</v>
      </c>
      <c r="AB433" s="1182">
        <v>5</v>
      </c>
      <c r="AC433" s="1182">
        <v>0</v>
      </c>
      <c r="AD433" s="1182">
        <v>59</v>
      </c>
      <c r="AE433" s="1184">
        <f t="shared" si="170"/>
      </c>
      <c r="AF433" s="1178">
        <f t="shared" si="232"/>
      </c>
      <c r="AG433" s="1185" t="s">
        <v>741</v>
      </c>
      <c r="AH433" s="1185" t="s">
        <v>757</v>
      </c>
      <c r="AI433" s="1185">
        <v>26</v>
      </c>
    </row>
    <row customHeight="true" ht="18.452380952380953" r="434">
      <c r="A434" s="1170"/>
      <c r="B434" s="1171" t="s">
        <v>739</v>
      </c>
      <c r="C434" s="1171" t="s">
        <v>754</v>
      </c>
      <c r="D434" s="1173">
        <f t="shared" si="449"/>
      </c>
      <c r="E434" s="1190">
        <v>1420.39</v>
      </c>
      <c r="F434" s="1190">
        <v>2195.91</v>
      </c>
      <c r="G434" s="1190">
        <v>5</v>
      </c>
      <c r="H434" s="1190">
        <v>5</v>
      </c>
      <c r="I434" s="1177">
        <v>8127.4100000000035</v>
      </c>
      <c r="J434" s="1177">
        <f t="shared" si="15"/>
      </c>
      <c r="K434" s="1177">
        <f t="shared" si="263"/>
      </c>
      <c r="L434" s="1177">
        <f t="shared" si="325"/>
      </c>
      <c r="M434" s="1177">
        <f t="shared" si="139"/>
      </c>
      <c r="N434" s="1178">
        <f t="shared" si="201"/>
      </c>
      <c r="O434" s="1179">
        <f t="shared" si="77"/>
      </c>
      <c r="P434" s="1179">
        <f t="shared" si="108"/>
      </c>
      <c r="Q434" s="1179">
        <f t="shared" si="542"/>
      </c>
      <c r="R434" s="1179">
        <f t="shared" si="46"/>
      </c>
      <c r="S434" s="1180">
        <f t="shared" si="294"/>
      </c>
      <c r="T434" s="1181">
        <v>0.0339</v>
      </c>
      <c r="U434" s="1182">
        <v>64</v>
      </c>
      <c r="V434" s="1178">
        <f t="shared" si="356"/>
      </c>
      <c r="W434" s="1182">
        <v>37384</v>
      </c>
      <c r="X434" s="1182">
        <v>644</v>
      </c>
      <c r="Y434" s="1182">
        <v>180</v>
      </c>
      <c r="Z434" s="1182">
        <v>667</v>
      </c>
      <c r="AA434" s="1182">
        <v>72</v>
      </c>
      <c r="AB434" s="1182">
        <v>5</v>
      </c>
      <c r="AC434" s="1182">
        <v>1</v>
      </c>
      <c r="AD434" s="1182">
        <v>38</v>
      </c>
      <c r="AE434" s="1184">
        <f t="shared" si="170"/>
      </c>
      <c r="AF434" s="1178">
        <f t="shared" si="232"/>
      </c>
      <c r="AG434" s="1185" t="s">
        <v>741</v>
      </c>
      <c r="AH434" s="1185" t="s">
        <v>757</v>
      </c>
      <c r="AI434" s="1185">
        <v>20</v>
      </c>
    </row>
    <row customHeight="true" ht="18.452380952380953" r="435">
      <c r="A435" s="1170"/>
      <c r="B435" s="1171" t="s">
        <v>739</v>
      </c>
      <c r="C435" s="1171" t="s">
        <v>755</v>
      </c>
      <c r="D435" s="1173">
        <f t="shared" si="449"/>
      </c>
      <c r="E435" s="1190">
        <v>1128.26</v>
      </c>
      <c r="F435" s="1190">
        <v>2205.57</v>
      </c>
      <c r="G435" s="1190">
        <v>6</v>
      </c>
      <c r="H435" s="1190">
        <v>3</v>
      </c>
      <c r="I435" s="1177">
        <v>11242.799999999988</v>
      </c>
      <c r="J435" s="1177">
        <f t="shared" si="15"/>
      </c>
      <c r="K435" s="1177">
        <f t="shared" si="263"/>
      </c>
      <c r="L435" s="1177">
        <f t="shared" si="325"/>
      </c>
      <c r="M435" s="1177">
        <f t="shared" si="139"/>
      </c>
      <c r="N435" s="1178">
        <f t="shared" si="201"/>
      </c>
      <c r="O435" s="1179">
        <f t="shared" si="77"/>
      </c>
      <c r="P435" s="1179">
        <f t="shared" si="108"/>
      </c>
      <c r="Q435" s="1179">
        <f t="shared" si="542"/>
      </c>
      <c r="R435" s="1179">
        <f t="shared" si="46"/>
      </c>
      <c r="S435" s="1180">
        <f t="shared" si="294"/>
      </c>
      <c r="T435" s="1181">
        <v>0.0266</v>
      </c>
      <c r="U435" s="1182">
        <v>64</v>
      </c>
      <c r="V435" s="1178">
        <f t="shared" si="356"/>
      </c>
      <c r="W435" s="1182">
        <v>31292</v>
      </c>
      <c r="X435" s="1182">
        <v>568</v>
      </c>
      <c r="Y435" s="1182">
        <v>146</v>
      </c>
      <c r="Z435" s="1182">
        <v>621</v>
      </c>
      <c r="AA435" s="1182">
        <v>66</v>
      </c>
      <c r="AB435" s="1182">
        <v>4</v>
      </c>
      <c r="AC435" s="1182">
        <v>7</v>
      </c>
      <c r="AD435" s="1182">
        <v>33</v>
      </c>
      <c r="AE435" s="1184">
        <f t="shared" si="170"/>
      </c>
      <c r="AF435" s="1178">
        <f t="shared" si="232"/>
      </c>
      <c r="AG435" s="1130" t="s">
        <v>756</v>
      </c>
      <c r="AH435" s="1185" t="s">
        <v>742</v>
      </c>
      <c r="AI435" s="1185">
        <v>24</v>
      </c>
    </row>
    <row customHeight="true" ht="18.452380952380953" r="436">
      <c r="A436" s="1170"/>
      <c r="B436" s="1171" t="s">
        <v>739</v>
      </c>
      <c r="C436" s="1171" t="s">
        <v>758</v>
      </c>
      <c r="D436" s="1173">
        <f t="shared" si="449"/>
      </c>
      <c r="E436" s="1190">
        <v>895.79</v>
      </c>
      <c r="F436" s="1190">
        <v>2268.83</v>
      </c>
      <c r="G436" s="1190">
        <v>5</v>
      </c>
      <c r="H436" s="1190">
        <v>5</v>
      </c>
      <c r="I436" s="1177">
        <v>12400.25</v>
      </c>
      <c r="J436" s="1177">
        <f t="shared" si="15"/>
      </c>
      <c r="K436" s="1177">
        <f t="shared" si="263"/>
      </c>
      <c r="L436" s="1177">
        <f t="shared" si="325"/>
      </c>
      <c r="M436" s="1177">
        <f t="shared" si="139"/>
      </c>
      <c r="N436" s="1178">
        <f t="shared" si="201"/>
      </c>
      <c r="O436" s="1179">
        <f t="shared" si="77"/>
      </c>
      <c r="P436" s="1179">
        <f t="shared" si="108"/>
      </c>
      <c r="Q436" s="1179">
        <f t="shared" si="542"/>
      </c>
      <c r="R436" s="1179">
        <f t="shared" si="46"/>
      </c>
      <c r="S436" s="1180">
        <f t="shared" si="294"/>
      </c>
      <c r="T436" s="1181">
        <v>0.0318</v>
      </c>
      <c r="U436" s="1182">
        <v>65</v>
      </c>
      <c r="V436" s="1178">
        <f t="shared" si="356"/>
      </c>
      <c r="W436" s="1182">
        <v>30024</v>
      </c>
      <c r="X436" s="1182">
        <v>474</v>
      </c>
      <c r="Y436" s="1182">
        <v>147</v>
      </c>
      <c r="Z436" s="1182">
        <v>476</v>
      </c>
      <c r="AA436" s="1182">
        <v>60</v>
      </c>
      <c r="AB436" s="1182">
        <v>7</v>
      </c>
      <c r="AC436" s="1182">
        <v>1</v>
      </c>
      <c r="AD436" s="1182">
        <v>36</v>
      </c>
      <c r="AE436" s="1184">
        <f t="shared" si="170"/>
      </c>
      <c r="AF436" s="1178">
        <f t="shared" si="232"/>
      </c>
      <c r="AG436" s="1130" t="s">
        <v>756</v>
      </c>
      <c r="AH436" s="1185" t="s">
        <v>742</v>
      </c>
      <c r="AI436" s="1185">
        <v>18</v>
      </c>
    </row>
    <row customHeight="true" ht="18.452380952380953" r="437">
      <c r="A437" s="1170"/>
      <c r="B437" s="1207" t="s">
        <v>746</v>
      </c>
      <c r="C437" s="1207"/>
      <c r="D437" s="1192">
        <f>SUM(D433:D436)</f>
      </c>
      <c r="E437" s="1192">
        <f>SUM(E433:E436)</f>
      </c>
      <c r="F437" s="1192">
        <f>SUM(F433:F436)</f>
      </c>
      <c r="G437" s="1192">
        <f>SUM(G433:G436)</f>
      </c>
      <c r="H437" s="1192">
        <f>SUM(H433:H436)</f>
      </c>
      <c r="I437" s="1192">
        <f>SUM(I433:I436)</f>
      </c>
      <c r="J437" s="1193">
        <f t="shared" si="15"/>
      </c>
      <c r="K437" s="1193">
        <f t="shared" si="263"/>
      </c>
      <c r="L437" s="1194">
        <f t="shared" si="325"/>
      </c>
      <c r="M437" s="1193">
        <f t="shared" si="139"/>
      </c>
      <c r="N437" s="1193">
        <f t="shared" si="201"/>
      </c>
      <c r="O437" s="1195">
        <f t="shared" si="77"/>
      </c>
      <c r="P437" s="1195">
        <f t="shared" si="108"/>
      </c>
      <c r="Q437" s="1195">
        <f t="shared" si="542"/>
      </c>
      <c r="R437" s="1195">
        <f t="shared" si="46"/>
      </c>
      <c r="S437" s="1196">
        <f t="shared" si="294"/>
      </c>
      <c r="T437" s="1195">
        <f>AVERAGE(T433:T436)</f>
      </c>
      <c r="U437" s="1197">
        <f>AVERAGE(U433:U436)</f>
      </c>
      <c r="V437" s="1200">
        <f t="shared" si="356"/>
      </c>
      <c r="W437" s="1192">
        <f>SUM(W433:W436)</f>
      </c>
      <c r="X437" s="1192">
        <f>SUM(X433:X436)</f>
      </c>
      <c r="Y437" s="1192">
        <f>SUM(Y433:Y436)</f>
      </c>
      <c r="Z437" s="1192">
        <f>SUM(Z433:Z436)</f>
      </c>
      <c r="AA437" s="1192">
        <f>SUM(AA433:AA436)</f>
      </c>
      <c r="AB437" s="1192">
        <f>SUM(AB433:AB436)</f>
      </c>
      <c r="AC437" s="1192">
        <f>SUM(AC433:AC436)</f>
      </c>
      <c r="AD437" s="1192">
        <f>SUM(AD433:AD436)</f>
      </c>
      <c r="AE437" s="1193">
        <f t="shared" si="170"/>
      </c>
      <c r="AF437" s="1198">
        <f t="shared" si="232"/>
      </c>
      <c r="AG437" s="1199"/>
      <c r="AH437" s="1199"/>
      <c r="AI437" s="1192">
        <f>SUM(AI433:AI436)</f>
      </c>
    </row>
    <row customHeight="true" ht="18.452380952380953" r="438">
      <c r="A438" s="1170"/>
      <c r="B438" s="1171" t="s">
        <v>771</v>
      </c>
      <c r="C438" s="1136" t="s">
        <v>759</v>
      </c>
      <c r="D438" s="1218">
        <f t="shared" ref="D438:D441" si="450">E438+F438</f>
      </c>
      <c r="E438" s="1174">
        <v>1411.13</v>
      </c>
      <c r="F438" s="1174">
        <v>2514.89</v>
      </c>
      <c r="G438" s="1190">
        <v>3</v>
      </c>
      <c r="H438" s="1190">
        <v>3</v>
      </c>
      <c r="I438" s="1176">
        <v>6190.470000000001</v>
      </c>
      <c r="J438" s="1177">
        <f t="shared" si="15"/>
      </c>
      <c r="K438" s="1177">
        <f t="shared" si="263"/>
      </c>
      <c r="L438" s="1177">
        <f t="shared" si="325"/>
      </c>
      <c r="M438" s="1177">
        <f t="shared" si="139"/>
      </c>
      <c r="N438" s="1178">
        <f t="shared" si="201"/>
      </c>
      <c r="O438" s="1179">
        <f t="shared" si="77"/>
      </c>
      <c r="P438" s="1179">
        <f t="shared" si="108"/>
      </c>
      <c r="Q438" s="1179">
        <f t="shared" si="542"/>
      </c>
      <c r="R438" s="1179">
        <f t="shared" si="46"/>
      </c>
      <c r="S438" s="1180">
        <f t="shared" si="294"/>
      </c>
      <c r="T438" s="1181">
        <v>0.0383</v>
      </c>
      <c r="U438" s="1182">
        <v>66</v>
      </c>
      <c r="V438" s="1178">
        <f t="shared" si="356"/>
      </c>
      <c r="W438" s="1182">
        <v>33411</v>
      </c>
      <c r="X438" s="1182">
        <v>518</v>
      </c>
      <c r="Y438" s="1182">
        <v>163</v>
      </c>
      <c r="Z438" s="1182">
        <v>532</v>
      </c>
      <c r="AA438" s="1182">
        <v>79</v>
      </c>
      <c r="AB438" s="1182">
        <v>9</v>
      </c>
      <c r="AC438" s="1182">
        <v>2</v>
      </c>
      <c r="AD438" s="1182">
        <v>32</v>
      </c>
      <c r="AE438" s="1184">
        <f t="shared" si="170"/>
      </c>
      <c r="AF438" s="1178">
        <f t="shared" si="232"/>
      </c>
      <c r="AG438" s="1130" t="s">
        <v>756</v>
      </c>
      <c r="AH438" s="1185" t="s">
        <v>742</v>
      </c>
      <c r="AI438" s="1185">
        <v>28</v>
      </c>
    </row>
    <row customHeight="true" ht="18.452380952380953" r="439">
      <c r="A439" s="1170"/>
      <c r="B439" s="1171" t="s">
        <v>771</v>
      </c>
      <c r="C439" s="1136" t="s">
        <v>761</v>
      </c>
      <c r="D439" s="1218">
        <f t="shared" si="450"/>
      </c>
      <c r="E439" s="1174">
        <v>862.66</v>
      </c>
      <c r="F439" s="1174">
        <v>2483.94</v>
      </c>
      <c r="G439" s="1190">
        <v>7</v>
      </c>
      <c r="H439" s="1190">
        <v>4</v>
      </c>
      <c r="I439" s="1176">
        <v>14583.119999999995</v>
      </c>
      <c r="J439" s="1177">
        <f t="shared" si="15"/>
      </c>
      <c r="K439" s="1177">
        <f t="shared" si="263"/>
      </c>
      <c r="L439" s="1177">
        <f t="shared" si="325"/>
      </c>
      <c r="M439" s="1177">
        <f t="shared" si="139"/>
      </c>
      <c r="N439" s="1178">
        <f t="shared" si="201"/>
      </c>
      <c r="O439" s="1179">
        <f t="shared" si="77"/>
      </c>
      <c r="P439" s="1179">
        <f t="shared" si="108"/>
      </c>
      <c r="Q439" s="1179">
        <f t="shared" si="542"/>
      </c>
      <c r="R439" s="1179">
        <f t="shared" si="46"/>
      </c>
      <c r="S439" s="1180">
        <f t="shared" si="294"/>
      </c>
      <c r="T439" s="1181">
        <v>0.0366</v>
      </c>
      <c r="U439" s="1182">
        <v>67</v>
      </c>
      <c r="V439" s="1178">
        <f t="shared" si="356"/>
      </c>
      <c r="W439" s="1182">
        <v>33480</v>
      </c>
      <c r="X439" s="1182">
        <v>424</v>
      </c>
      <c r="Y439" s="1182">
        <v>130</v>
      </c>
      <c r="Z439" s="1182">
        <v>429</v>
      </c>
      <c r="AA439" s="1182">
        <v>55</v>
      </c>
      <c r="AB439" s="1182">
        <v>3</v>
      </c>
      <c r="AC439" s="1182">
        <v>2</v>
      </c>
      <c r="AD439" s="1182">
        <v>42</v>
      </c>
      <c r="AE439" s="1184">
        <f t="shared" si="170"/>
      </c>
      <c r="AF439" s="1178">
        <f t="shared" si="232"/>
      </c>
      <c r="AG439" s="1130" t="s">
        <v>756</v>
      </c>
      <c r="AH439" s="1185" t="s">
        <v>742</v>
      </c>
      <c r="AI439" s="1185">
        <v>29</v>
      </c>
    </row>
    <row customHeight="true" ht="18.452380952380953" r="440">
      <c r="A440" s="1170"/>
      <c r="B440" s="1171" t="s">
        <v>771</v>
      </c>
      <c r="C440" s="1136" t="s">
        <v>762</v>
      </c>
      <c r="D440" s="1218">
        <f t="shared" si="450"/>
      </c>
      <c r="E440" s="1174">
        <v>915.14</v>
      </c>
      <c r="F440" s="1174">
        <v>2333.88</v>
      </c>
      <c r="G440" s="1190">
        <v>4</v>
      </c>
      <c r="H440" s="1190">
        <v>4</v>
      </c>
      <c r="I440" s="1176">
        <v>7089.470000000001</v>
      </c>
      <c r="J440" s="1177">
        <f t="shared" si="15"/>
      </c>
      <c r="K440" s="1177">
        <f t="shared" si="263"/>
      </c>
      <c r="L440" s="1177">
        <f t="shared" si="325"/>
      </c>
      <c r="M440" s="1177">
        <f t="shared" si="139"/>
      </c>
      <c r="N440" s="1178">
        <f t="shared" si="201"/>
      </c>
      <c r="O440" s="1179">
        <f t="shared" si="77"/>
      </c>
      <c r="P440" s="1179">
        <f t="shared" si="108"/>
      </c>
      <c r="Q440" s="1179">
        <f t="shared" si="542"/>
      </c>
      <c r="R440" s="1179">
        <f t="shared" si="46"/>
      </c>
      <c r="S440" s="1180">
        <f t="shared" si="294"/>
      </c>
      <c r="T440" s="1181">
        <v>0.0337</v>
      </c>
      <c r="U440" s="1182">
        <v>67</v>
      </c>
      <c r="V440" s="1178">
        <f t="shared" si="356"/>
      </c>
      <c r="W440" s="1182">
        <v>32488</v>
      </c>
      <c r="X440" s="1182">
        <v>494</v>
      </c>
      <c r="Y440" s="1182">
        <v>124</v>
      </c>
      <c r="Z440" s="1182">
        <v>507</v>
      </c>
      <c r="AA440" s="1182">
        <v>82</v>
      </c>
      <c r="AB440" s="1182">
        <v>7</v>
      </c>
      <c r="AC440" s="1182">
        <v>0</v>
      </c>
      <c r="AD440" s="1182">
        <v>32</v>
      </c>
      <c r="AE440" s="1184">
        <f t="shared" si="170"/>
      </c>
      <c r="AF440" s="1178">
        <f t="shared" si="232"/>
      </c>
      <c r="AG440" s="1130" t="s">
        <v>756</v>
      </c>
      <c r="AH440" s="1185" t="s">
        <v>742</v>
      </c>
      <c r="AI440" s="1185">
        <v>22</v>
      </c>
    </row>
    <row customHeight="true" ht="18.452380952380953" r="441">
      <c r="A441" s="1170"/>
      <c r="B441" s="1171" t="s">
        <v>771</v>
      </c>
      <c r="C441" s="1136" t="s">
        <v>764</v>
      </c>
      <c r="D441" s="1218">
        <f t="shared" si="450"/>
      </c>
      <c r="E441" s="1174">
        <v>908.41</v>
      </c>
      <c r="F441" s="1174">
        <v>2183.68</v>
      </c>
      <c r="G441" s="1190">
        <v>6</v>
      </c>
      <c r="H441" s="1190">
        <v>3</v>
      </c>
      <c r="I441" s="1176">
        <v>11363.50999999998</v>
      </c>
      <c r="J441" s="1177">
        <f t="shared" si="15"/>
      </c>
      <c r="K441" s="1177">
        <f t="shared" si="263"/>
      </c>
      <c r="L441" s="1177">
        <f t="shared" si="325"/>
      </c>
      <c r="M441" s="1177">
        <f t="shared" si="139"/>
      </c>
      <c r="N441" s="1178">
        <f t="shared" si="201"/>
      </c>
      <c r="O441" s="1179">
        <f t="shared" si="77"/>
      </c>
      <c r="P441" s="1179">
        <f t="shared" si="108"/>
      </c>
      <c r="Q441" s="1179">
        <f t="shared" si="542"/>
      </c>
      <c r="R441" s="1179">
        <f t="shared" si="46"/>
      </c>
      <c r="S441" s="1180">
        <f t="shared" si="294"/>
      </c>
      <c r="T441" s="1181">
        <v>0.0321</v>
      </c>
      <c r="U441" s="1182">
        <v>67</v>
      </c>
      <c r="V441" s="1178">
        <f t="shared" si="356"/>
      </c>
      <c r="W441" s="1182">
        <v>27294</v>
      </c>
      <c r="X441" s="1182">
        <v>370</v>
      </c>
      <c r="Y441" s="1182">
        <v>109</v>
      </c>
      <c r="Z441" s="1182">
        <v>381</v>
      </c>
      <c r="AA441" s="1182">
        <v>54</v>
      </c>
      <c r="AB441" s="1182">
        <v>3</v>
      </c>
      <c r="AC441" s="1182">
        <v>1</v>
      </c>
      <c r="AD441" s="1182">
        <v>30</v>
      </c>
      <c r="AE441" s="1184">
        <f t="shared" si="170"/>
      </c>
      <c r="AF441" s="1178">
        <f t="shared" si="232"/>
      </c>
      <c r="AG441" s="1130" t="s">
        <v>756</v>
      </c>
      <c r="AH441" s="1185" t="s">
        <v>742</v>
      </c>
      <c r="AI441" s="1185">
        <v>25</v>
      </c>
    </row>
    <row customHeight="true" ht="18.452380952380953" r="442">
      <c r="A442" s="1170"/>
      <c r="B442" s="1208" t="s">
        <v>746</v>
      </c>
      <c r="C442" s="1208"/>
      <c r="D442" s="1219">
        <f>SUM(D438:D441)</f>
      </c>
      <c r="E442" s="1192">
        <f>SUM(E438:E441)</f>
      </c>
      <c r="F442" s="1192">
        <f>SUM(F438:F441)</f>
      </c>
      <c r="G442" s="1192">
        <f>SUM(G438:G441)</f>
      </c>
      <c r="H442" s="1192">
        <f>SUM(H438:H441)</f>
      </c>
      <c r="I442" s="1192">
        <f>SUM(I438:I441)</f>
      </c>
      <c r="J442" s="1193">
        <f t="shared" si="15"/>
      </c>
      <c r="K442" s="1193">
        <f t="shared" si="263"/>
      </c>
      <c r="L442" s="1194">
        <f t="shared" si="325"/>
      </c>
      <c r="M442" s="1193">
        <f t="shared" si="139"/>
      </c>
      <c r="N442" s="1193">
        <f t="shared" si="201"/>
      </c>
      <c r="O442" s="1195">
        <f t="shared" si="77"/>
      </c>
      <c r="P442" s="1195">
        <f t="shared" si="108"/>
      </c>
      <c r="Q442" s="1195">
        <f t="shared" si="542"/>
      </c>
      <c r="R442" s="1195">
        <f t="shared" si="46"/>
      </c>
      <c r="S442" s="1196">
        <f t="shared" si="294"/>
      </c>
      <c r="T442" s="1195">
        <f>AVERAGE(T438:T441)</f>
      </c>
      <c r="U442" s="1197">
        <f>AVERAGE(U438:U441)</f>
      </c>
      <c r="V442" s="1200">
        <f t="shared" si="356"/>
      </c>
      <c r="W442" s="1192">
        <f>SUM(W438:W441)</f>
      </c>
      <c r="X442" s="1192">
        <f>SUM(X438:X441)</f>
      </c>
      <c r="Y442" s="1192">
        <f>SUM(Y438:Y441)</f>
      </c>
      <c r="Z442" s="1192">
        <f>SUM(Z438:Z441)</f>
      </c>
      <c r="AA442" s="1192">
        <f>SUM(AA438:AA441)</f>
      </c>
      <c r="AB442" s="1192">
        <f>SUM(AB438:AB441)</f>
      </c>
      <c r="AC442" s="1192">
        <f>SUM(AC438:AC441)</f>
      </c>
      <c r="AD442" s="1192">
        <f>SUM(AD438:AD441)</f>
      </c>
      <c r="AE442" s="1193">
        <f t="shared" si="170"/>
      </c>
      <c r="AF442" s="1198">
        <f t="shared" si="232"/>
      </c>
      <c r="AG442" s="1199"/>
      <c r="AH442" s="1199"/>
      <c r="AI442" s="1192">
        <f>SUM(AI438:AI441)</f>
      </c>
    </row>
    <row customHeight="true" ht="18.452380952380953" r="443">
      <c r="A443" s="1170"/>
      <c r="B443" s="1171" t="s">
        <v>772</v>
      </c>
      <c r="C443" s="1189" t="s">
        <v>765</v>
      </c>
      <c r="D443" s="1218">
        <f t="shared" ref="D443:D446" si="451">E443+F443</f>
      </c>
      <c r="E443" s="1174">
        <v>1016.85</v>
      </c>
      <c r="F443" s="1174">
        <v>1742.41</v>
      </c>
      <c r="G443" s="1190">
        <v>4</v>
      </c>
      <c r="H443" s="1190">
        <v>4</v>
      </c>
      <c r="I443" s="1176">
        <v>7102.889999999985</v>
      </c>
      <c r="J443" s="1177">
        <f t="shared" si="15"/>
      </c>
      <c r="K443" s="1177">
        <f t="shared" si="263"/>
      </c>
      <c r="L443" s="1177">
        <f t="shared" si="325"/>
      </c>
      <c r="M443" s="1177">
        <f t="shared" si="139"/>
      </c>
      <c r="N443" s="1178">
        <f t="shared" si="201"/>
      </c>
      <c r="O443" s="1179">
        <f t="shared" si="77"/>
      </c>
      <c r="P443" s="1179">
        <f t="shared" si="108"/>
      </c>
      <c r="Q443" s="1179">
        <f t="shared" si="542"/>
      </c>
      <c r="R443" s="1179">
        <f t="shared" si="46"/>
      </c>
      <c r="S443" s="1180">
        <f t="shared" si="294"/>
      </c>
      <c r="T443" s="1181">
        <v>0.0256</v>
      </c>
      <c r="U443" s="1182">
        <v>68</v>
      </c>
      <c r="V443" s="1178">
        <f t="shared" si="356"/>
      </c>
      <c r="W443" s="1182">
        <v>27540</v>
      </c>
      <c r="X443" s="1182">
        <v>505</v>
      </c>
      <c r="Y443" s="1182">
        <v>125</v>
      </c>
      <c r="Z443" s="1182">
        <v>544</v>
      </c>
      <c r="AA443" s="1182">
        <v>58</v>
      </c>
      <c r="AB443" s="1182">
        <v>8</v>
      </c>
      <c r="AC443" s="1182">
        <v>1</v>
      </c>
      <c r="AD443" s="1182">
        <v>18</v>
      </c>
      <c r="AE443" s="1184">
        <f t="shared" si="170"/>
      </c>
      <c r="AF443" s="1178">
        <f t="shared" si="232"/>
      </c>
      <c r="AG443" s="1130" t="s">
        <v>756</v>
      </c>
      <c r="AH443" s="1185" t="s">
        <v>742</v>
      </c>
      <c r="AI443" s="1185">
        <v>21</v>
      </c>
    </row>
    <row customHeight="true" ht="18.452380952380953" r="444">
      <c r="A444" s="1170"/>
      <c r="B444" s="1171" t="s">
        <v>772</v>
      </c>
      <c r="C444" s="1189" t="s">
        <v>766</v>
      </c>
      <c r="D444" s="1218">
        <f t="shared" si="451"/>
      </c>
      <c r="E444" s="1174">
        <v>1005.25</v>
      </c>
      <c r="F444" s="1174">
        <v>2595.28</v>
      </c>
      <c r="G444" s="1190">
        <v>7</v>
      </c>
      <c r="H444" s="1190">
        <v>5</v>
      </c>
      <c r="I444" s="1176">
        <v>14868.920000000013</v>
      </c>
      <c r="J444" s="1177">
        <f t="shared" si="15"/>
      </c>
      <c r="K444" s="1177">
        <f t="shared" si="263"/>
      </c>
      <c r="L444" s="1177">
        <f t="shared" si="325"/>
      </c>
      <c r="M444" s="1177">
        <f t="shared" si="139"/>
      </c>
      <c r="N444" s="1178">
        <f t="shared" si="201"/>
      </c>
      <c r="O444" s="1179">
        <f t="shared" si="77"/>
      </c>
      <c r="P444" s="1179">
        <f t="shared" si="108"/>
      </c>
      <c r="Q444" s="1179">
        <f t="shared" si="542"/>
      </c>
      <c r="R444" s="1179">
        <f t="shared" si="46"/>
      </c>
      <c r="S444" s="1180">
        <f t="shared" si="294"/>
      </c>
      <c r="T444" s="1181">
        <v>0.0261</v>
      </c>
      <c r="U444" s="1182">
        <v>69</v>
      </c>
      <c r="V444" s="1178">
        <f t="shared" si="356"/>
      </c>
      <c r="W444" s="1182">
        <v>36740</v>
      </c>
      <c r="X444" s="1182">
        <v>567</v>
      </c>
      <c r="Y444" s="1182">
        <v>134</v>
      </c>
      <c r="Z444" s="1182">
        <v>602</v>
      </c>
      <c r="AA444" s="1182">
        <v>108</v>
      </c>
      <c r="AB444" s="1182">
        <v>7</v>
      </c>
      <c r="AC444" s="1182">
        <v>5</v>
      </c>
      <c r="AD444" s="1182">
        <v>47</v>
      </c>
      <c r="AE444" s="1184">
        <f t="shared" si="170"/>
      </c>
      <c r="AF444" s="1178">
        <f t="shared" si="232"/>
      </c>
      <c r="AG444" s="1130" t="s">
        <v>756</v>
      </c>
      <c r="AH444" s="1185" t="s">
        <v>742</v>
      </c>
      <c r="AI444" s="1185">
        <v>31</v>
      </c>
    </row>
    <row customHeight="true" ht="18.452380952380953" r="445">
      <c r="A445" s="1170"/>
      <c r="B445" s="1171" t="s">
        <v>772</v>
      </c>
      <c r="C445" s="1189" t="s">
        <v>767</v>
      </c>
      <c r="D445" s="1218">
        <f t="shared" si="451"/>
      </c>
      <c r="E445" s="1174">
        <v>792.56</v>
      </c>
      <c r="F445" s="1174">
        <v>2202.39</v>
      </c>
      <c r="G445" s="1190">
        <v>5</v>
      </c>
      <c r="H445" s="1190">
        <v>4</v>
      </c>
      <c r="I445" s="1176">
        <v>12020.600000000006</v>
      </c>
      <c r="J445" s="1177">
        <f t="shared" si="15"/>
      </c>
      <c r="K445" s="1177">
        <f t="shared" si="263"/>
      </c>
      <c r="L445" s="1177">
        <f t="shared" si="325"/>
      </c>
      <c r="M445" s="1177">
        <f t="shared" si="139"/>
      </c>
      <c r="N445" s="1178">
        <f t="shared" si="201"/>
      </c>
      <c r="O445" s="1179">
        <f t="shared" si="77"/>
      </c>
      <c r="P445" s="1179">
        <f t="shared" si="108"/>
      </c>
      <c r="Q445" s="1179">
        <f t="shared" si="542"/>
      </c>
      <c r="R445" s="1179">
        <f t="shared" si="46"/>
      </c>
      <c r="S445" s="1180">
        <f t="shared" si="294"/>
      </c>
      <c r="T445" s="1181">
        <v>0.0229</v>
      </c>
      <c r="U445" s="1182">
        <v>70</v>
      </c>
      <c r="V445" s="1178">
        <f t="shared" si="356"/>
      </c>
      <c r="W445" s="1182">
        <v>35352</v>
      </c>
      <c r="X445" s="1182">
        <v>544</v>
      </c>
      <c r="Y445" s="1182">
        <v>119</v>
      </c>
      <c r="Z445" s="1182">
        <v>554</v>
      </c>
      <c r="AA445" s="1182">
        <v>59</v>
      </c>
      <c r="AB445" s="1182">
        <v>13</v>
      </c>
      <c r="AC445" s="1182">
        <v>3</v>
      </c>
      <c r="AD445" s="1182">
        <v>42</v>
      </c>
      <c r="AE445" s="1184">
        <f t="shared" si="170"/>
      </c>
      <c r="AF445" s="1178">
        <f t="shared" si="232"/>
      </c>
      <c r="AG445" s="1130" t="s">
        <v>756</v>
      </c>
      <c r="AH445" s="1185" t="s">
        <v>742</v>
      </c>
      <c r="AI445" s="1185">
        <v>17</v>
      </c>
    </row>
    <row customHeight="true" ht="18.452380952380953" r="446">
      <c r="A446" s="1170"/>
      <c r="B446" s="1171" t="s">
        <v>772</v>
      </c>
      <c r="C446" s="1189" t="s">
        <v>768</v>
      </c>
      <c r="D446" s="1218">
        <f t="shared" si="451"/>
      </c>
      <c r="E446" s="1174">
        <v>332.72</v>
      </c>
      <c r="F446" s="1174">
        <v>769.01</v>
      </c>
      <c r="G446" s="1190">
        <v>1</v>
      </c>
      <c r="H446" s="1190">
        <v>1</v>
      </c>
      <c r="I446" s="1176">
        <v>1351.3500000000058</v>
      </c>
      <c r="J446" s="1177">
        <f t="shared" si="15"/>
      </c>
      <c r="K446" s="1177">
        <f t="shared" si="263"/>
      </c>
      <c r="L446" s="1177">
        <f t="shared" si="325"/>
      </c>
      <c r="M446" s="1177">
        <f t="shared" si="139"/>
      </c>
      <c r="N446" s="1178">
        <f t="shared" si="201"/>
      </c>
      <c r="O446" s="1179">
        <f t="shared" si="77"/>
      </c>
      <c r="P446" s="1179">
        <f t="shared" si="108"/>
      </c>
      <c r="Q446" s="1179">
        <f t="shared" si="542"/>
      </c>
      <c r="R446" s="1179">
        <f t="shared" si="46"/>
      </c>
      <c r="S446" s="1180">
        <f t="shared" si="294"/>
      </c>
      <c r="T446" s="1181">
        <v>0.0223</v>
      </c>
      <c r="U446" s="1182">
        <v>71</v>
      </c>
      <c r="V446" s="1178">
        <f t="shared" si="356"/>
      </c>
      <c r="W446" s="1220">
        <v>14978</v>
      </c>
      <c r="X446" s="1221">
        <v>358</v>
      </c>
      <c r="Y446" s="1221">
        <v>50</v>
      </c>
      <c r="Z446" s="1221">
        <v>407</v>
      </c>
      <c r="AA446" s="1221">
        <v>28</v>
      </c>
      <c r="AB446" s="1221">
        <v>4</v>
      </c>
      <c r="AC446" s="1221">
        <v>0</v>
      </c>
      <c r="AD446" s="1182">
        <v>20</v>
      </c>
      <c r="AE446" s="1184">
        <f t="shared" si="170"/>
      </c>
      <c r="AF446" s="1178">
        <f t="shared" si="232"/>
      </c>
      <c r="AG446" s="1130" t="s">
        <v>756</v>
      </c>
      <c r="AH446" s="1185" t="s">
        <v>742</v>
      </c>
      <c r="AI446" s="1185">
        <v>10</v>
      </c>
    </row>
    <row customHeight="true" ht="18.452380952380953" r="447">
      <c r="A447" s="1170"/>
      <c r="B447" s="1208" t="s">
        <v>746</v>
      </c>
      <c r="C447" s="1208"/>
      <c r="D447" s="1192">
        <f>SUM(D443:D446)</f>
      </c>
      <c r="E447" s="1192">
        <f>SUM(E443:E446)</f>
      </c>
      <c r="F447" s="1192">
        <f>SUM(F443:F446)</f>
      </c>
      <c r="G447" s="1192">
        <f>SUM(G443:G446)</f>
      </c>
      <c r="H447" s="1192">
        <f>SUM(H443:H446)</f>
      </c>
      <c r="I447" s="1192">
        <f>SUM(I443:I446)</f>
      </c>
      <c r="J447" s="1193">
        <f t="shared" si="15"/>
      </c>
      <c r="K447" s="1193">
        <f t="shared" si="263"/>
      </c>
      <c r="L447" s="1194">
        <f t="shared" si="325"/>
      </c>
      <c r="M447" s="1193">
        <f t="shared" si="139"/>
      </c>
      <c r="N447" s="1193">
        <f t="shared" si="201"/>
      </c>
      <c r="O447" s="1195">
        <f t="shared" si="77"/>
      </c>
      <c r="P447" s="1195">
        <f t="shared" si="108"/>
      </c>
      <c r="Q447" s="1195">
        <f t="shared" si="542"/>
      </c>
      <c r="R447" s="1195">
        <f t="shared" si="46"/>
      </c>
      <c r="S447" s="1196">
        <f t="shared" si="294"/>
      </c>
      <c r="T447" s="1195">
        <f>AVERAGE(T443:T446)</f>
      </c>
      <c r="U447" s="1197">
        <f>AVERAGE(U443:U446)</f>
      </c>
      <c r="V447" s="1200">
        <f t="shared" si="356"/>
      </c>
      <c r="W447" s="1192">
        <f>SUM(W443:W446)</f>
      </c>
      <c r="X447" s="1192">
        <f>SUM(X443:X446)</f>
      </c>
      <c r="Y447" s="1192">
        <f>SUM(Y443:Y446)</f>
      </c>
      <c r="Z447" s="1192">
        <f>SUM(Z443:Z446)</f>
      </c>
      <c r="AA447" s="1192">
        <f>SUM(AA443:AA446)</f>
      </c>
      <c r="AB447" s="1192">
        <f>SUM(AB443:AB446)</f>
      </c>
      <c r="AC447" s="1192">
        <f>SUM(AC443:AC446)</f>
      </c>
      <c r="AD447" s="1192">
        <f>SUM(AD443:AD446)</f>
      </c>
      <c r="AE447" s="1193">
        <f t="shared" si="170"/>
      </c>
      <c r="AF447" s="1198">
        <f t="shared" si="232"/>
      </c>
      <c r="AG447" s="1199"/>
      <c r="AH447" s="1199"/>
      <c r="AI447" s="1192">
        <f>SUM(AI443:AI446)</f>
      </c>
    </row>
    <row customHeight="true" ht="18.452380952380953" r="448">
      <c r="A448" s="1170"/>
      <c r="B448" s="1201" t="s">
        <v>769</v>
      </c>
      <c r="C448" s="1201"/>
      <c r="D448" s="1202">
        <f>D432+D427+D442+D437+D447</f>
      </c>
      <c r="E448" s="1202">
        <f>E432+E427+E442+E437+E447</f>
      </c>
      <c r="F448" s="1202">
        <f>F432+F427+F442+F437+F447</f>
      </c>
      <c r="G448" s="1202">
        <f>G432+G427+G442+G437+G447</f>
      </c>
      <c r="H448" s="1202">
        <f>H432+H427+H442+H437+H447</f>
      </c>
      <c r="I448" s="1202">
        <f>I432+I427+I442+I437+I447</f>
      </c>
      <c r="J448" s="1203">
        <f t="shared" si="15"/>
      </c>
      <c r="K448" s="1203">
        <f t="shared" si="263"/>
      </c>
      <c r="L448" s="1203">
        <f t="shared" si="325"/>
      </c>
      <c r="M448" s="1203">
        <f t="shared" si="139"/>
      </c>
      <c r="N448" s="1203">
        <f t="shared" si="201"/>
      </c>
      <c r="O448" s="1204">
        <f t="shared" si="77"/>
      </c>
      <c r="P448" s="1204">
        <f t="shared" si="108"/>
      </c>
      <c r="Q448" s="1204">
        <f t="shared" si="542"/>
      </c>
      <c r="R448" s="1204">
        <f t="shared" si="46"/>
      </c>
      <c r="S448" s="1205">
        <f t="shared" si="294"/>
      </c>
      <c r="T448" s="1203">
        <f>(T432+T427+T442+T437+T447)/5</f>
      </c>
      <c r="U448" s="1203">
        <f>(U432+U427+U442+U437+U447)/5</f>
      </c>
      <c r="V448" s="1203">
        <f>(V432+V427+V442+V437+V447)/5</f>
      </c>
      <c r="W448" s="1202">
        <f>W432+W427+W442+W437+W447</f>
      </c>
      <c r="X448" s="1202">
        <f>X432+X427+X442+X437+X447</f>
      </c>
      <c r="Y448" s="1202">
        <f>Y432+Y427+Y442+Y437+Y447</f>
      </c>
      <c r="Z448" s="1202">
        <f>Z432+Z427+Z442+Z437+Z447</f>
      </c>
      <c r="AA448" s="1202">
        <f>AA432+AA427+AA442+AA437+AA447</f>
      </c>
      <c r="AB448" s="1202">
        <f>AB432+AB427+AB442+AB437+AB447</f>
      </c>
      <c r="AC448" s="1202">
        <f>AC432+AC427+AC442+AC437+AC447</f>
      </c>
      <c r="AD448" s="1202">
        <f>AD432+AD427+AD442+AD437+AD447</f>
      </c>
      <c r="AE448" s="1203">
        <f t="shared" si="170"/>
      </c>
      <c r="AF448" s="1206">
        <f t="shared" si="232"/>
      </c>
      <c r="AG448" s="1201"/>
      <c r="AH448" s="1222"/>
      <c r="AI448" s="1202">
        <f>AI432+AI427+AI442+AI437+AI447</f>
      </c>
    </row>
    <row customHeight="true" ht="18.452380952380953" r="449">
      <c r="A449" s="1155" t="s">
        <v>700</v>
      </c>
      <c r="B449" s="1155" t="s">
        <v>701</v>
      </c>
      <c r="C449" s="1155"/>
      <c r="D449" s="1156" t="s">
        <v>702</v>
      </c>
      <c r="E449" s="1156"/>
      <c r="F449" s="1156"/>
      <c r="G449" s="1156"/>
      <c r="H449" s="1156"/>
      <c r="I449" s="1156"/>
      <c r="J449" s="1156"/>
      <c r="K449" s="1156"/>
      <c r="L449" s="1156"/>
      <c r="M449" s="1156"/>
      <c r="N449" s="1157" t="s">
        <v>703</v>
      </c>
      <c r="O449" s="1157"/>
      <c r="P449" s="1157"/>
      <c r="Q449" s="1157"/>
      <c r="R449" s="1157"/>
      <c r="S449" s="1157"/>
      <c r="T449" s="1157"/>
      <c r="U449" s="1157"/>
      <c r="V449" s="1157"/>
      <c r="W449" s="1157"/>
      <c r="X449" s="1157"/>
      <c r="Y449" s="1157"/>
      <c r="Z449" s="1157"/>
      <c r="AA449" s="1157"/>
      <c r="AB449" s="1157"/>
      <c r="AC449" s="1157"/>
      <c r="AD449" s="1157"/>
      <c r="AE449" s="1157"/>
      <c r="AF449" s="1157"/>
      <c r="AG449" s="1157"/>
      <c r="AH449" s="1157"/>
      <c r="AI449" s="1158"/>
    </row>
    <row customHeight="true" ht="18.452380952380953" r="450">
      <c r="A450" s="1155"/>
      <c r="B450" s="1159" t="s">
        <v>704</v>
      </c>
      <c r="C450" s="1159" t="s">
        <v>705</v>
      </c>
      <c r="D450" s="1214" t="s">
        <v>706</v>
      </c>
      <c r="E450" s="1214" t="s">
        <v>707</v>
      </c>
      <c r="F450" s="1224" t="s">
        <v>708</v>
      </c>
      <c r="G450" s="1225" t="s">
        <v>709</v>
      </c>
      <c r="H450" s="1162" t="s">
        <v>710</v>
      </c>
      <c r="I450" s="1163" t="s">
        <v>711</v>
      </c>
      <c r="J450" s="1164" t="s">
        <v>712</v>
      </c>
      <c r="K450" s="1164" t="s">
        <v>713</v>
      </c>
      <c r="L450" s="1165" t="s">
        <v>714</v>
      </c>
      <c r="M450" s="1164" t="s">
        <v>715</v>
      </c>
      <c r="N450" s="1157" t="s">
        <v>716</v>
      </c>
      <c r="O450" s="1166" t="s">
        <v>717</v>
      </c>
      <c r="P450" s="1166" t="s">
        <v>718</v>
      </c>
      <c r="Q450" s="1166" t="s">
        <v>719</v>
      </c>
      <c r="R450" s="1166" t="s">
        <v>720</v>
      </c>
      <c r="S450" s="1167" t="s">
        <v>721</v>
      </c>
      <c r="T450" s="1166" t="s">
        <v>722</v>
      </c>
      <c r="U450" s="1168" t="s">
        <v>723</v>
      </c>
      <c r="V450" s="1157" t="s">
        <v>724</v>
      </c>
      <c r="W450" s="1167" t="s">
        <v>725</v>
      </c>
      <c r="X450" s="1167" t="s">
        <v>726</v>
      </c>
      <c r="Y450" s="1167" t="s">
        <v>727</v>
      </c>
      <c r="Z450" s="1167" t="s">
        <v>728</v>
      </c>
      <c r="AA450" s="1167" t="s">
        <v>729</v>
      </c>
      <c r="AB450" s="1167" t="s">
        <v>730</v>
      </c>
      <c r="AC450" s="1167" t="s">
        <v>731</v>
      </c>
      <c r="AD450" s="1167" t="s">
        <v>732</v>
      </c>
      <c r="AE450" s="1169" t="s">
        <v>733</v>
      </c>
      <c r="AF450" s="1157" t="s">
        <v>734</v>
      </c>
      <c r="AG450" s="1158" t="s">
        <v>735</v>
      </c>
      <c r="AH450" s="1158" t="s">
        <v>736</v>
      </c>
      <c r="AI450" s="1158" t="s">
        <v>737</v>
      </c>
    </row>
    <row customHeight="true" ht="18.452380952380953" r="451">
      <c r="A451" s="1170" t="s">
        <v>790</v>
      </c>
      <c r="B451" s="1223" t="s">
        <v>763</v>
      </c>
      <c r="C451" s="1226" t="s">
        <v>740</v>
      </c>
      <c r="D451" s="1173">
        <f t="shared" ref="D451:D454" si="452">E451+F451</f>
      </c>
      <c r="E451" s="1216">
        <v>610.28</v>
      </c>
      <c r="F451" s="1174">
        <v>1546.9</v>
      </c>
      <c r="G451" s="1175">
        <v>0</v>
      </c>
      <c r="H451" s="1227">
        <v>0</v>
      </c>
      <c r="I451" s="1176">
        <v>0</v>
      </c>
      <c r="J451" s="1177">
        <f t="shared" ref="J451:J476" si="16">I451/D451</f>
      </c>
      <c r="K451" s="1177">
        <f t="shared" ref="K451:K476" si="264">D451/G451</f>
      </c>
      <c r="L451" s="1177">
        <f t="shared" ref="L451:L476" si="326">D451/H451</f>
      </c>
      <c r="M451" s="1177">
        <f t="shared" ref="M451:M476" si="140">I451/G451</f>
      </c>
      <c r="N451" s="1178">
        <f t="shared" ref="N451:N476" si="202">D451/X451</f>
      </c>
      <c r="O451" s="1179">
        <f t="shared" ref="O451:O476" si="78">S451/W451*1</f>
      </c>
      <c r="P451" s="1179">
        <f t="shared" ref="P451:P476" si="109">X451/W451</f>
      </c>
      <c r="Q451" s="1179">
        <f t="shared" ref="Q451:Q476" si="543">Z451/W451</f>
      </c>
      <c r="R451" s="1179">
        <f t="shared" ref="R451:R476" si="47">AA451/Z451</f>
      </c>
      <c r="S451" s="1180">
        <f t="shared" ref="S451:S476" si="295">Y451/T451</f>
      </c>
      <c r="T451" s="1181">
        <v>0.0291</v>
      </c>
      <c r="U451" s="1182">
        <v>35</v>
      </c>
      <c r="V451" s="1178">
        <f t="shared" ref="V451:V475" si="357">(D451/W451)*1000</f>
      </c>
      <c r="W451" s="1183">
        <v>23985</v>
      </c>
      <c r="X451" s="1180">
        <v>754</v>
      </c>
      <c r="Y451" s="1180">
        <v>113</v>
      </c>
      <c r="Z451" s="1180">
        <v>789</v>
      </c>
      <c r="AA451" s="1180">
        <v>48</v>
      </c>
      <c r="AB451" s="1180">
        <v>2</v>
      </c>
      <c r="AC451" s="1180">
        <v>5</v>
      </c>
      <c r="AD451" s="1183">
        <v>26</v>
      </c>
      <c r="AE451" s="1184">
        <f t="shared" ref="AE451:AE476" si="171">D451/Z451</f>
      </c>
      <c r="AF451" s="1178">
        <f t="shared" ref="AF451:AF476" si="233">AI451*1000/D451</f>
      </c>
      <c r="AG451" s="1185" t="s">
        <v>741</v>
      </c>
      <c r="AH451" s="1185" t="s">
        <v>757</v>
      </c>
      <c r="AI451" s="1185">
        <v>16</v>
      </c>
    </row>
    <row customHeight="true" ht="18.452380952380953" r="452">
      <c r="A452" s="1170"/>
      <c r="B452" s="1223" t="s">
        <v>763</v>
      </c>
      <c r="C452" s="1187" t="s">
        <v>743</v>
      </c>
      <c r="D452" s="1217">
        <f t="shared" si="452"/>
      </c>
      <c r="E452" s="1217">
        <v>1271.79</v>
      </c>
      <c r="F452" s="1217">
        <v>1981.7</v>
      </c>
      <c r="G452" s="1228">
        <v>1</v>
      </c>
      <c r="H452" s="1175">
        <v>1</v>
      </c>
      <c r="I452" s="1176">
        <v>1647.36</v>
      </c>
      <c r="J452" s="1177">
        <f t="shared" si="16"/>
      </c>
      <c r="K452" s="1177">
        <f t="shared" si="264"/>
      </c>
      <c r="L452" s="1177">
        <f t="shared" si="326"/>
      </c>
      <c r="M452" s="1177">
        <f t="shared" si="140"/>
      </c>
      <c r="N452" s="1178">
        <f t="shared" si="202"/>
      </c>
      <c r="O452" s="1179">
        <f t="shared" si="78"/>
      </c>
      <c r="P452" s="1179">
        <f t="shared" si="109"/>
      </c>
      <c r="Q452" s="1179">
        <f t="shared" si="543"/>
      </c>
      <c r="R452" s="1179">
        <f t="shared" si="47"/>
      </c>
      <c r="S452" s="1180">
        <f t="shared" si="295"/>
      </c>
      <c r="T452" s="1181">
        <v>0.0287</v>
      </c>
      <c r="U452" s="1182">
        <v>40</v>
      </c>
      <c r="V452" s="1178">
        <f t="shared" si="357"/>
      </c>
      <c r="W452" s="1188">
        <v>34701</v>
      </c>
      <c r="X452" s="1188">
        <v>1106</v>
      </c>
      <c r="Y452" s="1188">
        <v>156</v>
      </c>
      <c r="Z452" s="1188">
        <v>1169</v>
      </c>
      <c r="AA452" s="1188">
        <v>58</v>
      </c>
      <c r="AB452" s="1188">
        <v>7</v>
      </c>
      <c r="AC452" s="1188">
        <v>1</v>
      </c>
      <c r="AD452" s="1182">
        <v>36</v>
      </c>
      <c r="AE452" s="1184">
        <f t="shared" si="171"/>
      </c>
      <c r="AF452" s="1178">
        <f t="shared" si="233"/>
      </c>
      <c r="AG452" s="1185" t="s">
        <v>741</v>
      </c>
      <c r="AH452" s="1185" t="s">
        <v>757</v>
      </c>
      <c r="AI452" s="1185">
        <v>25</v>
      </c>
    </row>
    <row customHeight="true" ht="18.452380952380953" r="453">
      <c r="A453" s="1170"/>
      <c r="B453" s="1223" t="s">
        <v>763</v>
      </c>
      <c r="C453" s="1189" t="s">
        <v>744</v>
      </c>
      <c r="D453" s="1173">
        <f t="shared" si="452"/>
      </c>
      <c r="E453" s="1174">
        <v>1140.13</v>
      </c>
      <c r="F453" s="1174">
        <v>2000</v>
      </c>
      <c r="G453" s="1190">
        <v>3</v>
      </c>
      <c r="H453" s="1190">
        <v>3</v>
      </c>
      <c r="I453" s="1176">
        <v>5693.070000000001</v>
      </c>
      <c r="J453" s="1177">
        <f t="shared" si="16"/>
      </c>
      <c r="K453" s="1177">
        <f t="shared" si="264"/>
      </c>
      <c r="L453" s="1177">
        <f t="shared" si="326"/>
      </c>
      <c r="M453" s="1177">
        <f t="shared" si="140"/>
      </c>
      <c r="N453" s="1178">
        <f t="shared" si="202"/>
      </c>
      <c r="O453" s="1179">
        <f t="shared" si="78"/>
      </c>
      <c r="P453" s="1179">
        <f t="shared" si="109"/>
      </c>
      <c r="Q453" s="1179">
        <f t="shared" si="543"/>
      </c>
      <c r="R453" s="1179">
        <f t="shared" si="47"/>
      </c>
      <c r="S453" s="1180">
        <f t="shared" si="295"/>
      </c>
      <c r="T453" s="1181">
        <v>0.0257</v>
      </c>
      <c r="U453" s="1182">
        <v>61</v>
      </c>
      <c r="V453" s="1178">
        <f t="shared" si="357"/>
      </c>
      <c r="W453" s="1188">
        <v>26679</v>
      </c>
      <c r="X453" s="1188">
        <v>575</v>
      </c>
      <c r="Y453" s="1188">
        <v>127</v>
      </c>
      <c r="Z453" s="1188">
        <v>578</v>
      </c>
      <c r="AA453" s="1188">
        <v>51</v>
      </c>
      <c r="AB453" s="1188">
        <v>3</v>
      </c>
      <c r="AC453" s="1188">
        <v>2</v>
      </c>
      <c r="AD453" s="1182">
        <v>2</v>
      </c>
      <c r="AE453" s="1184">
        <f t="shared" si="171"/>
      </c>
      <c r="AF453" s="1178">
        <f t="shared" si="233"/>
      </c>
      <c r="AG453" s="1185" t="s">
        <v>741</v>
      </c>
      <c r="AH453" s="1185" t="s">
        <v>757</v>
      </c>
      <c r="AI453" s="1185">
        <v>28</v>
      </c>
    </row>
    <row customHeight="true" ht="18.452380952380953" r="454">
      <c r="A454" s="1170"/>
      <c r="B454" s="1223" t="s">
        <v>763</v>
      </c>
      <c r="C454" s="1171" t="s">
        <v>745</v>
      </c>
      <c r="D454" s="1173">
        <f t="shared" si="452"/>
      </c>
      <c r="E454" s="1174">
        <v>1052.52</v>
      </c>
      <c r="F454" s="1174">
        <v>2087.15</v>
      </c>
      <c r="G454" s="1190">
        <v>7</v>
      </c>
      <c r="H454" s="1190">
        <v>6</v>
      </c>
      <c r="I454" s="1176">
        <v>15452.149999999998</v>
      </c>
      <c r="J454" s="1177">
        <f t="shared" si="16"/>
      </c>
      <c r="K454" s="1177">
        <f t="shared" si="264"/>
      </c>
      <c r="L454" s="1177">
        <f t="shared" si="326"/>
      </c>
      <c r="M454" s="1177">
        <f t="shared" si="140"/>
      </c>
      <c r="N454" s="1178">
        <f t="shared" si="202"/>
      </c>
      <c r="O454" s="1179">
        <f t="shared" si="78"/>
      </c>
      <c r="P454" s="1179">
        <f t="shared" si="109"/>
      </c>
      <c r="Q454" s="1179">
        <f t="shared" si="543"/>
      </c>
      <c r="R454" s="1179">
        <f t="shared" si="47"/>
      </c>
      <c r="S454" s="1180">
        <f t="shared" si="295"/>
      </c>
      <c r="T454" s="1181">
        <v>0.033</v>
      </c>
      <c r="U454" s="1182">
        <v>76</v>
      </c>
      <c r="V454" s="1178">
        <f t="shared" si="357"/>
      </c>
      <c r="W454" s="1188">
        <v>24025</v>
      </c>
      <c r="X454" s="1188">
        <v>423</v>
      </c>
      <c r="Y454" s="1188">
        <v>141</v>
      </c>
      <c r="Z454" s="1188">
        <v>430</v>
      </c>
      <c r="AA454" s="1188">
        <v>61</v>
      </c>
      <c r="AB454" s="1188">
        <v>7</v>
      </c>
      <c r="AC454" s="1188">
        <v>3</v>
      </c>
      <c r="AD454" s="1182">
        <v>33</v>
      </c>
      <c r="AE454" s="1184">
        <f t="shared" si="171"/>
      </c>
      <c r="AF454" s="1178">
        <f t="shared" si="233"/>
      </c>
      <c r="AG454" s="1185" t="s">
        <v>741</v>
      </c>
      <c r="AH454" s="1185" t="s">
        <v>757</v>
      </c>
      <c r="AI454" s="1185">
        <v>27</v>
      </c>
    </row>
    <row customHeight="true" ht="18.452380952380953" r="455">
      <c r="A455" s="1170"/>
      <c r="B455" s="1191" t="s">
        <v>746</v>
      </c>
      <c r="C455" s="1191"/>
      <c r="D455" s="1192">
        <f>SUM(D451:D454)</f>
      </c>
      <c r="E455" s="1192">
        <f>SUM(E451:E454)</f>
      </c>
      <c r="F455" s="1192">
        <f>SUM(F451:F454)</f>
      </c>
      <c r="G455" s="1192">
        <f>SUM(G451:G454)</f>
      </c>
      <c r="H455" s="1192">
        <f>SUM(H451:H454)</f>
      </c>
      <c r="I455" s="1193">
        <f>SUM(I451:I454)</f>
      </c>
      <c r="J455" s="1193">
        <f t="shared" si="16"/>
      </c>
      <c r="K455" s="1193">
        <f t="shared" si="264"/>
      </c>
      <c r="L455" s="1194">
        <f t="shared" si="326"/>
      </c>
      <c r="M455" s="1193">
        <f t="shared" si="140"/>
      </c>
      <c r="N455" s="1193">
        <f t="shared" si="202"/>
      </c>
      <c r="O455" s="1195">
        <f t="shared" si="78"/>
      </c>
      <c r="P455" s="1195">
        <f t="shared" si="109"/>
      </c>
      <c r="Q455" s="1195">
        <f t="shared" si="543"/>
      </c>
      <c r="R455" s="1195">
        <f t="shared" si="47"/>
      </c>
      <c r="S455" s="1196">
        <f t="shared" si="295"/>
      </c>
      <c r="T455" s="1195">
        <f>AVERAGE(T451:T454)</f>
      </c>
      <c r="U455" s="1197">
        <f>AVERAGE(U451:U454)</f>
      </c>
      <c r="V455" s="1193">
        <f t="shared" si="357"/>
      </c>
      <c r="W455" s="1192">
        <f>SUM(W451:W454)</f>
      </c>
      <c r="X455" s="1192">
        <f>SUM(X451:X454)</f>
      </c>
      <c r="Y455" s="1192">
        <f>SUM(Y451:Y454)</f>
      </c>
      <c r="Z455" s="1192">
        <f>SUM(Z451:Z454)</f>
      </c>
      <c r="AA455" s="1192">
        <f>SUM(AA451:AA454)</f>
      </c>
      <c r="AB455" s="1192">
        <f>SUM(AB451:AB454)</f>
      </c>
      <c r="AC455" s="1192">
        <f>SUM(AC451:AC454)</f>
      </c>
      <c r="AD455" s="1192">
        <f>SUM(AD451:AD454)</f>
      </c>
      <c r="AE455" s="1193">
        <f t="shared" si="171"/>
      </c>
      <c r="AF455" s="1198">
        <f t="shared" si="233"/>
      </c>
      <c r="AG455" s="1199"/>
      <c r="AH455" s="1199"/>
      <c r="AI455" s="1196">
        <f>SUM(AI451:AI454)</f>
      </c>
    </row>
    <row customHeight="true" ht="18.452380952380953" r="456">
      <c r="A456" s="1170"/>
      <c r="B456" s="1171" t="s">
        <v>752</v>
      </c>
      <c r="C456" s="1189" t="s">
        <v>748</v>
      </c>
      <c r="D456" s="1173">
        <f t="shared" ref="D456:D459" si="453">E456+F456</f>
      </c>
      <c r="E456" s="1190">
        <v>781.71</v>
      </c>
      <c r="F456" s="1190">
        <v>2073.02</v>
      </c>
      <c r="G456" s="1190">
        <v>3</v>
      </c>
      <c r="H456" s="1190">
        <v>1</v>
      </c>
      <c r="I456" s="1176">
        <v>5157.200000000001</v>
      </c>
      <c r="J456" s="1177">
        <f t="shared" si="16"/>
      </c>
      <c r="K456" s="1177">
        <f t="shared" si="264"/>
      </c>
      <c r="L456" s="1177">
        <f t="shared" si="326"/>
      </c>
      <c r="M456" s="1177">
        <f t="shared" si="140"/>
      </c>
      <c r="N456" s="1178">
        <f t="shared" si="202"/>
      </c>
      <c r="O456" s="1179">
        <f t="shared" si="78"/>
      </c>
      <c r="P456" s="1179">
        <f t="shared" si="109"/>
      </c>
      <c r="Q456" s="1179">
        <f t="shared" si="543"/>
      </c>
      <c r="R456" s="1179">
        <f t="shared" si="47"/>
      </c>
      <c r="S456" s="1180">
        <f t="shared" si="295"/>
      </c>
      <c r="T456" s="1181">
        <v>0.0363</v>
      </c>
      <c r="U456" s="1182">
        <v>77</v>
      </c>
      <c r="V456" s="1178">
        <f t="shared" si="357"/>
      </c>
      <c r="W456" s="1182">
        <v>23664</v>
      </c>
      <c r="X456" s="1188">
        <v>391</v>
      </c>
      <c r="Y456" s="1188">
        <v>123</v>
      </c>
      <c r="Z456" s="1188">
        <v>399</v>
      </c>
      <c r="AA456" s="1188">
        <v>50</v>
      </c>
      <c r="AB456" s="1188">
        <v>8</v>
      </c>
      <c r="AC456" s="1188">
        <v>0</v>
      </c>
      <c r="AD456" s="1182">
        <v>21</v>
      </c>
      <c r="AE456" s="1184">
        <f t="shared" si="171"/>
      </c>
      <c r="AF456" s="1178">
        <f t="shared" si="233"/>
      </c>
      <c r="AG456" s="1185" t="s">
        <v>741</v>
      </c>
      <c r="AH456" s="1185" t="s">
        <v>757</v>
      </c>
      <c r="AI456" s="1185">
        <v>25</v>
      </c>
    </row>
    <row customHeight="true" ht="18.452380952380953" r="457">
      <c r="A457" s="1170"/>
      <c r="B457" s="1171" t="s">
        <v>752</v>
      </c>
      <c r="C457" s="1171" t="s">
        <v>749</v>
      </c>
      <c r="D457" s="1173">
        <f t="shared" si="453"/>
      </c>
      <c r="E457" s="1190">
        <v>831.95</v>
      </c>
      <c r="F457" s="1190">
        <v>2139.83</v>
      </c>
      <c r="G457" s="1190">
        <v>2</v>
      </c>
      <c r="H457" s="1190">
        <v>2</v>
      </c>
      <c r="I457" s="1176">
        <v>4361.580000000002</v>
      </c>
      <c r="J457" s="1177">
        <f t="shared" si="16"/>
      </c>
      <c r="K457" s="1177">
        <f t="shared" si="264"/>
      </c>
      <c r="L457" s="1177">
        <f t="shared" si="326"/>
      </c>
      <c r="M457" s="1177">
        <f t="shared" si="140"/>
      </c>
      <c r="N457" s="1178">
        <f t="shared" si="202"/>
      </c>
      <c r="O457" s="1179">
        <f t="shared" si="78"/>
      </c>
      <c r="P457" s="1179">
        <f t="shared" si="109"/>
      </c>
      <c r="Q457" s="1179">
        <f t="shared" si="543"/>
      </c>
      <c r="R457" s="1179">
        <f t="shared" si="47"/>
      </c>
      <c r="S457" s="1180">
        <f t="shared" si="295"/>
      </c>
      <c r="T457" s="1181">
        <v>0.0288</v>
      </c>
      <c r="U457" s="1182">
        <v>79</v>
      </c>
      <c r="V457" s="1178">
        <f t="shared" si="357"/>
      </c>
      <c r="W457" s="1182">
        <v>22628</v>
      </c>
      <c r="X457" s="1188">
        <v>330</v>
      </c>
      <c r="Y457" s="1188">
        <v>114</v>
      </c>
      <c r="Z457" s="1188">
        <v>340</v>
      </c>
      <c r="AA457" s="1188">
        <v>62</v>
      </c>
      <c r="AB457" s="1188">
        <v>5</v>
      </c>
      <c r="AC457" s="1188">
        <v>2</v>
      </c>
      <c r="AD457" s="1182">
        <v>18</v>
      </c>
      <c r="AE457" s="1184">
        <f t="shared" si="171"/>
      </c>
      <c r="AF457" s="1178">
        <f t="shared" si="233"/>
      </c>
      <c r="AG457" s="1185" t="s">
        <v>741</v>
      </c>
      <c r="AH457" s="1185" t="s">
        <v>757</v>
      </c>
      <c r="AI457" s="1185">
        <v>19</v>
      </c>
    </row>
    <row customHeight="true" ht="18.452380952380953" r="458">
      <c r="A458" s="1170"/>
      <c r="B458" s="1171" t="s">
        <v>752</v>
      </c>
      <c r="C458" s="1171" t="s">
        <v>750</v>
      </c>
      <c r="D458" s="1173">
        <f t="shared" si="453"/>
      </c>
      <c r="E458" s="1190">
        <v>1166.13</v>
      </c>
      <c r="F458" s="1190">
        <v>1834.22</v>
      </c>
      <c r="G458" s="1190">
        <v>4</v>
      </c>
      <c r="H458" s="1190">
        <v>4</v>
      </c>
      <c r="I458" s="1176">
        <v>8616.479999999996</v>
      </c>
      <c r="J458" s="1177">
        <f t="shared" si="16"/>
      </c>
      <c r="K458" s="1177">
        <f t="shared" si="264"/>
      </c>
      <c r="L458" s="1177">
        <f t="shared" si="326"/>
      </c>
      <c r="M458" s="1177">
        <f t="shared" si="140"/>
      </c>
      <c r="N458" s="1178">
        <f t="shared" si="202"/>
      </c>
      <c r="O458" s="1179">
        <f t="shared" si="78"/>
      </c>
      <c r="P458" s="1179">
        <f t="shared" si="109"/>
      </c>
      <c r="Q458" s="1179">
        <f t="shared" si="543"/>
      </c>
      <c r="R458" s="1179">
        <f t="shared" si="47"/>
      </c>
      <c r="S458" s="1180">
        <f t="shared" si="295"/>
      </c>
      <c r="T458" s="1181">
        <v>0.0238</v>
      </c>
      <c r="U458" s="1182">
        <v>76</v>
      </c>
      <c r="V458" s="1178">
        <f t="shared" si="357"/>
      </c>
      <c r="W458" s="1182">
        <v>28088</v>
      </c>
      <c r="X458" s="1188">
        <v>454</v>
      </c>
      <c r="Y458" s="1188">
        <v>132</v>
      </c>
      <c r="Z458" s="1188">
        <v>468</v>
      </c>
      <c r="AA458" s="1188">
        <v>77</v>
      </c>
      <c r="AB458" s="1188">
        <v>8</v>
      </c>
      <c r="AC458" s="1188">
        <v>2</v>
      </c>
      <c r="AD458" s="1182">
        <v>24</v>
      </c>
      <c r="AE458" s="1184">
        <f t="shared" si="171"/>
      </c>
      <c r="AF458" s="1178">
        <f t="shared" si="233"/>
      </c>
      <c r="AG458" s="1185" t="s">
        <v>741</v>
      </c>
      <c r="AH458" s="1185" t="s">
        <v>757</v>
      </c>
      <c r="AI458" s="1185">
        <v>23</v>
      </c>
    </row>
    <row customHeight="true" ht="18.452380952380953" r="459">
      <c r="A459" s="1170"/>
      <c r="B459" s="1171" t="s">
        <v>752</v>
      </c>
      <c r="C459" s="1171" t="s">
        <v>751</v>
      </c>
      <c r="D459" s="1173">
        <f t="shared" si="453"/>
      </c>
      <c r="E459" s="1190">
        <v>1100.36</v>
      </c>
      <c r="F459" s="1190">
        <v>2248.16</v>
      </c>
      <c r="G459" s="1190">
        <v>6</v>
      </c>
      <c r="H459" s="1190">
        <v>4</v>
      </c>
      <c r="I459" s="1176">
        <v>9639.650000000001</v>
      </c>
      <c r="J459" s="1177">
        <f t="shared" si="16"/>
      </c>
      <c r="K459" s="1177">
        <f t="shared" si="264"/>
      </c>
      <c r="L459" s="1177">
        <f t="shared" si="326"/>
      </c>
      <c r="M459" s="1177">
        <f t="shared" si="140"/>
      </c>
      <c r="N459" s="1178">
        <f t="shared" si="202"/>
      </c>
      <c r="O459" s="1179">
        <f t="shared" si="78"/>
      </c>
      <c r="P459" s="1179">
        <f t="shared" si="109"/>
      </c>
      <c r="Q459" s="1179">
        <f t="shared" si="543"/>
      </c>
      <c r="R459" s="1179">
        <f t="shared" si="47"/>
      </c>
      <c r="S459" s="1180">
        <f t="shared" si="295"/>
      </c>
      <c r="T459" s="1181">
        <v>0.0347</v>
      </c>
      <c r="U459" s="1182">
        <v>75</v>
      </c>
      <c r="V459" s="1178">
        <f t="shared" si="357"/>
      </c>
      <c r="W459" s="1182">
        <v>29348</v>
      </c>
      <c r="X459" s="1188">
        <v>557</v>
      </c>
      <c r="Y459" s="1188">
        <v>134</v>
      </c>
      <c r="Z459" s="1188">
        <v>571</v>
      </c>
      <c r="AA459" s="1188">
        <v>101</v>
      </c>
      <c r="AB459" s="1188">
        <v>5</v>
      </c>
      <c r="AC459" s="1188">
        <v>1</v>
      </c>
      <c r="AD459" s="1182">
        <v>17</v>
      </c>
      <c r="AE459" s="1184">
        <f t="shared" si="171"/>
      </c>
      <c r="AF459" s="1178">
        <f t="shared" si="233"/>
      </c>
      <c r="AG459" s="1185" t="s">
        <v>741</v>
      </c>
      <c r="AH459" s="1185" t="s">
        <v>757</v>
      </c>
      <c r="AI459" s="1185">
        <v>26</v>
      </c>
    </row>
    <row customHeight="true" ht="18.452380952380953" r="460">
      <c r="A460" s="1170"/>
      <c r="B460" s="1191" t="s">
        <v>746</v>
      </c>
      <c r="C460" s="1191"/>
      <c r="D460" s="1192">
        <f>SUM(D456:D459)</f>
      </c>
      <c r="E460" s="1192">
        <f>SUM(E456:E459)</f>
      </c>
      <c r="F460" s="1192">
        <f>SUM(F456:F459)</f>
      </c>
      <c r="G460" s="1192">
        <f>SUM(G456:G459)</f>
      </c>
      <c r="H460" s="1192">
        <f>SUM(H456:H459)</f>
      </c>
      <c r="I460" s="1192">
        <f>SUM(I456:I459)</f>
      </c>
      <c r="J460" s="1193">
        <f t="shared" si="16"/>
      </c>
      <c r="K460" s="1193">
        <f t="shared" si="264"/>
      </c>
      <c r="L460" s="1194">
        <f t="shared" si="326"/>
      </c>
      <c r="M460" s="1193">
        <f t="shared" si="140"/>
      </c>
      <c r="N460" s="1193">
        <f t="shared" si="202"/>
      </c>
      <c r="O460" s="1195">
        <f t="shared" si="78"/>
      </c>
      <c r="P460" s="1195">
        <f t="shared" si="109"/>
      </c>
      <c r="Q460" s="1195">
        <f t="shared" si="543"/>
      </c>
      <c r="R460" s="1195">
        <f t="shared" si="47"/>
      </c>
      <c r="S460" s="1196">
        <f t="shared" si="295"/>
      </c>
      <c r="T460" s="1195">
        <f>AVERAGE(T456:T459)</f>
      </c>
      <c r="U460" s="1197">
        <f>AVERAGE(U456:U459)</f>
      </c>
      <c r="V460" s="1200">
        <f t="shared" si="357"/>
      </c>
      <c r="W460" s="1192">
        <f>SUM(W456:W459)</f>
      </c>
      <c r="X460" s="1192">
        <f>SUM(X456:X459)</f>
      </c>
      <c r="Y460" s="1192">
        <f>SUM(Y456:Y459)</f>
      </c>
      <c r="Z460" s="1192">
        <f>SUM(Z456:Z459)</f>
      </c>
      <c r="AA460" s="1192">
        <f>SUM(AA456:AA459)</f>
      </c>
      <c r="AB460" s="1192">
        <f>SUM(AB456:AB459)</f>
      </c>
      <c r="AC460" s="1192">
        <f>SUM(AC456:AC459)</f>
      </c>
      <c r="AD460" s="1192">
        <f>SUM(AD456:AD459)</f>
      </c>
      <c r="AE460" s="1193">
        <f t="shared" si="171"/>
      </c>
      <c r="AF460" s="1198">
        <f t="shared" si="233"/>
      </c>
      <c r="AG460" s="1199"/>
      <c r="AH460" s="1199"/>
      <c r="AI460" s="1196">
        <f>SUM(AI456:AI459)</f>
      </c>
    </row>
    <row customHeight="true" ht="18.452380952380953" r="461">
      <c r="A461" s="1170"/>
      <c r="B461" s="1223" t="s">
        <v>760</v>
      </c>
      <c r="C461" s="1171" t="s">
        <v>753</v>
      </c>
      <c r="D461" s="1173">
        <f t="shared" ref="D461:D464" si="454">E461+F461</f>
      </c>
      <c r="E461" s="1190">
        <v>1041.91</v>
      </c>
      <c r="F461" s="1190">
        <v>2033.6</v>
      </c>
      <c r="G461" s="1190">
        <v>6</v>
      </c>
      <c r="H461" s="1190">
        <v>6</v>
      </c>
      <c r="I461" s="1177">
        <v>10669.620000000003</v>
      </c>
      <c r="J461" s="1177">
        <f t="shared" si="16"/>
      </c>
      <c r="K461" s="1177">
        <f t="shared" si="264"/>
      </c>
      <c r="L461" s="1177">
        <f t="shared" si="326"/>
      </c>
      <c r="M461" s="1177">
        <f t="shared" si="140"/>
      </c>
      <c r="N461" s="1178">
        <f t="shared" si="202"/>
      </c>
      <c r="O461" s="1179">
        <f t="shared" si="78"/>
      </c>
      <c r="P461" s="1179">
        <f t="shared" si="109"/>
      </c>
      <c r="Q461" s="1179">
        <f t="shared" si="543"/>
      </c>
      <c r="R461" s="1179">
        <f t="shared" si="47"/>
      </c>
      <c r="S461" s="1180">
        <f t="shared" si="295"/>
      </c>
      <c r="T461" s="1181">
        <v>0.0312</v>
      </c>
      <c r="U461" s="1182">
        <v>78</v>
      </c>
      <c r="V461" s="1178">
        <f t="shared" si="357"/>
      </c>
      <c r="W461" s="1182">
        <v>26751</v>
      </c>
      <c r="X461" s="1182">
        <v>446</v>
      </c>
      <c r="Y461" s="1182">
        <v>124</v>
      </c>
      <c r="Z461" s="1182">
        <v>455</v>
      </c>
      <c r="AA461" s="1182">
        <v>68</v>
      </c>
      <c r="AB461" s="1182">
        <v>6</v>
      </c>
      <c r="AC461" s="1182">
        <v>0</v>
      </c>
      <c r="AD461" s="1182">
        <v>35</v>
      </c>
      <c r="AE461" s="1184">
        <f t="shared" si="171"/>
      </c>
      <c r="AF461" s="1178">
        <f t="shared" si="233"/>
      </c>
      <c r="AG461" s="1185" t="s">
        <v>741</v>
      </c>
      <c r="AH461" s="1185" t="s">
        <v>757</v>
      </c>
      <c r="AI461" s="1185">
        <v>25</v>
      </c>
    </row>
    <row customHeight="true" ht="18.452380952380953" r="462">
      <c r="A462" s="1170"/>
      <c r="B462" s="1223" t="s">
        <v>760</v>
      </c>
      <c r="C462" s="1171" t="s">
        <v>754</v>
      </c>
      <c r="D462" s="1173">
        <f t="shared" si="454"/>
      </c>
      <c r="E462" s="1190">
        <v>1279.66</v>
      </c>
      <c r="F462" s="1190">
        <v>1916.73</v>
      </c>
      <c r="G462" s="1190">
        <v>4</v>
      </c>
      <c r="H462" s="1190">
        <v>3</v>
      </c>
      <c r="I462" s="1177">
        <v>7992.279999999999</v>
      </c>
      <c r="J462" s="1177">
        <f t="shared" si="16"/>
      </c>
      <c r="K462" s="1177">
        <f t="shared" si="264"/>
      </c>
      <c r="L462" s="1177">
        <f t="shared" si="326"/>
      </c>
      <c r="M462" s="1177">
        <f t="shared" si="140"/>
      </c>
      <c r="N462" s="1178">
        <f t="shared" si="202"/>
      </c>
      <c r="O462" s="1179">
        <f t="shared" si="78"/>
      </c>
      <c r="P462" s="1179">
        <f t="shared" si="109"/>
      </c>
      <c r="Q462" s="1179">
        <f t="shared" si="543"/>
      </c>
      <c r="R462" s="1179">
        <f t="shared" si="47"/>
      </c>
      <c r="S462" s="1180">
        <f t="shared" si="295"/>
      </c>
      <c r="T462" s="1181">
        <v>0.0237</v>
      </c>
      <c r="U462" s="1182">
        <v>73</v>
      </c>
      <c r="V462" s="1178">
        <f t="shared" si="357"/>
      </c>
      <c r="W462" s="1182">
        <v>33618</v>
      </c>
      <c r="X462" s="1182">
        <v>775</v>
      </c>
      <c r="Y462" s="1182">
        <v>140</v>
      </c>
      <c r="Z462" s="1182">
        <v>818</v>
      </c>
      <c r="AA462" s="1182">
        <v>50</v>
      </c>
      <c r="AB462" s="1182">
        <v>6</v>
      </c>
      <c r="AC462" s="1182">
        <v>4</v>
      </c>
      <c r="AD462" s="1182">
        <v>27</v>
      </c>
      <c r="AE462" s="1184">
        <f t="shared" si="171"/>
      </c>
      <c r="AF462" s="1178">
        <f t="shared" si="233"/>
      </c>
      <c r="AG462" s="1185" t="s">
        <v>741</v>
      </c>
      <c r="AH462" s="1185" t="s">
        <v>757</v>
      </c>
      <c r="AI462" s="1185">
        <v>22</v>
      </c>
    </row>
    <row customHeight="true" ht="18.452380952380953" r="463">
      <c r="A463" s="1170"/>
      <c r="B463" s="1223" t="s">
        <v>760</v>
      </c>
      <c r="C463" s="1171" t="s">
        <v>755</v>
      </c>
      <c r="D463" s="1173">
        <f t="shared" si="454"/>
      </c>
      <c r="E463" s="1190">
        <v>933.61</v>
      </c>
      <c r="F463" s="1190">
        <v>2203.58</v>
      </c>
      <c r="G463" s="1190">
        <v>4</v>
      </c>
      <c r="H463" s="1190">
        <v>2</v>
      </c>
      <c r="I463" s="1177">
        <v>7154.369999999995</v>
      </c>
      <c r="J463" s="1177">
        <f t="shared" si="16"/>
      </c>
      <c r="K463" s="1177">
        <f t="shared" si="264"/>
      </c>
      <c r="L463" s="1177">
        <f t="shared" si="326"/>
      </c>
      <c r="M463" s="1177">
        <f t="shared" si="140"/>
      </c>
      <c r="N463" s="1178">
        <f t="shared" si="202"/>
      </c>
      <c r="O463" s="1179">
        <f t="shared" si="78"/>
      </c>
      <c r="P463" s="1179">
        <f t="shared" si="109"/>
      </c>
      <c r="Q463" s="1179">
        <f t="shared" si="543"/>
      </c>
      <c r="R463" s="1179">
        <f t="shared" si="47"/>
      </c>
      <c r="S463" s="1180">
        <f t="shared" si="295"/>
      </c>
      <c r="T463" s="1181">
        <v>0.046</v>
      </c>
      <c r="U463" s="1182">
        <v>74</v>
      </c>
      <c r="V463" s="1178">
        <f t="shared" si="357"/>
      </c>
      <c r="W463" s="1182">
        <v>28866</v>
      </c>
      <c r="X463" s="1182">
        <v>434</v>
      </c>
      <c r="Y463" s="1182">
        <v>162</v>
      </c>
      <c r="Z463" s="1182">
        <v>446</v>
      </c>
      <c r="AA463" s="1182">
        <v>67</v>
      </c>
      <c r="AB463" s="1182">
        <v>5</v>
      </c>
      <c r="AC463" s="1182">
        <v>5</v>
      </c>
      <c r="AD463" s="1182">
        <v>35</v>
      </c>
      <c r="AE463" s="1184">
        <f t="shared" si="171"/>
      </c>
      <c r="AF463" s="1178">
        <f t="shared" si="233"/>
      </c>
      <c r="AG463" s="1130" t="s">
        <v>756</v>
      </c>
      <c r="AH463" s="1185" t="s">
        <v>742</v>
      </c>
      <c r="AI463" s="1185">
        <v>31</v>
      </c>
    </row>
    <row customHeight="true" ht="18.452380952380953" r="464">
      <c r="A464" s="1170"/>
      <c r="B464" s="1223" t="s">
        <v>760</v>
      </c>
      <c r="C464" s="1171" t="s">
        <v>758</v>
      </c>
      <c r="D464" s="1173">
        <f t="shared" si="454"/>
      </c>
      <c r="E464" s="1190">
        <v>1020.59</v>
      </c>
      <c r="F464" s="1190">
        <v>2275.38</v>
      </c>
      <c r="G464" s="1190">
        <v>6</v>
      </c>
      <c r="H464" s="1190">
        <v>3</v>
      </c>
      <c r="I464" s="1177">
        <v>11096.619999999995</v>
      </c>
      <c r="J464" s="1177">
        <f t="shared" si="16"/>
      </c>
      <c r="K464" s="1177">
        <f t="shared" si="264"/>
      </c>
      <c r="L464" s="1177">
        <f t="shared" si="326"/>
      </c>
      <c r="M464" s="1177">
        <f t="shared" si="140"/>
      </c>
      <c r="N464" s="1178">
        <f t="shared" si="202"/>
      </c>
      <c r="O464" s="1179">
        <f t="shared" si="78"/>
      </c>
      <c r="P464" s="1179">
        <f t="shared" si="109"/>
      </c>
      <c r="Q464" s="1179">
        <f t="shared" si="543"/>
      </c>
      <c r="R464" s="1179">
        <f t="shared" si="47"/>
      </c>
      <c r="S464" s="1180">
        <f t="shared" si="295"/>
      </c>
      <c r="T464" s="1181">
        <v>0.0316</v>
      </c>
      <c r="U464" s="1182">
        <v>75</v>
      </c>
      <c r="V464" s="1178">
        <f t="shared" si="357"/>
      </c>
      <c r="W464" s="1182">
        <v>32105</v>
      </c>
      <c r="X464" s="1182">
        <v>413</v>
      </c>
      <c r="Y464" s="1182">
        <v>144</v>
      </c>
      <c r="Z464" s="1182">
        <v>437</v>
      </c>
      <c r="AA464" s="1182">
        <v>59</v>
      </c>
      <c r="AB464" s="1182">
        <v>7</v>
      </c>
      <c r="AC464" s="1182">
        <v>1</v>
      </c>
      <c r="AD464" s="1182">
        <v>33</v>
      </c>
      <c r="AE464" s="1184">
        <f t="shared" si="171"/>
      </c>
      <c r="AF464" s="1178">
        <f t="shared" si="233"/>
      </c>
      <c r="AG464" s="1130" t="s">
        <v>756</v>
      </c>
      <c r="AH464" s="1185" t="s">
        <v>742</v>
      </c>
      <c r="AI464" s="1185">
        <v>27</v>
      </c>
    </row>
    <row customHeight="true" ht="18.452380952380953" r="465">
      <c r="A465" s="1170"/>
      <c r="B465" s="1207" t="s">
        <v>746</v>
      </c>
      <c r="C465" s="1207"/>
      <c r="D465" s="1192">
        <f>SUM(D461:D464)</f>
      </c>
      <c r="E465" s="1192">
        <f>SUM(E461:E464)</f>
      </c>
      <c r="F465" s="1192">
        <f>SUM(F461:F464)</f>
      </c>
      <c r="G465" s="1192">
        <f>SUM(G461:G464)</f>
      </c>
      <c r="H465" s="1192">
        <f>SUM(H461:H464)</f>
      </c>
      <c r="I465" s="1192">
        <f>SUM(I461:I464)</f>
      </c>
      <c r="J465" s="1193">
        <f t="shared" si="16"/>
      </c>
      <c r="K465" s="1193">
        <f t="shared" si="264"/>
      </c>
      <c r="L465" s="1194">
        <f t="shared" si="326"/>
      </c>
      <c r="M465" s="1193">
        <f t="shared" si="140"/>
      </c>
      <c r="N465" s="1193">
        <f t="shared" si="202"/>
      </c>
      <c r="O465" s="1195">
        <f t="shared" si="78"/>
      </c>
      <c r="P465" s="1195">
        <f t="shared" si="109"/>
      </c>
      <c r="Q465" s="1195">
        <f t="shared" si="543"/>
      </c>
      <c r="R465" s="1195">
        <f t="shared" si="47"/>
      </c>
      <c r="S465" s="1196">
        <f t="shared" si="295"/>
      </c>
      <c r="T465" s="1195">
        <f>AVERAGE(T461:T464)</f>
      </c>
      <c r="U465" s="1197">
        <f>AVERAGE(U461:U464)</f>
      </c>
      <c r="V465" s="1200">
        <f t="shared" si="357"/>
      </c>
      <c r="W465" s="1192">
        <f>SUM(W461:W464)</f>
      </c>
      <c r="X465" s="1192">
        <f>SUM(X461:X464)</f>
      </c>
      <c r="Y465" s="1192">
        <f>SUM(Y461:Y464)</f>
      </c>
      <c r="Z465" s="1192">
        <f>SUM(Z461:Z464)</f>
      </c>
      <c r="AA465" s="1192">
        <f>SUM(AA461:AA464)</f>
      </c>
      <c r="AB465" s="1192">
        <f>SUM(AB461:AB464)</f>
      </c>
      <c r="AC465" s="1192">
        <f>SUM(AC461:AC464)</f>
      </c>
      <c r="AD465" s="1192">
        <f>SUM(AD461:AD464)</f>
      </c>
      <c r="AE465" s="1193">
        <f t="shared" si="171"/>
      </c>
      <c r="AF465" s="1198">
        <f t="shared" si="233"/>
      </c>
      <c r="AG465" s="1199"/>
      <c r="AH465" s="1199"/>
      <c r="AI465" s="1192">
        <f>SUM(AI461:AI464)</f>
      </c>
    </row>
    <row customHeight="true" ht="18.452380952380953" r="466">
      <c r="A466" s="1170"/>
      <c r="B466" s="1171" t="s">
        <v>739</v>
      </c>
      <c r="C466" s="1136" t="s">
        <v>759</v>
      </c>
      <c r="D466" s="1218">
        <f t="shared" ref="D466:D469" si="455">E466+F466</f>
      </c>
      <c r="E466" s="1174">
        <v>948.28</v>
      </c>
      <c r="F466" s="1174">
        <v>2518.58</v>
      </c>
      <c r="G466" s="1190">
        <v>2</v>
      </c>
      <c r="H466" s="1190">
        <v>2</v>
      </c>
      <c r="I466" s="1176">
        <v>4045.7100000000064</v>
      </c>
      <c r="J466" s="1177">
        <f t="shared" si="16"/>
      </c>
      <c r="K466" s="1177">
        <f t="shared" si="264"/>
      </c>
      <c r="L466" s="1177">
        <f t="shared" si="326"/>
      </c>
      <c r="M466" s="1177">
        <f t="shared" si="140"/>
      </c>
      <c r="N466" s="1178">
        <f t="shared" si="202"/>
      </c>
      <c r="O466" s="1179">
        <f t="shared" si="78"/>
      </c>
      <c r="P466" s="1179">
        <f t="shared" si="109"/>
      </c>
      <c r="Q466" s="1179">
        <f t="shared" si="543"/>
      </c>
      <c r="R466" s="1179">
        <f t="shared" si="47"/>
      </c>
      <c r="S466" s="1180">
        <f t="shared" si="295"/>
      </c>
      <c r="T466" s="1181">
        <v>0.0432</v>
      </c>
      <c r="U466" s="1182">
        <v>74</v>
      </c>
      <c r="V466" s="1178">
        <f t="shared" si="357"/>
      </c>
      <c r="W466" s="1182">
        <v>32221</v>
      </c>
      <c r="X466" s="1182">
        <v>487</v>
      </c>
      <c r="Y466" s="1182">
        <v>171</v>
      </c>
      <c r="Z466" s="1182">
        <v>496</v>
      </c>
      <c r="AA466" s="1182">
        <v>86</v>
      </c>
      <c r="AB466" s="1182">
        <v>5</v>
      </c>
      <c r="AC466" s="1182">
        <v>2</v>
      </c>
      <c r="AD466" s="1182">
        <v>29</v>
      </c>
      <c r="AE466" s="1184">
        <f t="shared" si="171"/>
      </c>
      <c r="AF466" s="1178">
        <f t="shared" si="233"/>
      </c>
      <c r="AG466" s="1130" t="s">
        <v>756</v>
      </c>
      <c r="AH466" s="1185" t="s">
        <v>742</v>
      </c>
      <c r="AI466" s="1185">
        <v>28</v>
      </c>
    </row>
    <row customHeight="true" ht="18.452380952380953" r="467">
      <c r="A467" s="1170"/>
      <c r="B467" s="1171" t="s">
        <v>739</v>
      </c>
      <c r="C467" s="1136" t="s">
        <v>761</v>
      </c>
      <c r="D467" s="1218">
        <f t="shared" si="455"/>
      </c>
      <c r="E467" s="1174">
        <v>184.68</v>
      </c>
      <c r="F467" s="1174">
        <v>2485.3</v>
      </c>
      <c r="G467" s="1190">
        <v>4</v>
      </c>
      <c r="H467" s="1190">
        <v>1</v>
      </c>
      <c r="I467" s="1176">
        <v>9292.139999999985</v>
      </c>
      <c r="J467" s="1177">
        <f t="shared" si="16"/>
      </c>
      <c r="K467" s="1177">
        <f t="shared" si="264"/>
      </c>
      <c r="L467" s="1177">
        <f t="shared" si="326"/>
      </c>
      <c r="M467" s="1177">
        <f t="shared" si="140"/>
      </c>
      <c r="N467" s="1178">
        <f t="shared" si="202"/>
      </c>
      <c r="O467" s="1179">
        <f t="shared" si="78"/>
      </c>
      <c r="P467" s="1179">
        <f t="shared" si="109"/>
      </c>
      <c r="Q467" s="1179">
        <f t="shared" si="543"/>
      </c>
      <c r="R467" s="1179">
        <f t="shared" si="47"/>
      </c>
      <c r="S467" s="1180">
        <f t="shared" si="295"/>
      </c>
      <c r="T467" s="1181">
        <v>0.099</v>
      </c>
      <c r="U467" s="1182">
        <v>76</v>
      </c>
      <c r="V467" s="1178">
        <f t="shared" si="357"/>
      </c>
      <c r="W467" s="1182">
        <v>30476</v>
      </c>
      <c r="X467" s="1182">
        <v>342</v>
      </c>
      <c r="Y467" s="1182">
        <v>169</v>
      </c>
      <c r="Z467" s="1182">
        <v>357</v>
      </c>
      <c r="AA467" s="1182">
        <v>67</v>
      </c>
      <c r="AB467" s="1182">
        <v>6</v>
      </c>
      <c r="AC467" s="1182">
        <v>1</v>
      </c>
      <c r="AD467" s="1182">
        <v>52</v>
      </c>
      <c r="AE467" s="1184">
        <f t="shared" si="171"/>
      </c>
      <c r="AF467" s="1178">
        <f t="shared" si="233"/>
      </c>
      <c r="AG467" s="1130" t="s">
        <v>756</v>
      </c>
      <c r="AH467" s="1185" t="s">
        <v>742</v>
      </c>
      <c r="AI467" s="1185">
        <v>24</v>
      </c>
    </row>
    <row customHeight="true" ht="18.452380952380953" r="468">
      <c r="A468" s="1170"/>
      <c r="B468" s="1171" t="s">
        <v>739</v>
      </c>
      <c r="C468" s="1136" t="s">
        <v>762</v>
      </c>
      <c r="D468" s="1218">
        <f t="shared" si="455"/>
      </c>
      <c r="E468" s="1174">
        <v>1011.57</v>
      </c>
      <c r="F468" s="1174">
        <v>2310.94</v>
      </c>
      <c r="G468" s="1190">
        <v>8</v>
      </c>
      <c r="H468" s="1190">
        <v>6</v>
      </c>
      <c r="I468" s="1176">
        <v>14147.98000000001</v>
      </c>
      <c r="J468" s="1177">
        <f t="shared" si="16"/>
      </c>
      <c r="K468" s="1177">
        <f t="shared" si="264"/>
      </c>
      <c r="L468" s="1177">
        <f t="shared" si="326"/>
      </c>
      <c r="M468" s="1177">
        <f t="shared" si="140"/>
      </c>
      <c r="N468" s="1178">
        <f t="shared" si="202"/>
      </c>
      <c r="O468" s="1179">
        <f t="shared" si="78"/>
      </c>
      <c r="P468" s="1179">
        <f t="shared" si="109"/>
      </c>
      <c r="Q468" s="1179">
        <f t="shared" si="543"/>
      </c>
      <c r="R468" s="1179">
        <f t="shared" si="47"/>
      </c>
      <c r="S468" s="1180">
        <f t="shared" si="295"/>
      </c>
      <c r="T468" s="1181">
        <v>0.0443</v>
      </c>
      <c r="U468" s="1182">
        <v>79</v>
      </c>
      <c r="V468" s="1178">
        <f t="shared" si="357"/>
      </c>
      <c r="W468" s="1182">
        <v>33475</v>
      </c>
      <c r="X468" s="1182">
        <v>477</v>
      </c>
      <c r="Y468" s="1182">
        <v>168</v>
      </c>
      <c r="Z468" s="1182">
        <v>492</v>
      </c>
      <c r="AA468" s="1182">
        <v>92</v>
      </c>
      <c r="AB468" s="1182">
        <v>7</v>
      </c>
      <c r="AC468" s="1182">
        <v>1</v>
      </c>
      <c r="AD468" s="1182">
        <v>45</v>
      </c>
      <c r="AE468" s="1184">
        <f t="shared" si="171"/>
      </c>
      <c r="AF468" s="1178">
        <f t="shared" si="233"/>
      </c>
      <c r="AG468" s="1130" t="s">
        <v>756</v>
      </c>
      <c r="AH468" s="1185" t="s">
        <v>742</v>
      </c>
      <c r="AI468" s="1185">
        <v>32</v>
      </c>
    </row>
    <row customHeight="true" ht="18.452380952380953" r="469">
      <c r="A469" s="1170"/>
      <c r="B469" s="1171" t="s">
        <v>739</v>
      </c>
      <c r="C469" s="1136" t="s">
        <v>764</v>
      </c>
      <c r="D469" s="1218">
        <f t="shared" si="455"/>
      </c>
      <c r="E469" s="1174">
        <v>1199.56</v>
      </c>
      <c r="F469" s="1174">
        <v>2232.87</v>
      </c>
      <c r="G469" s="1190">
        <v>5</v>
      </c>
      <c r="H469" s="1190">
        <v>5</v>
      </c>
      <c r="I469" s="1176">
        <v>9922.779999999999</v>
      </c>
      <c r="J469" s="1177">
        <f t="shared" si="16"/>
      </c>
      <c r="K469" s="1177">
        <f t="shared" si="264"/>
      </c>
      <c r="L469" s="1177">
        <f t="shared" si="326"/>
      </c>
      <c r="M469" s="1177">
        <f t="shared" si="140"/>
      </c>
      <c r="N469" s="1178">
        <f t="shared" si="202"/>
      </c>
      <c r="O469" s="1179">
        <f t="shared" si="78"/>
      </c>
      <c r="P469" s="1179">
        <f t="shared" si="109"/>
      </c>
      <c r="Q469" s="1179">
        <f t="shared" si="543"/>
      </c>
      <c r="R469" s="1179">
        <f t="shared" si="47"/>
      </c>
      <c r="S469" s="1180">
        <f t="shared" si="295"/>
      </c>
      <c r="T469" s="1181">
        <v>0.0332</v>
      </c>
      <c r="U469" s="1182">
        <v>81</v>
      </c>
      <c r="V469" s="1178">
        <f t="shared" si="357"/>
      </c>
      <c r="W469" s="1182">
        <v>35757</v>
      </c>
      <c r="X469" s="1182">
        <v>442</v>
      </c>
      <c r="Y469" s="1182">
        <v>169</v>
      </c>
      <c r="Z469" s="1182">
        <v>449</v>
      </c>
      <c r="AA469" s="1182">
        <v>109</v>
      </c>
      <c r="AB469" s="1182">
        <v>4</v>
      </c>
      <c r="AC469" s="1182">
        <v>3</v>
      </c>
      <c r="AD469" s="1182">
        <v>39</v>
      </c>
      <c r="AE469" s="1184">
        <f t="shared" si="171"/>
      </c>
      <c r="AF469" s="1178">
        <f t="shared" si="233"/>
      </c>
      <c r="AG469" s="1130" t="s">
        <v>756</v>
      </c>
      <c r="AH469" s="1185" t="s">
        <v>742</v>
      </c>
      <c r="AI469" s="1185">
        <v>30</v>
      </c>
    </row>
    <row customHeight="true" ht="18.452380952380953" r="470">
      <c r="A470" s="1170"/>
      <c r="B470" s="1208" t="s">
        <v>746</v>
      </c>
      <c r="C470" s="1208"/>
      <c r="D470" s="1219">
        <f>SUM(D466:D469)</f>
      </c>
      <c r="E470" s="1192">
        <f>SUM(E466:E469)</f>
      </c>
      <c r="F470" s="1192">
        <f>SUM(F466:F469)</f>
      </c>
      <c r="G470" s="1192">
        <f>SUM(G466:G469)</f>
      </c>
      <c r="H470" s="1192">
        <f>SUM(H466:H469)</f>
      </c>
      <c r="I470" s="1192">
        <f>SUM(I466:I469)</f>
      </c>
      <c r="J470" s="1193">
        <f t="shared" si="16"/>
      </c>
      <c r="K470" s="1193">
        <f t="shared" si="264"/>
      </c>
      <c r="L470" s="1194">
        <f t="shared" si="326"/>
      </c>
      <c r="M470" s="1193">
        <f t="shared" si="140"/>
      </c>
      <c r="N470" s="1193">
        <f t="shared" si="202"/>
      </c>
      <c r="O470" s="1195">
        <f t="shared" si="78"/>
      </c>
      <c r="P470" s="1195">
        <f t="shared" si="109"/>
      </c>
      <c r="Q470" s="1195">
        <f t="shared" si="543"/>
      </c>
      <c r="R470" s="1195">
        <f t="shared" si="47"/>
      </c>
      <c r="S470" s="1196">
        <f t="shared" si="295"/>
      </c>
      <c r="T470" s="1195">
        <f>AVERAGE(T466:T469)</f>
      </c>
      <c r="U470" s="1197">
        <f>AVERAGE(U466:U469)</f>
      </c>
      <c r="V470" s="1200">
        <f t="shared" si="357"/>
      </c>
      <c r="W470" s="1192">
        <f>SUM(W466:W469)</f>
      </c>
      <c r="X470" s="1192">
        <f>SUM(X466:X469)</f>
      </c>
      <c r="Y470" s="1192">
        <f>SUM(Y466:Y469)</f>
      </c>
      <c r="Z470" s="1192">
        <f>SUM(Z466:Z469)</f>
      </c>
      <c r="AA470" s="1192">
        <f>SUM(AA466:AA469)</f>
      </c>
      <c r="AB470" s="1192">
        <f>SUM(AB466:AB469)</f>
      </c>
      <c r="AC470" s="1192">
        <f>SUM(AC466:AC469)</f>
      </c>
      <c r="AD470" s="1192">
        <f>SUM(AD466:AD469)</f>
      </c>
      <c r="AE470" s="1193">
        <f t="shared" si="171"/>
      </c>
      <c r="AF470" s="1198">
        <f t="shared" si="233"/>
      </c>
      <c r="AG470" s="1199"/>
      <c r="AH470" s="1199"/>
      <c r="AI470" s="1192">
        <f>SUM(AI466:AI469)</f>
      </c>
    </row>
    <row customHeight="true" ht="18.452380952380953" r="471">
      <c r="A471" s="1170"/>
      <c r="B471" s="1171" t="s">
        <v>772</v>
      </c>
      <c r="C471" s="1189" t="s">
        <v>765</v>
      </c>
      <c r="D471" s="1218">
        <f t="shared" ref="D471:D474" si="456">E471+F471</f>
      </c>
      <c r="E471" s="1174">
        <v>806.82</v>
      </c>
      <c r="F471" s="1174">
        <v>2491.47</v>
      </c>
      <c r="G471" s="1190">
        <v>3</v>
      </c>
      <c r="H471" s="1190">
        <v>3</v>
      </c>
      <c r="I471" s="1176">
        <v>7606.179999999993</v>
      </c>
      <c r="J471" s="1177">
        <f t="shared" si="16"/>
      </c>
      <c r="K471" s="1177">
        <f t="shared" si="264"/>
      </c>
      <c r="L471" s="1177">
        <f t="shared" si="326"/>
      </c>
      <c r="M471" s="1177">
        <f t="shared" si="140"/>
      </c>
      <c r="N471" s="1178">
        <f t="shared" si="202"/>
      </c>
      <c r="O471" s="1179">
        <f t="shared" si="78"/>
      </c>
      <c r="P471" s="1179">
        <f t="shared" si="109"/>
      </c>
      <c r="Q471" s="1179">
        <f t="shared" si="543"/>
      </c>
      <c r="R471" s="1179">
        <f t="shared" si="47"/>
      </c>
      <c r="S471" s="1180">
        <f t="shared" si="295"/>
      </c>
      <c r="T471" s="1181">
        <v>0.0349</v>
      </c>
      <c r="U471" s="1182">
        <v>81</v>
      </c>
      <c r="V471" s="1178">
        <f t="shared" si="357"/>
      </c>
      <c r="W471" s="1182">
        <v>36987</v>
      </c>
      <c r="X471" s="1182">
        <v>461</v>
      </c>
      <c r="Y471" s="1182">
        <v>168</v>
      </c>
      <c r="Z471" s="1182">
        <v>462</v>
      </c>
      <c r="AA471" s="1182">
        <v>60</v>
      </c>
      <c r="AB471" s="1182">
        <v>10</v>
      </c>
      <c r="AC471" s="1182">
        <v>2</v>
      </c>
      <c r="AD471" s="1182">
        <v>25</v>
      </c>
      <c r="AE471" s="1184">
        <f t="shared" si="171"/>
      </c>
      <c r="AF471" s="1178">
        <f t="shared" si="233"/>
      </c>
      <c r="AG471" s="1130" t="s">
        <v>756</v>
      </c>
      <c r="AH471" s="1185" t="s">
        <v>742</v>
      </c>
      <c r="AI471" s="1185">
        <v>24</v>
      </c>
    </row>
    <row customHeight="true" ht="18.452380952380953" r="472">
      <c r="A472" s="1170"/>
      <c r="B472" s="1171" t="s">
        <v>772</v>
      </c>
      <c r="C472" s="1189" t="s">
        <v>766</v>
      </c>
      <c r="D472" s="1218">
        <f t="shared" si="456"/>
      </c>
      <c r="E472" s="1174">
        <v>971.1</v>
      </c>
      <c r="F472" s="1174">
        <v>2009.02</v>
      </c>
      <c r="G472" s="1190">
        <v>3</v>
      </c>
      <c r="H472" s="1190">
        <v>2</v>
      </c>
      <c r="I472" s="1176">
        <v>5334.619999999995</v>
      </c>
      <c r="J472" s="1177">
        <f t="shared" si="16"/>
      </c>
      <c r="K472" s="1177">
        <f t="shared" si="264"/>
      </c>
      <c r="L472" s="1177">
        <f t="shared" si="326"/>
      </c>
      <c r="M472" s="1177">
        <f t="shared" si="140"/>
      </c>
      <c r="N472" s="1178">
        <f t="shared" si="202"/>
      </c>
      <c r="O472" s="1179">
        <f t="shared" si="78"/>
      </c>
      <c r="P472" s="1179">
        <f t="shared" si="109"/>
      </c>
      <c r="Q472" s="1179">
        <f t="shared" si="543"/>
      </c>
      <c r="R472" s="1179">
        <f t="shared" si="47"/>
      </c>
      <c r="S472" s="1180">
        <f t="shared" si="295"/>
      </c>
      <c r="T472" s="1181">
        <v>0.0256</v>
      </c>
      <c r="U472" s="1182">
        <v>81</v>
      </c>
      <c r="V472" s="1178">
        <f t="shared" si="357"/>
      </c>
      <c r="W472" s="1182">
        <v>36346</v>
      </c>
      <c r="X472" s="1182">
        <v>474</v>
      </c>
      <c r="Y472" s="1182">
        <v>161</v>
      </c>
      <c r="Z472" s="1182">
        <v>484</v>
      </c>
      <c r="AA472" s="1182">
        <v>56</v>
      </c>
      <c r="AB472" s="1182">
        <v>4</v>
      </c>
      <c r="AC472" s="1182">
        <v>2</v>
      </c>
      <c r="AD472" s="1182">
        <v>31</v>
      </c>
      <c r="AE472" s="1184">
        <f t="shared" si="171"/>
      </c>
      <c r="AF472" s="1178">
        <f t="shared" si="233"/>
      </c>
      <c r="AG472" s="1130" t="s">
        <v>756</v>
      </c>
      <c r="AH472" s="1185" t="s">
        <v>742</v>
      </c>
      <c r="AI472" s="1185">
        <v>23</v>
      </c>
    </row>
    <row customHeight="true" ht="18.452380952380953" r="473">
      <c r="A473" s="1170"/>
      <c r="B473" s="1171" t="s">
        <v>772</v>
      </c>
      <c r="C473" s="1189" t="s">
        <v>767</v>
      </c>
      <c r="D473" s="1218">
        <f t="shared" si="456"/>
      </c>
      <c r="E473" s="1174">
        <v>605.63</v>
      </c>
      <c r="F473" s="1174">
        <v>2714.02</v>
      </c>
      <c r="G473" s="1190">
        <v>4</v>
      </c>
      <c r="H473" s="1190">
        <v>4</v>
      </c>
      <c r="I473" s="1176">
        <v>7194.3399999999965</v>
      </c>
      <c r="J473" s="1177">
        <f t="shared" si="16"/>
      </c>
      <c r="K473" s="1177">
        <f t="shared" si="264"/>
      </c>
      <c r="L473" s="1177">
        <f t="shared" si="326"/>
      </c>
      <c r="M473" s="1177">
        <f t="shared" si="140"/>
      </c>
      <c r="N473" s="1178">
        <f t="shared" si="202"/>
      </c>
      <c r="O473" s="1179">
        <f t="shared" si="78"/>
      </c>
      <c r="P473" s="1179">
        <f t="shared" si="109"/>
      </c>
      <c r="Q473" s="1179">
        <f t="shared" si="543"/>
      </c>
      <c r="R473" s="1179">
        <f t="shared" si="47"/>
      </c>
      <c r="S473" s="1180">
        <f t="shared" si="295"/>
      </c>
      <c r="T473" s="1181">
        <v>0.022</v>
      </c>
      <c r="U473" s="1182">
        <v>78</v>
      </c>
      <c r="V473" s="1178">
        <f t="shared" si="357"/>
      </c>
      <c r="W473" s="1182">
        <v>45041</v>
      </c>
      <c r="X473" s="1182">
        <v>667</v>
      </c>
      <c r="Y473" s="1182">
        <v>133</v>
      </c>
      <c r="Z473" s="1182">
        <v>680</v>
      </c>
      <c r="AA473" s="1182">
        <v>71</v>
      </c>
      <c r="AB473" s="1182">
        <v>9</v>
      </c>
      <c r="AC473" s="1182">
        <v>1</v>
      </c>
      <c r="AD473" s="1182">
        <v>52</v>
      </c>
      <c r="AE473" s="1184">
        <f t="shared" si="171"/>
      </c>
      <c r="AF473" s="1178">
        <f t="shared" si="233"/>
      </c>
      <c r="AG473" s="1130" t="s">
        <v>756</v>
      </c>
      <c r="AH473" s="1185" t="s">
        <v>742</v>
      </c>
      <c r="AI473" s="1185">
        <v>22</v>
      </c>
    </row>
    <row customHeight="true" ht="18.452380952380953" r="474">
      <c r="A474" s="1170"/>
      <c r="B474" s="1171" t="s">
        <v>772</v>
      </c>
      <c r="C474" s="1189" t="s">
        <v>768</v>
      </c>
      <c r="D474" s="1218">
        <f t="shared" si="456"/>
      </c>
      <c r="E474" s="1174">
        <v>422.58</v>
      </c>
      <c r="F474" s="1174">
        <v>1014.21</v>
      </c>
      <c r="G474" s="1190">
        <v>2</v>
      </c>
      <c r="H474" s="1190">
        <v>1</v>
      </c>
      <c r="I474" s="1176">
        <v>3384.820000000007</v>
      </c>
      <c r="J474" s="1177">
        <f t="shared" si="16"/>
      </c>
      <c r="K474" s="1177">
        <f t="shared" si="264"/>
      </c>
      <c r="L474" s="1177">
        <f t="shared" si="326"/>
      </c>
      <c r="M474" s="1177">
        <f t="shared" si="140"/>
      </c>
      <c r="N474" s="1178">
        <f t="shared" si="202"/>
      </c>
      <c r="O474" s="1179">
        <f t="shared" si="78"/>
      </c>
      <c r="P474" s="1179">
        <f t="shared" si="109"/>
      </c>
      <c r="Q474" s="1179">
        <f t="shared" si="543"/>
      </c>
      <c r="R474" s="1179">
        <f t="shared" si="47"/>
      </c>
      <c r="S474" s="1180">
        <f t="shared" si="295"/>
      </c>
      <c r="T474" s="1181">
        <v>0.0224</v>
      </c>
      <c r="U474" s="1182">
        <v>78</v>
      </c>
      <c r="V474" s="1178">
        <f t="shared" si="357"/>
      </c>
      <c r="W474" s="1220">
        <v>24498</v>
      </c>
      <c r="X474" s="1221">
        <v>488</v>
      </c>
      <c r="Y474" s="1221">
        <v>87</v>
      </c>
      <c r="Z474" s="1221">
        <v>518</v>
      </c>
      <c r="AA474" s="1221">
        <v>47</v>
      </c>
      <c r="AB474" s="1221">
        <v>1</v>
      </c>
      <c r="AC474" s="1221">
        <v>0</v>
      </c>
      <c r="AD474" s="1182">
        <v>23</v>
      </c>
      <c r="AE474" s="1184">
        <f t="shared" si="171"/>
      </c>
      <c r="AF474" s="1178">
        <f t="shared" si="233"/>
      </c>
      <c r="AG474" s="1130" t="s">
        <v>756</v>
      </c>
      <c r="AH474" s="1185" t="s">
        <v>742</v>
      </c>
      <c r="AI474" s="1185">
        <v>13</v>
      </c>
    </row>
    <row customHeight="true" ht="18.452380952380953" r="475">
      <c r="A475" s="1170"/>
      <c r="B475" s="1208" t="s">
        <v>746</v>
      </c>
      <c r="C475" s="1208"/>
      <c r="D475" s="1192">
        <f>SUM(D471:D474)</f>
      </c>
      <c r="E475" s="1192">
        <f>SUM(E471:E474)</f>
      </c>
      <c r="F475" s="1192">
        <f>SUM(F471:F474)</f>
      </c>
      <c r="G475" s="1192">
        <f>SUM(G471:G474)</f>
      </c>
      <c r="H475" s="1192">
        <f>SUM(H471:H474)</f>
      </c>
      <c r="I475" s="1192">
        <f>SUM(I471:I474)</f>
      </c>
      <c r="J475" s="1193">
        <f t="shared" si="16"/>
      </c>
      <c r="K475" s="1193">
        <f t="shared" si="264"/>
      </c>
      <c r="L475" s="1194">
        <f t="shared" si="326"/>
      </c>
      <c r="M475" s="1193">
        <f t="shared" si="140"/>
      </c>
      <c r="N475" s="1193">
        <f t="shared" si="202"/>
      </c>
      <c r="O475" s="1195">
        <f t="shared" si="78"/>
      </c>
      <c r="P475" s="1195">
        <f t="shared" si="109"/>
      </c>
      <c r="Q475" s="1195">
        <f t="shared" si="543"/>
      </c>
      <c r="R475" s="1195">
        <f t="shared" si="47"/>
      </c>
      <c r="S475" s="1196">
        <f t="shared" si="295"/>
      </c>
      <c r="T475" s="1195">
        <f>AVERAGE(T471:T474)</f>
      </c>
      <c r="U475" s="1197">
        <f>AVERAGE(U471:U474)</f>
      </c>
      <c r="V475" s="1200">
        <f t="shared" si="357"/>
      </c>
      <c r="W475" s="1192">
        <f>SUM(W471:W474)</f>
      </c>
      <c r="X475" s="1192">
        <f>SUM(X471:X474)</f>
      </c>
      <c r="Y475" s="1192">
        <f>SUM(Y471:Y474)</f>
      </c>
      <c r="Z475" s="1192">
        <f>SUM(Z471:Z474)</f>
      </c>
      <c r="AA475" s="1192">
        <f>SUM(AA471:AA474)</f>
      </c>
      <c r="AB475" s="1192">
        <f>SUM(AB471:AB474)</f>
      </c>
      <c r="AC475" s="1192">
        <f>SUM(AC471:AC474)</f>
      </c>
      <c r="AD475" s="1192">
        <f>SUM(AD471:AD474)</f>
      </c>
      <c r="AE475" s="1193">
        <f t="shared" si="171"/>
      </c>
      <c r="AF475" s="1198">
        <f t="shared" si="233"/>
      </c>
      <c r="AG475" s="1199"/>
      <c r="AH475" s="1199"/>
      <c r="AI475" s="1192">
        <f>SUM(AI471:AI474)</f>
      </c>
    </row>
    <row customHeight="true" ht="18.452380952380953" r="476">
      <c r="A476" s="1170"/>
      <c r="B476" s="1201" t="s">
        <v>769</v>
      </c>
      <c r="C476" s="1201"/>
      <c r="D476" s="1202">
        <f>D460+D455+D470+D465+D475</f>
      </c>
      <c r="E476" s="1202">
        <f>E460+E455+E470+E465+E475</f>
      </c>
      <c r="F476" s="1202">
        <f>F460+F455+F470+F465+F475</f>
      </c>
      <c r="G476" s="1202">
        <f>G460+G455+G470+G465+G475</f>
      </c>
      <c r="H476" s="1202">
        <f>H460+H455+H470+H465+H475</f>
      </c>
      <c r="I476" s="1202">
        <f>I460+I455+I470+I465+I475</f>
      </c>
      <c r="J476" s="1203">
        <f t="shared" si="16"/>
      </c>
      <c r="K476" s="1203">
        <f t="shared" si="264"/>
      </c>
      <c r="L476" s="1203">
        <f t="shared" si="326"/>
      </c>
      <c r="M476" s="1203">
        <f t="shared" si="140"/>
      </c>
      <c r="N476" s="1203">
        <f t="shared" si="202"/>
      </c>
      <c r="O476" s="1204">
        <f t="shared" si="78"/>
      </c>
      <c r="P476" s="1204">
        <f t="shared" si="109"/>
      </c>
      <c r="Q476" s="1204">
        <f t="shared" si="543"/>
      </c>
      <c r="R476" s="1204">
        <f t="shared" si="47"/>
      </c>
      <c r="S476" s="1205">
        <f t="shared" si="295"/>
      </c>
      <c r="T476" s="1203">
        <f>(T460+T455+T470+T465+T475)/5</f>
      </c>
      <c r="U476" s="1203">
        <f>(U460+U455+U470+U465+U475)/5</f>
      </c>
      <c r="V476" s="1203">
        <f>(V460+V455+V470+V465+V475)/5</f>
      </c>
      <c r="W476" s="1202">
        <f>W460+W455+W470+W465+W475</f>
      </c>
      <c r="X476" s="1202">
        <f>X460+X455+X470+X465+X475</f>
      </c>
      <c r="Y476" s="1202">
        <f>Y460+Y455+Y470+Y465+Y475</f>
      </c>
      <c r="Z476" s="1202">
        <f>Z460+Z455+Z470+Z465+Z475</f>
      </c>
      <c r="AA476" s="1202">
        <f>AA460+AA455+AA470+AA465+AA475</f>
      </c>
      <c r="AB476" s="1202">
        <f>AB460+AB455+AB470+AB465+AB475</f>
      </c>
      <c r="AC476" s="1202">
        <f>AC460+AC455+AC470+AC465+AC475</f>
      </c>
      <c r="AD476" s="1202">
        <f>AD460+AD455+AD470+AD465+AD475</f>
      </c>
      <c r="AE476" s="1203">
        <f t="shared" si="171"/>
      </c>
      <c r="AF476" s="1206">
        <f t="shared" si="233"/>
      </c>
      <c r="AG476" s="1201"/>
      <c r="AH476" s="1222"/>
      <c r="AI476" s="1202">
        <f>AI460+AI455+AI470+AI465+AI475</f>
      </c>
    </row>
    <row customHeight="true" ht="18.452380952380953" r="477">
      <c r="A477" s="1155" t="s">
        <v>700</v>
      </c>
      <c r="B477" s="1155" t="s">
        <v>701</v>
      </c>
      <c r="C477" s="1155"/>
      <c r="D477" s="1156" t="s">
        <v>702</v>
      </c>
      <c r="E477" s="1156"/>
      <c r="F477" s="1156"/>
      <c r="G477" s="1156"/>
      <c r="H477" s="1156"/>
      <c r="I477" s="1156"/>
      <c r="J477" s="1156"/>
      <c r="K477" s="1156"/>
      <c r="L477" s="1156"/>
      <c r="M477" s="1156"/>
      <c r="N477" s="1157" t="s">
        <v>703</v>
      </c>
      <c r="O477" s="1157"/>
      <c r="P477" s="1157"/>
      <c r="Q477" s="1157"/>
      <c r="R477" s="1157"/>
      <c r="S477" s="1157"/>
      <c r="T477" s="1157"/>
      <c r="U477" s="1157"/>
      <c r="V477" s="1157"/>
      <c r="W477" s="1157"/>
      <c r="X477" s="1157"/>
      <c r="Y477" s="1157"/>
      <c r="Z477" s="1157"/>
      <c r="AA477" s="1157"/>
      <c r="AB477" s="1157"/>
      <c r="AC477" s="1157"/>
      <c r="AD477" s="1157"/>
      <c r="AE477" s="1157"/>
      <c r="AF477" s="1157"/>
      <c r="AG477" s="1157"/>
      <c r="AH477" s="1157"/>
      <c r="AI477" s="1158"/>
    </row>
    <row customHeight="true" ht="18.452380952380953" r="478">
      <c r="A478" s="1155"/>
      <c r="B478" s="1159" t="s">
        <v>704</v>
      </c>
      <c r="C478" s="1159" t="s">
        <v>705</v>
      </c>
      <c r="D478" s="1214" t="s">
        <v>706</v>
      </c>
      <c r="E478" s="1214" t="s">
        <v>707</v>
      </c>
      <c r="F478" s="1224" t="s">
        <v>708</v>
      </c>
      <c r="G478" s="1225" t="s">
        <v>709</v>
      </c>
      <c r="H478" s="1162" t="s">
        <v>710</v>
      </c>
      <c r="I478" s="1163" t="s">
        <v>711</v>
      </c>
      <c r="J478" s="1164" t="s">
        <v>712</v>
      </c>
      <c r="K478" s="1164" t="s">
        <v>713</v>
      </c>
      <c r="L478" s="1165" t="s">
        <v>714</v>
      </c>
      <c r="M478" s="1164" t="s">
        <v>715</v>
      </c>
      <c r="N478" s="1157" t="s">
        <v>716</v>
      </c>
      <c r="O478" s="1166" t="s">
        <v>717</v>
      </c>
      <c r="P478" s="1166" t="s">
        <v>718</v>
      </c>
      <c r="Q478" s="1166" t="s">
        <v>719</v>
      </c>
      <c r="R478" s="1166" t="s">
        <v>720</v>
      </c>
      <c r="S478" s="1167" t="s">
        <v>721</v>
      </c>
      <c r="T478" s="1166" t="s">
        <v>722</v>
      </c>
      <c r="U478" s="1168" t="s">
        <v>723</v>
      </c>
      <c r="V478" s="1157" t="s">
        <v>724</v>
      </c>
      <c r="W478" s="1167" t="s">
        <v>725</v>
      </c>
      <c r="X478" s="1167" t="s">
        <v>726</v>
      </c>
      <c r="Y478" s="1167" t="s">
        <v>727</v>
      </c>
      <c r="Z478" s="1167" t="s">
        <v>728</v>
      </c>
      <c r="AA478" s="1167" t="s">
        <v>729</v>
      </c>
      <c r="AB478" s="1167" t="s">
        <v>730</v>
      </c>
      <c r="AC478" s="1167" t="s">
        <v>731</v>
      </c>
      <c r="AD478" s="1167" t="s">
        <v>732</v>
      </c>
      <c r="AE478" s="1169" t="s">
        <v>733</v>
      </c>
      <c r="AF478" s="1157" t="s">
        <v>734</v>
      </c>
      <c r="AG478" s="1158" t="s">
        <v>735</v>
      </c>
      <c r="AH478" s="1158" t="s">
        <v>736</v>
      </c>
      <c r="AI478" s="1158" t="s">
        <v>737</v>
      </c>
    </row>
    <row customHeight="true" ht="18.452380952380953" r="479">
      <c r="A479" s="1170" t="s">
        <v>791</v>
      </c>
      <c r="B479" s="1223" t="s">
        <v>763</v>
      </c>
      <c r="C479" s="1226" t="s">
        <v>740</v>
      </c>
      <c r="D479" s="1173">
        <f t="shared" ref="D479:D482" si="457">E479+F479</f>
      </c>
      <c r="E479" s="1216">
        <v>836.26</v>
      </c>
      <c r="F479" s="1174">
        <v>2304.1</v>
      </c>
      <c r="G479" s="1175">
        <v>0</v>
      </c>
      <c r="H479" s="1227">
        <v>0</v>
      </c>
      <c r="I479" s="1176">
        <v>0</v>
      </c>
      <c r="J479" s="1177">
        <f t="shared" ref="J479:J504" si="17">I479/D479</f>
      </c>
      <c r="K479" s="1177">
        <f t="shared" ref="K479:K504" si="265">D479/G479</f>
      </c>
      <c r="L479" s="1177">
        <f t="shared" ref="L479:L504" si="327">D479/H479</f>
      </c>
      <c r="M479" s="1177">
        <f t="shared" ref="M479:M504" si="141">I479/G479</f>
      </c>
      <c r="N479" s="1178">
        <f t="shared" ref="N479:N504" si="203">D479/X479</f>
      </c>
      <c r="O479" s="1179">
        <f t="shared" ref="O479:O504" si="79">S479/W479*1</f>
      </c>
      <c r="P479" s="1179">
        <f t="shared" ref="P479:P504" si="110">X479/W479</f>
      </c>
      <c r="Q479" s="1179">
        <f t="shared" ref="Q479:Q504" si="544">Z479/W479</f>
      </c>
      <c r="R479" s="1179">
        <f t="shared" ref="R479:R504" si="48">AA479/Z479</f>
      </c>
      <c r="S479" s="1180">
        <f t="shared" ref="S479:S504" si="296">Y479/T479</f>
      </c>
      <c r="T479" s="1181">
        <v>0.0258</v>
      </c>
      <c r="U479" s="1182">
        <v>33</v>
      </c>
      <c r="V479" s="1178">
        <f t="shared" ref="V479:V503" si="358">(D479/W479)*1000</f>
      </c>
      <c r="W479" s="1183">
        <v>41753</v>
      </c>
      <c r="X479" s="1180">
        <v>1047</v>
      </c>
      <c r="Y479" s="1180">
        <v>153</v>
      </c>
      <c r="Z479" s="1180">
        <v>1086</v>
      </c>
      <c r="AA479" s="1180">
        <v>19</v>
      </c>
      <c r="AB479" s="1180">
        <v>8</v>
      </c>
      <c r="AC479" s="1180">
        <v>0</v>
      </c>
      <c r="AD479" s="1183">
        <v>47</v>
      </c>
      <c r="AE479" s="1184">
        <f t="shared" ref="AE479:AE504" si="172">D479/Z479</f>
      </c>
      <c r="AF479" s="1178">
        <f t="shared" ref="AF479:AF504" si="234">AI479*1000/D479</f>
      </c>
      <c r="AG479" s="1185" t="s">
        <v>741</v>
      </c>
      <c r="AH479" s="1185" t="s">
        <v>757</v>
      </c>
      <c r="AI479" s="1185">
        <v>13</v>
      </c>
    </row>
    <row customHeight="true" ht="18.452380952380953" r="480">
      <c r="A480" s="1170"/>
      <c r="B480" s="1223" t="s">
        <v>763</v>
      </c>
      <c r="C480" s="1187" t="s">
        <v>743</v>
      </c>
      <c r="D480" s="1217">
        <f t="shared" si="457"/>
      </c>
      <c r="E480" s="1217">
        <v>635.53</v>
      </c>
      <c r="F480" s="1217">
        <v>1967.67</v>
      </c>
      <c r="G480" s="1228">
        <v>3</v>
      </c>
      <c r="H480" s="1175">
        <v>3</v>
      </c>
      <c r="I480" s="1176">
        <v>9749.34</v>
      </c>
      <c r="J480" s="1177">
        <f t="shared" si="17"/>
      </c>
      <c r="K480" s="1177">
        <f t="shared" si="265"/>
      </c>
      <c r="L480" s="1177">
        <f t="shared" si="327"/>
      </c>
      <c r="M480" s="1177">
        <f t="shared" si="141"/>
      </c>
      <c r="N480" s="1178">
        <f t="shared" si="203"/>
      </c>
      <c r="O480" s="1179">
        <f t="shared" si="79"/>
      </c>
      <c r="P480" s="1179">
        <f t="shared" si="110"/>
      </c>
      <c r="Q480" s="1179">
        <f t="shared" si="544"/>
      </c>
      <c r="R480" s="1179">
        <f t="shared" si="48"/>
      </c>
      <c r="S480" s="1180">
        <f t="shared" si="296"/>
      </c>
      <c r="T480" s="1181">
        <v>0.0281</v>
      </c>
      <c r="U480" s="1182">
        <v>43</v>
      </c>
      <c r="V480" s="1178">
        <f t="shared" si="358"/>
      </c>
      <c r="W480" s="1188">
        <v>35467</v>
      </c>
      <c r="X480" s="1188">
        <v>673</v>
      </c>
      <c r="Y480" s="1188">
        <v>121</v>
      </c>
      <c r="Z480" s="1188">
        <v>707</v>
      </c>
      <c r="AA480" s="1188">
        <v>86</v>
      </c>
      <c r="AB480" s="1188">
        <v>6</v>
      </c>
      <c r="AC480" s="1188">
        <v>2</v>
      </c>
      <c r="AD480" s="1182">
        <v>33</v>
      </c>
      <c r="AE480" s="1184">
        <f t="shared" si="172"/>
      </c>
      <c r="AF480" s="1178">
        <f t="shared" si="234"/>
      </c>
      <c r="AG480" s="1185" t="s">
        <v>741</v>
      </c>
      <c r="AH480" s="1185" t="s">
        <v>757</v>
      </c>
      <c r="AI480" s="1185">
        <v>25</v>
      </c>
    </row>
    <row customHeight="true" ht="18.452380952380953" r="481">
      <c r="A481" s="1170"/>
      <c r="B481" s="1223" t="s">
        <v>763</v>
      </c>
      <c r="C481" s="1189" t="s">
        <v>744</v>
      </c>
      <c r="D481" s="1173">
        <f t="shared" si="457"/>
      </c>
      <c r="E481" s="1174">
        <v>1153.31</v>
      </c>
      <c r="F481" s="1174">
        <v>2000</v>
      </c>
      <c r="G481" s="1190">
        <v>6</v>
      </c>
      <c r="H481" s="1190">
        <v>6</v>
      </c>
      <c r="I481" s="1176">
        <v>10212.820000000003</v>
      </c>
      <c r="J481" s="1177">
        <f t="shared" si="17"/>
      </c>
      <c r="K481" s="1177">
        <f t="shared" si="265"/>
      </c>
      <c r="L481" s="1177">
        <f t="shared" si="327"/>
      </c>
      <c r="M481" s="1177">
        <f t="shared" si="141"/>
      </c>
      <c r="N481" s="1178">
        <f t="shared" si="203"/>
      </c>
      <c r="O481" s="1179">
        <f t="shared" si="79"/>
      </c>
      <c r="P481" s="1179">
        <f t="shared" si="110"/>
      </c>
      <c r="Q481" s="1179">
        <f t="shared" si="544"/>
      </c>
      <c r="R481" s="1179">
        <f t="shared" si="48"/>
      </c>
      <c r="S481" s="1180">
        <f t="shared" si="296"/>
      </c>
      <c r="T481" s="1181">
        <v>0.0262</v>
      </c>
      <c r="U481" s="1182">
        <v>48</v>
      </c>
      <c r="V481" s="1178">
        <f t="shared" si="358"/>
      </c>
      <c r="W481" s="1188">
        <v>31171</v>
      </c>
      <c r="X481" s="1188">
        <v>673</v>
      </c>
      <c r="Y481" s="1188">
        <v>163</v>
      </c>
      <c r="Z481" s="1188">
        <v>702</v>
      </c>
      <c r="AA481" s="1188">
        <v>70</v>
      </c>
      <c r="AB481" s="1188">
        <v>6</v>
      </c>
      <c r="AC481" s="1188">
        <v>2</v>
      </c>
      <c r="AD481" s="1182">
        <v>34</v>
      </c>
      <c r="AE481" s="1184">
        <f t="shared" si="172"/>
      </c>
      <c r="AF481" s="1178">
        <f t="shared" si="234"/>
      </c>
      <c r="AG481" s="1185" t="s">
        <v>741</v>
      </c>
      <c r="AH481" s="1185" t="s">
        <v>757</v>
      </c>
      <c r="AI481" s="1185">
        <v>24</v>
      </c>
    </row>
    <row customHeight="true" ht="18.452380952380953" r="482">
      <c r="A482" s="1170"/>
      <c r="B482" s="1223" t="s">
        <v>763</v>
      </c>
      <c r="C482" s="1171" t="s">
        <v>745</v>
      </c>
      <c r="D482" s="1173">
        <f t="shared" si="457"/>
      </c>
      <c r="E482" s="1174">
        <v>1133.65</v>
      </c>
      <c r="F482" s="1174">
        <v>2379.76</v>
      </c>
      <c r="G482" s="1190">
        <v>5</v>
      </c>
      <c r="H482" s="1190">
        <v>2</v>
      </c>
      <c r="I482" s="1176">
        <v>10913.769999999997</v>
      </c>
      <c r="J482" s="1177">
        <f t="shared" si="17"/>
      </c>
      <c r="K482" s="1177">
        <f t="shared" si="265"/>
      </c>
      <c r="L482" s="1177">
        <f t="shared" si="327"/>
      </c>
      <c r="M482" s="1177">
        <f t="shared" si="141"/>
      </c>
      <c r="N482" s="1178">
        <f t="shared" si="203"/>
      </c>
      <c r="O482" s="1179">
        <f t="shared" si="79"/>
      </c>
      <c r="P482" s="1179">
        <f t="shared" si="110"/>
      </c>
      <c r="Q482" s="1179">
        <f t="shared" si="544"/>
      </c>
      <c r="R482" s="1179">
        <f t="shared" si="48"/>
      </c>
      <c r="S482" s="1180">
        <f t="shared" si="296"/>
      </c>
      <c r="T482" s="1181">
        <v>0.0344</v>
      </c>
      <c r="U482" s="1182">
        <v>53</v>
      </c>
      <c r="V482" s="1178">
        <f t="shared" si="358"/>
      </c>
      <c r="W482" s="1188">
        <v>27537</v>
      </c>
      <c r="X482" s="1188">
        <v>428</v>
      </c>
      <c r="Y482" s="1188">
        <v>149</v>
      </c>
      <c r="Z482" s="1188">
        <v>420</v>
      </c>
      <c r="AA482" s="1188">
        <v>44</v>
      </c>
      <c r="AB482" s="1188">
        <v>9</v>
      </c>
      <c r="AC482" s="1188">
        <v>0</v>
      </c>
      <c r="AD482" s="1182">
        <v>38</v>
      </c>
      <c r="AE482" s="1184">
        <f t="shared" si="172"/>
      </c>
      <c r="AF482" s="1178">
        <f t="shared" si="234"/>
      </c>
      <c r="AG482" s="1185" t="s">
        <v>741</v>
      </c>
      <c r="AH482" s="1185" t="s">
        <v>757</v>
      </c>
      <c r="AI482" s="1185">
        <v>28</v>
      </c>
    </row>
    <row customHeight="true" ht="18.452380952380953" r="483">
      <c r="A483" s="1170"/>
      <c r="B483" s="1191" t="s">
        <v>746</v>
      </c>
      <c r="C483" s="1191"/>
      <c r="D483" s="1192">
        <f>SUM(D479:D482)</f>
      </c>
      <c r="E483" s="1192">
        <f>SUM(E479:E482)</f>
      </c>
      <c r="F483" s="1192">
        <f>SUM(F479:F482)</f>
      </c>
      <c r="G483" s="1192">
        <f>SUM(G479:G482)</f>
      </c>
      <c r="H483" s="1192">
        <f>SUM(H479:H482)</f>
      </c>
      <c r="I483" s="1193">
        <f>SUM(I479:I482)</f>
      </c>
      <c r="J483" s="1193">
        <f t="shared" si="17"/>
      </c>
      <c r="K483" s="1193">
        <f t="shared" si="265"/>
      </c>
      <c r="L483" s="1194">
        <f t="shared" si="327"/>
      </c>
      <c r="M483" s="1193">
        <f t="shared" si="141"/>
      </c>
      <c r="N483" s="1193">
        <f t="shared" si="203"/>
      </c>
      <c r="O483" s="1195">
        <f t="shared" si="79"/>
      </c>
      <c r="P483" s="1195">
        <f t="shared" si="110"/>
      </c>
      <c r="Q483" s="1195">
        <f t="shared" si="544"/>
      </c>
      <c r="R483" s="1195">
        <f t="shared" si="48"/>
      </c>
      <c r="S483" s="1196">
        <f t="shared" si="296"/>
      </c>
      <c r="T483" s="1195">
        <f>AVERAGE(T479:T482)</f>
      </c>
      <c r="U483" s="1197">
        <f>AVERAGE(U479:U482)</f>
      </c>
      <c r="V483" s="1193">
        <f t="shared" si="358"/>
      </c>
      <c r="W483" s="1192">
        <f>SUM(W479:W482)</f>
      </c>
      <c r="X483" s="1192">
        <f>SUM(X479:X482)</f>
      </c>
      <c r="Y483" s="1192">
        <f>SUM(Y479:Y482)</f>
      </c>
      <c r="Z483" s="1192">
        <f>SUM(Z479:Z482)</f>
      </c>
      <c r="AA483" s="1192">
        <f>SUM(AA479:AA482)</f>
      </c>
      <c r="AB483" s="1192">
        <f>SUM(AB479:AB482)</f>
      </c>
      <c r="AC483" s="1192">
        <f>SUM(AC479:AC482)</f>
      </c>
      <c r="AD483" s="1192">
        <f>SUM(AD479:AD482)</f>
      </c>
      <c r="AE483" s="1193">
        <f t="shared" si="172"/>
      </c>
      <c r="AF483" s="1198">
        <f t="shared" si="234"/>
      </c>
      <c r="AG483" s="1199"/>
      <c r="AH483" s="1199"/>
      <c r="AI483" s="1196">
        <f>SUM(AI479:AI482)</f>
      </c>
    </row>
    <row customHeight="true" ht="18.452380952380953" r="484">
      <c r="A484" s="1170"/>
      <c r="B484" s="1171" t="s">
        <v>752</v>
      </c>
      <c r="C484" s="1189" t="s">
        <v>748</v>
      </c>
      <c r="D484" s="1173">
        <f t="shared" ref="D484:D487" si="458">E484+F484</f>
      </c>
      <c r="E484" s="1190">
        <v>1197.57</v>
      </c>
      <c r="F484" s="1190">
        <v>1994.7299999999998</v>
      </c>
      <c r="G484" s="1190">
        <v>3</v>
      </c>
      <c r="H484" s="1190">
        <v>3</v>
      </c>
      <c r="I484" s="1176">
        <v>4993.559999999998</v>
      </c>
      <c r="J484" s="1177">
        <f t="shared" si="17"/>
      </c>
      <c r="K484" s="1177">
        <f t="shared" si="265"/>
      </c>
      <c r="L484" s="1177">
        <f t="shared" si="327"/>
      </c>
      <c r="M484" s="1177">
        <f t="shared" si="141"/>
      </c>
      <c r="N484" s="1178">
        <f t="shared" si="203"/>
      </c>
      <c r="O484" s="1179">
        <f t="shared" si="79"/>
      </c>
      <c r="P484" s="1179">
        <f t="shared" si="110"/>
      </c>
      <c r="Q484" s="1179">
        <f t="shared" si="544"/>
      </c>
      <c r="R484" s="1179">
        <f t="shared" si="48"/>
      </c>
      <c r="S484" s="1180">
        <f t="shared" si="296"/>
      </c>
      <c r="T484" s="1181">
        <v>0.0388</v>
      </c>
      <c r="U484" s="1182">
        <v>57</v>
      </c>
      <c r="V484" s="1178">
        <f t="shared" si="358"/>
      </c>
      <c r="W484" s="1182">
        <v>29843</v>
      </c>
      <c r="X484" s="1188">
        <v>446</v>
      </c>
      <c r="Y484" s="1188">
        <v>181</v>
      </c>
      <c r="Z484" s="1188">
        <v>459</v>
      </c>
      <c r="AA484" s="1188">
        <v>62</v>
      </c>
      <c r="AB484" s="1188">
        <v>4</v>
      </c>
      <c r="AC484" s="1188">
        <v>4</v>
      </c>
      <c r="AD484" s="1182">
        <v>38</v>
      </c>
      <c r="AE484" s="1184">
        <f t="shared" si="172"/>
      </c>
      <c r="AF484" s="1178">
        <f t="shared" si="234"/>
      </c>
      <c r="AG484" s="1185" t="s">
        <v>741</v>
      </c>
      <c r="AH484" s="1185" t="s">
        <v>757</v>
      </c>
      <c r="AI484" s="1185">
        <v>26</v>
      </c>
    </row>
    <row customHeight="true" ht="18.452380952380953" r="485">
      <c r="A485" s="1170"/>
      <c r="B485" s="1171" t="s">
        <v>752</v>
      </c>
      <c r="C485" s="1171" t="s">
        <v>749</v>
      </c>
      <c r="D485" s="1173">
        <f t="shared" si="458"/>
      </c>
      <c r="E485" s="1190">
        <v>1215.47</v>
      </c>
      <c r="F485" s="1190">
        <v>2190.16</v>
      </c>
      <c r="G485" s="1190">
        <v>5</v>
      </c>
      <c r="H485" s="1190">
        <v>4</v>
      </c>
      <c r="I485" s="1176">
        <v>9253.300000000003</v>
      </c>
      <c r="J485" s="1177">
        <f t="shared" si="17"/>
      </c>
      <c r="K485" s="1177">
        <f t="shared" si="265"/>
      </c>
      <c r="L485" s="1177">
        <f t="shared" si="327"/>
      </c>
      <c r="M485" s="1177">
        <f t="shared" si="141"/>
      </c>
      <c r="N485" s="1178">
        <f t="shared" si="203"/>
      </c>
      <c r="O485" s="1179">
        <f t="shared" si="79"/>
      </c>
      <c r="P485" s="1179">
        <f t="shared" si="110"/>
      </c>
      <c r="Q485" s="1179">
        <f t="shared" si="544"/>
      </c>
      <c r="R485" s="1179">
        <f t="shared" si="48"/>
      </c>
      <c r="S485" s="1180">
        <f t="shared" si="296"/>
      </c>
      <c r="T485" s="1181">
        <v>0.0391</v>
      </c>
      <c r="U485" s="1182">
        <v>61</v>
      </c>
      <c r="V485" s="1178">
        <f t="shared" si="358"/>
      </c>
      <c r="W485" s="1182">
        <v>28310</v>
      </c>
      <c r="X485" s="1188">
        <v>401</v>
      </c>
      <c r="Y485" s="1188">
        <v>157</v>
      </c>
      <c r="Z485" s="1188">
        <v>399</v>
      </c>
      <c r="AA485" s="1188">
        <v>93</v>
      </c>
      <c r="AB485" s="1188">
        <v>9</v>
      </c>
      <c r="AC485" s="1188">
        <v>0</v>
      </c>
      <c r="AD485" s="1182">
        <v>25</v>
      </c>
      <c r="AE485" s="1184">
        <f t="shared" si="172"/>
      </c>
      <c r="AF485" s="1178">
        <f t="shared" si="234"/>
      </c>
      <c r="AG485" s="1185" t="s">
        <v>741</v>
      </c>
      <c r="AH485" s="1185" t="s">
        <v>757</v>
      </c>
      <c r="AI485" s="1185">
        <v>30</v>
      </c>
    </row>
    <row customHeight="true" ht="18.452380952380953" r="486">
      <c r="A486" s="1170"/>
      <c r="B486" s="1171" t="s">
        <v>752</v>
      </c>
      <c r="C486" s="1171" t="s">
        <v>750</v>
      </c>
      <c r="D486" s="1173">
        <f t="shared" si="458"/>
      </c>
      <c r="E486" s="1190">
        <v>1077.71</v>
      </c>
      <c r="F486" s="1190">
        <v>2219.77</v>
      </c>
      <c r="G486" s="1190">
        <v>6</v>
      </c>
      <c r="H486" s="1190">
        <v>3</v>
      </c>
      <c r="I486" s="1176">
        <v>13323.21</v>
      </c>
      <c r="J486" s="1177">
        <f t="shared" si="17"/>
      </c>
      <c r="K486" s="1177">
        <f t="shared" si="265"/>
      </c>
      <c r="L486" s="1177">
        <f t="shared" si="327"/>
      </c>
      <c r="M486" s="1177">
        <f t="shared" si="141"/>
      </c>
      <c r="N486" s="1178">
        <f t="shared" si="203"/>
      </c>
      <c r="O486" s="1179">
        <f t="shared" si="79"/>
      </c>
      <c r="P486" s="1179">
        <f t="shared" si="110"/>
      </c>
      <c r="Q486" s="1179">
        <f t="shared" si="544"/>
      </c>
      <c r="R486" s="1179">
        <f t="shared" si="48"/>
      </c>
      <c r="S486" s="1180">
        <f t="shared" si="296"/>
      </c>
      <c r="T486" s="1181">
        <v>0.0303</v>
      </c>
      <c r="U486" s="1182">
        <v>63</v>
      </c>
      <c r="V486" s="1178">
        <f t="shared" si="358"/>
      </c>
      <c r="W486" s="1182">
        <v>37568</v>
      </c>
      <c r="X486" s="1188">
        <v>550</v>
      </c>
      <c r="Y486" s="1188">
        <v>191</v>
      </c>
      <c r="Z486" s="1188">
        <v>556</v>
      </c>
      <c r="AA486" s="1188">
        <v>84</v>
      </c>
      <c r="AB486" s="1188">
        <v>6</v>
      </c>
      <c r="AC486" s="1188">
        <v>4</v>
      </c>
      <c r="AD486" s="1182">
        <v>30</v>
      </c>
      <c r="AE486" s="1184">
        <f t="shared" si="172"/>
      </c>
      <c r="AF486" s="1178">
        <f t="shared" si="234"/>
      </c>
      <c r="AG486" s="1185" t="s">
        <v>741</v>
      </c>
      <c r="AH486" s="1185" t="s">
        <v>757</v>
      </c>
      <c r="AI486" s="1185">
        <v>24</v>
      </c>
    </row>
    <row customHeight="true" ht="18.452380952380953" r="487">
      <c r="A487" s="1170"/>
      <c r="B487" s="1171" t="s">
        <v>752</v>
      </c>
      <c r="C487" s="1171" t="s">
        <v>751</v>
      </c>
      <c r="D487" s="1173">
        <f t="shared" si="458"/>
      </c>
      <c r="E487" s="1190">
        <v>1287.74</v>
      </c>
      <c r="F487" s="1190">
        <v>2360.3399999999997</v>
      </c>
      <c r="G487" s="1190">
        <v>3</v>
      </c>
      <c r="H487" s="1190">
        <v>3</v>
      </c>
      <c r="I487" s="1176">
        <v>5270.279999999999</v>
      </c>
      <c r="J487" s="1177">
        <f t="shared" si="17"/>
      </c>
      <c r="K487" s="1177">
        <f t="shared" si="265"/>
      </c>
      <c r="L487" s="1177">
        <f t="shared" si="327"/>
      </c>
      <c r="M487" s="1177">
        <f t="shared" si="141"/>
      </c>
      <c r="N487" s="1178">
        <f t="shared" si="203"/>
      </c>
      <c r="O487" s="1179">
        <f t="shared" si="79"/>
      </c>
      <c r="P487" s="1179">
        <f t="shared" si="110"/>
      </c>
      <c r="Q487" s="1179">
        <f t="shared" si="544"/>
      </c>
      <c r="R487" s="1179">
        <f t="shared" si="48"/>
      </c>
      <c r="S487" s="1180">
        <f t="shared" si="296"/>
      </c>
      <c r="T487" s="1181">
        <v>0.0301</v>
      </c>
      <c r="U487" s="1182">
        <v>64</v>
      </c>
      <c r="V487" s="1178">
        <f t="shared" si="358"/>
      </c>
      <c r="W487" s="1182">
        <v>33269</v>
      </c>
      <c r="X487" s="1188">
        <v>512</v>
      </c>
      <c r="Y487" s="1188">
        <v>164</v>
      </c>
      <c r="Z487" s="1188">
        <v>541</v>
      </c>
      <c r="AA487" s="1188">
        <v>79</v>
      </c>
      <c r="AB487" s="1188">
        <v>5</v>
      </c>
      <c r="AC487" s="1188">
        <v>2</v>
      </c>
      <c r="AD487" s="1182">
        <v>46</v>
      </c>
      <c r="AE487" s="1184">
        <f t="shared" si="172"/>
      </c>
      <c r="AF487" s="1178">
        <f t="shared" si="234"/>
      </c>
      <c r="AG487" s="1185" t="s">
        <v>741</v>
      </c>
      <c r="AH487" s="1185" t="s">
        <v>757</v>
      </c>
      <c r="AI487" s="1185">
        <v>29</v>
      </c>
    </row>
    <row customHeight="true" ht="18.452380952380953" r="488">
      <c r="A488" s="1170"/>
      <c r="B488" s="1207" t="s">
        <v>746</v>
      </c>
      <c r="C488" s="1207"/>
      <c r="D488" s="1192">
        <f>SUM(D484:D487)</f>
      </c>
      <c r="E488" s="1192">
        <f>SUM(E484:E487)</f>
      </c>
      <c r="F488" s="1192">
        <f>SUM(F484:F487)</f>
      </c>
      <c r="G488" s="1192">
        <f>SUM(G484:G487)</f>
      </c>
      <c r="H488" s="1192">
        <f>SUM(H484:H487)</f>
      </c>
      <c r="I488" s="1192">
        <f>SUM(I484:I487)</f>
      </c>
      <c r="J488" s="1193">
        <f t="shared" si="17"/>
      </c>
      <c r="K488" s="1193">
        <f t="shared" si="265"/>
      </c>
      <c r="L488" s="1194">
        <f t="shared" si="327"/>
      </c>
      <c r="M488" s="1193">
        <f t="shared" si="141"/>
      </c>
      <c r="N488" s="1193">
        <f t="shared" si="203"/>
      </c>
      <c r="O488" s="1195">
        <f t="shared" si="79"/>
      </c>
      <c r="P488" s="1195">
        <f t="shared" si="110"/>
      </c>
      <c r="Q488" s="1195">
        <f t="shared" si="544"/>
      </c>
      <c r="R488" s="1195">
        <f t="shared" si="48"/>
      </c>
      <c r="S488" s="1196">
        <f t="shared" si="296"/>
      </c>
      <c r="T488" s="1195">
        <f>AVERAGE(T484:T487)</f>
      </c>
      <c r="U488" s="1197">
        <f>AVERAGE(U484:U487)</f>
      </c>
      <c r="V488" s="1200">
        <f t="shared" si="358"/>
      </c>
      <c r="W488" s="1192">
        <f>SUM(W484:W487)</f>
      </c>
      <c r="X488" s="1192">
        <f>SUM(X484:X487)</f>
      </c>
      <c r="Y488" s="1192">
        <f>SUM(Y484:Y487)</f>
      </c>
      <c r="Z488" s="1192">
        <f>SUM(Z484:Z487)</f>
      </c>
      <c r="AA488" s="1192">
        <f>SUM(AA484:AA487)</f>
      </c>
      <c r="AB488" s="1192">
        <f>SUM(AB484:AB487)</f>
      </c>
      <c r="AC488" s="1192">
        <f>SUM(AC484:AC487)</f>
      </c>
      <c r="AD488" s="1192">
        <f>SUM(AD484:AD487)</f>
      </c>
      <c r="AE488" s="1193">
        <f t="shared" si="172"/>
      </c>
      <c r="AF488" s="1198">
        <f t="shared" si="234"/>
      </c>
      <c r="AG488" s="1199"/>
      <c r="AH488" s="1199"/>
      <c r="AI488" s="1196">
        <f>SUM(AI484:AI487)</f>
      </c>
    </row>
    <row customHeight="true" ht="18.452380952380953" r="489">
      <c r="A489" s="1170"/>
      <c r="B489" s="1189" t="s">
        <v>739</v>
      </c>
      <c r="C489" s="1136" t="s">
        <v>753</v>
      </c>
      <c r="D489" s="1218">
        <f t="shared" ref="D489:D492" si="459">E489+F489</f>
      </c>
      <c r="E489" s="1190">
        <v>1096.81</v>
      </c>
      <c r="F489" s="1190">
        <v>1832.65</v>
      </c>
      <c r="G489" s="1190">
        <v>4</v>
      </c>
      <c r="H489" s="1190">
        <v>4</v>
      </c>
      <c r="I489" s="1177">
        <v>8382.199999999997</v>
      </c>
      <c r="J489" s="1177">
        <f t="shared" si="17"/>
      </c>
      <c r="K489" s="1177">
        <f t="shared" si="265"/>
      </c>
      <c r="L489" s="1177">
        <f t="shared" si="327"/>
      </c>
      <c r="M489" s="1177">
        <f t="shared" si="141"/>
      </c>
      <c r="N489" s="1178">
        <f t="shared" si="203"/>
      </c>
      <c r="O489" s="1179">
        <f t="shared" si="79"/>
      </c>
      <c r="P489" s="1179">
        <f t="shared" si="110"/>
      </c>
      <c r="Q489" s="1179">
        <f t="shared" si="544"/>
      </c>
      <c r="R489" s="1179">
        <f t="shared" si="48"/>
      </c>
      <c r="S489" s="1180">
        <f t="shared" si="296"/>
      </c>
      <c r="T489" s="1181">
        <v>0.0275</v>
      </c>
      <c r="U489" s="1182">
        <v>65</v>
      </c>
      <c r="V489" s="1178">
        <f t="shared" si="358"/>
      </c>
      <c r="W489" s="1182">
        <v>28937</v>
      </c>
      <c r="X489" s="1182">
        <v>508</v>
      </c>
      <c r="Y489" s="1182">
        <v>143</v>
      </c>
      <c r="Z489" s="1182">
        <v>522</v>
      </c>
      <c r="AA489" s="1182">
        <v>76</v>
      </c>
      <c r="AB489" s="1182">
        <v>7</v>
      </c>
      <c r="AC489" s="1182">
        <v>1</v>
      </c>
      <c r="AD489" s="1182">
        <v>34</v>
      </c>
      <c r="AE489" s="1184">
        <f t="shared" si="172"/>
      </c>
      <c r="AF489" s="1178">
        <f t="shared" si="234"/>
      </c>
      <c r="AG489" s="1185" t="s">
        <v>741</v>
      </c>
      <c r="AH489" s="1185" t="s">
        <v>757</v>
      </c>
      <c r="AI489" s="1185">
        <v>22</v>
      </c>
    </row>
    <row customHeight="true" ht="18.452380952380953" r="490">
      <c r="A490" s="1170"/>
      <c r="B490" s="1189" t="s">
        <v>739</v>
      </c>
      <c r="C490" s="1136" t="s">
        <v>754</v>
      </c>
      <c r="D490" s="1218">
        <f t="shared" si="459"/>
      </c>
      <c r="E490" s="1190">
        <v>1252.93</v>
      </c>
      <c r="F490" s="1190">
        <v>2443.79</v>
      </c>
      <c r="G490" s="1190">
        <v>3</v>
      </c>
      <c r="H490" s="1190">
        <v>3</v>
      </c>
      <c r="I490" s="1177">
        <v>6106.830000000002</v>
      </c>
      <c r="J490" s="1177">
        <f t="shared" si="17"/>
      </c>
      <c r="K490" s="1177">
        <f t="shared" si="265"/>
      </c>
      <c r="L490" s="1177">
        <f t="shared" si="327"/>
      </c>
      <c r="M490" s="1177">
        <f t="shared" si="141"/>
      </c>
      <c r="N490" s="1178">
        <f t="shared" si="203"/>
      </c>
      <c r="O490" s="1179">
        <f t="shared" si="79"/>
      </c>
      <c r="P490" s="1179">
        <f t="shared" si="110"/>
      </c>
      <c r="Q490" s="1179">
        <f t="shared" si="544"/>
      </c>
      <c r="R490" s="1179">
        <f t="shared" si="48"/>
      </c>
      <c r="S490" s="1180">
        <f t="shared" si="296"/>
      </c>
      <c r="T490" s="1181">
        <v>0.0403</v>
      </c>
      <c r="U490" s="1182">
        <v>66</v>
      </c>
      <c r="V490" s="1178">
        <f t="shared" si="358"/>
      </c>
      <c r="W490" s="1182">
        <v>33613</v>
      </c>
      <c r="X490" s="1182">
        <v>654</v>
      </c>
      <c r="Y490" s="1182">
        <v>186</v>
      </c>
      <c r="Z490" s="1182">
        <v>692</v>
      </c>
      <c r="AA490" s="1182">
        <v>91</v>
      </c>
      <c r="AB490" s="1182">
        <v>9</v>
      </c>
      <c r="AC490" s="1182">
        <v>2</v>
      </c>
      <c r="AD490" s="1182">
        <v>52</v>
      </c>
      <c r="AE490" s="1184">
        <f t="shared" si="172"/>
      </c>
      <c r="AF490" s="1178">
        <f t="shared" si="234"/>
      </c>
      <c r="AG490" s="1185" t="s">
        <v>741</v>
      </c>
      <c r="AH490" s="1185" t="s">
        <v>757</v>
      </c>
      <c r="AI490" s="1185">
        <v>36</v>
      </c>
    </row>
    <row customHeight="true" ht="18.452380952380953" r="491">
      <c r="A491" s="1170"/>
      <c r="B491" s="1189" t="s">
        <v>739</v>
      </c>
      <c r="C491" s="1136" t="s">
        <v>755</v>
      </c>
      <c r="D491" s="1218">
        <f t="shared" si="459"/>
      </c>
      <c r="E491" s="1190">
        <v>945.92</v>
      </c>
      <c r="F491" s="1190">
        <v>2496.77</v>
      </c>
      <c r="G491" s="1190">
        <v>3</v>
      </c>
      <c r="H491" s="1190">
        <v>3</v>
      </c>
      <c r="I491" s="1177">
        <v>5139.6600000000035</v>
      </c>
      <c r="J491" s="1177">
        <f t="shared" si="17"/>
      </c>
      <c r="K491" s="1177">
        <f t="shared" si="265"/>
      </c>
      <c r="L491" s="1177">
        <f t="shared" si="327"/>
      </c>
      <c r="M491" s="1177">
        <f t="shared" si="141"/>
      </c>
      <c r="N491" s="1178">
        <f t="shared" si="203"/>
      </c>
      <c r="O491" s="1179">
        <f t="shared" si="79"/>
      </c>
      <c r="P491" s="1179">
        <f t="shared" si="110"/>
      </c>
      <c r="Q491" s="1179">
        <f t="shared" si="544"/>
      </c>
      <c r="R491" s="1179">
        <f t="shared" si="48"/>
      </c>
      <c r="S491" s="1180">
        <f t="shared" si="296"/>
      </c>
      <c r="T491" s="1181">
        <v>0.0359</v>
      </c>
      <c r="U491" s="1182">
        <v>68</v>
      </c>
      <c r="V491" s="1178">
        <f t="shared" si="358"/>
      </c>
      <c r="W491" s="1182">
        <v>34772</v>
      </c>
      <c r="X491" s="1182">
        <v>395</v>
      </c>
      <c r="Y491" s="1182">
        <v>159</v>
      </c>
      <c r="Z491" s="1182">
        <v>404</v>
      </c>
      <c r="AA491" s="1182">
        <v>98</v>
      </c>
      <c r="AB491" s="1182">
        <v>8</v>
      </c>
      <c r="AC491" s="1182">
        <v>2</v>
      </c>
      <c r="AD491" s="1182">
        <v>45</v>
      </c>
      <c r="AE491" s="1184">
        <f t="shared" si="172"/>
      </c>
      <c r="AF491" s="1178">
        <f t="shared" si="234"/>
      </c>
      <c r="AG491" s="1130" t="s">
        <v>756</v>
      </c>
      <c r="AH491" s="1185" t="s">
        <v>742</v>
      </c>
      <c r="AI491" s="1185">
        <v>24</v>
      </c>
    </row>
    <row customHeight="true" ht="18.452380952380953" r="492">
      <c r="A492" s="1170"/>
      <c r="B492" s="1189" t="s">
        <v>739</v>
      </c>
      <c r="C492" s="1136" t="s">
        <v>758</v>
      </c>
      <c r="D492" s="1218">
        <f t="shared" si="459"/>
      </c>
      <c r="E492" s="1190">
        <v>1263.38</v>
      </c>
      <c r="F492" s="1190">
        <v>2443.98</v>
      </c>
      <c r="G492" s="1190">
        <v>5</v>
      </c>
      <c r="H492" s="1190">
        <v>3</v>
      </c>
      <c r="I492" s="1177">
        <v>11293.440000000002</v>
      </c>
      <c r="J492" s="1177">
        <f t="shared" si="17"/>
      </c>
      <c r="K492" s="1177">
        <f t="shared" si="265"/>
      </c>
      <c r="L492" s="1177">
        <f t="shared" si="327"/>
      </c>
      <c r="M492" s="1177">
        <f t="shared" si="141"/>
      </c>
      <c r="N492" s="1178">
        <f t="shared" si="203"/>
      </c>
      <c r="O492" s="1179">
        <f t="shared" si="79"/>
      </c>
      <c r="P492" s="1179">
        <f t="shared" si="110"/>
      </c>
      <c r="Q492" s="1179">
        <f t="shared" si="544"/>
      </c>
      <c r="R492" s="1179">
        <f t="shared" si="48"/>
      </c>
      <c r="S492" s="1180">
        <f t="shared" si="296"/>
      </c>
      <c r="T492" s="1181">
        <v>0.0232</v>
      </c>
      <c r="U492" s="1182">
        <v>67</v>
      </c>
      <c r="V492" s="1178">
        <f t="shared" si="358"/>
      </c>
      <c r="W492" s="1182">
        <v>33190</v>
      </c>
      <c r="X492" s="1182">
        <v>564</v>
      </c>
      <c r="Y492" s="1182">
        <v>131</v>
      </c>
      <c r="Z492" s="1182">
        <v>571</v>
      </c>
      <c r="AA492" s="1182">
        <v>61</v>
      </c>
      <c r="AB492" s="1182">
        <v>7</v>
      </c>
      <c r="AC492" s="1182">
        <v>2</v>
      </c>
      <c r="AD492" s="1182">
        <v>42</v>
      </c>
      <c r="AE492" s="1184">
        <f t="shared" si="172"/>
      </c>
      <c r="AF492" s="1178">
        <f t="shared" si="234"/>
      </c>
      <c r="AG492" s="1130" t="s">
        <v>756</v>
      </c>
      <c r="AH492" s="1185" t="s">
        <v>742</v>
      </c>
      <c r="AI492" s="1185">
        <v>18</v>
      </c>
    </row>
    <row customHeight="true" ht="18.452380952380953" r="493">
      <c r="A493" s="1170"/>
      <c r="B493" s="1229" t="s">
        <v>746</v>
      </c>
      <c r="C493" s="1207"/>
      <c r="D493" s="1219">
        <f>SUM(D489:D492)</f>
      </c>
      <c r="E493" s="1192">
        <f>SUM(E489:E492)</f>
      </c>
      <c r="F493" s="1192">
        <f>SUM(F489:F492)</f>
      </c>
      <c r="G493" s="1192">
        <f>SUM(G489:G492)</f>
      </c>
      <c r="H493" s="1192">
        <f>SUM(H489:H492)</f>
      </c>
      <c r="I493" s="1192">
        <f>SUM(I489:I492)</f>
      </c>
      <c r="J493" s="1193">
        <f t="shared" si="17"/>
      </c>
      <c r="K493" s="1193">
        <f t="shared" si="265"/>
      </c>
      <c r="L493" s="1194">
        <f t="shared" si="327"/>
      </c>
      <c r="M493" s="1193">
        <f t="shared" si="141"/>
      </c>
      <c r="N493" s="1193">
        <f t="shared" si="203"/>
      </c>
      <c r="O493" s="1195">
        <f t="shared" si="79"/>
      </c>
      <c r="P493" s="1195">
        <f t="shared" si="110"/>
      </c>
      <c r="Q493" s="1195">
        <f t="shared" si="544"/>
      </c>
      <c r="R493" s="1195">
        <f t="shared" si="48"/>
      </c>
      <c r="S493" s="1196">
        <f t="shared" si="296"/>
      </c>
      <c r="T493" s="1195">
        <f>AVERAGE(T489:T492)</f>
      </c>
      <c r="U493" s="1197">
        <f>AVERAGE(U489:U492)</f>
      </c>
      <c r="V493" s="1200">
        <f t="shared" si="358"/>
      </c>
      <c r="W493" s="1192">
        <f>SUM(W489:W492)</f>
      </c>
      <c r="X493" s="1192">
        <f>SUM(X489:X492)</f>
      </c>
      <c r="Y493" s="1192">
        <f>SUM(Y489:Y492)</f>
      </c>
      <c r="Z493" s="1192">
        <f>SUM(Z489:Z492)</f>
      </c>
      <c r="AA493" s="1192">
        <f>SUM(AA489:AA492)</f>
      </c>
      <c r="AB493" s="1192">
        <f>SUM(AB489:AB492)</f>
      </c>
      <c r="AC493" s="1192">
        <f>SUM(AC489:AC492)</f>
      </c>
      <c r="AD493" s="1192">
        <f>SUM(AD489:AD492)</f>
      </c>
      <c r="AE493" s="1193">
        <f t="shared" si="172"/>
      </c>
      <c r="AF493" s="1198">
        <f t="shared" si="234"/>
      </c>
      <c r="AG493" s="1199"/>
      <c r="AH493" s="1199"/>
      <c r="AI493" s="1192">
        <f>SUM(AI489:AI492)</f>
      </c>
    </row>
    <row customHeight="true" ht="18.452380952380953" r="494">
      <c r="A494" s="1170"/>
      <c r="B494" s="1171" t="s">
        <v>760</v>
      </c>
      <c r="C494" s="1136" t="s">
        <v>759</v>
      </c>
      <c r="D494" s="1218">
        <f t="shared" ref="D494:D497" si="460">E494+F494</f>
      </c>
      <c r="E494" s="1174">
        <v>728.65</v>
      </c>
      <c r="F494" s="1174">
        <v>2243.22</v>
      </c>
      <c r="G494" s="1190">
        <v>7</v>
      </c>
      <c r="H494" s="1190">
        <v>6</v>
      </c>
      <c r="I494" s="1176">
        <v>11267.710000000006</v>
      </c>
      <c r="J494" s="1177">
        <f t="shared" si="17"/>
      </c>
      <c r="K494" s="1177">
        <f t="shared" si="265"/>
      </c>
      <c r="L494" s="1177">
        <f t="shared" si="327"/>
      </c>
      <c r="M494" s="1177">
        <f t="shared" si="141"/>
      </c>
      <c r="N494" s="1178">
        <f t="shared" si="203"/>
      </c>
      <c r="O494" s="1179">
        <f t="shared" si="79"/>
      </c>
      <c r="P494" s="1179">
        <f t="shared" si="110"/>
      </c>
      <c r="Q494" s="1179">
        <f t="shared" si="544"/>
      </c>
      <c r="R494" s="1179">
        <f t="shared" si="48"/>
      </c>
      <c r="S494" s="1180">
        <f t="shared" si="296"/>
      </c>
      <c r="T494" s="1181">
        <v>0.0471</v>
      </c>
      <c r="U494" s="1182">
        <v>68</v>
      </c>
      <c r="V494" s="1178">
        <f t="shared" si="358"/>
      </c>
      <c r="W494" s="1182">
        <v>25073</v>
      </c>
      <c r="X494" s="1182">
        <v>455</v>
      </c>
      <c r="Y494" s="1182">
        <v>145</v>
      </c>
      <c r="Z494" s="1182">
        <v>467</v>
      </c>
      <c r="AA494" s="1182">
        <v>62</v>
      </c>
      <c r="AB494" s="1182">
        <v>5</v>
      </c>
      <c r="AC494" s="1182">
        <v>3</v>
      </c>
      <c r="AD494" s="1182">
        <v>34</v>
      </c>
      <c r="AE494" s="1184">
        <f t="shared" si="172"/>
      </c>
      <c r="AF494" s="1178">
        <f t="shared" si="234"/>
      </c>
      <c r="AG494" s="1130" t="s">
        <v>756</v>
      </c>
      <c r="AH494" s="1185" t="s">
        <v>742</v>
      </c>
      <c r="AI494" s="1185">
        <v>22</v>
      </c>
    </row>
    <row customHeight="true" ht="18.452380952380953" r="495">
      <c r="A495" s="1170"/>
      <c r="B495" s="1171" t="s">
        <v>760</v>
      </c>
      <c r="C495" s="1136" t="s">
        <v>761</v>
      </c>
      <c r="D495" s="1218">
        <f t="shared" si="460"/>
      </c>
      <c r="E495" s="1174">
        <v>989.96</v>
      </c>
      <c r="F495" s="1174">
        <v>2082.82</v>
      </c>
      <c r="G495" s="1190">
        <v>5</v>
      </c>
      <c r="H495" s="1190">
        <v>5</v>
      </c>
      <c r="I495" s="1176">
        <v>14015.449999999997</v>
      </c>
      <c r="J495" s="1177">
        <f t="shared" si="17"/>
      </c>
      <c r="K495" s="1177">
        <f t="shared" si="265"/>
      </c>
      <c r="L495" s="1177">
        <f t="shared" si="327"/>
      </c>
      <c r="M495" s="1177">
        <f t="shared" si="141"/>
      </c>
      <c r="N495" s="1178">
        <f t="shared" si="203"/>
      </c>
      <c r="O495" s="1179">
        <f t="shared" si="79"/>
      </c>
      <c r="P495" s="1179">
        <f t="shared" si="110"/>
      </c>
      <c r="Q495" s="1179">
        <f t="shared" si="544"/>
      </c>
      <c r="R495" s="1179">
        <f t="shared" si="48"/>
      </c>
      <c r="S495" s="1180">
        <f t="shared" si="296"/>
      </c>
      <c r="T495" s="1181">
        <v>0.0261</v>
      </c>
      <c r="U495" s="1182">
        <v>69</v>
      </c>
      <c r="V495" s="1178">
        <f t="shared" si="358"/>
      </c>
      <c r="W495" s="1182">
        <v>32525</v>
      </c>
      <c r="X495" s="1182">
        <v>361</v>
      </c>
      <c r="Y495" s="1182">
        <v>120</v>
      </c>
      <c r="Z495" s="1182">
        <v>371</v>
      </c>
      <c r="AA495" s="1182">
        <v>39</v>
      </c>
      <c r="AB495" s="1182">
        <v>9</v>
      </c>
      <c r="AC495" s="1182">
        <v>4</v>
      </c>
      <c r="AD495" s="1182">
        <v>36</v>
      </c>
      <c r="AE495" s="1184">
        <f t="shared" si="172"/>
      </c>
      <c r="AF495" s="1178">
        <f t="shared" si="234"/>
      </c>
      <c r="AG495" s="1130" t="s">
        <v>756</v>
      </c>
      <c r="AH495" s="1185" t="s">
        <v>742</v>
      </c>
      <c r="AI495" s="1185">
        <v>16</v>
      </c>
    </row>
    <row customHeight="true" ht="18.452380952380953" r="496">
      <c r="A496" s="1170"/>
      <c r="B496" s="1171" t="s">
        <v>760</v>
      </c>
      <c r="C496" s="1136" t="s">
        <v>762</v>
      </c>
      <c r="D496" s="1218">
        <f t="shared" si="460"/>
      </c>
      <c r="E496" s="1174">
        <v>990.98</v>
      </c>
      <c r="F496" s="1174">
        <v>2391.94</v>
      </c>
      <c r="G496" s="1190">
        <v>5</v>
      </c>
      <c r="H496" s="1190">
        <v>4</v>
      </c>
      <c r="I496" s="1176">
        <v>10256.049999999988</v>
      </c>
      <c r="J496" s="1177">
        <f t="shared" si="17"/>
      </c>
      <c r="K496" s="1177">
        <f t="shared" si="265"/>
      </c>
      <c r="L496" s="1177">
        <f t="shared" si="327"/>
      </c>
      <c r="M496" s="1177">
        <f t="shared" si="141"/>
      </c>
      <c r="N496" s="1178">
        <f t="shared" si="203"/>
      </c>
      <c r="O496" s="1179">
        <f t="shared" si="79"/>
      </c>
      <c r="P496" s="1179">
        <f t="shared" si="110"/>
      </c>
      <c r="Q496" s="1179">
        <f t="shared" si="544"/>
      </c>
      <c r="R496" s="1179">
        <f t="shared" si="48"/>
      </c>
      <c r="S496" s="1180">
        <f t="shared" si="296"/>
      </c>
      <c r="T496" s="1181">
        <v>0.0286</v>
      </c>
      <c r="U496" s="1182">
        <v>69</v>
      </c>
      <c r="V496" s="1178">
        <f t="shared" si="358"/>
      </c>
      <c r="W496" s="1182">
        <v>35674</v>
      </c>
      <c r="X496" s="1182">
        <v>480</v>
      </c>
      <c r="Y496" s="1182">
        <v>167</v>
      </c>
      <c r="Z496" s="1182">
        <v>483</v>
      </c>
      <c r="AA496" s="1182">
        <v>40</v>
      </c>
      <c r="AB496" s="1182">
        <v>6</v>
      </c>
      <c r="AC496" s="1182">
        <v>4</v>
      </c>
      <c r="AD496" s="1182">
        <v>56</v>
      </c>
      <c r="AE496" s="1184">
        <f t="shared" si="172"/>
      </c>
      <c r="AF496" s="1178">
        <f t="shared" si="234"/>
      </c>
      <c r="AG496" s="1130" t="s">
        <v>756</v>
      </c>
      <c r="AH496" s="1185" t="s">
        <v>742</v>
      </c>
      <c r="AI496" s="1185">
        <v>18</v>
      </c>
    </row>
    <row customHeight="true" ht="18.452380952380953" r="497">
      <c r="A497" s="1170"/>
      <c r="B497" s="1171" t="s">
        <v>760</v>
      </c>
      <c r="C497" s="1136" t="s">
        <v>764</v>
      </c>
      <c r="D497" s="1218">
        <f t="shared" si="460"/>
      </c>
      <c r="E497" s="1174">
        <v>1064.67</v>
      </c>
      <c r="F497" s="1174">
        <v>2310.18</v>
      </c>
      <c r="G497" s="1190">
        <v>5</v>
      </c>
      <c r="H497" s="1190">
        <v>3</v>
      </c>
      <c r="I497" s="1176">
        <v>12149.290000000008</v>
      </c>
      <c r="J497" s="1177">
        <f t="shared" si="17"/>
      </c>
      <c r="K497" s="1177">
        <f t="shared" si="265"/>
      </c>
      <c r="L497" s="1177">
        <f t="shared" si="327"/>
      </c>
      <c r="M497" s="1177">
        <f t="shared" si="141"/>
      </c>
      <c r="N497" s="1178">
        <f t="shared" si="203"/>
      </c>
      <c r="O497" s="1179">
        <f t="shared" si="79"/>
      </c>
      <c r="P497" s="1179">
        <f t="shared" si="110"/>
      </c>
      <c r="Q497" s="1179">
        <f t="shared" si="544"/>
      </c>
      <c r="R497" s="1179">
        <f t="shared" si="48"/>
      </c>
      <c r="S497" s="1180">
        <f t="shared" si="296"/>
      </c>
      <c r="T497" s="1181">
        <v>0.0256</v>
      </c>
      <c r="U497" s="1182">
        <v>70</v>
      </c>
      <c r="V497" s="1178">
        <f t="shared" si="358"/>
      </c>
      <c r="W497" s="1182">
        <v>35088</v>
      </c>
      <c r="X497" s="1182">
        <v>468</v>
      </c>
      <c r="Y497" s="1182">
        <v>149</v>
      </c>
      <c r="Z497" s="1182">
        <v>478</v>
      </c>
      <c r="AA497" s="1182">
        <v>70</v>
      </c>
      <c r="AB497" s="1182">
        <v>7</v>
      </c>
      <c r="AC497" s="1182">
        <v>3</v>
      </c>
      <c r="AD497" s="1182">
        <v>31</v>
      </c>
      <c r="AE497" s="1184">
        <f t="shared" si="172"/>
      </c>
      <c r="AF497" s="1178">
        <f t="shared" si="234"/>
      </c>
      <c r="AG497" s="1130" t="s">
        <v>756</v>
      </c>
      <c r="AH497" s="1185" t="s">
        <v>742</v>
      </c>
      <c r="AI497" s="1185">
        <v>23</v>
      </c>
    </row>
    <row customHeight="true" ht="18.452380952380953" r="498">
      <c r="A498" s="1170"/>
      <c r="B498" s="1208" t="s">
        <v>746</v>
      </c>
      <c r="C498" s="1208"/>
      <c r="D498" s="1219">
        <f>SUM(D494:D497)</f>
      </c>
      <c r="E498" s="1192">
        <f>SUM(E494:E497)</f>
      </c>
      <c r="F498" s="1192">
        <f>SUM(F494:F497)</f>
      </c>
      <c r="G498" s="1192">
        <f>SUM(G494:G497)</f>
      </c>
      <c r="H498" s="1192">
        <f>SUM(H494:H497)</f>
      </c>
      <c r="I498" s="1192">
        <f>SUM(I494:I497)</f>
      </c>
      <c r="J498" s="1193">
        <f t="shared" si="17"/>
      </c>
      <c r="K498" s="1193">
        <f t="shared" si="265"/>
      </c>
      <c r="L498" s="1194">
        <f t="shared" si="327"/>
      </c>
      <c r="M498" s="1193">
        <f t="shared" si="141"/>
      </c>
      <c r="N498" s="1193">
        <f t="shared" si="203"/>
      </c>
      <c r="O498" s="1195">
        <f t="shared" si="79"/>
      </c>
      <c r="P498" s="1195">
        <f t="shared" si="110"/>
      </c>
      <c r="Q498" s="1195">
        <f t="shared" si="544"/>
      </c>
      <c r="R498" s="1195">
        <f t="shared" si="48"/>
      </c>
      <c r="S498" s="1196">
        <f t="shared" si="296"/>
      </c>
      <c r="T498" s="1195">
        <f>AVERAGE(T494:T497)</f>
      </c>
      <c r="U498" s="1197">
        <f>AVERAGE(U494:U497)</f>
      </c>
      <c r="V498" s="1200">
        <f t="shared" si="358"/>
      </c>
      <c r="W498" s="1192">
        <f>SUM(W494:W497)</f>
      </c>
      <c r="X498" s="1192">
        <f>SUM(X494:X497)</f>
      </c>
      <c r="Y498" s="1192">
        <f>SUM(Y494:Y497)</f>
      </c>
      <c r="Z498" s="1192">
        <f>SUM(Z494:Z497)</f>
      </c>
      <c r="AA498" s="1192">
        <f>SUM(AA494:AA497)</f>
      </c>
      <c r="AB498" s="1192">
        <f>SUM(AB494:AB497)</f>
      </c>
      <c r="AC498" s="1192">
        <f>SUM(AC494:AC497)</f>
      </c>
      <c r="AD498" s="1192">
        <f>SUM(AD494:AD497)</f>
      </c>
      <c r="AE498" s="1193">
        <f t="shared" si="172"/>
      </c>
      <c r="AF498" s="1198">
        <f t="shared" si="234"/>
      </c>
      <c r="AG498" s="1199"/>
      <c r="AH498" s="1199"/>
      <c r="AI498" s="1192">
        <f>SUM(AI494:AI497)</f>
      </c>
    </row>
    <row customHeight="true" ht="18.452380952380953" r="499">
      <c r="A499" s="1170"/>
      <c r="B499" s="1171" t="s">
        <v>771</v>
      </c>
      <c r="C499" s="1189" t="s">
        <v>765</v>
      </c>
      <c r="D499" s="1218">
        <f t="shared" ref="D499:D502" si="461">E499+F499</f>
      </c>
      <c r="E499" s="1174">
        <v>765.67</v>
      </c>
      <c r="F499" s="1174">
        <v>2483.88</v>
      </c>
      <c r="G499" s="1190">
        <v>6</v>
      </c>
      <c r="H499" s="1190">
        <v>6</v>
      </c>
      <c r="I499" s="1176">
        <v>11266.339999999997</v>
      </c>
      <c r="J499" s="1177">
        <f t="shared" si="17"/>
      </c>
      <c r="K499" s="1177">
        <f t="shared" si="265"/>
      </c>
      <c r="L499" s="1177">
        <f t="shared" si="327"/>
      </c>
      <c r="M499" s="1177">
        <f t="shared" si="141"/>
      </c>
      <c r="N499" s="1178">
        <f t="shared" si="203"/>
      </c>
      <c r="O499" s="1179">
        <f t="shared" si="79"/>
      </c>
      <c r="P499" s="1179">
        <f t="shared" si="110"/>
      </c>
      <c r="Q499" s="1179">
        <f t="shared" si="544"/>
      </c>
      <c r="R499" s="1179">
        <f t="shared" si="48"/>
      </c>
      <c r="S499" s="1180">
        <f t="shared" si="296"/>
      </c>
      <c r="T499" s="1181">
        <v>0.0352</v>
      </c>
      <c r="U499" s="1182">
        <v>71</v>
      </c>
      <c r="V499" s="1178">
        <f t="shared" si="358"/>
      </c>
      <c r="W499" s="1182">
        <v>34140</v>
      </c>
      <c r="X499" s="1182">
        <v>463</v>
      </c>
      <c r="Y499" s="1182">
        <v>179</v>
      </c>
      <c r="Z499" s="1182">
        <v>491</v>
      </c>
      <c r="AA499" s="1182">
        <v>57</v>
      </c>
      <c r="AB499" s="1182">
        <v>6</v>
      </c>
      <c r="AC499" s="1182">
        <v>1</v>
      </c>
      <c r="AD499" s="1182">
        <v>41</v>
      </c>
      <c r="AE499" s="1184">
        <f t="shared" si="172"/>
      </c>
      <c r="AF499" s="1178">
        <f t="shared" si="234"/>
      </c>
      <c r="AG499" s="1130" t="s">
        <v>756</v>
      </c>
      <c r="AH499" s="1185" t="s">
        <v>742</v>
      </c>
      <c r="AI499" s="1185">
        <v>18</v>
      </c>
    </row>
    <row customHeight="true" ht="18.452380952380953" r="500">
      <c r="A500" s="1170"/>
      <c r="B500" s="1171" t="s">
        <v>771</v>
      </c>
      <c r="C500" s="1189" t="s">
        <v>766</v>
      </c>
      <c r="D500" s="1218">
        <f t="shared" si="461"/>
      </c>
      <c r="E500" s="1174">
        <v>982.01</v>
      </c>
      <c r="F500" s="1174">
        <v>2501.79</v>
      </c>
      <c r="G500" s="1190">
        <v>8</v>
      </c>
      <c r="H500" s="1190">
        <v>6</v>
      </c>
      <c r="I500" s="1176">
        <v>16678.429999999993</v>
      </c>
      <c r="J500" s="1177">
        <f t="shared" si="17"/>
      </c>
      <c r="K500" s="1177">
        <f t="shared" si="265"/>
      </c>
      <c r="L500" s="1177">
        <f t="shared" si="327"/>
      </c>
      <c r="M500" s="1177">
        <f t="shared" si="141"/>
      </c>
      <c r="N500" s="1178">
        <f t="shared" si="203"/>
      </c>
      <c r="O500" s="1179">
        <f t="shared" si="79"/>
      </c>
      <c r="P500" s="1179">
        <f t="shared" si="110"/>
      </c>
      <c r="Q500" s="1179">
        <f t="shared" si="544"/>
      </c>
      <c r="R500" s="1179">
        <f t="shared" si="48"/>
      </c>
      <c r="S500" s="1180">
        <f t="shared" si="296"/>
      </c>
      <c r="T500" s="1181">
        <v>0.0249</v>
      </c>
      <c r="U500" s="1182">
        <v>72</v>
      </c>
      <c r="V500" s="1178">
        <f t="shared" si="358"/>
      </c>
      <c r="W500" s="1182">
        <v>42905</v>
      </c>
      <c r="X500" s="1182">
        <v>577</v>
      </c>
      <c r="Y500" s="1182">
        <v>188</v>
      </c>
      <c r="Z500" s="1182">
        <v>614</v>
      </c>
      <c r="AA500" s="1182">
        <v>85</v>
      </c>
      <c r="AB500" s="1182">
        <v>8</v>
      </c>
      <c r="AC500" s="1182">
        <v>0</v>
      </c>
      <c r="AD500" s="1182">
        <v>44</v>
      </c>
      <c r="AE500" s="1184">
        <f t="shared" si="172"/>
      </c>
      <c r="AF500" s="1178">
        <f t="shared" si="234"/>
      </c>
      <c r="AG500" s="1130" t="s">
        <v>756</v>
      </c>
      <c r="AH500" s="1185" t="s">
        <v>742</v>
      </c>
      <c r="AI500" s="1185">
        <v>37</v>
      </c>
    </row>
    <row customHeight="true" ht="18.452380952380953" r="501">
      <c r="A501" s="1170"/>
      <c r="B501" s="1171" t="s">
        <v>771</v>
      </c>
      <c r="C501" s="1189" t="s">
        <v>767</v>
      </c>
      <c r="D501" s="1218">
        <f t="shared" si="461"/>
      </c>
      <c r="E501" s="1174">
        <v>776.57</v>
      </c>
      <c r="F501" s="1174">
        <v>1843.58</v>
      </c>
      <c r="G501" s="1190">
        <v>1</v>
      </c>
      <c r="H501" s="1190">
        <v>1</v>
      </c>
      <c r="I501" s="1176">
        <v>1435.0100000000093</v>
      </c>
      <c r="J501" s="1177">
        <f t="shared" si="17"/>
      </c>
      <c r="K501" s="1177">
        <f t="shared" si="265"/>
      </c>
      <c r="L501" s="1177">
        <f t="shared" si="327"/>
      </c>
      <c r="M501" s="1177">
        <f t="shared" si="141"/>
      </c>
      <c r="N501" s="1178">
        <f t="shared" si="203"/>
      </c>
      <c r="O501" s="1179">
        <f t="shared" si="79"/>
      </c>
      <c r="P501" s="1179">
        <f t="shared" si="110"/>
      </c>
      <c r="Q501" s="1179">
        <f t="shared" si="544"/>
      </c>
      <c r="R501" s="1179">
        <f t="shared" si="48"/>
      </c>
      <c r="S501" s="1180">
        <f t="shared" si="296"/>
      </c>
      <c r="T501" s="1181">
        <v>0.0204</v>
      </c>
      <c r="U501" s="1182">
        <v>71</v>
      </c>
      <c r="V501" s="1178">
        <f t="shared" si="358"/>
      </c>
      <c r="W501" s="1182">
        <v>30112</v>
      </c>
      <c r="X501" s="1182">
        <v>494</v>
      </c>
      <c r="Y501" s="1182">
        <v>102</v>
      </c>
      <c r="Z501" s="1182">
        <v>484</v>
      </c>
      <c r="AA501" s="1182">
        <v>39</v>
      </c>
      <c r="AB501" s="1182">
        <v>4</v>
      </c>
      <c r="AC501" s="1182">
        <v>1</v>
      </c>
      <c r="AD501" s="1182">
        <v>42</v>
      </c>
      <c r="AE501" s="1184">
        <f t="shared" si="172"/>
      </c>
      <c r="AF501" s="1178">
        <f t="shared" si="234"/>
      </c>
      <c r="AG501" s="1130" t="s">
        <v>756</v>
      </c>
      <c r="AH501" s="1185" t="s">
        <v>742</v>
      </c>
      <c r="AI501" s="1185">
        <v>19</v>
      </c>
    </row>
    <row customHeight="true" ht="18.452380952380953" r="502">
      <c r="A502" s="1170"/>
      <c r="B502" s="1171" t="s">
        <v>771</v>
      </c>
      <c r="C502" s="1189" t="s">
        <v>768</v>
      </c>
      <c r="D502" s="1218">
        <f t="shared" si="461"/>
      </c>
      <c r="E502" s="1174">
        <v>354.33</v>
      </c>
      <c r="F502" s="1174">
        <v>693.58</v>
      </c>
      <c r="G502" s="1190">
        <v>1</v>
      </c>
      <c r="H502" s="1190">
        <v>1</v>
      </c>
      <c r="I502" s="1176">
        <v>1048.9100000000035</v>
      </c>
      <c r="J502" s="1177">
        <f t="shared" si="17"/>
      </c>
      <c r="K502" s="1177">
        <f t="shared" si="265"/>
      </c>
      <c r="L502" s="1177">
        <f t="shared" si="327"/>
      </c>
      <c r="M502" s="1177">
        <f t="shared" si="141"/>
      </c>
      <c r="N502" s="1178">
        <f t="shared" si="203"/>
      </c>
      <c r="O502" s="1179">
        <f t="shared" si="79"/>
      </c>
      <c r="P502" s="1179">
        <f t="shared" si="110"/>
      </c>
      <c r="Q502" s="1179">
        <f t="shared" si="544"/>
      </c>
      <c r="R502" s="1179">
        <f t="shared" si="48"/>
      </c>
      <c r="S502" s="1180">
        <f t="shared" si="296"/>
      </c>
      <c r="T502" s="1181">
        <v>0.0296</v>
      </c>
      <c r="U502" s="1182">
        <v>72</v>
      </c>
      <c r="V502" s="1178">
        <f t="shared" si="358"/>
      </c>
      <c r="W502" s="1220">
        <v>13486</v>
      </c>
      <c r="X502" s="1221">
        <v>323</v>
      </c>
      <c r="Y502" s="1221">
        <v>66</v>
      </c>
      <c r="Z502" s="1221">
        <v>348</v>
      </c>
      <c r="AA502" s="1221">
        <v>42</v>
      </c>
      <c r="AB502" s="1221">
        <v>6</v>
      </c>
      <c r="AC502" s="1221">
        <v>0</v>
      </c>
      <c r="AD502" s="1182">
        <v>14</v>
      </c>
      <c r="AE502" s="1184">
        <f t="shared" si="172"/>
      </c>
      <c r="AF502" s="1178">
        <f t="shared" si="234"/>
      </c>
      <c r="AG502" s="1130" t="s">
        <v>756</v>
      </c>
      <c r="AH502" s="1185" t="s">
        <v>742</v>
      </c>
      <c r="AI502" s="1185">
        <v>6</v>
      </c>
    </row>
    <row customHeight="true" ht="18.452380952380953" r="503">
      <c r="A503" s="1170"/>
      <c r="B503" s="1208" t="s">
        <v>746</v>
      </c>
      <c r="C503" s="1208"/>
      <c r="D503" s="1192">
        <f>SUM(D499:D502)</f>
      </c>
      <c r="E503" s="1192">
        <f>SUM(E499:E502)</f>
      </c>
      <c r="F503" s="1192">
        <f>SUM(F499:F502)</f>
      </c>
      <c r="G503" s="1192">
        <f>SUM(G499:G502)</f>
      </c>
      <c r="H503" s="1192">
        <f>SUM(H499:H502)</f>
      </c>
      <c r="I503" s="1192">
        <f>SUM(I499:I502)</f>
      </c>
      <c r="J503" s="1193">
        <f t="shared" si="17"/>
      </c>
      <c r="K503" s="1193">
        <f t="shared" si="265"/>
      </c>
      <c r="L503" s="1194">
        <f t="shared" si="327"/>
      </c>
      <c r="M503" s="1193">
        <f t="shared" si="141"/>
      </c>
      <c r="N503" s="1193">
        <f t="shared" si="203"/>
      </c>
      <c r="O503" s="1195">
        <f t="shared" si="79"/>
      </c>
      <c r="P503" s="1195">
        <f t="shared" si="110"/>
      </c>
      <c r="Q503" s="1195">
        <f t="shared" si="544"/>
      </c>
      <c r="R503" s="1195">
        <f t="shared" si="48"/>
      </c>
      <c r="S503" s="1196">
        <f t="shared" si="296"/>
      </c>
      <c r="T503" s="1195">
        <f>AVERAGE(T499:T502)</f>
      </c>
      <c r="U503" s="1197">
        <f>AVERAGE(U499:U502)</f>
      </c>
      <c r="V503" s="1200">
        <f t="shared" si="358"/>
      </c>
      <c r="W503" s="1192">
        <f>SUM(W499:W502)</f>
      </c>
      <c r="X503" s="1192">
        <f>SUM(X499:X502)</f>
      </c>
      <c r="Y503" s="1192">
        <f>SUM(Y499:Y502)</f>
      </c>
      <c r="Z503" s="1192">
        <f>SUM(Z499:Z502)</f>
      </c>
      <c r="AA503" s="1192">
        <f>SUM(AA499:AA502)</f>
      </c>
      <c r="AB503" s="1192">
        <f>SUM(AB499:AB502)</f>
      </c>
      <c r="AC503" s="1192">
        <f>SUM(AC499:AC502)</f>
      </c>
      <c r="AD503" s="1192">
        <f>SUM(AD499:AD502)</f>
      </c>
      <c r="AE503" s="1193">
        <f t="shared" si="172"/>
      </c>
      <c r="AF503" s="1198">
        <f t="shared" si="234"/>
      </c>
      <c r="AG503" s="1199"/>
      <c r="AH503" s="1199"/>
      <c r="AI503" s="1192">
        <f>SUM(AI499:AI502)</f>
      </c>
    </row>
    <row customHeight="true" ht="18.452380952380953" r="504">
      <c r="A504" s="1170"/>
      <c r="B504" s="1201" t="s">
        <v>769</v>
      </c>
      <c r="C504" s="1201"/>
      <c r="D504" s="1202">
        <f>D488+D483+D498+D493+D503</f>
      </c>
      <c r="E504" s="1202">
        <f>E488+E483+E498+E493+E503</f>
      </c>
      <c r="F504" s="1202">
        <f>F488+F483+F498+F493+F503</f>
      </c>
      <c r="G504" s="1202">
        <f>G488+G483+G498+G493+G503</f>
      </c>
      <c r="H504" s="1202">
        <f>H488+H483+H498+H493+H503</f>
      </c>
      <c r="I504" s="1202">
        <f>I488+I483+I498+I493+I503</f>
      </c>
      <c r="J504" s="1203">
        <f t="shared" si="17"/>
      </c>
      <c r="K504" s="1203">
        <f t="shared" si="265"/>
      </c>
      <c r="L504" s="1203">
        <f t="shared" si="327"/>
      </c>
      <c r="M504" s="1203">
        <f t="shared" si="141"/>
      </c>
      <c r="N504" s="1203">
        <f t="shared" si="203"/>
      </c>
      <c r="O504" s="1204">
        <f t="shared" si="79"/>
      </c>
      <c r="P504" s="1204">
        <f t="shared" si="110"/>
      </c>
      <c r="Q504" s="1204">
        <f t="shared" si="544"/>
      </c>
      <c r="R504" s="1204">
        <f t="shared" si="48"/>
      </c>
      <c r="S504" s="1205">
        <f t="shared" si="296"/>
      </c>
      <c r="T504" s="1203">
        <f>(T488+T483+T498+T493+T503)/5</f>
      </c>
      <c r="U504" s="1203">
        <f>(U488+U483+U498+U493+U503)/5</f>
      </c>
      <c r="V504" s="1203">
        <f>(V488+V483+V498+V493+V503)/5</f>
      </c>
      <c r="W504" s="1202">
        <f>W488+W483+W498+W493+W503</f>
      </c>
      <c r="X504" s="1202">
        <f>X488+X483+X498+X493+X503</f>
      </c>
      <c r="Y504" s="1202">
        <f>Y488+Y483+Y498+Y493+Y503</f>
      </c>
      <c r="Z504" s="1202">
        <f>Z488+Z483+Z498+Z493+Z503</f>
      </c>
      <c r="AA504" s="1202">
        <f>AA488+AA483+AA498+AA493+AA503</f>
      </c>
      <c r="AB504" s="1202">
        <f>AB488+AB483+AB498+AB493+AB503</f>
      </c>
      <c r="AC504" s="1202">
        <f>AC488+AC483+AC498+AC493+AC503</f>
      </c>
      <c r="AD504" s="1202">
        <f>AD488+AD483+AD498+AD493+AD503</f>
      </c>
      <c r="AE504" s="1203">
        <f t="shared" si="172"/>
      </c>
      <c r="AF504" s="1206">
        <f t="shared" si="234"/>
      </c>
      <c r="AG504" s="1201"/>
      <c r="AH504" s="1222"/>
      <c r="AI504" s="1202">
        <f>AI488+AI483+AI498+AI493+AI503</f>
      </c>
    </row>
    <row customHeight="true" ht="18.452380952380953" r="505">
      <c r="A505" s="1155" t="s">
        <v>700</v>
      </c>
      <c r="B505" s="1155" t="s">
        <v>701</v>
      </c>
      <c r="C505" s="1155"/>
      <c r="D505" s="1156" t="s">
        <v>702</v>
      </c>
      <c r="E505" s="1156"/>
      <c r="F505" s="1156"/>
      <c r="G505" s="1156"/>
      <c r="H505" s="1156"/>
      <c r="I505" s="1156"/>
      <c r="J505" s="1156"/>
      <c r="K505" s="1156"/>
      <c r="L505" s="1156"/>
      <c r="M505" s="1156"/>
      <c r="N505" s="1157" t="s">
        <v>703</v>
      </c>
      <c r="O505" s="1157"/>
      <c r="P505" s="1157"/>
      <c r="Q505" s="1157"/>
      <c r="R505" s="1157"/>
      <c r="S505" s="1157"/>
      <c r="T505" s="1157"/>
      <c r="U505" s="1157"/>
      <c r="V505" s="1157"/>
      <c r="W505" s="1157"/>
      <c r="X505" s="1157"/>
      <c r="Y505" s="1157"/>
      <c r="Z505" s="1157"/>
      <c r="AA505" s="1157"/>
      <c r="AB505" s="1157"/>
      <c r="AC505" s="1157"/>
      <c r="AD505" s="1157"/>
      <c r="AE505" s="1157"/>
      <c r="AF505" s="1157"/>
      <c r="AG505" s="1157"/>
      <c r="AH505" s="1157"/>
      <c r="AI505" s="1158"/>
    </row>
    <row customHeight="true" ht="18.452380952380953" r="506">
      <c r="A506" s="1155"/>
      <c r="B506" s="1159" t="s">
        <v>704</v>
      </c>
      <c r="C506" s="1159" t="s">
        <v>705</v>
      </c>
      <c r="D506" s="1214" t="s">
        <v>706</v>
      </c>
      <c r="E506" s="1214" t="s">
        <v>707</v>
      </c>
      <c r="F506" s="1224" t="s">
        <v>708</v>
      </c>
      <c r="G506" s="1225" t="s">
        <v>709</v>
      </c>
      <c r="H506" s="1162" t="s">
        <v>710</v>
      </c>
      <c r="I506" s="1163" t="s">
        <v>711</v>
      </c>
      <c r="J506" s="1164" t="s">
        <v>712</v>
      </c>
      <c r="K506" s="1164" t="s">
        <v>713</v>
      </c>
      <c r="L506" s="1165" t="s">
        <v>714</v>
      </c>
      <c r="M506" s="1164" t="s">
        <v>715</v>
      </c>
      <c r="N506" s="1157" t="s">
        <v>716</v>
      </c>
      <c r="O506" s="1166" t="s">
        <v>717</v>
      </c>
      <c r="P506" s="1166" t="s">
        <v>718</v>
      </c>
      <c r="Q506" s="1166" t="s">
        <v>719</v>
      </c>
      <c r="R506" s="1166" t="s">
        <v>720</v>
      </c>
      <c r="S506" s="1167" t="s">
        <v>721</v>
      </c>
      <c r="T506" s="1166" t="s">
        <v>722</v>
      </c>
      <c r="U506" s="1168" t="s">
        <v>723</v>
      </c>
      <c r="V506" s="1157" t="s">
        <v>724</v>
      </c>
      <c r="W506" s="1167" t="s">
        <v>725</v>
      </c>
      <c r="X506" s="1167" t="s">
        <v>726</v>
      </c>
      <c r="Y506" s="1167" t="s">
        <v>727</v>
      </c>
      <c r="Z506" s="1167" t="s">
        <v>728</v>
      </c>
      <c r="AA506" s="1167" t="s">
        <v>729</v>
      </c>
      <c r="AB506" s="1167" t="s">
        <v>730</v>
      </c>
      <c r="AC506" s="1167" t="s">
        <v>731</v>
      </c>
      <c r="AD506" s="1167" t="s">
        <v>732</v>
      </c>
      <c r="AE506" s="1169" t="s">
        <v>733</v>
      </c>
      <c r="AF506" s="1157" t="s">
        <v>734</v>
      </c>
      <c r="AG506" s="1158" t="s">
        <v>735</v>
      </c>
      <c r="AH506" s="1158" t="s">
        <v>736</v>
      </c>
      <c r="AI506" s="1158" t="s">
        <v>737</v>
      </c>
    </row>
    <row customHeight="true" ht="18.452380952380953" r="507">
      <c r="A507" s="1170" t="s">
        <v>792</v>
      </c>
      <c r="B507" s="1171" t="s">
        <v>752</v>
      </c>
      <c r="C507" s="1226" t="s">
        <v>740</v>
      </c>
      <c r="D507" s="1173">
        <f t="shared" ref="D507:D511" si="462">E507+F507</f>
      </c>
      <c r="E507" s="1216">
        <v>974.64</v>
      </c>
      <c r="F507" s="1174">
        <v>2605.2</v>
      </c>
      <c r="G507" s="1175">
        <v>1</v>
      </c>
      <c r="H507" s="1227">
        <v>1</v>
      </c>
      <c r="I507" s="1176">
        <v>1647.36</v>
      </c>
      <c r="J507" s="1177">
        <f t="shared" ref="J507:J532" si="18">I507/D507</f>
      </c>
      <c r="K507" s="1177">
        <f t="shared" ref="K507:K532" si="266">D507/G507</f>
      </c>
      <c r="L507" s="1177">
        <f t="shared" ref="L507:L532" si="328">D507/H507</f>
      </c>
      <c r="M507" s="1177">
        <f t="shared" ref="M507:M532" si="142">I507/G507</f>
      </c>
      <c r="N507" s="1178">
        <f t="shared" ref="N507:N532" si="204">D507/X507</f>
      </c>
      <c r="O507" s="1179">
        <f t="shared" ref="O507:O532" si="80">S507/W507*1</f>
      </c>
      <c r="P507" s="1179">
        <f t="shared" ref="P507:P532" si="111">X507/W507</f>
      </c>
      <c r="Q507" s="1179">
        <f t="shared" ref="Q507:Q532" si="545">Z507/W507</f>
      </c>
      <c r="R507" s="1179">
        <f t="shared" ref="R507:R532" si="49">AA507/Z507</f>
      </c>
      <c r="S507" s="1180">
        <f t="shared" ref="S507:S532" si="297">Y507/T507</f>
      </c>
      <c r="T507" s="1181">
        <v>0.0374</v>
      </c>
      <c r="U507" s="1182">
        <v>47</v>
      </c>
      <c r="V507" s="1178">
        <f t="shared" ref="V507:V531" si="359">(D507/W507)*1000</f>
      </c>
      <c r="W507" s="1183">
        <v>37574</v>
      </c>
      <c r="X507" s="1180">
        <v>943</v>
      </c>
      <c r="Y507" s="1180">
        <v>198</v>
      </c>
      <c r="Z507" s="1180">
        <v>960</v>
      </c>
      <c r="AA507" s="1180">
        <v>88</v>
      </c>
      <c r="AB507" s="1180">
        <v>7</v>
      </c>
      <c r="AC507" s="1180">
        <v>2</v>
      </c>
      <c r="AD507" s="1183">
        <v>56</v>
      </c>
      <c r="AE507" s="1184">
        <f t="shared" ref="AE507:AE532" si="173">D507/Z507</f>
      </c>
      <c r="AF507" s="1178">
        <f t="shared" ref="AF507:AF532" si="235">AI507*1000/D507</f>
      </c>
      <c r="AG507" s="1185" t="s">
        <v>741</v>
      </c>
      <c r="AH507" s="1185" t="s">
        <v>757</v>
      </c>
      <c r="AI507" s="1185">
        <v>32</v>
      </c>
    </row>
    <row customHeight="true" ht="18.452380952380953" r="508">
      <c r="A508" s="1170"/>
      <c r="B508" s="1171" t="s">
        <v>752</v>
      </c>
      <c r="C508" s="1187" t="s">
        <v>743</v>
      </c>
      <c r="D508" s="1217">
        <f t="shared" si="462"/>
      </c>
      <c r="E508" s="1217">
        <v>903.21</v>
      </c>
      <c r="F508" s="1217">
        <v>1861.24</v>
      </c>
      <c r="G508" s="1228">
        <v>5</v>
      </c>
      <c r="H508" s="1175">
        <v>5</v>
      </c>
      <c r="I508" s="1176">
        <v>13248.97</v>
      </c>
      <c r="J508" s="1177">
        <f t="shared" si="18"/>
      </c>
      <c r="K508" s="1177">
        <f t="shared" si="266"/>
      </c>
      <c r="L508" s="1177">
        <f t="shared" si="328"/>
      </c>
      <c r="M508" s="1177">
        <f t="shared" si="142"/>
      </c>
      <c r="N508" s="1178">
        <f t="shared" si="204"/>
      </c>
      <c r="O508" s="1179">
        <f t="shared" si="80"/>
      </c>
      <c r="P508" s="1179">
        <f t="shared" si="111"/>
      </c>
      <c r="Q508" s="1179">
        <f t="shared" si="545"/>
      </c>
      <c r="R508" s="1179">
        <f t="shared" si="49"/>
      </c>
      <c r="S508" s="1180">
        <f t="shared" si="297"/>
      </c>
      <c r="T508" s="1181">
        <v>0.0376</v>
      </c>
      <c r="U508" s="1182">
        <v>52</v>
      </c>
      <c r="V508" s="1178">
        <f t="shared" si="359"/>
      </c>
      <c r="W508" s="1188">
        <v>37289</v>
      </c>
      <c r="X508" s="1188">
        <v>862</v>
      </c>
      <c r="Y508" s="1188">
        <v>198</v>
      </c>
      <c r="Z508" s="1188">
        <v>902</v>
      </c>
      <c r="AA508" s="1188">
        <v>101</v>
      </c>
      <c r="AB508" s="1188">
        <v>14</v>
      </c>
      <c r="AC508" s="1188">
        <v>0</v>
      </c>
      <c r="AD508" s="1182">
        <v>43</v>
      </c>
      <c r="AE508" s="1184">
        <f t="shared" si="173"/>
      </c>
      <c r="AF508" s="1178">
        <f t="shared" si="235"/>
      </c>
      <c r="AG508" s="1185" t="s">
        <v>741</v>
      </c>
      <c r="AH508" s="1185" t="s">
        <v>757</v>
      </c>
      <c r="AI508" s="1185">
        <v>28</v>
      </c>
    </row>
    <row customHeight="true" ht="18.452380952380953" r="509">
      <c r="A509" s="1170"/>
      <c r="B509" s="1171" t="s">
        <v>752</v>
      </c>
      <c r="C509" s="1189" t="s">
        <v>744</v>
      </c>
      <c r="D509" s="1173">
        <f t="shared" si="462"/>
      </c>
      <c r="E509" s="1174">
        <v>1092.45</v>
      </c>
      <c r="F509" s="1174">
        <v>1996.4</v>
      </c>
      <c r="G509" s="1190">
        <v>5</v>
      </c>
      <c r="H509" s="1190">
        <v>4</v>
      </c>
      <c r="I509" s="1176">
        <v>11608.509999999997</v>
      </c>
      <c r="J509" s="1177">
        <f t="shared" si="18"/>
      </c>
      <c r="K509" s="1177">
        <f t="shared" si="266"/>
      </c>
      <c r="L509" s="1177">
        <f t="shared" si="328"/>
      </c>
      <c r="M509" s="1177">
        <f t="shared" si="142"/>
      </c>
      <c r="N509" s="1178">
        <f t="shared" si="204"/>
      </c>
      <c r="O509" s="1179">
        <f t="shared" si="80"/>
      </c>
      <c r="P509" s="1179">
        <f t="shared" si="111"/>
      </c>
      <c r="Q509" s="1179">
        <f t="shared" si="545"/>
      </c>
      <c r="R509" s="1179">
        <f t="shared" si="49"/>
      </c>
      <c r="S509" s="1180">
        <f t="shared" si="297"/>
      </c>
      <c r="T509" s="1181">
        <v>0.0314</v>
      </c>
      <c r="U509" s="1182">
        <v>58</v>
      </c>
      <c r="V509" s="1178">
        <f t="shared" si="359"/>
      </c>
      <c r="W509" s="1188">
        <v>29648</v>
      </c>
      <c r="X509" s="1188">
        <v>559</v>
      </c>
      <c r="Y509" s="1188">
        <v>155</v>
      </c>
      <c r="Z509" s="1188">
        <v>582</v>
      </c>
      <c r="AA509" s="1188">
        <v>105</v>
      </c>
      <c r="AB509" s="1188">
        <v>7</v>
      </c>
      <c r="AC509" s="1188">
        <v>1</v>
      </c>
      <c r="AD509" s="1182">
        <v>29</v>
      </c>
      <c r="AE509" s="1184">
        <f t="shared" si="173"/>
      </c>
      <c r="AF509" s="1178">
        <f t="shared" si="235"/>
      </c>
      <c r="AG509" s="1185" t="s">
        <v>741</v>
      </c>
      <c r="AH509" s="1185" t="s">
        <v>757</v>
      </c>
      <c r="AI509" s="1185">
        <v>34</v>
      </c>
    </row>
    <row customHeight="true" ht="18.452380952380953" r="510">
      <c r="A510" s="1170"/>
      <c r="B510" s="1171" t="s">
        <v>752</v>
      </c>
      <c r="C510" s="1171" t="s">
        <v>745</v>
      </c>
      <c r="D510" s="1173">
        <f t="shared" si="462"/>
      </c>
      <c r="E510" s="1174">
        <v>1082.26</v>
      </c>
      <c r="F510" s="1174">
        <v>2100</v>
      </c>
      <c r="G510" s="1190">
        <v>3</v>
      </c>
      <c r="H510" s="1190">
        <v>3</v>
      </c>
      <c r="I510" s="1176">
        <v>5546.970000000001</v>
      </c>
      <c r="J510" s="1177">
        <f t="shared" si="18"/>
      </c>
      <c r="K510" s="1177">
        <f t="shared" si="266"/>
      </c>
      <c r="L510" s="1177">
        <f t="shared" si="328"/>
      </c>
      <c r="M510" s="1177">
        <f t="shared" si="142"/>
      </c>
      <c r="N510" s="1178">
        <f t="shared" si="204"/>
      </c>
      <c r="O510" s="1179">
        <f t="shared" si="80"/>
      </c>
      <c r="P510" s="1179">
        <f t="shared" si="111"/>
      </c>
      <c r="Q510" s="1179">
        <f t="shared" si="545"/>
      </c>
      <c r="R510" s="1179">
        <f t="shared" si="49"/>
      </c>
      <c r="S510" s="1180">
        <f t="shared" si="297"/>
      </c>
      <c r="T510" s="1181">
        <v>0.0307</v>
      </c>
      <c r="U510" s="1182">
        <v>61</v>
      </c>
      <c r="V510" s="1178">
        <f t="shared" si="359"/>
      </c>
      <c r="W510" s="1188">
        <v>27290</v>
      </c>
      <c r="X510" s="1188">
        <v>424</v>
      </c>
      <c r="Y510" s="1188">
        <v>125</v>
      </c>
      <c r="Z510" s="1188">
        <v>445</v>
      </c>
      <c r="AA510" s="1188">
        <v>69</v>
      </c>
      <c r="AB510" s="1188">
        <v>8</v>
      </c>
      <c r="AC510" s="1188">
        <v>2</v>
      </c>
      <c r="AD510" s="1182">
        <v>28</v>
      </c>
      <c r="AE510" s="1184">
        <f t="shared" si="173"/>
      </c>
      <c r="AF510" s="1178">
        <f t="shared" si="235"/>
      </c>
      <c r="AG510" s="1185" t="s">
        <v>741</v>
      </c>
      <c r="AH510" s="1185" t="s">
        <v>757</v>
      </c>
      <c r="AI510" s="1185">
        <v>27</v>
      </c>
    </row>
    <row customHeight="true" ht="18.452380952380953" r="511">
      <c r="A511" s="1170"/>
      <c r="B511" s="1171" t="s">
        <v>752</v>
      </c>
      <c r="C511" s="1189" t="s">
        <v>748</v>
      </c>
      <c r="D511" s="1173">
        <f t="shared" si="462"/>
      </c>
      <c r="E511" s="1174">
        <v>1099.56</v>
      </c>
      <c r="F511" s="1174">
        <v>2407.81</v>
      </c>
      <c r="G511" s="1190">
        <v>6</v>
      </c>
      <c r="H511" s="1190">
        <v>6</v>
      </c>
      <c r="I511" s="1176">
        <v>11615.190000000002</v>
      </c>
      <c r="J511" s="1177">
        <f t="shared" si="18"/>
      </c>
      <c r="K511" s="1177">
        <f t="shared" si="266"/>
      </c>
      <c r="L511" s="1177">
        <f t="shared" si="328"/>
      </c>
      <c r="M511" s="1177">
        <f t="shared" si="142"/>
      </c>
      <c r="N511" s="1178">
        <f t="shared" si="204"/>
      </c>
      <c r="O511" s="1179">
        <f t="shared" si="80"/>
      </c>
      <c r="P511" s="1179">
        <f t="shared" si="111"/>
      </c>
      <c r="Q511" s="1179">
        <f t="shared" si="545"/>
      </c>
      <c r="R511" s="1179">
        <f t="shared" si="49"/>
      </c>
      <c r="S511" s="1180">
        <f t="shared" si="297"/>
      </c>
      <c r="T511" s="1181">
        <v>0.0396</v>
      </c>
      <c r="U511" s="1182">
        <v>65</v>
      </c>
      <c r="V511" s="1178">
        <f t="shared" si="359"/>
      </c>
      <c r="W511" s="1188">
        <v>26461</v>
      </c>
      <c r="X511" s="1188">
        <v>415</v>
      </c>
      <c r="Y511" s="1188">
        <v>143</v>
      </c>
      <c r="Z511" s="1188">
        <v>410</v>
      </c>
      <c r="AA511" s="1188">
        <v>90</v>
      </c>
      <c r="AB511" s="1188">
        <v>7</v>
      </c>
      <c r="AC511" s="1188">
        <v>3</v>
      </c>
      <c r="AD511" s="1182">
        <v>27</v>
      </c>
      <c r="AE511" s="1184">
        <f t="shared" si="173"/>
      </c>
      <c r="AF511" s="1178">
        <f t="shared" si="235"/>
      </c>
      <c r="AG511" s="1185" t="s">
        <v>741</v>
      </c>
      <c r="AH511" s="1185" t="s">
        <v>757</v>
      </c>
      <c r="AI511" s="1185">
        <v>36</v>
      </c>
    </row>
    <row customHeight="true" ht="18.452380952380953" r="512">
      <c r="A512" s="1170"/>
      <c r="B512" s="1191" t="s">
        <v>746</v>
      </c>
      <c r="C512" s="1191"/>
      <c r="D512" s="1192">
        <f>SUM(D507:D511)</f>
      </c>
      <c r="E512" s="1192">
        <f>SUM(E507:E511)</f>
      </c>
      <c r="F512" s="1192">
        <f>SUM(F507:F511)</f>
      </c>
      <c r="G512" s="1192">
        <f>SUM(G507:G511)</f>
      </c>
      <c r="H512" s="1192">
        <f>SUM(H507:H511)</f>
      </c>
      <c r="I512" s="1193">
        <f>SUM(I507:I511)</f>
      </c>
      <c r="J512" s="1193">
        <f t="shared" si="18"/>
      </c>
      <c r="K512" s="1193">
        <f t="shared" si="266"/>
      </c>
      <c r="L512" s="1194">
        <f t="shared" si="328"/>
      </c>
      <c r="M512" s="1193">
        <f t="shared" si="142"/>
      </c>
      <c r="N512" s="1193">
        <f t="shared" si="204"/>
      </c>
      <c r="O512" s="1195">
        <f t="shared" si="80"/>
      </c>
      <c r="P512" s="1195">
        <f t="shared" si="111"/>
      </c>
      <c r="Q512" s="1195">
        <f t="shared" si="545"/>
      </c>
      <c r="R512" s="1195">
        <f t="shared" si="49"/>
      </c>
      <c r="S512" s="1196">
        <f t="shared" si="297"/>
      </c>
      <c r="T512" s="1195">
        <f>AVERAGE(T507:T511)</f>
      </c>
      <c r="U512" s="1197">
        <f>AVERAGE(U507:U511)</f>
      </c>
      <c r="V512" s="1193">
        <f t="shared" si="359"/>
      </c>
      <c r="W512" s="1192">
        <f>SUM(W507:W511)</f>
      </c>
      <c r="X512" s="1192">
        <f>SUM(X507:X511)</f>
      </c>
      <c r="Y512" s="1192">
        <f>SUM(Y507:Y511)</f>
      </c>
      <c r="Z512" s="1192">
        <f>SUM(Z507:Z511)</f>
      </c>
      <c r="AA512" s="1192">
        <f>SUM(AA507:AA511)</f>
      </c>
      <c r="AB512" s="1192">
        <f>SUM(AB507:AB511)</f>
      </c>
      <c r="AC512" s="1192">
        <f>SUM(AC507:AC511)</f>
      </c>
      <c r="AD512" s="1192">
        <f>SUM(AD507:AD511)</f>
      </c>
      <c r="AE512" s="1193">
        <f t="shared" si="173"/>
      </c>
      <c r="AF512" s="1198">
        <f t="shared" si="235"/>
      </c>
      <c r="AG512" s="1199"/>
      <c r="AH512" s="1199"/>
      <c r="AI512" s="1196">
        <f>SUM(AI507:AI511)</f>
      </c>
    </row>
    <row customHeight="true" ht="18.452380952380953" r="513">
      <c r="A513" s="1170"/>
      <c r="B513" s="1189" t="s">
        <v>739</v>
      </c>
      <c r="C513" s="1171" t="s">
        <v>749</v>
      </c>
      <c r="D513" s="1173">
        <f t="shared" ref="D513:D516" si="463">E513+F513</f>
      </c>
      <c r="E513" s="1190">
        <v>1171.23</v>
      </c>
      <c r="F513" s="1190">
        <v>1992.19</v>
      </c>
      <c r="G513" s="1190">
        <v>2</v>
      </c>
      <c r="H513" s="1190">
        <v>1</v>
      </c>
      <c r="I513" s="1176">
        <v>5656.370000000003</v>
      </c>
      <c r="J513" s="1177">
        <f t="shared" si="18"/>
      </c>
      <c r="K513" s="1177">
        <f t="shared" si="266"/>
      </c>
      <c r="L513" s="1177">
        <f t="shared" si="328"/>
      </c>
      <c r="M513" s="1177">
        <f t="shared" si="142"/>
      </c>
      <c r="N513" s="1178">
        <f t="shared" si="204"/>
      </c>
      <c r="O513" s="1179">
        <f t="shared" si="80"/>
      </c>
      <c r="P513" s="1179">
        <f t="shared" si="111"/>
      </c>
      <c r="Q513" s="1179">
        <f t="shared" si="545"/>
      </c>
      <c r="R513" s="1179">
        <f t="shared" si="49"/>
      </c>
      <c r="S513" s="1180">
        <f t="shared" si="297"/>
      </c>
      <c r="T513" s="1181">
        <v>0.0322</v>
      </c>
      <c r="U513" s="1182">
        <v>67</v>
      </c>
      <c r="V513" s="1178">
        <f t="shared" si="359"/>
      </c>
      <c r="W513" s="1182">
        <v>31968</v>
      </c>
      <c r="X513" s="1188">
        <v>564</v>
      </c>
      <c r="Y513" s="1188">
        <v>174</v>
      </c>
      <c r="Z513" s="1188">
        <v>583</v>
      </c>
      <c r="AA513" s="1188">
        <v>63</v>
      </c>
      <c r="AB513" s="1188">
        <v>4</v>
      </c>
      <c r="AC513" s="1188">
        <v>1</v>
      </c>
      <c r="AD513" s="1182">
        <v>38</v>
      </c>
      <c r="AE513" s="1184">
        <f t="shared" si="173"/>
      </c>
      <c r="AF513" s="1178">
        <f t="shared" si="235"/>
      </c>
      <c r="AG513" s="1185" t="s">
        <v>741</v>
      </c>
      <c r="AH513" s="1185" t="s">
        <v>757</v>
      </c>
      <c r="AI513" s="1185">
        <v>29</v>
      </c>
    </row>
    <row customHeight="true" ht="18.452380952380953" r="514">
      <c r="A514" s="1170"/>
      <c r="B514" s="1189" t="s">
        <v>739</v>
      </c>
      <c r="C514" s="1171" t="s">
        <v>750</v>
      </c>
      <c r="D514" s="1173">
        <f t="shared" si="463"/>
      </c>
      <c r="E514" s="1190">
        <v>1169.86</v>
      </c>
      <c r="F514" s="1190">
        <v>2107.56</v>
      </c>
      <c r="G514" s="1190">
        <v>3</v>
      </c>
      <c r="H514" s="1190">
        <v>2</v>
      </c>
      <c r="I514" s="1176">
        <v>7469.689999999995</v>
      </c>
      <c r="J514" s="1177">
        <f t="shared" si="18"/>
      </c>
      <c r="K514" s="1177">
        <f t="shared" si="266"/>
      </c>
      <c r="L514" s="1177">
        <f t="shared" si="328"/>
      </c>
      <c r="M514" s="1177">
        <f t="shared" si="142"/>
      </c>
      <c r="N514" s="1178">
        <f t="shared" si="204"/>
      </c>
      <c r="O514" s="1179">
        <f t="shared" si="80"/>
      </c>
      <c r="P514" s="1179">
        <f t="shared" si="111"/>
      </c>
      <c r="Q514" s="1179">
        <f t="shared" si="545"/>
      </c>
      <c r="R514" s="1179">
        <f t="shared" si="49"/>
      </c>
      <c r="S514" s="1180">
        <f t="shared" si="297"/>
      </c>
      <c r="T514" s="1181">
        <v>0.0367</v>
      </c>
      <c r="U514" s="1182">
        <v>69</v>
      </c>
      <c r="V514" s="1178">
        <f t="shared" si="359"/>
      </c>
      <c r="W514" s="1182">
        <v>27044</v>
      </c>
      <c r="X514" s="1188">
        <v>451</v>
      </c>
      <c r="Y514" s="1188">
        <v>136</v>
      </c>
      <c r="Z514" s="1188">
        <v>459</v>
      </c>
      <c r="AA514" s="1188">
        <v>67</v>
      </c>
      <c r="AB514" s="1188">
        <v>5</v>
      </c>
      <c r="AC514" s="1188">
        <v>1</v>
      </c>
      <c r="AD514" s="1182">
        <v>24</v>
      </c>
      <c r="AE514" s="1184">
        <f t="shared" si="173"/>
      </c>
      <c r="AF514" s="1178">
        <f t="shared" si="235"/>
      </c>
      <c r="AG514" s="1185" t="s">
        <v>741</v>
      </c>
      <c r="AH514" s="1185" t="s">
        <v>757</v>
      </c>
      <c r="AI514" s="1185">
        <v>21</v>
      </c>
    </row>
    <row customHeight="true" ht="18.452380952380953" r="515">
      <c r="A515" s="1170"/>
      <c r="B515" s="1189" t="s">
        <v>739</v>
      </c>
      <c r="C515" s="1171" t="s">
        <v>751</v>
      </c>
      <c r="D515" s="1173">
        <f t="shared" si="463"/>
      </c>
      <c r="E515" s="1190">
        <v>1176.94</v>
      </c>
      <c r="F515" s="1190">
        <v>2188.74</v>
      </c>
      <c r="G515" s="1190">
        <v>8</v>
      </c>
      <c r="H515" s="1190">
        <v>7</v>
      </c>
      <c r="I515" s="1176">
        <v>16846.850000000006</v>
      </c>
      <c r="J515" s="1177">
        <f t="shared" si="18"/>
      </c>
      <c r="K515" s="1177">
        <f t="shared" si="266"/>
      </c>
      <c r="L515" s="1177">
        <f t="shared" si="328"/>
      </c>
      <c r="M515" s="1177">
        <f t="shared" si="142"/>
      </c>
      <c r="N515" s="1178">
        <f t="shared" si="204"/>
      </c>
      <c r="O515" s="1179">
        <f t="shared" si="80"/>
      </c>
      <c r="P515" s="1179">
        <f t="shared" si="111"/>
      </c>
      <c r="Q515" s="1179">
        <f t="shared" si="545"/>
      </c>
      <c r="R515" s="1179">
        <f t="shared" si="49"/>
      </c>
      <c r="S515" s="1180">
        <f t="shared" si="297"/>
      </c>
      <c r="T515" s="1181">
        <v>0.0304</v>
      </c>
      <c r="U515" s="1182">
        <v>71</v>
      </c>
      <c r="V515" s="1178">
        <f t="shared" si="359"/>
      </c>
      <c r="W515" s="1182">
        <v>30339</v>
      </c>
      <c r="X515" s="1188">
        <v>504</v>
      </c>
      <c r="Y515" s="1188">
        <v>165</v>
      </c>
      <c r="Z515" s="1188">
        <v>511</v>
      </c>
      <c r="AA515" s="1188">
        <v>104</v>
      </c>
      <c r="AB515" s="1188">
        <v>7</v>
      </c>
      <c r="AC515" s="1188">
        <v>2</v>
      </c>
      <c r="AD515" s="1182">
        <v>24</v>
      </c>
      <c r="AE515" s="1184">
        <f t="shared" si="173"/>
      </c>
      <c r="AF515" s="1178">
        <f t="shared" si="235"/>
      </c>
      <c r="AG515" s="1185" t="s">
        <v>741</v>
      </c>
      <c r="AH515" s="1185" t="s">
        <v>757</v>
      </c>
      <c r="AI515" s="1185">
        <v>31</v>
      </c>
    </row>
    <row customHeight="true" ht="18.452380952380953" r="516">
      <c r="A516" s="1170"/>
      <c r="B516" s="1189" t="s">
        <v>739</v>
      </c>
      <c r="C516" s="1136" t="s">
        <v>753</v>
      </c>
      <c r="D516" s="1173">
        <f t="shared" si="463"/>
      </c>
      <c r="E516" s="1190">
        <v>1222.04</v>
      </c>
      <c r="F516" s="1190">
        <v>2100.5</v>
      </c>
      <c r="G516" s="1190">
        <v>8</v>
      </c>
      <c r="H516" s="1190">
        <v>6</v>
      </c>
      <c r="I516" s="1176">
        <v>16132.559999999998</v>
      </c>
      <c r="J516" s="1177">
        <f t="shared" si="18"/>
      </c>
      <c r="K516" s="1177">
        <f t="shared" si="266"/>
      </c>
      <c r="L516" s="1177">
        <f t="shared" si="328"/>
      </c>
      <c r="M516" s="1177">
        <f t="shared" si="142"/>
      </c>
      <c r="N516" s="1178">
        <f t="shared" si="204"/>
      </c>
      <c r="O516" s="1179">
        <f t="shared" si="80"/>
      </c>
      <c r="P516" s="1179">
        <f t="shared" si="111"/>
      </c>
      <c r="Q516" s="1179">
        <f t="shared" si="545"/>
      </c>
      <c r="R516" s="1179">
        <f t="shared" si="49"/>
      </c>
      <c r="S516" s="1180">
        <f t="shared" si="297"/>
      </c>
      <c r="T516" s="1181">
        <v>0.0276</v>
      </c>
      <c r="U516" s="1182">
        <v>72</v>
      </c>
      <c r="V516" s="1178">
        <f t="shared" si="359"/>
      </c>
      <c r="W516" s="1182">
        <v>34954</v>
      </c>
      <c r="X516" s="1188">
        <v>420</v>
      </c>
      <c r="Y516" s="1188">
        <v>121</v>
      </c>
      <c r="Z516" s="1188">
        <v>411</v>
      </c>
      <c r="AA516" s="1188">
        <v>87</v>
      </c>
      <c r="AB516" s="1188">
        <v>5</v>
      </c>
      <c r="AC516" s="1188">
        <v>0</v>
      </c>
      <c r="AD516" s="1182">
        <v>36</v>
      </c>
      <c r="AE516" s="1184">
        <f t="shared" si="173"/>
      </c>
      <c r="AF516" s="1178">
        <f t="shared" si="235"/>
      </c>
      <c r="AG516" s="1185" t="s">
        <v>741</v>
      </c>
      <c r="AH516" s="1185" t="s">
        <v>757</v>
      </c>
      <c r="AI516" s="1185">
        <v>24</v>
      </c>
    </row>
    <row customHeight="true" ht="18.452380952380953" r="517">
      <c r="A517" s="1170"/>
      <c r="B517" s="1207" t="s">
        <v>746</v>
      </c>
      <c r="C517" s="1207"/>
      <c r="D517" s="1192">
        <f>SUM(D513:D516)</f>
      </c>
      <c r="E517" s="1192">
        <f>SUM(E513:E516)</f>
      </c>
      <c r="F517" s="1192">
        <f>SUM(F513:F516)</f>
      </c>
      <c r="G517" s="1192">
        <f>SUM(G513:G516)</f>
      </c>
      <c r="H517" s="1192">
        <f>SUM(H513:H516)</f>
      </c>
      <c r="I517" s="1192">
        <f>SUM(I513:I516)</f>
      </c>
      <c r="J517" s="1193">
        <f t="shared" si="18"/>
      </c>
      <c r="K517" s="1193">
        <f t="shared" si="266"/>
      </c>
      <c r="L517" s="1194">
        <f t="shared" si="328"/>
      </c>
      <c r="M517" s="1193">
        <f t="shared" si="142"/>
      </c>
      <c r="N517" s="1193">
        <f t="shared" si="204"/>
      </c>
      <c r="O517" s="1195">
        <f t="shared" si="80"/>
      </c>
      <c r="P517" s="1195">
        <f t="shared" si="111"/>
      </c>
      <c r="Q517" s="1195">
        <f t="shared" si="545"/>
      </c>
      <c r="R517" s="1195">
        <f t="shared" si="49"/>
      </c>
      <c r="S517" s="1196">
        <f t="shared" si="297"/>
      </c>
      <c r="T517" s="1195">
        <f>AVERAGE(T513:T516)</f>
      </c>
      <c r="U517" s="1197">
        <f>AVERAGE(U513:U516)</f>
      </c>
      <c r="V517" s="1200">
        <f t="shared" si="359"/>
      </c>
      <c r="W517" s="1192">
        <f>SUM(W513:W516)</f>
      </c>
      <c r="X517" s="1192">
        <f>SUM(X513:X516)</f>
      </c>
      <c r="Y517" s="1192">
        <f>SUM(Y513:Y516)</f>
      </c>
      <c r="Z517" s="1192">
        <f>SUM(Z513:Z516)</f>
      </c>
      <c r="AA517" s="1192">
        <f>SUM(AA513:AA516)</f>
      </c>
      <c r="AB517" s="1192">
        <f>SUM(AB513:AB516)</f>
      </c>
      <c r="AC517" s="1192">
        <f>SUM(AC513:AC516)</f>
      </c>
      <c r="AD517" s="1192">
        <f>SUM(AD513:AD516)</f>
      </c>
      <c r="AE517" s="1193">
        <f t="shared" si="173"/>
      </c>
      <c r="AF517" s="1198">
        <f t="shared" si="235"/>
      </c>
      <c r="AG517" s="1199"/>
      <c r="AH517" s="1199"/>
      <c r="AI517" s="1196">
        <f>SUM(AI513:AI516)</f>
      </c>
    </row>
    <row customHeight="true" ht="18.452380952380953" r="518">
      <c r="A518" s="1170"/>
      <c r="B518" s="1171" t="s">
        <v>763</v>
      </c>
      <c r="C518" s="1136" t="s">
        <v>754</v>
      </c>
      <c r="D518" s="1218">
        <f t="shared" ref="D518:D521" si="464">E518+F518</f>
      </c>
      <c r="E518" s="1190">
        <v>1152.88</v>
      </c>
      <c r="F518" s="1190">
        <v>2207.87</v>
      </c>
      <c r="G518" s="1190">
        <v>3</v>
      </c>
      <c r="H518" s="1190">
        <v>3</v>
      </c>
      <c r="I518" s="1177">
        <v>4781.209999999992</v>
      </c>
      <c r="J518" s="1177">
        <f t="shared" si="18"/>
      </c>
      <c r="K518" s="1177">
        <f t="shared" si="266"/>
      </c>
      <c r="L518" s="1177">
        <f t="shared" si="328"/>
      </c>
      <c r="M518" s="1177">
        <f t="shared" si="142"/>
      </c>
      <c r="N518" s="1178">
        <f t="shared" si="204"/>
      </c>
      <c r="O518" s="1179">
        <f t="shared" si="80"/>
      </c>
      <c r="P518" s="1179">
        <f t="shared" si="111"/>
      </c>
      <c r="Q518" s="1179">
        <f t="shared" si="545"/>
      </c>
      <c r="R518" s="1179">
        <f t="shared" si="49"/>
      </c>
      <c r="S518" s="1180">
        <f t="shared" si="297"/>
      </c>
      <c r="T518" s="1181">
        <v>0.0311</v>
      </c>
      <c r="U518" s="1182">
        <v>72</v>
      </c>
      <c r="V518" s="1178">
        <f t="shared" si="359"/>
      </c>
      <c r="W518" s="1182">
        <v>33553</v>
      </c>
      <c r="X518" s="1182">
        <v>371</v>
      </c>
      <c r="Y518" s="1182">
        <v>132</v>
      </c>
      <c r="Z518" s="1182">
        <v>372</v>
      </c>
      <c r="AA518" s="1182">
        <v>71</v>
      </c>
      <c r="AB518" s="1182">
        <v>5</v>
      </c>
      <c r="AC518" s="1182">
        <v>0</v>
      </c>
      <c r="AD518" s="1182">
        <v>33</v>
      </c>
      <c r="AE518" s="1184">
        <f t="shared" si="173"/>
      </c>
      <c r="AF518" s="1178">
        <f t="shared" si="235"/>
      </c>
      <c r="AG518" s="1185" t="s">
        <v>741</v>
      </c>
      <c r="AH518" s="1185" t="s">
        <v>757</v>
      </c>
      <c r="AI518" s="1185">
        <v>21</v>
      </c>
    </row>
    <row customHeight="true" ht="18.452380952380953" r="519">
      <c r="A519" s="1170"/>
      <c r="B519" s="1171" t="s">
        <v>763</v>
      </c>
      <c r="C519" s="1136" t="s">
        <v>755</v>
      </c>
      <c r="D519" s="1218">
        <f t="shared" si="464"/>
      </c>
      <c r="E519" s="1190">
        <v>1007.49</v>
      </c>
      <c r="F519" s="1190">
        <v>2190.77</v>
      </c>
      <c r="G519" s="1190">
        <v>3</v>
      </c>
      <c r="H519" s="1190">
        <v>3</v>
      </c>
      <c r="I519" s="1177">
        <v>7606.180000000008</v>
      </c>
      <c r="J519" s="1177">
        <f t="shared" si="18"/>
      </c>
      <c r="K519" s="1177">
        <f t="shared" si="266"/>
      </c>
      <c r="L519" s="1177">
        <f t="shared" si="328"/>
      </c>
      <c r="M519" s="1177">
        <f t="shared" si="142"/>
      </c>
      <c r="N519" s="1178">
        <f t="shared" si="204"/>
      </c>
      <c r="O519" s="1179">
        <f t="shared" si="80"/>
      </c>
      <c r="P519" s="1179">
        <f t="shared" si="111"/>
      </c>
      <c r="Q519" s="1179">
        <f t="shared" si="545"/>
      </c>
      <c r="R519" s="1179">
        <f t="shared" si="49"/>
      </c>
      <c r="S519" s="1180">
        <f t="shared" si="297"/>
      </c>
      <c r="T519" s="1181">
        <v>0.0328</v>
      </c>
      <c r="U519" s="1182">
        <v>74</v>
      </c>
      <c r="V519" s="1178">
        <f t="shared" si="359"/>
      </c>
      <c r="W519" s="1182">
        <v>33290</v>
      </c>
      <c r="X519" s="1182">
        <v>335</v>
      </c>
      <c r="Y519" s="1182">
        <v>133</v>
      </c>
      <c r="Z519" s="1182">
        <v>333</v>
      </c>
      <c r="AA519" s="1182">
        <v>91</v>
      </c>
      <c r="AB519" s="1182">
        <v>2</v>
      </c>
      <c r="AC519" s="1182">
        <v>0</v>
      </c>
      <c r="AD519" s="1182">
        <v>29</v>
      </c>
      <c r="AE519" s="1184">
        <f t="shared" si="173"/>
      </c>
      <c r="AF519" s="1178">
        <f t="shared" si="235"/>
      </c>
      <c r="AG519" s="1130" t="s">
        <v>756</v>
      </c>
      <c r="AH519" s="1185" t="s">
        <v>742</v>
      </c>
      <c r="AI519" s="1185">
        <v>30</v>
      </c>
    </row>
    <row customHeight="true" ht="18.452380952380953" r="520">
      <c r="A520" s="1170"/>
      <c r="B520" s="1171" t="s">
        <v>763</v>
      </c>
      <c r="C520" s="1136" t="s">
        <v>758</v>
      </c>
      <c r="D520" s="1218">
        <f t="shared" si="464"/>
      </c>
      <c r="E520" s="1190">
        <v>979.93</v>
      </c>
      <c r="F520" s="1190">
        <v>1911.1</v>
      </c>
      <c r="G520" s="1190">
        <v>0</v>
      </c>
      <c r="H520" s="1190">
        <v>0</v>
      </c>
      <c r="I520" s="1177">
        <v>0</v>
      </c>
      <c r="J520" s="1177">
        <f t="shared" si="18"/>
      </c>
      <c r="K520" s="1177">
        <f t="shared" si="266"/>
      </c>
      <c r="L520" s="1177">
        <f t="shared" si="328"/>
      </c>
      <c r="M520" s="1177">
        <f t="shared" si="142"/>
      </c>
      <c r="N520" s="1178">
        <f t="shared" si="204"/>
      </c>
      <c r="O520" s="1179">
        <f t="shared" si="80"/>
      </c>
      <c r="P520" s="1179">
        <f t="shared" si="111"/>
      </c>
      <c r="Q520" s="1179">
        <f t="shared" si="545"/>
      </c>
      <c r="R520" s="1179">
        <f t="shared" si="49"/>
      </c>
      <c r="S520" s="1180">
        <f t="shared" si="297"/>
      </c>
      <c r="T520" s="1181">
        <v>0.0291</v>
      </c>
      <c r="U520" s="1182">
        <v>73</v>
      </c>
      <c r="V520" s="1178">
        <f t="shared" si="359"/>
      </c>
      <c r="W520" s="1182">
        <v>31458</v>
      </c>
      <c r="X520" s="1182">
        <v>439</v>
      </c>
      <c r="Y520" s="1182">
        <v>133</v>
      </c>
      <c r="Z520" s="1182">
        <v>468</v>
      </c>
      <c r="AA520" s="1182">
        <v>53</v>
      </c>
      <c r="AB520" s="1182">
        <v>5</v>
      </c>
      <c r="AC520" s="1182">
        <v>1</v>
      </c>
      <c r="AD520" s="1182">
        <v>33</v>
      </c>
      <c r="AE520" s="1184">
        <f t="shared" si="173"/>
      </c>
      <c r="AF520" s="1178">
        <f t="shared" si="235"/>
      </c>
      <c r="AG520" s="1130" t="s">
        <v>756</v>
      </c>
      <c r="AH520" s="1185" t="s">
        <v>742</v>
      </c>
      <c r="AI520" s="1185">
        <v>17</v>
      </c>
    </row>
    <row customHeight="true" ht="18.452380952380953" r="521">
      <c r="A521" s="1170"/>
      <c r="B521" s="1171" t="s">
        <v>763</v>
      </c>
      <c r="C521" s="1136" t="s">
        <v>759</v>
      </c>
      <c r="D521" s="1218">
        <f t="shared" si="464"/>
      </c>
      <c r="E521" s="1190">
        <v>971.91</v>
      </c>
      <c r="F521" s="1190">
        <v>2220.72</v>
      </c>
      <c r="G521" s="1190">
        <v>4</v>
      </c>
      <c r="H521" s="1190">
        <v>3</v>
      </c>
      <c r="I521" s="1177">
        <v>7662.740000000005</v>
      </c>
      <c r="J521" s="1177">
        <f t="shared" si="18"/>
      </c>
      <c r="K521" s="1177">
        <f t="shared" si="266"/>
      </c>
      <c r="L521" s="1177">
        <f t="shared" si="328"/>
      </c>
      <c r="M521" s="1177">
        <f t="shared" si="142"/>
      </c>
      <c r="N521" s="1178">
        <f t="shared" si="204"/>
      </c>
      <c r="O521" s="1179">
        <f t="shared" si="80"/>
      </c>
      <c r="P521" s="1179">
        <f t="shared" si="111"/>
      </c>
      <c r="Q521" s="1179">
        <f t="shared" si="545"/>
      </c>
      <c r="R521" s="1179">
        <f t="shared" si="49"/>
      </c>
      <c r="S521" s="1180">
        <f t="shared" si="297"/>
      </c>
      <c r="T521" s="1181">
        <v>0.0208</v>
      </c>
      <c r="U521" s="1182">
        <v>66</v>
      </c>
      <c r="V521" s="1178">
        <f t="shared" si="359"/>
      </c>
      <c r="W521" s="1182">
        <v>36715</v>
      </c>
      <c r="X521" s="1182">
        <v>390</v>
      </c>
      <c r="Y521" s="1182">
        <v>119</v>
      </c>
      <c r="Z521" s="1182">
        <v>394</v>
      </c>
      <c r="AA521" s="1182">
        <v>56</v>
      </c>
      <c r="AB521" s="1182">
        <v>6</v>
      </c>
      <c r="AC521" s="1182">
        <v>0</v>
      </c>
      <c r="AD521" s="1182">
        <v>31</v>
      </c>
      <c r="AE521" s="1184">
        <f t="shared" si="173"/>
      </c>
      <c r="AF521" s="1178">
        <f t="shared" si="235"/>
      </c>
      <c r="AG521" s="1130" t="s">
        <v>756</v>
      </c>
      <c r="AH521" s="1185" t="s">
        <v>742</v>
      </c>
      <c r="AI521" s="1185">
        <v>27</v>
      </c>
    </row>
    <row customHeight="true" ht="18.452380952380953" r="522">
      <c r="A522" s="1170"/>
      <c r="B522" s="1229" t="s">
        <v>746</v>
      </c>
      <c r="C522" s="1229"/>
      <c r="D522" s="1219">
        <f>SUM(D518:D521)</f>
      </c>
      <c r="E522" s="1192">
        <f>SUM(E518:E521)</f>
      </c>
      <c r="F522" s="1192">
        <f>SUM(F518:F521)</f>
      </c>
      <c r="G522" s="1192">
        <f>SUM(G518:G521)</f>
      </c>
      <c r="H522" s="1192">
        <f>SUM(H518:H521)</f>
      </c>
      <c r="I522" s="1192">
        <f>SUM(I518:I521)</f>
      </c>
      <c r="J522" s="1193">
        <f t="shared" si="18"/>
      </c>
      <c r="K522" s="1193">
        <f t="shared" si="266"/>
      </c>
      <c r="L522" s="1194">
        <f t="shared" si="328"/>
      </c>
      <c r="M522" s="1193">
        <f t="shared" si="142"/>
      </c>
      <c r="N522" s="1193">
        <f t="shared" si="204"/>
      </c>
      <c r="O522" s="1195">
        <f t="shared" si="80"/>
      </c>
      <c r="P522" s="1195">
        <f t="shared" si="111"/>
      </c>
      <c r="Q522" s="1195">
        <f t="shared" si="545"/>
      </c>
      <c r="R522" s="1195">
        <f t="shared" si="49"/>
      </c>
      <c r="S522" s="1196">
        <f t="shared" si="297"/>
      </c>
      <c r="T522" s="1195">
        <f>AVERAGE(T518:T521)</f>
      </c>
      <c r="U522" s="1197">
        <f>AVERAGE(U518:U521)</f>
      </c>
      <c r="V522" s="1200">
        <f t="shared" si="359"/>
      </c>
      <c r="W522" s="1192">
        <f>SUM(W518:W521)</f>
      </c>
      <c r="X522" s="1192">
        <f>SUM(X518:X521)</f>
      </c>
      <c r="Y522" s="1192">
        <f>SUM(Y518:Y521)</f>
      </c>
      <c r="Z522" s="1192">
        <f>SUM(Z518:Z521)</f>
      </c>
      <c r="AA522" s="1192">
        <f>SUM(AA518:AA521)</f>
      </c>
      <c r="AB522" s="1192">
        <f>SUM(AB518:AB521)</f>
      </c>
      <c r="AC522" s="1192">
        <f>SUM(AC518:AC521)</f>
      </c>
      <c r="AD522" s="1192">
        <f>SUM(AD518:AD521)</f>
      </c>
      <c r="AE522" s="1193">
        <f t="shared" si="173"/>
      </c>
      <c r="AF522" s="1198">
        <f t="shared" si="235"/>
      </c>
      <c r="AG522" s="1199"/>
      <c r="AH522" s="1199"/>
      <c r="AI522" s="1192">
        <f>SUM(AI518:AI521)</f>
      </c>
    </row>
    <row customHeight="true" ht="18.452380952380953" r="523">
      <c r="A523" s="1170"/>
      <c r="B523" s="1171" t="s">
        <v>771</v>
      </c>
      <c r="C523" s="1136" t="s">
        <v>761</v>
      </c>
      <c r="D523" s="1218">
        <f t="shared" ref="D523:D526" si="465">E523+F523</f>
      </c>
      <c r="E523" s="1174">
        <v>984.9</v>
      </c>
      <c r="F523" s="1174">
        <v>2258.88</v>
      </c>
      <c r="G523" s="1190">
        <v>3</v>
      </c>
      <c r="H523" s="1190">
        <v>3</v>
      </c>
      <c r="I523" s="1176">
        <v>6633.440000000002</v>
      </c>
      <c r="J523" s="1177">
        <f t="shared" si="18"/>
      </c>
      <c r="K523" s="1177">
        <f t="shared" si="266"/>
      </c>
      <c r="L523" s="1177">
        <f t="shared" si="328"/>
      </c>
      <c r="M523" s="1177">
        <f t="shared" si="142"/>
      </c>
      <c r="N523" s="1178">
        <f t="shared" si="204"/>
      </c>
      <c r="O523" s="1179">
        <f t="shared" si="80"/>
      </c>
      <c r="P523" s="1179">
        <f t="shared" si="111"/>
      </c>
      <c r="Q523" s="1179">
        <f t="shared" si="545"/>
      </c>
      <c r="R523" s="1179">
        <f t="shared" si="49"/>
      </c>
      <c r="S523" s="1180">
        <f t="shared" si="297"/>
      </c>
      <c r="T523" s="1181">
        <v>0.0294</v>
      </c>
      <c r="U523" s="1182">
        <v>71</v>
      </c>
      <c r="V523" s="1178">
        <f t="shared" si="359"/>
      </c>
      <c r="W523" s="1182">
        <v>35275</v>
      </c>
      <c r="X523" s="1182">
        <v>354</v>
      </c>
      <c r="Y523" s="1182">
        <v>123</v>
      </c>
      <c r="Z523" s="1182">
        <v>352</v>
      </c>
      <c r="AA523" s="1182">
        <v>87</v>
      </c>
      <c r="AB523" s="1182">
        <v>1</v>
      </c>
      <c r="AC523" s="1182">
        <v>5</v>
      </c>
      <c r="AD523" s="1182">
        <v>28</v>
      </c>
      <c r="AE523" s="1184">
        <f t="shared" si="173"/>
      </c>
      <c r="AF523" s="1178">
        <f t="shared" si="235"/>
      </c>
      <c r="AG523" s="1130" t="s">
        <v>756</v>
      </c>
      <c r="AH523" s="1185" t="s">
        <v>742</v>
      </c>
      <c r="AI523" s="1185">
        <v>24</v>
      </c>
    </row>
    <row customHeight="true" ht="18.452380952380953" r="524">
      <c r="A524" s="1170"/>
      <c r="B524" s="1171" t="s">
        <v>771</v>
      </c>
      <c r="C524" s="1136" t="s">
        <v>762</v>
      </c>
      <c r="D524" s="1218">
        <f t="shared" si="465"/>
      </c>
      <c r="E524" s="1174">
        <v>948.62</v>
      </c>
      <c r="F524" s="1174">
        <v>2196.82</v>
      </c>
      <c r="G524" s="1190">
        <v>7</v>
      </c>
      <c r="H524" s="1190">
        <v>6</v>
      </c>
      <c r="I524" s="1176">
        <v>12117.11</v>
      </c>
      <c r="J524" s="1177">
        <f t="shared" si="18"/>
      </c>
      <c r="K524" s="1177">
        <f t="shared" si="266"/>
      </c>
      <c r="L524" s="1177">
        <f t="shared" si="328"/>
      </c>
      <c r="M524" s="1177">
        <f t="shared" si="142"/>
      </c>
      <c r="N524" s="1178">
        <f t="shared" si="204"/>
      </c>
      <c r="O524" s="1179">
        <f t="shared" si="80"/>
      </c>
      <c r="P524" s="1179">
        <f t="shared" si="111"/>
      </c>
      <c r="Q524" s="1179">
        <f t="shared" si="545"/>
      </c>
      <c r="R524" s="1179">
        <f t="shared" si="49"/>
      </c>
      <c r="S524" s="1180">
        <f t="shared" si="297"/>
      </c>
      <c r="T524" s="1181">
        <v>0.0281</v>
      </c>
      <c r="U524" s="1182">
        <v>73</v>
      </c>
      <c r="V524" s="1178">
        <f t="shared" si="359"/>
      </c>
      <c r="W524" s="1182">
        <v>35336</v>
      </c>
      <c r="X524" s="1182">
        <v>423</v>
      </c>
      <c r="Y524" s="1182">
        <v>144</v>
      </c>
      <c r="Z524" s="1182">
        <v>438</v>
      </c>
      <c r="AA524" s="1182">
        <v>94</v>
      </c>
      <c r="AB524" s="1182">
        <v>4</v>
      </c>
      <c r="AC524" s="1182">
        <v>1</v>
      </c>
      <c r="AD524" s="1182">
        <v>40</v>
      </c>
      <c r="AE524" s="1184">
        <f t="shared" si="173"/>
      </c>
      <c r="AF524" s="1178">
        <f t="shared" si="235"/>
      </c>
      <c r="AG524" s="1130" t="s">
        <v>756</v>
      </c>
      <c r="AH524" s="1185" t="s">
        <v>742</v>
      </c>
      <c r="AI524" s="1185">
        <v>35</v>
      </c>
    </row>
    <row customHeight="true" ht="18.452380952380953" r="525">
      <c r="A525" s="1170"/>
      <c r="B525" s="1171" t="s">
        <v>771</v>
      </c>
      <c r="C525" s="1136" t="s">
        <v>764</v>
      </c>
      <c r="D525" s="1218">
        <f t="shared" si="465"/>
      </c>
      <c r="E525" s="1174">
        <v>989.31</v>
      </c>
      <c r="F525" s="1174">
        <v>2291.11</v>
      </c>
      <c r="G525" s="1190">
        <v>7</v>
      </c>
      <c r="H525" s="1190">
        <v>5</v>
      </c>
      <c r="I525" s="1176">
        <v>13883.269999999975</v>
      </c>
      <c r="J525" s="1177">
        <f t="shared" si="18"/>
      </c>
      <c r="K525" s="1177">
        <f t="shared" si="266"/>
      </c>
      <c r="L525" s="1177">
        <f t="shared" si="328"/>
      </c>
      <c r="M525" s="1177">
        <f t="shared" si="142"/>
      </c>
      <c r="N525" s="1178">
        <f t="shared" si="204"/>
      </c>
      <c r="O525" s="1179">
        <f t="shared" si="80"/>
      </c>
      <c r="P525" s="1179">
        <f t="shared" si="111"/>
      </c>
      <c r="Q525" s="1179">
        <f t="shared" si="545"/>
      </c>
      <c r="R525" s="1179">
        <f t="shared" si="49"/>
      </c>
      <c r="S525" s="1180">
        <f t="shared" si="297"/>
      </c>
      <c r="T525" s="1181">
        <v>0.0279</v>
      </c>
      <c r="U525" s="1182">
        <v>82</v>
      </c>
      <c r="V525" s="1178">
        <f t="shared" si="359"/>
      </c>
      <c r="W525" s="1182">
        <v>30139</v>
      </c>
      <c r="X525" s="1182">
        <v>391</v>
      </c>
      <c r="Y525" s="1182">
        <v>142</v>
      </c>
      <c r="Z525" s="1182">
        <v>392</v>
      </c>
      <c r="AA525" s="1182">
        <v>127</v>
      </c>
      <c r="AB525" s="1182">
        <v>7</v>
      </c>
      <c r="AC525" s="1182">
        <v>1</v>
      </c>
      <c r="AD525" s="1182">
        <v>29</v>
      </c>
      <c r="AE525" s="1184">
        <f t="shared" si="173"/>
      </c>
      <c r="AF525" s="1178">
        <f t="shared" si="235"/>
      </c>
      <c r="AG525" s="1130" t="s">
        <v>756</v>
      </c>
      <c r="AH525" s="1185" t="s">
        <v>742</v>
      </c>
      <c r="AI525" s="1185">
        <v>35</v>
      </c>
    </row>
    <row customHeight="true" ht="18.452380952380953" r="526">
      <c r="A526" s="1170"/>
      <c r="B526" s="1171" t="s">
        <v>771</v>
      </c>
      <c r="C526" s="1189" t="s">
        <v>765</v>
      </c>
      <c r="D526" s="1218">
        <f t="shared" si="465"/>
      </c>
      <c r="E526" s="1174">
        <v>1339.38</v>
      </c>
      <c r="F526" s="1174">
        <v>2432.45</v>
      </c>
      <c r="G526" s="1190">
        <v>7</v>
      </c>
      <c r="H526" s="1190">
        <v>4</v>
      </c>
      <c r="I526" s="1176">
        <v>14927.860000000015</v>
      </c>
      <c r="J526" s="1177">
        <f t="shared" si="18"/>
      </c>
      <c r="K526" s="1177">
        <f t="shared" si="266"/>
      </c>
      <c r="L526" s="1177">
        <f t="shared" si="328"/>
      </c>
      <c r="M526" s="1177">
        <f t="shared" si="142"/>
      </c>
      <c r="N526" s="1178">
        <f t="shared" si="204"/>
      </c>
      <c r="O526" s="1179">
        <f t="shared" si="80"/>
      </c>
      <c r="P526" s="1179">
        <f t="shared" si="111"/>
      </c>
      <c r="Q526" s="1179">
        <f t="shared" si="545"/>
      </c>
      <c r="R526" s="1179">
        <f t="shared" si="49"/>
      </c>
      <c r="S526" s="1180">
        <f t="shared" si="297"/>
      </c>
      <c r="T526" s="1181">
        <v>0.0195</v>
      </c>
      <c r="U526" s="1182">
        <v>86</v>
      </c>
      <c r="V526" s="1178">
        <f t="shared" si="359"/>
      </c>
      <c r="W526" s="1182">
        <v>46403</v>
      </c>
      <c r="X526" s="1182">
        <v>522</v>
      </c>
      <c r="Y526" s="1182">
        <v>173</v>
      </c>
      <c r="Z526" s="1182">
        <v>537</v>
      </c>
      <c r="AA526" s="1182">
        <v>95</v>
      </c>
      <c r="AB526" s="1182">
        <v>4</v>
      </c>
      <c r="AC526" s="1182">
        <v>2</v>
      </c>
      <c r="AD526" s="1182">
        <v>34</v>
      </c>
      <c r="AE526" s="1184">
        <f t="shared" si="173"/>
      </c>
      <c r="AF526" s="1178">
        <f t="shared" si="235"/>
      </c>
      <c r="AG526" s="1130" t="s">
        <v>756</v>
      </c>
      <c r="AH526" s="1185" t="s">
        <v>742</v>
      </c>
      <c r="AI526" s="1185">
        <v>35</v>
      </c>
    </row>
    <row customHeight="true" ht="18.452380952380953" r="527">
      <c r="A527" s="1170"/>
      <c r="B527" s="1208" t="s">
        <v>746</v>
      </c>
      <c r="C527" s="1208"/>
      <c r="D527" s="1219">
        <f>SUM(D523:D526)</f>
      </c>
      <c r="E527" s="1192">
        <f>SUM(E523:E526)</f>
      </c>
      <c r="F527" s="1192">
        <f>SUM(F523:F526)</f>
      </c>
      <c r="G527" s="1192">
        <f>SUM(G523:G526)</f>
      </c>
      <c r="H527" s="1192">
        <f>SUM(H523:H526)</f>
      </c>
      <c r="I527" s="1192">
        <f>SUM(I523:I526)</f>
      </c>
      <c r="J527" s="1193">
        <f t="shared" si="18"/>
      </c>
      <c r="K527" s="1193">
        <f t="shared" si="266"/>
      </c>
      <c r="L527" s="1194">
        <f t="shared" si="328"/>
      </c>
      <c r="M527" s="1193">
        <f t="shared" si="142"/>
      </c>
      <c r="N527" s="1193">
        <f t="shared" si="204"/>
      </c>
      <c r="O527" s="1195">
        <f t="shared" si="80"/>
      </c>
      <c r="P527" s="1195">
        <f t="shared" si="111"/>
      </c>
      <c r="Q527" s="1195">
        <f t="shared" si="545"/>
      </c>
      <c r="R527" s="1195">
        <f t="shared" si="49"/>
      </c>
      <c r="S527" s="1196">
        <f t="shared" si="297"/>
      </c>
      <c r="T527" s="1195">
        <f>AVERAGE(T523:T526)</f>
      </c>
      <c r="U527" s="1197">
        <f>AVERAGE(U523:U526)</f>
      </c>
      <c r="V527" s="1200">
        <f t="shared" si="359"/>
      </c>
      <c r="W527" s="1192">
        <f>SUM(W523:W526)</f>
      </c>
      <c r="X527" s="1192">
        <f>SUM(X523:X526)</f>
      </c>
      <c r="Y527" s="1192">
        <f>SUM(Y523:Y526)</f>
      </c>
      <c r="Z527" s="1192">
        <f>SUM(Z523:Z526)</f>
      </c>
      <c r="AA527" s="1192">
        <f>SUM(AA523:AA526)</f>
      </c>
      <c r="AB527" s="1192">
        <f>SUM(AB523:AB526)</f>
      </c>
      <c r="AC527" s="1192">
        <f>SUM(AC523:AC526)</f>
      </c>
      <c r="AD527" s="1192">
        <f>SUM(AD523:AD526)</f>
      </c>
      <c r="AE527" s="1193">
        <f t="shared" si="173"/>
      </c>
      <c r="AF527" s="1198">
        <f t="shared" si="235"/>
      </c>
      <c r="AG527" s="1199"/>
      <c r="AH527" s="1199"/>
      <c r="AI527" s="1192">
        <f>SUM(AI523:AI526)</f>
      </c>
    </row>
    <row customHeight="true" ht="18.452380952380953" r="528">
      <c r="A528" s="1170"/>
      <c r="B528" s="1171" t="s">
        <v>760</v>
      </c>
      <c r="C528" s="1189" t="s">
        <v>766</v>
      </c>
      <c r="D528" s="1218">
        <f t="shared" ref="D528:D530" si="466">E528+F528</f>
      </c>
      <c r="E528" s="1174">
        <v>943.71</v>
      </c>
      <c r="F528" s="1174">
        <v>2251.13</v>
      </c>
      <c r="G528" s="1190">
        <v>3</v>
      </c>
      <c r="H528" s="1190">
        <v>3</v>
      </c>
      <c r="I528" s="1176">
        <v>4691.119999999995</v>
      </c>
      <c r="J528" s="1177">
        <f t="shared" si="18"/>
      </c>
      <c r="K528" s="1177">
        <f t="shared" si="266"/>
      </c>
      <c r="L528" s="1177">
        <f t="shared" si="328"/>
      </c>
      <c r="M528" s="1177">
        <f t="shared" si="142"/>
      </c>
      <c r="N528" s="1178">
        <f t="shared" si="204"/>
      </c>
      <c r="O528" s="1179">
        <f t="shared" si="80"/>
      </c>
      <c r="P528" s="1179">
        <f t="shared" si="111"/>
      </c>
      <c r="Q528" s="1179">
        <f t="shared" si="545"/>
      </c>
      <c r="R528" s="1179">
        <f t="shared" si="49"/>
      </c>
      <c r="S528" s="1180">
        <f t="shared" si="297"/>
      </c>
      <c r="T528" s="1181">
        <v>0.0167</v>
      </c>
      <c r="U528" s="1182">
        <v>85</v>
      </c>
      <c r="V528" s="1178">
        <f t="shared" si="359"/>
      </c>
      <c r="W528" s="1182">
        <v>40628</v>
      </c>
      <c r="X528" s="1182">
        <v>511</v>
      </c>
      <c r="Y528" s="1182">
        <v>120</v>
      </c>
      <c r="Z528" s="1182">
        <v>513</v>
      </c>
      <c r="AA528" s="1182">
        <v>98</v>
      </c>
      <c r="AB528" s="1182">
        <v>8</v>
      </c>
      <c r="AC528" s="1182">
        <v>1</v>
      </c>
      <c r="AD528" s="1182">
        <v>33</v>
      </c>
      <c r="AE528" s="1184">
        <f t="shared" si="173"/>
      </c>
      <c r="AF528" s="1178">
        <f t="shared" si="235"/>
      </c>
      <c r="AG528" s="1130" t="s">
        <v>756</v>
      </c>
      <c r="AH528" s="1185" t="s">
        <v>742</v>
      </c>
      <c r="AI528" s="1185">
        <v>29</v>
      </c>
    </row>
    <row customHeight="true" ht="18.452380952380953" r="529">
      <c r="A529" s="1170"/>
      <c r="B529" s="1171" t="s">
        <v>760</v>
      </c>
      <c r="C529" s="1189" t="s">
        <v>767</v>
      </c>
      <c r="D529" s="1218">
        <f t="shared" si="466"/>
      </c>
      <c r="E529" s="1174">
        <v>685.59</v>
      </c>
      <c r="F529" s="1174">
        <v>2431.69</v>
      </c>
      <c r="G529" s="1190">
        <v>3</v>
      </c>
      <c r="H529" s="1190">
        <v>2</v>
      </c>
      <c r="I529" s="1176">
        <v>6447.869999999995</v>
      </c>
      <c r="J529" s="1177">
        <f t="shared" si="18"/>
      </c>
      <c r="K529" s="1177">
        <f t="shared" si="266"/>
      </c>
      <c r="L529" s="1177">
        <f t="shared" si="328"/>
      </c>
      <c r="M529" s="1177">
        <f t="shared" si="142"/>
      </c>
      <c r="N529" s="1178">
        <f t="shared" si="204"/>
      </c>
      <c r="O529" s="1179">
        <f t="shared" si="80"/>
      </c>
      <c r="P529" s="1179">
        <f t="shared" si="111"/>
      </c>
      <c r="Q529" s="1179">
        <f t="shared" si="545"/>
      </c>
      <c r="R529" s="1179">
        <f t="shared" si="49"/>
      </c>
      <c r="S529" s="1180">
        <f t="shared" si="297"/>
      </c>
      <c r="T529" s="1181">
        <v>0.0247</v>
      </c>
      <c r="U529" s="1182">
        <v>81</v>
      </c>
      <c r="V529" s="1178">
        <f t="shared" si="359"/>
      </c>
      <c r="W529" s="1182">
        <v>39952</v>
      </c>
      <c r="X529" s="1182">
        <v>550</v>
      </c>
      <c r="Y529" s="1182">
        <v>127</v>
      </c>
      <c r="Z529" s="1182">
        <v>549</v>
      </c>
      <c r="AA529" s="1182">
        <v>49</v>
      </c>
      <c r="AB529" s="1182">
        <v>5</v>
      </c>
      <c r="AC529" s="1182">
        <v>1</v>
      </c>
      <c r="AD529" s="1182">
        <v>39</v>
      </c>
      <c r="AE529" s="1184">
        <f t="shared" si="173"/>
      </c>
      <c r="AF529" s="1178">
        <f t="shared" si="235"/>
      </c>
      <c r="AG529" s="1130" t="s">
        <v>756</v>
      </c>
      <c r="AH529" s="1185" t="s">
        <v>742</v>
      </c>
      <c r="AI529" s="1185">
        <v>18</v>
      </c>
    </row>
    <row customHeight="true" ht="18.452380952380953" r="530">
      <c r="A530" s="1170"/>
      <c r="B530" s="1171" t="s">
        <v>760</v>
      </c>
      <c r="C530" s="1189" t="s">
        <v>768</v>
      </c>
      <c r="D530" s="1218">
        <f t="shared" si="466"/>
      </c>
      <c r="E530" s="1174">
        <v>353.73</v>
      </c>
      <c r="F530" s="1174">
        <v>770.41</v>
      </c>
      <c r="G530" s="1190">
        <v>0</v>
      </c>
      <c r="H530" s="1190">
        <v>0</v>
      </c>
      <c r="I530" s="1176">
        <v>0</v>
      </c>
      <c r="J530" s="1177">
        <f t="shared" si="18"/>
      </c>
      <c r="K530" s="1177">
        <f t="shared" si="266"/>
      </c>
      <c r="L530" s="1177">
        <f t="shared" si="328"/>
      </c>
      <c r="M530" s="1177">
        <f t="shared" si="142"/>
      </c>
      <c r="N530" s="1178">
        <f t="shared" si="204"/>
      </c>
      <c r="O530" s="1179">
        <f t="shared" si="80"/>
      </c>
      <c r="P530" s="1179">
        <f t="shared" si="111"/>
      </c>
      <c r="Q530" s="1179">
        <f t="shared" si="545"/>
      </c>
      <c r="R530" s="1179">
        <f t="shared" si="49"/>
      </c>
      <c r="S530" s="1180">
        <f t="shared" si="297"/>
      </c>
      <c r="T530" s="1181">
        <v>0.0302</v>
      </c>
      <c r="U530" s="1182">
        <v>82</v>
      </c>
      <c r="V530" s="1178">
        <f t="shared" si="359"/>
      </c>
      <c r="W530" s="1182">
        <v>14869</v>
      </c>
      <c r="X530" s="1221">
        <v>337</v>
      </c>
      <c r="Y530" s="1221">
        <v>72</v>
      </c>
      <c r="Z530" s="1221">
        <v>369</v>
      </c>
      <c r="AA530" s="1221">
        <v>24</v>
      </c>
      <c r="AB530" s="1221">
        <v>3</v>
      </c>
      <c r="AC530" s="1221">
        <v>0</v>
      </c>
      <c r="AD530" s="1182">
        <v>20</v>
      </c>
      <c r="AE530" s="1184">
        <f t="shared" si="173"/>
      </c>
      <c r="AF530" s="1178">
        <f t="shared" si="235"/>
      </c>
      <c r="AG530" s="1130" t="s">
        <v>756</v>
      </c>
      <c r="AH530" s="1185" t="s">
        <v>742</v>
      </c>
      <c r="AI530" s="1185">
        <v>8</v>
      </c>
    </row>
    <row customHeight="true" ht="18.452380952380953" r="531">
      <c r="A531" s="1170"/>
      <c r="B531" s="1208" t="s">
        <v>746</v>
      </c>
      <c r="C531" s="1208"/>
      <c r="D531" s="1192">
        <f>SUM(D528:D530)</f>
      </c>
      <c r="E531" s="1192">
        <f>SUM(E528:E530)</f>
      </c>
      <c r="F531" s="1192">
        <f>SUM(F528:F530)</f>
      </c>
      <c r="G531" s="1192">
        <f>SUM(G528:G530)</f>
      </c>
      <c r="H531" s="1192">
        <f>SUM(H528:H530)</f>
      </c>
      <c r="I531" s="1192">
        <f>SUM(I528:I530)</f>
      </c>
      <c r="J531" s="1193">
        <f t="shared" si="18"/>
      </c>
      <c r="K531" s="1193">
        <f t="shared" si="266"/>
      </c>
      <c r="L531" s="1194">
        <f t="shared" si="328"/>
      </c>
      <c r="M531" s="1193">
        <f t="shared" si="142"/>
      </c>
      <c r="N531" s="1193">
        <f t="shared" si="204"/>
      </c>
      <c r="O531" s="1195">
        <f t="shared" si="80"/>
      </c>
      <c r="P531" s="1195">
        <f t="shared" si="111"/>
      </c>
      <c r="Q531" s="1195">
        <f t="shared" si="545"/>
      </c>
      <c r="R531" s="1195">
        <f t="shared" si="49"/>
      </c>
      <c r="S531" s="1196">
        <f t="shared" si="297"/>
      </c>
      <c r="T531" s="1195">
        <f>AVERAGE(T528:T530)</f>
      </c>
      <c r="U531" s="1197">
        <f>AVERAGE(U528:U530)</f>
      </c>
      <c r="V531" s="1200">
        <f t="shared" si="359"/>
      </c>
      <c r="W531" s="1192">
        <f>SUM(W528:W530)</f>
      </c>
      <c r="X531" s="1192">
        <f>SUM(X528:X530)</f>
      </c>
      <c r="Y531" s="1192">
        <f>SUM(Y528:Y530)</f>
      </c>
      <c r="Z531" s="1192">
        <f>SUM(Z528:Z530)</f>
      </c>
      <c r="AA531" s="1192">
        <f>SUM(AA528:AA530)</f>
      </c>
      <c r="AB531" s="1192">
        <f>SUM(AB528:AB530)</f>
      </c>
      <c r="AC531" s="1192">
        <f>SUM(AC528:AC530)</f>
      </c>
      <c r="AD531" s="1192">
        <f>SUM(AD528:AD530)</f>
      </c>
      <c r="AE531" s="1193">
        <f t="shared" si="173"/>
      </c>
      <c r="AF531" s="1198">
        <f t="shared" si="235"/>
      </c>
      <c r="AG531" s="1199"/>
      <c r="AH531" s="1199"/>
      <c r="AI531" s="1192">
        <f>SUM(AI528:AI530)</f>
      </c>
    </row>
    <row customHeight="true" ht="18.452380952380953" r="532">
      <c r="A532" s="1170"/>
      <c r="B532" s="1201" t="s">
        <v>769</v>
      </c>
      <c r="C532" s="1201"/>
      <c r="D532" s="1202">
        <f>D517+D512+D527+D522+D531</f>
      </c>
      <c r="E532" s="1202">
        <f>E517+E512+E527+E522+E531</f>
      </c>
      <c r="F532" s="1202">
        <f>F517+F512+F527+F522+F531</f>
      </c>
      <c r="G532" s="1202">
        <f>G517+G512+G527+G522+G531</f>
      </c>
      <c r="H532" s="1202">
        <f>H517+H512+H527+H522+H531</f>
      </c>
      <c r="I532" s="1202">
        <f>I517+I512+I527+I522+I531</f>
      </c>
      <c r="J532" s="1203">
        <f t="shared" si="18"/>
      </c>
      <c r="K532" s="1203">
        <f t="shared" si="266"/>
      </c>
      <c r="L532" s="1203">
        <f t="shared" si="328"/>
      </c>
      <c r="M532" s="1203">
        <f t="shared" si="142"/>
      </c>
      <c r="N532" s="1203">
        <f t="shared" si="204"/>
      </c>
      <c r="O532" s="1204">
        <f t="shared" si="80"/>
      </c>
      <c r="P532" s="1204">
        <f t="shared" si="111"/>
      </c>
      <c r="Q532" s="1204">
        <f t="shared" si="545"/>
      </c>
      <c r="R532" s="1204">
        <f t="shared" si="49"/>
      </c>
      <c r="S532" s="1205">
        <f t="shared" si="297"/>
      </c>
      <c r="T532" s="1203">
        <f>(T517+T512+T527+T522+T531)/5</f>
      </c>
      <c r="U532" s="1203">
        <f>(U517+U512+U527+U522+U531)/5</f>
      </c>
      <c r="V532" s="1203">
        <f>(V517+V512+V527+V522+V531)/5</f>
      </c>
      <c r="W532" s="1202">
        <f>W517+W512+W527+W522+W531</f>
      </c>
      <c r="X532" s="1202">
        <f>X517+X512+X527+X522+X531</f>
      </c>
      <c r="Y532" s="1202">
        <f>Y517+Y512+Y527+Y522+Y531</f>
      </c>
      <c r="Z532" s="1202">
        <f>Z517+Z512+Z527+Z522+Z531</f>
      </c>
      <c r="AA532" s="1202">
        <f>AA517+AA512+AA527+AA522+AA531</f>
      </c>
      <c r="AB532" s="1202">
        <f>AB517+AB512+AB527+AB522+AB531</f>
      </c>
      <c r="AC532" s="1202">
        <f>AC517+AC512+AC527+AC522+AC531</f>
      </c>
      <c r="AD532" s="1202">
        <f>AD517+AD512+AD527+AD522+AD531</f>
      </c>
      <c r="AE532" s="1203">
        <f t="shared" si="173"/>
      </c>
      <c r="AF532" s="1206">
        <f t="shared" si="235"/>
      </c>
      <c r="AG532" s="1201"/>
      <c r="AH532" s="1222"/>
      <c r="AI532" s="1202">
        <f>AI517+AI512+AI527+AI522+AI531</f>
      </c>
    </row>
    <row customHeight="true" ht="18.452380952380953" r="533">
      <c r="A533" s="1155" t="s">
        <v>700</v>
      </c>
      <c r="B533" s="1155" t="s">
        <v>701</v>
      </c>
      <c r="C533" s="1155"/>
      <c r="D533" s="1156" t="s">
        <v>702</v>
      </c>
      <c r="E533" s="1156"/>
      <c r="F533" s="1156"/>
      <c r="G533" s="1156"/>
      <c r="H533" s="1156"/>
      <c r="I533" s="1156"/>
      <c r="J533" s="1156"/>
      <c r="K533" s="1156"/>
      <c r="L533" s="1156"/>
      <c r="M533" s="1156"/>
      <c r="N533" s="1157" t="s">
        <v>703</v>
      </c>
      <c r="O533" s="1157"/>
      <c r="P533" s="1157"/>
      <c r="Q533" s="1157"/>
      <c r="R533" s="1157"/>
      <c r="S533" s="1157"/>
      <c r="T533" s="1157"/>
      <c r="U533" s="1157"/>
      <c r="V533" s="1157"/>
      <c r="W533" s="1157"/>
      <c r="X533" s="1157"/>
      <c r="Y533" s="1157"/>
      <c r="Z533" s="1157"/>
      <c r="AA533" s="1157"/>
      <c r="AB533" s="1157"/>
      <c r="AC533" s="1157"/>
      <c r="AD533" s="1157"/>
      <c r="AE533" s="1157"/>
      <c r="AF533" s="1157"/>
      <c r="AG533" s="1157"/>
      <c r="AH533" s="1157"/>
      <c r="AI533" s="1158"/>
    </row>
    <row customHeight="true" ht="18.452380952380953" r="534">
      <c r="A534" s="1155"/>
      <c r="B534" s="1159" t="s">
        <v>704</v>
      </c>
      <c r="C534" s="1159" t="s">
        <v>705</v>
      </c>
      <c r="D534" s="1214" t="s">
        <v>706</v>
      </c>
      <c r="E534" s="1214" t="s">
        <v>707</v>
      </c>
      <c r="F534" s="1224" t="s">
        <v>708</v>
      </c>
      <c r="G534" s="1225" t="s">
        <v>709</v>
      </c>
      <c r="H534" s="1162" t="s">
        <v>710</v>
      </c>
      <c r="I534" s="1163" t="s">
        <v>711</v>
      </c>
      <c r="J534" s="1164" t="s">
        <v>712</v>
      </c>
      <c r="K534" s="1164" t="s">
        <v>713</v>
      </c>
      <c r="L534" s="1165" t="s">
        <v>714</v>
      </c>
      <c r="M534" s="1164" t="s">
        <v>715</v>
      </c>
      <c r="N534" s="1157" t="s">
        <v>716</v>
      </c>
      <c r="O534" s="1166" t="s">
        <v>717</v>
      </c>
      <c r="P534" s="1166" t="s">
        <v>718</v>
      </c>
      <c r="Q534" s="1166" t="s">
        <v>719</v>
      </c>
      <c r="R534" s="1166" t="s">
        <v>720</v>
      </c>
      <c r="S534" s="1167" t="s">
        <v>721</v>
      </c>
      <c r="T534" s="1166" t="s">
        <v>722</v>
      </c>
      <c r="U534" s="1168" t="s">
        <v>723</v>
      </c>
      <c r="V534" s="1157" t="s">
        <v>724</v>
      </c>
      <c r="W534" s="1167" t="s">
        <v>725</v>
      </c>
      <c r="X534" s="1167" t="s">
        <v>726</v>
      </c>
      <c r="Y534" s="1167" t="s">
        <v>727</v>
      </c>
      <c r="Z534" s="1167" t="s">
        <v>728</v>
      </c>
      <c r="AA534" s="1167" t="s">
        <v>729</v>
      </c>
      <c r="AB534" s="1167" t="s">
        <v>730</v>
      </c>
      <c r="AC534" s="1167" t="s">
        <v>731</v>
      </c>
      <c r="AD534" s="1167" t="s">
        <v>732</v>
      </c>
      <c r="AE534" s="1169" t="s">
        <v>733</v>
      </c>
      <c r="AF534" s="1157" t="s">
        <v>734</v>
      </c>
      <c r="AG534" s="1158" t="s">
        <v>735</v>
      </c>
      <c r="AH534" s="1158" t="s">
        <v>736</v>
      </c>
      <c r="AI534" s="1158" t="s">
        <v>737</v>
      </c>
    </row>
    <row customHeight="true" ht="18.452380952380953" r="535">
      <c r="A535" s="1170" t="s">
        <v>793</v>
      </c>
      <c r="B535" s="1171" t="s">
        <v>752</v>
      </c>
      <c r="C535" s="1215" t="s">
        <v>740</v>
      </c>
      <c r="D535" s="1230">
        <f t="shared" ref="D535:D538" si="467">E535+F535</f>
      </c>
      <c r="E535" s="1216">
        <v>788.19</v>
      </c>
      <c r="F535" s="1174">
        <v>2282.31</v>
      </c>
      <c r="G535" s="1175">
        <v>2</v>
      </c>
      <c r="H535" s="1227">
        <v>1</v>
      </c>
      <c r="I535" s="1176">
        <v>4543.110000000001</v>
      </c>
      <c r="J535" s="1177">
        <f t="shared" ref="J535:J560" si="19">I535/D535</f>
      </c>
      <c r="K535" s="1177">
        <f t="shared" ref="K535:K560" si="267">D535/G535</f>
      </c>
      <c r="L535" s="1177">
        <f t="shared" ref="L535:L560" si="329">D535/H535</f>
      </c>
      <c r="M535" s="1177">
        <f t="shared" ref="M535:M560" si="143">I535/G535</f>
      </c>
      <c r="N535" s="1178">
        <f t="shared" ref="N535:N560" si="205">D535/X535</f>
      </c>
      <c r="O535" s="1179">
        <f t="shared" ref="O535:O560" si="81">S535/W535*1</f>
      </c>
      <c r="P535" s="1179">
        <f t="shared" ref="P535:P560" si="112">X535/W535</f>
      </c>
      <c r="Q535" s="1179">
        <f t="shared" ref="Q535:Q560" si="546">Z535/W535</f>
      </c>
      <c r="R535" s="1179">
        <f t="shared" ref="R535:R560" si="50">AA535/Z535</f>
      </c>
      <c r="S535" s="1180">
        <f t="shared" ref="S535:S560" si="298">Y535/T535</f>
      </c>
      <c r="T535" s="1181">
        <v>0.0321</v>
      </c>
      <c r="U535" s="1182">
        <v>40</v>
      </c>
      <c r="V535" s="1231">
        <f t="shared" ref="V535:V559" si="360">(D535/W535)*1000</f>
      </c>
      <c r="W535" s="1183">
        <v>28101</v>
      </c>
      <c r="X535" s="1180">
        <v>749</v>
      </c>
      <c r="Y535" s="1180">
        <v>141</v>
      </c>
      <c r="Z535" s="1180">
        <v>777</v>
      </c>
      <c r="AA535" s="1180">
        <v>45</v>
      </c>
      <c r="AB535" s="1180">
        <v>6</v>
      </c>
      <c r="AC535" s="1180">
        <v>0</v>
      </c>
      <c r="AD535" s="1183">
        <v>47</v>
      </c>
      <c r="AE535" s="1184">
        <f t="shared" ref="AE535:AE560" si="174">D535/Z535</f>
      </c>
      <c r="AF535" s="1178">
        <f t="shared" ref="AF535:AF560" si="236">AI535*1000/D535</f>
      </c>
      <c r="AG535" s="1185" t="s">
        <v>741</v>
      </c>
      <c r="AH535" s="1185" t="s">
        <v>757</v>
      </c>
      <c r="AI535" s="1185">
        <v>20</v>
      </c>
    </row>
    <row customHeight="true" ht="18.452380952380953" r="536">
      <c r="A536" s="1170"/>
      <c r="B536" s="1187" t="s">
        <v>752</v>
      </c>
      <c r="C536" s="1232" t="s">
        <v>743</v>
      </c>
      <c r="D536" s="1173">
        <f t="shared" si="467"/>
      </c>
      <c r="E536" s="1233">
        <v>993.9</v>
      </c>
      <c r="F536" s="1217">
        <v>2015.67</v>
      </c>
      <c r="G536" s="1228">
        <v>4</v>
      </c>
      <c r="H536" s="1175">
        <v>4</v>
      </c>
      <c r="I536" s="1176">
        <v>7128.4000000000015</v>
      </c>
      <c r="J536" s="1177">
        <f t="shared" si="19"/>
      </c>
      <c r="K536" s="1177">
        <f t="shared" si="267"/>
      </c>
      <c r="L536" s="1177">
        <f t="shared" si="329"/>
      </c>
      <c r="M536" s="1177">
        <f t="shared" si="143"/>
      </c>
      <c r="N536" s="1178">
        <f t="shared" si="205"/>
      </c>
      <c r="O536" s="1179">
        <f t="shared" si="81"/>
      </c>
      <c r="P536" s="1179">
        <f t="shared" si="112"/>
      </c>
      <c r="Q536" s="1179">
        <f t="shared" si="546"/>
      </c>
      <c r="R536" s="1179">
        <f t="shared" si="50"/>
      </c>
      <c r="S536" s="1180">
        <f t="shared" si="298"/>
      </c>
      <c r="T536" s="1181">
        <v>0.0345</v>
      </c>
      <c r="U536" s="1234">
        <v>45</v>
      </c>
      <c r="V536" s="1178">
        <f t="shared" si="360"/>
      </c>
      <c r="W536" s="1211">
        <v>30321</v>
      </c>
      <c r="X536" s="1188">
        <v>876</v>
      </c>
      <c r="Y536" s="1188">
        <v>179</v>
      </c>
      <c r="Z536" s="1188">
        <v>941</v>
      </c>
      <c r="AA536" s="1188">
        <v>67</v>
      </c>
      <c r="AB536" s="1188">
        <v>5</v>
      </c>
      <c r="AC536" s="1188">
        <v>3</v>
      </c>
      <c r="AD536" s="1182">
        <v>45</v>
      </c>
      <c r="AE536" s="1184">
        <f t="shared" si="174"/>
      </c>
      <c r="AF536" s="1178">
        <f t="shared" si="236"/>
      </c>
      <c r="AG536" s="1185" t="s">
        <v>741</v>
      </c>
      <c r="AH536" s="1185" t="s">
        <v>757</v>
      </c>
      <c r="AI536" s="1185">
        <v>23</v>
      </c>
    </row>
    <row customHeight="true" ht="18.452380952380953" r="537">
      <c r="A537" s="1170"/>
      <c r="B537" s="1171" t="s">
        <v>752</v>
      </c>
      <c r="C537" s="1189" t="s">
        <v>744</v>
      </c>
      <c r="D537" s="1217">
        <f t="shared" si="467"/>
      </c>
      <c r="E537" s="1174">
        <v>1183.1</v>
      </c>
      <c r="F537" s="1174">
        <v>1999.92</v>
      </c>
      <c r="G537" s="1190">
        <v>3</v>
      </c>
      <c r="H537" s="1190">
        <v>2</v>
      </c>
      <c r="I537" s="1176">
        <v>7007.720000000001</v>
      </c>
      <c r="J537" s="1177">
        <f t="shared" si="19"/>
      </c>
      <c r="K537" s="1177">
        <f t="shared" si="267"/>
      </c>
      <c r="L537" s="1177">
        <f t="shared" si="329"/>
      </c>
      <c r="M537" s="1177">
        <f t="shared" si="143"/>
      </c>
      <c r="N537" s="1178">
        <f t="shared" si="205"/>
      </c>
      <c r="O537" s="1179">
        <f t="shared" si="81"/>
      </c>
      <c r="P537" s="1179">
        <f t="shared" si="112"/>
      </c>
      <c r="Q537" s="1179">
        <f t="shared" si="546"/>
      </c>
      <c r="R537" s="1179">
        <f t="shared" si="50"/>
      </c>
      <c r="S537" s="1180">
        <f t="shared" si="298"/>
      </c>
      <c r="T537" s="1181">
        <v>0.0279</v>
      </c>
      <c r="U537" s="1182">
        <v>47</v>
      </c>
      <c r="V537" s="1235">
        <f t="shared" si="360"/>
      </c>
      <c r="W537" s="1188">
        <v>31699</v>
      </c>
      <c r="X537" s="1188">
        <v>552</v>
      </c>
      <c r="Y537" s="1188">
        <v>158</v>
      </c>
      <c r="Z537" s="1188">
        <v>551</v>
      </c>
      <c r="AA537" s="1188">
        <v>47</v>
      </c>
      <c r="AB537" s="1188">
        <v>3</v>
      </c>
      <c r="AC537" s="1188">
        <v>0</v>
      </c>
      <c r="AD537" s="1182">
        <v>36</v>
      </c>
      <c r="AE537" s="1184">
        <f t="shared" si="174"/>
      </c>
      <c r="AF537" s="1178">
        <f t="shared" si="236"/>
      </c>
      <c r="AG537" s="1185" t="s">
        <v>741</v>
      </c>
      <c r="AH537" s="1185" t="s">
        <v>757</v>
      </c>
      <c r="AI537" s="1185">
        <v>19</v>
      </c>
    </row>
    <row customHeight="true" ht="18.452380952380953" r="538">
      <c r="A538" s="1170"/>
      <c r="B538" s="1171" t="s">
        <v>752</v>
      </c>
      <c r="C538" s="1171" t="s">
        <v>745</v>
      </c>
      <c r="D538" s="1173">
        <f t="shared" si="467"/>
      </c>
      <c r="E538" s="1174">
        <v>1280.09</v>
      </c>
      <c r="F538" s="1174">
        <v>1989.22</v>
      </c>
      <c r="G538" s="1190">
        <v>5</v>
      </c>
      <c r="H538" s="1190">
        <v>4</v>
      </c>
      <c r="I538" s="1176">
        <v>8931.79</v>
      </c>
      <c r="J538" s="1177">
        <f t="shared" si="19"/>
      </c>
      <c r="K538" s="1177">
        <f t="shared" si="267"/>
      </c>
      <c r="L538" s="1177">
        <f t="shared" si="329"/>
      </c>
      <c r="M538" s="1177">
        <f t="shared" si="143"/>
      </c>
      <c r="N538" s="1178">
        <f t="shared" si="205"/>
      </c>
      <c r="O538" s="1179">
        <f t="shared" si="81"/>
      </c>
      <c r="P538" s="1179">
        <f t="shared" si="112"/>
      </c>
      <c r="Q538" s="1179">
        <f t="shared" si="546"/>
      </c>
      <c r="R538" s="1179">
        <f t="shared" si="50"/>
      </c>
      <c r="S538" s="1180">
        <f t="shared" si="298"/>
      </c>
      <c r="T538" s="1181">
        <v>0.0358</v>
      </c>
      <c r="U538" s="1182">
        <v>52</v>
      </c>
      <c r="V538" s="1178">
        <f t="shared" si="360"/>
      </c>
      <c r="W538" s="1188">
        <v>23265</v>
      </c>
      <c r="X538" s="1188">
        <v>352</v>
      </c>
      <c r="Y538" s="1188">
        <v>139</v>
      </c>
      <c r="Z538" s="1188">
        <v>358</v>
      </c>
      <c r="AA538" s="1188">
        <v>54</v>
      </c>
      <c r="AB538" s="1188">
        <v>7</v>
      </c>
      <c r="AC538" s="1188">
        <v>0</v>
      </c>
      <c r="AD538" s="1182">
        <v>25</v>
      </c>
      <c r="AE538" s="1184">
        <f t="shared" si="174"/>
      </c>
      <c r="AF538" s="1178">
        <f t="shared" si="236"/>
      </c>
      <c r="AG538" s="1185" t="s">
        <v>741</v>
      </c>
      <c r="AH538" s="1185" t="s">
        <v>757</v>
      </c>
      <c r="AI538" s="1185">
        <v>24</v>
      </c>
    </row>
    <row customHeight="true" ht="18.452380952380953" r="539">
      <c r="A539" s="1170"/>
      <c r="B539" s="1191" t="s">
        <v>746</v>
      </c>
      <c r="C539" s="1191"/>
      <c r="D539" s="1192">
        <f>SUM(D535:D538)</f>
      </c>
      <c r="E539" s="1192">
        <f>SUM(E535:E538)</f>
      </c>
      <c r="F539" s="1192">
        <f>SUM(F535:F538)</f>
      </c>
      <c r="G539" s="1192">
        <f>SUM(G535:G538)</f>
      </c>
      <c r="H539" s="1192">
        <f>SUM(H535:H538)</f>
      </c>
      <c r="I539" s="1193">
        <f>SUM(I535:I538)</f>
      </c>
      <c r="J539" s="1193">
        <f t="shared" si="19"/>
      </c>
      <c r="K539" s="1193">
        <f t="shared" si="267"/>
      </c>
      <c r="L539" s="1194">
        <f t="shared" si="329"/>
      </c>
      <c r="M539" s="1193">
        <f t="shared" si="143"/>
      </c>
      <c r="N539" s="1193">
        <f t="shared" si="205"/>
      </c>
      <c r="O539" s="1195">
        <f t="shared" si="81"/>
      </c>
      <c r="P539" s="1195">
        <f t="shared" si="112"/>
      </c>
      <c r="Q539" s="1195">
        <f t="shared" si="546"/>
      </c>
      <c r="R539" s="1195">
        <f t="shared" si="50"/>
      </c>
      <c r="S539" s="1196">
        <f t="shared" si="298"/>
      </c>
      <c r="T539" s="1195">
        <f>AVERAGE(T535:T538)</f>
      </c>
      <c r="U539" s="1197">
        <f>AVERAGE(U535:U538)</f>
      </c>
      <c r="V539" s="1193">
        <f t="shared" si="360"/>
      </c>
      <c r="W539" s="1192">
        <f>SUM(W535:W538)</f>
      </c>
      <c r="X539" s="1192">
        <f>SUM(X535:X538)</f>
      </c>
      <c r="Y539" s="1192">
        <f>SUM(Y535:Y538)</f>
      </c>
      <c r="Z539" s="1192">
        <f>SUM(Z535:Z538)</f>
      </c>
      <c r="AA539" s="1192">
        <f>SUM(AA535:AA538)</f>
      </c>
      <c r="AB539" s="1192">
        <f>SUM(AB535:AB538)</f>
      </c>
      <c r="AC539" s="1192">
        <f>SUM(AC535:AC538)</f>
      </c>
      <c r="AD539" s="1192">
        <f>SUM(AD535:AD538)</f>
      </c>
      <c r="AE539" s="1193">
        <f t="shared" si="174"/>
      </c>
      <c r="AF539" s="1198">
        <f t="shared" si="236"/>
      </c>
      <c r="AG539" s="1199"/>
      <c r="AH539" s="1199"/>
      <c r="AI539" s="1196">
        <f>SUM(AI535:AI538)</f>
      </c>
    </row>
    <row customHeight="true" ht="18.452380952380953" r="540">
      <c r="A540" s="1170"/>
      <c r="B540" s="1189" t="s">
        <v>739</v>
      </c>
      <c r="C540" s="1189" t="s">
        <v>748</v>
      </c>
      <c r="D540" s="1173">
        <f t="shared" ref="D540:D543" si="468">E540+F540</f>
      </c>
      <c r="E540" s="1190">
        <v>1096.38</v>
      </c>
      <c r="F540" s="1190">
        <v>1986.31</v>
      </c>
      <c r="G540" s="1190">
        <v>4</v>
      </c>
      <c r="H540" s="1190">
        <v>3</v>
      </c>
      <c r="I540" s="1176">
        <v>9086.230000000003</v>
      </c>
      <c r="J540" s="1177">
        <f t="shared" si="19"/>
      </c>
      <c r="K540" s="1177">
        <f t="shared" si="267"/>
      </c>
      <c r="L540" s="1177">
        <f t="shared" si="329"/>
      </c>
      <c r="M540" s="1177">
        <f t="shared" si="143"/>
      </c>
      <c r="N540" s="1178">
        <f t="shared" si="205"/>
      </c>
      <c r="O540" s="1179">
        <f t="shared" si="81"/>
      </c>
      <c r="P540" s="1179">
        <f t="shared" si="112"/>
      </c>
      <c r="Q540" s="1179">
        <f t="shared" si="546"/>
      </c>
      <c r="R540" s="1179">
        <f t="shared" si="50"/>
      </c>
      <c r="S540" s="1180">
        <f t="shared" si="298"/>
      </c>
      <c r="T540" s="1181">
        <v>0.0478</v>
      </c>
      <c r="U540" s="1182">
        <v>57</v>
      </c>
      <c r="V540" s="1178">
        <f t="shared" si="360"/>
      </c>
      <c r="W540" s="1182">
        <v>23161</v>
      </c>
      <c r="X540" s="1188">
        <v>341</v>
      </c>
      <c r="Y540" s="1188">
        <v>134</v>
      </c>
      <c r="Z540" s="1188">
        <v>336</v>
      </c>
      <c r="AA540" s="1188">
        <v>98</v>
      </c>
      <c r="AB540" s="1188">
        <v>5</v>
      </c>
      <c r="AC540" s="1188">
        <v>0</v>
      </c>
      <c r="AD540" s="1182">
        <v>35</v>
      </c>
      <c r="AE540" s="1184">
        <f t="shared" si="174"/>
      </c>
      <c r="AF540" s="1178">
        <f t="shared" si="236"/>
      </c>
      <c r="AG540" s="1185" t="s">
        <v>741</v>
      </c>
      <c r="AH540" s="1185" t="s">
        <v>757</v>
      </c>
      <c r="AI540" s="1185">
        <v>25</v>
      </c>
    </row>
    <row customHeight="true" ht="18.452380952380953" r="541">
      <c r="A541" s="1170"/>
      <c r="B541" s="1189" t="s">
        <v>739</v>
      </c>
      <c r="C541" s="1171" t="s">
        <v>749</v>
      </c>
      <c r="D541" s="1173">
        <f t="shared" si="468"/>
      </c>
      <c r="E541" s="1190">
        <v>1395.2</v>
      </c>
      <c r="F541" s="1190">
        <v>1499.98</v>
      </c>
      <c r="G541" s="1190">
        <v>2</v>
      </c>
      <c r="H541" s="1190">
        <v>2</v>
      </c>
      <c r="I541" s="1176">
        <v>5102.959999999999</v>
      </c>
      <c r="J541" s="1177">
        <f t="shared" si="19"/>
      </c>
      <c r="K541" s="1177">
        <f t="shared" si="267"/>
      </c>
      <c r="L541" s="1177">
        <f t="shared" si="329"/>
      </c>
      <c r="M541" s="1177">
        <f t="shared" si="143"/>
      </c>
      <c r="N541" s="1178">
        <f t="shared" si="205"/>
      </c>
      <c r="O541" s="1179">
        <f t="shared" si="81"/>
      </c>
      <c r="P541" s="1179">
        <f t="shared" si="112"/>
      </c>
      <c r="Q541" s="1179">
        <f t="shared" si="546"/>
      </c>
      <c r="R541" s="1179">
        <f t="shared" si="50"/>
      </c>
      <c r="S541" s="1180">
        <f t="shared" si="298"/>
      </c>
      <c r="T541" s="1181">
        <v>0.0378</v>
      </c>
      <c r="U541" s="1182">
        <v>62</v>
      </c>
      <c r="V541" s="1178">
        <f t="shared" si="360"/>
      </c>
      <c r="W541" s="1182">
        <v>19239</v>
      </c>
      <c r="X541" s="1188">
        <v>278</v>
      </c>
      <c r="Y541" s="1188">
        <v>117</v>
      </c>
      <c r="Z541" s="1188">
        <v>281</v>
      </c>
      <c r="AA541" s="1188">
        <v>37</v>
      </c>
      <c r="AB541" s="1188">
        <v>5</v>
      </c>
      <c r="AC541" s="1188">
        <v>0</v>
      </c>
      <c r="AD541" s="1182">
        <v>14</v>
      </c>
      <c r="AE541" s="1184">
        <f t="shared" si="174"/>
      </c>
      <c r="AF541" s="1178">
        <f t="shared" si="236"/>
      </c>
      <c r="AG541" s="1185" t="s">
        <v>741</v>
      </c>
      <c r="AH541" s="1185" t="s">
        <v>757</v>
      </c>
      <c r="AI541" s="1185">
        <v>17</v>
      </c>
    </row>
    <row customHeight="true" ht="18.452380952380953" r="542">
      <c r="A542" s="1170"/>
      <c r="B542" s="1189" t="s">
        <v>739</v>
      </c>
      <c r="C542" s="1171" t="s">
        <v>750</v>
      </c>
      <c r="D542" s="1173">
        <f t="shared" si="468"/>
      </c>
      <c r="E542" s="1190">
        <v>1223.82</v>
      </c>
      <c r="F542" s="1190">
        <v>1980.68</v>
      </c>
      <c r="G542" s="1190">
        <v>3</v>
      </c>
      <c r="H542" s="1190">
        <v>1</v>
      </c>
      <c r="I542" s="1176">
        <v>7091.380000000005</v>
      </c>
      <c r="J542" s="1177">
        <f t="shared" si="19"/>
      </c>
      <c r="K542" s="1177">
        <f t="shared" si="267"/>
      </c>
      <c r="L542" s="1177">
        <f t="shared" si="329"/>
      </c>
      <c r="M542" s="1177">
        <f t="shared" si="143"/>
      </c>
      <c r="N542" s="1178">
        <f t="shared" si="205"/>
      </c>
      <c r="O542" s="1179">
        <f t="shared" si="81"/>
      </c>
      <c r="P542" s="1179">
        <f t="shared" si="112"/>
      </c>
      <c r="Q542" s="1179">
        <f t="shared" si="546"/>
      </c>
      <c r="R542" s="1179">
        <f t="shared" si="50"/>
      </c>
      <c r="S542" s="1180">
        <f t="shared" si="298"/>
      </c>
      <c r="T542" s="1181">
        <v>0.0286</v>
      </c>
      <c r="U542" s="1182">
        <v>63</v>
      </c>
      <c r="V542" s="1178">
        <f t="shared" si="360"/>
      </c>
      <c r="W542" s="1182">
        <v>28377</v>
      </c>
      <c r="X542" s="1188">
        <v>485</v>
      </c>
      <c r="Y542" s="1188">
        <v>162</v>
      </c>
      <c r="Z542" s="1188">
        <v>503</v>
      </c>
      <c r="AA542" s="1188">
        <v>52</v>
      </c>
      <c r="AB542" s="1188">
        <v>3</v>
      </c>
      <c r="AC542" s="1188">
        <v>1</v>
      </c>
      <c r="AD542" s="1182">
        <v>40</v>
      </c>
      <c r="AE542" s="1184">
        <f t="shared" si="174"/>
      </c>
      <c r="AF542" s="1178">
        <f t="shared" si="236"/>
      </c>
      <c r="AG542" s="1185" t="s">
        <v>741</v>
      </c>
      <c r="AH542" s="1185" t="s">
        <v>757</v>
      </c>
      <c r="AI542" s="1185">
        <v>22</v>
      </c>
    </row>
    <row customHeight="true" ht="18.452380952380953" r="543">
      <c r="A543" s="1170"/>
      <c r="B543" s="1189" t="s">
        <v>739</v>
      </c>
      <c r="C543" s="1171" t="s">
        <v>751</v>
      </c>
      <c r="D543" s="1173">
        <f t="shared" si="468"/>
      </c>
      <c r="E543" s="1190">
        <v>1005.5999999999999</v>
      </c>
      <c r="F543" s="1190">
        <v>2131.14</v>
      </c>
      <c r="G543" s="1190">
        <v>4</v>
      </c>
      <c r="H543" s="1190">
        <v>3</v>
      </c>
      <c r="I543" s="1176">
        <v>5482.62999999999</v>
      </c>
      <c r="J543" s="1177">
        <f t="shared" si="19"/>
      </c>
      <c r="K543" s="1177">
        <f t="shared" si="267"/>
      </c>
      <c r="L543" s="1177">
        <f t="shared" si="329"/>
      </c>
      <c r="M543" s="1177">
        <f t="shared" si="143"/>
      </c>
      <c r="N543" s="1178">
        <f t="shared" si="205"/>
      </c>
      <c r="O543" s="1179">
        <f t="shared" si="81"/>
      </c>
      <c r="P543" s="1179">
        <f t="shared" si="112"/>
      </c>
      <c r="Q543" s="1179">
        <f t="shared" si="546"/>
      </c>
      <c r="R543" s="1179">
        <f t="shared" si="50"/>
      </c>
      <c r="S543" s="1180">
        <f t="shared" si="298"/>
      </c>
      <c r="T543" s="1181">
        <v>0.0292</v>
      </c>
      <c r="U543" s="1182">
        <v>64</v>
      </c>
      <c r="V543" s="1178">
        <f t="shared" si="360"/>
      </c>
      <c r="W543" s="1182">
        <v>22995</v>
      </c>
      <c r="X543" s="1188">
        <v>361</v>
      </c>
      <c r="Y543" s="1188">
        <v>103</v>
      </c>
      <c r="Z543" s="1188">
        <v>369</v>
      </c>
      <c r="AA543" s="1188">
        <v>38</v>
      </c>
      <c r="AB543" s="1188">
        <v>2</v>
      </c>
      <c r="AC543" s="1188">
        <v>0</v>
      </c>
      <c r="AD543" s="1182">
        <v>32</v>
      </c>
      <c r="AE543" s="1184">
        <f t="shared" si="174"/>
      </c>
      <c r="AF543" s="1178">
        <f t="shared" si="236"/>
      </c>
      <c r="AG543" s="1185" t="s">
        <v>741</v>
      </c>
      <c r="AH543" s="1185" t="s">
        <v>757</v>
      </c>
      <c r="AI543" s="1185">
        <v>22</v>
      </c>
    </row>
    <row customHeight="true" ht="18.452380952380953" r="544">
      <c r="A544" s="1170"/>
      <c r="B544" s="1207" t="s">
        <v>746</v>
      </c>
      <c r="C544" s="1207"/>
      <c r="D544" s="1192">
        <f>SUM(D540:D543)</f>
      </c>
      <c r="E544" s="1192">
        <f>SUM(E540:E543)</f>
      </c>
      <c r="F544" s="1192">
        <f>SUM(F540:F543)</f>
      </c>
      <c r="G544" s="1192">
        <f>SUM(G540:G543)</f>
      </c>
      <c r="H544" s="1192">
        <f>SUM(H540:H543)</f>
      </c>
      <c r="I544" s="1192">
        <f>SUM(I540:I543)</f>
      </c>
      <c r="J544" s="1193">
        <f t="shared" si="19"/>
      </c>
      <c r="K544" s="1193">
        <f t="shared" si="267"/>
      </c>
      <c r="L544" s="1194">
        <f t="shared" si="329"/>
      </c>
      <c r="M544" s="1193">
        <f t="shared" si="143"/>
      </c>
      <c r="N544" s="1193">
        <f t="shared" si="205"/>
      </c>
      <c r="O544" s="1195">
        <f t="shared" si="81"/>
      </c>
      <c r="P544" s="1195">
        <f t="shared" si="112"/>
      </c>
      <c r="Q544" s="1195">
        <f t="shared" si="546"/>
      </c>
      <c r="R544" s="1195">
        <f t="shared" si="50"/>
      </c>
      <c r="S544" s="1196">
        <f t="shared" si="298"/>
      </c>
      <c r="T544" s="1195">
        <f>AVERAGE(T540:T543)</f>
      </c>
      <c r="U544" s="1197">
        <f>AVERAGE(U540:U543)</f>
      </c>
      <c r="V544" s="1200">
        <f t="shared" si="360"/>
      </c>
      <c r="W544" s="1192">
        <f>SUM(W540:W543)</f>
      </c>
      <c r="X544" s="1192">
        <f>SUM(X540:X543)</f>
      </c>
      <c r="Y544" s="1192">
        <f>SUM(Y540:Y543)</f>
      </c>
      <c r="Z544" s="1192">
        <f>SUM(Z540:Z543)</f>
      </c>
      <c r="AA544" s="1192">
        <f>SUM(AA540:AA543)</f>
      </c>
      <c r="AB544" s="1192">
        <f>SUM(AB540:AB543)</f>
      </c>
      <c r="AC544" s="1192">
        <f>SUM(AC540:AC543)</f>
      </c>
      <c r="AD544" s="1192">
        <f>SUM(AD540:AD543)</f>
      </c>
      <c r="AE544" s="1193">
        <f t="shared" si="174"/>
      </c>
      <c r="AF544" s="1198">
        <f t="shared" si="236"/>
      </c>
      <c r="AG544" s="1199"/>
      <c r="AH544" s="1199"/>
      <c r="AI544" s="1196">
        <f>SUM(AI540:AI543)</f>
      </c>
    </row>
    <row customHeight="true" ht="18.452380952380953" r="545">
      <c r="A545" s="1170"/>
      <c r="B545" s="1171" t="s">
        <v>771</v>
      </c>
      <c r="C545" s="1136" t="s">
        <v>753</v>
      </c>
      <c r="D545" s="1218">
        <f t="shared" ref="D545:D548" si="469">E545+F545</f>
      </c>
      <c r="E545" s="1190">
        <v>1076.28</v>
      </c>
      <c r="F545" s="1190">
        <v>1912.6800000000003</v>
      </c>
      <c r="G545" s="1190">
        <v>2</v>
      </c>
      <c r="H545" s="1190">
        <v>1</v>
      </c>
      <c r="I545" s="1177">
        <v>4412.529999999999</v>
      </c>
      <c r="J545" s="1177">
        <f t="shared" si="19"/>
      </c>
      <c r="K545" s="1177">
        <f t="shared" si="267"/>
      </c>
      <c r="L545" s="1177">
        <f t="shared" si="329"/>
      </c>
      <c r="M545" s="1177">
        <f t="shared" si="143"/>
      </c>
      <c r="N545" s="1178">
        <f t="shared" si="205"/>
      </c>
      <c r="O545" s="1179">
        <f t="shared" si="81"/>
      </c>
      <c r="P545" s="1179">
        <f t="shared" si="112"/>
      </c>
      <c r="Q545" s="1179">
        <f t="shared" si="546"/>
      </c>
      <c r="R545" s="1179">
        <f t="shared" si="50"/>
      </c>
      <c r="S545" s="1180">
        <f t="shared" si="298"/>
      </c>
      <c r="T545" s="1181">
        <v>0.0357</v>
      </c>
      <c r="U545" s="1182">
        <v>65</v>
      </c>
      <c r="V545" s="1178">
        <f t="shared" si="360"/>
      </c>
      <c r="W545" s="1182">
        <v>23482</v>
      </c>
      <c r="X545" s="1182">
        <v>459</v>
      </c>
      <c r="Y545" s="1182">
        <v>131</v>
      </c>
      <c r="Z545" s="1182">
        <v>471</v>
      </c>
      <c r="AA545" s="1182">
        <v>67</v>
      </c>
      <c r="AB545" s="1182">
        <v>3</v>
      </c>
      <c r="AC545" s="1182">
        <v>0</v>
      </c>
      <c r="AD545" s="1182">
        <v>26</v>
      </c>
      <c r="AE545" s="1184">
        <f t="shared" si="174"/>
      </c>
      <c r="AF545" s="1178">
        <f t="shared" si="236"/>
      </c>
      <c r="AG545" s="1185" t="s">
        <v>741</v>
      </c>
      <c r="AH545" s="1185" t="s">
        <v>757</v>
      </c>
      <c r="AI545" s="1185">
        <v>24</v>
      </c>
    </row>
    <row customHeight="true" ht="18.452380952380953" r="546">
      <c r="A546" s="1170"/>
      <c r="B546" s="1171" t="s">
        <v>771</v>
      </c>
      <c r="C546" s="1136" t="s">
        <v>754</v>
      </c>
      <c r="D546" s="1218">
        <f t="shared" si="469"/>
      </c>
      <c r="E546" s="1190">
        <v>1031.4</v>
      </c>
      <c r="F546" s="1190">
        <v>1365.78</v>
      </c>
      <c r="G546" s="1190">
        <v>0</v>
      </c>
      <c r="H546" s="1190">
        <v>0</v>
      </c>
      <c r="I546" s="1177">
        <v>0</v>
      </c>
      <c r="J546" s="1177">
        <f t="shared" si="19"/>
      </c>
      <c r="K546" s="1177">
        <f t="shared" si="267"/>
      </c>
      <c r="L546" s="1177">
        <f t="shared" si="329"/>
      </c>
      <c r="M546" s="1177">
        <f t="shared" si="143"/>
      </c>
      <c r="N546" s="1178">
        <f t="shared" si="205"/>
      </c>
      <c r="O546" s="1179">
        <f t="shared" si="81"/>
      </c>
      <c r="P546" s="1179">
        <f t="shared" si="112"/>
      </c>
      <c r="Q546" s="1179">
        <f t="shared" si="546"/>
      </c>
      <c r="R546" s="1179">
        <f t="shared" si="50"/>
      </c>
      <c r="S546" s="1180">
        <f t="shared" si="298"/>
      </c>
      <c r="T546" s="1181">
        <v>0.0183</v>
      </c>
      <c r="U546" s="1182">
        <v>65</v>
      </c>
      <c r="V546" s="1178">
        <f t="shared" si="360"/>
      </c>
      <c r="W546" s="1182">
        <v>18919</v>
      </c>
      <c r="X546" s="1182">
        <v>241</v>
      </c>
      <c r="Y546" s="1182">
        <v>74</v>
      </c>
      <c r="Z546" s="1182">
        <v>240</v>
      </c>
      <c r="AA546" s="1182">
        <v>47</v>
      </c>
      <c r="AB546" s="1182">
        <v>2</v>
      </c>
      <c r="AC546" s="1182">
        <v>1</v>
      </c>
      <c r="AD546" s="1182">
        <v>18</v>
      </c>
      <c r="AE546" s="1184">
        <f t="shared" si="174"/>
      </c>
      <c r="AF546" s="1178">
        <f t="shared" si="236"/>
      </c>
      <c r="AG546" s="1185" t="s">
        <v>741</v>
      </c>
      <c r="AH546" s="1185" t="s">
        <v>757</v>
      </c>
      <c r="AI546" s="1185">
        <v>19</v>
      </c>
    </row>
    <row customHeight="true" ht="18.452380952380953" r="547">
      <c r="A547" s="1170"/>
      <c r="B547" s="1171" t="s">
        <v>771</v>
      </c>
      <c r="C547" s="1136" t="s">
        <v>755</v>
      </c>
      <c r="D547" s="1218">
        <f t="shared" si="469"/>
      </c>
      <c r="E547" s="1190">
        <v>832.69</v>
      </c>
      <c r="F547" s="1190">
        <v>550.94</v>
      </c>
      <c r="G547" s="1190">
        <v>1</v>
      </c>
      <c r="H547" s="1190">
        <v>0</v>
      </c>
      <c r="I547" s="1177">
        <v>1949.8099999999977</v>
      </c>
      <c r="J547" s="1177">
        <f t="shared" si="19"/>
      </c>
      <c r="K547" s="1177">
        <f t="shared" si="267"/>
      </c>
      <c r="L547" s="1177">
        <f t="shared" si="329"/>
      </c>
      <c r="M547" s="1177">
        <f t="shared" si="143"/>
      </c>
      <c r="N547" s="1178">
        <f t="shared" si="205"/>
      </c>
      <c r="O547" s="1179">
        <f t="shared" si="81"/>
      </c>
      <c r="P547" s="1179">
        <f t="shared" si="112"/>
      </c>
      <c r="Q547" s="1179">
        <f t="shared" si="546"/>
      </c>
      <c r="R547" s="1179">
        <f t="shared" si="50"/>
      </c>
      <c r="S547" s="1180">
        <f t="shared" si="298"/>
      </c>
      <c r="T547" s="1181">
        <v>0.0109</v>
      </c>
      <c r="U547" s="1182">
        <v>39</v>
      </c>
      <c r="V547" s="1178">
        <f t="shared" si="360"/>
      </c>
      <c r="W547" s="1182">
        <v>14540</v>
      </c>
      <c r="X547" s="1182">
        <v>300</v>
      </c>
      <c r="Y547" s="1182">
        <v>53</v>
      </c>
      <c r="Z547" s="1182">
        <v>292</v>
      </c>
      <c r="AA547" s="1182">
        <v>29</v>
      </c>
      <c r="AB547" s="1182">
        <v>3</v>
      </c>
      <c r="AC547" s="1182">
        <v>0</v>
      </c>
      <c r="AD547" s="1182">
        <v>7</v>
      </c>
      <c r="AE547" s="1184">
        <f t="shared" si="174"/>
      </c>
      <c r="AF547" s="1178">
        <f t="shared" si="236"/>
      </c>
      <c r="AG547" s="1130" t="s">
        <v>756</v>
      </c>
      <c r="AH547" s="1185" t="s">
        <v>742</v>
      </c>
      <c r="AI547" s="1185">
        <v>17</v>
      </c>
    </row>
    <row customHeight="true" ht="18.452380952380953" r="548">
      <c r="A548" s="1170"/>
      <c r="B548" s="1171" t="s">
        <v>771</v>
      </c>
      <c r="C548" s="1136" t="s">
        <v>758</v>
      </c>
      <c r="D548" s="1218">
        <f t="shared" si="469"/>
      </c>
      <c r="E548" s="1190">
        <v>864.13</v>
      </c>
      <c r="F548" s="1190">
        <v>1063.28</v>
      </c>
      <c r="G548" s="1190">
        <v>3</v>
      </c>
      <c r="H548" s="1190">
        <v>3</v>
      </c>
      <c r="I548" s="1177">
        <v>6909.840000000011</v>
      </c>
      <c r="J548" s="1177">
        <f t="shared" si="19"/>
      </c>
      <c r="K548" s="1177">
        <f t="shared" si="267"/>
      </c>
      <c r="L548" s="1177">
        <f t="shared" si="329"/>
      </c>
      <c r="M548" s="1177">
        <f t="shared" si="143"/>
      </c>
      <c r="N548" s="1178">
        <f t="shared" si="205"/>
      </c>
      <c r="O548" s="1179">
        <f t="shared" si="81"/>
      </c>
      <c r="P548" s="1179">
        <f t="shared" si="112"/>
      </c>
      <c r="Q548" s="1179">
        <f t="shared" si="546"/>
      </c>
      <c r="R548" s="1179">
        <f t="shared" si="50"/>
      </c>
      <c r="S548" s="1180">
        <f t="shared" si="298"/>
      </c>
      <c r="T548" s="1181">
        <v>0.0164</v>
      </c>
      <c r="U548" s="1182">
        <v>45</v>
      </c>
      <c r="V548" s="1178">
        <f t="shared" si="360"/>
      </c>
      <c r="W548" s="1182">
        <v>15123</v>
      </c>
      <c r="X548" s="1182">
        <v>198</v>
      </c>
      <c r="Y548" s="1182">
        <v>65</v>
      </c>
      <c r="Z548" s="1182">
        <v>209</v>
      </c>
      <c r="AA548" s="1182">
        <v>35</v>
      </c>
      <c r="AB548" s="1182">
        <v>2</v>
      </c>
      <c r="AC548" s="1182">
        <v>0</v>
      </c>
      <c r="AD548" s="1182">
        <v>8</v>
      </c>
      <c r="AE548" s="1184">
        <f t="shared" si="174"/>
      </c>
      <c r="AF548" s="1178">
        <f t="shared" si="236"/>
      </c>
      <c r="AG548" s="1130" t="s">
        <v>756</v>
      </c>
      <c r="AH548" s="1185" t="s">
        <v>742</v>
      </c>
      <c r="AI548" s="1185">
        <v>15</v>
      </c>
    </row>
    <row customHeight="true" ht="18.452380952380953" r="549">
      <c r="A549" s="1170"/>
      <c r="B549" s="1229" t="s">
        <v>746</v>
      </c>
      <c r="C549" s="1229"/>
      <c r="D549" s="1219">
        <f>SUM(D545:D548)</f>
      </c>
      <c r="E549" s="1192">
        <f>SUM(E545:E548)</f>
      </c>
      <c r="F549" s="1192">
        <f>SUM(F545:F548)</f>
      </c>
      <c r="G549" s="1192">
        <f>SUM(G545:G548)</f>
      </c>
      <c r="H549" s="1192">
        <f>SUM(H545:H548)</f>
      </c>
      <c r="I549" s="1192">
        <f>SUM(I545:I548)</f>
      </c>
      <c r="J549" s="1193">
        <f t="shared" si="19"/>
      </c>
      <c r="K549" s="1193">
        <f t="shared" si="267"/>
      </c>
      <c r="L549" s="1194">
        <f t="shared" si="329"/>
      </c>
      <c r="M549" s="1193">
        <f t="shared" si="143"/>
      </c>
      <c r="N549" s="1193">
        <f t="shared" si="205"/>
      </c>
      <c r="O549" s="1195">
        <f t="shared" si="81"/>
      </c>
      <c r="P549" s="1195">
        <f t="shared" si="112"/>
      </c>
      <c r="Q549" s="1195">
        <f t="shared" si="546"/>
      </c>
      <c r="R549" s="1195">
        <f t="shared" si="50"/>
      </c>
      <c r="S549" s="1196">
        <f t="shared" si="298"/>
      </c>
      <c r="T549" s="1195">
        <f>AVERAGE(T545:T548)</f>
      </c>
      <c r="U549" s="1197">
        <f>AVERAGE(U545:U548)</f>
      </c>
      <c r="V549" s="1200">
        <f t="shared" si="360"/>
      </c>
      <c r="W549" s="1192">
        <f>SUM(W545:W548)</f>
      </c>
      <c r="X549" s="1192">
        <f>SUM(X545:X548)</f>
      </c>
      <c r="Y549" s="1192">
        <f>SUM(Y545:Y548)</f>
      </c>
      <c r="Z549" s="1192">
        <f>SUM(Z545:Z548)</f>
      </c>
      <c r="AA549" s="1192">
        <f>SUM(AA545:AA548)</f>
      </c>
      <c r="AB549" s="1192">
        <f>SUM(AB545:AB548)</f>
      </c>
      <c r="AC549" s="1192">
        <f>SUM(AC545:AC548)</f>
      </c>
      <c r="AD549" s="1192">
        <f>SUM(AD545:AD548)</f>
      </c>
      <c r="AE549" s="1193">
        <f t="shared" si="174"/>
      </c>
      <c r="AF549" s="1198">
        <f t="shared" si="236"/>
      </c>
      <c r="AG549" s="1199"/>
      <c r="AH549" s="1199"/>
      <c r="AI549" s="1192">
        <f>SUM(AI545:AI548)</f>
      </c>
    </row>
    <row customHeight="true" ht="18.452380952380953" r="550">
      <c r="A550" s="1170"/>
      <c r="B550" s="1171" t="s">
        <v>760</v>
      </c>
      <c r="C550" s="1136" t="s">
        <v>759</v>
      </c>
      <c r="D550" s="1218">
        <f t="shared" ref="D550:D553" si="470">E550+F550</f>
      </c>
      <c r="E550" s="1174">
        <v>1008.9</v>
      </c>
      <c r="F550" s="1174">
        <v>1522.51</v>
      </c>
      <c r="G550" s="1190">
        <v>0</v>
      </c>
      <c r="H550" s="1190">
        <v>0</v>
      </c>
      <c r="I550" s="1176">
        <v>0</v>
      </c>
      <c r="J550" s="1177">
        <f t="shared" si="19"/>
      </c>
      <c r="K550" s="1177">
        <f t="shared" si="267"/>
      </c>
      <c r="L550" s="1177">
        <f t="shared" si="329"/>
      </c>
      <c r="M550" s="1177">
        <f t="shared" si="143"/>
      </c>
      <c r="N550" s="1178">
        <f t="shared" si="205"/>
      </c>
      <c r="O550" s="1179">
        <f t="shared" si="81"/>
      </c>
      <c r="P550" s="1179">
        <f t="shared" si="112"/>
      </c>
      <c r="Q550" s="1179">
        <f t="shared" si="546"/>
      </c>
      <c r="R550" s="1179">
        <f t="shared" si="50"/>
      </c>
      <c r="S550" s="1180">
        <f t="shared" si="298"/>
      </c>
      <c r="T550" s="1181">
        <v>0.0152</v>
      </c>
      <c r="U550" s="1182">
        <v>45</v>
      </c>
      <c r="V550" s="1178">
        <f t="shared" si="360"/>
      </c>
      <c r="W550" s="1182">
        <v>20298</v>
      </c>
      <c r="X550" s="1182">
        <v>280</v>
      </c>
      <c r="Y550" s="1182">
        <v>64</v>
      </c>
      <c r="Z550" s="1182">
        <v>283</v>
      </c>
      <c r="AA550" s="1182">
        <v>22</v>
      </c>
      <c r="AB550" s="1182">
        <v>1</v>
      </c>
      <c r="AC550" s="1182">
        <v>2</v>
      </c>
      <c r="AD550" s="1182">
        <v>17</v>
      </c>
      <c r="AE550" s="1184">
        <f t="shared" si="174"/>
      </c>
      <c r="AF550" s="1178">
        <f t="shared" si="236"/>
      </c>
      <c r="AG550" s="1130" t="s">
        <v>756</v>
      </c>
      <c r="AH550" s="1185" t="s">
        <v>742</v>
      </c>
      <c r="AI550" s="1185">
        <v>14</v>
      </c>
    </row>
    <row customHeight="true" ht="18.452380952380953" r="551">
      <c r="A551" s="1170"/>
      <c r="B551" s="1171" t="s">
        <v>760</v>
      </c>
      <c r="C551" s="1136" t="s">
        <v>761</v>
      </c>
      <c r="D551" s="1218">
        <f t="shared" si="470"/>
      </c>
      <c r="E551" s="1174">
        <v>990.57</v>
      </c>
      <c r="F551" s="1174">
        <v>1290.42</v>
      </c>
      <c r="G551" s="1190">
        <v>1</v>
      </c>
      <c r="H551" s="1190">
        <v>1</v>
      </c>
      <c r="I551" s="1176">
        <v>1949.8099999999977</v>
      </c>
      <c r="J551" s="1177">
        <f t="shared" si="19"/>
      </c>
      <c r="K551" s="1177">
        <f t="shared" si="267"/>
      </c>
      <c r="L551" s="1177">
        <f t="shared" si="329"/>
      </c>
      <c r="M551" s="1177">
        <f t="shared" si="143"/>
      </c>
      <c r="N551" s="1178">
        <f t="shared" si="205"/>
      </c>
      <c r="O551" s="1179">
        <f t="shared" si="81"/>
      </c>
      <c r="P551" s="1179">
        <f t="shared" si="112"/>
      </c>
      <c r="Q551" s="1179">
        <f t="shared" si="546"/>
      </c>
      <c r="R551" s="1179">
        <f t="shared" si="50"/>
      </c>
      <c r="S551" s="1180">
        <f t="shared" si="298"/>
      </c>
      <c r="T551" s="1181">
        <v>0.0191</v>
      </c>
      <c r="U551" s="1182">
        <v>50</v>
      </c>
      <c r="V551" s="1178">
        <f t="shared" si="360"/>
      </c>
      <c r="W551" s="1182">
        <v>18516</v>
      </c>
      <c r="X551" s="1182">
        <v>301</v>
      </c>
      <c r="Y551" s="1182">
        <v>84</v>
      </c>
      <c r="Z551" s="1182">
        <v>308</v>
      </c>
      <c r="AA551" s="1182">
        <v>44</v>
      </c>
      <c r="AB551" s="1182">
        <v>3</v>
      </c>
      <c r="AC551" s="1182">
        <v>1</v>
      </c>
      <c r="AD551" s="1182">
        <v>16</v>
      </c>
      <c r="AE551" s="1184">
        <f t="shared" si="174"/>
      </c>
      <c r="AF551" s="1178">
        <f t="shared" si="236"/>
      </c>
      <c r="AG551" s="1130" t="s">
        <v>756</v>
      </c>
      <c r="AH551" s="1185" t="s">
        <v>742</v>
      </c>
      <c r="AI551" s="1185">
        <v>10</v>
      </c>
    </row>
    <row customHeight="true" ht="18.452380952380953" r="552">
      <c r="A552" s="1170"/>
      <c r="B552" s="1171" t="s">
        <v>760</v>
      </c>
      <c r="C552" s="1136" t="s">
        <v>762</v>
      </c>
      <c r="D552" s="1218">
        <f t="shared" si="470"/>
      </c>
      <c r="E552" s="1174">
        <v>859.04</v>
      </c>
      <c r="F552" s="1174">
        <v>1011.72</v>
      </c>
      <c r="G552" s="1190">
        <v>5</v>
      </c>
      <c r="H552" s="1190">
        <v>5</v>
      </c>
      <c r="I552" s="1176">
        <v>10045.040000000008</v>
      </c>
      <c r="J552" s="1177">
        <f t="shared" si="19"/>
      </c>
      <c r="K552" s="1177">
        <f t="shared" si="267"/>
      </c>
      <c r="L552" s="1177">
        <f t="shared" si="329"/>
      </c>
      <c r="M552" s="1177">
        <f t="shared" si="143"/>
      </c>
      <c r="N552" s="1178">
        <f t="shared" si="205"/>
      </c>
      <c r="O552" s="1179">
        <f t="shared" si="81"/>
      </c>
      <c r="P552" s="1179">
        <f t="shared" si="112"/>
      </c>
      <c r="Q552" s="1179">
        <f t="shared" si="546"/>
      </c>
      <c r="R552" s="1179">
        <f t="shared" si="50"/>
      </c>
      <c r="S552" s="1180">
        <f t="shared" si="298"/>
      </c>
      <c r="T552" s="1181">
        <v>0.0209</v>
      </c>
      <c r="U552" s="1182">
        <v>51</v>
      </c>
      <c r="V552" s="1178">
        <f t="shared" si="360"/>
      </c>
      <c r="W552" s="1182">
        <v>14205</v>
      </c>
      <c r="X552" s="1182">
        <v>334</v>
      </c>
      <c r="Y552" s="1182">
        <v>71</v>
      </c>
      <c r="Z552" s="1182">
        <v>356</v>
      </c>
      <c r="AA552" s="1182">
        <v>48</v>
      </c>
      <c r="AB552" s="1182">
        <v>3</v>
      </c>
      <c r="AC552" s="1182">
        <v>2</v>
      </c>
      <c r="AD552" s="1182">
        <v>9</v>
      </c>
      <c r="AE552" s="1184">
        <f t="shared" si="174"/>
      </c>
      <c r="AF552" s="1178">
        <f t="shared" si="236"/>
      </c>
      <c r="AG552" s="1130" t="s">
        <v>756</v>
      </c>
      <c r="AH552" s="1185" t="s">
        <v>742</v>
      </c>
      <c r="AI552" s="1185">
        <v>12</v>
      </c>
    </row>
    <row customHeight="true" ht="18.452380952380953" r="553">
      <c r="A553" s="1170"/>
      <c r="B553" s="1171" t="s">
        <v>760</v>
      </c>
      <c r="C553" s="1136" t="s">
        <v>764</v>
      </c>
      <c r="D553" s="1218">
        <f t="shared" si="470"/>
      </c>
      <c r="E553" s="1174">
        <v>1076.96</v>
      </c>
      <c r="F553" s="1174">
        <v>1075.63</v>
      </c>
      <c r="G553" s="1190">
        <v>3</v>
      </c>
      <c r="H553" s="1190">
        <v>1</v>
      </c>
      <c r="I553" s="1176">
        <v>4771.099999999991</v>
      </c>
      <c r="J553" s="1177">
        <f t="shared" si="19"/>
      </c>
      <c r="K553" s="1177">
        <f t="shared" si="267"/>
      </c>
      <c r="L553" s="1177">
        <f t="shared" si="329"/>
      </c>
      <c r="M553" s="1177">
        <f t="shared" si="143"/>
      </c>
      <c r="N553" s="1178">
        <f t="shared" si="205"/>
      </c>
      <c r="O553" s="1179">
        <f t="shared" si="81"/>
      </c>
      <c r="P553" s="1179">
        <f t="shared" si="112"/>
      </c>
      <c r="Q553" s="1179">
        <f t="shared" si="546"/>
      </c>
      <c r="R553" s="1179">
        <f t="shared" si="50"/>
      </c>
      <c r="S553" s="1180">
        <f t="shared" si="298"/>
      </c>
      <c r="T553" s="1181">
        <v>0.0143</v>
      </c>
      <c r="U553" s="1182">
        <v>51</v>
      </c>
      <c r="V553" s="1178">
        <f t="shared" si="360"/>
      </c>
      <c r="W553" s="1182">
        <v>16629</v>
      </c>
      <c r="X553" s="1182">
        <v>349</v>
      </c>
      <c r="Y553" s="1182">
        <v>69</v>
      </c>
      <c r="Z553" s="1182">
        <v>352</v>
      </c>
      <c r="AA553" s="1182">
        <v>35</v>
      </c>
      <c r="AB553" s="1182">
        <v>3</v>
      </c>
      <c r="AC553" s="1182">
        <v>0</v>
      </c>
      <c r="AD553" s="1182">
        <v>15</v>
      </c>
      <c r="AE553" s="1184">
        <f t="shared" si="174"/>
      </c>
      <c r="AF553" s="1178">
        <f t="shared" si="236"/>
      </c>
      <c r="AG553" s="1130" t="s">
        <v>756</v>
      </c>
      <c r="AH553" s="1185" t="s">
        <v>742</v>
      </c>
      <c r="AI553" s="1185">
        <v>12</v>
      </c>
    </row>
    <row customHeight="true" ht="18.452380952380953" r="554">
      <c r="A554" s="1170"/>
      <c r="B554" s="1208" t="s">
        <v>746</v>
      </c>
      <c r="C554" s="1208"/>
      <c r="D554" s="1192">
        <f>SUM(D550:D553)</f>
      </c>
      <c r="E554" s="1192">
        <f>SUM(E550:E553)</f>
      </c>
      <c r="F554" s="1192">
        <f>SUM(F550:F553)</f>
      </c>
      <c r="G554" s="1192">
        <f>SUM(G550:G553)</f>
      </c>
      <c r="H554" s="1192">
        <f>SUM(H550:H553)</f>
      </c>
      <c r="I554" s="1192">
        <f>SUM(I550:I553)</f>
      </c>
      <c r="J554" s="1193">
        <f t="shared" si="19"/>
      </c>
      <c r="K554" s="1193">
        <f t="shared" si="267"/>
      </c>
      <c r="L554" s="1194">
        <f t="shared" si="329"/>
      </c>
      <c r="M554" s="1193">
        <f t="shared" si="143"/>
      </c>
      <c r="N554" s="1193">
        <f t="shared" si="205"/>
      </c>
      <c r="O554" s="1195">
        <f t="shared" si="81"/>
      </c>
      <c r="P554" s="1195">
        <f t="shared" si="112"/>
      </c>
      <c r="Q554" s="1195">
        <f t="shared" si="546"/>
      </c>
      <c r="R554" s="1195">
        <f t="shared" si="50"/>
      </c>
      <c r="S554" s="1196">
        <f t="shared" si="298"/>
      </c>
      <c r="T554" s="1195">
        <f>AVERAGE(T550:T553)</f>
      </c>
      <c r="U554" s="1197">
        <f>AVERAGE(U550:U553)</f>
      </c>
      <c r="V554" s="1200">
        <f t="shared" si="360"/>
      </c>
      <c r="W554" s="1192">
        <f>SUM(W550:W553)</f>
      </c>
      <c r="X554" s="1192">
        <f>SUM(X550:X553)</f>
      </c>
      <c r="Y554" s="1192">
        <f>SUM(Y550:Y553)</f>
      </c>
      <c r="Z554" s="1192">
        <f>SUM(Z550:Z553)</f>
      </c>
      <c r="AA554" s="1192">
        <f>SUM(AA550:AA553)</f>
      </c>
      <c r="AB554" s="1192">
        <f>SUM(AB550:AB553)</f>
      </c>
      <c r="AC554" s="1192">
        <f>SUM(AC550:AC553)</f>
      </c>
      <c r="AD554" s="1192">
        <f>SUM(AD550:AD553)</f>
      </c>
      <c r="AE554" s="1193">
        <f t="shared" si="174"/>
      </c>
      <c r="AF554" s="1198">
        <f t="shared" si="236"/>
      </c>
      <c r="AG554" s="1199"/>
      <c r="AH554" s="1199"/>
      <c r="AI554" s="1192">
        <f>SUM(AI550:AI553)</f>
      </c>
    </row>
    <row customHeight="true" ht="18.452380952380953" r="555">
      <c r="A555" s="1170"/>
      <c r="B555" s="1171" t="s">
        <v>763</v>
      </c>
      <c r="C555" s="1189" t="s">
        <v>765</v>
      </c>
      <c r="D555" s="1218">
        <f t="shared" ref="D555:D558" si="471">E555+F555</f>
      </c>
      <c r="E555" s="1174">
        <v>907.75</v>
      </c>
      <c r="F555" s="1174">
        <v>1206.04</v>
      </c>
      <c r="G555" s="1190">
        <v>5</v>
      </c>
      <c r="H555" s="1190">
        <v>3</v>
      </c>
      <c r="I555" s="1176">
        <v>10679.409999999989</v>
      </c>
      <c r="J555" s="1177">
        <f t="shared" si="19"/>
      </c>
      <c r="K555" s="1177">
        <f t="shared" si="267"/>
      </c>
      <c r="L555" s="1177">
        <f t="shared" si="329"/>
      </c>
      <c r="M555" s="1177">
        <f t="shared" si="143"/>
      </c>
      <c r="N555" s="1178">
        <f t="shared" si="205"/>
      </c>
      <c r="O555" s="1179">
        <f t="shared" si="81"/>
      </c>
      <c r="P555" s="1179">
        <f t="shared" si="112"/>
      </c>
      <c r="Q555" s="1179">
        <f t="shared" si="546"/>
      </c>
      <c r="R555" s="1179">
        <f t="shared" si="50"/>
      </c>
      <c r="S555" s="1180">
        <f t="shared" si="298"/>
      </c>
      <c r="T555" s="1181">
        <v>0.018</v>
      </c>
      <c r="U555" s="1182">
        <v>56</v>
      </c>
      <c r="V555" s="1178">
        <f t="shared" si="360"/>
      </c>
      <c r="W555" s="1182">
        <v>15773</v>
      </c>
      <c r="X555" s="1182">
        <v>335</v>
      </c>
      <c r="Y555" s="1182">
        <v>78</v>
      </c>
      <c r="Z555" s="1182">
        <v>342</v>
      </c>
      <c r="AA555" s="1182">
        <v>55</v>
      </c>
      <c r="AB555" s="1182">
        <v>6</v>
      </c>
      <c r="AC555" s="1182">
        <v>3</v>
      </c>
      <c r="AD555" s="1182">
        <v>20</v>
      </c>
      <c r="AE555" s="1184">
        <f t="shared" si="174"/>
      </c>
      <c r="AF555" s="1178">
        <f t="shared" si="236"/>
      </c>
      <c r="AG555" s="1130" t="s">
        <v>756</v>
      </c>
      <c r="AH555" s="1185" t="s">
        <v>742</v>
      </c>
      <c r="AI555" s="1185">
        <v>20</v>
      </c>
    </row>
    <row customHeight="true" ht="18.452380952380953" r="556">
      <c r="A556" s="1170"/>
      <c r="B556" s="1171" t="s">
        <v>763</v>
      </c>
      <c r="C556" s="1189" t="s">
        <v>766</v>
      </c>
      <c r="D556" s="1218">
        <f t="shared" si="471"/>
      </c>
      <c r="E556" s="1174">
        <v>1025.73</v>
      </c>
      <c r="F556" s="1174">
        <v>1120.66</v>
      </c>
      <c r="G556" s="1190">
        <v>1</v>
      </c>
      <c r="H556" s="1190">
        <v>1</v>
      </c>
      <c r="I556" s="1176">
        <v>1647.3600000000006</v>
      </c>
      <c r="J556" s="1177">
        <f t="shared" si="19"/>
      </c>
      <c r="K556" s="1177">
        <f t="shared" si="267"/>
      </c>
      <c r="L556" s="1177">
        <f t="shared" si="329"/>
      </c>
      <c r="M556" s="1177">
        <f t="shared" si="143"/>
      </c>
      <c r="N556" s="1178">
        <f t="shared" si="205"/>
      </c>
      <c r="O556" s="1179">
        <f t="shared" si="81"/>
      </c>
      <c r="P556" s="1179">
        <f t="shared" si="112"/>
      </c>
      <c r="Q556" s="1179">
        <f t="shared" si="546"/>
      </c>
      <c r="R556" s="1179">
        <f t="shared" si="50"/>
      </c>
      <c r="S556" s="1180">
        <f t="shared" si="298"/>
      </c>
      <c r="T556" s="1181">
        <v>0.0182</v>
      </c>
      <c r="U556" s="1182">
        <v>56</v>
      </c>
      <c r="V556" s="1178">
        <f t="shared" si="360"/>
      </c>
      <c r="W556" s="1182">
        <v>16372</v>
      </c>
      <c r="X556" s="1182">
        <v>367</v>
      </c>
      <c r="Y556" s="1182">
        <v>79</v>
      </c>
      <c r="Z556" s="1182">
        <v>406</v>
      </c>
      <c r="AA556" s="1182">
        <v>40</v>
      </c>
      <c r="AB556" s="1182">
        <v>5</v>
      </c>
      <c r="AC556" s="1182">
        <v>0</v>
      </c>
      <c r="AD556" s="1182">
        <v>13</v>
      </c>
      <c r="AE556" s="1184">
        <f t="shared" si="174"/>
      </c>
      <c r="AF556" s="1178">
        <f t="shared" si="236"/>
      </c>
      <c r="AG556" s="1130" t="s">
        <v>756</v>
      </c>
      <c r="AH556" s="1185" t="s">
        <v>742</v>
      </c>
      <c r="AI556" s="1185">
        <v>20</v>
      </c>
    </row>
    <row customHeight="true" ht="18.452380952380953" r="557">
      <c r="A557" s="1170"/>
      <c r="B557" s="1171" t="s">
        <v>763</v>
      </c>
      <c r="C557" s="1189" t="s">
        <v>767</v>
      </c>
      <c r="D557" s="1218">
        <f t="shared" si="471"/>
      </c>
      <c r="E557" s="1174">
        <v>997.28</v>
      </c>
      <c r="F557" s="1174">
        <v>1612.39</v>
      </c>
      <c r="G557" s="1190">
        <v>6</v>
      </c>
      <c r="H557" s="1190">
        <v>3</v>
      </c>
      <c r="I557" s="1176">
        <v>11615.179999999993</v>
      </c>
      <c r="J557" s="1177">
        <f t="shared" si="19"/>
      </c>
      <c r="K557" s="1177">
        <f t="shared" si="267"/>
      </c>
      <c r="L557" s="1177">
        <f t="shared" si="329"/>
      </c>
      <c r="M557" s="1177">
        <f t="shared" si="143"/>
      </c>
      <c r="N557" s="1178">
        <f t="shared" si="205"/>
      </c>
      <c r="O557" s="1179">
        <f t="shared" si="81"/>
      </c>
      <c r="P557" s="1179">
        <f t="shared" si="112"/>
      </c>
      <c r="Q557" s="1179">
        <f t="shared" si="546"/>
      </c>
      <c r="R557" s="1179">
        <f t="shared" si="50"/>
      </c>
      <c r="S557" s="1180">
        <f t="shared" si="298"/>
      </c>
      <c r="T557" s="1181">
        <v>0.0262</v>
      </c>
      <c r="U557" s="1182">
        <v>55</v>
      </c>
      <c r="V557" s="1178">
        <f t="shared" si="360"/>
      </c>
      <c r="W557" s="1182">
        <v>26462</v>
      </c>
      <c r="X557" s="1182">
        <v>667</v>
      </c>
      <c r="Y557" s="1182">
        <v>118</v>
      </c>
      <c r="Z557" s="1182">
        <v>701</v>
      </c>
      <c r="AA557" s="1182">
        <v>52</v>
      </c>
      <c r="AB557" s="1182">
        <v>2</v>
      </c>
      <c r="AC557" s="1182">
        <v>0</v>
      </c>
      <c r="AD557" s="1182">
        <v>28</v>
      </c>
      <c r="AE557" s="1184">
        <f t="shared" si="174"/>
      </c>
      <c r="AF557" s="1178">
        <f t="shared" si="236"/>
      </c>
      <c r="AG557" s="1130" t="s">
        <v>756</v>
      </c>
      <c r="AH557" s="1185" t="s">
        <v>742</v>
      </c>
      <c r="AI557" s="1185">
        <v>19</v>
      </c>
    </row>
    <row customHeight="true" ht="18.452380952380953" r="558">
      <c r="A558" s="1170"/>
      <c r="B558" s="1171" t="s">
        <v>763</v>
      </c>
      <c r="C558" s="1189" t="s">
        <v>768</v>
      </c>
      <c r="D558" s="1218">
        <f t="shared" si="471"/>
      </c>
      <c r="E558" s="1174">
        <v>401.25</v>
      </c>
      <c r="F558" s="1174">
        <v>720.04</v>
      </c>
      <c r="G558" s="1190">
        <v>3</v>
      </c>
      <c r="H558" s="1190">
        <v>3</v>
      </c>
      <c r="I558" s="1176">
        <v>5592.029999999999</v>
      </c>
      <c r="J558" s="1177">
        <f t="shared" si="19"/>
      </c>
      <c r="K558" s="1177">
        <f t="shared" si="267"/>
      </c>
      <c r="L558" s="1177">
        <f t="shared" si="329"/>
      </c>
      <c r="M558" s="1177">
        <f t="shared" si="143"/>
      </c>
      <c r="N558" s="1178">
        <f t="shared" si="205"/>
      </c>
      <c r="O558" s="1179">
        <f t="shared" si="81"/>
      </c>
      <c r="P558" s="1179">
        <f t="shared" si="112"/>
      </c>
      <c r="Q558" s="1179">
        <f t="shared" si="546"/>
      </c>
      <c r="R558" s="1179">
        <f t="shared" si="50"/>
      </c>
      <c r="S558" s="1180">
        <f t="shared" si="298"/>
      </c>
      <c r="T558" s="1181">
        <v>0.0372</v>
      </c>
      <c r="U558" s="1182">
        <v>60</v>
      </c>
      <c r="V558" s="1178">
        <f t="shared" si="360"/>
      </c>
      <c r="W558" s="1182">
        <v>13919</v>
      </c>
      <c r="X558" s="1221">
        <v>338</v>
      </c>
      <c r="Y558" s="1221">
        <v>69</v>
      </c>
      <c r="Z558" s="1221">
        <v>379</v>
      </c>
      <c r="AA558" s="1221">
        <v>59</v>
      </c>
      <c r="AB558" s="1221">
        <v>6</v>
      </c>
      <c r="AC558" s="1221">
        <v>0</v>
      </c>
      <c r="AD558" s="1182">
        <v>17</v>
      </c>
      <c r="AE558" s="1184">
        <f t="shared" si="174"/>
      </c>
      <c r="AF558" s="1178">
        <f t="shared" si="236"/>
      </c>
      <c r="AG558" s="1130" t="s">
        <v>756</v>
      </c>
      <c r="AH558" s="1185" t="s">
        <v>742</v>
      </c>
      <c r="AI558" s="1185">
        <v>13</v>
      </c>
    </row>
    <row customHeight="true" ht="18.452380952380953" r="559">
      <c r="A559" s="1170"/>
      <c r="B559" s="1208" t="s">
        <v>746</v>
      </c>
      <c r="C559" s="1208"/>
      <c r="D559" s="1192">
        <f>SUM(D555:D558)</f>
      </c>
      <c r="E559" s="1192">
        <f>SUM(E555:E558)</f>
      </c>
      <c r="F559" s="1192">
        <f>SUM(F555:F558)</f>
      </c>
      <c r="G559" s="1192">
        <f>SUM(G555:G558)</f>
      </c>
      <c r="H559" s="1192">
        <f>SUM(H555:H558)</f>
      </c>
      <c r="I559" s="1192">
        <f>SUM(I555:I558)</f>
      </c>
      <c r="J559" s="1193">
        <f t="shared" si="19"/>
      </c>
      <c r="K559" s="1193">
        <f t="shared" si="267"/>
      </c>
      <c r="L559" s="1194">
        <f t="shared" si="329"/>
      </c>
      <c r="M559" s="1193">
        <f t="shared" si="143"/>
      </c>
      <c r="N559" s="1193">
        <f t="shared" si="205"/>
      </c>
      <c r="O559" s="1195">
        <f t="shared" si="81"/>
      </c>
      <c r="P559" s="1195">
        <f t="shared" si="112"/>
      </c>
      <c r="Q559" s="1195">
        <f t="shared" si="546"/>
      </c>
      <c r="R559" s="1195">
        <f t="shared" si="50"/>
      </c>
      <c r="S559" s="1196">
        <f t="shared" si="298"/>
      </c>
      <c r="T559" s="1195">
        <f>AVERAGE(T555:T558)</f>
      </c>
      <c r="U559" s="1197">
        <f>AVERAGE(U555:U558)</f>
      </c>
      <c r="V559" s="1200">
        <f t="shared" si="360"/>
      </c>
      <c r="W559" s="1192">
        <f>SUM(W555:W558)</f>
      </c>
      <c r="X559" s="1192">
        <f>SUM(X555:X558)</f>
      </c>
      <c r="Y559" s="1192">
        <f>SUM(Y555:Y558)</f>
      </c>
      <c r="Z559" s="1192">
        <f>SUM(Z555:Z558)</f>
      </c>
      <c r="AA559" s="1192">
        <f>SUM(AA555:AA558)</f>
      </c>
      <c r="AB559" s="1192">
        <f>SUM(AB555:AB558)</f>
      </c>
      <c r="AC559" s="1192">
        <f>SUM(AC555:AC558)</f>
      </c>
      <c r="AD559" s="1192">
        <f>SUM(AD555:AD558)</f>
      </c>
      <c r="AE559" s="1193">
        <f t="shared" si="174"/>
      </c>
      <c r="AF559" s="1198">
        <f t="shared" si="236"/>
      </c>
      <c r="AG559" s="1199"/>
      <c r="AH559" s="1199"/>
      <c r="AI559" s="1192">
        <f>SUM(AI555:AI558)</f>
      </c>
    </row>
    <row customHeight="true" ht="18.452380952380953" r="560">
      <c r="A560" s="1170"/>
      <c r="B560" s="1201" t="s">
        <v>769</v>
      </c>
      <c r="C560" s="1201"/>
      <c r="D560" s="1202">
        <f>D544+D539+D554+D549+D559</f>
      </c>
      <c r="E560" s="1202">
        <f>E544+E539+E554+E549+E559</f>
      </c>
      <c r="F560" s="1202">
        <f>F544+F539+F554+F549+F559</f>
      </c>
      <c r="G560" s="1202">
        <f>G544+G539+G554+G549+G559</f>
      </c>
      <c r="H560" s="1202">
        <f>H544+H539+H554+H549+H559</f>
      </c>
      <c r="I560" s="1202">
        <f>I544+I539+I554+I549+I559</f>
      </c>
      <c r="J560" s="1203">
        <f t="shared" si="19"/>
      </c>
      <c r="K560" s="1203">
        <f t="shared" si="267"/>
      </c>
      <c r="L560" s="1203">
        <f t="shared" si="329"/>
      </c>
      <c r="M560" s="1203">
        <f t="shared" si="143"/>
      </c>
      <c r="N560" s="1203">
        <f t="shared" si="205"/>
      </c>
      <c r="O560" s="1204">
        <f t="shared" si="81"/>
      </c>
      <c r="P560" s="1204">
        <f t="shared" si="112"/>
      </c>
      <c r="Q560" s="1204">
        <f t="shared" si="546"/>
      </c>
      <c r="R560" s="1204">
        <f t="shared" si="50"/>
      </c>
      <c r="S560" s="1205">
        <f t="shared" si="298"/>
      </c>
      <c r="T560" s="1203">
        <f>(T544+T539+T554+T549+T559)/5</f>
      </c>
      <c r="U560" s="1203">
        <f>(U544+U539+U554+U549+U559)/5</f>
      </c>
      <c r="V560" s="1203">
        <f>(V544+V539+V554+V549+V559)/5</f>
      </c>
      <c r="W560" s="1202">
        <f>W544+W539+W554+W549+W559</f>
      </c>
      <c r="X560" s="1202">
        <f>X544+X539+X554+X549+X559</f>
      </c>
      <c r="Y560" s="1202">
        <f>Y544+Y539+Y554+Y549+Y559</f>
      </c>
      <c r="Z560" s="1202">
        <f>Z544+Z539+Z554+Z549+Z559</f>
      </c>
      <c r="AA560" s="1202">
        <f>AA544+AA539+AA554+AA549+AA559</f>
      </c>
      <c r="AB560" s="1202">
        <f>AB544+AB539+AB554+AB549+AB559</f>
      </c>
      <c r="AC560" s="1202">
        <f>AC544+AC539+AC554+AC549+AC559</f>
      </c>
      <c r="AD560" s="1202">
        <f>AD544+AD539+AD554+AD549+AD559</f>
      </c>
      <c r="AE560" s="1203">
        <f t="shared" si="174"/>
      </c>
      <c r="AF560" s="1206">
        <f t="shared" si="236"/>
      </c>
      <c r="AG560" s="1201"/>
      <c r="AH560" s="1222"/>
      <c r="AI560" s="1202">
        <f>AI544+AI539+AI554+AI549+AI559</f>
      </c>
    </row>
    <row customHeight="true" ht="18.452380952380953" r="561">
      <c r="A561" s="1155" t="s">
        <v>700</v>
      </c>
      <c r="B561" s="1155" t="s">
        <v>701</v>
      </c>
      <c r="C561" s="1155"/>
      <c r="D561" s="1156" t="s">
        <v>702</v>
      </c>
      <c r="E561" s="1156"/>
      <c r="F561" s="1156"/>
      <c r="G561" s="1156"/>
      <c r="H561" s="1156"/>
      <c r="I561" s="1156"/>
      <c r="J561" s="1156"/>
      <c r="K561" s="1156"/>
      <c r="L561" s="1156"/>
      <c r="M561" s="1156"/>
      <c r="N561" s="1157" t="s">
        <v>703</v>
      </c>
      <c r="O561" s="1157"/>
      <c r="P561" s="1157"/>
      <c r="Q561" s="1157"/>
      <c r="R561" s="1157"/>
      <c r="S561" s="1157"/>
      <c r="T561" s="1157"/>
      <c r="U561" s="1157"/>
      <c r="V561" s="1157"/>
      <c r="W561" s="1157"/>
      <c r="X561" s="1157"/>
      <c r="Y561" s="1157"/>
      <c r="Z561" s="1157"/>
      <c r="AA561" s="1157"/>
      <c r="AB561" s="1157"/>
      <c r="AC561" s="1157"/>
      <c r="AD561" s="1157"/>
      <c r="AE561" s="1157"/>
      <c r="AF561" s="1157"/>
      <c r="AG561" s="1157"/>
      <c r="AH561" s="1157"/>
      <c r="AI561" s="1158"/>
    </row>
    <row customHeight="true" ht="18.452380952380953" r="562">
      <c r="A562" s="1155"/>
      <c r="B562" s="1159" t="s">
        <v>704</v>
      </c>
      <c r="C562" s="1159" t="s">
        <v>705</v>
      </c>
      <c r="D562" s="1214" t="s">
        <v>706</v>
      </c>
      <c r="E562" s="1214" t="s">
        <v>707</v>
      </c>
      <c r="F562" s="1224" t="s">
        <v>708</v>
      </c>
      <c r="G562" s="1225" t="s">
        <v>709</v>
      </c>
      <c r="H562" s="1162" t="s">
        <v>710</v>
      </c>
      <c r="I562" s="1163" t="s">
        <v>711</v>
      </c>
      <c r="J562" s="1164" t="s">
        <v>712</v>
      </c>
      <c r="K562" s="1164" t="s">
        <v>713</v>
      </c>
      <c r="L562" s="1165" t="s">
        <v>714</v>
      </c>
      <c r="M562" s="1164" t="s">
        <v>715</v>
      </c>
      <c r="N562" s="1157" t="s">
        <v>716</v>
      </c>
      <c r="O562" s="1166" t="s">
        <v>717</v>
      </c>
      <c r="P562" s="1166" t="s">
        <v>718</v>
      </c>
      <c r="Q562" s="1166" t="s">
        <v>719</v>
      </c>
      <c r="R562" s="1166" t="s">
        <v>720</v>
      </c>
      <c r="S562" s="1167" t="s">
        <v>721</v>
      </c>
      <c r="T562" s="1166" t="s">
        <v>722</v>
      </c>
      <c r="U562" s="1168" t="s">
        <v>723</v>
      </c>
      <c r="V562" s="1157" t="s">
        <v>724</v>
      </c>
      <c r="W562" s="1167" t="s">
        <v>725</v>
      </c>
      <c r="X562" s="1167" t="s">
        <v>726</v>
      </c>
      <c r="Y562" s="1167" t="s">
        <v>727</v>
      </c>
      <c r="Z562" s="1167" t="s">
        <v>728</v>
      </c>
      <c r="AA562" s="1167" t="s">
        <v>729</v>
      </c>
      <c r="AB562" s="1167" t="s">
        <v>730</v>
      </c>
      <c r="AC562" s="1167" t="s">
        <v>731</v>
      </c>
      <c r="AD562" s="1167" t="s">
        <v>732</v>
      </c>
      <c r="AE562" s="1169" t="s">
        <v>733</v>
      </c>
      <c r="AF562" s="1157" t="s">
        <v>734</v>
      </c>
      <c r="AG562" s="1158" t="s">
        <v>735</v>
      </c>
      <c r="AH562" s="1158" t="s">
        <v>736</v>
      </c>
      <c r="AI562" s="1158" t="s">
        <v>737</v>
      </c>
    </row>
    <row customHeight="true" ht="18.452380952380953" r="563">
      <c r="A563" s="1170" t="s">
        <v>794</v>
      </c>
      <c r="B563" s="1171" t="s">
        <v>752</v>
      </c>
      <c r="C563" s="1215" t="s">
        <v>740</v>
      </c>
      <c r="D563" s="1230">
        <f t="shared" ref="D563:D566" si="472">E563+F563</f>
      </c>
      <c r="E563" s="1216">
        <v>733.87</v>
      </c>
      <c r="F563" s="1174">
        <v>2505.21</v>
      </c>
      <c r="G563" s="1175">
        <v>2</v>
      </c>
      <c r="H563" s="1227">
        <v>1</v>
      </c>
      <c r="I563" s="1176">
        <v>2400.26</v>
      </c>
      <c r="J563" s="1177">
        <f t="shared" ref="J563:J588" si="20">I563/D563</f>
      </c>
      <c r="K563" s="1177">
        <f t="shared" ref="K563:K588" si="268">D563/G563</f>
      </c>
      <c r="L563" s="1177">
        <f t="shared" ref="L563:L588" si="330">D563/H563</f>
      </c>
      <c r="M563" s="1177">
        <f t="shared" ref="M563:M588" si="144">I563/G563</f>
      </c>
      <c r="N563" s="1178">
        <f t="shared" ref="N563:N588" si="206">D563/X563</f>
      </c>
      <c r="O563" s="1179">
        <f t="shared" ref="O563:O588" si="82">S563/W563*1</f>
      </c>
      <c r="P563" s="1179">
        <f t="shared" ref="P563:P588" si="113">X563/W563</f>
      </c>
      <c r="Q563" s="1179">
        <f t="shared" ref="Q563:Q588" si="547">Z563/W563</f>
      </c>
      <c r="R563" s="1179">
        <f t="shared" ref="R563:R588" si="51">AA563/Z563</f>
      </c>
      <c r="S563" s="1180">
        <f t="shared" ref="S563:S588" si="299">Y563/T563</f>
      </c>
      <c r="T563" s="1181">
        <v>0.0407</v>
      </c>
      <c r="U563" s="1182">
        <v>40</v>
      </c>
      <c r="V563" s="1231">
        <f t="shared" ref="V563:V587" si="361">(D563/W563)*1000</f>
      </c>
      <c r="W563" s="1183">
        <v>34046</v>
      </c>
      <c r="X563" s="1180">
        <v>842</v>
      </c>
      <c r="Y563" s="1180">
        <v>155</v>
      </c>
      <c r="Z563" s="1180">
        <v>854</v>
      </c>
      <c r="AA563" s="1180">
        <v>49</v>
      </c>
      <c r="AB563" s="1180">
        <v>7</v>
      </c>
      <c r="AC563" s="1180">
        <v>0</v>
      </c>
      <c r="AD563" s="1183">
        <v>33</v>
      </c>
      <c r="AE563" s="1184">
        <f t="shared" ref="AE563:AE588" si="175">D563/Z563</f>
      </c>
      <c r="AF563" s="1178">
        <f t="shared" ref="AF563:AF588" si="237">AI563*1000/D563</f>
      </c>
      <c r="AG563" s="1185" t="s">
        <v>741</v>
      </c>
      <c r="AH563" s="1185" t="s">
        <v>757</v>
      </c>
      <c r="AI563" s="1185">
        <v>19</v>
      </c>
    </row>
    <row customHeight="true" ht="18.452380952380953" r="564">
      <c r="A564" s="1170"/>
      <c r="B564" s="1187" t="s">
        <v>752</v>
      </c>
      <c r="C564" s="1232" t="s">
        <v>743</v>
      </c>
      <c r="D564" s="1173">
        <f t="shared" si="472"/>
      </c>
      <c r="E564" s="1233">
        <v>889.64</v>
      </c>
      <c r="F564" s="1217">
        <v>2162.36</v>
      </c>
      <c r="G564" s="1228">
        <v>4</v>
      </c>
      <c r="H564" s="1175">
        <v>4</v>
      </c>
      <c r="I564" s="1176">
        <v>9575.590000000002</v>
      </c>
      <c r="J564" s="1177">
        <f t="shared" si="20"/>
      </c>
      <c r="K564" s="1177">
        <f t="shared" si="268"/>
      </c>
      <c r="L564" s="1177">
        <f t="shared" si="330"/>
      </c>
      <c r="M564" s="1177">
        <f t="shared" si="144"/>
      </c>
      <c r="N564" s="1178">
        <f t="shared" si="206"/>
      </c>
      <c r="O564" s="1179">
        <f t="shared" si="82"/>
      </c>
      <c r="P564" s="1179">
        <f t="shared" si="113"/>
      </c>
      <c r="Q564" s="1179">
        <f t="shared" si="547"/>
      </c>
      <c r="R564" s="1179">
        <f t="shared" si="51"/>
      </c>
      <c r="S564" s="1180">
        <f t="shared" si="299"/>
      </c>
      <c r="T564" s="1181">
        <v>0.0373</v>
      </c>
      <c r="U564" s="1234">
        <v>42</v>
      </c>
      <c r="V564" s="1178">
        <f t="shared" si="361"/>
      </c>
      <c r="W564" s="1211">
        <v>33485</v>
      </c>
      <c r="X564" s="1188">
        <v>765</v>
      </c>
      <c r="Y564" s="1188">
        <v>160</v>
      </c>
      <c r="Z564" s="1188">
        <v>814</v>
      </c>
      <c r="AA564" s="1188">
        <v>66</v>
      </c>
      <c r="AB564" s="1188">
        <v>7</v>
      </c>
      <c r="AC564" s="1188">
        <v>4</v>
      </c>
      <c r="AD564" s="1182">
        <v>49</v>
      </c>
      <c r="AE564" s="1184">
        <f t="shared" si="175"/>
      </c>
      <c r="AF564" s="1178">
        <f t="shared" si="237"/>
      </c>
      <c r="AG564" s="1185" t="s">
        <v>741</v>
      </c>
      <c r="AH564" s="1185" t="s">
        <v>757</v>
      </c>
      <c r="AI564" s="1185">
        <v>24</v>
      </c>
    </row>
    <row customHeight="true" ht="18.452380952380953" r="565">
      <c r="A565" s="1170"/>
      <c r="B565" s="1171" t="s">
        <v>752</v>
      </c>
      <c r="C565" s="1189" t="s">
        <v>744</v>
      </c>
      <c r="D565" s="1217">
        <f t="shared" si="472"/>
      </c>
      <c r="E565" s="1174">
        <v>1018.84</v>
      </c>
      <c r="F565" s="1174">
        <v>2000</v>
      </c>
      <c r="G565" s="1190">
        <v>2</v>
      </c>
      <c r="H565" s="1190">
        <v>1</v>
      </c>
      <c r="I565" s="1176">
        <v>4195.620000000001</v>
      </c>
      <c r="J565" s="1177">
        <f t="shared" si="20"/>
      </c>
      <c r="K565" s="1177">
        <f t="shared" si="268"/>
      </c>
      <c r="L565" s="1177">
        <f t="shared" si="330"/>
      </c>
      <c r="M565" s="1177">
        <f t="shared" si="144"/>
      </c>
      <c r="N565" s="1178">
        <f t="shared" si="206"/>
      </c>
      <c r="O565" s="1179">
        <f t="shared" si="82"/>
      </c>
      <c r="P565" s="1179">
        <f t="shared" si="113"/>
      </c>
      <c r="Q565" s="1179">
        <f t="shared" si="547"/>
      </c>
      <c r="R565" s="1179">
        <f t="shared" si="51"/>
      </c>
      <c r="S565" s="1180">
        <f t="shared" si="299"/>
      </c>
      <c r="T565" s="1181">
        <v>0.0279</v>
      </c>
      <c r="U565" s="1182">
        <v>45</v>
      </c>
      <c r="V565" s="1235">
        <f t="shared" si="361"/>
      </c>
      <c r="W565" s="1188">
        <v>30168</v>
      </c>
      <c r="X565" s="1188">
        <v>486</v>
      </c>
      <c r="Y565" s="1188">
        <v>123</v>
      </c>
      <c r="Z565" s="1188">
        <v>501</v>
      </c>
      <c r="AA565" s="1188">
        <v>41</v>
      </c>
      <c r="AB565" s="1188">
        <v>3</v>
      </c>
      <c r="AC565" s="1188">
        <v>0</v>
      </c>
      <c r="AD565" s="1182">
        <v>28</v>
      </c>
      <c r="AE565" s="1184">
        <f t="shared" si="175"/>
      </c>
      <c r="AF565" s="1178">
        <f t="shared" si="237"/>
      </c>
      <c r="AG565" s="1185" t="s">
        <v>741</v>
      </c>
      <c r="AH565" s="1185" t="s">
        <v>757</v>
      </c>
      <c r="AI565" s="1185">
        <v>19</v>
      </c>
    </row>
    <row customHeight="true" ht="18.452380952380953" r="566">
      <c r="A566" s="1170"/>
      <c r="B566" s="1171" t="s">
        <v>752</v>
      </c>
      <c r="C566" s="1171" t="s">
        <v>745</v>
      </c>
      <c r="D566" s="1173">
        <f t="shared" si="472"/>
      </c>
      <c r="E566" s="1174">
        <v>1280.14</v>
      </c>
      <c r="F566" s="1174">
        <v>2017.1100000000001</v>
      </c>
      <c r="G566" s="1190">
        <v>9</v>
      </c>
      <c r="H566" s="1190">
        <v>8</v>
      </c>
      <c r="I566" s="1176">
        <v>17179.550000000003</v>
      </c>
      <c r="J566" s="1177">
        <f t="shared" si="20"/>
      </c>
      <c r="K566" s="1177">
        <f t="shared" si="268"/>
      </c>
      <c r="L566" s="1177">
        <f t="shared" si="330"/>
      </c>
      <c r="M566" s="1177">
        <f t="shared" si="144"/>
      </c>
      <c r="N566" s="1178">
        <f t="shared" si="206"/>
      </c>
      <c r="O566" s="1179">
        <f t="shared" si="82"/>
      </c>
      <c r="P566" s="1179">
        <f t="shared" si="113"/>
      </c>
      <c r="Q566" s="1179">
        <f t="shared" si="547"/>
      </c>
      <c r="R566" s="1179">
        <f t="shared" si="51"/>
      </c>
      <c r="S566" s="1180">
        <f t="shared" si="299"/>
      </c>
      <c r="T566" s="1181">
        <v>0.0386</v>
      </c>
      <c r="U566" s="1182">
        <v>54</v>
      </c>
      <c r="V566" s="1178">
        <f t="shared" si="361"/>
      </c>
      <c r="W566" s="1188">
        <v>24755</v>
      </c>
      <c r="X566" s="1188">
        <v>331</v>
      </c>
      <c r="Y566" s="1188">
        <v>111</v>
      </c>
      <c r="Z566" s="1188">
        <v>327</v>
      </c>
      <c r="AA566" s="1188">
        <v>96</v>
      </c>
      <c r="AB566" s="1188">
        <v>5</v>
      </c>
      <c r="AC566" s="1188">
        <v>0</v>
      </c>
      <c r="AD566" s="1182">
        <v>36</v>
      </c>
      <c r="AE566" s="1184">
        <f t="shared" si="175"/>
      </c>
      <c r="AF566" s="1178">
        <f t="shared" si="237"/>
      </c>
      <c r="AG566" s="1185" t="s">
        <v>741</v>
      </c>
      <c r="AH566" s="1185" t="s">
        <v>757</v>
      </c>
      <c r="AI566" s="1185">
        <v>25</v>
      </c>
    </row>
    <row customHeight="true" ht="18.452380952380953" r="567">
      <c r="A567" s="1170"/>
      <c r="B567" s="1191" t="s">
        <v>746</v>
      </c>
      <c r="C567" s="1191"/>
      <c r="D567" s="1192">
        <f>SUM(D563:D566)</f>
      </c>
      <c r="E567" s="1192">
        <f>SUM(E563:E566)</f>
      </c>
      <c r="F567" s="1192">
        <f>SUM(F563:F566)</f>
      </c>
      <c r="G567" s="1192">
        <f>SUM(G563:G566)</f>
      </c>
      <c r="H567" s="1192">
        <f>SUM(H563:H566)</f>
      </c>
      <c r="I567" s="1193">
        <f>SUM(I563:I566)</f>
      </c>
      <c r="J567" s="1193">
        <f t="shared" si="20"/>
      </c>
      <c r="K567" s="1193">
        <f t="shared" si="268"/>
      </c>
      <c r="L567" s="1194">
        <f t="shared" si="330"/>
      </c>
      <c r="M567" s="1193">
        <f t="shared" si="144"/>
      </c>
      <c r="N567" s="1193">
        <f t="shared" si="206"/>
      </c>
      <c r="O567" s="1195">
        <f t="shared" si="82"/>
      </c>
      <c r="P567" s="1195">
        <f t="shared" si="113"/>
      </c>
      <c r="Q567" s="1195">
        <f t="shared" si="547"/>
      </c>
      <c r="R567" s="1195">
        <f t="shared" si="51"/>
      </c>
      <c r="S567" s="1196">
        <f t="shared" si="299"/>
      </c>
      <c r="T567" s="1195">
        <f>AVERAGE(T563:T566)</f>
      </c>
      <c r="U567" s="1197">
        <f>AVERAGE(U563:U566)</f>
      </c>
      <c r="V567" s="1193">
        <f t="shared" si="361"/>
      </c>
      <c r="W567" s="1192">
        <f>SUM(W563:W566)</f>
      </c>
      <c r="X567" s="1192">
        <f>SUM(X563:X566)</f>
      </c>
      <c r="Y567" s="1192">
        <f>SUM(Y563:Y566)</f>
      </c>
      <c r="Z567" s="1192">
        <f>SUM(Z563:Z566)</f>
      </c>
      <c r="AA567" s="1192">
        <f>SUM(AA563:AA566)</f>
      </c>
      <c r="AB567" s="1192">
        <f>SUM(AB563:AB566)</f>
      </c>
      <c r="AC567" s="1192">
        <f>SUM(AC563:AC566)</f>
      </c>
      <c r="AD567" s="1192">
        <f>SUM(AD563:AD566)</f>
      </c>
      <c r="AE567" s="1193">
        <f t="shared" si="175"/>
      </c>
      <c r="AF567" s="1198">
        <f t="shared" si="237"/>
      </c>
      <c r="AG567" s="1199"/>
      <c r="AH567" s="1199"/>
      <c r="AI567" s="1196">
        <f>SUM(AI563:AI566)</f>
      </c>
    </row>
    <row customHeight="true" ht="18.452380952380953" r="568">
      <c r="A568" s="1170"/>
      <c r="B568" s="1189" t="s">
        <v>739</v>
      </c>
      <c r="C568" s="1189" t="s">
        <v>748</v>
      </c>
      <c r="D568" s="1173">
        <f t="shared" ref="D568:D571" si="473">E568+F568</f>
      </c>
      <c r="E568" s="1190">
        <v>952.57</v>
      </c>
      <c r="F568" s="1190">
        <v>2288.94</v>
      </c>
      <c r="G568" s="1190">
        <v>4</v>
      </c>
      <c r="H568" s="1190">
        <v>4</v>
      </c>
      <c r="I568" s="1176">
        <v>8300.220000000001</v>
      </c>
      <c r="J568" s="1177">
        <f t="shared" si="20"/>
      </c>
      <c r="K568" s="1177">
        <f t="shared" si="268"/>
      </c>
      <c r="L568" s="1177">
        <f t="shared" si="330"/>
      </c>
      <c r="M568" s="1177">
        <f t="shared" si="144"/>
      </c>
      <c r="N568" s="1178">
        <f t="shared" si="206"/>
      </c>
      <c r="O568" s="1179">
        <f t="shared" si="82"/>
      </c>
      <c r="P568" s="1179">
        <f t="shared" si="113"/>
      </c>
      <c r="Q568" s="1179">
        <f t="shared" si="547"/>
      </c>
      <c r="R568" s="1179">
        <f t="shared" si="51"/>
      </c>
      <c r="S568" s="1180">
        <f t="shared" si="299"/>
      </c>
      <c r="T568" s="1181">
        <v>0.0351</v>
      </c>
      <c r="U568" s="1182">
        <v>58</v>
      </c>
      <c r="V568" s="1178">
        <f t="shared" si="361"/>
      </c>
      <c r="W568" s="1182">
        <v>28845</v>
      </c>
      <c r="X568" s="1188">
        <v>419</v>
      </c>
      <c r="Y568" s="1188">
        <v>128</v>
      </c>
      <c r="Z568" s="1188">
        <v>419</v>
      </c>
      <c r="AA568" s="1188">
        <v>87</v>
      </c>
      <c r="AB568" s="1188">
        <v>3</v>
      </c>
      <c r="AC568" s="1188">
        <v>1</v>
      </c>
      <c r="AD568" s="1182">
        <v>30</v>
      </c>
      <c r="AE568" s="1184">
        <f t="shared" si="175"/>
      </c>
      <c r="AF568" s="1178">
        <f t="shared" si="237"/>
      </c>
      <c r="AG568" s="1185" t="s">
        <v>741</v>
      </c>
      <c r="AH568" s="1185" t="s">
        <v>757</v>
      </c>
      <c r="AI568" s="1185">
        <v>25</v>
      </c>
    </row>
    <row customHeight="true" ht="18.452380952380953" r="569">
      <c r="A569" s="1170"/>
      <c r="B569" s="1189" t="s">
        <v>739</v>
      </c>
      <c r="C569" s="1171" t="s">
        <v>749</v>
      </c>
      <c r="D569" s="1173">
        <f t="shared" si="473"/>
      </c>
      <c r="E569" s="1190">
        <v>1313.68</v>
      </c>
      <c r="F569" s="1190">
        <v>2185.52</v>
      </c>
      <c r="G569" s="1190">
        <v>9</v>
      </c>
      <c r="H569" s="1190">
        <v>8</v>
      </c>
      <c r="I569" s="1176">
        <v>15126.789999999994</v>
      </c>
      <c r="J569" s="1177">
        <f t="shared" si="20"/>
      </c>
      <c r="K569" s="1177">
        <f t="shared" si="268"/>
      </c>
      <c r="L569" s="1177">
        <f t="shared" si="330"/>
      </c>
      <c r="M569" s="1177">
        <f t="shared" si="144"/>
      </c>
      <c r="N569" s="1178">
        <f t="shared" si="206"/>
      </c>
      <c r="O569" s="1179">
        <f t="shared" si="82"/>
      </c>
      <c r="P569" s="1179">
        <f t="shared" si="113"/>
      </c>
      <c r="Q569" s="1179">
        <f t="shared" si="547"/>
      </c>
      <c r="R569" s="1179">
        <f t="shared" si="51"/>
      </c>
      <c r="S569" s="1180">
        <f t="shared" si="299"/>
      </c>
      <c r="T569" s="1181">
        <v>0.0435</v>
      </c>
      <c r="U569" s="1182">
        <v>62</v>
      </c>
      <c r="V569" s="1178">
        <f t="shared" si="361"/>
      </c>
      <c r="W569" s="1182">
        <v>30909</v>
      </c>
      <c r="X569" s="1188">
        <v>513</v>
      </c>
      <c r="Y569" s="1188">
        <v>158</v>
      </c>
      <c r="Z569" s="1188">
        <v>527</v>
      </c>
      <c r="AA569" s="1188">
        <v>106</v>
      </c>
      <c r="AB569" s="1188">
        <v>7</v>
      </c>
      <c r="AC569" s="1188">
        <v>3</v>
      </c>
      <c r="AD569" s="1182">
        <v>24</v>
      </c>
      <c r="AE569" s="1184">
        <f t="shared" si="175"/>
      </c>
      <c r="AF569" s="1178">
        <f t="shared" si="237"/>
      </c>
      <c r="AG569" s="1185" t="s">
        <v>741</v>
      </c>
      <c r="AH569" s="1185" t="s">
        <v>757</v>
      </c>
      <c r="AI569" s="1185">
        <v>33</v>
      </c>
    </row>
    <row customHeight="true" ht="18.452380952380953" r="570">
      <c r="A570" s="1170"/>
      <c r="B570" s="1189" t="s">
        <v>739</v>
      </c>
      <c r="C570" s="1171" t="s">
        <v>750</v>
      </c>
      <c r="D570" s="1173">
        <f t="shared" si="473"/>
      </c>
      <c r="E570" s="1190">
        <v>843.54</v>
      </c>
      <c r="F570" s="1190">
        <v>2471.05</v>
      </c>
      <c r="G570" s="1190">
        <v>7</v>
      </c>
      <c r="H570" s="1190">
        <v>4</v>
      </c>
      <c r="I570" s="1176">
        <v>16536.380000000005</v>
      </c>
      <c r="J570" s="1177">
        <f t="shared" si="20"/>
      </c>
      <c r="K570" s="1177">
        <f t="shared" si="268"/>
      </c>
      <c r="L570" s="1177">
        <f t="shared" si="330"/>
      </c>
      <c r="M570" s="1177">
        <f t="shared" si="144"/>
      </c>
      <c r="N570" s="1178">
        <f t="shared" si="206"/>
      </c>
      <c r="O570" s="1179">
        <f t="shared" si="82"/>
      </c>
      <c r="P570" s="1179">
        <f t="shared" si="113"/>
      </c>
      <c r="Q570" s="1179">
        <f t="shared" si="547"/>
      </c>
      <c r="R570" s="1179">
        <f t="shared" si="51"/>
      </c>
      <c r="S570" s="1180">
        <f t="shared" si="299"/>
      </c>
      <c r="T570" s="1181">
        <v>0.0307</v>
      </c>
      <c r="U570" s="1182">
        <v>63</v>
      </c>
      <c r="V570" s="1178">
        <f t="shared" si="361"/>
      </c>
      <c r="W570" s="1182">
        <v>34268</v>
      </c>
      <c r="X570" s="1188">
        <v>518</v>
      </c>
      <c r="Y570" s="1188">
        <v>138</v>
      </c>
      <c r="Z570" s="1188">
        <v>520</v>
      </c>
      <c r="AA570" s="1188">
        <v>77</v>
      </c>
      <c r="AB570" s="1188">
        <v>9</v>
      </c>
      <c r="AC570" s="1188">
        <v>0</v>
      </c>
      <c r="AD570" s="1182">
        <v>31</v>
      </c>
      <c r="AE570" s="1184">
        <f t="shared" si="175"/>
      </c>
      <c r="AF570" s="1178">
        <f t="shared" si="237"/>
      </c>
      <c r="AG570" s="1185" t="s">
        <v>741</v>
      </c>
      <c r="AH570" s="1185" t="s">
        <v>757</v>
      </c>
      <c r="AI570" s="1185">
        <v>17</v>
      </c>
    </row>
    <row customHeight="true" ht="18.452380952380953" r="571">
      <c r="A571" s="1170"/>
      <c r="B571" s="1189" t="s">
        <v>739</v>
      </c>
      <c r="C571" s="1171" t="s">
        <v>751</v>
      </c>
      <c r="D571" s="1173">
        <f t="shared" si="473"/>
      </c>
      <c r="E571" s="1190">
        <v>1485.1899999999998</v>
      </c>
      <c r="F571" s="1190">
        <v>2464.7799999999997</v>
      </c>
      <c r="G571" s="1190">
        <v>7</v>
      </c>
      <c r="H571" s="1190">
        <v>7</v>
      </c>
      <c r="I571" s="1176">
        <v>12792.779999999999</v>
      </c>
      <c r="J571" s="1177">
        <f t="shared" si="20"/>
      </c>
      <c r="K571" s="1177">
        <f t="shared" si="268"/>
      </c>
      <c r="L571" s="1177">
        <f t="shared" si="330"/>
      </c>
      <c r="M571" s="1177">
        <f t="shared" si="144"/>
      </c>
      <c r="N571" s="1178">
        <f t="shared" si="206"/>
      </c>
      <c r="O571" s="1179">
        <f t="shared" si="82"/>
      </c>
      <c r="P571" s="1179">
        <f t="shared" si="113"/>
      </c>
      <c r="Q571" s="1179">
        <f t="shared" si="547"/>
      </c>
      <c r="R571" s="1179">
        <f t="shared" si="51"/>
      </c>
      <c r="S571" s="1180">
        <f t="shared" si="299"/>
      </c>
      <c r="T571" s="1181">
        <v>0.0307</v>
      </c>
      <c r="U571" s="1182">
        <v>64</v>
      </c>
      <c r="V571" s="1178">
        <f t="shared" si="361"/>
      </c>
      <c r="W571" s="1182">
        <v>36513</v>
      </c>
      <c r="X571" s="1188">
        <v>838</v>
      </c>
      <c r="Y571" s="1188">
        <v>163</v>
      </c>
      <c r="Z571" s="1188">
        <v>885</v>
      </c>
      <c r="AA571" s="1188">
        <v>90</v>
      </c>
      <c r="AB571" s="1188">
        <v>4</v>
      </c>
      <c r="AC571" s="1188">
        <v>3</v>
      </c>
      <c r="AD571" s="1182">
        <v>18</v>
      </c>
      <c r="AE571" s="1184">
        <f t="shared" si="175"/>
      </c>
      <c r="AF571" s="1178">
        <f t="shared" si="237"/>
      </c>
      <c r="AG571" s="1185" t="s">
        <v>741</v>
      </c>
      <c r="AH571" s="1185" t="s">
        <v>757</v>
      </c>
      <c r="AI571" s="1185">
        <v>39</v>
      </c>
    </row>
    <row customHeight="true" ht="18.452380952380953" r="572">
      <c r="A572" s="1170"/>
      <c r="B572" s="1207" t="s">
        <v>746</v>
      </c>
      <c r="C572" s="1207"/>
      <c r="D572" s="1192">
        <f>SUM(D568:D571)</f>
      </c>
      <c r="E572" s="1192">
        <f>SUM(E568:E571)</f>
      </c>
      <c r="F572" s="1192">
        <f>SUM(F568:F571)</f>
      </c>
      <c r="G572" s="1192">
        <f>SUM(G568:G571)</f>
      </c>
      <c r="H572" s="1192">
        <f>SUM(H568:H571)</f>
      </c>
      <c r="I572" s="1192">
        <f>SUM(I568:I571)</f>
      </c>
      <c r="J572" s="1193">
        <f t="shared" si="20"/>
      </c>
      <c r="K572" s="1193">
        <f t="shared" si="268"/>
      </c>
      <c r="L572" s="1194">
        <f t="shared" si="330"/>
      </c>
      <c r="M572" s="1193">
        <f t="shared" si="144"/>
      </c>
      <c r="N572" s="1193">
        <f t="shared" si="206"/>
      </c>
      <c r="O572" s="1195">
        <f t="shared" si="82"/>
      </c>
      <c r="P572" s="1195">
        <f t="shared" si="113"/>
      </c>
      <c r="Q572" s="1195">
        <f t="shared" si="547"/>
      </c>
      <c r="R572" s="1195">
        <f t="shared" si="51"/>
      </c>
      <c r="S572" s="1196">
        <f t="shared" si="299"/>
      </c>
      <c r="T572" s="1195">
        <f>AVERAGE(T568:T571)</f>
      </c>
      <c r="U572" s="1197">
        <f>AVERAGE(U568:U571)</f>
      </c>
      <c r="V572" s="1200">
        <f t="shared" si="361"/>
      </c>
      <c r="W572" s="1192">
        <f>SUM(W568:W571)</f>
      </c>
      <c r="X572" s="1192">
        <f>SUM(X568:X571)</f>
      </c>
      <c r="Y572" s="1192">
        <f>SUM(Y568:Y571)</f>
      </c>
      <c r="Z572" s="1192">
        <f>SUM(Z568:Z571)</f>
      </c>
      <c r="AA572" s="1192">
        <f>SUM(AA568:AA571)</f>
      </c>
      <c r="AB572" s="1192">
        <f>SUM(AB568:AB571)</f>
      </c>
      <c r="AC572" s="1192">
        <f>SUM(AC568:AC571)</f>
      </c>
      <c r="AD572" s="1192">
        <f>SUM(AD568:AD571)</f>
      </c>
      <c r="AE572" s="1193">
        <f t="shared" si="175"/>
      </c>
      <c r="AF572" s="1198">
        <f t="shared" si="237"/>
      </c>
      <c r="AG572" s="1199"/>
      <c r="AH572" s="1199"/>
      <c r="AI572" s="1196">
        <f>SUM(AI568:AI571)</f>
      </c>
    </row>
    <row customHeight="true" ht="18.452380952380953" r="573">
      <c r="A573" s="1170"/>
      <c r="B573" s="1171" t="s">
        <v>771</v>
      </c>
      <c r="C573" s="1136" t="s">
        <v>753</v>
      </c>
      <c r="D573" s="1218">
        <f t="shared" ref="D573:D576" si="474">E573+F573</f>
      </c>
      <c r="E573" s="1190">
        <v>1184.3400000000001</v>
      </c>
      <c r="F573" s="1190">
        <v>1784.09</v>
      </c>
      <c r="G573" s="1190">
        <v>3</v>
      </c>
      <c r="H573" s="1190">
        <v>2</v>
      </c>
      <c r="I573" s="1177">
        <v>6750.320000000007</v>
      </c>
      <c r="J573" s="1177">
        <f t="shared" si="20"/>
      </c>
      <c r="K573" s="1177">
        <f t="shared" si="268"/>
      </c>
      <c r="L573" s="1177">
        <f t="shared" si="330"/>
      </c>
      <c r="M573" s="1177">
        <f t="shared" si="144"/>
      </c>
      <c r="N573" s="1178">
        <f t="shared" si="206"/>
      </c>
      <c r="O573" s="1179">
        <f t="shared" si="82"/>
      </c>
      <c r="P573" s="1179">
        <f t="shared" si="113"/>
      </c>
      <c r="Q573" s="1179">
        <f t="shared" si="547"/>
      </c>
      <c r="R573" s="1179">
        <f t="shared" si="51"/>
      </c>
      <c r="S573" s="1180">
        <f t="shared" si="299"/>
      </c>
      <c r="T573" s="1181">
        <v>0.0295</v>
      </c>
      <c r="U573" s="1182">
        <v>66</v>
      </c>
      <c r="V573" s="1178">
        <f t="shared" si="361"/>
      </c>
      <c r="W573" s="1182">
        <v>31922</v>
      </c>
      <c r="X573" s="1182">
        <v>491</v>
      </c>
      <c r="Y573" s="1182">
        <v>149</v>
      </c>
      <c r="Z573" s="1182">
        <v>504</v>
      </c>
      <c r="AA573" s="1182">
        <v>77</v>
      </c>
      <c r="AB573" s="1182">
        <v>5</v>
      </c>
      <c r="AC573" s="1182">
        <v>3</v>
      </c>
      <c r="AD573" s="1182">
        <v>32</v>
      </c>
      <c r="AE573" s="1184">
        <f t="shared" si="175"/>
      </c>
      <c r="AF573" s="1178">
        <f t="shared" si="237"/>
      </c>
      <c r="AG573" s="1185" t="s">
        <v>741</v>
      </c>
      <c r="AH573" s="1185" t="s">
        <v>757</v>
      </c>
      <c r="AI573" s="1185">
        <v>35</v>
      </c>
    </row>
    <row customHeight="true" ht="18.452380952380953" r="574">
      <c r="A574" s="1170"/>
      <c r="B574" s="1171" t="s">
        <v>771</v>
      </c>
      <c r="C574" s="1136" t="s">
        <v>754</v>
      </c>
      <c r="D574" s="1218">
        <f t="shared" si="474"/>
      </c>
      <c r="E574" s="1190">
        <v>1007.45</v>
      </c>
      <c r="F574" s="1190">
        <v>2183.09</v>
      </c>
      <c r="G574" s="1190">
        <v>5</v>
      </c>
      <c r="H574" s="1190">
        <v>5</v>
      </c>
      <c r="I574" s="1177">
        <v>13237.109999999986</v>
      </c>
      <c r="J574" s="1177">
        <f t="shared" si="20"/>
      </c>
      <c r="K574" s="1177">
        <f t="shared" si="268"/>
      </c>
      <c r="L574" s="1177">
        <f t="shared" si="330"/>
      </c>
      <c r="M574" s="1177">
        <f t="shared" si="144"/>
      </c>
      <c r="N574" s="1178">
        <f t="shared" si="206"/>
      </c>
      <c r="O574" s="1179">
        <f t="shared" si="82"/>
      </c>
      <c r="P574" s="1179">
        <f t="shared" si="113"/>
      </c>
      <c r="Q574" s="1179">
        <f t="shared" si="547"/>
      </c>
      <c r="R574" s="1179">
        <f t="shared" si="51"/>
      </c>
      <c r="S574" s="1180">
        <f t="shared" si="299"/>
      </c>
      <c r="T574" s="1181">
        <v>0.0362</v>
      </c>
      <c r="U574" s="1182">
        <v>69</v>
      </c>
      <c r="V574" s="1178">
        <f t="shared" si="361"/>
      </c>
      <c r="W574" s="1182">
        <v>33158</v>
      </c>
      <c r="X574" s="1182">
        <v>430</v>
      </c>
      <c r="Y574" s="1182">
        <v>164</v>
      </c>
      <c r="Z574" s="1182">
        <v>439</v>
      </c>
      <c r="AA574" s="1182">
        <v>83</v>
      </c>
      <c r="AB574" s="1182">
        <v>6</v>
      </c>
      <c r="AC574" s="1182">
        <v>1</v>
      </c>
      <c r="AD574" s="1182">
        <v>33</v>
      </c>
      <c r="AE574" s="1184">
        <f t="shared" si="175"/>
      </c>
      <c r="AF574" s="1178">
        <f t="shared" si="237"/>
      </c>
      <c r="AG574" s="1185" t="s">
        <v>741</v>
      </c>
      <c r="AH574" s="1185" t="s">
        <v>757</v>
      </c>
      <c r="AI574" s="1185">
        <v>23</v>
      </c>
    </row>
    <row customHeight="true" ht="18.452380952380953" r="575">
      <c r="A575" s="1170"/>
      <c r="B575" s="1171" t="s">
        <v>771</v>
      </c>
      <c r="C575" s="1136" t="s">
        <v>755</v>
      </c>
      <c r="D575" s="1218">
        <f t="shared" si="474"/>
      </c>
      <c r="E575" s="1190">
        <v>1195.11</v>
      </c>
      <c r="F575" s="1190">
        <v>2186.81</v>
      </c>
      <c r="G575" s="1190">
        <v>3</v>
      </c>
      <c r="H575" s="1190">
        <v>2</v>
      </c>
      <c r="I575" s="1177">
        <v>5296.010000000009</v>
      </c>
      <c r="J575" s="1177">
        <f t="shared" si="20"/>
      </c>
      <c r="K575" s="1177">
        <f t="shared" si="268"/>
      </c>
      <c r="L575" s="1177">
        <f t="shared" si="330"/>
      </c>
      <c r="M575" s="1177">
        <f t="shared" si="144"/>
      </c>
      <c r="N575" s="1178">
        <f t="shared" si="206"/>
      </c>
      <c r="O575" s="1179">
        <f t="shared" si="82"/>
      </c>
      <c r="P575" s="1179">
        <f t="shared" si="113"/>
      </c>
      <c r="Q575" s="1179">
        <f t="shared" si="547"/>
      </c>
      <c r="R575" s="1179">
        <f t="shared" si="51"/>
      </c>
      <c r="S575" s="1180">
        <f t="shared" si="299"/>
      </c>
      <c r="T575" s="1181">
        <v>0.0283</v>
      </c>
      <c r="U575" s="1182">
        <v>70</v>
      </c>
      <c r="V575" s="1178">
        <f t="shared" si="361"/>
      </c>
      <c r="W575" s="1182">
        <v>35106</v>
      </c>
      <c r="X575" s="1182">
        <v>524</v>
      </c>
      <c r="Y575" s="1182">
        <v>158</v>
      </c>
      <c r="Z575" s="1182">
        <v>511</v>
      </c>
      <c r="AA575" s="1182">
        <v>111</v>
      </c>
      <c r="AB575" s="1182">
        <v>4</v>
      </c>
      <c r="AC575" s="1182">
        <v>0</v>
      </c>
      <c r="AD575" s="1182">
        <v>37</v>
      </c>
      <c r="AE575" s="1184">
        <f t="shared" si="175"/>
      </c>
      <c r="AF575" s="1178">
        <f t="shared" si="237"/>
      </c>
      <c r="AG575" s="1130" t="s">
        <v>756</v>
      </c>
      <c r="AH575" s="1185" t="s">
        <v>742</v>
      </c>
      <c r="AI575" s="1185">
        <v>38</v>
      </c>
    </row>
    <row customHeight="true" ht="18.452380952380953" r="576">
      <c r="A576" s="1170"/>
      <c r="B576" s="1171" t="s">
        <v>771</v>
      </c>
      <c r="C576" s="1136" t="s">
        <v>758</v>
      </c>
      <c r="D576" s="1218">
        <f t="shared" si="474"/>
      </c>
      <c r="E576" s="1190">
        <v>990.78</v>
      </c>
      <c r="F576" s="1190">
        <v>2189.59</v>
      </c>
      <c r="G576" s="1190">
        <v>4</v>
      </c>
      <c r="H576" s="1190">
        <v>4</v>
      </c>
      <c r="I576" s="1177">
        <v>7773.789999999994</v>
      </c>
      <c r="J576" s="1177">
        <f t="shared" si="20"/>
      </c>
      <c r="K576" s="1177">
        <f t="shared" si="268"/>
      </c>
      <c r="L576" s="1177">
        <f t="shared" si="330"/>
      </c>
      <c r="M576" s="1177">
        <f t="shared" si="144"/>
      </c>
      <c r="N576" s="1178">
        <f t="shared" si="206"/>
      </c>
      <c r="O576" s="1179">
        <f t="shared" si="82"/>
      </c>
      <c r="P576" s="1179">
        <f t="shared" si="113"/>
      </c>
      <c r="Q576" s="1179">
        <f t="shared" si="547"/>
      </c>
      <c r="R576" s="1179">
        <f t="shared" si="51"/>
      </c>
      <c r="S576" s="1180">
        <f t="shared" si="299"/>
      </c>
      <c r="T576" s="1181">
        <v>0.0306</v>
      </c>
      <c r="U576" s="1182">
        <v>70</v>
      </c>
      <c r="V576" s="1178">
        <f t="shared" si="361"/>
      </c>
      <c r="W576" s="1182">
        <v>30286</v>
      </c>
      <c r="X576" s="1182">
        <v>398</v>
      </c>
      <c r="Y576" s="1182">
        <v>132</v>
      </c>
      <c r="Z576" s="1182">
        <v>399</v>
      </c>
      <c r="AA576" s="1182">
        <v>64</v>
      </c>
      <c r="AB576" s="1182">
        <v>3</v>
      </c>
      <c r="AC576" s="1182">
        <v>1</v>
      </c>
      <c r="AD576" s="1182">
        <v>30</v>
      </c>
      <c r="AE576" s="1184">
        <f t="shared" si="175"/>
      </c>
      <c r="AF576" s="1178">
        <f t="shared" si="237"/>
      </c>
      <c r="AG576" s="1130" t="s">
        <v>756</v>
      </c>
      <c r="AH576" s="1185" t="s">
        <v>742</v>
      </c>
      <c r="AI576" s="1185">
        <v>26</v>
      </c>
    </row>
    <row customHeight="true" ht="18.452380952380953" r="577">
      <c r="A577" s="1170"/>
      <c r="B577" s="1229" t="s">
        <v>746</v>
      </c>
      <c r="C577" s="1229"/>
      <c r="D577" s="1219">
        <f>SUM(D573:D576)</f>
      </c>
      <c r="E577" s="1192">
        <f>SUM(E573:E576)</f>
      </c>
      <c r="F577" s="1192">
        <f>SUM(F573:F576)</f>
      </c>
      <c r="G577" s="1192">
        <f>SUM(G573:G576)</f>
      </c>
      <c r="H577" s="1192">
        <f>SUM(H573:H576)</f>
      </c>
      <c r="I577" s="1192">
        <f>SUM(I573:I576)</f>
      </c>
      <c r="J577" s="1193">
        <f t="shared" si="20"/>
      </c>
      <c r="K577" s="1193">
        <f t="shared" si="268"/>
      </c>
      <c r="L577" s="1194">
        <f t="shared" si="330"/>
      </c>
      <c r="M577" s="1193">
        <f t="shared" si="144"/>
      </c>
      <c r="N577" s="1193">
        <f t="shared" si="206"/>
      </c>
      <c r="O577" s="1195">
        <f t="shared" si="82"/>
      </c>
      <c r="P577" s="1195">
        <f t="shared" si="113"/>
      </c>
      <c r="Q577" s="1195">
        <f t="shared" si="547"/>
      </c>
      <c r="R577" s="1195">
        <f t="shared" si="51"/>
      </c>
      <c r="S577" s="1196">
        <f t="shared" si="299"/>
      </c>
      <c r="T577" s="1195">
        <f>AVERAGE(T573:T576)</f>
      </c>
      <c r="U577" s="1197">
        <f>AVERAGE(U573:U576)</f>
      </c>
      <c r="V577" s="1200">
        <f t="shared" si="361"/>
      </c>
      <c r="W577" s="1192">
        <f>SUM(W573:W576)</f>
      </c>
      <c r="X577" s="1192">
        <f>SUM(X573:X576)</f>
      </c>
      <c r="Y577" s="1192">
        <f>SUM(Y573:Y576)</f>
      </c>
      <c r="Z577" s="1192">
        <f>SUM(Z573:Z576)</f>
      </c>
      <c r="AA577" s="1192">
        <f>SUM(AA573:AA576)</f>
      </c>
      <c r="AB577" s="1192">
        <f>SUM(AB573:AB576)</f>
      </c>
      <c r="AC577" s="1192">
        <f>SUM(AC573:AC576)</f>
      </c>
      <c r="AD577" s="1192">
        <f>SUM(AD573:AD576)</f>
      </c>
      <c r="AE577" s="1193">
        <f t="shared" si="175"/>
      </c>
      <c r="AF577" s="1198">
        <f t="shared" si="237"/>
      </c>
      <c r="AG577" s="1199"/>
      <c r="AH577" s="1199"/>
      <c r="AI577" s="1192">
        <f>SUM(AI573:AI576)</f>
      </c>
    </row>
    <row customHeight="true" ht="18.452380952380953" r="578">
      <c r="A578" s="1170"/>
      <c r="B578" s="1171" t="s">
        <v>772</v>
      </c>
      <c r="C578" s="1136" t="s">
        <v>759</v>
      </c>
      <c r="D578" s="1218">
        <f t="shared" ref="D578:D581" si="475">E578+F578</f>
      </c>
      <c r="E578" s="1174">
        <v>987.56</v>
      </c>
      <c r="F578" s="1174">
        <v>2229.02</v>
      </c>
      <c r="G578" s="1190">
        <v>4</v>
      </c>
      <c r="H578" s="1190">
        <v>2</v>
      </c>
      <c r="I578" s="1176">
        <v>9702.080000000002</v>
      </c>
      <c r="J578" s="1177">
        <f t="shared" si="20"/>
      </c>
      <c r="K578" s="1177">
        <f t="shared" si="268"/>
      </c>
      <c r="L578" s="1177">
        <f t="shared" si="330"/>
      </c>
      <c r="M578" s="1177">
        <f t="shared" si="144"/>
      </c>
      <c r="N578" s="1178">
        <f t="shared" si="206"/>
      </c>
      <c r="O578" s="1179">
        <f t="shared" si="82"/>
      </c>
      <c r="P578" s="1179">
        <f t="shared" si="113"/>
      </c>
      <c r="Q578" s="1179">
        <f t="shared" si="547"/>
      </c>
      <c r="R578" s="1179">
        <f t="shared" si="51"/>
      </c>
      <c r="S578" s="1180">
        <f t="shared" si="299"/>
      </c>
      <c r="T578" s="1181">
        <v>0.0344</v>
      </c>
      <c r="U578" s="1182">
        <v>70</v>
      </c>
      <c r="V578" s="1178">
        <f t="shared" si="361"/>
      </c>
      <c r="W578" s="1182">
        <v>29255</v>
      </c>
      <c r="X578" s="1182">
        <v>458</v>
      </c>
      <c r="Y578" s="1182">
        <v>131</v>
      </c>
      <c r="Z578" s="1182">
        <v>448</v>
      </c>
      <c r="AA578" s="1182">
        <v>68</v>
      </c>
      <c r="AB578" s="1182">
        <v>7</v>
      </c>
      <c r="AC578" s="1182">
        <v>0</v>
      </c>
      <c r="AD578" s="1182">
        <v>29</v>
      </c>
      <c r="AE578" s="1184">
        <f t="shared" si="175"/>
      </c>
      <c r="AF578" s="1178">
        <f t="shared" si="237"/>
      </c>
      <c r="AG578" s="1130" t="s">
        <v>756</v>
      </c>
      <c r="AH578" s="1185" t="s">
        <v>742</v>
      </c>
      <c r="AI578" s="1185">
        <v>22</v>
      </c>
    </row>
    <row customHeight="true" ht="18.452380952380953" r="579">
      <c r="A579" s="1170"/>
      <c r="B579" s="1171" t="s">
        <v>772</v>
      </c>
      <c r="C579" s="1136" t="s">
        <v>761</v>
      </c>
      <c r="D579" s="1218">
        <f t="shared" si="475"/>
      </c>
      <c r="E579" s="1174">
        <v>857.5</v>
      </c>
      <c r="F579" s="1174">
        <v>2997.49</v>
      </c>
      <c r="G579" s="1190">
        <v>3</v>
      </c>
      <c r="H579" s="1190">
        <v>3</v>
      </c>
      <c r="I579" s="1176">
        <v>5894.459999999992</v>
      </c>
      <c r="J579" s="1177">
        <f t="shared" si="20"/>
      </c>
      <c r="K579" s="1177">
        <f t="shared" si="268"/>
      </c>
      <c r="L579" s="1177">
        <f t="shared" si="330"/>
      </c>
      <c r="M579" s="1177">
        <f t="shared" si="144"/>
      </c>
      <c r="N579" s="1178">
        <f t="shared" si="206"/>
      </c>
      <c r="O579" s="1179">
        <f t="shared" si="82"/>
      </c>
      <c r="P579" s="1179">
        <f t="shared" si="113"/>
      </c>
      <c r="Q579" s="1179">
        <f t="shared" si="547"/>
      </c>
      <c r="R579" s="1179">
        <f t="shared" si="51"/>
      </c>
      <c r="S579" s="1180">
        <f t="shared" si="299"/>
      </c>
      <c r="T579" s="1181">
        <v>0.0461</v>
      </c>
      <c r="U579" s="1182">
        <v>71</v>
      </c>
      <c r="V579" s="1178">
        <f t="shared" si="361"/>
      </c>
      <c r="W579" s="1182">
        <v>34576</v>
      </c>
      <c r="X579" s="1182">
        <v>474</v>
      </c>
      <c r="Y579" s="1182">
        <v>155</v>
      </c>
      <c r="Z579" s="1182">
        <v>483</v>
      </c>
      <c r="AA579" s="1182">
        <v>73</v>
      </c>
      <c r="AB579" s="1182">
        <v>8</v>
      </c>
      <c r="AC579" s="1182">
        <v>1</v>
      </c>
      <c r="AD579" s="1182">
        <v>32</v>
      </c>
      <c r="AE579" s="1184">
        <f t="shared" si="175"/>
      </c>
      <c r="AF579" s="1178">
        <f t="shared" si="237"/>
      </c>
      <c r="AG579" s="1130" t="s">
        <v>756</v>
      </c>
      <c r="AH579" s="1185" t="s">
        <v>742</v>
      </c>
      <c r="AI579" s="1185">
        <v>28</v>
      </c>
    </row>
    <row customHeight="true" ht="18.452380952380953" r="580">
      <c r="A580" s="1170"/>
      <c r="B580" s="1171" t="s">
        <v>772</v>
      </c>
      <c r="C580" s="1136" t="s">
        <v>762</v>
      </c>
      <c r="D580" s="1218">
        <f t="shared" si="475"/>
      </c>
      <c r="E580" s="1174">
        <v>1304.58</v>
      </c>
      <c r="F580" s="1174">
        <v>1752.89</v>
      </c>
      <c r="G580" s="1190">
        <v>3</v>
      </c>
      <c r="H580" s="1190">
        <v>3</v>
      </c>
      <c r="I580" s="1176">
        <v>6750.320000000007</v>
      </c>
      <c r="J580" s="1177">
        <f t="shared" si="20"/>
      </c>
      <c r="K580" s="1177">
        <f t="shared" si="268"/>
      </c>
      <c r="L580" s="1177">
        <f t="shared" si="330"/>
      </c>
      <c r="M580" s="1177">
        <f t="shared" si="144"/>
      </c>
      <c r="N580" s="1178">
        <f t="shared" si="206"/>
      </c>
      <c r="O580" s="1179">
        <f t="shared" si="82"/>
      </c>
      <c r="P580" s="1179">
        <f t="shared" si="113"/>
      </c>
      <c r="Q580" s="1179">
        <f t="shared" si="547"/>
      </c>
      <c r="R580" s="1179">
        <f t="shared" si="51"/>
      </c>
      <c r="S580" s="1180">
        <f t="shared" si="299"/>
      </c>
      <c r="T580" s="1181">
        <v>0.0307</v>
      </c>
      <c r="U580" s="1182">
        <v>70</v>
      </c>
      <c r="V580" s="1178">
        <f t="shared" si="361"/>
      </c>
      <c r="W580" s="1182">
        <v>27814</v>
      </c>
      <c r="X580" s="1182">
        <v>628</v>
      </c>
      <c r="Y580" s="1182">
        <v>126</v>
      </c>
      <c r="Z580" s="1182">
        <v>644</v>
      </c>
      <c r="AA580" s="1182">
        <v>59</v>
      </c>
      <c r="AB580" s="1182">
        <v>9</v>
      </c>
      <c r="AC580" s="1182">
        <v>2</v>
      </c>
      <c r="AD580" s="1182">
        <v>22</v>
      </c>
      <c r="AE580" s="1184">
        <f t="shared" si="175"/>
      </c>
      <c r="AF580" s="1178">
        <f t="shared" si="237"/>
      </c>
      <c r="AG580" s="1130" t="s">
        <v>756</v>
      </c>
      <c r="AH580" s="1185" t="s">
        <v>742</v>
      </c>
      <c r="AI580" s="1185">
        <v>17</v>
      </c>
    </row>
    <row customHeight="true" ht="18.452380952380953" r="581">
      <c r="A581" s="1170"/>
      <c r="B581" s="1171" t="s">
        <v>772</v>
      </c>
      <c r="C581" s="1136" t="s">
        <v>764</v>
      </c>
      <c r="D581" s="1218">
        <f t="shared" si="475"/>
      </c>
      <c r="E581" s="1174">
        <v>1041.04</v>
      </c>
      <c r="F581" s="1174">
        <v>2024.66</v>
      </c>
      <c r="G581" s="1190">
        <v>7</v>
      </c>
      <c r="H581" s="1190">
        <v>5</v>
      </c>
      <c r="I581" s="1176">
        <v>16415.70000000001</v>
      </c>
      <c r="J581" s="1177">
        <f t="shared" si="20"/>
      </c>
      <c r="K581" s="1177">
        <f t="shared" si="268"/>
      </c>
      <c r="L581" s="1177">
        <f t="shared" si="330"/>
      </c>
      <c r="M581" s="1177">
        <f t="shared" si="144"/>
      </c>
      <c r="N581" s="1178">
        <f t="shared" si="206"/>
      </c>
      <c r="O581" s="1179">
        <f t="shared" si="82"/>
      </c>
      <c r="P581" s="1179">
        <f t="shared" si="113"/>
      </c>
      <c r="Q581" s="1179">
        <f t="shared" si="547"/>
      </c>
      <c r="R581" s="1179">
        <f t="shared" si="51"/>
      </c>
      <c r="S581" s="1180">
        <f t="shared" si="299"/>
      </c>
      <c r="T581" s="1181">
        <v>0.0312</v>
      </c>
      <c r="U581" s="1182">
        <v>73</v>
      </c>
      <c r="V581" s="1178">
        <f t="shared" si="361"/>
      </c>
      <c r="W581" s="1182">
        <v>26802</v>
      </c>
      <c r="X581" s="1182">
        <v>354</v>
      </c>
      <c r="Y581" s="1182">
        <v>131</v>
      </c>
      <c r="Z581" s="1182">
        <v>373</v>
      </c>
      <c r="AA581" s="1182">
        <v>88</v>
      </c>
      <c r="AB581" s="1182">
        <v>13</v>
      </c>
      <c r="AC581" s="1182">
        <v>0</v>
      </c>
      <c r="AD581" s="1182">
        <v>29</v>
      </c>
      <c r="AE581" s="1184">
        <f t="shared" si="175"/>
      </c>
      <c r="AF581" s="1178">
        <f t="shared" si="237"/>
      </c>
      <c r="AG581" s="1130" t="s">
        <v>756</v>
      </c>
      <c r="AH581" s="1185" t="s">
        <v>742</v>
      </c>
      <c r="AI581" s="1185">
        <v>24</v>
      </c>
    </row>
    <row customHeight="true" ht="18.452380952380953" r="582">
      <c r="A582" s="1170"/>
      <c r="B582" s="1208" t="s">
        <v>746</v>
      </c>
      <c r="C582" s="1208"/>
      <c r="D582" s="1192">
        <f>SUM(D578:D581)</f>
      </c>
      <c r="E582" s="1192">
        <f>SUM(E578:E581)</f>
      </c>
      <c r="F582" s="1192">
        <f>SUM(F578:F581)</f>
      </c>
      <c r="G582" s="1192">
        <f>SUM(G578:G581)</f>
      </c>
      <c r="H582" s="1192">
        <f>SUM(H578:H581)</f>
      </c>
      <c r="I582" s="1192">
        <f>SUM(I578:I581)</f>
      </c>
      <c r="J582" s="1193">
        <f t="shared" si="20"/>
      </c>
      <c r="K582" s="1193">
        <f t="shared" si="268"/>
      </c>
      <c r="L582" s="1194">
        <f t="shared" si="330"/>
      </c>
      <c r="M582" s="1193">
        <f t="shared" si="144"/>
      </c>
      <c r="N582" s="1193">
        <f t="shared" si="206"/>
      </c>
      <c r="O582" s="1195">
        <f t="shared" si="82"/>
      </c>
      <c r="P582" s="1195">
        <f t="shared" si="113"/>
      </c>
      <c r="Q582" s="1195">
        <f t="shared" si="547"/>
      </c>
      <c r="R582" s="1195">
        <f t="shared" si="51"/>
      </c>
      <c r="S582" s="1196">
        <f t="shared" si="299"/>
      </c>
      <c r="T582" s="1195">
        <f>AVERAGE(T578:T581)</f>
      </c>
      <c r="U582" s="1197">
        <f>AVERAGE(U578:U581)</f>
      </c>
      <c r="V582" s="1200">
        <f t="shared" si="361"/>
      </c>
      <c r="W582" s="1192">
        <f>SUM(W578:W581)</f>
      </c>
      <c r="X582" s="1192">
        <f>SUM(X578:X581)</f>
      </c>
      <c r="Y582" s="1192">
        <f>SUM(Y578:Y581)</f>
      </c>
      <c r="Z582" s="1192">
        <f>SUM(Z578:Z581)</f>
      </c>
      <c r="AA582" s="1192">
        <f>SUM(AA578:AA581)</f>
      </c>
      <c r="AB582" s="1192">
        <f>SUM(AB578:AB581)</f>
      </c>
      <c r="AC582" s="1192">
        <f>SUM(AC578:AC581)</f>
      </c>
      <c r="AD582" s="1192">
        <f>SUM(AD578:AD581)</f>
      </c>
      <c r="AE582" s="1193">
        <f t="shared" si="175"/>
      </c>
      <c r="AF582" s="1198">
        <f t="shared" si="237"/>
      </c>
      <c r="AG582" s="1199"/>
      <c r="AH582" s="1199"/>
      <c r="AI582" s="1192">
        <f>SUM(AI578:AI581)</f>
      </c>
    </row>
    <row customHeight="true" ht="18.452380952380953" r="583">
      <c r="A583" s="1170"/>
      <c r="B583" s="1171" t="s">
        <v>763</v>
      </c>
      <c r="C583" s="1189" t="s">
        <v>765</v>
      </c>
      <c r="D583" s="1218">
        <f t="shared" ref="D583:D586" si="476">E583+F583</f>
      </c>
      <c r="E583" s="1174">
        <v>778.6999999999999</v>
      </c>
      <c r="F583" s="1174">
        <v>2173.1400000000003</v>
      </c>
      <c r="G583" s="1190">
        <v>4</v>
      </c>
      <c r="H583" s="1190">
        <v>3</v>
      </c>
      <c r="I583" s="1176">
        <v>10759.329999999987</v>
      </c>
      <c r="J583" s="1177">
        <f t="shared" si="20"/>
      </c>
      <c r="K583" s="1177">
        <f t="shared" si="268"/>
      </c>
      <c r="L583" s="1177">
        <f t="shared" si="330"/>
      </c>
      <c r="M583" s="1177">
        <f t="shared" si="144"/>
      </c>
      <c r="N583" s="1178">
        <f t="shared" si="206"/>
      </c>
      <c r="O583" s="1179">
        <f t="shared" si="82"/>
      </c>
      <c r="P583" s="1179">
        <f t="shared" si="113"/>
      </c>
      <c r="Q583" s="1179">
        <f t="shared" si="547"/>
      </c>
      <c r="R583" s="1179">
        <f t="shared" si="51"/>
      </c>
      <c r="S583" s="1180">
        <f t="shared" si="299"/>
      </c>
      <c r="T583" s="1181">
        <v>0.0253</v>
      </c>
      <c r="U583" s="1182">
        <v>74</v>
      </c>
      <c r="V583" s="1178">
        <f t="shared" si="361"/>
      </c>
      <c r="W583" s="1182">
        <v>27887</v>
      </c>
      <c r="X583" s="1182">
        <v>344</v>
      </c>
      <c r="Y583" s="1182">
        <v>109</v>
      </c>
      <c r="Z583" s="1182">
        <v>350</v>
      </c>
      <c r="AA583" s="1182">
        <v>33</v>
      </c>
      <c r="AB583" s="1182">
        <v>5</v>
      </c>
      <c r="AC583" s="1182">
        <v>3</v>
      </c>
      <c r="AD583" s="1182">
        <v>23</v>
      </c>
      <c r="AE583" s="1184">
        <f t="shared" si="175"/>
      </c>
      <c r="AF583" s="1178">
        <f t="shared" si="237"/>
      </c>
      <c r="AG583" s="1130" t="s">
        <v>756</v>
      </c>
      <c r="AH583" s="1185" t="s">
        <v>742</v>
      </c>
      <c r="AI583" s="1185">
        <v>17</v>
      </c>
    </row>
    <row customHeight="true" ht="18.452380952380953" r="584">
      <c r="A584" s="1170"/>
      <c r="B584" s="1171" t="s">
        <v>763</v>
      </c>
      <c r="C584" s="1189" t="s">
        <v>766</v>
      </c>
      <c r="D584" s="1218">
        <f t="shared" si="476"/>
      </c>
      <c r="E584" s="1174">
        <v>973.96</v>
      </c>
      <c r="F584" s="1174">
        <v>1979.68</v>
      </c>
      <c r="G584" s="1190">
        <v>3</v>
      </c>
      <c r="H584" s="1190">
        <v>3</v>
      </c>
      <c r="I584" s="1176">
        <v>6537.960000000021</v>
      </c>
      <c r="J584" s="1177">
        <f t="shared" si="20"/>
      </c>
      <c r="K584" s="1177">
        <f t="shared" si="268"/>
      </c>
      <c r="L584" s="1177">
        <f t="shared" si="330"/>
      </c>
      <c r="M584" s="1177">
        <f t="shared" si="144"/>
      </c>
      <c r="N584" s="1178">
        <f t="shared" si="206"/>
      </c>
      <c r="O584" s="1179">
        <f t="shared" si="82"/>
      </c>
      <c r="P584" s="1179">
        <f t="shared" si="113"/>
      </c>
      <c r="Q584" s="1179">
        <f t="shared" si="547"/>
      </c>
      <c r="R584" s="1179">
        <f t="shared" si="51"/>
      </c>
      <c r="S584" s="1180">
        <f t="shared" si="299"/>
      </c>
      <c r="T584" s="1181">
        <v>0.0214</v>
      </c>
      <c r="U584" s="1182">
        <v>73</v>
      </c>
      <c r="V584" s="1178">
        <f t="shared" si="361"/>
      </c>
      <c r="W584" s="1182">
        <v>27860</v>
      </c>
      <c r="X584" s="1182">
        <v>587</v>
      </c>
      <c r="Y584" s="1182">
        <v>125</v>
      </c>
      <c r="Z584" s="1182">
        <v>615</v>
      </c>
      <c r="AA584" s="1182">
        <v>83</v>
      </c>
      <c r="AB584" s="1182">
        <v>6</v>
      </c>
      <c r="AC584" s="1182">
        <v>1</v>
      </c>
      <c r="AD584" s="1182">
        <v>44</v>
      </c>
      <c r="AE584" s="1184">
        <f t="shared" si="175"/>
      </c>
      <c r="AF584" s="1178">
        <f t="shared" si="237"/>
      </c>
      <c r="AG584" s="1130" t="s">
        <v>756</v>
      </c>
      <c r="AH584" s="1185" t="s">
        <v>742</v>
      </c>
      <c r="AI584" s="1185">
        <v>23</v>
      </c>
    </row>
    <row customHeight="true" ht="18.452380952380953" r="585">
      <c r="A585" s="1170"/>
      <c r="B585" s="1171" t="s">
        <v>763</v>
      </c>
      <c r="C585" s="1189" t="s">
        <v>767</v>
      </c>
      <c r="D585" s="1218">
        <f t="shared" si="476"/>
      </c>
      <c r="E585" s="1236">
        <v>951.73</v>
      </c>
      <c r="F585" s="1236">
        <v>1429.84</v>
      </c>
      <c r="G585" s="1237">
        <v>1</v>
      </c>
      <c r="H585" s="1237">
        <v>1</v>
      </c>
      <c r="I585" s="1238">
        <v>1949.81</v>
      </c>
      <c r="J585" s="1238">
        <f t="shared" si="20"/>
      </c>
      <c r="K585" s="1238">
        <f t="shared" si="268"/>
      </c>
      <c r="L585" s="1238">
        <f t="shared" si="330"/>
      </c>
      <c r="M585" s="1238">
        <f t="shared" si="144"/>
      </c>
      <c r="N585" s="1220">
        <f t="shared" si="206"/>
      </c>
      <c r="O585" s="1239">
        <f t="shared" si="82"/>
      </c>
      <c r="P585" s="1239">
        <f t="shared" si="113"/>
      </c>
      <c r="Q585" s="1239">
        <f t="shared" si="547"/>
      </c>
      <c r="R585" s="1239">
        <f t="shared" si="51"/>
      </c>
      <c r="S585" s="1240">
        <f t="shared" si="299"/>
      </c>
      <c r="T585" s="1239">
        <v>0.0155</v>
      </c>
      <c r="U585" s="1221">
        <v>73</v>
      </c>
      <c r="V585" s="1220">
        <f t="shared" si="361"/>
      </c>
      <c r="W585" s="1221">
        <v>19915</v>
      </c>
      <c r="X585" s="1221">
        <v>405</v>
      </c>
      <c r="Y585" s="1221">
        <v>69</v>
      </c>
      <c r="Z585" s="1221">
        <v>406</v>
      </c>
      <c r="AA585" s="1221">
        <v>25</v>
      </c>
      <c r="AB585" s="1221">
        <v>3</v>
      </c>
      <c r="AC585" s="1221">
        <v>1</v>
      </c>
      <c r="AD585" s="1221">
        <v>21</v>
      </c>
      <c r="AE585" s="1220">
        <f t="shared" si="175"/>
      </c>
      <c r="AF585" s="1220">
        <f t="shared" si="237"/>
      </c>
      <c r="AG585" s="1241" t="s">
        <v>756</v>
      </c>
      <c r="AH585" s="1241" t="s">
        <v>742</v>
      </c>
      <c r="AI585" s="1221">
        <v>13</v>
      </c>
    </row>
    <row customHeight="true" ht="18.452380952380953" r="586">
      <c r="A586" s="1170"/>
      <c r="B586" s="1171" t="s">
        <v>763</v>
      </c>
      <c r="C586" s="1189" t="s">
        <v>768</v>
      </c>
      <c r="D586" s="1218">
        <f t="shared" si="476"/>
      </c>
      <c r="E586" s="1236">
        <v>667.63</v>
      </c>
      <c r="F586" s="1236">
        <v>561.5</v>
      </c>
      <c r="G586" s="1237">
        <v>0</v>
      </c>
      <c r="H586" s="1237">
        <v>0</v>
      </c>
      <c r="I586" s="1238">
        <v>0</v>
      </c>
      <c r="J586" s="1238">
        <f t="shared" si="20"/>
      </c>
      <c r="K586" s="1238">
        <f t="shared" si="268"/>
      </c>
      <c r="L586" s="1238">
        <f t="shared" si="330"/>
      </c>
      <c r="M586" s="1238">
        <f t="shared" si="144"/>
      </c>
      <c r="N586" s="1220">
        <f t="shared" si="206"/>
      </c>
      <c r="O586" s="1239">
        <f t="shared" si="82"/>
      </c>
      <c r="P586" s="1239">
        <f t="shared" si="113"/>
      </c>
      <c r="Q586" s="1239">
        <f t="shared" si="547"/>
      </c>
      <c r="R586" s="1239">
        <f t="shared" si="51"/>
      </c>
      <c r="S586" s="1240">
        <f t="shared" si="299"/>
      </c>
      <c r="T586" s="1239">
        <v>0.0219</v>
      </c>
      <c r="U586" s="1221">
        <v>73</v>
      </c>
      <c r="V586" s="1220">
        <f t="shared" si="361"/>
      </c>
      <c r="W586" s="1221">
        <v>9563</v>
      </c>
      <c r="X586" s="1221">
        <v>335</v>
      </c>
      <c r="Y586" s="1221">
        <v>44</v>
      </c>
      <c r="Z586" s="1221">
        <v>372</v>
      </c>
      <c r="AA586" s="1221">
        <v>55</v>
      </c>
      <c r="AB586" s="1221">
        <v>2</v>
      </c>
      <c r="AC586" s="1221">
        <v>2</v>
      </c>
      <c r="AD586" s="1221">
        <v>10</v>
      </c>
      <c r="AE586" s="1220">
        <f t="shared" si="175"/>
      </c>
      <c r="AF586" s="1220">
        <f t="shared" si="237"/>
      </c>
      <c r="AG586" s="1241" t="s">
        <v>756</v>
      </c>
      <c r="AH586" s="1241" t="s">
        <v>742</v>
      </c>
      <c r="AI586" s="1221">
        <v>10</v>
      </c>
    </row>
    <row customHeight="true" ht="18.452380952380953" r="587">
      <c r="A587" s="1170"/>
      <c r="B587" s="1208" t="s">
        <v>746</v>
      </c>
      <c r="C587" s="1208"/>
      <c r="D587" s="1242">
        <f>SUM(D583:D586)</f>
      </c>
      <c r="E587" s="1192">
        <f>SUM(E583:E586)</f>
      </c>
      <c r="F587" s="1192">
        <f>SUM(F583:F586)</f>
      </c>
      <c r="G587" s="1192">
        <f>SUM(G583:G586)</f>
      </c>
      <c r="H587" s="1192">
        <f>SUM(H583:H586)</f>
      </c>
      <c r="I587" s="1192">
        <f>SUM(I583:I586)</f>
      </c>
      <c r="J587" s="1193">
        <f t="shared" si="20"/>
      </c>
      <c r="K587" s="1193">
        <f t="shared" si="268"/>
      </c>
      <c r="L587" s="1194">
        <f t="shared" si="330"/>
      </c>
      <c r="M587" s="1193">
        <f t="shared" si="144"/>
      </c>
      <c r="N587" s="1193">
        <f t="shared" si="206"/>
      </c>
      <c r="O587" s="1195">
        <f t="shared" si="82"/>
      </c>
      <c r="P587" s="1195">
        <f t="shared" si="113"/>
      </c>
      <c r="Q587" s="1195">
        <f t="shared" si="547"/>
      </c>
      <c r="R587" s="1195">
        <f t="shared" si="51"/>
      </c>
      <c r="S587" s="1196">
        <f t="shared" si="299"/>
      </c>
      <c r="T587" s="1195">
        <f>AVERAGE(T583:T586)</f>
      </c>
      <c r="U587" s="1197">
        <f>AVERAGE(U583:U586)</f>
      </c>
      <c r="V587" s="1200">
        <f t="shared" si="361"/>
      </c>
      <c r="W587" s="1192">
        <f>SUM(W583:W586)</f>
      </c>
      <c r="X587" s="1192">
        <f>SUM(X583:X586)</f>
      </c>
      <c r="Y587" s="1192">
        <f>SUM(Y583:Y586)</f>
      </c>
      <c r="Z587" s="1192">
        <f>SUM(Z583:Z586)</f>
      </c>
      <c r="AA587" s="1192">
        <f>SUM(AA583:AA586)</f>
      </c>
      <c r="AB587" s="1192">
        <f>SUM(AB583:AB586)</f>
      </c>
      <c r="AC587" s="1192">
        <f>SUM(AC583:AC586)</f>
      </c>
      <c r="AD587" s="1192">
        <f>SUM(AD583:AD586)</f>
      </c>
      <c r="AE587" s="1193">
        <f t="shared" si="175"/>
      </c>
      <c r="AF587" s="1198">
        <f t="shared" si="237"/>
      </c>
      <c r="AG587" s="1199"/>
      <c r="AH587" s="1199"/>
      <c r="AI587" s="1192">
        <f>SUM(AI583:AI586)</f>
      </c>
    </row>
    <row customHeight="true" ht="18.452380952380953" r="588">
      <c r="A588" s="1243"/>
      <c r="B588" s="1244" t="s">
        <v>769</v>
      </c>
      <c r="C588" s="1244"/>
      <c r="D588" s="1202">
        <f>D572+D567+D582+D577+D587</f>
      </c>
      <c r="E588" s="1202">
        <f>E572+E567+E582+E577+E587</f>
      </c>
      <c r="F588" s="1202">
        <f>F572+F567+F582+F577+F587</f>
      </c>
      <c r="G588" s="1202">
        <f>G572+G567+G582+G577+G587</f>
      </c>
      <c r="H588" s="1202">
        <f>H572+H567+H582+H577+H587</f>
      </c>
      <c r="I588" s="1202">
        <f>I572+I567+I582+I577+I587</f>
      </c>
      <c r="J588" s="1203">
        <f t="shared" si="20"/>
      </c>
      <c r="K588" s="1203">
        <f t="shared" si="268"/>
      </c>
      <c r="L588" s="1203">
        <f t="shared" si="330"/>
      </c>
      <c r="M588" s="1203">
        <f t="shared" si="144"/>
      </c>
      <c r="N588" s="1203">
        <f t="shared" si="206"/>
      </c>
      <c r="O588" s="1204">
        <f t="shared" si="82"/>
      </c>
      <c r="P588" s="1204">
        <f t="shared" si="113"/>
      </c>
      <c r="Q588" s="1204">
        <f t="shared" si="547"/>
      </c>
      <c r="R588" s="1204">
        <f t="shared" si="51"/>
      </c>
      <c r="S588" s="1205">
        <f t="shared" si="299"/>
      </c>
      <c r="T588" s="1203">
        <f>(T572+T567+T582+T577+T587)/5</f>
      </c>
      <c r="U588" s="1203">
        <f>(U572+U567+U582+U577+U587)/5</f>
      </c>
      <c r="V588" s="1203">
        <f>(V572+V567+V582+V577+V587)/5</f>
      </c>
      <c r="W588" s="1202">
        <f>W572+W567+W582+W577+W587</f>
      </c>
      <c r="X588" s="1202">
        <f>X572+X567+X582+X577+X587</f>
      </c>
      <c r="Y588" s="1202">
        <f>Y572+Y567+Y582+Y577+Y587</f>
      </c>
      <c r="Z588" s="1202">
        <f>Z572+Z567+Z582+Z577+Z587</f>
      </c>
      <c r="AA588" s="1202">
        <f>AA572+AA567+AA582+AA577+AA587</f>
      </c>
      <c r="AB588" s="1202">
        <f>AB572+AB567+AB582+AB577+AB587</f>
      </c>
      <c r="AC588" s="1202">
        <f>AC572+AC567+AC582+AC577+AC587</f>
      </c>
      <c r="AD588" s="1202">
        <f>AD572+AD567+AD582+AD577+AD587</f>
      </c>
      <c r="AE588" s="1203">
        <f t="shared" si="175"/>
      </c>
      <c r="AF588" s="1206">
        <f t="shared" si="237"/>
      </c>
      <c r="AG588" s="1201"/>
      <c r="AH588" s="1222"/>
      <c r="AI588" s="1202">
        <f>AI572+AI567+AI582+AI577+AI587</f>
      </c>
    </row>
    <row r="589">
      <c r="A589" s="1155" t="s">
        <v>700</v>
      </c>
      <c r="B589" s="1155" t="s">
        <v>701</v>
      </c>
      <c r="C589" s="1155"/>
      <c r="D589" s="1245" t="s">
        <v>702</v>
      </c>
      <c r="E589" s="1246"/>
      <c r="F589" s="1246"/>
      <c r="G589" s="1246"/>
      <c r="H589" s="1246"/>
      <c r="I589" s="1246"/>
      <c r="J589" s="1246"/>
      <c r="K589" s="1246"/>
      <c r="L589" s="1246"/>
      <c r="M589" s="1246"/>
      <c r="N589" s="1247" t="s">
        <v>703</v>
      </c>
      <c r="O589" s="1247"/>
      <c r="P589" s="1247"/>
      <c r="Q589" s="1247"/>
      <c r="R589" s="1247"/>
      <c r="S589" s="1247"/>
      <c r="T589" s="1247"/>
      <c r="U589" s="1247"/>
      <c r="V589" s="1247"/>
      <c r="W589" s="1247"/>
      <c r="X589" s="1247"/>
      <c r="Y589" s="1247"/>
      <c r="Z589" s="1247"/>
      <c r="AA589" s="1247"/>
      <c r="AB589" s="1247"/>
      <c r="AC589" s="1247"/>
      <c r="AD589" s="1247"/>
      <c r="AE589" s="1247"/>
      <c r="AF589" s="1247"/>
      <c r="AG589" s="1247"/>
      <c r="AH589" s="1247"/>
      <c r="AI589" s="1248"/>
    </row>
    <row r="590">
      <c r="A590" s="1155"/>
      <c r="B590" s="1155" t="s">
        <v>704</v>
      </c>
      <c r="C590" s="1155" t="s">
        <v>705</v>
      </c>
      <c r="D590" s="1249" t="s">
        <v>706</v>
      </c>
      <c r="E590" s="1250" t="s">
        <v>707</v>
      </c>
      <c r="F590" s="1250" t="s">
        <v>708</v>
      </c>
      <c r="G590" s="1251" t="s">
        <v>709</v>
      </c>
      <c r="H590" s="1252" t="s">
        <v>710</v>
      </c>
      <c r="I590" s="1253" t="s">
        <v>711</v>
      </c>
      <c r="J590" s="1254" t="s">
        <v>712</v>
      </c>
      <c r="K590" s="1254" t="s">
        <v>713</v>
      </c>
      <c r="L590" s="1254" t="s">
        <v>714</v>
      </c>
      <c r="M590" s="1254" t="s">
        <v>715</v>
      </c>
      <c r="N590" s="1247" t="s">
        <v>716</v>
      </c>
      <c r="O590" s="1255" t="s">
        <v>717</v>
      </c>
      <c r="P590" s="1255" t="s">
        <v>718</v>
      </c>
      <c r="Q590" s="1255" t="s">
        <v>719</v>
      </c>
      <c r="R590" s="1255" t="s">
        <v>720</v>
      </c>
      <c r="S590" s="1256" t="s">
        <v>721</v>
      </c>
      <c r="T590" s="1255" t="s">
        <v>722</v>
      </c>
      <c r="U590" s="1257" t="s">
        <v>723</v>
      </c>
      <c r="V590" s="1247" t="s">
        <v>724</v>
      </c>
      <c r="W590" s="1256" t="s">
        <v>725</v>
      </c>
      <c r="X590" s="1256" t="s">
        <v>726</v>
      </c>
      <c r="Y590" s="1256" t="s">
        <v>727</v>
      </c>
      <c r="Z590" s="1256" t="s">
        <v>728</v>
      </c>
      <c r="AA590" s="1256" t="s">
        <v>729</v>
      </c>
      <c r="AB590" s="1256" t="s">
        <v>730</v>
      </c>
      <c r="AC590" s="1256" t="s">
        <v>731</v>
      </c>
      <c r="AD590" s="1256" t="s">
        <v>732</v>
      </c>
      <c r="AE590" s="1256" t="s">
        <v>733</v>
      </c>
      <c r="AF590" s="1247" t="s">
        <v>734</v>
      </c>
      <c r="AG590" s="1248" t="s">
        <v>735</v>
      </c>
      <c r="AH590" s="1248" t="s">
        <v>736</v>
      </c>
      <c r="AI590" s="1248" t="s">
        <v>737</v>
      </c>
    </row>
    <row r="591">
      <c r="A591" s="1258" t="s">
        <v>795</v>
      </c>
      <c r="B591" s="1259" t="s">
        <v>739</v>
      </c>
      <c r="C591" s="1259" t="s">
        <v>740</v>
      </c>
      <c r="D591" s="1260">
        <f t="shared" ref="D591:D595" si="477">E591+F591</f>
      </c>
      <c r="E591" s="1261">
        <v>568.23</v>
      </c>
      <c r="F591" s="1262">
        <v>1423.57</v>
      </c>
      <c r="G591" s="1263">
        <v>0</v>
      </c>
      <c r="H591" s="1264">
        <v>0</v>
      </c>
      <c r="I591" s="1265">
        <v>0</v>
      </c>
      <c r="J591" s="1220">
        <f t="shared" ref="J591:J616" si="21">I591/D591</f>
      </c>
      <c r="K591" s="1220">
        <f t="shared" ref="K591:K616" si="269">D591/G591</f>
      </c>
      <c r="L591" s="1220">
        <f t="shared" ref="L591:L616" si="331">D591/H591</f>
      </c>
      <c r="M591" s="1220">
        <f t="shared" ref="M591:M616" si="145">I591/G591</f>
      </c>
      <c r="N591" s="1220">
        <f t="shared" ref="N591:N616" si="207">D591/X591</f>
      </c>
      <c r="O591" s="1239">
        <f t="shared" ref="O591:O616" si="83">S591/W591*1</f>
      </c>
      <c r="P591" s="1239">
        <f t="shared" ref="P591:P616" si="114">X591/W591</f>
      </c>
      <c r="Q591" s="1239">
        <f t="shared" ref="Q591:Q616" si="548">Z591/W591</f>
      </c>
      <c r="R591" s="1239">
        <f t="shared" ref="R591:R616" si="52">AA591/Z591</f>
      </c>
      <c r="S591" s="1240">
        <f t="shared" ref="S591:S616" si="300">Y591/T591</f>
      </c>
      <c r="T591" s="1239">
        <v>0.0246</v>
      </c>
      <c r="U591" s="1221">
        <v>25</v>
      </c>
      <c r="V591" s="1266">
        <f t="shared" ref="V591:V615" si="362">(D591/W591)*1000</f>
      </c>
      <c r="W591" s="1240">
        <v>16899</v>
      </c>
      <c r="X591" s="1240">
        <v>686</v>
      </c>
      <c r="Y591" s="1240">
        <v>57</v>
      </c>
      <c r="Z591" s="1240">
        <v>734</v>
      </c>
      <c r="AA591" s="1240">
        <v>36</v>
      </c>
      <c r="AB591" s="1240">
        <v>3</v>
      </c>
      <c r="AC591" s="1240">
        <v>0</v>
      </c>
      <c r="AD591" s="1240">
        <v>25</v>
      </c>
      <c r="AE591" s="1220">
        <f t="shared" ref="AE591:AE616" si="176">D591/Z591</f>
      </c>
      <c r="AF591" s="1220">
        <f t="shared" ref="AF591:AF616" si="238">AI591*1000/D591</f>
      </c>
      <c r="AG591" s="1241" t="s">
        <v>741</v>
      </c>
      <c r="AH591" s="1241" t="s">
        <v>796</v>
      </c>
      <c r="AI591" s="1241">
        <v>25</v>
      </c>
    </row>
    <row r="592">
      <c r="A592" s="1258"/>
      <c r="B592" s="1259" t="s">
        <v>739</v>
      </c>
      <c r="C592" s="1259" t="s">
        <v>743</v>
      </c>
      <c r="D592" s="1260">
        <f t="shared" si="477"/>
      </c>
      <c r="E592" s="1261">
        <v>821.11</v>
      </c>
      <c r="F592" s="1267">
        <v>1785.09</v>
      </c>
      <c r="G592" s="1268">
        <v>5</v>
      </c>
      <c r="H592" s="1269">
        <v>5</v>
      </c>
      <c r="I592" s="1265">
        <v>12027.03</v>
      </c>
      <c r="J592" s="1220">
        <f t="shared" si="21"/>
      </c>
      <c r="K592" s="1220">
        <f t="shared" si="269"/>
      </c>
      <c r="L592" s="1220">
        <f t="shared" si="331"/>
      </c>
      <c r="M592" s="1220">
        <f t="shared" si="145"/>
      </c>
      <c r="N592" s="1220">
        <f t="shared" si="207"/>
      </c>
      <c r="O592" s="1239">
        <f t="shared" si="83"/>
      </c>
      <c r="P592" s="1239">
        <f t="shared" si="114"/>
      </c>
      <c r="Q592" s="1239">
        <f t="shared" si="548"/>
      </c>
      <c r="R592" s="1239">
        <f t="shared" si="52"/>
      </c>
      <c r="S592" s="1240">
        <f t="shared" si="300"/>
      </c>
      <c r="T592" s="1270">
        <v>0.0322</v>
      </c>
      <c r="U592" s="1271">
        <v>40</v>
      </c>
      <c r="V592" s="1220">
        <f t="shared" si="362"/>
      </c>
      <c r="W592" s="1272">
        <v>24740</v>
      </c>
      <c r="X592" s="1221">
        <v>764</v>
      </c>
      <c r="Y592" s="1221">
        <v>135</v>
      </c>
      <c r="Z592" s="1221">
        <v>839</v>
      </c>
      <c r="AA592" s="1221">
        <v>72</v>
      </c>
      <c r="AB592" s="1221">
        <v>8</v>
      </c>
      <c r="AC592" s="1221">
        <v>1</v>
      </c>
      <c r="AD592" s="1221">
        <v>33</v>
      </c>
      <c r="AE592" s="1220">
        <f t="shared" si="176"/>
      </c>
      <c r="AF592" s="1220">
        <f t="shared" si="238"/>
      </c>
      <c r="AG592" s="1241" t="s">
        <v>741</v>
      </c>
      <c r="AH592" s="1241" t="s">
        <v>796</v>
      </c>
      <c r="AI592" s="1273">
        <v>22</v>
      </c>
    </row>
    <row r="593">
      <c r="A593" s="1258"/>
      <c r="B593" s="1259" t="s">
        <v>739</v>
      </c>
      <c r="C593" s="1259" t="s">
        <v>744</v>
      </c>
      <c r="D593" s="1267">
        <f t="shared" si="477"/>
      </c>
      <c r="E593" s="1274">
        <v>1091.64</v>
      </c>
      <c r="F593" s="1275">
        <v>1800.02</v>
      </c>
      <c r="G593" s="1276">
        <v>2</v>
      </c>
      <c r="H593" s="1276">
        <v>2</v>
      </c>
      <c r="I593" s="1265">
        <v>3944.66</v>
      </c>
      <c r="J593" s="1220">
        <f t="shared" si="21"/>
      </c>
      <c r="K593" s="1220">
        <f t="shared" si="269"/>
      </c>
      <c r="L593" s="1220">
        <f t="shared" si="331"/>
      </c>
      <c r="M593" s="1220">
        <f t="shared" si="145"/>
      </c>
      <c r="N593" s="1220">
        <f t="shared" si="207"/>
      </c>
      <c r="O593" s="1239">
        <f t="shared" si="83"/>
      </c>
      <c r="P593" s="1239">
        <f t="shared" si="114"/>
      </c>
      <c r="Q593" s="1239">
        <f t="shared" si="548"/>
      </c>
      <c r="R593" s="1239">
        <f t="shared" si="52"/>
      </c>
      <c r="S593" s="1240">
        <f t="shared" si="300"/>
      </c>
      <c r="T593" s="1270">
        <v>0.0247</v>
      </c>
      <c r="U593" s="1277">
        <v>47</v>
      </c>
      <c r="V593" s="1278">
        <f t="shared" si="362"/>
      </c>
      <c r="W593" s="1221">
        <v>23051</v>
      </c>
      <c r="X593" s="1221">
        <v>410</v>
      </c>
      <c r="Y593" s="1221">
        <v>94</v>
      </c>
      <c r="Z593" s="1221">
        <v>420</v>
      </c>
      <c r="AA593" s="1221">
        <v>51</v>
      </c>
      <c r="AB593" s="1221">
        <v>11</v>
      </c>
      <c r="AC593" s="1221">
        <v>0</v>
      </c>
      <c r="AD593" s="1221">
        <v>30</v>
      </c>
      <c r="AE593" s="1220">
        <f t="shared" si="176"/>
      </c>
      <c r="AF593" s="1220">
        <f t="shared" si="238"/>
      </c>
      <c r="AG593" s="1241" t="s">
        <v>741</v>
      </c>
      <c r="AH593" s="1241" t="s">
        <v>796</v>
      </c>
      <c r="AI593" s="1273">
        <v>32</v>
      </c>
    </row>
    <row customHeight="true" ht="18.452380952380953" r="594">
      <c r="A594" s="1258"/>
      <c r="B594" s="1259" t="s">
        <v>739</v>
      </c>
      <c r="C594" s="1259" t="s">
        <v>745</v>
      </c>
      <c r="D594" s="1262">
        <f t="shared" si="477"/>
      </c>
      <c r="E594" s="1275">
        <v>1053.12</v>
      </c>
      <c r="F594" s="1275">
        <v>1961.56</v>
      </c>
      <c r="G594" s="1279">
        <v>3</v>
      </c>
      <c r="H594" s="1276">
        <v>3</v>
      </c>
      <c r="I594" s="1265">
        <v>6527.85</v>
      </c>
      <c r="J594" s="1220">
        <f t="shared" si="21"/>
      </c>
      <c r="K594" s="1220">
        <f t="shared" si="269"/>
      </c>
      <c r="L594" s="1220">
        <f t="shared" si="331"/>
      </c>
      <c r="M594" s="1220">
        <f t="shared" si="145"/>
      </c>
      <c r="N594" s="1220">
        <f t="shared" si="207"/>
      </c>
      <c r="O594" s="1239">
        <f t="shared" si="83"/>
      </c>
      <c r="P594" s="1239">
        <f t="shared" si="114"/>
      </c>
      <c r="Q594" s="1239">
        <f t="shared" si="548"/>
      </c>
      <c r="R594" s="1239">
        <f t="shared" si="52"/>
      </c>
      <c r="S594" s="1240">
        <f t="shared" si="300"/>
      </c>
      <c r="T594" s="1270">
        <v>0.0217</v>
      </c>
      <c r="U594" s="1277">
        <v>51</v>
      </c>
      <c r="V594" s="1220">
        <f t="shared" si="362"/>
      </c>
      <c r="W594" s="1221">
        <v>22360</v>
      </c>
      <c r="X594" s="1221">
        <v>435</v>
      </c>
      <c r="Y594" s="1221">
        <v>89</v>
      </c>
      <c r="Z594" s="1221">
        <v>437</v>
      </c>
      <c r="AA594" s="1221">
        <v>55</v>
      </c>
      <c r="AB594" s="1221">
        <v>3</v>
      </c>
      <c r="AC594" s="1221">
        <v>1</v>
      </c>
      <c r="AD594" s="1221">
        <v>25</v>
      </c>
      <c r="AE594" s="1220">
        <f t="shared" si="176"/>
      </c>
      <c r="AF594" s="1220">
        <f t="shared" si="238"/>
      </c>
      <c r="AG594" s="1241" t="s">
        <v>741</v>
      </c>
      <c r="AH594" s="1241" t="s">
        <v>796</v>
      </c>
      <c r="AI594" s="1273">
        <v>18</v>
      </c>
    </row>
    <row r="595">
      <c r="A595" s="1258"/>
      <c r="B595" s="1259" t="s">
        <v>739</v>
      </c>
      <c r="C595" s="1259" t="s">
        <v>748</v>
      </c>
      <c r="D595" s="1262">
        <f t="shared" si="477"/>
      </c>
      <c r="E595" s="1275">
        <v>1202.06</v>
      </c>
      <c r="F595" s="1275">
        <v>2091.74</v>
      </c>
      <c r="G595" s="1276">
        <v>6</v>
      </c>
      <c r="H595" s="1276">
        <v>3</v>
      </c>
      <c r="I595" s="1265">
        <v>11051.649999999994</v>
      </c>
      <c r="J595" s="1220">
        <f t="shared" si="21"/>
      </c>
      <c r="K595" s="1220">
        <f t="shared" si="269"/>
      </c>
      <c r="L595" s="1220">
        <f t="shared" si="331"/>
      </c>
      <c r="M595" s="1220">
        <f t="shared" si="145"/>
      </c>
      <c r="N595" s="1220">
        <f t="shared" si="207"/>
      </c>
      <c r="O595" s="1239">
        <f t="shared" si="83"/>
      </c>
      <c r="P595" s="1239">
        <f t="shared" si="114"/>
      </c>
      <c r="Q595" s="1239">
        <f t="shared" si="548"/>
      </c>
      <c r="R595" s="1239">
        <f t="shared" si="52"/>
      </c>
      <c r="S595" s="1240">
        <f t="shared" si="300"/>
      </c>
      <c r="T595" s="1270">
        <v>0.0235</v>
      </c>
      <c r="U595" s="1277">
        <v>53</v>
      </c>
      <c r="V595" s="1220">
        <f t="shared" si="362"/>
      </c>
      <c r="W595" s="1221">
        <v>23330</v>
      </c>
      <c r="X595" s="1221">
        <v>387</v>
      </c>
      <c r="Y595" s="1221">
        <v>107</v>
      </c>
      <c r="Z595" s="1221">
        <v>393</v>
      </c>
      <c r="AA595" s="1221">
        <v>49</v>
      </c>
      <c r="AB595" s="1221">
        <v>4</v>
      </c>
      <c r="AC595" s="1221">
        <v>0</v>
      </c>
      <c r="AD595" s="1221">
        <v>17</v>
      </c>
      <c r="AE595" s="1220">
        <f t="shared" si="176"/>
      </c>
      <c r="AF595" s="1220">
        <f t="shared" si="238"/>
      </c>
      <c r="AG595" s="1241" t="s">
        <v>741</v>
      </c>
      <c r="AH595" s="1241" t="s">
        <v>796</v>
      </c>
      <c r="AI595" s="1273">
        <v>21</v>
      </c>
    </row>
    <row r="596">
      <c r="A596" s="1258"/>
      <c r="B596" s="1280" t="s">
        <v>746</v>
      </c>
      <c r="C596" s="1280"/>
      <c r="D596" s="1281">
        <f>SUM(D591:D595)</f>
      </c>
      <c r="E596" s="1282">
        <f>SUM(E591:E595)</f>
      </c>
      <c r="F596" s="1282">
        <f>SUM(F591:F595)</f>
      </c>
      <c r="G596" s="1282">
        <f>SUM(G591:G595)</f>
      </c>
      <c r="H596" s="1282">
        <f>SUM(H591:H595)</f>
      </c>
      <c r="I596" s="1283">
        <f>SUM(I591:I595)</f>
      </c>
      <c r="J596" s="1284">
        <f t="shared" si="21"/>
      </c>
      <c r="K596" s="1284">
        <f t="shared" si="269"/>
      </c>
      <c r="L596" s="1284">
        <f t="shared" si="331"/>
      </c>
      <c r="M596" s="1284">
        <f t="shared" si="145"/>
      </c>
      <c r="N596" s="1284">
        <f t="shared" si="207"/>
      </c>
      <c r="O596" s="1285">
        <f t="shared" si="83"/>
      </c>
      <c r="P596" s="1285">
        <f t="shared" si="114"/>
      </c>
      <c r="Q596" s="1285">
        <f t="shared" si="548"/>
      </c>
      <c r="R596" s="1285">
        <f t="shared" si="52"/>
      </c>
      <c r="S596" s="1286">
        <f t="shared" si="300"/>
      </c>
      <c r="T596" s="1285">
        <f>AVERAGE(T591:T595)</f>
      </c>
      <c r="U596" s="1287">
        <f>AVERAGE(U591:U595)</f>
      </c>
      <c r="V596" s="1284">
        <f t="shared" si="362"/>
      </c>
      <c r="W596" s="1242">
        <f>SUM(W591:W595)</f>
      </c>
      <c r="X596" s="1242">
        <f>SUM(X591:X595)</f>
      </c>
      <c r="Y596" s="1242">
        <f>SUM(Y591:Y595)</f>
      </c>
      <c r="Z596" s="1242">
        <f>SUM(Z591:Z595)</f>
      </c>
      <c r="AA596" s="1242">
        <f>SUM(AA591:AA595)</f>
      </c>
      <c r="AB596" s="1242">
        <f>SUM(AB591:AB595)</f>
      </c>
      <c r="AC596" s="1242">
        <f>SUM(AC591:AC595)</f>
      </c>
      <c r="AD596" s="1242">
        <f>SUM(AD591:AD595)</f>
      </c>
      <c r="AE596" s="1284">
        <f t="shared" si="176"/>
      </c>
      <c r="AF596" s="1288">
        <f t="shared" si="238"/>
      </c>
      <c r="AG596" s="1289"/>
      <c r="AH596" s="1289"/>
      <c r="AI596" s="1286">
        <f>SUM(AI591:AI595)</f>
      </c>
    </row>
    <row r="597">
      <c r="A597" s="1258"/>
      <c r="B597" s="1259" t="s">
        <v>752</v>
      </c>
      <c r="C597" s="1259" t="s">
        <v>749</v>
      </c>
      <c r="D597" s="1262">
        <f t="shared" ref="D597:D600" si="478">E597+F597</f>
      </c>
      <c r="E597" s="1279">
        <v>1249.18</v>
      </c>
      <c r="F597" s="1279">
        <v>2274.78</v>
      </c>
      <c r="G597" s="1276">
        <v>4</v>
      </c>
      <c r="H597" s="1276">
        <v>4</v>
      </c>
      <c r="I597" s="1265">
        <v>7016.909999999996</v>
      </c>
      <c r="J597" s="1220">
        <f t="shared" si="21"/>
      </c>
      <c r="K597" s="1220">
        <f t="shared" si="269"/>
      </c>
      <c r="L597" s="1220">
        <f t="shared" si="331"/>
      </c>
      <c r="M597" s="1220">
        <f t="shared" si="145"/>
      </c>
      <c r="N597" s="1220">
        <f t="shared" si="207"/>
      </c>
      <c r="O597" s="1239">
        <f t="shared" si="83"/>
      </c>
      <c r="P597" s="1239">
        <f t="shared" si="114"/>
      </c>
      <c r="Q597" s="1239">
        <f t="shared" si="548"/>
      </c>
      <c r="R597" s="1239">
        <f t="shared" si="52"/>
      </c>
      <c r="S597" s="1240">
        <f t="shared" si="300"/>
      </c>
      <c r="T597" s="1270">
        <v>0.0193</v>
      </c>
      <c r="U597" s="1277">
        <v>54</v>
      </c>
      <c r="V597" s="1220">
        <f t="shared" si="362"/>
      </c>
      <c r="W597" s="1221">
        <v>30656</v>
      </c>
      <c r="X597" s="1221">
        <v>489</v>
      </c>
      <c r="Y597" s="1221">
        <v>102</v>
      </c>
      <c r="Z597" s="1221">
        <v>502</v>
      </c>
      <c r="AA597" s="1221">
        <v>34</v>
      </c>
      <c r="AB597" s="1221">
        <v>5</v>
      </c>
      <c r="AC597" s="1221">
        <v>3</v>
      </c>
      <c r="AD597" s="1221">
        <v>32</v>
      </c>
      <c r="AE597" s="1220">
        <f t="shared" si="176"/>
      </c>
      <c r="AF597" s="1220">
        <f t="shared" si="238"/>
      </c>
      <c r="AG597" s="1241" t="s">
        <v>741</v>
      </c>
      <c r="AH597" s="1241" t="s">
        <v>796</v>
      </c>
      <c r="AI597" s="1273">
        <v>20</v>
      </c>
    </row>
    <row r="598">
      <c r="A598" s="1258"/>
      <c r="B598" s="1259" t="s">
        <v>752</v>
      </c>
      <c r="C598" s="1259" t="s">
        <v>750</v>
      </c>
      <c r="D598" s="1262">
        <f t="shared" si="478"/>
      </c>
      <c r="E598" s="1279">
        <v>1357</v>
      </c>
      <c r="F598" s="1279">
        <v>2166.79</v>
      </c>
      <c r="G598" s="1276">
        <v>7</v>
      </c>
      <c r="H598" s="1276">
        <v>6</v>
      </c>
      <c r="I598" s="1265">
        <v>12412.420000000006</v>
      </c>
      <c r="J598" s="1220">
        <f t="shared" si="21"/>
      </c>
      <c r="K598" s="1220">
        <f t="shared" si="269"/>
      </c>
      <c r="L598" s="1220">
        <f t="shared" si="331"/>
      </c>
      <c r="M598" s="1220">
        <f t="shared" si="145"/>
      </c>
      <c r="N598" s="1220">
        <f t="shared" si="207"/>
      </c>
      <c r="O598" s="1239">
        <f t="shared" si="83"/>
      </c>
      <c r="P598" s="1239">
        <f t="shared" si="114"/>
      </c>
      <c r="Q598" s="1239">
        <f t="shared" si="548"/>
      </c>
      <c r="R598" s="1239">
        <f t="shared" si="52"/>
      </c>
      <c r="S598" s="1240">
        <f t="shared" si="300"/>
      </c>
      <c r="T598" s="1270">
        <v>0.0201</v>
      </c>
      <c r="U598" s="1277">
        <v>56</v>
      </c>
      <c r="V598" s="1220">
        <f t="shared" si="362"/>
      </c>
      <c r="W598" s="1221">
        <v>32756</v>
      </c>
      <c r="X598" s="1221">
        <v>707</v>
      </c>
      <c r="Y598" s="1221">
        <v>125</v>
      </c>
      <c r="Z598" s="1221">
        <v>732</v>
      </c>
      <c r="AA598" s="1221">
        <v>100</v>
      </c>
      <c r="AB598" s="1221">
        <v>8</v>
      </c>
      <c r="AC598" s="1221">
        <v>0</v>
      </c>
      <c r="AD598" s="1221">
        <v>46</v>
      </c>
      <c r="AE598" s="1220">
        <f t="shared" si="176"/>
      </c>
      <c r="AF598" s="1220">
        <f t="shared" si="238"/>
      </c>
      <c r="AG598" s="1241" t="s">
        <v>741</v>
      </c>
      <c r="AH598" s="1241" t="s">
        <v>796</v>
      </c>
      <c r="AI598" s="1273">
        <v>32</v>
      </c>
    </row>
    <row r="599">
      <c r="A599" s="1258"/>
      <c r="B599" s="1259" t="s">
        <v>752</v>
      </c>
      <c r="C599" s="1259" t="s">
        <v>751</v>
      </c>
      <c r="D599" s="1262">
        <f t="shared" si="478"/>
      </c>
      <c r="E599" s="1279">
        <v>1038.3</v>
      </c>
      <c r="F599" s="1279">
        <v>2167.58</v>
      </c>
      <c r="G599" s="1276">
        <v>4</v>
      </c>
      <c r="H599" s="1276">
        <v>3</v>
      </c>
      <c r="I599" s="1265">
        <v>6594.529999999992</v>
      </c>
      <c r="J599" s="1220">
        <f t="shared" si="21"/>
      </c>
      <c r="K599" s="1220">
        <f t="shared" si="269"/>
      </c>
      <c r="L599" s="1220">
        <f t="shared" si="331"/>
      </c>
      <c r="M599" s="1220">
        <f t="shared" si="145"/>
      </c>
      <c r="N599" s="1220">
        <f t="shared" si="207"/>
      </c>
      <c r="O599" s="1239">
        <f t="shared" si="83"/>
      </c>
      <c r="P599" s="1239">
        <f t="shared" si="114"/>
      </c>
      <c r="Q599" s="1239">
        <f t="shared" si="548"/>
      </c>
      <c r="R599" s="1239">
        <f t="shared" si="52"/>
      </c>
      <c r="S599" s="1240">
        <f t="shared" si="300"/>
      </c>
      <c r="T599" s="1270">
        <v>0.0388</v>
      </c>
      <c r="U599" s="1277">
        <v>56</v>
      </c>
      <c r="V599" s="1220">
        <f t="shared" si="362"/>
      </c>
      <c r="W599" s="1221">
        <v>26483</v>
      </c>
      <c r="X599" s="1221">
        <v>420</v>
      </c>
      <c r="Y599" s="1221">
        <v>137</v>
      </c>
      <c r="Z599" s="1221">
        <v>429</v>
      </c>
      <c r="AA599" s="1221">
        <v>45</v>
      </c>
      <c r="AB599" s="1221">
        <v>2</v>
      </c>
      <c r="AC599" s="1221">
        <v>3</v>
      </c>
      <c r="AD599" s="1221">
        <v>50</v>
      </c>
      <c r="AE599" s="1220">
        <f t="shared" si="176"/>
      </c>
      <c r="AF599" s="1220">
        <f t="shared" si="238"/>
      </c>
      <c r="AG599" s="1241" t="s">
        <v>741</v>
      </c>
      <c r="AH599" s="1241" t="s">
        <v>796</v>
      </c>
      <c r="AI599" s="1273">
        <v>29</v>
      </c>
    </row>
    <row r="600">
      <c r="A600" s="1258"/>
      <c r="B600" s="1259" t="s">
        <v>752</v>
      </c>
      <c r="C600" s="1259" t="s">
        <v>753</v>
      </c>
      <c r="D600" s="1262">
        <f t="shared" si="478"/>
      </c>
      <c r="E600" s="1279">
        <v>984.76</v>
      </c>
      <c r="F600" s="1279">
        <v>2296.73</v>
      </c>
      <c r="G600" s="1279">
        <v>4</v>
      </c>
      <c r="H600" s="1276">
        <v>4</v>
      </c>
      <c r="I600" s="1265">
        <v>6943.380000000005</v>
      </c>
      <c r="J600" s="1220">
        <f t="shared" si="21"/>
      </c>
      <c r="K600" s="1220">
        <f t="shared" si="269"/>
      </c>
      <c r="L600" s="1220">
        <f t="shared" si="331"/>
      </c>
      <c r="M600" s="1220">
        <f t="shared" si="145"/>
      </c>
      <c r="N600" s="1220">
        <f t="shared" si="207"/>
      </c>
      <c r="O600" s="1239">
        <f t="shared" si="83"/>
      </c>
      <c r="P600" s="1239">
        <f t="shared" si="114"/>
      </c>
      <c r="Q600" s="1239">
        <f t="shared" si="548"/>
      </c>
      <c r="R600" s="1239">
        <f t="shared" si="52"/>
      </c>
      <c r="S600" s="1240">
        <f t="shared" si="300"/>
      </c>
      <c r="T600" s="1270">
        <v>0.0438</v>
      </c>
      <c r="U600" s="1277">
        <v>59</v>
      </c>
      <c r="V600" s="1220">
        <f t="shared" si="362"/>
      </c>
      <c r="W600" s="1221">
        <v>29252</v>
      </c>
      <c r="X600" s="1221">
        <v>460</v>
      </c>
      <c r="Y600" s="1221">
        <v>170</v>
      </c>
      <c r="Z600" s="1221">
        <v>459</v>
      </c>
      <c r="AA600" s="1221">
        <v>75</v>
      </c>
      <c r="AB600" s="1221">
        <v>5</v>
      </c>
      <c r="AC600" s="1221">
        <v>0</v>
      </c>
      <c r="AD600" s="1221">
        <v>42</v>
      </c>
      <c r="AE600" s="1220">
        <f t="shared" si="176"/>
      </c>
      <c r="AF600" s="1220">
        <f t="shared" si="238"/>
      </c>
      <c r="AG600" s="1241" t="s">
        <v>741</v>
      </c>
      <c r="AH600" s="1241" t="s">
        <v>796</v>
      </c>
      <c r="AI600" s="1241">
        <v>24</v>
      </c>
    </row>
    <row r="601">
      <c r="A601" s="1258"/>
      <c r="B601" s="1280" t="s">
        <v>746</v>
      </c>
      <c r="C601" s="1280"/>
      <c r="D601" s="1281">
        <f>SUM(D597:D600)</f>
      </c>
      <c r="E601" s="1282">
        <f>SUM(E597:E600)</f>
      </c>
      <c r="F601" s="1282">
        <f>SUM(F597:F600)</f>
      </c>
      <c r="G601" s="1282">
        <f>SUM(G597:G600)</f>
      </c>
      <c r="H601" s="1282">
        <f>SUM(H597:H600)</f>
      </c>
      <c r="I601" s="1282">
        <f>SUM(I597:I600)</f>
      </c>
      <c r="J601" s="1284">
        <f t="shared" si="21"/>
      </c>
      <c r="K601" s="1284">
        <f t="shared" si="269"/>
      </c>
      <c r="L601" s="1284">
        <f t="shared" si="331"/>
      </c>
      <c r="M601" s="1284">
        <f t="shared" si="145"/>
      </c>
      <c r="N601" s="1284">
        <f t="shared" si="207"/>
      </c>
      <c r="O601" s="1285">
        <f t="shared" si="83"/>
      </c>
      <c r="P601" s="1285">
        <f t="shared" si="114"/>
      </c>
      <c r="Q601" s="1285">
        <f t="shared" si="548"/>
      </c>
      <c r="R601" s="1285">
        <f t="shared" si="52"/>
      </c>
      <c r="S601" s="1286">
        <f t="shared" si="300"/>
      </c>
      <c r="T601" s="1285">
        <f>AVERAGE(T597:T600)</f>
      </c>
      <c r="U601" s="1287">
        <f>AVERAGE(U597:U600)</f>
      </c>
      <c r="V601" s="1287">
        <f t="shared" si="362"/>
      </c>
      <c r="W601" s="1242">
        <f>SUM(W597:W600)</f>
      </c>
      <c r="X601" s="1242">
        <f>SUM(X597:X600)</f>
      </c>
      <c r="Y601" s="1242">
        <f>SUM(Y597:Y600)</f>
      </c>
      <c r="Z601" s="1242">
        <f>SUM(Z597:Z600)</f>
      </c>
      <c r="AA601" s="1242">
        <f>SUM(AA597:AA600)</f>
      </c>
      <c r="AB601" s="1242">
        <f>SUM(AB597:AB600)</f>
      </c>
      <c r="AC601" s="1242">
        <f>SUM(AC597:AC600)</f>
      </c>
      <c r="AD601" s="1242">
        <f>SUM(AD597:AD600)</f>
      </c>
      <c r="AE601" s="1284">
        <f t="shared" si="176"/>
      </c>
      <c r="AF601" s="1288">
        <f t="shared" si="238"/>
      </c>
      <c r="AG601" s="1289"/>
      <c r="AH601" s="1289"/>
      <c r="AI601" s="1286">
        <f>SUM(AI597:AI600)</f>
      </c>
    </row>
    <row r="602">
      <c r="A602" s="1258"/>
      <c r="B602" s="1259" t="s">
        <v>763</v>
      </c>
      <c r="C602" s="1259" t="s">
        <v>754</v>
      </c>
      <c r="D602" s="1262">
        <f t="shared" ref="D602:D605" si="479">E602+F602</f>
      </c>
      <c r="E602" s="1279">
        <v>942.51</v>
      </c>
      <c r="F602" s="1279">
        <v>2034.86</v>
      </c>
      <c r="G602" s="1276">
        <v>5</v>
      </c>
      <c r="H602" s="1276">
        <v>5</v>
      </c>
      <c r="I602" s="1265">
        <v>8545.690000000002</v>
      </c>
      <c r="J602" s="1220">
        <f t="shared" si="21"/>
      </c>
      <c r="K602" s="1220">
        <f t="shared" si="269"/>
      </c>
      <c r="L602" s="1220">
        <f t="shared" si="331"/>
      </c>
      <c r="M602" s="1220">
        <f t="shared" si="145"/>
      </c>
      <c r="N602" s="1220">
        <f t="shared" si="207"/>
      </c>
      <c r="O602" s="1239">
        <f t="shared" si="83"/>
      </c>
      <c r="P602" s="1239">
        <f t="shared" si="114"/>
      </c>
      <c r="Q602" s="1239">
        <f t="shared" si="548"/>
      </c>
      <c r="R602" s="1239">
        <f t="shared" si="52"/>
      </c>
      <c r="S602" s="1240">
        <f t="shared" si="300"/>
      </c>
      <c r="T602" s="1270">
        <v>0.0416</v>
      </c>
      <c r="U602" s="1277">
        <v>61</v>
      </c>
      <c r="V602" s="1220">
        <f t="shared" si="362"/>
      </c>
      <c r="W602" s="1221">
        <v>29609</v>
      </c>
      <c r="X602" s="1221">
        <v>479</v>
      </c>
      <c r="Y602" s="1221">
        <v>163</v>
      </c>
      <c r="Z602" s="1221">
        <v>498</v>
      </c>
      <c r="AA602" s="1221">
        <v>64</v>
      </c>
      <c r="AB602" s="1221">
        <v>8</v>
      </c>
      <c r="AC602" s="1221">
        <v>4</v>
      </c>
      <c r="AD602" s="1221">
        <v>59</v>
      </c>
      <c r="AE602" s="1220">
        <f t="shared" si="176"/>
      </c>
      <c r="AF602" s="1220">
        <f t="shared" si="238"/>
      </c>
      <c r="AG602" s="1241" t="s">
        <v>741</v>
      </c>
      <c r="AH602" s="1241" t="s">
        <v>796</v>
      </c>
      <c r="AI602" s="1273">
        <v>32</v>
      </c>
    </row>
    <row r="603">
      <c r="A603" s="1258"/>
      <c r="B603" s="1259" t="s">
        <v>763</v>
      </c>
      <c r="C603" s="1259" t="s">
        <v>755</v>
      </c>
      <c r="D603" s="1262">
        <f t="shared" si="479"/>
      </c>
      <c r="E603" s="1279">
        <v>1018.27</v>
      </c>
      <c r="F603" s="1279">
        <v>1948.4</v>
      </c>
      <c r="G603" s="1279">
        <v>5</v>
      </c>
      <c r="H603" s="1276">
        <v>5</v>
      </c>
      <c r="I603" s="1265">
        <v>7667.9100000000035</v>
      </c>
      <c r="J603" s="1220">
        <f t="shared" si="21"/>
      </c>
      <c r="K603" s="1220">
        <f t="shared" si="269"/>
      </c>
      <c r="L603" s="1220">
        <f t="shared" si="331"/>
      </c>
      <c r="M603" s="1220">
        <f t="shared" si="145"/>
      </c>
      <c r="N603" s="1220">
        <f t="shared" si="207"/>
      </c>
      <c r="O603" s="1239">
        <f t="shared" si="83"/>
      </c>
      <c r="P603" s="1239">
        <f t="shared" si="114"/>
      </c>
      <c r="Q603" s="1239">
        <f t="shared" si="548"/>
      </c>
      <c r="R603" s="1239">
        <f t="shared" si="52"/>
      </c>
      <c r="S603" s="1240">
        <f t="shared" si="300"/>
      </c>
      <c r="T603" s="1270">
        <v>0.0367</v>
      </c>
      <c r="U603" s="1277">
        <v>62</v>
      </c>
      <c r="V603" s="1220">
        <f t="shared" si="362"/>
      </c>
      <c r="W603" s="1221">
        <v>26963</v>
      </c>
      <c r="X603" s="1221">
        <v>503</v>
      </c>
      <c r="Y603" s="1221">
        <v>138</v>
      </c>
      <c r="Z603" s="1221">
        <v>535</v>
      </c>
      <c r="AA603" s="1221">
        <v>82</v>
      </c>
      <c r="AB603" s="1221">
        <v>6</v>
      </c>
      <c r="AC603" s="1221">
        <v>3</v>
      </c>
      <c r="AD603" s="1221">
        <v>34</v>
      </c>
      <c r="AE603" s="1220">
        <f t="shared" si="176"/>
      </c>
      <c r="AF603" s="1220">
        <f t="shared" si="238"/>
      </c>
      <c r="AG603" s="1241" t="s">
        <v>756</v>
      </c>
      <c r="AH603" s="1241" t="s">
        <v>742</v>
      </c>
      <c r="AI603" s="1273">
        <v>27</v>
      </c>
    </row>
    <row r="604">
      <c r="A604" s="1258"/>
      <c r="B604" s="1259" t="s">
        <v>763</v>
      </c>
      <c r="C604" s="1259" t="s">
        <v>758</v>
      </c>
      <c r="D604" s="1262">
        <f t="shared" si="479"/>
      </c>
      <c r="E604" s="1279">
        <v>911.42</v>
      </c>
      <c r="F604" s="1279">
        <v>2002.67</v>
      </c>
      <c r="G604" s="1279">
        <v>4</v>
      </c>
      <c r="H604" s="1276">
        <v>3</v>
      </c>
      <c r="I604" s="1265">
        <v>7837.829999999987</v>
      </c>
      <c r="J604" s="1220">
        <f t="shared" si="21"/>
      </c>
      <c r="K604" s="1220">
        <f t="shared" si="269"/>
      </c>
      <c r="L604" s="1220">
        <f t="shared" si="331"/>
      </c>
      <c r="M604" s="1220">
        <f t="shared" si="145"/>
      </c>
      <c r="N604" s="1220">
        <f t="shared" si="207"/>
      </c>
      <c r="O604" s="1239">
        <f t="shared" si="83"/>
      </c>
      <c r="P604" s="1239">
        <f t="shared" si="114"/>
      </c>
      <c r="Q604" s="1239">
        <f t="shared" si="548"/>
      </c>
      <c r="R604" s="1239">
        <f t="shared" si="52"/>
      </c>
      <c r="S604" s="1240">
        <f t="shared" si="300"/>
      </c>
      <c r="T604" s="1270">
        <v>0.0236</v>
      </c>
      <c r="U604" s="1277">
        <v>62</v>
      </c>
      <c r="V604" s="1220">
        <f t="shared" si="362"/>
      </c>
      <c r="W604" s="1221">
        <v>30177</v>
      </c>
      <c r="X604" s="1221">
        <v>462</v>
      </c>
      <c r="Y604" s="1221">
        <v>136</v>
      </c>
      <c r="Z604" s="1221">
        <v>472</v>
      </c>
      <c r="AA604" s="1221">
        <v>93</v>
      </c>
      <c r="AB604" s="1221">
        <v>9</v>
      </c>
      <c r="AC604" s="1221">
        <v>2</v>
      </c>
      <c r="AD604" s="1221">
        <v>46</v>
      </c>
      <c r="AE604" s="1220">
        <f t="shared" si="176"/>
      </c>
      <c r="AF604" s="1220">
        <f t="shared" si="238"/>
      </c>
      <c r="AG604" s="1241" t="s">
        <v>756</v>
      </c>
      <c r="AH604" s="1241" t="s">
        <v>742</v>
      </c>
      <c r="AI604" s="1273">
        <v>23</v>
      </c>
    </row>
    <row r="605">
      <c r="A605" s="1258"/>
      <c r="B605" s="1259" t="s">
        <v>763</v>
      </c>
      <c r="C605" s="1259" t="s">
        <v>759</v>
      </c>
      <c r="D605" s="1262">
        <f t="shared" si="479"/>
      </c>
      <c r="E605" s="1279">
        <v>1000.58</v>
      </c>
      <c r="F605" s="1279">
        <v>1831.34</v>
      </c>
      <c r="G605" s="1279">
        <v>3</v>
      </c>
      <c r="H605" s="1276">
        <v>3</v>
      </c>
      <c r="I605" s="1265">
        <v>5296.010000000009</v>
      </c>
      <c r="J605" s="1220">
        <f t="shared" si="21"/>
      </c>
      <c r="K605" s="1220">
        <f t="shared" si="269"/>
      </c>
      <c r="L605" s="1220">
        <f t="shared" si="331"/>
      </c>
      <c r="M605" s="1220">
        <f t="shared" si="145"/>
      </c>
      <c r="N605" s="1220">
        <f t="shared" si="207"/>
      </c>
      <c r="O605" s="1239">
        <f t="shared" si="83"/>
      </c>
      <c r="P605" s="1239">
        <f t="shared" si="114"/>
      </c>
      <c r="Q605" s="1239">
        <f t="shared" si="548"/>
      </c>
      <c r="R605" s="1239">
        <f t="shared" si="52"/>
      </c>
      <c r="S605" s="1240">
        <f t="shared" si="300"/>
      </c>
      <c r="T605" s="1270">
        <v>0.0298</v>
      </c>
      <c r="U605" s="1277">
        <v>63</v>
      </c>
      <c r="V605" s="1220">
        <f t="shared" si="362"/>
      </c>
      <c r="W605" s="1221">
        <v>25434</v>
      </c>
      <c r="X605" s="1221">
        <v>381</v>
      </c>
      <c r="Y605" s="1221">
        <v>133</v>
      </c>
      <c r="Z605" s="1221">
        <v>400</v>
      </c>
      <c r="AA605" s="1221">
        <v>59</v>
      </c>
      <c r="AB605" s="1221">
        <v>7</v>
      </c>
      <c r="AC605" s="1221">
        <v>4</v>
      </c>
      <c r="AD605" s="1221">
        <v>26</v>
      </c>
      <c r="AE605" s="1220">
        <f t="shared" si="176"/>
      </c>
      <c r="AF605" s="1220">
        <f t="shared" si="238"/>
      </c>
      <c r="AG605" s="1241" t="s">
        <v>756</v>
      </c>
      <c r="AH605" s="1241" t="s">
        <v>742</v>
      </c>
      <c r="AI605" s="1273">
        <v>24</v>
      </c>
    </row>
    <row r="606">
      <c r="A606" s="1258"/>
      <c r="B606" s="1280" t="s">
        <v>746</v>
      </c>
      <c r="C606" s="1280"/>
      <c r="D606" s="1281">
        <f>SUM(D602:D605)</f>
      </c>
      <c r="E606" s="1282">
        <f>SUM(E602:E605)</f>
      </c>
      <c r="F606" s="1282">
        <f>SUM(F602:F605)</f>
      </c>
      <c r="G606" s="1282">
        <f>SUM(G602:G605)</f>
      </c>
      <c r="H606" s="1282">
        <f>SUM(H602:H605)</f>
      </c>
      <c r="I606" s="1282">
        <f>SUM(I602:I605)</f>
      </c>
      <c r="J606" s="1284">
        <f t="shared" si="21"/>
      </c>
      <c r="K606" s="1284">
        <f t="shared" si="269"/>
      </c>
      <c r="L606" s="1284">
        <f t="shared" si="331"/>
      </c>
      <c r="M606" s="1284">
        <f t="shared" si="145"/>
      </c>
      <c r="N606" s="1284">
        <f t="shared" si="207"/>
      </c>
      <c r="O606" s="1285">
        <f t="shared" si="83"/>
      </c>
      <c r="P606" s="1285">
        <f t="shared" si="114"/>
      </c>
      <c r="Q606" s="1285">
        <f t="shared" si="548"/>
      </c>
      <c r="R606" s="1285">
        <f t="shared" si="52"/>
      </c>
      <c r="S606" s="1286">
        <f t="shared" si="300"/>
      </c>
      <c r="T606" s="1285">
        <f>AVERAGE(T602:T605)</f>
      </c>
      <c r="U606" s="1287">
        <f>AVERAGE(U602:U605)</f>
      </c>
      <c r="V606" s="1287">
        <f t="shared" si="362"/>
      </c>
      <c r="W606" s="1242">
        <f>SUM(W602:W605)</f>
      </c>
      <c r="X606" s="1242">
        <f>SUM(X602:X605)</f>
      </c>
      <c r="Y606" s="1242">
        <f>SUM(Y602:Y605)</f>
      </c>
      <c r="Z606" s="1242">
        <f>SUM(Z602:Z605)</f>
      </c>
      <c r="AA606" s="1242">
        <f>SUM(AA602:AA605)</f>
      </c>
      <c r="AB606" s="1242">
        <f>SUM(AB602:AB605)</f>
      </c>
      <c r="AC606" s="1242">
        <f>SUM(AC602:AC605)</f>
      </c>
      <c r="AD606" s="1242">
        <f>SUM(AD602:AD605)</f>
      </c>
      <c r="AE606" s="1284">
        <f t="shared" si="176"/>
      </c>
      <c r="AF606" s="1288">
        <f t="shared" si="238"/>
      </c>
      <c r="AG606" s="1289"/>
      <c r="AH606" s="1289"/>
      <c r="AI606" s="1242">
        <f>SUM(AI602:AI605)</f>
      </c>
    </row>
    <row r="607">
      <c r="A607" s="1258"/>
      <c r="B607" s="1259" t="s">
        <v>771</v>
      </c>
      <c r="C607" s="1259" t="s">
        <v>761</v>
      </c>
      <c r="D607" s="1262">
        <f t="shared" ref="D607:D610" si="480">E607+F607</f>
      </c>
      <c r="E607" s="1275">
        <v>860.46</v>
      </c>
      <c r="F607" s="1275">
        <v>2162.24</v>
      </c>
      <c r="G607" s="1279">
        <v>0</v>
      </c>
      <c r="H607" s="1276">
        <v>0</v>
      </c>
      <c r="I607" s="1265">
        <v>0</v>
      </c>
      <c r="J607" s="1220">
        <f t="shared" si="21"/>
      </c>
      <c r="K607" s="1220">
        <f t="shared" si="269"/>
      </c>
      <c r="L607" s="1220">
        <f t="shared" si="331"/>
      </c>
      <c r="M607" s="1220">
        <f t="shared" si="145"/>
      </c>
      <c r="N607" s="1220">
        <f t="shared" si="207"/>
      </c>
      <c r="O607" s="1239">
        <f t="shared" si="83"/>
      </c>
      <c r="P607" s="1239">
        <f t="shared" si="114"/>
      </c>
      <c r="Q607" s="1239">
        <f t="shared" si="548"/>
      </c>
      <c r="R607" s="1239">
        <f t="shared" si="52"/>
      </c>
      <c r="S607" s="1240">
        <f t="shared" si="300"/>
      </c>
      <c r="T607" s="1270">
        <v>0.0308</v>
      </c>
      <c r="U607" s="1277">
        <v>64</v>
      </c>
      <c r="V607" s="1220">
        <f t="shared" si="362"/>
      </c>
      <c r="W607" s="1221">
        <v>30579</v>
      </c>
      <c r="X607" s="1221">
        <v>383</v>
      </c>
      <c r="Y607" s="1221">
        <v>136</v>
      </c>
      <c r="Z607" s="1221">
        <v>375</v>
      </c>
      <c r="AA607" s="1221">
        <v>67</v>
      </c>
      <c r="AB607" s="1221">
        <v>5</v>
      </c>
      <c r="AC607" s="1221">
        <v>0</v>
      </c>
      <c r="AD607" s="1221">
        <v>42</v>
      </c>
      <c r="AE607" s="1220">
        <f t="shared" si="176"/>
      </c>
      <c r="AF607" s="1220">
        <f t="shared" si="238"/>
      </c>
      <c r="AG607" s="1241" t="s">
        <v>756</v>
      </c>
      <c r="AH607" s="1241" t="s">
        <v>742</v>
      </c>
      <c r="AI607" s="1273">
        <v>28</v>
      </c>
    </row>
    <row r="608">
      <c r="A608" s="1258"/>
      <c r="B608" s="1259" t="s">
        <v>771</v>
      </c>
      <c r="C608" s="1259" t="s">
        <v>762</v>
      </c>
      <c r="D608" s="1262">
        <f t="shared" si="480"/>
      </c>
      <c r="E608" s="1275">
        <v>1132.37</v>
      </c>
      <c r="F608" s="1275">
        <v>2095.08</v>
      </c>
      <c r="G608" s="1276">
        <v>8</v>
      </c>
      <c r="H608" s="1276">
        <v>7</v>
      </c>
      <c r="I608" s="1265">
        <v>14051.910000000003</v>
      </c>
      <c r="J608" s="1220">
        <f t="shared" si="21"/>
      </c>
      <c r="K608" s="1220">
        <f t="shared" si="269"/>
      </c>
      <c r="L608" s="1220">
        <f t="shared" si="331"/>
      </c>
      <c r="M608" s="1220">
        <f t="shared" si="145"/>
      </c>
      <c r="N608" s="1220">
        <f t="shared" si="207"/>
      </c>
      <c r="O608" s="1239">
        <f t="shared" si="83"/>
      </c>
      <c r="P608" s="1239">
        <f t="shared" si="114"/>
      </c>
      <c r="Q608" s="1239">
        <f t="shared" si="548"/>
      </c>
      <c r="R608" s="1239">
        <f t="shared" si="52"/>
      </c>
      <c r="S608" s="1240">
        <f t="shared" si="300"/>
      </c>
      <c r="T608" s="1270">
        <v>0.0309</v>
      </c>
      <c r="U608" s="1277">
        <v>64</v>
      </c>
      <c r="V608" s="1220">
        <f t="shared" si="362"/>
      </c>
      <c r="W608" s="1221">
        <v>31165</v>
      </c>
      <c r="X608" s="1221">
        <v>648</v>
      </c>
      <c r="Y608" s="1221">
        <v>153</v>
      </c>
      <c r="Z608" s="1221">
        <v>684</v>
      </c>
      <c r="AA608" s="1221">
        <v>64</v>
      </c>
      <c r="AB608" s="1221">
        <v>13</v>
      </c>
      <c r="AC608" s="1221">
        <v>0</v>
      </c>
      <c r="AD608" s="1221">
        <v>47</v>
      </c>
      <c r="AE608" s="1220">
        <f t="shared" si="176"/>
      </c>
      <c r="AF608" s="1220">
        <f t="shared" si="238"/>
      </c>
      <c r="AG608" s="1241" t="s">
        <v>756</v>
      </c>
      <c r="AH608" s="1241" t="s">
        <v>742</v>
      </c>
      <c r="AI608" s="1273">
        <v>32</v>
      </c>
    </row>
    <row r="609">
      <c r="A609" s="1258"/>
      <c r="B609" s="1259" t="s">
        <v>771</v>
      </c>
      <c r="C609" s="1259" t="s">
        <v>764</v>
      </c>
      <c r="D609" s="1262">
        <f t="shared" si="480"/>
      </c>
      <c r="E609" s="1275">
        <v>1015.44</v>
      </c>
      <c r="F609" s="1275">
        <v>1912.34</v>
      </c>
      <c r="G609" s="1276">
        <v>4</v>
      </c>
      <c r="H609" s="1276">
        <v>4</v>
      </c>
      <c r="I609" s="1265">
        <v>7805.6600000000035</v>
      </c>
      <c r="J609" s="1220">
        <f t="shared" si="21"/>
      </c>
      <c r="K609" s="1220">
        <f t="shared" si="269"/>
      </c>
      <c r="L609" s="1220">
        <f t="shared" si="331"/>
      </c>
      <c r="M609" s="1220">
        <f t="shared" si="145"/>
      </c>
      <c r="N609" s="1220">
        <f t="shared" si="207"/>
      </c>
      <c r="O609" s="1239">
        <f t="shared" si="83"/>
      </c>
      <c r="P609" s="1239">
        <f t="shared" si="114"/>
      </c>
      <c r="Q609" s="1239">
        <f t="shared" si="548"/>
      </c>
      <c r="R609" s="1239">
        <f t="shared" si="52"/>
      </c>
      <c r="S609" s="1240">
        <f t="shared" si="300"/>
      </c>
      <c r="T609" s="1270">
        <v>0.0279</v>
      </c>
      <c r="U609" s="1277">
        <v>65</v>
      </c>
      <c r="V609" s="1220">
        <f t="shared" si="362"/>
      </c>
      <c r="W609" s="1221">
        <v>26695</v>
      </c>
      <c r="X609" s="1221">
        <v>385</v>
      </c>
      <c r="Y609" s="1221">
        <v>123</v>
      </c>
      <c r="Z609" s="1221">
        <v>395</v>
      </c>
      <c r="AA609" s="1221">
        <v>54</v>
      </c>
      <c r="AB609" s="1221">
        <v>8</v>
      </c>
      <c r="AC609" s="1221">
        <v>4</v>
      </c>
      <c r="AD609" s="1221">
        <v>33</v>
      </c>
      <c r="AE609" s="1220">
        <f t="shared" si="176"/>
      </c>
      <c r="AF609" s="1220">
        <f t="shared" si="238"/>
      </c>
      <c r="AG609" s="1241" t="s">
        <v>756</v>
      </c>
      <c r="AH609" s="1241" t="s">
        <v>742</v>
      </c>
      <c r="AI609" s="1273">
        <v>23</v>
      </c>
    </row>
    <row r="610">
      <c r="A610" s="1258"/>
      <c r="B610" s="1259" t="s">
        <v>771</v>
      </c>
      <c r="C610" s="1259" t="s">
        <v>765</v>
      </c>
      <c r="D610" s="1262">
        <f t="shared" si="480"/>
      </c>
      <c r="E610" s="1275">
        <v>1022.6</v>
      </c>
      <c r="F610" s="1275">
        <v>2012.31</v>
      </c>
      <c r="G610" s="1279">
        <v>4</v>
      </c>
      <c r="H610" s="1276">
        <v>4</v>
      </c>
      <c r="I610" s="1265">
        <v>7541.819999999978</v>
      </c>
      <c r="J610" s="1220">
        <f t="shared" si="21"/>
      </c>
      <c r="K610" s="1220">
        <f t="shared" si="269"/>
      </c>
      <c r="L610" s="1220">
        <f t="shared" si="331"/>
      </c>
      <c r="M610" s="1220">
        <f t="shared" si="145"/>
      </c>
      <c r="N610" s="1220">
        <f t="shared" si="207"/>
      </c>
      <c r="O610" s="1239">
        <f t="shared" si="83"/>
      </c>
      <c r="P610" s="1239">
        <f t="shared" si="114"/>
      </c>
      <c r="Q610" s="1239">
        <f t="shared" si="548"/>
      </c>
      <c r="R610" s="1239">
        <f t="shared" si="52"/>
      </c>
      <c r="S610" s="1240">
        <f t="shared" si="300"/>
      </c>
      <c r="T610" s="1270">
        <v>0.0239</v>
      </c>
      <c r="U610" s="1277">
        <v>65</v>
      </c>
      <c r="V610" s="1220">
        <f t="shared" si="362"/>
      </c>
      <c r="W610" s="1221">
        <v>27461</v>
      </c>
      <c r="X610" s="1221">
        <v>479</v>
      </c>
      <c r="Y610" s="1221">
        <v>138</v>
      </c>
      <c r="Z610" s="1221">
        <v>491</v>
      </c>
      <c r="AA610" s="1221">
        <v>53</v>
      </c>
      <c r="AB610" s="1221">
        <v>4</v>
      </c>
      <c r="AC610" s="1221">
        <v>1</v>
      </c>
      <c r="AD610" s="1221">
        <v>38</v>
      </c>
      <c r="AE610" s="1220">
        <f t="shared" si="176"/>
      </c>
      <c r="AF610" s="1220">
        <f t="shared" si="238"/>
      </c>
      <c r="AG610" s="1241" t="s">
        <v>756</v>
      </c>
      <c r="AH610" s="1241" t="s">
        <v>742</v>
      </c>
      <c r="AI610" s="1273">
        <v>29</v>
      </c>
    </row>
    <row r="611">
      <c r="A611" s="1258"/>
      <c r="B611" s="1280" t="s">
        <v>746</v>
      </c>
      <c r="C611" s="1280"/>
      <c r="D611" s="1281">
        <f>SUM(D607:D610)</f>
      </c>
      <c r="E611" s="1282">
        <f>SUM(E607:E610)</f>
      </c>
      <c r="F611" s="1282">
        <f>SUM(F607:F610)</f>
      </c>
      <c r="G611" s="1282">
        <f>SUM(G607:G610)</f>
      </c>
      <c r="H611" s="1282">
        <f>SUM(H607:H610)</f>
      </c>
      <c r="I611" s="1282">
        <f>SUM(I607:I610)</f>
      </c>
      <c r="J611" s="1284">
        <f t="shared" si="21"/>
      </c>
      <c r="K611" s="1284">
        <f t="shared" si="269"/>
      </c>
      <c r="L611" s="1284">
        <f t="shared" si="331"/>
      </c>
      <c r="M611" s="1284">
        <f t="shared" si="145"/>
      </c>
      <c r="N611" s="1284">
        <f t="shared" si="207"/>
      </c>
      <c r="O611" s="1285">
        <f t="shared" si="83"/>
      </c>
      <c r="P611" s="1285">
        <f t="shared" si="114"/>
      </c>
      <c r="Q611" s="1285">
        <f t="shared" si="548"/>
      </c>
      <c r="R611" s="1285">
        <f t="shared" si="52"/>
      </c>
      <c r="S611" s="1286">
        <f t="shared" si="300"/>
      </c>
      <c r="T611" s="1285">
        <f>AVERAGE(T607:T610)</f>
      </c>
      <c r="U611" s="1287">
        <f>AVERAGE(U607:U610)</f>
      </c>
      <c r="V611" s="1287">
        <f t="shared" si="362"/>
      </c>
      <c r="W611" s="1242">
        <f>SUM(W607:W610)</f>
      </c>
      <c r="X611" s="1242">
        <f>SUM(X607:X610)</f>
      </c>
      <c r="Y611" s="1242">
        <f>SUM(Y607:Y610)</f>
      </c>
      <c r="Z611" s="1242">
        <f>SUM(Z607:Z610)</f>
      </c>
      <c r="AA611" s="1242">
        <f>SUM(AA607:AA610)</f>
      </c>
      <c r="AB611" s="1242">
        <f>SUM(AB607:AB610)</f>
      </c>
      <c r="AC611" s="1242">
        <f>SUM(AC607:AC610)</f>
      </c>
      <c r="AD611" s="1242">
        <f>SUM(AD607:AD610)</f>
      </c>
      <c r="AE611" s="1284">
        <f t="shared" si="176"/>
      </c>
      <c r="AF611" s="1288">
        <f t="shared" si="238"/>
      </c>
      <c r="AG611" s="1289"/>
      <c r="AH611" s="1289"/>
      <c r="AI611" s="1242">
        <f>SUM(AI607:AI610)</f>
      </c>
    </row>
    <row r="612">
      <c r="A612" s="1258"/>
      <c r="B612" s="1259" t="s">
        <v>760</v>
      </c>
      <c r="C612" s="1259" t="s">
        <v>766</v>
      </c>
      <c r="D612" s="1262">
        <f t="shared" ref="D612:D614" si="481">E612+F612</f>
      </c>
      <c r="E612" s="1275">
        <v>972.81</v>
      </c>
      <c r="F612" s="1275">
        <v>1990.05</v>
      </c>
      <c r="G612" s="1279">
        <v>9</v>
      </c>
      <c r="H612" s="1276">
        <v>9</v>
      </c>
      <c r="I612" s="1265">
        <v>16383.529999999999</v>
      </c>
      <c r="J612" s="1220">
        <f t="shared" si="21"/>
      </c>
      <c r="K612" s="1220">
        <f t="shared" si="269"/>
      </c>
      <c r="L612" s="1220">
        <f t="shared" si="331"/>
      </c>
      <c r="M612" s="1220">
        <f t="shared" si="145"/>
      </c>
      <c r="N612" s="1220">
        <f t="shared" si="207"/>
      </c>
      <c r="O612" s="1239">
        <f t="shared" si="83"/>
      </c>
      <c r="P612" s="1239">
        <f t="shared" si="114"/>
      </c>
      <c r="Q612" s="1239">
        <f t="shared" si="548"/>
      </c>
      <c r="R612" s="1239">
        <f t="shared" si="52"/>
      </c>
      <c r="S612" s="1240">
        <f t="shared" si="300"/>
      </c>
      <c r="T612" s="1270">
        <v>0.0235</v>
      </c>
      <c r="U612" s="1277">
        <v>67</v>
      </c>
      <c r="V612" s="1220">
        <f t="shared" si="362"/>
      </c>
      <c r="W612" s="1221">
        <v>29985</v>
      </c>
      <c r="X612" s="1221">
        <v>552</v>
      </c>
      <c r="Y612" s="1221">
        <v>133</v>
      </c>
      <c r="Z612" s="1221">
        <v>583</v>
      </c>
      <c r="AA612" s="1221">
        <v>95</v>
      </c>
      <c r="AB612" s="1221">
        <v>13</v>
      </c>
      <c r="AC612" s="1221">
        <v>2</v>
      </c>
      <c r="AD612" s="1221">
        <v>36</v>
      </c>
      <c r="AE612" s="1220">
        <f t="shared" si="176"/>
      </c>
      <c r="AF612" s="1220">
        <f t="shared" si="238"/>
      </c>
      <c r="AG612" s="1241" t="s">
        <v>756</v>
      </c>
      <c r="AH612" s="1241" t="s">
        <v>742</v>
      </c>
      <c r="AI612" s="1273">
        <v>29</v>
      </c>
    </row>
    <row r="613">
      <c r="A613" s="1258"/>
      <c r="B613" s="1259" t="s">
        <v>760</v>
      </c>
      <c r="C613" s="1259" t="s">
        <v>767</v>
      </c>
      <c r="D613" s="1262">
        <f t="shared" si="481"/>
      </c>
      <c r="E613" s="1275">
        <v>567.09</v>
      </c>
      <c r="F613" s="1275">
        <v>1600.62</v>
      </c>
      <c r="G613" s="1279">
        <v>1</v>
      </c>
      <c r="H613" s="1276">
        <v>1</v>
      </c>
      <c r="I613" s="1265">
        <v>1949.8099999999977</v>
      </c>
      <c r="J613" s="1220">
        <f t="shared" si="21"/>
      </c>
      <c r="K613" s="1220">
        <f t="shared" si="269"/>
      </c>
      <c r="L613" s="1220">
        <f t="shared" si="331"/>
      </c>
      <c r="M613" s="1220">
        <f t="shared" si="145"/>
      </c>
      <c r="N613" s="1220">
        <f t="shared" si="207"/>
      </c>
      <c r="O613" s="1239">
        <f t="shared" si="83"/>
      </c>
      <c r="P613" s="1239">
        <f t="shared" si="114"/>
      </c>
      <c r="Q613" s="1239">
        <f t="shared" si="548"/>
      </c>
      <c r="R613" s="1239">
        <f t="shared" si="52"/>
      </c>
      <c r="S613" s="1240">
        <f t="shared" si="300"/>
      </c>
      <c r="T613" s="1270">
        <v>0.025</v>
      </c>
      <c r="U613" s="1277">
        <v>67</v>
      </c>
      <c r="V613" s="1220">
        <f t="shared" si="362"/>
      </c>
      <c r="W613" s="1221">
        <v>26062</v>
      </c>
      <c r="X613" s="1221">
        <v>440</v>
      </c>
      <c r="Y613" s="1221">
        <v>110</v>
      </c>
      <c r="Z613" s="1221">
        <v>464</v>
      </c>
      <c r="AA613" s="1221">
        <v>59</v>
      </c>
      <c r="AB613" s="1221">
        <v>6</v>
      </c>
      <c r="AC613" s="1221">
        <v>1</v>
      </c>
      <c r="AD613" s="1221">
        <v>37</v>
      </c>
      <c r="AE613" s="1220">
        <f t="shared" si="176"/>
      </c>
      <c r="AF613" s="1220">
        <f t="shared" si="238"/>
      </c>
      <c r="AG613" s="1241" t="s">
        <v>756</v>
      </c>
      <c r="AH613" s="1241" t="s">
        <v>742</v>
      </c>
      <c r="AI613" s="1273">
        <v>19</v>
      </c>
    </row>
    <row r="614">
      <c r="A614" s="1258"/>
      <c r="B614" s="1259" t="s">
        <v>760</v>
      </c>
      <c r="C614" s="1259" t="s">
        <v>768</v>
      </c>
      <c r="D614" s="1262">
        <f t="shared" si="481"/>
      </c>
      <c r="E614" s="1275">
        <v>356.88</v>
      </c>
      <c r="F614" s="1275">
        <v>633.24</v>
      </c>
      <c r="G614" s="1276">
        <v>1</v>
      </c>
      <c r="H614" s="1276">
        <v>1</v>
      </c>
      <c r="I614" s="1265">
        <v>1048.9100000000035</v>
      </c>
      <c r="J614" s="1220">
        <f t="shared" si="21"/>
      </c>
      <c r="K614" s="1220">
        <f t="shared" si="269"/>
      </c>
      <c r="L614" s="1220">
        <f t="shared" si="331"/>
      </c>
      <c r="M614" s="1220">
        <f t="shared" si="145"/>
      </c>
      <c r="N614" s="1220">
        <f t="shared" si="207"/>
      </c>
      <c r="O614" s="1239">
        <f t="shared" si="83"/>
      </c>
      <c r="P614" s="1239">
        <f t="shared" si="114"/>
      </c>
      <c r="Q614" s="1239">
        <f t="shared" si="548"/>
      </c>
      <c r="R614" s="1239">
        <f t="shared" si="52"/>
      </c>
      <c r="S614" s="1240">
        <f t="shared" si="300"/>
      </c>
      <c r="T614" s="1270">
        <v>0.0248</v>
      </c>
      <c r="U614" s="1277">
        <v>66</v>
      </c>
      <c r="V614" s="1220">
        <f t="shared" si="362"/>
      </c>
      <c r="W614" s="1221">
        <v>13248</v>
      </c>
      <c r="X614" s="1221">
        <v>299</v>
      </c>
      <c r="Y614" s="1221">
        <v>60</v>
      </c>
      <c r="Z614" s="1221">
        <v>321</v>
      </c>
      <c r="AA614" s="1221">
        <v>4</v>
      </c>
      <c r="AB614" s="1221">
        <v>3</v>
      </c>
      <c r="AC614" s="1221">
        <v>0</v>
      </c>
      <c r="AD614" s="1221">
        <v>19</v>
      </c>
      <c r="AE614" s="1220">
        <f t="shared" si="176"/>
      </c>
      <c r="AF614" s="1220">
        <f t="shared" si="238"/>
      </c>
      <c r="AG614" s="1241" t="s">
        <v>756</v>
      </c>
      <c r="AH614" s="1241" t="s">
        <v>742</v>
      </c>
      <c r="AI614" s="1273">
        <v>3</v>
      </c>
    </row>
    <row r="615">
      <c r="A615" s="1258"/>
      <c r="B615" s="1280" t="s">
        <v>746</v>
      </c>
      <c r="C615" s="1280"/>
      <c r="D615" s="1281">
        <f>SUM(D612:D614)</f>
      </c>
      <c r="E615" s="1282">
        <f>SUM(E612:E614)</f>
      </c>
      <c r="F615" s="1282">
        <f>SUM(F612:F614)</f>
      </c>
      <c r="G615" s="1282">
        <f>SUM(G612:G614)</f>
      </c>
      <c r="H615" s="1282">
        <f>SUM(H612:H614)</f>
      </c>
      <c r="I615" s="1282">
        <f>SUM(I612:I614)</f>
      </c>
      <c r="J615" s="1284">
        <f t="shared" si="21"/>
      </c>
      <c r="K615" s="1284">
        <f t="shared" si="269"/>
      </c>
      <c r="L615" s="1284">
        <f t="shared" si="331"/>
      </c>
      <c r="M615" s="1284">
        <f t="shared" si="145"/>
      </c>
      <c r="N615" s="1284">
        <f t="shared" si="207"/>
      </c>
      <c r="O615" s="1285">
        <f t="shared" si="83"/>
      </c>
      <c r="P615" s="1285">
        <f t="shared" si="114"/>
      </c>
      <c r="Q615" s="1285">
        <f t="shared" si="548"/>
      </c>
      <c r="R615" s="1285">
        <f t="shared" si="52"/>
      </c>
      <c r="S615" s="1286">
        <f t="shared" si="300"/>
      </c>
      <c r="T615" s="1285">
        <f>AVERAGE(T612:T614)</f>
      </c>
      <c r="U615" s="1287">
        <f>AVERAGE(U612:U614)</f>
      </c>
      <c r="V615" s="1287">
        <f t="shared" si="362"/>
      </c>
      <c r="W615" s="1242">
        <f>SUM(W612:W614)</f>
      </c>
      <c r="X615" s="1242">
        <f>SUM(X612:X614)</f>
      </c>
      <c r="Y615" s="1242">
        <f>SUM(Y612:Y614)</f>
      </c>
      <c r="Z615" s="1242">
        <f>SUM(Z612:Z614)</f>
      </c>
      <c r="AA615" s="1242">
        <f>SUM(AA612:AA614)</f>
      </c>
      <c r="AB615" s="1242">
        <f>SUM(AB612:AB614)</f>
      </c>
      <c r="AC615" s="1242">
        <f>SUM(AC612:AC614)</f>
      </c>
      <c r="AD615" s="1242">
        <f>SUM(AD612:AD614)</f>
      </c>
      <c r="AE615" s="1284">
        <f t="shared" si="176"/>
      </c>
      <c r="AF615" s="1288">
        <f t="shared" si="238"/>
      </c>
      <c r="AG615" s="1289"/>
      <c r="AH615" s="1289"/>
      <c r="AI615" s="1242">
        <f>SUM(AI612:AI614)</f>
      </c>
    </row>
    <row r="616">
      <c r="A616" s="1258"/>
      <c r="B616" s="1201" t="s">
        <v>769</v>
      </c>
      <c r="C616" s="1201"/>
      <c r="D616" s="1290">
        <f>D601+D596+D611+D606+D615</f>
      </c>
      <c r="E616" s="1291">
        <f>E601+E596+E611+E606+E615</f>
      </c>
      <c r="F616" s="1291">
        <f>F601+F596+F611+F606+F615</f>
      </c>
      <c r="G616" s="1291">
        <f>G601+G596+G611+G606+G615</f>
      </c>
      <c r="H616" s="1291">
        <f>H601+H596+H611+H606+H615</f>
      </c>
      <c r="I616" s="1291">
        <f>I601+I596+I611+I606+I615</f>
      </c>
      <c r="J616" s="1292">
        <f t="shared" si="21"/>
      </c>
      <c r="K616" s="1292">
        <f t="shared" si="269"/>
      </c>
      <c r="L616" s="1292">
        <f t="shared" si="331"/>
      </c>
      <c r="M616" s="1292">
        <f t="shared" si="145"/>
      </c>
      <c r="N616" s="1292">
        <f t="shared" si="207"/>
      </c>
      <c r="O616" s="1293">
        <f t="shared" si="83"/>
      </c>
      <c r="P616" s="1293">
        <f t="shared" si="114"/>
      </c>
      <c r="Q616" s="1293">
        <f t="shared" si="548"/>
      </c>
      <c r="R616" s="1293">
        <f t="shared" si="52"/>
      </c>
      <c r="S616" s="1294">
        <f t="shared" si="300"/>
      </c>
      <c r="T616" s="1292">
        <f>(T601+T596+T611+T606+T615)/5</f>
      </c>
      <c r="U616" s="1292">
        <f>(U601+U596+U611+U606+U615)/5</f>
      </c>
      <c r="V616" s="1292">
        <f>(V601+V596+V611+V606+V615)/5</f>
      </c>
      <c r="W616" s="1291">
        <f>W601+W596+W611+W606+W615</f>
      </c>
      <c r="X616" s="1291">
        <f>X601+X596+X611+X606+X615</f>
      </c>
      <c r="Y616" s="1291">
        <f>Y601+Y596+Y611+Y606+Y615</f>
      </c>
      <c r="Z616" s="1291">
        <f>Z601+Z596+Z611+Z606+Z615</f>
      </c>
      <c r="AA616" s="1291">
        <f>AA601+AA596+AA611+AA606+AA615</f>
      </c>
      <c r="AB616" s="1291">
        <f>AB601+AB596+AB611+AB606+AB615</f>
      </c>
      <c r="AC616" s="1291">
        <f>AC601+AC596+AC611+AC606+AC615</f>
      </c>
      <c r="AD616" s="1291">
        <f>AD601+AD596+AD611+AD606+AD615</f>
      </c>
      <c r="AE616" s="1292">
        <f t="shared" si="176"/>
      </c>
      <c r="AF616" s="1295">
        <f t="shared" si="238"/>
      </c>
      <c r="AG616" s="1296"/>
      <c r="AH616" s="1296"/>
      <c r="AI616" s="1291">
        <f>AI601+AI596+AI611+AI606+AI615</f>
      </c>
    </row>
    <row customHeight="true" ht="18.452380952380953" r="617">
      <c r="A617" s="1155" t="s">
        <v>700</v>
      </c>
      <c r="B617" s="1155" t="s">
        <v>701</v>
      </c>
      <c r="C617" s="1155"/>
      <c r="D617" s="1245" t="s">
        <v>702</v>
      </c>
      <c r="E617" s="1245"/>
      <c r="F617" s="1245"/>
      <c r="G617" s="1245"/>
      <c r="H617" s="1245"/>
      <c r="I617" s="1245"/>
      <c r="J617" s="1245"/>
      <c r="K617" s="1245"/>
      <c r="L617" s="1245"/>
      <c r="M617" s="1245"/>
      <c r="N617" s="1247" t="s">
        <v>703</v>
      </c>
      <c r="O617" s="1247"/>
      <c r="P617" s="1247"/>
      <c r="Q617" s="1247"/>
      <c r="R617" s="1247"/>
      <c r="S617" s="1247"/>
      <c r="T617" s="1247"/>
      <c r="U617" s="1247"/>
      <c r="V617" s="1247"/>
      <c r="W617" s="1247"/>
      <c r="X617" s="1247"/>
      <c r="Y617" s="1247"/>
      <c r="Z617" s="1247"/>
      <c r="AA617" s="1247"/>
      <c r="AB617" s="1247"/>
      <c r="AC617" s="1247"/>
      <c r="AD617" s="1247"/>
      <c r="AE617" s="1247"/>
      <c r="AF617" s="1247"/>
      <c r="AG617" s="1247"/>
      <c r="AH617" s="1247"/>
      <c r="AI617" s="1248"/>
    </row>
    <row customHeight="true" ht="18.452380952380953" r="618">
      <c r="A618" s="1155"/>
      <c r="B618" s="1155" t="s">
        <v>704</v>
      </c>
      <c r="C618" s="1155" t="s">
        <v>705</v>
      </c>
      <c r="D618" s="1249" t="s">
        <v>706</v>
      </c>
      <c r="E618" s="1250" t="s">
        <v>707</v>
      </c>
      <c r="F618" s="1250" t="s">
        <v>708</v>
      </c>
      <c r="G618" s="1251" t="s">
        <v>709</v>
      </c>
      <c r="H618" s="1252" t="s">
        <v>710</v>
      </c>
      <c r="I618" s="1253" t="s">
        <v>711</v>
      </c>
      <c r="J618" s="1254" t="s">
        <v>712</v>
      </c>
      <c r="K618" s="1254" t="s">
        <v>713</v>
      </c>
      <c r="L618" s="1254" t="s">
        <v>714</v>
      </c>
      <c r="M618" s="1254" t="s">
        <v>715</v>
      </c>
      <c r="N618" s="1247" t="s">
        <v>716</v>
      </c>
      <c r="O618" s="1255" t="s">
        <v>717</v>
      </c>
      <c r="P618" s="1255" t="s">
        <v>718</v>
      </c>
      <c r="Q618" s="1255" t="s">
        <v>719</v>
      </c>
      <c r="R618" s="1255" t="s">
        <v>720</v>
      </c>
      <c r="S618" s="1256" t="s">
        <v>721</v>
      </c>
      <c r="T618" s="1255" t="s">
        <v>722</v>
      </c>
      <c r="U618" s="1257" t="s">
        <v>723</v>
      </c>
      <c r="V618" s="1247" t="s">
        <v>724</v>
      </c>
      <c r="W618" s="1256" t="s">
        <v>725</v>
      </c>
      <c r="X618" s="1256" t="s">
        <v>726</v>
      </c>
      <c r="Y618" s="1256" t="s">
        <v>727</v>
      </c>
      <c r="Z618" s="1256" t="s">
        <v>728</v>
      </c>
      <c r="AA618" s="1256" t="s">
        <v>729</v>
      </c>
      <c r="AB618" s="1256" t="s">
        <v>730</v>
      </c>
      <c r="AC618" s="1256" t="s">
        <v>731</v>
      </c>
      <c r="AD618" s="1256" t="s">
        <v>732</v>
      </c>
      <c r="AE618" s="1256" t="s">
        <v>733</v>
      </c>
      <c r="AF618" s="1247" t="s">
        <v>734</v>
      </c>
      <c r="AG618" s="1248" t="s">
        <v>735</v>
      </c>
      <c r="AH618" s="1248" t="s">
        <v>736</v>
      </c>
      <c r="AI618" s="1248" t="s">
        <v>737</v>
      </c>
    </row>
    <row customHeight="true" ht="18.452380952380953" r="619">
      <c r="A619" s="1297" t="s">
        <v>797</v>
      </c>
      <c r="B619" s="1259" t="s">
        <v>739</v>
      </c>
      <c r="C619" s="1259" t="s">
        <v>740</v>
      </c>
      <c r="D619" s="1260">
        <f t="shared" ref="D619:D623" si="482">E619+F619</f>
      </c>
      <c r="E619" s="1261">
        <v>924.54</v>
      </c>
      <c r="F619" s="1262">
        <v>2033.85</v>
      </c>
      <c r="G619" s="1263">
        <v>4</v>
      </c>
      <c r="H619" s="1298">
        <v>4</v>
      </c>
      <c r="I619" s="1265">
        <v>9813.390000000001</v>
      </c>
      <c r="J619" s="1220">
        <f t="shared" ref="J619:J644" si="22">I619/D619</f>
      </c>
      <c r="K619" s="1220">
        <f t="shared" ref="K619:K644" si="270">D619/G619</f>
      </c>
      <c r="L619" s="1220">
        <f t="shared" ref="L619:L644" si="332">D619/H619</f>
      </c>
      <c r="M619" s="1220">
        <f t="shared" ref="M619:M644" si="146">I619/G619</f>
      </c>
      <c r="N619" s="1220">
        <f t="shared" ref="N619:N644" si="208">D619/X619</f>
      </c>
      <c r="O619" s="1239">
        <f t="shared" ref="O619:O644" si="84">S619/W619*1</f>
      </c>
      <c r="P619" s="1239">
        <f t="shared" ref="P619:P644" si="115">X619/W619</f>
      </c>
      <c r="Q619" s="1239">
        <f t="shared" ref="Q619:Q644" si="549">Z619/W619</f>
      </c>
      <c r="R619" s="1239">
        <f t="shared" ref="R619:R644" si="53">AA619/Z619</f>
      </c>
      <c r="S619" s="1240">
        <f t="shared" ref="S619:S644" si="301">Y619/T619</f>
      </c>
      <c r="T619" s="1270">
        <v>0.0262</v>
      </c>
      <c r="U619" s="1277">
        <v>34</v>
      </c>
      <c r="V619" s="1266">
        <f t="shared" ref="V619:V643" si="363">(D619/W619)*1000</f>
      </c>
      <c r="W619" s="1240">
        <v>28912</v>
      </c>
      <c r="X619" s="1240">
        <v>1059</v>
      </c>
      <c r="Y619" s="1240">
        <v>153</v>
      </c>
      <c r="Z619" s="1240">
        <v>1109</v>
      </c>
      <c r="AA619" s="1240">
        <v>72</v>
      </c>
      <c r="AB619" s="1240">
        <v>9</v>
      </c>
      <c r="AC619" s="1240">
        <v>1</v>
      </c>
      <c r="AD619" s="1240">
        <v>33</v>
      </c>
      <c r="AE619" s="1220">
        <f t="shared" ref="AE619:AE644" si="177">D619/Z619</f>
      </c>
      <c r="AF619" s="1220">
        <f t="shared" ref="AF619:AF644" si="239">AI619*1000/D619</f>
      </c>
      <c r="AG619" s="1241" t="s">
        <v>741</v>
      </c>
      <c r="AH619" s="1273" t="s">
        <v>757</v>
      </c>
      <c r="AI619" s="1273">
        <v>30</v>
      </c>
    </row>
    <row customHeight="true" ht="18.452380952380953" r="620">
      <c r="A620" s="1258"/>
      <c r="B620" s="1259" t="s">
        <v>739</v>
      </c>
      <c r="C620" s="1259" t="s">
        <v>743</v>
      </c>
      <c r="D620" s="1260">
        <f t="shared" si="482"/>
      </c>
      <c r="E620" s="1261">
        <v>618.46</v>
      </c>
      <c r="F620" s="1267">
        <v>1932.29</v>
      </c>
      <c r="G620" s="1268">
        <v>6</v>
      </c>
      <c r="H620" s="1269">
        <v>6</v>
      </c>
      <c r="I620" s="1265">
        <v>14420.860000000006</v>
      </c>
      <c r="J620" s="1220">
        <f t="shared" si="22"/>
      </c>
      <c r="K620" s="1220">
        <f t="shared" si="270"/>
      </c>
      <c r="L620" s="1220">
        <f t="shared" si="332"/>
      </c>
      <c r="M620" s="1220">
        <f t="shared" si="146"/>
      </c>
      <c r="N620" s="1220">
        <f t="shared" si="208"/>
      </c>
      <c r="O620" s="1239">
        <f t="shared" si="84"/>
      </c>
      <c r="P620" s="1239">
        <f t="shared" si="115"/>
      </c>
      <c r="Q620" s="1239">
        <f t="shared" si="549"/>
      </c>
      <c r="R620" s="1239">
        <f t="shared" si="53"/>
      </c>
      <c r="S620" s="1240">
        <f t="shared" si="301"/>
      </c>
      <c r="T620" s="1270">
        <v>0.0519</v>
      </c>
      <c r="U620" s="1271">
        <v>45</v>
      </c>
      <c r="V620" s="1220">
        <f t="shared" si="363"/>
      </c>
      <c r="W620" s="1272">
        <v>24785</v>
      </c>
      <c r="X620" s="1221">
        <v>639</v>
      </c>
      <c r="Y620" s="1221">
        <v>157</v>
      </c>
      <c r="Z620" s="1221">
        <v>695</v>
      </c>
      <c r="AA620" s="1221">
        <v>77</v>
      </c>
      <c r="AB620" s="1221">
        <v>13</v>
      </c>
      <c r="AC620" s="1221">
        <v>2</v>
      </c>
      <c r="AD620" s="1221">
        <v>29</v>
      </c>
      <c r="AE620" s="1220">
        <f t="shared" si="177"/>
      </c>
      <c r="AF620" s="1220">
        <f t="shared" si="239"/>
      </c>
      <c r="AG620" s="1241" t="s">
        <v>741</v>
      </c>
      <c r="AH620" s="1273" t="s">
        <v>757</v>
      </c>
      <c r="AI620" s="1273">
        <v>28</v>
      </c>
    </row>
    <row customHeight="true" ht="18.452380952380953" r="621">
      <c r="A621" s="1258"/>
      <c r="B621" s="1259" t="s">
        <v>739</v>
      </c>
      <c r="C621" s="1259" t="s">
        <v>744</v>
      </c>
      <c r="D621" s="1267">
        <f t="shared" si="482"/>
      </c>
      <c r="E621" s="1274">
        <v>1233.06</v>
      </c>
      <c r="F621" s="1275">
        <v>2100</v>
      </c>
      <c r="G621" s="1276">
        <v>4</v>
      </c>
      <c r="H621" s="1276">
        <v>2</v>
      </c>
      <c r="I621" s="1265">
        <v>9639.630000000005</v>
      </c>
      <c r="J621" s="1220">
        <f t="shared" si="22"/>
      </c>
      <c r="K621" s="1220">
        <f t="shared" si="270"/>
      </c>
      <c r="L621" s="1220">
        <f t="shared" si="332"/>
      </c>
      <c r="M621" s="1220">
        <f t="shared" si="146"/>
      </c>
      <c r="N621" s="1220">
        <f t="shared" si="208"/>
      </c>
      <c r="O621" s="1239">
        <f t="shared" si="84"/>
      </c>
      <c r="P621" s="1239">
        <f t="shared" si="115"/>
      </c>
      <c r="Q621" s="1239">
        <f t="shared" si="549"/>
      </c>
      <c r="R621" s="1239">
        <f t="shared" si="53"/>
      </c>
      <c r="S621" s="1240">
        <f t="shared" si="301"/>
      </c>
      <c r="T621" s="1270">
        <v>0.0248</v>
      </c>
      <c r="U621" s="1277">
        <v>49</v>
      </c>
      <c r="V621" s="1278">
        <f t="shared" si="363"/>
      </c>
      <c r="W621" s="1221">
        <v>32451</v>
      </c>
      <c r="X621" s="1221">
        <v>725</v>
      </c>
      <c r="Y621" s="1221">
        <v>155</v>
      </c>
      <c r="Z621" s="1221">
        <v>736</v>
      </c>
      <c r="AA621" s="1221">
        <v>44</v>
      </c>
      <c r="AB621" s="1221">
        <v>6</v>
      </c>
      <c r="AC621" s="1221">
        <v>1</v>
      </c>
      <c r="AD621" s="1221">
        <v>50</v>
      </c>
      <c r="AE621" s="1220">
        <f t="shared" si="177"/>
      </c>
      <c r="AF621" s="1220">
        <f t="shared" si="239"/>
      </c>
      <c r="AG621" s="1241" t="s">
        <v>741</v>
      </c>
      <c r="AH621" s="1273" t="s">
        <v>757</v>
      </c>
      <c r="AI621" s="1273">
        <v>22</v>
      </c>
    </row>
    <row customHeight="true" ht="18.452380952380953" r="622">
      <c r="A622" s="1258"/>
      <c r="B622" s="1259" t="s">
        <v>739</v>
      </c>
      <c r="C622" s="1259" t="s">
        <v>745</v>
      </c>
      <c r="D622" s="1262">
        <f t="shared" si="482"/>
      </c>
      <c r="E622" s="1275">
        <v>1084.84</v>
      </c>
      <c r="F622" s="1275">
        <v>1677.05</v>
      </c>
      <c r="G622" s="1279">
        <v>2</v>
      </c>
      <c r="H622" s="1276">
        <v>2</v>
      </c>
      <c r="I622" s="1265">
        <v>4176.619999999995</v>
      </c>
      <c r="J622" s="1220">
        <f t="shared" si="22"/>
      </c>
      <c r="K622" s="1220">
        <f t="shared" si="270"/>
      </c>
      <c r="L622" s="1220">
        <f t="shared" si="332"/>
      </c>
      <c r="M622" s="1220">
        <f t="shared" si="146"/>
      </c>
      <c r="N622" s="1220">
        <f t="shared" si="208"/>
      </c>
      <c r="O622" s="1239">
        <f t="shared" si="84"/>
      </c>
      <c r="P622" s="1239">
        <f t="shared" si="115"/>
      </c>
      <c r="Q622" s="1239">
        <f t="shared" si="549"/>
      </c>
      <c r="R622" s="1239">
        <f t="shared" si="53"/>
      </c>
      <c r="S622" s="1240">
        <f t="shared" si="301"/>
      </c>
      <c r="T622" s="1270">
        <v>0.0209</v>
      </c>
      <c r="U622" s="1277">
        <v>52</v>
      </c>
      <c r="V622" s="1220">
        <f t="shared" si="363"/>
      </c>
      <c r="W622" s="1221">
        <v>25466</v>
      </c>
      <c r="X622" s="1221">
        <v>383</v>
      </c>
      <c r="Y622" s="1221">
        <v>103</v>
      </c>
      <c r="Z622" s="1221">
        <v>387</v>
      </c>
      <c r="AA622" s="1221">
        <v>57</v>
      </c>
      <c r="AB622" s="1221">
        <v>8</v>
      </c>
      <c r="AC622" s="1221">
        <v>2</v>
      </c>
      <c r="AD622" s="1221">
        <v>2</v>
      </c>
      <c r="AE622" s="1220">
        <f t="shared" si="177"/>
      </c>
      <c r="AF622" s="1220">
        <f t="shared" si="239"/>
      </c>
      <c r="AG622" s="1241" t="s">
        <v>741</v>
      </c>
      <c r="AH622" s="1273" t="s">
        <v>757</v>
      </c>
      <c r="AI622" s="1273">
        <v>21</v>
      </c>
    </row>
    <row customHeight="true" ht="18.452380952380953" r="623">
      <c r="A623" s="1258"/>
      <c r="B623" s="1259" t="s">
        <v>739</v>
      </c>
      <c r="C623" s="1259" t="s">
        <v>748</v>
      </c>
      <c r="D623" s="1262">
        <f t="shared" si="482"/>
      </c>
      <c r="E623" s="1275">
        <v>1207.42</v>
      </c>
      <c r="F623" s="1275">
        <v>2236.6</v>
      </c>
      <c r="G623" s="1276">
        <v>9</v>
      </c>
      <c r="H623" s="1276">
        <v>6</v>
      </c>
      <c r="I623" s="1265">
        <v>20032.180000000008</v>
      </c>
      <c r="J623" s="1220">
        <f t="shared" si="22"/>
      </c>
      <c r="K623" s="1220">
        <f t="shared" si="270"/>
      </c>
      <c r="L623" s="1220">
        <f t="shared" si="332"/>
      </c>
      <c r="M623" s="1220">
        <f t="shared" si="146"/>
      </c>
      <c r="N623" s="1220">
        <f t="shared" si="208"/>
      </c>
      <c r="O623" s="1239">
        <f t="shared" si="84"/>
      </c>
      <c r="P623" s="1239">
        <f t="shared" si="115"/>
      </c>
      <c r="Q623" s="1239">
        <f t="shared" si="549"/>
      </c>
      <c r="R623" s="1239">
        <f t="shared" si="53"/>
      </c>
      <c r="S623" s="1240">
        <f t="shared" si="301"/>
      </c>
      <c r="T623" s="1270">
        <v>0.0279</v>
      </c>
      <c r="U623" s="1277">
        <v>55</v>
      </c>
      <c r="V623" s="1220">
        <f t="shared" si="363"/>
      </c>
      <c r="W623" s="1221">
        <v>28714</v>
      </c>
      <c r="X623" s="1221">
        <v>480</v>
      </c>
      <c r="Y623" s="1221">
        <v>135</v>
      </c>
      <c r="Z623" s="1221">
        <v>464</v>
      </c>
      <c r="AA623" s="1221">
        <v>84</v>
      </c>
      <c r="AB623" s="1221">
        <v>6</v>
      </c>
      <c r="AC623" s="1221">
        <v>5</v>
      </c>
      <c r="AD623" s="1221">
        <v>25</v>
      </c>
      <c r="AE623" s="1220">
        <f t="shared" si="177"/>
      </c>
      <c r="AF623" s="1220">
        <f t="shared" si="239"/>
      </c>
      <c r="AG623" s="1241" t="s">
        <v>741</v>
      </c>
      <c r="AH623" s="1273" t="s">
        <v>757</v>
      </c>
      <c r="AI623" s="1273">
        <v>34</v>
      </c>
    </row>
    <row customHeight="true" ht="18.452380952380953" r="624">
      <c r="A624" s="1258"/>
      <c r="B624" s="1280" t="s">
        <v>746</v>
      </c>
      <c r="C624" s="1280"/>
      <c r="D624" s="1281">
        <f>SUM(D619:D623)</f>
      </c>
      <c r="E624" s="1282">
        <f>SUM(E619:E623)</f>
      </c>
      <c r="F624" s="1282">
        <f>SUM(F619:F623)</f>
      </c>
      <c r="G624" s="1282">
        <f>SUM(G619:G623)</f>
      </c>
      <c r="H624" s="1282">
        <f>SUM(H619:H623)</f>
      </c>
      <c r="I624" s="1283">
        <f>SUM(I619:I623)</f>
      </c>
      <c r="J624" s="1284">
        <f t="shared" si="22"/>
      </c>
      <c r="K624" s="1284">
        <f t="shared" si="270"/>
      </c>
      <c r="L624" s="1284">
        <f t="shared" si="332"/>
      </c>
      <c r="M624" s="1284">
        <f t="shared" si="146"/>
      </c>
      <c r="N624" s="1284">
        <f t="shared" si="208"/>
      </c>
      <c r="O624" s="1285">
        <f t="shared" si="84"/>
      </c>
      <c r="P624" s="1285">
        <f t="shared" si="115"/>
      </c>
      <c r="Q624" s="1285">
        <f t="shared" si="549"/>
      </c>
      <c r="R624" s="1285">
        <f t="shared" si="53"/>
      </c>
      <c r="S624" s="1286">
        <f t="shared" si="301"/>
      </c>
      <c r="T624" s="1285">
        <f>AVERAGE(T619:T623)</f>
      </c>
      <c r="U624" s="1287">
        <f>AVERAGE(U619:U623)</f>
      </c>
      <c r="V624" s="1284">
        <f t="shared" si="363"/>
      </c>
      <c r="W624" s="1242">
        <f>SUM(W619:W623)</f>
      </c>
      <c r="X624" s="1242">
        <f>SUM(X619:X623)</f>
      </c>
      <c r="Y624" s="1242">
        <f>SUM(Y619:Y623)</f>
      </c>
      <c r="Z624" s="1242">
        <f>SUM(Z619:Z623)</f>
      </c>
      <c r="AA624" s="1242">
        <f>SUM(AA619:AA623)</f>
      </c>
      <c r="AB624" s="1242">
        <f>SUM(AB619:AB623)</f>
      </c>
      <c r="AC624" s="1242">
        <f>SUM(AC619:AC623)</f>
      </c>
      <c r="AD624" s="1242">
        <f>SUM(AD619:AD623)</f>
      </c>
      <c r="AE624" s="1284">
        <f t="shared" si="177"/>
      </c>
      <c r="AF624" s="1288">
        <f t="shared" si="239"/>
      </c>
      <c r="AG624" s="1289"/>
      <c r="AH624" s="1289"/>
      <c r="AI624" s="1286">
        <f>SUM(AI619:AI623)</f>
      </c>
    </row>
    <row customHeight="true" ht="18.452380952380953" r="625">
      <c r="A625" s="1258"/>
      <c r="B625" s="1259" t="s">
        <v>763</v>
      </c>
      <c r="C625" s="1259" t="s">
        <v>749</v>
      </c>
      <c r="D625" s="1262">
        <f t="shared" ref="D625:D628" si="483">E625+F625</f>
      </c>
      <c r="E625" s="1279">
        <v>1207.79</v>
      </c>
      <c r="F625" s="1279">
        <v>2182.58</v>
      </c>
      <c r="G625" s="1276">
        <v>0</v>
      </c>
      <c r="H625" s="1276">
        <v>0</v>
      </c>
      <c r="I625" s="1265">
        <v>0</v>
      </c>
      <c r="J625" s="1220">
        <f t="shared" si="22"/>
      </c>
      <c r="K625" s="1220">
        <f t="shared" si="270"/>
      </c>
      <c r="L625" s="1220">
        <f t="shared" si="332"/>
      </c>
      <c r="M625" s="1220">
        <f t="shared" si="146"/>
      </c>
      <c r="N625" s="1220">
        <f t="shared" si="208"/>
      </c>
      <c r="O625" s="1239">
        <f t="shared" si="84"/>
      </c>
      <c r="P625" s="1239">
        <f t="shared" si="115"/>
      </c>
      <c r="Q625" s="1239">
        <f t="shared" si="549"/>
      </c>
      <c r="R625" s="1239">
        <f t="shared" si="53"/>
      </c>
      <c r="S625" s="1240">
        <f t="shared" si="301"/>
      </c>
      <c r="T625" s="1270">
        <v>0.0226</v>
      </c>
      <c r="U625" s="1277">
        <v>56</v>
      </c>
      <c r="V625" s="1220">
        <f t="shared" si="363"/>
      </c>
      <c r="W625" s="1221">
        <v>31565</v>
      </c>
      <c r="X625" s="1221">
        <v>405</v>
      </c>
      <c r="Y625" s="1221">
        <v>122</v>
      </c>
      <c r="Z625" s="1221">
        <v>420</v>
      </c>
      <c r="AA625" s="1221">
        <v>47</v>
      </c>
      <c r="AB625" s="1221">
        <v>2</v>
      </c>
      <c r="AC625" s="1221">
        <v>3</v>
      </c>
      <c r="AD625" s="1221">
        <v>22</v>
      </c>
      <c r="AE625" s="1220">
        <f t="shared" si="177"/>
      </c>
      <c r="AF625" s="1220">
        <f t="shared" si="239"/>
      </c>
      <c r="AG625" s="1241" t="s">
        <v>741</v>
      </c>
      <c r="AH625" s="1273" t="s">
        <v>757</v>
      </c>
      <c r="AI625" s="1273">
        <v>18</v>
      </c>
    </row>
    <row customHeight="true" ht="18.452380952380953" r="626">
      <c r="A626" s="1258"/>
      <c r="B626" s="1259" t="s">
        <v>763</v>
      </c>
      <c r="C626" s="1259" t="s">
        <v>750</v>
      </c>
      <c r="D626" s="1262">
        <f t="shared" si="483"/>
      </c>
      <c r="E626" s="1279">
        <v>1279.69</v>
      </c>
      <c r="F626" s="1279">
        <v>2198.74</v>
      </c>
      <c r="G626" s="1276">
        <v>5</v>
      </c>
      <c r="H626" s="1276">
        <v>2</v>
      </c>
      <c r="I626" s="1265">
        <v>11016.500000000007</v>
      </c>
      <c r="J626" s="1220">
        <f t="shared" si="22"/>
      </c>
      <c r="K626" s="1220">
        <f t="shared" si="270"/>
      </c>
      <c r="L626" s="1220">
        <f t="shared" si="332"/>
      </c>
      <c r="M626" s="1220">
        <f t="shared" si="146"/>
      </c>
      <c r="N626" s="1220">
        <f t="shared" si="208"/>
      </c>
      <c r="O626" s="1239">
        <f t="shared" si="84"/>
      </c>
      <c r="P626" s="1239">
        <f t="shared" si="115"/>
      </c>
      <c r="Q626" s="1239">
        <f t="shared" si="549"/>
      </c>
      <c r="R626" s="1239">
        <f t="shared" si="53"/>
      </c>
      <c r="S626" s="1240">
        <f t="shared" si="301"/>
      </c>
      <c r="T626" s="1270">
        <v>0.0179</v>
      </c>
      <c r="U626" s="1277">
        <v>57</v>
      </c>
      <c r="V626" s="1220">
        <f t="shared" si="363"/>
      </c>
      <c r="W626" s="1221">
        <v>29352</v>
      </c>
      <c r="X626" s="1221">
        <v>435</v>
      </c>
      <c r="Y626" s="1221">
        <v>107</v>
      </c>
      <c r="Z626" s="1221">
        <v>443</v>
      </c>
      <c r="AA626" s="1221">
        <v>48</v>
      </c>
      <c r="AB626" s="1221">
        <v>2</v>
      </c>
      <c r="AC626" s="1221">
        <v>0</v>
      </c>
      <c r="AD626" s="1221">
        <v>42</v>
      </c>
      <c r="AE626" s="1220">
        <f t="shared" si="177"/>
      </c>
      <c r="AF626" s="1220">
        <f t="shared" si="239"/>
      </c>
      <c r="AG626" s="1241" t="s">
        <v>741</v>
      </c>
      <c r="AH626" s="1273" t="s">
        <v>757</v>
      </c>
      <c r="AI626" s="1273">
        <v>14</v>
      </c>
    </row>
    <row customHeight="true" ht="18.452380952380953" r="627">
      <c r="A627" s="1258"/>
      <c r="B627" s="1259" t="s">
        <v>763</v>
      </c>
      <c r="C627" s="1259" t="s">
        <v>751</v>
      </c>
      <c r="D627" s="1262">
        <f t="shared" si="483"/>
      </c>
      <c r="E627" s="1279">
        <v>1108.8</v>
      </c>
      <c r="F627" s="1279">
        <v>2203.85</v>
      </c>
      <c r="G627" s="1276">
        <v>4</v>
      </c>
      <c r="H627" s="1276">
        <v>3</v>
      </c>
      <c r="I627" s="1265">
        <v>5830.119999999995</v>
      </c>
      <c r="J627" s="1220">
        <f t="shared" si="22"/>
      </c>
      <c r="K627" s="1220">
        <f t="shared" si="270"/>
      </c>
      <c r="L627" s="1220">
        <f t="shared" si="332"/>
      </c>
      <c r="M627" s="1220">
        <f t="shared" si="146"/>
      </c>
      <c r="N627" s="1220">
        <f t="shared" si="208"/>
      </c>
      <c r="O627" s="1239">
        <f t="shared" si="84"/>
      </c>
      <c r="P627" s="1239">
        <f t="shared" si="115"/>
      </c>
      <c r="Q627" s="1239">
        <f t="shared" si="549"/>
      </c>
      <c r="R627" s="1239">
        <f t="shared" si="53"/>
      </c>
      <c r="S627" s="1240">
        <f t="shared" si="301"/>
      </c>
      <c r="T627" s="1270">
        <v>0.0263</v>
      </c>
      <c r="U627" s="1277">
        <v>59</v>
      </c>
      <c r="V627" s="1220">
        <f t="shared" si="363"/>
      </c>
      <c r="W627" s="1221">
        <v>24638</v>
      </c>
      <c r="X627" s="1221">
        <v>383</v>
      </c>
      <c r="Y627" s="1221">
        <v>109</v>
      </c>
      <c r="Z627" s="1221">
        <v>402</v>
      </c>
      <c r="AA627" s="1221">
        <v>64</v>
      </c>
      <c r="AB627" s="1221">
        <v>6</v>
      </c>
      <c r="AC627" s="1221">
        <v>0</v>
      </c>
      <c r="AD627" s="1221">
        <v>24</v>
      </c>
      <c r="AE627" s="1220">
        <f t="shared" si="177"/>
      </c>
      <c r="AF627" s="1220">
        <f t="shared" si="239"/>
      </c>
      <c r="AG627" s="1241" t="s">
        <v>741</v>
      </c>
      <c r="AH627" s="1273" t="s">
        <v>757</v>
      </c>
      <c r="AI627" s="1273">
        <v>16</v>
      </c>
    </row>
    <row customHeight="true" ht="18.452380952380953" r="628">
      <c r="A628" s="1258"/>
      <c r="B628" s="1259" t="s">
        <v>763</v>
      </c>
      <c r="C628" s="1259" t="s">
        <v>753</v>
      </c>
      <c r="D628" s="1262">
        <f t="shared" si="483"/>
      </c>
      <c r="E628" s="1279">
        <v>648.91</v>
      </c>
      <c r="F628" s="1279">
        <v>2201.39</v>
      </c>
      <c r="G628" s="1279">
        <v>4</v>
      </c>
      <c r="H628" s="1276">
        <v>4</v>
      </c>
      <c r="I628" s="1265">
        <v>10386.470000000001</v>
      </c>
      <c r="J628" s="1220">
        <f t="shared" si="22"/>
      </c>
      <c r="K628" s="1220">
        <f t="shared" si="270"/>
      </c>
      <c r="L628" s="1220">
        <f t="shared" si="332"/>
      </c>
      <c r="M628" s="1220">
        <f t="shared" si="146"/>
      </c>
      <c r="N628" s="1220">
        <f t="shared" si="208"/>
      </c>
      <c r="O628" s="1239">
        <f t="shared" si="84"/>
      </c>
      <c r="P628" s="1239">
        <f t="shared" si="115"/>
      </c>
      <c r="Q628" s="1239">
        <f t="shared" si="549"/>
      </c>
      <c r="R628" s="1239">
        <f t="shared" si="53"/>
      </c>
      <c r="S628" s="1240">
        <f t="shared" si="301"/>
      </c>
      <c r="T628" s="1270">
        <v>0.0375</v>
      </c>
      <c r="U628" s="1277">
        <v>60</v>
      </c>
      <c r="V628" s="1220">
        <f t="shared" si="363"/>
      </c>
      <c r="W628" s="1221">
        <v>24864</v>
      </c>
      <c r="X628" s="1221">
        <v>384</v>
      </c>
      <c r="Y628" s="1221">
        <v>133</v>
      </c>
      <c r="Z628" s="1221">
        <v>395</v>
      </c>
      <c r="AA628" s="1221">
        <v>47</v>
      </c>
      <c r="AB628" s="1221">
        <v>3</v>
      </c>
      <c r="AC628" s="1221">
        <v>2</v>
      </c>
      <c r="AD628" s="1221">
        <v>33</v>
      </c>
      <c r="AE628" s="1220">
        <f t="shared" si="177"/>
      </c>
      <c r="AF628" s="1220">
        <f t="shared" si="239"/>
      </c>
      <c r="AG628" s="1241" t="s">
        <v>741</v>
      </c>
      <c r="AH628" s="1273" t="s">
        <v>757</v>
      </c>
      <c r="AI628" s="1273">
        <v>20</v>
      </c>
    </row>
    <row customHeight="true" ht="18.452380952380953" r="629">
      <c r="A629" s="1258"/>
      <c r="B629" s="1280" t="s">
        <v>746</v>
      </c>
      <c r="C629" s="1280"/>
      <c r="D629" s="1281">
        <f>SUM(D625:D628)</f>
      </c>
      <c r="E629" s="1282">
        <f>SUM(E625:E628)</f>
      </c>
      <c r="F629" s="1282">
        <f>SUM(F625:F628)</f>
      </c>
      <c r="G629" s="1282">
        <f>SUM(G625:G628)</f>
      </c>
      <c r="H629" s="1282">
        <f>SUM(H625:H628)</f>
      </c>
      <c r="I629" s="1282">
        <f>SUM(I625:I628)</f>
      </c>
      <c r="J629" s="1284">
        <f t="shared" si="22"/>
      </c>
      <c r="K629" s="1284">
        <f t="shared" si="270"/>
      </c>
      <c r="L629" s="1284">
        <f t="shared" si="332"/>
      </c>
      <c r="M629" s="1284">
        <f t="shared" si="146"/>
      </c>
      <c r="N629" s="1284">
        <f t="shared" si="208"/>
      </c>
      <c r="O629" s="1285">
        <f t="shared" si="84"/>
      </c>
      <c r="P629" s="1285">
        <f t="shared" si="115"/>
      </c>
      <c r="Q629" s="1285">
        <f t="shared" si="549"/>
      </c>
      <c r="R629" s="1285">
        <f t="shared" si="53"/>
      </c>
      <c r="S629" s="1286">
        <f t="shared" si="301"/>
      </c>
      <c r="T629" s="1285">
        <f>AVERAGE(T625:T628)</f>
      </c>
      <c r="U629" s="1287">
        <f>AVERAGE(U625:U628)</f>
      </c>
      <c r="V629" s="1287">
        <f t="shared" si="363"/>
      </c>
      <c r="W629" s="1242">
        <f>SUM(W625:W628)</f>
      </c>
      <c r="X629" s="1242">
        <f>SUM(X625:X628)</f>
      </c>
      <c r="Y629" s="1242">
        <f>SUM(Y625:Y628)</f>
      </c>
      <c r="Z629" s="1242">
        <f>SUM(Z625:Z628)</f>
      </c>
      <c r="AA629" s="1242">
        <f>SUM(AA625:AA628)</f>
      </c>
      <c r="AB629" s="1242">
        <f>SUM(AB625:AB628)</f>
      </c>
      <c r="AC629" s="1242">
        <f>SUM(AC625:AC628)</f>
      </c>
      <c r="AD629" s="1242">
        <f>SUM(AD625:AD628)</f>
      </c>
      <c r="AE629" s="1284">
        <f t="shared" si="177"/>
      </c>
      <c r="AF629" s="1288">
        <f t="shared" si="239"/>
      </c>
      <c r="AG629" s="1289"/>
      <c r="AH629" s="1289"/>
      <c r="AI629" s="1286">
        <f>SUM(AI625:AI628)</f>
      </c>
    </row>
    <row customHeight="true" ht="18.452380952380953" r="630">
      <c r="A630" s="1258"/>
      <c r="B630" s="1259" t="s">
        <v>771</v>
      </c>
      <c r="C630" s="1259" t="s">
        <v>754</v>
      </c>
      <c r="D630" s="1262">
        <f t="shared" ref="D630:D633" si="484">E630+F630</f>
      </c>
      <c r="E630" s="1279">
        <v>1331.19</v>
      </c>
      <c r="F630" s="1279">
        <v>2273.28</v>
      </c>
      <c r="G630" s="1276">
        <v>6</v>
      </c>
      <c r="H630" s="1276">
        <v>6</v>
      </c>
      <c r="I630" s="1265">
        <v>12020.359999999986</v>
      </c>
      <c r="J630" s="1220">
        <f t="shared" si="22"/>
      </c>
      <c r="K630" s="1220">
        <f t="shared" si="270"/>
      </c>
      <c r="L630" s="1220">
        <f t="shared" si="332"/>
      </c>
      <c r="M630" s="1220">
        <f t="shared" si="146"/>
      </c>
      <c r="N630" s="1220">
        <f t="shared" si="208"/>
      </c>
      <c r="O630" s="1239">
        <f t="shared" si="84"/>
      </c>
      <c r="P630" s="1239">
        <f t="shared" si="115"/>
      </c>
      <c r="Q630" s="1239">
        <f t="shared" si="549"/>
      </c>
      <c r="R630" s="1239">
        <f t="shared" si="53"/>
      </c>
      <c r="S630" s="1240">
        <f t="shared" si="301"/>
      </c>
      <c r="T630" s="1270">
        <v>0.0329</v>
      </c>
      <c r="U630" s="1277">
        <v>62</v>
      </c>
      <c r="V630" s="1220">
        <f t="shared" si="363"/>
      </c>
      <c r="W630" s="1221">
        <v>28445</v>
      </c>
      <c r="X630" s="1221">
        <v>481</v>
      </c>
      <c r="Y630" s="1221">
        <v>142</v>
      </c>
      <c r="Z630" s="1221">
        <v>501</v>
      </c>
      <c r="AA630" s="1221">
        <v>90</v>
      </c>
      <c r="AB630" s="1221">
        <v>13</v>
      </c>
      <c r="AC630" s="1221">
        <v>0</v>
      </c>
      <c r="AD630" s="1221">
        <v>28</v>
      </c>
      <c r="AE630" s="1220">
        <f t="shared" si="177"/>
      </c>
      <c r="AF630" s="1220">
        <f t="shared" si="239"/>
      </c>
      <c r="AG630" s="1241" t="s">
        <v>741</v>
      </c>
      <c r="AH630" s="1273" t="s">
        <v>757</v>
      </c>
      <c r="AI630" s="1273">
        <v>26</v>
      </c>
    </row>
    <row customHeight="true" ht="18.452380952380953" r="631">
      <c r="A631" s="1258"/>
      <c r="B631" s="1259" t="s">
        <v>771</v>
      </c>
      <c r="C631" s="1259" t="s">
        <v>755</v>
      </c>
      <c r="D631" s="1262">
        <f t="shared" si="484"/>
      </c>
      <c r="E631" s="1279">
        <v>891.94</v>
      </c>
      <c r="F631" s="1279">
        <v>2252.11</v>
      </c>
      <c r="G631" s="1276">
        <v>6</v>
      </c>
      <c r="H631" s="1276">
        <v>6</v>
      </c>
      <c r="I631" s="1265">
        <v>12572.589999999997</v>
      </c>
      <c r="J631" s="1220">
        <f t="shared" si="22"/>
      </c>
      <c r="K631" s="1220">
        <f t="shared" si="270"/>
      </c>
      <c r="L631" s="1220">
        <f t="shared" si="332"/>
      </c>
      <c r="M631" s="1220">
        <f t="shared" si="146"/>
      </c>
      <c r="N631" s="1220">
        <f t="shared" si="208"/>
      </c>
      <c r="O631" s="1239">
        <f t="shared" si="84"/>
      </c>
      <c r="P631" s="1239">
        <f t="shared" si="115"/>
      </c>
      <c r="Q631" s="1239">
        <f t="shared" si="549"/>
      </c>
      <c r="R631" s="1239">
        <f t="shared" si="53"/>
      </c>
      <c r="S631" s="1240">
        <f t="shared" si="301"/>
      </c>
      <c r="T631" s="1270">
        <v>0.0314</v>
      </c>
      <c r="U631" s="1277">
        <v>62</v>
      </c>
      <c r="V631" s="1220">
        <f t="shared" si="363"/>
      </c>
      <c r="W631" s="1221">
        <v>29378</v>
      </c>
      <c r="X631" s="1221">
        <v>500</v>
      </c>
      <c r="Y631" s="1221">
        <v>135</v>
      </c>
      <c r="Z631" s="1221">
        <v>531</v>
      </c>
      <c r="AA631" s="1221">
        <v>60</v>
      </c>
      <c r="AB631" s="1221">
        <v>4</v>
      </c>
      <c r="AC631" s="1221">
        <v>0</v>
      </c>
      <c r="AD631" s="1221">
        <v>28</v>
      </c>
      <c r="AE631" s="1220">
        <f t="shared" si="177"/>
      </c>
      <c r="AF631" s="1220">
        <f t="shared" si="239"/>
      </c>
      <c r="AG631" s="1241" t="s">
        <v>756</v>
      </c>
      <c r="AH631" s="1273" t="s">
        <v>777</v>
      </c>
      <c r="AI631" s="1273">
        <v>26</v>
      </c>
    </row>
    <row customHeight="true" ht="18.452380952380953" r="632">
      <c r="A632" s="1258"/>
      <c r="B632" s="1259" t="s">
        <v>771</v>
      </c>
      <c r="C632" s="1259" t="s">
        <v>758</v>
      </c>
      <c r="D632" s="1262">
        <f t="shared" si="484"/>
      </c>
      <c r="E632" s="1279">
        <v>789.58</v>
      </c>
      <c r="F632" s="1279">
        <v>2249</v>
      </c>
      <c r="G632" s="1276">
        <v>2</v>
      </c>
      <c r="H632" s="1276">
        <v>1</v>
      </c>
      <c r="I632" s="1265">
        <v>2097.820000000007</v>
      </c>
      <c r="J632" s="1220">
        <f t="shared" si="22"/>
      </c>
      <c r="K632" s="1220">
        <f t="shared" si="270"/>
      </c>
      <c r="L632" s="1220">
        <f t="shared" si="332"/>
      </c>
      <c r="M632" s="1220">
        <f t="shared" si="146"/>
      </c>
      <c r="N632" s="1220">
        <f t="shared" si="208"/>
      </c>
      <c r="O632" s="1239">
        <f t="shared" si="84"/>
      </c>
      <c r="P632" s="1239">
        <f t="shared" si="115"/>
      </c>
      <c r="Q632" s="1239">
        <f t="shared" si="549"/>
      </c>
      <c r="R632" s="1239">
        <f t="shared" si="53"/>
      </c>
      <c r="S632" s="1240">
        <f t="shared" si="301"/>
      </c>
      <c r="T632" s="1270">
        <v>0.0317</v>
      </c>
      <c r="U632" s="1277">
        <v>63</v>
      </c>
      <c r="V632" s="1220">
        <f t="shared" si="363"/>
      </c>
      <c r="W632" s="1221">
        <v>28631</v>
      </c>
      <c r="X632" s="1221">
        <v>410</v>
      </c>
      <c r="Y632" s="1221">
        <v>135</v>
      </c>
      <c r="Z632" s="1221">
        <v>425</v>
      </c>
      <c r="AA632" s="1221">
        <v>68</v>
      </c>
      <c r="AB632" s="1221">
        <v>3</v>
      </c>
      <c r="AC632" s="1221">
        <v>1</v>
      </c>
      <c r="AD632" s="1221">
        <v>26</v>
      </c>
      <c r="AE632" s="1220">
        <f t="shared" si="177"/>
      </c>
      <c r="AF632" s="1220">
        <f t="shared" si="239"/>
      </c>
      <c r="AG632" s="1241" t="s">
        <v>756</v>
      </c>
      <c r="AH632" s="1273" t="s">
        <v>777</v>
      </c>
      <c r="AI632" s="1273">
        <v>24</v>
      </c>
    </row>
    <row customHeight="true" ht="18.452380952380953" r="633">
      <c r="A633" s="1258"/>
      <c r="B633" s="1259" t="s">
        <v>771</v>
      </c>
      <c r="C633" s="1259" t="s">
        <v>759</v>
      </c>
      <c r="D633" s="1262">
        <f t="shared" si="484"/>
      </c>
      <c r="E633" s="1279">
        <v>1224.9</v>
      </c>
      <c r="F633" s="1279">
        <v>2183.47</v>
      </c>
      <c r="G633" s="1276">
        <v>5</v>
      </c>
      <c r="H633" s="1276">
        <v>4</v>
      </c>
      <c r="I633" s="1265">
        <v>9259.740000000005</v>
      </c>
      <c r="J633" s="1220">
        <f t="shared" si="22"/>
      </c>
      <c r="K633" s="1220">
        <f t="shared" si="270"/>
      </c>
      <c r="L633" s="1220">
        <f t="shared" si="332"/>
      </c>
      <c r="M633" s="1220">
        <f t="shared" si="146"/>
      </c>
      <c r="N633" s="1220">
        <f t="shared" si="208"/>
      </c>
      <c r="O633" s="1239">
        <f t="shared" si="84"/>
      </c>
      <c r="P633" s="1239">
        <f t="shared" si="115"/>
      </c>
      <c r="Q633" s="1239">
        <f t="shared" si="549"/>
      </c>
      <c r="R633" s="1239">
        <f t="shared" si="53"/>
      </c>
      <c r="S633" s="1240">
        <f t="shared" si="301"/>
      </c>
      <c r="T633" s="1270">
        <v>0.0321</v>
      </c>
      <c r="U633" s="1277">
        <v>64</v>
      </c>
      <c r="V633" s="1220">
        <f t="shared" si="363"/>
      </c>
      <c r="W633" s="1221">
        <v>29111</v>
      </c>
      <c r="X633" s="1221">
        <v>505</v>
      </c>
      <c r="Y633" s="1221">
        <v>137</v>
      </c>
      <c r="Z633" s="1221">
        <v>528</v>
      </c>
      <c r="AA633" s="1221">
        <v>65</v>
      </c>
      <c r="AB633" s="1221">
        <v>3</v>
      </c>
      <c r="AC633" s="1221">
        <v>1</v>
      </c>
      <c r="AD633" s="1221">
        <v>22</v>
      </c>
      <c r="AE633" s="1220">
        <f t="shared" si="177"/>
      </c>
      <c r="AF633" s="1220">
        <f t="shared" si="239"/>
      </c>
      <c r="AG633" s="1241" t="s">
        <v>756</v>
      </c>
      <c r="AH633" s="1273" t="s">
        <v>777</v>
      </c>
      <c r="AI633" s="1273">
        <v>18</v>
      </c>
    </row>
    <row customHeight="true" ht="18.452380952380953" r="634">
      <c r="A634" s="1258"/>
      <c r="B634" s="1280" t="s">
        <v>746</v>
      </c>
      <c r="C634" s="1280"/>
      <c r="D634" s="1281">
        <f>SUM(D630:D633)</f>
      </c>
      <c r="E634" s="1282">
        <f>SUM(E630:E633)</f>
      </c>
      <c r="F634" s="1282">
        <f>SUM(F630:F633)</f>
      </c>
      <c r="G634" s="1282">
        <f>SUM(G630:G633)</f>
      </c>
      <c r="H634" s="1282">
        <f>SUM(H630:H633)</f>
      </c>
      <c r="I634" s="1282">
        <f>SUM(I630:I633)</f>
      </c>
      <c r="J634" s="1284">
        <f t="shared" si="22"/>
      </c>
      <c r="K634" s="1284">
        <f t="shared" si="270"/>
      </c>
      <c r="L634" s="1284">
        <f t="shared" si="332"/>
      </c>
      <c r="M634" s="1284">
        <f t="shared" si="146"/>
      </c>
      <c r="N634" s="1284">
        <f t="shared" si="208"/>
      </c>
      <c r="O634" s="1285">
        <f t="shared" si="84"/>
      </c>
      <c r="P634" s="1285">
        <f t="shared" si="115"/>
      </c>
      <c r="Q634" s="1285">
        <f t="shared" si="549"/>
      </c>
      <c r="R634" s="1285">
        <f t="shared" si="53"/>
      </c>
      <c r="S634" s="1286">
        <f t="shared" si="301"/>
      </c>
      <c r="T634" s="1285">
        <f>AVERAGE(T630:T633)</f>
      </c>
      <c r="U634" s="1287">
        <f>AVERAGE(U630:U633)</f>
      </c>
      <c r="V634" s="1287">
        <f t="shared" si="363"/>
      </c>
      <c r="W634" s="1242">
        <f>SUM(W630:W633)</f>
      </c>
      <c r="X634" s="1242">
        <f>SUM(X630:X633)</f>
      </c>
      <c r="Y634" s="1242">
        <f>SUM(Y630:Y633)</f>
      </c>
      <c r="Z634" s="1242">
        <f>SUM(Z630:Z633)</f>
      </c>
      <c r="AA634" s="1242">
        <f>SUM(AA630:AA633)</f>
      </c>
      <c r="AB634" s="1242">
        <f>SUM(AB630:AB633)</f>
      </c>
      <c r="AC634" s="1242">
        <f>SUM(AC630:AC633)</f>
      </c>
      <c r="AD634" s="1242">
        <f>SUM(AD630:AD633)</f>
      </c>
      <c r="AE634" s="1284">
        <f t="shared" si="177"/>
      </c>
      <c r="AF634" s="1288">
        <f t="shared" si="239"/>
      </c>
      <c r="AG634" s="1289"/>
      <c r="AH634" s="1289"/>
      <c r="AI634" s="1242">
        <f>SUM(AI630:AI633)</f>
      </c>
    </row>
    <row customHeight="true" ht="18.452380952380953" r="635">
      <c r="A635" s="1258"/>
      <c r="B635" s="1259" t="s">
        <v>752</v>
      </c>
      <c r="C635" s="1259" t="s">
        <v>761</v>
      </c>
      <c r="D635" s="1262">
        <f t="shared" ref="D635:D638" si="485">E635+F635</f>
      </c>
      <c r="E635" s="1275">
        <v>922.18</v>
      </c>
      <c r="F635" s="1275">
        <v>1961.01</v>
      </c>
      <c r="G635" s="1276">
        <v>4</v>
      </c>
      <c r="H635" s="1276">
        <v>3</v>
      </c>
      <c r="I635" s="1265">
        <v>6943.37999999999</v>
      </c>
      <c r="J635" s="1220">
        <f t="shared" si="22"/>
      </c>
      <c r="K635" s="1220">
        <f t="shared" si="270"/>
      </c>
      <c r="L635" s="1220">
        <f t="shared" si="332"/>
      </c>
      <c r="M635" s="1220">
        <f t="shared" si="146"/>
      </c>
      <c r="N635" s="1220">
        <f t="shared" si="208"/>
      </c>
      <c r="O635" s="1239">
        <f t="shared" si="84"/>
      </c>
      <c r="P635" s="1239">
        <f t="shared" si="115"/>
      </c>
      <c r="Q635" s="1239">
        <f t="shared" si="549"/>
      </c>
      <c r="R635" s="1239">
        <f t="shared" si="53"/>
      </c>
      <c r="S635" s="1240">
        <f t="shared" si="301"/>
      </c>
      <c r="T635" s="1270">
        <v>0.0278</v>
      </c>
      <c r="U635" s="1277">
        <v>65</v>
      </c>
      <c r="V635" s="1220">
        <f t="shared" si="363"/>
      </c>
      <c r="W635" s="1221">
        <v>24457</v>
      </c>
      <c r="X635" s="1221">
        <v>335</v>
      </c>
      <c r="Y635" s="1221">
        <v>107</v>
      </c>
      <c r="Z635" s="1221">
        <v>342</v>
      </c>
      <c r="AA635" s="1221">
        <v>70</v>
      </c>
      <c r="AB635" s="1221">
        <v>3</v>
      </c>
      <c r="AC635" s="1221">
        <v>1</v>
      </c>
      <c r="AD635" s="1221">
        <v>27</v>
      </c>
      <c r="AE635" s="1220">
        <f t="shared" si="177"/>
      </c>
      <c r="AF635" s="1220">
        <f t="shared" si="239"/>
      </c>
      <c r="AG635" s="1241" t="s">
        <v>756</v>
      </c>
      <c r="AH635" s="1273" t="s">
        <v>777</v>
      </c>
      <c r="AI635" s="1273">
        <v>17</v>
      </c>
    </row>
    <row customHeight="true" ht="18.452380952380953" r="636">
      <c r="A636" s="1258"/>
      <c r="B636" s="1259" t="s">
        <v>752</v>
      </c>
      <c r="C636" s="1259" t="s">
        <v>762</v>
      </c>
      <c r="D636" s="1262">
        <f t="shared" si="485"/>
      </c>
      <c r="E636" s="1275">
        <v>1084.29</v>
      </c>
      <c r="F636" s="1275">
        <v>2555.11</v>
      </c>
      <c r="G636" s="1276">
        <v>3</v>
      </c>
      <c r="H636" s="1276">
        <v>2</v>
      </c>
      <c r="I636" s="1265">
        <v>7007.720000000001</v>
      </c>
      <c r="J636" s="1220">
        <f t="shared" si="22"/>
      </c>
      <c r="K636" s="1220">
        <f t="shared" si="270"/>
      </c>
      <c r="L636" s="1220">
        <f t="shared" si="332"/>
      </c>
      <c r="M636" s="1220">
        <f t="shared" si="146"/>
      </c>
      <c r="N636" s="1220">
        <f t="shared" si="208"/>
      </c>
      <c r="O636" s="1239">
        <f t="shared" si="84"/>
      </c>
      <c r="P636" s="1239">
        <f t="shared" si="115"/>
      </c>
      <c r="Q636" s="1239">
        <f t="shared" si="549"/>
      </c>
      <c r="R636" s="1239">
        <f t="shared" si="53"/>
      </c>
      <c r="S636" s="1240">
        <f t="shared" si="301"/>
      </c>
      <c r="T636" s="1270">
        <v>0.035</v>
      </c>
      <c r="U636" s="1277">
        <v>64</v>
      </c>
      <c r="V636" s="1220">
        <f t="shared" si="363"/>
      </c>
      <c r="W636" s="1221">
        <v>31655</v>
      </c>
      <c r="X636" s="1221">
        <v>519</v>
      </c>
      <c r="Y636" s="1221">
        <v>143</v>
      </c>
      <c r="Z636" s="1221">
        <v>541</v>
      </c>
      <c r="AA636" s="1221">
        <v>54</v>
      </c>
      <c r="AB636" s="1221">
        <v>5</v>
      </c>
      <c r="AC636" s="1221">
        <v>1</v>
      </c>
      <c r="AD636" s="1221">
        <v>43</v>
      </c>
      <c r="AE636" s="1220">
        <f t="shared" si="177"/>
      </c>
      <c r="AF636" s="1220">
        <f t="shared" si="239"/>
      </c>
      <c r="AG636" s="1241" t="s">
        <v>756</v>
      </c>
      <c r="AH636" s="1273" t="s">
        <v>777</v>
      </c>
      <c r="AI636" s="1273">
        <v>24</v>
      </c>
    </row>
    <row customHeight="true" ht="18.452380952380953" r="637">
      <c r="A637" s="1258"/>
      <c r="B637" s="1259" t="s">
        <v>752</v>
      </c>
      <c r="C637" s="1259" t="s">
        <v>764</v>
      </c>
      <c r="D637" s="1262">
        <f t="shared" si="485"/>
      </c>
      <c r="E637" s="1275">
        <v>996.54</v>
      </c>
      <c r="F637" s="1275">
        <v>2005.15</v>
      </c>
      <c r="G637" s="1276">
        <v>6</v>
      </c>
      <c r="H637" s="1276">
        <v>5</v>
      </c>
      <c r="I637" s="1265">
        <v>12242.890000000014</v>
      </c>
      <c r="J637" s="1220">
        <f t="shared" si="22"/>
      </c>
      <c r="K637" s="1220">
        <f t="shared" si="270"/>
      </c>
      <c r="L637" s="1220">
        <f t="shared" si="332"/>
      </c>
      <c r="M637" s="1220">
        <f t="shared" si="146"/>
      </c>
      <c r="N637" s="1220">
        <f t="shared" si="208"/>
      </c>
      <c r="O637" s="1239">
        <f t="shared" si="84"/>
      </c>
      <c r="P637" s="1239">
        <f t="shared" si="115"/>
      </c>
      <c r="Q637" s="1239">
        <f t="shared" si="549"/>
      </c>
      <c r="R637" s="1239">
        <f t="shared" si="53"/>
      </c>
      <c r="S637" s="1240">
        <f t="shared" si="301"/>
      </c>
      <c r="T637" s="1270">
        <v>0.0283</v>
      </c>
      <c r="U637" s="1277">
        <v>65</v>
      </c>
      <c r="V637" s="1220">
        <f t="shared" si="363"/>
      </c>
      <c r="W637" s="1221">
        <v>25587</v>
      </c>
      <c r="X637" s="1221">
        <v>407</v>
      </c>
      <c r="Y637" s="1221">
        <v>113</v>
      </c>
      <c r="Z637" s="1221">
        <v>415</v>
      </c>
      <c r="AA637" s="1221">
        <v>85</v>
      </c>
      <c r="AB637" s="1221">
        <v>3</v>
      </c>
      <c r="AC637" s="1221">
        <v>3</v>
      </c>
      <c r="AD637" s="1221">
        <v>40</v>
      </c>
      <c r="AE637" s="1220">
        <f t="shared" si="177"/>
      </c>
      <c r="AF637" s="1220">
        <f t="shared" si="239"/>
      </c>
      <c r="AG637" s="1241" t="s">
        <v>756</v>
      </c>
      <c r="AH637" s="1273" t="s">
        <v>777</v>
      </c>
      <c r="AI637" s="1273">
        <v>23</v>
      </c>
    </row>
    <row customHeight="true" ht="18.452380952380953" r="638">
      <c r="A638" s="1258"/>
      <c r="B638" s="1259" t="s">
        <v>752</v>
      </c>
      <c r="C638" s="1259" t="s">
        <v>765</v>
      </c>
      <c r="D638" s="1262">
        <f t="shared" si="485"/>
      </c>
      <c r="E638" s="1275">
        <v>979.24</v>
      </c>
      <c r="F638" s="1275">
        <v>2496.91</v>
      </c>
      <c r="G638" s="1276">
        <v>8</v>
      </c>
      <c r="H638" s="1276">
        <v>7</v>
      </c>
      <c r="I638" s="1265">
        <v>18374.690000000002</v>
      </c>
      <c r="J638" s="1220">
        <f t="shared" si="22"/>
      </c>
      <c r="K638" s="1220">
        <f t="shared" si="270"/>
      </c>
      <c r="L638" s="1220">
        <f t="shared" si="332"/>
      </c>
      <c r="M638" s="1220">
        <f t="shared" si="146"/>
      </c>
      <c r="N638" s="1220">
        <f t="shared" si="208"/>
      </c>
      <c r="O638" s="1239">
        <f t="shared" si="84"/>
      </c>
      <c r="P638" s="1239">
        <f t="shared" si="115"/>
      </c>
      <c r="Q638" s="1239">
        <f t="shared" si="549"/>
      </c>
      <c r="R638" s="1239">
        <f t="shared" si="53"/>
      </c>
      <c r="S638" s="1240">
        <f t="shared" si="301"/>
      </c>
      <c r="T638" s="1270">
        <v>0.0405</v>
      </c>
      <c r="U638" s="1277">
        <v>67</v>
      </c>
      <c r="V638" s="1220">
        <f t="shared" si="363"/>
      </c>
      <c r="W638" s="1221">
        <v>32206</v>
      </c>
      <c r="X638" s="1221">
        <v>440</v>
      </c>
      <c r="Y638" s="1221">
        <v>143</v>
      </c>
      <c r="Z638" s="1221">
        <v>445</v>
      </c>
      <c r="AA638" s="1221">
        <v>80</v>
      </c>
      <c r="AB638" s="1221">
        <v>8</v>
      </c>
      <c r="AC638" s="1221">
        <v>4</v>
      </c>
      <c r="AD638" s="1221">
        <v>43</v>
      </c>
      <c r="AE638" s="1220">
        <f t="shared" si="177"/>
      </c>
      <c r="AF638" s="1220">
        <f t="shared" si="239"/>
      </c>
      <c r="AG638" s="1241" t="s">
        <v>756</v>
      </c>
      <c r="AH638" s="1273" t="s">
        <v>777</v>
      </c>
      <c r="AI638" s="1273">
        <v>26</v>
      </c>
    </row>
    <row customHeight="true" ht="18.452380952380953" r="639">
      <c r="A639" s="1258"/>
      <c r="B639" s="1280" t="s">
        <v>746</v>
      </c>
      <c r="C639" s="1280"/>
      <c r="D639" s="1281">
        <f>SUM(D635:D638)</f>
      </c>
      <c r="E639" s="1282">
        <f>SUM(E635:E638)</f>
      </c>
      <c r="F639" s="1282">
        <f>SUM(F635:F638)</f>
      </c>
      <c r="G639" s="1282">
        <f>SUM(G635:G638)</f>
      </c>
      <c r="H639" s="1282">
        <f>SUM(H635:H638)</f>
      </c>
      <c r="I639" s="1282">
        <f>SUM(I635:I638)</f>
      </c>
      <c r="J639" s="1284">
        <f t="shared" si="22"/>
      </c>
      <c r="K639" s="1284">
        <f t="shared" si="270"/>
      </c>
      <c r="L639" s="1284">
        <f t="shared" si="332"/>
      </c>
      <c r="M639" s="1284">
        <f t="shared" si="146"/>
      </c>
      <c r="N639" s="1284">
        <f t="shared" si="208"/>
      </c>
      <c r="O639" s="1285">
        <f t="shared" si="84"/>
      </c>
      <c r="P639" s="1285">
        <f t="shared" si="115"/>
      </c>
      <c r="Q639" s="1285">
        <f t="shared" si="549"/>
      </c>
      <c r="R639" s="1285">
        <f t="shared" si="53"/>
      </c>
      <c r="S639" s="1286">
        <f t="shared" si="301"/>
      </c>
      <c r="T639" s="1285">
        <f>AVERAGE(T635:T638)</f>
      </c>
      <c r="U639" s="1287">
        <f>AVERAGE(U635:U638)</f>
      </c>
      <c r="V639" s="1287">
        <f t="shared" si="363"/>
      </c>
      <c r="W639" s="1242">
        <f>SUM(W635:W638)</f>
      </c>
      <c r="X639" s="1242">
        <f>SUM(X635:X638)</f>
      </c>
      <c r="Y639" s="1242">
        <f>SUM(Y635:Y638)</f>
      </c>
      <c r="Z639" s="1242">
        <f>SUM(Z635:Z638)</f>
      </c>
      <c r="AA639" s="1242">
        <f>SUM(AA635:AA638)</f>
      </c>
      <c r="AB639" s="1242">
        <f>SUM(AB635:AB638)</f>
      </c>
      <c r="AC639" s="1242">
        <f>SUM(AC635:AC638)</f>
      </c>
      <c r="AD639" s="1242">
        <f>SUM(AD635:AD638)</f>
      </c>
      <c r="AE639" s="1284">
        <f t="shared" si="177"/>
      </c>
      <c r="AF639" s="1288">
        <f t="shared" si="239"/>
      </c>
      <c r="AG639" s="1289"/>
      <c r="AH639" s="1289"/>
      <c r="AI639" s="1242">
        <f>SUM(AI635:AI638)</f>
      </c>
    </row>
    <row customHeight="true" ht="18.452380952380953" r="640">
      <c r="A640" s="1258"/>
      <c r="B640" s="1259" t="s">
        <v>760</v>
      </c>
      <c r="C640" s="1259" t="s">
        <v>766</v>
      </c>
      <c r="D640" s="1262">
        <f t="shared" ref="D640:D642" si="486">E640+F640</f>
      </c>
      <c r="E640" s="1275">
        <v>1035.52</v>
      </c>
      <c r="F640" s="1275">
        <v>2523.75</v>
      </c>
      <c r="G640" s="1276">
        <v>6</v>
      </c>
      <c r="H640" s="1276">
        <v>4</v>
      </c>
      <c r="I640" s="1265">
        <v>9813.390000000014</v>
      </c>
      <c r="J640" s="1220">
        <f t="shared" si="22"/>
      </c>
      <c r="K640" s="1220">
        <f t="shared" si="270"/>
      </c>
      <c r="L640" s="1220">
        <f t="shared" si="332"/>
      </c>
      <c r="M640" s="1220">
        <f t="shared" si="146"/>
      </c>
      <c r="N640" s="1220">
        <f t="shared" si="208"/>
      </c>
      <c r="O640" s="1239">
        <f t="shared" si="84"/>
      </c>
      <c r="P640" s="1239">
        <f t="shared" si="115"/>
      </c>
      <c r="Q640" s="1239">
        <f t="shared" si="549"/>
      </c>
      <c r="R640" s="1239">
        <f t="shared" si="53"/>
      </c>
      <c r="S640" s="1240">
        <f t="shared" si="301"/>
      </c>
      <c r="T640" s="1270">
        <v>0.0226</v>
      </c>
      <c r="U640" s="1277">
        <v>68</v>
      </c>
      <c r="V640" s="1220">
        <f t="shared" si="363"/>
      </c>
      <c r="W640" s="1221">
        <v>39411</v>
      </c>
      <c r="X640" s="1221">
        <v>594</v>
      </c>
      <c r="Y640" s="1221">
        <v>154</v>
      </c>
      <c r="Z640" s="1221">
        <v>627</v>
      </c>
      <c r="AA640" s="1221">
        <v>90</v>
      </c>
      <c r="AB640" s="1221">
        <v>12</v>
      </c>
      <c r="AC640" s="1221">
        <v>3</v>
      </c>
      <c r="AD640" s="1221">
        <v>51</v>
      </c>
      <c r="AE640" s="1220">
        <f t="shared" si="177"/>
      </c>
      <c r="AF640" s="1220">
        <f t="shared" si="239"/>
      </c>
      <c r="AG640" s="1241" t="s">
        <v>756</v>
      </c>
      <c r="AH640" s="1273" t="s">
        <v>777</v>
      </c>
      <c r="AI640" s="1273">
        <v>31</v>
      </c>
    </row>
    <row customHeight="true" ht="18.452380952380953" r="641">
      <c r="A641" s="1258"/>
      <c r="B641" s="1259" t="s">
        <v>760</v>
      </c>
      <c r="C641" s="1259" t="s">
        <v>767</v>
      </c>
      <c r="D641" s="1262">
        <f t="shared" si="486"/>
      </c>
      <c r="E641" s="1275">
        <v>742.16</v>
      </c>
      <c r="F641" s="1275">
        <v>1806.4</v>
      </c>
      <c r="G641" s="1276">
        <v>1</v>
      </c>
      <c r="H641" s="1276">
        <v>1</v>
      </c>
      <c r="I641" s="1265">
        <v>1351.3499999999767</v>
      </c>
      <c r="J641" s="1220">
        <f t="shared" si="22"/>
      </c>
      <c r="K641" s="1220">
        <f t="shared" si="270"/>
      </c>
      <c r="L641" s="1220">
        <f t="shared" si="332"/>
      </c>
      <c r="M641" s="1220">
        <f t="shared" si="146"/>
      </c>
      <c r="N641" s="1220">
        <f t="shared" si="208"/>
      </c>
      <c r="O641" s="1239">
        <f t="shared" si="84"/>
      </c>
      <c r="P641" s="1239">
        <f t="shared" si="115"/>
      </c>
      <c r="Q641" s="1239">
        <f t="shared" si="549"/>
      </c>
      <c r="R641" s="1239">
        <f t="shared" si="53"/>
      </c>
      <c r="S641" s="1240">
        <f t="shared" si="301"/>
      </c>
      <c r="T641" s="1270">
        <v>0.0266</v>
      </c>
      <c r="U641" s="1277">
        <v>68</v>
      </c>
      <c r="V641" s="1220">
        <f t="shared" si="363"/>
      </c>
      <c r="W641" s="1221">
        <v>25135</v>
      </c>
      <c r="X641" s="1221">
        <v>484</v>
      </c>
      <c r="Y641" s="1221">
        <v>101</v>
      </c>
      <c r="Z641" s="1221">
        <v>499</v>
      </c>
      <c r="AA641" s="1221">
        <v>37</v>
      </c>
      <c r="AB641" s="1221">
        <v>4</v>
      </c>
      <c r="AC641" s="1221">
        <v>2</v>
      </c>
      <c r="AD641" s="1221">
        <v>32</v>
      </c>
      <c r="AE641" s="1220">
        <f t="shared" si="177"/>
      </c>
      <c r="AF641" s="1220">
        <f t="shared" si="239"/>
      </c>
      <c r="AG641" s="1241" t="s">
        <v>756</v>
      </c>
      <c r="AH641" s="1273" t="s">
        <v>777</v>
      </c>
      <c r="AI641" s="1273">
        <v>20</v>
      </c>
    </row>
    <row customHeight="true" ht="18.452380952380953" r="642">
      <c r="A642" s="1258"/>
      <c r="B642" s="1259" t="s">
        <v>760</v>
      </c>
      <c r="C642" s="1259" t="s">
        <v>768</v>
      </c>
      <c r="D642" s="1262">
        <f t="shared" si="486"/>
      </c>
      <c r="E642" s="1275">
        <v>341.04</v>
      </c>
      <c r="F642" s="1275">
        <v>769.76</v>
      </c>
      <c r="G642" s="1276">
        <v>0</v>
      </c>
      <c r="H642" s="1276">
        <v>0</v>
      </c>
      <c r="I642" s="1299">
        <v>0</v>
      </c>
      <c r="J642" s="1220">
        <f t="shared" si="22"/>
      </c>
      <c r="K642" s="1220">
        <f t="shared" si="270"/>
      </c>
      <c r="L642" s="1220">
        <f t="shared" si="332"/>
      </c>
      <c r="M642" s="1220">
        <f t="shared" si="146"/>
      </c>
      <c r="N642" s="1220">
        <f t="shared" si="208"/>
      </c>
      <c r="O642" s="1239">
        <f t="shared" si="84"/>
      </c>
      <c r="P642" s="1239">
        <f t="shared" si="115"/>
      </c>
      <c r="Q642" s="1239">
        <f t="shared" si="549"/>
      </c>
      <c r="R642" s="1239">
        <f t="shared" si="53"/>
      </c>
      <c r="S642" s="1240">
        <f t="shared" si="301"/>
      </c>
      <c r="T642" s="1270">
        <v>0.0267</v>
      </c>
      <c r="U642" s="1277">
        <v>68</v>
      </c>
      <c r="V642" s="1220">
        <f t="shared" si="363"/>
      </c>
      <c r="W642" s="1221">
        <v>12676</v>
      </c>
      <c r="X642" s="1221">
        <v>347</v>
      </c>
      <c r="Y642" s="1221">
        <v>52</v>
      </c>
      <c r="Z642" s="1221">
        <v>396</v>
      </c>
      <c r="AA642" s="1221">
        <v>31</v>
      </c>
      <c r="AB642" s="1221">
        <v>1</v>
      </c>
      <c r="AC642" s="1221">
        <v>0</v>
      </c>
      <c r="AD642" s="1221">
        <v>19</v>
      </c>
      <c r="AE642" s="1220">
        <f t="shared" si="177"/>
      </c>
      <c r="AF642" s="1220">
        <f t="shared" si="239"/>
      </c>
      <c r="AG642" s="1241" t="s">
        <v>756</v>
      </c>
      <c r="AH642" s="1273" t="s">
        <v>777</v>
      </c>
      <c r="AI642" s="1273">
        <v>8</v>
      </c>
    </row>
    <row customHeight="true" ht="18.452380952380953" r="643">
      <c r="A643" s="1258"/>
      <c r="B643" s="1280" t="s">
        <v>746</v>
      </c>
      <c r="C643" s="1280"/>
      <c r="D643" s="1281">
        <f>SUM(D640:D642)</f>
      </c>
      <c r="E643" s="1282">
        <f>SUM(E640:E642)</f>
      </c>
      <c r="F643" s="1282">
        <f>SUM(F640:F642)</f>
      </c>
      <c r="G643" s="1282">
        <f>SUM(G640:G642)</f>
      </c>
      <c r="H643" s="1282">
        <f>SUM(H640:H642)</f>
      </c>
      <c r="I643" s="1282">
        <f>SUM(I640:I642)</f>
      </c>
      <c r="J643" s="1284">
        <f t="shared" si="22"/>
      </c>
      <c r="K643" s="1284">
        <f t="shared" si="270"/>
      </c>
      <c r="L643" s="1284">
        <f t="shared" si="332"/>
      </c>
      <c r="M643" s="1284">
        <f t="shared" si="146"/>
      </c>
      <c r="N643" s="1284">
        <f t="shared" si="208"/>
      </c>
      <c r="O643" s="1285">
        <f t="shared" si="84"/>
      </c>
      <c r="P643" s="1285">
        <f t="shared" si="115"/>
      </c>
      <c r="Q643" s="1285">
        <f t="shared" si="549"/>
      </c>
      <c r="R643" s="1285">
        <f t="shared" si="53"/>
      </c>
      <c r="S643" s="1286">
        <f t="shared" si="301"/>
      </c>
      <c r="T643" s="1285">
        <f>AVERAGE(T640:T642)</f>
      </c>
      <c r="U643" s="1287">
        <f>AVERAGE(U640:U642)</f>
      </c>
      <c r="V643" s="1287">
        <f t="shared" si="363"/>
      </c>
      <c r="W643" s="1242">
        <f>SUM(W640:W642)</f>
      </c>
      <c r="X643" s="1242">
        <f>SUM(X640:X642)</f>
      </c>
      <c r="Y643" s="1242">
        <f>SUM(Y640:Y642)</f>
      </c>
      <c r="Z643" s="1242">
        <f>SUM(Z640:Z642)</f>
      </c>
      <c r="AA643" s="1242">
        <f>SUM(AA640:AA642)</f>
      </c>
      <c r="AB643" s="1242">
        <f>SUM(AB640:AB642)</f>
      </c>
      <c r="AC643" s="1242">
        <f>SUM(AC640:AC642)</f>
      </c>
      <c r="AD643" s="1242">
        <f>SUM(AD640:AD642)</f>
      </c>
      <c r="AE643" s="1284">
        <f t="shared" si="177"/>
      </c>
      <c r="AF643" s="1288">
        <f t="shared" si="239"/>
      </c>
      <c r="AG643" s="1289"/>
      <c r="AH643" s="1289"/>
      <c r="AI643" s="1242">
        <f>SUM(AI640:AI642)</f>
      </c>
    </row>
    <row customHeight="true" ht="18.452380952380953" r="644">
      <c r="A644" s="1258"/>
      <c r="B644" s="1201" t="s">
        <v>769</v>
      </c>
      <c r="C644" s="1201"/>
      <c r="D644" s="1290">
        <f>D629+D624+D639+D634+D643</f>
      </c>
      <c r="E644" s="1291">
        <f>E629+E624+E639+E634+E643</f>
      </c>
      <c r="F644" s="1291">
        <f>F629+F624+F639+F634+F643</f>
      </c>
      <c r="G644" s="1291">
        <f>G629+G624+G639+G634+G643</f>
      </c>
      <c r="H644" s="1291">
        <f>H629+H624+H639+H634+H643</f>
      </c>
      <c r="I644" s="1291">
        <f>I629+I624+I639+I634+I643</f>
      </c>
      <c r="J644" s="1292">
        <f t="shared" si="22"/>
      </c>
      <c r="K644" s="1292">
        <f t="shared" si="270"/>
      </c>
      <c r="L644" s="1292">
        <f t="shared" si="332"/>
      </c>
      <c r="M644" s="1292">
        <f t="shared" si="146"/>
      </c>
      <c r="N644" s="1292">
        <f t="shared" si="208"/>
      </c>
      <c r="O644" s="1293">
        <f t="shared" si="84"/>
      </c>
      <c r="P644" s="1293">
        <f t="shared" si="115"/>
      </c>
      <c r="Q644" s="1293">
        <f t="shared" si="549"/>
      </c>
      <c r="R644" s="1293">
        <f t="shared" si="53"/>
      </c>
      <c r="S644" s="1294">
        <f t="shared" si="301"/>
      </c>
      <c r="T644" s="1292">
        <f>(T629+T624+T639+T634+T643)/5</f>
      </c>
      <c r="U644" s="1292">
        <f>(U629+U624+U639+U634+U643)/5</f>
      </c>
      <c r="V644" s="1292">
        <f>(V629+V624+V639+V634+V643)/5</f>
      </c>
      <c r="W644" s="1291">
        <f>W629+W624+W639+W634+W643</f>
      </c>
      <c r="X644" s="1291">
        <f>X629+X624+X639+X634+X643</f>
      </c>
      <c r="Y644" s="1291">
        <f>Y629+Y624+Y639+Y634+Y643</f>
      </c>
      <c r="Z644" s="1291">
        <f>Z629+Z624+Z639+Z634+Z643</f>
      </c>
      <c r="AA644" s="1291">
        <f>AA629+AA624+AA639+AA634+AA643</f>
      </c>
      <c r="AB644" s="1291">
        <f>AB629+AB624+AB639+AB634+AB643</f>
      </c>
      <c r="AC644" s="1291">
        <f>AC629+AC624+AC639+AC634+AC643</f>
      </c>
      <c r="AD644" s="1291">
        <f>AD629+AD624+AD639+AD634+AD643</f>
      </c>
      <c r="AE644" s="1292">
        <f t="shared" si="177"/>
      </c>
      <c r="AF644" s="1295">
        <f t="shared" si="239"/>
      </c>
      <c r="AG644" s="1296"/>
      <c r="AH644" s="1296"/>
      <c r="AI644" s="1291">
        <f>AI629+AI624+AI639+AI634+AI643</f>
      </c>
    </row>
    <row r="645">
      <c r="A645" s="1155" t="s">
        <v>700</v>
      </c>
      <c r="B645" s="1155" t="s">
        <v>701</v>
      </c>
      <c r="C645" s="1155"/>
      <c r="D645" s="1245" t="s">
        <v>702</v>
      </c>
      <c r="E645" s="1245"/>
      <c r="F645" s="1245"/>
      <c r="G645" s="1245"/>
      <c r="H645" s="1245"/>
      <c r="I645" s="1245"/>
      <c r="J645" s="1245"/>
      <c r="K645" s="1245"/>
      <c r="L645" s="1245"/>
      <c r="M645" s="1245"/>
      <c r="N645" s="1247" t="s">
        <v>703</v>
      </c>
      <c r="O645" s="1247"/>
      <c r="P645" s="1247"/>
      <c r="Q645" s="1247"/>
      <c r="R645" s="1247"/>
      <c r="S645" s="1247"/>
      <c r="T645" s="1247"/>
      <c r="U645" s="1247"/>
      <c r="V645" s="1247"/>
      <c r="W645" s="1247"/>
      <c r="X645" s="1247"/>
      <c r="Y645" s="1247"/>
      <c r="Z645" s="1247"/>
      <c r="AA645" s="1247"/>
      <c r="AB645" s="1247"/>
      <c r="AC645" s="1247"/>
      <c r="AD645" s="1247"/>
      <c r="AE645" s="1247"/>
      <c r="AF645" s="1247"/>
      <c r="AG645" s="1247"/>
      <c r="AH645" s="1247"/>
      <c r="AI645" s="1248"/>
    </row>
    <row r="646">
      <c r="A646" s="1155"/>
      <c r="B646" s="1155" t="s">
        <v>704</v>
      </c>
      <c r="C646" s="1155" t="s">
        <v>705</v>
      </c>
      <c r="D646" s="1249" t="s">
        <v>706</v>
      </c>
      <c r="E646" s="1250" t="s">
        <v>707</v>
      </c>
      <c r="F646" s="1250" t="s">
        <v>708</v>
      </c>
      <c r="G646" s="1251" t="s">
        <v>709</v>
      </c>
      <c r="H646" s="1252" t="s">
        <v>710</v>
      </c>
      <c r="I646" s="1253" t="s">
        <v>711</v>
      </c>
      <c r="J646" s="1254" t="s">
        <v>712</v>
      </c>
      <c r="K646" s="1254" t="s">
        <v>713</v>
      </c>
      <c r="L646" s="1254" t="s">
        <v>714</v>
      </c>
      <c r="M646" s="1254" t="s">
        <v>715</v>
      </c>
      <c r="N646" s="1247" t="s">
        <v>716</v>
      </c>
      <c r="O646" s="1255" t="s">
        <v>717</v>
      </c>
      <c r="P646" s="1255" t="s">
        <v>718</v>
      </c>
      <c r="Q646" s="1255" t="s">
        <v>719</v>
      </c>
      <c r="R646" s="1255" t="s">
        <v>720</v>
      </c>
      <c r="S646" s="1256" t="s">
        <v>721</v>
      </c>
      <c r="T646" s="1255" t="s">
        <v>722</v>
      </c>
      <c r="U646" s="1257" t="s">
        <v>723</v>
      </c>
      <c r="V646" s="1247" t="s">
        <v>724</v>
      </c>
      <c r="W646" s="1256" t="s">
        <v>725</v>
      </c>
      <c r="X646" s="1256" t="s">
        <v>726</v>
      </c>
      <c r="Y646" s="1256" t="s">
        <v>727</v>
      </c>
      <c r="Z646" s="1256" t="s">
        <v>728</v>
      </c>
      <c r="AA646" s="1256" t="s">
        <v>729</v>
      </c>
      <c r="AB646" s="1256" t="s">
        <v>730</v>
      </c>
      <c r="AC646" s="1256" t="s">
        <v>731</v>
      </c>
      <c r="AD646" s="1256" t="s">
        <v>732</v>
      </c>
      <c r="AE646" s="1256" t="s">
        <v>733</v>
      </c>
      <c r="AF646" s="1247" t="s">
        <v>734</v>
      </c>
      <c r="AG646" s="1248" t="s">
        <v>735</v>
      </c>
      <c r="AH646" s="1248" t="s">
        <v>736</v>
      </c>
      <c r="AI646" s="1248" t="s">
        <v>737</v>
      </c>
    </row>
    <row r="647">
      <c r="A647" s="1297" t="s">
        <v>798</v>
      </c>
      <c r="B647" s="1259" t="s">
        <v>763</v>
      </c>
      <c r="C647" s="1300" t="s">
        <v>740</v>
      </c>
      <c r="D647" s="1261">
        <f t="shared" ref="D647:D651" si="487">E647+F647</f>
      </c>
      <c r="E647" s="1260">
        <v>566.62</v>
      </c>
      <c r="F647" s="1262">
        <v>1753.69</v>
      </c>
      <c r="G647" s="1263">
        <v>2</v>
      </c>
      <c r="H647" s="1298">
        <v>2</v>
      </c>
      <c r="I647" s="1265">
        <v>4498.07</v>
      </c>
      <c r="J647" s="1220">
        <f t="shared" ref="J647:J672" si="23">I647/D647</f>
      </c>
      <c r="K647" s="1220">
        <f t="shared" ref="K647:K672" si="271">D647/G647</f>
      </c>
      <c r="L647" s="1220">
        <f t="shared" ref="L647:L672" si="333">D647/H647</f>
      </c>
      <c r="M647" s="1220">
        <f t="shared" ref="M647:M672" si="147">I647/G647</f>
      </c>
      <c r="N647" s="1220">
        <f t="shared" ref="N647:N672" si="209">D647/X647</f>
      </c>
      <c r="O647" s="1239">
        <f t="shared" ref="O647:O672" si="85">S647/W647*1</f>
      </c>
      <c r="P647" s="1239">
        <f t="shared" ref="P647:P672" si="116">X647/W647</f>
      </c>
      <c r="Q647" s="1239">
        <f t="shared" ref="Q647:Q672" si="550">Z647/W647</f>
      </c>
      <c r="R647" s="1239">
        <f t="shared" ref="R647:R672" si="54">AA647/Z647</f>
      </c>
      <c r="S647" s="1240">
        <f t="shared" ref="S647:S672" si="302">Y647/T647</f>
      </c>
      <c r="T647" s="1270">
        <v>0.0328</v>
      </c>
      <c r="U647" s="1277">
        <v>29</v>
      </c>
      <c r="V647" s="1266">
        <f t="shared" ref="V647:V671" si="364">(D647/W647)*1000</f>
      </c>
      <c r="W647" s="1240">
        <v>24214</v>
      </c>
      <c r="X647" s="1240">
        <v>735</v>
      </c>
      <c r="Y647" s="1240">
        <v>130</v>
      </c>
      <c r="Z647" s="1240">
        <v>777</v>
      </c>
      <c r="AA647" s="1240">
        <v>36</v>
      </c>
      <c r="AB647" s="1240">
        <v>9</v>
      </c>
      <c r="AC647" s="1240">
        <v>1</v>
      </c>
      <c r="AD647" s="1240">
        <v>38</v>
      </c>
      <c r="AE647" s="1220">
        <f t="shared" ref="AE647:AE672" si="178">D647/Z647</f>
      </c>
      <c r="AF647" s="1220">
        <f t="shared" ref="AF647:AF672" si="240">AI647*1000/D647</f>
      </c>
      <c r="AG647" s="1241" t="s">
        <v>741</v>
      </c>
      <c r="AH647" s="1273" t="s">
        <v>757</v>
      </c>
      <c r="AI647" s="1273">
        <v>15</v>
      </c>
    </row>
    <row r="648">
      <c r="A648" s="1297"/>
      <c r="B648" s="1259" t="s">
        <v>763</v>
      </c>
      <c r="C648" s="1259" t="s">
        <v>743</v>
      </c>
      <c r="D648" s="1301">
        <f t="shared" si="487"/>
      </c>
      <c r="E648" s="1261">
        <v>1267.44</v>
      </c>
      <c r="F648" s="1267">
        <v>1770.15</v>
      </c>
      <c r="G648" s="1268">
        <v>6</v>
      </c>
      <c r="H648" s="1269">
        <v>4</v>
      </c>
      <c r="I648" s="1265">
        <v>11988.41</v>
      </c>
      <c r="J648" s="1220">
        <f t="shared" si="23"/>
      </c>
      <c r="K648" s="1220">
        <f t="shared" si="271"/>
      </c>
      <c r="L648" s="1220">
        <f t="shared" si="333"/>
      </c>
      <c r="M648" s="1220">
        <f t="shared" si="147"/>
      </c>
      <c r="N648" s="1220">
        <f t="shared" si="209"/>
      </c>
      <c r="O648" s="1239">
        <f t="shared" si="85"/>
      </c>
      <c r="P648" s="1239">
        <f t="shared" si="116"/>
      </c>
      <c r="Q648" s="1239">
        <f t="shared" si="550"/>
      </c>
      <c r="R648" s="1239">
        <f t="shared" si="54"/>
      </c>
      <c r="S648" s="1240">
        <f t="shared" si="302"/>
      </c>
      <c r="T648" s="1270">
        <v>0.0308</v>
      </c>
      <c r="U648" s="1271">
        <v>40</v>
      </c>
      <c r="V648" s="1220">
        <f t="shared" si="364"/>
      </c>
      <c r="W648" s="1272">
        <v>30678</v>
      </c>
      <c r="X648" s="1221">
        <v>1061</v>
      </c>
      <c r="Y648" s="1221">
        <v>165</v>
      </c>
      <c r="Z648" s="1221">
        <v>1124</v>
      </c>
      <c r="AA648" s="1221">
        <v>69</v>
      </c>
      <c r="AB648" s="1221">
        <v>8</v>
      </c>
      <c r="AC648" s="1221">
        <v>0</v>
      </c>
      <c r="AD648" s="1221">
        <v>35</v>
      </c>
      <c r="AE648" s="1220">
        <f t="shared" si="178"/>
      </c>
      <c r="AF648" s="1220">
        <f t="shared" si="240"/>
      </c>
      <c r="AG648" s="1241" t="s">
        <v>741</v>
      </c>
      <c r="AH648" s="1273" t="s">
        <v>757</v>
      </c>
      <c r="AI648" s="1273">
        <v>20</v>
      </c>
    </row>
    <row r="649">
      <c r="A649" s="1297"/>
      <c r="B649" s="1259" t="s">
        <v>763</v>
      </c>
      <c r="C649" s="1259" t="s">
        <v>744</v>
      </c>
      <c r="D649" s="1267">
        <f t="shared" si="487"/>
      </c>
      <c r="E649" s="1274">
        <v>1234.17</v>
      </c>
      <c r="F649" s="1275">
        <v>2100.07</v>
      </c>
      <c r="G649" s="1276">
        <v>4</v>
      </c>
      <c r="H649" s="1276">
        <v>3</v>
      </c>
      <c r="I649" s="1265">
        <v>11788.7</v>
      </c>
      <c r="J649" s="1220">
        <f t="shared" si="23"/>
      </c>
      <c r="K649" s="1220">
        <f t="shared" si="271"/>
      </c>
      <c r="L649" s="1220">
        <f t="shared" si="333"/>
      </c>
      <c r="M649" s="1220">
        <f t="shared" si="147"/>
      </c>
      <c r="N649" s="1220">
        <f t="shared" si="209"/>
      </c>
      <c r="O649" s="1239">
        <f t="shared" si="85"/>
      </c>
      <c r="P649" s="1239">
        <f t="shared" si="116"/>
      </c>
      <c r="Q649" s="1239">
        <f t="shared" si="550"/>
      </c>
      <c r="R649" s="1239">
        <f t="shared" si="54"/>
      </c>
      <c r="S649" s="1240">
        <f t="shared" si="302"/>
      </c>
      <c r="T649" s="1270">
        <v>0.0376</v>
      </c>
      <c r="U649" s="1277">
        <v>43</v>
      </c>
      <c r="V649" s="1278">
        <f t="shared" si="364"/>
      </c>
      <c r="W649" s="1221">
        <v>29551</v>
      </c>
      <c r="X649" s="1221">
        <v>863</v>
      </c>
      <c r="Y649" s="1221">
        <v>177</v>
      </c>
      <c r="Z649" s="1221">
        <v>893</v>
      </c>
      <c r="AA649" s="1221">
        <v>67</v>
      </c>
      <c r="AB649" s="1221">
        <v>9</v>
      </c>
      <c r="AC649" s="1221">
        <v>1</v>
      </c>
      <c r="AD649" s="1221">
        <v>36</v>
      </c>
      <c r="AE649" s="1220">
        <f t="shared" si="178"/>
      </c>
      <c r="AF649" s="1220">
        <f t="shared" si="240"/>
      </c>
      <c r="AG649" s="1241" t="s">
        <v>741</v>
      </c>
      <c r="AH649" s="1273" t="s">
        <v>757</v>
      </c>
      <c r="AI649" s="1273">
        <v>25</v>
      </c>
    </row>
    <row r="650">
      <c r="A650" s="1297"/>
      <c r="B650" s="1259" t="s">
        <v>763</v>
      </c>
      <c r="C650" s="1259" t="s">
        <v>745</v>
      </c>
      <c r="D650" s="1262">
        <f t="shared" si="487"/>
      </c>
      <c r="E650" s="1275">
        <v>1048.57</v>
      </c>
      <c r="F650" s="1275">
        <v>1799.93</v>
      </c>
      <c r="G650" s="1279">
        <v>3</v>
      </c>
      <c r="H650" s="1276">
        <v>2</v>
      </c>
      <c r="I650" s="1265">
        <v>5763.879999999997</v>
      </c>
      <c r="J650" s="1220">
        <f t="shared" si="23"/>
      </c>
      <c r="K650" s="1220">
        <f t="shared" si="271"/>
      </c>
      <c r="L650" s="1220">
        <f t="shared" si="333"/>
      </c>
      <c r="M650" s="1220">
        <f t="shared" si="147"/>
      </c>
      <c r="N650" s="1220">
        <f t="shared" si="209"/>
      </c>
      <c r="O650" s="1239">
        <f t="shared" si="85"/>
      </c>
      <c r="P650" s="1239">
        <f t="shared" si="116"/>
      </c>
      <c r="Q650" s="1239">
        <f t="shared" si="550"/>
      </c>
      <c r="R650" s="1239">
        <f t="shared" si="54"/>
      </c>
      <c r="S650" s="1240">
        <f t="shared" si="302"/>
      </c>
      <c r="T650" s="1270">
        <v>0.0327</v>
      </c>
      <c r="U650" s="1277">
        <v>47</v>
      </c>
      <c r="V650" s="1220">
        <f t="shared" si="364"/>
      </c>
      <c r="W650" s="1221">
        <v>23891</v>
      </c>
      <c r="X650" s="1221">
        <v>415</v>
      </c>
      <c r="Y650" s="1221">
        <v>129</v>
      </c>
      <c r="Z650" s="1221">
        <v>419</v>
      </c>
      <c r="AA650" s="1221">
        <v>32</v>
      </c>
      <c r="AB650" s="1221">
        <v>5</v>
      </c>
      <c r="AC650" s="1221">
        <v>0</v>
      </c>
      <c r="AD650" s="1221">
        <v>32</v>
      </c>
      <c r="AE650" s="1220">
        <f t="shared" si="178"/>
      </c>
      <c r="AF650" s="1220">
        <f t="shared" si="240"/>
      </c>
      <c r="AG650" s="1241" t="s">
        <v>741</v>
      </c>
      <c r="AH650" s="1273" t="s">
        <v>757</v>
      </c>
      <c r="AI650" s="1273">
        <v>16</v>
      </c>
    </row>
    <row r="651">
      <c r="A651" s="1297"/>
      <c r="B651" s="1259" t="s">
        <v>763</v>
      </c>
      <c r="C651" s="1259" t="s">
        <v>748</v>
      </c>
      <c r="D651" s="1262">
        <f t="shared" si="487"/>
      </c>
      <c r="E651" s="1275">
        <v>1212.67</v>
      </c>
      <c r="F651" s="1275">
        <v>2202.97</v>
      </c>
      <c r="G651" s="1276">
        <v>6</v>
      </c>
      <c r="H651" s="1276">
        <v>6</v>
      </c>
      <c r="I651" s="1265">
        <v>14329.169999999998</v>
      </c>
      <c r="J651" s="1220">
        <f t="shared" si="23"/>
      </c>
      <c r="K651" s="1220">
        <f t="shared" si="271"/>
      </c>
      <c r="L651" s="1220">
        <f t="shared" si="333"/>
      </c>
      <c r="M651" s="1220">
        <f t="shared" si="147"/>
      </c>
      <c r="N651" s="1220">
        <f t="shared" si="209"/>
      </c>
      <c r="O651" s="1239">
        <f t="shared" si="85"/>
      </c>
      <c r="P651" s="1239">
        <f t="shared" si="116"/>
      </c>
      <c r="Q651" s="1239">
        <f t="shared" si="550"/>
      </c>
      <c r="R651" s="1239">
        <f t="shared" si="54"/>
      </c>
      <c r="S651" s="1240">
        <f t="shared" si="302"/>
      </c>
      <c r="T651" s="1270">
        <v>0.0327</v>
      </c>
      <c r="U651" s="1277">
        <v>50</v>
      </c>
      <c r="V651" s="1220">
        <f t="shared" si="364"/>
      </c>
      <c r="W651" s="1221">
        <v>27818</v>
      </c>
      <c r="X651" s="1221">
        <v>479</v>
      </c>
      <c r="Y651" s="1221">
        <v>157</v>
      </c>
      <c r="Z651" s="1221">
        <v>487</v>
      </c>
      <c r="AA651" s="1221">
        <v>67</v>
      </c>
      <c r="AB651" s="1221">
        <v>8</v>
      </c>
      <c r="AC651" s="1221">
        <v>1</v>
      </c>
      <c r="AD651" s="1221">
        <v>50</v>
      </c>
      <c r="AE651" s="1220">
        <f t="shared" si="178"/>
      </c>
      <c r="AF651" s="1220">
        <f t="shared" si="240"/>
      </c>
      <c r="AG651" s="1241" t="s">
        <v>741</v>
      </c>
      <c r="AH651" s="1273" t="s">
        <v>757</v>
      </c>
      <c r="AI651" s="1273">
        <v>23</v>
      </c>
    </row>
    <row r="652">
      <c r="A652" s="1297"/>
      <c r="B652" s="1280" t="s">
        <v>746</v>
      </c>
      <c r="C652" s="1280"/>
      <c r="D652" s="1281">
        <f>SUM(D647:D651)</f>
      </c>
      <c r="E652" s="1282">
        <f>SUM(E647:E651)</f>
      </c>
      <c r="F652" s="1282">
        <f>SUM(F647:F651)</f>
      </c>
      <c r="G652" s="1282">
        <f>SUM(G647:G651)</f>
      </c>
      <c r="H652" s="1282">
        <f>SUM(H647:H651)</f>
      </c>
      <c r="I652" s="1283">
        <f>SUM(I647:I651)</f>
      </c>
      <c r="J652" s="1284">
        <f t="shared" si="23"/>
      </c>
      <c r="K652" s="1284">
        <f t="shared" si="271"/>
      </c>
      <c r="L652" s="1284">
        <f t="shared" si="333"/>
      </c>
      <c r="M652" s="1284">
        <f t="shared" si="147"/>
      </c>
      <c r="N652" s="1284">
        <f t="shared" si="209"/>
      </c>
      <c r="O652" s="1285">
        <f t="shared" si="85"/>
      </c>
      <c r="P652" s="1285">
        <f t="shared" si="116"/>
      </c>
      <c r="Q652" s="1285">
        <f t="shared" si="550"/>
      </c>
      <c r="R652" s="1285">
        <f t="shared" si="54"/>
      </c>
      <c r="S652" s="1286">
        <f t="shared" si="302"/>
      </c>
      <c r="T652" s="1285">
        <f>AVERAGE(T647:T651)</f>
      </c>
      <c r="U652" s="1287">
        <f>AVERAGE(U647:U651)</f>
      </c>
      <c r="V652" s="1284">
        <f t="shared" si="364"/>
      </c>
      <c r="W652" s="1242">
        <f>SUM(W647:W651)</f>
      </c>
      <c r="X652" s="1242">
        <f>SUM(X647:X651)</f>
      </c>
      <c r="Y652" s="1242">
        <f>SUM(Y647:Y651)</f>
      </c>
      <c r="Z652" s="1242">
        <f>SUM(Z647:Z651)</f>
      </c>
      <c r="AA652" s="1242">
        <f>SUM(AA647:AA651)</f>
      </c>
      <c r="AB652" s="1242">
        <f>SUM(AB647:AB651)</f>
      </c>
      <c r="AC652" s="1242">
        <f>SUM(AC647:AC651)</f>
      </c>
      <c r="AD652" s="1242">
        <f>SUM(AD647:AD651)</f>
      </c>
      <c r="AE652" s="1284">
        <f t="shared" si="178"/>
      </c>
      <c r="AF652" s="1288">
        <f t="shared" si="240"/>
      </c>
      <c r="AG652" s="1289"/>
      <c r="AH652" s="1289"/>
      <c r="AI652" s="1286">
        <f>SUM(AI647:AI651)</f>
      </c>
    </row>
    <row r="653">
      <c r="A653" s="1297"/>
      <c r="B653" s="1186" t="s">
        <v>739</v>
      </c>
      <c r="C653" s="1259" t="s">
        <v>749</v>
      </c>
      <c r="D653" s="1262">
        <f t="shared" ref="D653:D656" si="488">E653+F653</f>
      </c>
      <c r="E653" s="1279">
        <v>1128.35</v>
      </c>
      <c r="F653" s="1279">
        <v>2182.82</v>
      </c>
      <c r="G653" s="1276">
        <v>3</v>
      </c>
      <c r="H653" s="1276">
        <v>3</v>
      </c>
      <c r="I653" s="1265">
        <v>8275.419999999998</v>
      </c>
      <c r="J653" s="1220">
        <f t="shared" si="23"/>
      </c>
      <c r="K653" s="1220">
        <f t="shared" si="271"/>
      </c>
      <c r="L653" s="1220">
        <f t="shared" si="333"/>
      </c>
      <c r="M653" s="1220">
        <f t="shared" si="147"/>
      </c>
      <c r="N653" s="1220">
        <f t="shared" si="209"/>
      </c>
      <c r="O653" s="1239">
        <f t="shared" si="85"/>
      </c>
      <c r="P653" s="1239">
        <f t="shared" si="116"/>
      </c>
      <c r="Q653" s="1239">
        <f t="shared" si="550"/>
      </c>
      <c r="R653" s="1239">
        <f t="shared" si="54"/>
      </c>
      <c r="S653" s="1240">
        <f t="shared" si="302"/>
      </c>
      <c r="T653" s="1270">
        <v>0.0262</v>
      </c>
      <c r="U653" s="1277">
        <v>51</v>
      </c>
      <c r="V653" s="1220">
        <f t="shared" si="364"/>
      </c>
      <c r="W653" s="1221">
        <v>26864</v>
      </c>
      <c r="X653" s="1221">
        <v>396</v>
      </c>
      <c r="Y653" s="1221">
        <v>116</v>
      </c>
      <c r="Z653" s="1221">
        <v>398</v>
      </c>
      <c r="AA653" s="1221">
        <v>50</v>
      </c>
      <c r="AB653" s="1221">
        <v>8</v>
      </c>
      <c r="AC653" s="1221">
        <v>1</v>
      </c>
      <c r="AD653" s="1221">
        <v>33</v>
      </c>
      <c r="AE653" s="1220">
        <f t="shared" si="178"/>
      </c>
      <c r="AF653" s="1220">
        <f t="shared" si="240"/>
      </c>
      <c r="AG653" s="1241" t="s">
        <v>741</v>
      </c>
      <c r="AH653" s="1273" t="s">
        <v>757</v>
      </c>
      <c r="AI653" s="1273">
        <v>18</v>
      </c>
    </row>
    <row r="654">
      <c r="A654" s="1297"/>
      <c r="B654" s="1186" t="s">
        <v>739</v>
      </c>
      <c r="C654" s="1259" t="s">
        <v>750</v>
      </c>
      <c r="D654" s="1262">
        <f t="shared" si="488"/>
      </c>
      <c r="E654" s="1279">
        <v>1170.82</v>
      </c>
      <c r="F654" s="1279">
        <v>1560.4</v>
      </c>
      <c r="G654" s="1276">
        <v>3</v>
      </c>
      <c r="H654" s="1276">
        <v>2</v>
      </c>
      <c r="I654" s="1265">
        <v>6447.870000000003</v>
      </c>
      <c r="J654" s="1220">
        <f t="shared" si="23"/>
      </c>
      <c r="K654" s="1220">
        <f t="shared" si="271"/>
      </c>
      <c r="L654" s="1220">
        <f t="shared" si="333"/>
      </c>
      <c r="M654" s="1220">
        <f t="shared" si="147"/>
      </c>
      <c r="N654" s="1220">
        <f t="shared" si="209"/>
      </c>
      <c r="O654" s="1239">
        <f t="shared" si="85"/>
      </c>
      <c r="P654" s="1239">
        <f t="shared" si="116"/>
      </c>
      <c r="Q654" s="1239">
        <f t="shared" si="550"/>
      </c>
      <c r="R654" s="1239">
        <f t="shared" si="54"/>
      </c>
      <c r="S654" s="1240">
        <f t="shared" si="302"/>
      </c>
      <c r="T654" s="1270">
        <v>0.0178</v>
      </c>
      <c r="U654" s="1277">
        <v>50</v>
      </c>
      <c r="V654" s="1220">
        <f t="shared" si="364"/>
      </c>
      <c r="W654" s="1221">
        <v>20314</v>
      </c>
      <c r="X654" s="1221">
        <v>389</v>
      </c>
      <c r="Y654" s="1221">
        <v>86</v>
      </c>
      <c r="Z654" s="1221">
        <v>405</v>
      </c>
      <c r="AA654" s="1221">
        <v>50</v>
      </c>
      <c r="AB654" s="1221">
        <v>3</v>
      </c>
      <c r="AC654" s="1221">
        <v>0</v>
      </c>
      <c r="AD654" s="1221">
        <v>29</v>
      </c>
      <c r="AE654" s="1220">
        <f t="shared" si="178"/>
      </c>
      <c r="AF654" s="1220">
        <f t="shared" si="240"/>
      </c>
      <c r="AG654" s="1241" t="s">
        <v>741</v>
      </c>
      <c r="AH654" s="1273" t="s">
        <v>757</v>
      </c>
      <c r="AI654" s="1273">
        <v>17</v>
      </c>
    </row>
    <row r="655">
      <c r="A655" s="1297"/>
      <c r="B655" s="1186" t="s">
        <v>739</v>
      </c>
      <c r="C655" s="1259" t="s">
        <v>751</v>
      </c>
      <c r="D655" s="1262">
        <f t="shared" si="488"/>
      </c>
      <c r="E655" s="1279">
        <v>912.31</v>
      </c>
      <c r="F655" s="1279">
        <v>1451.34</v>
      </c>
      <c r="G655" s="1276">
        <v>1</v>
      </c>
      <c r="H655" s="1276">
        <v>1</v>
      </c>
      <c r="I655" s="1265">
        <v>1497.4500000000044</v>
      </c>
      <c r="J655" s="1220">
        <f t="shared" si="23"/>
      </c>
      <c r="K655" s="1220">
        <f t="shared" si="271"/>
      </c>
      <c r="L655" s="1220">
        <f t="shared" si="333"/>
      </c>
      <c r="M655" s="1220">
        <f t="shared" si="147"/>
      </c>
      <c r="N655" s="1220">
        <f t="shared" si="209"/>
      </c>
      <c r="O655" s="1239">
        <f t="shared" si="85"/>
      </c>
      <c r="P655" s="1239">
        <f t="shared" si="116"/>
      </c>
      <c r="Q655" s="1239">
        <f t="shared" si="550"/>
      </c>
      <c r="R655" s="1239">
        <f t="shared" si="54"/>
      </c>
      <c r="S655" s="1240">
        <f t="shared" si="302"/>
      </c>
      <c r="T655" s="1270">
        <v>0.0196</v>
      </c>
      <c r="U655" s="1277">
        <v>49</v>
      </c>
      <c r="V655" s="1220">
        <f t="shared" si="364"/>
      </c>
      <c r="W655" s="1221">
        <v>18850</v>
      </c>
      <c r="X655" s="1221">
        <v>381</v>
      </c>
      <c r="Y655" s="1221">
        <v>88</v>
      </c>
      <c r="Z655" s="1221">
        <v>396</v>
      </c>
      <c r="AA655" s="1221">
        <v>34</v>
      </c>
      <c r="AB655" s="1221">
        <v>3</v>
      </c>
      <c r="AC655" s="1221">
        <v>0</v>
      </c>
      <c r="AD655" s="1221">
        <v>19</v>
      </c>
      <c r="AE655" s="1220">
        <f t="shared" si="178"/>
      </c>
      <c r="AF655" s="1220">
        <f t="shared" si="240"/>
      </c>
      <c r="AG655" s="1241" t="s">
        <v>741</v>
      </c>
      <c r="AH655" s="1273" t="s">
        <v>757</v>
      </c>
      <c r="AI655" s="1273">
        <v>15</v>
      </c>
    </row>
    <row r="656">
      <c r="A656" s="1297"/>
      <c r="B656" s="1186" t="s">
        <v>739</v>
      </c>
      <c r="C656" s="1259" t="s">
        <v>753</v>
      </c>
      <c r="D656" s="1262">
        <f t="shared" si="488"/>
      </c>
      <c r="E656" s="1279">
        <v>1451.74</v>
      </c>
      <c r="F656" s="1279">
        <v>1404.76</v>
      </c>
      <c r="G656" s="1279">
        <v>2</v>
      </c>
      <c r="H656" s="1276">
        <v>2</v>
      </c>
      <c r="I656" s="1265">
        <v>3642.209999999992</v>
      </c>
      <c r="J656" s="1220">
        <f t="shared" si="23"/>
      </c>
      <c r="K656" s="1220">
        <f t="shared" si="271"/>
      </c>
      <c r="L656" s="1220">
        <f t="shared" si="333"/>
      </c>
      <c r="M656" s="1220">
        <f t="shared" si="147"/>
      </c>
      <c r="N656" s="1220">
        <f t="shared" si="209"/>
      </c>
      <c r="O656" s="1239">
        <f t="shared" si="85"/>
      </c>
      <c r="P656" s="1239">
        <f t="shared" si="116"/>
      </c>
      <c r="Q656" s="1239">
        <f t="shared" si="550"/>
      </c>
      <c r="R656" s="1239">
        <f t="shared" si="54"/>
      </c>
      <c r="S656" s="1240">
        <f t="shared" si="302"/>
      </c>
      <c r="T656" s="1270">
        <v>0.0196</v>
      </c>
      <c r="U656" s="1277">
        <v>48</v>
      </c>
      <c r="V656" s="1220">
        <f t="shared" si="364"/>
      </c>
      <c r="W656" s="1221">
        <v>20041</v>
      </c>
      <c r="X656" s="1221">
        <v>545</v>
      </c>
      <c r="Y656" s="1221">
        <v>95</v>
      </c>
      <c r="Z656" s="1221">
        <v>569</v>
      </c>
      <c r="AA656" s="1221">
        <v>47</v>
      </c>
      <c r="AB656" s="1221">
        <v>1</v>
      </c>
      <c r="AC656" s="1221">
        <v>0</v>
      </c>
      <c r="AD656" s="1221">
        <v>14</v>
      </c>
      <c r="AE656" s="1220">
        <f t="shared" si="178"/>
      </c>
      <c r="AF656" s="1220">
        <f t="shared" si="240"/>
      </c>
      <c r="AG656" s="1241" t="s">
        <v>741</v>
      </c>
      <c r="AH656" s="1273" t="s">
        <v>757</v>
      </c>
      <c r="AI656" s="1273">
        <v>20</v>
      </c>
    </row>
    <row r="657">
      <c r="A657" s="1297"/>
      <c r="B657" s="1280" t="s">
        <v>746</v>
      </c>
      <c r="C657" s="1280"/>
      <c r="D657" s="1281">
        <f>SUM(D653:D656)</f>
      </c>
      <c r="E657" s="1282">
        <f>SUM(E653:E656)</f>
      </c>
      <c r="F657" s="1282">
        <f>SUM(F653:F656)</f>
      </c>
      <c r="G657" s="1282">
        <f>SUM(G653:G656)</f>
      </c>
      <c r="H657" s="1282">
        <f>SUM(H653:H656)</f>
      </c>
      <c r="I657" s="1282">
        <f>SUM(I653:I656)</f>
      </c>
      <c r="J657" s="1284">
        <f t="shared" si="23"/>
      </c>
      <c r="K657" s="1284">
        <f t="shared" si="271"/>
      </c>
      <c r="L657" s="1284">
        <f t="shared" si="333"/>
      </c>
      <c r="M657" s="1284">
        <f t="shared" si="147"/>
      </c>
      <c r="N657" s="1284">
        <f t="shared" si="209"/>
      </c>
      <c r="O657" s="1285">
        <f t="shared" si="85"/>
      </c>
      <c r="P657" s="1285">
        <f t="shared" si="116"/>
      </c>
      <c r="Q657" s="1285">
        <f t="shared" si="550"/>
      </c>
      <c r="R657" s="1285">
        <f t="shared" si="54"/>
      </c>
      <c r="S657" s="1286">
        <f t="shared" si="302"/>
      </c>
      <c r="T657" s="1285">
        <f>AVERAGE(T653:T656)</f>
      </c>
      <c r="U657" s="1287">
        <f>AVERAGE(U653:U656)</f>
      </c>
      <c r="V657" s="1287">
        <f t="shared" si="364"/>
      </c>
      <c r="W657" s="1242">
        <f>SUM(W653:W656)</f>
      </c>
      <c r="X657" s="1242">
        <f>SUM(X653:X656)</f>
      </c>
      <c r="Y657" s="1242">
        <f>SUM(Y653:Y656)</f>
      </c>
      <c r="Z657" s="1242">
        <f>SUM(Z653:Z656)</f>
      </c>
      <c r="AA657" s="1242">
        <f>SUM(AA653:AA656)</f>
      </c>
      <c r="AB657" s="1242">
        <f>SUM(AB653:AB656)</f>
      </c>
      <c r="AC657" s="1242">
        <f>SUM(AC653:AC656)</f>
      </c>
      <c r="AD657" s="1242">
        <f>SUM(AD653:AD656)</f>
      </c>
      <c r="AE657" s="1284">
        <f t="shared" si="178"/>
      </c>
      <c r="AF657" s="1288">
        <f t="shared" si="240"/>
      </c>
      <c r="AG657" s="1289"/>
      <c r="AH657" s="1289"/>
      <c r="AI657" s="1286">
        <f>SUM(AI653:AI656)</f>
      </c>
    </row>
    <row r="658">
      <c r="A658" s="1297"/>
      <c r="B658" s="1186" t="s">
        <v>752</v>
      </c>
      <c r="C658" s="1259" t="s">
        <v>754</v>
      </c>
      <c r="D658" s="1262">
        <f t="shared" ref="D658:D661" si="489">E658+F658</f>
      </c>
      <c r="E658" s="1279">
        <v>1072.61</v>
      </c>
      <c r="F658" s="1279">
        <v>1205.22</v>
      </c>
      <c r="G658" s="1276">
        <v>1</v>
      </c>
      <c r="H658" s="1276">
        <v>1</v>
      </c>
      <c r="I658" s="1265">
        <v>2548.2600000000093</v>
      </c>
      <c r="J658" s="1220">
        <f t="shared" si="23"/>
      </c>
      <c r="K658" s="1220">
        <f t="shared" si="271"/>
      </c>
      <c r="L658" s="1220">
        <f t="shared" si="333"/>
      </c>
      <c r="M658" s="1220">
        <f t="shared" si="147"/>
      </c>
      <c r="N658" s="1220">
        <f t="shared" si="209"/>
      </c>
      <c r="O658" s="1239">
        <f t="shared" si="85"/>
      </c>
      <c r="P658" s="1239">
        <f t="shared" si="116"/>
      </c>
      <c r="Q658" s="1239">
        <f t="shared" si="550"/>
      </c>
      <c r="R658" s="1239">
        <f t="shared" si="54"/>
      </c>
      <c r="S658" s="1240">
        <f t="shared" si="302"/>
      </c>
      <c r="T658" s="1270">
        <v>0.0186</v>
      </c>
      <c r="U658" s="1277">
        <v>48</v>
      </c>
      <c r="V658" s="1220">
        <f t="shared" si="364"/>
      </c>
      <c r="W658" s="1221">
        <v>17557</v>
      </c>
      <c r="X658" s="1221">
        <v>287</v>
      </c>
      <c r="Y658" s="1221">
        <v>75</v>
      </c>
      <c r="Z658" s="1221">
        <v>301</v>
      </c>
      <c r="AA658" s="1221">
        <v>45</v>
      </c>
      <c r="AB658" s="1221">
        <v>4</v>
      </c>
      <c r="AC658" s="1221">
        <v>0</v>
      </c>
      <c r="AD658" s="1221">
        <v>19</v>
      </c>
      <c r="AE658" s="1220">
        <f t="shared" si="178"/>
      </c>
      <c r="AF658" s="1220">
        <f t="shared" si="240"/>
      </c>
      <c r="AG658" s="1241" t="s">
        <v>741</v>
      </c>
      <c r="AH658" s="1273" t="s">
        <v>757</v>
      </c>
      <c r="AI658" s="1273">
        <v>22</v>
      </c>
    </row>
    <row r="659">
      <c r="A659" s="1297"/>
      <c r="B659" s="1186" t="s">
        <v>752</v>
      </c>
      <c r="C659" s="1259" t="s">
        <v>755</v>
      </c>
      <c r="D659" s="1262">
        <f t="shared" si="489"/>
      </c>
      <c r="E659" s="1279">
        <v>938.91</v>
      </c>
      <c r="F659" s="1279">
        <v>619.89</v>
      </c>
      <c r="G659" s="1276">
        <v>2</v>
      </c>
      <c r="H659" s="1276">
        <v>1</v>
      </c>
      <c r="I659" s="1265">
        <v>3429.8600000000006</v>
      </c>
      <c r="J659" s="1220">
        <f t="shared" si="23"/>
      </c>
      <c r="K659" s="1220">
        <f t="shared" si="271"/>
      </c>
      <c r="L659" s="1220">
        <f t="shared" si="333"/>
      </c>
      <c r="M659" s="1220">
        <f t="shared" si="147"/>
      </c>
      <c r="N659" s="1220">
        <f t="shared" si="209"/>
      </c>
      <c r="O659" s="1239">
        <f t="shared" si="85"/>
      </c>
      <c r="P659" s="1239">
        <f t="shared" si="116"/>
      </c>
      <c r="Q659" s="1239">
        <f t="shared" si="550"/>
      </c>
      <c r="R659" s="1239">
        <f t="shared" si="54"/>
      </c>
      <c r="S659" s="1240">
        <f t="shared" si="302"/>
      </c>
      <c r="T659" s="1270">
        <v>0.0105</v>
      </c>
      <c r="U659" s="1277">
        <v>32</v>
      </c>
      <c r="V659" s="1220">
        <f t="shared" si="364"/>
      </c>
      <c r="W659" s="1221">
        <v>15942</v>
      </c>
      <c r="X659" s="1221">
        <v>306</v>
      </c>
      <c r="Y659" s="1221">
        <v>57</v>
      </c>
      <c r="Z659" s="1221">
        <v>315</v>
      </c>
      <c r="AA659" s="1221">
        <v>26</v>
      </c>
      <c r="AB659" s="1221">
        <v>3</v>
      </c>
      <c r="AC659" s="1221">
        <v>0</v>
      </c>
      <c r="AD659" s="1221">
        <v>11</v>
      </c>
      <c r="AE659" s="1220">
        <f t="shared" si="178"/>
      </c>
      <c r="AF659" s="1220">
        <f t="shared" si="240"/>
      </c>
      <c r="AG659" s="1241" t="s">
        <v>756</v>
      </c>
      <c r="AH659" s="1273" t="s">
        <v>777</v>
      </c>
      <c r="AI659" s="1273">
        <v>14</v>
      </c>
    </row>
    <row r="660">
      <c r="A660" s="1297"/>
      <c r="B660" s="1186" t="s">
        <v>752</v>
      </c>
      <c r="C660" s="1259" t="s">
        <v>758</v>
      </c>
      <c r="D660" s="1262">
        <f t="shared" si="489"/>
      </c>
      <c r="E660" s="1279">
        <v>889.31</v>
      </c>
      <c r="F660" s="1279">
        <v>854.26</v>
      </c>
      <c r="G660" s="1276">
        <v>4</v>
      </c>
      <c r="H660" s="1276">
        <v>3</v>
      </c>
      <c r="I660" s="1265">
        <v>5956.929999999993</v>
      </c>
      <c r="J660" s="1220">
        <f t="shared" si="23"/>
      </c>
      <c r="K660" s="1220">
        <f t="shared" si="271"/>
      </c>
      <c r="L660" s="1220">
        <f t="shared" si="333"/>
      </c>
      <c r="M660" s="1220">
        <f t="shared" si="147"/>
      </c>
      <c r="N660" s="1220">
        <f t="shared" si="209"/>
      </c>
      <c r="O660" s="1239">
        <f t="shared" si="85"/>
      </c>
      <c r="P660" s="1239">
        <f t="shared" si="116"/>
      </c>
      <c r="Q660" s="1239">
        <f t="shared" si="550"/>
      </c>
      <c r="R660" s="1239">
        <f t="shared" si="54"/>
      </c>
      <c r="S660" s="1240">
        <f t="shared" si="302"/>
      </c>
      <c r="T660" s="1270">
        <v>0.0138</v>
      </c>
      <c r="U660" s="1277">
        <v>46</v>
      </c>
      <c r="V660" s="1220">
        <f t="shared" si="364"/>
      </c>
      <c r="W660" s="1221">
        <v>15152</v>
      </c>
      <c r="X660" s="1221">
        <v>266</v>
      </c>
      <c r="Y660" s="1221">
        <v>62</v>
      </c>
      <c r="Z660" s="1221">
        <v>271</v>
      </c>
      <c r="AA660" s="1221">
        <v>49</v>
      </c>
      <c r="AB660" s="1221">
        <v>3</v>
      </c>
      <c r="AC660" s="1221">
        <v>0</v>
      </c>
      <c r="AD660" s="1221">
        <v>11</v>
      </c>
      <c r="AE660" s="1220">
        <f t="shared" si="178"/>
      </c>
      <c r="AF660" s="1220">
        <f t="shared" si="240"/>
      </c>
      <c r="AG660" s="1241" t="s">
        <v>756</v>
      </c>
      <c r="AH660" s="1273" t="s">
        <v>777</v>
      </c>
      <c r="AI660" s="1273">
        <v>19</v>
      </c>
    </row>
    <row r="661">
      <c r="A661" s="1297"/>
      <c r="B661" s="1186" t="s">
        <v>752</v>
      </c>
      <c r="C661" s="1259" t="s">
        <v>759</v>
      </c>
      <c r="D661" s="1262">
        <f t="shared" si="489"/>
      </c>
      <c r="E661" s="1279">
        <v>764.11</v>
      </c>
      <c r="F661" s="1279">
        <v>1584.08</v>
      </c>
      <c r="G661" s="1276">
        <v>2</v>
      </c>
      <c r="H661" s="1276">
        <v>2</v>
      </c>
      <c r="I661" s="1265">
        <v>3899.6100000000006</v>
      </c>
      <c r="J661" s="1220">
        <f t="shared" si="23"/>
      </c>
      <c r="K661" s="1220">
        <f t="shared" si="271"/>
      </c>
      <c r="L661" s="1220">
        <f t="shared" si="333"/>
      </c>
      <c r="M661" s="1220">
        <f t="shared" si="147"/>
      </c>
      <c r="N661" s="1220">
        <f t="shared" si="209"/>
      </c>
      <c r="O661" s="1239">
        <f t="shared" si="85"/>
      </c>
      <c r="P661" s="1239">
        <f t="shared" si="116"/>
      </c>
      <c r="Q661" s="1239">
        <f t="shared" si="550"/>
      </c>
      <c r="R661" s="1239">
        <f t="shared" si="54"/>
      </c>
      <c r="S661" s="1240">
        <f t="shared" si="302"/>
      </c>
      <c r="T661" s="1270">
        <v>0.0181</v>
      </c>
      <c r="U661" s="1277">
        <v>43</v>
      </c>
      <c r="V661" s="1220">
        <f t="shared" si="364"/>
      </c>
      <c r="W661" s="1221">
        <v>23841</v>
      </c>
      <c r="X661" s="1221">
        <v>384</v>
      </c>
      <c r="Y661" s="1221">
        <v>96</v>
      </c>
      <c r="Z661" s="1221">
        <v>388</v>
      </c>
      <c r="AA661" s="1221">
        <v>68</v>
      </c>
      <c r="AB661" s="1221">
        <v>6</v>
      </c>
      <c r="AC661" s="1221">
        <v>1</v>
      </c>
      <c r="AD661" s="1221">
        <v>26</v>
      </c>
      <c r="AE661" s="1220">
        <f t="shared" si="178"/>
      </c>
      <c r="AF661" s="1220">
        <f t="shared" si="240"/>
      </c>
      <c r="AG661" s="1241" t="s">
        <v>756</v>
      </c>
      <c r="AH661" s="1273" t="s">
        <v>777</v>
      </c>
      <c r="AI661" s="1273">
        <v>16</v>
      </c>
    </row>
    <row r="662">
      <c r="A662" s="1297"/>
      <c r="B662" s="1280" t="s">
        <v>746</v>
      </c>
      <c r="C662" s="1280"/>
      <c r="D662" s="1281">
        <f>SUM(D658:D661)</f>
      </c>
      <c r="E662" s="1282">
        <f>SUM(E658:E661)</f>
      </c>
      <c r="F662" s="1282">
        <f>SUM(F658:F661)</f>
      </c>
      <c r="G662" s="1282">
        <f>SUM(G658:G661)</f>
      </c>
      <c r="H662" s="1282">
        <f>SUM(H658:H661)</f>
      </c>
      <c r="I662" s="1282">
        <f>SUM(I658:I661)</f>
      </c>
      <c r="J662" s="1284">
        <f t="shared" si="23"/>
      </c>
      <c r="K662" s="1284">
        <f t="shared" si="271"/>
      </c>
      <c r="L662" s="1284">
        <f t="shared" si="333"/>
      </c>
      <c r="M662" s="1284">
        <f t="shared" si="147"/>
      </c>
      <c r="N662" s="1284">
        <f t="shared" si="209"/>
      </c>
      <c r="O662" s="1285">
        <f t="shared" si="85"/>
      </c>
      <c r="P662" s="1285">
        <f t="shared" si="116"/>
      </c>
      <c r="Q662" s="1285">
        <f t="shared" si="550"/>
      </c>
      <c r="R662" s="1285">
        <f t="shared" si="54"/>
      </c>
      <c r="S662" s="1286">
        <f t="shared" si="302"/>
      </c>
      <c r="T662" s="1285">
        <f>AVERAGE(T658:T661)</f>
      </c>
      <c r="U662" s="1287">
        <f>AVERAGE(U658:U661)</f>
      </c>
      <c r="V662" s="1287">
        <f t="shared" si="364"/>
      </c>
      <c r="W662" s="1242">
        <f>SUM(W658:W661)</f>
      </c>
      <c r="X662" s="1242">
        <f>SUM(X658:X661)</f>
      </c>
      <c r="Y662" s="1242">
        <f>SUM(Y658:Y661)</f>
      </c>
      <c r="Z662" s="1242">
        <f>SUM(Z658:Z661)</f>
      </c>
      <c r="AA662" s="1242">
        <f>SUM(AA658:AA661)</f>
      </c>
      <c r="AB662" s="1242">
        <f>SUM(AB658:AB661)</f>
      </c>
      <c r="AC662" s="1242">
        <f>SUM(AC658:AC661)</f>
      </c>
      <c r="AD662" s="1242">
        <f>SUM(AD658:AD661)</f>
      </c>
      <c r="AE662" s="1284">
        <f t="shared" si="178"/>
      </c>
      <c r="AF662" s="1288">
        <f t="shared" si="240"/>
      </c>
      <c r="AG662" s="1289"/>
      <c r="AH662" s="1289"/>
      <c r="AI662" s="1242">
        <f>SUM(AI658:AI661)</f>
      </c>
    </row>
    <row r="663">
      <c r="A663" s="1297"/>
      <c r="B663" s="1259" t="s">
        <v>772</v>
      </c>
      <c r="C663" s="1259" t="s">
        <v>761</v>
      </c>
      <c r="D663" s="1262">
        <f t="shared" ref="D663:D666" si="490">E663+F663</f>
      </c>
      <c r="E663" s="1275">
        <v>976.82</v>
      </c>
      <c r="F663" s="1275">
        <v>1140.77</v>
      </c>
      <c r="G663" s="1276">
        <v>3</v>
      </c>
      <c r="H663" s="1276">
        <v>3</v>
      </c>
      <c r="I663" s="1265">
        <v>4948.529999999999</v>
      </c>
      <c r="J663" s="1220">
        <f t="shared" si="23"/>
      </c>
      <c r="K663" s="1220">
        <f t="shared" si="271"/>
      </c>
      <c r="L663" s="1220">
        <f t="shared" si="333"/>
      </c>
      <c r="M663" s="1220">
        <f t="shared" si="147"/>
      </c>
      <c r="N663" s="1220">
        <f t="shared" si="209"/>
      </c>
      <c r="O663" s="1239">
        <f t="shared" si="85"/>
      </c>
      <c r="P663" s="1239">
        <f t="shared" si="116"/>
      </c>
      <c r="Q663" s="1239">
        <f t="shared" si="550"/>
      </c>
      <c r="R663" s="1239">
        <f t="shared" si="54"/>
      </c>
      <c r="S663" s="1240">
        <f t="shared" si="302"/>
      </c>
      <c r="T663" s="1270">
        <v>0.0179</v>
      </c>
      <c r="U663" s="1277">
        <v>40</v>
      </c>
      <c r="V663" s="1220">
        <f t="shared" si="364"/>
      </c>
      <c r="W663" s="1221">
        <v>19351</v>
      </c>
      <c r="X663" s="1221">
        <v>551</v>
      </c>
      <c r="Y663" s="1221">
        <v>87</v>
      </c>
      <c r="Z663" s="1221">
        <v>570</v>
      </c>
      <c r="AA663" s="1221">
        <v>43</v>
      </c>
      <c r="AB663" s="1221">
        <v>2</v>
      </c>
      <c r="AC663" s="1221">
        <v>2</v>
      </c>
      <c r="AD663" s="1221">
        <v>22</v>
      </c>
      <c r="AE663" s="1220">
        <f t="shared" si="178"/>
      </c>
      <c r="AF663" s="1220">
        <f t="shared" si="240"/>
      </c>
      <c r="AG663" s="1241" t="s">
        <v>756</v>
      </c>
      <c r="AH663" s="1273" t="s">
        <v>777</v>
      </c>
      <c r="AI663" s="1273">
        <v>9</v>
      </c>
    </row>
    <row r="664">
      <c r="A664" s="1297"/>
      <c r="B664" s="1259" t="s">
        <v>772</v>
      </c>
      <c r="C664" s="1259" t="s">
        <v>762</v>
      </c>
      <c r="D664" s="1262">
        <f t="shared" si="490"/>
      </c>
      <c r="E664" s="1275">
        <v>1228.86</v>
      </c>
      <c r="F664" s="1275">
        <v>1327.83</v>
      </c>
      <c r="G664" s="1276">
        <v>5</v>
      </c>
      <c r="H664" s="1276">
        <v>3</v>
      </c>
      <c r="I664" s="1265">
        <v>9480.169999999998</v>
      </c>
      <c r="J664" s="1220">
        <f t="shared" si="23"/>
      </c>
      <c r="K664" s="1220">
        <f t="shared" si="271"/>
      </c>
      <c r="L664" s="1220">
        <f t="shared" si="333"/>
      </c>
      <c r="M664" s="1220">
        <f t="shared" si="147"/>
      </c>
      <c r="N664" s="1220">
        <f t="shared" si="209"/>
      </c>
      <c r="O664" s="1239">
        <f t="shared" si="85"/>
      </c>
      <c r="P664" s="1239">
        <f t="shared" si="116"/>
      </c>
      <c r="Q664" s="1239">
        <f t="shared" si="550"/>
      </c>
      <c r="R664" s="1239">
        <f t="shared" si="54"/>
      </c>
      <c r="S664" s="1240">
        <f t="shared" si="302"/>
      </c>
      <c r="T664" s="1270">
        <v>0.0176</v>
      </c>
      <c r="U664" s="1277">
        <v>43</v>
      </c>
      <c r="V664" s="1220">
        <f t="shared" si="364"/>
      </c>
      <c r="W664" s="1221">
        <v>22917</v>
      </c>
      <c r="X664" s="1221">
        <v>613</v>
      </c>
      <c r="Y664" s="1221">
        <v>95</v>
      </c>
      <c r="Z664" s="1221">
        <v>648</v>
      </c>
      <c r="AA664" s="1221">
        <v>49</v>
      </c>
      <c r="AB664" s="1221">
        <v>9</v>
      </c>
      <c r="AC664" s="1221">
        <v>7</v>
      </c>
      <c r="AD664" s="1221">
        <v>18</v>
      </c>
      <c r="AE664" s="1220">
        <f t="shared" si="178"/>
      </c>
      <c r="AF664" s="1220">
        <f t="shared" si="240"/>
      </c>
      <c r="AG664" s="1241" t="s">
        <v>756</v>
      </c>
      <c r="AH664" s="1273" t="s">
        <v>777</v>
      </c>
      <c r="AI664" s="1273">
        <v>17</v>
      </c>
    </row>
    <row r="665">
      <c r="A665" s="1297"/>
      <c r="B665" s="1259" t="s">
        <v>772</v>
      </c>
      <c r="C665" s="1259" t="s">
        <v>764</v>
      </c>
      <c r="D665" s="1262">
        <f t="shared" si="490"/>
      </c>
      <c r="E665" s="1275">
        <v>1440.9</v>
      </c>
      <c r="F665" s="1275">
        <v>1622.95</v>
      </c>
      <c r="G665" s="1276">
        <v>5</v>
      </c>
      <c r="H665" s="1276">
        <v>5</v>
      </c>
      <c r="I665" s="1265">
        <v>8362.270000000004</v>
      </c>
      <c r="J665" s="1220">
        <f t="shared" si="23"/>
      </c>
      <c r="K665" s="1220">
        <f t="shared" si="271"/>
      </c>
      <c r="L665" s="1220">
        <f t="shared" si="333"/>
      </c>
      <c r="M665" s="1220">
        <f t="shared" si="147"/>
      </c>
      <c r="N665" s="1220">
        <f t="shared" si="209"/>
      </c>
      <c r="O665" s="1239">
        <f t="shared" si="85"/>
      </c>
      <c r="P665" s="1239">
        <f t="shared" si="116"/>
      </c>
      <c r="Q665" s="1239">
        <f t="shared" si="550"/>
      </c>
      <c r="R665" s="1239">
        <f t="shared" si="54"/>
      </c>
      <c r="S665" s="1240">
        <f t="shared" si="302"/>
      </c>
      <c r="T665" s="1270">
        <v>0.016</v>
      </c>
      <c r="U665" s="1277">
        <v>46</v>
      </c>
      <c r="V665" s="1220">
        <f t="shared" si="364"/>
      </c>
      <c r="W665" s="1221">
        <v>25216</v>
      </c>
      <c r="X665" s="1221">
        <v>464</v>
      </c>
      <c r="Y665" s="1221">
        <v>94</v>
      </c>
      <c r="Z665" s="1221">
        <v>497</v>
      </c>
      <c r="AA665" s="1221">
        <v>55</v>
      </c>
      <c r="AB665" s="1221">
        <v>7</v>
      </c>
      <c r="AC665" s="1221">
        <v>1</v>
      </c>
      <c r="AD665" s="1221">
        <v>31</v>
      </c>
      <c r="AE665" s="1220">
        <f t="shared" si="178"/>
      </c>
      <c r="AF665" s="1220">
        <f t="shared" si="240"/>
      </c>
      <c r="AG665" s="1241" t="s">
        <v>756</v>
      </c>
      <c r="AH665" s="1273" t="s">
        <v>777</v>
      </c>
      <c r="AI665" s="1273">
        <v>20</v>
      </c>
    </row>
    <row r="666">
      <c r="A666" s="1297"/>
      <c r="B666" s="1259" t="s">
        <v>772</v>
      </c>
      <c r="C666" s="1259" t="s">
        <v>765</v>
      </c>
      <c r="D666" s="1262">
        <f t="shared" si="490"/>
      </c>
      <c r="E666" s="1275">
        <v>1533.26</v>
      </c>
      <c r="F666" s="1275">
        <v>1389.46</v>
      </c>
      <c r="G666" s="1276">
        <v>6</v>
      </c>
      <c r="H666" s="1276">
        <v>5</v>
      </c>
      <c r="I666" s="1265">
        <v>11743.880000000005</v>
      </c>
      <c r="J666" s="1220">
        <f t="shared" si="23"/>
      </c>
      <c r="K666" s="1220">
        <f t="shared" si="271"/>
      </c>
      <c r="L666" s="1220">
        <f t="shared" si="333"/>
      </c>
      <c r="M666" s="1220">
        <f t="shared" si="147"/>
      </c>
      <c r="N666" s="1220">
        <f t="shared" si="209"/>
      </c>
      <c r="O666" s="1239">
        <f t="shared" si="85"/>
      </c>
      <c r="P666" s="1239">
        <f t="shared" si="116"/>
      </c>
      <c r="Q666" s="1239">
        <f t="shared" si="550"/>
      </c>
      <c r="R666" s="1239">
        <f t="shared" si="54"/>
      </c>
      <c r="S666" s="1240">
        <f t="shared" si="302"/>
      </c>
      <c r="T666" s="1270">
        <v>0.0147</v>
      </c>
      <c r="U666" s="1277">
        <v>50</v>
      </c>
      <c r="V666" s="1220">
        <f t="shared" si="364"/>
      </c>
      <c r="W666" s="1221">
        <v>25675</v>
      </c>
      <c r="X666" s="1221">
        <v>512</v>
      </c>
      <c r="Y666" s="1221">
        <v>101</v>
      </c>
      <c r="Z666" s="1221">
        <v>548</v>
      </c>
      <c r="AA666" s="1221">
        <v>77</v>
      </c>
      <c r="AB666" s="1221">
        <v>10</v>
      </c>
      <c r="AC666" s="1221">
        <v>2</v>
      </c>
      <c r="AD666" s="1221">
        <v>17</v>
      </c>
      <c r="AE666" s="1220">
        <f t="shared" si="178"/>
      </c>
      <c r="AF666" s="1220">
        <f t="shared" si="240"/>
      </c>
      <c r="AG666" s="1241" t="s">
        <v>756</v>
      </c>
      <c r="AH666" s="1273" t="s">
        <v>777</v>
      </c>
      <c r="AI666" s="1273">
        <v>28</v>
      </c>
    </row>
    <row r="667">
      <c r="A667" s="1297"/>
      <c r="B667" s="1280" t="s">
        <v>746</v>
      </c>
      <c r="C667" s="1280"/>
      <c r="D667" s="1281">
        <f>SUM(D663:D666)</f>
      </c>
      <c r="E667" s="1282">
        <f>SUM(E663:E666)</f>
      </c>
      <c r="F667" s="1282">
        <f>SUM(F663:F666)</f>
      </c>
      <c r="G667" s="1282">
        <f>SUM(G663:G666)</f>
      </c>
      <c r="H667" s="1282">
        <f>SUM(H663:H666)</f>
      </c>
      <c r="I667" s="1282">
        <f>SUM(I663:I666)</f>
      </c>
      <c r="J667" s="1284">
        <f t="shared" si="23"/>
      </c>
      <c r="K667" s="1284">
        <f t="shared" si="271"/>
      </c>
      <c r="L667" s="1284">
        <f t="shared" si="333"/>
      </c>
      <c r="M667" s="1284">
        <f t="shared" si="147"/>
      </c>
      <c r="N667" s="1284">
        <f t="shared" si="209"/>
      </c>
      <c r="O667" s="1285">
        <f t="shared" si="85"/>
      </c>
      <c r="P667" s="1285">
        <f t="shared" si="116"/>
      </c>
      <c r="Q667" s="1285">
        <f t="shared" si="550"/>
      </c>
      <c r="R667" s="1285">
        <f t="shared" si="54"/>
      </c>
      <c r="S667" s="1286">
        <f t="shared" si="302"/>
      </c>
      <c r="T667" s="1285">
        <f>AVERAGE(T663:T666)</f>
      </c>
      <c r="U667" s="1287">
        <f>AVERAGE(U663:U666)</f>
      </c>
      <c r="V667" s="1287">
        <f t="shared" si="364"/>
      </c>
      <c r="W667" s="1242">
        <f>SUM(W663:W666)</f>
      </c>
      <c r="X667" s="1242">
        <f>SUM(X663:X666)</f>
      </c>
      <c r="Y667" s="1242">
        <f>SUM(Y663:Y666)</f>
      </c>
      <c r="Z667" s="1242">
        <f>SUM(Z663:Z666)</f>
      </c>
      <c r="AA667" s="1242">
        <f>SUM(AA663:AA666)</f>
      </c>
      <c r="AB667" s="1242">
        <f>SUM(AB663:AB666)</f>
      </c>
      <c r="AC667" s="1242">
        <f>SUM(AC663:AC666)</f>
      </c>
      <c r="AD667" s="1242">
        <f>SUM(AD663:AD666)</f>
      </c>
      <c r="AE667" s="1284">
        <f t="shared" si="178"/>
      </c>
      <c r="AF667" s="1288">
        <f t="shared" si="240"/>
      </c>
      <c r="AG667" s="1289"/>
      <c r="AH667" s="1289"/>
      <c r="AI667" s="1242">
        <f>SUM(AI663:AI666)</f>
      </c>
    </row>
    <row r="668">
      <c r="A668" s="1297"/>
      <c r="B668" s="1186" t="s">
        <v>771</v>
      </c>
      <c r="C668" s="1259" t="s">
        <v>766</v>
      </c>
      <c r="D668" s="1262">
        <f t="shared" ref="D668:D670" si="491">E668+F668</f>
      </c>
      <c r="E668" s="1275">
        <v>1165.71</v>
      </c>
      <c r="F668" s="1275">
        <v>1476.55</v>
      </c>
      <c r="G668" s="1276">
        <v>4</v>
      </c>
      <c r="H668" s="1276">
        <v>4</v>
      </c>
      <c r="I668" s="1265">
        <v>8532.809999999998</v>
      </c>
      <c r="J668" s="1220">
        <f t="shared" si="23"/>
      </c>
      <c r="K668" s="1220">
        <f t="shared" si="271"/>
      </c>
      <c r="L668" s="1220">
        <f t="shared" si="333"/>
      </c>
      <c r="M668" s="1220">
        <f t="shared" si="147"/>
      </c>
      <c r="N668" s="1220">
        <f t="shared" si="209"/>
      </c>
      <c r="O668" s="1239">
        <f t="shared" si="85"/>
      </c>
      <c r="P668" s="1239">
        <f t="shared" si="116"/>
      </c>
      <c r="Q668" s="1239">
        <f t="shared" si="550"/>
      </c>
      <c r="R668" s="1239">
        <f t="shared" si="54"/>
      </c>
      <c r="S668" s="1240">
        <f t="shared" si="302"/>
      </c>
      <c r="T668" s="1270">
        <v>0.0153</v>
      </c>
      <c r="U668" s="1277">
        <v>48</v>
      </c>
      <c r="V668" s="1220">
        <f t="shared" si="364"/>
      </c>
      <c r="W668" s="1221">
        <v>29834</v>
      </c>
      <c r="X668" s="1221">
        <v>714</v>
      </c>
      <c r="Y668" s="1221">
        <v>124</v>
      </c>
      <c r="Z668" s="1221">
        <v>737</v>
      </c>
      <c r="AA668" s="1221">
        <v>94</v>
      </c>
      <c r="AB668" s="1221">
        <v>4</v>
      </c>
      <c r="AC668" s="1221">
        <v>5</v>
      </c>
      <c r="AD668" s="1221">
        <v>28</v>
      </c>
      <c r="AE668" s="1220">
        <f t="shared" si="178"/>
      </c>
      <c r="AF668" s="1220">
        <f t="shared" si="240"/>
      </c>
      <c r="AG668" s="1241" t="s">
        <v>756</v>
      </c>
      <c r="AH668" s="1273" t="s">
        <v>777</v>
      </c>
      <c r="AI668" s="1273">
        <v>25</v>
      </c>
    </row>
    <row r="669">
      <c r="A669" s="1297"/>
      <c r="B669" s="1186" t="s">
        <v>771</v>
      </c>
      <c r="C669" s="1259" t="s">
        <v>767</v>
      </c>
      <c r="D669" s="1262">
        <f t="shared" si="491"/>
      </c>
      <c r="E669" s="1275">
        <v>1500</v>
      </c>
      <c r="F669" s="1275">
        <v>1243.64</v>
      </c>
      <c r="G669" s="1276">
        <v>4</v>
      </c>
      <c r="H669" s="1276">
        <v>3</v>
      </c>
      <c r="I669" s="1265">
        <v>7238.029999999999</v>
      </c>
      <c r="J669" s="1220">
        <f t="shared" si="23"/>
      </c>
      <c r="K669" s="1220">
        <f t="shared" si="271"/>
      </c>
      <c r="L669" s="1220">
        <f t="shared" si="333"/>
      </c>
      <c r="M669" s="1220">
        <f t="shared" si="147"/>
      </c>
      <c r="N669" s="1220">
        <f t="shared" si="209"/>
      </c>
      <c r="O669" s="1239">
        <f t="shared" si="85"/>
      </c>
      <c r="P669" s="1239">
        <f t="shared" si="116"/>
      </c>
      <c r="Q669" s="1239">
        <f t="shared" si="550"/>
      </c>
      <c r="R669" s="1239">
        <f t="shared" si="54"/>
      </c>
      <c r="S669" s="1240">
        <f t="shared" si="302"/>
      </c>
      <c r="T669" s="1270">
        <v>0.0119</v>
      </c>
      <c r="U669" s="1277">
        <v>45</v>
      </c>
      <c r="V669" s="1220">
        <f t="shared" si="364"/>
      </c>
      <c r="W669" s="1221">
        <v>29194</v>
      </c>
      <c r="X669" s="1221">
        <v>1020</v>
      </c>
      <c r="Y669" s="1221">
        <v>91</v>
      </c>
      <c r="Z669" s="1221">
        <v>1106</v>
      </c>
      <c r="AA669" s="1221">
        <v>73</v>
      </c>
      <c r="AB669" s="1221">
        <v>6</v>
      </c>
      <c r="AC669" s="1221">
        <v>3</v>
      </c>
      <c r="AD669" s="1221">
        <v>29</v>
      </c>
      <c r="AE669" s="1220">
        <f t="shared" si="178"/>
      </c>
      <c r="AF669" s="1220">
        <f t="shared" si="240"/>
      </c>
      <c r="AG669" s="1241" t="s">
        <v>756</v>
      </c>
      <c r="AH669" s="1273" t="s">
        <v>777</v>
      </c>
      <c r="AI669" s="1273">
        <v>19</v>
      </c>
    </row>
    <row r="670">
      <c r="A670" s="1297"/>
      <c r="B670" s="1186" t="s">
        <v>771</v>
      </c>
      <c r="C670" s="1259" t="s">
        <v>768</v>
      </c>
      <c r="D670" s="1262">
        <f t="shared" si="491"/>
      </c>
      <c r="E670" s="1275">
        <v>0</v>
      </c>
      <c r="F670" s="1275">
        <v>380.76</v>
      </c>
      <c r="G670" s="1276">
        <v>0</v>
      </c>
      <c r="H670" s="1276">
        <v>0</v>
      </c>
      <c r="I670" s="1299">
        <v>0</v>
      </c>
      <c r="J670" s="1220">
        <f t="shared" si="23"/>
      </c>
      <c r="K670" s="1220">
        <f t="shared" si="271"/>
      </c>
      <c r="L670" s="1220">
        <f t="shared" si="333"/>
      </c>
      <c r="M670" s="1220">
        <f t="shared" si="147"/>
      </c>
      <c r="N670" s="1220">
        <f t="shared" si="209"/>
      </c>
      <c r="O670" s="1239">
        <f t="shared" si="85"/>
      </c>
      <c r="P670" s="1239">
        <f t="shared" si="116"/>
      </c>
      <c r="Q670" s="1239">
        <f t="shared" si="550"/>
      </c>
      <c r="R670" s="1239">
        <f t="shared" si="54"/>
      </c>
      <c r="S670" s="1240">
        <f t="shared" si="302"/>
      </c>
      <c r="T670" s="1270">
        <v>0.053</v>
      </c>
      <c r="U670" s="1277">
        <v>45</v>
      </c>
      <c r="V670" s="1220">
        <f t="shared" si="364"/>
      </c>
      <c r="W670" s="1221">
        <v>5452</v>
      </c>
      <c r="X670" s="1221">
        <v>105</v>
      </c>
      <c r="Y670" s="1221">
        <v>22</v>
      </c>
      <c r="Z670" s="1221">
        <v>119</v>
      </c>
      <c r="AA670" s="1221">
        <v>21</v>
      </c>
      <c r="AB670" s="1221">
        <v>1</v>
      </c>
      <c r="AC670" s="1221">
        <v>0</v>
      </c>
      <c r="AD670" s="1221">
        <v>13</v>
      </c>
      <c r="AE670" s="1220">
        <f t="shared" si="178"/>
      </c>
      <c r="AF670" s="1220">
        <f t="shared" si="240"/>
      </c>
      <c r="AG670" s="1241" t="s">
        <v>756</v>
      </c>
      <c r="AH670" s="1273" t="s">
        <v>777</v>
      </c>
      <c r="AI670" s="1273">
        <v>8</v>
      </c>
    </row>
    <row r="671">
      <c r="A671" s="1297"/>
      <c r="B671" s="1280" t="s">
        <v>746</v>
      </c>
      <c r="C671" s="1280"/>
      <c r="D671" s="1281">
        <f>SUM(D668:D670)</f>
      </c>
      <c r="E671" s="1282">
        <f>SUM(E668:E670)</f>
      </c>
      <c r="F671" s="1282">
        <f>SUM(F668:F670)</f>
      </c>
      <c r="G671" s="1282">
        <f>SUM(G668:G670)</f>
      </c>
      <c r="H671" s="1282">
        <f>SUM(H668:H670)</f>
      </c>
      <c r="I671" s="1282">
        <f>SUM(I668:I670)</f>
      </c>
      <c r="J671" s="1284">
        <f t="shared" si="23"/>
      </c>
      <c r="K671" s="1284">
        <f t="shared" si="271"/>
      </c>
      <c r="L671" s="1284">
        <f t="shared" si="333"/>
      </c>
      <c r="M671" s="1284">
        <f t="shared" si="147"/>
      </c>
      <c r="N671" s="1284">
        <f t="shared" si="209"/>
      </c>
      <c r="O671" s="1285">
        <f t="shared" si="85"/>
      </c>
      <c r="P671" s="1285">
        <f t="shared" si="116"/>
      </c>
      <c r="Q671" s="1285">
        <f t="shared" si="550"/>
      </c>
      <c r="R671" s="1285">
        <f t="shared" si="54"/>
      </c>
      <c r="S671" s="1286">
        <f t="shared" si="302"/>
      </c>
      <c r="T671" s="1285">
        <f>AVERAGE(T668:T670)</f>
      </c>
      <c r="U671" s="1287">
        <f>AVERAGE(U668:U670)</f>
      </c>
      <c r="V671" s="1287">
        <f t="shared" si="364"/>
      </c>
      <c r="W671" s="1242">
        <f>SUM(W668:W670)</f>
      </c>
      <c r="X671" s="1242">
        <f>SUM(X668:X670)</f>
      </c>
      <c r="Y671" s="1242">
        <f>SUM(Y668:Y670)</f>
      </c>
      <c r="Z671" s="1242">
        <f>SUM(Z668:Z670)</f>
      </c>
      <c r="AA671" s="1242">
        <f>SUM(AA668:AA670)</f>
      </c>
      <c r="AB671" s="1242">
        <f>SUM(AB668:AB670)</f>
      </c>
      <c r="AC671" s="1242">
        <f>SUM(AC668:AC670)</f>
      </c>
      <c r="AD671" s="1242">
        <f>SUM(AD668:AD670)</f>
      </c>
      <c r="AE671" s="1284">
        <f t="shared" si="178"/>
      </c>
      <c r="AF671" s="1288">
        <f t="shared" si="240"/>
      </c>
      <c r="AG671" s="1289"/>
      <c r="AH671" s="1289"/>
      <c r="AI671" s="1242">
        <f>SUM(AI668:AI670)</f>
      </c>
    </row>
    <row r="672">
      <c r="A672" s="1297"/>
      <c r="B672" s="1201" t="s">
        <v>769</v>
      </c>
      <c r="C672" s="1201"/>
      <c r="D672" s="1290">
        <f>D657+D652+D667+D662+D671</f>
      </c>
      <c r="E672" s="1291">
        <f>E657+E652+E667+E662+E671</f>
      </c>
      <c r="F672" s="1291">
        <f>F657+F652+F667+F662+F671</f>
      </c>
      <c r="G672" s="1291">
        <f>G657+G652+G667+G662+G671</f>
      </c>
      <c r="H672" s="1291">
        <f>H657+H652+H667+H662+H671</f>
      </c>
      <c r="I672" s="1291">
        <f>I657+I652+I667+I662+I671</f>
      </c>
      <c r="J672" s="1292">
        <f t="shared" si="23"/>
      </c>
      <c r="K672" s="1292">
        <f t="shared" si="271"/>
      </c>
      <c r="L672" s="1292">
        <f t="shared" si="333"/>
      </c>
      <c r="M672" s="1292">
        <f t="shared" si="147"/>
      </c>
      <c r="N672" s="1292">
        <f t="shared" si="209"/>
      </c>
      <c r="O672" s="1293">
        <f t="shared" si="85"/>
      </c>
      <c r="P672" s="1293">
        <f t="shared" si="116"/>
      </c>
      <c r="Q672" s="1293">
        <f t="shared" si="550"/>
      </c>
      <c r="R672" s="1293">
        <f t="shared" si="54"/>
      </c>
      <c r="S672" s="1294">
        <f t="shared" si="302"/>
      </c>
      <c r="T672" s="1292">
        <f>(T657+T652+T667+T662+T671)/5</f>
      </c>
      <c r="U672" s="1292">
        <f>(U657+U652+U667+U662+U671)/5</f>
      </c>
      <c r="V672" s="1292">
        <f>(V657+V652+V667+V662+V671)/5</f>
      </c>
      <c r="W672" s="1291">
        <f>W657+W652+W667+W662+W671</f>
      </c>
      <c r="X672" s="1291">
        <f>X657+X652+X667+X662+X671</f>
      </c>
      <c r="Y672" s="1291">
        <f>Y657+Y652+Y667+Y662+Y671</f>
      </c>
      <c r="Z672" s="1291">
        <f>Z657+Z652+Z667+Z662+Z671</f>
      </c>
      <c r="AA672" s="1291">
        <f>AA657+AA652+AA667+AA662+AA671</f>
      </c>
      <c r="AB672" s="1291">
        <f>AB657+AB652+AB667+AB662+AB671</f>
      </c>
      <c r="AC672" s="1291">
        <f>AC657+AC652+AC667+AC662+AC671</f>
      </c>
      <c r="AD672" s="1291">
        <f>AD657+AD652+AD667+AD662+AD671</f>
      </c>
      <c r="AE672" s="1292">
        <f t="shared" si="178"/>
      </c>
      <c r="AF672" s="1295">
        <f t="shared" si="240"/>
      </c>
      <c r="AG672" s="1296"/>
      <c r="AH672" s="1296"/>
      <c r="AI672" s="1291">
        <f>AI657+AI652+AI667+AI662+AI671</f>
      </c>
    </row>
    <row r="673">
      <c r="A673" s="1155" t="s">
        <v>700</v>
      </c>
      <c r="B673" s="1155" t="s">
        <v>701</v>
      </c>
      <c r="C673" s="1155"/>
      <c r="D673" s="1245" t="s">
        <v>702</v>
      </c>
      <c r="E673" s="1245"/>
      <c r="F673" s="1245"/>
      <c r="G673" s="1245"/>
      <c r="H673" s="1245"/>
      <c r="I673" s="1245"/>
      <c r="J673" s="1245"/>
      <c r="K673" s="1245"/>
      <c r="L673" s="1245"/>
      <c r="M673" s="1245"/>
      <c r="N673" s="1247" t="s">
        <v>703</v>
      </c>
      <c r="O673" s="1247"/>
      <c r="P673" s="1247"/>
      <c r="Q673" s="1247"/>
      <c r="R673" s="1247"/>
      <c r="S673" s="1247"/>
      <c r="T673" s="1247"/>
      <c r="U673" s="1247"/>
      <c r="V673" s="1247"/>
      <c r="W673" s="1247"/>
      <c r="X673" s="1247"/>
      <c r="Y673" s="1247"/>
      <c r="Z673" s="1247"/>
      <c r="AA673" s="1247"/>
      <c r="AB673" s="1247"/>
      <c r="AC673" s="1247"/>
      <c r="AD673" s="1247"/>
      <c r="AE673" s="1247"/>
      <c r="AF673" s="1247"/>
      <c r="AG673" s="1247"/>
      <c r="AH673" s="1247"/>
      <c r="AI673" s="1248"/>
    </row>
    <row r="674">
      <c r="A674" s="1155"/>
      <c r="B674" s="1155" t="s">
        <v>704</v>
      </c>
      <c r="C674" s="1155" t="s">
        <v>705</v>
      </c>
      <c r="D674" s="1249" t="s">
        <v>706</v>
      </c>
      <c r="E674" s="1250" t="s">
        <v>707</v>
      </c>
      <c r="F674" s="1250" t="s">
        <v>708</v>
      </c>
      <c r="G674" s="1251" t="s">
        <v>709</v>
      </c>
      <c r="H674" s="1252" t="s">
        <v>710</v>
      </c>
      <c r="I674" s="1253" t="s">
        <v>711</v>
      </c>
      <c r="J674" s="1254" t="s">
        <v>712</v>
      </c>
      <c r="K674" s="1254" t="s">
        <v>713</v>
      </c>
      <c r="L674" s="1254" t="s">
        <v>714</v>
      </c>
      <c r="M674" s="1254" t="s">
        <v>715</v>
      </c>
      <c r="N674" s="1247" t="s">
        <v>716</v>
      </c>
      <c r="O674" s="1255" t="s">
        <v>717</v>
      </c>
      <c r="P674" s="1255" t="s">
        <v>718</v>
      </c>
      <c r="Q674" s="1255" t="s">
        <v>719</v>
      </c>
      <c r="R674" s="1255" t="s">
        <v>720</v>
      </c>
      <c r="S674" s="1256" t="s">
        <v>721</v>
      </c>
      <c r="T674" s="1255" t="s">
        <v>722</v>
      </c>
      <c r="U674" s="1257" t="s">
        <v>723</v>
      </c>
      <c r="V674" s="1247" t="s">
        <v>724</v>
      </c>
      <c r="W674" s="1256" t="s">
        <v>725</v>
      </c>
      <c r="X674" s="1256" t="s">
        <v>726</v>
      </c>
      <c r="Y674" s="1256" t="s">
        <v>727</v>
      </c>
      <c r="Z674" s="1256" t="s">
        <v>728</v>
      </c>
      <c r="AA674" s="1256" t="s">
        <v>729</v>
      </c>
      <c r="AB674" s="1256" t="s">
        <v>730</v>
      </c>
      <c r="AC674" s="1256" t="s">
        <v>731</v>
      </c>
      <c r="AD674" s="1256" t="s">
        <v>732</v>
      </c>
      <c r="AE674" s="1256" t="s">
        <v>733</v>
      </c>
      <c r="AF674" s="1247" t="s">
        <v>734</v>
      </c>
      <c r="AG674" s="1248" t="s">
        <v>735</v>
      </c>
      <c r="AH674" s="1248" t="s">
        <v>736</v>
      </c>
      <c r="AI674" s="1248" t="s">
        <v>737</v>
      </c>
    </row>
    <row r="675">
      <c r="A675" s="1297" t="s">
        <v>799</v>
      </c>
      <c r="B675" s="1259" t="s">
        <v>763</v>
      </c>
      <c r="C675" s="1300" t="s">
        <v>740</v>
      </c>
      <c r="D675" s="1261">
        <f t="shared" ref="D675:D678" si="492">E675+F675</f>
      </c>
      <c r="E675" s="1260">
        <v>789.98</v>
      </c>
      <c r="F675" s="1262">
        <v>1551.16</v>
      </c>
      <c r="G675" s="1263">
        <v>2</v>
      </c>
      <c r="H675" s="1298">
        <v>2</v>
      </c>
      <c r="I675" s="1265">
        <v>4350.07</v>
      </c>
      <c r="J675" s="1220">
        <f t="shared" ref="J675:J700" si="24">I675/D675</f>
      </c>
      <c r="K675" s="1220">
        <f t="shared" ref="K675:K700" si="272">D675/G675</f>
      </c>
      <c r="L675" s="1220">
        <f t="shared" ref="L675:L700" si="334">D675/H675</f>
      </c>
      <c r="M675" s="1220">
        <f t="shared" ref="M675:M700" si="148">I675/G675</f>
      </c>
      <c r="N675" s="1220">
        <f t="shared" ref="N675:N700" si="210">D675/X675</f>
      </c>
      <c r="O675" s="1239">
        <f t="shared" ref="O675:O700" si="86">S675/W675*1</f>
      </c>
      <c r="P675" s="1239">
        <f t="shared" ref="P675:P700" si="117">X675/W675</f>
      </c>
      <c r="Q675" s="1239">
        <f t="shared" ref="Q675:Q700" si="551">Z675/W675</f>
      </c>
      <c r="R675" s="1239">
        <f t="shared" ref="R675:R700" si="55">AA675/Z675</f>
      </c>
      <c r="S675" s="1240">
        <f t="shared" ref="S675:S700" si="303">Y675/T675</f>
      </c>
      <c r="T675" s="1270">
        <v>0.0231</v>
      </c>
      <c r="U675" s="1277">
        <v>26</v>
      </c>
      <c r="V675" s="1266">
        <f t="shared" ref="V675:V699" si="365">(D675/W675)*1000</f>
      </c>
      <c r="W675" s="1240">
        <v>23824</v>
      </c>
      <c r="X675" s="1240">
        <v>906</v>
      </c>
      <c r="Y675" s="1240">
        <v>114</v>
      </c>
      <c r="Z675" s="1240">
        <v>960</v>
      </c>
      <c r="AA675" s="1240">
        <v>33</v>
      </c>
      <c r="AB675" s="1240">
        <v>2</v>
      </c>
      <c r="AC675" s="1240">
        <v>3</v>
      </c>
      <c r="AD675" s="1240">
        <v>37</v>
      </c>
      <c r="AE675" s="1220">
        <f t="shared" ref="AE675:AE700" si="179">D675/Z675</f>
      </c>
      <c r="AF675" s="1220">
        <f t="shared" ref="AF675:AF700" si="241">AI675*1000/D675</f>
      </c>
      <c r="AG675" s="1241" t="s">
        <v>741</v>
      </c>
      <c r="AH675" s="1273" t="s">
        <v>757</v>
      </c>
      <c r="AI675" s="1273">
        <v>16</v>
      </c>
    </row>
    <row r="676">
      <c r="A676" s="1297"/>
      <c r="B676" s="1259" t="s">
        <v>763</v>
      </c>
      <c r="C676" s="1259" t="s">
        <v>743</v>
      </c>
      <c r="D676" s="1301">
        <f t="shared" si="492"/>
      </c>
      <c r="E676" s="1261">
        <v>727.62</v>
      </c>
      <c r="F676" s="1267">
        <v>1834.23</v>
      </c>
      <c r="G676" s="1268">
        <v>2</v>
      </c>
      <c r="H676" s="1269">
        <v>1</v>
      </c>
      <c r="I676" s="1265">
        <v>4195.619999999999</v>
      </c>
      <c r="J676" s="1220">
        <f t="shared" si="24"/>
      </c>
      <c r="K676" s="1220">
        <f t="shared" si="272"/>
      </c>
      <c r="L676" s="1220">
        <f t="shared" si="334"/>
      </c>
      <c r="M676" s="1220">
        <f t="shared" si="148"/>
      </c>
      <c r="N676" s="1220">
        <f t="shared" si="210"/>
      </c>
      <c r="O676" s="1239">
        <f t="shared" si="86"/>
      </c>
      <c r="P676" s="1239">
        <f t="shared" si="117"/>
      </c>
      <c r="Q676" s="1239">
        <f t="shared" si="551"/>
      </c>
      <c r="R676" s="1239">
        <f t="shared" si="55"/>
      </c>
      <c r="S676" s="1240">
        <f t="shared" si="303"/>
      </c>
      <c r="T676" s="1270">
        <v>0.0307</v>
      </c>
      <c r="U676" s="1271">
        <v>36</v>
      </c>
      <c r="V676" s="1220">
        <f t="shared" si="365"/>
      </c>
      <c r="W676" s="1302">
        <v>27681</v>
      </c>
      <c r="X676" s="1221">
        <v>722</v>
      </c>
      <c r="Y676" s="1221">
        <v>136</v>
      </c>
      <c r="Z676" s="1221">
        <v>758</v>
      </c>
      <c r="AA676" s="1221">
        <v>68</v>
      </c>
      <c r="AB676" s="1221">
        <v>8</v>
      </c>
      <c r="AC676" s="1221">
        <v>0</v>
      </c>
      <c r="AD676" s="1221">
        <v>37</v>
      </c>
      <c r="AE676" s="1220">
        <f t="shared" si="179"/>
      </c>
      <c r="AF676" s="1220">
        <f t="shared" si="241"/>
      </c>
      <c r="AG676" s="1241" t="s">
        <v>741</v>
      </c>
      <c r="AH676" s="1273" t="s">
        <v>757</v>
      </c>
      <c r="AI676" s="1273">
        <v>27</v>
      </c>
    </row>
    <row r="677">
      <c r="A677" s="1297"/>
      <c r="B677" s="1259" t="s">
        <v>763</v>
      </c>
      <c r="C677" s="1259" t="s">
        <v>744</v>
      </c>
      <c r="D677" s="1267">
        <f t="shared" si="492"/>
      </c>
      <c r="E677" s="1274">
        <v>946.16</v>
      </c>
      <c r="F677" s="1275">
        <v>2024.48</v>
      </c>
      <c r="G677" s="1276">
        <v>6</v>
      </c>
      <c r="H677" s="1276">
        <v>6</v>
      </c>
      <c r="I677" s="1265">
        <v>13584.29</v>
      </c>
      <c r="J677" s="1220">
        <f t="shared" si="24"/>
      </c>
      <c r="K677" s="1220">
        <f t="shared" si="272"/>
      </c>
      <c r="L677" s="1220">
        <f t="shared" si="334"/>
      </c>
      <c r="M677" s="1220">
        <f t="shared" si="148"/>
      </c>
      <c r="N677" s="1220">
        <f t="shared" si="210"/>
      </c>
      <c r="O677" s="1239">
        <f t="shared" si="86"/>
      </c>
      <c r="P677" s="1239">
        <f t="shared" si="117"/>
      </c>
      <c r="Q677" s="1239">
        <f t="shared" si="551"/>
      </c>
      <c r="R677" s="1239">
        <f t="shared" si="55"/>
      </c>
      <c r="S677" s="1240">
        <f t="shared" si="303"/>
      </c>
      <c r="T677" s="1270">
        <v>0.0263</v>
      </c>
      <c r="U677" s="1277">
        <v>43</v>
      </c>
      <c r="V677" s="1303">
        <f t="shared" si="365"/>
      </c>
      <c r="W677" s="1188">
        <v>26936</v>
      </c>
      <c r="X677" s="1272">
        <v>555</v>
      </c>
      <c r="Y677" s="1221">
        <v>128</v>
      </c>
      <c r="Z677" s="1221">
        <v>589</v>
      </c>
      <c r="AA677" s="1221">
        <v>66</v>
      </c>
      <c r="AB677" s="1221">
        <v>2</v>
      </c>
      <c r="AC677" s="1221">
        <v>2</v>
      </c>
      <c r="AD677" s="1221">
        <v>34</v>
      </c>
      <c r="AE677" s="1220">
        <f t="shared" si="179"/>
      </c>
      <c r="AF677" s="1220">
        <f t="shared" si="241"/>
      </c>
      <c r="AG677" s="1241" t="s">
        <v>741</v>
      </c>
      <c r="AH677" s="1273" t="s">
        <v>757</v>
      </c>
      <c r="AI677" s="1273">
        <v>23</v>
      </c>
    </row>
    <row r="678">
      <c r="A678" s="1297"/>
      <c r="B678" s="1259" t="s">
        <v>763</v>
      </c>
      <c r="C678" s="1259" t="s">
        <v>745</v>
      </c>
      <c r="D678" s="1262">
        <f t="shared" si="492"/>
      </c>
      <c r="E678" s="1275">
        <v>1478.6</v>
      </c>
      <c r="F678" s="1275">
        <v>2034.82</v>
      </c>
      <c r="G678" s="1279">
        <v>6</v>
      </c>
      <c r="H678" s="1276">
        <v>3</v>
      </c>
      <c r="I678" s="1265">
        <v>13787.260000000006</v>
      </c>
      <c r="J678" s="1220">
        <f t="shared" si="24"/>
      </c>
      <c r="K678" s="1220">
        <f t="shared" si="272"/>
      </c>
      <c r="L678" s="1220">
        <f t="shared" si="334"/>
      </c>
      <c r="M678" s="1220">
        <f t="shared" si="148"/>
      </c>
      <c r="N678" s="1220">
        <f t="shared" si="210"/>
      </c>
      <c r="O678" s="1239">
        <f t="shared" si="86"/>
      </c>
      <c r="P678" s="1239">
        <f t="shared" si="117"/>
      </c>
      <c r="Q678" s="1239">
        <f t="shared" si="551"/>
      </c>
      <c r="R678" s="1239">
        <f t="shared" si="55"/>
      </c>
      <c r="S678" s="1240">
        <f t="shared" si="303"/>
      </c>
      <c r="T678" s="1270">
        <v>0.0211</v>
      </c>
      <c r="U678" s="1277">
        <v>47</v>
      </c>
      <c r="V678" s="1220">
        <f t="shared" si="365"/>
      </c>
      <c r="W678" s="1304">
        <v>24418</v>
      </c>
      <c r="X678" s="1221">
        <v>510</v>
      </c>
      <c r="Y678" s="1221">
        <v>116</v>
      </c>
      <c r="Z678" s="1221">
        <v>534</v>
      </c>
      <c r="AA678" s="1221">
        <v>55</v>
      </c>
      <c r="AB678" s="1221">
        <v>6</v>
      </c>
      <c r="AC678" s="1221">
        <v>0</v>
      </c>
      <c r="AD678" s="1221">
        <v>15</v>
      </c>
      <c r="AE678" s="1220">
        <f t="shared" si="179"/>
      </c>
      <c r="AF678" s="1220">
        <f t="shared" si="241"/>
      </c>
      <c r="AG678" s="1241" t="s">
        <v>741</v>
      </c>
      <c r="AH678" s="1273" t="s">
        <v>757</v>
      </c>
      <c r="AI678" s="1273">
        <v>25</v>
      </c>
    </row>
    <row r="679">
      <c r="A679" s="1297"/>
      <c r="B679" s="1280" t="s">
        <v>746</v>
      </c>
      <c r="C679" s="1280"/>
      <c r="D679" s="1281">
        <f>SUM(D675:D678)</f>
      </c>
      <c r="E679" s="1282">
        <f>SUM(E675:E678)</f>
      </c>
      <c r="F679" s="1282">
        <f>SUM(F675:F678)</f>
      </c>
      <c r="G679" s="1282">
        <f>SUM(G675:G678)</f>
      </c>
      <c r="H679" s="1282">
        <f>SUM(H675:H678)</f>
      </c>
      <c r="I679" s="1283">
        <f>SUM(I675:I678)</f>
      </c>
      <c r="J679" s="1284">
        <f t="shared" si="24"/>
      </c>
      <c r="K679" s="1284">
        <f t="shared" si="272"/>
      </c>
      <c r="L679" s="1284">
        <f t="shared" si="334"/>
      </c>
      <c r="M679" s="1284">
        <f t="shared" si="148"/>
      </c>
      <c r="N679" s="1284">
        <f t="shared" si="210"/>
      </c>
      <c r="O679" s="1285">
        <f t="shared" si="86"/>
      </c>
      <c r="P679" s="1285">
        <f t="shared" si="117"/>
      </c>
      <c r="Q679" s="1285">
        <f t="shared" si="551"/>
      </c>
      <c r="R679" s="1285">
        <f t="shared" si="55"/>
      </c>
      <c r="S679" s="1286">
        <f t="shared" si="303"/>
      </c>
      <c r="T679" s="1285">
        <f>AVERAGE(T675:T678)</f>
      </c>
      <c r="U679" s="1287">
        <f>AVERAGE(U675:U678)</f>
      </c>
      <c r="V679" s="1284">
        <f t="shared" si="365"/>
      </c>
      <c r="W679" s="1242">
        <f>SUM(W675:W678)</f>
      </c>
      <c r="X679" s="1242">
        <f>SUM(X675:X678)</f>
      </c>
      <c r="Y679" s="1242">
        <f>SUM(Y675:Y678)</f>
      </c>
      <c r="Z679" s="1242">
        <f>SUM(Z675:Z678)</f>
      </c>
      <c r="AA679" s="1242">
        <f>SUM(AA675:AA678)</f>
      </c>
      <c r="AB679" s="1242">
        <f>SUM(AB675:AB678)</f>
      </c>
      <c r="AC679" s="1242">
        <f>SUM(AC675:AC678)</f>
      </c>
      <c r="AD679" s="1242">
        <f>SUM(AD675:AD678)</f>
      </c>
      <c r="AE679" s="1284">
        <f t="shared" si="179"/>
      </c>
      <c r="AF679" s="1288">
        <f t="shared" si="241"/>
      </c>
      <c r="AG679" s="1289"/>
      <c r="AH679" s="1289"/>
      <c r="AI679" s="1286">
        <f>SUM(AI675:AI678)</f>
      </c>
    </row>
    <row r="680">
      <c r="A680" s="1297"/>
      <c r="B680" s="1186" t="s">
        <v>739</v>
      </c>
      <c r="C680" s="1259" t="s">
        <v>748</v>
      </c>
      <c r="D680" s="1262">
        <f t="shared" ref="D680:D684" si="493">E680+F680</f>
      </c>
      <c r="E680" s="1279">
        <v>955.49</v>
      </c>
      <c r="F680" s="1279">
        <v>1530.96</v>
      </c>
      <c r="G680" s="1276">
        <v>1</v>
      </c>
      <c r="H680" s="1276">
        <v>1</v>
      </c>
      <c r="I680" s="1265">
        <v>1351.3499999999985</v>
      </c>
      <c r="J680" s="1220">
        <f t="shared" si="24"/>
      </c>
      <c r="K680" s="1220">
        <f t="shared" si="272"/>
      </c>
      <c r="L680" s="1220">
        <f t="shared" si="334"/>
      </c>
      <c r="M680" s="1220">
        <f t="shared" si="148"/>
      </c>
      <c r="N680" s="1220">
        <f t="shared" si="210"/>
      </c>
      <c r="O680" s="1239">
        <f t="shared" si="86"/>
      </c>
      <c r="P680" s="1239">
        <f t="shared" si="117"/>
      </c>
      <c r="Q680" s="1239">
        <f t="shared" si="551"/>
      </c>
      <c r="R680" s="1239">
        <f t="shared" si="55"/>
      </c>
      <c r="S680" s="1240">
        <f t="shared" si="303"/>
      </c>
      <c r="T680" s="1270">
        <v>0.0263</v>
      </c>
      <c r="U680" s="1277">
        <v>50</v>
      </c>
      <c r="V680" s="1220">
        <f t="shared" si="365"/>
      </c>
      <c r="W680" s="1221">
        <v>19056</v>
      </c>
      <c r="X680" s="1221">
        <v>342</v>
      </c>
      <c r="Y680" s="1221">
        <v>104</v>
      </c>
      <c r="Z680" s="1221">
        <v>353</v>
      </c>
      <c r="AA680" s="1221">
        <v>73</v>
      </c>
      <c r="AB680" s="1221">
        <v>1</v>
      </c>
      <c r="AC680" s="1221">
        <v>0</v>
      </c>
      <c r="AD680" s="1221">
        <v>12</v>
      </c>
      <c r="AE680" s="1220">
        <f t="shared" si="179"/>
      </c>
      <c r="AF680" s="1220">
        <f t="shared" si="241"/>
      </c>
      <c r="AG680" s="1241" t="s">
        <v>741</v>
      </c>
      <c r="AH680" s="1273" t="s">
        <v>757</v>
      </c>
      <c r="AI680" s="1273">
        <v>24</v>
      </c>
    </row>
    <row r="681">
      <c r="A681" s="1297"/>
      <c r="B681" s="1186" t="s">
        <v>739</v>
      </c>
      <c r="C681" s="1259" t="s">
        <v>749</v>
      </c>
      <c r="D681" s="1262">
        <f t="shared" si="493"/>
      </c>
      <c r="E681" s="1279">
        <v>1196.54</v>
      </c>
      <c r="F681" s="1279">
        <v>1998.84</v>
      </c>
      <c r="G681" s="1276">
        <v>1</v>
      </c>
      <c r="H681" s="1276">
        <v>1</v>
      </c>
      <c r="I681" s="1265">
        <v>3108.1100000000006</v>
      </c>
      <c r="J681" s="1220">
        <f t="shared" si="24"/>
      </c>
      <c r="K681" s="1220">
        <f t="shared" si="272"/>
      </c>
      <c r="L681" s="1220">
        <f t="shared" si="334"/>
      </c>
      <c r="M681" s="1220">
        <f t="shared" si="148"/>
      </c>
      <c r="N681" s="1220">
        <f t="shared" si="210"/>
      </c>
      <c r="O681" s="1239">
        <f t="shared" si="86"/>
      </c>
      <c r="P681" s="1239">
        <f t="shared" si="117"/>
      </c>
      <c r="Q681" s="1239">
        <f t="shared" si="551"/>
      </c>
      <c r="R681" s="1239">
        <f t="shared" si="55"/>
      </c>
      <c r="S681" s="1240">
        <f t="shared" si="303"/>
      </c>
      <c r="T681" s="1270">
        <v>0.0289</v>
      </c>
      <c r="U681" s="1277">
        <v>54</v>
      </c>
      <c r="V681" s="1220">
        <f t="shared" si="365"/>
      </c>
      <c r="W681" s="1221">
        <v>19241</v>
      </c>
      <c r="X681" s="1221">
        <v>317</v>
      </c>
      <c r="Y681" s="1221">
        <v>98</v>
      </c>
      <c r="Z681" s="1221">
        <v>320</v>
      </c>
      <c r="AA681" s="1221">
        <v>69</v>
      </c>
      <c r="AB681" s="1221">
        <v>1</v>
      </c>
      <c r="AC681" s="1221">
        <v>5</v>
      </c>
      <c r="AD681" s="1221">
        <v>37</v>
      </c>
      <c r="AE681" s="1220">
        <f t="shared" si="179"/>
      </c>
      <c r="AF681" s="1220">
        <f t="shared" si="241"/>
      </c>
      <c r="AG681" s="1241" t="s">
        <v>741</v>
      </c>
      <c r="AH681" s="1273" t="s">
        <v>757</v>
      </c>
      <c r="AI681" s="1273">
        <v>26</v>
      </c>
    </row>
    <row r="682">
      <c r="A682" s="1297"/>
      <c r="B682" s="1186" t="s">
        <v>739</v>
      </c>
      <c r="C682" s="1259" t="s">
        <v>750</v>
      </c>
      <c r="D682" s="1262">
        <f t="shared" si="493"/>
      </c>
      <c r="E682" s="1279">
        <v>922.37</v>
      </c>
      <c r="F682" s="1279">
        <v>1421.17</v>
      </c>
      <c r="G682" s="1276">
        <v>4</v>
      </c>
      <c r="H682" s="1276">
        <v>3</v>
      </c>
      <c r="I682" s="1265">
        <v>8729.599999999999</v>
      </c>
      <c r="J682" s="1220">
        <f t="shared" si="24"/>
      </c>
      <c r="K682" s="1220">
        <f t="shared" si="272"/>
      </c>
      <c r="L682" s="1220">
        <f t="shared" si="334"/>
      </c>
      <c r="M682" s="1220">
        <f t="shared" si="148"/>
      </c>
      <c r="N682" s="1220">
        <f t="shared" si="210"/>
      </c>
      <c r="O682" s="1239">
        <f t="shared" si="86"/>
      </c>
      <c r="P682" s="1239">
        <f t="shared" si="117"/>
      </c>
      <c r="Q682" s="1239">
        <f t="shared" si="551"/>
      </c>
      <c r="R682" s="1239">
        <f t="shared" si="55"/>
      </c>
      <c r="S682" s="1240">
        <f t="shared" si="303"/>
      </c>
      <c r="T682" s="1270">
        <v>0.0126</v>
      </c>
      <c r="U682" s="1277">
        <v>33</v>
      </c>
      <c r="V682" s="1220">
        <f t="shared" si="365"/>
      </c>
      <c r="W682" s="1221">
        <v>23679</v>
      </c>
      <c r="X682" s="1221">
        <v>370</v>
      </c>
      <c r="Y682" s="1221">
        <v>82</v>
      </c>
      <c r="Z682" s="1221">
        <v>381</v>
      </c>
      <c r="AA682" s="1221">
        <v>48</v>
      </c>
      <c r="AB682" s="1221">
        <v>6</v>
      </c>
      <c r="AC682" s="1221">
        <v>1</v>
      </c>
      <c r="AD682" s="1221">
        <v>20</v>
      </c>
      <c r="AE682" s="1220">
        <f t="shared" si="179"/>
      </c>
      <c r="AF682" s="1220">
        <f t="shared" si="241"/>
      </c>
      <c r="AG682" s="1241" t="s">
        <v>741</v>
      </c>
      <c r="AH682" s="1273" t="s">
        <v>757</v>
      </c>
      <c r="AI682" s="1273">
        <v>11</v>
      </c>
    </row>
    <row customHeight="true" ht="18.452380952380953" r="683">
      <c r="A683" s="1297"/>
      <c r="B683" s="1186" t="s">
        <v>739</v>
      </c>
      <c r="C683" s="1259" t="s">
        <v>751</v>
      </c>
      <c r="D683" s="1262">
        <f t="shared" si="493"/>
      </c>
      <c r="E683" s="1279">
        <v>1195.17</v>
      </c>
      <c r="F683" s="1279">
        <v>1436.36</v>
      </c>
      <c r="G683" s="1279">
        <v>6</v>
      </c>
      <c r="H683" s="1276">
        <v>3</v>
      </c>
      <c r="I683" s="1265">
        <v>11479.11</v>
      </c>
      <c r="J683" s="1220">
        <f t="shared" si="24"/>
      </c>
      <c r="K683" s="1220">
        <f t="shared" si="272"/>
      </c>
      <c r="L683" s="1220">
        <f t="shared" si="334"/>
      </c>
      <c r="M683" s="1220">
        <f t="shared" si="148"/>
      </c>
      <c r="N683" s="1220">
        <f t="shared" si="210"/>
      </c>
      <c r="O683" s="1239">
        <f t="shared" si="86"/>
      </c>
      <c r="P683" s="1239">
        <f t="shared" si="117"/>
      </c>
      <c r="Q683" s="1239">
        <f t="shared" si="551"/>
      </c>
      <c r="R683" s="1239">
        <f t="shared" si="55"/>
      </c>
      <c r="S683" s="1240">
        <f t="shared" si="303"/>
      </c>
      <c r="T683" s="1270">
        <v>0.0137</v>
      </c>
      <c r="U683" s="1277">
        <v>35</v>
      </c>
      <c r="V683" s="1220">
        <f t="shared" si="365"/>
      </c>
      <c r="W683" s="1221">
        <v>21881</v>
      </c>
      <c r="X683" s="1221">
        <v>519</v>
      </c>
      <c r="Y683" s="1221">
        <v>85</v>
      </c>
      <c r="Z683" s="1221">
        <v>513</v>
      </c>
      <c r="AA683" s="1221">
        <v>49</v>
      </c>
      <c r="AB683" s="1221">
        <v>3</v>
      </c>
      <c r="AC683" s="1221">
        <v>2</v>
      </c>
      <c r="AD683" s="1221">
        <v>10</v>
      </c>
      <c r="AE683" s="1220">
        <f t="shared" si="179"/>
      </c>
      <c r="AF683" s="1220">
        <f t="shared" si="241"/>
      </c>
      <c r="AG683" s="1241" t="s">
        <v>741</v>
      </c>
      <c r="AH683" s="1273" t="s">
        <v>757</v>
      </c>
      <c r="AI683" s="1273">
        <v>17</v>
      </c>
    </row>
    <row r="684">
      <c r="A684" s="1297"/>
      <c r="B684" s="1186" t="s">
        <v>739</v>
      </c>
      <c r="C684" s="1259" t="s">
        <v>753</v>
      </c>
      <c r="D684" s="1262">
        <f t="shared" si="493"/>
      </c>
      <c r="E684" s="1279">
        <v>1187.56</v>
      </c>
      <c r="F684" s="1279">
        <v>1143.35</v>
      </c>
      <c r="G684" s="1276">
        <v>5</v>
      </c>
      <c r="H684" s="1276">
        <v>5</v>
      </c>
      <c r="I684" s="1265">
        <v>12515.850000000006</v>
      </c>
      <c r="J684" s="1220">
        <f t="shared" si="24"/>
      </c>
      <c r="K684" s="1220">
        <f t="shared" si="272"/>
      </c>
      <c r="L684" s="1220">
        <f t="shared" si="334"/>
      </c>
      <c r="M684" s="1220">
        <f t="shared" si="148"/>
      </c>
      <c r="N684" s="1220">
        <f t="shared" si="210"/>
      </c>
      <c r="O684" s="1239">
        <f t="shared" si="86"/>
      </c>
      <c r="P684" s="1239">
        <f t="shared" si="117"/>
      </c>
      <c r="Q684" s="1239">
        <f t="shared" si="551"/>
      </c>
      <c r="R684" s="1239">
        <f t="shared" si="55"/>
      </c>
      <c r="S684" s="1240">
        <f t="shared" si="303"/>
      </c>
      <c r="T684" s="1270">
        <v>0.0141</v>
      </c>
      <c r="U684" s="1277">
        <v>39</v>
      </c>
      <c r="V684" s="1220">
        <f t="shared" si="365"/>
      </c>
      <c r="W684" s="1221">
        <v>18708</v>
      </c>
      <c r="X684" s="1221">
        <v>433</v>
      </c>
      <c r="Y684" s="1221">
        <v>71</v>
      </c>
      <c r="Z684" s="1221">
        <v>458</v>
      </c>
      <c r="AA684" s="1221">
        <v>36</v>
      </c>
      <c r="AB684" s="1221">
        <v>7</v>
      </c>
      <c r="AC684" s="1221">
        <v>1</v>
      </c>
      <c r="AD684" s="1221">
        <v>10</v>
      </c>
      <c r="AE684" s="1220">
        <f t="shared" si="179"/>
      </c>
      <c r="AF684" s="1220">
        <f t="shared" si="241"/>
      </c>
      <c r="AG684" s="1241" t="s">
        <v>741</v>
      </c>
      <c r="AH684" s="1273" t="s">
        <v>757</v>
      </c>
      <c r="AI684" s="1273">
        <v>18</v>
      </c>
    </row>
    <row r="685">
      <c r="A685" s="1297"/>
      <c r="B685" s="1280" t="s">
        <v>746</v>
      </c>
      <c r="C685" s="1280"/>
      <c r="D685" s="1281">
        <f>SUM(D680:D684)</f>
      </c>
      <c r="E685" s="1282">
        <f>SUM(E680:E684)</f>
      </c>
      <c r="F685" s="1282">
        <f>SUM(F680:F684)</f>
      </c>
      <c r="G685" s="1282">
        <f>SUM(G680:G684)</f>
      </c>
      <c r="H685" s="1282">
        <f>SUM(H680:H684)</f>
      </c>
      <c r="I685" s="1282">
        <f>SUM(I680:I684)</f>
      </c>
      <c r="J685" s="1284">
        <f t="shared" si="24"/>
      </c>
      <c r="K685" s="1284">
        <f t="shared" si="272"/>
      </c>
      <c r="L685" s="1284">
        <f t="shared" si="334"/>
      </c>
      <c r="M685" s="1284">
        <f t="shared" si="148"/>
      </c>
      <c r="N685" s="1284">
        <f t="shared" si="210"/>
      </c>
      <c r="O685" s="1285">
        <f t="shared" si="86"/>
      </c>
      <c r="P685" s="1285">
        <f t="shared" si="117"/>
      </c>
      <c r="Q685" s="1285">
        <f t="shared" si="551"/>
      </c>
      <c r="R685" s="1285">
        <f t="shared" si="55"/>
      </c>
      <c r="S685" s="1286">
        <f t="shared" si="303"/>
      </c>
      <c r="T685" s="1285">
        <f>AVERAGE(T680:T684)</f>
      </c>
      <c r="U685" s="1287">
        <f>AVERAGE(U680:U684)</f>
      </c>
      <c r="V685" s="1287">
        <f t="shared" si="365"/>
      </c>
      <c r="W685" s="1242">
        <f>SUM(W680:W684)</f>
      </c>
      <c r="X685" s="1242">
        <f>SUM(X680:X684)</f>
      </c>
      <c r="Y685" s="1242">
        <f>SUM(Y680:Y684)</f>
      </c>
      <c r="Z685" s="1242">
        <f>SUM(Z680:Z684)</f>
      </c>
      <c r="AA685" s="1242">
        <f>SUM(AA680:AA684)</f>
      </c>
      <c r="AB685" s="1242">
        <f>SUM(AB680:AB684)</f>
      </c>
      <c r="AC685" s="1242">
        <f>SUM(AC680:AC684)</f>
      </c>
      <c r="AD685" s="1242">
        <f>SUM(AD680:AD684)</f>
      </c>
      <c r="AE685" s="1284">
        <f t="shared" si="179"/>
      </c>
      <c r="AF685" s="1288">
        <f t="shared" si="241"/>
      </c>
      <c r="AG685" s="1289"/>
      <c r="AH685" s="1289"/>
      <c r="AI685" s="1286">
        <f>SUM(AI680:AI684)</f>
      </c>
    </row>
    <row r="686">
      <c r="A686" s="1297"/>
      <c r="B686" s="1186" t="s">
        <v>752</v>
      </c>
      <c r="C686" s="1259" t="s">
        <v>754</v>
      </c>
      <c r="D686" s="1262">
        <f t="shared" ref="D686:D689" si="494">E686+F686</f>
      </c>
      <c r="E686" s="1279">
        <v>1076.18</v>
      </c>
      <c r="F686" s="1279">
        <v>1386.78</v>
      </c>
      <c r="G686" s="1276">
        <v>2</v>
      </c>
      <c r="H686" s="1276">
        <v>1</v>
      </c>
      <c r="I686" s="1265">
        <v>5096.520000000004</v>
      </c>
      <c r="J686" s="1220">
        <f t="shared" si="24"/>
      </c>
      <c r="K686" s="1220">
        <f t="shared" si="272"/>
      </c>
      <c r="L686" s="1220">
        <f t="shared" si="334"/>
      </c>
      <c r="M686" s="1220">
        <f t="shared" si="148"/>
      </c>
      <c r="N686" s="1220">
        <f t="shared" si="210"/>
      </c>
      <c r="O686" s="1239">
        <f t="shared" si="86"/>
      </c>
      <c r="P686" s="1239">
        <f t="shared" si="117"/>
      </c>
      <c r="Q686" s="1239">
        <f t="shared" si="551"/>
      </c>
      <c r="R686" s="1239">
        <f t="shared" si="55"/>
      </c>
      <c r="S686" s="1240">
        <f t="shared" si="303"/>
      </c>
      <c r="T686" s="1270">
        <v>0.018</v>
      </c>
      <c r="U686" s="1277">
        <v>42</v>
      </c>
      <c r="V686" s="1220">
        <f t="shared" si="365"/>
      </c>
      <c r="W686" s="1221">
        <v>17305</v>
      </c>
      <c r="X686" s="1221">
        <v>317</v>
      </c>
      <c r="Y686" s="1221">
        <v>71</v>
      </c>
      <c r="Z686" s="1221">
        <v>323</v>
      </c>
      <c r="AA686" s="1221">
        <v>56</v>
      </c>
      <c r="AB686" s="1221">
        <v>3</v>
      </c>
      <c r="AC686" s="1221">
        <v>0</v>
      </c>
      <c r="AD686" s="1221">
        <v>17</v>
      </c>
      <c r="AE686" s="1220">
        <f t="shared" si="179"/>
      </c>
      <c r="AF686" s="1220">
        <f t="shared" si="241"/>
      </c>
      <c r="AG686" s="1241" t="s">
        <v>741</v>
      </c>
      <c r="AH686" s="1273" t="s">
        <v>757</v>
      </c>
      <c r="AI686" s="1273">
        <v>18</v>
      </c>
    </row>
    <row customHeight="true" ht="18.452380952380953" r="687">
      <c r="A687" s="1297"/>
      <c r="B687" s="1186" t="s">
        <v>752</v>
      </c>
      <c r="C687" s="1259" t="s">
        <v>755</v>
      </c>
      <c r="D687" s="1262">
        <f t="shared" si="494"/>
      </c>
      <c r="E687" s="1279">
        <v>893.49</v>
      </c>
      <c r="F687" s="1279">
        <v>1666.35</v>
      </c>
      <c r="G687" s="1276">
        <v>6</v>
      </c>
      <c r="H687" s="1276">
        <v>5</v>
      </c>
      <c r="I687" s="1265">
        <v>13625.659999999989</v>
      </c>
      <c r="J687" s="1220">
        <f t="shared" si="24"/>
      </c>
      <c r="K687" s="1220">
        <f t="shared" si="272"/>
      </c>
      <c r="L687" s="1220">
        <f t="shared" si="334"/>
      </c>
      <c r="M687" s="1220">
        <f t="shared" si="148"/>
      </c>
      <c r="N687" s="1220">
        <f t="shared" si="210"/>
      </c>
      <c r="O687" s="1239">
        <f t="shared" si="86"/>
      </c>
      <c r="P687" s="1239">
        <f t="shared" si="117"/>
      </c>
      <c r="Q687" s="1239">
        <f t="shared" si="551"/>
      </c>
      <c r="R687" s="1239">
        <f t="shared" si="55"/>
      </c>
      <c r="S687" s="1240">
        <f t="shared" si="303"/>
      </c>
      <c r="T687" s="1270">
        <v>0.0203</v>
      </c>
      <c r="U687" s="1277">
        <v>48</v>
      </c>
      <c r="V687" s="1220">
        <f t="shared" si="365"/>
      </c>
      <c r="W687" s="1221">
        <v>23813</v>
      </c>
      <c r="X687" s="1221">
        <v>378</v>
      </c>
      <c r="Y687" s="1221">
        <v>103</v>
      </c>
      <c r="Z687" s="1221">
        <v>385</v>
      </c>
      <c r="AA687" s="1221">
        <v>48</v>
      </c>
      <c r="AB687" s="1221">
        <v>4</v>
      </c>
      <c r="AC687" s="1221">
        <v>0</v>
      </c>
      <c r="AD687" s="1221">
        <v>23</v>
      </c>
      <c r="AE687" s="1220">
        <f t="shared" si="179"/>
      </c>
      <c r="AF687" s="1220">
        <f t="shared" si="241"/>
      </c>
      <c r="AG687" s="1241" t="s">
        <v>756</v>
      </c>
      <c r="AH687" s="1273" t="s">
        <v>742</v>
      </c>
      <c r="AI687" s="1273">
        <v>14</v>
      </c>
    </row>
    <row r="688">
      <c r="A688" s="1297"/>
      <c r="B688" s="1186" t="s">
        <v>752</v>
      </c>
      <c r="C688" s="1259" t="s">
        <v>758</v>
      </c>
      <c r="D688" s="1262">
        <f t="shared" si="494"/>
      </c>
      <c r="E688" s="1279">
        <v>1140.42</v>
      </c>
      <c r="F688" s="1279">
        <v>2102.38</v>
      </c>
      <c r="G688" s="1276">
        <v>6</v>
      </c>
      <c r="H688" s="1276">
        <v>6</v>
      </c>
      <c r="I688" s="1265">
        <v>11562.36</v>
      </c>
      <c r="J688" s="1220">
        <f t="shared" si="24"/>
      </c>
      <c r="K688" s="1220">
        <f t="shared" si="272"/>
      </c>
      <c r="L688" s="1220">
        <f t="shared" si="334"/>
      </c>
      <c r="M688" s="1220">
        <f t="shared" si="148"/>
      </c>
      <c r="N688" s="1220">
        <f t="shared" si="210"/>
      </c>
      <c r="O688" s="1239">
        <f t="shared" si="86"/>
      </c>
      <c r="P688" s="1239">
        <f t="shared" si="117"/>
      </c>
      <c r="Q688" s="1239">
        <f t="shared" si="551"/>
      </c>
      <c r="R688" s="1239">
        <f t="shared" si="55"/>
      </c>
      <c r="S688" s="1240">
        <f t="shared" si="303"/>
      </c>
      <c r="T688" s="1270">
        <v>0.0232</v>
      </c>
      <c r="U688" s="1277">
        <v>50</v>
      </c>
      <c r="V688" s="1220">
        <f t="shared" si="365"/>
      </c>
      <c r="W688" s="1221">
        <v>30215</v>
      </c>
      <c r="X688" s="1221">
        <v>484</v>
      </c>
      <c r="Y688" s="1221">
        <v>131</v>
      </c>
      <c r="Z688" s="1221">
        <v>494</v>
      </c>
      <c r="AA688" s="1221">
        <v>64</v>
      </c>
      <c r="AB688" s="1221">
        <v>6</v>
      </c>
      <c r="AC688" s="1221">
        <v>1</v>
      </c>
      <c r="AD688" s="1221">
        <v>40</v>
      </c>
      <c r="AE688" s="1220">
        <f t="shared" si="179"/>
      </c>
      <c r="AF688" s="1220">
        <f t="shared" si="241"/>
      </c>
      <c r="AG688" s="1241" t="s">
        <v>756</v>
      </c>
      <c r="AH688" s="1273" t="s">
        <v>742</v>
      </c>
      <c r="AI688" s="1273">
        <v>19</v>
      </c>
    </row>
    <row r="689">
      <c r="A689" s="1297"/>
      <c r="B689" s="1186" t="s">
        <v>752</v>
      </c>
      <c r="C689" s="1259" t="s">
        <v>759</v>
      </c>
      <c r="D689" s="1262">
        <f t="shared" si="494"/>
      </c>
      <c r="E689" s="1279">
        <v>1019.19</v>
      </c>
      <c r="F689" s="1279">
        <v>1981.84</v>
      </c>
      <c r="G689" s="1276">
        <v>3</v>
      </c>
      <c r="H689" s="1276">
        <v>3</v>
      </c>
      <c r="I689" s="1265">
        <v>6909.840000000011</v>
      </c>
      <c r="J689" s="1220">
        <f t="shared" si="24"/>
      </c>
      <c r="K689" s="1220">
        <f t="shared" si="272"/>
      </c>
      <c r="L689" s="1220">
        <f t="shared" si="334"/>
      </c>
      <c r="M689" s="1220">
        <f t="shared" si="148"/>
      </c>
      <c r="N689" s="1220">
        <f t="shared" si="210"/>
      </c>
      <c r="O689" s="1239">
        <f t="shared" si="86"/>
      </c>
      <c r="P689" s="1239">
        <f t="shared" si="117"/>
      </c>
      <c r="Q689" s="1239">
        <f t="shared" si="551"/>
      </c>
      <c r="R689" s="1239">
        <f t="shared" si="55"/>
      </c>
      <c r="S689" s="1240">
        <f t="shared" si="303"/>
      </c>
      <c r="T689" s="1270">
        <v>0.0222</v>
      </c>
      <c r="U689" s="1277">
        <v>53</v>
      </c>
      <c r="V689" s="1220">
        <f t="shared" si="365"/>
      </c>
      <c r="W689" s="1221">
        <v>28362</v>
      </c>
      <c r="X689" s="1221">
        <v>463</v>
      </c>
      <c r="Y689" s="1221">
        <v>135</v>
      </c>
      <c r="Z689" s="1221">
        <v>462</v>
      </c>
      <c r="AA689" s="1221">
        <v>65</v>
      </c>
      <c r="AB689" s="1221">
        <v>3</v>
      </c>
      <c r="AC689" s="1221">
        <v>4</v>
      </c>
      <c r="AD689" s="1221">
        <v>37</v>
      </c>
      <c r="AE689" s="1220">
        <f t="shared" si="179"/>
      </c>
      <c r="AF689" s="1220">
        <f t="shared" si="241"/>
      </c>
      <c r="AG689" s="1241" t="s">
        <v>756</v>
      </c>
      <c r="AH689" s="1273" t="s">
        <v>742</v>
      </c>
      <c r="AI689" s="1273">
        <v>23</v>
      </c>
    </row>
    <row r="690">
      <c r="A690" s="1297"/>
      <c r="B690" s="1280" t="s">
        <v>746</v>
      </c>
      <c r="C690" s="1280"/>
      <c r="D690" s="1281">
        <f>SUM(D686:D689)</f>
      </c>
      <c r="E690" s="1282">
        <f>SUM(E686:E689)</f>
      </c>
      <c r="F690" s="1282">
        <f>SUM(F686:F689)</f>
      </c>
      <c r="G690" s="1282">
        <f>SUM(G686:G689)</f>
      </c>
      <c r="H690" s="1282">
        <f>SUM(H686:H689)</f>
      </c>
      <c r="I690" s="1282">
        <f>SUM(I686:I689)</f>
      </c>
      <c r="J690" s="1284">
        <f t="shared" si="24"/>
      </c>
      <c r="K690" s="1284">
        <f t="shared" si="272"/>
      </c>
      <c r="L690" s="1284">
        <f t="shared" si="334"/>
      </c>
      <c r="M690" s="1284">
        <f t="shared" si="148"/>
      </c>
      <c r="N690" s="1284">
        <f t="shared" si="210"/>
      </c>
      <c r="O690" s="1285">
        <f t="shared" si="86"/>
      </c>
      <c r="P690" s="1285">
        <f t="shared" si="117"/>
      </c>
      <c r="Q690" s="1285">
        <f t="shared" si="551"/>
      </c>
      <c r="R690" s="1285">
        <f t="shared" si="55"/>
      </c>
      <c r="S690" s="1286">
        <f t="shared" si="303"/>
      </c>
      <c r="T690" s="1285">
        <f>AVERAGE(T686:T689)</f>
      </c>
      <c r="U690" s="1287">
        <f>AVERAGE(U686:U689)</f>
      </c>
      <c r="V690" s="1287">
        <f t="shared" si="365"/>
      </c>
      <c r="W690" s="1242">
        <f>SUM(W686:W689)</f>
      </c>
      <c r="X690" s="1242">
        <f>SUM(X686:X689)</f>
      </c>
      <c r="Y690" s="1242">
        <f>SUM(Y686:Y689)</f>
      </c>
      <c r="Z690" s="1242">
        <f>SUM(Z686:Z689)</f>
      </c>
      <c r="AA690" s="1242">
        <f>SUM(AA686:AA689)</f>
      </c>
      <c r="AB690" s="1242">
        <f>SUM(AB686:AB689)</f>
      </c>
      <c r="AC690" s="1242">
        <f>SUM(AC686:AC689)</f>
      </c>
      <c r="AD690" s="1242">
        <f>SUM(AD686:AD689)</f>
      </c>
      <c r="AE690" s="1284">
        <f t="shared" si="179"/>
      </c>
      <c r="AF690" s="1288">
        <f t="shared" si="241"/>
      </c>
      <c r="AG690" s="1289"/>
      <c r="AH690" s="1289"/>
      <c r="AI690" s="1242">
        <f>SUM(AI686:AI689)</f>
      </c>
    </row>
    <row r="691">
      <c r="A691" s="1297"/>
      <c r="B691" s="1186" t="s">
        <v>760</v>
      </c>
      <c r="C691" s="1259" t="s">
        <v>761</v>
      </c>
      <c r="D691" s="1262">
        <f t="shared" ref="D691:D694" si="495">E691+F691</f>
      </c>
      <c r="E691" s="1275">
        <v>1316.97</v>
      </c>
      <c r="F691" s="1275">
        <v>2043.03</v>
      </c>
      <c r="G691" s="1276">
        <v>3</v>
      </c>
      <c r="H691" s="1276">
        <v>3</v>
      </c>
      <c r="I691" s="1265">
        <v>5842.979999999996</v>
      </c>
      <c r="J691" s="1220">
        <f t="shared" si="24"/>
      </c>
      <c r="K691" s="1220">
        <f t="shared" si="272"/>
      </c>
      <c r="L691" s="1220">
        <f t="shared" si="334"/>
      </c>
      <c r="M691" s="1220">
        <f t="shared" si="148"/>
      </c>
      <c r="N691" s="1220">
        <f t="shared" si="210"/>
      </c>
      <c r="O691" s="1239">
        <f t="shared" si="86"/>
      </c>
      <c r="P691" s="1239">
        <f t="shared" si="117"/>
      </c>
      <c r="Q691" s="1239">
        <f t="shared" si="551"/>
      </c>
      <c r="R691" s="1239">
        <f t="shared" si="55"/>
      </c>
      <c r="S691" s="1240">
        <f t="shared" si="303"/>
      </c>
      <c r="T691" s="1270">
        <v>0.0314</v>
      </c>
      <c r="U691" s="1277">
        <v>54</v>
      </c>
      <c r="V691" s="1220">
        <f t="shared" si="365"/>
      </c>
      <c r="W691" s="1221">
        <v>27955</v>
      </c>
      <c r="X691" s="1221">
        <v>536</v>
      </c>
      <c r="Y691" s="1221">
        <v>143</v>
      </c>
      <c r="Z691" s="1221">
        <v>535</v>
      </c>
      <c r="AA691" s="1221">
        <v>29</v>
      </c>
      <c r="AB691" s="1221">
        <v>5</v>
      </c>
      <c r="AC691" s="1221">
        <v>3</v>
      </c>
      <c r="AD691" s="1221">
        <v>33</v>
      </c>
      <c r="AE691" s="1220">
        <f t="shared" si="179"/>
      </c>
      <c r="AF691" s="1220">
        <f t="shared" si="241"/>
      </c>
      <c r="AG691" s="1241" t="s">
        <v>756</v>
      </c>
      <c r="AH691" s="1273" t="s">
        <v>742</v>
      </c>
      <c r="AI691" s="1273">
        <v>11</v>
      </c>
    </row>
    <row r="692">
      <c r="A692" s="1297"/>
      <c r="B692" s="1186" t="s">
        <v>760</v>
      </c>
      <c r="C692" s="1259" t="s">
        <v>762</v>
      </c>
      <c r="D692" s="1262">
        <f t="shared" si="495"/>
      </c>
      <c r="E692" s="1275">
        <v>1293.46</v>
      </c>
      <c r="F692" s="1275">
        <v>2177.15</v>
      </c>
      <c r="G692" s="1305">
        <v>2</v>
      </c>
      <c r="H692" s="1276">
        <v>0</v>
      </c>
      <c r="I692" s="1306">
        <v>3492.3</v>
      </c>
      <c r="J692" s="1220">
        <f t="shared" si="24"/>
      </c>
      <c r="K692" s="1220">
        <f t="shared" si="272"/>
      </c>
      <c r="L692" s="1220">
        <f t="shared" si="334"/>
      </c>
      <c r="M692" s="1220">
        <f t="shared" si="148"/>
      </c>
      <c r="N692" s="1220">
        <f t="shared" si="210"/>
      </c>
      <c r="O692" s="1239">
        <f t="shared" si="86"/>
      </c>
      <c r="P692" s="1239">
        <f t="shared" si="117"/>
      </c>
      <c r="Q692" s="1239">
        <f t="shared" si="551"/>
      </c>
      <c r="R692" s="1239">
        <f t="shared" si="55"/>
      </c>
      <c r="S692" s="1240">
        <f t="shared" si="303"/>
      </c>
      <c r="T692" s="1270">
        <v>0.0168</v>
      </c>
      <c r="U692" s="1277">
        <v>55</v>
      </c>
      <c r="V692" s="1220">
        <f t="shared" si="365"/>
      </c>
      <c r="W692" s="1221">
        <v>40408</v>
      </c>
      <c r="X692" s="1221">
        <v>603</v>
      </c>
      <c r="Y692" s="1221">
        <v>149</v>
      </c>
      <c r="Z692" s="1221">
        <v>616</v>
      </c>
      <c r="AA692" s="1221">
        <v>59</v>
      </c>
      <c r="AB692" s="1221">
        <v>4</v>
      </c>
      <c r="AC692" s="1221">
        <v>2</v>
      </c>
      <c r="AD692" s="1221">
        <v>39</v>
      </c>
      <c r="AE692" s="1220">
        <f t="shared" si="179"/>
      </c>
      <c r="AF692" s="1220">
        <f t="shared" si="241"/>
      </c>
      <c r="AG692" s="1241" t="s">
        <v>756</v>
      </c>
      <c r="AH692" s="1273" t="s">
        <v>742</v>
      </c>
      <c r="AI692" s="1273">
        <v>25</v>
      </c>
    </row>
    <row r="693">
      <c r="A693" s="1297"/>
      <c r="B693" s="1186" t="s">
        <v>760</v>
      </c>
      <c r="C693" s="1259" t="s">
        <v>764</v>
      </c>
      <c r="D693" s="1262">
        <f t="shared" si="495"/>
      </c>
      <c r="E693" s="1275">
        <v>1071.28</v>
      </c>
      <c r="F693" s="1275">
        <v>1497.97</v>
      </c>
      <c r="G693" s="1305">
        <v>5</v>
      </c>
      <c r="H693" s="1276">
        <v>4</v>
      </c>
      <c r="I693" s="1306">
        <v>9485.189999999999</v>
      </c>
      <c r="J693" s="1220">
        <f t="shared" si="24"/>
      </c>
      <c r="K693" s="1220">
        <f t="shared" si="272"/>
      </c>
      <c r="L693" s="1220">
        <f t="shared" si="334"/>
      </c>
      <c r="M693" s="1220">
        <f t="shared" si="148"/>
      </c>
      <c r="N693" s="1220">
        <f t="shared" si="210"/>
      </c>
      <c r="O693" s="1239">
        <f t="shared" si="86"/>
      </c>
      <c r="P693" s="1239">
        <f t="shared" si="117"/>
      </c>
      <c r="Q693" s="1239">
        <f t="shared" si="551"/>
      </c>
      <c r="R693" s="1239">
        <f t="shared" si="55"/>
      </c>
      <c r="S693" s="1240">
        <f t="shared" si="303"/>
      </c>
      <c r="T693" s="1270">
        <v>0.0174</v>
      </c>
      <c r="U693" s="1277">
        <v>57</v>
      </c>
      <c r="V693" s="1220">
        <f t="shared" si="365"/>
      </c>
      <c r="W693" s="1221">
        <v>24327</v>
      </c>
      <c r="X693" s="1221">
        <v>368</v>
      </c>
      <c r="Y693" s="1221">
        <v>98</v>
      </c>
      <c r="Z693" s="1221">
        <v>388</v>
      </c>
      <c r="AA693" s="1221">
        <v>95</v>
      </c>
      <c r="AB693" s="1221">
        <v>6</v>
      </c>
      <c r="AC693" s="1221">
        <v>1</v>
      </c>
      <c r="AD693" s="1221">
        <v>22</v>
      </c>
      <c r="AE693" s="1220">
        <f t="shared" si="179"/>
      </c>
      <c r="AF693" s="1220">
        <f t="shared" si="241"/>
      </c>
      <c r="AG693" s="1241" t="s">
        <v>756</v>
      </c>
      <c r="AH693" s="1273" t="s">
        <v>742</v>
      </c>
      <c r="AI693" s="1273">
        <v>31</v>
      </c>
    </row>
    <row r="694">
      <c r="A694" s="1297"/>
      <c r="B694" s="1186" t="s">
        <v>760</v>
      </c>
      <c r="C694" s="1259" t="s">
        <v>765</v>
      </c>
      <c r="D694" s="1262">
        <f t="shared" si="495"/>
      </c>
      <c r="E694" s="1275">
        <v>961.13</v>
      </c>
      <c r="F694" s="1275">
        <v>1656.59</v>
      </c>
      <c r="G694" s="1276">
        <v>8</v>
      </c>
      <c r="H694" s="1276">
        <v>6</v>
      </c>
      <c r="I694" s="1265">
        <v>18346.199999999997</v>
      </c>
      <c r="J694" s="1220">
        <f t="shared" si="24"/>
      </c>
      <c r="K694" s="1220">
        <f t="shared" si="272"/>
      </c>
      <c r="L694" s="1220">
        <f t="shared" si="334"/>
      </c>
      <c r="M694" s="1220">
        <f t="shared" si="148"/>
      </c>
      <c r="N694" s="1220">
        <f t="shared" si="210"/>
      </c>
      <c r="O694" s="1239">
        <f t="shared" si="86"/>
      </c>
      <c r="P694" s="1239">
        <f t="shared" si="117"/>
      </c>
      <c r="Q694" s="1239">
        <f t="shared" si="551"/>
      </c>
      <c r="R694" s="1239">
        <f t="shared" si="55"/>
      </c>
      <c r="S694" s="1240">
        <f t="shared" si="303"/>
      </c>
      <c r="T694" s="1270">
        <v>0.0203</v>
      </c>
      <c r="U694" s="1277">
        <v>58</v>
      </c>
      <c r="V694" s="1220">
        <f t="shared" si="365"/>
      </c>
      <c r="W694" s="1221">
        <v>23266</v>
      </c>
      <c r="X694" s="1221">
        <v>385</v>
      </c>
      <c r="Y694" s="1221">
        <v>110</v>
      </c>
      <c r="Z694" s="1221">
        <v>397</v>
      </c>
      <c r="AA694" s="1221">
        <v>49</v>
      </c>
      <c r="AB694" s="1221">
        <v>6</v>
      </c>
      <c r="AC694" s="1221">
        <v>3</v>
      </c>
      <c r="AD694" s="1221">
        <v>27</v>
      </c>
      <c r="AE694" s="1220">
        <f t="shared" si="179"/>
      </c>
      <c r="AF694" s="1220">
        <f t="shared" si="241"/>
      </c>
      <c r="AG694" s="1241" t="s">
        <v>756</v>
      </c>
      <c r="AH694" s="1273" t="s">
        <v>742</v>
      </c>
      <c r="AI694" s="1273">
        <v>23</v>
      </c>
    </row>
    <row r="695">
      <c r="A695" s="1297"/>
      <c r="B695" s="1280" t="s">
        <v>746</v>
      </c>
      <c r="C695" s="1280"/>
      <c r="D695" s="1281">
        <f>SUM(D691:D694)</f>
      </c>
      <c r="E695" s="1282">
        <f>SUM(E691:E694)</f>
      </c>
      <c r="F695" s="1282">
        <f>SUM(F691:F694)</f>
      </c>
      <c r="G695" s="1282">
        <f>SUM(G691:G694)</f>
      </c>
      <c r="H695" s="1282">
        <f>SUM(H691:H694)</f>
      </c>
      <c r="I695" s="1282">
        <f>SUM(I691:I694)</f>
      </c>
      <c r="J695" s="1284">
        <f t="shared" si="24"/>
      </c>
      <c r="K695" s="1284">
        <f t="shared" si="272"/>
      </c>
      <c r="L695" s="1284">
        <f t="shared" si="334"/>
      </c>
      <c r="M695" s="1284">
        <f t="shared" si="148"/>
      </c>
      <c r="N695" s="1284">
        <f t="shared" si="210"/>
      </c>
      <c r="O695" s="1285">
        <f t="shared" si="86"/>
      </c>
      <c r="P695" s="1285">
        <f t="shared" si="117"/>
      </c>
      <c r="Q695" s="1285">
        <f t="shared" si="551"/>
      </c>
      <c r="R695" s="1285">
        <f t="shared" si="55"/>
      </c>
      <c r="S695" s="1286">
        <f t="shared" si="303"/>
      </c>
      <c r="T695" s="1285">
        <f>AVERAGE(T691:T694)</f>
      </c>
      <c r="U695" s="1287">
        <f>AVERAGE(U691:U694)</f>
      </c>
      <c r="V695" s="1287">
        <f t="shared" si="365"/>
      </c>
      <c r="W695" s="1242">
        <f>SUM(W691:W694)</f>
      </c>
      <c r="X695" s="1242">
        <f>SUM(X691:X694)</f>
      </c>
      <c r="Y695" s="1242">
        <f>SUM(Y691:Y694)</f>
      </c>
      <c r="Z695" s="1242">
        <f>SUM(Z691:Z694)</f>
      </c>
      <c r="AA695" s="1242">
        <f>SUM(AA691:AA694)</f>
      </c>
      <c r="AB695" s="1242">
        <f>SUM(AB691:AB694)</f>
      </c>
      <c r="AC695" s="1242">
        <f>SUM(AC691:AC694)</f>
      </c>
      <c r="AD695" s="1242">
        <f>SUM(AD691:AD694)</f>
      </c>
      <c r="AE695" s="1284">
        <f t="shared" si="179"/>
      </c>
      <c r="AF695" s="1288">
        <f t="shared" si="241"/>
      </c>
      <c r="AG695" s="1289"/>
      <c r="AH695" s="1289"/>
      <c r="AI695" s="1242">
        <f>SUM(AI691:AI694)</f>
      </c>
    </row>
    <row r="696">
      <c r="A696" s="1297"/>
      <c r="B696" s="1259" t="s">
        <v>772</v>
      </c>
      <c r="C696" s="1259" t="s">
        <v>766</v>
      </c>
      <c r="D696" s="1262">
        <f t="shared" ref="D696:D698" si="496">E696+F696</f>
      </c>
      <c r="E696" s="1275">
        <v>953.07</v>
      </c>
      <c r="F696" s="1275">
        <v>1746.93</v>
      </c>
      <c r="G696" s="1276">
        <v>1</v>
      </c>
      <c r="H696" s="1276">
        <v>0</v>
      </c>
      <c r="I696" s="1265">
        <v>1994.8500000000058</v>
      </c>
      <c r="J696" s="1220">
        <f t="shared" si="24"/>
      </c>
      <c r="K696" s="1220">
        <f t="shared" si="272"/>
      </c>
      <c r="L696" s="1220">
        <f t="shared" si="334"/>
      </c>
      <c r="M696" s="1220">
        <f t="shared" si="148"/>
      </c>
      <c r="N696" s="1220">
        <f t="shared" si="210"/>
      </c>
      <c r="O696" s="1239">
        <f t="shared" si="86"/>
      </c>
      <c r="P696" s="1239">
        <f t="shared" si="117"/>
      </c>
      <c r="Q696" s="1239">
        <f t="shared" si="551"/>
      </c>
      <c r="R696" s="1239">
        <f t="shared" si="55"/>
      </c>
      <c r="S696" s="1240">
        <f t="shared" si="303"/>
      </c>
      <c r="T696" s="1270">
        <v>0.0184</v>
      </c>
      <c r="U696" s="1277">
        <v>57</v>
      </c>
      <c r="V696" s="1220">
        <f t="shared" si="365"/>
      </c>
      <c r="W696" s="1221">
        <v>27977</v>
      </c>
      <c r="X696" s="1221">
        <v>541</v>
      </c>
      <c r="Y696" s="1221">
        <v>106</v>
      </c>
      <c r="Z696" s="1221">
        <v>569</v>
      </c>
      <c r="AA696" s="1221">
        <v>41</v>
      </c>
      <c r="AB696" s="1221">
        <v>7</v>
      </c>
      <c r="AC696" s="1221">
        <v>1</v>
      </c>
      <c r="AD696" s="1221">
        <v>39</v>
      </c>
      <c r="AE696" s="1220">
        <f t="shared" si="179"/>
      </c>
      <c r="AF696" s="1220">
        <f t="shared" si="241"/>
      </c>
      <c r="AG696" s="1241" t="s">
        <v>756</v>
      </c>
      <c r="AH696" s="1273" t="s">
        <v>742</v>
      </c>
      <c r="AI696" s="1273">
        <v>12</v>
      </c>
    </row>
    <row r="697">
      <c r="A697" s="1297"/>
      <c r="B697" s="1259" t="s">
        <v>772</v>
      </c>
      <c r="C697" s="1259" t="s">
        <v>767</v>
      </c>
      <c r="D697" s="1262">
        <f t="shared" si="496"/>
      </c>
      <c r="E697" s="1275">
        <v>574.45</v>
      </c>
      <c r="F697" s="1275">
        <v>1874.53</v>
      </c>
      <c r="G697" s="1279">
        <v>3</v>
      </c>
      <c r="H697" s="1276">
        <v>2</v>
      </c>
      <c r="I697" s="1265">
        <v>6270.4499999999825</v>
      </c>
      <c r="J697" s="1220">
        <f t="shared" si="24"/>
      </c>
      <c r="K697" s="1220">
        <f t="shared" si="272"/>
      </c>
      <c r="L697" s="1220">
        <f t="shared" si="334"/>
      </c>
      <c r="M697" s="1220">
        <f t="shared" si="148"/>
      </c>
      <c r="N697" s="1220">
        <f t="shared" si="210"/>
      </c>
      <c r="O697" s="1239">
        <f t="shared" si="86"/>
      </c>
      <c r="P697" s="1239">
        <f t="shared" si="117"/>
      </c>
      <c r="Q697" s="1239">
        <f t="shared" si="551"/>
      </c>
      <c r="R697" s="1239">
        <f t="shared" si="55"/>
      </c>
      <c r="S697" s="1240">
        <f t="shared" si="303"/>
      </c>
      <c r="T697" s="1270">
        <v>0.0234</v>
      </c>
      <c r="U697" s="1277">
        <v>57</v>
      </c>
      <c r="V697" s="1220">
        <f t="shared" si="365"/>
      </c>
      <c r="W697" s="1221">
        <v>30407</v>
      </c>
      <c r="X697" s="1221">
        <v>588</v>
      </c>
      <c r="Y697" s="1221">
        <v>116</v>
      </c>
      <c r="Z697" s="1221">
        <v>603</v>
      </c>
      <c r="AA697" s="1221">
        <v>48</v>
      </c>
      <c r="AB697" s="1221">
        <v>6</v>
      </c>
      <c r="AC697" s="1221">
        <v>1</v>
      </c>
      <c r="AD697" s="1221">
        <v>41</v>
      </c>
      <c r="AE697" s="1220">
        <f t="shared" si="179"/>
      </c>
      <c r="AF697" s="1220">
        <f t="shared" si="241"/>
      </c>
      <c r="AG697" s="1241" t="s">
        <v>756</v>
      </c>
      <c r="AH697" s="1273" t="s">
        <v>742</v>
      </c>
      <c r="AI697" s="1273">
        <v>21</v>
      </c>
    </row>
    <row r="698">
      <c r="A698" s="1297"/>
      <c r="B698" s="1259" t="s">
        <v>772</v>
      </c>
      <c r="C698" s="1259" t="s">
        <v>768</v>
      </c>
      <c r="D698" s="1262">
        <f t="shared" si="496"/>
      </c>
      <c r="E698" s="1275">
        <v>436.69</v>
      </c>
      <c r="F698" s="1275">
        <v>703.45</v>
      </c>
      <c r="G698" s="1276">
        <v>3</v>
      </c>
      <c r="H698" s="1276">
        <v>2</v>
      </c>
      <c r="I698" s="1265">
        <v>5038.610000000015</v>
      </c>
      <c r="J698" s="1220">
        <f t="shared" si="24"/>
      </c>
      <c r="K698" s="1220">
        <f t="shared" si="272"/>
      </c>
      <c r="L698" s="1220">
        <f t="shared" si="334"/>
      </c>
      <c r="M698" s="1220">
        <f t="shared" si="148"/>
      </c>
      <c r="N698" s="1220">
        <f t="shared" si="210"/>
      </c>
      <c r="O698" s="1239">
        <f t="shared" si="86"/>
      </c>
      <c r="P698" s="1239">
        <f t="shared" si="117"/>
      </c>
      <c r="Q698" s="1239">
        <f t="shared" si="551"/>
      </c>
      <c r="R698" s="1239">
        <f t="shared" si="55"/>
      </c>
      <c r="S698" s="1240">
        <f t="shared" si="303"/>
      </c>
      <c r="T698" s="1270">
        <v>0.0298</v>
      </c>
      <c r="U698" s="1277">
        <v>58</v>
      </c>
      <c r="V698" s="1220">
        <f t="shared" si="365"/>
      </c>
      <c r="W698" s="1221">
        <v>13593</v>
      </c>
      <c r="X698" s="1221">
        <v>355</v>
      </c>
      <c r="Y698" s="1221">
        <v>70</v>
      </c>
      <c r="Z698" s="1221">
        <v>360</v>
      </c>
      <c r="AA698" s="1221">
        <v>23</v>
      </c>
      <c r="AB698" s="1221">
        <v>4</v>
      </c>
      <c r="AC698" s="1221">
        <v>2</v>
      </c>
      <c r="AD698" s="1221">
        <v>22</v>
      </c>
      <c r="AE698" s="1220">
        <f t="shared" si="179"/>
      </c>
      <c r="AF698" s="1220">
        <f t="shared" si="241"/>
      </c>
      <c r="AG698" s="1241" t="s">
        <v>756</v>
      </c>
      <c r="AH698" s="1273" t="s">
        <v>742</v>
      </c>
      <c r="AI698" s="1273">
        <v>9</v>
      </c>
    </row>
    <row r="699">
      <c r="A699" s="1297"/>
      <c r="B699" s="1280" t="s">
        <v>746</v>
      </c>
      <c r="C699" s="1280"/>
      <c r="D699" s="1281">
        <f>SUM(D696:D698)</f>
      </c>
      <c r="E699" s="1282">
        <f>SUM(E696:E698)</f>
      </c>
      <c r="F699" s="1282">
        <f>SUM(F696:F698)</f>
      </c>
      <c r="G699" s="1282">
        <f>SUM(G696:G698)</f>
      </c>
      <c r="H699" s="1282">
        <f>SUM(H696:H698)</f>
      </c>
      <c r="I699" s="1282">
        <f>SUM(I696:I698)</f>
      </c>
      <c r="J699" s="1284">
        <f t="shared" si="24"/>
      </c>
      <c r="K699" s="1284">
        <f t="shared" si="272"/>
      </c>
      <c r="L699" s="1284">
        <f t="shared" si="334"/>
      </c>
      <c r="M699" s="1284">
        <f t="shared" si="148"/>
      </c>
      <c r="N699" s="1284">
        <f t="shared" si="210"/>
      </c>
      <c r="O699" s="1285">
        <f t="shared" si="86"/>
      </c>
      <c r="P699" s="1285">
        <f t="shared" si="117"/>
      </c>
      <c r="Q699" s="1285">
        <f t="shared" si="551"/>
      </c>
      <c r="R699" s="1285">
        <f t="shared" si="55"/>
      </c>
      <c r="S699" s="1286">
        <f t="shared" si="303"/>
      </c>
      <c r="T699" s="1285">
        <f>AVERAGE(T696:T698)</f>
      </c>
      <c r="U699" s="1287">
        <f>AVERAGE(U696:U698)</f>
      </c>
      <c r="V699" s="1287">
        <f t="shared" si="365"/>
      </c>
      <c r="W699" s="1242">
        <f>SUM(W696:W698)</f>
      </c>
      <c r="X699" s="1242">
        <f>SUM(X696:X698)</f>
      </c>
      <c r="Y699" s="1242">
        <f>SUM(Y696:Y698)</f>
      </c>
      <c r="Z699" s="1242">
        <f>SUM(Z696:Z698)</f>
      </c>
      <c r="AA699" s="1242">
        <f>SUM(AA696:AA698)</f>
      </c>
      <c r="AB699" s="1242">
        <f>SUM(AB696:AB698)</f>
      </c>
      <c r="AC699" s="1242">
        <f>SUM(AC696:AC698)</f>
      </c>
      <c r="AD699" s="1242">
        <f>SUM(AD696:AD698)</f>
      </c>
      <c r="AE699" s="1284">
        <f t="shared" si="179"/>
      </c>
      <c r="AF699" s="1288">
        <f t="shared" si="241"/>
      </c>
      <c r="AG699" s="1289"/>
      <c r="AH699" s="1289"/>
      <c r="AI699" s="1242">
        <f>SUM(AI696:AI698)</f>
      </c>
    </row>
    <row r="700">
      <c r="A700" s="1297"/>
      <c r="B700" s="1201" t="s">
        <v>769</v>
      </c>
      <c r="C700" s="1201"/>
      <c r="D700" s="1290">
        <f>D685+D679+D695+D690+D699</f>
      </c>
      <c r="E700" s="1291">
        <f>E685+E679+E695+E690+E699</f>
      </c>
      <c r="F700" s="1291">
        <f>F685+F679+F695+F690+F699</f>
      </c>
      <c r="G700" s="1291">
        <f>G685+G679+G695+G690+G699</f>
      </c>
      <c r="H700" s="1291">
        <f>H685+H679+H695+H690+H699</f>
      </c>
      <c r="I700" s="1291">
        <f>I685+I679+I695+I690+I699</f>
      </c>
      <c r="J700" s="1292">
        <f t="shared" si="24"/>
      </c>
      <c r="K700" s="1292">
        <f t="shared" si="272"/>
      </c>
      <c r="L700" s="1292">
        <f t="shared" si="334"/>
      </c>
      <c r="M700" s="1292">
        <f t="shared" si="148"/>
      </c>
      <c r="N700" s="1292">
        <f t="shared" si="210"/>
      </c>
      <c r="O700" s="1293">
        <f t="shared" si="86"/>
      </c>
      <c r="P700" s="1293">
        <f t="shared" si="117"/>
      </c>
      <c r="Q700" s="1293">
        <f t="shared" si="551"/>
      </c>
      <c r="R700" s="1293">
        <f t="shared" si="55"/>
      </c>
      <c r="S700" s="1294">
        <f t="shared" si="303"/>
      </c>
      <c r="T700" s="1292">
        <f>(T685+T679+T695+T690+T699)/5</f>
      </c>
      <c r="U700" s="1292">
        <f>(U685+U679+U695+U690+U699)/5</f>
      </c>
      <c r="V700" s="1292">
        <f>(V685+V679+V695+V690+V699)/5</f>
      </c>
      <c r="W700" s="1291">
        <f>W685+W679+W695+W690+W699</f>
      </c>
      <c r="X700" s="1291">
        <f>X685+X679+X695+X690+X699</f>
      </c>
      <c r="Y700" s="1291">
        <f>Y685+Y679+Y695+Y690+Y699</f>
      </c>
      <c r="Z700" s="1291">
        <f>Z685+Z679+Z695+Z690+Z699</f>
      </c>
      <c r="AA700" s="1291">
        <f>AA685+AA679+AA695+AA690+AA699</f>
      </c>
      <c r="AB700" s="1291">
        <f>AB685+AB679+AB695+AB690+AB699</f>
      </c>
      <c r="AC700" s="1291">
        <f>AC685+AC679+AC695+AC690+AC699</f>
      </c>
      <c r="AD700" s="1291">
        <f>AD685+AD679+AD695+AD690+AD699</f>
      </c>
      <c r="AE700" s="1292">
        <f t="shared" si="179"/>
      </c>
      <c r="AF700" s="1295">
        <f t="shared" si="241"/>
      </c>
      <c r="AG700" s="1296"/>
      <c r="AH700" s="1296"/>
      <c r="AI700" s="1291">
        <f>AI685+AI679+AI695+AI690+AI699</f>
      </c>
    </row>
    <row customHeight="true" ht="18.452380952380953" r="701">
      <c r="A701" s="1155" t="s">
        <v>700</v>
      </c>
      <c r="B701" s="1155" t="s">
        <v>701</v>
      </c>
      <c r="C701" s="1155"/>
      <c r="D701" s="1245" t="s">
        <v>702</v>
      </c>
      <c r="E701" s="1245"/>
      <c r="F701" s="1245"/>
      <c r="G701" s="1245"/>
      <c r="H701" s="1245"/>
      <c r="I701" s="1245"/>
      <c r="J701" s="1245"/>
      <c r="K701" s="1245"/>
      <c r="L701" s="1245"/>
      <c r="M701" s="1245"/>
      <c r="N701" s="1247" t="s">
        <v>703</v>
      </c>
      <c r="O701" s="1247"/>
      <c r="P701" s="1247"/>
      <c r="Q701" s="1247"/>
      <c r="R701" s="1247"/>
      <c r="S701" s="1247"/>
      <c r="T701" s="1247"/>
      <c r="U701" s="1247"/>
      <c r="V701" s="1247"/>
      <c r="W701" s="1247"/>
      <c r="X701" s="1247"/>
      <c r="Y701" s="1247"/>
      <c r="Z701" s="1247"/>
      <c r="AA701" s="1247"/>
      <c r="AB701" s="1247"/>
      <c r="AC701" s="1247"/>
      <c r="AD701" s="1247"/>
      <c r="AE701" s="1247"/>
      <c r="AF701" s="1247"/>
      <c r="AG701" s="1247"/>
      <c r="AH701" s="1247"/>
      <c r="AI701" s="1248"/>
    </row>
    <row customHeight="true" ht="18.452380952380953" r="702">
      <c r="A702" s="1155"/>
      <c r="B702" s="1155" t="s">
        <v>704</v>
      </c>
      <c r="C702" s="1155" t="s">
        <v>705</v>
      </c>
      <c r="D702" s="1249" t="s">
        <v>706</v>
      </c>
      <c r="E702" s="1250" t="s">
        <v>707</v>
      </c>
      <c r="F702" s="1250" t="s">
        <v>708</v>
      </c>
      <c r="G702" s="1251" t="s">
        <v>709</v>
      </c>
      <c r="H702" s="1252" t="s">
        <v>710</v>
      </c>
      <c r="I702" s="1253" t="s">
        <v>711</v>
      </c>
      <c r="J702" s="1254" t="s">
        <v>712</v>
      </c>
      <c r="K702" s="1254" t="s">
        <v>713</v>
      </c>
      <c r="L702" s="1254" t="s">
        <v>714</v>
      </c>
      <c r="M702" s="1254" t="s">
        <v>715</v>
      </c>
      <c r="N702" s="1247" t="s">
        <v>716</v>
      </c>
      <c r="O702" s="1255" t="s">
        <v>717</v>
      </c>
      <c r="P702" s="1255" t="s">
        <v>718</v>
      </c>
      <c r="Q702" s="1255" t="s">
        <v>719</v>
      </c>
      <c r="R702" s="1255" t="s">
        <v>720</v>
      </c>
      <c r="S702" s="1256" t="s">
        <v>721</v>
      </c>
      <c r="T702" s="1255" t="s">
        <v>722</v>
      </c>
      <c r="U702" s="1257" t="s">
        <v>723</v>
      </c>
      <c r="V702" s="1247" t="s">
        <v>724</v>
      </c>
      <c r="W702" s="1256" t="s">
        <v>725</v>
      </c>
      <c r="X702" s="1256" t="s">
        <v>726</v>
      </c>
      <c r="Y702" s="1256" t="s">
        <v>727</v>
      </c>
      <c r="Z702" s="1256" t="s">
        <v>728</v>
      </c>
      <c r="AA702" s="1256" t="s">
        <v>729</v>
      </c>
      <c r="AB702" s="1256" t="s">
        <v>730</v>
      </c>
      <c r="AC702" s="1256" t="s">
        <v>731</v>
      </c>
      <c r="AD702" s="1256" t="s">
        <v>732</v>
      </c>
      <c r="AE702" s="1256" t="s">
        <v>733</v>
      </c>
      <c r="AF702" s="1247" t="s">
        <v>734</v>
      </c>
      <c r="AG702" s="1248" t="s">
        <v>735</v>
      </c>
      <c r="AH702" s="1248" t="s">
        <v>736</v>
      </c>
      <c r="AI702" s="1248" t="s">
        <v>737</v>
      </c>
    </row>
    <row customHeight="true" ht="18.452380952380953" r="703">
      <c r="A703" s="1297" t="s">
        <v>800</v>
      </c>
      <c r="B703" s="1307" t="s">
        <v>752</v>
      </c>
      <c r="C703" s="1300" t="s">
        <v>740</v>
      </c>
      <c r="D703" s="1261">
        <f t="shared" ref="D703:D706" si="497">E703+F703</f>
      </c>
      <c r="E703" s="1260">
        <v>923</v>
      </c>
      <c r="F703" s="1262">
        <v>2244.67</v>
      </c>
      <c r="G703" s="1263">
        <v>4</v>
      </c>
      <c r="H703" s="1298">
        <v>3</v>
      </c>
      <c r="I703" s="1265">
        <v>7889.32</v>
      </c>
      <c r="J703" s="1220">
        <f t="shared" ref="J703:J728" si="25">I703/D703</f>
      </c>
      <c r="K703" s="1220">
        <f t="shared" ref="K703:K728" si="273">D703/G703</f>
      </c>
      <c r="L703" s="1220">
        <f t="shared" ref="L703:L728" si="335">D703/H703</f>
      </c>
      <c r="M703" s="1220">
        <f t="shared" ref="M703:M728" si="149">I703/G703</f>
      </c>
      <c r="N703" s="1220">
        <f t="shared" ref="N703:N728" si="211">D703/X703</f>
      </c>
      <c r="O703" s="1239">
        <f t="shared" ref="O703:O728" si="87">S703/W703*1</f>
      </c>
      <c r="P703" s="1239">
        <f t="shared" ref="P703:P728" si="118">X703/W703</f>
      </c>
      <c r="Q703" s="1239">
        <f t="shared" ref="Q703:Q728" si="552">Z703/W703</f>
      </c>
      <c r="R703" s="1239">
        <f t="shared" ref="R703:R728" si="56">AA703/Z703</f>
      </c>
      <c r="S703" s="1240">
        <f t="shared" ref="S703:S728" si="304">Y703/T703</f>
      </c>
      <c r="T703" s="1270">
        <v>0.023</v>
      </c>
      <c r="U703" s="1277">
        <v>33</v>
      </c>
      <c r="V703" s="1266">
        <f t="shared" ref="V703:V727" si="366">(D703/W703)*1000</f>
      </c>
      <c r="W703" s="1240">
        <v>35064</v>
      </c>
      <c r="X703" s="1240">
        <v>938</v>
      </c>
      <c r="Y703" s="1240">
        <v>147</v>
      </c>
      <c r="Z703" s="1240">
        <v>999</v>
      </c>
      <c r="AA703" s="1240">
        <v>25</v>
      </c>
      <c r="AB703" s="1240">
        <v>13</v>
      </c>
      <c r="AC703" s="1240">
        <v>0</v>
      </c>
      <c r="AD703" s="1240">
        <v>54</v>
      </c>
      <c r="AE703" s="1220">
        <f t="shared" ref="AE703:AE728" si="180">D703/Z703</f>
      </c>
      <c r="AF703" s="1220">
        <f t="shared" ref="AF703:AF728" si="242">AI703*1000/D703</f>
      </c>
      <c r="AG703" s="1241" t="s">
        <v>741</v>
      </c>
      <c r="AH703" s="1273" t="s">
        <v>757</v>
      </c>
      <c r="AI703" s="1273">
        <v>14</v>
      </c>
    </row>
    <row customHeight="true" ht="18.452380952380953" r="704">
      <c r="A704" s="1297"/>
      <c r="B704" s="1307" t="s">
        <v>752</v>
      </c>
      <c r="C704" s="1259" t="s">
        <v>743</v>
      </c>
      <c r="D704" s="1301">
        <f t="shared" si="497"/>
      </c>
      <c r="E704" s="1261">
        <v>981</v>
      </c>
      <c r="F704" s="1267">
        <v>1778.84</v>
      </c>
      <c r="G704" s="1268">
        <v>1</v>
      </c>
      <c r="H704" s="1269">
        <v>1</v>
      </c>
      <c r="I704" s="1265">
        <v>1435.0100000000002</v>
      </c>
      <c r="J704" s="1220">
        <f t="shared" si="25"/>
      </c>
      <c r="K704" s="1220">
        <f t="shared" si="273"/>
      </c>
      <c r="L704" s="1220">
        <f t="shared" si="335"/>
      </c>
      <c r="M704" s="1220">
        <f t="shared" si="149"/>
      </c>
      <c r="N704" s="1220">
        <f t="shared" si="211"/>
      </c>
      <c r="O704" s="1239">
        <f t="shared" si="87"/>
      </c>
      <c r="P704" s="1239">
        <f t="shared" si="118"/>
      </c>
      <c r="Q704" s="1239">
        <f t="shared" si="552"/>
      </c>
      <c r="R704" s="1239">
        <f t="shared" si="56"/>
      </c>
      <c r="S704" s="1240">
        <f t="shared" si="304"/>
      </c>
      <c r="T704" s="1270">
        <v>0.0279</v>
      </c>
      <c r="U704" s="1271">
        <v>37</v>
      </c>
      <c r="V704" s="1220">
        <f t="shared" si="366"/>
      </c>
      <c r="W704" s="1302">
        <v>32682</v>
      </c>
      <c r="X704" s="1221">
        <v>772</v>
      </c>
      <c r="Y704" s="1221">
        <v>150</v>
      </c>
      <c r="Z704" s="1221">
        <v>801</v>
      </c>
      <c r="AA704" s="1221">
        <v>29</v>
      </c>
      <c r="AB704" s="1221">
        <v>4</v>
      </c>
      <c r="AC704" s="1221">
        <v>0</v>
      </c>
      <c r="AD704" s="1221">
        <v>67</v>
      </c>
      <c r="AE704" s="1220">
        <f t="shared" si="180"/>
      </c>
      <c r="AF704" s="1220">
        <f t="shared" si="242"/>
      </c>
      <c r="AG704" s="1241" t="s">
        <v>741</v>
      </c>
      <c r="AH704" s="1273" t="s">
        <v>757</v>
      </c>
      <c r="AI704" s="1273">
        <v>18</v>
      </c>
    </row>
    <row customHeight="true" ht="18.452380952380953" r="705">
      <c r="A705" s="1297"/>
      <c r="B705" s="1307" t="s">
        <v>752</v>
      </c>
      <c r="C705" s="1259" t="s">
        <v>744</v>
      </c>
      <c r="D705" s="1267">
        <f t="shared" si="497"/>
      </c>
      <c r="E705" s="1274">
        <v>975.81</v>
      </c>
      <c r="F705" s="1275">
        <v>884.4</v>
      </c>
      <c r="G705" s="1276">
        <v>0</v>
      </c>
      <c r="H705" s="1276">
        <v>0</v>
      </c>
      <c r="I705" s="1265">
        <v>0</v>
      </c>
      <c r="J705" s="1220">
        <f t="shared" si="25"/>
      </c>
      <c r="K705" s="1220">
        <f t="shared" si="273"/>
      </c>
      <c r="L705" s="1220">
        <f t="shared" si="335"/>
      </c>
      <c r="M705" s="1220">
        <f t="shared" si="149"/>
      </c>
      <c r="N705" s="1220">
        <f t="shared" si="211"/>
      </c>
      <c r="O705" s="1239">
        <f t="shared" si="87"/>
      </c>
      <c r="P705" s="1239">
        <f t="shared" si="118"/>
      </c>
      <c r="Q705" s="1239">
        <f t="shared" si="552"/>
      </c>
      <c r="R705" s="1239">
        <f t="shared" si="56"/>
      </c>
      <c r="S705" s="1240">
        <f t="shared" si="304"/>
      </c>
      <c r="T705" s="1270">
        <v>0.0115</v>
      </c>
      <c r="U705" s="1277">
        <v>28</v>
      </c>
      <c r="V705" s="1303">
        <f t="shared" si="366"/>
      </c>
      <c r="W705" s="1188">
        <v>15203</v>
      </c>
      <c r="X705" s="1272">
        <v>371</v>
      </c>
      <c r="Y705" s="1221">
        <v>50</v>
      </c>
      <c r="Z705" s="1221">
        <v>364</v>
      </c>
      <c r="AA705" s="1221">
        <v>9</v>
      </c>
      <c r="AB705" s="1221">
        <v>3</v>
      </c>
      <c r="AC705" s="1221">
        <v>2</v>
      </c>
      <c r="AD705" s="1221">
        <v>17</v>
      </c>
      <c r="AE705" s="1220">
        <f t="shared" si="180"/>
      </c>
      <c r="AF705" s="1220">
        <f t="shared" si="242"/>
      </c>
      <c r="AG705" s="1241" t="s">
        <v>741</v>
      </c>
      <c r="AH705" s="1273" t="s">
        <v>757</v>
      </c>
      <c r="AI705" s="1273">
        <v>6</v>
      </c>
    </row>
    <row customHeight="true" ht="18.452380952380953" r="706">
      <c r="A706" s="1297"/>
      <c r="B706" s="1307" t="s">
        <v>752</v>
      </c>
      <c r="C706" s="1259" t="s">
        <v>745</v>
      </c>
      <c r="D706" s="1262">
        <f t="shared" si="497"/>
      </c>
      <c r="E706" s="1275">
        <v>1165.67</v>
      </c>
      <c r="F706" s="1275">
        <v>1731.39</v>
      </c>
      <c r="G706" s="1279">
        <v>3</v>
      </c>
      <c r="H706" s="1276">
        <v>3</v>
      </c>
      <c r="I706" s="1265">
        <v>3628.6399999999994</v>
      </c>
      <c r="J706" s="1220">
        <f t="shared" si="25"/>
      </c>
      <c r="K706" s="1220">
        <f t="shared" si="273"/>
      </c>
      <c r="L706" s="1220">
        <f t="shared" si="335"/>
      </c>
      <c r="M706" s="1220">
        <f t="shared" si="149"/>
      </c>
      <c r="N706" s="1220">
        <f t="shared" si="211"/>
      </c>
      <c r="O706" s="1239">
        <f t="shared" si="87"/>
      </c>
      <c r="P706" s="1239">
        <f t="shared" si="118"/>
      </c>
      <c r="Q706" s="1239">
        <f t="shared" si="552"/>
      </c>
      <c r="R706" s="1239">
        <f t="shared" si="56"/>
      </c>
      <c r="S706" s="1240">
        <f t="shared" si="304"/>
      </c>
      <c r="T706" s="1270">
        <v>0.0207</v>
      </c>
      <c r="U706" s="1277">
        <v>47</v>
      </c>
      <c r="V706" s="1220">
        <f t="shared" si="366"/>
      </c>
      <c r="W706" s="1304">
        <v>18863</v>
      </c>
      <c r="X706" s="1221">
        <v>372</v>
      </c>
      <c r="Y706" s="1221">
        <v>93</v>
      </c>
      <c r="Z706" s="1221">
        <v>382</v>
      </c>
      <c r="AA706" s="1221">
        <v>63</v>
      </c>
      <c r="AB706" s="1221">
        <v>3</v>
      </c>
      <c r="AC706" s="1221">
        <v>3</v>
      </c>
      <c r="AD706" s="1221">
        <v>33</v>
      </c>
      <c r="AE706" s="1220">
        <f t="shared" si="180"/>
      </c>
      <c r="AF706" s="1220">
        <f t="shared" si="242"/>
      </c>
      <c r="AG706" s="1241" t="s">
        <v>741</v>
      </c>
      <c r="AH706" s="1273" t="s">
        <v>757</v>
      </c>
      <c r="AI706" s="1273">
        <v>26</v>
      </c>
    </row>
    <row customHeight="true" ht="18.452380952380953" r="707">
      <c r="A707" s="1297"/>
      <c r="B707" s="1280" t="s">
        <v>746</v>
      </c>
      <c r="C707" s="1280"/>
      <c r="D707" s="1281">
        <f>SUM(D703:D706)</f>
      </c>
      <c r="E707" s="1282">
        <f>SUM(E703:E706)</f>
      </c>
      <c r="F707" s="1282">
        <f>SUM(F703:F706)</f>
      </c>
      <c r="G707" s="1282">
        <f>SUM(G703:G706)</f>
      </c>
      <c r="H707" s="1282">
        <f>SUM(H703:H706)</f>
      </c>
      <c r="I707" s="1283">
        <f>SUM(I703:I706)</f>
      </c>
      <c r="J707" s="1284">
        <f t="shared" si="25"/>
      </c>
      <c r="K707" s="1284">
        <f t="shared" si="273"/>
      </c>
      <c r="L707" s="1284">
        <f t="shared" si="335"/>
      </c>
      <c r="M707" s="1284">
        <f t="shared" si="149"/>
      </c>
      <c r="N707" s="1284">
        <f t="shared" si="211"/>
      </c>
      <c r="O707" s="1285">
        <f t="shared" si="87"/>
      </c>
      <c r="P707" s="1285">
        <f t="shared" si="118"/>
      </c>
      <c r="Q707" s="1285">
        <f t="shared" si="552"/>
      </c>
      <c r="R707" s="1285">
        <f t="shared" si="56"/>
      </c>
      <c r="S707" s="1286">
        <f t="shared" si="304"/>
      </c>
      <c r="T707" s="1285">
        <f>AVERAGE(T703:T706)</f>
      </c>
      <c r="U707" s="1287">
        <f>AVERAGE(U703:U706)</f>
      </c>
      <c r="V707" s="1284">
        <f t="shared" si="366"/>
      </c>
      <c r="W707" s="1242">
        <f>SUM(W703:W706)</f>
      </c>
      <c r="X707" s="1242">
        <f>SUM(X703:X706)</f>
      </c>
      <c r="Y707" s="1242">
        <f>SUM(Y703:Y706)</f>
      </c>
      <c r="Z707" s="1242">
        <f>SUM(Z703:Z706)</f>
      </c>
      <c r="AA707" s="1242">
        <f>SUM(AA703:AA706)</f>
      </c>
      <c r="AB707" s="1242">
        <f>SUM(AB703:AB706)</f>
      </c>
      <c r="AC707" s="1242">
        <f>SUM(AC703:AC706)</f>
      </c>
      <c r="AD707" s="1242">
        <f>SUM(AD703:AD706)</f>
      </c>
      <c r="AE707" s="1284">
        <f t="shared" si="180"/>
      </c>
      <c r="AF707" s="1288">
        <f t="shared" si="242"/>
      </c>
      <c r="AG707" s="1289"/>
      <c r="AH707" s="1289"/>
      <c r="AI707" s="1286">
        <f>SUM(AI703:AI706)</f>
      </c>
    </row>
    <row customHeight="true" ht="18.452380952380953" r="708">
      <c r="A708" s="1297"/>
      <c r="B708" s="1186" t="s">
        <v>739</v>
      </c>
      <c r="C708" s="1259" t="s">
        <v>748</v>
      </c>
      <c r="D708" s="1262">
        <f t="shared" ref="D708:D712" si="498">E708+F708</f>
      </c>
      <c r="E708" s="1279">
        <v>1202.1</v>
      </c>
      <c r="F708" s="1279">
        <v>1883.81</v>
      </c>
      <c r="G708" s="1276">
        <v>4</v>
      </c>
      <c r="H708" s="1276">
        <v>3</v>
      </c>
      <c r="I708" s="1265">
        <v>11673.339999999998</v>
      </c>
      <c r="J708" s="1220">
        <f t="shared" si="25"/>
      </c>
      <c r="K708" s="1220">
        <f t="shared" si="273"/>
      </c>
      <c r="L708" s="1220">
        <f t="shared" si="335"/>
      </c>
      <c r="M708" s="1220">
        <f t="shared" si="149"/>
      </c>
      <c r="N708" s="1220">
        <f t="shared" si="211"/>
      </c>
      <c r="O708" s="1239">
        <f t="shared" si="87"/>
      </c>
      <c r="P708" s="1239">
        <f t="shared" si="118"/>
      </c>
      <c r="Q708" s="1239">
        <f t="shared" si="552"/>
      </c>
      <c r="R708" s="1239">
        <f t="shared" si="56"/>
      </c>
      <c r="S708" s="1240">
        <f t="shared" si="304"/>
      </c>
      <c r="T708" s="1270">
        <v>0.0265</v>
      </c>
      <c r="U708" s="1277">
        <v>55</v>
      </c>
      <c r="V708" s="1220">
        <f t="shared" si="366"/>
      </c>
      <c r="W708" s="1221">
        <v>22572</v>
      </c>
      <c r="X708" s="1221">
        <v>385</v>
      </c>
      <c r="Y708" s="1221">
        <v>128</v>
      </c>
      <c r="Z708" s="1221">
        <v>395</v>
      </c>
      <c r="AA708" s="1221">
        <v>61</v>
      </c>
      <c r="AB708" s="1221">
        <v>10</v>
      </c>
      <c r="AC708" s="1221">
        <v>1</v>
      </c>
      <c r="AD708" s="1221">
        <v>31</v>
      </c>
      <c r="AE708" s="1220">
        <f t="shared" si="180"/>
      </c>
      <c r="AF708" s="1220">
        <f t="shared" si="242"/>
      </c>
      <c r="AG708" s="1241" t="s">
        <v>741</v>
      </c>
      <c r="AH708" s="1273" t="s">
        <v>757</v>
      </c>
      <c r="AI708" s="1273">
        <v>24</v>
      </c>
    </row>
    <row customHeight="true" ht="18.452380952380953" r="709">
      <c r="A709" s="1297"/>
      <c r="B709" s="1186" t="s">
        <v>739</v>
      </c>
      <c r="C709" s="1259" t="s">
        <v>749</v>
      </c>
      <c r="D709" s="1262">
        <f t="shared" si="498"/>
      </c>
      <c r="E709" s="1279">
        <v>1579.69</v>
      </c>
      <c r="F709" s="1279">
        <v>1280.03</v>
      </c>
      <c r="G709" s="1276">
        <v>7</v>
      </c>
      <c r="H709" s="1276">
        <v>4</v>
      </c>
      <c r="I709" s="1265">
        <v>14272.839999999997</v>
      </c>
      <c r="J709" s="1220">
        <f t="shared" si="25"/>
      </c>
      <c r="K709" s="1220">
        <f t="shared" si="273"/>
      </c>
      <c r="L709" s="1220">
        <f t="shared" si="335"/>
      </c>
      <c r="M709" s="1220">
        <f t="shared" si="149"/>
      </c>
      <c r="N709" s="1220">
        <f t="shared" si="211"/>
      </c>
      <c r="O709" s="1239">
        <f t="shared" si="87"/>
      </c>
      <c r="P709" s="1239">
        <f t="shared" si="118"/>
      </c>
      <c r="Q709" s="1239">
        <f t="shared" si="552"/>
      </c>
      <c r="R709" s="1239">
        <f t="shared" si="56"/>
      </c>
      <c r="S709" s="1240">
        <f t="shared" si="304"/>
      </c>
      <c r="T709" s="1270">
        <v>0.0102</v>
      </c>
      <c r="U709" s="1277">
        <v>57</v>
      </c>
      <c r="V709" s="1220">
        <f t="shared" si="366"/>
      </c>
      <c r="W709" s="1221">
        <v>24334</v>
      </c>
      <c r="X709" s="1221">
        <v>382</v>
      </c>
      <c r="Y709" s="1221">
        <v>74</v>
      </c>
      <c r="Z709" s="1221">
        <v>404</v>
      </c>
      <c r="AA709" s="1221">
        <v>63</v>
      </c>
      <c r="AB709" s="1221">
        <v>3</v>
      </c>
      <c r="AC709" s="1221">
        <v>1</v>
      </c>
      <c r="AD709" s="1221">
        <v>17</v>
      </c>
      <c r="AE709" s="1220">
        <f t="shared" si="180"/>
      </c>
      <c r="AF709" s="1220">
        <f t="shared" si="242"/>
      </c>
      <c r="AG709" s="1241" t="s">
        <v>741</v>
      </c>
      <c r="AH709" s="1273" t="s">
        <v>757</v>
      </c>
      <c r="AI709" s="1273">
        <v>24</v>
      </c>
    </row>
    <row customHeight="true" ht="18.452380952380953" r="710">
      <c r="A710" s="1297"/>
      <c r="B710" s="1186" t="s">
        <v>739</v>
      </c>
      <c r="C710" s="1259" t="s">
        <v>750</v>
      </c>
      <c r="D710" s="1262">
        <f t="shared" si="498"/>
      </c>
      <c r="E710" s="1279">
        <v>1244.43</v>
      </c>
      <c r="F710" s="1279">
        <v>2118.53</v>
      </c>
      <c r="G710" s="1276">
        <v>3</v>
      </c>
      <c r="H710" s="1276">
        <v>2</v>
      </c>
      <c r="I710" s="1265">
        <v>5755.6500000000015</v>
      </c>
      <c r="J710" s="1220">
        <f t="shared" si="25"/>
      </c>
      <c r="K710" s="1220">
        <f t="shared" si="273"/>
      </c>
      <c r="L710" s="1220">
        <f t="shared" si="335"/>
      </c>
      <c r="M710" s="1220">
        <f t="shared" si="149"/>
      </c>
      <c r="N710" s="1220">
        <f t="shared" si="211"/>
      </c>
      <c r="O710" s="1239">
        <f t="shared" si="87"/>
      </c>
      <c r="P710" s="1239">
        <f t="shared" si="118"/>
      </c>
      <c r="Q710" s="1239">
        <f t="shared" si="552"/>
      </c>
      <c r="R710" s="1239">
        <f t="shared" si="56"/>
      </c>
      <c r="S710" s="1240">
        <f t="shared" si="304"/>
      </c>
      <c r="T710" s="1270">
        <v>0.025</v>
      </c>
      <c r="U710" s="1277">
        <v>56</v>
      </c>
      <c r="V710" s="1220">
        <f t="shared" si="366"/>
      </c>
      <c r="W710" s="1221">
        <v>26278</v>
      </c>
      <c r="X710" s="1221">
        <v>589</v>
      </c>
      <c r="Y710" s="1221">
        <v>126</v>
      </c>
      <c r="Z710" s="1221">
        <v>610</v>
      </c>
      <c r="AA710" s="1221">
        <v>56</v>
      </c>
      <c r="AB710" s="1221">
        <v>3</v>
      </c>
      <c r="AC710" s="1221">
        <v>3</v>
      </c>
      <c r="AD710" s="1221">
        <v>24</v>
      </c>
      <c r="AE710" s="1220">
        <f t="shared" si="180"/>
      </c>
      <c r="AF710" s="1220">
        <f t="shared" si="242"/>
      </c>
      <c r="AG710" s="1241" t="s">
        <v>741</v>
      </c>
      <c r="AH710" s="1273" t="s">
        <v>757</v>
      </c>
      <c r="AI710" s="1273">
        <v>28</v>
      </c>
    </row>
    <row customHeight="true" ht="18.452380952380953" r="711">
      <c r="A711" s="1297"/>
      <c r="B711" s="1186" t="s">
        <v>739</v>
      </c>
      <c r="C711" s="1259" t="s">
        <v>751</v>
      </c>
      <c r="D711" s="1262">
        <f t="shared" si="498"/>
      </c>
      <c r="E711" s="1279">
        <v>954.44</v>
      </c>
      <c r="F711" s="1279">
        <v>2081.68</v>
      </c>
      <c r="G711" s="1279">
        <v>6</v>
      </c>
      <c r="H711" s="1276">
        <v>6</v>
      </c>
      <c r="I711" s="1265">
        <v>15508.360000000008</v>
      </c>
      <c r="J711" s="1220">
        <f t="shared" si="25"/>
      </c>
      <c r="K711" s="1220">
        <f t="shared" si="273"/>
      </c>
      <c r="L711" s="1220">
        <f t="shared" si="335"/>
      </c>
      <c r="M711" s="1220">
        <f t="shared" si="149"/>
      </c>
      <c r="N711" s="1220">
        <f t="shared" si="211"/>
      </c>
      <c r="O711" s="1239">
        <f t="shared" si="87"/>
      </c>
      <c r="P711" s="1239">
        <f t="shared" si="118"/>
      </c>
      <c r="Q711" s="1239">
        <f t="shared" si="552"/>
      </c>
      <c r="R711" s="1239">
        <f t="shared" si="56"/>
      </c>
      <c r="S711" s="1240">
        <f t="shared" si="304"/>
      </c>
      <c r="T711" s="1270">
        <v>0.0211</v>
      </c>
      <c r="U711" s="1277">
        <v>59</v>
      </c>
      <c r="V711" s="1220">
        <f t="shared" si="366"/>
      </c>
      <c r="W711" s="1221">
        <v>29420</v>
      </c>
      <c r="X711" s="1221">
        <v>489</v>
      </c>
      <c r="Y711" s="1221">
        <v>117</v>
      </c>
      <c r="Z711" s="1221">
        <v>501</v>
      </c>
      <c r="AA711" s="1221">
        <v>95</v>
      </c>
      <c r="AB711" s="1221">
        <v>3</v>
      </c>
      <c r="AC711" s="1221">
        <v>2</v>
      </c>
      <c r="AD711" s="1221">
        <v>38</v>
      </c>
      <c r="AE711" s="1220">
        <f t="shared" si="180"/>
      </c>
      <c r="AF711" s="1220">
        <f t="shared" si="242"/>
      </c>
      <c r="AG711" s="1241" t="s">
        <v>741</v>
      </c>
      <c r="AH711" s="1273" t="s">
        <v>757</v>
      </c>
      <c r="AI711" s="1273">
        <v>23</v>
      </c>
    </row>
    <row customHeight="true" ht="18.452380952380953" r="712">
      <c r="A712" s="1297"/>
      <c r="B712" s="1186" t="s">
        <v>739</v>
      </c>
      <c r="C712" s="1259" t="s">
        <v>753</v>
      </c>
      <c r="D712" s="1262">
        <f t="shared" si="498"/>
      </c>
      <c r="E712" s="1279">
        <v>1028.99</v>
      </c>
      <c r="F712" s="1279">
        <v>1920.6</v>
      </c>
      <c r="G712" s="1276">
        <v>6</v>
      </c>
      <c r="H712" s="1276">
        <v>5</v>
      </c>
      <c r="I712" s="1265">
        <v>12284.190000000002</v>
      </c>
      <c r="J712" s="1220">
        <f t="shared" si="25"/>
      </c>
      <c r="K712" s="1220">
        <f t="shared" si="273"/>
      </c>
      <c r="L712" s="1220">
        <f t="shared" si="335"/>
      </c>
      <c r="M712" s="1220">
        <f t="shared" si="149"/>
      </c>
      <c r="N712" s="1220">
        <f t="shared" si="211"/>
      </c>
      <c r="O712" s="1239">
        <f t="shared" si="87"/>
      </c>
      <c r="P712" s="1239">
        <f t="shared" si="118"/>
      </c>
      <c r="Q712" s="1239">
        <f t="shared" si="552"/>
      </c>
      <c r="R712" s="1239">
        <f t="shared" si="56"/>
      </c>
      <c r="S712" s="1240">
        <f t="shared" si="304"/>
      </c>
      <c r="T712" s="1270">
        <v>0.0255</v>
      </c>
      <c r="U712" s="1277">
        <v>62</v>
      </c>
      <c r="V712" s="1220">
        <f t="shared" si="366"/>
      </c>
      <c r="W712" s="1221">
        <v>24644</v>
      </c>
      <c r="X712" s="1221">
        <v>384</v>
      </c>
      <c r="Y712" s="1221">
        <v>115</v>
      </c>
      <c r="Z712" s="1221">
        <v>396</v>
      </c>
      <c r="AA712" s="1221">
        <v>64</v>
      </c>
      <c r="AB712" s="1221">
        <v>0</v>
      </c>
      <c r="AC712" s="1221">
        <v>0</v>
      </c>
      <c r="AD712" s="1221">
        <v>35</v>
      </c>
      <c r="AE712" s="1220">
        <f t="shared" si="180"/>
      </c>
      <c r="AF712" s="1220">
        <f t="shared" si="242"/>
      </c>
      <c r="AG712" s="1241" t="s">
        <v>741</v>
      </c>
      <c r="AH712" s="1273" t="s">
        <v>757</v>
      </c>
      <c r="AI712" s="1273">
        <v>22</v>
      </c>
    </row>
    <row customHeight="true" ht="18.452380952380953" r="713">
      <c r="A713" s="1297"/>
      <c r="B713" s="1280" t="s">
        <v>746</v>
      </c>
      <c r="C713" s="1280"/>
      <c r="D713" s="1281">
        <f>SUM(D708:D712)</f>
      </c>
      <c r="E713" s="1282">
        <f>SUM(E708:E712)</f>
      </c>
      <c r="F713" s="1282">
        <f>SUM(F708:F712)</f>
      </c>
      <c r="G713" s="1282">
        <f>SUM(G708:G712)</f>
      </c>
      <c r="H713" s="1282">
        <f>SUM(H708:H712)</f>
      </c>
      <c r="I713" s="1282">
        <f>SUM(I708:I712)</f>
      </c>
      <c r="J713" s="1284">
        <f t="shared" si="25"/>
      </c>
      <c r="K713" s="1284">
        <f t="shared" si="273"/>
      </c>
      <c r="L713" s="1284">
        <f t="shared" si="335"/>
      </c>
      <c r="M713" s="1284">
        <f t="shared" si="149"/>
      </c>
      <c r="N713" s="1284">
        <f t="shared" si="211"/>
      </c>
      <c r="O713" s="1285">
        <f t="shared" si="87"/>
      </c>
      <c r="P713" s="1285">
        <f t="shared" si="118"/>
      </c>
      <c r="Q713" s="1285">
        <f t="shared" si="552"/>
      </c>
      <c r="R713" s="1285">
        <f t="shared" si="56"/>
      </c>
      <c r="S713" s="1286">
        <f t="shared" si="304"/>
      </c>
      <c r="T713" s="1285">
        <f>AVERAGE(T708:T712)</f>
      </c>
      <c r="U713" s="1287">
        <f>AVERAGE(U708:U712)</f>
      </c>
      <c r="V713" s="1287">
        <f t="shared" si="366"/>
      </c>
      <c r="W713" s="1242">
        <f>SUM(W708:W712)</f>
      </c>
      <c r="X713" s="1242">
        <f>SUM(X708:X712)</f>
      </c>
      <c r="Y713" s="1242">
        <f>SUM(Y708:Y712)</f>
      </c>
      <c r="Z713" s="1242">
        <f>SUM(Z708:Z712)</f>
      </c>
      <c r="AA713" s="1242">
        <f>SUM(AA708:AA712)</f>
      </c>
      <c r="AB713" s="1242">
        <f>SUM(AB708:AB712)</f>
      </c>
      <c r="AC713" s="1242">
        <f>SUM(AC708:AC712)</f>
      </c>
      <c r="AD713" s="1242">
        <f>SUM(AD708:AD712)</f>
      </c>
      <c r="AE713" s="1284">
        <f t="shared" si="180"/>
      </c>
      <c r="AF713" s="1288">
        <f t="shared" si="242"/>
      </c>
      <c r="AG713" s="1289"/>
      <c r="AH713" s="1289"/>
      <c r="AI713" s="1286">
        <f>SUM(AI708:AI712)</f>
      </c>
    </row>
    <row customHeight="true" ht="18.452380952380953" r="714">
      <c r="A714" s="1297"/>
      <c r="B714" s="1259" t="s">
        <v>763</v>
      </c>
      <c r="C714" s="1259" t="s">
        <v>754</v>
      </c>
      <c r="D714" s="1262">
        <f t="shared" ref="D714:D717" si="499">E714+F714</f>
      </c>
      <c r="E714" s="1279">
        <v>1208.34</v>
      </c>
      <c r="F714" s="1279">
        <v>2141.97</v>
      </c>
      <c r="G714" s="1276">
        <v>2</v>
      </c>
      <c r="H714" s="1276">
        <v>1</v>
      </c>
      <c r="I714" s="1265">
        <v>4543.110000000001</v>
      </c>
      <c r="J714" s="1220">
        <f t="shared" si="25"/>
      </c>
      <c r="K714" s="1220">
        <f t="shared" si="273"/>
      </c>
      <c r="L714" s="1220">
        <f t="shared" si="335"/>
      </c>
      <c r="M714" s="1220">
        <f t="shared" si="149"/>
      </c>
      <c r="N714" s="1220">
        <f t="shared" si="211"/>
      </c>
      <c r="O714" s="1239">
        <f t="shared" si="87"/>
      </c>
      <c r="P714" s="1239">
        <f t="shared" si="118"/>
      </c>
      <c r="Q714" s="1239">
        <f t="shared" si="552"/>
      </c>
      <c r="R714" s="1239">
        <f t="shared" si="56"/>
      </c>
      <c r="S714" s="1240">
        <f t="shared" si="304"/>
      </c>
      <c r="T714" s="1270">
        <v>0.0311</v>
      </c>
      <c r="U714" s="1277">
        <v>63</v>
      </c>
      <c r="V714" s="1220">
        <f t="shared" si="366"/>
      </c>
      <c r="W714" s="1221">
        <v>27307</v>
      </c>
      <c r="X714" s="1221">
        <v>433</v>
      </c>
      <c r="Y714" s="1221">
        <v>140</v>
      </c>
      <c r="Z714" s="1221">
        <v>444</v>
      </c>
      <c r="AA714" s="1221">
        <v>82</v>
      </c>
      <c r="AB714" s="1221">
        <v>4</v>
      </c>
      <c r="AC714" s="1221">
        <v>1</v>
      </c>
      <c r="AD714" s="1221">
        <v>22</v>
      </c>
      <c r="AE714" s="1220">
        <f t="shared" si="180"/>
      </c>
      <c r="AF714" s="1220">
        <f t="shared" si="242"/>
      </c>
      <c r="AG714" s="1241" t="s">
        <v>741</v>
      </c>
      <c r="AH714" s="1273" t="s">
        <v>757</v>
      </c>
      <c r="AI714" s="1273">
        <v>24</v>
      </c>
    </row>
    <row customHeight="true" ht="18.452380952380953" r="715">
      <c r="A715" s="1297"/>
      <c r="B715" s="1259" t="s">
        <v>763</v>
      </c>
      <c r="C715" s="1259" t="s">
        <v>755</v>
      </c>
      <c r="D715" s="1262">
        <f t="shared" si="499"/>
      </c>
      <c r="E715" s="1279">
        <v>959.78</v>
      </c>
      <c r="F715" s="1279">
        <v>1820.76</v>
      </c>
      <c r="G715" s="1276">
        <v>3</v>
      </c>
      <c r="H715" s="1276">
        <v>3</v>
      </c>
      <c r="I715" s="1265">
        <v>6454.309999999998</v>
      </c>
      <c r="J715" s="1220">
        <f t="shared" si="25"/>
      </c>
      <c r="K715" s="1220">
        <f t="shared" si="273"/>
      </c>
      <c r="L715" s="1220">
        <f t="shared" si="335"/>
      </c>
      <c r="M715" s="1220">
        <f t="shared" si="149"/>
      </c>
      <c r="N715" s="1220">
        <f t="shared" si="211"/>
      </c>
      <c r="O715" s="1239">
        <f t="shared" si="87"/>
      </c>
      <c r="P715" s="1239">
        <f t="shared" si="118"/>
      </c>
      <c r="Q715" s="1239">
        <f t="shared" si="552"/>
      </c>
      <c r="R715" s="1239">
        <f t="shared" si="56"/>
      </c>
      <c r="S715" s="1240">
        <f t="shared" si="304"/>
      </c>
      <c r="T715" s="1270">
        <v>0.0312</v>
      </c>
      <c r="U715" s="1277">
        <v>65</v>
      </c>
      <c r="V715" s="1220">
        <f t="shared" si="366"/>
      </c>
      <c r="W715" s="1221">
        <v>22464</v>
      </c>
      <c r="X715" s="1221">
        <v>352</v>
      </c>
      <c r="Y715" s="1221">
        <v>127</v>
      </c>
      <c r="Z715" s="1221">
        <v>373</v>
      </c>
      <c r="AA715" s="1221">
        <v>103</v>
      </c>
      <c r="AB715" s="1221">
        <v>7</v>
      </c>
      <c r="AC715" s="1221">
        <v>1</v>
      </c>
      <c r="AD715" s="1221">
        <v>24</v>
      </c>
      <c r="AE715" s="1220">
        <f t="shared" si="180"/>
      </c>
      <c r="AF715" s="1220">
        <f t="shared" si="242"/>
      </c>
      <c r="AG715" s="1241" t="s">
        <v>756</v>
      </c>
      <c r="AH715" s="1273" t="s">
        <v>742</v>
      </c>
      <c r="AI715" s="1273">
        <v>26</v>
      </c>
    </row>
    <row customHeight="true" ht="18.452380952380953" r="716">
      <c r="A716" s="1297"/>
      <c r="B716" s="1259" t="s">
        <v>763</v>
      </c>
      <c r="C716" s="1259" t="s">
        <v>758</v>
      </c>
      <c r="D716" s="1262">
        <f t="shared" si="499"/>
      </c>
      <c r="E716" s="1279">
        <v>929.09</v>
      </c>
      <c r="F716" s="1279">
        <v>1357.22</v>
      </c>
      <c r="G716" s="1276">
        <v>4</v>
      </c>
      <c r="H716" s="1276">
        <v>2</v>
      </c>
      <c r="I716" s="1265">
        <v>9086.229999999996</v>
      </c>
      <c r="J716" s="1220">
        <f t="shared" si="25"/>
      </c>
      <c r="K716" s="1220">
        <f t="shared" si="273"/>
      </c>
      <c r="L716" s="1220">
        <f t="shared" si="335"/>
      </c>
      <c r="M716" s="1220">
        <f t="shared" si="149"/>
      </c>
      <c r="N716" s="1220">
        <f t="shared" si="211"/>
      </c>
      <c r="O716" s="1239">
        <f t="shared" si="87"/>
      </c>
      <c r="P716" s="1239">
        <f t="shared" si="118"/>
      </c>
      <c r="Q716" s="1239">
        <f t="shared" si="552"/>
      </c>
      <c r="R716" s="1239">
        <f t="shared" si="56"/>
      </c>
      <c r="S716" s="1240">
        <f t="shared" si="304"/>
      </c>
      <c r="T716" s="1270">
        <v>0.0292</v>
      </c>
      <c r="U716" s="1277">
        <v>66</v>
      </c>
      <c r="V716" s="1220">
        <f t="shared" si="366"/>
      </c>
      <c r="W716" s="1221">
        <v>15860</v>
      </c>
      <c r="X716" s="1221">
        <v>252</v>
      </c>
      <c r="Y716" s="1221">
        <v>88</v>
      </c>
      <c r="Z716" s="1221">
        <v>244</v>
      </c>
      <c r="AA716" s="1221">
        <v>57</v>
      </c>
      <c r="AB716" s="1221">
        <v>5</v>
      </c>
      <c r="AC716" s="1221">
        <v>2</v>
      </c>
      <c r="AD716" s="1221">
        <v>23</v>
      </c>
      <c r="AE716" s="1220">
        <f t="shared" si="180"/>
      </c>
      <c r="AF716" s="1220">
        <f t="shared" si="242"/>
      </c>
      <c r="AG716" s="1241" t="s">
        <v>756</v>
      </c>
      <c r="AH716" s="1273" t="s">
        <v>742</v>
      </c>
      <c r="AI716" s="1273">
        <v>19</v>
      </c>
    </row>
    <row customHeight="true" ht="18.452380952380953" r="717">
      <c r="A717" s="1297"/>
      <c r="B717" s="1259" t="s">
        <v>763</v>
      </c>
      <c r="C717" s="1259" t="s">
        <v>759</v>
      </c>
      <c r="D717" s="1262">
        <f t="shared" si="499"/>
      </c>
      <c r="E717" s="1279">
        <v>694.79</v>
      </c>
      <c r="F717" s="1279">
        <v>995.13</v>
      </c>
      <c r="G717" s="1276">
        <v>3</v>
      </c>
      <c r="H717" s="1276">
        <v>2</v>
      </c>
      <c r="I717" s="1265">
        <v>6705.279999999999</v>
      </c>
      <c r="J717" s="1220">
        <f t="shared" si="25"/>
      </c>
      <c r="K717" s="1220">
        <f t="shared" si="273"/>
      </c>
      <c r="L717" s="1220">
        <f t="shared" si="335"/>
      </c>
      <c r="M717" s="1220">
        <f t="shared" si="149"/>
      </c>
      <c r="N717" s="1220">
        <f t="shared" si="211"/>
      </c>
      <c r="O717" s="1239">
        <f t="shared" si="87"/>
      </c>
      <c r="P717" s="1239">
        <f t="shared" si="118"/>
      </c>
      <c r="Q717" s="1239">
        <f t="shared" si="552"/>
      </c>
      <c r="R717" s="1239">
        <f t="shared" si="56"/>
      </c>
      <c r="S717" s="1240">
        <f t="shared" si="304"/>
      </c>
      <c r="T717" s="1270">
        <v>0.0115</v>
      </c>
      <c r="U717" s="1277">
        <v>66</v>
      </c>
      <c r="V717" s="1220">
        <f t="shared" si="366"/>
      </c>
      <c r="W717" s="1221">
        <v>15933</v>
      </c>
      <c r="X717" s="1221">
        <v>246</v>
      </c>
      <c r="Y717" s="1221">
        <v>56</v>
      </c>
      <c r="Z717" s="1221">
        <v>256</v>
      </c>
      <c r="AA717" s="1221">
        <v>52</v>
      </c>
      <c r="AB717" s="1221">
        <v>4</v>
      </c>
      <c r="AC717" s="1221">
        <v>0</v>
      </c>
      <c r="AD717" s="1221">
        <v>16</v>
      </c>
      <c r="AE717" s="1220">
        <f t="shared" si="180"/>
      </c>
      <c r="AF717" s="1220">
        <f t="shared" si="242"/>
      </c>
      <c r="AG717" s="1241" t="s">
        <v>756</v>
      </c>
      <c r="AH717" s="1273" t="s">
        <v>742</v>
      </c>
      <c r="AI717" s="1273">
        <v>19</v>
      </c>
    </row>
    <row customHeight="true" ht="18.452380952380953" r="718">
      <c r="A718" s="1297"/>
      <c r="B718" s="1280" t="s">
        <v>746</v>
      </c>
      <c r="C718" s="1280"/>
      <c r="D718" s="1281">
        <f>SUM(D714:D717)</f>
      </c>
      <c r="E718" s="1282">
        <f>SUM(E714:E717)</f>
      </c>
      <c r="F718" s="1282">
        <f>SUM(F714:F717)</f>
      </c>
      <c r="G718" s="1282">
        <f>SUM(G714:G717)</f>
      </c>
      <c r="H718" s="1282">
        <f>SUM(H714:H717)</f>
      </c>
      <c r="I718" s="1282">
        <f>SUM(I714:I717)</f>
      </c>
      <c r="J718" s="1284">
        <f t="shared" si="25"/>
      </c>
      <c r="K718" s="1284">
        <f t="shared" si="273"/>
      </c>
      <c r="L718" s="1284">
        <f t="shared" si="335"/>
      </c>
      <c r="M718" s="1284">
        <f t="shared" si="149"/>
      </c>
      <c r="N718" s="1284">
        <f t="shared" si="211"/>
      </c>
      <c r="O718" s="1285">
        <f t="shared" si="87"/>
      </c>
      <c r="P718" s="1285">
        <f t="shared" si="118"/>
      </c>
      <c r="Q718" s="1285">
        <f t="shared" si="552"/>
      </c>
      <c r="R718" s="1285">
        <f t="shared" si="56"/>
      </c>
      <c r="S718" s="1286">
        <f t="shared" si="304"/>
      </c>
      <c r="T718" s="1285">
        <f>AVERAGE(T714:T717)</f>
      </c>
      <c r="U718" s="1287">
        <f>AVERAGE(U714:U717)</f>
      </c>
      <c r="V718" s="1287">
        <f t="shared" si="366"/>
      </c>
      <c r="W718" s="1242">
        <f>SUM(W714:W717)</f>
      </c>
      <c r="X718" s="1242">
        <f>SUM(X714:X717)</f>
      </c>
      <c r="Y718" s="1242">
        <f>SUM(Y714:Y717)</f>
      </c>
      <c r="Z718" s="1242">
        <f>SUM(Z714:Z717)</f>
      </c>
      <c r="AA718" s="1242">
        <f>SUM(AA714:AA717)</f>
      </c>
      <c r="AB718" s="1242">
        <f>SUM(AB714:AB717)</f>
      </c>
      <c r="AC718" s="1242">
        <f>SUM(AC714:AC717)</f>
      </c>
      <c r="AD718" s="1242">
        <f>SUM(AD714:AD717)</f>
      </c>
      <c r="AE718" s="1284">
        <f t="shared" si="180"/>
      </c>
      <c r="AF718" s="1288">
        <f t="shared" si="242"/>
      </c>
      <c r="AG718" s="1289"/>
      <c r="AH718" s="1289"/>
      <c r="AI718" s="1242">
        <f>SUM(AI714:AI717)</f>
      </c>
    </row>
    <row customHeight="true" ht="18.452380952380953" r="719">
      <c r="A719" s="1297"/>
      <c r="B719" s="1186" t="s">
        <v>760</v>
      </c>
      <c r="C719" s="1259" t="s">
        <v>761</v>
      </c>
      <c r="D719" s="1262">
        <f t="shared" ref="D719:D721" si="500">E719+F719</f>
      </c>
      <c r="E719" s="1275">
        <v>940.58</v>
      </c>
      <c r="F719" s="1275">
        <v>1649.63</v>
      </c>
      <c r="G719" s="1276">
        <v>2</v>
      </c>
      <c r="H719" s="1276">
        <v>1</v>
      </c>
      <c r="I719" s="1265">
        <v>3492.300000000003</v>
      </c>
      <c r="J719" s="1220">
        <f t="shared" si="25"/>
      </c>
      <c r="K719" s="1220">
        <f t="shared" si="273"/>
      </c>
      <c r="L719" s="1220">
        <f t="shared" si="335"/>
      </c>
      <c r="M719" s="1220">
        <f t="shared" si="149"/>
      </c>
      <c r="N719" s="1220">
        <f t="shared" si="211"/>
      </c>
      <c r="O719" s="1239">
        <f t="shared" si="87"/>
      </c>
      <c r="P719" s="1239">
        <f t="shared" si="118"/>
      </c>
      <c r="Q719" s="1239">
        <f t="shared" si="552"/>
      </c>
      <c r="R719" s="1239">
        <f t="shared" si="56"/>
      </c>
      <c r="S719" s="1240">
        <f t="shared" si="304"/>
      </c>
      <c r="T719" s="1270">
        <v>0.0181</v>
      </c>
      <c r="U719" s="1277">
        <v>65</v>
      </c>
      <c r="V719" s="1220">
        <f t="shared" si="366"/>
      </c>
      <c r="W719" s="1221">
        <v>27477</v>
      </c>
      <c r="X719" s="1221">
        <v>441</v>
      </c>
      <c r="Y719" s="1221">
        <v>104</v>
      </c>
      <c r="Z719" s="1221">
        <v>467</v>
      </c>
      <c r="AA719" s="1221">
        <v>49</v>
      </c>
      <c r="AB719" s="1221">
        <v>7</v>
      </c>
      <c r="AC719" s="1221">
        <v>2</v>
      </c>
      <c r="AD719" s="1221">
        <v>20</v>
      </c>
      <c r="AE719" s="1220">
        <f t="shared" si="180"/>
      </c>
      <c r="AF719" s="1220">
        <f t="shared" si="242"/>
      </c>
      <c r="AG719" s="1241" t="s">
        <v>756</v>
      </c>
      <c r="AH719" s="1273" t="s">
        <v>742</v>
      </c>
      <c r="AI719" s="1273">
        <v>19</v>
      </c>
    </row>
    <row customHeight="true" ht="18.452380952380953" r="720">
      <c r="A720" s="1297"/>
      <c r="B720" s="1186" t="s">
        <v>760</v>
      </c>
      <c r="C720" s="1259" t="s">
        <v>762</v>
      </c>
      <c r="D720" s="1262">
        <f t="shared" si="500"/>
      </c>
      <c r="E720" s="1275">
        <v>826.82</v>
      </c>
      <c r="F720" s="1275">
        <v>1972.56</v>
      </c>
      <c r="G720" s="1276">
        <v>9</v>
      </c>
      <c r="H720" s="1276">
        <v>7</v>
      </c>
      <c r="I720" s="1265">
        <v>23822.39</v>
      </c>
      <c r="J720" s="1220">
        <f t="shared" si="25"/>
      </c>
      <c r="K720" s="1220">
        <f t="shared" si="273"/>
      </c>
      <c r="L720" s="1220">
        <f t="shared" si="335"/>
      </c>
      <c r="M720" s="1220">
        <f t="shared" si="149"/>
      </c>
      <c r="N720" s="1220">
        <f t="shared" si="211"/>
      </c>
      <c r="O720" s="1239">
        <f t="shared" si="87"/>
      </c>
      <c r="P720" s="1239">
        <f t="shared" si="118"/>
      </c>
      <c r="Q720" s="1239">
        <f t="shared" si="552"/>
      </c>
      <c r="R720" s="1239">
        <f t="shared" si="56"/>
      </c>
      <c r="S720" s="1240">
        <f t="shared" si="304"/>
      </c>
      <c r="T720" s="1270">
        <v>0.0289</v>
      </c>
      <c r="U720" s="1277">
        <v>68</v>
      </c>
      <c r="V720" s="1220">
        <f t="shared" si="366"/>
      </c>
      <c r="W720" s="1221">
        <v>29075</v>
      </c>
      <c r="X720" s="1221">
        <v>354</v>
      </c>
      <c r="Y720" s="1221">
        <v>106</v>
      </c>
      <c r="Z720" s="1221">
        <v>360</v>
      </c>
      <c r="AA720" s="1221">
        <v>98</v>
      </c>
      <c r="AB720" s="1221">
        <v>8</v>
      </c>
      <c r="AC720" s="1221">
        <v>0</v>
      </c>
      <c r="AD720" s="1221">
        <v>32</v>
      </c>
      <c r="AE720" s="1220">
        <f t="shared" si="180"/>
      </c>
      <c r="AF720" s="1220">
        <f t="shared" si="242"/>
      </c>
      <c r="AG720" s="1241" t="s">
        <v>756</v>
      </c>
      <c r="AH720" s="1273" t="s">
        <v>742</v>
      </c>
      <c r="AI720" s="1273">
        <v>20</v>
      </c>
    </row>
    <row customHeight="true" ht="18.452380952380953" r="721">
      <c r="A721" s="1297"/>
      <c r="B721" s="1186" t="s">
        <v>760</v>
      </c>
      <c r="C721" s="1259" t="s">
        <v>764</v>
      </c>
      <c r="D721" s="1262">
        <f t="shared" si="500"/>
      </c>
      <c r="E721" s="1275">
        <v>976.03</v>
      </c>
      <c r="F721" s="1275">
        <v>1687.69</v>
      </c>
      <c r="G721" s="1276">
        <v>5</v>
      </c>
      <c r="H721" s="1276">
        <v>4</v>
      </c>
      <c r="I721" s="1265">
        <v>13378.380000000005</v>
      </c>
      <c r="J721" s="1220">
        <f t="shared" si="25"/>
      </c>
      <c r="K721" s="1220">
        <f t="shared" si="273"/>
      </c>
      <c r="L721" s="1220">
        <f t="shared" si="335"/>
      </c>
      <c r="M721" s="1220">
        <f t="shared" si="149"/>
      </c>
      <c r="N721" s="1220">
        <f t="shared" si="211"/>
      </c>
      <c r="O721" s="1239">
        <f t="shared" si="87"/>
      </c>
      <c r="P721" s="1239">
        <f t="shared" si="118"/>
      </c>
      <c r="Q721" s="1239">
        <f t="shared" si="552"/>
      </c>
      <c r="R721" s="1239">
        <f t="shared" si="56"/>
      </c>
      <c r="S721" s="1240">
        <f t="shared" si="304"/>
      </c>
      <c r="T721" s="1270">
        <v>0.0153</v>
      </c>
      <c r="U721" s="1277">
        <v>67</v>
      </c>
      <c r="V721" s="1220">
        <f t="shared" si="366"/>
      </c>
      <c r="W721" s="1221">
        <v>25359</v>
      </c>
      <c r="X721" s="1221">
        <v>512</v>
      </c>
      <c r="Y721" s="1221">
        <v>87</v>
      </c>
      <c r="Z721" s="1221">
        <v>520</v>
      </c>
      <c r="AA721" s="1221">
        <v>49</v>
      </c>
      <c r="AB721" s="1221">
        <v>2</v>
      </c>
      <c r="AC721" s="1221">
        <v>1</v>
      </c>
      <c r="AD721" s="1221">
        <v>20</v>
      </c>
      <c r="AE721" s="1220">
        <f t="shared" si="180"/>
      </c>
      <c r="AF721" s="1220">
        <f t="shared" si="242"/>
      </c>
      <c r="AG721" s="1241" t="s">
        <v>756</v>
      </c>
      <c r="AH721" s="1273" t="s">
        <v>742</v>
      </c>
      <c r="AI721" s="1273">
        <v>19</v>
      </c>
    </row>
    <row customHeight="true" ht="18.452380952380953" r="722">
      <c r="A722" s="1297"/>
      <c r="B722" s="1280" t="s">
        <v>746</v>
      </c>
      <c r="C722" s="1280"/>
      <c r="D722" s="1281">
        <f>SUM(D719:D721)</f>
      </c>
      <c r="E722" s="1282">
        <f>SUM(E719:E721)</f>
      </c>
      <c r="F722" s="1282">
        <f>SUM(F719:F721)</f>
      </c>
      <c r="G722" s="1282">
        <f>SUM(G719:G721)</f>
      </c>
      <c r="H722" s="1282">
        <f>SUM(H719:H721)</f>
      </c>
      <c r="I722" s="1282">
        <f>SUM(I719:I721)</f>
      </c>
      <c r="J722" s="1284">
        <f t="shared" si="25"/>
      </c>
      <c r="K722" s="1284">
        <f t="shared" si="273"/>
      </c>
      <c r="L722" s="1284">
        <f t="shared" si="335"/>
      </c>
      <c r="M722" s="1284">
        <f t="shared" si="149"/>
      </c>
      <c r="N722" s="1284">
        <f t="shared" si="211"/>
      </c>
      <c r="O722" s="1285">
        <f t="shared" si="87"/>
      </c>
      <c r="P722" s="1285">
        <f t="shared" si="118"/>
      </c>
      <c r="Q722" s="1285">
        <f t="shared" si="552"/>
      </c>
      <c r="R722" s="1285">
        <f t="shared" si="56"/>
      </c>
      <c r="S722" s="1286">
        <f t="shared" si="304"/>
      </c>
      <c r="T722" s="1285">
        <f>AVERAGE(T719:T721)</f>
      </c>
      <c r="U722" s="1287">
        <f>AVERAGE(U719:U721)</f>
      </c>
      <c r="V722" s="1287">
        <f t="shared" si="366"/>
      </c>
      <c r="W722" s="1242">
        <f>SUM(W719:W721)</f>
      </c>
      <c r="X722" s="1242">
        <f>SUM(X719:X721)</f>
      </c>
      <c r="Y722" s="1242">
        <f>SUM(Y719:Y721)</f>
      </c>
      <c r="Z722" s="1242">
        <f>SUM(Z719:Z721)</f>
      </c>
      <c r="AA722" s="1242">
        <f>SUM(AA719:AA721)</f>
      </c>
      <c r="AB722" s="1242">
        <f>SUM(AB719:AB721)</f>
      </c>
      <c r="AC722" s="1242">
        <f>SUM(AC719:AC721)</f>
      </c>
      <c r="AD722" s="1242">
        <f>SUM(AD719:AD721)</f>
      </c>
      <c r="AE722" s="1284">
        <f t="shared" si="180"/>
      </c>
      <c r="AF722" s="1288">
        <f t="shared" si="242"/>
      </c>
      <c r="AG722" s="1289"/>
      <c r="AH722" s="1289"/>
      <c r="AI722" s="1242">
        <f>SUM(AI719:AI721)</f>
      </c>
    </row>
    <row customHeight="true" ht="18.452380952380953" r="723">
      <c r="A723" s="1297"/>
      <c r="B723" s="1259" t="s">
        <v>772</v>
      </c>
      <c r="C723" s="1259" t="s">
        <v>765</v>
      </c>
      <c r="D723" s="1262">
        <f t="shared" ref="D723:D726" si="501">E723+F723</f>
      </c>
      <c r="E723" s="1275">
        <v>1001.32</v>
      </c>
      <c r="F723" s="1275">
        <v>2173.11</v>
      </c>
      <c r="G723" s="1276">
        <v>6</v>
      </c>
      <c r="H723" s="1276">
        <v>6</v>
      </c>
      <c r="I723" s="1265">
        <v>10456.889999999985</v>
      </c>
      <c r="J723" s="1220">
        <f t="shared" si="25"/>
      </c>
      <c r="K723" s="1220">
        <f t="shared" si="273"/>
      </c>
      <c r="L723" s="1220">
        <f t="shared" si="335"/>
      </c>
      <c r="M723" s="1220">
        <f t="shared" si="149"/>
      </c>
      <c r="N723" s="1220">
        <f t="shared" si="211"/>
      </c>
      <c r="O723" s="1239">
        <f t="shared" si="87"/>
      </c>
      <c r="P723" s="1239">
        <f t="shared" si="118"/>
      </c>
      <c r="Q723" s="1239">
        <f t="shared" si="552"/>
      </c>
      <c r="R723" s="1239">
        <f t="shared" si="56"/>
      </c>
      <c r="S723" s="1240">
        <f t="shared" si="304"/>
      </c>
      <c r="T723" s="1270">
        <v>0.0351</v>
      </c>
      <c r="U723" s="1277">
        <v>68</v>
      </c>
      <c r="V723" s="1220">
        <f t="shared" si="366"/>
      </c>
      <c r="W723" s="1221">
        <v>28661</v>
      </c>
      <c r="X723" s="1221">
        <v>441</v>
      </c>
      <c r="Y723" s="1221">
        <v>134</v>
      </c>
      <c r="Z723" s="1221">
        <v>450</v>
      </c>
      <c r="AA723" s="1221">
        <v>50</v>
      </c>
      <c r="AB723" s="1221">
        <v>6</v>
      </c>
      <c r="AC723" s="1221">
        <v>2</v>
      </c>
      <c r="AD723" s="1221">
        <v>34</v>
      </c>
      <c r="AE723" s="1220">
        <f t="shared" si="180"/>
      </c>
      <c r="AF723" s="1220">
        <f t="shared" si="242"/>
      </c>
      <c r="AG723" s="1241" t="s">
        <v>756</v>
      </c>
      <c r="AH723" s="1273" t="s">
        <v>742</v>
      </c>
      <c r="AI723" s="1273">
        <v>19</v>
      </c>
    </row>
    <row customHeight="true" ht="18.452380952380953" r="724">
      <c r="A724" s="1297"/>
      <c r="B724" s="1259" t="s">
        <v>772</v>
      </c>
      <c r="C724" s="1259" t="s">
        <v>766</v>
      </c>
      <c r="D724" s="1262">
        <f t="shared" si="501"/>
      </c>
      <c r="E724" s="1275">
        <v>932.92</v>
      </c>
      <c r="F724" s="1275">
        <v>1878.57</v>
      </c>
      <c r="G724" s="1279">
        <v>4</v>
      </c>
      <c r="H724" s="1276">
        <v>3</v>
      </c>
      <c r="I724" s="1265">
        <v>6981.99000000002</v>
      </c>
      <c r="J724" s="1220">
        <f t="shared" si="25"/>
      </c>
      <c r="K724" s="1220">
        <f t="shared" si="273"/>
      </c>
      <c r="L724" s="1220">
        <f t="shared" si="335"/>
      </c>
      <c r="M724" s="1220">
        <f t="shared" si="149"/>
      </c>
      <c r="N724" s="1220">
        <f t="shared" si="211"/>
      </c>
      <c r="O724" s="1239">
        <f t="shared" si="87"/>
      </c>
      <c r="P724" s="1239">
        <f t="shared" si="118"/>
      </c>
      <c r="Q724" s="1239">
        <f t="shared" si="552"/>
      </c>
      <c r="R724" s="1239">
        <f t="shared" si="56"/>
      </c>
      <c r="S724" s="1240">
        <f t="shared" si="304"/>
      </c>
      <c r="T724" s="1270">
        <v>0.0154</v>
      </c>
      <c r="U724" s="1277">
        <v>67</v>
      </c>
      <c r="V724" s="1220">
        <f t="shared" si="366"/>
      </c>
      <c r="W724" s="1221">
        <v>29210</v>
      </c>
      <c r="X724" s="1221">
        <v>615</v>
      </c>
      <c r="Y724" s="1221">
        <v>88</v>
      </c>
      <c r="Z724" s="1221">
        <v>651</v>
      </c>
      <c r="AA724" s="1221">
        <v>40</v>
      </c>
      <c r="AB724" s="1221">
        <v>5</v>
      </c>
      <c r="AC724" s="1221">
        <v>1</v>
      </c>
      <c r="AD724" s="1221">
        <v>21</v>
      </c>
      <c r="AE724" s="1220">
        <f t="shared" si="180"/>
      </c>
      <c r="AF724" s="1220">
        <f t="shared" si="242"/>
      </c>
      <c r="AG724" s="1241" t="s">
        <v>756</v>
      </c>
      <c r="AH724" s="1273" t="s">
        <v>742</v>
      </c>
      <c r="AI724" s="1273">
        <v>15</v>
      </c>
    </row>
    <row customHeight="true" ht="18.452380952380953" r="725">
      <c r="A725" s="1297"/>
      <c r="B725" s="1259" t="s">
        <v>772</v>
      </c>
      <c r="C725" s="1259" t="s">
        <v>767</v>
      </c>
      <c r="D725" s="1262">
        <f t="shared" si="501"/>
      </c>
      <c r="E725" s="1275">
        <v>757.64</v>
      </c>
      <c r="F725" s="1275">
        <v>1064.3</v>
      </c>
      <c r="G725" s="1279">
        <v>4</v>
      </c>
      <c r="H725" s="1276">
        <v>4</v>
      </c>
      <c r="I725" s="1265">
        <v>6132.559999999998</v>
      </c>
      <c r="J725" s="1220">
        <f t="shared" si="25"/>
      </c>
      <c r="K725" s="1220">
        <f t="shared" si="273"/>
      </c>
      <c r="L725" s="1220">
        <f t="shared" si="335"/>
      </c>
      <c r="M725" s="1220">
        <f t="shared" si="149"/>
      </c>
      <c r="N725" s="1220">
        <f t="shared" si="211"/>
      </c>
      <c r="O725" s="1239">
        <f t="shared" si="87"/>
      </c>
      <c r="P725" s="1239">
        <f t="shared" si="118"/>
      </c>
      <c r="Q725" s="1239">
        <f t="shared" si="552"/>
      </c>
      <c r="R725" s="1239">
        <f t="shared" si="56"/>
      </c>
      <c r="S725" s="1240">
        <f t="shared" si="304"/>
      </c>
      <c r="T725" s="1270">
        <v>0.0198</v>
      </c>
      <c r="U725" s="1277">
        <v>66</v>
      </c>
      <c r="V725" s="1220">
        <f t="shared" si="366"/>
      </c>
      <c r="W725" s="1221">
        <v>19827</v>
      </c>
      <c r="X725" s="1221">
        <v>536</v>
      </c>
      <c r="Y725" s="1221">
        <v>90</v>
      </c>
      <c r="Z725" s="1221">
        <v>571</v>
      </c>
      <c r="AA725" s="1221">
        <v>66</v>
      </c>
      <c r="AB725" s="1221">
        <v>5</v>
      </c>
      <c r="AC725" s="1221">
        <v>0</v>
      </c>
      <c r="AD725" s="1221">
        <v>18</v>
      </c>
      <c r="AE725" s="1220">
        <f t="shared" si="180"/>
      </c>
      <c r="AF725" s="1220">
        <f t="shared" si="242"/>
      </c>
      <c r="AG725" s="1241" t="s">
        <v>756</v>
      </c>
      <c r="AH725" s="1273" t="s">
        <v>742</v>
      </c>
      <c r="AI725" s="1273">
        <v>11</v>
      </c>
    </row>
    <row customHeight="true" ht="18.452380952380953" r="726">
      <c r="A726" s="1297"/>
      <c r="B726" s="1259" t="s">
        <v>772</v>
      </c>
      <c r="C726" s="1259" t="s">
        <v>768</v>
      </c>
      <c r="D726" s="1262">
        <f t="shared" si="501"/>
      </c>
      <c r="E726" s="1275">
        <v>397.55</v>
      </c>
      <c r="F726" s="1275">
        <v>475.1</v>
      </c>
      <c r="G726" s="1276">
        <v>0</v>
      </c>
      <c r="H726" s="1276">
        <v>0</v>
      </c>
      <c r="I726" s="1265">
        <v>0</v>
      </c>
      <c r="J726" s="1220">
        <f t="shared" si="25"/>
      </c>
      <c r="K726" s="1220">
        <f t="shared" si="273"/>
      </c>
      <c r="L726" s="1220">
        <f t="shared" si="335"/>
      </c>
      <c r="M726" s="1220">
        <f t="shared" si="149"/>
      </c>
      <c r="N726" s="1220">
        <f t="shared" si="211"/>
      </c>
      <c r="O726" s="1239">
        <f t="shared" si="87"/>
      </c>
      <c r="P726" s="1239">
        <f t="shared" si="118"/>
      </c>
      <c r="Q726" s="1239">
        <f t="shared" si="552"/>
      </c>
      <c r="R726" s="1239">
        <f t="shared" si="56"/>
      </c>
      <c r="S726" s="1240">
        <f t="shared" si="304"/>
      </c>
      <c r="T726" s="1270">
        <v>0.01753</v>
      </c>
      <c r="U726" s="1277">
        <v>64</v>
      </c>
      <c r="V726" s="1220">
        <f t="shared" si="366"/>
      </c>
      <c r="W726" s="1221">
        <v>11366</v>
      </c>
      <c r="X726" s="1221">
        <v>366</v>
      </c>
      <c r="Y726" s="1221">
        <v>37</v>
      </c>
      <c r="Z726" s="1221">
        <v>431</v>
      </c>
      <c r="AA726" s="1221">
        <v>14</v>
      </c>
      <c r="AB726" s="1221">
        <v>3</v>
      </c>
      <c r="AC726" s="1221">
        <v>1</v>
      </c>
      <c r="AD726" s="1221">
        <v>13</v>
      </c>
      <c r="AE726" s="1220">
        <f t="shared" si="180"/>
      </c>
      <c r="AF726" s="1220">
        <f t="shared" si="242"/>
      </c>
      <c r="AG726" s="1241" t="s">
        <v>756</v>
      </c>
      <c r="AH726" s="1273" t="s">
        <v>742</v>
      </c>
      <c r="AI726" s="1273">
        <v>6</v>
      </c>
    </row>
    <row customHeight="true" ht="18.452380952380953" r="727">
      <c r="A727" s="1297"/>
      <c r="B727" s="1280" t="s">
        <v>746</v>
      </c>
      <c r="C727" s="1280"/>
      <c r="D727" s="1281">
        <f>SUM(D723:D726)</f>
      </c>
      <c r="E727" s="1282">
        <f>SUM(E723:E726)</f>
      </c>
      <c r="F727" s="1282">
        <f>SUM(F723:F726)</f>
      </c>
      <c r="G727" s="1282">
        <f>SUM(G723:G726)</f>
      </c>
      <c r="H727" s="1282">
        <f>SUM(H723:H726)</f>
      </c>
      <c r="I727" s="1282">
        <f>SUM(I723:I726)</f>
      </c>
      <c r="J727" s="1284">
        <f t="shared" si="25"/>
      </c>
      <c r="K727" s="1284">
        <f t="shared" si="273"/>
      </c>
      <c r="L727" s="1284">
        <f t="shared" si="335"/>
      </c>
      <c r="M727" s="1284">
        <f t="shared" si="149"/>
      </c>
      <c r="N727" s="1284">
        <f t="shared" si="211"/>
      </c>
      <c r="O727" s="1285">
        <f t="shared" si="87"/>
      </c>
      <c r="P727" s="1285">
        <f t="shared" si="118"/>
      </c>
      <c r="Q727" s="1285">
        <f t="shared" si="552"/>
      </c>
      <c r="R727" s="1285">
        <f t="shared" si="56"/>
      </c>
      <c r="S727" s="1286">
        <f t="shared" si="304"/>
      </c>
      <c r="T727" s="1285">
        <f>AVERAGE(T723:T726)</f>
      </c>
      <c r="U727" s="1287">
        <f>AVERAGE(U723:U726)</f>
      </c>
      <c r="V727" s="1287">
        <f t="shared" si="366"/>
      </c>
      <c r="W727" s="1242">
        <f>SUM(W723:W726)</f>
      </c>
      <c r="X727" s="1242">
        <f>SUM(X723:X726)</f>
      </c>
      <c r="Y727" s="1242">
        <f>SUM(Y723:Y726)</f>
      </c>
      <c r="Z727" s="1242">
        <f>SUM(Z723:Z726)</f>
      </c>
      <c r="AA727" s="1242">
        <f>SUM(AA723:AA726)</f>
      </c>
      <c r="AB727" s="1242">
        <f>SUM(AB723:AB726)</f>
      </c>
      <c r="AC727" s="1242">
        <f>SUM(AC723:AC726)</f>
      </c>
      <c r="AD727" s="1242">
        <f>SUM(AD723:AD726)</f>
      </c>
      <c r="AE727" s="1284">
        <f t="shared" si="180"/>
      </c>
      <c r="AF727" s="1288">
        <f t="shared" si="242"/>
      </c>
      <c r="AG727" s="1289"/>
      <c r="AH727" s="1289"/>
      <c r="AI727" s="1242">
        <f>SUM(AI723:AI726)</f>
      </c>
    </row>
    <row customHeight="true" ht="18.452380952380953" r="728">
      <c r="A728" s="1297"/>
      <c r="B728" s="1201" t="s">
        <v>769</v>
      </c>
      <c r="C728" s="1201"/>
      <c r="D728" s="1290">
        <f>D713+D707+D722+D718+D727</f>
      </c>
      <c r="E728" s="1291">
        <f>E713+E707+E722+E718+E727</f>
      </c>
      <c r="F728" s="1291">
        <f>F713+F707+F722+F718+F727</f>
      </c>
      <c r="G728" s="1291">
        <f>G713+G707+G722+G718+G727</f>
      </c>
      <c r="H728" s="1291">
        <f>H713+H707+H722+H718+H727</f>
      </c>
      <c r="I728" s="1291">
        <f>I713+I707+I722+I718+I727</f>
      </c>
      <c r="J728" s="1292">
        <f t="shared" si="25"/>
      </c>
      <c r="K728" s="1292">
        <f t="shared" si="273"/>
      </c>
      <c r="L728" s="1292">
        <f t="shared" si="335"/>
      </c>
      <c r="M728" s="1292">
        <f t="shared" si="149"/>
      </c>
      <c r="N728" s="1292">
        <f t="shared" si="211"/>
      </c>
      <c r="O728" s="1293">
        <f t="shared" si="87"/>
      </c>
      <c r="P728" s="1293">
        <f t="shared" si="118"/>
      </c>
      <c r="Q728" s="1293">
        <f t="shared" si="552"/>
      </c>
      <c r="R728" s="1293">
        <f t="shared" si="56"/>
      </c>
      <c r="S728" s="1294">
        <f t="shared" si="304"/>
      </c>
      <c r="T728" s="1292">
        <f>(T713+T707+T722+T718+T727)/5</f>
      </c>
      <c r="U728" s="1292">
        <f>(U713+U707+U722+U718+U727)/5</f>
      </c>
      <c r="V728" s="1292">
        <f>(V713+V707+V722+V718+V727)/5</f>
      </c>
      <c r="W728" s="1291">
        <f>W713+W707+W722+W718+W727</f>
      </c>
      <c r="X728" s="1291">
        <f>X713+X707+X722+X718+X727</f>
      </c>
      <c r="Y728" s="1291">
        <f>Y713+Y707+Y722+Y718+Y727</f>
      </c>
      <c r="Z728" s="1291">
        <f>Z713+Z707+Z722+Z718+Z727</f>
      </c>
      <c r="AA728" s="1291">
        <f>AA713+AA707+AA722+AA718+AA727</f>
      </c>
      <c r="AB728" s="1291">
        <f>AB713+AB707+AB722+AB718+AB727</f>
      </c>
      <c r="AC728" s="1291">
        <f>AC713+AC707+AC722+AC718+AC727</f>
      </c>
      <c r="AD728" s="1291">
        <f>AD713+AD707+AD722+AD718+AD727</f>
      </c>
      <c r="AE728" s="1292">
        <f t="shared" si="180"/>
      </c>
      <c r="AF728" s="1295">
        <f t="shared" si="242"/>
      </c>
      <c r="AG728" s="1296"/>
      <c r="AH728" s="1296"/>
      <c r="AI728" s="1291">
        <f>AI713+AI707+AI722+AI718+AI727</f>
      </c>
    </row>
    <row r="729">
      <c r="A729" s="1155" t="s">
        <v>700</v>
      </c>
      <c r="B729" s="1155" t="s">
        <v>701</v>
      </c>
      <c r="C729" s="1155"/>
      <c r="D729" s="1245" t="s">
        <v>702</v>
      </c>
      <c r="E729" s="1245"/>
      <c r="F729" s="1245"/>
      <c r="G729" s="1245"/>
      <c r="H729" s="1245"/>
      <c r="I729" s="1245"/>
      <c r="J729" s="1245"/>
      <c r="K729" s="1245"/>
      <c r="L729" s="1245"/>
      <c r="M729" s="1245"/>
      <c r="N729" s="1247" t="s">
        <v>703</v>
      </c>
      <c r="O729" s="1247"/>
      <c r="P729" s="1247"/>
      <c r="Q729" s="1247"/>
      <c r="R729" s="1247"/>
      <c r="S729" s="1247"/>
      <c r="T729" s="1247"/>
      <c r="U729" s="1247"/>
      <c r="V729" s="1247"/>
      <c r="W729" s="1247"/>
      <c r="X729" s="1247"/>
      <c r="Y729" s="1247"/>
      <c r="Z729" s="1247"/>
      <c r="AA729" s="1247"/>
      <c r="AB729" s="1247"/>
      <c r="AC729" s="1247"/>
      <c r="AD729" s="1247"/>
      <c r="AE729" s="1247"/>
      <c r="AF729" s="1247"/>
      <c r="AG729" s="1247"/>
      <c r="AH729" s="1247"/>
      <c r="AI729" s="1248"/>
    </row>
    <row r="730">
      <c r="A730" s="1155"/>
      <c r="B730" s="1155" t="s">
        <v>704</v>
      </c>
      <c r="C730" s="1155" t="s">
        <v>705</v>
      </c>
      <c r="D730" s="1249" t="s">
        <v>706</v>
      </c>
      <c r="E730" s="1250" t="s">
        <v>707</v>
      </c>
      <c r="F730" s="1250" t="s">
        <v>708</v>
      </c>
      <c r="G730" s="1251" t="s">
        <v>709</v>
      </c>
      <c r="H730" s="1252" t="s">
        <v>710</v>
      </c>
      <c r="I730" s="1253" t="s">
        <v>711</v>
      </c>
      <c r="J730" s="1254" t="s">
        <v>712</v>
      </c>
      <c r="K730" s="1254" t="s">
        <v>713</v>
      </c>
      <c r="L730" s="1254" t="s">
        <v>714</v>
      </c>
      <c r="M730" s="1254" t="s">
        <v>715</v>
      </c>
      <c r="N730" s="1247" t="s">
        <v>716</v>
      </c>
      <c r="O730" s="1255" t="s">
        <v>717</v>
      </c>
      <c r="P730" s="1255" t="s">
        <v>718</v>
      </c>
      <c r="Q730" s="1255" t="s">
        <v>719</v>
      </c>
      <c r="R730" s="1255" t="s">
        <v>720</v>
      </c>
      <c r="S730" s="1256" t="s">
        <v>721</v>
      </c>
      <c r="T730" s="1255" t="s">
        <v>722</v>
      </c>
      <c r="U730" s="1257" t="s">
        <v>723</v>
      </c>
      <c r="V730" s="1247" t="s">
        <v>724</v>
      </c>
      <c r="W730" s="1256" t="s">
        <v>725</v>
      </c>
      <c r="X730" s="1256" t="s">
        <v>726</v>
      </c>
      <c r="Y730" s="1256" t="s">
        <v>727</v>
      </c>
      <c r="Z730" s="1256" t="s">
        <v>728</v>
      </c>
      <c r="AA730" s="1256" t="s">
        <v>729</v>
      </c>
      <c r="AB730" s="1256" t="s">
        <v>730</v>
      </c>
      <c r="AC730" s="1256" t="s">
        <v>731</v>
      </c>
      <c r="AD730" s="1256" t="s">
        <v>732</v>
      </c>
      <c r="AE730" s="1256" t="s">
        <v>733</v>
      </c>
      <c r="AF730" s="1247" t="s">
        <v>734</v>
      </c>
      <c r="AG730" s="1248" t="s">
        <v>735</v>
      </c>
      <c r="AH730" s="1248" t="s">
        <v>736</v>
      </c>
      <c r="AI730" s="1248" t="s">
        <v>737</v>
      </c>
    </row>
    <row r="731">
      <c r="A731" s="1297" t="s">
        <v>801</v>
      </c>
      <c r="B731" s="1307" t="s">
        <v>752</v>
      </c>
      <c r="C731" s="1300" t="s">
        <v>740</v>
      </c>
      <c r="D731" s="1261">
        <f t="shared" ref="D731:D734" si="502">E731+F731</f>
      </c>
      <c r="E731" s="1308">
        <v>757.8</v>
      </c>
      <c r="F731" s="1308">
        <v>1932.17</v>
      </c>
      <c r="G731" s="1269">
        <v>3</v>
      </c>
      <c r="H731" s="1298">
        <v>3</v>
      </c>
      <c r="I731" s="1299">
        <v>5127.99</v>
      </c>
      <c r="J731" s="1220">
        <f t="shared" ref="J731:J756" si="26">I731/D731</f>
      </c>
      <c r="K731" s="1220">
        <f t="shared" ref="K731:K756" si="274">D731/G731</f>
      </c>
      <c r="L731" s="1220">
        <f t="shared" ref="L731:L756" si="336">D731/H731</f>
      </c>
      <c r="M731" s="1220">
        <f t="shared" ref="M731:M756" si="150">I731/G731</f>
      </c>
      <c r="N731" s="1220">
        <f t="shared" ref="N731:N756" si="212">D731/X731</f>
      </c>
      <c r="O731" s="1239">
        <f t="shared" ref="O731:O756" si="88">S731/W731*1</f>
      </c>
      <c r="P731" s="1239">
        <f t="shared" ref="P731:P756" si="119">X731/W731</f>
      </c>
      <c r="Q731" s="1239">
        <f t="shared" ref="Q731:Q756" si="553">Z731/W731</f>
      </c>
      <c r="R731" s="1239">
        <f t="shared" ref="R731:R756" si="57">AA731/Z731</f>
      </c>
      <c r="S731" s="1240">
        <f t="shared" ref="S731:S756" si="305">Y731/T731</f>
      </c>
      <c r="T731" s="1270">
        <v>0.0306</v>
      </c>
      <c r="U731" s="1277">
        <v>38</v>
      </c>
      <c r="V731" s="1266">
        <f t="shared" ref="V731:V755" si="367">(D731/W731)*1000</f>
      </c>
      <c r="W731" s="1240">
        <v>29423</v>
      </c>
      <c r="X731" s="1240">
        <v>992</v>
      </c>
      <c r="Y731" s="1240">
        <v>147</v>
      </c>
      <c r="Z731" s="1240">
        <v>1075</v>
      </c>
      <c r="AA731" s="1240">
        <v>52</v>
      </c>
      <c r="AB731" s="1240">
        <v>9</v>
      </c>
      <c r="AC731" s="1240">
        <v>2</v>
      </c>
      <c r="AD731" s="1240">
        <v>42</v>
      </c>
      <c r="AE731" s="1220">
        <f t="shared" ref="AE731:AE756" si="181">D731/Z731</f>
      </c>
      <c r="AF731" s="1220">
        <f t="shared" ref="AF731:AF756" si="243">AI731*1000/D731</f>
      </c>
      <c r="AG731" s="1241" t="s">
        <v>741</v>
      </c>
      <c r="AH731" s="1273" t="s">
        <v>802</v>
      </c>
      <c r="AI731" s="1273">
        <v>13</v>
      </c>
    </row>
    <row r="732">
      <c r="A732" s="1297"/>
      <c r="B732" s="1307" t="s">
        <v>752</v>
      </c>
      <c r="C732" s="1259" t="s">
        <v>743</v>
      </c>
      <c r="D732" s="1301">
        <f t="shared" si="502"/>
      </c>
      <c r="E732" s="1309">
        <v>1104.28</v>
      </c>
      <c r="F732" s="1310">
        <v>2028.43</v>
      </c>
      <c r="G732" s="1268">
        <v>5</v>
      </c>
      <c r="H732" s="1269">
        <v>4</v>
      </c>
      <c r="I732" s="1265">
        <v>9453.020000000002</v>
      </c>
      <c r="J732" s="1220">
        <f t="shared" si="26"/>
      </c>
      <c r="K732" s="1220">
        <f t="shared" si="274"/>
      </c>
      <c r="L732" s="1220">
        <f t="shared" si="336"/>
      </c>
      <c r="M732" s="1220">
        <f t="shared" si="150"/>
      </c>
      <c r="N732" s="1220">
        <f t="shared" si="212"/>
      </c>
      <c r="O732" s="1239">
        <f t="shared" si="88"/>
      </c>
      <c r="P732" s="1239">
        <f t="shared" si="119"/>
      </c>
      <c r="Q732" s="1239">
        <f t="shared" si="553"/>
      </c>
      <c r="R732" s="1239">
        <f t="shared" si="57"/>
      </c>
      <c r="S732" s="1240">
        <f t="shared" si="305"/>
      </c>
      <c r="T732" s="1270">
        <v>0.0334</v>
      </c>
      <c r="U732" s="1271">
        <v>43</v>
      </c>
      <c r="V732" s="1220">
        <f t="shared" si="367"/>
      </c>
      <c r="W732" s="1302">
        <v>35602</v>
      </c>
      <c r="X732" s="1221">
        <v>924</v>
      </c>
      <c r="Y732" s="1221">
        <v>177</v>
      </c>
      <c r="Z732" s="1221">
        <v>1009</v>
      </c>
      <c r="AA732" s="1221">
        <v>69</v>
      </c>
      <c r="AB732" s="1221">
        <v>9</v>
      </c>
      <c r="AC732" s="1221">
        <v>1</v>
      </c>
      <c r="AD732" s="1221">
        <v>52</v>
      </c>
      <c r="AE732" s="1220">
        <f t="shared" si="181"/>
      </c>
      <c r="AF732" s="1220">
        <f t="shared" si="243"/>
      </c>
      <c r="AG732" s="1241" t="s">
        <v>741</v>
      </c>
      <c r="AH732" s="1273" t="s">
        <v>802</v>
      </c>
      <c r="AI732" s="1273">
        <v>46</v>
      </c>
    </row>
    <row r="733">
      <c r="A733" s="1297"/>
      <c r="B733" s="1307" t="s">
        <v>752</v>
      </c>
      <c r="C733" s="1259" t="s">
        <v>744</v>
      </c>
      <c r="D733" s="1267">
        <f t="shared" si="502"/>
      </c>
      <c r="E733" s="1311">
        <v>960.77</v>
      </c>
      <c r="F733" s="1312">
        <v>2486.21</v>
      </c>
      <c r="G733" s="1276">
        <v>3</v>
      </c>
      <c r="H733" s="1276">
        <v>3</v>
      </c>
      <c r="I733" s="1265">
        <v>4853.07</v>
      </c>
      <c r="J733" s="1220">
        <f t="shared" si="26"/>
      </c>
      <c r="K733" s="1220">
        <f t="shared" si="274"/>
      </c>
      <c r="L733" s="1220">
        <f t="shared" si="336"/>
      </c>
      <c r="M733" s="1220">
        <f t="shared" si="150"/>
      </c>
      <c r="N733" s="1220">
        <f t="shared" si="212"/>
      </c>
      <c r="O733" s="1239">
        <f t="shared" si="88"/>
      </c>
      <c r="P733" s="1239">
        <f t="shared" si="119"/>
      </c>
      <c r="Q733" s="1239">
        <f t="shared" si="553"/>
      </c>
      <c r="R733" s="1239">
        <f t="shared" si="57"/>
      </c>
      <c r="S733" s="1240">
        <f t="shared" si="305"/>
      </c>
      <c r="T733" s="1270">
        <v>0.0388</v>
      </c>
      <c r="U733" s="1277">
        <v>49</v>
      </c>
      <c r="V733" s="1303">
        <f t="shared" si="367"/>
      </c>
      <c r="W733" s="1188">
        <v>32660</v>
      </c>
      <c r="X733" s="1272">
        <v>582</v>
      </c>
      <c r="Y733" s="1221">
        <v>181</v>
      </c>
      <c r="Z733" s="1221">
        <v>575</v>
      </c>
      <c r="AA733" s="1221">
        <v>72</v>
      </c>
      <c r="AB733" s="1221">
        <v>6</v>
      </c>
      <c r="AC733" s="1221">
        <v>3</v>
      </c>
      <c r="AD733" s="1221">
        <v>42</v>
      </c>
      <c r="AE733" s="1220">
        <f t="shared" si="181"/>
      </c>
      <c r="AF733" s="1220">
        <f t="shared" si="243"/>
      </c>
      <c r="AG733" s="1241" t="s">
        <v>741</v>
      </c>
      <c r="AH733" s="1273" t="s">
        <v>802</v>
      </c>
      <c r="AI733" s="1273">
        <v>33</v>
      </c>
    </row>
    <row r="734">
      <c r="A734" s="1297"/>
      <c r="B734" s="1307" t="s">
        <v>752</v>
      </c>
      <c r="C734" s="1259" t="s">
        <v>745</v>
      </c>
      <c r="D734" s="1262">
        <f t="shared" si="502"/>
      </c>
      <c r="E734" s="1312">
        <v>1221.96</v>
      </c>
      <c r="F734" s="1312">
        <v>2010.75</v>
      </c>
      <c r="G734" s="1279">
        <v>6</v>
      </c>
      <c r="H734" s="1276">
        <v>6</v>
      </c>
      <c r="I734" s="1265">
        <v>11558.349999999999</v>
      </c>
      <c r="J734" s="1220">
        <f t="shared" si="26"/>
      </c>
      <c r="K734" s="1220">
        <f t="shared" si="274"/>
      </c>
      <c r="L734" s="1220">
        <f t="shared" si="336"/>
      </c>
      <c r="M734" s="1220">
        <f t="shared" si="150"/>
      </c>
      <c r="N734" s="1220">
        <f t="shared" si="212"/>
      </c>
      <c r="O734" s="1239">
        <f t="shared" si="88"/>
      </c>
      <c r="P734" s="1239">
        <f t="shared" si="119"/>
      </c>
      <c r="Q734" s="1239">
        <f t="shared" si="553"/>
      </c>
      <c r="R734" s="1239">
        <f t="shared" si="57"/>
      </c>
      <c r="S734" s="1240">
        <f t="shared" si="305"/>
      </c>
      <c r="T734" s="1270">
        <v>0.0429</v>
      </c>
      <c r="U734" s="1277">
        <v>52</v>
      </c>
      <c r="V734" s="1220">
        <f t="shared" si="367"/>
      </c>
      <c r="W734" s="1304">
        <v>26236</v>
      </c>
      <c r="X734" s="1221">
        <v>565</v>
      </c>
      <c r="Y734" s="1221">
        <v>162</v>
      </c>
      <c r="Z734" s="1221">
        <v>580</v>
      </c>
      <c r="AA734" s="1221">
        <v>71</v>
      </c>
      <c r="AB734" s="1221">
        <v>9</v>
      </c>
      <c r="AC734" s="1221">
        <v>1</v>
      </c>
      <c r="AD734" s="1221">
        <v>54</v>
      </c>
      <c r="AE734" s="1220">
        <f t="shared" si="181"/>
      </c>
      <c r="AF734" s="1220">
        <f t="shared" si="243"/>
      </c>
      <c r="AG734" s="1241" t="s">
        <v>741</v>
      </c>
      <c r="AH734" s="1273" t="s">
        <v>802</v>
      </c>
      <c r="AI734" s="1273">
        <v>30</v>
      </c>
    </row>
    <row r="735">
      <c r="A735" s="1297"/>
      <c r="B735" s="1280" t="s">
        <v>746</v>
      </c>
      <c r="C735" s="1280"/>
      <c r="D735" s="1281">
        <f>SUM(D731:D734)</f>
      </c>
      <c r="E735" s="1282">
        <f>SUM(E731:E734)</f>
      </c>
      <c r="F735" s="1282">
        <f>SUM(F731:F734)</f>
      </c>
      <c r="G735" s="1282">
        <f>SUM(G731:G734)</f>
      </c>
      <c r="H735" s="1282">
        <f>SUM(H731:H734)</f>
      </c>
      <c r="I735" s="1283">
        <f>SUM(I731:I734)</f>
      </c>
      <c r="J735" s="1284">
        <f t="shared" si="26"/>
      </c>
      <c r="K735" s="1284">
        <f t="shared" si="274"/>
      </c>
      <c r="L735" s="1284">
        <f t="shared" si="336"/>
      </c>
      <c r="M735" s="1284">
        <f t="shared" si="150"/>
      </c>
      <c r="N735" s="1284">
        <f t="shared" si="212"/>
      </c>
      <c r="O735" s="1285">
        <f t="shared" si="88"/>
      </c>
      <c r="P735" s="1285">
        <f t="shared" si="119"/>
      </c>
      <c r="Q735" s="1285">
        <f t="shared" si="553"/>
      </c>
      <c r="R735" s="1285">
        <f t="shared" si="57"/>
      </c>
      <c r="S735" s="1286">
        <f t="shared" si="305"/>
      </c>
      <c r="T735" s="1285">
        <f>AVERAGE(T731:T734)</f>
      </c>
      <c r="U735" s="1287">
        <f>AVERAGE(U731:U734)</f>
      </c>
      <c r="V735" s="1284">
        <f t="shared" si="367"/>
      </c>
      <c r="W735" s="1242">
        <f>SUM(W731:W734)</f>
      </c>
      <c r="X735" s="1242">
        <f>SUM(X731:X734)</f>
      </c>
      <c r="Y735" s="1242">
        <f>SUM(Y731:Y734)</f>
      </c>
      <c r="Z735" s="1242">
        <f>SUM(Z731:Z734)</f>
      </c>
      <c r="AA735" s="1242">
        <f>SUM(AA731:AA734)</f>
      </c>
      <c r="AB735" s="1242">
        <f>SUM(AB731:AB734)</f>
      </c>
      <c r="AC735" s="1242">
        <f>SUM(AC731:AC734)</f>
      </c>
      <c r="AD735" s="1242">
        <f>SUM(AD731:AD734)</f>
      </c>
      <c r="AE735" s="1284">
        <f t="shared" si="181"/>
      </c>
      <c r="AF735" s="1288">
        <f t="shared" si="243"/>
      </c>
      <c r="AG735" s="1289"/>
      <c r="AH735" s="1289"/>
      <c r="AI735" s="1286">
        <f>SUM(AI731:AI734)</f>
      </c>
    </row>
    <row r="736">
      <c r="A736" s="1297"/>
      <c r="B736" s="1186" t="s">
        <v>771</v>
      </c>
      <c r="C736" s="1259" t="s">
        <v>748</v>
      </c>
      <c r="D736" s="1262">
        <f t="shared" ref="D736:D739" si="503">E736+F736</f>
      </c>
      <c r="E736" s="1276">
        <v>1071.47</v>
      </c>
      <c r="F736" s="1276">
        <v>2207.1</v>
      </c>
      <c r="G736" s="1276">
        <v>5</v>
      </c>
      <c r="H736" s="1276">
        <v>4</v>
      </c>
      <c r="I736" s="1265">
        <v>8313.75</v>
      </c>
      <c r="J736" s="1220">
        <f t="shared" si="26"/>
      </c>
      <c r="K736" s="1220">
        <f t="shared" si="274"/>
      </c>
      <c r="L736" s="1220">
        <f t="shared" si="336"/>
      </c>
      <c r="M736" s="1220">
        <f t="shared" si="150"/>
      </c>
      <c r="N736" s="1220">
        <f t="shared" si="212"/>
      </c>
      <c r="O736" s="1239">
        <f t="shared" si="88"/>
      </c>
      <c r="P736" s="1239">
        <f t="shared" si="119"/>
      </c>
      <c r="Q736" s="1239">
        <f t="shared" si="553"/>
      </c>
      <c r="R736" s="1239">
        <f t="shared" si="57"/>
      </c>
      <c r="S736" s="1240">
        <f t="shared" si="305"/>
      </c>
      <c r="T736" s="1270">
        <v>0.0489</v>
      </c>
      <c r="U736" s="1277">
        <v>55</v>
      </c>
      <c r="V736" s="1220">
        <f t="shared" si="367"/>
      </c>
      <c r="W736" s="1221">
        <v>28969</v>
      </c>
      <c r="X736" s="1221">
        <v>403</v>
      </c>
      <c r="Y736" s="1221">
        <v>164</v>
      </c>
      <c r="Z736" s="1221">
        <v>395</v>
      </c>
      <c r="AA736" s="1221">
        <v>53</v>
      </c>
      <c r="AB736" s="1221">
        <v>3</v>
      </c>
      <c r="AC736" s="1221">
        <v>1</v>
      </c>
      <c r="AD736" s="1221">
        <v>47</v>
      </c>
      <c r="AE736" s="1220">
        <f t="shared" si="181"/>
      </c>
      <c r="AF736" s="1220">
        <f t="shared" si="243"/>
      </c>
      <c r="AG736" s="1241" t="s">
        <v>741</v>
      </c>
      <c r="AH736" s="1273" t="s">
        <v>802</v>
      </c>
      <c r="AI736" s="1273">
        <v>36</v>
      </c>
    </row>
    <row r="737">
      <c r="A737" s="1297"/>
      <c r="B737" s="1186" t="s">
        <v>771</v>
      </c>
      <c r="C737" s="1259" t="s">
        <v>749</v>
      </c>
      <c r="D737" s="1262">
        <f t="shared" si="503"/>
      </c>
      <c r="E737" s="1276">
        <v>1491.74</v>
      </c>
      <c r="F737" s="1276">
        <v>2196.29</v>
      </c>
      <c r="G737" s="1276">
        <v>3</v>
      </c>
      <c r="H737" s="1276">
        <v>1</v>
      </c>
      <c r="I737" s="1265">
        <v>6190.470000000001</v>
      </c>
      <c r="J737" s="1220">
        <f t="shared" si="26"/>
      </c>
      <c r="K737" s="1220">
        <f t="shared" si="274"/>
      </c>
      <c r="L737" s="1220">
        <f t="shared" si="336"/>
      </c>
      <c r="M737" s="1220">
        <f t="shared" si="150"/>
      </c>
      <c r="N737" s="1220">
        <f t="shared" si="212"/>
      </c>
      <c r="O737" s="1239">
        <f t="shared" si="88"/>
      </c>
      <c r="P737" s="1239">
        <f t="shared" si="119"/>
      </c>
      <c r="Q737" s="1239">
        <f t="shared" si="553"/>
      </c>
      <c r="R737" s="1239">
        <f t="shared" si="57"/>
      </c>
      <c r="S737" s="1240">
        <f t="shared" si="305"/>
      </c>
      <c r="T737" s="1270">
        <v>0.0424</v>
      </c>
      <c r="U737" s="1277">
        <v>56</v>
      </c>
      <c r="V737" s="1220">
        <f t="shared" si="367"/>
      </c>
      <c r="W737" s="1221">
        <v>30362</v>
      </c>
      <c r="X737" s="1221">
        <v>406</v>
      </c>
      <c r="Y737" s="1221">
        <v>150</v>
      </c>
      <c r="Z737" s="1221">
        <v>424</v>
      </c>
      <c r="AA737" s="1221">
        <v>46</v>
      </c>
      <c r="AB737" s="1221">
        <v>6</v>
      </c>
      <c r="AC737" s="1221">
        <v>1</v>
      </c>
      <c r="AD737" s="1221">
        <v>38</v>
      </c>
      <c r="AE737" s="1220">
        <f t="shared" si="181"/>
      </c>
      <c r="AF737" s="1220">
        <f t="shared" si="243"/>
      </c>
      <c r="AG737" s="1241" t="s">
        <v>741</v>
      </c>
      <c r="AH737" s="1273" t="s">
        <v>802</v>
      </c>
      <c r="AI737" s="1273">
        <v>25</v>
      </c>
    </row>
    <row r="738">
      <c r="A738" s="1297"/>
      <c r="B738" s="1186" t="s">
        <v>771</v>
      </c>
      <c r="C738" s="1259" t="s">
        <v>750</v>
      </c>
      <c r="D738" s="1262">
        <f t="shared" si="503"/>
      </c>
      <c r="E738" s="1276">
        <v>858.51</v>
      </c>
      <c r="F738" s="1276">
        <v>2200.45</v>
      </c>
      <c r="G738" s="1276">
        <v>3</v>
      </c>
      <c r="H738" s="1276">
        <v>3</v>
      </c>
      <c r="I738" s="1265">
        <v>6609.830000000002</v>
      </c>
      <c r="J738" s="1220">
        <f t="shared" si="26"/>
      </c>
      <c r="K738" s="1220">
        <f t="shared" si="274"/>
      </c>
      <c r="L738" s="1220">
        <f t="shared" si="336"/>
      </c>
      <c r="M738" s="1220">
        <f t="shared" si="150"/>
      </c>
      <c r="N738" s="1220">
        <f t="shared" si="212"/>
      </c>
      <c r="O738" s="1239">
        <f t="shared" si="88"/>
      </c>
      <c r="P738" s="1239">
        <f t="shared" si="119"/>
      </c>
      <c r="Q738" s="1239">
        <f t="shared" si="553"/>
      </c>
      <c r="R738" s="1239">
        <f t="shared" si="57"/>
      </c>
      <c r="S738" s="1240">
        <f t="shared" si="305"/>
      </c>
      <c r="T738" s="1270">
        <v>0.0316</v>
      </c>
      <c r="U738" s="1277">
        <v>58</v>
      </c>
      <c r="V738" s="1220">
        <f t="shared" si="367"/>
      </c>
      <c r="W738" s="1221">
        <v>31476</v>
      </c>
      <c r="X738" s="1221">
        <v>396</v>
      </c>
      <c r="Y738" s="1221">
        <v>151</v>
      </c>
      <c r="Z738" s="1221">
        <v>399</v>
      </c>
      <c r="AA738" s="1221">
        <v>61</v>
      </c>
      <c r="AB738" s="1221">
        <v>9</v>
      </c>
      <c r="AC738" s="1221">
        <v>3</v>
      </c>
      <c r="AD738" s="1221">
        <v>51</v>
      </c>
      <c r="AE738" s="1220">
        <f t="shared" si="181"/>
      </c>
      <c r="AF738" s="1220">
        <f t="shared" si="243"/>
      </c>
      <c r="AG738" s="1241" t="s">
        <v>741</v>
      </c>
      <c r="AH738" s="1273" t="s">
        <v>802</v>
      </c>
      <c r="AI738" s="1273">
        <v>40</v>
      </c>
    </row>
    <row r="739">
      <c r="A739" s="1297"/>
      <c r="B739" s="1186" t="s">
        <v>771</v>
      </c>
      <c r="C739" s="1259" t="s">
        <v>751</v>
      </c>
      <c r="D739" s="1262">
        <f t="shared" si="503"/>
      </c>
      <c r="E739" s="1276">
        <v>1218.08</v>
      </c>
      <c r="F739" s="1276">
        <v>2382.88</v>
      </c>
      <c r="G739" s="1279">
        <v>3</v>
      </c>
      <c r="H739" s="1276">
        <v>3</v>
      </c>
      <c r="I739" s="1265">
        <v>7567.57</v>
      </c>
      <c r="J739" s="1220">
        <f t="shared" si="26"/>
      </c>
      <c r="K739" s="1220">
        <f t="shared" si="274"/>
      </c>
      <c r="L739" s="1220">
        <f t="shared" si="336"/>
      </c>
      <c r="M739" s="1220">
        <f t="shared" si="150"/>
      </c>
      <c r="N739" s="1220">
        <f t="shared" si="212"/>
      </c>
      <c r="O739" s="1239">
        <f t="shared" si="88"/>
      </c>
      <c r="P739" s="1239">
        <f t="shared" si="119"/>
      </c>
      <c r="Q739" s="1239">
        <f t="shared" si="553"/>
      </c>
      <c r="R739" s="1239">
        <f t="shared" si="57"/>
      </c>
      <c r="S739" s="1240">
        <f t="shared" si="305"/>
      </c>
      <c r="T739" s="1270">
        <v>0.0307</v>
      </c>
      <c r="U739" s="1277">
        <v>59</v>
      </c>
      <c r="V739" s="1220">
        <f t="shared" si="367"/>
      </c>
      <c r="W739" s="1221">
        <v>36182</v>
      </c>
      <c r="X739" s="1221">
        <v>458</v>
      </c>
      <c r="Y739" s="1221">
        <v>153</v>
      </c>
      <c r="Z739" s="1221">
        <v>475</v>
      </c>
      <c r="AA739" s="1221">
        <v>70</v>
      </c>
      <c r="AB739" s="1221">
        <v>6</v>
      </c>
      <c r="AC739" s="1221">
        <v>3</v>
      </c>
      <c r="AD739" s="1221">
        <v>62</v>
      </c>
      <c r="AE739" s="1220">
        <f t="shared" si="181"/>
      </c>
      <c r="AF739" s="1220">
        <f t="shared" si="243"/>
      </c>
      <c r="AG739" s="1241" t="s">
        <v>741</v>
      </c>
      <c r="AH739" s="1273" t="s">
        <v>802</v>
      </c>
      <c r="AI739" s="1273">
        <v>32</v>
      </c>
    </row>
    <row r="740">
      <c r="A740" s="1297"/>
      <c r="B740" s="1280" t="s">
        <v>746</v>
      </c>
      <c r="C740" s="1280"/>
      <c r="D740" s="1281">
        <f>SUM(D736:D739)</f>
      </c>
      <c r="E740" s="1282">
        <f>SUM(E736:E739)</f>
      </c>
      <c r="F740" s="1282">
        <f>SUM(F736:F739)</f>
      </c>
      <c r="G740" s="1282">
        <f>SUM(G736:G739)</f>
      </c>
      <c r="H740" s="1282">
        <f>SUM(H736:H739)</f>
      </c>
      <c r="I740" s="1282">
        <f>SUM(I736:I739)</f>
      </c>
      <c r="J740" s="1284">
        <f t="shared" si="26"/>
      </c>
      <c r="K740" s="1284">
        <f t="shared" si="274"/>
      </c>
      <c r="L740" s="1284">
        <f t="shared" si="336"/>
      </c>
      <c r="M740" s="1284">
        <f t="shared" si="150"/>
      </c>
      <c r="N740" s="1284">
        <f t="shared" si="212"/>
      </c>
      <c r="O740" s="1285">
        <f t="shared" si="88"/>
      </c>
      <c r="P740" s="1285">
        <f t="shared" si="119"/>
      </c>
      <c r="Q740" s="1285">
        <f t="shared" si="553"/>
      </c>
      <c r="R740" s="1285">
        <f t="shared" si="57"/>
      </c>
      <c r="S740" s="1286">
        <f t="shared" si="305"/>
      </c>
      <c r="T740" s="1285">
        <f>AVERAGE(T736:T739)</f>
      </c>
      <c r="U740" s="1287">
        <f>AVERAGE(U736:U739)</f>
      </c>
      <c r="V740" s="1287">
        <f t="shared" si="367"/>
      </c>
      <c r="W740" s="1242">
        <f>SUM(W736:W739)</f>
      </c>
      <c r="X740" s="1242">
        <f>SUM(X736:X739)</f>
      </c>
      <c r="Y740" s="1242">
        <f>SUM(Y736:Y739)</f>
      </c>
      <c r="Z740" s="1242">
        <f>SUM(Z736:Z739)</f>
      </c>
      <c r="AA740" s="1242">
        <f>SUM(AA736:AA739)</f>
      </c>
      <c r="AB740" s="1242">
        <f>SUM(AB736:AB739)</f>
      </c>
      <c r="AC740" s="1242">
        <f>SUM(AC736:AC739)</f>
      </c>
      <c r="AD740" s="1242">
        <f>SUM(AD736:AD739)</f>
      </c>
      <c r="AE740" s="1284">
        <f t="shared" si="181"/>
      </c>
      <c r="AF740" s="1288">
        <f t="shared" si="243"/>
      </c>
      <c r="AG740" s="1289"/>
      <c r="AH740" s="1289"/>
      <c r="AI740" s="1286">
        <f>SUM(AI736:AI739)</f>
      </c>
    </row>
    <row customHeight="true" ht="18.452380952380953" r="741">
      <c r="A741" s="1297"/>
      <c r="B741" s="1259" t="s">
        <v>763</v>
      </c>
      <c r="C741" s="1307" t="s">
        <v>753</v>
      </c>
      <c r="D741" s="1262">
        <f t="shared" ref="D741:D744" si="504">E741+F741</f>
      </c>
      <c r="E741" s="1276">
        <v>714.48</v>
      </c>
      <c r="F741" s="1276">
        <v>1216.32</v>
      </c>
      <c r="G741" s="1279">
        <v>4</v>
      </c>
      <c r="H741" s="1276">
        <v>4</v>
      </c>
      <c r="I741" s="1265">
        <v>9601.029999999999</v>
      </c>
      <c r="J741" s="1220">
        <f t="shared" si="26"/>
      </c>
      <c r="K741" s="1220">
        <f t="shared" si="274"/>
      </c>
      <c r="L741" s="1220">
        <f t="shared" si="336"/>
      </c>
      <c r="M741" s="1220">
        <f t="shared" si="150"/>
      </c>
      <c r="N741" s="1220">
        <f t="shared" si="212"/>
      </c>
      <c r="O741" s="1239">
        <f t="shared" si="88"/>
      </c>
      <c r="P741" s="1239">
        <f t="shared" si="119"/>
      </c>
      <c r="Q741" s="1239">
        <f t="shared" si="553"/>
      </c>
      <c r="R741" s="1239">
        <f t="shared" si="57"/>
      </c>
      <c r="S741" s="1240">
        <f t="shared" si="305"/>
      </c>
      <c r="T741" s="1270">
        <v>0.024</v>
      </c>
      <c r="U741" s="1277">
        <v>59</v>
      </c>
      <c r="V741" s="1220">
        <f t="shared" si="367"/>
      </c>
      <c r="W741" s="1221">
        <v>18347</v>
      </c>
      <c r="X741" s="1221">
        <v>299</v>
      </c>
      <c r="Y741" s="1221">
        <v>87</v>
      </c>
      <c r="Z741" s="1221">
        <v>306</v>
      </c>
      <c r="AA741" s="1221">
        <v>59</v>
      </c>
      <c r="AB741" s="1221">
        <v>6</v>
      </c>
      <c r="AC741" s="1221">
        <v>1</v>
      </c>
      <c r="AD741" s="1221">
        <v>17</v>
      </c>
      <c r="AE741" s="1220">
        <f t="shared" si="181"/>
      </c>
      <c r="AF741" s="1220">
        <f t="shared" si="243"/>
      </c>
      <c r="AG741" s="1241" t="s">
        <v>741</v>
      </c>
      <c r="AH741" s="1273" t="s">
        <v>802</v>
      </c>
      <c r="AI741" s="1273">
        <v>10</v>
      </c>
    </row>
    <row r="742">
      <c r="A742" s="1297"/>
      <c r="B742" s="1259" t="s">
        <v>763</v>
      </c>
      <c r="C742" s="1259" t="s">
        <v>754</v>
      </c>
      <c r="D742" s="1262">
        <f t="shared" si="504"/>
      </c>
      <c r="E742" s="1279">
        <v>1472.92</v>
      </c>
      <c r="F742" s="1279">
        <v>2197.13</v>
      </c>
      <c r="G742" s="1276">
        <v>3</v>
      </c>
      <c r="H742" s="1276">
        <v>1</v>
      </c>
      <c r="I742" s="1265">
        <v>6537.960000000006</v>
      </c>
      <c r="J742" s="1220">
        <f t="shared" si="26"/>
      </c>
      <c r="K742" s="1220">
        <f t="shared" si="274"/>
      </c>
      <c r="L742" s="1220">
        <f t="shared" si="336"/>
      </c>
      <c r="M742" s="1220">
        <f t="shared" si="150"/>
      </c>
      <c r="N742" s="1220">
        <f t="shared" si="212"/>
      </c>
      <c r="O742" s="1239">
        <f t="shared" si="88"/>
      </c>
      <c r="P742" s="1239">
        <f t="shared" si="119"/>
      </c>
      <c r="Q742" s="1239">
        <f t="shared" si="553"/>
      </c>
      <c r="R742" s="1239">
        <f t="shared" si="57"/>
      </c>
      <c r="S742" s="1240">
        <f t="shared" si="305"/>
      </c>
      <c r="T742" s="1270">
        <v>0.0317</v>
      </c>
      <c r="U742" s="1277">
        <v>59</v>
      </c>
      <c r="V742" s="1220">
        <f t="shared" si="367"/>
      </c>
      <c r="W742" s="1221">
        <v>32302</v>
      </c>
      <c r="X742" s="1221">
        <v>645</v>
      </c>
      <c r="Y742" s="1221">
        <v>151</v>
      </c>
      <c r="Z742" s="1221">
        <v>685</v>
      </c>
      <c r="AA742" s="1221">
        <v>71</v>
      </c>
      <c r="AB742" s="1221">
        <v>12</v>
      </c>
      <c r="AC742" s="1221">
        <v>0</v>
      </c>
      <c r="AD742" s="1221">
        <v>56</v>
      </c>
      <c r="AE742" s="1220">
        <f t="shared" si="181"/>
      </c>
      <c r="AF742" s="1220">
        <f t="shared" si="243"/>
      </c>
      <c r="AG742" s="1241" t="s">
        <v>741</v>
      </c>
      <c r="AH742" s="1273" t="s">
        <v>802</v>
      </c>
      <c r="AI742" s="1273">
        <v>10</v>
      </c>
    </row>
    <row r="743">
      <c r="A743" s="1297"/>
      <c r="B743" s="1259" t="s">
        <v>763</v>
      </c>
      <c r="C743" s="1259" t="s">
        <v>755</v>
      </c>
      <c r="D743" s="1262">
        <f t="shared" si="504"/>
      </c>
      <c r="E743" s="1279">
        <v>878.88</v>
      </c>
      <c r="F743" s="1279">
        <v>2394.01</v>
      </c>
      <c r="G743" s="1276">
        <v>3</v>
      </c>
      <c r="H743" s="1276">
        <v>3</v>
      </c>
      <c r="I743" s="1265">
        <v>7052.7699999999895</v>
      </c>
      <c r="J743" s="1220">
        <f t="shared" si="26"/>
      </c>
      <c r="K743" s="1220">
        <f t="shared" si="274"/>
      </c>
      <c r="L743" s="1220">
        <f t="shared" si="336"/>
      </c>
      <c r="M743" s="1220">
        <f t="shared" si="150"/>
      </c>
      <c r="N743" s="1220">
        <f t="shared" si="212"/>
      </c>
      <c r="O743" s="1239">
        <f t="shared" si="88"/>
      </c>
      <c r="P743" s="1239">
        <f t="shared" si="119"/>
      </c>
      <c r="Q743" s="1239">
        <f t="shared" si="553"/>
      </c>
      <c r="R743" s="1239">
        <f t="shared" si="57"/>
      </c>
      <c r="S743" s="1240">
        <f t="shared" si="305"/>
      </c>
      <c r="T743" s="1270">
        <v>0.0535</v>
      </c>
      <c r="U743" s="1277">
        <v>60</v>
      </c>
      <c r="V743" s="1220">
        <f t="shared" si="367"/>
      </c>
      <c r="W743" s="1221">
        <v>29451</v>
      </c>
      <c r="X743" s="1221">
        <v>499</v>
      </c>
      <c r="Y743" s="1221">
        <v>168</v>
      </c>
      <c r="Z743" s="1221">
        <v>515</v>
      </c>
      <c r="AA743" s="1221">
        <v>79</v>
      </c>
      <c r="AB743" s="1221">
        <v>7</v>
      </c>
      <c r="AC743" s="1221">
        <v>0</v>
      </c>
      <c r="AD743" s="1221">
        <v>59</v>
      </c>
      <c r="AE743" s="1220">
        <f t="shared" si="181"/>
      </c>
      <c r="AF743" s="1220">
        <f t="shared" si="243"/>
      </c>
      <c r="AG743" s="1241" t="s">
        <v>756</v>
      </c>
      <c r="AH743" s="1273" t="s">
        <v>742</v>
      </c>
      <c r="AI743" s="1273">
        <v>6</v>
      </c>
    </row>
    <row r="744">
      <c r="A744" s="1297"/>
      <c r="B744" s="1259" t="s">
        <v>763</v>
      </c>
      <c r="C744" s="1259" t="s">
        <v>758</v>
      </c>
      <c r="D744" s="1262">
        <f t="shared" si="504"/>
      </c>
      <c r="E744" s="1279">
        <v>937.37</v>
      </c>
      <c r="F744" s="1279">
        <v>2408.86</v>
      </c>
      <c r="G744" s="1276">
        <v>5</v>
      </c>
      <c r="H744" s="1276">
        <v>4</v>
      </c>
      <c r="I744" s="1265">
        <v>8692.640000000014</v>
      </c>
      <c r="J744" s="1220">
        <f t="shared" si="26"/>
      </c>
      <c r="K744" s="1220">
        <f t="shared" si="274"/>
      </c>
      <c r="L744" s="1220">
        <f t="shared" si="336"/>
      </c>
      <c r="M744" s="1220">
        <f t="shared" si="150"/>
      </c>
      <c r="N744" s="1220">
        <f t="shared" si="212"/>
      </c>
      <c r="O744" s="1239">
        <f t="shared" si="88"/>
      </c>
      <c r="P744" s="1239">
        <f t="shared" si="119"/>
      </c>
      <c r="Q744" s="1239">
        <f t="shared" si="553"/>
      </c>
      <c r="R744" s="1239">
        <f t="shared" si="57"/>
      </c>
      <c r="S744" s="1240">
        <f t="shared" si="305"/>
      </c>
      <c r="T744" s="1270">
        <v>0.0324</v>
      </c>
      <c r="U744" s="1277">
        <v>62</v>
      </c>
      <c r="V744" s="1220">
        <f t="shared" si="367"/>
      </c>
      <c r="W744" s="1221">
        <v>33040</v>
      </c>
      <c r="X744" s="1221">
        <v>545</v>
      </c>
      <c r="Y744" s="1221">
        <v>148</v>
      </c>
      <c r="Z744" s="1221">
        <v>568</v>
      </c>
      <c r="AA744" s="1221">
        <v>75</v>
      </c>
      <c r="AB744" s="1221">
        <v>3</v>
      </c>
      <c r="AC744" s="1221">
        <v>1</v>
      </c>
      <c r="AD744" s="1221">
        <v>42</v>
      </c>
      <c r="AE744" s="1220">
        <f t="shared" si="181"/>
      </c>
      <c r="AF744" s="1220">
        <f t="shared" si="243"/>
      </c>
      <c r="AG744" s="1241" t="s">
        <v>756</v>
      </c>
      <c r="AH744" s="1273" t="s">
        <v>742</v>
      </c>
      <c r="AI744" s="1273">
        <v>30</v>
      </c>
    </row>
    <row r="745">
      <c r="A745" s="1297"/>
      <c r="B745" s="1280" t="s">
        <v>746</v>
      </c>
      <c r="C745" s="1280"/>
      <c r="D745" s="1281">
        <f>SUM(D741:D744)</f>
      </c>
      <c r="E745" s="1281">
        <f>SUM(E741:E744)</f>
      </c>
      <c r="F745" s="1281">
        <f>SUM(F741:F744)</f>
      </c>
      <c r="G745" s="1281">
        <f>SUM(G741:G744)</f>
      </c>
      <c r="H745" s="1281">
        <f>SUM(H741:H744)</f>
      </c>
      <c r="I745" s="1281">
        <f>SUM(I741:I744)</f>
      </c>
      <c r="J745" s="1284">
        <f t="shared" si="26"/>
      </c>
      <c r="K745" s="1284">
        <f t="shared" si="274"/>
      </c>
      <c r="L745" s="1284">
        <f t="shared" si="336"/>
      </c>
      <c r="M745" s="1284">
        <f t="shared" si="150"/>
      </c>
      <c r="N745" s="1284">
        <f t="shared" si="212"/>
      </c>
      <c r="O745" s="1285">
        <f t="shared" si="88"/>
      </c>
      <c r="P745" s="1285">
        <f t="shared" si="119"/>
      </c>
      <c r="Q745" s="1285">
        <f t="shared" si="553"/>
      </c>
      <c r="R745" s="1285">
        <f t="shared" si="57"/>
      </c>
      <c r="S745" s="1286">
        <f t="shared" si="305"/>
      </c>
      <c r="T745" s="1285">
        <f>AVERAGE(T741:T744)</f>
      </c>
      <c r="U745" s="1287">
        <f>AVERAGE(U741:U744)</f>
      </c>
      <c r="V745" s="1287">
        <f t="shared" si="367"/>
      </c>
      <c r="W745" s="1242">
        <f>SUM(W741:W744)</f>
      </c>
      <c r="X745" s="1242">
        <f>SUM(X741:X744)</f>
      </c>
      <c r="Y745" s="1242">
        <f>SUM(Y741:Y744)</f>
      </c>
      <c r="Z745" s="1242">
        <f>SUM(Z741:Z744)</f>
      </c>
      <c r="AA745" s="1242">
        <f>SUM(AA741:AA744)</f>
      </c>
      <c r="AB745" s="1242">
        <f>SUM(AB741:AB744)</f>
      </c>
      <c r="AC745" s="1242">
        <f>SUM(AC741:AC744)</f>
      </c>
      <c r="AD745" s="1242">
        <f>SUM(AD741:AD744)</f>
      </c>
      <c r="AE745" s="1284">
        <f t="shared" si="181"/>
      </c>
      <c r="AF745" s="1288">
        <f t="shared" si="243"/>
      </c>
      <c r="AG745" s="1289"/>
      <c r="AH745" s="1289"/>
      <c r="AI745" s="1242">
        <f>SUM(AI741:AI744)</f>
      </c>
    </row>
    <row customHeight="true" ht="18.452380952380953" r="746">
      <c r="A746" s="1297"/>
      <c r="B746" s="1186" t="s">
        <v>739</v>
      </c>
      <c r="C746" s="1307" t="s">
        <v>759</v>
      </c>
      <c r="D746" s="1262">
        <f t="shared" ref="D746:D749" si="505">E746+F746</f>
      </c>
      <c r="E746" s="1279">
        <v>877.26</v>
      </c>
      <c r="F746" s="1279">
        <v>2416.74</v>
      </c>
      <c r="G746" s="1279">
        <v>2</v>
      </c>
      <c r="H746" s="1276">
        <v>2</v>
      </c>
      <c r="I746" s="1265">
        <v>3501.720000000001</v>
      </c>
      <c r="J746" s="1220">
        <f t="shared" si="26"/>
      </c>
      <c r="K746" s="1220">
        <f t="shared" si="274"/>
      </c>
      <c r="L746" s="1220">
        <f t="shared" si="336"/>
      </c>
      <c r="M746" s="1220">
        <f t="shared" si="150"/>
      </c>
      <c r="N746" s="1220">
        <f t="shared" si="212"/>
      </c>
      <c r="O746" s="1239">
        <f t="shared" si="88"/>
      </c>
      <c r="P746" s="1239">
        <f t="shared" si="119"/>
      </c>
      <c r="Q746" s="1239">
        <f t="shared" si="553"/>
      </c>
      <c r="R746" s="1239">
        <f t="shared" si="57"/>
      </c>
      <c r="S746" s="1240">
        <f t="shared" si="305"/>
      </c>
      <c r="T746" s="1270">
        <v>0.0357</v>
      </c>
      <c r="U746" s="1277">
        <v>62</v>
      </c>
      <c r="V746" s="1220">
        <f t="shared" si="367"/>
      </c>
      <c r="W746" s="1221">
        <v>29898</v>
      </c>
      <c r="X746" s="1221">
        <v>460</v>
      </c>
      <c r="Y746" s="1221">
        <v>140</v>
      </c>
      <c r="Z746" s="1221">
        <v>468</v>
      </c>
      <c r="AA746" s="1221">
        <v>67</v>
      </c>
      <c r="AB746" s="1221">
        <v>5</v>
      </c>
      <c r="AC746" s="1221">
        <v>5</v>
      </c>
      <c r="AD746" s="1221">
        <v>44</v>
      </c>
      <c r="AE746" s="1220">
        <f t="shared" si="181"/>
      </c>
      <c r="AF746" s="1220">
        <f t="shared" si="243"/>
      </c>
      <c r="AG746" s="1241" t="s">
        <v>756</v>
      </c>
      <c r="AH746" s="1241" t="s">
        <v>742</v>
      </c>
      <c r="AI746" s="1273">
        <v>24</v>
      </c>
    </row>
    <row r="747">
      <c r="A747" s="1297"/>
      <c r="B747" s="1186" t="s">
        <v>739</v>
      </c>
      <c r="C747" s="1259" t="s">
        <v>761</v>
      </c>
      <c r="D747" s="1262">
        <f t="shared" si="505"/>
      </c>
      <c r="E747" s="1275">
        <v>876.13</v>
      </c>
      <c r="F747" s="1275">
        <v>2093.99</v>
      </c>
      <c r="G747" s="1276">
        <v>1</v>
      </c>
      <c r="H747" s="1276">
        <v>1</v>
      </c>
      <c r="I747" s="1265">
        <v>1351.3500000000058</v>
      </c>
      <c r="J747" s="1220">
        <f t="shared" si="26"/>
      </c>
      <c r="K747" s="1220">
        <f t="shared" si="274"/>
      </c>
      <c r="L747" s="1220">
        <f t="shared" si="336"/>
      </c>
      <c r="M747" s="1220">
        <f t="shared" si="150"/>
      </c>
      <c r="N747" s="1220">
        <f t="shared" si="212"/>
      </c>
      <c r="O747" s="1239">
        <f t="shared" si="88"/>
      </c>
      <c r="P747" s="1239">
        <f t="shared" si="119"/>
      </c>
      <c r="Q747" s="1239">
        <f t="shared" si="553"/>
      </c>
      <c r="R747" s="1239">
        <f t="shared" si="57"/>
      </c>
      <c r="S747" s="1240">
        <f t="shared" si="305"/>
      </c>
      <c r="T747" s="1270">
        <v>0.0328</v>
      </c>
      <c r="U747" s="1277">
        <v>62</v>
      </c>
      <c r="V747" s="1220">
        <f t="shared" si="367"/>
      </c>
      <c r="W747" s="1221">
        <v>24540</v>
      </c>
      <c r="X747" s="1221">
        <v>398</v>
      </c>
      <c r="Y747" s="1221">
        <v>120</v>
      </c>
      <c r="Z747" s="1221">
        <v>420</v>
      </c>
      <c r="AA747" s="1221">
        <v>57</v>
      </c>
      <c r="AB747" s="1221">
        <v>4</v>
      </c>
      <c r="AC747" s="1221">
        <v>1</v>
      </c>
      <c r="AD747" s="1221">
        <v>42</v>
      </c>
      <c r="AE747" s="1220">
        <f t="shared" si="181"/>
      </c>
      <c r="AF747" s="1220">
        <f t="shared" si="243"/>
      </c>
      <c r="AG747" s="1241" t="s">
        <v>756</v>
      </c>
      <c r="AH747" s="1273" t="s">
        <v>742</v>
      </c>
      <c r="AI747" s="1273">
        <v>18</v>
      </c>
    </row>
    <row r="748">
      <c r="A748" s="1297"/>
      <c r="B748" s="1186" t="s">
        <v>739</v>
      </c>
      <c r="C748" s="1259" t="s">
        <v>762</v>
      </c>
      <c r="D748" s="1262">
        <f t="shared" si="505"/>
      </c>
      <c r="E748" s="1275">
        <v>792.76</v>
      </c>
      <c r="F748" s="1275">
        <v>1768.87</v>
      </c>
      <c r="G748" s="1276">
        <v>4</v>
      </c>
      <c r="H748" s="1276">
        <v>3</v>
      </c>
      <c r="I748" s="1265">
        <v>7657.419999999998</v>
      </c>
      <c r="J748" s="1220">
        <f t="shared" si="26"/>
      </c>
      <c r="K748" s="1220">
        <f t="shared" si="274"/>
      </c>
      <c r="L748" s="1220">
        <f t="shared" si="336"/>
      </c>
      <c r="M748" s="1220">
        <f t="shared" si="150"/>
      </c>
      <c r="N748" s="1220">
        <f t="shared" si="212"/>
      </c>
      <c r="O748" s="1239">
        <f t="shared" si="88"/>
      </c>
      <c r="P748" s="1239">
        <f t="shared" si="119"/>
      </c>
      <c r="Q748" s="1239">
        <f t="shared" si="553"/>
      </c>
      <c r="R748" s="1239">
        <f t="shared" si="57"/>
      </c>
      <c r="S748" s="1240">
        <f t="shared" si="305"/>
      </c>
      <c r="T748" s="1270">
        <v>0.0348</v>
      </c>
      <c r="U748" s="1277">
        <v>63</v>
      </c>
      <c r="V748" s="1220">
        <f t="shared" si="367"/>
      </c>
      <c r="W748" s="1221">
        <v>23446</v>
      </c>
      <c r="X748" s="1221">
        <v>316</v>
      </c>
      <c r="Y748" s="1221">
        <v>103</v>
      </c>
      <c r="Z748" s="1221">
        <v>314</v>
      </c>
      <c r="AA748" s="1221">
        <v>43</v>
      </c>
      <c r="AB748" s="1221">
        <v>7</v>
      </c>
      <c r="AC748" s="1221">
        <v>2</v>
      </c>
      <c r="AD748" s="1221">
        <v>43</v>
      </c>
      <c r="AE748" s="1220">
        <f t="shared" si="181"/>
      </c>
      <c r="AF748" s="1220">
        <f t="shared" si="243"/>
      </c>
      <c r="AG748" s="1241" t="s">
        <v>756</v>
      </c>
      <c r="AH748" s="1273" t="s">
        <v>742</v>
      </c>
      <c r="AI748" s="1273">
        <v>20</v>
      </c>
    </row>
    <row r="749">
      <c r="A749" s="1297"/>
      <c r="B749" s="1186" t="s">
        <v>739</v>
      </c>
      <c r="C749" s="1259" t="s">
        <v>764</v>
      </c>
      <c r="D749" s="1262">
        <f t="shared" si="505"/>
      </c>
      <c r="E749" s="1275">
        <v>862.85</v>
      </c>
      <c r="F749" s="1275">
        <v>1984.4</v>
      </c>
      <c r="G749" s="1276">
        <v>5</v>
      </c>
      <c r="H749" s="1276">
        <v>3</v>
      </c>
      <c r="I749" s="1265">
        <v>9703.990000000005</v>
      </c>
      <c r="J749" s="1220">
        <f t="shared" si="26"/>
      </c>
      <c r="K749" s="1220">
        <f t="shared" si="274"/>
      </c>
      <c r="L749" s="1220">
        <f t="shared" si="336"/>
      </c>
      <c r="M749" s="1220">
        <f t="shared" si="150"/>
      </c>
      <c r="N749" s="1220">
        <f t="shared" si="212"/>
      </c>
      <c r="O749" s="1239">
        <f t="shared" si="88"/>
      </c>
      <c r="P749" s="1239">
        <f t="shared" si="119"/>
      </c>
      <c r="Q749" s="1239">
        <f t="shared" si="553"/>
      </c>
      <c r="R749" s="1239">
        <f t="shared" si="57"/>
      </c>
      <c r="S749" s="1240">
        <f t="shared" si="305"/>
      </c>
      <c r="T749" s="1270">
        <v>0.0223</v>
      </c>
      <c r="U749" s="1277">
        <v>63</v>
      </c>
      <c r="V749" s="1220">
        <f t="shared" si="367"/>
      </c>
      <c r="W749" s="1221">
        <v>26248</v>
      </c>
      <c r="X749" s="1221">
        <v>391</v>
      </c>
      <c r="Y749" s="1221">
        <v>95</v>
      </c>
      <c r="Z749" s="1221">
        <v>398</v>
      </c>
      <c r="AA749" s="1221">
        <v>66</v>
      </c>
      <c r="AB749" s="1221">
        <v>3</v>
      </c>
      <c r="AC749" s="1221">
        <v>1</v>
      </c>
      <c r="AD749" s="1221">
        <v>31</v>
      </c>
      <c r="AE749" s="1220">
        <f t="shared" si="181"/>
      </c>
      <c r="AF749" s="1220">
        <f t="shared" si="243"/>
      </c>
      <c r="AG749" s="1241" t="s">
        <v>756</v>
      </c>
      <c r="AH749" s="1273" t="s">
        <v>742</v>
      </c>
      <c r="AI749" s="1273">
        <v>21</v>
      </c>
    </row>
    <row r="750">
      <c r="A750" s="1297"/>
      <c r="B750" s="1280" t="s">
        <v>746</v>
      </c>
      <c r="C750" s="1280"/>
      <c r="D750" s="1281">
        <f>SUM(D746:D749)</f>
      </c>
      <c r="E750" s="1281">
        <f>SUM(E746:E749)</f>
      </c>
      <c r="F750" s="1281">
        <f>SUM(F746:F749)</f>
      </c>
      <c r="G750" s="1281">
        <f>SUM(G746:G749)</f>
      </c>
      <c r="H750" s="1281">
        <f>SUM(H746:H749)</f>
      </c>
      <c r="I750" s="1281">
        <f>SUM(I746:I749)</f>
      </c>
      <c r="J750" s="1284">
        <f t="shared" si="26"/>
      </c>
      <c r="K750" s="1284">
        <f t="shared" si="274"/>
      </c>
      <c r="L750" s="1284">
        <f t="shared" si="336"/>
      </c>
      <c r="M750" s="1284">
        <f t="shared" si="150"/>
      </c>
      <c r="N750" s="1284">
        <f t="shared" si="212"/>
      </c>
      <c r="O750" s="1285">
        <f t="shared" si="88"/>
      </c>
      <c r="P750" s="1285">
        <f t="shared" si="119"/>
      </c>
      <c r="Q750" s="1285">
        <f t="shared" si="553"/>
      </c>
      <c r="R750" s="1285">
        <f t="shared" si="57"/>
      </c>
      <c r="S750" s="1286">
        <f t="shared" si="305"/>
      </c>
      <c r="T750" s="1285">
        <f>AVERAGE(T746:T749)</f>
      </c>
      <c r="U750" s="1287">
        <f>AVERAGE(U746:U749)</f>
      </c>
      <c r="V750" s="1287">
        <f t="shared" si="367"/>
      </c>
      <c r="W750" s="1242">
        <f>SUM(W746:W749)</f>
      </c>
      <c r="X750" s="1242">
        <f>SUM(X746:X749)</f>
      </c>
      <c r="Y750" s="1242">
        <f>SUM(Y746:Y749)</f>
      </c>
      <c r="Z750" s="1242">
        <f>SUM(Z746:Z749)</f>
      </c>
      <c r="AA750" s="1242">
        <f>SUM(AA746:AA749)</f>
      </c>
      <c r="AB750" s="1242">
        <f>SUM(AB746:AB749)</f>
      </c>
      <c r="AC750" s="1242">
        <f>SUM(AC746:AC749)</f>
      </c>
      <c r="AD750" s="1242">
        <f>SUM(AD746:AD749)</f>
      </c>
      <c r="AE750" s="1284">
        <f t="shared" si="181"/>
      </c>
      <c r="AF750" s="1288">
        <f t="shared" si="243"/>
      </c>
      <c r="AG750" s="1289"/>
      <c r="AH750" s="1289"/>
      <c r="AI750" s="1242">
        <f>SUM(AI746:AI749)</f>
      </c>
    </row>
    <row r="751">
      <c r="A751" s="1297"/>
      <c r="B751" s="1259" t="s">
        <v>772</v>
      </c>
      <c r="C751" s="1259" t="s">
        <v>765</v>
      </c>
      <c r="D751" s="1262">
        <f t="shared" ref="D751:D754" si="506">E751+F751</f>
      </c>
      <c r="E751" s="1275">
        <v>1002.79</v>
      </c>
      <c r="F751" s="1275">
        <v>2298.55</v>
      </c>
      <c r="G751" s="1276">
        <v>2</v>
      </c>
      <c r="H751" s="1276">
        <v>1</v>
      </c>
      <c r="I751" s="1265">
        <v>2932.4600000000064</v>
      </c>
      <c r="J751" s="1220">
        <f t="shared" si="26"/>
      </c>
      <c r="K751" s="1220">
        <f t="shared" si="274"/>
      </c>
      <c r="L751" s="1220">
        <f t="shared" si="336"/>
      </c>
      <c r="M751" s="1220">
        <f t="shared" si="150"/>
      </c>
      <c r="N751" s="1220">
        <f t="shared" si="212"/>
      </c>
      <c r="O751" s="1239">
        <f t="shared" si="88"/>
      </c>
      <c r="P751" s="1239">
        <f t="shared" si="119"/>
      </c>
      <c r="Q751" s="1239">
        <f t="shared" si="553"/>
      </c>
      <c r="R751" s="1239">
        <f t="shared" si="57"/>
      </c>
      <c r="S751" s="1240">
        <f t="shared" si="305"/>
      </c>
      <c r="T751" s="1270">
        <v>0.0375</v>
      </c>
      <c r="U751" s="1277">
        <v>63</v>
      </c>
      <c r="V751" s="1220">
        <f t="shared" si="367"/>
      </c>
      <c r="W751" s="1221">
        <v>27846</v>
      </c>
      <c r="X751" s="1221">
        <v>401</v>
      </c>
      <c r="Y751" s="1221">
        <v>122</v>
      </c>
      <c r="Z751" s="1221">
        <v>401</v>
      </c>
      <c r="AA751" s="1221">
        <v>53</v>
      </c>
      <c r="AB751" s="1221">
        <v>11</v>
      </c>
      <c r="AC751" s="1221">
        <v>1</v>
      </c>
      <c r="AD751" s="1221">
        <v>32</v>
      </c>
      <c r="AE751" s="1220">
        <f t="shared" si="181"/>
      </c>
      <c r="AF751" s="1220">
        <f t="shared" si="243"/>
      </c>
      <c r="AG751" s="1241" t="s">
        <v>756</v>
      </c>
      <c r="AH751" s="1273" t="s">
        <v>742</v>
      </c>
      <c r="AI751" s="1273">
        <v>21</v>
      </c>
    </row>
    <row r="752">
      <c r="A752" s="1297"/>
      <c r="B752" s="1259" t="s">
        <v>772</v>
      </c>
      <c r="C752" s="1259" t="s">
        <v>766</v>
      </c>
      <c r="D752" s="1262">
        <f t="shared" si="506"/>
      </c>
      <c r="E752" s="1275">
        <v>788.82</v>
      </c>
      <c r="F752" s="1275">
        <v>2003.68</v>
      </c>
      <c r="G752" s="1279">
        <v>8</v>
      </c>
      <c r="H752" s="1276">
        <v>6</v>
      </c>
      <c r="I752" s="1265">
        <v>16544.17</v>
      </c>
      <c r="J752" s="1220">
        <f t="shared" si="26"/>
      </c>
      <c r="K752" s="1220">
        <f t="shared" si="274"/>
      </c>
      <c r="L752" s="1220">
        <f t="shared" si="336"/>
      </c>
      <c r="M752" s="1220">
        <f t="shared" si="150"/>
      </c>
      <c r="N752" s="1220">
        <f t="shared" si="212"/>
      </c>
      <c r="O752" s="1239">
        <f t="shared" si="88"/>
      </c>
      <c r="P752" s="1239">
        <f t="shared" si="119"/>
      </c>
      <c r="Q752" s="1239">
        <f t="shared" si="553"/>
      </c>
      <c r="R752" s="1239">
        <f t="shared" si="57"/>
      </c>
      <c r="S752" s="1240">
        <f t="shared" si="305"/>
      </c>
      <c r="T752" s="1270">
        <v>0.0196</v>
      </c>
      <c r="U752" s="1277">
        <v>63</v>
      </c>
      <c r="V752" s="1220">
        <f t="shared" si="367"/>
      </c>
      <c r="W752" s="1221">
        <v>28776</v>
      </c>
      <c r="X752" s="1221">
        <v>618</v>
      </c>
      <c r="Y752" s="1221">
        <v>119</v>
      </c>
      <c r="Z752" s="1221">
        <v>637</v>
      </c>
      <c r="AA752" s="1221">
        <v>71</v>
      </c>
      <c r="AB752" s="1221">
        <v>12</v>
      </c>
      <c r="AC752" s="1221">
        <v>0</v>
      </c>
      <c r="AD752" s="1221">
        <v>34</v>
      </c>
      <c r="AE752" s="1220">
        <f t="shared" si="181"/>
      </c>
      <c r="AF752" s="1220">
        <f t="shared" si="243"/>
      </c>
      <c r="AG752" s="1241" t="s">
        <v>756</v>
      </c>
      <c r="AH752" s="1273" t="s">
        <v>742</v>
      </c>
      <c r="AI752" s="1273">
        <v>18</v>
      </c>
    </row>
    <row r="753">
      <c r="A753" s="1297"/>
      <c r="B753" s="1259" t="s">
        <v>772</v>
      </c>
      <c r="C753" s="1259" t="s">
        <v>767</v>
      </c>
      <c r="D753" s="1262">
        <f t="shared" si="506"/>
      </c>
      <c r="E753" s="1275">
        <v>514.08</v>
      </c>
      <c r="F753" s="1275">
        <v>1310.66</v>
      </c>
      <c r="G753" s="1279">
        <v>2</v>
      </c>
      <c r="H753" s="1276">
        <v>1</v>
      </c>
      <c r="I753" s="1265">
        <v>5418.5199999999895</v>
      </c>
      <c r="J753" s="1220">
        <f t="shared" si="26"/>
      </c>
      <c r="K753" s="1220">
        <f t="shared" si="274"/>
      </c>
      <c r="L753" s="1220">
        <f t="shared" si="336"/>
      </c>
      <c r="M753" s="1220">
        <f t="shared" si="150"/>
      </c>
      <c r="N753" s="1220">
        <f t="shared" si="212"/>
      </c>
      <c r="O753" s="1239">
        <f t="shared" si="88"/>
      </c>
      <c r="P753" s="1239">
        <f t="shared" si="119"/>
      </c>
      <c r="Q753" s="1239">
        <f t="shared" si="553"/>
      </c>
      <c r="R753" s="1239">
        <f t="shared" si="57"/>
      </c>
      <c r="S753" s="1240">
        <f t="shared" si="305"/>
      </c>
      <c r="T753" s="1270">
        <v>0.0217</v>
      </c>
      <c r="U753" s="1277">
        <v>64</v>
      </c>
      <c r="V753" s="1220">
        <f t="shared" si="367"/>
      </c>
      <c r="W753" s="1221">
        <v>19907</v>
      </c>
      <c r="X753" s="1221">
        <v>416</v>
      </c>
      <c r="Y753" s="1221">
        <v>70</v>
      </c>
      <c r="Z753" s="1221">
        <v>440</v>
      </c>
      <c r="AA753" s="1221">
        <v>42</v>
      </c>
      <c r="AB753" s="1221">
        <v>6</v>
      </c>
      <c r="AC753" s="1221">
        <v>1</v>
      </c>
      <c r="AD753" s="1221">
        <v>24</v>
      </c>
      <c r="AE753" s="1220">
        <f t="shared" si="181"/>
      </c>
      <c r="AF753" s="1220">
        <f t="shared" si="243"/>
      </c>
      <c r="AG753" s="1241" t="s">
        <v>756</v>
      </c>
      <c r="AH753" s="1273" t="s">
        <v>742</v>
      </c>
      <c r="AI753" s="1273">
        <v>10</v>
      </c>
    </row>
    <row r="754">
      <c r="A754" s="1297"/>
      <c r="B754" s="1259" t="s">
        <v>772</v>
      </c>
      <c r="C754" s="1259" t="s">
        <v>768</v>
      </c>
      <c r="D754" s="1262">
        <f t="shared" si="506"/>
      </c>
      <c r="E754" s="1275">
        <v>301.57</v>
      </c>
      <c r="F754" s="1275">
        <v>479.14</v>
      </c>
      <c r="G754" s="1276">
        <v>1</v>
      </c>
      <c r="H754" s="1276">
        <v>1</v>
      </c>
      <c r="I754" s="1265">
        <v>1647.3600000000151</v>
      </c>
      <c r="J754" s="1220">
        <f t="shared" si="26"/>
      </c>
      <c r="K754" s="1220">
        <f t="shared" si="274"/>
      </c>
      <c r="L754" s="1220">
        <f t="shared" si="336"/>
      </c>
      <c r="M754" s="1220">
        <f t="shared" si="150"/>
      </c>
      <c r="N754" s="1220">
        <f t="shared" si="212"/>
      </c>
      <c r="O754" s="1239">
        <f t="shared" si="88"/>
      </c>
      <c r="P754" s="1239">
        <f t="shared" si="119"/>
      </c>
      <c r="Q754" s="1239">
        <f t="shared" si="553"/>
      </c>
      <c r="R754" s="1239">
        <f t="shared" si="57"/>
      </c>
      <c r="S754" s="1240">
        <f t="shared" si="305"/>
      </c>
      <c r="T754" s="1270">
        <v>0.0281</v>
      </c>
      <c r="U754" s="1277">
        <v>64</v>
      </c>
      <c r="V754" s="1220">
        <f t="shared" si="367"/>
      </c>
      <c r="W754" s="1221">
        <v>9093</v>
      </c>
      <c r="X754" s="1221">
        <v>290</v>
      </c>
      <c r="Y754" s="1221">
        <v>45</v>
      </c>
      <c r="Z754" s="1221">
        <v>351</v>
      </c>
      <c r="AA754" s="1221">
        <v>35</v>
      </c>
      <c r="AB754" s="1221">
        <v>3</v>
      </c>
      <c r="AC754" s="1221">
        <v>1</v>
      </c>
      <c r="AD754" s="1221">
        <v>17</v>
      </c>
      <c r="AE754" s="1220">
        <f t="shared" si="181"/>
      </c>
      <c r="AF754" s="1220">
        <f t="shared" si="243"/>
      </c>
      <c r="AG754" s="1241" t="s">
        <v>756</v>
      </c>
      <c r="AH754" s="1273" t="s">
        <v>742</v>
      </c>
      <c r="AI754" s="1273">
        <v>7</v>
      </c>
    </row>
    <row r="755">
      <c r="A755" s="1297"/>
      <c r="B755" s="1280" t="s">
        <v>746</v>
      </c>
      <c r="C755" s="1280"/>
      <c r="D755" s="1281">
        <f>SUM(D751:D754)</f>
      </c>
      <c r="E755" s="1282">
        <f>SUM(E751:E754)</f>
      </c>
      <c r="F755" s="1282">
        <f>SUM(F751:F754)</f>
      </c>
      <c r="G755" s="1282">
        <f>SUM(G751:G754)</f>
      </c>
      <c r="H755" s="1282">
        <f>SUM(H751:H754)</f>
      </c>
      <c r="I755" s="1282">
        <f>SUM(I751:I754)</f>
      </c>
      <c r="J755" s="1284">
        <f t="shared" si="26"/>
      </c>
      <c r="K755" s="1284">
        <f t="shared" si="274"/>
      </c>
      <c r="L755" s="1284">
        <f t="shared" si="336"/>
      </c>
      <c r="M755" s="1284">
        <f t="shared" si="150"/>
      </c>
      <c r="N755" s="1284">
        <f t="shared" si="212"/>
      </c>
      <c r="O755" s="1285">
        <f t="shared" si="88"/>
      </c>
      <c r="P755" s="1285">
        <f t="shared" si="119"/>
      </c>
      <c r="Q755" s="1285">
        <f t="shared" si="553"/>
      </c>
      <c r="R755" s="1285">
        <f t="shared" si="57"/>
      </c>
      <c r="S755" s="1286">
        <f t="shared" si="305"/>
      </c>
      <c r="T755" s="1285">
        <f>AVERAGE(T751:T754)</f>
      </c>
      <c r="U755" s="1287">
        <f>AVERAGE(U751:U754)</f>
      </c>
      <c r="V755" s="1287">
        <f t="shared" si="367"/>
      </c>
      <c r="W755" s="1242">
        <f>SUM(W751:W754)</f>
      </c>
      <c r="X755" s="1242">
        <f>SUM(X751:X754)</f>
      </c>
      <c r="Y755" s="1242">
        <f>SUM(Y751:Y754)</f>
      </c>
      <c r="Z755" s="1242">
        <f>SUM(Z751:Z754)</f>
      </c>
      <c r="AA755" s="1242">
        <f>SUM(AA751:AA754)</f>
      </c>
      <c r="AB755" s="1242">
        <f>SUM(AB751:AB754)</f>
      </c>
      <c r="AC755" s="1242">
        <f>SUM(AC751:AC754)</f>
      </c>
      <c r="AD755" s="1242">
        <f>SUM(AD751:AD754)</f>
      </c>
      <c r="AE755" s="1284">
        <f t="shared" si="181"/>
      </c>
      <c r="AF755" s="1288">
        <f t="shared" si="243"/>
      </c>
      <c r="AG755" s="1289"/>
      <c r="AH755" s="1289"/>
      <c r="AI755" s="1242">
        <f>SUM(AI751:AI754)</f>
      </c>
    </row>
    <row r="756">
      <c r="A756" s="1297"/>
      <c r="B756" s="1201" t="s">
        <v>769</v>
      </c>
      <c r="C756" s="1201"/>
      <c r="D756" s="1290">
        <f>D740+D735+D750+D745+D755</f>
      </c>
      <c r="E756" s="1291">
        <f>E740+E735+E750+E745+E755</f>
      </c>
      <c r="F756" s="1291">
        <f>F740+F735+F750+F745+F755</f>
      </c>
      <c r="G756" s="1291">
        <f>G740+G735+G750+G745+G755</f>
      </c>
      <c r="H756" s="1291">
        <f>H740+H735+H750+H745+H755</f>
      </c>
      <c r="I756" s="1291">
        <f>I740+I735+I750+I745+I755</f>
      </c>
      <c r="J756" s="1292">
        <f t="shared" si="26"/>
      </c>
      <c r="K756" s="1292">
        <f t="shared" si="274"/>
      </c>
      <c r="L756" s="1292">
        <f t="shared" si="336"/>
      </c>
      <c r="M756" s="1292">
        <f t="shared" si="150"/>
      </c>
      <c r="N756" s="1292">
        <f t="shared" si="212"/>
      </c>
      <c r="O756" s="1293">
        <f t="shared" si="88"/>
      </c>
      <c r="P756" s="1293">
        <f t="shared" si="119"/>
      </c>
      <c r="Q756" s="1293">
        <f t="shared" si="553"/>
      </c>
      <c r="R756" s="1293">
        <f t="shared" si="57"/>
      </c>
      <c r="S756" s="1294">
        <f t="shared" si="305"/>
      </c>
      <c r="T756" s="1292">
        <f>(T740+T735+T750+T745+T755)/5</f>
      </c>
      <c r="U756" s="1292">
        <f>(U740+U735+U750+U745+U755)/5</f>
      </c>
      <c r="V756" s="1292">
        <f>(V740+V735+V750+V745+V755)/5</f>
      </c>
      <c r="W756" s="1291">
        <f>W740+W735+W750+W745+W755</f>
      </c>
      <c r="X756" s="1291">
        <f>X740+X735+X750+X745+X755</f>
      </c>
      <c r="Y756" s="1291">
        <f>Y740+Y735+Y750+Y745+Y755</f>
      </c>
      <c r="Z756" s="1291">
        <f>Z740+Z735+Z750+Z745+Z755</f>
      </c>
      <c r="AA756" s="1291">
        <f>AA740+AA735+AA750+AA745+AA755</f>
      </c>
      <c r="AB756" s="1291">
        <f>AB740+AB735+AB750+AB745+AB755</f>
      </c>
      <c r="AC756" s="1291">
        <f>AC740+AC735+AC750+AC745+AC755</f>
      </c>
      <c r="AD756" s="1291">
        <f>AD740+AD735+AD750+AD745+AD755</f>
      </c>
      <c r="AE756" s="1292">
        <f t="shared" si="181"/>
      </c>
      <c r="AF756" s="1295">
        <f t="shared" si="243"/>
      </c>
      <c r="AG756" s="1296"/>
      <c r="AH756" s="1296"/>
      <c r="AI756" s="1291">
        <f>AI740+AI735+AI750+AI745+AI755</f>
      </c>
    </row>
    <row customHeight="true" ht="18.452380952380953" r="757">
      <c r="A757" s="1155" t="s">
        <v>700</v>
      </c>
      <c r="B757" s="1155" t="s">
        <v>701</v>
      </c>
      <c r="C757" s="1155"/>
      <c r="D757" s="1245" t="s">
        <v>702</v>
      </c>
      <c r="E757" s="1245"/>
      <c r="F757" s="1245"/>
      <c r="G757" s="1245"/>
      <c r="H757" s="1245"/>
      <c r="I757" s="1245"/>
      <c r="J757" s="1245"/>
      <c r="K757" s="1245"/>
      <c r="L757" s="1245"/>
      <c r="M757" s="1245"/>
      <c r="N757" s="1247" t="s">
        <v>703</v>
      </c>
      <c r="O757" s="1247"/>
      <c r="P757" s="1247"/>
      <c r="Q757" s="1247"/>
      <c r="R757" s="1247"/>
      <c r="S757" s="1247"/>
      <c r="T757" s="1247"/>
      <c r="U757" s="1247"/>
      <c r="V757" s="1247"/>
      <c r="W757" s="1247"/>
      <c r="X757" s="1247"/>
      <c r="Y757" s="1247"/>
      <c r="Z757" s="1247"/>
      <c r="AA757" s="1247"/>
      <c r="AB757" s="1247"/>
      <c r="AC757" s="1247"/>
      <c r="AD757" s="1247"/>
      <c r="AE757" s="1247"/>
      <c r="AF757" s="1247"/>
      <c r="AG757" s="1247"/>
      <c r="AH757" s="1247"/>
      <c r="AI757" s="1248"/>
    </row>
    <row customHeight="true" ht="18.452380952380953" r="758">
      <c r="A758" s="1155"/>
      <c r="B758" s="1155" t="s">
        <v>704</v>
      </c>
      <c r="C758" s="1155" t="s">
        <v>705</v>
      </c>
      <c r="D758" s="1249" t="s">
        <v>706</v>
      </c>
      <c r="E758" s="1250" t="s">
        <v>707</v>
      </c>
      <c r="F758" s="1250" t="s">
        <v>708</v>
      </c>
      <c r="G758" s="1251" t="s">
        <v>709</v>
      </c>
      <c r="H758" s="1252" t="s">
        <v>710</v>
      </c>
      <c r="I758" s="1253" t="s">
        <v>711</v>
      </c>
      <c r="J758" s="1254" t="s">
        <v>712</v>
      </c>
      <c r="K758" s="1254" t="s">
        <v>713</v>
      </c>
      <c r="L758" s="1254" t="s">
        <v>714</v>
      </c>
      <c r="M758" s="1254" t="s">
        <v>715</v>
      </c>
      <c r="N758" s="1247" t="s">
        <v>716</v>
      </c>
      <c r="O758" s="1255" t="s">
        <v>717</v>
      </c>
      <c r="P758" s="1255" t="s">
        <v>718</v>
      </c>
      <c r="Q758" s="1255" t="s">
        <v>719</v>
      </c>
      <c r="R758" s="1255" t="s">
        <v>720</v>
      </c>
      <c r="S758" s="1256" t="s">
        <v>721</v>
      </c>
      <c r="T758" s="1255" t="s">
        <v>722</v>
      </c>
      <c r="U758" s="1257" t="s">
        <v>723</v>
      </c>
      <c r="V758" s="1247" t="s">
        <v>724</v>
      </c>
      <c r="W758" s="1256" t="s">
        <v>725</v>
      </c>
      <c r="X758" s="1256" t="s">
        <v>726</v>
      </c>
      <c r="Y758" s="1256" t="s">
        <v>727</v>
      </c>
      <c r="Z758" s="1256" t="s">
        <v>728</v>
      </c>
      <c r="AA758" s="1256" t="s">
        <v>729</v>
      </c>
      <c r="AB758" s="1256" t="s">
        <v>730</v>
      </c>
      <c r="AC758" s="1256" t="s">
        <v>731</v>
      </c>
      <c r="AD758" s="1256" t="s">
        <v>732</v>
      </c>
      <c r="AE758" s="1256" t="s">
        <v>733</v>
      </c>
      <c r="AF758" s="1247" t="s">
        <v>734</v>
      </c>
      <c r="AG758" s="1248" t="s">
        <v>735</v>
      </c>
      <c r="AH758" s="1248" t="s">
        <v>736</v>
      </c>
      <c r="AI758" s="1248" t="s">
        <v>737</v>
      </c>
    </row>
    <row customHeight="true" ht="18.452380952380953" r="759">
      <c r="A759" s="1297" t="s">
        <v>803</v>
      </c>
      <c r="B759" s="1307" t="s">
        <v>763</v>
      </c>
      <c r="C759" s="1300" t="s">
        <v>740</v>
      </c>
      <c r="D759" s="1261">
        <f t="shared" ref="D759:D762" si="507">E759+F759</f>
      </c>
      <c r="E759" s="1308">
        <v>726.58</v>
      </c>
      <c r="F759" s="1308">
        <v>1538.34</v>
      </c>
      <c r="G759" s="1269">
        <v>1</v>
      </c>
      <c r="H759" s="1298">
        <v>1</v>
      </c>
      <c r="I759" s="1299">
        <v>2825.27</v>
      </c>
      <c r="J759" s="1220">
        <f t="shared" ref="J759:J784" si="27">I759/D759</f>
      </c>
      <c r="K759" s="1220">
        <f t="shared" ref="K759:K784" si="275">D759/G759</f>
      </c>
      <c r="L759" s="1220">
        <f t="shared" ref="L759:L784" si="337">D759/H759</f>
      </c>
      <c r="M759" s="1220">
        <f t="shared" ref="M759:M784" si="151">I759/G759</f>
      </c>
      <c r="N759" s="1220">
        <f t="shared" ref="N759:N784" si="213">D759/X759</f>
      </c>
      <c r="O759" s="1239">
        <f t="shared" ref="O759:O784" si="89">S759/W759*1</f>
      </c>
      <c r="P759" s="1239">
        <f t="shared" ref="P759:P784" si="120">X759/W759</f>
      </c>
      <c r="Q759" s="1239">
        <f t="shared" ref="Q759:Q784" si="554">Z759/W759</f>
      </c>
      <c r="R759" s="1239">
        <f t="shared" ref="R759:R784" si="58">AA759/Z759</f>
      </c>
      <c r="S759" s="1240">
        <f t="shared" ref="S759:S784" si="306">Y759/T759</f>
      </c>
      <c r="T759" s="1270">
        <v>0.0263</v>
      </c>
      <c r="U759" s="1277">
        <v>25</v>
      </c>
      <c r="V759" s="1266">
        <f t="shared" ref="V759:V783" si="368">(D759/W759)*1000</f>
      </c>
      <c r="W759" s="1240">
        <v>21275</v>
      </c>
      <c r="X759" s="1240">
        <v>806</v>
      </c>
      <c r="Y759" s="1240">
        <v>112</v>
      </c>
      <c r="Z759" s="1240">
        <v>857</v>
      </c>
      <c r="AA759" s="1240">
        <v>77</v>
      </c>
      <c r="AB759" s="1240">
        <v>4</v>
      </c>
      <c r="AC759" s="1240">
        <v>1</v>
      </c>
      <c r="AD759" s="1240">
        <v>36</v>
      </c>
      <c r="AE759" s="1220">
        <f t="shared" ref="AE759:AE784" si="182">D759/Z759</f>
      </c>
      <c r="AF759" s="1220">
        <f t="shared" ref="AF759:AF784" si="244">AI759*1000/D759</f>
      </c>
      <c r="AG759" s="1241" t="s">
        <v>741</v>
      </c>
      <c r="AH759" s="1273" t="s">
        <v>757</v>
      </c>
      <c r="AI759" s="1273">
        <v>19</v>
      </c>
    </row>
    <row customHeight="true" ht="18.452380952380953" r="760">
      <c r="A760" s="1297"/>
      <c r="B760" s="1307" t="s">
        <v>763</v>
      </c>
      <c r="C760" s="1259" t="s">
        <v>743</v>
      </c>
      <c r="D760" s="1301">
        <f t="shared" si="507"/>
      </c>
      <c r="E760" s="1309">
        <v>658.55</v>
      </c>
      <c r="F760" s="1310">
        <v>2071.89</v>
      </c>
      <c r="G760" s="1268">
        <v>2</v>
      </c>
      <c r="H760" s="1269">
        <v>1</v>
      </c>
      <c r="I760" s="1265">
        <v>3419.7399999999993</v>
      </c>
      <c r="J760" s="1220">
        <f t="shared" si="27"/>
      </c>
      <c r="K760" s="1220">
        <f t="shared" si="275"/>
      </c>
      <c r="L760" s="1220">
        <f t="shared" si="337"/>
      </c>
      <c r="M760" s="1220">
        <f t="shared" si="151"/>
      </c>
      <c r="N760" s="1220">
        <f t="shared" si="213"/>
      </c>
      <c r="O760" s="1239">
        <f t="shared" si="89"/>
      </c>
      <c r="P760" s="1239">
        <f t="shared" si="120"/>
      </c>
      <c r="Q760" s="1239">
        <f t="shared" si="554"/>
      </c>
      <c r="R760" s="1239">
        <f t="shared" si="58"/>
      </c>
      <c r="S760" s="1240">
        <f t="shared" si="306"/>
      </c>
      <c r="T760" s="1270">
        <v>0.0422</v>
      </c>
      <c r="U760" s="1271">
        <v>34</v>
      </c>
      <c r="V760" s="1220">
        <f t="shared" si="368"/>
      </c>
      <c r="W760" s="1302">
        <v>28374</v>
      </c>
      <c r="X760" s="1221">
        <v>795</v>
      </c>
      <c r="Y760" s="1221">
        <v>162</v>
      </c>
      <c r="Z760" s="1221">
        <v>838</v>
      </c>
      <c r="AA760" s="1221">
        <v>36</v>
      </c>
      <c r="AB760" s="1221">
        <v>10</v>
      </c>
      <c r="AC760" s="1221">
        <v>3</v>
      </c>
      <c r="AD760" s="1221">
        <v>36</v>
      </c>
      <c r="AE760" s="1220">
        <f t="shared" si="182"/>
      </c>
      <c r="AF760" s="1220">
        <f t="shared" si="244"/>
      </c>
      <c r="AG760" s="1241" t="s">
        <v>741</v>
      </c>
      <c r="AH760" s="1273" t="s">
        <v>757</v>
      </c>
      <c r="AI760" s="1273">
        <v>15</v>
      </c>
    </row>
    <row customHeight="true" ht="18.452380952380953" r="761">
      <c r="A761" s="1297"/>
      <c r="B761" s="1307" t="s">
        <v>763</v>
      </c>
      <c r="C761" s="1259" t="s">
        <v>744</v>
      </c>
      <c r="D761" s="1267">
        <f t="shared" si="507"/>
      </c>
      <c r="E761" s="1311">
        <v>400.19</v>
      </c>
      <c r="F761" s="1312">
        <v>626.72</v>
      </c>
      <c r="G761" s="1276">
        <v>1</v>
      </c>
      <c r="H761" s="1276">
        <v>0</v>
      </c>
      <c r="I761" s="1265">
        <v>1351.3499999999995</v>
      </c>
      <c r="J761" s="1220">
        <f t="shared" si="27"/>
      </c>
      <c r="K761" s="1220">
        <f t="shared" si="275"/>
      </c>
      <c r="L761" s="1220">
        <f t="shared" si="337"/>
      </c>
      <c r="M761" s="1220">
        <f t="shared" si="151"/>
      </c>
      <c r="N761" s="1220">
        <f t="shared" si="213"/>
      </c>
      <c r="O761" s="1239">
        <f t="shared" si="89"/>
      </c>
      <c r="P761" s="1239">
        <f t="shared" si="120"/>
      </c>
      <c r="Q761" s="1239">
        <f t="shared" si="554"/>
      </c>
      <c r="R761" s="1239">
        <f t="shared" si="58"/>
      </c>
      <c r="S761" s="1240">
        <f t="shared" si="306"/>
      </c>
      <c r="T761" s="1270">
        <v>0.0806</v>
      </c>
      <c r="U761" s="1277">
        <v>41</v>
      </c>
      <c r="V761" s="1303">
        <f t="shared" si="368"/>
      </c>
      <c r="W761" s="1188">
        <v>6852</v>
      </c>
      <c r="X761" s="1272">
        <v>102</v>
      </c>
      <c r="Y761" s="1221">
        <v>30</v>
      </c>
      <c r="Z761" s="1221">
        <v>106</v>
      </c>
      <c r="AA761" s="1221">
        <v>10</v>
      </c>
      <c r="AB761" s="1221">
        <v>1</v>
      </c>
      <c r="AC761" s="1221">
        <v>0</v>
      </c>
      <c r="AD761" s="1221">
        <v>13</v>
      </c>
      <c r="AE761" s="1220">
        <f t="shared" si="182"/>
      </c>
      <c r="AF761" s="1220">
        <f t="shared" si="244"/>
      </c>
      <c r="AG761" s="1241" t="s">
        <v>741</v>
      </c>
      <c r="AH761" s="1273" t="s">
        <v>757</v>
      </c>
      <c r="AI761" s="1273">
        <v>7</v>
      </c>
    </row>
    <row customHeight="true" ht="18.452380952380953" r="762">
      <c r="A762" s="1297"/>
      <c r="B762" s="1307" t="s">
        <v>763</v>
      </c>
      <c r="C762" s="1259" t="s">
        <v>745</v>
      </c>
      <c r="D762" s="1262">
        <f t="shared" si="507"/>
      </c>
      <c r="E762" s="1312">
        <v>1016.06</v>
      </c>
      <c r="F762" s="1312">
        <v>1398.5500000000002</v>
      </c>
      <c r="G762" s="1279">
        <v>3</v>
      </c>
      <c r="H762" s="1276">
        <v>2</v>
      </c>
      <c r="I762" s="1265">
        <v>6356.43</v>
      </c>
      <c r="J762" s="1220">
        <f t="shared" si="27"/>
      </c>
      <c r="K762" s="1220">
        <f t="shared" si="275"/>
      </c>
      <c r="L762" s="1220">
        <f t="shared" si="337"/>
      </c>
      <c r="M762" s="1220">
        <f t="shared" si="151"/>
      </c>
      <c r="N762" s="1220">
        <f t="shared" si="213"/>
      </c>
      <c r="O762" s="1239">
        <f t="shared" si="89"/>
      </c>
      <c r="P762" s="1239">
        <f t="shared" si="120"/>
      </c>
      <c r="Q762" s="1239">
        <f t="shared" si="554"/>
      </c>
      <c r="R762" s="1239">
        <f t="shared" si="58"/>
      </c>
      <c r="S762" s="1240">
        <f t="shared" si="306"/>
      </c>
      <c r="T762" s="1270">
        <v>0.0191</v>
      </c>
      <c r="U762" s="1277">
        <v>48</v>
      </c>
      <c r="V762" s="1220">
        <f t="shared" si="368"/>
      </c>
      <c r="W762" s="1304">
        <v>11752</v>
      </c>
      <c r="X762" s="1221">
        <v>274</v>
      </c>
      <c r="Y762" s="1221">
        <v>54</v>
      </c>
      <c r="Z762" s="1221">
        <v>285</v>
      </c>
      <c r="AA762" s="1221">
        <v>36</v>
      </c>
      <c r="AB762" s="1221">
        <v>0</v>
      </c>
      <c r="AC762" s="1221">
        <v>2</v>
      </c>
      <c r="AD762" s="1221">
        <v>7</v>
      </c>
      <c r="AE762" s="1220">
        <f t="shared" si="182"/>
      </c>
      <c r="AF762" s="1220">
        <f t="shared" si="244"/>
      </c>
      <c r="AG762" s="1241" t="s">
        <v>741</v>
      </c>
      <c r="AH762" s="1273" t="s">
        <v>757</v>
      </c>
      <c r="AI762" s="1273">
        <v>17</v>
      </c>
    </row>
    <row customHeight="true" ht="18.452380952380953" r="763">
      <c r="A763" s="1297"/>
      <c r="B763" s="1280" t="s">
        <v>746</v>
      </c>
      <c r="C763" s="1280"/>
      <c r="D763" s="1281">
        <f>SUM(D759:D762)</f>
      </c>
      <c r="E763" s="1282">
        <f>SUM(E759:E762)</f>
      </c>
      <c r="F763" s="1282">
        <f>SUM(F759:F762)</f>
      </c>
      <c r="G763" s="1282">
        <f>SUM(G759:G762)</f>
      </c>
      <c r="H763" s="1282">
        <f>SUM(H759:H762)</f>
      </c>
      <c r="I763" s="1283">
        <f>SUM(I759:I762)</f>
      </c>
      <c r="J763" s="1284">
        <f t="shared" si="27"/>
      </c>
      <c r="K763" s="1284">
        <f t="shared" si="275"/>
      </c>
      <c r="L763" s="1284">
        <f t="shared" si="337"/>
      </c>
      <c r="M763" s="1284">
        <f t="shared" si="151"/>
      </c>
      <c r="N763" s="1284">
        <f t="shared" si="213"/>
      </c>
      <c r="O763" s="1285">
        <f t="shared" si="89"/>
      </c>
      <c r="P763" s="1285">
        <f t="shared" si="120"/>
      </c>
      <c r="Q763" s="1285">
        <f t="shared" si="554"/>
      </c>
      <c r="R763" s="1285">
        <f t="shared" si="58"/>
      </c>
      <c r="S763" s="1286">
        <f t="shared" si="306"/>
      </c>
      <c r="T763" s="1285">
        <f>AVERAGE(T759:T762)</f>
      </c>
      <c r="U763" s="1287">
        <f>AVERAGE(U759:U762)</f>
      </c>
      <c r="V763" s="1284">
        <f t="shared" si="368"/>
      </c>
      <c r="W763" s="1242">
        <f>SUM(W759:W762)</f>
      </c>
      <c r="X763" s="1242">
        <f>SUM(X759:X762)</f>
      </c>
      <c r="Y763" s="1242">
        <f>SUM(Y759:Y762)</f>
      </c>
      <c r="Z763" s="1242">
        <f>SUM(Z759:Z762)</f>
      </c>
      <c r="AA763" s="1242">
        <f>SUM(AA759:AA762)</f>
      </c>
      <c r="AB763" s="1242">
        <f>SUM(AB759:AB762)</f>
      </c>
      <c r="AC763" s="1242">
        <f>SUM(AC759:AC762)</f>
      </c>
      <c r="AD763" s="1242">
        <f>SUM(AD759:AD762)</f>
      </c>
      <c r="AE763" s="1284">
        <f t="shared" si="182"/>
      </c>
      <c r="AF763" s="1288">
        <f t="shared" si="244"/>
      </c>
      <c r="AG763" s="1289"/>
      <c r="AH763" s="1289"/>
      <c r="AI763" s="1286">
        <f>SUM(AI759:AI762)</f>
      </c>
    </row>
    <row customHeight="true" ht="18.452380952380953" r="764">
      <c r="A764" s="1297"/>
      <c r="B764" s="1186" t="s">
        <v>739</v>
      </c>
      <c r="C764" s="1259" t="s">
        <v>748</v>
      </c>
      <c r="D764" s="1262">
        <f t="shared" ref="D764:D767" si="508">E764+F764</f>
      </c>
      <c r="E764" s="1276">
        <v>1126.45</v>
      </c>
      <c r="F764" s="1276">
        <v>1476.04</v>
      </c>
      <c r="G764" s="1276">
        <v>4</v>
      </c>
      <c r="H764" s="1276">
        <v>3</v>
      </c>
      <c r="I764" s="1265">
        <v>5958.480000000001</v>
      </c>
      <c r="J764" s="1220">
        <f t="shared" si="27"/>
      </c>
      <c r="K764" s="1220">
        <f t="shared" si="275"/>
      </c>
      <c r="L764" s="1220">
        <f t="shared" si="337"/>
      </c>
      <c r="M764" s="1220">
        <f t="shared" si="151"/>
      </c>
      <c r="N764" s="1220">
        <f t="shared" si="213"/>
      </c>
      <c r="O764" s="1239">
        <f t="shared" si="89"/>
      </c>
      <c r="P764" s="1239">
        <f t="shared" si="120"/>
      </c>
      <c r="Q764" s="1239">
        <f t="shared" si="554"/>
      </c>
      <c r="R764" s="1239">
        <f t="shared" si="58"/>
      </c>
      <c r="S764" s="1240">
        <f t="shared" si="306"/>
      </c>
      <c r="T764" s="1270">
        <v>0.0188</v>
      </c>
      <c r="U764" s="1277">
        <v>51</v>
      </c>
      <c r="V764" s="1220">
        <f t="shared" si="368"/>
      </c>
      <c r="W764" s="1221">
        <v>21274</v>
      </c>
      <c r="X764" s="1221">
        <v>460</v>
      </c>
      <c r="Y764" s="1221">
        <v>97</v>
      </c>
      <c r="Z764" s="1221">
        <v>472</v>
      </c>
      <c r="AA764" s="1221">
        <v>65</v>
      </c>
      <c r="AB764" s="1221">
        <v>6</v>
      </c>
      <c r="AC764" s="1221">
        <v>2</v>
      </c>
      <c r="AD764" s="1221">
        <v>27</v>
      </c>
      <c r="AE764" s="1220">
        <f t="shared" si="182"/>
      </c>
      <c r="AF764" s="1220">
        <f t="shared" si="244"/>
      </c>
      <c r="AG764" s="1241" t="s">
        <v>741</v>
      </c>
      <c r="AH764" s="1273" t="s">
        <v>757</v>
      </c>
      <c r="AI764" s="1273">
        <v>25</v>
      </c>
    </row>
    <row customHeight="true" ht="18.452380952380953" r="765">
      <c r="A765" s="1297"/>
      <c r="B765" s="1186" t="s">
        <v>739</v>
      </c>
      <c r="C765" s="1259" t="s">
        <v>749</v>
      </c>
      <c r="D765" s="1262">
        <f t="shared" si="508"/>
      </c>
      <c r="E765" s="1276">
        <v>1291.86</v>
      </c>
      <c r="F765" s="1276">
        <v>1962.55</v>
      </c>
      <c r="G765" s="1276">
        <v>8</v>
      </c>
      <c r="H765" s="1276">
        <v>7</v>
      </c>
      <c r="I765" s="1265">
        <v>13723.970000000005</v>
      </c>
      <c r="J765" s="1220">
        <f t="shared" si="27"/>
      </c>
      <c r="K765" s="1220">
        <f t="shared" si="275"/>
      </c>
      <c r="L765" s="1220">
        <f t="shared" si="337"/>
      </c>
      <c r="M765" s="1220">
        <f t="shared" si="151"/>
      </c>
      <c r="N765" s="1220">
        <f t="shared" si="213"/>
      </c>
      <c r="O765" s="1239">
        <f t="shared" si="89"/>
      </c>
      <c r="P765" s="1239">
        <f t="shared" si="120"/>
      </c>
      <c r="Q765" s="1239">
        <f t="shared" si="554"/>
      </c>
      <c r="R765" s="1239">
        <f t="shared" si="58"/>
      </c>
      <c r="S765" s="1240">
        <f t="shared" si="306"/>
      </c>
      <c r="T765" s="1270">
        <v>0.0241</v>
      </c>
      <c r="U765" s="1277">
        <v>56</v>
      </c>
      <c r="V765" s="1220">
        <f t="shared" si="368"/>
      </c>
      <c r="W765" s="1221">
        <v>22725</v>
      </c>
      <c r="X765" s="1221">
        <v>567</v>
      </c>
      <c r="Y765" s="1221">
        <v>107</v>
      </c>
      <c r="Z765" s="1221">
        <v>575</v>
      </c>
      <c r="AA765" s="1221">
        <v>92</v>
      </c>
      <c r="AB765" s="1221">
        <v>5</v>
      </c>
      <c r="AC765" s="1221">
        <v>1</v>
      </c>
      <c r="AD765" s="1221">
        <v>14</v>
      </c>
      <c r="AE765" s="1220">
        <f t="shared" si="182"/>
      </c>
      <c r="AF765" s="1220">
        <f t="shared" si="244"/>
      </c>
      <c r="AG765" s="1241" t="s">
        <v>741</v>
      </c>
      <c r="AH765" s="1273" t="s">
        <v>757</v>
      </c>
      <c r="AI765" s="1273">
        <v>26</v>
      </c>
    </row>
    <row customHeight="true" ht="18.452380952380953" r="766">
      <c r="A766" s="1297"/>
      <c r="B766" s="1186" t="s">
        <v>739</v>
      </c>
      <c r="C766" s="1259" t="s">
        <v>750</v>
      </c>
      <c r="D766" s="1262">
        <f t="shared" si="508"/>
      </c>
      <c r="E766" s="1276">
        <v>1001.12</v>
      </c>
      <c r="F766" s="1276">
        <v>2362.15</v>
      </c>
      <c r="G766" s="1276">
        <v>5</v>
      </c>
      <c r="H766" s="1276">
        <v>5</v>
      </c>
      <c r="I766" s="1265">
        <v>10392.529999999999</v>
      </c>
      <c r="J766" s="1220">
        <f t="shared" si="27"/>
      </c>
      <c r="K766" s="1220">
        <f t="shared" si="275"/>
      </c>
      <c r="L766" s="1220">
        <f t="shared" si="337"/>
      </c>
      <c r="M766" s="1220">
        <f t="shared" si="151"/>
      </c>
      <c r="N766" s="1220">
        <f t="shared" si="213"/>
      </c>
      <c r="O766" s="1239">
        <f t="shared" si="89"/>
      </c>
      <c r="P766" s="1239">
        <f t="shared" si="120"/>
      </c>
      <c r="Q766" s="1239">
        <f t="shared" si="554"/>
      </c>
      <c r="R766" s="1239">
        <f t="shared" si="58"/>
      </c>
      <c r="S766" s="1240">
        <f t="shared" si="306"/>
      </c>
      <c r="T766" s="1270">
        <v>0.0233</v>
      </c>
      <c r="U766" s="1277">
        <v>58</v>
      </c>
      <c r="V766" s="1220">
        <f t="shared" si="368"/>
      </c>
      <c r="W766" s="1221">
        <v>28099</v>
      </c>
      <c r="X766" s="1221">
        <v>502</v>
      </c>
      <c r="Y766" s="1221">
        <v>116</v>
      </c>
      <c r="Z766" s="1221">
        <v>486</v>
      </c>
      <c r="AA766" s="1221">
        <v>68</v>
      </c>
      <c r="AB766" s="1221">
        <v>5</v>
      </c>
      <c r="AC766" s="1221">
        <v>1</v>
      </c>
      <c r="AD766" s="1221">
        <v>20</v>
      </c>
      <c r="AE766" s="1220">
        <f t="shared" si="182"/>
      </c>
      <c r="AF766" s="1220">
        <f t="shared" si="244"/>
      </c>
      <c r="AG766" s="1241" t="s">
        <v>741</v>
      </c>
      <c r="AH766" s="1273" t="s">
        <v>757</v>
      </c>
      <c r="AI766" s="1273">
        <v>27</v>
      </c>
    </row>
    <row customHeight="true" ht="18.452380952380953" r="767">
      <c r="A767" s="1297"/>
      <c r="B767" s="1186" t="s">
        <v>739</v>
      </c>
      <c r="C767" s="1259" t="s">
        <v>751</v>
      </c>
      <c r="D767" s="1262">
        <f t="shared" si="508"/>
      </c>
      <c r="E767" s="1276">
        <v>1052.73</v>
      </c>
      <c r="F767" s="1276">
        <v>2622.38</v>
      </c>
      <c r="G767" s="1279">
        <v>2</v>
      </c>
      <c r="H767" s="1276">
        <v>2</v>
      </c>
      <c r="I767" s="1265">
        <v>4543.110000000001</v>
      </c>
      <c r="J767" s="1220">
        <f t="shared" si="27"/>
      </c>
      <c r="K767" s="1220">
        <f t="shared" si="275"/>
      </c>
      <c r="L767" s="1220">
        <f t="shared" si="337"/>
      </c>
      <c r="M767" s="1220">
        <f t="shared" si="151"/>
      </c>
      <c r="N767" s="1220">
        <f t="shared" si="213"/>
      </c>
      <c r="O767" s="1239">
        <f t="shared" si="89"/>
      </c>
      <c r="P767" s="1239">
        <f t="shared" si="120"/>
      </c>
      <c r="Q767" s="1239">
        <f t="shared" si="554"/>
      </c>
      <c r="R767" s="1239">
        <f t="shared" si="58"/>
      </c>
      <c r="S767" s="1240">
        <f t="shared" si="306"/>
      </c>
      <c r="T767" s="1270">
        <v>0.0245</v>
      </c>
      <c r="U767" s="1277">
        <v>58</v>
      </c>
      <c r="V767" s="1220">
        <f t="shared" si="368"/>
      </c>
      <c r="W767" s="1221">
        <v>30507</v>
      </c>
      <c r="X767" s="1221">
        <v>481</v>
      </c>
      <c r="Y767" s="1221">
        <v>117</v>
      </c>
      <c r="Z767" s="1221">
        <v>472</v>
      </c>
      <c r="AA767" s="1221">
        <v>53</v>
      </c>
      <c r="AB767" s="1221">
        <v>4</v>
      </c>
      <c r="AC767" s="1221">
        <v>0</v>
      </c>
      <c r="AD767" s="1221">
        <v>27</v>
      </c>
      <c r="AE767" s="1220">
        <f t="shared" si="182"/>
      </c>
      <c r="AF767" s="1220">
        <f t="shared" si="244"/>
      </c>
      <c r="AG767" s="1241" t="s">
        <v>741</v>
      </c>
      <c r="AH767" s="1273" t="s">
        <v>757</v>
      </c>
      <c r="AI767" s="1273">
        <v>25</v>
      </c>
    </row>
    <row customHeight="true" ht="18.452380952380953" r="768">
      <c r="A768" s="1297"/>
      <c r="B768" s="1280" t="s">
        <v>746</v>
      </c>
      <c r="C768" s="1280"/>
      <c r="D768" s="1281">
        <f>SUM(D764:D767)</f>
      </c>
      <c r="E768" s="1282">
        <f>SUM(E764:E767)</f>
      </c>
      <c r="F768" s="1282">
        <f>SUM(F764:F767)</f>
      </c>
      <c r="G768" s="1282">
        <f>SUM(G764:G767)</f>
      </c>
      <c r="H768" s="1282">
        <f>SUM(H764:H767)</f>
      </c>
      <c r="I768" s="1282">
        <f>SUM(I764:I767)</f>
      </c>
      <c r="J768" s="1284">
        <f t="shared" si="27"/>
      </c>
      <c r="K768" s="1284">
        <f t="shared" si="275"/>
      </c>
      <c r="L768" s="1284">
        <f t="shared" si="337"/>
      </c>
      <c r="M768" s="1284">
        <f t="shared" si="151"/>
      </c>
      <c r="N768" s="1284">
        <f t="shared" si="213"/>
      </c>
      <c r="O768" s="1285">
        <f t="shared" si="89"/>
      </c>
      <c r="P768" s="1285">
        <f t="shared" si="120"/>
      </c>
      <c r="Q768" s="1285">
        <f t="shared" si="554"/>
      </c>
      <c r="R768" s="1285">
        <f t="shared" si="58"/>
      </c>
      <c r="S768" s="1286">
        <f t="shared" si="306"/>
      </c>
      <c r="T768" s="1285">
        <f>AVERAGE(T764:T767)</f>
      </c>
      <c r="U768" s="1287">
        <f>AVERAGE(U764:U767)</f>
      </c>
      <c r="V768" s="1287">
        <f t="shared" si="368"/>
      </c>
      <c r="W768" s="1242">
        <f>SUM(W764:W767)</f>
      </c>
      <c r="X768" s="1242">
        <f>SUM(X764:X767)</f>
      </c>
      <c r="Y768" s="1242">
        <f>SUM(Y764:Y767)</f>
      </c>
      <c r="Z768" s="1242">
        <f>SUM(Z764:Z767)</f>
      </c>
      <c r="AA768" s="1242">
        <f>SUM(AA764:AA767)</f>
      </c>
      <c r="AB768" s="1242">
        <f>SUM(AB764:AB767)</f>
      </c>
      <c r="AC768" s="1242">
        <f>SUM(AC764:AC767)</f>
      </c>
      <c r="AD768" s="1242">
        <f>SUM(AD764:AD767)</f>
      </c>
      <c r="AE768" s="1284">
        <f t="shared" si="182"/>
      </c>
      <c r="AF768" s="1288">
        <f t="shared" si="244"/>
      </c>
      <c r="AG768" s="1289"/>
      <c r="AH768" s="1289"/>
      <c r="AI768" s="1286">
        <f>SUM(AI764:AI767)</f>
      </c>
    </row>
    <row customHeight="true" ht="18.452380952380953" r="769">
      <c r="A769" s="1297"/>
      <c r="B769" s="1186" t="s">
        <v>771</v>
      </c>
      <c r="C769" s="1307" t="s">
        <v>753</v>
      </c>
      <c r="D769" s="1262">
        <f t="shared" ref="D769:D772" si="509">E769+F769</f>
      </c>
      <c r="E769" s="1276">
        <v>932.27</v>
      </c>
      <c r="F769" s="1276">
        <v>1580.79</v>
      </c>
      <c r="G769" s="1279">
        <v>3</v>
      </c>
      <c r="H769" s="1276">
        <v>2</v>
      </c>
      <c r="I769" s="1265">
        <v>5073.539999999994</v>
      </c>
      <c r="J769" s="1220">
        <f t="shared" si="27"/>
      </c>
      <c r="K769" s="1220">
        <f t="shared" si="275"/>
      </c>
      <c r="L769" s="1220">
        <f t="shared" si="337"/>
      </c>
      <c r="M769" s="1220">
        <f t="shared" si="151"/>
      </c>
      <c r="N769" s="1220">
        <f t="shared" si="213"/>
      </c>
      <c r="O769" s="1239">
        <f t="shared" si="89"/>
      </c>
      <c r="P769" s="1239">
        <f t="shared" si="120"/>
      </c>
      <c r="Q769" s="1239">
        <f t="shared" si="554"/>
      </c>
      <c r="R769" s="1239">
        <f t="shared" si="58"/>
      </c>
      <c r="S769" s="1240">
        <f t="shared" si="306"/>
      </c>
      <c r="T769" s="1270">
        <v>0.0138</v>
      </c>
      <c r="U769" s="1277">
        <v>59</v>
      </c>
      <c r="V769" s="1220">
        <f t="shared" si="368"/>
      </c>
      <c r="W769" s="1221">
        <v>24550</v>
      </c>
      <c r="X769" s="1221">
        <v>430</v>
      </c>
      <c r="Y769" s="1221">
        <v>68</v>
      </c>
      <c r="Z769" s="1221">
        <v>459</v>
      </c>
      <c r="AA769" s="1221">
        <v>67</v>
      </c>
      <c r="AB769" s="1221">
        <v>5</v>
      </c>
      <c r="AC769" s="1221">
        <v>1</v>
      </c>
      <c r="AD769" s="1221">
        <v>26</v>
      </c>
      <c r="AE769" s="1220">
        <f t="shared" si="182"/>
      </c>
      <c r="AF769" s="1220">
        <f t="shared" si="244"/>
      </c>
      <c r="AG769" s="1241" t="s">
        <v>741</v>
      </c>
      <c r="AH769" s="1273" t="s">
        <v>757</v>
      </c>
      <c r="AI769" s="1273">
        <v>16</v>
      </c>
    </row>
    <row customHeight="true" ht="18.452380952380953" r="770">
      <c r="A770" s="1297"/>
      <c r="B770" s="1186" t="s">
        <v>771</v>
      </c>
      <c r="C770" s="1259" t="s">
        <v>754</v>
      </c>
      <c r="D770" s="1262">
        <f t="shared" si="509"/>
      </c>
      <c r="E770" s="1279">
        <v>1512.66</v>
      </c>
      <c r="F770" s="1279">
        <v>1048.55</v>
      </c>
      <c r="G770" s="1276">
        <v>5</v>
      </c>
      <c r="H770" s="1276">
        <v>4</v>
      </c>
      <c r="I770" s="1265">
        <v>13114.540000000008</v>
      </c>
      <c r="J770" s="1220">
        <f t="shared" si="27"/>
      </c>
      <c r="K770" s="1220">
        <f t="shared" si="275"/>
      </c>
      <c r="L770" s="1220">
        <f t="shared" si="337"/>
      </c>
      <c r="M770" s="1220">
        <f t="shared" si="151"/>
      </c>
      <c r="N770" s="1220">
        <f t="shared" si="213"/>
      </c>
      <c r="O770" s="1239">
        <f t="shared" si="89"/>
      </c>
      <c r="P770" s="1239">
        <f t="shared" si="120"/>
      </c>
      <c r="Q770" s="1239">
        <f t="shared" si="554"/>
      </c>
      <c r="R770" s="1239">
        <f t="shared" si="58"/>
      </c>
      <c r="S770" s="1240">
        <f t="shared" si="306"/>
      </c>
      <c r="T770" s="1270">
        <v>0.0143</v>
      </c>
      <c r="U770" s="1277">
        <v>56</v>
      </c>
      <c r="V770" s="1220">
        <f t="shared" si="368"/>
      </c>
      <c r="W770" s="1221">
        <v>19409</v>
      </c>
      <c r="X770" s="1221">
        <v>629</v>
      </c>
      <c r="Y770" s="1221">
        <v>78</v>
      </c>
      <c r="Z770" s="1221">
        <v>693</v>
      </c>
      <c r="AA770" s="1221">
        <v>66</v>
      </c>
      <c r="AB770" s="1221">
        <v>3</v>
      </c>
      <c r="AC770" s="1221">
        <v>3</v>
      </c>
      <c r="AD770" s="1221">
        <v>9</v>
      </c>
      <c r="AE770" s="1220">
        <f t="shared" si="182"/>
      </c>
      <c r="AF770" s="1220">
        <f t="shared" si="244"/>
      </c>
      <c r="AG770" s="1241" t="s">
        <v>741</v>
      </c>
      <c r="AH770" s="1273" t="s">
        <v>757</v>
      </c>
      <c r="AI770" s="1273">
        <v>37</v>
      </c>
    </row>
    <row customHeight="true" ht="18.452380952380953" r="771">
      <c r="A771" s="1297"/>
      <c r="B771" s="1186" t="s">
        <v>771</v>
      </c>
      <c r="C771" s="1259" t="s">
        <v>755</v>
      </c>
      <c r="D771" s="1262">
        <f t="shared" si="509"/>
      </c>
      <c r="E771" s="1279">
        <v>1051.9</v>
      </c>
      <c r="F771" s="1279">
        <v>1197.3</v>
      </c>
      <c r="G771" s="1276">
        <v>6</v>
      </c>
      <c r="H771" s="1276">
        <v>6</v>
      </c>
      <c r="I771" s="1265">
        <v>11343.559999999998</v>
      </c>
      <c r="J771" s="1220">
        <f t="shared" si="27"/>
      </c>
      <c r="K771" s="1220">
        <f t="shared" si="275"/>
      </c>
      <c r="L771" s="1220">
        <f t="shared" si="337"/>
      </c>
      <c r="M771" s="1220">
        <f t="shared" si="151"/>
      </c>
      <c r="N771" s="1220">
        <f t="shared" si="213"/>
      </c>
      <c r="O771" s="1239">
        <f t="shared" si="89"/>
      </c>
      <c r="P771" s="1239">
        <f t="shared" si="120"/>
      </c>
      <c r="Q771" s="1239">
        <f t="shared" si="554"/>
      </c>
      <c r="R771" s="1239">
        <f t="shared" si="58"/>
      </c>
      <c r="S771" s="1240">
        <f t="shared" si="306"/>
      </c>
      <c r="T771" s="1270">
        <v>0.0227</v>
      </c>
      <c r="U771" s="1277">
        <v>59</v>
      </c>
      <c r="V771" s="1220">
        <f t="shared" si="368"/>
      </c>
      <c r="W771" s="1221">
        <v>14587</v>
      </c>
      <c r="X771" s="1221">
        <v>349</v>
      </c>
      <c r="Y771" s="1221">
        <v>66</v>
      </c>
      <c r="Z771" s="1221">
        <v>368</v>
      </c>
      <c r="AA771" s="1221">
        <v>68</v>
      </c>
      <c r="AB771" s="1221">
        <v>3</v>
      </c>
      <c r="AC771" s="1221">
        <v>0</v>
      </c>
      <c r="AD771" s="1221">
        <v>11</v>
      </c>
      <c r="AE771" s="1220">
        <f t="shared" si="182"/>
      </c>
      <c r="AF771" s="1220">
        <f t="shared" si="244"/>
      </c>
      <c r="AG771" s="1241" t="s">
        <v>756</v>
      </c>
      <c r="AH771" s="1273" t="s">
        <v>742</v>
      </c>
      <c r="AI771" s="1273">
        <v>21</v>
      </c>
    </row>
    <row customHeight="true" ht="18.452380952380953" r="772">
      <c r="A772" s="1297"/>
      <c r="B772" s="1186" t="s">
        <v>771</v>
      </c>
      <c r="C772" s="1259" t="s">
        <v>758</v>
      </c>
      <c r="D772" s="1262">
        <f t="shared" si="509"/>
      </c>
      <c r="E772" s="1279">
        <v>1085.3</v>
      </c>
      <c r="F772" s="1279">
        <v>1277.91</v>
      </c>
      <c r="G772" s="1276">
        <v>1</v>
      </c>
      <c r="H772" s="1276">
        <v>1</v>
      </c>
      <c r="I772" s="1265">
        <v>3108.1100000000006</v>
      </c>
      <c r="J772" s="1220">
        <f t="shared" si="27"/>
      </c>
      <c r="K772" s="1220">
        <f t="shared" si="275"/>
      </c>
      <c r="L772" s="1220">
        <f t="shared" si="337"/>
      </c>
      <c r="M772" s="1220">
        <f t="shared" si="151"/>
      </c>
      <c r="N772" s="1220">
        <f t="shared" si="213"/>
      </c>
      <c r="O772" s="1239">
        <f t="shared" si="89"/>
      </c>
      <c r="P772" s="1239">
        <f t="shared" si="120"/>
      </c>
      <c r="Q772" s="1239">
        <f t="shared" si="554"/>
      </c>
      <c r="R772" s="1239">
        <f t="shared" si="58"/>
      </c>
      <c r="S772" s="1240">
        <f t="shared" si="306"/>
      </c>
      <c r="T772" s="1270">
        <v>0.0082</v>
      </c>
      <c r="U772" s="1277">
        <v>57</v>
      </c>
      <c r="V772" s="1220">
        <f t="shared" si="368"/>
      </c>
      <c r="W772" s="1221">
        <v>21990</v>
      </c>
      <c r="X772" s="1221">
        <v>440</v>
      </c>
      <c r="Y772" s="1221">
        <v>57</v>
      </c>
      <c r="Z772" s="1221">
        <v>436</v>
      </c>
      <c r="AA772" s="1221">
        <v>39</v>
      </c>
      <c r="AB772" s="1221">
        <v>5</v>
      </c>
      <c r="AC772" s="1221">
        <v>1</v>
      </c>
      <c r="AD772" s="1221">
        <v>27</v>
      </c>
      <c r="AE772" s="1220">
        <f t="shared" si="182"/>
      </c>
      <c r="AF772" s="1220">
        <f t="shared" si="244"/>
      </c>
      <c r="AG772" s="1241" t="s">
        <v>756</v>
      </c>
      <c r="AH772" s="1273" t="s">
        <v>742</v>
      </c>
      <c r="AI772" s="1273">
        <v>12</v>
      </c>
    </row>
    <row customHeight="true" ht="18.452380952380953" r="773">
      <c r="A773" s="1297"/>
      <c r="B773" s="1280" t="s">
        <v>746</v>
      </c>
      <c r="C773" s="1280"/>
      <c r="D773" s="1281">
        <f>SUM(D769:D772)</f>
      </c>
      <c r="E773" s="1281">
        <f>SUM(E769:E772)</f>
      </c>
      <c r="F773" s="1281">
        <f>SUM(F769:F772)</f>
      </c>
      <c r="G773" s="1281">
        <f>SUM(G769:G772)</f>
      </c>
      <c r="H773" s="1281">
        <f>SUM(H769:H772)</f>
      </c>
      <c r="I773" s="1281">
        <f>SUM(I769:I772)</f>
      </c>
      <c r="J773" s="1284">
        <f t="shared" si="27"/>
      </c>
      <c r="K773" s="1284">
        <f t="shared" si="275"/>
      </c>
      <c r="L773" s="1284">
        <f t="shared" si="337"/>
      </c>
      <c r="M773" s="1284">
        <f t="shared" si="151"/>
      </c>
      <c r="N773" s="1284">
        <f t="shared" si="213"/>
      </c>
      <c r="O773" s="1285">
        <f t="shared" si="89"/>
      </c>
      <c r="P773" s="1285">
        <f t="shared" si="120"/>
      </c>
      <c r="Q773" s="1285">
        <f t="shared" si="554"/>
      </c>
      <c r="R773" s="1285">
        <f t="shared" si="58"/>
      </c>
      <c r="S773" s="1286">
        <f t="shared" si="306"/>
      </c>
      <c r="T773" s="1285">
        <f>AVERAGE(T769:T772)</f>
      </c>
      <c r="U773" s="1287">
        <f>AVERAGE(U769:U772)</f>
      </c>
      <c r="V773" s="1287">
        <f t="shared" si="368"/>
      </c>
      <c r="W773" s="1242">
        <f>SUM(W769:W772)</f>
      </c>
      <c r="X773" s="1242">
        <f>SUM(X769:X772)</f>
      </c>
      <c r="Y773" s="1242">
        <f>SUM(Y769:Y772)</f>
      </c>
      <c r="Z773" s="1242">
        <f>SUM(Z769:Z772)</f>
      </c>
      <c r="AA773" s="1242">
        <f>SUM(AA769:AA772)</f>
      </c>
      <c r="AB773" s="1242">
        <f>SUM(AB769:AB772)</f>
      </c>
      <c r="AC773" s="1242">
        <f>SUM(AC769:AC772)</f>
      </c>
      <c r="AD773" s="1242">
        <f>SUM(AD769:AD772)</f>
      </c>
      <c r="AE773" s="1284">
        <f t="shared" si="182"/>
      </c>
      <c r="AF773" s="1288">
        <f t="shared" si="244"/>
      </c>
      <c r="AG773" s="1289"/>
      <c r="AH773" s="1289"/>
      <c r="AI773" s="1242">
        <f>SUM(AI769:AI772)</f>
      </c>
    </row>
    <row customHeight="true" ht="18.452380952380953" r="774">
      <c r="A774" s="1297"/>
      <c r="B774" s="1259" t="s">
        <v>772</v>
      </c>
      <c r="C774" s="1307" t="s">
        <v>759</v>
      </c>
      <c r="D774" s="1262">
        <f t="shared" ref="D774:D777" si="510">E774+F774</f>
      </c>
      <c r="E774" s="1279">
        <v>1176.87</v>
      </c>
      <c r="F774" s="1279">
        <v>1155.73</v>
      </c>
      <c r="G774" s="1279">
        <v>0</v>
      </c>
      <c r="H774" s="1276">
        <v>0</v>
      </c>
      <c r="I774" s="1265">
        <v>0</v>
      </c>
      <c r="J774" s="1220">
        <f t="shared" si="27"/>
      </c>
      <c r="K774" s="1220">
        <f t="shared" si="275"/>
      </c>
      <c r="L774" s="1220">
        <f t="shared" si="337"/>
      </c>
      <c r="M774" s="1220">
        <f t="shared" si="151"/>
      </c>
      <c r="N774" s="1220">
        <f t="shared" si="213"/>
      </c>
      <c r="O774" s="1239">
        <f t="shared" si="89"/>
      </c>
      <c r="P774" s="1239">
        <f t="shared" si="120"/>
      </c>
      <c r="Q774" s="1239">
        <f t="shared" si="554"/>
      </c>
      <c r="R774" s="1239">
        <f t="shared" si="58"/>
      </c>
      <c r="S774" s="1240">
        <f t="shared" si="306"/>
      </c>
      <c r="T774" s="1270">
        <v>0.0071</v>
      </c>
      <c r="U774" s="1277">
        <v>55</v>
      </c>
      <c r="V774" s="1220">
        <f t="shared" si="368"/>
      </c>
      <c r="W774" s="1221">
        <v>23261</v>
      </c>
      <c r="X774" s="1221">
        <v>453</v>
      </c>
      <c r="Y774" s="1221">
        <v>60</v>
      </c>
      <c r="Z774" s="1221">
        <v>470</v>
      </c>
      <c r="AA774" s="1221">
        <v>36</v>
      </c>
      <c r="AB774" s="1221">
        <v>4</v>
      </c>
      <c r="AC774" s="1221">
        <v>1</v>
      </c>
      <c r="AD774" s="1221">
        <v>18</v>
      </c>
      <c r="AE774" s="1220">
        <f t="shared" si="182"/>
      </c>
      <c r="AF774" s="1220">
        <f t="shared" si="244"/>
      </c>
      <c r="AG774" s="1241" t="s">
        <v>756</v>
      </c>
      <c r="AH774" s="1241" t="s">
        <v>742</v>
      </c>
      <c r="AI774" s="1273">
        <v>17</v>
      </c>
    </row>
    <row customHeight="true" ht="18.452380952380953" r="775">
      <c r="A775" s="1297"/>
      <c r="B775" s="1259" t="s">
        <v>772</v>
      </c>
      <c r="C775" s="1259" t="s">
        <v>761</v>
      </c>
      <c r="D775" s="1262">
        <f t="shared" si="510"/>
      </c>
      <c r="E775" s="1275">
        <v>944.26</v>
      </c>
      <c r="F775" s="1275">
        <v>1395.07</v>
      </c>
      <c r="G775" s="1276">
        <v>5</v>
      </c>
      <c r="H775" s="1276">
        <v>3</v>
      </c>
      <c r="I775" s="1265">
        <v>12722.25</v>
      </c>
      <c r="J775" s="1220">
        <f t="shared" si="27"/>
      </c>
      <c r="K775" s="1220">
        <f t="shared" si="275"/>
      </c>
      <c r="L775" s="1220">
        <f t="shared" si="337"/>
      </c>
      <c r="M775" s="1220">
        <f t="shared" si="151"/>
      </c>
      <c r="N775" s="1220">
        <f t="shared" si="213"/>
      </c>
      <c r="O775" s="1239">
        <f t="shared" si="89"/>
      </c>
      <c r="P775" s="1239">
        <f t="shared" si="120"/>
      </c>
      <c r="Q775" s="1239">
        <f t="shared" si="554"/>
      </c>
      <c r="R775" s="1239">
        <f t="shared" si="58"/>
      </c>
      <c r="S775" s="1240">
        <f t="shared" si="306"/>
      </c>
      <c r="T775" s="1270">
        <v>0.0103</v>
      </c>
      <c r="U775" s="1277">
        <v>54</v>
      </c>
      <c r="V775" s="1220">
        <f t="shared" si="368"/>
      </c>
      <c r="W775" s="1221">
        <v>19250</v>
      </c>
      <c r="X775" s="1221">
        <v>431</v>
      </c>
      <c r="Y775" s="1221">
        <v>60</v>
      </c>
      <c r="Z775" s="1221">
        <v>445</v>
      </c>
      <c r="AA775" s="1221">
        <v>16</v>
      </c>
      <c r="AB775" s="1221">
        <v>3</v>
      </c>
      <c r="AC775" s="1221">
        <v>2</v>
      </c>
      <c r="AD775" s="1221">
        <v>13</v>
      </c>
      <c r="AE775" s="1220">
        <f t="shared" si="182"/>
      </c>
      <c r="AF775" s="1220">
        <f t="shared" si="244"/>
      </c>
      <c r="AG775" s="1241" t="s">
        <v>756</v>
      </c>
      <c r="AH775" s="1273" t="s">
        <v>742</v>
      </c>
      <c r="AI775" s="1273">
        <v>9</v>
      </c>
    </row>
    <row customHeight="true" ht="18.452380952380953" r="776">
      <c r="A776" s="1297"/>
      <c r="B776" s="1259" t="s">
        <v>772</v>
      </c>
      <c r="C776" s="1259" t="s">
        <v>762</v>
      </c>
      <c r="D776" s="1262">
        <f t="shared" si="510"/>
      </c>
      <c r="E776" s="1275">
        <v>809.01</v>
      </c>
      <c r="F776" s="1275">
        <v>1119.96</v>
      </c>
      <c r="G776" s="1276">
        <v>3</v>
      </c>
      <c r="H776" s="1276">
        <v>1</v>
      </c>
      <c r="I776" s="1265">
        <v>5810.809999999998</v>
      </c>
      <c r="J776" s="1220">
        <f t="shared" si="27"/>
      </c>
      <c r="K776" s="1220">
        <f t="shared" si="275"/>
      </c>
      <c r="L776" s="1220">
        <f t="shared" si="337"/>
      </c>
      <c r="M776" s="1220">
        <f t="shared" si="151"/>
      </c>
      <c r="N776" s="1220">
        <f t="shared" si="213"/>
      </c>
      <c r="O776" s="1239">
        <f t="shared" si="89"/>
      </c>
      <c r="P776" s="1239">
        <f t="shared" si="120"/>
      </c>
      <c r="Q776" s="1239">
        <f t="shared" si="554"/>
      </c>
      <c r="R776" s="1239">
        <f t="shared" si="58"/>
      </c>
      <c r="S776" s="1240">
        <f t="shared" si="306"/>
      </c>
      <c r="T776" s="1270">
        <v>0.0113</v>
      </c>
      <c r="U776" s="1277">
        <v>55</v>
      </c>
      <c r="V776" s="1220">
        <f t="shared" si="368"/>
      </c>
      <c r="W776" s="1221">
        <v>17159</v>
      </c>
      <c r="X776" s="1221">
        <v>417</v>
      </c>
      <c r="Y776" s="1221">
        <v>63</v>
      </c>
      <c r="Z776" s="1221">
        <v>434</v>
      </c>
      <c r="AA776" s="1221">
        <v>32</v>
      </c>
      <c r="AB776" s="1221">
        <v>1</v>
      </c>
      <c r="AC776" s="1221">
        <v>1</v>
      </c>
      <c r="AD776" s="1221">
        <v>11</v>
      </c>
      <c r="AE776" s="1220">
        <f t="shared" si="182"/>
      </c>
      <c r="AF776" s="1220">
        <f t="shared" si="244"/>
      </c>
      <c r="AG776" s="1241" t="s">
        <v>756</v>
      </c>
      <c r="AH776" s="1273" t="s">
        <v>742</v>
      </c>
      <c r="AI776" s="1273">
        <v>11</v>
      </c>
    </row>
    <row customHeight="true" ht="18.452380952380953" r="777">
      <c r="A777" s="1297"/>
      <c r="B777" s="1259" t="s">
        <v>772</v>
      </c>
      <c r="C777" s="1259" t="s">
        <v>764</v>
      </c>
      <c r="D777" s="1262">
        <f t="shared" si="510"/>
      </c>
      <c r="E777" s="1275">
        <v>1398.54</v>
      </c>
      <c r="F777" s="1275">
        <v>740.29</v>
      </c>
      <c r="G777" s="1276">
        <v>2</v>
      </c>
      <c r="H777" s="1276">
        <v>2</v>
      </c>
      <c r="I777" s="1265">
        <v>5102.959999999992</v>
      </c>
      <c r="J777" s="1220">
        <f t="shared" si="27"/>
      </c>
      <c r="K777" s="1220">
        <f t="shared" si="275"/>
      </c>
      <c r="L777" s="1220">
        <f t="shared" si="337"/>
      </c>
      <c r="M777" s="1220">
        <f t="shared" si="151"/>
      </c>
      <c r="N777" s="1220">
        <f t="shared" si="213"/>
      </c>
      <c r="O777" s="1239">
        <f t="shared" si="89"/>
      </c>
      <c r="P777" s="1239">
        <f t="shared" si="120"/>
      </c>
      <c r="Q777" s="1239">
        <f t="shared" si="554"/>
      </c>
      <c r="R777" s="1239">
        <f t="shared" si="58"/>
      </c>
      <c r="S777" s="1240">
        <f t="shared" si="306"/>
      </c>
      <c r="T777" s="1270">
        <v>0.0101</v>
      </c>
      <c r="U777" s="1277">
        <v>53</v>
      </c>
      <c r="V777" s="1220">
        <f t="shared" si="368"/>
      </c>
      <c r="W777" s="1221">
        <v>16599</v>
      </c>
      <c r="X777" s="1221">
        <v>631</v>
      </c>
      <c r="Y777" s="1221">
        <v>54</v>
      </c>
      <c r="Z777" s="1221">
        <v>672</v>
      </c>
      <c r="AA777" s="1221">
        <v>60</v>
      </c>
      <c r="AB777" s="1221">
        <v>8</v>
      </c>
      <c r="AC777" s="1221">
        <v>0</v>
      </c>
      <c r="AD777" s="1221">
        <v>4</v>
      </c>
      <c r="AE777" s="1220">
        <f t="shared" si="182"/>
      </c>
      <c r="AF777" s="1220">
        <f t="shared" si="244"/>
      </c>
      <c r="AG777" s="1241" t="s">
        <v>756</v>
      </c>
      <c r="AH777" s="1273" t="s">
        <v>742</v>
      </c>
      <c r="AI777" s="1273">
        <v>14</v>
      </c>
    </row>
    <row customHeight="true" ht="18.452380952380953" r="778">
      <c r="A778" s="1297"/>
      <c r="B778" s="1280" t="s">
        <v>746</v>
      </c>
      <c r="C778" s="1280"/>
      <c r="D778" s="1281">
        <f>SUM(D774:D777)</f>
      </c>
      <c r="E778" s="1281">
        <f>SUM(E774:E777)</f>
      </c>
      <c r="F778" s="1281">
        <f>SUM(F774:F777)</f>
      </c>
      <c r="G778" s="1281">
        <f>SUM(G774:G777)</f>
      </c>
      <c r="H778" s="1281">
        <f>SUM(H774:H777)</f>
      </c>
      <c r="I778" s="1281">
        <f>SUM(I774:I777)</f>
      </c>
      <c r="J778" s="1284">
        <f t="shared" si="27"/>
      </c>
      <c r="K778" s="1284">
        <f t="shared" si="275"/>
      </c>
      <c r="L778" s="1284">
        <f t="shared" si="337"/>
      </c>
      <c r="M778" s="1284">
        <f t="shared" si="151"/>
      </c>
      <c r="N778" s="1284">
        <f t="shared" si="213"/>
      </c>
      <c r="O778" s="1285">
        <f t="shared" si="89"/>
      </c>
      <c r="P778" s="1285">
        <f t="shared" si="120"/>
      </c>
      <c r="Q778" s="1285">
        <f t="shared" si="554"/>
      </c>
      <c r="R778" s="1285">
        <f t="shared" si="58"/>
      </c>
      <c r="S778" s="1286">
        <f t="shared" si="306"/>
      </c>
      <c r="T778" s="1285">
        <f>AVERAGE(T774:T777)</f>
      </c>
      <c r="U778" s="1287">
        <f>AVERAGE(U774:U777)</f>
      </c>
      <c r="V778" s="1287">
        <f t="shared" si="368"/>
      </c>
      <c r="W778" s="1242">
        <f>SUM(W774:W777)</f>
      </c>
      <c r="X778" s="1242">
        <f>SUM(X774:X777)</f>
      </c>
      <c r="Y778" s="1242">
        <f>SUM(Y774:Y777)</f>
      </c>
      <c r="Z778" s="1242">
        <f>SUM(Z774:Z777)</f>
      </c>
      <c r="AA778" s="1242">
        <f>SUM(AA774:AA777)</f>
      </c>
      <c r="AB778" s="1242">
        <f>SUM(AB774:AB777)</f>
      </c>
      <c r="AC778" s="1242">
        <f>SUM(AC774:AC777)</f>
      </c>
      <c r="AD778" s="1242">
        <f>SUM(AD774:AD777)</f>
      </c>
      <c r="AE778" s="1284">
        <f t="shared" si="182"/>
      </c>
      <c r="AF778" s="1288">
        <f t="shared" si="244"/>
      </c>
      <c r="AG778" s="1289"/>
      <c r="AH778" s="1289"/>
      <c r="AI778" s="1242">
        <f>SUM(AI774:AI777)</f>
      </c>
    </row>
    <row customHeight="true" ht="18.452380952380953" r="779">
      <c r="A779" s="1297"/>
      <c r="B779" s="1186" t="s">
        <v>760</v>
      </c>
      <c r="C779" s="1259" t="s">
        <v>765</v>
      </c>
      <c r="D779" s="1262">
        <f t="shared" ref="D779:D782" si="511">E779+F779</f>
      </c>
      <c r="E779" s="1275">
        <v>1181.63</v>
      </c>
      <c r="F779" s="1275">
        <v>1112.86</v>
      </c>
      <c r="G779" s="1276">
        <v>2</v>
      </c>
      <c r="H779" s="1276">
        <v>2</v>
      </c>
      <c r="I779" s="1265">
        <v>3899.6100000000006</v>
      </c>
      <c r="J779" s="1220">
        <f t="shared" si="27"/>
      </c>
      <c r="K779" s="1220">
        <f t="shared" si="275"/>
      </c>
      <c r="L779" s="1220">
        <f t="shared" si="337"/>
      </c>
      <c r="M779" s="1220">
        <f t="shared" si="151"/>
      </c>
      <c r="N779" s="1220">
        <f t="shared" si="213"/>
      </c>
      <c r="O779" s="1239">
        <f t="shared" si="89"/>
      </c>
      <c r="P779" s="1239">
        <f t="shared" si="120"/>
      </c>
      <c r="Q779" s="1239">
        <f t="shared" si="554"/>
      </c>
      <c r="R779" s="1239">
        <f t="shared" si="58"/>
      </c>
      <c r="S779" s="1240">
        <f t="shared" si="306"/>
      </c>
      <c r="T779" s="1270">
        <v>0.0069</v>
      </c>
      <c r="U779" s="1277">
        <v>52</v>
      </c>
      <c r="V779" s="1220">
        <f t="shared" si="368"/>
      </c>
      <c r="W779" s="1221">
        <v>22277</v>
      </c>
      <c r="X779" s="1221">
        <v>560</v>
      </c>
      <c r="Y779" s="1221">
        <v>49</v>
      </c>
      <c r="Z779" s="1221">
        <v>566</v>
      </c>
      <c r="AA779" s="1221">
        <v>21</v>
      </c>
      <c r="AB779" s="1221">
        <v>0</v>
      </c>
      <c r="AC779" s="1221">
        <v>0</v>
      </c>
      <c r="AD779" s="1221">
        <v>13</v>
      </c>
      <c r="AE779" s="1220">
        <f t="shared" si="182"/>
      </c>
      <c r="AF779" s="1220">
        <f t="shared" si="244"/>
      </c>
      <c r="AG779" s="1241" t="s">
        <v>756</v>
      </c>
      <c r="AH779" s="1273" t="s">
        <v>742</v>
      </c>
      <c r="AI779" s="1273">
        <v>7</v>
      </c>
    </row>
    <row customHeight="true" ht="18.452380952380953" r="780">
      <c r="A780" s="1297"/>
      <c r="B780" s="1186" t="s">
        <v>760</v>
      </c>
      <c r="C780" s="1259" t="s">
        <v>766</v>
      </c>
      <c r="D780" s="1262">
        <f t="shared" si="511"/>
      </c>
      <c r="E780" s="1275">
        <v>1008.67</v>
      </c>
      <c r="F780" s="1275">
        <v>900.45</v>
      </c>
      <c r="G780" s="1279">
        <v>4</v>
      </c>
      <c r="H780" s="1276">
        <v>3</v>
      </c>
      <c r="I780" s="1265">
        <v>9298.580000000002</v>
      </c>
      <c r="J780" s="1220">
        <f t="shared" si="27"/>
      </c>
      <c r="K780" s="1220">
        <f t="shared" si="275"/>
      </c>
      <c r="L780" s="1220">
        <f t="shared" si="337"/>
      </c>
      <c r="M780" s="1220">
        <f t="shared" si="151"/>
      </c>
      <c r="N780" s="1220">
        <f t="shared" si="213"/>
      </c>
      <c r="O780" s="1239">
        <f t="shared" si="89"/>
      </c>
      <c r="P780" s="1239">
        <f t="shared" si="120"/>
      </c>
      <c r="Q780" s="1239">
        <f t="shared" si="554"/>
      </c>
      <c r="R780" s="1239">
        <f t="shared" si="58"/>
      </c>
      <c r="S780" s="1240">
        <f t="shared" si="306"/>
      </c>
      <c r="T780" s="1270">
        <v>0.014</v>
      </c>
      <c r="U780" s="1277">
        <v>50</v>
      </c>
      <c r="V780" s="1220">
        <f t="shared" si="368"/>
      </c>
      <c r="W780" s="1221">
        <v>15866</v>
      </c>
      <c r="X780" s="1221">
        <v>625</v>
      </c>
      <c r="Y780" s="1221">
        <v>59</v>
      </c>
      <c r="Z780" s="1221">
        <v>662</v>
      </c>
      <c r="AA780" s="1221">
        <v>21</v>
      </c>
      <c r="AB780" s="1221">
        <v>0</v>
      </c>
      <c r="AC780" s="1221">
        <v>1</v>
      </c>
      <c r="AD780" s="1221">
        <v>11</v>
      </c>
      <c r="AE780" s="1220">
        <f t="shared" si="182"/>
      </c>
      <c r="AF780" s="1220">
        <f t="shared" si="244"/>
      </c>
      <c r="AG780" s="1241" t="s">
        <v>756</v>
      </c>
      <c r="AH780" s="1273" t="s">
        <v>742</v>
      </c>
      <c r="AI780" s="1273">
        <v>13</v>
      </c>
    </row>
    <row customHeight="true" ht="18.452380952380953" r="781">
      <c r="A781" s="1297"/>
      <c r="B781" s="1186" t="s">
        <v>760</v>
      </c>
      <c r="C781" s="1259" t="s">
        <v>767</v>
      </c>
      <c r="D781" s="1262">
        <f t="shared" si="511"/>
      </c>
      <c r="E781" s="1275">
        <v>412.5</v>
      </c>
      <c r="F781" s="1275">
        <v>1552.39</v>
      </c>
      <c r="G781" s="1279">
        <v>4</v>
      </c>
      <c r="H781" s="1276">
        <v>2</v>
      </c>
      <c r="I781" s="1265">
        <v>7584.809999999998</v>
      </c>
      <c r="J781" s="1220">
        <f t="shared" si="27"/>
      </c>
      <c r="K781" s="1220">
        <f t="shared" si="275"/>
      </c>
      <c r="L781" s="1220">
        <f t="shared" si="337"/>
      </c>
      <c r="M781" s="1220">
        <f t="shared" si="151"/>
      </c>
      <c r="N781" s="1220">
        <f t="shared" si="213"/>
      </c>
      <c r="O781" s="1239">
        <f t="shared" si="89"/>
      </c>
      <c r="P781" s="1239">
        <f t="shared" si="120"/>
      </c>
      <c r="Q781" s="1239">
        <f t="shared" si="554"/>
      </c>
      <c r="R781" s="1239">
        <f t="shared" si="58"/>
      </c>
      <c r="S781" s="1240">
        <f t="shared" si="306"/>
      </c>
      <c r="T781" s="1270">
        <v>0.0283</v>
      </c>
      <c r="U781" s="1277">
        <v>52</v>
      </c>
      <c r="V781" s="1220">
        <f t="shared" si="368"/>
      </c>
      <c r="W781" s="1221">
        <v>21300</v>
      </c>
      <c r="X781" s="1221">
        <v>423</v>
      </c>
      <c r="Y781" s="1221">
        <v>106</v>
      </c>
      <c r="Z781" s="1221">
        <v>430</v>
      </c>
      <c r="AA781" s="1221">
        <v>53</v>
      </c>
      <c r="AB781" s="1221">
        <v>5</v>
      </c>
      <c r="AC781" s="1221">
        <v>0</v>
      </c>
      <c r="AD781" s="1221">
        <v>21</v>
      </c>
      <c r="AE781" s="1220">
        <f t="shared" si="182"/>
      </c>
      <c r="AF781" s="1220">
        <f t="shared" si="244"/>
      </c>
      <c r="AG781" s="1241" t="s">
        <v>756</v>
      </c>
      <c r="AH781" s="1273" t="s">
        <v>742</v>
      </c>
      <c r="AI781" s="1273">
        <v>21</v>
      </c>
    </row>
    <row customHeight="true" ht="18.452380952380953" r="782">
      <c r="A782" s="1297"/>
      <c r="B782" s="1186" t="s">
        <v>760</v>
      </c>
      <c r="C782" s="1259" t="s">
        <v>768</v>
      </c>
      <c r="D782" s="1262">
        <f t="shared" si="511"/>
      </c>
      <c r="E782" s="1275">
        <v>165.66</v>
      </c>
      <c r="F782" s="1275">
        <v>378.11</v>
      </c>
      <c r="G782" s="1276">
        <v>1</v>
      </c>
      <c r="H782" s="1276">
        <v>1</v>
      </c>
      <c r="I782" s="1265">
        <v>1497.449999999997</v>
      </c>
      <c r="J782" s="1220">
        <f t="shared" si="27"/>
      </c>
      <c r="K782" s="1220">
        <f t="shared" si="275"/>
      </c>
      <c r="L782" s="1220">
        <f t="shared" si="337"/>
      </c>
      <c r="M782" s="1220">
        <f t="shared" si="151"/>
      </c>
      <c r="N782" s="1220">
        <f t="shared" si="213"/>
      </c>
      <c r="O782" s="1239">
        <f t="shared" si="89"/>
      </c>
      <c r="P782" s="1239">
        <f t="shared" si="120"/>
      </c>
      <c r="Q782" s="1239">
        <f t="shared" si="554"/>
      </c>
      <c r="R782" s="1239">
        <f t="shared" si="58"/>
      </c>
      <c r="S782" s="1240">
        <f t="shared" si="306"/>
      </c>
      <c r="T782" s="1270">
        <v>0.022</v>
      </c>
      <c r="U782" s="1277">
        <v>53</v>
      </c>
      <c r="V782" s="1220">
        <f t="shared" si="368"/>
      </c>
      <c r="W782" s="1221">
        <v>8020</v>
      </c>
      <c r="X782" s="1221">
        <v>286</v>
      </c>
      <c r="Y782" s="1221">
        <v>33</v>
      </c>
      <c r="Z782" s="1221">
        <v>304</v>
      </c>
      <c r="AA782" s="1221">
        <v>25</v>
      </c>
      <c r="AB782" s="1221">
        <v>2</v>
      </c>
      <c r="AC782" s="1221">
        <v>0</v>
      </c>
      <c r="AD782" s="1221">
        <v>19</v>
      </c>
      <c r="AE782" s="1220">
        <f t="shared" si="182"/>
      </c>
      <c r="AF782" s="1220">
        <f t="shared" si="244"/>
      </c>
      <c r="AG782" s="1241" t="s">
        <v>756</v>
      </c>
      <c r="AH782" s="1273" t="s">
        <v>742</v>
      </c>
      <c r="AI782" s="1273">
        <v>9</v>
      </c>
    </row>
    <row customHeight="true" ht="18.452380952380953" r="783">
      <c r="A783" s="1297"/>
      <c r="B783" s="1280" t="s">
        <v>746</v>
      </c>
      <c r="C783" s="1280"/>
      <c r="D783" s="1281">
        <f>SUM(D779:D782)</f>
      </c>
      <c r="E783" s="1282">
        <f>SUM(E779:E782)</f>
      </c>
      <c r="F783" s="1282">
        <f>SUM(F779:F782)</f>
      </c>
      <c r="G783" s="1282">
        <f>SUM(G779:G782)</f>
      </c>
      <c r="H783" s="1282">
        <f>SUM(H779:H782)</f>
      </c>
      <c r="I783" s="1282">
        <f>SUM(I779:I782)</f>
      </c>
      <c r="J783" s="1284">
        <f t="shared" si="27"/>
      </c>
      <c r="K783" s="1284">
        <f t="shared" si="275"/>
      </c>
      <c r="L783" s="1284">
        <f t="shared" si="337"/>
      </c>
      <c r="M783" s="1284">
        <f t="shared" si="151"/>
      </c>
      <c r="N783" s="1284">
        <f t="shared" si="213"/>
      </c>
      <c r="O783" s="1285">
        <f t="shared" si="89"/>
      </c>
      <c r="P783" s="1285">
        <f t="shared" si="120"/>
      </c>
      <c r="Q783" s="1285">
        <f t="shared" si="554"/>
      </c>
      <c r="R783" s="1285">
        <f t="shared" si="58"/>
      </c>
      <c r="S783" s="1286">
        <f t="shared" si="306"/>
      </c>
      <c r="T783" s="1285">
        <f>AVERAGE(T779:T782)</f>
      </c>
      <c r="U783" s="1287">
        <f>AVERAGE(U779:U782)</f>
      </c>
      <c r="V783" s="1287">
        <f t="shared" si="368"/>
      </c>
      <c r="W783" s="1242">
        <f>SUM(W779:W782)</f>
      </c>
      <c r="X783" s="1242">
        <f>SUM(X779:X782)</f>
      </c>
      <c r="Y783" s="1242">
        <f>SUM(Y779:Y782)</f>
      </c>
      <c r="Z783" s="1242">
        <f>SUM(Z779:Z782)</f>
      </c>
      <c r="AA783" s="1242">
        <f>SUM(AA779:AA782)</f>
      </c>
      <c r="AB783" s="1242">
        <f>SUM(AB779:AB782)</f>
      </c>
      <c r="AC783" s="1242">
        <f>SUM(AC779:AC782)</f>
      </c>
      <c r="AD783" s="1242">
        <f>SUM(AD779:AD782)</f>
      </c>
      <c r="AE783" s="1284">
        <f t="shared" si="182"/>
      </c>
      <c r="AF783" s="1288">
        <f t="shared" si="244"/>
      </c>
      <c r="AG783" s="1289"/>
      <c r="AH783" s="1289"/>
      <c r="AI783" s="1242">
        <f>SUM(AI779:AI782)</f>
      </c>
    </row>
    <row customHeight="true" ht="18.452380952380953" r="784">
      <c r="A784" s="1297"/>
      <c r="B784" s="1201" t="s">
        <v>769</v>
      </c>
      <c r="C784" s="1201"/>
      <c r="D784" s="1290">
        <f>D768+D763+D778+D773+D783</f>
      </c>
      <c r="E784" s="1291">
        <f>E768+E763+E778+E773+E783</f>
      </c>
      <c r="F784" s="1291">
        <f>F768+F763+F778+F773+F783</f>
      </c>
      <c r="G784" s="1291">
        <f>G768+G763+G778+G773+G783</f>
      </c>
      <c r="H784" s="1291">
        <f>H768+H763+H778+H773+H783</f>
      </c>
      <c r="I784" s="1291">
        <f>I768+I763+I778+I773+I783</f>
      </c>
      <c r="J784" s="1292">
        <f t="shared" si="27"/>
      </c>
      <c r="K784" s="1292">
        <f t="shared" si="275"/>
      </c>
      <c r="L784" s="1292">
        <f t="shared" si="337"/>
      </c>
      <c r="M784" s="1292">
        <f t="shared" si="151"/>
      </c>
      <c r="N784" s="1292">
        <f t="shared" si="213"/>
      </c>
      <c r="O784" s="1293">
        <f t="shared" si="89"/>
      </c>
      <c r="P784" s="1293">
        <f t="shared" si="120"/>
      </c>
      <c r="Q784" s="1293">
        <f t="shared" si="554"/>
      </c>
      <c r="R784" s="1293">
        <f t="shared" si="58"/>
      </c>
      <c r="S784" s="1294">
        <f t="shared" si="306"/>
      </c>
      <c r="T784" s="1292">
        <f>(T768+T763+T778+T773+T783)/5</f>
      </c>
      <c r="U784" s="1292">
        <f>(U768+U763+U778+U773+U783)/5</f>
      </c>
      <c r="V784" s="1292">
        <f>(V768+V763+V778+V773+V783)/5</f>
      </c>
      <c r="W784" s="1291">
        <f>W768+W763+W778+W773+W783</f>
      </c>
      <c r="X784" s="1291">
        <f>X768+X763+X778+X773+X783</f>
      </c>
      <c r="Y784" s="1291">
        <f>Y768+Y763+Y778+Y773+Y783</f>
      </c>
      <c r="Z784" s="1291">
        <f>Z768+Z763+Z778+Z773+Z783</f>
      </c>
      <c r="AA784" s="1291">
        <f>AA768+AA763+AA778+AA773+AA783</f>
      </c>
      <c r="AB784" s="1291">
        <f>AB768+AB763+AB778+AB773+AB783</f>
      </c>
      <c r="AC784" s="1291">
        <f>AC768+AC763+AC778+AC773+AC783</f>
      </c>
      <c r="AD784" s="1291">
        <f>AD768+AD763+AD778+AD773+AD783</f>
      </c>
      <c r="AE784" s="1292">
        <f t="shared" si="182"/>
      </c>
      <c r="AF784" s="1295">
        <f t="shared" si="244"/>
      </c>
      <c r="AG784" s="1296"/>
      <c r="AH784" s="1296"/>
      <c r="AI784" s="1291">
        <f>AI768+AI763+AI778+AI773+AI783</f>
      </c>
    </row>
    <row customHeight="true" ht="18.452380952380953" r="785">
      <c r="A785" s="1155" t="s">
        <v>700</v>
      </c>
      <c r="B785" s="1155" t="s">
        <v>701</v>
      </c>
      <c r="C785" s="1155"/>
      <c r="D785" s="1245" t="s">
        <v>702</v>
      </c>
      <c r="E785" s="1245"/>
      <c r="F785" s="1245"/>
      <c r="G785" s="1245"/>
      <c r="H785" s="1245"/>
      <c r="I785" s="1245"/>
      <c r="J785" s="1245"/>
      <c r="K785" s="1245"/>
      <c r="L785" s="1245"/>
      <c r="M785" s="1245"/>
      <c r="N785" s="1247" t="s">
        <v>703</v>
      </c>
      <c r="O785" s="1247"/>
      <c r="P785" s="1247"/>
      <c r="Q785" s="1247"/>
      <c r="R785" s="1247"/>
      <c r="S785" s="1247"/>
      <c r="T785" s="1247"/>
      <c r="U785" s="1247"/>
      <c r="V785" s="1247"/>
      <c r="W785" s="1247"/>
      <c r="X785" s="1247"/>
      <c r="Y785" s="1247"/>
      <c r="Z785" s="1247"/>
      <c r="AA785" s="1247"/>
      <c r="AB785" s="1247"/>
      <c r="AC785" s="1247"/>
      <c r="AD785" s="1247"/>
      <c r="AE785" s="1247"/>
      <c r="AF785" s="1247"/>
      <c r="AG785" s="1247"/>
      <c r="AH785" s="1247"/>
      <c r="AI785" s="1248"/>
    </row>
    <row customHeight="true" ht="18.452380952380953" r="786">
      <c r="A786" s="1155"/>
      <c r="B786" s="1155" t="s">
        <v>704</v>
      </c>
      <c r="C786" s="1155" t="s">
        <v>705</v>
      </c>
      <c r="D786" s="1249" t="s">
        <v>706</v>
      </c>
      <c r="E786" s="1250" t="s">
        <v>707</v>
      </c>
      <c r="F786" s="1250" t="s">
        <v>708</v>
      </c>
      <c r="G786" s="1251" t="s">
        <v>709</v>
      </c>
      <c r="H786" s="1252" t="s">
        <v>710</v>
      </c>
      <c r="I786" s="1253" t="s">
        <v>711</v>
      </c>
      <c r="J786" s="1254" t="s">
        <v>712</v>
      </c>
      <c r="K786" s="1254" t="s">
        <v>713</v>
      </c>
      <c r="L786" s="1254" t="s">
        <v>714</v>
      </c>
      <c r="M786" s="1254" t="s">
        <v>715</v>
      </c>
      <c r="N786" s="1247" t="s">
        <v>716</v>
      </c>
      <c r="O786" s="1255" t="s">
        <v>717</v>
      </c>
      <c r="P786" s="1255" t="s">
        <v>718</v>
      </c>
      <c r="Q786" s="1255" t="s">
        <v>719</v>
      </c>
      <c r="R786" s="1255" t="s">
        <v>720</v>
      </c>
      <c r="S786" s="1256" t="s">
        <v>721</v>
      </c>
      <c r="T786" s="1255" t="s">
        <v>722</v>
      </c>
      <c r="U786" s="1257" t="s">
        <v>723</v>
      </c>
      <c r="V786" s="1247" t="s">
        <v>724</v>
      </c>
      <c r="W786" s="1256" t="s">
        <v>725</v>
      </c>
      <c r="X786" s="1256" t="s">
        <v>726</v>
      </c>
      <c r="Y786" s="1256" t="s">
        <v>727</v>
      </c>
      <c r="Z786" s="1256" t="s">
        <v>728</v>
      </c>
      <c r="AA786" s="1256" t="s">
        <v>729</v>
      </c>
      <c r="AB786" s="1256" t="s">
        <v>730</v>
      </c>
      <c r="AC786" s="1256" t="s">
        <v>731</v>
      </c>
      <c r="AD786" s="1256" t="s">
        <v>732</v>
      </c>
      <c r="AE786" s="1256" t="s">
        <v>733</v>
      </c>
      <c r="AF786" s="1247" t="s">
        <v>734</v>
      </c>
      <c r="AG786" s="1248" t="s">
        <v>735</v>
      </c>
      <c r="AH786" s="1248" t="s">
        <v>736</v>
      </c>
      <c r="AI786" s="1248" t="s">
        <v>737</v>
      </c>
    </row>
    <row customHeight="true" ht="18.452380952380953" r="787">
      <c r="A787" s="1297" t="s">
        <v>804</v>
      </c>
      <c r="B787" s="1186" t="s">
        <v>771</v>
      </c>
      <c r="C787" s="1300" t="s">
        <v>740</v>
      </c>
      <c r="D787" s="1261">
        <f t="shared" ref="D787:D790" si="512">E787+F787</f>
      </c>
      <c r="E787" s="1308">
        <v>697.04</v>
      </c>
      <c r="F787" s="1308">
        <v>1729.9</v>
      </c>
      <c r="G787" s="1313">
        <v>3</v>
      </c>
      <c r="H787" s="1314">
        <v>3</v>
      </c>
      <c r="I787" s="1299">
        <v>6106.83</v>
      </c>
      <c r="J787" s="1220">
        <f t="shared" ref="J787:J812" si="28">I787/D787</f>
      </c>
      <c r="K787" s="1220">
        <f t="shared" ref="K787:K812" si="276">D787/G787</f>
      </c>
      <c r="L787" s="1220">
        <f t="shared" ref="L787:L812" si="338">D787/H787</f>
      </c>
      <c r="M787" s="1220">
        <f t="shared" ref="M787:M812" si="152">I787/G787</f>
      </c>
      <c r="N787" s="1220">
        <f t="shared" ref="N787:N812" si="214">D787/X787</f>
      </c>
      <c r="O787" s="1239">
        <f t="shared" ref="O787:O812" si="90">S787/W787*1</f>
      </c>
      <c r="P787" s="1239">
        <f t="shared" ref="P787:P812" si="121">X787/W787</f>
      </c>
      <c r="Q787" s="1239">
        <f t="shared" ref="Q787:Q812" si="555">Z787/W787</f>
      </c>
      <c r="R787" s="1239">
        <f t="shared" ref="R787:R812" si="59">AA787/Z787</f>
      </c>
      <c r="S787" s="1240">
        <f t="shared" ref="S787:S812" si="307">Y787/T787</f>
      </c>
      <c r="T787" s="1270">
        <v>0.0281</v>
      </c>
      <c r="U787" s="1277">
        <v>36</v>
      </c>
      <c r="V787" s="1266">
        <f t="shared" ref="V787:V811" si="369">(D787/W787)*1000</f>
      </c>
      <c r="W787" s="1240">
        <v>21799</v>
      </c>
      <c r="X787" s="1240">
        <v>906</v>
      </c>
      <c r="Y787" s="1240">
        <v>136</v>
      </c>
      <c r="Z787" s="1240">
        <v>969</v>
      </c>
      <c r="AA787" s="1240">
        <v>45</v>
      </c>
      <c r="AB787" s="1240">
        <v>6</v>
      </c>
      <c r="AC787" s="1240">
        <v>0</v>
      </c>
      <c r="AD787" s="1240">
        <v>31</v>
      </c>
      <c r="AE787" s="1220">
        <f t="shared" ref="AE787:AE812" si="183">D787/Z787</f>
      </c>
      <c r="AF787" s="1220">
        <f t="shared" ref="AF787:AF812" si="245">AI787*1000/D787</f>
      </c>
      <c r="AG787" s="1241" t="s">
        <v>741</v>
      </c>
      <c r="AH787" s="1273" t="s">
        <v>757</v>
      </c>
      <c r="AI787" s="1273">
        <v>22</v>
      </c>
    </row>
    <row customHeight="true" ht="18.452380952380953" r="788">
      <c r="A788" s="1297"/>
      <c r="B788" s="1186" t="s">
        <v>771</v>
      </c>
      <c r="C788" s="1259" t="s">
        <v>743</v>
      </c>
      <c r="D788" s="1301">
        <f t="shared" si="512"/>
      </c>
      <c r="E788" s="1309">
        <v>788.22</v>
      </c>
      <c r="F788" s="1310">
        <v>1891.81</v>
      </c>
      <c r="G788" s="1315">
        <v>5</v>
      </c>
      <c r="H788" s="1313">
        <v>4</v>
      </c>
      <c r="I788" s="1265">
        <v>12773.49</v>
      </c>
      <c r="J788" s="1220">
        <f t="shared" si="28"/>
      </c>
      <c r="K788" s="1220">
        <f t="shared" si="276"/>
      </c>
      <c r="L788" s="1220">
        <f t="shared" si="338"/>
      </c>
      <c r="M788" s="1220">
        <f t="shared" si="152"/>
      </c>
      <c r="N788" s="1220">
        <f t="shared" si="214"/>
      </c>
      <c r="O788" s="1239">
        <f t="shared" si="90"/>
      </c>
      <c r="P788" s="1239">
        <f t="shared" si="121"/>
      </c>
      <c r="Q788" s="1239">
        <f t="shared" si="555"/>
      </c>
      <c r="R788" s="1239">
        <f t="shared" si="59"/>
      </c>
      <c r="S788" s="1240">
        <f t="shared" si="307"/>
      </c>
      <c r="T788" s="1270">
        <v>0.0456</v>
      </c>
      <c r="U788" s="1271">
        <v>50</v>
      </c>
      <c r="V788" s="1220">
        <f t="shared" si="369"/>
      </c>
      <c r="W788" s="1302">
        <v>26348</v>
      </c>
      <c r="X788" s="1221">
        <v>754</v>
      </c>
      <c r="Y788" s="1221">
        <v>177</v>
      </c>
      <c r="Z788" s="1221">
        <v>803</v>
      </c>
      <c r="AA788" s="1221">
        <v>74</v>
      </c>
      <c r="AB788" s="1221">
        <v>15</v>
      </c>
      <c r="AC788" s="1221">
        <v>3</v>
      </c>
      <c r="AD788" s="1221">
        <v>46</v>
      </c>
      <c r="AE788" s="1220">
        <f t="shared" si="183"/>
      </c>
      <c r="AF788" s="1220">
        <f t="shared" si="245"/>
      </c>
      <c r="AG788" s="1241" t="s">
        <v>741</v>
      </c>
      <c r="AH788" s="1273" t="s">
        <v>757</v>
      </c>
      <c r="AI788" s="1273">
        <v>32</v>
      </c>
    </row>
    <row customHeight="true" ht="18.452380952380953" r="789">
      <c r="A789" s="1297"/>
      <c r="B789" s="1186" t="s">
        <v>771</v>
      </c>
      <c r="C789" s="1259" t="s">
        <v>744</v>
      </c>
      <c r="D789" s="1267">
        <f t="shared" si="512"/>
      </c>
      <c r="E789" s="1311">
        <v>968.26</v>
      </c>
      <c r="F789" s="1312">
        <v>2130.39</v>
      </c>
      <c r="G789" s="1313">
        <v>5</v>
      </c>
      <c r="H789" s="1313">
        <v>5</v>
      </c>
      <c r="I789" s="1265">
        <v>10519.099999999999</v>
      </c>
      <c r="J789" s="1220">
        <f t="shared" si="28"/>
      </c>
      <c r="K789" s="1220">
        <f t="shared" si="276"/>
      </c>
      <c r="L789" s="1220">
        <f t="shared" si="338"/>
      </c>
      <c r="M789" s="1220">
        <f t="shared" si="152"/>
      </c>
      <c r="N789" s="1220">
        <f t="shared" si="214"/>
      </c>
      <c r="O789" s="1239">
        <f t="shared" si="90"/>
      </c>
      <c r="P789" s="1239">
        <f t="shared" si="121"/>
      </c>
      <c r="Q789" s="1239">
        <f t="shared" si="555"/>
      </c>
      <c r="R789" s="1239">
        <f t="shared" si="59"/>
      </c>
      <c r="S789" s="1240">
        <f t="shared" si="307"/>
      </c>
      <c r="T789" s="1270">
        <v>0.0286</v>
      </c>
      <c r="U789" s="1277">
        <v>56</v>
      </c>
      <c r="V789" s="1303">
        <f t="shared" si="369"/>
      </c>
      <c r="W789" s="1188">
        <v>28594</v>
      </c>
      <c r="X789" s="1272">
        <v>497</v>
      </c>
      <c r="Y789" s="1221">
        <v>143</v>
      </c>
      <c r="Z789" s="1221">
        <v>499</v>
      </c>
      <c r="AA789" s="1221">
        <v>49</v>
      </c>
      <c r="AB789" s="1221">
        <v>4</v>
      </c>
      <c r="AC789" s="1221">
        <v>1</v>
      </c>
      <c r="AD789" s="1221">
        <v>40</v>
      </c>
      <c r="AE789" s="1220">
        <f t="shared" si="183"/>
      </c>
      <c r="AF789" s="1220">
        <f t="shared" si="245"/>
      </c>
      <c r="AG789" s="1241" t="s">
        <v>741</v>
      </c>
      <c r="AH789" s="1273" t="s">
        <v>757</v>
      </c>
      <c r="AI789" s="1273">
        <v>16</v>
      </c>
    </row>
    <row customHeight="true" ht="18.452380952380953" r="790">
      <c r="A790" s="1297"/>
      <c r="B790" s="1186" t="s">
        <v>771</v>
      </c>
      <c r="C790" s="1259" t="s">
        <v>745</v>
      </c>
      <c r="D790" s="1262">
        <f t="shared" si="512"/>
      </c>
      <c r="E790" s="1312">
        <v>1299.84</v>
      </c>
      <c r="F790" s="1312">
        <v>2452.66</v>
      </c>
      <c r="G790" s="1316">
        <v>6</v>
      </c>
      <c r="H790" s="1313">
        <v>6</v>
      </c>
      <c r="I790" s="1265">
        <v>11435</v>
      </c>
      <c r="J790" s="1220">
        <f t="shared" si="28"/>
      </c>
      <c r="K790" s="1220">
        <f t="shared" si="276"/>
      </c>
      <c r="L790" s="1220">
        <f t="shared" si="338"/>
      </c>
      <c r="M790" s="1220">
        <f t="shared" si="152"/>
      </c>
      <c r="N790" s="1220">
        <f t="shared" si="214"/>
      </c>
      <c r="O790" s="1239">
        <f t="shared" si="90"/>
      </c>
      <c r="P790" s="1239">
        <f t="shared" si="121"/>
      </c>
      <c r="Q790" s="1239">
        <f t="shared" si="555"/>
      </c>
      <c r="R790" s="1239">
        <f t="shared" si="59"/>
      </c>
      <c r="S790" s="1240">
        <f t="shared" si="307"/>
      </c>
      <c r="T790" s="1270">
        <v>0.0394</v>
      </c>
      <c r="U790" s="1277">
        <v>57</v>
      </c>
      <c r="V790" s="1220">
        <f t="shared" si="369"/>
      </c>
      <c r="W790" s="1304">
        <v>26396</v>
      </c>
      <c r="X790" s="1221">
        <v>645</v>
      </c>
      <c r="Y790" s="1221">
        <v>158</v>
      </c>
      <c r="Z790" s="1221">
        <v>675</v>
      </c>
      <c r="AA790" s="1221">
        <v>72</v>
      </c>
      <c r="AB790" s="1221">
        <v>7</v>
      </c>
      <c r="AC790" s="1221">
        <v>4</v>
      </c>
      <c r="AD790" s="1221">
        <v>46</v>
      </c>
      <c r="AE790" s="1220">
        <f t="shared" si="183"/>
      </c>
      <c r="AF790" s="1220">
        <f t="shared" si="245"/>
      </c>
      <c r="AG790" s="1241" t="s">
        <v>741</v>
      </c>
      <c r="AH790" s="1273" t="s">
        <v>757</v>
      </c>
      <c r="AI790" s="1273">
        <v>32</v>
      </c>
    </row>
    <row customHeight="true" ht="18.452380952380953" r="791">
      <c r="A791" s="1297"/>
      <c r="B791" s="1280" t="s">
        <v>746</v>
      </c>
      <c r="C791" s="1280"/>
      <c r="D791" s="1281">
        <f>SUM(D787:D790)</f>
      </c>
      <c r="E791" s="1282">
        <f>SUM(E787:E790)</f>
      </c>
      <c r="F791" s="1282">
        <f>SUM(F787:F790)</f>
      </c>
      <c r="G791" s="1317">
        <f>SUM(G787:G790)</f>
      </c>
      <c r="H791" s="1317">
        <f>SUM(H787:H790)</f>
      </c>
      <c r="I791" s="1283">
        <f>SUM(I787:I790)</f>
      </c>
      <c r="J791" s="1284">
        <f t="shared" si="28"/>
      </c>
      <c r="K791" s="1284">
        <f t="shared" si="276"/>
      </c>
      <c r="L791" s="1284">
        <f t="shared" si="338"/>
      </c>
      <c r="M791" s="1284">
        <f t="shared" si="152"/>
      </c>
      <c r="N791" s="1284">
        <f t="shared" si="214"/>
      </c>
      <c r="O791" s="1285">
        <f t="shared" si="90"/>
      </c>
      <c r="P791" s="1285">
        <f t="shared" si="121"/>
      </c>
      <c r="Q791" s="1285">
        <f t="shared" si="555"/>
      </c>
      <c r="R791" s="1285">
        <f t="shared" si="59"/>
      </c>
      <c r="S791" s="1286">
        <f t="shared" si="307"/>
      </c>
      <c r="T791" s="1285">
        <f>AVERAGE(T787:T790)</f>
      </c>
      <c r="U791" s="1287">
        <f>AVERAGE(U787:U790)</f>
      </c>
      <c r="V791" s="1284">
        <f t="shared" si="369"/>
      </c>
      <c r="W791" s="1242">
        <f>SUM(W787:W790)</f>
      </c>
      <c r="X791" s="1242">
        <f>SUM(X787:X790)</f>
      </c>
      <c r="Y791" s="1242">
        <f>SUM(Y787:Y790)</f>
      </c>
      <c r="Z791" s="1242">
        <f>SUM(Z787:Z790)</f>
      </c>
      <c r="AA791" s="1242">
        <f>SUM(AA787:AA790)</f>
      </c>
      <c r="AB791" s="1242">
        <f>SUM(AB787:AB790)</f>
      </c>
      <c r="AC791" s="1242">
        <f>SUM(AC787:AC790)</f>
      </c>
      <c r="AD791" s="1242">
        <f>SUM(AD787:AD790)</f>
      </c>
      <c r="AE791" s="1284">
        <f t="shared" si="183"/>
      </c>
      <c r="AF791" s="1288">
        <f t="shared" si="245"/>
      </c>
      <c r="AG791" s="1289"/>
      <c r="AH791" s="1289"/>
      <c r="AI791" s="1286">
        <f>SUM(AI787:AI790)</f>
      </c>
    </row>
    <row customHeight="true" ht="18.452380952380953" r="792">
      <c r="A792" s="1297"/>
      <c r="B792" s="1307" t="s">
        <v>763</v>
      </c>
      <c r="C792" s="1259" t="s">
        <v>748</v>
      </c>
      <c r="D792" s="1262">
        <f t="shared" ref="D792:D795" si="513">E792+F792</f>
      </c>
      <c r="E792" s="1276">
        <v>1183.27</v>
      </c>
      <c r="F792" s="1276">
        <v>2038.13</v>
      </c>
      <c r="G792" s="1313">
        <v>5</v>
      </c>
      <c r="H792" s="1313">
        <v>3</v>
      </c>
      <c r="I792" s="1265">
        <v>10096.520000000004</v>
      </c>
      <c r="J792" s="1220">
        <f t="shared" si="28"/>
      </c>
      <c r="K792" s="1220">
        <f t="shared" si="276"/>
      </c>
      <c r="L792" s="1220">
        <f t="shared" si="338"/>
      </c>
      <c r="M792" s="1220">
        <f t="shared" si="152"/>
      </c>
      <c r="N792" s="1220">
        <f t="shared" si="214"/>
      </c>
      <c r="O792" s="1239">
        <f t="shared" si="90"/>
      </c>
      <c r="P792" s="1239">
        <f t="shared" si="121"/>
      </c>
      <c r="Q792" s="1239">
        <f t="shared" si="555"/>
      </c>
      <c r="R792" s="1239">
        <f t="shared" si="59"/>
      </c>
      <c r="S792" s="1240">
        <f t="shared" si="307"/>
      </c>
      <c r="T792" s="1270">
        <v>0.0491</v>
      </c>
      <c r="U792" s="1277">
        <v>63</v>
      </c>
      <c r="V792" s="1220">
        <f t="shared" si="369"/>
      </c>
      <c r="W792" s="1221">
        <v>23546</v>
      </c>
      <c r="X792" s="1221">
        <v>478</v>
      </c>
      <c r="Y792" s="1221">
        <v>145</v>
      </c>
      <c r="Z792" s="1221">
        <v>496</v>
      </c>
      <c r="AA792" s="1221">
        <v>77</v>
      </c>
      <c r="AB792" s="1221">
        <v>4</v>
      </c>
      <c r="AC792" s="1221">
        <v>1</v>
      </c>
      <c r="AD792" s="1221">
        <v>29</v>
      </c>
      <c r="AE792" s="1220">
        <f t="shared" si="183"/>
      </c>
      <c r="AF792" s="1220">
        <f t="shared" si="245"/>
      </c>
      <c r="AG792" s="1241" t="s">
        <v>741</v>
      </c>
      <c r="AH792" s="1273" t="s">
        <v>757</v>
      </c>
      <c r="AI792" s="1273">
        <v>31</v>
      </c>
    </row>
    <row customHeight="true" ht="18.452380952380953" r="793">
      <c r="A793" s="1297"/>
      <c r="B793" s="1307" t="s">
        <v>763</v>
      </c>
      <c r="C793" s="1259" t="s">
        <v>749</v>
      </c>
      <c r="D793" s="1262">
        <f t="shared" si="513"/>
      </c>
      <c r="E793" s="1276">
        <v>871.72</v>
      </c>
      <c r="F793" s="1276">
        <v>2226.63</v>
      </c>
      <c r="G793" s="1313">
        <v>4</v>
      </c>
      <c r="H793" s="1313">
        <v>3</v>
      </c>
      <c r="I793" s="1265">
        <v>7927.929999999993</v>
      </c>
      <c r="J793" s="1220">
        <f t="shared" si="28"/>
      </c>
      <c r="K793" s="1220">
        <f t="shared" si="276"/>
      </c>
      <c r="L793" s="1220">
        <f t="shared" si="338"/>
      </c>
      <c r="M793" s="1220">
        <f t="shared" si="152"/>
      </c>
      <c r="N793" s="1220">
        <f t="shared" si="214"/>
      </c>
      <c r="O793" s="1239">
        <f t="shared" si="90"/>
      </c>
      <c r="P793" s="1239">
        <f t="shared" si="121"/>
      </c>
      <c r="Q793" s="1239">
        <f t="shared" si="555"/>
      </c>
      <c r="R793" s="1239">
        <f t="shared" si="59"/>
      </c>
      <c r="S793" s="1240">
        <f t="shared" si="307"/>
      </c>
      <c r="T793" s="1270">
        <v>0.0574</v>
      </c>
      <c r="U793" s="1277">
        <v>66</v>
      </c>
      <c r="V793" s="1220">
        <f t="shared" si="369"/>
      </c>
      <c r="W793" s="1221">
        <v>23820</v>
      </c>
      <c r="X793" s="1221">
        <v>382</v>
      </c>
      <c r="Y793" s="1221">
        <v>144</v>
      </c>
      <c r="Z793" s="1221">
        <v>388</v>
      </c>
      <c r="AA793" s="1221">
        <v>63</v>
      </c>
      <c r="AB793" s="1221">
        <v>8</v>
      </c>
      <c r="AC793" s="1221">
        <v>0</v>
      </c>
      <c r="AD793" s="1221">
        <v>39</v>
      </c>
      <c r="AE793" s="1220">
        <f t="shared" si="183"/>
      </c>
      <c r="AF793" s="1220">
        <f t="shared" si="245"/>
      </c>
      <c r="AG793" s="1241" t="s">
        <v>741</v>
      </c>
      <c r="AH793" s="1273" t="s">
        <v>757</v>
      </c>
      <c r="AI793" s="1273">
        <v>24</v>
      </c>
    </row>
    <row customHeight="true" ht="18.452380952380953" r="794">
      <c r="A794" s="1297"/>
      <c r="B794" s="1307" t="s">
        <v>763</v>
      </c>
      <c r="C794" s="1259" t="s">
        <v>750</v>
      </c>
      <c r="D794" s="1262">
        <f t="shared" si="513"/>
      </c>
      <c r="E794" s="1276">
        <v>1324.45</v>
      </c>
      <c r="F794" s="1276">
        <v>2232.8</v>
      </c>
      <c r="G794" s="1313">
        <v>5</v>
      </c>
      <c r="H794" s="1313">
        <v>4</v>
      </c>
      <c r="I794" s="1265">
        <v>8713</v>
      </c>
      <c r="J794" s="1220">
        <f t="shared" si="28"/>
      </c>
      <c r="K794" s="1220">
        <f t="shared" si="276"/>
      </c>
      <c r="L794" s="1220">
        <f t="shared" si="338"/>
      </c>
      <c r="M794" s="1220">
        <f t="shared" si="152"/>
      </c>
      <c r="N794" s="1220">
        <f t="shared" si="214"/>
      </c>
      <c r="O794" s="1239">
        <f t="shared" si="90"/>
      </c>
      <c r="P794" s="1239">
        <f t="shared" si="121"/>
      </c>
      <c r="Q794" s="1239">
        <f t="shared" si="555"/>
      </c>
      <c r="R794" s="1239">
        <f t="shared" si="59"/>
      </c>
      <c r="S794" s="1240">
        <f t="shared" si="307"/>
      </c>
      <c r="T794" s="1270">
        <v>0.0303</v>
      </c>
      <c r="U794" s="1277">
        <v>67</v>
      </c>
      <c r="V794" s="1220">
        <f t="shared" si="369"/>
      </c>
      <c r="W794" s="1221">
        <v>27143</v>
      </c>
      <c r="X794" s="1221">
        <v>522</v>
      </c>
      <c r="Y794" s="1221">
        <v>146</v>
      </c>
      <c r="Z794" s="1221">
        <v>519</v>
      </c>
      <c r="AA794" s="1221">
        <v>112</v>
      </c>
      <c r="AB794" s="1221">
        <v>7</v>
      </c>
      <c r="AC794" s="1221">
        <v>1</v>
      </c>
      <c r="AD794" s="1221">
        <v>23</v>
      </c>
      <c r="AE794" s="1220">
        <f t="shared" si="183"/>
      </c>
      <c r="AF794" s="1220">
        <f t="shared" si="245"/>
      </c>
      <c r="AG794" s="1241" t="s">
        <v>741</v>
      </c>
      <c r="AH794" s="1273" t="s">
        <v>757</v>
      </c>
      <c r="AI794" s="1273">
        <v>30</v>
      </c>
    </row>
    <row customHeight="true" ht="18.452380952380953" r="795">
      <c r="A795" s="1297"/>
      <c r="B795" s="1307" t="s">
        <v>763</v>
      </c>
      <c r="C795" s="1259" t="s">
        <v>751</v>
      </c>
      <c r="D795" s="1262">
        <f t="shared" si="513"/>
      </c>
      <c r="E795" s="1276">
        <v>1158.44</v>
      </c>
      <c r="F795" s="1276">
        <v>2142.7</v>
      </c>
      <c r="G795" s="1316">
        <v>4</v>
      </c>
      <c r="H795" s="1313">
        <v>3</v>
      </c>
      <c r="I795" s="1265">
        <v>8524.800000000003</v>
      </c>
      <c r="J795" s="1220">
        <f t="shared" si="28"/>
      </c>
      <c r="K795" s="1220">
        <f t="shared" si="276"/>
      </c>
      <c r="L795" s="1220">
        <f t="shared" si="338"/>
      </c>
      <c r="M795" s="1220">
        <f t="shared" si="152"/>
      </c>
      <c r="N795" s="1220">
        <f t="shared" si="214"/>
      </c>
      <c r="O795" s="1239">
        <f t="shared" si="90"/>
      </c>
      <c r="P795" s="1239">
        <f t="shared" si="121"/>
      </c>
      <c r="Q795" s="1239">
        <f t="shared" si="555"/>
      </c>
      <c r="R795" s="1239">
        <f t="shared" si="59"/>
      </c>
      <c r="S795" s="1240">
        <f t="shared" si="307"/>
      </c>
      <c r="T795" s="1270">
        <v>0.0287</v>
      </c>
      <c r="U795" s="1277">
        <v>67</v>
      </c>
      <c r="V795" s="1220">
        <f t="shared" si="369"/>
      </c>
      <c r="W795" s="1221">
        <v>29898</v>
      </c>
      <c r="X795" s="1221">
        <v>563</v>
      </c>
      <c r="Y795" s="1221">
        <v>150</v>
      </c>
      <c r="Z795" s="1221">
        <v>578</v>
      </c>
      <c r="AA795" s="1221">
        <v>69</v>
      </c>
      <c r="AB795" s="1221">
        <v>6</v>
      </c>
      <c r="AC795" s="1221">
        <v>1</v>
      </c>
      <c r="AD795" s="1221">
        <v>31</v>
      </c>
      <c r="AE795" s="1220">
        <f t="shared" si="183"/>
      </c>
      <c r="AF795" s="1220">
        <f t="shared" si="245"/>
      </c>
      <c r="AG795" s="1241" t="s">
        <v>741</v>
      </c>
      <c r="AH795" s="1273" t="s">
        <v>757</v>
      </c>
      <c r="AI795" s="1273">
        <v>26</v>
      </c>
    </row>
    <row customHeight="true" ht="18.452380952380953" r="796">
      <c r="A796" s="1297"/>
      <c r="B796" s="1280" t="s">
        <v>746</v>
      </c>
      <c r="C796" s="1280"/>
      <c r="D796" s="1281">
        <f>SUM(D792:D795)</f>
      </c>
      <c r="E796" s="1282">
        <f>SUM(E792:E795)</f>
      </c>
      <c r="F796" s="1282">
        <f>SUM(F792:F795)</f>
      </c>
      <c r="G796" s="1317">
        <f>SUM(G792:G795)</f>
      </c>
      <c r="H796" s="1317">
        <f>SUM(H792:H795)</f>
      </c>
      <c r="I796" s="1282">
        <f>SUM(I792:I795)</f>
      </c>
      <c r="J796" s="1284">
        <f t="shared" si="28"/>
      </c>
      <c r="K796" s="1284">
        <f t="shared" si="276"/>
      </c>
      <c r="L796" s="1284">
        <f t="shared" si="338"/>
      </c>
      <c r="M796" s="1284">
        <f t="shared" si="152"/>
      </c>
      <c r="N796" s="1284">
        <f t="shared" si="214"/>
      </c>
      <c r="O796" s="1285">
        <f t="shared" si="90"/>
      </c>
      <c r="P796" s="1285">
        <f t="shared" si="121"/>
      </c>
      <c r="Q796" s="1285">
        <f t="shared" si="555"/>
      </c>
      <c r="R796" s="1285">
        <f t="shared" si="59"/>
      </c>
      <c r="S796" s="1286">
        <f t="shared" si="307"/>
      </c>
      <c r="T796" s="1285">
        <f>AVERAGE(T792:T795)</f>
      </c>
      <c r="U796" s="1287">
        <f>AVERAGE(U792:U795)</f>
      </c>
      <c r="V796" s="1287">
        <f t="shared" si="369"/>
      </c>
      <c r="W796" s="1242">
        <f>SUM(W792:W795)</f>
      </c>
      <c r="X796" s="1242">
        <f>SUM(X792:X795)</f>
      </c>
      <c r="Y796" s="1242">
        <f>SUM(Y792:Y795)</f>
      </c>
      <c r="Z796" s="1242">
        <f>SUM(Z792:Z795)</f>
      </c>
      <c r="AA796" s="1242">
        <f>SUM(AA792:AA795)</f>
      </c>
      <c r="AB796" s="1242">
        <f>SUM(AB792:AB795)</f>
      </c>
      <c r="AC796" s="1242">
        <f>SUM(AC792:AC795)</f>
      </c>
      <c r="AD796" s="1242">
        <f>SUM(AD792:AD795)</f>
      </c>
      <c r="AE796" s="1284">
        <f t="shared" si="183"/>
      </c>
      <c r="AF796" s="1288">
        <f t="shared" si="245"/>
      </c>
      <c r="AG796" s="1289"/>
      <c r="AH796" s="1289"/>
      <c r="AI796" s="1286">
        <f>SUM(AI792:AI795)</f>
      </c>
    </row>
    <row customHeight="true" ht="18.452380952380953" r="797">
      <c r="A797" s="1297"/>
      <c r="B797" s="1307" t="s">
        <v>752</v>
      </c>
      <c r="C797" s="1307" t="s">
        <v>753</v>
      </c>
      <c r="D797" s="1262">
        <f t="shared" ref="D797:D800" si="514">E797+F797</f>
      </c>
      <c r="E797" s="1276">
        <v>1150.64</v>
      </c>
      <c r="F797" s="1276">
        <v>1967.87</v>
      </c>
      <c r="G797" s="1316">
        <v>1</v>
      </c>
      <c r="H797" s="1313">
        <v>1</v>
      </c>
      <c r="I797" s="1265">
        <v>2548.2599999999948</v>
      </c>
      <c r="J797" s="1220">
        <f t="shared" si="28"/>
      </c>
      <c r="K797" s="1220">
        <f t="shared" si="276"/>
      </c>
      <c r="L797" s="1220">
        <f t="shared" si="338"/>
      </c>
      <c r="M797" s="1220">
        <f t="shared" si="152"/>
      </c>
      <c r="N797" s="1220">
        <f t="shared" si="214"/>
      </c>
      <c r="O797" s="1239">
        <f t="shared" si="90"/>
      </c>
      <c r="P797" s="1239">
        <f t="shared" si="121"/>
      </c>
      <c r="Q797" s="1239">
        <f t="shared" si="555"/>
      </c>
      <c r="R797" s="1239">
        <f t="shared" si="59"/>
      </c>
      <c r="S797" s="1240">
        <f t="shared" si="307"/>
      </c>
      <c r="T797" s="1270">
        <v>0.031</v>
      </c>
      <c r="U797" s="1277">
        <v>68</v>
      </c>
      <c r="V797" s="1220">
        <f t="shared" si="369"/>
      </c>
      <c r="W797" s="1221">
        <v>27766</v>
      </c>
      <c r="X797" s="1221">
        <v>401</v>
      </c>
      <c r="Y797" s="1221">
        <v>128</v>
      </c>
      <c r="Z797" s="1221">
        <v>423</v>
      </c>
      <c r="AA797" s="1221">
        <v>72</v>
      </c>
      <c r="AB797" s="1221">
        <v>3</v>
      </c>
      <c r="AC797" s="1221">
        <v>1</v>
      </c>
      <c r="AD797" s="1221">
        <v>29</v>
      </c>
      <c r="AE797" s="1220">
        <f t="shared" si="183"/>
      </c>
      <c r="AF797" s="1220">
        <f t="shared" si="245"/>
      </c>
      <c r="AG797" s="1241" t="s">
        <v>741</v>
      </c>
      <c r="AH797" s="1273" t="s">
        <v>757</v>
      </c>
      <c r="AI797" s="1273">
        <v>17</v>
      </c>
    </row>
    <row customHeight="true" ht="18.452380952380953" r="798">
      <c r="A798" s="1297"/>
      <c r="B798" s="1307" t="s">
        <v>752</v>
      </c>
      <c r="C798" s="1259" t="s">
        <v>754</v>
      </c>
      <c r="D798" s="1262">
        <f t="shared" si="514"/>
      </c>
      <c r="E798" s="1279">
        <v>1129.16</v>
      </c>
      <c r="F798" s="1279">
        <v>1567.77</v>
      </c>
      <c r="G798" s="1313">
        <v>6</v>
      </c>
      <c r="H798" s="1313">
        <v>5</v>
      </c>
      <c r="I798" s="1265">
        <v>11956.25</v>
      </c>
      <c r="J798" s="1220">
        <f t="shared" si="28"/>
      </c>
      <c r="K798" s="1220">
        <f t="shared" si="276"/>
      </c>
      <c r="L798" s="1220">
        <f t="shared" si="338"/>
      </c>
      <c r="M798" s="1220">
        <f t="shared" si="152"/>
      </c>
      <c r="N798" s="1220">
        <f t="shared" si="214"/>
      </c>
      <c r="O798" s="1239">
        <f t="shared" si="90"/>
      </c>
      <c r="P798" s="1239">
        <f t="shared" si="121"/>
      </c>
      <c r="Q798" s="1239">
        <f t="shared" si="555"/>
      </c>
      <c r="R798" s="1239">
        <f t="shared" si="59"/>
      </c>
      <c r="S798" s="1240">
        <f t="shared" si="307"/>
      </c>
      <c r="T798" s="1270">
        <v>0.0231</v>
      </c>
      <c r="U798" s="1277">
        <v>68</v>
      </c>
      <c r="V798" s="1220">
        <f t="shared" si="369"/>
      </c>
      <c r="W798" s="1221">
        <v>25887</v>
      </c>
      <c r="X798" s="1221">
        <v>535</v>
      </c>
      <c r="Y798" s="1221">
        <v>117</v>
      </c>
      <c r="Z798" s="1221">
        <v>559</v>
      </c>
      <c r="AA798" s="1221">
        <v>63</v>
      </c>
      <c r="AB798" s="1221">
        <v>6</v>
      </c>
      <c r="AC798" s="1221">
        <v>3</v>
      </c>
      <c r="AD798" s="1221">
        <v>34</v>
      </c>
      <c r="AE798" s="1220">
        <f t="shared" si="183"/>
      </c>
      <c r="AF798" s="1220">
        <f t="shared" si="245"/>
      </c>
      <c r="AG798" s="1241" t="s">
        <v>741</v>
      </c>
      <c r="AH798" s="1273" t="s">
        <v>757</v>
      </c>
      <c r="AI798" s="1273">
        <v>34</v>
      </c>
    </row>
    <row customHeight="true" ht="18.452380952380953" r="799">
      <c r="A799" s="1297"/>
      <c r="B799" s="1307" t="s">
        <v>752</v>
      </c>
      <c r="C799" s="1259" t="s">
        <v>755</v>
      </c>
      <c r="D799" s="1262">
        <f t="shared" si="514"/>
      </c>
      <c r="E799" s="1279">
        <v>910.25</v>
      </c>
      <c r="F799" s="1279">
        <v>1902.7</v>
      </c>
      <c r="G799" s="1313">
        <v>7</v>
      </c>
      <c r="H799" s="1313">
        <v>7</v>
      </c>
      <c r="I799" s="1265">
        <v>13815.24000000002</v>
      </c>
      <c r="J799" s="1220">
        <f t="shared" si="28"/>
      </c>
      <c r="K799" s="1220">
        <f t="shared" si="276"/>
      </c>
      <c r="L799" s="1220">
        <f t="shared" si="338"/>
      </c>
      <c r="M799" s="1220">
        <f t="shared" si="152"/>
      </c>
      <c r="N799" s="1220">
        <f t="shared" si="214"/>
      </c>
      <c r="O799" s="1239">
        <f t="shared" si="90"/>
      </c>
      <c r="P799" s="1239">
        <f t="shared" si="121"/>
      </c>
      <c r="Q799" s="1239">
        <f t="shared" si="555"/>
      </c>
      <c r="R799" s="1239">
        <f t="shared" si="59"/>
      </c>
      <c r="S799" s="1240">
        <f t="shared" si="307"/>
      </c>
      <c r="T799" s="1270">
        <v>0.032</v>
      </c>
      <c r="U799" s="1277">
        <v>68</v>
      </c>
      <c r="V799" s="1220">
        <f t="shared" si="369"/>
      </c>
      <c r="W799" s="1221">
        <v>25647</v>
      </c>
      <c r="X799" s="1221">
        <v>426</v>
      </c>
      <c r="Y799" s="1221">
        <v>125</v>
      </c>
      <c r="Z799" s="1221">
        <v>449</v>
      </c>
      <c r="AA799" s="1221">
        <v>76</v>
      </c>
      <c r="AB799" s="1221">
        <v>5</v>
      </c>
      <c r="AC799" s="1221">
        <v>1</v>
      </c>
      <c r="AD799" s="1221">
        <v>39</v>
      </c>
      <c r="AE799" s="1220">
        <f t="shared" si="183"/>
      </c>
      <c r="AF799" s="1220">
        <f t="shared" si="245"/>
      </c>
      <c r="AG799" s="1241" t="s">
        <v>756</v>
      </c>
      <c r="AH799" s="1273" t="s">
        <v>742</v>
      </c>
      <c r="AI799" s="1273">
        <v>25</v>
      </c>
    </row>
    <row customHeight="true" ht="18.452380952380953" r="800">
      <c r="A800" s="1297"/>
      <c r="B800" s="1307" t="s">
        <v>752</v>
      </c>
      <c r="C800" s="1259" t="s">
        <v>758</v>
      </c>
      <c r="D800" s="1262">
        <f t="shared" si="514"/>
      </c>
      <c r="E800" s="1279">
        <v>966</v>
      </c>
      <c r="F800" s="1279">
        <v>1166.31</v>
      </c>
      <c r="G800" s="1313">
        <v>7</v>
      </c>
      <c r="H800" s="1313">
        <v>6</v>
      </c>
      <c r="I800" s="1265">
        <v>12837.839999999997</v>
      </c>
      <c r="J800" s="1220">
        <f t="shared" si="28"/>
      </c>
      <c r="K800" s="1220">
        <f t="shared" si="276"/>
      </c>
      <c r="L800" s="1220">
        <f t="shared" si="338"/>
      </c>
      <c r="M800" s="1220">
        <f t="shared" si="152"/>
      </c>
      <c r="N800" s="1220">
        <f t="shared" si="214"/>
      </c>
      <c r="O800" s="1239">
        <f t="shared" si="90"/>
      </c>
      <c r="P800" s="1239">
        <f t="shared" si="121"/>
      </c>
      <c r="Q800" s="1239">
        <f t="shared" si="555"/>
      </c>
      <c r="R800" s="1239">
        <f t="shared" si="59"/>
      </c>
      <c r="S800" s="1240">
        <f t="shared" si="307"/>
      </c>
      <c r="T800" s="1270">
        <v>0.0201</v>
      </c>
      <c r="U800" s="1277">
        <v>68</v>
      </c>
      <c r="V800" s="1220">
        <f t="shared" si="369"/>
      </c>
      <c r="W800" s="1221">
        <v>19836</v>
      </c>
      <c r="X800" s="1221">
        <v>270</v>
      </c>
      <c r="Y800" s="1221">
        <v>80</v>
      </c>
      <c r="Z800" s="1221">
        <v>273</v>
      </c>
      <c r="AA800" s="1221">
        <v>35</v>
      </c>
      <c r="AB800" s="1221">
        <v>3</v>
      </c>
      <c r="AC800" s="1221">
        <v>0</v>
      </c>
      <c r="AD800" s="1221">
        <v>15</v>
      </c>
      <c r="AE800" s="1220">
        <f t="shared" si="183"/>
      </c>
      <c r="AF800" s="1220">
        <f t="shared" si="245"/>
      </c>
      <c r="AG800" s="1241" t="s">
        <v>756</v>
      </c>
      <c r="AH800" s="1273" t="s">
        <v>742</v>
      </c>
      <c r="AI800" s="1273">
        <v>14</v>
      </c>
    </row>
    <row customHeight="true" ht="18.452380952380953" r="801">
      <c r="A801" s="1297"/>
      <c r="B801" s="1280" t="s">
        <v>746</v>
      </c>
      <c r="C801" s="1280"/>
      <c r="D801" s="1281">
        <f>SUM(D797:D800)</f>
      </c>
      <c r="E801" s="1281">
        <f>SUM(E797:E800)</f>
      </c>
      <c r="F801" s="1281">
        <f>SUM(F797:F800)</f>
      </c>
      <c r="G801" s="1318">
        <f>SUM(G797:G800)</f>
      </c>
      <c r="H801" s="1318">
        <f>SUM(H797:H800)</f>
      </c>
      <c r="I801" s="1281">
        <f>SUM(I797:I800)</f>
      </c>
      <c r="J801" s="1284">
        <f t="shared" si="28"/>
      </c>
      <c r="K801" s="1284">
        <f t="shared" si="276"/>
      </c>
      <c r="L801" s="1284">
        <f t="shared" si="338"/>
      </c>
      <c r="M801" s="1284">
        <f t="shared" si="152"/>
      </c>
      <c r="N801" s="1284">
        <f t="shared" si="214"/>
      </c>
      <c r="O801" s="1285">
        <f t="shared" si="90"/>
      </c>
      <c r="P801" s="1285">
        <f t="shared" si="121"/>
      </c>
      <c r="Q801" s="1285">
        <f t="shared" si="555"/>
      </c>
      <c r="R801" s="1285">
        <f t="shared" si="59"/>
      </c>
      <c r="S801" s="1286">
        <f t="shared" si="307"/>
      </c>
      <c r="T801" s="1285">
        <f>AVERAGE(T797:T800)</f>
      </c>
      <c r="U801" s="1287">
        <f>AVERAGE(U797:U800)</f>
      </c>
      <c r="V801" s="1287">
        <f t="shared" si="369"/>
      </c>
      <c r="W801" s="1242">
        <f>SUM(W797:W800)</f>
      </c>
      <c r="X801" s="1242">
        <f>SUM(X797:X800)</f>
      </c>
      <c r="Y801" s="1242">
        <f>SUM(Y797:Y800)</f>
      </c>
      <c r="Z801" s="1242">
        <f>SUM(Z797:Z800)</f>
      </c>
      <c r="AA801" s="1242">
        <f>SUM(AA797:AA800)</f>
      </c>
      <c r="AB801" s="1242">
        <f>SUM(AB797:AB800)</f>
      </c>
      <c r="AC801" s="1242">
        <f>SUM(AC797:AC800)</f>
      </c>
      <c r="AD801" s="1242">
        <f>SUM(AD797:AD800)</f>
      </c>
      <c r="AE801" s="1284">
        <f t="shared" si="183"/>
      </c>
      <c r="AF801" s="1288">
        <f t="shared" si="245"/>
      </c>
      <c r="AG801" s="1289"/>
      <c r="AH801" s="1289"/>
      <c r="AI801" s="1242">
        <f>SUM(AI797:AI800)</f>
      </c>
    </row>
    <row customHeight="true" ht="18.452380952380953" r="802">
      <c r="A802" s="1297"/>
      <c r="B802" s="1186" t="s">
        <v>739</v>
      </c>
      <c r="C802" s="1307" t="s">
        <v>759</v>
      </c>
      <c r="D802" s="1262">
        <f t="shared" ref="D802:D805" si="515">E802+F802</f>
      </c>
      <c r="E802" s="1279">
        <v>1198.72</v>
      </c>
      <c r="F802" s="1279">
        <v>1704.51</v>
      </c>
      <c r="G802" s="1316">
        <v>3</v>
      </c>
      <c r="H802" s="1313">
        <v>3</v>
      </c>
      <c r="I802" s="1265">
        <v>6447.880000000005</v>
      </c>
      <c r="J802" s="1220">
        <f t="shared" si="28"/>
      </c>
      <c r="K802" s="1220">
        <f t="shared" si="276"/>
      </c>
      <c r="L802" s="1220">
        <f t="shared" si="338"/>
      </c>
      <c r="M802" s="1220">
        <f t="shared" si="152"/>
      </c>
      <c r="N802" s="1220">
        <f t="shared" si="214"/>
      </c>
      <c r="O802" s="1239">
        <f t="shared" si="90"/>
      </c>
      <c r="P802" s="1239">
        <f t="shared" si="121"/>
      </c>
      <c r="Q802" s="1239">
        <f t="shared" si="555"/>
      </c>
      <c r="R802" s="1239">
        <f t="shared" si="59"/>
      </c>
      <c r="S802" s="1240">
        <f t="shared" si="307"/>
      </c>
      <c r="T802" s="1270">
        <v>0.0201</v>
      </c>
      <c r="U802" s="1277">
        <v>67</v>
      </c>
      <c r="V802" s="1220">
        <f t="shared" si="369"/>
      </c>
      <c r="W802" s="1221">
        <v>27720</v>
      </c>
      <c r="X802" s="1221">
        <v>417</v>
      </c>
      <c r="Y802" s="1221">
        <v>115</v>
      </c>
      <c r="Z802" s="1221">
        <v>427</v>
      </c>
      <c r="AA802" s="1221">
        <v>34</v>
      </c>
      <c r="AB802" s="1221">
        <v>1</v>
      </c>
      <c r="AC802" s="1221">
        <v>0</v>
      </c>
      <c r="AD802" s="1221">
        <v>29</v>
      </c>
      <c r="AE802" s="1220">
        <f t="shared" si="183"/>
      </c>
      <c r="AF802" s="1220">
        <f t="shared" si="245"/>
      </c>
      <c r="AG802" s="1241" t="s">
        <v>756</v>
      </c>
      <c r="AH802" s="1241" t="s">
        <v>742</v>
      </c>
      <c r="AI802" s="1273">
        <v>17</v>
      </c>
    </row>
    <row customHeight="true" ht="18.452380952380953" r="803">
      <c r="A803" s="1297"/>
      <c r="B803" s="1186" t="s">
        <v>739</v>
      </c>
      <c r="C803" s="1259" t="s">
        <v>761</v>
      </c>
      <c r="D803" s="1262">
        <f t="shared" si="515"/>
      </c>
      <c r="E803" s="1275">
        <v>947.3</v>
      </c>
      <c r="F803" s="1275">
        <v>1461.05</v>
      </c>
      <c r="G803" s="1313">
        <v>5</v>
      </c>
      <c r="H803" s="1313">
        <v>4</v>
      </c>
      <c r="I803" s="1265">
        <v>10521.229999999981</v>
      </c>
      <c r="J803" s="1220">
        <f t="shared" si="28"/>
      </c>
      <c r="K803" s="1220">
        <f t="shared" si="276"/>
      </c>
      <c r="L803" s="1220">
        <f t="shared" si="338"/>
      </c>
      <c r="M803" s="1220">
        <f t="shared" si="152"/>
      </c>
      <c r="N803" s="1220">
        <f t="shared" si="214"/>
      </c>
      <c r="O803" s="1239">
        <f t="shared" si="90"/>
      </c>
      <c r="P803" s="1239">
        <f t="shared" si="121"/>
      </c>
      <c r="Q803" s="1239">
        <f t="shared" si="555"/>
      </c>
      <c r="R803" s="1239">
        <f t="shared" si="59"/>
      </c>
      <c r="S803" s="1240">
        <f t="shared" si="307"/>
      </c>
      <c r="T803" s="1270">
        <v>0.0281</v>
      </c>
      <c r="U803" s="1277">
        <v>68</v>
      </c>
      <c r="V803" s="1220">
        <f t="shared" si="369"/>
      </c>
      <c r="W803" s="1221">
        <v>20789</v>
      </c>
      <c r="X803" s="1221">
        <v>384</v>
      </c>
      <c r="Y803" s="1221">
        <v>94</v>
      </c>
      <c r="Z803" s="1221">
        <v>388</v>
      </c>
      <c r="AA803" s="1221">
        <v>63</v>
      </c>
      <c r="AB803" s="1221">
        <v>3</v>
      </c>
      <c r="AC803" s="1221">
        <v>0</v>
      </c>
      <c r="AD803" s="1221">
        <v>27</v>
      </c>
      <c r="AE803" s="1220">
        <f t="shared" si="183"/>
      </c>
      <c r="AF803" s="1220">
        <f t="shared" si="245"/>
      </c>
      <c r="AG803" s="1241" t="s">
        <v>756</v>
      </c>
      <c r="AH803" s="1273" t="s">
        <v>742</v>
      </c>
      <c r="AI803" s="1273">
        <v>15</v>
      </c>
    </row>
    <row customHeight="true" ht="18.452380952380953" r="804">
      <c r="A804" s="1297"/>
      <c r="B804" s="1186" t="s">
        <v>739</v>
      </c>
      <c r="C804" s="1259" t="s">
        <v>762</v>
      </c>
      <c r="D804" s="1262">
        <f t="shared" si="515"/>
      </c>
      <c r="E804" s="1275">
        <v>1155.45</v>
      </c>
      <c r="F804" s="1275">
        <v>2016.67</v>
      </c>
      <c r="G804" s="1313">
        <v>3</v>
      </c>
      <c r="H804" s="1313">
        <v>3</v>
      </c>
      <c r="I804" s="1265">
        <v>4781.210000000021</v>
      </c>
      <c r="J804" s="1220">
        <f t="shared" si="28"/>
      </c>
      <c r="K804" s="1220">
        <f t="shared" si="276"/>
      </c>
      <c r="L804" s="1220">
        <f t="shared" si="338"/>
      </c>
      <c r="M804" s="1220">
        <f t="shared" si="152"/>
      </c>
      <c r="N804" s="1220">
        <f t="shared" si="214"/>
      </c>
      <c r="O804" s="1239">
        <f t="shared" si="90"/>
      </c>
      <c r="P804" s="1239">
        <f t="shared" si="121"/>
      </c>
      <c r="Q804" s="1239">
        <f t="shared" si="555"/>
      </c>
      <c r="R804" s="1239">
        <f t="shared" si="59"/>
      </c>
      <c r="S804" s="1240">
        <f t="shared" si="307"/>
      </c>
      <c r="T804" s="1270">
        <v>0.0226</v>
      </c>
      <c r="U804" s="1277">
        <v>68</v>
      </c>
      <c r="V804" s="1220">
        <f t="shared" si="369"/>
      </c>
      <c r="W804" s="1221">
        <v>28145</v>
      </c>
      <c r="X804" s="1221">
        <v>480</v>
      </c>
      <c r="Y804" s="1221">
        <v>106</v>
      </c>
      <c r="Z804" s="1221">
        <v>481</v>
      </c>
      <c r="AA804" s="1221">
        <v>72</v>
      </c>
      <c r="AB804" s="1221">
        <v>4</v>
      </c>
      <c r="AC804" s="1221">
        <v>1</v>
      </c>
      <c r="AD804" s="1221">
        <v>37</v>
      </c>
      <c r="AE804" s="1220">
        <f t="shared" si="183"/>
      </c>
      <c r="AF804" s="1220">
        <f t="shared" si="245"/>
      </c>
      <c r="AG804" s="1241" t="s">
        <v>756</v>
      </c>
      <c r="AH804" s="1273" t="s">
        <v>742</v>
      </c>
      <c r="AI804" s="1273">
        <v>22</v>
      </c>
    </row>
    <row customHeight="true" ht="18.452380952380953" r="805">
      <c r="A805" s="1297"/>
      <c r="B805" s="1186" t="s">
        <v>739</v>
      </c>
      <c r="C805" s="1259" t="s">
        <v>764</v>
      </c>
      <c r="D805" s="1262">
        <f t="shared" si="515"/>
      </c>
      <c r="E805" s="1275">
        <v>1015.71</v>
      </c>
      <c r="F805" s="1275">
        <v>1910.56</v>
      </c>
      <c r="G805" s="1313">
        <v>8</v>
      </c>
      <c r="H805" s="1313">
        <v>7</v>
      </c>
      <c r="I805" s="1265">
        <v>15680.75</v>
      </c>
      <c r="J805" s="1220">
        <f t="shared" si="28"/>
      </c>
      <c r="K805" s="1220">
        <f t="shared" si="276"/>
      </c>
      <c r="L805" s="1220">
        <f t="shared" si="338"/>
      </c>
      <c r="M805" s="1220">
        <f t="shared" si="152"/>
      </c>
      <c r="N805" s="1220">
        <f t="shared" si="214"/>
      </c>
      <c r="O805" s="1239">
        <f t="shared" si="90"/>
      </c>
      <c r="P805" s="1239">
        <f t="shared" si="121"/>
      </c>
      <c r="Q805" s="1239">
        <f t="shared" si="555"/>
      </c>
      <c r="R805" s="1239">
        <f t="shared" si="59"/>
      </c>
      <c r="S805" s="1240">
        <f t="shared" si="307"/>
      </c>
      <c r="T805" s="1270">
        <v>0.014</v>
      </c>
      <c r="U805" s="1277">
        <v>68</v>
      </c>
      <c r="V805" s="1220">
        <f t="shared" si="369"/>
      </c>
      <c r="W805" s="1221">
        <v>31552</v>
      </c>
      <c r="X805" s="1221">
        <v>472</v>
      </c>
      <c r="Y805" s="1221">
        <v>104</v>
      </c>
      <c r="Z805" s="1221">
        <v>488</v>
      </c>
      <c r="AA805" s="1221">
        <v>71</v>
      </c>
      <c r="AB805" s="1221">
        <v>2</v>
      </c>
      <c r="AC805" s="1221">
        <v>1</v>
      </c>
      <c r="AD805" s="1221">
        <v>33</v>
      </c>
      <c r="AE805" s="1220">
        <f t="shared" si="183"/>
      </c>
      <c r="AF805" s="1220">
        <f t="shared" si="245"/>
      </c>
      <c r="AG805" s="1241" t="s">
        <v>756</v>
      </c>
      <c r="AH805" s="1273" t="s">
        <v>742</v>
      </c>
      <c r="AI805" s="1273">
        <v>24</v>
      </c>
    </row>
    <row customHeight="true" ht="18.452380952380953" r="806">
      <c r="A806" s="1297"/>
      <c r="B806" s="1280" t="s">
        <v>746</v>
      </c>
      <c r="C806" s="1280"/>
      <c r="D806" s="1281">
        <f>SUM(D802:D805)</f>
      </c>
      <c r="E806" s="1281">
        <f>SUM(E802:E805)</f>
      </c>
      <c r="F806" s="1281">
        <f>SUM(F802:F805)</f>
      </c>
      <c r="G806" s="1318">
        <f>SUM(G802:G805)</f>
      </c>
      <c r="H806" s="1318">
        <f>SUM(H802:H805)</f>
      </c>
      <c r="I806" s="1281">
        <f>SUM(I802:I805)</f>
      </c>
      <c r="J806" s="1284">
        <f t="shared" si="28"/>
      </c>
      <c r="K806" s="1284">
        <f t="shared" si="276"/>
      </c>
      <c r="L806" s="1284">
        <f t="shared" si="338"/>
      </c>
      <c r="M806" s="1284">
        <f t="shared" si="152"/>
      </c>
      <c r="N806" s="1284">
        <f t="shared" si="214"/>
      </c>
      <c r="O806" s="1285">
        <f t="shared" si="90"/>
      </c>
      <c r="P806" s="1285">
        <f t="shared" si="121"/>
      </c>
      <c r="Q806" s="1285">
        <f t="shared" si="555"/>
      </c>
      <c r="R806" s="1285">
        <f t="shared" si="59"/>
      </c>
      <c r="S806" s="1286">
        <f t="shared" si="307"/>
      </c>
      <c r="T806" s="1285">
        <f>AVERAGE(T802:T805)</f>
      </c>
      <c r="U806" s="1287">
        <f>AVERAGE(U802:U805)</f>
      </c>
      <c r="V806" s="1287">
        <f t="shared" si="369"/>
      </c>
      <c r="W806" s="1242">
        <f>SUM(W802:W805)</f>
      </c>
      <c r="X806" s="1242">
        <f>SUM(X802:X805)</f>
      </c>
      <c r="Y806" s="1242">
        <f>SUM(Y802:Y805)</f>
      </c>
      <c r="Z806" s="1242">
        <f>SUM(Z802:Z805)</f>
      </c>
      <c r="AA806" s="1242">
        <f>SUM(AA802:AA805)</f>
      </c>
      <c r="AB806" s="1242">
        <f>SUM(AB802:AB805)</f>
      </c>
      <c r="AC806" s="1242">
        <f>SUM(AC802:AC805)</f>
      </c>
      <c r="AD806" s="1242">
        <f>SUM(AD802:AD805)</f>
      </c>
      <c r="AE806" s="1284">
        <f t="shared" si="183"/>
      </c>
      <c r="AF806" s="1288">
        <f t="shared" si="245"/>
      </c>
      <c r="AG806" s="1289"/>
      <c r="AH806" s="1289"/>
      <c r="AI806" s="1242">
        <f>SUM(AI802:AI805)</f>
      </c>
    </row>
    <row customHeight="true" ht="18.452380952380953" r="807">
      <c r="A807" s="1297"/>
      <c r="B807" s="1259" t="s">
        <v>772</v>
      </c>
      <c r="C807" s="1259" t="s">
        <v>765</v>
      </c>
      <c r="D807" s="1262">
        <f t="shared" ref="D807:D810" si="516">E807+F807</f>
      </c>
      <c r="E807" s="1275">
        <v>1302.51</v>
      </c>
      <c r="F807" s="1275">
        <v>2279.91</v>
      </c>
      <c r="G807" s="1313">
        <v>1</v>
      </c>
      <c r="H807" s="1313">
        <v>1</v>
      </c>
      <c r="I807" s="1265">
        <v>1813.320000000007</v>
      </c>
      <c r="J807" s="1220">
        <f t="shared" si="28"/>
      </c>
      <c r="K807" s="1220">
        <f t="shared" si="276"/>
      </c>
      <c r="L807" s="1220">
        <f t="shared" si="338"/>
      </c>
      <c r="M807" s="1220">
        <f t="shared" si="152"/>
      </c>
      <c r="N807" s="1220">
        <f t="shared" si="214"/>
      </c>
      <c r="O807" s="1239">
        <f t="shared" si="90"/>
      </c>
      <c r="P807" s="1239">
        <f t="shared" si="121"/>
      </c>
      <c r="Q807" s="1239">
        <f t="shared" si="555"/>
      </c>
      <c r="R807" s="1239">
        <f t="shared" si="59"/>
      </c>
      <c r="S807" s="1240">
        <f t="shared" si="307"/>
      </c>
      <c r="T807" s="1270">
        <v>0.0169</v>
      </c>
      <c r="U807" s="1277">
        <v>67</v>
      </c>
      <c r="V807" s="1220">
        <f t="shared" si="369"/>
      </c>
      <c r="W807" s="1221">
        <v>36693</v>
      </c>
      <c r="X807" s="1221">
        <v>487</v>
      </c>
      <c r="Y807" s="1221">
        <v>141</v>
      </c>
      <c r="Z807" s="1221">
        <v>494</v>
      </c>
      <c r="AA807" s="1221">
        <v>35</v>
      </c>
      <c r="AB807" s="1221">
        <v>5</v>
      </c>
      <c r="AC807" s="1221">
        <v>0</v>
      </c>
      <c r="AD807" s="1221">
        <v>43</v>
      </c>
      <c r="AE807" s="1220">
        <f t="shared" si="183"/>
      </c>
      <c r="AF807" s="1220">
        <f t="shared" si="245"/>
      </c>
      <c r="AG807" s="1241" t="s">
        <v>756</v>
      </c>
      <c r="AH807" s="1273" t="s">
        <v>742</v>
      </c>
      <c r="AI807" s="1273">
        <v>9</v>
      </c>
    </row>
    <row customHeight="true" ht="18.452380952380953" r="808">
      <c r="A808" s="1297"/>
      <c r="B808" s="1259" t="s">
        <v>772</v>
      </c>
      <c r="C808" s="1259" t="s">
        <v>766</v>
      </c>
      <c r="D808" s="1262">
        <f t="shared" si="516"/>
      </c>
      <c r="E808" s="1275">
        <v>963.71</v>
      </c>
      <c r="F808" s="1275">
        <v>2198.23</v>
      </c>
      <c r="G808" s="1316">
        <v>3</v>
      </c>
      <c r="H808" s="1313">
        <v>3</v>
      </c>
      <c r="I808" s="1265">
        <v>5289.570000000007</v>
      </c>
      <c r="J808" s="1220">
        <f t="shared" si="28"/>
      </c>
      <c r="K808" s="1220">
        <f t="shared" si="276"/>
      </c>
      <c r="L808" s="1220">
        <f t="shared" si="338"/>
      </c>
      <c r="M808" s="1220">
        <f t="shared" si="152"/>
      </c>
      <c r="N808" s="1220">
        <f t="shared" si="214"/>
      </c>
      <c r="O808" s="1239">
        <f t="shared" si="90"/>
      </c>
      <c r="P808" s="1239">
        <f t="shared" si="121"/>
      </c>
      <c r="Q808" s="1239">
        <f t="shared" si="555"/>
      </c>
      <c r="R808" s="1239">
        <f t="shared" si="59"/>
      </c>
      <c r="S808" s="1240">
        <f t="shared" si="307"/>
      </c>
      <c r="T808" s="1270">
        <v>0.014</v>
      </c>
      <c r="U808" s="1277">
        <v>67</v>
      </c>
      <c r="V808" s="1220">
        <f t="shared" si="369"/>
      </c>
      <c r="W808" s="1221">
        <v>42138</v>
      </c>
      <c r="X808" s="1221">
        <v>526</v>
      </c>
      <c r="Y808" s="1221">
        <v>125</v>
      </c>
      <c r="Z808" s="1221">
        <v>544</v>
      </c>
      <c r="AA808" s="1221">
        <v>66</v>
      </c>
      <c r="AB808" s="1221">
        <v>6</v>
      </c>
      <c r="AC808" s="1221">
        <v>5</v>
      </c>
      <c r="AD808" s="1221">
        <v>42</v>
      </c>
      <c r="AE808" s="1220">
        <f t="shared" si="183"/>
      </c>
      <c r="AF808" s="1220">
        <f t="shared" si="245"/>
      </c>
      <c r="AG808" s="1241" t="s">
        <v>756</v>
      </c>
      <c r="AH808" s="1273" t="s">
        <v>742</v>
      </c>
      <c r="AI808" s="1273">
        <v>22</v>
      </c>
    </row>
    <row customHeight="true" ht="18.452380952380953" r="809">
      <c r="A809" s="1297"/>
      <c r="B809" s="1259" t="s">
        <v>772</v>
      </c>
      <c r="C809" s="1259" t="s">
        <v>767</v>
      </c>
      <c r="D809" s="1262">
        <f t="shared" si="516"/>
      </c>
      <c r="E809" s="1275">
        <v>839.76</v>
      </c>
      <c r="F809" s="1275">
        <v>1550.04</v>
      </c>
      <c r="G809" s="1316">
        <v>4</v>
      </c>
      <c r="H809" s="1313">
        <v>3</v>
      </c>
      <c r="I809" s="1265">
        <v>7198.879999999976</v>
      </c>
      <c r="J809" s="1220">
        <f t="shared" si="28"/>
      </c>
      <c r="K809" s="1220">
        <f t="shared" si="276"/>
      </c>
      <c r="L809" s="1220">
        <f t="shared" si="338"/>
      </c>
      <c r="M809" s="1220">
        <f t="shared" si="152"/>
      </c>
      <c r="N809" s="1220">
        <f t="shared" si="214"/>
      </c>
      <c r="O809" s="1239">
        <f t="shared" si="90"/>
      </c>
      <c r="P809" s="1239">
        <f t="shared" si="121"/>
      </c>
      <c r="Q809" s="1239">
        <f t="shared" si="555"/>
      </c>
      <c r="R809" s="1239">
        <f t="shared" si="59"/>
      </c>
      <c r="S809" s="1240">
        <f t="shared" si="307"/>
      </c>
      <c r="T809" s="1270">
        <v>0.0203</v>
      </c>
      <c r="U809" s="1277">
        <v>68</v>
      </c>
      <c r="V809" s="1220">
        <f t="shared" si="369"/>
      </c>
      <c r="W809" s="1221">
        <v>27614</v>
      </c>
      <c r="X809" s="1221">
        <v>460</v>
      </c>
      <c r="Y809" s="1221">
        <v>115</v>
      </c>
      <c r="Z809" s="1221">
        <v>512</v>
      </c>
      <c r="AA809" s="1221">
        <v>43</v>
      </c>
      <c r="AB809" s="1221">
        <v>7</v>
      </c>
      <c r="AC809" s="1221">
        <v>1</v>
      </c>
      <c r="AD809" s="1221">
        <v>25</v>
      </c>
      <c r="AE809" s="1220">
        <f t="shared" si="183"/>
      </c>
      <c r="AF809" s="1220">
        <f t="shared" si="245"/>
      </c>
      <c r="AG809" s="1241" t="s">
        <v>756</v>
      </c>
      <c r="AH809" s="1273" t="s">
        <v>742</v>
      </c>
      <c r="AI809" s="1273">
        <v>17</v>
      </c>
    </row>
    <row customHeight="true" ht="18.452380952380953" r="810">
      <c r="A810" s="1297"/>
      <c r="B810" s="1259" t="s">
        <v>772</v>
      </c>
      <c r="C810" s="1259" t="s">
        <v>768</v>
      </c>
      <c r="D810" s="1262">
        <f t="shared" si="516"/>
      </c>
      <c r="E810" s="1275">
        <v>227.56</v>
      </c>
      <c r="F810" s="1275">
        <v>387.34</v>
      </c>
      <c r="G810" s="1313">
        <v>2</v>
      </c>
      <c r="H810" s="1313">
        <v>2</v>
      </c>
      <c r="I810" s="1265">
        <v>2998.720000000001</v>
      </c>
      <c r="J810" s="1220">
        <f t="shared" si="28"/>
      </c>
      <c r="K810" s="1220">
        <f t="shared" si="276"/>
      </c>
      <c r="L810" s="1220">
        <f t="shared" si="338"/>
      </c>
      <c r="M810" s="1220">
        <f t="shared" si="152"/>
      </c>
      <c r="N810" s="1220">
        <f t="shared" si="214"/>
      </c>
      <c r="O810" s="1239">
        <f t="shared" si="90"/>
      </c>
      <c r="P810" s="1239">
        <f t="shared" si="121"/>
      </c>
      <c r="Q810" s="1239">
        <f t="shared" si="555"/>
      </c>
      <c r="R810" s="1239">
        <f t="shared" si="59"/>
      </c>
      <c r="S810" s="1240">
        <f t="shared" si="307"/>
      </c>
      <c r="T810" s="1270">
        <v>0.0127</v>
      </c>
      <c r="U810" s="1277">
        <v>68</v>
      </c>
      <c r="V810" s="1220">
        <f t="shared" si="369"/>
      </c>
      <c r="W810" s="1277">
        <v>9971</v>
      </c>
      <c r="X810" s="1221">
        <v>281</v>
      </c>
      <c r="Y810" s="1221">
        <v>28</v>
      </c>
      <c r="Z810" s="1221">
        <v>310</v>
      </c>
      <c r="AA810" s="1221">
        <v>21</v>
      </c>
      <c r="AB810" s="1221">
        <v>0</v>
      </c>
      <c r="AC810" s="1221">
        <v>0</v>
      </c>
      <c r="AD810" s="1221">
        <v>14</v>
      </c>
      <c r="AE810" s="1220">
        <f t="shared" si="183"/>
      </c>
      <c r="AF810" s="1220">
        <f t="shared" si="245"/>
      </c>
      <c r="AG810" s="1241" t="s">
        <v>756</v>
      </c>
      <c r="AH810" s="1273" t="s">
        <v>742</v>
      </c>
      <c r="AI810" s="1273">
        <v>5</v>
      </c>
    </row>
    <row customHeight="true" ht="18.452380952380953" r="811">
      <c r="A811" s="1297"/>
      <c r="B811" s="1280" t="s">
        <v>746</v>
      </c>
      <c r="C811" s="1280"/>
      <c r="D811" s="1281">
        <f>SUM(D807:D810)</f>
      </c>
      <c r="E811" s="1282">
        <f>SUM(E807:E810)</f>
      </c>
      <c r="F811" s="1282">
        <f>SUM(F807:F810)</f>
      </c>
      <c r="G811" s="1317">
        <f>SUM(G807:G810)</f>
      </c>
      <c r="H811" s="1317">
        <f>SUM(H807:H810)</f>
      </c>
      <c r="I811" s="1282">
        <f>SUM(I807:I810)</f>
      </c>
      <c r="J811" s="1284">
        <f t="shared" si="28"/>
      </c>
      <c r="K811" s="1284">
        <f t="shared" si="276"/>
      </c>
      <c r="L811" s="1284">
        <f t="shared" si="338"/>
      </c>
      <c r="M811" s="1284">
        <f t="shared" si="152"/>
      </c>
      <c r="N811" s="1284">
        <f t="shared" si="214"/>
      </c>
      <c r="O811" s="1285">
        <f t="shared" si="90"/>
      </c>
      <c r="P811" s="1285">
        <f t="shared" si="121"/>
      </c>
      <c r="Q811" s="1285">
        <f t="shared" si="555"/>
      </c>
      <c r="R811" s="1285">
        <f t="shared" si="59"/>
      </c>
      <c r="S811" s="1286">
        <f t="shared" si="307"/>
      </c>
      <c r="T811" s="1285">
        <f>AVERAGE(T807:T810)</f>
      </c>
      <c r="U811" s="1287">
        <f>AVERAGE(U807:U810)</f>
      </c>
      <c r="V811" s="1287">
        <f t="shared" si="369"/>
      </c>
      <c r="W811" s="1242">
        <f>SUM(W807:W810)</f>
      </c>
      <c r="X811" s="1242">
        <f>SUM(X807:X810)</f>
      </c>
      <c r="Y811" s="1242">
        <f>SUM(Y807:Y810)</f>
      </c>
      <c r="Z811" s="1242">
        <f>SUM(Z807:Z810)</f>
      </c>
      <c r="AA811" s="1242">
        <f>SUM(AA807:AA810)</f>
      </c>
      <c r="AB811" s="1242">
        <f>SUM(AB807:AB810)</f>
      </c>
      <c r="AC811" s="1242">
        <f>SUM(AC807:AC810)</f>
      </c>
      <c r="AD811" s="1242">
        <f>SUM(AD807:AD810)</f>
      </c>
      <c r="AE811" s="1284">
        <f t="shared" si="183"/>
      </c>
      <c r="AF811" s="1288">
        <f t="shared" si="245"/>
      </c>
      <c r="AG811" s="1289"/>
      <c r="AH811" s="1289"/>
      <c r="AI811" s="1242">
        <f>SUM(AI807:AI810)</f>
      </c>
    </row>
    <row customHeight="true" ht="18.452380952380953" r="812">
      <c r="A812" s="1297"/>
      <c r="B812" s="1201" t="s">
        <v>769</v>
      </c>
      <c r="C812" s="1201"/>
      <c r="D812" s="1290">
        <f>D796+D791+D806+D801+D811</f>
      </c>
      <c r="E812" s="1291">
        <f>E796+E791+E806+E801+E811</f>
      </c>
      <c r="F812" s="1291">
        <f>F796+F791+F806+F801+F811</f>
      </c>
      <c r="G812" s="1294">
        <f>G796+G791+G806+G801+G811</f>
      </c>
      <c r="H812" s="1294">
        <f>H796+H791+H806+H801+H811</f>
      </c>
      <c r="I812" s="1291">
        <f>I796+I791+I806+I801+I811</f>
      </c>
      <c r="J812" s="1292">
        <f t="shared" si="28"/>
      </c>
      <c r="K812" s="1292">
        <f t="shared" si="276"/>
      </c>
      <c r="L812" s="1292">
        <f t="shared" si="338"/>
      </c>
      <c r="M812" s="1292">
        <f t="shared" si="152"/>
      </c>
      <c r="N812" s="1292">
        <f t="shared" si="214"/>
      </c>
      <c r="O812" s="1293">
        <f t="shared" si="90"/>
      </c>
      <c r="P812" s="1293">
        <f t="shared" si="121"/>
      </c>
      <c r="Q812" s="1293">
        <f t="shared" si="555"/>
      </c>
      <c r="R812" s="1293">
        <f t="shared" si="59"/>
      </c>
      <c r="S812" s="1294">
        <f t="shared" si="307"/>
      </c>
      <c r="T812" s="1292">
        <f>(T796+T791+T806+T801+T811)/5</f>
      </c>
      <c r="U812" s="1292">
        <f>(U796+U791+U806+U801+U811)/5</f>
      </c>
      <c r="V812" s="1292">
        <f>(V796+V791+V806+V801+V811)/5</f>
      </c>
      <c r="W812" s="1291">
        <f>W796+W791+W806+W801+W811</f>
      </c>
      <c r="X812" s="1291">
        <f>X796+X791+X806+X801+X811</f>
      </c>
      <c r="Y812" s="1291">
        <f>Y796+Y791+Y806+Y801+Y811</f>
      </c>
      <c r="Z812" s="1291">
        <f>Z796+Z791+Z806+Z801+Z811</f>
      </c>
      <c r="AA812" s="1291">
        <f>AA796+AA791+AA806+AA801+AA811</f>
      </c>
      <c r="AB812" s="1291">
        <f>AB796+AB791+AB806+AB801+AB811</f>
      </c>
      <c r="AC812" s="1291">
        <f>AC796+AC791+AC806+AC801+AC811</f>
      </c>
      <c r="AD812" s="1291">
        <f>AD796+AD791+AD806+AD801+AD811</f>
      </c>
      <c r="AE812" s="1292">
        <f t="shared" si="183"/>
      </c>
      <c r="AF812" s="1295">
        <f t="shared" si="245"/>
      </c>
      <c r="AG812" s="1296"/>
      <c r="AH812" s="1296"/>
      <c r="AI812" s="1291">
        <f>AI796+AI791+AI806+AI801+AI811</f>
      </c>
    </row>
    <row customHeight="true" ht="18.452380952380953" r="813">
      <c r="A813" s="1155" t="s">
        <v>700</v>
      </c>
      <c r="B813" s="1155" t="s">
        <v>701</v>
      </c>
      <c r="C813" s="1155"/>
      <c r="D813" s="1245" t="s">
        <v>702</v>
      </c>
      <c r="E813" s="1245"/>
      <c r="F813" s="1245"/>
      <c r="G813" s="1245"/>
      <c r="H813" s="1245"/>
      <c r="I813" s="1245"/>
      <c r="J813" s="1245"/>
      <c r="K813" s="1245"/>
      <c r="L813" s="1245"/>
      <c r="M813" s="1245"/>
      <c r="N813" s="1247" t="s">
        <v>703</v>
      </c>
      <c r="O813" s="1247"/>
      <c r="P813" s="1247"/>
      <c r="Q813" s="1247"/>
      <c r="R813" s="1247"/>
      <c r="S813" s="1247"/>
      <c r="T813" s="1247"/>
      <c r="U813" s="1247"/>
      <c r="V813" s="1247"/>
      <c r="W813" s="1247"/>
      <c r="X813" s="1247"/>
      <c r="Y813" s="1247"/>
      <c r="Z813" s="1247"/>
      <c r="AA813" s="1247"/>
      <c r="AB813" s="1247"/>
      <c r="AC813" s="1247"/>
      <c r="AD813" s="1247"/>
      <c r="AE813" s="1247"/>
      <c r="AF813" s="1247"/>
      <c r="AG813" s="1247"/>
      <c r="AH813" s="1247"/>
      <c r="AI813" s="1248"/>
    </row>
    <row customHeight="true" ht="18.452380952380953" r="814">
      <c r="A814" s="1155"/>
      <c r="B814" s="1155" t="s">
        <v>704</v>
      </c>
      <c r="C814" s="1155" t="s">
        <v>705</v>
      </c>
      <c r="D814" s="1249" t="s">
        <v>706</v>
      </c>
      <c r="E814" s="1250" t="s">
        <v>707</v>
      </c>
      <c r="F814" s="1250" t="s">
        <v>708</v>
      </c>
      <c r="G814" s="1251" t="s">
        <v>709</v>
      </c>
      <c r="H814" s="1252" t="s">
        <v>710</v>
      </c>
      <c r="I814" s="1253" t="s">
        <v>711</v>
      </c>
      <c r="J814" s="1254" t="s">
        <v>712</v>
      </c>
      <c r="K814" s="1254" t="s">
        <v>713</v>
      </c>
      <c r="L814" s="1254" t="s">
        <v>714</v>
      </c>
      <c r="M814" s="1254" t="s">
        <v>715</v>
      </c>
      <c r="N814" s="1247" t="s">
        <v>716</v>
      </c>
      <c r="O814" s="1255" t="s">
        <v>717</v>
      </c>
      <c r="P814" s="1255" t="s">
        <v>718</v>
      </c>
      <c r="Q814" s="1255" t="s">
        <v>719</v>
      </c>
      <c r="R814" s="1255" t="s">
        <v>720</v>
      </c>
      <c r="S814" s="1256" t="s">
        <v>721</v>
      </c>
      <c r="T814" s="1255" t="s">
        <v>722</v>
      </c>
      <c r="U814" s="1257" t="s">
        <v>723</v>
      </c>
      <c r="V814" s="1247" t="s">
        <v>724</v>
      </c>
      <c r="W814" s="1256" t="s">
        <v>725</v>
      </c>
      <c r="X814" s="1256" t="s">
        <v>726</v>
      </c>
      <c r="Y814" s="1256" t="s">
        <v>727</v>
      </c>
      <c r="Z814" s="1256" t="s">
        <v>728</v>
      </c>
      <c r="AA814" s="1256" t="s">
        <v>729</v>
      </c>
      <c r="AB814" s="1256" t="s">
        <v>730</v>
      </c>
      <c r="AC814" s="1256" t="s">
        <v>731</v>
      </c>
      <c r="AD814" s="1256" t="s">
        <v>732</v>
      </c>
      <c r="AE814" s="1256" t="s">
        <v>733</v>
      </c>
      <c r="AF814" s="1247" t="s">
        <v>734</v>
      </c>
      <c r="AG814" s="1248" t="s">
        <v>735</v>
      </c>
      <c r="AH814" s="1248" t="s">
        <v>736</v>
      </c>
      <c r="AI814" s="1248" t="s">
        <v>737</v>
      </c>
    </row>
    <row customHeight="true" ht="18.452380952380953" r="815">
      <c r="A815" s="1297" t="s">
        <v>805</v>
      </c>
      <c r="B815" s="1307" t="s">
        <v>763</v>
      </c>
      <c r="C815" s="1300" t="s">
        <v>740</v>
      </c>
      <c r="D815" s="1261">
        <f t="shared" ref="D815:D818" si="517">E815+F815</f>
      </c>
      <c r="E815" s="1308">
        <v>1043.73</v>
      </c>
      <c r="F815" s="1308">
        <v>1961.74</v>
      </c>
      <c r="G815" s="1313">
        <v>3</v>
      </c>
      <c r="H815" s="1314">
        <v>1</v>
      </c>
      <c r="I815" s="1299">
        <v>5268.15</v>
      </c>
      <c r="J815" s="1220">
        <f t="shared" ref="J815:J840" si="29">I815/D815</f>
      </c>
      <c r="K815" s="1220">
        <f t="shared" ref="K815:K840" si="277">D815/G815</f>
      </c>
      <c r="L815" s="1220">
        <f t="shared" ref="L815:L840" si="339">D815/H815</f>
      </c>
      <c r="M815" s="1220">
        <f t="shared" ref="M815:M840" si="153">I815/G815</f>
      </c>
      <c r="N815" s="1220">
        <f t="shared" ref="N815:N840" si="215">D815/X815</f>
      </c>
      <c r="O815" s="1239">
        <f t="shared" ref="O815:O840" si="91">S815/W815*1</f>
      </c>
      <c r="P815" s="1239">
        <f t="shared" ref="P815:P840" si="122">X815/W815</f>
      </c>
      <c r="Q815" s="1239">
        <f t="shared" ref="Q815:Q840" si="556">Z815/W815</f>
      </c>
      <c r="R815" s="1239">
        <f t="shared" ref="R815:R840" si="60">AA815/Z815</f>
      </c>
      <c r="S815" s="1240">
        <f t="shared" ref="S815:S840" si="308">Y815/T815</f>
      </c>
      <c r="T815" s="1270">
        <v>0.0214</v>
      </c>
      <c r="U815" s="1277">
        <v>29</v>
      </c>
      <c r="V815" s="1266">
        <f t="shared" ref="V815:V839" si="370">(D815/W815)*1000</f>
      </c>
      <c r="W815" s="1319">
        <v>31757</v>
      </c>
      <c r="X815" s="1240">
        <v>1088</v>
      </c>
      <c r="Y815" s="1240">
        <v>151</v>
      </c>
      <c r="Z815" s="1240">
        <v>1155</v>
      </c>
      <c r="AA815" s="1240">
        <v>29</v>
      </c>
      <c r="AB815" s="1240">
        <v>7</v>
      </c>
      <c r="AC815" s="1240">
        <v>1</v>
      </c>
      <c r="AD815" s="1240">
        <v>30</v>
      </c>
      <c r="AE815" s="1220">
        <f t="shared" ref="AE815:AE840" si="184">D815/Z815</f>
      </c>
      <c r="AF815" s="1220">
        <f t="shared" ref="AF815:AF840" si="246">AI815*1000/D815</f>
      </c>
      <c r="AG815" s="1241" t="s">
        <v>741</v>
      </c>
      <c r="AH815" s="1273" t="s">
        <v>757</v>
      </c>
      <c r="AI815" s="1273">
        <v>11</v>
      </c>
    </row>
    <row customHeight="true" ht="18.452380952380953" r="816">
      <c r="A816" s="1297"/>
      <c r="B816" s="1307" t="s">
        <v>763</v>
      </c>
      <c r="C816" s="1259" t="s">
        <v>743</v>
      </c>
      <c r="D816" s="1301">
        <f t="shared" si="517"/>
      </c>
      <c r="E816" s="1309">
        <v>888.96</v>
      </c>
      <c r="F816" s="1310">
        <v>1600.88</v>
      </c>
      <c r="G816" s="1315">
        <v>8</v>
      </c>
      <c r="H816" s="1313">
        <v>7</v>
      </c>
      <c r="I816" s="1265">
        <v>17805.42</v>
      </c>
      <c r="J816" s="1220">
        <f t="shared" si="29"/>
      </c>
      <c r="K816" s="1220">
        <f t="shared" si="277"/>
      </c>
      <c r="L816" s="1220">
        <f t="shared" si="339"/>
      </c>
      <c r="M816" s="1220">
        <f t="shared" si="153"/>
      </c>
      <c r="N816" s="1220">
        <f t="shared" si="215"/>
      </c>
      <c r="O816" s="1239">
        <f t="shared" si="91"/>
      </c>
      <c r="P816" s="1239">
        <f t="shared" si="122"/>
      </c>
      <c r="Q816" s="1239">
        <f t="shared" si="556"/>
      </c>
      <c r="R816" s="1239">
        <f t="shared" si="60"/>
      </c>
      <c r="S816" s="1240">
        <f t="shared" si="308"/>
      </c>
      <c r="T816" s="1270">
        <v>0.0238</v>
      </c>
      <c r="U816" s="1271">
        <v>38</v>
      </c>
      <c r="V816" s="1320">
        <f t="shared" si="370"/>
      </c>
      <c r="W816" s="1188">
        <v>34530</v>
      </c>
      <c r="X816" s="1272">
        <v>938</v>
      </c>
      <c r="Y816" s="1221">
        <v>155</v>
      </c>
      <c r="Z816" s="1221">
        <v>971</v>
      </c>
      <c r="AA816" s="1221">
        <v>65</v>
      </c>
      <c r="AB816" s="1221">
        <v>8</v>
      </c>
      <c r="AC816" s="1221">
        <v>1</v>
      </c>
      <c r="AD816" s="1221">
        <v>48</v>
      </c>
      <c r="AE816" s="1220">
        <f t="shared" si="184"/>
      </c>
      <c r="AF816" s="1220">
        <f t="shared" si="246"/>
      </c>
      <c r="AG816" s="1241" t="s">
        <v>741</v>
      </c>
      <c r="AH816" s="1273" t="s">
        <v>757</v>
      </c>
      <c r="AI816" s="1273">
        <v>25</v>
      </c>
    </row>
    <row customHeight="true" ht="18.452380952380953" r="817">
      <c r="A817" s="1297"/>
      <c r="B817" s="1307" t="s">
        <v>763</v>
      </c>
      <c r="C817" s="1259" t="s">
        <v>744</v>
      </c>
      <c r="D817" s="1267">
        <f t="shared" si="517"/>
      </c>
      <c r="E817" s="1311">
        <v>1212.47</v>
      </c>
      <c r="F817" s="1312">
        <v>2200</v>
      </c>
      <c r="G817" s="1313">
        <v>5</v>
      </c>
      <c r="H817" s="1313">
        <v>4</v>
      </c>
      <c r="I817" s="1265">
        <v>9922.779999999999</v>
      </c>
      <c r="J817" s="1220">
        <f t="shared" si="29"/>
      </c>
      <c r="K817" s="1220">
        <f t="shared" si="277"/>
      </c>
      <c r="L817" s="1220">
        <f t="shared" si="339"/>
      </c>
      <c r="M817" s="1220">
        <f t="shared" si="153"/>
      </c>
      <c r="N817" s="1220">
        <f t="shared" si="215"/>
      </c>
      <c r="O817" s="1239">
        <f t="shared" si="91"/>
      </c>
      <c r="P817" s="1239">
        <f t="shared" si="122"/>
      </c>
      <c r="Q817" s="1239">
        <f t="shared" si="556"/>
      </c>
      <c r="R817" s="1239">
        <f t="shared" si="60"/>
      </c>
      <c r="S817" s="1240">
        <f t="shared" si="308"/>
      </c>
      <c r="T817" s="1270">
        <v>0.0171</v>
      </c>
      <c r="U817" s="1277">
        <v>47</v>
      </c>
      <c r="V817" s="1303">
        <f t="shared" si="370"/>
      </c>
      <c r="W817" s="1212">
        <v>46399</v>
      </c>
      <c r="X817" s="1272">
        <v>605</v>
      </c>
      <c r="Y817" s="1221">
        <v>171</v>
      </c>
      <c r="Z817" s="1221">
        <v>603</v>
      </c>
      <c r="AA817" s="1221">
        <v>96</v>
      </c>
      <c r="AB817" s="1221">
        <v>18</v>
      </c>
      <c r="AC817" s="1221">
        <v>2</v>
      </c>
      <c r="AD817" s="1221">
        <v>54</v>
      </c>
      <c r="AE817" s="1220">
        <f t="shared" si="184"/>
      </c>
      <c r="AF817" s="1220">
        <f t="shared" si="246"/>
      </c>
      <c r="AG817" s="1241" t="s">
        <v>741</v>
      </c>
      <c r="AH817" s="1273" t="s">
        <v>757</v>
      </c>
      <c r="AI817" s="1273">
        <v>31</v>
      </c>
    </row>
    <row customHeight="true" ht="18.452380952380953" r="818">
      <c r="A818" s="1297"/>
      <c r="B818" s="1307" t="s">
        <v>763</v>
      </c>
      <c r="C818" s="1259" t="s">
        <v>745</v>
      </c>
      <c r="D818" s="1262">
        <f t="shared" si="517"/>
      </c>
      <c r="E818" s="1312">
        <v>1711.42</v>
      </c>
      <c r="F818" s="1312">
        <v>3139.64</v>
      </c>
      <c r="G818" s="1316">
        <v>8</v>
      </c>
      <c r="H818" s="1313">
        <v>6</v>
      </c>
      <c r="I818" s="1265">
        <v>14943.239999999998</v>
      </c>
      <c r="J818" s="1220">
        <f t="shared" si="29"/>
      </c>
      <c r="K818" s="1220">
        <f t="shared" si="277"/>
      </c>
      <c r="L818" s="1220">
        <f t="shared" si="339"/>
      </c>
      <c r="M818" s="1220">
        <f t="shared" si="153"/>
      </c>
      <c r="N818" s="1220">
        <f t="shared" si="215"/>
      </c>
      <c r="O818" s="1239">
        <f t="shared" si="91"/>
      </c>
      <c r="P818" s="1239">
        <f t="shared" si="122"/>
      </c>
      <c r="Q818" s="1239">
        <f t="shared" si="556"/>
      </c>
      <c r="R818" s="1239">
        <f t="shared" si="60"/>
      </c>
      <c r="S818" s="1240">
        <f t="shared" si="308"/>
      </c>
      <c r="T818" s="1270">
        <v>0.0213</v>
      </c>
      <c r="U818" s="1277">
        <v>59</v>
      </c>
      <c r="V818" s="1220">
        <f t="shared" si="370"/>
      </c>
      <c r="W818" s="1304">
        <v>41456</v>
      </c>
      <c r="X818" s="1221">
        <v>500</v>
      </c>
      <c r="Y818" s="1221">
        <v>165</v>
      </c>
      <c r="Z818" s="1221">
        <v>499</v>
      </c>
      <c r="AA818" s="1221">
        <v>72</v>
      </c>
      <c r="AB818" s="1221">
        <v>6</v>
      </c>
      <c r="AC818" s="1221">
        <v>3</v>
      </c>
      <c r="AD818" s="1221">
        <v>55</v>
      </c>
      <c r="AE818" s="1220">
        <f t="shared" si="184"/>
      </c>
      <c r="AF818" s="1220">
        <f t="shared" si="246"/>
      </c>
      <c r="AG818" s="1241" t="s">
        <v>741</v>
      </c>
      <c r="AH818" s="1273" t="s">
        <v>757</v>
      </c>
      <c r="AI818" s="1273">
        <v>39</v>
      </c>
    </row>
    <row customHeight="true" ht="18.452380952380953" r="819">
      <c r="A819" s="1297"/>
      <c r="B819" s="1280" t="s">
        <v>746</v>
      </c>
      <c r="C819" s="1280"/>
      <c r="D819" s="1281">
        <f>SUM(D815:D818)</f>
      </c>
      <c r="E819" s="1282">
        <f>SUM(E815:E818)</f>
      </c>
      <c r="F819" s="1282">
        <f>SUM(F815:F818)</f>
      </c>
      <c r="G819" s="1317">
        <f>SUM(G815:G818)</f>
      </c>
      <c r="H819" s="1317">
        <f>SUM(H815:H818)</f>
      </c>
      <c r="I819" s="1283">
        <f>SUM(I815:I818)</f>
      </c>
      <c r="J819" s="1284">
        <f t="shared" si="29"/>
      </c>
      <c r="K819" s="1284">
        <f t="shared" si="277"/>
      </c>
      <c r="L819" s="1284">
        <f t="shared" si="339"/>
      </c>
      <c r="M819" s="1284">
        <f t="shared" si="153"/>
      </c>
      <c r="N819" s="1284">
        <f t="shared" si="215"/>
      </c>
      <c r="O819" s="1285">
        <f t="shared" si="91"/>
      </c>
      <c r="P819" s="1285">
        <f t="shared" si="122"/>
      </c>
      <c r="Q819" s="1285">
        <f t="shared" si="556"/>
      </c>
      <c r="R819" s="1285">
        <f t="shared" si="60"/>
      </c>
      <c r="S819" s="1286">
        <f t="shared" si="308"/>
      </c>
      <c r="T819" s="1285">
        <f>AVERAGE(T815:T818)</f>
      </c>
      <c r="U819" s="1287">
        <f>AVERAGE(U815:U818)</f>
      </c>
      <c r="V819" s="1284">
        <f t="shared" si="370"/>
      </c>
      <c r="W819" s="1242">
        <f>SUM(W815:W818)</f>
      </c>
      <c r="X819" s="1242">
        <f>SUM(X815:X818)</f>
      </c>
      <c r="Y819" s="1242">
        <f>SUM(Y815:Y818)</f>
      </c>
      <c r="Z819" s="1242">
        <f>SUM(Z815:Z818)</f>
      </c>
      <c r="AA819" s="1242">
        <f>SUM(AA815:AA818)</f>
      </c>
      <c r="AB819" s="1242">
        <f>SUM(AB815:AB818)</f>
      </c>
      <c r="AC819" s="1242">
        <f>SUM(AC815:AC818)</f>
      </c>
      <c r="AD819" s="1242">
        <f>SUM(AD815:AD818)</f>
      </c>
      <c r="AE819" s="1284">
        <f t="shared" si="184"/>
      </c>
      <c r="AF819" s="1288">
        <f t="shared" si="246"/>
      </c>
      <c r="AG819" s="1289"/>
      <c r="AH819" s="1289"/>
      <c r="AI819" s="1286">
        <f>SUM(AI815:AI818)</f>
      </c>
    </row>
    <row customHeight="true" ht="18.452380952380953" r="820">
      <c r="A820" s="1297"/>
      <c r="B820" s="1186" t="s">
        <v>771</v>
      </c>
      <c r="C820" s="1259" t="s">
        <v>748</v>
      </c>
      <c r="D820" s="1262">
        <f t="shared" ref="D820:D823" si="518">E820+F820</f>
      </c>
      <c r="E820" s="1276">
        <v>851.8199999999999</v>
      </c>
      <c r="F820" s="1276">
        <v>1792.4</v>
      </c>
      <c r="G820" s="1313">
        <v>4</v>
      </c>
      <c r="H820" s="1313">
        <v>3</v>
      </c>
      <c r="I820" s="1265">
        <v>10129</v>
      </c>
      <c r="J820" s="1220">
        <f t="shared" si="29"/>
      </c>
      <c r="K820" s="1220">
        <f t="shared" si="277"/>
      </c>
      <c r="L820" s="1220">
        <f t="shared" si="339"/>
      </c>
      <c r="M820" s="1220">
        <f t="shared" si="153"/>
      </c>
      <c r="N820" s="1220">
        <f t="shared" si="215"/>
      </c>
      <c r="O820" s="1239">
        <f t="shared" si="91"/>
      </c>
      <c r="P820" s="1239">
        <f t="shared" si="122"/>
      </c>
      <c r="Q820" s="1239">
        <f t="shared" si="556"/>
      </c>
      <c r="R820" s="1239">
        <f t="shared" si="60"/>
      </c>
      <c r="S820" s="1240">
        <f t="shared" si="308"/>
      </c>
      <c r="T820" s="1270">
        <v>0.0242</v>
      </c>
      <c r="U820" s="1277">
        <v>63</v>
      </c>
      <c r="V820" s="1220">
        <f t="shared" si="370"/>
      </c>
      <c r="W820" s="1221">
        <v>44878</v>
      </c>
      <c r="X820" s="1221">
        <v>487</v>
      </c>
      <c r="Y820" s="1221">
        <v>181</v>
      </c>
      <c r="Z820" s="1221">
        <v>483</v>
      </c>
      <c r="AA820" s="1221">
        <v>87</v>
      </c>
      <c r="AB820" s="1221">
        <v>3</v>
      </c>
      <c r="AC820" s="1221">
        <v>0</v>
      </c>
      <c r="AD820" s="1221">
        <v>47</v>
      </c>
      <c r="AE820" s="1220">
        <f t="shared" si="184"/>
      </c>
      <c r="AF820" s="1220">
        <f t="shared" si="246"/>
      </c>
      <c r="AG820" s="1241" t="s">
        <v>741</v>
      </c>
      <c r="AH820" s="1273" t="s">
        <v>757</v>
      </c>
      <c r="AI820" s="1273">
        <v>20</v>
      </c>
    </row>
    <row customHeight="true" ht="18.452380952380953" r="821">
      <c r="A821" s="1297"/>
      <c r="B821" s="1186" t="s">
        <v>771</v>
      </c>
      <c r="C821" s="1259" t="s">
        <v>749</v>
      </c>
      <c r="D821" s="1262">
        <f t="shared" si="518"/>
      </c>
      <c r="E821" s="1276">
        <v>1046.72</v>
      </c>
      <c r="F821" s="1276">
        <v>1797.38</v>
      </c>
      <c r="G821" s="1313">
        <v>5</v>
      </c>
      <c r="H821" s="1313">
        <v>4</v>
      </c>
      <c r="I821" s="1265">
        <v>8590.73000000001</v>
      </c>
      <c r="J821" s="1220">
        <f t="shared" si="29"/>
      </c>
      <c r="K821" s="1220">
        <f t="shared" si="277"/>
      </c>
      <c r="L821" s="1220">
        <f t="shared" si="339"/>
      </c>
      <c r="M821" s="1220">
        <f t="shared" si="153"/>
      </c>
      <c r="N821" s="1220">
        <f t="shared" si="215"/>
      </c>
      <c r="O821" s="1239">
        <f t="shared" si="91"/>
      </c>
      <c r="P821" s="1239">
        <f t="shared" si="122"/>
      </c>
      <c r="Q821" s="1239">
        <f t="shared" si="556"/>
      </c>
      <c r="R821" s="1239">
        <f t="shared" si="60"/>
      </c>
      <c r="S821" s="1240">
        <f t="shared" si="308"/>
      </c>
      <c r="T821" s="1270">
        <v>0.0226</v>
      </c>
      <c r="U821" s="1277">
        <v>64</v>
      </c>
      <c r="V821" s="1220">
        <f t="shared" si="370"/>
      </c>
      <c r="W821" s="1221">
        <v>34819</v>
      </c>
      <c r="X821" s="1221">
        <v>361</v>
      </c>
      <c r="Y821" s="1221">
        <v>132</v>
      </c>
      <c r="Z821" s="1221">
        <v>377</v>
      </c>
      <c r="AA821" s="1221">
        <v>41</v>
      </c>
      <c r="AB821" s="1221">
        <v>2</v>
      </c>
      <c r="AC821" s="1221">
        <v>2</v>
      </c>
      <c r="AD821" s="1221">
        <v>29</v>
      </c>
      <c r="AE821" s="1220">
        <f t="shared" si="184"/>
      </c>
      <c r="AF821" s="1220">
        <f t="shared" si="246"/>
      </c>
      <c r="AG821" s="1241" t="s">
        <v>741</v>
      </c>
      <c r="AH821" s="1273" t="s">
        <v>757</v>
      </c>
      <c r="AI821" s="1273">
        <v>18</v>
      </c>
    </row>
    <row customHeight="true" ht="18.452380952380953" r="822">
      <c r="A822" s="1297"/>
      <c r="B822" s="1186" t="s">
        <v>771</v>
      </c>
      <c r="C822" s="1259" t="s">
        <v>750</v>
      </c>
      <c r="D822" s="1262">
        <f t="shared" si="518"/>
      </c>
      <c r="E822" s="1276">
        <v>846.72</v>
      </c>
      <c r="F822" s="1276">
        <v>2151.53</v>
      </c>
      <c r="G822" s="1313">
        <v>5</v>
      </c>
      <c r="H822" s="1313">
        <v>4</v>
      </c>
      <c r="I822" s="1265">
        <v>9996.389999999985</v>
      </c>
      <c r="J822" s="1220">
        <f t="shared" si="29"/>
      </c>
      <c r="K822" s="1220">
        <f t="shared" si="277"/>
      </c>
      <c r="L822" s="1220">
        <f t="shared" si="339"/>
      </c>
      <c r="M822" s="1220">
        <f t="shared" si="153"/>
      </c>
      <c r="N822" s="1220">
        <f t="shared" si="215"/>
      </c>
      <c r="O822" s="1239">
        <f t="shared" si="91"/>
      </c>
      <c r="P822" s="1239">
        <f t="shared" si="122"/>
      </c>
      <c r="Q822" s="1239">
        <f t="shared" si="556"/>
      </c>
      <c r="R822" s="1239">
        <f t="shared" si="60"/>
      </c>
      <c r="S822" s="1240">
        <f t="shared" si="308"/>
      </c>
      <c r="T822" s="1270">
        <v>0.0235</v>
      </c>
      <c r="U822" s="1277">
        <v>65</v>
      </c>
      <c r="V822" s="1220">
        <f t="shared" si="370"/>
      </c>
      <c r="W822" s="1221">
        <v>34607</v>
      </c>
      <c r="X822" s="1221">
        <v>418</v>
      </c>
      <c r="Y822" s="1221">
        <v>144</v>
      </c>
      <c r="Z822" s="1221">
        <v>401</v>
      </c>
      <c r="AA822" s="1221">
        <v>32</v>
      </c>
      <c r="AB822" s="1221">
        <v>6</v>
      </c>
      <c r="AC822" s="1221">
        <v>1</v>
      </c>
      <c r="AD822" s="1221">
        <v>41</v>
      </c>
      <c r="AE822" s="1220">
        <f t="shared" si="184"/>
      </c>
      <c r="AF822" s="1220">
        <f t="shared" si="246"/>
      </c>
      <c r="AG822" s="1241" t="s">
        <v>741</v>
      </c>
      <c r="AH822" s="1273" t="s">
        <v>757</v>
      </c>
      <c r="AI822" s="1273">
        <v>16</v>
      </c>
    </row>
    <row customHeight="true" ht="18.452380952380953" r="823">
      <c r="A823" s="1297"/>
      <c r="B823" s="1186" t="s">
        <v>771</v>
      </c>
      <c r="C823" s="1259" t="s">
        <v>751</v>
      </c>
      <c r="D823" s="1262">
        <f t="shared" si="518"/>
      </c>
      <c r="E823" s="1276">
        <v>1403.14</v>
      </c>
      <c r="F823" s="1276">
        <v>2244.11</v>
      </c>
      <c r="G823" s="1313">
        <v>7</v>
      </c>
      <c r="H823" s="1313">
        <v>5</v>
      </c>
      <c r="I823" s="1265">
        <v>15118.580000000016</v>
      </c>
      <c r="J823" s="1220">
        <f t="shared" si="29"/>
      </c>
      <c r="K823" s="1220">
        <f t="shared" si="277"/>
      </c>
      <c r="L823" s="1220">
        <f t="shared" si="339"/>
      </c>
      <c r="M823" s="1220">
        <f t="shared" si="153"/>
      </c>
      <c r="N823" s="1220">
        <f t="shared" si="215"/>
      </c>
      <c r="O823" s="1239">
        <f t="shared" si="91"/>
      </c>
      <c r="P823" s="1239">
        <f t="shared" si="122"/>
      </c>
      <c r="Q823" s="1239">
        <f t="shared" si="556"/>
      </c>
      <c r="R823" s="1239">
        <f t="shared" si="60"/>
      </c>
      <c r="S823" s="1240">
        <f t="shared" si="308"/>
      </c>
      <c r="T823" s="1270">
        <v>0.0156</v>
      </c>
      <c r="U823" s="1277">
        <v>65</v>
      </c>
      <c r="V823" s="1220">
        <f t="shared" si="370"/>
      </c>
      <c r="W823" s="1221">
        <v>41886</v>
      </c>
      <c r="X823" s="1221">
        <v>615</v>
      </c>
      <c r="Y823" s="1221">
        <v>138</v>
      </c>
      <c r="Z823" s="1221">
        <v>631</v>
      </c>
      <c r="AA823" s="1221">
        <v>93</v>
      </c>
      <c r="AB823" s="1221">
        <v>7</v>
      </c>
      <c r="AC823" s="1221">
        <v>3</v>
      </c>
      <c r="AD823" s="1221">
        <v>51</v>
      </c>
      <c r="AE823" s="1220">
        <f t="shared" si="184"/>
      </c>
      <c r="AF823" s="1220">
        <f t="shared" si="246"/>
      </c>
      <c r="AG823" s="1241" t="s">
        <v>741</v>
      </c>
      <c r="AH823" s="1273" t="s">
        <v>757</v>
      </c>
      <c r="AI823" s="1273">
        <v>29</v>
      </c>
    </row>
    <row customHeight="true" ht="18.452380952380953" r="824">
      <c r="A824" s="1297"/>
      <c r="B824" s="1280" t="s">
        <v>746</v>
      </c>
      <c r="C824" s="1280"/>
      <c r="D824" s="1281">
        <f>SUM(D820:D823)</f>
      </c>
      <c r="E824" s="1282">
        <f>SUM(E820:E823)</f>
      </c>
      <c r="F824" s="1282">
        <f>SUM(F820:F823)</f>
      </c>
      <c r="G824" s="1317">
        <f>SUM(G820:G823)</f>
      </c>
      <c r="H824" s="1317">
        <f>SUM(H820:H823)</f>
      </c>
      <c r="I824" s="1282">
        <f>SUM(I820:I823)</f>
      </c>
      <c r="J824" s="1284">
        <f t="shared" si="29"/>
      </c>
      <c r="K824" s="1284">
        <f t="shared" si="277"/>
      </c>
      <c r="L824" s="1284">
        <f t="shared" si="339"/>
      </c>
      <c r="M824" s="1284">
        <f t="shared" si="153"/>
      </c>
      <c r="N824" s="1284">
        <f t="shared" si="215"/>
      </c>
      <c r="O824" s="1285">
        <f t="shared" si="91"/>
      </c>
      <c r="P824" s="1285">
        <f t="shared" si="122"/>
      </c>
      <c r="Q824" s="1285">
        <f t="shared" si="556"/>
      </c>
      <c r="R824" s="1285">
        <f t="shared" si="60"/>
      </c>
      <c r="S824" s="1286">
        <f t="shared" si="308"/>
      </c>
      <c r="T824" s="1285">
        <f>AVERAGE(T820:T823)</f>
      </c>
      <c r="U824" s="1287">
        <f>AVERAGE(U820:U823)</f>
      </c>
      <c r="V824" s="1287">
        <f t="shared" si="370"/>
      </c>
      <c r="W824" s="1242">
        <f>SUM(W820:W823)</f>
      </c>
      <c r="X824" s="1242">
        <f>SUM(X820:X823)</f>
      </c>
      <c r="Y824" s="1242">
        <f>SUM(Y820:Y823)</f>
      </c>
      <c r="Z824" s="1242">
        <f>SUM(Z820:Z823)</f>
      </c>
      <c r="AA824" s="1242">
        <f>SUM(AA820:AA823)</f>
      </c>
      <c r="AB824" s="1242">
        <f>SUM(AB820:AB823)</f>
      </c>
      <c r="AC824" s="1242">
        <f>SUM(AC820:AC823)</f>
      </c>
      <c r="AD824" s="1242">
        <f>SUM(AD820:AD823)</f>
      </c>
      <c r="AE824" s="1284">
        <f t="shared" si="184"/>
      </c>
      <c r="AF824" s="1288">
        <f t="shared" si="246"/>
      </c>
      <c r="AG824" s="1289"/>
      <c r="AH824" s="1289"/>
      <c r="AI824" s="1286">
        <f>SUM(AI820:AI823)</f>
      </c>
    </row>
    <row customHeight="true" ht="18.452380952380953" r="825">
      <c r="A825" s="1297"/>
      <c r="B825" s="1307" t="s">
        <v>752</v>
      </c>
      <c r="C825" s="1307" t="s">
        <v>753</v>
      </c>
      <c r="D825" s="1262">
        <f t="shared" ref="D825:D828" si="519">E825+F825</f>
      </c>
      <c r="E825" s="1276">
        <v>1136.42</v>
      </c>
      <c r="F825" s="1276">
        <v>2313.71</v>
      </c>
      <c r="G825" s="1316">
        <v>4</v>
      </c>
      <c r="H825" s="1313">
        <v>4</v>
      </c>
      <c r="I825" s="1265">
        <v>7999.790000000008</v>
      </c>
      <c r="J825" s="1220">
        <f t="shared" si="29"/>
      </c>
      <c r="K825" s="1220">
        <f t="shared" si="277"/>
      </c>
      <c r="L825" s="1220">
        <f t="shared" si="339"/>
      </c>
      <c r="M825" s="1220">
        <f t="shared" si="153"/>
      </c>
      <c r="N825" s="1220">
        <f t="shared" si="215"/>
      </c>
      <c r="O825" s="1239">
        <f t="shared" si="91"/>
      </c>
      <c r="P825" s="1239">
        <f t="shared" si="122"/>
      </c>
      <c r="Q825" s="1239">
        <f t="shared" si="556"/>
      </c>
      <c r="R825" s="1239">
        <f t="shared" si="60"/>
      </c>
      <c r="S825" s="1240">
        <f t="shared" si="308"/>
      </c>
      <c r="T825" s="1270">
        <v>0.0184</v>
      </c>
      <c r="U825" s="1277">
        <v>64</v>
      </c>
      <c r="V825" s="1220">
        <f t="shared" si="370"/>
      </c>
      <c r="W825" s="1221">
        <v>36533</v>
      </c>
      <c r="X825" s="1221">
        <v>457</v>
      </c>
      <c r="Y825" s="1221">
        <v>123</v>
      </c>
      <c r="Z825" s="1221">
        <v>460</v>
      </c>
      <c r="AA825" s="1221">
        <v>50</v>
      </c>
      <c r="AB825" s="1221">
        <v>7</v>
      </c>
      <c r="AC825" s="1221">
        <v>2</v>
      </c>
      <c r="AD825" s="1221">
        <v>45</v>
      </c>
      <c r="AE825" s="1220">
        <f t="shared" si="184"/>
      </c>
      <c r="AF825" s="1220">
        <f t="shared" si="246"/>
      </c>
      <c r="AG825" s="1241" t="s">
        <v>741</v>
      </c>
      <c r="AH825" s="1273" t="s">
        <v>757</v>
      </c>
      <c r="AI825" s="1273">
        <v>19</v>
      </c>
    </row>
    <row customHeight="true" ht="18.452380952380953" r="826">
      <c r="A826" s="1297"/>
      <c r="B826" s="1307" t="s">
        <v>752</v>
      </c>
      <c r="C826" s="1259" t="s">
        <v>754</v>
      </c>
      <c r="D826" s="1262">
        <f t="shared" si="519"/>
      </c>
      <c r="E826" s="1279">
        <v>1259.67</v>
      </c>
      <c r="F826" s="1279">
        <v>2145</v>
      </c>
      <c r="G826" s="1313">
        <v>3</v>
      </c>
      <c r="H826" s="1313">
        <v>2</v>
      </c>
      <c r="I826" s="1265">
        <v>4697.549999999988</v>
      </c>
      <c r="J826" s="1220">
        <f t="shared" si="29"/>
      </c>
      <c r="K826" s="1220">
        <f t="shared" si="277"/>
      </c>
      <c r="L826" s="1220">
        <f t="shared" si="339"/>
      </c>
      <c r="M826" s="1220">
        <f t="shared" si="153"/>
      </c>
      <c r="N826" s="1220">
        <f t="shared" si="215"/>
      </c>
      <c r="O826" s="1239">
        <f t="shared" si="91"/>
      </c>
      <c r="P826" s="1239">
        <f t="shared" si="122"/>
      </c>
      <c r="Q826" s="1239">
        <f t="shared" si="556"/>
      </c>
      <c r="R826" s="1239">
        <f t="shared" si="60"/>
      </c>
      <c r="S826" s="1240">
        <f t="shared" si="308"/>
      </c>
      <c r="T826" s="1270">
        <v>0.0181</v>
      </c>
      <c r="U826" s="1277">
        <v>64</v>
      </c>
      <c r="V826" s="1220">
        <f t="shared" si="370"/>
      </c>
      <c r="W826" s="1221">
        <v>38276</v>
      </c>
      <c r="X826" s="1221">
        <v>489</v>
      </c>
      <c r="Y826" s="1221">
        <v>130</v>
      </c>
      <c r="Z826" s="1221">
        <v>513</v>
      </c>
      <c r="AA826" s="1221">
        <v>67</v>
      </c>
      <c r="AB826" s="1221">
        <v>3</v>
      </c>
      <c r="AC826" s="1221">
        <v>1</v>
      </c>
      <c r="AD826" s="1221">
        <v>38</v>
      </c>
      <c r="AE826" s="1220">
        <f t="shared" si="184"/>
      </c>
      <c r="AF826" s="1220">
        <f t="shared" si="246"/>
      </c>
      <c r="AG826" s="1241" t="s">
        <v>741</v>
      </c>
      <c r="AH826" s="1273" t="s">
        <v>757</v>
      </c>
      <c r="AI826" s="1273">
        <v>28</v>
      </c>
    </row>
    <row customHeight="true" ht="18.452380952380953" r="827">
      <c r="A827" s="1297"/>
      <c r="B827" s="1307" t="s">
        <v>752</v>
      </c>
      <c r="C827" s="1259" t="s">
        <v>755</v>
      </c>
      <c r="D827" s="1262">
        <f t="shared" si="519"/>
      </c>
      <c r="E827" s="1279">
        <v>1331.63</v>
      </c>
      <c r="F827" s="1279">
        <v>2202.37</v>
      </c>
      <c r="G827" s="1313">
        <v>1</v>
      </c>
      <c r="H827" s="1313">
        <v>1</v>
      </c>
      <c r="I827" s="1265">
        <v>3108.1100000000006</v>
      </c>
      <c r="J827" s="1220">
        <f t="shared" si="29"/>
      </c>
      <c r="K827" s="1220">
        <f t="shared" si="277"/>
      </c>
      <c r="L827" s="1220">
        <f t="shared" si="339"/>
      </c>
      <c r="M827" s="1220">
        <f t="shared" si="153"/>
      </c>
      <c r="N827" s="1220">
        <f t="shared" si="215"/>
      </c>
      <c r="O827" s="1239">
        <f t="shared" si="91"/>
      </c>
      <c r="P827" s="1239">
        <f t="shared" si="122"/>
      </c>
      <c r="Q827" s="1239">
        <f t="shared" si="556"/>
      </c>
      <c r="R827" s="1239">
        <f t="shared" si="60"/>
      </c>
      <c r="S827" s="1240">
        <f t="shared" si="308"/>
      </c>
      <c r="T827" s="1270">
        <v>0.0226</v>
      </c>
      <c r="U827" s="1277">
        <v>64</v>
      </c>
      <c r="V827" s="1220">
        <f t="shared" si="370"/>
      </c>
      <c r="W827" s="1221">
        <v>32563</v>
      </c>
      <c r="X827" s="1221">
        <v>413</v>
      </c>
      <c r="Y827" s="1221">
        <v>131</v>
      </c>
      <c r="Z827" s="1221">
        <v>433</v>
      </c>
      <c r="AA827" s="1221">
        <v>89</v>
      </c>
      <c r="AB827" s="1221">
        <v>3</v>
      </c>
      <c r="AC827" s="1221">
        <v>1</v>
      </c>
      <c r="AD827" s="1221">
        <v>33</v>
      </c>
      <c r="AE827" s="1220">
        <f t="shared" si="184"/>
      </c>
      <c r="AF827" s="1220">
        <f t="shared" si="246"/>
      </c>
      <c r="AG827" s="1241" t="s">
        <v>756</v>
      </c>
      <c r="AH827" s="1273" t="s">
        <v>742</v>
      </c>
      <c r="AI827" s="1273">
        <v>27</v>
      </c>
    </row>
    <row customHeight="true" ht="18.452380952380953" r="828">
      <c r="A828" s="1297"/>
      <c r="B828" s="1307" t="s">
        <v>752</v>
      </c>
      <c r="C828" s="1259" t="s">
        <v>758</v>
      </c>
      <c r="D828" s="1262">
        <f t="shared" si="519"/>
      </c>
      <c r="E828" s="1279">
        <v>1041.42</v>
      </c>
      <c r="F828" s="1279">
        <v>1901.73</v>
      </c>
      <c r="G828" s="1313">
        <v>4</v>
      </c>
      <c r="H828" s="1313">
        <v>3</v>
      </c>
      <c r="I828" s="1265">
        <v>9851.990000000005</v>
      </c>
      <c r="J828" s="1220">
        <f t="shared" si="29"/>
      </c>
      <c r="K828" s="1220">
        <f t="shared" si="277"/>
      </c>
      <c r="L828" s="1220">
        <f t="shared" si="339"/>
      </c>
      <c r="M828" s="1220">
        <f t="shared" si="153"/>
      </c>
      <c r="N828" s="1220">
        <f t="shared" si="215"/>
      </c>
      <c r="O828" s="1239">
        <f t="shared" si="91"/>
      </c>
      <c r="P828" s="1239">
        <f t="shared" si="122"/>
      </c>
      <c r="Q828" s="1239">
        <f t="shared" si="556"/>
      </c>
      <c r="R828" s="1239">
        <f t="shared" si="60"/>
      </c>
      <c r="S828" s="1240">
        <f t="shared" si="308"/>
      </c>
      <c r="T828" s="1270">
        <v>0.0133</v>
      </c>
      <c r="U828" s="1277">
        <v>64</v>
      </c>
      <c r="V828" s="1220">
        <f t="shared" si="370"/>
      </c>
      <c r="W828" s="1221">
        <v>32047</v>
      </c>
      <c r="X828" s="1221">
        <v>387</v>
      </c>
      <c r="Y828" s="1221">
        <v>104</v>
      </c>
      <c r="Z828" s="1221">
        <v>402</v>
      </c>
      <c r="AA828" s="1221">
        <v>68</v>
      </c>
      <c r="AB828" s="1221">
        <v>3</v>
      </c>
      <c r="AC828" s="1221">
        <v>1</v>
      </c>
      <c r="AD828" s="1221">
        <v>25</v>
      </c>
      <c r="AE828" s="1220">
        <f t="shared" si="184"/>
      </c>
      <c r="AF828" s="1220">
        <f t="shared" si="246"/>
      </c>
      <c r="AG828" s="1241" t="s">
        <v>756</v>
      </c>
      <c r="AH828" s="1273" t="s">
        <v>742</v>
      </c>
      <c r="AI828" s="1273">
        <v>18</v>
      </c>
    </row>
    <row customHeight="true" ht="18.452380952380953" r="829">
      <c r="A829" s="1297"/>
      <c r="B829" s="1280" t="s">
        <v>746</v>
      </c>
      <c r="C829" s="1280"/>
      <c r="D829" s="1281">
        <f>SUM(D825:D828)</f>
      </c>
      <c r="E829" s="1281">
        <f>SUM(E825:E828)</f>
      </c>
      <c r="F829" s="1281">
        <f>SUM(F825:F828)</f>
      </c>
      <c r="G829" s="1318">
        <f>SUM(G825:G828)</f>
      </c>
      <c r="H829" s="1318">
        <f>SUM(H825:H828)</f>
      </c>
      <c r="I829" s="1281">
        <f>SUM(I825:I828)</f>
      </c>
      <c r="J829" s="1284">
        <f t="shared" si="29"/>
      </c>
      <c r="K829" s="1284">
        <f t="shared" si="277"/>
      </c>
      <c r="L829" s="1284">
        <f t="shared" si="339"/>
      </c>
      <c r="M829" s="1284">
        <f t="shared" si="153"/>
      </c>
      <c r="N829" s="1284">
        <f t="shared" si="215"/>
      </c>
      <c r="O829" s="1285">
        <f t="shared" si="91"/>
      </c>
      <c r="P829" s="1285">
        <f t="shared" si="122"/>
      </c>
      <c r="Q829" s="1285">
        <f t="shared" si="556"/>
      </c>
      <c r="R829" s="1285">
        <f t="shared" si="60"/>
      </c>
      <c r="S829" s="1286">
        <f t="shared" si="308"/>
      </c>
      <c r="T829" s="1285">
        <f>AVERAGE(T825:T828)</f>
      </c>
      <c r="U829" s="1287">
        <f>AVERAGE(U825:U828)</f>
      </c>
      <c r="V829" s="1287">
        <f t="shared" si="370"/>
      </c>
      <c r="W829" s="1242">
        <f>SUM(W825:W828)</f>
      </c>
      <c r="X829" s="1242">
        <f>SUM(X825:X828)</f>
      </c>
      <c r="Y829" s="1242">
        <f>SUM(Y825:Y828)</f>
      </c>
      <c r="Z829" s="1242">
        <f>SUM(Z825:Z828)</f>
      </c>
      <c r="AA829" s="1242">
        <f>SUM(AA825:AA828)</f>
      </c>
      <c r="AB829" s="1242">
        <f>SUM(AB825:AB828)</f>
      </c>
      <c r="AC829" s="1242">
        <f>SUM(AC825:AC828)</f>
      </c>
      <c r="AD829" s="1242">
        <f>SUM(AD825:AD828)</f>
      </c>
      <c r="AE829" s="1284">
        <f t="shared" si="184"/>
      </c>
      <c r="AF829" s="1288">
        <f t="shared" si="246"/>
      </c>
      <c r="AG829" s="1289"/>
      <c r="AH829" s="1289"/>
      <c r="AI829" s="1242">
        <f>SUM(AI825:AI828)</f>
      </c>
    </row>
    <row customHeight="true" ht="18.452380952380953" r="830">
      <c r="A830" s="1297"/>
      <c r="B830" s="1186" t="s">
        <v>739</v>
      </c>
      <c r="C830" s="1307" t="s">
        <v>759</v>
      </c>
      <c r="D830" s="1262">
        <f t="shared" ref="D830:D833" si="520">E830+F830</f>
      </c>
      <c r="E830" s="1279">
        <v>977.42</v>
      </c>
      <c r="F830" s="1279">
        <v>1631.63</v>
      </c>
      <c r="G830" s="1316">
        <v>5</v>
      </c>
      <c r="H830" s="1313">
        <v>5</v>
      </c>
      <c r="I830" s="1265">
        <v>10708.149999999994</v>
      </c>
      <c r="J830" s="1220">
        <f t="shared" si="29"/>
      </c>
      <c r="K830" s="1220">
        <f t="shared" si="277"/>
      </c>
      <c r="L830" s="1220">
        <f t="shared" si="339"/>
      </c>
      <c r="M830" s="1220">
        <f t="shared" si="153"/>
      </c>
      <c r="N830" s="1220">
        <f t="shared" si="215"/>
      </c>
      <c r="O830" s="1239">
        <f t="shared" si="91"/>
      </c>
      <c r="P830" s="1239">
        <f t="shared" si="122"/>
      </c>
      <c r="Q830" s="1239">
        <f t="shared" si="556"/>
      </c>
      <c r="R830" s="1239">
        <f t="shared" si="60"/>
      </c>
      <c r="S830" s="1240">
        <f t="shared" si="308"/>
      </c>
      <c r="T830" s="1270">
        <v>0.0146</v>
      </c>
      <c r="U830" s="1277">
        <v>64</v>
      </c>
      <c r="V830" s="1220">
        <f t="shared" si="370"/>
      </c>
      <c r="W830" s="1221">
        <v>26029</v>
      </c>
      <c r="X830" s="1221">
        <v>345</v>
      </c>
      <c r="Y830" s="1221">
        <v>95</v>
      </c>
      <c r="Z830" s="1221">
        <v>347</v>
      </c>
      <c r="AA830" s="1221">
        <v>81</v>
      </c>
      <c r="AB830" s="1221">
        <v>6</v>
      </c>
      <c r="AC830" s="1221">
        <v>3</v>
      </c>
      <c r="AD830" s="1221">
        <v>25</v>
      </c>
      <c r="AE830" s="1220">
        <f t="shared" si="184"/>
      </c>
      <c r="AF830" s="1220">
        <f t="shared" si="246"/>
      </c>
      <c r="AG830" s="1241" t="s">
        <v>756</v>
      </c>
      <c r="AH830" s="1241" t="s">
        <v>742</v>
      </c>
      <c r="AI830" s="1273">
        <v>25</v>
      </c>
    </row>
    <row customHeight="true" ht="18.452380952380953" r="831">
      <c r="A831" s="1297"/>
      <c r="B831" s="1186" t="s">
        <v>739</v>
      </c>
      <c r="C831" s="1259" t="s">
        <v>761</v>
      </c>
      <c r="D831" s="1262">
        <f t="shared" si="520"/>
      </c>
      <c r="E831" s="1275">
        <v>211.87</v>
      </c>
      <c r="F831" s="1275">
        <v>1262</v>
      </c>
      <c r="G831" s="1313">
        <v>4</v>
      </c>
      <c r="H831" s="1313">
        <v>4</v>
      </c>
      <c r="I831" s="1265">
        <v>9298.580000000016</v>
      </c>
      <c r="J831" s="1220">
        <f t="shared" si="29"/>
      </c>
      <c r="K831" s="1220">
        <f t="shared" si="277"/>
      </c>
      <c r="L831" s="1220">
        <f t="shared" si="339"/>
      </c>
      <c r="M831" s="1220">
        <f t="shared" si="153"/>
      </c>
      <c r="N831" s="1220">
        <f t="shared" si="215"/>
      </c>
      <c r="O831" s="1239">
        <f t="shared" si="91"/>
      </c>
      <c r="P831" s="1239">
        <f t="shared" si="122"/>
      </c>
      <c r="Q831" s="1239">
        <f t="shared" si="556"/>
      </c>
      <c r="R831" s="1239">
        <f t="shared" si="60"/>
      </c>
      <c r="S831" s="1240">
        <f t="shared" si="308"/>
      </c>
      <c r="T831" s="1270">
        <v>0.0219</v>
      </c>
      <c r="U831" s="1277">
        <v>65</v>
      </c>
      <c r="V831" s="1220">
        <f t="shared" si="370"/>
      </c>
      <c r="W831" s="1221">
        <v>15693</v>
      </c>
      <c r="X831" s="1221">
        <v>154</v>
      </c>
      <c r="Y831" s="1221">
        <v>46</v>
      </c>
      <c r="Z831" s="1221">
        <v>153</v>
      </c>
      <c r="AA831" s="1221">
        <v>55</v>
      </c>
      <c r="AB831" s="1221">
        <v>6</v>
      </c>
      <c r="AC831" s="1221">
        <v>1</v>
      </c>
      <c r="AD831" s="1221">
        <v>17</v>
      </c>
      <c r="AE831" s="1220">
        <f t="shared" si="184"/>
      </c>
      <c r="AF831" s="1220">
        <f t="shared" si="246"/>
      </c>
      <c r="AG831" s="1241" t="s">
        <v>756</v>
      </c>
      <c r="AH831" s="1273" t="s">
        <v>742</v>
      </c>
      <c r="AI831" s="1273">
        <v>18</v>
      </c>
    </row>
    <row customHeight="true" ht="18.452380952380953" r="832">
      <c r="A832" s="1297"/>
      <c r="B832" s="1186" t="s">
        <v>739</v>
      </c>
      <c r="C832" s="1259" t="s">
        <v>762</v>
      </c>
      <c r="D832" s="1262">
        <f t="shared" si="520"/>
      </c>
      <c r="E832" s="1275">
        <v>1163.05</v>
      </c>
      <c r="F832" s="1275">
        <v>1039.16</v>
      </c>
      <c r="G832" s="1313">
        <v>4</v>
      </c>
      <c r="H832" s="1313">
        <v>3</v>
      </c>
      <c r="I832" s="1265">
        <v>6943.369999999995</v>
      </c>
      <c r="J832" s="1220">
        <f t="shared" si="29"/>
      </c>
      <c r="K832" s="1220">
        <f t="shared" si="277"/>
      </c>
      <c r="L832" s="1220">
        <f t="shared" si="339"/>
      </c>
      <c r="M832" s="1220">
        <f t="shared" si="153"/>
      </c>
      <c r="N832" s="1220">
        <f t="shared" si="215"/>
      </c>
      <c r="O832" s="1239">
        <f t="shared" si="91"/>
      </c>
      <c r="P832" s="1239">
        <f t="shared" si="122"/>
      </c>
      <c r="Q832" s="1239">
        <f t="shared" si="556"/>
      </c>
      <c r="R832" s="1239">
        <f t="shared" si="60"/>
      </c>
      <c r="S832" s="1240">
        <f t="shared" si="308"/>
      </c>
      <c r="T832" s="1270">
        <v>0.0088</v>
      </c>
      <c r="U832" s="1277">
        <v>64</v>
      </c>
      <c r="V832" s="1220">
        <f t="shared" si="370"/>
      </c>
      <c r="W832" s="1221">
        <v>25170</v>
      </c>
      <c r="X832" s="1221">
        <v>420</v>
      </c>
      <c r="Y832" s="1221">
        <v>69</v>
      </c>
      <c r="Z832" s="1221">
        <v>441</v>
      </c>
      <c r="AA832" s="1221">
        <v>71</v>
      </c>
      <c r="AB832" s="1221">
        <v>3</v>
      </c>
      <c r="AC832" s="1221">
        <v>0</v>
      </c>
      <c r="AD832" s="1221">
        <v>17</v>
      </c>
      <c r="AE832" s="1220">
        <f t="shared" si="184"/>
      </c>
      <c r="AF832" s="1220">
        <f t="shared" si="246"/>
      </c>
      <c r="AG832" s="1241" t="s">
        <v>756</v>
      </c>
      <c r="AH832" s="1273" t="s">
        <v>742</v>
      </c>
      <c r="AI832" s="1273">
        <v>21</v>
      </c>
    </row>
    <row customHeight="true" ht="18.452380952380953" r="833">
      <c r="A833" s="1297"/>
      <c r="B833" s="1186" t="s">
        <v>739</v>
      </c>
      <c r="C833" s="1259" t="s">
        <v>764</v>
      </c>
      <c r="D833" s="1262">
        <f t="shared" si="520"/>
      </c>
      <c r="E833" s="1275">
        <v>1306.29</v>
      </c>
      <c r="F833" s="1275">
        <v>1571.53</v>
      </c>
      <c r="G833" s="1313">
        <v>5</v>
      </c>
      <c r="H833" s="1313">
        <v>5</v>
      </c>
      <c r="I833" s="1265">
        <v>10997.429999999993</v>
      </c>
      <c r="J833" s="1220">
        <f t="shared" si="29"/>
      </c>
      <c r="K833" s="1220">
        <f t="shared" si="277"/>
      </c>
      <c r="L833" s="1220">
        <f t="shared" si="339"/>
      </c>
      <c r="M833" s="1220">
        <f t="shared" si="153"/>
      </c>
      <c r="N833" s="1220">
        <f t="shared" si="215"/>
      </c>
      <c r="O833" s="1239">
        <f t="shared" si="91"/>
      </c>
      <c r="P833" s="1239">
        <f t="shared" si="122"/>
      </c>
      <c r="Q833" s="1239">
        <f t="shared" si="556"/>
      </c>
      <c r="R833" s="1239">
        <f t="shared" si="60"/>
      </c>
      <c r="S833" s="1240">
        <f t="shared" si="308"/>
      </c>
      <c r="T833" s="1270">
        <v>0.0128</v>
      </c>
      <c r="U833" s="1277">
        <v>65</v>
      </c>
      <c r="V833" s="1220">
        <f t="shared" si="370"/>
      </c>
      <c r="W833" s="1221">
        <v>24782</v>
      </c>
      <c r="X833" s="1221">
        <v>348</v>
      </c>
      <c r="Y833" s="1221">
        <v>74</v>
      </c>
      <c r="Z833" s="1221">
        <v>354</v>
      </c>
      <c r="AA833" s="1221">
        <v>54</v>
      </c>
      <c r="AB833" s="1221">
        <v>4</v>
      </c>
      <c r="AC833" s="1221">
        <v>1</v>
      </c>
      <c r="AD833" s="1221">
        <v>10</v>
      </c>
      <c r="AE833" s="1220">
        <f t="shared" si="184"/>
      </c>
      <c r="AF833" s="1220">
        <f t="shared" si="246"/>
      </c>
      <c r="AG833" s="1241" t="s">
        <v>756</v>
      </c>
      <c r="AH833" s="1273" t="s">
        <v>742</v>
      </c>
      <c r="AI833" s="1273">
        <v>17</v>
      </c>
    </row>
    <row customHeight="true" ht="18.452380952380953" r="834">
      <c r="A834" s="1297"/>
      <c r="B834" s="1280" t="s">
        <v>746</v>
      </c>
      <c r="C834" s="1280"/>
      <c r="D834" s="1281">
        <f>SUM(D830:D833)</f>
      </c>
      <c r="E834" s="1281">
        <f>SUM(E830:E833)</f>
      </c>
      <c r="F834" s="1281">
        <f>SUM(F830:F833)</f>
      </c>
      <c r="G834" s="1318">
        <f>SUM(G830:G833)</f>
      </c>
      <c r="H834" s="1318">
        <f>SUM(H830:H833)</f>
      </c>
      <c r="I834" s="1281">
        <f>SUM(I830:I833)</f>
      </c>
      <c r="J834" s="1284">
        <f t="shared" si="29"/>
      </c>
      <c r="K834" s="1284">
        <f t="shared" si="277"/>
      </c>
      <c r="L834" s="1284">
        <f t="shared" si="339"/>
      </c>
      <c r="M834" s="1284">
        <f t="shared" si="153"/>
      </c>
      <c r="N834" s="1284">
        <f t="shared" si="215"/>
      </c>
      <c r="O834" s="1285">
        <f t="shared" si="91"/>
      </c>
      <c r="P834" s="1285">
        <f t="shared" si="122"/>
      </c>
      <c r="Q834" s="1285">
        <f t="shared" si="556"/>
      </c>
      <c r="R834" s="1285">
        <f t="shared" si="60"/>
      </c>
      <c r="S834" s="1286">
        <f t="shared" si="308"/>
      </c>
      <c r="T834" s="1285">
        <f>AVERAGE(T830:T833)</f>
      </c>
      <c r="U834" s="1287">
        <f>AVERAGE(U830:U833)</f>
      </c>
      <c r="V834" s="1287">
        <f t="shared" si="370"/>
      </c>
      <c r="W834" s="1242">
        <f>SUM(W830:W833)</f>
      </c>
      <c r="X834" s="1242">
        <f>SUM(X830:X833)</f>
      </c>
      <c r="Y834" s="1242">
        <f>SUM(Y830:Y833)</f>
      </c>
      <c r="Z834" s="1242">
        <f>SUM(Z830:Z833)</f>
      </c>
      <c r="AA834" s="1242">
        <f>SUM(AA830:AA833)</f>
      </c>
      <c r="AB834" s="1242">
        <f>SUM(AB830:AB833)</f>
      </c>
      <c r="AC834" s="1242">
        <f>SUM(AC830:AC833)</f>
      </c>
      <c r="AD834" s="1242">
        <f>SUM(AD830:AD833)</f>
      </c>
      <c r="AE834" s="1284">
        <f t="shared" si="184"/>
      </c>
      <c r="AF834" s="1288">
        <f t="shared" si="246"/>
      </c>
      <c r="AG834" s="1289"/>
      <c r="AH834" s="1289"/>
      <c r="AI834" s="1242">
        <f>SUM(AI830:AI833)</f>
      </c>
    </row>
    <row customHeight="true" ht="18.452380952380953" r="835">
      <c r="A835" s="1297"/>
      <c r="B835" s="1186" t="s">
        <v>760</v>
      </c>
      <c r="C835" s="1259" t="s">
        <v>765</v>
      </c>
      <c r="D835" s="1262">
        <f t="shared" ref="D835:D838" si="521">E835+F835</f>
      </c>
      <c r="E835" s="1275">
        <v>1500</v>
      </c>
      <c r="F835" s="1275">
        <v>2077.09</v>
      </c>
      <c r="G835" s="1313">
        <v>5</v>
      </c>
      <c r="H835" s="1313">
        <v>4</v>
      </c>
      <c r="I835" s="1265">
        <v>9536.679999999993</v>
      </c>
      <c r="J835" s="1220">
        <f t="shared" si="29"/>
      </c>
      <c r="K835" s="1220">
        <f t="shared" si="277"/>
      </c>
      <c r="L835" s="1220">
        <f t="shared" si="339"/>
      </c>
      <c r="M835" s="1220">
        <f t="shared" si="153"/>
      </c>
      <c r="N835" s="1220">
        <f t="shared" si="215"/>
      </c>
      <c r="O835" s="1239">
        <f t="shared" si="91"/>
      </c>
      <c r="P835" s="1239">
        <f t="shared" si="122"/>
      </c>
      <c r="Q835" s="1239">
        <f t="shared" si="556"/>
      </c>
      <c r="R835" s="1239">
        <f t="shared" si="60"/>
      </c>
      <c r="S835" s="1240">
        <f t="shared" si="308"/>
      </c>
      <c r="T835" s="1270">
        <v>0.0111</v>
      </c>
      <c r="U835" s="1277">
        <v>65</v>
      </c>
      <c r="V835" s="1220">
        <f t="shared" si="370"/>
      </c>
      <c r="W835" s="1221">
        <v>44159</v>
      </c>
      <c r="X835" s="1221">
        <v>539</v>
      </c>
      <c r="Y835" s="1221">
        <v>118</v>
      </c>
      <c r="Z835" s="1221">
        <v>546</v>
      </c>
      <c r="AA835" s="1221">
        <v>65</v>
      </c>
      <c r="AB835" s="1221">
        <v>1</v>
      </c>
      <c r="AC835" s="1221">
        <v>0</v>
      </c>
      <c r="AD835" s="1221">
        <v>30</v>
      </c>
      <c r="AE835" s="1220">
        <f t="shared" si="184"/>
      </c>
      <c r="AF835" s="1220">
        <f t="shared" si="246"/>
      </c>
      <c r="AG835" s="1241" t="s">
        <v>756</v>
      </c>
      <c r="AH835" s="1273" t="s">
        <v>742</v>
      </c>
      <c r="AI835" s="1273">
        <v>21</v>
      </c>
    </row>
    <row customHeight="true" ht="18.452380952380953" r="836">
      <c r="A836" s="1297"/>
      <c r="B836" s="1186" t="s">
        <v>760</v>
      </c>
      <c r="C836" s="1259" t="s">
        <v>766</v>
      </c>
      <c r="D836" s="1262">
        <f t="shared" si="521"/>
      </c>
      <c r="E836" s="1275">
        <v>1318.36</v>
      </c>
      <c r="F836" s="1275">
        <v>2297.49</v>
      </c>
      <c r="G836" s="1313">
        <v>7</v>
      </c>
      <c r="H836" s="1313">
        <v>6</v>
      </c>
      <c r="I836" s="1265">
        <v>18178.660000000003</v>
      </c>
      <c r="J836" s="1220">
        <f t="shared" si="29"/>
      </c>
      <c r="K836" s="1220">
        <f t="shared" si="277"/>
      </c>
      <c r="L836" s="1220">
        <f t="shared" si="339"/>
      </c>
      <c r="M836" s="1220">
        <f t="shared" si="153"/>
      </c>
      <c r="N836" s="1220">
        <f t="shared" si="215"/>
      </c>
      <c r="O836" s="1239">
        <f t="shared" si="91"/>
      </c>
      <c r="P836" s="1239">
        <f t="shared" si="122"/>
      </c>
      <c r="Q836" s="1239">
        <f t="shared" si="556"/>
      </c>
      <c r="R836" s="1239">
        <f t="shared" si="60"/>
      </c>
      <c r="S836" s="1240">
        <f t="shared" si="308"/>
      </c>
      <c r="T836" s="1270">
        <v>0.0111</v>
      </c>
      <c r="U836" s="1277">
        <v>64</v>
      </c>
      <c r="V836" s="1220">
        <f t="shared" si="370"/>
      </c>
      <c r="W836" s="1221">
        <v>47958</v>
      </c>
      <c r="X836" s="1221">
        <v>678</v>
      </c>
      <c r="Y836" s="1221">
        <v>102</v>
      </c>
      <c r="Z836" s="1221">
        <v>664</v>
      </c>
      <c r="AA836" s="1221">
        <v>58</v>
      </c>
      <c r="AB836" s="1221">
        <v>6</v>
      </c>
      <c r="AC836" s="1221">
        <v>1</v>
      </c>
      <c r="AD836" s="1221">
        <v>35</v>
      </c>
      <c r="AE836" s="1220">
        <f t="shared" si="184"/>
      </c>
      <c r="AF836" s="1220">
        <f t="shared" si="246"/>
      </c>
      <c r="AG836" s="1241" t="s">
        <v>756</v>
      </c>
      <c r="AH836" s="1273" t="s">
        <v>742</v>
      </c>
      <c r="AI836" s="1273">
        <v>14</v>
      </c>
    </row>
    <row customHeight="true" ht="18.452380952380953" r="837">
      <c r="A837" s="1297"/>
      <c r="B837" s="1186" t="s">
        <v>760</v>
      </c>
      <c r="C837" s="1259" t="s">
        <v>767</v>
      </c>
      <c r="D837" s="1262">
        <f t="shared" si="521"/>
      </c>
      <c r="E837" s="1275">
        <v>1205.76</v>
      </c>
      <c r="F837" s="1275">
        <v>1642.4</v>
      </c>
      <c r="G837" s="1316">
        <v>6</v>
      </c>
      <c r="H837" s="1313">
        <v>5</v>
      </c>
      <c r="I837" s="1265">
        <v>10675.670000000013</v>
      </c>
      <c r="J837" s="1220">
        <f t="shared" si="29"/>
      </c>
      <c r="K837" s="1220">
        <f t="shared" si="277"/>
      </c>
      <c r="L837" s="1220">
        <f t="shared" si="339"/>
      </c>
      <c r="M837" s="1220">
        <f t="shared" si="153"/>
      </c>
      <c r="N837" s="1220">
        <f t="shared" si="215"/>
      </c>
      <c r="O837" s="1239">
        <f t="shared" si="91"/>
      </c>
      <c r="P837" s="1239">
        <f t="shared" si="122"/>
      </c>
      <c r="Q837" s="1239">
        <f t="shared" si="556"/>
      </c>
      <c r="R837" s="1239">
        <f t="shared" si="60"/>
      </c>
      <c r="S837" s="1240">
        <f t="shared" si="308"/>
      </c>
      <c r="T837" s="1270">
        <v>0.0146</v>
      </c>
      <c r="U837" s="1277">
        <v>62</v>
      </c>
      <c r="V837" s="1220">
        <f t="shared" si="370"/>
      </c>
      <c r="W837" s="1221">
        <v>37190</v>
      </c>
      <c r="X837" s="1221">
        <v>1012</v>
      </c>
      <c r="Y837" s="1221">
        <v>125</v>
      </c>
      <c r="Z837" s="1221">
        <v>1073</v>
      </c>
      <c r="AA837" s="1221">
        <v>64</v>
      </c>
      <c r="AB837" s="1221">
        <v>6</v>
      </c>
      <c r="AC837" s="1221">
        <v>0</v>
      </c>
      <c r="AD837" s="1221">
        <v>28</v>
      </c>
      <c r="AE837" s="1220">
        <f t="shared" si="184"/>
      </c>
      <c r="AF837" s="1220">
        <f t="shared" si="246"/>
      </c>
      <c r="AG837" s="1241" t="s">
        <v>756</v>
      </c>
      <c r="AH837" s="1273" t="s">
        <v>742</v>
      </c>
      <c r="AI837" s="1273">
        <v>18</v>
      </c>
    </row>
    <row customHeight="true" ht="18.452380952380953" r="838">
      <c r="A838" s="1297"/>
      <c r="B838" s="1186" t="s">
        <v>760</v>
      </c>
      <c r="C838" s="1259" t="s">
        <v>768</v>
      </c>
      <c r="D838" s="1262">
        <f t="shared" si="521"/>
      </c>
      <c r="E838" s="1275">
        <v>305.84</v>
      </c>
      <c r="F838" s="1275">
        <v>697.48</v>
      </c>
      <c r="G838" s="1313">
        <v>2</v>
      </c>
      <c r="H838" s="1313">
        <v>1</v>
      </c>
      <c r="I838" s="1265">
        <v>4543.109999999986</v>
      </c>
      <c r="J838" s="1220">
        <f t="shared" si="29"/>
      </c>
      <c r="K838" s="1220">
        <f t="shared" si="277"/>
      </c>
      <c r="L838" s="1220">
        <f t="shared" si="339"/>
      </c>
      <c r="M838" s="1220">
        <f t="shared" si="153"/>
      </c>
      <c r="N838" s="1220">
        <f t="shared" si="215"/>
      </c>
      <c r="O838" s="1239">
        <f t="shared" si="91"/>
      </c>
      <c r="P838" s="1239">
        <f t="shared" si="122"/>
      </c>
      <c r="Q838" s="1239">
        <f t="shared" si="556"/>
      </c>
      <c r="R838" s="1239">
        <f t="shared" si="60"/>
      </c>
      <c r="S838" s="1240">
        <f t="shared" si="308"/>
      </c>
      <c r="T838" s="1270">
        <v>0.0178</v>
      </c>
      <c r="U838" s="1277">
        <v>63</v>
      </c>
      <c r="V838" s="1220">
        <f t="shared" si="370"/>
      </c>
      <c r="W838" s="1277">
        <v>16300</v>
      </c>
      <c r="X838" s="1221">
        <v>387</v>
      </c>
      <c r="Y838" s="1221">
        <v>48</v>
      </c>
      <c r="Z838" s="1221">
        <v>405</v>
      </c>
      <c r="AA838" s="1221">
        <v>17</v>
      </c>
      <c r="AB838" s="1221">
        <v>2</v>
      </c>
      <c r="AC838" s="1221">
        <v>0</v>
      </c>
      <c r="AD838" s="1221">
        <v>16</v>
      </c>
      <c r="AE838" s="1220">
        <f t="shared" si="184"/>
      </c>
      <c r="AF838" s="1220">
        <f t="shared" si="246"/>
      </c>
      <c r="AG838" s="1241" t="s">
        <v>756</v>
      </c>
      <c r="AH838" s="1273" t="s">
        <v>742</v>
      </c>
      <c r="AI838" s="1273">
        <v>5</v>
      </c>
    </row>
    <row customHeight="true" ht="18.452380952380953" r="839">
      <c r="A839" s="1297"/>
      <c r="B839" s="1280" t="s">
        <v>746</v>
      </c>
      <c r="C839" s="1280"/>
      <c r="D839" s="1281">
        <f>SUM(D835:D838)</f>
      </c>
      <c r="E839" s="1282">
        <f>SUM(E835:E838)</f>
      </c>
      <c r="F839" s="1282">
        <f>SUM(F835:F838)</f>
      </c>
      <c r="G839" s="1317">
        <f>SUM(G835:G838)</f>
      </c>
      <c r="H839" s="1317">
        <f>SUM(H835:H838)</f>
      </c>
      <c r="I839" s="1282">
        <f>SUM(I835:I838)</f>
      </c>
      <c r="J839" s="1284">
        <f t="shared" si="29"/>
      </c>
      <c r="K839" s="1284">
        <f t="shared" si="277"/>
      </c>
      <c r="L839" s="1284">
        <f t="shared" si="339"/>
      </c>
      <c r="M839" s="1284">
        <f t="shared" si="153"/>
      </c>
      <c r="N839" s="1284">
        <f t="shared" si="215"/>
      </c>
      <c r="O839" s="1285">
        <f t="shared" si="91"/>
      </c>
      <c r="P839" s="1285">
        <f t="shared" si="122"/>
      </c>
      <c r="Q839" s="1285">
        <f t="shared" si="556"/>
      </c>
      <c r="R839" s="1285">
        <f t="shared" si="60"/>
      </c>
      <c r="S839" s="1286">
        <f t="shared" si="308"/>
      </c>
      <c r="T839" s="1285">
        <f>AVERAGE(T835:T838)</f>
      </c>
      <c r="U839" s="1287">
        <f>AVERAGE(U835:U838)</f>
      </c>
      <c r="V839" s="1287">
        <f t="shared" si="370"/>
      </c>
      <c r="W839" s="1242">
        <f>SUM(W835:W838)</f>
      </c>
      <c r="X839" s="1242">
        <f>SUM(X835:X838)</f>
      </c>
      <c r="Y839" s="1242">
        <f>SUM(Y835:Y838)</f>
      </c>
      <c r="Z839" s="1242">
        <f>SUM(Z835:Z838)</f>
      </c>
      <c r="AA839" s="1242">
        <f>SUM(AA835:AA838)</f>
      </c>
      <c r="AB839" s="1242">
        <f>SUM(AB835:AB838)</f>
      </c>
      <c r="AC839" s="1242">
        <f>SUM(AC835:AC838)</f>
      </c>
      <c r="AD839" s="1242">
        <f>SUM(AD835:AD838)</f>
      </c>
      <c r="AE839" s="1284">
        <f t="shared" si="184"/>
      </c>
      <c r="AF839" s="1288">
        <f t="shared" si="246"/>
      </c>
      <c r="AG839" s="1289"/>
      <c r="AH839" s="1289"/>
      <c r="AI839" s="1242">
        <f>SUM(AI835:AI838)</f>
      </c>
    </row>
    <row customHeight="true" ht="18.452380952380953" r="840">
      <c r="A840" s="1297"/>
      <c r="B840" s="1201" t="s">
        <v>769</v>
      </c>
      <c r="C840" s="1201"/>
      <c r="D840" s="1290">
        <f>D824+D819+D834+D829+D839</f>
      </c>
      <c r="E840" s="1291">
        <f>E824+E819+E834+E829+E839</f>
      </c>
      <c r="F840" s="1291">
        <f>F824+F819+F834+F829+F839</f>
      </c>
      <c r="G840" s="1294">
        <f>G824+G819+G834+G829+G839</f>
      </c>
      <c r="H840" s="1294">
        <f>H824+H819+H834+H829+H839</f>
      </c>
      <c r="I840" s="1291">
        <f>I824+I819+I834+I829+I839</f>
      </c>
      <c r="J840" s="1292">
        <f t="shared" si="29"/>
      </c>
      <c r="K840" s="1292">
        <f t="shared" si="277"/>
      </c>
      <c r="L840" s="1292">
        <f t="shared" si="339"/>
      </c>
      <c r="M840" s="1292">
        <f t="shared" si="153"/>
      </c>
      <c r="N840" s="1292">
        <f t="shared" si="215"/>
      </c>
      <c r="O840" s="1293">
        <f t="shared" si="91"/>
      </c>
      <c r="P840" s="1293">
        <f t="shared" si="122"/>
      </c>
      <c r="Q840" s="1293">
        <f t="shared" si="556"/>
      </c>
      <c r="R840" s="1293">
        <f t="shared" si="60"/>
      </c>
      <c r="S840" s="1294">
        <f t="shared" si="308"/>
      </c>
      <c r="T840" s="1292">
        <f>(T824+T819+T834+T829+T839)/5</f>
      </c>
      <c r="U840" s="1292">
        <f>(U824+U819+U834+U829+U839)/5</f>
      </c>
      <c r="V840" s="1292">
        <f>(V824+V819+V834+V829+V839)/5</f>
      </c>
      <c r="W840" s="1291">
        <f>W824+W819+W834+W829+W839</f>
      </c>
      <c r="X840" s="1291">
        <f>X824+X819+X834+X829+X839</f>
      </c>
      <c r="Y840" s="1291">
        <f>Y824+Y819+Y834+Y829+Y839</f>
      </c>
      <c r="Z840" s="1291">
        <f>Z824+Z819+Z834+Z829+Z839</f>
      </c>
      <c r="AA840" s="1291">
        <f>AA824+AA819+AA834+AA829+AA839</f>
      </c>
      <c r="AB840" s="1291">
        <f>AB824+AB819+AB834+AB829+AB839</f>
      </c>
      <c r="AC840" s="1291">
        <f>AC824+AC819+AC834+AC829+AC839</f>
      </c>
      <c r="AD840" s="1291">
        <f>AD824+AD819+AD834+AD829+AD839</f>
      </c>
      <c r="AE840" s="1292">
        <f t="shared" si="184"/>
      </c>
      <c r="AF840" s="1295">
        <f t="shared" si="246"/>
      </c>
      <c r="AG840" s="1296"/>
      <c r="AH840" s="1296"/>
      <c r="AI840" s="1291">
        <f>AI824+AI819+AI834+AI829+AI839</f>
      </c>
    </row>
    <row customHeight="true" ht="18.452380952380953" r="841">
      <c r="A841" s="1155" t="s">
        <v>700</v>
      </c>
      <c r="B841" s="1155" t="s">
        <v>701</v>
      </c>
      <c r="C841" s="1155"/>
      <c r="D841" s="1245" t="s">
        <v>702</v>
      </c>
      <c r="E841" s="1245"/>
      <c r="F841" s="1245"/>
      <c r="G841" s="1245"/>
      <c r="H841" s="1245"/>
      <c r="I841" s="1245"/>
      <c r="J841" s="1245"/>
      <c r="K841" s="1245"/>
      <c r="L841" s="1245"/>
      <c r="M841" s="1245"/>
      <c r="N841" s="1247" t="s">
        <v>703</v>
      </c>
      <c r="O841" s="1247"/>
      <c r="P841" s="1247"/>
      <c r="Q841" s="1247"/>
      <c r="R841" s="1247"/>
      <c r="S841" s="1247"/>
      <c r="T841" s="1247"/>
      <c r="U841" s="1247"/>
      <c r="V841" s="1247"/>
      <c r="W841" s="1247"/>
      <c r="X841" s="1247"/>
      <c r="Y841" s="1247"/>
      <c r="Z841" s="1247"/>
      <c r="AA841" s="1247"/>
      <c r="AB841" s="1247"/>
      <c r="AC841" s="1247"/>
      <c r="AD841" s="1247"/>
      <c r="AE841" s="1247"/>
      <c r="AF841" s="1247"/>
      <c r="AG841" s="1247"/>
      <c r="AH841" s="1247"/>
      <c r="AI841" s="1248"/>
    </row>
    <row customHeight="true" ht="18.452380952380953" r="842">
      <c r="A842" s="1155"/>
      <c r="B842" s="1155" t="s">
        <v>704</v>
      </c>
      <c r="C842" s="1155" t="s">
        <v>705</v>
      </c>
      <c r="D842" s="1249" t="s">
        <v>706</v>
      </c>
      <c r="E842" s="1250" t="s">
        <v>707</v>
      </c>
      <c r="F842" s="1250" t="s">
        <v>708</v>
      </c>
      <c r="G842" s="1251" t="s">
        <v>709</v>
      </c>
      <c r="H842" s="1252" t="s">
        <v>710</v>
      </c>
      <c r="I842" s="1253" t="s">
        <v>711</v>
      </c>
      <c r="J842" s="1254" t="s">
        <v>712</v>
      </c>
      <c r="K842" s="1254" t="s">
        <v>713</v>
      </c>
      <c r="L842" s="1254" t="s">
        <v>714</v>
      </c>
      <c r="M842" s="1254" t="s">
        <v>715</v>
      </c>
      <c r="N842" s="1247" t="s">
        <v>716</v>
      </c>
      <c r="O842" s="1255" t="s">
        <v>717</v>
      </c>
      <c r="P842" s="1255" t="s">
        <v>718</v>
      </c>
      <c r="Q842" s="1255" t="s">
        <v>719</v>
      </c>
      <c r="R842" s="1255" t="s">
        <v>720</v>
      </c>
      <c r="S842" s="1256" t="s">
        <v>721</v>
      </c>
      <c r="T842" s="1255" t="s">
        <v>722</v>
      </c>
      <c r="U842" s="1257" t="s">
        <v>723</v>
      </c>
      <c r="V842" s="1247" t="s">
        <v>724</v>
      </c>
      <c r="W842" s="1256" t="s">
        <v>725</v>
      </c>
      <c r="X842" s="1256" t="s">
        <v>726</v>
      </c>
      <c r="Y842" s="1256" t="s">
        <v>727</v>
      </c>
      <c r="Z842" s="1256" t="s">
        <v>728</v>
      </c>
      <c r="AA842" s="1256" t="s">
        <v>729</v>
      </c>
      <c r="AB842" s="1256" t="s">
        <v>730</v>
      </c>
      <c r="AC842" s="1256" t="s">
        <v>731</v>
      </c>
      <c r="AD842" s="1256" t="s">
        <v>732</v>
      </c>
      <c r="AE842" s="1256" t="s">
        <v>733</v>
      </c>
      <c r="AF842" s="1247" t="s">
        <v>734</v>
      </c>
      <c r="AG842" s="1248" t="s">
        <v>735</v>
      </c>
      <c r="AH842" s="1248" t="s">
        <v>736</v>
      </c>
      <c r="AI842" s="1248" t="s">
        <v>737</v>
      </c>
    </row>
    <row customHeight="true" ht="18.452380952380953" r="843">
      <c r="A843" s="1297" t="s">
        <v>806</v>
      </c>
      <c r="B843" s="1307" t="s">
        <v>763</v>
      </c>
      <c r="C843" s="1300" t="s">
        <v>740</v>
      </c>
      <c r="D843" s="1261">
        <f t="shared" ref="D843:D846" si="522">E843+F843</f>
      </c>
      <c r="E843" s="1308">
        <v>746.52</v>
      </c>
      <c r="F843" s="1308">
        <v>1958.45</v>
      </c>
      <c r="G843" s="1313">
        <v>1</v>
      </c>
      <c r="H843" s="1314">
        <v>1</v>
      </c>
      <c r="I843" s="1299">
        <v>1949.81</v>
      </c>
      <c r="J843" s="1220">
        <f t="shared" ref="J843:J868" si="30">I843/D843</f>
      </c>
      <c r="K843" s="1220">
        <f t="shared" ref="K843:K868" si="278">D843/G843</f>
      </c>
      <c r="L843" s="1220">
        <f t="shared" ref="L843:L868" si="340">D843/H843</f>
      </c>
      <c r="M843" s="1220">
        <f t="shared" ref="M843:M868" si="154">I843/G843</f>
      </c>
      <c r="N843" s="1220">
        <f t="shared" ref="N843:N868" si="216">D843/X843</f>
      </c>
      <c r="O843" s="1239">
        <f t="shared" ref="O843:O868" si="92">S843/W843*1</f>
      </c>
      <c r="P843" s="1239">
        <f t="shared" ref="P843:P868" si="123">X843/W843</f>
      </c>
      <c r="Q843" s="1239">
        <f t="shared" ref="Q843:Q868" si="557">Z843/W843</f>
      </c>
      <c r="R843" s="1239">
        <f t="shared" ref="R843:R868" si="61">AA843/Z843</f>
      </c>
      <c r="S843" s="1240">
        <f t="shared" ref="S843:S868" si="309">Y843/T843</f>
      </c>
      <c r="T843" s="1270">
        <v>0.0251</v>
      </c>
      <c r="U843" s="1277">
        <v>43</v>
      </c>
      <c r="V843" s="1266">
        <f t="shared" ref="V843:V867" si="371">(D843/W843)*1000</f>
      </c>
      <c r="W843" s="1319">
        <v>30643</v>
      </c>
      <c r="X843" s="1240">
        <v>803</v>
      </c>
      <c r="Y843" s="1240">
        <v>135</v>
      </c>
      <c r="Z843" s="1240">
        <v>854</v>
      </c>
      <c r="AA843" s="1240">
        <v>65</v>
      </c>
      <c r="AB843" s="1240">
        <v>9</v>
      </c>
      <c r="AC843" s="1240">
        <v>2</v>
      </c>
      <c r="AD843" s="1240">
        <v>55</v>
      </c>
      <c r="AE843" s="1220">
        <f t="shared" ref="AE843:AE868" si="185">D843/Z843</f>
      </c>
      <c r="AF843" s="1220">
        <f t="shared" ref="AF843:AF868" si="247">AI843*1000/D843</f>
      </c>
      <c r="AG843" s="1241" t="s">
        <v>741</v>
      </c>
      <c r="AH843" s="1273" t="s">
        <v>757</v>
      </c>
      <c r="AI843" s="1273">
        <v>27</v>
      </c>
    </row>
    <row customHeight="true" ht="18.452380952380953" r="844">
      <c r="A844" s="1297"/>
      <c r="B844" s="1307" t="s">
        <v>763</v>
      </c>
      <c r="C844" s="1259" t="s">
        <v>743</v>
      </c>
      <c r="D844" s="1301">
        <f t="shared" si="522"/>
      </c>
      <c r="E844" s="1309">
        <v>1278.03</v>
      </c>
      <c r="F844" s="1310">
        <v>1943.27</v>
      </c>
      <c r="G844" s="1315">
        <v>7</v>
      </c>
      <c r="H844" s="1313">
        <v>6</v>
      </c>
      <c r="I844" s="1265">
        <v>16820.88</v>
      </c>
      <c r="J844" s="1220">
        <f t="shared" si="30"/>
      </c>
      <c r="K844" s="1220">
        <f t="shared" si="278"/>
      </c>
      <c r="L844" s="1220">
        <f t="shared" si="340"/>
      </c>
      <c r="M844" s="1220">
        <f t="shared" si="154"/>
      </c>
      <c r="N844" s="1220">
        <f t="shared" si="216"/>
      </c>
      <c r="O844" s="1239">
        <f t="shared" si="92"/>
      </c>
      <c r="P844" s="1239">
        <f t="shared" si="123"/>
      </c>
      <c r="Q844" s="1239">
        <f t="shared" si="557"/>
      </c>
      <c r="R844" s="1239">
        <f t="shared" si="61"/>
      </c>
      <c r="S844" s="1240">
        <f t="shared" si="309"/>
      </c>
      <c r="T844" s="1270">
        <v>0.0286</v>
      </c>
      <c r="U844" s="1271">
        <v>48</v>
      </c>
      <c r="V844" s="1320">
        <f t="shared" si="371"/>
      </c>
      <c r="W844" s="1188">
        <v>37456</v>
      </c>
      <c r="X844" s="1272">
        <v>925</v>
      </c>
      <c r="Y844" s="1221">
        <v>178</v>
      </c>
      <c r="Z844" s="1221">
        <v>966</v>
      </c>
      <c r="AA844" s="1221">
        <v>92</v>
      </c>
      <c r="AB844" s="1221">
        <v>9</v>
      </c>
      <c r="AC844" s="1221">
        <v>3</v>
      </c>
      <c r="AD844" s="1221">
        <v>47</v>
      </c>
      <c r="AE844" s="1220">
        <f t="shared" si="185"/>
      </c>
      <c r="AF844" s="1220">
        <f t="shared" si="247"/>
      </c>
      <c r="AG844" s="1241" t="s">
        <v>741</v>
      </c>
      <c r="AH844" s="1273" t="s">
        <v>757</v>
      </c>
      <c r="AI844" s="1273">
        <v>29</v>
      </c>
    </row>
    <row customHeight="true" ht="18.452380952380953" r="845">
      <c r="A845" s="1297"/>
      <c r="B845" s="1307" t="s">
        <v>763</v>
      </c>
      <c r="C845" s="1259" t="s">
        <v>744</v>
      </c>
      <c r="D845" s="1267">
        <f t="shared" si="522"/>
      </c>
      <c r="E845" s="1311">
        <v>1359.17</v>
      </c>
      <c r="F845" s="1312">
        <v>2228.06</v>
      </c>
      <c r="G845" s="1313">
        <v>6</v>
      </c>
      <c r="H845" s="1313">
        <v>6</v>
      </c>
      <c r="I845" s="1265">
        <v>13007.79</v>
      </c>
      <c r="J845" s="1220">
        <f t="shared" si="30"/>
      </c>
      <c r="K845" s="1220">
        <f t="shared" si="278"/>
      </c>
      <c r="L845" s="1220">
        <f t="shared" si="340"/>
      </c>
      <c r="M845" s="1220">
        <f t="shared" si="154"/>
      </c>
      <c r="N845" s="1220">
        <f t="shared" si="216"/>
      </c>
      <c r="O845" s="1239">
        <f t="shared" si="92"/>
      </c>
      <c r="P845" s="1239">
        <f t="shared" si="123"/>
      </c>
      <c r="Q845" s="1239">
        <f t="shared" si="557"/>
      </c>
      <c r="R845" s="1239">
        <f t="shared" si="61"/>
      </c>
      <c r="S845" s="1240">
        <f t="shared" si="309"/>
      </c>
      <c r="T845" s="1270">
        <v>0.0249</v>
      </c>
      <c r="U845" s="1277">
        <v>53</v>
      </c>
      <c r="V845" s="1303">
        <f t="shared" si="371"/>
      </c>
      <c r="W845" s="1212">
        <v>43623</v>
      </c>
      <c r="X845" s="1272">
        <v>719</v>
      </c>
      <c r="Y845" s="1221">
        <v>205</v>
      </c>
      <c r="Z845" s="1221">
        <v>735</v>
      </c>
      <c r="AA845" s="1221">
        <v>99</v>
      </c>
      <c r="AB845" s="1221">
        <v>13</v>
      </c>
      <c r="AC845" s="1221">
        <v>1</v>
      </c>
      <c r="AD845" s="1221">
        <v>89</v>
      </c>
      <c r="AE845" s="1220">
        <f t="shared" si="185"/>
      </c>
      <c r="AF845" s="1220">
        <f t="shared" si="247"/>
      </c>
      <c r="AG845" s="1241" t="s">
        <v>741</v>
      </c>
      <c r="AH845" s="1273" t="s">
        <v>757</v>
      </c>
      <c r="AI845" s="1273">
        <v>29</v>
      </c>
    </row>
    <row customHeight="true" ht="18.452380952380953" r="846">
      <c r="A846" s="1297"/>
      <c r="B846" s="1307" t="s">
        <v>763</v>
      </c>
      <c r="C846" s="1259" t="s">
        <v>745</v>
      </c>
      <c r="D846" s="1262">
        <f t="shared" si="522"/>
      </c>
      <c r="E846" s="1312">
        <v>1226.09</v>
      </c>
      <c r="F846" s="1312">
        <v>2299.72</v>
      </c>
      <c r="G846" s="1316">
        <v>6</v>
      </c>
      <c r="H846" s="1313">
        <v>6</v>
      </c>
      <c r="I846" s="1265">
        <v>14028.61</v>
      </c>
      <c r="J846" s="1220">
        <f t="shared" si="30"/>
      </c>
      <c r="K846" s="1220">
        <f t="shared" si="278"/>
      </c>
      <c r="L846" s="1220">
        <f t="shared" si="340"/>
      </c>
      <c r="M846" s="1220">
        <f t="shared" si="154"/>
      </c>
      <c r="N846" s="1220">
        <f t="shared" si="216"/>
      </c>
      <c r="O846" s="1239">
        <f t="shared" si="92"/>
      </c>
      <c r="P846" s="1239">
        <f t="shared" si="123"/>
      </c>
      <c r="Q846" s="1239">
        <f t="shared" si="557"/>
      </c>
      <c r="R846" s="1239">
        <f t="shared" si="61"/>
      </c>
      <c r="S846" s="1240">
        <f t="shared" si="309"/>
      </c>
      <c r="T846" s="1270">
        <v>0.0192</v>
      </c>
      <c r="U846" s="1277">
        <v>56</v>
      </c>
      <c r="V846" s="1220">
        <f t="shared" si="371"/>
      </c>
      <c r="W846" s="1304">
        <v>40172</v>
      </c>
      <c r="X846" s="1221">
        <v>513</v>
      </c>
      <c r="Y846" s="1221">
        <v>155</v>
      </c>
      <c r="Z846" s="1221">
        <v>512</v>
      </c>
      <c r="AA846" s="1221">
        <v>100</v>
      </c>
      <c r="AB846" s="1221">
        <v>5</v>
      </c>
      <c r="AC846" s="1221">
        <v>2</v>
      </c>
      <c r="AD846" s="1221">
        <v>50</v>
      </c>
      <c r="AE846" s="1220">
        <f t="shared" si="185"/>
      </c>
      <c r="AF846" s="1220">
        <f t="shared" si="247"/>
      </c>
      <c r="AG846" s="1241" t="s">
        <v>741</v>
      </c>
      <c r="AH846" s="1273" t="s">
        <v>757</v>
      </c>
      <c r="AI846" s="1273">
        <v>29</v>
      </c>
    </row>
    <row customHeight="true" ht="18.452380952380953" r="847">
      <c r="A847" s="1297"/>
      <c r="B847" s="1280" t="s">
        <v>746</v>
      </c>
      <c r="C847" s="1280"/>
      <c r="D847" s="1281">
        <f>SUM(D843:D846)</f>
      </c>
      <c r="E847" s="1282">
        <f>SUM(E843:E846)</f>
      </c>
      <c r="F847" s="1282">
        <f>SUM(F843:F846)</f>
      </c>
      <c r="G847" s="1317">
        <f>SUM(G843:G846)</f>
      </c>
      <c r="H847" s="1317">
        <f>SUM(H843:H846)</f>
      </c>
      <c r="I847" s="1283">
        <f>SUM(I843:I846)</f>
      </c>
      <c r="J847" s="1284">
        <f t="shared" si="30"/>
      </c>
      <c r="K847" s="1284">
        <f t="shared" si="278"/>
      </c>
      <c r="L847" s="1284">
        <f t="shared" si="340"/>
      </c>
      <c r="M847" s="1284">
        <f t="shared" si="154"/>
      </c>
      <c r="N847" s="1284">
        <f t="shared" si="216"/>
      </c>
      <c r="O847" s="1285">
        <f t="shared" si="92"/>
      </c>
      <c r="P847" s="1285">
        <f t="shared" si="123"/>
      </c>
      <c r="Q847" s="1285">
        <f t="shared" si="557"/>
      </c>
      <c r="R847" s="1285">
        <f t="shared" si="61"/>
      </c>
      <c r="S847" s="1286">
        <f t="shared" si="309"/>
      </c>
      <c r="T847" s="1285">
        <f>AVERAGE(T843:T846)</f>
      </c>
      <c r="U847" s="1287">
        <f>AVERAGE(U843:U846)</f>
      </c>
      <c r="V847" s="1284">
        <f t="shared" si="371"/>
      </c>
      <c r="W847" s="1242">
        <f>SUM(W843:W846)</f>
      </c>
      <c r="X847" s="1242">
        <f>SUM(X843:X846)</f>
      </c>
      <c r="Y847" s="1242">
        <f>SUM(Y843:Y846)</f>
      </c>
      <c r="Z847" s="1242">
        <f>SUM(Z843:Z846)</f>
      </c>
      <c r="AA847" s="1242">
        <f>SUM(AA843:AA846)</f>
      </c>
      <c r="AB847" s="1242">
        <f>SUM(AB843:AB846)</f>
      </c>
      <c r="AC847" s="1242">
        <f>SUM(AC843:AC846)</f>
      </c>
      <c r="AD847" s="1242">
        <f>SUM(AD843:AD846)</f>
      </c>
      <c r="AE847" s="1284">
        <f t="shared" si="185"/>
      </c>
      <c r="AF847" s="1288">
        <f t="shared" si="247"/>
      </c>
      <c r="AG847" s="1289"/>
      <c r="AH847" s="1289"/>
      <c r="AI847" s="1286">
        <f>SUM(AI843:AI846)</f>
      </c>
    </row>
    <row customHeight="true" ht="18.452380952380953" r="848">
      <c r="A848" s="1297"/>
      <c r="B848" s="1307" t="s">
        <v>739</v>
      </c>
      <c r="C848" s="1259" t="s">
        <v>748</v>
      </c>
      <c r="D848" s="1262">
        <f t="shared" ref="D848:D851" si="523">E848+F848</f>
      </c>
      <c r="E848" s="1276">
        <v>998.62</v>
      </c>
      <c r="F848" s="1276">
        <v>2074.93</v>
      </c>
      <c r="G848" s="1313">
        <v>7</v>
      </c>
      <c r="H848" s="1313">
        <v>7</v>
      </c>
      <c r="I848" s="1265">
        <v>15571.36</v>
      </c>
      <c r="J848" s="1220">
        <f t="shared" si="30"/>
      </c>
      <c r="K848" s="1220">
        <f t="shared" si="278"/>
      </c>
      <c r="L848" s="1220">
        <f t="shared" si="340"/>
      </c>
      <c r="M848" s="1220">
        <f t="shared" si="154"/>
      </c>
      <c r="N848" s="1220">
        <f t="shared" si="216"/>
      </c>
      <c r="O848" s="1239">
        <f t="shared" si="92"/>
      </c>
      <c r="P848" s="1239">
        <f t="shared" si="123"/>
      </c>
      <c r="Q848" s="1239">
        <f t="shared" si="557"/>
      </c>
      <c r="R848" s="1239">
        <f t="shared" si="61"/>
      </c>
      <c r="S848" s="1240">
        <f t="shared" si="309"/>
      </c>
      <c r="T848" s="1270">
        <v>0.0297</v>
      </c>
      <c r="U848" s="1277">
        <v>63</v>
      </c>
      <c r="V848" s="1220">
        <f t="shared" si="371"/>
      </c>
      <c r="W848" s="1221">
        <v>38229</v>
      </c>
      <c r="X848" s="1221">
        <v>421</v>
      </c>
      <c r="Y848" s="1221">
        <v>173</v>
      </c>
      <c r="Z848" s="1221">
        <v>419</v>
      </c>
      <c r="AA848" s="1221">
        <v>90</v>
      </c>
      <c r="AB848" s="1221">
        <v>9</v>
      </c>
      <c r="AC848" s="1221">
        <v>6</v>
      </c>
      <c r="AD848" s="1221">
        <v>57</v>
      </c>
      <c r="AE848" s="1220">
        <f t="shared" si="185"/>
      </c>
      <c r="AF848" s="1220">
        <f t="shared" si="247"/>
      </c>
      <c r="AG848" s="1241" t="s">
        <v>741</v>
      </c>
      <c r="AH848" s="1273" t="s">
        <v>757</v>
      </c>
      <c r="AI848" s="1273">
        <v>16</v>
      </c>
    </row>
    <row customHeight="true" ht="18.452380952380953" r="849">
      <c r="A849" s="1297"/>
      <c r="B849" s="1307" t="s">
        <v>739</v>
      </c>
      <c r="C849" s="1259" t="s">
        <v>749</v>
      </c>
      <c r="D849" s="1262">
        <f t="shared" si="523"/>
      </c>
      <c r="E849" s="1276">
        <v>1260.22</v>
      </c>
      <c r="F849" s="1276">
        <v>2167.22</v>
      </c>
      <c r="G849" s="1313">
        <v>6</v>
      </c>
      <c r="H849" s="1313">
        <v>5</v>
      </c>
      <c r="I849" s="1265">
        <v>9723.29</v>
      </c>
      <c r="J849" s="1220">
        <f t="shared" si="30"/>
      </c>
      <c r="K849" s="1220">
        <f t="shared" si="278"/>
      </c>
      <c r="L849" s="1220">
        <f t="shared" si="340"/>
      </c>
      <c r="M849" s="1220">
        <f t="shared" si="154"/>
      </c>
      <c r="N849" s="1220">
        <f t="shared" si="216"/>
      </c>
      <c r="O849" s="1239">
        <f t="shared" si="92"/>
      </c>
      <c r="P849" s="1239">
        <f t="shared" si="123"/>
      </c>
      <c r="Q849" s="1239">
        <f t="shared" si="557"/>
      </c>
      <c r="R849" s="1239">
        <f t="shared" si="61"/>
      </c>
      <c r="S849" s="1240">
        <f t="shared" si="309"/>
      </c>
      <c r="T849" s="1270">
        <v>0.021</v>
      </c>
      <c r="U849" s="1277">
        <v>64</v>
      </c>
      <c r="V849" s="1220">
        <f t="shared" si="371"/>
      </c>
      <c r="W849" s="1221">
        <v>40514</v>
      </c>
      <c r="X849" s="1221">
        <v>443</v>
      </c>
      <c r="Y849" s="1221">
        <v>160</v>
      </c>
      <c r="Z849" s="1221">
        <v>442</v>
      </c>
      <c r="AA849" s="1221">
        <v>34</v>
      </c>
      <c r="AB849" s="1221">
        <v>7</v>
      </c>
      <c r="AC849" s="1221">
        <v>0</v>
      </c>
      <c r="AD849" s="1221">
        <v>36</v>
      </c>
      <c r="AE849" s="1220">
        <f t="shared" si="185"/>
      </c>
      <c r="AF849" s="1220">
        <f t="shared" si="247"/>
      </c>
      <c r="AG849" s="1241" t="s">
        <v>741</v>
      </c>
      <c r="AH849" s="1273" t="s">
        <v>757</v>
      </c>
      <c r="AI849" s="1273">
        <v>17</v>
      </c>
    </row>
    <row customHeight="true" ht="18.452380952380953" r="850">
      <c r="A850" s="1297"/>
      <c r="B850" s="1307" t="s">
        <v>739</v>
      </c>
      <c r="C850" s="1259" t="s">
        <v>750</v>
      </c>
      <c r="D850" s="1262">
        <f t="shared" si="523"/>
      </c>
      <c r="E850" s="1276">
        <v>1063.56</v>
      </c>
      <c r="F850" s="1276">
        <v>2204.6</v>
      </c>
      <c r="G850" s="1313">
        <v>3</v>
      </c>
      <c r="H850" s="1313">
        <v>1</v>
      </c>
      <c r="I850" s="1265">
        <v>6356.429999999993</v>
      </c>
      <c r="J850" s="1220">
        <f t="shared" si="30"/>
      </c>
      <c r="K850" s="1220">
        <f t="shared" si="278"/>
      </c>
      <c r="L850" s="1220">
        <f t="shared" si="340"/>
      </c>
      <c r="M850" s="1220">
        <f t="shared" si="154"/>
      </c>
      <c r="N850" s="1220">
        <f t="shared" si="216"/>
      </c>
      <c r="O850" s="1239">
        <f t="shared" si="92"/>
      </c>
      <c r="P850" s="1239">
        <f t="shared" si="123"/>
      </c>
      <c r="Q850" s="1239">
        <f t="shared" si="557"/>
      </c>
      <c r="R850" s="1239">
        <f t="shared" si="61"/>
      </c>
      <c r="S850" s="1240">
        <f t="shared" si="309"/>
      </c>
      <c r="T850" s="1270">
        <v>0.0172</v>
      </c>
      <c r="U850" s="1277">
        <v>64</v>
      </c>
      <c r="V850" s="1220">
        <f t="shared" si="371"/>
      </c>
      <c r="W850" s="1221">
        <v>41139</v>
      </c>
      <c r="X850" s="1221">
        <v>396</v>
      </c>
      <c r="Y850" s="1221">
        <v>127</v>
      </c>
      <c r="Z850" s="1221">
        <v>379</v>
      </c>
      <c r="AA850" s="1221">
        <v>41</v>
      </c>
      <c r="AB850" s="1221">
        <v>7</v>
      </c>
      <c r="AC850" s="1221">
        <v>2</v>
      </c>
      <c r="AD850" s="1221">
        <v>51</v>
      </c>
      <c r="AE850" s="1220">
        <f t="shared" si="185"/>
      </c>
      <c r="AF850" s="1220">
        <f t="shared" si="247"/>
      </c>
      <c r="AG850" s="1241" t="s">
        <v>741</v>
      </c>
      <c r="AH850" s="1273" t="s">
        <v>757</v>
      </c>
      <c r="AI850" s="1273">
        <v>19</v>
      </c>
    </row>
    <row customHeight="true" ht="18.452380952380953" r="851">
      <c r="A851" s="1297"/>
      <c r="B851" s="1307" t="s">
        <v>739</v>
      </c>
      <c r="C851" s="1259" t="s">
        <v>751</v>
      </c>
      <c r="D851" s="1262">
        <f t="shared" si="523"/>
      </c>
      <c r="E851" s="1276">
        <v>964.76</v>
      </c>
      <c r="F851" s="1276">
        <v>2312.91</v>
      </c>
      <c r="G851" s="1313">
        <v>5</v>
      </c>
      <c r="H851" s="1313">
        <v>5</v>
      </c>
      <c r="I851" s="1265">
        <v>10933.080000000002</v>
      </c>
      <c r="J851" s="1220">
        <f t="shared" si="30"/>
      </c>
      <c r="K851" s="1220">
        <f t="shared" si="278"/>
      </c>
      <c r="L851" s="1220">
        <f t="shared" si="340"/>
      </c>
      <c r="M851" s="1220">
        <f t="shared" si="154"/>
      </c>
      <c r="N851" s="1220">
        <f t="shared" si="216"/>
      </c>
      <c r="O851" s="1239">
        <f t="shared" si="92"/>
      </c>
      <c r="P851" s="1239">
        <f t="shared" si="123"/>
      </c>
      <c r="Q851" s="1239">
        <f t="shared" si="557"/>
      </c>
      <c r="R851" s="1239">
        <f t="shared" si="61"/>
      </c>
      <c r="S851" s="1240">
        <f t="shared" si="309"/>
      </c>
      <c r="T851" s="1270">
        <v>0.0183</v>
      </c>
      <c r="U851" s="1277">
        <v>65</v>
      </c>
      <c r="V851" s="1220">
        <f t="shared" si="371"/>
      </c>
      <c r="W851" s="1221">
        <v>50946</v>
      </c>
      <c r="X851" s="1221">
        <v>478</v>
      </c>
      <c r="Y851" s="1221">
        <v>145</v>
      </c>
      <c r="Z851" s="1221">
        <v>465</v>
      </c>
      <c r="AA851" s="1221">
        <v>55</v>
      </c>
      <c r="AB851" s="1221">
        <v>5</v>
      </c>
      <c r="AC851" s="1221">
        <v>1</v>
      </c>
      <c r="AD851" s="1221">
        <v>57</v>
      </c>
      <c r="AE851" s="1220">
        <f t="shared" si="185"/>
      </c>
      <c r="AF851" s="1220">
        <f t="shared" si="247"/>
      </c>
      <c r="AG851" s="1241" t="s">
        <v>741</v>
      </c>
      <c r="AH851" s="1273" t="s">
        <v>757</v>
      </c>
      <c r="AI851" s="1273">
        <v>28</v>
      </c>
    </row>
    <row customHeight="true" ht="18.452380952380953" r="852">
      <c r="A852" s="1297"/>
      <c r="B852" s="1280" t="s">
        <v>746</v>
      </c>
      <c r="C852" s="1280"/>
      <c r="D852" s="1281">
        <f>SUM(D848:D851)</f>
      </c>
      <c r="E852" s="1282">
        <f>SUM(E848:E851)</f>
      </c>
      <c r="F852" s="1282">
        <f>SUM(F848:F851)</f>
      </c>
      <c r="G852" s="1317">
        <f>SUM(G848:G851)</f>
      </c>
      <c r="H852" s="1317">
        <f>SUM(H848:H851)</f>
      </c>
      <c r="I852" s="1282">
        <f>SUM(I848:I851)</f>
      </c>
      <c r="J852" s="1284">
        <f t="shared" si="30"/>
      </c>
      <c r="K852" s="1284">
        <f t="shared" si="278"/>
      </c>
      <c r="L852" s="1284">
        <f t="shared" si="340"/>
      </c>
      <c r="M852" s="1284">
        <f t="shared" si="154"/>
      </c>
      <c r="N852" s="1284">
        <f t="shared" si="216"/>
      </c>
      <c r="O852" s="1285">
        <f t="shared" si="92"/>
      </c>
      <c r="P852" s="1285">
        <f t="shared" si="123"/>
      </c>
      <c r="Q852" s="1285">
        <f t="shared" si="557"/>
      </c>
      <c r="R852" s="1285">
        <f t="shared" si="61"/>
      </c>
      <c r="S852" s="1286">
        <f t="shared" si="309"/>
      </c>
      <c r="T852" s="1285">
        <f>AVERAGE(T848:T851)</f>
      </c>
      <c r="U852" s="1287">
        <f>AVERAGE(U848:U851)</f>
      </c>
      <c r="V852" s="1287">
        <f t="shared" si="371"/>
      </c>
      <c r="W852" s="1242">
        <f>SUM(W848:W851)</f>
      </c>
      <c r="X852" s="1242">
        <f>SUM(X848:X851)</f>
      </c>
      <c r="Y852" s="1242">
        <f>SUM(Y848:Y851)</f>
      </c>
      <c r="Z852" s="1242">
        <f>SUM(Z848:Z851)</f>
      </c>
      <c r="AA852" s="1242">
        <f>SUM(AA848:AA851)</f>
      </c>
      <c r="AB852" s="1242">
        <f>SUM(AB848:AB851)</f>
      </c>
      <c r="AC852" s="1242">
        <f>SUM(AC848:AC851)</f>
      </c>
      <c r="AD852" s="1242">
        <f>SUM(AD848:AD851)</f>
      </c>
      <c r="AE852" s="1284">
        <f t="shared" si="185"/>
      </c>
      <c r="AF852" s="1288">
        <f t="shared" si="247"/>
      </c>
      <c r="AG852" s="1289"/>
      <c r="AH852" s="1289"/>
      <c r="AI852" s="1286">
        <f>SUM(AI848:AI851)</f>
      </c>
    </row>
    <row customHeight="true" ht="18.452380952380953" r="853">
      <c r="A853" s="1297"/>
      <c r="B853" s="1307" t="s">
        <v>771</v>
      </c>
      <c r="C853" s="1307" t="s">
        <v>753</v>
      </c>
      <c r="D853" s="1262">
        <f t="shared" ref="D853:D856" si="524">E853+F853</f>
      </c>
      <c r="E853" s="1276">
        <v>1493.79</v>
      </c>
      <c r="F853" s="1276">
        <v>2473.03</v>
      </c>
      <c r="G853" s="1316">
        <v>1</v>
      </c>
      <c r="H853" s="1313">
        <v>1</v>
      </c>
      <c r="I853" s="1265">
        <v>1647.3600000000006</v>
      </c>
      <c r="J853" s="1220">
        <f t="shared" si="30"/>
      </c>
      <c r="K853" s="1220">
        <f t="shared" si="278"/>
      </c>
      <c r="L853" s="1220">
        <f t="shared" si="340"/>
      </c>
      <c r="M853" s="1220">
        <f t="shared" si="154"/>
      </c>
      <c r="N853" s="1220">
        <f t="shared" si="216"/>
      </c>
      <c r="O853" s="1239">
        <f t="shared" si="92"/>
      </c>
      <c r="P853" s="1239">
        <f t="shared" si="123"/>
      </c>
      <c r="Q853" s="1239">
        <f t="shared" si="557"/>
      </c>
      <c r="R853" s="1239">
        <f t="shared" si="61"/>
      </c>
      <c r="S853" s="1240">
        <f t="shared" si="309"/>
      </c>
      <c r="T853" s="1270">
        <v>0.0195</v>
      </c>
      <c r="U853" s="1277">
        <v>66</v>
      </c>
      <c r="V853" s="1220">
        <f t="shared" si="371"/>
      </c>
      <c r="W853" s="1221">
        <v>53564</v>
      </c>
      <c r="X853" s="1221">
        <v>669</v>
      </c>
      <c r="Y853" s="1221">
        <v>166</v>
      </c>
      <c r="Z853" s="1221">
        <v>666</v>
      </c>
      <c r="AA853" s="1221">
        <v>64</v>
      </c>
      <c r="AB853" s="1221">
        <v>10</v>
      </c>
      <c r="AC853" s="1221">
        <v>1</v>
      </c>
      <c r="AD853" s="1221">
        <v>61</v>
      </c>
      <c r="AE853" s="1220">
        <f t="shared" si="185"/>
      </c>
      <c r="AF853" s="1220">
        <f t="shared" si="247"/>
      </c>
      <c r="AG853" s="1241" t="s">
        <v>741</v>
      </c>
      <c r="AH853" s="1273" t="s">
        <v>757</v>
      </c>
      <c r="AI853" s="1273">
        <v>27</v>
      </c>
    </row>
    <row customHeight="true" ht="18.452380952380953" r="854">
      <c r="A854" s="1297"/>
      <c r="B854" s="1307" t="s">
        <v>771</v>
      </c>
      <c r="C854" s="1259" t="s">
        <v>754</v>
      </c>
      <c r="D854" s="1262">
        <f t="shared" si="524"/>
      </c>
      <c r="E854" s="1279">
        <v>441.75</v>
      </c>
      <c r="F854" s="1279">
        <v>2197.93</v>
      </c>
      <c r="G854" s="1313">
        <v>4</v>
      </c>
      <c r="H854" s="1313">
        <v>4</v>
      </c>
      <c r="I854" s="1265">
        <v>6344.909999999989</v>
      </c>
      <c r="J854" s="1220">
        <f t="shared" si="30"/>
      </c>
      <c r="K854" s="1220">
        <f t="shared" si="278"/>
      </c>
      <c r="L854" s="1220">
        <f t="shared" si="340"/>
      </c>
      <c r="M854" s="1220">
        <f t="shared" si="154"/>
      </c>
      <c r="N854" s="1220">
        <f t="shared" si="216"/>
      </c>
      <c r="O854" s="1239">
        <f t="shared" si="92"/>
      </c>
      <c r="P854" s="1239">
        <f t="shared" si="123"/>
      </c>
      <c r="Q854" s="1239">
        <f t="shared" si="557"/>
      </c>
      <c r="R854" s="1239">
        <f t="shared" si="61"/>
      </c>
      <c r="S854" s="1240">
        <f t="shared" si="309"/>
      </c>
      <c r="T854" s="1270">
        <v>0.0286</v>
      </c>
      <c r="U854" s="1277">
        <v>67</v>
      </c>
      <c r="V854" s="1220">
        <f t="shared" si="371"/>
      </c>
      <c r="W854" s="1221">
        <v>40978</v>
      </c>
      <c r="X854" s="1221">
        <v>407</v>
      </c>
      <c r="Y854" s="1221">
        <v>145</v>
      </c>
      <c r="Z854" s="1221">
        <v>387</v>
      </c>
      <c r="AA854" s="1221">
        <v>56</v>
      </c>
      <c r="AB854" s="1221">
        <v>2</v>
      </c>
      <c r="AC854" s="1221">
        <v>1</v>
      </c>
      <c r="AD854" s="1221">
        <v>53</v>
      </c>
      <c r="AE854" s="1220">
        <f t="shared" si="185"/>
      </c>
      <c r="AF854" s="1220">
        <f t="shared" si="247"/>
      </c>
      <c r="AG854" s="1241" t="s">
        <v>741</v>
      </c>
      <c r="AH854" s="1273" t="s">
        <v>757</v>
      </c>
      <c r="AI854" s="1273">
        <v>20</v>
      </c>
    </row>
    <row customHeight="true" ht="18.452380952380953" r="855">
      <c r="A855" s="1297"/>
      <c r="B855" s="1307" t="s">
        <v>771</v>
      </c>
      <c r="C855" s="1259" t="s">
        <v>755</v>
      </c>
      <c r="D855" s="1262">
        <f t="shared" si="524"/>
      </c>
      <c r="E855" s="1279">
        <v>1108.85</v>
      </c>
      <c r="F855" s="1279">
        <v>2300</v>
      </c>
      <c r="G855" s="1313">
        <v>7</v>
      </c>
      <c r="H855" s="1313">
        <v>4</v>
      </c>
      <c r="I855" s="1265">
        <v>13648.650000000023</v>
      </c>
      <c r="J855" s="1220">
        <f t="shared" si="30"/>
      </c>
      <c r="K855" s="1220">
        <f t="shared" si="278"/>
      </c>
      <c r="L855" s="1220">
        <f t="shared" si="340"/>
      </c>
      <c r="M855" s="1220">
        <f t="shared" si="154"/>
      </c>
      <c r="N855" s="1220">
        <f t="shared" si="216"/>
      </c>
      <c r="O855" s="1239">
        <f t="shared" si="92"/>
      </c>
      <c r="P855" s="1239">
        <f t="shared" si="123"/>
      </c>
      <c r="Q855" s="1239">
        <f t="shared" si="557"/>
      </c>
      <c r="R855" s="1239">
        <f t="shared" si="61"/>
      </c>
      <c r="S855" s="1240">
        <f t="shared" si="309"/>
      </c>
      <c r="T855" s="1270">
        <v>0.0222</v>
      </c>
      <c r="U855" s="1277">
        <v>67</v>
      </c>
      <c r="V855" s="1220">
        <f t="shared" si="371"/>
      </c>
      <c r="W855" s="1221">
        <v>47025</v>
      </c>
      <c r="X855" s="1221">
        <v>575</v>
      </c>
      <c r="Y855" s="1221">
        <v>169</v>
      </c>
      <c r="Z855" s="1221">
        <v>567</v>
      </c>
      <c r="AA855" s="1221">
        <v>87</v>
      </c>
      <c r="AB855" s="1221">
        <v>9</v>
      </c>
      <c r="AC855" s="1221">
        <v>2</v>
      </c>
      <c r="AD855" s="1221">
        <v>55</v>
      </c>
      <c r="AE855" s="1220">
        <f t="shared" si="185"/>
      </c>
      <c r="AF855" s="1220">
        <f t="shared" si="247"/>
      </c>
      <c r="AG855" s="1241" t="s">
        <v>756</v>
      </c>
      <c r="AH855" s="1273" t="s">
        <v>742</v>
      </c>
      <c r="AI855" s="1273">
        <v>37</v>
      </c>
    </row>
    <row customHeight="true" ht="18.452380952380953" r="856">
      <c r="A856" s="1297"/>
      <c r="B856" s="1307" t="s">
        <v>771</v>
      </c>
      <c r="C856" s="1259" t="s">
        <v>758</v>
      </c>
      <c r="D856" s="1262">
        <f t="shared" si="524"/>
      </c>
      <c r="E856" s="1279">
        <v>1591.15</v>
      </c>
      <c r="F856" s="1279">
        <v>2498.25</v>
      </c>
      <c r="G856" s="1313">
        <v>6</v>
      </c>
      <c r="H856" s="1313">
        <v>5</v>
      </c>
      <c r="I856" s="1265">
        <v>10836.549999999988</v>
      </c>
      <c r="J856" s="1220">
        <f t="shared" si="30"/>
      </c>
      <c r="K856" s="1220">
        <f t="shared" si="278"/>
      </c>
      <c r="L856" s="1220">
        <f t="shared" si="340"/>
      </c>
      <c r="M856" s="1220">
        <f t="shared" si="154"/>
      </c>
      <c r="N856" s="1220">
        <f t="shared" si="216"/>
      </c>
      <c r="O856" s="1239">
        <f t="shared" si="92"/>
      </c>
      <c r="P856" s="1239">
        <f t="shared" si="123"/>
      </c>
      <c r="Q856" s="1239">
        <f t="shared" si="557"/>
      </c>
      <c r="R856" s="1239">
        <f t="shared" si="61"/>
      </c>
      <c r="S856" s="1240">
        <f t="shared" si="309"/>
      </c>
      <c r="T856" s="1270">
        <v>0.0136</v>
      </c>
      <c r="U856" s="1277">
        <v>69</v>
      </c>
      <c r="V856" s="1220">
        <f t="shared" si="371"/>
      </c>
      <c r="W856" s="1221">
        <v>55910</v>
      </c>
      <c r="X856" s="1221">
        <v>575</v>
      </c>
      <c r="Y856" s="1221">
        <v>176</v>
      </c>
      <c r="Z856" s="1221">
        <v>603</v>
      </c>
      <c r="AA856" s="1221">
        <v>77</v>
      </c>
      <c r="AB856" s="1221">
        <v>8</v>
      </c>
      <c r="AC856" s="1221">
        <v>2</v>
      </c>
      <c r="AD856" s="1221">
        <v>50</v>
      </c>
      <c r="AE856" s="1220">
        <f t="shared" si="185"/>
      </c>
      <c r="AF856" s="1220">
        <f t="shared" si="247"/>
      </c>
      <c r="AG856" s="1241" t="s">
        <v>756</v>
      </c>
      <c r="AH856" s="1273" t="s">
        <v>742</v>
      </c>
      <c r="AI856" s="1273">
        <v>20</v>
      </c>
    </row>
    <row customHeight="true" ht="18.452380952380953" r="857">
      <c r="A857" s="1297"/>
      <c r="B857" s="1280" t="s">
        <v>746</v>
      </c>
      <c r="C857" s="1280"/>
      <c r="D857" s="1281">
        <f>SUM(D853:D856)</f>
      </c>
      <c r="E857" s="1281">
        <f>SUM(E853:E856)</f>
      </c>
      <c r="F857" s="1281">
        <f>SUM(F853:F856)</f>
      </c>
      <c r="G857" s="1318">
        <f>SUM(G853:G856)</f>
      </c>
      <c r="H857" s="1318">
        <f>SUM(H853:H856)</f>
      </c>
      <c r="I857" s="1281">
        <f>SUM(I853:I856)</f>
      </c>
      <c r="J857" s="1284">
        <f t="shared" si="30"/>
      </c>
      <c r="K857" s="1284">
        <f t="shared" si="278"/>
      </c>
      <c r="L857" s="1284">
        <f t="shared" si="340"/>
      </c>
      <c r="M857" s="1284">
        <f t="shared" si="154"/>
      </c>
      <c r="N857" s="1284">
        <f t="shared" si="216"/>
      </c>
      <c r="O857" s="1285">
        <f t="shared" si="92"/>
      </c>
      <c r="P857" s="1285">
        <f t="shared" si="123"/>
      </c>
      <c r="Q857" s="1285">
        <f t="shared" si="557"/>
      </c>
      <c r="R857" s="1285">
        <f t="shared" si="61"/>
      </c>
      <c r="S857" s="1286">
        <f t="shared" si="309"/>
      </c>
      <c r="T857" s="1285">
        <f>AVERAGE(T853:T856)</f>
      </c>
      <c r="U857" s="1287">
        <f>AVERAGE(U853:U856)</f>
      </c>
      <c r="V857" s="1287">
        <f t="shared" si="371"/>
      </c>
      <c r="W857" s="1242">
        <f>SUM(W853:W856)</f>
      </c>
      <c r="X857" s="1242">
        <f>SUM(X853:X856)</f>
      </c>
      <c r="Y857" s="1242">
        <f>SUM(Y853:Y856)</f>
      </c>
      <c r="Z857" s="1242">
        <f>SUM(Z853:Z856)</f>
      </c>
      <c r="AA857" s="1242">
        <f>SUM(AA853:AA856)</f>
      </c>
      <c r="AB857" s="1242">
        <f>SUM(AB853:AB856)</f>
      </c>
      <c r="AC857" s="1242">
        <f>SUM(AC853:AC856)</f>
      </c>
      <c r="AD857" s="1242">
        <f>SUM(AD853:AD856)</f>
      </c>
      <c r="AE857" s="1284">
        <f t="shared" si="185"/>
      </c>
      <c r="AF857" s="1288">
        <f t="shared" si="247"/>
      </c>
      <c r="AG857" s="1289"/>
      <c r="AH857" s="1289"/>
      <c r="AI857" s="1242">
        <f>SUM(AI853:AI856)</f>
      </c>
    </row>
    <row customHeight="true" ht="18.452380952380953" r="858">
      <c r="A858" s="1297"/>
      <c r="B858" s="1186" t="s">
        <v>760</v>
      </c>
      <c r="C858" s="1307" t="s">
        <v>759</v>
      </c>
      <c r="D858" s="1262">
        <f t="shared" ref="D858:D861" si="525">E858+F858</f>
      </c>
      <c r="E858" s="1279">
        <v>1121.85</v>
      </c>
      <c r="F858" s="1279">
        <v>2269.35</v>
      </c>
      <c r="G858" s="1316">
        <v>2</v>
      </c>
      <c r="H858" s="1313">
        <v>2</v>
      </c>
      <c r="I858" s="1265">
        <v>5057.919999999998</v>
      </c>
      <c r="J858" s="1220">
        <f t="shared" si="30"/>
      </c>
      <c r="K858" s="1220">
        <f t="shared" si="278"/>
      </c>
      <c r="L858" s="1220">
        <f t="shared" si="340"/>
      </c>
      <c r="M858" s="1220">
        <f t="shared" si="154"/>
      </c>
      <c r="N858" s="1220">
        <f t="shared" si="216"/>
      </c>
      <c r="O858" s="1239">
        <f t="shared" si="92"/>
      </c>
      <c r="P858" s="1239">
        <f t="shared" si="123"/>
      </c>
      <c r="Q858" s="1239">
        <f t="shared" si="557"/>
      </c>
      <c r="R858" s="1239">
        <f t="shared" si="61"/>
      </c>
      <c r="S858" s="1240">
        <f t="shared" si="309"/>
      </c>
      <c r="T858" s="1270">
        <v>0.0156</v>
      </c>
      <c r="U858" s="1277">
        <v>69</v>
      </c>
      <c r="V858" s="1220">
        <f t="shared" si="371"/>
      </c>
      <c r="W858" s="1221">
        <v>48086</v>
      </c>
      <c r="X858" s="1221">
        <v>539</v>
      </c>
      <c r="Y858" s="1221">
        <v>160</v>
      </c>
      <c r="Z858" s="1221">
        <v>541</v>
      </c>
      <c r="AA858" s="1221">
        <v>63</v>
      </c>
      <c r="AB858" s="1221">
        <v>7</v>
      </c>
      <c r="AC858" s="1221">
        <v>3</v>
      </c>
      <c r="AD858" s="1221">
        <v>54</v>
      </c>
      <c r="AE858" s="1220">
        <f t="shared" si="185"/>
      </c>
      <c r="AF858" s="1220">
        <f t="shared" si="247"/>
      </c>
      <c r="AG858" s="1241" t="s">
        <v>756</v>
      </c>
      <c r="AH858" s="1241" t="s">
        <v>742</v>
      </c>
      <c r="AI858" s="1273">
        <v>17</v>
      </c>
    </row>
    <row customHeight="true" ht="18.452380952380953" r="859">
      <c r="A859" s="1297"/>
      <c r="B859" s="1186" t="s">
        <v>760</v>
      </c>
      <c r="C859" s="1259" t="s">
        <v>761</v>
      </c>
      <c r="D859" s="1262">
        <f t="shared" si="525"/>
      </c>
      <c r="E859" s="1275">
        <v>1145.21</v>
      </c>
      <c r="F859" s="1275">
        <v>2200.08</v>
      </c>
      <c r="G859" s="1313">
        <v>1</v>
      </c>
      <c r="H859" s="1313">
        <v>1</v>
      </c>
      <c r="I859" s="1265">
        <v>3108.1100000000006</v>
      </c>
      <c r="J859" s="1220">
        <f t="shared" si="30"/>
      </c>
      <c r="K859" s="1220">
        <f t="shared" si="278"/>
      </c>
      <c r="L859" s="1220">
        <f t="shared" si="340"/>
      </c>
      <c r="M859" s="1220">
        <f t="shared" si="154"/>
      </c>
      <c r="N859" s="1220">
        <f t="shared" si="216"/>
      </c>
      <c r="O859" s="1239">
        <f t="shared" si="92"/>
      </c>
      <c r="P859" s="1239">
        <f t="shared" si="123"/>
      </c>
      <c r="Q859" s="1239">
        <f t="shared" si="557"/>
      </c>
      <c r="R859" s="1239">
        <f t="shared" si="61"/>
      </c>
      <c r="S859" s="1240">
        <f t="shared" si="309"/>
      </c>
      <c r="T859" s="1270">
        <v>0.0171</v>
      </c>
      <c r="U859" s="1277">
        <v>69</v>
      </c>
      <c r="V859" s="1220">
        <f t="shared" si="371"/>
      </c>
      <c r="W859" s="1221">
        <v>44731</v>
      </c>
      <c r="X859" s="1221">
        <v>475</v>
      </c>
      <c r="Y859" s="1221">
        <v>159</v>
      </c>
      <c r="Z859" s="1221">
        <v>499</v>
      </c>
      <c r="AA859" s="1221">
        <v>52</v>
      </c>
      <c r="AB859" s="1221">
        <v>4</v>
      </c>
      <c r="AC859" s="1221">
        <v>2</v>
      </c>
      <c r="AD859" s="1221">
        <v>66</v>
      </c>
      <c r="AE859" s="1220">
        <f t="shared" si="185"/>
      </c>
      <c r="AF859" s="1220">
        <f t="shared" si="247"/>
      </c>
      <c r="AG859" s="1241" t="s">
        <v>756</v>
      </c>
      <c r="AH859" s="1273" t="s">
        <v>742</v>
      </c>
      <c r="AI859" s="1273">
        <v>17</v>
      </c>
    </row>
    <row customHeight="true" ht="18.452380952380953" r="860">
      <c r="A860" s="1297"/>
      <c r="B860" s="1186" t="s">
        <v>760</v>
      </c>
      <c r="C860" s="1259" t="s">
        <v>762</v>
      </c>
      <c r="D860" s="1262">
        <f t="shared" si="525"/>
      </c>
      <c r="E860" s="1275">
        <v>931.42</v>
      </c>
      <c r="F860" s="1275">
        <v>2190.61</v>
      </c>
      <c r="G860" s="1313">
        <v>3</v>
      </c>
      <c r="H860" s="1313">
        <v>3</v>
      </c>
      <c r="I860" s="1265">
        <v>3751.610000000015</v>
      </c>
      <c r="J860" s="1220">
        <f t="shared" si="30"/>
      </c>
      <c r="K860" s="1220">
        <f t="shared" si="278"/>
      </c>
      <c r="L860" s="1220">
        <f t="shared" si="340"/>
      </c>
      <c r="M860" s="1220">
        <f t="shared" si="154"/>
      </c>
      <c r="N860" s="1220">
        <f t="shared" si="216"/>
      </c>
      <c r="O860" s="1239">
        <f t="shared" si="92"/>
      </c>
      <c r="P860" s="1239">
        <f t="shared" si="123"/>
      </c>
      <c r="Q860" s="1239">
        <f t="shared" si="557"/>
      </c>
      <c r="R860" s="1239">
        <f t="shared" si="61"/>
      </c>
      <c r="S860" s="1240">
        <f t="shared" si="309"/>
      </c>
      <c r="T860" s="1270">
        <v>0.0204</v>
      </c>
      <c r="U860" s="1277">
        <v>70</v>
      </c>
      <c r="V860" s="1220">
        <f t="shared" si="371"/>
      </c>
      <c r="W860" s="1221">
        <v>43031</v>
      </c>
      <c r="X860" s="1221">
        <v>520</v>
      </c>
      <c r="Y860" s="1221">
        <v>163</v>
      </c>
      <c r="Z860" s="1221">
        <v>537</v>
      </c>
      <c r="AA860" s="1221">
        <v>60</v>
      </c>
      <c r="AB860" s="1221">
        <v>8</v>
      </c>
      <c r="AC860" s="1221">
        <v>6</v>
      </c>
      <c r="AD860" s="1221">
        <v>46</v>
      </c>
      <c r="AE860" s="1220">
        <f t="shared" si="185"/>
      </c>
      <c r="AF860" s="1220">
        <f t="shared" si="247"/>
      </c>
      <c r="AG860" s="1241" t="s">
        <v>756</v>
      </c>
      <c r="AH860" s="1273" t="s">
        <v>742</v>
      </c>
      <c r="AI860" s="1273">
        <v>25</v>
      </c>
    </row>
    <row customHeight="true" ht="18.452380952380953" r="861">
      <c r="A861" s="1297"/>
      <c r="B861" s="1186" t="s">
        <v>760</v>
      </c>
      <c r="C861" s="1259" t="s">
        <v>764</v>
      </c>
      <c r="D861" s="1262">
        <f t="shared" si="525"/>
      </c>
      <c r="E861" s="1275">
        <v>1058.7</v>
      </c>
      <c r="F861" s="1275">
        <v>2104.96</v>
      </c>
      <c r="G861" s="1313">
        <v>10</v>
      </c>
      <c r="H861" s="1313">
        <v>7</v>
      </c>
      <c r="I861" s="1265">
        <v>21292.48999999999</v>
      </c>
      <c r="J861" s="1220">
        <f t="shared" si="30"/>
      </c>
      <c r="K861" s="1220">
        <f t="shared" si="278"/>
      </c>
      <c r="L861" s="1220">
        <f t="shared" si="340"/>
      </c>
      <c r="M861" s="1220">
        <f t="shared" si="154"/>
      </c>
      <c r="N861" s="1220">
        <f t="shared" si="216"/>
      </c>
      <c r="O861" s="1239">
        <f t="shared" si="92"/>
      </c>
      <c r="P861" s="1239">
        <f t="shared" si="123"/>
      </c>
      <c r="Q861" s="1239">
        <f t="shared" si="557"/>
      </c>
      <c r="R861" s="1239">
        <f t="shared" si="61"/>
      </c>
      <c r="S861" s="1240">
        <f t="shared" si="309"/>
      </c>
      <c r="T861" s="1270">
        <v>0.0215</v>
      </c>
      <c r="U861" s="1277">
        <v>71</v>
      </c>
      <c r="V861" s="1220">
        <f t="shared" si="371"/>
      </c>
      <c r="W861" s="1221">
        <v>40997</v>
      </c>
      <c r="X861" s="1221">
        <v>487</v>
      </c>
      <c r="Y861" s="1221">
        <v>167</v>
      </c>
      <c r="Z861" s="1221">
        <v>501</v>
      </c>
      <c r="AA861" s="1221">
        <v>89</v>
      </c>
      <c r="AB861" s="1221">
        <v>8</v>
      </c>
      <c r="AC861" s="1221">
        <v>3</v>
      </c>
      <c r="AD861" s="1221">
        <v>48</v>
      </c>
      <c r="AE861" s="1220">
        <f t="shared" si="185"/>
      </c>
      <c r="AF861" s="1220">
        <f t="shared" si="247"/>
      </c>
      <c r="AG861" s="1241" t="s">
        <v>756</v>
      </c>
      <c r="AH861" s="1273" t="s">
        <v>742</v>
      </c>
      <c r="AI861" s="1273">
        <v>32</v>
      </c>
    </row>
    <row customHeight="true" ht="18.452380952380953" r="862">
      <c r="A862" s="1297"/>
      <c r="B862" s="1280" t="s">
        <v>746</v>
      </c>
      <c r="C862" s="1280"/>
      <c r="D862" s="1281">
        <f>SUM(D858:D861)</f>
      </c>
      <c r="E862" s="1281">
        <f>SUM(E858:E861)</f>
      </c>
      <c r="F862" s="1281">
        <f>SUM(F858:F861)</f>
      </c>
      <c r="G862" s="1318">
        <f>SUM(G858:G861)</f>
      </c>
      <c r="H862" s="1318">
        <f>SUM(H858:H861)</f>
      </c>
      <c r="I862" s="1281">
        <f>SUM(I858:I861)</f>
      </c>
      <c r="J862" s="1284">
        <f t="shared" si="30"/>
      </c>
      <c r="K862" s="1284">
        <f t="shared" si="278"/>
      </c>
      <c r="L862" s="1284">
        <f t="shared" si="340"/>
      </c>
      <c r="M862" s="1284">
        <f t="shared" si="154"/>
      </c>
      <c r="N862" s="1284">
        <f t="shared" si="216"/>
      </c>
      <c r="O862" s="1285">
        <f t="shared" si="92"/>
      </c>
      <c r="P862" s="1285">
        <f t="shared" si="123"/>
      </c>
      <c r="Q862" s="1285">
        <f t="shared" si="557"/>
      </c>
      <c r="R862" s="1285">
        <f t="shared" si="61"/>
      </c>
      <c r="S862" s="1286">
        <f t="shared" si="309"/>
      </c>
      <c r="T862" s="1285">
        <f>AVERAGE(T858:T861)</f>
      </c>
      <c r="U862" s="1287">
        <f>AVERAGE(U858:U861)</f>
      </c>
      <c r="V862" s="1287">
        <f t="shared" si="371"/>
      </c>
      <c r="W862" s="1242">
        <f>SUM(W858:W861)</f>
      </c>
      <c r="X862" s="1242">
        <f>SUM(X858:X861)</f>
      </c>
      <c r="Y862" s="1242">
        <f>SUM(Y858:Y861)</f>
      </c>
      <c r="Z862" s="1242">
        <f>SUM(Z858:Z861)</f>
      </c>
      <c r="AA862" s="1242">
        <f>SUM(AA858:AA861)</f>
      </c>
      <c r="AB862" s="1242">
        <f>SUM(AB858:AB861)</f>
      </c>
      <c r="AC862" s="1242">
        <f>SUM(AC858:AC861)</f>
      </c>
      <c r="AD862" s="1242">
        <f>SUM(AD858:AD861)</f>
      </c>
      <c r="AE862" s="1284">
        <f t="shared" si="185"/>
      </c>
      <c r="AF862" s="1288">
        <f t="shared" si="247"/>
      </c>
      <c r="AG862" s="1289"/>
      <c r="AH862" s="1289"/>
      <c r="AI862" s="1242">
        <f>SUM(AI858:AI861)</f>
      </c>
    </row>
    <row customHeight="true" ht="18.452380952380953" r="863">
      <c r="A863" s="1297"/>
      <c r="B863" s="1321" t="s">
        <v>772</v>
      </c>
      <c r="C863" s="1259" t="s">
        <v>765</v>
      </c>
      <c r="D863" s="1262">
        <f t="shared" ref="D863:D866" si="526">E863+F863</f>
      </c>
      <c r="E863" s="1275">
        <v>686.36</v>
      </c>
      <c r="F863" s="1275">
        <v>2226.29</v>
      </c>
      <c r="G863" s="1313">
        <v>2</v>
      </c>
      <c r="H863" s="1313">
        <v>2</v>
      </c>
      <c r="I863" s="1265">
        <v>3874.179999999993</v>
      </c>
      <c r="J863" s="1220">
        <f t="shared" si="30"/>
      </c>
      <c r="K863" s="1220">
        <f t="shared" si="278"/>
      </c>
      <c r="L863" s="1220">
        <f t="shared" si="340"/>
      </c>
      <c r="M863" s="1220">
        <f t="shared" si="154"/>
      </c>
      <c r="N863" s="1220">
        <f t="shared" si="216"/>
      </c>
      <c r="O863" s="1239">
        <f t="shared" si="92"/>
      </c>
      <c r="P863" s="1239">
        <f t="shared" si="123"/>
      </c>
      <c r="Q863" s="1239">
        <f t="shared" si="557"/>
      </c>
      <c r="R863" s="1239">
        <f t="shared" si="61"/>
      </c>
      <c r="S863" s="1240">
        <f t="shared" si="309"/>
      </c>
      <c r="T863" s="1270">
        <v>0.022</v>
      </c>
      <c r="U863" s="1277">
        <v>72</v>
      </c>
      <c r="V863" s="1220">
        <f t="shared" si="371"/>
      </c>
      <c r="W863" s="1221">
        <v>44582</v>
      </c>
      <c r="X863" s="1221">
        <v>470</v>
      </c>
      <c r="Y863" s="1221">
        <v>163</v>
      </c>
      <c r="Z863" s="1221">
        <v>470</v>
      </c>
      <c r="AA863" s="1221">
        <v>48</v>
      </c>
      <c r="AB863" s="1221">
        <v>8</v>
      </c>
      <c r="AC863" s="1221">
        <v>3</v>
      </c>
      <c r="AD863" s="1221">
        <v>54</v>
      </c>
      <c r="AE863" s="1220">
        <f t="shared" si="185"/>
      </c>
      <c r="AF863" s="1220">
        <f t="shared" si="247"/>
      </c>
      <c r="AG863" s="1241" t="s">
        <v>756</v>
      </c>
      <c r="AH863" s="1273" t="s">
        <v>742</v>
      </c>
      <c r="AI863" s="1273">
        <v>22</v>
      </c>
    </row>
    <row customHeight="true" ht="18.452380952380953" r="864">
      <c r="A864" s="1297"/>
      <c r="B864" s="1321" t="s">
        <v>772</v>
      </c>
      <c r="C864" s="1259" t="s">
        <v>766</v>
      </c>
      <c r="D864" s="1262">
        <f t="shared" si="526"/>
      </c>
      <c r="E864" s="1275">
        <v>772.41</v>
      </c>
      <c r="F864" s="1275">
        <v>2257.69</v>
      </c>
      <c r="G864" s="1313">
        <v>2</v>
      </c>
      <c r="H864" s="1313">
        <v>1</v>
      </c>
      <c r="I864" s="1265">
        <v>4543.110000000015</v>
      </c>
      <c r="J864" s="1220">
        <f t="shared" si="30"/>
      </c>
      <c r="K864" s="1220">
        <f t="shared" si="278"/>
      </c>
      <c r="L864" s="1220">
        <f t="shared" si="340"/>
      </c>
      <c r="M864" s="1220">
        <f t="shared" si="154"/>
      </c>
      <c r="N864" s="1220">
        <f t="shared" si="216"/>
      </c>
      <c r="O864" s="1239">
        <f t="shared" si="92"/>
      </c>
      <c r="P864" s="1239">
        <f t="shared" si="123"/>
      </c>
      <c r="Q864" s="1239">
        <f t="shared" si="557"/>
      </c>
      <c r="R864" s="1239">
        <f t="shared" si="61"/>
      </c>
      <c r="S864" s="1240">
        <f t="shared" si="309"/>
      </c>
      <c r="T864" s="1270">
        <v>0.0209</v>
      </c>
      <c r="U864" s="1277">
        <v>72</v>
      </c>
      <c r="V864" s="1220">
        <f t="shared" si="371"/>
      </c>
      <c r="W864" s="1221">
        <v>45867</v>
      </c>
      <c r="X864" s="1221">
        <v>465</v>
      </c>
      <c r="Y864" s="1221">
        <v>146</v>
      </c>
      <c r="Z864" s="1221">
        <v>455</v>
      </c>
      <c r="AA864" s="1221">
        <v>54</v>
      </c>
      <c r="AB864" s="1221">
        <v>5</v>
      </c>
      <c r="AC864" s="1221">
        <v>1</v>
      </c>
      <c r="AD864" s="1221">
        <v>65</v>
      </c>
      <c r="AE864" s="1220">
        <f t="shared" si="185"/>
      </c>
      <c r="AF864" s="1220">
        <f t="shared" si="247"/>
      </c>
      <c r="AG864" s="1241" t="s">
        <v>756</v>
      </c>
      <c r="AH864" s="1273" t="s">
        <v>742</v>
      </c>
      <c r="AI864" s="1273">
        <v>21</v>
      </c>
    </row>
    <row customHeight="true" ht="18.452380952380953" r="865">
      <c r="A865" s="1297"/>
      <c r="B865" s="1321" t="s">
        <v>772</v>
      </c>
      <c r="C865" s="1259" t="s">
        <v>767</v>
      </c>
      <c r="D865" s="1262">
        <f t="shared" si="526"/>
      </c>
      <c r="E865" s="1275">
        <v>975.36</v>
      </c>
      <c r="F865" s="1275">
        <v>2304.39</v>
      </c>
      <c r="G865" s="1316">
        <v>2</v>
      </c>
      <c r="H865" s="1313">
        <v>2</v>
      </c>
      <c r="I865" s="1265">
        <v>3447.25999999998</v>
      </c>
      <c r="J865" s="1220">
        <f t="shared" si="30"/>
      </c>
      <c r="K865" s="1220">
        <f t="shared" si="278"/>
      </c>
      <c r="L865" s="1220">
        <f t="shared" si="340"/>
      </c>
      <c r="M865" s="1220">
        <f t="shared" si="154"/>
      </c>
      <c r="N865" s="1220">
        <f t="shared" si="216"/>
      </c>
      <c r="O865" s="1239">
        <f t="shared" si="92"/>
      </c>
      <c r="P865" s="1239">
        <f t="shared" si="123"/>
      </c>
      <c r="Q865" s="1239">
        <f t="shared" si="557"/>
      </c>
      <c r="R865" s="1239">
        <f t="shared" si="61"/>
      </c>
      <c r="S865" s="1240">
        <f t="shared" si="309"/>
      </c>
      <c r="T865" s="1270">
        <v>0.0159</v>
      </c>
      <c r="U865" s="1277">
        <v>68</v>
      </c>
      <c r="V865" s="1220">
        <f t="shared" si="371"/>
      </c>
      <c r="W865" s="1221">
        <v>47228</v>
      </c>
      <c r="X865" s="1221">
        <v>915</v>
      </c>
      <c r="Y865" s="1221">
        <v>138</v>
      </c>
      <c r="Z865" s="1221">
        <v>950</v>
      </c>
      <c r="AA865" s="1221">
        <v>48</v>
      </c>
      <c r="AB865" s="1221">
        <v>6</v>
      </c>
      <c r="AC865" s="1221">
        <v>1</v>
      </c>
      <c r="AD865" s="1221">
        <v>62</v>
      </c>
      <c r="AE865" s="1220">
        <f t="shared" si="185"/>
      </c>
      <c r="AF865" s="1220">
        <f t="shared" si="247"/>
      </c>
      <c r="AG865" s="1241" t="s">
        <v>756</v>
      </c>
      <c r="AH865" s="1273" t="s">
        <v>742</v>
      </c>
      <c r="AI865" s="1273">
        <v>20</v>
      </c>
    </row>
    <row customHeight="true" ht="18.452380952380953" r="866">
      <c r="A866" s="1297"/>
      <c r="B866" s="1321" t="s">
        <v>772</v>
      </c>
      <c r="C866" s="1259" t="s">
        <v>768</v>
      </c>
      <c r="D866" s="1262">
        <f t="shared" si="526"/>
      </c>
      <c r="E866" s="1275">
        <v>332.02</v>
      </c>
      <c r="F866" s="1275">
        <v>878.45</v>
      </c>
      <c r="G866" s="1313">
        <v>4</v>
      </c>
      <c r="H866" s="1313">
        <v>3</v>
      </c>
      <c r="I866" s="1265">
        <v>6428.570000000007</v>
      </c>
      <c r="J866" s="1220">
        <f t="shared" si="30"/>
      </c>
      <c r="K866" s="1220">
        <f t="shared" si="278"/>
      </c>
      <c r="L866" s="1220">
        <f t="shared" si="340"/>
      </c>
      <c r="M866" s="1220">
        <f t="shared" si="154"/>
      </c>
      <c r="N866" s="1220">
        <f t="shared" si="216"/>
      </c>
      <c r="O866" s="1239">
        <f t="shared" si="92"/>
      </c>
      <c r="P866" s="1239">
        <f t="shared" si="123"/>
      </c>
      <c r="Q866" s="1239">
        <f t="shared" si="557"/>
      </c>
      <c r="R866" s="1239">
        <f t="shared" si="61"/>
      </c>
      <c r="S866" s="1240">
        <f t="shared" si="309"/>
      </c>
      <c r="T866" s="1270">
        <v>0.0192</v>
      </c>
      <c r="U866" s="1277">
        <v>68</v>
      </c>
      <c r="V866" s="1220">
        <f t="shared" si="371"/>
      </c>
      <c r="W866" s="1277">
        <v>21039</v>
      </c>
      <c r="X866" s="1221">
        <v>486</v>
      </c>
      <c r="Y866" s="1221">
        <v>63</v>
      </c>
      <c r="Z866" s="1221">
        <v>520</v>
      </c>
      <c r="AA866" s="1221">
        <v>58</v>
      </c>
      <c r="AB866" s="1221">
        <v>3</v>
      </c>
      <c r="AC866" s="1221">
        <v>2</v>
      </c>
      <c r="AD866" s="1221">
        <v>33</v>
      </c>
      <c r="AE866" s="1220">
        <f t="shared" si="185"/>
      </c>
      <c r="AF866" s="1220">
        <f t="shared" si="247"/>
      </c>
      <c r="AG866" s="1241" t="s">
        <v>756</v>
      </c>
      <c r="AH866" s="1273" t="s">
        <v>742</v>
      </c>
      <c r="AI866" s="1273">
        <v>10</v>
      </c>
    </row>
    <row customHeight="true" ht="18.452380952380953" r="867">
      <c r="A867" s="1297"/>
      <c r="B867" s="1280" t="s">
        <v>746</v>
      </c>
      <c r="C867" s="1280"/>
      <c r="D867" s="1281">
        <f>SUM(D863:D866)</f>
      </c>
      <c r="E867" s="1282">
        <f>SUM(E863:E866)</f>
      </c>
      <c r="F867" s="1282">
        <f>SUM(F863:F866)</f>
      </c>
      <c r="G867" s="1317">
        <f>SUM(G863:G866)</f>
      </c>
      <c r="H867" s="1317">
        <f>SUM(H863:H866)</f>
      </c>
      <c r="I867" s="1282">
        <f>SUM(I863:I866)</f>
      </c>
      <c r="J867" s="1284">
        <f t="shared" si="30"/>
      </c>
      <c r="K867" s="1284">
        <f t="shared" si="278"/>
      </c>
      <c r="L867" s="1284">
        <f t="shared" si="340"/>
      </c>
      <c r="M867" s="1284">
        <f t="shared" si="154"/>
      </c>
      <c r="N867" s="1284">
        <f t="shared" si="216"/>
      </c>
      <c r="O867" s="1285">
        <f t="shared" si="92"/>
      </c>
      <c r="P867" s="1285">
        <f t="shared" si="123"/>
      </c>
      <c r="Q867" s="1285">
        <f t="shared" si="557"/>
      </c>
      <c r="R867" s="1285">
        <f t="shared" si="61"/>
      </c>
      <c r="S867" s="1286">
        <f t="shared" si="309"/>
      </c>
      <c r="T867" s="1285">
        <f>AVERAGE(T863:T866)</f>
      </c>
      <c r="U867" s="1287">
        <f>AVERAGE(U863:U866)</f>
      </c>
      <c r="V867" s="1287">
        <f t="shared" si="371"/>
      </c>
      <c r="W867" s="1242">
        <f>SUM(W863:W866)</f>
      </c>
      <c r="X867" s="1242">
        <f>SUM(X863:X866)</f>
      </c>
      <c r="Y867" s="1242">
        <f>SUM(Y863:Y866)</f>
      </c>
      <c r="Z867" s="1242">
        <f>SUM(Z863:Z866)</f>
      </c>
      <c r="AA867" s="1242">
        <f>SUM(AA863:AA866)</f>
      </c>
      <c r="AB867" s="1242">
        <f>SUM(AB863:AB866)</f>
      </c>
      <c r="AC867" s="1242">
        <f>SUM(AC863:AC866)</f>
      </c>
      <c r="AD867" s="1242">
        <f>SUM(AD863:AD866)</f>
      </c>
      <c r="AE867" s="1284">
        <f t="shared" si="185"/>
      </c>
      <c r="AF867" s="1288">
        <f t="shared" si="247"/>
      </c>
      <c r="AG867" s="1289"/>
      <c r="AH867" s="1289"/>
      <c r="AI867" s="1242">
        <f>SUM(AI863:AI866)</f>
      </c>
    </row>
    <row customHeight="true" ht="18.452380952380953" r="868">
      <c r="A868" s="1297"/>
      <c r="B868" s="1201" t="s">
        <v>769</v>
      </c>
      <c r="C868" s="1201"/>
      <c r="D868" s="1290">
        <f>D852+D847+D862+D857+D867</f>
      </c>
      <c r="E868" s="1291">
        <f>E852+E847+E862+E857+E867</f>
      </c>
      <c r="F868" s="1291">
        <f>F852+F847+F862+F857+F867</f>
      </c>
      <c r="G868" s="1294">
        <f>G852+G847+G862+G857+G867</f>
      </c>
      <c r="H868" s="1294">
        <f>H852+H847+H862+H857+H867</f>
      </c>
      <c r="I868" s="1291">
        <f>I852+I847+I862+I857+I867</f>
      </c>
      <c r="J868" s="1292">
        <f t="shared" si="30"/>
      </c>
      <c r="K868" s="1292">
        <f t="shared" si="278"/>
      </c>
      <c r="L868" s="1292">
        <f t="shared" si="340"/>
      </c>
      <c r="M868" s="1292">
        <f t="shared" si="154"/>
      </c>
      <c r="N868" s="1292">
        <f t="shared" si="216"/>
      </c>
      <c r="O868" s="1293">
        <f t="shared" si="92"/>
      </c>
      <c r="P868" s="1293">
        <f t="shared" si="123"/>
      </c>
      <c r="Q868" s="1293">
        <f t="shared" si="557"/>
      </c>
      <c r="R868" s="1293">
        <f t="shared" si="61"/>
      </c>
      <c r="S868" s="1294">
        <f t="shared" si="309"/>
      </c>
      <c r="T868" s="1292">
        <f>(T852+T847+T862+T857+T867)/5</f>
      </c>
      <c r="U868" s="1292">
        <f>(U852+U847+U862+U857+U867)/5</f>
      </c>
      <c r="V868" s="1292">
        <f>(V852+V847+V862+V857+V867)/5</f>
      </c>
      <c r="W868" s="1291">
        <f>W852+W847+W862+W857+W867</f>
      </c>
      <c r="X868" s="1291">
        <f>X852+X847+X862+X857+X867</f>
      </c>
      <c r="Y868" s="1291">
        <f>Y852+Y847+Y862+Y857+Y867</f>
      </c>
      <c r="Z868" s="1291">
        <f>Z852+Z847+Z862+Z857+Z867</f>
      </c>
      <c r="AA868" s="1291">
        <f>AA852+AA847+AA862+AA857+AA867</f>
      </c>
      <c r="AB868" s="1291">
        <f>AB852+AB847+AB862+AB857+AB867</f>
      </c>
      <c r="AC868" s="1291">
        <f>AC852+AC847+AC862+AC857+AC867</f>
      </c>
      <c r="AD868" s="1291">
        <f>AD852+AD847+AD862+AD857+AD867</f>
      </c>
      <c r="AE868" s="1292">
        <f t="shared" si="185"/>
      </c>
      <c r="AF868" s="1295">
        <f t="shared" si="247"/>
      </c>
      <c r="AG868" s="1296"/>
      <c r="AH868" s="1296"/>
      <c r="AI868" s="1291">
        <f>AI852+AI847+AI862+AI857+AI867</f>
      </c>
    </row>
    <row r="869">
      <c r="A869" s="1322"/>
      <c r="B869" s="1322"/>
      <c r="C869" s="1322"/>
      <c r="E869" s="1322"/>
      <c r="F869" s="1322"/>
      <c r="G869" s="1323">
        <f>G870-G868</f>
      </c>
      <c r="H869" s="1323"/>
      <c r="I869" s="1323">
        <f>I870-I868</f>
      </c>
      <c r="J869" s="1322"/>
      <c r="K869" s="1322"/>
      <c r="L869" s="1322"/>
      <c r="M869" s="1322"/>
      <c r="N869" s="1322"/>
      <c r="O869" s="1322"/>
      <c r="P869" s="1322"/>
      <c r="Q869" s="1322"/>
      <c r="R869" s="1322"/>
      <c r="S869" s="1322"/>
      <c r="T869" s="1322"/>
      <c r="U869" s="1322"/>
      <c r="V869" s="1322"/>
      <c r="W869" s="1322"/>
      <c r="X869" s="1322"/>
      <c r="Y869" s="1322"/>
      <c r="Z869" s="1322"/>
      <c r="AA869" s="1322"/>
      <c r="AB869" s="1322"/>
      <c r="AC869" s="1322"/>
      <c r="AD869" s="1322"/>
      <c r="AE869" s="1322"/>
      <c r="AF869" s="1322"/>
      <c r="AG869" s="1322"/>
      <c r="AH869" s="1322"/>
      <c r="AI869" s="1324">
        <f>AI870-AI868</f>
      </c>
    </row>
    <row r="870">
      <c r="A870" s="1322"/>
      <c r="B870" s="1322"/>
      <c r="C870" s="1322"/>
      <c r="D870" s="1322"/>
      <c r="E870" s="1322"/>
      <c r="F870" s="1322"/>
      <c r="G870" s="1325" cm="1">
        <f t="array" ref="G870:G870">IMPORTRANGE("https://meimeiwangluo.feishu.cn/sheets/Sgl9soiuNhw97btSf20cZqcFnGh","'Sheet1'!E1")</f>
      </c>
      <c r="H870" s="1325"/>
      <c r="I870" s="1323" cm="1">
        <f t="array" ref="I870:I870">IMPORTRANGE("https://meimeiwangluo.feishu.cn/sheets/Sgl9soiuNhw97btSf20cZqcFnGh","'Sheet1'!F1")</f>
      </c>
      <c r="J870" s="1322"/>
      <c r="K870" s="1322"/>
      <c r="L870" s="1322"/>
      <c r="M870" s="1322"/>
      <c r="N870" s="1322"/>
      <c r="O870" s="1322"/>
      <c r="P870" s="1322"/>
      <c r="Q870" s="1322"/>
      <c r="R870" s="1322"/>
      <c r="S870" s="1322"/>
      <c r="T870" s="1322"/>
      <c r="U870" s="1322"/>
      <c r="V870" s="1322"/>
      <c r="W870" s="1322"/>
      <c r="X870" s="1322"/>
      <c r="Y870" s="1322"/>
      <c r="Z870" s="1326"/>
      <c r="AA870" s="1322"/>
      <c r="AB870" s="1322"/>
      <c r="AC870" s="1322"/>
      <c r="AD870" s="1322"/>
      <c r="AE870" s="1322"/>
      <c r="AF870" s="1322"/>
      <c r="AG870" s="1322"/>
      <c r="AH870" s="1322"/>
      <c r="AI870" s="1327">
        <v>462</v>
      </c>
    </row>
    <row r="871">
      <c r="D871" s="1322"/>
      <c r="E871" s="1322"/>
      <c r="F871" s="1322"/>
      <c r="AI871" s="1328"/>
    </row>
  </sheetData>
  <autoFilter ref="A1:AI873"/>
  <mergeCells>
    <mergeCell ref="B745:C745"/>
    <mergeCell ref="A703:A728"/>
    <mergeCell ref="B727:C727"/>
    <mergeCell ref="B728:C728"/>
    <mergeCell ref="B722:C722"/>
    <mergeCell ref="B718:C718"/>
    <mergeCell ref="B713:C713"/>
    <mergeCell ref="B707:C707"/>
    <mergeCell ref="N701:AH701"/>
    <mergeCell ref="D701:M701"/>
    <mergeCell ref="B701:C701"/>
    <mergeCell ref="A701:A702"/>
    <mergeCell ref="B672:C672"/>
    <mergeCell ref="B671:C671"/>
    <mergeCell ref="B667:C667"/>
    <mergeCell ref="B662:C662"/>
    <mergeCell ref="B657:C657"/>
    <mergeCell ref="B652:C652"/>
    <mergeCell ref="A647:A672"/>
    <mergeCell ref="N645:AH645"/>
    <mergeCell ref="D645:M645"/>
    <mergeCell ref="B645:C645"/>
    <mergeCell ref="A645:A646"/>
    <mergeCell ref="B644:C644"/>
    <mergeCell ref="B643:C643"/>
    <mergeCell ref="B639:C639"/>
    <mergeCell ref="B634:C634"/>
    <mergeCell ref="B629:C629"/>
    <mergeCell ref="B624:C624"/>
    <mergeCell ref="A619:A644"/>
    <mergeCell ref="N617:AH617"/>
    <mergeCell ref="D617:M617"/>
    <mergeCell ref="B617:C617"/>
    <mergeCell ref="A617:A618"/>
    <mergeCell ref="N589:AH589"/>
    <mergeCell ref="D589:M589"/>
    <mergeCell ref="B589:C589"/>
    <mergeCell ref="A589:A590"/>
    <mergeCell ref="B588:C588"/>
    <mergeCell ref="B587:C587"/>
    <mergeCell ref="B582:C582"/>
    <mergeCell ref="B577:C577"/>
    <mergeCell ref="B572:C572"/>
    <mergeCell ref="B567:C567"/>
    <mergeCell ref="A563:A588"/>
    <mergeCell ref="B561:C561"/>
    <mergeCell ref="A561:A562"/>
    <mergeCell ref="D561:M561"/>
    <mergeCell ref="N561:AH561"/>
    <mergeCell ref="B560:C560"/>
    <mergeCell ref="B559:C559"/>
    <mergeCell ref="A535:A560"/>
    <mergeCell ref="B554:C554"/>
    <mergeCell ref="A507:A532"/>
    <mergeCell ref="B512:C512"/>
    <mergeCell ref="B517:C517"/>
    <mergeCell ref="B522:C522"/>
    <mergeCell ref="B527:C527"/>
    <mergeCell ref="B531:C531"/>
    <mergeCell ref="B532:C532"/>
    <mergeCell ref="B505:C505"/>
    <mergeCell ref="A505:A506"/>
    <mergeCell ref="D505:M505"/>
    <mergeCell ref="N505:AH505"/>
    <mergeCell ref="B476:C476"/>
    <mergeCell ref="B475:C475"/>
    <mergeCell ref="B470:C470"/>
    <mergeCell ref="B465:C465"/>
    <mergeCell ref="B460:C460"/>
    <mergeCell ref="B455:C455"/>
    <mergeCell ref="A451:A476"/>
    <mergeCell ref="B449:C449"/>
    <mergeCell ref="A449:A450"/>
    <mergeCell ref="D449:M449"/>
    <mergeCell ref="N449:AH449"/>
    <mergeCell ref="B442:C442"/>
    <mergeCell ref="B437:C437"/>
    <mergeCell ref="B432:C432"/>
    <mergeCell ref="B427:C427"/>
    <mergeCell ref="B421:C421"/>
    <mergeCell ref="A421:A422"/>
    <mergeCell ref="D421:M421"/>
    <mergeCell ref="N421:AH421"/>
    <mergeCell ref="A311:A336"/>
    <mergeCell ref="B316:C316"/>
    <mergeCell ref="B321:C321"/>
    <mergeCell ref="B326:C326"/>
    <mergeCell ref="B331:C331"/>
    <mergeCell ref="B335:C335"/>
    <mergeCell ref="B336:C336"/>
    <mergeCell ref="A115:A140"/>
    <mergeCell ref="B130:C130"/>
    <mergeCell ref="B134:C134"/>
    <mergeCell ref="B139:C139"/>
    <mergeCell ref="B140:C140"/>
    <mergeCell ref="B124:C124"/>
    <mergeCell ref="B119:C119"/>
    <mergeCell ref="N113:AH113"/>
    <mergeCell ref="D113:M113"/>
    <mergeCell ref="A113:A114"/>
    <mergeCell ref="B113:C113"/>
    <mergeCell ref="B91:C91"/>
    <mergeCell ref="N85:AH85"/>
    <mergeCell ref="D85:M85"/>
    <mergeCell ref="A85:A86"/>
    <mergeCell ref="B85:C85"/>
    <mergeCell ref="B84:C84"/>
    <mergeCell ref="B83:C83"/>
    <mergeCell ref="B79:C79"/>
    <mergeCell ref="B75:C75"/>
    <mergeCell ref="A59:A84"/>
    <mergeCell ref="A3:A28"/>
    <mergeCell ref="B27:C27"/>
    <mergeCell ref="B28:C28"/>
    <mergeCell ref="N1:AH1"/>
    <mergeCell ref="D1:M1"/>
    <mergeCell ref="A1:A2"/>
    <mergeCell ref="B1:C1"/>
    <mergeCell ref="B7:C7"/>
    <mergeCell ref="B12:C12"/>
    <mergeCell ref="B21:C21"/>
    <mergeCell ref="B18:C18"/>
    <mergeCell ref="N29:AH29"/>
    <mergeCell ref="D29:M29"/>
    <mergeCell ref="A29:A30"/>
    <mergeCell ref="B29:C29"/>
    <mergeCell ref="A31:A56"/>
    <mergeCell ref="B35:C35"/>
    <mergeCell ref="B40:C40"/>
    <mergeCell ref="B45:C45"/>
    <mergeCell ref="B50:C50"/>
    <mergeCell ref="B55:C55"/>
    <mergeCell ref="B56:C56"/>
    <mergeCell ref="N57:AH57"/>
    <mergeCell ref="D57:M57"/>
    <mergeCell ref="A57:A58"/>
    <mergeCell ref="B57:C57"/>
    <mergeCell ref="B64:C64"/>
    <mergeCell ref="B69:C69"/>
    <mergeCell ref="B112:C112"/>
    <mergeCell ref="B111:C111"/>
    <mergeCell ref="A87:A112"/>
    <mergeCell ref="B106:C106"/>
    <mergeCell ref="B101:C101"/>
    <mergeCell ref="B96:C96"/>
    <mergeCell ref="N141:AH141"/>
    <mergeCell ref="D141:M141"/>
    <mergeCell ref="A141:A142"/>
    <mergeCell ref="B141:C141"/>
    <mergeCell ref="A143:A168"/>
    <mergeCell ref="B147:C147"/>
    <mergeCell ref="B152:C152"/>
    <mergeCell ref="B157:C157"/>
    <mergeCell ref="B162:C162"/>
    <mergeCell ref="B167:C167"/>
    <mergeCell ref="B168:C168"/>
    <mergeCell ref="N169:AH169"/>
    <mergeCell ref="D169:M169"/>
    <mergeCell ref="A169:A170"/>
    <mergeCell ref="B169:C169"/>
    <mergeCell ref="A171:A196"/>
    <mergeCell ref="B175:C175"/>
    <mergeCell ref="B180:C180"/>
    <mergeCell ref="B185:C185"/>
    <mergeCell ref="B190:C190"/>
    <mergeCell ref="B195:C195"/>
    <mergeCell ref="B196:C196"/>
    <mergeCell ref="N197:AH197"/>
    <mergeCell ref="D197:M197"/>
    <mergeCell ref="A197:A198"/>
    <mergeCell ref="B197:C197"/>
    <mergeCell ref="A199:A224"/>
    <mergeCell ref="B203:C203"/>
    <mergeCell ref="B208:C208"/>
    <mergeCell ref="B213:C213"/>
    <mergeCell ref="B218:C218"/>
    <mergeCell ref="B223:C223"/>
    <mergeCell ref="B224:C224"/>
    <mergeCell ref="A255:A280"/>
    <mergeCell ref="B279:C279"/>
    <mergeCell ref="B280:C280"/>
    <mergeCell ref="B273:C273"/>
    <mergeCell ref="B269:C269"/>
    <mergeCell ref="B264:C264"/>
    <mergeCell ref="B259:C259"/>
    <mergeCell ref="B253:C253"/>
    <mergeCell ref="A253:A254"/>
    <mergeCell ref="D253:M253"/>
    <mergeCell ref="N253:AH253"/>
    <mergeCell ref="B225:C225"/>
    <mergeCell ref="A225:A226"/>
    <mergeCell ref="D225:M225"/>
    <mergeCell ref="N225:AH225"/>
    <mergeCell ref="A227:A252"/>
    <mergeCell ref="B231:C231"/>
    <mergeCell ref="B236:C236"/>
    <mergeCell ref="B241:C241"/>
    <mergeCell ref="B246:C246"/>
    <mergeCell ref="B251:C251"/>
    <mergeCell ref="B252:C252"/>
    <mergeCell ref="B281:C281"/>
    <mergeCell ref="A281:A282"/>
    <mergeCell ref="D281:M281"/>
    <mergeCell ref="N281:AH281"/>
    <mergeCell ref="A283:A308"/>
    <mergeCell ref="B287:C287"/>
    <mergeCell ref="B292:C292"/>
    <mergeCell ref="B297:C297"/>
    <mergeCell ref="B302:C302"/>
    <mergeCell ref="B307:C307"/>
    <mergeCell ref="B308:C308"/>
    <mergeCell ref="B309:C309"/>
    <mergeCell ref="A309:A310"/>
    <mergeCell ref="D309:M309"/>
    <mergeCell ref="N309:AH309"/>
    <mergeCell ref="B337:C337"/>
    <mergeCell ref="A337:A338"/>
    <mergeCell ref="D337:M337"/>
    <mergeCell ref="N337:AH337"/>
    <mergeCell ref="A339:A364"/>
    <mergeCell ref="B343:C343"/>
    <mergeCell ref="B348:C348"/>
    <mergeCell ref="B353:C353"/>
    <mergeCell ref="B358:C358"/>
    <mergeCell ref="B363:C363"/>
    <mergeCell ref="B364:C364"/>
    <mergeCell ref="B365:C365"/>
    <mergeCell ref="A365:A366"/>
    <mergeCell ref="D365:M365"/>
    <mergeCell ref="N365:AH365"/>
    <mergeCell ref="A367:A392"/>
    <mergeCell ref="B371:C371"/>
    <mergeCell ref="B376:C376"/>
    <mergeCell ref="B381:C381"/>
    <mergeCell ref="B386:C386"/>
    <mergeCell ref="B391:C391"/>
    <mergeCell ref="B392:C392"/>
    <mergeCell ref="B393:C393"/>
    <mergeCell ref="A393:A394"/>
    <mergeCell ref="D393:M393"/>
    <mergeCell ref="N393:AH393"/>
    <mergeCell ref="B420:C420"/>
    <mergeCell ref="B419:C419"/>
    <mergeCell ref="B415:C415"/>
    <mergeCell ref="B410:C410"/>
    <mergeCell ref="B405:C405"/>
    <mergeCell ref="B400:C400"/>
    <mergeCell ref="A395:A420"/>
    <mergeCell ref="A423:A448"/>
    <mergeCell ref="B447:C447"/>
    <mergeCell ref="B448:C448"/>
    <mergeCell ref="B477:C477"/>
    <mergeCell ref="A477:A478"/>
    <mergeCell ref="D477:M477"/>
    <mergeCell ref="N477:AH477"/>
    <mergeCell ref="A479:A504"/>
    <mergeCell ref="B483:C483"/>
    <mergeCell ref="B488:C488"/>
    <mergeCell ref="B493:C493"/>
    <mergeCell ref="B498:C498"/>
    <mergeCell ref="B503:C503"/>
    <mergeCell ref="B504:C504"/>
    <mergeCell ref="B533:C533"/>
    <mergeCell ref="A533:A534"/>
    <mergeCell ref="D533:M533"/>
    <mergeCell ref="N533:AH533"/>
    <mergeCell ref="B539:C539"/>
    <mergeCell ref="B544:C544"/>
    <mergeCell ref="B549:C549"/>
    <mergeCell ref="A591:A616"/>
    <mergeCell ref="B596:C596"/>
    <mergeCell ref="B601:C601"/>
    <mergeCell ref="B606:C606"/>
    <mergeCell ref="B611:C611"/>
    <mergeCell ref="B615:C615"/>
    <mergeCell ref="B616:C616"/>
    <mergeCell ref="N673:AH673"/>
    <mergeCell ref="D673:M673"/>
    <mergeCell ref="B673:C673"/>
    <mergeCell ref="A673:A674"/>
    <mergeCell ref="B679:C679"/>
    <mergeCell ref="B685:C685"/>
    <mergeCell ref="A675:A700"/>
    <mergeCell ref="B690:C690"/>
    <mergeCell ref="B695:C695"/>
    <mergeCell ref="B699:C699"/>
    <mergeCell ref="B700:C700"/>
    <mergeCell ref="N729:AH729"/>
    <mergeCell ref="D729:M729"/>
    <mergeCell ref="B729:C729"/>
    <mergeCell ref="A729:A730"/>
    <mergeCell ref="B735:C735"/>
    <mergeCell ref="B740:C740"/>
    <mergeCell ref="A731:A756"/>
    <mergeCell ref="B750:C750"/>
    <mergeCell ref="B755:C755"/>
    <mergeCell ref="B756:C756"/>
    <mergeCell ref="N757:AH757"/>
    <mergeCell ref="D757:M757"/>
    <mergeCell ref="B757:C757"/>
    <mergeCell ref="A757:A758"/>
    <mergeCell ref="A759:A784"/>
    <mergeCell ref="B763:C763"/>
    <mergeCell ref="B768:C768"/>
    <mergeCell ref="B773:C773"/>
    <mergeCell ref="B778:C778"/>
    <mergeCell ref="B783:C783"/>
    <mergeCell ref="B784:C784"/>
    <mergeCell ref="N785:AH785"/>
    <mergeCell ref="D785:M785"/>
    <mergeCell ref="B785:C785"/>
    <mergeCell ref="A785:A786"/>
    <mergeCell ref="A787:A812"/>
    <mergeCell ref="B791:C791"/>
    <mergeCell ref="B796:C796"/>
    <mergeCell ref="B801:C801"/>
    <mergeCell ref="B806:C806"/>
    <mergeCell ref="B811:C811"/>
    <mergeCell ref="B812:C812"/>
    <mergeCell ref="N813:AH813"/>
    <mergeCell ref="D813:M813"/>
    <mergeCell ref="B813:C813"/>
    <mergeCell ref="A813:A814"/>
    <mergeCell ref="A815:A840"/>
    <mergeCell ref="B819:C819"/>
    <mergeCell ref="B824:C824"/>
    <mergeCell ref="B829:C829"/>
    <mergeCell ref="B834:C834"/>
    <mergeCell ref="B839:C839"/>
    <mergeCell ref="B840:C840"/>
    <mergeCell ref="N841:AH841"/>
    <mergeCell ref="D841:M841"/>
    <mergeCell ref="B841:C841"/>
    <mergeCell ref="A841:A842"/>
    <mergeCell ref="A843:A868"/>
    <mergeCell ref="B847:C847"/>
    <mergeCell ref="B852:C852"/>
    <mergeCell ref="B857:C857"/>
    <mergeCell ref="B862:C862"/>
    <mergeCell ref="B867:C867"/>
    <mergeCell ref="B868:C868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22" min="22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31" min="31" style="0" width="11.211267605633802"/>
  </cols>
  <sheetData>
    <row r="1">
      <c r="A1" s="1329" t="s">
        <v>807</v>
      </c>
      <c r="B1" s="1329" t="s">
        <v>808</v>
      </c>
      <c r="C1" s="1329"/>
      <c r="D1" s="1330" t="s">
        <v>809</v>
      </c>
      <c r="E1" s="1330"/>
      <c r="F1" s="1330"/>
      <c r="G1" s="1330"/>
      <c r="H1" s="1330"/>
      <c r="I1" s="1330"/>
      <c r="J1" s="1330"/>
      <c r="K1" s="1330"/>
      <c r="L1" s="1330"/>
      <c r="M1" s="1330"/>
      <c r="N1" s="1331" t="s">
        <v>810</v>
      </c>
      <c r="O1" s="1331"/>
      <c r="P1" s="1331"/>
      <c r="Q1" s="1331"/>
      <c r="R1" s="1331"/>
      <c r="S1" s="1331"/>
      <c r="T1" s="1331"/>
      <c r="U1" s="1331"/>
      <c r="V1" s="1331"/>
      <c r="W1" s="1331"/>
      <c r="X1" s="1331"/>
      <c r="Y1" s="1331"/>
      <c r="Z1" s="1331"/>
      <c r="AA1" s="1331"/>
      <c r="AB1" s="1331"/>
      <c r="AC1" s="1331"/>
      <c r="AD1" s="1331"/>
      <c r="AE1" s="1331"/>
      <c r="AF1" s="1331"/>
      <c r="AG1" s="1331"/>
      <c r="AH1" s="1331"/>
      <c r="AI1" s="1332"/>
    </row>
    <row r="2">
      <c r="A2" s="1329"/>
      <c r="B2" s="1329" t="s">
        <v>811</v>
      </c>
      <c r="C2" s="1329" t="s">
        <v>812</v>
      </c>
      <c r="D2" s="1330" t="s">
        <v>813</v>
      </c>
      <c r="E2" s="1330"/>
      <c r="F2" s="1330"/>
      <c r="G2" s="1333" t="s">
        <v>814</v>
      </c>
      <c r="H2" s="1334" t="s">
        <v>815</v>
      </c>
      <c r="I2" s="1335" t="s">
        <v>816</v>
      </c>
      <c r="J2" s="1336" t="s">
        <v>817</v>
      </c>
      <c r="K2" s="1336" t="s">
        <v>818</v>
      </c>
      <c r="L2" s="1337" t="s">
        <v>819</v>
      </c>
      <c r="M2" s="1336" t="s">
        <v>820</v>
      </c>
      <c r="N2" s="1331" t="s">
        <v>821</v>
      </c>
      <c r="O2" s="1338" t="s">
        <v>822</v>
      </c>
      <c r="P2" s="1338" t="s">
        <v>823</v>
      </c>
      <c r="Q2" s="1338" t="s">
        <v>824</v>
      </c>
      <c r="R2" s="1338" t="s">
        <v>825</v>
      </c>
      <c r="S2" s="1339" t="s">
        <v>826</v>
      </c>
      <c r="T2" s="1338" t="s">
        <v>827</v>
      </c>
      <c r="U2" s="1340" t="s">
        <v>828</v>
      </c>
      <c r="V2" s="1331" t="s">
        <v>829</v>
      </c>
      <c r="W2" s="1339" t="s">
        <v>830</v>
      </c>
      <c r="X2" s="1339" t="s">
        <v>831</v>
      </c>
      <c r="Y2" s="1339" t="s">
        <v>832</v>
      </c>
      <c r="Z2" s="1339" t="s">
        <v>833</v>
      </c>
      <c r="AA2" s="1339" t="s">
        <v>834</v>
      </c>
      <c r="AB2" s="1339" t="s">
        <v>835</v>
      </c>
      <c r="AC2" s="1339" t="s">
        <v>836</v>
      </c>
      <c r="AD2" s="1339" t="s">
        <v>837</v>
      </c>
      <c r="AE2" s="1341" t="s">
        <v>838</v>
      </c>
      <c r="AF2" s="1331" t="s">
        <v>839</v>
      </c>
      <c r="AG2" s="1332" t="s">
        <v>840</v>
      </c>
      <c r="AH2" s="1332" t="s">
        <v>841</v>
      </c>
      <c r="AI2" s="1332" t="s">
        <v>842</v>
      </c>
    </row>
    <row r="3">
      <c r="A3" s="1342" t="s">
        <v>843</v>
      </c>
      <c r="B3" s="1343" t="s">
        <v>844</v>
      </c>
      <c r="C3" s="1344" t="s">
        <v>845</v>
      </c>
      <c r="D3" s="1345">
        <v>2280.43</v>
      </c>
      <c r="E3" s="1345"/>
      <c r="F3" s="1345"/>
      <c r="G3" s="1346">
        <v>2</v>
      </c>
      <c r="H3" s="1346">
        <v>1</v>
      </c>
      <c r="I3" s="1347">
        <v>3346.2</v>
      </c>
      <c r="J3" s="1348">
        <f t="shared" ref="J3:J25" si="0">I3/D3</f>
      </c>
      <c r="K3" s="1348">
        <f t="shared" ref="K3:K25" si="31">D3/G3</f>
      </c>
      <c r="L3" s="1348">
        <f t="shared" ref="L3:L25" si="62">D3/H3</f>
      </c>
      <c r="M3" s="1348">
        <f t="shared" ref="M3:M25" si="93">I3/G3</f>
      </c>
      <c r="N3" s="1349">
        <f t="shared" ref="N3:N25" si="124">D3/X3</f>
      </c>
      <c r="O3" s="1350">
        <f t="shared" ref="O3:O25" si="155">S3/W3*1</f>
      </c>
      <c r="P3" s="1350">
        <f t="shared" ref="P3:P25" si="186">X3/W3</f>
      </c>
      <c r="Q3" s="1350">
        <f t="shared" ref="Q3:Q25" si="217">Z3/W3</f>
      </c>
      <c r="R3" s="1350">
        <f t="shared" ref="R3:R25" si="379">AA3/Z3</f>
      </c>
      <c r="S3" s="1351">
        <f t="shared" ref="S3:S25" si="410">Y3/T3</f>
      </c>
      <c r="T3" s="1352">
        <v>0.0183</v>
      </c>
      <c r="U3" s="1353">
        <v>19</v>
      </c>
      <c r="V3" s="1349">
        <f t="shared" ref="V3:V24" si="441">(D3/W3)*1000</f>
      </c>
      <c r="W3" s="1354">
        <v>30458</v>
      </c>
      <c r="X3" s="1351">
        <v>1927</v>
      </c>
      <c r="Y3" s="1351">
        <v>157</v>
      </c>
      <c r="Z3" s="1351">
        <v>2035</v>
      </c>
      <c r="AA3" s="1351">
        <v>50</v>
      </c>
      <c r="AB3" s="1351">
        <v>6</v>
      </c>
      <c r="AC3" s="1351">
        <v>2</v>
      </c>
      <c r="AD3" s="1354">
        <v>27</v>
      </c>
      <c r="AE3" s="1355">
        <f t="shared" ref="AE3:AE11" si="472">D3/Z3</f>
      </c>
      <c r="AF3" s="1349">
        <f t="shared" ref="AF3:AF25" si="505">AI3*1000/D3</f>
      </c>
      <c r="AG3" s="1356" t="s">
        <v>846</v>
      </c>
      <c r="AH3" s="1357" t="s">
        <v>847</v>
      </c>
      <c r="AI3" s="1357">
        <v>22</v>
      </c>
    </row>
    <row r="4">
      <c r="A4" s="1342"/>
      <c r="B4" s="1343" t="s">
        <v>844</v>
      </c>
      <c r="C4" s="1343" t="s">
        <v>848</v>
      </c>
      <c r="D4" s="1345">
        <v>2819.57</v>
      </c>
      <c r="E4" s="1345"/>
      <c r="F4" s="1345"/>
      <c r="G4" s="1346">
        <v>4</v>
      </c>
      <c r="H4" s="1346">
        <v>4</v>
      </c>
      <c r="I4" s="1347">
        <v>8957.529999999999</v>
      </c>
      <c r="J4" s="1348">
        <f t="shared" si="0"/>
      </c>
      <c r="K4" s="1358">
        <f t="shared" si="31"/>
      </c>
      <c r="L4" s="1348">
        <f t="shared" si="62"/>
      </c>
      <c r="M4" s="1358">
        <f t="shared" si="93"/>
      </c>
      <c r="N4" s="1349">
        <f t="shared" si="124"/>
      </c>
      <c r="O4" s="1350">
        <f t="shared" si="155"/>
      </c>
      <c r="P4" s="1350">
        <f t="shared" si="186"/>
      </c>
      <c r="Q4" s="1350">
        <f t="shared" si="217"/>
      </c>
      <c r="R4" s="1350">
        <f t="shared" si="379"/>
      </c>
      <c r="S4" s="1351">
        <f t="shared" si="410"/>
      </c>
      <c r="T4" s="1352">
        <v>0.0161</v>
      </c>
      <c r="U4" s="1353">
        <v>21</v>
      </c>
      <c r="V4" s="1349">
        <f t="shared" si="441"/>
      </c>
      <c r="W4" s="1359">
        <v>37130</v>
      </c>
      <c r="X4" s="1359">
        <v>2373</v>
      </c>
      <c r="Y4" s="1359">
        <v>185</v>
      </c>
      <c r="Z4" s="1359">
        <v>2614</v>
      </c>
      <c r="AA4" s="1359">
        <v>103</v>
      </c>
      <c r="AB4" s="1359">
        <v>7</v>
      </c>
      <c r="AC4" s="1359">
        <v>0</v>
      </c>
      <c r="AD4" s="1353">
        <v>34</v>
      </c>
      <c r="AE4" s="1355">
        <f t="shared" si="472"/>
      </c>
      <c r="AF4" s="1349">
        <f t="shared" si="505"/>
      </c>
      <c r="AG4" s="1356" t="s">
        <v>846</v>
      </c>
      <c r="AH4" s="1357" t="s">
        <v>847</v>
      </c>
      <c r="AI4" s="1357">
        <v>38</v>
      </c>
    </row>
    <row r="5">
      <c r="A5" s="1342"/>
      <c r="B5" s="1343" t="s">
        <v>844</v>
      </c>
      <c r="C5" s="1344" t="s">
        <v>849</v>
      </c>
      <c r="D5" s="1360">
        <v>2700</v>
      </c>
      <c r="E5" s="1360"/>
      <c r="F5" s="1360"/>
      <c r="G5" s="1361">
        <v>2</v>
      </c>
      <c r="H5" s="1361">
        <v>1</v>
      </c>
      <c r="I5" s="1347">
        <v>4543.110000000001</v>
      </c>
      <c r="J5" s="1348">
        <f t="shared" si="0"/>
      </c>
      <c r="K5" s="1348">
        <f t="shared" si="31"/>
      </c>
      <c r="L5" s="1348">
        <f t="shared" si="62"/>
      </c>
      <c r="M5" s="1348">
        <f t="shared" si="93"/>
      </c>
      <c r="N5" s="1362">
        <f t="shared" si="124"/>
      </c>
      <c r="O5" s="1350">
        <f t="shared" si="155"/>
      </c>
      <c r="P5" s="1350">
        <f t="shared" si="186"/>
      </c>
      <c r="Q5" s="1350">
        <f t="shared" si="217"/>
      </c>
      <c r="R5" s="1350">
        <f t="shared" si="379"/>
      </c>
      <c r="S5" s="1351">
        <f t="shared" si="410"/>
      </c>
      <c r="T5" s="1352">
        <v>0.0188</v>
      </c>
      <c r="U5" s="1353">
        <v>26</v>
      </c>
      <c r="V5" s="1349">
        <f t="shared" si="441"/>
      </c>
      <c r="W5" s="1359">
        <v>29122</v>
      </c>
      <c r="X5" s="1359">
        <v>1066</v>
      </c>
      <c r="Y5" s="1359">
        <v>146</v>
      </c>
      <c r="Z5" s="1359">
        <v>1131</v>
      </c>
      <c r="AA5" s="1359">
        <v>104</v>
      </c>
      <c r="AB5" s="1359">
        <v>10</v>
      </c>
      <c r="AC5" s="1359">
        <v>1</v>
      </c>
      <c r="AD5" s="1353">
        <v>23</v>
      </c>
      <c r="AE5" s="1355">
        <f t="shared" si="472"/>
      </c>
      <c r="AF5" s="1349">
        <f t="shared" si="505"/>
      </c>
      <c r="AG5" s="1356" t="s">
        <v>846</v>
      </c>
      <c r="AH5" s="1357" t="s">
        <v>847</v>
      </c>
      <c r="AI5" s="1357">
        <v>30</v>
      </c>
    </row>
    <row customHeight="true" ht="18.452380952380953" r="6">
      <c r="A6" s="1342"/>
      <c r="B6" s="1343" t="s">
        <v>844</v>
      </c>
      <c r="C6" s="1343" t="s">
        <v>850</v>
      </c>
      <c r="D6" s="1360">
        <v>2671.32</v>
      </c>
      <c r="E6" s="1363"/>
      <c r="F6" s="1363"/>
      <c r="G6" s="1361">
        <v>5</v>
      </c>
      <c r="H6" s="1361">
        <v>5</v>
      </c>
      <c r="I6" s="1347">
        <v>10045.039999999997</v>
      </c>
      <c r="J6" s="1348">
        <f t="shared" si="0"/>
      </c>
      <c r="K6" s="1348">
        <f t="shared" si="31"/>
      </c>
      <c r="L6" s="1348">
        <f t="shared" si="62"/>
      </c>
      <c r="M6" s="1348">
        <f t="shared" si="93"/>
      </c>
      <c r="N6" s="1362">
        <f t="shared" si="124"/>
      </c>
      <c r="O6" s="1350">
        <f t="shared" si="155"/>
      </c>
      <c r="P6" s="1350">
        <f t="shared" si="186"/>
      </c>
      <c r="Q6" s="1350">
        <f t="shared" si="217"/>
      </c>
      <c r="R6" s="1350">
        <f t="shared" si="379"/>
      </c>
      <c r="S6" s="1351">
        <f t="shared" si="410"/>
      </c>
      <c r="T6" s="1352">
        <v>0.0212</v>
      </c>
      <c r="U6" s="1353">
        <v>31</v>
      </c>
      <c r="V6" s="1349">
        <f t="shared" si="441"/>
      </c>
      <c r="W6" s="1359">
        <v>23930</v>
      </c>
      <c r="X6" s="1359">
        <v>438</v>
      </c>
      <c r="Y6" s="1359">
        <v>124</v>
      </c>
      <c r="Z6" s="1359">
        <v>482</v>
      </c>
      <c r="AA6" s="1359">
        <v>74</v>
      </c>
      <c r="AB6" s="1359">
        <v>4</v>
      </c>
      <c r="AC6" s="1359">
        <v>0</v>
      </c>
      <c r="AD6" s="1353">
        <v>44</v>
      </c>
      <c r="AE6" s="1355">
        <f t="shared" si="472"/>
      </c>
      <c r="AF6" s="1349">
        <f t="shared" si="505"/>
      </c>
      <c r="AG6" s="1356" t="s">
        <v>846</v>
      </c>
      <c r="AH6" s="1357" t="s">
        <v>847</v>
      </c>
      <c r="AI6" s="1357">
        <v>14</v>
      </c>
    </row>
    <row r="7">
      <c r="A7" s="1342"/>
      <c r="B7" s="1343" t="s">
        <v>844</v>
      </c>
      <c r="C7" s="1344" t="s">
        <v>851</v>
      </c>
      <c r="D7" s="1364">
        <v>2958.55</v>
      </c>
      <c r="E7" s="1365"/>
      <c r="F7" s="1365"/>
      <c r="G7" s="1366">
        <v>4</v>
      </c>
      <c r="H7" s="1361">
        <v>4</v>
      </c>
      <c r="I7" s="1347">
        <v>5694.990000000002</v>
      </c>
      <c r="J7" s="1348">
        <f t="shared" si="0"/>
      </c>
      <c r="K7" s="1348">
        <f t="shared" si="31"/>
      </c>
      <c r="L7" s="1348">
        <f t="shared" si="62"/>
      </c>
      <c r="M7" s="1348">
        <f t="shared" si="93"/>
      </c>
      <c r="N7" s="1362">
        <f t="shared" si="124"/>
      </c>
      <c r="O7" s="1350">
        <f t="shared" si="155"/>
      </c>
      <c r="P7" s="1350">
        <f t="shared" si="186"/>
      </c>
      <c r="Q7" s="1350">
        <f t="shared" si="217"/>
      </c>
      <c r="R7" s="1350">
        <f t="shared" si="379"/>
      </c>
      <c r="S7" s="1351">
        <f t="shared" si="410"/>
      </c>
      <c r="T7" s="1352">
        <v>0.0192</v>
      </c>
      <c r="U7" s="1353">
        <v>35</v>
      </c>
      <c r="V7" s="1349">
        <f t="shared" si="441"/>
      </c>
      <c r="W7" s="1359">
        <v>33015</v>
      </c>
      <c r="X7" s="1359">
        <v>590</v>
      </c>
      <c r="Y7" s="1359">
        <v>174</v>
      </c>
      <c r="Z7" s="1359">
        <v>615</v>
      </c>
      <c r="AA7" s="1359">
        <v>87</v>
      </c>
      <c r="AB7" s="1359">
        <v>15</v>
      </c>
      <c r="AC7" s="1359">
        <v>0</v>
      </c>
      <c r="AD7" s="1353">
        <v>39</v>
      </c>
      <c r="AE7" s="1355">
        <f t="shared" si="472"/>
      </c>
      <c r="AF7" s="1349">
        <f t="shared" si="505"/>
      </c>
      <c r="AG7" s="1356" t="s">
        <v>846</v>
      </c>
      <c r="AH7" s="1357" t="s">
        <v>847</v>
      </c>
      <c r="AI7" s="1357">
        <v>34</v>
      </c>
    </row>
    <row r="8">
      <c r="A8" s="1342"/>
      <c r="B8" s="1367" t="s">
        <v>852</v>
      </c>
      <c r="C8" s="1367"/>
      <c r="D8" s="1368">
        <f>SUM(D3:D7)</f>
      </c>
      <c r="E8" s="1369"/>
      <c r="F8" s="1369"/>
      <c r="G8" s="1368">
        <f>SUM(G3:G7)</f>
      </c>
      <c r="H8" s="1368">
        <f>SUM(H3:H7)</f>
      </c>
      <c r="I8" s="1370">
        <f>SUM(I3:I7)</f>
      </c>
      <c r="J8" s="1370">
        <f t="shared" si="0"/>
      </c>
      <c r="K8" s="1370">
        <f t="shared" si="31"/>
      </c>
      <c r="L8" s="1371">
        <f t="shared" si="62"/>
      </c>
      <c r="M8" s="1370">
        <f t="shared" si="93"/>
      </c>
      <c r="N8" s="1370">
        <f t="shared" si="124"/>
      </c>
      <c r="O8" s="1372">
        <f t="shared" si="155"/>
      </c>
      <c r="P8" s="1372">
        <f t="shared" si="186"/>
      </c>
      <c r="Q8" s="1372">
        <f t="shared" si="217"/>
      </c>
      <c r="R8" s="1372">
        <f t="shared" si="379"/>
      </c>
      <c r="S8" s="1373">
        <f t="shared" si="410"/>
      </c>
      <c r="T8" s="1372">
        <f>AVERAGE(T3:T7)</f>
      </c>
      <c r="U8" s="1374">
        <f>AVERAGE(U3:U7)</f>
      </c>
      <c r="V8" s="1370">
        <f t="shared" si="441"/>
      </c>
      <c r="W8" s="1368">
        <f>SUM(W3:W7)</f>
      </c>
      <c r="X8" s="1368">
        <f>SUM(X3:X7)</f>
      </c>
      <c r="Y8" s="1368">
        <f>SUM(Y3:Y7)</f>
      </c>
      <c r="Z8" s="1368">
        <f>SUM(Z3:Z7)</f>
      </c>
      <c r="AA8" s="1368">
        <f>SUM(AA3:AA7)</f>
      </c>
      <c r="AB8" s="1368">
        <f>SUM(AB3:AB7)</f>
      </c>
      <c r="AC8" s="1368">
        <f>SUM(AC3:AC7)</f>
      </c>
      <c r="AD8" s="1368">
        <f>SUM(AD3:AD7)</f>
      </c>
      <c r="AE8" s="1370">
        <f t="shared" si="472"/>
      </c>
      <c r="AF8" s="1375">
        <f t="shared" si="505"/>
      </c>
      <c r="AG8" s="1376"/>
      <c r="AH8" s="1376"/>
      <c r="AI8" s="1373">
        <f>SUM(AI3:AI7)</f>
      </c>
    </row>
    <row r="9">
      <c r="A9" s="1342"/>
      <c r="B9" s="1343" t="s">
        <v>853</v>
      </c>
      <c r="C9" s="1343" t="s">
        <v>854</v>
      </c>
      <c r="D9" s="1361">
        <v>3123.91</v>
      </c>
      <c r="E9" s="1361"/>
      <c r="F9" s="1361"/>
      <c r="G9" s="1361">
        <v>4</v>
      </c>
      <c r="H9" s="1361">
        <v>4</v>
      </c>
      <c r="I9" s="1347">
        <v>8918.920000000002</v>
      </c>
      <c r="J9" s="1348">
        <f t="shared" si="0"/>
      </c>
      <c r="K9" s="1348">
        <f t="shared" si="31"/>
      </c>
      <c r="L9" s="1348">
        <f t="shared" si="62"/>
      </c>
      <c r="M9" s="1348">
        <f t="shared" si="93"/>
      </c>
      <c r="N9" s="1349">
        <f t="shared" si="124"/>
      </c>
      <c r="O9" s="1350">
        <f t="shared" si="155"/>
      </c>
      <c r="P9" s="1350">
        <f t="shared" si="186"/>
      </c>
      <c r="Q9" s="1350">
        <f t="shared" si="217"/>
      </c>
      <c r="R9" s="1350">
        <f t="shared" si="379"/>
      </c>
      <c r="S9" s="1351">
        <f t="shared" si="410"/>
      </c>
      <c r="T9" s="1352">
        <v>0.0131</v>
      </c>
      <c r="U9" s="1353">
        <v>36</v>
      </c>
      <c r="V9" s="1349">
        <f t="shared" si="441"/>
      </c>
      <c r="W9" s="1353">
        <v>34817</v>
      </c>
      <c r="X9" s="1359">
        <v>598</v>
      </c>
      <c r="Y9" s="1359">
        <v>123</v>
      </c>
      <c r="Z9" s="1359">
        <v>621</v>
      </c>
      <c r="AA9" s="1359">
        <v>62</v>
      </c>
      <c r="AB9" s="1359">
        <v>2</v>
      </c>
      <c r="AC9" s="1359">
        <v>1</v>
      </c>
      <c r="AD9" s="1353">
        <v>33</v>
      </c>
      <c r="AE9" s="1355">
        <f t="shared" si="472"/>
      </c>
      <c r="AF9" s="1349">
        <f t="shared" si="505"/>
      </c>
      <c r="AG9" s="1356" t="s">
        <v>846</v>
      </c>
      <c r="AH9" s="1357" t="s">
        <v>847</v>
      </c>
      <c r="AI9" s="1357">
        <v>18</v>
      </c>
    </row>
    <row r="10">
      <c r="A10" s="1342"/>
      <c r="B10" s="1343" t="s">
        <v>853</v>
      </c>
      <c r="C10" s="1343" t="s">
        <v>855</v>
      </c>
      <c r="D10" s="1361">
        <v>2644.79</v>
      </c>
      <c r="E10" s="1361"/>
      <c r="F10" s="1361"/>
      <c r="G10" s="1361">
        <v>2</v>
      </c>
      <c r="H10" s="1361">
        <v>1</v>
      </c>
      <c r="I10" s="1347">
        <v>2400.260000000002</v>
      </c>
      <c r="J10" s="1348">
        <f t="shared" si="0"/>
      </c>
      <c r="K10" s="1348">
        <f t="shared" si="31"/>
      </c>
      <c r="L10" s="1348">
        <f t="shared" si="62"/>
      </c>
      <c r="M10" s="1348">
        <f t="shared" si="93"/>
      </c>
      <c r="N10" s="1349">
        <f t="shared" si="124"/>
      </c>
      <c r="O10" s="1350">
        <f t="shared" si="155"/>
      </c>
      <c r="P10" s="1350">
        <f t="shared" si="186"/>
      </c>
      <c r="Q10" s="1350">
        <f t="shared" si="217"/>
      </c>
      <c r="R10" s="1350">
        <f t="shared" si="379"/>
      </c>
      <c r="S10" s="1351">
        <f t="shared" si="410"/>
      </c>
      <c r="T10" s="1352">
        <v>0.0118</v>
      </c>
      <c r="U10" s="1353">
        <v>37</v>
      </c>
      <c r="V10" s="1349">
        <f t="shared" si="441"/>
      </c>
      <c r="W10" s="1353">
        <v>26387</v>
      </c>
      <c r="X10" s="1359">
        <v>458</v>
      </c>
      <c r="Y10" s="1359">
        <v>98</v>
      </c>
      <c r="Z10" s="1359">
        <v>487</v>
      </c>
      <c r="AA10" s="1359">
        <v>42</v>
      </c>
      <c r="AB10" s="1359">
        <v>6</v>
      </c>
      <c r="AC10" s="1359">
        <v>1</v>
      </c>
      <c r="AD10" s="1353">
        <v>16</v>
      </c>
      <c r="AE10" s="1355">
        <f t="shared" si="472"/>
      </c>
      <c r="AF10" s="1349">
        <f t="shared" si="505"/>
      </c>
      <c r="AG10" s="1356" t="s">
        <v>846</v>
      </c>
      <c r="AH10" s="1357" t="s">
        <v>847</v>
      </c>
      <c r="AI10" s="1357">
        <v>18</v>
      </c>
    </row>
    <row r="11">
      <c r="A11" s="1342"/>
      <c r="B11" s="1343" t="s">
        <v>853</v>
      </c>
      <c r="C11" s="1343" t="s">
        <v>856</v>
      </c>
      <c r="D11" s="1361">
        <v>2726.17</v>
      </c>
      <c r="E11" s="1361"/>
      <c r="F11" s="1361"/>
      <c r="G11" s="1361">
        <v>6</v>
      </c>
      <c r="H11" s="1361">
        <v>5</v>
      </c>
      <c r="I11" s="1348">
        <v>12619.349999999991</v>
      </c>
      <c r="J11" s="1348">
        <f t="shared" si="0"/>
      </c>
      <c r="K11" s="1348">
        <f t="shared" si="31"/>
      </c>
      <c r="L11" s="1348">
        <f t="shared" si="62"/>
      </c>
      <c r="M11" s="1348">
        <f t="shared" si="93"/>
      </c>
      <c r="N11" s="1349">
        <f t="shared" si="124"/>
      </c>
      <c r="O11" s="1350">
        <f t="shared" si="155"/>
      </c>
      <c r="P11" s="1350">
        <f t="shared" si="186"/>
      </c>
      <c r="Q11" s="1350">
        <f t="shared" si="217"/>
      </c>
      <c r="R11" s="1350">
        <f t="shared" si="379"/>
      </c>
      <c r="S11" s="1351">
        <f t="shared" si="410"/>
      </c>
      <c r="T11" s="1352">
        <v>0.0124</v>
      </c>
      <c r="U11" s="1353">
        <v>38</v>
      </c>
      <c r="V11" s="1349">
        <f t="shared" si="441"/>
      </c>
      <c r="W11" s="1353">
        <v>25301</v>
      </c>
      <c r="X11" s="1359">
        <v>569</v>
      </c>
      <c r="Y11" s="1359">
        <v>95</v>
      </c>
      <c r="Z11" s="1359">
        <v>592</v>
      </c>
      <c r="AA11" s="1359">
        <v>87</v>
      </c>
      <c r="AB11" s="1359">
        <v>4</v>
      </c>
      <c r="AC11" s="1359">
        <v>2</v>
      </c>
      <c r="AD11" s="1353">
        <v>21</v>
      </c>
      <c r="AE11" s="1355">
        <f t="shared" si="472"/>
      </c>
      <c r="AF11" s="1349">
        <f t="shared" si="505"/>
      </c>
      <c r="AG11" s="1356" t="s">
        <v>846</v>
      </c>
      <c r="AH11" s="1357" t="s">
        <v>847</v>
      </c>
      <c r="AI11" s="1357">
        <v>22</v>
      </c>
    </row>
    <row r="12">
      <c r="A12" s="1342"/>
      <c r="B12" s="1343" t="s">
        <v>853</v>
      </c>
      <c r="C12" s="1343" t="s">
        <v>857</v>
      </c>
      <c r="D12" s="1361">
        <v>2935.9</v>
      </c>
      <c r="E12" s="1361"/>
      <c r="F12" s="1361"/>
      <c r="G12" s="1361">
        <v>3</v>
      </c>
      <c r="H12" s="1361">
        <v>1</v>
      </c>
      <c r="I12" s="1348">
        <v>8719.740000000005</v>
      </c>
      <c r="J12" s="1348">
        <f t="shared" si="0"/>
      </c>
      <c r="K12" s="1348">
        <f t="shared" si="31"/>
      </c>
      <c r="L12" s="1348">
        <f t="shared" si="62"/>
      </c>
      <c r="M12" s="1348">
        <f t="shared" si="93"/>
      </c>
      <c r="N12" s="1349">
        <f t="shared" si="124"/>
      </c>
      <c r="O12" s="1350">
        <f t="shared" si="155"/>
      </c>
      <c r="P12" s="1350">
        <f t="shared" si="186"/>
      </c>
      <c r="Q12" s="1350">
        <f t="shared" si="217"/>
      </c>
      <c r="R12" s="1350">
        <f t="shared" si="379"/>
      </c>
      <c r="S12" s="1351">
        <f t="shared" si="410"/>
      </c>
      <c r="T12" s="1352">
        <v>0.0203</v>
      </c>
      <c r="U12" s="1353">
        <v>39</v>
      </c>
      <c r="V12" s="1349">
        <f t="shared" si="441"/>
      </c>
      <c r="W12" s="1353">
        <v>26088</v>
      </c>
      <c r="X12" s="1359">
        <v>796</v>
      </c>
      <c r="Y12" s="1359">
        <v>135</v>
      </c>
      <c r="Z12" s="1359">
        <v>824</v>
      </c>
      <c r="AA12" s="1359">
        <v>61</v>
      </c>
      <c r="AB12" s="1359">
        <v>8</v>
      </c>
      <c r="AC12" s="1359">
        <v>1</v>
      </c>
      <c r="AD12" s="1353">
        <v>18</v>
      </c>
      <c r="AE12" s="1355">
        <v>1</v>
      </c>
      <c r="AF12" s="1349">
        <f t="shared" si="505"/>
      </c>
      <c r="AG12" s="1356" t="s">
        <v>846</v>
      </c>
      <c r="AH12" s="1357" t="s">
        <v>847</v>
      </c>
      <c r="AI12" s="1357">
        <v>20</v>
      </c>
    </row>
    <row r="13">
      <c r="A13" s="1342"/>
      <c r="B13" s="1343" t="s">
        <v>853</v>
      </c>
      <c r="C13" s="1343" t="s">
        <v>858</v>
      </c>
      <c r="D13" s="1377">
        <v>2647.08</v>
      </c>
      <c r="E13" s="1377"/>
      <c r="F13" s="1377"/>
      <c r="G13" s="1361">
        <v>5</v>
      </c>
      <c r="H13" s="1361">
        <v>5</v>
      </c>
      <c r="I13" s="1348">
        <v>10538.709999999992</v>
      </c>
      <c r="J13" s="1348">
        <f t="shared" si="0"/>
      </c>
      <c r="K13" s="1348">
        <f t="shared" si="31"/>
      </c>
      <c r="L13" s="1348">
        <f t="shared" si="62"/>
      </c>
      <c r="M13" s="1348">
        <f t="shared" si="93"/>
      </c>
      <c r="N13" s="1349">
        <f t="shared" si="124"/>
      </c>
      <c r="O13" s="1350">
        <f t="shared" si="155"/>
      </c>
      <c r="P13" s="1350">
        <f t="shared" si="186"/>
      </c>
      <c r="Q13" s="1350">
        <f t="shared" si="217"/>
      </c>
      <c r="R13" s="1350">
        <f t="shared" si="379"/>
      </c>
      <c r="S13" s="1351">
        <f t="shared" si="410"/>
      </c>
      <c r="T13" s="1352">
        <v>0.0199</v>
      </c>
      <c r="U13" s="1353">
        <v>40</v>
      </c>
      <c r="V13" s="1349">
        <f t="shared" si="441"/>
      </c>
      <c r="W13" s="1353">
        <v>28659</v>
      </c>
      <c r="X13" s="1353">
        <v>545</v>
      </c>
      <c r="Y13" s="1353">
        <v>124</v>
      </c>
      <c r="Z13" s="1353">
        <v>565</v>
      </c>
      <c r="AA13" s="1353">
        <v>67</v>
      </c>
      <c r="AB13" s="1353">
        <v>5</v>
      </c>
      <c r="AC13" s="1353">
        <v>1</v>
      </c>
      <c r="AD13" s="1353">
        <v>25</v>
      </c>
      <c r="AE13" s="1355">
        <f t="shared" ref="AE13:AE25" si="473">D13/Z13</f>
      </c>
      <c r="AF13" s="1349">
        <f t="shared" si="505"/>
      </c>
      <c r="AG13" s="1356" t="s">
        <v>846</v>
      </c>
      <c r="AH13" s="1357" t="s">
        <v>847</v>
      </c>
      <c r="AI13" s="1357">
        <v>17</v>
      </c>
    </row>
    <row r="14">
      <c r="A14" s="1342"/>
      <c r="B14" s="1367" t="s">
        <v>852</v>
      </c>
      <c r="C14" s="1367"/>
      <c r="D14" s="1368">
        <f>SUM(D9:D13)</f>
      </c>
      <c r="E14" s="1368"/>
      <c r="F14" s="1368"/>
      <c r="G14" s="1368">
        <f>SUM(G9:G13)</f>
      </c>
      <c r="H14" s="1368">
        <f>SUM(H9:H13)</f>
      </c>
      <c r="I14" s="1370">
        <f>SUM(I9:I13)</f>
      </c>
      <c r="J14" s="1370">
        <f t="shared" si="0"/>
      </c>
      <c r="K14" s="1370">
        <f t="shared" si="31"/>
      </c>
      <c r="L14" s="1371">
        <f t="shared" si="62"/>
      </c>
      <c r="M14" s="1370">
        <f t="shared" si="93"/>
      </c>
      <c r="N14" s="1370">
        <f t="shared" si="124"/>
      </c>
      <c r="O14" s="1372">
        <f t="shared" si="155"/>
      </c>
      <c r="P14" s="1372">
        <f t="shared" si="186"/>
      </c>
      <c r="Q14" s="1372">
        <f t="shared" si="217"/>
      </c>
      <c r="R14" s="1372">
        <f t="shared" si="379"/>
      </c>
      <c r="S14" s="1373">
        <f t="shared" si="410"/>
      </c>
      <c r="T14" s="1372">
        <f>AVERAGE(T9:T13)</f>
      </c>
      <c r="U14" s="1374">
        <f>AVERAGE(U9:U13)</f>
      </c>
      <c r="V14" s="1378">
        <f t="shared" si="441"/>
      </c>
      <c r="W14" s="1368">
        <f>SUM(W9:W13)</f>
      </c>
      <c r="X14" s="1368">
        <f>SUM(X9:X13)</f>
      </c>
      <c r="Y14" s="1368">
        <f>SUM(Y9:Y13)</f>
      </c>
      <c r="Z14" s="1368">
        <f>SUM(Z9:Z13)</f>
      </c>
      <c r="AA14" s="1368">
        <f>SUM(AA9:AA13)</f>
      </c>
      <c r="AB14" s="1368">
        <f>SUM(AB9:AB13)</f>
      </c>
      <c r="AC14" s="1368">
        <f>SUM(AC9:AC13)</f>
      </c>
      <c r="AD14" s="1368">
        <f>SUM(AD9:AD13)</f>
      </c>
      <c r="AE14" s="1370">
        <f t="shared" si="473"/>
      </c>
      <c r="AF14" s="1375">
        <f t="shared" si="505"/>
      </c>
      <c r="AG14" s="1376"/>
      <c r="AH14" s="1376"/>
      <c r="AI14" s="1373">
        <f>SUM(AI9:AI13)</f>
      </c>
    </row>
    <row r="15">
      <c r="A15" s="1342"/>
      <c r="B15" s="1343" t="s">
        <v>859</v>
      </c>
      <c r="C15" s="1343" t="s">
        <v>860</v>
      </c>
      <c r="D15" s="1361">
        <v>2563.3</v>
      </c>
      <c r="E15" s="1361"/>
      <c r="F15" s="1361"/>
      <c r="G15" s="1361">
        <v>2</v>
      </c>
      <c r="H15" s="1361">
        <v>2</v>
      </c>
      <c r="I15" s="1348">
        <v>3944.6600000000035</v>
      </c>
      <c r="J15" s="1348">
        <f t="shared" si="0"/>
      </c>
      <c r="K15" s="1348">
        <f t="shared" si="31"/>
      </c>
      <c r="L15" s="1348">
        <f t="shared" si="62"/>
      </c>
      <c r="M15" s="1348">
        <f t="shared" si="93"/>
      </c>
      <c r="N15" s="1349">
        <f t="shared" si="124"/>
      </c>
      <c r="O15" s="1350">
        <f t="shared" si="155"/>
      </c>
      <c r="P15" s="1350">
        <f t="shared" si="186"/>
      </c>
      <c r="Q15" s="1350">
        <f t="shared" si="217"/>
      </c>
      <c r="R15" s="1350">
        <f t="shared" si="379"/>
      </c>
      <c r="S15" s="1351">
        <f t="shared" si="410"/>
      </c>
      <c r="T15" s="1352">
        <v>0.0193</v>
      </c>
      <c r="U15" s="1353">
        <v>40</v>
      </c>
      <c r="V15" s="1349">
        <f t="shared" si="441"/>
      </c>
      <c r="W15" s="1353">
        <v>26436</v>
      </c>
      <c r="X15" s="1353">
        <v>915</v>
      </c>
      <c r="Y15" s="1353">
        <v>133</v>
      </c>
      <c r="Z15" s="1353">
        <v>982</v>
      </c>
      <c r="AA15" s="1353">
        <v>124</v>
      </c>
      <c r="AB15" s="1353">
        <v>5</v>
      </c>
      <c r="AC15" s="1353">
        <v>3</v>
      </c>
      <c r="AD15" s="1353">
        <v>30</v>
      </c>
      <c r="AE15" s="1355">
        <f t="shared" si="473"/>
      </c>
      <c r="AF15" s="1349">
        <f t="shared" si="505"/>
      </c>
      <c r="AG15" s="1357" t="s">
        <v>861</v>
      </c>
      <c r="AH15" s="1357" t="s">
        <v>862</v>
      </c>
      <c r="AI15" s="1357">
        <v>36</v>
      </c>
    </row>
    <row customHeight="true" ht="18.452380952380953" r="16">
      <c r="A16" s="1342"/>
      <c r="B16" s="1343" t="s">
        <v>859</v>
      </c>
      <c r="C16" s="1343" t="s">
        <v>863</v>
      </c>
      <c r="D16" s="1361">
        <v>2804.63</v>
      </c>
      <c r="E16" s="1361"/>
      <c r="F16" s="1361"/>
      <c r="G16" s="1361">
        <v>6</v>
      </c>
      <c r="H16" s="1361">
        <v>5</v>
      </c>
      <c r="I16" s="1348">
        <v>11456.959999999992</v>
      </c>
      <c r="J16" s="1348">
        <f t="shared" si="0"/>
      </c>
      <c r="K16" s="1348">
        <f t="shared" si="31"/>
      </c>
      <c r="L16" s="1348">
        <f t="shared" si="62"/>
      </c>
      <c r="M16" s="1348">
        <f t="shared" si="93"/>
      </c>
      <c r="N16" s="1349">
        <f t="shared" si="124"/>
      </c>
      <c r="O16" s="1350">
        <f t="shared" si="155"/>
      </c>
      <c r="P16" s="1350">
        <f t="shared" si="186"/>
      </c>
      <c r="Q16" s="1350">
        <f t="shared" si="217"/>
      </c>
      <c r="R16" s="1350">
        <f t="shared" si="379"/>
      </c>
      <c r="S16" s="1351">
        <f t="shared" si="410"/>
      </c>
      <c r="T16" s="1352">
        <v>0.0187</v>
      </c>
      <c r="U16" s="1353">
        <v>42</v>
      </c>
      <c r="V16" s="1349">
        <f t="shared" si="441"/>
      </c>
      <c r="W16" s="1353">
        <v>29194</v>
      </c>
      <c r="X16" s="1353">
        <v>655</v>
      </c>
      <c r="Y16" s="1353">
        <v>150</v>
      </c>
      <c r="Z16" s="1353">
        <v>692</v>
      </c>
      <c r="AA16" s="1353">
        <v>83</v>
      </c>
      <c r="AB16" s="1353">
        <v>11</v>
      </c>
      <c r="AC16" s="1353">
        <v>2</v>
      </c>
      <c r="AD16" s="1353">
        <v>23</v>
      </c>
      <c r="AE16" s="1355">
        <f t="shared" si="473"/>
      </c>
      <c r="AF16" s="1349">
        <f t="shared" si="505"/>
      </c>
      <c r="AG16" s="1357" t="s">
        <v>861</v>
      </c>
      <c r="AH16" s="1357" t="s">
        <v>862</v>
      </c>
      <c r="AI16" s="1357">
        <v>23</v>
      </c>
    </row>
    <row r="17">
      <c r="A17" s="1342"/>
      <c r="B17" s="1343" t="s">
        <v>859</v>
      </c>
      <c r="C17" s="1343" t="s">
        <v>864</v>
      </c>
      <c r="D17" s="1361">
        <v>2479.15</v>
      </c>
      <c r="E17" s="1361"/>
      <c r="F17" s="1361"/>
      <c r="G17" s="1361">
        <v>5</v>
      </c>
      <c r="H17" s="1361">
        <v>4</v>
      </c>
      <c r="I17" s="1347">
        <v>11343.979999999996</v>
      </c>
      <c r="J17" s="1348">
        <f t="shared" si="0"/>
      </c>
      <c r="K17" s="1348">
        <f t="shared" si="31"/>
      </c>
      <c r="L17" s="1348">
        <f t="shared" si="62"/>
      </c>
      <c r="M17" s="1348">
        <f t="shared" si="93"/>
      </c>
      <c r="N17" s="1349">
        <f t="shared" si="124"/>
      </c>
      <c r="O17" s="1350">
        <f t="shared" si="155"/>
      </c>
      <c r="P17" s="1350">
        <f t="shared" si="186"/>
      </c>
      <c r="Q17" s="1350">
        <f t="shared" si="217"/>
      </c>
      <c r="R17" s="1350">
        <f t="shared" si="379"/>
      </c>
      <c r="S17" s="1351">
        <f t="shared" si="410"/>
      </c>
      <c r="T17" s="1352">
        <v>0.0174</v>
      </c>
      <c r="U17" s="1353">
        <v>42</v>
      </c>
      <c r="V17" s="1349">
        <f t="shared" si="441"/>
      </c>
      <c r="W17" s="1353">
        <v>28030</v>
      </c>
      <c r="X17" s="1353">
        <v>568</v>
      </c>
      <c r="Y17" s="1353">
        <v>121</v>
      </c>
      <c r="Z17" s="1353">
        <v>592</v>
      </c>
      <c r="AA17" s="1353">
        <v>95</v>
      </c>
      <c r="AB17" s="1353">
        <v>5</v>
      </c>
      <c r="AC17" s="1353">
        <v>0</v>
      </c>
      <c r="AD17" s="1353">
        <v>25</v>
      </c>
      <c r="AE17" s="1355">
        <f t="shared" si="473"/>
      </c>
      <c r="AF17" s="1349">
        <f t="shared" si="505"/>
      </c>
      <c r="AG17" s="1357" t="s">
        <v>861</v>
      </c>
      <c r="AH17" s="1357" t="s">
        <v>862</v>
      </c>
      <c r="AI17" s="1357">
        <v>27</v>
      </c>
    </row>
    <row r="18">
      <c r="A18" s="1342"/>
      <c r="B18" s="1367" t="s">
        <v>852</v>
      </c>
      <c r="C18" s="1367"/>
      <c r="D18" s="1368">
        <f>SUM(D15:D17)</f>
      </c>
      <c r="E18" s="1368"/>
      <c r="F18" s="1368"/>
      <c r="G18" s="1368">
        <f>SUM(G15:G17)</f>
      </c>
      <c r="H18" s="1368">
        <f>SUM(H15:H17)</f>
      </c>
      <c r="I18" s="1368">
        <f>SUM(I15:I17)</f>
      </c>
      <c r="J18" s="1370">
        <f t="shared" si="0"/>
      </c>
      <c r="K18" s="1370">
        <f t="shared" si="31"/>
      </c>
      <c r="L18" s="1371">
        <f t="shared" si="62"/>
      </c>
      <c r="M18" s="1370">
        <f t="shared" si="93"/>
      </c>
      <c r="N18" s="1370">
        <f t="shared" si="124"/>
      </c>
      <c r="O18" s="1372">
        <f t="shared" si="155"/>
      </c>
      <c r="P18" s="1372">
        <f t="shared" si="186"/>
      </c>
      <c r="Q18" s="1372">
        <f t="shared" si="217"/>
      </c>
      <c r="R18" s="1372">
        <f t="shared" si="379"/>
      </c>
      <c r="S18" s="1373">
        <f t="shared" si="410"/>
      </c>
      <c r="T18" s="1372">
        <f>AVERAGE(T15:T17)</f>
      </c>
      <c r="U18" s="1374">
        <f>AVERAGE(U15:U17)</f>
      </c>
      <c r="V18" s="1378">
        <f t="shared" si="441"/>
      </c>
      <c r="W18" s="1368">
        <f>SUM(W15:W17)</f>
      </c>
      <c r="X18" s="1368">
        <f>SUM(X15:X17)</f>
      </c>
      <c r="Y18" s="1368">
        <f>SUM(Y15:Y17)</f>
      </c>
      <c r="Z18" s="1368">
        <f>SUM(Z15:Z17)</f>
      </c>
      <c r="AA18" s="1368">
        <f>SUM(AA15:AA17)</f>
      </c>
      <c r="AB18" s="1368">
        <f>SUM(AB15:AB17)</f>
      </c>
      <c r="AC18" s="1368">
        <f>SUM(AC15:AC17)</f>
      </c>
      <c r="AD18" s="1368">
        <f>SUM(AD15:AD17)</f>
      </c>
      <c r="AE18" s="1370">
        <f t="shared" si="473"/>
      </c>
      <c r="AF18" s="1375">
        <f t="shared" si="505"/>
      </c>
      <c r="AG18" s="1376"/>
      <c r="AH18" s="1376"/>
      <c r="AI18" s="1368">
        <f>SUM(AI15:AI17)</f>
      </c>
    </row>
    <row r="19">
      <c r="A19" s="1342"/>
      <c r="B19" s="1343" t="s">
        <v>865</v>
      </c>
      <c r="C19" s="1343" t="s">
        <v>866</v>
      </c>
      <c r="D19" s="1360">
        <v>2914.44</v>
      </c>
      <c r="E19" s="1360"/>
      <c r="F19" s="1360"/>
      <c r="G19" s="1379">
        <v>2</v>
      </c>
      <c r="H19" s="1379">
        <v>3</v>
      </c>
      <c r="I19" s="1348">
        <v>3776.640000000014</v>
      </c>
      <c r="J19" s="1348">
        <f t="shared" si="0"/>
      </c>
      <c r="K19" s="1348">
        <f t="shared" si="31"/>
      </c>
      <c r="L19" s="1348">
        <f t="shared" si="62"/>
      </c>
      <c r="M19" s="1348">
        <f t="shared" si="93"/>
      </c>
      <c r="N19" s="1349">
        <f t="shared" si="124"/>
      </c>
      <c r="O19" s="1350">
        <f t="shared" si="155"/>
      </c>
      <c r="P19" s="1350">
        <f t="shared" si="186"/>
      </c>
      <c r="Q19" s="1350">
        <f t="shared" si="217"/>
      </c>
      <c r="R19" s="1350">
        <f t="shared" si="379"/>
      </c>
      <c r="S19" s="1351">
        <f t="shared" si="410"/>
      </c>
      <c r="T19" s="1352">
        <v>0.0153</v>
      </c>
      <c r="U19" s="1353">
        <v>42</v>
      </c>
      <c r="V19" s="1349">
        <f t="shared" si="441"/>
      </c>
      <c r="W19" s="1353">
        <v>31678</v>
      </c>
      <c r="X19" s="1353">
        <v>834</v>
      </c>
      <c r="Y19" s="1353">
        <v>125</v>
      </c>
      <c r="Z19" s="1353">
        <v>916</v>
      </c>
      <c r="AA19" s="1353">
        <v>60</v>
      </c>
      <c r="AB19" s="1353">
        <v>11</v>
      </c>
      <c r="AC19" s="1353">
        <v>0</v>
      </c>
      <c r="AD19" s="1353">
        <v>20</v>
      </c>
      <c r="AE19" s="1355">
        <f t="shared" si="473"/>
      </c>
      <c r="AF19" s="1349">
        <f t="shared" si="505"/>
      </c>
      <c r="AG19" s="1357" t="s">
        <v>861</v>
      </c>
      <c r="AH19" s="1357" t="s">
        <v>862</v>
      </c>
      <c r="AI19" s="1357">
        <v>17</v>
      </c>
    </row>
    <row customHeight="true" ht="18.452380952380953" r="20">
      <c r="A20" s="1342"/>
      <c r="B20" s="1343" t="s">
        <v>865</v>
      </c>
      <c r="C20" s="1343" t="s">
        <v>867</v>
      </c>
      <c r="D20" s="1360">
        <v>2894.27</v>
      </c>
      <c r="E20" s="1360"/>
      <c r="F20" s="1360"/>
      <c r="G20" s="1379">
        <v>4</v>
      </c>
      <c r="H20" s="1379">
        <v>4</v>
      </c>
      <c r="I20" s="1348">
        <v>9813.389999999985</v>
      </c>
      <c r="J20" s="1348">
        <f t="shared" si="0"/>
      </c>
      <c r="K20" s="1348">
        <f t="shared" si="31"/>
      </c>
      <c r="L20" s="1348">
        <f t="shared" si="62"/>
      </c>
      <c r="M20" s="1348">
        <f t="shared" si="93"/>
      </c>
      <c r="N20" s="1349">
        <f t="shared" si="124"/>
      </c>
      <c r="O20" s="1350">
        <f t="shared" si="155"/>
      </c>
      <c r="P20" s="1350">
        <f t="shared" si="186"/>
      </c>
      <c r="Q20" s="1350">
        <f t="shared" si="217"/>
      </c>
      <c r="R20" s="1350">
        <f t="shared" si="379"/>
      </c>
      <c r="S20" s="1351">
        <f t="shared" si="410"/>
      </c>
      <c r="T20" s="1352">
        <v>0.0221</v>
      </c>
      <c r="U20" s="1353">
        <v>43</v>
      </c>
      <c r="V20" s="1349">
        <f t="shared" si="441"/>
      </c>
      <c r="W20" s="1353">
        <v>30580</v>
      </c>
      <c r="X20" s="1353">
        <v>652</v>
      </c>
      <c r="Y20" s="1353">
        <v>157</v>
      </c>
      <c r="Z20" s="1353">
        <v>683</v>
      </c>
      <c r="AA20" s="1353">
        <v>108</v>
      </c>
      <c r="AB20" s="1353">
        <v>6</v>
      </c>
      <c r="AC20" s="1353">
        <v>2</v>
      </c>
      <c r="AD20" s="1353">
        <v>28</v>
      </c>
      <c r="AE20" s="1355">
        <f t="shared" si="473"/>
      </c>
      <c r="AF20" s="1349">
        <f t="shared" si="505"/>
      </c>
      <c r="AG20" s="1357" t="s">
        <v>861</v>
      </c>
      <c r="AH20" s="1357" t="s">
        <v>862</v>
      </c>
      <c r="AI20" s="1357">
        <v>29</v>
      </c>
    </row>
    <row r="21">
      <c r="A21" s="1342"/>
      <c r="B21" s="1343" t="s">
        <v>865</v>
      </c>
      <c r="C21" s="1344" t="s">
        <v>868</v>
      </c>
      <c r="D21" s="1360">
        <v>2958.24</v>
      </c>
      <c r="E21" s="1360"/>
      <c r="F21" s="1360"/>
      <c r="G21" s="1379">
        <v>4</v>
      </c>
      <c r="H21" s="1379">
        <v>4</v>
      </c>
      <c r="I21" s="1348">
        <v>9214.930000000022</v>
      </c>
      <c r="J21" s="1348">
        <f t="shared" si="0"/>
      </c>
      <c r="K21" s="1348">
        <f t="shared" si="31"/>
      </c>
      <c r="L21" s="1348">
        <f t="shared" si="62"/>
      </c>
      <c r="M21" s="1348">
        <f t="shared" si="93"/>
      </c>
      <c r="N21" s="1349">
        <f t="shared" si="124"/>
      </c>
      <c r="O21" s="1350">
        <f t="shared" si="155"/>
      </c>
      <c r="P21" s="1350">
        <f t="shared" si="186"/>
      </c>
      <c r="Q21" s="1350">
        <f t="shared" si="217"/>
      </c>
      <c r="R21" s="1350">
        <f t="shared" si="379"/>
      </c>
      <c r="S21" s="1351">
        <f t="shared" si="410"/>
      </c>
      <c r="T21" s="1352">
        <v>0.0182</v>
      </c>
      <c r="U21" s="1353">
        <v>44</v>
      </c>
      <c r="V21" s="1349">
        <f t="shared" si="441"/>
      </c>
      <c r="W21" s="1353">
        <v>29849</v>
      </c>
      <c r="X21" s="1353">
        <v>620</v>
      </c>
      <c r="Y21" s="1353">
        <v>129</v>
      </c>
      <c r="Z21" s="1353">
        <v>654</v>
      </c>
      <c r="AA21" s="1353">
        <v>112</v>
      </c>
      <c r="AB21" s="1353">
        <v>8</v>
      </c>
      <c r="AC21" s="1353">
        <v>0</v>
      </c>
      <c r="AD21" s="1353">
        <v>30</v>
      </c>
      <c r="AE21" s="1355">
        <f t="shared" si="473"/>
      </c>
      <c r="AF21" s="1349">
        <f t="shared" si="505"/>
      </c>
      <c r="AG21" s="1357" t="s">
        <v>861</v>
      </c>
      <c r="AH21" s="1357" t="s">
        <v>862</v>
      </c>
      <c r="AI21" s="1357">
        <v>25</v>
      </c>
    </row>
    <row r="22">
      <c r="A22" s="1342"/>
      <c r="B22" s="1343" t="s">
        <v>865</v>
      </c>
      <c r="C22" s="1343" t="s">
        <v>869</v>
      </c>
      <c r="D22" s="1360">
        <v>3106.98</v>
      </c>
      <c r="E22" s="1360"/>
      <c r="F22" s="1360"/>
      <c r="G22" s="1361">
        <v>2</v>
      </c>
      <c r="H22" s="1361">
        <v>1</v>
      </c>
      <c r="I22" s="1348">
        <v>4266.179999999993</v>
      </c>
      <c r="J22" s="1348">
        <f t="shared" si="0"/>
      </c>
      <c r="K22" s="1348">
        <f t="shared" si="31"/>
      </c>
      <c r="L22" s="1348">
        <f t="shared" si="62"/>
      </c>
      <c r="M22" s="1348">
        <f t="shared" si="93"/>
      </c>
      <c r="N22" s="1349">
        <f t="shared" si="124"/>
      </c>
      <c r="O22" s="1350">
        <f t="shared" si="155"/>
      </c>
      <c r="P22" s="1350">
        <f t="shared" si="186"/>
      </c>
      <c r="Q22" s="1350">
        <f t="shared" si="217"/>
      </c>
      <c r="R22" s="1350">
        <f t="shared" si="379"/>
      </c>
      <c r="S22" s="1351">
        <f t="shared" si="410"/>
      </c>
      <c r="T22" s="1352">
        <v>0.0109</v>
      </c>
      <c r="U22" s="1353">
        <v>44</v>
      </c>
      <c r="V22" s="1349">
        <f t="shared" si="441"/>
      </c>
      <c r="W22" s="1353">
        <v>34732</v>
      </c>
      <c r="X22" s="1353">
        <v>615</v>
      </c>
      <c r="Y22" s="1353">
        <v>118</v>
      </c>
      <c r="Z22" s="1353">
        <v>655</v>
      </c>
      <c r="AA22" s="1353">
        <v>61</v>
      </c>
      <c r="AB22" s="1353">
        <v>4</v>
      </c>
      <c r="AC22" s="1353">
        <v>0</v>
      </c>
      <c r="AD22" s="1353">
        <v>29</v>
      </c>
      <c r="AE22" s="1355">
        <f t="shared" si="473"/>
      </c>
      <c r="AF22" s="1349">
        <f t="shared" si="505"/>
      </c>
      <c r="AG22" s="1357" t="s">
        <v>861</v>
      </c>
      <c r="AH22" s="1357" t="s">
        <v>862</v>
      </c>
      <c r="AI22" s="1357">
        <v>24</v>
      </c>
    </row>
    <row r="23">
      <c r="A23" s="1342"/>
      <c r="B23" s="1343" t="s">
        <v>865</v>
      </c>
      <c r="C23" s="1343" t="s">
        <v>870</v>
      </c>
      <c r="D23" s="1360">
        <v>2665.76</v>
      </c>
      <c r="E23" s="1360"/>
      <c r="F23" s="1360"/>
      <c r="G23" s="1361">
        <v>2</v>
      </c>
      <c r="H23" s="1361">
        <v>1</v>
      </c>
      <c r="I23" s="1348">
        <v>4498.070000000007</v>
      </c>
      <c r="J23" s="1348">
        <f t="shared" si="0"/>
      </c>
      <c r="K23" s="1348">
        <f t="shared" si="31"/>
      </c>
      <c r="L23" s="1348">
        <f t="shared" si="62"/>
      </c>
      <c r="M23" s="1348">
        <f t="shared" si="93"/>
      </c>
      <c r="N23" s="1349">
        <f t="shared" si="124"/>
      </c>
      <c r="O23" s="1350">
        <f t="shared" si="155"/>
      </c>
      <c r="P23" s="1350">
        <f t="shared" si="186"/>
      </c>
      <c r="Q23" s="1350">
        <f t="shared" si="217"/>
      </c>
      <c r="R23" s="1350">
        <f t="shared" si="379"/>
      </c>
      <c r="S23" s="1351">
        <f t="shared" si="410"/>
      </c>
      <c r="T23" s="1352">
        <v>0.0175</v>
      </c>
      <c r="U23" s="1353">
        <v>45</v>
      </c>
      <c r="V23" s="1349">
        <f t="shared" si="441"/>
      </c>
      <c r="W23" s="1353">
        <v>33202</v>
      </c>
      <c r="X23" s="1353">
        <v>608</v>
      </c>
      <c r="Y23" s="1353">
        <v>141</v>
      </c>
      <c r="Z23" s="1353">
        <v>630</v>
      </c>
      <c r="AA23" s="1353">
        <v>73</v>
      </c>
      <c r="AB23" s="1353">
        <v>9</v>
      </c>
      <c r="AC23" s="1353">
        <v>1</v>
      </c>
      <c r="AD23" s="1353">
        <v>39</v>
      </c>
      <c r="AE23" s="1355">
        <f t="shared" si="473"/>
      </c>
      <c r="AF23" s="1349">
        <f t="shared" si="505"/>
      </c>
      <c r="AG23" s="1357" t="s">
        <v>861</v>
      </c>
      <c r="AH23" s="1357" t="s">
        <v>862</v>
      </c>
      <c r="AI23" s="1357">
        <v>19</v>
      </c>
    </row>
    <row r="24">
      <c r="A24" s="1342"/>
      <c r="B24" s="1367" t="s">
        <v>852</v>
      </c>
      <c r="C24" s="1367"/>
      <c r="D24" s="1368">
        <f>SUM(D19:D23)</f>
      </c>
      <c r="E24" s="1368"/>
      <c r="F24" s="1368"/>
      <c r="G24" s="1368">
        <f>SUM(G19:G23)</f>
      </c>
      <c r="H24" s="1368">
        <f>SUM(H19:H23)</f>
      </c>
      <c r="I24" s="1368">
        <f>SUM(I19:I23)</f>
      </c>
      <c r="J24" s="1370">
        <f t="shared" si="0"/>
      </c>
      <c r="K24" s="1370">
        <f t="shared" si="31"/>
      </c>
      <c r="L24" s="1371">
        <f t="shared" si="62"/>
      </c>
      <c r="M24" s="1370">
        <f t="shared" si="93"/>
      </c>
      <c r="N24" s="1370">
        <f t="shared" si="124"/>
      </c>
      <c r="O24" s="1372">
        <f t="shared" si="155"/>
      </c>
      <c r="P24" s="1372">
        <f t="shared" si="186"/>
      </c>
      <c r="Q24" s="1372">
        <f t="shared" si="217"/>
      </c>
      <c r="R24" s="1372">
        <f t="shared" si="379"/>
      </c>
      <c r="S24" s="1373">
        <f t="shared" si="410"/>
      </c>
      <c r="T24" s="1372">
        <f>AVERAGE(T19:T23)</f>
      </c>
      <c r="U24" s="1374">
        <f>AVERAGE(U19:U23)</f>
      </c>
      <c r="V24" s="1378">
        <f t="shared" si="441"/>
      </c>
      <c r="W24" s="1368">
        <f>SUM(W19:W23)</f>
      </c>
      <c r="X24" s="1368">
        <f>SUM(X19:X23)</f>
      </c>
      <c r="Y24" s="1368">
        <f>SUM(Y19:Y23)</f>
      </c>
      <c r="Z24" s="1368">
        <f>SUM(Z19:Z23)</f>
      </c>
      <c r="AA24" s="1368">
        <f>SUM(AA19:AA23)</f>
      </c>
      <c r="AB24" s="1368">
        <f>SUM(AB19:AB23)</f>
      </c>
      <c r="AC24" s="1368">
        <f>SUM(AC19:AC23)</f>
      </c>
      <c r="AD24" s="1368">
        <f>SUM(AD19:AD23)</f>
      </c>
      <c r="AE24" s="1370">
        <f t="shared" si="473"/>
      </c>
      <c r="AF24" s="1375">
        <f t="shared" si="505"/>
      </c>
      <c r="AG24" s="1376"/>
      <c r="AH24" s="1376"/>
      <c r="AI24" s="1368">
        <f>SUM(AI19:AI23)</f>
      </c>
    </row>
    <row r="25">
      <c r="A25" s="1342"/>
      <c r="B25" s="1380" t="s">
        <v>871</v>
      </c>
      <c r="C25" s="1380"/>
      <c r="D25" s="1381">
        <f>D14+D8+D24+D18</f>
      </c>
      <c r="E25" s="1381"/>
      <c r="F25" s="1381"/>
      <c r="G25" s="1381">
        <f>G14+G8+G24+G18</f>
      </c>
      <c r="H25" s="1381">
        <f>H14+H8+H24+H18</f>
      </c>
      <c r="I25" s="1381">
        <f>I14+I8+I24+I18</f>
      </c>
      <c r="J25" s="1382">
        <f t="shared" si="0"/>
      </c>
      <c r="K25" s="1382">
        <f t="shared" si="31"/>
      </c>
      <c r="L25" s="1382">
        <f t="shared" si="62"/>
      </c>
      <c r="M25" s="1382">
        <f t="shared" si="93"/>
      </c>
      <c r="N25" s="1382">
        <f t="shared" si="124"/>
      </c>
      <c r="O25" s="1383">
        <f t="shared" si="155"/>
      </c>
      <c r="P25" s="1383">
        <f t="shared" si="186"/>
      </c>
      <c r="Q25" s="1383">
        <f t="shared" si="217"/>
      </c>
      <c r="R25" s="1383">
        <f t="shared" si="379"/>
      </c>
      <c r="S25" s="1384">
        <f t="shared" si="410"/>
      </c>
      <c r="T25" s="1385">
        <f>(T14+T8+T24+T18)/4</f>
      </c>
      <c r="U25" s="1385">
        <f>(U14+U8+U24+U18)/4</f>
      </c>
      <c r="V25" s="1385">
        <f>(V14+V8+V24+V18)/4</f>
      </c>
      <c r="W25" s="1381">
        <f>W14+W8+W24+W18</f>
      </c>
      <c r="X25" s="1381">
        <f>X14+X8+X24+X18</f>
      </c>
      <c r="Y25" s="1381">
        <f>Y14+Y8+Y24+Y18</f>
      </c>
      <c r="Z25" s="1381">
        <f>Z14+Z8+Z24+Z18</f>
      </c>
      <c r="AA25" s="1381">
        <f>AA14+AA8+AA24+AA18</f>
      </c>
      <c r="AB25" s="1381">
        <f>AB14+AB8+AB24+AB18</f>
      </c>
      <c r="AC25" s="1381">
        <f>AC14+AC8+AC24+AC18</f>
      </c>
      <c r="AD25" s="1381">
        <f>AD14+AD8+AD24+AD18</f>
      </c>
      <c r="AE25" s="1382">
        <f t="shared" si="473"/>
      </c>
      <c r="AF25" s="1386">
        <f t="shared" si="505"/>
      </c>
      <c r="AG25" s="1387"/>
      <c r="AH25" s="1387"/>
      <c r="AI25" s="1381">
        <f>AI14+AI8+AI24+AI18</f>
      </c>
    </row>
    <row r="26">
      <c r="A26" s="1329" t="s">
        <v>807</v>
      </c>
      <c r="B26" s="1329" t="s">
        <v>808</v>
      </c>
      <c r="C26" s="1329"/>
      <c r="D26" s="1330" t="s">
        <v>809</v>
      </c>
      <c r="E26" s="1330"/>
      <c r="F26" s="1330"/>
      <c r="G26" s="1330"/>
      <c r="H26" s="1330"/>
      <c r="I26" s="1330"/>
      <c r="J26" s="1330"/>
      <c r="K26" s="1330"/>
      <c r="L26" s="1330"/>
      <c r="M26" s="1330"/>
      <c r="N26" s="1331" t="s">
        <v>810</v>
      </c>
      <c r="O26" s="1331"/>
      <c r="P26" s="1331"/>
      <c r="Q26" s="1331"/>
      <c r="R26" s="1331"/>
      <c r="S26" s="1331"/>
      <c r="T26" s="1331"/>
      <c r="U26" s="1331"/>
      <c r="V26" s="1331"/>
      <c r="W26" s="1331"/>
      <c r="X26" s="1331"/>
      <c r="Y26" s="1331"/>
      <c r="Z26" s="1331"/>
      <c r="AA26" s="1331"/>
      <c r="AB26" s="1331"/>
      <c r="AC26" s="1331"/>
      <c r="AD26" s="1331"/>
      <c r="AE26" s="1331"/>
      <c r="AF26" s="1331"/>
      <c r="AG26" s="1331"/>
      <c r="AH26" s="1331"/>
      <c r="AI26" s="1332"/>
    </row>
    <row r="27">
      <c r="A27" s="1329"/>
      <c r="B27" s="1329" t="s">
        <v>811</v>
      </c>
      <c r="C27" s="1329" t="s">
        <v>812</v>
      </c>
      <c r="D27" s="1330" t="s">
        <v>813</v>
      </c>
      <c r="E27" s="1330"/>
      <c r="F27" s="1330"/>
      <c r="G27" s="1333" t="s">
        <v>814</v>
      </c>
      <c r="H27" s="1334" t="s">
        <v>815</v>
      </c>
      <c r="I27" s="1335" t="s">
        <v>816</v>
      </c>
      <c r="J27" s="1336" t="s">
        <v>817</v>
      </c>
      <c r="K27" s="1336" t="s">
        <v>818</v>
      </c>
      <c r="L27" s="1337" t="s">
        <v>819</v>
      </c>
      <c r="M27" s="1336" t="s">
        <v>820</v>
      </c>
      <c r="N27" s="1331" t="s">
        <v>821</v>
      </c>
      <c r="O27" s="1338" t="s">
        <v>822</v>
      </c>
      <c r="P27" s="1338" t="s">
        <v>823</v>
      </c>
      <c r="Q27" s="1338" t="s">
        <v>824</v>
      </c>
      <c r="R27" s="1338" t="s">
        <v>825</v>
      </c>
      <c r="S27" s="1339" t="s">
        <v>826</v>
      </c>
      <c r="T27" s="1338" t="s">
        <v>827</v>
      </c>
      <c r="U27" s="1340" t="s">
        <v>828</v>
      </c>
      <c r="V27" s="1331" t="s">
        <v>829</v>
      </c>
      <c r="W27" s="1339" t="s">
        <v>830</v>
      </c>
      <c r="X27" s="1339" t="s">
        <v>831</v>
      </c>
      <c r="Y27" s="1339" t="s">
        <v>832</v>
      </c>
      <c r="Z27" s="1339" t="s">
        <v>833</v>
      </c>
      <c r="AA27" s="1339" t="s">
        <v>834</v>
      </c>
      <c r="AB27" s="1339" t="s">
        <v>835</v>
      </c>
      <c r="AC27" s="1339" t="s">
        <v>836</v>
      </c>
      <c r="AD27" s="1339" t="s">
        <v>837</v>
      </c>
      <c r="AE27" s="1341" t="s">
        <v>838</v>
      </c>
      <c r="AF27" s="1331" t="s">
        <v>839</v>
      </c>
      <c r="AG27" s="1332" t="s">
        <v>840</v>
      </c>
      <c r="AH27" s="1332" t="s">
        <v>841</v>
      </c>
      <c r="AI27" s="1332" t="s">
        <v>842</v>
      </c>
    </row>
    <row r="28">
      <c r="A28" s="1342" t="s">
        <v>872</v>
      </c>
      <c r="B28" s="1343" t="s">
        <v>853</v>
      </c>
      <c r="C28" s="1344" t="s">
        <v>845</v>
      </c>
      <c r="D28" s="1345">
        <v>2264.85</v>
      </c>
      <c r="E28" s="1345"/>
      <c r="F28" s="1345"/>
      <c r="G28" s="1346">
        <v>3</v>
      </c>
      <c r="H28" s="1346">
        <v>2</v>
      </c>
      <c r="I28" s="1347">
        <v>7001.960000000001</v>
      </c>
      <c r="J28" s="1348">
        <f t="shared" ref="J28:J50" si="1">I28/D28</f>
      </c>
      <c r="K28" s="1348">
        <f t="shared" ref="K28:K50" si="32">D28/G28</f>
      </c>
      <c r="L28" s="1348">
        <f t="shared" ref="L28:L50" si="63">D28/H28</f>
      </c>
      <c r="M28" s="1348">
        <f t="shared" ref="M28:M50" si="94">I28/G28</f>
      </c>
      <c r="N28" s="1349">
        <f t="shared" ref="N28:N50" si="125">D28/X28</f>
      </c>
      <c r="O28" s="1350">
        <f t="shared" ref="O28:O50" si="156">S28/W28*1</f>
      </c>
      <c r="P28" s="1350">
        <f t="shared" ref="P28:P50" si="187">X28/W28</f>
      </c>
      <c r="Q28" s="1350">
        <f t="shared" ref="Q28:Q50" si="218">Z28/W28</f>
      </c>
      <c r="R28" s="1350">
        <f t="shared" ref="R28:R50" si="380">AA28/Z28</f>
      </c>
      <c r="S28" s="1351">
        <f t="shared" ref="S28:S50" si="411">Y28/T28</f>
      </c>
      <c r="T28" s="1352">
        <v>0.0339</v>
      </c>
      <c r="U28" s="1353">
        <v>20</v>
      </c>
      <c r="V28" s="1349">
        <f t="shared" ref="V28:V49" si="442">(D28/W28)*1000</f>
      </c>
      <c r="W28" s="1354">
        <v>21893</v>
      </c>
      <c r="X28" s="1351">
        <v>1495</v>
      </c>
      <c r="Y28" s="1351">
        <v>115</v>
      </c>
      <c r="Z28" s="1351">
        <v>1621</v>
      </c>
      <c r="AA28" s="1351">
        <v>40</v>
      </c>
      <c r="AB28" s="1351">
        <v>9</v>
      </c>
      <c r="AC28" s="1351">
        <v>0</v>
      </c>
      <c r="AD28" s="1354">
        <v>34</v>
      </c>
      <c r="AE28" s="1355">
        <f t="shared" ref="AE28:AE36" si="474">D28/Z28</f>
      </c>
      <c r="AF28" s="1349">
        <f t="shared" ref="AF28:AF50" si="506">AI28*1000/D28</f>
      </c>
      <c r="AG28" s="1356" t="s">
        <v>846</v>
      </c>
      <c r="AH28" s="1357" t="s">
        <v>873</v>
      </c>
      <c r="AI28" s="1357">
        <v>15</v>
      </c>
    </row>
    <row r="29">
      <c r="A29" s="1342"/>
      <c r="B29" s="1343" t="s">
        <v>853</v>
      </c>
      <c r="C29" s="1343" t="s">
        <v>848</v>
      </c>
      <c r="D29" s="1345">
        <v>2709.45</v>
      </c>
      <c r="E29" s="1345"/>
      <c r="F29" s="1345"/>
      <c r="G29" s="1346">
        <v>4</v>
      </c>
      <c r="H29" s="1346">
        <v>3</v>
      </c>
      <c r="I29" s="1347">
        <v>7284.439999999999</v>
      </c>
      <c r="J29" s="1348">
        <f t="shared" si="1"/>
      </c>
      <c r="K29" s="1358">
        <f t="shared" si="32"/>
      </c>
      <c r="L29" s="1348">
        <f t="shared" si="63"/>
      </c>
      <c r="M29" s="1358">
        <f t="shared" si="94"/>
      </c>
      <c r="N29" s="1349">
        <f t="shared" si="125"/>
      </c>
      <c r="O29" s="1350">
        <f t="shared" si="156"/>
      </c>
      <c r="P29" s="1350">
        <f t="shared" si="187"/>
      </c>
      <c r="Q29" s="1350">
        <f t="shared" si="218"/>
      </c>
      <c r="R29" s="1350">
        <f t="shared" si="380"/>
      </c>
      <c r="S29" s="1351">
        <f t="shared" si="411"/>
      </c>
      <c r="T29" s="1352">
        <v>0.0352</v>
      </c>
      <c r="U29" s="1353">
        <v>24</v>
      </c>
      <c r="V29" s="1349">
        <f t="shared" si="442"/>
      </c>
      <c r="W29" s="1359">
        <v>29249</v>
      </c>
      <c r="X29" s="1359">
        <v>1663</v>
      </c>
      <c r="Y29" s="1359">
        <v>142</v>
      </c>
      <c r="Z29" s="1359">
        <v>1816</v>
      </c>
      <c r="AA29" s="1359">
        <v>56</v>
      </c>
      <c r="AB29" s="1359">
        <v>6</v>
      </c>
      <c r="AC29" s="1359">
        <v>1</v>
      </c>
      <c r="AD29" s="1353">
        <v>35</v>
      </c>
      <c r="AE29" s="1355">
        <f t="shared" si="474"/>
      </c>
      <c r="AF29" s="1349">
        <f t="shared" si="506"/>
      </c>
      <c r="AG29" s="1356" t="s">
        <v>846</v>
      </c>
      <c r="AH29" s="1357" t="s">
        <v>873</v>
      </c>
      <c r="AI29" s="1357">
        <v>28</v>
      </c>
    </row>
    <row r="30">
      <c r="A30" s="1342"/>
      <c r="B30" s="1343" t="s">
        <v>853</v>
      </c>
      <c r="C30" s="1344" t="s">
        <v>849</v>
      </c>
      <c r="D30" s="1360">
        <v>2561.7</v>
      </c>
      <c r="E30" s="1360"/>
      <c r="F30" s="1360"/>
      <c r="G30" s="1361">
        <v>3</v>
      </c>
      <c r="H30" s="1361">
        <v>2</v>
      </c>
      <c r="I30" s="1347">
        <v>5984.549999999997</v>
      </c>
      <c r="J30" s="1348">
        <f t="shared" si="1"/>
      </c>
      <c r="K30" s="1348">
        <f t="shared" si="32"/>
      </c>
      <c r="L30" s="1348">
        <f t="shared" si="63"/>
      </c>
      <c r="M30" s="1348">
        <f t="shared" si="94"/>
      </c>
      <c r="N30" s="1362">
        <f t="shared" si="125"/>
      </c>
      <c r="O30" s="1350">
        <f t="shared" si="156"/>
      </c>
      <c r="P30" s="1350">
        <f t="shared" si="187"/>
      </c>
      <c r="Q30" s="1350">
        <f t="shared" si="218"/>
      </c>
      <c r="R30" s="1350">
        <f t="shared" si="380"/>
      </c>
      <c r="S30" s="1351">
        <f t="shared" si="411"/>
      </c>
      <c r="T30" s="1352">
        <v>0.046</v>
      </c>
      <c r="U30" s="1353">
        <v>27</v>
      </c>
      <c r="V30" s="1349">
        <f t="shared" si="442"/>
      </c>
      <c r="W30" s="1359">
        <v>20969</v>
      </c>
      <c r="X30" s="1359">
        <v>721</v>
      </c>
      <c r="Y30" s="1359">
        <v>105</v>
      </c>
      <c r="Z30" s="1359">
        <v>754</v>
      </c>
      <c r="AA30" s="1359">
        <v>86</v>
      </c>
      <c r="AB30" s="1359">
        <v>5</v>
      </c>
      <c r="AC30" s="1359">
        <v>1</v>
      </c>
      <c r="AD30" s="1353">
        <v>12</v>
      </c>
      <c r="AE30" s="1355">
        <f t="shared" si="474"/>
      </c>
      <c r="AF30" s="1349">
        <f t="shared" si="506"/>
      </c>
      <c r="AG30" s="1356" t="s">
        <v>846</v>
      </c>
      <c r="AH30" s="1357" t="s">
        <v>873</v>
      </c>
      <c r="AI30" s="1357">
        <v>30</v>
      </c>
    </row>
    <row r="31">
      <c r="A31" s="1342"/>
      <c r="B31" s="1343" t="s">
        <v>853</v>
      </c>
      <c r="C31" s="1343" t="s">
        <v>850</v>
      </c>
      <c r="D31" s="1360">
        <v>2964</v>
      </c>
      <c r="E31" s="1363"/>
      <c r="F31" s="1363"/>
      <c r="G31" s="1361">
        <v>6</v>
      </c>
      <c r="H31" s="1361">
        <v>6</v>
      </c>
      <c r="I31" s="1347">
        <v>12947.239999999998</v>
      </c>
      <c r="J31" s="1348">
        <f t="shared" si="1"/>
      </c>
      <c r="K31" s="1348">
        <f t="shared" si="32"/>
      </c>
      <c r="L31" s="1348">
        <f t="shared" si="63"/>
      </c>
      <c r="M31" s="1348">
        <f t="shared" si="94"/>
      </c>
      <c r="N31" s="1362">
        <f t="shared" si="125"/>
      </c>
      <c r="O31" s="1350">
        <f t="shared" si="156"/>
      </c>
      <c r="P31" s="1350">
        <f t="shared" si="187"/>
      </c>
      <c r="Q31" s="1350">
        <f t="shared" si="218"/>
      </c>
      <c r="R31" s="1350">
        <f t="shared" si="380"/>
      </c>
      <c r="S31" s="1351">
        <f t="shared" si="411"/>
      </c>
      <c r="T31" s="1352">
        <v>0.0587</v>
      </c>
      <c r="U31" s="1353">
        <v>30</v>
      </c>
      <c r="V31" s="1349">
        <f t="shared" si="442"/>
      </c>
      <c r="W31" s="1359">
        <v>18172</v>
      </c>
      <c r="X31" s="1359">
        <v>577</v>
      </c>
      <c r="Y31" s="1359">
        <v>116</v>
      </c>
      <c r="Z31" s="1359">
        <v>614</v>
      </c>
      <c r="AA31" s="1359">
        <v>74</v>
      </c>
      <c r="AB31" s="1359">
        <v>6</v>
      </c>
      <c r="AC31" s="1359">
        <v>1</v>
      </c>
      <c r="AD31" s="1353">
        <v>20</v>
      </c>
      <c r="AE31" s="1355">
        <f t="shared" si="474"/>
      </c>
      <c r="AF31" s="1349">
        <f t="shared" si="506"/>
      </c>
      <c r="AG31" s="1356" t="s">
        <v>846</v>
      </c>
      <c r="AH31" s="1357" t="s">
        <v>873</v>
      </c>
      <c r="AI31" s="1357">
        <v>20</v>
      </c>
    </row>
    <row r="32">
      <c r="A32" s="1342"/>
      <c r="B32" s="1343" t="s">
        <v>853</v>
      </c>
      <c r="C32" s="1344" t="s">
        <v>851</v>
      </c>
      <c r="D32" s="1364">
        <v>3083.66</v>
      </c>
      <c r="E32" s="1365"/>
      <c r="F32" s="1365"/>
      <c r="G32" s="1366">
        <v>2</v>
      </c>
      <c r="H32" s="1361">
        <v>2</v>
      </c>
      <c r="I32" s="1347">
        <v>6216.220000000001</v>
      </c>
      <c r="J32" s="1348">
        <f t="shared" si="1"/>
      </c>
      <c r="K32" s="1348">
        <f t="shared" si="32"/>
      </c>
      <c r="L32" s="1348">
        <f t="shared" si="63"/>
      </c>
      <c r="M32" s="1348">
        <f t="shared" si="94"/>
      </c>
      <c r="N32" s="1362">
        <f t="shared" si="125"/>
      </c>
      <c r="O32" s="1350">
        <f t="shared" si="156"/>
      </c>
      <c r="P32" s="1350">
        <f t="shared" si="187"/>
      </c>
      <c r="Q32" s="1350">
        <f t="shared" si="218"/>
      </c>
      <c r="R32" s="1350">
        <f t="shared" si="380"/>
      </c>
      <c r="S32" s="1351">
        <f t="shared" si="411"/>
      </c>
      <c r="T32" s="1352">
        <v>0.0143</v>
      </c>
      <c r="U32" s="1353">
        <v>34</v>
      </c>
      <c r="V32" s="1349">
        <f t="shared" si="442"/>
      </c>
      <c r="W32" s="1359">
        <v>24848</v>
      </c>
      <c r="X32" s="1359">
        <v>454</v>
      </c>
      <c r="Y32" s="1359">
        <v>94</v>
      </c>
      <c r="Z32" s="1359">
        <v>475</v>
      </c>
      <c r="AA32" s="1359">
        <v>111</v>
      </c>
      <c r="AB32" s="1359">
        <v>4</v>
      </c>
      <c r="AC32" s="1359">
        <v>1</v>
      </c>
      <c r="AD32" s="1353">
        <v>26</v>
      </c>
      <c r="AE32" s="1355">
        <f t="shared" si="474"/>
      </c>
      <c r="AF32" s="1349">
        <f t="shared" si="506"/>
      </c>
      <c r="AG32" s="1356" t="s">
        <v>846</v>
      </c>
      <c r="AH32" s="1357" t="s">
        <v>873</v>
      </c>
      <c r="AI32" s="1357">
        <v>37</v>
      </c>
    </row>
    <row r="33">
      <c r="A33" s="1342"/>
      <c r="B33" s="1367" t="s">
        <v>852</v>
      </c>
      <c r="C33" s="1367"/>
      <c r="D33" s="1368">
        <f>SUM(D28:D32)</f>
      </c>
      <c r="E33" s="1369"/>
      <c r="F33" s="1369"/>
      <c r="G33" s="1368">
        <f>SUM(G28:G32)</f>
      </c>
      <c r="H33" s="1368">
        <f>SUM(H28:H32)</f>
      </c>
      <c r="I33" s="1370">
        <f>SUM(I28:I32)</f>
      </c>
      <c r="J33" s="1370">
        <f t="shared" si="1"/>
      </c>
      <c r="K33" s="1370">
        <f t="shared" si="32"/>
      </c>
      <c r="L33" s="1371">
        <f t="shared" si="63"/>
      </c>
      <c r="M33" s="1370">
        <f t="shared" si="94"/>
      </c>
      <c r="N33" s="1370">
        <f t="shared" si="125"/>
      </c>
      <c r="O33" s="1372">
        <f t="shared" si="156"/>
      </c>
      <c r="P33" s="1372">
        <f t="shared" si="187"/>
      </c>
      <c r="Q33" s="1372">
        <f t="shared" si="218"/>
      </c>
      <c r="R33" s="1372">
        <f t="shared" si="380"/>
      </c>
      <c r="S33" s="1373">
        <f t="shared" si="411"/>
      </c>
      <c r="T33" s="1372">
        <f>AVERAGE(T28:T32)</f>
      </c>
      <c r="U33" s="1374">
        <f>AVERAGE(U28:U32)</f>
      </c>
      <c r="V33" s="1370">
        <f t="shared" si="442"/>
      </c>
      <c r="W33" s="1368">
        <f>SUM(W28:W32)</f>
      </c>
      <c r="X33" s="1368">
        <f>SUM(X28:X32)</f>
      </c>
      <c r="Y33" s="1368">
        <f>SUM(Y28:Y32)</f>
      </c>
      <c r="Z33" s="1368">
        <f>SUM(Z28:Z32)</f>
      </c>
      <c r="AA33" s="1368">
        <f>SUM(AA28:AA32)</f>
      </c>
      <c r="AB33" s="1368">
        <f>SUM(AB28:AB32)</f>
      </c>
      <c r="AC33" s="1368">
        <f>SUM(AC28:AC32)</f>
      </c>
      <c r="AD33" s="1368">
        <f>SUM(AD28:AD32)</f>
      </c>
      <c r="AE33" s="1370">
        <f t="shared" si="474"/>
      </c>
      <c r="AF33" s="1375">
        <f t="shared" si="506"/>
      </c>
      <c r="AG33" s="1376"/>
      <c r="AH33" s="1376"/>
      <c r="AI33" s="1373">
        <f>SUM(AI28:AI32)</f>
      </c>
    </row>
    <row r="34">
      <c r="A34" s="1342"/>
      <c r="B34" s="1343" t="s">
        <v>844</v>
      </c>
      <c r="C34" s="1343" t="s">
        <v>854</v>
      </c>
      <c r="D34" s="1361">
        <v>2916.52</v>
      </c>
      <c r="E34" s="1361"/>
      <c r="F34" s="1361"/>
      <c r="G34" s="1361">
        <v>2</v>
      </c>
      <c r="H34" s="1361">
        <v>1</v>
      </c>
      <c r="I34" s="1347">
        <v>5424.480000000003</v>
      </c>
      <c r="J34" s="1348">
        <f t="shared" si="1"/>
      </c>
      <c r="K34" s="1348">
        <f t="shared" si="32"/>
      </c>
      <c r="L34" s="1348">
        <f t="shared" si="63"/>
      </c>
      <c r="M34" s="1348">
        <f t="shared" si="94"/>
      </c>
      <c r="N34" s="1349">
        <f t="shared" si="125"/>
      </c>
      <c r="O34" s="1350">
        <f t="shared" si="156"/>
      </c>
      <c r="P34" s="1350">
        <f t="shared" si="187"/>
      </c>
      <c r="Q34" s="1350">
        <f t="shared" si="218"/>
      </c>
      <c r="R34" s="1350">
        <f t="shared" si="380"/>
      </c>
      <c r="S34" s="1351">
        <f t="shared" si="411"/>
      </c>
      <c r="T34" s="1352">
        <v>0.0158</v>
      </c>
      <c r="U34" s="1353">
        <v>38</v>
      </c>
      <c r="V34" s="1349">
        <f t="shared" si="442"/>
      </c>
      <c r="W34" s="1353">
        <v>24441</v>
      </c>
      <c r="X34" s="1359">
        <v>421</v>
      </c>
      <c r="Y34" s="1359">
        <v>104</v>
      </c>
      <c r="Z34" s="1359">
        <v>447</v>
      </c>
      <c r="AA34" s="1359">
        <v>88</v>
      </c>
      <c r="AB34" s="1359">
        <v>5</v>
      </c>
      <c r="AC34" s="1359">
        <v>5</v>
      </c>
      <c r="AD34" s="1353">
        <v>19</v>
      </c>
      <c r="AE34" s="1355">
        <f t="shared" si="474"/>
      </c>
      <c r="AF34" s="1349">
        <f t="shared" si="506"/>
      </c>
      <c r="AG34" s="1356" t="s">
        <v>846</v>
      </c>
      <c r="AH34" s="1357" t="s">
        <v>873</v>
      </c>
      <c r="AI34" s="1357">
        <v>22</v>
      </c>
    </row>
    <row r="35">
      <c r="A35" s="1342"/>
      <c r="B35" s="1343" t="s">
        <v>844</v>
      </c>
      <c r="C35" s="1343" t="s">
        <v>855</v>
      </c>
      <c r="D35" s="1361">
        <v>2662.67</v>
      </c>
      <c r="E35" s="1361"/>
      <c r="F35" s="1361"/>
      <c r="G35" s="1361">
        <v>3</v>
      </c>
      <c r="H35" s="1361">
        <v>3</v>
      </c>
      <c r="I35" s="1347">
        <v>4395.110000000001</v>
      </c>
      <c r="J35" s="1348">
        <f t="shared" si="1"/>
      </c>
      <c r="K35" s="1348">
        <f t="shared" si="32"/>
      </c>
      <c r="L35" s="1348">
        <f t="shared" si="63"/>
      </c>
      <c r="M35" s="1348">
        <f t="shared" si="94"/>
      </c>
      <c r="N35" s="1349">
        <f t="shared" si="125"/>
      </c>
      <c r="O35" s="1350">
        <f t="shared" si="156"/>
      </c>
      <c r="P35" s="1350">
        <f t="shared" si="187"/>
      </c>
      <c r="Q35" s="1350">
        <f t="shared" si="218"/>
      </c>
      <c r="R35" s="1350">
        <f t="shared" si="380"/>
      </c>
      <c r="S35" s="1351">
        <f t="shared" si="411"/>
      </c>
      <c r="T35" s="1352">
        <v>0.0122</v>
      </c>
      <c r="U35" s="1353">
        <v>40</v>
      </c>
      <c r="V35" s="1349">
        <f t="shared" si="442"/>
      </c>
      <c r="W35" s="1353">
        <v>27978</v>
      </c>
      <c r="X35" s="1359">
        <v>796</v>
      </c>
      <c r="Y35" s="1359">
        <v>118</v>
      </c>
      <c r="Z35" s="1359">
        <v>836</v>
      </c>
      <c r="AA35" s="1359">
        <v>93</v>
      </c>
      <c r="AB35" s="1359">
        <v>3</v>
      </c>
      <c r="AC35" s="1359">
        <v>2</v>
      </c>
      <c r="AD35" s="1353">
        <v>25</v>
      </c>
      <c r="AE35" s="1355">
        <f t="shared" si="474"/>
      </c>
      <c r="AF35" s="1349">
        <f t="shared" si="506"/>
      </c>
      <c r="AG35" s="1356" t="s">
        <v>846</v>
      </c>
      <c r="AH35" s="1357" t="s">
        <v>873</v>
      </c>
      <c r="AI35" s="1357">
        <v>29</v>
      </c>
    </row>
    <row r="36">
      <c r="A36" s="1342"/>
      <c r="B36" s="1343" t="s">
        <v>844</v>
      </c>
      <c r="C36" s="1343" t="s">
        <v>856</v>
      </c>
      <c r="D36" s="1361">
        <v>2907.38</v>
      </c>
      <c r="E36" s="1361"/>
      <c r="F36" s="1361"/>
      <c r="G36" s="1361">
        <v>3</v>
      </c>
      <c r="H36" s="1361">
        <v>2</v>
      </c>
      <c r="I36" s="1348">
        <v>5032.179999999993</v>
      </c>
      <c r="J36" s="1348">
        <f t="shared" si="1"/>
      </c>
      <c r="K36" s="1348">
        <f t="shared" si="32"/>
      </c>
      <c r="L36" s="1348">
        <f t="shared" si="63"/>
      </c>
      <c r="M36" s="1348">
        <f t="shared" si="94"/>
      </c>
      <c r="N36" s="1349">
        <f t="shared" si="125"/>
      </c>
      <c r="O36" s="1350">
        <f t="shared" si="156"/>
      </c>
      <c r="P36" s="1350">
        <f t="shared" si="187"/>
      </c>
      <c r="Q36" s="1350">
        <f t="shared" si="218"/>
      </c>
      <c r="R36" s="1350">
        <f t="shared" si="380"/>
      </c>
      <c r="S36" s="1351">
        <f t="shared" si="411"/>
      </c>
      <c r="T36" s="1352">
        <v>0.009</v>
      </c>
      <c r="U36" s="1353">
        <v>40</v>
      </c>
      <c r="V36" s="1349">
        <f t="shared" si="442"/>
      </c>
      <c r="W36" s="1353">
        <v>24439</v>
      </c>
      <c r="X36" s="1359">
        <v>618</v>
      </c>
      <c r="Y36" s="1359">
        <v>63</v>
      </c>
      <c r="Z36" s="1359">
        <v>651</v>
      </c>
      <c r="AA36" s="1359">
        <v>95</v>
      </c>
      <c r="AB36" s="1359">
        <v>3</v>
      </c>
      <c r="AC36" s="1359">
        <v>1</v>
      </c>
      <c r="AD36" s="1353">
        <v>18</v>
      </c>
      <c r="AE36" s="1355">
        <f t="shared" si="474"/>
      </c>
      <c r="AF36" s="1349">
        <f t="shared" si="506"/>
      </c>
      <c r="AG36" s="1356" t="s">
        <v>846</v>
      </c>
      <c r="AH36" s="1357" t="s">
        <v>873</v>
      </c>
      <c r="AI36" s="1357">
        <v>19</v>
      </c>
    </row>
    <row r="37">
      <c r="A37" s="1342"/>
      <c r="B37" s="1343" t="s">
        <v>844</v>
      </c>
      <c r="C37" s="1343" t="s">
        <v>857</v>
      </c>
      <c r="D37" s="1361">
        <v>2522.61</v>
      </c>
      <c r="E37" s="1361"/>
      <c r="F37" s="1361"/>
      <c r="G37" s="1361">
        <v>0</v>
      </c>
      <c r="H37" s="1361">
        <v>0</v>
      </c>
      <c r="I37" s="1347">
        <v>0</v>
      </c>
      <c r="J37" s="1348">
        <f t="shared" si="1"/>
      </c>
      <c r="K37" s="1348">
        <f t="shared" si="32"/>
      </c>
      <c r="L37" s="1348">
        <f t="shared" si="63"/>
      </c>
      <c r="M37" s="1348">
        <f t="shared" si="94"/>
      </c>
      <c r="N37" s="1349">
        <f t="shared" si="125"/>
      </c>
      <c r="O37" s="1350">
        <f t="shared" si="156"/>
      </c>
      <c r="P37" s="1350">
        <f t="shared" si="187"/>
      </c>
      <c r="Q37" s="1350">
        <f t="shared" si="218"/>
      </c>
      <c r="R37" s="1350">
        <f t="shared" si="380"/>
      </c>
      <c r="S37" s="1351">
        <f t="shared" si="411"/>
      </c>
      <c r="T37" s="1352">
        <v>0.0131</v>
      </c>
      <c r="U37" s="1353">
        <v>41</v>
      </c>
      <c r="V37" s="1349">
        <f t="shared" si="442"/>
      </c>
      <c r="W37" s="1353">
        <v>22656</v>
      </c>
      <c r="X37" s="1359">
        <v>457</v>
      </c>
      <c r="Y37" s="1359">
        <v>81</v>
      </c>
      <c r="Z37" s="1359">
        <v>483</v>
      </c>
      <c r="AA37" s="1359">
        <v>50</v>
      </c>
      <c r="AB37" s="1359">
        <v>4</v>
      </c>
      <c r="AC37" s="1359">
        <v>1</v>
      </c>
      <c r="AD37" s="1353">
        <v>12</v>
      </c>
      <c r="AE37" s="1355">
        <v>1</v>
      </c>
      <c r="AF37" s="1349">
        <f t="shared" si="506"/>
      </c>
      <c r="AG37" s="1356" t="s">
        <v>846</v>
      </c>
      <c r="AH37" s="1357" t="s">
        <v>873</v>
      </c>
      <c r="AI37" s="1357">
        <v>24</v>
      </c>
    </row>
    <row r="38">
      <c r="A38" s="1342"/>
      <c r="B38" s="1343" t="s">
        <v>844</v>
      </c>
      <c r="C38" s="1343" t="s">
        <v>858</v>
      </c>
      <c r="D38" s="1377">
        <v>2316.21</v>
      </c>
      <c r="E38" s="1377"/>
      <c r="F38" s="1377"/>
      <c r="G38" s="1361">
        <v>2</v>
      </c>
      <c r="H38" s="1361">
        <v>2</v>
      </c>
      <c r="I38" s="1348">
        <v>3899.6100000000006</v>
      </c>
      <c r="J38" s="1348">
        <f t="shared" si="1"/>
      </c>
      <c r="K38" s="1348">
        <f t="shared" si="32"/>
      </c>
      <c r="L38" s="1348">
        <f t="shared" si="63"/>
      </c>
      <c r="M38" s="1348">
        <f t="shared" si="94"/>
      </c>
      <c r="N38" s="1349">
        <f t="shared" si="125"/>
      </c>
      <c r="O38" s="1350">
        <f t="shared" si="156"/>
      </c>
      <c r="P38" s="1350">
        <f t="shared" si="187"/>
      </c>
      <c r="Q38" s="1350">
        <f t="shared" si="218"/>
      </c>
      <c r="R38" s="1350">
        <f t="shared" si="380"/>
      </c>
      <c r="S38" s="1351">
        <f t="shared" si="411"/>
      </c>
      <c r="T38" s="1352">
        <v>0.0158</v>
      </c>
      <c r="U38" s="1353">
        <v>43</v>
      </c>
      <c r="V38" s="1349">
        <f t="shared" si="442"/>
      </c>
      <c r="W38" s="1353">
        <v>21083</v>
      </c>
      <c r="X38" s="1353">
        <v>597</v>
      </c>
      <c r="Y38" s="1353">
        <v>92</v>
      </c>
      <c r="Z38" s="1353">
        <v>643</v>
      </c>
      <c r="AA38" s="1353">
        <v>69</v>
      </c>
      <c r="AB38" s="1353">
        <v>7</v>
      </c>
      <c r="AC38" s="1353">
        <v>1</v>
      </c>
      <c r="AD38" s="1353">
        <v>21</v>
      </c>
      <c r="AE38" s="1355">
        <f t="shared" ref="AE38:AE50" si="475">D38/Z38</f>
      </c>
      <c r="AF38" s="1349">
        <f t="shared" si="506"/>
      </c>
      <c r="AG38" s="1356" t="s">
        <v>846</v>
      </c>
      <c r="AH38" s="1357" t="s">
        <v>873</v>
      </c>
      <c r="AI38" s="1357">
        <v>28</v>
      </c>
    </row>
    <row r="39">
      <c r="A39" s="1342"/>
      <c r="B39" s="1367" t="s">
        <v>852</v>
      </c>
      <c r="C39" s="1367"/>
      <c r="D39" s="1368">
        <f>SUM(D34:D38)</f>
      </c>
      <c r="E39" s="1368"/>
      <c r="F39" s="1368"/>
      <c r="G39" s="1368">
        <f>SUM(G34:G38)</f>
      </c>
      <c r="H39" s="1368">
        <f>SUM(H34:H38)</f>
      </c>
      <c r="I39" s="1370">
        <f>SUM(I34:I38)</f>
      </c>
      <c r="J39" s="1370">
        <f t="shared" si="1"/>
      </c>
      <c r="K39" s="1370">
        <f t="shared" si="32"/>
      </c>
      <c r="L39" s="1371">
        <f t="shared" si="63"/>
      </c>
      <c r="M39" s="1370">
        <f t="shared" si="94"/>
      </c>
      <c r="N39" s="1370">
        <f t="shared" si="125"/>
      </c>
      <c r="O39" s="1372">
        <f t="shared" si="156"/>
      </c>
      <c r="P39" s="1372">
        <f t="shared" si="187"/>
      </c>
      <c r="Q39" s="1372">
        <f t="shared" si="218"/>
      </c>
      <c r="R39" s="1372">
        <f t="shared" si="380"/>
      </c>
      <c r="S39" s="1373">
        <f t="shared" si="411"/>
      </c>
      <c r="T39" s="1372">
        <f>AVERAGE(T34:T38)</f>
      </c>
      <c r="U39" s="1374">
        <f>AVERAGE(U34:U38)</f>
      </c>
      <c r="V39" s="1378">
        <f t="shared" si="442"/>
      </c>
      <c r="W39" s="1368">
        <f>SUM(W34:W38)</f>
      </c>
      <c r="X39" s="1368">
        <f>SUM(X34:X38)</f>
      </c>
      <c r="Y39" s="1368">
        <f>SUM(Y34:Y38)</f>
      </c>
      <c r="Z39" s="1368">
        <f>SUM(Z34:Z38)</f>
      </c>
      <c r="AA39" s="1368">
        <f>SUM(AA34:AA38)</f>
      </c>
      <c r="AB39" s="1368">
        <f>SUM(AB34:AB38)</f>
      </c>
      <c r="AC39" s="1368">
        <f>SUM(AC34:AC38)</f>
      </c>
      <c r="AD39" s="1368">
        <f>SUM(AD34:AD38)</f>
      </c>
      <c r="AE39" s="1370">
        <f t="shared" si="475"/>
      </c>
      <c r="AF39" s="1375">
        <f t="shared" si="506"/>
      </c>
      <c r="AG39" s="1376"/>
      <c r="AH39" s="1376"/>
      <c r="AI39" s="1373">
        <f>SUM(AI34:AI38)</f>
      </c>
    </row>
    <row r="40">
      <c r="A40" s="1342"/>
      <c r="B40" s="1343" t="s">
        <v>874</v>
      </c>
      <c r="C40" s="1343" t="s">
        <v>860</v>
      </c>
      <c r="D40" s="1361">
        <v>2108.34</v>
      </c>
      <c r="E40" s="1361"/>
      <c r="F40" s="1361"/>
      <c r="G40" s="1361">
        <v>2</v>
      </c>
      <c r="H40" s="1361">
        <v>2</v>
      </c>
      <c r="I40" s="1348">
        <v>2848.8</v>
      </c>
      <c r="J40" s="1348">
        <f t="shared" si="1"/>
      </c>
      <c r="K40" s="1348">
        <f t="shared" si="32"/>
      </c>
      <c r="L40" s="1348">
        <f t="shared" si="63"/>
      </c>
      <c r="M40" s="1348">
        <f t="shared" si="94"/>
      </c>
      <c r="N40" s="1349">
        <f t="shared" si="125"/>
      </c>
      <c r="O40" s="1350">
        <f t="shared" si="156"/>
      </c>
      <c r="P40" s="1350">
        <f t="shared" si="187"/>
      </c>
      <c r="Q40" s="1350">
        <f t="shared" si="218"/>
      </c>
      <c r="R40" s="1350">
        <f t="shared" si="380"/>
      </c>
      <c r="S40" s="1351">
        <f t="shared" si="411"/>
      </c>
      <c r="T40" s="1352">
        <v>0.0135</v>
      </c>
      <c r="U40" s="1353">
        <v>44</v>
      </c>
      <c r="V40" s="1349">
        <f t="shared" si="442"/>
      </c>
      <c r="W40" s="1353">
        <v>20578</v>
      </c>
      <c r="X40" s="1353">
        <v>457</v>
      </c>
      <c r="Y40" s="1353">
        <v>89</v>
      </c>
      <c r="Z40" s="1353">
        <v>467</v>
      </c>
      <c r="AA40" s="1353">
        <v>55</v>
      </c>
      <c r="AB40" s="1353">
        <v>2</v>
      </c>
      <c r="AC40" s="1353">
        <v>1</v>
      </c>
      <c r="AD40" s="1353">
        <v>13</v>
      </c>
      <c r="AE40" s="1355">
        <f t="shared" si="475"/>
      </c>
      <c r="AF40" s="1349">
        <f t="shared" si="506"/>
      </c>
      <c r="AG40" s="1357" t="s">
        <v>861</v>
      </c>
      <c r="AH40" s="1357" t="s">
        <v>873</v>
      </c>
      <c r="AI40" s="1357">
        <v>20</v>
      </c>
    </row>
    <row r="41">
      <c r="A41" s="1342"/>
      <c r="B41" s="1343" t="s">
        <v>874</v>
      </c>
      <c r="C41" s="1343" t="s">
        <v>863</v>
      </c>
      <c r="D41" s="1361">
        <v>2767.3</v>
      </c>
      <c r="E41" s="1361"/>
      <c r="F41" s="1361"/>
      <c r="G41" s="1361">
        <v>4</v>
      </c>
      <c r="H41" s="1361">
        <v>4</v>
      </c>
      <c r="I41" s="1348">
        <v>7933.6600000000035</v>
      </c>
      <c r="J41" s="1348">
        <f t="shared" si="1"/>
      </c>
      <c r="K41" s="1348">
        <f t="shared" si="32"/>
      </c>
      <c r="L41" s="1348">
        <f t="shared" si="63"/>
      </c>
      <c r="M41" s="1348">
        <f t="shared" si="94"/>
      </c>
      <c r="N41" s="1349">
        <f t="shared" si="125"/>
      </c>
      <c r="O41" s="1350">
        <f t="shared" si="156"/>
      </c>
      <c r="P41" s="1350">
        <f t="shared" si="187"/>
      </c>
      <c r="Q41" s="1350">
        <f t="shared" si="218"/>
      </c>
      <c r="R41" s="1350">
        <f t="shared" si="380"/>
      </c>
      <c r="S41" s="1351">
        <f t="shared" si="411"/>
      </c>
      <c r="T41" s="1352">
        <v>0.0134</v>
      </c>
      <c r="U41" s="1353">
        <v>45</v>
      </c>
      <c r="V41" s="1349">
        <f t="shared" si="442"/>
      </c>
      <c r="W41" s="1353">
        <v>28911</v>
      </c>
      <c r="X41" s="1353">
        <v>785</v>
      </c>
      <c r="Y41" s="1353">
        <v>119</v>
      </c>
      <c r="Z41" s="1353">
        <v>815</v>
      </c>
      <c r="AA41" s="1353">
        <v>66</v>
      </c>
      <c r="AB41" s="1353">
        <v>6</v>
      </c>
      <c r="AC41" s="1353">
        <v>2</v>
      </c>
      <c r="AD41" s="1353">
        <v>16</v>
      </c>
      <c r="AE41" s="1355">
        <f t="shared" si="475"/>
      </c>
      <c r="AF41" s="1349">
        <f t="shared" si="506"/>
      </c>
      <c r="AG41" s="1357" t="s">
        <v>861</v>
      </c>
      <c r="AH41" s="1357" t="s">
        <v>847</v>
      </c>
      <c r="AI41" s="1357">
        <v>23</v>
      </c>
    </row>
    <row r="42">
      <c r="A42" s="1342"/>
      <c r="B42" s="1343" t="s">
        <v>874</v>
      </c>
      <c r="C42" s="1343" t="s">
        <v>864</v>
      </c>
      <c r="D42" s="1361">
        <v>2661.06</v>
      </c>
      <c r="E42" s="1361"/>
      <c r="F42" s="1361"/>
      <c r="G42" s="1361">
        <v>4</v>
      </c>
      <c r="H42" s="1361">
        <v>4</v>
      </c>
      <c r="I42" s="1347">
        <v>7319.359999999986</v>
      </c>
      <c r="J42" s="1348">
        <f t="shared" si="1"/>
      </c>
      <c r="K42" s="1348">
        <f t="shared" si="32"/>
      </c>
      <c r="L42" s="1348">
        <f t="shared" si="63"/>
      </c>
      <c r="M42" s="1348">
        <f t="shared" si="94"/>
      </c>
      <c r="N42" s="1349">
        <f t="shared" si="125"/>
      </c>
      <c r="O42" s="1350">
        <f t="shared" si="156"/>
      </c>
      <c r="P42" s="1350">
        <f t="shared" si="187"/>
      </c>
      <c r="Q42" s="1350">
        <f t="shared" si="218"/>
      </c>
      <c r="R42" s="1350">
        <f t="shared" si="380"/>
      </c>
      <c r="S42" s="1351">
        <f t="shared" si="411"/>
      </c>
      <c r="T42" s="1352">
        <v>0.0132</v>
      </c>
      <c r="U42" s="1353">
        <v>45</v>
      </c>
      <c r="V42" s="1349">
        <f t="shared" si="442"/>
      </c>
      <c r="W42" s="1353">
        <v>27658</v>
      </c>
      <c r="X42" s="1353">
        <v>606</v>
      </c>
      <c r="Y42" s="1353">
        <v>110</v>
      </c>
      <c r="Z42" s="1353">
        <v>635</v>
      </c>
      <c r="AA42" s="1353">
        <v>57</v>
      </c>
      <c r="AB42" s="1353">
        <v>5</v>
      </c>
      <c r="AC42" s="1353">
        <v>1</v>
      </c>
      <c r="AD42" s="1353">
        <v>29</v>
      </c>
      <c r="AE42" s="1355">
        <f t="shared" si="475"/>
      </c>
      <c r="AF42" s="1349">
        <f t="shared" si="506"/>
      </c>
      <c r="AG42" s="1357" t="s">
        <v>861</v>
      </c>
      <c r="AH42" s="1357" t="s">
        <v>847</v>
      </c>
      <c r="AI42" s="1357">
        <v>21</v>
      </c>
    </row>
    <row r="43">
      <c r="A43" s="1342"/>
      <c r="B43" s="1367" t="s">
        <v>852</v>
      </c>
      <c r="C43" s="1367"/>
      <c r="D43" s="1368">
        <f>SUM(D40:D42)</f>
      </c>
      <c r="E43" s="1368"/>
      <c r="F43" s="1368"/>
      <c r="G43" s="1368">
        <f>SUM(G40:G42)</f>
      </c>
      <c r="H43" s="1368">
        <f>SUM(H40:H42)</f>
      </c>
      <c r="I43" s="1368">
        <f>SUM(I40:I42)</f>
      </c>
      <c r="J43" s="1370">
        <f t="shared" si="1"/>
      </c>
      <c r="K43" s="1370">
        <f t="shared" si="32"/>
      </c>
      <c r="L43" s="1371">
        <f t="shared" si="63"/>
      </c>
      <c r="M43" s="1370">
        <f t="shared" si="94"/>
      </c>
      <c r="N43" s="1370">
        <f t="shared" si="125"/>
      </c>
      <c r="O43" s="1372">
        <f t="shared" si="156"/>
      </c>
      <c r="P43" s="1372">
        <f t="shared" si="187"/>
      </c>
      <c r="Q43" s="1372">
        <f t="shared" si="218"/>
      </c>
      <c r="R43" s="1372">
        <f t="shared" si="380"/>
      </c>
      <c r="S43" s="1373">
        <f t="shared" si="411"/>
      </c>
      <c r="T43" s="1372">
        <f>AVERAGE(T40:T42)</f>
      </c>
      <c r="U43" s="1374">
        <f>AVERAGE(U40:U42)</f>
      </c>
      <c r="V43" s="1378">
        <f t="shared" si="442"/>
      </c>
      <c r="W43" s="1368">
        <f>SUM(W40:W42)</f>
      </c>
      <c r="X43" s="1368">
        <f>SUM(X40:X42)</f>
      </c>
      <c r="Y43" s="1368">
        <f>SUM(Y40:Y42)</f>
      </c>
      <c r="Z43" s="1368">
        <f>SUM(Z40:Z42)</f>
      </c>
      <c r="AA43" s="1368">
        <f>SUM(AA40:AA42)</f>
      </c>
      <c r="AB43" s="1368">
        <f>SUM(AB40:AB42)</f>
      </c>
      <c r="AC43" s="1368">
        <f>SUM(AC40:AC42)</f>
      </c>
      <c r="AD43" s="1368">
        <f>SUM(AD40:AD42)</f>
      </c>
      <c r="AE43" s="1370">
        <f t="shared" si="475"/>
      </c>
      <c r="AF43" s="1375">
        <f t="shared" si="506"/>
      </c>
      <c r="AG43" s="1376"/>
      <c r="AH43" s="1376"/>
      <c r="AI43" s="1368">
        <f>SUM(AI40:AI42)</f>
      </c>
    </row>
    <row r="44">
      <c r="A44" s="1342"/>
      <c r="B44" s="1343" t="s">
        <v>865</v>
      </c>
      <c r="C44" s="1343" t="s">
        <v>866</v>
      </c>
      <c r="D44" s="1360">
        <v>2748.09</v>
      </c>
      <c r="E44" s="1360"/>
      <c r="F44" s="1360"/>
      <c r="G44" s="1379">
        <v>1</v>
      </c>
      <c r="H44" s="1379">
        <v>1</v>
      </c>
      <c r="I44" s="1348">
        <v>1351.3500000000058</v>
      </c>
      <c r="J44" s="1348">
        <f t="shared" si="1"/>
      </c>
      <c r="K44" s="1348">
        <f t="shared" si="32"/>
      </c>
      <c r="L44" s="1348">
        <f t="shared" si="63"/>
      </c>
      <c r="M44" s="1348">
        <f t="shared" si="94"/>
      </c>
      <c r="N44" s="1349">
        <f t="shared" si="125"/>
      </c>
      <c r="O44" s="1350">
        <f t="shared" si="156"/>
      </c>
      <c r="P44" s="1350">
        <f t="shared" si="187"/>
      </c>
      <c r="Q44" s="1350">
        <f t="shared" si="218"/>
      </c>
      <c r="R44" s="1350">
        <f t="shared" si="380"/>
      </c>
      <c r="S44" s="1351">
        <f t="shared" si="411"/>
      </c>
      <c r="T44" s="1352">
        <v>0.0176</v>
      </c>
      <c r="U44" s="1353">
        <v>45</v>
      </c>
      <c r="V44" s="1349">
        <f t="shared" si="442"/>
      </c>
      <c r="W44" s="1353">
        <v>27311</v>
      </c>
      <c r="X44" s="1353">
        <v>882</v>
      </c>
      <c r="Y44" s="1353">
        <v>143</v>
      </c>
      <c r="Z44" s="1353">
        <v>955</v>
      </c>
      <c r="AA44" s="1353">
        <v>37</v>
      </c>
      <c r="AB44" s="1353">
        <v>7</v>
      </c>
      <c r="AC44" s="1353">
        <v>2</v>
      </c>
      <c r="AD44" s="1353">
        <v>23</v>
      </c>
      <c r="AE44" s="1355">
        <f t="shared" si="475"/>
      </c>
      <c r="AF44" s="1349">
        <f t="shared" si="506"/>
      </c>
      <c r="AG44" s="1357" t="s">
        <v>861</v>
      </c>
      <c r="AH44" s="1357" t="s">
        <v>847</v>
      </c>
      <c r="AI44" s="1357">
        <v>15</v>
      </c>
    </row>
    <row r="45">
      <c r="A45" s="1342"/>
      <c r="B45" s="1343" t="s">
        <v>865</v>
      </c>
      <c r="C45" s="1343" t="s">
        <v>867</v>
      </c>
      <c r="D45" s="1360">
        <v>2788.3</v>
      </c>
      <c r="E45" s="1360"/>
      <c r="F45" s="1360"/>
      <c r="G45" s="1379">
        <v>3</v>
      </c>
      <c r="H45" s="1379">
        <v>3</v>
      </c>
      <c r="I45" s="1348">
        <v>5894.459999999992</v>
      </c>
      <c r="J45" s="1348">
        <f t="shared" si="1"/>
      </c>
      <c r="K45" s="1348">
        <f t="shared" si="32"/>
      </c>
      <c r="L45" s="1348">
        <f t="shared" si="63"/>
      </c>
      <c r="M45" s="1348">
        <f t="shared" si="94"/>
      </c>
      <c r="N45" s="1349">
        <f t="shared" si="125"/>
      </c>
      <c r="O45" s="1350">
        <f t="shared" si="156"/>
      </c>
      <c r="P45" s="1350">
        <f t="shared" si="187"/>
      </c>
      <c r="Q45" s="1350">
        <f t="shared" si="218"/>
      </c>
      <c r="R45" s="1350">
        <f t="shared" si="380"/>
      </c>
      <c r="S45" s="1351">
        <f t="shared" si="411"/>
      </c>
      <c r="T45" s="1352">
        <v>0.0178</v>
      </c>
      <c r="U45" s="1353">
        <v>46</v>
      </c>
      <c r="V45" s="1349">
        <f t="shared" si="442"/>
      </c>
      <c r="W45" s="1353">
        <v>29107</v>
      </c>
      <c r="X45" s="1353">
        <v>828</v>
      </c>
      <c r="Y45" s="1353">
        <v>132</v>
      </c>
      <c r="Z45" s="1353">
        <v>919</v>
      </c>
      <c r="AA45" s="1353">
        <v>110</v>
      </c>
      <c r="AB45" s="1353">
        <v>6</v>
      </c>
      <c r="AC45" s="1353">
        <v>2</v>
      </c>
      <c r="AD45" s="1353">
        <v>20</v>
      </c>
      <c r="AE45" s="1355">
        <f t="shared" si="475"/>
      </c>
      <c r="AF45" s="1349">
        <f t="shared" si="506"/>
      </c>
      <c r="AG45" s="1357" t="s">
        <v>861</v>
      </c>
      <c r="AH45" s="1357" t="s">
        <v>847</v>
      </c>
      <c r="AI45" s="1357">
        <v>34</v>
      </c>
    </row>
    <row r="46">
      <c r="A46" s="1342"/>
      <c r="B46" s="1343" t="s">
        <v>865</v>
      </c>
      <c r="C46" s="1344" t="s">
        <v>868</v>
      </c>
      <c r="D46" s="1360">
        <v>2990.29</v>
      </c>
      <c r="E46" s="1360"/>
      <c r="F46" s="1360"/>
      <c r="G46" s="1379">
        <v>8</v>
      </c>
      <c r="H46" s="1379">
        <v>6</v>
      </c>
      <c r="I46" s="1348">
        <v>20527.430000000022</v>
      </c>
      <c r="J46" s="1348">
        <f t="shared" si="1"/>
      </c>
      <c r="K46" s="1348">
        <f t="shared" si="32"/>
      </c>
      <c r="L46" s="1348">
        <f t="shared" si="63"/>
      </c>
      <c r="M46" s="1348">
        <f t="shared" si="94"/>
      </c>
      <c r="N46" s="1349">
        <f t="shared" si="125"/>
      </c>
      <c r="O46" s="1350">
        <f t="shared" si="156"/>
      </c>
      <c r="P46" s="1350">
        <f t="shared" si="187"/>
      </c>
      <c r="Q46" s="1350">
        <f t="shared" si="218"/>
      </c>
      <c r="R46" s="1350">
        <f t="shared" si="380"/>
      </c>
      <c r="S46" s="1351">
        <f t="shared" si="411"/>
      </c>
      <c r="T46" s="1352">
        <v>0.0116</v>
      </c>
      <c r="U46" s="1353">
        <v>46</v>
      </c>
      <c r="V46" s="1349">
        <f t="shared" si="442"/>
      </c>
      <c r="W46" s="1353">
        <v>35954</v>
      </c>
      <c r="X46" s="1353">
        <v>1402</v>
      </c>
      <c r="Y46" s="1353">
        <v>130</v>
      </c>
      <c r="Z46" s="1353">
        <v>1510</v>
      </c>
      <c r="AA46" s="1353">
        <v>104</v>
      </c>
      <c r="AB46" s="1353">
        <v>6</v>
      </c>
      <c r="AC46" s="1353">
        <v>5</v>
      </c>
      <c r="AD46" s="1353">
        <v>23</v>
      </c>
      <c r="AE46" s="1355">
        <f t="shared" si="475"/>
      </c>
      <c r="AF46" s="1349">
        <f t="shared" si="506"/>
      </c>
      <c r="AG46" s="1357" t="s">
        <v>861</v>
      </c>
      <c r="AH46" s="1357" t="s">
        <v>847</v>
      </c>
      <c r="AI46" s="1357">
        <v>28</v>
      </c>
    </row>
    <row r="47">
      <c r="A47" s="1342"/>
      <c r="B47" s="1343" t="s">
        <v>865</v>
      </c>
      <c r="C47" s="1343" t="s">
        <v>869</v>
      </c>
      <c r="D47" s="1360">
        <v>2956.75</v>
      </c>
      <c r="E47" s="1360"/>
      <c r="F47" s="1360"/>
      <c r="G47" s="1361">
        <v>6</v>
      </c>
      <c r="H47" s="1361">
        <v>6</v>
      </c>
      <c r="I47" s="1347">
        <v>11788.93</v>
      </c>
      <c r="J47" s="1348">
        <f t="shared" si="1"/>
      </c>
      <c r="K47" s="1348">
        <f t="shared" si="32"/>
      </c>
      <c r="L47" s="1348">
        <f t="shared" si="63"/>
      </c>
      <c r="M47" s="1348">
        <f t="shared" si="94"/>
      </c>
      <c r="N47" s="1349">
        <f t="shared" si="125"/>
      </c>
      <c r="O47" s="1350">
        <f t="shared" si="156"/>
      </c>
      <c r="P47" s="1350">
        <f t="shared" si="187"/>
      </c>
      <c r="Q47" s="1350">
        <f t="shared" si="218"/>
      </c>
      <c r="R47" s="1350">
        <f t="shared" si="380"/>
      </c>
      <c r="S47" s="1351">
        <f t="shared" si="411"/>
      </c>
      <c r="T47" s="1352">
        <v>0.013</v>
      </c>
      <c r="U47" s="1353">
        <v>48</v>
      </c>
      <c r="V47" s="1349">
        <f t="shared" si="442"/>
      </c>
      <c r="W47" s="1353">
        <v>36558</v>
      </c>
      <c r="X47" s="1353">
        <v>795</v>
      </c>
      <c r="Y47" s="1353">
        <v>149</v>
      </c>
      <c r="Z47" s="1353">
        <v>832</v>
      </c>
      <c r="AA47" s="1353">
        <v>95</v>
      </c>
      <c r="AB47" s="1353">
        <v>5</v>
      </c>
      <c r="AC47" s="1353">
        <v>0</v>
      </c>
      <c r="AD47" s="1353">
        <v>32</v>
      </c>
      <c r="AE47" s="1355">
        <f t="shared" si="475"/>
      </c>
      <c r="AF47" s="1349">
        <f t="shared" si="506"/>
      </c>
      <c r="AG47" s="1357" t="s">
        <v>861</v>
      </c>
      <c r="AH47" s="1357" t="s">
        <v>847</v>
      </c>
      <c r="AI47" s="1357">
        <v>26</v>
      </c>
    </row>
    <row r="48">
      <c r="A48" s="1342"/>
      <c r="B48" s="1343" t="s">
        <v>865</v>
      </c>
      <c r="C48" s="1343" t="s">
        <v>870</v>
      </c>
      <c r="D48" s="1360">
        <v>2103.54</v>
      </c>
      <c r="E48" s="1360"/>
      <c r="F48" s="1360"/>
      <c r="G48" s="1361">
        <v>7</v>
      </c>
      <c r="H48" s="1361">
        <v>5</v>
      </c>
      <c r="I48" s="1348">
        <v>14758.209999999992</v>
      </c>
      <c r="J48" s="1348">
        <f t="shared" si="1"/>
      </c>
      <c r="K48" s="1348">
        <f t="shared" si="32"/>
      </c>
      <c r="L48" s="1348">
        <f t="shared" si="63"/>
      </c>
      <c r="M48" s="1348">
        <f t="shared" si="94"/>
      </c>
      <c r="N48" s="1349">
        <f t="shared" si="125"/>
      </c>
      <c r="O48" s="1350">
        <f t="shared" si="156"/>
      </c>
      <c r="P48" s="1350">
        <f t="shared" si="187"/>
      </c>
      <c r="Q48" s="1350">
        <f t="shared" si="218"/>
      </c>
      <c r="R48" s="1350">
        <f t="shared" si="380"/>
      </c>
      <c r="S48" s="1351">
        <f t="shared" si="411"/>
      </c>
      <c r="T48" s="1352">
        <v>0.0146</v>
      </c>
      <c r="U48" s="1353">
        <v>49</v>
      </c>
      <c r="V48" s="1349">
        <f t="shared" si="442"/>
      </c>
      <c r="W48" s="1353">
        <v>26388</v>
      </c>
      <c r="X48" s="1353">
        <v>436</v>
      </c>
      <c r="Y48" s="1353">
        <v>97</v>
      </c>
      <c r="Z48" s="1353">
        <v>464</v>
      </c>
      <c r="AA48" s="1353">
        <v>94</v>
      </c>
      <c r="AB48" s="1353">
        <v>8</v>
      </c>
      <c r="AC48" s="1353">
        <v>0</v>
      </c>
      <c r="AD48" s="1353">
        <v>20</v>
      </c>
      <c r="AE48" s="1355">
        <f t="shared" si="475"/>
      </c>
      <c r="AF48" s="1349">
        <f t="shared" si="506"/>
      </c>
      <c r="AG48" s="1357" t="s">
        <v>861</v>
      </c>
      <c r="AH48" s="1357" t="s">
        <v>847</v>
      </c>
      <c r="AI48" s="1357">
        <v>21</v>
      </c>
    </row>
    <row r="49">
      <c r="A49" s="1342"/>
      <c r="B49" s="1367" t="s">
        <v>852</v>
      </c>
      <c r="C49" s="1367"/>
      <c r="D49" s="1368">
        <f>SUM(D44:D48)</f>
      </c>
      <c r="E49" s="1368"/>
      <c r="F49" s="1368"/>
      <c r="G49" s="1368">
        <f>SUM(G44:G48)</f>
      </c>
      <c r="H49" s="1368">
        <f>SUM(H44:H48)</f>
      </c>
      <c r="I49" s="1368">
        <f>SUM(I44:I48)</f>
      </c>
      <c r="J49" s="1370">
        <f t="shared" si="1"/>
      </c>
      <c r="K49" s="1370">
        <f t="shared" si="32"/>
      </c>
      <c r="L49" s="1371">
        <f t="shared" si="63"/>
      </c>
      <c r="M49" s="1370">
        <f t="shared" si="94"/>
      </c>
      <c r="N49" s="1370">
        <f t="shared" si="125"/>
      </c>
      <c r="O49" s="1372">
        <f t="shared" si="156"/>
      </c>
      <c r="P49" s="1372">
        <f t="shared" si="187"/>
      </c>
      <c r="Q49" s="1372">
        <f t="shared" si="218"/>
      </c>
      <c r="R49" s="1372">
        <f t="shared" si="380"/>
      </c>
      <c r="S49" s="1373">
        <f t="shared" si="411"/>
      </c>
      <c r="T49" s="1372">
        <f>AVERAGE(T44:T48)</f>
      </c>
      <c r="U49" s="1374">
        <f>AVERAGE(U44:U48)</f>
      </c>
      <c r="V49" s="1378">
        <f t="shared" si="442"/>
      </c>
      <c r="W49" s="1368">
        <f>SUM(W44:W48)</f>
      </c>
      <c r="X49" s="1368">
        <f>SUM(X44:X48)</f>
      </c>
      <c r="Y49" s="1368">
        <f>SUM(Y44:Y48)</f>
      </c>
      <c r="Z49" s="1368">
        <f>SUM(Z44:Z48)</f>
      </c>
      <c r="AA49" s="1368">
        <f>SUM(AA44:AA48)</f>
      </c>
      <c r="AB49" s="1368">
        <f>SUM(AB44:AB48)</f>
      </c>
      <c r="AC49" s="1368">
        <f>SUM(AC44:AC48)</f>
      </c>
      <c r="AD49" s="1368">
        <f>SUM(AD44:AD48)</f>
      </c>
      <c r="AE49" s="1370">
        <f t="shared" si="475"/>
      </c>
      <c r="AF49" s="1375">
        <f t="shared" si="506"/>
      </c>
      <c r="AG49" s="1376"/>
      <c r="AH49" s="1376"/>
      <c r="AI49" s="1368">
        <f>SUM(AI44:AI48)</f>
      </c>
    </row>
    <row r="50">
      <c r="A50" s="1342"/>
      <c r="B50" s="1380" t="s">
        <v>871</v>
      </c>
      <c r="C50" s="1380"/>
      <c r="D50" s="1381">
        <f>D39+D33+D49+D43</f>
      </c>
      <c r="E50" s="1381"/>
      <c r="F50" s="1381"/>
      <c r="G50" s="1381">
        <f>G39+G33+G49+G43</f>
      </c>
      <c r="H50" s="1381">
        <f>H39+H33+H49+H43</f>
      </c>
      <c r="I50" s="1381">
        <f>I39+I33+I49+I43</f>
      </c>
      <c r="J50" s="1382">
        <f t="shared" si="1"/>
      </c>
      <c r="K50" s="1382">
        <f t="shared" si="32"/>
      </c>
      <c r="L50" s="1382">
        <f t="shared" si="63"/>
      </c>
      <c r="M50" s="1382">
        <f t="shared" si="94"/>
      </c>
      <c r="N50" s="1382">
        <f t="shared" si="125"/>
      </c>
      <c r="O50" s="1383">
        <f t="shared" si="156"/>
      </c>
      <c r="P50" s="1383">
        <f t="shared" si="187"/>
      </c>
      <c r="Q50" s="1383">
        <f t="shared" si="218"/>
      </c>
      <c r="R50" s="1383">
        <f t="shared" si="380"/>
      </c>
      <c r="S50" s="1384">
        <f t="shared" si="411"/>
      </c>
      <c r="T50" s="1385">
        <f>(T39+T33+T49+T43)/4</f>
      </c>
      <c r="U50" s="1385">
        <f>(U39+U33+U49+U43)/4</f>
      </c>
      <c r="V50" s="1385">
        <f>(V39+V33+V49+V43)/4</f>
      </c>
      <c r="W50" s="1381">
        <f>W39+W33+W49+W43</f>
      </c>
      <c r="X50" s="1381">
        <f>X39+X33+X49+X43</f>
      </c>
      <c r="Y50" s="1381">
        <f>Y39+Y33+Y49+Y43</f>
      </c>
      <c r="Z50" s="1381">
        <f>Z39+Z33+Z49+Z43</f>
      </c>
      <c r="AA50" s="1381">
        <f>AA39+AA33+AA49+AA43</f>
      </c>
      <c r="AB50" s="1381">
        <f>AB39+AB33+AB49+AB43</f>
      </c>
      <c r="AC50" s="1381">
        <f>AC39+AC33+AC49+AC43</f>
      </c>
      <c r="AD50" s="1381">
        <f>AD39+AD33+AD49+AD43</f>
      </c>
      <c r="AE50" s="1382">
        <f t="shared" si="475"/>
      </c>
      <c r="AF50" s="1386">
        <f t="shared" si="506"/>
      </c>
      <c r="AG50" s="1387"/>
      <c r="AH50" s="1387"/>
      <c r="AI50" s="1381">
        <f>AI39+AI33+AI49+AI43</f>
      </c>
    </row>
    <row customHeight="true" ht="18.452380952380953" r="51">
      <c r="A51" s="1329" t="s">
        <v>807</v>
      </c>
      <c r="B51" s="1329" t="s">
        <v>808</v>
      </c>
      <c r="C51" s="1329"/>
      <c r="D51" s="1330" t="s">
        <v>809</v>
      </c>
      <c r="E51" s="1330"/>
      <c r="F51" s="1330"/>
      <c r="G51" s="1330"/>
      <c r="H51" s="1330"/>
      <c r="I51" s="1330"/>
      <c r="J51" s="1330"/>
      <c r="K51" s="1330"/>
      <c r="L51" s="1330"/>
      <c r="M51" s="1330"/>
      <c r="N51" s="1331" t="s">
        <v>810</v>
      </c>
      <c r="O51" s="1331"/>
      <c r="P51" s="1331"/>
      <c r="Q51" s="1331"/>
      <c r="R51" s="1331"/>
      <c r="S51" s="1331"/>
      <c r="T51" s="1331"/>
      <c r="U51" s="1331"/>
      <c r="V51" s="1331"/>
      <c r="W51" s="1331"/>
      <c r="X51" s="1331"/>
      <c r="Y51" s="1331"/>
      <c r="Z51" s="1331"/>
      <c r="AA51" s="1331"/>
      <c r="AB51" s="1331"/>
      <c r="AC51" s="1331"/>
      <c r="AD51" s="1331"/>
      <c r="AE51" s="1331"/>
      <c r="AF51" s="1331"/>
      <c r="AG51" s="1331"/>
      <c r="AH51" s="1331"/>
      <c r="AI51" s="1332"/>
    </row>
    <row customHeight="true" ht="18.452380952380953" r="52">
      <c r="A52" s="1329"/>
      <c r="B52" s="1329" t="s">
        <v>811</v>
      </c>
      <c r="C52" s="1329" t="s">
        <v>812</v>
      </c>
      <c r="D52" s="1330" t="s">
        <v>813</v>
      </c>
      <c r="E52" s="1330"/>
      <c r="F52" s="1330"/>
      <c r="G52" s="1333" t="s">
        <v>814</v>
      </c>
      <c r="H52" s="1334" t="s">
        <v>815</v>
      </c>
      <c r="I52" s="1335" t="s">
        <v>816</v>
      </c>
      <c r="J52" s="1336" t="s">
        <v>817</v>
      </c>
      <c r="K52" s="1336" t="s">
        <v>818</v>
      </c>
      <c r="L52" s="1337" t="s">
        <v>819</v>
      </c>
      <c r="M52" s="1336" t="s">
        <v>820</v>
      </c>
      <c r="N52" s="1331" t="s">
        <v>821</v>
      </c>
      <c r="O52" s="1338" t="s">
        <v>822</v>
      </c>
      <c r="P52" s="1338" t="s">
        <v>823</v>
      </c>
      <c r="Q52" s="1338" t="s">
        <v>824</v>
      </c>
      <c r="R52" s="1338" t="s">
        <v>825</v>
      </c>
      <c r="S52" s="1339" t="s">
        <v>826</v>
      </c>
      <c r="T52" s="1338" t="s">
        <v>827</v>
      </c>
      <c r="U52" s="1340" t="s">
        <v>828</v>
      </c>
      <c r="V52" s="1331" t="s">
        <v>829</v>
      </c>
      <c r="W52" s="1339" t="s">
        <v>830</v>
      </c>
      <c r="X52" s="1339" t="s">
        <v>831</v>
      </c>
      <c r="Y52" s="1339" t="s">
        <v>832</v>
      </c>
      <c r="Z52" s="1339" t="s">
        <v>833</v>
      </c>
      <c r="AA52" s="1339" t="s">
        <v>834</v>
      </c>
      <c r="AB52" s="1339" t="s">
        <v>835</v>
      </c>
      <c r="AC52" s="1339" t="s">
        <v>836</v>
      </c>
      <c r="AD52" s="1339" t="s">
        <v>837</v>
      </c>
      <c r="AE52" s="1341" t="s">
        <v>838</v>
      </c>
      <c r="AF52" s="1331" t="s">
        <v>839</v>
      </c>
      <c r="AG52" s="1332" t="s">
        <v>840</v>
      </c>
      <c r="AH52" s="1332" t="s">
        <v>841</v>
      </c>
      <c r="AI52" s="1332" t="s">
        <v>842</v>
      </c>
    </row>
    <row customHeight="true" ht="18.452380952380953" r="53">
      <c r="A53" s="1342" t="s">
        <v>875</v>
      </c>
      <c r="B53" s="1343" t="s">
        <v>853</v>
      </c>
      <c r="C53" s="1344" t="s">
        <v>845</v>
      </c>
      <c r="D53" s="1345">
        <v>2401.29</v>
      </c>
      <c r="E53" s="1345"/>
      <c r="F53" s="1345"/>
      <c r="G53" s="1346">
        <v>3</v>
      </c>
      <c r="H53" s="1346">
        <v>3</v>
      </c>
      <c r="I53" s="1347">
        <v>5546.98</v>
      </c>
      <c r="J53" s="1348">
        <f t="shared" ref="J53:J78" si="2">I53/D53</f>
      </c>
      <c r="K53" s="1348">
        <f t="shared" ref="K53:K78" si="33">D53/G53</f>
      </c>
      <c r="L53" s="1348">
        <f t="shared" ref="L53:L78" si="64">D53/H53</f>
      </c>
      <c r="M53" s="1348">
        <f t="shared" ref="M53:M78" si="95">I53/G53</f>
      </c>
      <c r="N53" s="1349">
        <f t="shared" ref="N53:N78" si="126">D53/X53</f>
      </c>
      <c r="O53" s="1350">
        <f t="shared" ref="O53:O78" si="157">S53/W53*1</f>
      </c>
      <c r="P53" s="1350">
        <f t="shared" ref="P53:P78" si="188">X53/W53</f>
      </c>
      <c r="Q53" s="1350">
        <f t="shared" ref="Q53:Q78" si="219">Z53/W53</f>
      </c>
      <c r="R53" s="1350">
        <f t="shared" ref="R53:R78" si="381">AA53/Z53</f>
      </c>
      <c r="S53" s="1351">
        <f t="shared" ref="S53:S78" si="412">Y53/T53</f>
      </c>
      <c r="T53" s="1352">
        <v>0.0141</v>
      </c>
      <c r="U53" s="1353">
        <v>22</v>
      </c>
      <c r="V53" s="1349">
        <f t="shared" ref="V53:V77" si="443">(D53/W53)*1000</f>
      </c>
      <c r="W53" s="1354">
        <v>23171</v>
      </c>
      <c r="X53" s="1351">
        <v>1418</v>
      </c>
      <c r="Y53" s="1351">
        <v>98</v>
      </c>
      <c r="Z53" s="1351">
        <v>1495</v>
      </c>
      <c r="AA53" s="1351">
        <v>48</v>
      </c>
      <c r="AB53" s="1351">
        <v>8</v>
      </c>
      <c r="AC53" s="1351">
        <v>4</v>
      </c>
      <c r="AD53" s="1354">
        <v>23</v>
      </c>
      <c r="AE53" s="1355">
        <f t="shared" ref="AE53:AE78" si="476">D53/Z53</f>
      </c>
      <c r="AF53" s="1349">
        <f t="shared" ref="AF53:AF78" si="507">AI53*1000/D53</f>
      </c>
      <c r="AG53" s="1356" t="s">
        <v>846</v>
      </c>
      <c r="AH53" s="1357" t="s">
        <v>862</v>
      </c>
      <c r="AI53" s="1357">
        <v>19</v>
      </c>
    </row>
    <row customHeight="true" ht="18.452380952380953" r="54">
      <c r="A54" s="1342"/>
      <c r="B54" s="1343" t="s">
        <v>853</v>
      </c>
      <c r="C54" s="1343" t="s">
        <v>848</v>
      </c>
      <c r="D54" s="1345">
        <v>2819.75</v>
      </c>
      <c r="E54" s="1345"/>
      <c r="F54" s="1345"/>
      <c r="G54" s="1346">
        <v>3</v>
      </c>
      <c r="H54" s="1346">
        <v>3</v>
      </c>
      <c r="I54" s="1347">
        <v>7651.220000000001</v>
      </c>
      <c r="J54" s="1348">
        <f t="shared" si="2"/>
      </c>
      <c r="K54" s="1358">
        <f t="shared" si="33"/>
      </c>
      <c r="L54" s="1348">
        <f t="shared" si="64"/>
      </c>
      <c r="M54" s="1358">
        <f t="shared" si="95"/>
      </c>
      <c r="N54" s="1349">
        <f t="shared" si="126"/>
      </c>
      <c r="O54" s="1350">
        <f t="shared" si="157"/>
      </c>
      <c r="P54" s="1350">
        <f t="shared" si="188"/>
      </c>
      <c r="Q54" s="1350">
        <f t="shared" si="219"/>
      </c>
      <c r="R54" s="1350">
        <f t="shared" si="381"/>
      </c>
      <c r="S54" s="1351">
        <f t="shared" si="412"/>
      </c>
      <c r="T54" s="1352">
        <v>0.0148</v>
      </c>
      <c r="U54" s="1353">
        <v>30</v>
      </c>
      <c r="V54" s="1349">
        <f t="shared" si="443"/>
      </c>
      <c r="W54" s="1359">
        <v>30429</v>
      </c>
      <c r="X54" s="1359">
        <v>730</v>
      </c>
      <c r="Y54" s="1359">
        <v>126</v>
      </c>
      <c r="Z54" s="1359">
        <v>774</v>
      </c>
      <c r="AA54" s="1359">
        <v>63</v>
      </c>
      <c r="AB54" s="1359">
        <v>8</v>
      </c>
      <c r="AC54" s="1359">
        <v>3</v>
      </c>
      <c r="AD54" s="1353">
        <v>20</v>
      </c>
      <c r="AE54" s="1355">
        <f t="shared" si="476"/>
      </c>
      <c r="AF54" s="1349">
        <f t="shared" si="507"/>
      </c>
      <c r="AG54" s="1356" t="s">
        <v>846</v>
      </c>
      <c r="AH54" s="1357" t="s">
        <v>862</v>
      </c>
      <c r="AI54" s="1357">
        <v>23</v>
      </c>
    </row>
    <row customHeight="true" ht="18.452380952380953" r="55">
      <c r="A55" s="1342"/>
      <c r="B55" s="1343" t="s">
        <v>853</v>
      </c>
      <c r="C55" s="1344" t="s">
        <v>849</v>
      </c>
      <c r="D55" s="1360">
        <v>2849.08</v>
      </c>
      <c r="E55" s="1360"/>
      <c r="F55" s="1360"/>
      <c r="G55" s="1361">
        <v>5</v>
      </c>
      <c r="H55" s="1361">
        <v>4</v>
      </c>
      <c r="I55" s="1347">
        <v>10733.589999999997</v>
      </c>
      <c r="J55" s="1348">
        <f t="shared" si="2"/>
      </c>
      <c r="K55" s="1348">
        <f t="shared" si="33"/>
      </c>
      <c r="L55" s="1348">
        <f t="shared" si="64"/>
      </c>
      <c r="M55" s="1348">
        <f t="shared" si="95"/>
      </c>
      <c r="N55" s="1362">
        <f t="shared" si="126"/>
      </c>
      <c r="O55" s="1350">
        <f t="shared" si="157"/>
      </c>
      <c r="P55" s="1350">
        <f t="shared" si="188"/>
      </c>
      <c r="Q55" s="1350">
        <f t="shared" si="219"/>
      </c>
      <c r="R55" s="1350">
        <f t="shared" si="381"/>
      </c>
      <c r="S55" s="1351">
        <f t="shared" si="412"/>
      </c>
      <c r="T55" s="1352">
        <v>0.0149</v>
      </c>
      <c r="U55" s="1353">
        <v>35</v>
      </c>
      <c r="V55" s="1349">
        <f t="shared" si="443"/>
      </c>
      <c r="W55" s="1359">
        <v>27736</v>
      </c>
      <c r="X55" s="1359">
        <v>668</v>
      </c>
      <c r="Y55" s="1359">
        <v>107</v>
      </c>
      <c r="Z55" s="1359">
        <v>703</v>
      </c>
      <c r="AA55" s="1359">
        <v>76</v>
      </c>
      <c r="AB55" s="1359">
        <v>5</v>
      </c>
      <c r="AC55" s="1359">
        <v>0</v>
      </c>
      <c r="AD55" s="1353">
        <v>23</v>
      </c>
      <c r="AE55" s="1355">
        <f t="shared" si="476"/>
      </c>
      <c r="AF55" s="1349">
        <f t="shared" si="507"/>
      </c>
      <c r="AG55" s="1356" t="s">
        <v>846</v>
      </c>
      <c r="AH55" s="1357" t="s">
        <v>862</v>
      </c>
      <c r="AI55" s="1357">
        <v>20</v>
      </c>
    </row>
    <row customHeight="true" ht="18.452380952380953" r="56">
      <c r="A56" s="1342"/>
      <c r="B56" s="1343" t="s">
        <v>853</v>
      </c>
      <c r="C56" s="1343" t="s">
        <v>850</v>
      </c>
      <c r="D56" s="1360">
        <v>2632.36</v>
      </c>
      <c r="E56" s="1360"/>
      <c r="F56" s="1360"/>
      <c r="G56" s="1361">
        <v>4</v>
      </c>
      <c r="H56" s="1361">
        <v>3</v>
      </c>
      <c r="I56" s="1347">
        <v>8267.629999999997</v>
      </c>
      <c r="J56" s="1348">
        <f t="shared" si="2"/>
      </c>
      <c r="K56" s="1348">
        <f t="shared" si="33"/>
      </c>
      <c r="L56" s="1348">
        <f t="shared" si="64"/>
      </c>
      <c r="M56" s="1348">
        <f t="shared" si="95"/>
      </c>
      <c r="N56" s="1362">
        <f t="shared" si="126"/>
      </c>
      <c r="O56" s="1350">
        <f t="shared" si="157"/>
      </c>
      <c r="P56" s="1350">
        <f t="shared" si="188"/>
      </c>
      <c r="Q56" s="1350">
        <f t="shared" si="219"/>
      </c>
      <c r="R56" s="1350">
        <f t="shared" si="381"/>
      </c>
      <c r="S56" s="1351">
        <f t="shared" si="412"/>
      </c>
      <c r="T56" s="1352">
        <v>0.0261</v>
      </c>
      <c r="U56" s="1353">
        <v>43</v>
      </c>
      <c r="V56" s="1349">
        <f t="shared" si="443"/>
      </c>
      <c r="W56" s="1359">
        <v>23568</v>
      </c>
      <c r="X56" s="1359">
        <v>549</v>
      </c>
      <c r="Y56" s="1359">
        <v>124</v>
      </c>
      <c r="Z56" s="1359">
        <v>581</v>
      </c>
      <c r="AA56" s="1359">
        <v>67</v>
      </c>
      <c r="AB56" s="1359">
        <v>8</v>
      </c>
      <c r="AC56" s="1359">
        <v>3</v>
      </c>
      <c r="AD56" s="1353">
        <v>29</v>
      </c>
      <c r="AE56" s="1355">
        <f t="shared" si="476"/>
      </c>
      <c r="AF56" s="1349">
        <f t="shared" si="507"/>
      </c>
      <c r="AG56" s="1356" t="s">
        <v>846</v>
      </c>
      <c r="AH56" s="1357" t="s">
        <v>862</v>
      </c>
      <c r="AI56" s="1357">
        <v>24</v>
      </c>
    </row>
    <row customHeight="true" ht="18.452380952380953" r="57">
      <c r="A57" s="1342"/>
      <c r="B57" s="1343" t="s">
        <v>853</v>
      </c>
      <c r="C57" s="1344" t="s">
        <v>851</v>
      </c>
      <c r="D57" s="1360">
        <v>2518.18</v>
      </c>
      <c r="E57" s="1360"/>
      <c r="F57" s="1360"/>
      <c r="G57" s="1361">
        <v>0</v>
      </c>
      <c r="H57" s="1361">
        <v>0</v>
      </c>
      <c r="I57" s="1347">
        <v>0</v>
      </c>
      <c r="J57" s="1348">
        <f t="shared" si="2"/>
      </c>
      <c r="K57" s="1348">
        <f t="shared" si="33"/>
      </c>
      <c r="L57" s="1348">
        <f t="shared" si="64"/>
      </c>
      <c r="M57" s="1348">
        <f t="shared" si="95"/>
      </c>
      <c r="N57" s="1362">
        <f t="shared" si="126"/>
      </c>
      <c r="O57" s="1350">
        <f t="shared" si="157"/>
      </c>
      <c r="P57" s="1350">
        <f t="shared" si="188"/>
      </c>
      <c r="Q57" s="1350">
        <f t="shared" si="219"/>
      </c>
      <c r="R57" s="1350">
        <f t="shared" si="381"/>
      </c>
      <c r="S57" s="1351">
        <f t="shared" si="412"/>
      </c>
      <c r="T57" s="1352">
        <v>0.0188</v>
      </c>
      <c r="U57" s="1353">
        <v>45</v>
      </c>
      <c r="V57" s="1349">
        <f t="shared" si="443"/>
      </c>
      <c r="W57" s="1359">
        <v>22231</v>
      </c>
      <c r="X57" s="1359">
        <v>527</v>
      </c>
      <c r="Y57" s="1359">
        <v>95</v>
      </c>
      <c r="Z57" s="1359">
        <v>586</v>
      </c>
      <c r="AA57" s="1359">
        <v>38</v>
      </c>
      <c r="AB57" s="1359">
        <v>3</v>
      </c>
      <c r="AC57" s="1359">
        <v>1</v>
      </c>
      <c r="AD57" s="1353">
        <v>31</v>
      </c>
      <c r="AE57" s="1355">
        <f t="shared" si="476"/>
      </c>
      <c r="AF57" s="1349">
        <f t="shared" si="507"/>
      </c>
      <c r="AG57" s="1356" t="s">
        <v>846</v>
      </c>
      <c r="AH57" s="1357" t="s">
        <v>862</v>
      </c>
      <c r="AI57" s="1357">
        <v>16</v>
      </c>
    </row>
    <row customHeight="true" ht="18.452380952380953" r="58">
      <c r="A58" s="1342"/>
      <c r="B58" s="1367" t="s">
        <v>852</v>
      </c>
      <c r="C58" s="1367"/>
      <c r="D58" s="1368">
        <f>SUM(D53:D57)</f>
      </c>
      <c r="E58" s="1368"/>
      <c r="F58" s="1368"/>
      <c r="G58" s="1368">
        <f>SUM(G53:G57)</f>
      </c>
      <c r="H58" s="1368">
        <f>SUM(H53:H57)</f>
      </c>
      <c r="I58" s="1370">
        <f>SUM(I53:I57)</f>
      </c>
      <c r="J58" s="1370">
        <f t="shared" si="2"/>
      </c>
      <c r="K58" s="1370">
        <f t="shared" si="33"/>
      </c>
      <c r="L58" s="1371">
        <f t="shared" si="64"/>
      </c>
      <c r="M58" s="1370">
        <f t="shared" si="95"/>
      </c>
      <c r="N58" s="1370">
        <f t="shared" si="126"/>
      </c>
      <c r="O58" s="1372">
        <f t="shared" si="157"/>
      </c>
      <c r="P58" s="1372">
        <f t="shared" si="188"/>
      </c>
      <c r="Q58" s="1372">
        <f t="shared" si="219"/>
      </c>
      <c r="R58" s="1372">
        <f t="shared" si="381"/>
      </c>
      <c r="S58" s="1373">
        <f t="shared" si="412"/>
      </c>
      <c r="T58" s="1372">
        <f>AVERAGE(T53:T57)</f>
      </c>
      <c r="U58" s="1374">
        <f>AVERAGE(U53:U57)</f>
      </c>
      <c r="V58" s="1370">
        <f t="shared" si="443"/>
      </c>
      <c r="W58" s="1368">
        <f>SUM(W53:W57)</f>
      </c>
      <c r="X58" s="1368">
        <f>SUM(X53:X57)</f>
      </c>
      <c r="Y58" s="1368">
        <f>SUM(Y53:Y57)</f>
      </c>
      <c r="Z58" s="1368">
        <f>SUM(Z53:Z57)</f>
      </c>
      <c r="AA58" s="1368">
        <f>SUM(AA53:AA57)</f>
      </c>
      <c r="AB58" s="1368">
        <f>SUM(AB53:AB57)</f>
      </c>
      <c r="AC58" s="1368">
        <f>SUM(AC53:AC57)</f>
      </c>
      <c r="AD58" s="1368">
        <f>SUM(AD53:AD57)</f>
      </c>
      <c r="AE58" s="1370">
        <f t="shared" si="476"/>
      </c>
      <c r="AF58" s="1375">
        <f t="shared" si="507"/>
      </c>
      <c r="AG58" s="1376"/>
      <c r="AH58" s="1376"/>
      <c r="AI58" s="1373">
        <f>SUM(AI53:AI57)</f>
      </c>
    </row>
    <row customHeight="true" ht="18.452380952380953" r="59">
      <c r="A59" s="1342"/>
      <c r="B59" s="1343" t="s">
        <v>859</v>
      </c>
      <c r="C59" s="1343" t="s">
        <v>854</v>
      </c>
      <c r="D59" s="1361">
        <v>2186.23</v>
      </c>
      <c r="E59" s="1361"/>
      <c r="F59" s="1361"/>
      <c r="G59" s="1361">
        <v>4</v>
      </c>
      <c r="H59" s="1361">
        <v>3</v>
      </c>
      <c r="I59" s="1347">
        <v>7990.369999999999</v>
      </c>
      <c r="J59" s="1348">
        <f t="shared" si="2"/>
      </c>
      <c r="K59" s="1348">
        <f t="shared" si="33"/>
      </c>
      <c r="L59" s="1348">
        <f t="shared" si="64"/>
      </c>
      <c r="M59" s="1348">
        <f t="shared" si="95"/>
      </c>
      <c r="N59" s="1349">
        <f t="shared" si="126"/>
      </c>
      <c r="O59" s="1350">
        <f t="shared" si="157"/>
      </c>
      <c r="P59" s="1350">
        <f t="shared" si="188"/>
      </c>
      <c r="Q59" s="1350">
        <f t="shared" si="219"/>
      </c>
      <c r="R59" s="1350">
        <f t="shared" si="381"/>
      </c>
      <c r="S59" s="1351">
        <f t="shared" si="412"/>
      </c>
      <c r="T59" s="1352">
        <v>0.0171</v>
      </c>
      <c r="U59" s="1353">
        <v>46</v>
      </c>
      <c r="V59" s="1349">
        <f t="shared" si="443"/>
      </c>
      <c r="W59" s="1353">
        <v>21103</v>
      </c>
      <c r="X59" s="1359">
        <v>336</v>
      </c>
      <c r="Y59" s="1359">
        <v>81</v>
      </c>
      <c r="Z59" s="1359">
        <v>350</v>
      </c>
      <c r="AA59" s="1359">
        <v>38</v>
      </c>
      <c r="AB59" s="1359">
        <v>2</v>
      </c>
      <c r="AC59" s="1359">
        <v>1</v>
      </c>
      <c r="AD59" s="1353">
        <v>21</v>
      </c>
      <c r="AE59" s="1355">
        <f t="shared" si="476"/>
      </c>
      <c r="AF59" s="1349">
        <f t="shared" si="507"/>
      </c>
      <c r="AG59" s="1356" t="s">
        <v>846</v>
      </c>
      <c r="AH59" s="1357" t="s">
        <v>862</v>
      </c>
      <c r="AI59" s="1357">
        <v>16</v>
      </c>
    </row>
    <row customHeight="true" ht="18.452380952380953" r="60">
      <c r="A60" s="1342"/>
      <c r="B60" s="1343" t="s">
        <v>859</v>
      </c>
      <c r="C60" s="1343" t="s">
        <v>855</v>
      </c>
      <c r="D60" s="1361">
        <v>2667.49</v>
      </c>
      <c r="E60" s="1361"/>
      <c r="F60" s="1361"/>
      <c r="G60" s="1361">
        <v>1</v>
      </c>
      <c r="H60" s="1361">
        <v>1</v>
      </c>
      <c r="I60" s="1347">
        <v>1994.8499999999985</v>
      </c>
      <c r="J60" s="1348">
        <f t="shared" si="2"/>
      </c>
      <c r="K60" s="1348">
        <f t="shared" si="33"/>
      </c>
      <c r="L60" s="1348">
        <f t="shared" si="64"/>
      </c>
      <c r="M60" s="1348">
        <f t="shared" si="95"/>
      </c>
      <c r="N60" s="1349">
        <f t="shared" si="126"/>
      </c>
      <c r="O60" s="1350">
        <f t="shared" si="157"/>
      </c>
      <c r="P60" s="1350">
        <f t="shared" si="188"/>
      </c>
      <c r="Q60" s="1350">
        <f t="shared" si="219"/>
      </c>
      <c r="R60" s="1350">
        <f t="shared" si="381"/>
      </c>
      <c r="S60" s="1351">
        <f t="shared" si="412"/>
      </c>
      <c r="T60" s="1352">
        <v>0.0182</v>
      </c>
      <c r="U60" s="1353">
        <v>46</v>
      </c>
      <c r="V60" s="1349">
        <f t="shared" si="443"/>
      </c>
      <c r="W60" s="1353">
        <v>27236</v>
      </c>
      <c r="X60" s="1359">
        <v>729</v>
      </c>
      <c r="Y60" s="1359">
        <v>126</v>
      </c>
      <c r="Z60" s="1359">
        <v>781</v>
      </c>
      <c r="AA60" s="1359">
        <v>79</v>
      </c>
      <c r="AB60" s="1359">
        <v>15</v>
      </c>
      <c r="AC60" s="1359">
        <v>1</v>
      </c>
      <c r="AD60" s="1353">
        <v>27</v>
      </c>
      <c r="AE60" s="1355">
        <f t="shared" si="476"/>
      </c>
      <c r="AF60" s="1349">
        <f t="shared" si="507"/>
      </c>
      <c r="AG60" s="1356" t="s">
        <v>846</v>
      </c>
      <c r="AH60" s="1357" t="s">
        <v>862</v>
      </c>
      <c r="AI60" s="1357">
        <v>34</v>
      </c>
    </row>
    <row customHeight="true" ht="18.452380952380953" r="61">
      <c r="A61" s="1342"/>
      <c r="B61" s="1343" t="s">
        <v>859</v>
      </c>
      <c r="C61" s="1343" t="s">
        <v>856</v>
      </c>
      <c r="D61" s="1361">
        <v>2662.23</v>
      </c>
      <c r="E61" s="1361"/>
      <c r="F61" s="1361"/>
      <c r="G61" s="1361">
        <v>4</v>
      </c>
      <c r="H61" s="1361">
        <v>2</v>
      </c>
      <c r="I61" s="1348">
        <v>8885.160000000003</v>
      </c>
      <c r="J61" s="1348">
        <f t="shared" si="2"/>
      </c>
      <c r="K61" s="1348">
        <f t="shared" si="33"/>
      </c>
      <c r="L61" s="1348">
        <f t="shared" si="64"/>
      </c>
      <c r="M61" s="1348">
        <f t="shared" si="95"/>
      </c>
      <c r="N61" s="1349">
        <f t="shared" si="126"/>
      </c>
      <c r="O61" s="1350">
        <f t="shared" si="157"/>
      </c>
      <c r="P61" s="1350">
        <f t="shared" si="188"/>
      </c>
      <c r="Q61" s="1350">
        <f t="shared" si="219"/>
      </c>
      <c r="R61" s="1350">
        <f t="shared" si="381"/>
      </c>
      <c r="S61" s="1351">
        <f t="shared" si="412"/>
      </c>
      <c r="T61" s="1352">
        <v>0.0195</v>
      </c>
      <c r="U61" s="1353">
        <v>45</v>
      </c>
      <c r="V61" s="1349">
        <f t="shared" si="443"/>
      </c>
      <c r="W61" s="1353">
        <v>25229</v>
      </c>
      <c r="X61" s="1359">
        <v>700</v>
      </c>
      <c r="Y61" s="1359">
        <v>127</v>
      </c>
      <c r="Z61" s="1359">
        <v>735</v>
      </c>
      <c r="AA61" s="1359">
        <v>64</v>
      </c>
      <c r="AB61" s="1359">
        <v>4</v>
      </c>
      <c r="AC61" s="1359">
        <v>0</v>
      </c>
      <c r="AD61" s="1353">
        <v>21</v>
      </c>
      <c r="AE61" s="1355">
        <f t="shared" si="476"/>
      </c>
      <c r="AF61" s="1349">
        <f t="shared" si="507"/>
      </c>
      <c r="AG61" s="1356" t="s">
        <v>846</v>
      </c>
      <c r="AH61" s="1357" t="s">
        <v>862</v>
      </c>
      <c r="AI61" s="1357">
        <v>21</v>
      </c>
    </row>
    <row customHeight="true" ht="18.452380952380953" r="62">
      <c r="A62" s="1342"/>
      <c r="B62" s="1367" t="s">
        <v>852</v>
      </c>
      <c r="C62" s="1367"/>
      <c r="D62" s="1368">
        <f>SUM(D59:D61)</f>
      </c>
      <c r="E62" s="1368"/>
      <c r="F62" s="1368"/>
      <c r="G62" s="1368">
        <f>SUM(G59:G61)</f>
      </c>
      <c r="H62" s="1368">
        <f>SUM(H59:H61)</f>
      </c>
      <c r="I62" s="1370">
        <f>SUM(I59:I61)</f>
      </c>
      <c r="J62" s="1370">
        <f t="shared" si="2"/>
      </c>
      <c r="K62" s="1370">
        <f t="shared" si="33"/>
      </c>
      <c r="L62" s="1371">
        <f t="shared" si="64"/>
      </c>
      <c r="M62" s="1370">
        <f t="shared" si="95"/>
      </c>
      <c r="N62" s="1370">
        <f t="shared" si="126"/>
      </c>
      <c r="O62" s="1372">
        <f t="shared" si="157"/>
      </c>
      <c r="P62" s="1372">
        <f t="shared" si="188"/>
      </c>
      <c r="Q62" s="1372">
        <f t="shared" si="219"/>
      </c>
      <c r="R62" s="1372">
        <f t="shared" si="381"/>
      </c>
      <c r="S62" s="1373">
        <f t="shared" si="412"/>
      </c>
      <c r="T62" s="1372">
        <f>AVERAGE(T59:T61)</f>
      </c>
      <c r="U62" s="1374">
        <f>AVERAGE(U59:U61)</f>
      </c>
      <c r="V62" s="1378">
        <f t="shared" si="443"/>
      </c>
      <c r="W62" s="1368">
        <f>SUM(W59:W61)</f>
      </c>
      <c r="X62" s="1368">
        <f>SUM(X59:X61)</f>
      </c>
      <c r="Y62" s="1368">
        <f>SUM(Y59:Y61)</f>
      </c>
      <c r="Z62" s="1368">
        <f>SUM(Z59:Z61)</f>
      </c>
      <c r="AA62" s="1368">
        <f>SUM(AA59:AA61)</f>
      </c>
      <c r="AB62" s="1368">
        <f>SUM(AB59:AB61)</f>
      </c>
      <c r="AC62" s="1368">
        <f>SUM(AC59:AC61)</f>
      </c>
      <c r="AD62" s="1368">
        <f>SUM(AD59:AD61)</f>
      </c>
      <c r="AE62" s="1370">
        <f t="shared" si="476"/>
      </c>
      <c r="AF62" s="1375">
        <f t="shared" si="507"/>
      </c>
      <c r="AG62" s="1376"/>
      <c r="AH62" s="1376"/>
      <c r="AI62" s="1373">
        <f>SUM(AI59:AI61)</f>
      </c>
    </row>
    <row customHeight="true" ht="18.452380952380953" r="63">
      <c r="A63" s="1342"/>
      <c r="B63" s="1343" t="s">
        <v>844</v>
      </c>
      <c r="C63" s="1343" t="s">
        <v>857</v>
      </c>
      <c r="D63" s="1361">
        <v>2821.98</v>
      </c>
      <c r="E63" s="1361"/>
      <c r="F63" s="1361"/>
      <c r="G63" s="1361">
        <v>7</v>
      </c>
      <c r="H63" s="1361">
        <v>7</v>
      </c>
      <c r="I63" s="1348">
        <v>15925.93</v>
      </c>
      <c r="J63" s="1348">
        <f t="shared" si="2"/>
      </c>
      <c r="K63" s="1348">
        <f t="shared" si="33"/>
      </c>
      <c r="L63" s="1348">
        <f t="shared" si="64"/>
      </c>
      <c r="M63" s="1348">
        <f t="shared" si="95"/>
      </c>
      <c r="N63" s="1349">
        <f t="shared" si="126"/>
      </c>
      <c r="O63" s="1350">
        <f t="shared" si="157"/>
      </c>
      <c r="P63" s="1350">
        <f t="shared" si="188"/>
      </c>
      <c r="Q63" s="1350">
        <f t="shared" si="219"/>
      </c>
      <c r="R63" s="1350">
        <f t="shared" si="381"/>
      </c>
      <c r="S63" s="1351">
        <f t="shared" si="412"/>
      </c>
      <c r="T63" s="1352">
        <v>0.0205</v>
      </c>
      <c r="U63" s="1353">
        <v>48</v>
      </c>
      <c r="V63" s="1349">
        <f t="shared" si="443"/>
      </c>
      <c r="W63" s="1353">
        <v>26268</v>
      </c>
      <c r="X63" s="1353">
        <v>582</v>
      </c>
      <c r="Y63" s="1353">
        <v>136</v>
      </c>
      <c r="Z63" s="1353">
        <v>599</v>
      </c>
      <c r="AA63" s="1353">
        <v>68</v>
      </c>
      <c r="AB63" s="1353">
        <v>10</v>
      </c>
      <c r="AC63" s="1353">
        <v>0</v>
      </c>
      <c r="AD63" s="1353">
        <v>26</v>
      </c>
      <c r="AE63" s="1355">
        <f t="shared" si="476"/>
      </c>
      <c r="AF63" s="1349">
        <f t="shared" si="507"/>
      </c>
      <c r="AG63" s="1356" t="s">
        <v>846</v>
      </c>
      <c r="AH63" s="1357" t="s">
        <v>862</v>
      </c>
      <c r="AI63" s="1357">
        <v>30</v>
      </c>
    </row>
    <row customHeight="true" ht="18.452380952380953" r="64">
      <c r="A64" s="1342"/>
      <c r="B64" s="1343" t="s">
        <v>844</v>
      </c>
      <c r="C64" s="1343" t="s">
        <v>858</v>
      </c>
      <c r="D64" s="1361">
        <v>2965.15</v>
      </c>
      <c r="E64" s="1361"/>
      <c r="F64" s="1361"/>
      <c r="G64" s="1361">
        <v>4</v>
      </c>
      <c r="H64" s="1361">
        <v>4</v>
      </c>
      <c r="I64" s="1348">
        <v>9569.150000000009</v>
      </c>
      <c r="J64" s="1348">
        <f t="shared" si="2"/>
      </c>
      <c r="K64" s="1348">
        <f t="shared" si="33"/>
      </c>
      <c r="L64" s="1348">
        <f t="shared" si="64"/>
      </c>
      <c r="M64" s="1348">
        <f t="shared" si="95"/>
      </c>
      <c r="N64" s="1349">
        <f t="shared" si="126"/>
      </c>
      <c r="O64" s="1350">
        <f t="shared" si="157"/>
      </c>
      <c r="P64" s="1350">
        <f t="shared" si="188"/>
      </c>
      <c r="Q64" s="1350">
        <f t="shared" si="219"/>
      </c>
      <c r="R64" s="1350">
        <f t="shared" si="381"/>
      </c>
      <c r="S64" s="1351">
        <f t="shared" si="412"/>
      </c>
      <c r="T64" s="1352">
        <v>0.0171</v>
      </c>
      <c r="U64" s="1353">
        <v>49</v>
      </c>
      <c r="V64" s="1349">
        <f t="shared" si="443"/>
      </c>
      <c r="W64" s="1353">
        <v>25081</v>
      </c>
      <c r="X64" s="1353">
        <v>440</v>
      </c>
      <c r="Y64" s="1353">
        <v>99</v>
      </c>
      <c r="Z64" s="1353">
        <v>461</v>
      </c>
      <c r="AA64" s="1353">
        <v>70</v>
      </c>
      <c r="AB64" s="1353">
        <v>4</v>
      </c>
      <c r="AC64" s="1353">
        <v>0</v>
      </c>
      <c r="AD64" s="1353">
        <v>17</v>
      </c>
      <c r="AE64" s="1355">
        <f t="shared" si="476"/>
      </c>
      <c r="AF64" s="1349">
        <f t="shared" si="507"/>
      </c>
      <c r="AG64" s="1356" t="s">
        <v>846</v>
      </c>
      <c r="AH64" s="1357" t="s">
        <v>862</v>
      </c>
      <c r="AI64" s="1357">
        <v>25</v>
      </c>
    </row>
    <row customHeight="true" ht="18.452380952380953" r="65">
      <c r="A65" s="1342"/>
      <c r="B65" s="1343" t="s">
        <v>844</v>
      </c>
      <c r="C65" s="1343" t="s">
        <v>860</v>
      </c>
      <c r="D65" s="1361">
        <v>2858.13</v>
      </c>
      <c r="E65" s="1361"/>
      <c r="F65" s="1361"/>
      <c r="G65" s="1361">
        <v>0</v>
      </c>
      <c r="H65" s="1361">
        <v>0</v>
      </c>
      <c r="I65" s="1348">
        <v>0</v>
      </c>
      <c r="J65" s="1348">
        <f t="shared" si="2"/>
      </c>
      <c r="K65" s="1348">
        <f t="shared" si="33"/>
      </c>
      <c r="L65" s="1348">
        <f t="shared" si="64"/>
      </c>
      <c r="M65" s="1348">
        <f t="shared" si="95"/>
      </c>
      <c r="N65" s="1349">
        <f t="shared" si="126"/>
      </c>
      <c r="O65" s="1350">
        <f t="shared" si="157"/>
      </c>
      <c r="P65" s="1350">
        <f t="shared" si="188"/>
      </c>
      <c r="Q65" s="1350">
        <f t="shared" si="219"/>
      </c>
      <c r="R65" s="1350">
        <f t="shared" si="381"/>
      </c>
      <c r="S65" s="1351">
        <f t="shared" si="412"/>
      </c>
      <c r="T65" s="1352">
        <v>0.0129</v>
      </c>
      <c r="U65" s="1353">
        <v>50</v>
      </c>
      <c r="V65" s="1349">
        <f t="shared" si="443"/>
      </c>
      <c r="W65" s="1353">
        <v>28056</v>
      </c>
      <c r="X65" s="1353">
        <v>576</v>
      </c>
      <c r="Y65" s="1353">
        <v>106</v>
      </c>
      <c r="Z65" s="1353">
        <v>604</v>
      </c>
      <c r="AA65" s="1353">
        <v>45</v>
      </c>
      <c r="AB65" s="1353">
        <v>3</v>
      </c>
      <c r="AC65" s="1353">
        <v>0</v>
      </c>
      <c r="AD65" s="1353">
        <v>30</v>
      </c>
      <c r="AE65" s="1355">
        <f t="shared" si="476"/>
      </c>
      <c r="AF65" s="1349">
        <f t="shared" si="507"/>
      </c>
      <c r="AG65" s="1357" t="s">
        <v>861</v>
      </c>
      <c r="AH65" s="1357" t="s">
        <v>847</v>
      </c>
      <c r="AI65" s="1357">
        <v>22</v>
      </c>
    </row>
    <row customHeight="true" ht="18.452380952380953" r="66">
      <c r="A66" s="1342"/>
      <c r="B66" s="1343" t="s">
        <v>844</v>
      </c>
      <c r="C66" s="1343" t="s">
        <v>863</v>
      </c>
      <c r="D66" s="1361">
        <v>2850.84</v>
      </c>
      <c r="E66" s="1361"/>
      <c r="F66" s="1361"/>
      <c r="G66" s="1361">
        <v>1</v>
      </c>
      <c r="H66" s="1361">
        <v>1</v>
      </c>
      <c r="I66" s="1347">
        <v>1949.8099999999977</v>
      </c>
      <c r="J66" s="1348">
        <f t="shared" si="2"/>
      </c>
      <c r="K66" s="1348">
        <f t="shared" si="33"/>
      </c>
      <c r="L66" s="1348">
        <f t="shared" si="64"/>
      </c>
      <c r="M66" s="1348">
        <f t="shared" si="95"/>
      </c>
      <c r="N66" s="1349">
        <f t="shared" si="126"/>
      </c>
      <c r="O66" s="1350">
        <f t="shared" si="157"/>
      </c>
      <c r="P66" s="1350">
        <f t="shared" si="188"/>
      </c>
      <c r="Q66" s="1350">
        <f t="shared" si="219"/>
      </c>
      <c r="R66" s="1350">
        <f t="shared" si="381"/>
      </c>
      <c r="S66" s="1351">
        <f t="shared" si="412"/>
      </c>
      <c r="T66" s="1352">
        <v>0.0146</v>
      </c>
      <c r="U66" s="1353">
        <v>50</v>
      </c>
      <c r="V66" s="1349">
        <f t="shared" si="443"/>
      </c>
      <c r="W66" s="1353">
        <v>26749</v>
      </c>
      <c r="X66" s="1353">
        <v>589</v>
      </c>
      <c r="Y66" s="1353">
        <v>97</v>
      </c>
      <c r="Z66" s="1353">
        <v>602</v>
      </c>
      <c r="AA66" s="1353">
        <v>78</v>
      </c>
      <c r="AB66" s="1353">
        <v>4</v>
      </c>
      <c r="AC66" s="1353">
        <v>2</v>
      </c>
      <c r="AD66" s="1353">
        <v>13</v>
      </c>
      <c r="AE66" s="1355">
        <f t="shared" si="476"/>
      </c>
      <c r="AF66" s="1349">
        <f t="shared" si="507"/>
      </c>
      <c r="AG66" s="1357" t="s">
        <v>861</v>
      </c>
      <c r="AH66" s="1357" t="s">
        <v>847</v>
      </c>
      <c r="AI66" s="1357">
        <v>22</v>
      </c>
    </row>
    <row customHeight="true" ht="18.452380952380953" r="67">
      <c r="A67" s="1342"/>
      <c r="B67" s="1367" t="s">
        <v>852</v>
      </c>
      <c r="C67" s="1367"/>
      <c r="D67" s="1368">
        <f>SUM(D63:D66)</f>
      </c>
      <c r="E67" s="1368"/>
      <c r="F67" s="1368"/>
      <c r="G67" s="1368">
        <f>SUM(G63:G66)</f>
      </c>
      <c r="H67" s="1368">
        <f>SUM(H63:H66)</f>
      </c>
      <c r="I67" s="1368">
        <f>SUM(I63:I66)</f>
      </c>
      <c r="J67" s="1370">
        <f t="shared" si="2"/>
      </c>
      <c r="K67" s="1370">
        <f t="shared" si="33"/>
      </c>
      <c r="L67" s="1371">
        <f t="shared" si="64"/>
      </c>
      <c r="M67" s="1370">
        <f t="shared" si="95"/>
      </c>
      <c r="N67" s="1370">
        <f t="shared" si="126"/>
      </c>
      <c r="O67" s="1372">
        <f t="shared" si="157"/>
      </c>
      <c r="P67" s="1372">
        <f t="shared" si="188"/>
      </c>
      <c r="Q67" s="1372">
        <f t="shared" si="219"/>
      </c>
      <c r="R67" s="1372">
        <f t="shared" si="381"/>
      </c>
      <c r="S67" s="1373">
        <f t="shared" si="412"/>
      </c>
      <c r="T67" s="1372">
        <f>AVERAGE(T63:T66)</f>
      </c>
      <c r="U67" s="1374">
        <f>AVERAGE(U63:U66)</f>
      </c>
      <c r="V67" s="1378">
        <f t="shared" si="443"/>
      </c>
      <c r="W67" s="1368">
        <f>SUM(W63:W66)</f>
      </c>
      <c r="X67" s="1368">
        <f>SUM(X63:X66)</f>
      </c>
      <c r="Y67" s="1368">
        <f>SUM(Y63:Y66)</f>
      </c>
      <c r="Z67" s="1368">
        <f>SUM(Z63:Z66)</f>
      </c>
      <c r="AA67" s="1368">
        <f>SUM(AA63:AA66)</f>
      </c>
      <c r="AB67" s="1368">
        <f>SUM(AB63:AB66)</f>
      </c>
      <c r="AC67" s="1368">
        <f>SUM(AC63:AC66)</f>
      </c>
      <c r="AD67" s="1368">
        <f>SUM(AD63:AD66)</f>
      </c>
      <c r="AE67" s="1370">
        <f t="shared" si="476"/>
      </c>
      <c r="AF67" s="1375">
        <f t="shared" si="507"/>
      </c>
      <c r="AG67" s="1376"/>
      <c r="AH67" s="1376"/>
      <c r="AI67" s="1368">
        <f>SUM(AI63:AI66)</f>
      </c>
    </row>
    <row customHeight="true" ht="18.452380952380953" r="68">
      <c r="A68" s="1342"/>
      <c r="B68" s="1343" t="s">
        <v>876</v>
      </c>
      <c r="C68" s="1343" t="s">
        <v>864</v>
      </c>
      <c r="D68" s="1360">
        <v>2876.32</v>
      </c>
      <c r="E68" s="1360"/>
      <c r="F68" s="1360"/>
      <c r="G68" s="1379">
        <v>4</v>
      </c>
      <c r="H68" s="1379">
        <v>3</v>
      </c>
      <c r="I68" s="1348">
        <v>6042.479999999996</v>
      </c>
      <c r="J68" s="1348">
        <f t="shared" si="2"/>
      </c>
      <c r="K68" s="1348">
        <f t="shared" si="33"/>
      </c>
      <c r="L68" s="1348">
        <f t="shared" si="64"/>
      </c>
      <c r="M68" s="1348">
        <f t="shared" si="95"/>
      </c>
      <c r="N68" s="1349">
        <f t="shared" si="126"/>
      </c>
      <c r="O68" s="1350">
        <f t="shared" si="157"/>
      </c>
      <c r="P68" s="1350">
        <f t="shared" si="188"/>
      </c>
      <c r="Q68" s="1350">
        <f t="shared" si="219"/>
      </c>
      <c r="R68" s="1350">
        <f t="shared" si="381"/>
      </c>
      <c r="S68" s="1351">
        <f t="shared" si="412"/>
      </c>
      <c r="T68" s="1352">
        <v>0.018</v>
      </c>
      <c r="U68" s="1353">
        <v>52</v>
      </c>
      <c r="V68" s="1349">
        <f t="shared" si="443"/>
      </c>
      <c r="W68" s="1353">
        <v>24615</v>
      </c>
      <c r="X68" s="1353">
        <v>679</v>
      </c>
      <c r="Y68" s="1353">
        <v>99</v>
      </c>
      <c r="Z68" s="1353">
        <v>733</v>
      </c>
      <c r="AA68" s="1353">
        <v>114</v>
      </c>
      <c r="AB68" s="1353">
        <v>3</v>
      </c>
      <c r="AC68" s="1353">
        <v>2</v>
      </c>
      <c r="AD68" s="1353">
        <v>17</v>
      </c>
      <c r="AE68" s="1355">
        <f t="shared" si="476"/>
      </c>
      <c r="AF68" s="1349">
        <f t="shared" si="507"/>
      </c>
      <c r="AG68" s="1357" t="s">
        <v>861</v>
      </c>
      <c r="AH68" s="1357" t="s">
        <v>847</v>
      </c>
      <c r="AI68" s="1357">
        <v>28</v>
      </c>
    </row>
    <row customHeight="true" ht="18.452380952380953" r="69">
      <c r="A69" s="1342"/>
      <c r="B69" s="1343" t="s">
        <v>876</v>
      </c>
      <c r="C69" s="1343" t="s">
        <v>866</v>
      </c>
      <c r="D69" s="1360">
        <v>2543.37</v>
      </c>
      <c r="E69" s="1360"/>
      <c r="F69" s="1360"/>
      <c r="G69" s="1379">
        <v>3</v>
      </c>
      <c r="H69" s="1379">
        <v>3</v>
      </c>
      <c r="I69" s="1348">
        <v>5592.020000000004</v>
      </c>
      <c r="J69" s="1348">
        <f t="shared" si="2"/>
      </c>
      <c r="K69" s="1348">
        <f t="shared" si="33"/>
      </c>
      <c r="L69" s="1348">
        <f t="shared" si="64"/>
      </c>
      <c r="M69" s="1348">
        <f t="shared" si="95"/>
      </c>
      <c r="N69" s="1349">
        <f t="shared" si="126"/>
      </c>
      <c r="O69" s="1350">
        <f t="shared" si="157"/>
      </c>
      <c r="P69" s="1350">
        <f t="shared" si="188"/>
      </c>
      <c r="Q69" s="1350">
        <f t="shared" si="219"/>
      </c>
      <c r="R69" s="1350">
        <f t="shared" si="381"/>
      </c>
      <c r="S69" s="1351">
        <f t="shared" si="412"/>
      </c>
      <c r="T69" s="1352">
        <v>0.0183</v>
      </c>
      <c r="U69" s="1353">
        <v>53</v>
      </c>
      <c r="V69" s="1349">
        <f t="shared" si="443"/>
      </c>
      <c r="W69" s="1353">
        <v>24206</v>
      </c>
      <c r="X69" s="1353">
        <v>501</v>
      </c>
      <c r="Y69" s="1353">
        <v>96</v>
      </c>
      <c r="Z69" s="1353">
        <v>530</v>
      </c>
      <c r="AA69" s="1353">
        <v>43</v>
      </c>
      <c r="AB69" s="1353">
        <v>11</v>
      </c>
      <c r="AC69" s="1353">
        <v>3</v>
      </c>
      <c r="AD69" s="1353">
        <v>23</v>
      </c>
      <c r="AE69" s="1355">
        <f t="shared" si="476"/>
      </c>
      <c r="AF69" s="1349">
        <f t="shared" si="507"/>
      </c>
      <c r="AG69" s="1357" t="s">
        <v>861</v>
      </c>
      <c r="AH69" s="1357" t="s">
        <v>847</v>
      </c>
      <c r="AI69" s="1357">
        <v>15</v>
      </c>
    </row>
    <row customHeight="true" ht="18.452380952380953" r="70">
      <c r="A70" s="1342"/>
      <c r="B70" s="1343" t="s">
        <v>876</v>
      </c>
      <c r="C70" s="1343" t="s">
        <v>867</v>
      </c>
      <c r="D70" s="1360">
        <v>2976.75</v>
      </c>
      <c r="E70" s="1360"/>
      <c r="F70" s="1360"/>
      <c r="G70" s="1379">
        <v>3</v>
      </c>
      <c r="H70" s="1379">
        <v>2</v>
      </c>
      <c r="I70" s="1348">
        <v>4942.080000000002</v>
      </c>
      <c r="J70" s="1348">
        <f t="shared" si="2"/>
      </c>
      <c r="K70" s="1348">
        <f t="shared" si="33"/>
      </c>
      <c r="L70" s="1348">
        <f t="shared" si="64"/>
      </c>
      <c r="M70" s="1348">
        <f t="shared" si="95"/>
      </c>
      <c r="N70" s="1349">
        <f t="shared" si="126"/>
      </c>
      <c r="O70" s="1350">
        <f t="shared" si="157"/>
      </c>
      <c r="P70" s="1350">
        <f t="shared" si="188"/>
      </c>
      <c r="Q70" s="1350">
        <f t="shared" si="219"/>
      </c>
      <c r="R70" s="1350">
        <f t="shared" si="381"/>
      </c>
      <c r="S70" s="1351">
        <f t="shared" si="412"/>
      </c>
      <c r="T70" s="1352">
        <v>0.0226</v>
      </c>
      <c r="U70" s="1353">
        <v>53</v>
      </c>
      <c r="V70" s="1349">
        <f t="shared" si="443"/>
      </c>
      <c r="W70" s="1353">
        <v>27120</v>
      </c>
      <c r="X70" s="1353">
        <v>881</v>
      </c>
      <c r="Y70" s="1353">
        <v>140</v>
      </c>
      <c r="Z70" s="1353">
        <v>953</v>
      </c>
      <c r="AA70" s="1353">
        <v>87</v>
      </c>
      <c r="AB70" s="1353">
        <v>7</v>
      </c>
      <c r="AC70" s="1353">
        <v>4</v>
      </c>
      <c r="AD70" s="1353">
        <v>28</v>
      </c>
      <c r="AE70" s="1355">
        <f t="shared" si="476"/>
      </c>
      <c r="AF70" s="1349">
        <f t="shared" si="507"/>
      </c>
      <c r="AG70" s="1357" t="s">
        <v>861</v>
      </c>
      <c r="AH70" s="1357" t="s">
        <v>847</v>
      </c>
      <c r="AI70" s="1357">
        <v>30</v>
      </c>
    </row>
    <row customHeight="true" ht="18.452380952380953" r="71">
      <c r="A71" s="1342"/>
      <c r="B71" s="1343" t="s">
        <v>876</v>
      </c>
      <c r="C71" s="1344" t="s">
        <v>868</v>
      </c>
      <c r="D71" s="1360">
        <v>2784.34</v>
      </c>
      <c r="E71" s="1360"/>
      <c r="F71" s="1360"/>
      <c r="G71" s="1361">
        <v>3</v>
      </c>
      <c r="H71" s="1361">
        <v>2</v>
      </c>
      <c r="I71" s="1388">
        <v>6750.319999999983</v>
      </c>
      <c r="J71" s="1348">
        <f t="shared" si="2"/>
      </c>
      <c r="K71" s="1348">
        <f t="shared" si="33"/>
      </c>
      <c r="L71" s="1348">
        <f t="shared" si="64"/>
      </c>
      <c r="M71" s="1348">
        <f t="shared" si="95"/>
      </c>
      <c r="N71" s="1349">
        <f t="shared" si="126"/>
      </c>
      <c r="O71" s="1350">
        <f t="shared" si="157"/>
      </c>
      <c r="P71" s="1350">
        <f t="shared" si="188"/>
      </c>
      <c r="Q71" s="1350">
        <f t="shared" si="219"/>
      </c>
      <c r="R71" s="1350">
        <f t="shared" si="381"/>
      </c>
      <c r="S71" s="1351">
        <f t="shared" si="412"/>
      </c>
      <c r="T71" s="1352">
        <v>0.0226</v>
      </c>
      <c r="U71" s="1353">
        <v>53</v>
      </c>
      <c r="V71" s="1349">
        <f t="shared" si="443"/>
      </c>
      <c r="W71" s="1353">
        <v>28002</v>
      </c>
      <c r="X71" s="1353">
        <v>693</v>
      </c>
      <c r="Y71" s="1353">
        <v>155</v>
      </c>
      <c r="Z71" s="1353">
        <v>698</v>
      </c>
      <c r="AA71" s="1353">
        <v>92</v>
      </c>
      <c r="AB71" s="1353">
        <v>4</v>
      </c>
      <c r="AC71" s="1353">
        <v>2</v>
      </c>
      <c r="AD71" s="1353">
        <v>38</v>
      </c>
      <c r="AE71" s="1355">
        <f t="shared" si="476"/>
      </c>
      <c r="AF71" s="1349">
        <f t="shared" si="507"/>
      </c>
      <c r="AG71" s="1357" t="s">
        <v>861</v>
      </c>
      <c r="AH71" s="1357" t="s">
        <v>847</v>
      </c>
      <c r="AI71" s="1357">
        <v>33</v>
      </c>
    </row>
    <row customHeight="true" ht="18.452380952380953" r="72">
      <c r="A72" s="1342"/>
      <c r="B72" s="1367" t="s">
        <v>852</v>
      </c>
      <c r="C72" s="1367"/>
      <c r="D72" s="1368">
        <f>SUM(D68:D71)</f>
      </c>
      <c r="E72" s="1368"/>
      <c r="F72" s="1368"/>
      <c r="G72" s="1368">
        <f>SUM(G68:G71)</f>
      </c>
      <c r="H72" s="1368">
        <f>SUM(H68:H71)</f>
      </c>
      <c r="I72" s="1368">
        <f>SUM(I68:I71)</f>
      </c>
      <c r="J72" s="1370">
        <f t="shared" si="2"/>
      </c>
      <c r="K72" s="1370">
        <f t="shared" si="33"/>
      </c>
      <c r="L72" s="1371">
        <f t="shared" si="64"/>
      </c>
      <c r="M72" s="1370">
        <f t="shared" si="95"/>
      </c>
      <c r="N72" s="1370">
        <f t="shared" si="126"/>
      </c>
      <c r="O72" s="1372">
        <f t="shared" si="157"/>
      </c>
      <c r="P72" s="1372">
        <f t="shared" si="188"/>
      </c>
      <c r="Q72" s="1372">
        <f t="shared" si="219"/>
      </c>
      <c r="R72" s="1372">
        <f t="shared" si="381"/>
      </c>
      <c r="S72" s="1373">
        <f t="shared" si="412"/>
      </c>
      <c r="T72" s="1372">
        <f>AVERAGE(T68:T71)</f>
      </c>
      <c r="U72" s="1374">
        <f>AVERAGE(U68:U71)</f>
      </c>
      <c r="V72" s="1378">
        <f t="shared" si="443"/>
      </c>
      <c r="W72" s="1368">
        <f>SUM(W68:W71)</f>
      </c>
      <c r="X72" s="1368">
        <f>SUM(X68:X71)</f>
      </c>
      <c r="Y72" s="1368">
        <f>SUM(Y68:Y71)</f>
      </c>
      <c r="Z72" s="1368">
        <f>SUM(Z68:Z71)</f>
      </c>
      <c r="AA72" s="1368">
        <f>SUM(AA68:AA71)</f>
      </c>
      <c r="AB72" s="1368">
        <f>SUM(AB68:AB71)</f>
      </c>
      <c r="AC72" s="1368">
        <f>SUM(AC68:AC71)</f>
      </c>
      <c r="AD72" s="1368">
        <f>SUM(AD68:AD71)</f>
      </c>
      <c r="AE72" s="1370">
        <f t="shared" si="476"/>
      </c>
      <c r="AF72" s="1375">
        <f t="shared" si="507"/>
      </c>
      <c r="AG72" s="1376"/>
      <c r="AH72" s="1376"/>
      <c r="AI72" s="1368">
        <f>SUM(AI68:AI71)</f>
      </c>
    </row>
    <row customHeight="true" ht="18.452380952380953" r="73">
      <c r="A73" s="1342"/>
      <c r="B73" s="1343" t="s">
        <v>865</v>
      </c>
      <c r="C73" s="1343" t="s">
        <v>869</v>
      </c>
      <c r="D73" s="1360">
        <v>2800.13</v>
      </c>
      <c r="E73" s="1360"/>
      <c r="F73" s="1360"/>
      <c r="G73" s="1379">
        <v>6</v>
      </c>
      <c r="H73" s="1379">
        <v>6</v>
      </c>
      <c r="I73" s="1388">
        <v>13281.85</v>
      </c>
      <c r="J73" s="1348">
        <f t="shared" si="2"/>
      </c>
      <c r="K73" s="1348">
        <f t="shared" si="33"/>
      </c>
      <c r="L73" s="1348">
        <f t="shared" si="64"/>
      </c>
      <c r="M73" s="1348">
        <f t="shared" si="95"/>
      </c>
      <c r="N73" s="1349">
        <f t="shared" si="126"/>
      </c>
      <c r="O73" s="1350">
        <f t="shared" si="157"/>
      </c>
      <c r="P73" s="1350">
        <f t="shared" si="188"/>
      </c>
      <c r="Q73" s="1350">
        <f t="shared" si="219"/>
      </c>
      <c r="R73" s="1350">
        <f t="shared" si="381"/>
      </c>
      <c r="S73" s="1351">
        <f t="shared" si="412"/>
      </c>
      <c r="T73" s="1352">
        <v>0.0225</v>
      </c>
      <c r="U73" s="1353">
        <v>53</v>
      </c>
      <c r="V73" s="1349">
        <f t="shared" si="443"/>
      </c>
      <c r="W73" s="1353">
        <v>28845</v>
      </c>
      <c r="X73" s="1353">
        <v>1002</v>
      </c>
      <c r="Y73" s="1353">
        <v>148</v>
      </c>
      <c r="Z73" s="1353">
        <v>1077</v>
      </c>
      <c r="AA73" s="1353">
        <v>92</v>
      </c>
      <c r="AB73" s="1353">
        <v>9</v>
      </c>
      <c r="AC73" s="1353">
        <v>3</v>
      </c>
      <c r="AD73" s="1353">
        <v>29</v>
      </c>
      <c r="AE73" s="1355">
        <f t="shared" si="476"/>
      </c>
      <c r="AF73" s="1349">
        <f t="shared" si="507"/>
      </c>
      <c r="AG73" s="1357" t="s">
        <v>861</v>
      </c>
      <c r="AH73" s="1357" t="s">
        <v>847</v>
      </c>
      <c r="AI73" s="1357">
        <v>30</v>
      </c>
    </row>
    <row customHeight="true" ht="18.452380952380953" r="74">
      <c r="A74" s="1342"/>
      <c r="B74" s="1343" t="s">
        <v>865</v>
      </c>
      <c r="C74" s="1343" t="s">
        <v>870</v>
      </c>
      <c r="D74" s="1360">
        <v>1643.2</v>
      </c>
      <c r="E74" s="1360"/>
      <c r="F74" s="1360"/>
      <c r="G74" s="1379">
        <v>6</v>
      </c>
      <c r="H74" s="1379">
        <v>6</v>
      </c>
      <c r="I74" s="1348">
        <v>12516.080000000002</v>
      </c>
      <c r="J74" s="1348">
        <f t="shared" si="2"/>
      </c>
      <c r="K74" s="1348">
        <f t="shared" si="33"/>
      </c>
      <c r="L74" s="1348">
        <f t="shared" si="64"/>
      </c>
      <c r="M74" s="1348">
        <f t="shared" si="95"/>
      </c>
      <c r="N74" s="1349">
        <f t="shared" si="126"/>
      </c>
      <c r="O74" s="1350">
        <f t="shared" si="157"/>
      </c>
      <c r="P74" s="1350">
        <f t="shared" si="188"/>
      </c>
      <c r="Q74" s="1350">
        <f t="shared" si="219"/>
      </c>
      <c r="R74" s="1350">
        <f t="shared" si="381"/>
      </c>
      <c r="S74" s="1351">
        <f t="shared" si="412"/>
      </c>
      <c r="T74" s="1352">
        <v>0.0094</v>
      </c>
      <c r="U74" s="1353">
        <v>53</v>
      </c>
      <c r="V74" s="1349">
        <f t="shared" si="443"/>
      </c>
      <c r="W74" s="1353">
        <v>21877</v>
      </c>
      <c r="X74" s="1353">
        <v>661</v>
      </c>
      <c r="Y74" s="1353">
        <v>79</v>
      </c>
      <c r="Z74" s="1353">
        <v>690</v>
      </c>
      <c r="AA74" s="1353">
        <v>67</v>
      </c>
      <c r="AB74" s="1353">
        <v>7</v>
      </c>
      <c r="AC74" s="1353">
        <v>1</v>
      </c>
      <c r="AD74" s="1353">
        <v>18</v>
      </c>
      <c r="AE74" s="1355">
        <f t="shared" si="476"/>
      </c>
      <c r="AF74" s="1349">
        <f t="shared" si="507"/>
      </c>
      <c r="AG74" s="1357" t="s">
        <v>861</v>
      </c>
      <c r="AH74" s="1357" t="s">
        <v>847</v>
      </c>
      <c r="AI74" s="1357">
        <v>23</v>
      </c>
    </row>
    <row customHeight="true" ht="18.452380952380953" r="75">
      <c r="A75" s="1342"/>
      <c r="B75" s="1343" t="s">
        <v>865</v>
      </c>
      <c r="C75" s="1343" t="s">
        <v>877</v>
      </c>
      <c r="D75" s="1360">
        <v>2918.36</v>
      </c>
      <c r="E75" s="1360"/>
      <c r="F75" s="1360"/>
      <c r="G75" s="1379">
        <v>2</v>
      </c>
      <c r="H75" s="1379">
        <v>2</v>
      </c>
      <c r="I75" s="1348">
        <v>3346.2000000000116</v>
      </c>
      <c r="J75" s="1348">
        <f t="shared" si="2"/>
      </c>
      <c r="K75" s="1348">
        <f t="shared" si="33"/>
      </c>
      <c r="L75" s="1348">
        <f t="shared" si="64"/>
      </c>
      <c r="M75" s="1348">
        <f t="shared" si="95"/>
      </c>
      <c r="N75" s="1349">
        <f t="shared" si="126"/>
      </c>
      <c r="O75" s="1350">
        <f t="shared" si="157"/>
      </c>
      <c r="P75" s="1350">
        <f t="shared" si="188"/>
      </c>
      <c r="Q75" s="1350">
        <f t="shared" si="219"/>
      </c>
      <c r="R75" s="1350">
        <f t="shared" si="381"/>
      </c>
      <c r="S75" s="1351">
        <f t="shared" si="412"/>
      </c>
      <c r="T75" s="1352">
        <v>0.0141</v>
      </c>
      <c r="U75" s="1353">
        <v>53</v>
      </c>
      <c r="V75" s="1349">
        <f t="shared" si="443"/>
      </c>
      <c r="W75" s="1353">
        <v>40088</v>
      </c>
      <c r="X75" s="1353">
        <v>1495</v>
      </c>
      <c r="Y75" s="1353">
        <v>159</v>
      </c>
      <c r="Z75" s="1353">
        <v>1618</v>
      </c>
      <c r="AA75" s="1353">
        <v>58</v>
      </c>
      <c r="AB75" s="1353">
        <v>3</v>
      </c>
      <c r="AC75" s="1353">
        <v>1</v>
      </c>
      <c r="AD75" s="1353">
        <v>42</v>
      </c>
      <c r="AE75" s="1355">
        <f t="shared" si="476"/>
      </c>
      <c r="AF75" s="1349">
        <f t="shared" si="507"/>
      </c>
      <c r="AG75" s="1357" t="s">
        <v>861</v>
      </c>
      <c r="AH75" s="1357" t="s">
        <v>847</v>
      </c>
      <c r="AI75" s="1357">
        <v>22</v>
      </c>
    </row>
    <row customHeight="true" ht="18.452380952380953" r="76">
      <c r="A76" s="1342"/>
      <c r="B76" s="1343" t="s">
        <v>865</v>
      </c>
      <c r="C76" s="1343" t="s">
        <v>878</v>
      </c>
      <c r="D76" s="1360">
        <v>1422.62</v>
      </c>
      <c r="E76" s="1360"/>
      <c r="F76" s="1360"/>
      <c r="G76" s="1379">
        <v>2</v>
      </c>
      <c r="H76" s="1379">
        <v>2</v>
      </c>
      <c r="I76" s="1348">
        <v>3346.1999999999825</v>
      </c>
      <c r="J76" s="1348">
        <f t="shared" si="2"/>
      </c>
      <c r="K76" s="1348">
        <f t="shared" si="33"/>
      </c>
      <c r="L76" s="1348">
        <f t="shared" si="64"/>
      </c>
      <c r="M76" s="1348">
        <f t="shared" si="95"/>
      </c>
      <c r="N76" s="1349">
        <f t="shared" si="126"/>
      </c>
      <c r="O76" s="1350">
        <f t="shared" si="157"/>
      </c>
      <c r="P76" s="1350">
        <f t="shared" si="188"/>
      </c>
      <c r="Q76" s="1350">
        <f t="shared" si="219"/>
      </c>
      <c r="R76" s="1350">
        <f t="shared" si="381"/>
      </c>
      <c r="S76" s="1351">
        <f t="shared" si="412"/>
      </c>
      <c r="T76" s="1352">
        <v>0.0201</v>
      </c>
      <c r="U76" s="1353">
        <v>55</v>
      </c>
      <c r="V76" s="1349">
        <f t="shared" si="443"/>
      </c>
      <c r="W76" s="1353">
        <v>18854</v>
      </c>
      <c r="X76" s="1353">
        <v>651</v>
      </c>
      <c r="Y76" s="1353">
        <v>73</v>
      </c>
      <c r="Z76" s="1353">
        <v>720</v>
      </c>
      <c r="AA76" s="1353">
        <v>61</v>
      </c>
      <c r="AB76" s="1353">
        <v>7</v>
      </c>
      <c r="AC76" s="1353">
        <v>1</v>
      </c>
      <c r="AD76" s="1353">
        <v>21</v>
      </c>
      <c r="AE76" s="1355">
        <f t="shared" si="476"/>
      </c>
      <c r="AF76" s="1349">
        <f t="shared" si="507"/>
      </c>
      <c r="AG76" s="1357" t="s">
        <v>861</v>
      </c>
      <c r="AH76" s="1357" t="s">
        <v>847</v>
      </c>
      <c r="AI76" s="1357">
        <v>7</v>
      </c>
    </row>
    <row customHeight="true" ht="18.452380952380953" r="77">
      <c r="A77" s="1342"/>
      <c r="B77" s="1367" t="s">
        <v>852</v>
      </c>
      <c r="C77" s="1367"/>
      <c r="D77" s="1368">
        <f>D73+D74+D75+D76</f>
      </c>
      <c r="E77" s="1368"/>
      <c r="F77" s="1368"/>
      <c r="G77" s="1368">
        <f>G73+G74+G75+G76</f>
      </c>
      <c r="H77" s="1368">
        <f>H73+H74+H75+H76</f>
      </c>
      <c r="I77" s="1368">
        <f>I73+I74+I75+I76</f>
      </c>
      <c r="J77" s="1370">
        <f t="shared" si="2"/>
      </c>
      <c r="K77" s="1370">
        <f t="shared" si="33"/>
      </c>
      <c r="L77" s="1371">
        <f t="shared" si="64"/>
      </c>
      <c r="M77" s="1370">
        <f t="shared" si="95"/>
      </c>
      <c r="N77" s="1370">
        <f t="shared" si="126"/>
      </c>
      <c r="O77" s="1372">
        <f t="shared" si="157"/>
      </c>
      <c r="P77" s="1372">
        <f t="shared" si="188"/>
      </c>
      <c r="Q77" s="1372">
        <f t="shared" si="219"/>
      </c>
      <c r="R77" s="1372">
        <f t="shared" si="381"/>
      </c>
      <c r="S77" s="1373">
        <f t="shared" si="412"/>
      </c>
      <c r="T77" s="1372">
        <f>AVERAGE(T73:T76)</f>
      </c>
      <c r="U77" s="1374">
        <f>AVERAGE(U73:U76)</f>
      </c>
      <c r="V77" s="1378">
        <f t="shared" si="443"/>
      </c>
      <c r="W77" s="1368">
        <f>W73+W74+W75+W76</f>
      </c>
      <c r="X77" s="1368">
        <f>X73+X74+X75+X76</f>
      </c>
      <c r="Y77" s="1368">
        <f>Y73+Y74+Y75+Y76</f>
      </c>
      <c r="Z77" s="1368">
        <f>Z73+Z74+Z75+Z76</f>
      </c>
      <c r="AA77" s="1368">
        <f>AA73+AA74+AA75+AA76</f>
      </c>
      <c r="AB77" s="1368">
        <f>AB73+AB74+AB75+AB76</f>
      </c>
      <c r="AC77" s="1368">
        <f>AC73+AC74+AC75+AC76</f>
      </c>
      <c r="AD77" s="1368">
        <f>AD73+AD74+AD75+AD76</f>
      </c>
      <c r="AE77" s="1370">
        <f t="shared" si="476"/>
      </c>
      <c r="AF77" s="1375">
        <f t="shared" si="507"/>
      </c>
      <c r="AG77" s="1376"/>
      <c r="AH77" s="1376"/>
      <c r="AI77" s="1368">
        <f>AI73+AI74+AI75+AI76</f>
      </c>
    </row>
    <row customHeight="true" ht="18.452380952380953" r="78">
      <c r="A78" s="1342"/>
      <c r="B78" s="1380" t="s">
        <v>871</v>
      </c>
      <c r="C78" s="1380"/>
      <c r="D78" s="1381">
        <f>D62+D58+D72+D67+D77</f>
      </c>
      <c r="E78" s="1381"/>
      <c r="F78" s="1381"/>
      <c r="G78" s="1381">
        <f>G62+G58+G72+G67+G77</f>
      </c>
      <c r="H78" s="1381">
        <f>H62+H58+H72+H67+H77</f>
      </c>
      <c r="I78" s="1381">
        <f>I62+I58+I72+I67+I77</f>
      </c>
      <c r="J78" s="1382">
        <f t="shared" si="2"/>
      </c>
      <c r="K78" s="1382">
        <f t="shared" si="33"/>
      </c>
      <c r="L78" s="1382">
        <f t="shared" si="64"/>
      </c>
      <c r="M78" s="1382">
        <f t="shared" si="95"/>
      </c>
      <c r="N78" s="1382">
        <f t="shared" si="126"/>
      </c>
      <c r="O78" s="1383">
        <f t="shared" si="157"/>
      </c>
      <c r="P78" s="1383">
        <f t="shared" si="188"/>
      </c>
      <c r="Q78" s="1383">
        <f t="shared" si="219"/>
      </c>
      <c r="R78" s="1383">
        <f t="shared" si="381"/>
      </c>
      <c r="S78" s="1384">
        <f t="shared" si="412"/>
      </c>
      <c r="T78" s="1385">
        <f>(T62+T58+T72+T67+T77)/5</f>
      </c>
      <c r="U78" s="1385">
        <f>(U62+U58+U72+U67+U77)/5</f>
      </c>
      <c r="V78" s="1385">
        <f>(V62+V58+V72+V67+V77)/5</f>
      </c>
      <c r="W78" s="1381">
        <f>W62+W58+W72+W67+W77</f>
      </c>
      <c r="X78" s="1381">
        <f>X62+X58+X72+X67+X77</f>
      </c>
      <c r="Y78" s="1381">
        <f>Y62+Y58+Y72+Y67+Y77</f>
      </c>
      <c r="Z78" s="1381">
        <f>Z62+Z58+Z72+Z67+Z77</f>
      </c>
      <c r="AA78" s="1381">
        <f>AA62+AA58+AA72+AA67+AA77</f>
      </c>
      <c r="AB78" s="1381">
        <f>AB62+AB58+AB72+AB67+AB77</f>
      </c>
      <c r="AC78" s="1381">
        <f>AC62+AC58+AC72+AC67+AC77</f>
      </c>
      <c r="AD78" s="1381">
        <f>AD62+AD58+AD72+AD67+AD77</f>
      </c>
      <c r="AE78" s="1382">
        <f t="shared" si="476"/>
      </c>
      <c r="AF78" s="1386">
        <f t="shared" si="507"/>
      </c>
      <c r="AG78" s="1387"/>
      <c r="AH78" s="1387"/>
      <c r="AI78" s="1381">
        <f>AI62+AI58+AI72+AI67+AI77</f>
      </c>
    </row>
    <row customHeight="true" ht="18.452380952380953" r="79">
      <c r="A79" s="1329" t="s">
        <v>807</v>
      </c>
      <c r="B79" s="1329" t="s">
        <v>808</v>
      </c>
      <c r="C79" s="1329"/>
      <c r="D79" s="1330" t="s">
        <v>809</v>
      </c>
      <c r="E79" s="1330"/>
      <c r="F79" s="1330"/>
      <c r="G79" s="1330"/>
      <c r="H79" s="1330"/>
      <c r="I79" s="1330"/>
      <c r="J79" s="1330"/>
      <c r="K79" s="1330"/>
      <c r="L79" s="1330"/>
      <c r="M79" s="1330"/>
      <c r="N79" s="1331" t="s">
        <v>810</v>
      </c>
      <c r="O79" s="1331"/>
      <c r="P79" s="1331"/>
      <c r="Q79" s="1331"/>
      <c r="R79" s="1331"/>
      <c r="S79" s="1331"/>
      <c r="T79" s="1331"/>
      <c r="U79" s="1331"/>
      <c r="V79" s="1331"/>
      <c r="W79" s="1331"/>
      <c r="X79" s="1331"/>
      <c r="Y79" s="1331"/>
      <c r="Z79" s="1331"/>
      <c r="AA79" s="1331"/>
      <c r="AB79" s="1331"/>
      <c r="AC79" s="1331"/>
      <c r="AD79" s="1331"/>
      <c r="AE79" s="1331"/>
      <c r="AF79" s="1331"/>
      <c r="AG79" s="1331"/>
      <c r="AH79" s="1331"/>
      <c r="AI79" s="1332"/>
    </row>
    <row customHeight="true" ht="18.452380952380953" r="80">
      <c r="A80" s="1329"/>
      <c r="B80" s="1329" t="s">
        <v>811</v>
      </c>
      <c r="C80" s="1329" t="s">
        <v>812</v>
      </c>
      <c r="D80" s="1330" t="s">
        <v>813</v>
      </c>
      <c r="E80" s="1330" t="s">
        <v>879</v>
      </c>
      <c r="F80" s="1389" t="s">
        <v>880</v>
      </c>
      <c r="G80" s="1333" t="s">
        <v>814</v>
      </c>
      <c r="H80" s="1334" t="s">
        <v>815</v>
      </c>
      <c r="I80" s="1335" t="s">
        <v>816</v>
      </c>
      <c r="J80" s="1336" t="s">
        <v>817</v>
      </c>
      <c r="K80" s="1336" t="s">
        <v>818</v>
      </c>
      <c r="L80" s="1337" t="s">
        <v>819</v>
      </c>
      <c r="M80" s="1336" t="s">
        <v>820</v>
      </c>
      <c r="N80" s="1331" t="s">
        <v>821</v>
      </c>
      <c r="O80" s="1338" t="s">
        <v>822</v>
      </c>
      <c r="P80" s="1338" t="s">
        <v>823</v>
      </c>
      <c r="Q80" s="1338" t="s">
        <v>824</v>
      </c>
      <c r="R80" s="1338" t="s">
        <v>825</v>
      </c>
      <c r="S80" s="1339" t="s">
        <v>826</v>
      </c>
      <c r="T80" s="1338" t="s">
        <v>827</v>
      </c>
      <c r="U80" s="1340" t="s">
        <v>828</v>
      </c>
      <c r="V80" s="1331" t="s">
        <v>829</v>
      </c>
      <c r="W80" s="1339" t="s">
        <v>830</v>
      </c>
      <c r="X80" s="1339" t="s">
        <v>831</v>
      </c>
      <c r="Y80" s="1339" t="s">
        <v>832</v>
      </c>
      <c r="Z80" s="1339" t="s">
        <v>833</v>
      </c>
      <c r="AA80" s="1339" t="s">
        <v>834</v>
      </c>
      <c r="AB80" s="1339" t="s">
        <v>835</v>
      </c>
      <c r="AC80" s="1339" t="s">
        <v>836</v>
      </c>
      <c r="AD80" s="1339" t="s">
        <v>837</v>
      </c>
      <c r="AE80" s="1341" t="s">
        <v>838</v>
      </c>
      <c r="AF80" s="1331" t="s">
        <v>839</v>
      </c>
      <c r="AG80" s="1332" t="s">
        <v>840</v>
      </c>
      <c r="AH80" s="1332" t="s">
        <v>841</v>
      </c>
      <c r="AI80" s="1332" t="s">
        <v>842</v>
      </c>
    </row>
    <row customHeight="true" ht="18.452380952380953" r="81">
      <c r="A81" s="1342" t="s">
        <v>881</v>
      </c>
      <c r="B81" s="1343" t="s">
        <v>844</v>
      </c>
      <c r="C81" s="1344" t="s">
        <v>845</v>
      </c>
      <c r="D81" s="1345">
        <f t="shared" ref="D81:D85" si="248">E81+F81</f>
      </c>
      <c r="E81" s="1345">
        <v>843.47</v>
      </c>
      <c r="F81" s="1345">
        <v>1487.49</v>
      </c>
      <c r="G81" s="1346">
        <v>4</v>
      </c>
      <c r="H81" s="1346">
        <v>3</v>
      </c>
      <c r="I81" s="1347">
        <v>7896.92</v>
      </c>
      <c r="J81" s="1348">
        <f t="shared" ref="J81:J106" si="3">I81/D81</f>
      </c>
      <c r="K81" s="1348">
        <f t="shared" ref="K81:K106" si="34">D81/G81</f>
      </c>
      <c r="L81" s="1348">
        <f t="shared" ref="L81:L106" si="65">D81/H81</f>
      </c>
      <c r="M81" s="1348">
        <f t="shared" ref="M81:M106" si="96">I81/G81</f>
      </c>
      <c r="N81" s="1349">
        <f t="shared" ref="N81:N106" si="127">D81/X81</f>
      </c>
      <c r="O81" s="1350">
        <f t="shared" ref="O81:O106" si="158">S81/W81*1</f>
      </c>
      <c r="P81" s="1350">
        <f t="shared" ref="P81:P106" si="189">X81/W81</f>
      </c>
      <c r="Q81" s="1350">
        <f t="shared" ref="Q81:Q106" si="220">Z81/W81</f>
      </c>
      <c r="R81" s="1350">
        <f t="shared" ref="R81:R106" si="382">AA81/Z81</f>
      </c>
      <c r="S81" s="1351">
        <f t="shared" ref="S81:S106" si="413">Y81/T81</f>
      </c>
      <c r="T81" s="1352">
        <v>0.0187</v>
      </c>
      <c r="U81" s="1353">
        <v>25</v>
      </c>
      <c r="V81" s="1349">
        <f t="shared" ref="V81:V105" si="444">(D81/W81)*1000</f>
      </c>
      <c r="W81" s="1354">
        <v>29215</v>
      </c>
      <c r="X81" s="1351">
        <v>1626</v>
      </c>
      <c r="Y81" s="1351">
        <v>135</v>
      </c>
      <c r="Z81" s="1351">
        <v>1708</v>
      </c>
      <c r="AA81" s="1351">
        <v>94</v>
      </c>
      <c r="AB81" s="1351">
        <v>8</v>
      </c>
      <c r="AC81" s="1351">
        <v>0</v>
      </c>
      <c r="AD81" s="1354">
        <v>38</v>
      </c>
      <c r="AE81" s="1355">
        <f t="shared" ref="AE81:AE106" si="477">D81/Z81</f>
      </c>
      <c r="AF81" s="1349">
        <f t="shared" ref="AF81:AF106" si="508">AI81*1000/D81</f>
      </c>
      <c r="AG81" s="1356" t="s">
        <v>846</v>
      </c>
      <c r="AH81" s="1357" t="s">
        <v>862</v>
      </c>
      <c r="AI81" s="1357">
        <v>39</v>
      </c>
    </row>
    <row customHeight="true" ht="18.452380952380953" r="82">
      <c r="A82" s="1342"/>
      <c r="B82" s="1343" t="s">
        <v>844</v>
      </c>
      <c r="C82" s="1343" t="s">
        <v>848</v>
      </c>
      <c r="D82" s="1345">
        <f t="shared" si="248"/>
      </c>
      <c r="E82" s="1345">
        <v>1329.67</v>
      </c>
      <c r="F82" s="1345">
        <v>2162.07</v>
      </c>
      <c r="G82" s="1346">
        <v>5</v>
      </c>
      <c r="H82" s="1346">
        <v>4</v>
      </c>
      <c r="I82" s="1347">
        <v>10804.38</v>
      </c>
      <c r="J82" s="1348">
        <f t="shared" si="3"/>
      </c>
      <c r="K82" s="1358">
        <f t="shared" si="34"/>
      </c>
      <c r="L82" s="1348">
        <f t="shared" si="65"/>
      </c>
      <c r="M82" s="1358">
        <f t="shared" si="96"/>
      </c>
      <c r="N82" s="1349">
        <f t="shared" si="127"/>
      </c>
      <c r="O82" s="1350">
        <f t="shared" si="158"/>
      </c>
      <c r="P82" s="1350">
        <f t="shared" si="189"/>
      </c>
      <c r="Q82" s="1350">
        <f t="shared" si="220"/>
      </c>
      <c r="R82" s="1350">
        <f t="shared" si="382"/>
      </c>
      <c r="S82" s="1351">
        <f t="shared" si="413"/>
      </c>
      <c r="T82" s="1352">
        <v>0.0158</v>
      </c>
      <c r="U82" s="1353">
        <v>27</v>
      </c>
      <c r="V82" s="1349">
        <f t="shared" si="444"/>
      </c>
      <c r="W82" s="1359">
        <v>40963</v>
      </c>
      <c r="X82" s="1359">
        <v>1966</v>
      </c>
      <c r="Y82" s="1359">
        <v>177</v>
      </c>
      <c r="Z82" s="1359">
        <v>2134</v>
      </c>
      <c r="AA82" s="1359">
        <v>67</v>
      </c>
      <c r="AB82" s="1359">
        <v>13</v>
      </c>
      <c r="AC82" s="1359">
        <v>3</v>
      </c>
      <c r="AD82" s="1353">
        <v>37</v>
      </c>
      <c r="AE82" s="1355">
        <f t="shared" si="477"/>
      </c>
      <c r="AF82" s="1349">
        <f t="shared" si="508"/>
      </c>
      <c r="AG82" s="1356" t="s">
        <v>846</v>
      </c>
      <c r="AH82" s="1357" t="s">
        <v>862</v>
      </c>
      <c r="AI82" s="1357">
        <v>32</v>
      </c>
    </row>
    <row customHeight="true" ht="18.452380952380953" r="83">
      <c r="A83" s="1342"/>
      <c r="B83" s="1343" t="s">
        <v>844</v>
      </c>
      <c r="C83" s="1344" t="s">
        <v>849</v>
      </c>
      <c r="D83" s="1345">
        <f t="shared" si="248"/>
      </c>
      <c r="E83" s="1360">
        <v>1421.4</v>
      </c>
      <c r="F83" s="1360">
        <v>836.32</v>
      </c>
      <c r="G83" s="1361">
        <v>3</v>
      </c>
      <c r="H83" s="1361">
        <v>1</v>
      </c>
      <c r="I83" s="1347">
        <v>7303.73</v>
      </c>
      <c r="J83" s="1348">
        <f t="shared" si="3"/>
      </c>
      <c r="K83" s="1348">
        <f t="shared" si="34"/>
      </c>
      <c r="L83" s="1348">
        <f t="shared" si="65"/>
      </c>
      <c r="M83" s="1348">
        <f t="shared" si="96"/>
      </c>
      <c r="N83" s="1362">
        <f t="shared" si="127"/>
      </c>
      <c r="O83" s="1350">
        <f t="shared" si="158"/>
      </c>
      <c r="P83" s="1350">
        <f t="shared" si="189"/>
      </c>
      <c r="Q83" s="1350">
        <f t="shared" si="220"/>
      </c>
      <c r="R83" s="1350">
        <f t="shared" si="382"/>
      </c>
      <c r="S83" s="1351">
        <f t="shared" si="413"/>
      </c>
      <c r="T83" s="1352">
        <v>0.0116</v>
      </c>
      <c r="U83" s="1353">
        <v>29</v>
      </c>
      <c r="V83" s="1349">
        <f t="shared" si="444"/>
      </c>
      <c r="W83" s="1359">
        <v>33421</v>
      </c>
      <c r="X83" s="1359">
        <v>981</v>
      </c>
      <c r="Y83" s="1359">
        <v>121</v>
      </c>
      <c r="Z83" s="1359">
        <v>1013</v>
      </c>
      <c r="AA83" s="1359">
        <v>45</v>
      </c>
      <c r="AB83" s="1359">
        <v>7</v>
      </c>
      <c r="AC83" s="1359">
        <v>0</v>
      </c>
      <c r="AD83" s="1353">
        <v>30</v>
      </c>
      <c r="AE83" s="1355">
        <f t="shared" si="477"/>
      </c>
      <c r="AF83" s="1349">
        <f t="shared" si="508"/>
      </c>
      <c r="AG83" s="1356" t="s">
        <v>846</v>
      </c>
      <c r="AH83" s="1357" t="s">
        <v>862</v>
      </c>
      <c r="AI83" s="1357">
        <v>20</v>
      </c>
    </row>
    <row customHeight="true" ht="18.452380952380953" r="84">
      <c r="A84" s="1342"/>
      <c r="B84" s="1343" t="s">
        <v>844</v>
      </c>
      <c r="C84" s="1343" t="s">
        <v>850</v>
      </c>
      <c r="D84" s="1345">
        <f t="shared" si="248"/>
      </c>
      <c r="E84" s="1360">
        <v>1578.6</v>
      </c>
      <c r="F84" s="1360">
        <v>1437.15</v>
      </c>
      <c r="G84" s="1361">
        <v>6</v>
      </c>
      <c r="H84" s="1361">
        <v>5</v>
      </c>
      <c r="I84" s="1347">
        <v>11002.5</v>
      </c>
      <c r="J84" s="1348">
        <f t="shared" si="3"/>
      </c>
      <c r="K84" s="1348">
        <f t="shared" si="34"/>
      </c>
      <c r="L84" s="1348">
        <f t="shared" si="65"/>
      </c>
      <c r="M84" s="1348">
        <f t="shared" si="96"/>
      </c>
      <c r="N84" s="1362">
        <f t="shared" si="127"/>
      </c>
      <c r="O84" s="1350">
        <f t="shared" si="158"/>
      </c>
      <c r="P84" s="1350">
        <f t="shared" si="189"/>
      </c>
      <c r="Q84" s="1350">
        <f t="shared" si="220"/>
      </c>
      <c r="R84" s="1350">
        <f t="shared" si="382"/>
      </c>
      <c r="S84" s="1351">
        <f t="shared" si="413"/>
      </c>
      <c r="T84" s="1352">
        <v>0.012</v>
      </c>
      <c r="U84" s="1353">
        <v>31</v>
      </c>
      <c r="V84" s="1349">
        <f t="shared" si="444"/>
      </c>
      <c r="W84" s="1359">
        <v>31878</v>
      </c>
      <c r="X84" s="1359">
        <v>1162</v>
      </c>
      <c r="Y84" s="1359">
        <v>125</v>
      </c>
      <c r="Z84" s="1359">
        <v>1273</v>
      </c>
      <c r="AA84" s="1359">
        <v>105</v>
      </c>
      <c r="AB84" s="1359">
        <v>12</v>
      </c>
      <c r="AC84" s="1359">
        <v>0</v>
      </c>
      <c r="AD84" s="1353">
        <v>16</v>
      </c>
      <c r="AE84" s="1355">
        <f t="shared" si="477"/>
      </c>
      <c r="AF84" s="1349">
        <f t="shared" si="508"/>
      </c>
      <c r="AG84" s="1356" t="s">
        <v>846</v>
      </c>
      <c r="AH84" s="1357" t="s">
        <v>862</v>
      </c>
      <c r="AI84" s="1357">
        <v>33</v>
      </c>
    </row>
    <row customHeight="true" ht="18.452380952380953" r="85">
      <c r="A85" s="1342"/>
      <c r="B85" s="1343" t="s">
        <v>844</v>
      </c>
      <c r="C85" s="1344" t="s">
        <v>851</v>
      </c>
      <c r="D85" s="1345">
        <f t="shared" si="248"/>
      </c>
      <c r="E85" s="1360">
        <v>1495.62</v>
      </c>
      <c r="F85" s="1360">
        <v>1562.85</v>
      </c>
      <c r="G85" s="1361">
        <v>2</v>
      </c>
      <c r="H85" s="1361">
        <v>2</v>
      </c>
      <c r="I85" s="1347">
        <v>3117.739999999998</v>
      </c>
      <c r="J85" s="1348">
        <f t="shared" si="3"/>
      </c>
      <c r="K85" s="1348">
        <f t="shared" si="34"/>
      </c>
      <c r="L85" s="1348">
        <f t="shared" si="65"/>
      </c>
      <c r="M85" s="1348">
        <f t="shared" si="96"/>
      </c>
      <c r="N85" s="1362">
        <f t="shared" si="127"/>
      </c>
      <c r="O85" s="1350">
        <f t="shared" si="158"/>
      </c>
      <c r="P85" s="1350">
        <f t="shared" si="189"/>
      </c>
      <c r="Q85" s="1350">
        <f t="shared" si="220"/>
      </c>
      <c r="R85" s="1350">
        <f t="shared" si="382"/>
      </c>
      <c r="S85" s="1351">
        <f t="shared" si="413"/>
      </c>
      <c r="T85" s="1352">
        <v>0.0149</v>
      </c>
      <c r="U85" s="1353">
        <v>33</v>
      </c>
      <c r="V85" s="1349">
        <f t="shared" si="444"/>
      </c>
      <c r="W85" s="1359">
        <v>27381</v>
      </c>
      <c r="X85" s="1359">
        <v>895</v>
      </c>
      <c r="Y85" s="1359">
        <v>113</v>
      </c>
      <c r="Z85" s="1359">
        <v>947</v>
      </c>
      <c r="AA85" s="1359">
        <v>65</v>
      </c>
      <c r="AB85" s="1359">
        <v>9</v>
      </c>
      <c r="AC85" s="1359">
        <v>1</v>
      </c>
      <c r="AD85" s="1353">
        <v>35</v>
      </c>
      <c r="AE85" s="1355">
        <f t="shared" si="477"/>
      </c>
      <c r="AF85" s="1349">
        <f t="shared" si="508"/>
      </c>
      <c r="AG85" s="1356" t="s">
        <v>846</v>
      </c>
      <c r="AH85" s="1357" t="s">
        <v>862</v>
      </c>
      <c r="AI85" s="1357">
        <v>19</v>
      </c>
    </row>
    <row customHeight="true" ht="18.452380952380953" r="86">
      <c r="A86" s="1342"/>
      <c r="B86" s="1367" t="s">
        <v>852</v>
      </c>
      <c r="C86" s="1367"/>
      <c r="D86" s="1368">
        <f>SUM(D81:D85)</f>
      </c>
      <c r="E86" s="1368">
        <f>SUM(E81:E85)</f>
      </c>
      <c r="F86" s="1368">
        <f>SUM(F81:F85)</f>
      </c>
      <c r="G86" s="1368">
        <f>SUM(G81:G85)</f>
      </c>
      <c r="H86" s="1368">
        <f>SUM(H81:H85)</f>
      </c>
      <c r="I86" s="1370">
        <f>SUM(I81:I85)</f>
      </c>
      <c r="J86" s="1370">
        <f t="shared" si="3"/>
      </c>
      <c r="K86" s="1370">
        <f t="shared" si="34"/>
      </c>
      <c r="L86" s="1371">
        <f t="shared" si="65"/>
      </c>
      <c r="M86" s="1370">
        <f t="shared" si="96"/>
      </c>
      <c r="N86" s="1370">
        <f t="shared" si="127"/>
      </c>
      <c r="O86" s="1372">
        <f t="shared" si="158"/>
      </c>
      <c r="P86" s="1372">
        <f t="shared" si="189"/>
      </c>
      <c r="Q86" s="1372">
        <f t="shared" si="220"/>
      </c>
      <c r="R86" s="1372">
        <f t="shared" si="382"/>
      </c>
      <c r="S86" s="1373">
        <f t="shared" si="413"/>
      </c>
      <c r="T86" s="1372">
        <f>AVERAGE(T81:T85)</f>
      </c>
      <c r="U86" s="1374">
        <f>AVERAGE(U81:U85)</f>
      </c>
      <c r="V86" s="1370">
        <f t="shared" si="444"/>
      </c>
      <c r="W86" s="1368">
        <f>SUM(W81:W85)</f>
      </c>
      <c r="X86" s="1368">
        <f>SUM(X81:X85)</f>
      </c>
      <c r="Y86" s="1368">
        <f>SUM(Y81:Y85)</f>
      </c>
      <c r="Z86" s="1368">
        <f>SUM(Z81:Z85)</f>
      </c>
      <c r="AA86" s="1368">
        <f>SUM(AA81:AA85)</f>
      </c>
      <c r="AB86" s="1368">
        <f>SUM(AB81:AB85)</f>
      </c>
      <c r="AC86" s="1368">
        <f>SUM(AC81:AC85)</f>
      </c>
      <c r="AD86" s="1368">
        <f>SUM(AD81:AD85)</f>
      </c>
      <c r="AE86" s="1370">
        <f t="shared" si="477"/>
      </c>
      <c r="AF86" s="1375">
        <f t="shared" si="508"/>
      </c>
      <c r="AG86" s="1376"/>
      <c r="AH86" s="1376"/>
      <c r="AI86" s="1373">
        <f>SUM(AI81:AI85)</f>
      </c>
    </row>
    <row customHeight="true" ht="18.452380952380953" r="87">
      <c r="A87" s="1342"/>
      <c r="B87" s="1343" t="s">
        <v>874</v>
      </c>
      <c r="C87" s="1343" t="s">
        <v>854</v>
      </c>
      <c r="D87" s="1345">
        <f t="shared" ref="D87:D89" si="249">E87+F87</f>
      </c>
      <c r="E87" s="1361">
        <v>1048.24</v>
      </c>
      <c r="F87" s="1361">
        <v>1500</v>
      </c>
      <c r="G87" s="1361">
        <v>1</v>
      </c>
      <c r="H87" s="1361">
        <v>0</v>
      </c>
      <c r="I87" s="1347">
        <v>1813.3199999999997</v>
      </c>
      <c r="J87" s="1348">
        <f t="shared" si="3"/>
      </c>
      <c r="K87" s="1348">
        <f t="shared" si="34"/>
      </c>
      <c r="L87" s="1348">
        <f t="shared" si="65"/>
      </c>
      <c r="M87" s="1348">
        <f t="shared" si="96"/>
      </c>
      <c r="N87" s="1349">
        <f t="shared" si="127"/>
      </c>
      <c r="O87" s="1350">
        <f t="shared" si="158"/>
      </c>
      <c r="P87" s="1350">
        <f t="shared" si="189"/>
      </c>
      <c r="Q87" s="1350">
        <f t="shared" si="220"/>
      </c>
      <c r="R87" s="1350">
        <f t="shared" si="382"/>
      </c>
      <c r="S87" s="1351">
        <f t="shared" si="413"/>
      </c>
      <c r="T87" s="1352">
        <v>0.0229</v>
      </c>
      <c r="U87" s="1353">
        <v>36</v>
      </c>
      <c r="V87" s="1349">
        <f t="shared" si="444"/>
      </c>
      <c r="W87" s="1353">
        <v>23352</v>
      </c>
      <c r="X87" s="1359">
        <v>408</v>
      </c>
      <c r="Y87" s="1359">
        <v>114</v>
      </c>
      <c r="Z87" s="1359">
        <v>424</v>
      </c>
      <c r="AA87" s="1359">
        <v>74</v>
      </c>
      <c r="AB87" s="1359">
        <v>3</v>
      </c>
      <c r="AC87" s="1359">
        <v>0</v>
      </c>
      <c r="AD87" s="1353">
        <v>27</v>
      </c>
      <c r="AE87" s="1355">
        <f t="shared" si="477"/>
      </c>
      <c r="AF87" s="1349">
        <f t="shared" si="508"/>
      </c>
      <c r="AG87" s="1356" t="s">
        <v>846</v>
      </c>
      <c r="AH87" s="1357" t="s">
        <v>862</v>
      </c>
      <c r="AI87" s="1357">
        <v>14</v>
      </c>
    </row>
    <row customHeight="true" ht="18.452380952380953" r="88">
      <c r="A88" s="1342"/>
      <c r="B88" s="1343" t="s">
        <v>874</v>
      </c>
      <c r="C88" s="1343" t="s">
        <v>855</v>
      </c>
      <c r="D88" s="1345">
        <f t="shared" si="249"/>
      </c>
      <c r="E88" s="1361">
        <v>1189.31</v>
      </c>
      <c r="F88" s="1361">
        <v>1500</v>
      </c>
      <c r="G88" s="1361">
        <v>1</v>
      </c>
      <c r="H88" s="1361">
        <v>1</v>
      </c>
      <c r="I88" s="1347">
        <v>953.4599999999991</v>
      </c>
      <c r="J88" s="1348">
        <f t="shared" si="3"/>
      </c>
      <c r="K88" s="1348">
        <f t="shared" si="34"/>
      </c>
      <c r="L88" s="1348">
        <f t="shared" si="65"/>
      </c>
      <c r="M88" s="1348">
        <f t="shared" si="96"/>
      </c>
      <c r="N88" s="1349">
        <f t="shared" si="127"/>
      </c>
      <c r="O88" s="1350">
        <f t="shared" si="158"/>
      </c>
      <c r="P88" s="1350">
        <f t="shared" si="189"/>
      </c>
      <c r="Q88" s="1350">
        <f t="shared" si="220"/>
      </c>
      <c r="R88" s="1350">
        <f t="shared" si="382"/>
      </c>
      <c r="S88" s="1351">
        <f t="shared" si="413"/>
      </c>
      <c r="T88" s="1352">
        <v>0.0205</v>
      </c>
      <c r="U88" s="1353">
        <v>38</v>
      </c>
      <c r="V88" s="1349">
        <f t="shared" si="444"/>
      </c>
      <c r="W88" s="1353">
        <v>24577</v>
      </c>
      <c r="X88" s="1359">
        <v>510</v>
      </c>
      <c r="Y88" s="1359">
        <v>119</v>
      </c>
      <c r="Z88" s="1359">
        <v>550</v>
      </c>
      <c r="AA88" s="1359">
        <v>47</v>
      </c>
      <c r="AB88" s="1359">
        <v>7</v>
      </c>
      <c r="AC88" s="1359">
        <v>2</v>
      </c>
      <c r="AD88" s="1353">
        <v>23</v>
      </c>
      <c r="AE88" s="1355">
        <f t="shared" si="477"/>
      </c>
      <c r="AF88" s="1349">
        <f t="shared" si="508"/>
      </c>
      <c r="AG88" s="1356" t="s">
        <v>846</v>
      </c>
      <c r="AH88" s="1357" t="s">
        <v>862</v>
      </c>
      <c r="AI88" s="1357">
        <v>13</v>
      </c>
    </row>
    <row customHeight="true" ht="18.452380952380953" r="89">
      <c r="A89" s="1342"/>
      <c r="B89" s="1343" t="s">
        <v>874</v>
      </c>
      <c r="C89" s="1343" t="s">
        <v>856</v>
      </c>
      <c r="D89" s="1345">
        <f t="shared" si="249"/>
      </c>
      <c r="E89" s="1361">
        <v>1224.45</v>
      </c>
      <c r="F89" s="1361">
        <v>1461.05</v>
      </c>
      <c r="G89" s="1361">
        <v>4</v>
      </c>
      <c r="H89" s="1361">
        <v>4</v>
      </c>
      <c r="I89" s="1348">
        <v>9639.629999999997</v>
      </c>
      <c r="J89" s="1348">
        <f t="shared" si="3"/>
      </c>
      <c r="K89" s="1348">
        <f t="shared" si="34"/>
      </c>
      <c r="L89" s="1348">
        <f t="shared" si="65"/>
      </c>
      <c r="M89" s="1348">
        <f t="shared" si="96"/>
      </c>
      <c r="N89" s="1349">
        <f t="shared" si="127"/>
      </c>
      <c r="O89" s="1350">
        <f t="shared" si="158"/>
      </c>
      <c r="P89" s="1350">
        <f t="shared" si="189"/>
      </c>
      <c r="Q89" s="1350">
        <f t="shared" si="220"/>
      </c>
      <c r="R89" s="1350">
        <f t="shared" si="382"/>
      </c>
      <c r="S89" s="1351">
        <f t="shared" si="413"/>
      </c>
      <c r="T89" s="1352">
        <v>0.0182</v>
      </c>
      <c r="U89" s="1353">
        <v>40</v>
      </c>
      <c r="V89" s="1349">
        <f t="shared" si="444"/>
      </c>
      <c r="W89" s="1353">
        <v>24443</v>
      </c>
      <c r="X89" s="1359">
        <v>854</v>
      </c>
      <c r="Y89" s="1359">
        <v>104</v>
      </c>
      <c r="Z89" s="1359">
        <v>921</v>
      </c>
      <c r="AA89" s="1359">
        <v>45</v>
      </c>
      <c r="AB89" s="1359">
        <v>9</v>
      </c>
      <c r="AC89" s="1359">
        <v>1</v>
      </c>
      <c r="AD89" s="1353">
        <v>21</v>
      </c>
      <c r="AE89" s="1355">
        <f t="shared" si="477"/>
      </c>
      <c r="AF89" s="1349">
        <f t="shared" si="508"/>
      </c>
      <c r="AG89" s="1356" t="s">
        <v>846</v>
      </c>
      <c r="AH89" s="1357" t="s">
        <v>862</v>
      </c>
      <c r="AI89" s="1357">
        <v>22</v>
      </c>
    </row>
    <row customHeight="true" ht="18.452380952380953" r="90">
      <c r="A90" s="1342"/>
      <c r="B90" s="1367" t="s">
        <v>852</v>
      </c>
      <c r="C90" s="1367"/>
      <c r="D90" s="1368">
        <f>SUM(D87:D89)</f>
      </c>
      <c r="E90" s="1368">
        <f>SUM(E87:E89)</f>
      </c>
      <c r="F90" s="1368">
        <f>SUM(F87:F89)</f>
      </c>
      <c r="G90" s="1368">
        <f>SUM(G87:G89)</f>
      </c>
      <c r="H90" s="1368">
        <f>SUM(H87:H89)</f>
      </c>
      <c r="I90" s="1370">
        <f>SUM(I87:I89)</f>
      </c>
      <c r="J90" s="1370">
        <f t="shared" si="3"/>
      </c>
      <c r="K90" s="1370">
        <f t="shared" si="34"/>
      </c>
      <c r="L90" s="1371">
        <f t="shared" si="65"/>
      </c>
      <c r="M90" s="1370">
        <f t="shared" si="96"/>
      </c>
      <c r="N90" s="1370">
        <f t="shared" si="127"/>
      </c>
      <c r="O90" s="1372">
        <f t="shared" si="158"/>
      </c>
      <c r="P90" s="1372">
        <f t="shared" si="189"/>
      </c>
      <c r="Q90" s="1372">
        <f t="shared" si="220"/>
      </c>
      <c r="R90" s="1372">
        <f t="shared" si="382"/>
      </c>
      <c r="S90" s="1373">
        <f t="shared" si="413"/>
      </c>
      <c r="T90" s="1372">
        <f>AVERAGE(T87:T89)</f>
      </c>
      <c r="U90" s="1374">
        <f>AVERAGE(U87:U89)</f>
      </c>
      <c r="V90" s="1378">
        <f t="shared" si="444"/>
      </c>
      <c r="W90" s="1368">
        <f>SUM(W87:W89)</f>
      </c>
      <c r="X90" s="1368">
        <f>SUM(X87:X89)</f>
      </c>
      <c r="Y90" s="1368">
        <f>SUM(Y87:Y89)</f>
      </c>
      <c r="Z90" s="1368">
        <f>SUM(Z87:Z89)</f>
      </c>
      <c r="AA90" s="1368">
        <f>SUM(AA87:AA89)</f>
      </c>
      <c r="AB90" s="1368">
        <f>SUM(AB87:AB89)</f>
      </c>
      <c r="AC90" s="1368">
        <f>SUM(AC87:AC89)</f>
      </c>
      <c r="AD90" s="1368">
        <f>SUM(AD87:AD89)</f>
      </c>
      <c r="AE90" s="1370">
        <f t="shared" si="477"/>
      </c>
      <c r="AF90" s="1375">
        <f t="shared" si="508"/>
      </c>
      <c r="AG90" s="1376"/>
      <c r="AH90" s="1376"/>
      <c r="AI90" s="1373">
        <f>SUM(AI87:AI89)</f>
      </c>
    </row>
    <row customHeight="true" ht="18.452380952380953" r="91">
      <c r="A91" s="1342"/>
      <c r="B91" s="1343" t="s">
        <v>876</v>
      </c>
      <c r="C91" s="1343" t="s">
        <v>857</v>
      </c>
      <c r="D91" s="1345">
        <f t="shared" ref="D91:D95" si="250">E91+F91</f>
      </c>
      <c r="E91" s="1361">
        <v>938.64</v>
      </c>
      <c r="F91" s="1361">
        <v>1666.06</v>
      </c>
      <c r="G91" s="1361">
        <v>3</v>
      </c>
      <c r="H91" s="1361">
        <v>3</v>
      </c>
      <c r="I91" s="1348">
        <v>5894.470000000001</v>
      </c>
      <c r="J91" s="1348">
        <f t="shared" si="3"/>
      </c>
      <c r="K91" s="1348">
        <f t="shared" si="34"/>
      </c>
      <c r="L91" s="1348">
        <f t="shared" si="65"/>
      </c>
      <c r="M91" s="1348">
        <f t="shared" si="96"/>
      </c>
      <c r="N91" s="1349">
        <f t="shared" si="127"/>
      </c>
      <c r="O91" s="1350">
        <f t="shared" si="158"/>
      </c>
      <c r="P91" s="1350">
        <f t="shared" si="189"/>
      </c>
      <c r="Q91" s="1350">
        <f t="shared" si="220"/>
      </c>
      <c r="R91" s="1350">
        <f t="shared" si="382"/>
      </c>
      <c r="S91" s="1351">
        <f t="shared" si="413"/>
      </c>
      <c r="T91" s="1352">
        <v>0.02</v>
      </c>
      <c r="U91" s="1353">
        <v>41</v>
      </c>
      <c r="V91" s="1349">
        <f t="shared" si="444"/>
      </c>
      <c r="W91" s="1353">
        <v>24022</v>
      </c>
      <c r="X91" s="1353">
        <v>520</v>
      </c>
      <c r="Y91" s="1353">
        <v>97</v>
      </c>
      <c r="Z91" s="1353">
        <v>544</v>
      </c>
      <c r="AA91" s="1353">
        <v>58</v>
      </c>
      <c r="AB91" s="1353">
        <v>3</v>
      </c>
      <c r="AC91" s="1353">
        <v>0</v>
      </c>
      <c r="AD91" s="1353">
        <v>15</v>
      </c>
      <c r="AE91" s="1355">
        <f t="shared" si="477"/>
      </c>
      <c r="AF91" s="1349">
        <f t="shared" si="508"/>
      </c>
      <c r="AG91" s="1356" t="s">
        <v>846</v>
      </c>
      <c r="AH91" s="1357" t="s">
        <v>862</v>
      </c>
      <c r="AI91" s="1357">
        <v>25</v>
      </c>
    </row>
    <row customHeight="true" ht="18.452380952380953" r="92">
      <c r="A92" s="1342"/>
      <c r="B92" s="1343" t="s">
        <v>876</v>
      </c>
      <c r="C92" s="1343" t="s">
        <v>858</v>
      </c>
      <c r="D92" s="1345">
        <f t="shared" si="250"/>
      </c>
      <c r="E92" s="1361">
        <v>883.9</v>
      </c>
      <c r="F92" s="1361">
        <v>1854.74</v>
      </c>
      <c r="G92" s="1361">
        <v>3</v>
      </c>
      <c r="H92" s="1361">
        <v>3</v>
      </c>
      <c r="I92" s="1348">
        <v>6743.880000000005</v>
      </c>
      <c r="J92" s="1348">
        <f t="shared" si="3"/>
      </c>
      <c r="K92" s="1348">
        <f t="shared" si="34"/>
      </c>
      <c r="L92" s="1348">
        <f t="shared" si="65"/>
      </c>
      <c r="M92" s="1348">
        <f t="shared" si="96"/>
      </c>
      <c r="N92" s="1349">
        <f t="shared" si="127"/>
      </c>
      <c r="O92" s="1350">
        <f t="shared" si="158"/>
      </c>
      <c r="P92" s="1350">
        <f t="shared" si="189"/>
      </c>
      <c r="Q92" s="1350">
        <f t="shared" si="220"/>
      </c>
      <c r="R92" s="1350">
        <f t="shared" si="382"/>
      </c>
      <c r="S92" s="1351">
        <f t="shared" si="413"/>
      </c>
      <c r="T92" s="1352">
        <v>0.0212</v>
      </c>
      <c r="U92" s="1353">
        <v>42</v>
      </c>
      <c r="V92" s="1349">
        <f t="shared" si="444"/>
      </c>
      <c r="W92" s="1353">
        <v>26044</v>
      </c>
      <c r="X92" s="1353">
        <v>812</v>
      </c>
      <c r="Y92" s="1353">
        <v>111</v>
      </c>
      <c r="Z92" s="1353">
        <v>866</v>
      </c>
      <c r="AA92" s="1353">
        <v>55</v>
      </c>
      <c r="AB92" s="1353">
        <v>6</v>
      </c>
      <c r="AC92" s="1353">
        <v>2</v>
      </c>
      <c r="AD92" s="1353">
        <v>29</v>
      </c>
      <c r="AE92" s="1355">
        <f t="shared" si="477"/>
      </c>
      <c r="AF92" s="1349">
        <f t="shared" si="508"/>
      </c>
      <c r="AG92" s="1356" t="s">
        <v>846</v>
      </c>
      <c r="AH92" s="1357" t="s">
        <v>862</v>
      </c>
      <c r="AI92" s="1357">
        <v>28</v>
      </c>
    </row>
    <row customHeight="true" ht="18.452380952380953" r="93">
      <c r="A93" s="1342"/>
      <c r="B93" s="1343" t="s">
        <v>876</v>
      </c>
      <c r="C93" s="1343" t="s">
        <v>860</v>
      </c>
      <c r="D93" s="1345">
        <f t="shared" si="250"/>
      </c>
      <c r="E93" s="1361">
        <v>1110.1</v>
      </c>
      <c r="F93" s="1361">
        <v>1485.18</v>
      </c>
      <c r="G93" s="1361">
        <v>2</v>
      </c>
      <c r="H93" s="1361">
        <v>2</v>
      </c>
      <c r="I93" s="1348">
        <v>2702.699999999997</v>
      </c>
      <c r="J93" s="1348">
        <f t="shared" si="3"/>
      </c>
      <c r="K93" s="1348">
        <f t="shared" si="34"/>
      </c>
      <c r="L93" s="1348">
        <f t="shared" si="65"/>
      </c>
      <c r="M93" s="1348">
        <f t="shared" si="96"/>
      </c>
      <c r="N93" s="1349">
        <f t="shared" si="127"/>
      </c>
      <c r="O93" s="1350">
        <f t="shared" si="158"/>
      </c>
      <c r="P93" s="1350">
        <f t="shared" si="189"/>
      </c>
      <c r="Q93" s="1350">
        <f t="shared" si="220"/>
      </c>
      <c r="R93" s="1350">
        <f t="shared" si="382"/>
      </c>
      <c r="S93" s="1351">
        <f t="shared" si="413"/>
      </c>
      <c r="T93" s="1352">
        <v>0.0157</v>
      </c>
      <c r="U93" s="1353">
        <v>43</v>
      </c>
      <c r="V93" s="1349">
        <f t="shared" si="444"/>
      </c>
      <c r="W93" s="1353">
        <v>26688</v>
      </c>
      <c r="X93" s="1353">
        <v>717</v>
      </c>
      <c r="Y93" s="1353">
        <v>112</v>
      </c>
      <c r="Z93" s="1353">
        <v>771</v>
      </c>
      <c r="AA93" s="1353">
        <v>136</v>
      </c>
      <c r="AB93" s="1353">
        <v>7</v>
      </c>
      <c r="AC93" s="1353">
        <v>1</v>
      </c>
      <c r="AD93" s="1353">
        <v>25</v>
      </c>
      <c r="AE93" s="1355">
        <f t="shared" si="477"/>
      </c>
      <c r="AF93" s="1349">
        <f t="shared" si="508"/>
      </c>
      <c r="AG93" s="1357" t="s">
        <v>861</v>
      </c>
      <c r="AH93" s="1357" t="s">
        <v>847</v>
      </c>
      <c r="AI93" s="1357">
        <v>27</v>
      </c>
    </row>
    <row customHeight="true" ht="18.452380952380953" r="94">
      <c r="A94" s="1342"/>
      <c r="B94" s="1343" t="s">
        <v>876</v>
      </c>
      <c r="C94" s="1343" t="s">
        <v>863</v>
      </c>
      <c r="D94" s="1345">
        <f t="shared" si="250"/>
      </c>
      <c r="E94" s="1361">
        <v>882.93</v>
      </c>
      <c r="F94" s="1361">
        <v>1994.88</v>
      </c>
      <c r="G94" s="1361">
        <v>4</v>
      </c>
      <c r="H94" s="1361">
        <v>3</v>
      </c>
      <c r="I94" s="1348">
        <v>8543.779999999999</v>
      </c>
      <c r="J94" s="1348">
        <f t="shared" si="3"/>
      </c>
      <c r="K94" s="1348">
        <f t="shared" si="34"/>
      </c>
      <c r="L94" s="1348">
        <f t="shared" si="65"/>
      </c>
      <c r="M94" s="1348">
        <f t="shared" si="96"/>
      </c>
      <c r="N94" s="1349">
        <f t="shared" si="127"/>
      </c>
      <c r="O94" s="1350">
        <f t="shared" si="158"/>
      </c>
      <c r="P94" s="1350">
        <f t="shared" si="189"/>
      </c>
      <c r="Q94" s="1350">
        <f t="shared" si="220"/>
      </c>
      <c r="R94" s="1350">
        <f t="shared" si="382"/>
      </c>
      <c r="S94" s="1351">
        <f t="shared" si="413"/>
      </c>
      <c r="T94" s="1352">
        <v>0.0225</v>
      </c>
      <c r="U94" s="1353">
        <v>44</v>
      </c>
      <c r="V94" s="1349">
        <f t="shared" si="444"/>
      </c>
      <c r="W94" s="1353">
        <v>30248</v>
      </c>
      <c r="X94" s="1353">
        <v>808</v>
      </c>
      <c r="Y94" s="1353">
        <v>139</v>
      </c>
      <c r="Z94" s="1353">
        <v>856</v>
      </c>
      <c r="AA94" s="1353">
        <v>92</v>
      </c>
      <c r="AB94" s="1353">
        <v>5</v>
      </c>
      <c r="AC94" s="1353">
        <v>1</v>
      </c>
      <c r="AD94" s="1353">
        <v>38</v>
      </c>
      <c r="AE94" s="1355">
        <f t="shared" si="477"/>
      </c>
      <c r="AF94" s="1349">
        <f t="shared" si="508"/>
      </c>
      <c r="AG94" s="1357" t="s">
        <v>861</v>
      </c>
      <c r="AH94" s="1357" t="s">
        <v>847</v>
      </c>
      <c r="AI94" s="1357">
        <v>28</v>
      </c>
    </row>
    <row customHeight="true" ht="18.452380952380953" r="95">
      <c r="A95" s="1342"/>
      <c r="B95" s="1343" t="s">
        <v>876</v>
      </c>
      <c r="C95" s="1343" t="s">
        <v>864</v>
      </c>
      <c r="D95" s="1345">
        <f t="shared" si="250"/>
      </c>
      <c r="E95" s="1361">
        <v>902.89</v>
      </c>
      <c r="F95" s="1361">
        <v>1759.53</v>
      </c>
      <c r="G95" s="1361">
        <v>4</v>
      </c>
      <c r="H95" s="1361">
        <v>4</v>
      </c>
      <c r="I95" s="1347">
        <v>8608.37000000001</v>
      </c>
      <c r="J95" s="1348">
        <f t="shared" si="3"/>
      </c>
      <c r="K95" s="1348">
        <f t="shared" si="34"/>
      </c>
      <c r="L95" s="1348">
        <f t="shared" si="65"/>
      </c>
      <c r="M95" s="1348">
        <f t="shared" si="96"/>
      </c>
      <c r="N95" s="1349">
        <f t="shared" si="127"/>
      </c>
      <c r="O95" s="1350">
        <f t="shared" si="158"/>
      </c>
      <c r="P95" s="1350">
        <f t="shared" si="189"/>
      </c>
      <c r="Q95" s="1350">
        <f t="shared" si="220"/>
      </c>
      <c r="R95" s="1350">
        <f t="shared" si="382"/>
      </c>
      <c r="S95" s="1351">
        <f t="shared" si="413"/>
      </c>
      <c r="T95" s="1352">
        <v>0.0235</v>
      </c>
      <c r="U95" s="1353">
        <v>46</v>
      </c>
      <c r="V95" s="1349">
        <f t="shared" si="444"/>
      </c>
      <c r="W95" s="1353">
        <v>25391</v>
      </c>
      <c r="X95" s="1353">
        <v>568</v>
      </c>
      <c r="Y95" s="1353">
        <v>122</v>
      </c>
      <c r="Z95" s="1353">
        <v>592</v>
      </c>
      <c r="AA95" s="1353">
        <v>55</v>
      </c>
      <c r="AB95" s="1353">
        <v>12</v>
      </c>
      <c r="AC95" s="1353">
        <v>0</v>
      </c>
      <c r="AD95" s="1353">
        <v>19</v>
      </c>
      <c r="AE95" s="1355">
        <f t="shared" si="477"/>
      </c>
      <c r="AF95" s="1349">
        <f t="shared" si="508"/>
      </c>
      <c r="AG95" s="1357" t="s">
        <v>861</v>
      </c>
      <c r="AH95" s="1357" t="s">
        <v>847</v>
      </c>
      <c r="AI95" s="1357">
        <v>26</v>
      </c>
    </row>
    <row customHeight="true" ht="18.452380952380953" r="96">
      <c r="A96" s="1342"/>
      <c r="B96" s="1367" t="s">
        <v>852</v>
      </c>
      <c r="C96" s="1367"/>
      <c r="D96" s="1368">
        <f>SUM(D91:D95)</f>
      </c>
      <c r="E96" s="1368">
        <f>SUM(E91:E95)</f>
      </c>
      <c r="F96" s="1368">
        <f>SUM(F91:F95)</f>
      </c>
      <c r="G96" s="1368">
        <f>SUM(G91:G95)</f>
      </c>
      <c r="H96" s="1368">
        <f>SUM(H91:H95)</f>
      </c>
      <c r="I96" s="1368">
        <f>SUM(I91:I95)</f>
      </c>
      <c r="J96" s="1370">
        <f t="shared" si="3"/>
      </c>
      <c r="K96" s="1370">
        <f t="shared" si="34"/>
      </c>
      <c r="L96" s="1371">
        <f t="shared" si="65"/>
      </c>
      <c r="M96" s="1370">
        <f t="shared" si="96"/>
      </c>
      <c r="N96" s="1370">
        <f t="shared" si="127"/>
      </c>
      <c r="O96" s="1372">
        <f t="shared" si="158"/>
      </c>
      <c r="P96" s="1372">
        <f t="shared" si="189"/>
      </c>
      <c r="Q96" s="1372">
        <f t="shared" si="220"/>
      </c>
      <c r="R96" s="1372">
        <f t="shared" si="382"/>
      </c>
      <c r="S96" s="1373">
        <f t="shared" si="413"/>
      </c>
      <c r="T96" s="1372">
        <f>AVERAGE(T91:T95)</f>
      </c>
      <c r="U96" s="1374">
        <f>AVERAGE(U91:U95)</f>
      </c>
      <c r="V96" s="1378">
        <f t="shared" si="444"/>
      </c>
      <c r="W96" s="1368">
        <f>SUM(W91:W95)</f>
      </c>
      <c r="X96" s="1368">
        <f>SUM(X91:X95)</f>
      </c>
      <c r="Y96" s="1368">
        <f>SUM(Y91:Y95)</f>
      </c>
      <c r="Z96" s="1368">
        <f>SUM(Z91:Z95)</f>
      </c>
      <c r="AA96" s="1368">
        <f>SUM(AA91:AA95)</f>
      </c>
      <c r="AB96" s="1368">
        <f>SUM(AB91:AB95)</f>
      </c>
      <c r="AC96" s="1368">
        <f>SUM(AC91:AC95)</f>
      </c>
      <c r="AD96" s="1368">
        <f>SUM(AD91:AD95)</f>
      </c>
      <c r="AE96" s="1370">
        <f t="shared" si="477"/>
      </c>
      <c r="AF96" s="1375">
        <f t="shared" si="508"/>
      </c>
      <c r="AG96" s="1376"/>
      <c r="AH96" s="1376"/>
      <c r="AI96" s="1368">
        <f>SUM(AI91:AI95)</f>
      </c>
    </row>
    <row customHeight="true" ht="18.452380952380953" r="97">
      <c r="A97" s="1342"/>
      <c r="B97" s="1343" t="s">
        <v>859</v>
      </c>
      <c r="C97" s="1343" t="s">
        <v>866</v>
      </c>
      <c r="D97" s="1345">
        <f t="shared" ref="D97:D99" si="251">E97+F97</f>
      </c>
      <c r="E97" s="1360">
        <v>1369.25</v>
      </c>
      <c r="F97" s="1360">
        <v>1500.38</v>
      </c>
      <c r="G97" s="1379">
        <v>3</v>
      </c>
      <c r="H97" s="1379">
        <v>2</v>
      </c>
      <c r="I97" s="1348">
        <v>4729.729999999996</v>
      </c>
      <c r="J97" s="1348">
        <f t="shared" si="3"/>
      </c>
      <c r="K97" s="1348">
        <f t="shared" si="34"/>
      </c>
      <c r="L97" s="1348">
        <f t="shared" si="65"/>
      </c>
      <c r="M97" s="1348">
        <f t="shared" si="96"/>
      </c>
      <c r="N97" s="1349">
        <f t="shared" si="127"/>
      </c>
      <c r="O97" s="1350">
        <f t="shared" si="158"/>
      </c>
      <c r="P97" s="1350">
        <f t="shared" si="189"/>
      </c>
      <c r="Q97" s="1350">
        <f t="shared" si="220"/>
      </c>
      <c r="R97" s="1350">
        <f t="shared" si="382"/>
      </c>
      <c r="S97" s="1351">
        <f t="shared" si="413"/>
      </c>
      <c r="T97" s="1352">
        <v>0.0193</v>
      </c>
      <c r="U97" s="1353">
        <v>45</v>
      </c>
      <c r="V97" s="1349">
        <f t="shared" si="444"/>
      </c>
      <c r="W97" s="1353">
        <v>27026</v>
      </c>
      <c r="X97" s="1353">
        <v>778</v>
      </c>
      <c r="Y97" s="1353">
        <v>130</v>
      </c>
      <c r="Z97" s="1353">
        <v>813</v>
      </c>
      <c r="AA97" s="1353">
        <v>77</v>
      </c>
      <c r="AB97" s="1353">
        <v>2</v>
      </c>
      <c r="AC97" s="1353">
        <v>1</v>
      </c>
      <c r="AD97" s="1353">
        <v>41</v>
      </c>
      <c r="AE97" s="1355">
        <f t="shared" si="477"/>
      </c>
      <c r="AF97" s="1349">
        <f t="shared" si="508"/>
      </c>
      <c r="AG97" s="1357" t="s">
        <v>861</v>
      </c>
      <c r="AH97" s="1357" t="s">
        <v>847</v>
      </c>
      <c r="AI97" s="1357">
        <v>23</v>
      </c>
    </row>
    <row customHeight="true" ht="18.452380952380953" r="98">
      <c r="A98" s="1342"/>
      <c r="B98" s="1343" t="s">
        <v>859</v>
      </c>
      <c r="C98" s="1343" t="s">
        <v>867</v>
      </c>
      <c r="D98" s="1345">
        <f t="shared" si="251"/>
      </c>
      <c r="E98" s="1360">
        <v>1421.33</v>
      </c>
      <c r="F98" s="1360">
        <v>1700.78</v>
      </c>
      <c r="G98" s="1379">
        <v>0</v>
      </c>
      <c r="H98" s="1379">
        <v>0</v>
      </c>
      <c r="I98" s="1348">
        <v>0</v>
      </c>
      <c r="J98" s="1348">
        <f t="shared" si="3"/>
      </c>
      <c r="K98" s="1348">
        <f t="shared" si="34"/>
      </c>
      <c r="L98" s="1348">
        <f t="shared" si="65"/>
      </c>
      <c r="M98" s="1348">
        <f t="shared" si="96"/>
      </c>
      <c r="N98" s="1349">
        <f t="shared" si="127"/>
      </c>
      <c r="O98" s="1350">
        <f t="shared" si="158"/>
      </c>
      <c r="P98" s="1350">
        <f t="shared" si="189"/>
      </c>
      <c r="Q98" s="1350">
        <f t="shared" si="220"/>
      </c>
      <c r="R98" s="1350">
        <f t="shared" si="382"/>
      </c>
      <c r="S98" s="1351">
        <f t="shared" si="413"/>
      </c>
      <c r="T98" s="1352">
        <v>0.0197</v>
      </c>
      <c r="U98" s="1353">
        <v>45</v>
      </c>
      <c r="V98" s="1349">
        <f t="shared" si="444"/>
      </c>
      <c r="W98" s="1353">
        <v>29717</v>
      </c>
      <c r="X98" s="1353">
        <v>999</v>
      </c>
      <c r="Y98" s="1353">
        <v>130</v>
      </c>
      <c r="Z98" s="1353">
        <v>1079</v>
      </c>
      <c r="AA98" s="1353">
        <v>101</v>
      </c>
      <c r="AB98" s="1353">
        <v>6</v>
      </c>
      <c r="AC98" s="1353">
        <v>3</v>
      </c>
      <c r="AD98" s="1353">
        <v>23</v>
      </c>
      <c r="AE98" s="1355">
        <f t="shared" si="477"/>
      </c>
      <c r="AF98" s="1349">
        <f t="shared" si="508"/>
      </c>
      <c r="AG98" s="1357" t="s">
        <v>861</v>
      </c>
      <c r="AH98" s="1357" t="s">
        <v>847</v>
      </c>
      <c r="AI98" s="1357">
        <v>24</v>
      </c>
    </row>
    <row customHeight="true" ht="18.452380952380953" r="99">
      <c r="A99" s="1342"/>
      <c r="B99" s="1343" t="s">
        <v>859</v>
      </c>
      <c r="C99" s="1344" t="s">
        <v>868</v>
      </c>
      <c r="D99" s="1345">
        <f t="shared" si="251"/>
      </c>
      <c r="E99" s="1360">
        <v>1007.05</v>
      </c>
      <c r="F99" s="1360">
        <v>2077.4</v>
      </c>
      <c r="G99" s="1361">
        <v>4</v>
      </c>
      <c r="H99" s="1361">
        <v>3</v>
      </c>
      <c r="I99" s="1388">
        <v>6042.470000000001</v>
      </c>
      <c r="J99" s="1348">
        <f t="shared" si="3"/>
      </c>
      <c r="K99" s="1348">
        <f t="shared" si="34"/>
      </c>
      <c r="L99" s="1348">
        <f t="shared" si="65"/>
      </c>
      <c r="M99" s="1348">
        <f t="shared" si="96"/>
      </c>
      <c r="N99" s="1349">
        <f t="shared" si="127"/>
      </c>
      <c r="O99" s="1350">
        <f t="shared" si="158"/>
      </c>
      <c r="P99" s="1350">
        <f t="shared" si="189"/>
      </c>
      <c r="Q99" s="1350">
        <f t="shared" si="220"/>
      </c>
      <c r="R99" s="1350">
        <f t="shared" si="382"/>
      </c>
      <c r="S99" s="1351">
        <f t="shared" si="413"/>
      </c>
      <c r="T99" s="1352">
        <v>0.0257</v>
      </c>
      <c r="U99" s="1353">
        <v>47</v>
      </c>
      <c r="V99" s="1349">
        <f t="shared" si="444"/>
      </c>
      <c r="W99" s="1353">
        <v>32502</v>
      </c>
      <c r="X99" s="1353">
        <v>488</v>
      </c>
      <c r="Y99" s="1353">
        <v>161</v>
      </c>
      <c r="Z99" s="1353">
        <v>513</v>
      </c>
      <c r="AA99" s="1353">
        <v>132</v>
      </c>
      <c r="AB99" s="1353">
        <v>8</v>
      </c>
      <c r="AC99" s="1353">
        <v>0</v>
      </c>
      <c r="AD99" s="1353">
        <v>39</v>
      </c>
      <c r="AE99" s="1355">
        <f t="shared" si="477"/>
      </c>
      <c r="AF99" s="1349">
        <f t="shared" si="508"/>
      </c>
      <c r="AG99" s="1357" t="s">
        <v>861</v>
      </c>
      <c r="AH99" s="1357" t="s">
        <v>847</v>
      </c>
      <c r="AI99" s="1357">
        <v>35</v>
      </c>
    </row>
    <row customHeight="true" ht="18.452380952380953" r="100">
      <c r="A100" s="1342"/>
      <c r="B100" s="1367" t="s">
        <v>852</v>
      </c>
      <c r="C100" s="1367"/>
      <c r="D100" s="1368">
        <f>SUM(D97:D99)</f>
      </c>
      <c r="E100" s="1368">
        <f>SUM(E97:E99)</f>
      </c>
      <c r="F100" s="1368">
        <f>SUM(F97:F99)</f>
      </c>
      <c r="G100" s="1368">
        <f>SUM(G97:G99)</f>
      </c>
      <c r="H100" s="1368">
        <f>SUM(H97:H99)</f>
      </c>
      <c r="I100" s="1368">
        <f>SUM(I97:I99)</f>
      </c>
      <c r="J100" s="1370">
        <f t="shared" si="3"/>
      </c>
      <c r="K100" s="1370">
        <f t="shared" si="34"/>
      </c>
      <c r="L100" s="1371">
        <f t="shared" si="65"/>
      </c>
      <c r="M100" s="1370">
        <f t="shared" si="96"/>
      </c>
      <c r="N100" s="1370">
        <f t="shared" si="127"/>
      </c>
      <c r="O100" s="1372">
        <f t="shared" si="158"/>
      </c>
      <c r="P100" s="1372">
        <f t="shared" si="189"/>
      </c>
      <c r="Q100" s="1372">
        <f t="shared" si="220"/>
      </c>
      <c r="R100" s="1372">
        <f t="shared" si="382"/>
      </c>
      <c r="S100" s="1373">
        <f t="shared" si="413"/>
      </c>
      <c r="T100" s="1372">
        <f>AVERAGE(T97:T99)</f>
      </c>
      <c r="U100" s="1374">
        <f>AVERAGE(U97:U99)</f>
      </c>
      <c r="V100" s="1378">
        <f t="shared" si="444"/>
      </c>
      <c r="W100" s="1368">
        <f>SUM(W97:W99)</f>
      </c>
      <c r="X100" s="1368">
        <f>SUM(X97:X99)</f>
      </c>
      <c r="Y100" s="1368">
        <f>SUM(Y97:Y99)</f>
      </c>
      <c r="Z100" s="1368">
        <f>SUM(Z97:Z99)</f>
      </c>
      <c r="AA100" s="1368">
        <f>SUM(AA97:AA99)</f>
      </c>
      <c r="AB100" s="1368">
        <f>SUM(AB97:AB99)</f>
      </c>
      <c r="AC100" s="1368">
        <f>SUM(AC97:AC99)</f>
      </c>
      <c r="AD100" s="1368">
        <f>SUM(AD97:AD99)</f>
      </c>
      <c r="AE100" s="1370">
        <f t="shared" si="477"/>
      </c>
      <c r="AF100" s="1375">
        <f t="shared" si="508"/>
      </c>
      <c r="AG100" s="1376"/>
      <c r="AH100" s="1376"/>
      <c r="AI100" s="1368">
        <f>SUM(AI97:AI99)</f>
      </c>
    </row>
    <row customHeight="true" ht="18.452380952380953" r="101">
      <c r="A101" s="1342"/>
      <c r="B101" s="1343" t="s">
        <v>865</v>
      </c>
      <c r="C101" s="1343" t="s">
        <v>869</v>
      </c>
      <c r="D101" s="1345">
        <f t="shared" ref="D101:D104" si="252">E101+F101</f>
      </c>
      <c r="E101" s="1360">
        <v>1026.29</v>
      </c>
      <c r="F101" s="1360">
        <v>1994.26</v>
      </c>
      <c r="G101" s="1379">
        <v>7</v>
      </c>
      <c r="H101" s="1379">
        <v>7</v>
      </c>
      <c r="I101" s="1388">
        <v>15489.059999999998</v>
      </c>
      <c r="J101" s="1348">
        <f t="shared" si="3"/>
      </c>
      <c r="K101" s="1348">
        <f t="shared" si="34"/>
      </c>
      <c r="L101" s="1348">
        <f t="shared" si="65"/>
      </c>
      <c r="M101" s="1348">
        <f t="shared" si="96"/>
      </c>
      <c r="N101" s="1349">
        <f t="shared" si="127"/>
      </c>
      <c r="O101" s="1350">
        <f t="shared" si="158"/>
      </c>
      <c r="P101" s="1350">
        <f t="shared" si="189"/>
      </c>
      <c r="Q101" s="1350">
        <f t="shared" si="220"/>
      </c>
      <c r="R101" s="1350">
        <f t="shared" si="382"/>
      </c>
      <c r="S101" s="1351">
        <f t="shared" si="413"/>
      </c>
      <c r="T101" s="1352">
        <v>0.0225</v>
      </c>
      <c r="U101" s="1353">
        <v>48</v>
      </c>
      <c r="V101" s="1349">
        <f t="shared" si="444"/>
      </c>
      <c r="W101" s="1353">
        <v>31947</v>
      </c>
      <c r="X101" s="1353">
        <v>482</v>
      </c>
      <c r="Y101" s="1353">
        <v>155</v>
      </c>
      <c r="Z101" s="1353">
        <v>482</v>
      </c>
      <c r="AA101" s="1353">
        <v>88</v>
      </c>
      <c r="AB101" s="1353">
        <v>9</v>
      </c>
      <c r="AC101" s="1353">
        <v>3</v>
      </c>
      <c r="AD101" s="1353">
        <v>40</v>
      </c>
      <c r="AE101" s="1355">
        <f t="shared" si="477"/>
      </c>
      <c r="AF101" s="1349">
        <f t="shared" si="508"/>
      </c>
      <c r="AG101" s="1357" t="s">
        <v>861</v>
      </c>
      <c r="AH101" s="1357" t="s">
        <v>847</v>
      </c>
      <c r="AI101" s="1357">
        <v>20</v>
      </c>
    </row>
    <row customHeight="true" ht="18.452380952380953" r="102">
      <c r="A102" s="1342"/>
      <c r="B102" s="1343" t="s">
        <v>865</v>
      </c>
      <c r="C102" s="1343" t="s">
        <v>870</v>
      </c>
      <c r="D102" s="1345">
        <f t="shared" si="252"/>
      </c>
      <c r="E102" s="1360">
        <v>1048.95</v>
      </c>
      <c r="F102" s="1360">
        <v>2005.74</v>
      </c>
      <c r="G102" s="1379">
        <v>3</v>
      </c>
      <c r="H102" s="1379">
        <v>1</v>
      </c>
      <c r="I102" s="1348">
        <v>4599.679999999993</v>
      </c>
      <c r="J102" s="1348">
        <f t="shared" si="3"/>
      </c>
      <c r="K102" s="1348">
        <f t="shared" si="34"/>
      </c>
      <c r="L102" s="1348">
        <f t="shared" si="65"/>
      </c>
      <c r="M102" s="1348">
        <f t="shared" si="96"/>
      </c>
      <c r="N102" s="1349">
        <f t="shared" si="127"/>
      </c>
      <c r="O102" s="1350">
        <f t="shared" si="158"/>
      </c>
      <c r="P102" s="1350">
        <f t="shared" si="189"/>
      </c>
      <c r="Q102" s="1350">
        <f t="shared" si="220"/>
      </c>
      <c r="R102" s="1350">
        <f t="shared" si="382"/>
      </c>
      <c r="S102" s="1351">
        <f t="shared" si="413"/>
      </c>
      <c r="T102" s="1352">
        <v>0.0169</v>
      </c>
      <c r="U102" s="1353">
        <v>49</v>
      </c>
      <c r="V102" s="1349">
        <f t="shared" si="444"/>
      </c>
      <c r="W102" s="1353">
        <v>40300</v>
      </c>
      <c r="X102" s="1353">
        <v>699</v>
      </c>
      <c r="Y102" s="1353">
        <v>178</v>
      </c>
      <c r="Z102" s="1353">
        <v>741</v>
      </c>
      <c r="AA102" s="1353">
        <v>59</v>
      </c>
      <c r="AB102" s="1353">
        <v>8</v>
      </c>
      <c r="AC102" s="1353">
        <v>6</v>
      </c>
      <c r="AD102" s="1353">
        <v>46</v>
      </c>
      <c r="AE102" s="1355">
        <f t="shared" si="477"/>
      </c>
      <c r="AF102" s="1349">
        <f t="shared" si="508"/>
      </c>
      <c r="AG102" s="1357" t="s">
        <v>861</v>
      </c>
      <c r="AH102" s="1357" t="s">
        <v>847</v>
      </c>
      <c r="AI102" s="1357">
        <v>25</v>
      </c>
    </row>
    <row customHeight="true" ht="18.452380952380953" r="103">
      <c r="A103" s="1342"/>
      <c r="B103" s="1343" t="s">
        <v>865</v>
      </c>
      <c r="C103" s="1343" t="s">
        <v>877</v>
      </c>
      <c r="D103" s="1345">
        <f t="shared" si="252"/>
      </c>
      <c r="E103" s="1360">
        <v>651.75</v>
      </c>
      <c r="F103" s="1360">
        <v>1500.45</v>
      </c>
      <c r="G103" s="1379">
        <v>2</v>
      </c>
      <c r="H103" s="1379">
        <v>2</v>
      </c>
      <c r="I103" s="1348">
        <v>2821.290000000008</v>
      </c>
      <c r="J103" s="1348">
        <f t="shared" si="3"/>
      </c>
      <c r="K103" s="1348">
        <f t="shared" si="34"/>
      </c>
      <c r="L103" s="1348">
        <f t="shared" si="65"/>
      </c>
      <c r="M103" s="1348">
        <f t="shared" si="96"/>
      </c>
      <c r="N103" s="1349">
        <f t="shared" si="127"/>
      </c>
      <c r="O103" s="1350">
        <f t="shared" si="158"/>
      </c>
      <c r="P103" s="1350">
        <f t="shared" si="189"/>
      </c>
      <c r="Q103" s="1350">
        <f t="shared" si="220"/>
      </c>
      <c r="R103" s="1350">
        <f t="shared" si="382"/>
      </c>
      <c r="S103" s="1351">
        <f t="shared" si="413"/>
      </c>
      <c r="T103" s="1352">
        <v>0.0239</v>
      </c>
      <c r="U103" s="1353">
        <v>50</v>
      </c>
      <c r="V103" s="1349">
        <f t="shared" si="444"/>
      </c>
      <c r="W103" s="1353">
        <v>27245</v>
      </c>
      <c r="X103" s="1353">
        <v>659</v>
      </c>
      <c r="Y103" s="1353">
        <v>128</v>
      </c>
      <c r="Z103" s="1353">
        <v>697</v>
      </c>
      <c r="AA103" s="1353">
        <v>54</v>
      </c>
      <c r="AB103" s="1353">
        <v>6</v>
      </c>
      <c r="AC103" s="1353">
        <v>1</v>
      </c>
      <c r="AD103" s="1353">
        <v>28</v>
      </c>
      <c r="AE103" s="1355">
        <f t="shared" si="477"/>
      </c>
      <c r="AF103" s="1349">
        <f t="shared" si="508"/>
      </c>
      <c r="AG103" s="1357" t="s">
        <v>861</v>
      </c>
      <c r="AH103" s="1357" t="s">
        <v>847</v>
      </c>
      <c r="AI103" s="1357">
        <v>21</v>
      </c>
    </row>
    <row customHeight="true" ht="18.452380952380953" r="104">
      <c r="A104" s="1342"/>
      <c r="B104" s="1343" t="s">
        <v>865</v>
      </c>
      <c r="C104" s="1343" t="s">
        <v>878</v>
      </c>
      <c r="D104" s="1345">
        <f t="shared" si="252"/>
      </c>
      <c r="E104" s="1360">
        <v>288.85999999999996</v>
      </c>
      <c r="F104" s="1360">
        <v>419.87</v>
      </c>
      <c r="G104" s="1379">
        <v>4</v>
      </c>
      <c r="H104" s="1379">
        <v>2</v>
      </c>
      <c r="I104" s="1348">
        <v>5353.940000000002</v>
      </c>
      <c r="J104" s="1348">
        <f t="shared" si="3"/>
      </c>
      <c r="K104" s="1348">
        <f t="shared" si="34"/>
      </c>
      <c r="L104" s="1348">
        <f t="shared" si="65"/>
      </c>
      <c r="M104" s="1348">
        <f t="shared" si="96"/>
      </c>
      <c r="N104" s="1349">
        <f t="shared" si="127"/>
      </c>
      <c r="O104" s="1350">
        <f t="shared" si="158"/>
      </c>
      <c r="P104" s="1350">
        <f t="shared" si="189"/>
      </c>
      <c r="Q104" s="1350">
        <f t="shared" si="220"/>
      </c>
      <c r="R104" s="1350">
        <f t="shared" si="382"/>
      </c>
      <c r="S104" s="1351">
        <f t="shared" si="413"/>
      </c>
      <c r="T104" s="1352">
        <v>0.019</v>
      </c>
      <c r="U104" s="1353">
        <v>52</v>
      </c>
      <c r="V104" s="1349">
        <f t="shared" si="444"/>
      </c>
      <c r="W104" s="1353">
        <v>9150</v>
      </c>
      <c r="X104" s="1353">
        <v>409</v>
      </c>
      <c r="Y104" s="1353">
        <v>41</v>
      </c>
      <c r="Z104" s="1353">
        <v>453</v>
      </c>
      <c r="AA104" s="1353">
        <v>39</v>
      </c>
      <c r="AB104" s="1353">
        <v>4</v>
      </c>
      <c r="AC104" s="1353">
        <v>1</v>
      </c>
      <c r="AD104" s="1353">
        <v>11</v>
      </c>
      <c r="AE104" s="1355">
        <f t="shared" si="477"/>
      </c>
      <c r="AF104" s="1349">
        <f t="shared" si="508"/>
      </c>
      <c r="AG104" s="1357" t="s">
        <v>861</v>
      </c>
      <c r="AH104" s="1357" t="s">
        <v>847</v>
      </c>
      <c r="AI104" s="1357">
        <v>9</v>
      </c>
    </row>
    <row customHeight="true" ht="18.452380952380953" r="105">
      <c r="A105" s="1342"/>
      <c r="B105" s="1367" t="s">
        <v>852</v>
      </c>
      <c r="C105" s="1367"/>
      <c r="D105" s="1368">
        <f>D101+D102+D103+D104</f>
      </c>
      <c r="E105" s="1368">
        <f>E101+E102+E103+E104</f>
      </c>
      <c r="F105" s="1368">
        <f>F101+F102+F103+F104</f>
      </c>
      <c r="G105" s="1368">
        <f>G101+G102+G103+G104</f>
      </c>
      <c r="H105" s="1368">
        <f>H101+H102+H103+H104</f>
      </c>
      <c r="I105" s="1368">
        <f>I101+I102+I103+I104</f>
      </c>
      <c r="J105" s="1370">
        <f t="shared" si="3"/>
      </c>
      <c r="K105" s="1370">
        <f t="shared" si="34"/>
      </c>
      <c r="L105" s="1371">
        <f t="shared" si="65"/>
      </c>
      <c r="M105" s="1370">
        <f t="shared" si="96"/>
      </c>
      <c r="N105" s="1370">
        <f t="shared" si="127"/>
      </c>
      <c r="O105" s="1372">
        <f t="shared" si="158"/>
      </c>
      <c r="P105" s="1372">
        <f t="shared" si="189"/>
      </c>
      <c r="Q105" s="1372">
        <f t="shared" si="220"/>
      </c>
      <c r="R105" s="1372">
        <f t="shared" si="382"/>
      </c>
      <c r="S105" s="1373">
        <f t="shared" si="413"/>
      </c>
      <c r="T105" s="1372">
        <f>AVERAGE(T101:T104)</f>
      </c>
      <c r="U105" s="1374">
        <f>AVERAGE(U101:U104)</f>
      </c>
      <c r="V105" s="1378">
        <f t="shared" si="444"/>
      </c>
      <c r="W105" s="1368">
        <f>W101+W102+W103+W104</f>
      </c>
      <c r="X105" s="1368">
        <f>X101+X102+X103+X104</f>
      </c>
      <c r="Y105" s="1368">
        <f>Y101+Y102+Y103+Y104</f>
      </c>
      <c r="Z105" s="1368">
        <f>Z101+Z102+Z103+Z104</f>
      </c>
      <c r="AA105" s="1368">
        <f>AA101+AA102+AA103+AA104</f>
      </c>
      <c r="AB105" s="1368">
        <f>AB101+AB102+AB103+AB104</f>
      </c>
      <c r="AC105" s="1368">
        <f>AC101+AC102+AC103+AC104</f>
      </c>
      <c r="AD105" s="1368">
        <f>AD101+AD102+AD103+AD104</f>
      </c>
      <c r="AE105" s="1370">
        <f t="shared" si="477"/>
      </c>
      <c r="AF105" s="1375">
        <f t="shared" si="508"/>
      </c>
      <c r="AG105" s="1376"/>
      <c r="AH105" s="1376"/>
      <c r="AI105" s="1368">
        <f>AI101+AI102+AI103+AI104</f>
      </c>
    </row>
    <row customHeight="true" ht="18.452380952380953" r="106">
      <c r="A106" s="1342"/>
      <c r="B106" s="1380" t="s">
        <v>871</v>
      </c>
      <c r="C106" s="1380"/>
      <c r="D106" s="1381">
        <f>D90+D86+D100+D96+D105</f>
      </c>
      <c r="E106" s="1381"/>
      <c r="F106" s="1381"/>
      <c r="G106" s="1381">
        <f>G90+G86+G100+G96+G105</f>
      </c>
      <c r="H106" s="1381">
        <f>H90+H86+H100+H96+H105</f>
      </c>
      <c r="I106" s="1381">
        <f>I90+I86+I100+I96+I105</f>
      </c>
      <c r="J106" s="1382">
        <f t="shared" si="3"/>
      </c>
      <c r="K106" s="1382">
        <f t="shared" si="34"/>
      </c>
      <c r="L106" s="1382">
        <f t="shared" si="65"/>
      </c>
      <c r="M106" s="1382">
        <f t="shared" si="96"/>
      </c>
      <c r="N106" s="1382">
        <f t="shared" si="127"/>
      </c>
      <c r="O106" s="1383">
        <f t="shared" si="158"/>
      </c>
      <c r="P106" s="1383">
        <f t="shared" si="189"/>
      </c>
      <c r="Q106" s="1383">
        <f t="shared" si="220"/>
      </c>
      <c r="R106" s="1383">
        <f t="shared" si="382"/>
      </c>
      <c r="S106" s="1384">
        <f t="shared" si="413"/>
      </c>
      <c r="T106" s="1385">
        <f>(T90+T86+T100+T96+T105)/5</f>
      </c>
      <c r="U106" s="1385">
        <f>(U90+U86+U100+U96+U105)/5</f>
      </c>
      <c r="V106" s="1385">
        <f>(V90+V86+V100+V96+V105)/5</f>
      </c>
      <c r="W106" s="1381">
        <f>W90+W86+W100+W96+W105</f>
      </c>
      <c r="X106" s="1381">
        <f>X90+X86+X100+X96+X105</f>
      </c>
      <c r="Y106" s="1381">
        <f>Y90+Y86+Y100+Y96+Y105</f>
      </c>
      <c r="Z106" s="1381">
        <f>Z90+Z86+Z100+Z96+Z105</f>
      </c>
      <c r="AA106" s="1381">
        <f>AA90+AA86+AA100+AA96+AA105</f>
      </c>
      <c r="AB106" s="1381">
        <f>AB90+AB86+AB100+AB96+AB105</f>
      </c>
      <c r="AC106" s="1381">
        <f>AC90+AC86+AC100+AC96+AC105</f>
      </c>
      <c r="AD106" s="1381">
        <f>AD90+AD86+AD100+AD96+AD105</f>
      </c>
      <c r="AE106" s="1382">
        <f t="shared" si="477"/>
      </c>
      <c r="AF106" s="1386">
        <f t="shared" si="508"/>
      </c>
      <c r="AG106" s="1387"/>
      <c r="AH106" s="1387"/>
      <c r="AI106" s="1381">
        <f>AI90+AI86+AI100+AI96+AI105</f>
      </c>
    </row>
    <row customHeight="true" ht="18.452380952380953" r="107">
      <c r="A107" s="1329" t="s">
        <v>807</v>
      </c>
      <c r="B107" s="1329" t="s">
        <v>808</v>
      </c>
      <c r="C107" s="1329"/>
      <c r="D107" s="1330" t="s">
        <v>809</v>
      </c>
      <c r="E107" s="1330"/>
      <c r="F107" s="1330"/>
      <c r="G107" s="1330"/>
      <c r="H107" s="1330"/>
      <c r="I107" s="1330"/>
      <c r="J107" s="1330"/>
      <c r="K107" s="1330"/>
      <c r="L107" s="1330"/>
      <c r="M107" s="1330"/>
      <c r="N107" s="1331" t="s">
        <v>810</v>
      </c>
      <c r="O107" s="1331"/>
      <c r="P107" s="1331"/>
      <c r="Q107" s="1331"/>
      <c r="R107" s="1331"/>
      <c r="S107" s="1331"/>
      <c r="T107" s="1331"/>
      <c r="U107" s="1331"/>
      <c r="V107" s="1331"/>
      <c r="W107" s="1331"/>
      <c r="X107" s="1331"/>
      <c r="Y107" s="1331"/>
      <c r="Z107" s="1331"/>
      <c r="AA107" s="1331"/>
      <c r="AB107" s="1331"/>
      <c r="AC107" s="1331"/>
      <c r="AD107" s="1331"/>
      <c r="AE107" s="1331"/>
      <c r="AF107" s="1331"/>
      <c r="AG107" s="1331"/>
      <c r="AH107" s="1331"/>
      <c r="AI107" s="1332"/>
    </row>
    <row customHeight="true" ht="18.452380952380953" r="108">
      <c r="A108" s="1329"/>
      <c r="B108" s="1329" t="s">
        <v>811</v>
      </c>
      <c r="C108" s="1329" t="s">
        <v>812</v>
      </c>
      <c r="D108" s="1330" t="s">
        <v>813</v>
      </c>
      <c r="E108" s="1330" t="s">
        <v>879</v>
      </c>
      <c r="F108" s="1389" t="s">
        <v>880</v>
      </c>
      <c r="G108" s="1333" t="s">
        <v>814</v>
      </c>
      <c r="H108" s="1334" t="s">
        <v>815</v>
      </c>
      <c r="I108" s="1335" t="s">
        <v>816</v>
      </c>
      <c r="J108" s="1336" t="s">
        <v>817</v>
      </c>
      <c r="K108" s="1336" t="s">
        <v>818</v>
      </c>
      <c r="L108" s="1337" t="s">
        <v>819</v>
      </c>
      <c r="M108" s="1336" t="s">
        <v>820</v>
      </c>
      <c r="N108" s="1331" t="s">
        <v>821</v>
      </c>
      <c r="O108" s="1338" t="s">
        <v>822</v>
      </c>
      <c r="P108" s="1338" t="s">
        <v>823</v>
      </c>
      <c r="Q108" s="1338" t="s">
        <v>824</v>
      </c>
      <c r="R108" s="1338" t="s">
        <v>825</v>
      </c>
      <c r="S108" s="1339" t="s">
        <v>826</v>
      </c>
      <c r="T108" s="1338" t="s">
        <v>827</v>
      </c>
      <c r="U108" s="1340" t="s">
        <v>828</v>
      </c>
      <c r="V108" s="1331" t="s">
        <v>829</v>
      </c>
      <c r="W108" s="1339" t="s">
        <v>830</v>
      </c>
      <c r="X108" s="1339" t="s">
        <v>831</v>
      </c>
      <c r="Y108" s="1339" t="s">
        <v>832</v>
      </c>
      <c r="Z108" s="1339" t="s">
        <v>833</v>
      </c>
      <c r="AA108" s="1339" t="s">
        <v>834</v>
      </c>
      <c r="AB108" s="1339" t="s">
        <v>835</v>
      </c>
      <c r="AC108" s="1339" t="s">
        <v>836</v>
      </c>
      <c r="AD108" s="1339" t="s">
        <v>837</v>
      </c>
      <c r="AE108" s="1341" t="s">
        <v>838</v>
      </c>
      <c r="AF108" s="1331" t="s">
        <v>839</v>
      </c>
      <c r="AG108" s="1332" t="s">
        <v>840</v>
      </c>
      <c r="AH108" s="1332" t="s">
        <v>841</v>
      </c>
      <c r="AI108" s="1332" t="s">
        <v>842</v>
      </c>
    </row>
    <row customHeight="true" ht="18.452380952380953" r="109">
      <c r="A109" s="1342" t="s">
        <v>882</v>
      </c>
      <c r="B109" s="1343" t="s">
        <v>876</v>
      </c>
      <c r="C109" s="1344" t="s">
        <v>845</v>
      </c>
      <c r="D109" s="1345">
        <f t="shared" ref="D109:D113" si="253">E109+F109</f>
      </c>
      <c r="E109" s="1345">
        <v>615.79</v>
      </c>
      <c r="F109" s="1345">
        <v>1597.49</v>
      </c>
      <c r="G109" s="1346">
        <v>3</v>
      </c>
      <c r="H109" s="1346">
        <v>3</v>
      </c>
      <c r="I109" s="1347">
        <v>8056.630000000001</v>
      </c>
      <c r="J109" s="1348">
        <f t="shared" ref="J109:J134" si="4">I109/D109</f>
      </c>
      <c r="K109" s="1348">
        <f t="shared" ref="K109:K134" si="35">D109/G109</f>
      </c>
      <c r="L109" s="1348">
        <f t="shared" ref="L109:L134" si="66">D109/H109</f>
      </c>
      <c r="M109" s="1348">
        <f t="shared" ref="M109:M134" si="97">I109/G109</f>
      </c>
      <c r="N109" s="1349">
        <f t="shared" ref="N109:N134" si="128">D109/X109</f>
      </c>
      <c r="O109" s="1350">
        <f t="shared" ref="O109:O134" si="159">S109/W109*1</f>
      </c>
      <c r="P109" s="1350">
        <f t="shared" ref="P109:P134" si="190">X109/W109</f>
      </c>
      <c r="Q109" s="1350">
        <f t="shared" ref="Q109:Q134" si="221">Z109/W109</f>
      </c>
      <c r="R109" s="1350">
        <f t="shared" ref="R109:R134" si="383">AA109/Z109</f>
      </c>
      <c r="S109" s="1351">
        <f t="shared" ref="S109:S134" si="414">Y109/T109</f>
      </c>
      <c r="T109" s="1352">
        <v>0.0249</v>
      </c>
      <c r="U109" s="1353">
        <v>28</v>
      </c>
      <c r="V109" s="1349">
        <f t="shared" ref="V109:V133" si="445">(D109/W109)*1000</f>
      </c>
      <c r="W109" s="1354">
        <v>24626</v>
      </c>
      <c r="X109" s="1351">
        <v>1307</v>
      </c>
      <c r="Y109" s="1351">
        <v>120</v>
      </c>
      <c r="Z109" s="1351">
        <v>1367</v>
      </c>
      <c r="AA109" s="1351">
        <v>69</v>
      </c>
      <c r="AB109" s="1351">
        <v>5</v>
      </c>
      <c r="AC109" s="1351">
        <v>2</v>
      </c>
      <c r="AD109" s="1354">
        <v>27</v>
      </c>
      <c r="AE109" s="1355">
        <f t="shared" ref="AE109:AE134" si="478">D109/Z109</f>
      </c>
      <c r="AF109" s="1349">
        <f t="shared" ref="AF109:AF134" si="509">AI109*1000/D109</f>
      </c>
      <c r="AG109" s="1356" t="s">
        <v>846</v>
      </c>
      <c r="AH109" s="1357" t="s">
        <v>862</v>
      </c>
      <c r="AI109" s="1357">
        <v>21</v>
      </c>
    </row>
    <row customHeight="true" ht="18.452380952380953" r="110">
      <c r="A110" s="1342"/>
      <c r="B110" s="1343" t="s">
        <v>876</v>
      </c>
      <c r="C110" s="1343" t="s">
        <v>848</v>
      </c>
      <c r="D110" s="1345">
        <f t="shared" si="253"/>
      </c>
      <c r="E110" s="1345">
        <v>943.6</v>
      </c>
      <c r="F110" s="1345">
        <v>1782.19</v>
      </c>
      <c r="G110" s="1346">
        <v>5</v>
      </c>
      <c r="H110" s="1346">
        <v>5</v>
      </c>
      <c r="I110" s="1347">
        <v>10302.45</v>
      </c>
      <c r="J110" s="1348">
        <f t="shared" si="4"/>
      </c>
      <c r="K110" s="1358">
        <f t="shared" si="35"/>
      </c>
      <c r="L110" s="1348">
        <f t="shared" si="66"/>
      </c>
      <c r="M110" s="1358">
        <f t="shared" si="97"/>
      </c>
      <c r="N110" s="1349">
        <f t="shared" si="128"/>
      </c>
      <c r="O110" s="1350">
        <f t="shared" si="159"/>
      </c>
      <c r="P110" s="1350">
        <f t="shared" si="190"/>
      </c>
      <c r="Q110" s="1350">
        <f t="shared" si="221"/>
      </c>
      <c r="R110" s="1350">
        <f t="shared" si="383"/>
      </c>
      <c r="S110" s="1351">
        <f t="shared" si="414"/>
      </c>
      <c r="T110" s="1352">
        <v>0.0196</v>
      </c>
      <c r="U110" s="1353">
        <v>30</v>
      </c>
      <c r="V110" s="1349">
        <f t="shared" si="445"/>
      </c>
      <c r="W110" s="1359">
        <v>31897</v>
      </c>
      <c r="X110" s="1359">
        <v>1509</v>
      </c>
      <c r="Y110" s="1359">
        <v>126</v>
      </c>
      <c r="Z110" s="1359">
        <v>1607</v>
      </c>
      <c r="AA110" s="1359">
        <v>95</v>
      </c>
      <c r="AB110" s="1359">
        <v>11</v>
      </c>
      <c r="AC110" s="1359">
        <v>2</v>
      </c>
      <c r="AD110" s="1353">
        <v>43</v>
      </c>
      <c r="AE110" s="1355">
        <f t="shared" si="478"/>
      </c>
      <c r="AF110" s="1349">
        <f t="shared" si="509"/>
      </c>
      <c r="AG110" s="1356" t="s">
        <v>846</v>
      </c>
      <c r="AH110" s="1357" t="s">
        <v>862</v>
      </c>
      <c r="AI110" s="1357">
        <v>32</v>
      </c>
    </row>
    <row customHeight="true" ht="18.452380952380953" r="111">
      <c r="A111" s="1342"/>
      <c r="B111" s="1343" t="s">
        <v>876</v>
      </c>
      <c r="C111" s="1344" t="s">
        <v>849</v>
      </c>
      <c r="D111" s="1345">
        <f t="shared" si="253"/>
      </c>
      <c r="E111" s="1360">
        <v>1000</v>
      </c>
      <c r="F111" s="1360">
        <v>2000</v>
      </c>
      <c r="G111" s="1361">
        <v>2</v>
      </c>
      <c r="H111" s="1361">
        <v>1</v>
      </c>
      <c r="I111" s="1347">
        <v>2932.459999999999</v>
      </c>
      <c r="J111" s="1348">
        <f t="shared" si="4"/>
      </c>
      <c r="K111" s="1348">
        <f t="shared" si="35"/>
      </c>
      <c r="L111" s="1348">
        <f t="shared" si="66"/>
      </c>
      <c r="M111" s="1348">
        <f t="shared" si="97"/>
      </c>
      <c r="N111" s="1362">
        <f t="shared" si="128"/>
      </c>
      <c r="O111" s="1350">
        <f t="shared" si="159"/>
      </c>
      <c r="P111" s="1350">
        <f t="shared" si="190"/>
      </c>
      <c r="Q111" s="1350">
        <f t="shared" si="221"/>
      </c>
      <c r="R111" s="1350">
        <f t="shared" si="383"/>
      </c>
      <c r="S111" s="1351">
        <f t="shared" si="414"/>
      </c>
      <c r="T111" s="1352">
        <v>0.0323</v>
      </c>
      <c r="U111" s="1353">
        <v>37</v>
      </c>
      <c r="V111" s="1349">
        <f t="shared" si="445"/>
      </c>
      <c r="W111" s="1359">
        <v>33201</v>
      </c>
      <c r="X111" s="1359">
        <v>857</v>
      </c>
      <c r="Y111" s="1359">
        <v>186</v>
      </c>
      <c r="Z111" s="1359">
        <v>901</v>
      </c>
      <c r="AA111" s="1359">
        <v>89</v>
      </c>
      <c r="AB111" s="1359">
        <v>8</v>
      </c>
      <c r="AC111" s="1359">
        <v>2</v>
      </c>
      <c r="AD111" s="1353">
        <v>48</v>
      </c>
      <c r="AE111" s="1355">
        <f t="shared" si="478"/>
      </c>
      <c r="AF111" s="1349">
        <f t="shared" si="509"/>
      </c>
      <c r="AG111" s="1356" t="s">
        <v>846</v>
      </c>
      <c r="AH111" s="1357" t="s">
        <v>862</v>
      </c>
      <c r="AI111" s="1357">
        <v>33</v>
      </c>
    </row>
    <row customHeight="true" ht="18.452380952380953" r="112">
      <c r="A112" s="1342"/>
      <c r="B112" s="1343" t="s">
        <v>876</v>
      </c>
      <c r="C112" s="1343" t="s">
        <v>850</v>
      </c>
      <c r="D112" s="1345">
        <f t="shared" si="253"/>
      </c>
      <c r="E112" s="1360">
        <v>1000</v>
      </c>
      <c r="F112" s="1360">
        <v>2000</v>
      </c>
      <c r="G112" s="1361">
        <v>3</v>
      </c>
      <c r="H112" s="1361">
        <v>3</v>
      </c>
      <c r="I112" s="1347">
        <v>5424.000000000004</v>
      </c>
      <c r="J112" s="1348">
        <f t="shared" si="4"/>
      </c>
      <c r="K112" s="1348">
        <f t="shared" si="35"/>
      </c>
      <c r="L112" s="1348">
        <f t="shared" si="66"/>
      </c>
      <c r="M112" s="1348">
        <f t="shared" si="97"/>
      </c>
      <c r="N112" s="1362">
        <f t="shared" si="128"/>
      </c>
      <c r="O112" s="1350">
        <f t="shared" si="159"/>
      </c>
      <c r="P112" s="1350">
        <f t="shared" si="190"/>
      </c>
      <c r="Q112" s="1350">
        <f t="shared" si="221"/>
      </c>
      <c r="R112" s="1350">
        <f t="shared" si="383"/>
      </c>
      <c r="S112" s="1351">
        <f t="shared" si="414"/>
      </c>
      <c r="T112" s="1352">
        <v>0.0259</v>
      </c>
      <c r="U112" s="1353">
        <v>42</v>
      </c>
      <c r="V112" s="1349">
        <f t="shared" si="445"/>
      </c>
      <c r="W112" s="1359">
        <v>31859</v>
      </c>
      <c r="X112" s="1359">
        <v>648</v>
      </c>
      <c r="Y112" s="1359">
        <v>154</v>
      </c>
      <c r="Z112" s="1359">
        <v>688</v>
      </c>
      <c r="AA112" s="1359">
        <v>97</v>
      </c>
      <c r="AB112" s="1359">
        <v>10</v>
      </c>
      <c r="AC112" s="1359">
        <v>1</v>
      </c>
      <c r="AD112" s="1353">
        <v>47</v>
      </c>
      <c r="AE112" s="1355">
        <f t="shared" si="478"/>
      </c>
      <c r="AF112" s="1349">
        <f t="shared" si="509"/>
      </c>
      <c r="AG112" s="1356" t="s">
        <v>846</v>
      </c>
      <c r="AH112" s="1357" t="s">
        <v>862</v>
      </c>
      <c r="AI112" s="1357">
        <v>30</v>
      </c>
    </row>
    <row customHeight="true" ht="18.452380952380953" r="113">
      <c r="A113" s="1342"/>
      <c r="B113" s="1343" t="s">
        <v>876</v>
      </c>
      <c r="C113" s="1344" t="s">
        <v>851</v>
      </c>
      <c r="D113" s="1345">
        <f t="shared" si="253"/>
      </c>
      <c r="E113" s="1360">
        <v>990.25</v>
      </c>
      <c r="F113" s="1360">
        <v>1980.32</v>
      </c>
      <c r="G113" s="1361">
        <v>8</v>
      </c>
      <c r="H113" s="1361">
        <v>8</v>
      </c>
      <c r="I113" s="1347">
        <v>13674.379999999994</v>
      </c>
      <c r="J113" s="1348">
        <f t="shared" si="4"/>
      </c>
      <c r="K113" s="1348">
        <f t="shared" si="35"/>
      </c>
      <c r="L113" s="1348">
        <f t="shared" si="66"/>
      </c>
      <c r="M113" s="1348">
        <f t="shared" si="97"/>
      </c>
      <c r="N113" s="1362">
        <f t="shared" si="128"/>
      </c>
      <c r="O113" s="1350">
        <f t="shared" si="159"/>
      </c>
      <c r="P113" s="1350">
        <f t="shared" si="190"/>
      </c>
      <c r="Q113" s="1350">
        <f t="shared" si="221"/>
      </c>
      <c r="R113" s="1350">
        <f t="shared" si="383"/>
      </c>
      <c r="S113" s="1351">
        <f t="shared" si="414"/>
      </c>
      <c r="T113" s="1352">
        <v>0.0242</v>
      </c>
      <c r="U113" s="1353">
        <v>46</v>
      </c>
      <c r="V113" s="1349">
        <f t="shared" si="445"/>
      </c>
      <c r="W113" s="1359">
        <v>32360</v>
      </c>
      <c r="X113" s="1359">
        <v>582</v>
      </c>
      <c r="Y113" s="1359">
        <v>160</v>
      </c>
      <c r="Z113" s="1359">
        <v>611</v>
      </c>
      <c r="AA113" s="1359">
        <v>40</v>
      </c>
      <c r="AB113" s="1359">
        <v>4</v>
      </c>
      <c r="AC113" s="1359">
        <v>1</v>
      </c>
      <c r="AD113" s="1353">
        <v>45</v>
      </c>
      <c r="AE113" s="1355">
        <f t="shared" si="478"/>
      </c>
      <c r="AF113" s="1349">
        <f t="shared" si="509"/>
      </c>
      <c r="AG113" s="1356" t="s">
        <v>846</v>
      </c>
      <c r="AH113" s="1357" t="s">
        <v>862</v>
      </c>
      <c r="AI113" s="1357">
        <v>22</v>
      </c>
    </row>
    <row customHeight="true" ht="18.452380952380953" r="114">
      <c r="A114" s="1342"/>
      <c r="B114" s="1367" t="s">
        <v>852</v>
      </c>
      <c r="C114" s="1367"/>
      <c r="D114" s="1368">
        <f>SUM(D109:D113)</f>
      </c>
      <c r="E114" s="1368">
        <f>SUM(E109:E113)</f>
      </c>
      <c r="F114" s="1368">
        <f>SUM(F109:F113)</f>
      </c>
      <c r="G114" s="1368">
        <f>SUM(G109:G113)</f>
      </c>
      <c r="H114" s="1368">
        <f>SUM(H109:H113)</f>
      </c>
      <c r="I114" s="1370">
        <f>SUM(I109:I113)</f>
      </c>
      <c r="J114" s="1370">
        <f t="shared" si="4"/>
      </c>
      <c r="K114" s="1370">
        <f t="shared" si="35"/>
      </c>
      <c r="L114" s="1371">
        <f t="shared" si="66"/>
      </c>
      <c r="M114" s="1370">
        <f t="shared" si="97"/>
      </c>
      <c r="N114" s="1370">
        <f t="shared" si="128"/>
      </c>
      <c r="O114" s="1372">
        <f t="shared" si="159"/>
      </c>
      <c r="P114" s="1372">
        <f t="shared" si="190"/>
      </c>
      <c r="Q114" s="1372">
        <f t="shared" si="221"/>
      </c>
      <c r="R114" s="1372">
        <f t="shared" si="383"/>
      </c>
      <c r="S114" s="1373">
        <f t="shared" si="414"/>
      </c>
      <c r="T114" s="1372">
        <f>AVERAGE(T109:T113)</f>
      </c>
      <c r="U114" s="1374">
        <f>AVERAGE(U109:U113)</f>
      </c>
      <c r="V114" s="1370">
        <f t="shared" si="445"/>
      </c>
      <c r="W114" s="1368">
        <f>SUM(W109:W113)</f>
      </c>
      <c r="X114" s="1368">
        <f>SUM(X109:X113)</f>
      </c>
      <c r="Y114" s="1368">
        <f>SUM(Y109:Y113)</f>
      </c>
      <c r="Z114" s="1368">
        <f>SUM(Z109:Z113)</f>
      </c>
      <c r="AA114" s="1368">
        <f>SUM(AA109:AA113)</f>
      </c>
      <c r="AB114" s="1368">
        <f>SUM(AB109:AB113)</f>
      </c>
      <c r="AC114" s="1368">
        <f>SUM(AC109:AC113)</f>
      </c>
      <c r="AD114" s="1368">
        <f>SUM(AD109:AD113)</f>
      </c>
      <c r="AE114" s="1370">
        <f t="shared" si="478"/>
      </c>
      <c r="AF114" s="1375">
        <f t="shared" si="509"/>
      </c>
      <c r="AG114" s="1376"/>
      <c r="AH114" s="1376"/>
      <c r="AI114" s="1373">
        <f>SUM(AI109:AI113)</f>
      </c>
    </row>
    <row customHeight="true" ht="18.452380952380953" r="115">
      <c r="A115" s="1342"/>
      <c r="B115" s="1343" t="s">
        <v>874</v>
      </c>
      <c r="C115" s="1343" t="s">
        <v>854</v>
      </c>
      <c r="D115" s="1345">
        <f t="shared" ref="D115:D117" si="254">E115+F115</f>
      </c>
      <c r="E115" s="1361">
        <v>509.75</v>
      </c>
      <c r="F115" s="1361">
        <v>2040.02</v>
      </c>
      <c r="G115" s="1361">
        <v>2</v>
      </c>
      <c r="H115" s="1361">
        <v>2</v>
      </c>
      <c r="I115" s="1347">
        <v>3597.1699999999983</v>
      </c>
      <c r="J115" s="1348">
        <f t="shared" si="4"/>
      </c>
      <c r="K115" s="1348">
        <f t="shared" si="35"/>
      </c>
      <c r="L115" s="1348">
        <f t="shared" si="66"/>
      </c>
      <c r="M115" s="1348">
        <f t="shared" si="97"/>
      </c>
      <c r="N115" s="1349">
        <f t="shared" si="128"/>
      </c>
      <c r="O115" s="1350">
        <f t="shared" si="159"/>
      </c>
      <c r="P115" s="1350">
        <f t="shared" si="190"/>
      </c>
      <c r="Q115" s="1350">
        <f t="shared" si="221"/>
      </c>
      <c r="R115" s="1350">
        <f t="shared" si="383"/>
      </c>
      <c r="S115" s="1351">
        <f t="shared" si="414"/>
      </c>
      <c r="T115" s="1352">
        <v>0.0318</v>
      </c>
      <c r="U115" s="1353">
        <v>48</v>
      </c>
      <c r="V115" s="1349">
        <f t="shared" si="445"/>
      </c>
      <c r="W115" s="1353">
        <v>30605</v>
      </c>
      <c r="X115" s="1359">
        <v>442</v>
      </c>
      <c r="Y115" s="1359">
        <v>146</v>
      </c>
      <c r="Z115" s="1359">
        <v>449</v>
      </c>
      <c r="AA115" s="1359">
        <v>49</v>
      </c>
      <c r="AB115" s="1359">
        <v>14</v>
      </c>
      <c r="AC115" s="1359">
        <v>5</v>
      </c>
      <c r="AD115" s="1353">
        <v>57</v>
      </c>
      <c r="AE115" s="1355">
        <f t="shared" si="478"/>
      </c>
      <c r="AF115" s="1349">
        <f t="shared" si="509"/>
      </c>
      <c r="AG115" s="1356" t="s">
        <v>846</v>
      </c>
      <c r="AH115" s="1357" t="s">
        <v>862</v>
      </c>
      <c r="AI115" s="1357">
        <v>19</v>
      </c>
    </row>
    <row customHeight="true" ht="18.452380952380953" r="116">
      <c r="A116" s="1342"/>
      <c r="B116" s="1343" t="s">
        <v>874</v>
      </c>
      <c r="C116" s="1343" t="s">
        <v>855</v>
      </c>
      <c r="D116" s="1345">
        <f t="shared" si="254"/>
      </c>
      <c r="E116" s="1361">
        <v>487.64</v>
      </c>
      <c r="F116" s="1361">
        <v>1979.66</v>
      </c>
      <c r="G116" s="1361">
        <v>5</v>
      </c>
      <c r="H116" s="1361">
        <v>5</v>
      </c>
      <c r="I116" s="1347">
        <v>10180.169999999998</v>
      </c>
      <c r="J116" s="1348">
        <f t="shared" si="4"/>
      </c>
      <c r="K116" s="1348">
        <f t="shared" si="35"/>
      </c>
      <c r="L116" s="1348">
        <f t="shared" si="66"/>
      </c>
      <c r="M116" s="1348">
        <f t="shared" si="97"/>
      </c>
      <c r="N116" s="1349">
        <f t="shared" si="128"/>
      </c>
      <c r="O116" s="1350">
        <f t="shared" si="159"/>
      </c>
      <c r="P116" s="1350">
        <f t="shared" si="190"/>
      </c>
      <c r="Q116" s="1350">
        <f t="shared" si="221"/>
      </c>
      <c r="R116" s="1350">
        <f t="shared" si="383"/>
      </c>
      <c r="S116" s="1351">
        <f t="shared" si="414"/>
      </c>
      <c r="T116" s="1352">
        <v>0.036</v>
      </c>
      <c r="U116" s="1353">
        <v>51</v>
      </c>
      <c r="V116" s="1349">
        <f t="shared" si="445"/>
      </c>
      <c r="W116" s="1353">
        <v>31466</v>
      </c>
      <c r="X116" s="1359">
        <v>379</v>
      </c>
      <c r="Y116" s="1359">
        <v>137</v>
      </c>
      <c r="Z116" s="1359">
        <v>387</v>
      </c>
      <c r="AA116" s="1359">
        <v>71</v>
      </c>
      <c r="AB116" s="1359">
        <v>11</v>
      </c>
      <c r="AC116" s="1359">
        <v>2</v>
      </c>
      <c r="AD116" s="1353">
        <v>70</v>
      </c>
      <c r="AE116" s="1355">
        <f t="shared" si="478"/>
      </c>
      <c r="AF116" s="1349">
        <f t="shared" si="509"/>
      </c>
      <c r="AG116" s="1356" t="s">
        <v>846</v>
      </c>
      <c r="AH116" s="1357" t="s">
        <v>862</v>
      </c>
      <c r="AI116" s="1357">
        <v>24</v>
      </c>
    </row>
    <row customHeight="true" ht="18.452380952380953" r="117">
      <c r="A117" s="1342"/>
      <c r="B117" s="1343" t="s">
        <v>874</v>
      </c>
      <c r="C117" s="1343" t="s">
        <v>856</v>
      </c>
      <c r="D117" s="1345">
        <f t="shared" si="254"/>
      </c>
      <c r="E117" s="1361">
        <v>490.83</v>
      </c>
      <c r="F117" s="1361">
        <v>2000</v>
      </c>
      <c r="G117" s="1361">
        <v>2</v>
      </c>
      <c r="H117" s="1361">
        <v>2</v>
      </c>
      <c r="I117" s="1348">
        <v>3082.3700000000026</v>
      </c>
      <c r="J117" s="1348">
        <f t="shared" si="4"/>
      </c>
      <c r="K117" s="1348">
        <f t="shared" si="35"/>
      </c>
      <c r="L117" s="1348">
        <f t="shared" si="66"/>
      </c>
      <c r="M117" s="1348">
        <f t="shared" si="97"/>
      </c>
      <c r="N117" s="1349">
        <f t="shared" si="128"/>
      </c>
      <c r="O117" s="1350">
        <f t="shared" si="159"/>
      </c>
      <c r="P117" s="1350">
        <f t="shared" si="190"/>
      </c>
      <c r="Q117" s="1350">
        <f t="shared" si="221"/>
      </c>
      <c r="R117" s="1350">
        <f t="shared" si="383"/>
      </c>
      <c r="S117" s="1351">
        <f t="shared" si="414"/>
      </c>
      <c r="T117" s="1352">
        <v>0.025</v>
      </c>
      <c r="U117" s="1353">
        <v>53</v>
      </c>
      <c r="V117" s="1349">
        <f t="shared" si="445"/>
      </c>
      <c r="W117" s="1353">
        <v>34748</v>
      </c>
      <c r="X117" s="1359">
        <v>506</v>
      </c>
      <c r="Y117" s="1359">
        <v>126</v>
      </c>
      <c r="Z117" s="1359">
        <v>513</v>
      </c>
      <c r="AA117" s="1359">
        <v>67</v>
      </c>
      <c r="AB117" s="1359">
        <v>8</v>
      </c>
      <c r="AC117" s="1359">
        <v>1</v>
      </c>
      <c r="AD117" s="1353">
        <v>64</v>
      </c>
      <c r="AE117" s="1355">
        <f t="shared" si="478"/>
      </c>
      <c r="AF117" s="1349">
        <f t="shared" si="509"/>
      </c>
      <c r="AG117" s="1356" t="s">
        <v>846</v>
      </c>
      <c r="AH117" s="1357" t="s">
        <v>862</v>
      </c>
      <c r="AI117" s="1357">
        <v>23</v>
      </c>
    </row>
    <row customHeight="true" ht="18.452380952380953" r="118">
      <c r="A118" s="1342"/>
      <c r="B118" s="1367" t="s">
        <v>852</v>
      </c>
      <c r="C118" s="1367"/>
      <c r="D118" s="1368">
        <f>SUM(D115:D117)</f>
      </c>
      <c r="E118" s="1368">
        <f>SUM(E115:E117)</f>
      </c>
      <c r="F118" s="1368">
        <f>SUM(F115:F117)</f>
      </c>
      <c r="G118" s="1368">
        <f>SUM(G115:G117)</f>
      </c>
      <c r="H118" s="1368">
        <f>SUM(H115:H117)</f>
      </c>
      <c r="I118" s="1370">
        <f>SUM(I115:I117)</f>
      </c>
      <c r="J118" s="1370">
        <f t="shared" si="4"/>
      </c>
      <c r="K118" s="1370">
        <f t="shared" si="35"/>
      </c>
      <c r="L118" s="1371">
        <f t="shared" si="66"/>
      </c>
      <c r="M118" s="1370">
        <f t="shared" si="97"/>
      </c>
      <c r="N118" s="1370">
        <f t="shared" si="128"/>
      </c>
      <c r="O118" s="1372">
        <f t="shared" si="159"/>
      </c>
      <c r="P118" s="1372">
        <f t="shared" si="190"/>
      </c>
      <c r="Q118" s="1372">
        <f t="shared" si="221"/>
      </c>
      <c r="R118" s="1372">
        <f t="shared" si="383"/>
      </c>
      <c r="S118" s="1373">
        <f t="shared" si="414"/>
      </c>
      <c r="T118" s="1372">
        <f>AVERAGE(T115:T117)</f>
      </c>
      <c r="U118" s="1374">
        <f>AVERAGE(U115:U117)</f>
      </c>
      <c r="V118" s="1378">
        <f t="shared" si="445"/>
      </c>
      <c r="W118" s="1368">
        <f>SUM(W115:W117)</f>
      </c>
      <c r="X118" s="1368">
        <f>SUM(X115:X117)</f>
      </c>
      <c r="Y118" s="1368">
        <f>SUM(Y115:Y117)</f>
      </c>
      <c r="Z118" s="1368">
        <f>SUM(Z115:Z117)</f>
      </c>
      <c r="AA118" s="1368">
        <f>SUM(AA115:AA117)</f>
      </c>
      <c r="AB118" s="1368">
        <f>SUM(AB115:AB117)</f>
      </c>
      <c r="AC118" s="1368">
        <f>SUM(AC115:AC117)</f>
      </c>
      <c r="AD118" s="1368">
        <f>SUM(AD115:AD117)</f>
      </c>
      <c r="AE118" s="1370">
        <f t="shared" si="478"/>
      </c>
      <c r="AF118" s="1375">
        <f t="shared" si="509"/>
      </c>
      <c r="AG118" s="1376"/>
      <c r="AH118" s="1376"/>
      <c r="AI118" s="1373">
        <f>SUM(AI115:AI117)</f>
      </c>
    </row>
    <row customHeight="true" ht="18.452380952380953" r="119">
      <c r="A119" s="1342"/>
      <c r="B119" s="1343" t="s">
        <v>844</v>
      </c>
      <c r="C119" s="1343" t="s">
        <v>857</v>
      </c>
      <c r="D119" s="1345">
        <f t="shared" ref="D119:D122" si="255">E119+F119</f>
      </c>
      <c r="E119" s="1361">
        <v>507.75</v>
      </c>
      <c r="F119" s="1361">
        <v>1968.41</v>
      </c>
      <c r="G119" s="1361">
        <v>4</v>
      </c>
      <c r="H119" s="1361">
        <v>4</v>
      </c>
      <c r="I119" s="1348">
        <v>6692.4000000000015</v>
      </c>
      <c r="J119" s="1348">
        <f t="shared" si="4"/>
      </c>
      <c r="K119" s="1348">
        <f t="shared" si="35"/>
      </c>
      <c r="L119" s="1348">
        <f t="shared" si="66"/>
      </c>
      <c r="M119" s="1348">
        <f t="shared" si="97"/>
      </c>
      <c r="N119" s="1349">
        <f t="shared" si="128"/>
      </c>
      <c r="O119" s="1350">
        <f t="shared" si="159"/>
      </c>
      <c r="P119" s="1350">
        <f t="shared" si="190"/>
      </c>
      <c r="Q119" s="1350">
        <f t="shared" si="221"/>
      </c>
      <c r="R119" s="1350">
        <f t="shared" si="383"/>
      </c>
      <c r="S119" s="1351">
        <f t="shared" si="414"/>
      </c>
      <c r="T119" s="1352">
        <v>0.039</v>
      </c>
      <c r="U119" s="1353">
        <v>55</v>
      </c>
      <c r="V119" s="1349">
        <f t="shared" si="445"/>
      </c>
      <c r="W119" s="1353">
        <v>31284</v>
      </c>
      <c r="X119" s="1353">
        <v>373</v>
      </c>
      <c r="Y119" s="1353">
        <v>140</v>
      </c>
      <c r="Z119" s="1353">
        <v>369</v>
      </c>
      <c r="AA119" s="1353">
        <v>84</v>
      </c>
      <c r="AB119" s="1353">
        <v>7</v>
      </c>
      <c r="AC119" s="1353">
        <v>3</v>
      </c>
      <c r="AD119" s="1353">
        <v>62</v>
      </c>
      <c r="AE119" s="1355">
        <f t="shared" si="478"/>
      </c>
      <c r="AF119" s="1349">
        <f t="shared" si="509"/>
      </c>
      <c r="AG119" s="1356" t="s">
        <v>846</v>
      </c>
      <c r="AH119" s="1357" t="s">
        <v>862</v>
      </c>
      <c r="AI119" s="1357">
        <v>22</v>
      </c>
    </row>
    <row customHeight="true" ht="18.452380952380953" r="120">
      <c r="A120" s="1342"/>
      <c r="B120" s="1343" t="s">
        <v>844</v>
      </c>
      <c r="C120" s="1343" t="s">
        <v>858</v>
      </c>
      <c r="D120" s="1345">
        <f t="shared" si="255"/>
      </c>
      <c r="E120" s="1361">
        <v>785.42</v>
      </c>
      <c r="F120" s="1361">
        <v>2217.75</v>
      </c>
      <c r="G120" s="1361">
        <v>5</v>
      </c>
      <c r="H120" s="1361">
        <v>4</v>
      </c>
      <c r="I120" s="1348">
        <v>9386.76999999999</v>
      </c>
      <c r="J120" s="1348">
        <f t="shared" si="4"/>
      </c>
      <c r="K120" s="1348">
        <f t="shared" si="35"/>
      </c>
      <c r="L120" s="1348">
        <f t="shared" si="66"/>
      </c>
      <c r="M120" s="1348">
        <f t="shared" si="97"/>
      </c>
      <c r="N120" s="1349">
        <f t="shared" si="128"/>
      </c>
      <c r="O120" s="1350">
        <f t="shared" si="159"/>
      </c>
      <c r="P120" s="1350">
        <f t="shared" si="190"/>
      </c>
      <c r="Q120" s="1350">
        <f t="shared" si="221"/>
      </c>
      <c r="R120" s="1350">
        <f t="shared" si="383"/>
      </c>
      <c r="S120" s="1351">
        <f t="shared" si="414"/>
      </c>
      <c r="T120" s="1352">
        <v>0.0272</v>
      </c>
      <c r="U120" s="1353">
        <v>56</v>
      </c>
      <c r="V120" s="1349">
        <f t="shared" si="445"/>
      </c>
      <c r="W120" s="1353">
        <v>41329</v>
      </c>
      <c r="X120" s="1353">
        <v>683</v>
      </c>
      <c r="Y120" s="1353">
        <v>170</v>
      </c>
      <c r="Z120" s="1353">
        <v>694</v>
      </c>
      <c r="AA120" s="1353">
        <v>81</v>
      </c>
      <c r="AB120" s="1353">
        <v>6</v>
      </c>
      <c r="AC120" s="1353">
        <v>1</v>
      </c>
      <c r="AD120" s="1353">
        <v>74</v>
      </c>
      <c r="AE120" s="1355">
        <f t="shared" si="478"/>
      </c>
      <c r="AF120" s="1349">
        <f t="shared" si="509"/>
      </c>
      <c r="AG120" s="1356" t="s">
        <v>846</v>
      </c>
      <c r="AH120" s="1357" t="s">
        <v>862</v>
      </c>
      <c r="AI120" s="1357">
        <v>31</v>
      </c>
    </row>
    <row customHeight="true" ht="18.452380952380953" r="121">
      <c r="A121" s="1342"/>
      <c r="B121" s="1343" t="s">
        <v>844</v>
      </c>
      <c r="C121" s="1343" t="s">
        <v>860</v>
      </c>
      <c r="D121" s="1345">
        <f t="shared" si="255"/>
      </c>
      <c r="E121" s="1361">
        <v>995.55</v>
      </c>
      <c r="F121" s="1361">
        <v>1013.84</v>
      </c>
      <c r="G121" s="1361">
        <v>1</v>
      </c>
      <c r="H121" s="1361">
        <v>0</v>
      </c>
      <c r="I121" s="1348">
        <v>1994.8500000000058</v>
      </c>
      <c r="J121" s="1348">
        <f t="shared" si="4"/>
      </c>
      <c r="K121" s="1348">
        <f t="shared" si="35"/>
      </c>
      <c r="L121" s="1348">
        <f t="shared" si="66"/>
      </c>
      <c r="M121" s="1348">
        <f t="shared" si="97"/>
      </c>
      <c r="N121" s="1349">
        <f t="shared" si="128"/>
      </c>
      <c r="O121" s="1350">
        <f t="shared" si="159"/>
      </c>
      <c r="P121" s="1350">
        <f t="shared" si="190"/>
      </c>
      <c r="Q121" s="1350">
        <f t="shared" si="221"/>
      </c>
      <c r="R121" s="1350">
        <f t="shared" si="383"/>
      </c>
      <c r="S121" s="1351">
        <f t="shared" si="414"/>
      </c>
      <c r="T121" s="1352">
        <v>0.0102</v>
      </c>
      <c r="U121" s="1353">
        <v>56</v>
      </c>
      <c r="V121" s="1349">
        <f t="shared" si="445"/>
      </c>
      <c r="W121" s="1353">
        <v>31588</v>
      </c>
      <c r="X121" s="1353">
        <v>563</v>
      </c>
      <c r="Y121" s="1353">
        <v>105</v>
      </c>
      <c r="Z121" s="1353">
        <v>592</v>
      </c>
      <c r="AA121" s="1353">
        <v>39</v>
      </c>
      <c r="AB121" s="1353">
        <v>11</v>
      </c>
      <c r="AC121" s="1353">
        <v>2</v>
      </c>
      <c r="AD121" s="1353">
        <v>33</v>
      </c>
      <c r="AE121" s="1355">
        <f t="shared" si="478"/>
      </c>
      <c r="AF121" s="1349">
        <f t="shared" si="509"/>
      </c>
      <c r="AG121" s="1357" t="s">
        <v>861</v>
      </c>
      <c r="AH121" s="1357" t="s">
        <v>847</v>
      </c>
      <c r="AI121" s="1357">
        <v>19</v>
      </c>
    </row>
    <row customHeight="true" ht="18.452380952380953" r="122">
      <c r="A122" s="1342"/>
      <c r="B122" s="1343" t="s">
        <v>844</v>
      </c>
      <c r="C122" s="1343" t="s">
        <v>863</v>
      </c>
      <c r="D122" s="1345">
        <f t="shared" si="255"/>
      </c>
      <c r="E122" s="1361">
        <v>960.95</v>
      </c>
      <c r="F122" s="1361">
        <v>2000</v>
      </c>
      <c r="G122" s="1361">
        <v>3</v>
      </c>
      <c r="H122" s="1361">
        <v>2</v>
      </c>
      <c r="I122" s="1348">
        <v>5038.610000000001</v>
      </c>
      <c r="J122" s="1348">
        <f t="shared" si="4"/>
      </c>
      <c r="K122" s="1348">
        <f t="shared" si="35"/>
      </c>
      <c r="L122" s="1348">
        <f t="shared" si="66"/>
      </c>
      <c r="M122" s="1348">
        <f t="shared" si="97"/>
      </c>
      <c r="N122" s="1349">
        <f t="shared" si="128"/>
      </c>
      <c r="O122" s="1350">
        <f t="shared" si="159"/>
      </c>
      <c r="P122" s="1350">
        <f t="shared" si="190"/>
      </c>
      <c r="Q122" s="1350">
        <f t="shared" si="221"/>
      </c>
      <c r="R122" s="1350">
        <f t="shared" si="383"/>
      </c>
      <c r="S122" s="1351">
        <f t="shared" si="414"/>
      </c>
      <c r="T122" s="1352">
        <v>0.0182</v>
      </c>
      <c r="U122" s="1353">
        <v>56</v>
      </c>
      <c r="V122" s="1349">
        <f t="shared" si="445"/>
      </c>
      <c r="W122" s="1353">
        <v>43952</v>
      </c>
      <c r="X122" s="1353">
        <v>762</v>
      </c>
      <c r="Y122" s="1353">
        <v>173</v>
      </c>
      <c r="Z122" s="1353">
        <v>788</v>
      </c>
      <c r="AA122" s="1353">
        <v>66</v>
      </c>
      <c r="AB122" s="1353">
        <v>7</v>
      </c>
      <c r="AC122" s="1353">
        <v>3</v>
      </c>
      <c r="AD122" s="1353">
        <v>46</v>
      </c>
      <c r="AE122" s="1355">
        <f t="shared" si="478"/>
      </c>
      <c r="AF122" s="1349">
        <f t="shared" si="509"/>
      </c>
      <c r="AG122" s="1357" t="s">
        <v>861</v>
      </c>
      <c r="AH122" s="1357" t="s">
        <v>847</v>
      </c>
      <c r="AI122" s="1357">
        <v>26</v>
      </c>
    </row>
    <row customHeight="true" ht="18.452380952380953" r="123">
      <c r="A123" s="1342"/>
      <c r="B123" s="1367" t="s">
        <v>852</v>
      </c>
      <c r="C123" s="1367"/>
      <c r="D123" s="1368">
        <f>SUM(D119:D122)</f>
      </c>
      <c r="E123" s="1368">
        <f>SUM(E119:E122)</f>
      </c>
      <c r="F123" s="1368">
        <f>SUM(F119:F122)</f>
      </c>
      <c r="G123" s="1368">
        <f>SUM(G119:G122)</f>
      </c>
      <c r="H123" s="1368">
        <f>SUM(H119:H122)</f>
      </c>
      <c r="I123" s="1368">
        <f>SUM(I119:I122)</f>
      </c>
      <c r="J123" s="1370">
        <f t="shared" si="4"/>
      </c>
      <c r="K123" s="1370">
        <f t="shared" si="35"/>
      </c>
      <c r="L123" s="1371">
        <f t="shared" si="66"/>
      </c>
      <c r="M123" s="1370">
        <f t="shared" si="97"/>
      </c>
      <c r="N123" s="1370">
        <f t="shared" si="128"/>
      </c>
      <c r="O123" s="1372">
        <f t="shared" si="159"/>
      </c>
      <c r="P123" s="1372">
        <f t="shared" si="190"/>
      </c>
      <c r="Q123" s="1372">
        <f t="shared" si="221"/>
      </c>
      <c r="R123" s="1372">
        <f t="shared" si="383"/>
      </c>
      <c r="S123" s="1373">
        <f t="shared" si="414"/>
      </c>
      <c r="T123" s="1372">
        <f>AVERAGE(T119:T122)</f>
      </c>
      <c r="U123" s="1374">
        <f>AVERAGE(U119:U122)</f>
      </c>
      <c r="V123" s="1378">
        <f t="shared" si="445"/>
      </c>
      <c r="W123" s="1368">
        <f>SUM(W119:W122)</f>
      </c>
      <c r="X123" s="1368">
        <f>SUM(X119:X122)</f>
      </c>
      <c r="Y123" s="1368">
        <f>SUM(Y119:Y122)</f>
      </c>
      <c r="Z123" s="1368">
        <f>SUM(Z119:Z122)</f>
      </c>
      <c r="AA123" s="1368">
        <f>SUM(AA119:AA122)</f>
      </c>
      <c r="AB123" s="1368">
        <f>SUM(AB119:AB122)</f>
      </c>
      <c r="AC123" s="1368">
        <f>SUM(AC119:AC122)</f>
      </c>
      <c r="AD123" s="1368">
        <f>SUM(AD119:AD122)</f>
      </c>
      <c r="AE123" s="1370">
        <f t="shared" si="478"/>
      </c>
      <c r="AF123" s="1375">
        <f t="shared" si="509"/>
      </c>
      <c r="AG123" s="1376"/>
      <c r="AH123" s="1376"/>
      <c r="AI123" s="1368">
        <f>SUM(AI119:AI122)</f>
      </c>
    </row>
    <row customHeight="true" ht="18.452380952380953" r="124">
      <c r="A124" s="1342"/>
      <c r="B124" s="1343" t="s">
        <v>865</v>
      </c>
      <c r="C124" s="1343" t="s">
        <v>864</v>
      </c>
      <c r="D124" s="1345">
        <f t="shared" ref="D124:D127" si="256">E124+F124</f>
      </c>
      <c r="E124" s="1360">
        <v>963.58</v>
      </c>
      <c r="F124" s="1360">
        <v>1983.28</v>
      </c>
      <c r="G124" s="1379">
        <v>6</v>
      </c>
      <c r="H124" s="1379">
        <v>6</v>
      </c>
      <c r="I124" s="1348">
        <v>14340.930000000008</v>
      </c>
      <c r="J124" s="1348">
        <f t="shared" si="4"/>
      </c>
      <c r="K124" s="1348">
        <f t="shared" si="35"/>
      </c>
      <c r="L124" s="1348">
        <f t="shared" si="66"/>
      </c>
      <c r="M124" s="1348">
        <f t="shared" si="97"/>
      </c>
      <c r="N124" s="1349">
        <f t="shared" si="128"/>
      </c>
      <c r="O124" s="1350">
        <f t="shared" si="159"/>
      </c>
      <c r="P124" s="1350">
        <f t="shared" si="190"/>
      </c>
      <c r="Q124" s="1350">
        <f t="shared" si="221"/>
      </c>
      <c r="R124" s="1350">
        <f t="shared" si="383"/>
      </c>
      <c r="S124" s="1351">
        <f t="shared" si="414"/>
      </c>
      <c r="T124" s="1352">
        <v>0.0154</v>
      </c>
      <c r="U124" s="1353">
        <v>57</v>
      </c>
      <c r="V124" s="1349">
        <f t="shared" si="445"/>
      </c>
      <c r="W124" s="1353">
        <v>38414</v>
      </c>
      <c r="X124" s="1353">
        <v>601</v>
      </c>
      <c r="Y124" s="1353">
        <v>136</v>
      </c>
      <c r="Z124" s="1353">
        <v>648</v>
      </c>
      <c r="AA124" s="1353">
        <v>73</v>
      </c>
      <c r="AB124" s="1353">
        <v>4</v>
      </c>
      <c r="AC124" s="1353">
        <v>2</v>
      </c>
      <c r="AD124" s="1353">
        <v>39</v>
      </c>
      <c r="AE124" s="1355">
        <f t="shared" si="478"/>
      </c>
      <c r="AF124" s="1349">
        <f t="shared" si="509"/>
      </c>
      <c r="AG124" s="1357" t="s">
        <v>861</v>
      </c>
      <c r="AH124" s="1357" t="s">
        <v>847</v>
      </c>
      <c r="AI124" s="1357">
        <v>24</v>
      </c>
    </row>
    <row customHeight="true" ht="18.452380952380953" r="125">
      <c r="A125" s="1342"/>
      <c r="B125" s="1343" t="s">
        <v>865</v>
      </c>
      <c r="C125" s="1343" t="s">
        <v>866</v>
      </c>
      <c r="D125" s="1345">
        <f t="shared" si="256"/>
      </c>
      <c r="E125" s="1360">
        <v>855.02</v>
      </c>
      <c r="F125" s="1360">
        <v>1971.37</v>
      </c>
      <c r="G125" s="1379">
        <v>6</v>
      </c>
      <c r="H125" s="1379">
        <v>6</v>
      </c>
      <c r="I125" s="1348">
        <v>12915.349999999977</v>
      </c>
      <c r="J125" s="1348">
        <f t="shared" si="4"/>
      </c>
      <c r="K125" s="1348">
        <f t="shared" si="35"/>
      </c>
      <c r="L125" s="1348">
        <f t="shared" si="66"/>
      </c>
      <c r="M125" s="1348">
        <f t="shared" si="97"/>
      </c>
      <c r="N125" s="1349">
        <f t="shared" si="128"/>
      </c>
      <c r="O125" s="1350">
        <f t="shared" si="159"/>
      </c>
      <c r="P125" s="1350">
        <f t="shared" si="190"/>
      </c>
      <c r="Q125" s="1350">
        <f t="shared" si="221"/>
      </c>
      <c r="R125" s="1350">
        <f t="shared" si="383"/>
      </c>
      <c r="S125" s="1351">
        <f t="shared" si="414"/>
      </c>
      <c r="T125" s="1352">
        <v>0.0236</v>
      </c>
      <c r="U125" s="1353">
        <v>59</v>
      </c>
      <c r="V125" s="1349">
        <f t="shared" si="445"/>
      </c>
      <c r="W125" s="1353">
        <v>35733</v>
      </c>
      <c r="X125" s="1353">
        <v>611</v>
      </c>
      <c r="Y125" s="1353">
        <v>153</v>
      </c>
      <c r="Z125" s="1353">
        <v>637</v>
      </c>
      <c r="AA125" s="1353">
        <v>87</v>
      </c>
      <c r="AB125" s="1353">
        <v>6</v>
      </c>
      <c r="AC125" s="1353">
        <v>1</v>
      </c>
      <c r="AD125" s="1353">
        <v>35</v>
      </c>
      <c r="AE125" s="1355">
        <f t="shared" si="478"/>
      </c>
      <c r="AF125" s="1349">
        <f t="shared" si="509"/>
      </c>
      <c r="AG125" s="1357" t="s">
        <v>861</v>
      </c>
      <c r="AH125" s="1357" t="s">
        <v>847</v>
      </c>
      <c r="AI125" s="1357">
        <v>32</v>
      </c>
    </row>
    <row customHeight="true" ht="18.452380952380953" r="126">
      <c r="A126" s="1342"/>
      <c r="B126" s="1343" t="s">
        <v>865</v>
      </c>
      <c r="C126" s="1343" t="s">
        <v>867</v>
      </c>
      <c r="D126" s="1345">
        <f t="shared" si="256"/>
      </c>
      <c r="E126" s="1360">
        <v>1331.83</v>
      </c>
      <c r="F126" s="1360">
        <v>2027.12</v>
      </c>
      <c r="G126" s="1379">
        <v>7</v>
      </c>
      <c r="H126" s="1379">
        <v>7</v>
      </c>
      <c r="I126" s="1348">
        <v>13668.25</v>
      </c>
      <c r="J126" s="1348">
        <f t="shared" si="4"/>
      </c>
      <c r="K126" s="1348">
        <f t="shared" si="35"/>
      </c>
      <c r="L126" s="1348">
        <f t="shared" si="66"/>
      </c>
      <c r="M126" s="1348">
        <f t="shared" si="97"/>
      </c>
      <c r="N126" s="1349">
        <f t="shared" si="128"/>
      </c>
      <c r="O126" s="1350">
        <f t="shared" si="159"/>
      </c>
      <c r="P126" s="1350">
        <f t="shared" si="190"/>
      </c>
      <c r="Q126" s="1350">
        <f t="shared" si="221"/>
      </c>
      <c r="R126" s="1350">
        <f t="shared" si="383"/>
      </c>
      <c r="S126" s="1351">
        <f t="shared" si="414"/>
      </c>
      <c r="T126" s="1352">
        <v>0.0211</v>
      </c>
      <c r="U126" s="1353">
        <v>58</v>
      </c>
      <c r="V126" s="1349">
        <f t="shared" si="445"/>
      </c>
      <c r="W126" s="1353">
        <v>41502</v>
      </c>
      <c r="X126" s="1353">
        <v>1212</v>
      </c>
      <c r="Y126" s="1353">
        <v>179</v>
      </c>
      <c r="Z126" s="1353">
        <v>1268</v>
      </c>
      <c r="AA126" s="1353">
        <v>126</v>
      </c>
      <c r="AB126" s="1353">
        <v>10</v>
      </c>
      <c r="AC126" s="1353">
        <v>5</v>
      </c>
      <c r="AD126" s="1353">
        <v>47</v>
      </c>
      <c r="AE126" s="1355">
        <f t="shared" si="478"/>
      </c>
      <c r="AF126" s="1349">
        <f t="shared" si="509"/>
      </c>
      <c r="AG126" s="1357" t="s">
        <v>861</v>
      </c>
      <c r="AH126" s="1357" t="s">
        <v>847</v>
      </c>
      <c r="AI126" s="1357">
        <v>32</v>
      </c>
    </row>
    <row customHeight="true" ht="18.452380952380953" r="127">
      <c r="A127" s="1342"/>
      <c r="B127" s="1343" t="s">
        <v>865</v>
      </c>
      <c r="C127" s="1344" t="s">
        <v>868</v>
      </c>
      <c r="D127" s="1345">
        <f t="shared" si="256"/>
      </c>
      <c r="E127" s="1360">
        <v>1021.43</v>
      </c>
      <c r="F127" s="1360">
        <v>2018.23</v>
      </c>
      <c r="G127" s="1361">
        <v>2</v>
      </c>
      <c r="H127" s="1361">
        <v>2</v>
      </c>
      <c r="I127" s="1388">
        <v>4543.119999999995</v>
      </c>
      <c r="J127" s="1348">
        <f t="shared" si="4"/>
      </c>
      <c r="K127" s="1348">
        <f t="shared" si="35"/>
      </c>
      <c r="L127" s="1348">
        <f t="shared" si="66"/>
      </c>
      <c r="M127" s="1348">
        <f t="shared" si="97"/>
      </c>
      <c r="N127" s="1349">
        <f t="shared" si="128"/>
      </c>
      <c r="O127" s="1350">
        <f t="shared" si="159"/>
      </c>
      <c r="P127" s="1350">
        <f t="shared" si="190"/>
      </c>
      <c r="Q127" s="1350">
        <f t="shared" si="221"/>
      </c>
      <c r="R127" s="1350">
        <f t="shared" si="383"/>
      </c>
      <c r="S127" s="1351">
        <f t="shared" si="414"/>
      </c>
      <c r="T127" s="1352">
        <v>0.0145</v>
      </c>
      <c r="U127" s="1353">
        <v>58</v>
      </c>
      <c r="V127" s="1349">
        <f t="shared" si="445"/>
      </c>
      <c r="W127" s="1353">
        <v>36508</v>
      </c>
      <c r="X127" s="1353">
        <v>444</v>
      </c>
      <c r="Y127" s="1353">
        <v>108</v>
      </c>
      <c r="Z127" s="1353">
        <v>462</v>
      </c>
      <c r="AA127" s="1353">
        <v>93</v>
      </c>
      <c r="AB127" s="1353">
        <v>5</v>
      </c>
      <c r="AC127" s="1353">
        <v>0</v>
      </c>
      <c r="AD127" s="1353">
        <v>40</v>
      </c>
      <c r="AE127" s="1355">
        <f t="shared" si="478"/>
      </c>
      <c r="AF127" s="1349">
        <f t="shared" si="509"/>
      </c>
      <c r="AG127" s="1357" t="s">
        <v>861</v>
      </c>
      <c r="AH127" s="1357" t="s">
        <v>847</v>
      </c>
      <c r="AI127" s="1357">
        <v>22</v>
      </c>
    </row>
    <row customHeight="true" ht="18.452380952380953" r="128">
      <c r="A128" s="1342"/>
      <c r="B128" s="1367" t="s">
        <v>852</v>
      </c>
      <c r="C128" s="1367"/>
      <c r="D128" s="1368">
        <f>SUM(D124:D127)</f>
      </c>
      <c r="E128" s="1368">
        <f>SUM(E124:E127)</f>
      </c>
      <c r="F128" s="1368">
        <f>SUM(F124:F127)</f>
      </c>
      <c r="G128" s="1368">
        <f>SUM(G124:G127)</f>
      </c>
      <c r="H128" s="1368">
        <f>SUM(H124:H127)</f>
      </c>
      <c r="I128" s="1368">
        <f>SUM(I124:I127)</f>
      </c>
      <c r="J128" s="1370">
        <f t="shared" si="4"/>
      </c>
      <c r="K128" s="1370">
        <f t="shared" si="35"/>
      </c>
      <c r="L128" s="1371">
        <f t="shared" si="66"/>
      </c>
      <c r="M128" s="1370">
        <f t="shared" si="97"/>
      </c>
      <c r="N128" s="1370">
        <f t="shared" si="128"/>
      </c>
      <c r="O128" s="1372">
        <f t="shared" si="159"/>
      </c>
      <c r="P128" s="1372">
        <f t="shared" si="190"/>
      </c>
      <c r="Q128" s="1372">
        <f t="shared" si="221"/>
      </c>
      <c r="R128" s="1372">
        <f t="shared" si="383"/>
      </c>
      <c r="S128" s="1373">
        <f t="shared" si="414"/>
      </c>
      <c r="T128" s="1372">
        <f>AVERAGE(T124:T127)</f>
      </c>
      <c r="U128" s="1374">
        <f>AVERAGE(U124:U127)</f>
      </c>
      <c r="V128" s="1378">
        <f t="shared" si="445"/>
      </c>
      <c r="W128" s="1368">
        <f>SUM(W124:W127)</f>
      </c>
      <c r="X128" s="1368">
        <f>SUM(X124:X127)</f>
      </c>
      <c r="Y128" s="1368">
        <f>SUM(Y124:Y127)</f>
      </c>
      <c r="Z128" s="1368">
        <f>SUM(Z124:Z127)</f>
      </c>
      <c r="AA128" s="1368">
        <f>SUM(AA124:AA127)</f>
      </c>
      <c r="AB128" s="1368">
        <f>SUM(AB124:AB127)</f>
      </c>
      <c r="AC128" s="1368">
        <f>SUM(AC124:AC127)</f>
      </c>
      <c r="AD128" s="1368">
        <f>SUM(AD124:AD127)</f>
      </c>
      <c r="AE128" s="1370">
        <f t="shared" si="478"/>
      </c>
      <c r="AF128" s="1375">
        <f t="shared" si="509"/>
      </c>
      <c r="AG128" s="1376"/>
      <c r="AH128" s="1376"/>
      <c r="AI128" s="1368">
        <f>SUM(AI124:AI127)</f>
      </c>
    </row>
    <row customHeight="true" ht="18.452380952380953" r="129">
      <c r="A129" s="1342"/>
      <c r="B129" s="1343" t="s">
        <v>853</v>
      </c>
      <c r="C129" s="1343" t="s">
        <v>869</v>
      </c>
      <c r="D129" s="1345">
        <f t="shared" ref="D129:D132" si="257">E129+F129</f>
      </c>
      <c r="E129" s="1360">
        <v>1100</v>
      </c>
      <c r="F129" s="1360">
        <v>1980.19</v>
      </c>
      <c r="G129" s="1379">
        <v>3</v>
      </c>
      <c r="H129" s="1379">
        <v>1</v>
      </c>
      <c r="I129" s="1388">
        <v>5274</v>
      </c>
      <c r="J129" s="1348">
        <f t="shared" si="4"/>
      </c>
      <c r="K129" s="1348">
        <f t="shared" si="35"/>
      </c>
      <c r="L129" s="1348">
        <f t="shared" si="66"/>
      </c>
      <c r="M129" s="1348">
        <f t="shared" si="97"/>
      </c>
      <c r="N129" s="1349">
        <f t="shared" si="128"/>
      </c>
      <c r="O129" s="1350">
        <f t="shared" si="159"/>
      </c>
      <c r="P129" s="1350">
        <f t="shared" si="190"/>
      </c>
      <c r="Q129" s="1350">
        <f t="shared" si="221"/>
      </c>
      <c r="R129" s="1350">
        <f t="shared" si="383"/>
      </c>
      <c r="S129" s="1351">
        <f t="shared" si="414"/>
      </c>
      <c r="T129" s="1352">
        <v>0.0147</v>
      </c>
      <c r="U129" s="1353">
        <v>59</v>
      </c>
      <c r="V129" s="1349">
        <f t="shared" si="445"/>
      </c>
      <c r="W129" s="1353">
        <v>35218</v>
      </c>
      <c r="X129" s="1353">
        <v>574</v>
      </c>
      <c r="Y129" s="1353">
        <v>131</v>
      </c>
      <c r="Z129" s="1353">
        <v>599</v>
      </c>
      <c r="AA129" s="1353">
        <v>58</v>
      </c>
      <c r="AB129" s="1353">
        <v>12</v>
      </c>
      <c r="AC129" s="1353">
        <v>0</v>
      </c>
      <c r="AD129" s="1353">
        <v>36</v>
      </c>
      <c r="AE129" s="1355">
        <f t="shared" si="478"/>
      </c>
      <c r="AF129" s="1349">
        <f t="shared" si="509"/>
      </c>
      <c r="AG129" s="1357" t="s">
        <v>861</v>
      </c>
      <c r="AH129" s="1357" t="s">
        <v>847</v>
      </c>
      <c r="AI129" s="1357">
        <v>25</v>
      </c>
    </row>
    <row customHeight="true" ht="18.452380952380953" r="130">
      <c r="A130" s="1342"/>
      <c r="B130" s="1343" t="s">
        <v>853</v>
      </c>
      <c r="C130" s="1343" t="s">
        <v>870</v>
      </c>
      <c r="D130" s="1345">
        <f t="shared" si="257"/>
      </c>
      <c r="E130" s="1360">
        <v>981.66</v>
      </c>
      <c r="F130" s="1360">
        <v>1993.84</v>
      </c>
      <c r="G130" s="1379">
        <v>6</v>
      </c>
      <c r="H130" s="1379">
        <v>3</v>
      </c>
      <c r="I130" s="1348">
        <v>15296.01000000001</v>
      </c>
      <c r="J130" s="1348">
        <f t="shared" si="4"/>
      </c>
      <c r="K130" s="1348">
        <f t="shared" si="35"/>
      </c>
      <c r="L130" s="1348">
        <f t="shared" si="66"/>
      </c>
      <c r="M130" s="1348">
        <f t="shared" si="97"/>
      </c>
      <c r="N130" s="1349">
        <f t="shared" si="128"/>
      </c>
      <c r="O130" s="1350">
        <f t="shared" si="159"/>
      </c>
      <c r="P130" s="1350">
        <f t="shared" si="190"/>
      </c>
      <c r="Q130" s="1350">
        <f t="shared" si="221"/>
      </c>
      <c r="R130" s="1350">
        <f t="shared" si="383"/>
      </c>
      <c r="S130" s="1351">
        <f t="shared" si="414"/>
      </c>
      <c r="T130" s="1352">
        <v>0.0202</v>
      </c>
      <c r="U130" s="1353">
        <v>58</v>
      </c>
      <c r="V130" s="1349">
        <f t="shared" si="445"/>
      </c>
      <c r="W130" s="1353">
        <v>34852</v>
      </c>
      <c r="X130" s="1353">
        <v>851</v>
      </c>
      <c r="Y130" s="1353">
        <v>154</v>
      </c>
      <c r="Z130" s="1353">
        <v>891</v>
      </c>
      <c r="AA130" s="1353">
        <v>87</v>
      </c>
      <c r="AB130" s="1353">
        <v>5</v>
      </c>
      <c r="AC130" s="1353">
        <v>0</v>
      </c>
      <c r="AD130" s="1353">
        <v>62</v>
      </c>
      <c r="AE130" s="1355">
        <f t="shared" si="478"/>
      </c>
      <c r="AF130" s="1349">
        <f t="shared" si="509"/>
      </c>
      <c r="AG130" s="1357" t="s">
        <v>861</v>
      </c>
      <c r="AH130" s="1357" t="s">
        <v>847</v>
      </c>
      <c r="AI130" s="1357">
        <v>28</v>
      </c>
    </row>
    <row customHeight="true" ht="18.452380952380953" r="131">
      <c r="A131" s="1342"/>
      <c r="B131" s="1343" t="s">
        <v>853</v>
      </c>
      <c r="C131" s="1343" t="s">
        <v>877</v>
      </c>
      <c r="D131" s="1345">
        <f t="shared" si="257"/>
      </c>
      <c r="E131" s="1360">
        <v>934.18</v>
      </c>
      <c r="F131" s="1360">
        <v>1557.08</v>
      </c>
      <c r="G131" s="1379">
        <v>3</v>
      </c>
      <c r="H131" s="1379">
        <v>3</v>
      </c>
      <c r="I131" s="1348">
        <v>7052.7699999999895</v>
      </c>
      <c r="J131" s="1348">
        <f t="shared" si="4"/>
      </c>
      <c r="K131" s="1348">
        <f t="shared" si="35"/>
      </c>
      <c r="L131" s="1348">
        <f t="shared" si="66"/>
      </c>
      <c r="M131" s="1348">
        <f t="shared" si="97"/>
      </c>
      <c r="N131" s="1349">
        <f t="shared" si="128"/>
      </c>
      <c r="O131" s="1350">
        <f t="shared" si="159"/>
      </c>
      <c r="P131" s="1350">
        <f t="shared" si="190"/>
      </c>
      <c r="Q131" s="1350">
        <f t="shared" si="221"/>
      </c>
      <c r="R131" s="1350">
        <f t="shared" si="383"/>
      </c>
      <c r="S131" s="1351">
        <f t="shared" si="414"/>
      </c>
      <c r="T131" s="1352">
        <v>0.0174</v>
      </c>
      <c r="U131" s="1353">
        <v>58</v>
      </c>
      <c r="V131" s="1349">
        <f t="shared" si="445"/>
      </c>
      <c r="W131" s="1353">
        <v>33877</v>
      </c>
      <c r="X131" s="1353">
        <v>1022</v>
      </c>
      <c r="Y131" s="1353">
        <v>138</v>
      </c>
      <c r="Z131" s="1353">
        <v>1071</v>
      </c>
      <c r="AA131" s="1353">
        <v>101</v>
      </c>
      <c r="AB131" s="1353">
        <v>7</v>
      </c>
      <c r="AC131" s="1353">
        <v>0</v>
      </c>
      <c r="AD131" s="1353">
        <v>52</v>
      </c>
      <c r="AE131" s="1355">
        <f t="shared" si="478"/>
      </c>
      <c r="AF131" s="1349">
        <f t="shared" si="509"/>
      </c>
      <c r="AG131" s="1357" t="s">
        <v>861</v>
      </c>
      <c r="AH131" s="1357" t="s">
        <v>847</v>
      </c>
      <c r="AI131" s="1357">
        <v>18</v>
      </c>
    </row>
    <row customHeight="true" ht="18.452380952380953" r="132">
      <c r="A132" s="1342"/>
      <c r="B132" s="1343" t="s">
        <v>853</v>
      </c>
      <c r="C132" s="1343" t="s">
        <v>878</v>
      </c>
      <c r="D132" s="1345">
        <f t="shared" si="257"/>
      </c>
      <c r="E132" s="1360">
        <v>492.63</v>
      </c>
      <c r="F132" s="1360">
        <v>1525.47</v>
      </c>
      <c r="G132" s="1379">
        <v>4</v>
      </c>
      <c r="H132" s="1379">
        <v>3</v>
      </c>
      <c r="I132" s="1348">
        <v>8216.149999999994</v>
      </c>
      <c r="J132" s="1348">
        <f t="shared" si="4"/>
      </c>
      <c r="K132" s="1348">
        <f t="shared" si="35"/>
      </c>
      <c r="L132" s="1348">
        <f t="shared" si="66"/>
      </c>
      <c r="M132" s="1348">
        <f t="shared" si="97"/>
      </c>
      <c r="N132" s="1349">
        <f t="shared" si="128"/>
      </c>
      <c r="O132" s="1350">
        <f t="shared" si="159"/>
      </c>
      <c r="P132" s="1350">
        <f t="shared" si="190"/>
      </c>
      <c r="Q132" s="1350">
        <f t="shared" si="221"/>
      </c>
      <c r="R132" s="1350">
        <f t="shared" si="383"/>
      </c>
      <c r="S132" s="1351">
        <f t="shared" si="414"/>
      </c>
      <c r="T132" s="1352">
        <v>0.0308</v>
      </c>
      <c r="U132" s="1353">
        <v>59</v>
      </c>
      <c r="V132" s="1349">
        <f t="shared" si="445"/>
      </c>
      <c r="W132" s="1353">
        <v>27543</v>
      </c>
      <c r="X132" s="1353">
        <v>689</v>
      </c>
      <c r="Y132" s="1353">
        <v>135</v>
      </c>
      <c r="Z132" s="1353">
        <v>746</v>
      </c>
      <c r="AA132" s="1353">
        <v>68</v>
      </c>
      <c r="AB132" s="1353">
        <v>10</v>
      </c>
      <c r="AC132" s="1353">
        <v>1</v>
      </c>
      <c r="AD132" s="1353">
        <v>62</v>
      </c>
      <c r="AE132" s="1355">
        <f t="shared" si="478"/>
      </c>
      <c r="AF132" s="1349">
        <f t="shared" si="509"/>
      </c>
      <c r="AG132" s="1357" t="s">
        <v>861</v>
      </c>
      <c r="AH132" s="1357" t="s">
        <v>847</v>
      </c>
      <c r="AI132" s="1357">
        <v>18</v>
      </c>
    </row>
    <row customHeight="true" ht="18.452380952380953" r="133">
      <c r="A133" s="1342"/>
      <c r="B133" s="1367" t="s">
        <v>852</v>
      </c>
      <c r="C133" s="1367"/>
      <c r="D133" s="1368">
        <f>D129+D130+D131+D132</f>
      </c>
      <c r="E133" s="1368">
        <f>E129+E130+E131+E132</f>
      </c>
      <c r="F133" s="1368">
        <f>F129+F130+F131+F132</f>
      </c>
      <c r="G133" s="1368">
        <f>G129+G130+G131+G132</f>
      </c>
      <c r="H133" s="1368">
        <f>H129+H130+H131+H132</f>
      </c>
      <c r="I133" s="1368">
        <f>I129+I130+I131+I132</f>
      </c>
      <c r="J133" s="1370">
        <f t="shared" si="4"/>
      </c>
      <c r="K133" s="1370">
        <f t="shared" si="35"/>
      </c>
      <c r="L133" s="1371">
        <f t="shared" si="66"/>
      </c>
      <c r="M133" s="1370">
        <f t="shared" si="97"/>
      </c>
      <c r="N133" s="1370">
        <f t="shared" si="128"/>
      </c>
      <c r="O133" s="1372">
        <f t="shared" si="159"/>
      </c>
      <c r="P133" s="1372">
        <f t="shared" si="190"/>
      </c>
      <c r="Q133" s="1372">
        <f t="shared" si="221"/>
      </c>
      <c r="R133" s="1372">
        <f t="shared" si="383"/>
      </c>
      <c r="S133" s="1373">
        <f t="shared" si="414"/>
      </c>
      <c r="T133" s="1372">
        <f>AVERAGE(T129:T132)</f>
      </c>
      <c r="U133" s="1374">
        <f>AVERAGE(U129:U132)</f>
      </c>
      <c r="V133" s="1378">
        <f t="shared" si="445"/>
      </c>
      <c r="W133" s="1368">
        <f>W129+W130+W131+W132</f>
      </c>
      <c r="X133" s="1368">
        <f>X129+X130+X131+X132</f>
      </c>
      <c r="Y133" s="1368">
        <f>Y129+Y130+Y131+Y132</f>
      </c>
      <c r="Z133" s="1368">
        <f>Z129+Z130+Z131+Z132</f>
      </c>
      <c r="AA133" s="1368">
        <f>AA129+AA130+AA131+AA132</f>
      </c>
      <c r="AB133" s="1368">
        <f>AB129+AB130+AB131+AB132</f>
      </c>
      <c r="AC133" s="1368">
        <f>AC129+AC130+AC131+AC132</f>
      </c>
      <c r="AD133" s="1368">
        <f>AD129+AD130+AD131+AD132</f>
      </c>
      <c r="AE133" s="1370">
        <f t="shared" si="478"/>
      </c>
      <c r="AF133" s="1375">
        <f t="shared" si="509"/>
      </c>
      <c r="AG133" s="1376"/>
      <c r="AH133" s="1376"/>
      <c r="AI133" s="1368">
        <f>AI129+AI130+AI131+AI132</f>
      </c>
    </row>
    <row customHeight="true" ht="18.452380952380953" r="134">
      <c r="A134" s="1342"/>
      <c r="B134" s="1380" t="s">
        <v>871</v>
      </c>
      <c r="C134" s="1380"/>
      <c r="D134" s="1381">
        <f>D118+D114+D128+D123+D133</f>
      </c>
      <c r="E134" s="1381"/>
      <c r="F134" s="1381"/>
      <c r="G134" s="1381">
        <f>G118+G114+G128+G123+G133</f>
      </c>
      <c r="H134" s="1381">
        <f>H118+H114+H128+H123+H133</f>
      </c>
      <c r="I134" s="1381">
        <f>I118+I114+I128+I123+I133</f>
      </c>
      <c r="J134" s="1382">
        <f t="shared" si="4"/>
      </c>
      <c r="K134" s="1382">
        <f t="shared" si="35"/>
      </c>
      <c r="L134" s="1382">
        <f t="shared" si="66"/>
      </c>
      <c r="M134" s="1382">
        <f t="shared" si="97"/>
      </c>
      <c r="N134" s="1382">
        <f t="shared" si="128"/>
      </c>
      <c r="O134" s="1383">
        <f t="shared" si="159"/>
      </c>
      <c r="P134" s="1383">
        <f t="shared" si="190"/>
      </c>
      <c r="Q134" s="1383">
        <f t="shared" si="221"/>
      </c>
      <c r="R134" s="1383">
        <f t="shared" si="383"/>
      </c>
      <c r="S134" s="1384">
        <f t="shared" si="414"/>
      </c>
      <c r="T134" s="1385">
        <f>(T118+T114+T128+T123+T133)/5</f>
      </c>
      <c r="U134" s="1385">
        <f>(U118+U114+U128+U123+U133)/5</f>
      </c>
      <c r="V134" s="1385">
        <f>(V118+V114+V128+V123+V133)/5</f>
      </c>
      <c r="W134" s="1381">
        <f>W118+W114+W128+W123+W133</f>
      </c>
      <c r="X134" s="1381">
        <f>X118+X114+X128+X123+X133</f>
      </c>
      <c r="Y134" s="1381">
        <f>Y118+Y114+Y128+Y123+Y133</f>
      </c>
      <c r="Z134" s="1381">
        <f>Z118+Z114+Z128+Z123+Z133</f>
      </c>
      <c r="AA134" s="1381">
        <f>AA118+AA114+AA128+AA123+AA133</f>
      </c>
      <c r="AB134" s="1381">
        <f>AB118+AB114+AB128+AB123+AB133</f>
      </c>
      <c r="AC134" s="1381">
        <f>AC118+AC114+AC128+AC123+AC133</f>
      </c>
      <c r="AD134" s="1381">
        <f>AD118+AD114+AD128+AD123+AD133</f>
      </c>
      <c r="AE134" s="1382">
        <f t="shared" si="478"/>
      </c>
      <c r="AF134" s="1386">
        <f t="shared" si="509"/>
      </c>
      <c r="AG134" s="1387"/>
      <c r="AH134" s="1387"/>
      <c r="AI134" s="1381">
        <f>AI118+AI114+AI128+AI123+AI133</f>
      </c>
    </row>
    <row customHeight="true" ht="18.452380952380953" r="135">
      <c r="A135" s="1329" t="s">
        <v>807</v>
      </c>
      <c r="B135" s="1329" t="s">
        <v>808</v>
      </c>
      <c r="C135" s="1329"/>
      <c r="D135" s="1330" t="s">
        <v>809</v>
      </c>
      <c r="E135" s="1330"/>
      <c r="F135" s="1330"/>
      <c r="G135" s="1330"/>
      <c r="H135" s="1330"/>
      <c r="I135" s="1330"/>
      <c r="J135" s="1330"/>
      <c r="K135" s="1330"/>
      <c r="L135" s="1330"/>
      <c r="M135" s="1330"/>
      <c r="N135" s="1331" t="s">
        <v>810</v>
      </c>
      <c r="O135" s="1331"/>
      <c r="P135" s="1331"/>
      <c r="Q135" s="1331"/>
      <c r="R135" s="1331"/>
      <c r="S135" s="1331"/>
      <c r="T135" s="1331"/>
      <c r="U135" s="1331"/>
      <c r="V135" s="1331"/>
      <c r="W135" s="1331"/>
      <c r="X135" s="1331"/>
      <c r="Y135" s="1331"/>
      <c r="Z135" s="1331"/>
      <c r="AA135" s="1331"/>
      <c r="AB135" s="1331"/>
      <c r="AC135" s="1331"/>
      <c r="AD135" s="1331"/>
      <c r="AE135" s="1331"/>
      <c r="AF135" s="1331"/>
      <c r="AG135" s="1331"/>
      <c r="AH135" s="1331"/>
      <c r="AI135" s="1332"/>
    </row>
    <row customHeight="true" ht="18.452380952380953" r="136">
      <c r="A136" s="1329"/>
      <c r="B136" s="1329" t="s">
        <v>811</v>
      </c>
      <c r="C136" s="1329" t="s">
        <v>812</v>
      </c>
      <c r="D136" s="1330" t="s">
        <v>813</v>
      </c>
      <c r="E136" s="1330" t="s">
        <v>879</v>
      </c>
      <c r="F136" s="1389" t="s">
        <v>880</v>
      </c>
      <c r="G136" s="1333" t="s">
        <v>814</v>
      </c>
      <c r="H136" s="1334" t="s">
        <v>815</v>
      </c>
      <c r="I136" s="1335" t="s">
        <v>816</v>
      </c>
      <c r="J136" s="1336" t="s">
        <v>817</v>
      </c>
      <c r="K136" s="1336" t="s">
        <v>818</v>
      </c>
      <c r="L136" s="1337" t="s">
        <v>819</v>
      </c>
      <c r="M136" s="1336" t="s">
        <v>820</v>
      </c>
      <c r="N136" s="1331" t="s">
        <v>821</v>
      </c>
      <c r="O136" s="1338" t="s">
        <v>822</v>
      </c>
      <c r="P136" s="1338" t="s">
        <v>823</v>
      </c>
      <c r="Q136" s="1338" t="s">
        <v>824</v>
      </c>
      <c r="R136" s="1338" t="s">
        <v>825</v>
      </c>
      <c r="S136" s="1339" t="s">
        <v>826</v>
      </c>
      <c r="T136" s="1338" t="s">
        <v>827</v>
      </c>
      <c r="U136" s="1340" t="s">
        <v>828</v>
      </c>
      <c r="V136" s="1331" t="s">
        <v>829</v>
      </c>
      <c r="W136" s="1339" t="s">
        <v>830</v>
      </c>
      <c r="X136" s="1339" t="s">
        <v>831</v>
      </c>
      <c r="Y136" s="1339" t="s">
        <v>832</v>
      </c>
      <c r="Z136" s="1339" t="s">
        <v>833</v>
      </c>
      <c r="AA136" s="1339" t="s">
        <v>834</v>
      </c>
      <c r="AB136" s="1339" t="s">
        <v>835</v>
      </c>
      <c r="AC136" s="1339" t="s">
        <v>836</v>
      </c>
      <c r="AD136" s="1339" t="s">
        <v>837</v>
      </c>
      <c r="AE136" s="1341" t="s">
        <v>838</v>
      </c>
      <c r="AF136" s="1331" t="s">
        <v>839</v>
      </c>
      <c r="AG136" s="1332" t="s">
        <v>840</v>
      </c>
      <c r="AH136" s="1332" t="s">
        <v>841</v>
      </c>
      <c r="AI136" s="1332" t="s">
        <v>842</v>
      </c>
    </row>
    <row customHeight="true" ht="18.452380952380953" r="137">
      <c r="A137" s="1342" t="s">
        <v>883</v>
      </c>
      <c r="B137" s="1343" t="s">
        <v>876</v>
      </c>
      <c r="C137" s="1344" t="s">
        <v>845</v>
      </c>
      <c r="D137" s="1345">
        <f t="shared" ref="D137:D140" si="258">E137+F137</f>
      </c>
      <c r="E137" s="1345">
        <v>1569.03</v>
      </c>
      <c r="F137" s="1345">
        <v>1417.45</v>
      </c>
      <c r="G137" s="1346">
        <v>2</v>
      </c>
      <c r="H137" s="1346">
        <v>1</v>
      </c>
      <c r="I137" s="1347">
        <v>3294.72</v>
      </c>
      <c r="J137" s="1348">
        <f t="shared" ref="J137:J162" si="5">I137/D137</f>
      </c>
      <c r="K137" s="1348">
        <f t="shared" ref="K137:K162" si="36">D137/G137</f>
      </c>
      <c r="L137" s="1348">
        <f t="shared" ref="L137:L162" si="67">D137/H137</f>
      </c>
      <c r="M137" s="1348">
        <f t="shared" ref="M137:M162" si="98">I137/G137</f>
      </c>
      <c r="N137" s="1349">
        <f t="shared" ref="N137:N162" si="129">D137/X137</f>
      </c>
      <c r="O137" s="1350">
        <f t="shared" ref="O137:O162" si="160">S137/W137*1</f>
      </c>
      <c r="P137" s="1350">
        <f t="shared" ref="P137:P162" si="191">X137/W137</f>
      </c>
      <c r="Q137" s="1350">
        <f t="shared" ref="Q137:Q162" si="222">Z137/W137</f>
      </c>
      <c r="R137" s="1350">
        <f t="shared" ref="R137:R162" si="384">AA137/Z137</f>
      </c>
      <c r="S137" s="1351">
        <f t="shared" ref="S137:S162" si="415">Y137/T137</f>
      </c>
      <c r="T137" s="1352">
        <v>0.0201</v>
      </c>
      <c r="U137" s="1353">
        <v>25</v>
      </c>
      <c r="V137" s="1349">
        <f t="shared" ref="V137:V161" si="446">(D137/W137)*1000</f>
      </c>
      <c r="W137" s="1354">
        <v>32632</v>
      </c>
      <c r="X137" s="1351">
        <v>1765</v>
      </c>
      <c r="Y137" s="1351">
        <v>162</v>
      </c>
      <c r="Z137" s="1351">
        <v>1866</v>
      </c>
      <c r="AA137" s="1351">
        <v>58</v>
      </c>
      <c r="AB137" s="1351">
        <v>10</v>
      </c>
      <c r="AC137" s="1351">
        <v>0</v>
      </c>
      <c r="AD137" s="1354">
        <v>47</v>
      </c>
      <c r="AE137" s="1355">
        <f t="shared" ref="AE137:AE162" si="479">D137/Z137</f>
      </c>
      <c r="AF137" s="1349">
        <f t="shared" ref="AF137:AF162" si="510">AI137*1000/D137</f>
      </c>
      <c r="AG137" s="1356" t="s">
        <v>846</v>
      </c>
      <c r="AH137" s="1357" t="s">
        <v>862</v>
      </c>
      <c r="AI137" s="1357">
        <v>16</v>
      </c>
    </row>
    <row customHeight="true" ht="18.452380952380953" r="138">
      <c r="A138" s="1342"/>
      <c r="B138" s="1343" t="s">
        <v>876</v>
      </c>
      <c r="C138" s="1343" t="s">
        <v>848</v>
      </c>
      <c r="D138" s="1345">
        <f t="shared" si="258"/>
      </c>
      <c r="E138" s="1345">
        <v>1482.27</v>
      </c>
      <c r="F138" s="1345">
        <v>1500</v>
      </c>
      <c r="G138" s="1346">
        <v>1</v>
      </c>
      <c r="H138" s="1346">
        <v>1</v>
      </c>
      <c r="I138" s="1347">
        <v>2548.2599999999998</v>
      </c>
      <c r="J138" s="1348">
        <f t="shared" si="5"/>
      </c>
      <c r="K138" s="1358">
        <f t="shared" si="36"/>
      </c>
      <c r="L138" s="1348">
        <f t="shared" si="67"/>
      </c>
      <c r="M138" s="1358">
        <f t="shared" si="98"/>
      </c>
      <c r="N138" s="1349">
        <f t="shared" si="129"/>
      </c>
      <c r="O138" s="1350">
        <f t="shared" si="160"/>
      </c>
      <c r="P138" s="1350">
        <f t="shared" si="191"/>
      </c>
      <c r="Q138" s="1350">
        <f t="shared" si="222"/>
      </c>
      <c r="R138" s="1350">
        <f t="shared" si="384"/>
      </c>
      <c r="S138" s="1351">
        <f t="shared" si="415"/>
      </c>
      <c r="T138" s="1352">
        <v>0.017</v>
      </c>
      <c r="U138" s="1353">
        <v>34</v>
      </c>
      <c r="V138" s="1349">
        <f t="shared" si="446"/>
      </c>
      <c r="W138" s="1359">
        <v>36692</v>
      </c>
      <c r="X138" s="1359">
        <v>934</v>
      </c>
      <c r="Y138" s="1359">
        <v>169</v>
      </c>
      <c r="Z138" s="1359">
        <v>993</v>
      </c>
      <c r="AA138" s="1359">
        <v>67</v>
      </c>
      <c r="AB138" s="1359">
        <v>7</v>
      </c>
      <c r="AC138" s="1359">
        <v>4</v>
      </c>
      <c r="AD138" s="1353">
        <v>48</v>
      </c>
      <c r="AE138" s="1355">
        <f t="shared" si="479"/>
      </c>
      <c r="AF138" s="1349">
        <f t="shared" si="510"/>
      </c>
      <c r="AG138" s="1356" t="s">
        <v>846</v>
      </c>
      <c r="AH138" s="1357" t="s">
        <v>862</v>
      </c>
      <c r="AI138" s="1357">
        <v>23</v>
      </c>
    </row>
    <row customHeight="true" ht="18.452380952380953" r="139">
      <c r="A139" s="1342"/>
      <c r="B139" s="1343" t="s">
        <v>876</v>
      </c>
      <c r="C139" s="1344" t="s">
        <v>849</v>
      </c>
      <c r="D139" s="1345">
        <f t="shared" si="258"/>
      </c>
      <c r="E139" s="1360">
        <v>512.88</v>
      </c>
      <c r="F139" s="1360">
        <v>2000</v>
      </c>
      <c r="G139" s="1361">
        <v>2</v>
      </c>
      <c r="H139" s="1361">
        <v>2</v>
      </c>
      <c r="I139" s="1347">
        <v>5463.32</v>
      </c>
      <c r="J139" s="1348">
        <f t="shared" si="5"/>
      </c>
      <c r="K139" s="1348">
        <f t="shared" si="36"/>
      </c>
      <c r="L139" s="1348">
        <f t="shared" si="67"/>
      </c>
      <c r="M139" s="1348">
        <f t="shared" si="98"/>
      </c>
      <c r="N139" s="1362">
        <f t="shared" si="129"/>
      </c>
      <c r="O139" s="1350">
        <f t="shared" si="160"/>
      </c>
      <c r="P139" s="1350">
        <f t="shared" si="191"/>
      </c>
      <c r="Q139" s="1350">
        <f t="shared" si="222"/>
      </c>
      <c r="R139" s="1350">
        <f t="shared" si="384"/>
      </c>
      <c r="S139" s="1351">
        <f t="shared" si="415"/>
      </c>
      <c r="T139" s="1352">
        <v>0.0392</v>
      </c>
      <c r="U139" s="1353">
        <v>39</v>
      </c>
      <c r="V139" s="1349">
        <f t="shared" si="446"/>
      </c>
      <c r="W139" s="1359">
        <v>27503</v>
      </c>
      <c r="X139" s="1359">
        <v>380</v>
      </c>
      <c r="Y139" s="1359">
        <v>162</v>
      </c>
      <c r="Z139" s="1359">
        <v>392</v>
      </c>
      <c r="AA139" s="1359">
        <v>52</v>
      </c>
      <c r="AB139" s="1359">
        <v>8</v>
      </c>
      <c r="AC139" s="1359">
        <v>0</v>
      </c>
      <c r="AD139" s="1353">
        <v>49</v>
      </c>
      <c r="AE139" s="1355">
        <f t="shared" si="479"/>
      </c>
      <c r="AF139" s="1349">
        <f t="shared" si="510"/>
      </c>
      <c r="AG139" s="1356" t="s">
        <v>846</v>
      </c>
      <c r="AH139" s="1357" t="s">
        <v>862</v>
      </c>
      <c r="AI139" s="1357">
        <v>23</v>
      </c>
    </row>
    <row customHeight="true" ht="18.452380952380953" r="140">
      <c r="A140" s="1342"/>
      <c r="B140" s="1343" t="s">
        <v>876</v>
      </c>
      <c r="C140" s="1343" t="s">
        <v>850</v>
      </c>
      <c r="D140" s="1345">
        <f t="shared" si="258"/>
      </c>
      <c r="E140" s="1360">
        <v>1009.01</v>
      </c>
      <c r="F140" s="1360">
        <v>2000</v>
      </c>
      <c r="G140" s="1361">
        <v>1</v>
      </c>
      <c r="H140" s="1361">
        <v>1</v>
      </c>
      <c r="I140" s="1347">
        <v>1647.3600000000006</v>
      </c>
      <c r="J140" s="1348">
        <f t="shared" si="5"/>
      </c>
      <c r="K140" s="1348">
        <f t="shared" si="36"/>
      </c>
      <c r="L140" s="1348">
        <f t="shared" si="67"/>
      </c>
      <c r="M140" s="1348">
        <f t="shared" si="98"/>
      </c>
      <c r="N140" s="1362">
        <f t="shared" si="129"/>
      </c>
      <c r="O140" s="1350">
        <f t="shared" si="160"/>
      </c>
      <c r="P140" s="1350">
        <f t="shared" si="191"/>
      </c>
      <c r="Q140" s="1350">
        <f t="shared" si="222"/>
      </c>
      <c r="R140" s="1350">
        <f t="shared" si="384"/>
      </c>
      <c r="S140" s="1351">
        <f t="shared" si="415"/>
      </c>
      <c r="T140" s="1352">
        <v>0.0237</v>
      </c>
      <c r="U140" s="1353">
        <v>43</v>
      </c>
      <c r="V140" s="1349">
        <f t="shared" si="446"/>
      </c>
      <c r="W140" s="1359">
        <v>33090</v>
      </c>
      <c r="X140" s="1359">
        <v>547</v>
      </c>
      <c r="Y140" s="1359">
        <v>169</v>
      </c>
      <c r="Z140" s="1359">
        <v>584</v>
      </c>
      <c r="AA140" s="1359">
        <v>55</v>
      </c>
      <c r="AB140" s="1359">
        <v>6</v>
      </c>
      <c r="AC140" s="1359">
        <v>0</v>
      </c>
      <c r="AD140" s="1353">
        <v>45</v>
      </c>
      <c r="AE140" s="1355">
        <f t="shared" si="479"/>
      </c>
      <c r="AF140" s="1349">
        <f t="shared" si="510"/>
      </c>
      <c r="AG140" s="1356" t="s">
        <v>846</v>
      </c>
      <c r="AH140" s="1357" t="s">
        <v>862</v>
      </c>
      <c r="AI140" s="1357">
        <v>24</v>
      </c>
    </row>
    <row customHeight="true" ht="18.452380952380953" r="141">
      <c r="A141" s="1342"/>
      <c r="B141" s="1367" t="s">
        <v>852</v>
      </c>
      <c r="C141" s="1367"/>
      <c r="D141" s="1368">
        <f>SUM(D137:D140)</f>
      </c>
      <c r="E141" s="1368">
        <f>SUM(E137:E140)</f>
      </c>
      <c r="F141" s="1368">
        <f>SUM(F137:F140)</f>
      </c>
      <c r="G141" s="1368">
        <f>SUM(G137:G140)</f>
      </c>
      <c r="H141" s="1368">
        <f>SUM(H137:H140)</f>
      </c>
      <c r="I141" s="1370">
        <f>SUM(I137:I140)</f>
      </c>
      <c r="J141" s="1370">
        <f t="shared" si="5"/>
      </c>
      <c r="K141" s="1370">
        <f t="shared" si="36"/>
      </c>
      <c r="L141" s="1371">
        <f t="shared" si="67"/>
      </c>
      <c r="M141" s="1370">
        <f t="shared" si="98"/>
      </c>
      <c r="N141" s="1370">
        <f t="shared" si="129"/>
      </c>
      <c r="O141" s="1372">
        <f t="shared" si="160"/>
      </c>
      <c r="P141" s="1372">
        <f t="shared" si="191"/>
      </c>
      <c r="Q141" s="1372">
        <f t="shared" si="222"/>
      </c>
      <c r="R141" s="1372">
        <f t="shared" si="384"/>
      </c>
      <c r="S141" s="1373">
        <f t="shared" si="415"/>
      </c>
      <c r="T141" s="1372">
        <f>AVERAGE(T137:T140)</f>
      </c>
      <c r="U141" s="1374">
        <f>AVERAGE(U137:U140)</f>
      </c>
      <c r="V141" s="1370">
        <f t="shared" si="446"/>
      </c>
      <c r="W141" s="1368">
        <f>SUM(W137:W140)</f>
      </c>
      <c r="X141" s="1368">
        <f>SUM(X137:X140)</f>
      </c>
      <c r="Y141" s="1368">
        <f>SUM(Y137:Y140)</f>
      </c>
      <c r="Z141" s="1368">
        <f>SUM(Z137:Z140)</f>
      </c>
      <c r="AA141" s="1368">
        <f>SUM(AA137:AA140)</f>
      </c>
      <c r="AB141" s="1368">
        <f>SUM(AB137:AB140)</f>
      </c>
      <c r="AC141" s="1368">
        <f>SUM(AC137:AC140)</f>
      </c>
      <c r="AD141" s="1368">
        <f>SUM(AD137:AD140)</f>
      </c>
      <c r="AE141" s="1370">
        <f t="shared" si="479"/>
      </c>
      <c r="AF141" s="1375">
        <f t="shared" si="510"/>
      </c>
      <c r="AG141" s="1376"/>
      <c r="AH141" s="1376"/>
      <c r="AI141" s="1373">
        <f>SUM(AI137:AI140)</f>
      </c>
    </row>
    <row customHeight="true" ht="18.452380952380953" r="142">
      <c r="A142" s="1342"/>
      <c r="B142" s="1343" t="s">
        <v>865</v>
      </c>
      <c r="C142" s="1344" t="s">
        <v>851</v>
      </c>
      <c r="D142" s="1345">
        <f t="shared" ref="D142:D145" si="259">E142+F142</f>
      </c>
      <c r="E142" s="1361">
        <v>734.4</v>
      </c>
      <c r="F142" s="1361">
        <v>1981.42</v>
      </c>
      <c r="G142" s="1361">
        <v>3</v>
      </c>
      <c r="H142" s="1361">
        <v>1</v>
      </c>
      <c r="I142" s="1347">
        <v>7091.369999999999</v>
      </c>
      <c r="J142" s="1348">
        <f t="shared" si="5"/>
      </c>
      <c r="K142" s="1348">
        <f t="shared" si="36"/>
      </c>
      <c r="L142" s="1348">
        <f t="shared" si="67"/>
      </c>
      <c r="M142" s="1348">
        <f t="shared" si="98"/>
      </c>
      <c r="N142" s="1349">
        <f t="shared" si="129"/>
      </c>
      <c r="O142" s="1350">
        <f t="shared" si="160"/>
      </c>
      <c r="P142" s="1350">
        <f t="shared" si="191"/>
      </c>
      <c r="Q142" s="1350">
        <f t="shared" si="222"/>
      </c>
      <c r="R142" s="1350">
        <f t="shared" si="384"/>
      </c>
      <c r="S142" s="1351">
        <f t="shared" si="415"/>
      </c>
      <c r="T142" s="1352">
        <v>0.0369</v>
      </c>
      <c r="U142" s="1353">
        <v>48</v>
      </c>
      <c r="V142" s="1349">
        <f t="shared" si="446"/>
      </c>
      <c r="W142" s="1353">
        <v>25825</v>
      </c>
      <c r="X142" s="1359">
        <v>423</v>
      </c>
      <c r="Y142" s="1359">
        <v>148</v>
      </c>
      <c r="Z142" s="1359">
        <v>427</v>
      </c>
      <c r="AA142" s="1359">
        <v>40</v>
      </c>
      <c r="AB142" s="1359">
        <v>7</v>
      </c>
      <c r="AC142" s="1359">
        <v>1</v>
      </c>
      <c r="AD142" s="1353">
        <v>41</v>
      </c>
      <c r="AE142" s="1355">
        <f t="shared" si="479"/>
      </c>
      <c r="AF142" s="1349">
        <f t="shared" si="510"/>
      </c>
      <c r="AG142" s="1356" t="s">
        <v>846</v>
      </c>
      <c r="AH142" s="1357" t="s">
        <v>862</v>
      </c>
      <c r="AI142" s="1357">
        <v>22</v>
      </c>
    </row>
    <row customHeight="true" ht="18.452380952380953" r="143">
      <c r="A143" s="1342"/>
      <c r="B143" s="1343" t="s">
        <v>865</v>
      </c>
      <c r="C143" s="1343" t="s">
        <v>854</v>
      </c>
      <c r="D143" s="1345">
        <f t="shared" si="259"/>
      </c>
      <c r="E143" s="1361">
        <v>992.51</v>
      </c>
      <c r="F143" s="1361">
        <v>2018.58</v>
      </c>
      <c r="G143" s="1361">
        <v>3</v>
      </c>
      <c r="H143" s="1361">
        <v>2</v>
      </c>
      <c r="I143" s="1347">
        <v>6531.5300000000025</v>
      </c>
      <c r="J143" s="1348">
        <f t="shared" si="5"/>
      </c>
      <c r="K143" s="1348">
        <f t="shared" si="36"/>
      </c>
      <c r="L143" s="1348">
        <f t="shared" si="67"/>
      </c>
      <c r="M143" s="1348">
        <f t="shared" si="98"/>
      </c>
      <c r="N143" s="1349">
        <f t="shared" si="129"/>
      </c>
      <c r="O143" s="1350">
        <f t="shared" si="160"/>
      </c>
      <c r="P143" s="1350">
        <f t="shared" si="191"/>
      </c>
      <c r="Q143" s="1350">
        <f t="shared" si="222"/>
      </c>
      <c r="R143" s="1350">
        <f t="shared" si="384"/>
      </c>
      <c r="S143" s="1351">
        <f t="shared" si="415"/>
      </c>
      <c r="T143" s="1352">
        <v>0.0336</v>
      </c>
      <c r="U143" s="1353">
        <v>49</v>
      </c>
      <c r="V143" s="1349">
        <f t="shared" si="446"/>
      </c>
      <c r="W143" s="1353">
        <v>31671</v>
      </c>
      <c r="X143" s="1359">
        <v>481</v>
      </c>
      <c r="Y143" s="1359">
        <v>171</v>
      </c>
      <c r="Z143" s="1359">
        <v>502</v>
      </c>
      <c r="AA143" s="1359">
        <v>49</v>
      </c>
      <c r="AB143" s="1359">
        <v>6</v>
      </c>
      <c r="AC143" s="1359">
        <v>5</v>
      </c>
      <c r="AD143" s="1353">
        <v>47</v>
      </c>
      <c r="AE143" s="1355">
        <f t="shared" si="479"/>
      </c>
      <c r="AF143" s="1349">
        <f t="shared" si="510"/>
      </c>
      <c r="AG143" s="1356" t="s">
        <v>846</v>
      </c>
      <c r="AH143" s="1357" t="s">
        <v>862</v>
      </c>
      <c r="AI143" s="1357">
        <v>22</v>
      </c>
    </row>
    <row customHeight="true" ht="18.452380952380953" r="144">
      <c r="A144" s="1342"/>
      <c r="B144" s="1343" t="s">
        <v>865</v>
      </c>
      <c r="C144" s="1343" t="s">
        <v>855</v>
      </c>
      <c r="D144" s="1345">
        <f t="shared" si="259"/>
      </c>
      <c r="E144" s="1361">
        <v>580.59</v>
      </c>
      <c r="F144" s="1361">
        <v>1954.72</v>
      </c>
      <c r="G144" s="1361">
        <v>2</v>
      </c>
      <c r="H144" s="1361">
        <v>2</v>
      </c>
      <c r="I144" s="1347">
        <v>4459.459999999999</v>
      </c>
      <c r="J144" s="1348">
        <f t="shared" si="5"/>
      </c>
      <c r="K144" s="1348">
        <f t="shared" si="36"/>
      </c>
      <c r="L144" s="1348">
        <f t="shared" si="67"/>
      </c>
      <c r="M144" s="1348">
        <f t="shared" si="98"/>
      </c>
      <c r="N144" s="1349">
        <f t="shared" si="129"/>
      </c>
      <c r="O144" s="1350">
        <f t="shared" si="160"/>
      </c>
      <c r="P144" s="1350">
        <f t="shared" si="191"/>
      </c>
      <c r="Q144" s="1350">
        <f t="shared" si="222"/>
      </c>
      <c r="R144" s="1350">
        <f t="shared" si="384"/>
      </c>
      <c r="S144" s="1351">
        <f t="shared" si="415"/>
      </c>
      <c r="T144" s="1352">
        <v>0.044</v>
      </c>
      <c r="U144" s="1353">
        <v>40</v>
      </c>
      <c r="V144" s="1349">
        <f t="shared" si="446"/>
      </c>
      <c r="W144" s="1353">
        <v>28309</v>
      </c>
      <c r="X144" s="1359">
        <v>357</v>
      </c>
      <c r="Y144" s="1359">
        <v>150</v>
      </c>
      <c r="Z144" s="1359">
        <v>357</v>
      </c>
      <c r="AA144" s="1359">
        <v>41</v>
      </c>
      <c r="AB144" s="1359">
        <v>5</v>
      </c>
      <c r="AC144" s="1359">
        <v>3</v>
      </c>
      <c r="AD144" s="1353">
        <v>68</v>
      </c>
      <c r="AE144" s="1355">
        <f t="shared" si="479"/>
      </c>
      <c r="AF144" s="1349">
        <f t="shared" si="510"/>
      </c>
      <c r="AG144" s="1356" t="s">
        <v>846</v>
      </c>
      <c r="AH144" s="1357" t="s">
        <v>862</v>
      </c>
      <c r="AI144" s="1357">
        <v>15</v>
      </c>
    </row>
    <row customHeight="true" ht="18.452380952380953" r="145">
      <c r="A145" s="1342"/>
      <c r="B145" s="1343" t="s">
        <v>865</v>
      </c>
      <c r="C145" s="1343" t="s">
        <v>856</v>
      </c>
      <c r="D145" s="1345">
        <f t="shared" si="259"/>
      </c>
      <c r="E145" s="1361">
        <v>1423.77</v>
      </c>
      <c r="F145" s="1361">
        <v>1974.47</v>
      </c>
      <c r="G145" s="1361">
        <v>5</v>
      </c>
      <c r="H145" s="1361">
        <v>3</v>
      </c>
      <c r="I145" s="1348">
        <v>12831.7</v>
      </c>
      <c r="J145" s="1348">
        <f t="shared" si="5"/>
      </c>
      <c r="K145" s="1348">
        <f t="shared" si="36"/>
      </c>
      <c r="L145" s="1348">
        <f t="shared" si="67"/>
      </c>
      <c r="M145" s="1348">
        <f t="shared" si="98"/>
      </c>
      <c r="N145" s="1349">
        <f t="shared" si="129"/>
      </c>
      <c r="O145" s="1350">
        <f t="shared" si="160"/>
      </c>
      <c r="P145" s="1350">
        <f t="shared" si="191"/>
      </c>
      <c r="Q145" s="1350">
        <f t="shared" si="222"/>
      </c>
      <c r="R145" s="1350">
        <f t="shared" si="384"/>
      </c>
      <c r="S145" s="1351">
        <f t="shared" si="415"/>
      </c>
      <c r="T145" s="1352">
        <v>0.0301</v>
      </c>
      <c r="U145" s="1353">
        <v>54</v>
      </c>
      <c r="V145" s="1349">
        <f t="shared" si="446"/>
      </c>
      <c r="W145" s="1353">
        <v>31660</v>
      </c>
      <c r="X145" s="1359">
        <v>599</v>
      </c>
      <c r="Y145" s="1359">
        <v>190</v>
      </c>
      <c r="Z145" s="1359">
        <v>627</v>
      </c>
      <c r="AA145" s="1359">
        <v>67</v>
      </c>
      <c r="AB145" s="1359">
        <v>7</v>
      </c>
      <c r="AC145" s="1359">
        <v>2</v>
      </c>
      <c r="AD145" s="1353">
        <v>51</v>
      </c>
      <c r="AE145" s="1355">
        <f t="shared" si="479"/>
      </c>
      <c r="AF145" s="1349">
        <f t="shared" si="510"/>
      </c>
      <c r="AG145" s="1356" t="s">
        <v>846</v>
      </c>
      <c r="AH145" s="1357" t="s">
        <v>862</v>
      </c>
      <c r="AI145" s="1357">
        <v>20</v>
      </c>
    </row>
    <row customHeight="true" ht="18.452380952380953" r="146">
      <c r="A146" s="1342"/>
      <c r="B146" s="1367" t="s">
        <v>852</v>
      </c>
      <c r="C146" s="1367"/>
      <c r="D146" s="1368">
        <f>SUM(D142:D145)</f>
      </c>
      <c r="E146" s="1368">
        <f>SUM(E142:E145)</f>
      </c>
      <c r="F146" s="1368">
        <f>SUM(F142:F145)</f>
      </c>
      <c r="G146" s="1368">
        <f>SUM(G142:G145)</f>
      </c>
      <c r="H146" s="1368">
        <f>SUM(H142:H145)</f>
      </c>
      <c r="I146" s="1370">
        <f>SUM(I142:I145)</f>
      </c>
      <c r="J146" s="1370">
        <f t="shared" si="5"/>
      </c>
      <c r="K146" s="1370">
        <f t="shared" si="36"/>
      </c>
      <c r="L146" s="1371">
        <f t="shared" si="67"/>
      </c>
      <c r="M146" s="1370">
        <f t="shared" si="98"/>
      </c>
      <c r="N146" s="1370">
        <f t="shared" si="129"/>
      </c>
      <c r="O146" s="1372">
        <f t="shared" si="160"/>
      </c>
      <c r="P146" s="1372">
        <f t="shared" si="191"/>
      </c>
      <c r="Q146" s="1372">
        <f t="shared" si="222"/>
      </c>
      <c r="R146" s="1372">
        <f t="shared" si="384"/>
      </c>
      <c r="S146" s="1373">
        <f t="shared" si="415"/>
      </c>
      <c r="T146" s="1372">
        <f>AVERAGE(T142:T145)</f>
      </c>
      <c r="U146" s="1374">
        <f>AVERAGE(U142:U145)</f>
      </c>
      <c r="V146" s="1378">
        <f t="shared" si="446"/>
      </c>
      <c r="W146" s="1368">
        <f>SUM(W142:W145)</f>
      </c>
      <c r="X146" s="1368">
        <f>SUM(X142:X145)</f>
      </c>
      <c r="Y146" s="1368">
        <f>SUM(Y142:Y145)</f>
      </c>
      <c r="Z146" s="1368">
        <f>SUM(Z142:Z145)</f>
      </c>
      <c r="AA146" s="1368">
        <f>SUM(AA142:AA145)</f>
      </c>
      <c r="AB146" s="1368">
        <f>SUM(AB142:AB145)</f>
      </c>
      <c r="AC146" s="1368">
        <f>SUM(AC142:AC145)</f>
      </c>
      <c r="AD146" s="1368">
        <f>SUM(AD142:AD145)</f>
      </c>
      <c r="AE146" s="1370">
        <f t="shared" si="479"/>
      </c>
      <c r="AF146" s="1375">
        <f t="shared" si="510"/>
      </c>
      <c r="AG146" s="1376"/>
      <c r="AH146" s="1376"/>
      <c r="AI146" s="1373">
        <f>SUM(AI142:AI145)</f>
      </c>
    </row>
    <row customHeight="true" ht="18.452380952380953" r="147">
      <c r="A147" s="1342"/>
      <c r="B147" s="1343" t="s">
        <v>859</v>
      </c>
      <c r="C147" s="1343" t="s">
        <v>857</v>
      </c>
      <c r="D147" s="1345">
        <f t="shared" ref="D147:D149" si="260">E147+F147</f>
      </c>
      <c r="E147" s="1361">
        <v>1039.58</v>
      </c>
      <c r="F147" s="1361">
        <v>2001.24</v>
      </c>
      <c r="G147" s="1361">
        <v>2</v>
      </c>
      <c r="H147" s="1361">
        <v>2</v>
      </c>
      <c r="I147" s="1348">
        <v>3642.209999999999</v>
      </c>
      <c r="J147" s="1348">
        <f t="shared" si="5"/>
      </c>
      <c r="K147" s="1348">
        <f t="shared" si="36"/>
      </c>
      <c r="L147" s="1348">
        <f t="shared" si="67"/>
      </c>
      <c r="M147" s="1348">
        <f t="shared" si="98"/>
      </c>
      <c r="N147" s="1349">
        <f t="shared" si="129"/>
      </c>
      <c r="O147" s="1350">
        <f t="shared" si="160"/>
      </c>
      <c r="P147" s="1350">
        <f t="shared" si="191"/>
      </c>
      <c r="Q147" s="1350">
        <f t="shared" si="222"/>
      </c>
      <c r="R147" s="1350">
        <f t="shared" si="384"/>
      </c>
      <c r="S147" s="1351">
        <f t="shared" si="415"/>
      </c>
      <c r="T147" s="1352">
        <v>0.0331</v>
      </c>
      <c r="U147" s="1353">
        <v>54</v>
      </c>
      <c r="V147" s="1349">
        <f t="shared" si="446"/>
      </c>
      <c r="W147" s="1353">
        <v>30290</v>
      </c>
      <c r="X147" s="1353">
        <v>505</v>
      </c>
      <c r="Y147" s="1353">
        <v>147</v>
      </c>
      <c r="Z147" s="1353">
        <v>519</v>
      </c>
      <c r="AA147" s="1353">
        <v>45</v>
      </c>
      <c r="AB147" s="1353">
        <v>3</v>
      </c>
      <c r="AC147" s="1353">
        <v>2</v>
      </c>
      <c r="AD147" s="1353">
        <v>59</v>
      </c>
      <c r="AE147" s="1355">
        <f t="shared" si="479"/>
      </c>
      <c r="AF147" s="1349">
        <f t="shared" si="510"/>
      </c>
      <c r="AG147" s="1356" t="s">
        <v>846</v>
      </c>
      <c r="AH147" s="1357" t="s">
        <v>862</v>
      </c>
      <c r="AI147" s="1357">
        <v>16</v>
      </c>
    </row>
    <row customHeight="true" ht="18.452380952380953" r="148">
      <c r="A148" s="1342"/>
      <c r="B148" s="1343" t="s">
        <v>859</v>
      </c>
      <c r="C148" s="1343" t="s">
        <v>858</v>
      </c>
      <c r="D148" s="1345">
        <f t="shared" si="260"/>
      </c>
      <c r="E148" s="1361">
        <v>6.93</v>
      </c>
      <c r="F148" s="1361">
        <v>1993.58</v>
      </c>
      <c r="G148" s="1361">
        <v>1</v>
      </c>
      <c r="H148" s="1361">
        <v>1</v>
      </c>
      <c r="I148" s="1348">
        <v>1351.3499999999985</v>
      </c>
      <c r="J148" s="1348">
        <f t="shared" si="5"/>
      </c>
      <c r="K148" s="1348">
        <f t="shared" si="36"/>
      </c>
      <c r="L148" s="1348">
        <f t="shared" si="67"/>
      </c>
      <c r="M148" s="1348">
        <f t="shared" si="98"/>
      </c>
      <c r="N148" s="1349">
        <f t="shared" si="129"/>
      </c>
      <c r="O148" s="1350">
        <f t="shared" si="160"/>
      </c>
      <c r="P148" s="1350">
        <f t="shared" si="191"/>
      </c>
      <c r="Q148" s="1350">
        <f t="shared" si="222"/>
      </c>
      <c r="R148" s="1350">
        <f t="shared" si="384"/>
      </c>
      <c r="S148" s="1351">
        <f t="shared" si="415"/>
      </c>
      <c r="T148" s="1352">
        <v>0.2304</v>
      </c>
      <c r="U148" s="1353">
        <v>55</v>
      </c>
      <c r="V148" s="1349">
        <f t="shared" si="446"/>
      </c>
      <c r="W148" s="1353">
        <v>20120</v>
      </c>
      <c r="X148" s="1353">
        <v>272</v>
      </c>
      <c r="Y148" s="1353">
        <v>129</v>
      </c>
      <c r="Z148" s="1353">
        <v>284</v>
      </c>
      <c r="AA148" s="1353">
        <v>41</v>
      </c>
      <c r="AB148" s="1353">
        <v>2</v>
      </c>
      <c r="AC148" s="1353">
        <v>2</v>
      </c>
      <c r="AD148" s="1353">
        <v>47</v>
      </c>
      <c r="AE148" s="1355">
        <f t="shared" si="479"/>
      </c>
      <c r="AF148" s="1349">
        <f t="shared" si="510"/>
      </c>
      <c r="AG148" s="1356" t="s">
        <v>846</v>
      </c>
      <c r="AH148" s="1357" t="s">
        <v>862</v>
      </c>
      <c r="AI148" s="1357">
        <v>23</v>
      </c>
    </row>
    <row customHeight="true" ht="18.452380952380953" r="149">
      <c r="A149" s="1342"/>
      <c r="B149" s="1343" t="s">
        <v>859</v>
      </c>
      <c r="C149" s="1343" t="s">
        <v>860</v>
      </c>
      <c r="D149" s="1345">
        <f t="shared" si="260"/>
      </c>
      <c r="E149" s="1361">
        <v>897.25</v>
      </c>
      <c r="F149" s="1361">
        <v>1812.04</v>
      </c>
      <c r="G149" s="1361">
        <v>4</v>
      </c>
      <c r="H149" s="1361">
        <v>3</v>
      </c>
      <c r="I149" s="1348">
        <v>7052.540000000001</v>
      </c>
      <c r="J149" s="1348">
        <f t="shared" si="5"/>
      </c>
      <c r="K149" s="1348">
        <f t="shared" si="36"/>
      </c>
      <c r="L149" s="1348">
        <f t="shared" si="67"/>
      </c>
      <c r="M149" s="1348">
        <f t="shared" si="98"/>
      </c>
      <c r="N149" s="1349">
        <f t="shared" si="129"/>
      </c>
      <c r="O149" s="1350">
        <f t="shared" si="160"/>
      </c>
      <c r="P149" s="1350">
        <f t="shared" si="191"/>
      </c>
      <c r="Q149" s="1350">
        <f t="shared" si="222"/>
      </c>
      <c r="R149" s="1350">
        <f t="shared" si="384"/>
      </c>
      <c r="S149" s="1351">
        <f t="shared" si="415"/>
      </c>
      <c r="T149" s="1352">
        <v>0.0204</v>
      </c>
      <c r="U149" s="1353">
        <v>54</v>
      </c>
      <c r="V149" s="1349">
        <f t="shared" si="446"/>
      </c>
      <c r="W149" s="1353">
        <v>23860</v>
      </c>
      <c r="X149" s="1353">
        <v>622</v>
      </c>
      <c r="Y149" s="1353">
        <v>109</v>
      </c>
      <c r="Z149" s="1353">
        <v>634</v>
      </c>
      <c r="AA149" s="1353">
        <v>62</v>
      </c>
      <c r="AB149" s="1353">
        <v>4</v>
      </c>
      <c r="AC149" s="1353">
        <v>0</v>
      </c>
      <c r="AD149" s="1353">
        <v>25</v>
      </c>
      <c r="AE149" s="1355">
        <f t="shared" si="479"/>
      </c>
      <c r="AF149" s="1349">
        <f t="shared" si="510"/>
      </c>
      <c r="AG149" s="1357" t="s">
        <v>861</v>
      </c>
      <c r="AH149" s="1357" t="s">
        <v>847</v>
      </c>
      <c r="AI149" s="1357">
        <v>34</v>
      </c>
    </row>
    <row customHeight="true" ht="18.452380952380953" r="150">
      <c r="A150" s="1342"/>
      <c r="B150" s="1367" t="s">
        <v>852</v>
      </c>
      <c r="C150" s="1367"/>
      <c r="D150" s="1368">
        <f>SUM(D147:D149)</f>
      </c>
      <c r="E150" s="1368">
        <f>SUM(E147:E149)</f>
      </c>
      <c r="F150" s="1368">
        <f>SUM(F147:F149)</f>
      </c>
      <c r="G150" s="1368">
        <f>SUM(G147:G149)</f>
      </c>
      <c r="H150" s="1368">
        <f>SUM(H147:H149)</f>
      </c>
      <c r="I150" s="1368">
        <f>SUM(I147:I149)</f>
      </c>
      <c r="J150" s="1370">
        <f t="shared" si="5"/>
      </c>
      <c r="K150" s="1370">
        <f t="shared" si="36"/>
      </c>
      <c r="L150" s="1371">
        <f t="shared" si="67"/>
      </c>
      <c r="M150" s="1370">
        <f t="shared" si="98"/>
      </c>
      <c r="N150" s="1370">
        <f t="shared" si="129"/>
      </c>
      <c r="O150" s="1372">
        <f t="shared" si="160"/>
      </c>
      <c r="P150" s="1372">
        <f t="shared" si="191"/>
      </c>
      <c r="Q150" s="1372">
        <f t="shared" si="222"/>
      </c>
      <c r="R150" s="1372">
        <f t="shared" si="384"/>
      </c>
      <c r="S150" s="1373">
        <f t="shared" si="415"/>
      </c>
      <c r="T150" s="1372">
        <f>AVERAGE(T147:T149)</f>
      </c>
      <c r="U150" s="1374">
        <f>AVERAGE(U147:U149)</f>
      </c>
      <c r="V150" s="1378">
        <f t="shared" si="446"/>
      </c>
      <c r="W150" s="1368">
        <f>SUM(W147:W149)</f>
      </c>
      <c r="X150" s="1368">
        <f>SUM(X147:X149)</f>
      </c>
      <c r="Y150" s="1368">
        <f>SUM(Y147:Y149)</f>
      </c>
      <c r="Z150" s="1368">
        <f>SUM(Z147:Z149)</f>
      </c>
      <c r="AA150" s="1368">
        <f>SUM(AA147:AA149)</f>
      </c>
      <c r="AB150" s="1368">
        <f>SUM(AB147:AB149)</f>
      </c>
      <c r="AC150" s="1368">
        <f>SUM(AC147:AC149)</f>
      </c>
      <c r="AD150" s="1368">
        <f>SUM(AD147:AD149)</f>
      </c>
      <c r="AE150" s="1370">
        <f t="shared" si="479"/>
      </c>
      <c r="AF150" s="1375">
        <f t="shared" si="510"/>
      </c>
      <c r="AG150" s="1376"/>
      <c r="AH150" s="1376"/>
      <c r="AI150" s="1368">
        <f>SUM(AI147:AI149)</f>
      </c>
    </row>
    <row customHeight="true" ht="18.452380952380953" r="151">
      <c r="A151" s="1342"/>
      <c r="B151" s="1343" t="s">
        <v>853</v>
      </c>
      <c r="C151" s="1343" t="s">
        <v>863</v>
      </c>
      <c r="D151" s="1345">
        <f t="shared" ref="D151:D155" si="261">E151+F151</f>
      </c>
      <c r="E151" s="1360">
        <v>1326.51</v>
      </c>
      <c r="F151" s="1360">
        <v>2129.52</v>
      </c>
      <c r="G151" s="1379">
        <v>7</v>
      </c>
      <c r="H151" s="1379">
        <v>7</v>
      </c>
      <c r="I151" s="1348">
        <v>16653.799999999996</v>
      </c>
      <c r="J151" s="1348">
        <f t="shared" si="5"/>
      </c>
      <c r="K151" s="1348">
        <f t="shared" si="36"/>
      </c>
      <c r="L151" s="1348">
        <f t="shared" si="67"/>
      </c>
      <c r="M151" s="1348">
        <f t="shared" si="98"/>
      </c>
      <c r="N151" s="1349">
        <f t="shared" si="129"/>
      </c>
      <c r="O151" s="1350">
        <f t="shared" si="160"/>
      </c>
      <c r="P151" s="1350">
        <f t="shared" si="191"/>
      </c>
      <c r="Q151" s="1350">
        <f t="shared" si="222"/>
      </c>
      <c r="R151" s="1350">
        <f t="shared" si="384"/>
      </c>
      <c r="S151" s="1351">
        <f t="shared" si="415"/>
      </c>
      <c r="T151" s="1352">
        <v>0.037</v>
      </c>
      <c r="U151" s="1353">
        <v>56</v>
      </c>
      <c r="V151" s="1349">
        <f t="shared" si="446"/>
      </c>
      <c r="W151" s="1353">
        <v>28162</v>
      </c>
      <c r="X151" s="1353">
        <v>784</v>
      </c>
      <c r="Y151" s="1353">
        <v>178</v>
      </c>
      <c r="Z151" s="1353">
        <v>819</v>
      </c>
      <c r="AA151" s="1353">
        <v>92</v>
      </c>
      <c r="AB151" s="1353">
        <v>7</v>
      </c>
      <c r="AC151" s="1353">
        <v>5</v>
      </c>
      <c r="AD151" s="1353">
        <v>33</v>
      </c>
      <c r="AE151" s="1355">
        <f t="shared" si="479"/>
      </c>
      <c r="AF151" s="1349">
        <f t="shared" si="510"/>
      </c>
      <c r="AG151" s="1357" t="s">
        <v>861</v>
      </c>
      <c r="AH151" s="1357" t="s">
        <v>847</v>
      </c>
      <c r="AI151" s="1357">
        <v>26</v>
      </c>
    </row>
    <row customHeight="true" ht="18.452380952380953" r="152">
      <c r="A152" s="1342"/>
      <c r="B152" s="1343" t="s">
        <v>853</v>
      </c>
      <c r="C152" s="1343" t="s">
        <v>864</v>
      </c>
      <c r="D152" s="1345">
        <f t="shared" si="261"/>
      </c>
      <c r="E152" s="1360">
        <v>1056.28</v>
      </c>
      <c r="F152" s="1360">
        <v>2034.06</v>
      </c>
      <c r="G152" s="1379">
        <v>2</v>
      </c>
      <c r="H152" s="1379">
        <v>2</v>
      </c>
      <c r="I152" s="1348">
        <v>5656.369999999995</v>
      </c>
      <c r="J152" s="1348">
        <f t="shared" si="5"/>
      </c>
      <c r="K152" s="1348">
        <f t="shared" si="36"/>
      </c>
      <c r="L152" s="1348">
        <f t="shared" si="67"/>
      </c>
      <c r="M152" s="1348">
        <f t="shared" si="98"/>
      </c>
      <c r="N152" s="1349">
        <f t="shared" si="129"/>
      </c>
      <c r="O152" s="1350">
        <f t="shared" si="160"/>
      </c>
      <c r="P152" s="1350">
        <f t="shared" si="191"/>
      </c>
      <c r="Q152" s="1350">
        <f t="shared" si="222"/>
      </c>
      <c r="R152" s="1350">
        <f t="shared" si="384"/>
      </c>
      <c r="S152" s="1351">
        <f t="shared" si="415"/>
      </c>
      <c r="T152" s="1352">
        <v>0.0308</v>
      </c>
      <c r="U152" s="1353">
        <v>57</v>
      </c>
      <c r="V152" s="1349">
        <f t="shared" si="446"/>
      </c>
      <c r="W152" s="1353">
        <v>26145</v>
      </c>
      <c r="X152" s="1353">
        <v>549</v>
      </c>
      <c r="Y152" s="1353">
        <v>138</v>
      </c>
      <c r="Z152" s="1353">
        <v>573</v>
      </c>
      <c r="AA152" s="1353">
        <v>80</v>
      </c>
      <c r="AB152" s="1353">
        <v>9</v>
      </c>
      <c r="AC152" s="1353">
        <v>1</v>
      </c>
      <c r="AD152" s="1353">
        <v>37</v>
      </c>
      <c r="AE152" s="1355">
        <f t="shared" si="479"/>
      </c>
      <c r="AF152" s="1349">
        <f t="shared" si="510"/>
      </c>
      <c r="AG152" s="1357" t="s">
        <v>861</v>
      </c>
      <c r="AH152" s="1357" t="s">
        <v>847</v>
      </c>
      <c r="AI152" s="1357">
        <v>31</v>
      </c>
    </row>
    <row customHeight="true" ht="18.452380952380953" r="153">
      <c r="A153" s="1342"/>
      <c r="B153" s="1343" t="s">
        <v>853</v>
      </c>
      <c r="C153" s="1343" t="s">
        <v>866</v>
      </c>
      <c r="D153" s="1345">
        <f t="shared" si="261"/>
      </c>
      <c r="E153" s="1360">
        <v>942.18</v>
      </c>
      <c r="F153" s="1360">
        <v>2003.17</v>
      </c>
      <c r="G153" s="1379">
        <v>2</v>
      </c>
      <c r="H153" s="1379">
        <v>1</v>
      </c>
      <c r="I153" s="1348">
        <v>4543.119999999995</v>
      </c>
      <c r="J153" s="1348">
        <f t="shared" si="5"/>
      </c>
      <c r="K153" s="1348">
        <f t="shared" si="36"/>
      </c>
      <c r="L153" s="1348">
        <f t="shared" si="67"/>
      </c>
      <c r="M153" s="1348">
        <f t="shared" si="98"/>
      </c>
      <c r="N153" s="1349">
        <f t="shared" si="129"/>
      </c>
      <c r="O153" s="1350">
        <f t="shared" si="160"/>
      </c>
      <c r="P153" s="1350">
        <f t="shared" si="191"/>
      </c>
      <c r="Q153" s="1350">
        <f t="shared" si="222"/>
      </c>
      <c r="R153" s="1350">
        <f t="shared" si="384"/>
      </c>
      <c r="S153" s="1351">
        <f t="shared" si="415"/>
      </c>
      <c r="T153" s="1352">
        <v>0.0275</v>
      </c>
      <c r="U153" s="1353">
        <v>56</v>
      </c>
      <c r="V153" s="1349">
        <f t="shared" si="446"/>
      </c>
      <c r="W153" s="1353">
        <v>25039</v>
      </c>
      <c r="X153" s="1353">
        <v>517</v>
      </c>
      <c r="Y153" s="1353">
        <v>123</v>
      </c>
      <c r="Z153" s="1353">
        <v>540</v>
      </c>
      <c r="AA153" s="1353">
        <v>108</v>
      </c>
      <c r="AB153" s="1353">
        <v>3</v>
      </c>
      <c r="AC153" s="1353">
        <v>1</v>
      </c>
      <c r="AD153" s="1353">
        <v>30</v>
      </c>
      <c r="AE153" s="1355">
        <f t="shared" si="479"/>
      </c>
      <c r="AF153" s="1349">
        <f t="shared" si="510"/>
      </c>
      <c r="AG153" s="1357" t="s">
        <v>861</v>
      </c>
      <c r="AH153" s="1357" t="s">
        <v>847</v>
      </c>
      <c r="AI153" s="1357">
        <v>29</v>
      </c>
    </row>
    <row customHeight="true" ht="18.452380952380953" r="154">
      <c r="A154" s="1342"/>
      <c r="B154" s="1343" t="s">
        <v>853</v>
      </c>
      <c r="C154" s="1343" t="s">
        <v>867</v>
      </c>
      <c r="D154" s="1345">
        <f t="shared" si="261"/>
      </c>
      <c r="E154" s="1360">
        <v>1000.14</v>
      </c>
      <c r="F154" s="1360">
        <v>1964.47</v>
      </c>
      <c r="G154" s="1379">
        <v>5</v>
      </c>
      <c r="H154" s="1379">
        <v>4</v>
      </c>
      <c r="I154" s="1348">
        <v>9324.330000000016</v>
      </c>
      <c r="J154" s="1348">
        <f t="shared" si="5"/>
      </c>
      <c r="K154" s="1348">
        <f t="shared" si="36"/>
      </c>
      <c r="L154" s="1348">
        <f t="shared" si="67"/>
      </c>
      <c r="M154" s="1348">
        <f t="shared" si="98"/>
      </c>
      <c r="N154" s="1349">
        <f t="shared" si="129"/>
      </c>
      <c r="O154" s="1350">
        <f t="shared" si="160"/>
      </c>
      <c r="P154" s="1350">
        <f t="shared" si="191"/>
      </c>
      <c r="Q154" s="1350">
        <f t="shared" si="222"/>
      </c>
      <c r="R154" s="1350">
        <f t="shared" si="384"/>
      </c>
      <c r="S154" s="1351">
        <f t="shared" si="415"/>
      </c>
      <c r="T154" s="1352">
        <v>0.031</v>
      </c>
      <c r="U154" s="1353">
        <v>58</v>
      </c>
      <c r="V154" s="1349">
        <f t="shared" si="446"/>
      </c>
      <c r="W154" s="1353">
        <v>22944</v>
      </c>
      <c r="X154" s="1353">
        <v>493</v>
      </c>
      <c r="Y154" s="1353">
        <v>144</v>
      </c>
      <c r="Z154" s="1353">
        <v>533</v>
      </c>
      <c r="AA154" s="1353">
        <v>122</v>
      </c>
      <c r="AB154" s="1353">
        <v>2</v>
      </c>
      <c r="AC154" s="1353">
        <v>1</v>
      </c>
      <c r="AD154" s="1353">
        <v>30</v>
      </c>
      <c r="AE154" s="1355">
        <f t="shared" si="479"/>
      </c>
      <c r="AF154" s="1349">
        <f t="shared" si="510"/>
      </c>
      <c r="AG154" s="1357" t="s">
        <v>861</v>
      </c>
      <c r="AH154" s="1357" t="s">
        <v>847</v>
      </c>
      <c r="AI154" s="1357">
        <v>31</v>
      </c>
    </row>
    <row customHeight="true" ht="18.452380952380953" r="155">
      <c r="A155" s="1342"/>
      <c r="B155" s="1343" t="s">
        <v>853</v>
      </c>
      <c r="C155" s="1344" t="s">
        <v>868</v>
      </c>
      <c r="D155" s="1345">
        <f t="shared" si="261"/>
      </c>
      <c r="E155" s="1360">
        <v>906.51</v>
      </c>
      <c r="F155" s="1360">
        <v>2081.14</v>
      </c>
      <c r="G155" s="1361">
        <v>9</v>
      </c>
      <c r="H155" s="1361">
        <v>8</v>
      </c>
      <c r="I155" s="1388">
        <v>19644.179999999993</v>
      </c>
      <c r="J155" s="1348">
        <f t="shared" si="5"/>
      </c>
      <c r="K155" s="1348">
        <f t="shared" si="36"/>
      </c>
      <c r="L155" s="1348">
        <f t="shared" si="67"/>
      </c>
      <c r="M155" s="1348">
        <f t="shared" si="98"/>
      </c>
      <c r="N155" s="1349">
        <f t="shared" si="129"/>
      </c>
      <c r="O155" s="1350">
        <f t="shared" si="160"/>
      </c>
      <c r="P155" s="1350">
        <f t="shared" si="191"/>
      </c>
      <c r="Q155" s="1350">
        <f t="shared" si="222"/>
      </c>
      <c r="R155" s="1350">
        <f t="shared" si="384"/>
      </c>
      <c r="S155" s="1351">
        <f t="shared" si="415"/>
      </c>
      <c r="T155" s="1352">
        <v>0.0499</v>
      </c>
      <c r="U155" s="1353">
        <v>61</v>
      </c>
      <c r="V155" s="1349">
        <f t="shared" si="446"/>
      </c>
      <c r="W155" s="1353">
        <v>18941</v>
      </c>
      <c r="X155" s="1353">
        <v>363</v>
      </c>
      <c r="Y155" s="1353">
        <v>139</v>
      </c>
      <c r="Z155" s="1353">
        <v>381</v>
      </c>
      <c r="AA155" s="1353">
        <v>117</v>
      </c>
      <c r="AB155" s="1353">
        <v>5</v>
      </c>
      <c r="AC155" s="1353">
        <v>2</v>
      </c>
      <c r="AD155" s="1353">
        <v>26</v>
      </c>
      <c r="AE155" s="1355">
        <f t="shared" si="479"/>
      </c>
      <c r="AF155" s="1349">
        <f t="shared" si="510"/>
      </c>
      <c r="AG155" s="1357" t="s">
        <v>861</v>
      </c>
      <c r="AH155" s="1357" t="s">
        <v>847</v>
      </c>
      <c r="AI155" s="1357">
        <v>25</v>
      </c>
    </row>
    <row customHeight="true" ht="18.452380952380953" r="156">
      <c r="A156" s="1342"/>
      <c r="B156" s="1367" t="s">
        <v>852</v>
      </c>
      <c r="C156" s="1367"/>
      <c r="D156" s="1368">
        <f>SUM(D151:D155)</f>
      </c>
      <c r="E156" s="1368">
        <f>SUM(E151:E155)</f>
      </c>
      <c r="F156" s="1368">
        <f>SUM(F151:F155)</f>
      </c>
      <c r="G156" s="1368">
        <f>SUM(G151:G155)</f>
      </c>
      <c r="H156" s="1368">
        <f>SUM(H151:H155)</f>
      </c>
      <c r="I156" s="1368">
        <f>SUM(I151:I155)</f>
      </c>
      <c r="J156" s="1370">
        <f t="shared" si="5"/>
      </c>
      <c r="K156" s="1370">
        <f t="shared" si="36"/>
      </c>
      <c r="L156" s="1371">
        <f t="shared" si="67"/>
      </c>
      <c r="M156" s="1370">
        <f t="shared" si="98"/>
      </c>
      <c r="N156" s="1370">
        <f t="shared" si="129"/>
      </c>
      <c r="O156" s="1372">
        <f t="shared" si="160"/>
      </c>
      <c r="P156" s="1372">
        <f t="shared" si="191"/>
      </c>
      <c r="Q156" s="1372">
        <f t="shared" si="222"/>
      </c>
      <c r="R156" s="1372">
        <f t="shared" si="384"/>
      </c>
      <c r="S156" s="1373">
        <f t="shared" si="415"/>
      </c>
      <c r="T156" s="1372">
        <f>AVERAGE(T151:T155)</f>
      </c>
      <c r="U156" s="1374">
        <f>AVERAGE(U151:U155)</f>
      </c>
      <c r="V156" s="1378">
        <f t="shared" si="446"/>
      </c>
      <c r="W156" s="1368">
        <f>SUM(W151:W155)</f>
      </c>
      <c r="X156" s="1368">
        <f>SUM(X151:X155)</f>
      </c>
      <c r="Y156" s="1368">
        <f>SUM(Y151:Y155)</f>
      </c>
      <c r="Z156" s="1368">
        <f>SUM(Z151:Z155)</f>
      </c>
      <c r="AA156" s="1368">
        <f>SUM(AA151:AA155)</f>
      </c>
      <c r="AB156" s="1368">
        <f>SUM(AB151:AB155)</f>
      </c>
      <c r="AC156" s="1368">
        <f>SUM(AC151:AC155)</f>
      </c>
      <c r="AD156" s="1368">
        <f>SUM(AD151:AD155)</f>
      </c>
      <c r="AE156" s="1370">
        <f t="shared" si="479"/>
      </c>
      <c r="AF156" s="1375">
        <f t="shared" si="510"/>
      </c>
      <c r="AG156" s="1376"/>
      <c r="AH156" s="1376"/>
      <c r="AI156" s="1368">
        <f>SUM(AI151:AI155)</f>
      </c>
    </row>
    <row customHeight="true" ht="18.452380952380953" r="157">
      <c r="A157" s="1342"/>
      <c r="B157" s="1343" t="s">
        <v>844</v>
      </c>
      <c r="C157" s="1343" t="s">
        <v>869</v>
      </c>
      <c r="D157" s="1345">
        <f t="shared" ref="D157:D160" si="262">E157+F157</f>
      </c>
      <c r="E157" s="1360">
        <v>1293.35</v>
      </c>
      <c r="F157" s="1360">
        <v>1896.79</v>
      </c>
      <c r="G157" s="1379">
        <v>2</v>
      </c>
      <c r="H157" s="1379">
        <v>1</v>
      </c>
      <c r="I157" s="1388">
        <v>4459.459999999992</v>
      </c>
      <c r="J157" s="1348">
        <f t="shared" si="5"/>
      </c>
      <c r="K157" s="1348">
        <f t="shared" si="36"/>
      </c>
      <c r="L157" s="1348">
        <f t="shared" si="67"/>
      </c>
      <c r="M157" s="1348">
        <f t="shared" si="98"/>
      </c>
      <c r="N157" s="1349">
        <f t="shared" si="129"/>
      </c>
      <c r="O157" s="1350">
        <f t="shared" si="160"/>
      </c>
      <c r="P157" s="1350">
        <f t="shared" si="191"/>
      </c>
      <c r="Q157" s="1350">
        <f t="shared" si="222"/>
      </c>
      <c r="R157" s="1350">
        <f t="shared" si="384"/>
      </c>
      <c r="S157" s="1351">
        <f t="shared" si="415"/>
      </c>
      <c r="T157" s="1352">
        <v>0.0186</v>
      </c>
      <c r="U157" s="1353">
        <v>61</v>
      </c>
      <c r="V157" s="1349">
        <f t="shared" si="446"/>
      </c>
      <c r="W157" s="1353">
        <v>31224</v>
      </c>
      <c r="X157" s="1353">
        <v>714</v>
      </c>
      <c r="Y157" s="1353">
        <v>176</v>
      </c>
      <c r="Z157" s="1353">
        <v>743</v>
      </c>
      <c r="AA157" s="1353">
        <v>63</v>
      </c>
      <c r="AB157" s="1353">
        <v>8</v>
      </c>
      <c r="AC157" s="1353">
        <v>5</v>
      </c>
      <c r="AD157" s="1353">
        <v>26</v>
      </c>
      <c r="AE157" s="1355">
        <f t="shared" si="479"/>
      </c>
      <c r="AF157" s="1349">
        <f t="shared" si="510"/>
      </c>
      <c r="AG157" s="1357" t="s">
        <v>861</v>
      </c>
      <c r="AH157" s="1357" t="s">
        <v>847</v>
      </c>
      <c r="AI157" s="1357">
        <v>23</v>
      </c>
    </row>
    <row customHeight="true" ht="18.452380952380953" r="158">
      <c r="A158" s="1342"/>
      <c r="B158" s="1343" t="s">
        <v>844</v>
      </c>
      <c r="C158" s="1343" t="s">
        <v>870</v>
      </c>
      <c r="D158" s="1345">
        <f t="shared" si="262"/>
      </c>
      <c r="E158" s="1360">
        <v>1121.33</v>
      </c>
      <c r="F158" s="1360">
        <v>1645.56</v>
      </c>
      <c r="G158" s="1379">
        <v>5</v>
      </c>
      <c r="H158" s="1379">
        <v>5</v>
      </c>
      <c r="I158" s="1348">
        <v>9877.73000000001</v>
      </c>
      <c r="J158" s="1348">
        <f t="shared" si="5"/>
      </c>
      <c r="K158" s="1348">
        <f t="shared" si="36"/>
      </c>
      <c r="L158" s="1348">
        <f t="shared" si="67"/>
      </c>
      <c r="M158" s="1348">
        <f t="shared" si="98"/>
      </c>
      <c r="N158" s="1349">
        <f t="shared" si="129"/>
      </c>
      <c r="O158" s="1350">
        <f t="shared" si="160"/>
      </c>
      <c r="P158" s="1350">
        <f t="shared" si="191"/>
      </c>
      <c r="Q158" s="1350">
        <f t="shared" si="222"/>
      </c>
      <c r="R158" s="1350">
        <f t="shared" si="384"/>
      </c>
      <c r="S158" s="1351">
        <f t="shared" si="415"/>
      </c>
      <c r="T158" s="1352">
        <v>0.0172</v>
      </c>
      <c r="U158" s="1353">
        <v>62</v>
      </c>
      <c r="V158" s="1349">
        <f t="shared" si="446"/>
      </c>
      <c r="W158" s="1353">
        <v>26089</v>
      </c>
      <c r="X158" s="1353">
        <v>505</v>
      </c>
      <c r="Y158" s="1353">
        <v>135</v>
      </c>
      <c r="Z158" s="1353">
        <v>521</v>
      </c>
      <c r="AA158" s="1353">
        <v>67</v>
      </c>
      <c r="AB158" s="1353">
        <v>7</v>
      </c>
      <c r="AC158" s="1353">
        <v>1</v>
      </c>
      <c r="AD158" s="1353">
        <v>21</v>
      </c>
      <c r="AE158" s="1355">
        <f t="shared" si="479"/>
      </c>
      <c r="AF158" s="1349">
        <f t="shared" si="510"/>
      </c>
      <c r="AG158" s="1357" t="s">
        <v>861</v>
      </c>
      <c r="AH158" s="1357" t="s">
        <v>847</v>
      </c>
      <c r="AI158" s="1357">
        <v>15</v>
      </c>
    </row>
    <row customHeight="true" ht="18.452380952380953" r="159">
      <c r="A159" s="1342"/>
      <c r="B159" s="1343" t="s">
        <v>844</v>
      </c>
      <c r="C159" s="1343" t="s">
        <v>877</v>
      </c>
      <c r="D159" s="1345">
        <f t="shared" si="262"/>
      </c>
      <c r="E159" s="1360">
        <v>1215.39</v>
      </c>
      <c r="F159" s="1360">
        <v>1500</v>
      </c>
      <c r="G159" s="1379">
        <v>6</v>
      </c>
      <c r="H159" s="1379">
        <v>5</v>
      </c>
      <c r="I159" s="1348">
        <v>12869.300000000017</v>
      </c>
      <c r="J159" s="1348">
        <f t="shared" si="5"/>
      </c>
      <c r="K159" s="1348">
        <f t="shared" si="36"/>
      </c>
      <c r="L159" s="1348">
        <f t="shared" si="67"/>
      </c>
      <c r="M159" s="1348">
        <f t="shared" si="98"/>
      </c>
      <c r="N159" s="1349">
        <f t="shared" si="129"/>
      </c>
      <c r="O159" s="1350">
        <f t="shared" si="160"/>
      </c>
      <c r="P159" s="1350">
        <f t="shared" si="191"/>
      </c>
      <c r="Q159" s="1350">
        <f t="shared" si="222"/>
      </c>
      <c r="R159" s="1350">
        <f t="shared" si="384"/>
      </c>
      <c r="S159" s="1351">
        <f t="shared" si="415"/>
      </c>
      <c r="T159" s="1352">
        <v>0.0168</v>
      </c>
      <c r="U159" s="1353">
        <v>61</v>
      </c>
      <c r="V159" s="1349">
        <f t="shared" si="446"/>
      </c>
      <c r="W159" s="1353">
        <v>31765</v>
      </c>
      <c r="X159" s="1353">
        <v>902</v>
      </c>
      <c r="Y159" s="1353">
        <v>137</v>
      </c>
      <c r="Z159" s="1353">
        <v>952</v>
      </c>
      <c r="AA159" s="1353">
        <v>90</v>
      </c>
      <c r="AB159" s="1353">
        <v>6</v>
      </c>
      <c r="AC159" s="1353">
        <v>2</v>
      </c>
      <c r="AD159" s="1353">
        <v>46</v>
      </c>
      <c r="AE159" s="1355">
        <f t="shared" si="479"/>
      </c>
      <c r="AF159" s="1349">
        <f t="shared" si="510"/>
      </c>
      <c r="AG159" s="1357" t="s">
        <v>861</v>
      </c>
      <c r="AH159" s="1357" t="s">
        <v>847</v>
      </c>
      <c r="AI159" s="1357">
        <v>31</v>
      </c>
    </row>
    <row customHeight="true" ht="18.452380952380953" r="160">
      <c r="A160" s="1342"/>
      <c r="B160" s="1343" t="s">
        <v>844</v>
      </c>
      <c r="C160" s="1343" t="s">
        <v>878</v>
      </c>
      <c r="D160" s="1345">
        <f t="shared" si="262"/>
      </c>
      <c r="E160" s="1360">
        <v>431.94</v>
      </c>
      <c r="F160" s="1360">
        <v>1142.48</v>
      </c>
      <c r="G160" s="1379">
        <v>1</v>
      </c>
      <c r="H160" s="1379">
        <v>0</v>
      </c>
      <c r="I160" s="1348">
        <v>1435.0099999999802</v>
      </c>
      <c r="J160" s="1348">
        <f t="shared" si="5"/>
      </c>
      <c r="K160" s="1348">
        <f t="shared" si="36"/>
      </c>
      <c r="L160" s="1348">
        <f t="shared" si="67"/>
      </c>
      <c r="M160" s="1348">
        <f t="shared" si="98"/>
      </c>
      <c r="N160" s="1349">
        <f t="shared" si="129"/>
      </c>
      <c r="O160" s="1350">
        <f t="shared" si="160"/>
      </c>
      <c r="P160" s="1350">
        <f t="shared" si="191"/>
      </c>
      <c r="Q160" s="1350">
        <f t="shared" si="222"/>
      </c>
      <c r="R160" s="1350">
        <f t="shared" si="384"/>
      </c>
      <c r="S160" s="1351">
        <f t="shared" si="415"/>
      </c>
      <c r="T160" s="1352">
        <v>0.0275</v>
      </c>
      <c r="U160" s="1353">
        <v>61</v>
      </c>
      <c r="V160" s="1349">
        <f t="shared" si="446"/>
      </c>
      <c r="W160" s="1353">
        <v>22504</v>
      </c>
      <c r="X160" s="1353">
        <v>634</v>
      </c>
      <c r="Y160" s="1353">
        <v>91</v>
      </c>
      <c r="Z160" s="1353">
        <v>693</v>
      </c>
      <c r="AA160" s="1353">
        <v>45</v>
      </c>
      <c r="AB160" s="1353">
        <v>8</v>
      </c>
      <c r="AC160" s="1353">
        <v>0</v>
      </c>
      <c r="AD160" s="1353">
        <v>39</v>
      </c>
      <c r="AE160" s="1355">
        <f t="shared" si="479"/>
      </c>
      <c r="AF160" s="1349">
        <f t="shared" si="510"/>
      </c>
      <c r="AG160" s="1357" t="s">
        <v>861</v>
      </c>
      <c r="AH160" s="1357" t="s">
        <v>847</v>
      </c>
      <c r="AI160" s="1357">
        <v>8</v>
      </c>
    </row>
    <row customHeight="true" ht="18.452380952380953" r="161">
      <c r="A161" s="1342"/>
      <c r="B161" s="1367" t="s">
        <v>852</v>
      </c>
      <c r="C161" s="1367"/>
      <c r="D161" s="1368">
        <f>D157+D158+D159+D160</f>
      </c>
      <c r="E161" s="1368">
        <f>E157+E158+E159+E160</f>
      </c>
      <c r="F161" s="1368">
        <f>F157+F158+F159+F160</f>
      </c>
      <c r="G161" s="1368">
        <f>G157+G158+G159+G160</f>
      </c>
      <c r="H161" s="1368">
        <f>H157+H158+H159+H160</f>
      </c>
      <c r="I161" s="1368">
        <f>I157+I158+I159+I160</f>
      </c>
      <c r="J161" s="1370">
        <f t="shared" si="5"/>
      </c>
      <c r="K161" s="1370">
        <f t="shared" si="36"/>
      </c>
      <c r="L161" s="1371">
        <f t="shared" si="67"/>
      </c>
      <c r="M161" s="1370">
        <f t="shared" si="98"/>
      </c>
      <c r="N161" s="1370">
        <f t="shared" si="129"/>
      </c>
      <c r="O161" s="1372">
        <f t="shared" si="160"/>
      </c>
      <c r="P161" s="1372">
        <f t="shared" si="191"/>
      </c>
      <c r="Q161" s="1372">
        <f t="shared" si="222"/>
      </c>
      <c r="R161" s="1372">
        <f t="shared" si="384"/>
      </c>
      <c r="S161" s="1373">
        <f t="shared" si="415"/>
      </c>
      <c r="T161" s="1372">
        <f>AVERAGE(T157:T160)</f>
      </c>
      <c r="U161" s="1374">
        <f>AVERAGE(U157:U160)</f>
      </c>
      <c r="V161" s="1378">
        <f t="shared" si="446"/>
      </c>
      <c r="W161" s="1368">
        <f>W157+W158+W159+W160</f>
      </c>
      <c r="X161" s="1368">
        <f>X157+X158+X159+X160</f>
      </c>
      <c r="Y161" s="1368">
        <f>Y157+Y158+Y159+Y160</f>
      </c>
      <c r="Z161" s="1368">
        <f>Z157+Z158+Z159+Z160</f>
      </c>
      <c r="AA161" s="1368">
        <f>AA157+AA158+AA159+AA160</f>
      </c>
      <c r="AB161" s="1368">
        <f>AB157+AB158+AB159+AB160</f>
      </c>
      <c r="AC161" s="1368">
        <f>AC157+AC158+AC159+AC160</f>
      </c>
      <c r="AD161" s="1368">
        <f>AD157+AD158+AD159+AD160</f>
      </c>
      <c r="AE161" s="1370">
        <f t="shared" si="479"/>
      </c>
      <c r="AF161" s="1375">
        <f t="shared" si="510"/>
      </c>
      <c r="AG161" s="1376"/>
      <c r="AH161" s="1376"/>
      <c r="AI161" s="1368">
        <f>AI157+AI158+AI159+AI160</f>
      </c>
    </row>
    <row customHeight="true" ht="18.452380952380953" r="162">
      <c r="A162" s="1342"/>
      <c r="B162" s="1380" t="s">
        <v>871</v>
      </c>
      <c r="C162" s="1380"/>
      <c r="D162" s="1381">
        <f>D146+D141+D156+D150+D161</f>
      </c>
      <c r="E162" s="1381"/>
      <c r="F162" s="1381"/>
      <c r="G162" s="1381">
        <f>G146+G141+G156+G150+G161</f>
      </c>
      <c r="H162" s="1381">
        <f>H146+H141+H156+H150+H161</f>
      </c>
      <c r="I162" s="1381">
        <f>I146+I141+I156+I150+I161</f>
      </c>
      <c r="J162" s="1382">
        <f t="shared" si="5"/>
      </c>
      <c r="K162" s="1382">
        <f t="shared" si="36"/>
      </c>
      <c r="L162" s="1382">
        <f t="shared" si="67"/>
      </c>
      <c r="M162" s="1382">
        <f t="shared" si="98"/>
      </c>
      <c r="N162" s="1382">
        <f t="shared" si="129"/>
      </c>
      <c r="O162" s="1383">
        <f t="shared" si="160"/>
      </c>
      <c r="P162" s="1383">
        <f t="shared" si="191"/>
      </c>
      <c r="Q162" s="1383">
        <f t="shared" si="222"/>
      </c>
      <c r="R162" s="1383">
        <f t="shared" si="384"/>
      </c>
      <c r="S162" s="1384">
        <f t="shared" si="415"/>
      </c>
      <c r="T162" s="1385">
        <f>(T146+T141+T156+T150+T161)/5</f>
      </c>
      <c r="U162" s="1385">
        <f>(U146+U141+U156+U150+U161)/5</f>
      </c>
      <c r="V162" s="1385">
        <f>(V146+V141+V156+V150+V161)/5</f>
      </c>
      <c r="W162" s="1381">
        <f>W146+W141+W156+W150+W161</f>
      </c>
      <c r="X162" s="1381">
        <f>X146+X141+X156+X150+X161</f>
      </c>
      <c r="Y162" s="1381">
        <f>Y146+Y141+Y156+Y150+Y161</f>
      </c>
      <c r="Z162" s="1381">
        <f>Z146+Z141+Z156+Z150+Z161</f>
      </c>
      <c r="AA162" s="1381">
        <f>AA146+AA141+AA156+AA150+AA161</f>
      </c>
      <c r="AB162" s="1381">
        <f>AB146+AB141+AB156+AB150+AB161</f>
      </c>
      <c r="AC162" s="1381">
        <f>AC146+AC141+AC156+AC150+AC161</f>
      </c>
      <c r="AD162" s="1381">
        <f>AD146+AD141+AD156+AD150+AD161</f>
      </c>
      <c r="AE162" s="1382">
        <f t="shared" si="479"/>
      </c>
      <c r="AF162" s="1386">
        <f t="shared" si="510"/>
      </c>
      <c r="AG162" s="1387"/>
      <c r="AH162" s="1387"/>
      <c r="AI162" s="1381">
        <f>AI146+AI141+AI156+AI150+AI161</f>
      </c>
    </row>
    <row customHeight="true" ht="18.452380952380953" r="163">
      <c r="A163" s="1329" t="s">
        <v>807</v>
      </c>
      <c r="B163" s="1329" t="s">
        <v>808</v>
      </c>
      <c r="C163" s="1329"/>
      <c r="D163" s="1330" t="s">
        <v>809</v>
      </c>
      <c r="E163" s="1330"/>
      <c r="F163" s="1330"/>
      <c r="G163" s="1330"/>
      <c r="H163" s="1330"/>
      <c r="I163" s="1330"/>
      <c r="J163" s="1330"/>
      <c r="K163" s="1330"/>
      <c r="L163" s="1330"/>
      <c r="M163" s="1330"/>
      <c r="N163" s="1331" t="s">
        <v>810</v>
      </c>
      <c r="O163" s="1331"/>
      <c r="P163" s="1331"/>
      <c r="Q163" s="1331"/>
      <c r="R163" s="1331"/>
      <c r="S163" s="1331"/>
      <c r="T163" s="1331"/>
      <c r="U163" s="1331"/>
      <c r="V163" s="1331"/>
      <c r="W163" s="1331"/>
      <c r="X163" s="1331"/>
      <c r="Y163" s="1331"/>
      <c r="Z163" s="1331"/>
      <c r="AA163" s="1331"/>
      <c r="AB163" s="1331"/>
      <c r="AC163" s="1331"/>
      <c r="AD163" s="1331"/>
      <c r="AE163" s="1331"/>
      <c r="AF163" s="1331"/>
      <c r="AG163" s="1331"/>
      <c r="AH163" s="1331"/>
      <c r="AI163" s="1332"/>
    </row>
    <row customHeight="true" ht="18.452380952380953" r="164">
      <c r="A164" s="1329"/>
      <c r="B164" s="1329" t="s">
        <v>811</v>
      </c>
      <c r="C164" s="1329" t="s">
        <v>812</v>
      </c>
      <c r="D164" s="1330" t="s">
        <v>813</v>
      </c>
      <c r="E164" s="1330" t="s">
        <v>879</v>
      </c>
      <c r="F164" s="1389" t="s">
        <v>880</v>
      </c>
      <c r="G164" s="1333" t="s">
        <v>814</v>
      </c>
      <c r="H164" s="1334" t="s">
        <v>815</v>
      </c>
      <c r="I164" s="1335" t="s">
        <v>816</v>
      </c>
      <c r="J164" s="1336" t="s">
        <v>817</v>
      </c>
      <c r="K164" s="1336" t="s">
        <v>818</v>
      </c>
      <c r="L164" s="1337" t="s">
        <v>819</v>
      </c>
      <c r="M164" s="1336" t="s">
        <v>820</v>
      </c>
      <c r="N164" s="1331" t="s">
        <v>821</v>
      </c>
      <c r="O164" s="1338" t="s">
        <v>822</v>
      </c>
      <c r="P164" s="1338" t="s">
        <v>823</v>
      </c>
      <c r="Q164" s="1338" t="s">
        <v>824</v>
      </c>
      <c r="R164" s="1338" t="s">
        <v>825</v>
      </c>
      <c r="S164" s="1339" t="s">
        <v>826</v>
      </c>
      <c r="T164" s="1338" t="s">
        <v>827</v>
      </c>
      <c r="U164" s="1340" t="s">
        <v>828</v>
      </c>
      <c r="V164" s="1331" t="s">
        <v>829</v>
      </c>
      <c r="W164" s="1339" t="s">
        <v>830</v>
      </c>
      <c r="X164" s="1339" t="s">
        <v>831</v>
      </c>
      <c r="Y164" s="1339" t="s">
        <v>832</v>
      </c>
      <c r="Z164" s="1339" t="s">
        <v>833</v>
      </c>
      <c r="AA164" s="1339" t="s">
        <v>834</v>
      </c>
      <c r="AB164" s="1339" t="s">
        <v>835</v>
      </c>
      <c r="AC164" s="1339" t="s">
        <v>836</v>
      </c>
      <c r="AD164" s="1339" t="s">
        <v>837</v>
      </c>
      <c r="AE164" s="1341" t="s">
        <v>838</v>
      </c>
      <c r="AF164" s="1331" t="s">
        <v>839</v>
      </c>
      <c r="AG164" s="1332" t="s">
        <v>840</v>
      </c>
      <c r="AH164" s="1332" t="s">
        <v>841</v>
      </c>
      <c r="AI164" s="1332" t="s">
        <v>842</v>
      </c>
    </row>
    <row customHeight="true" ht="18.452380952380953" r="165">
      <c r="A165" s="1342" t="s">
        <v>884</v>
      </c>
      <c r="B165" s="1343" t="s">
        <v>865</v>
      </c>
      <c r="C165" s="1344" t="s">
        <v>845</v>
      </c>
      <c r="D165" s="1345">
        <f t="shared" ref="D165:D169" si="263">E165+F165</f>
      </c>
      <c r="E165" s="1345">
        <v>1035.87</v>
      </c>
      <c r="F165" s="1345">
        <v>1457.52</v>
      </c>
      <c r="G165" s="1346">
        <v>4</v>
      </c>
      <c r="H165" s="1346">
        <v>4</v>
      </c>
      <c r="I165" s="1347">
        <v>9639.640000000001</v>
      </c>
      <c r="J165" s="1348">
        <f t="shared" ref="J165:J190" si="6">I165/D165</f>
      </c>
      <c r="K165" s="1348">
        <f t="shared" ref="K165:K190" si="37">D165/G165</f>
      </c>
      <c r="L165" s="1348">
        <f t="shared" ref="L165:L190" si="68">D165/H165</f>
      </c>
      <c r="M165" s="1348">
        <f t="shared" ref="M165:M190" si="99">I165/G165</f>
      </c>
      <c r="N165" s="1349">
        <f t="shared" ref="N165:N190" si="130">D165/X165</f>
      </c>
      <c r="O165" s="1350">
        <f t="shared" ref="O165:O190" si="161">S165/W165*1</f>
      </c>
      <c r="P165" s="1350">
        <f t="shared" ref="P165:P190" si="192">X165/W165</f>
      </c>
      <c r="Q165" s="1350">
        <f t="shared" ref="Q165:Q190" si="223">Z165/W165</f>
      </c>
      <c r="R165" s="1350">
        <f t="shared" ref="R165:R190" si="385">AA165/Z165</f>
      </c>
      <c r="S165" s="1351">
        <f t="shared" ref="S165:S190" si="416">Y165/T165</f>
      </c>
      <c r="T165" s="1352">
        <v>0.0258</v>
      </c>
      <c r="U165" s="1353">
        <v>37</v>
      </c>
      <c r="V165" s="1349">
        <f t="shared" ref="V165:V189" si="447">(D165/W165)*1000</f>
      </c>
      <c r="W165" s="1354">
        <v>27874</v>
      </c>
      <c r="X165" s="1351">
        <v>1246</v>
      </c>
      <c r="Y165" s="1351">
        <v>146</v>
      </c>
      <c r="Z165" s="1351">
        <v>1299</v>
      </c>
      <c r="AA165" s="1351">
        <v>47</v>
      </c>
      <c r="AB165" s="1351">
        <v>16</v>
      </c>
      <c r="AC165" s="1351">
        <v>2</v>
      </c>
      <c r="AD165" s="1354">
        <v>46</v>
      </c>
      <c r="AE165" s="1355">
        <f t="shared" ref="AE165:AE190" si="480">D165/Z165</f>
      </c>
      <c r="AF165" s="1349">
        <f t="shared" ref="AF165:AF190" si="511">AI165*1000/D165</f>
      </c>
      <c r="AG165" s="1356" t="s">
        <v>846</v>
      </c>
      <c r="AH165" s="1357" t="s">
        <v>862</v>
      </c>
      <c r="AI165" s="1357">
        <v>21</v>
      </c>
    </row>
    <row customHeight="true" ht="18.452380952380953" r="166">
      <c r="A166" s="1342"/>
      <c r="B166" s="1343" t="s">
        <v>865</v>
      </c>
      <c r="C166" s="1343" t="s">
        <v>848</v>
      </c>
      <c r="D166" s="1345">
        <f t="shared" si="263"/>
      </c>
      <c r="E166" s="1345">
        <v>1058.17</v>
      </c>
      <c r="F166" s="1345">
        <v>1900</v>
      </c>
      <c r="G166" s="1346">
        <v>6</v>
      </c>
      <c r="H166" s="1346">
        <v>6</v>
      </c>
      <c r="I166" s="1347">
        <v>13449.160000000002</v>
      </c>
      <c r="J166" s="1348">
        <f t="shared" si="6"/>
      </c>
      <c r="K166" s="1358">
        <f t="shared" si="37"/>
      </c>
      <c r="L166" s="1348">
        <f t="shared" si="68"/>
      </c>
      <c r="M166" s="1358">
        <f t="shared" si="99"/>
      </c>
      <c r="N166" s="1349">
        <f t="shared" si="130"/>
      </c>
      <c r="O166" s="1350">
        <f t="shared" si="161"/>
      </c>
      <c r="P166" s="1350">
        <f t="shared" si="192"/>
      </c>
      <c r="Q166" s="1350">
        <f t="shared" si="223"/>
      </c>
      <c r="R166" s="1350">
        <f t="shared" si="385"/>
      </c>
      <c r="S166" s="1351">
        <f t="shared" si="416"/>
      </c>
      <c r="T166" s="1352">
        <v>0.0257</v>
      </c>
      <c r="U166" s="1353">
        <v>49</v>
      </c>
      <c r="V166" s="1349">
        <f t="shared" si="447"/>
      </c>
      <c r="W166" s="1359">
        <v>32429</v>
      </c>
      <c r="X166" s="1359">
        <v>723</v>
      </c>
      <c r="Y166" s="1359">
        <v>150</v>
      </c>
      <c r="Z166" s="1359">
        <v>774</v>
      </c>
      <c r="AA166" s="1359">
        <v>70</v>
      </c>
      <c r="AB166" s="1359">
        <v>12</v>
      </c>
      <c r="AC166" s="1359">
        <v>1</v>
      </c>
      <c r="AD166" s="1353">
        <v>52</v>
      </c>
      <c r="AE166" s="1355">
        <f t="shared" si="480"/>
      </c>
      <c r="AF166" s="1349">
        <f t="shared" si="511"/>
      </c>
      <c r="AG166" s="1356" t="s">
        <v>846</v>
      </c>
      <c r="AH166" s="1357" t="s">
        <v>862</v>
      </c>
      <c r="AI166" s="1357">
        <v>29</v>
      </c>
    </row>
    <row customHeight="true" ht="18.452380952380953" r="167">
      <c r="A167" s="1342"/>
      <c r="B167" s="1343" t="s">
        <v>865</v>
      </c>
      <c r="C167" s="1344" t="s">
        <v>849</v>
      </c>
      <c r="D167" s="1345">
        <f t="shared" si="263"/>
      </c>
      <c r="E167" s="1360">
        <v>1234.76</v>
      </c>
      <c r="F167" s="1360">
        <v>2000</v>
      </c>
      <c r="G167" s="1361">
        <v>1</v>
      </c>
      <c r="H167" s="1361">
        <v>1</v>
      </c>
      <c r="I167" s="1347">
        <v>1351.3499999999985</v>
      </c>
      <c r="J167" s="1348">
        <f t="shared" si="6"/>
      </c>
      <c r="K167" s="1348">
        <f t="shared" si="37"/>
      </c>
      <c r="L167" s="1348">
        <f t="shared" si="68"/>
      </c>
      <c r="M167" s="1348">
        <f t="shared" si="99"/>
      </c>
      <c r="N167" s="1362">
        <f t="shared" si="130"/>
      </c>
      <c r="O167" s="1350">
        <f t="shared" si="161"/>
      </c>
      <c r="P167" s="1350">
        <f t="shared" si="192"/>
      </c>
      <c r="Q167" s="1350">
        <f t="shared" si="223"/>
      </c>
      <c r="R167" s="1350">
        <f t="shared" si="385"/>
      </c>
      <c r="S167" s="1351">
        <f t="shared" si="416"/>
      </c>
      <c r="T167" s="1352">
        <v>0.028</v>
      </c>
      <c r="U167" s="1353">
        <v>52</v>
      </c>
      <c r="V167" s="1349">
        <f t="shared" si="447"/>
      </c>
      <c r="W167" s="1359">
        <v>31276</v>
      </c>
      <c r="X167" s="1359">
        <v>636</v>
      </c>
      <c r="Y167" s="1359">
        <v>161</v>
      </c>
      <c r="Z167" s="1359">
        <v>645</v>
      </c>
      <c r="AA167" s="1359">
        <v>72</v>
      </c>
      <c r="AB167" s="1359">
        <v>10</v>
      </c>
      <c r="AC167" s="1359">
        <v>3</v>
      </c>
      <c r="AD167" s="1353">
        <v>54</v>
      </c>
      <c r="AE167" s="1355">
        <f t="shared" si="480"/>
      </c>
      <c r="AF167" s="1349">
        <f t="shared" si="511"/>
      </c>
      <c r="AG167" s="1356" t="s">
        <v>846</v>
      </c>
      <c r="AH167" s="1357" t="s">
        <v>862</v>
      </c>
      <c r="AI167" s="1357">
        <v>25</v>
      </c>
    </row>
    <row customHeight="true" ht="18.452380952380953" r="168">
      <c r="A168" s="1342"/>
      <c r="B168" s="1343" t="s">
        <v>865</v>
      </c>
      <c r="C168" s="1343" t="s">
        <v>850</v>
      </c>
      <c r="D168" s="1345">
        <f t="shared" si="263"/>
      </c>
      <c r="E168" s="1360">
        <v>988.07</v>
      </c>
      <c r="F168" s="1360">
        <v>1980.06</v>
      </c>
      <c r="G168" s="1361">
        <v>2</v>
      </c>
      <c r="H168" s="1361">
        <v>1</v>
      </c>
      <c r="I168" s="1347">
        <v>2702.699999999997</v>
      </c>
      <c r="J168" s="1348">
        <f t="shared" si="6"/>
      </c>
      <c r="K168" s="1348">
        <f t="shared" si="37"/>
      </c>
      <c r="L168" s="1348">
        <f t="shared" si="68"/>
      </c>
      <c r="M168" s="1348">
        <f t="shared" si="99"/>
      </c>
      <c r="N168" s="1362">
        <f t="shared" si="130"/>
      </c>
      <c r="O168" s="1350">
        <f t="shared" si="161"/>
      </c>
      <c r="P168" s="1350">
        <f t="shared" si="192"/>
      </c>
      <c r="Q168" s="1350">
        <f t="shared" si="223"/>
      </c>
      <c r="R168" s="1350">
        <f t="shared" si="385"/>
      </c>
      <c r="S168" s="1351">
        <f t="shared" si="416"/>
      </c>
      <c r="T168" s="1352">
        <v>0.0351</v>
      </c>
      <c r="U168" s="1353">
        <v>55</v>
      </c>
      <c r="V168" s="1349">
        <f t="shared" si="447"/>
      </c>
      <c r="W168" s="1359">
        <v>28041</v>
      </c>
      <c r="X168" s="1359">
        <v>434</v>
      </c>
      <c r="Y168" s="1359">
        <v>151</v>
      </c>
      <c r="Z168" s="1359">
        <v>431</v>
      </c>
      <c r="AA168" s="1359">
        <v>81</v>
      </c>
      <c r="AB168" s="1359">
        <v>10</v>
      </c>
      <c r="AC168" s="1359">
        <v>4</v>
      </c>
      <c r="AD168" s="1353">
        <v>42</v>
      </c>
      <c r="AE168" s="1355">
        <f t="shared" si="480"/>
      </c>
      <c r="AF168" s="1349">
        <f t="shared" si="511"/>
      </c>
      <c r="AG168" s="1356" t="s">
        <v>846</v>
      </c>
      <c r="AH168" s="1357" t="s">
        <v>862</v>
      </c>
      <c r="AI168" s="1357">
        <v>28</v>
      </c>
    </row>
    <row customHeight="true" ht="18.452380952380953" r="169">
      <c r="A169" s="1342"/>
      <c r="B169" s="1343" t="s">
        <v>865</v>
      </c>
      <c r="C169" s="1344" t="s">
        <v>851</v>
      </c>
      <c r="D169" s="1345">
        <f t="shared" si="263"/>
      </c>
      <c r="E169" s="1360">
        <v>22.12</v>
      </c>
      <c r="F169" s="1360">
        <v>1987.92</v>
      </c>
      <c r="G169" s="1361">
        <v>6</v>
      </c>
      <c r="H169" s="1361">
        <v>5</v>
      </c>
      <c r="I169" s="1347">
        <v>13474.900000000009</v>
      </c>
      <c r="J169" s="1348">
        <f t="shared" si="6"/>
      </c>
      <c r="K169" s="1348">
        <f t="shared" si="37"/>
      </c>
      <c r="L169" s="1348">
        <f t="shared" si="68"/>
      </c>
      <c r="M169" s="1348">
        <f t="shared" si="99"/>
      </c>
      <c r="N169" s="1362">
        <f t="shared" si="130"/>
      </c>
      <c r="O169" s="1350">
        <f t="shared" si="161"/>
      </c>
      <c r="P169" s="1350">
        <f t="shared" si="192"/>
      </c>
      <c r="Q169" s="1350">
        <f t="shared" si="223"/>
      </c>
      <c r="R169" s="1350">
        <f t="shared" si="385"/>
      </c>
      <c r="S169" s="1351">
        <f t="shared" si="416"/>
      </c>
      <c r="T169" s="1352">
        <v>0.1897</v>
      </c>
      <c r="U169" s="1353">
        <v>58</v>
      </c>
      <c r="V169" s="1349">
        <f t="shared" si="447"/>
      </c>
      <c r="W169" s="1359">
        <v>19264</v>
      </c>
      <c r="X169" s="1359">
        <v>257</v>
      </c>
      <c r="Y169" s="1359">
        <v>121</v>
      </c>
      <c r="Z169" s="1359">
        <v>256</v>
      </c>
      <c r="AA169" s="1359">
        <v>64</v>
      </c>
      <c r="AB169" s="1359">
        <v>9</v>
      </c>
      <c r="AC169" s="1359">
        <v>0</v>
      </c>
      <c r="AD169" s="1353">
        <v>40</v>
      </c>
      <c r="AE169" s="1355">
        <f t="shared" si="480"/>
      </c>
      <c r="AF169" s="1349">
        <f t="shared" si="511"/>
      </c>
      <c r="AG169" s="1356" t="s">
        <v>846</v>
      </c>
      <c r="AH169" s="1357" t="s">
        <v>862</v>
      </c>
      <c r="AI169" s="1357">
        <v>28</v>
      </c>
    </row>
    <row customHeight="true" ht="18.452380952380953" r="170">
      <c r="A170" s="1342"/>
      <c r="B170" s="1367" t="s">
        <v>852</v>
      </c>
      <c r="C170" s="1367"/>
      <c r="D170" s="1368">
        <f>SUM(D165:D169)</f>
      </c>
      <c r="E170" s="1368">
        <f>SUM(E165:E169)</f>
      </c>
      <c r="F170" s="1368">
        <f>SUM(F165:F169)</f>
      </c>
      <c r="G170" s="1368">
        <f>SUM(G165:G169)</f>
      </c>
      <c r="H170" s="1368">
        <f>SUM(H165:H169)</f>
      </c>
      <c r="I170" s="1370">
        <f>SUM(I165:I169)</f>
      </c>
      <c r="J170" s="1370">
        <f t="shared" si="6"/>
      </c>
      <c r="K170" s="1370">
        <f t="shared" si="37"/>
      </c>
      <c r="L170" s="1371">
        <f t="shared" si="68"/>
      </c>
      <c r="M170" s="1370">
        <f t="shared" si="99"/>
      </c>
      <c r="N170" s="1370">
        <f t="shared" si="130"/>
      </c>
      <c r="O170" s="1372">
        <f t="shared" si="161"/>
      </c>
      <c r="P170" s="1372">
        <f t="shared" si="192"/>
      </c>
      <c r="Q170" s="1372">
        <f t="shared" si="223"/>
      </c>
      <c r="R170" s="1372">
        <f t="shared" si="385"/>
      </c>
      <c r="S170" s="1373">
        <f t="shared" si="416"/>
      </c>
      <c r="T170" s="1372">
        <f>AVERAGE(T165:T169)</f>
      </c>
      <c r="U170" s="1374">
        <f>AVERAGE(U165:U169)</f>
      </c>
      <c r="V170" s="1370">
        <f t="shared" si="447"/>
      </c>
      <c r="W170" s="1368">
        <f>SUM(W165:W169)</f>
      </c>
      <c r="X170" s="1368">
        <f>SUM(X165:X169)</f>
      </c>
      <c r="Y170" s="1368">
        <f>SUM(Y165:Y169)</f>
      </c>
      <c r="Z170" s="1368">
        <f>SUM(Z165:Z169)</f>
      </c>
      <c r="AA170" s="1368">
        <f>SUM(AA165:AA169)</f>
      </c>
      <c r="AB170" s="1368">
        <f>SUM(AB165:AB169)</f>
      </c>
      <c r="AC170" s="1368">
        <f>SUM(AC165:AC169)</f>
      </c>
      <c r="AD170" s="1368">
        <f>SUM(AD165:AD169)</f>
      </c>
      <c r="AE170" s="1370">
        <f t="shared" si="480"/>
      </c>
      <c r="AF170" s="1375">
        <f t="shared" si="511"/>
      </c>
      <c r="AG170" s="1376"/>
      <c r="AH170" s="1376"/>
      <c r="AI170" s="1373">
        <f>SUM(AI165:AI169)</f>
      </c>
    </row>
    <row customHeight="true" ht="18.452380952380953" r="171">
      <c r="A171" s="1342"/>
      <c r="B171" s="1343" t="s">
        <v>874</v>
      </c>
      <c r="C171" s="1343" t="s">
        <v>854</v>
      </c>
      <c r="D171" s="1345">
        <f t="shared" ref="D171:D173" si="264">E171+F171</f>
      </c>
      <c r="E171" s="1361">
        <v>695.25</v>
      </c>
      <c r="F171" s="1361">
        <v>2024.8</v>
      </c>
      <c r="G171" s="1361">
        <v>3</v>
      </c>
      <c r="H171" s="1361">
        <v>2</v>
      </c>
      <c r="I171" s="1347">
        <v>5114.480000000003</v>
      </c>
      <c r="J171" s="1348">
        <f t="shared" si="6"/>
      </c>
      <c r="K171" s="1348">
        <f t="shared" si="37"/>
      </c>
      <c r="L171" s="1348">
        <f t="shared" si="68"/>
      </c>
      <c r="M171" s="1348">
        <f t="shared" si="99"/>
      </c>
      <c r="N171" s="1349">
        <f t="shared" si="130"/>
      </c>
      <c r="O171" s="1350">
        <f t="shared" si="161"/>
      </c>
      <c r="P171" s="1350">
        <f t="shared" si="192"/>
      </c>
      <c r="Q171" s="1350">
        <f t="shared" si="223"/>
      </c>
      <c r="R171" s="1350">
        <f t="shared" si="385"/>
      </c>
      <c r="S171" s="1351">
        <f t="shared" si="416"/>
      </c>
      <c r="T171" s="1352">
        <v>0.0455</v>
      </c>
      <c r="U171" s="1353">
        <v>62</v>
      </c>
      <c r="V171" s="1349">
        <f t="shared" si="447"/>
      </c>
      <c r="W171" s="1353">
        <v>23272</v>
      </c>
      <c r="X171" s="1359">
        <v>337</v>
      </c>
      <c r="Y171" s="1359">
        <v>168</v>
      </c>
      <c r="Z171" s="1359">
        <v>342</v>
      </c>
      <c r="AA171" s="1359">
        <v>56</v>
      </c>
      <c r="AB171" s="1359">
        <v>5</v>
      </c>
      <c r="AC171" s="1359">
        <v>2</v>
      </c>
      <c r="AD171" s="1353">
        <v>38</v>
      </c>
      <c r="AE171" s="1355">
        <f t="shared" si="480"/>
      </c>
      <c r="AF171" s="1349">
        <f t="shared" si="511"/>
      </c>
      <c r="AG171" s="1356" t="s">
        <v>846</v>
      </c>
      <c r="AH171" s="1357" t="s">
        <v>862</v>
      </c>
      <c r="AI171" s="1357">
        <v>24</v>
      </c>
    </row>
    <row customHeight="true" ht="18.452380952380953" r="172">
      <c r="A172" s="1342"/>
      <c r="B172" s="1343" t="s">
        <v>874</v>
      </c>
      <c r="C172" s="1343" t="s">
        <v>855</v>
      </c>
      <c r="D172" s="1345">
        <f t="shared" si="264"/>
      </c>
      <c r="E172" s="1361">
        <v>1318.43</v>
      </c>
      <c r="F172" s="1361">
        <v>2484.2</v>
      </c>
      <c r="G172" s="1361">
        <v>4</v>
      </c>
      <c r="H172" s="1361">
        <v>1</v>
      </c>
      <c r="I172" s="1347">
        <v>7097.3499999999985</v>
      </c>
      <c r="J172" s="1348">
        <f t="shared" si="6"/>
      </c>
      <c r="K172" s="1348">
        <f t="shared" si="37"/>
      </c>
      <c r="L172" s="1348">
        <f t="shared" si="68"/>
      </c>
      <c r="M172" s="1348">
        <f t="shared" si="99"/>
      </c>
      <c r="N172" s="1349">
        <f t="shared" si="130"/>
      </c>
      <c r="O172" s="1350">
        <f t="shared" si="161"/>
      </c>
      <c r="P172" s="1350">
        <f t="shared" si="192"/>
      </c>
      <c r="Q172" s="1350">
        <f t="shared" si="223"/>
      </c>
      <c r="R172" s="1350">
        <f t="shared" si="385"/>
      </c>
      <c r="S172" s="1351">
        <f t="shared" si="416"/>
      </c>
      <c r="T172" s="1352">
        <v>0.0312</v>
      </c>
      <c r="U172" s="1353">
        <v>65</v>
      </c>
      <c r="V172" s="1349">
        <f t="shared" si="447"/>
      </c>
      <c r="W172" s="1353">
        <v>33043</v>
      </c>
      <c r="X172" s="1359">
        <v>506</v>
      </c>
      <c r="Y172" s="1359">
        <v>163</v>
      </c>
      <c r="Z172" s="1359">
        <v>537</v>
      </c>
      <c r="AA172" s="1359">
        <v>68</v>
      </c>
      <c r="AB172" s="1359">
        <v>7</v>
      </c>
      <c r="AC172" s="1359">
        <v>4</v>
      </c>
      <c r="AD172" s="1353">
        <v>52</v>
      </c>
      <c r="AE172" s="1355">
        <f t="shared" si="480"/>
      </c>
      <c r="AF172" s="1349">
        <f t="shared" si="511"/>
      </c>
      <c r="AG172" s="1356" t="s">
        <v>846</v>
      </c>
      <c r="AH172" s="1357" t="s">
        <v>862</v>
      </c>
      <c r="AI172" s="1357">
        <v>31</v>
      </c>
    </row>
    <row customHeight="true" ht="18.452380952380953" r="173">
      <c r="A173" s="1342"/>
      <c r="B173" s="1343" t="s">
        <v>874</v>
      </c>
      <c r="C173" s="1343" t="s">
        <v>856</v>
      </c>
      <c r="D173" s="1345">
        <f t="shared" si="264"/>
      </c>
      <c r="E173" s="1361">
        <v>1000</v>
      </c>
      <c r="F173" s="1361">
        <v>1986.36</v>
      </c>
      <c r="G173" s="1361">
        <v>6</v>
      </c>
      <c r="H173" s="1361">
        <v>3</v>
      </c>
      <c r="I173" s="1348">
        <v>12224.919999999998</v>
      </c>
      <c r="J173" s="1348">
        <f t="shared" si="6"/>
      </c>
      <c r="K173" s="1348">
        <f t="shared" si="37"/>
      </c>
      <c r="L173" s="1348">
        <f t="shared" si="68"/>
      </c>
      <c r="M173" s="1348">
        <f t="shared" si="99"/>
      </c>
      <c r="N173" s="1349">
        <f t="shared" si="130"/>
      </c>
      <c r="O173" s="1350">
        <f t="shared" si="161"/>
      </c>
      <c r="P173" s="1350">
        <f t="shared" si="192"/>
      </c>
      <c r="Q173" s="1350">
        <f t="shared" si="223"/>
      </c>
      <c r="R173" s="1350">
        <f t="shared" si="385"/>
      </c>
      <c r="S173" s="1351">
        <f t="shared" si="416"/>
      </c>
      <c r="T173" s="1352">
        <v>0.0368</v>
      </c>
      <c r="U173" s="1353">
        <v>64</v>
      </c>
      <c r="V173" s="1349">
        <f t="shared" si="447"/>
      </c>
      <c r="W173" s="1353">
        <v>24023</v>
      </c>
      <c r="X173" s="1359">
        <v>510</v>
      </c>
      <c r="Y173" s="1359">
        <v>147</v>
      </c>
      <c r="Z173" s="1359">
        <v>537</v>
      </c>
      <c r="AA173" s="1359">
        <v>70</v>
      </c>
      <c r="AB173" s="1359">
        <v>1</v>
      </c>
      <c r="AC173" s="1359">
        <v>3</v>
      </c>
      <c r="AD173" s="1353">
        <v>50</v>
      </c>
      <c r="AE173" s="1355">
        <f t="shared" si="480"/>
      </c>
      <c r="AF173" s="1349">
        <f t="shared" si="511"/>
      </c>
      <c r="AG173" s="1356" t="s">
        <v>846</v>
      </c>
      <c r="AH173" s="1357" t="s">
        <v>862</v>
      </c>
      <c r="AI173" s="1357">
        <v>30</v>
      </c>
    </row>
    <row customHeight="true" ht="18.452380952380953" r="174">
      <c r="A174" s="1342"/>
      <c r="B174" s="1367" t="s">
        <v>852</v>
      </c>
      <c r="C174" s="1367"/>
      <c r="D174" s="1368">
        <f>SUM(D171:D173)</f>
      </c>
      <c r="E174" s="1368">
        <f>SUM(E171:E173)</f>
      </c>
      <c r="F174" s="1368">
        <f>SUM(F171:F173)</f>
      </c>
      <c r="G174" s="1368">
        <f>SUM(G171:G173)</f>
      </c>
      <c r="H174" s="1368">
        <f>SUM(H171:H173)</f>
      </c>
      <c r="I174" s="1370">
        <f>SUM(I171:I173)</f>
      </c>
      <c r="J174" s="1370">
        <f t="shared" si="6"/>
      </c>
      <c r="K174" s="1370">
        <f t="shared" si="37"/>
      </c>
      <c r="L174" s="1371">
        <f t="shared" si="68"/>
      </c>
      <c r="M174" s="1370">
        <f t="shared" si="99"/>
      </c>
      <c r="N174" s="1370">
        <f t="shared" si="130"/>
      </c>
      <c r="O174" s="1372">
        <f t="shared" si="161"/>
      </c>
      <c r="P174" s="1372">
        <f t="shared" si="192"/>
      </c>
      <c r="Q174" s="1372">
        <f t="shared" si="223"/>
      </c>
      <c r="R174" s="1372">
        <f t="shared" si="385"/>
      </c>
      <c r="S174" s="1373">
        <f t="shared" si="416"/>
      </c>
      <c r="T174" s="1372">
        <f>AVERAGE(T171:T173)</f>
      </c>
      <c r="U174" s="1374">
        <f>AVERAGE(U171:U173)</f>
      </c>
      <c r="V174" s="1378">
        <f t="shared" si="447"/>
      </c>
      <c r="W174" s="1368">
        <f>SUM(W171:W173)</f>
      </c>
      <c r="X174" s="1368">
        <f>SUM(X171:X173)</f>
      </c>
      <c r="Y174" s="1368">
        <f>SUM(Y171:Y173)</f>
      </c>
      <c r="Z174" s="1368">
        <f>SUM(Z171:Z173)</f>
      </c>
      <c r="AA174" s="1368">
        <f>SUM(AA171:AA173)</f>
      </c>
      <c r="AB174" s="1368">
        <f>SUM(AB171:AB173)</f>
      </c>
      <c r="AC174" s="1368">
        <f>SUM(AC171:AC173)</f>
      </c>
      <c r="AD174" s="1368">
        <f>SUM(AD171:AD173)</f>
      </c>
      <c r="AE174" s="1370">
        <f t="shared" si="480"/>
      </c>
      <c r="AF174" s="1375">
        <f t="shared" si="511"/>
      </c>
      <c r="AG174" s="1376"/>
      <c r="AH174" s="1376"/>
      <c r="AI174" s="1373">
        <f>SUM(AI171:AI173)</f>
      </c>
    </row>
    <row customHeight="true" ht="18.452380952380953" r="175">
      <c r="A175" s="1342"/>
      <c r="B175" s="1343" t="s">
        <v>876</v>
      </c>
      <c r="C175" s="1343" t="s">
        <v>857</v>
      </c>
      <c r="D175" s="1345">
        <f t="shared" ref="D175:D178" si="265">E175+F175</f>
      </c>
      <c r="E175" s="1361">
        <v>859.25</v>
      </c>
      <c r="F175" s="1361">
        <v>1986.39</v>
      </c>
      <c r="G175" s="1361">
        <v>3</v>
      </c>
      <c r="H175" s="1361">
        <v>4</v>
      </c>
      <c r="I175" s="1348">
        <v>6492.9200000000055</v>
      </c>
      <c r="J175" s="1348">
        <f t="shared" si="6"/>
      </c>
      <c r="K175" s="1348">
        <f t="shared" si="37"/>
      </c>
      <c r="L175" s="1348">
        <f t="shared" si="68"/>
      </c>
      <c r="M175" s="1348">
        <f t="shared" si="99"/>
      </c>
      <c r="N175" s="1349">
        <f t="shared" si="130"/>
      </c>
      <c r="O175" s="1350">
        <f t="shared" si="161"/>
      </c>
      <c r="P175" s="1350">
        <f t="shared" si="192"/>
      </c>
      <c r="Q175" s="1350">
        <f t="shared" si="223"/>
      </c>
      <c r="R175" s="1350">
        <f t="shared" si="385"/>
      </c>
      <c r="S175" s="1351">
        <f t="shared" si="416"/>
      </c>
      <c r="T175" s="1352">
        <v>0.0321</v>
      </c>
      <c r="U175" s="1353">
        <v>65</v>
      </c>
      <c r="V175" s="1349">
        <f t="shared" si="447"/>
      </c>
      <c r="W175" s="1353">
        <v>25558</v>
      </c>
      <c r="X175" s="1353">
        <v>499</v>
      </c>
      <c r="Y175" s="1353">
        <v>136</v>
      </c>
      <c r="Z175" s="1353">
        <v>513</v>
      </c>
      <c r="AA175" s="1353">
        <v>53</v>
      </c>
      <c r="AB175" s="1353">
        <v>6</v>
      </c>
      <c r="AC175" s="1353">
        <v>2</v>
      </c>
      <c r="AD175" s="1353">
        <v>29</v>
      </c>
      <c r="AE175" s="1355">
        <f t="shared" si="480"/>
      </c>
      <c r="AF175" s="1349">
        <f t="shared" si="511"/>
      </c>
      <c r="AG175" s="1356" t="s">
        <v>846</v>
      </c>
      <c r="AH175" s="1357" t="s">
        <v>862</v>
      </c>
      <c r="AI175" s="1357">
        <v>26</v>
      </c>
    </row>
    <row customHeight="true" ht="18.452380952380953" r="176">
      <c r="A176" s="1342"/>
      <c r="B176" s="1343" t="s">
        <v>876</v>
      </c>
      <c r="C176" s="1343" t="s">
        <v>858</v>
      </c>
      <c r="D176" s="1345">
        <f t="shared" si="265"/>
      </c>
      <c r="E176" s="1361">
        <v>1437.78</v>
      </c>
      <c r="F176" s="1361">
        <v>2499.74</v>
      </c>
      <c r="G176" s="1361">
        <v>8</v>
      </c>
      <c r="H176" s="1361">
        <v>8</v>
      </c>
      <c r="I176" s="1348">
        <v>14989.89</v>
      </c>
      <c r="J176" s="1348">
        <f t="shared" si="6"/>
      </c>
      <c r="K176" s="1348">
        <f t="shared" si="37"/>
      </c>
      <c r="L176" s="1348">
        <f t="shared" si="68"/>
      </c>
      <c r="M176" s="1348">
        <f t="shared" si="99"/>
      </c>
      <c r="N176" s="1349">
        <f t="shared" si="130"/>
      </c>
      <c r="O176" s="1350">
        <f t="shared" si="161"/>
      </c>
      <c r="P176" s="1350">
        <f t="shared" si="192"/>
      </c>
      <c r="Q176" s="1350">
        <f t="shared" si="223"/>
      </c>
      <c r="R176" s="1350">
        <f t="shared" si="385"/>
      </c>
      <c r="S176" s="1351">
        <f t="shared" si="416"/>
      </c>
      <c r="T176" s="1352">
        <v>0.0333</v>
      </c>
      <c r="U176" s="1353">
        <v>67</v>
      </c>
      <c r="V176" s="1349">
        <f t="shared" si="447"/>
      </c>
      <c r="W176" s="1353">
        <v>35288</v>
      </c>
      <c r="X176" s="1353">
        <v>725</v>
      </c>
      <c r="Y176" s="1353">
        <v>190</v>
      </c>
      <c r="Z176" s="1353">
        <v>734</v>
      </c>
      <c r="AA176" s="1353">
        <v>123</v>
      </c>
      <c r="AB176" s="1353">
        <v>4</v>
      </c>
      <c r="AC176" s="1353">
        <v>3</v>
      </c>
      <c r="AD176" s="1353">
        <v>49</v>
      </c>
      <c r="AE176" s="1355">
        <f t="shared" si="480"/>
      </c>
      <c r="AF176" s="1349">
        <f t="shared" si="511"/>
      </c>
      <c r="AG176" s="1356" t="s">
        <v>846</v>
      </c>
      <c r="AH176" s="1357" t="s">
        <v>862</v>
      </c>
      <c r="AI176" s="1357">
        <v>46</v>
      </c>
    </row>
    <row customHeight="true" ht="18.452380952380953" r="177">
      <c r="A177" s="1342"/>
      <c r="B177" s="1343" t="s">
        <v>876</v>
      </c>
      <c r="C177" s="1343" t="s">
        <v>860</v>
      </c>
      <c r="D177" s="1345">
        <f t="shared" si="265"/>
      </c>
      <c r="E177" s="1361">
        <v>1283.13</v>
      </c>
      <c r="F177" s="1361">
        <v>2003.72</v>
      </c>
      <c r="G177" s="1361">
        <v>7</v>
      </c>
      <c r="H177" s="1361">
        <v>6</v>
      </c>
      <c r="I177" s="1348">
        <v>14413.059999999998</v>
      </c>
      <c r="J177" s="1348">
        <f t="shared" si="6"/>
      </c>
      <c r="K177" s="1348">
        <f t="shared" si="37"/>
      </c>
      <c r="L177" s="1348">
        <f t="shared" si="68"/>
      </c>
      <c r="M177" s="1348">
        <f t="shared" si="99"/>
      </c>
      <c r="N177" s="1349">
        <f t="shared" si="130"/>
      </c>
      <c r="O177" s="1350">
        <f t="shared" si="161"/>
      </c>
      <c r="P177" s="1350">
        <f t="shared" si="192"/>
      </c>
      <c r="Q177" s="1350">
        <f t="shared" si="223"/>
      </c>
      <c r="R177" s="1350">
        <f t="shared" si="385"/>
      </c>
      <c r="S177" s="1351">
        <f t="shared" si="416"/>
      </c>
      <c r="T177" s="1352">
        <v>0.0282</v>
      </c>
      <c r="U177" s="1353">
        <v>68</v>
      </c>
      <c r="V177" s="1349">
        <f t="shared" si="447"/>
      </c>
      <c r="W177" s="1353">
        <v>31561</v>
      </c>
      <c r="X177" s="1353">
        <v>572</v>
      </c>
      <c r="Y177" s="1353">
        <v>158</v>
      </c>
      <c r="Z177" s="1353">
        <v>590</v>
      </c>
      <c r="AA177" s="1353">
        <v>122</v>
      </c>
      <c r="AB177" s="1353">
        <v>7</v>
      </c>
      <c r="AC177" s="1353">
        <v>2</v>
      </c>
      <c r="AD177" s="1353">
        <v>23</v>
      </c>
      <c r="AE177" s="1355">
        <f t="shared" si="480"/>
      </c>
      <c r="AF177" s="1349">
        <f t="shared" si="511"/>
      </c>
      <c r="AG177" s="1357" t="s">
        <v>861</v>
      </c>
      <c r="AH177" s="1357" t="s">
        <v>847</v>
      </c>
      <c r="AI177" s="1357">
        <v>41</v>
      </c>
    </row>
    <row customHeight="true" ht="18.452380952380953" r="178">
      <c r="A178" s="1342"/>
      <c r="B178" s="1343" t="s">
        <v>876</v>
      </c>
      <c r="C178" s="1343" t="s">
        <v>863</v>
      </c>
      <c r="D178" s="1345">
        <f t="shared" si="265"/>
      </c>
      <c r="E178" s="1361">
        <v>1197.55</v>
      </c>
      <c r="F178" s="1361">
        <v>2196.94</v>
      </c>
      <c r="G178" s="1361">
        <v>4</v>
      </c>
      <c r="H178" s="1361">
        <v>2</v>
      </c>
      <c r="I178" s="1348">
        <v>9214.930000000008</v>
      </c>
      <c r="J178" s="1348">
        <f t="shared" si="6"/>
      </c>
      <c r="K178" s="1348">
        <f t="shared" si="37"/>
      </c>
      <c r="L178" s="1348">
        <f t="shared" si="68"/>
      </c>
      <c r="M178" s="1348">
        <f t="shared" si="99"/>
      </c>
      <c r="N178" s="1349">
        <f t="shared" si="130"/>
      </c>
      <c r="O178" s="1350">
        <f t="shared" si="161"/>
      </c>
      <c r="P178" s="1350">
        <f t="shared" si="192"/>
      </c>
      <c r="Q178" s="1350">
        <f t="shared" si="223"/>
      </c>
      <c r="R178" s="1350">
        <f t="shared" si="385"/>
      </c>
      <c r="S178" s="1351">
        <f t="shared" si="416"/>
      </c>
      <c r="T178" s="1352">
        <v>0.0232</v>
      </c>
      <c r="U178" s="1353">
        <v>69</v>
      </c>
      <c r="V178" s="1349">
        <f t="shared" si="447"/>
      </c>
      <c r="W178" s="1353">
        <v>38817</v>
      </c>
      <c r="X178" s="1353">
        <v>708</v>
      </c>
      <c r="Y178" s="1353">
        <v>165</v>
      </c>
      <c r="Z178" s="1353">
        <v>751</v>
      </c>
      <c r="AA178" s="1353">
        <v>101</v>
      </c>
      <c r="AB178" s="1353">
        <v>9</v>
      </c>
      <c r="AC178" s="1353">
        <v>1</v>
      </c>
      <c r="AD178" s="1353">
        <v>32</v>
      </c>
      <c r="AE178" s="1355">
        <f t="shared" si="480"/>
      </c>
      <c r="AF178" s="1349">
        <f t="shared" si="511"/>
      </c>
      <c r="AG178" s="1357" t="s">
        <v>861</v>
      </c>
      <c r="AH178" s="1357" t="s">
        <v>847</v>
      </c>
      <c r="AI178" s="1357">
        <v>40</v>
      </c>
    </row>
    <row customHeight="true" ht="18.452380952380953" r="179">
      <c r="A179" s="1342"/>
      <c r="B179" s="1367" t="s">
        <v>852</v>
      </c>
      <c r="C179" s="1367"/>
      <c r="D179" s="1368">
        <f>SUM(D175:D178)</f>
      </c>
      <c r="E179" s="1368">
        <f>SUM(E175:E178)</f>
      </c>
      <c r="F179" s="1368">
        <f>SUM(F175:F178)</f>
      </c>
      <c r="G179" s="1368">
        <f>SUM(G175:G178)</f>
      </c>
      <c r="H179" s="1368">
        <f>SUM(H175:H178)</f>
      </c>
      <c r="I179" s="1368">
        <f>SUM(I175:I178)</f>
      </c>
      <c r="J179" s="1370">
        <f t="shared" si="6"/>
      </c>
      <c r="K179" s="1370">
        <f t="shared" si="37"/>
      </c>
      <c r="L179" s="1371">
        <f t="shared" si="68"/>
      </c>
      <c r="M179" s="1370">
        <f t="shared" si="99"/>
      </c>
      <c r="N179" s="1370">
        <f t="shared" si="130"/>
      </c>
      <c r="O179" s="1372">
        <f t="shared" si="161"/>
      </c>
      <c r="P179" s="1372">
        <f t="shared" si="192"/>
      </c>
      <c r="Q179" s="1372">
        <f t="shared" si="223"/>
      </c>
      <c r="R179" s="1372">
        <f t="shared" si="385"/>
      </c>
      <c r="S179" s="1373">
        <f t="shared" si="416"/>
      </c>
      <c r="T179" s="1372">
        <f>AVERAGE(T175:T178)</f>
      </c>
      <c r="U179" s="1374">
        <f>AVERAGE(U175:U178)</f>
      </c>
      <c r="V179" s="1378">
        <f t="shared" si="447"/>
      </c>
      <c r="W179" s="1368">
        <f>SUM(W175:W178)</f>
      </c>
      <c r="X179" s="1368">
        <f>SUM(X175:X178)</f>
      </c>
      <c r="Y179" s="1368">
        <f>SUM(Y175:Y178)</f>
      </c>
      <c r="Z179" s="1368">
        <f>SUM(Z175:Z178)</f>
      </c>
      <c r="AA179" s="1368">
        <f>SUM(AA175:AA178)</f>
      </c>
      <c r="AB179" s="1368">
        <f>SUM(AB175:AB178)</f>
      </c>
      <c r="AC179" s="1368">
        <f>SUM(AC175:AC178)</f>
      </c>
      <c r="AD179" s="1368">
        <f>SUM(AD175:AD178)</f>
      </c>
      <c r="AE179" s="1370">
        <f t="shared" si="480"/>
      </c>
      <c r="AF179" s="1375">
        <f t="shared" si="511"/>
      </c>
      <c r="AG179" s="1376"/>
      <c r="AH179" s="1376"/>
      <c r="AI179" s="1368">
        <f>SUM(AI175:AI178)</f>
      </c>
    </row>
    <row customHeight="true" ht="18.452380952380953" r="180">
      <c r="A180" s="1342"/>
      <c r="B180" s="1343" t="s">
        <v>853</v>
      </c>
      <c r="C180" s="1343" t="s">
        <v>864</v>
      </c>
      <c r="D180" s="1345">
        <f t="shared" ref="D180:D183" si="266">E180+F180</f>
      </c>
      <c r="E180" s="1360">
        <v>1138.72</v>
      </c>
      <c r="F180" s="1360">
        <v>2817.85</v>
      </c>
      <c r="G180" s="1379">
        <v>6</v>
      </c>
      <c r="H180" s="1379">
        <v>6</v>
      </c>
      <c r="I180" s="1348">
        <v>11248.160000000003</v>
      </c>
      <c r="J180" s="1348">
        <f t="shared" si="6"/>
      </c>
      <c r="K180" s="1348">
        <f t="shared" si="37"/>
      </c>
      <c r="L180" s="1348">
        <f t="shared" si="68"/>
      </c>
      <c r="M180" s="1348">
        <f t="shared" si="99"/>
      </c>
      <c r="N180" s="1349">
        <f t="shared" si="130"/>
      </c>
      <c r="O180" s="1350">
        <f t="shared" si="161"/>
      </c>
      <c r="P180" s="1350">
        <f t="shared" si="192"/>
      </c>
      <c r="Q180" s="1350">
        <f t="shared" si="223"/>
      </c>
      <c r="R180" s="1350">
        <f t="shared" si="385"/>
      </c>
      <c r="S180" s="1351">
        <f t="shared" si="416"/>
      </c>
      <c r="T180" s="1352">
        <v>0.0287</v>
      </c>
      <c r="U180" s="1353">
        <v>71</v>
      </c>
      <c r="V180" s="1349">
        <f t="shared" si="447"/>
      </c>
      <c r="W180" s="1353">
        <v>42308</v>
      </c>
      <c r="X180" s="1353">
        <v>545</v>
      </c>
      <c r="Y180" s="1353">
        <v>192</v>
      </c>
      <c r="Z180" s="1353">
        <v>549</v>
      </c>
      <c r="AA180" s="1353">
        <v>93</v>
      </c>
      <c r="AB180" s="1353">
        <v>13</v>
      </c>
      <c r="AC180" s="1353">
        <v>4</v>
      </c>
      <c r="AD180" s="1353">
        <v>57</v>
      </c>
      <c r="AE180" s="1355">
        <f t="shared" si="480"/>
      </c>
      <c r="AF180" s="1349">
        <f t="shared" si="511"/>
      </c>
      <c r="AG180" s="1357" t="s">
        <v>861</v>
      </c>
      <c r="AH180" s="1357" t="s">
        <v>847</v>
      </c>
      <c r="AI180" s="1357">
        <v>36</v>
      </c>
    </row>
    <row customHeight="true" ht="18.452380952380953" r="181">
      <c r="A181" s="1342"/>
      <c r="B181" s="1343" t="s">
        <v>853</v>
      </c>
      <c r="C181" s="1343" t="s">
        <v>866</v>
      </c>
      <c r="D181" s="1345">
        <f t="shared" si="266"/>
      </c>
      <c r="E181" s="1360">
        <v>853.85</v>
      </c>
      <c r="F181" s="1360">
        <v>2975.31</v>
      </c>
      <c r="G181" s="1379">
        <v>5</v>
      </c>
      <c r="H181" s="1379">
        <v>5</v>
      </c>
      <c r="I181" s="1348">
        <v>9903.23999999999</v>
      </c>
      <c r="J181" s="1348">
        <f t="shared" si="6"/>
      </c>
      <c r="K181" s="1348">
        <f t="shared" si="37"/>
      </c>
      <c r="L181" s="1348">
        <f t="shared" si="68"/>
      </c>
      <c r="M181" s="1348">
        <f t="shared" si="99"/>
      </c>
      <c r="N181" s="1349">
        <f t="shared" si="130"/>
      </c>
      <c r="O181" s="1350">
        <f t="shared" si="161"/>
      </c>
      <c r="P181" s="1350">
        <f t="shared" si="192"/>
      </c>
      <c r="Q181" s="1350">
        <f t="shared" si="223"/>
      </c>
      <c r="R181" s="1350">
        <f t="shared" si="385"/>
      </c>
      <c r="S181" s="1351">
        <f t="shared" si="416"/>
      </c>
      <c r="T181" s="1352">
        <v>0.0387</v>
      </c>
      <c r="U181" s="1353">
        <v>72</v>
      </c>
      <c r="V181" s="1349">
        <f t="shared" si="447"/>
      </c>
      <c r="W181" s="1353">
        <v>41326</v>
      </c>
      <c r="X181" s="1353">
        <v>518</v>
      </c>
      <c r="Y181" s="1353">
        <v>171</v>
      </c>
      <c r="Z181" s="1353">
        <v>523</v>
      </c>
      <c r="AA181" s="1353">
        <v>123</v>
      </c>
      <c r="AB181" s="1353">
        <v>7</v>
      </c>
      <c r="AC181" s="1353">
        <v>1</v>
      </c>
      <c r="AD181" s="1353">
        <v>63</v>
      </c>
      <c r="AE181" s="1355">
        <f t="shared" si="480"/>
      </c>
      <c r="AF181" s="1349">
        <f t="shared" si="511"/>
      </c>
      <c r="AG181" s="1357" t="s">
        <v>861</v>
      </c>
      <c r="AH181" s="1357" t="s">
        <v>847</v>
      </c>
      <c r="AI181" s="1357">
        <v>36</v>
      </c>
    </row>
    <row customHeight="true" ht="18.452380952380953" r="182">
      <c r="A182" s="1342"/>
      <c r="B182" s="1343" t="s">
        <v>853</v>
      </c>
      <c r="C182" s="1343" t="s">
        <v>867</v>
      </c>
      <c r="D182" s="1345">
        <f t="shared" si="266"/>
      </c>
      <c r="E182" s="1360">
        <v>1344.8</v>
      </c>
      <c r="F182" s="1360">
        <v>3067.88</v>
      </c>
      <c r="G182" s="1379">
        <v>4</v>
      </c>
      <c r="H182" s="1379">
        <v>4</v>
      </c>
      <c r="I182" s="1348">
        <v>8526.380000000005</v>
      </c>
      <c r="J182" s="1348">
        <f t="shared" si="6"/>
      </c>
      <c r="K182" s="1348">
        <f t="shared" si="37"/>
      </c>
      <c r="L182" s="1348">
        <f t="shared" si="68"/>
      </c>
      <c r="M182" s="1348">
        <f t="shared" si="99"/>
      </c>
      <c r="N182" s="1349">
        <f t="shared" si="130"/>
      </c>
      <c r="O182" s="1350">
        <f t="shared" si="161"/>
      </c>
      <c r="P182" s="1350">
        <f t="shared" si="192"/>
      </c>
      <c r="Q182" s="1350">
        <f t="shared" si="223"/>
      </c>
      <c r="R182" s="1350">
        <f t="shared" si="385"/>
      </c>
      <c r="S182" s="1351">
        <f t="shared" si="416"/>
      </c>
      <c r="T182" s="1352">
        <v>0.0317</v>
      </c>
      <c r="U182" s="1353">
        <v>72</v>
      </c>
      <c r="V182" s="1349">
        <f t="shared" si="447"/>
      </c>
      <c r="W182" s="1353">
        <v>44696</v>
      </c>
      <c r="X182" s="1353">
        <v>657</v>
      </c>
      <c r="Y182" s="1353">
        <v>196</v>
      </c>
      <c r="Z182" s="1353">
        <v>675</v>
      </c>
      <c r="AA182" s="1353">
        <v>114</v>
      </c>
      <c r="AB182" s="1353">
        <v>6</v>
      </c>
      <c r="AC182" s="1353">
        <v>3</v>
      </c>
      <c r="AD182" s="1353">
        <v>43</v>
      </c>
      <c r="AE182" s="1355">
        <f t="shared" si="480"/>
      </c>
      <c r="AF182" s="1349">
        <f t="shared" si="511"/>
      </c>
      <c r="AG182" s="1357" t="s">
        <v>861</v>
      </c>
      <c r="AH182" s="1357" t="s">
        <v>847</v>
      </c>
      <c r="AI182" s="1357">
        <v>42</v>
      </c>
    </row>
    <row customHeight="true" ht="18.452380952380953" r="183">
      <c r="A183" s="1342"/>
      <c r="B183" s="1343" t="s">
        <v>853</v>
      </c>
      <c r="C183" s="1344" t="s">
        <v>868</v>
      </c>
      <c r="D183" s="1345">
        <f t="shared" si="266"/>
      </c>
      <c r="E183" s="1360">
        <v>1105.59</v>
      </c>
      <c r="F183" s="1360">
        <v>2947.33</v>
      </c>
      <c r="G183" s="1361">
        <v>7</v>
      </c>
      <c r="H183" s="1361">
        <v>6</v>
      </c>
      <c r="I183" s="1388">
        <v>13775.98999999999</v>
      </c>
      <c r="J183" s="1348">
        <f t="shared" si="6"/>
      </c>
      <c r="K183" s="1348">
        <f t="shared" si="37"/>
      </c>
      <c r="L183" s="1348">
        <f t="shared" si="68"/>
      </c>
      <c r="M183" s="1348">
        <f t="shared" si="99"/>
      </c>
      <c r="N183" s="1349">
        <f t="shared" si="130"/>
      </c>
      <c r="O183" s="1350">
        <f t="shared" si="161"/>
      </c>
      <c r="P183" s="1350">
        <f t="shared" si="192"/>
      </c>
      <c r="Q183" s="1350">
        <f t="shared" si="223"/>
      </c>
      <c r="R183" s="1350">
        <f t="shared" si="385"/>
      </c>
      <c r="S183" s="1351">
        <f t="shared" si="416"/>
      </c>
      <c r="T183" s="1352">
        <v>0.046</v>
      </c>
      <c r="U183" s="1353">
        <v>74</v>
      </c>
      <c r="V183" s="1349">
        <f t="shared" si="447"/>
      </c>
      <c r="W183" s="1353">
        <v>37383</v>
      </c>
      <c r="X183" s="1353">
        <v>571</v>
      </c>
      <c r="Y183" s="1353">
        <v>188</v>
      </c>
      <c r="Z183" s="1353">
        <v>604</v>
      </c>
      <c r="AA183" s="1353">
        <v>138</v>
      </c>
      <c r="AB183" s="1353">
        <v>15</v>
      </c>
      <c r="AC183" s="1353">
        <v>3</v>
      </c>
      <c r="AD183" s="1353">
        <v>47</v>
      </c>
      <c r="AE183" s="1355">
        <f t="shared" si="480"/>
      </c>
      <c r="AF183" s="1349">
        <f t="shared" si="511"/>
      </c>
      <c r="AG183" s="1357" t="s">
        <v>861</v>
      </c>
      <c r="AH183" s="1357" t="s">
        <v>847</v>
      </c>
      <c r="AI183" s="1357">
        <v>43</v>
      </c>
    </row>
    <row customHeight="true" ht="18.452380952380953" r="184">
      <c r="A184" s="1342"/>
      <c r="B184" s="1367" t="s">
        <v>852</v>
      </c>
      <c r="C184" s="1367"/>
      <c r="D184" s="1368">
        <f>SUM(D180:D183)</f>
      </c>
      <c r="E184" s="1368">
        <f>SUM(E180:E183)</f>
      </c>
      <c r="F184" s="1368">
        <f>SUM(F180:F183)</f>
      </c>
      <c r="G184" s="1368">
        <f>SUM(G180:G183)</f>
      </c>
      <c r="H184" s="1368">
        <f>SUM(H180:H183)</f>
      </c>
      <c r="I184" s="1368">
        <f>SUM(I180:I183)</f>
      </c>
      <c r="J184" s="1370">
        <f t="shared" si="6"/>
      </c>
      <c r="K184" s="1370">
        <f t="shared" si="37"/>
      </c>
      <c r="L184" s="1371">
        <f t="shared" si="68"/>
      </c>
      <c r="M184" s="1370">
        <f t="shared" si="99"/>
      </c>
      <c r="N184" s="1370">
        <f t="shared" si="130"/>
      </c>
      <c r="O184" s="1372">
        <f t="shared" si="161"/>
      </c>
      <c r="P184" s="1372">
        <f t="shared" si="192"/>
      </c>
      <c r="Q184" s="1372">
        <f t="shared" si="223"/>
      </c>
      <c r="R184" s="1372">
        <f t="shared" si="385"/>
      </c>
      <c r="S184" s="1373">
        <f t="shared" si="416"/>
      </c>
      <c r="T184" s="1372">
        <f>AVERAGE(T180:T183)</f>
      </c>
      <c r="U184" s="1374">
        <f>AVERAGE(U180:U183)</f>
      </c>
      <c r="V184" s="1378">
        <f t="shared" si="447"/>
      </c>
      <c r="W184" s="1368">
        <f>SUM(W180:W183)</f>
      </c>
      <c r="X184" s="1368">
        <f>SUM(X180:X183)</f>
      </c>
      <c r="Y184" s="1368">
        <f>SUM(Y180:Y183)</f>
      </c>
      <c r="Z184" s="1368">
        <f>SUM(Z180:Z183)</f>
      </c>
      <c r="AA184" s="1368">
        <f>SUM(AA180:AA183)</f>
      </c>
      <c r="AB184" s="1368">
        <f>SUM(AB180:AB183)</f>
      </c>
      <c r="AC184" s="1368">
        <f>SUM(AC180:AC183)</f>
      </c>
      <c r="AD184" s="1368">
        <f>SUM(AD180:AD183)</f>
      </c>
      <c r="AE184" s="1370">
        <f t="shared" si="480"/>
      </c>
      <c r="AF184" s="1375">
        <f t="shared" si="511"/>
      </c>
      <c r="AG184" s="1376"/>
      <c r="AH184" s="1376"/>
      <c r="AI184" s="1368">
        <f>SUM(AI180:AI183)</f>
      </c>
    </row>
    <row customHeight="true" ht="18.452380952380953" r="185">
      <c r="A185" s="1342"/>
      <c r="B185" s="1343" t="s">
        <v>844</v>
      </c>
      <c r="C185" s="1343" t="s">
        <v>869</v>
      </c>
      <c r="D185" s="1345">
        <f t="shared" ref="D185:D188" si="267">E185+F185</f>
      </c>
      <c r="E185" s="1360">
        <v>1239.99</v>
      </c>
      <c r="F185" s="1360">
        <v>2989.62</v>
      </c>
      <c r="G185" s="1379">
        <v>3</v>
      </c>
      <c r="H185" s="1379">
        <v>3</v>
      </c>
      <c r="I185" s="1388">
        <v>6994.149999999994</v>
      </c>
      <c r="J185" s="1348">
        <f t="shared" si="6"/>
      </c>
      <c r="K185" s="1348">
        <f t="shared" si="37"/>
      </c>
      <c r="L185" s="1348">
        <f t="shared" si="68"/>
      </c>
      <c r="M185" s="1348">
        <f t="shared" si="99"/>
      </c>
      <c r="N185" s="1349">
        <f t="shared" si="130"/>
      </c>
      <c r="O185" s="1350">
        <f t="shared" si="161"/>
      </c>
      <c r="P185" s="1350">
        <f t="shared" si="192"/>
      </c>
      <c r="Q185" s="1350">
        <f t="shared" si="223"/>
      </c>
      <c r="R185" s="1350">
        <f t="shared" si="385"/>
      </c>
      <c r="S185" s="1351">
        <f t="shared" si="416"/>
      </c>
      <c r="T185" s="1352">
        <v>0.0299</v>
      </c>
      <c r="U185" s="1353">
        <v>75</v>
      </c>
      <c r="V185" s="1349">
        <f t="shared" si="447"/>
      </c>
      <c r="W185" s="1353">
        <v>39675</v>
      </c>
      <c r="X185" s="1353">
        <v>490</v>
      </c>
      <c r="Y185" s="1353">
        <v>180</v>
      </c>
      <c r="Z185" s="1353">
        <v>503</v>
      </c>
      <c r="AA185" s="1353">
        <v>79</v>
      </c>
      <c r="AB185" s="1353">
        <v>10</v>
      </c>
      <c r="AC185" s="1353">
        <v>4</v>
      </c>
      <c r="AD185" s="1353">
        <v>39</v>
      </c>
      <c r="AE185" s="1355">
        <f t="shared" si="480"/>
      </c>
      <c r="AF185" s="1349">
        <f t="shared" si="511"/>
      </c>
      <c r="AG185" s="1357" t="s">
        <v>861</v>
      </c>
      <c r="AH185" s="1357" t="s">
        <v>847</v>
      </c>
      <c r="AI185" s="1357">
        <v>33</v>
      </c>
    </row>
    <row customHeight="true" ht="18.452380952380953" r="186">
      <c r="A186" s="1342"/>
      <c r="B186" s="1343" t="s">
        <v>844</v>
      </c>
      <c r="C186" s="1343" t="s">
        <v>870</v>
      </c>
      <c r="D186" s="1345">
        <f t="shared" si="267"/>
      </c>
      <c r="E186" s="1360">
        <v>1298.83</v>
      </c>
      <c r="F186" s="1360">
        <v>2960.07</v>
      </c>
      <c r="G186" s="1379">
        <v>3</v>
      </c>
      <c r="H186" s="1379">
        <v>2</v>
      </c>
      <c r="I186" s="1348">
        <v>6151.869999999995</v>
      </c>
      <c r="J186" s="1348">
        <f t="shared" si="6"/>
      </c>
      <c r="K186" s="1348">
        <f t="shared" si="37"/>
      </c>
      <c r="L186" s="1348">
        <f t="shared" si="68"/>
      </c>
      <c r="M186" s="1348">
        <f t="shared" si="99"/>
      </c>
      <c r="N186" s="1349">
        <f t="shared" si="130"/>
      </c>
      <c r="O186" s="1350">
        <f t="shared" si="161"/>
      </c>
      <c r="P186" s="1350">
        <f t="shared" si="192"/>
      </c>
      <c r="Q186" s="1350">
        <f t="shared" si="223"/>
      </c>
      <c r="R186" s="1350">
        <f t="shared" si="385"/>
      </c>
      <c r="S186" s="1351">
        <f t="shared" si="416"/>
      </c>
      <c r="T186" s="1352">
        <v>0.0193</v>
      </c>
      <c r="U186" s="1353">
        <v>72</v>
      </c>
      <c r="V186" s="1349">
        <f t="shared" si="447"/>
      </c>
      <c r="W186" s="1353">
        <v>43398</v>
      </c>
      <c r="X186" s="1353">
        <v>975</v>
      </c>
      <c r="Y186" s="1353">
        <v>161</v>
      </c>
      <c r="Z186" s="1353">
        <v>1015</v>
      </c>
      <c r="AA186" s="1353">
        <v>77</v>
      </c>
      <c r="AB186" s="1353">
        <v>6</v>
      </c>
      <c r="AC186" s="1353">
        <v>1</v>
      </c>
      <c r="AD186" s="1353">
        <v>43</v>
      </c>
      <c r="AE186" s="1355">
        <f t="shared" si="480"/>
      </c>
      <c r="AF186" s="1349">
        <f t="shared" si="511"/>
      </c>
      <c r="AG186" s="1357" t="s">
        <v>861</v>
      </c>
      <c r="AH186" s="1357" t="s">
        <v>847</v>
      </c>
      <c r="AI186" s="1357">
        <v>24</v>
      </c>
    </row>
    <row customHeight="true" ht="18.452380952380953" r="187">
      <c r="A187" s="1342"/>
      <c r="B187" s="1343" t="s">
        <v>844</v>
      </c>
      <c r="C187" s="1343" t="s">
        <v>877</v>
      </c>
      <c r="D187" s="1345">
        <f t="shared" si="267"/>
      </c>
      <c r="E187" s="1360">
        <v>1012.89</v>
      </c>
      <c r="F187" s="1360">
        <v>2174.91</v>
      </c>
      <c r="G187" s="1379">
        <v>3</v>
      </c>
      <c r="H187" s="1379">
        <v>3</v>
      </c>
      <c r="I187" s="1348">
        <v>5933.080000000016</v>
      </c>
      <c r="J187" s="1348">
        <f t="shared" si="6"/>
      </c>
      <c r="K187" s="1348">
        <f t="shared" si="37"/>
      </c>
      <c r="L187" s="1348">
        <f t="shared" si="68"/>
      </c>
      <c r="M187" s="1348">
        <f t="shared" si="99"/>
      </c>
      <c r="N187" s="1349">
        <f t="shared" si="130"/>
      </c>
      <c r="O187" s="1350">
        <f t="shared" si="161"/>
      </c>
      <c r="P187" s="1350">
        <f t="shared" si="192"/>
      </c>
      <c r="Q187" s="1350">
        <f t="shared" si="223"/>
      </c>
      <c r="R187" s="1350">
        <f t="shared" si="385"/>
      </c>
      <c r="S187" s="1351">
        <f t="shared" si="416"/>
      </c>
      <c r="T187" s="1352">
        <v>0.0271</v>
      </c>
      <c r="U187" s="1353">
        <v>70</v>
      </c>
      <c r="V187" s="1349">
        <f t="shared" si="447"/>
      </c>
      <c r="W187" s="1353">
        <v>36125</v>
      </c>
      <c r="X187" s="1353">
        <v>875</v>
      </c>
      <c r="Y187" s="1353">
        <v>179</v>
      </c>
      <c r="Z187" s="1353">
        <v>930</v>
      </c>
      <c r="AA187" s="1353">
        <v>85</v>
      </c>
      <c r="AB187" s="1353">
        <v>12</v>
      </c>
      <c r="AC187" s="1353">
        <v>2</v>
      </c>
      <c r="AD187" s="1353">
        <v>58</v>
      </c>
      <c r="AE187" s="1355">
        <f t="shared" si="480"/>
      </c>
      <c r="AF187" s="1349">
        <f t="shared" si="511"/>
      </c>
      <c r="AG187" s="1357" t="s">
        <v>861</v>
      </c>
      <c r="AH187" s="1357" t="s">
        <v>847</v>
      </c>
      <c r="AI187" s="1357">
        <v>25</v>
      </c>
    </row>
    <row customHeight="true" ht="18.452380952380953" r="188">
      <c r="A188" s="1342"/>
      <c r="B188" s="1343" t="s">
        <v>844</v>
      </c>
      <c r="C188" s="1343" t="s">
        <v>878</v>
      </c>
      <c r="D188" s="1345">
        <f t="shared" si="267"/>
      </c>
      <c r="E188" s="1360">
        <v>478.9</v>
      </c>
      <c r="F188" s="1360">
        <v>1012.68</v>
      </c>
      <c r="G188" s="1379">
        <v>3</v>
      </c>
      <c r="H188" s="1379">
        <v>2</v>
      </c>
      <c r="I188" s="1348">
        <v>5984.549999999988</v>
      </c>
      <c r="J188" s="1348">
        <f t="shared" si="6"/>
      </c>
      <c r="K188" s="1348">
        <f t="shared" si="37"/>
      </c>
      <c r="L188" s="1348">
        <f t="shared" si="68"/>
      </c>
      <c r="M188" s="1348">
        <f t="shared" si="99"/>
      </c>
      <c r="N188" s="1349">
        <f t="shared" si="130"/>
      </c>
      <c r="O188" s="1350">
        <f t="shared" si="161"/>
      </c>
      <c r="P188" s="1350">
        <f t="shared" si="192"/>
      </c>
      <c r="Q188" s="1350">
        <f t="shared" si="223"/>
      </c>
      <c r="R188" s="1350">
        <f t="shared" si="385"/>
      </c>
      <c r="S188" s="1351">
        <f t="shared" si="416"/>
      </c>
      <c r="T188" s="1352">
        <v>0.0423</v>
      </c>
      <c r="U188" s="1353">
        <v>71</v>
      </c>
      <c r="V188" s="1349">
        <f t="shared" si="447"/>
      </c>
      <c r="W188" s="1353">
        <v>19761</v>
      </c>
      <c r="X188" s="1353">
        <v>549</v>
      </c>
      <c r="Y188" s="1353">
        <v>105</v>
      </c>
      <c r="Z188" s="1353">
        <v>616</v>
      </c>
      <c r="AA188" s="1353">
        <v>40</v>
      </c>
      <c r="AB188" s="1353">
        <v>9</v>
      </c>
      <c r="AC188" s="1353">
        <v>0</v>
      </c>
      <c r="AD188" s="1353">
        <v>44</v>
      </c>
      <c r="AE188" s="1355">
        <f t="shared" si="480"/>
      </c>
      <c r="AF188" s="1349">
        <f t="shared" si="511"/>
      </c>
      <c r="AG188" s="1357" t="s">
        <v>861</v>
      </c>
      <c r="AH188" s="1357" t="s">
        <v>847</v>
      </c>
      <c r="AI188" s="1357">
        <v>16</v>
      </c>
    </row>
    <row customHeight="true" ht="18.452380952380953" r="189">
      <c r="A189" s="1342"/>
      <c r="B189" s="1367" t="s">
        <v>852</v>
      </c>
      <c r="C189" s="1367"/>
      <c r="D189" s="1368">
        <f>D185+D186+D187+D188</f>
      </c>
      <c r="E189" s="1368">
        <f>E185+E186+E187+E188</f>
      </c>
      <c r="F189" s="1368">
        <f>F185+F186+F187+F188</f>
      </c>
      <c r="G189" s="1368">
        <f>G185+G186+G187+G188</f>
      </c>
      <c r="H189" s="1368">
        <f>H185+H186+H187+H188</f>
      </c>
      <c r="I189" s="1368">
        <f>I185+I186+I187+I188</f>
      </c>
      <c r="J189" s="1370">
        <f t="shared" si="6"/>
      </c>
      <c r="K189" s="1370">
        <f t="shared" si="37"/>
      </c>
      <c r="L189" s="1371">
        <f t="shared" si="68"/>
      </c>
      <c r="M189" s="1370">
        <f t="shared" si="99"/>
      </c>
      <c r="N189" s="1370">
        <f t="shared" si="130"/>
      </c>
      <c r="O189" s="1372">
        <f t="shared" si="161"/>
      </c>
      <c r="P189" s="1372">
        <f t="shared" si="192"/>
      </c>
      <c r="Q189" s="1372">
        <f t="shared" si="223"/>
      </c>
      <c r="R189" s="1372">
        <f t="shared" si="385"/>
      </c>
      <c r="S189" s="1373">
        <f t="shared" si="416"/>
      </c>
      <c r="T189" s="1372">
        <f>AVERAGE(T185:T188)</f>
      </c>
      <c r="U189" s="1374">
        <f>AVERAGE(U185:U188)</f>
      </c>
      <c r="V189" s="1378">
        <f t="shared" si="447"/>
      </c>
      <c r="W189" s="1368">
        <f>W185+W186+W187+W188</f>
      </c>
      <c r="X189" s="1368">
        <f>X185+X186+X187+X188</f>
      </c>
      <c r="Y189" s="1368">
        <f>Y185+Y186+Y187+Y188</f>
      </c>
      <c r="Z189" s="1368">
        <f>Z185+Z186+Z187+Z188</f>
      </c>
      <c r="AA189" s="1368">
        <f>AA185+AA186+AA187+AA188</f>
      </c>
      <c r="AB189" s="1368">
        <f>AB185+AB186+AB187+AB188</f>
      </c>
      <c r="AC189" s="1368">
        <f>AC185+AC186+AC187+AC188</f>
      </c>
      <c r="AD189" s="1368">
        <f>AD185+AD186+AD187+AD188</f>
      </c>
      <c r="AE189" s="1370">
        <f t="shared" si="480"/>
      </c>
      <c r="AF189" s="1375">
        <f t="shared" si="511"/>
      </c>
      <c r="AG189" s="1376"/>
      <c r="AH189" s="1376"/>
      <c r="AI189" s="1368">
        <f>AI185+AI186+AI187+AI188</f>
      </c>
    </row>
    <row customHeight="true" ht="18.452380952380953" r="190">
      <c r="A190" s="1342"/>
      <c r="B190" s="1380" t="s">
        <v>871</v>
      </c>
      <c r="C190" s="1380"/>
      <c r="D190" s="1381">
        <f>D174+D170+D184+D179+D189</f>
      </c>
      <c r="E190" s="1381"/>
      <c r="F190" s="1381"/>
      <c r="G190" s="1381">
        <f>G174+G170+G184+G179+G189</f>
      </c>
      <c r="H190" s="1381">
        <f>H174+H170+H184+H179+H189</f>
      </c>
      <c r="I190" s="1381">
        <f>I174+I170+I184+I179+I189</f>
      </c>
      <c r="J190" s="1382">
        <f t="shared" si="6"/>
      </c>
      <c r="K190" s="1382">
        <f t="shared" si="37"/>
      </c>
      <c r="L190" s="1382">
        <f t="shared" si="68"/>
      </c>
      <c r="M190" s="1382">
        <f t="shared" si="99"/>
      </c>
      <c r="N190" s="1382">
        <f t="shared" si="130"/>
      </c>
      <c r="O190" s="1383">
        <f t="shared" si="161"/>
      </c>
      <c r="P190" s="1383">
        <f t="shared" si="192"/>
      </c>
      <c r="Q190" s="1383">
        <f t="shared" si="223"/>
      </c>
      <c r="R190" s="1383">
        <f t="shared" si="385"/>
      </c>
      <c r="S190" s="1384">
        <f t="shared" si="416"/>
      </c>
      <c r="T190" s="1385">
        <f>(T174+T170+T184+T179+T189)/5</f>
      </c>
      <c r="U190" s="1385">
        <f>(U174+U170+U184+U179+U189)/5</f>
      </c>
      <c r="V190" s="1385">
        <f>(V174+V170+V184+V179+V189)/5</f>
      </c>
      <c r="W190" s="1381">
        <f>W174+W170+W184+W179+W189</f>
      </c>
      <c r="X190" s="1381">
        <f>X174+X170+X184+X179+X189</f>
      </c>
      <c r="Y190" s="1381">
        <f>Y174+Y170+Y184+Y179+Y189</f>
      </c>
      <c r="Z190" s="1381">
        <f>Z174+Z170+Z184+Z179+Z189</f>
      </c>
      <c r="AA190" s="1381">
        <f>AA174+AA170+AA184+AA179+AA189</f>
      </c>
      <c r="AB190" s="1381">
        <f>AB174+AB170+AB184+AB179+AB189</f>
      </c>
      <c r="AC190" s="1381">
        <f>AC174+AC170+AC184+AC179+AC189</f>
      </c>
      <c r="AD190" s="1381">
        <f>AD174+AD170+AD184+AD179+AD189</f>
      </c>
      <c r="AE190" s="1382">
        <f t="shared" si="480"/>
      </c>
      <c r="AF190" s="1386">
        <f t="shared" si="511"/>
      </c>
      <c r="AG190" s="1387"/>
      <c r="AH190" s="1387"/>
      <c r="AI190" s="1381">
        <f>AI174+AI170+AI184+AI179+AI189</f>
      </c>
    </row>
    <row customHeight="true" ht="18.452380952380953" r="191">
      <c r="A191" s="1329" t="s">
        <v>807</v>
      </c>
      <c r="B191" s="1329" t="s">
        <v>808</v>
      </c>
      <c r="C191" s="1329"/>
      <c r="D191" s="1330" t="s">
        <v>809</v>
      </c>
      <c r="E191" s="1330"/>
      <c r="F191" s="1330"/>
      <c r="G191" s="1330"/>
      <c r="H191" s="1330"/>
      <c r="I191" s="1330"/>
      <c r="J191" s="1330"/>
      <c r="K191" s="1330"/>
      <c r="L191" s="1330"/>
      <c r="M191" s="1330"/>
      <c r="N191" s="1331" t="s">
        <v>810</v>
      </c>
      <c r="O191" s="1331"/>
      <c r="P191" s="1331"/>
      <c r="Q191" s="1331"/>
      <c r="R191" s="1331"/>
      <c r="S191" s="1331"/>
      <c r="T191" s="1331"/>
      <c r="U191" s="1331"/>
      <c r="V191" s="1331"/>
      <c r="W191" s="1331"/>
      <c r="X191" s="1331"/>
      <c r="Y191" s="1331"/>
      <c r="Z191" s="1331"/>
      <c r="AA191" s="1331"/>
      <c r="AB191" s="1331"/>
      <c r="AC191" s="1331"/>
      <c r="AD191" s="1331"/>
      <c r="AE191" s="1331"/>
      <c r="AF191" s="1331"/>
      <c r="AG191" s="1331"/>
      <c r="AH191" s="1331"/>
      <c r="AI191" s="1332"/>
    </row>
    <row customHeight="true" ht="18.452380952380953" r="192">
      <c r="A192" s="1329"/>
      <c r="B192" s="1329" t="s">
        <v>811</v>
      </c>
      <c r="C192" s="1329" t="s">
        <v>812</v>
      </c>
      <c r="D192" s="1330" t="s">
        <v>813</v>
      </c>
      <c r="E192" s="1330" t="s">
        <v>879</v>
      </c>
      <c r="F192" s="1389" t="s">
        <v>880</v>
      </c>
      <c r="G192" s="1333" t="s">
        <v>814</v>
      </c>
      <c r="H192" s="1334" t="s">
        <v>815</v>
      </c>
      <c r="I192" s="1335" t="s">
        <v>816</v>
      </c>
      <c r="J192" s="1336" t="s">
        <v>817</v>
      </c>
      <c r="K192" s="1336" t="s">
        <v>818</v>
      </c>
      <c r="L192" s="1337" t="s">
        <v>819</v>
      </c>
      <c r="M192" s="1336" t="s">
        <v>820</v>
      </c>
      <c r="N192" s="1331" t="s">
        <v>821</v>
      </c>
      <c r="O192" s="1338" t="s">
        <v>822</v>
      </c>
      <c r="P192" s="1338" t="s">
        <v>823</v>
      </c>
      <c r="Q192" s="1338" t="s">
        <v>824</v>
      </c>
      <c r="R192" s="1338" t="s">
        <v>825</v>
      </c>
      <c r="S192" s="1339" t="s">
        <v>826</v>
      </c>
      <c r="T192" s="1338" t="s">
        <v>827</v>
      </c>
      <c r="U192" s="1340" t="s">
        <v>828</v>
      </c>
      <c r="V192" s="1331" t="s">
        <v>829</v>
      </c>
      <c r="W192" s="1339" t="s">
        <v>830</v>
      </c>
      <c r="X192" s="1339" t="s">
        <v>831</v>
      </c>
      <c r="Y192" s="1339" t="s">
        <v>832</v>
      </c>
      <c r="Z192" s="1339" t="s">
        <v>833</v>
      </c>
      <c r="AA192" s="1339" t="s">
        <v>834</v>
      </c>
      <c r="AB192" s="1339" t="s">
        <v>835</v>
      </c>
      <c r="AC192" s="1339" t="s">
        <v>836</v>
      </c>
      <c r="AD192" s="1339" t="s">
        <v>837</v>
      </c>
      <c r="AE192" s="1341" t="s">
        <v>838</v>
      </c>
      <c r="AF192" s="1331" t="s">
        <v>839</v>
      </c>
      <c r="AG192" s="1332" t="s">
        <v>840</v>
      </c>
      <c r="AH192" s="1332" t="s">
        <v>841</v>
      </c>
      <c r="AI192" s="1332" t="s">
        <v>842</v>
      </c>
    </row>
    <row customHeight="true" ht="18.452380952380953" r="193">
      <c r="A193" s="1342" t="s">
        <v>885</v>
      </c>
      <c r="B193" s="1343" t="s">
        <v>865</v>
      </c>
      <c r="C193" s="1344" t="s">
        <v>845</v>
      </c>
      <c r="D193" s="1345">
        <f t="shared" ref="D193:D196" si="268">E193+F193</f>
      </c>
      <c r="E193" s="1345">
        <v>1006.08</v>
      </c>
      <c r="F193" s="1345">
        <v>2812.41</v>
      </c>
      <c r="G193" s="1346">
        <v>4</v>
      </c>
      <c r="H193" s="1346">
        <v>3</v>
      </c>
      <c r="I193" s="1347">
        <v>7631.909999999999</v>
      </c>
      <c r="J193" s="1348">
        <f t="shared" ref="J193:J218" si="7">I193/D193</f>
      </c>
      <c r="K193" s="1348">
        <f t="shared" ref="K193:K218" si="38">D193/G193</f>
      </c>
      <c r="L193" s="1348">
        <f t="shared" ref="L193:L218" si="69">D193/H193</f>
      </c>
      <c r="M193" s="1348">
        <f t="shared" ref="M193:M218" si="100">I193/G193</f>
      </c>
      <c r="N193" s="1349">
        <f t="shared" ref="N193:N218" si="131">D193/X193</f>
      </c>
      <c r="O193" s="1350">
        <f t="shared" ref="O193:O218" si="162">S193/W193*1</f>
      </c>
      <c r="P193" s="1350">
        <f t="shared" ref="P193:P218" si="193">X193/W193</f>
      </c>
      <c r="Q193" s="1350">
        <f t="shared" ref="Q193:Q218" si="224">Z193/W193</f>
      </c>
      <c r="R193" s="1350">
        <f t="shared" ref="R193:R218" si="386">AA193/Z193</f>
      </c>
      <c r="S193" s="1351">
        <f t="shared" ref="S193:S218" si="417">Y193/T193</f>
      </c>
      <c r="T193" s="1352">
        <v>0.0366</v>
      </c>
      <c r="U193" s="1353">
        <v>37</v>
      </c>
      <c r="V193" s="1349">
        <f t="shared" ref="V193:V217" si="448">(D193/W193)*1000</f>
      </c>
      <c r="W193" s="1354">
        <v>47318</v>
      </c>
      <c r="X193" s="1351">
        <v>1591</v>
      </c>
      <c r="Y193" s="1351">
        <v>206</v>
      </c>
      <c r="Z193" s="1351">
        <v>1632</v>
      </c>
      <c r="AA193" s="1351">
        <v>90</v>
      </c>
      <c r="AB193" s="1351">
        <v>18</v>
      </c>
      <c r="AC193" s="1351">
        <v>3</v>
      </c>
      <c r="AD193" s="1354">
        <v>88</v>
      </c>
      <c r="AE193" s="1355">
        <f t="shared" ref="AE193:AE218" si="481">D193/Z193</f>
      </c>
      <c r="AF193" s="1349">
        <f t="shared" ref="AF193:AF218" si="512">AI193*1000/D193</f>
      </c>
      <c r="AG193" s="1356" t="s">
        <v>846</v>
      </c>
      <c r="AH193" s="1357" t="s">
        <v>862</v>
      </c>
      <c r="AI193" s="1357">
        <v>36</v>
      </c>
    </row>
    <row customHeight="true" ht="18.452380952380953" r="194">
      <c r="A194" s="1342"/>
      <c r="B194" s="1343" t="s">
        <v>865</v>
      </c>
      <c r="C194" s="1343" t="s">
        <v>848</v>
      </c>
      <c r="D194" s="1345">
        <f t="shared" si="268"/>
      </c>
      <c r="E194" s="1345">
        <v>1002.13</v>
      </c>
      <c r="F194" s="1345">
        <v>2500</v>
      </c>
      <c r="G194" s="1346">
        <v>4</v>
      </c>
      <c r="H194" s="1346">
        <v>5</v>
      </c>
      <c r="I194" s="1347">
        <v>8738.740000000002</v>
      </c>
      <c r="J194" s="1348">
        <f t="shared" si="7"/>
      </c>
      <c r="K194" s="1358">
        <f t="shared" si="38"/>
      </c>
      <c r="L194" s="1348">
        <f t="shared" si="69"/>
      </c>
      <c r="M194" s="1358">
        <f t="shared" si="100"/>
      </c>
      <c r="N194" s="1349">
        <f t="shared" si="131"/>
      </c>
      <c r="O194" s="1350">
        <f t="shared" si="162"/>
      </c>
      <c r="P194" s="1350">
        <f t="shared" si="193"/>
      </c>
      <c r="Q194" s="1350">
        <f t="shared" si="224"/>
      </c>
      <c r="R194" s="1350">
        <f t="shared" si="386"/>
      </c>
      <c r="S194" s="1351">
        <f t="shared" si="417"/>
      </c>
      <c r="T194" s="1352">
        <v>0.0273</v>
      </c>
      <c r="U194" s="1353">
        <v>50</v>
      </c>
      <c r="V194" s="1349">
        <f t="shared" si="448"/>
      </c>
      <c r="W194" s="1359">
        <v>34095</v>
      </c>
      <c r="X194" s="1359">
        <v>583</v>
      </c>
      <c r="Y194" s="1359">
        <v>146</v>
      </c>
      <c r="Z194" s="1359">
        <v>631</v>
      </c>
      <c r="AA194" s="1359">
        <v>92</v>
      </c>
      <c r="AB194" s="1359">
        <v>5</v>
      </c>
      <c r="AC194" s="1359">
        <v>2</v>
      </c>
      <c r="AD194" s="1353">
        <v>47</v>
      </c>
      <c r="AE194" s="1355">
        <f t="shared" si="481"/>
      </c>
      <c r="AF194" s="1349">
        <f t="shared" si="512"/>
      </c>
      <c r="AG194" s="1356" t="s">
        <v>846</v>
      </c>
      <c r="AH194" s="1357" t="s">
        <v>862</v>
      </c>
      <c r="AI194" s="1357">
        <v>28</v>
      </c>
    </row>
    <row customHeight="true" ht="18.452380952380953" r="195">
      <c r="A195" s="1342"/>
      <c r="B195" s="1343" t="s">
        <v>865</v>
      </c>
      <c r="C195" s="1344" t="s">
        <v>849</v>
      </c>
      <c r="D195" s="1345">
        <f t="shared" si="268"/>
      </c>
      <c r="E195" s="1360">
        <v>1200</v>
      </c>
      <c r="F195" s="1360">
        <v>2500</v>
      </c>
      <c r="G195" s="1361">
        <v>4</v>
      </c>
      <c r="H195" s="1361">
        <v>3</v>
      </c>
      <c r="I195" s="1347">
        <v>9214.93</v>
      </c>
      <c r="J195" s="1348">
        <f t="shared" si="7"/>
      </c>
      <c r="K195" s="1348">
        <f t="shared" si="38"/>
      </c>
      <c r="L195" s="1348">
        <f t="shared" si="69"/>
      </c>
      <c r="M195" s="1348">
        <f t="shared" si="100"/>
      </c>
      <c r="N195" s="1362">
        <f t="shared" si="131"/>
      </c>
      <c r="O195" s="1350">
        <f t="shared" si="162"/>
      </c>
      <c r="P195" s="1350">
        <f t="shared" si="193"/>
      </c>
      <c r="Q195" s="1350">
        <f t="shared" si="224"/>
      </c>
      <c r="R195" s="1350">
        <f t="shared" si="386"/>
      </c>
      <c r="S195" s="1351">
        <f t="shared" si="417"/>
      </c>
      <c r="T195" s="1352">
        <v>0.0271</v>
      </c>
      <c r="U195" s="1353">
        <v>57</v>
      </c>
      <c r="V195" s="1349">
        <f t="shared" si="448"/>
      </c>
      <c r="W195" s="1359">
        <v>31740</v>
      </c>
      <c r="X195" s="1359">
        <v>640</v>
      </c>
      <c r="Y195" s="1359">
        <v>174</v>
      </c>
      <c r="Z195" s="1359">
        <v>658</v>
      </c>
      <c r="AA195" s="1359">
        <v>78</v>
      </c>
      <c r="AB195" s="1359">
        <v>5</v>
      </c>
      <c r="AC195" s="1359">
        <v>0</v>
      </c>
      <c r="AD195" s="1353">
        <v>38</v>
      </c>
      <c r="AE195" s="1355">
        <f t="shared" si="481"/>
      </c>
      <c r="AF195" s="1349">
        <f t="shared" si="512"/>
      </c>
      <c r="AG195" s="1356" t="s">
        <v>846</v>
      </c>
      <c r="AH195" s="1357" t="s">
        <v>862</v>
      </c>
      <c r="AI195" s="1357">
        <v>33</v>
      </c>
    </row>
    <row customHeight="true" ht="18.452380952380953" r="196">
      <c r="A196" s="1342"/>
      <c r="B196" s="1343" t="s">
        <v>865</v>
      </c>
      <c r="C196" s="1343" t="s">
        <v>850</v>
      </c>
      <c r="D196" s="1345">
        <f t="shared" si="268"/>
      </c>
      <c r="E196" s="1360">
        <v>1129.8</v>
      </c>
      <c r="F196" s="1360">
        <v>2515.5699999999997</v>
      </c>
      <c r="G196" s="1361">
        <v>6</v>
      </c>
      <c r="H196" s="1361">
        <v>4</v>
      </c>
      <c r="I196" s="1347">
        <v>14144.140000000007</v>
      </c>
      <c r="J196" s="1348">
        <f t="shared" si="7"/>
      </c>
      <c r="K196" s="1348">
        <f t="shared" si="38"/>
      </c>
      <c r="L196" s="1348">
        <f t="shared" si="69"/>
      </c>
      <c r="M196" s="1348">
        <f t="shared" si="100"/>
      </c>
      <c r="N196" s="1362">
        <f t="shared" si="131"/>
      </c>
      <c r="O196" s="1350">
        <f t="shared" si="162"/>
      </c>
      <c r="P196" s="1350">
        <f t="shared" si="193"/>
      </c>
      <c r="Q196" s="1350">
        <f t="shared" si="224"/>
      </c>
      <c r="R196" s="1350">
        <f t="shared" si="386"/>
      </c>
      <c r="S196" s="1351">
        <f t="shared" si="417"/>
      </c>
      <c r="T196" s="1352">
        <v>0.0306</v>
      </c>
      <c r="U196" s="1353">
        <v>63</v>
      </c>
      <c r="V196" s="1349">
        <f t="shared" si="448"/>
      </c>
      <c r="W196" s="1359">
        <v>25477</v>
      </c>
      <c r="X196" s="1359">
        <v>436</v>
      </c>
      <c r="Y196" s="1359">
        <v>131</v>
      </c>
      <c r="Z196" s="1359">
        <v>427</v>
      </c>
      <c r="AA196" s="1359">
        <v>101</v>
      </c>
      <c r="AB196" s="1359">
        <v>6</v>
      </c>
      <c r="AC196" s="1359">
        <v>1</v>
      </c>
      <c r="AD196" s="1353">
        <v>29</v>
      </c>
      <c r="AE196" s="1355">
        <f t="shared" si="481"/>
      </c>
      <c r="AF196" s="1349">
        <f t="shared" si="512"/>
      </c>
      <c r="AG196" s="1356" t="s">
        <v>846</v>
      </c>
      <c r="AH196" s="1357" t="s">
        <v>862</v>
      </c>
      <c r="AI196" s="1357">
        <v>23</v>
      </c>
    </row>
    <row customHeight="true" ht="18.452380952380953" r="197">
      <c r="A197" s="1342"/>
      <c r="B197" s="1367" t="s">
        <v>852</v>
      </c>
      <c r="C197" s="1367"/>
      <c r="D197" s="1368">
        <f>SUM(D193:D196)</f>
      </c>
      <c r="E197" s="1368">
        <f>SUM(E193:E196)</f>
      </c>
      <c r="F197" s="1368">
        <f>SUM(F193:F196)</f>
      </c>
      <c r="G197" s="1368">
        <f>SUM(G193:G196)</f>
      </c>
      <c r="H197" s="1368">
        <f>SUM(H193:H196)</f>
      </c>
      <c r="I197" s="1370">
        <f>SUM(I193:I196)</f>
      </c>
      <c r="J197" s="1370">
        <f t="shared" si="7"/>
      </c>
      <c r="K197" s="1370">
        <f t="shared" si="38"/>
      </c>
      <c r="L197" s="1371">
        <f t="shared" si="69"/>
      </c>
      <c r="M197" s="1370">
        <f t="shared" si="100"/>
      </c>
      <c r="N197" s="1370">
        <f t="shared" si="131"/>
      </c>
      <c r="O197" s="1372">
        <f t="shared" si="162"/>
      </c>
      <c r="P197" s="1372">
        <f t="shared" si="193"/>
      </c>
      <c r="Q197" s="1372">
        <f t="shared" si="224"/>
      </c>
      <c r="R197" s="1372">
        <f t="shared" si="386"/>
      </c>
      <c r="S197" s="1373">
        <f t="shared" si="417"/>
      </c>
      <c r="T197" s="1372">
        <f>AVERAGE(T193:T196)</f>
      </c>
      <c r="U197" s="1374">
        <f>AVERAGE(U193:U196)</f>
      </c>
      <c r="V197" s="1370">
        <f t="shared" si="448"/>
      </c>
      <c r="W197" s="1368">
        <f>SUM(W193:W196)</f>
      </c>
      <c r="X197" s="1368">
        <f>SUM(X193:X196)</f>
      </c>
      <c r="Y197" s="1368">
        <f>SUM(Y193:Y196)</f>
      </c>
      <c r="Z197" s="1368">
        <f>SUM(Z193:Z196)</f>
      </c>
      <c r="AA197" s="1368">
        <f>SUM(AA193:AA196)</f>
      </c>
      <c r="AB197" s="1368">
        <f>SUM(AB193:AB196)</f>
      </c>
      <c r="AC197" s="1368">
        <f>SUM(AC193:AC196)</f>
      </c>
      <c r="AD197" s="1368">
        <f>SUM(AD193:AD196)</f>
      </c>
      <c r="AE197" s="1370">
        <f t="shared" si="481"/>
      </c>
      <c r="AF197" s="1375">
        <f t="shared" si="512"/>
      </c>
      <c r="AG197" s="1376"/>
      <c r="AH197" s="1376"/>
      <c r="AI197" s="1373">
        <f>SUM(AI193:AI196)</f>
      </c>
    </row>
    <row customHeight="true" ht="18.452380952380953" r="198">
      <c r="A198" s="1342"/>
      <c r="B198" s="1343" t="s">
        <v>853</v>
      </c>
      <c r="C198" s="1344" t="s">
        <v>851</v>
      </c>
      <c r="D198" s="1345">
        <f t="shared" ref="D198:D202" si="269">E198+F198</f>
      </c>
      <c r="E198" s="1361">
        <v>1043.5800000000002</v>
      </c>
      <c r="F198" s="1361">
        <v>2471.5</v>
      </c>
      <c r="G198" s="1361">
        <v>4</v>
      </c>
      <c r="H198" s="1361">
        <v>5</v>
      </c>
      <c r="I198" s="1347">
        <v>9646.080000000002</v>
      </c>
      <c r="J198" s="1348">
        <f t="shared" si="7"/>
      </c>
      <c r="K198" s="1348">
        <f t="shared" si="38"/>
      </c>
      <c r="L198" s="1348">
        <f t="shared" si="69"/>
      </c>
      <c r="M198" s="1348">
        <f t="shared" si="100"/>
      </c>
      <c r="N198" s="1349">
        <f t="shared" si="131"/>
      </c>
      <c r="O198" s="1350">
        <f t="shared" si="162"/>
      </c>
      <c r="P198" s="1350">
        <f t="shared" si="193"/>
      </c>
      <c r="Q198" s="1350">
        <f t="shared" si="224"/>
      </c>
      <c r="R198" s="1350">
        <f t="shared" si="386"/>
      </c>
      <c r="S198" s="1351">
        <f t="shared" si="417"/>
      </c>
      <c r="T198" s="1352">
        <v>0.0265</v>
      </c>
      <c r="U198" s="1353">
        <v>65</v>
      </c>
      <c r="V198" s="1349">
        <f t="shared" si="448"/>
      </c>
      <c r="W198" s="1353">
        <v>28851</v>
      </c>
      <c r="X198" s="1359">
        <v>526</v>
      </c>
      <c r="Y198" s="1359">
        <v>136</v>
      </c>
      <c r="Z198" s="1359">
        <v>544</v>
      </c>
      <c r="AA198" s="1359">
        <v>100</v>
      </c>
      <c r="AB198" s="1359">
        <v>6</v>
      </c>
      <c r="AC198" s="1359">
        <v>1</v>
      </c>
      <c r="AD198" s="1353">
        <v>40</v>
      </c>
      <c r="AE198" s="1355">
        <f t="shared" si="481"/>
      </c>
      <c r="AF198" s="1349">
        <f t="shared" si="512"/>
      </c>
      <c r="AG198" s="1356" t="s">
        <v>846</v>
      </c>
      <c r="AH198" s="1357" t="s">
        <v>862</v>
      </c>
      <c r="AI198" s="1357">
        <v>30</v>
      </c>
    </row>
    <row customHeight="true" ht="18.452380952380953" r="199">
      <c r="A199" s="1342"/>
      <c r="B199" s="1343" t="s">
        <v>853</v>
      </c>
      <c r="C199" s="1343" t="s">
        <v>854</v>
      </c>
      <c r="D199" s="1345">
        <f t="shared" si="269"/>
      </c>
      <c r="E199" s="1361">
        <v>1626.62</v>
      </c>
      <c r="F199" s="1361">
        <v>2508.58</v>
      </c>
      <c r="G199" s="1361">
        <v>4</v>
      </c>
      <c r="H199" s="1361">
        <v>4</v>
      </c>
      <c r="I199" s="1347">
        <v>9002.57</v>
      </c>
      <c r="J199" s="1348">
        <f t="shared" si="7"/>
      </c>
      <c r="K199" s="1348">
        <f t="shared" si="38"/>
      </c>
      <c r="L199" s="1348">
        <f t="shared" si="69"/>
      </c>
      <c r="M199" s="1348">
        <f t="shared" si="100"/>
      </c>
      <c r="N199" s="1349">
        <f t="shared" si="131"/>
      </c>
      <c r="O199" s="1350">
        <f t="shared" si="162"/>
      </c>
      <c r="P199" s="1350">
        <f t="shared" si="193"/>
      </c>
      <c r="Q199" s="1350">
        <f t="shared" si="224"/>
      </c>
      <c r="R199" s="1350">
        <f t="shared" si="386"/>
      </c>
      <c r="S199" s="1351">
        <f t="shared" si="417"/>
      </c>
      <c r="T199" s="1352">
        <v>0.0246</v>
      </c>
      <c r="U199" s="1353">
        <v>63</v>
      </c>
      <c r="V199" s="1349">
        <f t="shared" si="448"/>
      </c>
      <c r="W199" s="1353">
        <v>31903</v>
      </c>
      <c r="X199" s="1359">
        <v>725</v>
      </c>
      <c r="Y199" s="1359">
        <v>155</v>
      </c>
      <c r="Z199" s="1359">
        <v>781</v>
      </c>
      <c r="AA199" s="1359">
        <v>86</v>
      </c>
      <c r="AB199" s="1359">
        <v>7</v>
      </c>
      <c r="AC199" s="1359">
        <v>1</v>
      </c>
      <c r="AD199" s="1353">
        <v>34</v>
      </c>
      <c r="AE199" s="1355">
        <f t="shared" si="481"/>
      </c>
      <c r="AF199" s="1349">
        <f t="shared" si="512"/>
      </c>
      <c r="AG199" s="1356" t="s">
        <v>846</v>
      </c>
      <c r="AH199" s="1357" t="s">
        <v>862</v>
      </c>
      <c r="AI199" s="1357">
        <v>33</v>
      </c>
    </row>
    <row customHeight="true" ht="18.452380952380953" r="200">
      <c r="A200" s="1342"/>
      <c r="B200" s="1343" t="s">
        <v>853</v>
      </c>
      <c r="C200" s="1343" t="s">
        <v>855</v>
      </c>
      <c r="D200" s="1345">
        <f t="shared" si="269"/>
      </c>
      <c r="E200" s="1361">
        <v>1277.49</v>
      </c>
      <c r="F200" s="1361">
        <v>2493.18</v>
      </c>
      <c r="G200" s="1361">
        <v>3</v>
      </c>
      <c r="H200" s="1361">
        <v>2</v>
      </c>
      <c r="I200" s="1347">
        <v>5149.0799999999945</v>
      </c>
      <c r="J200" s="1348">
        <f t="shared" si="7"/>
      </c>
      <c r="K200" s="1348">
        <f t="shared" si="38"/>
      </c>
      <c r="L200" s="1348">
        <f t="shared" si="69"/>
      </c>
      <c r="M200" s="1348">
        <f t="shared" si="100"/>
      </c>
      <c r="N200" s="1349">
        <f t="shared" si="131"/>
      </c>
      <c r="O200" s="1350">
        <f t="shared" si="162"/>
      </c>
      <c r="P200" s="1350">
        <f t="shared" si="193"/>
      </c>
      <c r="Q200" s="1350">
        <f t="shared" si="224"/>
      </c>
      <c r="R200" s="1350">
        <f t="shared" si="386"/>
      </c>
      <c r="S200" s="1351">
        <f t="shared" si="417"/>
      </c>
      <c r="T200" s="1352">
        <v>0.0273</v>
      </c>
      <c r="U200" s="1353">
        <v>63</v>
      </c>
      <c r="V200" s="1349">
        <f t="shared" si="448"/>
      </c>
      <c r="W200" s="1353">
        <v>32282</v>
      </c>
      <c r="X200" s="1359">
        <v>442</v>
      </c>
      <c r="Y200" s="1359">
        <v>151</v>
      </c>
      <c r="Z200" s="1359">
        <v>454</v>
      </c>
      <c r="AA200" s="1359">
        <v>100</v>
      </c>
      <c r="AB200" s="1359">
        <v>4</v>
      </c>
      <c r="AC200" s="1359">
        <v>3</v>
      </c>
      <c r="AD200" s="1353">
        <v>36</v>
      </c>
      <c r="AE200" s="1355">
        <f t="shared" si="481"/>
      </c>
      <c r="AF200" s="1349">
        <f t="shared" si="512"/>
      </c>
      <c r="AG200" s="1356" t="s">
        <v>846</v>
      </c>
      <c r="AH200" s="1357" t="s">
        <v>862</v>
      </c>
      <c r="AI200" s="1357">
        <v>29</v>
      </c>
    </row>
    <row customHeight="true" ht="18.452380952380953" r="201">
      <c r="A201" s="1342"/>
      <c r="B201" s="1343" t="s">
        <v>853</v>
      </c>
      <c r="C201" s="1343" t="s">
        <v>856</v>
      </c>
      <c r="D201" s="1345">
        <f t="shared" si="269"/>
      </c>
      <c r="E201" s="1361">
        <v>1127.22</v>
      </c>
      <c r="F201" s="1361">
        <v>2511.17</v>
      </c>
      <c r="G201" s="1361">
        <v>5</v>
      </c>
      <c r="H201" s="1361">
        <v>2</v>
      </c>
      <c r="I201" s="1347">
        <v>11396.390000000007</v>
      </c>
      <c r="J201" s="1348">
        <f t="shared" si="7"/>
      </c>
      <c r="K201" s="1348">
        <f t="shared" si="38"/>
      </c>
      <c r="L201" s="1348">
        <f t="shared" si="69"/>
      </c>
      <c r="M201" s="1348">
        <f t="shared" si="100"/>
      </c>
      <c r="N201" s="1349">
        <f t="shared" si="131"/>
      </c>
      <c r="O201" s="1350">
        <f t="shared" si="162"/>
      </c>
      <c r="P201" s="1350">
        <f t="shared" si="193"/>
      </c>
      <c r="Q201" s="1350">
        <f t="shared" si="224"/>
      </c>
      <c r="R201" s="1350">
        <f t="shared" si="386"/>
      </c>
      <c r="S201" s="1351">
        <f t="shared" si="417"/>
      </c>
      <c r="T201" s="1352">
        <v>0.0238</v>
      </c>
      <c r="U201" s="1353">
        <v>65</v>
      </c>
      <c r="V201" s="1349">
        <f t="shared" si="448"/>
      </c>
      <c r="W201" s="1353">
        <v>30507</v>
      </c>
      <c r="X201" s="1359">
        <v>464</v>
      </c>
      <c r="Y201" s="1359">
        <v>128</v>
      </c>
      <c r="Z201" s="1359">
        <v>479</v>
      </c>
      <c r="AA201" s="1359">
        <v>65</v>
      </c>
      <c r="AB201" s="1359">
        <v>7</v>
      </c>
      <c r="AC201" s="1359">
        <v>0</v>
      </c>
      <c r="AD201" s="1353">
        <v>29</v>
      </c>
      <c r="AE201" s="1355">
        <f t="shared" si="481"/>
      </c>
      <c r="AF201" s="1349">
        <f t="shared" si="512"/>
      </c>
      <c r="AG201" s="1356" t="s">
        <v>846</v>
      </c>
      <c r="AH201" s="1357" t="s">
        <v>862</v>
      </c>
      <c r="AI201" s="1357">
        <v>27</v>
      </c>
    </row>
    <row customHeight="true" ht="18.452380952380953" r="202">
      <c r="A202" s="1342"/>
      <c r="B202" s="1343" t="s">
        <v>853</v>
      </c>
      <c r="C202" s="1343" t="s">
        <v>857</v>
      </c>
      <c r="D202" s="1345">
        <f t="shared" si="269"/>
      </c>
      <c r="E202" s="1361">
        <v>1585.6799999999998</v>
      </c>
      <c r="F202" s="1361">
        <v>2463.2200000000003</v>
      </c>
      <c r="G202" s="1361">
        <v>6</v>
      </c>
      <c r="H202" s="1361">
        <v>4</v>
      </c>
      <c r="I202" s="1348">
        <v>13243.240000000005</v>
      </c>
      <c r="J202" s="1348">
        <f t="shared" si="7"/>
      </c>
      <c r="K202" s="1348">
        <f t="shared" si="38"/>
      </c>
      <c r="L202" s="1348">
        <f t="shared" si="69"/>
      </c>
      <c r="M202" s="1348">
        <f t="shared" si="100"/>
      </c>
      <c r="N202" s="1349">
        <f t="shared" si="131"/>
      </c>
      <c r="O202" s="1350">
        <f t="shared" si="162"/>
      </c>
      <c r="P202" s="1350">
        <f t="shared" si="193"/>
      </c>
      <c r="Q202" s="1350">
        <f t="shared" si="224"/>
      </c>
      <c r="R202" s="1350">
        <f t="shared" si="386"/>
      </c>
      <c r="S202" s="1351">
        <f t="shared" si="417"/>
      </c>
      <c r="T202" s="1352">
        <v>0.0298</v>
      </c>
      <c r="U202" s="1353">
        <v>65</v>
      </c>
      <c r="V202" s="1349">
        <f t="shared" si="448"/>
      </c>
      <c r="W202" s="1353">
        <v>30646</v>
      </c>
      <c r="X202" s="1359">
        <v>542</v>
      </c>
      <c r="Y202" s="1359">
        <v>159</v>
      </c>
      <c r="Z202" s="1359">
        <v>550</v>
      </c>
      <c r="AA202" s="1359">
        <v>60</v>
      </c>
      <c r="AB202" s="1359">
        <v>8</v>
      </c>
      <c r="AC202" s="1359">
        <v>3</v>
      </c>
      <c r="AD202" s="1353">
        <v>38</v>
      </c>
      <c r="AE202" s="1355">
        <f t="shared" si="481"/>
      </c>
      <c r="AF202" s="1349">
        <f t="shared" si="512"/>
      </c>
      <c r="AG202" s="1356" t="s">
        <v>846</v>
      </c>
      <c r="AH202" s="1357" t="s">
        <v>862</v>
      </c>
      <c r="AI202" s="1357">
        <v>30</v>
      </c>
    </row>
    <row customHeight="true" ht="18.452380952380953" r="203">
      <c r="A203" s="1342"/>
      <c r="B203" s="1367" t="s">
        <v>852</v>
      </c>
      <c r="C203" s="1367"/>
      <c r="D203" s="1368">
        <f>SUM(D198:D202)</f>
      </c>
      <c r="E203" s="1368">
        <f>SUM(E198:E202)</f>
      </c>
      <c r="F203" s="1368">
        <f>SUM(F198:F202)</f>
      </c>
      <c r="G203" s="1368">
        <f>SUM(G198:G202)</f>
      </c>
      <c r="H203" s="1368">
        <f>SUM(H198:H202)</f>
      </c>
      <c r="I203" s="1370">
        <f>SUM(I198:I202)</f>
      </c>
      <c r="J203" s="1370">
        <f t="shared" si="7"/>
      </c>
      <c r="K203" s="1370">
        <f t="shared" si="38"/>
      </c>
      <c r="L203" s="1371">
        <f t="shared" si="69"/>
      </c>
      <c r="M203" s="1370">
        <f t="shared" si="100"/>
      </c>
      <c r="N203" s="1370">
        <f t="shared" si="131"/>
      </c>
      <c r="O203" s="1372">
        <f t="shared" si="162"/>
      </c>
      <c r="P203" s="1372">
        <f t="shared" si="193"/>
      </c>
      <c r="Q203" s="1372">
        <f t="shared" si="224"/>
      </c>
      <c r="R203" s="1372">
        <f t="shared" si="386"/>
      </c>
      <c r="S203" s="1373">
        <f t="shared" si="417"/>
      </c>
      <c r="T203" s="1372">
        <f>AVERAGE(T198:T202)</f>
      </c>
      <c r="U203" s="1374">
        <f>AVERAGE(U198:U202)</f>
      </c>
      <c r="V203" s="1378">
        <f t="shared" si="448"/>
      </c>
      <c r="W203" s="1368">
        <f>SUM(W198:W202)</f>
      </c>
      <c r="X203" s="1368">
        <f>SUM(X198:X202)</f>
      </c>
      <c r="Y203" s="1368">
        <f>SUM(Y198:Y202)</f>
      </c>
      <c r="Z203" s="1368">
        <f>SUM(Z198:Z202)</f>
      </c>
      <c r="AA203" s="1368">
        <f>SUM(AA198:AA202)</f>
      </c>
      <c r="AB203" s="1368">
        <f>SUM(AB198:AB202)</f>
      </c>
      <c r="AC203" s="1368">
        <f>SUM(AC198:AC202)</f>
      </c>
      <c r="AD203" s="1368">
        <f>SUM(AD198:AD202)</f>
      </c>
      <c r="AE203" s="1370">
        <f t="shared" si="481"/>
      </c>
      <c r="AF203" s="1375">
        <f t="shared" si="512"/>
      </c>
      <c r="AG203" s="1376"/>
      <c r="AH203" s="1376"/>
      <c r="AI203" s="1373">
        <f>SUM(AI198:AI202)</f>
      </c>
    </row>
    <row customHeight="true" ht="18.452380952380953" r="204">
      <c r="A204" s="1342"/>
      <c r="B204" s="1343" t="s">
        <v>859</v>
      </c>
      <c r="C204" s="1343" t="s">
        <v>858</v>
      </c>
      <c r="D204" s="1345">
        <f t="shared" ref="D204:D206" si="270">E204+F204</f>
      </c>
      <c r="E204" s="1361">
        <v>838.12</v>
      </c>
      <c r="F204" s="1361">
        <v>2458.31</v>
      </c>
      <c r="G204" s="1361">
        <v>1</v>
      </c>
      <c r="H204" s="1361">
        <v>1</v>
      </c>
      <c r="I204" s="1348">
        <v>1813.320000000007</v>
      </c>
      <c r="J204" s="1348">
        <f t="shared" si="7"/>
      </c>
      <c r="K204" s="1348">
        <f t="shared" si="38"/>
      </c>
      <c r="L204" s="1348">
        <f t="shared" si="69"/>
      </c>
      <c r="M204" s="1348">
        <f t="shared" si="100"/>
      </c>
      <c r="N204" s="1349">
        <f t="shared" si="131"/>
      </c>
      <c r="O204" s="1350">
        <f t="shared" si="162"/>
      </c>
      <c r="P204" s="1350">
        <f t="shared" si="193"/>
      </c>
      <c r="Q204" s="1350">
        <f t="shared" si="224"/>
      </c>
      <c r="R204" s="1350">
        <f t="shared" si="386"/>
      </c>
      <c r="S204" s="1351">
        <f t="shared" si="417"/>
      </c>
      <c r="T204" s="1352">
        <v>0.0366</v>
      </c>
      <c r="U204" s="1353">
        <v>67</v>
      </c>
      <c r="V204" s="1349">
        <f t="shared" si="448"/>
      </c>
      <c r="W204" s="1353">
        <v>29039</v>
      </c>
      <c r="X204" s="1353">
        <v>478</v>
      </c>
      <c r="Y204" s="1353">
        <v>143</v>
      </c>
      <c r="Z204" s="1353">
        <v>488</v>
      </c>
      <c r="AA204" s="1353">
        <v>65</v>
      </c>
      <c r="AB204" s="1353">
        <v>6</v>
      </c>
      <c r="AC204" s="1353">
        <v>3</v>
      </c>
      <c r="AD204" s="1353">
        <v>26</v>
      </c>
      <c r="AE204" s="1355">
        <f t="shared" si="481"/>
      </c>
      <c r="AF204" s="1349">
        <f t="shared" si="512"/>
      </c>
      <c r="AG204" s="1356" t="s">
        <v>846</v>
      </c>
      <c r="AH204" s="1357" t="s">
        <v>862</v>
      </c>
      <c r="AI204" s="1357">
        <v>33</v>
      </c>
    </row>
    <row customHeight="true" ht="18.452380952380953" r="205">
      <c r="A205" s="1342"/>
      <c r="B205" s="1343" t="s">
        <v>859</v>
      </c>
      <c r="C205" s="1343" t="s">
        <v>860</v>
      </c>
      <c r="D205" s="1345">
        <f t="shared" si="270"/>
      </c>
      <c r="E205" s="1361">
        <v>1509.07</v>
      </c>
      <c r="F205" s="1361">
        <v>2531</v>
      </c>
      <c r="G205" s="1361">
        <v>6</v>
      </c>
      <c r="H205" s="1361">
        <v>4</v>
      </c>
      <c r="I205" s="1348">
        <v>12380.939999999988</v>
      </c>
      <c r="J205" s="1348">
        <f t="shared" si="7"/>
      </c>
      <c r="K205" s="1348">
        <f t="shared" si="38"/>
      </c>
      <c r="L205" s="1348">
        <f t="shared" si="69"/>
      </c>
      <c r="M205" s="1348">
        <f t="shared" si="100"/>
      </c>
      <c r="N205" s="1349">
        <f t="shared" si="131"/>
      </c>
      <c r="O205" s="1350">
        <f t="shared" si="162"/>
      </c>
      <c r="P205" s="1350">
        <f t="shared" si="193"/>
      </c>
      <c r="Q205" s="1350">
        <f t="shared" si="224"/>
      </c>
      <c r="R205" s="1350">
        <f t="shared" si="386"/>
      </c>
      <c r="S205" s="1351">
        <f t="shared" si="417"/>
      </c>
      <c r="T205" s="1352">
        <v>0.0218</v>
      </c>
      <c r="U205" s="1353">
        <v>71</v>
      </c>
      <c r="V205" s="1349">
        <f t="shared" si="448"/>
      </c>
      <c r="W205" s="1353">
        <v>38170</v>
      </c>
      <c r="X205" s="1353">
        <v>539</v>
      </c>
      <c r="Y205" s="1353">
        <v>187</v>
      </c>
      <c r="Z205" s="1353">
        <v>551</v>
      </c>
      <c r="AA205" s="1353">
        <v>139</v>
      </c>
      <c r="AB205" s="1353">
        <v>8</v>
      </c>
      <c r="AC205" s="1353">
        <v>2</v>
      </c>
      <c r="AD205" s="1353">
        <v>38</v>
      </c>
      <c r="AE205" s="1355">
        <f t="shared" si="481"/>
      </c>
      <c r="AF205" s="1349">
        <f t="shared" si="512"/>
      </c>
      <c r="AG205" s="1357" t="s">
        <v>861</v>
      </c>
      <c r="AH205" s="1357" t="s">
        <v>847</v>
      </c>
      <c r="AI205" s="1357">
        <v>46</v>
      </c>
    </row>
    <row customHeight="true" ht="18.452380952380953" r="206">
      <c r="A206" s="1342"/>
      <c r="B206" s="1343" t="s">
        <v>859</v>
      </c>
      <c r="C206" s="1343" t="s">
        <v>863</v>
      </c>
      <c r="D206" s="1345">
        <f t="shared" si="270"/>
      </c>
      <c r="E206" s="1361">
        <v>1253.65</v>
      </c>
      <c r="F206" s="1361">
        <v>2961</v>
      </c>
      <c r="G206" s="1361">
        <v>8</v>
      </c>
      <c r="H206" s="1361">
        <v>8</v>
      </c>
      <c r="I206" s="1348">
        <v>16272.48000000001</v>
      </c>
      <c r="J206" s="1348">
        <f t="shared" si="7"/>
      </c>
      <c r="K206" s="1348">
        <f t="shared" si="38"/>
      </c>
      <c r="L206" s="1348">
        <f t="shared" si="69"/>
      </c>
      <c r="M206" s="1348">
        <f t="shared" si="100"/>
      </c>
      <c r="N206" s="1349">
        <f t="shared" si="131"/>
      </c>
      <c r="O206" s="1350">
        <f t="shared" si="162"/>
      </c>
      <c r="P206" s="1350">
        <f t="shared" si="193"/>
      </c>
      <c r="Q206" s="1350">
        <f t="shared" si="224"/>
      </c>
      <c r="R206" s="1350">
        <f t="shared" si="386"/>
      </c>
      <c r="S206" s="1351">
        <f t="shared" si="417"/>
      </c>
      <c r="T206" s="1352">
        <v>0.0257</v>
      </c>
      <c r="U206" s="1353">
        <v>73</v>
      </c>
      <c r="V206" s="1349">
        <f t="shared" si="448"/>
      </c>
      <c r="W206" s="1353">
        <v>35372</v>
      </c>
      <c r="X206" s="1353">
        <v>503</v>
      </c>
      <c r="Y206" s="1353">
        <v>149</v>
      </c>
      <c r="Z206" s="1353">
        <v>503</v>
      </c>
      <c r="AA206" s="1353">
        <v>145</v>
      </c>
      <c r="AB206" s="1353">
        <v>6</v>
      </c>
      <c r="AC206" s="1353">
        <v>3</v>
      </c>
      <c r="AD206" s="1353">
        <v>31</v>
      </c>
      <c r="AE206" s="1355">
        <f t="shared" si="481"/>
      </c>
      <c r="AF206" s="1349">
        <f t="shared" si="512"/>
      </c>
      <c r="AG206" s="1357" t="s">
        <v>861</v>
      </c>
      <c r="AH206" s="1357" t="s">
        <v>847</v>
      </c>
      <c r="AI206" s="1357">
        <v>40</v>
      </c>
    </row>
    <row customHeight="true" ht="18.452380952380953" r="207">
      <c r="A207" s="1342"/>
      <c r="B207" s="1367" t="s">
        <v>852</v>
      </c>
      <c r="C207" s="1367"/>
      <c r="D207" s="1368">
        <f>SUM(D204:D206)</f>
      </c>
      <c r="E207" s="1368">
        <f>SUM(E204:E206)</f>
      </c>
      <c r="F207" s="1368">
        <f>SUM(F204:F206)</f>
      </c>
      <c r="G207" s="1368">
        <f>SUM(G204:G206)</f>
      </c>
      <c r="H207" s="1368">
        <f>SUM(H204:H206)</f>
      </c>
      <c r="I207" s="1368">
        <f>SUM(I204:I206)</f>
      </c>
      <c r="J207" s="1370">
        <f t="shared" si="7"/>
      </c>
      <c r="K207" s="1370">
        <f t="shared" si="38"/>
      </c>
      <c r="L207" s="1371">
        <f t="shared" si="69"/>
      </c>
      <c r="M207" s="1370">
        <f t="shared" si="100"/>
      </c>
      <c r="N207" s="1370">
        <f t="shared" si="131"/>
      </c>
      <c r="O207" s="1372">
        <f t="shared" si="162"/>
      </c>
      <c r="P207" s="1372">
        <f t="shared" si="193"/>
      </c>
      <c r="Q207" s="1372">
        <f t="shared" si="224"/>
      </c>
      <c r="R207" s="1372">
        <f t="shared" si="386"/>
      </c>
      <c r="S207" s="1373">
        <f t="shared" si="417"/>
      </c>
      <c r="T207" s="1372">
        <f>AVERAGE(T204:T206)</f>
      </c>
      <c r="U207" s="1374">
        <f>AVERAGE(U204:U206)</f>
      </c>
      <c r="V207" s="1378">
        <f t="shared" si="448"/>
      </c>
      <c r="W207" s="1368">
        <f>SUM(W204:W206)</f>
      </c>
      <c r="X207" s="1368">
        <f>SUM(X204:X206)</f>
      </c>
      <c r="Y207" s="1368">
        <f>SUM(Y204:Y206)</f>
      </c>
      <c r="Z207" s="1368">
        <f>SUM(Z204:Z206)</f>
      </c>
      <c r="AA207" s="1368">
        <f>SUM(AA204:AA206)</f>
      </c>
      <c r="AB207" s="1368">
        <f>SUM(AB204:AB206)</f>
      </c>
      <c r="AC207" s="1368">
        <f>SUM(AC204:AC206)</f>
      </c>
      <c r="AD207" s="1368">
        <f>SUM(AD204:AD206)</f>
      </c>
      <c r="AE207" s="1370">
        <f t="shared" si="481"/>
      </c>
      <c r="AF207" s="1375">
        <f t="shared" si="512"/>
      </c>
      <c r="AG207" s="1376"/>
      <c r="AH207" s="1376"/>
      <c r="AI207" s="1368">
        <f>SUM(AI204:AI206)</f>
      </c>
    </row>
    <row customHeight="true" ht="18.452380952380953" r="208">
      <c r="A208" s="1342"/>
      <c r="B208" s="1343" t="s">
        <v>876</v>
      </c>
      <c r="C208" s="1343" t="s">
        <v>864</v>
      </c>
      <c r="D208" s="1345">
        <f t="shared" ref="D208:D211" si="271">E208+F208</f>
      </c>
      <c r="E208" s="1360">
        <v>1227.73</v>
      </c>
      <c r="F208" s="1360">
        <v>3028.38</v>
      </c>
      <c r="G208" s="1379">
        <v>6</v>
      </c>
      <c r="H208" s="1379">
        <v>6</v>
      </c>
      <c r="I208" s="1348">
        <v>13024.830000000002</v>
      </c>
      <c r="J208" s="1348">
        <f t="shared" si="7"/>
      </c>
      <c r="K208" s="1348">
        <f t="shared" si="38"/>
      </c>
      <c r="L208" s="1348">
        <f t="shared" si="69"/>
      </c>
      <c r="M208" s="1348">
        <f t="shared" si="100"/>
      </c>
      <c r="N208" s="1349">
        <f t="shared" si="131"/>
      </c>
      <c r="O208" s="1350">
        <f t="shared" si="162"/>
      </c>
      <c r="P208" s="1350">
        <f t="shared" si="193"/>
      </c>
      <c r="Q208" s="1350">
        <f t="shared" si="224"/>
      </c>
      <c r="R208" s="1350">
        <f t="shared" si="386"/>
      </c>
      <c r="S208" s="1351">
        <f t="shared" si="417"/>
      </c>
      <c r="T208" s="1352">
        <v>0.0311</v>
      </c>
      <c r="U208" s="1353">
        <v>74</v>
      </c>
      <c r="V208" s="1349">
        <f t="shared" si="448"/>
      </c>
      <c r="W208" s="1353">
        <v>38012</v>
      </c>
      <c r="X208" s="1353">
        <v>625</v>
      </c>
      <c r="Y208" s="1353">
        <v>165</v>
      </c>
      <c r="Z208" s="1353">
        <v>629</v>
      </c>
      <c r="AA208" s="1353">
        <v>145</v>
      </c>
      <c r="AB208" s="1353">
        <v>9</v>
      </c>
      <c r="AC208" s="1353">
        <v>6</v>
      </c>
      <c r="AD208" s="1353">
        <v>38</v>
      </c>
      <c r="AE208" s="1355">
        <f t="shared" si="481"/>
      </c>
      <c r="AF208" s="1349">
        <f t="shared" si="512"/>
      </c>
      <c r="AG208" s="1357" t="s">
        <v>861</v>
      </c>
      <c r="AH208" s="1357" t="s">
        <v>847</v>
      </c>
      <c r="AI208" s="1357">
        <v>45</v>
      </c>
    </row>
    <row customHeight="true" ht="18.452380952380953" r="209">
      <c r="A209" s="1342"/>
      <c r="B209" s="1343" t="s">
        <v>876</v>
      </c>
      <c r="C209" s="1343" t="s">
        <v>866</v>
      </c>
      <c r="D209" s="1345">
        <f t="shared" si="271"/>
      </c>
      <c r="E209" s="1360">
        <v>1358.18</v>
      </c>
      <c r="F209" s="1360">
        <v>3010.63</v>
      </c>
      <c r="G209" s="1379">
        <v>6</v>
      </c>
      <c r="H209" s="1379">
        <v>6</v>
      </c>
      <c r="I209" s="1348">
        <v>12140.940000000002</v>
      </c>
      <c r="J209" s="1348">
        <f t="shared" si="7"/>
      </c>
      <c r="K209" s="1348">
        <f t="shared" si="38"/>
      </c>
      <c r="L209" s="1348">
        <f t="shared" si="69"/>
      </c>
      <c r="M209" s="1348">
        <f t="shared" si="100"/>
      </c>
      <c r="N209" s="1349">
        <f t="shared" si="131"/>
      </c>
      <c r="O209" s="1350">
        <f t="shared" si="162"/>
      </c>
      <c r="P209" s="1350">
        <f t="shared" si="193"/>
      </c>
      <c r="Q209" s="1350">
        <f t="shared" si="224"/>
      </c>
      <c r="R209" s="1350">
        <f t="shared" si="386"/>
      </c>
      <c r="S209" s="1351">
        <f t="shared" si="417"/>
      </c>
      <c r="T209" s="1352">
        <v>0.0407</v>
      </c>
      <c r="U209" s="1353">
        <v>76</v>
      </c>
      <c r="V209" s="1349">
        <f t="shared" si="448"/>
      </c>
      <c r="W209" s="1353">
        <v>38747</v>
      </c>
      <c r="X209" s="1353">
        <v>626</v>
      </c>
      <c r="Y209" s="1353">
        <v>203</v>
      </c>
      <c r="Z209" s="1353">
        <v>650</v>
      </c>
      <c r="AA209" s="1353">
        <v>122</v>
      </c>
      <c r="AB209" s="1353">
        <v>11</v>
      </c>
      <c r="AC209" s="1353">
        <v>1</v>
      </c>
      <c r="AD209" s="1353">
        <v>30</v>
      </c>
      <c r="AE209" s="1355">
        <f t="shared" si="481"/>
      </c>
      <c r="AF209" s="1349">
        <f t="shared" si="512"/>
      </c>
      <c r="AG209" s="1357" t="s">
        <v>861</v>
      </c>
      <c r="AH209" s="1357" t="s">
        <v>847</v>
      </c>
      <c r="AI209" s="1357">
        <v>45</v>
      </c>
    </row>
    <row customHeight="true" ht="18.452380952380953" r="210">
      <c r="A210" s="1342"/>
      <c r="B210" s="1343" t="s">
        <v>876</v>
      </c>
      <c r="C210" s="1343" t="s">
        <v>867</v>
      </c>
      <c r="D210" s="1345">
        <f t="shared" si="271"/>
      </c>
      <c r="E210" s="1360">
        <v>1315.15</v>
      </c>
      <c r="F210" s="1360">
        <v>3015.13</v>
      </c>
      <c r="G210" s="1379">
        <v>8</v>
      </c>
      <c r="H210" s="1379">
        <v>7</v>
      </c>
      <c r="I210" s="1348">
        <v>15424.709999999992</v>
      </c>
      <c r="J210" s="1348">
        <f t="shared" si="7"/>
      </c>
      <c r="K210" s="1348">
        <f t="shared" si="38"/>
      </c>
      <c r="L210" s="1348">
        <f t="shared" si="69"/>
      </c>
      <c r="M210" s="1348">
        <f t="shared" si="100"/>
      </c>
      <c r="N210" s="1349">
        <f t="shared" si="131"/>
      </c>
      <c r="O210" s="1350">
        <f t="shared" si="162"/>
      </c>
      <c r="P210" s="1350">
        <f t="shared" si="193"/>
      </c>
      <c r="Q210" s="1350">
        <f t="shared" si="224"/>
      </c>
      <c r="R210" s="1350">
        <f t="shared" si="386"/>
      </c>
      <c r="S210" s="1351">
        <f t="shared" si="417"/>
      </c>
      <c r="T210" s="1352">
        <v>0.0449</v>
      </c>
      <c r="U210" s="1353">
        <v>79</v>
      </c>
      <c r="V210" s="1349">
        <f t="shared" si="448"/>
      </c>
      <c r="W210" s="1353">
        <v>40104</v>
      </c>
      <c r="X210" s="1353">
        <v>720</v>
      </c>
      <c r="Y210" s="1353">
        <v>211</v>
      </c>
      <c r="Z210" s="1353">
        <v>772</v>
      </c>
      <c r="AA210" s="1353">
        <v>110</v>
      </c>
      <c r="AB210" s="1353">
        <v>14</v>
      </c>
      <c r="AC210" s="1353">
        <v>2</v>
      </c>
      <c r="AD210" s="1353">
        <v>39</v>
      </c>
      <c r="AE210" s="1355">
        <f t="shared" si="481"/>
      </c>
      <c r="AF210" s="1349">
        <f t="shared" si="512"/>
      </c>
      <c r="AG210" s="1357" t="s">
        <v>861</v>
      </c>
      <c r="AH210" s="1357" t="s">
        <v>847</v>
      </c>
      <c r="AI210" s="1357">
        <v>50</v>
      </c>
    </row>
    <row customHeight="true" ht="18.452380952380953" r="211">
      <c r="A211" s="1342"/>
      <c r="B211" s="1343" t="s">
        <v>876</v>
      </c>
      <c r="C211" s="1344" t="s">
        <v>868</v>
      </c>
      <c r="D211" s="1345">
        <f t="shared" si="271"/>
      </c>
      <c r="E211" s="1360">
        <v>1143.97</v>
      </c>
      <c r="F211" s="1360">
        <v>2968.97</v>
      </c>
      <c r="G211" s="1361">
        <v>7</v>
      </c>
      <c r="H211" s="1361">
        <v>7</v>
      </c>
      <c r="I211" s="1388">
        <v>13751.369999999966</v>
      </c>
      <c r="J211" s="1348">
        <f t="shared" si="7"/>
      </c>
      <c r="K211" s="1348">
        <f t="shared" si="38"/>
      </c>
      <c r="L211" s="1348">
        <f t="shared" si="69"/>
      </c>
      <c r="M211" s="1348">
        <f t="shared" si="100"/>
      </c>
      <c r="N211" s="1349">
        <f t="shared" si="131"/>
      </c>
      <c r="O211" s="1350">
        <f t="shared" si="162"/>
      </c>
      <c r="P211" s="1350">
        <f t="shared" si="193"/>
      </c>
      <c r="Q211" s="1350">
        <f t="shared" si="224"/>
      </c>
      <c r="R211" s="1350">
        <f t="shared" si="386"/>
      </c>
      <c r="S211" s="1351">
        <f t="shared" si="417"/>
      </c>
      <c r="T211" s="1352">
        <v>0.0349</v>
      </c>
      <c r="U211" s="1353">
        <v>80</v>
      </c>
      <c r="V211" s="1349">
        <f t="shared" si="448"/>
      </c>
      <c r="W211" s="1353">
        <v>40667</v>
      </c>
      <c r="X211" s="1353">
        <v>680</v>
      </c>
      <c r="Y211" s="1353">
        <v>181</v>
      </c>
      <c r="Z211" s="1353">
        <v>707</v>
      </c>
      <c r="AA211" s="1353">
        <v>122</v>
      </c>
      <c r="AB211" s="1353">
        <v>11</v>
      </c>
      <c r="AC211" s="1353">
        <v>2</v>
      </c>
      <c r="AD211" s="1353">
        <v>33</v>
      </c>
      <c r="AE211" s="1355">
        <f t="shared" si="481"/>
      </c>
      <c r="AF211" s="1349">
        <f t="shared" si="512"/>
      </c>
      <c r="AG211" s="1357" t="s">
        <v>861</v>
      </c>
      <c r="AH211" s="1357" t="s">
        <v>847</v>
      </c>
      <c r="AI211" s="1357">
        <v>34</v>
      </c>
    </row>
    <row customHeight="true" ht="18.452380952380953" r="212">
      <c r="A212" s="1342"/>
      <c r="B212" s="1367" t="s">
        <v>852</v>
      </c>
      <c r="C212" s="1367"/>
      <c r="D212" s="1368">
        <f>SUM(D208:D211)</f>
      </c>
      <c r="E212" s="1368">
        <f>SUM(E208:E211)</f>
      </c>
      <c r="F212" s="1368">
        <f>SUM(F208:F211)</f>
      </c>
      <c r="G212" s="1368">
        <f>SUM(G208:G211)</f>
      </c>
      <c r="H212" s="1368">
        <f>SUM(H208:H211)</f>
      </c>
      <c r="I212" s="1368">
        <f>SUM(I208:I211)</f>
      </c>
      <c r="J212" s="1370">
        <f t="shared" si="7"/>
      </c>
      <c r="K212" s="1370">
        <f t="shared" si="38"/>
      </c>
      <c r="L212" s="1371">
        <f t="shared" si="69"/>
      </c>
      <c r="M212" s="1370">
        <f t="shared" si="100"/>
      </c>
      <c r="N212" s="1370">
        <f t="shared" si="131"/>
      </c>
      <c r="O212" s="1372">
        <f t="shared" si="162"/>
      </c>
      <c r="P212" s="1372">
        <f t="shared" si="193"/>
      </c>
      <c r="Q212" s="1372">
        <f t="shared" si="224"/>
      </c>
      <c r="R212" s="1372">
        <f t="shared" si="386"/>
      </c>
      <c r="S212" s="1373">
        <f t="shared" si="417"/>
      </c>
      <c r="T212" s="1372">
        <f>AVERAGE(T208:T211)</f>
      </c>
      <c r="U212" s="1374">
        <f>AVERAGE(U208:U211)</f>
      </c>
      <c r="V212" s="1378">
        <f t="shared" si="448"/>
      </c>
      <c r="W212" s="1368">
        <f>SUM(W208:W211)</f>
      </c>
      <c r="X212" s="1368">
        <f>SUM(X208:X211)</f>
      </c>
      <c r="Y212" s="1368">
        <f>SUM(Y208:Y211)</f>
      </c>
      <c r="Z212" s="1368">
        <f>SUM(Z208:Z211)</f>
      </c>
      <c r="AA212" s="1368">
        <f>SUM(AA208:AA211)</f>
      </c>
      <c r="AB212" s="1368">
        <f>SUM(AB208:AB211)</f>
      </c>
      <c r="AC212" s="1368">
        <f>SUM(AC208:AC211)</f>
      </c>
      <c r="AD212" s="1368">
        <f>SUM(AD208:AD211)</f>
      </c>
      <c r="AE212" s="1370">
        <f t="shared" si="481"/>
      </c>
      <c r="AF212" s="1375">
        <f t="shared" si="512"/>
      </c>
      <c r="AG212" s="1376"/>
      <c r="AH212" s="1376"/>
      <c r="AI212" s="1368">
        <f>SUM(AI208:AI211)</f>
      </c>
    </row>
    <row customHeight="true" ht="18.452380952380953" r="213">
      <c r="A213" s="1342"/>
      <c r="B213" s="1343" t="s">
        <v>844</v>
      </c>
      <c r="C213" s="1343" t="s">
        <v>869</v>
      </c>
      <c r="D213" s="1345">
        <f t="shared" ref="D213:D216" si="272">E213+F213</f>
      </c>
      <c r="E213" s="1360">
        <v>1106.89</v>
      </c>
      <c r="F213" s="1360">
        <v>3045.94</v>
      </c>
      <c r="G213" s="1379">
        <v>8</v>
      </c>
      <c r="H213" s="1379">
        <v>8</v>
      </c>
      <c r="I213" s="1388">
        <v>18925.119999999995</v>
      </c>
      <c r="J213" s="1348">
        <f t="shared" si="7"/>
      </c>
      <c r="K213" s="1348">
        <f t="shared" si="38"/>
      </c>
      <c r="L213" s="1348">
        <f t="shared" si="69"/>
      </c>
      <c r="M213" s="1348">
        <f t="shared" si="100"/>
      </c>
      <c r="N213" s="1349">
        <f t="shared" si="131"/>
      </c>
      <c r="O213" s="1350">
        <f t="shared" si="162"/>
      </c>
      <c r="P213" s="1350">
        <f t="shared" si="193"/>
      </c>
      <c r="Q213" s="1350">
        <f t="shared" si="224"/>
      </c>
      <c r="R213" s="1350">
        <f t="shared" si="386"/>
      </c>
      <c r="S213" s="1351">
        <f t="shared" si="417"/>
      </c>
      <c r="T213" s="1352">
        <v>0.026</v>
      </c>
      <c r="U213" s="1353">
        <v>83</v>
      </c>
      <c r="V213" s="1349">
        <f t="shared" si="448"/>
      </c>
      <c r="W213" s="1353">
        <v>39261</v>
      </c>
      <c r="X213" s="1353">
        <v>580</v>
      </c>
      <c r="Y213" s="1353">
        <v>202</v>
      </c>
      <c r="Z213" s="1353">
        <v>609</v>
      </c>
      <c r="AA213" s="1353">
        <v>111</v>
      </c>
      <c r="AB213" s="1353">
        <v>12</v>
      </c>
      <c r="AC213" s="1353">
        <v>1</v>
      </c>
      <c r="AD213" s="1353">
        <v>39</v>
      </c>
      <c r="AE213" s="1355">
        <f t="shared" si="481"/>
      </c>
      <c r="AF213" s="1349">
        <f t="shared" si="512"/>
      </c>
      <c r="AG213" s="1357" t="s">
        <v>861</v>
      </c>
      <c r="AH213" s="1357" t="s">
        <v>847</v>
      </c>
      <c r="AI213" s="1357">
        <v>51</v>
      </c>
    </row>
    <row customHeight="true" ht="18.452380952380953" r="214">
      <c r="A214" s="1342"/>
      <c r="B214" s="1343" t="s">
        <v>844</v>
      </c>
      <c r="C214" s="1343" t="s">
        <v>870</v>
      </c>
      <c r="D214" s="1345">
        <f t="shared" si="272"/>
      </c>
      <c r="E214" s="1360">
        <v>1277.72</v>
      </c>
      <c r="F214" s="1360">
        <v>2964.89</v>
      </c>
      <c r="G214" s="1379">
        <v>9</v>
      </c>
      <c r="H214" s="1379">
        <v>6</v>
      </c>
      <c r="I214" s="1348">
        <v>21261.02000000002</v>
      </c>
      <c r="J214" s="1348">
        <f t="shared" si="7"/>
      </c>
      <c r="K214" s="1348">
        <f t="shared" si="38"/>
      </c>
      <c r="L214" s="1348">
        <f t="shared" si="69"/>
      </c>
      <c r="M214" s="1348">
        <f t="shared" si="100"/>
      </c>
      <c r="N214" s="1349">
        <f t="shared" si="131"/>
      </c>
      <c r="O214" s="1350">
        <f t="shared" si="162"/>
      </c>
      <c r="P214" s="1350">
        <f t="shared" si="193"/>
      </c>
      <c r="Q214" s="1350">
        <f t="shared" si="224"/>
      </c>
      <c r="R214" s="1350">
        <f t="shared" si="386"/>
      </c>
      <c r="S214" s="1351">
        <f t="shared" si="417"/>
      </c>
      <c r="T214" s="1352">
        <v>0.0195</v>
      </c>
      <c r="U214" s="1353">
        <v>83</v>
      </c>
      <c r="V214" s="1349">
        <f t="shared" si="448"/>
      </c>
      <c r="W214" s="1353">
        <v>46272</v>
      </c>
      <c r="X214" s="1353">
        <v>814</v>
      </c>
      <c r="Y214" s="1353">
        <v>188</v>
      </c>
      <c r="Z214" s="1353">
        <v>858</v>
      </c>
      <c r="AA214" s="1353">
        <v>94</v>
      </c>
      <c r="AB214" s="1353">
        <v>11</v>
      </c>
      <c r="AC214" s="1353">
        <v>2</v>
      </c>
      <c r="AD214" s="1353">
        <v>50</v>
      </c>
      <c r="AE214" s="1355">
        <f t="shared" si="481"/>
      </c>
      <c r="AF214" s="1349">
        <f t="shared" si="512"/>
      </c>
      <c r="AG214" s="1357" t="s">
        <v>861</v>
      </c>
      <c r="AH214" s="1357" t="s">
        <v>847</v>
      </c>
      <c r="AI214" s="1357">
        <v>28</v>
      </c>
    </row>
    <row customHeight="true" ht="18.452380952380953" r="215">
      <c r="A215" s="1342"/>
      <c r="B215" s="1343" t="s">
        <v>844</v>
      </c>
      <c r="C215" s="1343" t="s">
        <v>877</v>
      </c>
      <c r="D215" s="1345">
        <f t="shared" si="272"/>
      </c>
      <c r="E215" s="1360">
        <v>1311.75</v>
      </c>
      <c r="F215" s="1360">
        <v>1910.21</v>
      </c>
      <c r="G215" s="1379">
        <v>4</v>
      </c>
      <c r="H215" s="1379">
        <v>3</v>
      </c>
      <c r="I215" s="1348">
        <v>7541.820000000007</v>
      </c>
      <c r="J215" s="1348">
        <f t="shared" si="7"/>
      </c>
      <c r="K215" s="1348">
        <f t="shared" si="38"/>
      </c>
      <c r="L215" s="1348">
        <f t="shared" si="69"/>
      </c>
      <c r="M215" s="1348">
        <f t="shared" si="100"/>
      </c>
      <c r="N215" s="1349">
        <f t="shared" si="131"/>
      </c>
      <c r="O215" s="1350">
        <f t="shared" si="162"/>
      </c>
      <c r="P215" s="1350">
        <f t="shared" si="193"/>
      </c>
      <c r="Q215" s="1350">
        <f t="shared" si="224"/>
      </c>
      <c r="R215" s="1350">
        <f t="shared" si="386"/>
      </c>
      <c r="S215" s="1351">
        <f t="shared" si="417"/>
      </c>
      <c r="T215" s="1352">
        <v>0.012</v>
      </c>
      <c r="U215" s="1353">
        <v>81</v>
      </c>
      <c r="V215" s="1349">
        <f t="shared" si="448"/>
      </c>
      <c r="W215" s="1353">
        <v>38854</v>
      </c>
      <c r="X215" s="1353">
        <v>1093</v>
      </c>
      <c r="Y215" s="1353">
        <v>137</v>
      </c>
      <c r="Z215" s="1353">
        <v>1123</v>
      </c>
      <c r="AA215" s="1353">
        <v>97</v>
      </c>
      <c r="AB215" s="1353">
        <v>9</v>
      </c>
      <c r="AC215" s="1353">
        <v>1</v>
      </c>
      <c r="AD215" s="1353">
        <v>31</v>
      </c>
      <c r="AE215" s="1355">
        <f t="shared" si="481"/>
      </c>
      <c r="AF215" s="1349">
        <f t="shared" si="512"/>
      </c>
      <c r="AG215" s="1357" t="s">
        <v>861</v>
      </c>
      <c r="AH215" s="1357" t="s">
        <v>847</v>
      </c>
      <c r="AI215" s="1357">
        <v>26</v>
      </c>
    </row>
    <row customHeight="true" ht="18.452380952380953" r="216">
      <c r="A216" s="1342"/>
      <c r="B216" s="1343" t="s">
        <v>844</v>
      </c>
      <c r="C216" s="1343" t="s">
        <v>878</v>
      </c>
      <c r="D216" s="1345">
        <f t="shared" si="272"/>
      </c>
      <c r="E216" s="1360">
        <v>612.06</v>
      </c>
      <c r="F216" s="1360">
        <v>880.64</v>
      </c>
      <c r="G216" s="1379">
        <v>3</v>
      </c>
      <c r="H216" s="1379">
        <v>3</v>
      </c>
      <c r="I216" s="1348">
        <v>5637.059999999998</v>
      </c>
      <c r="J216" s="1348">
        <f t="shared" si="7"/>
      </c>
      <c r="K216" s="1348">
        <f t="shared" si="38"/>
      </c>
      <c r="L216" s="1348">
        <f t="shared" si="69"/>
      </c>
      <c r="M216" s="1348">
        <f t="shared" si="100"/>
      </c>
      <c r="N216" s="1349">
        <f t="shared" si="131"/>
      </c>
      <c r="O216" s="1350">
        <f t="shared" si="162"/>
      </c>
      <c r="P216" s="1350">
        <f t="shared" si="193"/>
      </c>
      <c r="Q216" s="1350">
        <f t="shared" si="224"/>
      </c>
      <c r="R216" s="1350">
        <f t="shared" si="386"/>
      </c>
      <c r="S216" s="1351">
        <f t="shared" si="417"/>
      </c>
      <c r="T216" s="1352">
        <v>0.0181</v>
      </c>
      <c r="U216" s="1353">
        <v>82</v>
      </c>
      <c r="V216" s="1349">
        <f t="shared" si="448"/>
      </c>
      <c r="W216" s="1353">
        <v>19492</v>
      </c>
      <c r="X216" s="1353">
        <v>861</v>
      </c>
      <c r="Y216" s="1353">
        <v>92</v>
      </c>
      <c r="Z216" s="1353">
        <v>911</v>
      </c>
      <c r="AA216" s="1353">
        <v>60</v>
      </c>
      <c r="AB216" s="1353">
        <v>9</v>
      </c>
      <c r="AC216" s="1353">
        <v>2</v>
      </c>
      <c r="AD216" s="1353">
        <v>20</v>
      </c>
      <c r="AE216" s="1355">
        <f t="shared" si="481"/>
      </c>
      <c r="AF216" s="1349">
        <f t="shared" si="512"/>
      </c>
      <c r="AG216" s="1357" t="s">
        <v>861</v>
      </c>
      <c r="AH216" s="1357" t="s">
        <v>847</v>
      </c>
      <c r="AI216" s="1357">
        <v>14</v>
      </c>
    </row>
    <row customHeight="true" ht="18.452380952380953" r="217">
      <c r="A217" s="1342"/>
      <c r="B217" s="1367" t="s">
        <v>852</v>
      </c>
      <c r="C217" s="1367"/>
      <c r="D217" s="1368">
        <f>D213+D214+D215+D216</f>
      </c>
      <c r="E217" s="1368">
        <f>E213+E214+E215+E216</f>
      </c>
      <c r="F217" s="1368">
        <f>F213+F214+F215+F216</f>
      </c>
      <c r="G217" s="1368">
        <f>G213+G214+G215+G216</f>
      </c>
      <c r="H217" s="1368">
        <f>H213+H214+H215+H216</f>
      </c>
      <c r="I217" s="1368">
        <f>I213+I214+I215+I216</f>
      </c>
      <c r="J217" s="1370">
        <f t="shared" si="7"/>
      </c>
      <c r="K217" s="1370">
        <f t="shared" si="38"/>
      </c>
      <c r="L217" s="1371">
        <f t="shared" si="69"/>
      </c>
      <c r="M217" s="1370">
        <f t="shared" si="100"/>
      </c>
      <c r="N217" s="1370">
        <f t="shared" si="131"/>
      </c>
      <c r="O217" s="1372">
        <f t="shared" si="162"/>
      </c>
      <c r="P217" s="1372">
        <f t="shared" si="193"/>
      </c>
      <c r="Q217" s="1372">
        <f t="shared" si="224"/>
      </c>
      <c r="R217" s="1372">
        <f t="shared" si="386"/>
      </c>
      <c r="S217" s="1373">
        <f t="shared" si="417"/>
      </c>
      <c r="T217" s="1372">
        <f>AVERAGE(T213:T216)</f>
      </c>
      <c r="U217" s="1374">
        <f>AVERAGE(U213:U216)</f>
      </c>
      <c r="V217" s="1378">
        <f t="shared" si="448"/>
      </c>
      <c r="W217" s="1368">
        <f>W213+W214+W215+W216</f>
      </c>
      <c r="X217" s="1368">
        <f>X213+X214+X215+X216</f>
      </c>
      <c r="Y217" s="1368">
        <f>Y213+Y214+Y215+Y216</f>
      </c>
      <c r="Z217" s="1368">
        <f>Z213+Z214+Z215+Z216</f>
      </c>
      <c r="AA217" s="1368">
        <f>AA213+AA214+AA215+AA216</f>
      </c>
      <c r="AB217" s="1368">
        <f>AB213+AB214+AB215+AB216</f>
      </c>
      <c r="AC217" s="1368">
        <f>AC213+AC214+AC215+AC216</f>
      </c>
      <c r="AD217" s="1368">
        <f>AD213+AD214+AD215+AD216</f>
      </c>
      <c r="AE217" s="1370">
        <f t="shared" si="481"/>
      </c>
      <c r="AF217" s="1375">
        <f t="shared" si="512"/>
      </c>
      <c r="AG217" s="1376"/>
      <c r="AH217" s="1376"/>
      <c r="AI217" s="1368">
        <f>AI213+AI214+AI215+AI216</f>
      </c>
    </row>
    <row customHeight="true" ht="18.452380952380953" r="218">
      <c r="A218" s="1342"/>
      <c r="B218" s="1380" t="s">
        <v>871</v>
      </c>
      <c r="C218" s="1380"/>
      <c r="D218" s="1381">
        <f>D203+D197+D212+D207+D217</f>
      </c>
      <c r="E218" s="1381"/>
      <c r="F218" s="1381"/>
      <c r="G218" s="1381">
        <f>G203+G197+G212+G207+G217</f>
      </c>
      <c r="H218" s="1381">
        <f>H203+H197+H212+H207+H217</f>
      </c>
      <c r="I218" s="1381">
        <f>I203+I197+I212+I207+I217</f>
      </c>
      <c r="J218" s="1382">
        <f t="shared" si="7"/>
      </c>
      <c r="K218" s="1382">
        <f t="shared" si="38"/>
      </c>
      <c r="L218" s="1382">
        <f t="shared" si="69"/>
      </c>
      <c r="M218" s="1382">
        <f t="shared" si="100"/>
      </c>
      <c r="N218" s="1382">
        <f t="shared" si="131"/>
      </c>
      <c r="O218" s="1383">
        <f t="shared" si="162"/>
      </c>
      <c r="P218" s="1383">
        <f t="shared" si="193"/>
      </c>
      <c r="Q218" s="1383">
        <f t="shared" si="224"/>
      </c>
      <c r="R218" s="1383">
        <f t="shared" si="386"/>
      </c>
      <c r="S218" s="1384">
        <f t="shared" si="417"/>
      </c>
      <c r="T218" s="1385">
        <f>(T203+T197+T212+T207+T217)/5</f>
      </c>
      <c r="U218" s="1385">
        <f>(U203+U197+U212+U207+U217)/5</f>
      </c>
      <c r="V218" s="1385">
        <f>(V203+V197+V212+V207+V217)/5</f>
      </c>
      <c r="W218" s="1381">
        <f>W203+W197+W212+W207+W217</f>
      </c>
      <c r="X218" s="1381">
        <f>X203+X197+X212+X207+X217</f>
      </c>
      <c r="Y218" s="1381">
        <f>Y203+Y197+Y212+Y207+Y217</f>
      </c>
      <c r="Z218" s="1381">
        <f>Z203+Z197+Z212+Z207+Z217</f>
      </c>
      <c r="AA218" s="1381">
        <f>AA203+AA197+AA212+AA207+AA217</f>
      </c>
      <c r="AB218" s="1381">
        <f>AB203+AB197+AB212+AB207+AB217</f>
      </c>
      <c r="AC218" s="1381">
        <f>AC203+AC197+AC212+AC207+AC217</f>
      </c>
      <c r="AD218" s="1381">
        <f>AD203+AD197+AD212+AD207+AD217</f>
      </c>
      <c r="AE218" s="1382">
        <f t="shared" si="481"/>
      </c>
      <c r="AF218" s="1386">
        <f t="shared" si="512"/>
      </c>
      <c r="AG218" s="1387"/>
      <c r="AH218" s="1387"/>
      <c r="AI218" s="1381">
        <f>AI203+AI197+AI212+AI207+AI217</f>
      </c>
    </row>
    <row customHeight="true" ht="18.452380952380953" r="219">
      <c r="A219" s="1329" t="s">
        <v>807</v>
      </c>
      <c r="B219" s="1329" t="s">
        <v>808</v>
      </c>
      <c r="C219" s="1329"/>
      <c r="D219" s="1330" t="s">
        <v>809</v>
      </c>
      <c r="E219" s="1330"/>
      <c r="F219" s="1330"/>
      <c r="G219" s="1330"/>
      <c r="H219" s="1330"/>
      <c r="I219" s="1330"/>
      <c r="J219" s="1330"/>
      <c r="K219" s="1330"/>
      <c r="L219" s="1330"/>
      <c r="M219" s="1330"/>
      <c r="N219" s="1331" t="s">
        <v>810</v>
      </c>
      <c r="O219" s="1331"/>
      <c r="P219" s="1331"/>
      <c r="Q219" s="1331"/>
      <c r="R219" s="1331"/>
      <c r="S219" s="1331"/>
      <c r="T219" s="1331"/>
      <c r="U219" s="1331"/>
      <c r="V219" s="1331"/>
      <c r="W219" s="1331"/>
      <c r="X219" s="1331"/>
      <c r="Y219" s="1331"/>
      <c r="Z219" s="1331"/>
      <c r="AA219" s="1331"/>
      <c r="AB219" s="1331"/>
      <c r="AC219" s="1331"/>
      <c r="AD219" s="1331"/>
      <c r="AE219" s="1331"/>
      <c r="AF219" s="1331"/>
      <c r="AG219" s="1331"/>
      <c r="AH219" s="1331"/>
      <c r="AI219" s="1332"/>
    </row>
    <row customHeight="true" ht="18.452380952380953" r="220">
      <c r="A220" s="1329"/>
      <c r="B220" s="1329" t="s">
        <v>811</v>
      </c>
      <c r="C220" s="1329" t="s">
        <v>812</v>
      </c>
      <c r="D220" s="1330" t="s">
        <v>813</v>
      </c>
      <c r="E220" s="1330" t="s">
        <v>879</v>
      </c>
      <c r="F220" s="1389" t="s">
        <v>880</v>
      </c>
      <c r="G220" s="1333" t="s">
        <v>814</v>
      </c>
      <c r="H220" s="1334" t="s">
        <v>815</v>
      </c>
      <c r="I220" s="1335" t="s">
        <v>816</v>
      </c>
      <c r="J220" s="1336" t="s">
        <v>817</v>
      </c>
      <c r="K220" s="1336" t="s">
        <v>818</v>
      </c>
      <c r="L220" s="1337" t="s">
        <v>819</v>
      </c>
      <c r="M220" s="1336" t="s">
        <v>820</v>
      </c>
      <c r="N220" s="1331" t="s">
        <v>821</v>
      </c>
      <c r="O220" s="1338" t="s">
        <v>822</v>
      </c>
      <c r="P220" s="1338" t="s">
        <v>823</v>
      </c>
      <c r="Q220" s="1338" t="s">
        <v>824</v>
      </c>
      <c r="R220" s="1338" t="s">
        <v>825</v>
      </c>
      <c r="S220" s="1339" t="s">
        <v>826</v>
      </c>
      <c r="T220" s="1338" t="s">
        <v>827</v>
      </c>
      <c r="U220" s="1340" t="s">
        <v>828</v>
      </c>
      <c r="V220" s="1331" t="s">
        <v>829</v>
      </c>
      <c r="W220" s="1339" t="s">
        <v>830</v>
      </c>
      <c r="X220" s="1339" t="s">
        <v>831</v>
      </c>
      <c r="Y220" s="1339" t="s">
        <v>832</v>
      </c>
      <c r="Z220" s="1339" t="s">
        <v>833</v>
      </c>
      <c r="AA220" s="1339" t="s">
        <v>834</v>
      </c>
      <c r="AB220" s="1339" t="s">
        <v>835</v>
      </c>
      <c r="AC220" s="1339" t="s">
        <v>836</v>
      </c>
      <c r="AD220" s="1339" t="s">
        <v>837</v>
      </c>
      <c r="AE220" s="1341" t="s">
        <v>838</v>
      </c>
      <c r="AF220" s="1331" t="s">
        <v>839</v>
      </c>
      <c r="AG220" s="1332" t="s">
        <v>840</v>
      </c>
      <c r="AH220" s="1332" t="s">
        <v>841</v>
      </c>
      <c r="AI220" s="1332" t="s">
        <v>842</v>
      </c>
    </row>
    <row customHeight="true" ht="18.452380952380953" r="221">
      <c r="A221" s="1342" t="s">
        <v>886</v>
      </c>
      <c r="B221" s="1343" t="s">
        <v>853</v>
      </c>
      <c r="C221" s="1344" t="s">
        <v>845</v>
      </c>
      <c r="D221" s="1345">
        <f t="shared" ref="D221:D224" si="273">E221+F221</f>
      </c>
      <c r="E221" s="1345">
        <v>1128.37</v>
      </c>
      <c r="F221" s="1345">
        <v>2228.28</v>
      </c>
      <c r="G221" s="1346">
        <v>2</v>
      </c>
      <c r="H221" s="1346">
        <v>2</v>
      </c>
      <c r="I221" s="1347">
        <v>3899.61</v>
      </c>
      <c r="J221" s="1348">
        <f t="shared" ref="J221:J246" si="8">I221/D221</f>
      </c>
      <c r="K221" s="1348">
        <f t="shared" ref="K221:K246" si="39">D221/G221</f>
      </c>
      <c r="L221" s="1348">
        <f t="shared" ref="L221:L246" si="70">D221/H221</f>
      </c>
      <c r="M221" s="1348">
        <f t="shared" ref="M221:M246" si="101">I221/G221</f>
      </c>
      <c r="N221" s="1349">
        <f t="shared" ref="N221:N246" si="132">D221/X221</f>
      </c>
      <c r="O221" s="1350">
        <f t="shared" ref="O221:O246" si="163">S221/W221*1</f>
      </c>
      <c r="P221" s="1350">
        <f t="shared" ref="P221:P246" si="194">X221/W221</f>
      </c>
      <c r="Q221" s="1350">
        <f t="shared" ref="Q221:Q246" si="225">Z221/W221</f>
      </c>
      <c r="R221" s="1350">
        <f t="shared" ref="R221:R246" si="387">AA221/Z221</f>
      </c>
      <c r="S221" s="1351">
        <f t="shared" ref="S221:S246" si="418">Y221/T221</f>
      </c>
      <c r="T221" s="1352">
        <v>0.0181</v>
      </c>
      <c r="U221" s="1353">
        <v>23</v>
      </c>
      <c r="V221" s="1349">
        <f t="shared" ref="V221:V245" si="449">(D221/W221)*1000</f>
      </c>
      <c r="W221" s="1354">
        <v>35893</v>
      </c>
      <c r="X221" s="1351">
        <v>1972</v>
      </c>
      <c r="Y221" s="1351">
        <v>164</v>
      </c>
      <c r="Z221" s="1351">
        <v>2035</v>
      </c>
      <c r="AA221" s="1351">
        <v>62</v>
      </c>
      <c r="AB221" s="1351">
        <v>14</v>
      </c>
      <c r="AC221" s="1351">
        <v>4</v>
      </c>
      <c r="AD221" s="1354">
        <v>45</v>
      </c>
      <c r="AE221" s="1355">
        <f t="shared" ref="AE221:AE246" si="482">D221/Z221</f>
      </c>
      <c r="AF221" s="1349">
        <f t="shared" ref="AF221:AF246" si="513">AI221*1000/D221</f>
      </c>
      <c r="AG221" s="1356" t="s">
        <v>846</v>
      </c>
      <c r="AH221" s="1357" t="s">
        <v>862</v>
      </c>
      <c r="AI221" s="1357">
        <v>26</v>
      </c>
    </row>
    <row customHeight="true" ht="18.452380952380953" r="222">
      <c r="A222" s="1342"/>
      <c r="B222" s="1343" t="s">
        <v>853</v>
      </c>
      <c r="C222" s="1343" t="s">
        <v>848</v>
      </c>
      <c r="D222" s="1345">
        <f t="shared" si="273"/>
      </c>
      <c r="E222" s="1345">
        <v>1242.89</v>
      </c>
      <c r="F222" s="1345">
        <v>2480.87</v>
      </c>
      <c r="G222" s="1346">
        <v>4</v>
      </c>
      <c r="H222" s="1346">
        <v>3</v>
      </c>
      <c r="I222" s="1347">
        <v>8185.33</v>
      </c>
      <c r="J222" s="1348">
        <f t="shared" si="8"/>
      </c>
      <c r="K222" s="1358">
        <f t="shared" si="39"/>
      </c>
      <c r="L222" s="1348">
        <f t="shared" si="70"/>
      </c>
      <c r="M222" s="1358">
        <f t="shared" si="101"/>
      </c>
      <c r="N222" s="1349">
        <f t="shared" si="132"/>
      </c>
      <c r="O222" s="1350">
        <f t="shared" si="163"/>
      </c>
      <c r="P222" s="1350">
        <f t="shared" si="194"/>
      </c>
      <c r="Q222" s="1350">
        <f t="shared" si="225"/>
      </c>
      <c r="R222" s="1350">
        <f t="shared" si="387"/>
      </c>
      <c r="S222" s="1351">
        <f t="shared" si="418"/>
      </c>
      <c r="T222" s="1352">
        <v>0.0211</v>
      </c>
      <c r="U222" s="1353">
        <v>36</v>
      </c>
      <c r="V222" s="1349">
        <f t="shared" si="449"/>
      </c>
      <c r="W222" s="1359">
        <v>38668</v>
      </c>
      <c r="X222" s="1359">
        <v>1175</v>
      </c>
      <c r="Y222" s="1359">
        <v>181</v>
      </c>
      <c r="Z222" s="1359">
        <v>1263</v>
      </c>
      <c r="AA222" s="1359">
        <v>134</v>
      </c>
      <c r="AB222" s="1359">
        <v>9</v>
      </c>
      <c r="AC222" s="1359">
        <v>2</v>
      </c>
      <c r="AD222" s="1353">
        <v>52</v>
      </c>
      <c r="AE222" s="1355">
        <f t="shared" si="482"/>
      </c>
      <c r="AF222" s="1349">
        <f t="shared" si="513"/>
      </c>
      <c r="AG222" s="1356" t="s">
        <v>846</v>
      </c>
      <c r="AH222" s="1357" t="s">
        <v>862</v>
      </c>
      <c r="AI222" s="1357">
        <v>31</v>
      </c>
    </row>
    <row customHeight="true" ht="18.452380952380953" r="223">
      <c r="A223" s="1342"/>
      <c r="B223" s="1343" t="s">
        <v>853</v>
      </c>
      <c r="C223" s="1344" t="s">
        <v>849</v>
      </c>
      <c r="D223" s="1345">
        <f t="shared" si="273"/>
      </c>
      <c r="E223" s="1360">
        <v>1599.24</v>
      </c>
      <c r="F223" s="1360">
        <v>2500</v>
      </c>
      <c r="G223" s="1361">
        <v>8</v>
      </c>
      <c r="H223" s="1361">
        <v>8</v>
      </c>
      <c r="I223" s="1347">
        <v>14676.349999999997</v>
      </c>
      <c r="J223" s="1348">
        <f t="shared" si="8"/>
      </c>
      <c r="K223" s="1348">
        <f t="shared" si="39"/>
      </c>
      <c r="L223" s="1348">
        <f t="shared" si="70"/>
      </c>
      <c r="M223" s="1348">
        <f t="shared" si="101"/>
      </c>
      <c r="N223" s="1362">
        <f t="shared" si="132"/>
      </c>
      <c r="O223" s="1350">
        <f t="shared" si="163"/>
      </c>
      <c r="P223" s="1350">
        <f t="shared" si="194"/>
      </c>
      <c r="Q223" s="1350">
        <f t="shared" si="225"/>
      </c>
      <c r="R223" s="1350">
        <f t="shared" si="387"/>
      </c>
      <c r="S223" s="1351">
        <f t="shared" si="418"/>
      </c>
      <c r="T223" s="1352">
        <v>0.0173</v>
      </c>
      <c r="U223" s="1353">
        <v>44</v>
      </c>
      <c r="V223" s="1349">
        <f t="shared" si="449"/>
      </c>
      <c r="W223" s="1359">
        <v>40652</v>
      </c>
      <c r="X223" s="1359">
        <v>787</v>
      </c>
      <c r="Y223" s="1359">
        <v>192</v>
      </c>
      <c r="Z223" s="1359">
        <v>818</v>
      </c>
      <c r="AA223" s="1359">
        <v>119</v>
      </c>
      <c r="AB223" s="1359">
        <v>12</v>
      </c>
      <c r="AC223" s="1359">
        <v>2</v>
      </c>
      <c r="AD223" s="1353">
        <v>36</v>
      </c>
      <c r="AE223" s="1355">
        <f t="shared" si="482"/>
      </c>
      <c r="AF223" s="1349">
        <f t="shared" si="513"/>
      </c>
      <c r="AG223" s="1356" t="s">
        <v>846</v>
      </c>
      <c r="AH223" s="1357" t="s">
        <v>862</v>
      </c>
      <c r="AI223" s="1357">
        <v>39</v>
      </c>
    </row>
    <row customHeight="true" ht="18.452380952380953" r="224">
      <c r="A224" s="1342"/>
      <c r="B224" s="1343" t="s">
        <v>853</v>
      </c>
      <c r="C224" s="1343" t="s">
        <v>850</v>
      </c>
      <c r="D224" s="1345">
        <f t="shared" si="273"/>
      </c>
      <c r="E224" s="1360">
        <v>1521.19</v>
      </c>
      <c r="F224" s="1360">
        <v>2500</v>
      </c>
      <c r="G224" s="1361">
        <v>5</v>
      </c>
      <c r="H224" s="1361">
        <v>4</v>
      </c>
      <c r="I224" s="1347">
        <v>12810.190000000006</v>
      </c>
      <c r="J224" s="1348">
        <f t="shared" si="8"/>
      </c>
      <c r="K224" s="1348">
        <f t="shared" si="39"/>
      </c>
      <c r="L224" s="1348">
        <f t="shared" si="70"/>
      </c>
      <c r="M224" s="1348">
        <f t="shared" si="101"/>
      </c>
      <c r="N224" s="1362">
        <f t="shared" si="132"/>
      </c>
      <c r="O224" s="1350">
        <f t="shared" si="163"/>
      </c>
      <c r="P224" s="1350">
        <f t="shared" si="194"/>
      </c>
      <c r="Q224" s="1350">
        <f t="shared" si="225"/>
      </c>
      <c r="R224" s="1350">
        <f t="shared" si="387"/>
      </c>
      <c r="S224" s="1351">
        <f t="shared" si="418"/>
      </c>
      <c r="T224" s="1352">
        <v>0.0132</v>
      </c>
      <c r="U224" s="1353">
        <v>46</v>
      </c>
      <c r="V224" s="1349">
        <f t="shared" si="449"/>
      </c>
      <c r="W224" s="1359">
        <v>42632</v>
      </c>
      <c r="X224" s="1359">
        <v>718</v>
      </c>
      <c r="Y224" s="1359">
        <v>159</v>
      </c>
      <c r="Z224" s="1359">
        <v>760</v>
      </c>
      <c r="AA224" s="1359">
        <v>93</v>
      </c>
      <c r="AB224" s="1359">
        <v>7</v>
      </c>
      <c r="AC224" s="1359">
        <v>1</v>
      </c>
      <c r="AD224" s="1353">
        <v>37</v>
      </c>
      <c r="AE224" s="1355">
        <f t="shared" si="482"/>
      </c>
      <c r="AF224" s="1349">
        <f t="shared" si="513"/>
      </c>
      <c r="AG224" s="1356" t="s">
        <v>846</v>
      </c>
      <c r="AH224" s="1357" t="s">
        <v>862</v>
      </c>
      <c r="AI224" s="1357">
        <v>31</v>
      </c>
    </row>
    <row customHeight="true" ht="18.452380952380953" r="225">
      <c r="A225" s="1342"/>
      <c r="B225" s="1367" t="s">
        <v>852</v>
      </c>
      <c r="C225" s="1367"/>
      <c r="D225" s="1368">
        <f>SUM(D221:D224)</f>
      </c>
      <c r="E225" s="1368">
        <f>SUM(E221:E224)</f>
      </c>
      <c r="F225" s="1368">
        <f>SUM(F221:F224)</f>
      </c>
      <c r="G225" s="1368">
        <f>SUM(G221:G224)</f>
      </c>
      <c r="H225" s="1368">
        <f>SUM(H221:H224)</f>
      </c>
      <c r="I225" s="1370">
        <f>SUM(I221:I224)</f>
      </c>
      <c r="J225" s="1370">
        <f t="shared" si="8"/>
      </c>
      <c r="K225" s="1370">
        <f t="shared" si="39"/>
      </c>
      <c r="L225" s="1371">
        <f t="shared" si="70"/>
      </c>
      <c r="M225" s="1370">
        <f t="shared" si="101"/>
      </c>
      <c r="N225" s="1370">
        <f t="shared" si="132"/>
      </c>
      <c r="O225" s="1372">
        <f t="shared" si="163"/>
      </c>
      <c r="P225" s="1372">
        <f t="shared" si="194"/>
      </c>
      <c r="Q225" s="1372">
        <f t="shared" si="225"/>
      </c>
      <c r="R225" s="1372">
        <f t="shared" si="387"/>
      </c>
      <c r="S225" s="1373">
        <f t="shared" si="418"/>
      </c>
      <c r="T225" s="1372">
        <f>AVERAGE(T221:T224)</f>
      </c>
      <c r="U225" s="1374">
        <f>AVERAGE(U221:U224)</f>
      </c>
      <c r="V225" s="1370">
        <f t="shared" si="449"/>
      </c>
      <c r="W225" s="1368">
        <f>SUM(W221:W224)</f>
      </c>
      <c r="X225" s="1368">
        <f>SUM(X221:X224)</f>
      </c>
      <c r="Y225" s="1368">
        <f>SUM(Y221:Y224)</f>
      </c>
      <c r="Z225" s="1368">
        <f>SUM(Z221:Z224)</f>
      </c>
      <c r="AA225" s="1368">
        <f>SUM(AA221:AA224)</f>
      </c>
      <c r="AB225" s="1368">
        <f>SUM(AB221:AB224)</f>
      </c>
      <c r="AC225" s="1368">
        <f>SUM(AC221:AC224)</f>
      </c>
      <c r="AD225" s="1368">
        <f>SUM(AD221:AD224)</f>
      </c>
      <c r="AE225" s="1370">
        <f t="shared" si="482"/>
      </c>
      <c r="AF225" s="1375">
        <f t="shared" si="513"/>
      </c>
      <c r="AG225" s="1376"/>
      <c r="AH225" s="1376"/>
      <c r="AI225" s="1373">
        <f>SUM(AI221:AI224)</f>
      </c>
    </row>
    <row customHeight="true" ht="18.452380952380953" r="226">
      <c r="A226" s="1342"/>
      <c r="B226" s="1343" t="s">
        <v>865</v>
      </c>
      <c r="C226" s="1344" t="s">
        <v>851</v>
      </c>
      <c r="D226" s="1345">
        <f t="shared" ref="D226:D229" si="274">E226+F226</f>
      </c>
      <c r="E226" s="1361">
        <v>1584.5</v>
      </c>
      <c r="F226" s="1361">
        <v>2440.09</v>
      </c>
      <c r="G226" s="1361">
        <v>7</v>
      </c>
      <c r="H226" s="1361">
        <v>5</v>
      </c>
      <c r="I226" s="1347">
        <v>16801.79</v>
      </c>
      <c r="J226" s="1348">
        <f t="shared" si="8"/>
      </c>
      <c r="K226" s="1348">
        <f t="shared" si="39"/>
      </c>
      <c r="L226" s="1348">
        <f t="shared" si="70"/>
      </c>
      <c r="M226" s="1348">
        <f t="shared" si="101"/>
      </c>
      <c r="N226" s="1349">
        <f t="shared" si="132"/>
      </c>
      <c r="O226" s="1350">
        <f t="shared" si="163"/>
      </c>
      <c r="P226" s="1350">
        <f t="shared" si="194"/>
      </c>
      <c r="Q226" s="1350">
        <f t="shared" si="225"/>
      </c>
      <c r="R226" s="1350">
        <f t="shared" si="387"/>
      </c>
      <c r="S226" s="1351">
        <f t="shared" si="418"/>
      </c>
      <c r="T226" s="1352">
        <v>0.0139</v>
      </c>
      <c r="U226" s="1353">
        <v>50</v>
      </c>
      <c r="V226" s="1349">
        <f t="shared" si="449"/>
      </c>
      <c r="W226" s="1353">
        <v>38835</v>
      </c>
      <c r="X226" s="1359">
        <v>615</v>
      </c>
      <c r="Y226" s="1359">
        <v>152</v>
      </c>
      <c r="Z226" s="1359">
        <v>621</v>
      </c>
      <c r="AA226" s="1359">
        <v>129</v>
      </c>
      <c r="AB226" s="1359">
        <v>7</v>
      </c>
      <c r="AC226" s="1359">
        <v>2</v>
      </c>
      <c r="AD226" s="1353">
        <v>31</v>
      </c>
      <c r="AE226" s="1355">
        <f t="shared" si="482"/>
      </c>
      <c r="AF226" s="1349">
        <f t="shared" si="513"/>
      </c>
      <c r="AG226" s="1356" t="s">
        <v>846</v>
      </c>
      <c r="AH226" s="1357" t="s">
        <v>862</v>
      </c>
      <c r="AI226" s="1357">
        <v>30</v>
      </c>
    </row>
    <row customHeight="true" ht="18.452380952380953" r="227">
      <c r="A227" s="1342"/>
      <c r="B227" s="1343" t="s">
        <v>865</v>
      </c>
      <c r="C227" s="1343" t="s">
        <v>854</v>
      </c>
      <c r="D227" s="1345">
        <f t="shared" si="274"/>
      </c>
      <c r="E227" s="1361">
        <v>1500</v>
      </c>
      <c r="F227" s="1361">
        <v>2508.48</v>
      </c>
      <c r="G227" s="1361">
        <v>8</v>
      </c>
      <c r="H227" s="1361">
        <v>8</v>
      </c>
      <c r="I227" s="1347">
        <v>16415.469999999987</v>
      </c>
      <c r="J227" s="1348">
        <f t="shared" si="8"/>
      </c>
      <c r="K227" s="1348">
        <f t="shared" si="39"/>
      </c>
      <c r="L227" s="1348">
        <f t="shared" si="70"/>
      </c>
      <c r="M227" s="1348">
        <f t="shared" si="101"/>
      </c>
      <c r="N227" s="1349">
        <f t="shared" si="132"/>
      </c>
      <c r="O227" s="1350">
        <f t="shared" si="163"/>
      </c>
      <c r="P227" s="1350">
        <f t="shared" si="194"/>
      </c>
      <c r="Q227" s="1350">
        <f t="shared" si="225"/>
      </c>
      <c r="R227" s="1350">
        <f t="shared" si="387"/>
      </c>
      <c r="S227" s="1351">
        <f t="shared" si="418"/>
      </c>
      <c r="T227" s="1352">
        <v>0.0178</v>
      </c>
      <c r="U227" s="1353">
        <v>53</v>
      </c>
      <c r="V227" s="1349">
        <f t="shared" si="449"/>
      </c>
      <c r="W227" s="1353">
        <v>33326</v>
      </c>
      <c r="X227" s="1359">
        <v>491</v>
      </c>
      <c r="Y227" s="1359">
        <v>153</v>
      </c>
      <c r="Z227" s="1359">
        <v>517</v>
      </c>
      <c r="AA227" s="1359">
        <v>121</v>
      </c>
      <c r="AB227" s="1359">
        <v>13</v>
      </c>
      <c r="AC227" s="1359">
        <v>3</v>
      </c>
      <c r="AD227" s="1353">
        <v>19</v>
      </c>
      <c r="AE227" s="1355">
        <f t="shared" si="482"/>
      </c>
      <c r="AF227" s="1349">
        <f t="shared" si="513"/>
      </c>
      <c r="AG227" s="1356" t="s">
        <v>846</v>
      </c>
      <c r="AH227" s="1357" t="s">
        <v>862</v>
      </c>
      <c r="AI227" s="1357">
        <v>38</v>
      </c>
    </row>
    <row customHeight="true" ht="18.452380952380953" r="228">
      <c r="A228" s="1342"/>
      <c r="B228" s="1343" t="s">
        <v>865</v>
      </c>
      <c r="C228" s="1343" t="s">
        <v>855</v>
      </c>
      <c r="D228" s="1345">
        <f t="shared" si="274"/>
      </c>
      <c r="E228" s="1361">
        <v>1456.69</v>
      </c>
      <c r="F228" s="1361">
        <v>2501.96</v>
      </c>
      <c r="G228" s="1361">
        <v>6</v>
      </c>
      <c r="H228" s="1361">
        <v>6</v>
      </c>
      <c r="I228" s="1347">
        <v>13415.080000000002</v>
      </c>
      <c r="J228" s="1348">
        <f t="shared" si="8"/>
      </c>
      <c r="K228" s="1348">
        <f t="shared" si="39"/>
      </c>
      <c r="L228" s="1348">
        <f t="shared" si="70"/>
      </c>
      <c r="M228" s="1348">
        <f t="shared" si="101"/>
      </c>
      <c r="N228" s="1349">
        <f t="shared" si="132"/>
      </c>
      <c r="O228" s="1350">
        <f t="shared" si="163"/>
      </c>
      <c r="P228" s="1350">
        <f t="shared" si="194"/>
      </c>
      <c r="Q228" s="1350">
        <f t="shared" si="225"/>
      </c>
      <c r="R228" s="1350">
        <f t="shared" si="387"/>
      </c>
      <c r="S228" s="1351">
        <f t="shared" si="418"/>
      </c>
      <c r="T228" s="1352">
        <v>0.0165</v>
      </c>
      <c r="U228" s="1353">
        <v>55</v>
      </c>
      <c r="V228" s="1349">
        <f t="shared" si="449"/>
      </c>
      <c r="W228" s="1353">
        <v>41441</v>
      </c>
      <c r="X228" s="1359">
        <v>835</v>
      </c>
      <c r="Y228" s="1359">
        <v>166</v>
      </c>
      <c r="Z228" s="1359">
        <v>880</v>
      </c>
      <c r="AA228" s="1359">
        <v>114</v>
      </c>
      <c r="AB228" s="1359">
        <v>15</v>
      </c>
      <c r="AC228" s="1359">
        <v>5</v>
      </c>
      <c r="AD228" s="1353">
        <v>29</v>
      </c>
      <c r="AE228" s="1355">
        <f t="shared" si="482"/>
      </c>
      <c r="AF228" s="1349">
        <f t="shared" si="513"/>
      </c>
      <c r="AG228" s="1356" t="s">
        <v>846</v>
      </c>
      <c r="AH228" s="1357" t="s">
        <v>862</v>
      </c>
      <c r="AI228" s="1357">
        <v>35</v>
      </c>
    </row>
    <row customHeight="true" ht="18.452380952380953" r="229">
      <c r="A229" s="1342"/>
      <c r="B229" s="1343" t="s">
        <v>865</v>
      </c>
      <c r="C229" s="1343" t="s">
        <v>856</v>
      </c>
      <c r="D229" s="1345">
        <f t="shared" si="274"/>
      </c>
      <c r="E229" s="1361">
        <v>1043.31</v>
      </c>
      <c r="F229" s="1361">
        <v>3009.26</v>
      </c>
      <c r="G229" s="1361">
        <v>5</v>
      </c>
      <c r="H229" s="1361">
        <v>5</v>
      </c>
      <c r="I229" s="1347">
        <v>8037.319999999992</v>
      </c>
      <c r="J229" s="1348">
        <f t="shared" si="8"/>
      </c>
      <c r="K229" s="1348">
        <f t="shared" si="39"/>
      </c>
      <c r="L229" s="1348">
        <f t="shared" si="70"/>
      </c>
      <c r="M229" s="1348">
        <f t="shared" si="101"/>
      </c>
      <c r="N229" s="1349">
        <f t="shared" si="132"/>
      </c>
      <c r="O229" s="1350">
        <f t="shared" si="163"/>
      </c>
      <c r="P229" s="1350">
        <f t="shared" si="194"/>
      </c>
      <c r="Q229" s="1350">
        <f t="shared" si="225"/>
      </c>
      <c r="R229" s="1350">
        <f t="shared" si="387"/>
      </c>
      <c r="S229" s="1351">
        <f t="shared" si="418"/>
      </c>
      <c r="T229" s="1352">
        <v>0.0271</v>
      </c>
      <c r="U229" s="1353">
        <v>56</v>
      </c>
      <c r="V229" s="1349">
        <f t="shared" si="449"/>
      </c>
      <c r="W229" s="1353">
        <v>42996</v>
      </c>
      <c r="X229" s="1359">
        <v>730</v>
      </c>
      <c r="Y229" s="1359">
        <v>184</v>
      </c>
      <c r="Z229" s="1359">
        <v>734</v>
      </c>
      <c r="AA229" s="1359">
        <v>56</v>
      </c>
      <c r="AB229" s="1359">
        <v>9</v>
      </c>
      <c r="AC229" s="1359">
        <v>4</v>
      </c>
      <c r="AD229" s="1353">
        <v>60</v>
      </c>
      <c r="AE229" s="1355">
        <f t="shared" si="482"/>
      </c>
      <c r="AF229" s="1349">
        <f t="shared" si="513"/>
      </c>
      <c r="AG229" s="1356" t="s">
        <v>846</v>
      </c>
      <c r="AH229" s="1357" t="s">
        <v>862</v>
      </c>
      <c r="AI229" s="1357">
        <v>22</v>
      </c>
    </row>
    <row customHeight="true" ht="18.452380952380953" r="230">
      <c r="A230" s="1342"/>
      <c r="B230" s="1367" t="s">
        <v>852</v>
      </c>
      <c r="C230" s="1367"/>
      <c r="D230" s="1368">
        <f>SUM(D226:D229)</f>
      </c>
      <c r="E230" s="1368">
        <f>SUM(E226:E229)</f>
      </c>
      <c r="F230" s="1368">
        <f>SUM(F226:F229)</f>
      </c>
      <c r="G230" s="1368">
        <f>SUM(G226:G229)</f>
      </c>
      <c r="H230" s="1368">
        <f>SUM(H226:H229)</f>
      </c>
      <c r="I230" s="1370">
        <f>SUM(I226:I229)</f>
      </c>
      <c r="J230" s="1370">
        <f t="shared" si="8"/>
      </c>
      <c r="K230" s="1370">
        <f t="shared" si="39"/>
      </c>
      <c r="L230" s="1371">
        <f t="shared" si="70"/>
      </c>
      <c r="M230" s="1370">
        <f t="shared" si="101"/>
      </c>
      <c r="N230" s="1370">
        <f t="shared" si="132"/>
      </c>
      <c r="O230" s="1372">
        <f t="shared" si="163"/>
      </c>
      <c r="P230" s="1372">
        <f t="shared" si="194"/>
      </c>
      <c r="Q230" s="1372">
        <f t="shared" si="225"/>
      </c>
      <c r="R230" s="1372">
        <f t="shared" si="387"/>
      </c>
      <c r="S230" s="1373">
        <f t="shared" si="418"/>
      </c>
      <c r="T230" s="1372">
        <f>AVERAGE(T226:T229)</f>
      </c>
      <c r="U230" s="1374">
        <f>AVERAGE(U226:U229)</f>
      </c>
      <c r="V230" s="1378">
        <f t="shared" si="449"/>
      </c>
      <c r="W230" s="1368">
        <f>SUM(W226:W229)</f>
      </c>
      <c r="X230" s="1368">
        <f>SUM(X226:X229)</f>
      </c>
      <c r="Y230" s="1368">
        <f>SUM(Y226:Y229)</f>
      </c>
      <c r="Z230" s="1368">
        <f>SUM(Z226:Z229)</f>
      </c>
      <c r="AA230" s="1368">
        <f>SUM(AA226:AA229)</f>
      </c>
      <c r="AB230" s="1368">
        <f>SUM(AB226:AB229)</f>
      </c>
      <c r="AC230" s="1368">
        <f>SUM(AC226:AC229)</f>
      </c>
      <c r="AD230" s="1368">
        <f>SUM(AD226:AD229)</f>
      </c>
      <c r="AE230" s="1370">
        <f t="shared" si="482"/>
      </c>
      <c r="AF230" s="1375">
        <f t="shared" si="513"/>
      </c>
      <c r="AG230" s="1376"/>
      <c r="AH230" s="1376"/>
      <c r="AI230" s="1373">
        <f>SUM(AI226:AI229)</f>
      </c>
    </row>
    <row customHeight="true" ht="18.452380952380953" r="231">
      <c r="A231" s="1342"/>
      <c r="B231" s="1343" t="s">
        <v>876</v>
      </c>
      <c r="C231" s="1343" t="s">
        <v>857</v>
      </c>
      <c r="D231" s="1345">
        <f t="shared" ref="D231:D234" si="275">E231+F231</f>
      </c>
      <c r="E231" s="1361">
        <v>1472.27</v>
      </c>
      <c r="F231" s="1361">
        <v>2471.56</v>
      </c>
      <c r="G231" s="1361">
        <v>3</v>
      </c>
      <c r="H231" s="1361">
        <v>2</v>
      </c>
      <c r="I231" s="1348">
        <v>6040.559999999998</v>
      </c>
      <c r="J231" s="1348">
        <f t="shared" si="8"/>
      </c>
      <c r="K231" s="1348">
        <f t="shared" si="39"/>
      </c>
      <c r="L231" s="1348">
        <f t="shared" si="70"/>
      </c>
      <c r="M231" s="1348">
        <f t="shared" si="101"/>
      </c>
      <c r="N231" s="1349">
        <f t="shared" si="132"/>
      </c>
      <c r="O231" s="1350">
        <f t="shared" si="163"/>
      </c>
      <c r="P231" s="1350">
        <f t="shared" si="194"/>
      </c>
      <c r="Q231" s="1350">
        <f t="shared" si="225"/>
      </c>
      <c r="R231" s="1350">
        <f t="shared" si="387"/>
      </c>
      <c r="S231" s="1351">
        <f t="shared" si="418"/>
      </c>
      <c r="T231" s="1352">
        <v>0.0163</v>
      </c>
      <c r="U231" s="1353">
        <v>56</v>
      </c>
      <c r="V231" s="1349">
        <f t="shared" si="449"/>
      </c>
      <c r="W231" s="1353">
        <v>43005</v>
      </c>
      <c r="X231" s="1353">
        <v>906</v>
      </c>
      <c r="Y231" s="1353">
        <v>181</v>
      </c>
      <c r="Z231" s="1353">
        <v>953</v>
      </c>
      <c r="AA231" s="1353">
        <v>89</v>
      </c>
      <c r="AB231" s="1353">
        <v>4</v>
      </c>
      <c r="AC231" s="1353">
        <v>2</v>
      </c>
      <c r="AD231" s="1353">
        <v>26</v>
      </c>
      <c r="AE231" s="1355">
        <f t="shared" si="482"/>
      </c>
      <c r="AF231" s="1349">
        <f t="shared" si="513"/>
      </c>
      <c r="AG231" s="1356" t="s">
        <v>846</v>
      </c>
      <c r="AH231" s="1357" t="s">
        <v>862</v>
      </c>
      <c r="AI231" s="1357">
        <v>37</v>
      </c>
    </row>
    <row customHeight="true" ht="18.452380952380953" r="232">
      <c r="A232" s="1342"/>
      <c r="B232" s="1343" t="s">
        <v>876</v>
      </c>
      <c r="C232" s="1343" t="s">
        <v>858</v>
      </c>
      <c r="D232" s="1345">
        <f t="shared" si="275"/>
      </c>
      <c r="E232" s="1361">
        <v>1443.36</v>
      </c>
      <c r="F232" s="1361">
        <v>2483.56</v>
      </c>
      <c r="G232" s="1361">
        <v>4</v>
      </c>
      <c r="H232" s="1361">
        <v>3</v>
      </c>
      <c r="I232" s="1348">
        <v>8185.320000000007</v>
      </c>
      <c r="J232" s="1348">
        <f t="shared" si="8"/>
      </c>
      <c r="K232" s="1348">
        <f t="shared" si="39"/>
      </c>
      <c r="L232" s="1348">
        <f t="shared" si="70"/>
      </c>
      <c r="M232" s="1348">
        <f t="shared" si="101"/>
      </c>
      <c r="N232" s="1349">
        <f t="shared" si="132"/>
      </c>
      <c r="O232" s="1350">
        <f t="shared" si="163"/>
      </c>
      <c r="P232" s="1350">
        <f t="shared" si="194"/>
      </c>
      <c r="Q232" s="1350">
        <f t="shared" si="225"/>
      </c>
      <c r="R232" s="1350">
        <f t="shared" si="387"/>
      </c>
      <c r="S232" s="1351">
        <f t="shared" si="418"/>
      </c>
      <c r="T232" s="1352">
        <v>0.0201</v>
      </c>
      <c r="U232" s="1353">
        <v>56</v>
      </c>
      <c r="V232" s="1349">
        <f t="shared" si="449"/>
      </c>
      <c r="W232" s="1353">
        <v>36312</v>
      </c>
      <c r="X232" s="1353">
        <v>840</v>
      </c>
      <c r="Y232" s="1353">
        <v>155</v>
      </c>
      <c r="Z232" s="1353">
        <v>898</v>
      </c>
      <c r="AA232" s="1353">
        <v>94</v>
      </c>
      <c r="AB232" s="1353">
        <v>7</v>
      </c>
      <c r="AC232" s="1353">
        <v>2</v>
      </c>
      <c r="AD232" s="1353">
        <v>35</v>
      </c>
      <c r="AE232" s="1355">
        <f t="shared" si="482"/>
      </c>
      <c r="AF232" s="1349">
        <f t="shared" si="513"/>
      </c>
      <c r="AG232" s="1356" t="s">
        <v>846</v>
      </c>
      <c r="AH232" s="1357" t="s">
        <v>862</v>
      </c>
      <c r="AI232" s="1357">
        <v>46</v>
      </c>
    </row>
    <row customHeight="true" ht="18.452380952380953" r="233">
      <c r="A233" s="1342"/>
      <c r="B233" s="1343" t="s">
        <v>876</v>
      </c>
      <c r="C233" s="1343" t="s">
        <v>860</v>
      </c>
      <c r="D233" s="1345">
        <f t="shared" si="275"/>
      </c>
      <c r="E233" s="1361">
        <v>1496.36</v>
      </c>
      <c r="F233" s="1361">
        <v>3046.5</v>
      </c>
      <c r="G233" s="1361">
        <v>4</v>
      </c>
      <c r="H233" s="1361">
        <v>4</v>
      </c>
      <c r="I233" s="1348">
        <v>9646.070000000007</v>
      </c>
      <c r="J233" s="1348">
        <f t="shared" si="8"/>
      </c>
      <c r="K233" s="1348">
        <f t="shared" si="39"/>
      </c>
      <c r="L233" s="1348">
        <f t="shared" si="70"/>
      </c>
      <c r="M233" s="1348">
        <f t="shared" si="101"/>
      </c>
      <c r="N233" s="1349">
        <f t="shared" si="132"/>
      </c>
      <c r="O233" s="1350">
        <f t="shared" si="163"/>
      </c>
      <c r="P233" s="1350">
        <f t="shared" si="194"/>
      </c>
      <c r="Q233" s="1350">
        <f t="shared" si="225"/>
      </c>
      <c r="R233" s="1350">
        <f t="shared" si="387"/>
      </c>
      <c r="S233" s="1351">
        <f t="shared" si="418"/>
      </c>
      <c r="T233" s="1352">
        <v>0.021</v>
      </c>
      <c r="U233" s="1353">
        <v>58</v>
      </c>
      <c r="V233" s="1349">
        <f t="shared" si="449"/>
      </c>
      <c r="W233" s="1353">
        <v>37872</v>
      </c>
      <c r="X233" s="1353">
        <v>557</v>
      </c>
      <c r="Y233" s="1353">
        <v>158</v>
      </c>
      <c r="Z233" s="1353">
        <v>588</v>
      </c>
      <c r="AA233" s="1353">
        <v>109</v>
      </c>
      <c r="AB233" s="1353">
        <v>9</v>
      </c>
      <c r="AC233" s="1353">
        <v>2</v>
      </c>
      <c r="AD233" s="1353">
        <v>44</v>
      </c>
      <c r="AE233" s="1355">
        <f t="shared" si="482"/>
      </c>
      <c r="AF233" s="1349">
        <f t="shared" si="513"/>
      </c>
      <c r="AG233" s="1357" t="s">
        <v>861</v>
      </c>
      <c r="AH233" s="1357" t="s">
        <v>847</v>
      </c>
      <c r="AI233" s="1357">
        <v>38</v>
      </c>
    </row>
    <row customHeight="true" ht="18.452380952380953" r="234">
      <c r="A234" s="1342"/>
      <c r="B234" s="1343" t="s">
        <v>876</v>
      </c>
      <c r="C234" s="1343" t="s">
        <v>863</v>
      </c>
      <c r="D234" s="1345">
        <f t="shared" si="275"/>
      </c>
      <c r="E234" s="1361">
        <v>966.89</v>
      </c>
      <c r="F234" s="1361">
        <v>2918.28</v>
      </c>
      <c r="G234" s="1361">
        <v>6</v>
      </c>
      <c r="H234" s="1361">
        <v>4</v>
      </c>
      <c r="I234" s="1348">
        <v>11299.630000000005</v>
      </c>
      <c r="J234" s="1348">
        <f t="shared" si="8"/>
      </c>
      <c r="K234" s="1348">
        <f t="shared" si="39"/>
      </c>
      <c r="L234" s="1348">
        <f t="shared" si="70"/>
      </c>
      <c r="M234" s="1348">
        <f t="shared" si="101"/>
      </c>
      <c r="N234" s="1349">
        <f t="shared" si="132"/>
      </c>
      <c r="O234" s="1350">
        <f t="shared" si="163"/>
      </c>
      <c r="P234" s="1350">
        <f t="shared" si="194"/>
      </c>
      <c r="Q234" s="1350">
        <f t="shared" si="225"/>
      </c>
      <c r="R234" s="1350">
        <f t="shared" si="387"/>
      </c>
      <c r="S234" s="1351">
        <f t="shared" si="418"/>
      </c>
      <c r="T234" s="1352">
        <v>0.0247</v>
      </c>
      <c r="U234" s="1353">
        <v>60</v>
      </c>
      <c r="V234" s="1349">
        <f t="shared" si="449"/>
      </c>
      <c r="W234" s="1353">
        <v>34641</v>
      </c>
      <c r="X234" s="1353">
        <v>556</v>
      </c>
      <c r="Y234" s="1353">
        <v>167</v>
      </c>
      <c r="Z234" s="1353">
        <v>580</v>
      </c>
      <c r="AA234" s="1353">
        <v>102</v>
      </c>
      <c r="AB234" s="1353">
        <v>11</v>
      </c>
      <c r="AC234" s="1353">
        <v>4</v>
      </c>
      <c r="AD234" s="1353">
        <v>28</v>
      </c>
      <c r="AE234" s="1355">
        <f t="shared" si="482"/>
      </c>
      <c r="AF234" s="1349">
        <f t="shared" si="513"/>
      </c>
      <c r="AG234" s="1357" t="s">
        <v>861</v>
      </c>
      <c r="AH234" s="1357" t="s">
        <v>847</v>
      </c>
      <c r="AI234" s="1357">
        <v>37</v>
      </c>
    </row>
    <row customHeight="true" ht="18.452380952380953" r="235">
      <c r="A235" s="1342"/>
      <c r="B235" s="1367" t="s">
        <v>852</v>
      </c>
      <c r="C235" s="1367"/>
      <c r="D235" s="1368">
        <f>SUM(D231:D234)</f>
      </c>
      <c r="E235" s="1368">
        <f>SUM(E231:E234)</f>
      </c>
      <c r="F235" s="1368">
        <f>SUM(F231:F234)</f>
      </c>
      <c r="G235" s="1368">
        <f>SUM(G231:G234)</f>
      </c>
      <c r="H235" s="1368">
        <f>SUM(H231:H234)</f>
      </c>
      <c r="I235" s="1368">
        <f>SUM(I231:I234)</f>
      </c>
      <c r="J235" s="1370">
        <f t="shared" si="8"/>
      </c>
      <c r="K235" s="1370">
        <f t="shared" si="39"/>
      </c>
      <c r="L235" s="1371">
        <f t="shared" si="70"/>
      </c>
      <c r="M235" s="1370">
        <f t="shared" si="101"/>
      </c>
      <c r="N235" s="1370">
        <f t="shared" si="132"/>
      </c>
      <c r="O235" s="1372">
        <f t="shared" si="163"/>
      </c>
      <c r="P235" s="1372">
        <f t="shared" si="194"/>
      </c>
      <c r="Q235" s="1372">
        <f t="shared" si="225"/>
      </c>
      <c r="R235" s="1372">
        <f t="shared" si="387"/>
      </c>
      <c r="S235" s="1373">
        <f t="shared" si="418"/>
      </c>
      <c r="T235" s="1372">
        <f>AVERAGE(T231:T234)</f>
      </c>
      <c r="U235" s="1374">
        <f>AVERAGE(U231:U234)</f>
      </c>
      <c r="V235" s="1378">
        <f t="shared" si="449"/>
      </c>
      <c r="W235" s="1368">
        <f>SUM(W231:W234)</f>
      </c>
      <c r="X235" s="1368">
        <f>SUM(X231:X234)</f>
      </c>
      <c r="Y235" s="1368">
        <f>SUM(Y231:Y234)</f>
      </c>
      <c r="Z235" s="1368">
        <f>SUM(Z231:Z234)</f>
      </c>
      <c r="AA235" s="1368">
        <f>SUM(AA231:AA234)</f>
      </c>
      <c r="AB235" s="1368">
        <f>SUM(AB231:AB234)</f>
      </c>
      <c r="AC235" s="1368">
        <f>SUM(AC231:AC234)</f>
      </c>
      <c r="AD235" s="1368">
        <f>SUM(AD231:AD234)</f>
      </c>
      <c r="AE235" s="1370">
        <f t="shared" si="482"/>
      </c>
      <c r="AF235" s="1375">
        <f t="shared" si="513"/>
      </c>
      <c r="AG235" s="1376"/>
      <c r="AH235" s="1376"/>
      <c r="AI235" s="1368">
        <f>SUM(AI231:AI234)</f>
      </c>
    </row>
    <row customHeight="true" ht="18.452380952380953" r="236">
      <c r="A236" s="1342"/>
      <c r="B236" s="1343" t="s">
        <v>844</v>
      </c>
      <c r="C236" s="1343" t="s">
        <v>864</v>
      </c>
      <c r="D236" s="1345">
        <f t="shared" ref="D236:D239" si="276">E236+F236</f>
      </c>
      <c r="E236" s="1360">
        <v>1571.93</v>
      </c>
      <c r="F236" s="1360">
        <v>2373.42</v>
      </c>
      <c r="G236" s="1379">
        <v>2</v>
      </c>
      <c r="H236" s="1379">
        <v>2</v>
      </c>
      <c r="I236" s="1348">
        <v>5102.959999999992</v>
      </c>
      <c r="J236" s="1348">
        <f t="shared" si="8"/>
      </c>
      <c r="K236" s="1348">
        <f t="shared" si="39"/>
      </c>
      <c r="L236" s="1348">
        <f t="shared" si="70"/>
      </c>
      <c r="M236" s="1348">
        <f t="shared" si="101"/>
      </c>
      <c r="N236" s="1349">
        <f t="shared" si="132"/>
      </c>
      <c r="O236" s="1350">
        <f t="shared" si="163"/>
      </c>
      <c r="P236" s="1350">
        <f t="shared" si="194"/>
      </c>
      <c r="Q236" s="1350">
        <f t="shared" si="225"/>
      </c>
      <c r="R236" s="1350">
        <f t="shared" si="387"/>
      </c>
      <c r="S236" s="1351">
        <f t="shared" si="418"/>
      </c>
      <c r="T236" s="1352">
        <v>0.0122</v>
      </c>
      <c r="U236" s="1353">
        <v>61</v>
      </c>
      <c r="V236" s="1349">
        <f t="shared" si="449"/>
      </c>
      <c r="W236" s="1353">
        <v>38027</v>
      </c>
      <c r="X236" s="1353">
        <v>566</v>
      </c>
      <c r="Y236" s="1353">
        <v>144</v>
      </c>
      <c r="Z236" s="1353">
        <v>585</v>
      </c>
      <c r="AA236" s="1353">
        <v>70</v>
      </c>
      <c r="AB236" s="1353">
        <v>7</v>
      </c>
      <c r="AC236" s="1353">
        <v>4</v>
      </c>
      <c r="AD236" s="1353">
        <v>41</v>
      </c>
      <c r="AE236" s="1355">
        <f t="shared" si="482"/>
      </c>
      <c r="AF236" s="1349">
        <f t="shared" si="513"/>
      </c>
      <c r="AG236" s="1357" t="s">
        <v>861</v>
      </c>
      <c r="AH236" s="1357" t="s">
        <v>847</v>
      </c>
      <c r="AI236" s="1357">
        <v>24</v>
      </c>
    </row>
    <row customHeight="true" ht="18.452380952380953" r="237">
      <c r="A237" s="1342"/>
      <c r="B237" s="1343" t="s">
        <v>844</v>
      </c>
      <c r="C237" s="1343" t="s">
        <v>866</v>
      </c>
      <c r="D237" s="1345">
        <f t="shared" si="276"/>
      </c>
      <c r="E237" s="1360">
        <v>1189.18</v>
      </c>
      <c r="F237" s="1360">
        <v>2708.65</v>
      </c>
      <c r="G237" s="1379">
        <v>5</v>
      </c>
      <c r="H237" s="1379">
        <v>5</v>
      </c>
      <c r="I237" s="1348">
        <v>8693.459999999992</v>
      </c>
      <c r="J237" s="1348">
        <f t="shared" si="8"/>
      </c>
      <c r="K237" s="1348">
        <f t="shared" si="39"/>
      </c>
      <c r="L237" s="1348">
        <f t="shared" si="70"/>
      </c>
      <c r="M237" s="1348">
        <f t="shared" si="101"/>
      </c>
      <c r="N237" s="1349">
        <f t="shared" si="132"/>
      </c>
      <c r="O237" s="1350">
        <f t="shared" si="163"/>
      </c>
      <c r="P237" s="1350">
        <f t="shared" si="194"/>
      </c>
      <c r="Q237" s="1350">
        <f t="shared" si="225"/>
      </c>
      <c r="R237" s="1350">
        <f t="shared" si="387"/>
      </c>
      <c r="S237" s="1351">
        <f t="shared" si="418"/>
      </c>
      <c r="T237" s="1352">
        <v>0.0293</v>
      </c>
      <c r="U237" s="1353">
        <v>63</v>
      </c>
      <c r="V237" s="1349">
        <f t="shared" si="449"/>
      </c>
      <c r="W237" s="1353">
        <v>34875</v>
      </c>
      <c r="X237" s="1353">
        <v>748</v>
      </c>
      <c r="Y237" s="1353">
        <v>227</v>
      </c>
      <c r="Z237" s="1353">
        <v>772</v>
      </c>
      <c r="AA237" s="1353">
        <v>124</v>
      </c>
      <c r="AB237" s="1353">
        <v>14</v>
      </c>
      <c r="AC237" s="1353">
        <v>3</v>
      </c>
      <c r="AD237" s="1353">
        <v>38</v>
      </c>
      <c r="AE237" s="1355">
        <f t="shared" si="482"/>
      </c>
      <c r="AF237" s="1349">
        <f t="shared" si="513"/>
      </c>
      <c r="AG237" s="1357" t="s">
        <v>861</v>
      </c>
      <c r="AH237" s="1357" t="s">
        <v>847</v>
      </c>
      <c r="AI237" s="1357">
        <v>50</v>
      </c>
    </row>
    <row customHeight="true" ht="18.452380952380953" r="238">
      <c r="A238" s="1342"/>
      <c r="B238" s="1343" t="s">
        <v>844</v>
      </c>
      <c r="C238" s="1343" t="s">
        <v>867</v>
      </c>
      <c r="D238" s="1345">
        <f t="shared" si="276"/>
      </c>
      <c r="E238" s="1360">
        <v>1325.18</v>
      </c>
      <c r="F238" s="1360">
        <v>3944.33</v>
      </c>
      <c r="G238" s="1379">
        <v>7</v>
      </c>
      <c r="H238" s="1379">
        <v>7</v>
      </c>
      <c r="I238" s="1348">
        <v>15444.020000000019</v>
      </c>
      <c r="J238" s="1348">
        <f t="shared" si="8"/>
      </c>
      <c r="K238" s="1348">
        <f t="shared" si="39"/>
      </c>
      <c r="L238" s="1348">
        <f t="shared" si="70"/>
      </c>
      <c r="M238" s="1348">
        <f t="shared" si="101"/>
      </c>
      <c r="N238" s="1349">
        <f t="shared" si="132"/>
      </c>
      <c r="O238" s="1350">
        <f t="shared" si="163"/>
      </c>
      <c r="P238" s="1350">
        <f t="shared" si="194"/>
      </c>
      <c r="Q238" s="1350">
        <f t="shared" si="225"/>
      </c>
      <c r="R238" s="1350">
        <f t="shared" si="387"/>
      </c>
      <c r="S238" s="1351">
        <f t="shared" si="418"/>
      </c>
      <c r="T238" s="1352">
        <v>0.04</v>
      </c>
      <c r="U238" s="1353">
        <v>67</v>
      </c>
      <c r="V238" s="1349">
        <f t="shared" si="449"/>
      </c>
      <c r="W238" s="1353">
        <v>47502</v>
      </c>
      <c r="X238" s="1353">
        <v>714</v>
      </c>
      <c r="Y238" s="1353">
        <v>265</v>
      </c>
      <c r="Z238" s="1353">
        <v>740</v>
      </c>
      <c r="AA238" s="1353">
        <v>159</v>
      </c>
      <c r="AB238" s="1353">
        <v>16</v>
      </c>
      <c r="AC238" s="1353">
        <v>3</v>
      </c>
      <c r="AD238" s="1353">
        <v>71</v>
      </c>
      <c r="AE238" s="1355">
        <f t="shared" si="482"/>
      </c>
      <c r="AF238" s="1349">
        <f t="shared" si="513"/>
      </c>
      <c r="AG238" s="1357" t="s">
        <v>861</v>
      </c>
      <c r="AH238" s="1357" t="s">
        <v>847</v>
      </c>
      <c r="AI238" s="1357">
        <v>57</v>
      </c>
    </row>
    <row customHeight="true" ht="18.452380952380953" r="239">
      <c r="A239" s="1342"/>
      <c r="B239" s="1343" t="s">
        <v>844</v>
      </c>
      <c r="C239" s="1344" t="s">
        <v>868</v>
      </c>
      <c r="D239" s="1345">
        <f t="shared" si="276"/>
      </c>
      <c r="E239" s="1360">
        <v>1534.95</v>
      </c>
      <c r="F239" s="1360">
        <v>3013.17</v>
      </c>
      <c r="G239" s="1361">
        <v>11</v>
      </c>
      <c r="H239" s="1361">
        <v>8</v>
      </c>
      <c r="I239" s="1388">
        <v>27123.309999999998</v>
      </c>
      <c r="J239" s="1348">
        <f t="shared" si="8"/>
      </c>
      <c r="K239" s="1348">
        <f t="shared" si="39"/>
      </c>
      <c r="L239" s="1348">
        <f t="shared" si="70"/>
      </c>
      <c r="M239" s="1348">
        <f t="shared" si="101"/>
      </c>
      <c r="N239" s="1349">
        <f t="shared" si="132"/>
      </c>
      <c r="O239" s="1350">
        <f t="shared" si="163"/>
      </c>
      <c r="P239" s="1350">
        <f t="shared" si="194"/>
      </c>
      <c r="Q239" s="1350">
        <f t="shared" si="225"/>
      </c>
      <c r="R239" s="1350">
        <f t="shared" si="387"/>
      </c>
      <c r="S239" s="1351">
        <f t="shared" si="418"/>
      </c>
      <c r="T239" s="1352">
        <v>0.0239</v>
      </c>
      <c r="U239" s="1353">
        <v>68</v>
      </c>
      <c r="V239" s="1349">
        <f t="shared" si="449"/>
      </c>
      <c r="W239" s="1353">
        <v>51117</v>
      </c>
      <c r="X239" s="1353">
        <v>886</v>
      </c>
      <c r="Y239" s="1353">
        <v>262</v>
      </c>
      <c r="Z239" s="1353">
        <v>921</v>
      </c>
      <c r="AA239" s="1353">
        <v>164</v>
      </c>
      <c r="AB239" s="1353">
        <v>13</v>
      </c>
      <c r="AC239" s="1353">
        <v>2</v>
      </c>
      <c r="AD239" s="1353">
        <v>67</v>
      </c>
      <c r="AE239" s="1355">
        <f t="shared" si="482"/>
      </c>
      <c r="AF239" s="1349">
        <f t="shared" si="513"/>
      </c>
      <c r="AG239" s="1357" t="s">
        <v>861</v>
      </c>
      <c r="AH239" s="1357" t="s">
        <v>847</v>
      </c>
      <c r="AI239" s="1357">
        <v>43</v>
      </c>
    </row>
    <row customHeight="true" ht="18.452380952380953" r="240">
      <c r="A240" s="1342"/>
      <c r="B240" s="1367" t="s">
        <v>852</v>
      </c>
      <c r="C240" s="1367"/>
      <c r="D240" s="1368">
        <f>SUM(D236:D239)</f>
      </c>
      <c r="E240" s="1368">
        <f>SUM(E236:E239)</f>
      </c>
      <c r="F240" s="1368">
        <f>SUM(F236:F239)</f>
      </c>
      <c r="G240" s="1368">
        <f>SUM(G236:G239)</f>
      </c>
      <c r="H240" s="1368">
        <f>SUM(H236:H239)</f>
      </c>
      <c r="I240" s="1368">
        <f>SUM(I236:I239)</f>
      </c>
      <c r="J240" s="1370">
        <f t="shared" si="8"/>
      </c>
      <c r="K240" s="1370">
        <f t="shared" si="39"/>
      </c>
      <c r="L240" s="1371">
        <f t="shared" si="70"/>
      </c>
      <c r="M240" s="1370">
        <f t="shared" si="101"/>
      </c>
      <c r="N240" s="1370">
        <f t="shared" si="132"/>
      </c>
      <c r="O240" s="1372">
        <f t="shared" si="163"/>
      </c>
      <c r="P240" s="1372">
        <f t="shared" si="194"/>
      </c>
      <c r="Q240" s="1372">
        <f t="shared" si="225"/>
      </c>
      <c r="R240" s="1372">
        <f t="shared" si="387"/>
      </c>
      <c r="S240" s="1373">
        <f t="shared" si="418"/>
      </c>
      <c r="T240" s="1372">
        <f>AVERAGE(T236:T239)</f>
      </c>
      <c r="U240" s="1374">
        <f>AVERAGE(U236:U239)</f>
      </c>
      <c r="V240" s="1378">
        <f t="shared" si="449"/>
      </c>
      <c r="W240" s="1368">
        <f>SUM(W236:W239)</f>
      </c>
      <c r="X240" s="1368">
        <f>SUM(X236:X239)</f>
      </c>
      <c r="Y240" s="1368">
        <f>SUM(Y236:Y239)</f>
      </c>
      <c r="Z240" s="1368">
        <f>SUM(Z236:Z239)</f>
      </c>
      <c r="AA240" s="1368">
        <f>SUM(AA236:AA239)</f>
      </c>
      <c r="AB240" s="1368">
        <f>SUM(AB236:AB239)</f>
      </c>
      <c r="AC240" s="1368">
        <f>SUM(AC236:AC239)</f>
      </c>
      <c r="AD240" s="1368">
        <f>SUM(AD236:AD239)</f>
      </c>
      <c r="AE240" s="1370">
        <f t="shared" si="482"/>
      </c>
      <c r="AF240" s="1375">
        <f t="shared" si="513"/>
      </c>
      <c r="AG240" s="1376"/>
      <c r="AH240" s="1376"/>
      <c r="AI240" s="1368">
        <f>SUM(AI236:AI239)</f>
      </c>
    </row>
    <row customHeight="true" ht="18.452380952380953" r="241">
      <c r="A241" s="1342"/>
      <c r="B241" s="1343" t="s">
        <v>859</v>
      </c>
      <c r="C241" s="1343" t="s">
        <v>869</v>
      </c>
      <c r="D241" s="1345">
        <f t="shared" ref="D241:D244" si="277">E241+F241</f>
      </c>
      <c r="E241" s="1360">
        <v>1440.15</v>
      </c>
      <c r="F241" s="1360">
        <v>3022.79</v>
      </c>
      <c r="G241" s="1379">
        <v>4</v>
      </c>
      <c r="H241" s="1379">
        <v>4</v>
      </c>
      <c r="I241" s="1388">
        <v>9060.25</v>
      </c>
      <c r="J241" s="1348">
        <f t="shared" si="8"/>
      </c>
      <c r="K241" s="1348">
        <f t="shared" si="39"/>
      </c>
      <c r="L241" s="1348">
        <f t="shared" si="70"/>
      </c>
      <c r="M241" s="1348">
        <f t="shared" si="101"/>
      </c>
      <c r="N241" s="1349">
        <f t="shared" si="132"/>
      </c>
      <c r="O241" s="1350">
        <f t="shared" si="163"/>
      </c>
      <c r="P241" s="1350">
        <f t="shared" si="194"/>
      </c>
      <c r="Q241" s="1350">
        <f t="shared" si="225"/>
      </c>
      <c r="R241" s="1350">
        <f t="shared" si="387"/>
      </c>
      <c r="S241" s="1351">
        <f t="shared" si="418"/>
      </c>
      <c r="T241" s="1352">
        <v>0.0251</v>
      </c>
      <c r="U241" s="1353">
        <v>69</v>
      </c>
      <c r="V241" s="1349">
        <f t="shared" si="449"/>
      </c>
      <c r="W241" s="1353">
        <v>49074</v>
      </c>
      <c r="X241" s="1353">
        <v>774</v>
      </c>
      <c r="Y241" s="1353">
        <v>243</v>
      </c>
      <c r="Z241" s="1353">
        <v>781</v>
      </c>
      <c r="AA241" s="1353">
        <v>95</v>
      </c>
      <c r="AB241" s="1353">
        <v>13</v>
      </c>
      <c r="AC241" s="1353">
        <v>4</v>
      </c>
      <c r="AD241" s="1353">
        <v>70</v>
      </c>
      <c r="AE241" s="1355">
        <f t="shared" si="482"/>
      </c>
      <c r="AF241" s="1349">
        <f t="shared" si="513"/>
      </c>
      <c r="AG241" s="1357" t="s">
        <v>861</v>
      </c>
      <c r="AH241" s="1357" t="s">
        <v>847</v>
      </c>
      <c r="AI241" s="1357">
        <v>30</v>
      </c>
    </row>
    <row customHeight="true" ht="18.452380952380953" r="242">
      <c r="A242" s="1342"/>
      <c r="B242" s="1343" t="s">
        <v>859</v>
      </c>
      <c r="C242" s="1343" t="s">
        <v>870</v>
      </c>
      <c r="D242" s="1345">
        <f t="shared" si="277"/>
      </c>
      <c r="E242" s="1360">
        <v>1383.19</v>
      </c>
      <c r="F242" s="1360">
        <v>2958.19</v>
      </c>
      <c r="G242" s="1379">
        <v>2</v>
      </c>
      <c r="H242" s="1379">
        <v>0</v>
      </c>
      <c r="I242" s="1348">
        <v>4157.0199999999895</v>
      </c>
      <c r="J242" s="1348">
        <f t="shared" si="8"/>
      </c>
      <c r="K242" s="1348">
        <f t="shared" si="39"/>
      </c>
      <c r="L242" s="1348">
        <f t="shared" si="70"/>
      </c>
      <c r="M242" s="1348">
        <f t="shared" si="101"/>
      </c>
      <c r="N242" s="1349">
        <f t="shared" si="132"/>
      </c>
      <c r="O242" s="1350">
        <f t="shared" si="163"/>
      </c>
      <c r="P242" s="1350">
        <f t="shared" si="194"/>
      </c>
      <c r="Q242" s="1350">
        <f t="shared" si="225"/>
      </c>
      <c r="R242" s="1350">
        <f t="shared" si="387"/>
      </c>
      <c r="S242" s="1351">
        <f t="shared" si="418"/>
      </c>
      <c r="T242" s="1352">
        <v>0.0213</v>
      </c>
      <c r="U242" s="1353">
        <v>70</v>
      </c>
      <c r="V242" s="1349">
        <f t="shared" si="449"/>
      </c>
      <c r="W242" s="1353">
        <v>44975</v>
      </c>
      <c r="X242" s="1353">
        <v>778</v>
      </c>
      <c r="Y242" s="1353">
        <v>196</v>
      </c>
      <c r="Z242" s="1353">
        <v>808</v>
      </c>
      <c r="AA242" s="1353">
        <v>55</v>
      </c>
      <c r="AB242" s="1353">
        <v>10</v>
      </c>
      <c r="AC242" s="1353">
        <v>4</v>
      </c>
      <c r="AD242" s="1353">
        <v>62</v>
      </c>
      <c r="AE242" s="1355">
        <f t="shared" si="482"/>
      </c>
      <c r="AF242" s="1349">
        <f t="shared" si="513"/>
      </c>
      <c r="AG242" s="1357" t="s">
        <v>861</v>
      </c>
      <c r="AH242" s="1357" t="s">
        <v>847</v>
      </c>
      <c r="AI242" s="1357">
        <v>32</v>
      </c>
    </row>
    <row customHeight="true" ht="18.452380952380953" r="243">
      <c r="A243" s="1342"/>
      <c r="B243" s="1343" t="s">
        <v>859</v>
      </c>
      <c r="C243" s="1343" t="s">
        <v>877</v>
      </c>
      <c r="D243" s="1345">
        <f t="shared" si="277"/>
      </c>
      <c r="E243" s="1360">
        <v>1165.49</v>
      </c>
      <c r="F243" s="1360">
        <v>1540.65</v>
      </c>
      <c r="G243" s="1379">
        <v>2</v>
      </c>
      <c r="H243" s="1379">
        <v>1</v>
      </c>
      <c r="I243" s="1348">
        <v>4755.470000000001</v>
      </c>
      <c r="J243" s="1348">
        <f t="shared" si="8"/>
      </c>
      <c r="K243" s="1348">
        <f t="shared" si="39"/>
      </c>
      <c r="L243" s="1348">
        <f t="shared" si="70"/>
      </c>
      <c r="M243" s="1348">
        <f t="shared" si="101"/>
      </c>
      <c r="N243" s="1349">
        <f t="shared" si="132"/>
      </c>
      <c r="O243" s="1350">
        <f t="shared" si="163"/>
      </c>
      <c r="P243" s="1350">
        <f t="shared" si="194"/>
      </c>
      <c r="Q243" s="1350">
        <f t="shared" si="225"/>
      </c>
      <c r="R243" s="1350">
        <f t="shared" si="387"/>
      </c>
      <c r="S243" s="1351">
        <f t="shared" si="418"/>
      </c>
      <c r="T243" s="1352">
        <v>0.0129</v>
      </c>
      <c r="U243" s="1353">
        <v>69</v>
      </c>
      <c r="V243" s="1349">
        <f t="shared" si="449"/>
      </c>
      <c r="W243" s="1353">
        <v>30531</v>
      </c>
      <c r="X243" s="1353">
        <v>830</v>
      </c>
      <c r="Y243" s="1353">
        <v>112</v>
      </c>
      <c r="Z243" s="1353">
        <v>846</v>
      </c>
      <c r="AA243" s="1353">
        <v>70</v>
      </c>
      <c r="AB243" s="1353">
        <v>2</v>
      </c>
      <c r="AC243" s="1353">
        <v>1</v>
      </c>
      <c r="AD243" s="1353">
        <v>25</v>
      </c>
      <c r="AE243" s="1355">
        <f t="shared" si="482"/>
      </c>
      <c r="AF243" s="1349">
        <f t="shared" si="513"/>
      </c>
      <c r="AG243" s="1357" t="s">
        <v>861</v>
      </c>
      <c r="AH243" s="1357" t="s">
        <v>847</v>
      </c>
      <c r="AI243" s="1357">
        <v>21</v>
      </c>
    </row>
    <row customHeight="true" ht="18.452380952380953" r="244">
      <c r="A244" s="1342"/>
      <c r="B244" s="1343" t="s">
        <v>859</v>
      </c>
      <c r="C244" s="1343" t="s">
        <v>878</v>
      </c>
      <c r="D244" s="1345">
        <f t="shared" si="277"/>
      </c>
      <c r="E244" s="1360">
        <v>320.5</v>
      </c>
      <c r="F244" s="1360">
        <v>504.65</v>
      </c>
      <c r="G244" s="1379">
        <v>1</v>
      </c>
      <c r="H244" s="1379">
        <v>1</v>
      </c>
      <c r="I244" s="1348">
        <v>1647.3600000000151</v>
      </c>
      <c r="J244" s="1348">
        <f t="shared" si="8"/>
      </c>
      <c r="K244" s="1348">
        <f t="shared" si="39"/>
      </c>
      <c r="L244" s="1348">
        <f t="shared" si="70"/>
      </c>
      <c r="M244" s="1348">
        <f t="shared" si="101"/>
      </c>
      <c r="N244" s="1349">
        <f t="shared" si="132"/>
      </c>
      <c r="O244" s="1350">
        <f t="shared" si="163"/>
      </c>
      <c r="P244" s="1350">
        <f t="shared" si="194"/>
      </c>
      <c r="Q244" s="1350">
        <f t="shared" si="225"/>
      </c>
      <c r="R244" s="1350">
        <f t="shared" si="387"/>
      </c>
      <c r="S244" s="1351">
        <f t="shared" si="418"/>
      </c>
      <c r="T244" s="1352">
        <v>0.0181</v>
      </c>
      <c r="U244" s="1353">
        <v>70</v>
      </c>
      <c r="V244" s="1349">
        <f t="shared" si="449"/>
      </c>
      <c r="W244" s="1353">
        <v>10822</v>
      </c>
      <c r="X244" s="1353">
        <v>352</v>
      </c>
      <c r="Y244" s="1353">
        <v>48</v>
      </c>
      <c r="Z244" s="1353">
        <v>405</v>
      </c>
      <c r="AA244" s="1353">
        <v>43</v>
      </c>
      <c r="AB244" s="1353">
        <v>0</v>
      </c>
      <c r="AC244" s="1353">
        <v>0</v>
      </c>
      <c r="AD244" s="1353">
        <v>11</v>
      </c>
      <c r="AE244" s="1355">
        <f t="shared" si="482"/>
      </c>
      <c r="AF244" s="1349">
        <f t="shared" si="513"/>
      </c>
      <c r="AG244" s="1357" t="s">
        <v>861</v>
      </c>
      <c r="AH244" s="1357" t="s">
        <v>847</v>
      </c>
      <c r="AI244" s="1357">
        <v>13</v>
      </c>
    </row>
    <row customHeight="true" ht="18.452380952380953" r="245">
      <c r="A245" s="1342"/>
      <c r="B245" s="1367" t="s">
        <v>852</v>
      </c>
      <c r="C245" s="1367"/>
      <c r="D245" s="1368">
        <f>D241+D242+D243+D244</f>
      </c>
      <c r="E245" s="1368">
        <f>E241+E242+E243+E244</f>
      </c>
      <c r="F245" s="1368">
        <f>F241+F242+F243+F244</f>
      </c>
      <c r="G245" s="1368">
        <f>G241+G242+G243+G244</f>
      </c>
      <c r="H245" s="1368">
        <f>H241+H242+H243+H244</f>
      </c>
      <c r="I245" s="1368">
        <f>I241+I242+I243+I244</f>
      </c>
      <c r="J245" s="1370">
        <f t="shared" si="8"/>
      </c>
      <c r="K245" s="1370">
        <f t="shared" si="39"/>
      </c>
      <c r="L245" s="1371">
        <f t="shared" si="70"/>
      </c>
      <c r="M245" s="1370">
        <f t="shared" si="101"/>
      </c>
      <c r="N245" s="1370">
        <f t="shared" si="132"/>
      </c>
      <c r="O245" s="1372">
        <f t="shared" si="163"/>
      </c>
      <c r="P245" s="1372">
        <f t="shared" si="194"/>
      </c>
      <c r="Q245" s="1372">
        <f t="shared" si="225"/>
      </c>
      <c r="R245" s="1372">
        <f t="shared" si="387"/>
      </c>
      <c r="S245" s="1373">
        <f t="shared" si="418"/>
      </c>
      <c r="T245" s="1372">
        <f>AVERAGE(T241:T244)</f>
      </c>
      <c r="U245" s="1374">
        <f>AVERAGE(U241:U244)</f>
      </c>
      <c r="V245" s="1378">
        <f t="shared" si="449"/>
      </c>
      <c r="W245" s="1368">
        <f>W241+W242+W243+W244</f>
      </c>
      <c r="X245" s="1368">
        <f>X241+X242+X243+X244</f>
      </c>
      <c r="Y245" s="1368">
        <f>Y241+Y242+Y243+Y244</f>
      </c>
      <c r="Z245" s="1368">
        <f>Z241+Z242+Z243+Z244</f>
      </c>
      <c r="AA245" s="1368">
        <f>AA241+AA242+AA243+AA244</f>
      </c>
      <c r="AB245" s="1368">
        <f>AB241+AB242+AB243+AB244</f>
      </c>
      <c r="AC245" s="1368">
        <f>AC241+AC242+AC243+AC244</f>
      </c>
      <c r="AD245" s="1368">
        <f>AD241+AD242+AD243+AD244</f>
      </c>
      <c r="AE245" s="1370">
        <f t="shared" si="482"/>
      </c>
      <c r="AF245" s="1375">
        <f t="shared" si="513"/>
      </c>
      <c r="AG245" s="1376"/>
      <c r="AH245" s="1376"/>
      <c r="AI245" s="1368">
        <f>AI241+AI242+AI243+AI244</f>
      </c>
    </row>
    <row customHeight="true" ht="18.452380952380953" r="246">
      <c r="A246" s="1342"/>
      <c r="B246" s="1380" t="s">
        <v>871</v>
      </c>
      <c r="C246" s="1380"/>
      <c r="D246" s="1381">
        <f>D230+D225+D240+D235+D245</f>
      </c>
      <c r="E246" s="1381"/>
      <c r="F246" s="1381"/>
      <c r="G246" s="1381">
        <f>G230+G225+G240+G235+G245</f>
      </c>
      <c r="H246" s="1381">
        <f>H230+H225+H240+H235+H245</f>
      </c>
      <c r="I246" s="1381">
        <f>I230+I225+I240+I235+I245</f>
      </c>
      <c r="J246" s="1382">
        <f t="shared" si="8"/>
      </c>
      <c r="K246" s="1382">
        <f t="shared" si="39"/>
      </c>
      <c r="L246" s="1382">
        <f t="shared" si="70"/>
      </c>
      <c r="M246" s="1382">
        <f t="shared" si="101"/>
      </c>
      <c r="N246" s="1382">
        <f t="shared" si="132"/>
      </c>
      <c r="O246" s="1383">
        <f t="shared" si="163"/>
      </c>
      <c r="P246" s="1383">
        <f t="shared" si="194"/>
      </c>
      <c r="Q246" s="1383">
        <f t="shared" si="225"/>
      </c>
      <c r="R246" s="1383">
        <f t="shared" si="387"/>
      </c>
      <c r="S246" s="1384">
        <f t="shared" si="418"/>
      </c>
      <c r="T246" s="1385">
        <f>(T230+T225+T240+T235+T245)/5</f>
      </c>
      <c r="U246" s="1385">
        <f>(U230+U225+U240+U235+U245)/5</f>
      </c>
      <c r="V246" s="1385">
        <f>(V230+V225+V240+V235+V245)/5</f>
      </c>
      <c r="W246" s="1381">
        <f>W230+W225+W240+W235+W245</f>
      </c>
      <c r="X246" s="1381">
        <f>X230+X225+X240+X235+X245</f>
      </c>
      <c r="Y246" s="1381">
        <f>Y230+Y225+Y240+Y235+Y245</f>
      </c>
      <c r="Z246" s="1381">
        <f>Z230+Z225+Z240+Z235+Z245</f>
      </c>
      <c r="AA246" s="1381">
        <f>AA230+AA225+AA240+AA235+AA245</f>
      </c>
      <c r="AB246" s="1381">
        <f>AB230+AB225+AB240+AB235+AB245</f>
      </c>
      <c r="AC246" s="1381">
        <f>AC230+AC225+AC240+AC235+AC245</f>
      </c>
      <c r="AD246" s="1381">
        <f>AD230+AD225+AD240+AD235+AD245</f>
      </c>
      <c r="AE246" s="1382">
        <f t="shared" si="482"/>
      </c>
      <c r="AF246" s="1386">
        <f t="shared" si="513"/>
      </c>
      <c r="AG246" s="1387"/>
      <c r="AH246" s="1387"/>
      <c r="AI246" s="1381">
        <f>AI230+AI225+AI240+AI235+AI245</f>
      </c>
    </row>
    <row customHeight="true" ht="18.452380952380953" r="247">
      <c r="A247" s="1329" t="s">
        <v>807</v>
      </c>
      <c r="B247" s="1329" t="s">
        <v>808</v>
      </c>
      <c r="C247" s="1329"/>
      <c r="D247" s="1330" t="s">
        <v>809</v>
      </c>
      <c r="E247" s="1330"/>
      <c r="F247" s="1330"/>
      <c r="G247" s="1330"/>
      <c r="H247" s="1330"/>
      <c r="I247" s="1330"/>
      <c r="J247" s="1330"/>
      <c r="K247" s="1330"/>
      <c r="L247" s="1330"/>
      <c r="M247" s="1330"/>
      <c r="N247" s="1331" t="s">
        <v>810</v>
      </c>
      <c r="O247" s="1331"/>
      <c r="P247" s="1331"/>
      <c r="Q247" s="1331"/>
      <c r="R247" s="1331"/>
      <c r="S247" s="1331"/>
      <c r="T247" s="1331"/>
      <c r="U247" s="1331"/>
      <c r="V247" s="1331"/>
      <c r="W247" s="1331"/>
      <c r="X247" s="1331"/>
      <c r="Y247" s="1331"/>
      <c r="Z247" s="1331"/>
      <c r="AA247" s="1331"/>
      <c r="AB247" s="1331"/>
      <c r="AC247" s="1331"/>
      <c r="AD247" s="1331"/>
      <c r="AE247" s="1331"/>
      <c r="AF247" s="1331"/>
      <c r="AG247" s="1331"/>
      <c r="AH247" s="1331"/>
      <c r="AI247" s="1332"/>
    </row>
    <row customHeight="true" ht="18.452380952380953" r="248">
      <c r="A248" s="1329"/>
      <c r="B248" s="1329" t="s">
        <v>811</v>
      </c>
      <c r="C248" s="1329" t="s">
        <v>812</v>
      </c>
      <c r="D248" s="1330" t="s">
        <v>813</v>
      </c>
      <c r="E248" s="1330" t="s">
        <v>879</v>
      </c>
      <c r="F248" s="1389" t="s">
        <v>880</v>
      </c>
      <c r="G248" s="1333" t="s">
        <v>814</v>
      </c>
      <c r="H248" s="1334" t="s">
        <v>815</v>
      </c>
      <c r="I248" s="1335" t="s">
        <v>816</v>
      </c>
      <c r="J248" s="1336" t="s">
        <v>817</v>
      </c>
      <c r="K248" s="1336" t="s">
        <v>818</v>
      </c>
      <c r="L248" s="1337" t="s">
        <v>819</v>
      </c>
      <c r="M248" s="1336" t="s">
        <v>820</v>
      </c>
      <c r="N248" s="1331" t="s">
        <v>821</v>
      </c>
      <c r="O248" s="1338" t="s">
        <v>822</v>
      </c>
      <c r="P248" s="1338" t="s">
        <v>823</v>
      </c>
      <c r="Q248" s="1338" t="s">
        <v>824</v>
      </c>
      <c r="R248" s="1338" t="s">
        <v>825</v>
      </c>
      <c r="S248" s="1339" t="s">
        <v>826</v>
      </c>
      <c r="T248" s="1338" t="s">
        <v>827</v>
      </c>
      <c r="U248" s="1340" t="s">
        <v>828</v>
      </c>
      <c r="V248" s="1331" t="s">
        <v>829</v>
      </c>
      <c r="W248" s="1339" t="s">
        <v>830</v>
      </c>
      <c r="X248" s="1339" t="s">
        <v>831</v>
      </c>
      <c r="Y248" s="1339" t="s">
        <v>832</v>
      </c>
      <c r="Z248" s="1339" t="s">
        <v>833</v>
      </c>
      <c r="AA248" s="1339" t="s">
        <v>834</v>
      </c>
      <c r="AB248" s="1339" t="s">
        <v>835</v>
      </c>
      <c r="AC248" s="1339" t="s">
        <v>836</v>
      </c>
      <c r="AD248" s="1339" t="s">
        <v>837</v>
      </c>
      <c r="AE248" s="1341" t="s">
        <v>838</v>
      </c>
      <c r="AF248" s="1331" t="s">
        <v>839</v>
      </c>
      <c r="AG248" s="1332" t="s">
        <v>840</v>
      </c>
      <c r="AH248" s="1332" t="s">
        <v>841</v>
      </c>
      <c r="AI248" s="1332" t="s">
        <v>842</v>
      </c>
    </row>
    <row customHeight="true" ht="18.452380952380953" r="249">
      <c r="A249" s="1342" t="s">
        <v>887</v>
      </c>
      <c r="B249" s="1343" t="s">
        <v>865</v>
      </c>
      <c r="C249" s="1344" t="s">
        <v>845</v>
      </c>
      <c r="D249" s="1345">
        <f t="shared" ref="D249:D252" si="278">E249+F249</f>
      </c>
      <c r="E249" s="1345">
        <v>1279.11</v>
      </c>
      <c r="F249" s="1345">
        <v>1916.34</v>
      </c>
      <c r="G249" s="1346">
        <v>2</v>
      </c>
      <c r="H249" s="1346">
        <v>2</v>
      </c>
      <c r="I249" s="1347">
        <v>4543.12</v>
      </c>
      <c r="J249" s="1348">
        <f t="shared" ref="J249:J274" si="9">I249/D249</f>
      </c>
      <c r="K249" s="1348">
        <f t="shared" ref="K249:K274" si="40">D249/G249</f>
      </c>
      <c r="L249" s="1348">
        <f t="shared" ref="L249:L274" si="71">D249/H249</f>
      </c>
      <c r="M249" s="1348">
        <f t="shared" ref="M249:M274" si="102">I249/G249</f>
      </c>
      <c r="N249" s="1349">
        <f t="shared" ref="N249:N274" si="133">D249/X249</f>
      </c>
      <c r="O249" s="1350">
        <f t="shared" ref="O249:O274" si="164">S249/W249*1</f>
      </c>
      <c r="P249" s="1350">
        <f t="shared" ref="P249:P274" si="195">X249/W249</f>
      </c>
      <c r="Q249" s="1350">
        <f t="shared" ref="Q249:Q274" si="226">Z249/W249</f>
      </c>
      <c r="R249" s="1350">
        <f t="shared" ref="R249:R274" si="388">AA249/Z249</f>
      </c>
      <c r="S249" s="1351">
        <f t="shared" ref="S249:S274" si="419">Y249/T249</f>
      </c>
      <c r="T249" s="1352">
        <v>0.0161</v>
      </c>
      <c r="U249" s="1353">
        <v>23</v>
      </c>
      <c r="V249" s="1349">
        <f t="shared" ref="V249:V273" si="450">(D249/W249)*1000</f>
      </c>
      <c r="W249" s="1354">
        <v>31487</v>
      </c>
      <c r="X249" s="1351">
        <v>1545</v>
      </c>
      <c r="Y249" s="1351">
        <v>131</v>
      </c>
      <c r="Z249" s="1351">
        <v>1614</v>
      </c>
      <c r="AA249" s="1351">
        <v>82</v>
      </c>
      <c r="AB249" s="1351">
        <v>4</v>
      </c>
      <c r="AC249" s="1351">
        <v>1</v>
      </c>
      <c r="AD249" s="1354">
        <v>41</v>
      </c>
      <c r="AE249" s="1355">
        <f t="shared" ref="AE249:AE274" si="483">D249/Z249</f>
      </c>
      <c r="AF249" s="1349">
        <f t="shared" ref="AF249:AF274" si="514">AI249*1000/D249</f>
      </c>
      <c r="AG249" s="1356" t="s">
        <v>846</v>
      </c>
      <c r="AH249" s="1357" t="s">
        <v>862</v>
      </c>
      <c r="AI249" s="1357">
        <v>23</v>
      </c>
    </row>
    <row customHeight="true" ht="18.452380952380953" r="250">
      <c r="A250" s="1342"/>
      <c r="B250" s="1343" t="s">
        <v>865</v>
      </c>
      <c r="C250" s="1343" t="s">
        <v>848</v>
      </c>
      <c r="D250" s="1345">
        <f t="shared" si="278"/>
      </c>
      <c r="E250" s="1345">
        <v>2234.9</v>
      </c>
      <c r="F250" s="1345">
        <v>2038.36</v>
      </c>
      <c r="G250" s="1346">
        <v>4</v>
      </c>
      <c r="H250" s="1346">
        <v>4</v>
      </c>
      <c r="I250" s="1347">
        <v>7799.2300000000005</v>
      </c>
      <c r="J250" s="1348">
        <f t="shared" si="9"/>
      </c>
      <c r="K250" s="1358">
        <f t="shared" si="40"/>
      </c>
      <c r="L250" s="1348">
        <f t="shared" si="71"/>
      </c>
      <c r="M250" s="1358">
        <f t="shared" si="102"/>
      </c>
      <c r="N250" s="1349">
        <f t="shared" si="133"/>
      </c>
      <c r="O250" s="1350">
        <f t="shared" si="164"/>
      </c>
      <c r="P250" s="1350">
        <f t="shared" si="195"/>
      </c>
      <c r="Q250" s="1350">
        <f t="shared" si="226"/>
      </c>
      <c r="R250" s="1350">
        <f t="shared" si="388"/>
      </c>
      <c r="S250" s="1351">
        <f t="shared" si="419"/>
      </c>
      <c r="T250" s="1352">
        <v>0.0169</v>
      </c>
      <c r="U250" s="1353">
        <v>29</v>
      </c>
      <c r="V250" s="1349">
        <f t="shared" si="450"/>
      </c>
      <c r="W250" s="1359">
        <v>46059</v>
      </c>
      <c r="X250" s="1359">
        <v>2087</v>
      </c>
      <c r="Y250" s="1359">
        <v>213</v>
      </c>
      <c r="Z250" s="1359">
        <v>2264</v>
      </c>
      <c r="AA250" s="1359">
        <v>87</v>
      </c>
      <c r="AB250" s="1359">
        <v>18</v>
      </c>
      <c r="AC250" s="1359">
        <v>5</v>
      </c>
      <c r="AD250" s="1353">
        <v>36</v>
      </c>
      <c r="AE250" s="1355">
        <f t="shared" si="483"/>
      </c>
      <c r="AF250" s="1349">
        <f t="shared" si="514"/>
      </c>
      <c r="AG250" s="1356" t="s">
        <v>846</v>
      </c>
      <c r="AH250" s="1357" t="s">
        <v>862</v>
      </c>
      <c r="AI250" s="1357">
        <v>33</v>
      </c>
    </row>
    <row customHeight="true" ht="18.452380952380953" r="251">
      <c r="A251" s="1342"/>
      <c r="B251" s="1343" t="s">
        <v>865</v>
      </c>
      <c r="C251" s="1344" t="s">
        <v>849</v>
      </c>
      <c r="D251" s="1345">
        <f t="shared" si="278"/>
      </c>
      <c r="E251" s="1360">
        <v>1500</v>
      </c>
      <c r="F251" s="1360">
        <v>2500</v>
      </c>
      <c r="G251" s="1361">
        <v>7</v>
      </c>
      <c r="H251" s="1361">
        <v>7</v>
      </c>
      <c r="I251" s="1347">
        <v>11936.929999999998</v>
      </c>
      <c r="J251" s="1348">
        <f t="shared" si="9"/>
      </c>
      <c r="K251" s="1348">
        <f t="shared" si="40"/>
      </c>
      <c r="L251" s="1348">
        <f t="shared" si="71"/>
      </c>
      <c r="M251" s="1348">
        <f t="shared" si="102"/>
      </c>
      <c r="N251" s="1362">
        <f t="shared" si="133"/>
      </c>
      <c r="O251" s="1350">
        <f t="shared" si="164"/>
      </c>
      <c r="P251" s="1350">
        <f t="shared" si="195"/>
      </c>
      <c r="Q251" s="1350">
        <f t="shared" si="226"/>
      </c>
      <c r="R251" s="1350">
        <f t="shared" si="388"/>
      </c>
      <c r="S251" s="1351">
        <f t="shared" si="419"/>
      </c>
      <c r="T251" s="1352">
        <v>0.0188</v>
      </c>
      <c r="U251" s="1353">
        <v>33</v>
      </c>
      <c r="V251" s="1349">
        <f t="shared" si="450"/>
      </c>
      <c r="W251" s="1359">
        <v>37112</v>
      </c>
      <c r="X251" s="1359">
        <v>718</v>
      </c>
      <c r="Y251" s="1359">
        <v>159</v>
      </c>
      <c r="Z251" s="1359">
        <v>757</v>
      </c>
      <c r="AA251" s="1359">
        <v>104</v>
      </c>
      <c r="AB251" s="1359">
        <v>7</v>
      </c>
      <c r="AC251" s="1359">
        <v>0</v>
      </c>
      <c r="AD251" s="1353">
        <v>42</v>
      </c>
      <c r="AE251" s="1355">
        <f t="shared" si="483"/>
      </c>
      <c r="AF251" s="1349">
        <f t="shared" si="514"/>
      </c>
      <c r="AG251" s="1356" t="s">
        <v>846</v>
      </c>
      <c r="AH251" s="1357" t="s">
        <v>862</v>
      </c>
      <c r="AI251" s="1357">
        <v>30</v>
      </c>
    </row>
    <row customHeight="true" ht="18.452380952380953" r="252">
      <c r="A252" s="1342"/>
      <c r="B252" s="1343" t="s">
        <v>865</v>
      </c>
      <c r="C252" s="1343" t="s">
        <v>850</v>
      </c>
      <c r="D252" s="1345">
        <f t="shared" si="278"/>
      </c>
      <c r="E252" s="1360">
        <v>1371.59</v>
      </c>
      <c r="F252" s="1360">
        <v>1934.81</v>
      </c>
      <c r="G252" s="1361">
        <v>5</v>
      </c>
      <c r="H252" s="1361">
        <v>5</v>
      </c>
      <c r="I252" s="1347">
        <v>11081.07</v>
      </c>
      <c r="J252" s="1348">
        <f t="shared" si="9"/>
      </c>
      <c r="K252" s="1348">
        <f t="shared" si="40"/>
      </c>
      <c r="L252" s="1348">
        <f t="shared" si="71"/>
      </c>
      <c r="M252" s="1348">
        <f t="shared" si="102"/>
      </c>
      <c r="N252" s="1362">
        <f t="shared" si="133"/>
      </c>
      <c r="O252" s="1350">
        <f t="shared" si="164"/>
      </c>
      <c r="P252" s="1350">
        <f t="shared" si="195"/>
      </c>
      <c r="Q252" s="1350">
        <f t="shared" si="226"/>
      </c>
      <c r="R252" s="1350">
        <f t="shared" si="388"/>
      </c>
      <c r="S252" s="1351">
        <f t="shared" si="419"/>
      </c>
      <c r="T252" s="1352">
        <v>0.0218</v>
      </c>
      <c r="U252" s="1353">
        <v>37</v>
      </c>
      <c r="V252" s="1349">
        <f t="shared" si="450"/>
      </c>
      <c r="W252" s="1359">
        <v>23285</v>
      </c>
      <c r="X252" s="1359">
        <v>560</v>
      </c>
      <c r="Y252" s="1359">
        <v>134</v>
      </c>
      <c r="Z252" s="1359">
        <v>580</v>
      </c>
      <c r="AA252" s="1359">
        <v>84</v>
      </c>
      <c r="AB252" s="1359">
        <v>6</v>
      </c>
      <c r="AC252" s="1359">
        <v>2</v>
      </c>
      <c r="AD252" s="1353">
        <v>30</v>
      </c>
      <c r="AE252" s="1355">
        <f t="shared" si="483"/>
      </c>
      <c r="AF252" s="1349">
        <f t="shared" si="514"/>
      </c>
      <c r="AG252" s="1356" t="s">
        <v>846</v>
      </c>
      <c r="AH252" s="1357" t="s">
        <v>862</v>
      </c>
      <c r="AI252" s="1357">
        <v>21</v>
      </c>
    </row>
    <row customHeight="true" ht="18.452380952380953" r="253">
      <c r="A253" s="1342"/>
      <c r="B253" s="1367" t="s">
        <v>852</v>
      </c>
      <c r="C253" s="1367"/>
      <c r="D253" s="1368">
        <f>SUM(D249:D252)</f>
      </c>
      <c r="E253" s="1368">
        <f>SUM(E249:E252)</f>
      </c>
      <c r="F253" s="1368">
        <f>SUM(F249:F252)</f>
      </c>
      <c r="G253" s="1368">
        <f>SUM(G249:G252)</f>
      </c>
      <c r="H253" s="1368">
        <f>SUM(H249:H252)</f>
      </c>
      <c r="I253" s="1370">
        <f>SUM(I249:I252)</f>
      </c>
      <c r="J253" s="1370">
        <f t="shared" si="9"/>
      </c>
      <c r="K253" s="1370">
        <f t="shared" si="40"/>
      </c>
      <c r="L253" s="1371">
        <f t="shared" si="71"/>
      </c>
      <c r="M253" s="1370">
        <f t="shared" si="102"/>
      </c>
      <c r="N253" s="1370">
        <f t="shared" si="133"/>
      </c>
      <c r="O253" s="1372">
        <f t="shared" si="164"/>
      </c>
      <c r="P253" s="1372">
        <f t="shared" si="195"/>
      </c>
      <c r="Q253" s="1372">
        <f t="shared" si="226"/>
      </c>
      <c r="R253" s="1372">
        <f t="shared" si="388"/>
      </c>
      <c r="S253" s="1373">
        <f t="shared" si="419"/>
      </c>
      <c r="T253" s="1372">
        <f>AVERAGE(T249:T252)</f>
      </c>
      <c r="U253" s="1374">
        <f>AVERAGE(U249:U252)</f>
      </c>
      <c r="V253" s="1370">
        <f t="shared" si="450"/>
      </c>
      <c r="W253" s="1368">
        <f>SUM(W249:W252)</f>
      </c>
      <c r="X253" s="1368">
        <f>SUM(X249:X252)</f>
      </c>
      <c r="Y253" s="1368">
        <f>SUM(Y249:Y252)</f>
      </c>
      <c r="Z253" s="1368">
        <f>SUM(Z249:Z252)</f>
      </c>
      <c r="AA253" s="1368">
        <f>SUM(AA249:AA252)</f>
      </c>
      <c r="AB253" s="1368">
        <f>SUM(AB249:AB252)</f>
      </c>
      <c r="AC253" s="1368">
        <f>SUM(AC249:AC252)</f>
      </c>
      <c r="AD253" s="1368">
        <f>SUM(AD249:AD252)</f>
      </c>
      <c r="AE253" s="1370">
        <f t="shared" si="483"/>
      </c>
      <c r="AF253" s="1375">
        <f t="shared" si="514"/>
      </c>
      <c r="AG253" s="1376"/>
      <c r="AH253" s="1376"/>
      <c r="AI253" s="1373">
        <f>SUM(AI249:AI252)</f>
      </c>
    </row>
    <row customHeight="true" ht="18.452380952380953" r="254">
      <c r="A254" s="1342"/>
      <c r="B254" s="1343" t="s">
        <v>874</v>
      </c>
      <c r="C254" s="1344" t="s">
        <v>851</v>
      </c>
      <c r="D254" s="1345">
        <f t="shared" ref="D254:D257" si="279">E254+F254</f>
      </c>
      <c r="E254" s="1361">
        <v>1544.17</v>
      </c>
      <c r="F254" s="1361">
        <v>2495.4</v>
      </c>
      <c r="G254" s="1361">
        <v>5</v>
      </c>
      <c r="H254" s="1361">
        <v>5</v>
      </c>
      <c r="I254" s="1347">
        <v>11287.07</v>
      </c>
      <c r="J254" s="1348">
        <f t="shared" si="9"/>
      </c>
      <c r="K254" s="1348">
        <f t="shared" si="40"/>
      </c>
      <c r="L254" s="1348">
        <f t="shared" si="71"/>
      </c>
      <c r="M254" s="1348">
        <f t="shared" si="102"/>
      </c>
      <c r="N254" s="1349">
        <f t="shared" si="133"/>
      </c>
      <c r="O254" s="1350">
        <f t="shared" si="164"/>
      </c>
      <c r="P254" s="1350">
        <f t="shared" si="195"/>
      </c>
      <c r="Q254" s="1350">
        <f t="shared" si="226"/>
      </c>
      <c r="R254" s="1350">
        <f t="shared" si="388"/>
      </c>
      <c r="S254" s="1351">
        <f t="shared" si="419"/>
      </c>
      <c r="T254" s="1352">
        <v>0.0283</v>
      </c>
      <c r="U254" s="1353">
        <v>39</v>
      </c>
      <c r="V254" s="1349">
        <f t="shared" si="450"/>
      </c>
      <c r="W254" s="1353">
        <v>29636</v>
      </c>
      <c r="X254" s="1359">
        <v>878</v>
      </c>
      <c r="Y254" s="1359">
        <v>177</v>
      </c>
      <c r="Z254" s="1359">
        <v>927</v>
      </c>
      <c r="AA254" s="1359">
        <v>92</v>
      </c>
      <c r="AB254" s="1359">
        <v>10</v>
      </c>
      <c r="AC254" s="1359">
        <v>3</v>
      </c>
      <c r="AD254" s="1353">
        <v>46</v>
      </c>
      <c r="AE254" s="1355">
        <f t="shared" si="483"/>
      </c>
      <c r="AF254" s="1349">
        <f t="shared" si="514"/>
      </c>
      <c r="AG254" s="1356" t="s">
        <v>846</v>
      </c>
      <c r="AH254" s="1357" t="s">
        <v>862</v>
      </c>
      <c r="AI254" s="1357">
        <v>35</v>
      </c>
    </row>
    <row customHeight="true" ht="18.452380952380953" r="255">
      <c r="A255" s="1342"/>
      <c r="B255" s="1343" t="s">
        <v>874</v>
      </c>
      <c r="C255" s="1343" t="s">
        <v>854</v>
      </c>
      <c r="D255" s="1345">
        <f t="shared" si="279"/>
      </c>
      <c r="E255" s="1361">
        <v>961.04</v>
      </c>
      <c r="F255" s="1361">
        <v>2055.13</v>
      </c>
      <c r="G255" s="1361">
        <v>3</v>
      </c>
      <c r="H255" s="1361">
        <v>2</v>
      </c>
      <c r="I255" s="1347">
        <v>4650.620000000003</v>
      </c>
      <c r="J255" s="1348">
        <f t="shared" si="9"/>
      </c>
      <c r="K255" s="1348">
        <f t="shared" si="40"/>
      </c>
      <c r="L255" s="1348">
        <f t="shared" si="71"/>
      </c>
      <c r="M255" s="1348">
        <f t="shared" si="102"/>
      </c>
      <c r="N255" s="1349">
        <f t="shared" si="133"/>
      </c>
      <c r="O255" s="1350">
        <f t="shared" si="164"/>
      </c>
      <c r="P255" s="1350">
        <f t="shared" si="195"/>
      </c>
      <c r="Q255" s="1350">
        <f t="shared" si="226"/>
      </c>
      <c r="R255" s="1350">
        <f t="shared" si="388"/>
      </c>
      <c r="S255" s="1351">
        <f t="shared" si="419"/>
      </c>
      <c r="T255" s="1352">
        <v>0.0169</v>
      </c>
      <c r="U255" s="1353">
        <v>43</v>
      </c>
      <c r="V255" s="1349">
        <f t="shared" si="450"/>
      </c>
      <c r="W255" s="1353">
        <v>30523</v>
      </c>
      <c r="X255" s="1359">
        <v>471</v>
      </c>
      <c r="Y255" s="1359">
        <v>113</v>
      </c>
      <c r="Z255" s="1359">
        <v>500</v>
      </c>
      <c r="AA255" s="1359">
        <v>79</v>
      </c>
      <c r="AB255" s="1359">
        <v>6</v>
      </c>
      <c r="AC255" s="1359">
        <v>0</v>
      </c>
      <c r="AD255" s="1353">
        <v>48</v>
      </c>
      <c r="AE255" s="1355">
        <f t="shared" si="483"/>
      </c>
      <c r="AF255" s="1349">
        <f t="shared" si="514"/>
      </c>
      <c r="AG255" s="1356" t="s">
        <v>846</v>
      </c>
      <c r="AH255" s="1357" t="s">
        <v>862</v>
      </c>
      <c r="AI255" s="1357">
        <v>23</v>
      </c>
    </row>
    <row customHeight="true" ht="18.452380952380953" r="256">
      <c r="A256" s="1342"/>
      <c r="B256" s="1343" t="s">
        <v>874</v>
      </c>
      <c r="C256" s="1343" t="s">
        <v>855</v>
      </c>
      <c r="D256" s="1345">
        <f t="shared" si="279"/>
      </c>
      <c r="E256" s="1361">
        <v>972.53</v>
      </c>
      <c r="F256" s="1361">
        <v>2014.66</v>
      </c>
      <c r="G256" s="1361">
        <v>5</v>
      </c>
      <c r="H256" s="1361">
        <v>5</v>
      </c>
      <c r="I256" s="1347">
        <v>9832.689999999995</v>
      </c>
      <c r="J256" s="1348">
        <f t="shared" si="9"/>
      </c>
      <c r="K256" s="1348">
        <f t="shared" si="40"/>
      </c>
      <c r="L256" s="1348">
        <f t="shared" si="71"/>
      </c>
      <c r="M256" s="1348">
        <f t="shared" si="102"/>
      </c>
      <c r="N256" s="1349">
        <f t="shared" si="133"/>
      </c>
      <c r="O256" s="1350">
        <f t="shared" si="164"/>
      </c>
      <c r="P256" s="1350">
        <f t="shared" si="195"/>
      </c>
      <c r="Q256" s="1350">
        <f t="shared" si="226"/>
      </c>
      <c r="R256" s="1350">
        <f t="shared" si="388"/>
      </c>
      <c r="S256" s="1351">
        <f t="shared" si="419"/>
      </c>
      <c r="T256" s="1352">
        <v>0.0174</v>
      </c>
      <c r="U256" s="1353">
        <v>45</v>
      </c>
      <c r="V256" s="1349">
        <f t="shared" si="450"/>
      </c>
      <c r="W256" s="1353">
        <v>28451</v>
      </c>
      <c r="X256" s="1359">
        <v>402</v>
      </c>
      <c r="Y256" s="1359">
        <v>111</v>
      </c>
      <c r="Z256" s="1359">
        <v>428</v>
      </c>
      <c r="AA256" s="1359">
        <v>65</v>
      </c>
      <c r="AB256" s="1359">
        <v>6</v>
      </c>
      <c r="AC256" s="1359">
        <v>1</v>
      </c>
      <c r="AD256" s="1353">
        <v>35</v>
      </c>
      <c r="AE256" s="1355">
        <f t="shared" si="483"/>
      </c>
      <c r="AF256" s="1349">
        <f t="shared" si="514"/>
      </c>
      <c r="AG256" s="1356" t="s">
        <v>846</v>
      </c>
      <c r="AH256" s="1357" t="s">
        <v>862</v>
      </c>
      <c r="AI256" s="1357">
        <v>24</v>
      </c>
    </row>
    <row customHeight="true" ht="18.452380952380953" r="257">
      <c r="A257" s="1342"/>
      <c r="B257" s="1343" t="s">
        <v>874</v>
      </c>
      <c r="C257" s="1343" t="s">
        <v>856</v>
      </c>
      <c r="D257" s="1345">
        <f t="shared" si="279"/>
      </c>
      <c r="E257" s="1361">
        <v>1519.53</v>
      </c>
      <c r="F257" s="1361">
        <v>2000</v>
      </c>
      <c r="G257" s="1361">
        <v>5</v>
      </c>
      <c r="H257" s="1361">
        <v>3</v>
      </c>
      <c r="I257" s="1347">
        <v>9491.630000000005</v>
      </c>
      <c r="J257" s="1348">
        <f t="shared" si="9"/>
      </c>
      <c r="K257" s="1348">
        <f t="shared" si="40"/>
      </c>
      <c r="L257" s="1348">
        <f t="shared" si="71"/>
      </c>
      <c r="M257" s="1348">
        <f t="shared" si="102"/>
      </c>
      <c r="N257" s="1349">
        <f t="shared" si="133"/>
      </c>
      <c r="O257" s="1350">
        <f t="shared" si="164"/>
      </c>
      <c r="P257" s="1350">
        <f t="shared" si="195"/>
      </c>
      <c r="Q257" s="1350">
        <f t="shared" si="226"/>
      </c>
      <c r="R257" s="1350">
        <f t="shared" si="388"/>
      </c>
      <c r="S257" s="1351">
        <f t="shared" si="419"/>
      </c>
      <c r="T257" s="1352">
        <v>0.0178</v>
      </c>
      <c r="U257" s="1353">
        <v>47</v>
      </c>
      <c r="V257" s="1349">
        <f t="shared" si="450"/>
      </c>
      <c r="W257" s="1353">
        <v>36648</v>
      </c>
      <c r="X257" s="1359">
        <v>723</v>
      </c>
      <c r="Y257" s="1359">
        <v>142</v>
      </c>
      <c r="Z257" s="1359">
        <v>742</v>
      </c>
      <c r="AA257" s="1359">
        <v>87</v>
      </c>
      <c r="AB257" s="1359">
        <v>7</v>
      </c>
      <c r="AC257" s="1359">
        <v>5</v>
      </c>
      <c r="AD257" s="1353">
        <v>39</v>
      </c>
      <c r="AE257" s="1355">
        <f t="shared" si="483"/>
      </c>
      <c r="AF257" s="1349">
        <f t="shared" si="514"/>
      </c>
      <c r="AG257" s="1356" t="s">
        <v>846</v>
      </c>
      <c r="AH257" s="1357" t="s">
        <v>862</v>
      </c>
      <c r="AI257" s="1357">
        <v>29</v>
      </c>
    </row>
    <row customHeight="true" ht="18.452380952380953" r="258">
      <c r="A258" s="1342"/>
      <c r="B258" s="1367" t="s">
        <v>852</v>
      </c>
      <c r="C258" s="1367"/>
      <c r="D258" s="1368">
        <f>SUM(D254:D257)</f>
      </c>
      <c r="E258" s="1368">
        <f>SUM(E254:E257)</f>
      </c>
      <c r="F258" s="1368">
        <f>SUM(F254:F257)</f>
      </c>
      <c r="G258" s="1368">
        <f>SUM(G254:G257)</f>
      </c>
      <c r="H258" s="1368">
        <f>SUM(H254:H257)</f>
      </c>
      <c r="I258" s="1368">
        <f>SUM(I254:I257)</f>
      </c>
      <c r="J258" s="1370">
        <f t="shared" si="9"/>
      </c>
      <c r="K258" s="1370">
        <f t="shared" si="40"/>
      </c>
      <c r="L258" s="1371">
        <f t="shared" si="71"/>
      </c>
      <c r="M258" s="1370">
        <f t="shared" si="102"/>
      </c>
      <c r="N258" s="1370">
        <f t="shared" si="133"/>
      </c>
      <c r="O258" s="1372">
        <f t="shared" si="164"/>
      </c>
      <c r="P258" s="1372">
        <f t="shared" si="195"/>
      </c>
      <c r="Q258" s="1372">
        <f t="shared" si="226"/>
      </c>
      <c r="R258" s="1372">
        <f t="shared" si="388"/>
      </c>
      <c r="S258" s="1373">
        <f t="shared" si="419"/>
      </c>
      <c r="T258" s="1372">
        <f>AVERAGE(T254:T257)</f>
      </c>
      <c r="U258" s="1374">
        <f>AVERAGE(U254:U257)</f>
      </c>
      <c r="V258" s="1378">
        <f t="shared" si="450"/>
      </c>
      <c r="W258" s="1368">
        <f>SUM(W254:W257)</f>
      </c>
      <c r="X258" s="1368">
        <f>SUM(X254:X257)</f>
      </c>
      <c r="Y258" s="1368">
        <f>SUM(Y254:Y257)</f>
      </c>
      <c r="Z258" s="1368">
        <f>SUM(Z254:Z257)</f>
      </c>
      <c r="AA258" s="1368">
        <f>SUM(AA254:AA257)</f>
      </c>
      <c r="AB258" s="1368">
        <f>SUM(AB254:AB257)</f>
      </c>
      <c r="AC258" s="1368">
        <f>SUM(AC254:AC257)</f>
      </c>
      <c r="AD258" s="1368">
        <f>SUM(AD254:AD257)</f>
      </c>
      <c r="AE258" s="1370">
        <f t="shared" si="483"/>
      </c>
      <c r="AF258" s="1375">
        <f t="shared" si="514"/>
      </c>
      <c r="AG258" s="1376"/>
      <c r="AH258" s="1376"/>
      <c r="AI258" s="1373">
        <f>SUM(AI254:AI257)</f>
      </c>
    </row>
    <row customHeight="true" ht="18.452380952380953" r="259">
      <c r="A259" s="1342"/>
      <c r="B259" s="1343" t="s">
        <v>853</v>
      </c>
      <c r="C259" s="1343" t="s">
        <v>857</v>
      </c>
      <c r="D259" s="1345">
        <f t="shared" ref="D259:D262" si="280">E259+F259</f>
      </c>
      <c r="E259" s="1361">
        <v>1088.28</v>
      </c>
      <c r="F259" s="1361">
        <v>2445.7</v>
      </c>
      <c r="G259" s="1361">
        <v>5</v>
      </c>
      <c r="H259" s="1361">
        <v>5</v>
      </c>
      <c r="I259" s="1348">
        <v>10215.099999999991</v>
      </c>
      <c r="J259" s="1348">
        <f t="shared" si="9"/>
      </c>
      <c r="K259" s="1348">
        <f t="shared" si="40"/>
      </c>
      <c r="L259" s="1348">
        <f t="shared" si="71"/>
      </c>
      <c r="M259" s="1348">
        <f t="shared" si="102"/>
      </c>
      <c r="N259" s="1349">
        <f t="shared" si="133"/>
      </c>
      <c r="O259" s="1350">
        <f t="shared" si="164"/>
      </c>
      <c r="P259" s="1350">
        <f t="shared" si="195"/>
      </c>
      <c r="Q259" s="1350">
        <f t="shared" si="226"/>
      </c>
      <c r="R259" s="1350">
        <f t="shared" si="388"/>
      </c>
      <c r="S259" s="1351">
        <f t="shared" si="419"/>
      </c>
      <c r="T259" s="1352">
        <v>0.0251</v>
      </c>
      <c r="U259" s="1353">
        <v>49</v>
      </c>
      <c r="V259" s="1349">
        <f t="shared" si="450"/>
      </c>
      <c r="W259" s="1353">
        <v>32922</v>
      </c>
      <c r="X259" s="1353">
        <v>561</v>
      </c>
      <c r="Y259" s="1353">
        <v>154</v>
      </c>
      <c r="Z259" s="1353">
        <v>597</v>
      </c>
      <c r="AA259" s="1353">
        <v>71</v>
      </c>
      <c r="AB259" s="1353">
        <v>4</v>
      </c>
      <c r="AC259" s="1353">
        <v>1</v>
      </c>
      <c r="AD259" s="1353">
        <v>36</v>
      </c>
      <c r="AE259" s="1355">
        <f t="shared" si="483"/>
      </c>
      <c r="AF259" s="1349">
        <f t="shared" si="514"/>
      </c>
      <c r="AG259" s="1356" t="s">
        <v>846</v>
      </c>
      <c r="AH259" s="1357" t="s">
        <v>862</v>
      </c>
      <c r="AI259" s="1357">
        <v>31</v>
      </c>
    </row>
    <row customHeight="true" ht="18.452380952380953" r="260">
      <c r="A260" s="1342"/>
      <c r="B260" s="1343" t="s">
        <v>853</v>
      </c>
      <c r="C260" s="1343" t="s">
        <v>858</v>
      </c>
      <c r="D260" s="1345">
        <f t="shared" si="280"/>
      </c>
      <c r="E260" s="1361">
        <v>1477.3</v>
      </c>
      <c r="F260" s="1361">
        <v>2045.27</v>
      </c>
      <c r="G260" s="1361">
        <v>6</v>
      </c>
      <c r="H260" s="1361">
        <v>4</v>
      </c>
      <c r="I260" s="1348">
        <v>10295.300000000017</v>
      </c>
      <c r="J260" s="1348">
        <f t="shared" si="9"/>
      </c>
      <c r="K260" s="1348">
        <f t="shared" si="40"/>
      </c>
      <c r="L260" s="1348">
        <f t="shared" si="71"/>
      </c>
      <c r="M260" s="1348">
        <f t="shared" si="102"/>
      </c>
      <c r="N260" s="1349">
        <f t="shared" si="133"/>
      </c>
      <c r="O260" s="1350">
        <f t="shared" si="164"/>
      </c>
      <c r="P260" s="1350">
        <f t="shared" si="195"/>
      </c>
      <c r="Q260" s="1350">
        <f t="shared" si="226"/>
      </c>
      <c r="R260" s="1350">
        <f t="shared" si="388"/>
      </c>
      <c r="S260" s="1351">
        <f t="shared" si="419"/>
      </c>
      <c r="T260" s="1352">
        <v>0.0213</v>
      </c>
      <c r="U260" s="1353">
        <v>50</v>
      </c>
      <c r="V260" s="1349">
        <f t="shared" si="450"/>
      </c>
      <c r="W260" s="1353">
        <v>31363</v>
      </c>
      <c r="X260" s="1353">
        <v>827</v>
      </c>
      <c r="Y260" s="1353">
        <v>147</v>
      </c>
      <c r="Z260" s="1353">
        <v>880</v>
      </c>
      <c r="AA260" s="1353">
        <v>117</v>
      </c>
      <c r="AB260" s="1353">
        <v>6</v>
      </c>
      <c r="AC260" s="1353">
        <v>3</v>
      </c>
      <c r="AD260" s="1353">
        <v>40</v>
      </c>
      <c r="AE260" s="1355">
        <f t="shared" si="483"/>
      </c>
      <c r="AF260" s="1349">
        <f t="shared" si="514"/>
      </c>
      <c r="AG260" s="1356" t="s">
        <v>846</v>
      </c>
      <c r="AH260" s="1357" t="s">
        <v>862</v>
      </c>
      <c r="AI260" s="1357">
        <v>39</v>
      </c>
    </row>
    <row customHeight="true" ht="18.452380952380953" r="261">
      <c r="A261" s="1342"/>
      <c r="B261" s="1343" t="s">
        <v>853</v>
      </c>
      <c r="C261" s="1343" t="s">
        <v>860</v>
      </c>
      <c r="D261" s="1345">
        <f t="shared" si="280"/>
      </c>
      <c r="E261" s="1361">
        <v>796.85</v>
      </c>
      <c r="F261" s="1361">
        <v>2381.73</v>
      </c>
      <c r="G261" s="1361">
        <v>4</v>
      </c>
      <c r="H261" s="1361">
        <v>4</v>
      </c>
      <c r="I261" s="1348">
        <v>7972.970000000001</v>
      </c>
      <c r="J261" s="1348">
        <f t="shared" si="9"/>
      </c>
      <c r="K261" s="1348">
        <f t="shared" si="40"/>
      </c>
      <c r="L261" s="1348">
        <f t="shared" si="71"/>
      </c>
      <c r="M261" s="1348">
        <f t="shared" si="102"/>
      </c>
      <c r="N261" s="1349">
        <f t="shared" si="133"/>
      </c>
      <c r="O261" s="1350">
        <f t="shared" si="164"/>
      </c>
      <c r="P261" s="1350">
        <f t="shared" si="195"/>
      </c>
      <c r="Q261" s="1350">
        <f t="shared" si="226"/>
      </c>
      <c r="R261" s="1350">
        <f t="shared" si="388"/>
      </c>
      <c r="S261" s="1351">
        <f t="shared" si="419"/>
      </c>
      <c r="T261" s="1352">
        <v>0.0231</v>
      </c>
      <c r="U261" s="1353">
        <v>51</v>
      </c>
      <c r="V261" s="1349">
        <f t="shared" si="450"/>
      </c>
      <c r="W261" s="1353">
        <v>28724</v>
      </c>
      <c r="X261" s="1353">
        <v>479</v>
      </c>
      <c r="Y261" s="1353">
        <v>131</v>
      </c>
      <c r="Z261" s="1353">
        <v>493</v>
      </c>
      <c r="AA261" s="1353">
        <v>51</v>
      </c>
      <c r="AB261" s="1353">
        <v>6</v>
      </c>
      <c r="AC261" s="1353">
        <v>3</v>
      </c>
      <c r="AD261" s="1353">
        <v>25</v>
      </c>
      <c r="AE261" s="1355">
        <f t="shared" si="483"/>
      </c>
      <c r="AF261" s="1349">
        <f t="shared" si="514"/>
      </c>
      <c r="AG261" s="1357" t="s">
        <v>861</v>
      </c>
      <c r="AH261" s="1357" t="s">
        <v>847</v>
      </c>
      <c r="AI261" s="1357">
        <v>25</v>
      </c>
    </row>
    <row customHeight="true" ht="18.452380952380953" r="262">
      <c r="A262" s="1342"/>
      <c r="B262" s="1343" t="s">
        <v>853</v>
      </c>
      <c r="C262" s="1343" t="s">
        <v>863</v>
      </c>
      <c r="D262" s="1345">
        <f t="shared" si="280"/>
      </c>
      <c r="E262" s="1361">
        <v>1372.66</v>
      </c>
      <c r="F262" s="1361">
        <v>3022.5</v>
      </c>
      <c r="G262" s="1361">
        <v>9</v>
      </c>
      <c r="H262" s="1361">
        <v>7</v>
      </c>
      <c r="I262" s="1348">
        <v>15969.079999999987</v>
      </c>
      <c r="J262" s="1348">
        <f t="shared" si="9"/>
      </c>
      <c r="K262" s="1348">
        <f t="shared" si="40"/>
      </c>
      <c r="L262" s="1348">
        <f t="shared" si="71"/>
      </c>
      <c r="M262" s="1348">
        <f t="shared" si="102"/>
      </c>
      <c r="N262" s="1349">
        <f t="shared" si="133"/>
      </c>
      <c r="O262" s="1350">
        <f t="shared" si="164"/>
      </c>
      <c r="P262" s="1350">
        <f t="shared" si="195"/>
      </c>
      <c r="Q262" s="1350">
        <f t="shared" si="226"/>
      </c>
      <c r="R262" s="1350">
        <f t="shared" si="388"/>
      </c>
      <c r="S262" s="1351">
        <f t="shared" si="419"/>
      </c>
      <c r="T262" s="1352">
        <v>0.021</v>
      </c>
      <c r="U262" s="1353">
        <v>51</v>
      </c>
      <c r="V262" s="1349">
        <f t="shared" si="450"/>
      </c>
      <c r="W262" s="1353">
        <v>39603</v>
      </c>
      <c r="X262" s="1353">
        <v>967</v>
      </c>
      <c r="Y262" s="1353">
        <v>152</v>
      </c>
      <c r="Z262" s="1353">
        <v>1004</v>
      </c>
      <c r="AA262" s="1353">
        <v>98</v>
      </c>
      <c r="AB262" s="1353">
        <v>4</v>
      </c>
      <c r="AC262" s="1353">
        <v>1</v>
      </c>
      <c r="AD262" s="1353">
        <v>36</v>
      </c>
      <c r="AE262" s="1355">
        <f t="shared" si="483"/>
      </c>
      <c r="AF262" s="1349">
        <f t="shared" si="514"/>
      </c>
      <c r="AG262" s="1357" t="s">
        <v>861</v>
      </c>
      <c r="AH262" s="1357" t="s">
        <v>847</v>
      </c>
      <c r="AI262" s="1357">
        <v>40</v>
      </c>
    </row>
    <row customHeight="true" ht="18.452380952380953" r="263">
      <c r="A263" s="1342"/>
      <c r="B263" s="1367" t="s">
        <v>852</v>
      </c>
      <c r="C263" s="1367"/>
      <c r="D263" s="1368">
        <f>SUM(D259:D262)</f>
      </c>
      <c r="E263" s="1368">
        <f>SUM(E259:E262)</f>
      </c>
      <c r="F263" s="1368">
        <f>SUM(F259:F262)</f>
      </c>
      <c r="G263" s="1368">
        <f>SUM(G259:G262)</f>
      </c>
      <c r="H263" s="1368">
        <f>SUM(H259:H262)</f>
      </c>
      <c r="I263" s="1368">
        <f>SUM(I259:I262)</f>
      </c>
      <c r="J263" s="1370">
        <f t="shared" si="9"/>
      </c>
      <c r="K263" s="1370">
        <f t="shared" si="40"/>
      </c>
      <c r="L263" s="1371">
        <f t="shared" si="71"/>
      </c>
      <c r="M263" s="1370">
        <f t="shared" si="102"/>
      </c>
      <c r="N263" s="1370">
        <f t="shared" si="133"/>
      </c>
      <c r="O263" s="1372">
        <f t="shared" si="164"/>
      </c>
      <c r="P263" s="1372">
        <f t="shared" si="195"/>
      </c>
      <c r="Q263" s="1372">
        <f t="shared" si="226"/>
      </c>
      <c r="R263" s="1372">
        <f t="shared" si="388"/>
      </c>
      <c r="S263" s="1373">
        <f t="shared" si="419"/>
      </c>
      <c r="T263" s="1372">
        <f>AVERAGE(T259:T262)</f>
      </c>
      <c r="U263" s="1374">
        <f>AVERAGE(U259:U262)</f>
      </c>
      <c r="V263" s="1378">
        <f t="shared" si="450"/>
      </c>
      <c r="W263" s="1368">
        <f>SUM(W259:W262)</f>
      </c>
      <c r="X263" s="1368">
        <f>SUM(X259:X262)</f>
      </c>
      <c r="Y263" s="1368">
        <f>SUM(Y259:Y262)</f>
      </c>
      <c r="Z263" s="1368">
        <f>SUM(Z259:Z262)</f>
      </c>
      <c r="AA263" s="1368">
        <f>SUM(AA259:AA262)</f>
      </c>
      <c r="AB263" s="1368">
        <f>SUM(AB259:AB262)</f>
      </c>
      <c r="AC263" s="1368">
        <f>SUM(AC259:AC262)</f>
      </c>
      <c r="AD263" s="1368">
        <f>SUM(AD259:AD262)</f>
      </c>
      <c r="AE263" s="1370">
        <f t="shared" si="483"/>
      </c>
      <c r="AF263" s="1375">
        <f t="shared" si="514"/>
      </c>
      <c r="AG263" s="1376"/>
      <c r="AH263" s="1376"/>
      <c r="AI263" s="1368">
        <f>SUM(AI259:AI262)</f>
      </c>
    </row>
    <row customHeight="true" ht="18.452380952380953" r="264">
      <c r="A264" s="1342"/>
      <c r="B264" s="1343" t="s">
        <v>844</v>
      </c>
      <c r="C264" s="1343" t="s">
        <v>864</v>
      </c>
      <c r="D264" s="1345">
        <f t="shared" ref="D264:D267" si="281">E264+F264</f>
      </c>
      <c r="E264" s="1360">
        <v>1306.32</v>
      </c>
      <c r="F264" s="1360">
        <v>2877.84</v>
      </c>
      <c r="G264" s="1379">
        <v>1</v>
      </c>
      <c r="H264" s="1379">
        <v>1</v>
      </c>
      <c r="I264" s="1348">
        <v>1351.3500000000058</v>
      </c>
      <c r="J264" s="1348">
        <f t="shared" si="9"/>
      </c>
      <c r="K264" s="1348">
        <f t="shared" si="40"/>
      </c>
      <c r="L264" s="1348">
        <f t="shared" si="71"/>
      </c>
      <c r="M264" s="1348">
        <f t="shared" si="102"/>
      </c>
      <c r="N264" s="1349">
        <f t="shared" si="133"/>
      </c>
      <c r="O264" s="1350">
        <f t="shared" si="164"/>
      </c>
      <c r="P264" s="1350">
        <f t="shared" si="195"/>
      </c>
      <c r="Q264" s="1350">
        <f t="shared" si="226"/>
      </c>
      <c r="R264" s="1350">
        <f t="shared" si="388"/>
      </c>
      <c r="S264" s="1351">
        <f t="shared" si="419"/>
      </c>
      <c r="T264" s="1352">
        <v>0.0191</v>
      </c>
      <c r="U264" s="1353">
        <v>50</v>
      </c>
      <c r="V264" s="1349">
        <f t="shared" si="450"/>
      </c>
      <c r="W264" s="1353">
        <v>39709</v>
      </c>
      <c r="X264" s="1353">
        <v>1072</v>
      </c>
      <c r="Y264" s="1353">
        <v>140</v>
      </c>
      <c r="Z264" s="1353">
        <v>1110</v>
      </c>
      <c r="AA264" s="1353">
        <v>94</v>
      </c>
      <c r="AB264" s="1353">
        <v>8</v>
      </c>
      <c r="AC264" s="1353">
        <v>3</v>
      </c>
      <c r="AD264" s="1353">
        <v>38</v>
      </c>
      <c r="AE264" s="1355">
        <f t="shared" si="483"/>
      </c>
      <c r="AF264" s="1349">
        <f t="shared" si="514"/>
      </c>
      <c r="AG264" s="1357" t="s">
        <v>861</v>
      </c>
      <c r="AH264" s="1357" t="s">
        <v>847</v>
      </c>
      <c r="AI264" s="1357">
        <v>26</v>
      </c>
    </row>
    <row customHeight="true" ht="18.452380952380953" r="265">
      <c r="A265" s="1342"/>
      <c r="B265" s="1343" t="s">
        <v>844</v>
      </c>
      <c r="C265" s="1343" t="s">
        <v>866</v>
      </c>
      <c r="D265" s="1345">
        <f t="shared" si="281"/>
      </c>
      <c r="E265" s="1360">
        <v>1028.21</v>
      </c>
      <c r="F265" s="1360">
        <v>2734.05</v>
      </c>
      <c r="G265" s="1379">
        <v>5</v>
      </c>
      <c r="H265" s="1379">
        <v>3</v>
      </c>
      <c r="I265" s="1348">
        <v>13526.380000000005</v>
      </c>
      <c r="J265" s="1348">
        <f t="shared" si="9"/>
      </c>
      <c r="K265" s="1348">
        <f t="shared" si="40"/>
      </c>
      <c r="L265" s="1348">
        <f t="shared" si="71"/>
      </c>
      <c r="M265" s="1348">
        <f t="shared" si="102"/>
      </c>
      <c r="N265" s="1349">
        <f t="shared" si="133"/>
      </c>
      <c r="O265" s="1350">
        <f t="shared" si="164"/>
      </c>
      <c r="P265" s="1350">
        <f t="shared" si="195"/>
      </c>
      <c r="Q265" s="1350">
        <f t="shared" si="226"/>
      </c>
      <c r="R265" s="1350">
        <f t="shared" si="388"/>
      </c>
      <c r="S265" s="1351">
        <f t="shared" si="419"/>
      </c>
      <c r="T265" s="1352">
        <v>0.0259</v>
      </c>
      <c r="U265" s="1353">
        <v>51</v>
      </c>
      <c r="V265" s="1349">
        <f t="shared" si="450"/>
      </c>
      <c r="W265" s="1353">
        <v>34811</v>
      </c>
      <c r="X265" s="1353">
        <v>721</v>
      </c>
      <c r="Y265" s="1353">
        <v>132</v>
      </c>
      <c r="Z265" s="1353">
        <v>752</v>
      </c>
      <c r="AA265" s="1353">
        <v>101</v>
      </c>
      <c r="AB265" s="1353">
        <v>9</v>
      </c>
      <c r="AC265" s="1353">
        <v>3</v>
      </c>
      <c r="AD265" s="1353">
        <v>28</v>
      </c>
      <c r="AE265" s="1355">
        <f t="shared" si="483"/>
      </c>
      <c r="AF265" s="1349">
        <f t="shared" si="514"/>
      </c>
      <c r="AG265" s="1357" t="s">
        <v>861</v>
      </c>
      <c r="AH265" s="1357" t="s">
        <v>847</v>
      </c>
      <c r="AI265" s="1357">
        <v>30</v>
      </c>
    </row>
    <row customHeight="true" ht="18.452380952380953" r="266">
      <c r="A266" s="1342"/>
      <c r="B266" s="1343" t="s">
        <v>844</v>
      </c>
      <c r="C266" s="1343" t="s">
        <v>867</v>
      </c>
      <c r="D266" s="1345">
        <f t="shared" si="281"/>
      </c>
      <c r="E266" s="1360">
        <v>1270.05</v>
      </c>
      <c r="F266" s="1360">
        <v>2551.99</v>
      </c>
      <c r="G266" s="1379">
        <v>2</v>
      </c>
      <c r="H266" s="1379">
        <v>2</v>
      </c>
      <c r="I266" s="1348">
        <v>5933.380000000005</v>
      </c>
      <c r="J266" s="1348">
        <f t="shared" si="9"/>
      </c>
      <c r="K266" s="1348">
        <f t="shared" si="40"/>
      </c>
      <c r="L266" s="1348">
        <f t="shared" si="71"/>
      </c>
      <c r="M266" s="1348">
        <f t="shared" si="102"/>
      </c>
      <c r="N266" s="1349">
        <f t="shared" si="133"/>
      </c>
      <c r="O266" s="1350">
        <f t="shared" si="164"/>
      </c>
      <c r="P266" s="1350">
        <f t="shared" si="195"/>
      </c>
      <c r="Q266" s="1350">
        <f t="shared" si="226"/>
      </c>
      <c r="R266" s="1350">
        <f t="shared" si="388"/>
      </c>
      <c r="S266" s="1351">
        <f t="shared" si="419"/>
      </c>
      <c r="T266" s="1352">
        <v>0.0171</v>
      </c>
      <c r="U266" s="1353">
        <v>52</v>
      </c>
      <c r="V266" s="1349">
        <f t="shared" si="450"/>
      </c>
      <c r="W266" s="1353">
        <v>36964</v>
      </c>
      <c r="X266" s="1353">
        <v>741</v>
      </c>
      <c r="Y266" s="1353">
        <v>146</v>
      </c>
      <c r="Z266" s="1353">
        <v>775</v>
      </c>
      <c r="AA266" s="1353">
        <v>104</v>
      </c>
      <c r="AB266" s="1353">
        <v>5</v>
      </c>
      <c r="AC266" s="1353">
        <v>1</v>
      </c>
      <c r="AD266" s="1353">
        <v>28</v>
      </c>
      <c r="AE266" s="1355">
        <f t="shared" si="483"/>
      </c>
      <c r="AF266" s="1349">
        <f t="shared" si="514"/>
      </c>
      <c r="AG266" s="1357" t="s">
        <v>861</v>
      </c>
      <c r="AH266" s="1357" t="s">
        <v>847</v>
      </c>
      <c r="AI266" s="1357">
        <v>43</v>
      </c>
    </row>
    <row customHeight="true" ht="18.452380952380953" r="267">
      <c r="A267" s="1342"/>
      <c r="B267" s="1343" t="s">
        <v>844</v>
      </c>
      <c r="C267" s="1344" t="s">
        <v>868</v>
      </c>
      <c r="D267" s="1345">
        <f t="shared" si="281"/>
      </c>
      <c r="E267" s="1360">
        <v>1640.86</v>
      </c>
      <c r="F267" s="1360">
        <v>2610.38</v>
      </c>
      <c r="G267" s="1361">
        <v>6</v>
      </c>
      <c r="H267" s="1361">
        <v>6</v>
      </c>
      <c r="I267" s="1388">
        <v>13075.929999999964</v>
      </c>
      <c r="J267" s="1348">
        <f t="shared" si="9"/>
      </c>
      <c r="K267" s="1348">
        <f t="shared" si="40"/>
      </c>
      <c r="L267" s="1348">
        <f t="shared" si="71"/>
      </c>
      <c r="M267" s="1348">
        <f t="shared" si="102"/>
      </c>
      <c r="N267" s="1349">
        <f t="shared" si="133"/>
      </c>
      <c r="O267" s="1350">
        <f t="shared" si="164"/>
      </c>
      <c r="P267" s="1350">
        <f t="shared" si="195"/>
      </c>
      <c r="Q267" s="1350">
        <f t="shared" si="226"/>
      </c>
      <c r="R267" s="1350">
        <f t="shared" si="388"/>
      </c>
      <c r="S267" s="1351">
        <f t="shared" si="419"/>
      </c>
      <c r="T267" s="1352">
        <v>0.0188</v>
      </c>
      <c r="U267" s="1353">
        <v>52</v>
      </c>
      <c r="V267" s="1349">
        <f t="shared" si="450"/>
      </c>
      <c r="W267" s="1353">
        <v>41746</v>
      </c>
      <c r="X267" s="1353">
        <v>1478</v>
      </c>
      <c r="Y267" s="1353">
        <v>221</v>
      </c>
      <c r="Z267" s="1353">
        <v>1559</v>
      </c>
      <c r="AA267" s="1353">
        <v>118</v>
      </c>
      <c r="AB267" s="1353">
        <v>10</v>
      </c>
      <c r="AC267" s="1353">
        <v>5</v>
      </c>
      <c r="AD267" s="1353">
        <v>38</v>
      </c>
      <c r="AE267" s="1355">
        <f t="shared" si="483"/>
      </c>
      <c r="AF267" s="1349">
        <f t="shared" si="514"/>
      </c>
      <c r="AG267" s="1357" t="s">
        <v>861</v>
      </c>
      <c r="AH267" s="1357" t="s">
        <v>847</v>
      </c>
      <c r="AI267" s="1357">
        <v>39</v>
      </c>
    </row>
    <row customHeight="true" ht="18.452380952380953" r="268">
      <c r="A268" s="1342"/>
      <c r="B268" s="1367" t="s">
        <v>852</v>
      </c>
      <c r="C268" s="1367"/>
      <c r="D268" s="1368">
        <f>SUM(D264:D267)</f>
      </c>
      <c r="E268" s="1368">
        <f>SUM(E264:E267)</f>
      </c>
      <c r="F268" s="1368">
        <f>SUM(F264:F267)</f>
      </c>
      <c r="G268" s="1368">
        <f>SUM(G264:G267)</f>
      </c>
      <c r="H268" s="1368">
        <f>SUM(H264:H267)</f>
      </c>
      <c r="I268" s="1368">
        <f>SUM(I264:I267)</f>
      </c>
      <c r="J268" s="1370">
        <f t="shared" si="9"/>
      </c>
      <c r="K268" s="1370">
        <f t="shared" si="40"/>
      </c>
      <c r="L268" s="1371">
        <f t="shared" si="71"/>
      </c>
      <c r="M268" s="1370">
        <f t="shared" si="102"/>
      </c>
      <c r="N268" s="1370">
        <f t="shared" si="133"/>
      </c>
      <c r="O268" s="1372">
        <f t="shared" si="164"/>
      </c>
      <c r="P268" s="1372">
        <f t="shared" si="195"/>
      </c>
      <c r="Q268" s="1372">
        <f t="shared" si="226"/>
      </c>
      <c r="R268" s="1372">
        <f t="shared" si="388"/>
      </c>
      <c r="S268" s="1373">
        <f t="shared" si="419"/>
      </c>
      <c r="T268" s="1372">
        <f>AVERAGE(T264:T267)</f>
      </c>
      <c r="U268" s="1374">
        <f>AVERAGE(U264:U267)</f>
      </c>
      <c r="V268" s="1378">
        <f t="shared" si="450"/>
      </c>
      <c r="W268" s="1368">
        <f>SUM(W264:W267)</f>
      </c>
      <c r="X268" s="1368">
        <f>SUM(X264:X267)</f>
      </c>
      <c r="Y268" s="1368">
        <f>SUM(Y264:Y267)</f>
      </c>
      <c r="Z268" s="1368">
        <f>SUM(Z264:Z267)</f>
      </c>
      <c r="AA268" s="1368">
        <f>SUM(AA264:AA267)</f>
      </c>
      <c r="AB268" s="1368">
        <f>SUM(AB264:AB267)</f>
      </c>
      <c r="AC268" s="1368">
        <f>SUM(AC264:AC267)</f>
      </c>
      <c r="AD268" s="1368">
        <f>SUM(AD264:AD267)</f>
      </c>
      <c r="AE268" s="1370">
        <f t="shared" si="483"/>
      </c>
      <c r="AF268" s="1375">
        <f t="shared" si="514"/>
      </c>
      <c r="AG268" s="1376"/>
      <c r="AH268" s="1376"/>
      <c r="AI268" s="1368">
        <f>SUM(AI264:AI267)</f>
      </c>
    </row>
    <row customHeight="true" ht="18.452380952380953" r="269">
      <c r="A269" s="1342"/>
      <c r="B269" s="1343" t="s">
        <v>876</v>
      </c>
      <c r="C269" s="1343" t="s">
        <v>869</v>
      </c>
      <c r="D269" s="1345">
        <f t="shared" ref="D269:D272" si="282">E269+F269</f>
      </c>
      <c r="E269" s="1360">
        <v>1515.99</v>
      </c>
      <c r="F269" s="1360">
        <v>3199.81</v>
      </c>
      <c r="G269" s="1379">
        <v>8</v>
      </c>
      <c r="H269" s="1379">
        <v>5</v>
      </c>
      <c r="I269" s="1388">
        <v>16617.940000000002</v>
      </c>
      <c r="J269" s="1348">
        <f t="shared" si="9"/>
      </c>
      <c r="K269" s="1348">
        <f t="shared" si="40"/>
      </c>
      <c r="L269" s="1348">
        <f t="shared" si="71"/>
      </c>
      <c r="M269" s="1348">
        <f t="shared" si="102"/>
      </c>
      <c r="N269" s="1349">
        <f t="shared" si="133"/>
      </c>
      <c r="O269" s="1350">
        <f t="shared" si="164"/>
      </c>
      <c r="P269" s="1350">
        <f t="shared" si="195"/>
      </c>
      <c r="Q269" s="1350">
        <f t="shared" si="226"/>
      </c>
      <c r="R269" s="1350">
        <f t="shared" si="388"/>
      </c>
      <c r="S269" s="1351">
        <f t="shared" si="419"/>
      </c>
      <c r="T269" s="1352">
        <v>0.0142</v>
      </c>
      <c r="U269" s="1353">
        <v>52</v>
      </c>
      <c r="V269" s="1349">
        <f t="shared" si="450"/>
      </c>
      <c r="W269" s="1353">
        <v>48990</v>
      </c>
      <c r="X269" s="1353">
        <v>1193</v>
      </c>
      <c r="Y269" s="1353">
        <v>197</v>
      </c>
      <c r="Z269" s="1353">
        <v>1254</v>
      </c>
      <c r="AA269" s="1353">
        <v>100</v>
      </c>
      <c r="AB269" s="1353">
        <v>18</v>
      </c>
      <c r="AC269" s="1353">
        <v>2</v>
      </c>
      <c r="AD269" s="1353">
        <v>51</v>
      </c>
      <c r="AE269" s="1355">
        <f t="shared" si="483"/>
      </c>
      <c r="AF269" s="1349">
        <f t="shared" si="514"/>
      </c>
      <c r="AG269" s="1357" t="s">
        <v>861</v>
      </c>
      <c r="AH269" s="1357" t="s">
        <v>847</v>
      </c>
      <c r="AI269" s="1357">
        <v>49</v>
      </c>
    </row>
    <row customHeight="true" ht="18.452380952380953" r="270">
      <c r="A270" s="1342"/>
      <c r="B270" s="1343" t="s">
        <v>876</v>
      </c>
      <c r="C270" s="1343" t="s">
        <v>870</v>
      </c>
      <c r="D270" s="1345">
        <f t="shared" si="282"/>
      </c>
      <c r="E270" s="1360">
        <v>1493.25</v>
      </c>
      <c r="F270" s="1360">
        <v>3021.59</v>
      </c>
      <c r="G270" s="1379">
        <v>10</v>
      </c>
      <c r="H270" s="1379">
        <v>9</v>
      </c>
      <c r="I270" s="1348">
        <v>16146.51000000001</v>
      </c>
      <c r="J270" s="1348">
        <f t="shared" si="9"/>
      </c>
      <c r="K270" s="1348">
        <f t="shared" si="40"/>
      </c>
      <c r="L270" s="1348">
        <f t="shared" si="71"/>
      </c>
      <c r="M270" s="1348">
        <f t="shared" si="102"/>
      </c>
      <c r="N270" s="1349">
        <f t="shared" si="133"/>
      </c>
      <c r="O270" s="1350">
        <f t="shared" si="164"/>
      </c>
      <c r="P270" s="1350">
        <f t="shared" si="195"/>
      </c>
      <c r="Q270" s="1350">
        <f t="shared" si="226"/>
      </c>
      <c r="R270" s="1350">
        <f t="shared" si="388"/>
      </c>
      <c r="S270" s="1351">
        <f t="shared" si="419"/>
      </c>
      <c r="T270" s="1352">
        <v>0.0172</v>
      </c>
      <c r="U270" s="1353">
        <v>53</v>
      </c>
      <c r="V270" s="1349">
        <f t="shared" si="450"/>
      </c>
      <c r="W270" s="1353">
        <v>48754</v>
      </c>
      <c r="X270" s="1353">
        <v>994</v>
      </c>
      <c r="Y270" s="1353">
        <v>227</v>
      </c>
      <c r="Z270" s="1353">
        <v>1053</v>
      </c>
      <c r="AA270" s="1353">
        <v>188</v>
      </c>
      <c r="AB270" s="1353">
        <v>17</v>
      </c>
      <c r="AC270" s="1353">
        <v>2</v>
      </c>
      <c r="AD270" s="1353">
        <v>57</v>
      </c>
      <c r="AE270" s="1355">
        <f t="shared" si="483"/>
      </c>
      <c r="AF270" s="1349">
        <f t="shared" si="514"/>
      </c>
      <c r="AG270" s="1357" t="s">
        <v>861</v>
      </c>
      <c r="AH270" s="1357" t="s">
        <v>847</v>
      </c>
      <c r="AI270" s="1357">
        <v>33</v>
      </c>
    </row>
    <row customHeight="true" ht="18.452380952380953" r="271">
      <c r="A271" s="1342"/>
      <c r="B271" s="1343" t="s">
        <v>876</v>
      </c>
      <c r="C271" s="1343" t="s">
        <v>877</v>
      </c>
      <c r="D271" s="1345">
        <f t="shared" si="282"/>
      </c>
      <c r="E271" s="1360">
        <v>870.59</v>
      </c>
      <c r="F271" s="1360">
        <v>1848.46</v>
      </c>
      <c r="G271" s="1379">
        <v>2</v>
      </c>
      <c r="H271" s="1379">
        <v>2</v>
      </c>
      <c r="I271" s="1348">
        <v>4543.109999999986</v>
      </c>
      <c r="J271" s="1348">
        <f t="shared" si="9"/>
      </c>
      <c r="K271" s="1348">
        <f t="shared" si="40"/>
      </c>
      <c r="L271" s="1348">
        <f t="shared" si="71"/>
      </c>
      <c r="M271" s="1348">
        <f t="shared" si="102"/>
      </c>
      <c r="N271" s="1349">
        <f t="shared" si="133"/>
      </c>
      <c r="O271" s="1350">
        <f t="shared" si="164"/>
      </c>
      <c r="P271" s="1350">
        <f t="shared" si="195"/>
      </c>
      <c r="Q271" s="1350">
        <f t="shared" si="226"/>
      </c>
      <c r="R271" s="1350">
        <f t="shared" si="388"/>
      </c>
      <c r="S271" s="1351">
        <f t="shared" si="419"/>
      </c>
      <c r="T271" s="1352">
        <v>0.0146</v>
      </c>
      <c r="U271" s="1353">
        <v>53</v>
      </c>
      <c r="V271" s="1349">
        <f t="shared" si="450"/>
      </c>
      <c r="W271" s="1353">
        <v>34163</v>
      </c>
      <c r="X271" s="1353">
        <v>966</v>
      </c>
      <c r="Y271" s="1353">
        <v>130</v>
      </c>
      <c r="Z271" s="1353">
        <v>1024</v>
      </c>
      <c r="AA271" s="1353">
        <v>68</v>
      </c>
      <c r="AB271" s="1353">
        <v>10</v>
      </c>
      <c r="AC271" s="1353">
        <v>2</v>
      </c>
      <c r="AD271" s="1353">
        <v>40</v>
      </c>
      <c r="AE271" s="1355">
        <f t="shared" si="483"/>
      </c>
      <c r="AF271" s="1349">
        <f t="shared" si="514"/>
      </c>
      <c r="AG271" s="1357" t="s">
        <v>861</v>
      </c>
      <c r="AH271" s="1357" t="s">
        <v>847</v>
      </c>
      <c r="AI271" s="1357">
        <v>25</v>
      </c>
    </row>
    <row customHeight="true" ht="18.452380952380953" r="272">
      <c r="A272" s="1342"/>
      <c r="B272" s="1343" t="s">
        <v>876</v>
      </c>
      <c r="C272" s="1343" t="s">
        <v>878</v>
      </c>
      <c r="D272" s="1345">
        <f t="shared" si="282"/>
      </c>
      <c r="E272" s="1360">
        <v>460.94</v>
      </c>
      <c r="F272" s="1360">
        <v>717.94</v>
      </c>
      <c r="G272" s="1379">
        <v>4</v>
      </c>
      <c r="H272" s="1379">
        <v>3</v>
      </c>
      <c r="I272" s="1348">
        <v>6299.870000000054</v>
      </c>
      <c r="J272" s="1348">
        <f t="shared" si="9"/>
      </c>
      <c r="K272" s="1348">
        <f t="shared" si="40"/>
      </c>
      <c r="L272" s="1348">
        <f t="shared" si="71"/>
      </c>
      <c r="M272" s="1348">
        <f t="shared" si="102"/>
      </c>
      <c r="N272" s="1349">
        <f t="shared" si="133"/>
      </c>
      <c r="O272" s="1350">
        <f t="shared" si="164"/>
      </c>
      <c r="P272" s="1350">
        <f t="shared" si="195"/>
      </c>
      <c r="Q272" s="1350">
        <f t="shared" si="226"/>
      </c>
      <c r="R272" s="1350">
        <f t="shared" si="388"/>
      </c>
      <c r="S272" s="1351">
        <f t="shared" si="419"/>
      </c>
      <c r="T272" s="1352">
        <v>0.0162</v>
      </c>
      <c r="U272" s="1353">
        <v>54</v>
      </c>
      <c r="V272" s="1349">
        <f t="shared" si="450"/>
      </c>
      <c r="W272" s="1353">
        <v>15599</v>
      </c>
      <c r="X272" s="1353">
        <v>657</v>
      </c>
      <c r="Y272" s="1353">
        <v>64</v>
      </c>
      <c r="Z272" s="1353">
        <v>729</v>
      </c>
      <c r="AA272" s="1353">
        <v>60</v>
      </c>
      <c r="AB272" s="1353">
        <v>5</v>
      </c>
      <c r="AC272" s="1353">
        <v>2</v>
      </c>
      <c r="AD272" s="1353">
        <v>27</v>
      </c>
      <c r="AE272" s="1355">
        <f t="shared" si="483"/>
      </c>
      <c r="AF272" s="1349">
        <f t="shared" si="514"/>
      </c>
      <c r="AG272" s="1357" t="s">
        <v>861</v>
      </c>
      <c r="AH272" s="1357" t="s">
        <v>847</v>
      </c>
      <c r="AI272" s="1357">
        <v>13</v>
      </c>
    </row>
    <row customHeight="true" ht="18.452380952380953" r="273">
      <c r="A273" s="1342"/>
      <c r="B273" s="1367" t="s">
        <v>852</v>
      </c>
      <c r="C273" s="1367"/>
      <c r="D273" s="1368">
        <f>D269+D270+D271+D272</f>
      </c>
      <c r="E273" s="1368">
        <f>E269+E270+E271+E272</f>
      </c>
      <c r="F273" s="1368">
        <f>F269+F270+F271+F272</f>
      </c>
      <c r="G273" s="1368">
        <f>G269+G270+G271+G272</f>
      </c>
      <c r="H273" s="1368">
        <f>H269+H270+H271+H272</f>
      </c>
      <c r="I273" s="1368">
        <f>I269+I270+I271+I272</f>
      </c>
      <c r="J273" s="1370">
        <f t="shared" si="9"/>
      </c>
      <c r="K273" s="1370">
        <f t="shared" si="40"/>
      </c>
      <c r="L273" s="1371">
        <f t="shared" si="71"/>
      </c>
      <c r="M273" s="1370">
        <f t="shared" si="102"/>
      </c>
      <c r="N273" s="1370">
        <f t="shared" si="133"/>
      </c>
      <c r="O273" s="1372">
        <f t="shared" si="164"/>
      </c>
      <c r="P273" s="1372">
        <f t="shared" si="195"/>
      </c>
      <c r="Q273" s="1372">
        <f t="shared" si="226"/>
      </c>
      <c r="R273" s="1372">
        <f t="shared" si="388"/>
      </c>
      <c r="S273" s="1373">
        <f t="shared" si="419"/>
      </c>
      <c r="T273" s="1372">
        <f>AVERAGE(T269:T272)</f>
      </c>
      <c r="U273" s="1374">
        <f>AVERAGE(U269:U272)</f>
      </c>
      <c r="V273" s="1378">
        <f t="shared" si="450"/>
      </c>
      <c r="W273" s="1368">
        <f>W269+W270+W271+W272</f>
      </c>
      <c r="X273" s="1368">
        <f>X269+X270+X271+X272</f>
      </c>
      <c r="Y273" s="1368">
        <f>Y269+Y270+Y271+Y272</f>
      </c>
      <c r="Z273" s="1368">
        <f>Z269+Z270+Z271+Z272</f>
      </c>
      <c r="AA273" s="1368">
        <f>AA269+AA270+AA271+AA272</f>
      </c>
      <c r="AB273" s="1368">
        <f>AB269+AB270+AB271+AB272</f>
      </c>
      <c r="AC273" s="1368">
        <f>AC269+AC270+AC271+AC272</f>
      </c>
      <c r="AD273" s="1368">
        <f>AD269+AD270+AD271+AD272</f>
      </c>
      <c r="AE273" s="1370">
        <f t="shared" si="483"/>
      </c>
      <c r="AF273" s="1375">
        <f t="shared" si="514"/>
      </c>
      <c r="AG273" s="1376"/>
      <c r="AH273" s="1376"/>
      <c r="AI273" s="1368">
        <f>AI269+AI270+AI271+AI272</f>
      </c>
    </row>
    <row customHeight="true" ht="18.452380952380953" r="274">
      <c r="A274" s="1342"/>
      <c r="B274" s="1380" t="s">
        <v>871</v>
      </c>
      <c r="C274" s="1380"/>
      <c r="D274" s="1381">
        <f>D258+D253+D268+D263+D273</f>
      </c>
      <c r="E274" s="1381"/>
      <c r="F274" s="1381"/>
      <c r="G274" s="1381">
        <f>G258+G253+G268+G263+G273</f>
      </c>
      <c r="H274" s="1381">
        <f>H258+H253+H268+H263+H273</f>
      </c>
      <c r="I274" s="1381">
        <f>I258+I253+I268+I263+I273</f>
      </c>
      <c r="J274" s="1382">
        <f t="shared" si="9"/>
      </c>
      <c r="K274" s="1382">
        <f t="shared" si="40"/>
      </c>
      <c r="L274" s="1382">
        <f t="shared" si="71"/>
      </c>
      <c r="M274" s="1382">
        <f t="shared" si="102"/>
      </c>
      <c r="N274" s="1382">
        <f t="shared" si="133"/>
      </c>
      <c r="O274" s="1383">
        <f t="shared" si="164"/>
      </c>
      <c r="P274" s="1383">
        <f t="shared" si="195"/>
      </c>
      <c r="Q274" s="1383">
        <f t="shared" si="226"/>
      </c>
      <c r="R274" s="1383">
        <f t="shared" si="388"/>
      </c>
      <c r="S274" s="1384">
        <f t="shared" si="419"/>
      </c>
      <c r="T274" s="1385">
        <f>(T258+T253+T268+T263+T273)/5</f>
      </c>
      <c r="U274" s="1385">
        <f>(U258+U253+U268+U263+U273)/5</f>
      </c>
      <c r="V274" s="1385">
        <f>(V258+V253+V268+V263+V273)/5</f>
      </c>
      <c r="W274" s="1381">
        <f>W258+W253+W268+W263+W273</f>
      </c>
      <c r="X274" s="1381">
        <f>X258+X253+X268+X263+X273</f>
      </c>
      <c r="Y274" s="1381">
        <f>Y258+Y253+Y268+Y263+Y273</f>
      </c>
      <c r="Z274" s="1381">
        <f>Z258+Z253+Z268+Z263+Z273</f>
      </c>
      <c r="AA274" s="1381">
        <f>AA258+AA253+AA268+AA263+AA273</f>
      </c>
      <c r="AB274" s="1381">
        <f>AB258+AB253+AB268+AB263+AB273</f>
      </c>
      <c r="AC274" s="1381">
        <f>AC258+AC253+AC268+AC263+AC273</f>
      </c>
      <c r="AD274" s="1381">
        <f>AD258+AD253+AD268+AD263+AD273</f>
      </c>
      <c r="AE274" s="1382">
        <f t="shared" si="483"/>
      </c>
      <c r="AF274" s="1386">
        <f t="shared" si="514"/>
      </c>
      <c r="AG274" s="1387"/>
      <c r="AH274" s="1387"/>
      <c r="AI274" s="1381">
        <f>AI258+AI253+AI268+AI263+AI273</f>
      </c>
    </row>
    <row customHeight="true" ht="18.452380952380953" r="275">
      <c r="A275" s="1329" t="s">
        <v>807</v>
      </c>
      <c r="B275" s="1329" t="s">
        <v>808</v>
      </c>
      <c r="C275" s="1329"/>
      <c r="D275" s="1330" t="s">
        <v>809</v>
      </c>
      <c r="E275" s="1330"/>
      <c r="F275" s="1330"/>
      <c r="G275" s="1330"/>
      <c r="H275" s="1330"/>
      <c r="I275" s="1330"/>
      <c r="J275" s="1330"/>
      <c r="K275" s="1330"/>
      <c r="L275" s="1330"/>
      <c r="M275" s="1330"/>
      <c r="N275" s="1331" t="s">
        <v>810</v>
      </c>
      <c r="O275" s="1331"/>
      <c r="P275" s="1331"/>
      <c r="Q275" s="1331"/>
      <c r="R275" s="1331"/>
      <c r="S275" s="1331"/>
      <c r="T275" s="1331"/>
      <c r="U275" s="1331"/>
      <c r="V275" s="1331"/>
      <c r="W275" s="1331"/>
      <c r="X275" s="1331"/>
      <c r="Y275" s="1331"/>
      <c r="Z275" s="1331"/>
      <c r="AA275" s="1331"/>
      <c r="AB275" s="1331"/>
      <c r="AC275" s="1331"/>
      <c r="AD275" s="1331"/>
      <c r="AE275" s="1331"/>
      <c r="AF275" s="1331"/>
      <c r="AG275" s="1331"/>
      <c r="AH275" s="1331"/>
      <c r="AI275" s="1332"/>
    </row>
    <row customHeight="true" ht="18.452380952380953" r="276">
      <c r="A276" s="1329"/>
      <c r="B276" s="1329" t="s">
        <v>811</v>
      </c>
      <c r="C276" s="1329" t="s">
        <v>812</v>
      </c>
      <c r="D276" s="1330" t="s">
        <v>813</v>
      </c>
      <c r="E276" s="1330" t="s">
        <v>879</v>
      </c>
      <c r="F276" s="1389" t="s">
        <v>880</v>
      </c>
      <c r="G276" s="1333" t="s">
        <v>814</v>
      </c>
      <c r="H276" s="1334" t="s">
        <v>815</v>
      </c>
      <c r="I276" s="1335" t="s">
        <v>816</v>
      </c>
      <c r="J276" s="1336" t="s">
        <v>817</v>
      </c>
      <c r="K276" s="1336" t="s">
        <v>818</v>
      </c>
      <c r="L276" s="1337" t="s">
        <v>819</v>
      </c>
      <c r="M276" s="1336" t="s">
        <v>820</v>
      </c>
      <c r="N276" s="1331" t="s">
        <v>821</v>
      </c>
      <c r="O276" s="1338" t="s">
        <v>822</v>
      </c>
      <c r="P276" s="1338" t="s">
        <v>823</v>
      </c>
      <c r="Q276" s="1338" t="s">
        <v>824</v>
      </c>
      <c r="R276" s="1338" t="s">
        <v>825</v>
      </c>
      <c r="S276" s="1339" t="s">
        <v>826</v>
      </c>
      <c r="T276" s="1338" t="s">
        <v>827</v>
      </c>
      <c r="U276" s="1340" t="s">
        <v>828</v>
      </c>
      <c r="V276" s="1331" t="s">
        <v>829</v>
      </c>
      <c r="W276" s="1339" t="s">
        <v>830</v>
      </c>
      <c r="X276" s="1339" t="s">
        <v>831</v>
      </c>
      <c r="Y276" s="1339" t="s">
        <v>832</v>
      </c>
      <c r="Z276" s="1339" t="s">
        <v>833</v>
      </c>
      <c r="AA276" s="1339" t="s">
        <v>834</v>
      </c>
      <c r="AB276" s="1339" t="s">
        <v>835</v>
      </c>
      <c r="AC276" s="1339" t="s">
        <v>836</v>
      </c>
      <c r="AD276" s="1339" t="s">
        <v>837</v>
      </c>
      <c r="AE276" s="1341" t="s">
        <v>838</v>
      </c>
      <c r="AF276" s="1331" t="s">
        <v>839</v>
      </c>
      <c r="AG276" s="1332" t="s">
        <v>840</v>
      </c>
      <c r="AH276" s="1332" t="s">
        <v>841</v>
      </c>
      <c r="AI276" s="1332" t="s">
        <v>842</v>
      </c>
    </row>
    <row customHeight="true" ht="18.452380952380953" r="277">
      <c r="A277" s="1342" t="s">
        <v>888</v>
      </c>
      <c r="B277" s="1343" t="s">
        <v>865</v>
      </c>
      <c r="C277" s="1344" t="s">
        <v>845</v>
      </c>
      <c r="D277" s="1345">
        <f t="shared" ref="D277:D280" si="283">E277+F277</f>
      </c>
      <c r="E277" s="1345">
        <v>1178.16</v>
      </c>
      <c r="F277" s="1345">
        <v>2333.51</v>
      </c>
      <c r="G277" s="1346">
        <v>5</v>
      </c>
      <c r="H277" s="1346">
        <v>5</v>
      </c>
      <c r="I277" s="1347">
        <v>10090.09</v>
      </c>
      <c r="J277" s="1348">
        <f t="shared" ref="J277:J302" si="10">I277/D277</f>
      </c>
      <c r="K277" s="1348">
        <f t="shared" ref="K277:K302" si="41">D277/G277</f>
      </c>
      <c r="L277" s="1348">
        <f t="shared" ref="L277:L302" si="72">D277/H277</f>
      </c>
      <c r="M277" s="1348">
        <f t="shared" ref="M277:M302" si="103">I277/G277</f>
      </c>
      <c r="N277" s="1349">
        <f t="shared" ref="N277:N302" si="134">D277/X277</f>
      </c>
      <c r="O277" s="1350">
        <f t="shared" ref="O277:O302" si="165">S277/W277*1</f>
      </c>
      <c r="P277" s="1350">
        <f t="shared" ref="P277:P302" si="196">X277/W277</f>
      </c>
      <c r="Q277" s="1350">
        <f t="shared" ref="Q277:Q302" si="227">Z277/W277</f>
      </c>
      <c r="R277" s="1350">
        <f t="shared" ref="R277:R302" si="389">AA277/Z277</f>
      </c>
      <c r="S277" s="1351">
        <f t="shared" ref="S277:S302" si="420">Y277/T277</f>
      </c>
      <c r="T277" s="1352">
        <v>0.0177</v>
      </c>
      <c r="U277" s="1353">
        <v>17</v>
      </c>
      <c r="V277" s="1349">
        <f t="shared" ref="V277:V301" si="451">(D277/W277)*1000</f>
      </c>
      <c r="W277" s="1354">
        <v>37573</v>
      </c>
      <c r="X277" s="1351">
        <v>2073</v>
      </c>
      <c r="Y277" s="1351">
        <v>161</v>
      </c>
      <c r="Z277" s="1351">
        <v>2207</v>
      </c>
      <c r="AA277" s="1351">
        <v>70</v>
      </c>
      <c r="AB277" s="1351">
        <v>5</v>
      </c>
      <c r="AC277" s="1351">
        <v>1</v>
      </c>
      <c r="AD277" s="1354">
        <v>43</v>
      </c>
      <c r="AE277" s="1355">
        <f t="shared" ref="AE277:AE302" si="484">D277/Z277</f>
      </c>
      <c r="AF277" s="1349">
        <f t="shared" ref="AF277:AF302" si="515">AI277*1000/D277</f>
      </c>
      <c r="AG277" s="1356" t="s">
        <v>846</v>
      </c>
      <c r="AH277" s="1357" t="s">
        <v>862</v>
      </c>
      <c r="AI277" s="1357">
        <v>26</v>
      </c>
    </row>
    <row customHeight="true" ht="18.452380952380953" r="278">
      <c r="A278" s="1342"/>
      <c r="B278" s="1343" t="s">
        <v>865</v>
      </c>
      <c r="C278" s="1343" t="s">
        <v>848</v>
      </c>
      <c r="D278" s="1345">
        <f t="shared" si="283"/>
      </c>
      <c r="E278" s="1345">
        <v>1490.31</v>
      </c>
      <c r="F278" s="1345">
        <v>2100.09</v>
      </c>
      <c r="G278" s="1346">
        <v>4</v>
      </c>
      <c r="H278" s="1346">
        <v>4</v>
      </c>
      <c r="I278" s="1347">
        <v>10179.95</v>
      </c>
      <c r="J278" s="1348">
        <f t="shared" si="10"/>
      </c>
      <c r="K278" s="1358">
        <f t="shared" si="41"/>
      </c>
      <c r="L278" s="1348">
        <f t="shared" si="72"/>
      </c>
      <c r="M278" s="1358">
        <f t="shared" si="103"/>
      </c>
      <c r="N278" s="1349">
        <f t="shared" si="134"/>
      </c>
      <c r="O278" s="1350">
        <f t="shared" si="165"/>
      </c>
      <c r="P278" s="1350">
        <f t="shared" si="196"/>
      </c>
      <c r="Q278" s="1350">
        <f t="shared" si="227"/>
      </c>
      <c r="R278" s="1350">
        <f t="shared" si="389"/>
      </c>
      <c r="S278" s="1351">
        <f t="shared" si="420"/>
      </c>
      <c r="T278" s="1352">
        <v>0.0142</v>
      </c>
      <c r="U278" s="1353">
        <v>25</v>
      </c>
      <c r="V278" s="1349">
        <f t="shared" si="451"/>
      </c>
      <c r="W278" s="1359">
        <v>48494</v>
      </c>
      <c r="X278" s="1359">
        <v>1290</v>
      </c>
      <c r="Y278" s="1359">
        <v>190</v>
      </c>
      <c r="Z278" s="1359">
        <v>1390</v>
      </c>
      <c r="AA278" s="1359">
        <v>89</v>
      </c>
      <c r="AB278" s="1359">
        <v>10</v>
      </c>
      <c r="AC278" s="1359">
        <v>2</v>
      </c>
      <c r="AD278" s="1353">
        <v>47</v>
      </c>
      <c r="AE278" s="1355">
        <f t="shared" si="484"/>
      </c>
      <c r="AF278" s="1349">
        <f t="shared" si="515"/>
      </c>
      <c r="AG278" s="1356" t="s">
        <v>846</v>
      </c>
      <c r="AH278" s="1357" t="s">
        <v>862</v>
      </c>
      <c r="AI278" s="1357">
        <v>28</v>
      </c>
    </row>
    <row customHeight="true" ht="18.452380952380953" r="279">
      <c r="A279" s="1342"/>
      <c r="B279" s="1343" t="s">
        <v>865</v>
      </c>
      <c r="C279" s="1344" t="s">
        <v>849</v>
      </c>
      <c r="D279" s="1345">
        <f t="shared" si="283"/>
      </c>
      <c r="E279" s="1360">
        <v>1500.25</v>
      </c>
      <c r="F279" s="1360">
        <v>2500</v>
      </c>
      <c r="G279" s="1361">
        <v>6</v>
      </c>
      <c r="H279" s="1361">
        <v>6</v>
      </c>
      <c r="I279" s="1347">
        <v>13455.600000000006</v>
      </c>
      <c r="J279" s="1348">
        <f t="shared" si="10"/>
      </c>
      <c r="K279" s="1348">
        <f t="shared" si="41"/>
      </c>
      <c r="L279" s="1348">
        <f t="shared" si="72"/>
      </c>
      <c r="M279" s="1348">
        <f t="shared" si="103"/>
      </c>
      <c r="N279" s="1362">
        <f t="shared" si="134"/>
      </c>
      <c r="O279" s="1350">
        <f t="shared" si="165"/>
      </c>
      <c r="P279" s="1350">
        <f t="shared" si="196"/>
      </c>
      <c r="Q279" s="1350">
        <f t="shared" si="227"/>
      </c>
      <c r="R279" s="1350">
        <f t="shared" si="389"/>
      </c>
      <c r="S279" s="1351">
        <f t="shared" si="420"/>
      </c>
      <c r="T279" s="1352">
        <v>0.0111</v>
      </c>
      <c r="U279" s="1353">
        <v>32</v>
      </c>
      <c r="V279" s="1349">
        <f t="shared" si="451"/>
      </c>
      <c r="W279" s="1359">
        <v>45399</v>
      </c>
      <c r="X279" s="1359">
        <v>625</v>
      </c>
      <c r="Y279" s="1359">
        <v>146</v>
      </c>
      <c r="Z279" s="1359">
        <v>634</v>
      </c>
      <c r="AA279" s="1359">
        <v>85</v>
      </c>
      <c r="AB279" s="1359">
        <v>17</v>
      </c>
      <c r="AC279" s="1359">
        <v>2</v>
      </c>
      <c r="AD279" s="1353">
        <v>54</v>
      </c>
      <c r="AE279" s="1355">
        <f t="shared" si="484"/>
      </c>
      <c r="AF279" s="1349">
        <f t="shared" si="515"/>
      </c>
      <c r="AG279" s="1356" t="s">
        <v>846</v>
      </c>
      <c r="AH279" s="1357" t="s">
        <v>862</v>
      </c>
      <c r="AI279" s="1357">
        <v>27</v>
      </c>
    </row>
    <row customHeight="true" ht="18.452380952380953" r="280">
      <c r="A280" s="1342"/>
      <c r="B280" s="1343" t="s">
        <v>865</v>
      </c>
      <c r="C280" s="1343" t="s">
        <v>850</v>
      </c>
      <c r="D280" s="1345">
        <f t="shared" si="283"/>
      </c>
      <c r="E280" s="1360">
        <v>1499.75</v>
      </c>
      <c r="F280" s="1360">
        <v>2354.38</v>
      </c>
      <c r="G280" s="1361">
        <v>8</v>
      </c>
      <c r="H280" s="1361">
        <v>7</v>
      </c>
      <c r="I280" s="1347">
        <v>14729.73000000001</v>
      </c>
      <c r="J280" s="1348">
        <f t="shared" si="10"/>
      </c>
      <c r="K280" s="1348">
        <f t="shared" si="41"/>
      </c>
      <c r="L280" s="1348">
        <f t="shared" si="72"/>
      </c>
      <c r="M280" s="1348">
        <f t="shared" si="103"/>
      </c>
      <c r="N280" s="1362">
        <f t="shared" si="134"/>
      </c>
      <c r="O280" s="1350">
        <f t="shared" si="165"/>
      </c>
      <c r="P280" s="1350">
        <f t="shared" si="196"/>
      </c>
      <c r="Q280" s="1350">
        <f t="shared" si="227"/>
      </c>
      <c r="R280" s="1350">
        <f t="shared" si="389"/>
      </c>
      <c r="S280" s="1351">
        <f t="shared" si="420"/>
      </c>
      <c r="T280" s="1352">
        <v>0.0163</v>
      </c>
      <c r="U280" s="1353">
        <v>37</v>
      </c>
      <c r="V280" s="1349">
        <f t="shared" si="451"/>
      </c>
      <c r="W280" s="1359">
        <v>42195</v>
      </c>
      <c r="X280" s="1359">
        <v>570</v>
      </c>
      <c r="Y280" s="1359">
        <v>191</v>
      </c>
      <c r="Z280" s="1359">
        <v>616</v>
      </c>
      <c r="AA280" s="1359">
        <v>89</v>
      </c>
      <c r="AB280" s="1359">
        <v>20</v>
      </c>
      <c r="AC280" s="1359">
        <v>2</v>
      </c>
      <c r="AD280" s="1353">
        <v>38</v>
      </c>
      <c r="AE280" s="1355">
        <f t="shared" si="484"/>
      </c>
      <c r="AF280" s="1349">
        <f t="shared" si="515"/>
      </c>
      <c r="AG280" s="1356" t="s">
        <v>846</v>
      </c>
      <c r="AH280" s="1357" t="s">
        <v>862</v>
      </c>
      <c r="AI280" s="1357">
        <v>33</v>
      </c>
    </row>
    <row customHeight="true" ht="18.452380952380953" r="281">
      <c r="A281" s="1342"/>
      <c r="B281" s="1367" t="s">
        <v>852</v>
      </c>
      <c r="C281" s="1367"/>
      <c r="D281" s="1368">
        <f>SUM(D277:D280)</f>
      </c>
      <c r="E281" s="1368">
        <f>SUM(E277:E280)</f>
      </c>
      <c r="F281" s="1368">
        <f>SUM(F277:F280)</f>
      </c>
      <c r="G281" s="1368">
        <f>SUM(G277:G280)</f>
      </c>
      <c r="H281" s="1368">
        <f>SUM(H277:H280)</f>
      </c>
      <c r="I281" s="1370">
        <f>SUM(I277:I280)</f>
      </c>
      <c r="J281" s="1370">
        <f t="shared" si="10"/>
      </c>
      <c r="K281" s="1370">
        <f t="shared" si="41"/>
      </c>
      <c r="L281" s="1371">
        <f t="shared" si="72"/>
      </c>
      <c r="M281" s="1370">
        <f t="shared" si="103"/>
      </c>
      <c r="N281" s="1370">
        <f t="shared" si="134"/>
      </c>
      <c r="O281" s="1372">
        <f t="shared" si="165"/>
      </c>
      <c r="P281" s="1372">
        <f t="shared" si="196"/>
      </c>
      <c r="Q281" s="1372">
        <f t="shared" si="227"/>
      </c>
      <c r="R281" s="1372">
        <f t="shared" si="389"/>
      </c>
      <c r="S281" s="1373">
        <f t="shared" si="420"/>
      </c>
      <c r="T281" s="1372">
        <f>AVERAGE(T277:T280)</f>
      </c>
      <c r="U281" s="1374">
        <f>AVERAGE(U277:U280)</f>
      </c>
      <c r="V281" s="1370">
        <f t="shared" si="451"/>
      </c>
      <c r="W281" s="1368">
        <f>SUM(W277:W280)</f>
      </c>
      <c r="X281" s="1368">
        <f>SUM(X277:X280)</f>
      </c>
      <c r="Y281" s="1368">
        <f>SUM(Y277:Y280)</f>
      </c>
      <c r="Z281" s="1368">
        <f>SUM(Z277:Z280)</f>
      </c>
      <c r="AA281" s="1368">
        <f>SUM(AA277:AA280)</f>
      </c>
      <c r="AB281" s="1368">
        <f>SUM(AB277:AB280)</f>
      </c>
      <c r="AC281" s="1368">
        <f>SUM(AC277:AC280)</f>
      </c>
      <c r="AD281" s="1368">
        <f>SUM(AD277:AD280)</f>
      </c>
      <c r="AE281" s="1370">
        <f t="shared" si="484"/>
      </c>
      <c r="AF281" s="1375">
        <f t="shared" si="515"/>
      </c>
      <c r="AG281" s="1376"/>
      <c r="AH281" s="1376"/>
      <c r="AI281" s="1373">
        <f>SUM(AI277:AI280)</f>
      </c>
    </row>
    <row customHeight="true" ht="18.452380952380953" r="282">
      <c r="A282" s="1342"/>
      <c r="B282" s="1343" t="s">
        <v>844</v>
      </c>
      <c r="C282" s="1344" t="s">
        <v>851</v>
      </c>
      <c r="D282" s="1345">
        <f t="shared" ref="D282:D285" si="284">E282+F282</f>
      </c>
      <c r="E282" s="1361">
        <v>1497.07</v>
      </c>
      <c r="F282" s="1361">
        <v>2645.62</v>
      </c>
      <c r="G282" s="1361">
        <v>5</v>
      </c>
      <c r="H282" s="1361">
        <v>3</v>
      </c>
      <c r="I282" s="1347">
        <v>11287</v>
      </c>
      <c r="J282" s="1348">
        <f t="shared" si="10"/>
      </c>
      <c r="K282" s="1348">
        <f t="shared" si="41"/>
      </c>
      <c r="L282" s="1348">
        <f t="shared" si="72"/>
      </c>
      <c r="M282" s="1348">
        <f t="shared" si="103"/>
      </c>
      <c r="N282" s="1349">
        <f t="shared" si="134"/>
      </c>
      <c r="O282" s="1350">
        <f t="shared" si="165"/>
      </c>
      <c r="P282" s="1350">
        <f t="shared" si="196"/>
      </c>
      <c r="Q282" s="1350">
        <f t="shared" si="227"/>
      </c>
      <c r="R282" s="1350">
        <f t="shared" si="389"/>
      </c>
      <c r="S282" s="1351">
        <f t="shared" si="420"/>
      </c>
      <c r="T282" s="1352">
        <v>0.0135</v>
      </c>
      <c r="U282" s="1353">
        <v>40</v>
      </c>
      <c r="V282" s="1349">
        <f t="shared" si="451"/>
      </c>
      <c r="W282" s="1353">
        <v>45696</v>
      </c>
      <c r="X282" s="1359">
        <v>592</v>
      </c>
      <c r="Y282" s="1359">
        <v>169</v>
      </c>
      <c r="Z282" s="1359">
        <v>611</v>
      </c>
      <c r="AA282" s="1359">
        <v>52</v>
      </c>
      <c r="AB282" s="1359">
        <v>6</v>
      </c>
      <c r="AC282" s="1359">
        <v>3</v>
      </c>
      <c r="AD282" s="1353">
        <v>46</v>
      </c>
      <c r="AE282" s="1355">
        <f t="shared" si="484"/>
      </c>
      <c r="AF282" s="1349">
        <f t="shared" si="515"/>
      </c>
      <c r="AG282" s="1356" t="s">
        <v>846</v>
      </c>
      <c r="AH282" s="1357" t="s">
        <v>862</v>
      </c>
      <c r="AI282" s="1357">
        <v>25</v>
      </c>
    </row>
    <row customHeight="true" ht="18.452380952380953" r="283">
      <c r="A283" s="1342"/>
      <c r="B283" s="1343" t="s">
        <v>844</v>
      </c>
      <c r="C283" s="1343" t="s">
        <v>854</v>
      </c>
      <c r="D283" s="1345">
        <f t="shared" si="284"/>
      </c>
      <c r="E283" s="1361">
        <v>1502.93</v>
      </c>
      <c r="F283" s="1361">
        <v>2500</v>
      </c>
      <c r="G283" s="1361">
        <v>3</v>
      </c>
      <c r="H283" s="1361">
        <v>1</v>
      </c>
      <c r="I283" s="1347">
        <v>5149.080000000002</v>
      </c>
      <c r="J283" s="1348">
        <f t="shared" si="10"/>
      </c>
      <c r="K283" s="1348">
        <f t="shared" si="41"/>
      </c>
      <c r="L283" s="1348">
        <f t="shared" si="72"/>
      </c>
      <c r="M283" s="1348">
        <f t="shared" si="103"/>
      </c>
      <c r="N283" s="1349">
        <f t="shared" si="134"/>
      </c>
      <c r="O283" s="1350">
        <f t="shared" si="165"/>
      </c>
      <c r="P283" s="1350">
        <f t="shared" si="196"/>
      </c>
      <c r="Q283" s="1350">
        <f t="shared" si="227"/>
      </c>
      <c r="R283" s="1350">
        <f t="shared" si="389"/>
      </c>
      <c r="S283" s="1351">
        <f t="shared" si="420"/>
      </c>
      <c r="T283" s="1352">
        <v>0.0132</v>
      </c>
      <c r="U283" s="1353">
        <v>41</v>
      </c>
      <c r="V283" s="1349">
        <f t="shared" si="451"/>
      </c>
      <c r="W283" s="1353">
        <v>47883</v>
      </c>
      <c r="X283" s="1359">
        <v>917</v>
      </c>
      <c r="Y283" s="1359">
        <v>186</v>
      </c>
      <c r="Z283" s="1359">
        <v>964</v>
      </c>
      <c r="AA283" s="1359">
        <v>84</v>
      </c>
      <c r="AB283" s="1359">
        <v>6</v>
      </c>
      <c r="AC283" s="1359">
        <v>3</v>
      </c>
      <c r="AD283" s="1353">
        <v>52</v>
      </c>
      <c r="AE283" s="1355">
        <f t="shared" si="484"/>
      </c>
      <c r="AF283" s="1349">
        <f t="shared" si="515"/>
      </c>
      <c r="AG283" s="1356" t="s">
        <v>846</v>
      </c>
      <c r="AH283" s="1357" t="s">
        <v>862</v>
      </c>
      <c r="AI283" s="1357">
        <v>31</v>
      </c>
    </row>
    <row customHeight="true" ht="18.452380952380953" r="284">
      <c r="A284" s="1342"/>
      <c r="B284" s="1343" t="s">
        <v>844</v>
      </c>
      <c r="C284" s="1343" t="s">
        <v>855</v>
      </c>
      <c r="D284" s="1345">
        <f t="shared" si="284"/>
      </c>
      <c r="E284" s="1361">
        <v>1907.84</v>
      </c>
      <c r="F284" s="1361">
        <v>1928.76</v>
      </c>
      <c r="G284" s="1361">
        <v>5</v>
      </c>
      <c r="H284" s="1361">
        <v>4</v>
      </c>
      <c r="I284" s="1347">
        <v>9285.010000000002</v>
      </c>
      <c r="J284" s="1348">
        <f t="shared" si="10"/>
      </c>
      <c r="K284" s="1348">
        <f t="shared" si="41"/>
      </c>
      <c r="L284" s="1348">
        <f t="shared" si="72"/>
      </c>
      <c r="M284" s="1348">
        <f t="shared" si="103"/>
      </c>
      <c r="N284" s="1349">
        <f t="shared" si="134"/>
      </c>
      <c r="O284" s="1350">
        <f t="shared" si="165"/>
      </c>
      <c r="P284" s="1350">
        <f t="shared" si="196"/>
      </c>
      <c r="Q284" s="1350">
        <f t="shared" si="227"/>
      </c>
      <c r="R284" s="1350">
        <f t="shared" si="389"/>
      </c>
      <c r="S284" s="1351">
        <f t="shared" si="420"/>
      </c>
      <c r="T284" s="1352">
        <v>0.013</v>
      </c>
      <c r="U284" s="1353">
        <v>41</v>
      </c>
      <c r="V284" s="1349">
        <f t="shared" si="451"/>
      </c>
      <c r="W284" s="1353">
        <v>38619</v>
      </c>
      <c r="X284" s="1359">
        <v>874</v>
      </c>
      <c r="Y284" s="1359">
        <v>155</v>
      </c>
      <c r="Z284" s="1359">
        <v>914</v>
      </c>
      <c r="AA284" s="1359">
        <v>74</v>
      </c>
      <c r="AB284" s="1359">
        <v>9</v>
      </c>
      <c r="AC284" s="1359">
        <v>4</v>
      </c>
      <c r="AD284" s="1353">
        <v>28</v>
      </c>
      <c r="AE284" s="1355">
        <f t="shared" si="484"/>
      </c>
      <c r="AF284" s="1349">
        <f t="shared" si="515"/>
      </c>
      <c r="AG284" s="1356" t="s">
        <v>846</v>
      </c>
      <c r="AH284" s="1357" t="s">
        <v>862</v>
      </c>
      <c r="AI284" s="1357">
        <v>30</v>
      </c>
    </row>
    <row customHeight="true" ht="18.452380952380953" r="285">
      <c r="A285" s="1342"/>
      <c r="B285" s="1343" t="s">
        <v>844</v>
      </c>
      <c r="C285" s="1343" t="s">
        <v>856</v>
      </c>
      <c r="D285" s="1345">
        <f t="shared" si="284"/>
      </c>
      <c r="E285" s="1361">
        <v>1558.9099999999999</v>
      </c>
      <c r="F285" s="1361">
        <v>2508.38</v>
      </c>
      <c r="G285" s="1361">
        <v>6</v>
      </c>
      <c r="H285" s="1361">
        <v>4</v>
      </c>
      <c r="I285" s="1347">
        <v>10720.25999999998</v>
      </c>
      <c r="J285" s="1348">
        <f t="shared" si="10"/>
      </c>
      <c r="K285" s="1348">
        <f t="shared" si="41"/>
      </c>
      <c r="L285" s="1348">
        <f t="shared" si="72"/>
      </c>
      <c r="M285" s="1348">
        <f t="shared" si="103"/>
      </c>
      <c r="N285" s="1349">
        <f t="shared" si="134"/>
      </c>
      <c r="O285" s="1350">
        <f t="shared" si="165"/>
      </c>
      <c r="P285" s="1350">
        <f t="shared" si="196"/>
      </c>
      <c r="Q285" s="1350">
        <f t="shared" si="227"/>
      </c>
      <c r="R285" s="1350">
        <f t="shared" si="389"/>
      </c>
      <c r="S285" s="1351">
        <f t="shared" si="420"/>
      </c>
      <c r="T285" s="1352">
        <v>0.0194</v>
      </c>
      <c r="U285" s="1353">
        <v>44</v>
      </c>
      <c r="V285" s="1349">
        <f t="shared" si="451"/>
      </c>
      <c r="W285" s="1353">
        <v>37053</v>
      </c>
      <c r="X285" s="1359">
        <v>689</v>
      </c>
      <c r="Y285" s="1359">
        <v>171</v>
      </c>
      <c r="Z285" s="1359">
        <v>731</v>
      </c>
      <c r="AA285" s="1359">
        <v>95</v>
      </c>
      <c r="AB285" s="1359">
        <v>6</v>
      </c>
      <c r="AC285" s="1359">
        <v>0</v>
      </c>
      <c r="AD285" s="1353">
        <v>38</v>
      </c>
      <c r="AE285" s="1355">
        <f t="shared" si="484"/>
      </c>
      <c r="AF285" s="1349">
        <f t="shared" si="515"/>
      </c>
      <c r="AG285" s="1356" t="s">
        <v>846</v>
      </c>
      <c r="AH285" s="1357" t="s">
        <v>862</v>
      </c>
      <c r="AI285" s="1357">
        <v>37</v>
      </c>
    </row>
    <row customHeight="true" ht="18.452380952380953" r="286">
      <c r="A286" s="1342"/>
      <c r="B286" s="1367" t="s">
        <v>852</v>
      </c>
      <c r="C286" s="1367"/>
      <c r="D286" s="1368">
        <f>SUM(D282:D285)</f>
      </c>
      <c r="E286" s="1368">
        <f>SUM(E282:E285)</f>
      </c>
      <c r="F286" s="1368">
        <f>SUM(F282:F285)</f>
      </c>
      <c r="G286" s="1368">
        <f>SUM(G282:G285)</f>
      </c>
      <c r="H286" s="1368">
        <f>SUM(H282:H285)</f>
      </c>
      <c r="I286" s="1368">
        <f>SUM(I282:I285)</f>
      </c>
      <c r="J286" s="1370">
        <f t="shared" si="10"/>
      </c>
      <c r="K286" s="1370">
        <f t="shared" si="41"/>
      </c>
      <c r="L286" s="1371">
        <f t="shared" si="72"/>
      </c>
      <c r="M286" s="1370">
        <f t="shared" si="103"/>
      </c>
      <c r="N286" s="1370">
        <f t="shared" si="134"/>
      </c>
      <c r="O286" s="1372">
        <f t="shared" si="165"/>
      </c>
      <c r="P286" s="1372">
        <f t="shared" si="196"/>
      </c>
      <c r="Q286" s="1372">
        <f t="shared" si="227"/>
      </c>
      <c r="R286" s="1372">
        <f t="shared" si="389"/>
      </c>
      <c r="S286" s="1373">
        <f t="shared" si="420"/>
      </c>
      <c r="T286" s="1372">
        <f>AVERAGE(T282:T285)</f>
      </c>
      <c r="U286" s="1374">
        <f>AVERAGE(U282:U285)</f>
      </c>
      <c r="V286" s="1378">
        <f t="shared" si="451"/>
      </c>
      <c r="W286" s="1368">
        <f>SUM(W282:W285)</f>
      </c>
      <c r="X286" s="1368">
        <f>SUM(X282:X285)</f>
      </c>
      <c r="Y286" s="1368">
        <f>SUM(Y282:Y285)</f>
      </c>
      <c r="Z286" s="1368">
        <f>SUM(Z282:Z285)</f>
      </c>
      <c r="AA286" s="1368">
        <f>SUM(AA282:AA285)</f>
      </c>
      <c r="AB286" s="1368">
        <f>SUM(AB282:AB285)</f>
      </c>
      <c r="AC286" s="1368">
        <f>SUM(AC282:AC285)</f>
      </c>
      <c r="AD286" s="1368">
        <f>SUM(AD282:AD285)</f>
      </c>
      <c r="AE286" s="1370">
        <f t="shared" si="484"/>
      </c>
      <c r="AF286" s="1375">
        <f t="shared" si="515"/>
      </c>
      <c r="AG286" s="1376"/>
      <c r="AH286" s="1376"/>
      <c r="AI286" s="1373">
        <f>SUM(AI282:AI285)</f>
      </c>
    </row>
    <row customHeight="true" ht="18.452380952380953" r="287">
      <c r="A287" s="1342"/>
      <c r="B287" s="1343" t="s">
        <v>859</v>
      </c>
      <c r="C287" s="1343" t="s">
        <v>857</v>
      </c>
      <c r="D287" s="1345">
        <f t="shared" ref="D287:D290" si="285">E287+F287</f>
      </c>
      <c r="E287" s="1361">
        <v>1511.28</v>
      </c>
      <c r="F287" s="1361">
        <v>2505.66</v>
      </c>
      <c r="G287" s="1361">
        <v>1</v>
      </c>
      <c r="H287" s="1361">
        <v>2</v>
      </c>
      <c r="I287" s="1348">
        <v>2316.3699999999953</v>
      </c>
      <c r="J287" s="1348">
        <f t="shared" si="10"/>
      </c>
      <c r="K287" s="1348">
        <f t="shared" si="41"/>
      </c>
      <c r="L287" s="1348">
        <f t="shared" si="72"/>
      </c>
      <c r="M287" s="1348">
        <f t="shared" si="103"/>
      </c>
      <c r="N287" s="1349">
        <f t="shared" si="134"/>
      </c>
      <c r="O287" s="1350">
        <f t="shared" si="165"/>
      </c>
      <c r="P287" s="1350">
        <f t="shared" si="196"/>
      </c>
      <c r="Q287" s="1350">
        <f t="shared" si="227"/>
      </c>
      <c r="R287" s="1350">
        <f t="shared" si="389"/>
      </c>
      <c r="S287" s="1351">
        <f t="shared" si="420"/>
      </c>
      <c r="T287" s="1352">
        <v>0.0178</v>
      </c>
      <c r="U287" s="1353">
        <v>44</v>
      </c>
      <c r="V287" s="1349">
        <f t="shared" si="451"/>
      </c>
      <c r="W287" s="1353">
        <v>44047</v>
      </c>
      <c r="X287" s="1353">
        <v>965</v>
      </c>
      <c r="Y287" s="1353">
        <v>191</v>
      </c>
      <c r="Z287" s="1353">
        <v>1020</v>
      </c>
      <c r="AA287" s="1353">
        <v>78</v>
      </c>
      <c r="AB287" s="1353">
        <v>8</v>
      </c>
      <c r="AC287" s="1353">
        <v>3</v>
      </c>
      <c r="AD287" s="1353">
        <v>45</v>
      </c>
      <c r="AE287" s="1355">
        <f t="shared" si="484"/>
      </c>
      <c r="AF287" s="1349">
        <f t="shared" si="515"/>
      </c>
      <c r="AG287" s="1356" t="s">
        <v>846</v>
      </c>
      <c r="AH287" s="1357" t="s">
        <v>862</v>
      </c>
      <c r="AI287" s="1357">
        <v>36</v>
      </c>
    </row>
    <row customHeight="true" ht="18.452380952380953" r="288">
      <c r="A288" s="1342"/>
      <c r="B288" s="1343" t="s">
        <v>859</v>
      </c>
      <c r="C288" s="1343" t="s">
        <v>858</v>
      </c>
      <c r="D288" s="1345">
        <f t="shared" si="285"/>
      </c>
      <c r="E288" s="1361">
        <v>1498.53</v>
      </c>
      <c r="F288" s="1361">
        <v>2514.58</v>
      </c>
      <c r="G288" s="1361">
        <v>2</v>
      </c>
      <c r="H288" s="1361">
        <v>2</v>
      </c>
      <c r="I288" s="1348">
        <v>4755.470000000001</v>
      </c>
      <c r="J288" s="1348">
        <f t="shared" si="10"/>
      </c>
      <c r="K288" s="1348">
        <f t="shared" si="41"/>
      </c>
      <c r="L288" s="1348">
        <f t="shared" si="72"/>
      </c>
      <c r="M288" s="1348">
        <f t="shared" si="103"/>
      </c>
      <c r="N288" s="1349">
        <f t="shared" si="134"/>
      </c>
      <c r="O288" s="1350">
        <f t="shared" si="165"/>
      </c>
      <c r="P288" s="1350">
        <f t="shared" si="196"/>
      </c>
      <c r="Q288" s="1350">
        <f t="shared" si="227"/>
      </c>
      <c r="R288" s="1350">
        <f t="shared" si="389"/>
      </c>
      <c r="S288" s="1351">
        <f t="shared" si="420"/>
      </c>
      <c r="T288" s="1352">
        <v>0.0183</v>
      </c>
      <c r="U288" s="1353">
        <v>45</v>
      </c>
      <c r="V288" s="1349">
        <f t="shared" si="451"/>
      </c>
      <c r="W288" s="1353">
        <v>41593</v>
      </c>
      <c r="X288" s="1353">
        <v>758</v>
      </c>
      <c r="Y288" s="1353">
        <v>175</v>
      </c>
      <c r="Z288" s="1353">
        <v>795</v>
      </c>
      <c r="AA288" s="1353">
        <v>90</v>
      </c>
      <c r="AB288" s="1353">
        <v>4</v>
      </c>
      <c r="AC288" s="1353">
        <v>1</v>
      </c>
      <c r="AD288" s="1353">
        <v>52</v>
      </c>
      <c r="AE288" s="1355">
        <f t="shared" si="484"/>
      </c>
      <c r="AF288" s="1349">
        <f t="shared" si="515"/>
      </c>
      <c r="AG288" s="1356" t="s">
        <v>846</v>
      </c>
      <c r="AH288" s="1357" t="s">
        <v>862</v>
      </c>
      <c r="AI288" s="1357">
        <v>33</v>
      </c>
    </row>
    <row customHeight="true" ht="18.452380952380953" r="289">
      <c r="A289" s="1342"/>
      <c r="B289" s="1343" t="s">
        <v>859</v>
      </c>
      <c r="C289" s="1343" t="s">
        <v>860</v>
      </c>
      <c r="D289" s="1345">
        <f t="shared" si="285"/>
      </c>
      <c r="E289" s="1361">
        <v>1422.35</v>
      </c>
      <c r="F289" s="1361">
        <v>1472.22</v>
      </c>
      <c r="G289" s="1361">
        <v>6</v>
      </c>
      <c r="H289" s="1361">
        <v>5</v>
      </c>
      <c r="I289" s="1348">
        <v>11994.850000000006</v>
      </c>
      <c r="J289" s="1348">
        <f t="shared" si="10"/>
      </c>
      <c r="K289" s="1348">
        <f t="shared" si="41"/>
      </c>
      <c r="L289" s="1348">
        <f t="shared" si="72"/>
      </c>
      <c r="M289" s="1348">
        <f t="shared" si="103"/>
      </c>
      <c r="N289" s="1349">
        <f t="shared" si="134"/>
      </c>
      <c r="O289" s="1350">
        <f t="shared" si="165"/>
      </c>
      <c r="P289" s="1350">
        <f t="shared" si="196"/>
      </c>
      <c r="Q289" s="1350">
        <f t="shared" si="227"/>
      </c>
      <c r="R289" s="1350">
        <f t="shared" si="389"/>
      </c>
      <c r="S289" s="1351">
        <f t="shared" si="420"/>
      </c>
      <c r="T289" s="1352">
        <v>0.0097</v>
      </c>
      <c r="U289" s="1353">
        <v>45</v>
      </c>
      <c r="V289" s="1349">
        <f t="shared" si="451"/>
      </c>
      <c r="W289" s="1353">
        <v>34715</v>
      </c>
      <c r="X289" s="1353">
        <v>744</v>
      </c>
      <c r="Y289" s="1353">
        <v>114</v>
      </c>
      <c r="Z289" s="1353">
        <v>779</v>
      </c>
      <c r="AA289" s="1353">
        <v>64</v>
      </c>
      <c r="AB289" s="1353">
        <v>5</v>
      </c>
      <c r="AC289" s="1353">
        <v>1</v>
      </c>
      <c r="AD289" s="1353">
        <v>11</v>
      </c>
      <c r="AE289" s="1355">
        <f t="shared" si="484"/>
      </c>
      <c r="AF289" s="1349">
        <f t="shared" si="515"/>
      </c>
      <c r="AG289" s="1357" t="s">
        <v>861</v>
      </c>
      <c r="AH289" s="1357" t="s">
        <v>847</v>
      </c>
      <c r="AI289" s="1357">
        <v>27</v>
      </c>
    </row>
    <row customHeight="true" ht="18.452380952380953" r="290">
      <c r="A290" s="1342"/>
      <c r="B290" s="1343" t="s">
        <v>859</v>
      </c>
      <c r="C290" s="1343" t="s">
        <v>863</v>
      </c>
      <c r="D290" s="1345">
        <f t="shared" si="285"/>
      </c>
      <c r="E290" s="1361">
        <v>1570.19</v>
      </c>
      <c r="F290" s="1361">
        <v>2997.37</v>
      </c>
      <c r="G290" s="1361">
        <v>3</v>
      </c>
      <c r="H290" s="1361">
        <v>3</v>
      </c>
      <c r="I290" s="1348">
        <v>7052.770000000004</v>
      </c>
      <c r="J290" s="1348">
        <f t="shared" si="10"/>
      </c>
      <c r="K290" s="1348">
        <f t="shared" si="41"/>
      </c>
      <c r="L290" s="1348">
        <f t="shared" si="72"/>
      </c>
      <c r="M290" s="1348">
        <f t="shared" si="103"/>
      </c>
      <c r="N290" s="1349">
        <f t="shared" si="134"/>
      </c>
      <c r="O290" s="1350">
        <f t="shared" si="165"/>
      </c>
      <c r="P290" s="1350">
        <f t="shared" si="196"/>
      </c>
      <c r="Q290" s="1350">
        <f t="shared" si="227"/>
      </c>
      <c r="R290" s="1350">
        <f t="shared" si="389"/>
      </c>
      <c r="S290" s="1351">
        <f t="shared" si="420"/>
      </c>
      <c r="T290" s="1352">
        <v>0.0125</v>
      </c>
      <c r="U290" s="1353">
        <v>46</v>
      </c>
      <c r="V290" s="1349">
        <f t="shared" si="451"/>
      </c>
      <c r="W290" s="1353">
        <v>44555</v>
      </c>
      <c r="X290" s="1353">
        <v>767</v>
      </c>
      <c r="Y290" s="1353">
        <v>153</v>
      </c>
      <c r="Z290" s="1353">
        <v>784</v>
      </c>
      <c r="AA290" s="1353">
        <v>94</v>
      </c>
      <c r="AB290" s="1353">
        <v>9</v>
      </c>
      <c r="AC290" s="1353">
        <v>3</v>
      </c>
      <c r="AD290" s="1353">
        <v>36</v>
      </c>
      <c r="AE290" s="1355">
        <f t="shared" si="484"/>
      </c>
      <c r="AF290" s="1349">
        <f t="shared" si="515"/>
      </c>
      <c r="AG290" s="1357" t="s">
        <v>861</v>
      </c>
      <c r="AH290" s="1357" t="s">
        <v>847</v>
      </c>
      <c r="AI290" s="1357">
        <v>33</v>
      </c>
    </row>
    <row customHeight="true" ht="18.452380952380953" r="291">
      <c r="A291" s="1342"/>
      <c r="B291" s="1367" t="s">
        <v>852</v>
      </c>
      <c r="C291" s="1367"/>
      <c r="D291" s="1368">
        <f>SUM(D287:D290)</f>
      </c>
      <c r="E291" s="1368">
        <f>SUM(E287:E290)</f>
      </c>
      <c r="F291" s="1368">
        <f>SUM(F287:F290)</f>
      </c>
      <c r="G291" s="1368">
        <f>SUM(G287:G290)</f>
      </c>
      <c r="H291" s="1368">
        <f>SUM(H287:H290)</f>
      </c>
      <c r="I291" s="1368">
        <f>SUM(I287:I290)</f>
      </c>
      <c r="J291" s="1370">
        <f t="shared" si="10"/>
      </c>
      <c r="K291" s="1370">
        <f t="shared" si="41"/>
      </c>
      <c r="L291" s="1371">
        <f t="shared" si="72"/>
      </c>
      <c r="M291" s="1370">
        <f t="shared" si="103"/>
      </c>
      <c r="N291" s="1370">
        <f t="shared" si="134"/>
      </c>
      <c r="O291" s="1372">
        <f t="shared" si="165"/>
      </c>
      <c r="P291" s="1372">
        <f t="shared" si="196"/>
      </c>
      <c r="Q291" s="1372">
        <f t="shared" si="227"/>
      </c>
      <c r="R291" s="1372">
        <f t="shared" si="389"/>
      </c>
      <c r="S291" s="1373">
        <f t="shared" si="420"/>
      </c>
      <c r="T291" s="1372">
        <f>AVERAGE(T287:T290)</f>
      </c>
      <c r="U291" s="1374">
        <f>AVERAGE(U287:U290)</f>
      </c>
      <c r="V291" s="1378">
        <f t="shared" si="451"/>
      </c>
      <c r="W291" s="1368">
        <f>SUM(W287:W290)</f>
      </c>
      <c r="X291" s="1368">
        <f>SUM(X287:X290)</f>
      </c>
      <c r="Y291" s="1368">
        <f>SUM(Y287:Y290)</f>
      </c>
      <c r="Z291" s="1368">
        <f>SUM(Z287:Z290)</f>
      </c>
      <c r="AA291" s="1368">
        <f>SUM(AA287:AA290)</f>
      </c>
      <c r="AB291" s="1368">
        <f>SUM(AB287:AB290)</f>
      </c>
      <c r="AC291" s="1368">
        <f>SUM(AC287:AC290)</f>
      </c>
      <c r="AD291" s="1368">
        <f>SUM(AD287:AD290)</f>
      </c>
      <c r="AE291" s="1370">
        <f t="shared" si="484"/>
      </c>
      <c r="AF291" s="1375">
        <f t="shared" si="515"/>
      </c>
      <c r="AG291" s="1376"/>
      <c r="AH291" s="1376"/>
      <c r="AI291" s="1368">
        <f>SUM(AI287:AI290)</f>
      </c>
    </row>
    <row customHeight="true" ht="18.452380952380953" r="292">
      <c r="A292" s="1342"/>
      <c r="B292" s="1343" t="s">
        <v>876</v>
      </c>
      <c r="C292" s="1343" t="s">
        <v>864</v>
      </c>
      <c r="D292" s="1345">
        <f t="shared" ref="D292:D295" si="286">E292+F292</f>
      </c>
      <c r="E292" s="1360">
        <v>1453.09</v>
      </c>
      <c r="F292" s="1360">
        <v>2964.29</v>
      </c>
      <c r="G292" s="1379">
        <v>9</v>
      </c>
      <c r="H292" s="1379">
        <v>9</v>
      </c>
      <c r="I292" s="1348">
        <v>16175.960000000021</v>
      </c>
      <c r="J292" s="1348">
        <f t="shared" si="10"/>
      </c>
      <c r="K292" s="1348">
        <f t="shared" si="41"/>
      </c>
      <c r="L292" s="1348">
        <f t="shared" si="72"/>
      </c>
      <c r="M292" s="1348">
        <f t="shared" si="103"/>
      </c>
      <c r="N292" s="1349">
        <f t="shared" si="134"/>
      </c>
      <c r="O292" s="1350">
        <f t="shared" si="165"/>
      </c>
      <c r="P292" s="1350">
        <f t="shared" si="196"/>
      </c>
      <c r="Q292" s="1350">
        <f t="shared" si="227"/>
      </c>
      <c r="R292" s="1350">
        <f t="shared" si="389"/>
      </c>
      <c r="S292" s="1351">
        <f t="shared" si="420"/>
      </c>
      <c r="T292" s="1352">
        <v>0.0195</v>
      </c>
      <c r="U292" s="1353">
        <v>48</v>
      </c>
      <c r="V292" s="1349">
        <f t="shared" si="451"/>
      </c>
      <c r="W292" s="1353">
        <v>41346</v>
      </c>
      <c r="X292" s="1353">
        <v>705</v>
      </c>
      <c r="Y292" s="1353">
        <v>181</v>
      </c>
      <c r="Z292" s="1353">
        <v>725</v>
      </c>
      <c r="AA292" s="1353">
        <v>121</v>
      </c>
      <c r="AB292" s="1353">
        <v>12</v>
      </c>
      <c r="AC292" s="1353">
        <v>2</v>
      </c>
      <c r="AD292" s="1353">
        <v>30</v>
      </c>
      <c r="AE292" s="1355">
        <f t="shared" si="484"/>
      </c>
      <c r="AF292" s="1349">
        <f t="shared" si="515"/>
      </c>
      <c r="AG292" s="1357" t="s">
        <v>861</v>
      </c>
      <c r="AH292" s="1357" t="s">
        <v>847</v>
      </c>
      <c r="AI292" s="1357">
        <v>47</v>
      </c>
    </row>
    <row customHeight="true" ht="18.452380952380953" r="293">
      <c r="A293" s="1342"/>
      <c r="B293" s="1343" t="s">
        <v>876</v>
      </c>
      <c r="C293" s="1343" t="s">
        <v>866</v>
      </c>
      <c r="D293" s="1345">
        <f t="shared" si="286"/>
      </c>
      <c r="E293" s="1360">
        <v>1540.85</v>
      </c>
      <c r="F293" s="1360">
        <v>2964.4</v>
      </c>
      <c r="G293" s="1379">
        <v>5</v>
      </c>
      <c r="H293" s="1379">
        <v>4</v>
      </c>
      <c r="I293" s="1348">
        <v>10643.489999999976</v>
      </c>
      <c r="J293" s="1348">
        <f t="shared" si="10"/>
      </c>
      <c r="K293" s="1348">
        <f t="shared" si="41"/>
      </c>
      <c r="L293" s="1348">
        <f t="shared" si="72"/>
      </c>
      <c r="M293" s="1348">
        <f t="shared" si="103"/>
      </c>
      <c r="N293" s="1349">
        <f t="shared" si="134"/>
      </c>
      <c r="O293" s="1350">
        <f t="shared" si="165"/>
      </c>
      <c r="P293" s="1350">
        <f t="shared" si="196"/>
      </c>
      <c r="Q293" s="1350">
        <f t="shared" si="227"/>
      </c>
      <c r="R293" s="1350">
        <f t="shared" si="389"/>
      </c>
      <c r="S293" s="1351">
        <f t="shared" si="420"/>
      </c>
      <c r="T293" s="1352">
        <v>0.0167</v>
      </c>
      <c r="U293" s="1353">
        <v>49</v>
      </c>
      <c r="V293" s="1349">
        <f t="shared" si="451"/>
      </c>
      <c r="W293" s="1353">
        <v>44234</v>
      </c>
      <c r="X293" s="1353">
        <v>912</v>
      </c>
      <c r="Y293" s="1353">
        <v>168</v>
      </c>
      <c r="Z293" s="1353">
        <v>959</v>
      </c>
      <c r="AA293" s="1353">
        <v>137</v>
      </c>
      <c r="AB293" s="1353">
        <v>8</v>
      </c>
      <c r="AC293" s="1353">
        <v>0</v>
      </c>
      <c r="AD293" s="1353">
        <v>66</v>
      </c>
      <c r="AE293" s="1355">
        <f t="shared" si="484"/>
      </c>
      <c r="AF293" s="1349">
        <f t="shared" si="515"/>
      </c>
      <c r="AG293" s="1357" t="s">
        <v>861</v>
      </c>
      <c r="AH293" s="1357" t="s">
        <v>847</v>
      </c>
      <c r="AI293" s="1357">
        <v>48</v>
      </c>
    </row>
    <row customHeight="true" ht="18.452380952380953" r="294">
      <c r="A294" s="1342"/>
      <c r="B294" s="1343" t="s">
        <v>876</v>
      </c>
      <c r="C294" s="1343" t="s">
        <v>867</v>
      </c>
      <c r="D294" s="1345">
        <f t="shared" si="286"/>
      </c>
      <c r="E294" s="1360">
        <v>1512.99</v>
      </c>
      <c r="F294" s="1360">
        <v>3017.43</v>
      </c>
      <c r="G294" s="1379">
        <v>2</v>
      </c>
      <c r="H294" s="1379">
        <v>2</v>
      </c>
      <c r="I294" s="1348">
        <v>4472.630000000005</v>
      </c>
      <c r="J294" s="1348">
        <f t="shared" si="10"/>
      </c>
      <c r="K294" s="1348">
        <f t="shared" si="41"/>
      </c>
      <c r="L294" s="1348">
        <f t="shared" si="72"/>
      </c>
      <c r="M294" s="1348">
        <f t="shared" si="103"/>
      </c>
      <c r="N294" s="1349">
        <f t="shared" si="134"/>
      </c>
      <c r="O294" s="1350">
        <f t="shared" si="165"/>
      </c>
      <c r="P294" s="1350">
        <f t="shared" si="196"/>
      </c>
      <c r="Q294" s="1350">
        <f t="shared" si="227"/>
      </c>
      <c r="R294" s="1350">
        <f t="shared" si="389"/>
      </c>
      <c r="S294" s="1351">
        <f t="shared" si="420"/>
      </c>
      <c r="T294" s="1352">
        <v>0.0255</v>
      </c>
      <c r="U294" s="1353">
        <v>49</v>
      </c>
      <c r="V294" s="1349">
        <f t="shared" si="451"/>
      </c>
      <c r="W294" s="1353">
        <v>39992</v>
      </c>
      <c r="X294" s="1353">
        <v>693</v>
      </c>
      <c r="Y294" s="1353">
        <v>185</v>
      </c>
      <c r="Z294" s="1353">
        <v>721</v>
      </c>
      <c r="AA294" s="1353">
        <v>86</v>
      </c>
      <c r="AB294" s="1353">
        <v>6</v>
      </c>
      <c r="AC294" s="1353">
        <v>6</v>
      </c>
      <c r="AD294" s="1353">
        <v>39</v>
      </c>
      <c r="AE294" s="1355">
        <f t="shared" si="484"/>
      </c>
      <c r="AF294" s="1349">
        <f t="shared" si="515"/>
      </c>
      <c r="AG294" s="1357" t="s">
        <v>861</v>
      </c>
      <c r="AH294" s="1357" t="s">
        <v>847</v>
      </c>
      <c r="AI294" s="1357">
        <v>24</v>
      </c>
    </row>
    <row customHeight="true" ht="18.452380952380953" r="295">
      <c r="A295" s="1342"/>
      <c r="B295" s="1343" t="s">
        <v>876</v>
      </c>
      <c r="C295" s="1344" t="s">
        <v>868</v>
      </c>
      <c r="D295" s="1345">
        <f t="shared" si="286"/>
      </c>
      <c r="E295" s="1360">
        <v>1556.71</v>
      </c>
      <c r="F295" s="1360">
        <v>3183.82</v>
      </c>
      <c r="G295" s="1361">
        <v>7</v>
      </c>
      <c r="H295" s="1361">
        <v>7</v>
      </c>
      <c r="I295" s="1388">
        <v>13906.040000000008</v>
      </c>
      <c r="J295" s="1348">
        <f t="shared" si="10"/>
      </c>
      <c r="K295" s="1348">
        <f t="shared" si="41"/>
      </c>
      <c r="L295" s="1348">
        <f t="shared" si="72"/>
      </c>
      <c r="M295" s="1348">
        <f t="shared" si="103"/>
      </c>
      <c r="N295" s="1349">
        <f t="shared" si="134"/>
      </c>
      <c r="O295" s="1350">
        <f t="shared" si="165"/>
      </c>
      <c r="P295" s="1350">
        <f t="shared" si="196"/>
      </c>
      <c r="Q295" s="1350">
        <f t="shared" si="227"/>
      </c>
      <c r="R295" s="1350">
        <f t="shared" si="389"/>
      </c>
      <c r="S295" s="1351">
        <f t="shared" si="420"/>
      </c>
      <c r="T295" s="1352">
        <v>0.0171</v>
      </c>
      <c r="U295" s="1353">
        <v>49</v>
      </c>
      <c r="V295" s="1349">
        <f t="shared" si="451"/>
      </c>
      <c r="W295" s="1353">
        <v>47592</v>
      </c>
      <c r="X295" s="1353">
        <v>1036</v>
      </c>
      <c r="Y295" s="1353">
        <v>205</v>
      </c>
      <c r="Z295" s="1353">
        <v>1093</v>
      </c>
      <c r="AA295" s="1353">
        <v>140</v>
      </c>
      <c r="AB295" s="1353">
        <v>8</v>
      </c>
      <c r="AC295" s="1353">
        <v>2</v>
      </c>
      <c r="AD295" s="1353">
        <v>39</v>
      </c>
      <c r="AE295" s="1355">
        <f t="shared" si="484"/>
      </c>
      <c r="AF295" s="1349">
        <f t="shared" si="515"/>
      </c>
      <c r="AG295" s="1357" t="s">
        <v>861</v>
      </c>
      <c r="AH295" s="1357" t="s">
        <v>847</v>
      </c>
      <c r="AI295" s="1357">
        <v>45</v>
      </c>
    </row>
    <row customHeight="true" ht="18.452380952380953" r="296">
      <c r="A296" s="1342"/>
      <c r="B296" s="1367" t="s">
        <v>852</v>
      </c>
      <c r="C296" s="1367"/>
      <c r="D296" s="1368">
        <f>SUM(D292:D295)</f>
      </c>
      <c r="E296" s="1368">
        <f>SUM(E292:E295)</f>
      </c>
      <c r="F296" s="1368">
        <f>SUM(F292:F295)</f>
      </c>
      <c r="G296" s="1368">
        <f>SUM(G292:G295)</f>
      </c>
      <c r="H296" s="1368">
        <f>SUM(H292:H295)</f>
      </c>
      <c r="I296" s="1368">
        <f>SUM(I292:I295)</f>
      </c>
      <c r="J296" s="1370">
        <f t="shared" si="10"/>
      </c>
      <c r="K296" s="1370">
        <f t="shared" si="41"/>
      </c>
      <c r="L296" s="1371">
        <f t="shared" si="72"/>
      </c>
      <c r="M296" s="1370">
        <f t="shared" si="103"/>
      </c>
      <c r="N296" s="1370">
        <f t="shared" si="134"/>
      </c>
      <c r="O296" s="1372">
        <f t="shared" si="165"/>
      </c>
      <c r="P296" s="1372">
        <f t="shared" si="196"/>
      </c>
      <c r="Q296" s="1372">
        <f t="shared" si="227"/>
      </c>
      <c r="R296" s="1372">
        <f t="shared" si="389"/>
      </c>
      <c r="S296" s="1373">
        <f t="shared" si="420"/>
      </c>
      <c r="T296" s="1372">
        <f>AVERAGE(T292:T295)</f>
      </c>
      <c r="U296" s="1374">
        <f>AVERAGE(U292:U295)</f>
      </c>
      <c r="V296" s="1378">
        <f t="shared" si="451"/>
      </c>
      <c r="W296" s="1368">
        <f>SUM(W292:W295)</f>
      </c>
      <c r="X296" s="1368">
        <f>SUM(X292:X295)</f>
      </c>
      <c r="Y296" s="1368">
        <f>SUM(Y292:Y295)</f>
      </c>
      <c r="Z296" s="1368">
        <f>SUM(Z292:Z295)</f>
      </c>
      <c r="AA296" s="1368">
        <f>SUM(AA292:AA295)</f>
      </c>
      <c r="AB296" s="1368">
        <f>SUM(AB292:AB295)</f>
      </c>
      <c r="AC296" s="1368">
        <f>SUM(AC292:AC295)</f>
      </c>
      <c r="AD296" s="1368">
        <f>SUM(AD292:AD295)</f>
      </c>
      <c r="AE296" s="1370">
        <f t="shared" si="484"/>
      </c>
      <c r="AF296" s="1375">
        <f t="shared" si="515"/>
      </c>
      <c r="AG296" s="1376"/>
      <c r="AH296" s="1376"/>
      <c r="AI296" s="1368">
        <f>SUM(AI292:AI295)</f>
      </c>
    </row>
    <row customHeight="true" ht="18.452380952380953" r="297">
      <c r="A297" s="1342"/>
      <c r="B297" s="1343" t="s">
        <v>853</v>
      </c>
      <c r="C297" s="1343" t="s">
        <v>869</v>
      </c>
      <c r="D297" s="1345">
        <f t="shared" ref="D297:D300" si="287">E297+F297</f>
      </c>
      <c r="E297" s="1360">
        <v>1463.99</v>
      </c>
      <c r="F297" s="1360">
        <v>2841.54</v>
      </c>
      <c r="G297" s="1379">
        <v>4</v>
      </c>
      <c r="H297" s="1379">
        <v>4</v>
      </c>
      <c r="I297" s="1388">
        <v>7767.350000000006</v>
      </c>
      <c r="J297" s="1348">
        <f t="shared" si="10"/>
      </c>
      <c r="K297" s="1348">
        <f t="shared" si="41"/>
      </c>
      <c r="L297" s="1348">
        <f t="shared" si="72"/>
      </c>
      <c r="M297" s="1348">
        <f t="shared" si="103"/>
      </c>
      <c r="N297" s="1349">
        <f t="shared" si="134"/>
      </c>
      <c r="O297" s="1350">
        <f t="shared" si="165"/>
      </c>
      <c r="P297" s="1350">
        <f t="shared" si="196"/>
      </c>
      <c r="Q297" s="1350">
        <f t="shared" si="227"/>
      </c>
      <c r="R297" s="1350">
        <f t="shared" si="389"/>
      </c>
      <c r="S297" s="1351">
        <f t="shared" si="420"/>
      </c>
      <c r="T297" s="1352">
        <v>0.013</v>
      </c>
      <c r="U297" s="1353">
        <v>50</v>
      </c>
      <c r="V297" s="1349">
        <f t="shared" si="451"/>
      </c>
      <c r="W297" s="1353">
        <v>52920</v>
      </c>
      <c r="X297" s="1353">
        <v>852</v>
      </c>
      <c r="Y297" s="1353">
        <v>194</v>
      </c>
      <c r="Z297" s="1353">
        <v>936</v>
      </c>
      <c r="AA297" s="1353">
        <v>108</v>
      </c>
      <c r="AB297" s="1353">
        <v>6</v>
      </c>
      <c r="AC297" s="1353">
        <v>1</v>
      </c>
      <c r="AD297" s="1353">
        <v>52</v>
      </c>
      <c r="AE297" s="1355">
        <f t="shared" si="484"/>
      </c>
      <c r="AF297" s="1349">
        <f t="shared" si="515"/>
      </c>
      <c r="AG297" s="1357" t="s">
        <v>861</v>
      </c>
      <c r="AH297" s="1357" t="s">
        <v>847</v>
      </c>
      <c r="AI297" s="1357">
        <v>36</v>
      </c>
    </row>
    <row customHeight="true" ht="18.452380952380953" r="298">
      <c r="A298" s="1342"/>
      <c r="B298" s="1343" t="s">
        <v>853</v>
      </c>
      <c r="C298" s="1343" t="s">
        <v>870</v>
      </c>
      <c r="D298" s="1345">
        <f t="shared" si="287"/>
      </c>
      <c r="E298" s="1360">
        <v>1403.01</v>
      </c>
      <c r="F298" s="1360">
        <v>3003.34</v>
      </c>
      <c r="G298" s="1379">
        <v>5</v>
      </c>
      <c r="H298" s="1379">
        <v>5</v>
      </c>
      <c r="I298" s="1348">
        <v>13462.040000000008</v>
      </c>
      <c r="J298" s="1348">
        <f t="shared" si="10"/>
      </c>
      <c r="K298" s="1348">
        <f t="shared" si="41"/>
      </c>
      <c r="L298" s="1348">
        <f t="shared" si="72"/>
      </c>
      <c r="M298" s="1348">
        <f t="shared" si="103"/>
      </c>
      <c r="N298" s="1349">
        <f t="shared" si="134"/>
      </c>
      <c r="O298" s="1350">
        <f t="shared" si="165"/>
      </c>
      <c r="P298" s="1350">
        <f t="shared" si="196"/>
      </c>
      <c r="Q298" s="1350">
        <f t="shared" si="227"/>
      </c>
      <c r="R298" s="1350">
        <f t="shared" si="389"/>
      </c>
      <c r="S298" s="1351">
        <f t="shared" si="420"/>
      </c>
      <c r="T298" s="1352">
        <v>0.0098</v>
      </c>
      <c r="U298" s="1353">
        <v>51</v>
      </c>
      <c r="V298" s="1349">
        <f t="shared" si="451"/>
      </c>
      <c r="W298" s="1353">
        <v>65460</v>
      </c>
      <c r="X298" s="1353">
        <v>781</v>
      </c>
      <c r="Y298" s="1353">
        <v>198</v>
      </c>
      <c r="Z298" s="1353">
        <v>805</v>
      </c>
      <c r="AA298" s="1353">
        <v>118</v>
      </c>
      <c r="AB298" s="1353">
        <v>9</v>
      </c>
      <c r="AC298" s="1353">
        <v>1</v>
      </c>
      <c r="AD298" s="1353">
        <v>62</v>
      </c>
      <c r="AE298" s="1355">
        <f t="shared" si="484"/>
      </c>
      <c r="AF298" s="1349">
        <f t="shared" si="515"/>
      </c>
      <c r="AG298" s="1357" t="s">
        <v>861</v>
      </c>
      <c r="AH298" s="1357" t="s">
        <v>847</v>
      </c>
      <c r="AI298" s="1357">
        <v>35</v>
      </c>
    </row>
    <row customHeight="true" ht="18.452380952380953" r="299">
      <c r="A299" s="1342"/>
      <c r="B299" s="1343" t="s">
        <v>853</v>
      </c>
      <c r="C299" s="1343" t="s">
        <v>877</v>
      </c>
      <c r="D299" s="1345">
        <f t="shared" si="287"/>
      </c>
      <c r="E299" s="1360">
        <v>1456.89</v>
      </c>
      <c r="F299" s="1360">
        <v>1797.89</v>
      </c>
      <c r="G299" s="1379">
        <v>7</v>
      </c>
      <c r="H299" s="1379">
        <v>7</v>
      </c>
      <c r="I299" s="1348">
        <v>14028.309999999998</v>
      </c>
      <c r="J299" s="1348">
        <f t="shared" si="10"/>
      </c>
      <c r="K299" s="1348">
        <f t="shared" si="41"/>
      </c>
      <c r="L299" s="1348">
        <f t="shared" si="72"/>
      </c>
      <c r="M299" s="1348">
        <f t="shared" si="103"/>
      </c>
      <c r="N299" s="1349">
        <f t="shared" si="134"/>
      </c>
      <c r="O299" s="1350">
        <f t="shared" si="165"/>
      </c>
      <c r="P299" s="1350">
        <f t="shared" si="196"/>
      </c>
      <c r="Q299" s="1350">
        <f t="shared" si="227"/>
      </c>
      <c r="R299" s="1350">
        <f t="shared" si="389"/>
      </c>
      <c r="S299" s="1351">
        <f t="shared" si="420"/>
      </c>
      <c r="T299" s="1352">
        <v>0.0087</v>
      </c>
      <c r="U299" s="1353">
        <v>51</v>
      </c>
      <c r="V299" s="1349">
        <f t="shared" si="451"/>
      </c>
      <c r="W299" s="1353">
        <v>47759</v>
      </c>
      <c r="X299" s="1353">
        <v>1194</v>
      </c>
      <c r="Y299" s="1353">
        <v>141</v>
      </c>
      <c r="Z299" s="1353">
        <v>1269</v>
      </c>
      <c r="AA299" s="1353">
        <v>91</v>
      </c>
      <c r="AB299" s="1353">
        <v>9</v>
      </c>
      <c r="AC299" s="1353">
        <v>3</v>
      </c>
      <c r="AD299" s="1353">
        <v>44</v>
      </c>
      <c r="AE299" s="1355">
        <f t="shared" si="484"/>
      </c>
      <c r="AF299" s="1349">
        <f t="shared" si="515"/>
      </c>
      <c r="AG299" s="1357" t="s">
        <v>861</v>
      </c>
      <c r="AH299" s="1357" t="s">
        <v>847</v>
      </c>
      <c r="AI299" s="1357">
        <v>23</v>
      </c>
    </row>
    <row customHeight="true" ht="18.452380952380953" r="300">
      <c r="A300" s="1342"/>
      <c r="B300" s="1343" t="s">
        <v>853</v>
      </c>
      <c r="C300" s="1343" t="s">
        <v>878</v>
      </c>
      <c r="D300" s="1345">
        <f t="shared" si="287"/>
      </c>
      <c r="E300" s="1360">
        <v>659.77</v>
      </c>
      <c r="F300" s="1360">
        <v>660.28</v>
      </c>
      <c r="G300" s="1379">
        <v>6</v>
      </c>
      <c r="H300" s="1379">
        <v>2</v>
      </c>
      <c r="I300" s="1348">
        <v>11441.429999999993</v>
      </c>
      <c r="J300" s="1348">
        <f t="shared" si="10"/>
      </c>
      <c r="K300" s="1348">
        <f t="shared" si="41"/>
      </c>
      <c r="L300" s="1348">
        <f t="shared" si="72"/>
      </c>
      <c r="M300" s="1348">
        <f t="shared" si="103"/>
      </c>
      <c r="N300" s="1349">
        <f t="shared" si="134"/>
      </c>
      <c r="O300" s="1350">
        <f t="shared" si="165"/>
      </c>
      <c r="P300" s="1350">
        <f t="shared" si="196"/>
      </c>
      <c r="Q300" s="1350">
        <f t="shared" si="227"/>
      </c>
      <c r="R300" s="1350">
        <f t="shared" si="389"/>
      </c>
      <c r="S300" s="1351">
        <f t="shared" si="420"/>
      </c>
      <c r="T300" s="1352">
        <v>0.0126</v>
      </c>
      <c r="U300" s="1353">
        <v>51</v>
      </c>
      <c r="V300" s="1349">
        <f t="shared" si="451"/>
      </c>
      <c r="W300" s="1353">
        <v>18614</v>
      </c>
      <c r="X300" s="1353">
        <v>808</v>
      </c>
      <c r="Y300" s="1353">
        <v>68</v>
      </c>
      <c r="Z300" s="1353">
        <v>870</v>
      </c>
      <c r="AA300" s="1353">
        <v>30</v>
      </c>
      <c r="AB300" s="1353">
        <v>5</v>
      </c>
      <c r="AC300" s="1353">
        <v>0</v>
      </c>
      <c r="AD300" s="1353">
        <v>25</v>
      </c>
      <c r="AE300" s="1355">
        <f t="shared" si="484"/>
      </c>
      <c r="AF300" s="1349">
        <f t="shared" si="515"/>
      </c>
      <c r="AG300" s="1357" t="s">
        <v>861</v>
      </c>
      <c r="AH300" s="1357" t="s">
        <v>847</v>
      </c>
      <c r="AI300" s="1357">
        <v>13</v>
      </c>
    </row>
    <row customHeight="true" ht="18.452380952380953" r="301">
      <c r="A301" s="1342"/>
      <c r="B301" s="1367" t="s">
        <v>852</v>
      </c>
      <c r="C301" s="1367"/>
      <c r="D301" s="1368">
        <f>D297+D298+D299+D300</f>
      </c>
      <c r="E301" s="1368">
        <f>E297+E298+E299+E300</f>
      </c>
      <c r="F301" s="1368">
        <f>F297+F298+F299+F300</f>
      </c>
      <c r="G301" s="1368">
        <f>G297+G298+G299+G300</f>
      </c>
      <c r="H301" s="1368">
        <f>H297+H298+H299+H300</f>
      </c>
      <c r="I301" s="1368">
        <f>I297+I298+I299+I300</f>
      </c>
      <c r="J301" s="1370">
        <f t="shared" si="10"/>
      </c>
      <c r="K301" s="1370">
        <f t="shared" si="41"/>
      </c>
      <c r="L301" s="1371">
        <f t="shared" si="72"/>
      </c>
      <c r="M301" s="1370">
        <f t="shared" si="103"/>
      </c>
      <c r="N301" s="1370">
        <f t="shared" si="134"/>
      </c>
      <c r="O301" s="1372">
        <f t="shared" si="165"/>
      </c>
      <c r="P301" s="1372">
        <f t="shared" si="196"/>
      </c>
      <c r="Q301" s="1372">
        <f t="shared" si="227"/>
      </c>
      <c r="R301" s="1372">
        <f t="shared" si="389"/>
      </c>
      <c r="S301" s="1373">
        <f t="shared" si="420"/>
      </c>
      <c r="T301" s="1372">
        <f>AVERAGE(T297:T300)</f>
      </c>
      <c r="U301" s="1374">
        <f>AVERAGE(U297:U300)</f>
      </c>
      <c r="V301" s="1378">
        <f t="shared" si="451"/>
      </c>
      <c r="W301" s="1368">
        <f>W297+W298+W299+W300</f>
      </c>
      <c r="X301" s="1368">
        <f>X297+X298+X299+X300</f>
      </c>
      <c r="Y301" s="1368">
        <f>Y297+Y298+Y299+Y300</f>
      </c>
      <c r="Z301" s="1368">
        <f>Z297+Z298+Z299+Z300</f>
      </c>
      <c r="AA301" s="1368">
        <f>AA297+AA298+AA299+AA300</f>
      </c>
      <c r="AB301" s="1368">
        <f>AB297+AB298+AB299+AB300</f>
      </c>
      <c r="AC301" s="1368">
        <f>AC297+AC298+AC299+AC300</f>
      </c>
      <c r="AD301" s="1368">
        <f>AD297+AD298+AD299+AD300</f>
      </c>
      <c r="AE301" s="1370">
        <f t="shared" si="484"/>
      </c>
      <c r="AF301" s="1375">
        <f t="shared" si="515"/>
      </c>
      <c r="AG301" s="1376"/>
      <c r="AH301" s="1376"/>
      <c r="AI301" s="1368">
        <f>AI297+AI298+AI299+AI300</f>
      </c>
    </row>
    <row customHeight="true" ht="18.452380952380953" r="302">
      <c r="A302" s="1342"/>
      <c r="B302" s="1380" t="s">
        <v>871</v>
      </c>
      <c r="C302" s="1380"/>
      <c r="D302" s="1381">
        <f>D286+D281+D296+D291+D301</f>
      </c>
      <c r="E302" s="1381"/>
      <c r="F302" s="1381"/>
      <c r="G302" s="1381">
        <f>G286+G281+G296+G291+G301</f>
      </c>
      <c r="H302" s="1381">
        <f>H286+H281+H296+H291+H301</f>
      </c>
      <c r="I302" s="1381">
        <f>I286+I281+I296+I291+I301</f>
      </c>
      <c r="J302" s="1382">
        <f t="shared" si="10"/>
      </c>
      <c r="K302" s="1382">
        <f t="shared" si="41"/>
      </c>
      <c r="L302" s="1382">
        <f t="shared" si="72"/>
      </c>
      <c r="M302" s="1382">
        <f t="shared" si="103"/>
      </c>
      <c r="N302" s="1382">
        <f t="shared" si="134"/>
      </c>
      <c r="O302" s="1383">
        <f t="shared" si="165"/>
      </c>
      <c r="P302" s="1383">
        <f t="shared" si="196"/>
      </c>
      <c r="Q302" s="1383">
        <f t="shared" si="227"/>
      </c>
      <c r="R302" s="1383">
        <f t="shared" si="389"/>
      </c>
      <c r="S302" s="1384">
        <f t="shared" si="420"/>
      </c>
      <c r="T302" s="1385">
        <f>(T286+T281+T296+T291+T301)/5</f>
      </c>
      <c r="U302" s="1385">
        <f>(U286+U281+U296+U291+U301)/5</f>
      </c>
      <c r="V302" s="1385">
        <f>(V286+V281+V296+V291+V301)/5</f>
      </c>
      <c r="W302" s="1381">
        <f>W286+W281+W296+W291+W301</f>
      </c>
      <c r="X302" s="1381">
        <f>X286+X281+X296+X291+X301</f>
      </c>
      <c r="Y302" s="1381">
        <f>Y286+Y281+Y296+Y291+Y301</f>
      </c>
      <c r="Z302" s="1381">
        <f>Z286+Z281+Z296+Z291+Z301</f>
      </c>
      <c r="AA302" s="1381">
        <f>AA286+AA281+AA296+AA291+AA301</f>
      </c>
      <c r="AB302" s="1381">
        <f>AB286+AB281+AB296+AB291+AB301</f>
      </c>
      <c r="AC302" s="1381">
        <f>AC286+AC281+AC296+AC291+AC301</f>
      </c>
      <c r="AD302" s="1381">
        <f>AD286+AD281+AD296+AD291+AD301</f>
      </c>
      <c r="AE302" s="1382">
        <f t="shared" si="484"/>
      </c>
      <c r="AF302" s="1386">
        <f t="shared" si="515"/>
      </c>
      <c r="AG302" s="1387"/>
      <c r="AH302" s="1387"/>
      <c r="AI302" s="1381">
        <f>AI286+AI281+AI296+AI291+AI301</f>
      </c>
    </row>
    <row customHeight="true" ht="18.452380952380953" r="303">
      <c r="A303" s="1329" t="s">
        <v>807</v>
      </c>
      <c r="B303" s="1329" t="s">
        <v>808</v>
      </c>
      <c r="C303" s="1329"/>
      <c r="D303" s="1330" t="s">
        <v>809</v>
      </c>
      <c r="E303" s="1330"/>
      <c r="F303" s="1330"/>
      <c r="G303" s="1330"/>
      <c r="H303" s="1330"/>
      <c r="I303" s="1330"/>
      <c r="J303" s="1330"/>
      <c r="K303" s="1330"/>
      <c r="L303" s="1330"/>
      <c r="M303" s="1330"/>
      <c r="N303" s="1331" t="s">
        <v>810</v>
      </c>
      <c r="O303" s="1331"/>
      <c r="P303" s="1331"/>
      <c r="Q303" s="1331"/>
      <c r="R303" s="1331"/>
      <c r="S303" s="1331"/>
      <c r="T303" s="1331"/>
      <c r="U303" s="1331"/>
      <c r="V303" s="1331"/>
      <c r="W303" s="1331"/>
      <c r="X303" s="1331"/>
      <c r="Y303" s="1331"/>
      <c r="Z303" s="1331"/>
      <c r="AA303" s="1331"/>
      <c r="AB303" s="1331"/>
      <c r="AC303" s="1331"/>
      <c r="AD303" s="1331"/>
      <c r="AE303" s="1331"/>
      <c r="AF303" s="1331"/>
      <c r="AG303" s="1331"/>
      <c r="AH303" s="1331"/>
      <c r="AI303" s="1332"/>
    </row>
    <row customHeight="true" ht="18.452380952380953" r="304">
      <c r="A304" s="1329"/>
      <c r="B304" s="1329" t="s">
        <v>811</v>
      </c>
      <c r="C304" s="1329" t="s">
        <v>812</v>
      </c>
      <c r="D304" s="1330" t="s">
        <v>813</v>
      </c>
      <c r="E304" s="1330" t="s">
        <v>879</v>
      </c>
      <c r="F304" s="1389" t="s">
        <v>880</v>
      </c>
      <c r="G304" s="1333" t="s">
        <v>814</v>
      </c>
      <c r="H304" s="1334" t="s">
        <v>815</v>
      </c>
      <c r="I304" s="1335" t="s">
        <v>816</v>
      </c>
      <c r="J304" s="1336" t="s">
        <v>817</v>
      </c>
      <c r="K304" s="1336" t="s">
        <v>818</v>
      </c>
      <c r="L304" s="1337" t="s">
        <v>819</v>
      </c>
      <c r="M304" s="1336" t="s">
        <v>820</v>
      </c>
      <c r="N304" s="1331" t="s">
        <v>821</v>
      </c>
      <c r="O304" s="1338" t="s">
        <v>822</v>
      </c>
      <c r="P304" s="1338" t="s">
        <v>823</v>
      </c>
      <c r="Q304" s="1338" t="s">
        <v>824</v>
      </c>
      <c r="R304" s="1338" t="s">
        <v>825</v>
      </c>
      <c r="S304" s="1339" t="s">
        <v>826</v>
      </c>
      <c r="T304" s="1338" t="s">
        <v>827</v>
      </c>
      <c r="U304" s="1340" t="s">
        <v>828</v>
      </c>
      <c r="V304" s="1331" t="s">
        <v>829</v>
      </c>
      <c r="W304" s="1339" t="s">
        <v>830</v>
      </c>
      <c r="X304" s="1339" t="s">
        <v>831</v>
      </c>
      <c r="Y304" s="1339" t="s">
        <v>832</v>
      </c>
      <c r="Z304" s="1339" t="s">
        <v>833</v>
      </c>
      <c r="AA304" s="1339" t="s">
        <v>834</v>
      </c>
      <c r="AB304" s="1339" t="s">
        <v>835</v>
      </c>
      <c r="AC304" s="1339" t="s">
        <v>836</v>
      </c>
      <c r="AD304" s="1339" t="s">
        <v>837</v>
      </c>
      <c r="AE304" s="1341" t="s">
        <v>838</v>
      </c>
      <c r="AF304" s="1331" t="s">
        <v>839</v>
      </c>
      <c r="AG304" s="1332" t="s">
        <v>840</v>
      </c>
      <c r="AH304" s="1332" t="s">
        <v>841</v>
      </c>
      <c r="AI304" s="1332" t="s">
        <v>842</v>
      </c>
    </row>
    <row customHeight="true" ht="18.452380952380953" r="305">
      <c r="A305" s="1342" t="s">
        <v>889</v>
      </c>
      <c r="B305" s="1343" t="s">
        <v>844</v>
      </c>
      <c r="C305" s="1344" t="s">
        <v>845</v>
      </c>
      <c r="D305" s="1345">
        <f t="shared" ref="D305:D308" si="288">E305+F305</f>
      </c>
      <c r="E305" s="1345">
        <v>1351.15</v>
      </c>
      <c r="F305" s="1345">
        <v>2193.08</v>
      </c>
      <c r="G305" s="1346">
        <v>2</v>
      </c>
      <c r="H305" s="1346">
        <v>2</v>
      </c>
      <c r="I305" s="1347">
        <v>4157.02</v>
      </c>
      <c r="J305" s="1348">
        <f t="shared" ref="J305:J330" si="11">I305/D305</f>
      </c>
      <c r="K305" s="1348">
        <f t="shared" ref="K305:K330" si="42">D305/G305</f>
      </c>
      <c r="L305" s="1348">
        <f t="shared" ref="L305:L330" si="73">D305/H305</f>
      </c>
      <c r="M305" s="1348">
        <f t="shared" ref="M305:M330" si="104">I305/G305</f>
      </c>
      <c r="N305" s="1349">
        <f t="shared" ref="N305:N330" si="135">D305/X305</f>
      </c>
      <c r="O305" s="1350">
        <f t="shared" ref="O305:O330" si="166">S305/W305*1</f>
      </c>
      <c r="P305" s="1350">
        <f t="shared" ref="P305:P330" si="197">X305/W305</f>
      </c>
      <c r="Q305" s="1350">
        <f t="shared" ref="Q305:Q330" si="228">Z305/W305</f>
      </c>
      <c r="R305" s="1350">
        <f t="shared" ref="R305:R330" si="390">AA305/Z305</f>
      </c>
      <c r="S305" s="1351">
        <f t="shared" ref="S305:S330" si="421">Y305/T305</f>
      </c>
      <c r="T305" s="1352">
        <v>0.0164</v>
      </c>
      <c r="U305" s="1353">
        <v>24</v>
      </c>
      <c r="V305" s="1349">
        <f t="shared" ref="V305:V329" si="452">(D305/W305)*1000</f>
      </c>
      <c r="W305" s="1354">
        <v>37533</v>
      </c>
      <c r="X305" s="1351">
        <v>1819</v>
      </c>
      <c r="Y305" s="1351">
        <v>164</v>
      </c>
      <c r="Z305" s="1351">
        <v>1907</v>
      </c>
      <c r="AA305" s="1351">
        <v>69</v>
      </c>
      <c r="AB305" s="1351">
        <v>10</v>
      </c>
      <c r="AC305" s="1351">
        <v>0</v>
      </c>
      <c r="AD305" s="1354">
        <v>31</v>
      </c>
      <c r="AE305" s="1355">
        <f t="shared" ref="AE305:AE330" si="485">D305/Z305</f>
      </c>
      <c r="AF305" s="1349">
        <f t="shared" ref="AF305:AF330" si="516">AI305*1000/D305</f>
      </c>
      <c r="AG305" s="1356" t="s">
        <v>846</v>
      </c>
      <c r="AH305" s="1357" t="s">
        <v>862</v>
      </c>
      <c r="AI305" s="1357">
        <v>27</v>
      </c>
    </row>
    <row customHeight="true" ht="18.452380952380953" r="306">
      <c r="A306" s="1342"/>
      <c r="B306" s="1343" t="s">
        <v>844</v>
      </c>
      <c r="C306" s="1343" t="s">
        <v>848</v>
      </c>
      <c r="D306" s="1345">
        <f t="shared" si="288"/>
      </c>
      <c r="E306" s="1345">
        <v>1032.19</v>
      </c>
      <c r="F306" s="1345">
        <v>2348.75</v>
      </c>
      <c r="G306" s="1346">
        <v>4</v>
      </c>
      <c r="H306" s="1346">
        <v>2</v>
      </c>
      <c r="I306" s="1347">
        <v>8121.280000000001</v>
      </c>
      <c r="J306" s="1348">
        <f t="shared" si="11"/>
      </c>
      <c r="K306" s="1358">
        <f t="shared" si="42"/>
      </c>
      <c r="L306" s="1348">
        <f t="shared" si="73"/>
      </c>
      <c r="M306" s="1358">
        <f t="shared" si="104"/>
      </c>
      <c r="N306" s="1349">
        <f t="shared" si="135"/>
      </c>
      <c r="O306" s="1350">
        <f t="shared" si="166"/>
      </c>
      <c r="P306" s="1350">
        <f t="shared" si="197"/>
      </c>
      <c r="Q306" s="1350">
        <f t="shared" si="228"/>
      </c>
      <c r="R306" s="1350">
        <f t="shared" si="390"/>
      </c>
      <c r="S306" s="1351">
        <f t="shared" si="421"/>
      </c>
      <c r="T306" s="1352">
        <v>0.0215</v>
      </c>
      <c r="U306" s="1353">
        <v>34</v>
      </c>
      <c r="V306" s="1349">
        <f t="shared" si="452"/>
      </c>
      <c r="W306" s="1359">
        <v>38990</v>
      </c>
      <c r="X306" s="1359">
        <v>1375</v>
      </c>
      <c r="Y306" s="1359">
        <v>179</v>
      </c>
      <c r="Z306" s="1359">
        <v>1483</v>
      </c>
      <c r="AA306" s="1359">
        <v>98</v>
      </c>
      <c r="AB306" s="1359">
        <v>13</v>
      </c>
      <c r="AC306" s="1359">
        <v>2</v>
      </c>
      <c r="AD306" s="1353">
        <v>45</v>
      </c>
      <c r="AE306" s="1355">
        <f t="shared" si="485"/>
      </c>
      <c r="AF306" s="1349">
        <f t="shared" si="516"/>
      </c>
      <c r="AG306" s="1356" t="s">
        <v>846</v>
      </c>
      <c r="AH306" s="1357" t="s">
        <v>862</v>
      </c>
      <c r="AI306" s="1357">
        <v>35</v>
      </c>
    </row>
    <row customHeight="true" ht="18.452380952380953" r="307">
      <c r="A307" s="1342"/>
      <c r="B307" s="1343" t="s">
        <v>844</v>
      </c>
      <c r="C307" s="1344" t="s">
        <v>849</v>
      </c>
      <c r="D307" s="1345">
        <f t="shared" si="288"/>
      </c>
      <c r="E307" s="1360">
        <v>1500</v>
      </c>
      <c r="F307" s="1360">
        <v>2600</v>
      </c>
      <c r="G307" s="1361">
        <v>1</v>
      </c>
      <c r="H307" s="1361">
        <v>1</v>
      </c>
      <c r="I307" s="1347">
        <v>2548.26</v>
      </c>
      <c r="J307" s="1348">
        <f t="shared" si="11"/>
      </c>
      <c r="K307" s="1348">
        <f t="shared" si="42"/>
      </c>
      <c r="L307" s="1348">
        <f t="shared" si="73"/>
      </c>
      <c r="M307" s="1348">
        <f t="shared" si="104"/>
      </c>
      <c r="N307" s="1362">
        <f t="shared" si="135"/>
      </c>
      <c r="O307" s="1350">
        <f t="shared" si="166"/>
      </c>
      <c r="P307" s="1350">
        <f t="shared" si="197"/>
      </c>
      <c r="Q307" s="1350">
        <f t="shared" si="228"/>
      </c>
      <c r="R307" s="1350">
        <f t="shared" si="390"/>
      </c>
      <c r="S307" s="1351">
        <f t="shared" si="421"/>
      </c>
      <c r="T307" s="1352">
        <v>0.0159</v>
      </c>
      <c r="U307" s="1353">
        <v>39</v>
      </c>
      <c r="V307" s="1349">
        <f t="shared" si="452"/>
      </c>
      <c r="W307" s="1359">
        <v>40786</v>
      </c>
      <c r="X307" s="1359">
        <v>636</v>
      </c>
      <c r="Y307" s="1359">
        <v>147</v>
      </c>
      <c r="Z307" s="1359">
        <v>663</v>
      </c>
      <c r="AA307" s="1359">
        <v>79</v>
      </c>
      <c r="AB307" s="1359">
        <v>10</v>
      </c>
      <c r="AC307" s="1359">
        <v>1</v>
      </c>
      <c r="AD307" s="1353">
        <v>44</v>
      </c>
      <c r="AE307" s="1355">
        <f t="shared" si="485"/>
      </c>
      <c r="AF307" s="1349">
        <f t="shared" si="516"/>
      </c>
      <c r="AG307" s="1356" t="s">
        <v>846</v>
      </c>
      <c r="AH307" s="1357" t="s">
        <v>862</v>
      </c>
      <c r="AI307" s="1357">
        <v>23</v>
      </c>
    </row>
    <row customHeight="true" ht="18.452380952380953" r="308">
      <c r="A308" s="1342"/>
      <c r="B308" s="1343" t="s">
        <v>844</v>
      </c>
      <c r="C308" s="1343" t="s">
        <v>850</v>
      </c>
      <c r="D308" s="1345">
        <f t="shared" si="288"/>
      </c>
      <c r="E308" s="1360">
        <v>1437.04</v>
      </c>
      <c r="F308" s="1360">
        <v>2393.89</v>
      </c>
      <c r="G308" s="1361">
        <v>1</v>
      </c>
      <c r="H308" s="1361">
        <v>1</v>
      </c>
      <c r="I308" s="1347">
        <v>3108.1100000000006</v>
      </c>
      <c r="J308" s="1348">
        <f t="shared" si="11"/>
      </c>
      <c r="K308" s="1348">
        <f t="shared" si="42"/>
      </c>
      <c r="L308" s="1348">
        <f t="shared" si="73"/>
      </c>
      <c r="M308" s="1348">
        <f t="shared" si="104"/>
      </c>
      <c r="N308" s="1362">
        <f t="shared" si="135"/>
      </c>
      <c r="O308" s="1350">
        <f t="shared" si="166"/>
      </c>
      <c r="P308" s="1350">
        <f t="shared" si="197"/>
      </c>
      <c r="Q308" s="1350">
        <f t="shared" si="228"/>
      </c>
      <c r="R308" s="1350">
        <f t="shared" si="390"/>
      </c>
      <c r="S308" s="1351">
        <f t="shared" si="421"/>
      </c>
      <c r="T308" s="1352">
        <v>0.0238</v>
      </c>
      <c r="U308" s="1353">
        <v>45</v>
      </c>
      <c r="V308" s="1349">
        <f t="shared" si="452"/>
      </c>
      <c r="W308" s="1359">
        <v>31383</v>
      </c>
      <c r="X308" s="1359">
        <v>430</v>
      </c>
      <c r="Y308" s="1359">
        <v>152</v>
      </c>
      <c r="Z308" s="1359">
        <v>452</v>
      </c>
      <c r="AA308" s="1359">
        <v>94</v>
      </c>
      <c r="AB308" s="1359">
        <v>14</v>
      </c>
      <c r="AC308" s="1359">
        <v>3</v>
      </c>
      <c r="AD308" s="1353">
        <v>34</v>
      </c>
      <c r="AE308" s="1355">
        <f t="shared" si="485"/>
      </c>
      <c r="AF308" s="1349">
        <f t="shared" si="516"/>
      </c>
      <c r="AG308" s="1356" t="s">
        <v>846</v>
      </c>
      <c r="AH308" s="1357" t="s">
        <v>862</v>
      </c>
      <c r="AI308" s="1357">
        <v>49</v>
      </c>
    </row>
    <row customHeight="true" ht="18.452380952380953" r="309">
      <c r="A309" s="1342"/>
      <c r="B309" s="1367" t="s">
        <v>852</v>
      </c>
      <c r="C309" s="1367"/>
      <c r="D309" s="1368">
        <f>SUM(D305:D308)</f>
      </c>
      <c r="E309" s="1368">
        <f>SUM(E305:E308)</f>
      </c>
      <c r="F309" s="1368">
        <f>SUM(F305:F308)</f>
      </c>
      <c r="G309" s="1368">
        <f>SUM(G305:G308)</f>
      </c>
      <c r="H309" s="1368">
        <f>SUM(H305:H308)</f>
      </c>
      <c r="I309" s="1370">
        <f>SUM(I305:I308)</f>
      </c>
      <c r="J309" s="1370">
        <f t="shared" si="11"/>
      </c>
      <c r="K309" s="1370">
        <f t="shared" si="42"/>
      </c>
      <c r="L309" s="1371">
        <f t="shared" si="73"/>
      </c>
      <c r="M309" s="1370">
        <f t="shared" si="104"/>
      </c>
      <c r="N309" s="1370">
        <f t="shared" si="135"/>
      </c>
      <c r="O309" s="1372">
        <f t="shared" si="166"/>
      </c>
      <c r="P309" s="1372">
        <f t="shared" si="197"/>
      </c>
      <c r="Q309" s="1372">
        <f t="shared" si="228"/>
      </c>
      <c r="R309" s="1372">
        <f t="shared" si="390"/>
      </c>
      <c r="S309" s="1373">
        <f t="shared" si="421"/>
      </c>
      <c r="T309" s="1372">
        <f>AVERAGE(T305:T308)</f>
      </c>
      <c r="U309" s="1374">
        <f>AVERAGE(U305:U308)</f>
      </c>
      <c r="V309" s="1370">
        <f t="shared" si="452"/>
      </c>
      <c r="W309" s="1368">
        <f>SUM(W305:W308)</f>
      </c>
      <c r="X309" s="1368">
        <f>SUM(X305:X308)</f>
      </c>
      <c r="Y309" s="1368">
        <f>SUM(Y305:Y308)</f>
      </c>
      <c r="Z309" s="1368">
        <f>SUM(Z305:Z308)</f>
      </c>
      <c r="AA309" s="1368">
        <f>SUM(AA305:AA308)</f>
      </c>
      <c r="AB309" s="1368">
        <f>SUM(AB305:AB308)</f>
      </c>
      <c r="AC309" s="1368">
        <f>SUM(AC305:AC308)</f>
      </c>
      <c r="AD309" s="1368">
        <f>SUM(AD305:AD308)</f>
      </c>
      <c r="AE309" s="1370">
        <f t="shared" si="485"/>
      </c>
      <c r="AF309" s="1375">
        <f t="shared" si="516"/>
      </c>
      <c r="AG309" s="1376"/>
      <c r="AH309" s="1376"/>
      <c r="AI309" s="1373">
        <f>SUM(AI305:AI308)</f>
      </c>
    </row>
    <row customHeight="true" ht="18.452380952380953" r="310">
      <c r="A310" s="1342"/>
      <c r="B310" s="1343" t="s">
        <v>874</v>
      </c>
      <c r="C310" s="1344" t="s">
        <v>851</v>
      </c>
      <c r="D310" s="1345">
        <f t="shared" ref="D310:D313" si="289">E310+F310</f>
      </c>
      <c r="E310" s="1361">
        <v>979.8</v>
      </c>
      <c r="F310" s="1361">
        <v>2404.51</v>
      </c>
      <c r="G310" s="1361">
        <v>8</v>
      </c>
      <c r="H310" s="1361">
        <v>8</v>
      </c>
      <c r="I310" s="1347">
        <v>16954.889999999996</v>
      </c>
      <c r="J310" s="1348">
        <f t="shared" si="11"/>
      </c>
      <c r="K310" s="1348">
        <f t="shared" si="42"/>
      </c>
      <c r="L310" s="1348">
        <f t="shared" si="73"/>
      </c>
      <c r="M310" s="1348">
        <f t="shared" si="104"/>
      </c>
      <c r="N310" s="1349">
        <f t="shared" si="135"/>
      </c>
      <c r="O310" s="1350">
        <f t="shared" si="166"/>
      </c>
      <c r="P310" s="1350">
        <f t="shared" si="197"/>
      </c>
      <c r="Q310" s="1350">
        <f t="shared" si="228"/>
      </c>
      <c r="R310" s="1350">
        <f t="shared" si="390"/>
      </c>
      <c r="S310" s="1351">
        <f t="shared" si="421"/>
      </c>
      <c r="T310" s="1352">
        <v>0.0241</v>
      </c>
      <c r="U310" s="1353">
        <v>49</v>
      </c>
      <c r="V310" s="1349">
        <f t="shared" si="452"/>
      </c>
      <c r="W310" s="1353">
        <v>26684</v>
      </c>
      <c r="X310" s="1359">
        <v>438</v>
      </c>
      <c r="Y310" s="1359">
        <v>119</v>
      </c>
      <c r="Z310" s="1359">
        <v>441</v>
      </c>
      <c r="AA310" s="1359">
        <v>85</v>
      </c>
      <c r="AB310" s="1359">
        <v>7</v>
      </c>
      <c r="AC310" s="1359">
        <v>2</v>
      </c>
      <c r="AD310" s="1353">
        <v>32</v>
      </c>
      <c r="AE310" s="1355">
        <f t="shared" si="485"/>
      </c>
      <c r="AF310" s="1349">
        <f t="shared" si="516"/>
      </c>
      <c r="AG310" s="1356" t="s">
        <v>846</v>
      </c>
      <c r="AH310" s="1357" t="s">
        <v>862</v>
      </c>
      <c r="AI310" s="1357">
        <v>30</v>
      </c>
    </row>
    <row customHeight="true" ht="18.452380952380953" r="311">
      <c r="A311" s="1342"/>
      <c r="B311" s="1343" t="s">
        <v>874</v>
      </c>
      <c r="C311" s="1343" t="s">
        <v>854</v>
      </c>
      <c r="D311" s="1345">
        <f t="shared" si="289"/>
      </c>
      <c r="E311" s="1361">
        <v>588.12</v>
      </c>
      <c r="F311" s="1361">
        <v>2952.08</v>
      </c>
      <c r="G311" s="1361">
        <v>6</v>
      </c>
      <c r="H311" s="1361">
        <v>5</v>
      </c>
      <c r="I311" s="1347">
        <v>11879.020000000004</v>
      </c>
      <c r="J311" s="1348">
        <f t="shared" si="11"/>
      </c>
      <c r="K311" s="1348">
        <f t="shared" si="42"/>
      </c>
      <c r="L311" s="1348">
        <f t="shared" si="73"/>
      </c>
      <c r="M311" s="1348">
        <f t="shared" si="104"/>
      </c>
      <c r="N311" s="1349">
        <f t="shared" si="135"/>
      </c>
      <c r="O311" s="1350">
        <f t="shared" si="166"/>
      </c>
      <c r="P311" s="1350">
        <f t="shared" si="197"/>
      </c>
      <c r="Q311" s="1350">
        <f t="shared" si="228"/>
      </c>
      <c r="R311" s="1350">
        <f t="shared" si="390"/>
      </c>
      <c r="S311" s="1351">
        <f t="shared" si="421"/>
      </c>
      <c r="T311" s="1352">
        <v>0.0275</v>
      </c>
      <c r="U311" s="1353">
        <v>52</v>
      </c>
      <c r="V311" s="1349">
        <f t="shared" si="452"/>
      </c>
      <c r="W311" s="1353">
        <v>25106</v>
      </c>
      <c r="X311" s="1359">
        <v>301</v>
      </c>
      <c r="Y311" s="1359">
        <v>96</v>
      </c>
      <c r="Z311" s="1359">
        <v>309</v>
      </c>
      <c r="AA311" s="1359">
        <v>66</v>
      </c>
      <c r="AB311" s="1359">
        <v>2</v>
      </c>
      <c r="AC311" s="1359">
        <v>3</v>
      </c>
      <c r="AD311" s="1353">
        <v>27</v>
      </c>
      <c r="AE311" s="1355">
        <f t="shared" si="485"/>
      </c>
      <c r="AF311" s="1349">
        <f t="shared" si="516"/>
      </c>
      <c r="AG311" s="1356" t="s">
        <v>846</v>
      </c>
      <c r="AH311" s="1357" t="s">
        <v>862</v>
      </c>
      <c r="AI311" s="1357">
        <v>27</v>
      </c>
    </row>
    <row customHeight="true" ht="18.452380952380953" r="312">
      <c r="A312" s="1342"/>
      <c r="B312" s="1343" t="s">
        <v>874</v>
      </c>
      <c r="C312" s="1343" t="s">
        <v>855</v>
      </c>
      <c r="D312" s="1345">
        <f t="shared" si="289"/>
      </c>
      <c r="E312" s="1361">
        <v>990.3</v>
      </c>
      <c r="F312" s="1361">
        <v>2563.67</v>
      </c>
      <c r="G312" s="1361">
        <v>6</v>
      </c>
      <c r="H312" s="1361">
        <v>4</v>
      </c>
      <c r="I312" s="1347">
        <v>11086.159999999989</v>
      </c>
      <c r="J312" s="1348">
        <f t="shared" si="11"/>
      </c>
      <c r="K312" s="1348">
        <f t="shared" si="42"/>
      </c>
      <c r="L312" s="1348">
        <f t="shared" si="73"/>
      </c>
      <c r="M312" s="1348">
        <f t="shared" si="104"/>
      </c>
      <c r="N312" s="1349">
        <f t="shared" si="135"/>
      </c>
      <c r="O312" s="1350">
        <f t="shared" si="166"/>
      </c>
      <c r="P312" s="1350">
        <f t="shared" si="197"/>
      </c>
      <c r="Q312" s="1350">
        <f t="shared" si="228"/>
      </c>
      <c r="R312" s="1350">
        <f t="shared" si="390"/>
      </c>
      <c r="S312" s="1351">
        <f t="shared" si="421"/>
      </c>
      <c r="T312" s="1352">
        <v>0.0231</v>
      </c>
      <c r="U312" s="1353">
        <v>54</v>
      </c>
      <c r="V312" s="1349">
        <f t="shared" si="452"/>
      </c>
      <c r="W312" s="1353">
        <v>31062</v>
      </c>
      <c r="X312" s="1359">
        <v>448</v>
      </c>
      <c r="Y312" s="1359">
        <v>130</v>
      </c>
      <c r="Z312" s="1359">
        <v>473</v>
      </c>
      <c r="AA312" s="1359">
        <v>44</v>
      </c>
      <c r="AB312" s="1359">
        <v>10</v>
      </c>
      <c r="AC312" s="1359">
        <v>1</v>
      </c>
      <c r="AD312" s="1353">
        <v>27</v>
      </c>
      <c r="AE312" s="1355">
        <f t="shared" si="485"/>
      </c>
      <c r="AF312" s="1349">
        <f t="shared" si="516"/>
      </c>
      <c r="AG312" s="1356" t="s">
        <v>846</v>
      </c>
      <c r="AH312" s="1357" t="s">
        <v>862</v>
      </c>
      <c r="AI312" s="1357">
        <v>18</v>
      </c>
    </row>
    <row customHeight="true" ht="18.452380952380953" r="313">
      <c r="A313" s="1342"/>
      <c r="B313" s="1343" t="s">
        <v>874</v>
      </c>
      <c r="C313" s="1343" t="s">
        <v>856</v>
      </c>
      <c r="D313" s="1345">
        <f t="shared" si="289"/>
      </c>
      <c r="E313" s="1361">
        <v>1061.22</v>
      </c>
      <c r="F313" s="1361">
        <v>2927.82</v>
      </c>
      <c r="G313" s="1361">
        <v>6</v>
      </c>
      <c r="H313" s="1361">
        <v>4</v>
      </c>
      <c r="I313" s="1347">
        <v>14356.5</v>
      </c>
      <c r="J313" s="1348">
        <f t="shared" si="11"/>
      </c>
      <c r="K313" s="1348">
        <f t="shared" si="42"/>
      </c>
      <c r="L313" s="1348">
        <f t="shared" si="73"/>
      </c>
      <c r="M313" s="1348">
        <f t="shared" si="104"/>
      </c>
      <c r="N313" s="1349">
        <f t="shared" si="135"/>
      </c>
      <c r="O313" s="1350">
        <f t="shared" si="166"/>
      </c>
      <c r="P313" s="1350">
        <f t="shared" si="197"/>
      </c>
      <c r="Q313" s="1350">
        <f t="shared" si="228"/>
      </c>
      <c r="R313" s="1350">
        <f t="shared" si="390"/>
      </c>
      <c r="S313" s="1351">
        <f t="shared" si="421"/>
      </c>
      <c r="T313" s="1352">
        <v>0.0297</v>
      </c>
      <c r="U313" s="1353">
        <v>57</v>
      </c>
      <c r="V313" s="1349">
        <f t="shared" si="452"/>
      </c>
      <c r="W313" s="1353">
        <v>35641</v>
      </c>
      <c r="X313" s="1359">
        <v>606</v>
      </c>
      <c r="Y313" s="1359">
        <v>179</v>
      </c>
      <c r="Z313" s="1359">
        <v>629</v>
      </c>
      <c r="AA313" s="1359">
        <v>56</v>
      </c>
      <c r="AB313" s="1359">
        <v>10</v>
      </c>
      <c r="AC313" s="1359">
        <v>4</v>
      </c>
      <c r="AD313" s="1353">
        <v>34</v>
      </c>
      <c r="AE313" s="1355">
        <f t="shared" si="485"/>
      </c>
      <c r="AF313" s="1349">
        <f t="shared" si="516"/>
      </c>
      <c r="AG313" s="1356" t="s">
        <v>846</v>
      </c>
      <c r="AH313" s="1357" t="s">
        <v>862</v>
      </c>
      <c r="AI313" s="1357">
        <v>32</v>
      </c>
    </row>
    <row customHeight="true" ht="18.452380952380953" r="314">
      <c r="A314" s="1342"/>
      <c r="B314" s="1367" t="s">
        <v>852</v>
      </c>
      <c r="C314" s="1367"/>
      <c r="D314" s="1368">
        <f>SUM(D310:D313)</f>
      </c>
      <c r="E314" s="1368">
        <f>SUM(E310:E313)</f>
      </c>
      <c r="F314" s="1368">
        <f>SUM(F310:F313)</f>
      </c>
      <c r="G314" s="1368">
        <f>SUM(G310:G313)</f>
      </c>
      <c r="H314" s="1368">
        <f>SUM(H310:H313)</f>
      </c>
      <c r="I314" s="1368">
        <f>SUM(I310:I313)</f>
      </c>
      <c r="J314" s="1370">
        <f t="shared" si="11"/>
      </c>
      <c r="K314" s="1370">
        <f t="shared" si="42"/>
      </c>
      <c r="L314" s="1371">
        <f t="shared" si="73"/>
      </c>
      <c r="M314" s="1370">
        <f t="shared" si="104"/>
      </c>
      <c r="N314" s="1370">
        <f t="shared" si="135"/>
      </c>
      <c r="O314" s="1372">
        <f t="shared" si="166"/>
      </c>
      <c r="P314" s="1372">
        <f t="shared" si="197"/>
      </c>
      <c r="Q314" s="1372">
        <f t="shared" si="228"/>
      </c>
      <c r="R314" s="1372">
        <f t="shared" si="390"/>
      </c>
      <c r="S314" s="1373">
        <f t="shared" si="421"/>
      </c>
      <c r="T314" s="1372">
        <f>AVERAGE(T310:T313)</f>
      </c>
      <c r="U314" s="1374">
        <f>AVERAGE(U310:U313)</f>
      </c>
      <c r="V314" s="1378">
        <f t="shared" si="452"/>
      </c>
      <c r="W314" s="1368">
        <f>SUM(W310:W313)</f>
      </c>
      <c r="X314" s="1368">
        <f>SUM(X310:X313)</f>
      </c>
      <c r="Y314" s="1368">
        <f>SUM(Y310:Y313)</f>
      </c>
      <c r="Z314" s="1368">
        <f>SUM(Z310:Z313)</f>
      </c>
      <c r="AA314" s="1368">
        <f>SUM(AA310:AA313)</f>
      </c>
      <c r="AB314" s="1368">
        <f>SUM(AB310:AB313)</f>
      </c>
      <c r="AC314" s="1368">
        <f>SUM(AC310:AC313)</f>
      </c>
      <c r="AD314" s="1368">
        <f>SUM(AD310:AD313)</f>
      </c>
      <c r="AE314" s="1370">
        <f t="shared" si="485"/>
      </c>
      <c r="AF314" s="1375">
        <f t="shared" si="516"/>
      </c>
      <c r="AG314" s="1376"/>
      <c r="AH314" s="1376"/>
      <c r="AI314" s="1373">
        <f>SUM(AI310:AI313)</f>
      </c>
    </row>
    <row customHeight="true" ht="18.452380952380953" r="315">
      <c r="A315" s="1342"/>
      <c r="B315" s="1343" t="s">
        <v>865</v>
      </c>
      <c r="C315" s="1343" t="s">
        <v>857</v>
      </c>
      <c r="D315" s="1345">
        <f t="shared" ref="D315:D318" si="290">E315+F315</f>
      </c>
      <c r="E315" s="1361">
        <v>607.86</v>
      </c>
      <c r="F315" s="1361">
        <v>2531.14</v>
      </c>
      <c r="G315" s="1361">
        <v>9</v>
      </c>
      <c r="H315" s="1361">
        <v>9</v>
      </c>
      <c r="I315" s="1348">
        <v>17236.680000000008</v>
      </c>
      <c r="J315" s="1348">
        <f t="shared" si="11"/>
      </c>
      <c r="K315" s="1348">
        <f t="shared" si="42"/>
      </c>
      <c r="L315" s="1348">
        <f t="shared" si="73"/>
      </c>
      <c r="M315" s="1348">
        <f t="shared" si="104"/>
      </c>
      <c r="N315" s="1349">
        <f t="shared" si="135"/>
      </c>
      <c r="O315" s="1350">
        <f t="shared" si="166"/>
      </c>
      <c r="P315" s="1350">
        <f t="shared" si="197"/>
      </c>
      <c r="Q315" s="1350">
        <f t="shared" si="228"/>
      </c>
      <c r="R315" s="1350">
        <f t="shared" si="390"/>
      </c>
      <c r="S315" s="1351">
        <f t="shared" si="421"/>
      </c>
      <c r="T315" s="1352">
        <v>0.0445</v>
      </c>
      <c r="U315" s="1353">
        <v>59</v>
      </c>
      <c r="V315" s="1349">
        <f t="shared" si="452"/>
      </c>
      <c r="W315" s="1353">
        <v>27699</v>
      </c>
      <c r="X315" s="1353">
        <v>386</v>
      </c>
      <c r="Y315" s="1353">
        <v>133</v>
      </c>
      <c r="Z315" s="1353">
        <v>404</v>
      </c>
      <c r="AA315" s="1353">
        <v>75</v>
      </c>
      <c r="AB315" s="1353">
        <v>9</v>
      </c>
      <c r="AC315" s="1353">
        <v>0</v>
      </c>
      <c r="AD315" s="1353">
        <v>36</v>
      </c>
      <c r="AE315" s="1355">
        <f t="shared" si="485"/>
      </c>
      <c r="AF315" s="1349">
        <f t="shared" si="516"/>
      </c>
      <c r="AG315" s="1356" t="s">
        <v>846</v>
      </c>
      <c r="AH315" s="1357" t="s">
        <v>862</v>
      </c>
      <c r="AI315" s="1357">
        <v>22</v>
      </c>
    </row>
    <row customHeight="true" ht="18.452380952380953" r="316">
      <c r="A316" s="1342"/>
      <c r="B316" s="1343" t="s">
        <v>865</v>
      </c>
      <c r="C316" s="1343" t="s">
        <v>858</v>
      </c>
      <c r="D316" s="1345">
        <f t="shared" si="290"/>
      </c>
      <c r="E316" s="1361">
        <v>1039.35</v>
      </c>
      <c r="F316" s="1361">
        <v>3023.41</v>
      </c>
      <c r="G316" s="1361">
        <v>5</v>
      </c>
      <c r="H316" s="1361">
        <v>5</v>
      </c>
      <c r="I316" s="1348">
        <v>9195.619999999995</v>
      </c>
      <c r="J316" s="1348">
        <f t="shared" si="11"/>
      </c>
      <c r="K316" s="1348">
        <f t="shared" si="42"/>
      </c>
      <c r="L316" s="1348">
        <f t="shared" si="73"/>
      </c>
      <c r="M316" s="1348">
        <f t="shared" si="104"/>
      </c>
      <c r="N316" s="1349">
        <f t="shared" si="135"/>
      </c>
      <c r="O316" s="1350">
        <f t="shared" si="166"/>
      </c>
      <c r="P316" s="1350">
        <f t="shared" si="197"/>
      </c>
      <c r="Q316" s="1350">
        <f t="shared" si="228"/>
      </c>
      <c r="R316" s="1350">
        <f t="shared" si="390"/>
      </c>
      <c r="S316" s="1351">
        <f t="shared" si="421"/>
      </c>
      <c r="T316" s="1352">
        <v>0.0274</v>
      </c>
      <c r="U316" s="1353">
        <v>62</v>
      </c>
      <c r="V316" s="1349">
        <f t="shared" si="452"/>
      </c>
      <c r="W316" s="1353">
        <v>43663</v>
      </c>
      <c r="X316" s="1353">
        <v>600</v>
      </c>
      <c r="Y316" s="1353">
        <v>204</v>
      </c>
      <c r="Z316" s="1353">
        <v>628</v>
      </c>
      <c r="AA316" s="1353">
        <v>120</v>
      </c>
      <c r="AB316" s="1353">
        <v>14</v>
      </c>
      <c r="AC316" s="1353">
        <v>1</v>
      </c>
      <c r="AD316" s="1353">
        <v>56</v>
      </c>
      <c r="AE316" s="1355">
        <f t="shared" si="485"/>
      </c>
      <c r="AF316" s="1349">
        <f t="shared" si="516"/>
      </c>
      <c r="AG316" s="1356" t="s">
        <v>846</v>
      </c>
      <c r="AH316" s="1357" t="s">
        <v>862</v>
      </c>
      <c r="AI316" s="1357">
        <v>34</v>
      </c>
    </row>
    <row customHeight="true" ht="18.452380952380953" r="317">
      <c r="A317" s="1342"/>
      <c r="B317" s="1343" t="s">
        <v>865</v>
      </c>
      <c r="C317" s="1343" t="s">
        <v>860</v>
      </c>
      <c r="D317" s="1345">
        <f t="shared" si="290"/>
      </c>
      <c r="E317" s="1361">
        <v>1517.09</v>
      </c>
      <c r="F317" s="1361">
        <v>2523.54</v>
      </c>
      <c r="G317" s="1361">
        <v>6</v>
      </c>
      <c r="H317" s="1361">
        <v>6</v>
      </c>
      <c r="I317" s="1348">
        <v>11408.550000000003</v>
      </c>
      <c r="J317" s="1348">
        <f t="shared" si="11"/>
      </c>
      <c r="K317" s="1348">
        <f t="shared" si="42"/>
      </c>
      <c r="L317" s="1348">
        <f t="shared" si="73"/>
      </c>
      <c r="M317" s="1348">
        <f t="shared" si="104"/>
      </c>
      <c r="N317" s="1349">
        <f t="shared" si="135"/>
      </c>
      <c r="O317" s="1350">
        <f t="shared" si="166"/>
      </c>
      <c r="P317" s="1350">
        <f t="shared" si="197"/>
      </c>
      <c r="Q317" s="1350">
        <f t="shared" si="228"/>
      </c>
      <c r="R317" s="1350">
        <f t="shared" si="390"/>
      </c>
      <c r="S317" s="1351">
        <f t="shared" si="421"/>
      </c>
      <c r="T317" s="1352">
        <v>0.0166</v>
      </c>
      <c r="U317" s="1353">
        <v>62</v>
      </c>
      <c r="V317" s="1349">
        <f t="shared" si="452"/>
      </c>
      <c r="W317" s="1353">
        <v>41342</v>
      </c>
      <c r="X317" s="1353">
        <v>548</v>
      </c>
      <c r="Y317" s="1353">
        <v>155</v>
      </c>
      <c r="Z317" s="1353">
        <v>598</v>
      </c>
      <c r="AA317" s="1353">
        <v>75</v>
      </c>
      <c r="AB317" s="1353">
        <v>5</v>
      </c>
      <c r="AC317" s="1353">
        <v>0</v>
      </c>
      <c r="AD317" s="1353">
        <v>28</v>
      </c>
      <c r="AE317" s="1355">
        <f t="shared" si="485"/>
      </c>
      <c r="AF317" s="1349">
        <f t="shared" si="516"/>
      </c>
      <c r="AG317" s="1357" t="s">
        <v>861</v>
      </c>
      <c r="AH317" s="1357" t="s">
        <v>847</v>
      </c>
      <c r="AI317" s="1357">
        <v>36</v>
      </c>
    </row>
    <row customHeight="true" ht="18.452380952380953" r="318">
      <c r="A318" s="1342"/>
      <c r="B318" s="1343" t="s">
        <v>865</v>
      </c>
      <c r="C318" s="1343" t="s">
        <v>863</v>
      </c>
      <c r="D318" s="1345">
        <f t="shared" si="290"/>
      </c>
      <c r="E318" s="1361">
        <v>1288.9</v>
      </c>
      <c r="F318" s="1361">
        <v>3012.7</v>
      </c>
      <c r="G318" s="1361">
        <v>10</v>
      </c>
      <c r="H318" s="1361">
        <v>9</v>
      </c>
      <c r="I318" s="1348">
        <v>19702.64</v>
      </c>
      <c r="J318" s="1348">
        <f t="shared" si="11"/>
      </c>
      <c r="K318" s="1348">
        <f t="shared" si="42"/>
      </c>
      <c r="L318" s="1348">
        <f t="shared" si="73"/>
      </c>
      <c r="M318" s="1348">
        <f t="shared" si="104"/>
      </c>
      <c r="N318" s="1349">
        <f t="shared" si="135"/>
      </c>
      <c r="O318" s="1350">
        <f t="shared" si="166"/>
      </c>
      <c r="P318" s="1350">
        <f t="shared" si="197"/>
      </c>
      <c r="Q318" s="1350">
        <f t="shared" si="228"/>
      </c>
      <c r="R318" s="1350">
        <f t="shared" si="390"/>
      </c>
      <c r="S318" s="1351">
        <f t="shared" si="421"/>
      </c>
      <c r="T318" s="1352">
        <v>0.0195</v>
      </c>
      <c r="U318" s="1353">
        <v>63</v>
      </c>
      <c r="V318" s="1349">
        <f t="shared" si="452"/>
      </c>
      <c r="W318" s="1353">
        <v>49827</v>
      </c>
      <c r="X318" s="1353">
        <v>635</v>
      </c>
      <c r="Y318" s="1353">
        <v>179</v>
      </c>
      <c r="Z318" s="1353">
        <v>653</v>
      </c>
      <c r="AA318" s="1353">
        <v>132</v>
      </c>
      <c r="AB318" s="1353">
        <v>14</v>
      </c>
      <c r="AC318" s="1353">
        <v>0</v>
      </c>
      <c r="AD318" s="1353">
        <v>31</v>
      </c>
      <c r="AE318" s="1355">
        <f t="shared" si="485"/>
      </c>
      <c r="AF318" s="1349">
        <f t="shared" si="516"/>
      </c>
      <c r="AG318" s="1357" t="s">
        <v>861</v>
      </c>
      <c r="AH318" s="1357" t="s">
        <v>847</v>
      </c>
      <c r="AI318" s="1357">
        <v>49</v>
      </c>
    </row>
    <row customHeight="true" ht="18.452380952380953" r="319">
      <c r="A319" s="1342"/>
      <c r="B319" s="1367" t="s">
        <v>852</v>
      </c>
      <c r="C319" s="1367"/>
      <c r="D319" s="1368">
        <f>SUM(D315:D318)</f>
      </c>
      <c r="E319" s="1368">
        <f>SUM(E315:E318)</f>
      </c>
      <c r="F319" s="1368">
        <f>SUM(F315:F318)</f>
      </c>
      <c r="G319" s="1368">
        <f>SUM(G315:G318)</f>
      </c>
      <c r="H319" s="1368">
        <f>SUM(H315:H318)</f>
      </c>
      <c r="I319" s="1368">
        <f>SUM(I315:I318)</f>
      </c>
      <c r="J319" s="1370">
        <f t="shared" si="11"/>
      </c>
      <c r="K319" s="1370">
        <f t="shared" si="42"/>
      </c>
      <c r="L319" s="1371">
        <f t="shared" si="73"/>
      </c>
      <c r="M319" s="1370">
        <f t="shared" si="104"/>
      </c>
      <c r="N319" s="1370">
        <f t="shared" si="135"/>
      </c>
      <c r="O319" s="1372">
        <f t="shared" si="166"/>
      </c>
      <c r="P319" s="1372">
        <f t="shared" si="197"/>
      </c>
      <c r="Q319" s="1372">
        <f t="shared" si="228"/>
      </c>
      <c r="R319" s="1372">
        <f t="shared" si="390"/>
      </c>
      <c r="S319" s="1373">
        <f t="shared" si="421"/>
      </c>
      <c r="T319" s="1372">
        <f>AVERAGE(T315:T318)</f>
      </c>
      <c r="U319" s="1374">
        <f>AVERAGE(U315:U318)</f>
      </c>
      <c r="V319" s="1378">
        <f t="shared" si="452"/>
      </c>
      <c r="W319" s="1368">
        <f>SUM(W315:W318)</f>
      </c>
      <c r="X319" s="1368">
        <f>SUM(X315:X318)</f>
      </c>
      <c r="Y319" s="1368">
        <f>SUM(Y315:Y318)</f>
      </c>
      <c r="Z319" s="1368">
        <f>SUM(Z315:Z318)</f>
      </c>
      <c r="AA319" s="1368">
        <f>SUM(AA315:AA318)</f>
      </c>
      <c r="AB319" s="1368">
        <f>SUM(AB315:AB318)</f>
      </c>
      <c r="AC319" s="1368">
        <f>SUM(AC315:AC318)</f>
      </c>
      <c r="AD319" s="1368">
        <f>SUM(AD315:AD318)</f>
      </c>
      <c r="AE319" s="1370">
        <f t="shared" si="485"/>
      </c>
      <c r="AF319" s="1375">
        <f t="shared" si="516"/>
      </c>
      <c r="AG319" s="1376"/>
      <c r="AH319" s="1376"/>
      <c r="AI319" s="1368">
        <f>SUM(AI315:AI318)</f>
      </c>
    </row>
    <row customHeight="true" ht="18.452380952380953" r="320">
      <c r="A320" s="1342"/>
      <c r="B320" s="1343" t="s">
        <v>853</v>
      </c>
      <c r="C320" s="1343" t="s">
        <v>864</v>
      </c>
      <c r="D320" s="1345">
        <f t="shared" ref="D320:D323" si="291">E320+F320</f>
      </c>
      <c r="E320" s="1360">
        <v>1332.31</v>
      </c>
      <c r="F320" s="1360">
        <v>3165.59</v>
      </c>
      <c r="G320" s="1379">
        <v>6</v>
      </c>
      <c r="H320" s="1379">
        <v>6</v>
      </c>
      <c r="I320" s="1348">
        <v>12065.36</v>
      </c>
      <c r="J320" s="1348">
        <f t="shared" si="11"/>
      </c>
      <c r="K320" s="1348">
        <f t="shared" si="42"/>
      </c>
      <c r="L320" s="1348">
        <f t="shared" si="73"/>
      </c>
      <c r="M320" s="1348">
        <f t="shared" si="104"/>
      </c>
      <c r="N320" s="1349">
        <f t="shared" si="135"/>
      </c>
      <c r="O320" s="1350">
        <f t="shared" si="166"/>
      </c>
      <c r="P320" s="1350">
        <f t="shared" si="197"/>
      </c>
      <c r="Q320" s="1350">
        <f t="shared" si="228"/>
      </c>
      <c r="R320" s="1350">
        <f t="shared" si="390"/>
      </c>
      <c r="S320" s="1351">
        <f t="shared" si="421"/>
      </c>
      <c r="T320" s="1352">
        <v>0.0196</v>
      </c>
      <c r="U320" s="1353">
        <v>63</v>
      </c>
      <c r="V320" s="1349">
        <f t="shared" si="452"/>
      </c>
      <c r="W320" s="1353">
        <v>54448</v>
      </c>
      <c r="X320" s="1353">
        <v>670</v>
      </c>
      <c r="Y320" s="1353">
        <v>183</v>
      </c>
      <c r="Z320" s="1353">
        <v>705</v>
      </c>
      <c r="AA320" s="1353">
        <v>72</v>
      </c>
      <c r="AB320" s="1353">
        <v>6</v>
      </c>
      <c r="AC320" s="1353">
        <v>2</v>
      </c>
      <c r="AD320" s="1353">
        <v>46</v>
      </c>
      <c r="AE320" s="1355">
        <f t="shared" si="485"/>
      </c>
      <c r="AF320" s="1349">
        <f t="shared" si="516"/>
      </c>
      <c r="AG320" s="1357" t="s">
        <v>861</v>
      </c>
      <c r="AH320" s="1357" t="s">
        <v>847</v>
      </c>
      <c r="AI320" s="1357">
        <v>23</v>
      </c>
    </row>
    <row customHeight="true" ht="18.452380952380953" r="321">
      <c r="A321" s="1342"/>
      <c r="B321" s="1343" t="s">
        <v>853</v>
      </c>
      <c r="C321" s="1343" t="s">
        <v>866</v>
      </c>
      <c r="D321" s="1345">
        <f t="shared" si="291"/>
      </c>
      <c r="E321" s="1360">
        <v>1052.08</v>
      </c>
      <c r="F321" s="1360">
        <v>3185.57</v>
      </c>
      <c r="G321" s="1379">
        <v>8</v>
      </c>
      <c r="H321" s="1379">
        <v>7</v>
      </c>
      <c r="I321" s="1348">
        <v>18357.160000000003</v>
      </c>
      <c r="J321" s="1348">
        <f t="shared" si="11"/>
      </c>
      <c r="K321" s="1348">
        <f t="shared" si="42"/>
      </c>
      <c r="L321" s="1348">
        <f t="shared" si="73"/>
      </c>
      <c r="M321" s="1348">
        <f t="shared" si="104"/>
      </c>
      <c r="N321" s="1349">
        <f t="shared" si="135"/>
      </c>
      <c r="O321" s="1350">
        <f t="shared" si="166"/>
      </c>
      <c r="P321" s="1350">
        <f t="shared" si="197"/>
      </c>
      <c r="Q321" s="1350">
        <f t="shared" si="228"/>
      </c>
      <c r="R321" s="1350">
        <f t="shared" si="390"/>
      </c>
      <c r="S321" s="1351">
        <f t="shared" si="421"/>
      </c>
      <c r="T321" s="1352">
        <v>0.0242</v>
      </c>
      <c r="U321" s="1353">
        <v>64</v>
      </c>
      <c r="V321" s="1349">
        <f t="shared" si="452"/>
      </c>
      <c r="W321" s="1353">
        <v>52854</v>
      </c>
      <c r="X321" s="1353">
        <v>601</v>
      </c>
      <c r="Y321" s="1353">
        <v>212</v>
      </c>
      <c r="Z321" s="1353">
        <v>624</v>
      </c>
      <c r="AA321" s="1353">
        <v>124</v>
      </c>
      <c r="AB321" s="1353">
        <v>6</v>
      </c>
      <c r="AC321" s="1353">
        <v>3</v>
      </c>
      <c r="AD321" s="1353">
        <v>44</v>
      </c>
      <c r="AE321" s="1355">
        <f t="shared" si="485"/>
      </c>
      <c r="AF321" s="1349">
        <f t="shared" si="516"/>
      </c>
      <c r="AG321" s="1357" t="s">
        <v>861</v>
      </c>
      <c r="AH321" s="1357" t="s">
        <v>847</v>
      </c>
      <c r="AI321" s="1357">
        <v>40</v>
      </c>
    </row>
    <row customHeight="true" ht="18.452380952380953" r="322">
      <c r="A322" s="1342"/>
      <c r="B322" s="1343" t="s">
        <v>853</v>
      </c>
      <c r="C322" s="1343" t="s">
        <v>867</v>
      </c>
      <c r="D322" s="1345">
        <f t="shared" si="291"/>
      </c>
      <c r="E322" s="1360">
        <v>1326.64</v>
      </c>
      <c r="F322" s="1360">
        <v>3253.52</v>
      </c>
      <c r="G322" s="1379">
        <v>14</v>
      </c>
      <c r="H322" s="1379">
        <v>13</v>
      </c>
      <c r="I322" s="1348">
        <v>29039.830000000016</v>
      </c>
      <c r="J322" s="1348">
        <f t="shared" si="11"/>
      </c>
      <c r="K322" s="1348">
        <f t="shared" si="42"/>
      </c>
      <c r="L322" s="1348">
        <f t="shared" si="73"/>
      </c>
      <c r="M322" s="1348">
        <f t="shared" si="104"/>
      </c>
      <c r="N322" s="1349">
        <f t="shared" si="135"/>
      </c>
      <c r="O322" s="1350">
        <f t="shared" si="166"/>
      </c>
      <c r="P322" s="1350">
        <f t="shared" si="197"/>
      </c>
      <c r="Q322" s="1350">
        <f t="shared" si="228"/>
      </c>
      <c r="R322" s="1350">
        <f t="shared" si="390"/>
      </c>
      <c r="S322" s="1351">
        <f t="shared" si="421"/>
      </c>
      <c r="T322" s="1352">
        <v>0.0213</v>
      </c>
      <c r="U322" s="1353">
        <v>67</v>
      </c>
      <c r="V322" s="1349">
        <f t="shared" si="452"/>
      </c>
      <c r="W322" s="1353">
        <v>52830</v>
      </c>
      <c r="X322" s="1353">
        <v>664</v>
      </c>
      <c r="Y322" s="1353">
        <v>223</v>
      </c>
      <c r="Z322" s="1353">
        <v>676</v>
      </c>
      <c r="AA322" s="1353">
        <v>136</v>
      </c>
      <c r="AB322" s="1353">
        <v>11</v>
      </c>
      <c r="AC322" s="1353">
        <v>3</v>
      </c>
      <c r="AD322" s="1353">
        <v>53</v>
      </c>
      <c r="AE322" s="1355">
        <f t="shared" si="485"/>
      </c>
      <c r="AF322" s="1349">
        <f t="shared" si="516"/>
      </c>
      <c r="AG322" s="1357" t="s">
        <v>861</v>
      </c>
      <c r="AH322" s="1357" t="s">
        <v>847</v>
      </c>
      <c r="AI322" s="1357">
        <v>50</v>
      </c>
    </row>
    <row customHeight="true" ht="18.452380952380953" r="323">
      <c r="A323" s="1342"/>
      <c r="B323" s="1343" t="s">
        <v>853</v>
      </c>
      <c r="C323" s="1344" t="s">
        <v>868</v>
      </c>
      <c r="D323" s="1345">
        <f t="shared" si="291"/>
      </c>
      <c r="E323" s="1360">
        <v>1827.03</v>
      </c>
      <c r="F323" s="1360">
        <v>3309.79</v>
      </c>
      <c r="G323" s="1361">
        <v>8</v>
      </c>
      <c r="H323" s="1361">
        <v>7</v>
      </c>
      <c r="I323" s="1388">
        <v>16703.910000000033</v>
      </c>
      <c r="J323" s="1348">
        <f t="shared" si="11"/>
      </c>
      <c r="K323" s="1348">
        <f t="shared" si="42"/>
      </c>
      <c r="L323" s="1348">
        <f t="shared" si="73"/>
      </c>
      <c r="M323" s="1348">
        <f t="shared" si="104"/>
      </c>
      <c r="N323" s="1349">
        <f t="shared" si="135"/>
      </c>
      <c r="O323" s="1350">
        <f t="shared" si="166"/>
      </c>
      <c r="P323" s="1350">
        <f t="shared" si="197"/>
      </c>
      <c r="Q323" s="1350">
        <f t="shared" si="228"/>
      </c>
      <c r="R323" s="1350">
        <f t="shared" si="390"/>
      </c>
      <c r="S323" s="1351">
        <f t="shared" si="421"/>
      </c>
      <c r="T323" s="1352">
        <v>0.0189</v>
      </c>
      <c r="U323" s="1353">
        <v>69</v>
      </c>
      <c r="V323" s="1349">
        <f t="shared" si="452"/>
      </c>
      <c r="W323" s="1353">
        <v>58827</v>
      </c>
      <c r="X323" s="1353">
        <v>798</v>
      </c>
      <c r="Y323" s="1353">
        <v>226</v>
      </c>
      <c r="Z323" s="1353">
        <v>792</v>
      </c>
      <c r="AA323" s="1353">
        <v>160</v>
      </c>
      <c r="AB323" s="1353">
        <v>7</v>
      </c>
      <c r="AC323" s="1353">
        <v>2</v>
      </c>
      <c r="AD323" s="1353">
        <v>55</v>
      </c>
      <c r="AE323" s="1355">
        <f t="shared" si="485"/>
      </c>
      <c r="AF323" s="1349">
        <f t="shared" si="516"/>
      </c>
      <c r="AG323" s="1357" t="s">
        <v>861</v>
      </c>
      <c r="AH323" s="1357" t="s">
        <v>847</v>
      </c>
      <c r="AI323" s="1357">
        <v>45</v>
      </c>
    </row>
    <row customHeight="true" ht="18.452380952380953" r="324">
      <c r="A324" s="1342"/>
      <c r="B324" s="1367" t="s">
        <v>852</v>
      </c>
      <c r="C324" s="1367"/>
      <c r="D324" s="1368">
        <f>SUM(D320:D323)</f>
      </c>
      <c r="E324" s="1368">
        <f>SUM(E320:E323)</f>
      </c>
      <c r="F324" s="1368">
        <f>SUM(F320:F323)</f>
      </c>
      <c r="G324" s="1368">
        <f>SUM(G320:G323)</f>
      </c>
      <c r="H324" s="1368">
        <f>SUM(H320:H323)</f>
      </c>
      <c r="I324" s="1368">
        <f>SUM(I320:I323)</f>
      </c>
      <c r="J324" s="1370">
        <f t="shared" si="11"/>
      </c>
      <c r="K324" s="1370">
        <f t="shared" si="42"/>
      </c>
      <c r="L324" s="1371">
        <f t="shared" si="73"/>
      </c>
      <c r="M324" s="1370">
        <f t="shared" si="104"/>
      </c>
      <c r="N324" s="1370">
        <f t="shared" si="135"/>
      </c>
      <c r="O324" s="1372">
        <f t="shared" si="166"/>
      </c>
      <c r="P324" s="1372">
        <f t="shared" si="197"/>
      </c>
      <c r="Q324" s="1372">
        <f t="shared" si="228"/>
      </c>
      <c r="R324" s="1372">
        <f t="shared" si="390"/>
      </c>
      <c r="S324" s="1373">
        <f t="shared" si="421"/>
      </c>
      <c r="T324" s="1372">
        <f>AVERAGE(T320:T323)</f>
      </c>
      <c r="U324" s="1374">
        <f>AVERAGE(U320:U323)</f>
      </c>
      <c r="V324" s="1378">
        <f t="shared" si="452"/>
      </c>
      <c r="W324" s="1368">
        <f>SUM(W320:W323)</f>
      </c>
      <c r="X324" s="1368">
        <f>SUM(X320:X323)</f>
      </c>
      <c r="Y324" s="1368">
        <f>SUM(Y320:Y323)</f>
      </c>
      <c r="Z324" s="1368">
        <f>SUM(Z320:Z323)</f>
      </c>
      <c r="AA324" s="1368">
        <f>SUM(AA320:AA323)</f>
      </c>
      <c r="AB324" s="1368">
        <f>SUM(AB320:AB323)</f>
      </c>
      <c r="AC324" s="1368">
        <f>SUM(AC320:AC323)</f>
      </c>
      <c r="AD324" s="1368">
        <f>SUM(AD320:AD323)</f>
      </c>
      <c r="AE324" s="1370">
        <f t="shared" si="485"/>
      </c>
      <c r="AF324" s="1375">
        <f t="shared" si="516"/>
      </c>
      <c r="AG324" s="1376"/>
      <c r="AH324" s="1376"/>
      <c r="AI324" s="1368">
        <f>SUM(AI320:AI323)</f>
      </c>
    </row>
    <row customHeight="true" ht="18.452380952380953" r="325">
      <c r="A325" s="1342"/>
      <c r="B325" s="1343" t="s">
        <v>859</v>
      </c>
      <c r="C325" s="1343" t="s">
        <v>869</v>
      </c>
      <c r="D325" s="1345">
        <f t="shared" ref="D325:D328" si="292">E325+F325</f>
      </c>
      <c r="E325" s="1360">
        <v>1278.52</v>
      </c>
      <c r="F325" s="1360">
        <v>3152.84</v>
      </c>
      <c r="G325" s="1379">
        <v>2</v>
      </c>
      <c r="H325" s="1379">
        <v>2</v>
      </c>
      <c r="I325" s="1388">
        <v>2998.7099999999627</v>
      </c>
      <c r="J325" s="1348">
        <f t="shared" si="11"/>
      </c>
      <c r="K325" s="1348">
        <f t="shared" si="42"/>
      </c>
      <c r="L325" s="1348">
        <f t="shared" si="73"/>
      </c>
      <c r="M325" s="1348">
        <f t="shared" si="104"/>
      </c>
      <c r="N325" s="1349">
        <f t="shared" si="135"/>
      </c>
      <c r="O325" s="1350">
        <f t="shared" si="166"/>
      </c>
      <c r="P325" s="1350">
        <f t="shared" si="197"/>
      </c>
      <c r="Q325" s="1350">
        <f t="shared" si="228"/>
      </c>
      <c r="R325" s="1350">
        <f t="shared" si="390"/>
      </c>
      <c r="S325" s="1351">
        <f t="shared" si="421"/>
      </c>
      <c r="T325" s="1352">
        <v>0.0152</v>
      </c>
      <c r="U325" s="1353">
        <v>70</v>
      </c>
      <c r="V325" s="1349">
        <f t="shared" si="452"/>
      </c>
      <c r="W325" s="1353">
        <v>60090</v>
      </c>
      <c r="X325" s="1353">
        <v>549</v>
      </c>
      <c r="Y325" s="1353">
        <v>182</v>
      </c>
      <c r="Z325" s="1353">
        <v>577</v>
      </c>
      <c r="AA325" s="1353">
        <v>109</v>
      </c>
      <c r="AB325" s="1353">
        <v>8</v>
      </c>
      <c r="AC325" s="1353">
        <v>4</v>
      </c>
      <c r="AD325" s="1353">
        <v>76</v>
      </c>
      <c r="AE325" s="1355">
        <f t="shared" si="485"/>
      </c>
      <c r="AF325" s="1349">
        <f t="shared" si="516"/>
      </c>
      <c r="AG325" s="1357" t="s">
        <v>861</v>
      </c>
      <c r="AH325" s="1357" t="s">
        <v>847</v>
      </c>
      <c r="AI325" s="1357">
        <v>42</v>
      </c>
    </row>
    <row customHeight="true" ht="18.452380952380953" r="326">
      <c r="A326" s="1342"/>
      <c r="B326" s="1343" t="s">
        <v>859</v>
      </c>
      <c r="C326" s="1343" t="s">
        <v>870</v>
      </c>
      <c r="D326" s="1345">
        <f t="shared" si="292"/>
      </c>
      <c r="E326" s="1360">
        <v>1392.9</v>
      </c>
      <c r="F326" s="1360">
        <v>2893.59</v>
      </c>
      <c r="G326" s="1379">
        <v>3</v>
      </c>
      <c r="H326" s="1379">
        <v>3</v>
      </c>
      <c r="I326" s="1348">
        <v>4646.080000000016</v>
      </c>
      <c r="J326" s="1348">
        <f t="shared" si="11"/>
      </c>
      <c r="K326" s="1348">
        <f t="shared" si="42"/>
      </c>
      <c r="L326" s="1348">
        <f t="shared" si="73"/>
      </c>
      <c r="M326" s="1348">
        <f t="shared" si="104"/>
      </c>
      <c r="N326" s="1349">
        <f t="shared" si="135"/>
      </c>
      <c r="O326" s="1350">
        <f t="shared" si="166"/>
      </c>
      <c r="P326" s="1350">
        <f t="shared" si="197"/>
      </c>
      <c r="Q326" s="1350">
        <f t="shared" si="228"/>
      </c>
      <c r="R326" s="1350">
        <f t="shared" si="390"/>
      </c>
      <c r="S326" s="1351">
        <f t="shared" si="421"/>
      </c>
      <c r="T326" s="1352">
        <v>0.0134</v>
      </c>
      <c r="U326" s="1353">
        <v>69</v>
      </c>
      <c r="V326" s="1349">
        <f t="shared" si="452"/>
      </c>
      <c r="W326" s="1353">
        <v>55803</v>
      </c>
      <c r="X326" s="1353">
        <v>746</v>
      </c>
      <c r="Y326" s="1353">
        <v>187</v>
      </c>
      <c r="Z326" s="1353">
        <v>782</v>
      </c>
      <c r="AA326" s="1353">
        <v>97</v>
      </c>
      <c r="AB326" s="1353">
        <v>3</v>
      </c>
      <c r="AC326" s="1353">
        <v>4</v>
      </c>
      <c r="AD326" s="1353">
        <v>48</v>
      </c>
      <c r="AE326" s="1355">
        <f t="shared" si="485"/>
      </c>
      <c r="AF326" s="1349">
        <f t="shared" si="516"/>
      </c>
      <c r="AG326" s="1357" t="s">
        <v>861</v>
      </c>
      <c r="AH326" s="1357" t="s">
        <v>847</v>
      </c>
      <c r="AI326" s="1357">
        <v>37</v>
      </c>
    </row>
    <row customHeight="true" ht="18.452380952380953" r="327">
      <c r="A327" s="1342"/>
      <c r="B327" s="1343" t="s">
        <v>859</v>
      </c>
      <c r="C327" s="1343" t="s">
        <v>877</v>
      </c>
      <c r="D327" s="1345">
        <f t="shared" si="292"/>
      </c>
      <c r="E327" s="1360">
        <v>1488.75</v>
      </c>
      <c r="F327" s="1360">
        <v>3007.34</v>
      </c>
      <c r="G327" s="1379">
        <v>3</v>
      </c>
      <c r="H327" s="1379">
        <v>3</v>
      </c>
      <c r="I327" s="1348">
        <v>4527.650000000023</v>
      </c>
      <c r="J327" s="1348">
        <f t="shared" si="11"/>
      </c>
      <c r="K327" s="1348">
        <f t="shared" si="42"/>
      </c>
      <c r="L327" s="1348">
        <f t="shared" si="73"/>
      </c>
      <c r="M327" s="1348">
        <f t="shared" si="104"/>
      </c>
      <c r="N327" s="1349">
        <f t="shared" si="135"/>
      </c>
      <c r="O327" s="1350">
        <f t="shared" si="166"/>
      </c>
      <c r="P327" s="1350">
        <f t="shared" si="197"/>
      </c>
      <c r="Q327" s="1350">
        <f t="shared" si="228"/>
      </c>
      <c r="R327" s="1350">
        <f t="shared" si="390"/>
      </c>
      <c r="S327" s="1351">
        <f t="shared" si="421"/>
      </c>
      <c r="T327" s="1352">
        <v>0.0174</v>
      </c>
      <c r="U327" s="1353">
        <v>68</v>
      </c>
      <c r="V327" s="1349">
        <f t="shared" si="452"/>
      </c>
      <c r="W327" s="1353">
        <v>60342</v>
      </c>
      <c r="X327" s="1353">
        <v>1265</v>
      </c>
      <c r="Y327" s="1353">
        <v>251</v>
      </c>
      <c r="Z327" s="1353">
        <v>1338</v>
      </c>
      <c r="AA327" s="1353">
        <v>80</v>
      </c>
      <c r="AB327" s="1353">
        <v>7</v>
      </c>
      <c r="AC327" s="1353">
        <v>0</v>
      </c>
      <c r="AD327" s="1353">
        <v>80</v>
      </c>
      <c r="AE327" s="1355">
        <f t="shared" si="485"/>
      </c>
      <c r="AF327" s="1349">
        <f t="shared" si="516"/>
      </c>
      <c r="AG327" s="1357" t="s">
        <v>861</v>
      </c>
      <c r="AH327" s="1357" t="s">
        <v>847</v>
      </c>
      <c r="AI327" s="1357">
        <v>29</v>
      </c>
    </row>
    <row customHeight="true" ht="18.452380952380953" r="328">
      <c r="A328" s="1342"/>
      <c r="B328" s="1343" t="s">
        <v>859</v>
      </c>
      <c r="C328" s="1343" t="s">
        <v>878</v>
      </c>
      <c r="D328" s="1345">
        <f t="shared" si="292"/>
      </c>
      <c r="E328" s="1360">
        <v>612.01</v>
      </c>
      <c r="F328" s="1360">
        <v>1164</v>
      </c>
      <c r="G328" s="1379">
        <v>3</v>
      </c>
      <c r="H328" s="1379">
        <v>3</v>
      </c>
      <c r="I328" s="1348">
        <v>5978.119999999995</v>
      </c>
      <c r="J328" s="1348">
        <f t="shared" si="11"/>
      </c>
      <c r="K328" s="1348">
        <f t="shared" si="42"/>
      </c>
      <c r="L328" s="1348">
        <f t="shared" si="73"/>
      </c>
      <c r="M328" s="1348">
        <f t="shared" si="104"/>
      </c>
      <c r="N328" s="1349">
        <f t="shared" si="135"/>
      </c>
      <c r="O328" s="1350">
        <f t="shared" si="166"/>
      </c>
      <c r="P328" s="1350">
        <f t="shared" si="197"/>
      </c>
      <c r="Q328" s="1350">
        <f t="shared" si="228"/>
      </c>
      <c r="R328" s="1350">
        <f t="shared" si="390"/>
      </c>
      <c r="S328" s="1351">
        <f t="shared" si="421"/>
      </c>
      <c r="T328" s="1352">
        <v>0.0163</v>
      </c>
      <c r="U328" s="1353">
        <v>67</v>
      </c>
      <c r="V328" s="1349">
        <f t="shared" si="452"/>
      </c>
      <c r="W328" s="1353">
        <v>24219</v>
      </c>
      <c r="X328" s="1353">
        <v>623</v>
      </c>
      <c r="Y328" s="1353">
        <v>89</v>
      </c>
      <c r="Z328" s="1353">
        <v>695</v>
      </c>
      <c r="AA328" s="1353">
        <v>62</v>
      </c>
      <c r="AB328" s="1353">
        <v>4</v>
      </c>
      <c r="AC328" s="1353">
        <v>1</v>
      </c>
      <c r="AD328" s="1353">
        <v>35</v>
      </c>
      <c r="AE328" s="1355">
        <f t="shared" si="485"/>
      </c>
      <c r="AF328" s="1349">
        <f t="shared" si="516"/>
      </c>
      <c r="AG328" s="1357" t="s">
        <v>861</v>
      </c>
      <c r="AH328" s="1357" t="s">
        <v>847</v>
      </c>
      <c r="AI328" s="1357">
        <v>18</v>
      </c>
    </row>
    <row customHeight="true" ht="18.452380952380953" r="329">
      <c r="A329" s="1342"/>
      <c r="B329" s="1367" t="s">
        <v>852</v>
      </c>
      <c r="C329" s="1367"/>
      <c r="D329" s="1368">
        <f>D325+D326+D327+D328</f>
      </c>
      <c r="E329" s="1368">
        <f>E325+E326+E327+E328</f>
      </c>
      <c r="F329" s="1368">
        <f>F325+F326+F327+F328</f>
      </c>
      <c r="G329" s="1368">
        <f>G325+G326+G327+G328</f>
      </c>
      <c r="H329" s="1368">
        <f>H325+H326+H327+H328</f>
      </c>
      <c r="I329" s="1368">
        <f>I325+I326+I327+I328</f>
      </c>
      <c r="J329" s="1370">
        <f t="shared" si="11"/>
      </c>
      <c r="K329" s="1370">
        <f t="shared" si="42"/>
      </c>
      <c r="L329" s="1371">
        <f t="shared" si="73"/>
      </c>
      <c r="M329" s="1370">
        <f t="shared" si="104"/>
      </c>
      <c r="N329" s="1370">
        <f t="shared" si="135"/>
      </c>
      <c r="O329" s="1372">
        <f t="shared" si="166"/>
      </c>
      <c r="P329" s="1372">
        <f t="shared" si="197"/>
      </c>
      <c r="Q329" s="1372">
        <f t="shared" si="228"/>
      </c>
      <c r="R329" s="1372">
        <f t="shared" si="390"/>
      </c>
      <c r="S329" s="1373">
        <f t="shared" si="421"/>
      </c>
      <c r="T329" s="1372">
        <f>AVERAGE(T325:T328)</f>
      </c>
      <c r="U329" s="1374">
        <f>AVERAGE(U325:U328)</f>
      </c>
      <c r="V329" s="1378">
        <f t="shared" si="452"/>
      </c>
      <c r="W329" s="1368">
        <f>W325+W326+W327+W328</f>
      </c>
      <c r="X329" s="1368">
        <f>X325+X326+X327+X328</f>
      </c>
      <c r="Y329" s="1368">
        <f>Y325+Y326+Y327+Y328</f>
      </c>
      <c r="Z329" s="1368">
        <f>Z325+Z326+Z327+Z328</f>
      </c>
      <c r="AA329" s="1368">
        <f>AA325+AA326+AA327+AA328</f>
      </c>
      <c r="AB329" s="1368">
        <f>AB325+AB326+AB327+AB328</f>
      </c>
      <c r="AC329" s="1368">
        <f>AC325+AC326+AC327+AC328</f>
      </c>
      <c r="AD329" s="1368">
        <f>AD325+AD326+AD327+AD328</f>
      </c>
      <c r="AE329" s="1370">
        <f t="shared" si="485"/>
      </c>
      <c r="AF329" s="1375">
        <f t="shared" si="516"/>
      </c>
      <c r="AG329" s="1376"/>
      <c r="AH329" s="1376"/>
      <c r="AI329" s="1368">
        <f>AI325+AI326+AI327+AI328</f>
      </c>
    </row>
    <row customHeight="true" ht="18.452380952380953" r="330">
      <c r="A330" s="1342"/>
      <c r="B330" s="1380" t="s">
        <v>871</v>
      </c>
      <c r="C330" s="1380"/>
      <c r="D330" s="1381">
        <f>D314+D309+D324+D319+D329</f>
      </c>
      <c r="E330" s="1381"/>
      <c r="F330" s="1381"/>
      <c r="G330" s="1381">
        <f>G314+G309+G324+G319+G329</f>
      </c>
      <c r="H330" s="1381">
        <f>H314+H309+H324+H319+H329</f>
      </c>
      <c r="I330" s="1381">
        <f>I314+I309+I324+I319+I329</f>
      </c>
      <c r="J330" s="1382">
        <f t="shared" si="11"/>
      </c>
      <c r="K330" s="1382">
        <f t="shared" si="42"/>
      </c>
      <c r="L330" s="1382">
        <f t="shared" si="73"/>
      </c>
      <c r="M330" s="1382">
        <f t="shared" si="104"/>
      </c>
      <c r="N330" s="1382">
        <f t="shared" si="135"/>
      </c>
      <c r="O330" s="1383">
        <f t="shared" si="166"/>
      </c>
      <c r="P330" s="1383">
        <f t="shared" si="197"/>
      </c>
      <c r="Q330" s="1383">
        <f t="shared" si="228"/>
      </c>
      <c r="R330" s="1383">
        <f t="shared" si="390"/>
      </c>
      <c r="S330" s="1384">
        <f t="shared" si="421"/>
      </c>
      <c r="T330" s="1385">
        <f>(T314+T309+T324+T319+T329)/5</f>
      </c>
      <c r="U330" s="1385">
        <f>(U314+U309+U324+U319+U329)/5</f>
      </c>
      <c r="V330" s="1385">
        <f>(V314+V309+V324+V319+V329)/5</f>
      </c>
      <c r="W330" s="1381">
        <f>W314+W309+W324+W319+W329</f>
      </c>
      <c r="X330" s="1381">
        <f>X314+X309+X324+X319+X329</f>
      </c>
      <c r="Y330" s="1381">
        <f>Y314+Y309+Y324+Y319+Y329</f>
      </c>
      <c r="Z330" s="1381">
        <f>Z314+Z309+Z324+Z319+Z329</f>
      </c>
      <c r="AA330" s="1381">
        <f>AA314+AA309+AA324+AA319+AA329</f>
      </c>
      <c r="AB330" s="1381">
        <f>AB314+AB309+AB324+AB319+AB329</f>
      </c>
      <c r="AC330" s="1381">
        <f>AC314+AC309+AC324+AC319+AC329</f>
      </c>
      <c r="AD330" s="1381">
        <f>AD314+AD309+AD324+AD319+AD329</f>
      </c>
      <c r="AE330" s="1382">
        <f t="shared" si="485"/>
      </c>
      <c r="AF330" s="1386">
        <f t="shared" si="516"/>
      </c>
      <c r="AG330" s="1387"/>
      <c r="AH330" s="1387"/>
      <c r="AI330" s="1381">
        <f>AI314+AI309+AI324+AI319+AI329</f>
      </c>
    </row>
    <row customHeight="true" ht="18.452380952380953" r="331">
      <c r="A331" s="1329" t="s">
        <v>807</v>
      </c>
      <c r="B331" s="1329" t="s">
        <v>808</v>
      </c>
      <c r="C331" s="1329"/>
      <c r="D331" s="1330" t="s">
        <v>809</v>
      </c>
      <c r="E331" s="1330"/>
      <c r="F331" s="1330"/>
      <c r="G331" s="1330"/>
      <c r="H331" s="1330"/>
      <c r="I331" s="1330"/>
      <c r="J331" s="1330"/>
      <c r="K331" s="1330"/>
      <c r="L331" s="1330"/>
      <c r="M331" s="1330"/>
      <c r="N331" s="1331" t="s">
        <v>810</v>
      </c>
      <c r="O331" s="1331"/>
      <c r="P331" s="1331"/>
      <c r="Q331" s="1331"/>
      <c r="R331" s="1331"/>
      <c r="S331" s="1331"/>
      <c r="T331" s="1331"/>
      <c r="U331" s="1331"/>
      <c r="V331" s="1331"/>
      <c r="W331" s="1331"/>
      <c r="X331" s="1331"/>
      <c r="Y331" s="1331"/>
      <c r="Z331" s="1331"/>
      <c r="AA331" s="1331"/>
      <c r="AB331" s="1331"/>
      <c r="AC331" s="1331"/>
      <c r="AD331" s="1331"/>
      <c r="AE331" s="1331"/>
      <c r="AF331" s="1331"/>
      <c r="AG331" s="1331"/>
      <c r="AH331" s="1331"/>
      <c r="AI331" s="1332"/>
    </row>
    <row customHeight="true" ht="18.452380952380953" r="332">
      <c r="A332" s="1329"/>
      <c r="B332" s="1329" t="s">
        <v>811</v>
      </c>
      <c r="C332" s="1329" t="s">
        <v>812</v>
      </c>
      <c r="D332" s="1330" t="s">
        <v>813</v>
      </c>
      <c r="E332" s="1330" t="s">
        <v>879</v>
      </c>
      <c r="F332" s="1389" t="s">
        <v>880</v>
      </c>
      <c r="G332" s="1333" t="s">
        <v>814</v>
      </c>
      <c r="H332" s="1334" t="s">
        <v>815</v>
      </c>
      <c r="I332" s="1335" t="s">
        <v>816</v>
      </c>
      <c r="J332" s="1336" t="s">
        <v>817</v>
      </c>
      <c r="K332" s="1336" t="s">
        <v>818</v>
      </c>
      <c r="L332" s="1337" t="s">
        <v>819</v>
      </c>
      <c r="M332" s="1336" t="s">
        <v>820</v>
      </c>
      <c r="N332" s="1331" t="s">
        <v>821</v>
      </c>
      <c r="O332" s="1338" t="s">
        <v>822</v>
      </c>
      <c r="P332" s="1338" t="s">
        <v>823</v>
      </c>
      <c r="Q332" s="1338" t="s">
        <v>824</v>
      </c>
      <c r="R332" s="1338" t="s">
        <v>825</v>
      </c>
      <c r="S332" s="1339" t="s">
        <v>826</v>
      </c>
      <c r="T332" s="1338" t="s">
        <v>827</v>
      </c>
      <c r="U332" s="1340" t="s">
        <v>828</v>
      </c>
      <c r="V332" s="1331" t="s">
        <v>829</v>
      </c>
      <c r="W332" s="1339" t="s">
        <v>830</v>
      </c>
      <c r="X332" s="1339" t="s">
        <v>831</v>
      </c>
      <c r="Y332" s="1339" t="s">
        <v>832</v>
      </c>
      <c r="Z332" s="1339" t="s">
        <v>833</v>
      </c>
      <c r="AA332" s="1339" t="s">
        <v>834</v>
      </c>
      <c r="AB332" s="1339" t="s">
        <v>835</v>
      </c>
      <c r="AC332" s="1339" t="s">
        <v>836</v>
      </c>
      <c r="AD332" s="1339" t="s">
        <v>837</v>
      </c>
      <c r="AE332" s="1341" t="s">
        <v>838</v>
      </c>
      <c r="AF332" s="1331" t="s">
        <v>839</v>
      </c>
      <c r="AG332" s="1332" t="s">
        <v>840</v>
      </c>
      <c r="AH332" s="1332" t="s">
        <v>841</v>
      </c>
      <c r="AI332" s="1332" t="s">
        <v>842</v>
      </c>
    </row>
    <row customHeight="true" ht="18.452380952380953" r="333">
      <c r="A333" s="1342" t="s">
        <v>890</v>
      </c>
      <c r="B333" s="1343" t="s">
        <v>865</v>
      </c>
      <c r="C333" s="1344" t="s">
        <v>845</v>
      </c>
      <c r="D333" s="1345">
        <f t="shared" ref="D333:D336" si="293">E333+F333</f>
      </c>
      <c r="E333" s="1345">
        <v>1347.91</v>
      </c>
      <c r="F333" s="1345">
        <v>1828.66</v>
      </c>
      <c r="G333" s="1346">
        <v>3</v>
      </c>
      <c r="H333" s="1346">
        <v>2</v>
      </c>
      <c r="I333" s="1347">
        <v>8481.640000000001</v>
      </c>
      <c r="J333" s="1348">
        <f t="shared" ref="J333:J358" si="12">I333/D333</f>
      </c>
      <c r="K333" s="1348">
        <f t="shared" ref="K333:K358" si="43">D333/G333</f>
      </c>
      <c r="L333" s="1348">
        <f t="shared" ref="L333:L358" si="74">D333/H333</f>
      </c>
      <c r="M333" s="1348">
        <f t="shared" ref="M333:M358" si="105">I333/G333</f>
      </c>
      <c r="N333" s="1349">
        <f t="shared" ref="N333:N358" si="136">D333/X333</f>
      </c>
      <c r="O333" s="1350">
        <f t="shared" ref="O333:O358" si="167">S333/W333*1</f>
      </c>
      <c r="P333" s="1350">
        <f t="shared" ref="P333:P358" si="198">X333/W333</f>
      </c>
      <c r="Q333" s="1350">
        <f t="shared" ref="Q333:Q358" si="229">Z333/W333</f>
      </c>
      <c r="R333" s="1350">
        <f t="shared" ref="R333:R358" si="391">AA333/Z333</f>
      </c>
      <c r="S333" s="1351">
        <f t="shared" ref="S333:S358" si="422">Y333/T333</f>
      </c>
      <c r="T333" s="1352">
        <v>0.0161</v>
      </c>
      <c r="U333" s="1353">
        <v>25</v>
      </c>
      <c r="V333" s="1349">
        <f t="shared" ref="V333:V357" si="453">(D333/W333)*1000</f>
      </c>
      <c r="W333" s="1354">
        <v>40120</v>
      </c>
      <c r="X333" s="1351">
        <v>1556</v>
      </c>
      <c r="Y333" s="1351">
        <v>158</v>
      </c>
      <c r="Z333" s="1351">
        <v>1663</v>
      </c>
      <c r="AA333" s="1351">
        <v>75</v>
      </c>
      <c r="AB333" s="1351">
        <v>8</v>
      </c>
      <c r="AC333" s="1351">
        <v>4</v>
      </c>
      <c r="AD333" s="1354">
        <v>55</v>
      </c>
      <c r="AE333" s="1355">
        <f t="shared" ref="AE333:AE358" si="486">D333/Z333</f>
      </c>
      <c r="AF333" s="1349">
        <f t="shared" ref="AF333:AF358" si="517">AI333*1000/D333</f>
      </c>
      <c r="AG333" s="1356" t="s">
        <v>846</v>
      </c>
      <c r="AH333" s="1357" t="s">
        <v>862</v>
      </c>
      <c r="AI333" s="1357">
        <v>30</v>
      </c>
    </row>
    <row customHeight="true" ht="18.452380952380953" r="334">
      <c r="A334" s="1342"/>
      <c r="B334" s="1343" t="s">
        <v>865</v>
      </c>
      <c r="C334" s="1343" t="s">
        <v>848</v>
      </c>
      <c r="D334" s="1345">
        <f t="shared" si="293"/>
      </c>
      <c r="E334" s="1345">
        <v>1551.59</v>
      </c>
      <c r="F334" s="1345">
        <v>2500</v>
      </c>
      <c r="G334" s="1346">
        <v>2</v>
      </c>
      <c r="H334" s="1346">
        <v>2</v>
      </c>
      <c r="I334" s="1347">
        <v>3808.17</v>
      </c>
      <c r="J334" s="1348">
        <f t="shared" si="12"/>
      </c>
      <c r="K334" s="1358">
        <f t="shared" si="43"/>
      </c>
      <c r="L334" s="1348">
        <f t="shared" si="74"/>
      </c>
      <c r="M334" s="1358">
        <f t="shared" si="105"/>
      </c>
      <c r="N334" s="1349">
        <f t="shared" si="136"/>
      </c>
      <c r="O334" s="1350">
        <f t="shared" si="167"/>
      </c>
      <c r="P334" s="1350">
        <f t="shared" si="198"/>
      </c>
      <c r="Q334" s="1350">
        <f t="shared" si="229"/>
      </c>
      <c r="R334" s="1350">
        <f t="shared" si="391"/>
      </c>
      <c r="S334" s="1351">
        <f t="shared" si="422"/>
      </c>
      <c r="T334" s="1352">
        <v>0.0183</v>
      </c>
      <c r="U334" s="1353">
        <v>34</v>
      </c>
      <c r="V334" s="1349">
        <f t="shared" si="453"/>
      </c>
      <c r="W334" s="1359">
        <v>46105</v>
      </c>
      <c r="X334" s="1359">
        <v>1430</v>
      </c>
      <c r="Y334" s="1359">
        <v>179</v>
      </c>
      <c r="Z334" s="1359">
        <v>1530</v>
      </c>
      <c r="AA334" s="1359">
        <v>112</v>
      </c>
      <c r="AB334" s="1359">
        <v>9</v>
      </c>
      <c r="AC334" s="1359">
        <v>3</v>
      </c>
      <c r="AD334" s="1353">
        <v>53</v>
      </c>
      <c r="AE334" s="1355">
        <f t="shared" si="486"/>
      </c>
      <c r="AF334" s="1349">
        <f t="shared" si="517"/>
      </c>
      <c r="AG334" s="1356" t="s">
        <v>846</v>
      </c>
      <c r="AH334" s="1357" t="s">
        <v>862</v>
      </c>
      <c r="AI334" s="1357">
        <v>41</v>
      </c>
    </row>
    <row customHeight="true" ht="18.452380952380953" r="335">
      <c r="A335" s="1342"/>
      <c r="B335" s="1343" t="s">
        <v>865</v>
      </c>
      <c r="C335" s="1344" t="s">
        <v>849</v>
      </c>
      <c r="D335" s="1345">
        <f t="shared" si="293"/>
      </c>
      <c r="E335" s="1360">
        <v>1499.8</v>
      </c>
      <c r="F335" s="1360">
        <v>2500</v>
      </c>
      <c r="G335" s="1361">
        <v>6</v>
      </c>
      <c r="H335" s="1361">
        <v>5</v>
      </c>
      <c r="I335" s="1347">
        <v>14013.559999999998</v>
      </c>
      <c r="J335" s="1348">
        <f t="shared" si="12"/>
      </c>
      <c r="K335" s="1348">
        <f t="shared" si="43"/>
      </c>
      <c r="L335" s="1348">
        <f t="shared" si="74"/>
      </c>
      <c r="M335" s="1348">
        <f t="shared" si="105"/>
      </c>
      <c r="N335" s="1362">
        <f t="shared" si="136"/>
      </c>
      <c r="O335" s="1350">
        <f t="shared" si="167"/>
      </c>
      <c r="P335" s="1350">
        <f t="shared" si="198"/>
      </c>
      <c r="Q335" s="1350">
        <f t="shared" si="229"/>
      </c>
      <c r="R335" s="1350">
        <f t="shared" si="391"/>
      </c>
      <c r="S335" s="1351">
        <f t="shared" si="422"/>
      </c>
      <c r="T335" s="1352">
        <v>0.0246</v>
      </c>
      <c r="U335" s="1353">
        <v>43</v>
      </c>
      <c r="V335" s="1349">
        <f t="shared" si="453"/>
      </c>
      <c r="W335" s="1359">
        <v>36857</v>
      </c>
      <c r="X335" s="1359">
        <v>585</v>
      </c>
      <c r="Y335" s="1359">
        <v>166</v>
      </c>
      <c r="Z335" s="1359">
        <v>618</v>
      </c>
      <c r="AA335" s="1359">
        <v>101</v>
      </c>
      <c r="AB335" s="1359">
        <v>11</v>
      </c>
      <c r="AC335" s="1359">
        <v>1</v>
      </c>
      <c r="AD335" s="1353">
        <v>43</v>
      </c>
      <c r="AE335" s="1355">
        <f t="shared" si="486"/>
      </c>
      <c r="AF335" s="1349">
        <f t="shared" si="517"/>
      </c>
      <c r="AG335" s="1356" t="s">
        <v>846</v>
      </c>
      <c r="AH335" s="1357" t="s">
        <v>862</v>
      </c>
      <c r="AI335" s="1357">
        <v>42</v>
      </c>
    </row>
    <row customHeight="true" ht="18.452380952380953" r="336">
      <c r="A336" s="1342"/>
      <c r="B336" s="1343" t="s">
        <v>865</v>
      </c>
      <c r="C336" s="1343" t="s">
        <v>850</v>
      </c>
      <c r="D336" s="1345">
        <f t="shared" si="293"/>
      </c>
      <c r="E336" s="1360">
        <v>1563.6100000000001</v>
      </c>
      <c r="F336" s="1360">
        <v>2589.5899999999997</v>
      </c>
      <c r="G336" s="1361">
        <v>6</v>
      </c>
      <c r="H336" s="1361">
        <v>5</v>
      </c>
      <c r="I336" s="1347">
        <v>11309.05</v>
      </c>
      <c r="J336" s="1348">
        <f t="shared" si="12"/>
      </c>
      <c r="K336" s="1348">
        <f t="shared" si="43"/>
      </c>
      <c r="L336" s="1348">
        <f t="shared" si="74"/>
      </c>
      <c r="M336" s="1348">
        <f t="shared" si="105"/>
      </c>
      <c r="N336" s="1362">
        <f t="shared" si="136"/>
      </c>
      <c r="O336" s="1350">
        <f t="shared" si="167"/>
      </c>
      <c r="P336" s="1350">
        <f t="shared" si="198"/>
      </c>
      <c r="Q336" s="1350">
        <f t="shared" si="229"/>
      </c>
      <c r="R336" s="1350">
        <f t="shared" si="391"/>
      </c>
      <c r="S336" s="1351">
        <f t="shared" si="422"/>
      </c>
      <c r="T336" s="1352">
        <v>0.0329</v>
      </c>
      <c r="U336" s="1353">
        <v>49</v>
      </c>
      <c r="V336" s="1349">
        <f t="shared" si="453"/>
      </c>
      <c r="W336" s="1359">
        <v>34985</v>
      </c>
      <c r="X336" s="1359">
        <v>558</v>
      </c>
      <c r="Y336" s="1359">
        <v>181</v>
      </c>
      <c r="Z336" s="1359">
        <v>568</v>
      </c>
      <c r="AA336" s="1359">
        <v>95</v>
      </c>
      <c r="AB336" s="1359">
        <v>9</v>
      </c>
      <c r="AC336" s="1359">
        <v>1</v>
      </c>
      <c r="AD336" s="1353">
        <v>43</v>
      </c>
      <c r="AE336" s="1355">
        <f t="shared" si="486"/>
      </c>
      <c r="AF336" s="1349">
        <f t="shared" si="517"/>
      </c>
      <c r="AG336" s="1356" t="s">
        <v>846</v>
      </c>
      <c r="AH336" s="1357" t="s">
        <v>862</v>
      </c>
      <c r="AI336" s="1357">
        <v>31</v>
      </c>
    </row>
    <row customHeight="true" ht="18.452380952380953" r="337">
      <c r="A337" s="1342"/>
      <c r="B337" s="1367" t="s">
        <v>852</v>
      </c>
      <c r="C337" s="1367"/>
      <c r="D337" s="1368">
        <f>SUM(D333:D336)</f>
      </c>
      <c r="E337" s="1368">
        <f>SUM(E333:E336)</f>
      </c>
      <c r="F337" s="1368">
        <f>SUM(F333:F336)</f>
      </c>
      <c r="G337" s="1368">
        <f>SUM(G333:G336)</f>
      </c>
      <c r="H337" s="1368">
        <f>SUM(H333:H336)</f>
      </c>
      <c r="I337" s="1370">
        <f>SUM(I333:I336)</f>
      </c>
      <c r="J337" s="1370">
        <f t="shared" si="12"/>
      </c>
      <c r="K337" s="1370">
        <f t="shared" si="43"/>
      </c>
      <c r="L337" s="1371">
        <f t="shared" si="74"/>
      </c>
      <c r="M337" s="1370">
        <f t="shared" si="105"/>
      </c>
      <c r="N337" s="1370">
        <f t="shared" si="136"/>
      </c>
      <c r="O337" s="1372">
        <f t="shared" si="167"/>
      </c>
      <c r="P337" s="1372">
        <f t="shared" si="198"/>
      </c>
      <c r="Q337" s="1372">
        <f t="shared" si="229"/>
      </c>
      <c r="R337" s="1372">
        <f t="shared" si="391"/>
      </c>
      <c r="S337" s="1373">
        <f t="shared" si="422"/>
      </c>
      <c r="T337" s="1372">
        <f>AVERAGE(T333:T336)</f>
      </c>
      <c r="U337" s="1374">
        <f>AVERAGE(U333:U336)</f>
      </c>
      <c r="V337" s="1370">
        <f t="shared" si="453"/>
      </c>
      <c r="W337" s="1368">
        <f>SUM(W333:W336)</f>
      </c>
      <c r="X337" s="1368">
        <f>SUM(X333:X336)</f>
      </c>
      <c r="Y337" s="1368">
        <f>SUM(Y333:Y336)</f>
      </c>
      <c r="Z337" s="1368">
        <f>SUM(Z333:Z336)</f>
      </c>
      <c r="AA337" s="1368">
        <f>SUM(AA333:AA336)</f>
      </c>
      <c r="AB337" s="1368">
        <f>SUM(AB333:AB336)</f>
      </c>
      <c r="AC337" s="1368">
        <f>SUM(AC333:AC336)</f>
      </c>
      <c r="AD337" s="1368">
        <f>SUM(AD333:AD336)</f>
      </c>
      <c r="AE337" s="1370">
        <f t="shared" si="486"/>
      </c>
      <c r="AF337" s="1375">
        <f t="shared" si="517"/>
      </c>
      <c r="AG337" s="1376"/>
      <c r="AH337" s="1376"/>
      <c r="AI337" s="1373">
        <f>SUM(AI333:AI336)</f>
      </c>
    </row>
    <row customHeight="true" ht="18.452380952380953" r="338">
      <c r="A338" s="1342"/>
      <c r="B338" s="1343" t="s">
        <v>874</v>
      </c>
      <c r="C338" s="1344" t="s">
        <v>851</v>
      </c>
      <c r="D338" s="1345">
        <f t="shared" ref="D338:D341" si="294">E338+F338</f>
      </c>
      <c r="E338" s="1361">
        <v>1436.3899999999999</v>
      </c>
      <c r="F338" s="1361">
        <v>2410.4100000000003</v>
      </c>
      <c r="G338" s="1361">
        <v>2</v>
      </c>
      <c r="H338" s="1361">
        <v>2</v>
      </c>
      <c r="I338" s="1347">
        <v>3585.699999999997</v>
      </c>
      <c r="J338" s="1348">
        <f t="shared" si="12"/>
      </c>
      <c r="K338" s="1348">
        <f t="shared" si="43"/>
      </c>
      <c r="L338" s="1348">
        <f t="shared" si="74"/>
      </c>
      <c r="M338" s="1348">
        <f t="shared" si="105"/>
      </c>
      <c r="N338" s="1349">
        <f t="shared" si="136"/>
      </c>
      <c r="O338" s="1350">
        <f t="shared" si="167"/>
      </c>
      <c r="P338" s="1350">
        <f t="shared" si="198"/>
      </c>
      <c r="Q338" s="1350">
        <f t="shared" si="229"/>
      </c>
      <c r="R338" s="1350">
        <f t="shared" si="391"/>
      </c>
      <c r="S338" s="1351">
        <f t="shared" si="422"/>
      </c>
      <c r="T338" s="1352">
        <v>0.0249</v>
      </c>
      <c r="U338" s="1353">
        <v>52</v>
      </c>
      <c r="V338" s="1349">
        <f t="shared" si="453"/>
      </c>
      <c r="W338" s="1353">
        <v>41101</v>
      </c>
      <c r="X338" s="1359">
        <v>671</v>
      </c>
      <c r="Y338" s="1359">
        <v>177</v>
      </c>
      <c r="Z338" s="1359">
        <v>711</v>
      </c>
      <c r="AA338" s="1359">
        <v>61</v>
      </c>
      <c r="AB338" s="1359">
        <v>9</v>
      </c>
      <c r="AC338" s="1359">
        <v>4</v>
      </c>
      <c r="AD338" s="1353">
        <v>58</v>
      </c>
      <c r="AE338" s="1355">
        <f t="shared" si="486"/>
      </c>
      <c r="AF338" s="1349">
        <f t="shared" si="517"/>
      </c>
      <c r="AG338" s="1356" t="s">
        <v>846</v>
      </c>
      <c r="AH338" s="1357" t="s">
        <v>862</v>
      </c>
      <c r="AI338" s="1357">
        <v>37</v>
      </c>
    </row>
    <row customHeight="true" ht="18.452380952380953" r="339">
      <c r="A339" s="1342"/>
      <c r="B339" s="1343" t="s">
        <v>874</v>
      </c>
      <c r="C339" s="1343" t="s">
        <v>854</v>
      </c>
      <c r="D339" s="1345">
        <f t="shared" si="294"/>
      </c>
      <c r="E339" s="1361">
        <v>1402.14</v>
      </c>
      <c r="F339" s="1361">
        <v>2000</v>
      </c>
      <c r="G339" s="1361">
        <v>6</v>
      </c>
      <c r="H339" s="1361">
        <v>5</v>
      </c>
      <c r="I339" s="1347">
        <v>10275.36</v>
      </c>
      <c r="J339" s="1348">
        <f t="shared" si="12"/>
      </c>
      <c r="K339" s="1348">
        <f t="shared" si="43"/>
      </c>
      <c r="L339" s="1348">
        <f t="shared" si="74"/>
      </c>
      <c r="M339" s="1348">
        <f t="shared" si="105"/>
      </c>
      <c r="N339" s="1349">
        <f t="shared" si="136"/>
      </c>
      <c r="O339" s="1350">
        <f t="shared" si="167"/>
      </c>
      <c r="P339" s="1350">
        <f t="shared" si="198"/>
      </c>
      <c r="Q339" s="1350">
        <f t="shared" si="229"/>
      </c>
      <c r="R339" s="1350">
        <f t="shared" si="391"/>
      </c>
      <c r="S339" s="1351">
        <f t="shared" si="422"/>
      </c>
      <c r="T339" s="1352">
        <v>0.0203</v>
      </c>
      <c r="U339" s="1353">
        <v>54</v>
      </c>
      <c r="V339" s="1349">
        <f t="shared" si="453"/>
      </c>
      <c r="W339" s="1353">
        <v>29726</v>
      </c>
      <c r="X339" s="1359">
        <v>470</v>
      </c>
      <c r="Y339" s="1359">
        <v>139</v>
      </c>
      <c r="Z339" s="1359">
        <v>503</v>
      </c>
      <c r="AA339" s="1359">
        <v>42</v>
      </c>
      <c r="AB339" s="1359">
        <v>10</v>
      </c>
      <c r="AC339" s="1359">
        <v>3</v>
      </c>
      <c r="AD339" s="1353">
        <v>38</v>
      </c>
      <c r="AE339" s="1355">
        <f t="shared" si="486"/>
      </c>
      <c r="AF339" s="1349">
        <f t="shared" si="517"/>
      </c>
      <c r="AG339" s="1356" t="s">
        <v>846</v>
      </c>
      <c r="AH339" s="1357" t="s">
        <v>862</v>
      </c>
      <c r="AI339" s="1357">
        <v>33</v>
      </c>
    </row>
    <row customHeight="true" ht="18.452380952380953" r="340">
      <c r="A340" s="1342"/>
      <c r="B340" s="1343" t="s">
        <v>874</v>
      </c>
      <c r="C340" s="1343" t="s">
        <v>855</v>
      </c>
      <c r="D340" s="1345">
        <f t="shared" si="294"/>
      </c>
      <c r="E340" s="1361">
        <v>1646.04</v>
      </c>
      <c r="F340" s="1361">
        <v>2492.82</v>
      </c>
      <c r="G340" s="1361">
        <v>2</v>
      </c>
      <c r="H340" s="1361">
        <v>0</v>
      </c>
      <c r="I340" s="1347">
        <v>4053.6500000000015</v>
      </c>
      <c r="J340" s="1348">
        <f t="shared" si="12"/>
      </c>
      <c r="K340" s="1348">
        <f t="shared" si="43"/>
      </c>
      <c r="L340" s="1348">
        <f t="shared" si="74"/>
      </c>
      <c r="M340" s="1348">
        <f t="shared" si="105"/>
      </c>
      <c r="N340" s="1349">
        <f t="shared" si="136"/>
      </c>
      <c r="O340" s="1350">
        <f t="shared" si="167"/>
      </c>
      <c r="P340" s="1350">
        <f t="shared" si="198"/>
      </c>
      <c r="Q340" s="1350">
        <f t="shared" si="229"/>
      </c>
      <c r="R340" s="1350">
        <f t="shared" si="391"/>
      </c>
      <c r="S340" s="1351">
        <f t="shared" si="422"/>
      </c>
      <c r="T340" s="1352">
        <v>0.0209</v>
      </c>
      <c r="U340" s="1353">
        <v>56</v>
      </c>
      <c r="V340" s="1349">
        <f t="shared" si="453"/>
      </c>
      <c r="W340" s="1353">
        <v>40884</v>
      </c>
      <c r="X340" s="1359">
        <v>504</v>
      </c>
      <c r="Y340" s="1359">
        <v>172</v>
      </c>
      <c r="Z340" s="1359">
        <v>523</v>
      </c>
      <c r="AA340" s="1359">
        <v>52</v>
      </c>
      <c r="AB340" s="1359">
        <v>6</v>
      </c>
      <c r="AC340" s="1359">
        <v>4</v>
      </c>
      <c r="AD340" s="1353">
        <v>51</v>
      </c>
      <c r="AE340" s="1355">
        <f t="shared" si="486"/>
      </c>
      <c r="AF340" s="1349">
        <f t="shared" si="517"/>
      </c>
      <c r="AG340" s="1356" t="s">
        <v>846</v>
      </c>
      <c r="AH340" s="1357" t="s">
        <v>862</v>
      </c>
      <c r="AI340" s="1357">
        <v>23</v>
      </c>
    </row>
    <row customHeight="true" ht="18.452380952380953" r="341">
      <c r="A341" s="1342"/>
      <c r="B341" s="1343" t="s">
        <v>874</v>
      </c>
      <c r="C341" s="1343" t="s">
        <v>856</v>
      </c>
      <c r="D341" s="1345">
        <f t="shared" si="294"/>
      </c>
      <c r="E341" s="1361">
        <v>775.52</v>
      </c>
      <c r="F341" s="1361">
        <v>2007.18</v>
      </c>
      <c r="G341" s="1361">
        <v>6</v>
      </c>
      <c r="H341" s="1361">
        <v>6</v>
      </c>
      <c r="I341" s="1347">
        <v>12752.820000000014</v>
      </c>
      <c r="J341" s="1348">
        <f t="shared" si="12"/>
      </c>
      <c r="K341" s="1348">
        <f t="shared" si="43"/>
      </c>
      <c r="L341" s="1348">
        <f t="shared" si="74"/>
      </c>
      <c r="M341" s="1348">
        <f t="shared" si="105"/>
      </c>
      <c r="N341" s="1349">
        <f t="shared" si="136"/>
      </c>
      <c r="O341" s="1350">
        <f t="shared" si="167"/>
      </c>
      <c r="P341" s="1350">
        <f t="shared" si="198"/>
      </c>
      <c r="Q341" s="1350">
        <f t="shared" si="229"/>
      </c>
      <c r="R341" s="1350">
        <f t="shared" si="391"/>
      </c>
      <c r="S341" s="1351">
        <f t="shared" si="422"/>
      </c>
      <c r="T341" s="1352">
        <v>0.0389</v>
      </c>
      <c r="U341" s="1353">
        <v>58</v>
      </c>
      <c r="V341" s="1349">
        <f t="shared" si="453"/>
      </c>
      <c r="W341" s="1353">
        <v>30160</v>
      </c>
      <c r="X341" s="1359">
        <v>459</v>
      </c>
      <c r="Y341" s="1359">
        <v>170</v>
      </c>
      <c r="Z341" s="1359">
        <v>471</v>
      </c>
      <c r="AA341" s="1359">
        <v>58</v>
      </c>
      <c r="AB341" s="1359">
        <v>9</v>
      </c>
      <c r="AC341" s="1359">
        <v>3</v>
      </c>
      <c r="AD341" s="1353">
        <v>37</v>
      </c>
      <c r="AE341" s="1355">
        <f t="shared" si="486"/>
      </c>
      <c r="AF341" s="1349">
        <f t="shared" si="517"/>
      </c>
      <c r="AG341" s="1356" t="s">
        <v>846</v>
      </c>
      <c r="AH341" s="1357" t="s">
        <v>862</v>
      </c>
      <c r="AI341" s="1357">
        <v>26</v>
      </c>
    </row>
    <row customHeight="true" ht="18.452380952380953" r="342">
      <c r="A342" s="1342"/>
      <c r="B342" s="1367" t="s">
        <v>852</v>
      </c>
      <c r="C342" s="1367"/>
      <c r="D342" s="1368">
        <f>SUM(D338:D341)</f>
      </c>
      <c r="E342" s="1368">
        <f>SUM(E338:E341)</f>
      </c>
      <c r="F342" s="1368">
        <f>SUM(F338:F341)</f>
      </c>
      <c r="G342" s="1368">
        <f>SUM(G338:G341)</f>
      </c>
      <c r="H342" s="1368">
        <f>SUM(H338:H341)</f>
      </c>
      <c r="I342" s="1368">
        <f>SUM(I338:I341)</f>
      </c>
      <c r="J342" s="1370">
        <f t="shared" si="12"/>
      </c>
      <c r="K342" s="1370">
        <f t="shared" si="43"/>
      </c>
      <c r="L342" s="1371">
        <f t="shared" si="74"/>
      </c>
      <c r="M342" s="1370">
        <f t="shared" si="105"/>
      </c>
      <c r="N342" s="1370">
        <f t="shared" si="136"/>
      </c>
      <c r="O342" s="1372">
        <f t="shared" si="167"/>
      </c>
      <c r="P342" s="1372">
        <f t="shared" si="198"/>
      </c>
      <c r="Q342" s="1372">
        <f t="shared" si="229"/>
      </c>
      <c r="R342" s="1372">
        <f t="shared" si="391"/>
      </c>
      <c r="S342" s="1373">
        <f t="shared" si="422"/>
      </c>
      <c r="T342" s="1372">
        <f>AVERAGE(T338:T341)</f>
      </c>
      <c r="U342" s="1374">
        <f>AVERAGE(U338:U341)</f>
      </c>
      <c r="V342" s="1378">
        <f t="shared" si="453"/>
      </c>
      <c r="W342" s="1368">
        <f>SUM(W338:W341)</f>
      </c>
      <c r="X342" s="1368">
        <f>SUM(X338:X341)</f>
      </c>
      <c r="Y342" s="1368">
        <f>SUM(Y338:Y341)</f>
      </c>
      <c r="Z342" s="1368">
        <f>SUM(Z338:Z341)</f>
      </c>
      <c r="AA342" s="1368">
        <f>SUM(AA338:AA341)</f>
      </c>
      <c r="AB342" s="1368">
        <f>SUM(AB338:AB341)</f>
      </c>
      <c r="AC342" s="1368">
        <f>SUM(AC338:AC341)</f>
      </c>
      <c r="AD342" s="1368">
        <f>SUM(AD338:AD341)</f>
      </c>
      <c r="AE342" s="1370">
        <f t="shared" si="486"/>
      </c>
      <c r="AF342" s="1375">
        <f t="shared" si="517"/>
      </c>
      <c r="AG342" s="1376"/>
      <c r="AH342" s="1376"/>
      <c r="AI342" s="1373">
        <f>SUM(AI338:AI341)</f>
      </c>
    </row>
    <row customHeight="true" ht="18.452380952380953" r="343">
      <c r="A343" s="1342"/>
      <c r="B343" s="1343" t="s">
        <v>853</v>
      </c>
      <c r="C343" s="1343" t="s">
        <v>857</v>
      </c>
      <c r="D343" s="1345">
        <f t="shared" ref="D343:D346" si="295">E343+F343</f>
      </c>
      <c r="E343" s="1361">
        <v>1500.6</v>
      </c>
      <c r="F343" s="1361">
        <v>2476.7</v>
      </c>
      <c r="G343" s="1361">
        <v>5</v>
      </c>
      <c r="H343" s="1361">
        <v>2</v>
      </c>
      <c r="I343" s="1348">
        <v>9536.669999999984</v>
      </c>
      <c r="J343" s="1348">
        <f t="shared" si="12"/>
      </c>
      <c r="K343" s="1348">
        <f t="shared" si="43"/>
      </c>
      <c r="L343" s="1348">
        <f t="shared" si="74"/>
      </c>
      <c r="M343" s="1348">
        <f t="shared" si="105"/>
      </c>
      <c r="N343" s="1349">
        <f t="shared" si="136"/>
      </c>
      <c r="O343" s="1350">
        <f t="shared" si="167"/>
      </c>
      <c r="P343" s="1350">
        <f t="shared" si="198"/>
      </c>
      <c r="Q343" s="1350">
        <f t="shared" si="229"/>
      </c>
      <c r="R343" s="1350">
        <f t="shared" si="391"/>
      </c>
      <c r="S343" s="1351">
        <f t="shared" si="422"/>
      </c>
      <c r="T343" s="1352">
        <v>0.0226</v>
      </c>
      <c r="U343" s="1353">
        <v>58</v>
      </c>
      <c r="V343" s="1349">
        <f t="shared" si="453"/>
      </c>
      <c r="W343" s="1353">
        <v>36571</v>
      </c>
      <c r="X343" s="1353">
        <v>660</v>
      </c>
      <c r="Y343" s="1353">
        <v>176</v>
      </c>
      <c r="Z343" s="1353">
        <v>687</v>
      </c>
      <c r="AA343" s="1353">
        <v>61</v>
      </c>
      <c r="AB343" s="1353">
        <v>9</v>
      </c>
      <c r="AC343" s="1353">
        <v>3</v>
      </c>
      <c r="AD343" s="1353">
        <v>43</v>
      </c>
      <c r="AE343" s="1355">
        <f t="shared" si="486"/>
      </c>
      <c r="AF343" s="1349">
        <f t="shared" si="517"/>
      </c>
      <c r="AG343" s="1356" t="s">
        <v>846</v>
      </c>
      <c r="AH343" s="1357" t="s">
        <v>862</v>
      </c>
      <c r="AI343" s="1357">
        <v>38</v>
      </c>
    </row>
    <row customHeight="true" ht="18.452380952380953" r="344">
      <c r="A344" s="1342"/>
      <c r="B344" s="1343" t="s">
        <v>853</v>
      </c>
      <c r="C344" s="1343" t="s">
        <v>858</v>
      </c>
      <c r="D344" s="1345">
        <f t="shared" si="295"/>
      </c>
      <c r="E344" s="1361">
        <v>1491.75</v>
      </c>
      <c r="F344" s="1361">
        <v>2523.3</v>
      </c>
      <c r="G344" s="1361">
        <v>4</v>
      </c>
      <c r="H344" s="1361">
        <v>3</v>
      </c>
      <c r="I344" s="1348">
        <v>8095.2300000000105</v>
      </c>
      <c r="J344" s="1348">
        <f t="shared" si="12"/>
      </c>
      <c r="K344" s="1348">
        <f t="shared" si="43"/>
      </c>
      <c r="L344" s="1348">
        <f t="shared" si="74"/>
      </c>
      <c r="M344" s="1348">
        <f t="shared" si="105"/>
      </c>
      <c r="N344" s="1349">
        <f t="shared" si="136"/>
      </c>
      <c r="O344" s="1350">
        <f t="shared" si="167"/>
      </c>
      <c r="P344" s="1350">
        <f t="shared" si="198"/>
      </c>
      <c r="Q344" s="1350">
        <f t="shared" si="229"/>
      </c>
      <c r="R344" s="1350">
        <f t="shared" si="391"/>
      </c>
      <c r="S344" s="1351">
        <f t="shared" si="422"/>
      </c>
      <c r="T344" s="1352">
        <v>0.0274</v>
      </c>
      <c r="U344" s="1353">
        <v>60</v>
      </c>
      <c r="V344" s="1349">
        <f t="shared" si="453"/>
      </c>
      <c r="W344" s="1353">
        <v>32426</v>
      </c>
      <c r="X344" s="1353">
        <v>552</v>
      </c>
      <c r="Y344" s="1353">
        <v>156</v>
      </c>
      <c r="Z344" s="1353">
        <v>583</v>
      </c>
      <c r="AA344" s="1353">
        <v>131</v>
      </c>
      <c r="AB344" s="1353">
        <v>14</v>
      </c>
      <c r="AC344" s="1353">
        <v>3</v>
      </c>
      <c r="AD344" s="1353">
        <v>37</v>
      </c>
      <c r="AE344" s="1355">
        <f t="shared" si="486"/>
      </c>
      <c r="AF344" s="1349">
        <f t="shared" si="517"/>
      </c>
      <c r="AG344" s="1356" t="s">
        <v>846</v>
      </c>
      <c r="AH344" s="1357" t="s">
        <v>862</v>
      </c>
      <c r="AI344" s="1357">
        <v>32</v>
      </c>
    </row>
    <row customHeight="true" ht="18.452380952380953" r="345">
      <c r="A345" s="1342"/>
      <c r="B345" s="1343" t="s">
        <v>853</v>
      </c>
      <c r="C345" s="1343" t="s">
        <v>860</v>
      </c>
      <c r="D345" s="1345">
        <f t="shared" si="295"/>
      </c>
      <c r="E345" s="1361">
        <v>1576.72</v>
      </c>
      <c r="F345" s="1361">
        <v>2502.73</v>
      </c>
      <c r="G345" s="1361">
        <v>4</v>
      </c>
      <c r="H345" s="1361">
        <v>3</v>
      </c>
      <c r="I345" s="1348">
        <v>7284.419999999998</v>
      </c>
      <c r="J345" s="1348">
        <f t="shared" si="12"/>
      </c>
      <c r="K345" s="1348">
        <f t="shared" si="43"/>
      </c>
      <c r="L345" s="1348">
        <f t="shared" si="74"/>
      </c>
      <c r="M345" s="1348">
        <f t="shared" si="105"/>
      </c>
      <c r="N345" s="1349">
        <f t="shared" si="136"/>
      </c>
      <c r="O345" s="1350">
        <f t="shared" si="167"/>
      </c>
      <c r="P345" s="1350">
        <f t="shared" si="198"/>
      </c>
      <c r="Q345" s="1350">
        <f t="shared" si="229"/>
      </c>
      <c r="R345" s="1350">
        <f t="shared" si="391"/>
      </c>
      <c r="S345" s="1351">
        <f t="shared" si="422"/>
      </c>
      <c r="T345" s="1352">
        <v>0.0203</v>
      </c>
      <c r="U345" s="1353">
        <v>60</v>
      </c>
      <c r="V345" s="1349">
        <f t="shared" si="453"/>
      </c>
      <c r="W345" s="1353">
        <v>34822</v>
      </c>
      <c r="X345" s="1353">
        <v>629</v>
      </c>
      <c r="Y345" s="1353">
        <v>163</v>
      </c>
      <c r="Z345" s="1353">
        <v>676</v>
      </c>
      <c r="AA345" s="1353">
        <v>102</v>
      </c>
      <c r="AB345" s="1353">
        <v>7</v>
      </c>
      <c r="AC345" s="1353">
        <v>4</v>
      </c>
      <c r="AD345" s="1353">
        <v>45</v>
      </c>
      <c r="AE345" s="1355">
        <f t="shared" si="486"/>
      </c>
      <c r="AF345" s="1349">
        <f t="shared" si="517"/>
      </c>
      <c r="AG345" s="1357" t="s">
        <v>861</v>
      </c>
      <c r="AH345" s="1357" t="s">
        <v>847</v>
      </c>
      <c r="AI345" s="1357">
        <v>43</v>
      </c>
    </row>
    <row customHeight="true" ht="18.452380952380953" r="346">
      <c r="A346" s="1342"/>
      <c r="B346" s="1343" t="s">
        <v>853</v>
      </c>
      <c r="C346" s="1343" t="s">
        <v>863</v>
      </c>
      <c r="D346" s="1345">
        <f t="shared" si="295"/>
      </c>
      <c r="E346" s="1361">
        <v>1291.13</v>
      </c>
      <c r="F346" s="1361">
        <v>2919.38</v>
      </c>
      <c r="G346" s="1361">
        <v>6</v>
      </c>
      <c r="H346" s="1361">
        <v>4</v>
      </c>
      <c r="I346" s="1348">
        <v>12129.990000000005</v>
      </c>
      <c r="J346" s="1348">
        <f t="shared" si="12"/>
      </c>
      <c r="K346" s="1348">
        <f t="shared" si="43"/>
      </c>
      <c r="L346" s="1348">
        <f t="shared" si="74"/>
      </c>
      <c r="M346" s="1348">
        <f t="shared" si="105"/>
      </c>
      <c r="N346" s="1349">
        <f t="shared" si="136"/>
      </c>
      <c r="O346" s="1350">
        <f t="shared" si="167"/>
      </c>
      <c r="P346" s="1350">
        <f t="shared" si="198"/>
      </c>
      <c r="Q346" s="1350">
        <f t="shared" si="229"/>
      </c>
      <c r="R346" s="1350">
        <f t="shared" si="391"/>
      </c>
      <c r="S346" s="1351">
        <f t="shared" si="422"/>
      </c>
      <c r="T346" s="1352">
        <v>0.032</v>
      </c>
      <c r="U346" s="1353">
        <v>61</v>
      </c>
      <c r="V346" s="1349">
        <f t="shared" si="453"/>
      </c>
      <c r="W346" s="1353">
        <v>33271</v>
      </c>
      <c r="X346" s="1353">
        <v>507</v>
      </c>
      <c r="Y346" s="1353">
        <v>171</v>
      </c>
      <c r="Z346" s="1353">
        <v>527</v>
      </c>
      <c r="AA346" s="1353">
        <v>91</v>
      </c>
      <c r="AB346" s="1353">
        <v>6</v>
      </c>
      <c r="AC346" s="1353">
        <v>1</v>
      </c>
      <c r="AD346" s="1353">
        <v>54</v>
      </c>
      <c r="AE346" s="1355">
        <f t="shared" si="486"/>
      </c>
      <c r="AF346" s="1349">
        <f t="shared" si="517"/>
      </c>
      <c r="AG346" s="1357" t="s">
        <v>861</v>
      </c>
      <c r="AH346" s="1357" t="s">
        <v>847</v>
      </c>
      <c r="AI346" s="1357">
        <v>29</v>
      </c>
    </row>
    <row customHeight="true" ht="18.452380952380953" r="347">
      <c r="A347" s="1342"/>
      <c r="B347" s="1367" t="s">
        <v>852</v>
      </c>
      <c r="C347" s="1367"/>
      <c r="D347" s="1368">
        <f>SUM(D343:D346)</f>
      </c>
      <c r="E347" s="1368">
        <f>SUM(E343:E346)</f>
      </c>
      <c r="F347" s="1368">
        <f>SUM(F343:F346)</f>
      </c>
      <c r="G347" s="1368">
        <f>SUM(G343:G346)</f>
      </c>
      <c r="H347" s="1368">
        <f>SUM(H343:H346)</f>
      </c>
      <c r="I347" s="1368">
        <f>SUM(I343:I346)</f>
      </c>
      <c r="J347" s="1370">
        <f t="shared" si="12"/>
      </c>
      <c r="K347" s="1370">
        <f t="shared" si="43"/>
      </c>
      <c r="L347" s="1371">
        <f t="shared" si="74"/>
      </c>
      <c r="M347" s="1370">
        <f t="shared" si="105"/>
      </c>
      <c r="N347" s="1370">
        <f t="shared" si="136"/>
      </c>
      <c r="O347" s="1372">
        <f t="shared" si="167"/>
      </c>
      <c r="P347" s="1372">
        <f t="shared" si="198"/>
      </c>
      <c r="Q347" s="1372">
        <f t="shared" si="229"/>
      </c>
      <c r="R347" s="1372">
        <f t="shared" si="391"/>
      </c>
      <c r="S347" s="1373">
        <f t="shared" si="422"/>
      </c>
      <c r="T347" s="1372">
        <f>AVERAGE(T343:T346)</f>
      </c>
      <c r="U347" s="1374">
        <f>AVERAGE(U343:U346)</f>
      </c>
      <c r="V347" s="1378">
        <f t="shared" si="453"/>
      </c>
      <c r="W347" s="1368">
        <f>SUM(W343:W346)</f>
      </c>
      <c r="X347" s="1368">
        <f>SUM(X343:X346)</f>
      </c>
      <c r="Y347" s="1368">
        <f>SUM(Y343:Y346)</f>
      </c>
      <c r="Z347" s="1368">
        <f>SUM(Z343:Z346)</f>
      </c>
      <c r="AA347" s="1368">
        <f>SUM(AA343:AA346)</f>
      </c>
      <c r="AB347" s="1368">
        <f>SUM(AB343:AB346)</f>
      </c>
      <c r="AC347" s="1368">
        <f>SUM(AC343:AC346)</f>
      </c>
      <c r="AD347" s="1368">
        <f>SUM(AD343:AD346)</f>
      </c>
      <c r="AE347" s="1370">
        <f t="shared" si="486"/>
      </c>
      <c r="AF347" s="1375">
        <f t="shared" si="517"/>
      </c>
      <c r="AG347" s="1376"/>
      <c r="AH347" s="1376"/>
      <c r="AI347" s="1368">
        <f>SUM(AI343:AI346)</f>
      </c>
    </row>
    <row customHeight="true" ht="18.452380952380953" r="348">
      <c r="A348" s="1342"/>
      <c r="B348" s="1343" t="s">
        <v>844</v>
      </c>
      <c r="C348" s="1343" t="s">
        <v>864</v>
      </c>
      <c r="D348" s="1345">
        <f t="shared" ref="D348:D351" si="296">E348+F348</f>
      </c>
      <c r="E348" s="1360">
        <v>1267.94</v>
      </c>
      <c r="F348" s="1360">
        <v>3002.25</v>
      </c>
      <c r="G348" s="1379">
        <v>0</v>
      </c>
      <c r="H348" s="1379">
        <v>0</v>
      </c>
      <c r="I348" s="1348">
        <v>0</v>
      </c>
      <c r="J348" s="1348">
        <f t="shared" si="12"/>
      </c>
      <c r="K348" s="1348">
        <f t="shared" si="43"/>
      </c>
      <c r="L348" s="1348">
        <f t="shared" si="74"/>
      </c>
      <c r="M348" s="1348">
        <f t="shared" si="105"/>
      </c>
      <c r="N348" s="1349">
        <f t="shared" si="136"/>
      </c>
      <c r="O348" s="1350">
        <f t="shared" si="167"/>
      </c>
      <c r="P348" s="1350">
        <f t="shared" si="198"/>
      </c>
      <c r="Q348" s="1350">
        <f t="shared" si="229"/>
      </c>
      <c r="R348" s="1350">
        <f t="shared" si="391"/>
      </c>
      <c r="S348" s="1351">
        <f t="shared" si="422"/>
      </c>
      <c r="T348" s="1352">
        <v>0.0267</v>
      </c>
      <c r="U348" s="1353">
        <v>62</v>
      </c>
      <c r="V348" s="1349">
        <f t="shared" si="453"/>
      </c>
      <c r="W348" s="1353">
        <v>38659</v>
      </c>
      <c r="X348" s="1353">
        <v>578</v>
      </c>
      <c r="Y348" s="1353">
        <v>174</v>
      </c>
      <c r="Z348" s="1353">
        <v>583</v>
      </c>
      <c r="AA348" s="1353">
        <v>109</v>
      </c>
      <c r="AB348" s="1353">
        <v>9</v>
      </c>
      <c r="AC348" s="1353">
        <v>2</v>
      </c>
      <c r="AD348" s="1353">
        <v>47</v>
      </c>
      <c r="AE348" s="1355">
        <f t="shared" si="486"/>
      </c>
      <c r="AF348" s="1349">
        <f t="shared" si="517"/>
      </c>
      <c r="AG348" s="1357" t="s">
        <v>861</v>
      </c>
      <c r="AH348" s="1357" t="s">
        <v>847</v>
      </c>
      <c r="AI348" s="1357">
        <v>37</v>
      </c>
    </row>
    <row customHeight="true" ht="18.452380952380953" r="349">
      <c r="A349" s="1342"/>
      <c r="B349" s="1343" t="s">
        <v>844</v>
      </c>
      <c r="C349" s="1343" t="s">
        <v>866</v>
      </c>
      <c r="D349" s="1345">
        <f t="shared" si="296"/>
      </c>
      <c r="E349" s="1360">
        <v>1368.25</v>
      </c>
      <c r="F349" s="1360">
        <v>3159.47</v>
      </c>
      <c r="G349" s="1379">
        <v>5</v>
      </c>
      <c r="H349" s="1379">
        <v>4</v>
      </c>
      <c r="I349" s="1348">
        <v>12110.679999999993</v>
      </c>
      <c r="J349" s="1348">
        <f t="shared" si="12"/>
      </c>
      <c r="K349" s="1348">
        <f t="shared" si="43"/>
      </c>
      <c r="L349" s="1348">
        <f t="shared" si="74"/>
      </c>
      <c r="M349" s="1348">
        <f t="shared" si="105"/>
      </c>
      <c r="N349" s="1349">
        <f t="shared" si="136"/>
      </c>
      <c r="O349" s="1350">
        <f t="shared" si="167"/>
      </c>
      <c r="P349" s="1350">
        <f t="shared" si="198"/>
      </c>
      <c r="Q349" s="1350">
        <f t="shared" si="229"/>
      </c>
      <c r="R349" s="1350">
        <f t="shared" si="391"/>
      </c>
      <c r="S349" s="1351">
        <f t="shared" si="422"/>
      </c>
      <c r="T349" s="1352">
        <v>0.0248</v>
      </c>
      <c r="U349" s="1353">
        <v>64</v>
      </c>
      <c r="V349" s="1349">
        <f t="shared" si="453"/>
      </c>
      <c r="W349" s="1353">
        <v>39095</v>
      </c>
      <c r="X349" s="1353">
        <v>590</v>
      </c>
      <c r="Y349" s="1353">
        <v>188</v>
      </c>
      <c r="Z349" s="1353">
        <v>623</v>
      </c>
      <c r="AA349" s="1353">
        <v>92</v>
      </c>
      <c r="AB349" s="1353">
        <v>7</v>
      </c>
      <c r="AC349" s="1353">
        <v>2</v>
      </c>
      <c r="AD349" s="1353">
        <v>41</v>
      </c>
      <c r="AE349" s="1355">
        <f t="shared" si="486"/>
      </c>
      <c r="AF349" s="1349">
        <f t="shared" si="517"/>
      </c>
      <c r="AG349" s="1357" t="s">
        <v>861</v>
      </c>
      <c r="AH349" s="1357" t="s">
        <v>847</v>
      </c>
      <c r="AI349" s="1357">
        <v>30</v>
      </c>
    </row>
    <row customHeight="true" ht="18.452380952380953" r="350">
      <c r="A350" s="1342"/>
      <c r="B350" s="1343" t="s">
        <v>844</v>
      </c>
      <c r="C350" s="1343" t="s">
        <v>867</v>
      </c>
      <c r="D350" s="1345">
        <f t="shared" si="296"/>
      </c>
      <c r="E350" s="1360">
        <v>1539.81</v>
      </c>
      <c r="F350" s="1360">
        <v>2814.96</v>
      </c>
      <c r="G350" s="1379">
        <v>10</v>
      </c>
      <c r="H350" s="1379">
        <v>10</v>
      </c>
      <c r="I350" s="1348">
        <v>20742.070000000007</v>
      </c>
      <c r="J350" s="1348">
        <f t="shared" si="12"/>
      </c>
      <c r="K350" s="1348">
        <f t="shared" si="43"/>
      </c>
      <c r="L350" s="1348">
        <f t="shared" si="74"/>
      </c>
      <c r="M350" s="1348">
        <f t="shared" si="105"/>
      </c>
      <c r="N350" s="1349">
        <f t="shared" si="136"/>
      </c>
      <c r="O350" s="1350">
        <f t="shared" si="167"/>
      </c>
      <c r="P350" s="1350">
        <f t="shared" si="198"/>
      </c>
      <c r="Q350" s="1350">
        <f t="shared" si="229"/>
      </c>
      <c r="R350" s="1350">
        <f t="shared" si="391"/>
      </c>
      <c r="S350" s="1351">
        <f t="shared" si="422"/>
      </c>
      <c r="T350" s="1352">
        <v>0.0237</v>
      </c>
      <c r="U350" s="1353">
        <v>65</v>
      </c>
      <c r="V350" s="1349">
        <f t="shared" si="453"/>
      </c>
      <c r="W350" s="1353">
        <v>39352</v>
      </c>
      <c r="X350" s="1353">
        <v>695</v>
      </c>
      <c r="Y350" s="1353">
        <v>175</v>
      </c>
      <c r="Z350" s="1353">
        <v>734</v>
      </c>
      <c r="AA350" s="1353">
        <v>111</v>
      </c>
      <c r="AB350" s="1353">
        <v>4</v>
      </c>
      <c r="AC350" s="1353">
        <v>0</v>
      </c>
      <c r="AD350" s="1353">
        <v>40</v>
      </c>
      <c r="AE350" s="1355">
        <f t="shared" si="486"/>
      </c>
      <c r="AF350" s="1349">
        <f t="shared" si="517"/>
      </c>
      <c r="AG350" s="1357" t="s">
        <v>861</v>
      </c>
      <c r="AH350" s="1357" t="s">
        <v>847</v>
      </c>
      <c r="AI350" s="1357">
        <v>34</v>
      </c>
    </row>
    <row customHeight="true" ht="18.452380952380953" r="351">
      <c r="A351" s="1342"/>
      <c r="B351" s="1343" t="s">
        <v>844</v>
      </c>
      <c r="C351" s="1344" t="s">
        <v>868</v>
      </c>
      <c r="D351" s="1345">
        <f t="shared" si="296"/>
      </c>
      <c r="E351" s="1360">
        <v>1570.76</v>
      </c>
      <c r="F351" s="1360">
        <v>3023.84</v>
      </c>
      <c r="G351" s="1361">
        <v>10</v>
      </c>
      <c r="H351" s="1361">
        <v>9</v>
      </c>
      <c r="I351" s="1388">
        <v>18522.409999999974</v>
      </c>
      <c r="J351" s="1348">
        <f t="shared" si="12"/>
      </c>
      <c r="K351" s="1348">
        <f t="shared" si="43"/>
      </c>
      <c r="L351" s="1348">
        <f t="shared" si="74"/>
      </c>
      <c r="M351" s="1348">
        <f t="shared" si="105"/>
      </c>
      <c r="N351" s="1349">
        <f t="shared" si="136"/>
      </c>
      <c r="O351" s="1350">
        <f t="shared" si="167"/>
      </c>
      <c r="P351" s="1350">
        <f t="shared" si="198"/>
      </c>
      <c r="Q351" s="1350">
        <f t="shared" si="229"/>
      </c>
      <c r="R351" s="1350">
        <f t="shared" si="391"/>
      </c>
      <c r="S351" s="1351">
        <f t="shared" si="422"/>
      </c>
      <c r="T351" s="1352">
        <v>0.0202</v>
      </c>
      <c r="U351" s="1353">
        <v>67</v>
      </c>
      <c r="V351" s="1349">
        <f t="shared" si="453"/>
      </c>
      <c r="W351" s="1353">
        <v>42757</v>
      </c>
      <c r="X351" s="1353">
        <v>665</v>
      </c>
      <c r="Y351" s="1353">
        <v>215</v>
      </c>
      <c r="Z351" s="1353">
        <v>705</v>
      </c>
      <c r="AA351" s="1353">
        <v>161</v>
      </c>
      <c r="AB351" s="1353">
        <v>4</v>
      </c>
      <c r="AC351" s="1353">
        <v>3</v>
      </c>
      <c r="AD351" s="1353">
        <v>44</v>
      </c>
      <c r="AE351" s="1355">
        <f t="shared" si="486"/>
      </c>
      <c r="AF351" s="1349">
        <f t="shared" si="517"/>
      </c>
      <c r="AG351" s="1357" t="s">
        <v>861</v>
      </c>
      <c r="AH351" s="1357" t="s">
        <v>847</v>
      </c>
      <c r="AI351" s="1357">
        <v>48</v>
      </c>
    </row>
    <row customHeight="true" ht="18.452380952380953" r="352">
      <c r="A352" s="1342"/>
      <c r="B352" s="1367" t="s">
        <v>852</v>
      </c>
      <c r="C352" s="1367"/>
      <c r="D352" s="1368">
        <f>SUM(D348:D351)</f>
      </c>
      <c r="E352" s="1368">
        <f>SUM(E348:E351)</f>
      </c>
      <c r="F352" s="1368">
        <f>SUM(F348:F351)</f>
      </c>
      <c r="G352" s="1368">
        <f>SUM(G348:G351)</f>
      </c>
      <c r="H352" s="1368">
        <f>SUM(H348:H351)</f>
      </c>
      <c r="I352" s="1368">
        <f>SUM(I348:I351)</f>
      </c>
      <c r="J352" s="1370">
        <f t="shared" si="12"/>
      </c>
      <c r="K352" s="1370">
        <f t="shared" si="43"/>
      </c>
      <c r="L352" s="1371">
        <f t="shared" si="74"/>
      </c>
      <c r="M352" s="1370">
        <f t="shared" si="105"/>
      </c>
      <c r="N352" s="1370">
        <f t="shared" si="136"/>
      </c>
      <c r="O352" s="1372">
        <f t="shared" si="167"/>
      </c>
      <c r="P352" s="1372">
        <f t="shared" si="198"/>
      </c>
      <c r="Q352" s="1372">
        <f t="shared" si="229"/>
      </c>
      <c r="R352" s="1372">
        <f t="shared" si="391"/>
      </c>
      <c r="S352" s="1373">
        <f t="shared" si="422"/>
      </c>
      <c r="T352" s="1372">
        <f>AVERAGE(T348:T351)</f>
      </c>
      <c r="U352" s="1374">
        <f>AVERAGE(U348:U351)</f>
      </c>
      <c r="V352" s="1378">
        <f t="shared" si="453"/>
      </c>
      <c r="W352" s="1368">
        <f>SUM(W348:W351)</f>
      </c>
      <c r="X352" s="1368">
        <f>SUM(X348:X351)</f>
      </c>
      <c r="Y352" s="1368">
        <f>SUM(Y348:Y351)</f>
      </c>
      <c r="Z352" s="1368">
        <f>SUM(Z348:Z351)</f>
      </c>
      <c r="AA352" s="1368">
        <f>SUM(AA348:AA351)</f>
      </c>
      <c r="AB352" s="1368">
        <f>SUM(AB348:AB351)</f>
      </c>
      <c r="AC352" s="1368">
        <f>SUM(AC348:AC351)</f>
      </c>
      <c r="AD352" s="1368">
        <f>SUM(AD348:AD351)</f>
      </c>
      <c r="AE352" s="1370">
        <f t="shared" si="486"/>
      </c>
      <c r="AF352" s="1375">
        <f t="shared" si="517"/>
      </c>
      <c r="AG352" s="1376"/>
      <c r="AH352" s="1376"/>
      <c r="AI352" s="1368">
        <f>SUM(AI348:AI351)</f>
      </c>
    </row>
    <row customHeight="true" ht="18.452380952380953" r="353">
      <c r="A353" s="1342"/>
      <c r="B353" s="1343" t="s">
        <v>859</v>
      </c>
      <c r="C353" s="1343" t="s">
        <v>869</v>
      </c>
      <c r="D353" s="1345">
        <f t="shared" ref="D353:D356" si="297">E353+F353</f>
      </c>
      <c r="E353" s="1360">
        <v>1366.75</v>
      </c>
      <c r="F353" s="1360">
        <v>2990.48</v>
      </c>
      <c r="G353" s="1379">
        <v>6</v>
      </c>
      <c r="H353" s="1379">
        <v>6</v>
      </c>
      <c r="I353" s="1388">
        <v>10521.529999999999</v>
      </c>
      <c r="J353" s="1348">
        <f t="shared" si="12"/>
      </c>
      <c r="K353" s="1348">
        <f t="shared" si="43"/>
      </c>
      <c r="L353" s="1348">
        <f t="shared" si="74"/>
      </c>
      <c r="M353" s="1348">
        <f t="shared" si="105"/>
      </c>
      <c r="N353" s="1349">
        <f t="shared" si="136"/>
      </c>
      <c r="O353" s="1350">
        <f t="shared" si="167"/>
      </c>
      <c r="P353" s="1350">
        <f t="shared" si="198"/>
      </c>
      <c r="Q353" s="1350">
        <f t="shared" si="229"/>
      </c>
      <c r="R353" s="1350">
        <f t="shared" si="391"/>
      </c>
      <c r="S353" s="1351">
        <f t="shared" si="422"/>
      </c>
      <c r="T353" s="1352">
        <v>0.0173</v>
      </c>
      <c r="U353" s="1353">
        <v>68</v>
      </c>
      <c r="V353" s="1349">
        <f t="shared" si="453"/>
      </c>
      <c r="W353" s="1353">
        <v>48685</v>
      </c>
      <c r="X353" s="1353">
        <v>736</v>
      </c>
      <c r="Y353" s="1353">
        <v>200</v>
      </c>
      <c r="Z353" s="1353">
        <v>771</v>
      </c>
      <c r="AA353" s="1353">
        <v>87</v>
      </c>
      <c r="AB353" s="1353">
        <v>13</v>
      </c>
      <c r="AC353" s="1353">
        <v>4</v>
      </c>
      <c r="AD353" s="1353">
        <v>54</v>
      </c>
      <c r="AE353" s="1355">
        <f t="shared" si="486"/>
      </c>
      <c r="AF353" s="1349">
        <f t="shared" si="517"/>
      </c>
      <c r="AG353" s="1357" t="s">
        <v>861</v>
      </c>
      <c r="AH353" s="1357" t="s">
        <v>847</v>
      </c>
      <c r="AI353" s="1357">
        <v>33</v>
      </c>
    </row>
    <row customHeight="true" ht="18.452380952380953" r="354">
      <c r="A354" s="1342"/>
      <c r="B354" s="1343" t="s">
        <v>859</v>
      </c>
      <c r="C354" s="1343" t="s">
        <v>870</v>
      </c>
      <c r="D354" s="1345">
        <f t="shared" si="297"/>
      </c>
      <c r="E354" s="1360">
        <v>1410.5</v>
      </c>
      <c r="F354" s="1360">
        <v>2977.39</v>
      </c>
      <c r="G354" s="1379">
        <v>3</v>
      </c>
      <c r="H354" s="1379">
        <v>3</v>
      </c>
      <c r="I354" s="1348">
        <v>7303.7300000000105</v>
      </c>
      <c r="J354" s="1348">
        <f t="shared" si="12"/>
      </c>
      <c r="K354" s="1348">
        <f t="shared" si="43"/>
      </c>
      <c r="L354" s="1348">
        <f t="shared" si="74"/>
      </c>
      <c r="M354" s="1348">
        <f t="shared" si="105"/>
      </c>
      <c r="N354" s="1349">
        <f t="shared" si="136"/>
      </c>
      <c r="O354" s="1350">
        <f t="shared" si="167"/>
      </c>
      <c r="P354" s="1350">
        <f t="shared" si="198"/>
      </c>
      <c r="Q354" s="1350">
        <f t="shared" si="229"/>
      </c>
      <c r="R354" s="1350">
        <f t="shared" si="391"/>
      </c>
      <c r="S354" s="1351">
        <f t="shared" si="422"/>
      </c>
      <c r="T354" s="1352">
        <v>0.018</v>
      </c>
      <c r="U354" s="1353">
        <v>67</v>
      </c>
      <c r="V354" s="1349">
        <f t="shared" si="453"/>
      </c>
      <c r="W354" s="1353">
        <v>52194</v>
      </c>
      <c r="X354" s="1353">
        <v>921</v>
      </c>
      <c r="Y354" s="1353">
        <v>199</v>
      </c>
      <c r="Z354" s="1353">
        <v>981</v>
      </c>
      <c r="AA354" s="1353">
        <v>107</v>
      </c>
      <c r="AB354" s="1353">
        <v>7</v>
      </c>
      <c r="AC354" s="1353">
        <v>0</v>
      </c>
      <c r="AD354" s="1353">
        <v>63</v>
      </c>
      <c r="AE354" s="1355">
        <f t="shared" si="486"/>
      </c>
      <c r="AF354" s="1349">
        <f t="shared" si="517"/>
      </c>
      <c r="AG354" s="1357" t="s">
        <v>861</v>
      </c>
      <c r="AH354" s="1357" t="s">
        <v>847</v>
      </c>
      <c r="AI354" s="1357">
        <v>30</v>
      </c>
    </row>
    <row customHeight="true" ht="18.452380952380953" r="355">
      <c r="A355" s="1342"/>
      <c r="B355" s="1343" t="s">
        <v>859</v>
      </c>
      <c r="C355" s="1343" t="s">
        <v>877</v>
      </c>
      <c r="D355" s="1345">
        <f t="shared" si="297"/>
      </c>
      <c r="E355" s="1360">
        <v>1290.24</v>
      </c>
      <c r="F355" s="1360">
        <v>1991.79</v>
      </c>
      <c r="G355" s="1379">
        <v>0</v>
      </c>
      <c r="H355" s="1379">
        <v>0</v>
      </c>
      <c r="I355" s="1348">
        <v>0</v>
      </c>
      <c r="J355" s="1348">
        <f t="shared" si="12"/>
      </c>
      <c r="K355" s="1348">
        <f t="shared" si="43"/>
      </c>
      <c r="L355" s="1348">
        <f t="shared" si="74"/>
      </c>
      <c r="M355" s="1348">
        <f t="shared" si="105"/>
      </c>
      <c r="N355" s="1349">
        <f t="shared" si="136"/>
      </c>
      <c r="O355" s="1350">
        <f t="shared" si="167"/>
      </c>
      <c r="P355" s="1350">
        <f t="shared" si="198"/>
      </c>
      <c r="Q355" s="1350">
        <f t="shared" si="229"/>
      </c>
      <c r="R355" s="1350">
        <f t="shared" si="391"/>
      </c>
      <c r="S355" s="1351">
        <f t="shared" si="422"/>
      </c>
      <c r="T355" s="1352">
        <v>0.0141</v>
      </c>
      <c r="U355" s="1353">
        <v>65</v>
      </c>
      <c r="V355" s="1349">
        <f t="shared" si="453"/>
      </c>
      <c r="W355" s="1353">
        <v>42385</v>
      </c>
      <c r="X355" s="1353">
        <v>912</v>
      </c>
      <c r="Y355" s="1353">
        <v>145</v>
      </c>
      <c r="Z355" s="1353">
        <v>970</v>
      </c>
      <c r="AA355" s="1353">
        <v>76</v>
      </c>
      <c r="AB355" s="1353">
        <v>7</v>
      </c>
      <c r="AC355" s="1353">
        <v>1</v>
      </c>
      <c r="AD355" s="1353">
        <v>50</v>
      </c>
      <c r="AE355" s="1355">
        <f t="shared" si="486"/>
      </c>
      <c r="AF355" s="1349">
        <f t="shared" si="517"/>
      </c>
      <c r="AG355" s="1357" t="s">
        <v>861</v>
      </c>
      <c r="AH355" s="1357" t="s">
        <v>847</v>
      </c>
      <c r="AI355" s="1357">
        <v>26</v>
      </c>
    </row>
    <row customHeight="true" ht="18.452380952380953" r="356">
      <c r="A356" s="1342"/>
      <c r="B356" s="1343" t="s">
        <v>859</v>
      </c>
      <c r="C356" s="1343" t="s">
        <v>878</v>
      </c>
      <c r="D356" s="1345">
        <f t="shared" si="297"/>
      </c>
      <c r="E356" s="1360">
        <v>1065.11</v>
      </c>
      <c r="F356" s="1360">
        <v>816.43</v>
      </c>
      <c r="G356" s="1379">
        <v>2</v>
      </c>
      <c r="H356" s="1379">
        <v>2</v>
      </c>
      <c r="I356" s="1348">
        <v>3899.610000000015</v>
      </c>
      <c r="J356" s="1348">
        <f t="shared" si="12"/>
      </c>
      <c r="K356" s="1348">
        <f t="shared" si="43"/>
      </c>
      <c r="L356" s="1348">
        <f t="shared" si="74"/>
      </c>
      <c r="M356" s="1348">
        <f t="shared" si="105"/>
      </c>
      <c r="N356" s="1349">
        <f t="shared" si="136"/>
      </c>
      <c r="O356" s="1350">
        <f t="shared" si="167"/>
      </c>
      <c r="P356" s="1350">
        <f t="shared" si="198"/>
      </c>
      <c r="Q356" s="1350">
        <f t="shared" si="229"/>
      </c>
      <c r="R356" s="1350">
        <f t="shared" si="391"/>
      </c>
      <c r="S356" s="1351">
        <f t="shared" si="422"/>
      </c>
      <c r="T356" s="1352">
        <v>0.0146</v>
      </c>
      <c r="U356" s="1353">
        <v>65</v>
      </c>
      <c r="V356" s="1349">
        <f t="shared" si="453"/>
      </c>
      <c r="W356" s="1353">
        <v>21276</v>
      </c>
      <c r="X356" s="1353">
        <v>776</v>
      </c>
      <c r="Y356" s="1353">
        <v>76</v>
      </c>
      <c r="Z356" s="1353">
        <v>842</v>
      </c>
      <c r="AA356" s="1353">
        <v>45</v>
      </c>
      <c r="AB356" s="1353">
        <v>6</v>
      </c>
      <c r="AC356" s="1353">
        <v>0</v>
      </c>
      <c r="AD356" s="1353">
        <v>18</v>
      </c>
      <c r="AE356" s="1355">
        <f t="shared" si="486"/>
      </c>
      <c r="AF356" s="1349">
        <f t="shared" si="517"/>
      </c>
      <c r="AG356" s="1357" t="s">
        <v>861</v>
      </c>
      <c r="AH356" s="1357" t="s">
        <v>847</v>
      </c>
      <c r="AI356" s="1357">
        <v>9</v>
      </c>
    </row>
    <row customHeight="true" ht="18.452380952380953" r="357">
      <c r="A357" s="1342"/>
      <c r="B357" s="1367" t="s">
        <v>852</v>
      </c>
      <c r="C357" s="1367"/>
      <c r="D357" s="1368">
        <f>D353+D354+D355+D356</f>
      </c>
      <c r="E357" s="1368">
        <f>E353+E354+E355+E356</f>
      </c>
      <c r="F357" s="1368">
        <f>F353+F354+F355+F356</f>
      </c>
      <c r="G357" s="1368">
        <f>G353+G354+G355+G356</f>
      </c>
      <c r="H357" s="1368">
        <f>H353+H354+H355+H356</f>
      </c>
      <c r="I357" s="1368">
        <f>I353+I354+I355+I356</f>
      </c>
      <c r="J357" s="1370">
        <f t="shared" si="12"/>
      </c>
      <c r="K357" s="1370">
        <f t="shared" si="43"/>
      </c>
      <c r="L357" s="1371">
        <f t="shared" si="74"/>
      </c>
      <c r="M357" s="1370">
        <f t="shared" si="105"/>
      </c>
      <c r="N357" s="1370">
        <f t="shared" si="136"/>
      </c>
      <c r="O357" s="1372">
        <f t="shared" si="167"/>
      </c>
      <c r="P357" s="1372">
        <f t="shared" si="198"/>
      </c>
      <c r="Q357" s="1372">
        <f t="shared" si="229"/>
      </c>
      <c r="R357" s="1372">
        <f t="shared" si="391"/>
      </c>
      <c r="S357" s="1373">
        <f t="shared" si="422"/>
      </c>
      <c r="T357" s="1372">
        <f>AVERAGE(T353:T356)</f>
      </c>
      <c r="U357" s="1374">
        <f>AVERAGE(U353:U356)</f>
      </c>
      <c r="V357" s="1378">
        <f t="shared" si="453"/>
      </c>
      <c r="W357" s="1368">
        <f>W353+W354+W355+W356</f>
      </c>
      <c r="X357" s="1368">
        <f>X353+X354+X355+X356</f>
      </c>
      <c r="Y357" s="1368">
        <f>Y353+Y354+Y355+Y356</f>
      </c>
      <c r="Z357" s="1368">
        <f>Z353+Z354+Z355+Z356</f>
      </c>
      <c r="AA357" s="1368">
        <f>AA353+AA354+AA355+AA356</f>
      </c>
      <c r="AB357" s="1368">
        <f>AB353+AB354+AB355+AB356</f>
      </c>
      <c r="AC357" s="1368">
        <f>AC353+AC354+AC355+AC356</f>
      </c>
      <c r="AD357" s="1368">
        <f>AD353+AD354+AD355+AD356</f>
      </c>
      <c r="AE357" s="1370">
        <f t="shared" si="486"/>
      </c>
      <c r="AF357" s="1375">
        <f t="shared" si="517"/>
      </c>
      <c r="AG357" s="1376"/>
      <c r="AH357" s="1376"/>
      <c r="AI357" s="1368">
        <f>AI353+AI354+AI355+AI356</f>
      </c>
    </row>
    <row customHeight="true" ht="18.452380952380953" r="358">
      <c r="A358" s="1342"/>
      <c r="B358" s="1380" t="s">
        <v>871</v>
      </c>
      <c r="C358" s="1380"/>
      <c r="D358" s="1381">
        <f>D342+D337+D352+D347+D357</f>
      </c>
      <c r="E358" s="1381"/>
      <c r="F358" s="1381"/>
      <c r="G358" s="1381">
        <f>G342+G337+G352+G347+G357</f>
      </c>
      <c r="H358" s="1381">
        <f>H342+H337+H352+H347+H357</f>
      </c>
      <c r="I358" s="1381">
        <f>I342+I337+I352+I347+I357</f>
      </c>
      <c r="J358" s="1382">
        <f t="shared" si="12"/>
      </c>
      <c r="K358" s="1382">
        <f t="shared" si="43"/>
      </c>
      <c r="L358" s="1382">
        <f t="shared" si="74"/>
      </c>
      <c r="M358" s="1382">
        <f t="shared" si="105"/>
      </c>
      <c r="N358" s="1382">
        <f t="shared" si="136"/>
      </c>
      <c r="O358" s="1383">
        <f t="shared" si="167"/>
      </c>
      <c r="P358" s="1383">
        <f t="shared" si="198"/>
      </c>
      <c r="Q358" s="1383">
        <f t="shared" si="229"/>
      </c>
      <c r="R358" s="1383">
        <f t="shared" si="391"/>
      </c>
      <c r="S358" s="1384">
        <f t="shared" si="422"/>
      </c>
      <c r="T358" s="1385">
        <f>(T342+T337+T352+T347+T357)/5</f>
      </c>
      <c r="U358" s="1385">
        <f>(U342+U337+U352+U347+U357)/5</f>
      </c>
      <c r="V358" s="1385">
        <f>(V342+V337+V352+V347+V357)/5</f>
      </c>
      <c r="W358" s="1381">
        <f>W342+W337+W352+W347+W357</f>
      </c>
      <c r="X358" s="1381">
        <f>X342+X337+X352+X347+X357</f>
      </c>
      <c r="Y358" s="1381">
        <f>Y342+Y337+Y352+Y347+Y357</f>
      </c>
      <c r="Z358" s="1381">
        <f>Z342+Z337+Z352+Z347+Z357</f>
      </c>
      <c r="AA358" s="1381">
        <f>AA342+AA337+AA352+AA347+AA357</f>
      </c>
      <c r="AB358" s="1381">
        <f>AB342+AB337+AB352+AB347+AB357</f>
      </c>
      <c r="AC358" s="1381">
        <f>AC342+AC337+AC352+AC347+AC357</f>
      </c>
      <c r="AD358" s="1381">
        <f>AD342+AD337+AD352+AD347+AD357</f>
      </c>
      <c r="AE358" s="1382">
        <f t="shared" si="486"/>
      </c>
      <c r="AF358" s="1386">
        <f t="shared" si="517"/>
      </c>
      <c r="AG358" s="1387"/>
      <c r="AH358" s="1387"/>
      <c r="AI358" s="1381">
        <f>AI342+AI337+AI352+AI347+AI357</f>
      </c>
    </row>
    <row customHeight="true" ht="18.452380952380953" r="359">
      <c r="A359" s="1329" t="s">
        <v>807</v>
      </c>
      <c r="B359" s="1329" t="s">
        <v>808</v>
      </c>
      <c r="C359" s="1329"/>
      <c r="D359" s="1330" t="s">
        <v>809</v>
      </c>
      <c r="E359" s="1330"/>
      <c r="F359" s="1330"/>
      <c r="G359" s="1330"/>
      <c r="H359" s="1330"/>
      <c r="I359" s="1330"/>
      <c r="J359" s="1330"/>
      <c r="K359" s="1330"/>
      <c r="L359" s="1330"/>
      <c r="M359" s="1330"/>
      <c r="N359" s="1331" t="s">
        <v>810</v>
      </c>
      <c r="O359" s="1331"/>
      <c r="P359" s="1331"/>
      <c r="Q359" s="1331"/>
      <c r="R359" s="1331"/>
      <c r="S359" s="1331"/>
      <c r="T359" s="1331"/>
      <c r="U359" s="1331"/>
      <c r="V359" s="1331"/>
      <c r="W359" s="1331"/>
      <c r="X359" s="1331"/>
      <c r="Y359" s="1331"/>
      <c r="Z359" s="1331"/>
      <c r="AA359" s="1331"/>
      <c r="AB359" s="1331"/>
      <c r="AC359" s="1331"/>
      <c r="AD359" s="1331"/>
      <c r="AE359" s="1331"/>
      <c r="AF359" s="1331"/>
      <c r="AG359" s="1331"/>
      <c r="AH359" s="1331"/>
      <c r="AI359" s="1332"/>
    </row>
    <row customHeight="true" ht="18.452380952380953" r="360">
      <c r="A360" s="1329"/>
      <c r="B360" s="1329" t="s">
        <v>811</v>
      </c>
      <c r="C360" s="1329" t="s">
        <v>812</v>
      </c>
      <c r="D360" s="1330" t="s">
        <v>813</v>
      </c>
      <c r="E360" s="1330" t="s">
        <v>879</v>
      </c>
      <c r="F360" s="1389" t="s">
        <v>880</v>
      </c>
      <c r="G360" s="1333" t="s">
        <v>814</v>
      </c>
      <c r="H360" s="1334" t="s">
        <v>815</v>
      </c>
      <c r="I360" s="1335" t="s">
        <v>816</v>
      </c>
      <c r="J360" s="1336" t="s">
        <v>817</v>
      </c>
      <c r="K360" s="1336" t="s">
        <v>818</v>
      </c>
      <c r="L360" s="1337" t="s">
        <v>819</v>
      </c>
      <c r="M360" s="1336" t="s">
        <v>820</v>
      </c>
      <c r="N360" s="1331" t="s">
        <v>821</v>
      </c>
      <c r="O360" s="1338" t="s">
        <v>822</v>
      </c>
      <c r="P360" s="1338" t="s">
        <v>823</v>
      </c>
      <c r="Q360" s="1338" t="s">
        <v>824</v>
      </c>
      <c r="R360" s="1338" t="s">
        <v>825</v>
      </c>
      <c r="S360" s="1339" t="s">
        <v>826</v>
      </c>
      <c r="T360" s="1338" t="s">
        <v>827</v>
      </c>
      <c r="U360" s="1340" t="s">
        <v>828</v>
      </c>
      <c r="V360" s="1331" t="s">
        <v>829</v>
      </c>
      <c r="W360" s="1339" t="s">
        <v>830</v>
      </c>
      <c r="X360" s="1339" t="s">
        <v>831</v>
      </c>
      <c r="Y360" s="1339" t="s">
        <v>832</v>
      </c>
      <c r="Z360" s="1339" t="s">
        <v>833</v>
      </c>
      <c r="AA360" s="1339" t="s">
        <v>834</v>
      </c>
      <c r="AB360" s="1339" t="s">
        <v>835</v>
      </c>
      <c r="AC360" s="1339" t="s">
        <v>836</v>
      </c>
      <c r="AD360" s="1339" t="s">
        <v>837</v>
      </c>
      <c r="AE360" s="1341" t="s">
        <v>838</v>
      </c>
      <c r="AF360" s="1331" t="s">
        <v>839</v>
      </c>
      <c r="AG360" s="1332" t="s">
        <v>840</v>
      </c>
      <c r="AH360" s="1332" t="s">
        <v>841</v>
      </c>
      <c r="AI360" s="1332" t="s">
        <v>842</v>
      </c>
    </row>
    <row customHeight="true" ht="18.452380952380953" r="361">
      <c r="A361" s="1342" t="s">
        <v>891</v>
      </c>
      <c r="B361" s="1343" t="s">
        <v>853</v>
      </c>
      <c r="C361" s="1344" t="s">
        <v>845</v>
      </c>
      <c r="D361" s="1345">
        <f t="shared" ref="D361:D364" si="298">E361+F361</f>
      </c>
      <c r="E361" s="1345">
        <v>1445.02</v>
      </c>
      <c r="F361" s="1345">
        <v>2207.35</v>
      </c>
      <c r="G361" s="1346">
        <v>2</v>
      </c>
      <c r="H361" s="1346">
        <v>2</v>
      </c>
      <c r="I361" s="1347">
        <v>4195.62</v>
      </c>
      <c r="J361" s="1348">
        <f t="shared" ref="J361:J386" si="13">I361/D361</f>
      </c>
      <c r="K361" s="1348">
        <f t="shared" ref="K361:K386" si="44">D361/G361</f>
      </c>
      <c r="L361" s="1348">
        <f t="shared" ref="L361:L386" si="75">D361/H361</f>
      </c>
      <c r="M361" s="1348">
        <f t="shared" ref="M361:M386" si="106">I361/G361</f>
      </c>
      <c r="N361" s="1349">
        <f t="shared" ref="N361:N386" si="137">D361/X361</f>
      </c>
      <c r="O361" s="1350">
        <f t="shared" ref="O361:O386" si="168">S361/W361*1</f>
      </c>
      <c r="P361" s="1350">
        <f t="shared" ref="P361:P386" si="199">X361/W361</f>
      </c>
      <c r="Q361" s="1350">
        <f t="shared" ref="Q361:Q386" si="230">Z361/W361</f>
      </c>
      <c r="R361" s="1350">
        <f t="shared" ref="R361:R386" si="392">AA361/Z361</f>
      </c>
      <c r="S361" s="1351">
        <f t="shared" ref="S361:S386" si="423">Y361/T361</f>
      </c>
      <c r="T361" s="1352">
        <v>0.0203</v>
      </c>
      <c r="U361" s="1353">
        <v>29</v>
      </c>
      <c r="V361" s="1349">
        <f t="shared" ref="V361:V385" si="454">(D361/W361)*1000</f>
      </c>
      <c r="W361" s="1354">
        <v>39597</v>
      </c>
      <c r="X361" s="1351">
        <v>1543</v>
      </c>
      <c r="Y361" s="1351">
        <v>201</v>
      </c>
      <c r="Z361" s="1351">
        <v>1638</v>
      </c>
      <c r="AA361" s="1351">
        <v>48</v>
      </c>
      <c r="AB361" s="1351">
        <v>8</v>
      </c>
      <c r="AC361" s="1351">
        <v>4</v>
      </c>
      <c r="AD361" s="1354">
        <v>50</v>
      </c>
      <c r="AE361" s="1355">
        <f t="shared" ref="AE361:AE386" si="487">D361/Z361</f>
      </c>
      <c r="AF361" s="1349">
        <f t="shared" ref="AF361:AF386" si="518">AI361*1000/D361</f>
      </c>
      <c r="AG361" s="1356" t="s">
        <v>846</v>
      </c>
      <c r="AH361" s="1357" t="s">
        <v>862</v>
      </c>
      <c r="AI361" s="1357">
        <v>26</v>
      </c>
    </row>
    <row customHeight="true" ht="18.452380952380953" r="362">
      <c r="A362" s="1342"/>
      <c r="B362" s="1343" t="s">
        <v>853</v>
      </c>
      <c r="C362" s="1343" t="s">
        <v>848</v>
      </c>
      <c r="D362" s="1345">
        <f t="shared" si="298"/>
      </c>
      <c r="E362" s="1345">
        <v>1990.47</v>
      </c>
      <c r="F362" s="1345">
        <v>1984.43</v>
      </c>
      <c r="G362" s="1346">
        <v>5</v>
      </c>
      <c r="H362" s="1346">
        <v>4</v>
      </c>
      <c r="I362" s="1347">
        <v>10688.54</v>
      </c>
      <c r="J362" s="1348">
        <f t="shared" si="13"/>
      </c>
      <c r="K362" s="1358">
        <f t="shared" si="44"/>
      </c>
      <c r="L362" s="1348">
        <f t="shared" si="75"/>
      </c>
      <c r="M362" s="1358">
        <f t="shared" si="106"/>
      </c>
      <c r="N362" s="1349">
        <f t="shared" si="137"/>
      </c>
      <c r="O362" s="1350">
        <f t="shared" si="168"/>
      </c>
      <c r="P362" s="1350">
        <f t="shared" si="199"/>
      </c>
      <c r="Q362" s="1350">
        <f t="shared" si="230"/>
      </c>
      <c r="R362" s="1350">
        <f t="shared" si="392"/>
      </c>
      <c r="S362" s="1351">
        <f t="shared" si="423"/>
      </c>
      <c r="T362" s="1352">
        <v>0.013</v>
      </c>
      <c r="U362" s="1353">
        <v>35</v>
      </c>
      <c r="V362" s="1349">
        <f t="shared" si="454"/>
      </c>
      <c r="W362" s="1359">
        <v>42093</v>
      </c>
      <c r="X362" s="1359">
        <v>1170</v>
      </c>
      <c r="Y362" s="1359">
        <v>160</v>
      </c>
      <c r="Z362" s="1359">
        <v>1220</v>
      </c>
      <c r="AA362" s="1359">
        <v>115</v>
      </c>
      <c r="AB362" s="1359">
        <v>8</v>
      </c>
      <c r="AC362" s="1359">
        <v>3</v>
      </c>
      <c r="AD362" s="1353">
        <v>51</v>
      </c>
      <c r="AE362" s="1355">
        <f t="shared" si="487"/>
      </c>
      <c r="AF362" s="1349">
        <f t="shared" si="518"/>
      </c>
      <c r="AG362" s="1356" t="s">
        <v>846</v>
      </c>
      <c r="AH362" s="1357" t="s">
        <v>862</v>
      </c>
      <c r="AI362" s="1357">
        <v>39</v>
      </c>
    </row>
    <row customHeight="true" ht="18.452380952380953" r="363">
      <c r="A363" s="1342"/>
      <c r="B363" s="1343" t="s">
        <v>853</v>
      </c>
      <c r="C363" s="1344" t="s">
        <v>849</v>
      </c>
      <c r="D363" s="1345">
        <f t="shared" si="298"/>
      </c>
      <c r="E363" s="1360">
        <v>1709.16</v>
      </c>
      <c r="F363" s="1360">
        <v>2300</v>
      </c>
      <c r="G363" s="1361">
        <v>6</v>
      </c>
      <c r="H363" s="1361">
        <v>6</v>
      </c>
      <c r="I363" s="1347">
        <v>13539.260000000006</v>
      </c>
      <c r="J363" s="1348">
        <f t="shared" si="13"/>
      </c>
      <c r="K363" s="1348">
        <f t="shared" si="44"/>
      </c>
      <c r="L363" s="1348">
        <f t="shared" si="75"/>
      </c>
      <c r="M363" s="1348">
        <f t="shared" si="106"/>
      </c>
      <c r="N363" s="1362">
        <f t="shared" si="137"/>
      </c>
      <c r="O363" s="1350">
        <f t="shared" si="168"/>
      </c>
      <c r="P363" s="1350">
        <f t="shared" si="199"/>
      </c>
      <c r="Q363" s="1350">
        <f t="shared" si="230"/>
      </c>
      <c r="R363" s="1350">
        <f t="shared" si="392"/>
      </c>
      <c r="S363" s="1351">
        <f t="shared" si="423"/>
      </c>
      <c r="T363" s="1352">
        <v>0.0183</v>
      </c>
      <c r="U363" s="1353">
        <v>41</v>
      </c>
      <c r="V363" s="1349">
        <f t="shared" si="454"/>
      </c>
      <c r="W363" s="1359">
        <v>39515</v>
      </c>
      <c r="X363" s="1359">
        <v>699</v>
      </c>
      <c r="Y363" s="1359">
        <v>176</v>
      </c>
      <c r="Z363" s="1359">
        <v>717</v>
      </c>
      <c r="AA363" s="1359">
        <v>95</v>
      </c>
      <c r="AB363" s="1359">
        <v>8</v>
      </c>
      <c r="AC363" s="1359">
        <v>5</v>
      </c>
      <c r="AD363" s="1353">
        <v>37</v>
      </c>
      <c r="AE363" s="1355">
        <f t="shared" si="487"/>
      </c>
      <c r="AF363" s="1349">
        <f t="shared" si="518"/>
      </c>
      <c r="AG363" s="1356" t="s">
        <v>846</v>
      </c>
      <c r="AH363" s="1357" t="s">
        <v>862</v>
      </c>
      <c r="AI363" s="1357">
        <v>37</v>
      </c>
    </row>
    <row customHeight="true" ht="18.452380952380953" r="364">
      <c r="A364" s="1342"/>
      <c r="B364" s="1343" t="s">
        <v>853</v>
      </c>
      <c r="C364" s="1343" t="s">
        <v>850</v>
      </c>
      <c r="D364" s="1345">
        <f t="shared" si="298"/>
      </c>
      <c r="E364" s="1360">
        <v>144.56</v>
      </c>
      <c r="F364" s="1360">
        <v>2400.66</v>
      </c>
      <c r="G364" s="1361">
        <v>4</v>
      </c>
      <c r="H364" s="1361">
        <v>3</v>
      </c>
      <c r="I364" s="1347">
        <v>8185.32</v>
      </c>
      <c r="J364" s="1348">
        <f t="shared" si="13"/>
      </c>
      <c r="K364" s="1348">
        <f t="shared" si="44"/>
      </c>
      <c r="L364" s="1348">
        <f t="shared" si="75"/>
      </c>
      <c r="M364" s="1348">
        <f t="shared" si="106"/>
      </c>
      <c r="N364" s="1362">
        <f t="shared" si="137"/>
      </c>
      <c r="O364" s="1350">
        <f t="shared" si="168"/>
      </c>
      <c r="P364" s="1350">
        <f t="shared" si="199"/>
      </c>
      <c r="Q364" s="1350">
        <f t="shared" si="230"/>
      </c>
      <c r="R364" s="1350">
        <f t="shared" si="392"/>
      </c>
      <c r="S364" s="1351">
        <f t="shared" si="423"/>
      </c>
      <c r="T364" s="1352">
        <v>0.0984</v>
      </c>
      <c r="U364" s="1353">
        <v>45</v>
      </c>
      <c r="V364" s="1349">
        <f t="shared" si="454"/>
      </c>
      <c r="W364" s="1359">
        <v>24336</v>
      </c>
      <c r="X364" s="1359">
        <v>337</v>
      </c>
      <c r="Y364" s="1359">
        <v>153</v>
      </c>
      <c r="Z364" s="1359">
        <v>342</v>
      </c>
      <c r="AA364" s="1359">
        <v>55</v>
      </c>
      <c r="AB364" s="1359">
        <v>7</v>
      </c>
      <c r="AC364" s="1359">
        <v>4</v>
      </c>
      <c r="AD364" s="1353">
        <v>42</v>
      </c>
      <c r="AE364" s="1355">
        <f t="shared" si="487"/>
      </c>
      <c r="AF364" s="1349">
        <f t="shared" si="518"/>
      </c>
      <c r="AG364" s="1356" t="s">
        <v>846</v>
      </c>
      <c r="AH364" s="1357" t="s">
        <v>862</v>
      </c>
      <c r="AI364" s="1357">
        <v>29</v>
      </c>
    </row>
    <row customHeight="true" ht="18.452380952380953" r="365">
      <c r="A365" s="1342"/>
      <c r="B365" s="1367" t="s">
        <v>852</v>
      </c>
      <c r="C365" s="1367"/>
      <c r="D365" s="1368">
        <f>SUM(D361:D364)</f>
      </c>
      <c r="E365" s="1368">
        <f>SUM(E361:E364)</f>
      </c>
      <c r="F365" s="1368">
        <f>SUM(F361:F364)</f>
      </c>
      <c r="G365" s="1368">
        <f>SUM(G361:G364)</f>
      </c>
      <c r="H365" s="1368">
        <f>SUM(H361:H364)</f>
      </c>
      <c r="I365" s="1370">
        <f>SUM(I361:I364)</f>
      </c>
      <c r="J365" s="1370">
        <f t="shared" si="13"/>
      </c>
      <c r="K365" s="1370">
        <f t="shared" si="44"/>
      </c>
      <c r="L365" s="1371">
        <f t="shared" si="75"/>
      </c>
      <c r="M365" s="1370">
        <f t="shared" si="106"/>
      </c>
      <c r="N365" s="1370">
        <f t="shared" si="137"/>
      </c>
      <c r="O365" s="1372">
        <f t="shared" si="168"/>
      </c>
      <c r="P365" s="1372">
        <f t="shared" si="199"/>
      </c>
      <c r="Q365" s="1372">
        <f t="shared" si="230"/>
      </c>
      <c r="R365" s="1372">
        <f t="shared" si="392"/>
      </c>
      <c r="S365" s="1373">
        <f t="shared" si="423"/>
      </c>
      <c r="T365" s="1372">
        <f>AVERAGE(T361:T364)</f>
      </c>
      <c r="U365" s="1374">
        <f>AVERAGE(U361:U364)</f>
      </c>
      <c r="V365" s="1370">
        <f t="shared" si="454"/>
      </c>
      <c r="W365" s="1368">
        <f>SUM(W361:W364)</f>
      </c>
      <c r="X365" s="1368">
        <f>SUM(X361:X364)</f>
      </c>
      <c r="Y365" s="1368">
        <f>SUM(Y361:Y364)</f>
      </c>
      <c r="Z365" s="1368">
        <f>SUM(Z361:Z364)</f>
      </c>
      <c r="AA365" s="1368">
        <f>SUM(AA361:AA364)</f>
      </c>
      <c r="AB365" s="1368">
        <f>SUM(AB361:AB364)</f>
      </c>
      <c r="AC365" s="1368">
        <f>SUM(AC361:AC364)</f>
      </c>
      <c r="AD365" s="1368">
        <f>SUM(AD361:AD364)</f>
      </c>
      <c r="AE365" s="1370">
        <f t="shared" si="487"/>
      </c>
      <c r="AF365" s="1375">
        <f t="shared" si="518"/>
      </c>
      <c r="AG365" s="1376"/>
      <c r="AH365" s="1376"/>
      <c r="AI365" s="1373">
        <f>SUM(AI361:AI364)</f>
      </c>
    </row>
    <row customHeight="true" ht="18.452380952380953" r="366">
      <c r="A366" s="1342"/>
      <c r="B366" s="1343" t="s">
        <v>874</v>
      </c>
      <c r="C366" s="1344" t="s">
        <v>851</v>
      </c>
      <c r="D366" s="1345">
        <f t="shared" ref="D366:D369" si="299">E366+F366</f>
      </c>
      <c r="E366" s="1361">
        <v>1864.88</v>
      </c>
      <c r="F366" s="1361">
        <v>2099.34</v>
      </c>
      <c r="G366" s="1361">
        <v>5</v>
      </c>
      <c r="H366" s="1361">
        <v>6</v>
      </c>
      <c r="I366" s="1347">
        <v>9189.190000000002</v>
      </c>
      <c r="J366" s="1348">
        <f t="shared" si="13"/>
      </c>
      <c r="K366" s="1348">
        <f t="shared" si="44"/>
      </c>
      <c r="L366" s="1348">
        <f t="shared" si="75"/>
      </c>
      <c r="M366" s="1348">
        <f t="shared" si="106"/>
      </c>
      <c r="N366" s="1349">
        <f t="shared" si="137"/>
      </c>
      <c r="O366" s="1350">
        <f t="shared" si="168"/>
      </c>
      <c r="P366" s="1350">
        <f t="shared" si="199"/>
      </c>
      <c r="Q366" s="1350">
        <f t="shared" si="230"/>
      </c>
      <c r="R366" s="1350">
        <f t="shared" si="392"/>
      </c>
      <c r="S366" s="1351">
        <f t="shared" si="423"/>
      </c>
      <c r="T366" s="1352">
        <v>0.0183</v>
      </c>
      <c r="U366" s="1353">
        <v>46</v>
      </c>
      <c r="V366" s="1349">
        <f t="shared" si="454"/>
      </c>
      <c r="W366" s="1353">
        <v>34422</v>
      </c>
      <c r="X366" s="1359">
        <v>765</v>
      </c>
      <c r="Y366" s="1359">
        <v>152</v>
      </c>
      <c r="Z366" s="1359">
        <v>815</v>
      </c>
      <c r="AA366" s="1359">
        <v>70</v>
      </c>
      <c r="AB366" s="1359">
        <v>9</v>
      </c>
      <c r="AC366" s="1359">
        <v>1</v>
      </c>
      <c r="AD366" s="1353">
        <v>35</v>
      </c>
      <c r="AE366" s="1355">
        <f t="shared" si="487"/>
      </c>
      <c r="AF366" s="1349">
        <f t="shared" si="518"/>
      </c>
      <c r="AG366" s="1356" t="s">
        <v>846</v>
      </c>
      <c r="AH366" s="1357" t="s">
        <v>862</v>
      </c>
      <c r="AI366" s="1357">
        <v>23</v>
      </c>
    </row>
    <row customHeight="true" ht="18.452380952380953" r="367">
      <c r="A367" s="1342"/>
      <c r="B367" s="1343" t="s">
        <v>874</v>
      </c>
      <c r="C367" s="1343" t="s">
        <v>854</v>
      </c>
      <c r="D367" s="1345">
        <f t="shared" si="299"/>
      </c>
      <c r="E367" s="1361">
        <v>2226.85</v>
      </c>
      <c r="F367" s="1361">
        <v>1200</v>
      </c>
      <c r="G367" s="1361">
        <v>2</v>
      </c>
      <c r="H367" s="1361">
        <v>2</v>
      </c>
      <c r="I367" s="1347">
        <v>3983.269999999997</v>
      </c>
      <c r="J367" s="1348">
        <f t="shared" si="13"/>
      </c>
      <c r="K367" s="1348">
        <f t="shared" si="44"/>
      </c>
      <c r="L367" s="1348">
        <f t="shared" si="75"/>
      </c>
      <c r="M367" s="1348">
        <f t="shared" si="106"/>
      </c>
      <c r="N367" s="1349">
        <f t="shared" si="137"/>
      </c>
      <c r="O367" s="1350">
        <f t="shared" si="168"/>
      </c>
      <c r="P367" s="1350">
        <f t="shared" si="199"/>
      </c>
      <c r="Q367" s="1350">
        <f t="shared" si="230"/>
      </c>
      <c r="R367" s="1350">
        <f t="shared" si="392"/>
      </c>
      <c r="S367" s="1351">
        <f t="shared" si="423"/>
      </c>
      <c r="T367" s="1352">
        <v>0.0139</v>
      </c>
      <c r="U367" s="1353">
        <v>47</v>
      </c>
      <c r="V367" s="1349">
        <f t="shared" si="454"/>
      </c>
      <c r="W367" s="1353">
        <v>29421</v>
      </c>
      <c r="X367" s="1359">
        <v>564</v>
      </c>
      <c r="Y367" s="1359">
        <v>139</v>
      </c>
      <c r="Z367" s="1359">
        <v>591</v>
      </c>
      <c r="AA367" s="1359">
        <v>52</v>
      </c>
      <c r="AB367" s="1359">
        <v>6</v>
      </c>
      <c r="AC367" s="1359">
        <v>1</v>
      </c>
      <c r="AD367" s="1353">
        <v>15</v>
      </c>
      <c r="AE367" s="1355">
        <f t="shared" si="487"/>
      </c>
      <c r="AF367" s="1349">
        <f t="shared" si="518"/>
      </c>
      <c r="AG367" s="1356" t="s">
        <v>846</v>
      </c>
      <c r="AH367" s="1357" t="s">
        <v>862</v>
      </c>
      <c r="AI367" s="1357">
        <v>16</v>
      </c>
    </row>
    <row customHeight="true" ht="18.452380952380953" r="368">
      <c r="A368" s="1342"/>
      <c r="B368" s="1343" t="s">
        <v>874</v>
      </c>
      <c r="C368" s="1343" t="s">
        <v>855</v>
      </c>
      <c r="D368" s="1345">
        <f t="shared" si="299"/>
      </c>
      <c r="E368" s="1361">
        <v>1051.58</v>
      </c>
      <c r="F368" s="1361">
        <v>1985.59</v>
      </c>
      <c r="G368" s="1361">
        <v>4</v>
      </c>
      <c r="H368" s="1361">
        <v>4</v>
      </c>
      <c r="I368" s="1347">
        <v>7832.270000000004</v>
      </c>
      <c r="J368" s="1348">
        <f t="shared" si="13"/>
      </c>
      <c r="K368" s="1348">
        <f t="shared" si="44"/>
      </c>
      <c r="L368" s="1348">
        <f t="shared" si="75"/>
      </c>
      <c r="M368" s="1348">
        <f t="shared" si="106"/>
      </c>
      <c r="N368" s="1349">
        <f t="shared" si="137"/>
      </c>
      <c r="O368" s="1350">
        <f t="shared" si="168"/>
      </c>
      <c r="P368" s="1350">
        <f t="shared" si="199"/>
      </c>
      <c r="Q368" s="1350">
        <f t="shared" si="230"/>
      </c>
      <c r="R368" s="1350">
        <f t="shared" si="392"/>
      </c>
      <c r="S368" s="1351">
        <f t="shared" si="423"/>
      </c>
      <c r="T368" s="1352">
        <v>0.0213</v>
      </c>
      <c r="U368" s="1353">
        <v>50</v>
      </c>
      <c r="V368" s="1349">
        <f t="shared" si="454"/>
      </c>
      <c r="W368" s="1353">
        <v>27578</v>
      </c>
      <c r="X368" s="1359">
        <v>367</v>
      </c>
      <c r="Y368" s="1359">
        <v>122</v>
      </c>
      <c r="Z368" s="1359">
        <v>403</v>
      </c>
      <c r="AA368" s="1359">
        <v>55</v>
      </c>
      <c r="AB368" s="1359">
        <v>10</v>
      </c>
      <c r="AC368" s="1359">
        <v>2</v>
      </c>
      <c r="AD368" s="1353">
        <v>19</v>
      </c>
      <c r="AE368" s="1355">
        <f t="shared" si="487"/>
      </c>
      <c r="AF368" s="1349">
        <f t="shared" si="518"/>
      </c>
      <c r="AG368" s="1356" t="s">
        <v>846</v>
      </c>
      <c r="AH368" s="1357" t="s">
        <v>862</v>
      </c>
      <c r="AI368" s="1357">
        <v>17</v>
      </c>
    </row>
    <row customHeight="true" ht="18.452380952380953" r="369">
      <c r="A369" s="1342"/>
      <c r="B369" s="1343" t="s">
        <v>874</v>
      </c>
      <c r="C369" s="1343" t="s">
        <v>856</v>
      </c>
      <c r="D369" s="1345">
        <f t="shared" si="299"/>
      </c>
      <c r="E369" s="1361">
        <v>1032.84</v>
      </c>
      <c r="F369" s="1361">
        <v>2545.2400000000002</v>
      </c>
      <c r="G369" s="1361">
        <v>7</v>
      </c>
      <c r="H369" s="1361">
        <v>6</v>
      </c>
      <c r="I369" s="1347">
        <v>16879.32</v>
      </c>
      <c r="J369" s="1348">
        <f t="shared" si="13"/>
      </c>
      <c r="K369" s="1348">
        <f t="shared" si="44"/>
      </c>
      <c r="L369" s="1348">
        <f t="shared" si="75"/>
      </c>
      <c r="M369" s="1348">
        <f t="shared" si="106"/>
      </c>
      <c r="N369" s="1349">
        <f t="shared" si="137"/>
      </c>
      <c r="O369" s="1350">
        <f t="shared" si="168"/>
      </c>
      <c r="P369" s="1350">
        <f t="shared" si="199"/>
      </c>
      <c r="Q369" s="1350">
        <f t="shared" si="230"/>
      </c>
      <c r="R369" s="1350">
        <f t="shared" si="392"/>
      </c>
      <c r="S369" s="1351">
        <f t="shared" si="423"/>
      </c>
      <c r="T369" s="1352">
        <v>0.028</v>
      </c>
      <c r="U369" s="1353">
        <v>52</v>
      </c>
      <c r="V369" s="1349">
        <f t="shared" si="454"/>
      </c>
      <c r="W369" s="1353">
        <v>29431</v>
      </c>
      <c r="X369" s="1359">
        <v>537</v>
      </c>
      <c r="Y369" s="1359">
        <v>150</v>
      </c>
      <c r="Z369" s="1359">
        <v>558</v>
      </c>
      <c r="AA369" s="1359">
        <v>83</v>
      </c>
      <c r="AB369" s="1359">
        <v>7</v>
      </c>
      <c r="AC369" s="1359">
        <v>2</v>
      </c>
      <c r="AD369" s="1353">
        <v>29</v>
      </c>
      <c r="AE369" s="1355">
        <f t="shared" si="487"/>
      </c>
      <c r="AF369" s="1349">
        <f t="shared" si="518"/>
      </c>
      <c r="AG369" s="1356" t="s">
        <v>846</v>
      </c>
      <c r="AH369" s="1357" t="s">
        <v>862</v>
      </c>
      <c r="AI369" s="1357">
        <v>36</v>
      </c>
    </row>
    <row customHeight="true" ht="18.452380952380953" r="370">
      <c r="A370" s="1342"/>
      <c r="B370" s="1367" t="s">
        <v>852</v>
      </c>
      <c r="C370" s="1367"/>
      <c r="D370" s="1368">
        <f>SUM(D366:D369)</f>
      </c>
      <c r="E370" s="1368">
        <f>SUM(E366:E369)</f>
      </c>
      <c r="F370" s="1368">
        <f>SUM(F366:F369)</f>
      </c>
      <c r="G370" s="1368">
        <f>SUM(G366:G369)</f>
      </c>
      <c r="H370" s="1368">
        <f>SUM(H366:H369)</f>
      </c>
      <c r="I370" s="1368">
        <f>SUM(I366:I369)</f>
      </c>
      <c r="J370" s="1370">
        <f t="shared" si="13"/>
      </c>
      <c r="K370" s="1370">
        <f t="shared" si="44"/>
      </c>
      <c r="L370" s="1371">
        <f t="shared" si="75"/>
      </c>
      <c r="M370" s="1370">
        <f t="shared" si="106"/>
      </c>
      <c r="N370" s="1370">
        <f t="shared" si="137"/>
      </c>
      <c r="O370" s="1372">
        <f t="shared" si="168"/>
      </c>
      <c r="P370" s="1372">
        <f t="shared" si="199"/>
      </c>
      <c r="Q370" s="1372">
        <f t="shared" si="230"/>
      </c>
      <c r="R370" s="1372">
        <f t="shared" si="392"/>
      </c>
      <c r="S370" s="1373">
        <f t="shared" si="423"/>
      </c>
      <c r="T370" s="1372">
        <f>AVERAGE(T366:T369)</f>
      </c>
      <c r="U370" s="1374">
        <f>AVERAGE(U366:U369)</f>
      </c>
      <c r="V370" s="1378">
        <f t="shared" si="454"/>
      </c>
      <c r="W370" s="1368">
        <f>SUM(W366:W369)</f>
      </c>
      <c r="X370" s="1368">
        <f>SUM(X366:X369)</f>
      </c>
      <c r="Y370" s="1368">
        <f>SUM(Y366:Y369)</f>
      </c>
      <c r="Z370" s="1368">
        <f>SUM(Z366:Z369)</f>
      </c>
      <c r="AA370" s="1368">
        <f>SUM(AA366:AA369)</f>
      </c>
      <c r="AB370" s="1368">
        <f>SUM(AB366:AB369)</f>
      </c>
      <c r="AC370" s="1368">
        <f>SUM(AC366:AC369)</f>
      </c>
      <c r="AD370" s="1368">
        <f>SUM(AD366:AD369)</f>
      </c>
      <c r="AE370" s="1370">
        <f t="shared" si="487"/>
      </c>
      <c r="AF370" s="1375">
        <f t="shared" si="518"/>
      </c>
      <c r="AG370" s="1376"/>
      <c r="AH370" s="1376"/>
      <c r="AI370" s="1373">
        <f>SUM(AI366:AI369)</f>
      </c>
    </row>
    <row customHeight="true" ht="18.452380952380953" r="371">
      <c r="A371" s="1342"/>
      <c r="B371" s="1343" t="s">
        <v>844</v>
      </c>
      <c r="C371" s="1343" t="s">
        <v>857</v>
      </c>
      <c r="D371" s="1345">
        <f t="shared" ref="D371:D374" si="300">E371+F371</f>
      </c>
      <c r="E371" s="1361">
        <v>976.6400000000001</v>
      </c>
      <c r="F371" s="1361">
        <v>2412.42</v>
      </c>
      <c r="G371" s="1361">
        <v>3</v>
      </c>
      <c r="H371" s="1361">
        <v>2</v>
      </c>
      <c r="I371" s="1348">
        <v>10180.179999999993</v>
      </c>
      <c r="J371" s="1348">
        <f t="shared" si="13"/>
      </c>
      <c r="K371" s="1348">
        <f t="shared" si="44"/>
      </c>
      <c r="L371" s="1348">
        <f t="shared" si="75"/>
      </c>
      <c r="M371" s="1348">
        <f t="shared" si="106"/>
      </c>
      <c r="N371" s="1349">
        <f t="shared" si="137"/>
      </c>
      <c r="O371" s="1350">
        <f t="shared" si="168"/>
      </c>
      <c r="P371" s="1350">
        <f t="shared" si="199"/>
      </c>
      <c r="Q371" s="1350">
        <f t="shared" si="230"/>
      </c>
      <c r="R371" s="1350">
        <f t="shared" si="392"/>
      </c>
      <c r="S371" s="1351">
        <f t="shared" si="423"/>
      </c>
      <c r="T371" s="1352">
        <v>0.0268</v>
      </c>
      <c r="U371" s="1353">
        <v>54</v>
      </c>
      <c r="V371" s="1349">
        <f t="shared" si="454"/>
      </c>
      <c r="W371" s="1353">
        <v>30653</v>
      </c>
      <c r="X371" s="1353">
        <v>566</v>
      </c>
      <c r="Y371" s="1353">
        <v>166</v>
      </c>
      <c r="Z371" s="1353">
        <v>568</v>
      </c>
      <c r="AA371" s="1353">
        <v>96</v>
      </c>
      <c r="AB371" s="1353">
        <v>4</v>
      </c>
      <c r="AC371" s="1353">
        <v>0</v>
      </c>
      <c r="AD371" s="1353">
        <v>37</v>
      </c>
      <c r="AE371" s="1355">
        <f t="shared" si="487"/>
      </c>
      <c r="AF371" s="1349">
        <f t="shared" si="518"/>
      </c>
      <c r="AG371" s="1356" t="s">
        <v>846</v>
      </c>
      <c r="AH371" s="1357" t="s">
        <v>862</v>
      </c>
      <c r="AI371" s="1357">
        <v>39</v>
      </c>
    </row>
    <row customHeight="true" ht="18.452380952380953" r="372">
      <c r="A372" s="1342"/>
      <c r="B372" s="1343" t="s">
        <v>844</v>
      </c>
      <c r="C372" s="1343" t="s">
        <v>858</v>
      </c>
      <c r="D372" s="1345">
        <f t="shared" si="300"/>
      </c>
      <c r="E372" s="1361">
        <v>1444.42</v>
      </c>
      <c r="F372" s="1361">
        <v>2492.41</v>
      </c>
      <c r="G372" s="1361">
        <v>6</v>
      </c>
      <c r="H372" s="1361">
        <v>4</v>
      </c>
      <c r="I372" s="1348">
        <v>9651.800000000003</v>
      </c>
      <c r="J372" s="1348">
        <f t="shared" si="13"/>
      </c>
      <c r="K372" s="1348">
        <f t="shared" si="44"/>
      </c>
      <c r="L372" s="1348">
        <f t="shared" si="75"/>
      </c>
      <c r="M372" s="1348">
        <f t="shared" si="106"/>
      </c>
      <c r="N372" s="1349">
        <f t="shared" si="137"/>
      </c>
      <c r="O372" s="1350">
        <f t="shared" si="168"/>
      </c>
      <c r="P372" s="1350">
        <f t="shared" si="199"/>
      </c>
      <c r="Q372" s="1350">
        <f t="shared" si="230"/>
      </c>
      <c r="R372" s="1350">
        <f t="shared" si="392"/>
      </c>
      <c r="S372" s="1351">
        <f t="shared" si="423"/>
      </c>
      <c r="T372" s="1352">
        <v>0.0202</v>
      </c>
      <c r="U372" s="1353">
        <v>56</v>
      </c>
      <c r="V372" s="1349">
        <f t="shared" si="454"/>
      </c>
      <c r="W372" s="1353">
        <v>33988</v>
      </c>
      <c r="X372" s="1353">
        <v>626</v>
      </c>
      <c r="Y372" s="1353">
        <v>152</v>
      </c>
      <c r="Z372" s="1353">
        <v>649</v>
      </c>
      <c r="AA372" s="1353">
        <v>114</v>
      </c>
      <c r="AB372" s="1353">
        <v>8</v>
      </c>
      <c r="AC372" s="1353">
        <v>3</v>
      </c>
      <c r="AD372" s="1353">
        <v>38</v>
      </c>
      <c r="AE372" s="1355">
        <f t="shared" si="487"/>
      </c>
      <c r="AF372" s="1349">
        <f t="shared" si="518"/>
      </c>
      <c r="AG372" s="1356" t="s">
        <v>846</v>
      </c>
      <c r="AH372" s="1357" t="s">
        <v>862</v>
      </c>
      <c r="AI372" s="1357">
        <v>36</v>
      </c>
    </row>
    <row customHeight="true" ht="18.452380952380953" r="373">
      <c r="A373" s="1342"/>
      <c r="B373" s="1343" t="s">
        <v>844</v>
      </c>
      <c r="C373" s="1343" t="s">
        <v>860</v>
      </c>
      <c r="D373" s="1345">
        <f t="shared" si="300"/>
      </c>
      <c r="E373" s="1361">
        <v>1405.96</v>
      </c>
      <c r="F373" s="1361">
        <v>2490.88</v>
      </c>
      <c r="G373" s="1361">
        <v>4</v>
      </c>
      <c r="H373" s="1361">
        <v>3</v>
      </c>
      <c r="I373" s="1348">
        <v>8028.979999999996</v>
      </c>
      <c r="J373" s="1348">
        <f t="shared" si="13"/>
      </c>
      <c r="K373" s="1348">
        <f t="shared" si="44"/>
      </c>
      <c r="L373" s="1348">
        <f t="shared" si="75"/>
      </c>
      <c r="M373" s="1348">
        <f t="shared" si="106"/>
      </c>
      <c r="N373" s="1349">
        <f t="shared" si="137"/>
      </c>
      <c r="O373" s="1350">
        <f t="shared" si="168"/>
      </c>
      <c r="P373" s="1350">
        <f t="shared" si="199"/>
      </c>
      <c r="Q373" s="1350">
        <f t="shared" si="230"/>
      </c>
      <c r="R373" s="1350">
        <f t="shared" si="392"/>
      </c>
      <c r="S373" s="1351">
        <f t="shared" si="423"/>
      </c>
      <c r="T373" s="1352">
        <v>0.0168</v>
      </c>
      <c r="U373" s="1353">
        <v>59</v>
      </c>
      <c r="V373" s="1349">
        <f t="shared" si="454"/>
      </c>
      <c r="W373" s="1353">
        <v>39805</v>
      </c>
      <c r="X373" s="1353">
        <v>627</v>
      </c>
      <c r="Y373" s="1353">
        <v>186</v>
      </c>
      <c r="Z373" s="1353">
        <v>654</v>
      </c>
      <c r="AA373" s="1353">
        <v>87</v>
      </c>
      <c r="AB373" s="1353">
        <v>11</v>
      </c>
      <c r="AC373" s="1353">
        <v>4</v>
      </c>
      <c r="AD373" s="1353">
        <v>39</v>
      </c>
      <c r="AE373" s="1355">
        <f t="shared" si="487"/>
      </c>
      <c r="AF373" s="1349">
        <f t="shared" si="518"/>
      </c>
      <c r="AG373" s="1357" t="s">
        <v>861</v>
      </c>
      <c r="AH373" s="1357" t="s">
        <v>847</v>
      </c>
      <c r="AI373" s="1357">
        <v>48</v>
      </c>
    </row>
    <row customHeight="true" ht="18.452380952380953" r="374">
      <c r="A374" s="1342"/>
      <c r="B374" s="1343" t="s">
        <v>844</v>
      </c>
      <c r="C374" s="1343" t="s">
        <v>863</v>
      </c>
      <c r="D374" s="1345">
        <f t="shared" si="300"/>
      </c>
      <c r="E374" s="1361">
        <v>1475.66</v>
      </c>
      <c r="F374" s="1361">
        <v>2482.53</v>
      </c>
      <c r="G374" s="1361">
        <v>2</v>
      </c>
      <c r="H374" s="1361">
        <v>1</v>
      </c>
      <c r="I374" s="1348">
        <v>3642.2100000000064</v>
      </c>
      <c r="J374" s="1348">
        <f t="shared" si="13"/>
      </c>
      <c r="K374" s="1348">
        <f t="shared" si="44"/>
      </c>
      <c r="L374" s="1348">
        <f t="shared" si="75"/>
      </c>
      <c r="M374" s="1348">
        <f t="shared" si="106"/>
      </c>
      <c r="N374" s="1349">
        <f t="shared" si="137"/>
      </c>
      <c r="O374" s="1350">
        <f t="shared" si="168"/>
      </c>
      <c r="P374" s="1350">
        <f t="shared" si="199"/>
      </c>
      <c r="Q374" s="1350">
        <f t="shared" si="230"/>
      </c>
      <c r="R374" s="1350">
        <f t="shared" si="392"/>
      </c>
      <c r="S374" s="1351">
        <f t="shared" si="423"/>
      </c>
      <c r="T374" s="1352">
        <v>0.017</v>
      </c>
      <c r="U374" s="1353">
        <v>60</v>
      </c>
      <c r="V374" s="1349">
        <f t="shared" si="454"/>
      </c>
      <c r="W374" s="1353">
        <v>37881</v>
      </c>
      <c r="X374" s="1353">
        <v>647</v>
      </c>
      <c r="Y374" s="1353">
        <v>177</v>
      </c>
      <c r="Z374" s="1353">
        <v>689</v>
      </c>
      <c r="AA374" s="1353">
        <v>72</v>
      </c>
      <c r="AB374" s="1353">
        <v>12</v>
      </c>
      <c r="AC374" s="1353">
        <v>2</v>
      </c>
      <c r="AD374" s="1353">
        <v>38</v>
      </c>
      <c r="AE374" s="1355">
        <f t="shared" si="487"/>
      </c>
      <c r="AF374" s="1349">
        <f t="shared" si="518"/>
      </c>
      <c r="AG374" s="1357" t="s">
        <v>861</v>
      </c>
      <c r="AH374" s="1357" t="s">
        <v>847</v>
      </c>
      <c r="AI374" s="1357">
        <v>29</v>
      </c>
    </row>
    <row customHeight="true" ht="18.452380952380953" r="375">
      <c r="A375" s="1342"/>
      <c r="B375" s="1367" t="s">
        <v>852</v>
      </c>
      <c r="C375" s="1367"/>
      <c r="D375" s="1368">
        <f>SUM(D371:D374)</f>
      </c>
      <c r="E375" s="1368">
        <f>SUM(E371:E374)</f>
      </c>
      <c r="F375" s="1368">
        <f>SUM(F371:F374)</f>
      </c>
      <c r="G375" s="1368">
        <f>SUM(G371:G374)</f>
      </c>
      <c r="H375" s="1368">
        <f>SUM(H371:H374)</f>
      </c>
      <c r="I375" s="1368">
        <f>SUM(I371:I374)</f>
      </c>
      <c r="J375" s="1370">
        <f t="shared" si="13"/>
      </c>
      <c r="K375" s="1370">
        <f t="shared" si="44"/>
      </c>
      <c r="L375" s="1371">
        <f t="shared" si="75"/>
      </c>
      <c r="M375" s="1370">
        <f t="shared" si="106"/>
      </c>
      <c r="N375" s="1370">
        <f t="shared" si="137"/>
      </c>
      <c r="O375" s="1372">
        <f t="shared" si="168"/>
      </c>
      <c r="P375" s="1372">
        <f t="shared" si="199"/>
      </c>
      <c r="Q375" s="1372">
        <f t="shared" si="230"/>
      </c>
      <c r="R375" s="1372">
        <f t="shared" si="392"/>
      </c>
      <c r="S375" s="1373">
        <f t="shared" si="423"/>
      </c>
      <c r="T375" s="1372">
        <f>AVERAGE(T371:T374)</f>
      </c>
      <c r="U375" s="1374">
        <f>AVERAGE(U371:U374)</f>
      </c>
      <c r="V375" s="1378">
        <f t="shared" si="454"/>
      </c>
      <c r="W375" s="1368">
        <f>SUM(W371:W374)</f>
      </c>
      <c r="X375" s="1368">
        <f>SUM(X371:X374)</f>
      </c>
      <c r="Y375" s="1368">
        <f>SUM(Y371:Y374)</f>
      </c>
      <c r="Z375" s="1368">
        <f>SUM(Z371:Z374)</f>
      </c>
      <c r="AA375" s="1368">
        <f>SUM(AA371:AA374)</f>
      </c>
      <c r="AB375" s="1368">
        <f>SUM(AB371:AB374)</f>
      </c>
      <c r="AC375" s="1368">
        <f>SUM(AC371:AC374)</f>
      </c>
      <c r="AD375" s="1368">
        <f>SUM(AD371:AD374)</f>
      </c>
      <c r="AE375" s="1370">
        <f t="shared" si="487"/>
      </c>
      <c r="AF375" s="1375">
        <f t="shared" si="518"/>
      </c>
      <c r="AG375" s="1376"/>
      <c r="AH375" s="1376"/>
      <c r="AI375" s="1368">
        <f>SUM(AI371:AI374)</f>
      </c>
    </row>
    <row customHeight="true" ht="18.452380952380953" r="376">
      <c r="A376" s="1342"/>
      <c r="B376" s="1343" t="s">
        <v>865</v>
      </c>
      <c r="C376" s="1343" t="s">
        <v>864</v>
      </c>
      <c r="D376" s="1345">
        <f t="shared" ref="D376:D380" si="301">E376+F376</f>
      </c>
      <c r="E376" s="1360">
        <v>1483.99</v>
      </c>
      <c r="F376" s="1360">
        <v>2502.2</v>
      </c>
      <c r="G376" s="1379">
        <v>1</v>
      </c>
      <c r="H376" s="1379">
        <v>1</v>
      </c>
      <c r="I376" s="1348">
        <v>1994.8500000000058</v>
      </c>
      <c r="J376" s="1348">
        <f t="shared" si="13"/>
      </c>
      <c r="K376" s="1348">
        <f t="shared" si="44"/>
      </c>
      <c r="L376" s="1348">
        <f t="shared" si="75"/>
      </c>
      <c r="M376" s="1348">
        <f t="shared" si="106"/>
      </c>
      <c r="N376" s="1349">
        <f t="shared" si="137"/>
      </c>
      <c r="O376" s="1350">
        <f t="shared" si="168"/>
      </c>
      <c r="P376" s="1350">
        <f t="shared" si="199"/>
      </c>
      <c r="Q376" s="1350">
        <f t="shared" si="230"/>
      </c>
      <c r="R376" s="1350">
        <f t="shared" si="392"/>
      </c>
      <c r="S376" s="1351">
        <f t="shared" si="423"/>
      </c>
      <c r="T376" s="1352">
        <v>0.0151</v>
      </c>
      <c r="U376" s="1353">
        <v>59</v>
      </c>
      <c r="V376" s="1349">
        <f t="shared" si="454"/>
      </c>
      <c r="W376" s="1353">
        <v>37998</v>
      </c>
      <c r="X376" s="1353">
        <v>920</v>
      </c>
      <c r="Y376" s="1353">
        <v>158</v>
      </c>
      <c r="Z376" s="1353">
        <v>947</v>
      </c>
      <c r="AA376" s="1353">
        <v>98</v>
      </c>
      <c r="AB376" s="1353">
        <v>2</v>
      </c>
      <c r="AC376" s="1353">
        <v>5</v>
      </c>
      <c r="AD376" s="1353">
        <v>29</v>
      </c>
      <c r="AE376" s="1355">
        <f t="shared" si="487"/>
      </c>
      <c r="AF376" s="1349">
        <f t="shared" si="518"/>
      </c>
      <c r="AG376" s="1357" t="s">
        <v>861</v>
      </c>
      <c r="AH376" s="1357" t="s">
        <v>847</v>
      </c>
      <c r="AI376" s="1357">
        <v>34</v>
      </c>
    </row>
    <row customHeight="true" ht="18.452380952380953" r="377">
      <c r="A377" s="1342"/>
      <c r="B377" s="1343" t="s">
        <v>865</v>
      </c>
      <c r="C377" s="1343" t="s">
        <v>866</v>
      </c>
      <c r="D377" s="1345">
        <f t="shared" si="301"/>
      </c>
      <c r="E377" s="1360">
        <v>1369.85</v>
      </c>
      <c r="F377" s="1360">
        <v>1658.62</v>
      </c>
      <c r="G377" s="1379">
        <v>7</v>
      </c>
      <c r="H377" s="1379">
        <v>6</v>
      </c>
      <c r="I377" s="1348">
        <v>14717.160000000003</v>
      </c>
      <c r="J377" s="1348">
        <f t="shared" si="13"/>
      </c>
      <c r="K377" s="1348">
        <f t="shared" si="44"/>
      </c>
      <c r="L377" s="1348">
        <f t="shared" si="75"/>
      </c>
      <c r="M377" s="1348">
        <f t="shared" si="106"/>
      </c>
      <c r="N377" s="1349">
        <f t="shared" si="137"/>
      </c>
      <c r="O377" s="1350">
        <f t="shared" si="168"/>
      </c>
      <c r="P377" s="1350">
        <f t="shared" si="199"/>
      </c>
      <c r="Q377" s="1350">
        <f t="shared" si="230"/>
      </c>
      <c r="R377" s="1350">
        <f t="shared" si="392"/>
      </c>
      <c r="S377" s="1351">
        <f t="shared" si="423"/>
      </c>
      <c r="T377" s="1352">
        <v>0.0202</v>
      </c>
      <c r="U377" s="1353">
        <v>61</v>
      </c>
      <c r="V377" s="1349">
        <f t="shared" si="454"/>
      </c>
      <c r="W377" s="1353">
        <v>29119</v>
      </c>
      <c r="X377" s="1353">
        <v>538</v>
      </c>
      <c r="Y377" s="1353">
        <v>151</v>
      </c>
      <c r="Z377" s="1353">
        <v>588</v>
      </c>
      <c r="AA377" s="1353">
        <v>123</v>
      </c>
      <c r="AB377" s="1353">
        <v>9</v>
      </c>
      <c r="AC377" s="1353">
        <v>1</v>
      </c>
      <c r="AD377" s="1353">
        <v>29</v>
      </c>
      <c r="AE377" s="1355">
        <f t="shared" si="487"/>
      </c>
      <c r="AF377" s="1349">
        <f t="shared" si="518"/>
      </c>
      <c r="AG377" s="1357" t="s">
        <v>861</v>
      </c>
      <c r="AH377" s="1357" t="s">
        <v>847</v>
      </c>
      <c r="AI377" s="1357">
        <v>31</v>
      </c>
    </row>
    <row customHeight="true" ht="18.452380952380953" r="378">
      <c r="A378" s="1342"/>
      <c r="B378" s="1343" t="s">
        <v>865</v>
      </c>
      <c r="C378" s="1343" t="s">
        <v>867</v>
      </c>
      <c r="D378" s="1345">
        <f t="shared" si="301"/>
      </c>
      <c r="E378" s="1360">
        <v>1212.38</v>
      </c>
      <c r="F378" s="1360">
        <v>1383.34</v>
      </c>
      <c r="G378" s="1379">
        <v>3</v>
      </c>
      <c r="H378" s="1379">
        <v>2</v>
      </c>
      <c r="I378" s="1348">
        <v>7007.720000000001</v>
      </c>
      <c r="J378" s="1348">
        <f t="shared" si="13"/>
      </c>
      <c r="K378" s="1348">
        <f t="shared" si="44"/>
      </c>
      <c r="L378" s="1348">
        <f t="shared" si="75"/>
      </c>
      <c r="M378" s="1348">
        <f t="shared" si="106"/>
      </c>
      <c r="N378" s="1349">
        <f t="shared" si="137"/>
      </c>
      <c r="O378" s="1350">
        <f t="shared" si="168"/>
      </c>
      <c r="P378" s="1350">
        <f t="shared" si="199"/>
      </c>
      <c r="Q378" s="1350">
        <f t="shared" si="230"/>
      </c>
      <c r="R378" s="1350">
        <f t="shared" si="392"/>
      </c>
      <c r="S378" s="1351">
        <f t="shared" si="423"/>
      </c>
      <c r="T378" s="1352">
        <v>0.0174</v>
      </c>
      <c r="U378" s="1353">
        <v>60</v>
      </c>
      <c r="V378" s="1349">
        <f t="shared" si="454"/>
      </c>
      <c r="W378" s="1353">
        <v>24635</v>
      </c>
      <c r="X378" s="1353">
        <v>702</v>
      </c>
      <c r="Y378" s="1353">
        <v>104</v>
      </c>
      <c r="Z378" s="1353">
        <v>765</v>
      </c>
      <c r="AA378" s="1353">
        <v>97</v>
      </c>
      <c r="AB378" s="1353">
        <v>6</v>
      </c>
      <c r="AC378" s="1353">
        <v>0</v>
      </c>
      <c r="AD378" s="1353">
        <v>9</v>
      </c>
      <c r="AE378" s="1355">
        <f t="shared" si="487"/>
      </c>
      <c r="AF378" s="1349">
        <f t="shared" si="518"/>
      </c>
      <c r="AG378" s="1357" t="s">
        <v>861</v>
      </c>
      <c r="AH378" s="1357" t="s">
        <v>847</v>
      </c>
      <c r="AI378" s="1357">
        <v>29</v>
      </c>
    </row>
    <row customHeight="true" ht="18.452380952380953" r="379">
      <c r="A379" s="1342"/>
      <c r="B379" s="1343" t="s">
        <v>865</v>
      </c>
      <c r="C379" s="1344" t="s">
        <v>868</v>
      </c>
      <c r="D379" s="1345">
        <f t="shared" si="301"/>
      </c>
      <c r="E379" s="1360">
        <v>918.9</v>
      </c>
      <c r="F379" s="1360">
        <v>1967.1</v>
      </c>
      <c r="G379" s="1379">
        <v>3</v>
      </c>
      <c r="H379" s="1379">
        <v>1</v>
      </c>
      <c r="I379" s="1348">
        <v>5894.460000000006</v>
      </c>
      <c r="J379" s="1348">
        <f t="shared" si="13"/>
      </c>
      <c r="K379" s="1348">
        <f t="shared" si="44"/>
      </c>
      <c r="L379" s="1348">
        <f t="shared" si="75"/>
      </c>
      <c r="M379" s="1348">
        <f t="shared" si="106"/>
      </c>
      <c r="N379" s="1349">
        <f t="shared" si="137"/>
      </c>
      <c r="O379" s="1350">
        <f t="shared" si="168"/>
      </c>
      <c r="P379" s="1350">
        <f t="shared" si="199"/>
      </c>
      <c r="Q379" s="1350">
        <f t="shared" si="230"/>
      </c>
      <c r="R379" s="1350">
        <f t="shared" si="392"/>
      </c>
      <c r="S379" s="1351">
        <f t="shared" si="423"/>
      </c>
      <c r="T379" s="1352">
        <v>0.0233</v>
      </c>
      <c r="U379" s="1353">
        <v>62</v>
      </c>
      <c r="V379" s="1349">
        <f t="shared" si="454"/>
      </c>
      <c r="W379" s="1353">
        <v>31028</v>
      </c>
      <c r="X379" s="1353">
        <v>510</v>
      </c>
      <c r="Y379" s="1353">
        <v>154</v>
      </c>
      <c r="Z379" s="1353">
        <v>540</v>
      </c>
      <c r="AA379" s="1353">
        <v>74</v>
      </c>
      <c r="AB379" s="1353">
        <v>6</v>
      </c>
      <c r="AC379" s="1353">
        <v>0</v>
      </c>
      <c r="AD379" s="1353">
        <v>32</v>
      </c>
      <c r="AE379" s="1355">
        <f t="shared" si="487"/>
      </c>
      <c r="AF379" s="1349">
        <f t="shared" si="518"/>
      </c>
      <c r="AG379" s="1357" t="s">
        <v>861</v>
      </c>
      <c r="AH379" s="1357" t="s">
        <v>847</v>
      </c>
      <c r="AI379" s="1357">
        <v>35</v>
      </c>
    </row>
    <row customHeight="true" ht="18.452380952380953" r="380">
      <c r="A380" s="1342"/>
      <c r="B380" s="1343" t="s">
        <v>865</v>
      </c>
      <c r="C380" s="1343" t="s">
        <v>869</v>
      </c>
      <c r="D380" s="1345">
        <f t="shared" si="301"/>
      </c>
      <c r="E380" s="1360">
        <v>1490.35</v>
      </c>
      <c r="F380" s="1360">
        <v>1980.22</v>
      </c>
      <c r="G380" s="1361">
        <v>8</v>
      </c>
      <c r="H380" s="1361">
        <v>8</v>
      </c>
      <c r="I380" s="1388">
        <v>19873</v>
      </c>
      <c r="J380" s="1348">
        <f t="shared" si="13"/>
      </c>
      <c r="K380" s="1348">
        <f t="shared" si="44"/>
      </c>
      <c r="L380" s="1348">
        <f t="shared" si="75"/>
      </c>
      <c r="M380" s="1348">
        <f t="shared" si="106"/>
      </c>
      <c r="N380" s="1349">
        <f t="shared" si="137"/>
      </c>
      <c r="O380" s="1350">
        <f t="shared" si="168"/>
      </c>
      <c r="P380" s="1350">
        <f t="shared" si="199"/>
      </c>
      <c r="Q380" s="1350">
        <f t="shared" si="230"/>
      </c>
      <c r="R380" s="1350">
        <f t="shared" si="392"/>
      </c>
      <c r="S380" s="1351">
        <f t="shared" si="423"/>
      </c>
      <c r="T380" s="1352">
        <v>0.0171</v>
      </c>
      <c r="U380" s="1353">
        <v>62</v>
      </c>
      <c r="V380" s="1349">
        <f t="shared" si="454"/>
      </c>
      <c r="W380" s="1353">
        <v>35673</v>
      </c>
      <c r="X380" s="1353">
        <v>753</v>
      </c>
      <c r="Y380" s="1353">
        <v>162</v>
      </c>
      <c r="Z380" s="1353">
        <v>812</v>
      </c>
      <c r="AA380" s="1353">
        <v>113</v>
      </c>
      <c r="AB380" s="1353">
        <v>7</v>
      </c>
      <c r="AC380" s="1353">
        <v>1</v>
      </c>
      <c r="AD380" s="1353">
        <v>31</v>
      </c>
      <c r="AE380" s="1355">
        <f t="shared" si="487"/>
      </c>
      <c r="AF380" s="1349">
        <f t="shared" si="518"/>
      </c>
      <c r="AG380" s="1357" t="s">
        <v>861</v>
      </c>
      <c r="AH380" s="1357" t="s">
        <v>847</v>
      </c>
      <c r="AI380" s="1357">
        <v>31</v>
      </c>
    </row>
    <row customHeight="true" ht="18.452380952380953" r="381">
      <c r="A381" s="1342"/>
      <c r="B381" s="1367" t="s">
        <v>852</v>
      </c>
      <c r="C381" s="1367"/>
      <c r="D381" s="1368">
        <f>SUM(D376:D380)</f>
      </c>
      <c r="E381" s="1368">
        <f>SUM(E376:E380)</f>
      </c>
      <c r="F381" s="1368">
        <f>SUM(F376:F380)</f>
      </c>
      <c r="G381" s="1368">
        <f>SUM(G376:G380)</f>
      </c>
      <c r="H381" s="1368">
        <f>SUM(H376:H380)</f>
      </c>
      <c r="I381" s="1368">
        <f>SUM(I376:I380)</f>
      </c>
      <c r="J381" s="1370">
        <f t="shared" si="13"/>
      </c>
      <c r="K381" s="1370">
        <f t="shared" si="44"/>
      </c>
      <c r="L381" s="1371">
        <f t="shared" si="75"/>
      </c>
      <c r="M381" s="1370">
        <f t="shared" si="106"/>
      </c>
      <c r="N381" s="1370">
        <f t="shared" si="137"/>
      </c>
      <c r="O381" s="1372">
        <f t="shared" si="168"/>
      </c>
      <c r="P381" s="1372">
        <f t="shared" si="199"/>
      </c>
      <c r="Q381" s="1372">
        <f t="shared" si="230"/>
      </c>
      <c r="R381" s="1372">
        <f t="shared" si="392"/>
      </c>
      <c r="S381" s="1373">
        <f t="shared" si="423"/>
      </c>
      <c r="T381" s="1372">
        <f>AVERAGE(T376:T380)</f>
      </c>
      <c r="U381" s="1374">
        <f>AVERAGE(U376:U380)</f>
      </c>
      <c r="V381" s="1378">
        <f t="shared" si="454"/>
      </c>
      <c r="W381" s="1368">
        <f>SUM(W376:W380)</f>
      </c>
      <c r="X381" s="1368">
        <f>SUM(X376:X380)</f>
      </c>
      <c r="Y381" s="1368">
        <f>SUM(Y376:Y380)</f>
      </c>
      <c r="Z381" s="1368">
        <f>SUM(Z376:Z380)</f>
      </c>
      <c r="AA381" s="1368">
        <f>SUM(AA376:AA380)</f>
      </c>
      <c r="AB381" s="1368">
        <f>SUM(AB376:AB380)</f>
      </c>
      <c r="AC381" s="1368">
        <f>SUM(AC376:AC380)</f>
      </c>
      <c r="AD381" s="1368">
        <f>SUM(AD376:AD380)</f>
      </c>
      <c r="AE381" s="1370">
        <f t="shared" si="487"/>
      </c>
      <c r="AF381" s="1375">
        <f t="shared" si="518"/>
      </c>
      <c r="AG381" s="1376"/>
      <c r="AH381" s="1376"/>
      <c r="AI381" s="1368">
        <f>SUM(AI376:AI380)</f>
      </c>
    </row>
    <row customHeight="true" ht="18.452380952380953" r="382">
      <c r="A382" s="1342"/>
      <c r="B382" s="1343" t="s">
        <v>859</v>
      </c>
      <c r="C382" s="1343" t="s">
        <v>870</v>
      </c>
      <c r="D382" s="1345">
        <f t="shared" ref="D382:D384" si="302">E382+F382</f>
      </c>
      <c r="E382" s="1360">
        <v>1457.31</v>
      </c>
      <c r="F382" s="1360">
        <v>2017.63</v>
      </c>
      <c r="G382" s="1379">
        <v>3</v>
      </c>
      <c r="H382" s="1379">
        <v>3</v>
      </c>
      <c r="I382" s="1348">
        <v>4993.570000000007</v>
      </c>
      <c r="J382" s="1348">
        <f t="shared" si="13"/>
      </c>
      <c r="K382" s="1348">
        <f t="shared" si="44"/>
      </c>
      <c r="L382" s="1348">
        <f t="shared" si="75"/>
      </c>
      <c r="M382" s="1348">
        <f t="shared" si="106"/>
      </c>
      <c r="N382" s="1349">
        <f t="shared" si="137"/>
      </c>
      <c r="O382" s="1350">
        <f t="shared" si="168"/>
      </c>
      <c r="P382" s="1350">
        <f t="shared" si="199"/>
      </c>
      <c r="Q382" s="1350">
        <f t="shared" si="230"/>
      </c>
      <c r="R382" s="1350">
        <f t="shared" si="392"/>
      </c>
      <c r="S382" s="1351">
        <f t="shared" si="423"/>
      </c>
      <c r="T382" s="1352">
        <v>0.0164</v>
      </c>
      <c r="U382" s="1353">
        <v>60</v>
      </c>
      <c r="V382" s="1349">
        <f t="shared" si="454"/>
      </c>
      <c r="W382" s="1353">
        <v>36823</v>
      </c>
      <c r="X382" s="1353">
        <v>980</v>
      </c>
      <c r="Y382" s="1353">
        <v>161</v>
      </c>
      <c r="Z382" s="1353">
        <v>1046</v>
      </c>
      <c r="AA382" s="1353">
        <v>63</v>
      </c>
      <c r="AB382" s="1353">
        <v>10</v>
      </c>
      <c r="AC382" s="1353">
        <v>3</v>
      </c>
      <c r="AD382" s="1353">
        <v>38</v>
      </c>
      <c r="AE382" s="1355">
        <f t="shared" si="487"/>
      </c>
      <c r="AF382" s="1349">
        <f t="shared" si="518"/>
      </c>
      <c r="AG382" s="1357" t="s">
        <v>861</v>
      </c>
      <c r="AH382" s="1357" t="s">
        <v>847</v>
      </c>
      <c r="AI382" s="1357">
        <v>20</v>
      </c>
    </row>
    <row customHeight="true" ht="18.452380952380953" r="383">
      <c r="A383" s="1342"/>
      <c r="B383" s="1343" t="s">
        <v>859</v>
      </c>
      <c r="C383" s="1343" t="s">
        <v>877</v>
      </c>
      <c r="D383" s="1345">
        <f t="shared" si="302"/>
      </c>
      <c r="E383" s="1360">
        <v>1278.79</v>
      </c>
      <c r="F383" s="1360">
        <v>1499.29</v>
      </c>
      <c r="G383" s="1379">
        <v>7</v>
      </c>
      <c r="H383" s="1379">
        <v>7</v>
      </c>
      <c r="I383" s="1348">
        <v>13989.699999999983</v>
      </c>
      <c r="J383" s="1348">
        <f t="shared" si="13"/>
      </c>
      <c r="K383" s="1348">
        <f t="shared" si="44"/>
      </c>
      <c r="L383" s="1348">
        <f t="shared" si="75"/>
      </c>
      <c r="M383" s="1348">
        <f t="shared" si="106"/>
      </c>
      <c r="N383" s="1349">
        <f t="shared" si="137"/>
      </c>
      <c r="O383" s="1350">
        <f t="shared" si="168"/>
      </c>
      <c r="P383" s="1350">
        <f t="shared" si="199"/>
      </c>
      <c r="Q383" s="1350">
        <f t="shared" si="230"/>
      </c>
      <c r="R383" s="1350">
        <f t="shared" si="392"/>
      </c>
      <c r="S383" s="1351">
        <f t="shared" si="423"/>
      </c>
      <c r="T383" s="1352">
        <v>0.0152</v>
      </c>
      <c r="U383" s="1353">
        <v>61</v>
      </c>
      <c r="V383" s="1349">
        <f t="shared" si="454"/>
      </c>
      <c r="W383" s="1353">
        <v>30028</v>
      </c>
      <c r="X383" s="1353">
        <v>649</v>
      </c>
      <c r="Y383" s="1353">
        <v>121</v>
      </c>
      <c r="Z383" s="1353">
        <v>736</v>
      </c>
      <c r="AA383" s="1353">
        <v>130</v>
      </c>
      <c r="AB383" s="1353">
        <v>9</v>
      </c>
      <c r="AC383" s="1353">
        <v>0</v>
      </c>
      <c r="AD383" s="1353">
        <v>28</v>
      </c>
      <c r="AE383" s="1355">
        <f t="shared" si="487"/>
      </c>
      <c r="AF383" s="1349">
        <f t="shared" si="518"/>
      </c>
      <c r="AG383" s="1357" t="s">
        <v>861</v>
      </c>
      <c r="AH383" s="1357" t="s">
        <v>847</v>
      </c>
      <c r="AI383" s="1357">
        <v>32</v>
      </c>
    </row>
    <row customHeight="true" ht="18.452380952380953" r="384">
      <c r="A384" s="1342"/>
      <c r="B384" s="1343" t="s">
        <v>859</v>
      </c>
      <c r="C384" s="1343" t="s">
        <v>878</v>
      </c>
      <c r="D384" s="1345">
        <f t="shared" si="302"/>
      </c>
      <c r="E384" s="1360">
        <v>576.03</v>
      </c>
      <c r="F384" s="1360">
        <v>430.28</v>
      </c>
      <c r="G384" s="1379">
        <v>2</v>
      </c>
      <c r="H384" s="1379">
        <v>2</v>
      </c>
      <c r="I384" s="1348">
        <v>3597.170000000013</v>
      </c>
      <c r="J384" s="1348">
        <f t="shared" si="13"/>
      </c>
      <c r="K384" s="1348">
        <f t="shared" si="44"/>
      </c>
      <c r="L384" s="1348">
        <f t="shared" si="75"/>
      </c>
      <c r="M384" s="1348">
        <f t="shared" si="106"/>
      </c>
      <c r="N384" s="1349">
        <f t="shared" si="137"/>
      </c>
      <c r="O384" s="1350">
        <f t="shared" si="168"/>
      </c>
      <c r="P384" s="1350">
        <f t="shared" si="199"/>
      </c>
      <c r="Q384" s="1350">
        <f t="shared" si="230"/>
      </c>
      <c r="R384" s="1350">
        <f t="shared" si="392"/>
      </c>
      <c r="S384" s="1351">
        <f t="shared" si="423"/>
      </c>
      <c r="T384" s="1352">
        <v>0.0159</v>
      </c>
      <c r="U384" s="1353">
        <v>61</v>
      </c>
      <c r="V384" s="1349">
        <f t="shared" si="454"/>
      </c>
      <c r="W384" s="1353">
        <v>11542</v>
      </c>
      <c r="X384" s="1353">
        <v>343</v>
      </c>
      <c r="Y384" s="1353">
        <v>47</v>
      </c>
      <c r="Z384" s="1353">
        <v>401</v>
      </c>
      <c r="AA384" s="1353">
        <v>28</v>
      </c>
      <c r="AB384" s="1353">
        <v>3</v>
      </c>
      <c r="AC384" s="1353">
        <v>1</v>
      </c>
      <c r="AD384" s="1353">
        <v>11</v>
      </c>
      <c r="AE384" s="1355">
        <f t="shared" si="487"/>
      </c>
      <c r="AF384" s="1349">
        <f t="shared" si="518"/>
      </c>
      <c r="AG384" s="1357" t="s">
        <v>861</v>
      </c>
      <c r="AH384" s="1357" t="s">
        <v>847</v>
      </c>
      <c r="AI384" s="1357">
        <v>4</v>
      </c>
    </row>
    <row customHeight="true" ht="18.452380952380953" r="385">
      <c r="A385" s="1342"/>
      <c r="B385" s="1367" t="s">
        <v>852</v>
      </c>
      <c r="C385" s="1367"/>
      <c r="D385" s="1368">
        <f>SUM(D382:D384)</f>
      </c>
      <c r="E385" s="1368">
        <f>SUM(E382:E384)</f>
      </c>
      <c r="F385" s="1368">
        <f>SUM(F382:F384)</f>
      </c>
      <c r="G385" s="1368">
        <f>SUM(G382:G384)</f>
      </c>
      <c r="H385" s="1368">
        <f>SUM(H382:H384)</f>
      </c>
      <c r="I385" s="1368">
        <f>SUM(I382:I384)</f>
      </c>
      <c r="J385" s="1370">
        <f t="shared" si="13"/>
      </c>
      <c r="K385" s="1370">
        <f t="shared" si="44"/>
      </c>
      <c r="L385" s="1371">
        <f t="shared" si="75"/>
      </c>
      <c r="M385" s="1370">
        <f t="shared" si="106"/>
      </c>
      <c r="N385" s="1370">
        <f t="shared" si="137"/>
      </c>
      <c r="O385" s="1372">
        <f t="shared" si="168"/>
      </c>
      <c r="P385" s="1372">
        <f t="shared" si="199"/>
      </c>
      <c r="Q385" s="1372">
        <f t="shared" si="230"/>
      </c>
      <c r="R385" s="1372">
        <f t="shared" si="392"/>
      </c>
      <c r="S385" s="1373">
        <f t="shared" si="423"/>
      </c>
      <c r="T385" s="1372">
        <f>AVERAGE(T382:T384)</f>
      </c>
      <c r="U385" s="1374">
        <f>AVERAGE(U382:U384)</f>
      </c>
      <c r="V385" s="1378">
        <f t="shared" si="454"/>
      </c>
      <c r="W385" s="1368">
        <f>SUM(W382:W384)</f>
      </c>
      <c r="X385" s="1368">
        <f>SUM(X382:X384)</f>
      </c>
      <c r="Y385" s="1368">
        <f>SUM(Y382:Y384)</f>
      </c>
      <c r="Z385" s="1368">
        <f>SUM(Z382:Z384)</f>
      </c>
      <c r="AA385" s="1368">
        <f>SUM(AA382:AA384)</f>
      </c>
      <c r="AB385" s="1368">
        <f>SUM(AB382:AB384)</f>
      </c>
      <c r="AC385" s="1368">
        <f>SUM(AC382:AC384)</f>
      </c>
      <c r="AD385" s="1368">
        <f>SUM(AD382:AD384)</f>
      </c>
      <c r="AE385" s="1370">
        <f t="shared" si="487"/>
      </c>
      <c r="AF385" s="1375">
        <f t="shared" si="518"/>
      </c>
      <c r="AG385" s="1376"/>
      <c r="AH385" s="1376"/>
      <c r="AI385" s="1368">
        <f>SUM(AI382:AI384)</f>
      </c>
    </row>
    <row customHeight="true" ht="18.452380952380953" r="386">
      <c r="A386" s="1342"/>
      <c r="B386" s="1380" t="s">
        <v>871</v>
      </c>
      <c r="C386" s="1380"/>
      <c r="D386" s="1381">
        <f>D370+D365+D381+D375+D385</f>
      </c>
      <c r="E386" s="1381"/>
      <c r="F386" s="1381"/>
      <c r="G386" s="1381">
        <f>G370+G365+G381+G375+G385</f>
      </c>
      <c r="H386" s="1381">
        <f>H370+H365+H381+H375+H385</f>
      </c>
      <c r="I386" s="1381">
        <f>I370+I365+I381+I375+I385</f>
      </c>
      <c r="J386" s="1382">
        <f t="shared" si="13"/>
      </c>
      <c r="K386" s="1382">
        <f t="shared" si="44"/>
      </c>
      <c r="L386" s="1382">
        <f t="shared" si="75"/>
      </c>
      <c r="M386" s="1382">
        <f t="shared" si="106"/>
      </c>
      <c r="N386" s="1382">
        <f t="shared" si="137"/>
      </c>
      <c r="O386" s="1383">
        <f t="shared" si="168"/>
      </c>
      <c r="P386" s="1383">
        <f t="shared" si="199"/>
      </c>
      <c r="Q386" s="1383">
        <f t="shared" si="230"/>
      </c>
      <c r="R386" s="1383">
        <f t="shared" si="392"/>
      </c>
      <c r="S386" s="1384">
        <f t="shared" si="423"/>
      </c>
      <c r="T386" s="1385">
        <f>(T370+T365+T381+T375+T385)/5</f>
      </c>
      <c r="U386" s="1385">
        <f>(U370+U365+U381+U375+U385)/5</f>
      </c>
      <c r="V386" s="1385">
        <f>(V370+V365+V381+V375+V385)/5</f>
      </c>
      <c r="W386" s="1381">
        <f>W370+W365+W381+W375+W385</f>
      </c>
      <c r="X386" s="1381">
        <f>X370+X365+X381+X375+X385</f>
      </c>
      <c r="Y386" s="1381">
        <f>Y370+Y365+Y381+Y375+Y385</f>
      </c>
      <c r="Z386" s="1381">
        <f>Z370+Z365+Z381+Z375+Z385</f>
      </c>
      <c r="AA386" s="1381">
        <f>AA370+AA365+AA381+AA375+AA385</f>
      </c>
      <c r="AB386" s="1381">
        <f>AB370+AB365+AB381+AB375+AB385</f>
      </c>
      <c r="AC386" s="1381">
        <f>AC370+AC365+AC381+AC375+AC385</f>
      </c>
      <c r="AD386" s="1381">
        <f>AD370+AD365+AD381+AD375+AD385</f>
      </c>
      <c r="AE386" s="1382">
        <f t="shared" si="487"/>
      </c>
      <c r="AF386" s="1386">
        <f t="shared" si="518"/>
      </c>
      <c r="AG386" s="1387"/>
      <c r="AH386" s="1387"/>
      <c r="AI386" s="1381">
        <f>AI370+AI365+AI381+AI375+AI385</f>
      </c>
    </row>
    <row customHeight="true" ht="18.452380952380953" r="387">
      <c r="A387" s="1329" t="s">
        <v>807</v>
      </c>
      <c r="B387" s="1329" t="s">
        <v>808</v>
      </c>
      <c r="C387" s="1329"/>
      <c r="D387" s="1330" t="s">
        <v>809</v>
      </c>
      <c r="E387" s="1330"/>
      <c r="F387" s="1330"/>
      <c r="G387" s="1330"/>
      <c r="H387" s="1330"/>
      <c r="I387" s="1330"/>
      <c r="J387" s="1330"/>
      <c r="K387" s="1330"/>
      <c r="L387" s="1330"/>
      <c r="M387" s="1330"/>
      <c r="N387" s="1331" t="s">
        <v>810</v>
      </c>
      <c r="O387" s="1331"/>
      <c r="P387" s="1331"/>
      <c r="Q387" s="1331"/>
      <c r="R387" s="1331"/>
      <c r="S387" s="1331"/>
      <c r="T387" s="1331"/>
      <c r="U387" s="1331"/>
      <c r="V387" s="1331"/>
      <c r="W387" s="1331"/>
      <c r="X387" s="1331"/>
      <c r="Y387" s="1331"/>
      <c r="Z387" s="1331"/>
      <c r="AA387" s="1331"/>
      <c r="AB387" s="1331"/>
      <c r="AC387" s="1331"/>
      <c r="AD387" s="1331"/>
      <c r="AE387" s="1331"/>
      <c r="AF387" s="1331"/>
      <c r="AG387" s="1331"/>
      <c r="AH387" s="1331"/>
      <c r="AI387" s="1332"/>
    </row>
    <row customHeight="true" ht="18.452380952380953" r="388">
      <c r="A388" s="1329"/>
      <c r="B388" s="1329" t="s">
        <v>811</v>
      </c>
      <c r="C388" s="1329" t="s">
        <v>812</v>
      </c>
      <c r="D388" s="1330" t="s">
        <v>813</v>
      </c>
      <c r="E388" s="1330" t="s">
        <v>879</v>
      </c>
      <c r="F388" s="1389" t="s">
        <v>880</v>
      </c>
      <c r="G388" s="1333" t="s">
        <v>814</v>
      </c>
      <c r="H388" s="1334" t="s">
        <v>815</v>
      </c>
      <c r="I388" s="1335" t="s">
        <v>816</v>
      </c>
      <c r="J388" s="1336" t="s">
        <v>817</v>
      </c>
      <c r="K388" s="1336" t="s">
        <v>818</v>
      </c>
      <c r="L388" s="1337" t="s">
        <v>819</v>
      </c>
      <c r="M388" s="1336" t="s">
        <v>820</v>
      </c>
      <c r="N388" s="1331" t="s">
        <v>821</v>
      </c>
      <c r="O388" s="1338" t="s">
        <v>822</v>
      </c>
      <c r="P388" s="1338" t="s">
        <v>823</v>
      </c>
      <c r="Q388" s="1338" t="s">
        <v>824</v>
      </c>
      <c r="R388" s="1338" t="s">
        <v>825</v>
      </c>
      <c r="S388" s="1339" t="s">
        <v>826</v>
      </c>
      <c r="T388" s="1338" t="s">
        <v>827</v>
      </c>
      <c r="U388" s="1340" t="s">
        <v>828</v>
      </c>
      <c r="V388" s="1331" t="s">
        <v>829</v>
      </c>
      <c r="W388" s="1339" t="s">
        <v>830</v>
      </c>
      <c r="X388" s="1339" t="s">
        <v>831</v>
      </c>
      <c r="Y388" s="1339" t="s">
        <v>832</v>
      </c>
      <c r="Z388" s="1339" t="s">
        <v>833</v>
      </c>
      <c r="AA388" s="1339" t="s">
        <v>834</v>
      </c>
      <c r="AB388" s="1339" t="s">
        <v>835</v>
      </c>
      <c r="AC388" s="1339" t="s">
        <v>836</v>
      </c>
      <c r="AD388" s="1339" t="s">
        <v>837</v>
      </c>
      <c r="AE388" s="1341" t="s">
        <v>838</v>
      </c>
      <c r="AF388" s="1331" t="s">
        <v>839</v>
      </c>
      <c r="AG388" s="1332" t="s">
        <v>840</v>
      </c>
      <c r="AH388" s="1332" t="s">
        <v>841</v>
      </c>
      <c r="AI388" s="1332" t="s">
        <v>842</v>
      </c>
    </row>
    <row customHeight="true" ht="18.452380952380953" r="389">
      <c r="A389" s="1342" t="s">
        <v>892</v>
      </c>
      <c r="B389" s="1343" t="s">
        <v>853</v>
      </c>
      <c r="C389" s="1344" t="s">
        <v>845</v>
      </c>
      <c r="D389" s="1345">
        <f t="shared" ref="D389:D392" si="303">E389+F389</f>
      </c>
      <c r="E389" s="1345">
        <v>1151.1</v>
      </c>
      <c r="F389" s="1345">
        <v>3054.9</v>
      </c>
      <c r="G389" s="1346">
        <v>3</v>
      </c>
      <c r="H389" s="1346">
        <v>2</v>
      </c>
      <c r="I389" s="1347">
        <v>7091.370000000001</v>
      </c>
      <c r="J389" s="1348">
        <f t="shared" ref="J389:J414" si="14">I389/D389</f>
      </c>
      <c r="K389" s="1348">
        <f t="shared" ref="K389:K414" si="45">D389/G389</f>
      </c>
      <c r="L389" s="1348">
        <f t="shared" ref="L389:L414" si="76">D389/H389</f>
      </c>
      <c r="M389" s="1348">
        <f t="shared" ref="M389:M414" si="107">I389/G389</f>
      </c>
      <c r="N389" s="1349">
        <f t="shared" ref="N389:N414" si="138">D389/X389</f>
      </c>
      <c r="O389" s="1350">
        <f t="shared" ref="O389:O414" si="169">S389/W389*1</f>
      </c>
      <c r="P389" s="1350">
        <f t="shared" ref="P389:P414" si="200">X389/W389</f>
      </c>
      <c r="Q389" s="1350">
        <f t="shared" ref="Q389:Q414" si="231">Z389/W389</f>
      </c>
      <c r="R389" s="1350">
        <f t="shared" ref="R389:R414" si="393">AA389/Z389</f>
      </c>
      <c r="S389" s="1351">
        <f t="shared" ref="S389:S414" si="424">Y389/T389</f>
      </c>
      <c r="T389" s="1352">
        <v>0.0231</v>
      </c>
      <c r="U389" s="1353">
        <v>28</v>
      </c>
      <c r="V389" s="1349">
        <f t="shared" ref="V389:V413" si="455">(D389/W389)*1000</f>
      </c>
      <c r="W389" s="1354">
        <v>48134</v>
      </c>
      <c r="X389" s="1351">
        <v>1765</v>
      </c>
      <c r="Y389" s="1351">
        <v>240</v>
      </c>
      <c r="Z389" s="1351">
        <v>1860</v>
      </c>
      <c r="AA389" s="1351">
        <v>78</v>
      </c>
      <c r="AB389" s="1351">
        <v>9</v>
      </c>
      <c r="AC389" s="1351">
        <v>3</v>
      </c>
      <c r="AD389" s="1354">
        <v>91</v>
      </c>
      <c r="AE389" s="1355">
        <f t="shared" ref="AE389:AE414" si="488">D389/Z389</f>
      </c>
      <c r="AF389" s="1349">
        <f t="shared" ref="AF389:AF414" si="519">AI389*1000/D389</f>
      </c>
      <c r="AG389" s="1356" t="s">
        <v>846</v>
      </c>
      <c r="AH389" s="1357" t="s">
        <v>862</v>
      </c>
      <c r="AI389" s="1357">
        <v>34</v>
      </c>
    </row>
    <row customHeight="true" ht="18.452380952380953" r="390">
      <c r="A390" s="1342"/>
      <c r="B390" s="1343" t="s">
        <v>853</v>
      </c>
      <c r="C390" s="1343" t="s">
        <v>848</v>
      </c>
      <c r="D390" s="1345">
        <f t="shared" si="303"/>
      </c>
      <c r="E390" s="1345">
        <v>2002.88</v>
      </c>
      <c r="F390" s="1345">
        <v>1522.44</v>
      </c>
      <c r="G390" s="1346">
        <v>5</v>
      </c>
      <c r="H390" s="1346">
        <v>4</v>
      </c>
      <c r="I390" s="1347">
        <v>9755.470000000003</v>
      </c>
      <c r="J390" s="1348">
        <f t="shared" si="14"/>
      </c>
      <c r="K390" s="1358">
        <f t="shared" si="45"/>
      </c>
      <c r="L390" s="1348">
        <f t="shared" si="76"/>
      </c>
      <c r="M390" s="1358">
        <f t="shared" si="107"/>
      </c>
      <c r="N390" s="1349">
        <f t="shared" si="138"/>
      </c>
      <c r="O390" s="1350">
        <f t="shared" si="169"/>
      </c>
      <c r="P390" s="1350">
        <f t="shared" si="200"/>
      </c>
      <c r="Q390" s="1350">
        <f t="shared" si="231"/>
      </c>
      <c r="R390" s="1350">
        <f t="shared" si="393"/>
      </c>
      <c r="S390" s="1351">
        <f t="shared" si="424"/>
      </c>
      <c r="T390" s="1352">
        <v>0.0131</v>
      </c>
      <c r="U390" s="1353">
        <v>32</v>
      </c>
      <c r="V390" s="1349">
        <f t="shared" si="455"/>
      </c>
      <c r="W390" s="1359">
        <v>49084</v>
      </c>
      <c r="X390" s="1359">
        <v>1158</v>
      </c>
      <c r="Y390" s="1359">
        <v>199</v>
      </c>
      <c r="Z390" s="1359">
        <v>1230</v>
      </c>
      <c r="AA390" s="1359">
        <v>110</v>
      </c>
      <c r="AB390" s="1359">
        <v>7</v>
      </c>
      <c r="AC390" s="1359">
        <v>3</v>
      </c>
      <c r="AD390" s="1353">
        <v>45</v>
      </c>
      <c r="AE390" s="1355">
        <f t="shared" si="488"/>
      </c>
      <c r="AF390" s="1349">
        <f t="shared" si="519"/>
      </c>
      <c r="AG390" s="1356" t="s">
        <v>846</v>
      </c>
      <c r="AH390" s="1357" t="s">
        <v>862</v>
      </c>
      <c r="AI390" s="1357">
        <v>33</v>
      </c>
    </row>
    <row customHeight="true" ht="18.452380952380953" r="391">
      <c r="A391" s="1342"/>
      <c r="B391" s="1343" t="s">
        <v>853</v>
      </c>
      <c r="C391" s="1344" t="s">
        <v>849</v>
      </c>
      <c r="D391" s="1345">
        <f t="shared" si="303"/>
      </c>
      <c r="E391" s="1360">
        <v>1491.36</v>
      </c>
      <c r="F391" s="1360">
        <v>2693.09</v>
      </c>
      <c r="G391" s="1361">
        <v>5</v>
      </c>
      <c r="H391" s="1361">
        <v>3</v>
      </c>
      <c r="I391" s="1347">
        <v>8366.589999999997</v>
      </c>
      <c r="J391" s="1348">
        <f t="shared" si="14"/>
      </c>
      <c r="K391" s="1348">
        <f t="shared" si="45"/>
      </c>
      <c r="L391" s="1348">
        <f t="shared" si="76"/>
      </c>
      <c r="M391" s="1348">
        <f t="shared" si="107"/>
      </c>
      <c r="N391" s="1362">
        <f t="shared" si="138"/>
      </c>
      <c r="O391" s="1350">
        <f t="shared" si="169"/>
      </c>
      <c r="P391" s="1350">
        <f t="shared" si="200"/>
      </c>
      <c r="Q391" s="1350">
        <f t="shared" si="231"/>
      </c>
      <c r="R391" s="1350">
        <f t="shared" si="393"/>
      </c>
      <c r="S391" s="1351">
        <f t="shared" si="424"/>
      </c>
      <c r="T391" s="1352">
        <v>0.0204</v>
      </c>
      <c r="U391" s="1353">
        <v>37</v>
      </c>
      <c r="V391" s="1349">
        <f t="shared" si="455"/>
      </c>
      <c r="W391" s="1359">
        <v>45216</v>
      </c>
      <c r="X391" s="1359">
        <v>781</v>
      </c>
      <c r="Y391" s="1359">
        <v>194</v>
      </c>
      <c r="Z391" s="1359">
        <v>807</v>
      </c>
      <c r="AA391" s="1359">
        <v>48</v>
      </c>
      <c r="AB391" s="1359">
        <v>7</v>
      </c>
      <c r="AC391" s="1359">
        <v>2</v>
      </c>
      <c r="AD391" s="1353">
        <v>52</v>
      </c>
      <c r="AE391" s="1355">
        <f t="shared" si="488"/>
      </c>
      <c r="AF391" s="1349">
        <f t="shared" si="519"/>
      </c>
      <c r="AG391" s="1356" t="s">
        <v>846</v>
      </c>
      <c r="AH391" s="1357" t="s">
        <v>862</v>
      </c>
      <c r="AI391" s="1357">
        <v>23</v>
      </c>
    </row>
    <row customHeight="true" ht="18.452380952380953" r="392">
      <c r="A392" s="1342"/>
      <c r="B392" s="1343" t="s">
        <v>853</v>
      </c>
      <c r="C392" s="1343" t="s">
        <v>850</v>
      </c>
      <c r="D392" s="1345">
        <f t="shared" si="303"/>
      </c>
      <c r="E392" s="1360">
        <v>1509.9199999999998</v>
      </c>
      <c r="F392" s="1360">
        <v>2619.25</v>
      </c>
      <c r="G392" s="1361">
        <v>4</v>
      </c>
      <c r="H392" s="1361">
        <v>1</v>
      </c>
      <c r="I392" s="1347">
        <v>8916.779999999999</v>
      </c>
      <c r="J392" s="1348">
        <f t="shared" si="14"/>
      </c>
      <c r="K392" s="1348">
        <f t="shared" si="45"/>
      </c>
      <c r="L392" s="1348">
        <f t="shared" si="76"/>
      </c>
      <c r="M392" s="1348">
        <f t="shared" si="107"/>
      </c>
      <c r="N392" s="1362">
        <f t="shared" si="138"/>
      </c>
      <c r="O392" s="1350">
        <f t="shared" si="169"/>
      </c>
      <c r="P392" s="1350">
        <f t="shared" si="200"/>
      </c>
      <c r="Q392" s="1350">
        <f t="shared" si="231"/>
      </c>
      <c r="R392" s="1350">
        <f t="shared" si="393"/>
      </c>
      <c r="S392" s="1351">
        <f t="shared" si="424"/>
      </c>
      <c r="T392" s="1352">
        <v>0.0256</v>
      </c>
      <c r="U392" s="1353">
        <v>41</v>
      </c>
      <c r="V392" s="1349">
        <f t="shared" si="455"/>
      </c>
      <c r="W392" s="1359">
        <v>33614</v>
      </c>
      <c r="X392" s="1359">
        <v>489</v>
      </c>
      <c r="Y392" s="1359">
        <v>159</v>
      </c>
      <c r="Z392" s="1359">
        <v>493</v>
      </c>
      <c r="AA392" s="1359">
        <v>55</v>
      </c>
      <c r="AB392" s="1359">
        <v>5</v>
      </c>
      <c r="AC392" s="1359">
        <v>2</v>
      </c>
      <c r="AD392" s="1353">
        <v>44</v>
      </c>
      <c r="AE392" s="1355">
        <f t="shared" si="488"/>
      </c>
      <c r="AF392" s="1349">
        <f t="shared" si="519"/>
      </c>
      <c r="AG392" s="1356" t="s">
        <v>846</v>
      </c>
      <c r="AH392" s="1357" t="s">
        <v>862</v>
      </c>
      <c r="AI392" s="1357">
        <v>30</v>
      </c>
    </row>
    <row customHeight="true" ht="18.452380952380953" r="393">
      <c r="A393" s="1342"/>
      <c r="B393" s="1367" t="s">
        <v>852</v>
      </c>
      <c r="C393" s="1367"/>
      <c r="D393" s="1368">
        <f>SUM(D389:D392)</f>
      </c>
      <c r="E393" s="1368">
        <f>SUM(E389:E392)</f>
      </c>
      <c r="F393" s="1368">
        <f>SUM(F389:F392)</f>
      </c>
      <c r="G393" s="1368">
        <f>SUM(G389:G392)</f>
      </c>
      <c r="H393" s="1368">
        <f>SUM(H389:H392)</f>
      </c>
      <c r="I393" s="1370">
        <f>SUM(I389:I392)</f>
      </c>
      <c r="J393" s="1370">
        <f t="shared" si="14"/>
      </c>
      <c r="K393" s="1370">
        <f t="shared" si="45"/>
      </c>
      <c r="L393" s="1371">
        <f t="shared" si="76"/>
      </c>
      <c r="M393" s="1370">
        <f t="shared" si="107"/>
      </c>
      <c r="N393" s="1370">
        <f t="shared" si="138"/>
      </c>
      <c r="O393" s="1372">
        <f t="shared" si="169"/>
      </c>
      <c r="P393" s="1372">
        <f t="shared" si="200"/>
      </c>
      <c r="Q393" s="1372">
        <f t="shared" si="231"/>
      </c>
      <c r="R393" s="1372">
        <f t="shared" si="393"/>
      </c>
      <c r="S393" s="1373">
        <f t="shared" si="424"/>
      </c>
      <c r="T393" s="1372">
        <f>AVERAGE(T389:T392)</f>
      </c>
      <c r="U393" s="1374">
        <f>AVERAGE(U389:U392)</f>
      </c>
      <c r="V393" s="1370">
        <f t="shared" si="455"/>
      </c>
      <c r="W393" s="1368">
        <f>SUM(W389:W392)</f>
      </c>
      <c r="X393" s="1368">
        <f>SUM(X389:X392)</f>
      </c>
      <c r="Y393" s="1368">
        <f>SUM(Y389:Y392)</f>
      </c>
      <c r="Z393" s="1368">
        <f>SUM(Z389:Z392)</f>
      </c>
      <c r="AA393" s="1368">
        <f>SUM(AA389:AA392)</f>
      </c>
      <c r="AB393" s="1368">
        <f>SUM(AB389:AB392)</f>
      </c>
      <c r="AC393" s="1368">
        <f>SUM(AC389:AC392)</f>
      </c>
      <c r="AD393" s="1368">
        <f>SUM(AD389:AD392)</f>
      </c>
      <c r="AE393" s="1370">
        <f t="shared" si="488"/>
      </c>
      <c r="AF393" s="1375">
        <f t="shared" si="519"/>
      </c>
      <c r="AG393" s="1376"/>
      <c r="AH393" s="1376"/>
      <c r="AI393" s="1373">
        <f>SUM(AI389:AI392)</f>
      </c>
    </row>
    <row customHeight="true" ht="18.452380952380953" r="394">
      <c r="A394" s="1342"/>
      <c r="B394" s="1343" t="s">
        <v>874</v>
      </c>
      <c r="C394" s="1344" t="s">
        <v>851</v>
      </c>
      <c r="D394" s="1345">
        <f t="shared" ref="D394:D397" si="304">E394+F394</f>
      </c>
      <c r="E394" s="1361">
        <v>1489.94</v>
      </c>
      <c r="F394" s="1361">
        <v>2183.29</v>
      </c>
      <c r="G394" s="1361">
        <v>4</v>
      </c>
      <c r="H394" s="1361">
        <v>5</v>
      </c>
      <c r="I394" s="1347">
        <v>10199.489999999998</v>
      </c>
      <c r="J394" s="1348">
        <f t="shared" si="14"/>
      </c>
      <c r="K394" s="1348">
        <f t="shared" si="45"/>
      </c>
      <c r="L394" s="1348">
        <f t="shared" si="76"/>
      </c>
      <c r="M394" s="1348">
        <f t="shared" si="107"/>
      </c>
      <c r="N394" s="1349">
        <f t="shared" si="138"/>
      </c>
      <c r="O394" s="1350">
        <f t="shared" si="169"/>
      </c>
      <c r="P394" s="1350">
        <f t="shared" si="200"/>
      </c>
      <c r="Q394" s="1350">
        <f t="shared" si="231"/>
      </c>
      <c r="R394" s="1350">
        <f t="shared" si="393"/>
      </c>
      <c r="S394" s="1351">
        <f t="shared" si="424"/>
      </c>
      <c r="T394" s="1352">
        <v>0.0348</v>
      </c>
      <c r="U394" s="1353">
        <v>46</v>
      </c>
      <c r="V394" s="1349">
        <f t="shared" si="455"/>
      </c>
      <c r="W394" s="1353">
        <v>31256</v>
      </c>
      <c r="X394" s="1359">
        <v>700</v>
      </c>
      <c r="Y394" s="1359">
        <v>199</v>
      </c>
      <c r="Z394" s="1359">
        <v>726</v>
      </c>
      <c r="AA394" s="1359">
        <v>97</v>
      </c>
      <c r="AB394" s="1359">
        <v>13</v>
      </c>
      <c r="AC394" s="1359">
        <v>2</v>
      </c>
      <c r="AD394" s="1353">
        <v>30</v>
      </c>
      <c r="AE394" s="1355">
        <f t="shared" si="488"/>
      </c>
      <c r="AF394" s="1349">
        <f t="shared" si="519"/>
      </c>
      <c r="AG394" s="1356" t="s">
        <v>846</v>
      </c>
      <c r="AH394" s="1357" t="s">
        <v>862</v>
      </c>
      <c r="AI394" s="1357">
        <v>32</v>
      </c>
    </row>
    <row customHeight="true" ht="18.452380952380953" r="395">
      <c r="A395" s="1342"/>
      <c r="B395" s="1343" t="s">
        <v>874</v>
      </c>
      <c r="C395" s="1343" t="s">
        <v>854</v>
      </c>
      <c r="D395" s="1345">
        <f t="shared" si="304"/>
      </c>
      <c r="E395" s="1361">
        <v>1416.9</v>
      </c>
      <c r="F395" s="1361">
        <v>2497.46</v>
      </c>
      <c r="G395" s="1361">
        <v>5</v>
      </c>
      <c r="H395" s="1361">
        <v>2</v>
      </c>
      <c r="I395" s="1347">
        <v>11589.449999999997</v>
      </c>
      <c r="J395" s="1348">
        <f t="shared" si="14"/>
      </c>
      <c r="K395" s="1348">
        <f t="shared" si="45"/>
      </c>
      <c r="L395" s="1348">
        <f t="shared" si="76"/>
      </c>
      <c r="M395" s="1348">
        <f t="shared" si="107"/>
      </c>
      <c r="N395" s="1349">
        <f t="shared" si="138"/>
      </c>
      <c r="O395" s="1350">
        <f t="shared" si="169"/>
      </c>
      <c r="P395" s="1350">
        <f t="shared" si="200"/>
      </c>
      <c r="Q395" s="1350">
        <f t="shared" si="231"/>
      </c>
      <c r="R395" s="1350">
        <f t="shared" si="393"/>
      </c>
      <c r="S395" s="1351">
        <f t="shared" si="424"/>
      </c>
      <c r="T395" s="1352">
        <v>0.038</v>
      </c>
      <c r="U395" s="1353">
        <v>52</v>
      </c>
      <c r="V395" s="1349">
        <f t="shared" si="455"/>
      </c>
      <c r="W395" s="1353">
        <v>35207</v>
      </c>
      <c r="X395" s="1359">
        <v>538</v>
      </c>
      <c r="Y395" s="1359">
        <v>187</v>
      </c>
      <c r="Z395" s="1359">
        <v>560</v>
      </c>
      <c r="AA395" s="1359">
        <v>80</v>
      </c>
      <c r="AB395" s="1359">
        <v>14</v>
      </c>
      <c r="AC395" s="1359">
        <v>2</v>
      </c>
      <c r="AD395" s="1353">
        <v>37</v>
      </c>
      <c r="AE395" s="1355">
        <f t="shared" si="488"/>
      </c>
      <c r="AF395" s="1349">
        <f t="shared" si="519"/>
      </c>
      <c r="AG395" s="1356" t="s">
        <v>846</v>
      </c>
      <c r="AH395" s="1357" t="s">
        <v>862</v>
      </c>
      <c r="AI395" s="1357">
        <v>38</v>
      </c>
    </row>
    <row customHeight="true" ht="18.452380952380953" r="396">
      <c r="A396" s="1342"/>
      <c r="B396" s="1343" t="s">
        <v>874</v>
      </c>
      <c r="C396" s="1343" t="s">
        <v>855</v>
      </c>
      <c r="D396" s="1345">
        <f t="shared" si="304"/>
      </c>
      <c r="E396" s="1361">
        <v>1585.41</v>
      </c>
      <c r="F396" s="1361">
        <v>2368.32</v>
      </c>
      <c r="G396" s="1361">
        <v>2</v>
      </c>
      <c r="H396" s="1361">
        <v>2</v>
      </c>
      <c r="I396" s="1347">
        <v>2702.699999999997</v>
      </c>
      <c r="J396" s="1348">
        <f t="shared" si="14"/>
      </c>
      <c r="K396" s="1348">
        <f t="shared" si="45"/>
      </c>
      <c r="L396" s="1348">
        <f t="shared" si="76"/>
      </c>
      <c r="M396" s="1348">
        <f t="shared" si="107"/>
      </c>
      <c r="N396" s="1349">
        <f t="shared" si="138"/>
      </c>
      <c r="O396" s="1350">
        <f t="shared" si="169"/>
      </c>
      <c r="P396" s="1350">
        <f t="shared" si="200"/>
      </c>
      <c r="Q396" s="1350">
        <f t="shared" si="231"/>
      </c>
      <c r="R396" s="1350">
        <f t="shared" si="393"/>
      </c>
      <c r="S396" s="1351">
        <f t="shared" si="424"/>
      </c>
      <c r="T396" s="1352">
        <v>0.02</v>
      </c>
      <c r="U396" s="1353">
        <v>54</v>
      </c>
      <c r="V396" s="1349">
        <f t="shared" si="455"/>
      </c>
      <c r="W396" s="1353">
        <v>40975</v>
      </c>
      <c r="X396" s="1359">
        <v>777</v>
      </c>
      <c r="Y396" s="1359">
        <v>184</v>
      </c>
      <c r="Z396" s="1359">
        <v>816</v>
      </c>
      <c r="AA396" s="1359">
        <v>70</v>
      </c>
      <c r="AB396" s="1359">
        <v>7</v>
      </c>
      <c r="AC396" s="1359">
        <v>2</v>
      </c>
      <c r="AD396" s="1353">
        <v>43</v>
      </c>
      <c r="AE396" s="1355">
        <f t="shared" si="488"/>
      </c>
      <c r="AF396" s="1349">
        <f t="shared" si="519"/>
      </c>
      <c r="AG396" s="1356" t="s">
        <v>846</v>
      </c>
      <c r="AH396" s="1357" t="s">
        <v>862</v>
      </c>
      <c r="AI396" s="1357">
        <v>32</v>
      </c>
    </row>
    <row customHeight="true" ht="18.452380952380953" r="397">
      <c r="A397" s="1342"/>
      <c r="B397" s="1343" t="s">
        <v>874</v>
      </c>
      <c r="C397" s="1343" t="s">
        <v>856</v>
      </c>
      <c r="D397" s="1345">
        <f t="shared" si="304"/>
      </c>
      <c r="E397" s="1361">
        <v>1307.9</v>
      </c>
      <c r="F397" s="1361">
        <v>2025.19</v>
      </c>
      <c r="G397" s="1361">
        <v>4</v>
      </c>
      <c r="H397" s="1361">
        <v>4</v>
      </c>
      <c r="I397" s="1347">
        <v>10476.490000000005</v>
      </c>
      <c r="J397" s="1348">
        <f t="shared" si="14"/>
      </c>
      <c r="K397" s="1348">
        <f t="shared" si="45"/>
      </c>
      <c r="L397" s="1348">
        <f t="shared" si="76"/>
      </c>
      <c r="M397" s="1348">
        <f t="shared" si="107"/>
      </c>
      <c r="N397" s="1349">
        <f t="shared" si="138"/>
      </c>
      <c r="O397" s="1350">
        <f t="shared" si="169"/>
      </c>
      <c r="P397" s="1350">
        <f t="shared" si="200"/>
      </c>
      <c r="Q397" s="1350">
        <f t="shared" si="231"/>
      </c>
      <c r="R397" s="1350">
        <f t="shared" si="393"/>
      </c>
      <c r="S397" s="1351">
        <f t="shared" si="424"/>
      </c>
      <c r="T397" s="1352">
        <v>0.0248</v>
      </c>
      <c r="U397" s="1353">
        <v>55</v>
      </c>
      <c r="V397" s="1349">
        <f t="shared" si="455"/>
      </c>
      <c r="W397" s="1353">
        <v>34812</v>
      </c>
      <c r="X397" s="1359">
        <v>527</v>
      </c>
      <c r="Y397" s="1359">
        <v>146</v>
      </c>
      <c r="Z397" s="1359">
        <v>543</v>
      </c>
      <c r="AA397" s="1359">
        <v>72</v>
      </c>
      <c r="AB397" s="1359">
        <v>6</v>
      </c>
      <c r="AC397" s="1359">
        <v>3</v>
      </c>
      <c r="AD397" s="1353">
        <v>47</v>
      </c>
      <c r="AE397" s="1355">
        <f t="shared" si="488"/>
      </c>
      <c r="AF397" s="1349">
        <f t="shared" si="519"/>
      </c>
      <c r="AG397" s="1356" t="s">
        <v>846</v>
      </c>
      <c r="AH397" s="1357" t="s">
        <v>862</v>
      </c>
      <c r="AI397" s="1357">
        <v>24</v>
      </c>
    </row>
    <row customHeight="true" ht="18.452380952380953" r="398">
      <c r="A398" s="1342"/>
      <c r="B398" s="1367" t="s">
        <v>852</v>
      </c>
      <c r="C398" s="1367"/>
      <c r="D398" s="1368">
        <f>SUM(D394:D397)</f>
      </c>
      <c r="E398" s="1368">
        <f>SUM(E394:E397)</f>
      </c>
      <c r="F398" s="1368">
        <f>SUM(F394:F397)</f>
      </c>
      <c r="G398" s="1368">
        <f>SUM(G394:G397)</f>
      </c>
      <c r="H398" s="1368">
        <f>SUM(H394:H397)</f>
      </c>
      <c r="I398" s="1368">
        <f>SUM(I394:I397)</f>
      </c>
      <c r="J398" s="1370">
        <f t="shared" si="14"/>
      </c>
      <c r="K398" s="1370">
        <f t="shared" si="45"/>
      </c>
      <c r="L398" s="1371">
        <f t="shared" si="76"/>
      </c>
      <c r="M398" s="1370">
        <f t="shared" si="107"/>
      </c>
      <c r="N398" s="1370">
        <f t="shared" si="138"/>
      </c>
      <c r="O398" s="1372">
        <f t="shared" si="169"/>
      </c>
      <c r="P398" s="1372">
        <f t="shared" si="200"/>
      </c>
      <c r="Q398" s="1372">
        <f t="shared" si="231"/>
      </c>
      <c r="R398" s="1372">
        <f t="shared" si="393"/>
      </c>
      <c r="S398" s="1373">
        <f t="shared" si="424"/>
      </c>
      <c r="T398" s="1372">
        <f>AVERAGE(T394:T397)</f>
      </c>
      <c r="U398" s="1374">
        <f>AVERAGE(U394:U397)</f>
      </c>
      <c r="V398" s="1378">
        <f t="shared" si="455"/>
      </c>
      <c r="W398" s="1368">
        <f>SUM(W394:W397)</f>
      </c>
      <c r="X398" s="1368">
        <f>SUM(X394:X397)</f>
      </c>
      <c r="Y398" s="1368">
        <f>SUM(Y394:Y397)</f>
      </c>
      <c r="Z398" s="1368">
        <f>SUM(Z394:Z397)</f>
      </c>
      <c r="AA398" s="1368">
        <f>SUM(AA394:AA397)</f>
      </c>
      <c r="AB398" s="1368">
        <f>SUM(AB394:AB397)</f>
      </c>
      <c r="AC398" s="1368">
        <f>SUM(AC394:AC397)</f>
      </c>
      <c r="AD398" s="1368">
        <f>SUM(AD394:AD397)</f>
      </c>
      <c r="AE398" s="1370">
        <f t="shared" si="488"/>
      </c>
      <c r="AF398" s="1375">
        <f t="shared" si="519"/>
      </c>
      <c r="AG398" s="1376"/>
      <c r="AH398" s="1376"/>
      <c r="AI398" s="1373">
        <f>SUM(AI394:AI397)</f>
      </c>
    </row>
    <row customHeight="true" ht="18.452380952380953" r="399">
      <c r="A399" s="1342"/>
      <c r="B399" s="1343" t="s">
        <v>859</v>
      </c>
      <c r="C399" s="1343" t="s">
        <v>857</v>
      </c>
      <c r="D399" s="1345">
        <f t="shared" ref="D399:D401" si="305">E399+F399</f>
      </c>
      <c r="E399" s="1361">
        <v>1424.27</v>
      </c>
      <c r="F399" s="1361">
        <v>2273.13</v>
      </c>
      <c r="G399" s="1361">
        <v>2</v>
      </c>
      <c r="H399" s="1361">
        <v>1</v>
      </c>
      <c r="I399" s="1348">
        <v>3899.6100000000006</v>
      </c>
      <c r="J399" s="1348">
        <f t="shared" si="14"/>
      </c>
      <c r="K399" s="1348">
        <f t="shared" si="45"/>
      </c>
      <c r="L399" s="1348">
        <f t="shared" si="76"/>
      </c>
      <c r="M399" s="1348">
        <f t="shared" si="107"/>
      </c>
      <c r="N399" s="1349">
        <f t="shared" si="138"/>
      </c>
      <c r="O399" s="1350">
        <f t="shared" si="169"/>
      </c>
      <c r="P399" s="1350">
        <f t="shared" si="200"/>
      </c>
      <c r="Q399" s="1350">
        <f t="shared" si="231"/>
      </c>
      <c r="R399" s="1350">
        <f t="shared" si="393"/>
      </c>
      <c r="S399" s="1351">
        <f t="shared" si="424"/>
      </c>
      <c r="T399" s="1352">
        <v>0.0245</v>
      </c>
      <c r="U399" s="1353">
        <v>56</v>
      </c>
      <c r="V399" s="1349">
        <f t="shared" si="455"/>
      </c>
      <c r="W399" s="1353">
        <v>29694</v>
      </c>
      <c r="X399" s="1353">
        <v>489</v>
      </c>
      <c r="Y399" s="1353">
        <v>121</v>
      </c>
      <c r="Z399" s="1353">
        <v>512</v>
      </c>
      <c r="AA399" s="1353">
        <v>59</v>
      </c>
      <c r="AB399" s="1353">
        <v>8</v>
      </c>
      <c r="AC399" s="1353">
        <v>2</v>
      </c>
      <c r="AD399" s="1353">
        <v>35</v>
      </c>
      <c r="AE399" s="1355">
        <f t="shared" si="488"/>
      </c>
      <c r="AF399" s="1349">
        <f t="shared" si="519"/>
      </c>
      <c r="AG399" s="1356" t="s">
        <v>846</v>
      </c>
      <c r="AH399" s="1357" t="s">
        <v>862</v>
      </c>
      <c r="AI399" s="1357">
        <v>33</v>
      </c>
    </row>
    <row customHeight="true" ht="18.452380952380953" r="400">
      <c r="A400" s="1342"/>
      <c r="B400" s="1343" t="s">
        <v>859</v>
      </c>
      <c r="C400" s="1343" t="s">
        <v>858</v>
      </c>
      <c r="D400" s="1345">
        <f t="shared" si="305"/>
      </c>
      <c r="E400" s="1361">
        <v>1342.05</v>
      </c>
      <c r="F400" s="1361">
        <v>2589.16</v>
      </c>
      <c r="G400" s="1361">
        <v>3</v>
      </c>
      <c r="H400" s="1361">
        <v>3</v>
      </c>
      <c r="I400" s="1348">
        <v>5913.539999999994</v>
      </c>
      <c r="J400" s="1348">
        <f t="shared" si="14"/>
      </c>
      <c r="K400" s="1348">
        <f t="shared" si="45"/>
      </c>
      <c r="L400" s="1348">
        <f t="shared" si="76"/>
      </c>
      <c r="M400" s="1348">
        <f t="shared" si="107"/>
      </c>
      <c r="N400" s="1349">
        <f t="shared" si="138"/>
      </c>
      <c r="O400" s="1350">
        <f t="shared" si="169"/>
      </c>
      <c r="P400" s="1350">
        <f t="shared" si="200"/>
      </c>
      <c r="Q400" s="1350">
        <f t="shared" si="231"/>
      </c>
      <c r="R400" s="1350">
        <f t="shared" si="393"/>
      </c>
      <c r="S400" s="1351">
        <f t="shared" si="424"/>
      </c>
      <c r="T400" s="1352">
        <v>0.0279</v>
      </c>
      <c r="U400" s="1353">
        <v>58</v>
      </c>
      <c r="V400" s="1349">
        <f t="shared" si="455"/>
      </c>
      <c r="W400" s="1353">
        <v>29562</v>
      </c>
      <c r="X400" s="1353">
        <v>486</v>
      </c>
      <c r="Y400" s="1353">
        <v>134</v>
      </c>
      <c r="Z400" s="1353">
        <v>506</v>
      </c>
      <c r="AA400" s="1353">
        <v>62</v>
      </c>
      <c r="AB400" s="1353">
        <v>5</v>
      </c>
      <c r="AC400" s="1353">
        <v>3</v>
      </c>
      <c r="AD400" s="1353">
        <v>34</v>
      </c>
      <c r="AE400" s="1355">
        <f t="shared" si="488"/>
      </c>
      <c r="AF400" s="1349">
        <f t="shared" si="519"/>
      </c>
      <c r="AG400" s="1356" t="s">
        <v>846</v>
      </c>
      <c r="AH400" s="1357" t="s">
        <v>862</v>
      </c>
      <c r="AI400" s="1357">
        <v>31</v>
      </c>
    </row>
    <row customHeight="true" ht="18.452380952380953" r="401">
      <c r="A401" s="1342"/>
      <c r="B401" s="1343" t="s">
        <v>859</v>
      </c>
      <c r="C401" s="1343" t="s">
        <v>860</v>
      </c>
      <c r="D401" s="1345">
        <f t="shared" si="305"/>
      </c>
      <c r="E401" s="1361">
        <v>1290.47</v>
      </c>
      <c r="F401" s="1361">
        <v>2097.27</v>
      </c>
      <c r="G401" s="1361">
        <v>11</v>
      </c>
      <c r="H401" s="1361">
        <v>9</v>
      </c>
      <c r="I401" s="1348">
        <v>19585.460000000006</v>
      </c>
      <c r="J401" s="1348">
        <f t="shared" si="14"/>
      </c>
      <c r="K401" s="1348">
        <f t="shared" si="45"/>
      </c>
      <c r="L401" s="1348">
        <f t="shared" si="76"/>
      </c>
      <c r="M401" s="1348">
        <f t="shared" si="107"/>
      </c>
      <c r="N401" s="1349">
        <f t="shared" si="138"/>
      </c>
      <c r="O401" s="1350">
        <f t="shared" si="169"/>
      </c>
      <c r="P401" s="1350">
        <f t="shared" si="200"/>
      </c>
      <c r="Q401" s="1350">
        <f t="shared" si="231"/>
      </c>
      <c r="R401" s="1350">
        <f t="shared" si="393"/>
      </c>
      <c r="S401" s="1351">
        <f t="shared" si="424"/>
      </c>
      <c r="T401" s="1352">
        <v>0.0256</v>
      </c>
      <c r="U401" s="1353">
        <v>61</v>
      </c>
      <c r="V401" s="1349">
        <f t="shared" si="455"/>
      </c>
      <c r="W401" s="1353">
        <v>29103</v>
      </c>
      <c r="X401" s="1353">
        <v>450</v>
      </c>
      <c r="Y401" s="1353">
        <v>136</v>
      </c>
      <c r="Z401" s="1353">
        <v>498</v>
      </c>
      <c r="AA401" s="1353">
        <v>128</v>
      </c>
      <c r="AB401" s="1353">
        <v>11</v>
      </c>
      <c r="AC401" s="1353">
        <v>1</v>
      </c>
      <c r="AD401" s="1353">
        <v>30</v>
      </c>
      <c r="AE401" s="1355">
        <f t="shared" si="488"/>
      </c>
      <c r="AF401" s="1349">
        <f t="shared" si="519"/>
      </c>
      <c r="AG401" s="1357" t="s">
        <v>861</v>
      </c>
      <c r="AH401" s="1357" t="s">
        <v>847</v>
      </c>
      <c r="AI401" s="1357">
        <v>34</v>
      </c>
    </row>
    <row customHeight="true" ht="18.452380952380953" r="402">
      <c r="A402" s="1342"/>
      <c r="B402" s="1367" t="s">
        <v>852</v>
      </c>
      <c r="C402" s="1367"/>
      <c r="D402" s="1368">
        <f>SUM(D399:D401)</f>
      </c>
      <c r="E402" s="1368">
        <f>SUM(E399:E401)</f>
      </c>
      <c r="F402" s="1368">
        <f>SUM(F399:F401)</f>
      </c>
      <c r="G402" s="1368">
        <f>SUM(G399:G401)</f>
      </c>
      <c r="H402" s="1368">
        <f>SUM(H399:H401)</f>
      </c>
      <c r="I402" s="1368">
        <f>SUM(I399:I401)</f>
      </c>
      <c r="J402" s="1370">
        <f t="shared" si="14"/>
      </c>
      <c r="K402" s="1370">
        <f t="shared" si="45"/>
      </c>
      <c r="L402" s="1371">
        <f t="shared" si="76"/>
      </c>
      <c r="M402" s="1370">
        <f t="shared" si="107"/>
      </c>
      <c r="N402" s="1370">
        <f t="shared" si="138"/>
      </c>
      <c r="O402" s="1372">
        <f t="shared" si="169"/>
      </c>
      <c r="P402" s="1372">
        <f t="shared" si="200"/>
      </c>
      <c r="Q402" s="1372">
        <f t="shared" si="231"/>
      </c>
      <c r="R402" s="1372">
        <f t="shared" si="393"/>
      </c>
      <c r="S402" s="1373">
        <f t="shared" si="424"/>
      </c>
      <c r="T402" s="1372">
        <f>AVERAGE(T399:T401)</f>
      </c>
      <c r="U402" s="1374">
        <f>AVERAGE(U399:U401)</f>
      </c>
      <c r="V402" s="1378">
        <f t="shared" si="455"/>
      </c>
      <c r="W402" s="1368">
        <f>SUM(W399:W401)</f>
      </c>
      <c r="X402" s="1368">
        <f>SUM(X399:X401)</f>
      </c>
      <c r="Y402" s="1368">
        <f>SUM(Y399:Y401)</f>
      </c>
      <c r="Z402" s="1368">
        <f>SUM(Z399:Z401)</f>
      </c>
      <c r="AA402" s="1368">
        <f>SUM(AA399:AA401)</f>
      </c>
      <c r="AB402" s="1368">
        <f>SUM(AB399:AB401)</f>
      </c>
      <c r="AC402" s="1368">
        <f>SUM(AC399:AC401)</f>
      </c>
      <c r="AD402" s="1368">
        <f>SUM(AD399:AD401)</f>
      </c>
      <c r="AE402" s="1370">
        <f t="shared" si="488"/>
      </c>
      <c r="AF402" s="1375">
        <f t="shared" si="519"/>
      </c>
      <c r="AG402" s="1376"/>
      <c r="AH402" s="1376"/>
      <c r="AI402" s="1368">
        <f>SUM(AI399:AI401)</f>
      </c>
    </row>
    <row customHeight="true" ht="18.452380952380953" r="403">
      <c r="A403" s="1342"/>
      <c r="B403" s="1343" t="s">
        <v>876</v>
      </c>
      <c r="C403" s="1343" t="s">
        <v>863</v>
      </c>
      <c r="D403" s="1345">
        <f t="shared" ref="D403:D406" si="306">E403+F403</f>
      </c>
      <c r="E403" s="1360">
        <v>1236.95</v>
      </c>
      <c r="F403" s="1360">
        <v>2020.28</v>
      </c>
      <c r="G403" s="1379">
        <v>4</v>
      </c>
      <c r="H403" s="1379">
        <v>3</v>
      </c>
      <c r="I403" s="1348">
        <v>8257.190000000002</v>
      </c>
      <c r="J403" s="1348">
        <f t="shared" si="14"/>
      </c>
      <c r="K403" s="1348">
        <f t="shared" si="45"/>
      </c>
      <c r="L403" s="1348">
        <f t="shared" si="76"/>
      </c>
      <c r="M403" s="1348">
        <f t="shared" si="107"/>
      </c>
      <c r="N403" s="1349">
        <f t="shared" si="138"/>
      </c>
      <c r="O403" s="1350">
        <f t="shared" si="169"/>
      </c>
      <c r="P403" s="1350">
        <f t="shared" si="200"/>
      </c>
      <c r="Q403" s="1350">
        <f t="shared" si="231"/>
      </c>
      <c r="R403" s="1350">
        <f t="shared" si="393"/>
      </c>
      <c r="S403" s="1351">
        <f t="shared" si="424"/>
      </c>
      <c r="T403" s="1352">
        <v>0.0213</v>
      </c>
      <c r="U403" s="1353">
        <v>62</v>
      </c>
      <c r="V403" s="1349">
        <f t="shared" si="455"/>
      </c>
      <c r="W403" s="1353">
        <v>30904</v>
      </c>
      <c r="X403" s="1353">
        <v>458</v>
      </c>
      <c r="Y403" s="1353">
        <v>127</v>
      </c>
      <c r="Z403" s="1353">
        <v>456</v>
      </c>
      <c r="AA403" s="1353">
        <v>84</v>
      </c>
      <c r="AB403" s="1353">
        <v>9</v>
      </c>
      <c r="AC403" s="1353">
        <v>1</v>
      </c>
      <c r="AD403" s="1353">
        <v>22</v>
      </c>
      <c r="AE403" s="1355">
        <f t="shared" si="488"/>
      </c>
      <c r="AF403" s="1349">
        <f t="shared" si="519"/>
      </c>
      <c r="AG403" s="1357" t="s">
        <v>861</v>
      </c>
      <c r="AH403" s="1357" t="s">
        <v>847</v>
      </c>
      <c r="AI403" s="1357">
        <v>25</v>
      </c>
    </row>
    <row customHeight="true" ht="18.452380952380953" r="404">
      <c r="A404" s="1342"/>
      <c r="B404" s="1343" t="s">
        <v>876</v>
      </c>
      <c r="C404" s="1343" t="s">
        <v>864</v>
      </c>
      <c r="D404" s="1345">
        <f t="shared" si="306"/>
      </c>
      <c r="E404" s="1360">
        <v>1228.13</v>
      </c>
      <c r="F404" s="1360">
        <v>3023.28</v>
      </c>
      <c r="G404" s="1379">
        <v>3</v>
      </c>
      <c r="H404" s="1379">
        <v>2</v>
      </c>
      <c r="I404" s="1348">
        <v>5244.529999999999</v>
      </c>
      <c r="J404" s="1348">
        <f t="shared" si="14"/>
      </c>
      <c r="K404" s="1348">
        <f t="shared" si="45"/>
      </c>
      <c r="L404" s="1348">
        <f t="shared" si="76"/>
      </c>
      <c r="M404" s="1348">
        <f t="shared" si="107"/>
      </c>
      <c r="N404" s="1349">
        <f t="shared" si="138"/>
      </c>
      <c r="O404" s="1350">
        <f t="shared" si="169"/>
      </c>
      <c r="P404" s="1350">
        <f t="shared" si="200"/>
      </c>
      <c r="Q404" s="1350">
        <f t="shared" si="231"/>
      </c>
      <c r="R404" s="1350">
        <f t="shared" si="393"/>
      </c>
      <c r="S404" s="1351">
        <f t="shared" si="424"/>
      </c>
      <c r="T404" s="1352">
        <v>0.0258</v>
      </c>
      <c r="U404" s="1353">
        <v>63</v>
      </c>
      <c r="V404" s="1349">
        <f t="shared" si="455"/>
      </c>
      <c r="W404" s="1353">
        <v>37353</v>
      </c>
      <c r="X404" s="1353">
        <v>614</v>
      </c>
      <c r="Y404" s="1353">
        <v>144</v>
      </c>
      <c r="Z404" s="1353">
        <v>645</v>
      </c>
      <c r="AA404" s="1353">
        <v>78</v>
      </c>
      <c r="AB404" s="1353">
        <v>9</v>
      </c>
      <c r="AC404" s="1353">
        <v>3</v>
      </c>
      <c r="AD404" s="1353">
        <v>39</v>
      </c>
      <c r="AE404" s="1355">
        <f t="shared" si="488"/>
      </c>
      <c r="AF404" s="1349">
        <f t="shared" si="519"/>
      </c>
      <c r="AG404" s="1357" t="s">
        <v>861</v>
      </c>
      <c r="AH404" s="1357" t="s">
        <v>847</v>
      </c>
      <c r="AI404" s="1357">
        <v>30</v>
      </c>
    </row>
    <row customHeight="true" ht="18.452380952380953" r="405">
      <c r="A405" s="1342"/>
      <c r="B405" s="1343" t="s">
        <v>876</v>
      </c>
      <c r="C405" s="1343" t="s">
        <v>866</v>
      </c>
      <c r="D405" s="1345">
        <f t="shared" si="306"/>
      </c>
      <c r="E405" s="1360">
        <v>1359.64</v>
      </c>
      <c r="F405" s="1360">
        <v>1973.75</v>
      </c>
      <c r="G405" s="1379">
        <v>5</v>
      </c>
      <c r="H405" s="1379">
        <v>3</v>
      </c>
      <c r="I405" s="1348">
        <v>7869.299999999988</v>
      </c>
      <c r="J405" s="1348">
        <f t="shared" si="14"/>
      </c>
      <c r="K405" s="1348">
        <f t="shared" si="45"/>
      </c>
      <c r="L405" s="1348">
        <f t="shared" si="76"/>
      </c>
      <c r="M405" s="1348">
        <f t="shared" si="107"/>
      </c>
      <c r="N405" s="1349">
        <f t="shared" si="138"/>
      </c>
      <c r="O405" s="1350">
        <f t="shared" si="169"/>
      </c>
      <c r="P405" s="1350">
        <f t="shared" si="200"/>
      </c>
      <c r="Q405" s="1350">
        <f t="shared" si="231"/>
      </c>
      <c r="R405" s="1350">
        <f t="shared" si="393"/>
      </c>
      <c r="S405" s="1351">
        <f t="shared" si="424"/>
      </c>
      <c r="T405" s="1352">
        <v>0.0254</v>
      </c>
      <c r="U405" s="1353">
        <v>64</v>
      </c>
      <c r="V405" s="1349">
        <f t="shared" si="455"/>
      </c>
      <c r="W405" s="1353">
        <v>30287</v>
      </c>
      <c r="X405" s="1353">
        <v>563</v>
      </c>
      <c r="Y405" s="1353">
        <v>134</v>
      </c>
      <c r="Z405" s="1353">
        <v>597</v>
      </c>
      <c r="AA405" s="1353">
        <v>99</v>
      </c>
      <c r="AB405" s="1353">
        <v>7</v>
      </c>
      <c r="AC405" s="1353">
        <v>2</v>
      </c>
      <c r="AD405" s="1353">
        <v>20</v>
      </c>
      <c r="AE405" s="1355">
        <f t="shared" si="488"/>
      </c>
      <c r="AF405" s="1349">
        <f t="shared" si="519"/>
      </c>
      <c r="AG405" s="1357" t="s">
        <v>861</v>
      </c>
      <c r="AH405" s="1357" t="s">
        <v>847</v>
      </c>
      <c r="AI405" s="1357">
        <v>39</v>
      </c>
    </row>
    <row customHeight="true" ht="18.452380952380953" r="406">
      <c r="A406" s="1342"/>
      <c r="B406" s="1343" t="s">
        <v>876</v>
      </c>
      <c r="C406" s="1343" t="s">
        <v>867</v>
      </c>
      <c r="D406" s="1345">
        <f t="shared" si="306"/>
      </c>
      <c r="E406" s="1360">
        <v>1157.77</v>
      </c>
      <c r="F406" s="1360">
        <v>2209.54</v>
      </c>
      <c r="G406" s="1361">
        <v>9</v>
      </c>
      <c r="H406" s="1361">
        <v>6</v>
      </c>
      <c r="I406" s="1388">
        <v>20777.219999999987</v>
      </c>
      <c r="J406" s="1348">
        <f t="shared" si="14"/>
      </c>
      <c r="K406" s="1348">
        <f t="shared" si="45"/>
      </c>
      <c r="L406" s="1348">
        <f t="shared" si="76"/>
      </c>
      <c r="M406" s="1348">
        <f t="shared" si="107"/>
      </c>
      <c r="N406" s="1349">
        <f t="shared" si="138"/>
      </c>
      <c r="O406" s="1350">
        <f t="shared" si="169"/>
      </c>
      <c r="P406" s="1350">
        <f t="shared" si="200"/>
      </c>
      <c r="Q406" s="1350">
        <f t="shared" si="231"/>
      </c>
      <c r="R406" s="1350">
        <f t="shared" si="393"/>
      </c>
      <c r="S406" s="1351">
        <f t="shared" si="424"/>
      </c>
      <c r="T406" s="1352">
        <v>0.0335</v>
      </c>
      <c r="U406" s="1353">
        <v>65</v>
      </c>
      <c r="V406" s="1349">
        <f t="shared" si="455"/>
      </c>
      <c r="W406" s="1353">
        <v>28554</v>
      </c>
      <c r="X406" s="1353">
        <v>606</v>
      </c>
      <c r="Y406" s="1353">
        <v>139</v>
      </c>
      <c r="Z406" s="1353">
        <v>648</v>
      </c>
      <c r="AA406" s="1353">
        <v>113</v>
      </c>
      <c r="AB406" s="1353">
        <v>4</v>
      </c>
      <c r="AC406" s="1353">
        <v>4</v>
      </c>
      <c r="AD406" s="1353">
        <v>27</v>
      </c>
      <c r="AE406" s="1355">
        <f t="shared" si="488"/>
      </c>
      <c r="AF406" s="1349">
        <f t="shared" si="519"/>
      </c>
      <c r="AG406" s="1357" t="s">
        <v>861</v>
      </c>
      <c r="AH406" s="1357" t="s">
        <v>847</v>
      </c>
      <c r="AI406" s="1357">
        <v>42</v>
      </c>
    </row>
    <row customHeight="true" ht="18.452380952380953" r="407">
      <c r="A407" s="1342"/>
      <c r="B407" s="1367" t="s">
        <v>852</v>
      </c>
      <c r="C407" s="1367"/>
      <c r="D407" s="1368">
        <f>SUM(D403:D406)</f>
      </c>
      <c r="E407" s="1368">
        <f>SUM(E403:E406)</f>
      </c>
      <c r="F407" s="1368">
        <f>SUM(F403:F406)</f>
      </c>
      <c r="G407" s="1368">
        <f>SUM(G403:G406)</f>
      </c>
      <c r="H407" s="1368">
        <f>SUM(H403:H406)</f>
      </c>
      <c r="I407" s="1368">
        <f>SUM(I403:I406)</f>
      </c>
      <c r="J407" s="1370">
        <f t="shared" si="14"/>
      </c>
      <c r="K407" s="1370">
        <f t="shared" si="45"/>
      </c>
      <c r="L407" s="1371">
        <f t="shared" si="76"/>
      </c>
      <c r="M407" s="1370">
        <f t="shared" si="107"/>
      </c>
      <c r="N407" s="1370">
        <f t="shared" si="138"/>
      </c>
      <c r="O407" s="1372">
        <f t="shared" si="169"/>
      </c>
      <c r="P407" s="1372">
        <f t="shared" si="200"/>
      </c>
      <c r="Q407" s="1372">
        <f t="shared" si="231"/>
      </c>
      <c r="R407" s="1372">
        <f t="shared" si="393"/>
      </c>
      <c r="S407" s="1373">
        <f t="shared" si="424"/>
      </c>
      <c r="T407" s="1372">
        <f>AVERAGE(T403:T406)</f>
      </c>
      <c r="U407" s="1374">
        <f>AVERAGE(U403:U406)</f>
      </c>
      <c r="V407" s="1378">
        <f t="shared" si="455"/>
      </c>
      <c r="W407" s="1368">
        <f>SUM(W403:W406)</f>
      </c>
      <c r="X407" s="1368">
        <f>SUM(X403:X406)</f>
      </c>
      <c r="Y407" s="1368">
        <f>SUM(Y403:Y406)</f>
      </c>
      <c r="Z407" s="1368">
        <f>SUM(Z403:Z406)</f>
      </c>
      <c r="AA407" s="1368">
        <f>SUM(AA403:AA406)</f>
      </c>
      <c r="AB407" s="1368">
        <f>SUM(AB403:AB406)</f>
      </c>
      <c r="AC407" s="1368">
        <f>SUM(AC403:AC406)</f>
      </c>
      <c r="AD407" s="1368">
        <f>SUM(AD403:AD406)</f>
      </c>
      <c r="AE407" s="1370">
        <f t="shared" si="488"/>
      </c>
      <c r="AF407" s="1375">
        <f t="shared" si="519"/>
      </c>
      <c r="AG407" s="1376"/>
      <c r="AH407" s="1376"/>
      <c r="AI407" s="1368">
        <f>SUM(AI403:AI406)</f>
      </c>
    </row>
    <row customHeight="true" ht="18.452380952380953" r="408">
      <c r="A408" s="1342"/>
      <c r="B408" s="1343" t="s">
        <v>865</v>
      </c>
      <c r="C408" s="1344" t="s">
        <v>868</v>
      </c>
      <c r="D408" s="1345">
        <f t="shared" ref="D408:D412" si="307">E408+F408</f>
      </c>
      <c r="E408" s="1360">
        <v>1295.01</v>
      </c>
      <c r="F408" s="1360">
        <v>2830.46</v>
      </c>
      <c r="G408" s="1379">
        <v>3</v>
      </c>
      <c r="H408" s="1379">
        <v>3</v>
      </c>
      <c r="I408" s="1348">
        <v>5218.080000000016</v>
      </c>
      <c r="J408" s="1348">
        <f t="shared" si="14"/>
      </c>
      <c r="K408" s="1348">
        <f t="shared" si="45"/>
      </c>
      <c r="L408" s="1348">
        <f t="shared" si="76"/>
      </c>
      <c r="M408" s="1348">
        <f t="shared" si="107"/>
      </c>
      <c r="N408" s="1349">
        <f t="shared" si="138"/>
      </c>
      <c r="O408" s="1350">
        <f t="shared" si="169"/>
      </c>
      <c r="P408" s="1350">
        <f t="shared" si="200"/>
      </c>
      <c r="Q408" s="1350">
        <f t="shared" si="231"/>
      </c>
      <c r="R408" s="1350">
        <f t="shared" si="393"/>
      </c>
      <c r="S408" s="1351">
        <f t="shared" si="424"/>
      </c>
      <c r="T408" s="1352">
        <v>0.0302</v>
      </c>
      <c r="U408" s="1353">
        <v>66</v>
      </c>
      <c r="V408" s="1349">
        <f t="shared" si="455"/>
      </c>
      <c r="W408" s="1353">
        <v>35417</v>
      </c>
      <c r="X408" s="1353">
        <v>573</v>
      </c>
      <c r="Y408" s="1353">
        <v>159</v>
      </c>
      <c r="Z408" s="1353">
        <v>597</v>
      </c>
      <c r="AA408" s="1353">
        <v>91</v>
      </c>
      <c r="AB408" s="1353">
        <v>10</v>
      </c>
      <c r="AC408" s="1353">
        <v>0</v>
      </c>
      <c r="AD408" s="1353">
        <v>35</v>
      </c>
      <c r="AE408" s="1355">
        <f t="shared" si="488"/>
      </c>
      <c r="AF408" s="1349">
        <f t="shared" si="519"/>
      </c>
      <c r="AG408" s="1357" t="s">
        <v>861</v>
      </c>
      <c r="AH408" s="1357" t="s">
        <v>847</v>
      </c>
      <c r="AI408" s="1357">
        <v>36</v>
      </c>
    </row>
    <row customHeight="true" ht="18.452380952380953" r="409">
      <c r="A409" s="1342"/>
      <c r="B409" s="1343" t="s">
        <v>865</v>
      </c>
      <c r="C409" s="1343" t="s">
        <v>869</v>
      </c>
      <c r="D409" s="1345">
        <f t="shared" si="307"/>
      </c>
      <c r="E409" s="1360">
        <v>1123.84</v>
      </c>
      <c r="F409" s="1360">
        <v>2485.93</v>
      </c>
      <c r="G409" s="1379">
        <v>6</v>
      </c>
      <c r="H409" s="1379">
        <v>6</v>
      </c>
      <c r="I409" s="1348">
        <v>11608.75</v>
      </c>
      <c r="J409" s="1348">
        <f t="shared" si="14"/>
      </c>
      <c r="K409" s="1348">
        <f t="shared" si="45"/>
      </c>
      <c r="L409" s="1348">
        <f t="shared" si="76"/>
      </c>
      <c r="M409" s="1348">
        <f t="shared" si="107"/>
      </c>
      <c r="N409" s="1349">
        <f t="shared" si="138"/>
      </c>
      <c r="O409" s="1350">
        <f t="shared" si="169"/>
      </c>
      <c r="P409" s="1350">
        <f t="shared" si="200"/>
      </c>
      <c r="Q409" s="1350">
        <f t="shared" si="231"/>
      </c>
      <c r="R409" s="1350">
        <f t="shared" si="393"/>
      </c>
      <c r="S409" s="1351">
        <f t="shared" si="424"/>
      </c>
      <c r="T409" s="1352">
        <v>0.0177</v>
      </c>
      <c r="U409" s="1353">
        <v>67</v>
      </c>
      <c r="V409" s="1349">
        <f t="shared" si="455"/>
      </c>
      <c r="W409" s="1353">
        <v>34516</v>
      </c>
      <c r="X409" s="1353">
        <v>502</v>
      </c>
      <c r="Y409" s="1353">
        <v>138</v>
      </c>
      <c r="Z409" s="1353">
        <v>526</v>
      </c>
      <c r="AA409" s="1353">
        <v>67</v>
      </c>
      <c r="AB409" s="1353">
        <v>10</v>
      </c>
      <c r="AC409" s="1353">
        <v>1</v>
      </c>
      <c r="AD409" s="1353">
        <v>29</v>
      </c>
      <c r="AE409" s="1355">
        <f t="shared" si="488"/>
      </c>
      <c r="AF409" s="1349">
        <f t="shared" si="519"/>
      </c>
      <c r="AG409" s="1357" t="s">
        <v>861</v>
      </c>
      <c r="AH409" s="1357" t="s">
        <v>847</v>
      </c>
      <c r="AI409" s="1357">
        <v>23</v>
      </c>
    </row>
    <row customHeight="true" ht="18.452380952380953" r="410">
      <c r="A410" s="1342"/>
      <c r="B410" s="1343" t="s">
        <v>865</v>
      </c>
      <c r="C410" s="1343" t="s">
        <v>870</v>
      </c>
      <c r="D410" s="1345">
        <f t="shared" si="307"/>
      </c>
      <c r="E410" s="1360">
        <v>1188.42</v>
      </c>
      <c r="F410" s="1360">
        <v>2452.03</v>
      </c>
      <c r="G410" s="1379">
        <v>6</v>
      </c>
      <c r="H410" s="1379">
        <v>6</v>
      </c>
      <c r="I410" s="1348">
        <v>11434.99999999997</v>
      </c>
      <c r="J410" s="1348">
        <f t="shared" si="14"/>
      </c>
      <c r="K410" s="1348">
        <f t="shared" si="45"/>
      </c>
      <c r="L410" s="1348">
        <f t="shared" si="76"/>
      </c>
      <c r="M410" s="1348">
        <f t="shared" si="107"/>
      </c>
      <c r="N410" s="1349">
        <f t="shared" si="138"/>
      </c>
      <c r="O410" s="1350">
        <f t="shared" si="169"/>
      </c>
      <c r="P410" s="1350">
        <f t="shared" si="200"/>
      </c>
      <c r="Q410" s="1350">
        <f t="shared" si="231"/>
      </c>
      <c r="R410" s="1350">
        <f t="shared" si="393"/>
      </c>
      <c r="S410" s="1351">
        <f t="shared" si="424"/>
      </c>
      <c r="T410" s="1352">
        <v>0.0204</v>
      </c>
      <c r="U410" s="1353">
        <v>68</v>
      </c>
      <c r="V410" s="1349">
        <f t="shared" si="455"/>
      </c>
      <c r="W410" s="1353">
        <v>33502</v>
      </c>
      <c r="X410" s="1353">
        <v>559</v>
      </c>
      <c r="Y410" s="1353">
        <v>151</v>
      </c>
      <c r="Z410" s="1353">
        <v>604</v>
      </c>
      <c r="AA410" s="1353">
        <v>94</v>
      </c>
      <c r="AB410" s="1353">
        <v>9</v>
      </c>
      <c r="AC410" s="1353">
        <v>0</v>
      </c>
      <c r="AD410" s="1353">
        <v>31</v>
      </c>
      <c r="AE410" s="1355">
        <f t="shared" si="488"/>
      </c>
      <c r="AF410" s="1349">
        <f t="shared" si="519"/>
      </c>
      <c r="AG410" s="1357" t="s">
        <v>861</v>
      </c>
      <c r="AH410" s="1357" t="s">
        <v>847</v>
      </c>
      <c r="AI410" s="1357">
        <v>26</v>
      </c>
    </row>
    <row customHeight="true" ht="18.452380952380953" r="411">
      <c r="A411" s="1342"/>
      <c r="B411" s="1343" t="s">
        <v>865</v>
      </c>
      <c r="C411" s="1343" t="s">
        <v>877</v>
      </c>
      <c r="D411" s="1345">
        <f t="shared" si="307"/>
      </c>
      <c r="E411" s="1360">
        <v>935.62</v>
      </c>
      <c r="F411" s="1360">
        <v>2011.09</v>
      </c>
      <c r="G411" s="1379">
        <v>4</v>
      </c>
      <c r="H411" s="1379">
        <v>3</v>
      </c>
      <c r="I411" s="1348">
        <v>7666.840000000026</v>
      </c>
      <c r="J411" s="1348">
        <f t="shared" si="14"/>
      </c>
      <c r="K411" s="1348">
        <f t="shared" si="45"/>
      </c>
      <c r="L411" s="1348">
        <f t="shared" si="76"/>
      </c>
      <c r="M411" s="1348">
        <f t="shared" si="107"/>
      </c>
      <c r="N411" s="1349">
        <f t="shared" si="138"/>
      </c>
      <c r="O411" s="1350">
        <f t="shared" si="169"/>
      </c>
      <c r="P411" s="1350">
        <f t="shared" si="200"/>
      </c>
      <c r="Q411" s="1350">
        <f t="shared" si="231"/>
      </c>
      <c r="R411" s="1350">
        <f t="shared" si="393"/>
      </c>
      <c r="S411" s="1351">
        <f t="shared" si="424"/>
      </c>
      <c r="T411" s="1352">
        <v>0.0177</v>
      </c>
      <c r="U411" s="1353">
        <v>68</v>
      </c>
      <c r="V411" s="1349">
        <f t="shared" si="455"/>
      </c>
      <c r="W411" s="1353">
        <v>34471</v>
      </c>
      <c r="X411" s="1353">
        <v>713</v>
      </c>
      <c r="Y411" s="1353">
        <v>142</v>
      </c>
      <c r="Z411" s="1353">
        <v>741</v>
      </c>
      <c r="AA411" s="1353">
        <v>82</v>
      </c>
      <c r="AB411" s="1353">
        <v>8</v>
      </c>
      <c r="AC411" s="1353">
        <v>1</v>
      </c>
      <c r="AD411" s="1353">
        <v>52</v>
      </c>
      <c r="AE411" s="1355">
        <f t="shared" si="488"/>
      </c>
      <c r="AF411" s="1349">
        <f t="shared" si="519"/>
      </c>
      <c r="AG411" s="1357" t="s">
        <v>861</v>
      </c>
      <c r="AH411" s="1357" t="s">
        <v>847</v>
      </c>
      <c r="AI411" s="1357">
        <v>26</v>
      </c>
    </row>
    <row customHeight="true" ht="18.452380952380953" r="412">
      <c r="A412" s="1342"/>
      <c r="B412" s="1343" t="s">
        <v>865</v>
      </c>
      <c r="C412" s="1343" t="s">
        <v>878</v>
      </c>
      <c r="D412" s="1345">
        <f t="shared" si="307"/>
      </c>
      <c r="E412" s="1360">
        <v>560.1899999999999</v>
      </c>
      <c r="F412" s="1360">
        <v>832.36</v>
      </c>
      <c r="G412" s="1379">
        <v>1</v>
      </c>
      <c r="H412" s="1379">
        <v>0</v>
      </c>
      <c r="I412" s="1348">
        <v>1435.0100000000093</v>
      </c>
      <c r="J412" s="1348">
        <f t="shared" si="14"/>
      </c>
      <c r="K412" s="1348">
        <f t="shared" si="45"/>
      </c>
      <c r="L412" s="1348">
        <f t="shared" si="76"/>
      </c>
      <c r="M412" s="1348">
        <f t="shared" si="107"/>
      </c>
      <c r="N412" s="1349">
        <f t="shared" si="138"/>
      </c>
      <c r="O412" s="1350">
        <f t="shared" si="169"/>
      </c>
      <c r="P412" s="1350">
        <f t="shared" si="200"/>
      </c>
      <c r="Q412" s="1350">
        <f t="shared" si="231"/>
      </c>
      <c r="R412" s="1350">
        <f t="shared" si="393"/>
      </c>
      <c r="S412" s="1351">
        <f t="shared" si="424"/>
      </c>
      <c r="T412" s="1352">
        <v>0.0193</v>
      </c>
      <c r="U412" s="1353">
        <v>67</v>
      </c>
      <c r="V412" s="1349">
        <f t="shared" si="455"/>
      </c>
      <c r="W412" s="1353">
        <v>20109</v>
      </c>
      <c r="X412" s="1353">
        <v>612</v>
      </c>
      <c r="Y412" s="1353">
        <v>92</v>
      </c>
      <c r="Z412" s="1353">
        <v>675</v>
      </c>
      <c r="AA412" s="1353">
        <v>26</v>
      </c>
      <c r="AB412" s="1353">
        <v>6</v>
      </c>
      <c r="AC412" s="1353">
        <v>0</v>
      </c>
      <c r="AD412" s="1353">
        <v>27</v>
      </c>
      <c r="AE412" s="1355">
        <f t="shared" si="488"/>
      </c>
      <c r="AF412" s="1349">
        <f t="shared" si="519"/>
      </c>
      <c r="AG412" s="1357" t="s">
        <v>861</v>
      </c>
      <c r="AH412" s="1357" t="s">
        <v>847</v>
      </c>
      <c r="AI412" s="1357">
        <v>12</v>
      </c>
    </row>
    <row customHeight="true" ht="18.452380952380953" r="413">
      <c r="A413" s="1342"/>
      <c r="B413" s="1367" t="s">
        <v>852</v>
      </c>
      <c r="C413" s="1367"/>
      <c r="D413" s="1368">
        <f>SUM(D408:D412)</f>
      </c>
      <c r="E413" s="1368">
        <f>SUM(E408:E412)</f>
      </c>
      <c r="F413" s="1368">
        <f>SUM(F408:F412)</f>
      </c>
      <c r="G413" s="1368">
        <f>SUM(G408:G412)</f>
      </c>
      <c r="H413" s="1368">
        <f>SUM(H408:H412)</f>
      </c>
      <c r="I413" s="1368">
        <f>SUM(I408:I412)</f>
      </c>
      <c r="J413" s="1370">
        <f t="shared" si="14"/>
      </c>
      <c r="K413" s="1370">
        <f t="shared" si="45"/>
      </c>
      <c r="L413" s="1371">
        <f t="shared" si="76"/>
      </c>
      <c r="M413" s="1370">
        <f t="shared" si="107"/>
      </c>
      <c r="N413" s="1370">
        <f t="shared" si="138"/>
      </c>
      <c r="O413" s="1372">
        <f t="shared" si="169"/>
      </c>
      <c r="P413" s="1372">
        <f t="shared" si="200"/>
      </c>
      <c r="Q413" s="1372">
        <f t="shared" si="231"/>
      </c>
      <c r="R413" s="1372">
        <f t="shared" si="393"/>
      </c>
      <c r="S413" s="1373">
        <f t="shared" si="424"/>
      </c>
      <c r="T413" s="1372">
        <f>AVERAGE(T408:T412)</f>
      </c>
      <c r="U413" s="1374">
        <f>AVERAGE(U408:U412)</f>
      </c>
      <c r="V413" s="1378">
        <f t="shared" si="455"/>
      </c>
      <c r="W413" s="1368">
        <f>SUM(W408:W412)</f>
      </c>
      <c r="X413" s="1368">
        <f>SUM(X408:X412)</f>
      </c>
      <c r="Y413" s="1368">
        <f>SUM(Y408:Y412)</f>
      </c>
      <c r="Z413" s="1368">
        <f>SUM(Z408:Z412)</f>
      </c>
      <c r="AA413" s="1368">
        <f>SUM(AA408:AA412)</f>
      </c>
      <c r="AB413" s="1368">
        <f>SUM(AB408:AB412)</f>
      </c>
      <c r="AC413" s="1368">
        <f>SUM(AC408:AC412)</f>
      </c>
      <c r="AD413" s="1368">
        <f>SUM(AD408:AD412)</f>
      </c>
      <c r="AE413" s="1370">
        <f t="shared" si="488"/>
      </c>
      <c r="AF413" s="1375">
        <f t="shared" si="519"/>
      </c>
      <c r="AG413" s="1376"/>
      <c r="AH413" s="1376"/>
      <c r="AI413" s="1368">
        <f>SUM(AI408:AI412)</f>
      </c>
    </row>
    <row customHeight="true" ht="18.452380952380953" r="414">
      <c r="A414" s="1342"/>
      <c r="B414" s="1380" t="s">
        <v>871</v>
      </c>
      <c r="C414" s="1380"/>
      <c r="D414" s="1381">
        <f>D398+D393+D407+D402+D413</f>
      </c>
      <c r="E414" s="1381"/>
      <c r="F414" s="1381"/>
      <c r="G414" s="1381">
        <f>G398+G393+G407+G402+G413</f>
      </c>
      <c r="H414" s="1381">
        <f>H398+H393+H407+H402+H413</f>
      </c>
      <c r="I414" s="1381">
        <f>I398+I393+I407+I402+I413</f>
      </c>
      <c r="J414" s="1382">
        <f t="shared" si="14"/>
      </c>
      <c r="K414" s="1382">
        <f t="shared" si="45"/>
      </c>
      <c r="L414" s="1382">
        <f t="shared" si="76"/>
      </c>
      <c r="M414" s="1382">
        <f t="shared" si="107"/>
      </c>
      <c r="N414" s="1382">
        <f t="shared" si="138"/>
      </c>
      <c r="O414" s="1383">
        <f t="shared" si="169"/>
      </c>
      <c r="P414" s="1383">
        <f t="shared" si="200"/>
      </c>
      <c r="Q414" s="1383">
        <f t="shared" si="231"/>
      </c>
      <c r="R414" s="1383">
        <f t="shared" si="393"/>
      </c>
      <c r="S414" s="1384">
        <f t="shared" si="424"/>
      </c>
      <c r="T414" s="1385">
        <f>(T398+T393+T407+T402+T413)/5</f>
      </c>
      <c r="U414" s="1385">
        <f>(U398+U393+U407+U402+U413)/5</f>
      </c>
      <c r="V414" s="1385">
        <f>(V398+V393+V407+V402+V413)/5</f>
      </c>
      <c r="W414" s="1381">
        <f>W398+W393+W407+W402+W413</f>
      </c>
      <c r="X414" s="1381">
        <f>X398+X393+X407+X402+X413</f>
      </c>
      <c r="Y414" s="1381">
        <f>Y398+Y393+Y407+Y402+Y413</f>
      </c>
      <c r="Z414" s="1381">
        <f>Z398+Z393+Z407+Z402+Z413</f>
      </c>
      <c r="AA414" s="1381">
        <f>AA398+AA393+AA407+AA402+AA413</f>
      </c>
      <c r="AB414" s="1381">
        <f>AB398+AB393+AB407+AB402+AB413</f>
      </c>
      <c r="AC414" s="1381">
        <f>AC398+AC393+AC407+AC402+AC413</f>
      </c>
      <c r="AD414" s="1381">
        <f>AD398+AD393+AD407+AD402+AD413</f>
      </c>
      <c r="AE414" s="1382">
        <f t="shared" si="488"/>
      </c>
      <c r="AF414" s="1386">
        <f t="shared" si="519"/>
      </c>
      <c r="AG414" s="1387"/>
      <c r="AH414" s="1387"/>
      <c r="AI414" s="1381">
        <f>AI398+AI393+AI407+AI402+AI413</f>
      </c>
    </row>
    <row customHeight="true" ht="18.452380952380953" r="415">
      <c r="A415" s="1329" t="s">
        <v>807</v>
      </c>
      <c r="B415" s="1329" t="s">
        <v>808</v>
      </c>
      <c r="C415" s="1329"/>
      <c r="D415" s="1330" t="s">
        <v>809</v>
      </c>
      <c r="E415" s="1330"/>
      <c r="F415" s="1330"/>
      <c r="G415" s="1330"/>
      <c r="H415" s="1330"/>
      <c r="I415" s="1330"/>
      <c r="J415" s="1330"/>
      <c r="K415" s="1330"/>
      <c r="L415" s="1330"/>
      <c r="M415" s="1330"/>
      <c r="N415" s="1331" t="s">
        <v>810</v>
      </c>
      <c r="O415" s="1331"/>
      <c r="P415" s="1331"/>
      <c r="Q415" s="1331"/>
      <c r="R415" s="1331"/>
      <c r="S415" s="1331"/>
      <c r="T415" s="1331"/>
      <c r="U415" s="1331"/>
      <c r="V415" s="1331"/>
      <c r="W415" s="1331"/>
      <c r="X415" s="1331"/>
      <c r="Y415" s="1331"/>
      <c r="Z415" s="1331"/>
      <c r="AA415" s="1331"/>
      <c r="AB415" s="1331"/>
      <c r="AC415" s="1331"/>
      <c r="AD415" s="1331"/>
      <c r="AE415" s="1331"/>
      <c r="AF415" s="1331"/>
      <c r="AG415" s="1331"/>
      <c r="AH415" s="1331"/>
      <c r="AI415" s="1332"/>
    </row>
    <row customHeight="true" ht="18.452380952380953" r="416">
      <c r="A416" s="1329"/>
      <c r="B416" s="1329" t="s">
        <v>811</v>
      </c>
      <c r="C416" s="1329" t="s">
        <v>812</v>
      </c>
      <c r="D416" s="1330" t="s">
        <v>813</v>
      </c>
      <c r="E416" s="1330" t="s">
        <v>879</v>
      </c>
      <c r="F416" s="1389" t="s">
        <v>880</v>
      </c>
      <c r="G416" s="1333" t="s">
        <v>814</v>
      </c>
      <c r="H416" s="1334" t="s">
        <v>815</v>
      </c>
      <c r="I416" s="1335" t="s">
        <v>816</v>
      </c>
      <c r="J416" s="1336" t="s">
        <v>817</v>
      </c>
      <c r="K416" s="1336" t="s">
        <v>818</v>
      </c>
      <c r="L416" s="1337" t="s">
        <v>819</v>
      </c>
      <c r="M416" s="1336" t="s">
        <v>820</v>
      </c>
      <c r="N416" s="1331" t="s">
        <v>821</v>
      </c>
      <c r="O416" s="1338" t="s">
        <v>822</v>
      </c>
      <c r="P416" s="1338" t="s">
        <v>823</v>
      </c>
      <c r="Q416" s="1338" t="s">
        <v>824</v>
      </c>
      <c r="R416" s="1338" t="s">
        <v>825</v>
      </c>
      <c r="S416" s="1339" t="s">
        <v>826</v>
      </c>
      <c r="T416" s="1338" t="s">
        <v>827</v>
      </c>
      <c r="U416" s="1340" t="s">
        <v>828</v>
      </c>
      <c r="V416" s="1331" t="s">
        <v>829</v>
      </c>
      <c r="W416" s="1339" t="s">
        <v>830</v>
      </c>
      <c r="X416" s="1339" t="s">
        <v>831</v>
      </c>
      <c r="Y416" s="1339" t="s">
        <v>832</v>
      </c>
      <c r="Z416" s="1339" t="s">
        <v>833</v>
      </c>
      <c r="AA416" s="1339" t="s">
        <v>834</v>
      </c>
      <c r="AB416" s="1339" t="s">
        <v>835</v>
      </c>
      <c r="AC416" s="1339" t="s">
        <v>836</v>
      </c>
      <c r="AD416" s="1339" t="s">
        <v>837</v>
      </c>
      <c r="AE416" s="1341" t="s">
        <v>838</v>
      </c>
      <c r="AF416" s="1331" t="s">
        <v>839</v>
      </c>
      <c r="AG416" s="1332" t="s">
        <v>840</v>
      </c>
      <c r="AH416" s="1332" t="s">
        <v>841</v>
      </c>
      <c r="AI416" s="1332" t="s">
        <v>842</v>
      </c>
    </row>
    <row customHeight="true" ht="18.452380952380953" r="417">
      <c r="A417" s="1342" t="s">
        <v>893</v>
      </c>
      <c r="B417" s="1390" t="s">
        <v>874</v>
      </c>
      <c r="C417" s="1344" t="s">
        <v>845</v>
      </c>
      <c r="D417" s="1345">
        <f t="shared" ref="D417:D420" si="308">E417+F417</f>
      </c>
      <c r="E417" s="1345">
        <v>776.81</v>
      </c>
      <c r="F417" s="1345">
        <v>2075.64</v>
      </c>
      <c r="G417" s="1346">
        <v>1</v>
      </c>
      <c r="H417" s="1346">
        <v>0</v>
      </c>
      <c r="I417" s="1347">
        <v>1949.81</v>
      </c>
      <c r="J417" s="1348">
        <f t="shared" ref="J417:J442" si="15">I417/D417</f>
      </c>
      <c r="K417" s="1348">
        <f t="shared" ref="K417:K442" si="46">D417/G417</f>
      </c>
      <c r="L417" s="1348">
        <f t="shared" ref="L417:L442" si="77">D417/H417</f>
      </c>
      <c r="M417" s="1348">
        <f t="shared" ref="M417:M442" si="108">I417/G417</f>
      </c>
      <c r="N417" s="1349">
        <f t="shared" ref="N417:N442" si="139">D417/X417</f>
      </c>
      <c r="O417" s="1350">
        <f t="shared" ref="O417:O442" si="170">S417/W417*1</f>
      </c>
      <c r="P417" s="1350">
        <f t="shared" ref="P417:P442" si="201">X417/W417</f>
      </c>
      <c r="Q417" s="1350">
        <f t="shared" ref="Q417:Q442" si="232">Z417/W417</f>
      </c>
      <c r="R417" s="1350">
        <f t="shared" ref="R417:R442" si="394">AA417/Z417</f>
      </c>
      <c r="S417" s="1351">
        <f t="shared" ref="S417:S442" si="425">Y417/T417</f>
      </c>
      <c r="T417" s="1352">
        <v>0.0234</v>
      </c>
      <c r="U417" s="1353">
        <v>27</v>
      </c>
      <c r="V417" s="1349">
        <f t="shared" ref="V417:V441" si="456">(D417/W417)*1000</f>
      </c>
      <c r="W417" s="1354">
        <v>29403</v>
      </c>
      <c r="X417" s="1351">
        <v>1155</v>
      </c>
      <c r="Y417" s="1351">
        <v>143</v>
      </c>
      <c r="Z417" s="1351">
        <v>1231</v>
      </c>
      <c r="AA417" s="1351">
        <v>37</v>
      </c>
      <c r="AB417" s="1351">
        <v>5</v>
      </c>
      <c r="AC417" s="1351">
        <v>1</v>
      </c>
      <c r="AD417" s="1354">
        <v>37</v>
      </c>
      <c r="AE417" s="1355">
        <f t="shared" ref="AE417:AE442" si="489">D417/Z417</f>
      </c>
      <c r="AF417" s="1349">
        <f t="shared" ref="AF417:AF442" si="520">AI417*1000/D417</f>
      </c>
      <c r="AG417" s="1356" t="s">
        <v>846</v>
      </c>
      <c r="AH417" s="1357" t="s">
        <v>862</v>
      </c>
      <c r="AI417" s="1357">
        <v>18</v>
      </c>
    </row>
    <row customHeight="true" ht="18.452380952380953" r="418">
      <c r="A418" s="1342"/>
      <c r="B418" s="1390" t="s">
        <v>874</v>
      </c>
      <c r="C418" s="1343" t="s">
        <v>848</v>
      </c>
      <c r="D418" s="1345">
        <f t="shared" si="308"/>
      </c>
      <c r="E418" s="1345">
        <v>1237.16</v>
      </c>
      <c r="F418" s="1345">
        <v>2280.91</v>
      </c>
      <c r="G418" s="1346">
        <v>2</v>
      </c>
      <c r="H418" s="1346">
        <v>2</v>
      </c>
      <c r="I418" s="1347">
        <v>4543.110000000001</v>
      </c>
      <c r="J418" s="1348">
        <f t="shared" si="15"/>
      </c>
      <c r="K418" s="1358">
        <f t="shared" si="46"/>
      </c>
      <c r="L418" s="1348">
        <f t="shared" si="77"/>
      </c>
      <c r="M418" s="1358">
        <f t="shared" si="108"/>
      </c>
      <c r="N418" s="1349">
        <f t="shared" si="139"/>
      </c>
      <c r="O418" s="1350">
        <f t="shared" si="170"/>
      </c>
      <c r="P418" s="1350">
        <f t="shared" si="201"/>
      </c>
      <c r="Q418" s="1350">
        <f t="shared" si="232"/>
      </c>
      <c r="R418" s="1350">
        <f t="shared" si="394"/>
      </c>
      <c r="S418" s="1351">
        <f t="shared" si="425"/>
      </c>
      <c r="T418" s="1352">
        <v>0.024</v>
      </c>
      <c r="U418" s="1353">
        <v>33</v>
      </c>
      <c r="V418" s="1349">
        <f t="shared" si="456"/>
      </c>
      <c r="W418" s="1359">
        <v>37517</v>
      </c>
      <c r="X418" s="1359">
        <v>1297</v>
      </c>
      <c r="Y418" s="1359">
        <v>200</v>
      </c>
      <c r="Z418" s="1359">
        <v>1415</v>
      </c>
      <c r="AA418" s="1359">
        <v>102</v>
      </c>
      <c r="AB418" s="1359">
        <v>7</v>
      </c>
      <c r="AC418" s="1359">
        <v>3</v>
      </c>
      <c r="AD418" s="1353">
        <v>47</v>
      </c>
      <c r="AE418" s="1355">
        <f t="shared" si="489"/>
      </c>
      <c r="AF418" s="1349">
        <f t="shared" si="520"/>
      </c>
      <c r="AG418" s="1356" t="s">
        <v>846</v>
      </c>
      <c r="AH418" s="1357" t="s">
        <v>862</v>
      </c>
      <c r="AI418" s="1357">
        <v>36</v>
      </c>
    </row>
    <row customHeight="true" ht="18.452380952380953" r="419">
      <c r="A419" s="1342"/>
      <c r="B419" s="1390" t="s">
        <v>874</v>
      </c>
      <c r="C419" s="1344" t="s">
        <v>849</v>
      </c>
      <c r="D419" s="1345">
        <f t="shared" si="308"/>
      </c>
      <c r="E419" s="1360">
        <v>1460.45</v>
      </c>
      <c r="F419" s="1360">
        <v>2300</v>
      </c>
      <c r="G419" s="1361">
        <v>2</v>
      </c>
      <c r="H419" s="1361">
        <v>2</v>
      </c>
      <c r="I419" s="1347">
        <v>5102.960000000001</v>
      </c>
      <c r="J419" s="1348">
        <f t="shared" si="15"/>
      </c>
      <c r="K419" s="1348">
        <f t="shared" si="46"/>
      </c>
      <c r="L419" s="1348">
        <f t="shared" si="77"/>
      </c>
      <c r="M419" s="1348">
        <f t="shared" si="108"/>
      </c>
      <c r="N419" s="1362">
        <f t="shared" si="139"/>
      </c>
      <c r="O419" s="1350">
        <f t="shared" si="170"/>
      </c>
      <c r="P419" s="1350">
        <f t="shared" si="201"/>
      </c>
      <c r="Q419" s="1350">
        <f t="shared" si="232"/>
      </c>
      <c r="R419" s="1350">
        <f t="shared" si="394"/>
      </c>
      <c r="S419" s="1351">
        <f t="shared" si="425"/>
      </c>
      <c r="T419" s="1352">
        <v>0.0225</v>
      </c>
      <c r="U419" s="1353">
        <v>40</v>
      </c>
      <c r="V419" s="1349">
        <f t="shared" si="456"/>
      </c>
      <c r="W419" s="1359">
        <v>31923</v>
      </c>
      <c r="X419" s="1359">
        <v>621</v>
      </c>
      <c r="Y419" s="1359">
        <v>140</v>
      </c>
      <c r="Z419" s="1359">
        <v>635</v>
      </c>
      <c r="AA419" s="1359">
        <v>63</v>
      </c>
      <c r="AB419" s="1359">
        <v>6</v>
      </c>
      <c r="AC419" s="1359">
        <v>4</v>
      </c>
      <c r="AD419" s="1353">
        <v>36</v>
      </c>
      <c r="AE419" s="1355">
        <f t="shared" si="489"/>
      </c>
      <c r="AF419" s="1349">
        <f t="shared" si="520"/>
      </c>
      <c r="AG419" s="1356" t="s">
        <v>846</v>
      </c>
      <c r="AH419" s="1357" t="s">
        <v>862</v>
      </c>
      <c r="AI419" s="1357">
        <v>30</v>
      </c>
    </row>
    <row customHeight="true" ht="18.452380952380953" r="420">
      <c r="A420" s="1342"/>
      <c r="B420" s="1390" t="s">
        <v>874</v>
      </c>
      <c r="C420" s="1343" t="s">
        <v>850</v>
      </c>
      <c r="D420" s="1345">
        <f t="shared" si="308"/>
      </c>
      <c r="E420" s="1360">
        <v>1533.13</v>
      </c>
      <c r="F420" s="1360">
        <v>1838.15</v>
      </c>
      <c r="G420" s="1361">
        <v>6</v>
      </c>
      <c r="H420" s="1361">
        <v>5</v>
      </c>
      <c r="I420" s="1347">
        <v>13370.060000000001</v>
      </c>
      <c r="J420" s="1348">
        <f t="shared" si="15"/>
      </c>
      <c r="K420" s="1348">
        <f t="shared" si="46"/>
      </c>
      <c r="L420" s="1348">
        <f t="shared" si="77"/>
      </c>
      <c r="M420" s="1348">
        <f t="shared" si="108"/>
      </c>
      <c r="N420" s="1362">
        <f t="shared" si="139"/>
      </c>
      <c r="O420" s="1350">
        <f t="shared" si="170"/>
      </c>
      <c r="P420" s="1350">
        <f t="shared" si="201"/>
      </c>
      <c r="Q420" s="1350">
        <f t="shared" si="232"/>
      </c>
      <c r="R420" s="1350">
        <f t="shared" si="394"/>
      </c>
      <c r="S420" s="1351">
        <f t="shared" si="425"/>
      </c>
      <c r="T420" s="1352">
        <v>0.0273</v>
      </c>
      <c r="U420" s="1353">
        <v>43</v>
      </c>
      <c r="V420" s="1349">
        <f t="shared" si="456"/>
      </c>
      <c r="W420" s="1359">
        <v>26827</v>
      </c>
      <c r="X420" s="1359">
        <v>856</v>
      </c>
      <c r="Y420" s="1359">
        <v>163</v>
      </c>
      <c r="Z420" s="1359">
        <v>887</v>
      </c>
      <c r="AA420" s="1359">
        <v>105</v>
      </c>
      <c r="AB420" s="1359">
        <v>10</v>
      </c>
      <c r="AC420" s="1359">
        <v>3</v>
      </c>
      <c r="AD420" s="1353">
        <v>23</v>
      </c>
      <c r="AE420" s="1355">
        <f t="shared" si="489"/>
      </c>
      <c r="AF420" s="1349">
        <f t="shared" si="520"/>
      </c>
      <c r="AG420" s="1356" t="s">
        <v>846</v>
      </c>
      <c r="AH420" s="1357" t="s">
        <v>862</v>
      </c>
      <c r="AI420" s="1357">
        <v>36</v>
      </c>
    </row>
    <row customHeight="true" ht="18.452380952380953" r="421">
      <c r="A421" s="1342"/>
      <c r="B421" s="1367" t="s">
        <v>852</v>
      </c>
      <c r="C421" s="1367"/>
      <c r="D421" s="1368">
        <f>SUM(D417:D420)</f>
      </c>
      <c r="E421" s="1368">
        <f>SUM(E417:E420)</f>
      </c>
      <c r="F421" s="1368">
        <f>SUM(F417:F420)</f>
      </c>
      <c r="G421" s="1368">
        <f>SUM(G417:G420)</f>
      </c>
      <c r="H421" s="1368">
        <f>SUM(H417:H420)</f>
      </c>
      <c r="I421" s="1370">
        <f>SUM(I417:I420)</f>
      </c>
      <c r="J421" s="1370">
        <f t="shared" si="15"/>
      </c>
      <c r="K421" s="1370">
        <f t="shared" si="46"/>
      </c>
      <c r="L421" s="1371">
        <f t="shared" si="77"/>
      </c>
      <c r="M421" s="1370">
        <f t="shared" si="108"/>
      </c>
      <c r="N421" s="1370">
        <f t="shared" si="139"/>
      </c>
      <c r="O421" s="1372">
        <f t="shared" si="170"/>
      </c>
      <c r="P421" s="1372">
        <f t="shared" si="201"/>
      </c>
      <c r="Q421" s="1372">
        <f t="shared" si="232"/>
      </c>
      <c r="R421" s="1372">
        <f t="shared" si="394"/>
      </c>
      <c r="S421" s="1373">
        <f t="shared" si="425"/>
      </c>
      <c r="T421" s="1372">
        <f>AVERAGE(T417:T420)</f>
      </c>
      <c r="U421" s="1374">
        <f>AVERAGE(U417:U420)</f>
      </c>
      <c r="V421" s="1370">
        <f t="shared" si="456"/>
      </c>
      <c r="W421" s="1368">
        <f>SUM(W417:W420)</f>
      </c>
      <c r="X421" s="1368">
        <f>SUM(X417:X420)</f>
      </c>
      <c r="Y421" s="1368">
        <f>SUM(Y417:Y420)</f>
      </c>
      <c r="Z421" s="1368">
        <f>SUM(Z417:Z420)</f>
      </c>
      <c r="AA421" s="1368">
        <f>SUM(AA417:AA420)</f>
      </c>
      <c r="AB421" s="1368">
        <f>SUM(AB417:AB420)</f>
      </c>
      <c r="AC421" s="1368">
        <f>SUM(AC417:AC420)</f>
      </c>
      <c r="AD421" s="1368">
        <f>SUM(AD417:AD420)</f>
      </c>
      <c r="AE421" s="1370">
        <f t="shared" si="489"/>
      </c>
      <c r="AF421" s="1375">
        <f t="shared" si="520"/>
      </c>
      <c r="AG421" s="1376"/>
      <c r="AH421" s="1376"/>
      <c r="AI421" s="1373">
        <f>SUM(AI417:AI420)</f>
      </c>
    </row>
    <row customHeight="true" ht="18.452380952380953" r="422">
      <c r="A422" s="1342"/>
      <c r="B422" s="1343" t="s">
        <v>853</v>
      </c>
      <c r="C422" s="1344" t="s">
        <v>851</v>
      </c>
      <c r="D422" s="1345">
        <f t="shared" ref="D422:D425" si="309">E422+F422</f>
      </c>
      <c r="E422" s="1361">
        <v>1487.8</v>
      </c>
      <c r="F422" s="1361">
        <v>2270.13</v>
      </c>
      <c r="G422" s="1361">
        <v>3</v>
      </c>
      <c r="H422" s="1361">
        <v>3</v>
      </c>
      <c r="I422" s="1347">
        <v>6190.470000000001</v>
      </c>
      <c r="J422" s="1348">
        <f t="shared" si="15"/>
      </c>
      <c r="K422" s="1348">
        <f t="shared" si="46"/>
      </c>
      <c r="L422" s="1348">
        <f t="shared" si="77"/>
      </c>
      <c r="M422" s="1348">
        <f t="shared" si="108"/>
      </c>
      <c r="N422" s="1349">
        <f t="shared" si="139"/>
      </c>
      <c r="O422" s="1350">
        <f t="shared" si="170"/>
      </c>
      <c r="P422" s="1350">
        <f t="shared" si="201"/>
      </c>
      <c r="Q422" s="1350">
        <f t="shared" si="232"/>
      </c>
      <c r="R422" s="1350">
        <f t="shared" si="394"/>
      </c>
      <c r="S422" s="1351">
        <f t="shared" si="425"/>
      </c>
      <c r="T422" s="1352">
        <v>0.0365</v>
      </c>
      <c r="U422" s="1353">
        <v>48</v>
      </c>
      <c r="V422" s="1349">
        <f t="shared" si="456"/>
      </c>
      <c r="W422" s="1353">
        <v>26596</v>
      </c>
      <c r="X422" s="1359">
        <v>552</v>
      </c>
      <c r="Y422" s="1359">
        <v>185</v>
      </c>
      <c r="Z422" s="1359">
        <v>577</v>
      </c>
      <c r="AA422" s="1359">
        <v>99</v>
      </c>
      <c r="AB422" s="1359">
        <v>10</v>
      </c>
      <c r="AC422" s="1359">
        <v>1</v>
      </c>
      <c r="AD422" s="1353">
        <v>32</v>
      </c>
      <c r="AE422" s="1355">
        <f t="shared" si="489"/>
      </c>
      <c r="AF422" s="1349">
        <f t="shared" si="520"/>
      </c>
      <c r="AG422" s="1356" t="s">
        <v>846</v>
      </c>
      <c r="AH422" s="1357" t="s">
        <v>862</v>
      </c>
      <c r="AI422" s="1357">
        <v>40</v>
      </c>
    </row>
    <row customHeight="true" ht="18.452380952380953" r="423">
      <c r="A423" s="1342"/>
      <c r="B423" s="1343" t="s">
        <v>853</v>
      </c>
      <c r="C423" s="1343" t="s">
        <v>854</v>
      </c>
      <c r="D423" s="1345">
        <f t="shared" si="309"/>
      </c>
      <c r="E423" s="1361">
        <v>1208.84</v>
      </c>
      <c r="F423" s="1361">
        <v>2261.48</v>
      </c>
      <c r="G423" s="1361">
        <v>6</v>
      </c>
      <c r="H423" s="1361">
        <v>5</v>
      </c>
      <c r="I423" s="1347">
        <v>12432.43</v>
      </c>
      <c r="J423" s="1348">
        <f t="shared" si="15"/>
      </c>
      <c r="K423" s="1348">
        <f t="shared" si="46"/>
      </c>
      <c r="L423" s="1348">
        <f t="shared" si="77"/>
      </c>
      <c r="M423" s="1348">
        <f t="shared" si="108"/>
      </c>
      <c r="N423" s="1349">
        <f t="shared" si="139"/>
      </c>
      <c r="O423" s="1350">
        <f t="shared" si="170"/>
      </c>
      <c r="P423" s="1350">
        <f t="shared" si="201"/>
      </c>
      <c r="Q423" s="1350">
        <f t="shared" si="232"/>
      </c>
      <c r="R423" s="1350">
        <f t="shared" si="394"/>
      </c>
      <c r="S423" s="1351">
        <f t="shared" si="425"/>
      </c>
      <c r="T423" s="1352">
        <v>0.0411</v>
      </c>
      <c r="U423" s="1353">
        <v>54</v>
      </c>
      <c r="V423" s="1349">
        <f t="shared" si="456"/>
      </c>
      <c r="W423" s="1353">
        <v>23381</v>
      </c>
      <c r="X423" s="1359">
        <v>383</v>
      </c>
      <c r="Y423" s="1359">
        <v>162</v>
      </c>
      <c r="Z423" s="1359">
        <v>384</v>
      </c>
      <c r="AA423" s="1359">
        <v>104</v>
      </c>
      <c r="AB423" s="1359">
        <v>9</v>
      </c>
      <c r="AC423" s="1359">
        <v>2</v>
      </c>
      <c r="AD423" s="1353">
        <v>23</v>
      </c>
      <c r="AE423" s="1355">
        <f t="shared" si="489"/>
      </c>
      <c r="AF423" s="1349">
        <f t="shared" si="520"/>
      </c>
      <c r="AG423" s="1356" t="s">
        <v>846</v>
      </c>
      <c r="AH423" s="1357" t="s">
        <v>862</v>
      </c>
      <c r="AI423" s="1357">
        <v>37</v>
      </c>
    </row>
    <row customHeight="true" ht="18.452380952380953" r="424">
      <c r="A424" s="1342"/>
      <c r="B424" s="1343" t="s">
        <v>853</v>
      </c>
      <c r="C424" s="1343" t="s">
        <v>855</v>
      </c>
      <c r="D424" s="1345">
        <f t="shared" si="309"/>
      </c>
      <c r="E424" s="1361">
        <v>1300.69</v>
      </c>
      <c r="F424" s="1361">
        <v>2474.56</v>
      </c>
      <c r="G424" s="1361">
        <v>6</v>
      </c>
      <c r="H424" s="1361">
        <v>6</v>
      </c>
      <c r="I424" s="1347">
        <v>8230.379999999997</v>
      </c>
      <c r="J424" s="1348">
        <f t="shared" si="15"/>
      </c>
      <c r="K424" s="1348">
        <f t="shared" si="46"/>
      </c>
      <c r="L424" s="1348">
        <f t="shared" si="77"/>
      </c>
      <c r="M424" s="1348">
        <f t="shared" si="108"/>
      </c>
      <c r="N424" s="1349">
        <f t="shared" si="139"/>
      </c>
      <c r="O424" s="1350">
        <f t="shared" si="170"/>
      </c>
      <c r="P424" s="1350">
        <f t="shared" si="201"/>
      </c>
      <c r="Q424" s="1350">
        <f t="shared" si="232"/>
      </c>
      <c r="R424" s="1350">
        <f t="shared" si="394"/>
      </c>
      <c r="S424" s="1351">
        <f t="shared" si="425"/>
      </c>
      <c r="T424" s="1352">
        <v>0.0424</v>
      </c>
      <c r="U424" s="1353">
        <v>56</v>
      </c>
      <c r="V424" s="1349">
        <f t="shared" si="456"/>
      </c>
      <c r="W424" s="1353">
        <v>30088</v>
      </c>
      <c r="X424" s="1359">
        <v>555</v>
      </c>
      <c r="Y424" s="1359">
        <v>203</v>
      </c>
      <c r="Z424" s="1359">
        <v>584</v>
      </c>
      <c r="AA424" s="1359">
        <v>92</v>
      </c>
      <c r="AB424" s="1359">
        <v>8</v>
      </c>
      <c r="AC424" s="1359">
        <v>3</v>
      </c>
      <c r="AD424" s="1353">
        <v>49</v>
      </c>
      <c r="AE424" s="1355">
        <f t="shared" si="489"/>
      </c>
      <c r="AF424" s="1349">
        <f t="shared" si="520"/>
      </c>
      <c r="AG424" s="1356" t="s">
        <v>846</v>
      </c>
      <c r="AH424" s="1357" t="s">
        <v>862</v>
      </c>
      <c r="AI424" s="1357">
        <v>28</v>
      </c>
    </row>
    <row customHeight="true" ht="18.452380952380953" r="425">
      <c r="A425" s="1342"/>
      <c r="B425" s="1343" t="s">
        <v>853</v>
      </c>
      <c r="C425" s="1343" t="s">
        <v>856</v>
      </c>
      <c r="D425" s="1345">
        <f t="shared" si="309"/>
      </c>
      <c r="E425" s="1361">
        <v>1788.3999999999999</v>
      </c>
      <c r="F425" s="1361">
        <v>2226.82</v>
      </c>
      <c r="G425" s="1361">
        <v>6</v>
      </c>
      <c r="H425" s="1361">
        <v>3</v>
      </c>
      <c r="I425" s="1347">
        <v>13545.679999999993</v>
      </c>
      <c r="J425" s="1348">
        <f t="shared" si="15"/>
      </c>
      <c r="K425" s="1348">
        <f t="shared" si="46"/>
      </c>
      <c r="L425" s="1348">
        <f t="shared" si="77"/>
      </c>
      <c r="M425" s="1348">
        <f t="shared" si="108"/>
      </c>
      <c r="N425" s="1349">
        <f t="shared" si="139"/>
      </c>
      <c r="O425" s="1350">
        <f t="shared" si="170"/>
      </c>
      <c r="P425" s="1350">
        <f t="shared" si="201"/>
      </c>
      <c r="Q425" s="1350">
        <f t="shared" si="232"/>
      </c>
      <c r="R425" s="1350">
        <f t="shared" si="394"/>
      </c>
      <c r="S425" s="1351">
        <f t="shared" si="425"/>
      </c>
      <c r="T425" s="1352">
        <v>0.0293</v>
      </c>
      <c r="U425" s="1353">
        <v>58</v>
      </c>
      <c r="V425" s="1349">
        <f t="shared" si="456"/>
      </c>
      <c r="W425" s="1353">
        <v>28328</v>
      </c>
      <c r="X425" s="1359">
        <v>530</v>
      </c>
      <c r="Y425" s="1359">
        <v>179</v>
      </c>
      <c r="Z425" s="1359">
        <v>554</v>
      </c>
      <c r="AA425" s="1359">
        <v>125</v>
      </c>
      <c r="AB425" s="1359">
        <v>7</v>
      </c>
      <c r="AC425" s="1359">
        <v>1</v>
      </c>
      <c r="AD425" s="1353">
        <v>41</v>
      </c>
      <c r="AE425" s="1355">
        <f t="shared" si="489"/>
      </c>
      <c r="AF425" s="1349">
        <f t="shared" si="520"/>
      </c>
      <c r="AG425" s="1356" t="s">
        <v>846</v>
      </c>
      <c r="AH425" s="1357" t="s">
        <v>862</v>
      </c>
      <c r="AI425" s="1357">
        <v>34</v>
      </c>
    </row>
    <row customHeight="true" ht="18.452380952380953" r="426">
      <c r="A426" s="1342"/>
      <c r="B426" s="1367" t="s">
        <v>852</v>
      </c>
      <c r="C426" s="1367"/>
      <c r="D426" s="1368">
        <f>SUM(D422:D425)</f>
      </c>
      <c r="E426" s="1368">
        <f>SUM(E422:E425)</f>
      </c>
      <c r="F426" s="1368">
        <f>SUM(F422:F425)</f>
      </c>
      <c r="G426" s="1368">
        <f>SUM(G422:G425)</f>
      </c>
      <c r="H426" s="1368">
        <f>SUM(H422:H425)</f>
      </c>
      <c r="I426" s="1368">
        <f>SUM(I422:I425)</f>
      </c>
      <c r="J426" s="1370">
        <f t="shared" si="15"/>
      </c>
      <c r="K426" s="1370">
        <f t="shared" si="46"/>
      </c>
      <c r="L426" s="1371">
        <f t="shared" si="77"/>
      </c>
      <c r="M426" s="1370">
        <f t="shared" si="108"/>
      </c>
      <c r="N426" s="1370">
        <f t="shared" si="139"/>
      </c>
      <c r="O426" s="1372">
        <f t="shared" si="170"/>
      </c>
      <c r="P426" s="1372">
        <f t="shared" si="201"/>
      </c>
      <c r="Q426" s="1372">
        <f t="shared" si="232"/>
      </c>
      <c r="R426" s="1372">
        <f t="shared" si="394"/>
      </c>
      <c r="S426" s="1373">
        <f t="shared" si="425"/>
      </c>
      <c r="T426" s="1372">
        <f>AVERAGE(T422:T425)</f>
      </c>
      <c r="U426" s="1374">
        <f>AVERAGE(U422:U425)</f>
      </c>
      <c r="V426" s="1378">
        <f t="shared" si="456"/>
      </c>
      <c r="W426" s="1368">
        <f>SUM(W422:W425)</f>
      </c>
      <c r="X426" s="1368">
        <f>SUM(X422:X425)</f>
      </c>
      <c r="Y426" s="1368">
        <f>SUM(Y422:Y425)</f>
      </c>
      <c r="Z426" s="1368">
        <f>SUM(Z422:Z425)</f>
      </c>
      <c r="AA426" s="1368">
        <f>SUM(AA422:AA425)</f>
      </c>
      <c r="AB426" s="1368">
        <f>SUM(AB422:AB425)</f>
      </c>
      <c r="AC426" s="1368">
        <f>SUM(AC422:AC425)</f>
      </c>
      <c r="AD426" s="1368">
        <f>SUM(AD422:AD425)</f>
      </c>
      <c r="AE426" s="1370">
        <f t="shared" si="489"/>
      </c>
      <c r="AF426" s="1375">
        <f t="shared" si="520"/>
      </c>
      <c r="AG426" s="1376"/>
      <c r="AH426" s="1376"/>
      <c r="AI426" s="1373">
        <f>SUM(AI422:AI425)</f>
      </c>
    </row>
    <row customHeight="true" ht="18.452380952380953" r="427">
      <c r="A427" s="1342"/>
      <c r="B427" s="1343" t="s">
        <v>876</v>
      </c>
      <c r="C427" s="1343" t="s">
        <v>857</v>
      </c>
      <c r="D427" s="1345">
        <f t="shared" ref="D427:D430" si="310">E427+F427</f>
      </c>
      <c r="E427" s="1361">
        <v>1391.88</v>
      </c>
      <c r="F427" s="1361">
        <v>1567.71</v>
      </c>
      <c r="G427" s="1361">
        <v>2</v>
      </c>
      <c r="H427" s="1361">
        <v>3</v>
      </c>
      <c r="I427" s="1348">
        <v>3989.699999999997</v>
      </c>
      <c r="J427" s="1348">
        <f t="shared" si="15"/>
      </c>
      <c r="K427" s="1348">
        <f t="shared" si="46"/>
      </c>
      <c r="L427" s="1348">
        <f t="shared" si="77"/>
      </c>
      <c r="M427" s="1348">
        <f t="shared" si="108"/>
      </c>
      <c r="N427" s="1349">
        <f t="shared" si="139"/>
      </c>
      <c r="O427" s="1350">
        <f t="shared" si="170"/>
      </c>
      <c r="P427" s="1350">
        <f t="shared" si="201"/>
      </c>
      <c r="Q427" s="1350">
        <f t="shared" si="232"/>
      </c>
      <c r="R427" s="1350">
        <f t="shared" si="394"/>
      </c>
      <c r="S427" s="1351">
        <f t="shared" si="425"/>
      </c>
      <c r="T427" s="1352">
        <v>0.0261</v>
      </c>
      <c r="U427" s="1353">
        <v>58</v>
      </c>
      <c r="V427" s="1349">
        <f t="shared" si="456"/>
      </c>
      <c r="W427" s="1353">
        <v>28749</v>
      </c>
      <c r="X427" s="1353">
        <v>631</v>
      </c>
      <c r="Y427" s="1353">
        <v>162</v>
      </c>
      <c r="Z427" s="1353">
        <v>670</v>
      </c>
      <c r="AA427" s="1353">
        <v>104</v>
      </c>
      <c r="AB427" s="1353">
        <v>10</v>
      </c>
      <c r="AC427" s="1353">
        <v>2</v>
      </c>
      <c r="AD427" s="1353">
        <v>38</v>
      </c>
      <c r="AE427" s="1355">
        <f t="shared" si="489"/>
      </c>
      <c r="AF427" s="1349">
        <f t="shared" si="520"/>
      </c>
      <c r="AG427" s="1356" t="s">
        <v>846</v>
      </c>
      <c r="AH427" s="1357" t="s">
        <v>862</v>
      </c>
      <c r="AI427" s="1357">
        <v>36</v>
      </c>
    </row>
    <row customHeight="true" ht="18.452380952380953" r="428">
      <c r="A428" s="1342"/>
      <c r="B428" s="1343" t="s">
        <v>876</v>
      </c>
      <c r="C428" s="1343" t="s">
        <v>858</v>
      </c>
      <c r="D428" s="1345">
        <f t="shared" si="310"/>
      </c>
      <c r="E428" s="1361">
        <v>1360.63</v>
      </c>
      <c r="F428" s="1361">
        <v>2164.47</v>
      </c>
      <c r="G428" s="1361">
        <v>10</v>
      </c>
      <c r="H428" s="1361">
        <v>9</v>
      </c>
      <c r="I428" s="1348">
        <v>18294.009999999995</v>
      </c>
      <c r="J428" s="1348">
        <f t="shared" si="15"/>
      </c>
      <c r="K428" s="1348">
        <f t="shared" si="46"/>
      </c>
      <c r="L428" s="1348">
        <f t="shared" si="77"/>
      </c>
      <c r="M428" s="1348">
        <f t="shared" si="108"/>
      </c>
      <c r="N428" s="1349">
        <f t="shared" si="139"/>
      </c>
      <c r="O428" s="1350">
        <f t="shared" si="170"/>
      </c>
      <c r="P428" s="1350">
        <f t="shared" si="201"/>
      </c>
      <c r="Q428" s="1350">
        <f t="shared" si="232"/>
      </c>
      <c r="R428" s="1350">
        <f t="shared" si="394"/>
      </c>
      <c r="S428" s="1351">
        <f t="shared" si="425"/>
      </c>
      <c r="T428" s="1352">
        <v>0.0461</v>
      </c>
      <c r="U428" s="1353">
        <v>61</v>
      </c>
      <c r="V428" s="1349">
        <f t="shared" si="456"/>
      </c>
      <c r="W428" s="1353">
        <v>31480</v>
      </c>
      <c r="X428" s="1353">
        <v>650</v>
      </c>
      <c r="Y428" s="1353">
        <v>185</v>
      </c>
      <c r="Z428" s="1353">
        <v>705</v>
      </c>
      <c r="AA428" s="1353">
        <v>103</v>
      </c>
      <c r="AB428" s="1353">
        <v>12</v>
      </c>
      <c r="AC428" s="1353">
        <v>3</v>
      </c>
      <c r="AD428" s="1353">
        <v>37</v>
      </c>
      <c r="AE428" s="1355">
        <f t="shared" si="489"/>
      </c>
      <c r="AF428" s="1349">
        <f t="shared" si="520"/>
      </c>
      <c r="AG428" s="1356" t="s">
        <v>846</v>
      </c>
      <c r="AH428" s="1357" t="s">
        <v>862</v>
      </c>
      <c r="AI428" s="1357">
        <v>39</v>
      </c>
    </row>
    <row customHeight="true" ht="18.452380952380953" r="429">
      <c r="A429" s="1342"/>
      <c r="B429" s="1343" t="s">
        <v>876</v>
      </c>
      <c r="C429" s="1343" t="s">
        <v>860</v>
      </c>
      <c r="D429" s="1345">
        <f t="shared" si="310"/>
      </c>
      <c r="E429" s="1361">
        <v>1465.42</v>
      </c>
      <c r="F429" s="1361">
        <v>2534.06</v>
      </c>
      <c r="G429" s="1361">
        <v>4</v>
      </c>
      <c r="H429" s="1361">
        <v>4</v>
      </c>
      <c r="I429" s="1347">
        <v>7313.36</v>
      </c>
      <c r="J429" s="1348">
        <f t="shared" si="15"/>
      </c>
      <c r="K429" s="1348">
        <f t="shared" si="46"/>
      </c>
      <c r="L429" s="1348">
        <f t="shared" si="77"/>
      </c>
      <c r="M429" s="1348">
        <f t="shared" si="108"/>
      </c>
      <c r="N429" s="1349">
        <f t="shared" si="139"/>
      </c>
      <c r="O429" s="1350">
        <f t="shared" si="170"/>
      </c>
      <c r="P429" s="1350">
        <f t="shared" si="201"/>
      </c>
      <c r="Q429" s="1350">
        <f t="shared" si="232"/>
      </c>
      <c r="R429" s="1350">
        <f t="shared" si="394"/>
      </c>
      <c r="S429" s="1351">
        <f t="shared" si="425"/>
      </c>
      <c r="T429" s="1352">
        <v>0.0585</v>
      </c>
      <c r="U429" s="1353">
        <v>64</v>
      </c>
      <c r="V429" s="1349">
        <f t="shared" si="456"/>
      </c>
      <c r="W429" s="1353">
        <v>36780</v>
      </c>
      <c r="X429" s="1353">
        <v>542</v>
      </c>
      <c r="Y429" s="1353">
        <v>230</v>
      </c>
      <c r="Z429" s="1353">
        <v>557</v>
      </c>
      <c r="AA429" s="1353">
        <v>176</v>
      </c>
      <c r="AB429" s="1353">
        <v>12</v>
      </c>
      <c r="AC429" s="1353">
        <v>2</v>
      </c>
      <c r="AD429" s="1353">
        <v>39</v>
      </c>
      <c r="AE429" s="1355">
        <f t="shared" si="489"/>
      </c>
      <c r="AF429" s="1349">
        <f t="shared" si="520"/>
      </c>
      <c r="AG429" s="1357" t="s">
        <v>861</v>
      </c>
      <c r="AH429" s="1357" t="s">
        <v>894</v>
      </c>
      <c r="AI429" s="1357">
        <v>44</v>
      </c>
    </row>
    <row customHeight="true" ht="18.452380952380953" r="430">
      <c r="A430" s="1342"/>
      <c r="B430" s="1343" t="s">
        <v>876</v>
      </c>
      <c r="C430" s="1343" t="s">
        <v>863</v>
      </c>
      <c r="D430" s="1345">
        <f t="shared" si="310"/>
      </c>
      <c r="E430" s="1361">
        <v>1273.1</v>
      </c>
      <c r="F430" s="1361">
        <v>2045.36</v>
      </c>
      <c r="G430" s="1361">
        <v>8</v>
      </c>
      <c r="H430" s="1361">
        <v>6</v>
      </c>
      <c r="I430" s="1347">
        <v>14607.47</v>
      </c>
      <c r="J430" s="1348">
        <f t="shared" si="15"/>
      </c>
      <c r="K430" s="1348">
        <f t="shared" si="46"/>
      </c>
      <c r="L430" s="1348">
        <f t="shared" si="77"/>
      </c>
      <c r="M430" s="1348">
        <f t="shared" si="108"/>
      </c>
      <c r="N430" s="1349">
        <f t="shared" si="139"/>
      </c>
      <c r="O430" s="1350">
        <f t="shared" si="170"/>
      </c>
      <c r="P430" s="1350">
        <f t="shared" si="201"/>
      </c>
      <c r="Q430" s="1350">
        <f t="shared" si="232"/>
      </c>
      <c r="R430" s="1350">
        <f t="shared" si="394"/>
      </c>
      <c r="S430" s="1351">
        <f t="shared" si="425"/>
      </c>
      <c r="T430" s="1352">
        <v>0.0364</v>
      </c>
      <c r="U430" s="1353">
        <v>65</v>
      </c>
      <c r="V430" s="1349">
        <f t="shared" si="456"/>
      </c>
      <c r="W430" s="1353">
        <v>33911</v>
      </c>
      <c r="X430" s="1353">
        <v>674</v>
      </c>
      <c r="Y430" s="1353">
        <v>194</v>
      </c>
      <c r="Z430" s="1353">
        <v>717</v>
      </c>
      <c r="AA430" s="1353">
        <v>87</v>
      </c>
      <c r="AB430" s="1353">
        <v>5</v>
      </c>
      <c r="AC430" s="1353">
        <v>0</v>
      </c>
      <c r="AD430" s="1353">
        <v>34</v>
      </c>
      <c r="AE430" s="1355">
        <f t="shared" si="489"/>
      </c>
      <c r="AF430" s="1349">
        <f t="shared" si="520"/>
      </c>
      <c r="AG430" s="1357" t="s">
        <v>861</v>
      </c>
      <c r="AH430" s="1357" t="s">
        <v>894</v>
      </c>
      <c r="AI430" s="1357">
        <v>42</v>
      </c>
    </row>
    <row customHeight="true" ht="18.452380952380953" r="431">
      <c r="A431" s="1342"/>
      <c r="B431" s="1367" t="s">
        <v>852</v>
      </c>
      <c r="C431" s="1367"/>
      <c r="D431" s="1368">
        <f>SUM(D427:D430)</f>
      </c>
      <c r="E431" s="1368">
        <f>SUM(E427:E430)</f>
      </c>
      <c r="F431" s="1368">
        <f>SUM(F427:F430)</f>
      </c>
      <c r="G431" s="1368">
        <f>SUM(G427:G430)</f>
      </c>
      <c r="H431" s="1368">
        <f>SUM(H427:H430)</f>
      </c>
      <c r="I431" s="1368">
        <f>SUM(I427:I430)</f>
      </c>
      <c r="J431" s="1370">
        <f t="shared" si="15"/>
      </c>
      <c r="K431" s="1370">
        <f t="shared" si="46"/>
      </c>
      <c r="L431" s="1371">
        <f t="shared" si="77"/>
      </c>
      <c r="M431" s="1370">
        <f t="shared" si="108"/>
      </c>
      <c r="N431" s="1370">
        <f t="shared" si="139"/>
      </c>
      <c r="O431" s="1372">
        <f t="shared" si="170"/>
      </c>
      <c r="P431" s="1372">
        <f t="shared" si="201"/>
      </c>
      <c r="Q431" s="1372">
        <f t="shared" si="232"/>
      </c>
      <c r="R431" s="1372">
        <f t="shared" si="394"/>
      </c>
      <c r="S431" s="1373">
        <f t="shared" si="425"/>
      </c>
      <c r="T431" s="1372">
        <f>AVERAGE(T427:T430)</f>
      </c>
      <c r="U431" s="1374">
        <f>AVERAGE(U427:U430)</f>
      </c>
      <c r="V431" s="1378">
        <f t="shared" si="456"/>
      </c>
      <c r="W431" s="1368">
        <f>SUM(W427:W430)</f>
      </c>
      <c r="X431" s="1368">
        <f>SUM(X427:X430)</f>
      </c>
      <c r="Y431" s="1368">
        <f>SUM(Y427:Y430)</f>
      </c>
      <c r="Z431" s="1368">
        <f>SUM(Z427:Z430)</f>
      </c>
      <c r="AA431" s="1368">
        <f>SUM(AA427:AA430)</f>
      </c>
      <c r="AB431" s="1368">
        <f>SUM(AB427:AB430)</f>
      </c>
      <c r="AC431" s="1368">
        <f>SUM(AC427:AC430)</f>
      </c>
      <c r="AD431" s="1368">
        <f>SUM(AD427:AD430)</f>
      </c>
      <c r="AE431" s="1370">
        <f t="shared" si="489"/>
      </c>
      <c r="AF431" s="1375">
        <f t="shared" si="520"/>
      </c>
      <c r="AG431" s="1376"/>
      <c r="AH431" s="1376"/>
      <c r="AI431" s="1368">
        <f>SUM(AI427:AI430)</f>
      </c>
    </row>
    <row customHeight="true" ht="18.452380952380953" r="432">
      <c r="A432" s="1342"/>
      <c r="B432" s="1343" t="s">
        <v>865</v>
      </c>
      <c r="C432" s="1343" t="s">
        <v>864</v>
      </c>
      <c r="D432" s="1345">
        <f t="shared" ref="D432:D435" si="311">E432+F432</f>
      </c>
      <c r="E432" s="1360">
        <v>1263.43</v>
      </c>
      <c r="F432" s="1360">
        <v>2006.36</v>
      </c>
      <c r="G432" s="1379">
        <v>9</v>
      </c>
      <c r="H432" s="1379">
        <v>6</v>
      </c>
      <c r="I432" s="1347">
        <v>18873.95</v>
      </c>
      <c r="J432" s="1348">
        <f t="shared" si="15"/>
      </c>
      <c r="K432" s="1348">
        <f t="shared" si="46"/>
      </c>
      <c r="L432" s="1348">
        <f t="shared" si="77"/>
      </c>
      <c r="M432" s="1348">
        <f t="shared" si="108"/>
      </c>
      <c r="N432" s="1349">
        <f t="shared" si="139"/>
      </c>
      <c r="O432" s="1350">
        <f t="shared" si="170"/>
      </c>
      <c r="P432" s="1350">
        <f t="shared" si="201"/>
      </c>
      <c r="Q432" s="1350">
        <f t="shared" si="232"/>
      </c>
      <c r="R432" s="1350">
        <f t="shared" si="394"/>
      </c>
      <c r="S432" s="1351">
        <f t="shared" si="425"/>
      </c>
      <c r="T432" s="1352">
        <v>0.0212</v>
      </c>
      <c r="U432" s="1353">
        <v>66</v>
      </c>
      <c r="V432" s="1349">
        <f t="shared" si="456"/>
      </c>
      <c r="W432" s="1353">
        <v>38248</v>
      </c>
      <c r="X432" s="1353">
        <v>577</v>
      </c>
      <c r="Y432" s="1353">
        <v>187</v>
      </c>
      <c r="Z432" s="1353">
        <v>610</v>
      </c>
      <c r="AA432" s="1353">
        <v>115</v>
      </c>
      <c r="AB432" s="1353">
        <v>6</v>
      </c>
      <c r="AC432" s="1353">
        <v>2</v>
      </c>
      <c r="AD432" s="1353">
        <v>38</v>
      </c>
      <c r="AE432" s="1355">
        <f t="shared" si="489"/>
      </c>
      <c r="AF432" s="1349">
        <f t="shared" si="520"/>
      </c>
      <c r="AG432" s="1357" t="s">
        <v>861</v>
      </c>
      <c r="AH432" s="1357" t="s">
        <v>894</v>
      </c>
      <c r="AI432" s="1357">
        <v>40</v>
      </c>
    </row>
    <row customHeight="true" ht="18.452380952380953" r="433">
      <c r="A433" s="1342"/>
      <c r="B433" s="1343" t="s">
        <v>865</v>
      </c>
      <c r="C433" s="1343" t="s">
        <v>866</v>
      </c>
      <c r="D433" s="1345">
        <f t="shared" si="311"/>
      </c>
      <c r="E433" s="1360">
        <v>1623.22</v>
      </c>
      <c r="F433" s="1360">
        <v>1975.58</v>
      </c>
      <c r="G433" s="1379">
        <v>2</v>
      </c>
      <c r="H433" s="1379">
        <v>2</v>
      </c>
      <c r="I433" s="1347">
        <v>5656.37</v>
      </c>
      <c r="J433" s="1348">
        <f t="shared" si="15"/>
      </c>
      <c r="K433" s="1348">
        <f t="shared" si="46"/>
      </c>
      <c r="L433" s="1348">
        <f t="shared" si="77"/>
      </c>
      <c r="M433" s="1348">
        <f t="shared" si="108"/>
      </c>
      <c r="N433" s="1349">
        <f t="shared" si="139"/>
      </c>
      <c r="O433" s="1350">
        <f t="shared" si="170"/>
      </c>
      <c r="P433" s="1350">
        <f t="shared" si="201"/>
      </c>
      <c r="Q433" s="1350">
        <f t="shared" si="232"/>
      </c>
      <c r="R433" s="1350">
        <f t="shared" si="394"/>
      </c>
      <c r="S433" s="1351">
        <f t="shared" si="425"/>
      </c>
      <c r="T433" s="1352">
        <v>0.0189</v>
      </c>
      <c r="U433" s="1353">
        <v>65</v>
      </c>
      <c r="V433" s="1349">
        <f t="shared" si="456"/>
      </c>
      <c r="W433" s="1353">
        <v>41261</v>
      </c>
      <c r="X433" s="1353">
        <v>885</v>
      </c>
      <c r="Y433" s="1353">
        <v>202</v>
      </c>
      <c r="Z433" s="1353">
        <v>929</v>
      </c>
      <c r="AA433" s="1353">
        <v>112</v>
      </c>
      <c r="AB433" s="1353">
        <v>8</v>
      </c>
      <c r="AC433" s="1353">
        <v>1</v>
      </c>
      <c r="AD433" s="1353">
        <v>35</v>
      </c>
      <c r="AE433" s="1355">
        <f t="shared" si="489"/>
      </c>
      <c r="AF433" s="1349">
        <f t="shared" si="520"/>
      </c>
      <c r="AG433" s="1357" t="s">
        <v>861</v>
      </c>
      <c r="AH433" s="1357" t="s">
        <v>894</v>
      </c>
      <c r="AI433" s="1357">
        <v>47</v>
      </c>
    </row>
    <row customHeight="true" ht="18.452380952380953" r="434">
      <c r="A434" s="1342"/>
      <c r="B434" s="1343" t="s">
        <v>865</v>
      </c>
      <c r="C434" s="1343" t="s">
        <v>867</v>
      </c>
      <c r="D434" s="1345">
        <f t="shared" si="311"/>
      </c>
      <c r="E434" s="1360">
        <v>1707.69</v>
      </c>
      <c r="F434" s="1360">
        <v>1985.32</v>
      </c>
      <c r="G434" s="1379">
        <v>8</v>
      </c>
      <c r="H434" s="1379">
        <v>7</v>
      </c>
      <c r="I434" s="1347">
        <v>15327.24</v>
      </c>
      <c r="J434" s="1348">
        <f t="shared" si="15"/>
      </c>
      <c r="K434" s="1348">
        <f t="shared" si="46"/>
      </c>
      <c r="L434" s="1348">
        <f t="shared" si="77"/>
      </c>
      <c r="M434" s="1348">
        <f t="shared" si="108"/>
      </c>
      <c r="N434" s="1349">
        <f t="shared" si="139"/>
      </c>
      <c r="O434" s="1350">
        <f t="shared" si="170"/>
      </c>
      <c r="P434" s="1350">
        <f t="shared" si="201"/>
      </c>
      <c r="Q434" s="1350">
        <f t="shared" si="232"/>
      </c>
      <c r="R434" s="1350">
        <f t="shared" si="394"/>
      </c>
      <c r="S434" s="1351">
        <f t="shared" si="425"/>
      </c>
      <c r="T434" s="1352">
        <v>0.0243</v>
      </c>
      <c r="U434" s="1353">
        <v>66</v>
      </c>
      <c r="V434" s="1349">
        <f t="shared" si="456"/>
      </c>
      <c r="W434" s="1353">
        <v>33122</v>
      </c>
      <c r="X434" s="1353">
        <v>633</v>
      </c>
      <c r="Y434" s="1353">
        <v>195</v>
      </c>
      <c r="Z434" s="1353">
        <v>651</v>
      </c>
      <c r="AA434" s="1353">
        <v>95</v>
      </c>
      <c r="AB434" s="1353">
        <v>7</v>
      </c>
      <c r="AC434" s="1353">
        <v>2</v>
      </c>
      <c r="AD434" s="1353">
        <v>33</v>
      </c>
      <c r="AE434" s="1355">
        <f t="shared" si="489"/>
      </c>
      <c r="AF434" s="1349">
        <f t="shared" si="520"/>
      </c>
      <c r="AG434" s="1357" t="s">
        <v>861</v>
      </c>
      <c r="AH434" s="1357" t="s">
        <v>894</v>
      </c>
      <c r="AI434" s="1357">
        <v>43</v>
      </c>
    </row>
    <row customHeight="true" ht="18.452380952380953" r="435">
      <c r="A435" s="1342"/>
      <c r="B435" s="1343" t="s">
        <v>865</v>
      </c>
      <c r="C435" s="1344" t="s">
        <v>868</v>
      </c>
      <c r="D435" s="1345">
        <f t="shared" si="311"/>
      </c>
      <c r="E435" s="1360">
        <v>1257.53</v>
      </c>
      <c r="F435" s="1360">
        <v>2051.15</v>
      </c>
      <c r="G435" s="1361">
        <v>4</v>
      </c>
      <c r="H435" s="1361">
        <v>3</v>
      </c>
      <c r="I435" s="1391">
        <v>7245.81</v>
      </c>
      <c r="J435" s="1348">
        <f t="shared" si="15"/>
      </c>
      <c r="K435" s="1348">
        <f t="shared" si="46"/>
      </c>
      <c r="L435" s="1348">
        <f t="shared" si="77"/>
      </c>
      <c r="M435" s="1348">
        <f t="shared" si="108"/>
      </c>
      <c r="N435" s="1349">
        <f t="shared" si="139"/>
      </c>
      <c r="O435" s="1350">
        <f t="shared" si="170"/>
      </c>
      <c r="P435" s="1350">
        <f t="shared" si="201"/>
      </c>
      <c r="Q435" s="1350">
        <f t="shared" si="232"/>
      </c>
      <c r="R435" s="1350">
        <f t="shared" si="394"/>
      </c>
      <c r="S435" s="1351">
        <f t="shared" si="425"/>
      </c>
      <c r="T435" s="1352">
        <v>0.0272</v>
      </c>
      <c r="U435" s="1353">
        <v>67</v>
      </c>
      <c r="V435" s="1349">
        <f t="shared" si="456"/>
      </c>
      <c r="W435" s="1353">
        <v>35014</v>
      </c>
      <c r="X435" s="1353">
        <v>562</v>
      </c>
      <c r="Y435" s="1353">
        <v>202</v>
      </c>
      <c r="Z435" s="1353">
        <v>576</v>
      </c>
      <c r="AA435" s="1353">
        <v>77</v>
      </c>
      <c r="AB435" s="1353">
        <v>11</v>
      </c>
      <c r="AC435" s="1353">
        <v>2</v>
      </c>
      <c r="AD435" s="1353">
        <v>31</v>
      </c>
      <c r="AE435" s="1355">
        <f t="shared" si="489"/>
      </c>
      <c r="AF435" s="1349">
        <f t="shared" si="520"/>
      </c>
      <c r="AG435" s="1357" t="s">
        <v>861</v>
      </c>
      <c r="AH435" s="1357" t="s">
        <v>894</v>
      </c>
      <c r="AI435" s="1357">
        <v>37</v>
      </c>
    </row>
    <row customHeight="true" ht="18.452380952380953" r="436">
      <c r="A436" s="1342"/>
      <c r="B436" s="1367" t="s">
        <v>852</v>
      </c>
      <c r="C436" s="1367"/>
      <c r="D436" s="1368">
        <f>SUM(D432:D435)</f>
      </c>
      <c r="E436" s="1368">
        <f>SUM(E432:E435)</f>
      </c>
      <c r="F436" s="1368">
        <f>SUM(F432:F435)</f>
      </c>
      <c r="G436" s="1368">
        <f>SUM(G432:G435)</f>
      </c>
      <c r="H436" s="1368">
        <f>SUM(H432:H435)</f>
      </c>
      <c r="I436" s="1368">
        <f>SUM(I432:I435)</f>
      </c>
      <c r="J436" s="1370">
        <f t="shared" si="15"/>
      </c>
      <c r="K436" s="1370">
        <f t="shared" si="46"/>
      </c>
      <c r="L436" s="1371">
        <f t="shared" si="77"/>
      </c>
      <c r="M436" s="1370">
        <f t="shared" si="108"/>
      </c>
      <c r="N436" s="1370">
        <f t="shared" si="139"/>
      </c>
      <c r="O436" s="1372">
        <f t="shared" si="170"/>
      </c>
      <c r="P436" s="1372">
        <f t="shared" si="201"/>
      </c>
      <c r="Q436" s="1372">
        <f t="shared" si="232"/>
      </c>
      <c r="R436" s="1372">
        <f t="shared" si="394"/>
      </c>
      <c r="S436" s="1373">
        <f t="shared" si="425"/>
      </c>
      <c r="T436" s="1372">
        <f>AVERAGE(T432:T435)</f>
      </c>
      <c r="U436" s="1374">
        <f>AVERAGE(U432:U435)</f>
      </c>
      <c r="V436" s="1378">
        <f t="shared" si="456"/>
      </c>
      <c r="W436" s="1368">
        <f>SUM(W432:W435)</f>
      </c>
      <c r="X436" s="1368">
        <f>SUM(X432:X435)</f>
      </c>
      <c r="Y436" s="1368">
        <f>SUM(Y432:Y435)</f>
      </c>
      <c r="Z436" s="1368">
        <f>SUM(Z432:Z435)</f>
      </c>
      <c r="AA436" s="1368">
        <f>SUM(AA432:AA435)</f>
      </c>
      <c r="AB436" s="1368">
        <f>SUM(AB432:AB435)</f>
      </c>
      <c r="AC436" s="1368">
        <f>SUM(AC432:AC435)</f>
      </c>
      <c r="AD436" s="1368">
        <f>SUM(AD432:AD435)</f>
      </c>
      <c r="AE436" s="1370">
        <f t="shared" si="489"/>
      </c>
      <c r="AF436" s="1375">
        <f t="shared" si="520"/>
      </c>
      <c r="AG436" s="1376"/>
      <c r="AH436" s="1376"/>
      <c r="AI436" s="1368">
        <f>SUM(AI432:AI435)</f>
      </c>
    </row>
    <row customHeight="true" ht="18.452380952380953" r="437">
      <c r="A437" s="1342"/>
      <c r="B437" s="1343" t="s">
        <v>844</v>
      </c>
      <c r="C437" s="1390" t="s">
        <v>869</v>
      </c>
      <c r="D437" s="1345">
        <f t="shared" ref="D437:D440" si="312">E437+F437</f>
      </c>
      <c r="E437" s="1360">
        <v>1612.18</v>
      </c>
      <c r="F437" s="1360">
        <v>1985.2</v>
      </c>
      <c r="G437" s="1379">
        <v>6</v>
      </c>
      <c r="H437" s="1379">
        <v>5</v>
      </c>
      <c r="I437" s="1347">
        <v>12855.79</v>
      </c>
      <c r="J437" s="1348">
        <f t="shared" si="15"/>
      </c>
      <c r="K437" s="1348">
        <f t="shared" si="46"/>
      </c>
      <c r="L437" s="1348">
        <f t="shared" si="77"/>
      </c>
      <c r="M437" s="1348">
        <f t="shared" si="108"/>
      </c>
      <c r="N437" s="1349">
        <f t="shared" si="139"/>
      </c>
      <c r="O437" s="1350">
        <f t="shared" si="170"/>
      </c>
      <c r="P437" s="1350">
        <f t="shared" si="201"/>
      </c>
      <c r="Q437" s="1350">
        <f t="shared" si="232"/>
      </c>
      <c r="R437" s="1350">
        <f t="shared" si="394"/>
      </c>
      <c r="S437" s="1351">
        <f t="shared" si="425"/>
      </c>
      <c r="T437" s="1352">
        <v>0.0169</v>
      </c>
      <c r="U437" s="1353">
        <v>68</v>
      </c>
      <c r="V437" s="1349">
        <f t="shared" si="456"/>
      </c>
      <c r="W437" s="1353">
        <v>35740</v>
      </c>
      <c r="X437" s="1353">
        <v>640</v>
      </c>
      <c r="Y437" s="1353">
        <v>194</v>
      </c>
      <c r="Z437" s="1353">
        <v>677</v>
      </c>
      <c r="AA437" s="1353">
        <v>121</v>
      </c>
      <c r="AB437" s="1353">
        <v>15</v>
      </c>
      <c r="AC437" s="1353">
        <v>1</v>
      </c>
      <c r="AD437" s="1353">
        <v>27</v>
      </c>
      <c r="AE437" s="1355">
        <f t="shared" si="489"/>
      </c>
      <c r="AF437" s="1349">
        <f t="shared" si="520"/>
      </c>
      <c r="AG437" s="1357" t="s">
        <v>861</v>
      </c>
      <c r="AH437" s="1357" t="s">
        <v>894</v>
      </c>
      <c r="AI437" s="1357">
        <v>42</v>
      </c>
    </row>
    <row customHeight="true" ht="18.452380952380953" r="438">
      <c r="A438" s="1342"/>
      <c r="B438" s="1343" t="s">
        <v>844</v>
      </c>
      <c r="C438" s="1390" t="s">
        <v>870</v>
      </c>
      <c r="D438" s="1345">
        <f t="shared" si="312"/>
      </c>
      <c r="E438" s="1360">
        <v>1266.55</v>
      </c>
      <c r="F438" s="1360">
        <v>1978.62</v>
      </c>
      <c r="G438" s="1379">
        <v>8</v>
      </c>
      <c r="H438" s="1379">
        <v>7</v>
      </c>
      <c r="I438" s="1347">
        <v>16510.87</v>
      </c>
      <c r="J438" s="1348">
        <f t="shared" si="15"/>
      </c>
      <c r="K438" s="1348">
        <f t="shared" si="46"/>
      </c>
      <c r="L438" s="1348">
        <f t="shared" si="77"/>
      </c>
      <c r="M438" s="1348">
        <f t="shared" si="108"/>
      </c>
      <c r="N438" s="1349">
        <f t="shared" si="139"/>
      </c>
      <c r="O438" s="1350">
        <f t="shared" si="170"/>
      </c>
      <c r="P438" s="1350">
        <f t="shared" si="201"/>
      </c>
      <c r="Q438" s="1350">
        <f t="shared" si="232"/>
      </c>
      <c r="R438" s="1350">
        <f t="shared" si="394"/>
      </c>
      <c r="S438" s="1351">
        <f t="shared" si="425"/>
      </c>
      <c r="T438" s="1352">
        <v>0.0242</v>
      </c>
      <c r="U438" s="1353">
        <v>69</v>
      </c>
      <c r="V438" s="1349">
        <f t="shared" si="456"/>
      </c>
      <c r="W438" s="1353">
        <v>32795</v>
      </c>
      <c r="X438" s="1353">
        <v>810</v>
      </c>
      <c r="Y438" s="1353">
        <v>182</v>
      </c>
      <c r="Z438" s="1353">
        <v>843</v>
      </c>
      <c r="AA438" s="1353">
        <v>146</v>
      </c>
      <c r="AB438" s="1353">
        <v>9</v>
      </c>
      <c r="AC438" s="1353">
        <v>6</v>
      </c>
      <c r="AD438" s="1353">
        <v>47</v>
      </c>
      <c r="AE438" s="1355">
        <f t="shared" si="489"/>
      </c>
      <c r="AF438" s="1349">
        <f t="shared" si="520"/>
      </c>
      <c r="AG438" s="1357" t="s">
        <v>861</v>
      </c>
      <c r="AH438" s="1357" t="s">
        <v>894</v>
      </c>
      <c r="AI438" s="1357">
        <v>42</v>
      </c>
    </row>
    <row customHeight="true" ht="18.452380952380953" r="439">
      <c r="A439" s="1342"/>
      <c r="B439" s="1343" t="s">
        <v>844</v>
      </c>
      <c r="C439" s="1390" t="s">
        <v>877</v>
      </c>
      <c r="D439" s="1345">
        <f t="shared" si="312"/>
      </c>
      <c r="E439" s="1360">
        <v>950.81</v>
      </c>
      <c r="F439" s="1360">
        <v>3006.44</v>
      </c>
      <c r="G439" s="1379">
        <v>9</v>
      </c>
      <c r="H439" s="1379">
        <v>9</v>
      </c>
      <c r="I439" s="1347">
        <v>14678.24</v>
      </c>
      <c r="J439" s="1348">
        <f t="shared" si="15"/>
      </c>
      <c r="K439" s="1348">
        <f t="shared" si="46"/>
      </c>
      <c r="L439" s="1348">
        <f t="shared" si="77"/>
      </c>
      <c r="M439" s="1348">
        <f t="shared" si="108"/>
      </c>
      <c r="N439" s="1349">
        <f t="shared" si="139"/>
      </c>
      <c r="O439" s="1350">
        <f t="shared" si="170"/>
      </c>
      <c r="P439" s="1350">
        <f t="shared" si="201"/>
      </c>
      <c r="Q439" s="1350">
        <f t="shared" si="232"/>
      </c>
      <c r="R439" s="1350">
        <f t="shared" si="394"/>
      </c>
      <c r="S439" s="1351">
        <f t="shared" si="425"/>
      </c>
      <c r="T439" s="1352">
        <v>0.0352</v>
      </c>
      <c r="U439" s="1353">
        <v>69</v>
      </c>
      <c r="V439" s="1349">
        <f t="shared" si="456"/>
      </c>
      <c r="W439" s="1353">
        <v>49439</v>
      </c>
      <c r="X439" s="1353">
        <v>1346</v>
      </c>
      <c r="Y439" s="1353">
        <v>267</v>
      </c>
      <c r="Z439" s="1353">
        <v>1397</v>
      </c>
      <c r="AA439" s="1353">
        <v>155</v>
      </c>
      <c r="AB439" s="1353">
        <v>10</v>
      </c>
      <c r="AC439" s="1353">
        <v>2</v>
      </c>
      <c r="AD439" s="1353">
        <v>73</v>
      </c>
      <c r="AE439" s="1355">
        <f t="shared" si="489"/>
      </c>
      <c r="AF439" s="1349">
        <f t="shared" si="520"/>
      </c>
      <c r="AG439" s="1357" t="s">
        <v>861</v>
      </c>
      <c r="AH439" s="1357" t="s">
        <v>894</v>
      </c>
      <c r="AI439" s="1357">
        <v>42</v>
      </c>
    </row>
    <row customHeight="true" ht="18.452380952380953" r="440">
      <c r="A440" s="1342"/>
      <c r="B440" s="1343" t="s">
        <v>844</v>
      </c>
      <c r="C440" s="1390" t="s">
        <v>878</v>
      </c>
      <c r="D440" s="1345">
        <f t="shared" si="312"/>
      </c>
      <c r="E440" s="1360">
        <v>553.21</v>
      </c>
      <c r="F440" s="1360">
        <v>2001.59</v>
      </c>
      <c r="G440" s="1379">
        <v>6</v>
      </c>
      <c r="H440" s="1379">
        <v>5</v>
      </c>
      <c r="I440" s="1347">
        <v>10652.32</v>
      </c>
      <c r="J440" s="1348">
        <f t="shared" si="15"/>
      </c>
      <c r="K440" s="1348">
        <f t="shared" si="46"/>
      </c>
      <c r="L440" s="1348">
        <f t="shared" si="77"/>
      </c>
      <c r="M440" s="1348">
        <f t="shared" si="108"/>
      </c>
      <c r="N440" s="1349">
        <f t="shared" si="139"/>
      </c>
      <c r="O440" s="1350">
        <f t="shared" si="170"/>
      </c>
      <c r="P440" s="1350">
        <f t="shared" si="201"/>
      </c>
      <c r="Q440" s="1350">
        <f t="shared" si="232"/>
      </c>
      <c r="R440" s="1350">
        <f t="shared" si="394"/>
      </c>
      <c r="S440" s="1351">
        <f t="shared" si="425"/>
      </c>
      <c r="T440" s="1352">
        <v>0.0344</v>
      </c>
      <c r="U440" s="1353">
        <v>71</v>
      </c>
      <c r="V440" s="1349">
        <f t="shared" si="456"/>
      </c>
      <c r="W440" s="1353">
        <v>37741</v>
      </c>
      <c r="X440" s="1353">
        <v>947</v>
      </c>
      <c r="Y440" s="1353">
        <v>189</v>
      </c>
      <c r="Z440" s="1353">
        <v>1035</v>
      </c>
      <c r="AA440" s="1353">
        <v>78</v>
      </c>
      <c r="AB440" s="1353">
        <v>13</v>
      </c>
      <c r="AC440" s="1353">
        <v>2</v>
      </c>
      <c r="AD440" s="1353">
        <v>54</v>
      </c>
      <c r="AE440" s="1355">
        <f t="shared" si="489"/>
      </c>
      <c r="AF440" s="1349">
        <f t="shared" si="520"/>
      </c>
      <c r="AG440" s="1357" t="s">
        <v>861</v>
      </c>
      <c r="AH440" s="1357" t="s">
        <v>894</v>
      </c>
      <c r="AI440" s="1357">
        <v>23</v>
      </c>
    </row>
    <row customHeight="true" ht="18.452380952380953" r="441">
      <c r="A441" s="1342"/>
      <c r="B441" s="1367" t="s">
        <v>852</v>
      </c>
      <c r="C441" s="1367"/>
      <c r="D441" s="1368">
        <f>SUM(D437:D440)</f>
      </c>
      <c r="E441" s="1368">
        <f>SUM(E437:E440)</f>
      </c>
      <c r="F441" s="1368">
        <f>SUM(F437:F440)</f>
      </c>
      <c r="G441" s="1368">
        <f>SUM(G437:G440)</f>
      </c>
      <c r="H441" s="1368">
        <f>SUM(H437:H440)</f>
      </c>
      <c r="I441" s="1368">
        <f>SUM(I437:I440)</f>
      </c>
      <c r="J441" s="1370">
        <f t="shared" si="15"/>
      </c>
      <c r="K441" s="1370">
        <f t="shared" si="46"/>
      </c>
      <c r="L441" s="1371">
        <f t="shared" si="77"/>
      </c>
      <c r="M441" s="1370">
        <f t="shared" si="108"/>
      </c>
      <c r="N441" s="1370">
        <f t="shared" si="139"/>
      </c>
      <c r="O441" s="1372">
        <f t="shared" si="170"/>
      </c>
      <c r="P441" s="1372">
        <f t="shared" si="201"/>
      </c>
      <c r="Q441" s="1372">
        <f t="shared" si="232"/>
      </c>
      <c r="R441" s="1372">
        <f t="shared" si="394"/>
      </c>
      <c r="S441" s="1373">
        <f t="shared" si="425"/>
      </c>
      <c r="T441" s="1372">
        <f>AVERAGE(T437:T440)</f>
      </c>
      <c r="U441" s="1374">
        <f>AVERAGE(U437:U440)</f>
      </c>
      <c r="V441" s="1378">
        <f t="shared" si="456"/>
      </c>
      <c r="W441" s="1368">
        <f>SUM(W437:W440)</f>
      </c>
      <c r="X441" s="1368">
        <f>SUM(X437:X440)</f>
      </c>
      <c r="Y441" s="1368">
        <f>SUM(Y437:Y440)</f>
      </c>
      <c r="Z441" s="1368">
        <f>SUM(Z437:Z440)</f>
      </c>
      <c r="AA441" s="1368">
        <f>SUM(AA437:AA440)</f>
      </c>
      <c r="AB441" s="1368">
        <f>SUM(AB437:AB440)</f>
      </c>
      <c r="AC441" s="1368">
        <f>SUM(AC437:AC440)</f>
      </c>
      <c r="AD441" s="1368">
        <f>SUM(AD437:AD440)</f>
      </c>
      <c r="AE441" s="1370">
        <f t="shared" si="489"/>
      </c>
      <c r="AF441" s="1375">
        <f t="shared" si="520"/>
      </c>
      <c r="AG441" s="1376"/>
      <c r="AH441" s="1376"/>
      <c r="AI441" s="1368">
        <f>SUM(AI437:AI440)</f>
      </c>
    </row>
    <row customHeight="true" ht="18.452380952380953" r="442">
      <c r="A442" s="1342"/>
      <c r="B442" s="1387" t="s">
        <v>871</v>
      </c>
      <c r="C442" s="1387"/>
      <c r="D442" s="1381">
        <f>D426+D421+D436+D431+D441</f>
      </c>
      <c r="E442" s="1381"/>
      <c r="F442" s="1381"/>
      <c r="G442" s="1381">
        <f>G426+G421+G436+G431+G441</f>
      </c>
      <c r="H442" s="1381">
        <f>H426+H421+H436+H431+H441</f>
      </c>
      <c r="I442" s="1381">
        <f>I426+I421+I436+I431+I441</f>
      </c>
      <c r="J442" s="1382">
        <f t="shared" si="15"/>
      </c>
      <c r="K442" s="1382">
        <f t="shared" si="46"/>
      </c>
      <c r="L442" s="1382">
        <f t="shared" si="77"/>
      </c>
      <c r="M442" s="1382">
        <f t="shared" si="108"/>
      </c>
      <c r="N442" s="1382">
        <f t="shared" si="139"/>
      </c>
      <c r="O442" s="1383">
        <f t="shared" si="170"/>
      </c>
      <c r="P442" s="1383">
        <f t="shared" si="201"/>
      </c>
      <c r="Q442" s="1383">
        <f t="shared" si="232"/>
      </c>
      <c r="R442" s="1383">
        <f t="shared" si="394"/>
      </c>
      <c r="S442" s="1392">
        <f t="shared" si="425"/>
      </c>
      <c r="T442" s="1382">
        <f>(T426+T421+T436+T431+T441)/5</f>
      </c>
      <c r="U442" s="1382">
        <f>(U426+U421+U436+U431+U441)/5</f>
      </c>
      <c r="V442" s="1382">
        <f>(V426+V421+V436+V431+V441)/5</f>
      </c>
      <c r="W442" s="1381">
        <f>W426+W421+W436+W431+W441</f>
      </c>
      <c r="X442" s="1381">
        <f>X426+X421+X436+X431+X441</f>
      </c>
      <c r="Y442" s="1381">
        <f>Y426+Y421+Y436+Y431+Y441</f>
      </c>
      <c r="Z442" s="1381">
        <f>Z426+Z421+Z436+Z431+Z441</f>
      </c>
      <c r="AA442" s="1381">
        <f>AA426+AA421+AA436+AA431+AA441</f>
      </c>
      <c r="AB442" s="1381">
        <f>AB426+AB421+AB436+AB431+AB441</f>
      </c>
      <c r="AC442" s="1381">
        <f>AC426+AC421+AC436+AC431+AC441</f>
      </c>
      <c r="AD442" s="1381">
        <f>AD426+AD421+AD436+AD431+AD441</f>
      </c>
      <c r="AE442" s="1382">
        <f t="shared" si="489"/>
      </c>
      <c r="AF442" s="1393">
        <f t="shared" si="520"/>
      </c>
      <c r="AG442" s="1387"/>
      <c r="AH442" s="1387"/>
      <c r="AI442" s="1381">
        <f>AI426+AI421+AI436+AI431+AI441</f>
      </c>
    </row>
    <row customHeight="true" ht="18.452380952380953" r="443">
      <c r="A443" s="1329" t="s">
        <v>807</v>
      </c>
      <c r="B443" s="1329" t="s">
        <v>808</v>
      </c>
      <c r="C443" s="1329"/>
      <c r="D443" s="1330" t="s">
        <v>809</v>
      </c>
      <c r="E443" s="1330"/>
      <c r="F443" s="1330"/>
      <c r="G443" s="1330"/>
      <c r="H443" s="1330"/>
      <c r="I443" s="1330"/>
      <c r="J443" s="1330"/>
      <c r="K443" s="1330"/>
      <c r="L443" s="1330"/>
      <c r="M443" s="1330"/>
      <c r="N443" s="1331" t="s">
        <v>810</v>
      </c>
      <c r="O443" s="1331"/>
      <c r="P443" s="1331"/>
      <c r="Q443" s="1331"/>
      <c r="R443" s="1331"/>
      <c r="S443" s="1331"/>
      <c r="T443" s="1331"/>
      <c r="U443" s="1331"/>
      <c r="V443" s="1331"/>
      <c r="W443" s="1331"/>
      <c r="X443" s="1331"/>
      <c r="Y443" s="1331"/>
      <c r="Z443" s="1331"/>
      <c r="AA443" s="1331"/>
      <c r="AB443" s="1331"/>
      <c r="AC443" s="1331"/>
      <c r="AD443" s="1331"/>
      <c r="AE443" s="1331"/>
      <c r="AF443" s="1331"/>
      <c r="AG443" s="1331"/>
      <c r="AH443" s="1331"/>
      <c r="AI443" s="1332"/>
    </row>
    <row customHeight="true" ht="18.452380952380953" r="444">
      <c r="A444" s="1329"/>
      <c r="B444" s="1329" t="s">
        <v>811</v>
      </c>
      <c r="C444" s="1329" t="s">
        <v>812</v>
      </c>
      <c r="D444" s="1330" t="s">
        <v>813</v>
      </c>
      <c r="E444" s="1330" t="s">
        <v>879</v>
      </c>
      <c r="F444" s="1389" t="s">
        <v>880</v>
      </c>
      <c r="G444" s="1333" t="s">
        <v>814</v>
      </c>
      <c r="H444" s="1334" t="s">
        <v>815</v>
      </c>
      <c r="I444" s="1335" t="s">
        <v>816</v>
      </c>
      <c r="J444" s="1336" t="s">
        <v>817</v>
      </c>
      <c r="K444" s="1336" t="s">
        <v>818</v>
      </c>
      <c r="L444" s="1337" t="s">
        <v>819</v>
      </c>
      <c r="M444" s="1336" t="s">
        <v>820</v>
      </c>
      <c r="N444" s="1331" t="s">
        <v>821</v>
      </c>
      <c r="O444" s="1338" t="s">
        <v>822</v>
      </c>
      <c r="P444" s="1338" t="s">
        <v>823</v>
      </c>
      <c r="Q444" s="1338" t="s">
        <v>824</v>
      </c>
      <c r="R444" s="1338" t="s">
        <v>825</v>
      </c>
      <c r="S444" s="1339" t="s">
        <v>826</v>
      </c>
      <c r="T444" s="1338" t="s">
        <v>827</v>
      </c>
      <c r="U444" s="1340" t="s">
        <v>828</v>
      </c>
      <c r="V444" s="1331" t="s">
        <v>829</v>
      </c>
      <c r="W444" s="1339" t="s">
        <v>830</v>
      </c>
      <c r="X444" s="1339" t="s">
        <v>831</v>
      </c>
      <c r="Y444" s="1339" t="s">
        <v>832</v>
      </c>
      <c r="Z444" s="1339" t="s">
        <v>833</v>
      </c>
      <c r="AA444" s="1339" t="s">
        <v>834</v>
      </c>
      <c r="AB444" s="1339" t="s">
        <v>835</v>
      </c>
      <c r="AC444" s="1339" t="s">
        <v>836</v>
      </c>
      <c r="AD444" s="1339" t="s">
        <v>837</v>
      </c>
      <c r="AE444" s="1341" t="s">
        <v>838</v>
      </c>
      <c r="AF444" s="1331" t="s">
        <v>839</v>
      </c>
      <c r="AG444" s="1332" t="s">
        <v>840</v>
      </c>
      <c r="AH444" s="1332" t="s">
        <v>841</v>
      </c>
      <c r="AI444" s="1332" t="s">
        <v>842</v>
      </c>
    </row>
    <row customHeight="true" ht="18.452380952380953" r="445">
      <c r="A445" s="1342" t="s">
        <v>895</v>
      </c>
      <c r="B445" s="1343" t="s">
        <v>876</v>
      </c>
      <c r="C445" s="1344" t="s">
        <v>845</v>
      </c>
      <c r="D445" s="1345">
        <f t="shared" ref="D445:D448" si="313">E445+F445</f>
      </c>
      <c r="E445" s="1345">
        <v>1261.89</v>
      </c>
      <c r="F445" s="1345">
        <v>1991.97</v>
      </c>
      <c r="G445" s="1346">
        <v>5</v>
      </c>
      <c r="H445" s="1346">
        <v>5</v>
      </c>
      <c r="I445" s="1347">
        <v>11956.25</v>
      </c>
      <c r="J445" s="1348">
        <f t="shared" ref="J445:J470" si="16">I445/D445</f>
      </c>
      <c r="K445" s="1348">
        <f t="shared" ref="K445:K470" si="47">D445/G445</f>
      </c>
      <c r="L445" s="1348">
        <f t="shared" ref="L445:L470" si="78">D445/H445</f>
      </c>
      <c r="M445" s="1348">
        <f t="shared" ref="M445:M470" si="109">I445/G445</f>
      </c>
      <c r="N445" s="1349">
        <f t="shared" ref="N445:N470" si="140">D445/X445</f>
      </c>
      <c r="O445" s="1350">
        <f t="shared" ref="O445:O470" si="171">S445/W445*1</f>
      </c>
      <c r="P445" s="1350">
        <f t="shared" ref="P445:P470" si="202">X445/W445</f>
      </c>
      <c r="Q445" s="1350">
        <f t="shared" ref="Q445:Q470" si="233">Z445/W445</f>
      </c>
      <c r="R445" s="1350">
        <f t="shared" ref="R445:R470" si="395">AA445/Z445</f>
      </c>
      <c r="S445" s="1351">
        <f t="shared" ref="S445:S470" si="426">Y445/T445</f>
      </c>
      <c r="T445" s="1352">
        <v>0.0186</v>
      </c>
      <c r="U445" s="1353">
        <v>27</v>
      </c>
      <c r="V445" s="1349">
        <f t="shared" ref="V445:V469" si="457">(D445/W445)*1000</f>
      </c>
      <c r="W445" s="1354">
        <v>39004</v>
      </c>
      <c r="X445" s="1351">
        <v>1888</v>
      </c>
      <c r="Y445" s="1351">
        <v>190</v>
      </c>
      <c r="Z445" s="1351">
        <v>2001</v>
      </c>
      <c r="AA445" s="1351">
        <v>96</v>
      </c>
      <c r="AB445" s="1351">
        <v>11</v>
      </c>
      <c r="AC445" s="1351">
        <v>2</v>
      </c>
      <c r="AD445" s="1354">
        <v>56</v>
      </c>
      <c r="AE445" s="1355">
        <f t="shared" ref="AE445:AE470" si="490">D445/Z445</f>
      </c>
      <c r="AF445" s="1349">
        <f t="shared" ref="AF445:AF470" si="521">AI445*1000/D445</f>
      </c>
      <c r="AG445" s="1356" t="s">
        <v>846</v>
      </c>
      <c r="AH445" s="1357" t="s">
        <v>862</v>
      </c>
      <c r="AI445" s="1357">
        <v>32</v>
      </c>
    </row>
    <row customHeight="true" ht="18.452380952380953" r="446">
      <c r="A446" s="1342"/>
      <c r="B446" s="1343" t="s">
        <v>876</v>
      </c>
      <c r="C446" s="1343" t="s">
        <v>848</v>
      </c>
      <c r="D446" s="1345">
        <f t="shared" si="313"/>
      </c>
      <c r="E446" s="1345">
        <v>1234.09</v>
      </c>
      <c r="F446" s="1345">
        <v>2500</v>
      </c>
      <c r="G446" s="1346">
        <v>3</v>
      </c>
      <c r="H446" s="1346">
        <v>3</v>
      </c>
      <c r="I446" s="1347">
        <v>6814.439999999999</v>
      </c>
      <c r="J446" s="1348">
        <f t="shared" si="16"/>
      </c>
      <c r="K446" s="1358">
        <f t="shared" si="47"/>
      </c>
      <c r="L446" s="1348">
        <f t="shared" si="78"/>
      </c>
      <c r="M446" s="1358">
        <f t="shared" si="109"/>
      </c>
      <c r="N446" s="1349">
        <f t="shared" si="140"/>
      </c>
      <c r="O446" s="1350">
        <f t="shared" si="171"/>
      </c>
      <c r="P446" s="1350">
        <f t="shared" si="202"/>
      </c>
      <c r="Q446" s="1350">
        <f t="shared" si="233"/>
      </c>
      <c r="R446" s="1350">
        <f t="shared" si="395"/>
      </c>
      <c r="S446" s="1351">
        <f t="shared" si="426"/>
      </c>
      <c r="T446" s="1352">
        <v>0.0256</v>
      </c>
      <c r="U446" s="1353">
        <v>33</v>
      </c>
      <c r="V446" s="1349">
        <f t="shared" si="457"/>
      </c>
      <c r="W446" s="1359">
        <v>44104</v>
      </c>
      <c r="X446" s="1359">
        <v>1629</v>
      </c>
      <c r="Y446" s="1359">
        <v>234</v>
      </c>
      <c r="Z446" s="1359">
        <v>1743</v>
      </c>
      <c r="AA446" s="1359">
        <v>88</v>
      </c>
      <c r="AB446" s="1359">
        <v>14</v>
      </c>
      <c r="AC446" s="1359">
        <v>1</v>
      </c>
      <c r="AD446" s="1353">
        <v>71</v>
      </c>
      <c r="AE446" s="1355">
        <f t="shared" si="490"/>
      </c>
      <c r="AF446" s="1349">
        <f t="shared" si="521"/>
      </c>
      <c r="AG446" s="1356" t="s">
        <v>846</v>
      </c>
      <c r="AH446" s="1357" t="s">
        <v>862</v>
      </c>
      <c r="AI446" s="1357">
        <v>37</v>
      </c>
    </row>
    <row customHeight="true" ht="18.452380952380953" r="447">
      <c r="A447" s="1342"/>
      <c r="B447" s="1343" t="s">
        <v>876</v>
      </c>
      <c r="C447" s="1344" t="s">
        <v>849</v>
      </c>
      <c r="D447" s="1345">
        <f t="shared" si="313"/>
      </c>
      <c r="E447" s="1360">
        <v>1495.97</v>
      </c>
      <c r="F447" s="1360">
        <v>2500</v>
      </c>
      <c r="G447" s="1361">
        <v>6</v>
      </c>
      <c r="H447" s="1361">
        <v>6</v>
      </c>
      <c r="I447" s="1347">
        <v>11458.619999999999</v>
      </c>
      <c r="J447" s="1348">
        <f t="shared" si="16"/>
      </c>
      <c r="K447" s="1348">
        <f t="shared" si="47"/>
      </c>
      <c r="L447" s="1348">
        <f t="shared" si="78"/>
      </c>
      <c r="M447" s="1348">
        <f t="shared" si="109"/>
      </c>
      <c r="N447" s="1362">
        <f t="shared" si="140"/>
      </c>
      <c r="O447" s="1350">
        <f t="shared" si="171"/>
      </c>
      <c r="P447" s="1350">
        <f t="shared" si="202"/>
      </c>
      <c r="Q447" s="1350">
        <f t="shared" si="233"/>
      </c>
      <c r="R447" s="1350">
        <f t="shared" si="395"/>
      </c>
      <c r="S447" s="1351">
        <f t="shared" si="426"/>
      </c>
      <c r="T447" s="1352">
        <v>0.0177</v>
      </c>
      <c r="U447" s="1353">
        <v>37</v>
      </c>
      <c r="V447" s="1349">
        <f t="shared" si="457"/>
      </c>
      <c r="W447" s="1359">
        <v>42332</v>
      </c>
      <c r="X447" s="1359">
        <v>810</v>
      </c>
      <c r="Y447" s="1359">
        <v>146</v>
      </c>
      <c r="Z447" s="1359">
        <v>825</v>
      </c>
      <c r="AA447" s="1359">
        <v>89</v>
      </c>
      <c r="AB447" s="1359">
        <v>11</v>
      </c>
      <c r="AC447" s="1359">
        <v>5</v>
      </c>
      <c r="AD447" s="1353">
        <v>49</v>
      </c>
      <c r="AE447" s="1355">
        <f t="shared" si="490"/>
      </c>
      <c r="AF447" s="1349">
        <f t="shared" si="521"/>
      </c>
      <c r="AG447" s="1356" t="s">
        <v>846</v>
      </c>
      <c r="AH447" s="1357" t="s">
        <v>862</v>
      </c>
      <c r="AI447" s="1357">
        <v>29</v>
      </c>
    </row>
    <row customHeight="true" ht="18.452380952380953" r="448">
      <c r="A448" s="1342"/>
      <c r="B448" s="1343" t="s">
        <v>876</v>
      </c>
      <c r="C448" s="1343" t="s">
        <v>850</v>
      </c>
      <c r="D448" s="1345">
        <f t="shared" si="313"/>
      </c>
      <c r="E448" s="1360">
        <v>1504.03</v>
      </c>
      <c r="F448" s="1360">
        <v>2270.18</v>
      </c>
      <c r="G448" s="1361">
        <v>3</v>
      </c>
      <c r="H448" s="1361">
        <v>1</v>
      </c>
      <c r="I448" s="1347">
        <v>6040.57</v>
      </c>
      <c r="J448" s="1348">
        <f t="shared" si="16"/>
      </c>
      <c r="K448" s="1348">
        <f t="shared" si="47"/>
      </c>
      <c r="L448" s="1348">
        <f t="shared" si="78"/>
      </c>
      <c r="M448" s="1348">
        <f t="shared" si="109"/>
      </c>
      <c r="N448" s="1362">
        <f t="shared" si="140"/>
      </c>
      <c r="O448" s="1350">
        <f t="shared" si="171"/>
      </c>
      <c r="P448" s="1350">
        <f t="shared" si="202"/>
      </c>
      <c r="Q448" s="1350">
        <f t="shared" si="233"/>
      </c>
      <c r="R448" s="1350">
        <f t="shared" si="395"/>
      </c>
      <c r="S448" s="1351">
        <f t="shared" si="426"/>
      </c>
      <c r="T448" s="1352">
        <v>0.0249</v>
      </c>
      <c r="U448" s="1353">
        <v>41</v>
      </c>
      <c r="V448" s="1349">
        <f t="shared" si="457"/>
      </c>
      <c r="W448" s="1359">
        <v>38384</v>
      </c>
      <c r="X448" s="1359">
        <v>699</v>
      </c>
      <c r="Y448" s="1359">
        <v>197</v>
      </c>
      <c r="Z448" s="1359">
        <v>735</v>
      </c>
      <c r="AA448" s="1359">
        <v>99</v>
      </c>
      <c r="AB448" s="1359">
        <v>9</v>
      </c>
      <c r="AC448" s="1359">
        <v>5</v>
      </c>
      <c r="AD448" s="1353">
        <v>60</v>
      </c>
      <c r="AE448" s="1355">
        <f t="shared" si="490"/>
      </c>
      <c r="AF448" s="1349">
        <f t="shared" si="521"/>
      </c>
      <c r="AG448" s="1356" t="s">
        <v>846</v>
      </c>
      <c r="AH448" s="1357" t="s">
        <v>862</v>
      </c>
      <c r="AI448" s="1357">
        <v>43</v>
      </c>
    </row>
    <row customHeight="true" ht="18.452380952380953" r="449">
      <c r="A449" s="1342"/>
      <c r="B449" s="1367" t="s">
        <v>852</v>
      </c>
      <c r="C449" s="1367"/>
      <c r="D449" s="1368">
        <f>SUM(D445:D448)</f>
      </c>
      <c r="E449" s="1368">
        <f>SUM(E445:E448)</f>
      </c>
      <c r="F449" s="1368">
        <f>SUM(F445:F448)</f>
      </c>
      <c r="G449" s="1368">
        <f>SUM(G445:G448)</f>
      </c>
      <c r="H449" s="1368">
        <f>SUM(H445:H448)</f>
      </c>
      <c r="I449" s="1370">
        <f>SUM(I445:I448)</f>
      </c>
      <c r="J449" s="1370">
        <f t="shared" si="16"/>
      </c>
      <c r="K449" s="1370">
        <f t="shared" si="47"/>
      </c>
      <c r="L449" s="1371">
        <f t="shared" si="78"/>
      </c>
      <c r="M449" s="1370">
        <f t="shared" si="109"/>
      </c>
      <c r="N449" s="1370">
        <f t="shared" si="140"/>
      </c>
      <c r="O449" s="1372">
        <f t="shared" si="171"/>
      </c>
      <c r="P449" s="1372">
        <f t="shared" si="202"/>
      </c>
      <c r="Q449" s="1372">
        <f t="shared" si="233"/>
      </c>
      <c r="R449" s="1372">
        <f t="shared" si="395"/>
      </c>
      <c r="S449" s="1373">
        <f t="shared" si="426"/>
      </c>
      <c r="T449" s="1372">
        <f>AVERAGE(T445:T448)</f>
      </c>
      <c r="U449" s="1374">
        <f>AVERAGE(U445:U448)</f>
      </c>
      <c r="V449" s="1370">
        <f t="shared" si="457"/>
      </c>
      <c r="W449" s="1368">
        <f>SUM(W445:W448)</f>
      </c>
      <c r="X449" s="1368">
        <f>SUM(X445:X448)</f>
      </c>
      <c r="Y449" s="1368">
        <f>SUM(Y445:Y448)</f>
      </c>
      <c r="Z449" s="1368">
        <f>SUM(Z445:Z448)</f>
      </c>
      <c r="AA449" s="1368">
        <f>SUM(AA445:AA448)</f>
      </c>
      <c r="AB449" s="1368">
        <f>SUM(AB445:AB448)</f>
      </c>
      <c r="AC449" s="1368">
        <f>SUM(AC445:AC448)</f>
      </c>
      <c r="AD449" s="1368">
        <f>SUM(AD445:AD448)</f>
      </c>
      <c r="AE449" s="1370">
        <f t="shared" si="490"/>
      </c>
      <c r="AF449" s="1375">
        <f t="shared" si="521"/>
      </c>
      <c r="AG449" s="1376"/>
      <c r="AH449" s="1376"/>
      <c r="AI449" s="1373">
        <f>SUM(AI445:AI448)</f>
      </c>
    </row>
    <row customHeight="true" ht="18.452380952380953" r="450">
      <c r="A450" s="1342"/>
      <c r="B450" s="1390" t="s">
        <v>844</v>
      </c>
      <c r="C450" s="1344" t="s">
        <v>851</v>
      </c>
      <c r="D450" s="1345">
        <f t="shared" ref="D450:D453" si="314">E450+F450</f>
      </c>
      <c r="E450" s="1361">
        <v>1451.01</v>
      </c>
      <c r="F450" s="1361">
        <v>2229.82</v>
      </c>
      <c r="G450" s="1361">
        <v>7</v>
      </c>
      <c r="H450" s="1361">
        <v>7</v>
      </c>
      <c r="I450" s="1347">
        <v>15011.519999999997</v>
      </c>
      <c r="J450" s="1348">
        <f t="shared" si="16"/>
      </c>
      <c r="K450" s="1348">
        <f t="shared" si="47"/>
      </c>
      <c r="L450" s="1348">
        <f t="shared" si="78"/>
      </c>
      <c r="M450" s="1348">
        <f t="shared" si="109"/>
      </c>
      <c r="N450" s="1349">
        <f t="shared" si="140"/>
      </c>
      <c r="O450" s="1350">
        <f t="shared" si="171"/>
      </c>
      <c r="P450" s="1350">
        <f t="shared" si="202"/>
      </c>
      <c r="Q450" s="1350">
        <f t="shared" si="233"/>
      </c>
      <c r="R450" s="1350">
        <f t="shared" si="395"/>
      </c>
      <c r="S450" s="1351">
        <f t="shared" si="426"/>
      </c>
      <c r="T450" s="1352">
        <v>0.0428</v>
      </c>
      <c r="U450" s="1353">
        <v>47</v>
      </c>
      <c r="V450" s="1349">
        <f t="shared" si="457"/>
      </c>
      <c r="W450" s="1353">
        <v>31082</v>
      </c>
      <c r="X450" s="1359">
        <v>697</v>
      </c>
      <c r="Y450" s="1359">
        <v>226</v>
      </c>
      <c r="Z450" s="1359">
        <v>716</v>
      </c>
      <c r="AA450" s="1359">
        <v>118</v>
      </c>
      <c r="AB450" s="1359">
        <v>8</v>
      </c>
      <c r="AC450" s="1359">
        <v>1</v>
      </c>
      <c r="AD450" s="1353">
        <v>41</v>
      </c>
      <c r="AE450" s="1355">
        <f t="shared" si="490"/>
      </c>
      <c r="AF450" s="1349">
        <f t="shared" si="521"/>
      </c>
      <c r="AG450" s="1356" t="s">
        <v>846</v>
      </c>
      <c r="AH450" s="1357" t="s">
        <v>862</v>
      </c>
      <c r="AI450" s="1357">
        <v>46</v>
      </c>
    </row>
    <row customHeight="true" ht="18.452380952380953" r="451">
      <c r="A451" s="1342"/>
      <c r="B451" s="1390" t="s">
        <v>844</v>
      </c>
      <c r="C451" s="1343" t="s">
        <v>854</v>
      </c>
      <c r="D451" s="1345">
        <f t="shared" si="314"/>
      </c>
      <c r="E451" s="1361">
        <v>1413.61</v>
      </c>
      <c r="F451" s="1361">
        <v>2407.44</v>
      </c>
      <c r="G451" s="1361">
        <v>3</v>
      </c>
      <c r="H451" s="1361">
        <v>3</v>
      </c>
      <c r="I451" s="1347">
        <v>6531.529999999999</v>
      </c>
      <c r="J451" s="1348">
        <f t="shared" si="16"/>
      </c>
      <c r="K451" s="1348">
        <f t="shared" si="47"/>
      </c>
      <c r="L451" s="1348">
        <f t="shared" si="78"/>
      </c>
      <c r="M451" s="1348">
        <f t="shared" si="109"/>
      </c>
      <c r="N451" s="1349">
        <f t="shared" si="140"/>
      </c>
      <c r="O451" s="1350">
        <f t="shared" si="171"/>
      </c>
      <c r="P451" s="1350">
        <f t="shared" si="202"/>
      </c>
      <c r="Q451" s="1350">
        <f t="shared" si="233"/>
      </c>
      <c r="R451" s="1350">
        <f t="shared" si="395"/>
      </c>
      <c r="S451" s="1351">
        <f t="shared" si="426"/>
      </c>
      <c r="T451" s="1352">
        <v>0.0312</v>
      </c>
      <c r="U451" s="1353">
        <v>50</v>
      </c>
      <c r="V451" s="1349">
        <f t="shared" si="457"/>
      </c>
      <c r="W451" s="1353">
        <v>33467</v>
      </c>
      <c r="X451" s="1359">
        <v>565</v>
      </c>
      <c r="Y451" s="1359">
        <v>180</v>
      </c>
      <c r="Z451" s="1359">
        <v>568</v>
      </c>
      <c r="AA451" s="1359">
        <v>102</v>
      </c>
      <c r="AB451" s="1359">
        <v>8</v>
      </c>
      <c r="AC451" s="1359">
        <v>3</v>
      </c>
      <c r="AD451" s="1353">
        <v>37</v>
      </c>
      <c r="AE451" s="1355">
        <f t="shared" si="490"/>
      </c>
      <c r="AF451" s="1349">
        <f t="shared" si="521"/>
      </c>
      <c r="AG451" s="1356" t="s">
        <v>846</v>
      </c>
      <c r="AH451" s="1357" t="s">
        <v>862</v>
      </c>
      <c r="AI451" s="1357">
        <v>33</v>
      </c>
    </row>
    <row customHeight="true" ht="18.452380952380953" r="452">
      <c r="A452" s="1342"/>
      <c r="B452" s="1390" t="s">
        <v>844</v>
      </c>
      <c r="C452" s="1343" t="s">
        <v>855</v>
      </c>
      <c r="D452" s="1345">
        <f t="shared" si="314"/>
      </c>
      <c r="E452" s="1361">
        <v>1432.02</v>
      </c>
      <c r="F452" s="1361">
        <v>2529.66</v>
      </c>
      <c r="G452" s="1361">
        <v>8</v>
      </c>
      <c r="H452" s="1361">
        <v>7</v>
      </c>
      <c r="I452" s="1347">
        <v>17070.709999999992</v>
      </c>
      <c r="J452" s="1348">
        <f t="shared" si="16"/>
      </c>
      <c r="K452" s="1348">
        <f t="shared" si="47"/>
      </c>
      <c r="L452" s="1348">
        <f t="shared" si="78"/>
      </c>
      <c r="M452" s="1348">
        <f t="shared" si="109"/>
      </c>
      <c r="N452" s="1349">
        <f t="shared" si="140"/>
      </c>
      <c r="O452" s="1350">
        <f t="shared" si="171"/>
      </c>
      <c r="P452" s="1350">
        <f t="shared" si="202"/>
      </c>
      <c r="Q452" s="1350">
        <f t="shared" si="233"/>
      </c>
      <c r="R452" s="1350">
        <f t="shared" si="395"/>
      </c>
      <c r="S452" s="1351">
        <f t="shared" si="426"/>
      </c>
      <c r="T452" s="1352">
        <v>0.0254</v>
      </c>
      <c r="U452" s="1353">
        <v>53</v>
      </c>
      <c r="V452" s="1349">
        <f t="shared" si="457"/>
      </c>
      <c r="W452" s="1353">
        <v>42984</v>
      </c>
      <c r="X452" s="1359">
        <v>871</v>
      </c>
      <c r="Y452" s="1359">
        <v>231</v>
      </c>
      <c r="Z452" s="1359">
        <v>901</v>
      </c>
      <c r="AA452" s="1359">
        <v>107</v>
      </c>
      <c r="AB452" s="1359">
        <v>18</v>
      </c>
      <c r="AC452" s="1359">
        <v>6</v>
      </c>
      <c r="AD452" s="1353">
        <v>45</v>
      </c>
      <c r="AE452" s="1355">
        <f t="shared" si="490"/>
      </c>
      <c r="AF452" s="1349">
        <f t="shared" si="521"/>
      </c>
      <c r="AG452" s="1356" t="s">
        <v>846</v>
      </c>
      <c r="AH452" s="1357" t="s">
        <v>862</v>
      </c>
      <c r="AI452" s="1357">
        <v>40</v>
      </c>
    </row>
    <row customHeight="true" ht="18.452380952380953" r="453">
      <c r="A453" s="1342"/>
      <c r="B453" s="1390" t="s">
        <v>844</v>
      </c>
      <c r="C453" s="1343" t="s">
        <v>856</v>
      </c>
      <c r="D453" s="1345">
        <f t="shared" si="314"/>
      </c>
      <c r="E453" s="1361">
        <v>1703.81</v>
      </c>
      <c r="F453" s="1361">
        <v>2486.35</v>
      </c>
      <c r="G453" s="1361">
        <v>6</v>
      </c>
      <c r="H453" s="1361">
        <v>4</v>
      </c>
      <c r="I453" s="1347">
        <v>13114.540000000008</v>
      </c>
      <c r="J453" s="1348">
        <f t="shared" si="16"/>
      </c>
      <c r="K453" s="1348">
        <f t="shared" si="47"/>
      </c>
      <c r="L453" s="1348">
        <f t="shared" si="78"/>
      </c>
      <c r="M453" s="1348">
        <f t="shared" si="109"/>
      </c>
      <c r="N453" s="1349">
        <f t="shared" si="140"/>
      </c>
      <c r="O453" s="1350">
        <f t="shared" si="171"/>
      </c>
      <c r="P453" s="1350">
        <f t="shared" si="202"/>
      </c>
      <c r="Q453" s="1350">
        <f t="shared" si="233"/>
      </c>
      <c r="R453" s="1350">
        <f t="shared" si="395"/>
      </c>
      <c r="S453" s="1351">
        <f t="shared" si="426"/>
      </c>
      <c r="T453" s="1352">
        <v>0.0282</v>
      </c>
      <c r="U453" s="1353">
        <v>55</v>
      </c>
      <c r="V453" s="1349">
        <f t="shared" si="457"/>
      </c>
      <c r="W453" s="1353">
        <v>36995</v>
      </c>
      <c r="X453" s="1359">
        <v>794</v>
      </c>
      <c r="Y453" s="1359">
        <v>196</v>
      </c>
      <c r="Z453" s="1359">
        <v>832</v>
      </c>
      <c r="AA453" s="1359">
        <v>79</v>
      </c>
      <c r="AB453" s="1359">
        <v>9</v>
      </c>
      <c r="AC453" s="1359">
        <v>2</v>
      </c>
      <c r="AD453" s="1353">
        <v>60</v>
      </c>
      <c r="AE453" s="1355">
        <f t="shared" si="490"/>
      </c>
      <c r="AF453" s="1349">
        <f t="shared" si="521"/>
      </c>
      <c r="AG453" s="1356" t="s">
        <v>846</v>
      </c>
      <c r="AH453" s="1357" t="s">
        <v>862</v>
      </c>
      <c r="AI453" s="1357">
        <v>34</v>
      </c>
    </row>
    <row customHeight="true" ht="18.452380952380953" r="454">
      <c r="A454" s="1342"/>
      <c r="B454" s="1367" t="s">
        <v>852</v>
      </c>
      <c r="C454" s="1367"/>
      <c r="D454" s="1368">
        <f>SUM(D450:D453)</f>
      </c>
      <c r="E454" s="1368">
        <f>SUM(E450:E453)</f>
      </c>
      <c r="F454" s="1368">
        <f>SUM(F450:F453)</f>
      </c>
      <c r="G454" s="1368">
        <f>SUM(G450:G453)</f>
      </c>
      <c r="H454" s="1368">
        <f>SUM(H450:H453)</f>
      </c>
      <c r="I454" s="1368">
        <f>SUM(I450:I453)</f>
      </c>
      <c r="J454" s="1370">
        <f t="shared" si="16"/>
      </c>
      <c r="K454" s="1370">
        <f t="shared" si="47"/>
      </c>
      <c r="L454" s="1371">
        <f t="shared" si="78"/>
      </c>
      <c r="M454" s="1370">
        <f t="shared" si="109"/>
      </c>
      <c r="N454" s="1370">
        <f t="shared" si="140"/>
      </c>
      <c r="O454" s="1372">
        <f t="shared" si="171"/>
      </c>
      <c r="P454" s="1372">
        <f t="shared" si="202"/>
      </c>
      <c r="Q454" s="1372">
        <f t="shared" si="233"/>
      </c>
      <c r="R454" s="1372">
        <f t="shared" si="395"/>
      </c>
      <c r="S454" s="1373">
        <f t="shared" si="426"/>
      </c>
      <c r="T454" s="1372">
        <f>AVERAGE(T450:T453)</f>
      </c>
      <c r="U454" s="1374">
        <f>AVERAGE(U450:U453)</f>
      </c>
      <c r="V454" s="1378">
        <f t="shared" si="457"/>
      </c>
      <c r="W454" s="1368">
        <f>SUM(W450:W453)</f>
      </c>
      <c r="X454" s="1368">
        <f>SUM(X450:X453)</f>
      </c>
      <c r="Y454" s="1368">
        <f>SUM(Y450:Y453)</f>
      </c>
      <c r="Z454" s="1368">
        <f>SUM(Z450:Z453)</f>
      </c>
      <c r="AA454" s="1368">
        <f>SUM(AA450:AA453)</f>
      </c>
      <c r="AB454" s="1368">
        <f>SUM(AB450:AB453)</f>
      </c>
      <c r="AC454" s="1368">
        <f>SUM(AC450:AC453)</f>
      </c>
      <c r="AD454" s="1368">
        <f>SUM(AD450:AD453)</f>
      </c>
      <c r="AE454" s="1370">
        <f t="shared" si="490"/>
      </c>
      <c r="AF454" s="1375">
        <f t="shared" si="521"/>
      </c>
      <c r="AG454" s="1376"/>
      <c r="AH454" s="1376"/>
      <c r="AI454" s="1373">
        <f>SUM(AI450:AI453)</f>
      </c>
    </row>
    <row customHeight="true" ht="18.452380952380953" r="455">
      <c r="A455" s="1342"/>
      <c r="B455" s="1343" t="s">
        <v>896</v>
      </c>
      <c r="C455" s="1343" t="s">
        <v>857</v>
      </c>
      <c r="D455" s="1345">
        <f t="shared" ref="D455:D456" si="315">E455+F455</f>
      </c>
      <c r="E455" s="1361">
        <v>1243.95</v>
      </c>
      <c r="F455" s="1361">
        <v>1511.83</v>
      </c>
      <c r="G455" s="1361">
        <v>5</v>
      </c>
      <c r="H455" s="1361">
        <v>4</v>
      </c>
      <c r="I455" s="1348">
        <v>8339.770000000004</v>
      </c>
      <c r="J455" s="1348">
        <f t="shared" si="16"/>
      </c>
      <c r="K455" s="1348">
        <f t="shared" si="47"/>
      </c>
      <c r="L455" s="1348">
        <f t="shared" si="78"/>
      </c>
      <c r="M455" s="1348">
        <f t="shared" si="109"/>
      </c>
      <c r="N455" s="1349">
        <f t="shared" si="140"/>
      </c>
      <c r="O455" s="1350">
        <f t="shared" si="171"/>
      </c>
      <c r="P455" s="1350">
        <f t="shared" si="202"/>
      </c>
      <c r="Q455" s="1350">
        <f t="shared" si="233"/>
      </c>
      <c r="R455" s="1350">
        <f t="shared" si="395"/>
      </c>
      <c r="S455" s="1351">
        <f t="shared" si="426"/>
      </c>
      <c r="T455" s="1352">
        <v>0.0204</v>
      </c>
      <c r="U455" s="1353">
        <v>57</v>
      </c>
      <c r="V455" s="1349">
        <f t="shared" si="457"/>
      </c>
      <c r="W455" s="1353">
        <v>25808</v>
      </c>
      <c r="X455" s="1353">
        <v>677</v>
      </c>
      <c r="Y455" s="1353">
        <v>165</v>
      </c>
      <c r="Z455" s="1353">
        <v>723</v>
      </c>
      <c r="AA455" s="1353">
        <v>122</v>
      </c>
      <c r="AB455" s="1353">
        <v>11</v>
      </c>
      <c r="AC455" s="1353">
        <v>1</v>
      </c>
      <c r="AD455" s="1353">
        <v>30</v>
      </c>
      <c r="AE455" s="1355">
        <f t="shared" si="490"/>
      </c>
      <c r="AF455" s="1349">
        <f t="shared" si="521"/>
      </c>
      <c r="AG455" s="1356" t="s">
        <v>846</v>
      </c>
      <c r="AH455" s="1357" t="s">
        <v>862</v>
      </c>
      <c r="AI455" s="1357">
        <v>35</v>
      </c>
    </row>
    <row customHeight="true" ht="18.452380952380953" r="456">
      <c r="A456" s="1342"/>
      <c r="B456" s="1343" t="s">
        <v>896</v>
      </c>
      <c r="C456" s="1343" t="s">
        <v>858</v>
      </c>
      <c r="D456" s="1345">
        <f t="shared" si="315"/>
      </c>
      <c r="E456" s="1361">
        <v>944.37</v>
      </c>
      <c r="F456" s="1361">
        <v>2572.75</v>
      </c>
      <c r="G456" s="1361">
        <v>2</v>
      </c>
      <c r="H456" s="1361">
        <v>1</v>
      </c>
      <c r="I456" s="1348">
        <v>4605.559999999998</v>
      </c>
      <c r="J456" s="1348">
        <f t="shared" si="16"/>
      </c>
      <c r="K456" s="1348">
        <f t="shared" si="47"/>
      </c>
      <c r="L456" s="1348">
        <f t="shared" si="78"/>
      </c>
      <c r="M456" s="1348">
        <f t="shared" si="109"/>
      </c>
      <c r="N456" s="1349">
        <f t="shared" si="140"/>
      </c>
      <c r="O456" s="1350">
        <f t="shared" si="171"/>
      </c>
      <c r="P456" s="1350">
        <f t="shared" si="202"/>
      </c>
      <c r="Q456" s="1350">
        <f t="shared" si="233"/>
      </c>
      <c r="R456" s="1350">
        <f t="shared" si="395"/>
      </c>
      <c r="S456" s="1351">
        <f t="shared" si="426"/>
      </c>
      <c r="T456" s="1352">
        <v>0.0346</v>
      </c>
      <c r="U456" s="1353">
        <v>58</v>
      </c>
      <c r="V456" s="1349">
        <f t="shared" si="457"/>
      </c>
      <c r="W456" s="1353">
        <v>33520</v>
      </c>
      <c r="X456" s="1353">
        <v>511</v>
      </c>
      <c r="Y456" s="1353">
        <v>183</v>
      </c>
      <c r="Z456" s="1353">
        <v>517</v>
      </c>
      <c r="AA456" s="1353">
        <v>75</v>
      </c>
      <c r="AB456" s="1353">
        <v>8</v>
      </c>
      <c r="AC456" s="1353">
        <v>1</v>
      </c>
      <c r="AD456" s="1353">
        <v>58</v>
      </c>
      <c r="AE456" s="1355">
        <f t="shared" si="490"/>
      </c>
      <c r="AF456" s="1349">
        <f t="shared" si="521"/>
      </c>
      <c r="AG456" s="1356" t="s">
        <v>846</v>
      </c>
      <c r="AH456" s="1357" t="s">
        <v>862</v>
      </c>
      <c r="AI456" s="1357">
        <v>37</v>
      </c>
    </row>
    <row customHeight="true" ht="18.452380952380953" r="457">
      <c r="A457" s="1342"/>
      <c r="B457" s="1367" t="s">
        <v>852</v>
      </c>
      <c r="C457" s="1367"/>
      <c r="D457" s="1368">
        <f>SUM(D455:D456)</f>
      </c>
      <c r="E457" s="1368">
        <f>SUM(E455:E456)</f>
      </c>
      <c r="F457" s="1368">
        <f>SUM(F455:F456)</f>
      </c>
      <c r="G457" s="1368">
        <f>SUM(G455:G456)</f>
      </c>
      <c r="H457" s="1368">
        <f>SUM(H455:H456)</f>
      </c>
      <c r="I457" s="1368">
        <f>SUM(I455:I456)</f>
      </c>
      <c r="J457" s="1370">
        <f t="shared" si="16"/>
      </c>
      <c r="K457" s="1370">
        <f t="shared" si="47"/>
      </c>
      <c r="L457" s="1371">
        <f t="shared" si="78"/>
      </c>
      <c r="M457" s="1370">
        <f t="shared" si="109"/>
      </c>
      <c r="N457" s="1370">
        <f t="shared" si="140"/>
      </c>
      <c r="O457" s="1372">
        <f t="shared" si="171"/>
      </c>
      <c r="P457" s="1372">
        <f t="shared" si="202"/>
      </c>
      <c r="Q457" s="1372">
        <f t="shared" si="233"/>
      </c>
      <c r="R457" s="1372">
        <f t="shared" si="395"/>
      </c>
      <c r="S457" s="1373">
        <f t="shared" si="426"/>
      </c>
      <c r="T457" s="1372">
        <f>AVERAGE(T455:T456)</f>
      </c>
      <c r="U457" s="1374">
        <f>AVERAGE(U455:U456)</f>
      </c>
      <c r="V457" s="1378">
        <f t="shared" si="457"/>
      </c>
      <c r="W457" s="1368">
        <f>SUM(W455:W456)</f>
      </c>
      <c r="X457" s="1368">
        <f>SUM(X455:X456)</f>
      </c>
      <c r="Y457" s="1368">
        <f>SUM(Y455:Y456)</f>
      </c>
      <c r="Z457" s="1368">
        <f>SUM(Z455:Z456)</f>
      </c>
      <c r="AA457" s="1368">
        <f>SUM(AA455:AA456)</f>
      </c>
      <c r="AB457" s="1368">
        <f>SUM(AB455:AB456)</f>
      </c>
      <c r="AC457" s="1368">
        <f>SUM(AC455:AC456)</f>
      </c>
      <c r="AD457" s="1368">
        <f>SUM(AD455:AD456)</f>
      </c>
      <c r="AE457" s="1370">
        <f t="shared" si="490"/>
      </c>
      <c r="AF457" s="1375">
        <f t="shared" si="521"/>
      </c>
      <c r="AG457" s="1376"/>
      <c r="AH457" s="1376"/>
      <c r="AI457" s="1368">
        <f>SUM(AI455:AI456)</f>
      </c>
    </row>
    <row customHeight="true" ht="18.452380952380953" r="458">
      <c r="A458" s="1342"/>
      <c r="B458" s="1390" t="s">
        <v>853</v>
      </c>
      <c r="C458" s="1343" t="s">
        <v>860</v>
      </c>
      <c r="D458" s="1345">
        <f t="shared" ref="D458:D462" si="316">E458+F458</f>
      </c>
      <c r="E458" s="1360">
        <v>1573.2</v>
      </c>
      <c r="F458" s="1360">
        <v>2424.08</v>
      </c>
      <c r="G458" s="1379">
        <v>2</v>
      </c>
      <c r="H458" s="1379">
        <v>1</v>
      </c>
      <c r="I458" s="1347">
        <v>3223.229999999996</v>
      </c>
      <c r="J458" s="1348">
        <f t="shared" si="16"/>
      </c>
      <c r="K458" s="1348">
        <f t="shared" si="47"/>
      </c>
      <c r="L458" s="1348">
        <f t="shared" si="78"/>
      </c>
      <c r="M458" s="1348">
        <f t="shared" si="109"/>
      </c>
      <c r="N458" s="1349">
        <f t="shared" si="140"/>
      </c>
      <c r="O458" s="1350">
        <f t="shared" si="171"/>
      </c>
      <c r="P458" s="1350">
        <f t="shared" si="202"/>
      </c>
      <c r="Q458" s="1350">
        <f t="shared" si="233"/>
      </c>
      <c r="R458" s="1350">
        <f t="shared" si="395"/>
      </c>
      <c r="S458" s="1351">
        <f t="shared" si="426"/>
      </c>
      <c r="T458" s="1352">
        <v>0.0175</v>
      </c>
      <c r="U458" s="1353">
        <v>57</v>
      </c>
      <c r="V458" s="1349">
        <f t="shared" si="457"/>
      </c>
      <c r="W458" s="1353">
        <v>37204</v>
      </c>
      <c r="X458" s="1353">
        <v>792</v>
      </c>
      <c r="Y458" s="1353">
        <v>159</v>
      </c>
      <c r="Z458" s="1353">
        <v>826</v>
      </c>
      <c r="AA458" s="1353">
        <v>63</v>
      </c>
      <c r="AB458" s="1353">
        <v>6</v>
      </c>
      <c r="AC458" s="1353">
        <v>1</v>
      </c>
      <c r="AD458" s="1353">
        <v>44</v>
      </c>
      <c r="AE458" s="1355">
        <f t="shared" si="490"/>
      </c>
      <c r="AF458" s="1349">
        <f t="shared" si="521"/>
      </c>
      <c r="AG458" s="1357" t="s">
        <v>861</v>
      </c>
      <c r="AH458" s="1357" t="s">
        <v>847</v>
      </c>
      <c r="AI458" s="1357">
        <v>29</v>
      </c>
    </row>
    <row customHeight="true" ht="18.452380952380953" r="459">
      <c r="A459" s="1342"/>
      <c r="B459" s="1390" t="s">
        <v>853</v>
      </c>
      <c r="C459" s="1343" t="s">
        <v>863</v>
      </c>
      <c r="D459" s="1345">
        <f t="shared" si="316"/>
      </c>
      <c r="E459" s="1360">
        <v>1298.86</v>
      </c>
      <c r="F459" s="1360">
        <v>2511.25</v>
      </c>
      <c r="G459" s="1379">
        <v>6</v>
      </c>
      <c r="H459" s="1379">
        <v>4</v>
      </c>
      <c r="I459" s="1347">
        <v>14844.210000000006</v>
      </c>
      <c r="J459" s="1348">
        <f t="shared" si="16"/>
      </c>
      <c r="K459" s="1348">
        <f t="shared" si="47"/>
      </c>
      <c r="L459" s="1348">
        <f t="shared" si="78"/>
      </c>
      <c r="M459" s="1348">
        <f t="shared" si="109"/>
      </c>
      <c r="N459" s="1349">
        <f t="shared" si="140"/>
      </c>
      <c r="O459" s="1350">
        <f t="shared" si="171"/>
      </c>
      <c r="P459" s="1350">
        <f t="shared" si="202"/>
      </c>
      <c r="Q459" s="1350">
        <f t="shared" si="233"/>
      </c>
      <c r="R459" s="1350">
        <f t="shared" si="395"/>
      </c>
      <c r="S459" s="1351">
        <f t="shared" si="426"/>
      </c>
      <c r="T459" s="1352">
        <v>0.0186</v>
      </c>
      <c r="U459" s="1353">
        <v>57</v>
      </c>
      <c r="V459" s="1349">
        <f t="shared" si="457"/>
      </c>
      <c r="W459" s="1353">
        <v>30983</v>
      </c>
      <c r="X459" s="1353">
        <v>726</v>
      </c>
      <c r="Y459" s="1353">
        <v>145</v>
      </c>
      <c r="Z459" s="1353">
        <v>771</v>
      </c>
      <c r="AA459" s="1353">
        <v>92</v>
      </c>
      <c r="AB459" s="1353">
        <v>5</v>
      </c>
      <c r="AC459" s="1353">
        <v>2</v>
      </c>
      <c r="AD459" s="1353">
        <v>38</v>
      </c>
      <c r="AE459" s="1355">
        <f t="shared" si="490"/>
      </c>
      <c r="AF459" s="1349">
        <f t="shared" si="521"/>
      </c>
      <c r="AG459" s="1357" t="s">
        <v>861</v>
      </c>
      <c r="AH459" s="1357" t="s">
        <v>847</v>
      </c>
      <c r="AI459" s="1357">
        <v>36</v>
      </c>
    </row>
    <row customHeight="true" ht="18.452380952380953" r="460">
      <c r="A460" s="1342"/>
      <c r="B460" s="1390" t="s">
        <v>853</v>
      </c>
      <c r="C460" s="1343" t="s">
        <v>864</v>
      </c>
      <c r="D460" s="1345">
        <f t="shared" si="316"/>
      </c>
      <c r="E460" s="1360">
        <v>1724.25</v>
      </c>
      <c r="F460" s="1360">
        <v>2467.5</v>
      </c>
      <c r="G460" s="1379">
        <v>5</v>
      </c>
      <c r="H460" s="1379">
        <v>5</v>
      </c>
      <c r="I460" s="1347">
        <v>10527.659999999989</v>
      </c>
      <c r="J460" s="1348">
        <f t="shared" si="16"/>
      </c>
      <c r="K460" s="1348">
        <f t="shared" si="47"/>
      </c>
      <c r="L460" s="1348">
        <f t="shared" si="78"/>
      </c>
      <c r="M460" s="1348">
        <f t="shared" si="109"/>
      </c>
      <c r="N460" s="1349">
        <f t="shared" si="140"/>
      </c>
      <c r="O460" s="1350">
        <f t="shared" si="171"/>
      </c>
      <c r="P460" s="1350">
        <f t="shared" si="202"/>
      </c>
      <c r="Q460" s="1350">
        <f t="shared" si="233"/>
      </c>
      <c r="R460" s="1350">
        <f t="shared" si="395"/>
      </c>
      <c r="S460" s="1351">
        <f t="shared" si="426"/>
      </c>
      <c r="T460" s="1352">
        <v>0.0202</v>
      </c>
      <c r="U460" s="1353">
        <v>56</v>
      </c>
      <c r="V460" s="1349">
        <f t="shared" si="457"/>
      </c>
      <c r="W460" s="1353">
        <v>34427</v>
      </c>
      <c r="X460" s="1353">
        <v>988</v>
      </c>
      <c r="Y460" s="1353">
        <v>171</v>
      </c>
      <c r="Z460" s="1353">
        <v>1038</v>
      </c>
      <c r="AA460" s="1353">
        <v>79</v>
      </c>
      <c r="AB460" s="1353">
        <v>6</v>
      </c>
      <c r="AC460" s="1353">
        <v>4</v>
      </c>
      <c r="AD460" s="1353">
        <v>29</v>
      </c>
      <c r="AE460" s="1355">
        <f t="shared" si="490"/>
      </c>
      <c r="AF460" s="1349">
        <f t="shared" si="521"/>
      </c>
      <c r="AG460" s="1357" t="s">
        <v>861</v>
      </c>
      <c r="AH460" s="1357" t="s">
        <v>847</v>
      </c>
      <c r="AI460" s="1357">
        <v>26</v>
      </c>
    </row>
    <row customHeight="true" ht="18.452380952380953" r="461">
      <c r="A461" s="1342"/>
      <c r="B461" s="1390" t="s">
        <v>853</v>
      </c>
      <c r="C461" s="1343" t="s">
        <v>866</v>
      </c>
      <c r="D461" s="1345">
        <f t="shared" si="316"/>
      </c>
      <c r="E461" s="1360">
        <v>1513.7</v>
      </c>
      <c r="F461" s="1360">
        <v>2540.93</v>
      </c>
      <c r="G461" s="1379">
        <v>8</v>
      </c>
      <c r="H461" s="1379">
        <v>6</v>
      </c>
      <c r="I461" s="1347">
        <v>17193.400000000023</v>
      </c>
      <c r="J461" s="1348">
        <f t="shared" si="16"/>
      </c>
      <c r="K461" s="1348">
        <f t="shared" si="47"/>
      </c>
      <c r="L461" s="1348">
        <f t="shared" si="78"/>
      </c>
      <c r="M461" s="1348">
        <f t="shared" si="109"/>
      </c>
      <c r="N461" s="1349">
        <f t="shared" si="140"/>
      </c>
      <c r="O461" s="1350">
        <f t="shared" si="171"/>
      </c>
      <c r="P461" s="1350">
        <f t="shared" si="202"/>
      </c>
      <c r="Q461" s="1350">
        <f t="shared" si="233"/>
      </c>
      <c r="R461" s="1350">
        <f t="shared" si="395"/>
      </c>
      <c r="S461" s="1351">
        <f t="shared" si="426"/>
      </c>
      <c r="T461" s="1352">
        <v>0.021</v>
      </c>
      <c r="U461" s="1353">
        <v>55</v>
      </c>
      <c r="V461" s="1349">
        <f t="shared" si="457"/>
      </c>
      <c r="W461" s="1353">
        <v>41850</v>
      </c>
      <c r="X461" s="1353">
        <v>1162</v>
      </c>
      <c r="Y461" s="1353">
        <v>185</v>
      </c>
      <c r="Z461" s="1353">
        <v>1258</v>
      </c>
      <c r="AA461" s="1353">
        <v>131</v>
      </c>
      <c r="AB461" s="1353">
        <v>12</v>
      </c>
      <c r="AC461" s="1353">
        <v>3</v>
      </c>
      <c r="AD461" s="1353">
        <v>44</v>
      </c>
      <c r="AE461" s="1355">
        <f t="shared" si="490"/>
      </c>
      <c r="AF461" s="1349">
        <f t="shared" si="521"/>
      </c>
      <c r="AG461" s="1357" t="s">
        <v>861</v>
      </c>
      <c r="AH461" s="1357" t="s">
        <v>847</v>
      </c>
      <c r="AI461" s="1357">
        <v>46</v>
      </c>
    </row>
    <row customHeight="true" ht="18.452380952380953" r="462">
      <c r="A462" s="1342"/>
      <c r="B462" s="1390" t="s">
        <v>853</v>
      </c>
      <c r="C462" s="1343" t="s">
        <v>867</v>
      </c>
      <c r="D462" s="1345">
        <f t="shared" si="316"/>
      </c>
      <c r="E462" s="1360">
        <v>1429.24</v>
      </c>
      <c r="F462" s="1360">
        <v>2507.25</v>
      </c>
      <c r="G462" s="1361">
        <v>7</v>
      </c>
      <c r="H462" s="1361">
        <v>5</v>
      </c>
      <c r="I462" s="1391">
        <v>14549.549999999988</v>
      </c>
      <c r="J462" s="1348">
        <f t="shared" si="16"/>
      </c>
      <c r="K462" s="1348">
        <f t="shared" si="47"/>
      </c>
      <c r="L462" s="1348">
        <f t="shared" si="78"/>
      </c>
      <c r="M462" s="1348">
        <f t="shared" si="109"/>
      </c>
      <c r="N462" s="1349">
        <f t="shared" si="140"/>
      </c>
      <c r="O462" s="1350">
        <f t="shared" si="171"/>
      </c>
      <c r="P462" s="1350">
        <f t="shared" si="202"/>
      </c>
      <c r="Q462" s="1350">
        <f t="shared" si="233"/>
      </c>
      <c r="R462" s="1350">
        <f t="shared" si="395"/>
      </c>
      <c r="S462" s="1351">
        <f t="shared" si="426"/>
      </c>
      <c r="T462" s="1352">
        <v>0.0223</v>
      </c>
      <c r="U462" s="1353">
        <v>55</v>
      </c>
      <c r="V462" s="1349">
        <f t="shared" si="457"/>
      </c>
      <c r="W462" s="1353">
        <v>42410</v>
      </c>
      <c r="X462" s="1353">
        <v>822</v>
      </c>
      <c r="Y462" s="1353">
        <v>195</v>
      </c>
      <c r="Z462" s="1353">
        <v>829</v>
      </c>
      <c r="AA462" s="1353">
        <v>140</v>
      </c>
      <c r="AB462" s="1353">
        <v>16</v>
      </c>
      <c r="AC462" s="1353">
        <v>0</v>
      </c>
      <c r="AD462" s="1353">
        <v>46</v>
      </c>
      <c r="AE462" s="1355">
        <f t="shared" si="490"/>
      </c>
      <c r="AF462" s="1349">
        <f t="shared" si="521"/>
      </c>
      <c r="AG462" s="1357" t="s">
        <v>861</v>
      </c>
      <c r="AH462" s="1357" t="s">
        <v>847</v>
      </c>
      <c r="AI462" s="1357">
        <v>40</v>
      </c>
    </row>
    <row customHeight="true" ht="18.452380952380953" r="463">
      <c r="A463" s="1342"/>
      <c r="B463" s="1367" t="s">
        <v>852</v>
      </c>
      <c r="C463" s="1367"/>
      <c r="D463" s="1368">
        <f>SUM(D458:D462)</f>
      </c>
      <c r="E463" s="1368">
        <f>SUM(E458:E462)</f>
      </c>
      <c r="F463" s="1368">
        <f>SUM(F458:F462)</f>
      </c>
      <c r="G463" s="1368">
        <f>SUM(G458:G462)</f>
      </c>
      <c r="H463" s="1368">
        <f>SUM(H458:H462)</f>
      </c>
      <c r="I463" s="1368">
        <f>SUM(I458:I462)</f>
      </c>
      <c r="J463" s="1370">
        <f t="shared" si="16"/>
      </c>
      <c r="K463" s="1370">
        <f t="shared" si="47"/>
      </c>
      <c r="L463" s="1371">
        <f t="shared" si="78"/>
      </c>
      <c r="M463" s="1370">
        <f t="shared" si="109"/>
      </c>
      <c r="N463" s="1370">
        <f t="shared" si="140"/>
      </c>
      <c r="O463" s="1372">
        <f t="shared" si="171"/>
      </c>
      <c r="P463" s="1372">
        <f t="shared" si="202"/>
      </c>
      <c r="Q463" s="1372">
        <f t="shared" si="233"/>
      </c>
      <c r="R463" s="1372">
        <f t="shared" si="395"/>
      </c>
      <c r="S463" s="1373">
        <f t="shared" si="426"/>
      </c>
      <c r="T463" s="1372">
        <f>AVERAGE(T458:T462)</f>
      </c>
      <c r="U463" s="1374">
        <f>AVERAGE(U458:U462)</f>
      </c>
      <c r="V463" s="1378">
        <f t="shared" si="457"/>
      </c>
      <c r="W463" s="1368">
        <f>SUM(W458:W462)</f>
      </c>
      <c r="X463" s="1368">
        <f>SUM(X458:X462)</f>
      </c>
      <c r="Y463" s="1368">
        <f>SUM(Y458:Y462)</f>
      </c>
      <c r="Z463" s="1368">
        <f>SUM(Z458:Z462)</f>
      </c>
      <c r="AA463" s="1368">
        <f>SUM(AA458:AA462)</f>
      </c>
      <c r="AB463" s="1368">
        <f>SUM(AB458:AB462)</f>
      </c>
      <c r="AC463" s="1368">
        <f>SUM(AC458:AC462)</f>
      </c>
      <c r="AD463" s="1368">
        <f>SUM(AD458:AD462)</f>
      </c>
      <c r="AE463" s="1370">
        <f t="shared" si="490"/>
      </c>
      <c r="AF463" s="1375">
        <f t="shared" si="521"/>
      </c>
      <c r="AG463" s="1376"/>
      <c r="AH463" s="1376"/>
      <c r="AI463" s="1368">
        <f>SUM(AI458:AI462)</f>
      </c>
    </row>
    <row customHeight="true" ht="18.452380952380953" r="464">
      <c r="A464" s="1342"/>
      <c r="B464" s="1343" t="s">
        <v>865</v>
      </c>
      <c r="C464" s="1344" t="s">
        <v>868</v>
      </c>
      <c r="D464" s="1345">
        <f t="shared" ref="D464:D468" si="317">E464+F464</f>
      </c>
      <c r="E464" s="1360">
        <v>1638.94</v>
      </c>
      <c r="F464" s="1360">
        <v>2507.94</v>
      </c>
      <c r="G464" s="1379">
        <v>5</v>
      </c>
      <c r="H464" s="1379">
        <v>5</v>
      </c>
      <c r="I464" s="1347">
        <v>10784.369999999995</v>
      </c>
      <c r="J464" s="1348">
        <f t="shared" si="16"/>
      </c>
      <c r="K464" s="1348">
        <f t="shared" si="47"/>
      </c>
      <c r="L464" s="1348">
        <f t="shared" si="78"/>
      </c>
      <c r="M464" s="1348">
        <f t="shared" si="109"/>
      </c>
      <c r="N464" s="1349">
        <f t="shared" si="140"/>
      </c>
      <c r="O464" s="1350">
        <f t="shared" si="171"/>
      </c>
      <c r="P464" s="1350">
        <f t="shared" si="202"/>
      </c>
      <c r="Q464" s="1350">
        <f t="shared" si="233"/>
      </c>
      <c r="R464" s="1350">
        <f t="shared" si="395"/>
      </c>
      <c r="S464" s="1351">
        <f t="shared" si="426"/>
      </c>
      <c r="T464" s="1352">
        <v>0.0206</v>
      </c>
      <c r="U464" s="1353">
        <v>56</v>
      </c>
      <c r="V464" s="1349">
        <f t="shared" si="457"/>
      </c>
      <c r="W464" s="1353">
        <v>43987</v>
      </c>
      <c r="X464" s="1353">
        <v>1322</v>
      </c>
      <c r="Y464" s="1353">
        <v>213</v>
      </c>
      <c r="Z464" s="1353">
        <v>1375</v>
      </c>
      <c r="AA464" s="1353">
        <v>130</v>
      </c>
      <c r="AB464" s="1353">
        <v>10</v>
      </c>
      <c r="AC464" s="1353">
        <v>2</v>
      </c>
      <c r="AD464" s="1353">
        <v>61</v>
      </c>
      <c r="AE464" s="1355">
        <f t="shared" si="490"/>
      </c>
      <c r="AF464" s="1349">
        <f t="shared" si="521"/>
      </c>
      <c r="AG464" s="1357" t="s">
        <v>861</v>
      </c>
      <c r="AH464" s="1357" t="s">
        <v>847</v>
      </c>
      <c r="AI464" s="1357">
        <v>37</v>
      </c>
    </row>
    <row customHeight="true" ht="18.452380952380953" r="465">
      <c r="A465" s="1342"/>
      <c r="B465" s="1343" t="s">
        <v>865</v>
      </c>
      <c r="C465" s="1390" t="s">
        <v>869</v>
      </c>
      <c r="D465" s="1345">
        <f t="shared" si="317"/>
      </c>
      <c r="E465" s="1360">
        <v>1447.86</v>
      </c>
      <c r="F465" s="1360">
        <v>2465.14</v>
      </c>
      <c r="G465" s="1379">
        <v>7</v>
      </c>
      <c r="H465" s="1379">
        <v>7</v>
      </c>
      <c r="I465" s="1347">
        <v>13846.229999999981</v>
      </c>
      <c r="J465" s="1348">
        <f t="shared" si="16"/>
      </c>
      <c r="K465" s="1348">
        <f t="shared" si="47"/>
      </c>
      <c r="L465" s="1348">
        <f t="shared" si="78"/>
      </c>
      <c r="M465" s="1348">
        <f t="shared" si="109"/>
      </c>
      <c r="N465" s="1349">
        <f t="shared" si="140"/>
      </c>
      <c r="O465" s="1350">
        <f t="shared" si="171"/>
      </c>
      <c r="P465" s="1350">
        <f t="shared" si="202"/>
      </c>
      <c r="Q465" s="1350">
        <f t="shared" si="233"/>
      </c>
      <c r="R465" s="1350">
        <f t="shared" si="395"/>
      </c>
      <c r="S465" s="1351">
        <f t="shared" si="426"/>
      </c>
      <c r="T465" s="1352">
        <v>0.0147</v>
      </c>
      <c r="U465" s="1353">
        <v>57</v>
      </c>
      <c r="V465" s="1349">
        <f t="shared" si="457"/>
      </c>
      <c r="W465" s="1353">
        <v>43736</v>
      </c>
      <c r="X465" s="1353">
        <v>850</v>
      </c>
      <c r="Y465" s="1353">
        <v>177</v>
      </c>
      <c r="Z465" s="1353">
        <v>876</v>
      </c>
      <c r="AA465" s="1353">
        <v>88</v>
      </c>
      <c r="AB465" s="1353">
        <v>10</v>
      </c>
      <c r="AC465" s="1353">
        <v>4</v>
      </c>
      <c r="AD465" s="1353">
        <v>49</v>
      </c>
      <c r="AE465" s="1355">
        <f t="shared" si="490"/>
      </c>
      <c r="AF465" s="1349">
        <f t="shared" si="521"/>
      </c>
      <c r="AG465" s="1357" t="s">
        <v>861</v>
      </c>
      <c r="AH465" s="1357" t="s">
        <v>847</v>
      </c>
      <c r="AI465" s="1357">
        <v>34</v>
      </c>
    </row>
    <row customHeight="true" ht="18.452380952380953" r="466">
      <c r="A466" s="1342"/>
      <c r="B466" s="1343" t="s">
        <v>865</v>
      </c>
      <c r="C466" s="1390" t="s">
        <v>870</v>
      </c>
      <c r="D466" s="1345">
        <f t="shared" si="317"/>
      </c>
      <c r="E466" s="1360">
        <v>1668.37</v>
      </c>
      <c r="F466" s="1360">
        <v>2492.74</v>
      </c>
      <c r="G466" s="1379">
        <v>7</v>
      </c>
      <c r="H466" s="1379">
        <v>5</v>
      </c>
      <c r="I466" s="1347">
        <v>16435.070000000007</v>
      </c>
      <c r="J466" s="1348">
        <f t="shared" si="16"/>
      </c>
      <c r="K466" s="1348">
        <f t="shared" si="47"/>
      </c>
      <c r="L466" s="1348">
        <f t="shared" si="78"/>
      </c>
      <c r="M466" s="1348">
        <f t="shared" si="109"/>
      </c>
      <c r="N466" s="1349">
        <f t="shared" si="140"/>
      </c>
      <c r="O466" s="1350">
        <f t="shared" si="171"/>
      </c>
      <c r="P466" s="1350">
        <f t="shared" si="202"/>
      </c>
      <c r="Q466" s="1350">
        <f t="shared" si="233"/>
      </c>
      <c r="R466" s="1350">
        <f t="shared" si="395"/>
      </c>
      <c r="S466" s="1351">
        <f t="shared" si="426"/>
      </c>
      <c r="T466" s="1352">
        <v>0.018</v>
      </c>
      <c r="U466" s="1353">
        <v>57</v>
      </c>
      <c r="V466" s="1349">
        <f t="shared" si="457"/>
      </c>
      <c r="W466" s="1353">
        <v>44639</v>
      </c>
      <c r="X466" s="1353">
        <v>879</v>
      </c>
      <c r="Y466" s="1353">
        <v>192</v>
      </c>
      <c r="Z466" s="1353">
        <v>913</v>
      </c>
      <c r="AA466" s="1353">
        <v>79</v>
      </c>
      <c r="AB466" s="1353">
        <v>5</v>
      </c>
      <c r="AC466" s="1353">
        <v>0</v>
      </c>
      <c r="AD466" s="1353">
        <v>59</v>
      </c>
      <c r="AE466" s="1355">
        <f t="shared" si="490"/>
      </c>
      <c r="AF466" s="1349">
        <f t="shared" si="521"/>
      </c>
      <c r="AG466" s="1357" t="s">
        <v>861</v>
      </c>
      <c r="AH466" s="1357" t="s">
        <v>847</v>
      </c>
      <c r="AI466" s="1357">
        <v>30</v>
      </c>
    </row>
    <row customHeight="true" ht="18.452380952380953" r="467">
      <c r="A467" s="1342"/>
      <c r="B467" s="1343" t="s">
        <v>865</v>
      </c>
      <c r="C467" s="1390" t="s">
        <v>877</v>
      </c>
      <c r="D467" s="1345">
        <f t="shared" si="317"/>
      </c>
      <c r="E467" s="1360">
        <v>1086.35</v>
      </c>
      <c r="F467" s="1360">
        <v>3005.23</v>
      </c>
      <c r="G467" s="1379">
        <v>4</v>
      </c>
      <c r="H467" s="1379">
        <v>4</v>
      </c>
      <c r="I467" s="1347">
        <v>5985.640000000014</v>
      </c>
      <c r="J467" s="1348">
        <f t="shared" si="16"/>
      </c>
      <c r="K467" s="1348">
        <f t="shared" si="47"/>
      </c>
      <c r="L467" s="1348">
        <f t="shared" si="78"/>
      </c>
      <c r="M467" s="1348">
        <f t="shared" si="109"/>
      </c>
      <c r="N467" s="1349">
        <f t="shared" si="140"/>
      </c>
      <c r="O467" s="1350">
        <f t="shared" si="171"/>
      </c>
      <c r="P467" s="1350">
        <f t="shared" si="202"/>
      </c>
      <c r="Q467" s="1350">
        <f t="shared" si="233"/>
      </c>
      <c r="R467" s="1350">
        <f t="shared" si="395"/>
      </c>
      <c r="S467" s="1351">
        <f t="shared" si="426"/>
      </c>
      <c r="T467" s="1352">
        <v>0.0213</v>
      </c>
      <c r="U467" s="1353">
        <v>57</v>
      </c>
      <c r="V467" s="1349">
        <f t="shared" si="457"/>
      </c>
      <c r="W467" s="1353">
        <v>52527</v>
      </c>
      <c r="X467" s="1353">
        <v>1098</v>
      </c>
      <c r="Y467" s="1353">
        <v>226</v>
      </c>
      <c r="Z467" s="1353">
        <v>1140</v>
      </c>
      <c r="AA467" s="1353">
        <v>104</v>
      </c>
      <c r="AB467" s="1353">
        <v>10</v>
      </c>
      <c r="AC467" s="1353">
        <v>3</v>
      </c>
      <c r="AD467" s="1353">
        <v>85</v>
      </c>
      <c r="AE467" s="1355">
        <f t="shared" si="490"/>
      </c>
      <c r="AF467" s="1349">
        <f t="shared" si="521"/>
      </c>
      <c r="AG467" s="1357" t="s">
        <v>861</v>
      </c>
      <c r="AH467" s="1357" t="s">
        <v>847</v>
      </c>
      <c r="AI467" s="1357">
        <v>36</v>
      </c>
    </row>
    <row customHeight="true" ht="18.452380952380953" r="468">
      <c r="A468" s="1342"/>
      <c r="B468" s="1343" t="s">
        <v>865</v>
      </c>
      <c r="C468" s="1390" t="s">
        <v>878</v>
      </c>
      <c r="D468" s="1345">
        <f t="shared" si="317"/>
      </c>
      <c r="E468" s="1360">
        <v>473.72</v>
      </c>
      <c r="F468" s="1360">
        <v>1291.39</v>
      </c>
      <c r="G468" s="1379">
        <v>2</v>
      </c>
      <c r="H468" s="1379">
        <v>2</v>
      </c>
      <c r="I468" s="1347">
        <v>5656.369999999995</v>
      </c>
      <c r="J468" s="1348">
        <f t="shared" si="16"/>
      </c>
      <c r="K468" s="1348">
        <f t="shared" si="47"/>
      </c>
      <c r="L468" s="1348">
        <f t="shared" si="78"/>
      </c>
      <c r="M468" s="1348">
        <f t="shared" si="109"/>
      </c>
      <c r="N468" s="1349">
        <f t="shared" si="140"/>
      </c>
      <c r="O468" s="1350">
        <f t="shared" si="171"/>
      </c>
      <c r="P468" s="1350">
        <f t="shared" si="202"/>
      </c>
      <c r="Q468" s="1350">
        <f t="shared" si="233"/>
      </c>
      <c r="R468" s="1350">
        <f t="shared" si="395"/>
      </c>
      <c r="S468" s="1351">
        <f t="shared" si="426"/>
      </c>
      <c r="T468" s="1352">
        <v>0.0189</v>
      </c>
      <c r="U468" s="1353">
        <v>57</v>
      </c>
      <c r="V468" s="1349">
        <f t="shared" si="457"/>
      </c>
      <c r="W468" s="1353">
        <v>22311</v>
      </c>
      <c r="X468" s="1353">
        <v>585</v>
      </c>
      <c r="Y468" s="1353">
        <v>73</v>
      </c>
      <c r="Z468" s="1353">
        <v>615</v>
      </c>
      <c r="AA468" s="1353">
        <v>48</v>
      </c>
      <c r="AB468" s="1353">
        <v>7</v>
      </c>
      <c r="AC468" s="1353">
        <v>0</v>
      </c>
      <c r="AD468" s="1353">
        <v>34</v>
      </c>
      <c r="AE468" s="1355">
        <f t="shared" si="490"/>
      </c>
      <c r="AF468" s="1349">
        <f t="shared" si="521"/>
      </c>
      <c r="AG468" s="1357" t="s">
        <v>861</v>
      </c>
      <c r="AH468" s="1357" t="s">
        <v>847</v>
      </c>
      <c r="AI468" s="1357">
        <v>13</v>
      </c>
    </row>
    <row customHeight="true" ht="18.452380952380953" r="469">
      <c r="A469" s="1342"/>
      <c r="B469" s="1367" t="s">
        <v>852</v>
      </c>
      <c r="C469" s="1367"/>
      <c r="D469" s="1368">
        <f>SUM(D464:D468)</f>
      </c>
      <c r="E469" s="1368">
        <f>SUM(E464:E468)</f>
      </c>
      <c r="F469" s="1368">
        <f>SUM(F464:F468)</f>
      </c>
      <c r="G469" s="1368">
        <f>SUM(G464:G468)</f>
      </c>
      <c r="H469" s="1368">
        <f>SUM(H464:H468)</f>
      </c>
      <c r="I469" s="1368">
        <f>SUM(I464:I468)</f>
      </c>
      <c r="J469" s="1370">
        <f t="shared" si="16"/>
      </c>
      <c r="K469" s="1370">
        <f t="shared" si="47"/>
      </c>
      <c r="L469" s="1371">
        <f t="shared" si="78"/>
      </c>
      <c r="M469" s="1370">
        <f t="shared" si="109"/>
      </c>
      <c r="N469" s="1370">
        <f t="shared" si="140"/>
      </c>
      <c r="O469" s="1372">
        <f t="shared" si="171"/>
      </c>
      <c r="P469" s="1372">
        <f t="shared" si="202"/>
      </c>
      <c r="Q469" s="1372">
        <f t="shared" si="233"/>
      </c>
      <c r="R469" s="1372">
        <f t="shared" si="395"/>
      </c>
      <c r="S469" s="1373">
        <f t="shared" si="426"/>
      </c>
      <c r="T469" s="1372">
        <f>AVERAGE(T464:T468)</f>
      </c>
      <c r="U469" s="1374">
        <f>AVERAGE(U464:U468)</f>
      </c>
      <c r="V469" s="1378">
        <f t="shared" si="457"/>
      </c>
      <c r="W469" s="1368">
        <f>SUM(W464:W468)</f>
      </c>
      <c r="X469" s="1368">
        <f>SUM(X464:X468)</f>
      </c>
      <c r="Y469" s="1368">
        <f>SUM(Y464:Y468)</f>
      </c>
      <c r="Z469" s="1368">
        <f>SUM(Z464:Z468)</f>
      </c>
      <c r="AA469" s="1368">
        <f>SUM(AA464:AA468)</f>
      </c>
      <c r="AB469" s="1368">
        <f>SUM(AB464:AB468)</f>
      </c>
      <c r="AC469" s="1368">
        <f>SUM(AC464:AC468)</f>
      </c>
      <c r="AD469" s="1368">
        <f>SUM(AD464:AD468)</f>
      </c>
      <c r="AE469" s="1370">
        <f t="shared" si="490"/>
      </c>
      <c r="AF469" s="1375">
        <f t="shared" si="521"/>
      </c>
      <c r="AG469" s="1376"/>
      <c r="AH469" s="1376"/>
      <c r="AI469" s="1368">
        <f>SUM(AI464:AI468)</f>
      </c>
    </row>
    <row customHeight="true" ht="18.452380952380953" r="470">
      <c r="A470" s="1342"/>
      <c r="B470" s="1387" t="s">
        <v>871</v>
      </c>
      <c r="C470" s="1387"/>
      <c r="D470" s="1381">
        <f>D454+D449+D463+D457+D469</f>
      </c>
      <c r="E470" s="1381"/>
      <c r="F470" s="1381"/>
      <c r="G470" s="1381">
        <f>G454+G449+G463+G457+G469</f>
      </c>
      <c r="H470" s="1381">
        <f>H454+H449+H463+H457+H469</f>
      </c>
      <c r="I470" s="1381">
        <f>I454+I449+I463+I457+I469</f>
      </c>
      <c r="J470" s="1382">
        <f t="shared" si="16"/>
      </c>
      <c r="K470" s="1382">
        <f t="shared" si="47"/>
      </c>
      <c r="L470" s="1382">
        <f t="shared" si="78"/>
      </c>
      <c r="M470" s="1382">
        <f t="shared" si="109"/>
      </c>
      <c r="N470" s="1382">
        <f t="shared" si="140"/>
      </c>
      <c r="O470" s="1383">
        <f t="shared" si="171"/>
      </c>
      <c r="P470" s="1383">
        <f t="shared" si="202"/>
      </c>
      <c r="Q470" s="1383">
        <f t="shared" si="233"/>
      </c>
      <c r="R470" s="1383">
        <f t="shared" si="395"/>
      </c>
      <c r="S470" s="1392">
        <f t="shared" si="426"/>
      </c>
      <c r="T470" s="1382">
        <f>(T454+T449+T463+T457+T469)/5</f>
      </c>
      <c r="U470" s="1382">
        <f>(U454+U449+U463+U457+U469)/5</f>
      </c>
      <c r="V470" s="1382">
        <f>(V454+V449+V463+V457+V469)/5</f>
      </c>
      <c r="W470" s="1381">
        <f>W454+W449+W463+W457+W469</f>
      </c>
      <c r="X470" s="1381">
        <f>X454+X449+X463+X457+X469</f>
      </c>
      <c r="Y470" s="1381">
        <f>Y454+Y449+Y463+Y457+Y469</f>
      </c>
      <c r="Z470" s="1381">
        <f>Z454+Z449+Z463+Z457+Z469</f>
      </c>
      <c r="AA470" s="1381">
        <f>AA454+AA449+AA463+AA457+AA469</f>
      </c>
      <c r="AB470" s="1381">
        <f>AB454+AB449+AB463+AB457+AB469</f>
      </c>
      <c r="AC470" s="1381">
        <f>AC454+AC449+AC463+AC457+AC469</f>
      </c>
      <c r="AD470" s="1381">
        <f>AD454+AD449+AD463+AD457+AD469</f>
      </c>
      <c r="AE470" s="1382">
        <f t="shared" si="490"/>
      </c>
      <c r="AF470" s="1393">
        <f t="shared" si="521"/>
      </c>
      <c r="AG470" s="1387"/>
      <c r="AH470" s="1387"/>
      <c r="AI470" s="1381">
        <f>AI454+AI449+AI463+AI457+AI469</f>
      </c>
    </row>
    <row r="471">
      <c r="A471" s="1329" t="s">
        <v>807</v>
      </c>
      <c r="B471" s="1329" t="s">
        <v>808</v>
      </c>
      <c r="C471" s="1329"/>
      <c r="D471" s="1330" t="s">
        <v>809</v>
      </c>
      <c r="E471" s="1330"/>
      <c r="F471" s="1330"/>
      <c r="G471" s="1330"/>
      <c r="H471" s="1330"/>
      <c r="I471" s="1330"/>
      <c r="J471" s="1330"/>
      <c r="K471" s="1330"/>
      <c r="L471" s="1330"/>
      <c r="M471" s="1330"/>
      <c r="N471" s="1331" t="s">
        <v>810</v>
      </c>
      <c r="O471" s="1331"/>
      <c r="P471" s="1331"/>
      <c r="Q471" s="1331"/>
      <c r="R471" s="1331"/>
      <c r="S471" s="1331"/>
      <c r="T471" s="1331"/>
      <c r="U471" s="1331"/>
      <c r="V471" s="1331"/>
      <c r="W471" s="1331"/>
      <c r="X471" s="1331"/>
      <c r="Y471" s="1331"/>
      <c r="Z471" s="1331"/>
      <c r="AA471" s="1331"/>
      <c r="AB471" s="1331"/>
      <c r="AC471" s="1331"/>
      <c r="AD471" s="1331"/>
      <c r="AE471" s="1331"/>
      <c r="AF471" s="1331"/>
      <c r="AG471" s="1331"/>
      <c r="AH471" s="1331"/>
      <c r="AI471" s="1332"/>
    </row>
    <row r="472">
      <c r="A472" s="1329"/>
      <c r="B472" s="1329" t="s">
        <v>811</v>
      </c>
      <c r="C472" s="1329" t="s">
        <v>812</v>
      </c>
      <c r="D472" s="1330" t="s">
        <v>813</v>
      </c>
      <c r="E472" s="1330" t="s">
        <v>879</v>
      </c>
      <c r="F472" s="1389" t="s">
        <v>880</v>
      </c>
      <c r="G472" s="1333" t="s">
        <v>814</v>
      </c>
      <c r="H472" s="1334" t="s">
        <v>815</v>
      </c>
      <c r="I472" s="1335" t="s">
        <v>816</v>
      </c>
      <c r="J472" s="1336" t="s">
        <v>817</v>
      </c>
      <c r="K472" s="1336" t="s">
        <v>818</v>
      </c>
      <c r="L472" s="1337" t="s">
        <v>819</v>
      </c>
      <c r="M472" s="1336" t="s">
        <v>820</v>
      </c>
      <c r="N472" s="1331" t="s">
        <v>821</v>
      </c>
      <c r="O472" s="1338" t="s">
        <v>822</v>
      </c>
      <c r="P472" s="1338" t="s">
        <v>823</v>
      </c>
      <c r="Q472" s="1338" t="s">
        <v>824</v>
      </c>
      <c r="R472" s="1338" t="s">
        <v>825</v>
      </c>
      <c r="S472" s="1339" t="s">
        <v>826</v>
      </c>
      <c r="T472" s="1338" t="s">
        <v>827</v>
      </c>
      <c r="U472" s="1340" t="s">
        <v>828</v>
      </c>
      <c r="V472" s="1331" t="s">
        <v>829</v>
      </c>
      <c r="W472" s="1339" t="s">
        <v>830</v>
      </c>
      <c r="X472" s="1339" t="s">
        <v>831</v>
      </c>
      <c r="Y472" s="1339" t="s">
        <v>832</v>
      </c>
      <c r="Z472" s="1339" t="s">
        <v>833</v>
      </c>
      <c r="AA472" s="1339" t="s">
        <v>834</v>
      </c>
      <c r="AB472" s="1339" t="s">
        <v>835</v>
      </c>
      <c r="AC472" s="1339" t="s">
        <v>836</v>
      </c>
      <c r="AD472" s="1339" t="s">
        <v>837</v>
      </c>
      <c r="AE472" s="1341" t="s">
        <v>838</v>
      </c>
      <c r="AF472" s="1331" t="s">
        <v>839</v>
      </c>
      <c r="AG472" s="1332" t="s">
        <v>840</v>
      </c>
      <c r="AH472" s="1332" t="s">
        <v>841</v>
      </c>
      <c r="AI472" s="1332" t="s">
        <v>842</v>
      </c>
    </row>
    <row r="473">
      <c r="A473" s="1342" t="s">
        <v>897</v>
      </c>
      <c r="B473" s="1343" t="s">
        <v>876</v>
      </c>
      <c r="C473" s="1344" t="s">
        <v>845</v>
      </c>
      <c r="D473" s="1345">
        <f t="shared" ref="D473:D476" si="318">E473+F473</f>
      </c>
      <c r="E473" s="1345">
        <v>847.96</v>
      </c>
      <c r="F473" s="1345">
        <v>1903.38</v>
      </c>
      <c r="G473" s="1346">
        <v>3</v>
      </c>
      <c r="H473" s="1346">
        <v>3</v>
      </c>
      <c r="I473" s="1347">
        <v>5592.02</v>
      </c>
      <c r="J473" s="1348">
        <f t="shared" ref="J473:J498" si="17">I473/D473</f>
      </c>
      <c r="K473" s="1348">
        <f t="shared" ref="K473:K498" si="48">D473/G473</f>
      </c>
      <c r="L473" s="1348">
        <f t="shared" ref="L473:L498" si="79">D473/H473</f>
      </c>
      <c r="M473" s="1348">
        <f t="shared" ref="M473:M498" si="110">I473/G473</f>
      </c>
      <c r="N473" s="1349">
        <f t="shared" ref="N473:N498" si="141">D473/X473</f>
      </c>
      <c r="O473" s="1350">
        <f t="shared" ref="O473:O498" si="172">S473/W473*1</f>
      </c>
      <c r="P473" s="1350">
        <f t="shared" ref="P473:P498" si="203">X473/W473</f>
      </c>
      <c r="Q473" s="1350">
        <f t="shared" ref="Q473:Q498" si="234">Z473/W473</f>
      </c>
      <c r="R473" s="1350">
        <f t="shared" ref="R473:R498" si="396">AA473/Z473</f>
      </c>
      <c r="S473" s="1351">
        <f t="shared" ref="S473:S498" si="427">Y473/T473</f>
      </c>
      <c r="T473" s="1352">
        <v>0.0185</v>
      </c>
      <c r="U473" s="1353">
        <v>30</v>
      </c>
      <c r="V473" s="1349">
        <f t="shared" ref="V473:V497" si="458">(D473/W473)*1000</f>
      </c>
      <c r="W473" s="1354">
        <v>28048</v>
      </c>
      <c r="X473" s="1351">
        <v>1472</v>
      </c>
      <c r="Y473" s="1351">
        <v>145</v>
      </c>
      <c r="Z473" s="1351">
        <v>1590</v>
      </c>
      <c r="AA473" s="1351">
        <v>64</v>
      </c>
      <c r="AB473" s="1351">
        <v>8</v>
      </c>
      <c r="AC473" s="1351">
        <v>3</v>
      </c>
      <c r="AD473" s="1354">
        <v>40</v>
      </c>
      <c r="AE473" s="1355">
        <f t="shared" ref="AE473:AE498" si="491">D473/Z473</f>
      </c>
      <c r="AF473" s="1349">
        <f t="shared" ref="AF473:AF498" si="522">AI473*1000/D473</f>
      </c>
      <c r="AG473" s="1356" t="s">
        <v>846</v>
      </c>
      <c r="AH473" s="1357" t="s">
        <v>898</v>
      </c>
      <c r="AI473" s="1357">
        <v>34</v>
      </c>
    </row>
    <row r="474">
      <c r="A474" s="1342"/>
      <c r="B474" s="1343" t="s">
        <v>876</v>
      </c>
      <c r="C474" s="1343" t="s">
        <v>848</v>
      </c>
      <c r="D474" s="1345">
        <f t="shared" si="318"/>
      </c>
      <c r="E474" s="1345">
        <v>1092.83</v>
      </c>
      <c r="F474" s="1345">
        <v>2500</v>
      </c>
      <c r="G474" s="1346">
        <v>5</v>
      </c>
      <c r="H474" s="1346">
        <v>5</v>
      </c>
      <c r="I474" s="1347">
        <v>8378.38</v>
      </c>
      <c r="J474" s="1348">
        <f t="shared" si="17"/>
      </c>
      <c r="K474" s="1358">
        <f t="shared" si="48"/>
      </c>
      <c r="L474" s="1348">
        <f t="shared" si="79"/>
      </c>
      <c r="M474" s="1358">
        <f t="shared" si="110"/>
      </c>
      <c r="N474" s="1349">
        <f t="shared" si="141"/>
      </c>
      <c r="O474" s="1350">
        <f t="shared" si="172"/>
      </c>
      <c r="P474" s="1350">
        <f t="shared" si="203"/>
      </c>
      <c r="Q474" s="1350">
        <f t="shared" si="234"/>
      </c>
      <c r="R474" s="1350">
        <f t="shared" si="396"/>
      </c>
      <c r="S474" s="1351">
        <f t="shared" si="427"/>
      </c>
      <c r="T474" s="1352">
        <v>0.018</v>
      </c>
      <c r="U474" s="1353">
        <v>34</v>
      </c>
      <c r="V474" s="1349">
        <f t="shared" si="458"/>
      </c>
      <c r="W474" s="1359">
        <v>37284</v>
      </c>
      <c r="X474" s="1359">
        <v>1482</v>
      </c>
      <c r="Y474" s="1359">
        <v>191</v>
      </c>
      <c r="Z474" s="1359">
        <v>1589</v>
      </c>
      <c r="AA474" s="1359">
        <v>97</v>
      </c>
      <c r="AB474" s="1359">
        <v>6</v>
      </c>
      <c r="AC474" s="1359">
        <v>3</v>
      </c>
      <c r="AD474" s="1353">
        <v>33</v>
      </c>
      <c r="AE474" s="1355">
        <f t="shared" si="491"/>
      </c>
      <c r="AF474" s="1349">
        <f t="shared" si="522"/>
      </c>
      <c r="AG474" s="1356" t="s">
        <v>846</v>
      </c>
      <c r="AH474" s="1357" t="s">
        <v>898</v>
      </c>
      <c r="AI474" s="1357">
        <v>41</v>
      </c>
    </row>
    <row r="475">
      <c r="A475" s="1342"/>
      <c r="B475" s="1343" t="s">
        <v>876</v>
      </c>
      <c r="C475" s="1344" t="s">
        <v>849</v>
      </c>
      <c r="D475" s="1345">
        <f t="shared" si="318"/>
      </c>
      <c r="E475" s="1360">
        <v>1503.41</v>
      </c>
      <c r="F475" s="1360">
        <v>2300</v>
      </c>
      <c r="G475" s="1361">
        <v>4</v>
      </c>
      <c r="H475" s="1361">
        <v>2</v>
      </c>
      <c r="I475" s="1347">
        <v>8738.74</v>
      </c>
      <c r="J475" s="1348">
        <f t="shared" si="17"/>
      </c>
      <c r="K475" s="1348">
        <f t="shared" si="48"/>
      </c>
      <c r="L475" s="1348">
        <f t="shared" si="79"/>
      </c>
      <c r="M475" s="1348">
        <f t="shared" si="110"/>
      </c>
      <c r="N475" s="1362">
        <f t="shared" si="141"/>
      </c>
      <c r="O475" s="1350">
        <f t="shared" si="172"/>
      </c>
      <c r="P475" s="1350">
        <f t="shared" si="203"/>
      </c>
      <c r="Q475" s="1350">
        <f t="shared" si="234"/>
      </c>
      <c r="R475" s="1350">
        <f t="shared" si="396"/>
      </c>
      <c r="S475" s="1351">
        <f t="shared" si="427"/>
      </c>
      <c r="T475" s="1352">
        <v>0.0127</v>
      </c>
      <c r="U475" s="1353">
        <v>38</v>
      </c>
      <c r="V475" s="1349">
        <f t="shared" si="458"/>
      </c>
      <c r="W475" s="1359">
        <v>30558</v>
      </c>
      <c r="X475" s="1359">
        <v>619</v>
      </c>
      <c r="Y475" s="1359">
        <v>119</v>
      </c>
      <c r="Z475" s="1359">
        <v>621</v>
      </c>
      <c r="AA475" s="1359">
        <v>83</v>
      </c>
      <c r="AB475" s="1359">
        <v>2</v>
      </c>
      <c r="AC475" s="1359">
        <v>1</v>
      </c>
      <c r="AD475" s="1353">
        <v>41</v>
      </c>
      <c r="AE475" s="1355">
        <f t="shared" si="491"/>
      </c>
      <c r="AF475" s="1349">
        <f t="shared" si="522"/>
      </c>
      <c r="AG475" s="1356" t="s">
        <v>846</v>
      </c>
      <c r="AH475" s="1357" t="s">
        <v>898</v>
      </c>
      <c r="AI475" s="1357">
        <v>28</v>
      </c>
    </row>
    <row r="476">
      <c r="A476" s="1342"/>
      <c r="B476" s="1343" t="s">
        <v>876</v>
      </c>
      <c r="C476" s="1343" t="s">
        <v>850</v>
      </c>
      <c r="D476" s="1345">
        <f t="shared" si="318"/>
      </c>
      <c r="E476" s="1360">
        <v>2367.94</v>
      </c>
      <c r="F476" s="1360">
        <v>1500.01</v>
      </c>
      <c r="G476" s="1361">
        <v>4</v>
      </c>
      <c r="H476" s="1361">
        <v>3</v>
      </c>
      <c r="I476" s="1347">
        <v>6692.4000000000015</v>
      </c>
      <c r="J476" s="1348">
        <f t="shared" si="17"/>
      </c>
      <c r="K476" s="1348">
        <f t="shared" si="48"/>
      </c>
      <c r="L476" s="1348">
        <f t="shared" si="79"/>
      </c>
      <c r="M476" s="1348">
        <f t="shared" si="110"/>
      </c>
      <c r="N476" s="1362">
        <f t="shared" si="141"/>
      </c>
      <c r="O476" s="1350">
        <f t="shared" si="172"/>
      </c>
      <c r="P476" s="1350">
        <f t="shared" si="203"/>
      </c>
      <c r="Q476" s="1350">
        <f t="shared" si="234"/>
      </c>
      <c r="R476" s="1350">
        <f t="shared" si="396"/>
      </c>
      <c r="S476" s="1351">
        <f t="shared" si="427"/>
      </c>
      <c r="T476" s="1352">
        <v>0.0121</v>
      </c>
      <c r="U476" s="1353">
        <v>40</v>
      </c>
      <c r="V476" s="1349">
        <f t="shared" si="458"/>
      </c>
      <c r="W476" s="1359">
        <v>25638</v>
      </c>
      <c r="X476" s="1359">
        <v>689</v>
      </c>
      <c r="Y476" s="1359">
        <v>118</v>
      </c>
      <c r="Z476" s="1359">
        <v>710</v>
      </c>
      <c r="AA476" s="1359">
        <v>68</v>
      </c>
      <c r="AB476" s="1359">
        <v>6</v>
      </c>
      <c r="AC476" s="1359">
        <v>0</v>
      </c>
      <c r="AD476" s="1353">
        <v>18</v>
      </c>
      <c r="AE476" s="1355">
        <f t="shared" si="491"/>
      </c>
      <c r="AF476" s="1349">
        <f t="shared" si="522"/>
      </c>
      <c r="AG476" s="1356" t="s">
        <v>846</v>
      </c>
      <c r="AH476" s="1357" t="s">
        <v>898</v>
      </c>
      <c r="AI476" s="1357">
        <v>27</v>
      </c>
    </row>
    <row r="477">
      <c r="A477" s="1342"/>
      <c r="B477" s="1367" t="s">
        <v>852</v>
      </c>
      <c r="C477" s="1367"/>
      <c r="D477" s="1368">
        <f>SUM(D473:D476)</f>
      </c>
      <c r="E477" s="1368">
        <f>SUM(E473:E476)</f>
      </c>
      <c r="F477" s="1368">
        <f>SUM(F473:F476)</f>
      </c>
      <c r="G477" s="1368">
        <f>SUM(G473:G476)</f>
      </c>
      <c r="H477" s="1368">
        <f>SUM(H473:H476)</f>
      </c>
      <c r="I477" s="1370">
        <f>SUM(I473:I476)</f>
      </c>
      <c r="J477" s="1370">
        <f t="shared" si="17"/>
      </c>
      <c r="K477" s="1370">
        <f t="shared" si="48"/>
      </c>
      <c r="L477" s="1371">
        <f t="shared" si="79"/>
      </c>
      <c r="M477" s="1370">
        <f t="shared" si="110"/>
      </c>
      <c r="N477" s="1370">
        <f t="shared" si="141"/>
      </c>
      <c r="O477" s="1372">
        <f t="shared" si="172"/>
      </c>
      <c r="P477" s="1372">
        <f t="shared" si="203"/>
      </c>
      <c r="Q477" s="1372">
        <f t="shared" si="234"/>
      </c>
      <c r="R477" s="1372">
        <f t="shared" si="396"/>
      </c>
      <c r="S477" s="1373">
        <f t="shared" si="427"/>
      </c>
      <c r="T477" s="1372">
        <f>AVERAGE(T473:T476)</f>
      </c>
      <c r="U477" s="1374">
        <f>AVERAGE(U473:U476)</f>
      </c>
      <c r="V477" s="1370">
        <f t="shared" si="458"/>
      </c>
      <c r="W477" s="1368">
        <f>SUM(W473:W476)</f>
      </c>
      <c r="X477" s="1368">
        <f>SUM(X473:X476)</f>
      </c>
      <c r="Y477" s="1368">
        <f>SUM(Y473:Y476)</f>
      </c>
      <c r="Z477" s="1368">
        <f>SUM(Z473:Z476)</f>
      </c>
      <c r="AA477" s="1368">
        <f>SUM(AA473:AA476)</f>
      </c>
      <c r="AB477" s="1368">
        <f>SUM(AB473:AB476)</f>
      </c>
      <c r="AC477" s="1368">
        <f>SUM(AC473:AC476)</f>
      </c>
      <c r="AD477" s="1368">
        <f>SUM(AD473:AD476)</f>
      </c>
      <c r="AE477" s="1370">
        <f t="shared" si="491"/>
      </c>
      <c r="AF477" s="1375">
        <f t="shared" si="522"/>
      </c>
      <c r="AG477" s="1376"/>
      <c r="AH477" s="1376"/>
      <c r="AI477" s="1373">
        <f>SUM(AI473:AI476)</f>
      </c>
    </row>
    <row r="478">
      <c r="A478" s="1342"/>
      <c r="B478" s="1343" t="s">
        <v>844</v>
      </c>
      <c r="C478" s="1344" t="s">
        <v>851</v>
      </c>
      <c r="D478" s="1345">
        <f t="shared" ref="D478:D481" si="319">E478+F478</f>
      </c>
      <c r="E478" s="1361">
        <v>1127.79</v>
      </c>
      <c r="F478" s="1361">
        <v>2499.99</v>
      </c>
      <c r="G478" s="1361">
        <v>7</v>
      </c>
      <c r="H478" s="1361">
        <v>4</v>
      </c>
      <c r="I478" s="1347">
        <v>16821.11</v>
      </c>
      <c r="J478" s="1348">
        <f t="shared" si="17"/>
      </c>
      <c r="K478" s="1348">
        <f t="shared" si="48"/>
      </c>
      <c r="L478" s="1348">
        <f t="shared" si="79"/>
      </c>
      <c r="M478" s="1348">
        <f t="shared" si="110"/>
      </c>
      <c r="N478" s="1349">
        <f t="shared" si="141"/>
      </c>
      <c r="O478" s="1350">
        <f t="shared" si="172"/>
      </c>
      <c r="P478" s="1350">
        <f t="shared" si="203"/>
      </c>
      <c r="Q478" s="1350">
        <f t="shared" si="234"/>
      </c>
      <c r="R478" s="1350">
        <f t="shared" si="396"/>
      </c>
      <c r="S478" s="1351">
        <f t="shared" si="427"/>
      </c>
      <c r="T478" s="1352">
        <v>0.0369</v>
      </c>
      <c r="U478" s="1353">
        <v>46</v>
      </c>
      <c r="V478" s="1349">
        <f t="shared" si="458"/>
      </c>
      <c r="W478" s="1353">
        <v>22971</v>
      </c>
      <c r="X478" s="1359">
        <v>327</v>
      </c>
      <c r="Y478" s="1359">
        <v>141</v>
      </c>
      <c r="Z478" s="1359">
        <v>363</v>
      </c>
      <c r="AA478" s="1359">
        <v>93</v>
      </c>
      <c r="AB478" s="1359">
        <v>3</v>
      </c>
      <c r="AC478" s="1359">
        <v>1</v>
      </c>
      <c r="AD478" s="1353">
        <v>33</v>
      </c>
      <c r="AE478" s="1355">
        <f t="shared" si="491"/>
      </c>
      <c r="AF478" s="1349">
        <f t="shared" si="522"/>
      </c>
      <c r="AG478" s="1356" t="s">
        <v>846</v>
      </c>
      <c r="AH478" s="1357" t="s">
        <v>898</v>
      </c>
      <c r="AI478" s="1357">
        <v>37</v>
      </c>
    </row>
    <row r="479">
      <c r="A479" s="1342"/>
      <c r="B479" s="1343" t="s">
        <v>844</v>
      </c>
      <c r="C479" s="1343" t="s">
        <v>854</v>
      </c>
      <c r="D479" s="1345">
        <f t="shared" si="319"/>
      </c>
      <c r="E479" s="1361">
        <v>1371.25</v>
      </c>
      <c r="F479" s="1361">
        <v>2496.52</v>
      </c>
      <c r="G479" s="1361">
        <v>7</v>
      </c>
      <c r="H479" s="1361">
        <v>6</v>
      </c>
      <c r="I479" s="1347">
        <v>14695.429999999993</v>
      </c>
      <c r="J479" s="1348">
        <f t="shared" si="17"/>
      </c>
      <c r="K479" s="1348">
        <f t="shared" si="48"/>
      </c>
      <c r="L479" s="1348">
        <f t="shared" si="79"/>
      </c>
      <c r="M479" s="1348">
        <f t="shared" si="110"/>
      </c>
      <c r="N479" s="1349">
        <f t="shared" si="141"/>
      </c>
      <c r="O479" s="1350">
        <f t="shared" si="172"/>
      </c>
      <c r="P479" s="1350">
        <f t="shared" si="203"/>
      </c>
      <c r="Q479" s="1350">
        <f t="shared" si="234"/>
      </c>
      <c r="R479" s="1350">
        <f t="shared" si="396"/>
      </c>
      <c r="S479" s="1351">
        <f t="shared" si="427"/>
      </c>
      <c r="T479" s="1352">
        <v>0.0229</v>
      </c>
      <c r="U479" s="1353">
        <v>50</v>
      </c>
      <c r="V479" s="1349">
        <f t="shared" si="458"/>
      </c>
      <c r="W479" s="1353">
        <v>28255</v>
      </c>
      <c r="X479" s="1359">
        <v>604</v>
      </c>
      <c r="Y479" s="1359">
        <v>159</v>
      </c>
      <c r="Z479" s="1359">
        <v>641</v>
      </c>
      <c r="AA479" s="1359">
        <v>89</v>
      </c>
      <c r="AB479" s="1359">
        <v>8</v>
      </c>
      <c r="AC479" s="1359">
        <v>2</v>
      </c>
      <c r="AD479" s="1353">
        <v>25</v>
      </c>
      <c r="AE479" s="1355">
        <f t="shared" si="491"/>
      </c>
      <c r="AF479" s="1349">
        <f t="shared" si="522"/>
      </c>
      <c r="AG479" s="1356" t="s">
        <v>846</v>
      </c>
      <c r="AH479" s="1357" t="s">
        <v>898</v>
      </c>
      <c r="AI479" s="1357">
        <v>29</v>
      </c>
    </row>
    <row r="480">
      <c r="A480" s="1342"/>
      <c r="B480" s="1343" t="s">
        <v>844</v>
      </c>
      <c r="C480" s="1343" t="s">
        <v>855</v>
      </c>
      <c r="D480" s="1345">
        <f t="shared" si="319"/>
      </c>
      <c r="E480" s="1361">
        <v>1615.79</v>
      </c>
      <c r="F480" s="1361">
        <v>2485.04</v>
      </c>
      <c r="G480" s="1361">
        <v>6</v>
      </c>
      <c r="H480" s="1361">
        <v>6</v>
      </c>
      <c r="I480" s="1347">
        <v>12683.400000000001</v>
      </c>
      <c r="J480" s="1348">
        <f t="shared" si="17"/>
      </c>
      <c r="K480" s="1348">
        <f t="shared" si="48"/>
      </c>
      <c r="L480" s="1348">
        <f t="shared" si="79"/>
      </c>
      <c r="M480" s="1348">
        <f t="shared" si="110"/>
      </c>
      <c r="N480" s="1349">
        <f t="shared" si="141"/>
      </c>
      <c r="O480" s="1350">
        <f t="shared" si="172"/>
      </c>
      <c r="P480" s="1350">
        <f t="shared" si="203"/>
      </c>
      <c r="Q480" s="1350">
        <f t="shared" si="234"/>
      </c>
      <c r="R480" s="1350">
        <f t="shared" si="396"/>
      </c>
      <c r="S480" s="1351">
        <f t="shared" si="427"/>
      </c>
      <c r="T480" s="1352">
        <v>0.0229</v>
      </c>
      <c r="U480" s="1353">
        <v>52</v>
      </c>
      <c r="V480" s="1349">
        <f t="shared" si="458"/>
      </c>
      <c r="W480" s="1353">
        <v>28452</v>
      </c>
      <c r="X480" s="1359">
        <v>528</v>
      </c>
      <c r="Y480" s="1359">
        <v>147</v>
      </c>
      <c r="Z480" s="1359">
        <v>528</v>
      </c>
      <c r="AA480" s="1359">
        <v>92</v>
      </c>
      <c r="AB480" s="1359">
        <v>9</v>
      </c>
      <c r="AC480" s="1359">
        <v>1</v>
      </c>
      <c r="AD480" s="1353">
        <v>34</v>
      </c>
      <c r="AE480" s="1355">
        <f t="shared" si="491"/>
      </c>
      <c r="AF480" s="1349">
        <f t="shared" si="522"/>
      </c>
      <c r="AG480" s="1356" t="s">
        <v>846</v>
      </c>
      <c r="AH480" s="1357" t="s">
        <v>898</v>
      </c>
      <c r="AI480" s="1357">
        <v>25</v>
      </c>
    </row>
    <row r="481">
      <c r="A481" s="1342"/>
      <c r="B481" s="1343" t="s">
        <v>844</v>
      </c>
      <c r="C481" s="1343" t="s">
        <v>856</v>
      </c>
      <c r="D481" s="1345">
        <f t="shared" si="319"/>
      </c>
      <c r="E481" s="1361">
        <v>1326.98</v>
      </c>
      <c r="F481" s="1361">
        <v>2518.44</v>
      </c>
      <c r="G481" s="1361">
        <v>5</v>
      </c>
      <c r="H481" s="1361">
        <v>4</v>
      </c>
      <c r="I481" s="1347">
        <v>11055.100000000006</v>
      </c>
      <c r="J481" s="1348">
        <f t="shared" si="17"/>
      </c>
      <c r="K481" s="1348">
        <f t="shared" si="48"/>
      </c>
      <c r="L481" s="1348">
        <f t="shared" si="79"/>
      </c>
      <c r="M481" s="1348">
        <f t="shared" si="110"/>
      </c>
      <c r="N481" s="1349">
        <f t="shared" si="141"/>
      </c>
      <c r="O481" s="1350">
        <f t="shared" si="172"/>
      </c>
      <c r="P481" s="1350">
        <f t="shared" si="203"/>
      </c>
      <c r="Q481" s="1350">
        <f t="shared" si="234"/>
      </c>
      <c r="R481" s="1350">
        <f t="shared" si="396"/>
      </c>
      <c r="S481" s="1351">
        <f t="shared" si="427"/>
      </c>
      <c r="T481" s="1352">
        <v>0.0277</v>
      </c>
      <c r="U481" s="1353">
        <v>54</v>
      </c>
      <c r="V481" s="1349">
        <f t="shared" si="458"/>
      </c>
      <c r="W481" s="1353">
        <v>29422</v>
      </c>
      <c r="X481" s="1359">
        <v>590</v>
      </c>
      <c r="Y481" s="1359">
        <v>178</v>
      </c>
      <c r="Z481" s="1359">
        <v>623</v>
      </c>
      <c r="AA481" s="1359">
        <v>102</v>
      </c>
      <c r="AB481" s="1359">
        <v>4</v>
      </c>
      <c r="AC481" s="1359">
        <v>4</v>
      </c>
      <c r="AD481" s="1353">
        <v>49</v>
      </c>
      <c r="AE481" s="1355">
        <f t="shared" si="491"/>
      </c>
      <c r="AF481" s="1349">
        <f t="shared" si="522"/>
      </c>
      <c r="AG481" s="1356" t="s">
        <v>846</v>
      </c>
      <c r="AH481" s="1357" t="s">
        <v>898</v>
      </c>
      <c r="AI481" s="1357">
        <v>40</v>
      </c>
    </row>
    <row r="482">
      <c r="A482" s="1342"/>
      <c r="B482" s="1367" t="s">
        <v>852</v>
      </c>
      <c r="C482" s="1367"/>
      <c r="D482" s="1368">
        <f>SUM(D478:D481)</f>
      </c>
      <c r="E482" s="1368">
        <f>SUM(E478:E481)</f>
      </c>
      <c r="F482" s="1368">
        <f>SUM(F478:F481)</f>
      </c>
      <c r="G482" s="1368">
        <f>SUM(G478:G481)</f>
      </c>
      <c r="H482" s="1368">
        <f>SUM(H478:H481)</f>
      </c>
      <c r="I482" s="1368">
        <f>SUM(I478:I481)</f>
      </c>
      <c r="J482" s="1370">
        <f t="shared" si="17"/>
      </c>
      <c r="K482" s="1370">
        <f t="shared" si="48"/>
      </c>
      <c r="L482" s="1371">
        <f t="shared" si="79"/>
      </c>
      <c r="M482" s="1370">
        <f t="shared" si="110"/>
      </c>
      <c r="N482" s="1370">
        <f t="shared" si="141"/>
      </c>
      <c r="O482" s="1372">
        <f t="shared" si="172"/>
      </c>
      <c r="P482" s="1372">
        <f t="shared" si="203"/>
      </c>
      <c r="Q482" s="1372">
        <f t="shared" si="234"/>
      </c>
      <c r="R482" s="1372">
        <f t="shared" si="396"/>
      </c>
      <c r="S482" s="1373">
        <f t="shared" si="427"/>
      </c>
      <c r="T482" s="1372">
        <f>AVERAGE(T478:T481)</f>
      </c>
      <c r="U482" s="1374">
        <f>AVERAGE(U478:U481)</f>
      </c>
      <c r="V482" s="1378">
        <f t="shared" si="458"/>
      </c>
      <c r="W482" s="1368">
        <f>SUM(W478:W481)</f>
      </c>
      <c r="X482" s="1368">
        <f>SUM(X478:X481)</f>
      </c>
      <c r="Y482" s="1368">
        <f>SUM(Y478:Y481)</f>
      </c>
      <c r="Z482" s="1368">
        <f>SUM(Z478:Z481)</f>
      </c>
      <c r="AA482" s="1368">
        <f>SUM(AA478:AA481)</f>
      </c>
      <c r="AB482" s="1368">
        <f>SUM(AB478:AB481)</f>
      </c>
      <c r="AC482" s="1368">
        <f>SUM(AC478:AC481)</f>
      </c>
      <c r="AD482" s="1368">
        <f>SUM(AD478:AD481)</f>
      </c>
      <c r="AE482" s="1370">
        <f t="shared" si="491"/>
      </c>
      <c r="AF482" s="1375">
        <f t="shared" si="522"/>
      </c>
      <c r="AG482" s="1376"/>
      <c r="AH482" s="1376"/>
      <c r="AI482" s="1373">
        <f>SUM(AI478:AI481)</f>
      </c>
    </row>
    <row r="483">
      <c r="A483" s="1342"/>
      <c r="B483" s="1390" t="s">
        <v>874</v>
      </c>
      <c r="C483" s="1343" t="s">
        <v>857</v>
      </c>
      <c r="D483" s="1345">
        <f t="shared" ref="D483:D486" si="320">E483+F483</f>
      </c>
      <c r="E483" s="1361">
        <v>1593.96</v>
      </c>
      <c r="F483" s="1361">
        <v>2433.11</v>
      </c>
      <c r="G483" s="1361">
        <v>2</v>
      </c>
      <c r="H483" s="1361">
        <v>1</v>
      </c>
      <c r="I483" s="1348">
        <v>3899.6100000000006</v>
      </c>
      <c r="J483" s="1348">
        <f t="shared" si="17"/>
      </c>
      <c r="K483" s="1348">
        <f t="shared" si="48"/>
      </c>
      <c r="L483" s="1348">
        <f t="shared" si="79"/>
      </c>
      <c r="M483" s="1348">
        <f t="shared" si="110"/>
      </c>
      <c r="N483" s="1349">
        <f t="shared" si="141"/>
      </c>
      <c r="O483" s="1350">
        <f t="shared" si="172"/>
      </c>
      <c r="P483" s="1350">
        <f t="shared" si="203"/>
      </c>
      <c r="Q483" s="1350">
        <f t="shared" si="234"/>
      </c>
      <c r="R483" s="1350">
        <f t="shared" si="396"/>
      </c>
      <c r="S483" s="1351">
        <f t="shared" si="427"/>
      </c>
      <c r="T483" s="1352">
        <v>0.0243</v>
      </c>
      <c r="U483" s="1353">
        <v>56</v>
      </c>
      <c r="V483" s="1349">
        <f t="shared" si="458"/>
      </c>
      <c r="W483" s="1353">
        <v>34340</v>
      </c>
      <c r="X483" s="1353">
        <v>982</v>
      </c>
      <c r="Y483" s="1353">
        <v>194</v>
      </c>
      <c r="Z483" s="1353">
        <v>1053</v>
      </c>
      <c r="AA483" s="1353">
        <v>117</v>
      </c>
      <c r="AB483" s="1353">
        <v>5</v>
      </c>
      <c r="AC483" s="1353">
        <v>4</v>
      </c>
      <c r="AD483" s="1353">
        <v>49</v>
      </c>
      <c r="AE483" s="1355">
        <f t="shared" si="491"/>
      </c>
      <c r="AF483" s="1349">
        <f t="shared" si="522"/>
      </c>
      <c r="AG483" s="1356" t="s">
        <v>846</v>
      </c>
      <c r="AH483" s="1357" t="s">
        <v>898</v>
      </c>
      <c r="AI483" s="1357">
        <v>39</v>
      </c>
    </row>
    <row r="484">
      <c r="A484" s="1342"/>
      <c r="B484" s="1390" t="s">
        <v>874</v>
      </c>
      <c r="C484" s="1343" t="s">
        <v>858</v>
      </c>
      <c r="D484" s="1345">
        <f t="shared" si="320"/>
      </c>
      <c r="E484" s="1361">
        <v>1494.81</v>
      </c>
      <c r="F484" s="1361">
        <v>2471.04</v>
      </c>
      <c r="G484" s="1361">
        <v>3</v>
      </c>
      <c r="H484" s="1361">
        <v>3</v>
      </c>
      <c r="I484" s="1348">
        <v>6383.529999999999</v>
      </c>
      <c r="J484" s="1348">
        <f t="shared" si="17"/>
      </c>
      <c r="K484" s="1348">
        <f t="shared" si="48"/>
      </c>
      <c r="L484" s="1348">
        <f t="shared" si="79"/>
      </c>
      <c r="M484" s="1348">
        <f t="shared" si="110"/>
      </c>
      <c r="N484" s="1349">
        <f t="shared" si="141"/>
      </c>
      <c r="O484" s="1350">
        <f t="shared" si="172"/>
      </c>
      <c r="P484" s="1350">
        <f t="shared" si="203"/>
      </c>
      <c r="Q484" s="1350">
        <f t="shared" si="234"/>
      </c>
      <c r="R484" s="1350">
        <f t="shared" si="396"/>
      </c>
      <c r="S484" s="1351">
        <f t="shared" si="427"/>
      </c>
      <c r="T484" s="1352">
        <v>0.0202</v>
      </c>
      <c r="U484" s="1353">
        <v>58</v>
      </c>
      <c r="V484" s="1349">
        <f t="shared" si="458"/>
      </c>
      <c r="W484" s="1353">
        <v>33352</v>
      </c>
      <c r="X484" s="1353">
        <v>628</v>
      </c>
      <c r="Y484" s="1353">
        <v>155</v>
      </c>
      <c r="Z484" s="1353">
        <v>647</v>
      </c>
      <c r="AA484" s="1353">
        <v>88</v>
      </c>
      <c r="AB484" s="1353">
        <v>8</v>
      </c>
      <c r="AC484" s="1353">
        <v>1</v>
      </c>
      <c r="AD484" s="1353">
        <v>39</v>
      </c>
      <c r="AE484" s="1355">
        <f t="shared" si="491"/>
      </c>
      <c r="AF484" s="1349">
        <f t="shared" si="522"/>
      </c>
      <c r="AG484" s="1356" t="s">
        <v>846</v>
      </c>
      <c r="AH484" s="1357" t="s">
        <v>898</v>
      </c>
      <c r="AI484" s="1357">
        <v>28</v>
      </c>
    </row>
    <row r="485">
      <c r="A485" s="1342"/>
      <c r="B485" s="1390" t="s">
        <v>874</v>
      </c>
      <c r="C485" s="1343" t="s">
        <v>860</v>
      </c>
      <c r="D485" s="1345">
        <f t="shared" si="320"/>
      </c>
      <c r="E485" s="1361">
        <v>1254.28</v>
      </c>
      <c r="F485" s="1361">
        <v>2496.64</v>
      </c>
      <c r="G485" s="1361">
        <v>7</v>
      </c>
      <c r="H485" s="1361">
        <v>4</v>
      </c>
      <c r="I485" s="1347">
        <v>11756.759999999995</v>
      </c>
      <c r="J485" s="1348">
        <f t="shared" si="17"/>
      </c>
      <c r="K485" s="1348">
        <f t="shared" si="48"/>
      </c>
      <c r="L485" s="1348">
        <f t="shared" si="79"/>
      </c>
      <c r="M485" s="1348">
        <f t="shared" si="110"/>
      </c>
      <c r="N485" s="1349">
        <f t="shared" si="141"/>
      </c>
      <c r="O485" s="1350">
        <f t="shared" si="172"/>
      </c>
      <c r="P485" s="1350">
        <f t="shared" si="203"/>
      </c>
      <c r="Q485" s="1350">
        <f t="shared" si="234"/>
      </c>
      <c r="R485" s="1350">
        <f t="shared" si="396"/>
      </c>
      <c r="S485" s="1351">
        <f t="shared" si="427"/>
      </c>
      <c r="T485" s="1352">
        <v>0.0226</v>
      </c>
      <c r="U485" s="1353">
        <v>59</v>
      </c>
      <c r="V485" s="1349">
        <f t="shared" si="458"/>
      </c>
      <c r="W485" s="1353">
        <v>30763</v>
      </c>
      <c r="X485" s="1353">
        <v>600</v>
      </c>
      <c r="Y485" s="1353">
        <v>162</v>
      </c>
      <c r="Z485" s="1353">
        <v>637</v>
      </c>
      <c r="AA485" s="1353">
        <v>88</v>
      </c>
      <c r="AB485" s="1353">
        <v>7</v>
      </c>
      <c r="AC485" s="1353">
        <v>1</v>
      </c>
      <c r="AD485" s="1353">
        <v>28</v>
      </c>
      <c r="AE485" s="1355">
        <f t="shared" si="491"/>
      </c>
      <c r="AF485" s="1349">
        <f t="shared" si="522"/>
      </c>
      <c r="AG485" s="1357" t="s">
        <v>861</v>
      </c>
      <c r="AH485" s="1357" t="s">
        <v>847</v>
      </c>
      <c r="AI485" s="1357">
        <v>27</v>
      </c>
    </row>
    <row r="486">
      <c r="A486" s="1342"/>
      <c r="B486" s="1390" t="s">
        <v>874</v>
      </c>
      <c r="C486" s="1343" t="s">
        <v>863</v>
      </c>
      <c r="D486" s="1345">
        <f t="shared" si="320"/>
      </c>
      <c r="E486" s="1361">
        <v>1267.02</v>
      </c>
      <c r="F486" s="1361">
        <v>2679.05</v>
      </c>
      <c r="G486" s="1361">
        <v>6</v>
      </c>
      <c r="H486" s="1361">
        <v>4</v>
      </c>
      <c r="I486" s="1347">
        <v>12020.36</v>
      </c>
      <c r="J486" s="1348">
        <f t="shared" si="17"/>
      </c>
      <c r="K486" s="1348">
        <f t="shared" si="48"/>
      </c>
      <c r="L486" s="1348">
        <f t="shared" si="79"/>
      </c>
      <c r="M486" s="1348">
        <f t="shared" si="110"/>
      </c>
      <c r="N486" s="1349">
        <f t="shared" si="141"/>
      </c>
      <c r="O486" s="1350">
        <f t="shared" si="172"/>
      </c>
      <c r="P486" s="1350">
        <f t="shared" si="203"/>
      </c>
      <c r="Q486" s="1350">
        <f t="shared" si="234"/>
      </c>
      <c r="R486" s="1350">
        <f t="shared" si="396"/>
      </c>
      <c r="S486" s="1351">
        <f t="shared" si="427"/>
      </c>
      <c r="T486" s="1352">
        <v>0.0222</v>
      </c>
      <c r="U486" s="1353">
        <v>60</v>
      </c>
      <c r="V486" s="1349">
        <f t="shared" si="458"/>
      </c>
      <c r="W486" s="1353">
        <v>33802</v>
      </c>
      <c r="X486" s="1353">
        <v>813</v>
      </c>
      <c r="Y486" s="1353">
        <v>170</v>
      </c>
      <c r="Z486" s="1353">
        <v>890</v>
      </c>
      <c r="AA486" s="1353">
        <v>112</v>
      </c>
      <c r="AB486" s="1353">
        <v>9</v>
      </c>
      <c r="AC486" s="1353">
        <v>1</v>
      </c>
      <c r="AD486" s="1353">
        <v>36</v>
      </c>
      <c r="AE486" s="1355">
        <f t="shared" si="491"/>
      </c>
      <c r="AF486" s="1349">
        <f t="shared" si="522"/>
      </c>
      <c r="AG486" s="1357" t="s">
        <v>861</v>
      </c>
      <c r="AH486" s="1357" t="s">
        <v>847</v>
      </c>
      <c r="AI486" s="1357">
        <v>47</v>
      </c>
    </row>
    <row r="487">
      <c r="A487" s="1342"/>
      <c r="B487" s="1367" t="s">
        <v>852</v>
      </c>
      <c r="C487" s="1367"/>
      <c r="D487" s="1368">
        <f>SUM(D483:D486)</f>
      </c>
      <c r="E487" s="1368">
        <f>SUM(E483:E486)</f>
      </c>
      <c r="F487" s="1368">
        <f>SUM(F483:F486)</f>
      </c>
      <c r="G487" s="1368">
        <f>SUM(G483:G486)</f>
      </c>
      <c r="H487" s="1368">
        <f>SUM(H483:H486)</f>
      </c>
      <c r="I487" s="1368">
        <f>SUM(I483:I486)</f>
      </c>
      <c r="J487" s="1370">
        <f t="shared" si="17"/>
      </c>
      <c r="K487" s="1370">
        <f t="shared" si="48"/>
      </c>
      <c r="L487" s="1371">
        <f t="shared" si="79"/>
      </c>
      <c r="M487" s="1370">
        <f t="shared" si="110"/>
      </c>
      <c r="N487" s="1370">
        <f t="shared" si="141"/>
      </c>
      <c r="O487" s="1372">
        <f t="shared" si="172"/>
      </c>
      <c r="P487" s="1372">
        <f t="shared" si="203"/>
      </c>
      <c r="Q487" s="1372">
        <f t="shared" si="234"/>
      </c>
      <c r="R487" s="1372">
        <f t="shared" si="396"/>
      </c>
      <c r="S487" s="1373">
        <f t="shared" si="427"/>
      </c>
      <c r="T487" s="1372">
        <f>AVERAGE(T483:T486)</f>
      </c>
      <c r="U487" s="1374">
        <f>AVERAGE(U483:U486)</f>
      </c>
      <c r="V487" s="1378">
        <f t="shared" si="458"/>
      </c>
      <c r="W487" s="1368">
        <f>SUM(W483:W486)</f>
      </c>
      <c r="X487" s="1368">
        <f>SUM(X483:X486)</f>
      </c>
      <c r="Y487" s="1368">
        <f>SUM(Y483:Y486)</f>
      </c>
      <c r="Z487" s="1368">
        <f>SUM(Z483:Z486)</f>
      </c>
      <c r="AA487" s="1368">
        <f>SUM(AA483:AA486)</f>
      </c>
      <c r="AB487" s="1368">
        <f>SUM(AB483:AB486)</f>
      </c>
      <c r="AC487" s="1368">
        <f>SUM(AC483:AC486)</f>
      </c>
      <c r="AD487" s="1368">
        <f>SUM(AD483:AD486)</f>
      </c>
      <c r="AE487" s="1370">
        <f t="shared" si="491"/>
      </c>
      <c r="AF487" s="1375">
        <f t="shared" si="522"/>
      </c>
      <c r="AG487" s="1376"/>
      <c r="AH487" s="1376"/>
      <c r="AI487" s="1368">
        <f>SUM(AI483:AI486)</f>
      </c>
    </row>
    <row r="488">
      <c r="A488" s="1342"/>
      <c r="B488" s="1390" t="s">
        <v>853</v>
      </c>
      <c r="C488" s="1343" t="s">
        <v>864</v>
      </c>
      <c r="D488" s="1345">
        <f t="shared" ref="D488:D491" si="321">E488+F488</f>
      </c>
      <c r="E488" s="1360">
        <v>1247.57</v>
      </c>
      <c r="F488" s="1360">
        <v>2327.24</v>
      </c>
      <c r="G488" s="1379">
        <v>2</v>
      </c>
      <c r="H488" s="1379">
        <v>2</v>
      </c>
      <c r="I488" s="1347">
        <v>3365.279999999999</v>
      </c>
      <c r="J488" s="1348">
        <f t="shared" si="17"/>
      </c>
      <c r="K488" s="1348">
        <f t="shared" si="48"/>
      </c>
      <c r="L488" s="1348">
        <f t="shared" si="79"/>
      </c>
      <c r="M488" s="1348">
        <f t="shared" si="110"/>
      </c>
      <c r="N488" s="1349">
        <f t="shared" si="141"/>
      </c>
      <c r="O488" s="1350">
        <f t="shared" si="172"/>
      </c>
      <c r="P488" s="1350">
        <f t="shared" si="203"/>
      </c>
      <c r="Q488" s="1350">
        <f t="shared" si="234"/>
      </c>
      <c r="R488" s="1350">
        <f t="shared" si="396"/>
      </c>
      <c r="S488" s="1351">
        <f t="shared" si="427"/>
      </c>
      <c r="T488" s="1352">
        <v>0.0196</v>
      </c>
      <c r="U488" s="1353">
        <v>59</v>
      </c>
      <c r="V488" s="1349">
        <f t="shared" si="458"/>
      </c>
      <c r="W488" s="1353">
        <v>27741</v>
      </c>
      <c r="X488" s="1353">
        <v>749</v>
      </c>
      <c r="Y488" s="1353">
        <v>135</v>
      </c>
      <c r="Z488" s="1353">
        <v>777</v>
      </c>
      <c r="AA488" s="1353">
        <v>105</v>
      </c>
      <c r="AB488" s="1353">
        <v>6</v>
      </c>
      <c r="AC488" s="1353">
        <v>2</v>
      </c>
      <c r="AD488" s="1353">
        <v>27</v>
      </c>
      <c r="AE488" s="1355">
        <f t="shared" si="491"/>
      </c>
      <c r="AF488" s="1349">
        <f t="shared" si="522"/>
      </c>
      <c r="AG488" s="1357" t="s">
        <v>861</v>
      </c>
      <c r="AH488" s="1357" t="s">
        <v>847</v>
      </c>
      <c r="AI488" s="1357">
        <v>34</v>
      </c>
    </row>
    <row r="489">
      <c r="A489" s="1342"/>
      <c r="B489" s="1390" t="s">
        <v>853</v>
      </c>
      <c r="C489" s="1343" t="s">
        <v>866</v>
      </c>
      <c r="D489" s="1345">
        <f t="shared" si="321"/>
      </c>
      <c r="E489" s="1360">
        <v>1575.15</v>
      </c>
      <c r="F489" s="1360">
        <v>2063.37</v>
      </c>
      <c r="G489" s="1379">
        <v>8</v>
      </c>
      <c r="H489" s="1379">
        <v>7</v>
      </c>
      <c r="I489" s="1347">
        <v>16871.52000000002</v>
      </c>
      <c r="J489" s="1348">
        <f t="shared" si="17"/>
      </c>
      <c r="K489" s="1348">
        <f t="shared" si="48"/>
      </c>
      <c r="L489" s="1348">
        <f t="shared" si="79"/>
      </c>
      <c r="M489" s="1348">
        <f t="shared" si="110"/>
      </c>
      <c r="N489" s="1349">
        <f t="shared" si="141"/>
      </c>
      <c r="O489" s="1350">
        <f t="shared" si="172"/>
      </c>
      <c r="P489" s="1350">
        <f t="shared" si="203"/>
      </c>
      <c r="Q489" s="1350">
        <f t="shared" si="234"/>
      </c>
      <c r="R489" s="1350">
        <f t="shared" si="396"/>
      </c>
      <c r="S489" s="1351">
        <f t="shared" si="427"/>
      </c>
      <c r="T489" s="1352">
        <v>0.0202</v>
      </c>
      <c r="U489" s="1353">
        <v>60</v>
      </c>
      <c r="V489" s="1349">
        <f t="shared" si="458"/>
      </c>
      <c r="W489" s="1353">
        <v>27577</v>
      </c>
      <c r="X489" s="1353">
        <v>931</v>
      </c>
      <c r="Y489" s="1353">
        <v>152</v>
      </c>
      <c r="Z489" s="1353">
        <v>967</v>
      </c>
      <c r="AA489" s="1353">
        <v>162</v>
      </c>
      <c r="AB489" s="1353">
        <v>6</v>
      </c>
      <c r="AC489" s="1353">
        <v>1</v>
      </c>
      <c r="AD489" s="1353">
        <v>27</v>
      </c>
      <c r="AE489" s="1355">
        <f t="shared" si="491"/>
      </c>
      <c r="AF489" s="1349">
        <f t="shared" si="522"/>
      </c>
      <c r="AG489" s="1357" t="s">
        <v>861</v>
      </c>
      <c r="AH489" s="1357" t="s">
        <v>847</v>
      </c>
      <c r="AI489" s="1357">
        <v>31</v>
      </c>
    </row>
    <row r="490">
      <c r="A490" s="1342"/>
      <c r="B490" s="1390" t="s">
        <v>853</v>
      </c>
      <c r="C490" s="1343" t="s">
        <v>867</v>
      </c>
      <c r="D490" s="1345">
        <f t="shared" si="321"/>
      </c>
      <c r="E490" s="1360">
        <v>1603.59</v>
      </c>
      <c r="F490" s="1360">
        <v>2952.34</v>
      </c>
      <c r="G490" s="1379">
        <v>8</v>
      </c>
      <c r="H490" s="1379">
        <v>7</v>
      </c>
      <c r="I490" s="1347">
        <v>17702.699999999953</v>
      </c>
      <c r="J490" s="1348">
        <f t="shared" si="17"/>
      </c>
      <c r="K490" s="1348">
        <f t="shared" si="48"/>
      </c>
      <c r="L490" s="1348">
        <f t="shared" si="79"/>
      </c>
      <c r="M490" s="1348">
        <f t="shared" si="110"/>
      </c>
      <c r="N490" s="1349">
        <f t="shared" si="141"/>
      </c>
      <c r="O490" s="1350">
        <f t="shared" si="172"/>
      </c>
      <c r="P490" s="1350">
        <f t="shared" si="203"/>
      </c>
      <c r="Q490" s="1350">
        <f t="shared" si="234"/>
      </c>
      <c r="R490" s="1350">
        <f t="shared" si="396"/>
      </c>
      <c r="S490" s="1351">
        <f t="shared" si="427"/>
      </c>
      <c r="T490" s="1352">
        <v>0.0172</v>
      </c>
      <c r="U490" s="1353">
        <v>61</v>
      </c>
      <c r="V490" s="1349">
        <f t="shared" si="458"/>
      </c>
      <c r="W490" s="1353">
        <v>36707</v>
      </c>
      <c r="X490" s="1353">
        <v>1004</v>
      </c>
      <c r="Y490" s="1353">
        <v>163</v>
      </c>
      <c r="Z490" s="1353">
        <v>1074</v>
      </c>
      <c r="AA490" s="1353">
        <v>129</v>
      </c>
      <c r="AB490" s="1353">
        <v>11</v>
      </c>
      <c r="AC490" s="1353">
        <v>3</v>
      </c>
      <c r="AD490" s="1353">
        <v>47</v>
      </c>
      <c r="AE490" s="1355">
        <f t="shared" si="491"/>
      </c>
      <c r="AF490" s="1349">
        <f t="shared" si="522"/>
      </c>
      <c r="AG490" s="1357" t="s">
        <v>861</v>
      </c>
      <c r="AH490" s="1357" t="s">
        <v>847</v>
      </c>
      <c r="AI490" s="1357">
        <v>43</v>
      </c>
    </row>
    <row r="491">
      <c r="A491" s="1342"/>
      <c r="B491" s="1390" t="s">
        <v>853</v>
      </c>
      <c r="C491" s="1344" t="s">
        <v>868</v>
      </c>
      <c r="D491" s="1345">
        <f t="shared" si="321"/>
      </c>
      <c r="E491" s="1360">
        <v>1547.1</v>
      </c>
      <c r="F491" s="1360">
        <v>2413.29</v>
      </c>
      <c r="G491" s="1361">
        <v>9</v>
      </c>
      <c r="H491" s="1361">
        <v>6</v>
      </c>
      <c r="I491" s="1391">
        <v>18484.080000000016</v>
      </c>
      <c r="J491" s="1348">
        <f t="shared" si="17"/>
      </c>
      <c r="K491" s="1348">
        <f t="shared" si="48"/>
      </c>
      <c r="L491" s="1348">
        <f t="shared" si="79"/>
      </c>
      <c r="M491" s="1348">
        <f t="shared" si="110"/>
      </c>
      <c r="N491" s="1349">
        <f t="shared" si="141"/>
      </c>
      <c r="O491" s="1350">
        <f t="shared" si="172"/>
      </c>
      <c r="P491" s="1350">
        <f t="shared" si="203"/>
      </c>
      <c r="Q491" s="1350">
        <f t="shared" si="234"/>
      </c>
      <c r="R491" s="1350">
        <f t="shared" si="396"/>
      </c>
      <c r="S491" s="1351">
        <f t="shared" si="427"/>
      </c>
      <c r="T491" s="1352">
        <v>0.0155</v>
      </c>
      <c r="U491" s="1353">
        <v>62</v>
      </c>
      <c r="V491" s="1349">
        <f t="shared" si="458"/>
      </c>
      <c r="W491" s="1353">
        <v>36797</v>
      </c>
      <c r="X491" s="1353">
        <v>821</v>
      </c>
      <c r="Y491" s="1353">
        <v>183</v>
      </c>
      <c r="Z491" s="1353">
        <v>862</v>
      </c>
      <c r="AA491" s="1353">
        <v>141</v>
      </c>
      <c r="AB491" s="1353">
        <v>3</v>
      </c>
      <c r="AC491" s="1353">
        <v>2</v>
      </c>
      <c r="AD491" s="1353">
        <v>25</v>
      </c>
      <c r="AE491" s="1355">
        <f t="shared" si="491"/>
      </c>
      <c r="AF491" s="1349">
        <f t="shared" si="522"/>
      </c>
      <c r="AG491" s="1357" t="s">
        <v>861</v>
      </c>
      <c r="AH491" s="1357" t="s">
        <v>847</v>
      </c>
      <c r="AI491" s="1357">
        <v>47</v>
      </c>
    </row>
    <row r="492">
      <c r="A492" s="1342"/>
      <c r="B492" s="1367" t="s">
        <v>852</v>
      </c>
      <c r="C492" s="1367"/>
      <c r="D492" s="1368">
        <f>SUM(D488:D491)</f>
      </c>
      <c r="E492" s="1368">
        <f>SUM(E488:E491)</f>
      </c>
      <c r="F492" s="1368">
        <f>SUM(F488:F491)</f>
      </c>
      <c r="G492" s="1368">
        <f>SUM(G488:G491)</f>
      </c>
      <c r="H492" s="1368">
        <f>SUM(H488:H491)</f>
      </c>
      <c r="I492" s="1368">
        <f>SUM(I488:I491)</f>
      </c>
      <c r="J492" s="1370">
        <f t="shared" si="17"/>
      </c>
      <c r="K492" s="1370">
        <f t="shared" si="48"/>
      </c>
      <c r="L492" s="1371">
        <f t="shared" si="79"/>
      </c>
      <c r="M492" s="1370">
        <f t="shared" si="110"/>
      </c>
      <c r="N492" s="1370">
        <f t="shared" si="141"/>
      </c>
      <c r="O492" s="1372">
        <f t="shared" si="172"/>
      </c>
      <c r="P492" s="1372">
        <f t="shared" si="203"/>
      </c>
      <c r="Q492" s="1372">
        <f t="shared" si="234"/>
      </c>
      <c r="R492" s="1372">
        <f t="shared" si="396"/>
      </c>
      <c r="S492" s="1373">
        <f t="shared" si="427"/>
      </c>
      <c r="T492" s="1372">
        <f>AVERAGE(T488:T491)</f>
      </c>
      <c r="U492" s="1374">
        <f>AVERAGE(U488:U491)</f>
      </c>
      <c r="V492" s="1378">
        <f t="shared" si="458"/>
      </c>
      <c r="W492" s="1368">
        <f>SUM(W488:W491)</f>
      </c>
      <c r="X492" s="1368">
        <f>SUM(X488:X491)</f>
      </c>
      <c r="Y492" s="1368">
        <f>SUM(Y488:Y491)</f>
      </c>
      <c r="Z492" s="1368">
        <f>SUM(Z488:Z491)</f>
      </c>
      <c r="AA492" s="1368">
        <f>SUM(AA488:AA491)</f>
      </c>
      <c r="AB492" s="1368">
        <f>SUM(AB488:AB491)</f>
      </c>
      <c r="AC492" s="1368">
        <f>SUM(AC488:AC491)</f>
      </c>
      <c r="AD492" s="1368">
        <f>SUM(AD488:AD491)</f>
      </c>
      <c r="AE492" s="1370">
        <f t="shared" si="491"/>
      </c>
      <c r="AF492" s="1375">
        <f t="shared" si="522"/>
      </c>
      <c r="AG492" s="1376"/>
      <c r="AH492" s="1376"/>
      <c r="AI492" s="1368">
        <f>SUM(AI488:AI491)</f>
      </c>
    </row>
    <row r="493">
      <c r="A493" s="1342"/>
      <c r="B493" s="1343" t="s">
        <v>865</v>
      </c>
      <c r="C493" s="1390" t="s">
        <v>869</v>
      </c>
      <c r="D493" s="1345">
        <f t="shared" ref="D493:D496" si="322">E493+F493</f>
      </c>
      <c r="E493" s="1360">
        <v>1511.64</v>
      </c>
      <c r="F493" s="1360">
        <v>2550.2</v>
      </c>
      <c r="G493" s="1379">
        <v>5</v>
      </c>
      <c r="H493" s="1379">
        <v>5</v>
      </c>
      <c r="I493" s="1347">
        <v>8507.080000000016</v>
      </c>
      <c r="J493" s="1348">
        <f t="shared" si="17"/>
      </c>
      <c r="K493" s="1348">
        <f t="shared" si="48"/>
      </c>
      <c r="L493" s="1348">
        <f t="shared" si="79"/>
      </c>
      <c r="M493" s="1348">
        <f t="shared" si="110"/>
      </c>
      <c r="N493" s="1349">
        <f t="shared" si="141"/>
      </c>
      <c r="O493" s="1350">
        <f t="shared" si="172"/>
      </c>
      <c r="P493" s="1350">
        <f t="shared" si="203"/>
      </c>
      <c r="Q493" s="1350">
        <f t="shared" si="234"/>
      </c>
      <c r="R493" s="1350">
        <f t="shared" si="396"/>
      </c>
      <c r="S493" s="1351">
        <f t="shared" si="427"/>
      </c>
      <c r="T493" s="1352">
        <v>0.0164</v>
      </c>
      <c r="U493" s="1353">
        <v>63</v>
      </c>
      <c r="V493" s="1349">
        <f t="shared" si="458"/>
      </c>
      <c r="W493" s="1353">
        <v>34053</v>
      </c>
      <c r="X493" s="1353">
        <v>526</v>
      </c>
      <c r="Y493" s="1353">
        <v>165</v>
      </c>
      <c r="Z493" s="1353">
        <v>551</v>
      </c>
      <c r="AA493" s="1353">
        <v>117</v>
      </c>
      <c r="AB493" s="1353">
        <v>9</v>
      </c>
      <c r="AC493" s="1353">
        <v>2</v>
      </c>
      <c r="AD493" s="1353">
        <v>26</v>
      </c>
      <c r="AE493" s="1355">
        <f t="shared" si="491"/>
      </c>
      <c r="AF493" s="1349">
        <f t="shared" si="522"/>
      </c>
      <c r="AG493" s="1357" t="s">
        <v>861</v>
      </c>
      <c r="AH493" s="1357" t="s">
        <v>847</v>
      </c>
      <c r="AI493" s="1357">
        <v>27</v>
      </c>
    </row>
    <row r="494">
      <c r="A494" s="1342"/>
      <c r="B494" s="1343" t="s">
        <v>865</v>
      </c>
      <c r="C494" s="1390" t="s">
        <v>870</v>
      </c>
      <c r="D494" s="1345">
        <f t="shared" si="322"/>
      </c>
      <c r="E494" s="1360">
        <v>1535.3</v>
      </c>
      <c r="F494" s="1360">
        <v>2498.03</v>
      </c>
      <c r="G494" s="1379">
        <v>8</v>
      </c>
      <c r="H494" s="1379">
        <v>8</v>
      </c>
      <c r="I494" s="1347">
        <v>16532.399999999965</v>
      </c>
      <c r="J494" s="1348">
        <f t="shared" si="17"/>
      </c>
      <c r="K494" s="1348">
        <f t="shared" si="48"/>
      </c>
      <c r="L494" s="1348">
        <f t="shared" si="79"/>
      </c>
      <c r="M494" s="1348">
        <f t="shared" si="110"/>
      </c>
      <c r="N494" s="1349">
        <f t="shared" si="141"/>
      </c>
      <c r="O494" s="1350">
        <f t="shared" si="172"/>
      </c>
      <c r="P494" s="1350">
        <f t="shared" si="203"/>
      </c>
      <c r="Q494" s="1350">
        <f t="shared" si="234"/>
      </c>
      <c r="R494" s="1350">
        <f t="shared" si="396"/>
      </c>
      <c r="S494" s="1351">
        <f t="shared" si="427"/>
      </c>
      <c r="T494" s="1352">
        <v>0.0142</v>
      </c>
      <c r="U494" s="1353">
        <v>64</v>
      </c>
      <c r="V494" s="1349">
        <f t="shared" si="458"/>
      </c>
      <c r="W494" s="1353">
        <v>37156</v>
      </c>
      <c r="X494" s="1353">
        <v>805</v>
      </c>
      <c r="Y494" s="1353">
        <v>179</v>
      </c>
      <c r="Z494" s="1353">
        <v>844</v>
      </c>
      <c r="AA494" s="1353">
        <v>90</v>
      </c>
      <c r="AB494" s="1353">
        <v>10</v>
      </c>
      <c r="AC494" s="1353">
        <v>5</v>
      </c>
      <c r="AD494" s="1353">
        <v>42</v>
      </c>
      <c r="AE494" s="1355">
        <f t="shared" si="491"/>
      </c>
      <c r="AF494" s="1349">
        <f t="shared" si="522"/>
      </c>
      <c r="AG494" s="1357" t="s">
        <v>861</v>
      </c>
      <c r="AH494" s="1357" t="s">
        <v>847</v>
      </c>
      <c r="AI494" s="1357">
        <v>30</v>
      </c>
    </row>
    <row r="495">
      <c r="A495" s="1342"/>
      <c r="B495" s="1343" t="s">
        <v>865</v>
      </c>
      <c r="C495" s="1390" t="s">
        <v>877</v>
      </c>
      <c r="D495" s="1345">
        <f t="shared" si="322"/>
      </c>
      <c r="E495" s="1360">
        <v>906.3</v>
      </c>
      <c r="F495" s="1360">
        <v>2836.32</v>
      </c>
      <c r="G495" s="1379">
        <v>6</v>
      </c>
      <c r="H495" s="1379">
        <v>5</v>
      </c>
      <c r="I495" s="1347">
        <v>10714.290000000037</v>
      </c>
      <c r="J495" s="1348">
        <f t="shared" si="17"/>
      </c>
      <c r="K495" s="1348">
        <f t="shared" si="48"/>
      </c>
      <c r="L495" s="1348">
        <f t="shared" si="79"/>
      </c>
      <c r="M495" s="1348">
        <f t="shared" si="110"/>
      </c>
      <c r="N495" s="1349">
        <f t="shared" si="141"/>
      </c>
      <c r="O495" s="1350">
        <f t="shared" si="172"/>
      </c>
      <c r="P495" s="1350">
        <f t="shared" si="203"/>
      </c>
      <c r="Q495" s="1350">
        <f t="shared" si="234"/>
      </c>
      <c r="R495" s="1350">
        <f t="shared" si="396"/>
      </c>
      <c r="S495" s="1351">
        <f t="shared" si="427"/>
      </c>
      <c r="T495" s="1352">
        <v>0.0214</v>
      </c>
      <c r="U495" s="1353">
        <v>64</v>
      </c>
      <c r="V495" s="1349">
        <f t="shared" si="458"/>
      </c>
      <c r="W495" s="1353">
        <v>38978</v>
      </c>
      <c r="X495" s="1353">
        <v>933</v>
      </c>
      <c r="Y495" s="1353">
        <v>184</v>
      </c>
      <c r="Z495" s="1353">
        <v>961</v>
      </c>
      <c r="AA495" s="1353">
        <v>135</v>
      </c>
      <c r="AB495" s="1353">
        <v>10</v>
      </c>
      <c r="AC495" s="1353">
        <v>2</v>
      </c>
      <c r="AD495" s="1353">
        <v>55</v>
      </c>
      <c r="AE495" s="1355">
        <f t="shared" si="491"/>
      </c>
      <c r="AF495" s="1349">
        <f t="shared" si="522"/>
      </c>
      <c r="AG495" s="1357" t="s">
        <v>861</v>
      </c>
      <c r="AH495" s="1357" t="s">
        <v>847</v>
      </c>
      <c r="AI495" s="1357">
        <v>42</v>
      </c>
    </row>
    <row r="496">
      <c r="A496" s="1342"/>
      <c r="B496" s="1343" t="s">
        <v>865</v>
      </c>
      <c r="C496" s="1390" t="s">
        <v>878</v>
      </c>
      <c r="D496" s="1345">
        <f t="shared" si="322"/>
      </c>
      <c r="E496" s="1360">
        <v>596.08</v>
      </c>
      <c r="F496" s="1360">
        <v>1612.28</v>
      </c>
      <c r="G496" s="1379">
        <v>5</v>
      </c>
      <c r="H496" s="1379">
        <v>3</v>
      </c>
      <c r="I496" s="1347">
        <v>8994.719999999972</v>
      </c>
      <c r="J496" s="1348">
        <f t="shared" si="17"/>
      </c>
      <c r="K496" s="1348">
        <f t="shared" si="48"/>
      </c>
      <c r="L496" s="1348">
        <f t="shared" si="79"/>
      </c>
      <c r="M496" s="1348">
        <f t="shared" si="110"/>
      </c>
      <c r="N496" s="1349">
        <f t="shared" si="141"/>
      </c>
      <c r="O496" s="1350">
        <f t="shared" si="172"/>
      </c>
      <c r="P496" s="1350">
        <f t="shared" si="203"/>
      </c>
      <c r="Q496" s="1350">
        <f t="shared" si="234"/>
      </c>
      <c r="R496" s="1350">
        <f t="shared" si="396"/>
      </c>
      <c r="S496" s="1351">
        <f t="shared" si="427"/>
      </c>
      <c r="T496" s="1352">
        <v>0.0294</v>
      </c>
      <c r="U496" s="1353">
        <v>64</v>
      </c>
      <c r="V496" s="1349">
        <f t="shared" si="458"/>
      </c>
      <c r="W496" s="1353">
        <v>24201</v>
      </c>
      <c r="X496" s="1353">
        <v>601</v>
      </c>
      <c r="Y496" s="1353">
        <v>130</v>
      </c>
      <c r="Z496" s="1353">
        <v>661</v>
      </c>
      <c r="AA496" s="1353">
        <v>92</v>
      </c>
      <c r="AB496" s="1353">
        <v>5</v>
      </c>
      <c r="AC496" s="1353">
        <v>0</v>
      </c>
      <c r="AD496" s="1353">
        <v>41</v>
      </c>
      <c r="AE496" s="1355">
        <f t="shared" si="491"/>
      </c>
      <c r="AF496" s="1349">
        <f t="shared" si="522"/>
      </c>
      <c r="AG496" s="1357" t="s">
        <v>861</v>
      </c>
      <c r="AH496" s="1357" t="s">
        <v>847</v>
      </c>
      <c r="AI496" s="1357">
        <v>12</v>
      </c>
    </row>
    <row r="497">
      <c r="A497" s="1342"/>
      <c r="B497" s="1367" t="s">
        <v>852</v>
      </c>
      <c r="C497" s="1367"/>
      <c r="D497" s="1368">
        <f>SUM(D493:D496)</f>
      </c>
      <c r="E497" s="1368">
        <f>SUM(E493:E496)</f>
      </c>
      <c r="F497" s="1368">
        <f>SUM(F493:F496)</f>
      </c>
      <c r="G497" s="1368">
        <f>SUM(G493:G496)</f>
      </c>
      <c r="H497" s="1368">
        <f>SUM(H493:H496)</f>
      </c>
      <c r="I497" s="1368">
        <f>SUM(I493:I496)</f>
      </c>
      <c r="J497" s="1370">
        <f t="shared" si="17"/>
      </c>
      <c r="K497" s="1370">
        <f t="shared" si="48"/>
      </c>
      <c r="L497" s="1371">
        <f t="shared" si="79"/>
      </c>
      <c r="M497" s="1370">
        <f t="shared" si="110"/>
      </c>
      <c r="N497" s="1370">
        <f t="shared" si="141"/>
      </c>
      <c r="O497" s="1372">
        <f t="shared" si="172"/>
      </c>
      <c r="P497" s="1372">
        <f t="shared" si="203"/>
      </c>
      <c r="Q497" s="1372">
        <f t="shared" si="234"/>
      </c>
      <c r="R497" s="1372">
        <f t="shared" si="396"/>
      </c>
      <c r="S497" s="1373">
        <f t="shared" si="427"/>
      </c>
      <c r="T497" s="1372">
        <f>AVERAGE(T493:T496)</f>
      </c>
      <c r="U497" s="1374">
        <f>AVERAGE(U493:U496)</f>
      </c>
      <c r="V497" s="1378">
        <f t="shared" si="458"/>
      </c>
      <c r="W497" s="1368">
        <f>SUM(W493:W496)</f>
      </c>
      <c r="X497" s="1368">
        <f>SUM(X493:X496)</f>
      </c>
      <c r="Y497" s="1368">
        <f>SUM(Y493:Y496)</f>
      </c>
      <c r="Z497" s="1368">
        <f>SUM(Z493:Z496)</f>
      </c>
      <c r="AA497" s="1368">
        <f>SUM(AA493:AA496)</f>
      </c>
      <c r="AB497" s="1368">
        <f>SUM(AB493:AB496)</f>
      </c>
      <c r="AC497" s="1368">
        <f>SUM(AC493:AC496)</f>
      </c>
      <c r="AD497" s="1368">
        <f>SUM(AD493:AD496)</f>
      </c>
      <c r="AE497" s="1370">
        <f t="shared" si="491"/>
      </c>
      <c r="AF497" s="1375">
        <f t="shared" si="522"/>
      </c>
      <c r="AG497" s="1376"/>
      <c r="AH497" s="1376"/>
      <c r="AI497" s="1368">
        <f>SUM(AI493:AI496)</f>
      </c>
    </row>
    <row r="498">
      <c r="A498" s="1342"/>
      <c r="B498" s="1387" t="s">
        <v>871</v>
      </c>
      <c r="C498" s="1387"/>
      <c r="D498" s="1381">
        <f>D482+D477+D492+D487+D497</f>
      </c>
      <c r="E498" s="1381">
        <f>E482+E477+E492+E487+E497</f>
      </c>
      <c r="F498" s="1381">
        <f>F482+F477+F492+F487+F497</f>
      </c>
      <c r="G498" s="1381">
        <f>G482+G477+G492+G487+G497</f>
      </c>
      <c r="H498" s="1381">
        <f>H482+H477+H492+H487+H497</f>
      </c>
      <c r="I498" s="1381">
        <f>I482+I477+I492+I487+I497</f>
      </c>
      <c r="J498" s="1382">
        <f t="shared" si="17"/>
      </c>
      <c r="K498" s="1382">
        <f t="shared" si="48"/>
      </c>
      <c r="L498" s="1382">
        <f t="shared" si="79"/>
      </c>
      <c r="M498" s="1382">
        <f t="shared" si="110"/>
      </c>
      <c r="N498" s="1382">
        <f t="shared" si="141"/>
      </c>
      <c r="O498" s="1383">
        <f t="shared" si="172"/>
      </c>
      <c r="P498" s="1383">
        <f t="shared" si="203"/>
      </c>
      <c r="Q498" s="1383">
        <f t="shared" si="234"/>
      </c>
      <c r="R498" s="1383">
        <f t="shared" si="396"/>
      </c>
      <c r="S498" s="1392">
        <f t="shared" si="427"/>
      </c>
      <c r="T498" s="1382">
        <f>(T482+T477+T492+T487+T497)/5</f>
      </c>
      <c r="U498" s="1382">
        <f>(U482+U477+U492+U487+U497)/5</f>
      </c>
      <c r="V498" s="1382">
        <f>(V482+V477+V492+V487+V497)/5</f>
      </c>
      <c r="W498" s="1381">
        <f>W482+W477+W492+W487+W497</f>
      </c>
      <c r="X498" s="1381">
        <f>X482+X477+X492+X487+X497</f>
      </c>
      <c r="Y498" s="1381">
        <f>Y482+Y477+Y492+Y487+Y497</f>
      </c>
      <c r="Z498" s="1381">
        <f>Z482+Z477+Z492+Z487+Z497</f>
      </c>
      <c r="AA498" s="1381">
        <f>AA482+AA477+AA492+AA487+AA497</f>
      </c>
      <c r="AB498" s="1381">
        <f>AB482+AB477+AB492+AB487+AB497</f>
      </c>
      <c r="AC498" s="1381">
        <f>AC482+AC477+AC492+AC487+AC497</f>
      </c>
      <c r="AD498" s="1381">
        <f>AD482+AD477+AD492+AD487+AD497</f>
      </c>
      <c r="AE498" s="1382">
        <f t="shared" si="491"/>
      </c>
      <c r="AF498" s="1393">
        <f t="shared" si="522"/>
      </c>
      <c r="AG498" s="1387"/>
      <c r="AH498" s="1387"/>
      <c r="AI498" s="1381">
        <f>AI482+AI477+AI492+AI487+AI497</f>
      </c>
    </row>
    <row customHeight="true" ht="18.452380952380953" r="499">
      <c r="A499" s="1329" t="s">
        <v>807</v>
      </c>
      <c r="B499" s="1329" t="s">
        <v>808</v>
      </c>
      <c r="C499" s="1329"/>
      <c r="D499" s="1330" t="s">
        <v>809</v>
      </c>
      <c r="E499" s="1330"/>
      <c r="F499" s="1330"/>
      <c r="G499" s="1330"/>
      <c r="H499" s="1330"/>
      <c r="I499" s="1330"/>
      <c r="J499" s="1330"/>
      <c r="K499" s="1330"/>
      <c r="L499" s="1330"/>
      <c r="M499" s="1330"/>
      <c r="N499" s="1331" t="s">
        <v>810</v>
      </c>
      <c r="O499" s="1331"/>
      <c r="P499" s="1331"/>
      <c r="Q499" s="1331"/>
      <c r="R499" s="1331"/>
      <c r="S499" s="1331"/>
      <c r="T499" s="1331"/>
      <c r="U499" s="1331"/>
      <c r="V499" s="1331"/>
      <c r="W499" s="1331"/>
      <c r="X499" s="1331"/>
      <c r="Y499" s="1331"/>
      <c r="Z499" s="1331"/>
      <c r="AA499" s="1331"/>
      <c r="AB499" s="1331"/>
      <c r="AC499" s="1331"/>
      <c r="AD499" s="1331"/>
      <c r="AE499" s="1331"/>
      <c r="AF499" s="1331"/>
      <c r="AG499" s="1331"/>
      <c r="AH499" s="1331"/>
      <c r="AI499" s="1332"/>
    </row>
    <row customHeight="true" ht="18.452380952380953" r="500">
      <c r="A500" s="1329"/>
      <c r="B500" s="1329" t="s">
        <v>811</v>
      </c>
      <c r="C500" s="1329" t="s">
        <v>812</v>
      </c>
      <c r="D500" s="1330" t="s">
        <v>813</v>
      </c>
      <c r="E500" s="1330" t="s">
        <v>879</v>
      </c>
      <c r="F500" s="1389" t="s">
        <v>880</v>
      </c>
      <c r="G500" s="1333" t="s">
        <v>814</v>
      </c>
      <c r="H500" s="1334" t="s">
        <v>815</v>
      </c>
      <c r="I500" s="1335" t="s">
        <v>816</v>
      </c>
      <c r="J500" s="1336" t="s">
        <v>817</v>
      </c>
      <c r="K500" s="1336" t="s">
        <v>818</v>
      </c>
      <c r="L500" s="1337" t="s">
        <v>819</v>
      </c>
      <c r="M500" s="1336" t="s">
        <v>820</v>
      </c>
      <c r="N500" s="1331" t="s">
        <v>821</v>
      </c>
      <c r="O500" s="1338" t="s">
        <v>822</v>
      </c>
      <c r="P500" s="1338" t="s">
        <v>823</v>
      </c>
      <c r="Q500" s="1338" t="s">
        <v>824</v>
      </c>
      <c r="R500" s="1338" t="s">
        <v>825</v>
      </c>
      <c r="S500" s="1339" t="s">
        <v>826</v>
      </c>
      <c r="T500" s="1338" t="s">
        <v>827</v>
      </c>
      <c r="U500" s="1340" t="s">
        <v>828</v>
      </c>
      <c r="V500" s="1331" t="s">
        <v>829</v>
      </c>
      <c r="W500" s="1339" t="s">
        <v>830</v>
      </c>
      <c r="X500" s="1339" t="s">
        <v>831</v>
      </c>
      <c r="Y500" s="1339" t="s">
        <v>832</v>
      </c>
      <c r="Z500" s="1339" t="s">
        <v>833</v>
      </c>
      <c r="AA500" s="1339" t="s">
        <v>834</v>
      </c>
      <c r="AB500" s="1339" t="s">
        <v>835</v>
      </c>
      <c r="AC500" s="1339" t="s">
        <v>836</v>
      </c>
      <c r="AD500" s="1339" t="s">
        <v>837</v>
      </c>
      <c r="AE500" s="1341" t="s">
        <v>838</v>
      </c>
      <c r="AF500" s="1331" t="s">
        <v>839</v>
      </c>
      <c r="AG500" s="1332" t="s">
        <v>840</v>
      </c>
      <c r="AH500" s="1332" t="s">
        <v>841</v>
      </c>
      <c r="AI500" s="1332" t="s">
        <v>842</v>
      </c>
    </row>
    <row customHeight="true" ht="18.452380952380953" r="501">
      <c r="A501" s="1342" t="s">
        <v>899</v>
      </c>
      <c r="B501" s="1343" t="s">
        <v>844</v>
      </c>
      <c r="C501" s="1344" t="s">
        <v>845</v>
      </c>
      <c r="D501" s="1345">
        <f t="shared" ref="D501:D504" si="323">E501+F501</f>
      </c>
      <c r="E501" s="1345">
        <v>966.28</v>
      </c>
      <c r="F501" s="1345">
        <v>2552.41</v>
      </c>
      <c r="G501" s="1346">
        <v>0</v>
      </c>
      <c r="H501" s="1346">
        <v>0</v>
      </c>
      <c r="I501" s="1347">
        <v>0</v>
      </c>
      <c r="J501" s="1348">
        <f t="shared" ref="J501:J526" si="18">I501/D501</f>
      </c>
      <c r="K501" s="1348">
        <f t="shared" ref="K501:K526" si="49">D501/G501</f>
      </c>
      <c r="L501" s="1348">
        <f t="shared" ref="L501:L526" si="80">D501/H501</f>
      </c>
      <c r="M501" s="1348">
        <f t="shared" ref="M501:M526" si="111">I501/G501</f>
      </c>
      <c r="N501" s="1349">
        <f t="shared" ref="N501:N526" si="142">D501/X501</f>
      </c>
      <c r="O501" s="1350">
        <f t="shared" ref="O501:O526" si="173">S501/W501*1</f>
      </c>
      <c r="P501" s="1350">
        <f t="shared" ref="P501:P526" si="204">X501/W501</f>
      </c>
      <c r="Q501" s="1350">
        <f t="shared" ref="Q501:Q526" si="235">Z501/W501</f>
      </c>
      <c r="R501" s="1350">
        <f t="shared" ref="R501:R526" si="397">AA501/Z501</f>
      </c>
      <c r="S501" s="1351">
        <f t="shared" ref="S501:S526" si="428">Y501/T501</f>
      </c>
      <c r="T501" s="1352">
        <v>0.0354</v>
      </c>
      <c r="U501" s="1353">
        <v>35</v>
      </c>
      <c r="V501" s="1349">
        <f t="shared" ref="V501:V525" si="459">(D501/W501)*1000</f>
      </c>
      <c r="W501" s="1354">
        <v>38335</v>
      </c>
      <c r="X501" s="1351">
        <v>1416</v>
      </c>
      <c r="Y501" s="1351">
        <v>203</v>
      </c>
      <c r="Z501" s="1351">
        <v>1485</v>
      </c>
      <c r="AA501" s="1351">
        <v>75</v>
      </c>
      <c r="AB501" s="1351">
        <v>9</v>
      </c>
      <c r="AC501" s="1351">
        <v>3</v>
      </c>
      <c r="AD501" s="1354">
        <v>67</v>
      </c>
      <c r="AE501" s="1355">
        <f t="shared" ref="AE501:AE526" si="492">D501/Z501</f>
      </c>
      <c r="AF501" s="1349">
        <f t="shared" ref="AF501:AF526" si="523">AI501*1000/D501</f>
      </c>
      <c r="AG501" s="1356" t="s">
        <v>846</v>
      </c>
      <c r="AH501" s="1357" t="s">
        <v>862</v>
      </c>
      <c r="AI501" s="1357">
        <v>26</v>
      </c>
    </row>
    <row customHeight="true" ht="18.452380952380953" r="502">
      <c r="A502" s="1342"/>
      <c r="B502" s="1343" t="s">
        <v>844</v>
      </c>
      <c r="C502" s="1343" t="s">
        <v>848</v>
      </c>
      <c r="D502" s="1345">
        <f t="shared" si="323"/>
      </c>
      <c r="E502" s="1345">
        <v>1031.34</v>
      </c>
      <c r="F502" s="1345">
        <v>2498.99</v>
      </c>
      <c r="G502" s="1346">
        <v>5</v>
      </c>
      <c r="H502" s="1346">
        <v>5</v>
      </c>
      <c r="I502" s="1347">
        <v>11293.43</v>
      </c>
      <c r="J502" s="1348">
        <f t="shared" si="18"/>
      </c>
      <c r="K502" s="1358">
        <f t="shared" si="49"/>
      </c>
      <c r="L502" s="1348">
        <f t="shared" si="80"/>
      </c>
      <c r="M502" s="1358">
        <f t="shared" si="111"/>
      </c>
      <c r="N502" s="1349">
        <f t="shared" si="142"/>
      </c>
      <c r="O502" s="1350">
        <f t="shared" si="173"/>
      </c>
      <c r="P502" s="1350">
        <f t="shared" si="204"/>
      </c>
      <c r="Q502" s="1350">
        <f t="shared" si="235"/>
      </c>
      <c r="R502" s="1350">
        <f t="shared" si="397"/>
      </c>
      <c r="S502" s="1351">
        <f t="shared" si="428"/>
      </c>
      <c r="T502" s="1352">
        <v>0.0294</v>
      </c>
      <c r="U502" s="1353">
        <v>43</v>
      </c>
      <c r="V502" s="1349">
        <f t="shared" si="459"/>
      </c>
      <c r="W502" s="1359">
        <v>33998</v>
      </c>
      <c r="X502" s="1359">
        <v>1214</v>
      </c>
      <c r="Y502" s="1359">
        <v>192</v>
      </c>
      <c r="Z502" s="1359">
        <v>1304</v>
      </c>
      <c r="AA502" s="1359">
        <v>116</v>
      </c>
      <c r="AB502" s="1359">
        <v>16</v>
      </c>
      <c r="AC502" s="1359">
        <v>1</v>
      </c>
      <c r="AD502" s="1353">
        <v>47</v>
      </c>
      <c r="AE502" s="1355">
        <f t="shared" si="492"/>
      </c>
      <c r="AF502" s="1349">
        <f t="shared" si="523"/>
      </c>
      <c r="AG502" s="1356" t="s">
        <v>846</v>
      </c>
      <c r="AH502" s="1357" t="s">
        <v>862</v>
      </c>
      <c r="AI502" s="1357">
        <v>33</v>
      </c>
    </row>
    <row customHeight="true" ht="18.452380952380953" r="503">
      <c r="A503" s="1342"/>
      <c r="B503" s="1343" t="s">
        <v>844</v>
      </c>
      <c r="C503" s="1344" t="s">
        <v>849</v>
      </c>
      <c r="D503" s="1345">
        <f t="shared" si="323"/>
      </c>
      <c r="E503" s="1360">
        <v>1516.29</v>
      </c>
      <c r="F503" s="1360">
        <v>2500</v>
      </c>
      <c r="G503" s="1361">
        <v>7</v>
      </c>
      <c r="H503" s="1361">
        <v>5</v>
      </c>
      <c r="I503" s="1347">
        <v>13846.219999999998</v>
      </c>
      <c r="J503" s="1348">
        <f t="shared" si="18"/>
      </c>
      <c r="K503" s="1348">
        <f t="shared" si="49"/>
      </c>
      <c r="L503" s="1348">
        <f t="shared" si="80"/>
      </c>
      <c r="M503" s="1348">
        <f t="shared" si="111"/>
      </c>
      <c r="N503" s="1362">
        <f t="shared" si="142"/>
      </c>
      <c r="O503" s="1350">
        <f t="shared" si="173"/>
      </c>
      <c r="P503" s="1350">
        <f t="shared" si="204"/>
      </c>
      <c r="Q503" s="1350">
        <f t="shared" si="235"/>
      </c>
      <c r="R503" s="1350">
        <f t="shared" si="397"/>
      </c>
      <c r="S503" s="1351">
        <f t="shared" si="428"/>
      </c>
      <c r="T503" s="1352">
        <v>0.0184</v>
      </c>
      <c r="U503" s="1353">
        <v>48</v>
      </c>
      <c r="V503" s="1349">
        <f t="shared" si="459"/>
      </c>
      <c r="W503" s="1359">
        <v>32756</v>
      </c>
      <c r="X503" s="1359">
        <v>900</v>
      </c>
      <c r="Y503" s="1359">
        <v>155</v>
      </c>
      <c r="Z503" s="1359">
        <v>921</v>
      </c>
      <c r="AA503" s="1359">
        <v>83</v>
      </c>
      <c r="AB503" s="1359">
        <v>3</v>
      </c>
      <c r="AC503" s="1359">
        <v>2</v>
      </c>
      <c r="AD503" s="1353">
        <v>47</v>
      </c>
      <c r="AE503" s="1355">
        <f t="shared" si="492"/>
      </c>
      <c r="AF503" s="1349">
        <f t="shared" si="523"/>
      </c>
      <c r="AG503" s="1356" t="s">
        <v>846</v>
      </c>
      <c r="AH503" s="1357" t="s">
        <v>862</v>
      </c>
      <c r="AI503" s="1357">
        <v>32</v>
      </c>
    </row>
    <row customHeight="true" ht="18.452380952380953" r="504">
      <c r="A504" s="1342"/>
      <c r="B504" s="1343" t="s">
        <v>844</v>
      </c>
      <c r="C504" s="1343" t="s">
        <v>850</v>
      </c>
      <c r="D504" s="1345">
        <f t="shared" si="323"/>
      </c>
      <c r="E504" s="1360">
        <v>1632.44</v>
      </c>
      <c r="F504" s="1360">
        <v>2697.76</v>
      </c>
      <c r="G504" s="1361">
        <v>6</v>
      </c>
      <c r="H504" s="1361">
        <v>4</v>
      </c>
      <c r="I504" s="1347">
        <v>14001.210000000003</v>
      </c>
      <c r="J504" s="1348">
        <f t="shared" si="18"/>
      </c>
      <c r="K504" s="1348">
        <f t="shared" si="49"/>
      </c>
      <c r="L504" s="1348">
        <f t="shared" si="80"/>
      </c>
      <c r="M504" s="1348">
        <f t="shared" si="111"/>
      </c>
      <c r="N504" s="1362">
        <f t="shared" si="142"/>
      </c>
      <c r="O504" s="1350">
        <f t="shared" si="173"/>
      </c>
      <c r="P504" s="1350">
        <f t="shared" si="204"/>
      </c>
      <c r="Q504" s="1350">
        <f t="shared" si="235"/>
      </c>
      <c r="R504" s="1350">
        <f t="shared" si="397"/>
      </c>
      <c r="S504" s="1351">
        <f t="shared" si="428"/>
      </c>
      <c r="T504" s="1352">
        <v>0.0227</v>
      </c>
      <c r="U504" s="1353">
        <v>53</v>
      </c>
      <c r="V504" s="1349">
        <f t="shared" si="459"/>
      </c>
      <c r="W504" s="1359">
        <v>29336</v>
      </c>
      <c r="X504" s="1359">
        <v>653</v>
      </c>
      <c r="Y504" s="1359">
        <v>158</v>
      </c>
      <c r="Z504" s="1359">
        <v>680</v>
      </c>
      <c r="AA504" s="1359">
        <v>156</v>
      </c>
      <c r="AB504" s="1359">
        <v>4</v>
      </c>
      <c r="AC504" s="1359">
        <v>3</v>
      </c>
      <c r="AD504" s="1353">
        <v>40</v>
      </c>
      <c r="AE504" s="1355">
        <f t="shared" si="492"/>
      </c>
      <c r="AF504" s="1349">
        <f t="shared" si="523"/>
      </c>
      <c r="AG504" s="1356" t="s">
        <v>846</v>
      </c>
      <c r="AH504" s="1357" t="s">
        <v>862</v>
      </c>
      <c r="AI504" s="1357">
        <v>36</v>
      </c>
    </row>
    <row customHeight="true" ht="18.452380952380953" r="505">
      <c r="A505" s="1342"/>
      <c r="B505" s="1367" t="s">
        <v>852</v>
      </c>
      <c r="C505" s="1367"/>
      <c r="D505" s="1368">
        <f>SUM(D501:D504)</f>
      </c>
      <c r="E505" s="1368">
        <f>SUM(E501:E504)</f>
      </c>
      <c r="F505" s="1368">
        <f>SUM(F501:F504)</f>
      </c>
      <c r="G505" s="1368">
        <f>SUM(G501:G504)</f>
      </c>
      <c r="H505" s="1368">
        <f>SUM(H501:H504)</f>
      </c>
      <c r="I505" s="1370">
        <f>SUM(I501:I504)</f>
      </c>
      <c r="J505" s="1370">
        <f t="shared" si="18"/>
      </c>
      <c r="K505" s="1370">
        <f t="shared" si="49"/>
      </c>
      <c r="L505" s="1371">
        <f t="shared" si="80"/>
      </c>
      <c r="M505" s="1370">
        <f t="shared" si="111"/>
      </c>
      <c r="N505" s="1370">
        <f t="shared" si="142"/>
      </c>
      <c r="O505" s="1372">
        <f t="shared" si="173"/>
      </c>
      <c r="P505" s="1372">
        <f t="shared" si="204"/>
      </c>
      <c r="Q505" s="1372">
        <f t="shared" si="235"/>
      </c>
      <c r="R505" s="1372">
        <f t="shared" si="397"/>
      </c>
      <c r="S505" s="1373">
        <f t="shared" si="428"/>
      </c>
      <c r="T505" s="1372">
        <f>AVERAGE(T501:T504)</f>
      </c>
      <c r="U505" s="1374">
        <f>AVERAGE(U501:U504)</f>
      </c>
      <c r="V505" s="1370">
        <f t="shared" si="459"/>
      </c>
      <c r="W505" s="1368">
        <f>SUM(W501:W504)</f>
      </c>
      <c r="X505" s="1368">
        <f>SUM(X501:X504)</f>
      </c>
      <c r="Y505" s="1368">
        <f>SUM(Y501:Y504)</f>
      </c>
      <c r="Z505" s="1368">
        <f>SUM(Z501:Z504)</f>
      </c>
      <c r="AA505" s="1368">
        <f>SUM(AA501:AA504)</f>
      </c>
      <c r="AB505" s="1368">
        <f>SUM(AB501:AB504)</f>
      </c>
      <c r="AC505" s="1368">
        <f>SUM(AC501:AC504)</f>
      </c>
      <c r="AD505" s="1368">
        <f>SUM(AD501:AD504)</f>
      </c>
      <c r="AE505" s="1370">
        <f t="shared" si="492"/>
      </c>
      <c r="AF505" s="1375">
        <f t="shared" si="523"/>
      </c>
      <c r="AG505" s="1376"/>
      <c r="AH505" s="1376"/>
      <c r="AI505" s="1373">
        <f>SUM(AI501:AI504)</f>
      </c>
    </row>
    <row customHeight="true" ht="18.452380952380953" r="506">
      <c r="A506" s="1342"/>
      <c r="B506" s="1343" t="s">
        <v>859</v>
      </c>
      <c r="C506" s="1344" t="s">
        <v>851</v>
      </c>
      <c r="D506" s="1345">
        <f t="shared" ref="D506:D508" si="324">E506+F506</f>
      </c>
      <c r="E506" s="1361">
        <v>951.27</v>
      </c>
      <c r="F506" s="1361">
        <v>1802.2399999999998</v>
      </c>
      <c r="G506" s="1361">
        <v>1</v>
      </c>
      <c r="H506" s="1361">
        <v>2</v>
      </c>
      <c r="I506" s="1347">
        <v>1647.3600000000006</v>
      </c>
      <c r="J506" s="1348">
        <f t="shared" si="18"/>
      </c>
      <c r="K506" s="1348">
        <f t="shared" si="49"/>
      </c>
      <c r="L506" s="1348">
        <f t="shared" si="80"/>
      </c>
      <c r="M506" s="1348">
        <f t="shared" si="111"/>
      </c>
      <c r="N506" s="1349">
        <f t="shared" si="142"/>
      </c>
      <c r="O506" s="1350">
        <f t="shared" si="173"/>
      </c>
      <c r="P506" s="1350">
        <f t="shared" si="204"/>
      </c>
      <c r="Q506" s="1350">
        <f t="shared" si="235"/>
      </c>
      <c r="R506" s="1350">
        <f t="shared" si="397"/>
      </c>
      <c r="S506" s="1351">
        <f t="shared" si="428"/>
      </c>
      <c r="T506" s="1352">
        <v>0.0314</v>
      </c>
      <c r="U506" s="1353">
        <v>58</v>
      </c>
      <c r="V506" s="1349">
        <f t="shared" si="459"/>
      </c>
      <c r="W506" s="1353">
        <v>21426</v>
      </c>
      <c r="X506" s="1359">
        <v>338</v>
      </c>
      <c r="Y506" s="1359">
        <v>126</v>
      </c>
      <c r="Z506" s="1359">
        <v>349</v>
      </c>
      <c r="AA506" s="1359">
        <v>74</v>
      </c>
      <c r="AB506" s="1359">
        <v>4</v>
      </c>
      <c r="AC506" s="1359">
        <v>2</v>
      </c>
      <c r="AD506" s="1353">
        <v>19</v>
      </c>
      <c r="AE506" s="1355">
        <f t="shared" si="492"/>
      </c>
      <c r="AF506" s="1349">
        <f t="shared" si="523"/>
      </c>
      <c r="AG506" s="1356" t="s">
        <v>846</v>
      </c>
      <c r="AH506" s="1357" t="s">
        <v>862</v>
      </c>
      <c r="AI506" s="1357">
        <v>29</v>
      </c>
    </row>
    <row customHeight="true" ht="18.452380952380953" r="507">
      <c r="A507" s="1342"/>
      <c r="B507" s="1343" t="s">
        <v>859</v>
      </c>
      <c r="C507" s="1343" t="s">
        <v>854</v>
      </c>
      <c r="D507" s="1345">
        <f t="shared" si="324"/>
      </c>
      <c r="E507" s="1361">
        <v>1262.18</v>
      </c>
      <c r="F507" s="1361">
        <v>1473.09</v>
      </c>
      <c r="G507" s="1361">
        <v>3</v>
      </c>
      <c r="H507" s="1361">
        <v>2</v>
      </c>
      <c r="I507" s="1347">
        <v>5518</v>
      </c>
      <c r="J507" s="1348">
        <f t="shared" si="18"/>
      </c>
      <c r="K507" s="1348">
        <f t="shared" si="49"/>
      </c>
      <c r="L507" s="1348">
        <f t="shared" si="80"/>
      </c>
      <c r="M507" s="1348">
        <f t="shared" si="111"/>
      </c>
      <c r="N507" s="1349">
        <f t="shared" si="142"/>
      </c>
      <c r="O507" s="1350">
        <f t="shared" si="173"/>
      </c>
      <c r="P507" s="1350">
        <f t="shared" si="204"/>
      </c>
      <c r="Q507" s="1350">
        <f t="shared" si="235"/>
      </c>
      <c r="R507" s="1350">
        <f t="shared" si="397"/>
      </c>
      <c r="S507" s="1351">
        <f t="shared" si="428"/>
      </c>
      <c r="T507" s="1352">
        <v>0.0151</v>
      </c>
      <c r="U507" s="1353">
        <v>57</v>
      </c>
      <c r="V507" s="1349">
        <f t="shared" si="459"/>
      </c>
      <c r="W507" s="1353">
        <v>21069</v>
      </c>
      <c r="X507" s="1359">
        <v>510</v>
      </c>
      <c r="Y507" s="1359">
        <v>104</v>
      </c>
      <c r="Z507" s="1359">
        <v>531</v>
      </c>
      <c r="AA507" s="1359">
        <v>45</v>
      </c>
      <c r="AB507" s="1359">
        <v>7</v>
      </c>
      <c r="AC507" s="1359">
        <v>3</v>
      </c>
      <c r="AD507" s="1353">
        <v>25</v>
      </c>
      <c r="AE507" s="1355">
        <f t="shared" si="492"/>
      </c>
      <c r="AF507" s="1349">
        <f t="shared" si="523"/>
      </c>
      <c r="AG507" s="1356" t="s">
        <v>846</v>
      </c>
      <c r="AH507" s="1357" t="s">
        <v>862</v>
      </c>
      <c r="AI507" s="1357">
        <v>20</v>
      </c>
    </row>
    <row customHeight="true" ht="18.452380952380953" r="508">
      <c r="A508" s="1342"/>
      <c r="B508" s="1343" t="s">
        <v>859</v>
      </c>
      <c r="C508" s="1343" t="s">
        <v>855</v>
      </c>
      <c r="D508" s="1345">
        <f t="shared" si="324"/>
      </c>
      <c r="E508" s="1361">
        <v>1108.26</v>
      </c>
      <c r="F508" s="1361">
        <v>2026.91</v>
      </c>
      <c r="G508" s="1361">
        <v>4</v>
      </c>
      <c r="H508" s="1361">
        <v>3</v>
      </c>
      <c r="I508" s="1347">
        <v>7206.5</v>
      </c>
      <c r="J508" s="1348">
        <f t="shared" si="18"/>
      </c>
      <c r="K508" s="1348">
        <f t="shared" si="49"/>
      </c>
      <c r="L508" s="1348">
        <f t="shared" si="80"/>
      </c>
      <c r="M508" s="1348">
        <f t="shared" si="111"/>
      </c>
      <c r="N508" s="1349">
        <f t="shared" si="142"/>
      </c>
      <c r="O508" s="1350">
        <f t="shared" si="173"/>
      </c>
      <c r="P508" s="1350">
        <f t="shared" si="204"/>
      </c>
      <c r="Q508" s="1350">
        <f t="shared" si="235"/>
      </c>
      <c r="R508" s="1350">
        <f t="shared" si="397"/>
      </c>
      <c r="S508" s="1351">
        <f t="shared" si="428"/>
      </c>
      <c r="T508" s="1352">
        <v>0.0219</v>
      </c>
      <c r="U508" s="1353">
        <v>56</v>
      </c>
      <c r="V508" s="1349">
        <f t="shared" si="459"/>
      </c>
      <c r="W508" s="1353">
        <v>22607</v>
      </c>
      <c r="X508" s="1359">
        <v>525</v>
      </c>
      <c r="Y508" s="1359">
        <v>120</v>
      </c>
      <c r="Z508" s="1359">
        <v>566</v>
      </c>
      <c r="AA508" s="1359">
        <v>72</v>
      </c>
      <c r="AB508" s="1359">
        <v>5</v>
      </c>
      <c r="AC508" s="1359">
        <v>1</v>
      </c>
      <c r="AD508" s="1353">
        <v>35</v>
      </c>
      <c r="AE508" s="1355">
        <f t="shared" si="492"/>
      </c>
      <c r="AF508" s="1349">
        <f t="shared" si="523"/>
      </c>
      <c r="AG508" s="1356" t="s">
        <v>846</v>
      </c>
      <c r="AH508" s="1357" t="s">
        <v>862</v>
      </c>
      <c r="AI508" s="1357">
        <v>21</v>
      </c>
    </row>
    <row customHeight="true" ht="18.452380952380953" r="509">
      <c r="A509" s="1342"/>
      <c r="B509" s="1367" t="s">
        <v>852</v>
      </c>
      <c r="C509" s="1367"/>
      <c r="D509" s="1368">
        <f>SUM(D506:D508)</f>
      </c>
      <c r="E509" s="1368">
        <f>SUM(E506:E508)</f>
      </c>
      <c r="F509" s="1368">
        <f>SUM(F506:F508)</f>
      </c>
      <c r="G509" s="1368">
        <f>SUM(G506:G508)</f>
      </c>
      <c r="H509" s="1368">
        <f>SUM(H506:H508)</f>
      </c>
      <c r="I509" s="1368">
        <f>SUM(I506:I508)</f>
      </c>
      <c r="J509" s="1370">
        <f t="shared" si="18"/>
      </c>
      <c r="K509" s="1370">
        <f t="shared" si="49"/>
      </c>
      <c r="L509" s="1371">
        <f t="shared" si="80"/>
      </c>
      <c r="M509" s="1370">
        <f t="shared" si="111"/>
      </c>
      <c r="N509" s="1370">
        <f t="shared" si="142"/>
      </c>
      <c r="O509" s="1372">
        <f t="shared" si="173"/>
      </c>
      <c r="P509" s="1372">
        <f t="shared" si="204"/>
      </c>
      <c r="Q509" s="1372">
        <f t="shared" si="235"/>
      </c>
      <c r="R509" s="1372">
        <f t="shared" si="397"/>
      </c>
      <c r="S509" s="1373">
        <f t="shared" si="428"/>
      </c>
      <c r="T509" s="1372">
        <f>AVERAGE(T506:T508)</f>
      </c>
      <c r="U509" s="1374">
        <f>AVERAGE(U506:U508)</f>
      </c>
      <c r="V509" s="1378">
        <f t="shared" si="459"/>
      </c>
      <c r="W509" s="1368">
        <f>SUM(W506:W508)</f>
      </c>
      <c r="X509" s="1368">
        <f>SUM(X506:X508)</f>
      </c>
      <c r="Y509" s="1368">
        <f>SUM(Y506:Y508)</f>
      </c>
      <c r="Z509" s="1368">
        <f>SUM(Z506:Z508)</f>
      </c>
      <c r="AA509" s="1368">
        <f>SUM(AA506:AA508)</f>
      </c>
      <c r="AB509" s="1368">
        <f>SUM(AB506:AB508)</f>
      </c>
      <c r="AC509" s="1368">
        <f>SUM(AC506:AC508)</f>
      </c>
      <c r="AD509" s="1368">
        <f>SUM(AD506:AD508)</f>
      </c>
      <c r="AE509" s="1370">
        <f t="shared" si="492"/>
      </c>
      <c r="AF509" s="1375">
        <f t="shared" si="523"/>
      </c>
      <c r="AG509" s="1376"/>
      <c r="AH509" s="1376"/>
      <c r="AI509" s="1373">
        <f>SUM(AI506:AI508)</f>
      </c>
    </row>
    <row customHeight="true" ht="18.452380952380953" r="510">
      <c r="A510" s="1342"/>
      <c r="B510" s="1390" t="s">
        <v>853</v>
      </c>
      <c r="C510" s="1343" t="s">
        <v>856</v>
      </c>
      <c r="D510" s="1345">
        <f t="shared" ref="D510:D513" si="325">E510+F510</f>
      </c>
      <c r="E510" s="1361">
        <v>950.52</v>
      </c>
      <c r="F510" s="1361">
        <v>2320.16</v>
      </c>
      <c r="G510" s="1361">
        <v>1</v>
      </c>
      <c r="H510" s="1361">
        <v>1</v>
      </c>
      <c r="I510" s="1348">
        <v>2548.260000000002</v>
      </c>
      <c r="J510" s="1348">
        <f t="shared" si="18"/>
      </c>
      <c r="K510" s="1348">
        <f t="shared" si="49"/>
      </c>
      <c r="L510" s="1348">
        <f t="shared" si="80"/>
      </c>
      <c r="M510" s="1348">
        <f t="shared" si="111"/>
      </c>
      <c r="N510" s="1349">
        <f t="shared" si="142"/>
      </c>
      <c r="O510" s="1350">
        <f t="shared" si="173"/>
      </c>
      <c r="P510" s="1350">
        <f t="shared" si="204"/>
      </c>
      <c r="Q510" s="1350">
        <f t="shared" si="235"/>
      </c>
      <c r="R510" s="1350">
        <f t="shared" si="397"/>
      </c>
      <c r="S510" s="1351">
        <f t="shared" si="428"/>
      </c>
      <c r="T510" s="1352">
        <v>0.0262</v>
      </c>
      <c r="U510" s="1353">
        <v>55</v>
      </c>
      <c r="V510" s="1349">
        <f t="shared" si="459"/>
      </c>
      <c r="W510" s="1353">
        <v>27620</v>
      </c>
      <c r="X510" s="1353">
        <v>652</v>
      </c>
      <c r="Y510" s="1353">
        <v>140</v>
      </c>
      <c r="Z510" s="1353">
        <v>689</v>
      </c>
      <c r="AA510" s="1353">
        <v>63</v>
      </c>
      <c r="AB510" s="1353">
        <v>1</v>
      </c>
      <c r="AC510" s="1353">
        <v>0</v>
      </c>
      <c r="AD510" s="1353">
        <v>42</v>
      </c>
      <c r="AE510" s="1355">
        <f t="shared" si="492"/>
      </c>
      <c r="AF510" s="1349">
        <f t="shared" si="523"/>
      </c>
      <c r="AG510" s="1356" t="s">
        <v>846</v>
      </c>
      <c r="AH510" s="1357" t="s">
        <v>862</v>
      </c>
      <c r="AI510" s="1357">
        <v>24</v>
      </c>
    </row>
    <row customHeight="true" ht="18.452380952380953" r="511">
      <c r="A511" s="1342"/>
      <c r="B511" s="1390" t="s">
        <v>853</v>
      </c>
      <c r="C511" s="1343" t="s">
        <v>857</v>
      </c>
      <c r="D511" s="1345">
        <f t="shared" si="325"/>
      </c>
      <c r="E511" s="1361">
        <v>1471.81</v>
      </c>
      <c r="F511" s="1361">
        <v>1951.4</v>
      </c>
      <c r="G511" s="1361">
        <v>10</v>
      </c>
      <c r="H511" s="1361">
        <v>9</v>
      </c>
      <c r="I511" s="1348">
        <v>22969.27999999999</v>
      </c>
      <c r="J511" s="1348">
        <f t="shared" si="18"/>
      </c>
      <c r="K511" s="1348">
        <f t="shared" si="49"/>
      </c>
      <c r="L511" s="1348">
        <f t="shared" si="80"/>
      </c>
      <c r="M511" s="1348">
        <f t="shared" si="111"/>
      </c>
      <c r="N511" s="1349">
        <f t="shared" si="142"/>
      </c>
      <c r="O511" s="1350">
        <f t="shared" si="173"/>
      </c>
      <c r="P511" s="1350">
        <f t="shared" si="204"/>
      </c>
      <c r="Q511" s="1350">
        <f t="shared" si="235"/>
      </c>
      <c r="R511" s="1350">
        <f t="shared" si="397"/>
      </c>
      <c r="S511" s="1351">
        <f t="shared" si="428"/>
      </c>
      <c r="T511" s="1352">
        <v>0.0204</v>
      </c>
      <c r="U511" s="1353">
        <v>55</v>
      </c>
      <c r="V511" s="1349">
        <f t="shared" si="459"/>
      </c>
      <c r="W511" s="1353">
        <v>25796</v>
      </c>
      <c r="X511" s="1353">
        <v>812</v>
      </c>
      <c r="Y511" s="1353">
        <v>130</v>
      </c>
      <c r="Z511" s="1353">
        <v>865</v>
      </c>
      <c r="AA511" s="1353">
        <v>87</v>
      </c>
      <c r="AB511" s="1353">
        <v>9</v>
      </c>
      <c r="AC511" s="1353">
        <v>0</v>
      </c>
      <c r="AD511" s="1353">
        <v>31</v>
      </c>
      <c r="AE511" s="1355">
        <f t="shared" si="492"/>
      </c>
      <c r="AF511" s="1349">
        <f t="shared" si="523"/>
      </c>
      <c r="AG511" s="1356" t="s">
        <v>846</v>
      </c>
      <c r="AH511" s="1357" t="s">
        <v>862</v>
      </c>
      <c r="AI511" s="1357">
        <v>26</v>
      </c>
    </row>
    <row customHeight="true" ht="18.452380952380953" r="512">
      <c r="A512" s="1342"/>
      <c r="B512" s="1390" t="s">
        <v>853</v>
      </c>
      <c r="C512" s="1343" t="s">
        <v>858</v>
      </c>
      <c r="D512" s="1345">
        <f t="shared" si="325"/>
      </c>
      <c r="E512" s="1361">
        <v>1772.44</v>
      </c>
      <c r="F512" s="1361">
        <v>1546.78</v>
      </c>
      <c r="G512" s="1361">
        <v>9</v>
      </c>
      <c r="H512" s="1361">
        <v>8</v>
      </c>
      <c r="I512" s="1347">
        <v>17445.059999999998</v>
      </c>
      <c r="J512" s="1348">
        <f t="shared" si="18"/>
      </c>
      <c r="K512" s="1348">
        <f t="shared" si="49"/>
      </c>
      <c r="L512" s="1348">
        <f t="shared" si="80"/>
      </c>
      <c r="M512" s="1348">
        <f t="shared" si="111"/>
      </c>
      <c r="N512" s="1349">
        <f t="shared" si="142"/>
      </c>
      <c r="O512" s="1350">
        <f t="shared" si="173"/>
      </c>
      <c r="P512" s="1350">
        <f t="shared" si="204"/>
      </c>
      <c r="Q512" s="1350">
        <f t="shared" si="235"/>
      </c>
      <c r="R512" s="1350">
        <f t="shared" si="397"/>
      </c>
      <c r="S512" s="1351">
        <f t="shared" si="428"/>
      </c>
      <c r="T512" s="1352">
        <v>0.0208</v>
      </c>
      <c r="U512" s="1353">
        <v>57</v>
      </c>
      <c r="V512" s="1349">
        <f t="shared" si="459"/>
      </c>
      <c r="W512" s="1353">
        <v>22026</v>
      </c>
      <c r="X512" s="1353">
        <v>591</v>
      </c>
      <c r="Y512" s="1353">
        <v>134</v>
      </c>
      <c r="Z512" s="1353">
        <v>610</v>
      </c>
      <c r="AA512" s="1353">
        <v>104</v>
      </c>
      <c r="AB512" s="1353">
        <v>8</v>
      </c>
      <c r="AC512" s="1353">
        <v>1</v>
      </c>
      <c r="AD512" s="1353">
        <v>24</v>
      </c>
      <c r="AE512" s="1355">
        <f t="shared" si="492"/>
      </c>
      <c r="AF512" s="1349">
        <f t="shared" si="523"/>
      </c>
      <c r="AG512" s="1356" t="s">
        <v>846</v>
      </c>
      <c r="AH512" s="1357" t="s">
        <v>862</v>
      </c>
      <c r="AI512" s="1357">
        <v>31</v>
      </c>
    </row>
    <row customHeight="true" ht="18.452380952380953" r="513">
      <c r="A513" s="1342"/>
      <c r="B513" s="1390" t="s">
        <v>853</v>
      </c>
      <c r="C513" s="1343" t="s">
        <v>860</v>
      </c>
      <c r="D513" s="1345">
        <f t="shared" si="325"/>
      </c>
      <c r="E513" s="1361">
        <v>2116.12</v>
      </c>
      <c r="F513" s="1361">
        <v>2488.43</v>
      </c>
      <c r="G513" s="1361">
        <v>3</v>
      </c>
      <c r="H513" s="1361">
        <v>4</v>
      </c>
      <c r="I513" s="1347">
        <v>9041.190000000002</v>
      </c>
      <c r="J513" s="1348">
        <f t="shared" si="18"/>
      </c>
      <c r="K513" s="1348">
        <f t="shared" si="49"/>
      </c>
      <c r="L513" s="1348">
        <f t="shared" si="80"/>
      </c>
      <c r="M513" s="1348">
        <f t="shared" si="111"/>
      </c>
      <c r="N513" s="1349">
        <f t="shared" si="142"/>
      </c>
      <c r="O513" s="1350">
        <f t="shared" si="173"/>
      </c>
      <c r="P513" s="1350">
        <f t="shared" si="204"/>
      </c>
      <c r="Q513" s="1350">
        <f t="shared" si="235"/>
      </c>
      <c r="R513" s="1350">
        <f t="shared" si="397"/>
      </c>
      <c r="S513" s="1351">
        <f t="shared" si="428"/>
      </c>
      <c r="T513" s="1352">
        <v>0.0186</v>
      </c>
      <c r="U513" s="1353">
        <v>55</v>
      </c>
      <c r="V513" s="1349">
        <f t="shared" si="459"/>
      </c>
      <c r="W513" s="1353">
        <v>37246</v>
      </c>
      <c r="X513" s="1353">
        <v>1111</v>
      </c>
      <c r="Y513" s="1353">
        <v>170</v>
      </c>
      <c r="Z513" s="1353">
        <v>1166</v>
      </c>
      <c r="AA513" s="1353">
        <v>82</v>
      </c>
      <c r="AB513" s="1353">
        <v>7</v>
      </c>
      <c r="AC513" s="1353">
        <v>3</v>
      </c>
      <c r="AD513" s="1353">
        <v>47</v>
      </c>
      <c r="AE513" s="1355">
        <f t="shared" si="492"/>
      </c>
      <c r="AF513" s="1349">
        <f t="shared" si="523"/>
      </c>
      <c r="AG513" s="1357" t="s">
        <v>861</v>
      </c>
      <c r="AH513" s="1357" t="s">
        <v>847</v>
      </c>
      <c r="AI513" s="1357">
        <v>30</v>
      </c>
    </row>
    <row customHeight="true" ht="18.452380952380953" r="514">
      <c r="A514" s="1342"/>
      <c r="B514" s="1367" t="s">
        <v>852</v>
      </c>
      <c r="C514" s="1367"/>
      <c r="D514" s="1368">
        <f>SUM(D510:D513)</f>
      </c>
      <c r="E514" s="1368">
        <f>SUM(E510:E513)</f>
      </c>
      <c r="F514" s="1368">
        <f>SUM(F510:F513)</f>
      </c>
      <c r="G514" s="1368">
        <f>SUM(G510:G513)</f>
      </c>
      <c r="H514" s="1368">
        <f>SUM(H510:H513)</f>
      </c>
      <c r="I514" s="1368">
        <f>SUM(I510:I513)</f>
      </c>
      <c r="J514" s="1370">
        <f t="shared" si="18"/>
      </c>
      <c r="K514" s="1370">
        <f t="shared" si="49"/>
      </c>
      <c r="L514" s="1371">
        <f t="shared" si="80"/>
      </c>
      <c r="M514" s="1370">
        <f t="shared" si="111"/>
      </c>
      <c r="N514" s="1370">
        <f t="shared" si="142"/>
      </c>
      <c r="O514" s="1372">
        <f t="shared" si="173"/>
      </c>
      <c r="P514" s="1372">
        <f t="shared" si="204"/>
      </c>
      <c r="Q514" s="1372">
        <f t="shared" si="235"/>
      </c>
      <c r="R514" s="1372">
        <f t="shared" si="397"/>
      </c>
      <c r="S514" s="1373">
        <f t="shared" si="428"/>
      </c>
      <c r="T514" s="1372">
        <f>AVERAGE(T510:T513)</f>
      </c>
      <c r="U514" s="1374">
        <f>AVERAGE(U510:U513)</f>
      </c>
      <c r="V514" s="1378">
        <f t="shared" si="459"/>
      </c>
      <c r="W514" s="1368">
        <f>SUM(W510:W513)</f>
      </c>
      <c r="X514" s="1368">
        <f>SUM(X510:X513)</f>
      </c>
      <c r="Y514" s="1368">
        <f>SUM(Y510:Y513)</f>
      </c>
      <c r="Z514" s="1368">
        <f>SUM(Z510:Z513)</f>
      </c>
      <c r="AA514" s="1368">
        <f>SUM(AA510:AA513)</f>
      </c>
      <c r="AB514" s="1368">
        <f>SUM(AB510:AB513)</f>
      </c>
      <c r="AC514" s="1368">
        <f>SUM(AC510:AC513)</f>
      </c>
      <c r="AD514" s="1368">
        <f>SUM(AD510:AD513)</f>
      </c>
      <c r="AE514" s="1370">
        <f t="shared" si="492"/>
      </c>
      <c r="AF514" s="1375">
        <f t="shared" si="523"/>
      </c>
      <c r="AG514" s="1376"/>
      <c r="AH514" s="1376"/>
      <c r="AI514" s="1368">
        <f>SUM(AI510:AI513)</f>
      </c>
    </row>
    <row customHeight="true" ht="18.452380952380953" r="515">
      <c r="A515" s="1342"/>
      <c r="B515" s="1343" t="s">
        <v>865</v>
      </c>
      <c r="C515" s="1343" t="s">
        <v>863</v>
      </c>
      <c r="D515" s="1345">
        <f t="shared" ref="D515:D519" si="326">E515+F515</f>
      </c>
      <c r="E515" s="1360">
        <v>1636.05</v>
      </c>
      <c r="F515" s="1360">
        <v>2435.15</v>
      </c>
      <c r="G515" s="1379">
        <v>6</v>
      </c>
      <c r="H515" s="1379">
        <v>5</v>
      </c>
      <c r="I515" s="1347">
        <v>10790.149999999994</v>
      </c>
      <c r="J515" s="1348">
        <f t="shared" si="18"/>
      </c>
      <c r="K515" s="1348">
        <f t="shared" si="49"/>
      </c>
      <c r="L515" s="1348">
        <f t="shared" si="80"/>
      </c>
      <c r="M515" s="1348">
        <f t="shared" si="111"/>
      </c>
      <c r="N515" s="1349">
        <f t="shared" si="142"/>
      </c>
      <c r="O515" s="1350">
        <f t="shared" si="173"/>
      </c>
      <c r="P515" s="1350">
        <f t="shared" si="204"/>
      </c>
      <c r="Q515" s="1350">
        <f t="shared" si="235"/>
      </c>
      <c r="R515" s="1350">
        <f t="shared" si="397"/>
      </c>
      <c r="S515" s="1351">
        <f t="shared" si="428"/>
      </c>
      <c r="T515" s="1352">
        <v>0.0286</v>
      </c>
      <c r="U515" s="1353">
        <v>56</v>
      </c>
      <c r="V515" s="1349">
        <f t="shared" si="459"/>
      </c>
      <c r="W515" s="1353">
        <v>32509</v>
      </c>
      <c r="X515" s="1353">
        <v>829</v>
      </c>
      <c r="Y515" s="1353">
        <v>193</v>
      </c>
      <c r="Z515" s="1353">
        <v>888</v>
      </c>
      <c r="AA515" s="1353">
        <v>111</v>
      </c>
      <c r="AB515" s="1353">
        <v>11</v>
      </c>
      <c r="AC515" s="1353">
        <v>3</v>
      </c>
      <c r="AD515" s="1353">
        <v>55</v>
      </c>
      <c r="AE515" s="1355">
        <f t="shared" si="492"/>
      </c>
      <c r="AF515" s="1349">
        <f t="shared" si="523"/>
      </c>
      <c r="AG515" s="1357" t="s">
        <v>861</v>
      </c>
      <c r="AH515" s="1357" t="s">
        <v>847</v>
      </c>
      <c r="AI515" s="1357">
        <v>27</v>
      </c>
    </row>
    <row customHeight="true" ht="18.452380952380953" r="516">
      <c r="A516" s="1342"/>
      <c r="B516" s="1343" t="s">
        <v>865</v>
      </c>
      <c r="C516" s="1343" t="s">
        <v>864</v>
      </c>
      <c r="D516" s="1345">
        <f t="shared" si="326"/>
      </c>
      <c r="E516" s="1360">
        <v>1478.4</v>
      </c>
      <c r="F516" s="1360">
        <v>2830.44</v>
      </c>
      <c r="G516" s="1379">
        <v>9</v>
      </c>
      <c r="H516" s="1379">
        <v>7</v>
      </c>
      <c r="I516" s="1347">
        <v>15669.229999999996</v>
      </c>
      <c r="J516" s="1348">
        <f t="shared" si="18"/>
      </c>
      <c r="K516" s="1348">
        <f t="shared" si="49"/>
      </c>
      <c r="L516" s="1348">
        <f t="shared" si="80"/>
      </c>
      <c r="M516" s="1348">
        <f t="shared" si="111"/>
      </c>
      <c r="N516" s="1349">
        <f t="shared" si="142"/>
      </c>
      <c r="O516" s="1350">
        <f t="shared" si="173"/>
      </c>
      <c r="P516" s="1350">
        <f t="shared" si="204"/>
      </c>
      <c r="Q516" s="1350">
        <f t="shared" si="235"/>
      </c>
      <c r="R516" s="1350">
        <f t="shared" si="397"/>
      </c>
      <c r="S516" s="1351">
        <f t="shared" si="428"/>
      </c>
      <c r="T516" s="1352">
        <v>0.0281</v>
      </c>
      <c r="U516" s="1353">
        <v>57</v>
      </c>
      <c r="V516" s="1349">
        <f t="shared" si="459"/>
      </c>
      <c r="W516" s="1353">
        <v>33897</v>
      </c>
      <c r="X516" s="1353">
        <v>680</v>
      </c>
      <c r="Y516" s="1353">
        <v>181</v>
      </c>
      <c r="Z516" s="1353">
        <v>713</v>
      </c>
      <c r="AA516" s="1353">
        <v>97</v>
      </c>
      <c r="AB516" s="1353">
        <v>5</v>
      </c>
      <c r="AC516" s="1353">
        <v>2</v>
      </c>
      <c r="AD516" s="1353">
        <v>45</v>
      </c>
      <c r="AE516" s="1355">
        <f t="shared" si="492"/>
      </c>
      <c r="AF516" s="1349">
        <f t="shared" si="523"/>
      </c>
      <c r="AG516" s="1357" t="s">
        <v>861</v>
      </c>
      <c r="AH516" s="1357" t="s">
        <v>847</v>
      </c>
      <c r="AI516" s="1357">
        <v>34</v>
      </c>
    </row>
    <row customHeight="true" ht="18.452380952380953" r="517">
      <c r="A517" s="1342"/>
      <c r="B517" s="1343" t="s">
        <v>865</v>
      </c>
      <c r="C517" s="1343" t="s">
        <v>866</v>
      </c>
      <c r="D517" s="1345">
        <f t="shared" si="326"/>
      </c>
      <c r="E517" s="1360">
        <v>1677.73</v>
      </c>
      <c r="F517" s="1360">
        <v>2339.74</v>
      </c>
      <c r="G517" s="1379">
        <v>5</v>
      </c>
      <c r="H517" s="1379">
        <v>5</v>
      </c>
      <c r="I517" s="1347">
        <v>12040.270000000019</v>
      </c>
      <c r="J517" s="1348">
        <f t="shared" si="18"/>
      </c>
      <c r="K517" s="1348">
        <f t="shared" si="49"/>
      </c>
      <c r="L517" s="1348">
        <f t="shared" si="80"/>
      </c>
      <c r="M517" s="1348">
        <f t="shared" si="111"/>
      </c>
      <c r="N517" s="1349">
        <f t="shared" si="142"/>
      </c>
      <c r="O517" s="1350">
        <f t="shared" si="173"/>
      </c>
      <c r="P517" s="1350">
        <f t="shared" si="204"/>
      </c>
      <c r="Q517" s="1350">
        <f t="shared" si="235"/>
      </c>
      <c r="R517" s="1350">
        <f t="shared" si="397"/>
      </c>
      <c r="S517" s="1351">
        <f t="shared" si="428"/>
      </c>
      <c r="T517" s="1352">
        <v>0.018</v>
      </c>
      <c r="U517" s="1353">
        <v>56</v>
      </c>
      <c r="V517" s="1349">
        <f t="shared" si="459"/>
      </c>
      <c r="W517" s="1353">
        <v>36992</v>
      </c>
      <c r="X517" s="1353">
        <v>935</v>
      </c>
      <c r="Y517" s="1353">
        <v>162</v>
      </c>
      <c r="Z517" s="1353">
        <v>986</v>
      </c>
      <c r="AA517" s="1353">
        <v>94</v>
      </c>
      <c r="AB517" s="1353">
        <v>8</v>
      </c>
      <c r="AC517" s="1353">
        <v>5</v>
      </c>
      <c r="AD517" s="1353">
        <v>49</v>
      </c>
      <c r="AE517" s="1355">
        <f t="shared" si="492"/>
      </c>
      <c r="AF517" s="1349">
        <f t="shared" si="523"/>
      </c>
      <c r="AG517" s="1357" t="s">
        <v>861</v>
      </c>
      <c r="AH517" s="1357" t="s">
        <v>847</v>
      </c>
      <c r="AI517" s="1357">
        <v>25</v>
      </c>
    </row>
    <row customHeight="true" ht="18.452380952380953" r="518">
      <c r="A518" s="1342"/>
      <c r="B518" s="1343" t="s">
        <v>865</v>
      </c>
      <c r="C518" s="1343" t="s">
        <v>867</v>
      </c>
      <c r="D518" s="1345">
        <f t="shared" si="326"/>
      </c>
      <c r="E518" s="1360">
        <v>1426.57</v>
      </c>
      <c r="F518" s="1360">
        <v>2407.3</v>
      </c>
      <c r="G518" s="1379">
        <v>6</v>
      </c>
      <c r="H518" s="1379">
        <v>6</v>
      </c>
      <c r="I518" s="1347">
        <v>10285.889999999985</v>
      </c>
      <c r="J518" s="1348">
        <f t="shared" si="18"/>
      </c>
      <c r="K518" s="1348">
        <f t="shared" si="49"/>
      </c>
      <c r="L518" s="1348">
        <f t="shared" si="80"/>
      </c>
      <c r="M518" s="1348">
        <f t="shared" si="111"/>
      </c>
      <c r="N518" s="1349">
        <f t="shared" si="142"/>
      </c>
      <c r="O518" s="1350">
        <f t="shared" si="173"/>
      </c>
      <c r="P518" s="1350">
        <f t="shared" si="204"/>
      </c>
      <c r="Q518" s="1350">
        <f t="shared" si="235"/>
      </c>
      <c r="R518" s="1350">
        <f t="shared" si="397"/>
      </c>
      <c r="S518" s="1351">
        <f t="shared" si="428"/>
      </c>
      <c r="T518" s="1352">
        <v>0.0189</v>
      </c>
      <c r="U518" s="1353">
        <v>57</v>
      </c>
      <c r="V518" s="1349">
        <f t="shared" si="459"/>
      </c>
      <c r="W518" s="1353">
        <v>35245</v>
      </c>
      <c r="X518" s="1353">
        <v>641</v>
      </c>
      <c r="Y518" s="1353">
        <v>176</v>
      </c>
      <c r="Z518" s="1353">
        <v>667</v>
      </c>
      <c r="AA518" s="1353">
        <v>87</v>
      </c>
      <c r="AB518" s="1353">
        <v>8</v>
      </c>
      <c r="AC518" s="1353">
        <v>5</v>
      </c>
      <c r="AD518" s="1353">
        <v>35</v>
      </c>
      <c r="AE518" s="1355">
        <f t="shared" si="492"/>
      </c>
      <c r="AF518" s="1349">
        <f t="shared" si="523"/>
      </c>
      <c r="AG518" s="1357" t="s">
        <v>861</v>
      </c>
      <c r="AH518" s="1357" t="s">
        <v>847</v>
      </c>
      <c r="AI518" s="1357">
        <v>36</v>
      </c>
    </row>
    <row customHeight="true" ht="18.452380952380953" r="519">
      <c r="A519" s="1342"/>
      <c r="B519" s="1343" t="s">
        <v>865</v>
      </c>
      <c r="C519" s="1344" t="s">
        <v>868</v>
      </c>
      <c r="D519" s="1345">
        <f t="shared" si="326"/>
      </c>
      <c r="E519" s="1360">
        <v>1300.58</v>
      </c>
      <c r="F519" s="1360">
        <v>2544.72</v>
      </c>
      <c r="G519" s="1361">
        <v>9</v>
      </c>
      <c r="H519" s="1361">
        <v>8</v>
      </c>
      <c r="I519" s="1391">
        <v>18153.150000000023</v>
      </c>
      <c r="J519" s="1348">
        <f t="shared" si="18"/>
      </c>
      <c r="K519" s="1348">
        <f t="shared" si="49"/>
      </c>
      <c r="L519" s="1348">
        <f t="shared" si="80"/>
      </c>
      <c r="M519" s="1348">
        <f t="shared" si="111"/>
      </c>
      <c r="N519" s="1349">
        <f t="shared" si="142"/>
      </c>
      <c r="O519" s="1350">
        <f t="shared" si="173"/>
      </c>
      <c r="P519" s="1350">
        <f t="shared" si="204"/>
      </c>
      <c r="Q519" s="1350">
        <f t="shared" si="235"/>
      </c>
      <c r="R519" s="1350">
        <f t="shared" si="397"/>
      </c>
      <c r="S519" s="1351">
        <f t="shared" si="428"/>
      </c>
      <c r="T519" s="1352">
        <v>0.0143</v>
      </c>
      <c r="U519" s="1353">
        <v>59</v>
      </c>
      <c r="V519" s="1349">
        <f t="shared" si="459"/>
      </c>
      <c r="W519" s="1353">
        <v>39945</v>
      </c>
      <c r="X519" s="1353">
        <v>543</v>
      </c>
      <c r="Y519" s="1353">
        <v>178</v>
      </c>
      <c r="Z519" s="1353">
        <v>597</v>
      </c>
      <c r="AA519" s="1353">
        <v>108</v>
      </c>
      <c r="AB519" s="1353">
        <v>7</v>
      </c>
      <c r="AC519" s="1353">
        <v>2</v>
      </c>
      <c r="AD519" s="1353">
        <v>28</v>
      </c>
      <c r="AE519" s="1355">
        <f t="shared" si="492"/>
      </c>
      <c r="AF519" s="1349">
        <f t="shared" si="523"/>
      </c>
      <c r="AG519" s="1357" t="s">
        <v>861</v>
      </c>
      <c r="AH519" s="1357" t="s">
        <v>847</v>
      </c>
      <c r="AI519" s="1357">
        <v>46</v>
      </c>
    </row>
    <row customHeight="true" ht="18.452380952380953" r="520">
      <c r="A520" s="1342"/>
      <c r="B520" s="1367" t="s">
        <v>852</v>
      </c>
      <c r="C520" s="1367"/>
      <c r="D520" s="1368">
        <f>SUM(D515:D519)</f>
      </c>
      <c r="E520" s="1368">
        <f>SUM(E515:E519)</f>
      </c>
      <c r="F520" s="1368">
        <f>SUM(F515:F519)</f>
      </c>
      <c r="G520" s="1368">
        <f>SUM(G515:G519)</f>
      </c>
      <c r="H520" s="1368">
        <f>SUM(H515:H519)</f>
      </c>
      <c r="I520" s="1368">
        <f>SUM(I515:I519)</f>
      </c>
      <c r="J520" s="1370">
        <f t="shared" si="18"/>
      </c>
      <c r="K520" s="1370">
        <f t="shared" si="49"/>
      </c>
      <c r="L520" s="1371">
        <f t="shared" si="80"/>
      </c>
      <c r="M520" s="1370">
        <f t="shared" si="111"/>
      </c>
      <c r="N520" s="1370">
        <f t="shared" si="142"/>
      </c>
      <c r="O520" s="1372">
        <f t="shared" si="173"/>
      </c>
      <c r="P520" s="1372">
        <f t="shared" si="204"/>
      </c>
      <c r="Q520" s="1372">
        <f t="shared" si="235"/>
      </c>
      <c r="R520" s="1372">
        <f t="shared" si="397"/>
      </c>
      <c r="S520" s="1373">
        <f t="shared" si="428"/>
      </c>
      <c r="T520" s="1372">
        <f>AVERAGE(T515:T519)</f>
      </c>
      <c r="U520" s="1374">
        <f>AVERAGE(U515:U519)</f>
      </c>
      <c r="V520" s="1378">
        <f t="shared" si="459"/>
      </c>
      <c r="W520" s="1368">
        <f>SUM(W515:W519)</f>
      </c>
      <c r="X520" s="1368">
        <f>SUM(X515:X519)</f>
      </c>
      <c r="Y520" s="1368">
        <f>SUM(Y515:Y519)</f>
      </c>
      <c r="Z520" s="1368">
        <f>SUM(Z515:Z519)</f>
      </c>
      <c r="AA520" s="1368">
        <f>SUM(AA515:AA519)</f>
      </c>
      <c r="AB520" s="1368">
        <f>SUM(AB515:AB519)</f>
      </c>
      <c r="AC520" s="1368">
        <f>SUM(AC515:AC519)</f>
      </c>
      <c r="AD520" s="1368">
        <f>SUM(AD515:AD519)</f>
      </c>
      <c r="AE520" s="1370">
        <f t="shared" si="492"/>
      </c>
      <c r="AF520" s="1375">
        <f t="shared" si="523"/>
      </c>
      <c r="AG520" s="1376"/>
      <c r="AH520" s="1376"/>
      <c r="AI520" s="1368">
        <f>SUM(AI515:AI519)</f>
      </c>
    </row>
    <row customHeight="true" ht="18.452380952380953" r="521">
      <c r="A521" s="1342"/>
      <c r="B521" s="1343" t="s">
        <v>876</v>
      </c>
      <c r="C521" s="1390" t="s">
        <v>869</v>
      </c>
      <c r="D521" s="1345">
        <f t="shared" ref="D521:D524" si="327">E521+F521</f>
      </c>
      <c r="E521" s="1360">
        <v>1512.75</v>
      </c>
      <c r="F521" s="1360">
        <v>2719.76</v>
      </c>
      <c r="G521" s="1379">
        <v>5</v>
      </c>
      <c r="H521" s="1379">
        <v>5</v>
      </c>
      <c r="I521" s="1347">
        <v>9263.699999999983</v>
      </c>
      <c r="J521" s="1348">
        <f t="shared" si="18"/>
      </c>
      <c r="K521" s="1348">
        <f t="shared" si="49"/>
      </c>
      <c r="L521" s="1348">
        <f t="shared" si="80"/>
      </c>
      <c r="M521" s="1348">
        <f t="shared" si="111"/>
      </c>
      <c r="N521" s="1349">
        <f t="shared" si="142"/>
      </c>
      <c r="O521" s="1350">
        <f t="shared" si="173"/>
      </c>
      <c r="P521" s="1350">
        <f t="shared" si="204"/>
      </c>
      <c r="Q521" s="1350">
        <f t="shared" si="235"/>
      </c>
      <c r="R521" s="1350">
        <f t="shared" si="397"/>
      </c>
      <c r="S521" s="1351">
        <f t="shared" si="428"/>
      </c>
      <c r="T521" s="1352">
        <v>0.01143</v>
      </c>
      <c r="U521" s="1353">
        <v>59</v>
      </c>
      <c r="V521" s="1349">
        <f t="shared" si="459"/>
      </c>
      <c r="W521" s="1353">
        <v>46282</v>
      </c>
      <c r="X521" s="1353">
        <v>725</v>
      </c>
      <c r="Y521" s="1353">
        <v>174</v>
      </c>
      <c r="Z521" s="1353">
        <v>772</v>
      </c>
      <c r="AA521" s="1353">
        <v>106</v>
      </c>
      <c r="AB521" s="1353">
        <v>3</v>
      </c>
      <c r="AC521" s="1353">
        <v>3</v>
      </c>
      <c r="AD521" s="1353">
        <v>48</v>
      </c>
      <c r="AE521" s="1355">
        <f t="shared" si="492"/>
      </c>
      <c r="AF521" s="1349">
        <f t="shared" si="523"/>
      </c>
      <c r="AG521" s="1357" t="s">
        <v>861</v>
      </c>
      <c r="AH521" s="1357" t="s">
        <v>847</v>
      </c>
      <c r="AI521" s="1357">
        <v>31</v>
      </c>
    </row>
    <row customHeight="true" ht="18.452380952380953" r="522">
      <c r="A522" s="1342"/>
      <c r="B522" s="1343" t="s">
        <v>876</v>
      </c>
      <c r="C522" s="1390" t="s">
        <v>870</v>
      </c>
      <c r="D522" s="1345">
        <f t="shared" si="327"/>
      </c>
      <c r="E522" s="1360">
        <v>1435.46</v>
      </c>
      <c r="F522" s="1360">
        <v>2416.12</v>
      </c>
      <c r="G522" s="1379">
        <v>6</v>
      </c>
      <c r="H522" s="1379">
        <v>6</v>
      </c>
      <c r="I522" s="1347">
        <v>11357.699999999983</v>
      </c>
      <c r="J522" s="1348">
        <f t="shared" si="18"/>
      </c>
      <c r="K522" s="1348">
        <f t="shared" si="49"/>
      </c>
      <c r="L522" s="1348">
        <f t="shared" si="80"/>
      </c>
      <c r="M522" s="1348">
        <f t="shared" si="111"/>
      </c>
      <c r="N522" s="1349">
        <f t="shared" si="142"/>
      </c>
      <c r="O522" s="1350">
        <f t="shared" si="173"/>
      </c>
      <c r="P522" s="1350">
        <f t="shared" si="204"/>
      </c>
      <c r="Q522" s="1350">
        <f t="shared" si="235"/>
      </c>
      <c r="R522" s="1350">
        <f t="shared" si="397"/>
      </c>
      <c r="S522" s="1351">
        <f t="shared" si="428"/>
      </c>
      <c r="T522" s="1352">
        <v>0.0132</v>
      </c>
      <c r="U522" s="1353">
        <v>59</v>
      </c>
      <c r="V522" s="1349">
        <f t="shared" si="459"/>
      </c>
      <c r="W522" s="1353">
        <v>51069</v>
      </c>
      <c r="X522" s="1353">
        <v>766</v>
      </c>
      <c r="Y522" s="1353">
        <v>201</v>
      </c>
      <c r="Z522" s="1353">
        <v>808</v>
      </c>
      <c r="AA522" s="1353">
        <v>81</v>
      </c>
      <c r="AB522" s="1353">
        <v>12</v>
      </c>
      <c r="AC522" s="1353">
        <v>3</v>
      </c>
      <c r="AD522" s="1353">
        <v>57</v>
      </c>
      <c r="AE522" s="1355">
        <f t="shared" si="492"/>
      </c>
      <c r="AF522" s="1349">
        <f t="shared" si="523"/>
      </c>
      <c r="AG522" s="1357" t="s">
        <v>861</v>
      </c>
      <c r="AH522" s="1357" t="s">
        <v>847</v>
      </c>
      <c r="AI522" s="1357">
        <v>27</v>
      </c>
    </row>
    <row customHeight="true" ht="18.452380952380953" r="523">
      <c r="A523" s="1342"/>
      <c r="B523" s="1343" t="s">
        <v>876</v>
      </c>
      <c r="C523" s="1390" t="s">
        <v>877</v>
      </c>
      <c r="D523" s="1345">
        <f t="shared" si="327"/>
      </c>
      <c r="E523" s="1360">
        <v>1371.43</v>
      </c>
      <c r="F523" s="1360">
        <v>3064.07</v>
      </c>
      <c r="G523" s="1379">
        <v>5</v>
      </c>
      <c r="H523" s="1379">
        <v>5</v>
      </c>
      <c r="I523" s="1347">
        <v>9252.190000000002</v>
      </c>
      <c r="J523" s="1348">
        <f t="shared" si="18"/>
      </c>
      <c r="K523" s="1348">
        <f t="shared" si="49"/>
      </c>
      <c r="L523" s="1348">
        <f t="shared" si="80"/>
      </c>
      <c r="M523" s="1348">
        <f t="shared" si="111"/>
      </c>
      <c r="N523" s="1349">
        <f t="shared" si="142"/>
      </c>
      <c r="O523" s="1350">
        <f t="shared" si="173"/>
      </c>
      <c r="P523" s="1350">
        <f t="shared" si="204"/>
      </c>
      <c r="Q523" s="1350">
        <f t="shared" si="235"/>
      </c>
      <c r="R523" s="1350">
        <f t="shared" si="397"/>
      </c>
      <c r="S523" s="1351">
        <f t="shared" si="428"/>
      </c>
      <c r="T523" s="1352">
        <v>0.018</v>
      </c>
      <c r="U523" s="1353">
        <v>59</v>
      </c>
      <c r="V523" s="1349">
        <f t="shared" si="459"/>
      </c>
      <c r="W523" s="1353">
        <v>53748</v>
      </c>
      <c r="X523" s="1353">
        <v>1073</v>
      </c>
      <c r="Y523" s="1353">
        <v>238</v>
      </c>
      <c r="Z523" s="1353">
        <v>1101</v>
      </c>
      <c r="AA523" s="1353">
        <v>93</v>
      </c>
      <c r="AB523" s="1353">
        <v>14</v>
      </c>
      <c r="AC523" s="1353">
        <v>1</v>
      </c>
      <c r="AD523" s="1353">
        <v>69</v>
      </c>
      <c r="AE523" s="1355">
        <f t="shared" si="492"/>
      </c>
      <c r="AF523" s="1349">
        <f t="shared" si="523"/>
      </c>
      <c r="AG523" s="1357" t="s">
        <v>861</v>
      </c>
      <c r="AH523" s="1357" t="s">
        <v>847</v>
      </c>
      <c r="AI523" s="1357">
        <v>46</v>
      </c>
    </row>
    <row customHeight="true" ht="18.452380952380953" r="524">
      <c r="A524" s="1342"/>
      <c r="B524" s="1343" t="s">
        <v>876</v>
      </c>
      <c r="C524" s="1390" t="s">
        <v>878</v>
      </c>
      <c r="D524" s="1345">
        <f t="shared" si="327"/>
      </c>
      <c r="E524" s="1360">
        <v>604.95</v>
      </c>
      <c r="F524" s="1360">
        <v>1675.9</v>
      </c>
      <c r="G524" s="1379">
        <v>4</v>
      </c>
      <c r="H524" s="1379">
        <v>4</v>
      </c>
      <c r="I524" s="1347">
        <v>5785.070000000007</v>
      </c>
      <c r="J524" s="1348">
        <f t="shared" si="18"/>
      </c>
      <c r="K524" s="1348">
        <f t="shared" si="49"/>
      </c>
      <c r="L524" s="1348">
        <f t="shared" si="80"/>
      </c>
      <c r="M524" s="1348">
        <f t="shared" si="111"/>
      </c>
      <c r="N524" s="1349">
        <f t="shared" si="142"/>
      </c>
      <c r="O524" s="1350">
        <f t="shared" si="173"/>
      </c>
      <c r="P524" s="1350">
        <f t="shared" si="204"/>
      </c>
      <c r="Q524" s="1350">
        <f t="shared" si="235"/>
      </c>
      <c r="R524" s="1350">
        <f t="shared" si="397"/>
      </c>
      <c r="S524" s="1351">
        <f t="shared" si="428"/>
      </c>
      <c r="T524" s="1352">
        <v>0.0182</v>
      </c>
      <c r="U524" s="1353">
        <v>59</v>
      </c>
      <c r="V524" s="1349">
        <f t="shared" si="459"/>
      </c>
      <c r="W524" s="1353">
        <v>30929</v>
      </c>
      <c r="X524" s="1353">
        <v>802</v>
      </c>
      <c r="Y524" s="1353">
        <v>116</v>
      </c>
      <c r="Z524" s="1353">
        <v>876</v>
      </c>
      <c r="AA524" s="1353">
        <v>48</v>
      </c>
      <c r="AB524" s="1353">
        <v>10</v>
      </c>
      <c r="AC524" s="1353">
        <v>1</v>
      </c>
      <c r="AD524" s="1353">
        <v>38</v>
      </c>
      <c r="AE524" s="1355">
        <f t="shared" si="492"/>
      </c>
      <c r="AF524" s="1349">
        <f t="shared" si="523"/>
      </c>
      <c r="AG524" s="1357" t="s">
        <v>861</v>
      </c>
      <c r="AH524" s="1357" t="s">
        <v>847</v>
      </c>
      <c r="AI524" s="1357">
        <v>18</v>
      </c>
    </row>
    <row customHeight="true" ht="18.452380952380953" r="525">
      <c r="A525" s="1342"/>
      <c r="B525" s="1367" t="s">
        <v>852</v>
      </c>
      <c r="C525" s="1367"/>
      <c r="D525" s="1368">
        <f>SUM(D521:D524)</f>
      </c>
      <c r="E525" s="1368">
        <f>SUM(E521:E524)</f>
      </c>
      <c r="F525" s="1368">
        <f>SUM(F521:F524)</f>
      </c>
      <c r="G525" s="1368">
        <f>SUM(G521:G524)</f>
      </c>
      <c r="H525" s="1368">
        <f>SUM(H521:H524)</f>
      </c>
      <c r="I525" s="1368">
        <f>SUM(I521:I524)</f>
      </c>
      <c r="J525" s="1370">
        <f t="shared" si="18"/>
      </c>
      <c r="K525" s="1370">
        <f t="shared" si="49"/>
      </c>
      <c r="L525" s="1371">
        <f t="shared" si="80"/>
      </c>
      <c r="M525" s="1370">
        <f t="shared" si="111"/>
      </c>
      <c r="N525" s="1370">
        <f t="shared" si="142"/>
      </c>
      <c r="O525" s="1372">
        <f t="shared" si="173"/>
      </c>
      <c r="P525" s="1372">
        <f t="shared" si="204"/>
      </c>
      <c r="Q525" s="1372">
        <f t="shared" si="235"/>
      </c>
      <c r="R525" s="1372">
        <f t="shared" si="397"/>
      </c>
      <c r="S525" s="1373">
        <f t="shared" si="428"/>
      </c>
      <c r="T525" s="1372">
        <f>AVERAGE(T521:T524)</f>
      </c>
      <c r="U525" s="1374">
        <f>AVERAGE(U521:U524)</f>
      </c>
      <c r="V525" s="1378">
        <f t="shared" si="459"/>
      </c>
      <c r="W525" s="1368">
        <f>SUM(W521:W524)</f>
      </c>
      <c r="X525" s="1368">
        <f>SUM(X521:X524)</f>
      </c>
      <c r="Y525" s="1368">
        <f>SUM(Y521:Y524)</f>
      </c>
      <c r="Z525" s="1368">
        <f>SUM(Z521:Z524)</f>
      </c>
      <c r="AA525" s="1368">
        <f>SUM(AA521:AA524)</f>
      </c>
      <c r="AB525" s="1368">
        <f>SUM(AB521:AB524)</f>
      </c>
      <c r="AC525" s="1368">
        <f>SUM(AC521:AC524)</f>
      </c>
      <c r="AD525" s="1368">
        <f>SUM(AD521:AD524)</f>
      </c>
      <c r="AE525" s="1370">
        <f t="shared" si="492"/>
      </c>
      <c r="AF525" s="1375">
        <f t="shared" si="523"/>
      </c>
      <c r="AG525" s="1376"/>
      <c r="AH525" s="1376"/>
      <c r="AI525" s="1368">
        <f>SUM(AI521:AI524)</f>
      </c>
    </row>
    <row customHeight="true" ht="18.452380952380953" r="526">
      <c r="A526" s="1342"/>
      <c r="B526" s="1387" t="s">
        <v>871</v>
      </c>
      <c r="C526" s="1387"/>
      <c r="D526" s="1381">
        <f>D509+D505+D520+D514+D525</f>
      </c>
      <c r="E526" s="1381">
        <f>E509+E505+E520+E514+E525</f>
      </c>
      <c r="F526" s="1381">
        <f>F509+F505+F520+F514+F525</f>
      </c>
      <c r="G526" s="1381">
        <f>G509+G505+G520+G514+G525</f>
      </c>
      <c r="H526" s="1381">
        <f>H509+H505+H520+H514+H525</f>
      </c>
      <c r="I526" s="1381">
        <f>I509+I505+I520+I514+I525</f>
      </c>
      <c r="J526" s="1382">
        <f t="shared" si="18"/>
      </c>
      <c r="K526" s="1382">
        <f t="shared" si="49"/>
      </c>
      <c r="L526" s="1382">
        <f t="shared" si="80"/>
      </c>
      <c r="M526" s="1382">
        <f t="shared" si="111"/>
      </c>
      <c r="N526" s="1382">
        <f t="shared" si="142"/>
      </c>
      <c r="O526" s="1383">
        <f t="shared" si="173"/>
      </c>
      <c r="P526" s="1383">
        <f t="shared" si="204"/>
      </c>
      <c r="Q526" s="1383">
        <f t="shared" si="235"/>
      </c>
      <c r="R526" s="1383">
        <f t="shared" si="397"/>
      </c>
      <c r="S526" s="1392">
        <f t="shared" si="428"/>
      </c>
      <c r="T526" s="1382">
        <f>(T509+T505+T520+T514+T525)/5</f>
      </c>
      <c r="U526" s="1382">
        <f>(U509+U505+U520+U514+U525)/5</f>
      </c>
      <c r="V526" s="1382">
        <f>(V509+V505+V520+V514+V525)/5</f>
      </c>
      <c r="W526" s="1381">
        <f>W509+W505+W520+W514+W525</f>
      </c>
      <c r="X526" s="1381">
        <f>X509+X505+X520+X514+X525</f>
      </c>
      <c r="Y526" s="1381">
        <f>Y509+Y505+Y520+Y514+Y525</f>
      </c>
      <c r="Z526" s="1381">
        <f>Z509+Z505+Z520+Z514+Z525</f>
      </c>
      <c r="AA526" s="1381">
        <f>AA509+AA505+AA520+AA514+AA525</f>
      </c>
      <c r="AB526" s="1381">
        <f>AB509+AB505+AB520+AB514+AB525</f>
      </c>
      <c r="AC526" s="1381">
        <f>AC509+AC505+AC520+AC514+AC525</f>
      </c>
      <c r="AD526" s="1381">
        <f>AD509+AD505+AD520+AD514+AD525</f>
      </c>
      <c r="AE526" s="1382">
        <f t="shared" si="492"/>
      </c>
      <c r="AF526" s="1393">
        <f t="shared" si="523"/>
      </c>
      <c r="AG526" s="1387"/>
      <c r="AH526" s="1387"/>
      <c r="AI526" s="1381">
        <f>AI509+AI505+AI520+AI514+AI525</f>
      </c>
    </row>
    <row customHeight="true" ht="18.452380952380953" r="527">
      <c r="A527" s="1329" t="s">
        <v>807</v>
      </c>
      <c r="B527" s="1329" t="s">
        <v>808</v>
      </c>
      <c r="C527" s="1329"/>
      <c r="D527" s="1330" t="s">
        <v>809</v>
      </c>
      <c r="E527" s="1330"/>
      <c r="F527" s="1330"/>
      <c r="G527" s="1330"/>
      <c r="H527" s="1330"/>
      <c r="I527" s="1330"/>
      <c r="J527" s="1330"/>
      <c r="K527" s="1330"/>
      <c r="L527" s="1330"/>
      <c r="M527" s="1330"/>
      <c r="N527" s="1331" t="s">
        <v>810</v>
      </c>
      <c r="O527" s="1331"/>
      <c r="P527" s="1331"/>
      <c r="Q527" s="1331"/>
      <c r="R527" s="1331"/>
      <c r="S527" s="1331"/>
      <c r="T527" s="1331"/>
      <c r="U527" s="1331"/>
      <c r="V527" s="1331"/>
      <c r="W527" s="1331"/>
      <c r="X527" s="1331"/>
      <c r="Y527" s="1331"/>
      <c r="Z527" s="1331"/>
      <c r="AA527" s="1331"/>
      <c r="AB527" s="1331"/>
      <c r="AC527" s="1331"/>
      <c r="AD527" s="1331"/>
      <c r="AE527" s="1331"/>
      <c r="AF527" s="1331"/>
      <c r="AG527" s="1331"/>
      <c r="AH527" s="1331"/>
      <c r="AI527" s="1332"/>
    </row>
    <row customHeight="true" ht="18.452380952380953" r="528">
      <c r="A528" s="1329"/>
      <c r="B528" s="1329" t="s">
        <v>811</v>
      </c>
      <c r="C528" s="1329" t="s">
        <v>812</v>
      </c>
      <c r="D528" s="1330" t="s">
        <v>813</v>
      </c>
      <c r="E528" s="1330" t="s">
        <v>879</v>
      </c>
      <c r="F528" s="1389" t="s">
        <v>880</v>
      </c>
      <c r="G528" s="1333" t="s">
        <v>814</v>
      </c>
      <c r="H528" s="1334" t="s">
        <v>815</v>
      </c>
      <c r="I528" s="1335" t="s">
        <v>816</v>
      </c>
      <c r="J528" s="1336" t="s">
        <v>817</v>
      </c>
      <c r="K528" s="1336" t="s">
        <v>818</v>
      </c>
      <c r="L528" s="1337" t="s">
        <v>819</v>
      </c>
      <c r="M528" s="1336" t="s">
        <v>820</v>
      </c>
      <c r="N528" s="1331" t="s">
        <v>821</v>
      </c>
      <c r="O528" s="1338" t="s">
        <v>822</v>
      </c>
      <c r="P528" s="1338" t="s">
        <v>823</v>
      </c>
      <c r="Q528" s="1338" t="s">
        <v>824</v>
      </c>
      <c r="R528" s="1338" t="s">
        <v>825</v>
      </c>
      <c r="S528" s="1339" t="s">
        <v>826</v>
      </c>
      <c r="T528" s="1338" t="s">
        <v>827</v>
      </c>
      <c r="U528" s="1340" t="s">
        <v>828</v>
      </c>
      <c r="V528" s="1331" t="s">
        <v>829</v>
      </c>
      <c r="W528" s="1339" t="s">
        <v>830</v>
      </c>
      <c r="X528" s="1339" t="s">
        <v>831</v>
      </c>
      <c r="Y528" s="1339" t="s">
        <v>832</v>
      </c>
      <c r="Z528" s="1339" t="s">
        <v>833</v>
      </c>
      <c r="AA528" s="1339" t="s">
        <v>834</v>
      </c>
      <c r="AB528" s="1339" t="s">
        <v>835</v>
      </c>
      <c r="AC528" s="1339" t="s">
        <v>836</v>
      </c>
      <c r="AD528" s="1339" t="s">
        <v>837</v>
      </c>
      <c r="AE528" s="1341" t="s">
        <v>838</v>
      </c>
      <c r="AF528" s="1331" t="s">
        <v>839</v>
      </c>
      <c r="AG528" s="1332" t="s">
        <v>840</v>
      </c>
      <c r="AH528" s="1332" t="s">
        <v>841</v>
      </c>
      <c r="AI528" s="1332" t="s">
        <v>842</v>
      </c>
    </row>
    <row customHeight="true" ht="18.452380952380953" r="529">
      <c r="A529" s="1342" t="s">
        <v>900</v>
      </c>
      <c r="B529" s="1390" t="s">
        <v>853</v>
      </c>
      <c r="C529" s="1344" t="s">
        <v>845</v>
      </c>
      <c r="D529" s="1345">
        <f t="shared" ref="D529:D533" si="328">E529+F529</f>
      </c>
      <c r="E529" s="1345">
        <v>1024.77</v>
      </c>
      <c r="F529" s="1345">
        <v>2440.39</v>
      </c>
      <c r="G529" s="1346">
        <v>3</v>
      </c>
      <c r="H529" s="1346">
        <v>3</v>
      </c>
      <c r="I529" s="1347">
        <v>7689.900000000001</v>
      </c>
      <c r="J529" s="1348">
        <f t="shared" ref="J529:J553" si="19">I529/D529</f>
      </c>
      <c r="K529" s="1348">
        <f t="shared" ref="K529:K553" si="50">D529/G529</f>
      </c>
      <c r="L529" s="1348">
        <f t="shared" ref="L529:L553" si="81">D529/H529</f>
      </c>
      <c r="M529" s="1348">
        <f t="shared" ref="M529:M553" si="112">I529/G529</f>
      </c>
      <c r="N529" s="1349">
        <f t="shared" ref="N529:N553" si="143">D529/X529</f>
      </c>
      <c r="O529" s="1350">
        <f t="shared" ref="O529:O553" si="174">S529/W529*1</f>
      </c>
      <c r="P529" s="1350">
        <f t="shared" ref="P529:P553" si="205">X529/W529</f>
      </c>
      <c r="Q529" s="1350">
        <f t="shared" ref="Q529:Q553" si="236">Z529/W529</f>
      </c>
      <c r="R529" s="1350">
        <f t="shared" ref="R529:R553" si="398">AA529/Z529</f>
      </c>
      <c r="S529" s="1351">
        <f t="shared" ref="S529:S553" si="429">Y529/T529</f>
      </c>
      <c r="T529" s="1352">
        <v>0.0376</v>
      </c>
      <c r="U529" s="1353">
        <v>30</v>
      </c>
      <c r="V529" s="1349">
        <f t="shared" ref="V529:V552" si="460">(D529/W529)*1000</f>
      </c>
      <c r="W529" s="1354">
        <v>34317</v>
      </c>
      <c r="X529" s="1351">
        <v>1586</v>
      </c>
      <c r="Y529" s="1351">
        <v>186</v>
      </c>
      <c r="Z529" s="1351">
        <v>1728</v>
      </c>
      <c r="AA529" s="1351">
        <v>61</v>
      </c>
      <c r="AB529" s="1351">
        <v>6</v>
      </c>
      <c r="AC529" s="1351">
        <v>2</v>
      </c>
      <c r="AD529" s="1354">
        <v>46</v>
      </c>
      <c r="AE529" s="1355">
        <f t="shared" ref="AE529:AE553" si="493">D529/Z529</f>
      </c>
      <c r="AF529" s="1349">
        <f t="shared" ref="AF529:AF553" si="524">AI529*1000/D529</f>
      </c>
      <c r="AG529" s="1356" t="s">
        <v>846</v>
      </c>
      <c r="AH529" s="1357" t="s">
        <v>862</v>
      </c>
      <c r="AI529" s="1357">
        <v>25</v>
      </c>
    </row>
    <row customHeight="true" ht="18.452380952380953" r="530">
      <c r="A530" s="1342"/>
      <c r="B530" s="1390" t="s">
        <v>853</v>
      </c>
      <c r="C530" s="1343" t="s">
        <v>848</v>
      </c>
      <c r="D530" s="1345">
        <f t="shared" si="328"/>
      </c>
      <c r="E530" s="1345">
        <v>950.1</v>
      </c>
      <c r="F530" s="1345">
        <v>2319.64</v>
      </c>
      <c r="G530" s="1346">
        <v>3</v>
      </c>
      <c r="H530" s="1346">
        <v>3</v>
      </c>
      <c r="I530" s="1347">
        <v>8764.48</v>
      </c>
      <c r="J530" s="1348">
        <f t="shared" si="19"/>
      </c>
      <c r="K530" s="1358">
        <f t="shared" si="50"/>
      </c>
      <c r="L530" s="1348">
        <f t="shared" si="81"/>
      </c>
      <c r="M530" s="1358">
        <f t="shared" si="112"/>
      </c>
      <c r="N530" s="1349">
        <f t="shared" si="143"/>
      </c>
      <c r="O530" s="1350">
        <f t="shared" si="174"/>
      </c>
      <c r="P530" s="1350">
        <f t="shared" si="205"/>
      </c>
      <c r="Q530" s="1350">
        <f t="shared" si="236"/>
      </c>
      <c r="R530" s="1350">
        <f t="shared" si="398"/>
      </c>
      <c r="S530" s="1351">
        <f t="shared" si="429"/>
      </c>
      <c r="T530" s="1352">
        <v>0.0307</v>
      </c>
      <c r="U530" s="1353">
        <v>34</v>
      </c>
      <c r="V530" s="1349">
        <f t="shared" si="460"/>
      </c>
      <c r="W530" s="1359">
        <v>31942</v>
      </c>
      <c r="X530" s="1359">
        <v>932</v>
      </c>
      <c r="Y530" s="1359">
        <v>143</v>
      </c>
      <c r="Z530" s="1359">
        <v>968</v>
      </c>
      <c r="AA530" s="1359">
        <v>75</v>
      </c>
      <c r="AB530" s="1359">
        <v>5</v>
      </c>
      <c r="AC530" s="1359">
        <v>0</v>
      </c>
      <c r="AD530" s="1353">
        <v>56</v>
      </c>
      <c r="AE530" s="1355">
        <f t="shared" si="493"/>
      </c>
      <c r="AF530" s="1349">
        <f t="shared" si="524"/>
      </c>
      <c r="AG530" s="1356" t="s">
        <v>846</v>
      </c>
      <c r="AH530" s="1357" t="s">
        <v>862</v>
      </c>
      <c r="AI530" s="1357">
        <v>21</v>
      </c>
    </row>
    <row customHeight="true" ht="18.452380952380953" r="531">
      <c r="A531" s="1342"/>
      <c r="B531" s="1390" t="s">
        <v>853</v>
      </c>
      <c r="C531" s="1344" t="s">
        <v>849</v>
      </c>
      <c r="D531" s="1345">
        <f t="shared" si="328"/>
      </c>
      <c r="E531" s="1360">
        <v>1248.75</v>
      </c>
      <c r="F531" s="1360">
        <v>2500</v>
      </c>
      <c r="G531" s="1361">
        <v>2</v>
      </c>
      <c r="H531" s="1361">
        <v>2</v>
      </c>
      <c r="I531" s="1347">
        <v>4459.459999999999</v>
      </c>
      <c r="J531" s="1348">
        <f t="shared" si="19"/>
      </c>
      <c r="K531" s="1348">
        <f t="shared" si="50"/>
      </c>
      <c r="L531" s="1348">
        <f t="shared" si="81"/>
      </c>
      <c r="M531" s="1348">
        <f t="shared" si="112"/>
      </c>
      <c r="N531" s="1362">
        <f t="shared" si="143"/>
      </c>
      <c r="O531" s="1350">
        <f t="shared" si="174"/>
      </c>
      <c r="P531" s="1350">
        <f t="shared" si="205"/>
      </c>
      <c r="Q531" s="1350">
        <f t="shared" si="236"/>
      </c>
      <c r="R531" s="1350">
        <f t="shared" si="398"/>
      </c>
      <c r="S531" s="1351">
        <f t="shared" si="429"/>
      </c>
      <c r="T531" s="1352">
        <v>0.0354</v>
      </c>
      <c r="U531" s="1353">
        <v>35</v>
      </c>
      <c r="V531" s="1349">
        <f t="shared" si="460"/>
      </c>
      <c r="W531" s="1359">
        <v>37991</v>
      </c>
      <c r="X531" s="1359">
        <v>1107</v>
      </c>
      <c r="Y531" s="1359">
        <v>161</v>
      </c>
      <c r="Z531" s="1359">
        <v>1225</v>
      </c>
      <c r="AA531" s="1359">
        <v>103</v>
      </c>
      <c r="AB531" s="1359">
        <v>13</v>
      </c>
      <c r="AC531" s="1359">
        <v>3</v>
      </c>
      <c r="AD531" s="1353">
        <v>59</v>
      </c>
      <c r="AE531" s="1355">
        <f t="shared" si="493"/>
      </c>
      <c r="AF531" s="1349">
        <f t="shared" si="524"/>
      </c>
      <c r="AG531" s="1356" t="s">
        <v>846</v>
      </c>
      <c r="AH531" s="1357" t="s">
        <v>862</v>
      </c>
      <c r="AI531" s="1357">
        <v>28</v>
      </c>
    </row>
    <row customHeight="true" ht="18.452380952380953" r="532">
      <c r="A532" s="1342"/>
      <c r="B532" s="1390" t="s">
        <v>853</v>
      </c>
      <c r="C532" s="1343" t="s">
        <v>850</v>
      </c>
      <c r="D532" s="1345">
        <f t="shared" si="328"/>
      </c>
      <c r="E532" s="1360">
        <v>881.29</v>
      </c>
      <c r="F532" s="1360">
        <v>2486.87</v>
      </c>
      <c r="G532" s="1361">
        <v>5</v>
      </c>
      <c r="H532" s="1361">
        <v>4</v>
      </c>
      <c r="I532" s="1347">
        <v>9882.259999999995</v>
      </c>
      <c r="J532" s="1348">
        <f t="shared" si="19"/>
      </c>
      <c r="K532" s="1348">
        <f t="shared" si="50"/>
      </c>
      <c r="L532" s="1348">
        <f t="shared" si="81"/>
      </c>
      <c r="M532" s="1348">
        <f t="shared" si="112"/>
      </c>
      <c r="N532" s="1362">
        <f t="shared" si="143"/>
      </c>
      <c r="O532" s="1350">
        <f t="shared" si="174"/>
      </c>
      <c r="P532" s="1350">
        <f t="shared" si="205"/>
      </c>
      <c r="Q532" s="1350">
        <f t="shared" si="236"/>
      </c>
      <c r="R532" s="1350">
        <f t="shared" si="398"/>
      </c>
      <c r="S532" s="1351">
        <f t="shared" si="429"/>
      </c>
      <c r="T532" s="1352">
        <v>0.0389</v>
      </c>
      <c r="U532" s="1353">
        <v>39</v>
      </c>
      <c r="V532" s="1349">
        <f t="shared" si="460"/>
      </c>
      <c r="W532" s="1359">
        <v>29955</v>
      </c>
      <c r="X532" s="1359">
        <v>582</v>
      </c>
      <c r="Y532" s="1359">
        <v>141</v>
      </c>
      <c r="Z532" s="1359">
        <v>610</v>
      </c>
      <c r="AA532" s="1359">
        <v>89</v>
      </c>
      <c r="AB532" s="1359">
        <v>5</v>
      </c>
      <c r="AC532" s="1359">
        <v>4</v>
      </c>
      <c r="AD532" s="1353">
        <v>43</v>
      </c>
      <c r="AE532" s="1355">
        <f t="shared" si="493"/>
      </c>
      <c r="AF532" s="1349">
        <f t="shared" si="524"/>
      </c>
      <c r="AG532" s="1356" t="s">
        <v>846</v>
      </c>
      <c r="AH532" s="1357" t="s">
        <v>862</v>
      </c>
      <c r="AI532" s="1357">
        <v>22</v>
      </c>
    </row>
    <row customHeight="true" ht="18.452380952380953" r="533">
      <c r="A533" s="1342"/>
      <c r="B533" s="1390" t="s">
        <v>853</v>
      </c>
      <c r="C533" s="1344" t="s">
        <v>851</v>
      </c>
      <c r="D533" s="1345">
        <f t="shared" si="328"/>
      </c>
      <c r="E533" s="1360">
        <v>1213.78</v>
      </c>
      <c r="F533" s="1360">
        <v>2514.49</v>
      </c>
      <c r="G533" s="1361">
        <v>4</v>
      </c>
      <c r="H533" s="1361">
        <v>4</v>
      </c>
      <c r="I533" s="1347">
        <v>7153.839999999993</v>
      </c>
      <c r="J533" s="1348">
        <f t="shared" si="19"/>
      </c>
      <c r="K533" s="1348">
        <f t="shared" si="50"/>
      </c>
      <c r="L533" s="1348">
        <f t="shared" si="81"/>
      </c>
      <c r="M533" s="1348">
        <f t="shared" si="112"/>
      </c>
      <c r="N533" s="1362">
        <f t="shared" si="143"/>
      </c>
      <c r="O533" s="1350">
        <f t="shared" si="174"/>
      </c>
      <c r="P533" s="1350">
        <f t="shared" si="205"/>
      </c>
      <c r="Q533" s="1350">
        <f t="shared" si="236"/>
      </c>
      <c r="R533" s="1350">
        <f t="shared" si="398"/>
      </c>
      <c r="S533" s="1351">
        <f t="shared" si="429"/>
      </c>
      <c r="T533" s="1352">
        <v>0.044</v>
      </c>
      <c r="U533" s="1353">
        <v>41</v>
      </c>
      <c r="V533" s="1349">
        <f t="shared" si="460"/>
      </c>
      <c r="W533" s="1359">
        <v>33176</v>
      </c>
      <c r="X533" s="1359">
        <v>895</v>
      </c>
      <c r="Y533" s="1359">
        <v>183</v>
      </c>
      <c r="Z533" s="1359">
        <v>953</v>
      </c>
      <c r="AA533" s="1359">
        <v>86</v>
      </c>
      <c r="AB533" s="1359">
        <v>11</v>
      </c>
      <c r="AC533" s="1359">
        <v>2</v>
      </c>
      <c r="AD533" s="1353">
        <v>29</v>
      </c>
      <c r="AE533" s="1355">
        <f t="shared" si="493"/>
      </c>
      <c r="AF533" s="1349">
        <f t="shared" si="524"/>
      </c>
      <c r="AG533" s="1356" t="s">
        <v>846</v>
      </c>
      <c r="AH533" s="1357" t="s">
        <v>862</v>
      </c>
      <c r="AI533" s="1357">
        <v>32</v>
      </c>
    </row>
    <row customHeight="true" ht="18.452380952380953" r="534">
      <c r="A534" s="1342"/>
      <c r="B534" s="1367" t="s">
        <v>852</v>
      </c>
      <c r="C534" s="1367"/>
      <c r="D534" s="1368">
        <f>SUM(D529:D533)</f>
      </c>
      <c r="E534" s="1368">
        <f>SUM(E529:E533)</f>
      </c>
      <c r="F534" s="1368">
        <f>SUM(F529:F533)</f>
      </c>
      <c r="G534" s="1368">
        <f>SUM(G529:G533)</f>
      </c>
      <c r="H534" s="1368">
        <f>SUM(H529:H533)</f>
      </c>
      <c r="I534" s="1370">
        <f>SUM(I529:I533)</f>
      </c>
      <c r="J534" s="1370">
        <f t="shared" si="19"/>
      </c>
      <c r="K534" s="1370">
        <f t="shared" si="50"/>
      </c>
      <c r="L534" s="1371">
        <f t="shared" si="81"/>
      </c>
      <c r="M534" s="1370">
        <f t="shared" si="112"/>
      </c>
      <c r="N534" s="1370">
        <f t="shared" si="143"/>
      </c>
      <c r="O534" s="1372">
        <f t="shared" si="174"/>
      </c>
      <c r="P534" s="1372">
        <f t="shared" si="205"/>
      </c>
      <c r="Q534" s="1372">
        <f t="shared" si="236"/>
      </c>
      <c r="R534" s="1372">
        <f t="shared" si="398"/>
      </c>
      <c r="S534" s="1373">
        <f t="shared" si="429"/>
      </c>
      <c r="T534" s="1372">
        <f>AVERAGE(T529:T533)</f>
      </c>
      <c r="U534" s="1374">
        <f>AVERAGE(U529:U533)</f>
      </c>
      <c r="V534" s="1370">
        <f t="shared" si="460"/>
      </c>
      <c r="W534" s="1368">
        <f>SUM(W529:W533)</f>
      </c>
      <c r="X534" s="1368">
        <f>SUM(X529:X533)</f>
      </c>
      <c r="Y534" s="1368">
        <f>SUM(Y529:Y533)</f>
      </c>
      <c r="Z534" s="1368">
        <f>SUM(Z529:Z533)</f>
      </c>
      <c r="AA534" s="1368">
        <f>SUM(AA529:AA533)</f>
      </c>
      <c r="AB534" s="1368">
        <f>SUM(AB529:AB533)</f>
      </c>
      <c r="AC534" s="1368">
        <f>SUM(AC529:AC533)</f>
      </c>
      <c r="AD534" s="1368">
        <f>SUM(AD529:AD533)</f>
      </c>
      <c r="AE534" s="1370">
        <f t="shared" si="493"/>
      </c>
      <c r="AF534" s="1375">
        <f t="shared" si="524"/>
      </c>
      <c r="AG534" s="1376"/>
      <c r="AH534" s="1376"/>
      <c r="AI534" s="1373">
        <f>SUM(AI529:AI533)</f>
      </c>
    </row>
    <row customHeight="true" ht="18.452380952380953" r="535">
      <c r="A535" s="1342"/>
      <c r="B535" s="1343" t="s">
        <v>865</v>
      </c>
      <c r="C535" s="1343" t="s">
        <v>854</v>
      </c>
      <c r="D535" s="1345">
        <f t="shared" ref="D535:D539" si="329">E535+F535</f>
      </c>
      <c r="E535" s="1361">
        <v>1508.79</v>
      </c>
      <c r="F535" s="1361">
        <v>2498.64</v>
      </c>
      <c r="G535" s="1361">
        <v>8</v>
      </c>
      <c r="H535" s="1361">
        <v>8</v>
      </c>
      <c r="I535" s="1347">
        <v>16770.479999999996</v>
      </c>
      <c r="J535" s="1348">
        <f t="shared" si="19"/>
      </c>
      <c r="K535" s="1348">
        <f t="shared" si="50"/>
      </c>
      <c r="L535" s="1348">
        <f t="shared" si="81"/>
      </c>
      <c r="M535" s="1348">
        <f t="shared" si="112"/>
      </c>
      <c r="N535" s="1349">
        <f t="shared" si="143"/>
      </c>
      <c r="O535" s="1350">
        <f t="shared" si="174"/>
      </c>
      <c r="P535" s="1350">
        <f t="shared" si="205"/>
      </c>
      <c r="Q535" s="1350">
        <f t="shared" si="236"/>
      </c>
      <c r="R535" s="1350">
        <f t="shared" si="398"/>
      </c>
      <c r="S535" s="1351">
        <f t="shared" si="429"/>
      </c>
      <c r="T535" s="1352">
        <v>0.0289</v>
      </c>
      <c r="U535" s="1353">
        <v>46</v>
      </c>
      <c r="V535" s="1349">
        <f t="shared" si="460"/>
      </c>
      <c r="W535" s="1353">
        <v>33314</v>
      </c>
      <c r="X535" s="1359">
        <v>527</v>
      </c>
      <c r="Y535" s="1359">
        <v>209</v>
      </c>
      <c r="Z535" s="1359">
        <v>537</v>
      </c>
      <c r="AA535" s="1359">
        <v>92</v>
      </c>
      <c r="AB535" s="1359">
        <v>10</v>
      </c>
      <c r="AC535" s="1359">
        <v>3</v>
      </c>
      <c r="AD535" s="1353">
        <v>31</v>
      </c>
      <c r="AE535" s="1355">
        <f t="shared" si="493"/>
      </c>
      <c r="AF535" s="1349">
        <f t="shared" si="524"/>
      </c>
      <c r="AG535" s="1356" t="s">
        <v>846</v>
      </c>
      <c r="AH535" s="1357" t="s">
        <v>862</v>
      </c>
      <c r="AI535" s="1357">
        <v>33</v>
      </c>
    </row>
    <row customHeight="true" ht="18.452380952380953" r="536">
      <c r="A536" s="1342"/>
      <c r="B536" s="1343" t="s">
        <v>865</v>
      </c>
      <c r="C536" s="1343" t="s">
        <v>855</v>
      </c>
      <c r="D536" s="1345">
        <f t="shared" si="329"/>
      </c>
      <c r="E536" s="1361">
        <v>1696.14</v>
      </c>
      <c r="F536" s="1361">
        <v>2498.56</v>
      </c>
      <c r="G536" s="1361">
        <v>8</v>
      </c>
      <c r="H536" s="1361">
        <v>8</v>
      </c>
      <c r="I536" s="1347">
        <v>14954.960000000006</v>
      </c>
      <c r="J536" s="1348">
        <f t="shared" si="19"/>
      </c>
      <c r="K536" s="1348">
        <f t="shared" si="50"/>
      </c>
      <c r="L536" s="1348">
        <f t="shared" si="81"/>
      </c>
      <c r="M536" s="1348">
        <f t="shared" si="112"/>
      </c>
      <c r="N536" s="1349">
        <f t="shared" si="143"/>
      </c>
      <c r="O536" s="1350">
        <f t="shared" si="174"/>
      </c>
      <c r="P536" s="1350">
        <f t="shared" si="205"/>
      </c>
      <c r="Q536" s="1350">
        <f t="shared" si="236"/>
      </c>
      <c r="R536" s="1350">
        <f t="shared" si="398"/>
      </c>
      <c r="S536" s="1351">
        <f t="shared" si="429"/>
      </c>
      <c r="T536" s="1352">
        <v>0.016</v>
      </c>
      <c r="U536" s="1353">
        <v>49</v>
      </c>
      <c r="V536" s="1349">
        <f t="shared" si="460"/>
      </c>
      <c r="W536" s="1353">
        <v>39813</v>
      </c>
      <c r="X536" s="1359">
        <v>667</v>
      </c>
      <c r="Y536" s="1359">
        <v>182</v>
      </c>
      <c r="Z536" s="1359">
        <v>712</v>
      </c>
      <c r="AA536" s="1359">
        <v>80</v>
      </c>
      <c r="AB536" s="1359">
        <v>10</v>
      </c>
      <c r="AC536" s="1359">
        <v>2</v>
      </c>
      <c r="AD536" s="1353">
        <v>30</v>
      </c>
      <c r="AE536" s="1355">
        <f t="shared" si="493"/>
      </c>
      <c r="AF536" s="1349">
        <f t="shared" si="524"/>
      </c>
      <c r="AG536" s="1356" t="s">
        <v>846</v>
      </c>
      <c r="AH536" s="1357" t="s">
        <v>862</v>
      </c>
      <c r="AI536" s="1357">
        <v>35</v>
      </c>
    </row>
    <row customHeight="true" ht="18.452380952380953" r="537">
      <c r="A537" s="1342"/>
      <c r="B537" s="1343" t="s">
        <v>865</v>
      </c>
      <c r="C537" s="1343" t="s">
        <v>856</v>
      </c>
      <c r="D537" s="1345">
        <f t="shared" si="329"/>
      </c>
      <c r="E537" s="1361">
        <v>1501.58</v>
      </c>
      <c r="F537" s="1361">
        <v>2501.44</v>
      </c>
      <c r="G537" s="1361">
        <v>6</v>
      </c>
      <c r="H537" s="1361">
        <v>4</v>
      </c>
      <c r="I537" s="1347">
        <v>10166.61</v>
      </c>
      <c r="J537" s="1348">
        <f t="shared" si="19"/>
      </c>
      <c r="K537" s="1348">
        <f t="shared" si="50"/>
      </c>
      <c r="L537" s="1348">
        <f t="shared" si="81"/>
      </c>
      <c r="M537" s="1348">
        <f t="shared" si="112"/>
      </c>
      <c r="N537" s="1349">
        <f t="shared" si="143"/>
      </c>
      <c r="O537" s="1350">
        <f t="shared" si="174"/>
      </c>
      <c r="P537" s="1350">
        <f t="shared" si="205"/>
      </c>
      <c r="Q537" s="1350">
        <f t="shared" si="236"/>
      </c>
      <c r="R537" s="1350">
        <f t="shared" si="398"/>
      </c>
      <c r="S537" s="1351">
        <f t="shared" si="429"/>
      </c>
      <c r="T537" s="1352">
        <v>0.0176</v>
      </c>
      <c r="U537" s="1353">
        <v>49</v>
      </c>
      <c r="V537" s="1349">
        <f t="shared" si="460"/>
      </c>
      <c r="W537" s="1353">
        <v>39727</v>
      </c>
      <c r="X537" s="1359">
        <v>783</v>
      </c>
      <c r="Y537" s="1359">
        <v>158</v>
      </c>
      <c r="Z537" s="1359">
        <v>836</v>
      </c>
      <c r="AA537" s="1359">
        <v>72</v>
      </c>
      <c r="AB537" s="1359">
        <v>9</v>
      </c>
      <c r="AC537" s="1359">
        <v>0</v>
      </c>
      <c r="AD537" s="1353">
        <v>47</v>
      </c>
      <c r="AE537" s="1355">
        <f t="shared" si="493"/>
      </c>
      <c r="AF537" s="1349">
        <f t="shared" si="524"/>
      </c>
      <c r="AG537" s="1356" t="s">
        <v>846</v>
      </c>
      <c r="AH537" s="1357" t="s">
        <v>862</v>
      </c>
      <c r="AI537" s="1357">
        <v>23</v>
      </c>
    </row>
    <row customHeight="true" ht="18.452380952380953" r="538">
      <c r="A538" s="1342"/>
      <c r="B538" s="1343" t="s">
        <v>865</v>
      </c>
      <c r="C538" s="1343" t="s">
        <v>857</v>
      </c>
      <c r="D538" s="1345">
        <f t="shared" si="329"/>
      </c>
      <c r="E538" s="1361">
        <v>1368.41</v>
      </c>
      <c r="F538" s="1361">
        <v>2479.53</v>
      </c>
      <c r="G538" s="1361">
        <v>1</v>
      </c>
      <c r="H538" s="1361">
        <v>1</v>
      </c>
      <c r="I538" s="1347">
        <v>2400.2599999999948</v>
      </c>
      <c r="J538" s="1348">
        <f t="shared" si="19"/>
      </c>
      <c r="K538" s="1348">
        <f t="shared" si="50"/>
      </c>
      <c r="L538" s="1348">
        <f t="shared" si="81"/>
      </c>
      <c r="M538" s="1348">
        <f t="shared" si="112"/>
      </c>
      <c r="N538" s="1349">
        <f t="shared" si="143"/>
      </c>
      <c r="O538" s="1350">
        <f t="shared" si="174"/>
      </c>
      <c r="P538" s="1350">
        <f t="shared" si="205"/>
      </c>
      <c r="Q538" s="1350">
        <f t="shared" si="236"/>
      </c>
      <c r="R538" s="1350">
        <f t="shared" si="398"/>
      </c>
      <c r="S538" s="1351">
        <f t="shared" si="429"/>
      </c>
      <c r="T538" s="1352">
        <v>0.0216</v>
      </c>
      <c r="U538" s="1353">
        <v>50</v>
      </c>
      <c r="V538" s="1349">
        <f t="shared" si="460"/>
      </c>
      <c r="W538" s="1353">
        <v>37647</v>
      </c>
      <c r="X538" s="1359">
        <v>561</v>
      </c>
      <c r="Y538" s="1359">
        <v>136</v>
      </c>
      <c r="Z538" s="1359">
        <v>565</v>
      </c>
      <c r="AA538" s="1359">
        <v>61</v>
      </c>
      <c r="AB538" s="1359">
        <v>5</v>
      </c>
      <c r="AC538" s="1359">
        <v>0</v>
      </c>
      <c r="AD538" s="1353">
        <v>38</v>
      </c>
      <c r="AE538" s="1355">
        <f t="shared" si="493"/>
      </c>
      <c r="AF538" s="1349">
        <f t="shared" si="524"/>
      </c>
      <c r="AG538" s="1356" t="s">
        <v>846</v>
      </c>
      <c r="AH538" s="1357" t="s">
        <v>862</v>
      </c>
      <c r="AI538" s="1357">
        <v>23</v>
      </c>
    </row>
    <row customHeight="true" ht="18.452380952380953" r="539">
      <c r="A539" s="1342"/>
      <c r="B539" s="1343" t="s">
        <v>865</v>
      </c>
      <c r="C539" s="1343" t="s">
        <v>858</v>
      </c>
      <c r="D539" s="1345">
        <f t="shared" si="329"/>
      </c>
      <c r="E539" s="1361">
        <v>1227.83</v>
      </c>
      <c r="F539" s="1361">
        <v>2597.7</v>
      </c>
      <c r="G539" s="1361">
        <v>8</v>
      </c>
      <c r="H539" s="1361">
        <v>8</v>
      </c>
      <c r="I539" s="1347">
        <v>14594.36</v>
      </c>
      <c r="J539" s="1348">
        <f t="shared" si="19"/>
      </c>
      <c r="K539" s="1348">
        <f t="shared" si="50"/>
      </c>
      <c r="L539" s="1348">
        <f t="shared" si="81"/>
      </c>
      <c r="M539" s="1348">
        <f t="shared" si="112"/>
      </c>
      <c r="N539" s="1349">
        <f t="shared" si="143"/>
      </c>
      <c r="O539" s="1350">
        <f t="shared" si="174"/>
      </c>
      <c r="P539" s="1350">
        <f t="shared" si="205"/>
      </c>
      <c r="Q539" s="1350">
        <f t="shared" si="236"/>
      </c>
      <c r="R539" s="1350">
        <f t="shared" si="398"/>
      </c>
      <c r="S539" s="1351">
        <f t="shared" si="429"/>
      </c>
      <c r="T539" s="1352">
        <v>0.0233</v>
      </c>
      <c r="U539" s="1353">
        <v>53</v>
      </c>
      <c r="V539" s="1349">
        <f t="shared" si="460"/>
      </c>
      <c r="W539" s="1353">
        <v>38401</v>
      </c>
      <c r="X539" s="1359">
        <v>602</v>
      </c>
      <c r="Y539" s="1359">
        <v>194</v>
      </c>
      <c r="Z539" s="1359">
        <v>608</v>
      </c>
      <c r="AA539" s="1359">
        <v>129</v>
      </c>
      <c r="AB539" s="1359">
        <v>13</v>
      </c>
      <c r="AC539" s="1359">
        <v>4</v>
      </c>
      <c r="AD539" s="1353">
        <v>32</v>
      </c>
      <c r="AE539" s="1355">
        <f t="shared" si="493"/>
      </c>
      <c r="AF539" s="1349">
        <f t="shared" si="524"/>
      </c>
      <c r="AG539" s="1356" t="s">
        <v>846</v>
      </c>
      <c r="AH539" s="1357" t="s">
        <v>862</v>
      </c>
      <c r="AI539" s="1357">
        <v>48</v>
      </c>
    </row>
    <row customHeight="true" ht="18.452380952380953" r="540">
      <c r="A540" s="1342"/>
      <c r="B540" s="1367" t="s">
        <v>852</v>
      </c>
      <c r="C540" s="1367"/>
      <c r="D540" s="1368">
        <f>SUM(D535:D539)</f>
      </c>
      <c r="E540" s="1368">
        <f>SUM(E535:E539)</f>
      </c>
      <c r="F540" s="1368">
        <f>SUM(F535:F539)</f>
      </c>
      <c r="G540" s="1368">
        <f>SUM(G535:G539)</f>
      </c>
      <c r="H540" s="1368">
        <f>SUM(H535:H539)</f>
      </c>
      <c r="I540" s="1368">
        <f>SUM(I535:I539)</f>
      </c>
      <c r="J540" s="1370">
        <f t="shared" si="19"/>
      </c>
      <c r="K540" s="1370">
        <f t="shared" si="50"/>
      </c>
      <c r="L540" s="1371">
        <f t="shared" si="81"/>
      </c>
      <c r="M540" s="1370">
        <f t="shared" si="112"/>
      </c>
      <c r="N540" s="1370">
        <f t="shared" si="143"/>
      </c>
      <c r="O540" s="1372">
        <f t="shared" si="174"/>
      </c>
      <c r="P540" s="1372">
        <f t="shared" si="205"/>
      </c>
      <c r="Q540" s="1372">
        <f t="shared" si="236"/>
      </c>
      <c r="R540" s="1372">
        <f t="shared" si="398"/>
      </c>
      <c r="S540" s="1373">
        <f t="shared" si="429"/>
      </c>
      <c r="T540" s="1372">
        <f>AVERAGE(T535:T539)</f>
      </c>
      <c r="U540" s="1374">
        <f>AVERAGE(U535:U539)</f>
      </c>
      <c r="V540" s="1378">
        <f t="shared" si="460"/>
      </c>
      <c r="W540" s="1368">
        <f>SUM(W535:W539)</f>
      </c>
      <c r="X540" s="1368">
        <f>SUM(X535:X539)</f>
      </c>
      <c r="Y540" s="1368">
        <f>SUM(Y535:Y539)</f>
      </c>
      <c r="Z540" s="1368">
        <f>SUM(Z535:Z539)</f>
      </c>
      <c r="AA540" s="1368">
        <f>SUM(AA535:AA539)</f>
      </c>
      <c r="AB540" s="1368">
        <f>SUM(AB535:AB539)</f>
      </c>
      <c r="AC540" s="1368">
        <f>SUM(AC535:AC539)</f>
      </c>
      <c r="AD540" s="1368">
        <f>SUM(AD535:AD539)</f>
      </c>
      <c r="AE540" s="1370">
        <f t="shared" si="493"/>
      </c>
      <c r="AF540" s="1375">
        <f t="shared" si="524"/>
      </c>
      <c r="AG540" s="1376"/>
      <c r="AH540" s="1376"/>
      <c r="AI540" s="1373">
        <f>SUM(AI535:AI539)</f>
      </c>
    </row>
    <row customHeight="true" ht="18.452380952380953" r="541">
      <c r="A541" s="1342"/>
      <c r="B541" s="1343" t="s">
        <v>844</v>
      </c>
      <c r="C541" s="1343" t="s">
        <v>860</v>
      </c>
      <c r="D541" s="1345">
        <f t="shared" ref="D541:D545" si="330">E541+F541</f>
      </c>
      <c r="E541" s="1361">
        <v>1326.26</v>
      </c>
      <c r="F541" s="1361">
        <v>2504.01</v>
      </c>
      <c r="G541" s="1361">
        <v>2</v>
      </c>
      <c r="H541" s="1361">
        <v>2</v>
      </c>
      <c r="I541" s="1348">
        <v>3384.820000000007</v>
      </c>
      <c r="J541" s="1348">
        <f t="shared" si="19"/>
      </c>
      <c r="K541" s="1348">
        <f t="shared" si="50"/>
      </c>
      <c r="L541" s="1348">
        <f t="shared" si="81"/>
      </c>
      <c r="M541" s="1348">
        <f t="shared" si="112"/>
      </c>
      <c r="N541" s="1349">
        <f t="shared" si="143"/>
      </c>
      <c r="O541" s="1350">
        <f t="shared" si="174"/>
      </c>
      <c r="P541" s="1350">
        <f t="shared" si="205"/>
      </c>
      <c r="Q541" s="1350">
        <f t="shared" si="236"/>
      </c>
      <c r="R541" s="1350">
        <f t="shared" si="398"/>
      </c>
      <c r="S541" s="1351">
        <f t="shared" si="429"/>
      </c>
      <c r="T541" s="1352">
        <v>0.0165</v>
      </c>
      <c r="U541" s="1353">
        <v>54</v>
      </c>
      <c r="V541" s="1349">
        <f t="shared" si="460"/>
      </c>
      <c r="W541" s="1353">
        <v>39077</v>
      </c>
      <c r="X541" s="1353">
        <v>537</v>
      </c>
      <c r="Y541" s="1353">
        <v>162</v>
      </c>
      <c r="Z541" s="1353">
        <v>567</v>
      </c>
      <c r="AA541" s="1353">
        <v>76</v>
      </c>
      <c r="AB541" s="1353">
        <v>9</v>
      </c>
      <c r="AC541" s="1353">
        <v>0</v>
      </c>
      <c r="AD541" s="1353">
        <v>41</v>
      </c>
      <c r="AE541" s="1355">
        <f t="shared" si="493"/>
      </c>
      <c r="AF541" s="1349">
        <f t="shared" si="524"/>
      </c>
      <c r="AG541" s="1357" t="s">
        <v>861</v>
      </c>
      <c r="AH541" s="1357" t="s">
        <v>847</v>
      </c>
      <c r="AI541" s="1357">
        <v>36</v>
      </c>
    </row>
    <row customHeight="true" ht="18.452380952380953" r="542">
      <c r="A542" s="1342"/>
      <c r="B542" s="1343" t="s">
        <v>844</v>
      </c>
      <c r="C542" s="1343" t="s">
        <v>863</v>
      </c>
      <c r="D542" s="1345">
        <f t="shared" si="330"/>
      </c>
      <c r="E542" s="1361">
        <v>1462.73</v>
      </c>
      <c r="F542" s="1361">
        <v>2373.03</v>
      </c>
      <c r="G542" s="1361">
        <v>4</v>
      </c>
      <c r="H542" s="1361">
        <v>3</v>
      </c>
      <c r="I542" s="1348">
        <v>8405.819999999992</v>
      </c>
      <c r="J542" s="1348">
        <f t="shared" si="19"/>
      </c>
      <c r="K542" s="1348">
        <f t="shared" si="50"/>
      </c>
      <c r="L542" s="1348">
        <f t="shared" si="81"/>
      </c>
      <c r="M542" s="1348">
        <f t="shared" si="112"/>
      </c>
      <c r="N542" s="1349">
        <f t="shared" si="143"/>
      </c>
      <c r="O542" s="1350">
        <f t="shared" si="174"/>
      </c>
      <c r="P542" s="1350">
        <f t="shared" si="205"/>
      </c>
      <c r="Q542" s="1350">
        <f t="shared" si="236"/>
      </c>
      <c r="R542" s="1350">
        <f t="shared" si="398"/>
      </c>
      <c r="S542" s="1351">
        <f t="shared" si="429"/>
      </c>
      <c r="T542" s="1352">
        <v>0.014</v>
      </c>
      <c r="U542" s="1353">
        <v>54</v>
      </c>
      <c r="V542" s="1349">
        <f t="shared" si="460"/>
      </c>
      <c r="W542" s="1353">
        <v>41331</v>
      </c>
      <c r="X542" s="1353">
        <v>726</v>
      </c>
      <c r="Y542" s="1353">
        <v>171</v>
      </c>
      <c r="Z542" s="1353">
        <v>764</v>
      </c>
      <c r="AA542" s="1353">
        <v>125</v>
      </c>
      <c r="AB542" s="1353">
        <v>6</v>
      </c>
      <c r="AC542" s="1353">
        <v>1</v>
      </c>
      <c r="AD542" s="1353">
        <v>44</v>
      </c>
      <c r="AE542" s="1355">
        <f t="shared" si="493"/>
      </c>
      <c r="AF542" s="1349">
        <f t="shared" si="524"/>
      </c>
      <c r="AG542" s="1357" t="s">
        <v>861</v>
      </c>
      <c r="AH542" s="1357" t="s">
        <v>847</v>
      </c>
      <c r="AI542" s="1357">
        <v>47</v>
      </c>
    </row>
    <row customHeight="true" ht="18.452380952380953" r="543">
      <c r="A543" s="1342"/>
      <c r="B543" s="1343" t="s">
        <v>844</v>
      </c>
      <c r="C543" s="1343" t="s">
        <v>864</v>
      </c>
      <c r="D543" s="1345">
        <f t="shared" si="330"/>
      </c>
      <c r="E543" s="1361">
        <v>1350.71</v>
      </c>
      <c r="F543" s="1361">
        <v>2541.46</v>
      </c>
      <c r="G543" s="1361">
        <v>4</v>
      </c>
      <c r="H543" s="1361">
        <v>4</v>
      </c>
      <c r="I543" s="1347">
        <v>7071.360000000001</v>
      </c>
      <c r="J543" s="1348">
        <f t="shared" si="19"/>
      </c>
      <c r="K543" s="1348">
        <f t="shared" si="50"/>
      </c>
      <c r="L543" s="1348">
        <f t="shared" si="81"/>
      </c>
      <c r="M543" s="1348">
        <f t="shared" si="112"/>
      </c>
      <c r="N543" s="1349">
        <f t="shared" si="143"/>
      </c>
      <c r="O543" s="1350">
        <f t="shared" si="174"/>
      </c>
      <c r="P543" s="1350">
        <f t="shared" si="205"/>
      </c>
      <c r="Q543" s="1350">
        <f t="shared" si="236"/>
      </c>
      <c r="R543" s="1350">
        <f t="shared" si="398"/>
      </c>
      <c r="S543" s="1351">
        <f t="shared" si="429"/>
      </c>
      <c r="T543" s="1352">
        <v>0.0184</v>
      </c>
      <c r="U543" s="1353">
        <v>54</v>
      </c>
      <c r="V543" s="1349">
        <f t="shared" si="460"/>
      </c>
      <c r="W543" s="1353">
        <v>40215</v>
      </c>
      <c r="X543" s="1353">
        <v>1040</v>
      </c>
      <c r="Y543" s="1353">
        <v>187</v>
      </c>
      <c r="Z543" s="1353">
        <v>1096</v>
      </c>
      <c r="AA543" s="1353">
        <v>111</v>
      </c>
      <c r="AB543" s="1353">
        <v>11</v>
      </c>
      <c r="AC543" s="1353">
        <v>1</v>
      </c>
      <c r="AD543" s="1353">
        <v>42</v>
      </c>
      <c r="AE543" s="1355">
        <f t="shared" si="493"/>
      </c>
      <c r="AF543" s="1349">
        <f t="shared" si="524"/>
      </c>
      <c r="AG543" s="1357" t="s">
        <v>861</v>
      </c>
      <c r="AH543" s="1357" t="s">
        <v>847</v>
      </c>
      <c r="AI543" s="1357">
        <v>36</v>
      </c>
    </row>
    <row customHeight="true" ht="18.452380952380953" r="544">
      <c r="A544" s="1342"/>
      <c r="B544" s="1343" t="s">
        <v>844</v>
      </c>
      <c r="C544" s="1343" t="s">
        <v>866</v>
      </c>
      <c r="D544" s="1345">
        <f t="shared" si="330"/>
      </c>
      <c r="E544" s="1361">
        <v>1466.18</v>
      </c>
      <c r="F544" s="1361">
        <v>2474.73</v>
      </c>
      <c r="G544" s="1361">
        <v>5</v>
      </c>
      <c r="H544" s="1361">
        <v>4</v>
      </c>
      <c r="I544" s="1347">
        <v>12026.800000000003</v>
      </c>
      <c r="J544" s="1348">
        <f t="shared" si="19"/>
      </c>
      <c r="K544" s="1348">
        <f t="shared" si="50"/>
      </c>
      <c r="L544" s="1348">
        <f t="shared" si="81"/>
      </c>
      <c r="M544" s="1348">
        <f t="shared" si="112"/>
      </c>
      <c r="N544" s="1349">
        <f t="shared" si="143"/>
      </c>
      <c r="O544" s="1350">
        <f t="shared" si="174"/>
      </c>
      <c r="P544" s="1350">
        <f t="shared" si="205"/>
      </c>
      <c r="Q544" s="1350">
        <f t="shared" si="236"/>
      </c>
      <c r="R544" s="1350">
        <f t="shared" si="398"/>
      </c>
      <c r="S544" s="1351">
        <f t="shared" si="429"/>
      </c>
      <c r="T544" s="1352">
        <v>0.0185</v>
      </c>
      <c r="U544" s="1353">
        <v>53</v>
      </c>
      <c r="V544" s="1349">
        <f t="shared" si="460"/>
      </c>
      <c r="W544" s="1353">
        <v>41108</v>
      </c>
      <c r="X544" s="1353">
        <v>808</v>
      </c>
      <c r="Y544" s="1353">
        <v>171</v>
      </c>
      <c r="Z544" s="1353">
        <v>845</v>
      </c>
      <c r="AA544" s="1353">
        <v>77</v>
      </c>
      <c r="AB544" s="1353">
        <v>7</v>
      </c>
      <c r="AC544" s="1353">
        <v>0</v>
      </c>
      <c r="AD544" s="1353">
        <v>39</v>
      </c>
      <c r="AE544" s="1355">
        <f t="shared" si="493"/>
      </c>
      <c r="AF544" s="1349">
        <f t="shared" si="524"/>
      </c>
      <c r="AG544" s="1357" t="s">
        <v>861</v>
      </c>
      <c r="AH544" s="1357" t="s">
        <v>847</v>
      </c>
      <c r="AI544" s="1357">
        <v>30</v>
      </c>
    </row>
    <row customHeight="true" ht="18.452380952380953" r="545">
      <c r="A545" s="1342"/>
      <c r="B545" s="1343" t="s">
        <v>844</v>
      </c>
      <c r="C545" s="1343" t="s">
        <v>867</v>
      </c>
      <c r="D545" s="1345">
        <f t="shared" si="330"/>
      </c>
      <c r="E545" s="1361">
        <v>1541.16</v>
      </c>
      <c r="F545" s="1361">
        <v>2512.68</v>
      </c>
      <c r="G545" s="1361">
        <v>6</v>
      </c>
      <c r="H545" s="1361">
        <v>6</v>
      </c>
      <c r="I545" s="1347">
        <v>11994.849999999991</v>
      </c>
      <c r="J545" s="1348">
        <f t="shared" si="19"/>
      </c>
      <c r="K545" s="1348">
        <f t="shared" si="50"/>
      </c>
      <c r="L545" s="1348">
        <f t="shared" si="81"/>
      </c>
      <c r="M545" s="1348">
        <f t="shared" si="112"/>
      </c>
      <c r="N545" s="1349">
        <f t="shared" si="143"/>
      </c>
      <c r="O545" s="1350">
        <f t="shared" si="174"/>
      </c>
      <c r="P545" s="1350">
        <f t="shared" si="205"/>
      </c>
      <c r="Q545" s="1350">
        <f t="shared" si="236"/>
      </c>
      <c r="R545" s="1350">
        <f t="shared" si="398"/>
      </c>
      <c r="S545" s="1351">
        <f t="shared" si="429"/>
      </c>
      <c r="T545" s="1352">
        <v>0.0162</v>
      </c>
      <c r="U545" s="1353">
        <v>53</v>
      </c>
      <c r="V545" s="1349">
        <f t="shared" si="460"/>
      </c>
      <c r="W545" s="1353">
        <v>40641</v>
      </c>
      <c r="X545" s="1353">
        <v>992</v>
      </c>
      <c r="Y545" s="1353">
        <v>147</v>
      </c>
      <c r="Z545" s="1353">
        <v>1075</v>
      </c>
      <c r="AA545" s="1353">
        <v>87</v>
      </c>
      <c r="AB545" s="1353">
        <v>7</v>
      </c>
      <c r="AC545" s="1353">
        <v>1</v>
      </c>
      <c r="AD545" s="1353">
        <v>34</v>
      </c>
      <c r="AE545" s="1355">
        <f t="shared" si="493"/>
      </c>
      <c r="AF545" s="1349">
        <f t="shared" si="524"/>
      </c>
      <c r="AG545" s="1357" t="s">
        <v>861</v>
      </c>
      <c r="AH545" s="1357" t="s">
        <v>847</v>
      </c>
      <c r="AI545" s="1357">
        <v>26</v>
      </c>
    </row>
    <row customHeight="true" ht="18.452380952380953" r="546">
      <c r="A546" s="1342"/>
      <c r="B546" s="1367" t="s">
        <v>852</v>
      </c>
      <c r="C546" s="1367"/>
      <c r="D546" s="1368">
        <f>SUM(D541:D545)</f>
      </c>
      <c r="E546" s="1368">
        <f>SUM(E541:E545)</f>
      </c>
      <c r="F546" s="1368">
        <f>SUM(F541:F545)</f>
      </c>
      <c r="G546" s="1368">
        <f>SUM(G541:G545)</f>
      </c>
      <c r="H546" s="1368">
        <f>SUM(H541:H545)</f>
      </c>
      <c r="I546" s="1368">
        <f>SUM(I541:I545)</f>
      </c>
      <c r="J546" s="1370">
        <f t="shared" si="19"/>
      </c>
      <c r="K546" s="1370">
        <f t="shared" si="50"/>
      </c>
      <c r="L546" s="1371">
        <f t="shared" si="81"/>
      </c>
      <c r="M546" s="1370">
        <f t="shared" si="112"/>
      </c>
      <c r="N546" s="1370">
        <f t="shared" si="143"/>
      </c>
      <c r="O546" s="1372">
        <f t="shared" si="174"/>
      </c>
      <c r="P546" s="1372">
        <f t="shared" si="205"/>
      </c>
      <c r="Q546" s="1372">
        <f t="shared" si="236"/>
      </c>
      <c r="R546" s="1372">
        <f t="shared" si="398"/>
      </c>
      <c r="S546" s="1373">
        <f t="shared" si="429"/>
      </c>
      <c r="T546" s="1372">
        <f>AVERAGE(T541:T545)</f>
      </c>
      <c r="U546" s="1374">
        <f>AVERAGE(U541:U545)</f>
      </c>
      <c r="V546" s="1378">
        <f t="shared" si="460"/>
      </c>
      <c r="W546" s="1368">
        <f>SUM(W541:W545)</f>
      </c>
      <c r="X546" s="1368">
        <f>SUM(X541:X545)</f>
      </c>
      <c r="Y546" s="1368">
        <f>SUM(Y541:Y545)</f>
      </c>
      <c r="Z546" s="1368">
        <f>SUM(Z541:Z545)</f>
      </c>
      <c r="AA546" s="1368">
        <f>SUM(AA541:AA545)</f>
      </c>
      <c r="AB546" s="1368">
        <f>SUM(AB541:AB545)</f>
      </c>
      <c r="AC546" s="1368">
        <f>SUM(AC541:AC545)</f>
      </c>
      <c r="AD546" s="1368">
        <f>SUM(AD541:AD545)</f>
      </c>
      <c r="AE546" s="1370">
        <f t="shared" si="493"/>
      </c>
      <c r="AF546" s="1375">
        <f t="shared" si="524"/>
      </c>
      <c r="AG546" s="1376"/>
      <c r="AH546" s="1376"/>
      <c r="AI546" s="1368">
        <f>SUM(AI541:AI545)</f>
      </c>
    </row>
    <row customHeight="true" ht="18.452380952380953" r="547">
      <c r="A547" s="1342"/>
      <c r="B547" s="1343" t="s">
        <v>876</v>
      </c>
      <c r="C547" s="1344" t="s">
        <v>868</v>
      </c>
      <c r="D547" s="1345">
        <f t="shared" ref="D547:D551" si="331">E547+F547</f>
      </c>
      <c r="E547" s="1360">
        <v>1499.56</v>
      </c>
      <c r="F547" s="1360">
        <v>2487.57</v>
      </c>
      <c r="G547" s="1379">
        <v>3</v>
      </c>
      <c r="H547" s="1379">
        <v>1</v>
      </c>
      <c r="I547" s="1347">
        <v>5289.569999999978</v>
      </c>
      <c r="J547" s="1348">
        <f t="shared" si="19"/>
      </c>
      <c r="K547" s="1348">
        <f t="shared" si="50"/>
      </c>
      <c r="L547" s="1348">
        <f t="shared" si="81"/>
      </c>
      <c r="M547" s="1348">
        <f t="shared" si="112"/>
      </c>
      <c r="N547" s="1349">
        <f t="shared" si="143"/>
      </c>
      <c r="O547" s="1350">
        <f t="shared" si="174"/>
      </c>
      <c r="P547" s="1350">
        <f t="shared" si="205"/>
      </c>
      <c r="Q547" s="1350">
        <f t="shared" si="236"/>
      </c>
      <c r="R547" s="1350">
        <f t="shared" si="398"/>
      </c>
      <c r="S547" s="1351">
        <f t="shared" si="429"/>
      </c>
      <c r="T547" s="1352">
        <v>0.0137</v>
      </c>
      <c r="U547" s="1353">
        <v>52</v>
      </c>
      <c r="V547" s="1349">
        <f t="shared" si="460"/>
      </c>
      <c r="W547" s="1353">
        <v>43199</v>
      </c>
      <c r="X547" s="1353">
        <v>1131</v>
      </c>
      <c r="Y547" s="1353">
        <v>158</v>
      </c>
      <c r="Z547" s="1353">
        <v>1173</v>
      </c>
      <c r="AA547" s="1353">
        <v>83</v>
      </c>
      <c r="AB547" s="1353">
        <v>6</v>
      </c>
      <c r="AC547" s="1353">
        <v>1</v>
      </c>
      <c r="AD547" s="1353">
        <v>29</v>
      </c>
      <c r="AE547" s="1355">
        <f t="shared" si="493"/>
      </c>
      <c r="AF547" s="1349">
        <f t="shared" si="524"/>
      </c>
      <c r="AG547" s="1357" t="s">
        <v>861</v>
      </c>
      <c r="AH547" s="1357" t="s">
        <v>847</v>
      </c>
      <c r="AI547" s="1357">
        <v>30</v>
      </c>
    </row>
    <row customHeight="true" ht="18.452380952380953" r="548">
      <c r="A548" s="1342"/>
      <c r="B548" s="1343" t="s">
        <v>876</v>
      </c>
      <c r="C548" s="1390" t="s">
        <v>869</v>
      </c>
      <c r="D548" s="1345">
        <f t="shared" si="331"/>
      </c>
      <c r="E548" s="1360">
        <v>1654.61</v>
      </c>
      <c r="F548" s="1360">
        <v>2533.32</v>
      </c>
      <c r="G548" s="1379">
        <v>8</v>
      </c>
      <c r="H548" s="1379">
        <v>5</v>
      </c>
      <c r="I548" s="1347">
        <v>15180.170000000002</v>
      </c>
      <c r="J548" s="1348">
        <f t="shared" si="19"/>
      </c>
      <c r="K548" s="1348">
        <f t="shared" si="50"/>
      </c>
      <c r="L548" s="1348">
        <f t="shared" si="81"/>
      </c>
      <c r="M548" s="1348">
        <f t="shared" si="112"/>
      </c>
      <c r="N548" s="1349">
        <f t="shared" si="143"/>
      </c>
      <c r="O548" s="1350">
        <f t="shared" si="174"/>
      </c>
      <c r="P548" s="1350">
        <f t="shared" si="205"/>
      </c>
      <c r="Q548" s="1350">
        <f t="shared" si="236"/>
      </c>
      <c r="R548" s="1350">
        <f t="shared" si="398"/>
      </c>
      <c r="S548" s="1351">
        <f t="shared" si="429"/>
      </c>
      <c r="T548" s="1352">
        <v>0.0135</v>
      </c>
      <c r="U548" s="1353">
        <v>54</v>
      </c>
      <c r="V548" s="1349">
        <f t="shared" si="460"/>
      </c>
      <c r="W548" s="1353">
        <v>44987</v>
      </c>
      <c r="X548" s="1353">
        <v>856</v>
      </c>
      <c r="Y548" s="1353">
        <v>187</v>
      </c>
      <c r="Z548" s="1353">
        <v>900</v>
      </c>
      <c r="AA548" s="1353">
        <v>116</v>
      </c>
      <c r="AB548" s="1353">
        <v>9</v>
      </c>
      <c r="AC548" s="1353">
        <v>3</v>
      </c>
      <c r="AD548" s="1353">
        <v>29</v>
      </c>
      <c r="AE548" s="1355">
        <f t="shared" si="493"/>
      </c>
      <c r="AF548" s="1349">
        <f t="shared" si="524"/>
      </c>
      <c r="AG548" s="1357" t="s">
        <v>861</v>
      </c>
      <c r="AH548" s="1357" t="s">
        <v>847</v>
      </c>
      <c r="AI548" s="1357">
        <v>77</v>
      </c>
    </row>
    <row customHeight="true" ht="18.452380952380953" r="549">
      <c r="A549" s="1342"/>
      <c r="B549" s="1343" t="s">
        <v>876</v>
      </c>
      <c r="C549" s="1390" t="s">
        <v>870</v>
      </c>
      <c r="D549" s="1345">
        <f t="shared" si="331"/>
      </c>
      <c r="E549" s="1360">
        <v>1346.11</v>
      </c>
      <c r="F549" s="1360">
        <v>2435.33</v>
      </c>
      <c r="G549" s="1379">
        <v>8</v>
      </c>
      <c r="H549" s="1379">
        <v>8</v>
      </c>
      <c r="I549" s="1347">
        <v>16629.880000000005</v>
      </c>
      <c r="J549" s="1348">
        <f t="shared" si="19"/>
      </c>
      <c r="K549" s="1348">
        <f t="shared" si="50"/>
      </c>
      <c r="L549" s="1348">
        <f t="shared" si="81"/>
      </c>
      <c r="M549" s="1348">
        <f t="shared" si="112"/>
      </c>
      <c r="N549" s="1349">
        <f t="shared" si="143"/>
      </c>
      <c r="O549" s="1350">
        <f t="shared" si="174"/>
      </c>
      <c r="P549" s="1350">
        <f t="shared" si="205"/>
      </c>
      <c r="Q549" s="1350">
        <f t="shared" si="236"/>
      </c>
      <c r="R549" s="1350">
        <f t="shared" si="398"/>
      </c>
      <c r="S549" s="1351">
        <f t="shared" si="429"/>
      </c>
      <c r="T549" s="1352">
        <v>0.0128</v>
      </c>
      <c r="U549" s="1353">
        <v>54</v>
      </c>
      <c r="V549" s="1349">
        <f t="shared" si="460"/>
      </c>
      <c r="W549" s="1353">
        <v>44636</v>
      </c>
      <c r="X549" s="1353">
        <v>1077</v>
      </c>
      <c r="Y549" s="1353">
        <v>175</v>
      </c>
      <c r="Z549" s="1353">
        <v>1126</v>
      </c>
      <c r="AA549" s="1353">
        <v>109</v>
      </c>
      <c r="AB549" s="1353">
        <v>8</v>
      </c>
      <c r="AC549" s="1353">
        <v>0</v>
      </c>
      <c r="AD549" s="1353">
        <v>43</v>
      </c>
      <c r="AE549" s="1355">
        <f t="shared" si="493"/>
      </c>
      <c r="AF549" s="1349">
        <f t="shared" si="524"/>
      </c>
      <c r="AG549" s="1357" t="s">
        <v>861</v>
      </c>
      <c r="AH549" s="1357" t="s">
        <v>847</v>
      </c>
      <c r="AI549" s="1357">
        <v>42</v>
      </c>
    </row>
    <row customHeight="true" ht="18.452380952380953" r="550">
      <c r="A550" s="1342"/>
      <c r="B550" s="1343" t="s">
        <v>876</v>
      </c>
      <c r="C550" s="1390" t="s">
        <v>877</v>
      </c>
      <c r="D550" s="1345">
        <f t="shared" si="331"/>
      </c>
      <c r="E550" s="1360">
        <v>1031.24</v>
      </c>
      <c r="F550" s="1360">
        <v>3096.25</v>
      </c>
      <c r="G550" s="1379">
        <v>3</v>
      </c>
      <c r="H550" s="1379">
        <v>3</v>
      </c>
      <c r="I550" s="1347">
        <v>5849.419999999984</v>
      </c>
      <c r="J550" s="1348">
        <f t="shared" si="19"/>
      </c>
      <c r="K550" s="1348">
        <f t="shared" si="50"/>
      </c>
      <c r="L550" s="1348">
        <f t="shared" si="81"/>
      </c>
      <c r="M550" s="1348">
        <f t="shared" si="112"/>
      </c>
      <c r="N550" s="1349">
        <f t="shared" si="143"/>
      </c>
      <c r="O550" s="1350">
        <f t="shared" si="174"/>
      </c>
      <c r="P550" s="1350">
        <f t="shared" si="205"/>
      </c>
      <c r="Q550" s="1350">
        <f t="shared" si="236"/>
      </c>
      <c r="R550" s="1350">
        <f t="shared" si="398"/>
      </c>
      <c r="S550" s="1351">
        <f t="shared" si="429"/>
      </c>
      <c r="T550" s="1352">
        <v>0.0229</v>
      </c>
      <c r="U550" s="1353">
        <v>54</v>
      </c>
      <c r="V550" s="1349">
        <f t="shared" si="460"/>
      </c>
      <c r="W550" s="1353">
        <v>47464</v>
      </c>
      <c r="X550" s="1353">
        <v>913</v>
      </c>
      <c r="Y550" s="1353">
        <v>196</v>
      </c>
      <c r="Z550" s="1353">
        <v>937</v>
      </c>
      <c r="AA550" s="1353">
        <v>96</v>
      </c>
      <c r="AB550" s="1353">
        <v>9</v>
      </c>
      <c r="AC550" s="1353">
        <v>3</v>
      </c>
      <c r="AD550" s="1353">
        <v>53</v>
      </c>
      <c r="AE550" s="1355">
        <f t="shared" si="493"/>
      </c>
      <c r="AF550" s="1349">
        <f t="shared" si="524"/>
      </c>
      <c r="AG550" s="1357" t="s">
        <v>861</v>
      </c>
      <c r="AH550" s="1357" t="s">
        <v>847</v>
      </c>
      <c r="AI550" s="1357">
        <v>36</v>
      </c>
    </row>
    <row customHeight="true" ht="18.452380952380953" r="551">
      <c r="A551" s="1342"/>
      <c r="B551" s="1343" t="s">
        <v>876</v>
      </c>
      <c r="C551" s="1390" t="s">
        <v>878</v>
      </c>
      <c r="D551" s="1345">
        <f t="shared" si="331"/>
      </c>
      <c r="E551" s="1360">
        <v>550.62</v>
      </c>
      <c r="F551" s="1360">
        <v>1480.46</v>
      </c>
      <c r="G551" s="1361">
        <v>4</v>
      </c>
      <c r="H551" s="1361">
        <v>4</v>
      </c>
      <c r="I551" s="1391">
        <v>7380.25</v>
      </c>
      <c r="J551" s="1348">
        <f t="shared" si="19"/>
      </c>
      <c r="K551" s="1348">
        <f t="shared" si="50"/>
      </c>
      <c r="L551" s="1348">
        <f t="shared" si="81"/>
      </c>
      <c r="M551" s="1348">
        <f t="shared" si="112"/>
      </c>
      <c r="N551" s="1349">
        <f t="shared" si="143"/>
      </c>
      <c r="O551" s="1350">
        <f t="shared" si="174"/>
      </c>
      <c r="P551" s="1350">
        <f t="shared" si="205"/>
      </c>
      <c r="Q551" s="1350">
        <f t="shared" si="236"/>
      </c>
      <c r="R551" s="1350">
        <f t="shared" si="398"/>
      </c>
      <c r="S551" s="1351">
        <f t="shared" si="429"/>
      </c>
      <c r="T551" s="1352">
        <v>0.0247</v>
      </c>
      <c r="U551" s="1353">
        <v>55</v>
      </c>
      <c r="V551" s="1349">
        <f t="shared" si="460"/>
      </c>
      <c r="W551" s="1353">
        <v>23732</v>
      </c>
      <c r="X551" s="1353">
        <v>687</v>
      </c>
      <c r="Y551" s="1353">
        <v>104</v>
      </c>
      <c r="Z551" s="1353">
        <v>760</v>
      </c>
      <c r="AA551" s="1353">
        <v>54</v>
      </c>
      <c r="AB551" s="1353">
        <v>4</v>
      </c>
      <c r="AC551" s="1353">
        <v>1</v>
      </c>
      <c r="AD551" s="1353">
        <v>36</v>
      </c>
      <c r="AE551" s="1355">
        <f t="shared" si="493"/>
      </c>
      <c r="AF551" s="1349">
        <f t="shared" si="524"/>
      </c>
      <c r="AG551" s="1357" t="s">
        <v>861</v>
      </c>
      <c r="AH551" s="1357" t="s">
        <v>847</v>
      </c>
      <c r="AI551" s="1357">
        <v>15</v>
      </c>
    </row>
    <row customHeight="true" ht="18.452380952380953" r="552">
      <c r="A552" s="1342"/>
      <c r="B552" s="1367" t="s">
        <v>852</v>
      </c>
      <c r="C552" s="1367"/>
      <c r="D552" s="1368">
        <f>SUM(D547:D551)</f>
      </c>
      <c r="E552" s="1368">
        <f>SUM(E547:E551)</f>
      </c>
      <c r="F552" s="1368">
        <f>SUM(F547:F551)</f>
      </c>
      <c r="G552" s="1368">
        <f>SUM(G547:G551)</f>
      </c>
      <c r="H552" s="1368">
        <f>SUM(H547:H551)</f>
      </c>
      <c r="I552" s="1368">
        <f>SUM(I547:I551)</f>
      </c>
      <c r="J552" s="1370">
        <f t="shared" si="19"/>
      </c>
      <c r="K552" s="1370">
        <f t="shared" si="50"/>
      </c>
      <c r="L552" s="1371">
        <f t="shared" si="81"/>
      </c>
      <c r="M552" s="1370">
        <f t="shared" si="112"/>
      </c>
      <c r="N552" s="1370">
        <f t="shared" si="143"/>
      </c>
      <c r="O552" s="1372">
        <f t="shared" si="174"/>
      </c>
      <c r="P552" s="1372">
        <f t="shared" si="205"/>
      </c>
      <c r="Q552" s="1372">
        <f t="shared" si="236"/>
      </c>
      <c r="R552" s="1372">
        <f t="shared" si="398"/>
      </c>
      <c r="S552" s="1373">
        <f t="shared" si="429"/>
      </c>
      <c r="T552" s="1372">
        <f>AVERAGE(T547:T551)</f>
      </c>
      <c r="U552" s="1374">
        <f>AVERAGE(U547:U551)</f>
      </c>
      <c r="V552" s="1378">
        <f t="shared" si="460"/>
      </c>
      <c r="W552" s="1368">
        <f>SUM(W547:W551)</f>
      </c>
      <c r="X552" s="1368">
        <f>SUM(X547:X551)</f>
      </c>
      <c r="Y552" s="1368">
        <f>SUM(Y547:Y551)</f>
      </c>
      <c r="Z552" s="1368">
        <f>SUM(Z547:Z551)</f>
      </c>
      <c r="AA552" s="1368">
        <f>SUM(AA547:AA551)</f>
      </c>
      <c r="AB552" s="1368">
        <f>SUM(AB547:AB551)</f>
      </c>
      <c r="AC552" s="1368">
        <f>SUM(AC547:AC551)</f>
      </c>
      <c r="AD552" s="1368">
        <f>SUM(AD547:AD551)</f>
      </c>
      <c r="AE552" s="1370">
        <f t="shared" si="493"/>
      </c>
      <c r="AF552" s="1375">
        <f t="shared" si="524"/>
      </c>
      <c r="AG552" s="1376"/>
      <c r="AH552" s="1376"/>
      <c r="AI552" s="1368">
        <f>SUM(AI547:AI551)</f>
      </c>
    </row>
    <row customHeight="true" ht="18.452380952380953" r="553">
      <c r="A553" s="1342"/>
      <c r="B553" s="1387" t="s">
        <v>871</v>
      </c>
      <c r="C553" s="1387"/>
      <c r="D553" s="1381">
        <f>D540+D534+D552+D546</f>
      </c>
      <c r="E553" s="1381">
        <f>E540+E534+E552+E546</f>
      </c>
      <c r="F553" s="1381">
        <f>F540+F534+F552+F546</f>
      </c>
      <c r="G553" s="1381">
        <f>G540+G534+G552+G546</f>
      </c>
      <c r="H553" s="1381">
        <f>H540+H534+H552+H546</f>
      </c>
      <c r="I553" s="1381">
        <f>I540+I534+I552+I546</f>
      </c>
      <c r="J553" s="1382">
        <f t="shared" si="19"/>
      </c>
      <c r="K553" s="1382">
        <f t="shared" si="50"/>
      </c>
      <c r="L553" s="1382">
        <f t="shared" si="81"/>
      </c>
      <c r="M553" s="1382">
        <f t="shared" si="112"/>
      </c>
      <c r="N553" s="1382">
        <f t="shared" si="143"/>
      </c>
      <c r="O553" s="1383">
        <f t="shared" si="174"/>
      </c>
      <c r="P553" s="1383">
        <f t="shared" si="205"/>
      </c>
      <c r="Q553" s="1383">
        <f t="shared" si="236"/>
      </c>
      <c r="R553" s="1383">
        <f t="shared" si="398"/>
      </c>
      <c r="S553" s="1392">
        <f t="shared" si="429"/>
      </c>
      <c r="T553" s="1382">
        <f>(T540+T534+T552+T546/4)</f>
      </c>
      <c r="U553" s="1382">
        <f>(U540+U534+U552+U546)/4</f>
      </c>
      <c r="V553" s="1382">
        <f>(V540+V534+V552+V546)/4</f>
      </c>
      <c r="W553" s="1381">
        <f>W540+W534+W552+W546</f>
      </c>
      <c r="X553" s="1381">
        <f>X540+X534+X552+X546</f>
      </c>
      <c r="Y553" s="1381">
        <f>Y540+Y534+Y552+Y546</f>
      </c>
      <c r="Z553" s="1381">
        <f>Z540+Z534+Z552+Z546</f>
      </c>
      <c r="AA553" s="1381">
        <f>AA540+AA534+AA552+AA546</f>
      </c>
      <c r="AB553" s="1381">
        <f>AB540+AB534+AB552+AB546</f>
      </c>
      <c r="AC553" s="1381">
        <f>AC540+AC534+AC552+AC546</f>
      </c>
      <c r="AD553" s="1381">
        <f>AD540+AD534+AD552+AD546</f>
      </c>
      <c r="AE553" s="1382">
        <f t="shared" si="493"/>
      </c>
      <c r="AF553" s="1393">
        <f t="shared" si="524"/>
      </c>
      <c r="AG553" s="1387"/>
      <c r="AH553" s="1387"/>
      <c r="AI553" s="1381">
        <f>AI540+AI534+AI552+AI546</f>
      </c>
    </row>
    <row customHeight="true" ht="18.452380952380953" r="554">
      <c r="A554" s="1329" t="s">
        <v>807</v>
      </c>
      <c r="B554" s="1329" t="s">
        <v>808</v>
      </c>
      <c r="C554" s="1329"/>
      <c r="D554" s="1330" t="s">
        <v>809</v>
      </c>
      <c r="E554" s="1330"/>
      <c r="F554" s="1330"/>
      <c r="G554" s="1330"/>
      <c r="H554" s="1330"/>
      <c r="I554" s="1330"/>
      <c r="J554" s="1330"/>
      <c r="K554" s="1330"/>
      <c r="L554" s="1330"/>
      <c r="M554" s="1330"/>
      <c r="N554" s="1331" t="s">
        <v>810</v>
      </c>
      <c r="O554" s="1331"/>
      <c r="P554" s="1331"/>
      <c r="Q554" s="1331"/>
      <c r="R554" s="1331"/>
      <c r="S554" s="1331"/>
      <c r="T554" s="1331"/>
      <c r="U554" s="1331"/>
      <c r="V554" s="1331"/>
      <c r="W554" s="1331"/>
      <c r="X554" s="1331"/>
      <c r="Y554" s="1331"/>
      <c r="Z554" s="1331"/>
      <c r="AA554" s="1331"/>
      <c r="AB554" s="1331"/>
      <c r="AC554" s="1331"/>
      <c r="AD554" s="1331"/>
      <c r="AE554" s="1331"/>
      <c r="AF554" s="1331"/>
      <c r="AG554" s="1331"/>
      <c r="AH554" s="1331"/>
      <c r="AI554" s="1332"/>
    </row>
    <row customHeight="true" ht="18.452380952380953" r="555">
      <c r="A555" s="1329"/>
      <c r="B555" s="1329" t="s">
        <v>811</v>
      </c>
      <c r="C555" s="1329" t="s">
        <v>812</v>
      </c>
      <c r="D555" s="1330" t="s">
        <v>813</v>
      </c>
      <c r="E555" s="1330" t="s">
        <v>879</v>
      </c>
      <c r="F555" s="1389" t="s">
        <v>880</v>
      </c>
      <c r="G555" s="1333" t="s">
        <v>814</v>
      </c>
      <c r="H555" s="1334" t="s">
        <v>815</v>
      </c>
      <c r="I555" s="1335" t="s">
        <v>816</v>
      </c>
      <c r="J555" s="1336" t="s">
        <v>817</v>
      </c>
      <c r="K555" s="1336" t="s">
        <v>818</v>
      </c>
      <c r="L555" s="1337" t="s">
        <v>819</v>
      </c>
      <c r="M555" s="1336" t="s">
        <v>820</v>
      </c>
      <c r="N555" s="1331" t="s">
        <v>821</v>
      </c>
      <c r="O555" s="1338" t="s">
        <v>822</v>
      </c>
      <c r="P555" s="1338" t="s">
        <v>823</v>
      </c>
      <c r="Q555" s="1338" t="s">
        <v>824</v>
      </c>
      <c r="R555" s="1338" t="s">
        <v>825</v>
      </c>
      <c r="S555" s="1339" t="s">
        <v>826</v>
      </c>
      <c r="T555" s="1338" t="s">
        <v>827</v>
      </c>
      <c r="U555" s="1340" t="s">
        <v>828</v>
      </c>
      <c r="V555" s="1331" t="s">
        <v>829</v>
      </c>
      <c r="W555" s="1339" t="s">
        <v>830</v>
      </c>
      <c r="X555" s="1339" t="s">
        <v>831</v>
      </c>
      <c r="Y555" s="1339" t="s">
        <v>832</v>
      </c>
      <c r="Z555" s="1339" t="s">
        <v>833</v>
      </c>
      <c r="AA555" s="1339" t="s">
        <v>834</v>
      </c>
      <c r="AB555" s="1339" t="s">
        <v>835</v>
      </c>
      <c r="AC555" s="1339" t="s">
        <v>836</v>
      </c>
      <c r="AD555" s="1339" t="s">
        <v>837</v>
      </c>
      <c r="AE555" s="1341" t="s">
        <v>838</v>
      </c>
      <c r="AF555" s="1331" t="s">
        <v>839</v>
      </c>
      <c r="AG555" s="1332" t="s">
        <v>840</v>
      </c>
      <c r="AH555" s="1332" t="s">
        <v>841</v>
      </c>
      <c r="AI555" s="1332" t="s">
        <v>842</v>
      </c>
    </row>
    <row customHeight="true" ht="18.452380952380953" r="556">
      <c r="A556" s="1342" t="s">
        <v>901</v>
      </c>
      <c r="B556" s="1390" t="s">
        <v>853</v>
      </c>
      <c r="C556" s="1344" t="s">
        <v>845</v>
      </c>
      <c r="D556" s="1345">
        <f t="shared" ref="D556:D559" si="332">E556+F556</f>
      </c>
      <c r="E556" s="1345">
        <v>1410.26</v>
      </c>
      <c r="F556" s="1345">
        <v>1623.29</v>
      </c>
      <c r="G556" s="1346">
        <v>0</v>
      </c>
      <c r="H556" s="1346">
        <v>0</v>
      </c>
      <c r="I556" s="1347">
        <v>0</v>
      </c>
      <c r="J556" s="1348">
        <f t="shared" ref="J556:J581" si="20">I556/D556</f>
      </c>
      <c r="K556" s="1348">
        <f t="shared" ref="K556:K581" si="51">D556/G556</f>
      </c>
      <c r="L556" s="1348">
        <f t="shared" ref="L556:L581" si="82">D556/H556</f>
      </c>
      <c r="M556" s="1348">
        <f t="shared" ref="M556:M581" si="113">I556/G556</f>
      </c>
      <c r="N556" s="1349">
        <f t="shared" ref="N556:N581" si="144">D556/X556</f>
      </c>
      <c r="O556" s="1350">
        <f t="shared" ref="O556:O581" si="175">S556/W556*1</f>
      </c>
      <c r="P556" s="1350">
        <f t="shared" ref="P556:P581" si="206">X556/W556</f>
      </c>
      <c r="Q556" s="1350">
        <f t="shared" ref="Q556:Q581" si="237">Z556/W556</f>
      </c>
      <c r="R556" s="1350">
        <f t="shared" ref="R556:R581" si="399">AA556/Z556</f>
      </c>
      <c r="S556" s="1351">
        <f t="shared" ref="S556:S581" si="430">Y556/T556</f>
      </c>
      <c r="T556" s="1352">
        <v>0.015</v>
      </c>
      <c r="U556" s="1353">
        <v>21</v>
      </c>
      <c r="V556" s="1349">
        <f t="shared" ref="V556:V580" si="461">(D556/W556)*1000</f>
      </c>
      <c r="W556" s="1354">
        <v>39728</v>
      </c>
      <c r="X556" s="1351">
        <v>1713</v>
      </c>
      <c r="Y556" s="1351">
        <v>166</v>
      </c>
      <c r="Z556" s="1351">
        <v>1870</v>
      </c>
      <c r="AA556" s="1351">
        <v>53</v>
      </c>
      <c r="AB556" s="1351">
        <v>13</v>
      </c>
      <c r="AC556" s="1351">
        <v>1</v>
      </c>
      <c r="AD556" s="1354">
        <v>30</v>
      </c>
      <c r="AE556" s="1355">
        <f t="shared" ref="AE556:AE581" si="494">D556/Z556</f>
      </c>
      <c r="AF556" s="1349">
        <f t="shared" ref="AF556:AF581" si="525">AI556*1000/D556</f>
      </c>
      <c r="AG556" s="1356" t="s">
        <v>846</v>
      </c>
      <c r="AH556" s="1357" t="s">
        <v>862</v>
      </c>
      <c r="AI556" s="1357">
        <v>21</v>
      </c>
    </row>
    <row customHeight="true" ht="18.452380952380953" r="557">
      <c r="A557" s="1342"/>
      <c r="B557" s="1390" t="s">
        <v>853</v>
      </c>
      <c r="C557" s="1343" t="s">
        <v>848</v>
      </c>
      <c r="D557" s="1345">
        <f t="shared" si="332"/>
      </c>
      <c r="E557" s="1345">
        <v>1007.88</v>
      </c>
      <c r="F557" s="1345">
        <v>2300</v>
      </c>
      <c r="G557" s="1346">
        <v>5</v>
      </c>
      <c r="H557" s="1346">
        <v>5</v>
      </c>
      <c r="I557" s="1347">
        <v>11634.490000000002</v>
      </c>
      <c r="J557" s="1348">
        <f t="shared" si="20"/>
      </c>
      <c r="K557" s="1358">
        <f t="shared" si="51"/>
      </c>
      <c r="L557" s="1348">
        <f t="shared" si="82"/>
      </c>
      <c r="M557" s="1358">
        <f t="shared" si="113"/>
      </c>
      <c r="N557" s="1349">
        <f t="shared" si="144"/>
      </c>
      <c r="O557" s="1350">
        <f t="shared" si="175"/>
      </c>
      <c r="P557" s="1350">
        <f t="shared" si="206"/>
      </c>
      <c r="Q557" s="1350">
        <f t="shared" si="237"/>
      </c>
      <c r="R557" s="1350">
        <f t="shared" si="399"/>
      </c>
      <c r="S557" s="1351">
        <f t="shared" si="430"/>
      </c>
      <c r="T557" s="1352">
        <v>0.0234</v>
      </c>
      <c r="U557" s="1353">
        <v>32</v>
      </c>
      <c r="V557" s="1349">
        <f t="shared" si="461"/>
      </c>
      <c r="W557" s="1359">
        <v>38437</v>
      </c>
      <c r="X557" s="1359">
        <v>1145</v>
      </c>
      <c r="Y557" s="1359">
        <v>172</v>
      </c>
      <c r="Z557" s="1359">
        <v>1275</v>
      </c>
      <c r="AA557" s="1359">
        <v>113</v>
      </c>
      <c r="AB557" s="1359">
        <v>10</v>
      </c>
      <c r="AC557" s="1359">
        <v>2</v>
      </c>
      <c r="AD557" s="1353">
        <v>44</v>
      </c>
      <c r="AE557" s="1355">
        <f t="shared" si="494"/>
      </c>
      <c r="AF557" s="1349">
        <f t="shared" si="525"/>
      </c>
      <c r="AG557" s="1356" t="s">
        <v>846</v>
      </c>
      <c r="AH557" s="1357" t="s">
        <v>862</v>
      </c>
      <c r="AI557" s="1357">
        <v>48</v>
      </c>
    </row>
    <row customHeight="true" ht="18.452380952380953" r="558">
      <c r="A558" s="1342"/>
      <c r="B558" s="1390" t="s">
        <v>853</v>
      </c>
      <c r="C558" s="1344" t="s">
        <v>849</v>
      </c>
      <c r="D558" s="1345">
        <f t="shared" si="332"/>
      </c>
      <c r="E558" s="1360">
        <v>1500.01</v>
      </c>
      <c r="F558" s="1360">
        <v>2500</v>
      </c>
      <c r="G558" s="1361">
        <v>4</v>
      </c>
      <c r="H558" s="1361">
        <v>3</v>
      </c>
      <c r="I558" s="1347">
        <v>8957.529999999999</v>
      </c>
      <c r="J558" s="1348">
        <f t="shared" si="20"/>
      </c>
      <c r="K558" s="1348">
        <f t="shared" si="51"/>
      </c>
      <c r="L558" s="1348">
        <f t="shared" si="82"/>
      </c>
      <c r="M558" s="1348">
        <f t="shared" si="113"/>
      </c>
      <c r="N558" s="1362">
        <f t="shared" si="144"/>
      </c>
      <c r="O558" s="1350">
        <f t="shared" si="175"/>
      </c>
      <c r="P558" s="1350">
        <f t="shared" si="206"/>
      </c>
      <c r="Q558" s="1350">
        <f t="shared" si="237"/>
      </c>
      <c r="R558" s="1350">
        <f t="shared" si="399"/>
      </c>
      <c r="S558" s="1351">
        <f t="shared" si="430"/>
      </c>
      <c r="T558" s="1352">
        <v>0.0157</v>
      </c>
      <c r="U558" s="1353">
        <v>35</v>
      </c>
      <c r="V558" s="1349">
        <f t="shared" si="461"/>
      </c>
      <c r="W558" s="1359">
        <v>43468</v>
      </c>
      <c r="X558" s="1359">
        <v>815</v>
      </c>
      <c r="Y558" s="1359">
        <v>156</v>
      </c>
      <c r="Z558" s="1359">
        <v>843</v>
      </c>
      <c r="AA558" s="1359">
        <v>90</v>
      </c>
      <c r="AB558" s="1359">
        <v>11</v>
      </c>
      <c r="AC558" s="1359">
        <v>1</v>
      </c>
      <c r="AD558" s="1353">
        <v>50</v>
      </c>
      <c r="AE558" s="1355">
        <f t="shared" si="494"/>
      </c>
      <c r="AF558" s="1349">
        <f t="shared" si="525"/>
      </c>
      <c r="AG558" s="1356" t="s">
        <v>846</v>
      </c>
      <c r="AH558" s="1357" t="s">
        <v>862</v>
      </c>
      <c r="AI558" s="1357">
        <v>35</v>
      </c>
    </row>
    <row customHeight="true" ht="18.452380952380953" r="559">
      <c r="A559" s="1342"/>
      <c r="B559" s="1390" t="s">
        <v>853</v>
      </c>
      <c r="C559" s="1343" t="s">
        <v>850</v>
      </c>
      <c r="D559" s="1345">
        <f t="shared" si="332"/>
      </c>
      <c r="E559" s="1360">
        <v>1500.04</v>
      </c>
      <c r="F559" s="1360">
        <v>2500</v>
      </c>
      <c r="G559" s="1361">
        <v>4</v>
      </c>
      <c r="H559" s="1361">
        <v>2</v>
      </c>
      <c r="I559" s="1347">
        <v>10199.48</v>
      </c>
      <c r="J559" s="1348">
        <f t="shared" si="20"/>
      </c>
      <c r="K559" s="1348">
        <f t="shared" si="51"/>
      </c>
      <c r="L559" s="1348">
        <f t="shared" si="82"/>
      </c>
      <c r="M559" s="1348">
        <f t="shared" si="113"/>
      </c>
      <c r="N559" s="1362">
        <f t="shared" si="144"/>
      </c>
      <c r="O559" s="1350">
        <f t="shared" si="175"/>
      </c>
      <c r="P559" s="1350">
        <f t="shared" si="206"/>
      </c>
      <c r="Q559" s="1350">
        <f t="shared" si="237"/>
      </c>
      <c r="R559" s="1350">
        <f t="shared" si="399"/>
      </c>
      <c r="S559" s="1351">
        <f t="shared" si="430"/>
      </c>
      <c r="T559" s="1352">
        <v>0.0246</v>
      </c>
      <c r="U559" s="1353">
        <v>37</v>
      </c>
      <c r="V559" s="1349">
        <f t="shared" si="461"/>
      </c>
      <c r="W559" s="1359">
        <v>36143</v>
      </c>
      <c r="X559" s="1359">
        <v>675</v>
      </c>
      <c r="Y559" s="1359">
        <v>165</v>
      </c>
      <c r="Z559" s="1359">
        <v>703</v>
      </c>
      <c r="AA559" s="1359">
        <v>54</v>
      </c>
      <c r="AB559" s="1359">
        <v>5</v>
      </c>
      <c r="AC559" s="1359">
        <v>2</v>
      </c>
      <c r="AD559" s="1353">
        <v>41</v>
      </c>
      <c r="AE559" s="1355">
        <f t="shared" si="494"/>
      </c>
      <c r="AF559" s="1349">
        <f t="shared" si="525"/>
      </c>
      <c r="AG559" s="1356" t="s">
        <v>846</v>
      </c>
      <c r="AH559" s="1357" t="s">
        <v>862</v>
      </c>
      <c r="AI559" s="1357">
        <v>30</v>
      </c>
    </row>
    <row customHeight="true" ht="18.452380952380953" r="560">
      <c r="A560" s="1342"/>
      <c r="B560" s="1367" t="s">
        <v>852</v>
      </c>
      <c r="C560" s="1367"/>
      <c r="D560" s="1368">
        <f>SUM(D556:D559)</f>
      </c>
      <c r="E560" s="1368">
        <f>SUM(E556:E559)</f>
      </c>
      <c r="F560" s="1368">
        <f>SUM(F556:F559)</f>
      </c>
      <c r="G560" s="1368">
        <f>SUM(G556:G559)</f>
      </c>
      <c r="H560" s="1368">
        <f>SUM(H556:H559)</f>
      </c>
      <c r="I560" s="1370">
        <f>SUM(I556:I559)</f>
      </c>
      <c r="J560" s="1370">
        <f t="shared" si="20"/>
      </c>
      <c r="K560" s="1370">
        <f t="shared" si="51"/>
      </c>
      <c r="L560" s="1371">
        <f t="shared" si="82"/>
      </c>
      <c r="M560" s="1370">
        <f t="shared" si="113"/>
      </c>
      <c r="N560" s="1370">
        <f t="shared" si="144"/>
      </c>
      <c r="O560" s="1372">
        <f t="shared" si="175"/>
      </c>
      <c r="P560" s="1372">
        <f t="shared" si="206"/>
      </c>
      <c r="Q560" s="1372">
        <f t="shared" si="237"/>
      </c>
      <c r="R560" s="1372">
        <f t="shared" si="399"/>
      </c>
      <c r="S560" s="1373">
        <f t="shared" si="430"/>
      </c>
      <c r="T560" s="1372">
        <f>AVERAGE(T556:T559)</f>
      </c>
      <c r="U560" s="1374">
        <f>AVERAGE(U556:U559)</f>
      </c>
      <c r="V560" s="1370">
        <f t="shared" si="461"/>
      </c>
      <c r="W560" s="1368">
        <f>SUM(W556:W559)</f>
      </c>
      <c r="X560" s="1368">
        <f>SUM(X556:X559)</f>
      </c>
      <c r="Y560" s="1368">
        <f>SUM(Y556:Y559)</f>
      </c>
      <c r="Z560" s="1368">
        <f>SUM(Z556:Z559)</f>
      </c>
      <c r="AA560" s="1368">
        <f>SUM(AA556:AA559)</f>
      </c>
      <c r="AB560" s="1368">
        <f>SUM(AB556:AB559)</f>
      </c>
      <c r="AC560" s="1368">
        <f>SUM(AC556:AC559)</f>
      </c>
      <c r="AD560" s="1368">
        <f>SUM(AD556:AD559)</f>
      </c>
      <c r="AE560" s="1370">
        <f t="shared" si="494"/>
      </c>
      <c r="AF560" s="1375">
        <f t="shared" si="525"/>
      </c>
      <c r="AG560" s="1376"/>
      <c r="AH560" s="1376"/>
      <c r="AI560" s="1373">
        <f>SUM(AI556:AI559)</f>
      </c>
    </row>
    <row customHeight="true" ht="18.452380952380953" r="561">
      <c r="A561" s="1342"/>
      <c r="B561" s="1343" t="s">
        <v>874</v>
      </c>
      <c r="C561" s="1344" t="s">
        <v>851</v>
      </c>
      <c r="D561" s="1345">
        <f t="shared" ref="D561:D564" si="333">E561+F561</f>
      </c>
      <c r="E561" s="1361">
        <v>1199.95</v>
      </c>
      <c r="F561" s="1361">
        <v>2000</v>
      </c>
      <c r="G561" s="1361">
        <v>4</v>
      </c>
      <c r="H561" s="1361">
        <v>3</v>
      </c>
      <c r="I561" s="1347">
        <v>6761.8399999999965</v>
      </c>
      <c r="J561" s="1348">
        <f t="shared" si="20"/>
      </c>
      <c r="K561" s="1348">
        <f t="shared" si="51"/>
      </c>
      <c r="L561" s="1348">
        <f t="shared" si="82"/>
      </c>
      <c r="M561" s="1348">
        <f t="shared" si="113"/>
      </c>
      <c r="N561" s="1349">
        <f t="shared" si="144"/>
      </c>
      <c r="O561" s="1350">
        <f t="shared" si="175"/>
      </c>
      <c r="P561" s="1350">
        <f t="shared" si="206"/>
      </c>
      <c r="Q561" s="1350">
        <f t="shared" si="237"/>
      </c>
      <c r="R561" s="1350">
        <f t="shared" si="399"/>
      </c>
      <c r="S561" s="1351">
        <f t="shared" si="430"/>
      </c>
      <c r="T561" s="1352">
        <v>0.0256</v>
      </c>
      <c r="U561" s="1353">
        <v>41</v>
      </c>
      <c r="V561" s="1349">
        <f t="shared" si="461"/>
      </c>
      <c r="W561" s="1353">
        <v>28449</v>
      </c>
      <c r="X561" s="1359">
        <v>410</v>
      </c>
      <c r="Y561" s="1359">
        <v>132</v>
      </c>
      <c r="Z561" s="1359">
        <v>446</v>
      </c>
      <c r="AA561" s="1359">
        <v>77</v>
      </c>
      <c r="AB561" s="1359">
        <v>4</v>
      </c>
      <c r="AC561" s="1359">
        <v>3</v>
      </c>
      <c r="AD561" s="1353">
        <v>18</v>
      </c>
      <c r="AE561" s="1355">
        <f t="shared" si="494"/>
      </c>
      <c r="AF561" s="1349">
        <f t="shared" si="525"/>
      </c>
      <c r="AG561" s="1356" t="s">
        <v>846</v>
      </c>
      <c r="AH561" s="1357" t="s">
        <v>862</v>
      </c>
      <c r="AI561" s="1357">
        <v>34</v>
      </c>
    </row>
    <row customHeight="true" ht="18.452380952380953" r="562">
      <c r="A562" s="1342"/>
      <c r="B562" s="1343" t="s">
        <v>874</v>
      </c>
      <c r="C562" s="1343" t="s">
        <v>854</v>
      </c>
      <c r="D562" s="1345">
        <f t="shared" si="333"/>
      </c>
      <c r="E562" s="1361">
        <v>1647.69</v>
      </c>
      <c r="F562" s="1361">
        <v>2000</v>
      </c>
      <c r="G562" s="1361">
        <v>4</v>
      </c>
      <c r="H562" s="1361">
        <v>1</v>
      </c>
      <c r="I562" s="1347">
        <v>11312.740000000005</v>
      </c>
      <c r="J562" s="1348">
        <f t="shared" si="20"/>
      </c>
      <c r="K562" s="1348">
        <f t="shared" si="51"/>
      </c>
      <c r="L562" s="1348">
        <f t="shared" si="82"/>
      </c>
      <c r="M562" s="1348">
        <f t="shared" si="113"/>
      </c>
      <c r="N562" s="1349">
        <f t="shared" si="144"/>
      </c>
      <c r="O562" s="1350">
        <f t="shared" si="175"/>
      </c>
      <c r="P562" s="1350">
        <f t="shared" si="206"/>
      </c>
      <c r="Q562" s="1350">
        <f t="shared" si="237"/>
      </c>
      <c r="R562" s="1350">
        <f t="shared" si="399"/>
      </c>
      <c r="S562" s="1351">
        <f t="shared" si="430"/>
      </c>
      <c r="T562" s="1352">
        <v>0.0129</v>
      </c>
      <c r="U562" s="1353">
        <v>42</v>
      </c>
      <c r="V562" s="1349">
        <f t="shared" si="461"/>
      </c>
      <c r="W562" s="1353">
        <v>33500</v>
      </c>
      <c r="X562" s="1359">
        <v>732</v>
      </c>
      <c r="Y562" s="1359">
        <v>109</v>
      </c>
      <c r="Z562" s="1359">
        <v>810</v>
      </c>
      <c r="AA562" s="1359">
        <v>89</v>
      </c>
      <c r="AB562" s="1359">
        <v>2</v>
      </c>
      <c r="AC562" s="1359">
        <v>3</v>
      </c>
      <c r="AD562" s="1353">
        <v>26</v>
      </c>
      <c r="AE562" s="1355">
        <f t="shared" si="494"/>
      </c>
      <c r="AF562" s="1349">
        <f t="shared" si="525"/>
      </c>
      <c r="AG562" s="1356" t="s">
        <v>846</v>
      </c>
      <c r="AH562" s="1357" t="s">
        <v>862</v>
      </c>
      <c r="AI562" s="1357">
        <v>26</v>
      </c>
    </row>
    <row customHeight="true" ht="18.452380952380953" r="563">
      <c r="A563" s="1342"/>
      <c r="B563" s="1343" t="s">
        <v>874</v>
      </c>
      <c r="C563" s="1343" t="s">
        <v>855</v>
      </c>
      <c r="D563" s="1345">
        <f t="shared" si="333"/>
      </c>
      <c r="E563" s="1361">
        <v>992.22</v>
      </c>
      <c r="F563" s="1361">
        <v>2462.11</v>
      </c>
      <c r="G563" s="1361">
        <v>2</v>
      </c>
      <c r="H563" s="1361">
        <v>1</v>
      </c>
      <c r="I563" s="1347">
        <v>5102.959999999999</v>
      </c>
      <c r="J563" s="1348">
        <f t="shared" si="20"/>
      </c>
      <c r="K563" s="1348">
        <f t="shared" si="51"/>
      </c>
      <c r="L563" s="1348">
        <f t="shared" si="82"/>
      </c>
      <c r="M563" s="1348">
        <f t="shared" si="113"/>
      </c>
      <c r="N563" s="1349">
        <f t="shared" si="144"/>
      </c>
      <c r="O563" s="1350">
        <f t="shared" si="175"/>
      </c>
      <c r="P563" s="1350">
        <f t="shared" si="206"/>
      </c>
      <c r="Q563" s="1350">
        <f t="shared" si="237"/>
      </c>
      <c r="R563" s="1350">
        <f t="shared" si="399"/>
      </c>
      <c r="S563" s="1351">
        <f t="shared" si="430"/>
      </c>
      <c r="T563" s="1352">
        <v>0.0257</v>
      </c>
      <c r="U563" s="1353">
        <v>44</v>
      </c>
      <c r="V563" s="1349">
        <f t="shared" si="461"/>
      </c>
      <c r="W563" s="1353">
        <v>35315</v>
      </c>
      <c r="X563" s="1359">
        <v>547</v>
      </c>
      <c r="Y563" s="1359">
        <v>154</v>
      </c>
      <c r="Z563" s="1359">
        <v>572</v>
      </c>
      <c r="AA563" s="1359">
        <v>72</v>
      </c>
      <c r="AB563" s="1359">
        <v>7</v>
      </c>
      <c r="AC563" s="1359">
        <v>3</v>
      </c>
      <c r="AD563" s="1353">
        <v>45</v>
      </c>
      <c r="AE563" s="1355">
        <f t="shared" si="494"/>
      </c>
      <c r="AF563" s="1349">
        <f t="shared" si="525"/>
      </c>
      <c r="AG563" s="1356" t="s">
        <v>846</v>
      </c>
      <c r="AH563" s="1357" t="s">
        <v>862</v>
      </c>
      <c r="AI563" s="1357">
        <v>29</v>
      </c>
    </row>
    <row customHeight="true" ht="18.452380952380953" r="564">
      <c r="A564" s="1342"/>
      <c r="B564" s="1343" t="s">
        <v>874</v>
      </c>
      <c r="C564" s="1343" t="s">
        <v>856</v>
      </c>
      <c r="D564" s="1345">
        <f t="shared" si="333"/>
      </c>
      <c r="E564" s="1361">
        <v>1017.64</v>
      </c>
      <c r="F564" s="1361">
        <v>1983.73</v>
      </c>
      <c r="G564" s="1361">
        <v>5</v>
      </c>
      <c r="H564" s="1361">
        <v>2</v>
      </c>
      <c r="I564" s="1347">
        <v>10173.739999999998</v>
      </c>
      <c r="J564" s="1348">
        <f t="shared" si="20"/>
      </c>
      <c r="K564" s="1348">
        <f t="shared" si="51"/>
      </c>
      <c r="L564" s="1348">
        <f t="shared" si="82"/>
      </c>
      <c r="M564" s="1348">
        <f t="shared" si="113"/>
      </c>
      <c r="N564" s="1349">
        <f t="shared" si="144"/>
      </c>
      <c r="O564" s="1350">
        <f t="shared" si="175"/>
      </c>
      <c r="P564" s="1350">
        <f t="shared" si="206"/>
      </c>
      <c r="Q564" s="1350">
        <f t="shared" si="237"/>
      </c>
      <c r="R564" s="1350">
        <f t="shared" si="399"/>
      </c>
      <c r="S564" s="1351">
        <f t="shared" si="430"/>
      </c>
      <c r="T564" s="1352">
        <v>0.0285</v>
      </c>
      <c r="U564" s="1353">
        <v>46</v>
      </c>
      <c r="V564" s="1349">
        <f t="shared" si="461"/>
      </c>
      <c r="W564" s="1353">
        <v>26759</v>
      </c>
      <c r="X564" s="1359">
        <v>428</v>
      </c>
      <c r="Y564" s="1359">
        <v>138</v>
      </c>
      <c r="Z564" s="1359">
        <v>461</v>
      </c>
      <c r="AA564" s="1359">
        <v>52</v>
      </c>
      <c r="AB564" s="1359">
        <v>6</v>
      </c>
      <c r="AC564" s="1359">
        <v>2</v>
      </c>
      <c r="AD564" s="1353">
        <v>37</v>
      </c>
      <c r="AE564" s="1355">
        <f t="shared" si="494"/>
      </c>
      <c r="AF564" s="1349">
        <f t="shared" si="525"/>
      </c>
      <c r="AG564" s="1356" t="s">
        <v>846</v>
      </c>
      <c r="AH564" s="1357" t="s">
        <v>862</v>
      </c>
      <c r="AI564" s="1357">
        <v>23</v>
      </c>
    </row>
    <row customHeight="true" ht="18.452380952380953" r="565">
      <c r="A565" s="1342"/>
      <c r="B565" s="1367" t="s">
        <v>852</v>
      </c>
      <c r="C565" s="1367"/>
      <c r="D565" s="1368">
        <f>SUM(D561:D564)</f>
      </c>
      <c r="E565" s="1368">
        <f>SUM(E561:E564)</f>
      </c>
      <c r="F565" s="1368">
        <f>SUM(F561:F564)</f>
      </c>
      <c r="G565" s="1368">
        <f>SUM(G561:G564)</f>
      </c>
      <c r="H565" s="1368">
        <f>SUM(H561:H564)</f>
      </c>
      <c r="I565" s="1368">
        <f>SUM(I561:I564)</f>
      </c>
      <c r="J565" s="1370">
        <f t="shared" si="20"/>
      </c>
      <c r="K565" s="1370">
        <f t="shared" si="51"/>
      </c>
      <c r="L565" s="1371">
        <f t="shared" si="82"/>
      </c>
      <c r="M565" s="1370">
        <f t="shared" si="113"/>
      </c>
      <c r="N565" s="1370">
        <f t="shared" si="144"/>
      </c>
      <c r="O565" s="1372">
        <f t="shared" si="175"/>
      </c>
      <c r="P565" s="1372">
        <f t="shared" si="206"/>
      </c>
      <c r="Q565" s="1372">
        <f t="shared" si="237"/>
      </c>
      <c r="R565" s="1372">
        <f t="shared" si="399"/>
      </c>
      <c r="S565" s="1373">
        <f t="shared" si="430"/>
      </c>
      <c r="T565" s="1372">
        <f>AVERAGE(T561:T564)</f>
      </c>
      <c r="U565" s="1374">
        <f>AVERAGE(U561:U564)</f>
      </c>
      <c r="V565" s="1378">
        <f t="shared" si="461"/>
      </c>
      <c r="W565" s="1368">
        <f>SUM(W561:W564)</f>
      </c>
      <c r="X565" s="1368">
        <f>SUM(X561:X564)</f>
      </c>
      <c r="Y565" s="1368">
        <f>SUM(Y561:Y564)</f>
      </c>
      <c r="Z565" s="1368">
        <f>SUM(Z561:Z564)</f>
      </c>
      <c r="AA565" s="1368">
        <f>SUM(AA561:AA564)</f>
      </c>
      <c r="AB565" s="1368">
        <f>SUM(AB561:AB564)</f>
      </c>
      <c r="AC565" s="1368">
        <f>SUM(AC561:AC564)</f>
      </c>
      <c r="AD565" s="1368">
        <f>SUM(AD561:AD564)</f>
      </c>
      <c r="AE565" s="1370">
        <f t="shared" si="494"/>
      </c>
      <c r="AF565" s="1375">
        <f t="shared" si="525"/>
      </c>
      <c r="AG565" s="1376"/>
      <c r="AH565" s="1376"/>
      <c r="AI565" s="1373">
        <f>SUM(AI561:AI564)</f>
      </c>
    </row>
    <row customHeight="true" ht="18.452380952380953" r="566">
      <c r="A566" s="1342"/>
      <c r="B566" s="1343" t="s">
        <v>865</v>
      </c>
      <c r="C566" s="1343" t="s">
        <v>857</v>
      </c>
      <c r="D566" s="1345">
        <f t="shared" ref="D566:D569" si="334">E566+F566</f>
      </c>
      <c r="E566" s="1361">
        <v>1545.97</v>
      </c>
      <c r="F566" s="1361">
        <v>2463.68</v>
      </c>
      <c r="G566" s="1361">
        <v>5</v>
      </c>
      <c r="H566" s="1361">
        <v>6</v>
      </c>
      <c r="I566" s="1348">
        <v>11808</v>
      </c>
      <c r="J566" s="1348">
        <f t="shared" si="20"/>
      </c>
      <c r="K566" s="1348">
        <f t="shared" si="51"/>
      </c>
      <c r="L566" s="1348">
        <f t="shared" si="82"/>
      </c>
      <c r="M566" s="1348">
        <f t="shared" si="113"/>
      </c>
      <c r="N566" s="1349">
        <f t="shared" si="144"/>
      </c>
      <c r="O566" s="1350">
        <f t="shared" si="175"/>
      </c>
      <c r="P566" s="1350">
        <f t="shared" si="206"/>
      </c>
      <c r="Q566" s="1350">
        <f t="shared" si="237"/>
      </c>
      <c r="R566" s="1350">
        <f t="shared" si="399"/>
      </c>
      <c r="S566" s="1351">
        <f t="shared" si="430"/>
      </c>
      <c r="T566" s="1352">
        <v>0.0227</v>
      </c>
      <c r="U566" s="1353">
        <v>48</v>
      </c>
      <c r="V566" s="1349">
        <f t="shared" si="461"/>
      </c>
      <c r="W566" s="1353">
        <v>31185</v>
      </c>
      <c r="X566" s="1353">
        <v>584</v>
      </c>
      <c r="Y566" s="1353">
        <v>130</v>
      </c>
      <c r="Z566" s="1353">
        <v>617</v>
      </c>
      <c r="AA566" s="1353">
        <v>83</v>
      </c>
      <c r="AB566" s="1353">
        <v>4</v>
      </c>
      <c r="AC566" s="1353">
        <v>0</v>
      </c>
      <c r="AD566" s="1353">
        <v>33</v>
      </c>
      <c r="AE566" s="1355">
        <f t="shared" si="494"/>
      </c>
      <c r="AF566" s="1349">
        <f t="shared" si="525"/>
      </c>
      <c r="AG566" s="1356" t="s">
        <v>846</v>
      </c>
      <c r="AH566" s="1357" t="s">
        <v>862</v>
      </c>
      <c r="AI566" s="1357">
        <v>23</v>
      </c>
    </row>
    <row customHeight="true" ht="18.452380952380953" r="567">
      <c r="A567" s="1342"/>
      <c r="B567" s="1343" t="s">
        <v>865</v>
      </c>
      <c r="C567" s="1343" t="s">
        <v>858</v>
      </c>
      <c r="D567" s="1345">
        <f t="shared" si="334"/>
      </c>
      <c r="E567" s="1361">
        <v>1723.79</v>
      </c>
      <c r="F567" s="1361">
        <v>2735.35</v>
      </c>
      <c r="G567" s="1361">
        <v>3</v>
      </c>
      <c r="H567" s="1361">
        <v>2</v>
      </c>
      <c r="I567" s="1348">
        <v>7323.3399999999965</v>
      </c>
      <c r="J567" s="1348">
        <f t="shared" si="20"/>
      </c>
      <c r="K567" s="1348">
        <f t="shared" si="51"/>
      </c>
      <c r="L567" s="1348">
        <f t="shared" si="82"/>
      </c>
      <c r="M567" s="1348">
        <f t="shared" si="113"/>
      </c>
      <c r="N567" s="1349">
        <f t="shared" si="144"/>
      </c>
      <c r="O567" s="1350">
        <f t="shared" si="175"/>
      </c>
      <c r="P567" s="1350">
        <f t="shared" si="206"/>
      </c>
      <c r="Q567" s="1350">
        <f t="shared" si="237"/>
      </c>
      <c r="R567" s="1350">
        <f t="shared" si="399"/>
      </c>
      <c r="S567" s="1351">
        <f t="shared" si="430"/>
      </c>
      <c r="T567" s="1352">
        <v>0.0253</v>
      </c>
      <c r="U567" s="1353">
        <v>50</v>
      </c>
      <c r="V567" s="1349">
        <f t="shared" si="461"/>
      </c>
      <c r="W567" s="1353">
        <v>31517</v>
      </c>
      <c r="X567" s="1353">
        <v>644</v>
      </c>
      <c r="Y567" s="1353">
        <v>144</v>
      </c>
      <c r="Z567" s="1353">
        <v>671</v>
      </c>
      <c r="AA567" s="1353">
        <v>72</v>
      </c>
      <c r="AB567" s="1353">
        <v>10</v>
      </c>
      <c r="AC567" s="1353">
        <v>0</v>
      </c>
      <c r="AD567" s="1353">
        <v>29</v>
      </c>
      <c r="AE567" s="1355">
        <f t="shared" si="494"/>
      </c>
      <c r="AF567" s="1349">
        <f t="shared" si="525"/>
      </c>
      <c r="AG567" s="1356" t="s">
        <v>846</v>
      </c>
      <c r="AH567" s="1357" t="s">
        <v>862</v>
      </c>
      <c r="AI567" s="1357">
        <v>38</v>
      </c>
    </row>
    <row customHeight="true" ht="18.452380952380953" r="568">
      <c r="A568" s="1342"/>
      <c r="B568" s="1343" t="s">
        <v>865</v>
      </c>
      <c r="C568" s="1343" t="s">
        <v>860</v>
      </c>
      <c r="D568" s="1345">
        <f t="shared" si="334"/>
      </c>
      <c r="E568" s="1361">
        <v>1418.97</v>
      </c>
      <c r="F568" s="1361">
        <v>2335.13</v>
      </c>
      <c r="G568" s="1361">
        <v>7</v>
      </c>
      <c r="H568" s="1361">
        <v>7</v>
      </c>
      <c r="I568" s="1347">
        <v>14657.36</v>
      </c>
      <c r="J568" s="1348">
        <f t="shared" si="20"/>
      </c>
      <c r="K568" s="1348">
        <f t="shared" si="51"/>
      </c>
      <c r="L568" s="1348">
        <f t="shared" si="82"/>
      </c>
      <c r="M568" s="1348">
        <f t="shared" si="113"/>
      </c>
      <c r="N568" s="1349">
        <f t="shared" si="144"/>
      </c>
      <c r="O568" s="1350">
        <f t="shared" si="175"/>
      </c>
      <c r="P568" s="1350">
        <f t="shared" si="206"/>
      </c>
      <c r="Q568" s="1350">
        <f t="shared" si="237"/>
      </c>
      <c r="R568" s="1350">
        <f t="shared" si="399"/>
      </c>
      <c r="S568" s="1351">
        <f t="shared" si="430"/>
      </c>
      <c r="T568" s="1352">
        <v>0.026</v>
      </c>
      <c r="U568" s="1353">
        <v>52</v>
      </c>
      <c r="V568" s="1349">
        <f t="shared" si="461"/>
      </c>
      <c r="W568" s="1353">
        <v>25196</v>
      </c>
      <c r="X568" s="1353">
        <v>425</v>
      </c>
      <c r="Y568" s="1353">
        <v>126</v>
      </c>
      <c r="Z568" s="1353">
        <v>439</v>
      </c>
      <c r="AA568" s="1353">
        <v>111</v>
      </c>
      <c r="AB568" s="1353">
        <v>8</v>
      </c>
      <c r="AC568" s="1353">
        <v>2</v>
      </c>
      <c r="AD568" s="1353">
        <v>24</v>
      </c>
      <c r="AE568" s="1355">
        <f t="shared" si="494"/>
      </c>
      <c r="AF568" s="1349">
        <f t="shared" si="525"/>
      </c>
      <c r="AG568" s="1357" t="s">
        <v>861</v>
      </c>
      <c r="AH568" s="1357" t="s">
        <v>847</v>
      </c>
      <c r="AI568" s="1357">
        <v>36</v>
      </c>
    </row>
    <row customHeight="true" ht="18.452380952380953" r="569">
      <c r="A569" s="1342"/>
      <c r="B569" s="1343" t="s">
        <v>865</v>
      </c>
      <c r="C569" s="1343" t="s">
        <v>863</v>
      </c>
      <c r="D569" s="1345">
        <f t="shared" si="334"/>
      </c>
      <c r="E569" s="1361">
        <v>1422.45</v>
      </c>
      <c r="F569" s="1361">
        <v>2632.35</v>
      </c>
      <c r="G569" s="1361">
        <v>7</v>
      </c>
      <c r="H569" s="1361">
        <v>5</v>
      </c>
      <c r="I569" s="1347">
        <v>14187.279999999999</v>
      </c>
      <c r="J569" s="1348">
        <f t="shared" si="20"/>
      </c>
      <c r="K569" s="1348">
        <f t="shared" si="51"/>
      </c>
      <c r="L569" s="1348">
        <f t="shared" si="82"/>
      </c>
      <c r="M569" s="1348">
        <f t="shared" si="113"/>
      </c>
      <c r="N569" s="1349">
        <f t="shared" si="144"/>
      </c>
      <c r="O569" s="1350">
        <f t="shared" si="175"/>
      </c>
      <c r="P569" s="1350">
        <f t="shared" si="206"/>
      </c>
      <c r="Q569" s="1350">
        <f t="shared" si="237"/>
      </c>
      <c r="R569" s="1350">
        <f t="shared" si="399"/>
      </c>
      <c r="S569" s="1351">
        <f t="shared" si="430"/>
      </c>
      <c r="T569" s="1352">
        <v>0.0154</v>
      </c>
      <c r="U569" s="1353">
        <v>53</v>
      </c>
      <c r="V569" s="1349">
        <f t="shared" si="461"/>
      </c>
      <c r="W569" s="1353">
        <v>33282</v>
      </c>
      <c r="X569" s="1353">
        <v>497</v>
      </c>
      <c r="Y569" s="1353">
        <v>125</v>
      </c>
      <c r="Z569" s="1353">
        <v>513</v>
      </c>
      <c r="AA569" s="1353">
        <v>68</v>
      </c>
      <c r="AB569" s="1353">
        <v>3</v>
      </c>
      <c r="AC569" s="1353">
        <v>2</v>
      </c>
      <c r="AD569" s="1353">
        <v>24</v>
      </c>
      <c r="AE569" s="1355">
        <f t="shared" si="494"/>
      </c>
      <c r="AF569" s="1349">
        <f t="shared" si="525"/>
      </c>
      <c r="AG569" s="1357" t="s">
        <v>861</v>
      </c>
      <c r="AH569" s="1357" t="s">
        <v>847</v>
      </c>
      <c r="AI569" s="1357">
        <v>32</v>
      </c>
    </row>
    <row customHeight="true" ht="18.452380952380953" r="570">
      <c r="A570" s="1342"/>
      <c r="B570" s="1367" t="s">
        <v>852</v>
      </c>
      <c r="C570" s="1367"/>
      <c r="D570" s="1368">
        <f>SUM(D566:D569)</f>
      </c>
      <c r="E570" s="1368">
        <f>SUM(E566:E569)</f>
      </c>
      <c r="F570" s="1368">
        <f>SUM(F566:F569)</f>
      </c>
      <c r="G570" s="1368">
        <f>SUM(G566:G569)</f>
      </c>
      <c r="H570" s="1368">
        <f>SUM(H566:H569)</f>
      </c>
      <c r="I570" s="1368">
        <f>SUM(I566:I569)</f>
      </c>
      <c r="J570" s="1370">
        <f t="shared" si="20"/>
      </c>
      <c r="K570" s="1370">
        <f t="shared" si="51"/>
      </c>
      <c r="L570" s="1371">
        <f t="shared" si="82"/>
      </c>
      <c r="M570" s="1370">
        <f t="shared" si="113"/>
      </c>
      <c r="N570" s="1370">
        <f t="shared" si="144"/>
      </c>
      <c r="O570" s="1372">
        <f t="shared" si="175"/>
      </c>
      <c r="P570" s="1372">
        <f t="shared" si="206"/>
      </c>
      <c r="Q570" s="1372">
        <f t="shared" si="237"/>
      </c>
      <c r="R570" s="1372">
        <f t="shared" si="399"/>
      </c>
      <c r="S570" s="1373">
        <f t="shared" si="430"/>
      </c>
      <c r="T570" s="1372">
        <f>AVERAGE(T566:T569)</f>
      </c>
      <c r="U570" s="1374">
        <f>AVERAGE(U566:U569)</f>
      </c>
      <c r="V570" s="1378">
        <f t="shared" si="461"/>
      </c>
      <c r="W570" s="1368">
        <f>SUM(W566:W569)</f>
      </c>
      <c r="X570" s="1368">
        <f>SUM(X566:X569)</f>
      </c>
      <c r="Y570" s="1368">
        <f>SUM(Y566:Y569)</f>
      </c>
      <c r="Z570" s="1368">
        <f>SUM(Z566:Z569)</f>
      </c>
      <c r="AA570" s="1368">
        <f>SUM(AA566:AA569)</f>
      </c>
      <c r="AB570" s="1368">
        <f>SUM(AB566:AB569)</f>
      </c>
      <c r="AC570" s="1368">
        <f>SUM(AC566:AC569)</f>
      </c>
      <c r="AD570" s="1368">
        <f>SUM(AD566:AD569)</f>
      </c>
      <c r="AE570" s="1370">
        <f t="shared" si="494"/>
      </c>
      <c r="AF570" s="1375">
        <f t="shared" si="525"/>
      </c>
      <c r="AG570" s="1376"/>
      <c r="AH570" s="1376"/>
      <c r="AI570" s="1368">
        <f>SUM(AI566:AI569)</f>
      </c>
    </row>
    <row customHeight="true" ht="18.452380952380953" r="571">
      <c r="A571" s="1342"/>
      <c r="B571" s="1343" t="s">
        <v>844</v>
      </c>
      <c r="C571" s="1343" t="s">
        <v>864</v>
      </c>
      <c r="D571" s="1345">
        <f t="shared" ref="D571:D574" si="335">E571+F571</f>
      </c>
      <c r="E571" s="1360">
        <v>1498.25</v>
      </c>
      <c r="F571" s="1360">
        <v>2112.05</v>
      </c>
      <c r="G571" s="1379">
        <v>1</v>
      </c>
      <c r="H571" s="1379">
        <v>1</v>
      </c>
      <c r="I571" s="1347">
        <v>2548.2599999999948</v>
      </c>
      <c r="J571" s="1348">
        <f t="shared" si="20"/>
      </c>
      <c r="K571" s="1348">
        <f t="shared" si="51"/>
      </c>
      <c r="L571" s="1348">
        <f t="shared" si="82"/>
      </c>
      <c r="M571" s="1348">
        <f t="shared" si="113"/>
      </c>
      <c r="N571" s="1349">
        <f t="shared" si="144"/>
      </c>
      <c r="O571" s="1350">
        <f t="shared" si="175"/>
      </c>
      <c r="P571" s="1350">
        <f t="shared" si="206"/>
      </c>
      <c r="Q571" s="1350">
        <f t="shared" si="237"/>
      </c>
      <c r="R571" s="1350">
        <f t="shared" si="399"/>
      </c>
      <c r="S571" s="1351">
        <f t="shared" si="430"/>
      </c>
      <c r="T571" s="1352">
        <v>0.0159</v>
      </c>
      <c r="U571" s="1353">
        <v>55</v>
      </c>
      <c r="V571" s="1349">
        <f t="shared" si="461"/>
      </c>
      <c r="W571" s="1353">
        <v>25335</v>
      </c>
      <c r="X571" s="1353">
        <v>404</v>
      </c>
      <c r="Y571" s="1353">
        <v>98</v>
      </c>
      <c r="Z571" s="1353">
        <v>412</v>
      </c>
      <c r="AA571" s="1353">
        <v>92</v>
      </c>
      <c r="AB571" s="1353">
        <v>2</v>
      </c>
      <c r="AC571" s="1353">
        <v>0</v>
      </c>
      <c r="AD571" s="1353">
        <v>11</v>
      </c>
      <c r="AE571" s="1355">
        <f t="shared" si="494"/>
      </c>
      <c r="AF571" s="1349">
        <f t="shared" si="525"/>
      </c>
      <c r="AG571" s="1357" t="s">
        <v>861</v>
      </c>
      <c r="AH571" s="1357" t="s">
        <v>847</v>
      </c>
      <c r="AI571" s="1357">
        <v>25</v>
      </c>
    </row>
    <row customHeight="true" ht="18.452380952380953" r="572">
      <c r="A572" s="1342"/>
      <c r="B572" s="1343" t="s">
        <v>844</v>
      </c>
      <c r="C572" s="1343" t="s">
        <v>866</v>
      </c>
      <c r="D572" s="1345">
        <f t="shared" si="335"/>
      </c>
      <c r="E572" s="1360">
        <v>1510.25</v>
      </c>
      <c r="F572" s="1360">
        <v>2159.61</v>
      </c>
      <c r="G572" s="1379">
        <v>3</v>
      </c>
      <c r="H572" s="1379">
        <v>3</v>
      </c>
      <c r="I572" s="1347">
        <v>4993.559999999998</v>
      </c>
      <c r="J572" s="1348">
        <f t="shared" si="20"/>
      </c>
      <c r="K572" s="1348">
        <f t="shared" si="51"/>
      </c>
      <c r="L572" s="1348">
        <f t="shared" si="82"/>
      </c>
      <c r="M572" s="1348">
        <f t="shared" si="113"/>
      </c>
      <c r="N572" s="1349">
        <f t="shared" si="144"/>
      </c>
      <c r="O572" s="1350">
        <f t="shared" si="175"/>
      </c>
      <c r="P572" s="1350">
        <f t="shared" si="206"/>
      </c>
      <c r="Q572" s="1350">
        <f t="shared" si="237"/>
      </c>
      <c r="R572" s="1350">
        <f t="shared" si="399"/>
      </c>
      <c r="S572" s="1351">
        <f t="shared" si="430"/>
      </c>
      <c r="T572" s="1352">
        <v>0.017</v>
      </c>
      <c r="U572" s="1353">
        <v>56</v>
      </c>
      <c r="V572" s="1349">
        <f t="shared" si="461"/>
      </c>
      <c r="W572" s="1353">
        <v>26612</v>
      </c>
      <c r="X572" s="1353">
        <v>554</v>
      </c>
      <c r="Y572" s="1353">
        <v>102</v>
      </c>
      <c r="Z572" s="1353">
        <v>595</v>
      </c>
      <c r="AA572" s="1353">
        <v>85</v>
      </c>
      <c r="AB572" s="1353">
        <v>3</v>
      </c>
      <c r="AC572" s="1353">
        <v>3</v>
      </c>
      <c r="AD572" s="1353">
        <v>24</v>
      </c>
      <c r="AE572" s="1355">
        <f t="shared" si="494"/>
      </c>
      <c r="AF572" s="1349">
        <f t="shared" si="525"/>
      </c>
      <c r="AG572" s="1357" t="s">
        <v>861</v>
      </c>
      <c r="AH572" s="1357" t="s">
        <v>847</v>
      </c>
      <c r="AI572" s="1357">
        <v>35</v>
      </c>
    </row>
    <row customHeight="true" ht="18.452380952380953" r="573">
      <c r="A573" s="1342"/>
      <c r="B573" s="1343" t="s">
        <v>844</v>
      </c>
      <c r="C573" s="1343" t="s">
        <v>867</v>
      </c>
      <c r="D573" s="1345">
        <f t="shared" si="335"/>
      </c>
      <c r="E573" s="1360">
        <v>1559.9</v>
      </c>
      <c r="F573" s="1360">
        <v>1898.69</v>
      </c>
      <c r="G573" s="1379">
        <v>4</v>
      </c>
      <c r="H573" s="1379">
        <v>3</v>
      </c>
      <c r="I573" s="1347">
        <v>8641.51000000001</v>
      </c>
      <c r="J573" s="1348">
        <f t="shared" si="20"/>
      </c>
      <c r="K573" s="1348">
        <f t="shared" si="51"/>
      </c>
      <c r="L573" s="1348">
        <f t="shared" si="82"/>
      </c>
      <c r="M573" s="1348">
        <f t="shared" si="113"/>
      </c>
      <c r="N573" s="1349">
        <f t="shared" si="144"/>
      </c>
      <c r="O573" s="1350">
        <f t="shared" si="175"/>
      </c>
      <c r="P573" s="1350">
        <f t="shared" si="206"/>
      </c>
      <c r="Q573" s="1350">
        <f t="shared" si="237"/>
      </c>
      <c r="R573" s="1350">
        <f t="shared" si="399"/>
      </c>
      <c r="S573" s="1351">
        <f t="shared" si="430"/>
      </c>
      <c r="T573" s="1352">
        <v>0.0155</v>
      </c>
      <c r="U573" s="1353">
        <v>57</v>
      </c>
      <c r="V573" s="1349">
        <f t="shared" si="461"/>
      </c>
      <c r="W573" s="1353">
        <v>30600</v>
      </c>
      <c r="X573" s="1353">
        <v>483</v>
      </c>
      <c r="Y573" s="1353">
        <v>141</v>
      </c>
      <c r="Z573" s="1353">
        <v>523</v>
      </c>
      <c r="AA573" s="1353">
        <v>94</v>
      </c>
      <c r="AB573" s="1353">
        <v>5</v>
      </c>
      <c r="AC573" s="1353">
        <v>3</v>
      </c>
      <c r="AD573" s="1353">
        <v>28</v>
      </c>
      <c r="AE573" s="1355">
        <f t="shared" si="494"/>
      </c>
      <c r="AF573" s="1349">
        <f t="shared" si="525"/>
      </c>
      <c r="AG573" s="1357" t="s">
        <v>861</v>
      </c>
      <c r="AH573" s="1357" t="s">
        <v>847</v>
      </c>
      <c r="AI573" s="1357">
        <v>24</v>
      </c>
    </row>
    <row customHeight="true" ht="18.452380952380953" r="574">
      <c r="A574" s="1342"/>
      <c r="B574" s="1343" t="s">
        <v>844</v>
      </c>
      <c r="C574" s="1344" t="s">
        <v>868</v>
      </c>
      <c r="D574" s="1345">
        <f t="shared" si="335"/>
      </c>
      <c r="E574" s="1360">
        <v>1499.33</v>
      </c>
      <c r="F574" s="1360">
        <v>2167.38</v>
      </c>
      <c r="G574" s="1361">
        <v>5</v>
      </c>
      <c r="H574" s="1361">
        <v>3</v>
      </c>
      <c r="I574" s="1391">
        <v>11801.800000000017</v>
      </c>
      <c r="J574" s="1348">
        <f t="shared" si="20"/>
      </c>
      <c r="K574" s="1348">
        <f t="shared" si="51"/>
      </c>
      <c r="L574" s="1348">
        <f t="shared" si="82"/>
      </c>
      <c r="M574" s="1348">
        <f t="shared" si="113"/>
      </c>
      <c r="N574" s="1349">
        <f t="shared" si="144"/>
      </c>
      <c r="O574" s="1350">
        <f t="shared" si="175"/>
      </c>
      <c r="P574" s="1350">
        <f t="shared" si="206"/>
      </c>
      <c r="Q574" s="1350">
        <f t="shared" si="237"/>
      </c>
      <c r="R574" s="1350">
        <f t="shared" si="399"/>
      </c>
      <c r="S574" s="1351">
        <f t="shared" si="430"/>
      </c>
      <c r="T574" s="1352">
        <v>0.0128</v>
      </c>
      <c r="U574" s="1353">
        <v>58</v>
      </c>
      <c r="V574" s="1349">
        <f t="shared" si="461"/>
      </c>
      <c r="W574" s="1353">
        <v>31465</v>
      </c>
      <c r="X574" s="1353">
        <v>538</v>
      </c>
      <c r="Y574" s="1353">
        <v>125</v>
      </c>
      <c r="Z574" s="1353">
        <v>525</v>
      </c>
      <c r="AA574" s="1353">
        <v>97</v>
      </c>
      <c r="AB574" s="1353">
        <v>6</v>
      </c>
      <c r="AC574" s="1353">
        <v>3</v>
      </c>
      <c r="AD574" s="1353">
        <v>24</v>
      </c>
      <c r="AE574" s="1355">
        <f t="shared" si="494"/>
      </c>
      <c r="AF574" s="1349">
        <f t="shared" si="525"/>
      </c>
      <c r="AG574" s="1357" t="s">
        <v>861</v>
      </c>
      <c r="AH574" s="1357" t="s">
        <v>847</v>
      </c>
      <c r="AI574" s="1357">
        <v>28</v>
      </c>
    </row>
    <row customHeight="true" ht="18.452380952380953" r="575">
      <c r="A575" s="1342"/>
      <c r="B575" s="1367" t="s">
        <v>852</v>
      </c>
      <c r="C575" s="1367"/>
      <c r="D575" s="1368">
        <f>SUM(D571:D574)</f>
      </c>
      <c r="E575" s="1368">
        <f>SUM(E571:E574)</f>
      </c>
      <c r="F575" s="1368">
        <f>SUM(F571:F574)</f>
      </c>
      <c r="G575" s="1368">
        <f>SUM(G571:G574)</f>
      </c>
      <c r="H575" s="1368">
        <f>SUM(H571:H574)</f>
      </c>
      <c r="I575" s="1368">
        <f>SUM(I571:I574)</f>
      </c>
      <c r="J575" s="1370">
        <f t="shared" si="20"/>
      </c>
      <c r="K575" s="1370">
        <f t="shared" si="51"/>
      </c>
      <c r="L575" s="1371">
        <f t="shared" si="82"/>
      </c>
      <c r="M575" s="1370">
        <f t="shared" si="113"/>
      </c>
      <c r="N575" s="1370">
        <f t="shared" si="144"/>
      </c>
      <c r="O575" s="1372">
        <f t="shared" si="175"/>
      </c>
      <c r="P575" s="1372">
        <f t="shared" si="206"/>
      </c>
      <c r="Q575" s="1372">
        <f t="shared" si="237"/>
      </c>
      <c r="R575" s="1372">
        <f t="shared" si="399"/>
      </c>
      <c r="S575" s="1373">
        <f t="shared" si="430"/>
      </c>
      <c r="T575" s="1372">
        <f>AVERAGE(T571:T574)</f>
      </c>
      <c r="U575" s="1374">
        <f>AVERAGE(U571:U574)</f>
      </c>
      <c r="V575" s="1378">
        <f t="shared" si="461"/>
      </c>
      <c r="W575" s="1368">
        <f>SUM(W571:W574)</f>
      </c>
      <c r="X575" s="1368">
        <f>SUM(X571:X574)</f>
      </c>
      <c r="Y575" s="1368">
        <f>SUM(Y571:Y574)</f>
      </c>
      <c r="Z575" s="1368">
        <f>SUM(Z571:Z574)</f>
      </c>
      <c r="AA575" s="1368">
        <f>SUM(AA571:AA574)</f>
      </c>
      <c r="AB575" s="1368">
        <f>SUM(AB571:AB574)</f>
      </c>
      <c r="AC575" s="1368">
        <f>SUM(AC571:AC574)</f>
      </c>
      <c r="AD575" s="1368">
        <f>SUM(AD571:AD574)</f>
      </c>
      <c r="AE575" s="1370">
        <f t="shared" si="494"/>
      </c>
      <c r="AF575" s="1375">
        <f t="shared" si="525"/>
      </c>
      <c r="AG575" s="1376"/>
      <c r="AH575" s="1376"/>
      <c r="AI575" s="1368">
        <f>SUM(AI571:AI574)</f>
      </c>
    </row>
    <row customHeight="true" ht="18.452380952380953" r="576">
      <c r="A576" s="1342"/>
      <c r="B576" s="1343" t="s">
        <v>876</v>
      </c>
      <c r="C576" s="1390" t="s">
        <v>869</v>
      </c>
      <c r="D576" s="1345">
        <f t="shared" ref="D576:D579" si="336">E576+F576</f>
      </c>
      <c r="E576" s="1360">
        <v>1475.47</v>
      </c>
      <c r="F576" s="1360">
        <v>1927.52</v>
      </c>
      <c r="G576" s="1379">
        <v>2</v>
      </c>
      <c r="H576" s="1379">
        <v>2</v>
      </c>
      <c r="I576" s="1347">
        <v>3223.2299999999814</v>
      </c>
      <c r="J576" s="1348">
        <f t="shared" si="20"/>
      </c>
      <c r="K576" s="1348">
        <f t="shared" si="51"/>
      </c>
      <c r="L576" s="1348">
        <f t="shared" si="82"/>
      </c>
      <c r="M576" s="1348">
        <f t="shared" si="113"/>
      </c>
      <c r="N576" s="1349">
        <f t="shared" si="144"/>
      </c>
      <c r="O576" s="1350">
        <f t="shared" si="175"/>
      </c>
      <c r="P576" s="1350">
        <f t="shared" si="206"/>
      </c>
      <c r="Q576" s="1350">
        <f t="shared" si="237"/>
      </c>
      <c r="R576" s="1350">
        <f t="shared" si="399"/>
      </c>
      <c r="S576" s="1351">
        <f t="shared" si="430"/>
      </c>
      <c r="T576" s="1352">
        <v>0.0152</v>
      </c>
      <c r="U576" s="1353">
        <v>60</v>
      </c>
      <c r="V576" s="1349">
        <f t="shared" si="461"/>
      </c>
      <c r="W576" s="1353">
        <v>29933</v>
      </c>
      <c r="X576" s="1353">
        <v>642</v>
      </c>
      <c r="Y576" s="1353">
        <v>136</v>
      </c>
      <c r="Z576" s="1353">
        <v>657</v>
      </c>
      <c r="AA576" s="1353">
        <v>95</v>
      </c>
      <c r="AB576" s="1353">
        <v>10</v>
      </c>
      <c r="AC576" s="1353">
        <v>4</v>
      </c>
      <c r="AD576" s="1353">
        <v>22</v>
      </c>
      <c r="AE576" s="1355">
        <f t="shared" si="494"/>
      </c>
      <c r="AF576" s="1349">
        <f t="shared" si="525"/>
      </c>
      <c r="AG576" s="1357" t="s">
        <v>861</v>
      </c>
      <c r="AH576" s="1357" t="s">
        <v>847</v>
      </c>
      <c r="AI576" s="1357">
        <v>42</v>
      </c>
    </row>
    <row customHeight="true" ht="18.452380952380953" r="577">
      <c r="A577" s="1342"/>
      <c r="B577" s="1343" t="s">
        <v>876</v>
      </c>
      <c r="C577" s="1390" t="s">
        <v>870</v>
      </c>
      <c r="D577" s="1345">
        <f t="shared" si="336"/>
      </c>
      <c r="E577" s="1360">
        <v>1330.2</v>
      </c>
      <c r="F577" s="1360">
        <v>1404.97</v>
      </c>
      <c r="G577" s="1379">
        <v>3</v>
      </c>
      <c r="H577" s="1379">
        <v>3</v>
      </c>
      <c r="I577" s="1347">
        <v>4652.510000000009</v>
      </c>
      <c r="J577" s="1348">
        <f t="shared" si="20"/>
      </c>
      <c r="K577" s="1348">
        <f t="shared" si="51"/>
      </c>
      <c r="L577" s="1348">
        <f t="shared" si="82"/>
      </c>
      <c r="M577" s="1348">
        <f t="shared" si="113"/>
      </c>
      <c r="N577" s="1349">
        <f t="shared" si="144"/>
      </c>
      <c r="O577" s="1350">
        <f t="shared" si="175"/>
      </c>
      <c r="P577" s="1350">
        <f t="shared" si="206"/>
      </c>
      <c r="Q577" s="1350">
        <f t="shared" si="237"/>
      </c>
      <c r="R577" s="1350">
        <f t="shared" si="399"/>
      </c>
      <c r="S577" s="1351">
        <f t="shared" si="430"/>
      </c>
      <c r="T577" s="1352">
        <v>0.0131</v>
      </c>
      <c r="U577" s="1353">
        <v>60</v>
      </c>
      <c r="V577" s="1349">
        <f t="shared" si="461"/>
      </c>
      <c r="W577" s="1353">
        <v>22610</v>
      </c>
      <c r="X577" s="1353">
        <v>518</v>
      </c>
      <c r="Y577" s="1353">
        <v>92</v>
      </c>
      <c r="Z577" s="1353">
        <v>549</v>
      </c>
      <c r="AA577" s="1353">
        <v>48</v>
      </c>
      <c r="AB577" s="1353">
        <v>2</v>
      </c>
      <c r="AC577" s="1353">
        <v>0</v>
      </c>
      <c r="AD577" s="1353">
        <v>25</v>
      </c>
      <c r="AE577" s="1355">
        <f t="shared" si="494"/>
      </c>
      <c r="AF577" s="1349">
        <f t="shared" si="525"/>
      </c>
      <c r="AG577" s="1357" t="s">
        <v>861</v>
      </c>
      <c r="AH577" s="1357" t="s">
        <v>847</v>
      </c>
      <c r="AI577" s="1357">
        <v>11</v>
      </c>
    </row>
    <row customHeight="true" ht="18.452380952380953" r="578">
      <c r="A578" s="1342"/>
      <c r="B578" s="1343" t="s">
        <v>876</v>
      </c>
      <c r="C578" s="1390" t="s">
        <v>877</v>
      </c>
      <c r="D578" s="1345">
        <f t="shared" si="336"/>
      </c>
      <c r="E578" s="1360">
        <v>873.31</v>
      </c>
      <c r="F578" s="1360">
        <v>1780.67</v>
      </c>
      <c r="G578" s="1379">
        <v>6</v>
      </c>
      <c r="H578" s="1379">
        <v>5</v>
      </c>
      <c r="I578" s="1347">
        <v>10674.970000000001</v>
      </c>
      <c r="J578" s="1348">
        <f t="shared" si="20"/>
      </c>
      <c r="K578" s="1348">
        <f t="shared" si="51"/>
      </c>
      <c r="L578" s="1348">
        <f t="shared" si="82"/>
      </c>
      <c r="M578" s="1348">
        <f t="shared" si="113"/>
      </c>
      <c r="N578" s="1349">
        <f t="shared" si="144"/>
      </c>
      <c r="O578" s="1350">
        <f t="shared" si="175"/>
      </c>
      <c r="P578" s="1350">
        <f t="shared" si="206"/>
      </c>
      <c r="Q578" s="1350">
        <f t="shared" si="237"/>
      </c>
      <c r="R578" s="1350">
        <f t="shared" si="399"/>
      </c>
      <c r="S578" s="1351">
        <f t="shared" si="430"/>
      </c>
      <c r="T578" s="1352">
        <v>0.0145</v>
      </c>
      <c r="U578" s="1353">
        <v>59</v>
      </c>
      <c r="V578" s="1349">
        <f t="shared" si="461"/>
      </c>
      <c r="W578" s="1353">
        <v>29630</v>
      </c>
      <c r="X578" s="1353">
        <v>894</v>
      </c>
      <c r="Y578" s="1353">
        <v>114</v>
      </c>
      <c r="Z578" s="1353">
        <v>947</v>
      </c>
      <c r="AA578" s="1353">
        <v>86</v>
      </c>
      <c r="AB578" s="1353">
        <v>2</v>
      </c>
      <c r="AC578" s="1353">
        <v>1</v>
      </c>
      <c r="AD578" s="1353">
        <v>24</v>
      </c>
      <c r="AE578" s="1355">
        <f t="shared" si="494"/>
      </c>
      <c r="AF578" s="1349">
        <f t="shared" si="525"/>
      </c>
      <c r="AG578" s="1357" t="s">
        <v>861</v>
      </c>
      <c r="AH578" s="1357" t="s">
        <v>847</v>
      </c>
      <c r="AI578" s="1357">
        <v>26</v>
      </c>
    </row>
    <row customHeight="true" ht="18.452380952380953" r="579">
      <c r="A579" s="1342"/>
      <c r="B579" s="1343" t="s">
        <v>876</v>
      </c>
      <c r="C579" s="1390" t="s">
        <v>878</v>
      </c>
      <c r="D579" s="1345">
        <f t="shared" si="336"/>
      </c>
      <c r="E579" s="1360">
        <v>499.46</v>
      </c>
      <c r="F579" s="1360">
        <v>765.01</v>
      </c>
      <c r="G579" s="1379">
        <v>0</v>
      </c>
      <c r="H579" s="1379">
        <v>0</v>
      </c>
      <c r="I579" s="1347">
        <v>0</v>
      </c>
      <c r="J579" s="1348">
        <f t="shared" si="20"/>
      </c>
      <c r="K579" s="1348">
        <f t="shared" si="51"/>
      </c>
      <c r="L579" s="1348">
        <f t="shared" si="82"/>
      </c>
      <c r="M579" s="1348">
        <f t="shared" si="113"/>
      </c>
      <c r="N579" s="1349">
        <f t="shared" si="144"/>
      </c>
      <c r="O579" s="1350">
        <f t="shared" si="175"/>
      </c>
      <c r="P579" s="1350">
        <f t="shared" si="206"/>
      </c>
      <c r="Q579" s="1350">
        <f t="shared" si="237"/>
      </c>
      <c r="R579" s="1350">
        <f t="shared" si="399"/>
      </c>
      <c r="S579" s="1351">
        <f t="shared" si="430"/>
      </c>
      <c r="T579" s="1352">
        <v>0.0151</v>
      </c>
      <c r="U579" s="1353">
        <v>58</v>
      </c>
      <c r="V579" s="1349">
        <f t="shared" si="461"/>
      </c>
      <c r="W579" s="1353">
        <v>15456</v>
      </c>
      <c r="X579" s="1353">
        <v>772</v>
      </c>
      <c r="Y579" s="1353">
        <v>56</v>
      </c>
      <c r="Z579" s="1353">
        <v>849</v>
      </c>
      <c r="AA579" s="1353">
        <v>11</v>
      </c>
      <c r="AB579" s="1353">
        <v>2</v>
      </c>
      <c r="AC579" s="1353">
        <v>0</v>
      </c>
      <c r="AD579" s="1353">
        <v>14</v>
      </c>
      <c r="AE579" s="1355">
        <f t="shared" si="494"/>
      </c>
      <c r="AF579" s="1349">
        <f t="shared" si="525"/>
      </c>
      <c r="AG579" s="1357" t="s">
        <v>861</v>
      </c>
      <c r="AH579" s="1357" t="s">
        <v>847</v>
      </c>
      <c r="AI579" s="1357">
        <v>8</v>
      </c>
    </row>
    <row customHeight="true" ht="18.452380952380953" r="580">
      <c r="A580" s="1342"/>
      <c r="B580" s="1367" t="s">
        <v>852</v>
      </c>
      <c r="C580" s="1367"/>
      <c r="D580" s="1368">
        <f>SUM(D576:D579)</f>
      </c>
      <c r="E580" s="1368">
        <f>SUM(E576:E579)</f>
      </c>
      <c r="F580" s="1368">
        <f>SUM(F576:F579)</f>
      </c>
      <c r="G580" s="1368">
        <f>SUM(G576:G579)</f>
      </c>
      <c r="H580" s="1368">
        <f>SUM(H576:H579)</f>
      </c>
      <c r="I580" s="1368">
        <f>SUM(I576:I579)</f>
      </c>
      <c r="J580" s="1370">
        <f t="shared" si="20"/>
      </c>
      <c r="K580" s="1370">
        <f t="shared" si="51"/>
      </c>
      <c r="L580" s="1371">
        <f t="shared" si="82"/>
      </c>
      <c r="M580" s="1370">
        <f t="shared" si="113"/>
      </c>
      <c r="N580" s="1370">
        <f t="shared" si="144"/>
      </c>
      <c r="O580" s="1372">
        <f t="shared" si="175"/>
      </c>
      <c r="P580" s="1372">
        <f t="shared" si="206"/>
      </c>
      <c r="Q580" s="1372">
        <f t="shared" si="237"/>
      </c>
      <c r="R580" s="1372">
        <f t="shared" si="399"/>
      </c>
      <c r="S580" s="1373">
        <f t="shared" si="430"/>
      </c>
      <c r="T580" s="1372">
        <f>AVERAGE(T576:T579)</f>
      </c>
      <c r="U580" s="1374">
        <f>AVERAGE(U576:U579)</f>
      </c>
      <c r="V580" s="1378">
        <f t="shared" si="461"/>
      </c>
      <c r="W580" s="1368">
        <f>SUM(W576:W579)</f>
      </c>
      <c r="X580" s="1368">
        <f>SUM(X576:X579)</f>
      </c>
      <c r="Y580" s="1368">
        <f>SUM(Y576:Y579)</f>
      </c>
      <c r="Z580" s="1368">
        <f>SUM(Z576:Z579)</f>
      </c>
      <c r="AA580" s="1368">
        <f>SUM(AA576:AA579)</f>
      </c>
      <c r="AB580" s="1368">
        <f>SUM(AB576:AB579)</f>
      </c>
      <c r="AC580" s="1368">
        <f>SUM(AC576:AC579)</f>
      </c>
      <c r="AD580" s="1368">
        <f>SUM(AD576:AD579)</f>
      </c>
      <c r="AE580" s="1370">
        <f t="shared" si="494"/>
      </c>
      <c r="AF580" s="1375">
        <f t="shared" si="525"/>
      </c>
      <c r="AG580" s="1376"/>
      <c r="AH580" s="1376"/>
      <c r="AI580" s="1368">
        <f>SUM(AI576:AI579)</f>
      </c>
    </row>
    <row customHeight="true" ht="18.452380952380953" r="581">
      <c r="A581" s="1342"/>
      <c r="B581" s="1387" t="s">
        <v>871</v>
      </c>
      <c r="C581" s="1387"/>
      <c r="D581" s="1381">
        <f>D565+D560+D575+D570+D580</f>
      </c>
      <c r="E581" s="1381">
        <f>E565+E560+E575+E570+E580</f>
      </c>
      <c r="F581" s="1381">
        <f>F565+F560+F575+F570+F580</f>
      </c>
      <c r="G581" s="1381">
        <f>G565+G560+G575+G570+G580</f>
      </c>
      <c r="H581" s="1381">
        <f>H565+H560+H575+H570+H580</f>
      </c>
      <c r="I581" s="1381">
        <f>I565+I560+I575+I570+I580</f>
      </c>
      <c r="J581" s="1382">
        <f t="shared" si="20"/>
      </c>
      <c r="K581" s="1382">
        <f t="shared" si="51"/>
      </c>
      <c r="L581" s="1382">
        <f t="shared" si="82"/>
      </c>
      <c r="M581" s="1382">
        <f t="shared" si="113"/>
      </c>
      <c r="N581" s="1382">
        <f t="shared" si="144"/>
      </c>
      <c r="O581" s="1383">
        <f t="shared" si="175"/>
      </c>
      <c r="P581" s="1383">
        <f t="shared" si="206"/>
      </c>
      <c r="Q581" s="1383">
        <f t="shared" si="237"/>
      </c>
      <c r="R581" s="1383">
        <f t="shared" si="399"/>
      </c>
      <c r="S581" s="1392">
        <f t="shared" si="430"/>
      </c>
      <c r="T581" s="1382">
        <f>(T565+T560+T575+T570+T580)/5</f>
      </c>
      <c r="U581" s="1382">
        <f>(U565+U560+U575+U570+U580)/5</f>
      </c>
      <c r="V581" s="1382">
        <f>(V565+V560+V575+V570+V580)/5</f>
      </c>
      <c r="W581" s="1381">
        <f>W565+W560+W575+W570+W580</f>
      </c>
      <c r="X581" s="1381">
        <f>X565+X560+X575+X570+X580</f>
      </c>
      <c r="Y581" s="1381">
        <f>Y565+Y560+Y575+Y570+Y580</f>
      </c>
      <c r="Z581" s="1381">
        <f>Z565+Z560+Z575+Z570+Z580</f>
      </c>
      <c r="AA581" s="1381">
        <f>AA565+AA560+AA575+AA570+AA580</f>
      </c>
      <c r="AB581" s="1381">
        <f>AB565+AB560+AB575+AB570+AB580</f>
      </c>
      <c r="AC581" s="1381">
        <f>AC565+AC560+AC575+AC570+AC580</f>
      </c>
      <c r="AD581" s="1381">
        <f>AD565+AD560+AD575+AD570+AD580</f>
      </c>
      <c r="AE581" s="1382">
        <f t="shared" si="494"/>
      </c>
      <c r="AF581" s="1393">
        <f t="shared" si="525"/>
      </c>
      <c r="AG581" s="1387"/>
      <c r="AH581" s="1387"/>
      <c r="AI581" s="1381">
        <f>AI565+AI560+AI575+AI570+AI580</f>
      </c>
    </row>
    <row customHeight="true" ht="18.452380952380953" r="582">
      <c r="A582" s="1329" t="s">
        <v>807</v>
      </c>
      <c r="B582" s="1329" t="s">
        <v>808</v>
      </c>
      <c r="C582" s="1329"/>
      <c r="D582" s="1330" t="s">
        <v>809</v>
      </c>
      <c r="E582" s="1330"/>
      <c r="F582" s="1330"/>
      <c r="G582" s="1330"/>
      <c r="H582" s="1330"/>
      <c r="I582" s="1330"/>
      <c r="J582" s="1330"/>
      <c r="K582" s="1330"/>
      <c r="L582" s="1330"/>
      <c r="M582" s="1330"/>
      <c r="N582" s="1331" t="s">
        <v>810</v>
      </c>
      <c r="O582" s="1331"/>
      <c r="P582" s="1331"/>
      <c r="Q582" s="1331"/>
      <c r="R582" s="1331"/>
      <c r="S582" s="1331"/>
      <c r="T582" s="1331"/>
      <c r="U582" s="1331"/>
      <c r="V582" s="1331"/>
      <c r="W582" s="1331"/>
      <c r="X582" s="1331"/>
      <c r="Y582" s="1331"/>
      <c r="Z582" s="1331"/>
      <c r="AA582" s="1331"/>
      <c r="AB582" s="1331"/>
      <c r="AC582" s="1331"/>
      <c r="AD582" s="1331"/>
      <c r="AE582" s="1331"/>
      <c r="AF582" s="1331"/>
      <c r="AG582" s="1331"/>
      <c r="AH582" s="1331"/>
      <c r="AI582" s="1332"/>
    </row>
    <row customHeight="true" ht="18.452380952380953" r="583">
      <c r="A583" s="1329"/>
      <c r="B583" s="1329" t="s">
        <v>811</v>
      </c>
      <c r="C583" s="1329" t="s">
        <v>812</v>
      </c>
      <c r="D583" s="1330" t="s">
        <v>813</v>
      </c>
      <c r="E583" s="1330" t="s">
        <v>879</v>
      </c>
      <c r="F583" s="1389" t="s">
        <v>880</v>
      </c>
      <c r="G583" s="1333" t="s">
        <v>814</v>
      </c>
      <c r="H583" s="1334" t="s">
        <v>815</v>
      </c>
      <c r="I583" s="1335" t="s">
        <v>816</v>
      </c>
      <c r="J583" s="1336" t="s">
        <v>817</v>
      </c>
      <c r="K583" s="1336" t="s">
        <v>818</v>
      </c>
      <c r="L583" s="1337" t="s">
        <v>819</v>
      </c>
      <c r="M583" s="1336" t="s">
        <v>820</v>
      </c>
      <c r="N583" s="1331" t="s">
        <v>821</v>
      </c>
      <c r="O583" s="1338" t="s">
        <v>822</v>
      </c>
      <c r="P583" s="1338" t="s">
        <v>823</v>
      </c>
      <c r="Q583" s="1338" t="s">
        <v>824</v>
      </c>
      <c r="R583" s="1338" t="s">
        <v>825</v>
      </c>
      <c r="S583" s="1339" t="s">
        <v>826</v>
      </c>
      <c r="T583" s="1338" t="s">
        <v>827</v>
      </c>
      <c r="U583" s="1340" t="s">
        <v>828</v>
      </c>
      <c r="V583" s="1331" t="s">
        <v>829</v>
      </c>
      <c r="W583" s="1339" t="s">
        <v>830</v>
      </c>
      <c r="X583" s="1339" t="s">
        <v>831</v>
      </c>
      <c r="Y583" s="1339" t="s">
        <v>832</v>
      </c>
      <c r="Z583" s="1339" t="s">
        <v>833</v>
      </c>
      <c r="AA583" s="1339" t="s">
        <v>834</v>
      </c>
      <c r="AB583" s="1339" t="s">
        <v>835</v>
      </c>
      <c r="AC583" s="1339" t="s">
        <v>836</v>
      </c>
      <c r="AD583" s="1339" t="s">
        <v>837</v>
      </c>
      <c r="AE583" s="1341" t="s">
        <v>838</v>
      </c>
      <c r="AF583" s="1331" t="s">
        <v>839</v>
      </c>
      <c r="AG583" s="1332" t="s">
        <v>840</v>
      </c>
      <c r="AH583" s="1332" t="s">
        <v>841</v>
      </c>
      <c r="AI583" s="1332" t="s">
        <v>842</v>
      </c>
    </row>
    <row customHeight="true" ht="18.452380952380953" r="584">
      <c r="A584" s="1342" t="s">
        <v>902</v>
      </c>
      <c r="B584" s="1390" t="s">
        <v>865</v>
      </c>
      <c r="C584" s="1344" t="s">
        <v>845</v>
      </c>
      <c r="D584" s="1345">
        <f t="shared" ref="D584:D588" si="337">E584+F584</f>
      </c>
      <c r="E584" s="1345">
        <v>954.09</v>
      </c>
      <c r="F584" s="1345">
        <v>2259.05</v>
      </c>
      <c r="G584" s="1346">
        <v>4</v>
      </c>
      <c r="H584" s="1346">
        <v>4</v>
      </c>
      <c r="I584" s="1347">
        <v>9292.14</v>
      </c>
      <c r="J584" s="1348">
        <f t="shared" ref="J584:J608" si="21">I584/D584</f>
      </c>
      <c r="K584" s="1348">
        <f t="shared" ref="K584:K608" si="52">D584/G584</f>
      </c>
      <c r="L584" s="1348">
        <f t="shared" ref="L584:L608" si="83">D584/H584</f>
      </c>
      <c r="M584" s="1348">
        <f t="shared" ref="M584:M608" si="114">I584/G584</f>
      </c>
      <c r="N584" s="1349">
        <f t="shared" ref="N584:N608" si="145">D584/X584</f>
      </c>
      <c r="O584" s="1350">
        <f t="shared" ref="O584:O608" si="176">S584/W584*1</f>
      </c>
      <c r="P584" s="1350">
        <f t="shared" ref="P584:P608" si="207">X584/W584</f>
      </c>
      <c r="Q584" s="1350">
        <f t="shared" ref="Q584:Q608" si="238">Z584/W584</f>
      </c>
      <c r="R584" s="1350">
        <f t="shared" ref="R584:R608" si="400">AA584/Z584</f>
      </c>
      <c r="S584" s="1351">
        <f t="shared" ref="S584:S608" si="431">Y584/T584</f>
      </c>
      <c r="T584" s="1352">
        <v>0.0222</v>
      </c>
      <c r="U584" s="1353">
        <v>20</v>
      </c>
      <c r="V584" s="1349">
        <f t="shared" ref="V584:V607" si="462">(D584/W584)*1000</f>
      </c>
      <c r="W584" s="1354">
        <v>27940</v>
      </c>
      <c r="X584" s="1351">
        <v>1431</v>
      </c>
      <c r="Y584" s="1351">
        <v>134</v>
      </c>
      <c r="Z584" s="1351">
        <v>1525</v>
      </c>
      <c r="AA584" s="1351">
        <v>55</v>
      </c>
      <c r="AB584" s="1351">
        <v>7</v>
      </c>
      <c r="AC584" s="1351">
        <v>1</v>
      </c>
      <c r="AD584" s="1354">
        <v>40</v>
      </c>
      <c r="AE584" s="1355">
        <f t="shared" ref="AE584:AE608" si="495">D584/Z584</f>
      </c>
      <c r="AF584" s="1349">
        <f t="shared" ref="AF584:AF608" si="526">AI584*1000/D584</f>
      </c>
      <c r="AG584" s="1356" t="s">
        <v>846</v>
      </c>
      <c r="AH584" s="1357" t="s">
        <v>862</v>
      </c>
      <c r="AI584" s="1357">
        <v>24</v>
      </c>
    </row>
    <row customHeight="true" ht="18.452380952380953" r="585">
      <c r="A585" s="1342"/>
      <c r="B585" s="1390" t="s">
        <v>865</v>
      </c>
      <c r="C585" s="1343" t="s">
        <v>848</v>
      </c>
      <c r="D585" s="1345">
        <f t="shared" si="337"/>
      </c>
      <c r="E585" s="1345">
        <v>1474.57</v>
      </c>
      <c r="F585" s="1345">
        <v>2195.27</v>
      </c>
      <c r="G585" s="1346">
        <v>5</v>
      </c>
      <c r="H585" s="1346">
        <v>4</v>
      </c>
      <c r="I585" s="1347">
        <v>8707.64</v>
      </c>
      <c r="J585" s="1348">
        <f t="shared" si="21"/>
      </c>
      <c r="K585" s="1358">
        <f t="shared" si="52"/>
      </c>
      <c r="L585" s="1348">
        <f t="shared" si="83"/>
      </c>
      <c r="M585" s="1358">
        <f t="shared" si="114"/>
      </c>
      <c r="N585" s="1349">
        <f t="shared" si="145"/>
      </c>
      <c r="O585" s="1350">
        <f t="shared" si="176"/>
      </c>
      <c r="P585" s="1350">
        <f t="shared" si="207"/>
      </c>
      <c r="Q585" s="1350">
        <f t="shared" si="238"/>
      </c>
      <c r="R585" s="1350">
        <f t="shared" si="400"/>
      </c>
      <c r="S585" s="1351">
        <f t="shared" si="431"/>
      </c>
      <c r="T585" s="1352">
        <v>0.0181</v>
      </c>
      <c r="U585" s="1353">
        <v>29</v>
      </c>
      <c r="V585" s="1349">
        <f t="shared" si="462"/>
      </c>
      <c r="W585" s="1359">
        <v>35754</v>
      </c>
      <c r="X585" s="1359">
        <v>1564</v>
      </c>
      <c r="Y585" s="1359">
        <v>154</v>
      </c>
      <c r="Z585" s="1359">
        <v>1707</v>
      </c>
      <c r="AA585" s="1359">
        <v>58</v>
      </c>
      <c r="AB585" s="1359">
        <v>5</v>
      </c>
      <c r="AC585" s="1359">
        <v>2</v>
      </c>
      <c r="AD585" s="1353">
        <v>52</v>
      </c>
      <c r="AE585" s="1355">
        <f t="shared" si="495"/>
      </c>
      <c r="AF585" s="1349">
        <f t="shared" si="526"/>
      </c>
      <c r="AG585" s="1356" t="s">
        <v>846</v>
      </c>
      <c r="AH585" s="1357" t="s">
        <v>862</v>
      </c>
      <c r="AI585" s="1357">
        <v>23</v>
      </c>
    </row>
    <row customHeight="true" ht="18.452380952380953" r="586">
      <c r="A586" s="1342"/>
      <c r="B586" s="1390" t="s">
        <v>865</v>
      </c>
      <c r="C586" s="1344" t="s">
        <v>849</v>
      </c>
      <c r="D586" s="1345">
        <f t="shared" si="337"/>
      </c>
      <c r="E586" s="1360">
        <v>1368.54</v>
      </c>
      <c r="F586" s="1360">
        <v>2452.58</v>
      </c>
      <c r="G586" s="1361">
        <v>7</v>
      </c>
      <c r="H586" s="1361">
        <v>6</v>
      </c>
      <c r="I586" s="1347">
        <v>13732.29</v>
      </c>
      <c r="J586" s="1348">
        <f t="shared" si="21"/>
      </c>
      <c r="K586" s="1348">
        <f t="shared" si="52"/>
      </c>
      <c r="L586" s="1348">
        <f t="shared" si="83"/>
      </c>
      <c r="M586" s="1348">
        <f t="shared" si="114"/>
      </c>
      <c r="N586" s="1362">
        <f t="shared" si="145"/>
      </c>
      <c r="O586" s="1350">
        <f t="shared" si="176"/>
      </c>
      <c r="P586" s="1350">
        <f t="shared" si="207"/>
      </c>
      <c r="Q586" s="1350">
        <f t="shared" si="238"/>
      </c>
      <c r="R586" s="1350">
        <f t="shared" si="400"/>
      </c>
      <c r="S586" s="1351">
        <f t="shared" si="431"/>
      </c>
      <c r="T586" s="1352">
        <v>0.0231</v>
      </c>
      <c r="U586" s="1353">
        <v>34</v>
      </c>
      <c r="V586" s="1349">
        <f t="shared" si="462"/>
      </c>
      <c r="W586" s="1359">
        <v>31626</v>
      </c>
      <c r="X586" s="1359">
        <v>604</v>
      </c>
      <c r="Y586" s="1359">
        <v>145</v>
      </c>
      <c r="Z586" s="1359">
        <v>663</v>
      </c>
      <c r="AA586" s="1359">
        <v>94</v>
      </c>
      <c r="AB586" s="1359">
        <v>5</v>
      </c>
      <c r="AC586" s="1359">
        <v>3</v>
      </c>
      <c r="AD586" s="1353">
        <v>31</v>
      </c>
      <c r="AE586" s="1355">
        <f t="shared" si="495"/>
      </c>
      <c r="AF586" s="1349">
        <f t="shared" si="526"/>
      </c>
      <c r="AG586" s="1356" t="s">
        <v>846</v>
      </c>
      <c r="AH586" s="1357" t="s">
        <v>862</v>
      </c>
      <c r="AI586" s="1357">
        <v>33</v>
      </c>
    </row>
    <row customHeight="true" ht="18.452380952380953" r="587">
      <c r="A587" s="1342"/>
      <c r="B587" s="1390" t="s">
        <v>865</v>
      </c>
      <c r="C587" s="1343" t="s">
        <v>850</v>
      </c>
      <c r="D587" s="1345">
        <f t="shared" si="337"/>
      </c>
      <c r="E587" s="1360">
        <v>30.03</v>
      </c>
      <c r="F587" s="1360">
        <v>2539.65</v>
      </c>
      <c r="G587" s="1361">
        <v>5</v>
      </c>
      <c r="H587" s="1361">
        <v>4</v>
      </c>
      <c r="I587" s="1347">
        <v>10945.940000000002</v>
      </c>
      <c r="J587" s="1348">
        <f t="shared" si="21"/>
      </c>
      <c r="K587" s="1348">
        <f t="shared" si="52"/>
      </c>
      <c r="L587" s="1348">
        <f t="shared" si="83"/>
      </c>
      <c r="M587" s="1348">
        <f t="shared" si="114"/>
      </c>
      <c r="N587" s="1362">
        <f t="shared" si="145"/>
      </c>
      <c r="O587" s="1350">
        <f t="shared" si="176"/>
      </c>
      <c r="P587" s="1350">
        <f t="shared" si="207"/>
      </c>
      <c r="Q587" s="1350">
        <f t="shared" si="238"/>
      </c>
      <c r="R587" s="1350">
        <f t="shared" si="400"/>
      </c>
      <c r="S587" s="1351">
        <f t="shared" si="431"/>
      </c>
      <c r="T587" s="1352">
        <v>0.1357</v>
      </c>
      <c r="U587" s="1353">
        <v>40</v>
      </c>
      <c r="V587" s="1349">
        <f t="shared" si="462"/>
      </c>
      <c r="W587" s="1359">
        <v>19100</v>
      </c>
      <c r="X587" s="1359">
        <v>283</v>
      </c>
      <c r="Y587" s="1359">
        <v>120</v>
      </c>
      <c r="Z587" s="1359">
        <v>296</v>
      </c>
      <c r="AA587" s="1359">
        <v>84</v>
      </c>
      <c r="AB587" s="1359">
        <v>11</v>
      </c>
      <c r="AC587" s="1359">
        <v>2</v>
      </c>
      <c r="AD587" s="1353">
        <v>32</v>
      </c>
      <c r="AE587" s="1355">
        <f t="shared" si="495"/>
      </c>
      <c r="AF587" s="1349">
        <f t="shared" si="526"/>
      </c>
      <c r="AG587" s="1356" t="s">
        <v>846</v>
      </c>
      <c r="AH587" s="1357" t="s">
        <v>862</v>
      </c>
      <c r="AI587" s="1357">
        <v>33</v>
      </c>
    </row>
    <row customHeight="true" ht="18.452380952380953" r="588">
      <c r="A588" s="1342"/>
      <c r="B588" s="1390" t="s">
        <v>865</v>
      </c>
      <c r="C588" s="1344" t="s">
        <v>851</v>
      </c>
      <c r="D588" s="1345">
        <f t="shared" si="337"/>
      </c>
      <c r="E588" s="1360">
        <v>1652.92</v>
      </c>
      <c r="F588" s="1360">
        <v>2564.31</v>
      </c>
      <c r="G588" s="1361">
        <v>7</v>
      </c>
      <c r="H588" s="1361">
        <v>3</v>
      </c>
      <c r="I588" s="1347">
        <v>14569.149999999994</v>
      </c>
      <c r="J588" s="1348">
        <f t="shared" si="21"/>
      </c>
      <c r="K588" s="1348">
        <f t="shared" si="52"/>
      </c>
      <c r="L588" s="1348">
        <f t="shared" si="83"/>
      </c>
      <c r="M588" s="1348">
        <f t="shared" si="114"/>
      </c>
      <c r="N588" s="1362">
        <f t="shared" si="145"/>
      </c>
      <c r="O588" s="1350">
        <f t="shared" si="176"/>
      </c>
      <c r="P588" s="1350">
        <f t="shared" si="207"/>
      </c>
      <c r="Q588" s="1350">
        <f t="shared" si="238"/>
      </c>
      <c r="R588" s="1350">
        <f t="shared" si="400"/>
      </c>
      <c r="S588" s="1351">
        <f t="shared" si="431"/>
      </c>
      <c r="T588" s="1352">
        <v>0.0193</v>
      </c>
      <c r="U588" s="1353">
        <v>41</v>
      </c>
      <c r="V588" s="1349">
        <f t="shared" si="462"/>
      </c>
      <c r="W588" s="1359">
        <v>34472</v>
      </c>
      <c r="X588" s="1359">
        <v>621</v>
      </c>
      <c r="Y588" s="1359">
        <v>160</v>
      </c>
      <c r="Z588" s="1359">
        <v>628</v>
      </c>
      <c r="AA588" s="1359">
        <v>68</v>
      </c>
      <c r="AB588" s="1359">
        <v>8</v>
      </c>
      <c r="AC588" s="1359">
        <v>0</v>
      </c>
      <c r="AD588" s="1353">
        <v>23</v>
      </c>
      <c r="AE588" s="1355">
        <f t="shared" si="495"/>
      </c>
      <c r="AF588" s="1349">
        <f t="shared" si="526"/>
      </c>
      <c r="AG588" s="1356" t="s">
        <v>846</v>
      </c>
      <c r="AH588" s="1357" t="s">
        <v>862</v>
      </c>
      <c r="AI588" s="1357">
        <v>33</v>
      </c>
    </row>
    <row customHeight="true" ht="18.452380952380953" r="589">
      <c r="A589" s="1342"/>
      <c r="B589" s="1367" t="s">
        <v>852</v>
      </c>
      <c r="C589" s="1367"/>
      <c r="D589" s="1368">
        <f>SUM(D584:D588)</f>
      </c>
      <c r="E589" s="1368">
        <f>SUM(E584:E588)</f>
      </c>
      <c r="F589" s="1368">
        <f>SUM(F584:F588)</f>
      </c>
      <c r="G589" s="1368">
        <f>SUM(G584:G588)</f>
      </c>
      <c r="H589" s="1368">
        <f>SUM(H584:H588)</f>
      </c>
      <c r="I589" s="1370">
        <f>SUM(I584:I588)</f>
      </c>
      <c r="J589" s="1370">
        <f t="shared" si="21"/>
      </c>
      <c r="K589" s="1370">
        <f t="shared" si="52"/>
      </c>
      <c r="L589" s="1371">
        <f t="shared" si="83"/>
      </c>
      <c r="M589" s="1370">
        <f t="shared" si="114"/>
      </c>
      <c r="N589" s="1370">
        <f t="shared" si="145"/>
      </c>
      <c r="O589" s="1372">
        <f t="shared" si="176"/>
      </c>
      <c r="P589" s="1372">
        <f t="shared" si="207"/>
      </c>
      <c r="Q589" s="1372">
        <f t="shared" si="238"/>
      </c>
      <c r="R589" s="1372">
        <f t="shared" si="400"/>
      </c>
      <c r="S589" s="1373">
        <f t="shared" si="431"/>
      </c>
      <c r="T589" s="1372">
        <f>AVERAGE(T584:T588)</f>
      </c>
      <c r="U589" s="1374">
        <f>AVERAGE(U584:U588)</f>
      </c>
      <c r="V589" s="1370">
        <f t="shared" si="462"/>
      </c>
      <c r="W589" s="1368">
        <f>SUM(W584:W588)</f>
      </c>
      <c r="X589" s="1368">
        <f>SUM(X584:X588)</f>
      </c>
      <c r="Y589" s="1368">
        <f>SUM(Y584:Y588)</f>
      </c>
      <c r="Z589" s="1368">
        <f>SUM(Z584:Z588)</f>
      </c>
      <c r="AA589" s="1368">
        <f>SUM(AA584:AA588)</f>
      </c>
      <c r="AB589" s="1368">
        <f>SUM(AB584:AB588)</f>
      </c>
      <c r="AC589" s="1368">
        <f>SUM(AC584:AC588)</f>
      </c>
      <c r="AD589" s="1368">
        <f>SUM(AD584:AD588)</f>
      </c>
      <c r="AE589" s="1370">
        <f t="shared" si="495"/>
      </c>
      <c r="AF589" s="1375">
        <f t="shared" si="526"/>
      </c>
      <c r="AG589" s="1376"/>
      <c r="AH589" s="1376"/>
      <c r="AI589" s="1373">
        <f>SUM(AI584:AI588)</f>
      </c>
    </row>
    <row customHeight="true" ht="18.452380952380953" r="590">
      <c r="A590" s="1342"/>
      <c r="B590" s="1390" t="s">
        <v>853</v>
      </c>
      <c r="C590" s="1343" t="s">
        <v>854</v>
      </c>
      <c r="D590" s="1345">
        <f t="shared" ref="D590:D594" si="338">E590+F590</f>
      </c>
      <c r="E590" s="1361">
        <v>1147.08</v>
      </c>
      <c r="F590" s="1361">
        <v>2418.17</v>
      </c>
      <c r="G590" s="1361">
        <v>2</v>
      </c>
      <c r="H590" s="1361">
        <v>3</v>
      </c>
      <c r="I590" s="1347">
        <v>2998.709999999999</v>
      </c>
      <c r="J590" s="1348">
        <f t="shared" si="21"/>
      </c>
      <c r="K590" s="1348">
        <f t="shared" si="52"/>
      </c>
      <c r="L590" s="1348">
        <f t="shared" si="83"/>
      </c>
      <c r="M590" s="1348">
        <f t="shared" si="114"/>
      </c>
      <c r="N590" s="1349">
        <f t="shared" si="145"/>
      </c>
      <c r="O590" s="1350">
        <f t="shared" si="176"/>
      </c>
      <c r="P590" s="1350">
        <f t="shared" si="207"/>
      </c>
      <c r="Q590" s="1350">
        <f t="shared" si="238"/>
      </c>
      <c r="R590" s="1350">
        <f t="shared" si="400"/>
      </c>
      <c r="S590" s="1351">
        <f t="shared" si="431"/>
      </c>
      <c r="T590" s="1352">
        <v>0.0192</v>
      </c>
      <c r="U590" s="1353">
        <v>42</v>
      </c>
      <c r="V590" s="1349">
        <f t="shared" si="462"/>
      </c>
      <c r="W590" s="1353">
        <v>34680</v>
      </c>
      <c r="X590" s="1359">
        <v>871</v>
      </c>
      <c r="Y590" s="1359">
        <v>138</v>
      </c>
      <c r="Z590" s="1359">
        <v>925</v>
      </c>
      <c r="AA590" s="1359">
        <v>111</v>
      </c>
      <c r="AB590" s="1359">
        <v>6</v>
      </c>
      <c r="AC590" s="1359">
        <v>0</v>
      </c>
      <c r="AD590" s="1353">
        <v>40</v>
      </c>
      <c r="AE590" s="1355">
        <f t="shared" si="495"/>
      </c>
      <c r="AF590" s="1349">
        <f t="shared" si="526"/>
      </c>
      <c r="AG590" s="1356" t="s">
        <v>846</v>
      </c>
      <c r="AH590" s="1357" t="s">
        <v>862</v>
      </c>
      <c r="AI590" s="1357">
        <v>29</v>
      </c>
    </row>
    <row customHeight="true" ht="18.452380952380953" r="591">
      <c r="A591" s="1342"/>
      <c r="B591" s="1390" t="s">
        <v>853</v>
      </c>
      <c r="C591" s="1343" t="s">
        <v>855</v>
      </c>
      <c r="D591" s="1345">
        <f t="shared" si="338"/>
      </c>
      <c r="E591" s="1361">
        <v>1216.04</v>
      </c>
      <c r="F591" s="1361">
        <v>2501.05</v>
      </c>
      <c r="G591" s="1361">
        <v>6</v>
      </c>
      <c r="H591" s="1361">
        <v>5</v>
      </c>
      <c r="I591" s="1347">
        <v>11737.449999999997</v>
      </c>
      <c r="J591" s="1348">
        <f t="shared" si="21"/>
      </c>
      <c r="K591" s="1348">
        <f t="shared" si="52"/>
      </c>
      <c r="L591" s="1348">
        <f t="shared" si="83"/>
      </c>
      <c r="M591" s="1348">
        <f t="shared" si="114"/>
      </c>
      <c r="N591" s="1349">
        <f t="shared" si="145"/>
      </c>
      <c r="O591" s="1350">
        <f t="shared" si="176"/>
      </c>
      <c r="P591" s="1350">
        <f t="shared" si="207"/>
      </c>
      <c r="Q591" s="1350">
        <f t="shared" si="238"/>
      </c>
      <c r="R591" s="1350">
        <f t="shared" si="400"/>
      </c>
      <c r="S591" s="1351">
        <f t="shared" si="431"/>
      </c>
      <c r="T591" s="1352">
        <v>0.0241</v>
      </c>
      <c r="U591" s="1353">
        <v>43</v>
      </c>
      <c r="V591" s="1349">
        <f t="shared" si="462"/>
      </c>
      <c r="W591" s="1353">
        <v>33483</v>
      </c>
      <c r="X591" s="1359">
        <v>574</v>
      </c>
      <c r="Y591" s="1359">
        <v>165</v>
      </c>
      <c r="Z591" s="1359">
        <v>604</v>
      </c>
      <c r="AA591" s="1359">
        <v>50</v>
      </c>
      <c r="AB591" s="1359">
        <v>8</v>
      </c>
      <c r="AC591" s="1359">
        <v>2</v>
      </c>
      <c r="AD591" s="1353">
        <v>29</v>
      </c>
      <c r="AE591" s="1355">
        <f t="shared" si="495"/>
      </c>
      <c r="AF591" s="1349">
        <f t="shared" si="526"/>
      </c>
      <c r="AG591" s="1356" t="s">
        <v>846</v>
      </c>
      <c r="AH591" s="1357" t="s">
        <v>862</v>
      </c>
      <c r="AI591" s="1357">
        <v>23</v>
      </c>
    </row>
    <row customHeight="true" ht="18.452380952380953" r="592">
      <c r="A592" s="1342"/>
      <c r="B592" s="1390" t="s">
        <v>853</v>
      </c>
      <c r="C592" s="1343" t="s">
        <v>856</v>
      </c>
      <c r="D592" s="1345">
        <f t="shared" si="338"/>
      </c>
      <c r="E592" s="1361">
        <v>1434.16</v>
      </c>
      <c r="F592" s="1361">
        <v>2504.69</v>
      </c>
      <c r="G592" s="1361">
        <v>3</v>
      </c>
      <c r="H592" s="1361">
        <v>3</v>
      </c>
      <c r="I592" s="1347">
        <v>7091.37000000001</v>
      </c>
      <c r="J592" s="1348">
        <f t="shared" si="21"/>
      </c>
      <c r="K592" s="1348">
        <f t="shared" si="52"/>
      </c>
      <c r="L592" s="1348">
        <f t="shared" si="83"/>
      </c>
      <c r="M592" s="1348">
        <f t="shared" si="114"/>
      </c>
      <c r="N592" s="1349">
        <f t="shared" si="145"/>
      </c>
      <c r="O592" s="1350">
        <f t="shared" si="176"/>
      </c>
      <c r="P592" s="1350">
        <f t="shared" si="207"/>
      </c>
      <c r="Q592" s="1350">
        <f t="shared" si="238"/>
      </c>
      <c r="R592" s="1350">
        <f t="shared" si="400"/>
      </c>
      <c r="S592" s="1351">
        <f t="shared" si="431"/>
      </c>
      <c r="T592" s="1352">
        <v>0.0262</v>
      </c>
      <c r="U592" s="1353">
        <v>46</v>
      </c>
      <c r="V592" s="1349">
        <f t="shared" si="462"/>
      </c>
      <c r="W592" s="1353">
        <v>31771</v>
      </c>
      <c r="X592" s="1359">
        <v>443</v>
      </c>
      <c r="Y592" s="1359">
        <v>152</v>
      </c>
      <c r="Z592" s="1359">
        <v>463</v>
      </c>
      <c r="AA592" s="1359">
        <v>99</v>
      </c>
      <c r="AB592" s="1359">
        <v>9</v>
      </c>
      <c r="AC592" s="1359">
        <v>2</v>
      </c>
      <c r="AD592" s="1353">
        <v>42</v>
      </c>
      <c r="AE592" s="1355">
        <f t="shared" si="495"/>
      </c>
      <c r="AF592" s="1349">
        <f t="shared" si="526"/>
      </c>
      <c r="AG592" s="1356" t="s">
        <v>846</v>
      </c>
      <c r="AH592" s="1357" t="s">
        <v>862</v>
      </c>
      <c r="AI592" s="1357">
        <v>34</v>
      </c>
    </row>
    <row customHeight="true" ht="18.452380952380953" r="593">
      <c r="A593" s="1342"/>
      <c r="B593" s="1390" t="s">
        <v>853</v>
      </c>
      <c r="C593" s="1343" t="s">
        <v>857</v>
      </c>
      <c r="D593" s="1345">
        <f t="shared" si="338"/>
      </c>
      <c r="E593" s="1361">
        <v>1298.87</v>
      </c>
      <c r="F593" s="1361">
        <v>2519.55</v>
      </c>
      <c r="G593" s="1361">
        <v>4</v>
      </c>
      <c r="H593" s="1361">
        <v>4</v>
      </c>
      <c r="I593" s="1347">
        <v>6640.919999999984</v>
      </c>
      <c r="J593" s="1348">
        <f t="shared" si="21"/>
      </c>
      <c r="K593" s="1348">
        <f t="shared" si="52"/>
      </c>
      <c r="L593" s="1348">
        <f t="shared" si="83"/>
      </c>
      <c r="M593" s="1348">
        <f t="shared" si="114"/>
      </c>
      <c r="N593" s="1349">
        <f t="shared" si="145"/>
      </c>
      <c r="O593" s="1350">
        <f t="shared" si="176"/>
      </c>
      <c r="P593" s="1350">
        <f t="shared" si="207"/>
      </c>
      <c r="Q593" s="1350">
        <f t="shared" si="238"/>
      </c>
      <c r="R593" s="1350">
        <f t="shared" si="400"/>
      </c>
      <c r="S593" s="1351">
        <f t="shared" si="431"/>
      </c>
      <c r="T593" s="1352">
        <v>0.0305</v>
      </c>
      <c r="U593" s="1353">
        <v>47</v>
      </c>
      <c r="V593" s="1349">
        <f t="shared" si="462"/>
      </c>
      <c r="W593" s="1353">
        <v>32076</v>
      </c>
      <c r="X593" s="1359">
        <v>565</v>
      </c>
      <c r="Y593" s="1359">
        <v>166</v>
      </c>
      <c r="Z593" s="1359">
        <v>599</v>
      </c>
      <c r="AA593" s="1359">
        <v>64</v>
      </c>
      <c r="AB593" s="1359">
        <v>3</v>
      </c>
      <c r="AC593" s="1359">
        <v>2</v>
      </c>
      <c r="AD593" s="1353">
        <v>35</v>
      </c>
      <c r="AE593" s="1355">
        <f t="shared" si="495"/>
      </c>
      <c r="AF593" s="1349">
        <f t="shared" si="526"/>
      </c>
      <c r="AG593" s="1356" t="s">
        <v>846</v>
      </c>
      <c r="AH593" s="1357" t="s">
        <v>862</v>
      </c>
      <c r="AI593" s="1357">
        <v>22</v>
      </c>
    </row>
    <row customHeight="true" ht="18.452380952380953" r="594">
      <c r="A594" s="1342"/>
      <c r="B594" s="1390" t="s">
        <v>853</v>
      </c>
      <c r="C594" s="1343" t="s">
        <v>858</v>
      </c>
      <c r="D594" s="1345">
        <f t="shared" si="338"/>
      </c>
      <c r="E594" s="1361">
        <v>1781.94</v>
      </c>
      <c r="F594" s="1361">
        <v>2474.79</v>
      </c>
      <c r="G594" s="1361">
        <v>4</v>
      </c>
      <c r="H594" s="1361">
        <v>3</v>
      </c>
      <c r="I594" s="1347">
        <v>9363.170000000013</v>
      </c>
      <c r="J594" s="1348">
        <f t="shared" si="21"/>
      </c>
      <c r="K594" s="1348">
        <f t="shared" si="52"/>
      </c>
      <c r="L594" s="1348">
        <f t="shared" si="83"/>
      </c>
      <c r="M594" s="1348">
        <f t="shared" si="114"/>
      </c>
      <c r="N594" s="1349">
        <f t="shared" si="145"/>
      </c>
      <c r="O594" s="1350">
        <f t="shared" si="176"/>
      </c>
      <c r="P594" s="1350">
        <f t="shared" si="207"/>
      </c>
      <c r="Q594" s="1350">
        <f t="shared" si="238"/>
      </c>
      <c r="R594" s="1350">
        <f t="shared" si="400"/>
      </c>
      <c r="S594" s="1351">
        <f t="shared" si="431"/>
      </c>
      <c r="T594" s="1352">
        <v>0.0286</v>
      </c>
      <c r="U594" s="1353">
        <v>48</v>
      </c>
      <c r="V594" s="1349">
        <f t="shared" si="462"/>
      </c>
      <c r="W594" s="1353">
        <v>30140</v>
      </c>
      <c r="X594" s="1359">
        <v>522</v>
      </c>
      <c r="Y594" s="1359">
        <v>146</v>
      </c>
      <c r="Z594" s="1359">
        <v>536</v>
      </c>
      <c r="AA594" s="1359">
        <v>65</v>
      </c>
      <c r="AB594" s="1359">
        <v>5</v>
      </c>
      <c r="AC594" s="1359">
        <v>0</v>
      </c>
      <c r="AD594" s="1353">
        <v>34</v>
      </c>
      <c r="AE594" s="1355">
        <f t="shared" si="495"/>
      </c>
      <c r="AF594" s="1349">
        <f t="shared" si="526"/>
      </c>
      <c r="AG594" s="1356" t="s">
        <v>846</v>
      </c>
      <c r="AH594" s="1357" t="s">
        <v>862</v>
      </c>
      <c r="AI594" s="1357">
        <v>35</v>
      </c>
    </row>
    <row customHeight="true" ht="18.452380952380953" r="595">
      <c r="A595" s="1342"/>
      <c r="B595" s="1367" t="s">
        <v>852</v>
      </c>
      <c r="C595" s="1367"/>
      <c r="D595" s="1368">
        <f>SUM(D590:D594)</f>
      </c>
      <c r="E595" s="1368">
        <f>SUM(E590:E594)</f>
      </c>
      <c r="F595" s="1368">
        <f>SUM(F590:F594)</f>
      </c>
      <c r="G595" s="1368">
        <f>SUM(G590:G594)</f>
      </c>
      <c r="H595" s="1368">
        <f>SUM(H590:H594)</f>
      </c>
      <c r="I595" s="1368">
        <f>SUM(I590:I594)</f>
      </c>
      <c r="J595" s="1370">
        <f t="shared" si="21"/>
      </c>
      <c r="K595" s="1370">
        <f t="shared" si="52"/>
      </c>
      <c r="L595" s="1371">
        <f t="shared" si="83"/>
      </c>
      <c r="M595" s="1370">
        <f t="shared" si="114"/>
      </c>
      <c r="N595" s="1370">
        <f t="shared" si="145"/>
      </c>
      <c r="O595" s="1372">
        <f t="shared" si="176"/>
      </c>
      <c r="P595" s="1372">
        <f t="shared" si="207"/>
      </c>
      <c r="Q595" s="1372">
        <f t="shared" si="238"/>
      </c>
      <c r="R595" s="1372">
        <f t="shared" si="400"/>
      </c>
      <c r="S595" s="1373">
        <f t="shared" si="431"/>
      </c>
      <c r="T595" s="1372">
        <f>AVERAGE(T590:T594)</f>
      </c>
      <c r="U595" s="1374">
        <f>AVERAGE(U590:U594)</f>
      </c>
      <c r="V595" s="1378">
        <f t="shared" si="462"/>
      </c>
      <c r="W595" s="1368">
        <f>SUM(W590:W594)</f>
      </c>
      <c r="X595" s="1368">
        <f>SUM(X590:X594)</f>
      </c>
      <c r="Y595" s="1368">
        <f>SUM(Y590:Y594)</f>
      </c>
      <c r="Z595" s="1368">
        <f>SUM(Z590:Z594)</f>
      </c>
      <c r="AA595" s="1368">
        <f>SUM(AA590:AA594)</f>
      </c>
      <c r="AB595" s="1368">
        <f>SUM(AB590:AB594)</f>
      </c>
      <c r="AC595" s="1368">
        <f>SUM(AC590:AC594)</f>
      </c>
      <c r="AD595" s="1368">
        <f>SUM(AD590:AD594)</f>
      </c>
      <c r="AE595" s="1370">
        <f t="shared" si="495"/>
      </c>
      <c r="AF595" s="1375">
        <f t="shared" si="526"/>
      </c>
      <c r="AG595" s="1376"/>
      <c r="AH595" s="1376"/>
      <c r="AI595" s="1373">
        <f>SUM(AI590:AI594)</f>
      </c>
    </row>
    <row customHeight="true" ht="18.452380952380953" r="596">
      <c r="A596" s="1342"/>
      <c r="B596" s="1390" t="s">
        <v>876</v>
      </c>
      <c r="C596" s="1343" t="s">
        <v>860</v>
      </c>
      <c r="D596" s="1345">
        <f t="shared" ref="D596:D600" si="339">E596+F596</f>
      </c>
      <c r="E596" s="1361">
        <v>1217.7</v>
      </c>
      <c r="F596" s="1361">
        <v>2513.75</v>
      </c>
      <c r="G596" s="1361">
        <v>5</v>
      </c>
      <c r="H596" s="1361">
        <v>5</v>
      </c>
      <c r="I596" s="1348">
        <v>7644.779999999999</v>
      </c>
      <c r="J596" s="1348">
        <f t="shared" si="21"/>
      </c>
      <c r="K596" s="1348">
        <f t="shared" si="52"/>
      </c>
      <c r="L596" s="1348">
        <f t="shared" si="83"/>
      </c>
      <c r="M596" s="1348">
        <f t="shared" si="114"/>
      </c>
      <c r="N596" s="1349">
        <f t="shared" si="145"/>
      </c>
      <c r="O596" s="1350">
        <f t="shared" si="176"/>
      </c>
      <c r="P596" s="1350">
        <f t="shared" si="207"/>
      </c>
      <c r="Q596" s="1350">
        <f t="shared" si="238"/>
      </c>
      <c r="R596" s="1350">
        <f t="shared" si="400"/>
      </c>
      <c r="S596" s="1351">
        <f t="shared" si="431"/>
      </c>
      <c r="T596" s="1352">
        <v>0.0306</v>
      </c>
      <c r="U596" s="1353">
        <v>50</v>
      </c>
      <c r="V596" s="1349">
        <f t="shared" si="462"/>
      </c>
      <c r="W596" s="1353">
        <v>26699</v>
      </c>
      <c r="X596" s="1353">
        <v>470</v>
      </c>
      <c r="Y596" s="1353">
        <v>136</v>
      </c>
      <c r="Z596" s="1353">
        <v>504</v>
      </c>
      <c r="AA596" s="1353">
        <v>44</v>
      </c>
      <c r="AB596" s="1353">
        <v>6</v>
      </c>
      <c r="AC596" s="1353">
        <v>0</v>
      </c>
      <c r="AD596" s="1353">
        <v>29</v>
      </c>
      <c r="AE596" s="1355">
        <f t="shared" si="495"/>
      </c>
      <c r="AF596" s="1349">
        <f t="shared" si="526"/>
      </c>
      <c r="AG596" s="1357" t="s">
        <v>861</v>
      </c>
      <c r="AH596" s="1357" t="s">
        <v>847</v>
      </c>
      <c r="AI596" s="1357">
        <v>16</v>
      </c>
    </row>
    <row customHeight="true" ht="18.452380952380953" r="597">
      <c r="A597" s="1342"/>
      <c r="B597" s="1390" t="s">
        <v>876</v>
      </c>
      <c r="C597" s="1343" t="s">
        <v>863</v>
      </c>
      <c r="D597" s="1345">
        <f t="shared" si="339"/>
      </c>
      <c r="E597" s="1361">
        <v>1465.12</v>
      </c>
      <c r="F597" s="1361">
        <v>2474.66</v>
      </c>
      <c r="G597" s="1361">
        <v>6</v>
      </c>
      <c r="H597" s="1361">
        <v>6</v>
      </c>
      <c r="I597" s="1348">
        <v>10842.979999999996</v>
      </c>
      <c r="J597" s="1348">
        <f t="shared" si="21"/>
      </c>
      <c r="K597" s="1348">
        <f t="shared" si="52"/>
      </c>
      <c r="L597" s="1348">
        <f t="shared" si="83"/>
      </c>
      <c r="M597" s="1348">
        <f t="shared" si="114"/>
      </c>
      <c r="N597" s="1349">
        <f t="shared" si="145"/>
      </c>
      <c r="O597" s="1350">
        <f t="shared" si="176"/>
      </c>
      <c r="P597" s="1350">
        <f t="shared" si="207"/>
      </c>
      <c r="Q597" s="1350">
        <f t="shared" si="238"/>
      </c>
      <c r="R597" s="1350">
        <f t="shared" si="400"/>
      </c>
      <c r="S597" s="1351">
        <f t="shared" si="431"/>
      </c>
      <c r="T597" s="1352">
        <v>0.0252</v>
      </c>
      <c r="U597" s="1353">
        <v>51</v>
      </c>
      <c r="V597" s="1349">
        <f t="shared" si="462"/>
      </c>
      <c r="W597" s="1353">
        <v>33152</v>
      </c>
      <c r="X597" s="1353">
        <v>546</v>
      </c>
      <c r="Y597" s="1353">
        <v>157</v>
      </c>
      <c r="Z597" s="1353">
        <v>563</v>
      </c>
      <c r="AA597" s="1353">
        <v>101</v>
      </c>
      <c r="AB597" s="1353">
        <v>10</v>
      </c>
      <c r="AC597" s="1353">
        <v>0</v>
      </c>
      <c r="AD597" s="1353">
        <v>34</v>
      </c>
      <c r="AE597" s="1355">
        <f t="shared" si="495"/>
      </c>
      <c r="AF597" s="1349">
        <f t="shared" si="526"/>
      </c>
      <c r="AG597" s="1357" t="s">
        <v>861</v>
      </c>
      <c r="AH597" s="1357" t="s">
        <v>847</v>
      </c>
      <c r="AI597" s="1357">
        <v>35</v>
      </c>
    </row>
    <row customHeight="true" ht="18.452380952380953" r="598">
      <c r="A598" s="1342"/>
      <c r="B598" s="1390" t="s">
        <v>876</v>
      </c>
      <c r="C598" s="1343" t="s">
        <v>864</v>
      </c>
      <c r="D598" s="1345">
        <f t="shared" si="339"/>
      </c>
      <c r="E598" s="1361">
        <v>1558.39</v>
      </c>
      <c r="F598" s="1361">
        <v>2506.76</v>
      </c>
      <c r="G598" s="1361">
        <v>5</v>
      </c>
      <c r="H598" s="1361">
        <v>5</v>
      </c>
      <c r="I598" s="1347">
        <v>9046.919999999998</v>
      </c>
      <c r="J598" s="1348">
        <f t="shared" si="21"/>
      </c>
      <c r="K598" s="1348">
        <f t="shared" si="52"/>
      </c>
      <c r="L598" s="1348">
        <f t="shared" si="83"/>
      </c>
      <c r="M598" s="1348">
        <f t="shared" si="114"/>
      </c>
      <c r="N598" s="1349">
        <f t="shared" si="145"/>
      </c>
      <c r="O598" s="1350">
        <f t="shared" si="176"/>
      </c>
      <c r="P598" s="1350">
        <f t="shared" si="207"/>
      </c>
      <c r="Q598" s="1350">
        <f t="shared" si="238"/>
      </c>
      <c r="R598" s="1350">
        <f t="shared" si="400"/>
      </c>
      <c r="S598" s="1351">
        <f t="shared" si="431"/>
      </c>
      <c r="T598" s="1352">
        <v>0.0249</v>
      </c>
      <c r="U598" s="1353">
        <v>52</v>
      </c>
      <c r="V598" s="1349">
        <f t="shared" si="462"/>
      </c>
      <c r="W598" s="1353">
        <v>36439</v>
      </c>
      <c r="X598" s="1353">
        <v>701</v>
      </c>
      <c r="Y598" s="1353">
        <v>161</v>
      </c>
      <c r="Z598" s="1353">
        <v>756</v>
      </c>
      <c r="AA598" s="1353">
        <v>63</v>
      </c>
      <c r="AB598" s="1353">
        <v>8</v>
      </c>
      <c r="AC598" s="1353">
        <v>1</v>
      </c>
      <c r="AD598" s="1353">
        <v>44</v>
      </c>
      <c r="AE598" s="1355">
        <f t="shared" si="495"/>
      </c>
      <c r="AF598" s="1349">
        <f t="shared" si="526"/>
      </c>
      <c r="AG598" s="1357" t="s">
        <v>861</v>
      </c>
      <c r="AH598" s="1357" t="s">
        <v>847</v>
      </c>
      <c r="AI598" s="1357">
        <v>22</v>
      </c>
    </row>
    <row customHeight="true" ht="18.452380952380953" r="599">
      <c r="A599" s="1342"/>
      <c r="B599" s="1390" t="s">
        <v>876</v>
      </c>
      <c r="C599" s="1343" t="s">
        <v>866</v>
      </c>
      <c r="D599" s="1345">
        <f t="shared" si="339"/>
      </c>
      <c r="E599" s="1361">
        <v>1205.01</v>
      </c>
      <c r="F599" s="1361">
        <v>2513.55</v>
      </c>
      <c r="G599" s="1361">
        <v>7</v>
      </c>
      <c r="H599" s="1361">
        <v>6</v>
      </c>
      <c r="I599" s="1347">
        <v>12535.389999999985</v>
      </c>
      <c r="J599" s="1348">
        <f t="shared" si="21"/>
      </c>
      <c r="K599" s="1348">
        <f t="shared" si="52"/>
      </c>
      <c r="L599" s="1348">
        <f t="shared" si="83"/>
      </c>
      <c r="M599" s="1348">
        <f t="shared" si="114"/>
      </c>
      <c r="N599" s="1349">
        <f t="shared" si="145"/>
      </c>
      <c r="O599" s="1350">
        <f t="shared" si="176"/>
      </c>
      <c r="P599" s="1350">
        <f t="shared" si="207"/>
      </c>
      <c r="Q599" s="1350">
        <f t="shared" si="238"/>
      </c>
      <c r="R599" s="1350">
        <f t="shared" si="400"/>
      </c>
      <c r="S599" s="1351">
        <f t="shared" si="431"/>
      </c>
      <c r="T599" s="1352">
        <v>0.0351</v>
      </c>
      <c r="U599" s="1353">
        <v>53</v>
      </c>
      <c r="V599" s="1349">
        <f t="shared" si="462"/>
      </c>
      <c r="W599" s="1353">
        <v>37427</v>
      </c>
      <c r="X599" s="1353">
        <v>618</v>
      </c>
      <c r="Y599" s="1353">
        <v>201</v>
      </c>
      <c r="Z599" s="1353">
        <v>667</v>
      </c>
      <c r="AA599" s="1353">
        <v>74</v>
      </c>
      <c r="AB599" s="1353">
        <v>8</v>
      </c>
      <c r="AC599" s="1353">
        <v>2</v>
      </c>
      <c r="AD599" s="1353">
        <v>46</v>
      </c>
      <c r="AE599" s="1355">
        <f t="shared" si="495"/>
      </c>
      <c r="AF599" s="1349">
        <f t="shared" si="526"/>
      </c>
      <c r="AG599" s="1357" t="s">
        <v>861</v>
      </c>
      <c r="AH599" s="1357" t="s">
        <v>847</v>
      </c>
      <c r="AI599" s="1357">
        <v>31</v>
      </c>
    </row>
    <row customHeight="true" ht="18.452380952380953" r="600">
      <c r="A600" s="1342"/>
      <c r="B600" s="1390" t="s">
        <v>876</v>
      </c>
      <c r="C600" s="1343" t="s">
        <v>867</v>
      </c>
      <c r="D600" s="1345">
        <f t="shared" si="339"/>
      </c>
      <c r="E600" s="1361">
        <v>1172.97</v>
      </c>
      <c r="F600" s="1361">
        <v>2558.65</v>
      </c>
      <c r="G600" s="1361">
        <v>5</v>
      </c>
      <c r="H600" s="1361">
        <v>5</v>
      </c>
      <c r="I600" s="1347">
        <v>8931.790000000008</v>
      </c>
      <c r="J600" s="1348">
        <f t="shared" si="21"/>
      </c>
      <c r="K600" s="1348">
        <f t="shared" si="52"/>
      </c>
      <c r="L600" s="1348">
        <f t="shared" si="83"/>
      </c>
      <c r="M600" s="1348">
        <f t="shared" si="114"/>
      </c>
      <c r="N600" s="1349">
        <f t="shared" si="145"/>
      </c>
      <c r="O600" s="1350">
        <f t="shared" si="176"/>
      </c>
      <c r="P600" s="1350">
        <f t="shared" si="207"/>
      </c>
      <c r="Q600" s="1350">
        <f t="shared" si="238"/>
      </c>
      <c r="R600" s="1350">
        <f t="shared" si="400"/>
      </c>
      <c r="S600" s="1351">
        <f t="shared" si="431"/>
      </c>
      <c r="T600" s="1352">
        <v>0.0235</v>
      </c>
      <c r="U600" s="1353">
        <v>54</v>
      </c>
      <c r="V600" s="1349">
        <f t="shared" si="462"/>
      </c>
      <c r="W600" s="1353">
        <v>37344</v>
      </c>
      <c r="X600" s="1353">
        <v>660</v>
      </c>
      <c r="Y600" s="1353">
        <v>167</v>
      </c>
      <c r="Z600" s="1353">
        <v>700</v>
      </c>
      <c r="AA600" s="1353">
        <v>77</v>
      </c>
      <c r="AB600" s="1353">
        <v>15</v>
      </c>
      <c r="AC600" s="1353">
        <v>2</v>
      </c>
      <c r="AD600" s="1353">
        <v>44</v>
      </c>
      <c r="AE600" s="1355">
        <f t="shared" si="495"/>
      </c>
      <c r="AF600" s="1349">
        <f t="shared" si="526"/>
      </c>
      <c r="AG600" s="1357" t="s">
        <v>861</v>
      </c>
      <c r="AH600" s="1357" t="s">
        <v>847</v>
      </c>
      <c r="AI600" s="1357">
        <v>32</v>
      </c>
    </row>
    <row customHeight="true" ht="18.452380952380953" r="601">
      <c r="A601" s="1342"/>
      <c r="B601" s="1367" t="s">
        <v>852</v>
      </c>
      <c r="C601" s="1367"/>
      <c r="D601" s="1368">
        <f>SUM(D596:D600)</f>
      </c>
      <c r="E601" s="1368">
        <f>SUM(E596:E600)</f>
      </c>
      <c r="F601" s="1368">
        <f>SUM(F596:F600)</f>
      </c>
      <c r="G601" s="1368">
        <f>SUM(G596:G600)</f>
      </c>
      <c r="H601" s="1368">
        <f>SUM(H596:H600)</f>
      </c>
      <c r="I601" s="1368">
        <f>SUM(I596:I600)</f>
      </c>
      <c r="J601" s="1370">
        <f t="shared" si="21"/>
      </c>
      <c r="K601" s="1370">
        <f t="shared" si="52"/>
      </c>
      <c r="L601" s="1371">
        <f t="shared" si="83"/>
      </c>
      <c r="M601" s="1370">
        <f t="shared" si="114"/>
      </c>
      <c r="N601" s="1370">
        <f t="shared" si="145"/>
      </c>
      <c r="O601" s="1372">
        <f t="shared" si="176"/>
      </c>
      <c r="P601" s="1372">
        <f t="shared" si="207"/>
      </c>
      <c r="Q601" s="1372">
        <f t="shared" si="238"/>
      </c>
      <c r="R601" s="1372">
        <f t="shared" si="400"/>
      </c>
      <c r="S601" s="1373">
        <f t="shared" si="431"/>
      </c>
      <c r="T601" s="1372">
        <f>AVERAGE(T596:T600)</f>
      </c>
      <c r="U601" s="1374">
        <f>AVERAGE(U596:U600)</f>
      </c>
      <c r="V601" s="1378">
        <f t="shared" si="462"/>
      </c>
      <c r="W601" s="1368">
        <f>SUM(W596:W600)</f>
      </c>
      <c r="X601" s="1368">
        <f>SUM(X596:X600)</f>
      </c>
      <c r="Y601" s="1368">
        <f>SUM(Y596:Y600)</f>
      </c>
      <c r="Z601" s="1368">
        <f>SUM(Z596:Z600)</f>
      </c>
      <c r="AA601" s="1368">
        <f>SUM(AA596:AA600)</f>
      </c>
      <c r="AB601" s="1368">
        <f>SUM(AB596:AB600)</f>
      </c>
      <c r="AC601" s="1368">
        <f>SUM(AC596:AC600)</f>
      </c>
      <c r="AD601" s="1368">
        <f>SUM(AD596:AD600)</f>
      </c>
      <c r="AE601" s="1370">
        <f t="shared" si="495"/>
      </c>
      <c r="AF601" s="1375">
        <f t="shared" si="526"/>
      </c>
      <c r="AG601" s="1376"/>
      <c r="AH601" s="1376"/>
      <c r="AI601" s="1368">
        <f>SUM(AI596:AI600)</f>
      </c>
    </row>
    <row customHeight="true" ht="18.452380952380953" r="602">
      <c r="A602" s="1342"/>
      <c r="B602" s="1343" t="s">
        <v>844</v>
      </c>
      <c r="C602" s="1344" t="s">
        <v>868</v>
      </c>
      <c r="D602" s="1345">
        <f t="shared" ref="D602:D606" si="340">E602+F602</f>
      </c>
      <c r="E602" s="1360">
        <v>1303.73</v>
      </c>
      <c r="F602" s="1360">
        <v>2491.66</v>
      </c>
      <c r="G602" s="1379">
        <v>9</v>
      </c>
      <c r="H602" s="1379">
        <v>5</v>
      </c>
      <c r="I602" s="1347">
        <v>21621.620000000024</v>
      </c>
      <c r="J602" s="1348">
        <f t="shared" si="21"/>
      </c>
      <c r="K602" s="1348">
        <f t="shared" si="52"/>
      </c>
      <c r="L602" s="1348">
        <f t="shared" si="83"/>
      </c>
      <c r="M602" s="1348">
        <f t="shared" si="114"/>
      </c>
      <c r="N602" s="1349">
        <f t="shared" si="145"/>
      </c>
      <c r="O602" s="1350">
        <f t="shared" si="176"/>
      </c>
      <c r="P602" s="1350">
        <f t="shared" si="207"/>
      </c>
      <c r="Q602" s="1350">
        <f t="shared" si="238"/>
      </c>
      <c r="R602" s="1350">
        <f t="shared" si="400"/>
      </c>
      <c r="S602" s="1351">
        <f t="shared" si="431"/>
      </c>
      <c r="T602" s="1352">
        <v>0.0224</v>
      </c>
      <c r="U602" s="1353">
        <v>57</v>
      </c>
      <c r="V602" s="1349">
        <f t="shared" si="462"/>
      </c>
      <c r="W602" s="1353">
        <v>36474</v>
      </c>
      <c r="X602" s="1353">
        <v>491</v>
      </c>
      <c r="Y602" s="1353">
        <v>164</v>
      </c>
      <c r="Z602" s="1353">
        <v>518</v>
      </c>
      <c r="AA602" s="1353">
        <v>101</v>
      </c>
      <c r="AB602" s="1353">
        <v>18</v>
      </c>
      <c r="AC602" s="1353">
        <v>3</v>
      </c>
      <c r="AD602" s="1353">
        <v>40</v>
      </c>
      <c r="AE602" s="1355">
        <f t="shared" si="495"/>
      </c>
      <c r="AF602" s="1349">
        <f t="shared" si="526"/>
      </c>
      <c r="AG602" s="1357" t="s">
        <v>861</v>
      </c>
      <c r="AH602" s="1357" t="s">
        <v>847</v>
      </c>
      <c r="AI602" s="1357">
        <v>39</v>
      </c>
    </row>
    <row customHeight="true" ht="18.452380952380953" r="603">
      <c r="A603" s="1342"/>
      <c r="B603" s="1343" t="s">
        <v>844</v>
      </c>
      <c r="C603" s="1390" t="s">
        <v>869</v>
      </c>
      <c r="D603" s="1345">
        <f t="shared" si="340"/>
      </c>
      <c r="E603" s="1360">
        <v>1284.2</v>
      </c>
      <c r="F603" s="1360">
        <v>2453.53</v>
      </c>
      <c r="G603" s="1379">
        <v>3</v>
      </c>
      <c r="H603" s="1379">
        <v>3</v>
      </c>
      <c r="I603" s="1347">
        <v>5662.569999999978</v>
      </c>
      <c r="J603" s="1348">
        <f t="shared" si="21"/>
      </c>
      <c r="K603" s="1348">
        <f t="shared" si="52"/>
      </c>
      <c r="L603" s="1348">
        <f t="shared" si="83"/>
      </c>
      <c r="M603" s="1348">
        <f t="shared" si="114"/>
      </c>
      <c r="N603" s="1349">
        <f t="shared" si="145"/>
      </c>
      <c r="O603" s="1350">
        <f t="shared" si="176"/>
      </c>
      <c r="P603" s="1350">
        <f t="shared" si="207"/>
      </c>
      <c r="Q603" s="1350">
        <f t="shared" si="238"/>
      </c>
      <c r="R603" s="1350">
        <f t="shared" si="400"/>
      </c>
      <c r="S603" s="1351">
        <f t="shared" si="431"/>
      </c>
      <c r="T603" s="1352">
        <v>0.0198</v>
      </c>
      <c r="U603" s="1353">
        <v>58</v>
      </c>
      <c r="V603" s="1349">
        <f t="shared" si="462"/>
      </c>
      <c r="W603" s="1353">
        <v>37123</v>
      </c>
      <c r="X603" s="1353">
        <v>571</v>
      </c>
      <c r="Y603" s="1353">
        <v>153</v>
      </c>
      <c r="Z603" s="1353">
        <v>593</v>
      </c>
      <c r="AA603" s="1353">
        <v>90</v>
      </c>
      <c r="AB603" s="1353">
        <v>10</v>
      </c>
      <c r="AC603" s="1353">
        <v>2</v>
      </c>
      <c r="AD603" s="1353">
        <v>35</v>
      </c>
      <c r="AE603" s="1355">
        <f t="shared" si="495"/>
      </c>
      <c r="AF603" s="1349">
        <f t="shared" si="526"/>
      </c>
      <c r="AG603" s="1357" t="s">
        <v>861</v>
      </c>
      <c r="AH603" s="1357" t="s">
        <v>847</v>
      </c>
      <c r="AI603" s="1357">
        <v>39</v>
      </c>
    </row>
    <row customHeight="true" ht="18.452380952380953" r="604">
      <c r="A604" s="1342"/>
      <c r="B604" s="1343" t="s">
        <v>844</v>
      </c>
      <c r="C604" s="1390" t="s">
        <v>870</v>
      </c>
      <c r="D604" s="1345">
        <f t="shared" si="340"/>
      </c>
      <c r="E604" s="1360">
        <v>1461.87</v>
      </c>
      <c r="F604" s="1360">
        <v>2444.94</v>
      </c>
      <c r="G604" s="1379">
        <v>5</v>
      </c>
      <c r="H604" s="1379">
        <v>4</v>
      </c>
      <c r="I604" s="1347">
        <v>11503.899999999994</v>
      </c>
      <c r="J604" s="1348">
        <f t="shared" si="21"/>
      </c>
      <c r="K604" s="1348">
        <f t="shared" si="52"/>
      </c>
      <c r="L604" s="1348">
        <f t="shared" si="83"/>
      </c>
      <c r="M604" s="1348">
        <f t="shared" si="114"/>
      </c>
      <c r="N604" s="1349">
        <f t="shared" si="145"/>
      </c>
      <c r="O604" s="1350">
        <f t="shared" si="176"/>
      </c>
      <c r="P604" s="1350">
        <f t="shared" si="207"/>
      </c>
      <c r="Q604" s="1350">
        <f t="shared" si="238"/>
      </c>
      <c r="R604" s="1350">
        <f t="shared" si="400"/>
      </c>
      <c r="S604" s="1351">
        <f t="shared" si="431"/>
      </c>
      <c r="T604" s="1352">
        <v>0.021</v>
      </c>
      <c r="U604" s="1353">
        <v>59</v>
      </c>
      <c r="V604" s="1349">
        <f t="shared" si="462"/>
      </c>
      <c r="W604" s="1353">
        <v>39443</v>
      </c>
      <c r="X604" s="1353">
        <v>822</v>
      </c>
      <c r="Y604" s="1353">
        <v>176</v>
      </c>
      <c r="Z604" s="1353">
        <v>878</v>
      </c>
      <c r="AA604" s="1353">
        <v>111</v>
      </c>
      <c r="AB604" s="1353">
        <v>13</v>
      </c>
      <c r="AC604" s="1353">
        <v>5</v>
      </c>
      <c r="AD604" s="1353">
        <v>43</v>
      </c>
      <c r="AE604" s="1355">
        <f t="shared" si="495"/>
      </c>
      <c r="AF604" s="1349">
        <f t="shared" si="526"/>
      </c>
      <c r="AG604" s="1357" t="s">
        <v>861</v>
      </c>
      <c r="AH604" s="1357" t="s">
        <v>847</v>
      </c>
      <c r="AI604" s="1357">
        <v>38</v>
      </c>
    </row>
    <row customHeight="true" ht="18.452380952380953" r="605">
      <c r="A605" s="1342"/>
      <c r="B605" s="1343" t="s">
        <v>844</v>
      </c>
      <c r="C605" s="1390" t="s">
        <v>877</v>
      </c>
      <c r="D605" s="1345">
        <f t="shared" si="340"/>
      </c>
      <c r="E605" s="1360">
        <v>693.53</v>
      </c>
      <c r="F605" s="1360">
        <v>1751.54</v>
      </c>
      <c r="G605" s="1379">
        <v>3</v>
      </c>
      <c r="H605" s="1379">
        <v>2</v>
      </c>
      <c r="I605" s="1347">
        <v>6306.070000000007</v>
      </c>
      <c r="J605" s="1348">
        <f t="shared" si="21"/>
      </c>
      <c r="K605" s="1348">
        <f t="shared" si="52"/>
      </c>
      <c r="L605" s="1348">
        <f t="shared" si="83"/>
      </c>
      <c r="M605" s="1348">
        <f t="shared" si="114"/>
      </c>
      <c r="N605" s="1349">
        <f t="shared" si="145"/>
      </c>
      <c r="O605" s="1350">
        <f t="shared" si="176"/>
      </c>
      <c r="P605" s="1350">
        <f t="shared" si="207"/>
      </c>
      <c r="Q605" s="1350">
        <f t="shared" si="238"/>
      </c>
      <c r="R605" s="1350">
        <f t="shared" si="400"/>
      </c>
      <c r="S605" s="1351">
        <f t="shared" si="431"/>
      </c>
      <c r="T605" s="1352">
        <v>0.0184</v>
      </c>
      <c r="U605" s="1353">
        <v>58</v>
      </c>
      <c r="V605" s="1349">
        <f t="shared" si="462"/>
      </c>
      <c r="W605" s="1353">
        <v>26612</v>
      </c>
      <c r="X605" s="1353">
        <v>722</v>
      </c>
      <c r="Y605" s="1353">
        <v>113</v>
      </c>
      <c r="Z605" s="1353">
        <v>755</v>
      </c>
      <c r="AA605" s="1353">
        <v>55</v>
      </c>
      <c r="AB605" s="1353">
        <v>8</v>
      </c>
      <c r="AC605" s="1353">
        <v>1</v>
      </c>
      <c r="AD605" s="1353">
        <v>31</v>
      </c>
      <c r="AE605" s="1355">
        <f t="shared" si="495"/>
      </c>
      <c r="AF605" s="1349">
        <f t="shared" si="526"/>
      </c>
      <c r="AG605" s="1357" t="s">
        <v>861</v>
      </c>
      <c r="AH605" s="1357" t="s">
        <v>847</v>
      </c>
      <c r="AI605" s="1357">
        <v>23</v>
      </c>
    </row>
    <row customHeight="true" ht="18.452380952380953" r="606">
      <c r="A606" s="1342"/>
      <c r="B606" s="1343" t="s">
        <v>844</v>
      </c>
      <c r="C606" s="1390" t="s">
        <v>878</v>
      </c>
      <c r="D606" s="1345">
        <f t="shared" si="340"/>
      </c>
      <c r="E606" s="1360">
        <v>563.34</v>
      </c>
      <c r="F606" s="1360">
        <v>705.03</v>
      </c>
      <c r="G606" s="1361">
        <v>3</v>
      </c>
      <c r="H606" s="1361">
        <v>2</v>
      </c>
      <c r="I606" s="1391">
        <v>4993.559999999998</v>
      </c>
      <c r="J606" s="1348">
        <f t="shared" si="21"/>
      </c>
      <c r="K606" s="1348">
        <f t="shared" si="52"/>
      </c>
      <c r="L606" s="1348">
        <f t="shared" si="83"/>
      </c>
      <c r="M606" s="1348">
        <f t="shared" si="114"/>
      </c>
      <c r="N606" s="1349">
        <f t="shared" si="145"/>
      </c>
      <c r="O606" s="1350">
        <f t="shared" si="176"/>
      </c>
      <c r="P606" s="1350">
        <f t="shared" si="207"/>
      </c>
      <c r="Q606" s="1350">
        <f t="shared" si="238"/>
      </c>
      <c r="R606" s="1350">
        <f t="shared" si="400"/>
      </c>
      <c r="S606" s="1351">
        <f t="shared" si="431"/>
      </c>
      <c r="T606" s="1352">
        <v>0.0139</v>
      </c>
      <c r="U606" s="1353">
        <v>58</v>
      </c>
      <c r="V606" s="1349">
        <f t="shared" si="462"/>
      </c>
      <c r="W606" s="1353">
        <v>13963</v>
      </c>
      <c r="X606" s="1353">
        <v>612</v>
      </c>
      <c r="Y606" s="1353">
        <v>55</v>
      </c>
      <c r="Z606" s="1353">
        <v>679</v>
      </c>
      <c r="AA606" s="1353">
        <v>39</v>
      </c>
      <c r="AB606" s="1353">
        <v>7</v>
      </c>
      <c r="AC606" s="1353">
        <v>2</v>
      </c>
      <c r="AD606" s="1353">
        <v>17</v>
      </c>
      <c r="AE606" s="1355">
        <f t="shared" si="495"/>
      </c>
      <c r="AF606" s="1349">
        <f t="shared" si="526"/>
      </c>
      <c r="AG606" s="1357" t="s">
        <v>861</v>
      </c>
      <c r="AH606" s="1357" t="s">
        <v>847</v>
      </c>
      <c r="AI606" s="1357">
        <v>12</v>
      </c>
    </row>
    <row customHeight="true" ht="18.452380952380953" r="607">
      <c r="A607" s="1342"/>
      <c r="B607" s="1367" t="s">
        <v>852</v>
      </c>
      <c r="C607" s="1367"/>
      <c r="D607" s="1368">
        <f>SUM(D602:D606)</f>
      </c>
      <c r="E607" s="1368">
        <f>SUM(E602:E606)</f>
      </c>
      <c r="F607" s="1368">
        <f>SUM(F602:F606)</f>
      </c>
      <c r="G607" s="1368">
        <f>SUM(G602:G606)</f>
      </c>
      <c r="H607" s="1368">
        <f>SUM(H602:H606)</f>
      </c>
      <c r="I607" s="1368">
        <f>SUM(I602:I606)</f>
      </c>
      <c r="J607" s="1370">
        <f t="shared" si="21"/>
      </c>
      <c r="K607" s="1370">
        <f t="shared" si="52"/>
      </c>
      <c r="L607" s="1371">
        <f t="shared" si="83"/>
      </c>
      <c r="M607" s="1370">
        <f t="shared" si="114"/>
      </c>
      <c r="N607" s="1370">
        <f t="shared" si="145"/>
      </c>
      <c r="O607" s="1372">
        <f t="shared" si="176"/>
      </c>
      <c r="P607" s="1372">
        <f t="shared" si="207"/>
      </c>
      <c r="Q607" s="1372">
        <f t="shared" si="238"/>
      </c>
      <c r="R607" s="1372">
        <f t="shared" si="400"/>
      </c>
      <c r="S607" s="1373">
        <f t="shared" si="431"/>
      </c>
      <c r="T607" s="1372">
        <f>AVERAGE(T602:T606)</f>
      </c>
      <c r="U607" s="1374">
        <f>AVERAGE(U602:U606)</f>
      </c>
      <c r="V607" s="1378">
        <f t="shared" si="462"/>
      </c>
      <c r="W607" s="1368">
        <f>SUM(W602:W606)</f>
      </c>
      <c r="X607" s="1368">
        <f>SUM(X602:X606)</f>
      </c>
      <c r="Y607" s="1368">
        <f>SUM(Y602:Y606)</f>
      </c>
      <c r="Z607" s="1368">
        <f>SUM(Z602:Z606)</f>
      </c>
      <c r="AA607" s="1368">
        <f>SUM(AA602:AA606)</f>
      </c>
      <c r="AB607" s="1368">
        <f>SUM(AB602:AB606)</f>
      </c>
      <c r="AC607" s="1368">
        <f>SUM(AC602:AC606)</f>
      </c>
      <c r="AD607" s="1368">
        <f>SUM(AD602:AD606)</f>
      </c>
      <c r="AE607" s="1370">
        <f t="shared" si="495"/>
      </c>
      <c r="AF607" s="1375">
        <f t="shared" si="526"/>
      </c>
      <c r="AG607" s="1376"/>
      <c r="AH607" s="1376"/>
      <c r="AI607" s="1368">
        <f>SUM(AI602:AI606)</f>
      </c>
    </row>
    <row customHeight="true" ht="18.452380952380953" r="608">
      <c r="A608" s="1342"/>
      <c r="B608" s="1387" t="s">
        <v>871</v>
      </c>
      <c r="C608" s="1387"/>
      <c r="D608" s="1381">
        <f>D595+D589+D607+D601</f>
      </c>
      <c r="E608" s="1381">
        <f>E595+E589+E607+E601</f>
      </c>
      <c r="F608" s="1381">
        <f>F595+F589+F607+F601</f>
      </c>
      <c r="G608" s="1381">
        <f>G595+G589+G607+G601</f>
      </c>
      <c r="H608" s="1381">
        <f>H595+H589+H607+H601</f>
      </c>
      <c r="I608" s="1381">
        <f>I595+I589+I607+I601</f>
      </c>
      <c r="J608" s="1382">
        <f t="shared" si="21"/>
      </c>
      <c r="K608" s="1382">
        <f t="shared" si="52"/>
      </c>
      <c r="L608" s="1382">
        <f t="shared" si="83"/>
      </c>
      <c r="M608" s="1382">
        <f t="shared" si="114"/>
      </c>
      <c r="N608" s="1382">
        <f t="shared" si="145"/>
      </c>
      <c r="O608" s="1383">
        <f t="shared" si="176"/>
      </c>
      <c r="P608" s="1383">
        <f t="shared" si="207"/>
      </c>
      <c r="Q608" s="1383">
        <f t="shared" si="238"/>
      </c>
      <c r="R608" s="1383">
        <f t="shared" si="400"/>
      </c>
      <c r="S608" s="1392">
        <f t="shared" si="431"/>
      </c>
      <c r="T608" s="1382">
        <f>(T595+T589+T607+T601/4)</f>
      </c>
      <c r="U608" s="1382">
        <f>(U595+U589+U607+U601)/4</f>
      </c>
      <c r="V608" s="1382">
        <f>(V595+V589+V607+V601)/4</f>
      </c>
      <c r="W608" s="1381">
        <f>W595+W589+W607+W601</f>
      </c>
      <c r="X608" s="1381">
        <f>X595+X589+X607+X601</f>
      </c>
      <c r="Y608" s="1381">
        <f>Y595+Y589+Y607+Y601</f>
      </c>
      <c r="Z608" s="1381">
        <f>Z595+Z589+Z607+Z601</f>
      </c>
      <c r="AA608" s="1381">
        <f>AA595+AA589+AA607+AA601</f>
      </c>
      <c r="AB608" s="1381">
        <f>AB595+AB589+AB607+AB601</f>
      </c>
      <c r="AC608" s="1381">
        <f>AC595+AC589+AC607+AC601</f>
      </c>
      <c r="AD608" s="1381">
        <f>AD595+AD589+AD607+AD601</f>
      </c>
      <c r="AE608" s="1382">
        <f t="shared" si="495"/>
      </c>
      <c r="AF608" s="1393">
        <f t="shared" si="526"/>
      </c>
      <c r="AG608" s="1387"/>
      <c r="AH608" s="1387"/>
      <c r="AI608" s="1381">
        <f>AI595+AI589+AI607+AI601</f>
      </c>
    </row>
    <row customHeight="true" ht="18.452380952380953" r="609">
      <c r="A609" s="1329" t="s">
        <v>807</v>
      </c>
      <c r="B609" s="1329" t="s">
        <v>808</v>
      </c>
      <c r="C609" s="1329"/>
      <c r="D609" s="1330" t="s">
        <v>809</v>
      </c>
      <c r="E609" s="1330"/>
      <c r="F609" s="1330"/>
      <c r="G609" s="1330"/>
      <c r="H609" s="1330"/>
      <c r="I609" s="1330"/>
      <c r="J609" s="1330"/>
      <c r="K609" s="1330"/>
      <c r="L609" s="1330"/>
      <c r="M609" s="1330"/>
      <c r="N609" s="1331" t="s">
        <v>810</v>
      </c>
      <c r="O609" s="1331"/>
      <c r="P609" s="1331"/>
      <c r="Q609" s="1331"/>
      <c r="R609" s="1331"/>
      <c r="S609" s="1331"/>
      <c r="T609" s="1331"/>
      <c r="U609" s="1331"/>
      <c r="V609" s="1331"/>
      <c r="W609" s="1331"/>
      <c r="X609" s="1331"/>
      <c r="Y609" s="1331"/>
      <c r="Z609" s="1331"/>
      <c r="AA609" s="1331"/>
      <c r="AB609" s="1331"/>
      <c r="AC609" s="1331"/>
      <c r="AD609" s="1331"/>
      <c r="AE609" s="1331"/>
      <c r="AF609" s="1331"/>
      <c r="AG609" s="1331"/>
      <c r="AH609" s="1331"/>
      <c r="AI609" s="1332"/>
    </row>
    <row customHeight="true" ht="18.452380952380953" r="610">
      <c r="A610" s="1329"/>
      <c r="B610" s="1329" t="s">
        <v>811</v>
      </c>
      <c r="C610" s="1329" t="s">
        <v>812</v>
      </c>
      <c r="D610" s="1330" t="s">
        <v>813</v>
      </c>
      <c r="E610" s="1330" t="s">
        <v>879</v>
      </c>
      <c r="F610" s="1389" t="s">
        <v>880</v>
      </c>
      <c r="G610" s="1333" t="s">
        <v>814</v>
      </c>
      <c r="H610" s="1334" t="s">
        <v>815</v>
      </c>
      <c r="I610" s="1335" t="s">
        <v>816</v>
      </c>
      <c r="J610" s="1336" t="s">
        <v>817</v>
      </c>
      <c r="K610" s="1336" t="s">
        <v>818</v>
      </c>
      <c r="L610" s="1337" t="s">
        <v>819</v>
      </c>
      <c r="M610" s="1336" t="s">
        <v>820</v>
      </c>
      <c r="N610" s="1331" t="s">
        <v>821</v>
      </c>
      <c r="O610" s="1338" t="s">
        <v>822</v>
      </c>
      <c r="P610" s="1338" t="s">
        <v>823</v>
      </c>
      <c r="Q610" s="1338" t="s">
        <v>824</v>
      </c>
      <c r="R610" s="1338" t="s">
        <v>825</v>
      </c>
      <c r="S610" s="1339" t="s">
        <v>826</v>
      </c>
      <c r="T610" s="1338" t="s">
        <v>827</v>
      </c>
      <c r="U610" s="1340" t="s">
        <v>828</v>
      </c>
      <c r="V610" s="1331" t="s">
        <v>829</v>
      </c>
      <c r="W610" s="1339" t="s">
        <v>830</v>
      </c>
      <c r="X610" s="1339" t="s">
        <v>831</v>
      </c>
      <c r="Y610" s="1339" t="s">
        <v>832</v>
      </c>
      <c r="Z610" s="1339" t="s">
        <v>833</v>
      </c>
      <c r="AA610" s="1339" t="s">
        <v>834</v>
      </c>
      <c r="AB610" s="1339" t="s">
        <v>835</v>
      </c>
      <c r="AC610" s="1339" t="s">
        <v>836</v>
      </c>
      <c r="AD610" s="1339" t="s">
        <v>837</v>
      </c>
      <c r="AE610" s="1341" t="s">
        <v>838</v>
      </c>
      <c r="AF610" s="1331" t="s">
        <v>839</v>
      </c>
      <c r="AG610" s="1332" t="s">
        <v>840</v>
      </c>
      <c r="AH610" s="1332" t="s">
        <v>841</v>
      </c>
      <c r="AI610" s="1332" t="s">
        <v>842</v>
      </c>
    </row>
    <row customHeight="true" ht="18.452380952380953" r="611">
      <c r="A611" s="1342" t="s">
        <v>903</v>
      </c>
      <c r="B611" s="1390" t="s">
        <v>865</v>
      </c>
      <c r="C611" s="1344" t="s">
        <v>845</v>
      </c>
      <c r="D611" s="1345">
        <f t="shared" ref="D611:D614" si="341">E611+F611</f>
      </c>
      <c r="E611" s="1345">
        <v>882.87</v>
      </c>
      <c r="F611" s="1345">
        <v>2543.73</v>
      </c>
      <c r="G611" s="1346">
        <v>4</v>
      </c>
      <c r="H611" s="1346">
        <v>4</v>
      </c>
      <c r="I611" s="1347">
        <v>10254.02</v>
      </c>
      <c r="J611" s="1348">
        <f t="shared" ref="J611:J636" si="22">I611/D611</f>
      </c>
      <c r="K611" s="1348">
        <f t="shared" ref="K611:K636" si="53">D611/G611</f>
      </c>
      <c r="L611" s="1348">
        <f t="shared" ref="L611:L636" si="84">D611/H611</f>
      </c>
      <c r="M611" s="1348">
        <f t="shared" ref="M611:M636" si="115">I611/G611</f>
      </c>
      <c r="N611" s="1349">
        <f t="shared" ref="N611:N636" si="146">D611/X611</f>
      </c>
      <c r="O611" s="1350">
        <f t="shared" ref="O611:O636" si="177">S611/W611*1</f>
      </c>
      <c r="P611" s="1350">
        <f t="shared" ref="P611:P636" si="208">X611/W611</f>
      </c>
      <c r="Q611" s="1350">
        <f t="shared" ref="Q611:Q636" si="239">Z611/W611</f>
      </c>
      <c r="R611" s="1350">
        <f t="shared" ref="R611:R636" si="401">AA611/Z611</f>
      </c>
      <c r="S611" s="1351">
        <f t="shared" ref="S611:S636" si="432">Y611/T611</f>
      </c>
      <c r="T611" s="1352">
        <v>0.033</v>
      </c>
      <c r="U611" s="1353">
        <v>37</v>
      </c>
      <c r="V611" s="1349">
        <f t="shared" ref="V611:V635" si="463">(D611/W611)*1000</f>
      </c>
      <c r="W611" s="1354">
        <v>29956</v>
      </c>
      <c r="X611" s="1351">
        <v>1334</v>
      </c>
      <c r="Y611" s="1351">
        <v>200</v>
      </c>
      <c r="Z611" s="1351">
        <v>1400</v>
      </c>
      <c r="AA611" s="1351">
        <v>70</v>
      </c>
      <c r="AB611" s="1351">
        <v>9</v>
      </c>
      <c r="AC611" s="1351">
        <v>2</v>
      </c>
      <c r="AD611" s="1354">
        <v>57</v>
      </c>
      <c r="AE611" s="1355">
        <f t="shared" ref="AE611:AE636" si="496">D611/Z611</f>
      </c>
      <c r="AF611" s="1349">
        <f t="shared" ref="AF611:AF636" si="527">AI611*1000/D611</f>
      </c>
      <c r="AG611" s="1356" t="s">
        <v>846</v>
      </c>
      <c r="AH611" s="1357" t="s">
        <v>862</v>
      </c>
      <c r="AI611" s="1357">
        <v>21</v>
      </c>
    </row>
    <row customHeight="true" ht="18.452380952380953" r="612">
      <c r="A612" s="1342"/>
      <c r="B612" s="1390" t="s">
        <v>865</v>
      </c>
      <c r="C612" s="1343" t="s">
        <v>848</v>
      </c>
      <c r="D612" s="1345">
        <f t="shared" si="341"/>
      </c>
      <c r="E612" s="1345">
        <v>1360.26</v>
      </c>
      <c r="F612" s="1345">
        <v>2499.7</v>
      </c>
      <c r="G612" s="1346">
        <v>3</v>
      </c>
      <c r="H612" s="1346">
        <v>2</v>
      </c>
      <c r="I612" s="1347">
        <v>6190.470000000001</v>
      </c>
      <c r="J612" s="1348">
        <f t="shared" si="22"/>
      </c>
      <c r="K612" s="1358">
        <f t="shared" si="53"/>
      </c>
      <c r="L612" s="1348">
        <f t="shared" si="84"/>
      </c>
      <c r="M612" s="1358">
        <f t="shared" si="115"/>
      </c>
      <c r="N612" s="1349">
        <f t="shared" si="146"/>
      </c>
      <c r="O612" s="1350">
        <f t="shared" si="177"/>
      </c>
      <c r="P612" s="1350">
        <f t="shared" si="208"/>
      </c>
      <c r="Q612" s="1350">
        <f t="shared" si="239"/>
      </c>
      <c r="R612" s="1350">
        <f t="shared" si="401"/>
      </c>
      <c r="S612" s="1351">
        <f t="shared" si="432"/>
      </c>
      <c r="T612" s="1352">
        <v>0.0121</v>
      </c>
      <c r="U612" s="1353">
        <v>32</v>
      </c>
      <c r="V612" s="1349">
        <f t="shared" si="463"/>
      </c>
      <c r="W612" s="1359">
        <v>32832</v>
      </c>
      <c r="X612" s="1359">
        <v>1281</v>
      </c>
      <c r="Y612" s="1359">
        <v>108</v>
      </c>
      <c r="Z612" s="1359">
        <v>1367</v>
      </c>
      <c r="AA612" s="1359">
        <v>50</v>
      </c>
      <c r="AB612" s="1359">
        <v>12</v>
      </c>
      <c r="AC612" s="1359">
        <v>1</v>
      </c>
      <c r="AD612" s="1353">
        <v>34</v>
      </c>
      <c r="AE612" s="1355">
        <f t="shared" si="496"/>
      </c>
      <c r="AF612" s="1349">
        <f t="shared" si="527"/>
      </c>
      <c r="AG612" s="1356" t="s">
        <v>846</v>
      </c>
      <c r="AH612" s="1357" t="s">
        <v>862</v>
      </c>
      <c r="AI612" s="1357">
        <v>21</v>
      </c>
    </row>
    <row customHeight="true" ht="18.452380952380953" r="613">
      <c r="A613" s="1342"/>
      <c r="B613" s="1390" t="s">
        <v>865</v>
      </c>
      <c r="C613" s="1344" t="s">
        <v>849</v>
      </c>
      <c r="D613" s="1345">
        <f t="shared" si="341"/>
      </c>
      <c r="E613" s="1360">
        <v>1500</v>
      </c>
      <c r="F613" s="1360">
        <v>2400.53</v>
      </c>
      <c r="G613" s="1361">
        <v>2</v>
      </c>
      <c r="H613" s="1361">
        <v>1</v>
      </c>
      <c r="I613" s="1347">
        <v>2702.699999999997</v>
      </c>
      <c r="J613" s="1348">
        <f t="shared" si="22"/>
      </c>
      <c r="K613" s="1348">
        <f t="shared" si="53"/>
      </c>
      <c r="L613" s="1348">
        <f t="shared" si="84"/>
      </c>
      <c r="M613" s="1348">
        <f t="shared" si="115"/>
      </c>
      <c r="N613" s="1362">
        <f t="shared" si="146"/>
      </c>
      <c r="O613" s="1350">
        <f t="shared" si="177"/>
      </c>
      <c r="P613" s="1350">
        <f t="shared" si="208"/>
      </c>
      <c r="Q613" s="1350">
        <f t="shared" si="239"/>
      </c>
      <c r="R613" s="1350">
        <f t="shared" si="401"/>
      </c>
      <c r="S613" s="1351">
        <f t="shared" si="432"/>
      </c>
      <c r="T613" s="1352">
        <v>0.0229</v>
      </c>
      <c r="U613" s="1353">
        <v>37</v>
      </c>
      <c r="V613" s="1349">
        <f t="shared" si="463"/>
      </c>
      <c r="W613" s="1359">
        <v>30064</v>
      </c>
      <c r="X613" s="1359">
        <v>642</v>
      </c>
      <c r="Y613" s="1359">
        <v>158</v>
      </c>
      <c r="Z613" s="1359">
        <v>665</v>
      </c>
      <c r="AA613" s="1359">
        <v>80</v>
      </c>
      <c r="AB613" s="1359">
        <v>7</v>
      </c>
      <c r="AC613" s="1359">
        <v>4</v>
      </c>
      <c r="AD613" s="1353">
        <v>33</v>
      </c>
      <c r="AE613" s="1355">
        <f t="shared" si="496"/>
      </c>
      <c r="AF613" s="1349">
        <f t="shared" si="527"/>
      </c>
      <c r="AG613" s="1356" t="s">
        <v>846</v>
      </c>
      <c r="AH613" s="1357" t="s">
        <v>862</v>
      </c>
      <c r="AI613" s="1357">
        <v>29</v>
      </c>
    </row>
    <row customHeight="true" ht="18.452380952380953" r="614">
      <c r="A614" s="1342"/>
      <c r="B614" s="1390" t="s">
        <v>865</v>
      </c>
      <c r="C614" s="1343" t="s">
        <v>850</v>
      </c>
      <c r="D614" s="1345">
        <f t="shared" si="341"/>
      </c>
      <c r="E614" s="1360">
        <v>1740.12</v>
      </c>
      <c r="F614" s="1360">
        <v>2125.6499999999996</v>
      </c>
      <c r="G614" s="1361">
        <v>5</v>
      </c>
      <c r="H614" s="1361">
        <v>4</v>
      </c>
      <c r="I614" s="1347">
        <v>11381.39</v>
      </c>
      <c r="J614" s="1348">
        <f t="shared" si="22"/>
      </c>
      <c r="K614" s="1348">
        <f t="shared" si="53"/>
      </c>
      <c r="L614" s="1348">
        <f t="shared" si="84"/>
      </c>
      <c r="M614" s="1348">
        <f t="shared" si="115"/>
      </c>
      <c r="N614" s="1362">
        <f t="shared" si="146"/>
      </c>
      <c r="O614" s="1350">
        <f t="shared" si="177"/>
      </c>
      <c r="P614" s="1350">
        <f t="shared" si="208"/>
      </c>
      <c r="Q614" s="1350">
        <f t="shared" si="239"/>
      </c>
      <c r="R614" s="1350">
        <f t="shared" si="401"/>
      </c>
      <c r="S614" s="1351">
        <f t="shared" si="432"/>
      </c>
      <c r="T614" s="1352">
        <v>0.0197</v>
      </c>
      <c r="U614" s="1353">
        <v>40</v>
      </c>
      <c r="V614" s="1349">
        <f t="shared" si="463"/>
      </c>
      <c r="W614" s="1359">
        <v>24399</v>
      </c>
      <c r="X614" s="1359">
        <v>702</v>
      </c>
      <c r="Y614" s="1359">
        <v>113</v>
      </c>
      <c r="Z614" s="1359">
        <v>728</v>
      </c>
      <c r="AA614" s="1359">
        <v>78</v>
      </c>
      <c r="AB614" s="1359">
        <v>5</v>
      </c>
      <c r="AC614" s="1359">
        <v>2</v>
      </c>
      <c r="AD614" s="1353">
        <v>19</v>
      </c>
      <c r="AE614" s="1355">
        <f t="shared" si="496"/>
      </c>
      <c r="AF614" s="1349">
        <f t="shared" si="527"/>
      </c>
      <c r="AG614" s="1356" t="s">
        <v>846</v>
      </c>
      <c r="AH614" s="1357" t="s">
        <v>862</v>
      </c>
      <c r="AI614" s="1357">
        <v>36</v>
      </c>
    </row>
    <row customHeight="true" ht="18.452380952380953" r="615">
      <c r="A615" s="1342"/>
      <c r="B615" s="1367" t="s">
        <v>852</v>
      </c>
      <c r="C615" s="1367"/>
      <c r="D615" s="1368">
        <f>SUM(D611:D614)</f>
      </c>
      <c r="E615" s="1368">
        <f>SUM(E611:E614)</f>
      </c>
      <c r="F615" s="1368">
        <f>SUM(F611:F614)</f>
      </c>
      <c r="G615" s="1368">
        <f>SUM(G611:G614)</f>
      </c>
      <c r="H615" s="1368">
        <f>SUM(H611:H614)</f>
      </c>
      <c r="I615" s="1370">
        <f>SUM(I611:I614)</f>
      </c>
      <c r="J615" s="1370">
        <f t="shared" si="22"/>
      </c>
      <c r="K615" s="1370">
        <f t="shared" si="53"/>
      </c>
      <c r="L615" s="1371">
        <f t="shared" si="84"/>
      </c>
      <c r="M615" s="1370">
        <f t="shared" si="115"/>
      </c>
      <c r="N615" s="1370">
        <f t="shared" si="146"/>
      </c>
      <c r="O615" s="1372">
        <f t="shared" si="177"/>
      </c>
      <c r="P615" s="1372">
        <f t="shared" si="208"/>
      </c>
      <c r="Q615" s="1372">
        <f t="shared" si="239"/>
      </c>
      <c r="R615" s="1372">
        <f t="shared" si="401"/>
      </c>
      <c r="S615" s="1373">
        <f t="shared" si="432"/>
      </c>
      <c r="T615" s="1372">
        <f>AVERAGE(T611:T614)</f>
      </c>
      <c r="U615" s="1374">
        <f>AVERAGE(U611:U614)</f>
      </c>
      <c r="V615" s="1370">
        <f t="shared" si="463"/>
      </c>
      <c r="W615" s="1368">
        <f>SUM(W611:W614)</f>
      </c>
      <c r="X615" s="1368">
        <f>SUM(X611:X614)</f>
      </c>
      <c r="Y615" s="1368">
        <f>SUM(Y611:Y614)</f>
      </c>
      <c r="Z615" s="1368">
        <f>SUM(Z611:Z614)</f>
      </c>
      <c r="AA615" s="1368">
        <f>SUM(AA611:AA614)</f>
      </c>
      <c r="AB615" s="1368">
        <f>SUM(AB611:AB614)</f>
      </c>
      <c r="AC615" s="1368">
        <f>SUM(AC611:AC614)</f>
      </c>
      <c r="AD615" s="1368">
        <f>SUM(AD611:AD614)</f>
      </c>
      <c r="AE615" s="1370">
        <f t="shared" si="496"/>
      </c>
      <c r="AF615" s="1375">
        <f t="shared" si="527"/>
      </c>
      <c r="AG615" s="1376"/>
      <c r="AH615" s="1376"/>
      <c r="AI615" s="1373">
        <f>SUM(AI611:AI614)</f>
      </c>
    </row>
    <row customHeight="true" ht="18.452380952380953" r="616">
      <c r="A616" s="1342"/>
      <c r="B616" s="1343" t="s">
        <v>874</v>
      </c>
      <c r="C616" s="1344" t="s">
        <v>851</v>
      </c>
      <c r="D616" s="1345">
        <f t="shared" ref="D616:D619" si="342">E616+F616</f>
      </c>
      <c r="E616" s="1361">
        <v>1261.98</v>
      </c>
      <c r="F616" s="1361">
        <v>2472.78</v>
      </c>
      <c r="G616" s="1361">
        <v>5</v>
      </c>
      <c r="H616" s="1361">
        <v>5</v>
      </c>
      <c r="I616" s="1347">
        <v>9279.280000000002</v>
      </c>
      <c r="J616" s="1348">
        <f t="shared" si="22"/>
      </c>
      <c r="K616" s="1348">
        <f t="shared" si="53"/>
      </c>
      <c r="L616" s="1348">
        <f t="shared" si="84"/>
      </c>
      <c r="M616" s="1348">
        <f t="shared" si="115"/>
      </c>
      <c r="N616" s="1349">
        <f t="shared" si="146"/>
      </c>
      <c r="O616" s="1350">
        <f t="shared" si="177"/>
      </c>
      <c r="P616" s="1350">
        <f t="shared" si="208"/>
      </c>
      <c r="Q616" s="1350">
        <f t="shared" si="239"/>
      </c>
      <c r="R616" s="1350">
        <f t="shared" si="401"/>
      </c>
      <c r="S616" s="1351">
        <f t="shared" si="432"/>
      </c>
      <c r="T616" s="1352">
        <v>0.0354</v>
      </c>
      <c r="U616" s="1353">
        <v>44</v>
      </c>
      <c r="V616" s="1349">
        <f t="shared" si="463"/>
      </c>
      <c r="W616" s="1353">
        <v>20990</v>
      </c>
      <c r="X616" s="1359">
        <v>434</v>
      </c>
      <c r="Y616" s="1359">
        <v>122</v>
      </c>
      <c r="Z616" s="1359">
        <v>451</v>
      </c>
      <c r="AA616" s="1359">
        <v>85</v>
      </c>
      <c r="AB616" s="1359">
        <v>10</v>
      </c>
      <c r="AC616" s="1359">
        <v>1</v>
      </c>
      <c r="AD616" s="1353">
        <v>26</v>
      </c>
      <c r="AE616" s="1355">
        <f t="shared" si="496"/>
      </c>
      <c r="AF616" s="1349">
        <f t="shared" si="527"/>
      </c>
      <c r="AG616" s="1356" t="s">
        <v>846</v>
      </c>
      <c r="AH616" s="1357" t="s">
        <v>862</v>
      </c>
      <c r="AI616" s="1357">
        <v>24</v>
      </c>
    </row>
    <row customHeight="true" ht="18.452380952380953" r="617">
      <c r="A617" s="1342"/>
      <c r="B617" s="1343" t="s">
        <v>874</v>
      </c>
      <c r="C617" s="1343" t="s">
        <v>854</v>
      </c>
      <c r="D617" s="1345">
        <f t="shared" si="342"/>
      </c>
      <c r="E617" s="1361">
        <v>1239.92</v>
      </c>
      <c r="F617" s="1361">
        <v>2481.38</v>
      </c>
      <c r="G617" s="1361">
        <v>5</v>
      </c>
      <c r="H617" s="1361">
        <v>5</v>
      </c>
      <c r="I617" s="1347">
        <v>10649.940000000002</v>
      </c>
      <c r="J617" s="1348">
        <f t="shared" si="22"/>
      </c>
      <c r="K617" s="1348">
        <f t="shared" si="53"/>
      </c>
      <c r="L617" s="1348">
        <f t="shared" si="84"/>
      </c>
      <c r="M617" s="1348">
        <f t="shared" si="115"/>
      </c>
      <c r="N617" s="1349">
        <f t="shared" si="146"/>
      </c>
      <c r="O617" s="1350">
        <f t="shared" si="177"/>
      </c>
      <c r="P617" s="1350">
        <f t="shared" si="208"/>
      </c>
      <c r="Q617" s="1350">
        <f t="shared" si="239"/>
      </c>
      <c r="R617" s="1350">
        <f t="shared" si="401"/>
      </c>
      <c r="S617" s="1351">
        <f t="shared" si="432"/>
      </c>
      <c r="T617" s="1352">
        <v>0.0319</v>
      </c>
      <c r="U617" s="1353">
        <v>48</v>
      </c>
      <c r="V617" s="1349">
        <f t="shared" si="463"/>
      </c>
      <c r="W617" s="1353">
        <v>24936</v>
      </c>
      <c r="X617" s="1359">
        <v>571</v>
      </c>
      <c r="Y617" s="1359">
        <v>162</v>
      </c>
      <c r="Z617" s="1359">
        <v>577</v>
      </c>
      <c r="AA617" s="1359">
        <v>93</v>
      </c>
      <c r="AB617" s="1359">
        <v>9</v>
      </c>
      <c r="AC617" s="1359">
        <v>1</v>
      </c>
      <c r="AD617" s="1353">
        <v>27</v>
      </c>
      <c r="AE617" s="1355">
        <f t="shared" si="496"/>
      </c>
      <c r="AF617" s="1349">
        <f t="shared" si="527"/>
      </c>
      <c r="AG617" s="1356" t="s">
        <v>846</v>
      </c>
      <c r="AH617" s="1357" t="s">
        <v>862</v>
      </c>
      <c r="AI617" s="1357">
        <v>35</v>
      </c>
    </row>
    <row customHeight="true" ht="18.452380952380953" r="618">
      <c r="A618" s="1342"/>
      <c r="B618" s="1343" t="s">
        <v>874</v>
      </c>
      <c r="C618" s="1343" t="s">
        <v>855</v>
      </c>
      <c r="D618" s="1345">
        <f t="shared" si="342"/>
      </c>
      <c r="E618" s="1361">
        <v>1126.23</v>
      </c>
      <c r="F618" s="1361">
        <v>2519.66</v>
      </c>
      <c r="G618" s="1361">
        <v>5</v>
      </c>
      <c r="H618" s="1361">
        <v>4</v>
      </c>
      <c r="I618" s="1347">
        <v>8422.710000000006</v>
      </c>
      <c r="J618" s="1348">
        <f t="shared" si="22"/>
      </c>
      <c r="K618" s="1348">
        <f t="shared" si="53"/>
      </c>
      <c r="L618" s="1348">
        <f t="shared" si="84"/>
      </c>
      <c r="M618" s="1348">
        <f t="shared" si="115"/>
      </c>
      <c r="N618" s="1349">
        <f t="shared" si="146"/>
      </c>
      <c r="O618" s="1350">
        <f t="shared" si="177"/>
      </c>
      <c r="P618" s="1350">
        <f t="shared" si="208"/>
      </c>
      <c r="Q618" s="1350">
        <f t="shared" si="239"/>
      </c>
      <c r="R618" s="1350">
        <f t="shared" si="401"/>
      </c>
      <c r="S618" s="1351">
        <f t="shared" si="432"/>
      </c>
      <c r="T618" s="1352">
        <v>0.0332</v>
      </c>
      <c r="U618" s="1353">
        <v>52</v>
      </c>
      <c r="V618" s="1349">
        <f t="shared" si="463"/>
      </c>
      <c r="W618" s="1353">
        <v>26997</v>
      </c>
      <c r="X618" s="1359">
        <v>505</v>
      </c>
      <c r="Y618" s="1359">
        <v>168</v>
      </c>
      <c r="Z618" s="1359">
        <v>520</v>
      </c>
      <c r="AA618" s="1359">
        <v>93</v>
      </c>
      <c r="AB618" s="1359">
        <v>5</v>
      </c>
      <c r="AC618" s="1359">
        <v>1</v>
      </c>
      <c r="AD618" s="1353">
        <v>37</v>
      </c>
      <c r="AE618" s="1355">
        <f t="shared" si="496"/>
      </c>
      <c r="AF618" s="1349">
        <f t="shared" si="527"/>
      </c>
      <c r="AG618" s="1356" t="s">
        <v>846</v>
      </c>
      <c r="AH618" s="1357" t="s">
        <v>862</v>
      </c>
      <c r="AI618" s="1357">
        <v>30</v>
      </c>
    </row>
    <row customHeight="true" ht="18.452380952380953" r="619">
      <c r="A619" s="1342"/>
      <c r="B619" s="1343" t="s">
        <v>874</v>
      </c>
      <c r="C619" s="1343" t="s">
        <v>856</v>
      </c>
      <c r="D619" s="1345">
        <f t="shared" si="342"/>
      </c>
      <c r="E619" s="1361">
        <v>1347.75</v>
      </c>
      <c r="F619" s="1361">
        <v>2472.26</v>
      </c>
      <c r="G619" s="1361">
        <v>6</v>
      </c>
      <c r="H619" s="1361">
        <v>5</v>
      </c>
      <c r="I619" s="1347">
        <v>12496.779999999999</v>
      </c>
      <c r="J619" s="1348">
        <f t="shared" si="22"/>
      </c>
      <c r="K619" s="1348">
        <f t="shared" si="53"/>
      </c>
      <c r="L619" s="1348">
        <f t="shared" si="84"/>
      </c>
      <c r="M619" s="1348">
        <f t="shared" si="115"/>
      </c>
      <c r="N619" s="1349">
        <f t="shared" si="146"/>
      </c>
      <c r="O619" s="1350">
        <f t="shared" si="177"/>
      </c>
      <c r="P619" s="1350">
        <f t="shared" si="208"/>
      </c>
      <c r="Q619" s="1350">
        <f t="shared" si="239"/>
      </c>
      <c r="R619" s="1350">
        <f t="shared" si="401"/>
      </c>
      <c r="S619" s="1351">
        <f t="shared" si="432"/>
      </c>
      <c r="T619" s="1352">
        <v>0.029</v>
      </c>
      <c r="U619" s="1353">
        <v>53</v>
      </c>
      <c r="V619" s="1349">
        <f t="shared" si="463"/>
      </c>
      <c r="W619" s="1353">
        <v>28099</v>
      </c>
      <c r="X619" s="1359">
        <v>632</v>
      </c>
      <c r="Y619" s="1359">
        <v>153</v>
      </c>
      <c r="Z619" s="1359">
        <v>662</v>
      </c>
      <c r="AA619" s="1359">
        <v>93</v>
      </c>
      <c r="AB619" s="1359">
        <v>7</v>
      </c>
      <c r="AC619" s="1359">
        <v>4</v>
      </c>
      <c r="AD619" s="1353">
        <v>40</v>
      </c>
      <c r="AE619" s="1355">
        <f t="shared" si="496"/>
      </c>
      <c r="AF619" s="1349">
        <f t="shared" si="527"/>
      </c>
      <c r="AG619" s="1356" t="s">
        <v>846</v>
      </c>
      <c r="AH619" s="1357" t="s">
        <v>862</v>
      </c>
      <c r="AI619" s="1357">
        <v>37</v>
      </c>
    </row>
    <row customHeight="true" ht="18.452380952380953" r="620">
      <c r="A620" s="1342"/>
      <c r="B620" s="1367" t="s">
        <v>852</v>
      </c>
      <c r="C620" s="1367"/>
      <c r="D620" s="1368">
        <f>SUM(D616:D619)</f>
      </c>
      <c r="E620" s="1368">
        <f>SUM(E616:E619)</f>
      </c>
      <c r="F620" s="1368">
        <f>SUM(F616:F619)</f>
      </c>
      <c r="G620" s="1368">
        <f>SUM(G616:G619)</f>
      </c>
      <c r="H620" s="1368">
        <f>SUM(H616:H619)</f>
      </c>
      <c r="I620" s="1368">
        <f>SUM(I616:I619)</f>
      </c>
      <c r="J620" s="1370">
        <f t="shared" si="22"/>
      </c>
      <c r="K620" s="1370">
        <f t="shared" si="53"/>
      </c>
      <c r="L620" s="1371">
        <f t="shared" si="84"/>
      </c>
      <c r="M620" s="1370">
        <f t="shared" si="115"/>
      </c>
      <c r="N620" s="1370">
        <f t="shared" si="146"/>
      </c>
      <c r="O620" s="1372">
        <f t="shared" si="177"/>
      </c>
      <c r="P620" s="1372">
        <f t="shared" si="208"/>
      </c>
      <c r="Q620" s="1372">
        <f t="shared" si="239"/>
      </c>
      <c r="R620" s="1372">
        <f t="shared" si="401"/>
      </c>
      <c r="S620" s="1373">
        <f t="shared" si="432"/>
      </c>
      <c r="T620" s="1372">
        <f>AVERAGE(T616:T619)</f>
      </c>
      <c r="U620" s="1374">
        <f>AVERAGE(U616:U619)</f>
      </c>
      <c r="V620" s="1378">
        <f t="shared" si="463"/>
      </c>
      <c r="W620" s="1368">
        <f>SUM(W616:W619)</f>
      </c>
      <c r="X620" s="1368">
        <f>SUM(X616:X619)</f>
      </c>
      <c r="Y620" s="1368">
        <f>SUM(Y616:Y619)</f>
      </c>
      <c r="Z620" s="1368">
        <f>SUM(Z616:Z619)</f>
      </c>
      <c r="AA620" s="1368">
        <f>SUM(AA616:AA619)</f>
      </c>
      <c r="AB620" s="1368">
        <f>SUM(AB616:AB619)</f>
      </c>
      <c r="AC620" s="1368">
        <f>SUM(AC616:AC619)</f>
      </c>
      <c r="AD620" s="1368">
        <f>SUM(AD616:AD619)</f>
      </c>
      <c r="AE620" s="1370">
        <f t="shared" si="496"/>
      </c>
      <c r="AF620" s="1375">
        <f t="shared" si="527"/>
      </c>
      <c r="AG620" s="1376"/>
      <c r="AH620" s="1376"/>
      <c r="AI620" s="1373">
        <f>SUM(AI616:AI619)</f>
      </c>
    </row>
    <row customHeight="true" ht="18.452380952380953" r="621">
      <c r="A621" s="1342"/>
      <c r="B621" s="1390" t="s">
        <v>853</v>
      </c>
      <c r="C621" s="1343" t="s">
        <v>857</v>
      </c>
      <c r="D621" s="1345">
        <f t="shared" ref="D621:D624" si="343">E621+F621</f>
      </c>
      <c r="E621" s="1361">
        <v>1159.59</v>
      </c>
      <c r="F621" s="1361">
        <v>2511.75</v>
      </c>
      <c r="G621" s="1361">
        <v>6</v>
      </c>
      <c r="H621" s="1361">
        <v>6</v>
      </c>
      <c r="I621" s="1348">
        <v>12490.339999999997</v>
      </c>
      <c r="J621" s="1348">
        <f t="shared" si="22"/>
      </c>
      <c r="K621" s="1348">
        <f t="shared" si="53"/>
      </c>
      <c r="L621" s="1348">
        <f t="shared" si="84"/>
      </c>
      <c r="M621" s="1348">
        <f t="shared" si="115"/>
      </c>
      <c r="N621" s="1349">
        <f t="shared" si="146"/>
      </c>
      <c r="O621" s="1350">
        <f t="shared" si="177"/>
      </c>
      <c r="P621" s="1350">
        <f t="shared" si="208"/>
      </c>
      <c r="Q621" s="1350">
        <f t="shared" si="239"/>
      </c>
      <c r="R621" s="1350">
        <f t="shared" si="401"/>
      </c>
      <c r="S621" s="1351">
        <f t="shared" si="432"/>
      </c>
      <c r="T621" s="1352">
        <v>0.0372</v>
      </c>
      <c r="U621" s="1353">
        <v>55</v>
      </c>
      <c r="V621" s="1349">
        <f t="shared" si="463"/>
      </c>
      <c r="W621" s="1353">
        <v>26975</v>
      </c>
      <c r="X621" s="1353">
        <v>608</v>
      </c>
      <c r="Y621" s="1353">
        <v>151</v>
      </c>
      <c r="Z621" s="1353">
        <v>632</v>
      </c>
      <c r="AA621" s="1353">
        <v>80</v>
      </c>
      <c r="AB621" s="1353">
        <v>3</v>
      </c>
      <c r="AC621" s="1353">
        <v>6</v>
      </c>
      <c r="AD621" s="1353">
        <v>35</v>
      </c>
      <c r="AE621" s="1355">
        <f t="shared" si="496"/>
      </c>
      <c r="AF621" s="1349">
        <f t="shared" si="527"/>
      </c>
      <c r="AG621" s="1356" t="s">
        <v>846</v>
      </c>
      <c r="AH621" s="1357" t="s">
        <v>862</v>
      </c>
      <c r="AI621" s="1357">
        <v>29</v>
      </c>
    </row>
    <row customHeight="true" ht="18.452380952380953" r="622">
      <c r="A622" s="1342"/>
      <c r="B622" s="1390" t="s">
        <v>853</v>
      </c>
      <c r="C622" s="1343" t="s">
        <v>858</v>
      </c>
      <c r="D622" s="1345">
        <f t="shared" si="343"/>
      </c>
      <c r="E622" s="1361">
        <v>1266.65</v>
      </c>
      <c r="F622" s="1361">
        <v>2495.29</v>
      </c>
      <c r="G622" s="1361">
        <v>3</v>
      </c>
      <c r="H622" s="1361">
        <v>3</v>
      </c>
      <c r="I622" s="1348">
        <v>6190.470000000001</v>
      </c>
      <c r="J622" s="1348">
        <f t="shared" si="22"/>
      </c>
      <c r="K622" s="1348">
        <f t="shared" si="53"/>
      </c>
      <c r="L622" s="1348">
        <f t="shared" si="84"/>
      </c>
      <c r="M622" s="1348">
        <f t="shared" si="115"/>
      </c>
      <c r="N622" s="1349">
        <f t="shared" si="146"/>
      </c>
      <c r="O622" s="1350">
        <f t="shared" si="177"/>
      </c>
      <c r="P622" s="1350">
        <f t="shared" si="208"/>
      </c>
      <c r="Q622" s="1350">
        <f t="shared" si="239"/>
      </c>
      <c r="R622" s="1350">
        <f t="shared" si="401"/>
      </c>
      <c r="S622" s="1351">
        <f t="shared" si="432"/>
      </c>
      <c r="T622" s="1352">
        <v>0.0335</v>
      </c>
      <c r="U622" s="1353">
        <v>56</v>
      </c>
      <c r="V622" s="1349">
        <f t="shared" si="463"/>
      </c>
      <c r="W622" s="1353">
        <v>28852</v>
      </c>
      <c r="X622" s="1353">
        <v>574</v>
      </c>
      <c r="Y622" s="1353">
        <v>159</v>
      </c>
      <c r="Z622" s="1353">
        <v>579</v>
      </c>
      <c r="AA622" s="1353">
        <v>109</v>
      </c>
      <c r="AB622" s="1353">
        <v>10</v>
      </c>
      <c r="AC622" s="1353">
        <v>5</v>
      </c>
      <c r="AD622" s="1353">
        <v>36</v>
      </c>
      <c r="AE622" s="1355">
        <f t="shared" si="496"/>
      </c>
      <c r="AF622" s="1349">
        <f t="shared" si="527"/>
      </c>
      <c r="AG622" s="1356" t="s">
        <v>846</v>
      </c>
      <c r="AH622" s="1357" t="s">
        <v>862</v>
      </c>
      <c r="AI622" s="1357">
        <v>33</v>
      </c>
    </row>
    <row customHeight="true" ht="18.452380952380953" r="623">
      <c r="A623" s="1342"/>
      <c r="B623" s="1390" t="s">
        <v>853</v>
      </c>
      <c r="C623" s="1343" t="s">
        <v>860</v>
      </c>
      <c r="D623" s="1345">
        <f t="shared" si="343"/>
      </c>
      <c r="E623" s="1361">
        <v>1313.37</v>
      </c>
      <c r="F623" s="1361">
        <v>2518.86</v>
      </c>
      <c r="G623" s="1361">
        <v>7</v>
      </c>
      <c r="H623" s="1361">
        <v>7</v>
      </c>
      <c r="I623" s="1347">
        <v>11572.070000000007</v>
      </c>
      <c r="J623" s="1348">
        <f t="shared" si="22"/>
      </c>
      <c r="K623" s="1348">
        <f t="shared" si="53"/>
      </c>
      <c r="L623" s="1348">
        <f t="shared" si="84"/>
      </c>
      <c r="M623" s="1348">
        <f t="shared" si="115"/>
      </c>
      <c r="N623" s="1349">
        <f t="shared" si="146"/>
      </c>
      <c r="O623" s="1350">
        <f t="shared" si="177"/>
      </c>
      <c r="P623" s="1350">
        <f t="shared" si="208"/>
      </c>
      <c r="Q623" s="1350">
        <f t="shared" si="239"/>
      </c>
      <c r="R623" s="1350">
        <f t="shared" si="401"/>
      </c>
      <c r="S623" s="1351">
        <f t="shared" si="432"/>
      </c>
      <c r="T623" s="1352">
        <v>0.0321</v>
      </c>
      <c r="U623" s="1353">
        <v>58</v>
      </c>
      <c r="V623" s="1349">
        <f t="shared" si="463"/>
      </c>
      <c r="W623" s="1353">
        <v>31143</v>
      </c>
      <c r="X623" s="1353">
        <v>748</v>
      </c>
      <c r="Y623" s="1353">
        <v>171</v>
      </c>
      <c r="Z623" s="1353">
        <v>762</v>
      </c>
      <c r="AA623" s="1353">
        <v>124</v>
      </c>
      <c r="AB623" s="1353">
        <v>5</v>
      </c>
      <c r="AC623" s="1353">
        <v>1</v>
      </c>
      <c r="AD623" s="1353">
        <v>28</v>
      </c>
      <c r="AE623" s="1355">
        <f t="shared" si="496"/>
      </c>
      <c r="AF623" s="1349">
        <f t="shared" si="527"/>
      </c>
      <c r="AG623" s="1357" t="s">
        <v>861</v>
      </c>
      <c r="AH623" s="1357" t="s">
        <v>847</v>
      </c>
      <c r="AI623" s="1357">
        <v>36</v>
      </c>
    </row>
    <row customHeight="true" ht="18.452380952380953" r="624">
      <c r="A624" s="1342"/>
      <c r="B624" s="1390" t="s">
        <v>853</v>
      </c>
      <c r="C624" s="1343" t="s">
        <v>863</v>
      </c>
      <c r="D624" s="1345">
        <f t="shared" si="343"/>
      </c>
      <c r="E624" s="1361">
        <v>1260.27</v>
      </c>
      <c r="F624" s="1361">
        <v>2469.77</v>
      </c>
      <c r="G624" s="1361">
        <v>8</v>
      </c>
      <c r="H624" s="1361">
        <v>8</v>
      </c>
      <c r="I624" s="1347">
        <v>17557.449999999997</v>
      </c>
      <c r="J624" s="1348">
        <f t="shared" si="22"/>
      </c>
      <c r="K624" s="1348">
        <f t="shared" si="53"/>
      </c>
      <c r="L624" s="1348">
        <f t="shared" si="84"/>
      </c>
      <c r="M624" s="1348">
        <f t="shared" si="115"/>
      </c>
      <c r="N624" s="1349">
        <f t="shared" si="146"/>
      </c>
      <c r="O624" s="1350">
        <f t="shared" si="177"/>
      </c>
      <c r="P624" s="1350">
        <f t="shared" si="208"/>
      </c>
      <c r="Q624" s="1350">
        <f t="shared" si="239"/>
      </c>
      <c r="R624" s="1350">
        <f t="shared" si="401"/>
      </c>
      <c r="S624" s="1351">
        <f t="shared" si="432"/>
      </c>
      <c r="T624" s="1352">
        <v>0.0265</v>
      </c>
      <c r="U624" s="1353">
        <v>59</v>
      </c>
      <c r="V624" s="1349">
        <f t="shared" si="463"/>
      </c>
      <c r="W624" s="1353">
        <v>31607</v>
      </c>
      <c r="X624" s="1353">
        <v>549</v>
      </c>
      <c r="Y624" s="1353">
        <v>162</v>
      </c>
      <c r="Z624" s="1353">
        <v>560</v>
      </c>
      <c r="AA624" s="1353">
        <v>84</v>
      </c>
      <c r="AB624" s="1353">
        <v>14</v>
      </c>
      <c r="AC624" s="1353">
        <v>1</v>
      </c>
      <c r="AD624" s="1353">
        <v>37</v>
      </c>
      <c r="AE624" s="1355">
        <f t="shared" si="496"/>
      </c>
      <c r="AF624" s="1349">
        <f t="shared" si="527"/>
      </c>
      <c r="AG624" s="1357" t="s">
        <v>861</v>
      </c>
      <c r="AH624" s="1357" t="s">
        <v>847</v>
      </c>
      <c r="AI624" s="1357">
        <v>30</v>
      </c>
    </row>
    <row customHeight="true" ht="18.452380952380953" r="625">
      <c r="A625" s="1342"/>
      <c r="B625" s="1367" t="s">
        <v>852</v>
      </c>
      <c r="C625" s="1367"/>
      <c r="D625" s="1368">
        <f>SUM(D621:D624)</f>
      </c>
      <c r="E625" s="1368">
        <f>SUM(E621:E624)</f>
      </c>
      <c r="F625" s="1368">
        <f>SUM(F621:F624)</f>
      </c>
      <c r="G625" s="1368">
        <f>SUM(G621:G624)</f>
      </c>
      <c r="H625" s="1368">
        <f>SUM(H621:H624)</f>
      </c>
      <c r="I625" s="1368">
        <f>SUM(I621:I624)</f>
      </c>
      <c r="J625" s="1370">
        <f t="shared" si="22"/>
      </c>
      <c r="K625" s="1370">
        <f t="shared" si="53"/>
      </c>
      <c r="L625" s="1371">
        <f t="shared" si="84"/>
      </c>
      <c r="M625" s="1370">
        <f t="shared" si="115"/>
      </c>
      <c r="N625" s="1370">
        <f t="shared" si="146"/>
      </c>
      <c r="O625" s="1372">
        <f t="shared" si="177"/>
      </c>
      <c r="P625" s="1372">
        <f t="shared" si="208"/>
      </c>
      <c r="Q625" s="1372">
        <f t="shared" si="239"/>
      </c>
      <c r="R625" s="1372">
        <f t="shared" si="401"/>
      </c>
      <c r="S625" s="1373">
        <f t="shared" si="432"/>
      </c>
      <c r="T625" s="1372">
        <f>AVERAGE(T621:T624)</f>
      </c>
      <c r="U625" s="1374">
        <f>AVERAGE(U621:U624)</f>
      </c>
      <c r="V625" s="1378">
        <f t="shared" si="463"/>
      </c>
      <c r="W625" s="1368">
        <f>SUM(W621:W624)</f>
      </c>
      <c r="X625" s="1368">
        <f>SUM(X621:X624)</f>
      </c>
      <c r="Y625" s="1368">
        <f>SUM(Y621:Y624)</f>
      </c>
      <c r="Z625" s="1368">
        <f>SUM(Z621:Z624)</f>
      </c>
      <c r="AA625" s="1368">
        <f>SUM(AA621:AA624)</f>
      </c>
      <c r="AB625" s="1368">
        <f>SUM(AB621:AB624)</f>
      </c>
      <c r="AC625" s="1368">
        <f>SUM(AC621:AC624)</f>
      </c>
      <c r="AD625" s="1368">
        <f>SUM(AD621:AD624)</f>
      </c>
      <c r="AE625" s="1370">
        <f t="shared" si="496"/>
      </c>
      <c r="AF625" s="1375">
        <f t="shared" si="527"/>
      </c>
      <c r="AG625" s="1376"/>
      <c r="AH625" s="1376"/>
      <c r="AI625" s="1368">
        <f>SUM(AI621:AI624)</f>
      </c>
    </row>
    <row customHeight="true" ht="18.452380952380953" r="626">
      <c r="A626" s="1342"/>
      <c r="B626" s="1390" t="s">
        <v>876</v>
      </c>
      <c r="C626" s="1343" t="s">
        <v>864</v>
      </c>
      <c r="D626" s="1345">
        <f t="shared" ref="D626:D629" si="344">E626+F626</f>
      </c>
      <c r="E626" s="1360">
        <v>1129.33</v>
      </c>
      <c r="F626" s="1360">
        <v>2733.01</v>
      </c>
      <c r="G626" s="1379">
        <v>4</v>
      </c>
      <c r="H626" s="1379">
        <v>3</v>
      </c>
      <c r="I626" s="1347">
        <v>8996.140000000014</v>
      </c>
      <c r="J626" s="1348">
        <f t="shared" si="22"/>
      </c>
      <c r="K626" s="1348">
        <f t="shared" si="53"/>
      </c>
      <c r="L626" s="1348">
        <f t="shared" si="84"/>
      </c>
      <c r="M626" s="1348">
        <f t="shared" si="115"/>
      </c>
      <c r="N626" s="1349">
        <f t="shared" si="146"/>
      </c>
      <c r="O626" s="1350">
        <f t="shared" si="177"/>
      </c>
      <c r="P626" s="1350">
        <f t="shared" si="208"/>
      </c>
      <c r="Q626" s="1350">
        <f t="shared" si="239"/>
      </c>
      <c r="R626" s="1350">
        <f t="shared" si="401"/>
      </c>
      <c r="S626" s="1351">
        <f t="shared" si="432"/>
      </c>
      <c r="T626" s="1352">
        <v>0.0298</v>
      </c>
      <c r="U626" s="1353">
        <v>60</v>
      </c>
      <c r="V626" s="1349">
        <f t="shared" si="463"/>
      </c>
      <c r="W626" s="1353">
        <v>32988</v>
      </c>
      <c r="X626" s="1353">
        <v>538</v>
      </c>
      <c r="Y626" s="1353">
        <v>160</v>
      </c>
      <c r="Z626" s="1353">
        <v>562</v>
      </c>
      <c r="AA626" s="1353">
        <v>76</v>
      </c>
      <c r="AB626" s="1353">
        <v>8</v>
      </c>
      <c r="AC626" s="1353">
        <v>1</v>
      </c>
      <c r="AD626" s="1353">
        <v>42</v>
      </c>
      <c r="AE626" s="1355">
        <f t="shared" si="496"/>
      </c>
      <c r="AF626" s="1349">
        <f t="shared" si="527"/>
      </c>
      <c r="AG626" s="1357" t="s">
        <v>861</v>
      </c>
      <c r="AH626" s="1357" t="s">
        <v>847</v>
      </c>
      <c r="AI626" s="1357">
        <v>26</v>
      </c>
    </row>
    <row customHeight="true" ht="18.452380952380953" r="627">
      <c r="A627" s="1342"/>
      <c r="B627" s="1390" t="s">
        <v>876</v>
      </c>
      <c r="C627" s="1343" t="s">
        <v>866</v>
      </c>
      <c r="D627" s="1345">
        <f t="shared" si="344"/>
      </c>
      <c r="E627" s="1360">
        <v>1166.16</v>
      </c>
      <c r="F627" s="1360">
        <v>2287.15</v>
      </c>
      <c r="G627" s="1379">
        <v>1</v>
      </c>
      <c r="H627" s="1379">
        <v>1</v>
      </c>
      <c r="I627" s="1347">
        <v>1351.3499999999913</v>
      </c>
      <c r="J627" s="1348">
        <f t="shared" si="22"/>
      </c>
      <c r="K627" s="1348">
        <f t="shared" si="53"/>
      </c>
      <c r="L627" s="1348">
        <f t="shared" si="84"/>
      </c>
      <c r="M627" s="1348">
        <f t="shared" si="115"/>
      </c>
      <c r="N627" s="1349">
        <f t="shared" si="146"/>
      </c>
      <c r="O627" s="1350">
        <f t="shared" si="177"/>
      </c>
      <c r="P627" s="1350">
        <f t="shared" si="208"/>
      </c>
      <c r="Q627" s="1350">
        <f t="shared" si="239"/>
      </c>
      <c r="R627" s="1350">
        <f t="shared" si="401"/>
      </c>
      <c r="S627" s="1351">
        <f t="shared" si="432"/>
      </c>
      <c r="T627" s="1352">
        <v>0.0296</v>
      </c>
      <c r="U627" s="1353">
        <v>60</v>
      </c>
      <c r="V627" s="1349">
        <f t="shared" si="463"/>
      </c>
      <c r="W627" s="1353">
        <v>29585</v>
      </c>
      <c r="X627" s="1353">
        <v>557</v>
      </c>
      <c r="Y627" s="1353">
        <v>169</v>
      </c>
      <c r="Z627" s="1353">
        <v>590</v>
      </c>
      <c r="AA627" s="1353">
        <v>85</v>
      </c>
      <c r="AB627" s="1353">
        <v>12</v>
      </c>
      <c r="AC627" s="1353">
        <v>1</v>
      </c>
      <c r="AD627" s="1353">
        <v>35</v>
      </c>
      <c r="AE627" s="1355">
        <f t="shared" si="496"/>
      </c>
      <c r="AF627" s="1349">
        <f t="shared" si="527"/>
      </c>
      <c r="AG627" s="1357" t="s">
        <v>861</v>
      </c>
      <c r="AH627" s="1357" t="s">
        <v>847</v>
      </c>
      <c r="AI627" s="1357">
        <v>32</v>
      </c>
    </row>
    <row customHeight="true" ht="18.452380952380953" r="628">
      <c r="A628" s="1342"/>
      <c r="B628" s="1390" t="s">
        <v>876</v>
      </c>
      <c r="C628" s="1343" t="s">
        <v>867</v>
      </c>
      <c r="D628" s="1345">
        <f t="shared" si="344"/>
      </c>
      <c r="E628" s="1360">
        <v>1104.47</v>
      </c>
      <c r="F628" s="1360">
        <v>2678.24</v>
      </c>
      <c r="G628" s="1379">
        <v>3</v>
      </c>
      <c r="H628" s="1379">
        <v>3</v>
      </c>
      <c r="I628" s="1347">
        <v>5341.0500000000175</v>
      </c>
      <c r="J628" s="1348">
        <f t="shared" si="22"/>
      </c>
      <c r="K628" s="1348">
        <f t="shared" si="53"/>
      </c>
      <c r="L628" s="1348">
        <f t="shared" si="84"/>
      </c>
      <c r="M628" s="1348">
        <f t="shared" si="115"/>
      </c>
      <c r="N628" s="1349">
        <f t="shared" si="146"/>
      </c>
      <c r="O628" s="1350">
        <f t="shared" si="177"/>
      </c>
      <c r="P628" s="1350">
        <f t="shared" si="208"/>
      </c>
      <c r="Q628" s="1350">
        <f t="shared" si="239"/>
      </c>
      <c r="R628" s="1350">
        <f t="shared" si="401"/>
      </c>
      <c r="S628" s="1351">
        <f t="shared" si="432"/>
      </c>
      <c r="T628" s="1352">
        <v>0.0283</v>
      </c>
      <c r="U628" s="1353">
        <v>60</v>
      </c>
      <c r="V628" s="1349">
        <f t="shared" si="463"/>
      </c>
      <c r="W628" s="1353">
        <v>32055</v>
      </c>
      <c r="X628" s="1353">
        <v>705</v>
      </c>
      <c r="Y628" s="1353">
        <v>178</v>
      </c>
      <c r="Z628" s="1353">
        <v>727</v>
      </c>
      <c r="AA628" s="1353">
        <v>78</v>
      </c>
      <c r="AB628" s="1353">
        <v>7</v>
      </c>
      <c r="AC628" s="1353">
        <v>1</v>
      </c>
      <c r="AD628" s="1353">
        <v>44</v>
      </c>
      <c r="AE628" s="1355">
        <f t="shared" si="496"/>
      </c>
      <c r="AF628" s="1349">
        <f t="shared" si="527"/>
      </c>
      <c r="AG628" s="1357" t="s">
        <v>861</v>
      </c>
      <c r="AH628" s="1357" t="s">
        <v>847</v>
      </c>
      <c r="AI628" s="1357">
        <v>35</v>
      </c>
    </row>
    <row customHeight="true" ht="18.452380952380953" r="629">
      <c r="A629" s="1342"/>
      <c r="B629" s="1390" t="s">
        <v>876</v>
      </c>
      <c r="C629" s="1344" t="s">
        <v>868</v>
      </c>
      <c r="D629" s="1345">
        <f t="shared" si="344"/>
      </c>
      <c r="E629" s="1360">
        <v>1177.5</v>
      </c>
      <c r="F629" s="1360">
        <v>2269.94</v>
      </c>
      <c r="G629" s="1361">
        <v>9</v>
      </c>
      <c r="H629" s="1361">
        <v>5</v>
      </c>
      <c r="I629" s="1391">
        <v>20069.849999999977</v>
      </c>
      <c r="J629" s="1348">
        <f t="shared" si="22"/>
      </c>
      <c r="K629" s="1348">
        <f t="shared" si="53"/>
      </c>
      <c r="L629" s="1348">
        <f t="shared" si="84"/>
      </c>
      <c r="M629" s="1348">
        <f t="shared" si="115"/>
      </c>
      <c r="N629" s="1349">
        <f t="shared" si="146"/>
      </c>
      <c r="O629" s="1350">
        <f t="shared" si="177"/>
      </c>
      <c r="P629" s="1350">
        <f t="shared" si="208"/>
      </c>
      <c r="Q629" s="1350">
        <f t="shared" si="239"/>
      </c>
      <c r="R629" s="1350">
        <f t="shared" si="401"/>
      </c>
      <c r="S629" s="1351">
        <f t="shared" si="432"/>
      </c>
      <c r="T629" s="1352">
        <v>0.0236</v>
      </c>
      <c r="U629" s="1353">
        <v>61</v>
      </c>
      <c r="V629" s="1349">
        <f t="shared" si="463"/>
      </c>
      <c r="W629" s="1353">
        <v>33380</v>
      </c>
      <c r="X629" s="1353">
        <v>708</v>
      </c>
      <c r="Y629" s="1353">
        <v>184</v>
      </c>
      <c r="Z629" s="1353">
        <v>749</v>
      </c>
      <c r="AA629" s="1353">
        <v>95</v>
      </c>
      <c r="AB629" s="1353">
        <v>11</v>
      </c>
      <c r="AC629" s="1353">
        <v>1</v>
      </c>
      <c r="AD629" s="1353">
        <v>36</v>
      </c>
      <c r="AE629" s="1355">
        <f t="shared" si="496"/>
      </c>
      <c r="AF629" s="1349">
        <f t="shared" si="527"/>
      </c>
      <c r="AG629" s="1357" t="s">
        <v>861</v>
      </c>
      <c r="AH629" s="1357" t="s">
        <v>847</v>
      </c>
      <c r="AI629" s="1357">
        <v>36</v>
      </c>
    </row>
    <row customHeight="true" ht="18.452380952380953" r="630">
      <c r="A630" s="1342"/>
      <c r="B630" s="1367" t="s">
        <v>852</v>
      </c>
      <c r="C630" s="1367"/>
      <c r="D630" s="1368">
        <f>SUM(D626:D629)</f>
      </c>
      <c r="E630" s="1368">
        <f>SUM(E626:E629)</f>
      </c>
      <c r="F630" s="1368">
        <f>SUM(F626:F629)</f>
      </c>
      <c r="G630" s="1368">
        <f>SUM(G626:G629)</f>
      </c>
      <c r="H630" s="1368">
        <f>SUM(H626:H629)</f>
      </c>
      <c r="I630" s="1368">
        <f>SUM(I626:I629)</f>
      </c>
      <c r="J630" s="1370">
        <f t="shared" si="22"/>
      </c>
      <c r="K630" s="1370">
        <f t="shared" si="53"/>
      </c>
      <c r="L630" s="1371">
        <f t="shared" si="84"/>
      </c>
      <c r="M630" s="1370">
        <f t="shared" si="115"/>
      </c>
      <c r="N630" s="1370">
        <f t="shared" si="146"/>
      </c>
      <c r="O630" s="1372">
        <f t="shared" si="177"/>
      </c>
      <c r="P630" s="1372">
        <f t="shared" si="208"/>
      </c>
      <c r="Q630" s="1372">
        <f t="shared" si="239"/>
      </c>
      <c r="R630" s="1372">
        <f t="shared" si="401"/>
      </c>
      <c r="S630" s="1373">
        <f t="shared" si="432"/>
      </c>
      <c r="T630" s="1372">
        <f>AVERAGE(T626:T629)</f>
      </c>
      <c r="U630" s="1374">
        <f>AVERAGE(U626:U629)</f>
      </c>
      <c r="V630" s="1378">
        <f t="shared" si="463"/>
      </c>
      <c r="W630" s="1368">
        <f>SUM(W626:W629)</f>
      </c>
      <c r="X630" s="1368">
        <f>SUM(X626:X629)</f>
      </c>
      <c r="Y630" s="1368">
        <f>SUM(Y626:Y629)</f>
      </c>
      <c r="Z630" s="1368">
        <f>SUM(Z626:Z629)</f>
      </c>
      <c r="AA630" s="1368">
        <f>SUM(AA626:AA629)</f>
      </c>
      <c r="AB630" s="1368">
        <f>SUM(AB626:AB629)</f>
      </c>
      <c r="AC630" s="1368">
        <f>SUM(AC626:AC629)</f>
      </c>
      <c r="AD630" s="1368">
        <f>SUM(AD626:AD629)</f>
      </c>
      <c r="AE630" s="1370">
        <f t="shared" si="496"/>
      </c>
      <c r="AF630" s="1375">
        <f t="shared" si="527"/>
      </c>
      <c r="AG630" s="1376"/>
      <c r="AH630" s="1376"/>
      <c r="AI630" s="1368">
        <f>SUM(AI626:AI629)</f>
      </c>
    </row>
    <row customHeight="true" ht="18.452380952380953" r="631">
      <c r="A631" s="1342"/>
      <c r="B631" s="1343" t="s">
        <v>844</v>
      </c>
      <c r="C631" s="1390" t="s">
        <v>869</v>
      </c>
      <c r="D631" s="1345">
        <f t="shared" ref="D631:D634" si="345">E631+F631</f>
      </c>
      <c r="E631" s="1360">
        <v>1355.42</v>
      </c>
      <c r="F631" s="1360">
        <v>2511.99</v>
      </c>
      <c r="G631" s="1379">
        <v>4</v>
      </c>
      <c r="H631" s="1379">
        <v>2</v>
      </c>
      <c r="I631" s="1347">
        <v>9464.539999999979</v>
      </c>
      <c r="J631" s="1348">
        <f t="shared" si="22"/>
      </c>
      <c r="K631" s="1348">
        <f t="shared" si="53"/>
      </c>
      <c r="L631" s="1348">
        <f t="shared" si="84"/>
      </c>
      <c r="M631" s="1348">
        <f t="shared" si="115"/>
      </c>
      <c r="N631" s="1349">
        <f t="shared" si="146"/>
      </c>
      <c r="O631" s="1350">
        <f t="shared" si="177"/>
      </c>
      <c r="P631" s="1350">
        <f t="shared" si="208"/>
      </c>
      <c r="Q631" s="1350">
        <f t="shared" si="239"/>
      </c>
      <c r="R631" s="1350">
        <f t="shared" si="401"/>
      </c>
      <c r="S631" s="1351">
        <f t="shared" si="432"/>
      </c>
      <c r="T631" s="1352">
        <v>0.0199</v>
      </c>
      <c r="U631" s="1353">
        <v>61</v>
      </c>
      <c r="V631" s="1349">
        <f t="shared" si="463"/>
      </c>
      <c r="W631" s="1353">
        <v>35749</v>
      </c>
      <c r="X631" s="1353">
        <v>910</v>
      </c>
      <c r="Y631" s="1353">
        <v>182</v>
      </c>
      <c r="Z631" s="1353">
        <v>971</v>
      </c>
      <c r="AA631" s="1353">
        <v>106</v>
      </c>
      <c r="AB631" s="1353">
        <v>6</v>
      </c>
      <c r="AC631" s="1353">
        <v>2</v>
      </c>
      <c r="AD631" s="1353">
        <v>44</v>
      </c>
      <c r="AE631" s="1355">
        <f t="shared" si="496"/>
      </c>
      <c r="AF631" s="1349">
        <f t="shared" si="527"/>
      </c>
      <c r="AG631" s="1357" t="s">
        <v>861</v>
      </c>
      <c r="AH631" s="1357" t="s">
        <v>847</v>
      </c>
      <c r="AI631" s="1357">
        <v>35</v>
      </c>
    </row>
    <row customHeight="true" ht="18.452380952380953" r="632">
      <c r="A632" s="1342"/>
      <c r="B632" s="1343" t="s">
        <v>844</v>
      </c>
      <c r="C632" s="1390" t="s">
        <v>870</v>
      </c>
      <c r="D632" s="1345">
        <f t="shared" si="345"/>
      </c>
      <c r="E632" s="1360">
        <v>1204.09</v>
      </c>
      <c r="F632" s="1360">
        <v>2347.84</v>
      </c>
      <c r="G632" s="1379">
        <v>3</v>
      </c>
      <c r="H632" s="1379">
        <v>3</v>
      </c>
      <c r="I632" s="1347">
        <v>6356.430000000051</v>
      </c>
      <c r="J632" s="1348">
        <f t="shared" si="22"/>
      </c>
      <c r="K632" s="1348">
        <f t="shared" si="53"/>
      </c>
      <c r="L632" s="1348">
        <f t="shared" si="84"/>
      </c>
      <c r="M632" s="1348">
        <f t="shared" si="115"/>
      </c>
      <c r="N632" s="1349">
        <f t="shared" si="146"/>
      </c>
      <c r="O632" s="1350">
        <f t="shared" si="177"/>
      </c>
      <c r="P632" s="1350">
        <f t="shared" si="208"/>
      </c>
      <c r="Q632" s="1350">
        <f t="shared" si="239"/>
      </c>
      <c r="R632" s="1350">
        <f t="shared" si="401"/>
      </c>
      <c r="S632" s="1351">
        <f t="shared" si="432"/>
      </c>
      <c r="T632" s="1352">
        <v>0.0214</v>
      </c>
      <c r="U632" s="1353">
        <v>60</v>
      </c>
      <c r="V632" s="1349">
        <f t="shared" si="463"/>
      </c>
      <c r="W632" s="1353">
        <v>31291</v>
      </c>
      <c r="X632" s="1353">
        <v>850</v>
      </c>
      <c r="Y632" s="1353">
        <v>155</v>
      </c>
      <c r="Z632" s="1353">
        <v>879</v>
      </c>
      <c r="AA632" s="1353">
        <v>79</v>
      </c>
      <c r="AB632" s="1353">
        <v>8</v>
      </c>
      <c r="AC632" s="1353">
        <v>0</v>
      </c>
      <c r="AD632" s="1353">
        <v>39</v>
      </c>
      <c r="AE632" s="1355">
        <f t="shared" si="496"/>
      </c>
      <c r="AF632" s="1349">
        <f t="shared" si="527"/>
      </c>
      <c r="AG632" s="1357" t="s">
        <v>861</v>
      </c>
      <c r="AH632" s="1357" t="s">
        <v>847</v>
      </c>
      <c r="AI632" s="1357">
        <v>24</v>
      </c>
    </row>
    <row customHeight="true" ht="18.452380952380953" r="633">
      <c r="A633" s="1342"/>
      <c r="B633" s="1343" t="s">
        <v>844</v>
      </c>
      <c r="C633" s="1390" t="s">
        <v>877</v>
      </c>
      <c r="D633" s="1345">
        <f t="shared" si="345"/>
      </c>
      <c r="E633" s="1360">
        <v>1088.95</v>
      </c>
      <c r="F633" s="1360">
        <v>2372.39</v>
      </c>
      <c r="G633" s="1379">
        <v>1</v>
      </c>
      <c r="H633" s="1379">
        <v>1</v>
      </c>
      <c r="I633" s="1347">
        <v>1994.8499999999767</v>
      </c>
      <c r="J633" s="1348">
        <f t="shared" si="22"/>
      </c>
      <c r="K633" s="1348">
        <f t="shared" si="53"/>
      </c>
      <c r="L633" s="1348">
        <f t="shared" si="84"/>
      </c>
      <c r="M633" s="1348">
        <f t="shared" si="115"/>
      </c>
      <c r="N633" s="1349">
        <f t="shared" si="146"/>
      </c>
      <c r="O633" s="1350">
        <f t="shared" si="177"/>
      </c>
      <c r="P633" s="1350">
        <f t="shared" si="208"/>
      </c>
      <c r="Q633" s="1350">
        <f t="shared" si="239"/>
      </c>
      <c r="R633" s="1350">
        <f t="shared" si="401"/>
      </c>
      <c r="S633" s="1351">
        <f t="shared" si="432"/>
      </c>
      <c r="T633" s="1352">
        <v>0.0295</v>
      </c>
      <c r="U633" s="1353">
        <v>60</v>
      </c>
      <c r="V633" s="1349">
        <f t="shared" si="463"/>
      </c>
      <c r="W633" s="1353">
        <v>30342</v>
      </c>
      <c r="X633" s="1353">
        <v>1024</v>
      </c>
      <c r="Y633" s="1353">
        <v>173</v>
      </c>
      <c r="Z633" s="1353">
        <v>1082</v>
      </c>
      <c r="AA633" s="1353">
        <v>92</v>
      </c>
      <c r="AB633" s="1353">
        <v>7</v>
      </c>
      <c r="AC633" s="1353">
        <v>1</v>
      </c>
      <c r="AD633" s="1353">
        <v>52</v>
      </c>
      <c r="AE633" s="1355">
        <f t="shared" si="496"/>
      </c>
      <c r="AF633" s="1349">
        <f t="shared" si="527"/>
      </c>
      <c r="AG633" s="1357" t="s">
        <v>861</v>
      </c>
      <c r="AH633" s="1357" t="s">
        <v>847</v>
      </c>
      <c r="AI633" s="1357">
        <v>30</v>
      </c>
    </row>
    <row customHeight="true" ht="18.452380952380953" r="634">
      <c r="A634" s="1342"/>
      <c r="B634" s="1343" t="s">
        <v>844</v>
      </c>
      <c r="C634" s="1390" t="s">
        <v>878</v>
      </c>
      <c r="D634" s="1345">
        <f t="shared" si="345"/>
      </c>
      <c r="E634" s="1360">
        <v>512.98</v>
      </c>
      <c r="F634" s="1360">
        <v>1141.3</v>
      </c>
      <c r="G634" s="1379">
        <v>0</v>
      </c>
      <c r="H634" s="1379">
        <v>0</v>
      </c>
      <c r="I634" s="1347">
        <v>0</v>
      </c>
      <c r="J634" s="1348">
        <f t="shared" si="22"/>
      </c>
      <c r="K634" s="1348">
        <f t="shared" si="53"/>
      </c>
      <c r="L634" s="1348">
        <f t="shared" si="84"/>
      </c>
      <c r="M634" s="1348">
        <f t="shared" si="115"/>
      </c>
      <c r="N634" s="1349">
        <f t="shared" si="146"/>
      </c>
      <c r="O634" s="1350">
        <f t="shared" si="177"/>
      </c>
      <c r="P634" s="1350">
        <f t="shared" si="208"/>
      </c>
      <c r="Q634" s="1350">
        <f t="shared" si="239"/>
      </c>
      <c r="R634" s="1350">
        <f t="shared" si="401"/>
      </c>
      <c r="S634" s="1351">
        <f t="shared" si="432"/>
      </c>
      <c r="T634" s="1352">
        <v>0.0256</v>
      </c>
      <c r="U634" s="1353">
        <v>60</v>
      </c>
      <c r="V634" s="1349">
        <f t="shared" si="463"/>
      </c>
      <c r="W634" s="1353">
        <v>19136</v>
      </c>
      <c r="X634" s="1353">
        <v>895</v>
      </c>
      <c r="Y634" s="1353">
        <v>92</v>
      </c>
      <c r="Z634" s="1353">
        <v>995</v>
      </c>
      <c r="AA634" s="1353">
        <v>41</v>
      </c>
      <c r="AB634" s="1353">
        <v>6</v>
      </c>
      <c r="AC634" s="1353">
        <v>2</v>
      </c>
      <c r="AD634" s="1353">
        <v>50</v>
      </c>
      <c r="AE634" s="1355">
        <f t="shared" si="496"/>
      </c>
      <c r="AF634" s="1349">
        <f t="shared" si="527"/>
      </c>
      <c r="AG634" s="1357" t="s">
        <v>861</v>
      </c>
      <c r="AH634" s="1357" t="s">
        <v>847</v>
      </c>
      <c r="AI634" s="1357">
        <v>12</v>
      </c>
    </row>
    <row customHeight="true" ht="18.452380952380953" r="635">
      <c r="A635" s="1342"/>
      <c r="B635" s="1367" t="s">
        <v>852</v>
      </c>
      <c r="C635" s="1367"/>
      <c r="D635" s="1368">
        <f>SUM(D631:D634)</f>
      </c>
      <c r="E635" s="1368">
        <f>SUM(E631:E634)</f>
      </c>
      <c r="F635" s="1368">
        <f>SUM(F631:F634)</f>
      </c>
      <c r="G635" s="1368">
        <f>SUM(G631:G634)</f>
      </c>
      <c r="H635" s="1368">
        <f>SUM(H631:H634)</f>
      </c>
      <c r="I635" s="1368">
        <f>SUM(I631:I634)</f>
      </c>
      <c r="J635" s="1370">
        <f t="shared" si="22"/>
      </c>
      <c r="K635" s="1370">
        <f t="shared" si="53"/>
      </c>
      <c r="L635" s="1371">
        <f t="shared" si="84"/>
      </c>
      <c r="M635" s="1370">
        <f t="shared" si="115"/>
      </c>
      <c r="N635" s="1370">
        <f t="shared" si="146"/>
      </c>
      <c r="O635" s="1372">
        <f t="shared" si="177"/>
      </c>
      <c r="P635" s="1372">
        <f t="shared" si="208"/>
      </c>
      <c r="Q635" s="1372">
        <f t="shared" si="239"/>
      </c>
      <c r="R635" s="1372">
        <f t="shared" si="401"/>
      </c>
      <c r="S635" s="1373">
        <f t="shared" si="432"/>
      </c>
      <c r="T635" s="1372">
        <f>AVERAGE(T631:T634)</f>
      </c>
      <c r="U635" s="1374">
        <f>AVERAGE(U631:U634)</f>
      </c>
      <c r="V635" s="1378">
        <f t="shared" si="463"/>
      </c>
      <c r="W635" s="1368">
        <f>SUM(W631:W634)</f>
      </c>
      <c r="X635" s="1368">
        <f>SUM(X631:X634)</f>
      </c>
      <c r="Y635" s="1368">
        <f>SUM(Y631:Y634)</f>
      </c>
      <c r="Z635" s="1368">
        <f>SUM(Z631:Z634)</f>
      </c>
      <c r="AA635" s="1368">
        <f>SUM(AA631:AA634)</f>
      </c>
      <c r="AB635" s="1368">
        <f>SUM(AB631:AB634)</f>
      </c>
      <c r="AC635" s="1368">
        <f>SUM(AC631:AC634)</f>
      </c>
      <c r="AD635" s="1368">
        <f>SUM(AD631:AD634)</f>
      </c>
      <c r="AE635" s="1370">
        <f t="shared" si="496"/>
      </c>
      <c r="AF635" s="1375">
        <f t="shared" si="527"/>
      </c>
      <c r="AG635" s="1376"/>
      <c r="AH635" s="1376"/>
      <c r="AI635" s="1368">
        <f>SUM(AI631:AI634)</f>
      </c>
    </row>
    <row customHeight="true" ht="18.452380952380953" r="636">
      <c r="A636" s="1342"/>
      <c r="B636" s="1387" t="s">
        <v>871</v>
      </c>
      <c r="C636" s="1387"/>
      <c r="D636" s="1381">
        <f>D620+D615+D630+D625+D635</f>
      </c>
      <c r="E636" s="1381">
        <f>E620+E615+E630+E625+E635</f>
      </c>
      <c r="F636" s="1381">
        <f>F620+F615+F630+F625+F635</f>
      </c>
      <c r="G636" s="1381">
        <f>G620+G615+G630+G625+G635</f>
      </c>
      <c r="H636" s="1381">
        <f>H620+H615+H630+H625+H635</f>
      </c>
      <c r="I636" s="1381">
        <f>I620+I615+I630+I625+I635</f>
      </c>
      <c r="J636" s="1382">
        <f t="shared" si="22"/>
      </c>
      <c r="K636" s="1382">
        <f t="shared" si="53"/>
      </c>
      <c r="L636" s="1382">
        <f t="shared" si="84"/>
      </c>
      <c r="M636" s="1382">
        <f t="shared" si="115"/>
      </c>
      <c r="N636" s="1382">
        <f t="shared" si="146"/>
      </c>
      <c r="O636" s="1383">
        <f t="shared" si="177"/>
      </c>
      <c r="P636" s="1383">
        <f t="shared" si="208"/>
      </c>
      <c r="Q636" s="1383">
        <f t="shared" si="239"/>
      </c>
      <c r="R636" s="1383">
        <f t="shared" si="401"/>
      </c>
      <c r="S636" s="1392">
        <f t="shared" si="432"/>
      </c>
      <c r="T636" s="1382">
        <f>(T620+T615+T630+T625+T635)/5</f>
      </c>
      <c r="U636" s="1382">
        <f>(U620+U615+U630+U625+U635)/5</f>
      </c>
      <c r="V636" s="1382">
        <f>(V620+V615+V630+V625+V635)/5</f>
      </c>
      <c r="W636" s="1381">
        <f>W620+W615+W630+W625+W635</f>
      </c>
      <c r="X636" s="1381">
        <f>X620+X615+X630+X625+X635</f>
      </c>
      <c r="Y636" s="1381">
        <f>Y620+Y615+Y630+Y625+Y635</f>
      </c>
      <c r="Z636" s="1381">
        <f>Z620+Z615+Z630+Z625+Z635</f>
      </c>
      <c r="AA636" s="1381">
        <f>AA620+AA615+AA630+AA625+AA635</f>
      </c>
      <c r="AB636" s="1381">
        <f>AB620+AB615+AB630+AB625+AB635</f>
      </c>
      <c r="AC636" s="1381">
        <f>AC620+AC615+AC630+AC625+AC635</f>
      </c>
      <c r="AD636" s="1381">
        <f>AD620+AD615+AD630+AD625+AD635</f>
      </c>
      <c r="AE636" s="1382">
        <f t="shared" si="496"/>
      </c>
      <c r="AF636" s="1393">
        <f t="shared" si="527"/>
      </c>
      <c r="AG636" s="1387"/>
      <c r="AH636" s="1387"/>
      <c r="AI636" s="1381">
        <f>AI620+AI615+AI630+AI625+AI635</f>
      </c>
    </row>
    <row r="637">
      <c r="A637" s="1329" t="s">
        <v>807</v>
      </c>
      <c r="B637" s="1329" t="s">
        <v>808</v>
      </c>
      <c r="C637" s="1329"/>
      <c r="D637" s="1330" t="s">
        <v>809</v>
      </c>
      <c r="E637" s="1330"/>
      <c r="F637" s="1330"/>
      <c r="G637" s="1330"/>
      <c r="H637" s="1330"/>
      <c r="I637" s="1330"/>
      <c r="J637" s="1330"/>
      <c r="K637" s="1330"/>
      <c r="L637" s="1330"/>
      <c r="M637" s="1330"/>
      <c r="N637" s="1331" t="s">
        <v>810</v>
      </c>
      <c r="O637" s="1331"/>
      <c r="P637" s="1331"/>
      <c r="Q637" s="1331"/>
      <c r="R637" s="1331"/>
      <c r="S637" s="1331"/>
      <c r="T637" s="1331"/>
      <c r="U637" s="1331"/>
      <c r="V637" s="1331"/>
      <c r="W637" s="1331"/>
      <c r="X637" s="1331"/>
      <c r="Y637" s="1331"/>
      <c r="Z637" s="1331"/>
      <c r="AA637" s="1331"/>
      <c r="AB637" s="1331"/>
      <c r="AC637" s="1331"/>
      <c r="AD637" s="1331"/>
      <c r="AE637" s="1331"/>
      <c r="AF637" s="1331"/>
      <c r="AG637" s="1331"/>
      <c r="AH637" s="1331"/>
      <c r="AI637" s="1332"/>
    </row>
    <row r="638">
      <c r="A638" s="1329"/>
      <c r="B638" s="1329" t="s">
        <v>811</v>
      </c>
      <c r="C638" s="1329" t="s">
        <v>812</v>
      </c>
      <c r="D638" s="1330" t="s">
        <v>813</v>
      </c>
      <c r="E638" s="1330" t="s">
        <v>879</v>
      </c>
      <c r="F638" s="1389" t="s">
        <v>880</v>
      </c>
      <c r="G638" s="1333" t="s">
        <v>814</v>
      </c>
      <c r="H638" s="1334" t="s">
        <v>815</v>
      </c>
      <c r="I638" s="1335" t="s">
        <v>816</v>
      </c>
      <c r="J638" s="1336" t="s">
        <v>817</v>
      </c>
      <c r="K638" s="1336" t="s">
        <v>818</v>
      </c>
      <c r="L638" s="1337" t="s">
        <v>819</v>
      </c>
      <c r="M638" s="1336" t="s">
        <v>820</v>
      </c>
      <c r="N638" s="1331" t="s">
        <v>821</v>
      </c>
      <c r="O638" s="1338" t="s">
        <v>822</v>
      </c>
      <c r="P638" s="1338" t="s">
        <v>823</v>
      </c>
      <c r="Q638" s="1338" t="s">
        <v>824</v>
      </c>
      <c r="R638" s="1338" t="s">
        <v>825</v>
      </c>
      <c r="S638" s="1339" t="s">
        <v>826</v>
      </c>
      <c r="T638" s="1338" t="s">
        <v>827</v>
      </c>
      <c r="U638" s="1340" t="s">
        <v>828</v>
      </c>
      <c r="V638" s="1331" t="s">
        <v>829</v>
      </c>
      <c r="W638" s="1339" t="s">
        <v>830</v>
      </c>
      <c r="X638" s="1339" t="s">
        <v>831</v>
      </c>
      <c r="Y638" s="1339" t="s">
        <v>832</v>
      </c>
      <c r="Z638" s="1339" t="s">
        <v>833</v>
      </c>
      <c r="AA638" s="1339" t="s">
        <v>834</v>
      </c>
      <c r="AB638" s="1339" t="s">
        <v>835</v>
      </c>
      <c r="AC638" s="1339" t="s">
        <v>836</v>
      </c>
      <c r="AD638" s="1339" t="s">
        <v>837</v>
      </c>
      <c r="AE638" s="1341" t="s">
        <v>838</v>
      </c>
      <c r="AF638" s="1331" t="s">
        <v>839</v>
      </c>
      <c r="AG638" s="1332" t="s">
        <v>840</v>
      </c>
      <c r="AH638" s="1332" t="s">
        <v>841</v>
      </c>
      <c r="AI638" s="1332" t="s">
        <v>842</v>
      </c>
    </row>
    <row r="639">
      <c r="A639" s="1342" t="s">
        <v>904</v>
      </c>
      <c r="B639" s="1390" t="s">
        <v>876</v>
      </c>
      <c r="C639" s="1344" t="s">
        <v>845</v>
      </c>
      <c r="D639" s="1345">
        <f t="shared" ref="D639:D642" si="346">E639+F639</f>
      </c>
      <c r="E639" s="1360">
        <v>898.44</v>
      </c>
      <c r="F639" s="1360">
        <v>2192.6</v>
      </c>
      <c r="G639" s="1346">
        <v>1</v>
      </c>
      <c r="H639" s="1346">
        <v>1</v>
      </c>
      <c r="I639" s="1347">
        <v>1647.36</v>
      </c>
      <c r="J639" s="1348">
        <f t="shared" ref="J639:J664" si="23">I639/D639</f>
      </c>
      <c r="K639" s="1348">
        <f t="shared" ref="K639:K664" si="54">D639/G639</f>
      </c>
      <c r="L639" s="1348">
        <f t="shared" ref="L639:L664" si="85">D639/H639</f>
      </c>
      <c r="M639" s="1348">
        <f t="shared" ref="M639:M664" si="116">I639/G639</f>
      </c>
      <c r="N639" s="1349">
        <f t="shared" ref="N639:N664" si="147">D639/X639</f>
      </c>
      <c r="O639" s="1350">
        <f t="shared" ref="O639:O664" si="178">S639/W639*1</f>
      </c>
      <c r="P639" s="1350">
        <f t="shared" ref="P639:P664" si="209">X639/W639</f>
      </c>
      <c r="Q639" s="1350">
        <f t="shared" ref="Q639:Q664" si="240">Z639/W639</f>
      </c>
      <c r="R639" s="1350">
        <f t="shared" ref="R639:R664" si="402">AA639/Z639</f>
      </c>
      <c r="S639" s="1351">
        <f t="shared" ref="S639:S664" si="433">Y639/T639</f>
      </c>
      <c r="T639" s="1352">
        <v>0.0271</v>
      </c>
      <c r="U639" s="1353">
        <v>26</v>
      </c>
      <c r="V639" s="1349">
        <f t="shared" ref="V639:V663" si="464">(D639/W639)*1000</f>
      </c>
      <c r="W639" s="1354">
        <v>27207</v>
      </c>
      <c r="X639" s="1351">
        <v>1186</v>
      </c>
      <c r="Y639" s="1351">
        <v>151</v>
      </c>
      <c r="Z639" s="1351">
        <v>1251</v>
      </c>
      <c r="AA639" s="1351">
        <v>42</v>
      </c>
      <c r="AB639" s="1351">
        <v>11</v>
      </c>
      <c r="AC639" s="1351">
        <v>1</v>
      </c>
      <c r="AD639" s="1354">
        <v>51</v>
      </c>
      <c r="AE639" s="1355">
        <f t="shared" ref="AE639:AE664" si="497">D639/Z639</f>
      </c>
      <c r="AF639" s="1349">
        <f t="shared" ref="AF639:AF664" si="528">AI639*1000/D639</f>
      </c>
      <c r="AG639" s="1356" t="s">
        <v>846</v>
      </c>
      <c r="AH639" s="1357" t="s">
        <v>898</v>
      </c>
      <c r="AI639" s="1357">
        <v>22</v>
      </c>
    </row>
    <row r="640">
      <c r="A640" s="1342"/>
      <c r="B640" s="1390" t="s">
        <v>876</v>
      </c>
      <c r="C640" s="1343" t="s">
        <v>848</v>
      </c>
      <c r="D640" s="1345">
        <f t="shared" si="346"/>
      </c>
      <c r="E640" s="1345">
        <v>1286.83</v>
      </c>
      <c r="F640" s="1345">
        <v>2293.71</v>
      </c>
      <c r="G640" s="1346">
        <v>3</v>
      </c>
      <c r="H640" s="1346">
        <v>3</v>
      </c>
      <c r="I640" s="1347">
        <v>4469.09</v>
      </c>
      <c r="J640" s="1348">
        <f t="shared" si="23"/>
      </c>
      <c r="K640" s="1358">
        <f t="shared" si="54"/>
      </c>
      <c r="L640" s="1348">
        <f t="shared" si="85"/>
      </c>
      <c r="M640" s="1358">
        <f t="shared" si="116"/>
      </c>
      <c r="N640" s="1349">
        <f t="shared" si="147"/>
      </c>
      <c r="O640" s="1350">
        <f t="shared" si="178"/>
      </c>
      <c r="P640" s="1350">
        <f t="shared" si="209"/>
      </c>
      <c r="Q640" s="1350">
        <f t="shared" si="240"/>
      </c>
      <c r="R640" s="1350">
        <f t="shared" si="402"/>
      </c>
      <c r="S640" s="1351">
        <f t="shared" si="433"/>
      </c>
      <c r="T640" s="1352">
        <v>0.0218</v>
      </c>
      <c r="U640" s="1353">
        <v>34</v>
      </c>
      <c r="V640" s="1349">
        <f t="shared" si="464"/>
      </c>
      <c r="W640" s="1359">
        <v>33702</v>
      </c>
      <c r="X640" s="1359">
        <v>864</v>
      </c>
      <c r="Y640" s="1359">
        <v>163</v>
      </c>
      <c r="Z640" s="1359">
        <v>908</v>
      </c>
      <c r="AA640" s="1359">
        <v>83</v>
      </c>
      <c r="AB640" s="1359">
        <v>10</v>
      </c>
      <c r="AC640" s="1359">
        <v>1</v>
      </c>
      <c r="AD640" s="1353">
        <v>40</v>
      </c>
      <c r="AE640" s="1355">
        <f t="shared" si="497"/>
      </c>
      <c r="AF640" s="1349">
        <f t="shared" si="528"/>
      </c>
      <c r="AG640" s="1356" t="s">
        <v>846</v>
      </c>
      <c r="AH640" s="1357" t="s">
        <v>898</v>
      </c>
      <c r="AI640" s="1357">
        <v>29</v>
      </c>
    </row>
    <row r="641">
      <c r="A641" s="1342"/>
      <c r="B641" s="1390" t="s">
        <v>876</v>
      </c>
      <c r="C641" s="1344" t="s">
        <v>849</v>
      </c>
      <c r="D641" s="1345">
        <f t="shared" si="346"/>
      </c>
      <c r="E641" s="1360">
        <v>1144.39</v>
      </c>
      <c r="F641" s="1360">
        <v>2209.35</v>
      </c>
      <c r="G641" s="1361">
        <v>3</v>
      </c>
      <c r="H641" s="1361">
        <v>2</v>
      </c>
      <c r="I641" s="1347">
        <v>6215.9800000000005</v>
      </c>
      <c r="J641" s="1348">
        <f t="shared" si="23"/>
      </c>
      <c r="K641" s="1348">
        <f t="shared" si="54"/>
      </c>
      <c r="L641" s="1348">
        <f t="shared" si="85"/>
      </c>
      <c r="M641" s="1348">
        <f t="shared" si="116"/>
      </c>
      <c r="N641" s="1362">
        <f t="shared" si="147"/>
      </c>
      <c r="O641" s="1350">
        <f t="shared" si="178"/>
      </c>
      <c r="P641" s="1350">
        <f t="shared" si="209"/>
      </c>
      <c r="Q641" s="1350">
        <f t="shared" si="240"/>
      </c>
      <c r="R641" s="1350">
        <f t="shared" si="402"/>
      </c>
      <c r="S641" s="1351">
        <f t="shared" si="433"/>
      </c>
      <c r="T641" s="1352">
        <v>0.0217</v>
      </c>
      <c r="U641" s="1353">
        <v>40</v>
      </c>
      <c r="V641" s="1349">
        <f t="shared" si="464"/>
      </c>
      <c r="W641" s="1359">
        <v>27655</v>
      </c>
      <c r="X641" s="1359">
        <v>620</v>
      </c>
      <c r="Y641" s="1359">
        <v>134</v>
      </c>
      <c r="Z641" s="1359">
        <v>630</v>
      </c>
      <c r="AA641" s="1359">
        <v>93</v>
      </c>
      <c r="AB641" s="1359">
        <v>15</v>
      </c>
      <c r="AC641" s="1359">
        <v>3</v>
      </c>
      <c r="AD641" s="1353">
        <v>43</v>
      </c>
      <c r="AE641" s="1355">
        <f t="shared" si="497"/>
      </c>
      <c r="AF641" s="1349">
        <f t="shared" si="528"/>
      </c>
      <c r="AG641" s="1356" t="s">
        <v>846</v>
      </c>
      <c r="AH641" s="1357" t="s">
        <v>898</v>
      </c>
      <c r="AI641" s="1357">
        <v>38</v>
      </c>
    </row>
    <row r="642">
      <c r="A642" s="1342"/>
      <c r="B642" s="1390" t="s">
        <v>876</v>
      </c>
      <c r="C642" s="1343" t="s">
        <v>850</v>
      </c>
      <c r="D642" s="1345">
        <f t="shared" si="346"/>
      </c>
      <c r="E642" s="1360">
        <v>1368.41</v>
      </c>
      <c r="F642" s="1360">
        <v>1983.78</v>
      </c>
      <c r="G642" s="1361">
        <v>5</v>
      </c>
      <c r="H642" s="1361">
        <v>4</v>
      </c>
      <c r="I642" s="1347">
        <v>10161.11</v>
      </c>
      <c r="J642" s="1348">
        <f t="shared" si="23"/>
      </c>
      <c r="K642" s="1348">
        <f t="shared" si="54"/>
      </c>
      <c r="L642" s="1348">
        <f t="shared" si="85"/>
      </c>
      <c r="M642" s="1348">
        <f t="shared" si="116"/>
      </c>
      <c r="N642" s="1362">
        <f t="shared" si="147"/>
      </c>
      <c r="O642" s="1350">
        <f t="shared" si="178"/>
      </c>
      <c r="P642" s="1350">
        <f t="shared" si="209"/>
      </c>
      <c r="Q642" s="1350">
        <f t="shared" si="240"/>
      </c>
      <c r="R642" s="1350">
        <f t="shared" si="402"/>
      </c>
      <c r="S642" s="1351">
        <f t="shared" si="433"/>
      </c>
      <c r="T642" s="1352">
        <v>0.0228</v>
      </c>
      <c r="U642" s="1353">
        <v>43</v>
      </c>
      <c r="V642" s="1349">
        <f t="shared" si="464"/>
      </c>
      <c r="W642" s="1359">
        <v>22152</v>
      </c>
      <c r="X642" s="1359">
        <v>752</v>
      </c>
      <c r="Y642" s="1359">
        <v>115</v>
      </c>
      <c r="Z642" s="1359">
        <v>782</v>
      </c>
      <c r="AA642" s="1359">
        <v>61</v>
      </c>
      <c r="AB642" s="1359">
        <v>8</v>
      </c>
      <c r="AC642" s="1359">
        <v>0</v>
      </c>
      <c r="AD642" s="1353">
        <v>16</v>
      </c>
      <c r="AE642" s="1355">
        <f t="shared" si="497"/>
      </c>
      <c r="AF642" s="1349">
        <f t="shared" si="528"/>
      </c>
      <c r="AG642" s="1356" t="s">
        <v>846</v>
      </c>
      <c r="AH642" s="1357" t="s">
        <v>898</v>
      </c>
      <c r="AI642" s="1357">
        <v>29</v>
      </c>
    </row>
    <row r="643">
      <c r="A643" s="1342"/>
      <c r="B643" s="1367" t="s">
        <v>852</v>
      </c>
      <c r="C643" s="1367"/>
      <c r="D643" s="1368">
        <f>SUM(D639:D642)</f>
      </c>
      <c r="E643" s="1368">
        <f>SUM(E639:E642)</f>
      </c>
      <c r="F643" s="1368">
        <f>SUM(F639:F642)</f>
      </c>
      <c r="G643" s="1368">
        <f>SUM(G639:G642)</f>
      </c>
      <c r="H643" s="1368">
        <f>SUM(H639:H642)</f>
      </c>
      <c r="I643" s="1370">
        <f>SUM(I639:I642)</f>
      </c>
      <c r="J643" s="1370">
        <f t="shared" si="23"/>
      </c>
      <c r="K643" s="1370">
        <f t="shared" si="54"/>
      </c>
      <c r="L643" s="1371">
        <f t="shared" si="85"/>
      </c>
      <c r="M643" s="1370">
        <f t="shared" si="116"/>
      </c>
      <c r="N643" s="1370">
        <f t="shared" si="147"/>
      </c>
      <c r="O643" s="1372">
        <f t="shared" si="178"/>
      </c>
      <c r="P643" s="1372">
        <f t="shared" si="209"/>
      </c>
      <c r="Q643" s="1372">
        <f t="shared" si="240"/>
      </c>
      <c r="R643" s="1372">
        <f t="shared" si="402"/>
      </c>
      <c r="S643" s="1373">
        <f t="shared" si="433"/>
      </c>
      <c r="T643" s="1372">
        <f>AVERAGE(T639:T642)</f>
      </c>
      <c r="U643" s="1374">
        <f>AVERAGE(U639:U642)</f>
      </c>
      <c r="V643" s="1370">
        <f t="shared" si="464"/>
      </c>
      <c r="W643" s="1368">
        <f>SUM(W639:W642)</f>
      </c>
      <c r="X643" s="1368">
        <f>SUM(X639:X642)</f>
      </c>
      <c r="Y643" s="1368">
        <f>SUM(Y639:Y642)</f>
      </c>
      <c r="Z643" s="1368">
        <f>SUM(Z639:Z642)</f>
      </c>
      <c r="AA643" s="1368">
        <f>SUM(AA639:AA642)</f>
      </c>
      <c r="AB643" s="1368">
        <f>SUM(AB639:AB642)</f>
      </c>
      <c r="AC643" s="1368">
        <f>SUM(AC639:AC642)</f>
      </c>
      <c r="AD643" s="1368">
        <f>SUM(AD639:AD642)</f>
      </c>
      <c r="AE643" s="1370">
        <f t="shared" si="497"/>
      </c>
      <c r="AF643" s="1375">
        <f t="shared" si="528"/>
      </c>
      <c r="AG643" s="1376"/>
      <c r="AH643" s="1376"/>
      <c r="AI643" s="1373">
        <f>SUM(AI639:AI642)</f>
      </c>
    </row>
    <row r="644">
      <c r="A644" s="1342"/>
      <c r="B644" s="1343" t="s">
        <v>844</v>
      </c>
      <c r="C644" s="1344" t="s">
        <v>851</v>
      </c>
      <c r="D644" s="1345">
        <f t="shared" ref="D644:D647" si="347">E644+F644</f>
      </c>
      <c r="E644" s="1361">
        <v>1178.22</v>
      </c>
      <c r="F644" s="1361">
        <v>2003.39</v>
      </c>
      <c r="G644" s="1361">
        <v>4</v>
      </c>
      <c r="H644" s="1361">
        <v>2</v>
      </c>
      <c r="I644" s="1347">
        <v>6383.529999999999</v>
      </c>
      <c r="J644" s="1348">
        <f t="shared" si="23"/>
      </c>
      <c r="K644" s="1348">
        <f t="shared" si="54"/>
      </c>
      <c r="L644" s="1348">
        <f t="shared" si="85"/>
      </c>
      <c r="M644" s="1348">
        <f t="shared" si="116"/>
      </c>
      <c r="N644" s="1349">
        <f t="shared" si="147"/>
      </c>
      <c r="O644" s="1350">
        <f t="shared" si="178"/>
      </c>
      <c r="P644" s="1350">
        <f t="shared" si="209"/>
      </c>
      <c r="Q644" s="1350">
        <f t="shared" si="240"/>
      </c>
      <c r="R644" s="1350">
        <f t="shared" si="402"/>
      </c>
      <c r="S644" s="1351">
        <f t="shared" si="433"/>
      </c>
      <c r="T644" s="1352">
        <v>0.0266</v>
      </c>
      <c r="U644" s="1353">
        <v>47</v>
      </c>
      <c r="V644" s="1349">
        <f t="shared" si="464"/>
      </c>
      <c r="W644" s="1353">
        <v>20935</v>
      </c>
      <c r="X644" s="1359">
        <v>491</v>
      </c>
      <c r="Y644" s="1359">
        <v>126</v>
      </c>
      <c r="Z644" s="1359">
        <v>494</v>
      </c>
      <c r="AA644" s="1359">
        <v>58</v>
      </c>
      <c r="AB644" s="1359">
        <v>6</v>
      </c>
      <c r="AC644" s="1359">
        <v>2</v>
      </c>
      <c r="AD644" s="1353">
        <v>25</v>
      </c>
      <c r="AE644" s="1355">
        <f t="shared" si="497"/>
      </c>
      <c r="AF644" s="1349">
        <f t="shared" si="528"/>
      </c>
      <c r="AG644" s="1356" t="s">
        <v>846</v>
      </c>
      <c r="AH644" s="1357" t="s">
        <v>898</v>
      </c>
      <c r="AI644" s="1357">
        <v>25</v>
      </c>
    </row>
    <row r="645">
      <c r="A645" s="1342"/>
      <c r="B645" s="1343" t="s">
        <v>844</v>
      </c>
      <c r="C645" s="1343" t="s">
        <v>854</v>
      </c>
      <c r="D645" s="1345">
        <f t="shared" si="347"/>
      </c>
      <c r="E645" s="1361">
        <v>1113.67</v>
      </c>
      <c r="F645" s="1361">
        <v>1962.37</v>
      </c>
      <c r="G645" s="1361">
        <v>5</v>
      </c>
      <c r="H645" s="1361">
        <v>3</v>
      </c>
      <c r="I645" s="1347">
        <v>10123.660000000003</v>
      </c>
      <c r="J645" s="1348">
        <f t="shared" si="23"/>
      </c>
      <c r="K645" s="1348">
        <f t="shared" si="54"/>
      </c>
      <c r="L645" s="1348">
        <f t="shared" si="85"/>
      </c>
      <c r="M645" s="1348">
        <f t="shared" si="116"/>
      </c>
      <c r="N645" s="1349">
        <f t="shared" si="147"/>
      </c>
      <c r="O645" s="1350">
        <f t="shared" si="178"/>
      </c>
      <c r="P645" s="1350">
        <f t="shared" si="209"/>
      </c>
      <c r="Q645" s="1350">
        <f t="shared" si="240"/>
      </c>
      <c r="R645" s="1350">
        <f t="shared" si="402"/>
      </c>
      <c r="S645" s="1351">
        <f t="shared" si="433"/>
      </c>
      <c r="T645" s="1352">
        <v>0.0232</v>
      </c>
      <c r="U645" s="1353">
        <v>49</v>
      </c>
      <c r="V645" s="1349">
        <f t="shared" si="464"/>
      </c>
      <c r="W645" s="1353">
        <v>23025</v>
      </c>
      <c r="X645" s="1359">
        <v>468</v>
      </c>
      <c r="Y645" s="1359">
        <v>118</v>
      </c>
      <c r="Z645" s="1359">
        <v>497</v>
      </c>
      <c r="AA645" s="1359">
        <v>97</v>
      </c>
      <c r="AB645" s="1359">
        <v>8</v>
      </c>
      <c r="AC645" s="1359">
        <v>1</v>
      </c>
      <c r="AD645" s="1353">
        <v>25</v>
      </c>
      <c r="AE645" s="1355">
        <f t="shared" si="497"/>
      </c>
      <c r="AF645" s="1349">
        <f t="shared" si="528"/>
      </c>
      <c r="AG645" s="1356" t="s">
        <v>846</v>
      </c>
      <c r="AH645" s="1357" t="s">
        <v>898</v>
      </c>
      <c r="AI645" s="1357">
        <v>33</v>
      </c>
    </row>
    <row r="646">
      <c r="A646" s="1342"/>
      <c r="B646" s="1343" t="s">
        <v>844</v>
      </c>
      <c r="C646" s="1343" t="s">
        <v>855</v>
      </c>
      <c r="D646" s="1345">
        <f t="shared" si="347"/>
      </c>
      <c r="E646" s="1361">
        <v>1351.24</v>
      </c>
      <c r="F646" s="1361">
        <v>1995.15</v>
      </c>
      <c r="G646" s="1361">
        <v>8</v>
      </c>
      <c r="H646" s="1361">
        <v>7</v>
      </c>
      <c r="I646" s="1347">
        <v>17355.21</v>
      </c>
      <c r="J646" s="1348">
        <f t="shared" si="23"/>
      </c>
      <c r="K646" s="1348">
        <f t="shared" si="54"/>
      </c>
      <c r="L646" s="1348">
        <f t="shared" si="85"/>
      </c>
      <c r="M646" s="1348">
        <f t="shared" si="116"/>
      </c>
      <c r="N646" s="1349">
        <f t="shared" si="147"/>
      </c>
      <c r="O646" s="1350">
        <f t="shared" si="178"/>
      </c>
      <c r="P646" s="1350">
        <f t="shared" si="209"/>
      </c>
      <c r="Q646" s="1350">
        <f t="shared" si="240"/>
      </c>
      <c r="R646" s="1350">
        <f t="shared" si="402"/>
      </c>
      <c r="S646" s="1351">
        <f t="shared" si="433"/>
      </c>
      <c r="T646" s="1352">
        <v>0.023</v>
      </c>
      <c r="U646" s="1353">
        <v>51</v>
      </c>
      <c r="V646" s="1349">
        <f t="shared" si="464"/>
      </c>
      <c r="W646" s="1353">
        <v>26393</v>
      </c>
      <c r="X646" s="1359">
        <v>732</v>
      </c>
      <c r="Y646" s="1359">
        <v>137</v>
      </c>
      <c r="Z646" s="1359">
        <v>765</v>
      </c>
      <c r="AA646" s="1359">
        <v>124</v>
      </c>
      <c r="AB646" s="1359">
        <v>11</v>
      </c>
      <c r="AC646" s="1359">
        <v>3</v>
      </c>
      <c r="AD646" s="1353">
        <v>36</v>
      </c>
      <c r="AE646" s="1355">
        <f t="shared" si="497"/>
      </c>
      <c r="AF646" s="1349">
        <f t="shared" si="528"/>
      </c>
      <c r="AG646" s="1356" t="s">
        <v>846</v>
      </c>
      <c r="AH646" s="1357" t="s">
        <v>898</v>
      </c>
      <c r="AI646" s="1357">
        <v>33</v>
      </c>
    </row>
    <row r="647">
      <c r="A647" s="1342"/>
      <c r="B647" s="1343" t="s">
        <v>844</v>
      </c>
      <c r="C647" s="1343" t="s">
        <v>856</v>
      </c>
      <c r="D647" s="1345">
        <f t="shared" si="347"/>
      </c>
      <c r="E647" s="1361">
        <v>1315.95</v>
      </c>
      <c r="F647" s="1361">
        <v>2191.66</v>
      </c>
      <c r="G647" s="1361">
        <v>4</v>
      </c>
      <c r="H647" s="1361">
        <v>3</v>
      </c>
      <c r="I647" s="1347">
        <v>9555.979999999996</v>
      </c>
      <c r="J647" s="1348">
        <f t="shared" si="23"/>
      </c>
      <c r="K647" s="1348">
        <f t="shared" si="54"/>
      </c>
      <c r="L647" s="1348">
        <f t="shared" si="85"/>
      </c>
      <c r="M647" s="1348">
        <f t="shared" si="116"/>
      </c>
      <c r="N647" s="1349">
        <f t="shared" si="147"/>
      </c>
      <c r="O647" s="1350">
        <f t="shared" si="178"/>
      </c>
      <c r="P647" s="1350">
        <f t="shared" si="209"/>
      </c>
      <c r="Q647" s="1350">
        <f t="shared" si="240"/>
      </c>
      <c r="R647" s="1350">
        <f t="shared" si="402"/>
      </c>
      <c r="S647" s="1351">
        <f t="shared" si="433"/>
      </c>
      <c r="T647" s="1352">
        <v>0.0273</v>
      </c>
      <c r="U647" s="1353">
        <v>55</v>
      </c>
      <c r="V647" s="1349">
        <f t="shared" si="464"/>
      </c>
      <c r="W647" s="1353">
        <v>28910</v>
      </c>
      <c r="X647" s="1359">
        <v>574</v>
      </c>
      <c r="Y647" s="1359">
        <v>164</v>
      </c>
      <c r="Z647" s="1359">
        <v>602</v>
      </c>
      <c r="AA647" s="1359">
        <v>64</v>
      </c>
      <c r="AB647" s="1359">
        <v>8</v>
      </c>
      <c r="AC647" s="1359">
        <v>3</v>
      </c>
      <c r="AD647" s="1353">
        <v>26</v>
      </c>
      <c r="AE647" s="1355">
        <f t="shared" si="497"/>
      </c>
      <c r="AF647" s="1349">
        <f t="shared" si="528"/>
      </c>
      <c r="AG647" s="1356" t="s">
        <v>846</v>
      </c>
      <c r="AH647" s="1357" t="s">
        <v>898</v>
      </c>
      <c r="AI647" s="1357">
        <v>28</v>
      </c>
    </row>
    <row r="648">
      <c r="A648" s="1342"/>
      <c r="B648" s="1367" t="s">
        <v>852</v>
      </c>
      <c r="C648" s="1367"/>
      <c r="D648" s="1368">
        <f>SUM(D644:D647)</f>
      </c>
      <c r="E648" s="1368">
        <f>SUM(E644:E647)</f>
      </c>
      <c r="F648" s="1368">
        <f>SUM(F644:F647)</f>
      </c>
      <c r="G648" s="1368">
        <f>SUM(G644:G647)</f>
      </c>
      <c r="H648" s="1368">
        <f>SUM(H644:H647)</f>
      </c>
      <c r="I648" s="1368">
        <f>SUM(I644:I647)</f>
      </c>
      <c r="J648" s="1370">
        <f t="shared" si="23"/>
      </c>
      <c r="K648" s="1370">
        <f t="shared" si="54"/>
      </c>
      <c r="L648" s="1371">
        <f t="shared" si="85"/>
      </c>
      <c r="M648" s="1370">
        <f t="shared" si="116"/>
      </c>
      <c r="N648" s="1370">
        <f t="shared" si="147"/>
      </c>
      <c r="O648" s="1372">
        <f t="shared" si="178"/>
      </c>
      <c r="P648" s="1372">
        <f t="shared" si="209"/>
      </c>
      <c r="Q648" s="1372">
        <f t="shared" si="240"/>
      </c>
      <c r="R648" s="1372">
        <f t="shared" si="402"/>
      </c>
      <c r="S648" s="1373">
        <f t="shared" si="433"/>
      </c>
      <c r="T648" s="1372">
        <f>AVERAGE(T644:T647)</f>
      </c>
      <c r="U648" s="1374">
        <f>AVERAGE(U644:U647)</f>
      </c>
      <c r="V648" s="1378">
        <f t="shared" si="464"/>
      </c>
      <c r="W648" s="1368">
        <f>SUM(W644:W647)</f>
      </c>
      <c r="X648" s="1368">
        <f>SUM(X644:X647)</f>
      </c>
      <c r="Y648" s="1368">
        <f>SUM(Y644:Y647)</f>
      </c>
      <c r="Z648" s="1368">
        <f>SUM(Z644:Z647)</f>
      </c>
      <c r="AA648" s="1368">
        <f>SUM(AA644:AA647)</f>
      </c>
      <c r="AB648" s="1368">
        <f>SUM(AB644:AB647)</f>
      </c>
      <c r="AC648" s="1368">
        <f>SUM(AC644:AC647)</f>
      </c>
      <c r="AD648" s="1368">
        <f>SUM(AD644:AD647)</f>
      </c>
      <c r="AE648" s="1370">
        <f t="shared" si="497"/>
      </c>
      <c r="AF648" s="1375">
        <f t="shared" si="528"/>
      </c>
      <c r="AG648" s="1376"/>
      <c r="AH648" s="1376"/>
      <c r="AI648" s="1373">
        <f>SUM(AI644:AI647)</f>
      </c>
    </row>
    <row r="649">
      <c r="A649" s="1342"/>
      <c r="B649" s="1343" t="s">
        <v>874</v>
      </c>
      <c r="C649" s="1343" t="s">
        <v>857</v>
      </c>
      <c r="D649" s="1345">
        <f t="shared" ref="D649:D652" si="348">E649+F649</f>
      </c>
      <c r="E649" s="1361">
        <v>1429.2</v>
      </c>
      <c r="F649" s="1361">
        <v>1789.53</v>
      </c>
      <c r="G649" s="1361">
        <v>5</v>
      </c>
      <c r="H649" s="1361">
        <v>5</v>
      </c>
      <c r="I649" s="1348">
        <v>12406.690000000002</v>
      </c>
      <c r="J649" s="1348">
        <f t="shared" si="23"/>
      </c>
      <c r="K649" s="1348">
        <f t="shared" si="54"/>
      </c>
      <c r="L649" s="1348">
        <f t="shared" si="85"/>
      </c>
      <c r="M649" s="1348">
        <f t="shared" si="116"/>
      </c>
      <c r="N649" s="1349">
        <f t="shared" si="147"/>
      </c>
      <c r="O649" s="1350">
        <f t="shared" si="178"/>
      </c>
      <c r="P649" s="1350">
        <f t="shared" si="209"/>
      </c>
      <c r="Q649" s="1350">
        <f t="shared" si="240"/>
      </c>
      <c r="R649" s="1350">
        <f t="shared" si="402"/>
      </c>
      <c r="S649" s="1351">
        <f t="shared" si="433"/>
      </c>
      <c r="T649" s="1352">
        <v>0.0212</v>
      </c>
      <c r="U649" s="1353">
        <v>56</v>
      </c>
      <c r="V649" s="1349">
        <f t="shared" si="464"/>
      </c>
      <c r="W649" s="1353">
        <v>30586</v>
      </c>
      <c r="X649" s="1353">
        <v>671</v>
      </c>
      <c r="Y649" s="1353">
        <v>122</v>
      </c>
      <c r="Z649" s="1353">
        <v>696</v>
      </c>
      <c r="AA649" s="1353">
        <v>92</v>
      </c>
      <c r="AB649" s="1353">
        <v>9</v>
      </c>
      <c r="AC649" s="1353">
        <v>1</v>
      </c>
      <c r="AD649" s="1353">
        <v>23</v>
      </c>
      <c r="AE649" s="1355">
        <f t="shared" si="497"/>
      </c>
      <c r="AF649" s="1349">
        <f t="shared" si="528"/>
      </c>
      <c r="AG649" s="1356" t="s">
        <v>846</v>
      </c>
      <c r="AH649" s="1357" t="s">
        <v>898</v>
      </c>
      <c r="AI649" s="1357">
        <v>28</v>
      </c>
    </row>
    <row r="650">
      <c r="A650" s="1342"/>
      <c r="B650" s="1343" t="s">
        <v>874</v>
      </c>
      <c r="C650" s="1343" t="s">
        <v>858</v>
      </c>
      <c r="D650" s="1345">
        <f t="shared" si="348"/>
      </c>
      <c r="E650" s="1361">
        <v>1477.47</v>
      </c>
      <c r="F650" s="1361">
        <v>2027.92</v>
      </c>
      <c r="G650" s="1361">
        <v>3</v>
      </c>
      <c r="H650" s="1361">
        <v>3</v>
      </c>
      <c r="I650" s="1348">
        <v>5933.080000000002</v>
      </c>
      <c r="J650" s="1348">
        <f t="shared" si="23"/>
      </c>
      <c r="K650" s="1348">
        <f t="shared" si="54"/>
      </c>
      <c r="L650" s="1348">
        <f t="shared" si="85"/>
      </c>
      <c r="M650" s="1348">
        <f t="shared" si="116"/>
      </c>
      <c r="N650" s="1349">
        <f t="shared" si="147"/>
      </c>
      <c r="O650" s="1350">
        <f t="shared" si="178"/>
      </c>
      <c r="P650" s="1350">
        <f t="shared" si="209"/>
      </c>
      <c r="Q650" s="1350">
        <f t="shared" si="240"/>
      </c>
      <c r="R650" s="1350">
        <f t="shared" si="402"/>
      </c>
      <c r="S650" s="1351">
        <f t="shared" si="433"/>
      </c>
      <c r="T650" s="1352">
        <v>0.0156</v>
      </c>
      <c r="U650" s="1353">
        <v>57</v>
      </c>
      <c r="V650" s="1349">
        <f t="shared" si="464"/>
      </c>
      <c r="W650" s="1353">
        <v>35943</v>
      </c>
      <c r="X650" s="1353">
        <v>677</v>
      </c>
      <c r="Y650" s="1353">
        <v>140</v>
      </c>
      <c r="Z650" s="1353">
        <v>692</v>
      </c>
      <c r="AA650" s="1353">
        <v>112</v>
      </c>
      <c r="AB650" s="1353">
        <v>9</v>
      </c>
      <c r="AC650" s="1353">
        <v>2</v>
      </c>
      <c r="AD650" s="1353">
        <v>39</v>
      </c>
      <c r="AE650" s="1355">
        <f t="shared" si="497"/>
      </c>
      <c r="AF650" s="1349">
        <f t="shared" si="528"/>
      </c>
      <c r="AG650" s="1356" t="s">
        <v>846</v>
      </c>
      <c r="AH650" s="1357" t="s">
        <v>847</v>
      </c>
      <c r="AI650" s="1357">
        <v>42</v>
      </c>
    </row>
    <row r="651">
      <c r="A651" s="1342"/>
      <c r="B651" s="1343" t="s">
        <v>874</v>
      </c>
      <c r="C651" s="1343" t="s">
        <v>860</v>
      </c>
      <c r="D651" s="1345">
        <f t="shared" si="348"/>
      </c>
      <c r="E651" s="1361">
        <v>1190.38</v>
      </c>
      <c r="F651" s="1361">
        <v>2389.49</v>
      </c>
      <c r="G651" s="1361">
        <v>0</v>
      </c>
      <c r="H651" s="1361">
        <v>0</v>
      </c>
      <c r="I651" s="1347">
        <v>0</v>
      </c>
      <c r="J651" s="1348">
        <f t="shared" si="23"/>
      </c>
      <c r="K651" s="1348">
        <f t="shared" si="54"/>
      </c>
      <c r="L651" s="1348">
        <f t="shared" si="85"/>
      </c>
      <c r="M651" s="1348">
        <f t="shared" si="116"/>
      </c>
      <c r="N651" s="1349">
        <f t="shared" si="147"/>
      </c>
      <c r="O651" s="1350">
        <f t="shared" si="178"/>
      </c>
      <c r="P651" s="1350">
        <f t="shared" si="209"/>
      </c>
      <c r="Q651" s="1350">
        <f t="shared" si="240"/>
      </c>
      <c r="R651" s="1350">
        <f t="shared" si="402"/>
      </c>
      <c r="S651" s="1351">
        <f t="shared" si="433"/>
      </c>
      <c r="T651" s="1352">
        <v>0.0172</v>
      </c>
      <c r="U651" s="1353">
        <v>57</v>
      </c>
      <c r="V651" s="1349">
        <f t="shared" si="464"/>
      </c>
      <c r="W651" s="1353">
        <v>37950</v>
      </c>
      <c r="X651" s="1353">
        <v>585</v>
      </c>
      <c r="Y651" s="1353">
        <v>143</v>
      </c>
      <c r="Z651" s="1353">
        <v>614</v>
      </c>
      <c r="AA651" s="1353">
        <v>80</v>
      </c>
      <c r="AB651" s="1353">
        <v>10</v>
      </c>
      <c r="AC651" s="1353">
        <v>1</v>
      </c>
      <c r="AD651" s="1353">
        <v>34</v>
      </c>
      <c r="AE651" s="1355">
        <f t="shared" si="497"/>
      </c>
      <c r="AF651" s="1349">
        <f t="shared" si="528"/>
      </c>
      <c r="AG651" s="1357" t="s">
        <v>861</v>
      </c>
      <c r="AH651" s="1357" t="s">
        <v>847</v>
      </c>
      <c r="AI651" s="1357">
        <v>25</v>
      </c>
    </row>
    <row r="652">
      <c r="A652" s="1342"/>
      <c r="B652" s="1343" t="s">
        <v>874</v>
      </c>
      <c r="C652" s="1343" t="s">
        <v>863</v>
      </c>
      <c r="D652" s="1345">
        <f t="shared" si="348"/>
      </c>
      <c r="E652" s="1361">
        <v>1507.4</v>
      </c>
      <c r="F652" s="1361">
        <v>1067.58</v>
      </c>
      <c r="G652" s="1361">
        <v>3</v>
      </c>
      <c r="H652" s="1361">
        <v>2</v>
      </c>
      <c r="I652" s="1347">
        <v>5334.619999999995</v>
      </c>
      <c r="J652" s="1348">
        <f t="shared" si="23"/>
      </c>
      <c r="K652" s="1348">
        <f t="shared" si="54"/>
      </c>
      <c r="L652" s="1348">
        <f t="shared" si="85"/>
      </c>
      <c r="M652" s="1348">
        <f t="shared" si="116"/>
      </c>
      <c r="N652" s="1349">
        <f t="shared" si="147"/>
      </c>
      <c r="O652" s="1350">
        <f t="shared" si="178"/>
      </c>
      <c r="P652" s="1350">
        <f t="shared" si="209"/>
      </c>
      <c r="Q652" s="1350">
        <f t="shared" si="240"/>
      </c>
      <c r="R652" s="1350">
        <f t="shared" si="402"/>
      </c>
      <c r="S652" s="1351">
        <f t="shared" si="433"/>
      </c>
      <c r="T652" s="1352">
        <v>0.0113</v>
      </c>
      <c r="U652" s="1353">
        <v>36</v>
      </c>
      <c r="V652" s="1349">
        <f t="shared" si="464"/>
      </c>
      <c r="W652" s="1353">
        <v>22734</v>
      </c>
      <c r="X652" s="1353">
        <v>577</v>
      </c>
      <c r="Y652" s="1353">
        <v>79</v>
      </c>
      <c r="Z652" s="1353">
        <v>577</v>
      </c>
      <c r="AA652" s="1353">
        <v>74</v>
      </c>
      <c r="AB652" s="1353">
        <v>6</v>
      </c>
      <c r="AC652" s="1353">
        <v>0</v>
      </c>
      <c r="AD652" s="1353">
        <v>14</v>
      </c>
      <c r="AE652" s="1355">
        <f t="shared" si="497"/>
      </c>
      <c r="AF652" s="1349">
        <f t="shared" si="528"/>
      </c>
      <c r="AG652" s="1357" t="s">
        <v>861</v>
      </c>
      <c r="AH652" s="1357" t="s">
        <v>847</v>
      </c>
      <c r="AI652" s="1357">
        <v>36</v>
      </c>
    </row>
    <row r="653">
      <c r="A653" s="1342"/>
      <c r="B653" s="1367" t="s">
        <v>852</v>
      </c>
      <c r="C653" s="1367"/>
      <c r="D653" s="1368">
        <f>SUM(D649:D652)</f>
      </c>
      <c r="E653" s="1368">
        <f>SUM(E649:E652)</f>
      </c>
      <c r="F653" s="1368">
        <f>SUM(F649:F652)</f>
      </c>
      <c r="G653" s="1368">
        <f>SUM(G649:G652)</f>
      </c>
      <c r="H653" s="1368">
        <f>SUM(H649:H652)</f>
      </c>
      <c r="I653" s="1368">
        <f>SUM(I649:I652)</f>
      </c>
      <c r="J653" s="1370">
        <f t="shared" si="23"/>
      </c>
      <c r="K653" s="1370">
        <f t="shared" si="54"/>
      </c>
      <c r="L653" s="1371">
        <f t="shared" si="85"/>
      </c>
      <c r="M653" s="1370">
        <f t="shared" si="116"/>
      </c>
      <c r="N653" s="1370">
        <f t="shared" si="147"/>
      </c>
      <c r="O653" s="1372">
        <f t="shared" si="178"/>
      </c>
      <c r="P653" s="1372">
        <f t="shared" si="209"/>
      </c>
      <c r="Q653" s="1372">
        <f t="shared" si="240"/>
      </c>
      <c r="R653" s="1372">
        <f t="shared" si="402"/>
      </c>
      <c r="S653" s="1373">
        <f t="shared" si="433"/>
      </c>
      <c r="T653" s="1372">
        <f>AVERAGE(T649:T652)</f>
      </c>
      <c r="U653" s="1374">
        <f>AVERAGE(U649:U652)</f>
      </c>
      <c r="V653" s="1378">
        <f t="shared" si="464"/>
      </c>
      <c r="W653" s="1368">
        <f>SUM(W649:W652)</f>
      </c>
      <c r="X653" s="1368">
        <f>SUM(X649:X652)</f>
      </c>
      <c r="Y653" s="1368">
        <f>SUM(Y649:Y652)</f>
      </c>
      <c r="Z653" s="1368">
        <f>SUM(Z649:Z652)</f>
      </c>
      <c r="AA653" s="1368">
        <f>SUM(AA649:AA652)</f>
      </c>
      <c r="AB653" s="1368">
        <f>SUM(AB649:AB652)</f>
      </c>
      <c r="AC653" s="1368">
        <f>SUM(AC649:AC652)</f>
      </c>
      <c r="AD653" s="1368">
        <f>SUM(AD649:AD652)</f>
      </c>
      <c r="AE653" s="1370">
        <f t="shared" si="497"/>
      </c>
      <c r="AF653" s="1375">
        <f t="shared" si="528"/>
      </c>
      <c r="AG653" s="1376"/>
      <c r="AH653" s="1376"/>
      <c r="AI653" s="1368">
        <f>SUM(AI649:AI652)</f>
      </c>
    </row>
    <row r="654">
      <c r="A654" s="1342"/>
      <c r="B654" s="1390" t="s">
        <v>865</v>
      </c>
      <c r="C654" s="1343" t="s">
        <v>864</v>
      </c>
      <c r="D654" s="1345">
        <f t="shared" ref="D654:D657" si="349">E654+F654</f>
      </c>
      <c r="E654" s="1360">
        <v>1023.59</v>
      </c>
      <c r="F654" s="1360">
        <v>1427.37</v>
      </c>
      <c r="G654" s="1379">
        <v>4</v>
      </c>
      <c r="H654" s="1379">
        <v>3</v>
      </c>
      <c r="I654" s="1347">
        <v>8076.229999999996</v>
      </c>
      <c r="J654" s="1348">
        <f t="shared" si="23"/>
      </c>
      <c r="K654" s="1348">
        <f t="shared" si="54"/>
      </c>
      <c r="L654" s="1348">
        <f t="shared" si="85"/>
      </c>
      <c r="M654" s="1348">
        <f t="shared" si="116"/>
      </c>
      <c r="N654" s="1349">
        <f t="shared" si="147"/>
      </c>
      <c r="O654" s="1350">
        <f t="shared" si="178"/>
      </c>
      <c r="P654" s="1350">
        <f t="shared" si="209"/>
      </c>
      <c r="Q654" s="1350">
        <f t="shared" si="240"/>
      </c>
      <c r="R654" s="1350">
        <f t="shared" si="402"/>
      </c>
      <c r="S654" s="1351">
        <f t="shared" si="433"/>
      </c>
      <c r="T654" s="1352">
        <v>0.0141</v>
      </c>
      <c r="U654" s="1353">
        <v>45</v>
      </c>
      <c r="V654" s="1349">
        <f t="shared" si="464"/>
      </c>
      <c r="W654" s="1353">
        <v>22782</v>
      </c>
      <c r="X654" s="1353">
        <v>281</v>
      </c>
      <c r="Y654" s="1353">
        <v>85</v>
      </c>
      <c r="Z654" s="1353">
        <v>302</v>
      </c>
      <c r="AA654" s="1353">
        <v>50</v>
      </c>
      <c r="AB654" s="1353">
        <v>6</v>
      </c>
      <c r="AC654" s="1353">
        <v>3</v>
      </c>
      <c r="AD654" s="1353">
        <v>15</v>
      </c>
      <c r="AE654" s="1355">
        <f t="shared" si="497"/>
      </c>
      <c r="AF654" s="1349">
        <f t="shared" si="528"/>
      </c>
      <c r="AG654" s="1357" t="s">
        <v>861</v>
      </c>
      <c r="AH654" s="1357" t="s">
        <v>847</v>
      </c>
      <c r="AI654" s="1357">
        <v>14</v>
      </c>
    </row>
    <row r="655">
      <c r="A655" s="1342"/>
      <c r="B655" s="1390" t="s">
        <v>865</v>
      </c>
      <c r="C655" s="1343" t="s">
        <v>866</v>
      </c>
      <c r="D655" s="1345">
        <f t="shared" si="349"/>
      </c>
      <c r="E655" s="1360">
        <v>1169.95</v>
      </c>
      <c r="F655" s="1360">
        <v>1431.24</v>
      </c>
      <c r="G655" s="1379">
        <v>2</v>
      </c>
      <c r="H655" s="1379">
        <v>1</v>
      </c>
      <c r="I655" s="1347">
        <v>5656.37000000001</v>
      </c>
      <c r="J655" s="1348">
        <f t="shared" si="23"/>
      </c>
      <c r="K655" s="1348">
        <f t="shared" si="54"/>
      </c>
      <c r="L655" s="1348">
        <f t="shared" si="85"/>
      </c>
      <c r="M655" s="1348">
        <f t="shared" si="116"/>
      </c>
      <c r="N655" s="1349">
        <f t="shared" si="147"/>
      </c>
      <c r="O655" s="1350">
        <f t="shared" si="178"/>
      </c>
      <c r="P655" s="1350">
        <f t="shared" si="209"/>
      </c>
      <c r="Q655" s="1350">
        <f t="shared" si="240"/>
      </c>
      <c r="R655" s="1350">
        <f t="shared" si="402"/>
      </c>
      <c r="S655" s="1351">
        <f t="shared" si="433"/>
      </c>
      <c r="T655" s="1352">
        <v>0.0148</v>
      </c>
      <c r="U655" s="1353">
        <v>46</v>
      </c>
      <c r="V655" s="1349">
        <f t="shared" si="464"/>
      </c>
      <c r="W655" s="1353">
        <v>22521</v>
      </c>
      <c r="X655" s="1353">
        <v>608</v>
      </c>
      <c r="Y655" s="1353">
        <v>91</v>
      </c>
      <c r="Z655" s="1353">
        <v>627</v>
      </c>
      <c r="AA655" s="1353">
        <v>62</v>
      </c>
      <c r="AB655" s="1353">
        <v>6</v>
      </c>
      <c r="AC655" s="1353">
        <v>1</v>
      </c>
      <c r="AD655" s="1353">
        <v>21</v>
      </c>
      <c r="AE655" s="1355">
        <f t="shared" si="497"/>
      </c>
      <c r="AF655" s="1349">
        <f t="shared" si="528"/>
      </c>
      <c r="AG655" s="1357" t="s">
        <v>861</v>
      </c>
      <c r="AH655" s="1357" t="s">
        <v>847</v>
      </c>
      <c r="AI655" s="1357">
        <v>24</v>
      </c>
    </row>
    <row r="656">
      <c r="A656" s="1342"/>
      <c r="B656" s="1390" t="s">
        <v>865</v>
      </c>
      <c r="C656" s="1343" t="s">
        <v>867</v>
      </c>
      <c r="D656" s="1345">
        <f t="shared" si="349"/>
      </c>
      <c r="E656" s="1360">
        <v>1302.17</v>
      </c>
      <c r="F656" s="1360">
        <v>1708.26</v>
      </c>
      <c r="G656" s="1379">
        <v>6</v>
      </c>
      <c r="H656" s="1379">
        <v>6</v>
      </c>
      <c r="I656" s="1347">
        <v>10791.5</v>
      </c>
      <c r="J656" s="1348">
        <f t="shared" si="23"/>
      </c>
      <c r="K656" s="1348">
        <f t="shared" si="54"/>
      </c>
      <c r="L656" s="1348">
        <f t="shared" si="85"/>
      </c>
      <c r="M656" s="1348">
        <f t="shared" si="116"/>
      </c>
      <c r="N656" s="1349">
        <f t="shared" si="147"/>
      </c>
      <c r="O656" s="1350">
        <f t="shared" si="178"/>
      </c>
      <c r="P656" s="1350">
        <f t="shared" si="209"/>
      </c>
      <c r="Q656" s="1350">
        <f t="shared" si="240"/>
      </c>
      <c r="R656" s="1350">
        <f t="shared" si="402"/>
      </c>
      <c r="S656" s="1351">
        <f t="shared" si="433"/>
      </c>
      <c r="T656" s="1352">
        <v>0.014</v>
      </c>
      <c r="U656" s="1353">
        <v>44</v>
      </c>
      <c r="V656" s="1349">
        <f t="shared" si="464"/>
      </c>
      <c r="W656" s="1353">
        <v>29812</v>
      </c>
      <c r="X656" s="1353">
        <v>917</v>
      </c>
      <c r="Y656" s="1353">
        <v>109</v>
      </c>
      <c r="Z656" s="1353">
        <v>963</v>
      </c>
      <c r="AA656" s="1353">
        <v>82</v>
      </c>
      <c r="AB656" s="1353">
        <v>7</v>
      </c>
      <c r="AC656" s="1353">
        <v>0</v>
      </c>
      <c r="AD656" s="1353">
        <v>16</v>
      </c>
      <c r="AE656" s="1355">
        <f t="shared" si="497"/>
      </c>
      <c r="AF656" s="1349">
        <f t="shared" si="528"/>
      </c>
      <c r="AG656" s="1357" t="s">
        <v>861</v>
      </c>
      <c r="AH656" s="1357" t="s">
        <v>847</v>
      </c>
      <c r="AI656" s="1357">
        <v>33</v>
      </c>
    </row>
    <row r="657">
      <c r="A657" s="1342"/>
      <c r="B657" s="1390" t="s">
        <v>865</v>
      </c>
      <c r="C657" s="1344" t="s">
        <v>868</v>
      </c>
      <c r="D657" s="1345">
        <f t="shared" si="349"/>
      </c>
      <c r="E657" s="1360">
        <v>1517.75</v>
      </c>
      <c r="F657" s="1360">
        <v>2421.24</v>
      </c>
      <c r="G657" s="1361">
        <v>5</v>
      </c>
      <c r="H657" s="1361">
        <v>4</v>
      </c>
      <c r="I657" s="1391">
        <v>10990.979999999996</v>
      </c>
      <c r="J657" s="1348">
        <f t="shared" si="23"/>
      </c>
      <c r="K657" s="1348">
        <f t="shared" si="54"/>
      </c>
      <c r="L657" s="1348">
        <f t="shared" si="85"/>
      </c>
      <c r="M657" s="1348">
        <f t="shared" si="116"/>
      </c>
      <c r="N657" s="1349">
        <f t="shared" si="147"/>
      </c>
      <c r="O657" s="1350">
        <f t="shared" si="178"/>
      </c>
      <c r="P657" s="1350">
        <f t="shared" si="209"/>
      </c>
      <c r="Q657" s="1350">
        <f t="shared" si="240"/>
      </c>
      <c r="R657" s="1350">
        <f t="shared" si="402"/>
      </c>
      <c r="S657" s="1351">
        <f t="shared" si="433"/>
      </c>
      <c r="T657" s="1352">
        <v>0.018</v>
      </c>
      <c r="U657" s="1353">
        <v>49</v>
      </c>
      <c r="V657" s="1349">
        <f t="shared" si="464"/>
      </c>
      <c r="W657" s="1353">
        <v>37002</v>
      </c>
      <c r="X657" s="1353">
        <v>816</v>
      </c>
      <c r="Y657" s="1353">
        <v>160</v>
      </c>
      <c r="Z657" s="1353">
        <v>862</v>
      </c>
      <c r="AA657" s="1353">
        <v>106</v>
      </c>
      <c r="AB657" s="1353">
        <v>9</v>
      </c>
      <c r="AC657" s="1353">
        <v>3</v>
      </c>
      <c r="AD657" s="1353">
        <v>23</v>
      </c>
      <c r="AE657" s="1355">
        <f t="shared" si="497"/>
      </c>
      <c r="AF657" s="1349">
        <f t="shared" si="528"/>
      </c>
      <c r="AG657" s="1357" t="s">
        <v>861</v>
      </c>
      <c r="AH657" s="1357" t="s">
        <v>847</v>
      </c>
      <c r="AI657" s="1357">
        <v>36</v>
      </c>
    </row>
    <row r="658">
      <c r="A658" s="1342"/>
      <c r="B658" s="1367" t="s">
        <v>852</v>
      </c>
      <c r="C658" s="1367"/>
      <c r="D658" s="1368">
        <f>SUM(D654:D657)</f>
      </c>
      <c r="E658" s="1368">
        <f>SUM(E654:E657)</f>
      </c>
      <c r="F658" s="1368">
        <f>SUM(F654:F657)</f>
      </c>
      <c r="G658" s="1368">
        <f>SUM(G654:G657)</f>
      </c>
      <c r="H658" s="1368">
        <f>SUM(H654:H657)</f>
      </c>
      <c r="I658" s="1368">
        <f>SUM(I654:I657)</f>
      </c>
      <c r="J658" s="1370">
        <f t="shared" si="23"/>
      </c>
      <c r="K658" s="1370">
        <f t="shared" si="54"/>
      </c>
      <c r="L658" s="1371">
        <f t="shared" si="85"/>
      </c>
      <c r="M658" s="1370">
        <f t="shared" si="116"/>
      </c>
      <c r="N658" s="1370">
        <f t="shared" si="147"/>
      </c>
      <c r="O658" s="1372">
        <f t="shared" si="178"/>
      </c>
      <c r="P658" s="1372">
        <f t="shared" si="209"/>
      </c>
      <c r="Q658" s="1372">
        <f t="shared" si="240"/>
      </c>
      <c r="R658" s="1372">
        <f t="shared" si="402"/>
      </c>
      <c r="S658" s="1373">
        <f t="shared" si="433"/>
      </c>
      <c r="T658" s="1372">
        <f>AVERAGE(T654:T657)</f>
      </c>
      <c r="U658" s="1374">
        <f>AVERAGE(U654:U657)</f>
      </c>
      <c r="V658" s="1378">
        <f t="shared" si="464"/>
      </c>
      <c r="W658" s="1368">
        <f>SUM(W654:W657)</f>
      </c>
      <c r="X658" s="1368">
        <f>SUM(X654:X657)</f>
      </c>
      <c r="Y658" s="1368">
        <f>SUM(Y654:Y657)</f>
      </c>
      <c r="Z658" s="1368">
        <f>SUM(Z654:Z657)</f>
      </c>
      <c r="AA658" s="1368">
        <f>SUM(AA654:AA657)</f>
      </c>
      <c r="AB658" s="1368">
        <f>SUM(AB654:AB657)</f>
      </c>
      <c r="AC658" s="1368">
        <f>SUM(AC654:AC657)</f>
      </c>
      <c r="AD658" s="1368">
        <f>SUM(AD654:AD657)</f>
      </c>
      <c r="AE658" s="1370">
        <f t="shared" si="497"/>
      </c>
      <c r="AF658" s="1375">
        <f t="shared" si="528"/>
      </c>
      <c r="AG658" s="1376"/>
      <c r="AH658" s="1376"/>
      <c r="AI658" s="1368"/>
    </row>
    <row r="659">
      <c r="A659" s="1342"/>
      <c r="B659" s="1390" t="s">
        <v>853</v>
      </c>
      <c r="C659" s="1390" t="s">
        <v>869</v>
      </c>
      <c r="D659" s="1345">
        <f t="shared" ref="D659:D662" si="350">E659+F659</f>
      </c>
      <c r="E659" s="1360">
        <v>1215.59</v>
      </c>
      <c r="F659" s="1360">
        <v>2056.04</v>
      </c>
      <c r="G659" s="1379">
        <v>8</v>
      </c>
      <c r="H659" s="1379">
        <v>8</v>
      </c>
      <c r="I659" s="1347">
        <v>20294.950000000026</v>
      </c>
      <c r="J659" s="1348">
        <f t="shared" si="23"/>
      </c>
      <c r="K659" s="1348">
        <f t="shared" si="54"/>
      </c>
      <c r="L659" s="1348">
        <f t="shared" si="85"/>
      </c>
      <c r="M659" s="1348">
        <f t="shared" si="116"/>
      </c>
      <c r="N659" s="1349">
        <f t="shared" si="147"/>
      </c>
      <c r="O659" s="1350">
        <f t="shared" si="178"/>
      </c>
      <c r="P659" s="1350">
        <f t="shared" si="209"/>
      </c>
      <c r="Q659" s="1350">
        <f t="shared" si="240"/>
      </c>
      <c r="R659" s="1350">
        <f t="shared" si="402"/>
      </c>
      <c r="S659" s="1351">
        <f t="shared" si="433"/>
      </c>
      <c r="T659" s="1352">
        <v>0.0212</v>
      </c>
      <c r="U659" s="1353">
        <v>56</v>
      </c>
      <c r="V659" s="1349">
        <f t="shared" si="464"/>
      </c>
      <c r="W659" s="1353">
        <v>27238</v>
      </c>
      <c r="X659" s="1353">
        <v>583</v>
      </c>
      <c r="Y659" s="1353">
        <v>139</v>
      </c>
      <c r="Z659" s="1353">
        <v>600</v>
      </c>
      <c r="AA659" s="1353">
        <v>99</v>
      </c>
      <c r="AB659" s="1353">
        <v>9</v>
      </c>
      <c r="AC659" s="1353">
        <v>1</v>
      </c>
      <c r="AD659" s="1353">
        <v>12</v>
      </c>
      <c r="AE659" s="1355">
        <f t="shared" si="497"/>
      </c>
      <c r="AF659" s="1349">
        <f t="shared" si="528"/>
      </c>
      <c r="AG659" s="1357" t="s">
        <v>861</v>
      </c>
      <c r="AH659" s="1357" t="s">
        <v>847</v>
      </c>
      <c r="AI659" s="1357">
        <v>28</v>
      </c>
    </row>
    <row r="660">
      <c r="A660" s="1342"/>
      <c r="B660" s="1390" t="s">
        <v>853</v>
      </c>
      <c r="C660" s="1390" t="s">
        <v>870</v>
      </c>
      <c r="D660" s="1345">
        <f t="shared" si="350"/>
      </c>
      <c r="E660" s="1360">
        <v>1081.28</v>
      </c>
      <c r="F660" s="1360">
        <v>1863.27</v>
      </c>
      <c r="G660" s="1379">
        <v>4</v>
      </c>
      <c r="H660" s="1379">
        <v>3</v>
      </c>
      <c r="I660" s="1347">
        <v>8563.639999999956</v>
      </c>
      <c r="J660" s="1348">
        <f t="shared" si="23"/>
      </c>
      <c r="K660" s="1348">
        <f t="shared" si="54"/>
      </c>
      <c r="L660" s="1348">
        <f t="shared" si="85"/>
      </c>
      <c r="M660" s="1348">
        <f t="shared" si="116"/>
      </c>
      <c r="N660" s="1349">
        <f t="shared" si="147"/>
      </c>
      <c r="O660" s="1350">
        <f t="shared" si="178"/>
      </c>
      <c r="P660" s="1350">
        <f t="shared" si="209"/>
      </c>
      <c r="Q660" s="1350">
        <f t="shared" si="240"/>
      </c>
      <c r="R660" s="1350">
        <f t="shared" si="402"/>
      </c>
      <c r="S660" s="1351">
        <f t="shared" si="433"/>
      </c>
      <c r="T660" s="1352">
        <v>0.0124</v>
      </c>
      <c r="U660" s="1353">
        <v>53</v>
      </c>
      <c r="V660" s="1349">
        <f t="shared" si="464"/>
      </c>
      <c r="W660" s="1353">
        <v>28187</v>
      </c>
      <c r="X660" s="1353">
        <v>772</v>
      </c>
      <c r="Y660" s="1353">
        <v>105</v>
      </c>
      <c r="Z660" s="1353">
        <v>794</v>
      </c>
      <c r="AA660" s="1353">
        <v>48</v>
      </c>
      <c r="AB660" s="1353">
        <v>4</v>
      </c>
      <c r="AC660" s="1353">
        <v>3</v>
      </c>
      <c r="AD660" s="1353">
        <v>23</v>
      </c>
      <c r="AE660" s="1355">
        <f t="shared" si="497"/>
      </c>
      <c r="AF660" s="1349">
        <f t="shared" si="528"/>
      </c>
      <c r="AG660" s="1357" t="s">
        <v>861</v>
      </c>
      <c r="AH660" s="1357" t="s">
        <v>847</v>
      </c>
      <c r="AI660" s="1357">
        <v>18</v>
      </c>
    </row>
    <row r="661">
      <c r="A661" s="1342"/>
      <c r="B661" s="1390" t="s">
        <v>853</v>
      </c>
      <c r="C661" s="1390" t="s">
        <v>877</v>
      </c>
      <c r="D661" s="1345">
        <f t="shared" si="350"/>
      </c>
      <c r="E661" s="1360">
        <v>1333.66</v>
      </c>
      <c r="F661" s="1360">
        <v>1775.85</v>
      </c>
      <c r="G661" s="1379">
        <v>3</v>
      </c>
      <c r="H661" s="1379">
        <v>3</v>
      </c>
      <c r="I661" s="1347">
        <v>7265.130000000005</v>
      </c>
      <c r="J661" s="1348">
        <f t="shared" si="23"/>
      </c>
      <c r="K661" s="1348">
        <f t="shared" si="54"/>
      </c>
      <c r="L661" s="1348">
        <f t="shared" si="85"/>
      </c>
      <c r="M661" s="1348">
        <f t="shared" si="116"/>
      </c>
      <c r="N661" s="1349">
        <f t="shared" si="147"/>
      </c>
      <c r="O661" s="1350">
        <f t="shared" si="178"/>
      </c>
      <c r="P661" s="1350">
        <f t="shared" si="209"/>
      </c>
      <c r="Q661" s="1350">
        <f t="shared" si="240"/>
      </c>
      <c r="R661" s="1350">
        <f t="shared" si="402"/>
      </c>
      <c r="S661" s="1351">
        <f t="shared" si="433"/>
      </c>
      <c r="T661" s="1352">
        <v>0.0157</v>
      </c>
      <c r="U661" s="1353">
        <v>53</v>
      </c>
      <c r="V661" s="1349">
        <f t="shared" si="464"/>
      </c>
      <c r="W661" s="1353">
        <v>30881</v>
      </c>
      <c r="X661" s="1353">
        <v>1011</v>
      </c>
      <c r="Y661" s="1353">
        <v>117</v>
      </c>
      <c r="Z661" s="1353">
        <v>1098</v>
      </c>
      <c r="AA661" s="1353">
        <v>78</v>
      </c>
      <c r="AB661" s="1353">
        <v>6</v>
      </c>
      <c r="AC661" s="1353">
        <v>2</v>
      </c>
      <c r="AD661" s="1353">
        <v>34</v>
      </c>
      <c r="AE661" s="1355">
        <f t="shared" si="497"/>
      </c>
      <c r="AF661" s="1349">
        <f t="shared" si="528"/>
      </c>
      <c r="AG661" s="1357" t="s">
        <v>861</v>
      </c>
      <c r="AH661" s="1357" t="s">
        <v>847</v>
      </c>
      <c r="AI661" s="1357">
        <v>16</v>
      </c>
    </row>
    <row r="662">
      <c r="A662" s="1342"/>
      <c r="B662" s="1390" t="s">
        <v>853</v>
      </c>
      <c r="C662" s="1390" t="s">
        <v>878</v>
      </c>
      <c r="D662" s="1345">
        <f t="shared" si="350"/>
      </c>
      <c r="E662" s="1360">
        <v>520.8</v>
      </c>
      <c r="F662" s="1360">
        <v>746.2</v>
      </c>
      <c r="G662" s="1379">
        <v>4</v>
      </c>
      <c r="H662" s="1379">
        <v>3</v>
      </c>
      <c r="I662" s="1347">
        <v>7927.929999999993</v>
      </c>
      <c r="J662" s="1348">
        <f t="shared" si="23"/>
      </c>
      <c r="K662" s="1348">
        <f t="shared" si="54"/>
      </c>
      <c r="L662" s="1348">
        <f t="shared" si="85"/>
      </c>
      <c r="M662" s="1348">
        <f t="shared" si="116"/>
      </c>
      <c r="N662" s="1349">
        <f t="shared" si="147"/>
      </c>
      <c r="O662" s="1350">
        <f t="shared" si="178"/>
      </c>
      <c r="P662" s="1350">
        <f t="shared" si="209"/>
      </c>
      <c r="Q662" s="1350">
        <f t="shared" si="240"/>
      </c>
      <c r="R662" s="1350">
        <f t="shared" si="402"/>
      </c>
      <c r="S662" s="1351">
        <f t="shared" si="433"/>
      </c>
      <c r="T662" s="1352">
        <v>0.0203</v>
      </c>
      <c r="U662" s="1353">
        <v>54</v>
      </c>
      <c r="V662" s="1349">
        <f t="shared" si="464"/>
      </c>
      <c r="W662" s="1353">
        <v>14646</v>
      </c>
      <c r="X662" s="1353">
        <v>541</v>
      </c>
      <c r="Y662" s="1353">
        <v>67</v>
      </c>
      <c r="Z662" s="1353">
        <v>592</v>
      </c>
      <c r="AA662" s="1353">
        <v>54</v>
      </c>
      <c r="AB662" s="1353">
        <v>9</v>
      </c>
      <c r="AC662" s="1353">
        <v>0</v>
      </c>
      <c r="AD662" s="1353">
        <v>15</v>
      </c>
      <c r="AE662" s="1355">
        <f t="shared" si="497"/>
      </c>
      <c r="AF662" s="1349">
        <f t="shared" si="528"/>
      </c>
      <c r="AG662" s="1357" t="s">
        <v>861</v>
      </c>
      <c r="AH662" s="1357" t="s">
        <v>847</v>
      </c>
      <c r="AI662" s="1357">
        <v>11</v>
      </c>
    </row>
    <row r="663">
      <c r="A663" s="1342"/>
      <c r="B663" s="1367" t="s">
        <v>852</v>
      </c>
      <c r="C663" s="1367"/>
      <c r="D663" s="1368">
        <f>SUM(D659:D662)</f>
      </c>
      <c r="E663" s="1368">
        <f>SUM(E659:E662)</f>
      </c>
      <c r="F663" s="1368">
        <f>SUM(F659:F662)</f>
      </c>
      <c r="G663" s="1368">
        <f>SUM(G659:G662)</f>
      </c>
      <c r="H663" s="1368">
        <f>SUM(H659:H662)</f>
      </c>
      <c r="I663" s="1368">
        <f>SUM(I659:I662)</f>
      </c>
      <c r="J663" s="1370">
        <f t="shared" si="23"/>
      </c>
      <c r="K663" s="1370">
        <f t="shared" si="54"/>
      </c>
      <c r="L663" s="1371">
        <f t="shared" si="85"/>
      </c>
      <c r="M663" s="1370">
        <f t="shared" si="116"/>
      </c>
      <c r="N663" s="1370">
        <f t="shared" si="147"/>
      </c>
      <c r="O663" s="1372">
        <f t="shared" si="178"/>
      </c>
      <c r="P663" s="1372">
        <f t="shared" si="209"/>
      </c>
      <c r="Q663" s="1372">
        <f t="shared" si="240"/>
      </c>
      <c r="R663" s="1372">
        <f t="shared" si="402"/>
      </c>
      <c r="S663" s="1373">
        <f t="shared" si="433"/>
      </c>
      <c r="T663" s="1372">
        <f>AVERAGE(T659:T662)</f>
      </c>
      <c r="U663" s="1374">
        <f>AVERAGE(U659:U662)</f>
      </c>
      <c r="V663" s="1378">
        <f t="shared" si="464"/>
      </c>
      <c r="W663" s="1368">
        <f>SUM(W659:W662)</f>
      </c>
      <c r="X663" s="1368">
        <f>SUM(X659:X662)</f>
      </c>
      <c r="Y663" s="1368">
        <f>SUM(Y659:Y662)</f>
      </c>
      <c r="Z663" s="1368">
        <f>SUM(Z659:Z662)</f>
      </c>
      <c r="AA663" s="1368">
        <f>SUM(AA659:AA662)</f>
      </c>
      <c r="AB663" s="1368">
        <f>SUM(AB659:AB662)</f>
      </c>
      <c r="AC663" s="1368">
        <f>SUM(AC659:AC662)</f>
      </c>
      <c r="AD663" s="1368">
        <f>SUM(AD659:AD662)</f>
      </c>
      <c r="AE663" s="1370">
        <f t="shared" si="497"/>
      </c>
      <c r="AF663" s="1375">
        <f t="shared" si="528"/>
      </c>
      <c r="AG663" s="1376"/>
      <c r="AH663" s="1376"/>
      <c r="AI663" s="1368">
        <f>SUM(AI659:AI662)</f>
      </c>
    </row>
    <row r="664">
      <c r="A664" s="1342"/>
      <c r="B664" s="1387" t="s">
        <v>871</v>
      </c>
      <c r="C664" s="1387"/>
      <c r="D664" s="1381">
        <f>D648+D643+D658+D653+D663</f>
      </c>
      <c r="E664" s="1381">
        <f>E648+E643+E658+E653+E663</f>
      </c>
      <c r="F664" s="1381">
        <f>F648+F643+F658+F653+F663</f>
      </c>
      <c r="G664" s="1381">
        <f>G648+G643+G658+G653+G663</f>
      </c>
      <c r="H664" s="1381">
        <f>H648+H643+H658+H653+H663</f>
      </c>
      <c r="I664" s="1381">
        <f>I648+I643+I658+I653+I663</f>
      </c>
      <c r="J664" s="1382">
        <f t="shared" si="23"/>
      </c>
      <c r="K664" s="1382">
        <f t="shared" si="54"/>
      </c>
      <c r="L664" s="1382">
        <f t="shared" si="85"/>
      </c>
      <c r="M664" s="1382">
        <f t="shared" si="116"/>
      </c>
      <c r="N664" s="1382">
        <f t="shared" si="147"/>
      </c>
      <c r="O664" s="1383">
        <f t="shared" si="178"/>
      </c>
      <c r="P664" s="1383">
        <f t="shared" si="209"/>
      </c>
      <c r="Q664" s="1383">
        <f t="shared" si="240"/>
      </c>
      <c r="R664" s="1383">
        <f t="shared" si="402"/>
      </c>
      <c r="S664" s="1392">
        <f t="shared" si="433"/>
      </c>
      <c r="T664" s="1382">
        <f>(T648+T643+T658+T653+T663)/5</f>
      </c>
      <c r="U664" s="1382">
        <f>(U648+U643+U658+U653+U663)/5</f>
      </c>
      <c r="V664" s="1382">
        <f>(V648+V643+V658+V653+V663)/5</f>
      </c>
      <c r="W664" s="1381">
        <f>W648+W643+W658+W653+W663</f>
      </c>
      <c r="X664" s="1381">
        <f>X648+X643+X658+X653+X663</f>
      </c>
      <c r="Y664" s="1381">
        <f>Y648+Y643+Y658+Y653+Y663</f>
      </c>
      <c r="Z664" s="1381">
        <f>Z648+Z643+Z658+Z653+Z663</f>
      </c>
      <c r="AA664" s="1381">
        <f>AA648+AA643+AA658+AA653+AA663</f>
      </c>
      <c r="AB664" s="1381">
        <f>AB648+AB643+AB658+AB653+AB663</f>
      </c>
      <c r="AC664" s="1381">
        <f>AC648+AC643+AC658+AC653+AC663</f>
      </c>
      <c r="AD664" s="1381">
        <f>AD648+AD643+AD658+AD653+AD663</f>
      </c>
      <c r="AE664" s="1382">
        <f t="shared" si="497"/>
      </c>
      <c r="AF664" s="1393">
        <f t="shared" si="528"/>
      </c>
      <c r="AG664" s="1387"/>
      <c r="AH664" s="1387"/>
      <c r="AI664" s="1381">
        <f>AI648+AI643+AI658+AI653+AI663</f>
      </c>
    </row>
    <row r="665">
      <c r="A665" s="1329" t="s">
        <v>807</v>
      </c>
      <c r="B665" s="1329" t="s">
        <v>808</v>
      </c>
      <c r="C665" s="1329"/>
      <c r="D665" s="1330" t="s">
        <v>809</v>
      </c>
      <c r="E665" s="1330"/>
      <c r="F665" s="1330"/>
      <c r="G665" s="1330"/>
      <c r="H665" s="1330"/>
      <c r="I665" s="1330"/>
      <c r="J665" s="1330"/>
      <c r="K665" s="1330"/>
      <c r="L665" s="1330"/>
      <c r="M665" s="1330"/>
      <c r="N665" s="1331" t="s">
        <v>810</v>
      </c>
      <c r="O665" s="1331"/>
      <c r="P665" s="1331"/>
      <c r="Q665" s="1331"/>
      <c r="R665" s="1331"/>
      <c r="S665" s="1331"/>
      <c r="T665" s="1331"/>
      <c r="U665" s="1331"/>
      <c r="V665" s="1331"/>
      <c r="W665" s="1331"/>
      <c r="X665" s="1331"/>
      <c r="Y665" s="1331"/>
      <c r="Z665" s="1331"/>
      <c r="AA665" s="1331"/>
      <c r="AB665" s="1331"/>
      <c r="AC665" s="1331"/>
      <c r="AD665" s="1331"/>
      <c r="AE665" s="1331"/>
      <c r="AF665" s="1331"/>
      <c r="AG665" s="1331"/>
      <c r="AH665" s="1331"/>
      <c r="AI665" s="1332"/>
    </row>
    <row r="666">
      <c r="A666" s="1329"/>
      <c r="B666" s="1329" t="s">
        <v>811</v>
      </c>
      <c r="C666" s="1329" t="s">
        <v>812</v>
      </c>
      <c r="D666" s="1330" t="s">
        <v>813</v>
      </c>
      <c r="E666" s="1330" t="s">
        <v>879</v>
      </c>
      <c r="F666" s="1389" t="s">
        <v>880</v>
      </c>
      <c r="G666" s="1333" t="s">
        <v>814</v>
      </c>
      <c r="H666" s="1334" t="s">
        <v>815</v>
      </c>
      <c r="I666" s="1335" t="s">
        <v>816</v>
      </c>
      <c r="J666" s="1336" t="s">
        <v>817</v>
      </c>
      <c r="K666" s="1336" t="s">
        <v>818</v>
      </c>
      <c r="L666" s="1337" t="s">
        <v>819</v>
      </c>
      <c r="M666" s="1336" t="s">
        <v>820</v>
      </c>
      <c r="N666" s="1331" t="s">
        <v>821</v>
      </c>
      <c r="O666" s="1338" t="s">
        <v>822</v>
      </c>
      <c r="P666" s="1338" t="s">
        <v>823</v>
      </c>
      <c r="Q666" s="1338" t="s">
        <v>824</v>
      </c>
      <c r="R666" s="1338" t="s">
        <v>825</v>
      </c>
      <c r="S666" s="1339" t="s">
        <v>826</v>
      </c>
      <c r="T666" s="1338" t="s">
        <v>827</v>
      </c>
      <c r="U666" s="1340" t="s">
        <v>828</v>
      </c>
      <c r="V666" s="1331" t="s">
        <v>829</v>
      </c>
      <c r="W666" s="1339" t="s">
        <v>830</v>
      </c>
      <c r="X666" s="1339" t="s">
        <v>831</v>
      </c>
      <c r="Y666" s="1339" t="s">
        <v>832</v>
      </c>
      <c r="Z666" s="1339" t="s">
        <v>833</v>
      </c>
      <c r="AA666" s="1339" t="s">
        <v>834</v>
      </c>
      <c r="AB666" s="1339" t="s">
        <v>835</v>
      </c>
      <c r="AC666" s="1339" t="s">
        <v>836</v>
      </c>
      <c r="AD666" s="1339" t="s">
        <v>837</v>
      </c>
      <c r="AE666" s="1341" t="s">
        <v>838</v>
      </c>
      <c r="AF666" s="1331" t="s">
        <v>839</v>
      </c>
      <c r="AG666" s="1332" t="s">
        <v>840</v>
      </c>
      <c r="AH666" s="1332" t="s">
        <v>841</v>
      </c>
      <c r="AI666" s="1332" t="s">
        <v>842</v>
      </c>
    </row>
    <row r="667">
      <c r="A667" s="1342" t="s">
        <v>905</v>
      </c>
      <c r="B667" s="1394" t="s">
        <v>874</v>
      </c>
      <c r="C667" s="1344" t="s">
        <v>845</v>
      </c>
      <c r="D667" s="1345">
        <f t="shared" ref="D667:D670" si="351">E667+F667</f>
      </c>
      <c r="E667" s="1360">
        <v>824.74</v>
      </c>
      <c r="F667" s="1360">
        <v>2007.63</v>
      </c>
      <c r="G667" s="1346">
        <v>3</v>
      </c>
      <c r="H667" s="1346">
        <v>3</v>
      </c>
      <c r="I667" s="1347">
        <v>5500.04</v>
      </c>
      <c r="J667" s="1348">
        <f t="shared" ref="J667:J692" si="24">I667/D667</f>
      </c>
      <c r="K667" s="1348">
        <f t="shared" ref="K667:K692" si="55">D667/G667</f>
      </c>
      <c r="L667" s="1348">
        <f t="shared" ref="L667:L692" si="86">D667/H667</f>
      </c>
      <c r="M667" s="1348">
        <f t="shared" ref="M667:M692" si="117">I667/G667</f>
      </c>
      <c r="N667" s="1349">
        <f t="shared" ref="N667:N692" si="148">D667/X667</f>
      </c>
      <c r="O667" s="1350">
        <f t="shared" ref="O667:O692" si="179">S667/W667*1</f>
      </c>
      <c r="P667" s="1350">
        <f t="shared" ref="P667:P692" si="210">X667/W667</f>
      </c>
      <c r="Q667" s="1350">
        <f t="shared" ref="Q667:Q692" si="241">Z667/W667</f>
      </c>
      <c r="R667" s="1350">
        <f t="shared" ref="R667:R692" si="403">AA667/Z667</f>
      </c>
      <c r="S667" s="1351">
        <f t="shared" ref="S667:S692" si="434">Y667/T667</f>
      </c>
      <c r="T667" s="1352">
        <v>0.0221</v>
      </c>
      <c r="U667" s="1353">
        <v>32</v>
      </c>
      <c r="V667" s="1349">
        <f t="shared" ref="V667:V691" si="465">(D667/W667)*1000</f>
      </c>
      <c r="W667" s="1354">
        <v>27362</v>
      </c>
      <c r="X667" s="1351">
        <v>1517</v>
      </c>
      <c r="Y667" s="1351">
        <v>141</v>
      </c>
      <c r="Z667" s="1351">
        <v>1613</v>
      </c>
      <c r="AA667" s="1351">
        <v>94</v>
      </c>
      <c r="AB667" s="1351">
        <v>12</v>
      </c>
      <c r="AC667" s="1351">
        <v>1</v>
      </c>
      <c r="AD667" s="1354">
        <v>39</v>
      </c>
      <c r="AE667" s="1355">
        <f t="shared" ref="AE667:AE692" si="498">D667/Z667</f>
      </c>
      <c r="AF667" s="1349">
        <f t="shared" ref="AF667:AF692" si="529">AI667*1000/D667</f>
      </c>
      <c r="AG667" s="1356" t="s">
        <v>846</v>
      </c>
      <c r="AH667" s="1357" t="s">
        <v>847</v>
      </c>
      <c r="AI667" s="1357">
        <v>32</v>
      </c>
    </row>
    <row r="668">
      <c r="A668" s="1342"/>
      <c r="B668" s="1394" t="s">
        <v>874</v>
      </c>
      <c r="C668" s="1343" t="s">
        <v>848</v>
      </c>
      <c r="D668" s="1345">
        <f t="shared" si="351"/>
      </c>
      <c r="E668" s="1345">
        <v>1321.3</v>
      </c>
      <c r="F668" s="1345">
        <v>1970.32</v>
      </c>
      <c r="G668" s="1346">
        <v>7</v>
      </c>
      <c r="H668" s="1346">
        <v>6</v>
      </c>
      <c r="I668" s="1347">
        <v>14134.239999999998</v>
      </c>
      <c r="J668" s="1348">
        <f t="shared" si="24"/>
      </c>
      <c r="K668" s="1358">
        <f t="shared" si="55"/>
      </c>
      <c r="L668" s="1348">
        <f t="shared" si="86"/>
      </c>
      <c r="M668" s="1358">
        <f t="shared" si="117"/>
      </c>
      <c r="N668" s="1349">
        <f t="shared" si="148"/>
      </c>
      <c r="O668" s="1350">
        <f t="shared" si="179"/>
      </c>
      <c r="P668" s="1350">
        <f t="shared" si="210"/>
      </c>
      <c r="Q668" s="1350">
        <f t="shared" si="241"/>
      </c>
      <c r="R668" s="1350">
        <f t="shared" si="403"/>
      </c>
      <c r="S668" s="1351">
        <f t="shared" si="434"/>
      </c>
      <c r="T668" s="1352">
        <v>0.0149</v>
      </c>
      <c r="U668" s="1353">
        <v>36</v>
      </c>
      <c r="V668" s="1349">
        <f t="shared" si="465"/>
      </c>
      <c r="W668" s="1359">
        <v>32648</v>
      </c>
      <c r="X668" s="1359">
        <v>1294</v>
      </c>
      <c r="Y668" s="1359">
        <v>127</v>
      </c>
      <c r="Z668" s="1359">
        <v>1433</v>
      </c>
      <c r="AA668" s="1359">
        <v>109</v>
      </c>
      <c r="AB668" s="1359">
        <v>13</v>
      </c>
      <c r="AC668" s="1359">
        <v>2</v>
      </c>
      <c r="AD668" s="1353">
        <v>39</v>
      </c>
      <c r="AE668" s="1355">
        <f t="shared" si="498"/>
      </c>
      <c r="AF668" s="1349">
        <f t="shared" si="529"/>
      </c>
      <c r="AG668" s="1356" t="s">
        <v>846</v>
      </c>
      <c r="AH668" s="1357" t="s">
        <v>847</v>
      </c>
      <c r="AI668" s="1357">
        <v>35</v>
      </c>
    </row>
    <row r="669">
      <c r="A669" s="1342"/>
      <c r="B669" s="1394" t="s">
        <v>874</v>
      </c>
      <c r="C669" s="1344" t="s">
        <v>849</v>
      </c>
      <c r="D669" s="1345">
        <f t="shared" si="351"/>
      </c>
      <c r="E669" s="1360">
        <v>979.66</v>
      </c>
      <c r="F669" s="1360">
        <v>2500</v>
      </c>
      <c r="G669" s="1361">
        <v>5</v>
      </c>
      <c r="H669" s="1361">
        <v>4</v>
      </c>
      <c r="I669" s="1347">
        <v>11318.939999999999</v>
      </c>
      <c r="J669" s="1348">
        <f t="shared" si="24"/>
      </c>
      <c r="K669" s="1348">
        <f t="shared" si="55"/>
      </c>
      <c r="L669" s="1348">
        <f t="shared" si="86"/>
      </c>
      <c r="M669" s="1348">
        <f t="shared" si="117"/>
      </c>
      <c r="N669" s="1362">
        <f t="shared" si="148"/>
      </c>
      <c r="O669" s="1350">
        <f t="shared" si="179"/>
      </c>
      <c r="P669" s="1350">
        <f t="shared" si="210"/>
      </c>
      <c r="Q669" s="1350">
        <f t="shared" si="241"/>
      </c>
      <c r="R669" s="1350">
        <f t="shared" si="403"/>
      </c>
      <c r="S669" s="1351">
        <f t="shared" si="434"/>
      </c>
      <c r="T669" s="1352">
        <v>0.0257</v>
      </c>
      <c r="U669" s="1353">
        <v>42</v>
      </c>
      <c r="V669" s="1349">
        <f t="shared" si="465"/>
      </c>
      <c r="W669" s="1359">
        <v>33129</v>
      </c>
      <c r="X669" s="1359">
        <v>785</v>
      </c>
      <c r="Y669" s="1359">
        <v>167</v>
      </c>
      <c r="Z669" s="1359">
        <v>810</v>
      </c>
      <c r="AA669" s="1359">
        <v>75</v>
      </c>
      <c r="AB669" s="1359">
        <v>3</v>
      </c>
      <c r="AC669" s="1359">
        <v>0</v>
      </c>
      <c r="AD669" s="1353">
        <v>45</v>
      </c>
      <c r="AE669" s="1355">
        <f t="shared" si="498"/>
      </c>
      <c r="AF669" s="1349">
        <f t="shared" si="529"/>
      </c>
      <c r="AG669" s="1356" t="s">
        <v>846</v>
      </c>
      <c r="AH669" s="1357" t="s">
        <v>847</v>
      </c>
      <c r="AI669" s="1357">
        <v>31</v>
      </c>
    </row>
    <row r="670">
      <c r="A670" s="1342"/>
      <c r="B670" s="1394" t="s">
        <v>874</v>
      </c>
      <c r="C670" s="1343" t="s">
        <v>850</v>
      </c>
      <c r="D670" s="1345">
        <f t="shared" si="351"/>
      </c>
      <c r="E670" s="1360">
        <v>1208.61</v>
      </c>
      <c r="F670" s="1360">
        <v>2497.28</v>
      </c>
      <c r="G670" s="1361">
        <v>4</v>
      </c>
      <c r="H670" s="1361">
        <v>3</v>
      </c>
      <c r="I670" s="1347">
        <v>9117.05</v>
      </c>
      <c r="J670" s="1348">
        <f t="shared" si="24"/>
      </c>
      <c r="K670" s="1348">
        <f t="shared" si="55"/>
      </c>
      <c r="L670" s="1348">
        <f t="shared" si="86"/>
      </c>
      <c r="M670" s="1348">
        <f t="shared" si="117"/>
      </c>
      <c r="N670" s="1362">
        <f t="shared" si="148"/>
      </c>
      <c r="O670" s="1350">
        <f t="shared" si="179"/>
      </c>
      <c r="P670" s="1350">
        <f t="shared" si="210"/>
      </c>
      <c r="Q670" s="1350">
        <f t="shared" si="241"/>
      </c>
      <c r="R670" s="1350">
        <f t="shared" si="403"/>
      </c>
      <c r="S670" s="1351">
        <f t="shared" si="434"/>
      </c>
      <c r="T670" s="1352">
        <v>0.0233</v>
      </c>
      <c r="U670" s="1353">
        <v>44</v>
      </c>
      <c r="V670" s="1349">
        <f t="shared" si="465"/>
      </c>
      <c r="W670" s="1359">
        <v>31235</v>
      </c>
      <c r="X670" s="1359">
        <v>977</v>
      </c>
      <c r="Y670" s="1359">
        <v>153</v>
      </c>
      <c r="Z670" s="1359">
        <v>1001</v>
      </c>
      <c r="AA670" s="1359">
        <v>82</v>
      </c>
      <c r="AB670" s="1359">
        <v>7</v>
      </c>
      <c r="AC670" s="1359">
        <v>1</v>
      </c>
      <c r="AD670" s="1353">
        <v>32</v>
      </c>
      <c r="AE670" s="1355">
        <f t="shared" si="498"/>
      </c>
      <c r="AF670" s="1349">
        <f t="shared" si="529"/>
      </c>
      <c r="AG670" s="1356" t="s">
        <v>846</v>
      </c>
      <c r="AH670" s="1357" t="s">
        <v>847</v>
      </c>
      <c r="AI670" s="1357">
        <v>40</v>
      </c>
    </row>
    <row r="671">
      <c r="A671" s="1342"/>
      <c r="B671" s="1367" t="s">
        <v>852</v>
      </c>
      <c r="C671" s="1367"/>
      <c r="D671" s="1368">
        <f>SUM(D667:D670)</f>
      </c>
      <c r="E671" s="1368">
        <f>SUM(E667:E670)</f>
      </c>
      <c r="F671" s="1368">
        <f>SUM(F667:F670)</f>
      </c>
      <c r="G671" s="1368">
        <f>SUM(G667:G670)</f>
      </c>
      <c r="H671" s="1368">
        <f>SUM(H667:H670)</f>
      </c>
      <c r="I671" s="1370">
        <f>SUM(I667:I670)</f>
      </c>
      <c r="J671" s="1370">
        <f t="shared" si="24"/>
      </c>
      <c r="K671" s="1370">
        <f t="shared" si="55"/>
      </c>
      <c r="L671" s="1371">
        <f t="shared" si="86"/>
      </c>
      <c r="M671" s="1370">
        <f t="shared" si="117"/>
      </c>
      <c r="N671" s="1370">
        <f t="shared" si="148"/>
      </c>
      <c r="O671" s="1372">
        <f t="shared" si="179"/>
      </c>
      <c r="P671" s="1372">
        <f t="shared" si="210"/>
      </c>
      <c r="Q671" s="1372">
        <f t="shared" si="241"/>
      </c>
      <c r="R671" s="1372">
        <f t="shared" si="403"/>
      </c>
      <c r="S671" s="1373">
        <f t="shared" si="434"/>
      </c>
      <c r="T671" s="1372">
        <f>AVERAGE(T667:T670)</f>
      </c>
      <c r="U671" s="1374">
        <f>AVERAGE(U667:U670)</f>
      </c>
      <c r="V671" s="1370">
        <f t="shared" si="465"/>
      </c>
      <c r="W671" s="1368">
        <f>SUM(W667:W670)</f>
      </c>
      <c r="X671" s="1368">
        <f>SUM(X667:X670)</f>
      </c>
      <c r="Y671" s="1368">
        <f>SUM(Y667:Y670)</f>
      </c>
      <c r="Z671" s="1368">
        <f>SUM(Z667:Z670)</f>
      </c>
      <c r="AA671" s="1368">
        <f>SUM(AA667:AA670)</f>
      </c>
      <c r="AB671" s="1368">
        <f>SUM(AB667:AB670)</f>
      </c>
      <c r="AC671" s="1368">
        <f>SUM(AC667:AC670)</f>
      </c>
      <c r="AD671" s="1368">
        <f>SUM(AD667:AD670)</f>
      </c>
      <c r="AE671" s="1370">
        <f t="shared" si="498"/>
      </c>
      <c r="AF671" s="1375">
        <f t="shared" si="529"/>
      </c>
      <c r="AG671" s="1376"/>
      <c r="AH671" s="1376"/>
      <c r="AI671" s="1373">
        <f>SUM(AI667:AI670)</f>
      </c>
    </row>
    <row r="672">
      <c r="A672" s="1342"/>
      <c r="B672" s="1343" t="s">
        <v>844</v>
      </c>
      <c r="C672" s="1344" t="s">
        <v>851</v>
      </c>
      <c r="D672" s="1345">
        <f t="shared" ref="D672:D676" si="352">E672+F672</f>
      </c>
      <c r="E672" s="1361">
        <v>1216.74</v>
      </c>
      <c r="F672" s="1361">
        <v>2502.72</v>
      </c>
      <c r="G672" s="1361">
        <v>3</v>
      </c>
      <c r="H672" s="1361">
        <v>3</v>
      </c>
      <c r="I672" s="1347">
        <v>5287.690000000002</v>
      </c>
      <c r="J672" s="1348">
        <f t="shared" si="24"/>
      </c>
      <c r="K672" s="1348">
        <f t="shared" si="55"/>
      </c>
      <c r="L672" s="1348">
        <f t="shared" si="86"/>
      </c>
      <c r="M672" s="1348">
        <f t="shared" si="117"/>
      </c>
      <c r="N672" s="1349">
        <f t="shared" si="148"/>
      </c>
      <c r="O672" s="1350">
        <f t="shared" si="179"/>
      </c>
      <c r="P672" s="1350">
        <f t="shared" si="210"/>
      </c>
      <c r="Q672" s="1350">
        <f t="shared" si="241"/>
      </c>
      <c r="R672" s="1350">
        <f t="shared" si="403"/>
      </c>
      <c r="S672" s="1351">
        <f t="shared" si="434"/>
      </c>
      <c r="T672" s="1352">
        <v>0.0231</v>
      </c>
      <c r="U672" s="1353">
        <v>44</v>
      </c>
      <c r="V672" s="1349">
        <f t="shared" si="465"/>
      </c>
      <c r="W672" s="1353">
        <v>31778</v>
      </c>
      <c r="X672" s="1359">
        <v>878</v>
      </c>
      <c r="Y672" s="1359">
        <v>150</v>
      </c>
      <c r="Z672" s="1359">
        <v>939</v>
      </c>
      <c r="AA672" s="1359">
        <v>65</v>
      </c>
      <c r="AB672" s="1359">
        <v>8</v>
      </c>
      <c r="AC672" s="1359">
        <v>2</v>
      </c>
      <c r="AD672" s="1353">
        <v>31</v>
      </c>
      <c r="AE672" s="1355">
        <f t="shared" si="498"/>
      </c>
      <c r="AF672" s="1349">
        <f t="shared" si="529"/>
      </c>
      <c r="AG672" s="1356" t="s">
        <v>846</v>
      </c>
      <c r="AH672" s="1357" t="s">
        <v>847</v>
      </c>
      <c r="AI672" s="1357">
        <v>33</v>
      </c>
    </row>
    <row r="673">
      <c r="A673" s="1342"/>
      <c r="B673" s="1343" t="s">
        <v>844</v>
      </c>
      <c r="C673" s="1343" t="s">
        <v>854</v>
      </c>
      <c r="D673" s="1345">
        <f t="shared" si="352"/>
      </c>
      <c r="E673" s="1361">
        <v>1041.78</v>
      </c>
      <c r="F673" s="1361">
        <v>2429.21</v>
      </c>
      <c r="G673" s="1361">
        <v>2</v>
      </c>
      <c r="H673" s="1361">
        <v>1</v>
      </c>
      <c r="I673" s="1347">
        <v>3346.199999999997</v>
      </c>
      <c r="J673" s="1348">
        <f t="shared" si="24"/>
      </c>
      <c r="K673" s="1348">
        <f t="shared" si="55"/>
      </c>
      <c r="L673" s="1348">
        <f t="shared" si="86"/>
      </c>
      <c r="M673" s="1348">
        <f t="shared" si="117"/>
      </c>
      <c r="N673" s="1349">
        <f t="shared" si="148"/>
      </c>
      <c r="O673" s="1350">
        <f t="shared" si="179"/>
      </c>
      <c r="P673" s="1350">
        <f t="shared" si="210"/>
      </c>
      <c r="Q673" s="1350">
        <f t="shared" si="241"/>
      </c>
      <c r="R673" s="1350">
        <f t="shared" si="403"/>
      </c>
      <c r="S673" s="1351">
        <f t="shared" si="434"/>
      </c>
      <c r="T673" s="1352">
        <v>0.0238</v>
      </c>
      <c r="U673" s="1353">
        <v>44</v>
      </c>
      <c r="V673" s="1349">
        <f t="shared" si="465"/>
      </c>
      <c r="W673" s="1353">
        <v>27899</v>
      </c>
      <c r="X673" s="1359">
        <v>774</v>
      </c>
      <c r="Y673" s="1359">
        <v>131</v>
      </c>
      <c r="Z673" s="1359">
        <v>821</v>
      </c>
      <c r="AA673" s="1359">
        <v>107</v>
      </c>
      <c r="AB673" s="1359">
        <v>5</v>
      </c>
      <c r="AC673" s="1359">
        <v>0</v>
      </c>
      <c r="AD673" s="1353">
        <v>35</v>
      </c>
      <c r="AE673" s="1355">
        <f t="shared" si="498"/>
      </c>
      <c r="AF673" s="1349">
        <f t="shared" si="529"/>
      </c>
      <c r="AG673" s="1356" t="s">
        <v>846</v>
      </c>
      <c r="AH673" s="1357" t="s">
        <v>847</v>
      </c>
      <c r="AI673" s="1357">
        <v>22</v>
      </c>
    </row>
    <row r="674">
      <c r="A674" s="1342"/>
      <c r="B674" s="1343" t="s">
        <v>844</v>
      </c>
      <c r="C674" s="1343" t="s">
        <v>855</v>
      </c>
      <c r="D674" s="1345">
        <f t="shared" si="352"/>
      </c>
      <c r="E674" s="1361">
        <v>1028.05</v>
      </c>
      <c r="F674" s="1361">
        <v>2183.36</v>
      </c>
      <c r="G674" s="1361">
        <v>0</v>
      </c>
      <c r="H674" s="1361">
        <v>0</v>
      </c>
      <c r="I674" s="1347">
        <v>0</v>
      </c>
      <c r="J674" s="1348">
        <f t="shared" si="24"/>
      </c>
      <c r="K674" s="1348">
        <f t="shared" si="55"/>
      </c>
      <c r="L674" s="1348">
        <f t="shared" si="86"/>
      </c>
      <c r="M674" s="1348">
        <f t="shared" si="117"/>
      </c>
      <c r="N674" s="1349">
        <f t="shared" si="148"/>
      </c>
      <c r="O674" s="1350">
        <f t="shared" si="179"/>
      </c>
      <c r="P674" s="1350">
        <f t="shared" si="210"/>
      </c>
      <c r="Q674" s="1350">
        <f t="shared" si="241"/>
      </c>
      <c r="R674" s="1350">
        <f t="shared" si="403"/>
      </c>
      <c r="S674" s="1351">
        <f t="shared" si="434"/>
      </c>
      <c r="T674" s="1352">
        <v>0.0218</v>
      </c>
      <c r="U674" s="1353">
        <v>12</v>
      </c>
      <c r="V674" s="1349">
        <f t="shared" si="465"/>
      </c>
      <c r="W674" s="1353">
        <v>28705</v>
      </c>
      <c r="X674" s="1359">
        <v>898</v>
      </c>
      <c r="Y674" s="1359">
        <v>136</v>
      </c>
      <c r="Z674" s="1359">
        <v>964</v>
      </c>
      <c r="AA674" s="1359">
        <v>79</v>
      </c>
      <c r="AB674" s="1359">
        <v>4</v>
      </c>
      <c r="AC674" s="1359">
        <v>0</v>
      </c>
      <c r="AD674" s="1353">
        <v>32</v>
      </c>
      <c r="AE674" s="1355">
        <f t="shared" si="498"/>
      </c>
      <c r="AF674" s="1349">
        <f t="shared" si="529"/>
      </c>
      <c r="AG674" s="1356" t="s">
        <v>846</v>
      </c>
      <c r="AH674" s="1357" t="s">
        <v>847</v>
      </c>
      <c r="AI674" s="1357">
        <v>25</v>
      </c>
    </row>
    <row customHeight="true" ht="18.452380952380953" r="675">
      <c r="A675" s="1342"/>
      <c r="B675" s="1343" t="s">
        <v>844</v>
      </c>
      <c r="C675" s="1343" t="s">
        <v>856</v>
      </c>
      <c r="D675" s="1345">
        <f t="shared" si="352"/>
      </c>
      <c r="E675" s="1361">
        <v>610.98</v>
      </c>
      <c r="F675" s="1361">
        <v>1796.88</v>
      </c>
      <c r="G675" s="1361">
        <v>7</v>
      </c>
      <c r="H675" s="1361">
        <v>7</v>
      </c>
      <c r="I675" s="1347">
        <v>15148.000000000007</v>
      </c>
      <c r="J675" s="1348">
        <f t="shared" si="24"/>
      </c>
      <c r="K675" s="1348">
        <f t="shared" si="55"/>
      </c>
      <c r="L675" s="1348">
        <f t="shared" si="86"/>
      </c>
      <c r="M675" s="1348">
        <f t="shared" si="117"/>
      </c>
      <c r="N675" s="1349">
        <f t="shared" si="148"/>
      </c>
      <c r="O675" s="1350">
        <f t="shared" si="179"/>
      </c>
      <c r="P675" s="1350">
        <f t="shared" si="210"/>
      </c>
      <c r="Q675" s="1350">
        <f t="shared" si="241"/>
      </c>
      <c r="R675" s="1350">
        <f t="shared" si="403"/>
      </c>
      <c r="S675" s="1351">
        <f t="shared" si="434"/>
      </c>
      <c r="T675" s="1352">
        <v>0.0288</v>
      </c>
      <c r="U675" s="1353">
        <v>47</v>
      </c>
      <c r="V675" s="1349">
        <f t="shared" si="465"/>
      </c>
      <c r="W675" s="1353">
        <v>19329</v>
      </c>
      <c r="X675" s="1359">
        <v>408</v>
      </c>
      <c r="Y675" s="1359">
        <v>93</v>
      </c>
      <c r="Z675" s="1359">
        <v>419</v>
      </c>
      <c r="AA675" s="1359">
        <v>75</v>
      </c>
      <c r="AB675" s="1359">
        <v>5</v>
      </c>
      <c r="AC675" s="1359">
        <v>0</v>
      </c>
      <c r="AD675" s="1353">
        <v>16</v>
      </c>
      <c r="AE675" s="1355">
        <f t="shared" si="498"/>
      </c>
      <c r="AF675" s="1349">
        <f t="shared" si="529"/>
      </c>
      <c r="AG675" s="1356" t="s">
        <v>846</v>
      </c>
      <c r="AH675" s="1357" t="s">
        <v>847</v>
      </c>
      <c r="AI675" s="1357">
        <v>27</v>
      </c>
    </row>
    <row r="676">
      <c r="A676" s="1342"/>
      <c r="B676" s="1343" t="s">
        <v>844</v>
      </c>
      <c r="C676" s="1343" t="s">
        <v>857</v>
      </c>
      <c r="D676" s="1345">
        <f t="shared" si="352"/>
      </c>
      <c r="E676" s="1361">
        <v>956.31</v>
      </c>
      <c r="F676" s="1361">
        <v>1586.48</v>
      </c>
      <c r="G676" s="1361">
        <v>6</v>
      </c>
      <c r="H676" s="1361">
        <v>3</v>
      </c>
      <c r="I676" s="1347">
        <v>11956.23999999999</v>
      </c>
      <c r="J676" s="1348">
        <f t="shared" si="24"/>
      </c>
      <c r="K676" s="1348">
        <f t="shared" si="55"/>
      </c>
      <c r="L676" s="1348">
        <f t="shared" si="86"/>
      </c>
      <c r="M676" s="1348">
        <f t="shared" si="117"/>
      </c>
      <c r="N676" s="1349">
        <f t="shared" si="148"/>
      </c>
      <c r="O676" s="1350">
        <f t="shared" si="179"/>
      </c>
      <c r="P676" s="1350">
        <f t="shared" si="210"/>
      </c>
      <c r="Q676" s="1350">
        <f t="shared" si="241"/>
      </c>
      <c r="R676" s="1350">
        <f t="shared" si="403"/>
      </c>
      <c r="S676" s="1351">
        <f t="shared" si="434"/>
      </c>
      <c r="T676" s="1352">
        <v>0.0209</v>
      </c>
      <c r="U676" s="1353">
        <v>48</v>
      </c>
      <c r="V676" s="1349">
        <f t="shared" si="465"/>
      </c>
      <c r="W676" s="1353">
        <v>19319</v>
      </c>
      <c r="X676" s="1359">
        <v>580</v>
      </c>
      <c r="Y676" s="1359">
        <v>86</v>
      </c>
      <c r="Z676" s="1359">
        <v>622</v>
      </c>
      <c r="AA676" s="1359">
        <v>55</v>
      </c>
      <c r="AB676" s="1359">
        <v>5</v>
      </c>
      <c r="AC676" s="1359">
        <v>0</v>
      </c>
      <c r="AD676" s="1353">
        <v>8</v>
      </c>
      <c r="AE676" s="1355">
        <f t="shared" si="498"/>
      </c>
      <c r="AF676" s="1349">
        <f t="shared" si="529"/>
      </c>
      <c r="AG676" s="1356" t="s">
        <v>846</v>
      </c>
      <c r="AH676" s="1357" t="s">
        <v>847</v>
      </c>
      <c r="AI676" s="1357">
        <v>24</v>
      </c>
    </row>
    <row r="677">
      <c r="A677" s="1342"/>
      <c r="B677" s="1367" t="s">
        <v>852</v>
      </c>
      <c r="C677" s="1367"/>
      <c r="D677" s="1368">
        <f>SUM(D672:D676)</f>
      </c>
      <c r="E677" s="1368">
        <f>SUM(E672:E676)</f>
      </c>
      <c r="F677" s="1368">
        <f>SUM(F672:F676)</f>
      </c>
      <c r="G677" s="1368">
        <f>SUM(G672:G676)</f>
      </c>
      <c r="H677" s="1368">
        <f>SUM(H672:H676)</f>
      </c>
      <c r="I677" s="1368">
        <f>SUM(I672:I676)</f>
      </c>
      <c r="J677" s="1370">
        <f t="shared" si="24"/>
      </c>
      <c r="K677" s="1370">
        <f t="shared" si="55"/>
      </c>
      <c r="L677" s="1371">
        <f t="shared" si="86"/>
      </c>
      <c r="M677" s="1370">
        <f t="shared" si="117"/>
      </c>
      <c r="N677" s="1370">
        <f t="shared" si="148"/>
      </c>
      <c r="O677" s="1372">
        <f t="shared" si="179"/>
      </c>
      <c r="P677" s="1372">
        <f t="shared" si="210"/>
      </c>
      <c r="Q677" s="1372">
        <f t="shared" si="241"/>
      </c>
      <c r="R677" s="1372">
        <f t="shared" si="403"/>
      </c>
      <c r="S677" s="1373">
        <f t="shared" si="434"/>
      </c>
      <c r="T677" s="1372">
        <f>AVERAGE(T672:T676)</f>
      </c>
      <c r="U677" s="1374">
        <f>AVERAGE(U672:U676)</f>
      </c>
      <c r="V677" s="1378">
        <f t="shared" si="465"/>
      </c>
      <c r="W677" s="1368">
        <f>SUM(W672:W676)</f>
      </c>
      <c r="X677" s="1368">
        <f>SUM(X672:X676)</f>
      </c>
      <c r="Y677" s="1368">
        <f>SUM(Y672:Y676)</f>
      </c>
      <c r="Z677" s="1368">
        <f>SUM(Z672:Z676)</f>
      </c>
      <c r="AA677" s="1368">
        <f>SUM(AA672:AA676)</f>
      </c>
      <c r="AB677" s="1368">
        <f>SUM(AB672:AB676)</f>
      </c>
      <c r="AC677" s="1368">
        <f>SUM(AC672:AC676)</f>
      </c>
      <c r="AD677" s="1368">
        <f>SUM(AD672:AD676)</f>
      </c>
      <c r="AE677" s="1370">
        <f t="shared" si="498"/>
      </c>
      <c r="AF677" s="1375">
        <f t="shared" si="529"/>
      </c>
      <c r="AG677" s="1376"/>
      <c r="AH677" s="1376"/>
      <c r="AI677" s="1373">
        <f>SUM(AI672:AI676)</f>
      </c>
    </row>
    <row r="678">
      <c r="A678" s="1342"/>
      <c r="B678" s="1343" t="s">
        <v>906</v>
      </c>
      <c r="C678" s="1343" t="s">
        <v>858</v>
      </c>
      <c r="D678" s="1345">
        <f t="shared" ref="D678:D679" si="353">E678+F678</f>
      </c>
      <c r="E678" s="1361">
        <v>1544.71</v>
      </c>
      <c r="F678" s="1361">
        <v>1873.2</v>
      </c>
      <c r="G678" s="1361">
        <v>1</v>
      </c>
      <c r="H678" s="1361">
        <v>1</v>
      </c>
      <c r="I678" s="1348">
        <v>2548.2599999999948</v>
      </c>
      <c r="J678" s="1348">
        <f t="shared" si="24"/>
      </c>
      <c r="K678" s="1348">
        <f t="shared" si="55"/>
      </c>
      <c r="L678" s="1348">
        <f t="shared" si="86"/>
      </c>
      <c r="M678" s="1348">
        <f t="shared" si="117"/>
      </c>
      <c r="N678" s="1349">
        <f t="shared" si="148"/>
      </c>
      <c r="O678" s="1350">
        <f t="shared" si="179"/>
      </c>
      <c r="P678" s="1350">
        <f t="shared" si="210"/>
      </c>
      <c r="Q678" s="1350">
        <f t="shared" si="241"/>
      </c>
      <c r="R678" s="1350">
        <f t="shared" si="403"/>
      </c>
      <c r="S678" s="1351">
        <f t="shared" si="434"/>
      </c>
      <c r="T678" s="1352">
        <v>0.0247</v>
      </c>
      <c r="U678" s="1353">
        <v>49</v>
      </c>
      <c r="V678" s="1349">
        <f t="shared" si="465"/>
      </c>
      <c r="W678" s="1353">
        <v>24728</v>
      </c>
      <c r="X678" s="1353">
        <v>699</v>
      </c>
      <c r="Y678" s="1353">
        <v>124</v>
      </c>
      <c r="Z678" s="1353">
        <v>766</v>
      </c>
      <c r="AA678" s="1353">
        <v>84</v>
      </c>
      <c r="AB678" s="1353">
        <v>4</v>
      </c>
      <c r="AC678" s="1353">
        <v>0</v>
      </c>
      <c r="AD678" s="1353">
        <v>26</v>
      </c>
      <c r="AE678" s="1355">
        <f t="shared" si="498"/>
      </c>
      <c r="AF678" s="1349">
        <f t="shared" si="529"/>
      </c>
      <c r="AG678" s="1356" t="s">
        <v>846</v>
      </c>
      <c r="AH678" s="1357" t="s">
        <v>847</v>
      </c>
      <c r="AI678" s="1357">
        <v>28</v>
      </c>
    </row>
    <row r="679">
      <c r="A679" s="1342"/>
      <c r="B679" s="1343" t="s">
        <v>906</v>
      </c>
      <c r="C679" s="1343" t="s">
        <v>860</v>
      </c>
      <c r="D679" s="1345">
        <f t="shared" si="353"/>
      </c>
      <c r="E679" s="1361">
        <v>1193.04</v>
      </c>
      <c r="F679" s="1361">
        <v>2471.49</v>
      </c>
      <c r="G679" s="1361">
        <v>8</v>
      </c>
      <c r="H679" s="1361">
        <v>8</v>
      </c>
      <c r="I679" s="1348">
        <v>16929.800000000003</v>
      </c>
      <c r="J679" s="1348">
        <f t="shared" si="24"/>
      </c>
      <c r="K679" s="1348">
        <f t="shared" si="55"/>
      </c>
      <c r="L679" s="1348">
        <f t="shared" si="86"/>
      </c>
      <c r="M679" s="1348">
        <f t="shared" si="117"/>
      </c>
      <c r="N679" s="1349">
        <f t="shared" si="148"/>
      </c>
      <c r="O679" s="1350">
        <f t="shared" si="179"/>
      </c>
      <c r="P679" s="1350">
        <f t="shared" si="210"/>
      </c>
      <c r="Q679" s="1350">
        <f t="shared" si="241"/>
      </c>
      <c r="R679" s="1350">
        <f t="shared" si="403"/>
      </c>
      <c r="S679" s="1351">
        <f t="shared" si="434"/>
      </c>
      <c r="T679" s="1352">
        <v>0.0319</v>
      </c>
      <c r="U679" s="1353">
        <v>50</v>
      </c>
      <c r="V679" s="1349">
        <f t="shared" si="465"/>
      </c>
      <c r="W679" s="1353">
        <v>29970</v>
      </c>
      <c r="X679" s="1353">
        <v>626</v>
      </c>
      <c r="Y679" s="1353">
        <v>137</v>
      </c>
      <c r="Z679" s="1353">
        <v>681</v>
      </c>
      <c r="AA679" s="1353">
        <v>81</v>
      </c>
      <c r="AB679" s="1353">
        <v>7</v>
      </c>
      <c r="AC679" s="1353">
        <v>0</v>
      </c>
      <c r="AD679" s="1353">
        <v>31</v>
      </c>
      <c r="AE679" s="1355">
        <f t="shared" si="498"/>
      </c>
      <c r="AF679" s="1349">
        <f t="shared" si="529"/>
      </c>
      <c r="AG679" s="1357" t="s">
        <v>861</v>
      </c>
      <c r="AH679" s="1357" t="s">
        <v>862</v>
      </c>
      <c r="AI679" s="1357">
        <v>29</v>
      </c>
    </row>
    <row r="680">
      <c r="A680" s="1342"/>
      <c r="B680" s="1367" t="s">
        <v>852</v>
      </c>
      <c r="C680" s="1367"/>
      <c r="D680" s="1368">
        <f>SUM(D678:D679)</f>
      </c>
      <c r="E680" s="1368">
        <f>SUM(E678:E679)</f>
      </c>
      <c r="F680" s="1368">
        <f>SUM(F678:F679)</f>
      </c>
      <c r="G680" s="1368">
        <f>SUM(G678:G679)</f>
      </c>
      <c r="H680" s="1368">
        <f>SUM(H678:H679)</f>
      </c>
      <c r="I680" s="1368">
        <f>SUM(I678:I679)</f>
      </c>
      <c r="J680" s="1370">
        <f t="shared" si="24"/>
      </c>
      <c r="K680" s="1370">
        <f t="shared" si="55"/>
      </c>
      <c r="L680" s="1371">
        <f t="shared" si="86"/>
      </c>
      <c r="M680" s="1370">
        <f t="shared" si="117"/>
      </c>
      <c r="N680" s="1370">
        <f t="shared" si="148"/>
      </c>
      <c r="O680" s="1372">
        <f t="shared" si="179"/>
      </c>
      <c r="P680" s="1372">
        <f t="shared" si="210"/>
      </c>
      <c r="Q680" s="1372">
        <f t="shared" si="241"/>
      </c>
      <c r="R680" s="1372">
        <f t="shared" si="403"/>
      </c>
      <c r="S680" s="1373">
        <f t="shared" si="434"/>
      </c>
      <c r="T680" s="1372">
        <f>AVERAGE(T678:T679)</f>
      </c>
      <c r="U680" s="1374">
        <f>AVERAGE(U678:U679)</f>
      </c>
      <c r="V680" s="1378">
        <f t="shared" si="465"/>
      </c>
      <c r="W680" s="1368">
        <f>SUM(W678:W679)</f>
      </c>
      <c r="X680" s="1368">
        <f>SUM(X678:X679)</f>
      </c>
      <c r="Y680" s="1368">
        <f>SUM(Y678:Y679)</f>
      </c>
      <c r="Z680" s="1368">
        <f>SUM(Z678:Z679)</f>
      </c>
      <c r="AA680" s="1368">
        <f>SUM(AA678:AA679)</f>
      </c>
      <c r="AB680" s="1368">
        <f>SUM(AB678:AB679)</f>
      </c>
      <c r="AC680" s="1368">
        <f>SUM(AC678:AC679)</f>
      </c>
      <c r="AD680" s="1368">
        <f>SUM(AD678:AD679)</f>
      </c>
      <c r="AE680" s="1370">
        <f t="shared" si="498"/>
      </c>
      <c r="AF680" s="1375">
        <f t="shared" si="529"/>
      </c>
      <c r="AG680" s="1376"/>
      <c r="AH680" s="1376"/>
      <c r="AI680" s="1368">
        <f>SUM(AI678:AI679)</f>
      </c>
    </row>
    <row r="681">
      <c r="A681" s="1342"/>
      <c r="B681" s="1390" t="s">
        <v>865</v>
      </c>
      <c r="C681" s="1343" t="s">
        <v>863</v>
      </c>
      <c r="D681" s="1345">
        <f t="shared" ref="D681:D685" si="354">E681+F681</f>
      </c>
      <c r="E681" s="1360">
        <v>1349.61</v>
      </c>
      <c r="F681" s="1360">
        <v>2657.77</v>
      </c>
      <c r="G681" s="1379">
        <v>6</v>
      </c>
      <c r="H681" s="1379">
        <v>6</v>
      </c>
      <c r="I681" s="1347">
        <v>12103.839999999997</v>
      </c>
      <c r="J681" s="1348">
        <f t="shared" si="24"/>
      </c>
      <c r="K681" s="1348">
        <f t="shared" si="55"/>
      </c>
      <c r="L681" s="1348">
        <f t="shared" si="86"/>
      </c>
      <c r="M681" s="1348">
        <f t="shared" si="117"/>
      </c>
      <c r="N681" s="1349">
        <f t="shared" si="148"/>
      </c>
      <c r="O681" s="1350">
        <f t="shared" si="179"/>
      </c>
      <c r="P681" s="1350">
        <f t="shared" si="210"/>
      </c>
      <c r="Q681" s="1350">
        <f t="shared" si="241"/>
      </c>
      <c r="R681" s="1350">
        <f t="shared" si="403"/>
      </c>
      <c r="S681" s="1351">
        <f t="shared" si="434"/>
      </c>
      <c r="T681" s="1352">
        <v>0.0232</v>
      </c>
      <c r="U681" s="1353">
        <v>51</v>
      </c>
      <c r="V681" s="1349">
        <f t="shared" si="465"/>
      </c>
      <c r="W681" s="1353">
        <v>39393</v>
      </c>
      <c r="X681" s="1353">
        <v>654</v>
      </c>
      <c r="Y681" s="1353">
        <v>153</v>
      </c>
      <c r="Z681" s="1353">
        <v>681</v>
      </c>
      <c r="AA681" s="1353">
        <v>98</v>
      </c>
      <c r="AB681" s="1353">
        <v>4</v>
      </c>
      <c r="AC681" s="1353">
        <v>4</v>
      </c>
      <c r="AD681" s="1353">
        <v>32</v>
      </c>
      <c r="AE681" s="1355">
        <f t="shared" si="498"/>
      </c>
      <c r="AF681" s="1349">
        <f t="shared" si="529"/>
      </c>
      <c r="AG681" s="1357" t="s">
        <v>861</v>
      </c>
      <c r="AH681" s="1357" t="s">
        <v>862</v>
      </c>
      <c r="AI681" s="1357">
        <v>34</v>
      </c>
    </row>
    <row r="682">
      <c r="A682" s="1342"/>
      <c r="B682" s="1390" t="s">
        <v>865</v>
      </c>
      <c r="C682" s="1343" t="s">
        <v>864</v>
      </c>
      <c r="D682" s="1345">
        <f t="shared" si="354"/>
      </c>
      <c r="E682" s="1360">
        <v>1046.68</v>
      </c>
      <c r="F682" s="1360">
        <v>2871.45</v>
      </c>
      <c r="G682" s="1379">
        <v>6</v>
      </c>
      <c r="H682" s="1379">
        <v>5</v>
      </c>
      <c r="I682" s="1347">
        <v>10015.620000000024</v>
      </c>
      <c r="J682" s="1348">
        <f t="shared" si="24"/>
      </c>
      <c r="K682" s="1348">
        <f t="shared" si="55"/>
      </c>
      <c r="L682" s="1348">
        <f t="shared" si="86"/>
      </c>
      <c r="M682" s="1348">
        <f t="shared" si="117"/>
      </c>
      <c r="N682" s="1349">
        <f t="shared" si="148"/>
      </c>
      <c r="O682" s="1350">
        <f t="shared" si="179"/>
      </c>
      <c r="P682" s="1350">
        <f t="shared" si="210"/>
      </c>
      <c r="Q682" s="1350">
        <f t="shared" si="241"/>
      </c>
      <c r="R682" s="1350">
        <f t="shared" si="403"/>
      </c>
      <c r="S682" s="1351">
        <f t="shared" si="434"/>
      </c>
      <c r="T682" s="1352">
        <v>0.0387</v>
      </c>
      <c r="U682" s="1353">
        <v>52</v>
      </c>
      <c r="V682" s="1349">
        <f t="shared" si="465"/>
      </c>
      <c r="W682" s="1353">
        <v>40416</v>
      </c>
      <c r="X682" s="1353">
        <v>650</v>
      </c>
      <c r="Y682" s="1353">
        <v>183</v>
      </c>
      <c r="Z682" s="1353">
        <v>714</v>
      </c>
      <c r="AA682" s="1353">
        <v>109</v>
      </c>
      <c r="AB682" s="1353">
        <v>10</v>
      </c>
      <c r="AC682" s="1353">
        <v>2</v>
      </c>
      <c r="AD682" s="1353">
        <v>52</v>
      </c>
      <c r="AE682" s="1355">
        <f t="shared" si="498"/>
      </c>
      <c r="AF682" s="1349">
        <f t="shared" si="529"/>
      </c>
      <c r="AG682" s="1357" t="s">
        <v>861</v>
      </c>
      <c r="AH682" s="1357" t="s">
        <v>862</v>
      </c>
      <c r="AI682" s="1357">
        <v>46</v>
      </c>
    </row>
    <row r="683">
      <c r="A683" s="1342"/>
      <c r="B683" s="1390" t="s">
        <v>865</v>
      </c>
      <c r="C683" s="1343" t="s">
        <v>866</v>
      </c>
      <c r="D683" s="1345">
        <f t="shared" si="354"/>
      </c>
      <c r="E683" s="1360">
        <v>955.87</v>
      </c>
      <c r="F683" s="1360">
        <v>2499.25</v>
      </c>
      <c r="G683" s="1379">
        <v>5</v>
      </c>
      <c r="H683" s="1379">
        <v>4</v>
      </c>
      <c r="I683" s="1347">
        <v>9832.689999999973</v>
      </c>
      <c r="J683" s="1348">
        <f t="shared" si="24"/>
      </c>
      <c r="K683" s="1348">
        <f t="shared" si="55"/>
      </c>
      <c r="L683" s="1348">
        <f t="shared" si="86"/>
      </c>
      <c r="M683" s="1348">
        <f t="shared" si="117"/>
      </c>
      <c r="N683" s="1349">
        <f t="shared" si="148"/>
      </c>
      <c r="O683" s="1350">
        <f t="shared" si="179"/>
      </c>
      <c r="P683" s="1350">
        <f t="shared" si="210"/>
      </c>
      <c r="Q683" s="1350">
        <f t="shared" si="241"/>
      </c>
      <c r="R683" s="1350">
        <f t="shared" si="403"/>
      </c>
      <c r="S683" s="1351">
        <f t="shared" si="434"/>
      </c>
      <c r="T683" s="1352">
        <v>0.0328</v>
      </c>
      <c r="U683" s="1353">
        <v>52</v>
      </c>
      <c r="V683" s="1349">
        <f t="shared" si="465"/>
      </c>
      <c r="W683" s="1353">
        <v>38430</v>
      </c>
      <c r="X683" s="1353">
        <v>620</v>
      </c>
      <c r="Y683" s="1353">
        <v>160</v>
      </c>
      <c r="Z683" s="1353">
        <v>633</v>
      </c>
      <c r="AA683" s="1353">
        <v>82</v>
      </c>
      <c r="AB683" s="1353">
        <v>7</v>
      </c>
      <c r="AC683" s="1353">
        <v>1</v>
      </c>
      <c r="AD683" s="1353">
        <v>34</v>
      </c>
      <c r="AE683" s="1355">
        <f t="shared" si="498"/>
      </c>
      <c r="AF683" s="1349">
        <f t="shared" si="529"/>
      </c>
      <c r="AG683" s="1357" t="s">
        <v>861</v>
      </c>
      <c r="AH683" s="1357" t="s">
        <v>862</v>
      </c>
      <c r="AI683" s="1357">
        <v>33</v>
      </c>
    </row>
    <row customHeight="true" ht="18.452380952380953" r="684">
      <c r="A684" s="1342"/>
      <c r="B684" s="1390" t="s">
        <v>865</v>
      </c>
      <c r="C684" s="1343" t="s">
        <v>867</v>
      </c>
      <c r="D684" s="1345">
        <f t="shared" si="354"/>
      </c>
      <c r="E684" s="1360">
        <v>1330.5</v>
      </c>
      <c r="F684" s="1360">
        <v>2536.46</v>
      </c>
      <c r="G684" s="1379">
        <v>8</v>
      </c>
      <c r="H684" s="1379">
        <v>6</v>
      </c>
      <c r="I684" s="1347">
        <v>17734.880000000034</v>
      </c>
      <c r="J684" s="1348">
        <f t="shared" si="24"/>
      </c>
      <c r="K684" s="1348">
        <f t="shared" si="55"/>
      </c>
      <c r="L684" s="1348">
        <f t="shared" si="86"/>
      </c>
      <c r="M684" s="1348">
        <f t="shared" si="117"/>
      </c>
      <c r="N684" s="1349">
        <f t="shared" si="148"/>
      </c>
      <c r="O684" s="1350">
        <f t="shared" si="179"/>
      </c>
      <c r="P684" s="1350">
        <f t="shared" si="210"/>
      </c>
      <c r="Q684" s="1350">
        <f t="shared" si="241"/>
      </c>
      <c r="R684" s="1350">
        <f t="shared" si="403"/>
      </c>
      <c r="S684" s="1351">
        <f t="shared" si="434"/>
      </c>
      <c r="T684" s="1352">
        <v>0.0245</v>
      </c>
      <c r="U684" s="1353">
        <v>53</v>
      </c>
      <c r="V684" s="1349">
        <f t="shared" si="465"/>
      </c>
      <c r="W684" s="1353">
        <v>44425</v>
      </c>
      <c r="X684" s="1353">
        <v>962</v>
      </c>
      <c r="Y684" s="1353">
        <v>181</v>
      </c>
      <c r="Z684" s="1353">
        <v>1037</v>
      </c>
      <c r="AA684" s="1353">
        <v>99</v>
      </c>
      <c r="AB684" s="1353">
        <v>8</v>
      </c>
      <c r="AC684" s="1353">
        <v>0</v>
      </c>
      <c r="AD684" s="1353">
        <v>39</v>
      </c>
      <c r="AE684" s="1355">
        <f t="shared" si="498"/>
      </c>
      <c r="AF684" s="1349">
        <f t="shared" si="529"/>
      </c>
      <c r="AG684" s="1357" t="s">
        <v>861</v>
      </c>
      <c r="AH684" s="1357" t="s">
        <v>862</v>
      </c>
      <c r="AI684" s="1357">
        <v>31</v>
      </c>
    </row>
    <row r="685">
      <c r="A685" s="1342"/>
      <c r="B685" s="1390" t="s">
        <v>865</v>
      </c>
      <c r="C685" s="1344" t="s">
        <v>868</v>
      </c>
      <c r="D685" s="1345">
        <f t="shared" si="354"/>
      </c>
      <c r="E685" s="1360">
        <v>1206.06</v>
      </c>
      <c r="F685" s="1360">
        <v>2929.44</v>
      </c>
      <c r="G685" s="1361">
        <v>8</v>
      </c>
      <c r="H685" s="1361">
        <v>5</v>
      </c>
      <c r="I685" s="1391">
        <v>17297.28999999998</v>
      </c>
      <c r="J685" s="1348">
        <f t="shared" si="24"/>
      </c>
      <c r="K685" s="1348">
        <f t="shared" si="55"/>
      </c>
      <c r="L685" s="1348">
        <f t="shared" si="86"/>
      </c>
      <c r="M685" s="1348">
        <f t="shared" si="117"/>
      </c>
      <c r="N685" s="1349">
        <f t="shared" si="148"/>
      </c>
      <c r="O685" s="1350">
        <f t="shared" si="179"/>
      </c>
      <c r="P685" s="1350">
        <f t="shared" si="210"/>
      </c>
      <c r="Q685" s="1350">
        <f t="shared" si="241"/>
      </c>
      <c r="R685" s="1350">
        <f t="shared" si="403"/>
      </c>
      <c r="S685" s="1351">
        <f t="shared" si="434"/>
      </c>
      <c r="T685" s="1352">
        <v>0.0231</v>
      </c>
      <c r="U685" s="1353">
        <v>54</v>
      </c>
      <c r="V685" s="1349">
        <f t="shared" si="465"/>
      </c>
      <c r="W685" s="1353">
        <v>36353</v>
      </c>
      <c r="X685" s="1353">
        <v>612</v>
      </c>
      <c r="Y685" s="1353">
        <v>143</v>
      </c>
      <c r="Z685" s="1353">
        <v>637</v>
      </c>
      <c r="AA685" s="1353">
        <v>80</v>
      </c>
      <c r="AB685" s="1353">
        <v>8</v>
      </c>
      <c r="AC685" s="1353">
        <v>1</v>
      </c>
      <c r="AD685" s="1353">
        <v>28</v>
      </c>
      <c r="AE685" s="1355">
        <f t="shared" si="498"/>
      </c>
      <c r="AF685" s="1349">
        <f t="shared" si="529"/>
      </c>
      <c r="AG685" s="1357" t="s">
        <v>861</v>
      </c>
      <c r="AH685" s="1357" t="s">
        <v>862</v>
      </c>
      <c r="AI685" s="1357">
        <v>36</v>
      </c>
    </row>
    <row r="686">
      <c r="A686" s="1342"/>
      <c r="B686" s="1367" t="s">
        <v>852</v>
      </c>
      <c r="C686" s="1367"/>
      <c r="D686" s="1368">
        <f>SUM(D681:D685)</f>
      </c>
      <c r="E686" s="1368">
        <f>SUM(E681:E685)</f>
      </c>
      <c r="F686" s="1368">
        <f>SUM(F681:F685)</f>
      </c>
      <c r="G686" s="1368">
        <f>SUM(G681:G685)</f>
      </c>
      <c r="H686" s="1368">
        <f>SUM(H681:H685)</f>
      </c>
      <c r="I686" s="1368">
        <f>SUM(I681:I685)</f>
      </c>
      <c r="J686" s="1370">
        <f t="shared" si="24"/>
      </c>
      <c r="K686" s="1370">
        <f t="shared" si="55"/>
      </c>
      <c r="L686" s="1371">
        <f t="shared" si="86"/>
      </c>
      <c r="M686" s="1370">
        <f t="shared" si="117"/>
      </c>
      <c r="N686" s="1370">
        <f t="shared" si="148"/>
      </c>
      <c r="O686" s="1372">
        <f t="shared" si="179"/>
      </c>
      <c r="P686" s="1372">
        <f t="shared" si="210"/>
      </c>
      <c r="Q686" s="1372">
        <f t="shared" si="241"/>
      </c>
      <c r="R686" s="1372">
        <f t="shared" si="403"/>
      </c>
      <c r="S686" s="1373">
        <f t="shared" si="434"/>
      </c>
      <c r="T686" s="1372">
        <f>AVERAGE(T681:T685)</f>
      </c>
      <c r="U686" s="1374">
        <f>AVERAGE(U681:U685)</f>
      </c>
      <c r="V686" s="1378">
        <f t="shared" si="465"/>
      </c>
      <c r="W686" s="1368">
        <f>SUM(W681:W685)</f>
      </c>
      <c r="X686" s="1368">
        <f>SUM(X681:X685)</f>
      </c>
      <c r="Y686" s="1368">
        <f>SUM(Y681:Y685)</f>
      </c>
      <c r="Z686" s="1368">
        <f>SUM(Z681:Z685)</f>
      </c>
      <c r="AA686" s="1368">
        <f>SUM(AA681:AA685)</f>
      </c>
      <c r="AB686" s="1368">
        <f>SUM(AB681:AB685)</f>
      </c>
      <c r="AC686" s="1368">
        <f>SUM(AC681:AC685)</f>
      </c>
      <c r="AD686" s="1368">
        <f>SUM(AD681:AD685)</f>
      </c>
      <c r="AE686" s="1370">
        <f t="shared" si="498"/>
      </c>
      <c r="AF686" s="1375">
        <f t="shared" si="529"/>
      </c>
      <c r="AG686" s="1376"/>
      <c r="AH686" s="1376"/>
      <c r="AI686" s="1368">
        <f>SUM(AI681:AI685)</f>
      </c>
    </row>
    <row r="687">
      <c r="A687" s="1342"/>
      <c r="B687" s="1390" t="s">
        <v>853</v>
      </c>
      <c r="C687" s="1390" t="s">
        <v>869</v>
      </c>
      <c r="D687" s="1345">
        <f t="shared" ref="D687:D690" si="355">E687+F687</f>
      </c>
      <c r="E687" s="1360">
        <v>983.2900000000001</v>
      </c>
      <c r="F687" s="1360">
        <v>2045.7800000000002</v>
      </c>
      <c r="G687" s="1379">
        <v>7</v>
      </c>
      <c r="H687" s="1379">
        <v>4</v>
      </c>
      <c r="I687" s="1347">
        <v>11556.560000000027</v>
      </c>
      <c r="J687" s="1348">
        <f t="shared" si="24"/>
      </c>
      <c r="K687" s="1348">
        <f t="shared" si="55"/>
      </c>
      <c r="L687" s="1348">
        <f t="shared" si="86"/>
      </c>
      <c r="M687" s="1348">
        <f t="shared" si="117"/>
      </c>
      <c r="N687" s="1349">
        <f t="shared" si="148"/>
      </c>
      <c r="O687" s="1350">
        <f t="shared" si="179"/>
      </c>
      <c r="P687" s="1350">
        <f t="shared" si="210"/>
      </c>
      <c r="Q687" s="1350">
        <f t="shared" si="241"/>
      </c>
      <c r="R687" s="1350">
        <f t="shared" si="403"/>
      </c>
      <c r="S687" s="1351">
        <f t="shared" si="434"/>
      </c>
      <c r="T687" s="1352">
        <v>0.0197</v>
      </c>
      <c r="U687" s="1353">
        <v>56</v>
      </c>
      <c r="V687" s="1349">
        <f t="shared" si="465"/>
      </c>
      <c r="W687" s="1353">
        <v>40296</v>
      </c>
      <c r="X687" s="1353">
        <v>612</v>
      </c>
      <c r="Y687" s="1353">
        <v>159</v>
      </c>
      <c r="Z687" s="1353">
        <v>639</v>
      </c>
      <c r="AA687" s="1353">
        <v>146</v>
      </c>
      <c r="AB687" s="1353">
        <v>11</v>
      </c>
      <c r="AC687" s="1353">
        <v>5</v>
      </c>
      <c r="AD687" s="1353">
        <v>33</v>
      </c>
      <c r="AE687" s="1355">
        <f t="shared" si="498"/>
      </c>
      <c r="AF687" s="1349">
        <f t="shared" si="529"/>
      </c>
      <c r="AG687" s="1357" t="s">
        <v>861</v>
      </c>
      <c r="AH687" s="1357" t="s">
        <v>862</v>
      </c>
      <c r="AI687" s="1357">
        <v>30</v>
      </c>
    </row>
    <row r="688">
      <c r="A688" s="1342"/>
      <c r="B688" s="1390" t="s">
        <v>853</v>
      </c>
      <c r="C688" s="1390" t="s">
        <v>870</v>
      </c>
      <c r="D688" s="1345">
        <f t="shared" si="355"/>
      </c>
      <c r="E688" s="1360">
        <v>1063.87</v>
      </c>
      <c r="F688" s="1360">
        <v>2471.44</v>
      </c>
      <c r="G688" s="1379">
        <v>4</v>
      </c>
      <c r="H688" s="1379">
        <v>3</v>
      </c>
      <c r="I688" s="1347">
        <v>7612.379999999976</v>
      </c>
      <c r="J688" s="1348">
        <f t="shared" si="24"/>
      </c>
      <c r="K688" s="1348">
        <f t="shared" si="55"/>
      </c>
      <c r="L688" s="1348">
        <f t="shared" si="86"/>
      </c>
      <c r="M688" s="1348">
        <f t="shared" si="117"/>
      </c>
      <c r="N688" s="1349">
        <f t="shared" si="148"/>
      </c>
      <c r="O688" s="1350">
        <f t="shared" si="179"/>
      </c>
      <c r="P688" s="1350">
        <f t="shared" si="210"/>
      </c>
      <c r="Q688" s="1350">
        <f t="shared" si="241"/>
      </c>
      <c r="R688" s="1350">
        <f t="shared" si="403"/>
      </c>
      <c r="S688" s="1351">
        <f t="shared" si="434"/>
      </c>
      <c r="T688" s="1352">
        <v>0.0208</v>
      </c>
      <c r="U688" s="1353">
        <v>56</v>
      </c>
      <c r="V688" s="1349">
        <f t="shared" si="465"/>
      </c>
      <c r="W688" s="1353">
        <v>41429</v>
      </c>
      <c r="X688" s="1353">
        <v>834</v>
      </c>
      <c r="Y688" s="1353">
        <v>165</v>
      </c>
      <c r="Z688" s="1353">
        <v>885</v>
      </c>
      <c r="AA688" s="1353">
        <v>105</v>
      </c>
      <c r="AB688" s="1353">
        <v>7</v>
      </c>
      <c r="AC688" s="1353">
        <v>2</v>
      </c>
      <c r="AD688" s="1353">
        <v>45</v>
      </c>
      <c r="AE688" s="1355">
        <f t="shared" si="498"/>
      </c>
      <c r="AF688" s="1349">
        <f t="shared" si="529"/>
      </c>
      <c r="AG688" s="1357" t="s">
        <v>861</v>
      </c>
      <c r="AH688" s="1357" t="s">
        <v>862</v>
      </c>
      <c r="AI688" s="1357">
        <v>29</v>
      </c>
    </row>
    <row r="689">
      <c r="A689" s="1342"/>
      <c r="B689" s="1390" t="s">
        <v>853</v>
      </c>
      <c r="C689" s="1390" t="s">
        <v>877</v>
      </c>
      <c r="D689" s="1345">
        <f t="shared" si="355"/>
      </c>
      <c r="E689" s="1360">
        <v>932.84</v>
      </c>
      <c r="F689" s="1360">
        <v>2293.36</v>
      </c>
      <c r="G689" s="1379">
        <v>7</v>
      </c>
      <c r="H689" s="1379">
        <v>6</v>
      </c>
      <c r="I689" s="1347">
        <v>14633.200000000012</v>
      </c>
      <c r="J689" s="1348">
        <f t="shared" si="24"/>
      </c>
      <c r="K689" s="1348">
        <f t="shared" si="55"/>
      </c>
      <c r="L689" s="1348">
        <f t="shared" si="86"/>
      </c>
      <c r="M689" s="1348">
        <f t="shared" si="117"/>
      </c>
      <c r="N689" s="1349">
        <f t="shared" si="148"/>
      </c>
      <c r="O689" s="1350">
        <f t="shared" si="179"/>
      </c>
      <c r="P689" s="1350">
        <f t="shared" si="210"/>
      </c>
      <c r="Q689" s="1350">
        <f t="shared" si="241"/>
      </c>
      <c r="R689" s="1350">
        <f t="shared" si="403"/>
      </c>
      <c r="S689" s="1351">
        <f t="shared" si="434"/>
      </c>
      <c r="T689" s="1352">
        <v>0.0174</v>
      </c>
      <c r="U689" s="1353">
        <v>55</v>
      </c>
      <c r="V689" s="1349">
        <f t="shared" si="465"/>
      </c>
      <c r="W689" s="1353">
        <v>42448</v>
      </c>
      <c r="X689" s="1353">
        <v>1020</v>
      </c>
      <c r="Y689" s="1353">
        <v>166</v>
      </c>
      <c r="Z689" s="1353">
        <v>1064</v>
      </c>
      <c r="AA689" s="1353">
        <v>83</v>
      </c>
      <c r="AB689" s="1353">
        <v>13</v>
      </c>
      <c r="AC689" s="1353">
        <v>4</v>
      </c>
      <c r="AD689" s="1353">
        <v>50</v>
      </c>
      <c r="AE689" s="1355">
        <f t="shared" si="498"/>
      </c>
      <c r="AF689" s="1349">
        <f t="shared" si="529"/>
      </c>
      <c r="AG689" s="1357" t="s">
        <v>861</v>
      </c>
      <c r="AH689" s="1357" t="s">
        <v>862</v>
      </c>
      <c r="AI689" s="1357">
        <v>27</v>
      </c>
    </row>
    <row customHeight="true" ht="18.452380952380953" r="690">
      <c r="A690" s="1342"/>
      <c r="B690" s="1390" t="s">
        <v>853</v>
      </c>
      <c r="C690" s="1390" t="s">
        <v>878</v>
      </c>
      <c r="D690" s="1345">
        <f t="shared" si="355"/>
      </c>
      <c r="E690" s="1360">
        <v>567.16</v>
      </c>
      <c r="F690" s="1360">
        <v>1281.99</v>
      </c>
      <c r="G690" s="1379">
        <v>4</v>
      </c>
      <c r="H690" s="1379">
        <v>2</v>
      </c>
      <c r="I690" s="1347">
        <v>6931.579999999987</v>
      </c>
      <c r="J690" s="1348">
        <f t="shared" si="24"/>
      </c>
      <c r="K690" s="1348">
        <f t="shared" si="55"/>
      </c>
      <c r="L690" s="1348">
        <f t="shared" si="86"/>
      </c>
      <c r="M690" s="1348">
        <f t="shared" si="117"/>
      </c>
      <c r="N690" s="1349">
        <f t="shared" si="148"/>
      </c>
      <c r="O690" s="1350">
        <f t="shared" si="179"/>
      </c>
      <c r="P690" s="1350">
        <f t="shared" si="210"/>
      </c>
      <c r="Q690" s="1350">
        <f t="shared" si="241"/>
      </c>
      <c r="R690" s="1350">
        <f t="shared" si="403"/>
      </c>
      <c r="S690" s="1351">
        <f t="shared" si="434"/>
      </c>
      <c r="T690" s="1352">
        <v>0.0167</v>
      </c>
      <c r="U690" s="1353">
        <v>56</v>
      </c>
      <c r="V690" s="1349">
        <f t="shared" si="465"/>
      </c>
      <c r="W690" s="1353">
        <v>30232</v>
      </c>
      <c r="X690" s="1353">
        <v>849</v>
      </c>
      <c r="Y690" s="1353">
        <v>106</v>
      </c>
      <c r="Z690" s="1353">
        <v>913</v>
      </c>
      <c r="AA690" s="1353">
        <v>90</v>
      </c>
      <c r="AB690" s="1353">
        <v>13</v>
      </c>
      <c r="AC690" s="1353">
        <v>2</v>
      </c>
      <c r="AD690" s="1353">
        <v>32</v>
      </c>
      <c r="AE690" s="1355">
        <f t="shared" si="498"/>
      </c>
      <c r="AF690" s="1349">
        <f t="shared" si="529"/>
      </c>
      <c r="AG690" s="1357" t="s">
        <v>861</v>
      </c>
      <c r="AH690" s="1357" t="s">
        <v>862</v>
      </c>
      <c r="AI690" s="1357">
        <v>22</v>
      </c>
    </row>
    <row r="691">
      <c r="A691" s="1342"/>
      <c r="B691" s="1367" t="s">
        <v>852</v>
      </c>
      <c r="C691" s="1367"/>
      <c r="D691" s="1368">
        <f>SUM(D687:D690)</f>
      </c>
      <c r="E691" s="1368">
        <f>SUM(E687:E690)</f>
      </c>
      <c r="F691" s="1368">
        <f>SUM(F687:F690)</f>
      </c>
      <c r="G691" s="1368">
        <f>SUM(G687:G690)</f>
      </c>
      <c r="H691" s="1368">
        <f>SUM(H687:H690)</f>
      </c>
      <c r="I691" s="1368">
        <f>SUM(I687:I690)</f>
      </c>
      <c r="J691" s="1370">
        <f t="shared" si="24"/>
      </c>
      <c r="K691" s="1370">
        <f t="shared" si="55"/>
      </c>
      <c r="L691" s="1371">
        <f t="shared" si="86"/>
      </c>
      <c r="M691" s="1370">
        <f t="shared" si="117"/>
      </c>
      <c r="N691" s="1370">
        <f t="shared" si="148"/>
      </c>
      <c r="O691" s="1372">
        <f t="shared" si="179"/>
      </c>
      <c r="P691" s="1372">
        <f t="shared" si="210"/>
      </c>
      <c r="Q691" s="1372">
        <f t="shared" si="241"/>
      </c>
      <c r="R691" s="1372">
        <f t="shared" si="403"/>
      </c>
      <c r="S691" s="1373">
        <f t="shared" si="434"/>
      </c>
      <c r="T691" s="1372">
        <f>AVERAGE(T687:T690)</f>
      </c>
      <c r="U691" s="1374">
        <f>AVERAGE(U687:U690)</f>
      </c>
      <c r="V691" s="1378">
        <f t="shared" si="465"/>
      </c>
      <c r="W691" s="1368">
        <f>SUM(W687:W690)</f>
      </c>
      <c r="X691" s="1368">
        <f>SUM(X687:X690)</f>
      </c>
      <c r="Y691" s="1368">
        <f>SUM(Y687:Y690)</f>
      </c>
      <c r="Z691" s="1368">
        <f>SUM(Z687:Z690)</f>
      </c>
      <c r="AA691" s="1368">
        <f>SUM(AA687:AA690)</f>
      </c>
      <c r="AB691" s="1368">
        <f>SUM(AB687:AB690)</f>
      </c>
      <c r="AC691" s="1368">
        <f>SUM(AC687:AC690)</f>
      </c>
      <c r="AD691" s="1368">
        <f>SUM(AD687:AD690)</f>
      </c>
      <c r="AE691" s="1370">
        <f t="shared" si="498"/>
      </c>
      <c r="AF691" s="1375">
        <f t="shared" si="529"/>
      </c>
      <c r="AG691" s="1376"/>
      <c r="AH691" s="1376"/>
      <c r="AI691" s="1368">
        <f>SUM(AI687:AI690)</f>
      </c>
    </row>
    <row r="692">
      <c r="A692" s="1342"/>
      <c r="B692" s="1387" t="s">
        <v>871</v>
      </c>
      <c r="C692" s="1387"/>
      <c r="D692" s="1381">
        <f>D677+D671+D686+D680+D691</f>
      </c>
      <c r="E692" s="1381">
        <f>E677+E671+E686+E680+E691</f>
      </c>
      <c r="F692" s="1381">
        <f>F677+F671+F686+F680+F691</f>
      </c>
      <c r="G692" s="1381">
        <f>G677+G671+G686+G680+G691</f>
      </c>
      <c r="H692" s="1381">
        <f>H677+H671+H686+H680+H691</f>
      </c>
      <c r="I692" s="1381">
        <f>I677+I671+I686+I680+I691</f>
      </c>
      <c r="J692" s="1382">
        <f t="shared" si="24"/>
      </c>
      <c r="K692" s="1382">
        <f t="shared" si="55"/>
      </c>
      <c r="L692" s="1382">
        <f t="shared" si="86"/>
      </c>
      <c r="M692" s="1382">
        <f t="shared" si="117"/>
      </c>
      <c r="N692" s="1382">
        <f t="shared" si="148"/>
      </c>
      <c r="O692" s="1383">
        <f t="shared" si="179"/>
      </c>
      <c r="P692" s="1383">
        <f t="shared" si="210"/>
      </c>
      <c r="Q692" s="1383">
        <f t="shared" si="241"/>
      </c>
      <c r="R692" s="1383">
        <f t="shared" si="403"/>
      </c>
      <c r="S692" s="1392">
        <f t="shared" si="434"/>
      </c>
      <c r="T692" s="1382">
        <f>(T677+T671+T686+T680+T691)/5</f>
      </c>
      <c r="U692" s="1382">
        <f>(U677+U671+U686+U680+U691)/5</f>
      </c>
      <c r="V692" s="1382">
        <f>(V677+V671+V686+V680+V691)/5</f>
      </c>
      <c r="W692" s="1381">
        <f>W677+W671+W686+W680+W691</f>
      </c>
      <c r="X692" s="1381">
        <f>X677+X671+X686+X680+X691</f>
      </c>
      <c r="Y692" s="1381">
        <f>Y677+Y671+Y686+Y680+Y691</f>
      </c>
      <c r="Z692" s="1381">
        <f>Z677+Z671+Z686+Z680+Z691</f>
      </c>
      <c r="AA692" s="1381">
        <f>AA677+AA671+AA686+AA680+AA691</f>
      </c>
      <c r="AB692" s="1381">
        <f>AB677+AB671+AB686+AB680+AB691</f>
      </c>
      <c r="AC692" s="1381">
        <f>AC677+AC671+AC686+AC680+AC691</f>
      </c>
      <c r="AD692" s="1381">
        <f>AD677+AD671+AD686+AD680+AD691</f>
      </c>
      <c r="AE692" s="1382">
        <f t="shared" si="498"/>
      </c>
      <c r="AF692" s="1393">
        <f t="shared" si="529"/>
      </c>
      <c r="AG692" s="1387"/>
      <c r="AH692" s="1387"/>
      <c r="AI692" s="1381">
        <f>AI677+AI671+AI686+AI680+AI691</f>
      </c>
    </row>
    <row r="693">
      <c r="A693" s="1329" t="s">
        <v>807</v>
      </c>
      <c r="B693" s="1329" t="s">
        <v>808</v>
      </c>
      <c r="C693" s="1329"/>
      <c r="D693" s="1330" t="s">
        <v>809</v>
      </c>
      <c r="E693" s="1330"/>
      <c r="F693" s="1330"/>
      <c r="G693" s="1330"/>
      <c r="H693" s="1330"/>
      <c r="I693" s="1330"/>
      <c r="J693" s="1330"/>
      <c r="K693" s="1330"/>
      <c r="L693" s="1330"/>
      <c r="M693" s="1330"/>
      <c r="N693" s="1331" t="s">
        <v>810</v>
      </c>
      <c r="O693" s="1331"/>
      <c r="P693" s="1331"/>
      <c r="Q693" s="1331"/>
      <c r="R693" s="1331"/>
      <c r="S693" s="1331"/>
      <c r="T693" s="1331"/>
      <c r="U693" s="1331"/>
      <c r="V693" s="1331"/>
      <c r="W693" s="1331"/>
      <c r="X693" s="1331"/>
      <c r="Y693" s="1331"/>
      <c r="Z693" s="1331"/>
      <c r="AA693" s="1331"/>
      <c r="AB693" s="1331"/>
      <c r="AC693" s="1331"/>
      <c r="AD693" s="1331"/>
      <c r="AE693" s="1331"/>
      <c r="AF693" s="1331"/>
      <c r="AG693" s="1331"/>
      <c r="AH693" s="1331"/>
      <c r="AI693" s="1332"/>
    </row>
    <row r="694">
      <c r="A694" s="1329"/>
      <c r="B694" s="1329" t="s">
        <v>811</v>
      </c>
      <c r="C694" s="1329" t="s">
        <v>812</v>
      </c>
      <c r="D694" s="1330" t="s">
        <v>813</v>
      </c>
      <c r="E694" s="1330" t="s">
        <v>879</v>
      </c>
      <c r="F694" s="1389" t="s">
        <v>880</v>
      </c>
      <c r="G694" s="1333" t="s">
        <v>814</v>
      </c>
      <c r="H694" s="1334" t="s">
        <v>815</v>
      </c>
      <c r="I694" s="1335" t="s">
        <v>816</v>
      </c>
      <c r="J694" s="1336" t="s">
        <v>817</v>
      </c>
      <c r="K694" s="1336" t="s">
        <v>818</v>
      </c>
      <c r="L694" s="1337" t="s">
        <v>819</v>
      </c>
      <c r="M694" s="1336" t="s">
        <v>820</v>
      </c>
      <c r="N694" s="1331" t="s">
        <v>821</v>
      </c>
      <c r="O694" s="1338" t="s">
        <v>822</v>
      </c>
      <c r="P694" s="1338" t="s">
        <v>823</v>
      </c>
      <c r="Q694" s="1338" t="s">
        <v>824</v>
      </c>
      <c r="R694" s="1338" t="s">
        <v>825</v>
      </c>
      <c r="S694" s="1339" t="s">
        <v>826</v>
      </c>
      <c r="T694" s="1338" t="s">
        <v>827</v>
      </c>
      <c r="U694" s="1340" t="s">
        <v>828</v>
      </c>
      <c r="V694" s="1331" t="s">
        <v>829</v>
      </c>
      <c r="W694" s="1339" t="s">
        <v>830</v>
      </c>
      <c r="X694" s="1339" t="s">
        <v>831</v>
      </c>
      <c r="Y694" s="1339" t="s">
        <v>832</v>
      </c>
      <c r="Z694" s="1339" t="s">
        <v>833</v>
      </c>
      <c r="AA694" s="1339" t="s">
        <v>834</v>
      </c>
      <c r="AB694" s="1339" t="s">
        <v>835</v>
      </c>
      <c r="AC694" s="1339" t="s">
        <v>836</v>
      </c>
      <c r="AD694" s="1339" t="s">
        <v>837</v>
      </c>
      <c r="AE694" s="1341" t="s">
        <v>838</v>
      </c>
      <c r="AF694" s="1331" t="s">
        <v>839</v>
      </c>
      <c r="AG694" s="1332" t="s">
        <v>840</v>
      </c>
      <c r="AH694" s="1332" t="s">
        <v>841</v>
      </c>
      <c r="AI694" s="1332" t="s">
        <v>842</v>
      </c>
    </row>
    <row r="695">
      <c r="A695" s="1342" t="s">
        <v>907</v>
      </c>
      <c r="B695" s="1390" t="s">
        <v>876</v>
      </c>
      <c r="C695" s="1344" t="s">
        <v>845</v>
      </c>
      <c r="D695" s="1345">
        <f t="shared" ref="D695:D699" si="356">E695+F695</f>
      </c>
      <c r="E695" s="1345">
        <v>1084.93</v>
      </c>
      <c r="F695" s="1345">
        <v>1924.69</v>
      </c>
      <c r="G695" s="1346">
        <v>2</v>
      </c>
      <c r="H695" s="1346">
        <v>1</v>
      </c>
      <c r="I695" s="1347">
        <v>4361.58</v>
      </c>
      <c r="J695" s="1348">
        <f t="shared" ref="J695:J719" si="25">I695/D695</f>
      </c>
      <c r="K695" s="1348">
        <f t="shared" ref="K695:K719" si="56">D695/G695</f>
      </c>
      <c r="L695" s="1348">
        <f t="shared" ref="L695:L719" si="87">D695/H695</f>
      </c>
      <c r="M695" s="1348">
        <f t="shared" ref="M695:M719" si="118">I695/G695</f>
      </c>
      <c r="N695" s="1349">
        <f t="shared" ref="N695:N719" si="149">D695/X695</f>
      </c>
      <c r="O695" s="1350">
        <f t="shared" ref="O695:O719" si="180">S695/W695*1</f>
      </c>
      <c r="P695" s="1350">
        <f t="shared" ref="P695:P719" si="211">X695/W695</f>
      </c>
      <c r="Q695" s="1350">
        <f t="shared" ref="Q695:Q719" si="242">Z695/W695</f>
      </c>
      <c r="R695" s="1350">
        <f t="shared" ref="R695:R719" si="404">AA695/Z695</f>
      </c>
      <c r="S695" s="1351">
        <f t="shared" ref="S695:S719" si="435">Y695/T695</f>
      </c>
      <c r="T695" s="1352">
        <v>0.0188</v>
      </c>
      <c r="U695" s="1353">
        <v>23</v>
      </c>
      <c r="V695" s="1349">
        <f t="shared" ref="V695:V718" si="466">(D695/W695)*1000</f>
      </c>
      <c r="W695" s="1354">
        <v>40160</v>
      </c>
      <c r="X695" s="1351">
        <v>1945</v>
      </c>
      <c r="Y695" s="1351">
        <v>181</v>
      </c>
      <c r="Z695" s="1351">
        <v>2073</v>
      </c>
      <c r="AA695" s="1351">
        <v>74</v>
      </c>
      <c r="AB695" s="1351">
        <v>11</v>
      </c>
      <c r="AC695" s="1351">
        <v>2</v>
      </c>
      <c r="AD695" s="1354">
        <v>41</v>
      </c>
      <c r="AE695" s="1355">
        <f t="shared" ref="AE695:AE719" si="499">D695/Z695</f>
      </c>
      <c r="AF695" s="1349">
        <f t="shared" ref="AF695:AF719" si="530">AI695*1000/D695</f>
      </c>
      <c r="AG695" s="1356" t="s">
        <v>846</v>
      </c>
      <c r="AH695" s="1357" t="s">
        <v>847</v>
      </c>
      <c r="AI695" s="1357">
        <v>23</v>
      </c>
    </row>
    <row r="696">
      <c r="A696" s="1342"/>
      <c r="B696" s="1390" t="s">
        <v>876</v>
      </c>
      <c r="C696" s="1343" t="s">
        <v>848</v>
      </c>
      <c r="D696" s="1345">
        <f t="shared" si="356"/>
      </c>
      <c r="E696" s="1345">
        <v>1415.4</v>
      </c>
      <c r="F696" s="1345">
        <v>2499.96</v>
      </c>
      <c r="G696" s="1346">
        <v>5</v>
      </c>
      <c r="H696" s="1346">
        <v>5</v>
      </c>
      <c r="I696" s="1347">
        <v>7947.24</v>
      </c>
      <c r="J696" s="1348">
        <f t="shared" si="25"/>
      </c>
      <c r="K696" s="1358">
        <f t="shared" si="56"/>
      </c>
      <c r="L696" s="1348">
        <f t="shared" si="87"/>
      </c>
      <c r="M696" s="1358">
        <f t="shared" si="118"/>
      </c>
      <c r="N696" s="1349">
        <f t="shared" si="149"/>
      </c>
      <c r="O696" s="1350">
        <f t="shared" si="180"/>
      </c>
      <c r="P696" s="1350">
        <f t="shared" si="211"/>
      </c>
      <c r="Q696" s="1350">
        <f t="shared" si="242"/>
      </c>
      <c r="R696" s="1350">
        <f t="shared" si="404"/>
      </c>
      <c r="S696" s="1351">
        <f t="shared" si="435"/>
      </c>
      <c r="T696" s="1352">
        <v>0.0178</v>
      </c>
      <c r="U696" s="1353">
        <v>29</v>
      </c>
      <c r="V696" s="1349">
        <f t="shared" si="466"/>
      </c>
      <c r="W696" s="1359">
        <v>50125</v>
      </c>
      <c r="X696" s="1359">
        <v>2140</v>
      </c>
      <c r="Y696" s="1359">
        <v>229</v>
      </c>
      <c r="Z696" s="1359">
        <v>2329</v>
      </c>
      <c r="AA696" s="1359">
        <v>106</v>
      </c>
      <c r="AB696" s="1359">
        <v>11</v>
      </c>
      <c r="AC696" s="1359">
        <v>2</v>
      </c>
      <c r="AD696" s="1353">
        <v>41</v>
      </c>
      <c r="AE696" s="1355">
        <f t="shared" si="499"/>
      </c>
      <c r="AF696" s="1349">
        <f t="shared" si="530"/>
      </c>
      <c r="AG696" s="1356" t="s">
        <v>846</v>
      </c>
      <c r="AH696" s="1357" t="s">
        <v>847</v>
      </c>
      <c r="AI696" s="1357">
        <v>40</v>
      </c>
    </row>
    <row r="697">
      <c r="A697" s="1342"/>
      <c r="B697" s="1390" t="s">
        <v>876</v>
      </c>
      <c r="C697" s="1344" t="s">
        <v>849</v>
      </c>
      <c r="D697" s="1345">
        <f t="shared" si="356"/>
      </c>
      <c r="E697" s="1360">
        <v>1471.88</v>
      </c>
      <c r="F697" s="1360">
        <v>2500</v>
      </c>
      <c r="G697" s="1361">
        <v>8</v>
      </c>
      <c r="H697" s="1361">
        <v>8</v>
      </c>
      <c r="I697" s="1347">
        <v>14863.509999999998</v>
      </c>
      <c r="J697" s="1348">
        <f t="shared" si="25"/>
      </c>
      <c r="K697" s="1348">
        <f t="shared" si="56"/>
      </c>
      <c r="L697" s="1348">
        <f t="shared" si="87"/>
      </c>
      <c r="M697" s="1348">
        <f t="shared" si="118"/>
      </c>
      <c r="N697" s="1362">
        <f t="shared" si="149"/>
      </c>
      <c r="O697" s="1350">
        <f t="shared" si="180"/>
      </c>
      <c r="P697" s="1350">
        <f t="shared" si="211"/>
      </c>
      <c r="Q697" s="1350">
        <f t="shared" si="242"/>
      </c>
      <c r="R697" s="1350">
        <f t="shared" si="404"/>
      </c>
      <c r="S697" s="1351">
        <f t="shared" si="435"/>
      </c>
      <c r="T697" s="1352">
        <v>0.0197</v>
      </c>
      <c r="U697" s="1353">
        <v>35</v>
      </c>
      <c r="V697" s="1349">
        <f t="shared" si="466"/>
      </c>
      <c r="W697" s="1359">
        <v>46769</v>
      </c>
      <c r="X697" s="1359">
        <v>1020</v>
      </c>
      <c r="Y697" s="1359">
        <v>233</v>
      </c>
      <c r="Z697" s="1359">
        <v>1061</v>
      </c>
      <c r="AA697" s="1359">
        <v>138</v>
      </c>
      <c r="AB697" s="1359">
        <v>9</v>
      </c>
      <c r="AC697" s="1359">
        <v>2</v>
      </c>
      <c r="AD697" s="1353">
        <v>35</v>
      </c>
      <c r="AE697" s="1355">
        <f t="shared" si="499"/>
      </c>
      <c r="AF697" s="1349">
        <f t="shared" si="530"/>
      </c>
      <c r="AG697" s="1356" t="s">
        <v>846</v>
      </c>
      <c r="AH697" s="1357" t="s">
        <v>847</v>
      </c>
      <c r="AI697" s="1357">
        <v>44</v>
      </c>
    </row>
    <row r="698">
      <c r="A698" s="1342"/>
      <c r="B698" s="1390" t="s">
        <v>876</v>
      </c>
      <c r="C698" s="1343" t="s">
        <v>850</v>
      </c>
      <c r="D698" s="1345">
        <f t="shared" si="356"/>
      </c>
      <c r="E698" s="1360">
        <v>1497.06</v>
      </c>
      <c r="F698" s="1360">
        <v>2500</v>
      </c>
      <c r="G698" s="1361">
        <v>5</v>
      </c>
      <c r="H698" s="1361">
        <v>4</v>
      </c>
      <c r="I698" s="1347">
        <v>9232.59</v>
      </c>
      <c r="J698" s="1348">
        <f t="shared" si="25"/>
      </c>
      <c r="K698" s="1348">
        <f t="shared" si="56"/>
      </c>
      <c r="L698" s="1348">
        <f t="shared" si="87"/>
      </c>
      <c r="M698" s="1348">
        <f t="shared" si="118"/>
      </c>
      <c r="N698" s="1362">
        <f t="shared" si="149"/>
      </c>
      <c r="O698" s="1350">
        <f t="shared" si="180"/>
      </c>
      <c r="P698" s="1350">
        <f t="shared" si="211"/>
      </c>
      <c r="Q698" s="1350">
        <f t="shared" si="242"/>
      </c>
      <c r="R698" s="1350">
        <f t="shared" si="404"/>
      </c>
      <c r="S698" s="1351">
        <f t="shared" si="435"/>
      </c>
      <c r="T698" s="1352">
        <v>0.0161</v>
      </c>
      <c r="U698" s="1353">
        <v>37</v>
      </c>
      <c r="V698" s="1349">
        <f t="shared" si="466"/>
      </c>
      <c r="W698" s="1359">
        <v>44395</v>
      </c>
      <c r="X698" s="1359">
        <v>920</v>
      </c>
      <c r="Y698" s="1359">
        <v>176</v>
      </c>
      <c r="Z698" s="1359">
        <v>967</v>
      </c>
      <c r="AA698" s="1359">
        <v>71</v>
      </c>
      <c r="AB698" s="1359">
        <v>4</v>
      </c>
      <c r="AC698" s="1359">
        <v>1</v>
      </c>
      <c r="AD698" s="1353">
        <v>35</v>
      </c>
      <c r="AE698" s="1355">
        <f t="shared" si="499"/>
      </c>
      <c r="AF698" s="1349">
        <f t="shared" si="530"/>
      </c>
      <c r="AG698" s="1356" t="s">
        <v>846</v>
      </c>
      <c r="AH698" s="1357" t="s">
        <v>847</v>
      </c>
      <c r="AI698" s="1357">
        <v>26</v>
      </c>
    </row>
    <row r="699">
      <c r="A699" s="1342"/>
      <c r="B699" s="1390" t="s">
        <v>876</v>
      </c>
      <c r="C699" s="1344" t="s">
        <v>851</v>
      </c>
      <c r="D699" s="1345">
        <f t="shared" si="356"/>
      </c>
      <c r="E699" s="1360">
        <v>1480.4</v>
      </c>
      <c r="F699" s="1360">
        <v>2464.21</v>
      </c>
      <c r="G699" s="1361">
        <v>1</v>
      </c>
      <c r="H699" s="1361">
        <v>1</v>
      </c>
      <c r="I699" s="1347">
        <v>1949.8099999999977</v>
      </c>
      <c r="J699" s="1348">
        <f t="shared" si="25"/>
      </c>
      <c r="K699" s="1348">
        <f t="shared" si="56"/>
      </c>
      <c r="L699" s="1348">
        <f t="shared" si="87"/>
      </c>
      <c r="M699" s="1348">
        <f t="shared" si="118"/>
      </c>
      <c r="N699" s="1362">
        <f t="shared" si="149"/>
      </c>
      <c r="O699" s="1350">
        <f t="shared" si="180"/>
      </c>
      <c r="P699" s="1350">
        <f t="shared" si="211"/>
      </c>
      <c r="Q699" s="1350">
        <f t="shared" si="242"/>
      </c>
      <c r="R699" s="1350">
        <f t="shared" si="404"/>
      </c>
      <c r="S699" s="1351">
        <f t="shared" si="435"/>
      </c>
      <c r="T699" s="1352">
        <v>0.0179</v>
      </c>
      <c r="U699" s="1353">
        <v>38</v>
      </c>
      <c r="V699" s="1349">
        <f t="shared" si="466"/>
      </c>
      <c r="W699" s="1359">
        <v>40617</v>
      </c>
      <c r="X699" s="1359">
        <v>799</v>
      </c>
      <c r="Y699" s="1359">
        <v>165</v>
      </c>
      <c r="Z699" s="1359">
        <v>833</v>
      </c>
      <c r="AA699" s="1359">
        <v>47</v>
      </c>
      <c r="AB699" s="1359">
        <v>4</v>
      </c>
      <c r="AC699" s="1359">
        <v>4</v>
      </c>
      <c r="AD699" s="1353">
        <v>39</v>
      </c>
      <c r="AE699" s="1355">
        <f t="shared" si="499"/>
      </c>
      <c r="AF699" s="1349">
        <f t="shared" si="530"/>
      </c>
      <c r="AG699" s="1356" t="s">
        <v>846</v>
      </c>
      <c r="AH699" s="1357" t="s">
        <v>847</v>
      </c>
      <c r="AI699" s="1357">
        <v>25</v>
      </c>
    </row>
    <row r="700">
      <c r="A700" s="1342"/>
      <c r="B700" s="1367" t="s">
        <v>852</v>
      </c>
      <c r="C700" s="1367"/>
      <c r="D700" s="1368">
        <f>SUM(D695:D699)</f>
      </c>
      <c r="E700" s="1368">
        <f>SUM(E695:E699)</f>
      </c>
      <c r="F700" s="1368">
        <f>SUM(F695:F699)</f>
      </c>
      <c r="G700" s="1368">
        <f>SUM(G695:G699)</f>
      </c>
      <c r="H700" s="1368">
        <f>SUM(H695:H699)</f>
      </c>
      <c r="I700" s="1370">
        <f>SUM(I695:I699)</f>
      </c>
      <c r="J700" s="1370">
        <f t="shared" si="25"/>
      </c>
      <c r="K700" s="1370">
        <f t="shared" si="56"/>
      </c>
      <c r="L700" s="1371">
        <f t="shared" si="87"/>
      </c>
      <c r="M700" s="1370">
        <f t="shared" si="118"/>
      </c>
      <c r="N700" s="1370">
        <f t="shared" si="149"/>
      </c>
      <c r="O700" s="1372">
        <f t="shared" si="180"/>
      </c>
      <c r="P700" s="1372">
        <f t="shared" si="211"/>
      </c>
      <c r="Q700" s="1372">
        <f t="shared" si="242"/>
      </c>
      <c r="R700" s="1372">
        <f t="shared" si="404"/>
      </c>
      <c r="S700" s="1373">
        <f t="shared" si="435"/>
      </c>
      <c r="T700" s="1372">
        <f>AVERAGE(T695:T699)</f>
      </c>
      <c r="U700" s="1374">
        <f>AVERAGE(U695:U699)</f>
      </c>
      <c r="V700" s="1370">
        <f t="shared" si="466"/>
      </c>
      <c r="W700" s="1368">
        <f>SUM(W695:W699)</f>
      </c>
      <c r="X700" s="1368">
        <f>SUM(X695:X699)</f>
      </c>
      <c r="Y700" s="1368">
        <f>SUM(Y695:Y699)</f>
      </c>
      <c r="Z700" s="1368">
        <f>SUM(Z695:Z699)</f>
      </c>
      <c r="AA700" s="1368">
        <f>SUM(AA695:AA699)</f>
      </c>
      <c r="AB700" s="1368">
        <f>SUM(AB695:AB699)</f>
      </c>
      <c r="AC700" s="1368">
        <f>SUM(AC695:AC699)</f>
      </c>
      <c r="AD700" s="1368">
        <f>SUM(AD695:AD699)</f>
      </c>
      <c r="AE700" s="1370">
        <f t="shared" si="499"/>
      </c>
      <c r="AF700" s="1375">
        <f t="shared" si="530"/>
      </c>
      <c r="AG700" s="1376"/>
      <c r="AH700" s="1376"/>
      <c r="AI700" s="1373">
        <f>SUM(AI695:AI699)</f>
      </c>
    </row>
    <row r="701">
      <c r="A701" s="1342"/>
      <c r="B701" s="1394" t="s">
        <v>874</v>
      </c>
      <c r="C701" s="1343" t="s">
        <v>854</v>
      </c>
      <c r="D701" s="1345">
        <f t="shared" ref="D701:D705" si="357">E701+F701</f>
      </c>
      <c r="E701" s="1361">
        <v>1299.54</v>
      </c>
      <c r="F701" s="1361">
        <v>2535.79</v>
      </c>
      <c r="G701" s="1361">
        <v>5</v>
      </c>
      <c r="H701" s="1361">
        <v>4</v>
      </c>
      <c r="I701" s="1347">
        <v>9839.120000000003</v>
      </c>
      <c r="J701" s="1348">
        <f t="shared" si="25"/>
      </c>
      <c r="K701" s="1348">
        <f t="shared" si="56"/>
      </c>
      <c r="L701" s="1348">
        <f t="shared" si="87"/>
      </c>
      <c r="M701" s="1348">
        <f t="shared" si="118"/>
      </c>
      <c r="N701" s="1349">
        <f t="shared" si="149"/>
      </c>
      <c r="O701" s="1350">
        <f t="shared" si="180"/>
      </c>
      <c r="P701" s="1350">
        <f t="shared" si="211"/>
      </c>
      <c r="Q701" s="1350">
        <f t="shared" si="242"/>
      </c>
      <c r="R701" s="1350">
        <f t="shared" si="404"/>
      </c>
      <c r="S701" s="1351">
        <f t="shared" si="435"/>
      </c>
      <c r="T701" s="1352">
        <v>0.0199</v>
      </c>
      <c r="U701" s="1353">
        <v>39</v>
      </c>
      <c r="V701" s="1349">
        <f t="shared" si="466"/>
      </c>
      <c r="W701" s="1353">
        <v>40052</v>
      </c>
      <c r="X701" s="1359">
        <v>726</v>
      </c>
      <c r="Y701" s="1359">
        <v>162</v>
      </c>
      <c r="Z701" s="1359">
        <v>748</v>
      </c>
      <c r="AA701" s="1359">
        <v>46</v>
      </c>
      <c r="AB701" s="1359">
        <v>2</v>
      </c>
      <c r="AC701" s="1359">
        <v>3</v>
      </c>
      <c r="AD701" s="1353">
        <v>39</v>
      </c>
      <c r="AE701" s="1355">
        <f t="shared" si="499"/>
      </c>
      <c r="AF701" s="1349">
        <f t="shared" si="530"/>
      </c>
      <c r="AG701" s="1356" t="s">
        <v>846</v>
      </c>
      <c r="AH701" s="1357" t="s">
        <v>847</v>
      </c>
      <c r="AI701" s="1357">
        <v>28</v>
      </c>
    </row>
    <row r="702">
      <c r="A702" s="1342"/>
      <c r="B702" s="1394" t="s">
        <v>874</v>
      </c>
      <c r="C702" s="1343" t="s">
        <v>855</v>
      </c>
      <c r="D702" s="1345">
        <f t="shared" si="357"/>
      </c>
      <c r="E702" s="1361">
        <v>1242.24</v>
      </c>
      <c r="F702" s="1361">
        <v>2408.73</v>
      </c>
      <c r="G702" s="1361">
        <v>3</v>
      </c>
      <c r="H702" s="1361">
        <v>1</v>
      </c>
      <c r="I702" s="1347">
        <v>6875.3399999999965</v>
      </c>
      <c r="J702" s="1348">
        <f t="shared" si="25"/>
      </c>
      <c r="K702" s="1348">
        <f t="shared" si="56"/>
      </c>
      <c r="L702" s="1348">
        <f t="shared" si="87"/>
      </c>
      <c r="M702" s="1348">
        <f t="shared" si="118"/>
      </c>
      <c r="N702" s="1349">
        <f t="shared" si="149"/>
      </c>
      <c r="O702" s="1350">
        <f t="shared" si="180"/>
      </c>
      <c r="P702" s="1350">
        <f t="shared" si="211"/>
      </c>
      <c r="Q702" s="1350">
        <f t="shared" si="242"/>
      </c>
      <c r="R702" s="1350">
        <f t="shared" si="404"/>
      </c>
      <c r="S702" s="1351">
        <f t="shared" si="435"/>
      </c>
      <c r="T702" s="1352">
        <v>0.021</v>
      </c>
      <c r="U702" s="1353">
        <v>40</v>
      </c>
      <c r="V702" s="1349">
        <f t="shared" si="466"/>
      </c>
      <c r="W702" s="1353">
        <v>36434</v>
      </c>
      <c r="X702" s="1359">
        <v>607</v>
      </c>
      <c r="Y702" s="1359">
        <v>141</v>
      </c>
      <c r="Z702" s="1359">
        <v>623</v>
      </c>
      <c r="AA702" s="1359">
        <v>66</v>
      </c>
      <c r="AB702" s="1359">
        <v>10</v>
      </c>
      <c r="AC702" s="1359">
        <v>1</v>
      </c>
      <c r="AD702" s="1353">
        <v>34</v>
      </c>
      <c r="AE702" s="1355">
        <f t="shared" si="499"/>
      </c>
      <c r="AF702" s="1349">
        <f t="shared" si="530"/>
      </c>
      <c r="AG702" s="1356" t="s">
        <v>846</v>
      </c>
      <c r="AH702" s="1357" t="s">
        <v>847</v>
      </c>
      <c r="AI702" s="1357">
        <v>21</v>
      </c>
    </row>
    <row r="703">
      <c r="A703" s="1342"/>
      <c r="B703" s="1394" t="s">
        <v>874</v>
      </c>
      <c r="C703" s="1343" t="s">
        <v>856</v>
      </c>
      <c r="D703" s="1345">
        <f t="shared" si="357"/>
      </c>
      <c r="E703" s="1361">
        <v>956.68</v>
      </c>
      <c r="F703" s="1361">
        <v>2466.41</v>
      </c>
      <c r="G703" s="1361">
        <v>5</v>
      </c>
      <c r="H703" s="1361">
        <v>4</v>
      </c>
      <c r="I703" s="1347">
        <v>8846</v>
      </c>
      <c r="J703" s="1348">
        <f t="shared" si="25"/>
      </c>
      <c r="K703" s="1348">
        <f t="shared" si="56"/>
      </c>
      <c r="L703" s="1348">
        <f t="shared" si="87"/>
      </c>
      <c r="M703" s="1348">
        <f t="shared" si="118"/>
      </c>
      <c r="N703" s="1349">
        <f t="shared" si="149"/>
      </c>
      <c r="O703" s="1350">
        <f t="shared" si="180"/>
      </c>
      <c r="P703" s="1350">
        <f t="shared" si="211"/>
      </c>
      <c r="Q703" s="1350">
        <f t="shared" si="242"/>
      </c>
      <c r="R703" s="1350">
        <f t="shared" si="404"/>
      </c>
      <c r="S703" s="1351">
        <f t="shared" si="435"/>
      </c>
      <c r="T703" s="1352">
        <v>0.0258</v>
      </c>
      <c r="U703" s="1353">
        <v>42</v>
      </c>
      <c r="V703" s="1349">
        <f t="shared" si="466"/>
      </c>
      <c r="W703" s="1353">
        <v>34050</v>
      </c>
      <c r="X703" s="1359">
        <v>650</v>
      </c>
      <c r="Y703" s="1359">
        <v>152</v>
      </c>
      <c r="Z703" s="1359">
        <v>697</v>
      </c>
      <c r="AA703" s="1359">
        <v>79</v>
      </c>
      <c r="AB703" s="1359">
        <v>5</v>
      </c>
      <c r="AC703" s="1359">
        <v>3</v>
      </c>
      <c r="AD703" s="1353">
        <v>53</v>
      </c>
      <c r="AE703" s="1355">
        <f t="shared" si="499"/>
      </c>
      <c r="AF703" s="1349">
        <f t="shared" si="530"/>
      </c>
      <c r="AG703" s="1356" t="s">
        <v>846</v>
      </c>
      <c r="AH703" s="1357" t="s">
        <v>847</v>
      </c>
      <c r="AI703" s="1357">
        <v>27</v>
      </c>
    </row>
    <row r="704">
      <c r="A704" s="1342"/>
      <c r="B704" s="1394" t="s">
        <v>874</v>
      </c>
      <c r="C704" s="1343" t="s">
        <v>857</v>
      </c>
      <c r="D704" s="1345">
        <f t="shared" si="357"/>
      </c>
      <c r="E704" s="1361">
        <v>1049.42</v>
      </c>
      <c r="F704" s="1361">
        <v>2118.43</v>
      </c>
      <c r="G704" s="1361">
        <v>0</v>
      </c>
      <c r="H704" s="1361">
        <v>0</v>
      </c>
      <c r="I704" s="1347">
        <v>0</v>
      </c>
      <c r="J704" s="1348">
        <f t="shared" si="25"/>
      </c>
      <c r="K704" s="1348">
        <f t="shared" si="56"/>
      </c>
      <c r="L704" s="1348">
        <f t="shared" si="87"/>
      </c>
      <c r="M704" s="1348">
        <f t="shared" si="118"/>
      </c>
      <c r="N704" s="1349">
        <f t="shared" si="149"/>
      </c>
      <c r="O704" s="1350">
        <f t="shared" si="180"/>
      </c>
      <c r="P704" s="1350">
        <f t="shared" si="211"/>
      </c>
      <c r="Q704" s="1350">
        <f t="shared" si="242"/>
      </c>
      <c r="R704" s="1350">
        <f t="shared" si="404"/>
      </c>
      <c r="S704" s="1351">
        <f t="shared" si="435"/>
      </c>
      <c r="T704" s="1352">
        <v>0.0218</v>
      </c>
      <c r="U704" s="1353">
        <v>42</v>
      </c>
      <c r="V704" s="1349">
        <f t="shared" si="466"/>
      </c>
      <c r="W704" s="1353">
        <v>30221</v>
      </c>
      <c r="X704" s="1359">
        <v>685</v>
      </c>
      <c r="Y704" s="1359">
        <v>137</v>
      </c>
      <c r="Z704" s="1359">
        <v>716</v>
      </c>
      <c r="AA704" s="1359">
        <v>78</v>
      </c>
      <c r="AB704" s="1359">
        <v>5</v>
      </c>
      <c r="AC704" s="1359">
        <v>0</v>
      </c>
      <c r="AD704" s="1353">
        <v>25</v>
      </c>
      <c r="AE704" s="1355">
        <f t="shared" si="499"/>
      </c>
      <c r="AF704" s="1349">
        <f t="shared" si="530"/>
      </c>
      <c r="AG704" s="1356" t="s">
        <v>846</v>
      </c>
      <c r="AH704" s="1357" t="s">
        <v>847</v>
      </c>
      <c r="AI704" s="1357">
        <v>33</v>
      </c>
    </row>
    <row r="705">
      <c r="A705" s="1342"/>
      <c r="B705" s="1394" t="s">
        <v>874</v>
      </c>
      <c r="C705" s="1343" t="s">
        <v>858</v>
      </c>
      <c r="D705" s="1345">
        <f t="shared" si="357"/>
      </c>
      <c r="E705" s="1361">
        <v>1001.11</v>
      </c>
      <c r="F705" s="1361">
        <v>1865.42</v>
      </c>
      <c r="G705" s="1361">
        <v>3</v>
      </c>
      <c r="H705" s="1361">
        <v>2</v>
      </c>
      <c r="I705" s="1347">
        <v>5894.459999999999</v>
      </c>
      <c r="J705" s="1348">
        <f t="shared" si="25"/>
      </c>
      <c r="K705" s="1348">
        <f t="shared" si="56"/>
      </c>
      <c r="L705" s="1348">
        <f t="shared" si="87"/>
      </c>
      <c r="M705" s="1348">
        <f t="shared" si="118"/>
      </c>
      <c r="N705" s="1349">
        <f t="shared" si="149"/>
      </c>
      <c r="O705" s="1350">
        <f t="shared" si="180"/>
      </c>
      <c r="P705" s="1350">
        <f t="shared" si="211"/>
      </c>
      <c r="Q705" s="1350">
        <f t="shared" si="242"/>
      </c>
      <c r="R705" s="1350">
        <f t="shared" si="404"/>
      </c>
      <c r="S705" s="1351">
        <f t="shared" si="435"/>
      </c>
      <c r="T705" s="1352">
        <v>0.0265</v>
      </c>
      <c r="U705" s="1353">
        <v>43</v>
      </c>
      <c r="V705" s="1349">
        <f t="shared" si="466"/>
      </c>
      <c r="W705" s="1353">
        <v>26315</v>
      </c>
      <c r="X705" s="1359">
        <v>711</v>
      </c>
      <c r="Y705" s="1359">
        <v>140</v>
      </c>
      <c r="Z705" s="1359">
        <v>751</v>
      </c>
      <c r="AA705" s="1359">
        <v>54</v>
      </c>
      <c r="AB705" s="1359">
        <v>4</v>
      </c>
      <c r="AC705" s="1359">
        <v>1</v>
      </c>
      <c r="AD705" s="1353">
        <v>30</v>
      </c>
      <c r="AE705" s="1355">
        <f t="shared" si="499"/>
      </c>
      <c r="AF705" s="1349">
        <f t="shared" si="530"/>
      </c>
      <c r="AG705" s="1356" t="s">
        <v>846</v>
      </c>
      <c r="AH705" s="1357" t="s">
        <v>847</v>
      </c>
      <c r="AI705" s="1357">
        <v>22</v>
      </c>
    </row>
    <row r="706">
      <c r="A706" s="1342"/>
      <c r="B706" s="1367" t="s">
        <v>852</v>
      </c>
      <c r="C706" s="1367"/>
      <c r="D706" s="1368">
        <f>SUM(D701:D705)</f>
      </c>
      <c r="E706" s="1368">
        <f>SUM(E701:E705)</f>
      </c>
      <c r="F706" s="1368">
        <f>SUM(F701:F705)</f>
      </c>
      <c r="G706" s="1368">
        <f>SUM(G701:G705)</f>
      </c>
      <c r="H706" s="1368">
        <f>SUM(H701:H705)</f>
      </c>
      <c r="I706" s="1368">
        <f>SUM(I701:I705)</f>
      </c>
      <c r="J706" s="1370">
        <f t="shared" si="25"/>
      </c>
      <c r="K706" s="1370">
        <f t="shared" si="56"/>
      </c>
      <c r="L706" s="1371">
        <f t="shared" si="87"/>
      </c>
      <c r="M706" s="1370">
        <f t="shared" si="118"/>
      </c>
      <c r="N706" s="1370">
        <f t="shared" si="149"/>
      </c>
      <c r="O706" s="1372">
        <f t="shared" si="180"/>
      </c>
      <c r="P706" s="1372">
        <f t="shared" si="211"/>
      </c>
      <c r="Q706" s="1372">
        <f t="shared" si="242"/>
      </c>
      <c r="R706" s="1372">
        <f t="shared" si="404"/>
      </c>
      <c r="S706" s="1373">
        <f t="shared" si="435"/>
      </c>
      <c r="T706" s="1372">
        <f>AVERAGE(T701:T705)</f>
      </c>
      <c r="U706" s="1374">
        <f>AVERAGE(U701:U705)</f>
      </c>
      <c r="V706" s="1378">
        <f t="shared" si="466"/>
      </c>
      <c r="W706" s="1368">
        <f>SUM(W701:W705)</f>
      </c>
      <c r="X706" s="1368">
        <f>SUM(X701:X705)</f>
      </c>
      <c r="Y706" s="1368">
        <f>SUM(Y701:Y705)</f>
      </c>
      <c r="Z706" s="1368">
        <f>SUM(Z701:Z705)</f>
      </c>
      <c r="AA706" s="1368">
        <f>SUM(AA701:AA705)</f>
      </c>
      <c r="AB706" s="1368">
        <f>SUM(AB701:AB705)</f>
      </c>
      <c r="AC706" s="1368">
        <f>SUM(AC701:AC705)</f>
      </c>
      <c r="AD706" s="1368">
        <f>SUM(AD701:AD705)</f>
      </c>
      <c r="AE706" s="1370">
        <f t="shared" si="499"/>
      </c>
      <c r="AF706" s="1375">
        <f t="shared" si="530"/>
      </c>
      <c r="AG706" s="1376"/>
      <c r="AH706" s="1376"/>
      <c r="AI706" s="1373">
        <f>SUM(AI701:AI705)</f>
      </c>
    </row>
    <row r="707">
      <c r="A707" s="1342"/>
      <c r="B707" s="1390" t="s">
        <v>853</v>
      </c>
      <c r="C707" s="1343" t="s">
        <v>860</v>
      </c>
      <c r="D707" s="1345">
        <f t="shared" ref="D707:D711" si="358">E707+F707</f>
      </c>
      <c r="E707" s="1361">
        <v>1214.28</v>
      </c>
      <c r="F707" s="1361">
        <v>2191.6</v>
      </c>
      <c r="G707" s="1361">
        <v>3</v>
      </c>
      <c r="H707" s="1361">
        <v>2</v>
      </c>
      <c r="I707" s="1348">
        <v>6145.429999999993</v>
      </c>
      <c r="J707" s="1348">
        <f t="shared" si="25"/>
      </c>
      <c r="K707" s="1348">
        <f t="shared" si="56"/>
      </c>
      <c r="L707" s="1348">
        <f t="shared" si="87"/>
      </c>
      <c r="M707" s="1348">
        <f t="shared" si="118"/>
      </c>
      <c r="N707" s="1349">
        <f t="shared" si="149"/>
      </c>
      <c r="O707" s="1350">
        <f t="shared" si="180"/>
      </c>
      <c r="P707" s="1350">
        <f t="shared" si="211"/>
      </c>
      <c r="Q707" s="1350">
        <f t="shared" si="242"/>
      </c>
      <c r="R707" s="1350">
        <f t="shared" si="404"/>
      </c>
      <c r="S707" s="1351">
        <f t="shared" si="435"/>
      </c>
      <c r="T707" s="1352">
        <v>0.0217</v>
      </c>
      <c r="U707" s="1353">
        <v>44</v>
      </c>
      <c r="V707" s="1349">
        <f t="shared" si="466"/>
      </c>
      <c r="W707" s="1353">
        <v>29496</v>
      </c>
      <c r="X707" s="1353">
        <v>565</v>
      </c>
      <c r="Y707" s="1353">
        <v>139</v>
      </c>
      <c r="Z707" s="1353">
        <v>597</v>
      </c>
      <c r="AA707" s="1353">
        <v>67</v>
      </c>
      <c r="AB707" s="1353">
        <v>5</v>
      </c>
      <c r="AC707" s="1353">
        <v>0</v>
      </c>
      <c r="AD707" s="1353">
        <v>30</v>
      </c>
      <c r="AE707" s="1355">
        <f t="shared" si="499"/>
      </c>
      <c r="AF707" s="1349">
        <f t="shared" si="530"/>
      </c>
      <c r="AG707" s="1357" t="s">
        <v>861</v>
      </c>
      <c r="AH707" s="1357" t="s">
        <v>862</v>
      </c>
      <c r="AI707" s="1357">
        <v>30</v>
      </c>
    </row>
    <row r="708">
      <c r="A708" s="1342"/>
      <c r="B708" s="1390" t="s">
        <v>853</v>
      </c>
      <c r="C708" s="1343" t="s">
        <v>863</v>
      </c>
      <c r="D708" s="1345">
        <f t="shared" si="358"/>
      </c>
      <c r="E708" s="1361">
        <v>1122.03</v>
      </c>
      <c r="F708" s="1361">
        <v>1810.55</v>
      </c>
      <c r="G708" s="1361">
        <v>1</v>
      </c>
      <c r="H708" s="1361">
        <v>1</v>
      </c>
      <c r="I708" s="1348">
        <v>1994.8500000000058</v>
      </c>
      <c r="J708" s="1348">
        <f t="shared" si="25"/>
      </c>
      <c r="K708" s="1348">
        <f t="shared" si="56"/>
      </c>
      <c r="L708" s="1348">
        <f t="shared" si="87"/>
      </c>
      <c r="M708" s="1348">
        <f t="shared" si="118"/>
      </c>
      <c r="N708" s="1349">
        <f t="shared" si="149"/>
      </c>
      <c r="O708" s="1350">
        <f t="shared" si="180"/>
      </c>
      <c r="P708" s="1350">
        <f t="shared" si="211"/>
      </c>
      <c r="Q708" s="1350">
        <f t="shared" si="242"/>
      </c>
      <c r="R708" s="1350">
        <f t="shared" si="404"/>
      </c>
      <c r="S708" s="1351">
        <f t="shared" si="435"/>
      </c>
      <c r="T708" s="1352">
        <v>0.0153</v>
      </c>
      <c r="U708" s="1353">
        <v>45</v>
      </c>
      <c r="V708" s="1349">
        <f t="shared" si="466"/>
      </c>
      <c r="W708" s="1353">
        <v>25785</v>
      </c>
      <c r="X708" s="1353">
        <v>522</v>
      </c>
      <c r="Y708" s="1353">
        <v>102</v>
      </c>
      <c r="Z708" s="1353">
        <v>539</v>
      </c>
      <c r="AA708" s="1353">
        <v>68</v>
      </c>
      <c r="AB708" s="1353">
        <v>6</v>
      </c>
      <c r="AC708" s="1353">
        <v>0</v>
      </c>
      <c r="AD708" s="1353">
        <v>22</v>
      </c>
      <c r="AE708" s="1355">
        <f t="shared" si="499"/>
      </c>
      <c r="AF708" s="1349">
        <f t="shared" si="530"/>
      </c>
      <c r="AG708" s="1357" t="s">
        <v>861</v>
      </c>
      <c r="AH708" s="1357" t="s">
        <v>862</v>
      </c>
      <c r="AI708" s="1357">
        <v>22</v>
      </c>
    </row>
    <row r="709">
      <c r="A709" s="1342"/>
      <c r="B709" s="1390" t="s">
        <v>853</v>
      </c>
      <c r="C709" s="1343" t="s">
        <v>864</v>
      </c>
      <c r="D709" s="1345">
        <f t="shared" si="358"/>
      </c>
      <c r="E709" s="1361">
        <v>1169.22</v>
      </c>
      <c r="F709" s="1361">
        <v>1722.08</v>
      </c>
      <c r="G709" s="1361">
        <v>3</v>
      </c>
      <c r="H709" s="1361">
        <v>2</v>
      </c>
      <c r="I709" s="1347">
        <v>4691.119999999995</v>
      </c>
      <c r="J709" s="1348">
        <f t="shared" si="25"/>
      </c>
      <c r="K709" s="1348">
        <f t="shared" si="56"/>
      </c>
      <c r="L709" s="1348">
        <f t="shared" si="87"/>
      </c>
      <c r="M709" s="1348">
        <f t="shared" si="118"/>
      </c>
      <c r="N709" s="1349">
        <f t="shared" si="149"/>
      </c>
      <c r="O709" s="1350">
        <f t="shared" si="180"/>
      </c>
      <c r="P709" s="1350">
        <f t="shared" si="211"/>
      </c>
      <c r="Q709" s="1350">
        <f t="shared" si="242"/>
      </c>
      <c r="R709" s="1350">
        <f t="shared" si="404"/>
      </c>
      <c r="S709" s="1351">
        <f t="shared" si="435"/>
      </c>
      <c r="T709" s="1352">
        <v>0.0159</v>
      </c>
      <c r="U709" s="1353">
        <v>45</v>
      </c>
      <c r="V709" s="1349">
        <f t="shared" si="466"/>
      </c>
      <c r="W709" s="1353">
        <v>27275</v>
      </c>
      <c r="X709" s="1353">
        <v>508</v>
      </c>
      <c r="Y709" s="1353">
        <v>116</v>
      </c>
      <c r="Z709" s="1353">
        <v>535</v>
      </c>
      <c r="AA709" s="1353">
        <v>54</v>
      </c>
      <c r="AB709" s="1353">
        <v>5</v>
      </c>
      <c r="AC709" s="1353">
        <v>1</v>
      </c>
      <c r="AD709" s="1353">
        <v>20</v>
      </c>
      <c r="AE709" s="1355">
        <f t="shared" si="499"/>
      </c>
      <c r="AF709" s="1349">
        <f t="shared" si="530"/>
      </c>
      <c r="AG709" s="1357" t="s">
        <v>861</v>
      </c>
      <c r="AH709" s="1357" t="s">
        <v>862</v>
      </c>
      <c r="AI709" s="1357">
        <v>19</v>
      </c>
    </row>
    <row r="710">
      <c r="A710" s="1342"/>
      <c r="B710" s="1390" t="s">
        <v>853</v>
      </c>
      <c r="C710" s="1343" t="s">
        <v>866</v>
      </c>
      <c r="D710" s="1345">
        <f t="shared" si="358"/>
      </c>
      <c r="E710" s="1361">
        <v>1068.78</v>
      </c>
      <c r="F710" s="1361">
        <v>1654.34</v>
      </c>
      <c r="G710" s="1361">
        <v>6</v>
      </c>
      <c r="H710" s="1361">
        <v>4</v>
      </c>
      <c r="I710" s="1347">
        <v>13841.700000000012</v>
      </c>
      <c r="J710" s="1348">
        <f t="shared" si="25"/>
      </c>
      <c r="K710" s="1348">
        <f t="shared" si="56"/>
      </c>
      <c r="L710" s="1348">
        <f t="shared" si="87"/>
      </c>
      <c r="M710" s="1348">
        <f t="shared" si="118"/>
      </c>
      <c r="N710" s="1349">
        <f t="shared" si="149"/>
      </c>
      <c r="O710" s="1350">
        <f t="shared" si="180"/>
      </c>
      <c r="P710" s="1350">
        <f t="shared" si="211"/>
      </c>
      <c r="Q710" s="1350">
        <f t="shared" si="242"/>
      </c>
      <c r="R710" s="1350">
        <f t="shared" si="404"/>
      </c>
      <c r="S710" s="1351">
        <f t="shared" si="435"/>
      </c>
      <c r="T710" s="1352">
        <v>0.017</v>
      </c>
      <c r="U710" s="1353">
        <v>45</v>
      </c>
      <c r="V710" s="1349">
        <f t="shared" si="466"/>
      </c>
      <c r="W710" s="1353">
        <v>26015</v>
      </c>
      <c r="X710" s="1353">
        <v>519</v>
      </c>
      <c r="Y710" s="1353">
        <v>106</v>
      </c>
      <c r="Z710" s="1353">
        <v>553</v>
      </c>
      <c r="AA710" s="1353">
        <v>44</v>
      </c>
      <c r="AB710" s="1353">
        <v>9</v>
      </c>
      <c r="AC710" s="1353">
        <v>1</v>
      </c>
      <c r="AD710" s="1353">
        <v>24</v>
      </c>
      <c r="AE710" s="1355">
        <f t="shared" si="499"/>
      </c>
      <c r="AF710" s="1349">
        <f t="shared" si="530"/>
      </c>
      <c r="AG710" s="1357" t="s">
        <v>861</v>
      </c>
      <c r="AH710" s="1357" t="s">
        <v>862</v>
      </c>
      <c r="AI710" s="1357">
        <v>17</v>
      </c>
    </row>
    <row r="711">
      <c r="A711" s="1342"/>
      <c r="B711" s="1390" t="s">
        <v>853</v>
      </c>
      <c r="C711" s="1343" t="s">
        <v>867</v>
      </c>
      <c r="D711" s="1345">
        <f t="shared" si="358"/>
      </c>
      <c r="E711" s="1361">
        <v>1333.0700000000002</v>
      </c>
      <c r="F711" s="1361">
        <v>1925.99</v>
      </c>
      <c r="G711" s="1361">
        <v>5</v>
      </c>
      <c r="H711" s="1361">
        <v>3</v>
      </c>
      <c r="I711" s="1347">
        <v>10571.669999999998</v>
      </c>
      <c r="J711" s="1348">
        <f t="shared" si="25"/>
      </c>
      <c r="K711" s="1348">
        <f t="shared" si="56"/>
      </c>
      <c r="L711" s="1348">
        <f t="shared" si="87"/>
      </c>
      <c r="M711" s="1348">
        <f t="shared" si="118"/>
      </c>
      <c r="N711" s="1349">
        <f t="shared" si="149"/>
      </c>
      <c r="O711" s="1350">
        <f t="shared" si="180"/>
      </c>
      <c r="P711" s="1350">
        <f t="shared" si="211"/>
      </c>
      <c r="Q711" s="1350">
        <f t="shared" si="242"/>
      </c>
      <c r="R711" s="1350">
        <f t="shared" si="404"/>
      </c>
      <c r="S711" s="1351">
        <f t="shared" si="435"/>
      </c>
      <c r="T711" s="1352">
        <v>0.0181</v>
      </c>
      <c r="U711" s="1353">
        <v>45</v>
      </c>
      <c r="V711" s="1349">
        <f t="shared" si="466"/>
      </c>
      <c r="W711" s="1353">
        <v>24859</v>
      </c>
      <c r="X711" s="1353">
        <v>551</v>
      </c>
      <c r="Y711" s="1353">
        <v>115</v>
      </c>
      <c r="Z711" s="1353">
        <v>590</v>
      </c>
      <c r="AA711" s="1353">
        <v>50</v>
      </c>
      <c r="AB711" s="1353">
        <v>7</v>
      </c>
      <c r="AC711" s="1353">
        <v>2</v>
      </c>
      <c r="AD711" s="1353">
        <v>16</v>
      </c>
      <c r="AE711" s="1355">
        <f t="shared" si="499"/>
      </c>
      <c r="AF711" s="1349">
        <f t="shared" si="530"/>
      </c>
      <c r="AG711" s="1357" t="s">
        <v>861</v>
      </c>
      <c r="AH711" s="1357" t="s">
        <v>862</v>
      </c>
      <c r="AI711" s="1357">
        <v>25</v>
      </c>
    </row>
    <row r="712">
      <c r="A712" s="1342"/>
      <c r="B712" s="1367" t="s">
        <v>852</v>
      </c>
      <c r="C712" s="1367"/>
      <c r="D712" s="1368">
        <f>SUM(D707:D711)</f>
      </c>
      <c r="E712" s="1368">
        <f>SUM(E707:E711)</f>
      </c>
      <c r="F712" s="1368">
        <f>SUM(F707:F711)</f>
      </c>
      <c r="G712" s="1368">
        <f>SUM(G707:G711)</f>
      </c>
      <c r="H712" s="1368">
        <f>SUM(H707:H711)</f>
      </c>
      <c r="I712" s="1368">
        <f>SUM(I707:I711)</f>
      </c>
      <c r="J712" s="1370">
        <f t="shared" si="25"/>
      </c>
      <c r="K712" s="1370">
        <f t="shared" si="56"/>
      </c>
      <c r="L712" s="1371">
        <f t="shared" si="87"/>
      </c>
      <c r="M712" s="1370">
        <f t="shared" si="118"/>
      </c>
      <c r="N712" s="1370">
        <f t="shared" si="149"/>
      </c>
      <c r="O712" s="1372">
        <f t="shared" si="180"/>
      </c>
      <c r="P712" s="1372">
        <f t="shared" si="211"/>
      </c>
      <c r="Q712" s="1372">
        <f t="shared" si="242"/>
      </c>
      <c r="R712" s="1372">
        <f t="shared" si="404"/>
      </c>
      <c r="S712" s="1373">
        <f t="shared" si="435"/>
      </c>
      <c r="T712" s="1372">
        <f>AVERAGE(T707:T711)</f>
      </c>
      <c r="U712" s="1374">
        <f>AVERAGE(U707:U711)</f>
      </c>
      <c r="V712" s="1378">
        <f t="shared" si="466"/>
      </c>
      <c r="W712" s="1368">
        <f>SUM(W707:W711)</f>
      </c>
      <c r="X712" s="1368">
        <f>SUM(X707:X711)</f>
      </c>
      <c r="Y712" s="1368">
        <f>SUM(Y707:Y711)</f>
      </c>
      <c r="Z712" s="1368">
        <f>SUM(Z707:Z711)</f>
      </c>
      <c r="AA712" s="1368">
        <f>SUM(AA707:AA711)</f>
      </c>
      <c r="AB712" s="1368">
        <f>SUM(AB707:AB711)</f>
      </c>
      <c r="AC712" s="1368">
        <f>SUM(AC707:AC711)</f>
      </c>
      <c r="AD712" s="1368">
        <f>SUM(AD707:AD711)</f>
      </c>
      <c r="AE712" s="1370">
        <f t="shared" si="499"/>
      </c>
      <c r="AF712" s="1375">
        <f t="shared" si="530"/>
      </c>
      <c r="AG712" s="1376"/>
      <c r="AH712" s="1376"/>
      <c r="AI712" s="1368">
        <f>SUM(AI707:AI711)</f>
      </c>
    </row>
    <row r="713">
      <c r="A713" s="1342"/>
      <c r="B713" s="1390" t="s">
        <v>865</v>
      </c>
      <c r="C713" s="1344" t="s">
        <v>868</v>
      </c>
      <c r="D713" s="1345">
        <f t="shared" ref="D713:D717" si="359">E713+F713</f>
      </c>
      <c r="E713" s="1360">
        <v>1044.51</v>
      </c>
      <c r="F713" s="1360">
        <v>1931.1599999999999</v>
      </c>
      <c r="G713" s="1379">
        <v>2</v>
      </c>
      <c r="H713" s="1379">
        <v>3</v>
      </c>
      <c r="I713" s="1347">
        <v>3346.1999999999825</v>
      </c>
      <c r="J713" s="1348">
        <f t="shared" si="25"/>
      </c>
      <c r="K713" s="1348">
        <f t="shared" si="56"/>
      </c>
      <c r="L713" s="1348">
        <f t="shared" si="87"/>
      </c>
      <c r="M713" s="1348">
        <f t="shared" si="118"/>
      </c>
      <c r="N713" s="1349">
        <f t="shared" si="149"/>
      </c>
      <c r="O713" s="1350">
        <f t="shared" si="180"/>
      </c>
      <c r="P713" s="1350">
        <f t="shared" si="211"/>
      </c>
      <c r="Q713" s="1350">
        <f t="shared" si="242"/>
      </c>
      <c r="R713" s="1350">
        <f t="shared" si="404"/>
      </c>
      <c r="S713" s="1351">
        <f t="shared" si="435"/>
      </c>
      <c r="T713" s="1352">
        <v>0.0197</v>
      </c>
      <c r="U713" s="1353">
        <v>46</v>
      </c>
      <c r="V713" s="1349">
        <f t="shared" si="466"/>
      </c>
      <c r="W713" s="1353">
        <v>29305</v>
      </c>
      <c r="X713" s="1353">
        <v>479</v>
      </c>
      <c r="Y713" s="1353">
        <v>127</v>
      </c>
      <c r="Z713" s="1353">
        <v>516</v>
      </c>
      <c r="AA713" s="1353">
        <v>93</v>
      </c>
      <c r="AB713" s="1353">
        <v>3</v>
      </c>
      <c r="AC713" s="1353">
        <v>3</v>
      </c>
      <c r="AD713" s="1353">
        <v>28</v>
      </c>
      <c r="AE713" s="1355">
        <f t="shared" si="499"/>
      </c>
      <c r="AF713" s="1349">
        <f t="shared" si="530"/>
      </c>
      <c r="AG713" s="1357" t="s">
        <v>861</v>
      </c>
      <c r="AH713" s="1357" t="s">
        <v>862</v>
      </c>
      <c r="AI713" s="1357">
        <v>16</v>
      </c>
    </row>
    <row r="714">
      <c r="A714" s="1342"/>
      <c r="B714" s="1390" t="s">
        <v>865</v>
      </c>
      <c r="C714" s="1390" t="s">
        <v>869</v>
      </c>
      <c r="D714" s="1345">
        <f t="shared" si="359"/>
      </c>
      <c r="E714" s="1360">
        <v>1162.31</v>
      </c>
      <c r="F714" s="1360">
        <v>2508.74</v>
      </c>
      <c r="G714" s="1379">
        <v>11</v>
      </c>
      <c r="H714" s="1379">
        <v>8</v>
      </c>
      <c r="I714" s="1347">
        <v>22014.210000000006</v>
      </c>
      <c r="J714" s="1348">
        <f t="shared" si="25"/>
      </c>
      <c r="K714" s="1348">
        <f t="shared" si="56"/>
      </c>
      <c r="L714" s="1348">
        <f t="shared" si="87"/>
      </c>
      <c r="M714" s="1348">
        <f t="shared" si="118"/>
      </c>
      <c r="N714" s="1349">
        <f t="shared" si="149"/>
      </c>
      <c r="O714" s="1350">
        <f t="shared" si="180"/>
      </c>
      <c r="P714" s="1350">
        <f t="shared" si="211"/>
      </c>
      <c r="Q714" s="1350">
        <f t="shared" si="242"/>
      </c>
      <c r="R714" s="1350">
        <f t="shared" si="404"/>
      </c>
      <c r="S714" s="1351">
        <f t="shared" si="435"/>
      </c>
      <c r="T714" s="1352">
        <v>0.0168</v>
      </c>
      <c r="U714" s="1353">
        <v>48</v>
      </c>
      <c r="V714" s="1349">
        <f t="shared" si="466"/>
      </c>
      <c r="W714" s="1353">
        <v>36935</v>
      </c>
      <c r="X714" s="1353">
        <v>664</v>
      </c>
      <c r="Y714" s="1353">
        <v>166</v>
      </c>
      <c r="Z714" s="1353">
        <v>675</v>
      </c>
      <c r="AA714" s="1353">
        <v>90</v>
      </c>
      <c r="AB714" s="1353">
        <v>5</v>
      </c>
      <c r="AC714" s="1353">
        <v>1</v>
      </c>
      <c r="AD714" s="1353">
        <v>46</v>
      </c>
      <c r="AE714" s="1355">
        <f t="shared" si="499"/>
      </c>
      <c r="AF714" s="1349">
        <f t="shared" si="530"/>
      </c>
      <c r="AG714" s="1357" t="s">
        <v>861</v>
      </c>
      <c r="AH714" s="1357" t="s">
        <v>862</v>
      </c>
      <c r="AI714" s="1357">
        <v>32</v>
      </c>
    </row>
    <row r="715">
      <c r="A715" s="1342"/>
      <c r="B715" s="1390" t="s">
        <v>865</v>
      </c>
      <c r="C715" s="1390" t="s">
        <v>870</v>
      </c>
      <c r="D715" s="1345">
        <f t="shared" si="359"/>
      </c>
      <c r="E715" s="1360">
        <v>1231.13</v>
      </c>
      <c r="F715" s="1360">
        <v>2124.91</v>
      </c>
      <c r="G715" s="1379">
        <v>8</v>
      </c>
      <c r="H715" s="1379">
        <v>6</v>
      </c>
      <c r="I715" s="1347">
        <v>15875.540000000008</v>
      </c>
      <c r="J715" s="1348">
        <f t="shared" si="25"/>
      </c>
      <c r="K715" s="1348">
        <f t="shared" si="56"/>
      </c>
      <c r="L715" s="1348">
        <f t="shared" si="87"/>
      </c>
      <c r="M715" s="1348">
        <f t="shared" si="118"/>
      </c>
      <c r="N715" s="1349">
        <f t="shared" si="149"/>
      </c>
      <c r="O715" s="1350">
        <f t="shared" si="180"/>
      </c>
      <c r="P715" s="1350">
        <f t="shared" si="211"/>
      </c>
      <c r="Q715" s="1350">
        <f t="shared" si="242"/>
      </c>
      <c r="R715" s="1350">
        <f t="shared" si="404"/>
      </c>
      <c r="S715" s="1351">
        <f t="shared" si="435"/>
      </c>
      <c r="T715" s="1352">
        <v>0.014</v>
      </c>
      <c r="U715" s="1353">
        <v>47</v>
      </c>
      <c r="V715" s="1349">
        <f t="shared" si="466"/>
      </c>
      <c r="W715" s="1353">
        <v>41071</v>
      </c>
      <c r="X715" s="1353">
        <v>1016</v>
      </c>
      <c r="Y715" s="1353">
        <v>167</v>
      </c>
      <c r="Z715" s="1353">
        <v>1092</v>
      </c>
      <c r="AA715" s="1353">
        <v>54</v>
      </c>
      <c r="AB715" s="1353">
        <v>18</v>
      </c>
      <c r="AC715" s="1353">
        <v>0</v>
      </c>
      <c r="AD715" s="1353">
        <v>29</v>
      </c>
      <c r="AE715" s="1355">
        <f t="shared" si="499"/>
      </c>
      <c r="AF715" s="1349">
        <f t="shared" si="530"/>
      </c>
      <c r="AG715" s="1357" t="s">
        <v>861</v>
      </c>
      <c r="AH715" s="1357" t="s">
        <v>862</v>
      </c>
      <c r="AI715" s="1357">
        <v>21</v>
      </c>
    </row>
    <row r="716">
      <c r="A716" s="1342"/>
      <c r="B716" s="1390" t="s">
        <v>865</v>
      </c>
      <c r="C716" s="1390" t="s">
        <v>877</v>
      </c>
      <c r="D716" s="1345">
        <f t="shared" si="359"/>
      </c>
      <c r="E716" s="1360">
        <v>959.83</v>
      </c>
      <c r="F716" s="1360">
        <v>1507.76</v>
      </c>
      <c r="G716" s="1379">
        <v>1</v>
      </c>
      <c r="H716" s="1379">
        <v>0</v>
      </c>
      <c r="I716" s="1347">
        <v>2316.3699999999953</v>
      </c>
      <c r="J716" s="1348">
        <f t="shared" si="25"/>
      </c>
      <c r="K716" s="1348">
        <f t="shared" si="56"/>
      </c>
      <c r="L716" s="1348">
        <f t="shared" si="87"/>
      </c>
      <c r="M716" s="1348">
        <f t="shared" si="118"/>
      </c>
      <c r="N716" s="1349">
        <f t="shared" si="149"/>
      </c>
      <c r="O716" s="1350">
        <f t="shared" si="180"/>
      </c>
      <c r="P716" s="1350">
        <f t="shared" si="211"/>
      </c>
      <c r="Q716" s="1350">
        <f t="shared" si="242"/>
      </c>
      <c r="R716" s="1350">
        <f t="shared" si="404"/>
      </c>
      <c r="S716" s="1351">
        <f t="shared" si="435"/>
      </c>
      <c r="T716" s="1352">
        <v>0.0113</v>
      </c>
      <c r="U716" s="1353">
        <v>47</v>
      </c>
      <c r="V716" s="1349">
        <f t="shared" si="466"/>
      </c>
      <c r="W716" s="1353">
        <v>32792</v>
      </c>
      <c r="X716" s="1353">
        <v>782</v>
      </c>
      <c r="Y716" s="1353">
        <v>102</v>
      </c>
      <c r="Z716" s="1353">
        <v>844</v>
      </c>
      <c r="AA716" s="1353">
        <v>56</v>
      </c>
      <c r="AB716" s="1353">
        <v>10</v>
      </c>
      <c r="AC716" s="1353">
        <v>0</v>
      </c>
      <c r="AD716" s="1353">
        <v>31</v>
      </c>
      <c r="AE716" s="1355">
        <f t="shared" si="499"/>
      </c>
      <c r="AF716" s="1349">
        <f t="shared" si="530"/>
      </c>
      <c r="AG716" s="1357" t="s">
        <v>861</v>
      </c>
      <c r="AH716" s="1357" t="s">
        <v>862</v>
      </c>
      <c r="AI716" s="1357">
        <v>24</v>
      </c>
    </row>
    <row r="717">
      <c r="A717" s="1342"/>
      <c r="B717" s="1390" t="s">
        <v>865</v>
      </c>
      <c r="C717" s="1390" t="s">
        <v>878</v>
      </c>
      <c r="D717" s="1345">
        <f t="shared" si="359"/>
      </c>
      <c r="E717" s="1360">
        <v>437.07</v>
      </c>
      <c r="F717" s="1360">
        <v>552.3</v>
      </c>
      <c r="G717" s="1361">
        <v>6</v>
      </c>
      <c r="H717" s="1361">
        <v>6</v>
      </c>
      <c r="I717" s="1391">
        <v>11279.859999999986</v>
      </c>
      <c r="J717" s="1348">
        <f t="shared" si="25"/>
      </c>
      <c r="K717" s="1348">
        <f t="shared" si="56"/>
      </c>
      <c r="L717" s="1348">
        <f t="shared" si="87"/>
      </c>
      <c r="M717" s="1348">
        <f t="shared" si="118"/>
      </c>
      <c r="N717" s="1349">
        <f t="shared" si="149"/>
      </c>
      <c r="O717" s="1350">
        <f t="shared" si="180"/>
      </c>
      <c r="P717" s="1350">
        <f t="shared" si="211"/>
      </c>
      <c r="Q717" s="1350">
        <f t="shared" si="242"/>
      </c>
      <c r="R717" s="1350">
        <f t="shared" si="404"/>
      </c>
      <c r="S717" s="1351">
        <f t="shared" si="435"/>
      </c>
      <c r="T717" s="1352">
        <v>0.0163</v>
      </c>
      <c r="U717" s="1353">
        <v>48</v>
      </c>
      <c r="V717" s="1349">
        <f t="shared" si="466"/>
      </c>
      <c r="W717" s="1353">
        <v>12465</v>
      </c>
      <c r="X717" s="1353">
        <v>470</v>
      </c>
      <c r="Y717" s="1353">
        <v>51</v>
      </c>
      <c r="Z717" s="1353">
        <v>538</v>
      </c>
      <c r="AA717" s="1353">
        <v>59</v>
      </c>
      <c r="AB717" s="1353">
        <v>3</v>
      </c>
      <c r="AC717" s="1353">
        <v>2</v>
      </c>
      <c r="AD717" s="1353">
        <v>21</v>
      </c>
      <c r="AE717" s="1355">
        <f t="shared" si="499"/>
      </c>
      <c r="AF717" s="1349">
        <f t="shared" si="530"/>
      </c>
      <c r="AG717" s="1357" t="s">
        <v>861</v>
      </c>
      <c r="AH717" s="1357" t="s">
        <v>862</v>
      </c>
      <c r="AI717" s="1357">
        <v>14</v>
      </c>
    </row>
    <row r="718">
      <c r="A718" s="1342"/>
      <c r="B718" s="1367" t="s">
        <v>852</v>
      </c>
      <c r="C718" s="1367"/>
      <c r="D718" s="1368">
        <f>SUM(D713:D717)</f>
      </c>
      <c r="E718" s="1368">
        <f>SUM(E713:E717)</f>
      </c>
      <c r="F718" s="1368">
        <f>SUM(F713:F717)</f>
      </c>
      <c r="G718" s="1368">
        <f>SUM(G713:G717)</f>
      </c>
      <c r="H718" s="1368">
        <f>SUM(H713:H717)</f>
      </c>
      <c r="I718" s="1368">
        <f>SUM(I713:I717)</f>
      </c>
      <c r="J718" s="1370">
        <f t="shared" si="25"/>
      </c>
      <c r="K718" s="1370">
        <f t="shared" si="56"/>
      </c>
      <c r="L718" s="1371">
        <f t="shared" si="87"/>
      </c>
      <c r="M718" s="1370">
        <f t="shared" si="118"/>
      </c>
      <c r="N718" s="1370">
        <f t="shared" si="149"/>
      </c>
      <c r="O718" s="1372">
        <f t="shared" si="180"/>
      </c>
      <c r="P718" s="1372">
        <f t="shared" si="211"/>
      </c>
      <c r="Q718" s="1372">
        <f t="shared" si="242"/>
      </c>
      <c r="R718" s="1372">
        <f t="shared" si="404"/>
      </c>
      <c r="S718" s="1373">
        <f t="shared" si="435"/>
      </c>
      <c r="T718" s="1372">
        <f>AVERAGE(T713:T717)</f>
      </c>
      <c r="U718" s="1374">
        <f>AVERAGE(U713:U717)</f>
      </c>
      <c r="V718" s="1378">
        <f t="shared" si="466"/>
      </c>
      <c r="W718" s="1368">
        <f>SUM(W713:W717)</f>
      </c>
      <c r="X718" s="1368">
        <f>SUM(X713:X717)</f>
      </c>
      <c r="Y718" s="1368">
        <f>SUM(Y713:Y717)</f>
      </c>
      <c r="Z718" s="1368">
        <f>SUM(Z713:Z717)</f>
      </c>
      <c r="AA718" s="1368">
        <f>SUM(AA713:AA717)</f>
      </c>
      <c r="AB718" s="1368">
        <f>SUM(AB713:AB717)</f>
      </c>
      <c r="AC718" s="1368">
        <f>SUM(AC713:AC717)</f>
      </c>
      <c r="AD718" s="1368">
        <f>SUM(AD713:AD717)</f>
      </c>
      <c r="AE718" s="1370">
        <f t="shared" si="499"/>
      </c>
      <c r="AF718" s="1375">
        <f t="shared" si="530"/>
      </c>
      <c r="AG718" s="1376"/>
      <c r="AH718" s="1376"/>
      <c r="AI718" s="1368">
        <f>SUM(AI713:AI717)</f>
      </c>
    </row>
    <row r="719">
      <c r="A719" s="1342"/>
      <c r="B719" s="1387" t="s">
        <v>871</v>
      </c>
      <c r="C719" s="1387"/>
      <c r="D719" s="1381">
        <f>D706+D700+D718+D712</f>
      </c>
      <c r="E719" s="1381">
        <f>E706+E700+E718+E712</f>
      </c>
      <c r="F719" s="1381">
        <f>F706+F700+F718+F712</f>
      </c>
      <c r="G719" s="1381">
        <f>G706+G700+G718+G712</f>
      </c>
      <c r="H719" s="1381">
        <f>H706+H700+H718+H712</f>
      </c>
      <c r="I719" s="1381">
        <f>I706+I700+I718+I712</f>
      </c>
      <c r="J719" s="1382">
        <f t="shared" si="25"/>
      </c>
      <c r="K719" s="1382">
        <f t="shared" si="56"/>
      </c>
      <c r="L719" s="1382">
        <f t="shared" si="87"/>
      </c>
      <c r="M719" s="1382">
        <f t="shared" si="118"/>
      </c>
      <c r="N719" s="1382">
        <f t="shared" si="149"/>
      </c>
      <c r="O719" s="1383">
        <f t="shared" si="180"/>
      </c>
      <c r="P719" s="1383">
        <f t="shared" si="211"/>
      </c>
      <c r="Q719" s="1383">
        <f t="shared" si="242"/>
      </c>
      <c r="R719" s="1383">
        <f t="shared" si="404"/>
      </c>
      <c r="S719" s="1392">
        <f t="shared" si="435"/>
      </c>
      <c r="T719" s="1382">
        <f>(T706+T700+T718+T712/4)</f>
      </c>
      <c r="U719" s="1382">
        <f>(U706+U700+U718+U712)/4</f>
      </c>
      <c r="V719" s="1382">
        <f>(V706+V700+V718+V712)/4</f>
      </c>
      <c r="W719" s="1381">
        <f>W706+W700+W718+W712</f>
      </c>
      <c r="X719" s="1381">
        <f>X706+X700+X718+X712</f>
      </c>
      <c r="Y719" s="1381">
        <f>Y706+Y700+Y718+Y712</f>
      </c>
      <c r="Z719" s="1381">
        <f>Z706+Z700+Z718+Z712</f>
      </c>
      <c r="AA719" s="1381">
        <f>AA706+AA700+AA718+AA712</f>
      </c>
      <c r="AB719" s="1381">
        <f>AB706+AB700+AB718+AB712</f>
      </c>
      <c r="AC719" s="1381">
        <f>AC706+AC700+AC718+AC712</f>
      </c>
      <c r="AD719" s="1381">
        <f>AD706+AD700+AD718+AD712</f>
      </c>
      <c r="AE719" s="1382">
        <f t="shared" si="499"/>
      </c>
      <c r="AF719" s="1393">
        <f t="shared" si="530"/>
      </c>
      <c r="AG719" s="1387"/>
      <c r="AH719" s="1387"/>
      <c r="AI719" s="1381">
        <f>AI706+AI700+AI718+AI712</f>
      </c>
    </row>
    <row r="720">
      <c r="A720" s="1329" t="s">
        <v>807</v>
      </c>
      <c r="B720" s="1329" t="s">
        <v>808</v>
      </c>
      <c r="C720" s="1329"/>
      <c r="D720" s="1330" t="s">
        <v>809</v>
      </c>
      <c r="E720" s="1330"/>
      <c r="F720" s="1330"/>
      <c r="G720" s="1330"/>
      <c r="H720" s="1330"/>
      <c r="I720" s="1330"/>
      <c r="J720" s="1330"/>
      <c r="K720" s="1330"/>
      <c r="L720" s="1330"/>
      <c r="M720" s="1330"/>
      <c r="N720" s="1331" t="s">
        <v>810</v>
      </c>
      <c r="O720" s="1331"/>
      <c r="P720" s="1331"/>
      <c r="Q720" s="1331"/>
      <c r="R720" s="1331"/>
      <c r="S720" s="1331"/>
      <c r="T720" s="1331"/>
      <c r="U720" s="1331"/>
      <c r="V720" s="1331"/>
      <c r="W720" s="1331"/>
      <c r="X720" s="1331"/>
      <c r="Y720" s="1331"/>
      <c r="Z720" s="1331"/>
      <c r="AA720" s="1331"/>
      <c r="AB720" s="1331"/>
      <c r="AC720" s="1331"/>
      <c r="AD720" s="1331"/>
      <c r="AE720" s="1331"/>
      <c r="AF720" s="1331"/>
      <c r="AG720" s="1331"/>
      <c r="AH720" s="1331"/>
      <c r="AI720" s="1332"/>
    </row>
    <row r="721">
      <c r="A721" s="1329"/>
      <c r="B721" s="1329" t="s">
        <v>811</v>
      </c>
      <c r="C721" s="1329" t="s">
        <v>812</v>
      </c>
      <c r="D721" s="1330" t="s">
        <v>813</v>
      </c>
      <c r="E721" s="1330" t="s">
        <v>879</v>
      </c>
      <c r="F721" s="1389" t="s">
        <v>880</v>
      </c>
      <c r="G721" s="1333" t="s">
        <v>814</v>
      </c>
      <c r="H721" s="1334" t="s">
        <v>815</v>
      </c>
      <c r="I721" s="1335" t="s">
        <v>816</v>
      </c>
      <c r="J721" s="1336" t="s">
        <v>817</v>
      </c>
      <c r="K721" s="1336" t="s">
        <v>818</v>
      </c>
      <c r="L721" s="1337" t="s">
        <v>819</v>
      </c>
      <c r="M721" s="1336" t="s">
        <v>820</v>
      </c>
      <c r="N721" s="1331" t="s">
        <v>821</v>
      </c>
      <c r="O721" s="1338" t="s">
        <v>822</v>
      </c>
      <c r="P721" s="1338" t="s">
        <v>823</v>
      </c>
      <c r="Q721" s="1338" t="s">
        <v>824</v>
      </c>
      <c r="R721" s="1338" t="s">
        <v>825</v>
      </c>
      <c r="S721" s="1339" t="s">
        <v>826</v>
      </c>
      <c r="T721" s="1338" t="s">
        <v>827</v>
      </c>
      <c r="U721" s="1340" t="s">
        <v>828</v>
      </c>
      <c r="V721" s="1331" t="s">
        <v>829</v>
      </c>
      <c r="W721" s="1339" t="s">
        <v>830</v>
      </c>
      <c r="X721" s="1339" t="s">
        <v>831</v>
      </c>
      <c r="Y721" s="1339" t="s">
        <v>832</v>
      </c>
      <c r="Z721" s="1339" t="s">
        <v>833</v>
      </c>
      <c r="AA721" s="1339" t="s">
        <v>834</v>
      </c>
      <c r="AB721" s="1339" t="s">
        <v>835</v>
      </c>
      <c r="AC721" s="1339" t="s">
        <v>836</v>
      </c>
      <c r="AD721" s="1339" t="s">
        <v>837</v>
      </c>
      <c r="AE721" s="1341" t="s">
        <v>838</v>
      </c>
      <c r="AF721" s="1331" t="s">
        <v>839</v>
      </c>
      <c r="AG721" s="1332" t="s">
        <v>840</v>
      </c>
      <c r="AH721" s="1332" t="s">
        <v>841</v>
      </c>
      <c r="AI721" s="1332" t="s">
        <v>842</v>
      </c>
    </row>
    <row r="722">
      <c r="A722" s="1342" t="s">
        <v>908</v>
      </c>
      <c r="B722" s="1343" t="s">
        <v>844</v>
      </c>
      <c r="C722" s="1344" t="s">
        <v>845</v>
      </c>
      <c r="D722" s="1345">
        <f t="shared" ref="D722:D726" si="360">E722+F722</f>
      </c>
      <c r="E722" s="1345">
        <v>1116.74</v>
      </c>
      <c r="F722" s="1345">
        <v>1941.19</v>
      </c>
      <c r="G722" s="1346">
        <v>0</v>
      </c>
      <c r="H722" s="1346">
        <v>0</v>
      </c>
      <c r="I722" s="1347">
        <v>0</v>
      </c>
      <c r="J722" s="1348">
        <f t="shared" ref="J722:J747" si="26">I722/D722</f>
      </c>
      <c r="K722" s="1348">
        <f t="shared" ref="K722:K747" si="57">D722/G722</f>
      </c>
      <c r="L722" s="1348">
        <f t="shared" ref="L722:L747" si="88">D722/H722</f>
      </c>
      <c r="M722" s="1348">
        <f t="shared" ref="M722:M747" si="119">I722/G722</f>
      </c>
      <c r="N722" s="1349">
        <f t="shared" ref="N722:N747" si="150">D722/X722</f>
      </c>
      <c r="O722" s="1350">
        <f t="shared" ref="O722:O747" si="181">S722/W722*1</f>
      </c>
      <c r="P722" s="1350">
        <f t="shared" ref="P722:P747" si="212">X722/W722</f>
      </c>
      <c r="Q722" s="1350">
        <f t="shared" ref="Q722:Q747" si="243">Z722/W722</f>
      </c>
      <c r="R722" s="1350">
        <f t="shared" ref="R722:R747" si="405">AA722/Z722</f>
      </c>
      <c r="S722" s="1351">
        <f t="shared" ref="S722:S747" si="436">Y722/T722</f>
      </c>
      <c r="T722" s="1352">
        <v>0.0154</v>
      </c>
      <c r="U722" s="1353">
        <v>28</v>
      </c>
      <c r="V722" s="1349">
        <f t="shared" ref="V722:V746" si="467">(D722/W722)*1000</f>
      </c>
      <c r="W722" s="1354">
        <v>39017</v>
      </c>
      <c r="X722" s="1351">
        <v>1350</v>
      </c>
      <c r="Y722" s="1351">
        <v>155</v>
      </c>
      <c r="Z722" s="1351">
        <v>1420</v>
      </c>
      <c r="AA722" s="1351">
        <v>41</v>
      </c>
      <c r="AB722" s="1351">
        <v>6</v>
      </c>
      <c r="AC722" s="1351">
        <v>3</v>
      </c>
      <c r="AD722" s="1354">
        <v>45</v>
      </c>
      <c r="AE722" s="1355">
        <f t="shared" ref="AE722:AE747" si="500">D722/Z722</f>
      </c>
      <c r="AF722" s="1349">
        <f t="shared" ref="AF722:AF747" si="531">AI722*1000/D722</f>
      </c>
      <c r="AG722" s="1356" t="s">
        <v>846</v>
      </c>
      <c r="AH722" s="1357" t="s">
        <v>847</v>
      </c>
      <c r="AI722" s="1357">
        <v>20</v>
      </c>
    </row>
    <row r="723">
      <c r="A723" s="1342"/>
      <c r="B723" s="1343" t="s">
        <v>844</v>
      </c>
      <c r="C723" s="1343" t="s">
        <v>848</v>
      </c>
      <c r="D723" s="1345">
        <f t="shared" si="360"/>
      </c>
      <c r="E723" s="1345">
        <v>987.1</v>
      </c>
      <c r="F723" s="1345">
        <v>1998.75</v>
      </c>
      <c r="G723" s="1346">
        <v>6</v>
      </c>
      <c r="H723" s="1346">
        <v>6</v>
      </c>
      <c r="I723" s="1347">
        <v>10638.24</v>
      </c>
      <c r="J723" s="1348">
        <f t="shared" si="26"/>
      </c>
      <c r="K723" s="1358">
        <f t="shared" si="57"/>
      </c>
      <c r="L723" s="1348">
        <f t="shared" si="88"/>
      </c>
      <c r="M723" s="1358">
        <f t="shared" si="119"/>
      </c>
      <c r="N723" s="1349">
        <f t="shared" si="150"/>
      </c>
      <c r="O723" s="1350">
        <f t="shared" si="181"/>
      </c>
      <c r="P723" s="1350">
        <f t="shared" si="212"/>
      </c>
      <c r="Q723" s="1350">
        <f t="shared" si="243"/>
      </c>
      <c r="R723" s="1350">
        <f t="shared" si="405"/>
      </c>
      <c r="S723" s="1351">
        <f t="shared" si="436"/>
      </c>
      <c r="T723" s="1352">
        <v>0.0115</v>
      </c>
      <c r="U723" s="1353">
        <v>40</v>
      </c>
      <c r="V723" s="1349">
        <f t="shared" si="467"/>
      </c>
      <c r="W723" s="1359">
        <v>40990</v>
      </c>
      <c r="X723" s="1359">
        <v>771</v>
      </c>
      <c r="Y723" s="1359">
        <v>125</v>
      </c>
      <c r="Z723" s="1359">
        <v>807</v>
      </c>
      <c r="AA723" s="1359">
        <v>75</v>
      </c>
      <c r="AB723" s="1359">
        <v>8</v>
      </c>
      <c r="AC723" s="1359">
        <v>4</v>
      </c>
      <c r="AD723" s="1353">
        <v>43</v>
      </c>
      <c r="AE723" s="1355">
        <f t="shared" si="500"/>
      </c>
      <c r="AF723" s="1349">
        <f t="shared" si="531"/>
      </c>
      <c r="AG723" s="1356" t="s">
        <v>846</v>
      </c>
      <c r="AH723" s="1357" t="s">
        <v>847</v>
      </c>
      <c r="AI723" s="1357">
        <v>23</v>
      </c>
    </row>
    <row r="724">
      <c r="A724" s="1342"/>
      <c r="B724" s="1343" t="s">
        <v>844</v>
      </c>
      <c r="C724" s="1344" t="s">
        <v>849</v>
      </c>
      <c r="D724" s="1345">
        <f t="shared" si="360"/>
      </c>
      <c r="E724" s="1360">
        <v>1492.51</v>
      </c>
      <c r="F724" s="1360">
        <v>2079.15</v>
      </c>
      <c r="G724" s="1361">
        <v>5</v>
      </c>
      <c r="H724" s="1361">
        <v>4</v>
      </c>
      <c r="I724" s="1347">
        <v>10051.480000000001</v>
      </c>
      <c r="J724" s="1348">
        <f t="shared" si="26"/>
      </c>
      <c r="K724" s="1348">
        <f t="shared" si="57"/>
      </c>
      <c r="L724" s="1348">
        <f t="shared" si="88"/>
      </c>
      <c r="M724" s="1348">
        <f t="shared" si="119"/>
      </c>
      <c r="N724" s="1362">
        <f t="shared" si="150"/>
      </c>
      <c r="O724" s="1350">
        <f t="shared" si="181"/>
      </c>
      <c r="P724" s="1350">
        <f t="shared" si="212"/>
      </c>
      <c r="Q724" s="1350">
        <f t="shared" si="243"/>
      </c>
      <c r="R724" s="1350">
        <f t="shared" si="405"/>
      </c>
      <c r="S724" s="1351">
        <f t="shared" si="436"/>
      </c>
      <c r="T724" s="1352">
        <v>0.0163</v>
      </c>
      <c r="U724" s="1353">
        <v>41</v>
      </c>
      <c r="V724" s="1349">
        <f t="shared" si="467"/>
      </c>
      <c r="W724" s="1359">
        <v>37732</v>
      </c>
      <c r="X724" s="1359">
        <v>924</v>
      </c>
      <c r="Y724" s="1359">
        <v>163</v>
      </c>
      <c r="Z724" s="1359">
        <v>958</v>
      </c>
      <c r="AA724" s="1359">
        <v>71</v>
      </c>
      <c r="AB724" s="1359">
        <v>12</v>
      </c>
      <c r="AC724" s="1359">
        <v>6</v>
      </c>
      <c r="AD724" s="1353">
        <v>40</v>
      </c>
      <c r="AE724" s="1355">
        <f t="shared" si="500"/>
      </c>
      <c r="AF724" s="1349">
        <f t="shared" si="531"/>
      </c>
      <c r="AG724" s="1356" t="s">
        <v>846</v>
      </c>
      <c r="AH724" s="1357" t="s">
        <v>847</v>
      </c>
      <c r="AI724" s="1357">
        <v>28</v>
      </c>
    </row>
    <row customHeight="true" ht="18.452380952380953" r="725">
      <c r="A725" s="1342"/>
      <c r="B725" s="1343" t="s">
        <v>844</v>
      </c>
      <c r="C725" s="1343" t="s">
        <v>850</v>
      </c>
      <c r="D725" s="1345">
        <f t="shared" si="360"/>
      </c>
      <c r="E725" s="1360">
        <v>1507.48</v>
      </c>
      <c r="F725" s="1360">
        <v>2308.06</v>
      </c>
      <c r="G725" s="1361">
        <v>6</v>
      </c>
      <c r="H725" s="1361">
        <v>6</v>
      </c>
      <c r="I725" s="1347">
        <v>12046.329999999998</v>
      </c>
      <c r="J725" s="1348">
        <f t="shared" si="26"/>
      </c>
      <c r="K725" s="1348">
        <f t="shared" si="57"/>
      </c>
      <c r="L725" s="1348">
        <f t="shared" si="88"/>
      </c>
      <c r="M725" s="1348">
        <f t="shared" si="119"/>
      </c>
      <c r="N725" s="1362">
        <f t="shared" si="150"/>
      </c>
      <c r="O725" s="1350">
        <f t="shared" si="181"/>
      </c>
      <c r="P725" s="1350">
        <f t="shared" si="212"/>
      </c>
      <c r="Q725" s="1350">
        <f t="shared" si="243"/>
      </c>
      <c r="R725" s="1350">
        <f t="shared" si="405"/>
      </c>
      <c r="S725" s="1351">
        <f t="shared" si="436"/>
      </c>
      <c r="T725" s="1352">
        <v>0.0179</v>
      </c>
      <c r="U725" s="1353">
        <v>41</v>
      </c>
      <c r="V725" s="1349">
        <f t="shared" si="467"/>
      </c>
      <c r="W725" s="1359">
        <v>36199</v>
      </c>
      <c r="X725" s="1359">
        <v>857</v>
      </c>
      <c r="Y725" s="1359">
        <v>167</v>
      </c>
      <c r="Z725" s="1359">
        <v>897</v>
      </c>
      <c r="AA725" s="1359">
        <v>73</v>
      </c>
      <c r="AB725" s="1359">
        <v>9</v>
      </c>
      <c r="AC725" s="1359">
        <v>2</v>
      </c>
      <c r="AD725" s="1353">
        <v>42</v>
      </c>
      <c r="AE725" s="1355">
        <f t="shared" si="500"/>
      </c>
      <c r="AF725" s="1349">
        <f t="shared" si="531"/>
      </c>
      <c r="AG725" s="1356" t="s">
        <v>846</v>
      </c>
      <c r="AH725" s="1357" t="s">
        <v>847</v>
      </c>
      <c r="AI725" s="1357">
        <v>28</v>
      </c>
    </row>
    <row r="726">
      <c r="A726" s="1342"/>
      <c r="B726" s="1343" t="s">
        <v>844</v>
      </c>
      <c r="C726" s="1344" t="s">
        <v>851</v>
      </c>
      <c r="D726" s="1345">
        <f t="shared" si="360"/>
      </c>
      <c r="E726" s="1360">
        <v>1522.31</v>
      </c>
      <c r="F726" s="1360">
        <v>2509.12</v>
      </c>
      <c r="G726" s="1361">
        <v>5</v>
      </c>
      <c r="H726" s="1361">
        <v>4</v>
      </c>
      <c r="I726" s="1347">
        <v>10377.05</v>
      </c>
      <c r="J726" s="1348">
        <f t="shared" si="26"/>
      </c>
      <c r="K726" s="1348">
        <f t="shared" si="57"/>
      </c>
      <c r="L726" s="1348">
        <f t="shared" si="88"/>
      </c>
      <c r="M726" s="1348">
        <f t="shared" si="119"/>
      </c>
      <c r="N726" s="1362">
        <f t="shared" si="150"/>
      </c>
      <c r="O726" s="1350">
        <f t="shared" si="181"/>
      </c>
      <c r="P726" s="1350">
        <f t="shared" si="212"/>
      </c>
      <c r="Q726" s="1350">
        <f t="shared" si="243"/>
      </c>
      <c r="R726" s="1350">
        <f t="shared" si="405"/>
      </c>
      <c r="S726" s="1351">
        <f t="shared" si="436"/>
      </c>
      <c r="T726" s="1352">
        <v>0.018</v>
      </c>
      <c r="U726" s="1353">
        <v>44</v>
      </c>
      <c r="V726" s="1349">
        <f t="shared" si="467"/>
      </c>
      <c r="W726" s="1359">
        <v>36645</v>
      </c>
      <c r="X726" s="1359">
        <v>678</v>
      </c>
      <c r="Y726" s="1359">
        <v>158</v>
      </c>
      <c r="Z726" s="1359">
        <v>713</v>
      </c>
      <c r="AA726" s="1359">
        <v>65</v>
      </c>
      <c r="AB726" s="1359">
        <v>6</v>
      </c>
      <c r="AC726" s="1359">
        <v>1</v>
      </c>
      <c r="AD726" s="1353">
        <v>16</v>
      </c>
      <c r="AE726" s="1355">
        <f t="shared" si="500"/>
      </c>
      <c r="AF726" s="1349">
        <f t="shared" si="531"/>
      </c>
      <c r="AG726" s="1356" t="s">
        <v>846</v>
      </c>
      <c r="AH726" s="1357" t="s">
        <v>847</v>
      </c>
      <c r="AI726" s="1357">
        <v>30</v>
      </c>
    </row>
    <row r="727">
      <c r="A727" s="1342"/>
      <c r="B727" s="1367" t="s">
        <v>852</v>
      </c>
      <c r="C727" s="1367"/>
      <c r="D727" s="1368">
        <f>SUM(D722:D726)</f>
      </c>
      <c r="E727" s="1368">
        <f>SUM(E722:E726)</f>
      </c>
      <c r="F727" s="1368">
        <f>SUM(F722:F726)</f>
      </c>
      <c r="G727" s="1368">
        <f>SUM(G722:G726)</f>
      </c>
      <c r="H727" s="1368">
        <f>SUM(H722:H726)</f>
      </c>
      <c r="I727" s="1370">
        <f>SUM(I722:I726)</f>
      </c>
      <c r="J727" s="1370">
        <f t="shared" si="26"/>
      </c>
      <c r="K727" s="1370">
        <f t="shared" si="57"/>
      </c>
      <c r="L727" s="1371">
        <f t="shared" si="88"/>
      </c>
      <c r="M727" s="1370">
        <f t="shared" si="119"/>
      </c>
      <c r="N727" s="1370">
        <f t="shared" si="150"/>
      </c>
      <c r="O727" s="1372">
        <f t="shared" si="181"/>
      </c>
      <c r="P727" s="1372">
        <f t="shared" si="212"/>
      </c>
      <c r="Q727" s="1372">
        <f t="shared" si="243"/>
      </c>
      <c r="R727" s="1372">
        <f t="shared" si="405"/>
      </c>
      <c r="S727" s="1373">
        <f t="shared" si="436"/>
      </c>
      <c r="T727" s="1372">
        <f>AVERAGE(T722:T726)</f>
      </c>
      <c r="U727" s="1374">
        <f>AVERAGE(U722:U726)</f>
      </c>
      <c r="V727" s="1370">
        <f t="shared" si="467"/>
      </c>
      <c r="W727" s="1368">
        <f>SUM(W722:W726)</f>
      </c>
      <c r="X727" s="1368">
        <f>SUM(X722:X726)</f>
      </c>
      <c r="Y727" s="1368">
        <f>SUM(Y722:Y726)</f>
      </c>
      <c r="Z727" s="1368">
        <f>SUM(Z722:Z726)</f>
      </c>
      <c r="AA727" s="1368">
        <f>SUM(AA722:AA726)</f>
      </c>
      <c r="AB727" s="1368">
        <f>SUM(AB722:AB726)</f>
      </c>
      <c r="AC727" s="1368">
        <f>SUM(AC722:AC726)</f>
      </c>
      <c r="AD727" s="1368">
        <f>SUM(AD722:AD726)</f>
      </c>
      <c r="AE727" s="1370">
        <f t="shared" si="500"/>
      </c>
      <c r="AF727" s="1375">
        <f t="shared" si="531"/>
      </c>
      <c r="AG727" s="1376"/>
      <c r="AH727" s="1376"/>
      <c r="AI727" s="1373">
        <f>SUM(AI722:AI726)</f>
      </c>
    </row>
    <row r="728">
      <c r="A728" s="1342"/>
      <c r="B728" s="1343" t="s">
        <v>906</v>
      </c>
      <c r="C728" s="1343" t="s">
        <v>854</v>
      </c>
      <c r="D728" s="1345">
        <f t="shared" ref="D728:D729" si="361">E728+F728</f>
      </c>
      <c r="E728" s="1361">
        <v>1176.96</v>
      </c>
      <c r="F728" s="1361">
        <v>2508.43</v>
      </c>
      <c r="G728" s="1361">
        <v>6</v>
      </c>
      <c r="H728" s="1361">
        <v>6</v>
      </c>
      <c r="I728" s="1347">
        <v>13906.04</v>
      </c>
      <c r="J728" s="1348">
        <f t="shared" si="26"/>
      </c>
      <c r="K728" s="1348">
        <f t="shared" si="57"/>
      </c>
      <c r="L728" s="1348">
        <f t="shared" si="88"/>
      </c>
      <c r="M728" s="1348">
        <f t="shared" si="119"/>
      </c>
      <c r="N728" s="1349">
        <f t="shared" si="150"/>
      </c>
      <c r="O728" s="1350">
        <f t="shared" si="181"/>
      </c>
      <c r="P728" s="1350">
        <f t="shared" si="212"/>
      </c>
      <c r="Q728" s="1350">
        <f t="shared" si="243"/>
      </c>
      <c r="R728" s="1350">
        <f t="shared" si="405"/>
      </c>
      <c r="S728" s="1351">
        <f t="shared" si="436"/>
      </c>
      <c r="T728" s="1352">
        <v>0.0208</v>
      </c>
      <c r="U728" s="1353">
        <v>47</v>
      </c>
      <c r="V728" s="1349">
        <f t="shared" si="467"/>
      </c>
      <c r="W728" s="1353">
        <v>32827</v>
      </c>
      <c r="X728" s="1359">
        <v>396</v>
      </c>
      <c r="Y728" s="1359">
        <v>114</v>
      </c>
      <c r="Z728" s="1359">
        <v>395</v>
      </c>
      <c r="AA728" s="1359">
        <v>113</v>
      </c>
      <c r="AB728" s="1359">
        <v>5</v>
      </c>
      <c r="AC728" s="1359">
        <v>2</v>
      </c>
      <c r="AD728" s="1353">
        <v>30</v>
      </c>
      <c r="AE728" s="1355">
        <f t="shared" si="500"/>
      </c>
      <c r="AF728" s="1349">
        <f t="shared" si="531"/>
      </c>
      <c r="AG728" s="1356" t="s">
        <v>846</v>
      </c>
      <c r="AH728" s="1357" t="s">
        <v>847</v>
      </c>
      <c r="AI728" s="1357">
        <v>26</v>
      </c>
    </row>
    <row r="729">
      <c r="A729" s="1342"/>
      <c r="B729" s="1343" t="s">
        <v>906</v>
      </c>
      <c r="C729" s="1343" t="s">
        <v>855</v>
      </c>
      <c r="D729" s="1345">
        <f t="shared" si="361"/>
      </c>
      <c r="E729" s="1361">
        <v>1210.4</v>
      </c>
      <c r="F729" s="1361">
        <v>2494.88</v>
      </c>
      <c r="G729" s="1361">
        <v>3</v>
      </c>
      <c r="H729" s="1361">
        <v>3</v>
      </c>
      <c r="I729" s="1347">
        <v>4729.729999999996</v>
      </c>
      <c r="J729" s="1348">
        <f t="shared" si="26"/>
      </c>
      <c r="K729" s="1348">
        <f t="shared" si="57"/>
      </c>
      <c r="L729" s="1348">
        <f t="shared" si="88"/>
      </c>
      <c r="M729" s="1348">
        <f t="shared" si="119"/>
      </c>
      <c r="N729" s="1349">
        <f t="shared" si="150"/>
      </c>
      <c r="O729" s="1350">
        <f t="shared" si="181"/>
      </c>
      <c r="P729" s="1350">
        <f t="shared" si="212"/>
      </c>
      <c r="Q729" s="1350">
        <f t="shared" si="243"/>
      </c>
      <c r="R729" s="1350">
        <f t="shared" si="405"/>
      </c>
      <c r="S729" s="1351">
        <f t="shared" si="436"/>
      </c>
      <c r="T729" s="1352">
        <v>0.0195</v>
      </c>
      <c r="U729" s="1353">
        <v>49</v>
      </c>
      <c r="V729" s="1349">
        <f t="shared" si="467"/>
      </c>
      <c r="W729" s="1353">
        <v>40351</v>
      </c>
      <c r="X729" s="1359">
        <v>723</v>
      </c>
      <c r="Y729" s="1359">
        <v>180</v>
      </c>
      <c r="Z729" s="1359">
        <v>735</v>
      </c>
      <c r="AA729" s="1359">
        <v>95</v>
      </c>
      <c r="AB729" s="1359">
        <v>11</v>
      </c>
      <c r="AC729" s="1359">
        <v>4</v>
      </c>
      <c r="AD729" s="1353">
        <v>27</v>
      </c>
      <c r="AE729" s="1355">
        <f t="shared" si="500"/>
      </c>
      <c r="AF729" s="1349">
        <f t="shared" si="531"/>
      </c>
      <c r="AG729" s="1356" t="s">
        <v>846</v>
      </c>
      <c r="AH729" s="1357" t="s">
        <v>847</v>
      </c>
      <c r="AI729" s="1357">
        <v>37</v>
      </c>
    </row>
    <row r="730">
      <c r="A730" s="1342"/>
      <c r="B730" s="1367" t="s">
        <v>852</v>
      </c>
      <c r="C730" s="1367"/>
      <c r="D730" s="1368">
        <f>SUM(D728:D729)</f>
      </c>
      <c r="E730" s="1368">
        <f>SUM(E728:E729)</f>
      </c>
      <c r="F730" s="1368">
        <f>SUM(F728:F729)</f>
      </c>
      <c r="G730" s="1368">
        <f>SUM(G728:G729)</f>
      </c>
      <c r="H730" s="1368">
        <f>SUM(H728:H729)</f>
      </c>
      <c r="I730" s="1368">
        <f>SUM(I728:I729)</f>
      </c>
      <c r="J730" s="1370">
        <f t="shared" si="26"/>
      </c>
      <c r="K730" s="1370">
        <f t="shared" si="57"/>
      </c>
      <c r="L730" s="1371">
        <f t="shared" si="88"/>
      </c>
      <c r="M730" s="1370">
        <f t="shared" si="119"/>
      </c>
      <c r="N730" s="1370">
        <f t="shared" si="150"/>
      </c>
      <c r="O730" s="1372">
        <f t="shared" si="181"/>
      </c>
      <c r="P730" s="1372">
        <f t="shared" si="212"/>
      </c>
      <c r="Q730" s="1372">
        <f t="shared" si="243"/>
      </c>
      <c r="R730" s="1372">
        <f t="shared" si="405"/>
      </c>
      <c r="S730" s="1373">
        <f t="shared" si="436"/>
      </c>
      <c r="T730" s="1372">
        <f>AVERAGE(T728:T729)</f>
      </c>
      <c r="U730" s="1374">
        <f>AVERAGE(U728:U729)</f>
      </c>
      <c r="V730" s="1378">
        <f t="shared" si="467"/>
      </c>
      <c r="W730" s="1368">
        <f>SUM(W728:W729)</f>
      </c>
      <c r="X730" s="1368">
        <f>SUM(X728:X729)</f>
      </c>
      <c r="Y730" s="1368">
        <f>SUM(Y728:Y729)</f>
      </c>
      <c r="Z730" s="1368">
        <f>SUM(Z728:Z729)</f>
      </c>
      <c r="AA730" s="1368">
        <f>SUM(AA728:AA729)</f>
      </c>
      <c r="AB730" s="1368">
        <f>SUM(AB728:AB729)</f>
      </c>
      <c r="AC730" s="1368">
        <f>SUM(AC728:AC729)</f>
      </c>
      <c r="AD730" s="1368">
        <f>SUM(AD728:AD729)</f>
      </c>
      <c r="AE730" s="1370">
        <f t="shared" si="500"/>
      </c>
      <c r="AF730" s="1375">
        <f t="shared" si="531"/>
      </c>
      <c r="AG730" s="1376"/>
      <c r="AH730" s="1376"/>
      <c r="AI730" s="1373">
        <f>SUM(AI728:AI729)</f>
      </c>
    </row>
    <row r="731">
      <c r="A731" s="1342"/>
      <c r="B731" s="1394" t="s">
        <v>865</v>
      </c>
      <c r="C731" s="1343" t="s">
        <v>856</v>
      </c>
      <c r="D731" s="1345">
        <f t="shared" ref="D731:D734" si="362">E731+F731</f>
      </c>
      <c r="E731" s="1361">
        <v>1478.2</v>
      </c>
      <c r="F731" s="1361">
        <v>2479.85</v>
      </c>
      <c r="G731" s="1361">
        <v>6</v>
      </c>
      <c r="H731" s="1361">
        <v>6</v>
      </c>
      <c r="I731" s="1348">
        <v>11439.62000000001</v>
      </c>
      <c r="J731" s="1348">
        <f t="shared" si="26"/>
      </c>
      <c r="K731" s="1348">
        <f t="shared" si="57"/>
      </c>
      <c r="L731" s="1348">
        <f t="shared" si="88"/>
      </c>
      <c r="M731" s="1348">
        <f t="shared" si="119"/>
      </c>
      <c r="N731" s="1349">
        <f t="shared" si="150"/>
      </c>
      <c r="O731" s="1350">
        <f t="shared" si="181"/>
      </c>
      <c r="P731" s="1350">
        <f t="shared" si="212"/>
      </c>
      <c r="Q731" s="1350">
        <f t="shared" si="243"/>
      </c>
      <c r="R731" s="1350">
        <f t="shared" si="405"/>
      </c>
      <c r="S731" s="1351">
        <f t="shared" si="436"/>
      </c>
      <c r="T731" s="1352">
        <v>0.0154</v>
      </c>
      <c r="U731" s="1353">
        <v>51</v>
      </c>
      <c r="V731" s="1349">
        <f t="shared" si="467"/>
      </c>
      <c r="W731" s="1353">
        <v>41789</v>
      </c>
      <c r="X731" s="1353">
        <v>805</v>
      </c>
      <c r="Y731" s="1353">
        <v>164</v>
      </c>
      <c r="Z731" s="1353">
        <v>811</v>
      </c>
      <c r="AA731" s="1353">
        <v>110</v>
      </c>
      <c r="AB731" s="1353">
        <v>8</v>
      </c>
      <c r="AC731" s="1353">
        <v>1</v>
      </c>
      <c r="AD731" s="1353">
        <v>37</v>
      </c>
      <c r="AE731" s="1355">
        <f t="shared" si="500"/>
      </c>
      <c r="AF731" s="1349">
        <f t="shared" si="531"/>
      </c>
      <c r="AG731" s="1356" t="s">
        <v>846</v>
      </c>
      <c r="AH731" s="1357" t="s">
        <v>847</v>
      </c>
      <c r="AI731" s="1357">
        <v>22</v>
      </c>
    </row>
    <row r="732">
      <c r="A732" s="1342"/>
      <c r="B732" s="1394" t="s">
        <v>865</v>
      </c>
      <c r="C732" s="1343" t="s">
        <v>857</v>
      </c>
      <c r="D732" s="1345">
        <f t="shared" si="362"/>
      </c>
      <c r="E732" s="1361">
        <v>1388.09</v>
      </c>
      <c r="F732" s="1361">
        <v>2490.71</v>
      </c>
      <c r="G732" s="1361">
        <v>3</v>
      </c>
      <c r="H732" s="1361">
        <v>3</v>
      </c>
      <c r="I732" s="1348">
        <v>6875.3399999999965</v>
      </c>
      <c r="J732" s="1348">
        <f t="shared" si="26"/>
      </c>
      <c r="K732" s="1348">
        <f t="shared" si="57"/>
      </c>
      <c r="L732" s="1348">
        <f t="shared" si="88"/>
      </c>
      <c r="M732" s="1348">
        <f t="shared" si="119"/>
      </c>
      <c r="N732" s="1349">
        <f t="shared" si="150"/>
      </c>
      <c r="O732" s="1350">
        <f t="shared" si="181"/>
      </c>
      <c r="P732" s="1350">
        <f t="shared" si="212"/>
      </c>
      <c r="Q732" s="1350">
        <f t="shared" si="243"/>
      </c>
      <c r="R732" s="1350">
        <f t="shared" si="405"/>
      </c>
      <c r="S732" s="1351">
        <f t="shared" si="436"/>
      </c>
      <c r="T732" s="1352">
        <v>0.0155</v>
      </c>
      <c r="U732" s="1353">
        <v>52</v>
      </c>
      <c r="V732" s="1349">
        <f t="shared" si="467"/>
      </c>
      <c r="W732" s="1353">
        <v>39301</v>
      </c>
      <c r="X732" s="1353">
        <v>781</v>
      </c>
      <c r="Y732" s="1353">
        <v>138</v>
      </c>
      <c r="Z732" s="1353">
        <v>810</v>
      </c>
      <c r="AA732" s="1353">
        <v>108</v>
      </c>
      <c r="AB732" s="1353">
        <v>9</v>
      </c>
      <c r="AC732" s="1353">
        <v>3</v>
      </c>
      <c r="AD732" s="1353">
        <v>37</v>
      </c>
      <c r="AE732" s="1355">
        <f t="shared" si="500"/>
      </c>
      <c r="AF732" s="1349">
        <f t="shared" si="531"/>
      </c>
      <c r="AG732" s="1356" t="s">
        <v>846</v>
      </c>
      <c r="AH732" s="1357" t="s">
        <v>847</v>
      </c>
      <c r="AI732" s="1357">
        <v>25</v>
      </c>
    </row>
    <row r="733">
      <c r="A733" s="1342"/>
      <c r="B733" s="1394" t="s">
        <v>865</v>
      </c>
      <c r="C733" s="1343" t="s">
        <v>858</v>
      </c>
      <c r="D733" s="1345">
        <f t="shared" si="362"/>
      </c>
      <c r="E733" s="1361">
        <v>1321.76</v>
      </c>
      <c r="F733" s="1361">
        <v>2982.05</v>
      </c>
      <c r="G733" s="1361">
        <v>7</v>
      </c>
      <c r="H733" s="1361">
        <v>5</v>
      </c>
      <c r="I733" s="1347">
        <v>14052.649999999994</v>
      </c>
      <c r="J733" s="1348">
        <f t="shared" si="26"/>
      </c>
      <c r="K733" s="1348">
        <f t="shared" si="57"/>
      </c>
      <c r="L733" s="1348">
        <f t="shared" si="88"/>
      </c>
      <c r="M733" s="1348">
        <f t="shared" si="119"/>
      </c>
      <c r="N733" s="1349">
        <f t="shared" si="150"/>
      </c>
      <c r="O733" s="1350">
        <f t="shared" si="181"/>
      </c>
      <c r="P733" s="1350">
        <f t="shared" si="212"/>
      </c>
      <c r="Q733" s="1350">
        <f t="shared" si="243"/>
      </c>
      <c r="R733" s="1350">
        <f t="shared" si="405"/>
      </c>
      <c r="S733" s="1351">
        <f t="shared" si="436"/>
      </c>
      <c r="T733" s="1352">
        <v>0.0244</v>
      </c>
      <c r="U733" s="1353">
        <v>52</v>
      </c>
      <c r="V733" s="1349">
        <f t="shared" si="467"/>
      </c>
      <c r="W733" s="1353">
        <v>41708</v>
      </c>
      <c r="X733" s="1353">
        <v>999</v>
      </c>
      <c r="Y733" s="1353">
        <v>184</v>
      </c>
      <c r="Z733" s="1353">
        <v>1058</v>
      </c>
      <c r="AA733" s="1353">
        <v>110</v>
      </c>
      <c r="AB733" s="1353">
        <v>8</v>
      </c>
      <c r="AC733" s="1353">
        <v>8</v>
      </c>
      <c r="AD733" s="1353">
        <v>60</v>
      </c>
      <c r="AE733" s="1355">
        <f t="shared" si="500"/>
      </c>
      <c r="AF733" s="1349">
        <f t="shared" si="531"/>
      </c>
      <c r="AG733" s="1356" t="s">
        <v>846</v>
      </c>
      <c r="AH733" s="1357" t="s">
        <v>847</v>
      </c>
      <c r="AI733" s="1357">
        <v>33</v>
      </c>
    </row>
    <row r="734">
      <c r="A734" s="1342"/>
      <c r="B734" s="1394" t="s">
        <v>865</v>
      </c>
      <c r="C734" s="1343" t="s">
        <v>860</v>
      </c>
      <c r="D734" s="1345">
        <f t="shared" si="362"/>
      </c>
      <c r="E734" s="1361">
        <v>1532.89</v>
      </c>
      <c r="F734" s="1361">
        <v>2930.3799999999997</v>
      </c>
      <c r="G734" s="1361">
        <v>4</v>
      </c>
      <c r="H734" s="1361">
        <v>3</v>
      </c>
      <c r="I734" s="1347">
        <v>9992.860000000015</v>
      </c>
      <c r="J734" s="1348">
        <f t="shared" si="26"/>
      </c>
      <c r="K734" s="1348">
        <f t="shared" si="57"/>
      </c>
      <c r="L734" s="1348">
        <f t="shared" si="88"/>
      </c>
      <c r="M734" s="1348">
        <f t="shared" si="119"/>
      </c>
      <c r="N734" s="1349">
        <f t="shared" si="150"/>
      </c>
      <c r="O734" s="1350">
        <f t="shared" si="181"/>
      </c>
      <c r="P734" s="1350">
        <f t="shared" si="212"/>
      </c>
      <c r="Q734" s="1350">
        <f t="shared" si="243"/>
      </c>
      <c r="R734" s="1350">
        <f t="shared" si="405"/>
      </c>
      <c r="S734" s="1351">
        <f t="shared" si="436"/>
      </c>
      <c r="T734" s="1352">
        <v>0.0209</v>
      </c>
      <c r="U734" s="1353">
        <v>54</v>
      </c>
      <c r="V734" s="1349">
        <f t="shared" si="467"/>
      </c>
      <c r="W734" s="1353">
        <v>42151</v>
      </c>
      <c r="X734" s="1353">
        <v>754</v>
      </c>
      <c r="Y734" s="1353">
        <v>200</v>
      </c>
      <c r="Z734" s="1353">
        <v>787</v>
      </c>
      <c r="AA734" s="1353">
        <v>91</v>
      </c>
      <c r="AB734" s="1353">
        <v>9</v>
      </c>
      <c r="AC734" s="1353">
        <v>2</v>
      </c>
      <c r="AD734" s="1353">
        <v>40</v>
      </c>
      <c r="AE734" s="1355">
        <f t="shared" si="500"/>
      </c>
      <c r="AF734" s="1349">
        <f t="shared" si="531"/>
      </c>
      <c r="AG734" s="1357" t="s">
        <v>861</v>
      </c>
      <c r="AH734" s="1357" t="s">
        <v>862</v>
      </c>
      <c r="AI734" s="1357">
        <v>32</v>
      </c>
    </row>
    <row r="735">
      <c r="A735" s="1342"/>
      <c r="B735" s="1367" t="s">
        <v>852</v>
      </c>
      <c r="C735" s="1367"/>
      <c r="D735" s="1368">
        <f>SUM(D731:D734)</f>
      </c>
      <c r="E735" s="1368">
        <f>SUM(E731:E734)</f>
      </c>
      <c r="F735" s="1368">
        <f>SUM(F731:F734)</f>
      </c>
      <c r="G735" s="1368">
        <f>SUM(G731:G734)</f>
      </c>
      <c r="H735" s="1368">
        <f>SUM(H731:H734)</f>
      </c>
      <c r="I735" s="1368">
        <f>SUM(I731:I734)</f>
      </c>
      <c r="J735" s="1370">
        <f t="shared" si="26"/>
      </c>
      <c r="K735" s="1370">
        <f t="shared" si="57"/>
      </c>
      <c r="L735" s="1371">
        <f t="shared" si="88"/>
      </c>
      <c r="M735" s="1370">
        <f t="shared" si="119"/>
      </c>
      <c r="N735" s="1370">
        <f t="shared" si="150"/>
      </c>
      <c r="O735" s="1372">
        <f t="shared" si="181"/>
      </c>
      <c r="P735" s="1372">
        <f t="shared" si="212"/>
      </c>
      <c r="Q735" s="1372">
        <f t="shared" si="243"/>
      </c>
      <c r="R735" s="1372">
        <f t="shared" si="405"/>
      </c>
      <c r="S735" s="1373">
        <f t="shared" si="436"/>
      </c>
      <c r="T735" s="1372">
        <f>AVERAGE(T731:T734)</f>
      </c>
      <c r="U735" s="1374">
        <f>AVERAGE(U731:U734)</f>
      </c>
      <c r="V735" s="1378">
        <f t="shared" si="467"/>
      </c>
      <c r="W735" s="1368">
        <f>SUM(W731:W734)</f>
      </c>
      <c r="X735" s="1368">
        <f>SUM(X731:X734)</f>
      </c>
      <c r="Y735" s="1368">
        <f>SUM(Y731:Y734)</f>
      </c>
      <c r="Z735" s="1368">
        <f>SUM(Z731:Z734)</f>
      </c>
      <c r="AA735" s="1368">
        <f>SUM(AA731:AA734)</f>
      </c>
      <c r="AB735" s="1368">
        <f>SUM(AB731:AB734)</f>
      </c>
      <c r="AC735" s="1368">
        <f>SUM(AC731:AC734)</f>
      </c>
      <c r="AD735" s="1368">
        <f>SUM(AD731:AD734)</f>
      </c>
      <c r="AE735" s="1370">
        <f t="shared" si="500"/>
      </c>
      <c r="AF735" s="1375">
        <f t="shared" si="531"/>
      </c>
      <c r="AG735" s="1376"/>
      <c r="AH735" s="1376"/>
      <c r="AI735" s="1368">
        <f>SUM(AI731:AI734)</f>
      </c>
    </row>
    <row r="736">
      <c r="A736" s="1342"/>
      <c r="B736" s="1343" t="s">
        <v>876</v>
      </c>
      <c r="C736" s="1343" t="s">
        <v>863</v>
      </c>
      <c r="D736" s="1345">
        <f t="shared" ref="D736:D740" si="363">E736+F736</f>
      </c>
      <c r="E736" s="1360">
        <v>1049.02</v>
      </c>
      <c r="F736" s="1360">
        <v>2282.11</v>
      </c>
      <c r="G736" s="1379">
        <v>5</v>
      </c>
      <c r="H736" s="1379">
        <v>5</v>
      </c>
      <c r="I736" s="1347">
        <v>9195.619999999995</v>
      </c>
      <c r="J736" s="1348">
        <f t="shared" si="26"/>
      </c>
      <c r="K736" s="1348">
        <f t="shared" si="57"/>
      </c>
      <c r="L736" s="1348">
        <f t="shared" si="88"/>
      </c>
      <c r="M736" s="1348">
        <f t="shared" si="119"/>
      </c>
      <c r="N736" s="1349">
        <f t="shared" si="150"/>
      </c>
      <c r="O736" s="1350">
        <f t="shared" si="181"/>
      </c>
      <c r="P736" s="1350">
        <f t="shared" si="212"/>
      </c>
      <c r="Q736" s="1350">
        <f t="shared" si="243"/>
      </c>
      <c r="R736" s="1350">
        <f t="shared" si="405"/>
      </c>
      <c r="S736" s="1351">
        <f t="shared" si="436"/>
      </c>
      <c r="T736" s="1352">
        <v>0.0163</v>
      </c>
      <c r="U736" s="1353">
        <v>54</v>
      </c>
      <c r="V736" s="1349">
        <f t="shared" si="467"/>
      </c>
      <c r="W736" s="1353">
        <v>43361</v>
      </c>
      <c r="X736" s="1353">
        <v>625</v>
      </c>
      <c r="Y736" s="1353">
        <v>163</v>
      </c>
      <c r="Z736" s="1353">
        <v>651</v>
      </c>
      <c r="AA736" s="1353">
        <v>99</v>
      </c>
      <c r="AB736" s="1353">
        <v>9</v>
      </c>
      <c r="AC736" s="1353">
        <v>1</v>
      </c>
      <c r="AD736" s="1353">
        <v>47</v>
      </c>
      <c r="AE736" s="1355">
        <f t="shared" si="500"/>
      </c>
      <c r="AF736" s="1349">
        <f t="shared" si="531"/>
      </c>
      <c r="AG736" s="1357" t="s">
        <v>861</v>
      </c>
      <c r="AH736" s="1357" t="s">
        <v>862</v>
      </c>
      <c r="AI736" s="1357">
        <v>37</v>
      </c>
    </row>
    <row r="737">
      <c r="A737" s="1342"/>
      <c r="B737" s="1343" t="s">
        <v>876</v>
      </c>
      <c r="C737" s="1343" t="s">
        <v>864</v>
      </c>
      <c r="D737" s="1345">
        <f t="shared" si="363"/>
      </c>
      <c r="E737" s="1360">
        <v>1304.65</v>
      </c>
      <c r="F737" s="1360">
        <v>1795.08</v>
      </c>
      <c r="G737" s="1379">
        <v>3</v>
      </c>
      <c r="H737" s="1379">
        <v>2</v>
      </c>
      <c r="I737" s="1347">
        <v>6814.669999999998</v>
      </c>
      <c r="J737" s="1348">
        <f t="shared" si="26"/>
      </c>
      <c r="K737" s="1348">
        <f t="shared" si="57"/>
      </c>
      <c r="L737" s="1348">
        <f t="shared" si="88"/>
      </c>
      <c r="M737" s="1348">
        <f t="shared" si="119"/>
      </c>
      <c r="N737" s="1349">
        <f t="shared" si="150"/>
      </c>
      <c r="O737" s="1350">
        <f t="shared" si="181"/>
      </c>
      <c r="P737" s="1350">
        <f t="shared" si="212"/>
      </c>
      <c r="Q737" s="1350">
        <f t="shared" si="243"/>
      </c>
      <c r="R737" s="1350">
        <f t="shared" si="405"/>
      </c>
      <c r="S737" s="1351">
        <f t="shared" si="436"/>
      </c>
      <c r="T737" s="1352">
        <v>0.0139</v>
      </c>
      <c r="U737" s="1353">
        <v>54</v>
      </c>
      <c r="V737" s="1349">
        <f t="shared" si="467"/>
      </c>
      <c r="W737" s="1353">
        <v>35989</v>
      </c>
      <c r="X737" s="1353">
        <v>581</v>
      </c>
      <c r="Y737" s="1353">
        <v>135</v>
      </c>
      <c r="Z737" s="1353">
        <v>626</v>
      </c>
      <c r="AA737" s="1353">
        <v>57</v>
      </c>
      <c r="AB737" s="1353">
        <v>8</v>
      </c>
      <c r="AC737" s="1353">
        <v>2</v>
      </c>
      <c r="AD737" s="1353">
        <v>40</v>
      </c>
      <c r="AE737" s="1355">
        <f t="shared" si="500"/>
      </c>
      <c r="AF737" s="1349">
        <f t="shared" si="531"/>
      </c>
      <c r="AG737" s="1357" t="s">
        <v>861</v>
      </c>
      <c r="AH737" s="1357" t="s">
        <v>862</v>
      </c>
      <c r="AI737" s="1357">
        <v>32</v>
      </c>
    </row>
    <row r="738">
      <c r="A738" s="1342"/>
      <c r="B738" s="1343" t="s">
        <v>876</v>
      </c>
      <c r="C738" s="1343" t="s">
        <v>866</v>
      </c>
      <c r="D738" s="1345">
        <f t="shared" si="363"/>
      </c>
      <c r="E738" s="1360">
        <v>1201.71</v>
      </c>
      <c r="F738" s="1360">
        <v>2030.39</v>
      </c>
      <c r="G738" s="1379">
        <v>6</v>
      </c>
      <c r="H738" s="1379">
        <v>5</v>
      </c>
      <c r="I738" s="1347">
        <v>12991.229999999981</v>
      </c>
      <c r="J738" s="1348">
        <f t="shared" si="26"/>
      </c>
      <c r="K738" s="1348">
        <f t="shared" si="57"/>
      </c>
      <c r="L738" s="1348">
        <f t="shared" si="88"/>
      </c>
      <c r="M738" s="1348">
        <f t="shared" si="119"/>
      </c>
      <c r="N738" s="1349">
        <f t="shared" si="150"/>
      </c>
      <c r="O738" s="1350">
        <f t="shared" si="181"/>
      </c>
      <c r="P738" s="1350">
        <f t="shared" si="212"/>
      </c>
      <c r="Q738" s="1350">
        <f t="shared" si="243"/>
      </c>
      <c r="R738" s="1350">
        <f t="shared" si="405"/>
      </c>
      <c r="S738" s="1351">
        <f t="shared" si="436"/>
      </c>
      <c r="T738" s="1352">
        <v>0.0197</v>
      </c>
      <c r="U738" s="1353">
        <v>56</v>
      </c>
      <c r="V738" s="1349">
        <f t="shared" si="467"/>
      </c>
      <c r="W738" s="1353">
        <v>34852</v>
      </c>
      <c r="X738" s="1353">
        <v>654</v>
      </c>
      <c r="Y738" s="1353">
        <v>166</v>
      </c>
      <c r="Z738" s="1353">
        <v>706</v>
      </c>
      <c r="AA738" s="1353">
        <v>74</v>
      </c>
      <c r="AB738" s="1353">
        <v>6</v>
      </c>
      <c r="AC738" s="1353">
        <v>3</v>
      </c>
      <c r="AD738" s="1353">
        <v>37</v>
      </c>
      <c r="AE738" s="1355">
        <f t="shared" si="500"/>
      </c>
      <c r="AF738" s="1349">
        <f t="shared" si="531"/>
      </c>
      <c r="AG738" s="1357" t="s">
        <v>861</v>
      </c>
      <c r="AH738" s="1357" t="s">
        <v>862</v>
      </c>
      <c r="AI738" s="1357">
        <v>31</v>
      </c>
    </row>
    <row r="739">
      <c r="A739" s="1342"/>
      <c r="B739" s="1343" t="s">
        <v>876</v>
      </c>
      <c r="C739" s="1343" t="s">
        <v>867</v>
      </c>
      <c r="D739" s="1345">
        <f t="shared" si="363"/>
      </c>
      <c r="E739" s="1360">
        <v>1305.51</v>
      </c>
      <c r="F739" s="1360">
        <v>1991.55</v>
      </c>
      <c r="G739" s="1379">
        <v>5</v>
      </c>
      <c r="H739" s="1379">
        <v>4</v>
      </c>
      <c r="I739" s="1347">
        <v>9794.070000000007</v>
      </c>
      <c r="J739" s="1348">
        <f t="shared" si="26"/>
      </c>
      <c r="K739" s="1348">
        <f t="shared" si="57"/>
      </c>
      <c r="L739" s="1348">
        <f t="shared" si="88"/>
      </c>
      <c r="M739" s="1348">
        <f t="shared" si="119"/>
      </c>
      <c r="N739" s="1349">
        <f t="shared" si="150"/>
      </c>
      <c r="O739" s="1350">
        <f t="shared" si="181"/>
      </c>
      <c r="P739" s="1350">
        <f t="shared" si="212"/>
      </c>
      <c r="Q739" s="1350">
        <f t="shared" si="243"/>
      </c>
      <c r="R739" s="1350">
        <f t="shared" si="405"/>
      </c>
      <c r="S739" s="1351">
        <f t="shared" si="436"/>
      </c>
      <c r="T739" s="1352">
        <v>0.0149</v>
      </c>
      <c r="U739" s="1353">
        <v>55</v>
      </c>
      <c r="V739" s="1349">
        <f t="shared" si="467"/>
      </c>
      <c r="W739" s="1353">
        <v>39146</v>
      </c>
      <c r="X739" s="1353">
        <v>906</v>
      </c>
      <c r="Y739" s="1353">
        <v>162</v>
      </c>
      <c r="Z739" s="1353">
        <v>937</v>
      </c>
      <c r="AA739" s="1353">
        <v>74</v>
      </c>
      <c r="AB739" s="1353">
        <v>5</v>
      </c>
      <c r="AC739" s="1353">
        <v>2</v>
      </c>
      <c r="AD739" s="1353">
        <v>27</v>
      </c>
      <c r="AE739" s="1355">
        <f t="shared" si="500"/>
      </c>
      <c r="AF739" s="1349">
        <f t="shared" si="531"/>
      </c>
      <c r="AG739" s="1357" t="s">
        <v>861</v>
      </c>
      <c r="AH739" s="1357" t="s">
        <v>862</v>
      </c>
      <c r="AI739" s="1357">
        <v>25</v>
      </c>
    </row>
    <row r="740">
      <c r="A740" s="1342"/>
      <c r="B740" s="1343" t="s">
        <v>876</v>
      </c>
      <c r="C740" s="1344" t="s">
        <v>868</v>
      </c>
      <c r="D740" s="1345">
        <f t="shared" si="363"/>
      </c>
      <c r="E740" s="1360">
        <v>1568.03</v>
      </c>
      <c r="F740" s="1360">
        <v>2116.83</v>
      </c>
      <c r="G740" s="1361">
        <v>5</v>
      </c>
      <c r="H740" s="1361">
        <v>4</v>
      </c>
      <c r="I740" s="1391">
        <v>10302.440000000002</v>
      </c>
      <c r="J740" s="1348">
        <f t="shared" si="26"/>
      </c>
      <c r="K740" s="1348">
        <f t="shared" si="57"/>
      </c>
      <c r="L740" s="1348">
        <f t="shared" si="88"/>
      </c>
      <c r="M740" s="1348">
        <f t="shared" si="119"/>
      </c>
      <c r="N740" s="1349">
        <f t="shared" si="150"/>
      </c>
      <c r="O740" s="1350">
        <f t="shared" si="181"/>
      </c>
      <c r="P740" s="1350">
        <f t="shared" si="212"/>
      </c>
      <c r="Q740" s="1350">
        <f t="shared" si="243"/>
      </c>
      <c r="R740" s="1350">
        <f t="shared" si="405"/>
      </c>
      <c r="S740" s="1351">
        <f t="shared" si="436"/>
      </c>
      <c r="T740" s="1352">
        <v>0.0101</v>
      </c>
      <c r="U740" s="1353">
        <v>55</v>
      </c>
      <c r="V740" s="1349">
        <f t="shared" si="467"/>
      </c>
      <c r="W740" s="1353">
        <v>43807</v>
      </c>
      <c r="X740" s="1353">
        <v>832</v>
      </c>
      <c r="Y740" s="1353">
        <v>146</v>
      </c>
      <c r="Z740" s="1353">
        <v>863</v>
      </c>
      <c r="AA740" s="1353">
        <v>82</v>
      </c>
      <c r="AB740" s="1353">
        <v>9</v>
      </c>
      <c r="AC740" s="1353">
        <v>1</v>
      </c>
      <c r="AD740" s="1353">
        <v>26</v>
      </c>
      <c r="AE740" s="1355">
        <f t="shared" si="500"/>
      </c>
      <c r="AF740" s="1349">
        <f t="shared" si="531"/>
      </c>
      <c r="AG740" s="1357" t="s">
        <v>861</v>
      </c>
      <c r="AH740" s="1357" t="s">
        <v>862</v>
      </c>
      <c r="AI740" s="1357">
        <v>35</v>
      </c>
    </row>
    <row r="741">
      <c r="A741" s="1342"/>
      <c r="B741" s="1367" t="s">
        <v>852</v>
      </c>
      <c r="C741" s="1367"/>
      <c r="D741" s="1368">
        <f>SUM(D736:D740)</f>
      </c>
      <c r="E741" s="1368">
        <f>SUM(E736:E740)</f>
      </c>
      <c r="F741" s="1368">
        <f>SUM(F736:F740)</f>
      </c>
      <c r="G741" s="1368">
        <f>SUM(G736:G740)</f>
      </c>
      <c r="H741" s="1368">
        <f>SUM(H736:H740)</f>
      </c>
      <c r="I741" s="1368">
        <f>SUM(I736:I740)</f>
      </c>
      <c r="J741" s="1370">
        <f t="shared" si="26"/>
      </c>
      <c r="K741" s="1370">
        <f t="shared" si="57"/>
      </c>
      <c r="L741" s="1371">
        <f t="shared" si="88"/>
      </c>
      <c r="M741" s="1370">
        <f t="shared" si="119"/>
      </c>
      <c r="N741" s="1370">
        <f t="shared" si="150"/>
      </c>
      <c r="O741" s="1372">
        <f t="shared" si="181"/>
      </c>
      <c r="P741" s="1372">
        <f t="shared" si="212"/>
      </c>
      <c r="Q741" s="1372">
        <f t="shared" si="243"/>
      </c>
      <c r="R741" s="1372">
        <f t="shared" si="405"/>
      </c>
      <c r="S741" s="1373">
        <f t="shared" si="436"/>
      </c>
      <c r="T741" s="1372">
        <f>AVERAGE(T736:T740)</f>
      </c>
      <c r="U741" s="1374">
        <f>AVERAGE(U736:U740)</f>
      </c>
      <c r="V741" s="1378">
        <f t="shared" si="467"/>
      </c>
      <c r="W741" s="1368">
        <f>SUM(W736:W740)</f>
      </c>
      <c r="X741" s="1368">
        <f>SUM(X736:X740)</f>
      </c>
      <c r="Y741" s="1368">
        <f>SUM(Y736:Y740)</f>
      </c>
      <c r="Z741" s="1368">
        <f>SUM(Z736:Z740)</f>
      </c>
      <c r="AA741" s="1368">
        <f>SUM(AA736:AA740)</f>
      </c>
      <c r="AB741" s="1368">
        <f>SUM(AB736:AB740)</f>
      </c>
      <c r="AC741" s="1368">
        <f>SUM(AC736:AC740)</f>
      </c>
      <c r="AD741" s="1368">
        <f>SUM(AD736:AD740)</f>
      </c>
      <c r="AE741" s="1370">
        <f t="shared" si="500"/>
      </c>
      <c r="AF741" s="1375">
        <f t="shared" si="531"/>
      </c>
      <c r="AG741" s="1376"/>
      <c r="AH741" s="1376"/>
      <c r="AI741" s="1368">
        <f>SUM(AI736:AI740)</f>
      </c>
    </row>
    <row r="742">
      <c r="A742" s="1342"/>
      <c r="B742" s="1343" t="s">
        <v>853</v>
      </c>
      <c r="C742" s="1390" t="s">
        <v>869</v>
      </c>
      <c r="D742" s="1345">
        <f t="shared" ref="D742:D745" si="364">E742+F742</f>
      </c>
      <c r="E742" s="1360">
        <v>1521.68</v>
      </c>
      <c r="F742" s="1360">
        <v>1961.19</v>
      </c>
      <c r="G742" s="1379">
        <v>4</v>
      </c>
      <c r="H742" s="1379">
        <v>3</v>
      </c>
      <c r="I742" s="1347">
        <v>8532.820000000007</v>
      </c>
      <c r="J742" s="1348">
        <f t="shared" si="26"/>
      </c>
      <c r="K742" s="1348">
        <f t="shared" si="57"/>
      </c>
      <c r="L742" s="1348">
        <f t="shared" si="88"/>
      </c>
      <c r="M742" s="1348">
        <f t="shared" si="119"/>
      </c>
      <c r="N742" s="1349">
        <f t="shared" si="150"/>
      </c>
      <c r="O742" s="1350">
        <f t="shared" si="181"/>
      </c>
      <c r="P742" s="1350">
        <f t="shared" si="212"/>
      </c>
      <c r="Q742" s="1350">
        <f t="shared" si="243"/>
      </c>
      <c r="R742" s="1350">
        <f t="shared" si="405"/>
      </c>
      <c r="S742" s="1351">
        <f t="shared" si="436"/>
      </c>
      <c r="T742" s="1352">
        <v>0.0119</v>
      </c>
      <c r="U742" s="1353">
        <v>55</v>
      </c>
      <c r="V742" s="1349">
        <f t="shared" si="467"/>
      </c>
      <c r="W742" s="1353">
        <v>36043</v>
      </c>
      <c r="X742" s="1353">
        <v>687</v>
      </c>
      <c r="Y742" s="1353">
        <v>140</v>
      </c>
      <c r="Z742" s="1353">
        <v>704</v>
      </c>
      <c r="AA742" s="1353">
        <v>55</v>
      </c>
      <c r="AB742" s="1353">
        <v>11</v>
      </c>
      <c r="AC742" s="1353">
        <v>4</v>
      </c>
      <c r="AD742" s="1353">
        <v>16</v>
      </c>
      <c r="AE742" s="1355">
        <f t="shared" si="500"/>
      </c>
      <c r="AF742" s="1349">
        <f t="shared" si="531"/>
      </c>
      <c r="AG742" s="1357" t="s">
        <v>861</v>
      </c>
      <c r="AH742" s="1357" t="s">
        <v>862</v>
      </c>
      <c r="AI742" s="1357">
        <v>19</v>
      </c>
    </row>
    <row r="743">
      <c r="A743" s="1342"/>
      <c r="B743" s="1343" t="s">
        <v>853</v>
      </c>
      <c r="C743" s="1390" t="s">
        <v>870</v>
      </c>
      <c r="D743" s="1345">
        <f t="shared" si="364"/>
      </c>
      <c r="E743" s="1360">
        <v>1337.16</v>
      </c>
      <c r="F743" s="1360">
        <v>1922.93</v>
      </c>
      <c r="G743" s="1379">
        <v>8</v>
      </c>
      <c r="H743" s="1379">
        <v>4</v>
      </c>
      <c r="I743" s="1347">
        <v>18191.98999999999</v>
      </c>
      <c r="J743" s="1348">
        <f t="shared" si="26"/>
      </c>
      <c r="K743" s="1348">
        <f t="shared" si="57"/>
      </c>
      <c r="L743" s="1348">
        <f t="shared" si="88"/>
      </c>
      <c r="M743" s="1348">
        <f t="shared" si="119"/>
      </c>
      <c r="N743" s="1349">
        <f t="shared" si="150"/>
      </c>
      <c r="O743" s="1350">
        <f t="shared" si="181"/>
      </c>
      <c r="P743" s="1350">
        <f t="shared" si="212"/>
      </c>
      <c r="Q743" s="1350">
        <f t="shared" si="243"/>
      </c>
      <c r="R743" s="1350">
        <f t="shared" si="405"/>
      </c>
      <c r="S743" s="1351">
        <f t="shared" si="436"/>
      </c>
      <c r="T743" s="1352">
        <v>0.0112</v>
      </c>
      <c r="U743" s="1353">
        <v>56</v>
      </c>
      <c r="V743" s="1349">
        <f t="shared" si="467"/>
      </c>
      <c r="W743" s="1353">
        <v>44260</v>
      </c>
      <c r="X743" s="1353">
        <v>1069</v>
      </c>
      <c r="Y743" s="1353">
        <v>153</v>
      </c>
      <c r="Z743" s="1353">
        <v>1117</v>
      </c>
      <c r="AA743" s="1353">
        <v>153</v>
      </c>
      <c r="AB743" s="1353">
        <v>8</v>
      </c>
      <c r="AC743" s="1353">
        <v>1</v>
      </c>
      <c r="AD743" s="1353">
        <v>30</v>
      </c>
      <c r="AE743" s="1355">
        <f t="shared" si="500"/>
      </c>
      <c r="AF743" s="1349">
        <f t="shared" si="531"/>
      </c>
      <c r="AG743" s="1357" t="s">
        <v>861</v>
      </c>
      <c r="AH743" s="1357" t="s">
        <v>862</v>
      </c>
      <c r="AI743" s="1357">
        <v>35</v>
      </c>
    </row>
    <row r="744">
      <c r="A744" s="1342"/>
      <c r="B744" s="1343" t="s">
        <v>853</v>
      </c>
      <c r="C744" s="1390" t="s">
        <v>877</v>
      </c>
      <c r="D744" s="1345">
        <f t="shared" si="364"/>
      </c>
      <c r="E744" s="1360">
        <v>1426.06</v>
      </c>
      <c r="F744" s="1360">
        <v>1937.39</v>
      </c>
      <c r="G744" s="1379">
        <v>5</v>
      </c>
      <c r="H744" s="1379">
        <v>5</v>
      </c>
      <c r="I744" s="1347">
        <v>11164.73999999999</v>
      </c>
      <c r="J744" s="1348">
        <f t="shared" si="26"/>
      </c>
      <c r="K744" s="1348">
        <f t="shared" si="57"/>
      </c>
      <c r="L744" s="1348">
        <f t="shared" si="88"/>
      </c>
      <c r="M744" s="1348">
        <f t="shared" si="119"/>
      </c>
      <c r="N744" s="1349">
        <f t="shared" si="150"/>
      </c>
      <c r="O744" s="1350">
        <f t="shared" si="181"/>
      </c>
      <c r="P744" s="1350">
        <f t="shared" si="212"/>
      </c>
      <c r="Q744" s="1350">
        <f t="shared" si="243"/>
      </c>
      <c r="R744" s="1350">
        <f t="shared" si="405"/>
      </c>
      <c r="S744" s="1351">
        <f t="shared" si="436"/>
      </c>
      <c r="T744" s="1352">
        <v>0.0098</v>
      </c>
      <c r="U744" s="1353">
        <v>55</v>
      </c>
      <c r="V744" s="1349">
        <f t="shared" si="467"/>
      </c>
      <c r="W744" s="1353">
        <v>46070</v>
      </c>
      <c r="X744" s="1353">
        <v>1163</v>
      </c>
      <c r="Y744" s="1353">
        <v>140</v>
      </c>
      <c r="Z744" s="1353">
        <v>1215</v>
      </c>
      <c r="AA744" s="1353">
        <v>93</v>
      </c>
      <c r="AB744" s="1353">
        <v>11</v>
      </c>
      <c r="AC744" s="1353">
        <v>0</v>
      </c>
      <c r="AD744" s="1353">
        <v>42</v>
      </c>
      <c r="AE744" s="1355">
        <f t="shared" si="500"/>
      </c>
      <c r="AF744" s="1349">
        <f t="shared" si="531"/>
      </c>
      <c r="AG744" s="1357" t="s">
        <v>861</v>
      </c>
      <c r="AH744" s="1357" t="s">
        <v>862</v>
      </c>
      <c r="AI744" s="1357">
        <v>32</v>
      </c>
    </row>
    <row r="745">
      <c r="A745" s="1342"/>
      <c r="B745" s="1343" t="s">
        <v>853</v>
      </c>
      <c r="C745" s="1390" t="s">
        <v>878</v>
      </c>
      <c r="D745" s="1345">
        <f t="shared" si="364"/>
      </c>
      <c r="E745" s="1360">
        <v>633.53</v>
      </c>
      <c r="F745" s="1360">
        <v>725.87</v>
      </c>
      <c r="G745" s="1379">
        <v>0</v>
      </c>
      <c r="H745" s="1379">
        <v>0</v>
      </c>
      <c r="I745" s="1347">
        <v>0</v>
      </c>
      <c r="J745" s="1348">
        <f t="shared" si="26"/>
      </c>
      <c r="K745" s="1348">
        <f t="shared" si="57"/>
      </c>
      <c r="L745" s="1348">
        <f t="shared" si="88"/>
      </c>
      <c r="M745" s="1348">
        <f t="shared" si="119"/>
      </c>
      <c r="N745" s="1349">
        <f t="shared" si="150"/>
      </c>
      <c r="O745" s="1350">
        <f t="shared" si="181"/>
      </c>
      <c r="P745" s="1350">
        <f t="shared" si="212"/>
      </c>
      <c r="Q745" s="1350">
        <f t="shared" si="243"/>
      </c>
      <c r="R745" s="1350">
        <f t="shared" si="405"/>
      </c>
      <c r="S745" s="1351">
        <f t="shared" si="436"/>
      </c>
      <c r="T745" s="1352">
        <v>0.0143</v>
      </c>
      <c r="U745" s="1353">
        <v>55</v>
      </c>
      <c r="V745" s="1349">
        <f t="shared" si="467"/>
      </c>
      <c r="W745" s="1353">
        <v>18177</v>
      </c>
      <c r="X745" s="1353">
        <v>626</v>
      </c>
      <c r="Y745" s="1353">
        <v>74</v>
      </c>
      <c r="Z745" s="1353">
        <v>699</v>
      </c>
      <c r="AA745" s="1353">
        <v>36</v>
      </c>
      <c r="AB745" s="1353">
        <v>5</v>
      </c>
      <c r="AC745" s="1353">
        <v>0</v>
      </c>
      <c r="AD745" s="1353">
        <v>24</v>
      </c>
      <c r="AE745" s="1355">
        <f t="shared" si="500"/>
      </c>
      <c r="AF745" s="1349">
        <f t="shared" si="531"/>
      </c>
      <c r="AG745" s="1357" t="s">
        <v>861</v>
      </c>
      <c r="AH745" s="1357" t="s">
        <v>862</v>
      </c>
      <c r="AI745" s="1357">
        <v>12</v>
      </c>
    </row>
    <row r="746">
      <c r="A746" s="1342"/>
      <c r="B746" s="1367" t="s">
        <v>852</v>
      </c>
      <c r="C746" s="1367"/>
      <c r="D746" s="1368">
        <f>SUM(D742:D745)</f>
      </c>
      <c r="E746" s="1368">
        <f>SUM(E742:E745)</f>
      </c>
      <c r="F746" s="1368">
        <f>SUM(F742:F745)</f>
      </c>
      <c r="G746" s="1368">
        <f>SUM(G742:G745)</f>
      </c>
      <c r="H746" s="1368">
        <f>SUM(H742:H745)</f>
      </c>
      <c r="I746" s="1368">
        <f>SUM(I742:I745)</f>
      </c>
      <c r="J746" s="1370">
        <f t="shared" si="26"/>
      </c>
      <c r="K746" s="1370">
        <f t="shared" si="57"/>
      </c>
      <c r="L746" s="1371">
        <f t="shared" si="88"/>
      </c>
      <c r="M746" s="1370">
        <f t="shared" si="119"/>
      </c>
      <c r="N746" s="1370">
        <f t="shared" si="150"/>
      </c>
      <c r="O746" s="1372">
        <f t="shared" si="181"/>
      </c>
      <c r="P746" s="1372">
        <f t="shared" si="212"/>
      </c>
      <c r="Q746" s="1372">
        <f t="shared" si="243"/>
      </c>
      <c r="R746" s="1372">
        <f t="shared" si="405"/>
      </c>
      <c r="S746" s="1373">
        <f t="shared" si="436"/>
      </c>
      <c r="T746" s="1372">
        <f>AVERAGE(T742:T745)</f>
      </c>
      <c r="U746" s="1374">
        <f>AVERAGE(U742:U745)</f>
      </c>
      <c r="V746" s="1378">
        <f t="shared" si="467"/>
      </c>
      <c r="W746" s="1368">
        <f>SUM(W742:W745)</f>
      </c>
      <c r="X746" s="1368">
        <f>SUM(X742:X745)</f>
      </c>
      <c r="Y746" s="1368">
        <f>SUM(Y742:Y745)</f>
      </c>
      <c r="Z746" s="1368">
        <f>SUM(Z742:Z745)</f>
      </c>
      <c r="AA746" s="1368">
        <f>SUM(AA742:AA745)</f>
      </c>
      <c r="AB746" s="1368">
        <f>SUM(AB742:AB745)</f>
      </c>
      <c r="AC746" s="1368">
        <f>SUM(AC742:AC745)</f>
      </c>
      <c r="AD746" s="1368">
        <f>SUM(AD742:AD745)</f>
      </c>
      <c r="AE746" s="1370">
        <f t="shared" si="500"/>
      </c>
      <c r="AF746" s="1375">
        <f t="shared" si="531"/>
      </c>
      <c r="AG746" s="1376"/>
      <c r="AH746" s="1376"/>
      <c r="AI746" s="1368">
        <f>SUM(AI742:AI745)</f>
      </c>
    </row>
    <row r="747">
      <c r="A747" s="1342"/>
      <c r="B747" s="1387" t="s">
        <v>871</v>
      </c>
      <c r="C747" s="1387"/>
      <c r="D747" s="1381">
        <f>D730+D727+D741+D735+D746</f>
      </c>
      <c r="E747" s="1381">
        <f>E730+E727+E741+E735+E746</f>
      </c>
      <c r="F747" s="1381">
        <f>F730+F727+F741+F735+F746</f>
      </c>
      <c r="G747" s="1381">
        <f>G730+G727+G741+G735+G746</f>
      </c>
      <c r="H747" s="1381">
        <f>H730+H727+H741+H735+H746</f>
      </c>
      <c r="I747" s="1381">
        <f>I730+I727+I741+I735+I746</f>
      </c>
      <c r="J747" s="1382">
        <f t="shared" si="26"/>
      </c>
      <c r="K747" s="1382">
        <f t="shared" si="57"/>
      </c>
      <c r="L747" s="1382">
        <f t="shared" si="88"/>
      </c>
      <c r="M747" s="1382">
        <f t="shared" si="119"/>
      </c>
      <c r="N747" s="1382">
        <f t="shared" si="150"/>
      </c>
      <c r="O747" s="1383">
        <f t="shared" si="181"/>
      </c>
      <c r="P747" s="1383">
        <f t="shared" si="212"/>
      </c>
      <c r="Q747" s="1383">
        <f t="shared" si="243"/>
      </c>
      <c r="R747" s="1383">
        <f t="shared" si="405"/>
      </c>
      <c r="S747" s="1392">
        <f t="shared" si="436"/>
      </c>
      <c r="T747" s="1382">
        <f>(T730+T727+T741+T735+T746)/5</f>
      </c>
      <c r="U747" s="1382">
        <f>(U730+U727+U741+U735+U746)/5</f>
      </c>
      <c r="V747" s="1382">
        <f>(V730+V727+V741+V735+V746)/5</f>
      </c>
      <c r="W747" s="1381">
        <f>W730+W727+W741+W735+W746</f>
      </c>
      <c r="X747" s="1381">
        <f>X730+X727+X741+X735+X746</f>
      </c>
      <c r="Y747" s="1381">
        <f>Y730+Y727+Y741+Y735+Y746</f>
      </c>
      <c r="Z747" s="1381">
        <f>Z730+Z727+Z741+Z735+Z746</f>
      </c>
      <c r="AA747" s="1381">
        <f>AA730+AA727+AA741+AA735+AA746</f>
      </c>
      <c r="AB747" s="1381">
        <f>AB730+AB727+AB741+AB735+AB746</f>
      </c>
      <c r="AC747" s="1381">
        <f>AC730+AC727+AC741+AC735+AC746</f>
      </c>
      <c r="AD747" s="1381">
        <f>AD730+AD727+AD741+AD735+AD746</f>
      </c>
      <c r="AE747" s="1382">
        <f t="shared" si="500"/>
      </c>
      <c r="AF747" s="1393">
        <f t="shared" si="531"/>
      </c>
      <c r="AG747" s="1387"/>
      <c r="AH747" s="1387"/>
      <c r="AI747" s="1381">
        <f>AI730+AI727+AI741+AI735+AI746</f>
      </c>
    </row>
    <row r="748">
      <c r="A748" s="1329" t="s">
        <v>807</v>
      </c>
      <c r="B748" s="1329" t="s">
        <v>808</v>
      </c>
      <c r="C748" s="1329"/>
      <c r="D748" s="1330" t="s">
        <v>809</v>
      </c>
      <c r="E748" s="1330"/>
      <c r="F748" s="1330"/>
      <c r="G748" s="1330"/>
      <c r="H748" s="1330"/>
      <c r="I748" s="1330"/>
      <c r="J748" s="1330"/>
      <c r="K748" s="1330"/>
      <c r="L748" s="1330"/>
      <c r="M748" s="1330"/>
      <c r="N748" s="1331" t="s">
        <v>810</v>
      </c>
      <c r="O748" s="1331"/>
      <c r="P748" s="1331"/>
      <c r="Q748" s="1331"/>
      <c r="R748" s="1331"/>
      <c r="S748" s="1331"/>
      <c r="T748" s="1331"/>
      <c r="U748" s="1331"/>
      <c r="V748" s="1331"/>
      <c r="W748" s="1331"/>
      <c r="X748" s="1331"/>
      <c r="Y748" s="1331"/>
      <c r="Z748" s="1331"/>
      <c r="AA748" s="1331"/>
      <c r="AB748" s="1331"/>
      <c r="AC748" s="1331"/>
      <c r="AD748" s="1331"/>
      <c r="AE748" s="1331"/>
      <c r="AF748" s="1331"/>
      <c r="AG748" s="1331"/>
      <c r="AH748" s="1331"/>
      <c r="AI748" s="1332"/>
    </row>
    <row r="749">
      <c r="A749" s="1329"/>
      <c r="B749" s="1329" t="s">
        <v>811</v>
      </c>
      <c r="C749" s="1329" t="s">
        <v>812</v>
      </c>
      <c r="D749" s="1330" t="s">
        <v>813</v>
      </c>
      <c r="E749" s="1330" t="s">
        <v>879</v>
      </c>
      <c r="F749" s="1389" t="s">
        <v>880</v>
      </c>
      <c r="G749" s="1333" t="s">
        <v>814</v>
      </c>
      <c r="H749" s="1334" t="s">
        <v>815</v>
      </c>
      <c r="I749" s="1335" t="s">
        <v>816</v>
      </c>
      <c r="J749" s="1336" t="s">
        <v>817</v>
      </c>
      <c r="K749" s="1336" t="s">
        <v>818</v>
      </c>
      <c r="L749" s="1337" t="s">
        <v>819</v>
      </c>
      <c r="M749" s="1336" t="s">
        <v>820</v>
      </c>
      <c r="N749" s="1331" t="s">
        <v>821</v>
      </c>
      <c r="O749" s="1338" t="s">
        <v>822</v>
      </c>
      <c r="P749" s="1338" t="s">
        <v>823</v>
      </c>
      <c r="Q749" s="1338" t="s">
        <v>824</v>
      </c>
      <c r="R749" s="1338" t="s">
        <v>825</v>
      </c>
      <c r="S749" s="1339" t="s">
        <v>826</v>
      </c>
      <c r="T749" s="1338" t="s">
        <v>827</v>
      </c>
      <c r="U749" s="1340" t="s">
        <v>828</v>
      </c>
      <c r="V749" s="1331" t="s">
        <v>829</v>
      </c>
      <c r="W749" s="1339" t="s">
        <v>830</v>
      </c>
      <c r="X749" s="1339" t="s">
        <v>831</v>
      </c>
      <c r="Y749" s="1339" t="s">
        <v>832</v>
      </c>
      <c r="Z749" s="1339" t="s">
        <v>833</v>
      </c>
      <c r="AA749" s="1339" t="s">
        <v>834</v>
      </c>
      <c r="AB749" s="1339" t="s">
        <v>835</v>
      </c>
      <c r="AC749" s="1339" t="s">
        <v>836</v>
      </c>
      <c r="AD749" s="1339" t="s">
        <v>837</v>
      </c>
      <c r="AE749" s="1341" t="s">
        <v>838</v>
      </c>
      <c r="AF749" s="1331" t="s">
        <v>839</v>
      </c>
      <c r="AG749" s="1332" t="s">
        <v>840</v>
      </c>
      <c r="AH749" s="1332" t="s">
        <v>841</v>
      </c>
      <c r="AI749" s="1332" t="s">
        <v>842</v>
      </c>
    </row>
    <row r="750">
      <c r="A750" s="1342" t="s">
        <v>909</v>
      </c>
      <c r="B750" s="1390" t="s">
        <v>865</v>
      </c>
      <c r="C750" s="1344" t="s">
        <v>845</v>
      </c>
      <c r="D750" s="1345">
        <f t="shared" ref="D750:D754" si="365">E750+F750</f>
      </c>
      <c r="E750" s="1360">
        <v>440.41</v>
      </c>
      <c r="F750" s="1360">
        <v>2002.93</v>
      </c>
      <c r="G750" s="1346">
        <v>3</v>
      </c>
      <c r="H750" s="1346">
        <v>3</v>
      </c>
      <c r="I750" s="1347">
        <v>6705.28</v>
      </c>
      <c r="J750" s="1348">
        <f t="shared" ref="J750:J775" si="27">I750/D750</f>
      </c>
      <c r="K750" s="1348">
        <f t="shared" ref="K750:K775" si="58">D750/G750</f>
      </c>
      <c r="L750" s="1348">
        <f t="shared" ref="L750:L775" si="89">D750/H750</f>
      </c>
      <c r="M750" s="1348">
        <f t="shared" ref="M750:M775" si="120">I750/G750</f>
      </c>
      <c r="N750" s="1349">
        <f t="shared" ref="N750:N775" si="151">D750/X750</f>
      </c>
      <c r="O750" s="1350">
        <f t="shared" ref="O750:O775" si="182">S750/W750*1</f>
      </c>
      <c r="P750" s="1350">
        <f t="shared" ref="P750:P775" si="213">X750/W750</f>
      </c>
      <c r="Q750" s="1350">
        <f t="shared" ref="Q750:Q775" si="244">Z750/W750</f>
      </c>
      <c r="R750" s="1350">
        <f t="shared" ref="R750:R775" si="406">AA750/Z750</f>
      </c>
      <c r="S750" s="1351">
        <f t="shared" ref="S750:S775" si="437">Y750/T750</f>
      </c>
      <c r="T750" s="1352">
        <v>0.0205</v>
      </c>
      <c r="U750" s="1353">
        <v>39</v>
      </c>
      <c r="V750" s="1349">
        <f t="shared" ref="V750:V774" si="468">(D750/W750)*1000</f>
      </c>
      <c r="W750" s="1354">
        <v>27259</v>
      </c>
      <c r="X750" s="1351">
        <v>952</v>
      </c>
      <c r="Y750" s="1351">
        <v>125</v>
      </c>
      <c r="Z750" s="1351">
        <v>1003</v>
      </c>
      <c r="AA750" s="1351">
        <v>72</v>
      </c>
      <c r="AB750" s="1351">
        <v>2</v>
      </c>
      <c r="AC750" s="1351">
        <v>2</v>
      </c>
      <c r="AD750" s="1354">
        <v>34</v>
      </c>
      <c r="AE750" s="1355">
        <f t="shared" ref="AE750:AE775" si="501">D750/Z750</f>
      </c>
      <c r="AF750" s="1349">
        <f t="shared" ref="AF750:AF775" si="532">AI750*1000/D750</f>
      </c>
      <c r="AG750" s="1356" t="s">
        <v>846</v>
      </c>
      <c r="AH750" s="1357" t="s">
        <v>898</v>
      </c>
      <c r="AI750" s="1357">
        <v>26</v>
      </c>
    </row>
    <row r="751">
      <c r="A751" s="1342"/>
      <c r="B751" s="1390" t="s">
        <v>865</v>
      </c>
      <c r="C751" s="1343" t="s">
        <v>848</v>
      </c>
      <c r="D751" s="1345">
        <f t="shared" si="365"/>
      </c>
      <c r="E751" s="1345">
        <v>1500.02</v>
      </c>
      <c r="F751" s="1345">
        <v>2333.81</v>
      </c>
      <c r="G751" s="1346">
        <v>7</v>
      </c>
      <c r="H751" s="1346">
        <v>7</v>
      </c>
      <c r="I751" s="1347">
        <v>14852.000000000004</v>
      </c>
      <c r="J751" s="1348">
        <f t="shared" si="27"/>
      </c>
      <c r="K751" s="1358">
        <f t="shared" si="58"/>
      </c>
      <c r="L751" s="1348">
        <f t="shared" si="89"/>
      </c>
      <c r="M751" s="1358">
        <f t="shared" si="120"/>
      </c>
      <c r="N751" s="1349">
        <f t="shared" si="151"/>
      </c>
      <c r="O751" s="1350">
        <f t="shared" si="182"/>
      </c>
      <c r="P751" s="1350">
        <f t="shared" si="213"/>
      </c>
      <c r="Q751" s="1350">
        <f t="shared" si="244"/>
      </c>
      <c r="R751" s="1350">
        <f t="shared" si="406"/>
      </c>
      <c r="S751" s="1351">
        <f t="shared" si="437"/>
      </c>
      <c r="T751" s="1352">
        <v>0.0146</v>
      </c>
      <c r="U751" s="1353">
        <v>37</v>
      </c>
      <c r="V751" s="1349">
        <f t="shared" si="468"/>
      </c>
      <c r="W751" s="1359">
        <v>52571</v>
      </c>
      <c r="X751" s="1359">
        <v>1680</v>
      </c>
      <c r="Y751" s="1359">
        <v>214</v>
      </c>
      <c r="Z751" s="1359">
        <v>1778</v>
      </c>
      <c r="AA751" s="1359">
        <v>118</v>
      </c>
      <c r="AB751" s="1359">
        <v>12</v>
      </c>
      <c r="AC751" s="1359">
        <v>4</v>
      </c>
      <c r="AD751" s="1353">
        <v>42</v>
      </c>
      <c r="AE751" s="1355">
        <f t="shared" si="501"/>
      </c>
      <c r="AF751" s="1349">
        <f t="shared" si="532"/>
      </c>
      <c r="AG751" s="1356" t="s">
        <v>846</v>
      </c>
      <c r="AH751" s="1357" t="s">
        <v>898</v>
      </c>
      <c r="AI751" s="1357">
        <v>36</v>
      </c>
    </row>
    <row r="752">
      <c r="A752" s="1342"/>
      <c r="B752" s="1390" t="s">
        <v>865</v>
      </c>
      <c r="C752" s="1344" t="s">
        <v>849</v>
      </c>
      <c r="D752" s="1345">
        <f t="shared" si="365"/>
      </c>
      <c r="E752" s="1360">
        <v>1499.98</v>
      </c>
      <c r="F752" s="1360">
        <v>2485.93</v>
      </c>
      <c r="G752" s="1361">
        <v>7</v>
      </c>
      <c r="H752" s="1361">
        <v>7</v>
      </c>
      <c r="I752" s="1347">
        <v>11975.539999999997</v>
      </c>
      <c r="J752" s="1348">
        <f t="shared" si="27"/>
      </c>
      <c r="K752" s="1348">
        <f t="shared" si="58"/>
      </c>
      <c r="L752" s="1348">
        <f t="shared" si="89"/>
      </c>
      <c r="M752" s="1348">
        <f t="shared" si="120"/>
      </c>
      <c r="N752" s="1362">
        <f t="shared" si="151"/>
      </c>
      <c r="O752" s="1350">
        <f t="shared" si="182"/>
      </c>
      <c r="P752" s="1350">
        <f t="shared" si="213"/>
      </c>
      <c r="Q752" s="1350">
        <f t="shared" si="244"/>
      </c>
      <c r="R752" s="1350">
        <f t="shared" si="406"/>
      </c>
      <c r="S752" s="1351">
        <f t="shared" si="437"/>
      </c>
      <c r="T752" s="1352">
        <v>0.0148</v>
      </c>
      <c r="U752" s="1353">
        <v>39</v>
      </c>
      <c r="V752" s="1349">
        <f t="shared" si="468"/>
      </c>
      <c r="W752" s="1359">
        <v>43741</v>
      </c>
      <c r="X752" s="1359">
        <v>929</v>
      </c>
      <c r="Y752" s="1359">
        <v>169</v>
      </c>
      <c r="Z752" s="1359">
        <v>998</v>
      </c>
      <c r="AA752" s="1359">
        <v>82</v>
      </c>
      <c r="AB752" s="1359">
        <v>8</v>
      </c>
      <c r="AC752" s="1359">
        <v>1</v>
      </c>
      <c r="AD752" s="1353">
        <v>33</v>
      </c>
      <c r="AE752" s="1355">
        <f t="shared" si="501"/>
      </c>
      <c r="AF752" s="1349">
        <f t="shared" si="532"/>
      </c>
      <c r="AG752" s="1356" t="s">
        <v>846</v>
      </c>
      <c r="AH752" s="1357" t="s">
        <v>898</v>
      </c>
      <c r="AI752" s="1357">
        <v>32</v>
      </c>
    </row>
    <row customHeight="true" ht="18.452380952380953" r="753">
      <c r="A753" s="1342"/>
      <c r="B753" s="1390" t="s">
        <v>865</v>
      </c>
      <c r="C753" s="1343" t="s">
        <v>850</v>
      </c>
      <c r="D753" s="1345">
        <f t="shared" si="365"/>
      </c>
      <c r="E753" s="1360">
        <v>1501.35</v>
      </c>
      <c r="F753" s="1360">
        <v>2014.07</v>
      </c>
      <c r="G753" s="1361">
        <v>4</v>
      </c>
      <c r="H753" s="1361">
        <v>4</v>
      </c>
      <c r="I753" s="1347">
        <v>6491.009999999995</v>
      </c>
      <c r="J753" s="1348">
        <f t="shared" si="27"/>
      </c>
      <c r="K753" s="1348">
        <f t="shared" si="58"/>
      </c>
      <c r="L753" s="1348">
        <f t="shared" si="89"/>
      </c>
      <c r="M753" s="1348">
        <f t="shared" si="120"/>
      </c>
      <c r="N753" s="1362">
        <f t="shared" si="151"/>
      </c>
      <c r="O753" s="1350">
        <f t="shared" si="182"/>
      </c>
      <c r="P753" s="1350">
        <f t="shared" si="213"/>
      </c>
      <c r="Q753" s="1350">
        <f t="shared" si="244"/>
      </c>
      <c r="R753" s="1350">
        <f t="shared" si="406"/>
      </c>
      <c r="S753" s="1351">
        <f t="shared" si="437"/>
      </c>
      <c r="T753" s="1352">
        <v>0.0193</v>
      </c>
      <c r="U753" s="1353">
        <v>43</v>
      </c>
      <c r="V753" s="1349">
        <f t="shared" si="468"/>
      </c>
      <c r="W753" s="1359">
        <v>34004</v>
      </c>
      <c r="X753" s="1359">
        <v>607</v>
      </c>
      <c r="Y753" s="1359">
        <v>159</v>
      </c>
      <c r="Z753" s="1359">
        <v>651</v>
      </c>
      <c r="AA753" s="1359">
        <v>73</v>
      </c>
      <c r="AB753" s="1359">
        <v>4</v>
      </c>
      <c r="AC753" s="1359">
        <v>2</v>
      </c>
      <c r="AD753" s="1353">
        <v>41</v>
      </c>
      <c r="AE753" s="1355">
        <f t="shared" si="501"/>
      </c>
      <c r="AF753" s="1349">
        <f t="shared" si="532"/>
      </c>
      <c r="AG753" s="1356" t="s">
        <v>846</v>
      </c>
      <c r="AH753" s="1357" t="s">
        <v>898</v>
      </c>
      <c r="AI753" s="1357">
        <v>33</v>
      </c>
    </row>
    <row r="754">
      <c r="A754" s="1342"/>
      <c r="B754" s="1390" t="s">
        <v>865</v>
      </c>
      <c r="C754" s="1344" t="s">
        <v>851</v>
      </c>
      <c r="D754" s="1345">
        <f t="shared" si="365"/>
      </c>
      <c r="E754" s="1360">
        <v>1499.24</v>
      </c>
      <c r="F754" s="1360">
        <v>2000</v>
      </c>
      <c r="G754" s="1361">
        <v>3</v>
      </c>
      <c r="H754" s="1361">
        <v>2</v>
      </c>
      <c r="I754" s="1347">
        <v>5341.049999999996</v>
      </c>
      <c r="J754" s="1348">
        <f t="shared" si="27"/>
      </c>
      <c r="K754" s="1348">
        <f t="shared" si="58"/>
      </c>
      <c r="L754" s="1348">
        <f t="shared" si="89"/>
      </c>
      <c r="M754" s="1348">
        <f t="shared" si="120"/>
      </c>
      <c r="N754" s="1362">
        <f t="shared" si="151"/>
      </c>
      <c r="O754" s="1350">
        <f t="shared" si="182"/>
      </c>
      <c r="P754" s="1350">
        <f t="shared" si="213"/>
      </c>
      <c r="Q754" s="1350">
        <f t="shared" si="244"/>
      </c>
      <c r="R754" s="1350">
        <f t="shared" si="406"/>
      </c>
      <c r="S754" s="1351">
        <f t="shared" si="437"/>
      </c>
      <c r="T754" s="1352">
        <v>0.0142</v>
      </c>
      <c r="U754" s="1353">
        <v>44</v>
      </c>
      <c r="V754" s="1349">
        <f t="shared" si="468"/>
      </c>
      <c r="W754" s="1359">
        <v>37580</v>
      </c>
      <c r="X754" s="1359">
        <v>712</v>
      </c>
      <c r="Y754" s="1359">
        <v>159</v>
      </c>
      <c r="Z754" s="1359">
        <v>752</v>
      </c>
      <c r="AA754" s="1359">
        <v>90</v>
      </c>
      <c r="AB754" s="1359">
        <v>8</v>
      </c>
      <c r="AC754" s="1359">
        <v>1</v>
      </c>
      <c r="AD754" s="1353">
        <v>26</v>
      </c>
      <c r="AE754" s="1355">
        <f t="shared" si="501"/>
      </c>
      <c r="AF754" s="1349">
        <f t="shared" si="532"/>
      </c>
      <c r="AG754" s="1356" t="s">
        <v>846</v>
      </c>
      <c r="AH754" s="1357" t="s">
        <v>898</v>
      </c>
      <c r="AI754" s="1357">
        <v>27</v>
      </c>
    </row>
    <row r="755">
      <c r="A755" s="1342"/>
      <c r="B755" s="1367" t="s">
        <v>852</v>
      </c>
      <c r="C755" s="1367"/>
      <c r="D755" s="1368">
        <f>SUM(D750:D754)</f>
      </c>
      <c r="E755" s="1368">
        <f>SUM(E750:E754)</f>
      </c>
      <c r="F755" s="1368">
        <f>SUM(F750:F754)</f>
      </c>
      <c r="G755" s="1368">
        <f>SUM(G750:G754)</f>
      </c>
      <c r="H755" s="1368">
        <f>SUM(H750:H754)</f>
      </c>
      <c r="I755" s="1370">
        <f>SUM(I750:I754)</f>
      </c>
      <c r="J755" s="1370">
        <f t="shared" si="27"/>
      </c>
      <c r="K755" s="1370">
        <f t="shared" si="58"/>
      </c>
      <c r="L755" s="1371">
        <f t="shared" si="89"/>
      </c>
      <c r="M755" s="1370">
        <f t="shared" si="120"/>
      </c>
      <c r="N755" s="1370">
        <f t="shared" si="151"/>
      </c>
      <c r="O755" s="1372">
        <f t="shared" si="182"/>
      </c>
      <c r="P755" s="1372">
        <f t="shared" si="213"/>
      </c>
      <c r="Q755" s="1372">
        <f t="shared" si="244"/>
      </c>
      <c r="R755" s="1372">
        <f t="shared" si="406"/>
      </c>
      <c r="S755" s="1373">
        <f t="shared" si="437"/>
      </c>
      <c r="T755" s="1372">
        <f>AVERAGE(T750:T754)</f>
      </c>
      <c r="U755" s="1374">
        <f>AVERAGE(U750:U754)</f>
      </c>
      <c r="V755" s="1370">
        <f t="shared" si="468"/>
      </c>
      <c r="W755" s="1368">
        <f>SUM(W750:W754)</f>
      </c>
      <c r="X755" s="1368">
        <f>SUM(X750:X754)</f>
      </c>
      <c r="Y755" s="1368">
        <f>SUM(Y750:Y754)</f>
      </c>
      <c r="Z755" s="1368">
        <f>SUM(Z750:Z754)</f>
      </c>
      <c r="AA755" s="1368">
        <f>SUM(AA750:AA754)</f>
      </c>
      <c r="AB755" s="1368">
        <f>SUM(AB750:AB754)</f>
      </c>
      <c r="AC755" s="1368">
        <f>SUM(AC750:AC754)</f>
      </c>
      <c r="AD755" s="1368">
        <f>SUM(AD750:AD754)</f>
      </c>
      <c r="AE755" s="1370">
        <f t="shared" si="501"/>
      </c>
      <c r="AF755" s="1375">
        <f t="shared" si="532"/>
      </c>
      <c r="AG755" s="1376"/>
      <c r="AH755" s="1376"/>
      <c r="AI755" s="1373">
        <f>SUM(AI750:AI754)</f>
      </c>
    </row>
    <row r="756">
      <c r="A756" s="1342"/>
      <c r="B756" s="1343" t="s">
        <v>844</v>
      </c>
      <c r="C756" s="1343" t="s">
        <v>854</v>
      </c>
      <c r="D756" s="1345">
        <f t="shared" ref="D756:D760" si="366">E756+F756</f>
      </c>
      <c r="E756" s="1361">
        <v>999.44</v>
      </c>
      <c r="F756" s="1361">
        <v>2500</v>
      </c>
      <c r="G756" s="1361">
        <v>3</v>
      </c>
      <c r="H756" s="1361">
        <v>3</v>
      </c>
      <c r="I756" s="1347">
        <v>6960.790000000001</v>
      </c>
      <c r="J756" s="1348">
        <f t="shared" si="27"/>
      </c>
      <c r="K756" s="1348">
        <f t="shared" si="58"/>
      </c>
      <c r="L756" s="1348">
        <f t="shared" si="89"/>
      </c>
      <c r="M756" s="1348">
        <f t="shared" si="120"/>
      </c>
      <c r="N756" s="1349">
        <f t="shared" si="151"/>
      </c>
      <c r="O756" s="1350">
        <f t="shared" si="182"/>
      </c>
      <c r="P756" s="1350">
        <f t="shared" si="213"/>
      </c>
      <c r="Q756" s="1350">
        <f t="shared" si="244"/>
      </c>
      <c r="R756" s="1350">
        <f t="shared" si="406"/>
      </c>
      <c r="S756" s="1351">
        <f t="shared" si="437"/>
      </c>
      <c r="T756" s="1352">
        <v>0.0218</v>
      </c>
      <c r="U756" s="1353">
        <v>48</v>
      </c>
      <c r="V756" s="1349">
        <f t="shared" si="468"/>
      </c>
      <c r="W756" s="1353">
        <v>33618</v>
      </c>
      <c r="X756" s="1359">
        <v>511</v>
      </c>
      <c r="Y756" s="1359">
        <v>151</v>
      </c>
      <c r="Z756" s="1359">
        <v>532</v>
      </c>
      <c r="AA756" s="1359">
        <v>91</v>
      </c>
      <c r="AB756" s="1359">
        <v>6</v>
      </c>
      <c r="AC756" s="1359">
        <v>3</v>
      </c>
      <c r="AD756" s="1353">
        <v>34</v>
      </c>
      <c r="AE756" s="1355">
        <f t="shared" si="501"/>
      </c>
      <c r="AF756" s="1349">
        <f t="shared" si="532"/>
      </c>
      <c r="AG756" s="1356" t="s">
        <v>846</v>
      </c>
      <c r="AH756" s="1357" t="s">
        <v>898</v>
      </c>
      <c r="AI756" s="1357">
        <v>29</v>
      </c>
    </row>
    <row r="757">
      <c r="A757" s="1342"/>
      <c r="B757" s="1343" t="s">
        <v>844</v>
      </c>
      <c r="C757" s="1343" t="s">
        <v>855</v>
      </c>
      <c r="D757" s="1345">
        <f t="shared" si="366"/>
      </c>
      <c r="E757" s="1361">
        <v>946.95</v>
      </c>
      <c r="F757" s="1361">
        <v>2937.56</v>
      </c>
      <c r="G757" s="1361">
        <v>8</v>
      </c>
      <c r="H757" s="1361">
        <v>8</v>
      </c>
      <c r="I757" s="1347">
        <v>18365.269999999997</v>
      </c>
      <c r="J757" s="1348">
        <f t="shared" si="27"/>
      </c>
      <c r="K757" s="1348">
        <f t="shared" si="58"/>
      </c>
      <c r="L757" s="1348">
        <f t="shared" si="89"/>
      </c>
      <c r="M757" s="1348">
        <f t="shared" si="120"/>
      </c>
      <c r="N757" s="1349">
        <f t="shared" si="151"/>
      </c>
      <c r="O757" s="1350">
        <f t="shared" si="182"/>
      </c>
      <c r="P757" s="1350">
        <f t="shared" si="213"/>
      </c>
      <c r="Q757" s="1350">
        <f t="shared" si="244"/>
      </c>
      <c r="R757" s="1350">
        <f t="shared" si="406"/>
      </c>
      <c r="S757" s="1351">
        <f t="shared" si="437"/>
      </c>
      <c r="T757" s="1352">
        <v>0.0267</v>
      </c>
      <c r="U757" s="1353">
        <v>52</v>
      </c>
      <c r="V757" s="1349">
        <f t="shared" si="468"/>
      </c>
      <c r="W757" s="1353">
        <v>36670</v>
      </c>
      <c r="X757" s="1359">
        <v>542</v>
      </c>
      <c r="Y757" s="1359">
        <v>176</v>
      </c>
      <c r="Z757" s="1359">
        <v>576</v>
      </c>
      <c r="AA757" s="1359">
        <v>91</v>
      </c>
      <c r="AB757" s="1359">
        <v>7</v>
      </c>
      <c r="AC757" s="1359">
        <v>7</v>
      </c>
      <c r="AD757" s="1353">
        <v>32</v>
      </c>
      <c r="AE757" s="1355">
        <f t="shared" si="501"/>
      </c>
      <c r="AF757" s="1349">
        <f t="shared" si="532"/>
      </c>
      <c r="AG757" s="1356" t="s">
        <v>846</v>
      </c>
      <c r="AH757" s="1357" t="s">
        <v>898</v>
      </c>
      <c r="AI757" s="1357">
        <v>32</v>
      </c>
    </row>
    <row r="758">
      <c r="A758" s="1342"/>
      <c r="B758" s="1343" t="s">
        <v>844</v>
      </c>
      <c r="C758" s="1343" t="s">
        <v>856</v>
      </c>
      <c r="D758" s="1345">
        <f t="shared" si="366"/>
      </c>
      <c r="E758" s="1361">
        <v>939.69</v>
      </c>
      <c r="F758" s="1361">
        <v>3030.41</v>
      </c>
      <c r="G758" s="1361">
        <v>5</v>
      </c>
      <c r="H758" s="1361">
        <v>4</v>
      </c>
      <c r="I758" s="1347">
        <v>11328.36</v>
      </c>
      <c r="J758" s="1348">
        <f t="shared" si="27"/>
      </c>
      <c r="K758" s="1348">
        <f t="shared" si="58"/>
      </c>
      <c r="L758" s="1348">
        <f t="shared" si="89"/>
      </c>
      <c r="M758" s="1348">
        <f t="shared" si="120"/>
      </c>
      <c r="N758" s="1349">
        <f t="shared" si="151"/>
      </c>
      <c r="O758" s="1350">
        <f t="shared" si="182"/>
      </c>
      <c r="P758" s="1350">
        <f t="shared" si="213"/>
      </c>
      <c r="Q758" s="1350">
        <f t="shared" si="244"/>
      </c>
      <c r="R758" s="1350">
        <f t="shared" si="406"/>
      </c>
      <c r="S758" s="1351">
        <f t="shared" si="437"/>
      </c>
      <c r="T758" s="1352">
        <v>0.0269</v>
      </c>
      <c r="U758" s="1353">
        <v>55</v>
      </c>
      <c r="V758" s="1349">
        <f t="shared" si="468"/>
      </c>
      <c r="W758" s="1353">
        <v>39494</v>
      </c>
      <c r="X758" s="1359">
        <v>716</v>
      </c>
      <c r="Y758" s="1359">
        <v>182</v>
      </c>
      <c r="Z758" s="1359">
        <v>729</v>
      </c>
      <c r="AA758" s="1359">
        <v>72</v>
      </c>
      <c r="AB758" s="1359">
        <v>11</v>
      </c>
      <c r="AC758" s="1359">
        <v>3</v>
      </c>
      <c r="AD758" s="1353">
        <v>50</v>
      </c>
      <c r="AE758" s="1355">
        <f t="shared" si="501"/>
      </c>
      <c r="AF758" s="1349">
        <f t="shared" si="532"/>
      </c>
      <c r="AG758" s="1356" t="s">
        <v>846</v>
      </c>
      <c r="AH758" s="1357" t="s">
        <v>898</v>
      </c>
      <c r="AI758" s="1357">
        <v>30</v>
      </c>
    </row>
    <row r="759">
      <c r="A759" s="1342"/>
      <c r="B759" s="1343" t="s">
        <v>844</v>
      </c>
      <c r="C759" s="1343" t="s">
        <v>857</v>
      </c>
      <c r="D759" s="1345">
        <f t="shared" si="366"/>
      </c>
      <c r="E759" s="1361">
        <v>996.06</v>
      </c>
      <c r="F759" s="1361">
        <v>2992.73</v>
      </c>
      <c r="G759" s="1361">
        <v>8</v>
      </c>
      <c r="H759" s="1361">
        <v>7</v>
      </c>
      <c r="I759" s="1347">
        <v>16060.419999999998</v>
      </c>
      <c r="J759" s="1348">
        <f t="shared" si="27"/>
      </c>
      <c r="K759" s="1348">
        <f t="shared" si="58"/>
      </c>
      <c r="L759" s="1348">
        <f t="shared" si="89"/>
      </c>
      <c r="M759" s="1348">
        <f t="shared" si="120"/>
      </c>
      <c r="N759" s="1349">
        <f t="shared" si="151"/>
      </c>
      <c r="O759" s="1350">
        <f t="shared" si="182"/>
      </c>
      <c r="P759" s="1350">
        <f t="shared" si="213"/>
      </c>
      <c r="Q759" s="1350">
        <f t="shared" si="244"/>
      </c>
      <c r="R759" s="1350">
        <f t="shared" si="406"/>
      </c>
      <c r="S759" s="1351">
        <f t="shared" si="437"/>
      </c>
      <c r="T759" s="1352">
        <v>0.0269</v>
      </c>
      <c r="U759" s="1353">
        <v>57</v>
      </c>
      <c r="V759" s="1349">
        <f t="shared" si="468"/>
      </c>
      <c r="W759" s="1353">
        <v>40425</v>
      </c>
      <c r="X759" s="1359">
        <v>841</v>
      </c>
      <c r="Y759" s="1359">
        <v>196</v>
      </c>
      <c r="Z759" s="1359">
        <v>877</v>
      </c>
      <c r="AA759" s="1359">
        <v>108</v>
      </c>
      <c r="AB759" s="1359">
        <v>6</v>
      </c>
      <c r="AC759" s="1359">
        <v>5</v>
      </c>
      <c r="AD759" s="1353">
        <v>45</v>
      </c>
      <c r="AE759" s="1355">
        <f t="shared" si="501"/>
      </c>
      <c r="AF759" s="1349">
        <f t="shared" si="532"/>
      </c>
      <c r="AG759" s="1356" t="s">
        <v>846</v>
      </c>
      <c r="AH759" s="1357" t="s">
        <v>898</v>
      </c>
      <c r="AI759" s="1357">
        <v>43</v>
      </c>
    </row>
    <row r="760">
      <c r="A760" s="1342"/>
      <c r="B760" s="1343" t="s">
        <v>844</v>
      </c>
      <c r="C760" s="1343" t="s">
        <v>858</v>
      </c>
      <c r="D760" s="1345">
        <f t="shared" si="366"/>
      </c>
      <c r="E760" s="1361">
        <v>1062.55</v>
      </c>
      <c r="F760" s="1361">
        <v>3004.1</v>
      </c>
      <c r="G760" s="1361">
        <v>11</v>
      </c>
      <c r="H760" s="1361">
        <v>8</v>
      </c>
      <c r="I760" s="1347">
        <v>21894.780000000013</v>
      </c>
      <c r="J760" s="1348">
        <f t="shared" si="27"/>
      </c>
      <c r="K760" s="1348">
        <f t="shared" si="58"/>
      </c>
      <c r="L760" s="1348">
        <f t="shared" si="89"/>
      </c>
      <c r="M760" s="1348">
        <f t="shared" si="120"/>
      </c>
      <c r="N760" s="1349">
        <f t="shared" si="151"/>
      </c>
      <c r="O760" s="1350">
        <f t="shared" si="182"/>
      </c>
      <c r="P760" s="1350">
        <f t="shared" si="213"/>
      </c>
      <c r="Q760" s="1350">
        <f t="shared" si="244"/>
      </c>
      <c r="R760" s="1350">
        <f t="shared" si="406"/>
      </c>
      <c r="S760" s="1351">
        <f t="shared" si="437"/>
      </c>
      <c r="T760" s="1352">
        <v>0.0257</v>
      </c>
      <c r="U760" s="1353">
        <v>58</v>
      </c>
      <c r="V760" s="1349">
        <f t="shared" si="468"/>
      </c>
      <c r="W760" s="1353">
        <v>50568</v>
      </c>
      <c r="X760" s="1359">
        <v>794</v>
      </c>
      <c r="Y760" s="1359">
        <v>222</v>
      </c>
      <c r="Z760" s="1359">
        <v>826</v>
      </c>
      <c r="AA760" s="1359">
        <v>102</v>
      </c>
      <c r="AB760" s="1359">
        <v>3</v>
      </c>
      <c r="AC760" s="1359">
        <v>4</v>
      </c>
      <c r="AD760" s="1353">
        <v>37</v>
      </c>
      <c r="AE760" s="1355">
        <f t="shared" si="501"/>
      </c>
      <c r="AF760" s="1349">
        <f t="shared" si="532"/>
      </c>
      <c r="AG760" s="1356" t="s">
        <v>846</v>
      </c>
      <c r="AH760" s="1357" t="s">
        <v>898</v>
      </c>
      <c r="AI760" s="1357">
        <v>31</v>
      </c>
    </row>
    <row r="761">
      <c r="A761" s="1342"/>
      <c r="B761" s="1367" t="s">
        <v>852</v>
      </c>
      <c r="C761" s="1367"/>
      <c r="D761" s="1368">
        <f>SUM(D756:D760)</f>
      </c>
      <c r="E761" s="1368">
        <f>SUM(E756:E760)</f>
      </c>
      <c r="F761" s="1368">
        <f>SUM(F756:F760)</f>
      </c>
      <c r="G761" s="1368">
        <f>SUM(G756:G760)</f>
      </c>
      <c r="H761" s="1368">
        <f>SUM(H756:H760)</f>
      </c>
      <c r="I761" s="1368">
        <f>SUM(I756:I760)</f>
      </c>
      <c r="J761" s="1370">
        <f t="shared" si="27"/>
      </c>
      <c r="K761" s="1370">
        <f t="shared" si="58"/>
      </c>
      <c r="L761" s="1371">
        <f t="shared" si="89"/>
      </c>
      <c r="M761" s="1370">
        <f t="shared" si="120"/>
      </c>
      <c r="N761" s="1370">
        <f t="shared" si="151"/>
      </c>
      <c r="O761" s="1372">
        <f t="shared" si="182"/>
      </c>
      <c r="P761" s="1372">
        <f t="shared" si="213"/>
      </c>
      <c r="Q761" s="1372">
        <f t="shared" si="244"/>
      </c>
      <c r="R761" s="1372">
        <f t="shared" si="406"/>
      </c>
      <c r="S761" s="1373">
        <f t="shared" si="437"/>
      </c>
      <c r="T761" s="1372">
        <f>AVERAGE(T756:T760)</f>
      </c>
      <c r="U761" s="1374">
        <f>AVERAGE(U756:U760)</f>
      </c>
      <c r="V761" s="1378">
        <f t="shared" si="468"/>
      </c>
      <c r="W761" s="1368">
        <f>SUM(W756:W760)</f>
      </c>
      <c r="X761" s="1368">
        <f>SUM(X756:X760)</f>
      </c>
      <c r="Y761" s="1368">
        <f>SUM(Y756:Y760)</f>
      </c>
      <c r="Z761" s="1368">
        <f>SUM(Z756:Z760)</f>
      </c>
      <c r="AA761" s="1368">
        <f>SUM(AA756:AA760)</f>
      </c>
      <c r="AB761" s="1368">
        <f>SUM(AB756:AB760)</f>
      </c>
      <c r="AC761" s="1368">
        <f>SUM(AC756:AC760)</f>
      </c>
      <c r="AD761" s="1368">
        <f>SUM(AD756:AD760)</f>
      </c>
      <c r="AE761" s="1370">
        <f t="shared" si="501"/>
      </c>
      <c r="AF761" s="1375">
        <f t="shared" si="532"/>
      </c>
      <c r="AG761" s="1376"/>
      <c r="AH761" s="1376"/>
      <c r="AI761" s="1373">
        <f>SUM(AI756:AI760)</f>
      </c>
    </row>
    <row r="762">
      <c r="A762" s="1342"/>
      <c r="B762" s="1343" t="s">
        <v>906</v>
      </c>
      <c r="C762" s="1343" t="s">
        <v>860</v>
      </c>
      <c r="D762" s="1345">
        <f t="shared" ref="D762:D763" si="367">E762+F762</f>
      </c>
      <c r="E762" s="1361">
        <v>1523.98</v>
      </c>
      <c r="F762" s="1361">
        <v>1989.41</v>
      </c>
      <c r="G762" s="1361">
        <v>1</v>
      </c>
      <c r="H762" s="1361">
        <v>1</v>
      </c>
      <c r="I762" s="1348">
        <v>1949.8099999999977</v>
      </c>
      <c r="J762" s="1348">
        <f t="shared" si="27"/>
      </c>
      <c r="K762" s="1348">
        <f t="shared" si="58"/>
      </c>
      <c r="L762" s="1348">
        <f t="shared" si="89"/>
      </c>
      <c r="M762" s="1348">
        <f t="shared" si="120"/>
      </c>
      <c r="N762" s="1349">
        <f t="shared" si="151"/>
      </c>
      <c r="O762" s="1350">
        <f t="shared" si="182"/>
      </c>
      <c r="P762" s="1350">
        <f t="shared" si="213"/>
      </c>
      <c r="Q762" s="1350">
        <f t="shared" si="244"/>
      </c>
      <c r="R762" s="1350">
        <f t="shared" si="406"/>
      </c>
      <c r="S762" s="1351">
        <f t="shared" si="437"/>
      </c>
      <c r="T762" s="1352">
        <v>0.0137</v>
      </c>
      <c r="U762" s="1353">
        <v>57</v>
      </c>
      <c r="V762" s="1349">
        <f t="shared" si="468"/>
      </c>
      <c r="W762" s="1353">
        <v>44606</v>
      </c>
      <c r="X762" s="1353">
        <v>743</v>
      </c>
      <c r="Y762" s="1353">
        <v>169</v>
      </c>
      <c r="Z762" s="1353">
        <v>766</v>
      </c>
      <c r="AA762" s="1353">
        <v>62</v>
      </c>
      <c r="AB762" s="1353">
        <v>6</v>
      </c>
      <c r="AC762" s="1353">
        <v>4</v>
      </c>
      <c r="AD762" s="1353">
        <v>27</v>
      </c>
      <c r="AE762" s="1355">
        <f t="shared" si="501"/>
      </c>
      <c r="AF762" s="1349">
        <f t="shared" si="532"/>
      </c>
      <c r="AG762" s="1357" t="s">
        <v>861</v>
      </c>
      <c r="AH762" s="1357" t="s">
        <v>862</v>
      </c>
      <c r="AI762" s="1357">
        <v>22</v>
      </c>
    </row>
    <row r="763">
      <c r="A763" s="1342"/>
      <c r="B763" s="1343" t="s">
        <v>906</v>
      </c>
      <c r="C763" s="1343" t="s">
        <v>863</v>
      </c>
      <c r="D763" s="1345">
        <f t="shared" si="367"/>
      </c>
      <c r="E763" s="1361">
        <v>1395.01</v>
      </c>
      <c r="F763" s="1361">
        <v>2692.95</v>
      </c>
      <c r="G763" s="1361">
        <v>3</v>
      </c>
      <c r="H763" s="1361">
        <v>3</v>
      </c>
      <c r="I763" s="1348">
        <v>6743.880000000005</v>
      </c>
      <c r="J763" s="1348">
        <f t="shared" si="27"/>
      </c>
      <c r="K763" s="1348">
        <f t="shared" si="58"/>
      </c>
      <c r="L763" s="1348">
        <f t="shared" si="89"/>
      </c>
      <c r="M763" s="1348">
        <f t="shared" si="120"/>
      </c>
      <c r="N763" s="1349">
        <f t="shared" si="151"/>
      </c>
      <c r="O763" s="1350">
        <f t="shared" si="182"/>
      </c>
      <c r="P763" s="1350">
        <f t="shared" si="213"/>
      </c>
      <c r="Q763" s="1350">
        <f t="shared" si="244"/>
      </c>
      <c r="R763" s="1350">
        <f t="shared" si="406"/>
      </c>
      <c r="S763" s="1351">
        <f t="shared" si="437"/>
      </c>
      <c r="T763" s="1352">
        <v>0.0141</v>
      </c>
      <c r="U763" s="1353">
        <v>58</v>
      </c>
      <c r="V763" s="1349">
        <f t="shared" si="468"/>
      </c>
      <c r="W763" s="1353">
        <v>44866</v>
      </c>
      <c r="X763" s="1353">
        <v>661</v>
      </c>
      <c r="Y763" s="1353">
        <v>163</v>
      </c>
      <c r="Z763" s="1353">
        <v>702</v>
      </c>
      <c r="AA763" s="1353">
        <v>109</v>
      </c>
      <c r="AB763" s="1353">
        <v>12</v>
      </c>
      <c r="AC763" s="1353">
        <v>3</v>
      </c>
      <c r="AD763" s="1353">
        <v>43</v>
      </c>
      <c r="AE763" s="1355">
        <f t="shared" si="501"/>
      </c>
      <c r="AF763" s="1349">
        <f t="shared" si="532"/>
      </c>
      <c r="AG763" s="1357" t="s">
        <v>861</v>
      </c>
      <c r="AH763" s="1357" t="s">
        <v>862</v>
      </c>
      <c r="AI763" s="1357">
        <v>39</v>
      </c>
    </row>
    <row r="764">
      <c r="A764" s="1342"/>
      <c r="B764" s="1367" t="s">
        <v>852</v>
      </c>
      <c r="C764" s="1367"/>
      <c r="D764" s="1368">
        <f>SUM(D762:D763)</f>
      </c>
      <c r="E764" s="1368">
        <f>SUM(E762:E763)</f>
      </c>
      <c r="F764" s="1368">
        <f>SUM(F762:F763)</f>
      </c>
      <c r="G764" s="1368">
        <f>SUM(G762:G763)</f>
      </c>
      <c r="H764" s="1368">
        <f>SUM(H762:H763)</f>
      </c>
      <c r="I764" s="1368">
        <f>SUM(I762:I763)</f>
      </c>
      <c r="J764" s="1370">
        <f t="shared" si="27"/>
      </c>
      <c r="K764" s="1370">
        <f t="shared" si="58"/>
      </c>
      <c r="L764" s="1371">
        <f t="shared" si="89"/>
      </c>
      <c r="M764" s="1370">
        <f t="shared" si="120"/>
      </c>
      <c r="N764" s="1370">
        <f t="shared" si="151"/>
      </c>
      <c r="O764" s="1372">
        <f t="shared" si="182"/>
      </c>
      <c r="P764" s="1372">
        <f t="shared" si="213"/>
      </c>
      <c r="Q764" s="1372">
        <f t="shared" si="244"/>
      </c>
      <c r="R764" s="1372">
        <f t="shared" si="406"/>
      </c>
      <c r="S764" s="1373">
        <f t="shared" si="437"/>
      </c>
      <c r="T764" s="1372">
        <f>AVERAGE(T762:T763)</f>
      </c>
      <c r="U764" s="1374">
        <f>AVERAGE(U762:U763)</f>
      </c>
      <c r="V764" s="1378">
        <f t="shared" si="468"/>
      </c>
      <c r="W764" s="1368">
        <f>SUM(W762:W763)</f>
      </c>
      <c r="X764" s="1368">
        <f>SUM(X762:X763)</f>
      </c>
      <c r="Y764" s="1368">
        <f>SUM(Y762:Y763)</f>
      </c>
      <c r="Z764" s="1368">
        <f>SUM(Z762:Z763)</f>
      </c>
      <c r="AA764" s="1368">
        <f>SUM(AA762:AA763)</f>
      </c>
      <c r="AB764" s="1368">
        <f>SUM(AB762:AB763)</f>
      </c>
      <c r="AC764" s="1368">
        <f>SUM(AC762:AC763)</f>
      </c>
      <c r="AD764" s="1368">
        <f>SUM(AD762:AD763)</f>
      </c>
      <c r="AE764" s="1370">
        <f t="shared" si="501"/>
      </c>
      <c r="AF764" s="1375">
        <f t="shared" si="532"/>
      </c>
      <c r="AG764" s="1376"/>
      <c r="AH764" s="1376"/>
      <c r="AI764" s="1368">
        <f>SUM(AI762:AI763)</f>
      </c>
    </row>
    <row r="765">
      <c r="A765" s="1342"/>
      <c r="B765" s="1390" t="s">
        <v>853</v>
      </c>
      <c r="C765" s="1343" t="s">
        <v>864</v>
      </c>
      <c r="D765" s="1345">
        <f t="shared" ref="D765:D768" si="368">E765+F765</f>
      </c>
      <c r="E765" s="1360">
        <v>1120.51</v>
      </c>
      <c r="F765" s="1360">
        <v>1735.2299999999998</v>
      </c>
      <c r="G765" s="1379">
        <v>5</v>
      </c>
      <c r="H765" s="1379">
        <v>5</v>
      </c>
      <c r="I765" s="1347">
        <v>9536.669999999984</v>
      </c>
      <c r="J765" s="1348">
        <f t="shared" si="27"/>
      </c>
      <c r="K765" s="1348">
        <f t="shared" si="58"/>
      </c>
      <c r="L765" s="1348">
        <f t="shared" si="89"/>
      </c>
      <c r="M765" s="1348">
        <f t="shared" si="120"/>
      </c>
      <c r="N765" s="1349">
        <f t="shared" si="151"/>
      </c>
      <c r="O765" s="1350">
        <f t="shared" si="182"/>
      </c>
      <c r="P765" s="1350">
        <f t="shared" si="213"/>
      </c>
      <c r="Q765" s="1350">
        <f t="shared" si="244"/>
      </c>
      <c r="R765" s="1350">
        <f t="shared" si="406"/>
      </c>
      <c r="S765" s="1351">
        <f t="shared" si="437"/>
      </c>
      <c r="T765" s="1352">
        <v>0.0138</v>
      </c>
      <c r="U765" s="1353">
        <v>57</v>
      </c>
      <c r="V765" s="1349">
        <f t="shared" si="468"/>
      </c>
      <c r="W765" s="1353">
        <v>40693</v>
      </c>
      <c r="X765" s="1353">
        <v>648</v>
      </c>
      <c r="Y765" s="1353">
        <v>151</v>
      </c>
      <c r="Z765" s="1353">
        <v>665</v>
      </c>
      <c r="AA765" s="1353">
        <v>76</v>
      </c>
      <c r="AB765" s="1353">
        <v>4</v>
      </c>
      <c r="AC765" s="1353">
        <v>1</v>
      </c>
      <c r="AD765" s="1353">
        <v>35</v>
      </c>
      <c r="AE765" s="1355">
        <f t="shared" si="501"/>
      </c>
      <c r="AF765" s="1349">
        <f t="shared" si="532"/>
      </c>
      <c r="AG765" s="1357" t="s">
        <v>861</v>
      </c>
      <c r="AH765" s="1357" t="s">
        <v>862</v>
      </c>
      <c r="AI765" s="1357">
        <v>23</v>
      </c>
    </row>
    <row r="766">
      <c r="A766" s="1342"/>
      <c r="B766" s="1390" t="s">
        <v>853</v>
      </c>
      <c r="C766" s="1343" t="s">
        <v>866</v>
      </c>
      <c r="D766" s="1345">
        <f t="shared" si="368"/>
      </c>
      <c r="E766" s="1360">
        <v>1508.42</v>
      </c>
      <c r="F766" s="1360">
        <v>2197.26</v>
      </c>
      <c r="G766" s="1379">
        <v>3</v>
      </c>
      <c r="H766" s="1379">
        <v>2</v>
      </c>
      <c r="I766" s="1347">
        <v>7091.370000000024</v>
      </c>
      <c r="J766" s="1348">
        <f t="shared" si="27"/>
      </c>
      <c r="K766" s="1348">
        <f t="shared" si="58"/>
      </c>
      <c r="L766" s="1348">
        <f t="shared" si="89"/>
      </c>
      <c r="M766" s="1348">
        <f t="shared" si="120"/>
      </c>
      <c r="N766" s="1349">
        <f t="shared" si="151"/>
      </c>
      <c r="O766" s="1350">
        <f t="shared" si="182"/>
      </c>
      <c r="P766" s="1350">
        <f t="shared" si="213"/>
      </c>
      <c r="Q766" s="1350">
        <f t="shared" si="244"/>
      </c>
      <c r="R766" s="1350">
        <f t="shared" si="406"/>
      </c>
      <c r="S766" s="1351">
        <f t="shared" si="437"/>
      </c>
      <c r="T766" s="1352">
        <v>0.0144</v>
      </c>
      <c r="U766" s="1353">
        <v>57</v>
      </c>
      <c r="V766" s="1349">
        <f t="shared" si="468"/>
      </c>
      <c r="W766" s="1353">
        <v>38378</v>
      </c>
      <c r="X766" s="1353">
        <v>722</v>
      </c>
      <c r="Y766" s="1353">
        <v>166</v>
      </c>
      <c r="Z766" s="1353">
        <v>758</v>
      </c>
      <c r="AA766" s="1353">
        <v>68</v>
      </c>
      <c r="AB766" s="1353">
        <v>6</v>
      </c>
      <c r="AC766" s="1353">
        <v>2</v>
      </c>
      <c r="AD766" s="1353">
        <v>38</v>
      </c>
      <c r="AE766" s="1355">
        <f t="shared" si="501"/>
      </c>
      <c r="AF766" s="1349">
        <f t="shared" si="532"/>
      </c>
      <c r="AG766" s="1357" t="s">
        <v>861</v>
      </c>
      <c r="AH766" s="1357" t="s">
        <v>862</v>
      </c>
      <c r="AI766" s="1357">
        <v>30</v>
      </c>
    </row>
    <row r="767">
      <c r="A767" s="1342"/>
      <c r="B767" s="1390" t="s">
        <v>853</v>
      </c>
      <c r="C767" s="1343" t="s">
        <v>867</v>
      </c>
      <c r="D767" s="1345">
        <f t="shared" si="368"/>
      </c>
      <c r="E767" s="1360">
        <v>1491.38</v>
      </c>
      <c r="F767" s="1360">
        <v>2213.86</v>
      </c>
      <c r="G767" s="1379">
        <v>8</v>
      </c>
      <c r="H767" s="1379">
        <v>7</v>
      </c>
      <c r="I767" s="1347">
        <v>18745.160000000003</v>
      </c>
      <c r="J767" s="1348">
        <f t="shared" si="27"/>
      </c>
      <c r="K767" s="1348">
        <f t="shared" si="58"/>
      </c>
      <c r="L767" s="1348">
        <f t="shared" si="89"/>
      </c>
      <c r="M767" s="1348">
        <f t="shared" si="120"/>
      </c>
      <c r="N767" s="1349">
        <f t="shared" si="151"/>
      </c>
      <c r="O767" s="1350">
        <f t="shared" si="182"/>
      </c>
      <c r="P767" s="1350">
        <f t="shared" si="213"/>
      </c>
      <c r="Q767" s="1350">
        <f t="shared" si="244"/>
      </c>
      <c r="R767" s="1350">
        <f t="shared" si="406"/>
      </c>
      <c r="S767" s="1351">
        <f t="shared" si="437"/>
      </c>
      <c r="T767" s="1352">
        <v>0.012</v>
      </c>
      <c r="U767" s="1353">
        <v>56</v>
      </c>
      <c r="V767" s="1349">
        <f t="shared" si="468"/>
      </c>
      <c r="W767" s="1353">
        <v>47936</v>
      </c>
      <c r="X767" s="1353">
        <v>863</v>
      </c>
      <c r="Y767" s="1353">
        <v>171</v>
      </c>
      <c r="Z767" s="1353">
        <v>876</v>
      </c>
      <c r="AA767" s="1353">
        <v>59</v>
      </c>
      <c r="AB767" s="1353">
        <v>5</v>
      </c>
      <c r="AC767" s="1353">
        <v>2</v>
      </c>
      <c r="AD767" s="1353">
        <v>33</v>
      </c>
      <c r="AE767" s="1355">
        <f t="shared" si="501"/>
      </c>
      <c r="AF767" s="1349">
        <f t="shared" si="532"/>
      </c>
      <c r="AG767" s="1357" t="s">
        <v>861</v>
      </c>
      <c r="AH767" s="1357" t="s">
        <v>862</v>
      </c>
      <c r="AI767" s="1357">
        <v>24</v>
      </c>
    </row>
    <row r="768">
      <c r="A768" s="1342"/>
      <c r="B768" s="1390" t="s">
        <v>853</v>
      </c>
      <c r="C768" s="1344" t="s">
        <v>868</v>
      </c>
      <c r="D768" s="1345">
        <f t="shared" si="368"/>
      </c>
      <c r="E768" s="1360">
        <v>1532.92</v>
      </c>
      <c r="F768" s="1360">
        <v>1592.5100000000002</v>
      </c>
      <c r="G768" s="1361">
        <v>3</v>
      </c>
      <c r="H768" s="1361">
        <v>1</v>
      </c>
      <c r="I768" s="1391">
        <v>6059.889999999985</v>
      </c>
      <c r="J768" s="1348">
        <f t="shared" si="27"/>
      </c>
      <c r="K768" s="1348">
        <f t="shared" si="58"/>
      </c>
      <c r="L768" s="1348">
        <f t="shared" si="89"/>
      </c>
      <c r="M768" s="1348">
        <f t="shared" si="120"/>
      </c>
      <c r="N768" s="1349">
        <f t="shared" si="151"/>
      </c>
      <c r="O768" s="1350">
        <f t="shared" si="182"/>
      </c>
      <c r="P768" s="1350">
        <f t="shared" si="213"/>
      </c>
      <c r="Q768" s="1350">
        <f t="shared" si="244"/>
      </c>
      <c r="R768" s="1350">
        <f t="shared" si="406"/>
      </c>
      <c r="S768" s="1351">
        <f t="shared" si="437"/>
      </c>
      <c r="T768" s="1352">
        <v>0.0081</v>
      </c>
      <c r="U768" s="1353">
        <v>57</v>
      </c>
      <c r="V768" s="1349">
        <f t="shared" si="468"/>
      </c>
      <c r="W768" s="1353">
        <v>30554</v>
      </c>
      <c r="X768" s="1353">
        <v>451</v>
      </c>
      <c r="Y768" s="1353">
        <v>105</v>
      </c>
      <c r="Z768" s="1353">
        <v>476</v>
      </c>
      <c r="AA768" s="1353">
        <v>88</v>
      </c>
      <c r="AB768" s="1353">
        <v>3</v>
      </c>
      <c r="AC768" s="1353">
        <v>2</v>
      </c>
      <c r="AD768" s="1353">
        <v>14</v>
      </c>
      <c r="AE768" s="1355">
        <f t="shared" si="501"/>
      </c>
      <c r="AF768" s="1349">
        <f t="shared" si="532"/>
      </c>
      <c r="AG768" s="1357" t="s">
        <v>861</v>
      </c>
      <c r="AH768" s="1357" t="s">
        <v>862</v>
      </c>
      <c r="AI768" s="1357">
        <v>30</v>
      </c>
    </row>
    <row r="769">
      <c r="A769" s="1342"/>
      <c r="B769" s="1367" t="s">
        <v>852</v>
      </c>
      <c r="C769" s="1367"/>
      <c r="D769" s="1368">
        <f>SUM(D765:D768)</f>
      </c>
      <c r="E769" s="1368">
        <f>SUM(E765:E768)</f>
      </c>
      <c r="F769" s="1368">
        <f>SUM(F765:F768)</f>
      </c>
      <c r="G769" s="1368">
        <f>SUM(G765:G768)</f>
      </c>
      <c r="H769" s="1368">
        <f>SUM(H765:H768)</f>
      </c>
      <c r="I769" s="1368">
        <f>SUM(I765:I768)</f>
      </c>
      <c r="J769" s="1370">
        <f t="shared" si="27"/>
      </c>
      <c r="K769" s="1370">
        <f t="shared" si="58"/>
      </c>
      <c r="L769" s="1371">
        <f t="shared" si="89"/>
      </c>
      <c r="M769" s="1370">
        <f t="shared" si="120"/>
      </c>
      <c r="N769" s="1370">
        <f t="shared" si="151"/>
      </c>
      <c r="O769" s="1372">
        <f t="shared" si="182"/>
      </c>
      <c r="P769" s="1372">
        <f t="shared" si="213"/>
      </c>
      <c r="Q769" s="1372">
        <f t="shared" si="244"/>
      </c>
      <c r="R769" s="1372">
        <f t="shared" si="406"/>
      </c>
      <c r="S769" s="1373">
        <f t="shared" si="437"/>
      </c>
      <c r="T769" s="1372">
        <f>AVERAGE(T765:T768)</f>
      </c>
      <c r="U769" s="1374">
        <f>AVERAGE(U765:U768)</f>
      </c>
      <c r="V769" s="1378">
        <f t="shared" si="468"/>
      </c>
      <c r="W769" s="1368">
        <f>SUM(W765:W768)</f>
      </c>
      <c r="X769" s="1368">
        <f>SUM(X765:X768)</f>
      </c>
      <c r="Y769" s="1368">
        <f>SUM(Y765:Y768)</f>
      </c>
      <c r="Z769" s="1368">
        <f>SUM(Z765:Z768)</f>
      </c>
      <c r="AA769" s="1368">
        <f>SUM(AA765:AA768)</f>
      </c>
      <c r="AB769" s="1368">
        <f>SUM(AB765:AB768)</f>
      </c>
      <c r="AC769" s="1368">
        <f>SUM(AC765:AC768)</f>
      </c>
      <c r="AD769" s="1368">
        <f>SUM(AD765:AD768)</f>
      </c>
      <c r="AE769" s="1370">
        <f t="shared" si="501"/>
      </c>
      <c r="AF769" s="1375">
        <f t="shared" si="532"/>
      </c>
      <c r="AG769" s="1376"/>
      <c r="AH769" s="1376"/>
      <c r="AI769" s="1368">
        <f>SUM(AI765:AI768)</f>
      </c>
    </row>
    <row r="770">
      <c r="A770" s="1342"/>
      <c r="B770" s="1394" t="s">
        <v>876</v>
      </c>
      <c r="C770" s="1390" t="s">
        <v>869</v>
      </c>
      <c r="D770" s="1345">
        <f t="shared" ref="D770:D773" si="369">E770+F770</f>
      </c>
      <c r="E770" s="1360">
        <v>902.25</v>
      </c>
      <c r="F770" s="1360">
        <v>1784.4299999999998</v>
      </c>
      <c r="G770" s="1379">
        <v>6</v>
      </c>
      <c r="H770" s="1379">
        <v>8</v>
      </c>
      <c r="I770" s="1347">
        <v>9292.880000000005</v>
      </c>
      <c r="J770" s="1348">
        <f t="shared" si="27"/>
      </c>
      <c r="K770" s="1348">
        <f t="shared" si="58"/>
      </c>
      <c r="L770" s="1348">
        <f t="shared" si="89"/>
      </c>
      <c r="M770" s="1348">
        <f t="shared" si="120"/>
      </c>
      <c r="N770" s="1349">
        <f t="shared" si="151"/>
      </c>
      <c r="O770" s="1350">
        <f t="shared" si="182"/>
      </c>
      <c r="P770" s="1350">
        <f t="shared" si="213"/>
      </c>
      <c r="Q770" s="1350">
        <f t="shared" si="244"/>
      </c>
      <c r="R770" s="1350">
        <f t="shared" si="406"/>
      </c>
      <c r="S770" s="1351">
        <f t="shared" si="437"/>
      </c>
      <c r="T770" s="1352">
        <v>0.0097</v>
      </c>
      <c r="U770" s="1353">
        <v>58</v>
      </c>
      <c r="V770" s="1349">
        <f t="shared" si="468"/>
      </c>
      <c r="W770" s="1353">
        <v>49328</v>
      </c>
      <c r="X770" s="1353">
        <v>671</v>
      </c>
      <c r="Y770" s="1353">
        <v>170</v>
      </c>
      <c r="Z770" s="1353">
        <v>690</v>
      </c>
      <c r="AA770" s="1353">
        <v>126</v>
      </c>
      <c r="AB770" s="1353">
        <v>8</v>
      </c>
      <c r="AC770" s="1353">
        <v>2</v>
      </c>
      <c r="AD770" s="1353">
        <v>32</v>
      </c>
      <c r="AE770" s="1355">
        <f t="shared" si="501"/>
      </c>
      <c r="AF770" s="1349">
        <f t="shared" si="532"/>
      </c>
      <c r="AG770" s="1357" t="s">
        <v>861</v>
      </c>
      <c r="AH770" s="1357" t="s">
        <v>862</v>
      </c>
      <c r="AI770" s="1357">
        <v>25</v>
      </c>
    </row>
    <row r="771">
      <c r="A771" s="1342"/>
      <c r="B771" s="1394" t="s">
        <v>876</v>
      </c>
      <c r="C771" s="1390" t="s">
        <v>870</v>
      </c>
      <c r="D771" s="1345">
        <f t="shared" si="369"/>
      </c>
      <c r="E771" s="1360">
        <v>1170.48</v>
      </c>
      <c r="F771" s="1360">
        <v>2170.5</v>
      </c>
      <c r="G771" s="1379">
        <v>5</v>
      </c>
      <c r="H771" s="1379">
        <v>4</v>
      </c>
      <c r="I771" s="1347">
        <v>9671.109999999986</v>
      </c>
      <c r="J771" s="1348">
        <f t="shared" si="27"/>
      </c>
      <c r="K771" s="1348">
        <f t="shared" si="58"/>
      </c>
      <c r="L771" s="1348">
        <f t="shared" si="89"/>
      </c>
      <c r="M771" s="1348">
        <f t="shared" si="120"/>
      </c>
      <c r="N771" s="1349">
        <f t="shared" si="151"/>
      </c>
      <c r="O771" s="1350">
        <f t="shared" si="182"/>
      </c>
      <c r="P771" s="1350">
        <f t="shared" si="213"/>
      </c>
      <c r="Q771" s="1350">
        <f t="shared" si="244"/>
      </c>
      <c r="R771" s="1350">
        <f t="shared" si="406"/>
      </c>
      <c r="S771" s="1351">
        <f t="shared" si="437"/>
      </c>
      <c r="T771" s="1352">
        <v>0.0101</v>
      </c>
      <c r="U771" s="1353">
        <v>58</v>
      </c>
      <c r="V771" s="1349">
        <f t="shared" si="468"/>
      </c>
      <c r="W771" s="1353">
        <v>47678</v>
      </c>
      <c r="X771" s="1353">
        <v>675</v>
      </c>
      <c r="Y771" s="1353">
        <v>162</v>
      </c>
      <c r="Z771" s="1353">
        <v>672</v>
      </c>
      <c r="AA771" s="1353">
        <v>89</v>
      </c>
      <c r="AB771" s="1353">
        <v>8</v>
      </c>
      <c r="AC771" s="1353">
        <v>3</v>
      </c>
      <c r="AD771" s="1353">
        <v>39</v>
      </c>
      <c r="AE771" s="1355">
        <f t="shared" si="501"/>
      </c>
      <c r="AF771" s="1349">
        <f t="shared" si="532"/>
      </c>
      <c r="AG771" s="1357" t="s">
        <v>861</v>
      </c>
      <c r="AH771" s="1357" t="s">
        <v>862</v>
      </c>
      <c r="AI771" s="1357">
        <v>30</v>
      </c>
    </row>
    <row r="772">
      <c r="A772" s="1342"/>
      <c r="B772" s="1394" t="s">
        <v>876</v>
      </c>
      <c r="C772" s="1390" t="s">
        <v>877</v>
      </c>
      <c r="D772" s="1345">
        <f t="shared" si="369"/>
      </c>
      <c r="E772" s="1360">
        <v>1352.87</v>
      </c>
      <c r="F772" s="1360">
        <v>2641.08</v>
      </c>
      <c r="G772" s="1379">
        <v>1</v>
      </c>
      <c r="H772" s="1379">
        <v>1</v>
      </c>
      <c r="I772" s="1347">
        <v>1435.0100000000093</v>
      </c>
      <c r="J772" s="1348">
        <f t="shared" si="27"/>
      </c>
      <c r="K772" s="1348">
        <f t="shared" si="58"/>
      </c>
      <c r="L772" s="1348">
        <f t="shared" si="89"/>
      </c>
      <c r="M772" s="1348">
        <f t="shared" si="120"/>
      </c>
      <c r="N772" s="1349">
        <f t="shared" si="151"/>
      </c>
      <c r="O772" s="1350">
        <f t="shared" si="182"/>
      </c>
      <c r="P772" s="1350">
        <f t="shared" si="213"/>
      </c>
      <c r="Q772" s="1350">
        <f t="shared" si="244"/>
      </c>
      <c r="R772" s="1350">
        <f t="shared" si="406"/>
      </c>
      <c r="S772" s="1351">
        <f t="shared" si="437"/>
      </c>
      <c r="T772" s="1352">
        <v>0.0092</v>
      </c>
      <c r="U772" s="1353">
        <v>56</v>
      </c>
      <c r="V772" s="1349">
        <f t="shared" si="468"/>
      </c>
      <c r="W772" s="1353">
        <v>50975</v>
      </c>
      <c r="X772" s="1353">
        <v>1198</v>
      </c>
      <c r="Y772" s="1353">
        <v>151</v>
      </c>
      <c r="Z772" s="1353">
        <v>1253</v>
      </c>
      <c r="AA772" s="1353">
        <v>57</v>
      </c>
      <c r="AB772" s="1353">
        <v>7</v>
      </c>
      <c r="AC772" s="1353">
        <v>2</v>
      </c>
      <c r="AD772" s="1353">
        <v>44</v>
      </c>
      <c r="AE772" s="1355">
        <f t="shared" si="501"/>
      </c>
      <c r="AF772" s="1349">
        <f t="shared" si="532"/>
      </c>
      <c r="AG772" s="1357" t="s">
        <v>861</v>
      </c>
      <c r="AH772" s="1357" t="s">
        <v>862</v>
      </c>
      <c r="AI772" s="1357">
        <v>24</v>
      </c>
    </row>
    <row r="773">
      <c r="A773" s="1342"/>
      <c r="B773" s="1394" t="s">
        <v>876</v>
      </c>
      <c r="C773" s="1390" t="s">
        <v>878</v>
      </c>
      <c r="D773" s="1345">
        <f t="shared" si="369"/>
      </c>
      <c r="E773" s="1360">
        <v>763.63</v>
      </c>
      <c r="F773" s="1360">
        <v>1169.74</v>
      </c>
      <c r="G773" s="1379">
        <v>6</v>
      </c>
      <c r="H773" s="1379">
        <v>5</v>
      </c>
      <c r="I773" s="1347">
        <v>10725.25</v>
      </c>
      <c r="J773" s="1348">
        <f t="shared" si="27"/>
      </c>
      <c r="K773" s="1348">
        <f t="shared" si="58"/>
      </c>
      <c r="L773" s="1348">
        <f t="shared" si="89"/>
      </c>
      <c r="M773" s="1348">
        <f t="shared" si="120"/>
      </c>
      <c r="N773" s="1349">
        <f t="shared" si="151"/>
      </c>
      <c r="O773" s="1350">
        <f t="shared" si="182"/>
      </c>
      <c r="P773" s="1350">
        <f t="shared" si="213"/>
      </c>
      <c r="Q773" s="1350">
        <f t="shared" si="244"/>
      </c>
      <c r="R773" s="1350">
        <f t="shared" si="406"/>
      </c>
      <c r="S773" s="1351">
        <f t="shared" si="437"/>
      </c>
      <c r="T773" s="1352">
        <v>0.0182</v>
      </c>
      <c r="U773" s="1353">
        <v>57</v>
      </c>
      <c r="V773" s="1349">
        <f t="shared" si="468"/>
      </c>
      <c r="W773" s="1353">
        <v>24469</v>
      </c>
      <c r="X773" s="1353">
        <v>783</v>
      </c>
      <c r="Y773" s="1353">
        <v>110</v>
      </c>
      <c r="Z773" s="1353">
        <v>842</v>
      </c>
      <c r="AA773" s="1353">
        <v>60</v>
      </c>
      <c r="AB773" s="1353">
        <v>16</v>
      </c>
      <c r="AC773" s="1353">
        <v>1</v>
      </c>
      <c r="AD773" s="1353">
        <v>23</v>
      </c>
      <c r="AE773" s="1355">
        <f t="shared" si="501"/>
      </c>
      <c r="AF773" s="1349">
        <f t="shared" si="532"/>
      </c>
      <c r="AG773" s="1357" t="s">
        <v>861</v>
      </c>
      <c r="AH773" s="1357" t="s">
        <v>862</v>
      </c>
      <c r="AI773" s="1357">
        <v>21</v>
      </c>
    </row>
    <row r="774">
      <c r="A774" s="1342"/>
      <c r="B774" s="1367" t="s">
        <v>852</v>
      </c>
      <c r="C774" s="1367"/>
      <c r="D774" s="1368">
        <f>SUM(D770:D773)</f>
      </c>
      <c r="E774" s="1368">
        <f>SUM(E770:E773)</f>
      </c>
      <c r="F774" s="1368">
        <f>SUM(F770:F773)</f>
      </c>
      <c r="G774" s="1368">
        <f>SUM(G770:G773)</f>
      </c>
      <c r="H774" s="1368">
        <f>SUM(H770:H773)</f>
      </c>
      <c r="I774" s="1368">
        <f>SUM(I770:I773)</f>
      </c>
      <c r="J774" s="1370">
        <f t="shared" si="27"/>
      </c>
      <c r="K774" s="1370">
        <f t="shared" si="58"/>
      </c>
      <c r="L774" s="1371">
        <f t="shared" si="89"/>
      </c>
      <c r="M774" s="1370">
        <f t="shared" si="120"/>
      </c>
      <c r="N774" s="1370">
        <f t="shared" si="151"/>
      </c>
      <c r="O774" s="1372">
        <f t="shared" si="182"/>
      </c>
      <c r="P774" s="1372">
        <f t="shared" si="213"/>
      </c>
      <c r="Q774" s="1372">
        <f t="shared" si="244"/>
      </c>
      <c r="R774" s="1372">
        <f t="shared" si="406"/>
      </c>
      <c r="S774" s="1373">
        <f t="shared" si="437"/>
      </c>
      <c r="T774" s="1372">
        <f>AVERAGE(T770:T773)</f>
      </c>
      <c r="U774" s="1374">
        <f>AVERAGE(U770:U773)</f>
      </c>
      <c r="V774" s="1378">
        <f t="shared" si="468"/>
      </c>
      <c r="W774" s="1368">
        <f>SUM(W770:W773)</f>
      </c>
      <c r="X774" s="1368">
        <f>SUM(X770:X773)</f>
      </c>
      <c r="Y774" s="1368">
        <f>SUM(Y770:Y773)</f>
      </c>
      <c r="Z774" s="1368">
        <f>SUM(Z770:Z773)</f>
      </c>
      <c r="AA774" s="1368">
        <f>SUM(AA770:AA773)</f>
      </c>
      <c r="AB774" s="1368">
        <f>SUM(AB770:AB773)</f>
      </c>
      <c r="AC774" s="1368">
        <f>SUM(AC770:AC773)</f>
      </c>
      <c r="AD774" s="1368">
        <f>SUM(AD770:AD773)</f>
      </c>
      <c r="AE774" s="1370">
        <f t="shared" si="501"/>
      </c>
      <c r="AF774" s="1375">
        <f t="shared" si="532"/>
      </c>
      <c r="AG774" s="1376"/>
      <c r="AH774" s="1376"/>
      <c r="AI774" s="1368">
        <f>SUM(AI770:AI773)</f>
      </c>
    </row>
    <row r="775">
      <c r="A775" s="1342"/>
      <c r="B775" s="1387" t="s">
        <v>871</v>
      </c>
      <c r="C775" s="1387"/>
      <c r="D775" s="1381">
        <f>D761+D755+D769+D764+D774</f>
      </c>
      <c r="E775" s="1381">
        <f>E761+E755+E769+E764+E774</f>
      </c>
      <c r="F775" s="1381">
        <f>F761+F755+F769+F764+F774</f>
      </c>
      <c r="G775" s="1381">
        <f>G761+G755+G769+G764+G774</f>
      </c>
      <c r="H775" s="1381">
        <f>H761+H755+H769+H764+H774</f>
      </c>
      <c r="I775" s="1381">
        <f>I761+I755+I769+I764+I774</f>
      </c>
      <c r="J775" s="1382">
        <f t="shared" si="27"/>
      </c>
      <c r="K775" s="1382">
        <f t="shared" si="58"/>
      </c>
      <c r="L775" s="1382">
        <f t="shared" si="89"/>
      </c>
      <c r="M775" s="1382">
        <f t="shared" si="120"/>
      </c>
      <c r="N775" s="1382">
        <f t="shared" si="151"/>
      </c>
      <c r="O775" s="1383">
        <f t="shared" si="182"/>
      </c>
      <c r="P775" s="1383">
        <f t="shared" si="213"/>
      </c>
      <c r="Q775" s="1383">
        <f t="shared" si="244"/>
      </c>
      <c r="R775" s="1383">
        <f t="shared" si="406"/>
      </c>
      <c r="S775" s="1392">
        <f t="shared" si="437"/>
      </c>
      <c r="T775" s="1382">
        <f>(T761+T755+T769+T764+T774)/5</f>
      </c>
      <c r="U775" s="1382">
        <f>(U761+U755+U769+U764+U774)/5</f>
      </c>
      <c r="V775" s="1382">
        <f>(V761+V755+V769+V764+V774)/5</f>
      </c>
      <c r="W775" s="1381">
        <f>W761+W755+W769+W764+W774</f>
      </c>
      <c r="X775" s="1381">
        <f>X761+X755+X769+X764+X774</f>
      </c>
      <c r="Y775" s="1381">
        <f>Y761+Y755+Y769+Y764+Y774</f>
      </c>
      <c r="Z775" s="1381">
        <f>Z761+Z755+Z769+Z764+Z774</f>
      </c>
      <c r="AA775" s="1381">
        <f>AA761+AA755+AA769+AA764+AA774</f>
      </c>
      <c r="AB775" s="1381">
        <f>AB761+AB755+AB769+AB764+AB774</f>
      </c>
      <c r="AC775" s="1381">
        <f>AC761+AC755+AC769+AC764+AC774</f>
      </c>
      <c r="AD775" s="1381">
        <f>AD761+AD755+AD769+AD764+AD774</f>
      </c>
      <c r="AE775" s="1382">
        <f t="shared" si="501"/>
      </c>
      <c r="AF775" s="1393">
        <f t="shared" si="532"/>
      </c>
      <c r="AG775" s="1387"/>
      <c r="AH775" s="1387"/>
      <c r="AI775" s="1381">
        <f>AI761+AI755+AI769+AI764+AI774</f>
      </c>
    </row>
    <row r="776">
      <c r="A776" s="1329" t="s">
        <v>807</v>
      </c>
      <c r="B776" s="1329" t="s">
        <v>808</v>
      </c>
      <c r="C776" s="1329"/>
      <c r="D776" s="1330" t="s">
        <v>809</v>
      </c>
      <c r="E776" s="1330"/>
      <c r="F776" s="1330"/>
      <c r="G776" s="1330"/>
      <c r="H776" s="1330"/>
      <c r="I776" s="1330"/>
      <c r="J776" s="1330"/>
      <c r="K776" s="1330"/>
      <c r="L776" s="1330"/>
      <c r="M776" s="1330"/>
      <c r="N776" s="1331" t="s">
        <v>810</v>
      </c>
      <c r="O776" s="1331"/>
      <c r="P776" s="1331"/>
      <c r="Q776" s="1331"/>
      <c r="R776" s="1331"/>
      <c r="S776" s="1331"/>
      <c r="T776" s="1331"/>
      <c r="U776" s="1331"/>
      <c r="V776" s="1331"/>
      <c r="W776" s="1331"/>
      <c r="X776" s="1331"/>
      <c r="Y776" s="1331"/>
      <c r="Z776" s="1331"/>
      <c r="AA776" s="1331"/>
      <c r="AB776" s="1331"/>
      <c r="AC776" s="1331"/>
      <c r="AD776" s="1331"/>
      <c r="AE776" s="1331"/>
      <c r="AF776" s="1331"/>
      <c r="AG776" s="1331"/>
      <c r="AH776" s="1331"/>
      <c r="AI776" s="1332"/>
    </row>
    <row r="777">
      <c r="A777" s="1329"/>
      <c r="B777" s="1329" t="s">
        <v>811</v>
      </c>
      <c r="C777" s="1329" t="s">
        <v>812</v>
      </c>
      <c r="D777" s="1330" t="s">
        <v>813</v>
      </c>
      <c r="E777" s="1330" t="s">
        <v>879</v>
      </c>
      <c r="F777" s="1389" t="s">
        <v>880</v>
      </c>
      <c r="G777" s="1333" t="s">
        <v>814</v>
      </c>
      <c r="H777" s="1334" t="s">
        <v>815</v>
      </c>
      <c r="I777" s="1335" t="s">
        <v>816</v>
      </c>
      <c r="J777" s="1336" t="s">
        <v>817</v>
      </c>
      <c r="K777" s="1336" t="s">
        <v>818</v>
      </c>
      <c r="L777" s="1337" t="s">
        <v>819</v>
      </c>
      <c r="M777" s="1336" t="s">
        <v>820</v>
      </c>
      <c r="N777" s="1331" t="s">
        <v>821</v>
      </c>
      <c r="O777" s="1338" t="s">
        <v>822</v>
      </c>
      <c r="P777" s="1338" t="s">
        <v>823</v>
      </c>
      <c r="Q777" s="1338" t="s">
        <v>824</v>
      </c>
      <c r="R777" s="1338" t="s">
        <v>825</v>
      </c>
      <c r="S777" s="1339" t="s">
        <v>826</v>
      </c>
      <c r="T777" s="1338" t="s">
        <v>827</v>
      </c>
      <c r="U777" s="1340" t="s">
        <v>828</v>
      </c>
      <c r="V777" s="1331" t="s">
        <v>829</v>
      </c>
      <c r="W777" s="1339" t="s">
        <v>830</v>
      </c>
      <c r="X777" s="1339" t="s">
        <v>831</v>
      </c>
      <c r="Y777" s="1339" t="s">
        <v>832</v>
      </c>
      <c r="Z777" s="1339" t="s">
        <v>833</v>
      </c>
      <c r="AA777" s="1339" t="s">
        <v>834</v>
      </c>
      <c r="AB777" s="1339" t="s">
        <v>835</v>
      </c>
      <c r="AC777" s="1339" t="s">
        <v>836</v>
      </c>
      <c r="AD777" s="1339" t="s">
        <v>837</v>
      </c>
      <c r="AE777" s="1341" t="s">
        <v>838</v>
      </c>
      <c r="AF777" s="1331" t="s">
        <v>839</v>
      </c>
      <c r="AG777" s="1332" t="s">
        <v>840</v>
      </c>
      <c r="AH777" s="1332" t="s">
        <v>841</v>
      </c>
      <c r="AI777" s="1332" t="s">
        <v>842</v>
      </c>
    </row>
    <row r="778">
      <c r="A778" s="1342" t="s">
        <v>910</v>
      </c>
      <c r="B778" s="1343" t="s">
        <v>874</v>
      </c>
      <c r="C778" s="1344" t="s">
        <v>849</v>
      </c>
      <c r="D778" s="1345">
        <f t="shared" ref="D778:D779" si="370">E778+F778</f>
      </c>
      <c r="E778" s="1360">
        <v>983.5</v>
      </c>
      <c r="F778" s="1360">
        <v>2194.11</v>
      </c>
      <c r="G778" s="1361">
        <v>1</v>
      </c>
      <c r="H778" s="1361">
        <v>1</v>
      </c>
      <c r="I778" s="1347">
        <v>2316.37</v>
      </c>
      <c r="J778" s="1348">
        <f t="shared" ref="J778:J801" si="28">I778/D778</f>
      </c>
      <c r="K778" s="1348">
        <f t="shared" ref="K778:K801" si="59">D778/G778</f>
      </c>
      <c r="L778" s="1348">
        <f t="shared" ref="L778:L801" si="90">D778/H778</f>
      </c>
      <c r="M778" s="1348">
        <f t="shared" ref="M778:M801" si="121">I778/G778</f>
      </c>
      <c r="N778" s="1362">
        <f t="shared" ref="N778:N801" si="152">D778/X778</f>
      </c>
      <c r="O778" s="1350">
        <f t="shared" ref="O778:O801" si="183">S778/W778*1</f>
      </c>
      <c r="P778" s="1350">
        <f t="shared" ref="P778:P801" si="214">X778/W778</f>
      </c>
      <c r="Q778" s="1350">
        <f t="shared" ref="Q778:Q801" si="245">Z778/W778</f>
      </c>
      <c r="R778" s="1350">
        <f t="shared" ref="R778:R801" si="407">AA778/Z778</f>
      </c>
      <c r="S778" s="1351">
        <f t="shared" ref="S778:S801" si="438">Y778/T778</f>
      </c>
      <c r="T778" s="1352">
        <v>0.0123</v>
      </c>
      <c r="U778" s="1353">
        <v>36</v>
      </c>
      <c r="V778" s="1349">
        <f t="shared" ref="V778:V800" si="469">(D778/W778)*1000</f>
      </c>
      <c r="W778" s="1359">
        <v>34364</v>
      </c>
      <c r="X778" s="1359">
        <v>869</v>
      </c>
      <c r="Y778" s="1359">
        <v>145</v>
      </c>
      <c r="Z778" s="1359">
        <v>912</v>
      </c>
      <c r="AA778" s="1359">
        <v>69</v>
      </c>
      <c r="AB778" s="1359">
        <v>6</v>
      </c>
      <c r="AC778" s="1359">
        <v>3</v>
      </c>
      <c r="AD778" s="1353">
        <v>39</v>
      </c>
      <c r="AE778" s="1355">
        <f t="shared" ref="AE778:AE801" si="502">D778/Z778</f>
      </c>
      <c r="AF778" s="1349">
        <f t="shared" ref="AF778:AF801" si="533">AI778*1000/D778</f>
      </c>
      <c r="AG778" s="1356" t="s">
        <v>846</v>
      </c>
      <c r="AH778" s="1357" t="s">
        <v>898</v>
      </c>
      <c r="AI778" s="1357">
        <v>29</v>
      </c>
    </row>
    <row r="779">
      <c r="A779" s="1342"/>
      <c r="B779" s="1343" t="s">
        <v>874</v>
      </c>
      <c r="C779" s="1343" t="s">
        <v>850</v>
      </c>
      <c r="D779" s="1345">
        <f t="shared" si="370"/>
      </c>
      <c r="E779" s="1360">
        <v>1410.32</v>
      </c>
      <c r="F779" s="1360">
        <v>1995.07</v>
      </c>
      <c r="G779" s="1361">
        <v>7</v>
      </c>
      <c r="H779" s="1361">
        <v>5</v>
      </c>
      <c r="I779" s="1347">
        <v>14150.580000000002</v>
      </c>
      <c r="J779" s="1348">
        <f t="shared" si="28"/>
      </c>
      <c r="K779" s="1348">
        <f t="shared" si="59"/>
      </c>
      <c r="L779" s="1348">
        <f t="shared" si="90"/>
      </c>
      <c r="M779" s="1348">
        <f t="shared" si="121"/>
      </c>
      <c r="N779" s="1362">
        <f t="shared" si="152"/>
      </c>
      <c r="O779" s="1350">
        <f t="shared" si="183"/>
      </c>
      <c r="P779" s="1350">
        <f t="shared" si="214"/>
      </c>
      <c r="Q779" s="1350">
        <f t="shared" si="245"/>
      </c>
      <c r="R779" s="1350">
        <f t="shared" si="407"/>
      </c>
      <c r="S779" s="1351">
        <f t="shared" si="438"/>
      </c>
      <c r="T779" s="1352">
        <v>0.0129</v>
      </c>
      <c r="U779" s="1353">
        <v>52</v>
      </c>
      <c r="V779" s="1349">
        <f t="shared" si="469"/>
      </c>
      <c r="W779" s="1359">
        <v>32713</v>
      </c>
      <c r="X779" s="1359">
        <v>722</v>
      </c>
      <c r="Y779" s="1359">
        <v>144</v>
      </c>
      <c r="Z779" s="1359">
        <v>749</v>
      </c>
      <c r="AA779" s="1359">
        <v>129</v>
      </c>
      <c r="AB779" s="1359">
        <v>8</v>
      </c>
      <c r="AC779" s="1359">
        <v>4</v>
      </c>
      <c r="AD779" s="1353">
        <v>33</v>
      </c>
      <c r="AE779" s="1355">
        <f t="shared" si="502"/>
      </c>
      <c r="AF779" s="1349">
        <f t="shared" si="533"/>
      </c>
      <c r="AG779" s="1356" t="s">
        <v>846</v>
      </c>
      <c r="AH779" s="1357" t="s">
        <v>898</v>
      </c>
      <c r="AI779" s="1357">
        <v>44</v>
      </c>
    </row>
    <row r="780">
      <c r="A780" s="1342"/>
      <c r="B780" s="1367" t="s">
        <v>852</v>
      </c>
      <c r="C780" s="1367"/>
      <c r="D780" s="1368">
        <f>SUM(D778:D779)</f>
      </c>
      <c r="E780" s="1368">
        <f>SUM(E778:E779)</f>
      </c>
      <c r="F780" s="1368">
        <f>SUM(F778:F779)</f>
      </c>
      <c r="G780" s="1368">
        <f>SUM(G778:G779)</f>
      </c>
      <c r="H780" s="1368">
        <f>SUM(H778:H779)</f>
      </c>
      <c r="I780" s="1370">
        <f>SUM(I778:I779)</f>
      </c>
      <c r="J780" s="1370">
        <f t="shared" si="28"/>
      </c>
      <c r="K780" s="1370">
        <f t="shared" si="59"/>
      </c>
      <c r="L780" s="1371">
        <f t="shared" si="90"/>
      </c>
      <c r="M780" s="1370">
        <f t="shared" si="121"/>
      </c>
      <c r="N780" s="1370">
        <f t="shared" si="152"/>
      </c>
      <c r="O780" s="1372">
        <f t="shared" si="183"/>
      </c>
      <c r="P780" s="1372">
        <f t="shared" si="214"/>
      </c>
      <c r="Q780" s="1372">
        <f t="shared" si="245"/>
      </c>
      <c r="R780" s="1372">
        <f t="shared" si="407"/>
      </c>
      <c r="S780" s="1373">
        <f t="shared" si="438"/>
      </c>
      <c r="T780" s="1372">
        <f>AVERAGE(T778:T779)</f>
      </c>
      <c r="U780" s="1374">
        <f>AVERAGE(U778:U779)</f>
      </c>
      <c r="V780" s="1370">
        <f t="shared" si="469"/>
      </c>
      <c r="W780" s="1368">
        <f>SUM(W778:W779)</f>
      </c>
      <c r="X780" s="1368">
        <f>SUM(X778:X779)</f>
      </c>
      <c r="Y780" s="1368">
        <f>SUM(Y778:Y779)</f>
      </c>
      <c r="Z780" s="1368">
        <f>SUM(Z778:Z779)</f>
      </c>
      <c r="AA780" s="1368">
        <f>SUM(AA778:AA779)</f>
      </c>
      <c r="AB780" s="1368">
        <f>SUM(AB778:AB779)</f>
      </c>
      <c r="AC780" s="1368">
        <f>SUM(AC778:AC779)</f>
      </c>
      <c r="AD780" s="1368">
        <f>SUM(AD778:AD779)</f>
      </c>
      <c r="AE780" s="1370">
        <f t="shared" si="502"/>
      </c>
      <c r="AF780" s="1375">
        <f t="shared" si="533"/>
      </c>
      <c r="AG780" s="1376"/>
      <c r="AH780" s="1376"/>
      <c r="AI780" s="1373">
        <f>SUM(AI778:AI779)</f>
      </c>
    </row>
    <row r="781">
      <c r="A781" s="1342"/>
      <c r="B781" s="1390" t="s">
        <v>865</v>
      </c>
      <c r="C781" s="1344" t="s">
        <v>851</v>
      </c>
      <c r="D781" s="1345">
        <f t="shared" ref="D781:D784" si="371">E781+F781</f>
      </c>
      <c r="E781" s="1361">
        <v>989.9</v>
      </c>
      <c r="F781" s="1361">
        <v>2449.62</v>
      </c>
      <c r="G781" s="1361">
        <v>5</v>
      </c>
      <c r="H781" s="1361">
        <v>5</v>
      </c>
      <c r="I781" s="1347">
        <v>10051.48</v>
      </c>
      <c r="J781" s="1348">
        <f t="shared" si="28"/>
      </c>
      <c r="K781" s="1348">
        <f t="shared" si="59"/>
      </c>
      <c r="L781" s="1348">
        <f t="shared" si="90"/>
      </c>
      <c r="M781" s="1348">
        <f t="shared" si="121"/>
      </c>
      <c r="N781" s="1349">
        <f t="shared" si="152"/>
      </c>
      <c r="O781" s="1350">
        <f t="shared" si="183"/>
      </c>
      <c r="P781" s="1350">
        <f t="shared" si="214"/>
      </c>
      <c r="Q781" s="1350">
        <f t="shared" si="245"/>
      </c>
      <c r="R781" s="1350">
        <f t="shared" si="407"/>
      </c>
      <c r="S781" s="1351">
        <f t="shared" si="438"/>
      </c>
      <c r="T781" s="1352">
        <v>0.0196</v>
      </c>
      <c r="U781" s="1353">
        <v>56</v>
      </c>
      <c r="V781" s="1349">
        <f t="shared" si="469"/>
      </c>
      <c r="W781" s="1353">
        <v>30081</v>
      </c>
      <c r="X781" s="1359">
        <v>565</v>
      </c>
      <c r="Y781" s="1359">
        <v>154</v>
      </c>
      <c r="Z781" s="1359">
        <v>569</v>
      </c>
      <c r="AA781" s="1359">
        <v>72</v>
      </c>
      <c r="AB781" s="1359">
        <v>7</v>
      </c>
      <c r="AC781" s="1359">
        <v>3</v>
      </c>
      <c r="AD781" s="1353">
        <v>50</v>
      </c>
      <c r="AE781" s="1355">
        <f t="shared" si="502"/>
      </c>
      <c r="AF781" s="1349">
        <f t="shared" si="533"/>
      </c>
      <c r="AG781" s="1356" t="s">
        <v>846</v>
      </c>
      <c r="AH781" s="1357" t="s">
        <v>898</v>
      </c>
      <c r="AI781" s="1357">
        <v>30</v>
      </c>
    </row>
    <row r="782">
      <c r="A782" s="1342"/>
      <c r="B782" s="1390" t="s">
        <v>865</v>
      </c>
      <c r="C782" s="1343" t="s">
        <v>854</v>
      </c>
      <c r="D782" s="1345">
        <f t="shared" si="371"/>
      </c>
      <c r="E782" s="1361">
        <v>921.83</v>
      </c>
      <c r="F782" s="1361">
        <v>2982.04</v>
      </c>
      <c r="G782" s="1361">
        <v>10</v>
      </c>
      <c r="H782" s="1361">
        <v>9</v>
      </c>
      <c r="I782" s="1347">
        <v>23288.590000000004</v>
      </c>
      <c r="J782" s="1348">
        <f t="shared" si="28"/>
      </c>
      <c r="K782" s="1348">
        <f t="shared" si="59"/>
      </c>
      <c r="L782" s="1348">
        <f t="shared" si="90"/>
      </c>
      <c r="M782" s="1348">
        <f t="shared" si="121"/>
      </c>
      <c r="N782" s="1349">
        <f t="shared" si="152"/>
      </c>
      <c r="O782" s="1350">
        <f t="shared" si="183"/>
      </c>
      <c r="P782" s="1350">
        <f t="shared" si="214"/>
      </c>
      <c r="Q782" s="1350">
        <f t="shared" si="245"/>
      </c>
      <c r="R782" s="1350">
        <f t="shared" si="407"/>
      </c>
      <c r="S782" s="1351">
        <f t="shared" si="438"/>
      </c>
      <c r="T782" s="1352">
        <v>0.028</v>
      </c>
      <c r="U782" s="1353">
        <v>62</v>
      </c>
      <c r="V782" s="1349">
        <f t="shared" si="469"/>
      </c>
      <c r="W782" s="1353">
        <v>33455</v>
      </c>
      <c r="X782" s="1359">
        <v>658</v>
      </c>
      <c r="Y782" s="1359">
        <v>187</v>
      </c>
      <c r="Z782" s="1359">
        <v>666</v>
      </c>
      <c r="AA782" s="1359">
        <v>123</v>
      </c>
      <c r="AB782" s="1359">
        <v>11</v>
      </c>
      <c r="AC782" s="1359">
        <v>1</v>
      </c>
      <c r="AD782" s="1353">
        <v>36</v>
      </c>
      <c r="AE782" s="1355">
        <f t="shared" si="502"/>
      </c>
      <c r="AF782" s="1349">
        <f t="shared" si="533"/>
      </c>
      <c r="AG782" s="1356" t="s">
        <v>846</v>
      </c>
      <c r="AH782" s="1357" t="s">
        <v>898</v>
      </c>
      <c r="AI782" s="1357">
        <v>38</v>
      </c>
    </row>
    <row r="783">
      <c r="A783" s="1342"/>
      <c r="B783" s="1390" t="s">
        <v>865</v>
      </c>
      <c r="C783" s="1343" t="s">
        <v>855</v>
      </c>
      <c r="D783" s="1345">
        <f t="shared" si="371"/>
      </c>
      <c r="E783" s="1361">
        <v>1048.64</v>
      </c>
      <c r="F783" s="1361">
        <v>3017.4</v>
      </c>
      <c r="G783" s="1361">
        <v>7</v>
      </c>
      <c r="H783" s="1361">
        <v>6</v>
      </c>
      <c r="I783" s="1347">
        <v>14795.149999999994</v>
      </c>
      <c r="J783" s="1348">
        <f t="shared" si="28"/>
      </c>
      <c r="K783" s="1348">
        <f t="shared" si="59"/>
      </c>
      <c r="L783" s="1348">
        <f t="shared" si="90"/>
      </c>
      <c r="M783" s="1348">
        <f t="shared" si="121"/>
      </c>
      <c r="N783" s="1349">
        <f t="shared" si="152"/>
      </c>
      <c r="O783" s="1350">
        <f t="shared" si="183"/>
      </c>
      <c r="P783" s="1350">
        <f t="shared" si="214"/>
      </c>
      <c r="Q783" s="1350">
        <f t="shared" si="245"/>
      </c>
      <c r="R783" s="1350">
        <f t="shared" si="407"/>
      </c>
      <c r="S783" s="1351">
        <f t="shared" si="438"/>
      </c>
      <c r="T783" s="1352">
        <v>0.023</v>
      </c>
      <c r="U783" s="1353">
        <v>67</v>
      </c>
      <c r="V783" s="1349">
        <f t="shared" si="469"/>
      </c>
      <c r="W783" s="1353">
        <v>44241</v>
      </c>
      <c r="X783" s="1359">
        <v>758</v>
      </c>
      <c r="Y783" s="1359">
        <v>221</v>
      </c>
      <c r="Z783" s="1359">
        <v>762</v>
      </c>
      <c r="AA783" s="1359">
        <v>106</v>
      </c>
      <c r="AB783" s="1359">
        <v>8</v>
      </c>
      <c r="AC783" s="1359">
        <v>4</v>
      </c>
      <c r="AD783" s="1353">
        <v>67</v>
      </c>
      <c r="AE783" s="1355">
        <f t="shared" si="502"/>
      </c>
      <c r="AF783" s="1349">
        <f t="shared" si="533"/>
      </c>
      <c r="AG783" s="1356" t="s">
        <v>846</v>
      </c>
      <c r="AH783" s="1357" t="s">
        <v>898</v>
      </c>
      <c r="AI783" s="1357">
        <v>39</v>
      </c>
    </row>
    <row r="784">
      <c r="A784" s="1342"/>
      <c r="B784" s="1390" t="s">
        <v>865</v>
      </c>
      <c r="C784" s="1343" t="s">
        <v>856</v>
      </c>
      <c r="D784" s="1345">
        <f t="shared" si="371"/>
      </c>
      <c r="E784" s="1361">
        <v>1485.61</v>
      </c>
      <c r="F784" s="1361">
        <v>2476.13</v>
      </c>
      <c r="G784" s="1361">
        <v>6</v>
      </c>
      <c r="H784" s="1361">
        <v>4</v>
      </c>
      <c r="I784" s="1347">
        <v>14245.200000000012</v>
      </c>
      <c r="J784" s="1348">
        <f t="shared" si="28"/>
      </c>
      <c r="K784" s="1348">
        <f t="shared" si="59"/>
      </c>
      <c r="L784" s="1348">
        <f t="shared" si="90"/>
      </c>
      <c r="M784" s="1348">
        <f t="shared" si="121"/>
      </c>
      <c r="N784" s="1349">
        <f t="shared" si="152"/>
      </c>
      <c r="O784" s="1350">
        <f t="shared" si="183"/>
      </c>
      <c r="P784" s="1350">
        <f t="shared" si="214"/>
      </c>
      <c r="Q784" s="1350">
        <f t="shared" si="245"/>
      </c>
      <c r="R784" s="1350">
        <f t="shared" si="407"/>
      </c>
      <c r="S784" s="1351">
        <f t="shared" si="438"/>
      </c>
      <c r="T784" s="1352">
        <v>0.0143</v>
      </c>
      <c r="U784" s="1353">
        <v>60</v>
      </c>
      <c r="V784" s="1349">
        <f t="shared" si="469"/>
      </c>
      <c r="W784" s="1353">
        <v>45229</v>
      </c>
      <c r="X784" s="1359">
        <v>1113</v>
      </c>
      <c r="Y784" s="1359">
        <v>188</v>
      </c>
      <c r="Z784" s="1359">
        <v>1119</v>
      </c>
      <c r="AA784" s="1359">
        <v>85</v>
      </c>
      <c r="AB784" s="1359">
        <v>13</v>
      </c>
      <c r="AC784" s="1359">
        <v>2</v>
      </c>
      <c r="AD784" s="1353">
        <v>69</v>
      </c>
      <c r="AE784" s="1355">
        <f t="shared" si="502"/>
      </c>
      <c r="AF784" s="1349">
        <f t="shared" si="533"/>
      </c>
      <c r="AG784" s="1356" t="s">
        <v>846</v>
      </c>
      <c r="AH784" s="1357" t="s">
        <v>898</v>
      </c>
      <c r="AI784" s="1357">
        <v>35</v>
      </c>
    </row>
    <row r="785">
      <c r="A785" s="1342"/>
      <c r="B785" s="1367" t="s">
        <v>852</v>
      </c>
      <c r="C785" s="1367"/>
      <c r="D785" s="1368">
        <f>SUM(D781:D784)</f>
      </c>
      <c r="E785" s="1368">
        <f>SUM(E781:E784)</f>
      </c>
      <c r="F785" s="1368">
        <f>SUM(F781:F784)</f>
      </c>
      <c r="G785" s="1368">
        <f>SUM(G781:G784)</f>
      </c>
      <c r="H785" s="1368">
        <f>SUM(H781:H784)</f>
      </c>
      <c r="I785" s="1368">
        <f>SUM(I781:I784)</f>
      </c>
      <c r="J785" s="1370">
        <f t="shared" si="28"/>
      </c>
      <c r="K785" s="1370">
        <f t="shared" si="59"/>
      </c>
      <c r="L785" s="1371">
        <f t="shared" si="90"/>
      </c>
      <c r="M785" s="1370">
        <f t="shared" si="121"/>
      </c>
      <c r="N785" s="1370">
        <f t="shared" si="152"/>
      </c>
      <c r="O785" s="1372">
        <f t="shared" si="183"/>
      </c>
      <c r="P785" s="1372">
        <f t="shared" si="214"/>
      </c>
      <c r="Q785" s="1372">
        <f t="shared" si="245"/>
      </c>
      <c r="R785" s="1372">
        <f t="shared" si="407"/>
      </c>
      <c r="S785" s="1373">
        <f t="shared" si="438"/>
      </c>
      <c r="T785" s="1372">
        <f>AVERAGE(T781:T784)</f>
      </c>
      <c r="U785" s="1374">
        <f>AVERAGE(U781:U784)</f>
      </c>
      <c r="V785" s="1378">
        <f t="shared" si="469"/>
      </c>
      <c r="W785" s="1368">
        <f>SUM(W781:W784)</f>
      </c>
      <c r="X785" s="1368">
        <f>SUM(X781:X784)</f>
      </c>
      <c r="Y785" s="1368">
        <f>SUM(Y781:Y784)</f>
      </c>
      <c r="Z785" s="1368">
        <f>SUM(Z781:Z784)</f>
      </c>
      <c r="AA785" s="1368">
        <f>SUM(AA781:AA784)</f>
      </c>
      <c r="AB785" s="1368">
        <f>SUM(AB781:AB784)</f>
      </c>
      <c r="AC785" s="1368">
        <f>SUM(AC781:AC784)</f>
      </c>
      <c r="AD785" s="1368">
        <f>SUM(AD781:AD784)</f>
      </c>
      <c r="AE785" s="1370">
        <f t="shared" si="502"/>
      </c>
      <c r="AF785" s="1375">
        <f t="shared" si="533"/>
      </c>
      <c r="AG785" s="1376"/>
      <c r="AH785" s="1376"/>
      <c r="AI785" s="1373">
        <f>SUM(AI781:AI784)</f>
      </c>
    </row>
    <row r="786">
      <c r="A786" s="1342"/>
      <c r="B786" s="1343" t="s">
        <v>844</v>
      </c>
      <c r="C786" s="1343" t="s">
        <v>857</v>
      </c>
      <c r="D786" s="1345">
        <f t="shared" ref="D786:D789" si="372">E786+F786</f>
      </c>
      <c r="E786" s="1361">
        <v>1038.71</v>
      </c>
      <c r="F786" s="1361">
        <v>2983.08</v>
      </c>
      <c r="G786" s="1361">
        <v>6</v>
      </c>
      <c r="H786" s="1361">
        <v>4</v>
      </c>
      <c r="I786" s="1348">
        <v>11240.05</v>
      </c>
      <c r="J786" s="1348">
        <f t="shared" si="28"/>
      </c>
      <c r="K786" s="1348">
        <f t="shared" si="59"/>
      </c>
      <c r="L786" s="1348">
        <f t="shared" si="90"/>
      </c>
      <c r="M786" s="1348">
        <f t="shared" si="121"/>
      </c>
      <c r="N786" s="1349">
        <f t="shared" si="152"/>
      </c>
      <c r="O786" s="1350">
        <f t="shared" si="183"/>
      </c>
      <c r="P786" s="1350">
        <f t="shared" si="214"/>
      </c>
      <c r="Q786" s="1350">
        <f t="shared" si="245"/>
      </c>
      <c r="R786" s="1350">
        <f t="shared" si="407"/>
      </c>
      <c r="S786" s="1351">
        <f t="shared" si="438"/>
      </c>
      <c r="T786" s="1352">
        <v>0.0187</v>
      </c>
      <c r="U786" s="1353">
        <v>62</v>
      </c>
      <c r="V786" s="1349">
        <f t="shared" si="469"/>
      </c>
      <c r="W786" s="1353">
        <v>42275</v>
      </c>
      <c r="X786" s="1353">
        <v>622</v>
      </c>
      <c r="Y786" s="1353">
        <v>160</v>
      </c>
      <c r="Z786" s="1353">
        <v>643</v>
      </c>
      <c r="AA786" s="1353">
        <v>76</v>
      </c>
      <c r="AB786" s="1353">
        <v>8</v>
      </c>
      <c r="AC786" s="1353">
        <v>2</v>
      </c>
      <c r="AD786" s="1353">
        <v>64</v>
      </c>
      <c r="AE786" s="1355">
        <f t="shared" si="502"/>
      </c>
      <c r="AF786" s="1349">
        <f t="shared" si="533"/>
      </c>
      <c r="AG786" s="1356" t="s">
        <v>846</v>
      </c>
      <c r="AH786" s="1357" t="s">
        <v>898</v>
      </c>
      <c r="AI786" s="1357">
        <v>27</v>
      </c>
    </row>
    <row r="787">
      <c r="A787" s="1342"/>
      <c r="B787" s="1343" t="s">
        <v>844</v>
      </c>
      <c r="C787" s="1343" t="s">
        <v>858</v>
      </c>
      <c r="D787" s="1345">
        <f t="shared" si="372"/>
      </c>
      <c r="E787" s="1361">
        <v>1022.6</v>
      </c>
      <c r="F787" s="1361">
        <v>3372.78</v>
      </c>
      <c r="G787" s="1361">
        <v>6</v>
      </c>
      <c r="H787" s="1361">
        <v>5</v>
      </c>
      <c r="I787" s="1348">
        <v>12985.830000000002</v>
      </c>
      <c r="J787" s="1348">
        <f t="shared" si="28"/>
      </c>
      <c r="K787" s="1348">
        <f t="shared" si="59"/>
      </c>
      <c r="L787" s="1348">
        <f t="shared" si="90"/>
      </c>
      <c r="M787" s="1348">
        <f t="shared" si="121"/>
      </c>
      <c r="N787" s="1349">
        <f t="shared" si="152"/>
      </c>
      <c r="O787" s="1350">
        <f t="shared" si="183"/>
      </c>
      <c r="P787" s="1350">
        <f t="shared" si="214"/>
      </c>
      <c r="Q787" s="1350">
        <f t="shared" si="245"/>
      </c>
      <c r="R787" s="1350">
        <f t="shared" si="407"/>
      </c>
      <c r="S787" s="1351">
        <f t="shared" si="438"/>
      </c>
      <c r="T787" s="1352">
        <v>0.018</v>
      </c>
      <c r="U787" s="1353">
        <v>64</v>
      </c>
      <c r="V787" s="1349">
        <f t="shared" si="469"/>
      </c>
      <c r="W787" s="1353">
        <v>42760</v>
      </c>
      <c r="X787" s="1353">
        <v>643</v>
      </c>
      <c r="Y787" s="1353">
        <v>187</v>
      </c>
      <c r="Z787" s="1353">
        <v>654</v>
      </c>
      <c r="AA787" s="1353">
        <v>92</v>
      </c>
      <c r="AB787" s="1353">
        <v>11</v>
      </c>
      <c r="AC787" s="1353">
        <v>3</v>
      </c>
      <c r="AD787" s="1353">
        <v>49</v>
      </c>
      <c r="AE787" s="1355">
        <f t="shared" si="502"/>
      </c>
      <c r="AF787" s="1349">
        <f t="shared" si="533"/>
      </c>
      <c r="AG787" s="1356" t="s">
        <v>846</v>
      </c>
      <c r="AH787" s="1357" t="s">
        <v>898</v>
      </c>
      <c r="AI787" s="1357">
        <v>38</v>
      </c>
    </row>
    <row r="788">
      <c r="A788" s="1342"/>
      <c r="B788" s="1343" t="s">
        <v>844</v>
      </c>
      <c r="C788" s="1343" t="s">
        <v>860</v>
      </c>
      <c r="D788" s="1345">
        <f t="shared" si="372"/>
      </c>
      <c r="E788" s="1361">
        <v>1233.86</v>
      </c>
      <c r="F788" s="1361">
        <v>1849.54</v>
      </c>
      <c r="G788" s="1361">
        <v>4</v>
      </c>
      <c r="H788" s="1361">
        <v>3</v>
      </c>
      <c r="I788" s="1347">
        <v>8267.630000000001</v>
      </c>
      <c r="J788" s="1348">
        <f t="shared" si="28"/>
      </c>
      <c r="K788" s="1348">
        <f t="shared" si="59"/>
      </c>
      <c r="L788" s="1348">
        <f t="shared" si="90"/>
      </c>
      <c r="M788" s="1348">
        <f t="shared" si="121"/>
      </c>
      <c r="N788" s="1349">
        <f t="shared" si="152"/>
      </c>
      <c r="O788" s="1350">
        <f t="shared" si="183"/>
      </c>
      <c r="P788" s="1350">
        <f t="shared" si="214"/>
      </c>
      <c r="Q788" s="1350">
        <f t="shared" si="245"/>
      </c>
      <c r="R788" s="1350">
        <f t="shared" si="407"/>
      </c>
      <c r="S788" s="1351">
        <f t="shared" si="438"/>
      </c>
      <c r="T788" s="1352">
        <v>0.0105</v>
      </c>
      <c r="U788" s="1353">
        <v>65</v>
      </c>
      <c r="V788" s="1349">
        <f t="shared" si="469"/>
      </c>
      <c r="W788" s="1353">
        <v>38729</v>
      </c>
      <c r="X788" s="1353">
        <v>713</v>
      </c>
      <c r="Y788" s="1353">
        <v>124</v>
      </c>
      <c r="Z788" s="1353">
        <v>761</v>
      </c>
      <c r="AA788" s="1353">
        <v>76</v>
      </c>
      <c r="AB788" s="1353">
        <v>11</v>
      </c>
      <c r="AC788" s="1353">
        <v>1</v>
      </c>
      <c r="AD788" s="1353">
        <v>46</v>
      </c>
      <c r="AE788" s="1355">
        <f t="shared" si="502"/>
      </c>
      <c r="AF788" s="1349">
        <f t="shared" si="533"/>
      </c>
      <c r="AG788" s="1357" t="s">
        <v>861</v>
      </c>
      <c r="AH788" s="1357" t="s">
        <v>862</v>
      </c>
      <c r="AI788" s="1357">
        <v>28</v>
      </c>
    </row>
    <row r="789">
      <c r="A789" s="1342"/>
      <c r="B789" s="1343" t="s">
        <v>844</v>
      </c>
      <c r="C789" s="1343" t="s">
        <v>863</v>
      </c>
      <c r="D789" s="1345">
        <f t="shared" si="372"/>
      </c>
      <c r="E789" s="1361">
        <v>1314.6399999999999</v>
      </c>
      <c r="F789" s="1361">
        <v>2542.8199999999997</v>
      </c>
      <c r="G789" s="1361">
        <v>5</v>
      </c>
      <c r="H789" s="1361">
        <v>1</v>
      </c>
      <c r="I789" s="1347">
        <v>12334.559999999998</v>
      </c>
      <c r="J789" s="1348">
        <f t="shared" si="28"/>
      </c>
      <c r="K789" s="1348">
        <f t="shared" si="59"/>
      </c>
      <c r="L789" s="1348">
        <f t="shared" si="90"/>
      </c>
      <c r="M789" s="1348">
        <f t="shared" si="121"/>
      </c>
      <c r="N789" s="1349">
        <f t="shared" si="152"/>
      </c>
      <c r="O789" s="1350">
        <f t="shared" si="183"/>
      </c>
      <c r="P789" s="1350">
        <f t="shared" si="214"/>
      </c>
      <c r="Q789" s="1350">
        <f t="shared" si="245"/>
      </c>
      <c r="R789" s="1350">
        <f t="shared" si="407"/>
      </c>
      <c r="S789" s="1351">
        <f t="shared" si="438"/>
      </c>
      <c r="T789" s="1352">
        <v>0.0126</v>
      </c>
      <c r="U789" s="1353">
        <v>64</v>
      </c>
      <c r="V789" s="1349">
        <f t="shared" si="469"/>
      </c>
      <c r="W789" s="1353">
        <v>38559</v>
      </c>
      <c r="X789" s="1353">
        <v>789</v>
      </c>
      <c r="Y789" s="1353">
        <v>146</v>
      </c>
      <c r="Z789" s="1353">
        <v>805</v>
      </c>
      <c r="AA789" s="1353">
        <v>89</v>
      </c>
      <c r="AB789" s="1353">
        <v>19</v>
      </c>
      <c r="AC789" s="1353">
        <v>4</v>
      </c>
      <c r="AD789" s="1353">
        <v>57</v>
      </c>
      <c r="AE789" s="1355">
        <f t="shared" si="502"/>
      </c>
      <c r="AF789" s="1349">
        <f t="shared" si="533"/>
      </c>
      <c r="AG789" s="1357" t="s">
        <v>861</v>
      </c>
      <c r="AH789" s="1357" t="s">
        <v>862</v>
      </c>
      <c r="AI789" s="1357">
        <v>38</v>
      </c>
    </row>
    <row r="790">
      <c r="A790" s="1342"/>
      <c r="B790" s="1367" t="s">
        <v>852</v>
      </c>
      <c r="C790" s="1367"/>
      <c r="D790" s="1368">
        <f>SUM(D786:D789)</f>
      </c>
      <c r="E790" s="1368">
        <f>SUM(E786:E789)</f>
      </c>
      <c r="F790" s="1368">
        <f>SUM(F786:F789)</f>
      </c>
      <c r="G790" s="1368">
        <f>SUM(G786:G789)</f>
      </c>
      <c r="H790" s="1368">
        <f>SUM(H786:H789)</f>
      </c>
      <c r="I790" s="1368">
        <f>SUM(I786:I789)</f>
      </c>
      <c r="J790" s="1370">
        <f t="shared" si="28"/>
      </c>
      <c r="K790" s="1370">
        <f t="shared" si="59"/>
      </c>
      <c r="L790" s="1371">
        <f t="shared" si="90"/>
      </c>
      <c r="M790" s="1370">
        <f t="shared" si="121"/>
      </c>
      <c r="N790" s="1370">
        <f t="shared" si="152"/>
      </c>
      <c r="O790" s="1372">
        <f t="shared" si="183"/>
      </c>
      <c r="P790" s="1372">
        <f t="shared" si="214"/>
      </c>
      <c r="Q790" s="1372">
        <f t="shared" si="245"/>
      </c>
      <c r="R790" s="1372">
        <f t="shared" si="407"/>
      </c>
      <c r="S790" s="1373">
        <f t="shared" si="438"/>
      </c>
      <c r="T790" s="1372">
        <f>AVERAGE(T786:T789)</f>
      </c>
      <c r="U790" s="1374">
        <f>AVERAGE(U786:U789)</f>
      </c>
      <c r="V790" s="1378">
        <f t="shared" si="469"/>
      </c>
      <c r="W790" s="1368">
        <f>SUM(W786:W789)</f>
      </c>
      <c r="X790" s="1368">
        <f>SUM(X786:X789)</f>
      </c>
      <c r="Y790" s="1368">
        <f>SUM(Y786:Y789)</f>
      </c>
      <c r="Z790" s="1368">
        <f>SUM(Z786:Z789)</f>
      </c>
      <c r="AA790" s="1368">
        <f>SUM(AA786:AA789)</f>
      </c>
      <c r="AB790" s="1368">
        <f>SUM(AB786:AB789)</f>
      </c>
      <c r="AC790" s="1368">
        <f>SUM(AC786:AC789)</f>
      </c>
      <c r="AD790" s="1368">
        <f>SUM(AD786:AD789)</f>
      </c>
      <c r="AE790" s="1370">
        <f t="shared" si="502"/>
      </c>
      <c r="AF790" s="1375">
        <f t="shared" si="533"/>
      </c>
      <c r="AG790" s="1376"/>
      <c r="AH790" s="1376"/>
      <c r="AI790" s="1368">
        <f>SUM(AI786:AI789)</f>
      </c>
    </row>
    <row r="791">
      <c r="A791" s="1342"/>
      <c r="B791" s="1390" t="s">
        <v>853</v>
      </c>
      <c r="C791" s="1343" t="s">
        <v>864</v>
      </c>
      <c r="D791" s="1345">
        <f t="shared" ref="D791:D794" si="373">E791+F791</f>
      </c>
      <c r="E791" s="1360">
        <v>1079.39</v>
      </c>
      <c r="F791" s="1360">
        <v>1947.75</v>
      </c>
      <c r="G791" s="1379">
        <v>1</v>
      </c>
      <c r="H791" s="1379">
        <v>1</v>
      </c>
      <c r="I791" s="1347">
        <v>2548.2599999999948</v>
      </c>
      <c r="J791" s="1348">
        <f t="shared" si="28"/>
      </c>
      <c r="K791" s="1348">
        <f t="shared" si="59"/>
      </c>
      <c r="L791" s="1348">
        <f t="shared" si="90"/>
      </c>
      <c r="M791" s="1348">
        <f t="shared" si="121"/>
      </c>
      <c r="N791" s="1349">
        <f t="shared" si="152"/>
      </c>
      <c r="O791" s="1350">
        <f t="shared" si="183"/>
      </c>
      <c r="P791" s="1350">
        <f t="shared" si="214"/>
      </c>
      <c r="Q791" s="1350">
        <f t="shared" si="245"/>
      </c>
      <c r="R791" s="1350">
        <f t="shared" si="407"/>
      </c>
      <c r="S791" s="1351">
        <f t="shared" si="438"/>
      </c>
      <c r="T791" s="1352">
        <v>0.0126</v>
      </c>
      <c r="U791" s="1353">
        <v>64</v>
      </c>
      <c r="V791" s="1349">
        <f t="shared" si="469"/>
      </c>
      <c r="W791" s="1353">
        <v>44196</v>
      </c>
      <c r="X791" s="1353">
        <v>710</v>
      </c>
      <c r="Y791" s="1353">
        <v>170</v>
      </c>
      <c r="Z791" s="1353">
        <v>721</v>
      </c>
      <c r="AA791" s="1353">
        <v>129</v>
      </c>
      <c r="AB791" s="1353">
        <v>6</v>
      </c>
      <c r="AC791" s="1353">
        <v>2</v>
      </c>
      <c r="AD791" s="1353">
        <v>62</v>
      </c>
      <c r="AE791" s="1355">
        <f t="shared" si="502"/>
      </c>
      <c r="AF791" s="1349">
        <f t="shared" si="533"/>
      </c>
      <c r="AG791" s="1357" t="s">
        <v>861</v>
      </c>
      <c r="AH791" s="1357" t="s">
        <v>862</v>
      </c>
      <c r="AI791" s="1357">
        <v>34</v>
      </c>
    </row>
    <row r="792">
      <c r="A792" s="1342"/>
      <c r="B792" s="1390" t="s">
        <v>853</v>
      </c>
      <c r="C792" s="1343" t="s">
        <v>866</v>
      </c>
      <c r="D792" s="1345">
        <f t="shared" si="373"/>
      </c>
      <c r="E792" s="1360">
        <v>1146.7</v>
      </c>
      <c r="F792" s="1360">
        <v>2091.67</v>
      </c>
      <c r="G792" s="1379">
        <v>4</v>
      </c>
      <c r="H792" s="1379">
        <v>4</v>
      </c>
      <c r="I792" s="1347">
        <v>6543.0500000000175</v>
      </c>
      <c r="J792" s="1348">
        <f t="shared" si="28"/>
      </c>
      <c r="K792" s="1348">
        <f t="shared" si="59"/>
      </c>
      <c r="L792" s="1348">
        <f t="shared" si="90"/>
      </c>
      <c r="M792" s="1348">
        <f t="shared" si="121"/>
      </c>
      <c r="N792" s="1349">
        <f t="shared" si="152"/>
      </c>
      <c r="O792" s="1350">
        <f t="shared" si="183"/>
      </c>
      <c r="P792" s="1350">
        <f t="shared" si="214"/>
      </c>
      <c r="Q792" s="1350">
        <f t="shared" si="245"/>
      </c>
      <c r="R792" s="1350">
        <f t="shared" si="407"/>
      </c>
      <c r="S792" s="1351">
        <f t="shared" si="438"/>
      </c>
      <c r="T792" s="1352">
        <v>0.0137</v>
      </c>
      <c r="U792" s="1353">
        <v>64</v>
      </c>
      <c r="V792" s="1349">
        <f t="shared" si="469"/>
      </c>
      <c r="W792" s="1353">
        <v>41101</v>
      </c>
      <c r="X792" s="1353">
        <v>590</v>
      </c>
      <c r="Y792" s="1353">
        <v>142</v>
      </c>
      <c r="Z792" s="1353">
        <v>598</v>
      </c>
      <c r="AA792" s="1353">
        <v>102</v>
      </c>
      <c r="AB792" s="1353">
        <v>9</v>
      </c>
      <c r="AC792" s="1353">
        <v>8</v>
      </c>
      <c r="AD792" s="1353">
        <v>58</v>
      </c>
      <c r="AE792" s="1355">
        <f t="shared" si="502"/>
      </c>
      <c r="AF792" s="1349">
        <f t="shared" si="533"/>
      </c>
      <c r="AG792" s="1357" t="s">
        <v>861</v>
      </c>
      <c r="AH792" s="1357" t="s">
        <v>862</v>
      </c>
      <c r="AI792" s="1357">
        <v>33</v>
      </c>
    </row>
    <row r="793">
      <c r="A793" s="1342"/>
      <c r="B793" s="1390" t="s">
        <v>853</v>
      </c>
      <c r="C793" s="1343" t="s">
        <v>867</v>
      </c>
      <c r="D793" s="1345">
        <f t="shared" si="373"/>
      </c>
      <c r="E793" s="1360">
        <v>1068.26</v>
      </c>
      <c r="F793" s="1360">
        <v>2159.98</v>
      </c>
      <c r="G793" s="1379">
        <v>2</v>
      </c>
      <c r="H793" s="1379">
        <v>1</v>
      </c>
      <c r="I793" s="1347">
        <v>3897.709999999992</v>
      </c>
      <c r="J793" s="1348">
        <f t="shared" si="28"/>
      </c>
      <c r="K793" s="1348">
        <f t="shared" si="59"/>
      </c>
      <c r="L793" s="1348">
        <f t="shared" si="90"/>
      </c>
      <c r="M793" s="1348">
        <f t="shared" si="121"/>
      </c>
      <c r="N793" s="1349">
        <f t="shared" si="152"/>
      </c>
      <c r="O793" s="1350">
        <f t="shared" si="183"/>
      </c>
      <c r="P793" s="1350">
        <f t="shared" si="214"/>
      </c>
      <c r="Q793" s="1350">
        <f t="shared" si="245"/>
      </c>
      <c r="R793" s="1350">
        <f t="shared" si="407"/>
      </c>
      <c r="S793" s="1351">
        <f t="shared" si="438"/>
      </c>
      <c r="T793" s="1352">
        <v>0.0151</v>
      </c>
      <c r="U793" s="1353">
        <v>64</v>
      </c>
      <c r="V793" s="1349">
        <f t="shared" si="469"/>
      </c>
      <c r="W793" s="1353">
        <v>39930</v>
      </c>
      <c r="X793" s="1353">
        <v>764</v>
      </c>
      <c r="Y793" s="1353">
        <v>163</v>
      </c>
      <c r="Z793" s="1353">
        <v>795</v>
      </c>
      <c r="AA793" s="1353">
        <v>90</v>
      </c>
      <c r="AB793" s="1353">
        <v>7</v>
      </c>
      <c r="AC793" s="1353">
        <v>3</v>
      </c>
      <c r="AD793" s="1353">
        <v>35</v>
      </c>
      <c r="AE793" s="1355">
        <f t="shared" si="502"/>
      </c>
      <c r="AF793" s="1349">
        <f t="shared" si="533"/>
      </c>
      <c r="AG793" s="1357" t="s">
        <v>861</v>
      </c>
      <c r="AH793" s="1357" t="s">
        <v>862</v>
      </c>
      <c r="AI793" s="1357">
        <v>32</v>
      </c>
    </row>
    <row r="794">
      <c r="A794" s="1342"/>
      <c r="B794" s="1390" t="s">
        <v>853</v>
      </c>
      <c r="C794" s="1344" t="s">
        <v>868</v>
      </c>
      <c r="D794" s="1345">
        <f t="shared" si="373"/>
      </c>
      <c r="E794" s="1360">
        <v>1557.59</v>
      </c>
      <c r="F794" s="1360">
        <v>2884.42</v>
      </c>
      <c r="G794" s="1361">
        <v>5</v>
      </c>
      <c r="H794" s="1361">
        <v>2</v>
      </c>
      <c r="I794" s="1391">
        <v>11248.390000000014</v>
      </c>
      <c r="J794" s="1348">
        <f t="shared" si="28"/>
      </c>
      <c r="K794" s="1348">
        <f t="shared" si="59"/>
      </c>
      <c r="L794" s="1348">
        <f t="shared" si="90"/>
      </c>
      <c r="M794" s="1348">
        <f t="shared" si="121"/>
      </c>
      <c r="N794" s="1349">
        <f t="shared" si="152"/>
      </c>
      <c r="O794" s="1350">
        <f t="shared" si="183"/>
      </c>
      <c r="P794" s="1350">
        <f t="shared" si="214"/>
      </c>
      <c r="Q794" s="1350">
        <f t="shared" si="245"/>
      </c>
      <c r="R794" s="1350">
        <f t="shared" si="407"/>
      </c>
      <c r="S794" s="1351">
        <f t="shared" si="438"/>
      </c>
      <c r="T794" s="1352">
        <v>0.0078</v>
      </c>
      <c r="U794" s="1353">
        <v>62</v>
      </c>
      <c r="V794" s="1349">
        <f t="shared" si="469"/>
      </c>
      <c r="W794" s="1353">
        <v>53545</v>
      </c>
      <c r="X794" s="1353">
        <v>802</v>
      </c>
      <c r="Y794" s="1353">
        <v>156</v>
      </c>
      <c r="Z794" s="1353">
        <v>799</v>
      </c>
      <c r="AA794" s="1353">
        <v>105</v>
      </c>
      <c r="AB794" s="1353">
        <v>8</v>
      </c>
      <c r="AC794" s="1353">
        <v>0</v>
      </c>
      <c r="AD794" s="1353">
        <v>47</v>
      </c>
      <c r="AE794" s="1355">
        <f t="shared" si="502"/>
      </c>
      <c r="AF794" s="1349">
        <f t="shared" si="533"/>
      </c>
      <c r="AG794" s="1357" t="s">
        <v>861</v>
      </c>
      <c r="AH794" s="1357" t="s">
        <v>862</v>
      </c>
      <c r="AI794" s="1357">
        <v>44</v>
      </c>
    </row>
    <row r="795">
      <c r="A795" s="1342"/>
      <c r="B795" s="1367" t="s">
        <v>852</v>
      </c>
      <c r="C795" s="1367"/>
      <c r="D795" s="1368">
        <f>SUM(D791:D794)</f>
      </c>
      <c r="E795" s="1368">
        <f>SUM(E791:E794)</f>
      </c>
      <c r="F795" s="1368">
        <f>SUM(F791:F794)</f>
      </c>
      <c r="G795" s="1368">
        <f>SUM(G791:G794)</f>
      </c>
      <c r="H795" s="1368">
        <f>SUM(H791:H794)</f>
      </c>
      <c r="I795" s="1368">
        <f>SUM(I791:I794)</f>
      </c>
      <c r="J795" s="1370">
        <f t="shared" si="28"/>
      </c>
      <c r="K795" s="1370">
        <f t="shared" si="59"/>
      </c>
      <c r="L795" s="1371">
        <f t="shared" si="90"/>
      </c>
      <c r="M795" s="1370">
        <f t="shared" si="121"/>
      </c>
      <c r="N795" s="1370">
        <f t="shared" si="152"/>
      </c>
      <c r="O795" s="1372">
        <f t="shared" si="183"/>
      </c>
      <c r="P795" s="1372">
        <f t="shared" si="214"/>
      </c>
      <c r="Q795" s="1372">
        <f t="shared" si="245"/>
      </c>
      <c r="R795" s="1372">
        <f t="shared" si="407"/>
      </c>
      <c r="S795" s="1373">
        <f t="shared" si="438"/>
      </c>
      <c r="T795" s="1372">
        <f>AVERAGE(T791:T794)</f>
      </c>
      <c r="U795" s="1374">
        <f>AVERAGE(U791:U794)</f>
      </c>
      <c r="V795" s="1378">
        <f t="shared" si="469"/>
      </c>
      <c r="W795" s="1368">
        <f>SUM(W791:W794)</f>
      </c>
      <c r="X795" s="1368">
        <f>SUM(X791:X794)</f>
      </c>
      <c r="Y795" s="1368">
        <f>SUM(Y791:Y794)</f>
      </c>
      <c r="Z795" s="1368">
        <f>SUM(Z791:Z794)</f>
      </c>
      <c r="AA795" s="1368">
        <f>SUM(AA791:AA794)</f>
      </c>
      <c r="AB795" s="1368">
        <f>SUM(AB791:AB794)</f>
      </c>
      <c r="AC795" s="1368">
        <f>SUM(AC791:AC794)</f>
      </c>
      <c r="AD795" s="1368">
        <f>SUM(AD791:AD794)</f>
      </c>
      <c r="AE795" s="1370">
        <f t="shared" si="502"/>
      </c>
      <c r="AF795" s="1375">
        <f t="shared" si="533"/>
      </c>
      <c r="AG795" s="1376"/>
      <c r="AH795" s="1376"/>
      <c r="AI795" s="1368">
        <f>SUM(AI791:AI794)</f>
      </c>
    </row>
    <row r="796">
      <c r="A796" s="1342"/>
      <c r="B796" s="1390" t="s">
        <v>876</v>
      </c>
      <c r="C796" s="1390" t="s">
        <v>869</v>
      </c>
      <c r="D796" s="1345">
        <f t="shared" ref="D796:D799" si="374">E796+F796</f>
      </c>
      <c r="E796" s="1360">
        <v>1010.8199999999999</v>
      </c>
      <c r="F796" s="1360">
        <v>2145.36</v>
      </c>
      <c r="G796" s="1379">
        <v>4</v>
      </c>
      <c r="H796" s="1379">
        <v>4</v>
      </c>
      <c r="I796" s="1347">
        <v>6344.9100000000035</v>
      </c>
      <c r="J796" s="1348">
        <f t="shared" si="28"/>
      </c>
      <c r="K796" s="1348">
        <f t="shared" si="59"/>
      </c>
      <c r="L796" s="1348">
        <f t="shared" si="90"/>
      </c>
      <c r="M796" s="1348">
        <f t="shared" si="121"/>
      </c>
      <c r="N796" s="1349">
        <f t="shared" si="152"/>
      </c>
      <c r="O796" s="1350">
        <f t="shared" si="183"/>
      </c>
      <c r="P796" s="1350">
        <f t="shared" si="214"/>
      </c>
      <c r="Q796" s="1350">
        <f t="shared" si="245"/>
      </c>
      <c r="R796" s="1350">
        <f t="shared" si="407"/>
      </c>
      <c r="S796" s="1351">
        <f t="shared" si="438"/>
      </c>
      <c r="T796" s="1352">
        <v>0.0121</v>
      </c>
      <c r="U796" s="1353">
        <v>64</v>
      </c>
      <c r="V796" s="1349">
        <f t="shared" si="469"/>
      </c>
      <c r="W796" s="1353">
        <v>57412</v>
      </c>
      <c r="X796" s="1353">
        <v>950</v>
      </c>
      <c r="Y796" s="1353">
        <v>192</v>
      </c>
      <c r="Z796" s="1353">
        <v>955</v>
      </c>
      <c r="AA796" s="1353">
        <v>108</v>
      </c>
      <c r="AB796" s="1353">
        <v>10</v>
      </c>
      <c r="AC796" s="1353">
        <v>2</v>
      </c>
      <c r="AD796" s="1353">
        <v>64</v>
      </c>
      <c r="AE796" s="1355">
        <f t="shared" si="502"/>
      </c>
      <c r="AF796" s="1349">
        <f t="shared" si="533"/>
      </c>
      <c r="AG796" s="1357" t="s">
        <v>861</v>
      </c>
      <c r="AH796" s="1357" t="s">
        <v>862</v>
      </c>
      <c r="AI796" s="1357">
        <v>36</v>
      </c>
    </row>
    <row r="797">
      <c r="A797" s="1342"/>
      <c r="B797" s="1390" t="s">
        <v>876</v>
      </c>
      <c r="C797" s="1390" t="s">
        <v>870</v>
      </c>
      <c r="D797" s="1345">
        <f t="shared" si="374"/>
      </c>
      <c r="E797" s="1360">
        <v>1454.32</v>
      </c>
      <c r="F797" s="1360">
        <v>1989.72</v>
      </c>
      <c r="G797" s="1379">
        <v>7</v>
      </c>
      <c r="H797" s="1379">
        <v>5</v>
      </c>
      <c r="I797" s="1347">
        <v>12109.98000000001</v>
      </c>
      <c r="J797" s="1348">
        <f t="shared" si="28"/>
      </c>
      <c r="K797" s="1348">
        <f t="shared" si="59"/>
      </c>
      <c r="L797" s="1348">
        <f t="shared" si="90"/>
      </c>
      <c r="M797" s="1348">
        <f t="shared" si="121"/>
      </c>
      <c r="N797" s="1349">
        <f t="shared" si="152"/>
      </c>
      <c r="O797" s="1350">
        <f t="shared" si="183"/>
      </c>
      <c r="P797" s="1350">
        <f t="shared" si="214"/>
      </c>
      <c r="Q797" s="1350">
        <f t="shared" si="245"/>
      </c>
      <c r="R797" s="1350">
        <f t="shared" si="407"/>
      </c>
      <c r="S797" s="1351">
        <f t="shared" si="438"/>
      </c>
      <c r="T797" s="1352">
        <v>0.0095</v>
      </c>
      <c r="U797" s="1353">
        <v>61</v>
      </c>
      <c r="V797" s="1349">
        <f t="shared" si="469"/>
      </c>
      <c r="W797" s="1353">
        <v>44985</v>
      </c>
      <c r="X797" s="1353">
        <v>1324</v>
      </c>
      <c r="Y797" s="1353">
        <v>156</v>
      </c>
      <c r="Z797" s="1353">
        <v>1374</v>
      </c>
      <c r="AA797" s="1353">
        <v>70</v>
      </c>
      <c r="AB797" s="1353">
        <v>11</v>
      </c>
      <c r="AC797" s="1353">
        <v>4</v>
      </c>
      <c r="AD797" s="1353">
        <v>30</v>
      </c>
      <c r="AE797" s="1355">
        <f t="shared" si="502"/>
      </c>
      <c r="AF797" s="1349">
        <f t="shared" si="533"/>
      </c>
      <c r="AG797" s="1357" t="s">
        <v>861</v>
      </c>
      <c r="AH797" s="1357" t="s">
        <v>862</v>
      </c>
      <c r="AI797" s="1357">
        <v>30</v>
      </c>
    </row>
    <row r="798">
      <c r="A798" s="1342"/>
      <c r="B798" s="1390" t="s">
        <v>876</v>
      </c>
      <c r="C798" s="1390" t="s">
        <v>877</v>
      </c>
      <c r="D798" s="1345">
        <f t="shared" si="374"/>
      </c>
      <c r="E798" s="1360">
        <v>1403.13</v>
      </c>
      <c r="F798" s="1360">
        <v>1662.39</v>
      </c>
      <c r="G798" s="1379">
        <v>1</v>
      </c>
      <c r="H798" s="1379">
        <v>1</v>
      </c>
      <c r="I798" s="1347">
        <v>1994.8499999999767</v>
      </c>
      <c r="J798" s="1348">
        <f t="shared" si="28"/>
      </c>
      <c r="K798" s="1348">
        <f t="shared" si="59"/>
      </c>
      <c r="L798" s="1348">
        <f t="shared" si="90"/>
      </c>
      <c r="M798" s="1348">
        <f t="shared" si="121"/>
      </c>
      <c r="N798" s="1349">
        <f t="shared" si="152"/>
      </c>
      <c r="O798" s="1350">
        <f t="shared" si="183"/>
      </c>
      <c r="P798" s="1350">
        <f t="shared" si="214"/>
      </c>
      <c r="Q798" s="1350">
        <f t="shared" si="245"/>
      </c>
      <c r="R798" s="1350">
        <f t="shared" si="407"/>
      </c>
      <c r="S798" s="1351">
        <f t="shared" si="438"/>
      </c>
      <c r="T798" s="1352">
        <v>0.0067</v>
      </c>
      <c r="U798" s="1353">
        <v>59</v>
      </c>
      <c r="V798" s="1349">
        <f t="shared" si="469"/>
      </c>
      <c r="W798" s="1353">
        <v>47701</v>
      </c>
      <c r="X798" s="1353">
        <v>1477</v>
      </c>
      <c r="Y798" s="1353">
        <v>135</v>
      </c>
      <c r="Z798" s="1353">
        <v>1554</v>
      </c>
      <c r="AA798" s="1353">
        <v>75</v>
      </c>
      <c r="AB798" s="1353">
        <v>8</v>
      </c>
      <c r="AC798" s="1353">
        <v>2</v>
      </c>
      <c r="AD798" s="1353">
        <v>34</v>
      </c>
      <c r="AE798" s="1355">
        <f t="shared" si="502"/>
      </c>
      <c r="AF798" s="1349">
        <f t="shared" si="533"/>
      </c>
      <c r="AG798" s="1357" t="s">
        <v>861</v>
      </c>
      <c r="AH798" s="1357" t="s">
        <v>862</v>
      </c>
      <c r="AI798" s="1357">
        <v>26</v>
      </c>
    </row>
    <row r="799">
      <c r="A799" s="1342"/>
      <c r="B799" s="1390" t="s">
        <v>876</v>
      </c>
      <c r="C799" s="1390" t="s">
        <v>878</v>
      </c>
      <c r="D799" s="1345">
        <f t="shared" si="374"/>
      </c>
      <c r="E799" s="1360">
        <v>596.87</v>
      </c>
      <c r="F799" s="1360">
        <v>715.81</v>
      </c>
      <c r="G799" s="1379">
        <v>6</v>
      </c>
      <c r="H799" s="1379">
        <v>4</v>
      </c>
      <c r="I799" s="1347">
        <v>10148.01000000001</v>
      </c>
      <c r="J799" s="1348">
        <f t="shared" si="28"/>
      </c>
      <c r="K799" s="1348">
        <f t="shared" si="59"/>
      </c>
      <c r="L799" s="1348">
        <f t="shared" si="90"/>
      </c>
      <c r="M799" s="1348">
        <f t="shared" si="121"/>
      </c>
      <c r="N799" s="1349">
        <f t="shared" si="152"/>
      </c>
      <c r="O799" s="1350">
        <f t="shared" si="183"/>
      </c>
      <c r="P799" s="1350">
        <f t="shared" si="214"/>
      </c>
      <c r="Q799" s="1350">
        <f t="shared" si="245"/>
      </c>
      <c r="R799" s="1350">
        <f t="shared" si="407"/>
      </c>
      <c r="S799" s="1351">
        <f t="shared" si="438"/>
      </c>
      <c r="T799" s="1352">
        <v>0.0103</v>
      </c>
      <c r="U799" s="1353">
        <v>59</v>
      </c>
      <c r="V799" s="1349">
        <f t="shared" si="469"/>
      </c>
      <c r="W799" s="1353">
        <v>21232</v>
      </c>
      <c r="X799" s="1353">
        <v>978</v>
      </c>
      <c r="Y799" s="1353">
        <v>95</v>
      </c>
      <c r="Z799" s="1353">
        <v>1035</v>
      </c>
      <c r="AA799" s="1353">
        <v>57</v>
      </c>
      <c r="AB799" s="1353">
        <v>6</v>
      </c>
      <c r="AC799" s="1353">
        <v>1</v>
      </c>
      <c r="AD799" s="1353">
        <v>15</v>
      </c>
      <c r="AE799" s="1355">
        <f t="shared" si="502"/>
      </c>
      <c r="AF799" s="1349">
        <f t="shared" si="533"/>
      </c>
      <c r="AG799" s="1357" t="s">
        <v>861</v>
      </c>
      <c r="AH799" s="1357" t="s">
        <v>862</v>
      </c>
      <c r="AI799" s="1357">
        <v>18</v>
      </c>
    </row>
    <row r="800">
      <c r="A800" s="1342"/>
      <c r="B800" s="1367" t="s">
        <v>852</v>
      </c>
      <c r="C800" s="1367"/>
      <c r="D800" s="1368">
        <f>SUM(D796:D799)</f>
      </c>
      <c r="E800" s="1368">
        <f>SUM(E796:E799)</f>
      </c>
      <c r="F800" s="1368">
        <f>SUM(F796:F799)</f>
      </c>
      <c r="G800" s="1368">
        <f>SUM(G796:G799)</f>
      </c>
      <c r="H800" s="1368">
        <f>SUM(H796:H799)</f>
      </c>
      <c r="I800" s="1368">
        <f>SUM(I796:I799)</f>
      </c>
      <c r="J800" s="1370">
        <f t="shared" si="28"/>
      </c>
      <c r="K800" s="1370">
        <f t="shared" si="59"/>
      </c>
      <c r="L800" s="1371">
        <f t="shared" si="90"/>
      </c>
      <c r="M800" s="1370">
        <f t="shared" si="121"/>
      </c>
      <c r="N800" s="1370">
        <f t="shared" si="152"/>
      </c>
      <c r="O800" s="1372">
        <f t="shared" si="183"/>
      </c>
      <c r="P800" s="1372">
        <f t="shared" si="214"/>
      </c>
      <c r="Q800" s="1372">
        <f t="shared" si="245"/>
      </c>
      <c r="R800" s="1372">
        <f t="shared" si="407"/>
      </c>
      <c r="S800" s="1373">
        <f t="shared" si="438"/>
      </c>
      <c r="T800" s="1372">
        <f>AVERAGE(T796:T799)</f>
      </c>
      <c r="U800" s="1374">
        <f>AVERAGE(U796:U799)</f>
      </c>
      <c r="V800" s="1378">
        <f t="shared" si="469"/>
      </c>
      <c r="W800" s="1368">
        <f>SUM(W796:W799)</f>
      </c>
      <c r="X800" s="1368">
        <f>SUM(X796:X799)</f>
      </c>
      <c r="Y800" s="1368">
        <f>SUM(Y796:Y799)</f>
      </c>
      <c r="Z800" s="1368">
        <f>SUM(Z796:Z799)</f>
      </c>
      <c r="AA800" s="1368">
        <f>SUM(AA796:AA799)</f>
      </c>
      <c r="AB800" s="1368">
        <f>SUM(AB796:AB799)</f>
      </c>
      <c r="AC800" s="1368">
        <f>SUM(AC796:AC799)</f>
      </c>
      <c r="AD800" s="1368">
        <f>SUM(AD796:AD799)</f>
      </c>
      <c r="AE800" s="1370">
        <f t="shared" si="502"/>
      </c>
      <c r="AF800" s="1375">
        <f t="shared" si="533"/>
      </c>
      <c r="AG800" s="1376"/>
      <c r="AH800" s="1376"/>
      <c r="AI800" s="1368">
        <f>SUM(AI796:AI799)</f>
      </c>
    </row>
    <row r="801">
      <c r="A801" s="1342"/>
      <c r="B801" s="1387" t="s">
        <v>871</v>
      </c>
      <c r="C801" s="1387"/>
      <c r="D801" s="1381">
        <f>D785+D780+D795+D790+D800</f>
      </c>
      <c r="E801" s="1381">
        <f>E785+E780+E795+E790+E800</f>
      </c>
      <c r="F801" s="1381">
        <f>F785+F780+F795+F790+F800</f>
      </c>
      <c r="G801" s="1381">
        <f>G785+G780+G795+G790+G800</f>
      </c>
      <c r="H801" s="1381">
        <f>H785+H780+H795+H790+H800</f>
      </c>
      <c r="I801" s="1381">
        <f>I785+I780+I795+I790+I800</f>
      </c>
      <c r="J801" s="1382">
        <f t="shared" si="28"/>
      </c>
      <c r="K801" s="1382">
        <f t="shared" si="59"/>
      </c>
      <c r="L801" s="1382">
        <f t="shared" si="90"/>
      </c>
      <c r="M801" s="1382">
        <f t="shared" si="121"/>
      </c>
      <c r="N801" s="1382">
        <f t="shared" si="152"/>
      </c>
      <c r="O801" s="1383">
        <f t="shared" si="183"/>
      </c>
      <c r="P801" s="1383">
        <f t="shared" si="214"/>
      </c>
      <c r="Q801" s="1383">
        <f t="shared" si="245"/>
      </c>
      <c r="R801" s="1383">
        <f t="shared" si="407"/>
      </c>
      <c r="S801" s="1392">
        <f t="shared" si="438"/>
      </c>
      <c r="T801" s="1382">
        <f>(T785+T780+T795+T790+T800)/5</f>
      </c>
      <c r="U801" s="1382">
        <f>(U785+U780+U795+U790+U800)/5</f>
      </c>
      <c r="V801" s="1382">
        <f>(V785+V780+V795+V790+V800)/5</f>
      </c>
      <c r="W801" s="1381">
        <f>W785+W780+W795+W790+W800</f>
      </c>
      <c r="X801" s="1381">
        <f>X785+X780+X795+X790+X800</f>
      </c>
      <c r="Y801" s="1381">
        <f>Y785+Y780+Y795+Y790+Y800</f>
      </c>
      <c r="Z801" s="1381">
        <f>Z785+Z780+Z795+Z790+Z800</f>
      </c>
      <c r="AA801" s="1381">
        <f>AA785+AA780+AA795+AA790+AA800</f>
      </c>
      <c r="AB801" s="1381">
        <f>AB785+AB780+AB795+AB790+AB800</f>
      </c>
      <c r="AC801" s="1381">
        <f>AC785+AC780+AC795+AC790+AC800</f>
      </c>
      <c r="AD801" s="1381">
        <f>AD785+AD780+AD795+AD790+AD800</f>
      </c>
      <c r="AE801" s="1382">
        <f t="shared" si="502"/>
      </c>
      <c r="AF801" s="1393">
        <f t="shared" si="533"/>
      </c>
      <c r="AG801" s="1387"/>
      <c r="AH801" s="1387"/>
      <c r="AI801" s="1381">
        <f>AI785+AI780+AI795+AI790+AI800</f>
      </c>
    </row>
    <row r="802">
      <c r="A802" s="1329" t="s">
        <v>807</v>
      </c>
      <c r="B802" s="1329" t="s">
        <v>808</v>
      </c>
      <c r="C802" s="1329"/>
      <c r="D802" s="1330" t="s">
        <v>809</v>
      </c>
      <c r="E802" s="1330"/>
      <c r="F802" s="1330"/>
      <c r="G802" s="1330"/>
      <c r="H802" s="1330"/>
      <c r="I802" s="1330"/>
      <c r="J802" s="1330"/>
      <c r="K802" s="1330"/>
      <c r="L802" s="1330"/>
      <c r="M802" s="1330"/>
      <c r="N802" s="1331" t="s">
        <v>810</v>
      </c>
      <c r="O802" s="1331"/>
      <c r="P802" s="1331"/>
      <c r="Q802" s="1331"/>
      <c r="R802" s="1331"/>
      <c r="S802" s="1331"/>
      <c r="T802" s="1331"/>
      <c r="U802" s="1331"/>
      <c r="V802" s="1331"/>
      <c r="W802" s="1331"/>
      <c r="X802" s="1331"/>
      <c r="Y802" s="1331"/>
      <c r="Z802" s="1331"/>
      <c r="AA802" s="1331"/>
      <c r="AB802" s="1331"/>
      <c r="AC802" s="1331"/>
      <c r="AD802" s="1331"/>
      <c r="AE802" s="1331"/>
      <c r="AF802" s="1331"/>
      <c r="AG802" s="1331"/>
      <c r="AH802" s="1331"/>
      <c r="AI802" s="1332"/>
    </row>
    <row r="803">
      <c r="A803" s="1329"/>
      <c r="B803" s="1329" t="s">
        <v>811</v>
      </c>
      <c r="C803" s="1329" t="s">
        <v>812</v>
      </c>
      <c r="D803" s="1330" t="s">
        <v>813</v>
      </c>
      <c r="E803" s="1330" t="s">
        <v>879</v>
      </c>
      <c r="F803" s="1389" t="s">
        <v>880</v>
      </c>
      <c r="G803" s="1333" t="s">
        <v>814</v>
      </c>
      <c r="H803" s="1334" t="s">
        <v>815</v>
      </c>
      <c r="I803" s="1335" t="s">
        <v>816</v>
      </c>
      <c r="J803" s="1336" t="s">
        <v>817</v>
      </c>
      <c r="K803" s="1336" t="s">
        <v>818</v>
      </c>
      <c r="L803" s="1337" t="s">
        <v>819</v>
      </c>
      <c r="M803" s="1336" t="s">
        <v>820</v>
      </c>
      <c r="N803" s="1331" t="s">
        <v>821</v>
      </c>
      <c r="O803" s="1338" t="s">
        <v>822</v>
      </c>
      <c r="P803" s="1338" t="s">
        <v>823</v>
      </c>
      <c r="Q803" s="1338" t="s">
        <v>824</v>
      </c>
      <c r="R803" s="1338" t="s">
        <v>825</v>
      </c>
      <c r="S803" s="1339" t="s">
        <v>826</v>
      </c>
      <c r="T803" s="1338" t="s">
        <v>827</v>
      </c>
      <c r="U803" s="1340" t="s">
        <v>828</v>
      </c>
      <c r="V803" s="1331" t="s">
        <v>829</v>
      </c>
      <c r="W803" s="1339" t="s">
        <v>830</v>
      </c>
      <c r="X803" s="1339" t="s">
        <v>831</v>
      </c>
      <c r="Y803" s="1339" t="s">
        <v>832</v>
      </c>
      <c r="Z803" s="1339" t="s">
        <v>833</v>
      </c>
      <c r="AA803" s="1339" t="s">
        <v>834</v>
      </c>
      <c r="AB803" s="1339" t="s">
        <v>835</v>
      </c>
      <c r="AC803" s="1339" t="s">
        <v>836</v>
      </c>
      <c r="AD803" s="1339" t="s">
        <v>837</v>
      </c>
      <c r="AE803" s="1341" t="s">
        <v>838</v>
      </c>
      <c r="AF803" s="1331" t="s">
        <v>839</v>
      </c>
      <c r="AG803" s="1332" t="s">
        <v>840</v>
      </c>
      <c r="AH803" s="1332" t="s">
        <v>841</v>
      </c>
      <c r="AI803" s="1332" t="s">
        <v>842</v>
      </c>
    </row>
    <row r="804">
      <c r="A804" s="1342" t="s">
        <v>911</v>
      </c>
      <c r="B804" s="1390" t="s">
        <v>865</v>
      </c>
      <c r="C804" s="1344" t="s">
        <v>845</v>
      </c>
      <c r="D804" s="1345">
        <f t="shared" ref="D804:D808" si="375">E804+F804</f>
      </c>
      <c r="E804" s="1345">
        <v>949.15</v>
      </c>
      <c r="F804" s="1345">
        <v>2621.8</v>
      </c>
      <c r="G804" s="1346">
        <v>4</v>
      </c>
      <c r="H804" s="1346">
        <v>4</v>
      </c>
      <c r="I804" s="1347">
        <v>7237.32</v>
      </c>
      <c r="J804" s="1348">
        <f t="shared" ref="J804:J821" si="29">I804/D804</f>
      </c>
      <c r="K804" s="1348">
        <f t="shared" ref="K804:K821" si="60">D804/G804</f>
      </c>
      <c r="L804" s="1348">
        <f t="shared" ref="L804:L821" si="91">D804/H804</f>
      </c>
      <c r="M804" s="1348">
        <f t="shared" ref="M804:M821" si="122">I804/G804</f>
      </c>
      <c r="N804" s="1349">
        <f t="shared" ref="N804:N821" si="153">D804/X804</f>
      </c>
      <c r="O804" s="1350">
        <f t="shared" ref="O804:O821" si="184">S804/W804*1</f>
      </c>
      <c r="P804" s="1350">
        <f t="shared" ref="P804:P821" si="215">X804/W804</f>
      </c>
      <c r="Q804" s="1350">
        <f t="shared" ref="Q804:Q821" si="246">Z804/W804</f>
      </c>
      <c r="R804" s="1350">
        <f t="shared" ref="R804:R821" si="408">AA804/Z804</f>
      </c>
      <c r="S804" s="1351">
        <f t="shared" ref="S804:S821" si="439">Y804/T804</f>
      </c>
      <c r="T804" s="1352">
        <v>0.0199</v>
      </c>
      <c r="U804" s="1353">
        <v>37</v>
      </c>
      <c r="V804" s="1349">
        <f t="shared" ref="V804:V820" si="470">(D804/W804)*1000</f>
      </c>
      <c r="W804" s="1354">
        <v>49213</v>
      </c>
      <c r="X804" s="1351">
        <v>1244</v>
      </c>
      <c r="Y804" s="1351">
        <v>242</v>
      </c>
      <c r="Z804" s="1351">
        <v>1277</v>
      </c>
      <c r="AA804" s="1351">
        <v>84</v>
      </c>
      <c r="AB804" s="1351">
        <v>12</v>
      </c>
      <c r="AC804" s="1351">
        <v>1</v>
      </c>
      <c r="AD804" s="1354">
        <v>71</v>
      </c>
      <c r="AE804" s="1355">
        <f t="shared" ref="AE804:AE821" si="503">D804/Z804</f>
      </c>
      <c r="AF804" s="1349">
        <f t="shared" ref="AF804:AF821" si="534">AI804*1000/D804</f>
      </c>
      <c r="AG804" s="1356" t="s">
        <v>846</v>
      </c>
      <c r="AH804" s="1357" t="s">
        <v>847</v>
      </c>
      <c r="AI804" s="1357">
        <v>27</v>
      </c>
    </row>
    <row r="805">
      <c r="A805" s="1342"/>
      <c r="B805" s="1390" t="s">
        <v>865</v>
      </c>
      <c r="C805" s="1343" t="s">
        <v>848</v>
      </c>
      <c r="D805" s="1345">
        <f t="shared" si="375"/>
      </c>
      <c r="E805" s="1345">
        <v>1050.85</v>
      </c>
      <c r="F805" s="1345">
        <v>2500</v>
      </c>
      <c r="G805" s="1346">
        <v>8</v>
      </c>
      <c r="H805" s="1346">
        <v>6</v>
      </c>
      <c r="I805" s="1347">
        <v>16824.59</v>
      </c>
      <c r="J805" s="1348">
        <f t="shared" si="29"/>
      </c>
      <c r="K805" s="1358">
        <f t="shared" si="60"/>
      </c>
      <c r="L805" s="1348">
        <f t="shared" si="91"/>
      </c>
      <c r="M805" s="1358">
        <f t="shared" si="122"/>
      </c>
      <c r="N805" s="1349">
        <f t="shared" si="153"/>
      </c>
      <c r="O805" s="1350">
        <f t="shared" si="184"/>
      </c>
      <c r="P805" s="1350">
        <f t="shared" si="215"/>
      </c>
      <c r="Q805" s="1350">
        <f t="shared" si="246"/>
      </c>
      <c r="R805" s="1350">
        <f t="shared" si="408"/>
      </c>
      <c r="S805" s="1351">
        <f t="shared" si="439"/>
      </c>
      <c r="T805" s="1352">
        <v>0.0167</v>
      </c>
      <c r="U805" s="1353">
        <v>41</v>
      </c>
      <c r="V805" s="1349">
        <f t="shared" si="470"/>
      </c>
      <c r="W805" s="1359">
        <v>49837</v>
      </c>
      <c r="X805" s="1359">
        <v>1422</v>
      </c>
      <c r="Y805" s="1359">
        <v>209</v>
      </c>
      <c r="Z805" s="1359">
        <v>1533</v>
      </c>
      <c r="AA805" s="1359">
        <v>52</v>
      </c>
      <c r="AB805" s="1359">
        <v>9</v>
      </c>
      <c r="AC805" s="1359">
        <v>1</v>
      </c>
      <c r="AD805" s="1353">
        <v>58</v>
      </c>
      <c r="AE805" s="1355">
        <f t="shared" si="503"/>
      </c>
      <c r="AF805" s="1349">
        <f t="shared" si="534"/>
      </c>
      <c r="AG805" s="1356" t="s">
        <v>846</v>
      </c>
      <c r="AH805" s="1357" t="s">
        <v>847</v>
      </c>
      <c r="AI805" s="1357">
        <v>25</v>
      </c>
    </row>
    <row r="806">
      <c r="A806" s="1342"/>
      <c r="B806" s="1390" t="s">
        <v>865</v>
      </c>
      <c r="C806" s="1344" t="s">
        <v>849</v>
      </c>
      <c r="D806" s="1345">
        <f t="shared" si="375"/>
      </c>
      <c r="E806" s="1360">
        <v>1470.95</v>
      </c>
      <c r="F806" s="1360">
        <v>2500</v>
      </c>
      <c r="G806" s="1361">
        <v>5</v>
      </c>
      <c r="H806" s="1361">
        <v>3</v>
      </c>
      <c r="I806" s="1347">
        <v>10694.98</v>
      </c>
      <c r="J806" s="1348">
        <f t="shared" si="29"/>
      </c>
      <c r="K806" s="1348">
        <f t="shared" si="60"/>
      </c>
      <c r="L806" s="1348">
        <f t="shared" si="91"/>
      </c>
      <c r="M806" s="1348">
        <f t="shared" si="122"/>
      </c>
      <c r="N806" s="1362">
        <f t="shared" si="153"/>
      </c>
      <c r="O806" s="1350">
        <f t="shared" si="184"/>
      </c>
      <c r="P806" s="1350">
        <f t="shared" si="215"/>
      </c>
      <c r="Q806" s="1350">
        <f t="shared" si="246"/>
      </c>
      <c r="R806" s="1350">
        <f t="shared" si="408"/>
      </c>
      <c r="S806" s="1351">
        <f t="shared" si="439"/>
      </c>
      <c r="T806" s="1352">
        <v>0.0165</v>
      </c>
      <c r="U806" s="1353">
        <v>44</v>
      </c>
      <c r="V806" s="1349">
        <f t="shared" si="470"/>
      </c>
      <c r="W806" s="1359">
        <v>49464</v>
      </c>
      <c r="X806" s="1359">
        <v>919</v>
      </c>
      <c r="Y806" s="1359">
        <v>222</v>
      </c>
      <c r="Z806" s="1359">
        <v>950</v>
      </c>
      <c r="AA806" s="1359">
        <v>67</v>
      </c>
      <c r="AB806" s="1359">
        <v>11</v>
      </c>
      <c r="AC806" s="1359">
        <v>1</v>
      </c>
      <c r="AD806" s="1353">
        <v>66</v>
      </c>
      <c r="AE806" s="1355">
        <f t="shared" si="503"/>
      </c>
      <c r="AF806" s="1349">
        <f t="shared" si="534"/>
      </c>
      <c r="AG806" s="1356" t="s">
        <v>846</v>
      </c>
      <c r="AH806" s="1357" t="s">
        <v>847</v>
      </c>
      <c r="AI806" s="1357">
        <v>37</v>
      </c>
    </row>
    <row r="807">
      <c r="A807" s="1342"/>
      <c r="B807" s="1390" t="s">
        <v>865</v>
      </c>
      <c r="C807" s="1343" t="s">
        <v>850</v>
      </c>
      <c r="D807" s="1345">
        <f t="shared" si="375"/>
      </c>
      <c r="E807" s="1360">
        <v>1029.78</v>
      </c>
      <c r="F807" s="1360">
        <v>3000</v>
      </c>
      <c r="G807" s="1361">
        <v>6</v>
      </c>
      <c r="H807" s="1361">
        <v>4</v>
      </c>
      <c r="I807" s="1347">
        <v>13198.190000000002</v>
      </c>
      <c r="J807" s="1348">
        <f t="shared" si="29"/>
      </c>
      <c r="K807" s="1348">
        <f t="shared" si="60"/>
      </c>
      <c r="L807" s="1348">
        <f t="shared" si="91"/>
      </c>
      <c r="M807" s="1348">
        <f t="shared" si="122"/>
      </c>
      <c r="N807" s="1362">
        <f t="shared" si="153"/>
      </c>
      <c r="O807" s="1350">
        <f t="shared" si="184"/>
      </c>
      <c r="P807" s="1350">
        <f t="shared" si="215"/>
      </c>
      <c r="Q807" s="1350">
        <f t="shared" si="246"/>
      </c>
      <c r="R807" s="1350">
        <f t="shared" si="408"/>
      </c>
      <c r="S807" s="1351">
        <f t="shared" si="439"/>
      </c>
      <c r="T807" s="1352">
        <v>0.0262</v>
      </c>
      <c r="U807" s="1353">
        <v>47</v>
      </c>
      <c r="V807" s="1349">
        <f t="shared" si="470"/>
      </c>
      <c r="W807" s="1359">
        <v>40820</v>
      </c>
      <c r="X807" s="1359">
        <v>633</v>
      </c>
      <c r="Y807" s="1359">
        <v>207</v>
      </c>
      <c r="Z807" s="1359">
        <v>655</v>
      </c>
      <c r="AA807" s="1359">
        <v>76</v>
      </c>
      <c r="AB807" s="1359">
        <v>8</v>
      </c>
      <c r="AC807" s="1359">
        <v>1</v>
      </c>
      <c r="AD807" s="1353">
        <v>56</v>
      </c>
      <c r="AE807" s="1355">
        <f t="shared" si="503"/>
      </c>
      <c r="AF807" s="1349">
        <f t="shared" si="534"/>
      </c>
      <c r="AG807" s="1356" t="s">
        <v>846</v>
      </c>
      <c r="AH807" s="1357" t="s">
        <v>847</v>
      </c>
      <c r="AI807" s="1357">
        <v>29</v>
      </c>
    </row>
    <row r="808">
      <c r="A808" s="1342"/>
      <c r="B808" s="1390" t="s">
        <v>865</v>
      </c>
      <c r="C808" s="1344" t="s">
        <v>851</v>
      </c>
      <c r="D808" s="1345">
        <f t="shared" si="375"/>
      </c>
      <c r="E808" s="1360">
        <v>930.87</v>
      </c>
      <c r="F808" s="1360">
        <v>2981.96</v>
      </c>
      <c r="G808" s="1361">
        <v>7</v>
      </c>
      <c r="H808" s="1361">
        <v>5</v>
      </c>
      <c r="I808" s="1347">
        <v>13480.87000000001</v>
      </c>
      <c r="J808" s="1348">
        <f t="shared" si="29"/>
      </c>
      <c r="K808" s="1348">
        <f t="shared" si="60"/>
      </c>
      <c r="L808" s="1348">
        <f t="shared" si="91"/>
      </c>
      <c r="M808" s="1348">
        <f t="shared" si="122"/>
      </c>
      <c r="N808" s="1362">
        <f t="shared" si="153"/>
      </c>
      <c r="O808" s="1350">
        <f t="shared" si="184"/>
      </c>
      <c r="P808" s="1350">
        <f t="shared" si="215"/>
      </c>
      <c r="Q808" s="1350">
        <f t="shared" si="246"/>
      </c>
      <c r="R808" s="1350">
        <f t="shared" si="408"/>
      </c>
      <c r="S808" s="1351">
        <f t="shared" si="439"/>
      </c>
      <c r="T808" s="1352">
        <v>0.0305</v>
      </c>
      <c r="U808" s="1353">
        <v>51</v>
      </c>
      <c r="V808" s="1349">
        <f t="shared" si="470"/>
      </c>
      <c r="W808" s="1359">
        <v>39588</v>
      </c>
      <c r="X808" s="1359">
        <v>592</v>
      </c>
      <c r="Y808" s="1359">
        <v>215</v>
      </c>
      <c r="Z808" s="1359">
        <v>614</v>
      </c>
      <c r="AA808" s="1359">
        <v>72</v>
      </c>
      <c r="AB808" s="1359">
        <v>8</v>
      </c>
      <c r="AC808" s="1359">
        <v>2</v>
      </c>
      <c r="AD808" s="1353">
        <v>43</v>
      </c>
      <c r="AE808" s="1355">
        <f t="shared" si="503"/>
      </c>
      <c r="AF808" s="1349">
        <f t="shared" si="534"/>
      </c>
      <c r="AG808" s="1356" t="s">
        <v>846</v>
      </c>
      <c r="AH808" s="1357" t="s">
        <v>847</v>
      </c>
      <c r="AI808" s="1357">
        <v>21</v>
      </c>
    </row>
    <row r="809">
      <c r="A809" s="1342"/>
      <c r="B809" s="1367" t="s">
        <v>852</v>
      </c>
      <c r="C809" s="1367"/>
      <c r="D809" s="1368">
        <f>SUM(D804:D808)</f>
      </c>
      <c r="E809" s="1368">
        <f>SUM(E804:E808)</f>
      </c>
      <c r="F809" s="1368">
        <f>SUM(F804:F808)</f>
      </c>
      <c r="G809" s="1368">
        <f>SUM(G804:G808)</f>
      </c>
      <c r="H809" s="1368">
        <f>SUM(H804:H808)</f>
      </c>
      <c r="I809" s="1370">
        <f>SUM(I804:I808)</f>
      </c>
      <c r="J809" s="1370">
        <f t="shared" si="29"/>
      </c>
      <c r="K809" s="1370">
        <f t="shared" si="60"/>
      </c>
      <c r="L809" s="1371">
        <f t="shared" si="91"/>
      </c>
      <c r="M809" s="1370">
        <f t="shared" si="122"/>
      </c>
      <c r="N809" s="1370">
        <f t="shared" si="153"/>
      </c>
      <c r="O809" s="1372">
        <f t="shared" si="184"/>
      </c>
      <c r="P809" s="1372">
        <f t="shared" si="215"/>
      </c>
      <c r="Q809" s="1372">
        <f t="shared" si="246"/>
      </c>
      <c r="R809" s="1372">
        <f t="shared" si="408"/>
      </c>
      <c r="S809" s="1373">
        <f t="shared" si="439"/>
      </c>
      <c r="T809" s="1372">
        <f>AVERAGE(T804:T808)</f>
      </c>
      <c r="U809" s="1374">
        <f>AVERAGE(U804:U808)</f>
      </c>
      <c r="V809" s="1370">
        <f t="shared" si="470"/>
      </c>
      <c r="W809" s="1368">
        <f>SUM(W804:W808)</f>
      </c>
      <c r="X809" s="1368">
        <f>SUM(X804:X808)</f>
      </c>
      <c r="Y809" s="1368">
        <f>SUM(Y804:Y808)</f>
      </c>
      <c r="Z809" s="1368">
        <f>SUM(Z804:Z808)</f>
      </c>
      <c r="AA809" s="1368">
        <f>SUM(AA804:AA808)</f>
      </c>
      <c r="AB809" s="1368">
        <f>SUM(AB804:AB808)</f>
      </c>
      <c r="AC809" s="1368">
        <f>SUM(AC804:AC808)</f>
      </c>
      <c r="AD809" s="1368">
        <f>SUM(AD804:AD808)</f>
      </c>
      <c r="AE809" s="1370">
        <f t="shared" si="503"/>
      </c>
      <c r="AF809" s="1375">
        <f t="shared" si="534"/>
      </c>
      <c r="AG809" s="1376"/>
      <c r="AH809" s="1376"/>
      <c r="AI809" s="1373">
        <f>SUM(AI804:AI808)</f>
      </c>
    </row>
    <row r="810">
      <c r="A810" s="1342"/>
      <c r="B810" s="1390" t="s">
        <v>876</v>
      </c>
      <c r="C810" s="1343" t="s">
        <v>854</v>
      </c>
      <c r="D810" s="1345">
        <f t="shared" ref="D810:D814" si="376">E810+F810</f>
      </c>
      <c r="E810" s="1361">
        <v>1070.05</v>
      </c>
      <c r="F810" s="1361">
        <v>2994.62</v>
      </c>
      <c r="G810" s="1361">
        <v>11</v>
      </c>
      <c r="H810" s="1361">
        <v>8</v>
      </c>
      <c r="I810" s="1347">
        <v>25077.22</v>
      </c>
      <c r="J810" s="1348">
        <f t="shared" si="29"/>
      </c>
      <c r="K810" s="1348">
        <f t="shared" si="60"/>
      </c>
      <c r="L810" s="1348">
        <f t="shared" si="91"/>
      </c>
      <c r="M810" s="1348">
        <f t="shared" si="122"/>
      </c>
      <c r="N810" s="1349">
        <f t="shared" si="153"/>
      </c>
      <c r="O810" s="1350">
        <f t="shared" si="184"/>
      </c>
      <c r="P810" s="1350">
        <f t="shared" si="215"/>
      </c>
      <c r="Q810" s="1350">
        <f t="shared" si="246"/>
      </c>
      <c r="R810" s="1350">
        <f t="shared" si="408"/>
      </c>
      <c r="S810" s="1351">
        <f t="shared" si="439"/>
      </c>
      <c r="T810" s="1352">
        <v>0.0266</v>
      </c>
      <c r="U810" s="1353">
        <v>55</v>
      </c>
      <c r="V810" s="1349">
        <f t="shared" si="470"/>
      </c>
      <c r="W810" s="1353">
        <v>42670</v>
      </c>
      <c r="X810" s="1359">
        <v>517</v>
      </c>
      <c r="Y810" s="1359">
        <v>197</v>
      </c>
      <c r="Z810" s="1359">
        <v>548</v>
      </c>
      <c r="AA810" s="1359">
        <v>100</v>
      </c>
      <c r="AB810" s="1359">
        <v>10</v>
      </c>
      <c r="AC810" s="1359">
        <v>0</v>
      </c>
      <c r="AD810" s="1353">
        <v>50</v>
      </c>
      <c r="AE810" s="1355">
        <f t="shared" si="503"/>
      </c>
      <c r="AF810" s="1349">
        <f t="shared" si="534"/>
      </c>
      <c r="AG810" s="1356" t="s">
        <v>846</v>
      </c>
      <c r="AH810" s="1357" t="s">
        <v>847</v>
      </c>
      <c r="AI810" s="1357">
        <v>39</v>
      </c>
    </row>
    <row r="811">
      <c r="A811" s="1342"/>
      <c r="B811" s="1390" t="s">
        <v>876</v>
      </c>
      <c r="C811" s="1343" t="s">
        <v>855</v>
      </c>
      <c r="D811" s="1345">
        <f t="shared" si="376"/>
      </c>
      <c r="E811" s="1361">
        <v>1002.28</v>
      </c>
      <c r="F811" s="1361">
        <v>3023.42</v>
      </c>
      <c r="G811" s="1361">
        <v>7</v>
      </c>
      <c r="H811" s="1361">
        <v>4</v>
      </c>
      <c r="I811" s="1347">
        <v>15699.5</v>
      </c>
      <c r="J811" s="1348">
        <f t="shared" si="29"/>
      </c>
      <c r="K811" s="1348">
        <f t="shared" si="60"/>
      </c>
      <c r="L811" s="1348">
        <f t="shared" si="91"/>
      </c>
      <c r="M811" s="1348">
        <f t="shared" si="122"/>
      </c>
      <c r="N811" s="1349">
        <f t="shared" si="153"/>
      </c>
      <c r="O811" s="1350">
        <f t="shared" si="184"/>
      </c>
      <c r="P811" s="1350">
        <f t="shared" si="215"/>
      </c>
      <c r="Q811" s="1350">
        <f t="shared" si="246"/>
      </c>
      <c r="R811" s="1350">
        <f t="shared" si="408"/>
      </c>
      <c r="S811" s="1351">
        <f t="shared" si="439"/>
      </c>
      <c r="T811" s="1352">
        <v>0.0324</v>
      </c>
      <c r="U811" s="1353">
        <v>58</v>
      </c>
      <c r="V811" s="1349">
        <f t="shared" si="470"/>
      </c>
      <c r="W811" s="1353">
        <v>45847</v>
      </c>
      <c r="X811" s="1359">
        <v>519</v>
      </c>
      <c r="Y811" s="1359">
        <v>206</v>
      </c>
      <c r="Z811" s="1359">
        <v>522</v>
      </c>
      <c r="AA811" s="1359">
        <v>70</v>
      </c>
      <c r="AB811" s="1359">
        <v>10</v>
      </c>
      <c r="AC811" s="1359">
        <v>5</v>
      </c>
      <c r="AD811" s="1353">
        <v>55</v>
      </c>
      <c r="AE811" s="1355">
        <f t="shared" si="503"/>
      </c>
      <c r="AF811" s="1349">
        <f t="shared" si="534"/>
      </c>
      <c r="AG811" s="1356" t="s">
        <v>846</v>
      </c>
      <c r="AH811" s="1357" t="s">
        <v>847</v>
      </c>
      <c r="AI811" s="1357">
        <v>39</v>
      </c>
    </row>
    <row r="812">
      <c r="A812" s="1342"/>
      <c r="B812" s="1390" t="s">
        <v>876</v>
      </c>
      <c r="C812" s="1343" t="s">
        <v>856</v>
      </c>
      <c r="D812" s="1345">
        <f t="shared" si="376"/>
      </c>
      <c r="E812" s="1361">
        <v>762.72</v>
      </c>
      <c r="F812" s="1361">
        <v>3000</v>
      </c>
      <c r="G812" s="1361">
        <v>4</v>
      </c>
      <c r="H812" s="1361">
        <v>4</v>
      </c>
      <c r="I812" s="1347">
        <v>7393.83</v>
      </c>
      <c r="J812" s="1348">
        <f t="shared" si="29"/>
      </c>
      <c r="K812" s="1348">
        <f t="shared" si="60"/>
      </c>
      <c r="L812" s="1348">
        <f t="shared" si="91"/>
      </c>
      <c r="M812" s="1348">
        <f t="shared" si="122"/>
      </c>
      <c r="N812" s="1349">
        <f t="shared" si="153"/>
      </c>
      <c r="O812" s="1350">
        <f t="shared" si="184"/>
      </c>
      <c r="P812" s="1350">
        <f t="shared" si="215"/>
      </c>
      <c r="Q812" s="1350">
        <f t="shared" si="246"/>
      </c>
      <c r="R812" s="1350">
        <f t="shared" si="408"/>
      </c>
      <c r="S812" s="1351">
        <f t="shared" si="439"/>
      </c>
      <c r="T812" s="1352">
        <v>0.0299</v>
      </c>
      <c r="U812" s="1353">
        <v>59</v>
      </c>
      <c r="V812" s="1349">
        <f t="shared" si="470"/>
      </c>
      <c r="W812" s="1353">
        <v>48750</v>
      </c>
      <c r="X812" s="1359">
        <v>590</v>
      </c>
      <c r="Y812" s="1359">
        <v>200</v>
      </c>
      <c r="Z812" s="1359">
        <v>602</v>
      </c>
      <c r="AA812" s="1359">
        <v>74</v>
      </c>
      <c r="AB812" s="1359">
        <v>5</v>
      </c>
      <c r="AC812" s="1359">
        <v>1</v>
      </c>
      <c r="AD812" s="1353">
        <v>67</v>
      </c>
      <c r="AE812" s="1355">
        <f t="shared" si="503"/>
      </c>
      <c r="AF812" s="1349">
        <f t="shared" si="534"/>
      </c>
      <c r="AG812" s="1356" t="s">
        <v>846</v>
      </c>
      <c r="AH812" s="1357" t="s">
        <v>847</v>
      </c>
      <c r="AI812" s="1357">
        <v>27</v>
      </c>
    </row>
    <row r="813">
      <c r="A813" s="1342"/>
      <c r="B813" s="1390" t="s">
        <v>876</v>
      </c>
      <c r="C813" s="1343" t="s">
        <v>857</v>
      </c>
      <c r="D813" s="1345">
        <f t="shared" si="376"/>
      </c>
      <c r="E813" s="1361">
        <v>999.44</v>
      </c>
      <c r="F813" s="1361">
        <v>3000.02</v>
      </c>
      <c r="G813" s="1361">
        <v>10</v>
      </c>
      <c r="H813" s="1361">
        <v>8</v>
      </c>
      <c r="I813" s="1347">
        <v>19359.25</v>
      </c>
      <c r="J813" s="1348">
        <f t="shared" si="29"/>
      </c>
      <c r="K813" s="1348">
        <f t="shared" si="60"/>
      </c>
      <c r="L813" s="1348">
        <f t="shared" si="91"/>
      </c>
      <c r="M813" s="1348">
        <f t="shared" si="122"/>
      </c>
      <c r="N813" s="1349">
        <f t="shared" si="153"/>
      </c>
      <c r="O813" s="1350">
        <f t="shared" si="184"/>
      </c>
      <c r="P813" s="1350">
        <f t="shared" si="215"/>
      </c>
      <c r="Q813" s="1350">
        <f t="shared" si="246"/>
      </c>
      <c r="R813" s="1350">
        <f t="shared" si="408"/>
      </c>
      <c r="S813" s="1351">
        <f t="shared" si="439"/>
      </c>
      <c r="T813" s="1352">
        <v>0.0231</v>
      </c>
      <c r="U813" s="1353">
        <v>62</v>
      </c>
      <c r="V813" s="1349">
        <f t="shared" si="470"/>
      </c>
      <c r="W813" s="1353">
        <v>45342</v>
      </c>
      <c r="X813" s="1359">
        <v>625</v>
      </c>
      <c r="Y813" s="1359">
        <v>184</v>
      </c>
      <c r="Z813" s="1359">
        <v>626</v>
      </c>
      <c r="AA813" s="1359">
        <v>74</v>
      </c>
      <c r="AB813" s="1359">
        <v>7</v>
      </c>
      <c r="AC813" s="1359">
        <v>2</v>
      </c>
      <c r="AD813" s="1353">
        <v>59</v>
      </c>
      <c r="AE813" s="1355">
        <f t="shared" si="503"/>
      </c>
      <c r="AF813" s="1349">
        <f t="shared" si="534"/>
      </c>
      <c r="AG813" s="1356" t="s">
        <v>846</v>
      </c>
      <c r="AH813" s="1357" t="s">
        <v>847</v>
      </c>
      <c r="AI813" s="1357">
        <v>40</v>
      </c>
    </row>
    <row r="814">
      <c r="A814" s="1342"/>
      <c r="B814" s="1390" t="s">
        <v>876</v>
      </c>
      <c r="C814" s="1343" t="s">
        <v>858</v>
      </c>
      <c r="D814" s="1345">
        <f t="shared" si="376"/>
      </c>
      <c r="E814" s="1361">
        <v>1250.29</v>
      </c>
      <c r="F814" s="1361">
        <v>3654.81</v>
      </c>
      <c r="G814" s="1361">
        <v>9</v>
      </c>
      <c r="H814" s="1361">
        <v>8</v>
      </c>
      <c r="I814" s="1347">
        <v>16306.32</v>
      </c>
      <c r="J814" s="1348">
        <f t="shared" si="29"/>
      </c>
      <c r="K814" s="1348">
        <f t="shared" si="60"/>
      </c>
      <c r="L814" s="1348">
        <f t="shared" si="91"/>
      </c>
      <c r="M814" s="1348">
        <f t="shared" si="122"/>
      </c>
      <c r="N814" s="1349">
        <f t="shared" si="153"/>
      </c>
      <c r="O814" s="1350">
        <f t="shared" si="184"/>
      </c>
      <c r="P814" s="1350">
        <f t="shared" si="215"/>
      </c>
      <c r="Q814" s="1350">
        <f t="shared" si="246"/>
      </c>
      <c r="R814" s="1350">
        <f t="shared" si="408"/>
      </c>
      <c r="S814" s="1351">
        <f t="shared" si="439"/>
      </c>
      <c r="T814" s="1352">
        <v>0.0278</v>
      </c>
      <c r="U814" s="1353">
        <v>62</v>
      </c>
      <c r="V814" s="1349">
        <f t="shared" si="470"/>
      </c>
      <c r="W814" s="1353">
        <v>53530</v>
      </c>
      <c r="X814" s="1359">
        <v>690</v>
      </c>
      <c r="Y814" s="1359">
        <v>231</v>
      </c>
      <c r="Z814" s="1359">
        <v>699</v>
      </c>
      <c r="AA814" s="1359">
        <v>110</v>
      </c>
      <c r="AB814" s="1359">
        <v>7</v>
      </c>
      <c r="AC814" s="1359">
        <v>7</v>
      </c>
      <c r="AD814" s="1353">
        <v>47</v>
      </c>
      <c r="AE814" s="1355">
        <f t="shared" si="503"/>
      </c>
      <c r="AF814" s="1349">
        <f t="shared" si="534"/>
      </c>
      <c r="AG814" s="1356" t="s">
        <v>846</v>
      </c>
      <c r="AH814" s="1357" t="s">
        <v>847</v>
      </c>
      <c r="AI814" s="1357">
        <v>41</v>
      </c>
    </row>
    <row r="815">
      <c r="A815" s="1342"/>
      <c r="B815" s="1395" t="s">
        <v>852</v>
      </c>
      <c r="C815" s="1367"/>
      <c r="D815" s="1368">
        <f>SUM(D810:D814)</f>
      </c>
      <c r="E815" s="1368">
        <f>SUM(E810:E814)</f>
      </c>
      <c r="F815" s="1368">
        <f>SUM(F810:F814)</f>
      </c>
      <c r="G815" s="1368">
        <f>SUM(G810:G814)</f>
      </c>
      <c r="H815" s="1368">
        <f>SUM(H810:H814)</f>
      </c>
      <c r="I815" s="1368">
        <f>SUM(I810:I814)</f>
      </c>
      <c r="J815" s="1370">
        <f t="shared" si="29"/>
      </c>
      <c r="K815" s="1370">
        <f t="shared" si="60"/>
      </c>
      <c r="L815" s="1371">
        <f t="shared" si="91"/>
      </c>
      <c r="M815" s="1370">
        <f t="shared" si="122"/>
      </c>
      <c r="N815" s="1370">
        <f t="shared" si="153"/>
      </c>
      <c r="O815" s="1372">
        <f t="shared" si="184"/>
      </c>
      <c r="P815" s="1372">
        <f t="shared" si="215"/>
      </c>
      <c r="Q815" s="1372">
        <f t="shared" si="246"/>
      </c>
      <c r="R815" s="1372">
        <f t="shared" si="408"/>
      </c>
      <c r="S815" s="1373">
        <f t="shared" si="439"/>
      </c>
      <c r="T815" s="1372">
        <f>AVERAGE(T810:T814)</f>
      </c>
      <c r="U815" s="1374">
        <f>AVERAGE(U810:U814)</f>
      </c>
      <c r="V815" s="1378">
        <f t="shared" si="470"/>
      </c>
      <c r="W815" s="1368">
        <f>SUM(W810:W814)</f>
      </c>
      <c r="X815" s="1368">
        <f>SUM(X810:X814)</f>
      </c>
      <c r="Y815" s="1368">
        <f>SUM(Y810:Y814)</f>
      </c>
      <c r="Z815" s="1368">
        <f>SUM(Z810:Z814)</f>
      </c>
      <c r="AA815" s="1368">
        <f>SUM(AA810:AA814)</f>
      </c>
      <c r="AB815" s="1368">
        <f>SUM(AB810:AB814)</f>
      </c>
      <c r="AC815" s="1368">
        <f>SUM(AC810:AC814)</f>
      </c>
      <c r="AD815" s="1368">
        <f>SUM(AD810:AD814)</f>
      </c>
      <c r="AE815" s="1370">
        <f t="shared" si="503"/>
      </c>
      <c r="AF815" s="1375">
        <f t="shared" si="534"/>
      </c>
      <c r="AG815" s="1376"/>
      <c r="AH815" s="1376"/>
      <c r="AI815" s="1373">
        <f>SUM(AI810:AI814)</f>
      </c>
    </row>
    <row r="816">
      <c r="A816" s="1396"/>
      <c r="B816" s="1397" t="s">
        <v>853</v>
      </c>
      <c r="C816" s="1398" t="s">
        <v>860</v>
      </c>
      <c r="D816" s="1345">
        <f t="shared" ref="D816:D819" si="377">E816+F816</f>
      </c>
      <c r="E816" s="1361">
        <v>1029.38</v>
      </c>
      <c r="F816" s="1361">
        <v>1648.87</v>
      </c>
      <c r="G816" s="1361">
        <v>4</v>
      </c>
      <c r="H816" s="1361">
        <v>4</v>
      </c>
      <c r="I816" s="1348">
        <v>8449.160000000003</v>
      </c>
      <c r="J816" s="1348">
        <f t="shared" si="29"/>
      </c>
      <c r="K816" s="1348">
        <f t="shared" si="60"/>
      </c>
      <c r="L816" s="1348">
        <f t="shared" si="91"/>
      </c>
      <c r="M816" s="1348">
        <f t="shared" si="122"/>
      </c>
      <c r="N816" s="1349">
        <f t="shared" si="153"/>
      </c>
      <c r="O816" s="1350">
        <f t="shared" si="184"/>
      </c>
      <c r="P816" s="1350">
        <f t="shared" si="215"/>
      </c>
      <c r="Q816" s="1350">
        <f t="shared" si="246"/>
      </c>
      <c r="R816" s="1350">
        <f t="shared" si="408"/>
      </c>
      <c r="S816" s="1351">
        <f t="shared" si="439"/>
      </c>
      <c r="T816" s="1352">
        <v>0.0205</v>
      </c>
      <c r="U816" s="1353">
        <v>53</v>
      </c>
      <c r="V816" s="1349">
        <f t="shared" si="470"/>
      </c>
      <c r="W816" s="1353">
        <v>42450</v>
      </c>
      <c r="X816" s="1353">
        <v>467</v>
      </c>
      <c r="Y816" s="1353">
        <v>159</v>
      </c>
      <c r="Z816" s="1353">
        <v>480</v>
      </c>
      <c r="AA816" s="1353">
        <v>80</v>
      </c>
      <c r="AB816" s="1353">
        <v>8</v>
      </c>
      <c r="AC816" s="1353">
        <v>1</v>
      </c>
      <c r="AD816" s="1353">
        <v>52</v>
      </c>
      <c r="AE816" s="1355">
        <f t="shared" si="503"/>
      </c>
      <c r="AF816" s="1349">
        <f t="shared" si="534"/>
      </c>
      <c r="AG816" s="1357" t="s">
        <v>861</v>
      </c>
      <c r="AH816" s="1357" t="s">
        <v>862</v>
      </c>
      <c r="AI816" s="1357">
        <v>25</v>
      </c>
    </row>
    <row r="817">
      <c r="A817" s="1396"/>
      <c r="B817" s="1397" t="s">
        <v>853</v>
      </c>
      <c r="C817" s="1398" t="s">
        <v>863</v>
      </c>
      <c r="D817" s="1345">
        <f t="shared" si="377"/>
      </c>
      <c r="E817" s="1361">
        <v>1380.1</v>
      </c>
      <c r="F817" s="1361">
        <v>2696.3</v>
      </c>
      <c r="G817" s="1361">
        <v>1</v>
      </c>
      <c r="H817" s="1361">
        <v>1</v>
      </c>
      <c r="I817" s="1347">
        <v>2548.26</v>
      </c>
      <c r="J817" s="1348">
        <f t="shared" si="29"/>
      </c>
      <c r="K817" s="1348">
        <f t="shared" si="60"/>
      </c>
      <c r="L817" s="1348">
        <f t="shared" si="91"/>
      </c>
      <c r="M817" s="1348">
        <f t="shared" si="122"/>
      </c>
      <c r="N817" s="1349">
        <f t="shared" si="153"/>
      </c>
      <c r="O817" s="1350">
        <f t="shared" si="184"/>
      </c>
      <c r="P817" s="1350">
        <f t="shared" si="215"/>
      </c>
      <c r="Q817" s="1350">
        <f t="shared" si="246"/>
      </c>
      <c r="R817" s="1350">
        <f t="shared" si="408"/>
      </c>
      <c r="S817" s="1351">
        <f t="shared" si="439"/>
      </c>
      <c r="T817" s="1352">
        <v>0.0125</v>
      </c>
      <c r="U817" s="1353">
        <v>52</v>
      </c>
      <c r="V817" s="1349">
        <f t="shared" si="470"/>
      </c>
      <c r="W817" s="1353">
        <v>58369</v>
      </c>
      <c r="X817" s="1353">
        <v>710</v>
      </c>
      <c r="Y817" s="1353">
        <v>176</v>
      </c>
      <c r="Z817" s="1353">
        <v>724</v>
      </c>
      <c r="AA817" s="1353">
        <v>103</v>
      </c>
      <c r="AB817" s="1353">
        <v>2</v>
      </c>
      <c r="AC817" s="1353">
        <v>3</v>
      </c>
      <c r="AD817" s="1353">
        <v>49</v>
      </c>
      <c r="AE817" s="1355">
        <f t="shared" si="503"/>
      </c>
      <c r="AF817" s="1349">
        <f t="shared" si="534"/>
      </c>
      <c r="AG817" s="1357" t="s">
        <v>861</v>
      </c>
      <c r="AH817" s="1357" t="s">
        <v>894</v>
      </c>
      <c r="AI817" s="1357">
        <v>35</v>
      </c>
    </row>
    <row r="818">
      <c r="A818" s="1396"/>
      <c r="B818" s="1397" t="s">
        <v>853</v>
      </c>
      <c r="C818" s="1398" t="s">
        <v>864</v>
      </c>
      <c r="D818" s="1345">
        <f t="shared" si="377"/>
      </c>
      <c r="E818" s="1361">
        <v>1000.95</v>
      </c>
      <c r="F818" s="1361">
        <v>2473.87</v>
      </c>
      <c r="G818" s="1361">
        <v>6</v>
      </c>
      <c r="H818" s="1361">
        <v>6</v>
      </c>
      <c r="I818" s="1347">
        <v>14029.480000000001</v>
      </c>
      <c r="J818" s="1348">
        <f t="shared" si="29"/>
      </c>
      <c r="K818" s="1348">
        <f t="shared" si="60"/>
      </c>
      <c r="L818" s="1348">
        <f t="shared" si="91"/>
      </c>
      <c r="M818" s="1348">
        <f t="shared" si="122"/>
      </c>
      <c r="N818" s="1349">
        <f t="shared" si="153"/>
      </c>
      <c r="O818" s="1350">
        <f t="shared" si="184"/>
      </c>
      <c r="P818" s="1350">
        <f t="shared" si="215"/>
      </c>
      <c r="Q818" s="1350">
        <f t="shared" si="246"/>
      </c>
      <c r="R818" s="1350">
        <f t="shared" si="408"/>
      </c>
      <c r="S818" s="1351">
        <f t="shared" si="439"/>
      </c>
      <c r="T818" s="1352">
        <v>0.0153</v>
      </c>
      <c r="U818" s="1353">
        <v>50</v>
      </c>
      <c r="V818" s="1349">
        <f t="shared" si="470"/>
      </c>
      <c r="W818" s="1353">
        <v>48135</v>
      </c>
      <c r="X818" s="1353">
        <v>735</v>
      </c>
      <c r="Y818" s="1353">
        <v>169</v>
      </c>
      <c r="Z818" s="1353">
        <v>779</v>
      </c>
      <c r="AA818" s="1353">
        <v>87</v>
      </c>
      <c r="AB818" s="1353">
        <v>8</v>
      </c>
      <c r="AC818" s="1353">
        <v>2</v>
      </c>
      <c r="AD818" s="1353">
        <v>57</v>
      </c>
      <c r="AE818" s="1355">
        <f t="shared" si="503"/>
      </c>
      <c r="AF818" s="1349">
        <f t="shared" si="534"/>
      </c>
      <c r="AG818" s="1357" t="s">
        <v>861</v>
      </c>
      <c r="AH818" s="1357" t="s">
        <v>894</v>
      </c>
      <c r="AI818" s="1357">
        <v>27</v>
      </c>
    </row>
    <row r="819">
      <c r="A819" s="1396"/>
      <c r="B819" s="1397" t="s">
        <v>853</v>
      </c>
      <c r="C819" s="1398" t="s">
        <v>866</v>
      </c>
      <c r="D819" s="1345">
        <f t="shared" si="377"/>
      </c>
      <c r="E819" s="1361">
        <v>814.23</v>
      </c>
      <c r="F819" s="1361">
        <v>2482.59</v>
      </c>
      <c r="G819" s="1361">
        <v>2</v>
      </c>
      <c r="H819" s="1361">
        <v>2</v>
      </c>
      <c r="I819" s="1347">
        <v>4311.220000000001</v>
      </c>
      <c r="J819" s="1348">
        <f t="shared" si="29"/>
      </c>
      <c r="K819" s="1348">
        <f t="shared" si="60"/>
      </c>
      <c r="L819" s="1348">
        <f t="shared" si="91"/>
      </c>
      <c r="M819" s="1348">
        <f t="shared" si="122"/>
      </c>
      <c r="N819" s="1349">
        <f t="shared" si="153"/>
      </c>
      <c r="O819" s="1350">
        <f t="shared" si="184"/>
      </c>
      <c r="P819" s="1350">
        <f t="shared" si="215"/>
      </c>
      <c r="Q819" s="1350">
        <f t="shared" si="246"/>
      </c>
      <c r="R819" s="1350">
        <f t="shared" si="408"/>
      </c>
      <c r="S819" s="1351">
        <f t="shared" si="439"/>
      </c>
      <c r="T819" s="1352">
        <v>0.0322</v>
      </c>
      <c r="U819" s="1353">
        <v>53</v>
      </c>
      <c r="V819" s="1349">
        <f t="shared" si="470"/>
      </c>
      <c r="W819" s="1353">
        <v>41771</v>
      </c>
      <c r="X819" s="1353">
        <v>429</v>
      </c>
      <c r="Y819" s="1353">
        <v>166</v>
      </c>
      <c r="Z819" s="1353">
        <v>435</v>
      </c>
      <c r="AA819" s="1353">
        <v>49</v>
      </c>
      <c r="AB819" s="1353">
        <v>3</v>
      </c>
      <c r="AC819" s="1353">
        <v>1</v>
      </c>
      <c r="AD819" s="1353">
        <v>63</v>
      </c>
      <c r="AE819" s="1355">
        <f t="shared" si="503"/>
      </c>
      <c r="AF819" s="1349">
        <f t="shared" si="534"/>
      </c>
      <c r="AG819" s="1357" t="s">
        <v>861</v>
      </c>
      <c r="AH819" s="1357" t="s">
        <v>894</v>
      </c>
      <c r="AI819" s="1357">
        <v>21</v>
      </c>
    </row>
    <row r="820">
      <c r="A820" s="1342"/>
      <c r="B820" s="1399" t="s">
        <v>852</v>
      </c>
      <c r="C820" s="1367"/>
      <c r="D820" s="1368">
        <f>SUM(D816:D819)</f>
      </c>
      <c r="E820" s="1368">
        <f>SUM(E816:E819)</f>
      </c>
      <c r="F820" s="1368">
        <f>SUM(F816:F819)</f>
      </c>
      <c r="G820" s="1368">
        <f>SUM(G816:G819)</f>
      </c>
      <c r="H820" s="1368">
        <f>SUM(H816:H819)</f>
      </c>
      <c r="I820" s="1368">
        <f>SUM(I816:I819)</f>
      </c>
      <c r="J820" s="1370">
        <f t="shared" si="29"/>
      </c>
      <c r="K820" s="1370">
        <f t="shared" si="60"/>
      </c>
      <c r="L820" s="1371">
        <f t="shared" si="91"/>
      </c>
      <c r="M820" s="1370">
        <f t="shared" si="122"/>
      </c>
      <c r="N820" s="1370">
        <f t="shared" si="153"/>
      </c>
      <c r="O820" s="1372">
        <f t="shared" si="184"/>
      </c>
      <c r="P820" s="1372">
        <f t="shared" si="215"/>
      </c>
      <c r="Q820" s="1372">
        <f t="shared" si="246"/>
      </c>
      <c r="R820" s="1372">
        <f t="shared" si="408"/>
      </c>
      <c r="S820" s="1373">
        <f t="shared" si="439"/>
      </c>
      <c r="T820" s="1372">
        <f>AVERAGE(T816:T819)</f>
      </c>
      <c r="U820" s="1374">
        <f>AVERAGE(U816:U819)</f>
      </c>
      <c r="V820" s="1378">
        <f t="shared" si="470"/>
      </c>
      <c r="W820" s="1368">
        <f>SUM(W816:W819)</f>
      </c>
      <c r="X820" s="1368">
        <f>SUM(X816:X819)</f>
      </c>
      <c r="Y820" s="1368">
        <f>SUM(Y816:Y819)</f>
      </c>
      <c r="Z820" s="1368">
        <f>SUM(Z816:Z819)</f>
      </c>
      <c r="AA820" s="1368">
        <f>SUM(AA816:AA819)</f>
      </c>
      <c r="AB820" s="1368">
        <f>SUM(AB816:AB819)</f>
      </c>
      <c r="AC820" s="1368">
        <f>SUM(AC816:AC819)</f>
      </c>
      <c r="AD820" s="1368">
        <f>SUM(AD816:AD819)</f>
      </c>
      <c r="AE820" s="1370">
        <f t="shared" si="503"/>
      </c>
      <c r="AF820" s="1375">
        <f t="shared" si="534"/>
      </c>
      <c r="AG820" s="1376"/>
      <c r="AH820" s="1376"/>
      <c r="AI820" s="1368">
        <f>SUM(AI816:AI819)</f>
      </c>
    </row>
    <row r="821">
      <c r="A821" s="1342"/>
      <c r="B821" s="1387" t="s">
        <v>871</v>
      </c>
      <c r="C821" s="1387"/>
      <c r="D821" s="1381">
        <f>D815+D809+D820</f>
      </c>
      <c r="E821" s="1381">
        <f>E815+E809+E820</f>
      </c>
      <c r="F821" s="1381">
        <f>F815+F809+F820</f>
      </c>
      <c r="G821" s="1381">
        <f>G815+G809+G820</f>
      </c>
      <c r="H821" s="1381">
        <f>H815+H809+H820</f>
      </c>
      <c r="I821" s="1381">
        <f>I815+I809+I820</f>
      </c>
      <c r="J821" s="1382">
        <f t="shared" si="29"/>
      </c>
      <c r="K821" s="1382">
        <f t="shared" si="60"/>
      </c>
      <c r="L821" s="1382">
        <f t="shared" si="91"/>
      </c>
      <c r="M821" s="1382">
        <f t="shared" si="122"/>
      </c>
      <c r="N821" s="1382">
        <f t="shared" si="153"/>
      </c>
      <c r="O821" s="1383">
        <f t="shared" si="184"/>
      </c>
      <c r="P821" s="1383">
        <f t="shared" si="215"/>
      </c>
      <c r="Q821" s="1383">
        <f t="shared" si="246"/>
      </c>
      <c r="R821" s="1383">
        <f t="shared" si="408"/>
      </c>
      <c r="S821" s="1392">
        <f t="shared" si="439"/>
      </c>
      <c r="T821" s="1383">
        <f>(T815+T809+T820/3)</f>
      </c>
      <c r="U821" s="1382">
        <f>(U815+U809+U820)/3</f>
      </c>
      <c r="V821" s="1382">
        <f>(V815+V809+V821:V820+V820)/4</f>
      </c>
      <c r="W821" s="1381">
        <f>W815+W809+W820</f>
      </c>
      <c r="X821" s="1381">
        <f>X815+X809+X820</f>
      </c>
      <c r="Y821" s="1381">
        <f>Y815+Y809+Y820</f>
      </c>
      <c r="Z821" s="1381">
        <f>Z815+Z809+Z820</f>
      </c>
      <c r="AA821" s="1381">
        <f>AA815+AA809+AA820</f>
      </c>
      <c r="AB821" s="1381">
        <f>AB815+AB809+AB820</f>
      </c>
      <c r="AC821" s="1381">
        <f>AC815+AC809+AC820</f>
      </c>
      <c r="AD821" s="1381">
        <f>AD815+AD809+AD820</f>
      </c>
      <c r="AE821" s="1382">
        <f t="shared" si="503"/>
      </c>
      <c r="AF821" s="1393">
        <f t="shared" si="534"/>
      </c>
      <c r="AG821" s="1387"/>
      <c r="AH821" s="1387"/>
      <c r="AI821" s="1381">
        <f>AI815+AI809+AI820</f>
      </c>
    </row>
    <row customHeight="true" ht="18.452380952380953" r="822">
      <c r="A822" s="1329" t="s">
        <v>807</v>
      </c>
      <c r="B822" s="1329" t="s">
        <v>808</v>
      </c>
      <c r="C822" s="1329"/>
      <c r="D822" s="1330" t="s">
        <v>809</v>
      </c>
      <c r="E822" s="1330"/>
      <c r="F822" s="1330"/>
      <c r="G822" s="1330"/>
      <c r="H822" s="1330"/>
      <c r="I822" s="1330"/>
      <c r="J822" s="1330"/>
      <c r="K822" s="1330"/>
      <c r="L822" s="1330"/>
      <c r="M822" s="1330"/>
      <c r="N822" s="1331" t="s">
        <v>810</v>
      </c>
      <c r="O822" s="1331"/>
      <c r="P822" s="1331"/>
      <c r="Q822" s="1331"/>
      <c r="R822" s="1331"/>
      <c r="S822" s="1331"/>
      <c r="T822" s="1331"/>
      <c r="U822" s="1331"/>
      <c r="V822" s="1331"/>
      <c r="W822" s="1331"/>
      <c r="X822" s="1331"/>
      <c r="Y822" s="1331"/>
      <c r="Z822" s="1331"/>
      <c r="AA822" s="1331"/>
      <c r="AB822" s="1331"/>
      <c r="AC822" s="1331"/>
      <c r="AD822" s="1331"/>
      <c r="AE822" s="1331"/>
      <c r="AF822" s="1331"/>
      <c r="AG822" s="1331"/>
      <c r="AH822" s="1331"/>
      <c r="AI822" s="1332"/>
    </row>
    <row customHeight="true" ht="18.452380952380953" r="823">
      <c r="A823" s="1329"/>
      <c r="B823" s="1400" t="s">
        <v>811</v>
      </c>
      <c r="C823" s="1400" t="s">
        <v>812</v>
      </c>
      <c r="D823" s="1330" t="s">
        <v>813</v>
      </c>
      <c r="E823" s="1330" t="s">
        <v>879</v>
      </c>
      <c r="F823" s="1389" t="s">
        <v>880</v>
      </c>
      <c r="G823" s="1333" t="s">
        <v>814</v>
      </c>
      <c r="H823" s="1334" t="s">
        <v>815</v>
      </c>
      <c r="I823" s="1335" t="s">
        <v>816</v>
      </c>
      <c r="J823" s="1336" t="s">
        <v>817</v>
      </c>
      <c r="K823" s="1336" t="s">
        <v>818</v>
      </c>
      <c r="L823" s="1337" t="s">
        <v>819</v>
      </c>
      <c r="M823" s="1336" t="s">
        <v>820</v>
      </c>
      <c r="N823" s="1331" t="s">
        <v>821</v>
      </c>
      <c r="O823" s="1338" t="s">
        <v>822</v>
      </c>
      <c r="P823" s="1338" t="s">
        <v>823</v>
      </c>
      <c r="Q823" s="1338" t="s">
        <v>824</v>
      </c>
      <c r="R823" s="1338" t="s">
        <v>825</v>
      </c>
      <c r="S823" s="1339" t="s">
        <v>826</v>
      </c>
      <c r="T823" s="1338" t="s">
        <v>827</v>
      </c>
      <c r="U823" s="1340" t="s">
        <v>828</v>
      </c>
      <c r="V823" s="1331" t="s">
        <v>829</v>
      </c>
      <c r="W823" s="1339" t="s">
        <v>830</v>
      </c>
      <c r="X823" s="1339" t="s">
        <v>831</v>
      </c>
      <c r="Y823" s="1339" t="s">
        <v>832</v>
      </c>
      <c r="Z823" s="1339" t="s">
        <v>833</v>
      </c>
      <c r="AA823" s="1339" t="s">
        <v>834</v>
      </c>
      <c r="AB823" s="1339" t="s">
        <v>835</v>
      </c>
      <c r="AC823" s="1339" t="s">
        <v>836</v>
      </c>
      <c r="AD823" s="1339" t="s">
        <v>837</v>
      </c>
      <c r="AE823" s="1341" t="s">
        <v>838</v>
      </c>
      <c r="AF823" s="1331" t="s">
        <v>839</v>
      </c>
      <c r="AG823" s="1332" t="s">
        <v>840</v>
      </c>
      <c r="AH823" s="1332" t="s">
        <v>841</v>
      </c>
      <c r="AI823" s="1332" t="s">
        <v>842</v>
      </c>
    </row>
    <row customHeight="true" ht="18.452380952380953" r="824">
      <c r="A824" s="1401" t="s">
        <v>911</v>
      </c>
      <c r="B824" s="1402" t="s">
        <v>844</v>
      </c>
      <c r="C824" s="1403" t="s">
        <v>868</v>
      </c>
      <c r="D824" s="1404">
        <f t="shared" ref="D824:D828" si="378">E824+F824</f>
      </c>
      <c r="E824" s="1360">
        <v>1062.38</v>
      </c>
      <c r="F824" s="1360">
        <v>2043.54</v>
      </c>
      <c r="G824" s="1379">
        <v>1</v>
      </c>
      <c r="H824" s="1379">
        <v>1</v>
      </c>
      <c r="I824" s="1347">
        <v>1647.3600000000151</v>
      </c>
      <c r="J824" s="1348">
        <f t="shared" ref="J824:J830" si="30">I824/D824</f>
      </c>
      <c r="K824" s="1348">
        <f t="shared" ref="K824:K830" si="61">D824/G824</f>
      </c>
      <c r="L824" s="1348">
        <f t="shared" ref="L824:L830" si="92">D824/H824</f>
      </c>
      <c r="M824" s="1348">
        <f t="shared" ref="M824:M830" si="123">I824/G824</f>
      </c>
      <c r="N824" s="1349">
        <f t="shared" ref="N824:N830" si="154">D824/X824</f>
      </c>
      <c r="O824" s="1350">
        <f t="shared" ref="O824:O830" si="185">S824/W824*1</f>
      </c>
      <c r="P824" s="1350">
        <f t="shared" ref="P824:P830" si="216">X824/W824</f>
      </c>
      <c r="Q824" s="1350">
        <f t="shared" ref="Q824:Q830" si="247">Z824/W824</f>
      </c>
      <c r="R824" s="1350">
        <f t="shared" ref="R824:R830" si="409">AA824/Z824</f>
      </c>
      <c r="S824" s="1351">
        <f t="shared" ref="S824:S830" si="440">Y824/T824</f>
      </c>
      <c r="T824" s="1352">
        <v>0.0331</v>
      </c>
      <c r="U824" s="1353">
        <v>13</v>
      </c>
      <c r="V824" s="1349">
        <f t="shared" ref="V824:V829" si="471">(D824/W824)*1000</f>
      </c>
      <c r="W824" s="1353">
        <v>39793</v>
      </c>
      <c r="X824" s="1353">
        <v>675</v>
      </c>
      <c r="Y824" s="1353">
        <v>168</v>
      </c>
      <c r="Z824" s="1353">
        <v>731</v>
      </c>
      <c r="AA824" s="1353">
        <v>29</v>
      </c>
      <c r="AB824" s="1353">
        <v>6</v>
      </c>
      <c r="AC824" s="1353">
        <v>1</v>
      </c>
      <c r="AD824" s="1353">
        <v>36</v>
      </c>
      <c r="AE824" s="1355">
        <f t="shared" ref="AE824:AE830" si="504">D824/Z824</f>
      </c>
      <c r="AF824" s="1349">
        <f t="shared" ref="AF824:AF830" si="535">AI824*1000/D824</f>
      </c>
      <c r="AG824" s="1357" t="s">
        <v>861</v>
      </c>
      <c r="AH824" s="1357" t="s">
        <v>862</v>
      </c>
      <c r="AI824" s="1357">
        <v>32</v>
      </c>
    </row>
    <row customHeight="true" ht="18.452380952380953" r="825">
      <c r="A825" s="1405"/>
      <c r="B825" s="1406" t="s">
        <v>844</v>
      </c>
      <c r="C825" s="1397" t="s">
        <v>869</v>
      </c>
      <c r="D825" s="1404">
        <f t="shared" si="378"/>
      </c>
      <c r="E825" s="1360">
        <v>1434.52</v>
      </c>
      <c r="F825" s="1360">
        <v>2217.56</v>
      </c>
      <c r="G825" s="1379">
        <v>7</v>
      </c>
      <c r="H825" s="1379">
        <v>4</v>
      </c>
      <c r="I825" s="1347">
        <v>15707.459999999992</v>
      </c>
      <c r="J825" s="1348">
        <f t="shared" si="30"/>
      </c>
      <c r="K825" s="1348">
        <f t="shared" si="61"/>
      </c>
      <c r="L825" s="1348">
        <f t="shared" si="92"/>
      </c>
      <c r="M825" s="1348">
        <f t="shared" si="123"/>
      </c>
      <c r="N825" s="1349">
        <f t="shared" si="154"/>
      </c>
      <c r="O825" s="1350">
        <f t="shared" si="185"/>
      </c>
      <c r="P825" s="1350">
        <f t="shared" si="216"/>
      </c>
      <c r="Q825" s="1350">
        <f t="shared" si="247"/>
      </c>
      <c r="R825" s="1350">
        <f t="shared" si="409"/>
      </c>
      <c r="S825" s="1351">
        <f t="shared" si="440"/>
      </c>
      <c r="T825" s="1352">
        <v>0.0144</v>
      </c>
      <c r="U825" s="1353">
        <v>15</v>
      </c>
      <c r="V825" s="1349">
        <f t="shared" si="471"/>
      </c>
      <c r="W825" s="1353">
        <v>49037</v>
      </c>
      <c r="X825" s="1353">
        <v>765</v>
      </c>
      <c r="Y825" s="1353">
        <v>172</v>
      </c>
      <c r="Z825" s="1353">
        <v>782</v>
      </c>
      <c r="AA825" s="1353">
        <v>59</v>
      </c>
      <c r="AB825" s="1353">
        <v>14</v>
      </c>
      <c r="AC825" s="1353">
        <v>0</v>
      </c>
      <c r="AD825" s="1353">
        <v>49</v>
      </c>
      <c r="AE825" s="1355">
        <f t="shared" si="504"/>
      </c>
      <c r="AF825" s="1349">
        <f t="shared" si="535"/>
      </c>
      <c r="AG825" s="1357" t="s">
        <v>861</v>
      </c>
      <c r="AH825" s="1357" t="s">
        <v>862</v>
      </c>
      <c r="AI825" s="1357">
        <v>29</v>
      </c>
    </row>
    <row customHeight="true" ht="18.452380952380953" r="826">
      <c r="A826" s="1405"/>
      <c r="B826" s="1407" t="s">
        <v>844</v>
      </c>
      <c r="C826" s="1397" t="s">
        <v>870</v>
      </c>
      <c r="D826" s="1404">
        <f t="shared" si="378"/>
      </c>
      <c r="E826" s="1360">
        <v>1115.07</v>
      </c>
      <c r="F826" s="1360">
        <v>2182.44</v>
      </c>
      <c r="G826" s="1379">
        <v>2</v>
      </c>
      <c r="H826" s="1379">
        <v>1</v>
      </c>
      <c r="I826" s="1347">
        <v>5096.520000000019</v>
      </c>
      <c r="J826" s="1348">
        <f t="shared" si="30"/>
      </c>
      <c r="K826" s="1348">
        <f t="shared" si="61"/>
      </c>
      <c r="L826" s="1348">
        <f t="shared" si="92"/>
      </c>
      <c r="M826" s="1348">
        <f t="shared" si="123"/>
      </c>
      <c r="N826" s="1349">
        <f t="shared" si="154"/>
      </c>
      <c r="O826" s="1350">
        <f t="shared" si="185"/>
      </c>
      <c r="P826" s="1350">
        <f t="shared" si="216"/>
      </c>
      <c r="Q826" s="1350">
        <f t="shared" si="247"/>
      </c>
      <c r="R826" s="1350">
        <f t="shared" si="409"/>
      </c>
      <c r="S826" s="1351">
        <f t="shared" si="440"/>
      </c>
      <c r="T826" s="1352">
        <v>0.0117</v>
      </c>
      <c r="U826" s="1353">
        <v>16</v>
      </c>
      <c r="V826" s="1349">
        <f t="shared" si="471"/>
      </c>
      <c r="W826" s="1353">
        <v>48056</v>
      </c>
      <c r="X826" s="1353">
        <v>565</v>
      </c>
      <c r="Y826" s="1353">
        <v>140</v>
      </c>
      <c r="Z826" s="1353">
        <v>601</v>
      </c>
      <c r="AA826" s="1353">
        <v>38</v>
      </c>
      <c r="AB826" s="1353">
        <v>4</v>
      </c>
      <c r="AC826" s="1353">
        <v>1</v>
      </c>
      <c r="AD826" s="1353">
        <v>36</v>
      </c>
      <c r="AE826" s="1355">
        <f t="shared" si="504"/>
      </c>
      <c r="AF826" s="1349">
        <f t="shared" si="535"/>
      </c>
      <c r="AG826" s="1357" t="s">
        <v>861</v>
      </c>
      <c r="AH826" s="1357" t="s">
        <v>862</v>
      </c>
      <c r="AI826" s="1357">
        <v>16</v>
      </c>
    </row>
    <row customHeight="true" ht="18.452380952380953" r="827">
      <c r="A827" s="1405"/>
      <c r="B827" s="1407" t="s">
        <v>844</v>
      </c>
      <c r="C827" s="1397" t="s">
        <v>877</v>
      </c>
      <c r="D827" s="1404">
        <f t="shared" si="378"/>
      </c>
      <c r="E827" s="1360">
        <v>1111.5</v>
      </c>
      <c r="F827" s="1360">
        <v>3041.79</v>
      </c>
      <c r="G827" s="1379">
        <v>1</v>
      </c>
      <c r="H827" s="1379">
        <v>0</v>
      </c>
      <c r="I827" s="1347">
        <v>1497.4499999999825</v>
      </c>
      <c r="J827" s="1348">
        <f t="shared" si="30"/>
      </c>
      <c r="K827" s="1348">
        <f t="shared" si="61"/>
      </c>
      <c r="L827" s="1348">
        <f t="shared" si="92"/>
      </c>
      <c r="M827" s="1348">
        <f t="shared" si="123"/>
      </c>
      <c r="N827" s="1349">
        <f t="shared" si="154"/>
      </c>
      <c r="O827" s="1350">
        <f t="shared" si="185"/>
      </c>
      <c r="P827" s="1350">
        <f t="shared" si="216"/>
      </c>
      <c r="Q827" s="1350">
        <f t="shared" si="247"/>
      </c>
      <c r="R827" s="1350">
        <f t="shared" si="409"/>
      </c>
      <c r="S827" s="1351">
        <f t="shared" si="440"/>
      </c>
      <c r="T827" s="1352">
        <v>0.0166</v>
      </c>
      <c r="U827" s="1353">
        <v>16</v>
      </c>
      <c r="V827" s="1349">
        <f t="shared" si="471"/>
      </c>
      <c r="W827" s="1353">
        <v>62389</v>
      </c>
      <c r="X827" s="1353">
        <v>1270</v>
      </c>
      <c r="Y827" s="1353">
        <v>244</v>
      </c>
      <c r="Z827" s="1353">
        <v>1361</v>
      </c>
      <c r="AA827" s="1353">
        <v>70</v>
      </c>
      <c r="AB827" s="1353">
        <v>10</v>
      </c>
      <c r="AC827" s="1353">
        <v>2</v>
      </c>
      <c r="AD827" s="1353">
        <v>82</v>
      </c>
      <c r="AE827" s="1355">
        <f t="shared" si="504"/>
      </c>
      <c r="AF827" s="1349">
        <f t="shared" si="535"/>
      </c>
      <c r="AG827" s="1357" t="s">
        <v>861</v>
      </c>
      <c r="AH827" s="1357" t="s">
        <v>862</v>
      </c>
      <c r="AI827" s="1357">
        <v>27</v>
      </c>
    </row>
    <row customHeight="true" ht="18.452380952380953" r="828">
      <c r="A828" s="1405"/>
      <c r="B828" s="1407" t="s">
        <v>844</v>
      </c>
      <c r="C828" s="1397" t="s">
        <v>878</v>
      </c>
      <c r="D828" s="1404">
        <f t="shared" si="378"/>
      </c>
      <c r="E828" s="1360">
        <v>590.43</v>
      </c>
      <c r="F828" s="1360">
        <v>1304.82</v>
      </c>
      <c r="G828" s="1361">
        <v>4</v>
      </c>
      <c r="H828" s="1361">
        <v>3</v>
      </c>
      <c r="I828" s="1391">
        <v>8764.23999999999</v>
      </c>
      <c r="J828" s="1348">
        <f t="shared" si="30"/>
      </c>
      <c r="K828" s="1348">
        <f t="shared" si="61"/>
      </c>
      <c r="L828" s="1348">
        <f t="shared" si="92"/>
      </c>
      <c r="M828" s="1348">
        <f t="shared" si="123"/>
      </c>
      <c r="N828" s="1349">
        <f t="shared" si="154"/>
      </c>
      <c r="O828" s="1350">
        <f t="shared" si="185"/>
      </c>
      <c r="P828" s="1350">
        <f t="shared" si="216"/>
      </c>
      <c r="Q828" s="1350">
        <f t="shared" si="247"/>
      </c>
      <c r="R828" s="1350">
        <f t="shared" si="409"/>
      </c>
      <c r="S828" s="1351">
        <f t="shared" si="440"/>
      </c>
      <c r="T828" s="1352">
        <v>0.0189</v>
      </c>
      <c r="U828" s="1353">
        <v>17</v>
      </c>
      <c r="V828" s="1349">
        <f t="shared" si="471"/>
      </c>
      <c r="W828" s="1353">
        <v>29761</v>
      </c>
      <c r="X828" s="1353">
        <v>892</v>
      </c>
      <c r="Y828" s="1353">
        <v>108</v>
      </c>
      <c r="Z828" s="1353">
        <v>1005</v>
      </c>
      <c r="AA828" s="1353">
        <v>79</v>
      </c>
      <c r="AB828" s="1353">
        <v>5</v>
      </c>
      <c r="AC828" s="1353">
        <v>1</v>
      </c>
      <c r="AD828" s="1353">
        <v>41</v>
      </c>
      <c r="AE828" s="1355">
        <f t="shared" si="504"/>
      </c>
      <c r="AF828" s="1349">
        <f t="shared" si="535"/>
      </c>
      <c r="AG828" s="1357" t="s">
        <v>861</v>
      </c>
      <c r="AH828" s="1357" t="s">
        <v>862</v>
      </c>
      <c r="AI828" s="1357">
        <v>18</v>
      </c>
    </row>
    <row customHeight="true" ht="18.452380952380953" r="829">
      <c r="A829" s="1405"/>
      <c r="B829" s="1408" t="s">
        <v>852</v>
      </c>
      <c r="C829" s="1409"/>
      <c r="D829" s="1368">
        <f>SUM(D824:D828)</f>
      </c>
      <c r="E829" s="1368">
        <f>SUM(E824:E828)</f>
      </c>
      <c r="F829" s="1368">
        <f>SUM(F824:F828)</f>
      </c>
      <c r="G829" s="1368">
        <f>SUM(G824:G828)</f>
      </c>
      <c r="H829" s="1368">
        <f>SUM(H824:H828)</f>
      </c>
      <c r="I829" s="1368">
        <f>SUM(I824:I828)</f>
      </c>
      <c r="J829" s="1370">
        <f t="shared" si="30"/>
      </c>
      <c r="K829" s="1370">
        <f t="shared" si="61"/>
      </c>
      <c r="L829" s="1371">
        <f t="shared" si="92"/>
      </c>
      <c r="M829" s="1370">
        <f t="shared" si="123"/>
      </c>
      <c r="N829" s="1370">
        <f t="shared" si="154"/>
      </c>
      <c r="O829" s="1372">
        <f t="shared" si="185"/>
      </c>
      <c r="P829" s="1372">
        <f t="shared" si="216"/>
      </c>
      <c r="Q829" s="1372">
        <f t="shared" si="247"/>
      </c>
      <c r="R829" s="1372">
        <f t="shared" si="409"/>
      </c>
      <c r="S829" s="1373">
        <f t="shared" si="440"/>
      </c>
      <c r="T829" s="1372">
        <f>AVERAGE(T824:T828)</f>
      </c>
      <c r="U829" s="1374">
        <f>AVERAGE(U824:U828)</f>
      </c>
      <c r="V829" s="1378">
        <f t="shared" si="471"/>
      </c>
      <c r="W829" s="1368">
        <f>SUM(W824:W828)</f>
      </c>
      <c r="X829" s="1368">
        <f>SUM(X824:X828)</f>
      </c>
      <c r="Y829" s="1368">
        <f>SUM(Y824:Y828)</f>
      </c>
      <c r="Z829" s="1368">
        <f>SUM(Z824:Z828)</f>
      </c>
      <c r="AA829" s="1368">
        <f>SUM(AA824:AA828)</f>
      </c>
      <c r="AB829" s="1368">
        <f>SUM(AB824:AB828)</f>
      </c>
      <c r="AC829" s="1368">
        <f>SUM(AC824:AC828)</f>
      </c>
      <c r="AD829" s="1368">
        <f>SUM(AD824:AD828)</f>
      </c>
      <c r="AE829" s="1370">
        <f t="shared" si="504"/>
      </c>
      <c r="AF829" s="1375">
        <f t="shared" si="535"/>
      </c>
      <c r="AG829" s="1376"/>
      <c r="AH829" s="1376"/>
      <c r="AI829" s="1368">
        <f>SUM(AI824:AI828)</f>
      </c>
    </row>
    <row customHeight="true" ht="18.452380952380953" r="830">
      <c r="A830" s="1405"/>
      <c r="B830" s="1410" t="s">
        <v>871</v>
      </c>
      <c r="C830" s="1410"/>
      <c r="D830" s="1381">
        <f>D829</f>
      </c>
      <c r="E830" s="1381">
        <f>E829</f>
      </c>
      <c r="F830" s="1381">
        <f>F829</f>
      </c>
      <c r="G830" s="1381">
        <f>G829</f>
      </c>
      <c r="H830" s="1381">
        <f>H829</f>
      </c>
      <c r="I830" s="1381">
        <f>I829</f>
      </c>
      <c r="J830" s="1382">
        <f t="shared" si="30"/>
      </c>
      <c r="K830" s="1382">
        <f t="shared" si="61"/>
      </c>
      <c r="L830" s="1382">
        <f t="shared" si="92"/>
      </c>
      <c r="M830" s="1382">
        <f t="shared" si="123"/>
      </c>
      <c r="N830" s="1382">
        <f t="shared" si="154"/>
      </c>
      <c r="O830" s="1383">
        <f t="shared" si="185"/>
      </c>
      <c r="P830" s="1383">
        <f t="shared" si="216"/>
      </c>
      <c r="Q830" s="1383">
        <f t="shared" si="247"/>
      </c>
      <c r="R830" s="1383">
        <f t="shared" si="409"/>
      </c>
      <c r="S830" s="1392">
        <f t="shared" si="440"/>
      </c>
      <c r="T830" s="1382">
        <f>T829</f>
      </c>
      <c r="U830" s="1382">
        <f>U829</f>
      </c>
      <c r="V830" s="1382">
        <f>(U829:S827+U829:S827+V829+V823)/4</f>
      </c>
      <c r="W830" s="1381">
        <f>W829</f>
      </c>
      <c r="X830" s="1381">
        <f>X829</f>
      </c>
      <c r="Y830" s="1381">
        <f>Y829</f>
      </c>
      <c r="Z830" s="1381">
        <f>Z829</f>
      </c>
      <c r="AA830" s="1381">
        <f>AA829</f>
      </c>
      <c r="AB830" s="1381">
        <f>AB829</f>
      </c>
      <c r="AC830" s="1381">
        <f>AC829</f>
      </c>
      <c r="AD830" s="1381">
        <f>AD829</f>
      </c>
      <c r="AE830" s="1382">
        <f t="shared" si="504"/>
      </c>
      <c r="AF830" s="1393">
        <f t="shared" si="535"/>
      </c>
      <c r="AG830" s="1387"/>
      <c r="AH830" s="1387"/>
      <c r="AI830" s="1381">
        <f>AI829</f>
      </c>
    </row>
    <row r="831">
      <c r="A831" s="1411"/>
      <c r="G831" s="1412">
        <f>G832-G830</f>
      </c>
      <c r="H831" s="1412"/>
      <c r="I831" s="1412">
        <f>I832-I830</f>
      </c>
      <c r="AI831" s="1413">
        <f>AI832-AI830-349</f>
      </c>
    </row>
    <row r="832">
      <c r="G832" s="1414" cm="1">
        <f t="array" ref="G832:G832">IMPORTRANGE("https://meimeiwangluo.feishu.cn/sheets/Sgl9soiuNhw97btSf20cZqcFnGh","'Sheet1'!E1")</f>
      </c>
      <c r="H832" s="1412"/>
      <c r="I832" s="1412" cm="1">
        <f t="array" ref="I832:I832">IMPORTRANGE("https://meimeiwangluo.feishu.cn/sheets/Sgl9soiuNhw97btSf20cZqcFnGh","'Sheet1'!F1")</f>
      </c>
      <c r="AI832" s="1413">
        <v>471</v>
      </c>
    </row>
    <row r="833">
      <c r="B833" s="1415"/>
    </row>
  </sheetData>
  <mergeCells>
    <mergeCell ref="A824:A830"/>
    <mergeCell ref="B822:C822"/>
    <mergeCell ref="D822:M822"/>
    <mergeCell ref="N822:AH822"/>
    <mergeCell ref="A822:A823"/>
    <mergeCell ref="B830:C830"/>
    <mergeCell ref="B829:C829"/>
    <mergeCell ref="A804:A821"/>
    <mergeCell ref="B821:C821"/>
    <mergeCell ref="A802:A803"/>
    <mergeCell ref="A778:A801"/>
    <mergeCell ref="B692:C692"/>
    <mergeCell ref="B691:C691"/>
    <mergeCell ref="A667:A692"/>
    <mergeCell ref="B686:C686"/>
    <mergeCell ref="B608:C608"/>
    <mergeCell ref="B607:C607"/>
    <mergeCell ref="B601:C601"/>
    <mergeCell ref="B595:C595"/>
    <mergeCell ref="B589:C589"/>
    <mergeCell ref="A584:A608"/>
    <mergeCell ref="N582:AH582"/>
    <mergeCell ref="D582:M582"/>
    <mergeCell ref="A582:A583"/>
    <mergeCell ref="B582:C582"/>
    <mergeCell ref="B560:C560"/>
    <mergeCell ref="N554:AH554"/>
    <mergeCell ref="D554:M554"/>
    <mergeCell ref="A554:A555"/>
    <mergeCell ref="B554:C554"/>
    <mergeCell ref="B546:C546"/>
    <mergeCell ref="B534:C534"/>
    <mergeCell ref="N527:AH527"/>
    <mergeCell ref="D527:M527"/>
    <mergeCell ref="A527:A528"/>
    <mergeCell ref="B527:C527"/>
    <mergeCell ref="A445:A470"/>
    <mergeCell ref="B469:C469"/>
    <mergeCell ref="B470:C470"/>
    <mergeCell ref="B463:C463"/>
    <mergeCell ref="B457:C457"/>
    <mergeCell ref="B454:C454"/>
    <mergeCell ref="B449:C449"/>
    <mergeCell ref="N443:AH443"/>
    <mergeCell ref="D443:M443"/>
    <mergeCell ref="A443:A444"/>
    <mergeCell ref="B443:C443"/>
    <mergeCell ref="A361:A386"/>
    <mergeCell ref="B385:C385"/>
    <mergeCell ref="B386:C386"/>
    <mergeCell ref="B381:C381"/>
    <mergeCell ref="B375:C375"/>
    <mergeCell ref="B370:C370"/>
    <mergeCell ref="B365:C365"/>
    <mergeCell ref="N359:AH359"/>
    <mergeCell ref="D359:M359"/>
    <mergeCell ref="A359:A360"/>
    <mergeCell ref="B359:C359"/>
    <mergeCell ref="B358:C358"/>
    <mergeCell ref="B357:C357"/>
    <mergeCell ref="B352:C352"/>
    <mergeCell ref="B347:C347"/>
    <mergeCell ref="B342:C342"/>
    <mergeCell ref="B337:C337"/>
    <mergeCell ref="A333:A358"/>
    <mergeCell ref="N331:AH331"/>
    <mergeCell ref="D331:M331"/>
    <mergeCell ref="A331:A332"/>
    <mergeCell ref="B331:C331"/>
    <mergeCell ref="B330:C330"/>
    <mergeCell ref="B329:C329"/>
    <mergeCell ref="B324:C324"/>
    <mergeCell ref="B319:C319"/>
    <mergeCell ref="B314:C314"/>
    <mergeCell ref="B309:C309"/>
    <mergeCell ref="A305:A330"/>
    <mergeCell ref="N303:AH303"/>
    <mergeCell ref="D303:M303"/>
    <mergeCell ref="A303:A304"/>
    <mergeCell ref="B303:C303"/>
    <mergeCell ref="B302:C302"/>
    <mergeCell ref="B301:C301"/>
    <mergeCell ref="B296:C296"/>
    <mergeCell ref="B291:C291"/>
    <mergeCell ref="B286:C286"/>
    <mergeCell ref="B281:C281"/>
    <mergeCell ref="A277:A302"/>
    <mergeCell ref="N275:AH275"/>
    <mergeCell ref="D275:M275"/>
    <mergeCell ref="A275:A276"/>
    <mergeCell ref="B275:C275"/>
    <mergeCell ref="B274:C274"/>
    <mergeCell ref="B273:C273"/>
    <mergeCell ref="B268:C268"/>
    <mergeCell ref="B263:C263"/>
    <mergeCell ref="B258:C258"/>
    <mergeCell ref="B253:C253"/>
    <mergeCell ref="A249:A274"/>
    <mergeCell ref="N247:AH247"/>
    <mergeCell ref="D247:M247"/>
    <mergeCell ref="A247:A248"/>
    <mergeCell ref="B247:C247"/>
    <mergeCell ref="A165:A190"/>
    <mergeCell ref="B179:C179"/>
    <mergeCell ref="B184:C184"/>
    <mergeCell ref="B189:C189"/>
    <mergeCell ref="B190:C190"/>
    <mergeCell ref="A137:A162"/>
    <mergeCell ref="B156:C156"/>
    <mergeCell ref="B161:C161"/>
    <mergeCell ref="B162:C162"/>
    <mergeCell ref="A109:A134"/>
    <mergeCell ref="B128:C128"/>
    <mergeCell ref="B133:C133"/>
    <mergeCell ref="B134:C134"/>
    <mergeCell ref="B123:C123"/>
    <mergeCell ref="B118:C118"/>
    <mergeCell ref="B114:C114"/>
    <mergeCell ref="N107:AH107"/>
    <mergeCell ref="D107:M107"/>
    <mergeCell ref="A107:A108"/>
    <mergeCell ref="B107:C107"/>
    <mergeCell ref="B18:C18"/>
    <mergeCell ref="B43:C43"/>
    <mergeCell ref="B67:C67"/>
    <mergeCell ref="N79:AH79"/>
    <mergeCell ref="D79:M79"/>
    <mergeCell ref="N1:AH1"/>
    <mergeCell ref="D1:M1"/>
    <mergeCell ref="N26:AH26"/>
    <mergeCell ref="D26:M26"/>
    <mergeCell ref="N51:AH51"/>
    <mergeCell ref="D51:M51"/>
    <mergeCell ref="B96:C96"/>
    <mergeCell ref="B58:C58"/>
    <mergeCell ref="A51:A52"/>
    <mergeCell ref="B51:C51"/>
    <mergeCell ref="A28:A50"/>
    <mergeCell ref="B49:C49"/>
    <mergeCell ref="B50:C50"/>
    <mergeCell ref="B33:C33"/>
    <mergeCell ref="B39:C39"/>
    <mergeCell ref="A26:A27"/>
    <mergeCell ref="B26:C26"/>
    <mergeCell ref="A3:A25"/>
    <mergeCell ref="B24:C24"/>
    <mergeCell ref="B25:C25"/>
    <mergeCell ref="B8:C8"/>
    <mergeCell ref="B14:C14"/>
    <mergeCell ref="A1:A2"/>
    <mergeCell ref="B1:C1"/>
    <mergeCell ref="B62:C62"/>
    <mergeCell ref="B72:C72"/>
    <mergeCell ref="A53:A78"/>
    <mergeCell ref="B78:C78"/>
    <mergeCell ref="B77:C77"/>
    <mergeCell ref="B86:C86"/>
    <mergeCell ref="A79:A80"/>
    <mergeCell ref="B79:C79"/>
    <mergeCell ref="B90:C90"/>
    <mergeCell ref="B105:C105"/>
    <mergeCell ref="B106:C106"/>
    <mergeCell ref="A81:A106"/>
    <mergeCell ref="B100:C100"/>
    <mergeCell ref="N135:AH135"/>
    <mergeCell ref="D135:M135"/>
    <mergeCell ref="A135:A136"/>
    <mergeCell ref="B135:C135"/>
    <mergeCell ref="B141:C141"/>
    <mergeCell ref="B150:C150"/>
    <mergeCell ref="B146:C146"/>
    <mergeCell ref="N163:AH163"/>
    <mergeCell ref="D163:M163"/>
    <mergeCell ref="A163:A164"/>
    <mergeCell ref="B163:C163"/>
    <mergeCell ref="B174:C174"/>
    <mergeCell ref="B170:C170"/>
    <mergeCell ref="N191:AH191"/>
    <mergeCell ref="D191:M191"/>
    <mergeCell ref="A191:A192"/>
    <mergeCell ref="B191:C191"/>
    <mergeCell ref="B197:C197"/>
    <mergeCell ref="B218:C218"/>
    <mergeCell ref="B217:C217"/>
    <mergeCell ref="B212:C212"/>
    <mergeCell ref="B207:C207"/>
    <mergeCell ref="B203:C203"/>
    <mergeCell ref="A193:A218"/>
    <mergeCell ref="N219:AH219"/>
    <mergeCell ref="D219:M219"/>
    <mergeCell ref="A219:A220"/>
    <mergeCell ref="B219:C219"/>
    <mergeCell ref="B225:C225"/>
    <mergeCell ref="B230:C230"/>
    <mergeCell ref="B246:C246"/>
    <mergeCell ref="B245:C245"/>
    <mergeCell ref="B240:C240"/>
    <mergeCell ref="B235:C235"/>
    <mergeCell ref="A221:A246"/>
    <mergeCell ref="N387:AH387"/>
    <mergeCell ref="D387:M387"/>
    <mergeCell ref="A387:A388"/>
    <mergeCell ref="B387:C387"/>
    <mergeCell ref="B393:C393"/>
    <mergeCell ref="B398:C398"/>
    <mergeCell ref="B402:C402"/>
    <mergeCell ref="B407:C407"/>
    <mergeCell ref="B414:C414"/>
    <mergeCell ref="B413:C413"/>
    <mergeCell ref="A389:A414"/>
    <mergeCell ref="N415:AH415"/>
    <mergeCell ref="D415:M415"/>
    <mergeCell ref="A415:A416"/>
    <mergeCell ref="B415:C415"/>
    <mergeCell ref="B421:C421"/>
    <mergeCell ref="B426:C426"/>
    <mergeCell ref="B442:C442"/>
    <mergeCell ref="B441:C441"/>
    <mergeCell ref="B436:C436"/>
    <mergeCell ref="B431:C431"/>
    <mergeCell ref="A417:A442"/>
    <mergeCell ref="N471:AH471"/>
    <mergeCell ref="D471:M471"/>
    <mergeCell ref="A471:A472"/>
    <mergeCell ref="B471:C471"/>
    <mergeCell ref="A473:A498"/>
    <mergeCell ref="B477:C477"/>
    <mergeCell ref="B482:C482"/>
    <mergeCell ref="B487:C487"/>
    <mergeCell ref="B492:C492"/>
    <mergeCell ref="B497:C497"/>
    <mergeCell ref="B498:C498"/>
    <mergeCell ref="N499:AH499"/>
    <mergeCell ref="D499:M499"/>
    <mergeCell ref="A499:A500"/>
    <mergeCell ref="B499:C499"/>
    <mergeCell ref="B505:C505"/>
    <mergeCell ref="B509:C509"/>
    <mergeCell ref="B514:C514"/>
    <mergeCell ref="B526:C526"/>
    <mergeCell ref="B525:C525"/>
    <mergeCell ref="B520:C520"/>
    <mergeCell ref="A501:A526"/>
    <mergeCell ref="B540:C540"/>
    <mergeCell ref="B553:C553"/>
    <mergeCell ref="A529:A553"/>
    <mergeCell ref="B552:C552"/>
    <mergeCell ref="A556:A581"/>
    <mergeCell ref="B565:C565"/>
    <mergeCell ref="B570:C570"/>
    <mergeCell ref="B575:C575"/>
    <mergeCell ref="B580:C580"/>
    <mergeCell ref="B581:C581"/>
    <mergeCell ref="N609:AH609"/>
    <mergeCell ref="D609:M609"/>
    <mergeCell ref="A609:A610"/>
    <mergeCell ref="B609:C609"/>
    <mergeCell ref="A611:A636"/>
    <mergeCell ref="B615:C615"/>
    <mergeCell ref="B620:C620"/>
    <mergeCell ref="B625:C625"/>
    <mergeCell ref="B630:C630"/>
    <mergeCell ref="B635:C635"/>
    <mergeCell ref="B636:C636"/>
    <mergeCell ref="N637:AH637"/>
    <mergeCell ref="D637:M637"/>
    <mergeCell ref="A637:A638"/>
    <mergeCell ref="B637:C637"/>
    <mergeCell ref="A639:A664"/>
    <mergeCell ref="B643:C643"/>
    <mergeCell ref="B648:C648"/>
    <mergeCell ref="B653:C653"/>
    <mergeCell ref="B658:C658"/>
    <mergeCell ref="B663:C663"/>
    <mergeCell ref="B664:C664"/>
    <mergeCell ref="N665:AH665"/>
    <mergeCell ref="D665:M665"/>
    <mergeCell ref="A665:A666"/>
    <mergeCell ref="B665:C665"/>
    <mergeCell ref="B671:C671"/>
    <mergeCell ref="B680:C680"/>
    <mergeCell ref="B677:C677"/>
    <mergeCell ref="N693:AH693"/>
    <mergeCell ref="D693:M693"/>
    <mergeCell ref="A693:A694"/>
    <mergeCell ref="B693:C693"/>
    <mergeCell ref="A695:A719"/>
    <mergeCell ref="B700:C700"/>
    <mergeCell ref="B706:C706"/>
    <mergeCell ref="B712:C712"/>
    <mergeCell ref="B718:C718"/>
    <mergeCell ref="B719:C719"/>
    <mergeCell ref="N720:AH720"/>
    <mergeCell ref="D720:M720"/>
    <mergeCell ref="A720:A721"/>
    <mergeCell ref="B720:C720"/>
    <mergeCell ref="B747:C747"/>
    <mergeCell ref="B746:C746"/>
    <mergeCell ref="B741:C741"/>
    <mergeCell ref="B735:C735"/>
    <mergeCell ref="B730:C730"/>
    <mergeCell ref="B727:C727"/>
    <mergeCell ref="A722:A747"/>
    <mergeCell ref="N748:AH748"/>
    <mergeCell ref="D748:M748"/>
    <mergeCell ref="A748:A749"/>
    <mergeCell ref="B748:C748"/>
    <mergeCell ref="B775:C775"/>
    <mergeCell ref="B774:C774"/>
    <mergeCell ref="B769:C769"/>
    <mergeCell ref="B764:C764"/>
    <mergeCell ref="B761:C761"/>
    <mergeCell ref="B755:C755"/>
    <mergeCell ref="A750:A775"/>
    <mergeCell ref="N776:AH776"/>
    <mergeCell ref="D776:M776"/>
    <mergeCell ref="A776:A777"/>
    <mergeCell ref="B776:C776"/>
    <mergeCell ref="B780:C780"/>
    <mergeCell ref="B785:C785"/>
    <mergeCell ref="B790:C790"/>
    <mergeCell ref="B795:C795"/>
    <mergeCell ref="B800:C800"/>
    <mergeCell ref="B801:C801"/>
    <mergeCell ref="N802:AH802"/>
    <mergeCell ref="D802:M802"/>
    <mergeCell ref="B802:C802"/>
    <mergeCell ref="B809:C809"/>
    <mergeCell ref="B815:C815"/>
    <mergeCell ref="B820:C820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9" min="29" style="0" width="11.211267605633802"/>
    <col collapsed="false" customWidth="true" hidden="false" max="32" min="32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</cols>
  <sheetData>
    <row r="1">
      <c r="A1" s="1416" t="s">
        <v>912</v>
      </c>
      <c r="B1" s="1416" t="s">
        <v>913</v>
      </c>
      <c r="C1" s="1416"/>
      <c r="D1" s="1417" t="s">
        <v>914</v>
      </c>
      <c r="E1" s="1417"/>
      <c r="F1" s="1417"/>
      <c r="G1" s="1417"/>
      <c r="H1" s="1417"/>
      <c r="I1" s="1417"/>
      <c r="J1" s="1417"/>
      <c r="K1" s="1417"/>
      <c r="L1" s="1418" t="s">
        <v>915</v>
      </c>
      <c r="M1" s="1418"/>
      <c r="N1" s="1418"/>
      <c r="O1" s="1418"/>
      <c r="P1" s="1418"/>
      <c r="Q1" s="1418"/>
      <c r="R1" s="1418"/>
      <c r="S1" s="1418"/>
      <c r="T1" s="1418"/>
      <c r="U1" s="1418"/>
      <c r="V1" s="1418"/>
      <c r="W1" s="1418"/>
      <c r="X1" s="1418"/>
      <c r="Y1" s="1418"/>
      <c r="Z1" s="1418"/>
      <c r="AA1" s="1418"/>
      <c r="AB1" s="1418"/>
      <c r="AC1" s="1418"/>
      <c r="AD1" s="1418"/>
      <c r="AE1" s="1418"/>
      <c r="AF1" s="1418"/>
      <c r="AG1" s="1419"/>
    </row>
    <row r="2">
      <c r="A2" s="1416"/>
      <c r="B2" s="1416" t="s">
        <v>916</v>
      </c>
      <c r="C2" s="1416" t="s">
        <v>917</v>
      </c>
      <c r="D2" s="1417" t="s">
        <v>918</v>
      </c>
      <c r="E2" s="1420" t="s">
        <v>919</v>
      </c>
      <c r="F2" s="1420"/>
      <c r="G2" s="1421" t="s">
        <v>920</v>
      </c>
      <c r="H2" s="1422" t="s">
        <v>921</v>
      </c>
      <c r="I2" s="1422" t="s">
        <v>922</v>
      </c>
      <c r="J2" s="1422"/>
      <c r="K2" s="1422" t="s">
        <v>923</v>
      </c>
      <c r="L2" s="1418" t="s">
        <v>924</v>
      </c>
      <c r="M2" s="1423" t="s">
        <v>925</v>
      </c>
      <c r="N2" s="1423" t="s">
        <v>926</v>
      </c>
      <c r="O2" s="1423" t="s">
        <v>927</v>
      </c>
      <c r="P2" s="1423" t="s">
        <v>928</v>
      </c>
      <c r="Q2" s="1424" t="s">
        <v>929</v>
      </c>
      <c r="R2" s="1423" t="s">
        <v>930</v>
      </c>
      <c r="S2" s="1425" t="s">
        <v>931</v>
      </c>
      <c r="T2" s="1418" t="s">
        <v>932</v>
      </c>
      <c r="U2" s="1424" t="s">
        <v>933</v>
      </c>
      <c r="V2" s="1424" t="s">
        <v>934</v>
      </c>
      <c r="W2" s="1424" t="s">
        <v>935</v>
      </c>
      <c r="X2" s="1424" t="s">
        <v>936</v>
      </c>
      <c r="Y2" s="1424" t="s">
        <v>937</v>
      </c>
      <c r="Z2" s="1424" t="s">
        <v>938</v>
      </c>
      <c r="AA2" s="1424" t="s">
        <v>939</v>
      </c>
      <c r="AB2" s="1424" t="s">
        <v>940</v>
      </c>
      <c r="AC2" s="1424"/>
      <c r="AD2" s="1418" t="s">
        <v>941</v>
      </c>
      <c r="AE2" s="1419" t="s">
        <v>942</v>
      </c>
      <c r="AF2" s="1419" t="s">
        <v>943</v>
      </c>
      <c r="AG2" s="1419" t="s">
        <v>944</v>
      </c>
    </row>
    <row r="3">
      <c r="A3" s="1426" t="s">
        <v>945</v>
      </c>
      <c r="B3" s="1427" t="s">
        <v>946</v>
      </c>
      <c r="C3" s="1428" t="s">
        <v>947</v>
      </c>
      <c r="D3" s="1429">
        <v>1897.37</v>
      </c>
      <c r="E3" s="1430">
        <v>1</v>
      </c>
      <c r="F3" s="1430"/>
      <c r="G3" s="1431">
        <f>E3*2000</f>
      </c>
      <c r="H3" s="1431">
        <f t="shared" ref="H3:H20" si="74">G3/D3</f>
      </c>
      <c r="I3" s="1431">
        <f t="shared" ref="I3:I20" si="105">D3/E3</f>
      </c>
      <c r="J3" s="1431"/>
      <c r="K3" s="1431">
        <f t="shared" ref="K3:K20" si="136">G3/E3</f>
      </c>
      <c r="L3" s="1432">
        <f t="shared" ref="L3:L20" si="320">D3/V3</f>
      </c>
      <c r="M3" s="1433">
        <f t="shared" ref="M3:M20" si="351">Q3/U3*1</f>
      </c>
      <c r="N3" s="1433">
        <f t="shared" ref="N3:N20" si="382">V3/U3</f>
      </c>
      <c r="O3" s="1433">
        <f t="shared" ref="O3:O20" si="413">X3/U3</f>
      </c>
      <c r="P3" s="1433">
        <f t="shared" ref="P3:P20" si="196">Y3/X3</f>
      </c>
      <c r="Q3" s="1434">
        <f t="shared" ref="Q3:Q20" si="227">W3/R3</f>
      </c>
      <c r="R3" s="1435">
        <v>0.007</v>
      </c>
      <c r="S3" s="1436">
        <v>30</v>
      </c>
      <c r="T3" s="1432">
        <f t="shared" ref="T3:T19" si="258">(D3/U3)*1000</f>
      </c>
      <c r="U3" s="1437">
        <v>21906</v>
      </c>
      <c r="V3" s="1434">
        <v>598</v>
      </c>
      <c r="W3" s="1434">
        <v>55</v>
      </c>
      <c r="X3" s="1434">
        <v>636</v>
      </c>
      <c r="Y3" s="1434">
        <v>18</v>
      </c>
      <c r="Z3" s="1434">
        <v>2</v>
      </c>
      <c r="AA3" s="1434">
        <v>0</v>
      </c>
      <c r="AB3" s="1437">
        <v>11</v>
      </c>
      <c r="AC3" s="1437"/>
      <c r="AD3" s="1432">
        <f t="shared" ref="AD3:AD20" si="289">AG3*1000/D3</f>
      </c>
      <c r="AE3" s="1438" t="s">
        <v>948</v>
      </c>
      <c r="AF3" s="1439" t="s">
        <v>949</v>
      </c>
      <c r="AG3" s="1439">
        <v>8</v>
      </c>
    </row>
    <row customHeight="true" ht="18.452380952380953" r="4">
      <c r="A4" s="1426"/>
      <c r="B4" s="1440" t="s">
        <v>950</v>
      </c>
      <c r="C4" s="1440"/>
      <c r="D4" s="1441">
        <f>SUM(D3)</f>
      </c>
      <c r="E4" s="1441">
        <f>SUM(E3)</f>
      </c>
      <c r="F4" s="1441"/>
      <c r="G4" s="1442">
        <f>SUM(G3)</f>
      </c>
      <c r="H4" s="1442">
        <f t="shared" si="74"/>
      </c>
      <c r="I4" s="1442">
        <f t="shared" si="105"/>
      </c>
      <c r="J4" s="1442"/>
      <c r="K4" s="1442">
        <f t="shared" si="136"/>
      </c>
      <c r="L4" s="1442">
        <f t="shared" si="320"/>
      </c>
      <c r="M4" s="1443">
        <f t="shared" si="351"/>
      </c>
      <c r="N4" s="1443">
        <f t="shared" si="382"/>
      </c>
      <c r="O4" s="1443">
        <f t="shared" si="413"/>
      </c>
      <c r="P4" s="1443">
        <f t="shared" si="196"/>
      </c>
      <c r="Q4" s="1444">
        <f t="shared" si="227"/>
      </c>
      <c r="R4" s="1443">
        <f>AVERAGE(R3)</f>
      </c>
      <c r="S4" s="1445">
        <f>AVERAGE(S3)</f>
      </c>
      <c r="T4" s="1442">
        <f t="shared" si="258"/>
      </c>
      <c r="U4" s="1441">
        <f>SUM(U3)</f>
      </c>
      <c r="V4" s="1441">
        <f>SUM(V3)</f>
      </c>
      <c r="W4" s="1441">
        <f>SUM(W3)</f>
      </c>
      <c r="X4" s="1441">
        <f>SUM(X3)</f>
      </c>
      <c r="Y4" s="1441">
        <f>SUM(Y3)</f>
      </c>
      <c r="Z4" s="1441">
        <f>SUM(Z3)</f>
      </c>
      <c r="AA4" s="1441">
        <f>SUM(AA3)</f>
      </c>
      <c r="AB4" s="1441">
        <f>SUM(AB3)</f>
      </c>
      <c r="AC4" s="1441"/>
      <c r="AD4" s="1446">
        <f t="shared" si="289"/>
      </c>
      <c r="AE4" s="1447"/>
      <c r="AF4" s="1447"/>
      <c r="AG4" s="1444">
        <f>SUM(AG3)</f>
      </c>
    </row>
    <row r="5">
      <c r="A5" s="1426"/>
      <c r="B5" s="1427" t="s">
        <v>951</v>
      </c>
      <c r="C5" s="1428" t="s">
        <v>952</v>
      </c>
      <c r="D5" s="1429">
        <v>1493.97</v>
      </c>
      <c r="E5" s="1430">
        <v>0</v>
      </c>
      <c r="F5" s="1430"/>
      <c r="G5" s="1431">
        <f t="shared" ref="G5:G9" si="0">E5*2000</f>
      </c>
      <c r="H5" s="1431">
        <f t="shared" si="74"/>
      </c>
      <c r="I5" s="1448">
        <f t="shared" si="105"/>
      </c>
      <c r="J5" s="1448"/>
      <c r="K5" s="1448">
        <f t="shared" si="136"/>
      </c>
      <c r="L5" s="1432">
        <f t="shared" si="320"/>
      </c>
      <c r="M5" s="1433">
        <f t="shared" si="351"/>
      </c>
      <c r="N5" s="1433">
        <f t="shared" si="382"/>
      </c>
      <c r="O5" s="1433">
        <f t="shared" si="413"/>
      </c>
      <c r="P5" s="1433">
        <f t="shared" si="196"/>
      </c>
      <c r="Q5" s="1434">
        <f t="shared" si="227"/>
      </c>
      <c r="R5" s="1435">
        <v>0.0086</v>
      </c>
      <c r="S5" s="1436">
        <v>31</v>
      </c>
      <c r="T5" s="1432">
        <f t="shared" si="258"/>
      </c>
      <c r="U5" s="1449">
        <v>15633</v>
      </c>
      <c r="V5" s="1449">
        <v>242</v>
      </c>
      <c r="W5" s="1449">
        <v>48</v>
      </c>
      <c r="X5" s="1449">
        <v>256</v>
      </c>
      <c r="Y5" s="1449">
        <v>28</v>
      </c>
      <c r="Z5" s="1449">
        <v>1</v>
      </c>
      <c r="AA5" s="1449">
        <v>0</v>
      </c>
      <c r="AB5" s="1436">
        <v>9</v>
      </c>
      <c r="AC5" s="1436"/>
      <c r="AD5" s="1432">
        <f t="shared" si="289"/>
      </c>
      <c r="AE5" s="1438" t="s">
        <v>948</v>
      </c>
      <c r="AF5" s="1439" t="s">
        <v>949</v>
      </c>
      <c r="AG5" s="1439">
        <v>13</v>
      </c>
    </row>
    <row r="6">
      <c r="A6" s="1426"/>
      <c r="B6" s="1427" t="s">
        <v>951</v>
      </c>
      <c r="C6" s="1428" t="s">
        <v>953</v>
      </c>
      <c r="D6" s="1450">
        <v>1531.05</v>
      </c>
      <c r="E6" s="1451">
        <v>2</v>
      </c>
      <c r="F6" s="1451"/>
      <c r="G6" s="1431">
        <f t="shared" si="0"/>
      </c>
      <c r="H6" s="1431">
        <f t="shared" si="74"/>
      </c>
      <c r="I6" s="1431">
        <f t="shared" si="105"/>
      </c>
      <c r="J6" s="1431"/>
      <c r="K6" s="1431">
        <f t="shared" si="136"/>
      </c>
      <c r="L6" s="1452">
        <f t="shared" si="320"/>
      </c>
      <c r="M6" s="1433">
        <f t="shared" si="351"/>
      </c>
      <c r="N6" s="1433">
        <f t="shared" si="382"/>
      </c>
      <c r="O6" s="1433">
        <f t="shared" si="413"/>
      </c>
      <c r="P6" s="1433">
        <f t="shared" si="196"/>
      </c>
      <c r="Q6" s="1434">
        <f t="shared" si="227"/>
      </c>
      <c r="R6" s="1435">
        <v>0.0055</v>
      </c>
      <c r="S6" s="1436">
        <v>28</v>
      </c>
      <c r="T6" s="1432">
        <f t="shared" si="258"/>
      </c>
      <c r="U6" s="1449">
        <v>17001</v>
      </c>
      <c r="V6" s="1449">
        <v>393</v>
      </c>
      <c r="W6" s="1449">
        <v>39</v>
      </c>
      <c r="X6" s="1449">
        <v>405</v>
      </c>
      <c r="Y6" s="1449">
        <v>34</v>
      </c>
      <c r="Z6" s="1449">
        <v>1</v>
      </c>
      <c r="AA6" s="1449">
        <v>1</v>
      </c>
      <c r="AB6" s="1436">
        <v>13</v>
      </c>
      <c r="AC6" s="1436"/>
      <c r="AD6" s="1432">
        <f t="shared" si="289"/>
      </c>
      <c r="AE6" s="1438" t="s">
        <v>948</v>
      </c>
      <c r="AF6" s="1439" t="s">
        <v>949</v>
      </c>
      <c r="AG6" s="1439">
        <v>11</v>
      </c>
    </row>
    <row r="7">
      <c r="A7" s="1426"/>
      <c r="B7" s="1427" t="s">
        <v>951</v>
      </c>
      <c r="C7" s="1428" t="s">
        <v>954</v>
      </c>
      <c r="D7" s="1450">
        <v>1590.52</v>
      </c>
      <c r="E7" s="1451">
        <v>1</v>
      </c>
      <c r="F7" s="1451"/>
      <c r="G7" s="1431">
        <f t="shared" si="0"/>
      </c>
      <c r="H7" s="1431">
        <f t="shared" si="74"/>
      </c>
      <c r="I7" s="1431">
        <f t="shared" si="105"/>
      </c>
      <c r="J7" s="1431"/>
      <c r="K7" s="1431">
        <f t="shared" si="136"/>
      </c>
      <c r="L7" s="1452">
        <f t="shared" si="320"/>
      </c>
      <c r="M7" s="1433">
        <f t="shared" si="351"/>
      </c>
      <c r="N7" s="1433">
        <f t="shared" si="382"/>
      </c>
      <c r="O7" s="1433">
        <f t="shared" si="413"/>
      </c>
      <c r="P7" s="1433">
        <f t="shared" si="196"/>
      </c>
      <c r="Q7" s="1434">
        <f t="shared" si="227"/>
      </c>
      <c r="R7" s="1435">
        <v>0.0106</v>
      </c>
      <c r="S7" s="1436">
        <v>32</v>
      </c>
      <c r="T7" s="1432">
        <f t="shared" si="258"/>
      </c>
      <c r="U7" s="1449">
        <v>16040</v>
      </c>
      <c r="V7" s="1449">
        <v>199</v>
      </c>
      <c r="W7" s="1449">
        <v>59</v>
      </c>
      <c r="X7" s="1449">
        <v>212</v>
      </c>
      <c r="Y7" s="1449">
        <v>33</v>
      </c>
      <c r="Z7" s="1449">
        <v>2</v>
      </c>
      <c r="AA7" s="1449">
        <v>1</v>
      </c>
      <c r="AB7" s="1436">
        <v>14</v>
      </c>
      <c r="AC7" s="1436"/>
      <c r="AD7" s="1432">
        <f t="shared" si="289"/>
      </c>
      <c r="AE7" s="1438" t="s">
        <v>948</v>
      </c>
      <c r="AF7" s="1439" t="s">
        <v>949</v>
      </c>
      <c r="AG7" s="1439">
        <v>14</v>
      </c>
    </row>
    <row r="8">
      <c r="A8" s="1426"/>
      <c r="B8" s="1427" t="s">
        <v>951</v>
      </c>
      <c r="C8" s="1427" t="s">
        <v>955</v>
      </c>
      <c r="D8" s="1451">
        <v>1971.12</v>
      </c>
      <c r="E8" s="1451">
        <v>1</v>
      </c>
      <c r="F8" s="1451"/>
      <c r="G8" s="1431">
        <f t="shared" si="0"/>
      </c>
      <c r="H8" s="1431">
        <f t="shared" si="74"/>
      </c>
      <c r="I8" s="1431">
        <f t="shared" si="105"/>
      </c>
      <c r="J8" s="1431"/>
      <c r="K8" s="1431">
        <f t="shared" si="136"/>
      </c>
      <c r="L8" s="1452">
        <f t="shared" si="320"/>
      </c>
      <c r="M8" s="1433">
        <f t="shared" si="351"/>
      </c>
      <c r="N8" s="1433">
        <f t="shared" si="382"/>
      </c>
      <c r="O8" s="1433">
        <f t="shared" si="413"/>
      </c>
      <c r="P8" s="1433">
        <f t="shared" si="196"/>
      </c>
      <c r="Q8" s="1434">
        <f t="shared" si="227"/>
      </c>
      <c r="R8" s="1435">
        <v>0.0163</v>
      </c>
      <c r="S8" s="1436">
        <v>36</v>
      </c>
      <c r="T8" s="1432">
        <f t="shared" si="258"/>
      </c>
      <c r="U8" s="1449">
        <v>19281</v>
      </c>
      <c r="V8" s="1449">
        <v>481</v>
      </c>
      <c r="W8" s="1449">
        <v>85</v>
      </c>
      <c r="X8" s="1449">
        <v>502</v>
      </c>
      <c r="Y8" s="1449">
        <v>31</v>
      </c>
      <c r="Z8" s="1449">
        <v>5</v>
      </c>
      <c r="AA8" s="1449">
        <v>1</v>
      </c>
      <c r="AB8" s="1436">
        <v>21</v>
      </c>
      <c r="AC8" s="1436"/>
      <c r="AD8" s="1432">
        <f t="shared" si="289"/>
      </c>
      <c r="AE8" s="1438" t="s">
        <v>948</v>
      </c>
      <c r="AF8" s="1439" t="s">
        <v>949</v>
      </c>
      <c r="AG8" s="1439">
        <v>12</v>
      </c>
    </row>
    <row customHeight="true" ht="18.452380952380953" r="9">
      <c r="A9" s="1426"/>
      <c r="B9" s="1427" t="s">
        <v>951</v>
      </c>
      <c r="C9" s="1427" t="s">
        <v>956</v>
      </c>
      <c r="D9" s="1451">
        <v>1504.99</v>
      </c>
      <c r="E9" s="1451">
        <v>2</v>
      </c>
      <c r="F9" s="1451"/>
      <c r="G9" s="1431">
        <f t="shared" si="0"/>
      </c>
      <c r="H9" s="1431">
        <f t="shared" si="74"/>
      </c>
      <c r="I9" s="1431">
        <f t="shared" si="105"/>
      </c>
      <c r="J9" s="1431"/>
      <c r="K9" s="1431">
        <f t="shared" si="136"/>
      </c>
      <c r="L9" s="1452">
        <f t="shared" si="320"/>
      </c>
      <c r="M9" s="1433">
        <f t="shared" si="351"/>
      </c>
      <c r="N9" s="1433">
        <f t="shared" si="382"/>
      </c>
      <c r="O9" s="1433">
        <f t="shared" si="413"/>
      </c>
      <c r="P9" s="1433">
        <f t="shared" si="196"/>
      </c>
      <c r="Q9" s="1434">
        <f t="shared" si="227"/>
      </c>
      <c r="R9" s="1435">
        <v>0.0133</v>
      </c>
      <c r="S9" s="1436">
        <v>34</v>
      </c>
      <c r="T9" s="1432">
        <f t="shared" si="258"/>
      </c>
      <c r="U9" s="1449">
        <v>14989</v>
      </c>
      <c r="V9" s="1449">
        <v>438</v>
      </c>
      <c r="W9" s="1449">
        <v>54</v>
      </c>
      <c r="X9" s="1449">
        <v>459</v>
      </c>
      <c r="Y9" s="1449">
        <v>37</v>
      </c>
      <c r="Z9" s="1449">
        <v>3</v>
      </c>
      <c r="AA9" s="1449">
        <v>1</v>
      </c>
      <c r="AB9" s="1436">
        <v>11</v>
      </c>
      <c r="AC9" s="1436"/>
      <c r="AD9" s="1432">
        <f t="shared" si="289"/>
      </c>
      <c r="AE9" s="1438" t="s">
        <v>948</v>
      </c>
      <c r="AF9" s="1439" t="s">
        <v>957</v>
      </c>
      <c r="AG9" s="1439">
        <v>12</v>
      </c>
    </row>
    <row r="10">
      <c r="A10" s="1426"/>
      <c r="B10" s="1440" t="s">
        <v>950</v>
      </c>
      <c r="C10" s="1440"/>
      <c r="D10" s="1441">
        <f>SUM(D5:D9)</f>
      </c>
      <c r="E10" s="1441">
        <f>SUM(E5:E9)</f>
      </c>
      <c r="F10" s="1441"/>
      <c r="G10" s="1442">
        <f>SUM(G5:G9)</f>
      </c>
      <c r="H10" s="1442">
        <f t="shared" si="74"/>
      </c>
      <c r="I10" s="1442">
        <f t="shared" si="105"/>
      </c>
      <c r="J10" s="1442"/>
      <c r="K10" s="1442">
        <f t="shared" si="136"/>
      </c>
      <c r="L10" s="1442">
        <f t="shared" si="320"/>
      </c>
      <c r="M10" s="1443">
        <f t="shared" si="351"/>
      </c>
      <c r="N10" s="1443">
        <f t="shared" si="382"/>
      </c>
      <c r="O10" s="1443">
        <f t="shared" si="413"/>
      </c>
      <c r="P10" s="1443">
        <f t="shared" si="196"/>
      </c>
      <c r="Q10" s="1444">
        <f t="shared" si="227"/>
      </c>
      <c r="R10" s="1443">
        <f>AVERAGE(R5:R9)</f>
      </c>
      <c r="S10" s="1445">
        <f>AVERAGE(S5:S9)</f>
      </c>
      <c r="T10" s="1442">
        <f t="shared" si="258"/>
      </c>
      <c r="U10" s="1441">
        <f>SUM(U5:U9)</f>
      </c>
      <c r="V10" s="1441">
        <f>SUM(V5:V9)</f>
      </c>
      <c r="W10" s="1441">
        <f>SUM(W5:W9)</f>
      </c>
      <c r="X10" s="1441">
        <f>SUM(X5:X9)</f>
      </c>
      <c r="Y10" s="1441">
        <f>SUM(Y5:Y9)</f>
      </c>
      <c r="Z10" s="1441">
        <f>SUM(Z5:Z9)</f>
      </c>
      <c r="AA10" s="1441">
        <f>SUM(AA5:AA9)</f>
      </c>
      <c r="AB10" s="1441">
        <f>SUM(AB5:AB9)</f>
      </c>
      <c r="AC10" s="1441"/>
      <c r="AD10" s="1446">
        <f t="shared" si="289"/>
      </c>
      <c r="AE10" s="1447"/>
      <c r="AF10" s="1447"/>
      <c r="AG10" s="1444">
        <f>SUM(AG5:AG9)</f>
      </c>
    </row>
    <row r="11">
      <c r="A11" s="1426"/>
      <c r="B11" s="1427" t="s">
        <v>958</v>
      </c>
      <c r="C11" s="1428" t="s">
        <v>959</v>
      </c>
      <c r="D11" s="1451">
        <v>2016.85</v>
      </c>
      <c r="E11" s="1453">
        <v>2</v>
      </c>
      <c r="F11" s="1453"/>
      <c r="G11" s="1431">
        <f t="shared" ref="G11:G13" si="1">E11*2000</f>
      </c>
      <c r="H11" s="1431">
        <f t="shared" si="74"/>
      </c>
      <c r="I11" s="1431">
        <f t="shared" si="105"/>
      </c>
      <c r="J11" s="1431"/>
      <c r="K11" s="1431">
        <f t="shared" si="136"/>
      </c>
      <c r="L11" s="1432">
        <f t="shared" si="320"/>
      </c>
      <c r="M11" s="1433">
        <f t="shared" si="351"/>
      </c>
      <c r="N11" s="1433">
        <f t="shared" si="382"/>
      </c>
      <c r="O11" s="1433">
        <f t="shared" si="413"/>
      </c>
      <c r="P11" s="1433">
        <f t="shared" si="196"/>
      </c>
      <c r="Q11" s="1434">
        <f t="shared" si="227"/>
      </c>
      <c r="R11" s="1435">
        <v>0.0132</v>
      </c>
      <c r="S11" s="1436">
        <v>38</v>
      </c>
      <c r="T11" s="1432">
        <f t="shared" si="258"/>
      </c>
      <c r="U11" s="1436">
        <v>18913</v>
      </c>
      <c r="V11" s="1449">
        <v>215</v>
      </c>
      <c r="W11" s="1449">
        <v>74</v>
      </c>
      <c r="X11" s="1449">
        <v>227</v>
      </c>
      <c r="Y11" s="1449">
        <v>26</v>
      </c>
      <c r="Z11" s="1449">
        <v>3</v>
      </c>
      <c r="AA11" s="1449">
        <v>0</v>
      </c>
      <c r="AB11" s="1436">
        <v>16</v>
      </c>
      <c r="AC11" s="1436"/>
      <c r="AD11" s="1432">
        <f t="shared" si="289"/>
      </c>
      <c r="AE11" s="1438" t="s">
        <v>948</v>
      </c>
      <c r="AF11" s="1439" t="s">
        <v>957</v>
      </c>
      <c r="AG11" s="1439">
        <v>13</v>
      </c>
    </row>
    <row r="12">
      <c r="A12" s="1426"/>
      <c r="B12" s="1427" t="s">
        <v>958</v>
      </c>
      <c r="C12" s="1427" t="s">
        <v>960</v>
      </c>
      <c r="D12" s="1451">
        <v>1969.58</v>
      </c>
      <c r="E12" s="1451">
        <v>1</v>
      </c>
      <c r="F12" s="1451"/>
      <c r="G12" s="1431">
        <f t="shared" si="1"/>
      </c>
      <c r="H12" s="1431">
        <f t="shared" si="74"/>
      </c>
      <c r="I12" s="1431">
        <f t="shared" si="105"/>
      </c>
      <c r="J12" s="1431"/>
      <c r="K12" s="1431">
        <f t="shared" si="136"/>
      </c>
      <c r="L12" s="1432">
        <f t="shared" si="320"/>
      </c>
      <c r="M12" s="1433">
        <f t="shared" si="351"/>
      </c>
      <c r="N12" s="1433">
        <f t="shared" si="382"/>
      </c>
      <c r="O12" s="1433">
        <f t="shared" si="413"/>
      </c>
      <c r="P12" s="1433">
        <f t="shared" si="196"/>
      </c>
      <c r="Q12" s="1434">
        <f t="shared" si="227"/>
      </c>
      <c r="R12" s="1435">
        <v>0.0136</v>
      </c>
      <c r="S12" s="1436">
        <v>40</v>
      </c>
      <c r="T12" s="1432">
        <f t="shared" si="258"/>
      </c>
      <c r="U12" s="1436">
        <v>22417</v>
      </c>
      <c r="V12" s="1449">
        <v>263</v>
      </c>
      <c r="W12" s="1449">
        <v>84</v>
      </c>
      <c r="X12" s="1449">
        <v>285</v>
      </c>
      <c r="Y12" s="1449">
        <v>20</v>
      </c>
      <c r="Z12" s="1449">
        <v>4</v>
      </c>
      <c r="AA12" s="1449">
        <v>0</v>
      </c>
      <c r="AB12" s="1436">
        <v>31</v>
      </c>
      <c r="AC12" s="1436"/>
      <c r="AD12" s="1432">
        <f t="shared" si="289"/>
      </c>
      <c r="AE12" s="1438" t="s">
        <v>948</v>
      </c>
      <c r="AF12" s="1439" t="s">
        <v>957</v>
      </c>
      <c r="AG12" s="1439">
        <v>11</v>
      </c>
    </row>
    <row r="13">
      <c r="A13" s="1426"/>
      <c r="B13" s="1427" t="s">
        <v>958</v>
      </c>
      <c r="C13" s="1427" t="s">
        <v>961</v>
      </c>
      <c r="D13" s="1451">
        <v>2009.2</v>
      </c>
      <c r="E13" s="1451">
        <v>0</v>
      </c>
      <c r="F13" s="1451"/>
      <c r="G13" s="1431">
        <f t="shared" si="1"/>
      </c>
      <c r="H13" s="1431">
        <f t="shared" si="74"/>
      </c>
      <c r="I13" s="1431">
        <f t="shared" si="105"/>
      </c>
      <c r="J13" s="1431"/>
      <c r="K13" s="1431">
        <f t="shared" si="136"/>
      </c>
      <c r="L13" s="1432">
        <f t="shared" si="320"/>
      </c>
      <c r="M13" s="1433">
        <f t="shared" si="351"/>
      </c>
      <c r="N13" s="1433">
        <f t="shared" si="382"/>
      </c>
      <c r="O13" s="1433">
        <f t="shared" si="413"/>
      </c>
      <c r="P13" s="1433">
        <f t="shared" si="196"/>
      </c>
      <c r="Q13" s="1434">
        <f t="shared" si="227"/>
      </c>
      <c r="R13" s="1435">
        <v>0.0187</v>
      </c>
      <c r="S13" s="1436">
        <v>42</v>
      </c>
      <c r="T13" s="1432">
        <f t="shared" si="258"/>
      </c>
      <c r="U13" s="1436">
        <v>19461</v>
      </c>
      <c r="V13" s="1449">
        <v>378</v>
      </c>
      <c r="W13" s="1449">
        <v>92</v>
      </c>
      <c r="X13" s="1449">
        <v>391</v>
      </c>
      <c r="Y13" s="1449">
        <v>37</v>
      </c>
      <c r="Z13" s="1449">
        <v>7</v>
      </c>
      <c r="AA13" s="1449">
        <v>1</v>
      </c>
      <c r="AB13" s="1436">
        <v>15</v>
      </c>
      <c r="AC13" s="1436"/>
      <c r="AD13" s="1432">
        <f t="shared" si="289"/>
      </c>
      <c r="AE13" s="1438" t="s">
        <v>948</v>
      </c>
      <c r="AF13" s="1439" t="s">
        <v>957</v>
      </c>
      <c r="AG13" s="1439">
        <v>15</v>
      </c>
    </row>
    <row r="14">
      <c r="A14" s="1426"/>
      <c r="B14" s="1440" t="s">
        <v>950</v>
      </c>
      <c r="C14" s="1440"/>
      <c r="D14" s="1441">
        <f>SUM(D11:D13)</f>
      </c>
      <c r="E14" s="1441">
        <f>SUM(E11:E13)</f>
      </c>
      <c r="F14" s="1441"/>
      <c r="G14" s="1442">
        <f>SUM(G11:G13)</f>
      </c>
      <c r="H14" s="1442">
        <f t="shared" si="74"/>
      </c>
      <c r="I14" s="1442">
        <f t="shared" si="105"/>
      </c>
      <c r="J14" s="1442"/>
      <c r="K14" s="1442">
        <f t="shared" si="136"/>
      </c>
      <c r="L14" s="1442">
        <f t="shared" si="320"/>
      </c>
      <c r="M14" s="1443">
        <f t="shared" si="351"/>
      </c>
      <c r="N14" s="1443">
        <f t="shared" si="382"/>
      </c>
      <c r="O14" s="1443">
        <f t="shared" si="413"/>
      </c>
      <c r="P14" s="1443">
        <f t="shared" si="196"/>
      </c>
      <c r="Q14" s="1444">
        <f t="shared" si="227"/>
      </c>
      <c r="R14" s="1443">
        <f>AVERAGE(R11:R13)</f>
      </c>
      <c r="S14" s="1445">
        <f>AVERAGE(S11:S13)</f>
      </c>
      <c r="T14" s="1454">
        <f t="shared" si="258"/>
      </c>
      <c r="U14" s="1441">
        <f>SUM(U11:U13)</f>
      </c>
      <c r="V14" s="1441">
        <f>SUM(V11:V13)</f>
      </c>
      <c r="W14" s="1441">
        <f>SUM(W11:W13)</f>
      </c>
      <c r="X14" s="1441">
        <f>SUM(X11:X13)</f>
      </c>
      <c r="Y14" s="1441">
        <f>SUM(Y11:Y13)</f>
      </c>
      <c r="Z14" s="1441">
        <f>SUM(Z11:Z13)</f>
      </c>
      <c r="AA14" s="1441">
        <f>SUM(AA11:AA13)</f>
      </c>
      <c r="AB14" s="1441">
        <f>SUM(AB11:AB13)</f>
      </c>
      <c r="AC14" s="1441"/>
      <c r="AD14" s="1446">
        <f t="shared" si="289"/>
      </c>
      <c r="AE14" s="1447"/>
      <c r="AF14" s="1447"/>
      <c r="AG14" s="1444">
        <f>SUM(AG11:AG13)</f>
      </c>
    </row>
    <row r="15">
      <c r="A15" s="1426"/>
      <c r="B15" s="1427" t="s">
        <v>946</v>
      </c>
      <c r="C15" s="1428" t="s">
        <v>962</v>
      </c>
      <c r="D15" s="1429">
        <v>1966.69</v>
      </c>
      <c r="E15" s="1453">
        <v>3</v>
      </c>
      <c r="F15" s="1453"/>
      <c r="G15" s="1431">
        <f t="shared" ref="G15:G18" si="2">E15*2000</f>
      </c>
      <c r="H15" s="1431">
        <f t="shared" si="74"/>
      </c>
      <c r="I15" s="1431">
        <f t="shared" si="105"/>
      </c>
      <c r="J15" s="1431"/>
      <c r="K15" s="1431">
        <f t="shared" si="136"/>
      </c>
      <c r="L15" s="1432">
        <f t="shared" si="320"/>
      </c>
      <c r="M15" s="1433">
        <f t="shared" si="351"/>
      </c>
      <c r="N15" s="1433">
        <f t="shared" si="382"/>
      </c>
      <c r="O15" s="1433">
        <f t="shared" si="413"/>
      </c>
      <c r="P15" s="1433">
        <f t="shared" si="196"/>
      </c>
      <c r="Q15" s="1434">
        <f t="shared" si="227"/>
      </c>
      <c r="R15" s="1435">
        <v>0.007</v>
      </c>
      <c r="S15" s="1436">
        <v>43</v>
      </c>
      <c r="T15" s="1432">
        <f t="shared" si="258"/>
      </c>
      <c r="U15" s="1436">
        <v>20056</v>
      </c>
      <c r="V15" s="1449">
        <v>330</v>
      </c>
      <c r="W15" s="1449">
        <v>63</v>
      </c>
      <c r="X15" s="1449">
        <v>346</v>
      </c>
      <c r="Y15" s="1449">
        <v>31</v>
      </c>
      <c r="Z15" s="1449">
        <v>5</v>
      </c>
      <c r="AA15" s="1449">
        <v>1</v>
      </c>
      <c r="AB15" s="1436">
        <v>17</v>
      </c>
      <c r="AC15" s="1436"/>
      <c r="AD15" s="1432">
        <f t="shared" si="289"/>
      </c>
      <c r="AE15" s="1438" t="s">
        <v>948</v>
      </c>
      <c r="AF15" s="1439" t="s">
        <v>957</v>
      </c>
      <c r="AG15" s="1439">
        <v>11</v>
      </c>
    </row>
    <row r="16">
      <c r="A16" s="1426"/>
      <c r="B16" s="1427" t="s">
        <v>946</v>
      </c>
      <c r="C16" s="1428" t="s">
        <v>963</v>
      </c>
      <c r="D16" s="1429">
        <v>2005.73</v>
      </c>
      <c r="E16" s="1453">
        <v>3</v>
      </c>
      <c r="F16" s="1453"/>
      <c r="G16" s="1431">
        <f t="shared" si="2"/>
      </c>
      <c r="H16" s="1431">
        <f t="shared" si="74"/>
      </c>
      <c r="I16" s="1431">
        <f t="shared" si="105"/>
      </c>
      <c r="J16" s="1431"/>
      <c r="K16" s="1431">
        <f t="shared" si="136"/>
      </c>
      <c r="L16" s="1432">
        <f t="shared" si="320"/>
      </c>
      <c r="M16" s="1433">
        <f t="shared" si="351"/>
      </c>
      <c r="N16" s="1433">
        <f t="shared" si="382"/>
      </c>
      <c r="O16" s="1433">
        <f t="shared" si="413"/>
      </c>
      <c r="P16" s="1433">
        <f t="shared" si="196"/>
      </c>
      <c r="Q16" s="1434">
        <f t="shared" si="227"/>
      </c>
      <c r="R16" s="1435">
        <v>0.0104</v>
      </c>
      <c r="S16" s="1436">
        <v>46</v>
      </c>
      <c r="T16" s="1432">
        <f t="shared" si="258"/>
      </c>
      <c r="U16" s="1436">
        <v>19481</v>
      </c>
      <c r="V16" s="1449">
        <v>265</v>
      </c>
      <c r="W16" s="1449">
        <v>89</v>
      </c>
      <c r="X16" s="1449">
        <v>277</v>
      </c>
      <c r="Y16" s="1449">
        <v>61</v>
      </c>
      <c r="Z16" s="1449">
        <v>4</v>
      </c>
      <c r="AA16" s="1449">
        <v>3</v>
      </c>
      <c r="AB16" s="1436">
        <v>9</v>
      </c>
      <c r="AC16" s="1436"/>
      <c r="AD16" s="1432">
        <f t="shared" si="289"/>
      </c>
      <c r="AE16" s="1438" t="s">
        <v>948</v>
      </c>
      <c r="AF16" s="1439" t="s">
        <v>957</v>
      </c>
      <c r="AG16" s="1439">
        <v>17</v>
      </c>
    </row>
    <row r="17">
      <c r="A17" s="1426"/>
      <c r="B17" s="1427" t="s">
        <v>946</v>
      </c>
      <c r="C17" s="1427" t="s">
        <v>964</v>
      </c>
      <c r="D17" s="1450">
        <v>1971.4</v>
      </c>
      <c r="E17" s="1453">
        <v>2</v>
      </c>
      <c r="F17" s="1453"/>
      <c r="G17" s="1431">
        <f t="shared" si="2"/>
      </c>
      <c r="H17" s="1431">
        <f t="shared" si="74"/>
      </c>
      <c r="I17" s="1431">
        <f t="shared" si="105"/>
      </c>
      <c r="J17" s="1431"/>
      <c r="K17" s="1431">
        <f t="shared" si="136"/>
      </c>
      <c r="L17" s="1432">
        <f t="shared" si="320"/>
      </c>
      <c r="M17" s="1433">
        <f t="shared" si="351"/>
      </c>
      <c r="N17" s="1433">
        <f t="shared" si="382"/>
      </c>
      <c r="O17" s="1433">
        <f t="shared" si="413"/>
      </c>
      <c r="P17" s="1433">
        <f t="shared" si="196"/>
      </c>
      <c r="Q17" s="1434">
        <f t="shared" si="227"/>
      </c>
      <c r="R17" s="1435">
        <v>0.0054</v>
      </c>
      <c r="S17" s="1436">
        <v>46</v>
      </c>
      <c r="T17" s="1432">
        <f t="shared" si="258"/>
      </c>
      <c r="U17" s="1436">
        <v>21211</v>
      </c>
      <c r="V17" s="1449">
        <v>299</v>
      </c>
      <c r="W17" s="1449">
        <v>51</v>
      </c>
      <c r="X17" s="1449">
        <v>301</v>
      </c>
      <c r="Y17" s="1449">
        <v>36</v>
      </c>
      <c r="Z17" s="1449">
        <v>3</v>
      </c>
      <c r="AA17" s="1449">
        <v>0</v>
      </c>
      <c r="AB17" s="1436">
        <v>23</v>
      </c>
      <c r="AC17" s="1436"/>
      <c r="AD17" s="1432">
        <f t="shared" si="289"/>
      </c>
      <c r="AE17" s="1438" t="s">
        <v>948</v>
      </c>
      <c r="AF17" s="1439" t="s">
        <v>957</v>
      </c>
      <c r="AG17" s="1439">
        <v>10</v>
      </c>
    </row>
    <row r="18">
      <c r="A18" s="1426"/>
      <c r="B18" s="1427" t="s">
        <v>946</v>
      </c>
      <c r="C18" s="1427" t="s">
        <v>965</v>
      </c>
      <c r="D18" s="1450">
        <v>2043.58</v>
      </c>
      <c r="E18" s="1451">
        <v>3</v>
      </c>
      <c r="F18" s="1451"/>
      <c r="G18" s="1431">
        <f t="shared" si="2"/>
      </c>
      <c r="H18" s="1431">
        <f t="shared" si="74"/>
      </c>
      <c r="I18" s="1431">
        <f t="shared" si="105"/>
      </c>
      <c r="J18" s="1431"/>
      <c r="K18" s="1431">
        <f t="shared" si="136"/>
      </c>
      <c r="L18" s="1432">
        <f t="shared" si="320"/>
      </c>
      <c r="M18" s="1433">
        <f t="shared" si="351"/>
      </c>
      <c r="N18" s="1433">
        <f t="shared" si="382"/>
      </c>
      <c r="O18" s="1433">
        <f t="shared" si="413"/>
      </c>
      <c r="P18" s="1433">
        <f t="shared" si="196"/>
      </c>
      <c r="Q18" s="1434">
        <f t="shared" si="227"/>
      </c>
      <c r="R18" s="1435">
        <v>0.0065</v>
      </c>
      <c r="S18" s="1436">
        <v>46</v>
      </c>
      <c r="T18" s="1432">
        <f t="shared" si="258"/>
      </c>
      <c r="U18" s="1436">
        <v>24088</v>
      </c>
      <c r="V18" s="1449">
        <v>433</v>
      </c>
      <c r="W18" s="1449">
        <v>74</v>
      </c>
      <c r="X18" s="1449">
        <v>439</v>
      </c>
      <c r="Y18" s="1449">
        <v>55</v>
      </c>
      <c r="Z18" s="1449">
        <v>3</v>
      </c>
      <c r="AA18" s="1449">
        <v>0</v>
      </c>
      <c r="AB18" s="1436">
        <v>18</v>
      </c>
      <c r="AC18" s="1436"/>
      <c r="AD18" s="1432">
        <f t="shared" si="289"/>
      </c>
      <c r="AE18" s="1438" t="s">
        <v>948</v>
      </c>
      <c r="AF18" s="1439" t="s">
        <v>957</v>
      </c>
      <c r="AG18" s="1439">
        <v>19</v>
      </c>
    </row>
    <row r="19">
      <c r="A19" s="1426"/>
      <c r="B19" s="1440" t="s">
        <v>950</v>
      </c>
      <c r="C19" s="1440"/>
      <c r="D19" s="1441">
        <f>D3+D15+D16+D17+D18</f>
      </c>
      <c r="E19" s="1441">
        <f>E3+E15+E16+E17+E18</f>
      </c>
      <c r="F19" s="1441"/>
      <c r="G19" s="1442">
        <f>G3+G15+G16+G17+G18</f>
      </c>
      <c r="H19" s="1442">
        <f t="shared" si="74"/>
      </c>
      <c r="I19" s="1442">
        <f t="shared" si="105"/>
      </c>
      <c r="J19" s="1442"/>
      <c r="K19" s="1442">
        <f t="shared" si="136"/>
      </c>
      <c r="L19" s="1442">
        <f t="shared" si="320"/>
      </c>
      <c r="M19" s="1443">
        <f t="shared" si="351"/>
      </c>
      <c r="N19" s="1443">
        <f t="shared" si="382"/>
      </c>
      <c r="O19" s="1443">
        <f t="shared" si="413"/>
      </c>
      <c r="P19" s="1443">
        <f t="shared" si="196"/>
      </c>
      <c r="Q19" s="1444">
        <f t="shared" si="227"/>
      </c>
      <c r="R19" s="1443">
        <f>AVERAGE(R3+R15+R16+R17+R18)</f>
      </c>
      <c r="S19" s="1445">
        <f>AVERAGE(S3+S15+S16+S17+S18)</f>
      </c>
      <c r="T19" s="1454">
        <f t="shared" si="258"/>
      </c>
      <c r="U19" s="1441">
        <f>U3+U15+U16+U17+U18</f>
      </c>
      <c r="V19" s="1441">
        <f>V3+V15+V16+V17+V18</f>
      </c>
      <c r="W19" s="1441">
        <f>W3+W15+W16+W17+W18</f>
      </c>
      <c r="X19" s="1441">
        <f>X3+X15+X16+X17+X18</f>
      </c>
      <c r="Y19" s="1441">
        <f>Y3+Y15+Y16+Y17+Y18</f>
      </c>
      <c r="Z19" s="1441">
        <f>Z3+Z15+Z16+Z17+Z18</f>
      </c>
      <c r="AA19" s="1441">
        <f>AA3+AA15+AA16+AA17+AA18</f>
      </c>
      <c r="AB19" s="1441">
        <f>AB3+AB15+AB16+AB17+AB18</f>
      </c>
      <c r="AC19" s="1441"/>
      <c r="AD19" s="1446">
        <f t="shared" si="289"/>
      </c>
      <c r="AE19" s="1447"/>
      <c r="AF19" s="1447"/>
      <c r="AG19" s="1441">
        <f>AG3+AG15+AG16+AG17+AG18</f>
      </c>
    </row>
    <row r="20">
      <c r="A20" s="1426"/>
      <c r="B20" s="1455" t="s">
        <v>966</v>
      </c>
      <c r="C20" s="1455"/>
      <c r="D20" s="1456">
        <f>D14+D10+D19</f>
      </c>
      <c r="E20" s="1456">
        <f>E14+E10+E19</f>
      </c>
      <c r="F20" s="1456"/>
      <c r="G20" s="1457">
        <f>G14+G10+G19</f>
      </c>
      <c r="H20" s="1457">
        <f t="shared" si="74"/>
      </c>
      <c r="I20" s="1457">
        <f t="shared" si="105"/>
      </c>
      <c r="J20" s="1457"/>
      <c r="K20" s="1457">
        <f t="shared" si="136"/>
      </c>
      <c r="L20" s="1457">
        <f t="shared" si="320"/>
      </c>
      <c r="M20" s="1458">
        <f t="shared" si="351"/>
      </c>
      <c r="N20" s="1458">
        <f t="shared" si="382"/>
      </c>
      <c r="O20" s="1458">
        <f t="shared" si="413"/>
      </c>
      <c r="P20" s="1458">
        <f t="shared" si="196"/>
      </c>
      <c r="Q20" s="1459">
        <f t="shared" si="227"/>
      </c>
      <c r="R20" s="1459">
        <f>(R4+R14+R10+R19)/4</f>
      </c>
      <c r="S20" s="1460">
        <f>(S4+S14+S10+S19)/4</f>
      </c>
      <c r="T20" s="1461">
        <f>(T14+T10)/2</f>
      </c>
      <c r="U20" s="1456">
        <f>U14+U10+U19</f>
      </c>
      <c r="V20" s="1456">
        <f>V14+V10+V19</f>
      </c>
      <c r="W20" s="1456">
        <f>W14+W10+W19</f>
      </c>
      <c r="X20" s="1456">
        <f>X14+X10+X19</f>
      </c>
      <c r="Y20" s="1456">
        <f>Y14+Y10+Y19</f>
      </c>
      <c r="Z20" s="1456">
        <f>Z14+Z10+Z19</f>
      </c>
      <c r="AA20" s="1456">
        <f>AA14+AA10+AA19</f>
      </c>
      <c r="AB20" s="1456">
        <f>AB14+AB10+AB19</f>
      </c>
      <c r="AC20" s="1456"/>
      <c r="AD20" s="1462">
        <f t="shared" si="289"/>
      </c>
      <c r="AE20" s="1463"/>
      <c r="AF20" s="1463"/>
      <c r="AG20" s="1456">
        <f>AG14+AG10+AG19</f>
      </c>
    </row>
    <row r="21">
      <c r="A21" s="1416" t="s">
        <v>912</v>
      </c>
      <c r="B21" s="1416" t="s">
        <v>913</v>
      </c>
      <c r="C21" s="1416"/>
      <c r="D21" s="1417" t="s">
        <v>914</v>
      </c>
      <c r="E21" s="1417"/>
      <c r="F21" s="1417"/>
      <c r="G21" s="1417"/>
      <c r="H21" s="1417"/>
      <c r="I21" s="1417"/>
      <c r="J21" s="1417"/>
      <c r="K21" s="1417"/>
      <c r="L21" s="1418" t="s">
        <v>915</v>
      </c>
      <c r="M21" s="1418"/>
      <c r="N21" s="1418"/>
      <c r="O21" s="1418"/>
      <c r="P21" s="1418"/>
      <c r="Q21" s="1418"/>
      <c r="R21" s="1418"/>
      <c r="S21" s="1418"/>
      <c r="T21" s="1418"/>
      <c r="U21" s="1418"/>
      <c r="V21" s="1418"/>
      <c r="W21" s="1418"/>
      <c r="X21" s="1418"/>
      <c r="Y21" s="1418"/>
      <c r="Z21" s="1418"/>
      <c r="AA21" s="1418"/>
      <c r="AB21" s="1418"/>
      <c r="AC21" s="1418"/>
      <c r="AD21" s="1418"/>
      <c r="AE21" s="1418"/>
      <c r="AF21" s="1418"/>
      <c r="AG21" s="1419"/>
    </row>
    <row r="22">
      <c r="A22" s="1416"/>
      <c r="B22" s="1416" t="s">
        <v>916</v>
      </c>
      <c r="C22" s="1416" t="s">
        <v>917</v>
      </c>
      <c r="D22" s="1417" t="s">
        <v>918</v>
      </c>
      <c r="E22" s="1420" t="s">
        <v>919</v>
      </c>
      <c r="F22" s="1420"/>
      <c r="G22" s="1421" t="s">
        <v>920</v>
      </c>
      <c r="H22" s="1422" t="s">
        <v>921</v>
      </c>
      <c r="I22" s="1422" t="s">
        <v>922</v>
      </c>
      <c r="J22" s="1422"/>
      <c r="K22" s="1422" t="s">
        <v>923</v>
      </c>
      <c r="L22" s="1418" t="s">
        <v>924</v>
      </c>
      <c r="M22" s="1423" t="s">
        <v>925</v>
      </c>
      <c r="N22" s="1423" t="s">
        <v>926</v>
      </c>
      <c r="O22" s="1423" t="s">
        <v>927</v>
      </c>
      <c r="P22" s="1423" t="s">
        <v>928</v>
      </c>
      <c r="Q22" s="1424" t="s">
        <v>929</v>
      </c>
      <c r="R22" s="1423" t="s">
        <v>930</v>
      </c>
      <c r="S22" s="1425" t="s">
        <v>931</v>
      </c>
      <c r="T22" s="1418" t="s">
        <v>932</v>
      </c>
      <c r="U22" s="1424" t="s">
        <v>933</v>
      </c>
      <c r="V22" s="1424" t="s">
        <v>934</v>
      </c>
      <c r="W22" s="1424" t="s">
        <v>935</v>
      </c>
      <c r="X22" s="1424" t="s">
        <v>936</v>
      </c>
      <c r="Y22" s="1424" t="s">
        <v>937</v>
      </c>
      <c r="Z22" s="1424" t="s">
        <v>938</v>
      </c>
      <c r="AA22" s="1424" t="s">
        <v>939</v>
      </c>
      <c r="AB22" s="1424" t="s">
        <v>940</v>
      </c>
      <c r="AC22" s="1424"/>
      <c r="AD22" s="1418" t="s">
        <v>941</v>
      </c>
      <c r="AE22" s="1419" t="s">
        <v>942</v>
      </c>
      <c r="AF22" s="1419" t="s">
        <v>943</v>
      </c>
      <c r="AG22" s="1419" t="s">
        <v>944</v>
      </c>
    </row>
    <row r="23">
      <c r="A23" s="1426" t="s">
        <v>967</v>
      </c>
      <c r="B23" s="1427" t="s">
        <v>968</v>
      </c>
      <c r="C23" s="1427" t="s">
        <v>947</v>
      </c>
      <c r="D23" s="1429">
        <v>2000</v>
      </c>
      <c r="E23" s="1430">
        <v>0</v>
      </c>
      <c r="F23" s="1430"/>
      <c r="G23" s="1431">
        <f t="shared" ref="G23:G27" si="3">E23*2000</f>
      </c>
      <c r="H23" s="1431">
        <f t="shared" ref="H23:H38" si="75">G23/D23</f>
      </c>
      <c r="I23" s="1431">
        <f t="shared" ref="I23:I38" si="106">D23/E23</f>
      </c>
      <c r="J23" s="1431"/>
      <c r="K23" s="1431">
        <f t="shared" ref="K23:K38" si="137">G23/E23</f>
      </c>
      <c r="L23" s="1432">
        <f t="shared" ref="L23:L38" si="321">D23/V23</f>
      </c>
      <c r="M23" s="1433">
        <f t="shared" ref="M23:M38" si="352">Q23/U23*1</f>
      </c>
      <c r="N23" s="1433">
        <f t="shared" ref="N23:N38" si="383">V23/U23</f>
      </c>
      <c r="O23" s="1433">
        <f t="shared" ref="O23:O38" si="414">X23/U23</f>
      </c>
      <c r="P23" s="1433">
        <f t="shared" ref="P23:P38" si="197">Y23/X23</f>
      </c>
      <c r="Q23" s="1434">
        <f t="shared" ref="Q23:Q38" si="228">W23/R23</f>
      </c>
      <c r="R23" s="1435">
        <v>0.0074</v>
      </c>
      <c r="S23" s="1436">
        <v>34</v>
      </c>
      <c r="T23" s="1432">
        <f t="shared" ref="T23:T37" si="259">(D23/U23)*1000</f>
      </c>
      <c r="U23" s="1437">
        <v>22442</v>
      </c>
      <c r="V23" s="1434">
        <v>574</v>
      </c>
      <c r="W23" s="1434">
        <v>67</v>
      </c>
      <c r="X23" s="1434">
        <v>607</v>
      </c>
      <c r="Y23" s="1434">
        <v>23</v>
      </c>
      <c r="Z23" s="1434">
        <v>3</v>
      </c>
      <c r="AA23" s="1434">
        <v>1</v>
      </c>
      <c r="AB23" s="1437">
        <v>11</v>
      </c>
      <c r="AC23" s="1437"/>
      <c r="AD23" s="1432">
        <f t="shared" ref="AD23:AD38" si="290">AG23*1000/D23</f>
      </c>
      <c r="AE23" s="1438" t="s">
        <v>948</v>
      </c>
      <c r="AF23" s="1439" t="s">
        <v>969</v>
      </c>
      <c r="AG23" s="1439">
        <v>12</v>
      </c>
    </row>
    <row r="24">
      <c r="A24" s="1426"/>
      <c r="B24" s="1427" t="s">
        <v>968</v>
      </c>
      <c r="C24" s="1428" t="s">
        <v>952</v>
      </c>
      <c r="D24" s="1429">
        <v>1922.06</v>
      </c>
      <c r="E24" s="1430">
        <v>1</v>
      </c>
      <c r="F24" s="1430"/>
      <c r="G24" s="1431">
        <f t="shared" si="3"/>
      </c>
      <c r="H24" s="1431">
        <f t="shared" si="75"/>
      </c>
      <c r="I24" s="1448">
        <f t="shared" si="106"/>
      </c>
      <c r="J24" s="1448"/>
      <c r="K24" s="1448">
        <f t="shared" si="137"/>
      </c>
      <c r="L24" s="1432">
        <f t="shared" si="321"/>
      </c>
      <c r="M24" s="1433">
        <f t="shared" si="352"/>
      </c>
      <c r="N24" s="1433">
        <f t="shared" si="383"/>
      </c>
      <c r="O24" s="1433">
        <f t="shared" si="414"/>
      </c>
      <c r="P24" s="1433">
        <f t="shared" si="197"/>
      </c>
      <c r="Q24" s="1434">
        <f t="shared" si="228"/>
      </c>
      <c r="R24" s="1435">
        <v>0.013</v>
      </c>
      <c r="S24" s="1436">
        <v>47</v>
      </c>
      <c r="T24" s="1432">
        <f t="shared" si="259"/>
      </c>
      <c r="U24" s="1449">
        <v>20721</v>
      </c>
      <c r="V24" s="1449">
        <v>247</v>
      </c>
      <c r="W24" s="1449">
        <v>79</v>
      </c>
      <c r="X24" s="1449">
        <v>246</v>
      </c>
      <c r="Y24" s="1449">
        <v>33</v>
      </c>
      <c r="Z24" s="1449">
        <v>4</v>
      </c>
      <c r="AA24" s="1449">
        <v>1</v>
      </c>
      <c r="AB24" s="1436">
        <v>19</v>
      </c>
      <c r="AC24" s="1436"/>
      <c r="AD24" s="1432">
        <f t="shared" si="290"/>
      </c>
      <c r="AE24" s="1438" t="s">
        <v>948</v>
      </c>
      <c r="AF24" s="1439" t="s">
        <v>969</v>
      </c>
      <c r="AG24" s="1439">
        <v>19</v>
      </c>
    </row>
    <row r="25">
      <c r="A25" s="1426"/>
      <c r="B25" s="1427" t="s">
        <v>968</v>
      </c>
      <c r="C25" s="1428" t="s">
        <v>953</v>
      </c>
      <c r="D25" s="1450">
        <v>2009.92</v>
      </c>
      <c r="E25" s="1451">
        <v>2</v>
      </c>
      <c r="F25" s="1451"/>
      <c r="G25" s="1431">
        <f t="shared" si="3"/>
      </c>
      <c r="H25" s="1431">
        <f t="shared" si="75"/>
      </c>
      <c r="I25" s="1431">
        <f t="shared" si="106"/>
      </c>
      <c r="J25" s="1431"/>
      <c r="K25" s="1431">
        <f t="shared" si="137"/>
      </c>
      <c r="L25" s="1452">
        <f t="shared" si="321"/>
      </c>
      <c r="M25" s="1433">
        <f t="shared" si="352"/>
      </c>
      <c r="N25" s="1433">
        <f t="shared" si="383"/>
      </c>
      <c r="O25" s="1433">
        <f t="shared" si="414"/>
      </c>
      <c r="P25" s="1433">
        <f t="shared" si="197"/>
      </c>
      <c r="Q25" s="1434">
        <f t="shared" si="228"/>
      </c>
      <c r="R25" s="1435">
        <v>0.0076</v>
      </c>
      <c r="S25" s="1436">
        <v>47</v>
      </c>
      <c r="T25" s="1432">
        <f t="shared" si="259"/>
      </c>
      <c r="U25" s="1449">
        <v>21746</v>
      </c>
      <c r="V25" s="1449">
        <v>347</v>
      </c>
      <c r="W25" s="1449">
        <v>75</v>
      </c>
      <c r="X25" s="1449">
        <v>356</v>
      </c>
      <c r="Y25" s="1449">
        <v>57</v>
      </c>
      <c r="Z25" s="1449">
        <v>4</v>
      </c>
      <c r="AA25" s="1449">
        <v>1</v>
      </c>
      <c r="AB25" s="1436">
        <v>11</v>
      </c>
      <c r="AC25" s="1436"/>
      <c r="AD25" s="1432">
        <f t="shared" si="290"/>
      </c>
      <c r="AE25" s="1438" t="s">
        <v>948</v>
      </c>
      <c r="AF25" s="1439" t="s">
        <v>969</v>
      </c>
      <c r="AG25" s="1439">
        <v>21</v>
      </c>
    </row>
    <row r="26">
      <c r="A26" s="1426"/>
      <c r="B26" s="1427" t="s">
        <v>968</v>
      </c>
      <c r="C26" s="1428" t="s">
        <v>954</v>
      </c>
      <c r="D26" s="1450">
        <v>1954.83</v>
      </c>
      <c r="E26" s="1451">
        <v>1</v>
      </c>
      <c r="F26" s="1451"/>
      <c r="G26" s="1431">
        <f t="shared" si="3"/>
      </c>
      <c r="H26" s="1431">
        <f t="shared" si="75"/>
      </c>
      <c r="I26" s="1431">
        <f t="shared" si="106"/>
      </c>
      <c r="J26" s="1431"/>
      <c r="K26" s="1431">
        <f t="shared" si="137"/>
      </c>
      <c r="L26" s="1452">
        <f t="shared" si="321"/>
      </c>
      <c r="M26" s="1433">
        <f t="shared" si="352"/>
      </c>
      <c r="N26" s="1433">
        <f t="shared" si="383"/>
      </c>
      <c r="O26" s="1433">
        <f t="shared" si="414"/>
      </c>
      <c r="P26" s="1433">
        <f t="shared" si="197"/>
      </c>
      <c r="Q26" s="1434">
        <f t="shared" si="228"/>
      </c>
      <c r="R26" s="1435">
        <v>0.0157</v>
      </c>
      <c r="S26" s="1436">
        <v>49</v>
      </c>
      <c r="T26" s="1432">
        <f t="shared" si="259"/>
      </c>
      <c r="U26" s="1449">
        <v>16360</v>
      </c>
      <c r="V26" s="1449">
        <v>282</v>
      </c>
      <c r="W26" s="1449">
        <v>64</v>
      </c>
      <c r="X26" s="1449">
        <v>291</v>
      </c>
      <c r="Y26" s="1449">
        <v>42</v>
      </c>
      <c r="Z26" s="1449">
        <v>3</v>
      </c>
      <c r="AA26" s="1449">
        <v>1</v>
      </c>
      <c r="AB26" s="1436">
        <v>16</v>
      </c>
      <c r="AC26" s="1436"/>
      <c r="AD26" s="1432">
        <f t="shared" si="290"/>
      </c>
      <c r="AE26" s="1438" t="s">
        <v>948</v>
      </c>
      <c r="AF26" s="1439" t="s">
        <v>969</v>
      </c>
      <c r="AG26" s="1439">
        <v>13</v>
      </c>
    </row>
    <row r="27">
      <c r="A27" s="1426"/>
      <c r="B27" s="1427" t="s">
        <v>968</v>
      </c>
      <c r="C27" s="1427" t="s">
        <v>955</v>
      </c>
      <c r="D27" s="1451">
        <v>1494.3</v>
      </c>
      <c r="E27" s="1451">
        <v>1</v>
      </c>
      <c r="F27" s="1451"/>
      <c r="G27" s="1431">
        <f t="shared" si="3"/>
      </c>
      <c r="H27" s="1431">
        <f t="shared" si="75"/>
      </c>
      <c r="I27" s="1431">
        <f t="shared" si="106"/>
      </c>
      <c r="J27" s="1431"/>
      <c r="K27" s="1431">
        <f t="shared" si="137"/>
      </c>
      <c r="L27" s="1452">
        <f t="shared" si="321"/>
      </c>
      <c r="M27" s="1433">
        <f t="shared" si="352"/>
      </c>
      <c r="N27" s="1433">
        <f t="shared" si="383"/>
      </c>
      <c r="O27" s="1433">
        <f t="shared" si="414"/>
      </c>
      <c r="P27" s="1433">
        <f t="shared" si="197"/>
      </c>
      <c r="Q27" s="1434">
        <f t="shared" si="228"/>
      </c>
      <c r="R27" s="1435">
        <v>0.0137</v>
      </c>
      <c r="S27" s="1436">
        <v>42</v>
      </c>
      <c r="T27" s="1432">
        <f t="shared" si="259"/>
      </c>
      <c r="U27" s="1449">
        <v>14233</v>
      </c>
      <c r="V27" s="1449">
        <v>439</v>
      </c>
      <c r="W27" s="1449">
        <v>53</v>
      </c>
      <c r="X27" s="1449">
        <v>458</v>
      </c>
      <c r="Y27" s="1449">
        <v>28</v>
      </c>
      <c r="Z27" s="1449">
        <v>1</v>
      </c>
      <c r="AA27" s="1449">
        <v>0</v>
      </c>
      <c r="AB27" s="1436">
        <v>15</v>
      </c>
      <c r="AC27" s="1436"/>
      <c r="AD27" s="1432">
        <f t="shared" si="290"/>
      </c>
      <c r="AE27" s="1438" t="s">
        <v>948</v>
      </c>
      <c r="AF27" s="1439" t="s">
        <v>969</v>
      </c>
      <c r="AG27" s="1439">
        <v>17</v>
      </c>
    </row>
    <row r="28">
      <c r="A28" s="1426"/>
      <c r="B28" s="1440" t="s">
        <v>950</v>
      </c>
      <c r="C28" s="1440"/>
      <c r="D28" s="1441">
        <f>SUM(D23:D27)</f>
      </c>
      <c r="E28" s="1441">
        <f>SUM(E23:E27)</f>
      </c>
      <c r="F28" s="1441"/>
      <c r="G28" s="1442">
        <f>SUM(G23:G27)</f>
      </c>
      <c r="H28" s="1442">
        <f t="shared" si="75"/>
      </c>
      <c r="I28" s="1442">
        <f t="shared" si="106"/>
      </c>
      <c r="J28" s="1442"/>
      <c r="K28" s="1442">
        <f t="shared" si="137"/>
      </c>
      <c r="L28" s="1442">
        <f t="shared" si="321"/>
      </c>
      <c r="M28" s="1443">
        <f t="shared" si="352"/>
      </c>
      <c r="N28" s="1443">
        <f t="shared" si="383"/>
      </c>
      <c r="O28" s="1443">
        <f t="shared" si="414"/>
      </c>
      <c r="P28" s="1443">
        <f t="shared" si="197"/>
      </c>
      <c r="Q28" s="1444">
        <f t="shared" si="228"/>
      </c>
      <c r="R28" s="1443">
        <f>AVERAGE(R23:R27)</f>
      </c>
      <c r="S28" s="1445">
        <f>AVERAGE(S23:S27)</f>
      </c>
      <c r="T28" s="1442">
        <f t="shared" si="259"/>
      </c>
      <c r="U28" s="1441">
        <f>SUM(U23:U27)</f>
      </c>
      <c r="V28" s="1441">
        <f>SUM(V23:V27)</f>
      </c>
      <c r="W28" s="1441">
        <f>SUM(W23:W27)</f>
      </c>
      <c r="X28" s="1441">
        <f>SUM(X23:X27)</f>
      </c>
      <c r="Y28" s="1441">
        <f>SUM(Y23:Y27)</f>
      </c>
      <c r="Z28" s="1441">
        <f>SUM(Z23:Z27)</f>
      </c>
      <c r="AA28" s="1441">
        <f>SUM(AA23:AA27)</f>
      </c>
      <c r="AB28" s="1441">
        <f>SUM(AB23:AB27)</f>
      </c>
      <c r="AC28" s="1441"/>
      <c r="AD28" s="1446">
        <f t="shared" si="290"/>
      </c>
      <c r="AE28" s="1447"/>
      <c r="AF28" s="1447"/>
      <c r="AG28" s="1444">
        <f>SUM(AG23:AG27)</f>
      </c>
    </row>
    <row r="29">
      <c r="A29" s="1426"/>
      <c r="B29" s="1427" t="s">
        <v>951</v>
      </c>
      <c r="C29" s="1428" t="s">
        <v>956</v>
      </c>
      <c r="D29" s="1451">
        <v>1426.04</v>
      </c>
      <c r="E29" s="1453">
        <v>0</v>
      </c>
      <c r="F29" s="1453"/>
      <c r="G29" s="1431">
        <f t="shared" ref="G29:G32" si="4">E29*2000</f>
      </c>
      <c r="H29" s="1431">
        <f t="shared" si="75"/>
      </c>
      <c r="I29" s="1431">
        <f t="shared" si="106"/>
      </c>
      <c r="J29" s="1431"/>
      <c r="K29" s="1431">
        <f t="shared" si="137"/>
      </c>
      <c r="L29" s="1432">
        <f t="shared" si="321"/>
      </c>
      <c r="M29" s="1433">
        <f t="shared" si="352"/>
      </c>
      <c r="N29" s="1433">
        <f t="shared" si="383"/>
      </c>
      <c r="O29" s="1433">
        <f t="shared" si="414"/>
      </c>
      <c r="P29" s="1433">
        <f t="shared" si="197"/>
      </c>
      <c r="Q29" s="1434">
        <f t="shared" si="228"/>
      </c>
      <c r="R29" s="1435">
        <v>0.0127</v>
      </c>
      <c r="S29" s="1436">
        <v>44</v>
      </c>
      <c r="T29" s="1432">
        <f t="shared" si="259"/>
      </c>
      <c r="U29" s="1436">
        <v>15278</v>
      </c>
      <c r="V29" s="1449">
        <v>349</v>
      </c>
      <c r="W29" s="1449">
        <v>61</v>
      </c>
      <c r="X29" s="1449">
        <v>363</v>
      </c>
      <c r="Y29" s="1449">
        <v>61</v>
      </c>
      <c r="Z29" s="1449">
        <v>4</v>
      </c>
      <c r="AA29" s="1449">
        <v>0</v>
      </c>
      <c r="AB29" s="1436">
        <v>14</v>
      </c>
      <c r="AC29" s="1436"/>
      <c r="AD29" s="1432">
        <f t="shared" si="290"/>
      </c>
      <c r="AE29" s="1438" t="s">
        <v>948</v>
      </c>
      <c r="AF29" s="1439" t="s">
        <v>957</v>
      </c>
      <c r="AG29" s="1439">
        <v>22</v>
      </c>
    </row>
    <row customHeight="true" ht="18.452380952380953" r="30">
      <c r="A30" s="1426"/>
      <c r="B30" s="1427" t="s">
        <v>951</v>
      </c>
      <c r="C30" s="1428" t="s">
        <v>959</v>
      </c>
      <c r="D30" s="1451">
        <v>1497.08</v>
      </c>
      <c r="E30" s="1453">
        <v>1</v>
      </c>
      <c r="F30" s="1453"/>
      <c r="G30" s="1431">
        <f t="shared" si="4"/>
      </c>
      <c r="H30" s="1431">
        <f t="shared" si="75"/>
      </c>
      <c r="I30" s="1431">
        <f t="shared" si="106"/>
      </c>
      <c r="J30" s="1431"/>
      <c r="K30" s="1431">
        <f t="shared" si="137"/>
      </c>
      <c r="L30" s="1432">
        <f t="shared" si="321"/>
      </c>
      <c r="M30" s="1433">
        <f t="shared" si="352"/>
      </c>
      <c r="N30" s="1433">
        <f t="shared" si="383"/>
      </c>
      <c r="O30" s="1433">
        <f t="shared" si="414"/>
      </c>
      <c r="P30" s="1433">
        <f t="shared" si="197"/>
      </c>
      <c r="Q30" s="1434">
        <f t="shared" si="228"/>
      </c>
      <c r="R30" s="1435">
        <v>0.0135</v>
      </c>
      <c r="S30" s="1436">
        <v>53</v>
      </c>
      <c r="T30" s="1432">
        <f t="shared" si="259"/>
      </c>
      <c r="U30" s="1436">
        <v>15069</v>
      </c>
      <c r="V30" s="1449">
        <v>214</v>
      </c>
      <c r="W30" s="1449">
        <v>63</v>
      </c>
      <c r="X30" s="1449">
        <v>225</v>
      </c>
      <c r="Y30" s="1449">
        <v>36</v>
      </c>
      <c r="Z30" s="1449">
        <v>2</v>
      </c>
      <c r="AA30" s="1449">
        <v>0</v>
      </c>
      <c r="AB30" s="1436">
        <v>18</v>
      </c>
      <c r="AC30" s="1436"/>
      <c r="AD30" s="1432">
        <f t="shared" si="290"/>
      </c>
      <c r="AE30" s="1438" t="s">
        <v>948</v>
      </c>
      <c r="AF30" s="1439" t="s">
        <v>957</v>
      </c>
      <c r="AG30" s="1439">
        <v>14</v>
      </c>
    </row>
    <row customHeight="true" ht="18.452380952380953" r="31">
      <c r="A31" s="1426"/>
      <c r="B31" s="1427" t="s">
        <v>951</v>
      </c>
      <c r="C31" s="1427" t="s">
        <v>960</v>
      </c>
      <c r="D31" s="1451">
        <v>1501.31</v>
      </c>
      <c r="E31" s="1453">
        <v>0</v>
      </c>
      <c r="F31" s="1453"/>
      <c r="G31" s="1431">
        <f t="shared" si="4"/>
      </c>
      <c r="H31" s="1431">
        <f t="shared" si="75"/>
      </c>
      <c r="I31" s="1431">
        <f t="shared" si="106"/>
      </c>
      <c r="J31" s="1431"/>
      <c r="K31" s="1431">
        <f t="shared" si="137"/>
      </c>
      <c r="L31" s="1432">
        <f t="shared" si="321"/>
      </c>
      <c r="M31" s="1433">
        <f t="shared" si="352"/>
      </c>
      <c r="N31" s="1433">
        <f t="shared" si="383"/>
      </c>
      <c r="O31" s="1433">
        <f t="shared" si="414"/>
      </c>
      <c r="P31" s="1433">
        <f t="shared" si="197"/>
      </c>
      <c r="Q31" s="1434">
        <f t="shared" si="228"/>
      </c>
      <c r="R31" s="1435">
        <v>0.0154</v>
      </c>
      <c r="S31" s="1436">
        <v>46</v>
      </c>
      <c r="T31" s="1432">
        <f t="shared" si="259"/>
      </c>
      <c r="U31" s="1436">
        <v>14977</v>
      </c>
      <c r="V31" s="1449">
        <v>328</v>
      </c>
      <c r="W31" s="1449">
        <v>68</v>
      </c>
      <c r="X31" s="1449">
        <v>350</v>
      </c>
      <c r="Y31" s="1449">
        <v>27</v>
      </c>
      <c r="Z31" s="1449">
        <v>0</v>
      </c>
      <c r="AA31" s="1449">
        <v>1</v>
      </c>
      <c r="AB31" s="1436">
        <v>12</v>
      </c>
      <c r="AC31" s="1436"/>
      <c r="AD31" s="1432">
        <f t="shared" si="290"/>
      </c>
      <c r="AE31" s="1438" t="s">
        <v>948</v>
      </c>
      <c r="AF31" s="1439" t="s">
        <v>957</v>
      </c>
      <c r="AG31" s="1439">
        <v>16</v>
      </c>
    </row>
    <row r="32">
      <c r="A32" s="1426"/>
      <c r="B32" s="1427" t="s">
        <v>951</v>
      </c>
      <c r="C32" s="1427" t="s">
        <v>961</v>
      </c>
      <c r="D32" s="1451">
        <v>2063.16</v>
      </c>
      <c r="E32" s="1451">
        <v>0</v>
      </c>
      <c r="F32" s="1451"/>
      <c r="G32" s="1431">
        <f t="shared" si="4"/>
      </c>
      <c r="H32" s="1431">
        <f t="shared" si="75"/>
      </c>
      <c r="I32" s="1431">
        <f t="shared" si="106"/>
      </c>
      <c r="J32" s="1431"/>
      <c r="K32" s="1431">
        <f t="shared" si="137"/>
      </c>
      <c r="L32" s="1432">
        <f t="shared" si="321"/>
      </c>
      <c r="M32" s="1433">
        <f t="shared" si="352"/>
      </c>
      <c r="N32" s="1433">
        <f t="shared" si="383"/>
      </c>
      <c r="O32" s="1433">
        <f t="shared" si="414"/>
      </c>
      <c r="P32" s="1433">
        <f t="shared" si="197"/>
      </c>
      <c r="Q32" s="1434">
        <f t="shared" si="228"/>
      </c>
      <c r="R32" s="1435">
        <v>0.018</v>
      </c>
      <c r="S32" s="1436">
        <v>46</v>
      </c>
      <c r="T32" s="1432">
        <f t="shared" si="259"/>
      </c>
      <c r="U32" s="1436">
        <v>17603</v>
      </c>
      <c r="V32" s="1449">
        <v>339</v>
      </c>
      <c r="W32" s="1449">
        <v>85</v>
      </c>
      <c r="X32" s="1449">
        <v>343</v>
      </c>
      <c r="Y32" s="1449">
        <v>43</v>
      </c>
      <c r="Z32" s="1449">
        <v>5</v>
      </c>
      <c r="AA32" s="1449">
        <v>0</v>
      </c>
      <c r="AB32" s="1436">
        <v>20</v>
      </c>
      <c r="AC32" s="1436"/>
      <c r="AD32" s="1432">
        <f t="shared" si="290"/>
      </c>
      <c r="AE32" s="1438" t="s">
        <v>948</v>
      </c>
      <c r="AF32" s="1439" t="s">
        <v>957</v>
      </c>
      <c r="AG32" s="1439">
        <v>19</v>
      </c>
    </row>
    <row r="33">
      <c r="A33" s="1426"/>
      <c r="B33" s="1440" t="s">
        <v>950</v>
      </c>
      <c r="C33" s="1440"/>
      <c r="D33" s="1441">
        <f>SUM(D29:D32)</f>
      </c>
      <c r="E33" s="1441">
        <f>SUM(E29:E32)</f>
      </c>
      <c r="F33" s="1441"/>
      <c r="G33" s="1442">
        <f>SUM(G29:G32)</f>
      </c>
      <c r="H33" s="1442">
        <f t="shared" si="75"/>
      </c>
      <c r="I33" s="1442">
        <f t="shared" si="106"/>
      </c>
      <c r="J33" s="1442"/>
      <c r="K33" s="1442">
        <f t="shared" si="137"/>
      </c>
      <c r="L33" s="1442">
        <f t="shared" si="321"/>
      </c>
      <c r="M33" s="1443">
        <f t="shared" si="352"/>
      </c>
      <c r="N33" s="1443">
        <f t="shared" si="383"/>
      </c>
      <c r="O33" s="1443">
        <f t="shared" si="414"/>
      </c>
      <c r="P33" s="1443">
        <f t="shared" si="197"/>
      </c>
      <c r="Q33" s="1444">
        <f t="shared" si="228"/>
      </c>
      <c r="R33" s="1443">
        <f>AVERAGE(R29:R32)</f>
      </c>
      <c r="S33" s="1445">
        <f>AVERAGE(S29:S32)</f>
      </c>
      <c r="T33" s="1454">
        <f t="shared" si="259"/>
      </c>
      <c r="U33" s="1441">
        <f>SUM(U29:U32)</f>
      </c>
      <c r="V33" s="1441">
        <f>SUM(V29:V32)</f>
      </c>
      <c r="W33" s="1441">
        <f>SUM(W29:W32)</f>
      </c>
      <c r="X33" s="1441">
        <f>SUM(X29:X32)</f>
      </c>
      <c r="Y33" s="1441">
        <f>SUM(Y29:Y32)</f>
      </c>
      <c r="Z33" s="1441">
        <f>SUM(Z29:Z32)</f>
      </c>
      <c r="AA33" s="1441">
        <f>SUM(AA29:AA32)</f>
      </c>
      <c r="AB33" s="1441">
        <f>SUM(AB29:AB32)</f>
      </c>
      <c r="AC33" s="1441"/>
      <c r="AD33" s="1446">
        <f t="shared" si="290"/>
      </c>
      <c r="AE33" s="1447"/>
      <c r="AF33" s="1447"/>
      <c r="AG33" s="1444">
        <f>SUM(AG29:AG32)</f>
      </c>
    </row>
    <row r="34">
      <c r="A34" s="1426"/>
      <c r="B34" s="1427" t="s">
        <v>946</v>
      </c>
      <c r="C34" s="1428" t="s">
        <v>962</v>
      </c>
      <c r="D34" s="1429">
        <v>1750.98</v>
      </c>
      <c r="E34" s="1453">
        <v>0</v>
      </c>
      <c r="F34" s="1453"/>
      <c r="G34" s="1431">
        <f t="shared" ref="G34:G36" si="5">E34*2000</f>
      </c>
      <c r="H34" s="1431">
        <f t="shared" si="75"/>
      </c>
      <c r="I34" s="1431">
        <f t="shared" si="106"/>
      </c>
      <c r="J34" s="1431"/>
      <c r="K34" s="1431">
        <f t="shared" si="137"/>
      </c>
      <c r="L34" s="1432">
        <f t="shared" si="321"/>
      </c>
      <c r="M34" s="1433">
        <f t="shared" si="352"/>
      </c>
      <c r="N34" s="1433">
        <f t="shared" si="383"/>
      </c>
      <c r="O34" s="1433">
        <f t="shared" si="414"/>
      </c>
      <c r="P34" s="1433">
        <f t="shared" si="197"/>
      </c>
      <c r="Q34" s="1434">
        <f t="shared" si="228"/>
      </c>
      <c r="R34" s="1435">
        <v>0.0145</v>
      </c>
      <c r="S34" s="1436">
        <v>44</v>
      </c>
      <c r="T34" s="1432">
        <f t="shared" si="259"/>
      </c>
      <c r="U34" s="1436">
        <v>14969</v>
      </c>
      <c r="V34" s="1449">
        <v>338</v>
      </c>
      <c r="W34" s="1449">
        <v>62</v>
      </c>
      <c r="X34" s="1449">
        <v>352</v>
      </c>
      <c r="Y34" s="1449">
        <v>34</v>
      </c>
      <c r="Z34" s="1449">
        <v>5</v>
      </c>
      <c r="AA34" s="1449">
        <v>2</v>
      </c>
      <c r="AB34" s="1436">
        <v>9</v>
      </c>
      <c r="AC34" s="1436"/>
      <c r="AD34" s="1432">
        <f t="shared" si="290"/>
      </c>
      <c r="AE34" s="1438" t="s">
        <v>948</v>
      </c>
      <c r="AF34" s="1439" t="s">
        <v>957</v>
      </c>
      <c r="AG34" s="1439">
        <v>22</v>
      </c>
    </row>
    <row r="35">
      <c r="A35" s="1426"/>
      <c r="B35" s="1427" t="s">
        <v>946</v>
      </c>
      <c r="C35" s="1428" t="s">
        <v>963</v>
      </c>
      <c r="D35" s="1429">
        <v>2122.88</v>
      </c>
      <c r="E35" s="1453">
        <v>0</v>
      </c>
      <c r="F35" s="1453"/>
      <c r="G35" s="1431">
        <f t="shared" si="5"/>
      </c>
      <c r="H35" s="1431">
        <f t="shared" si="75"/>
      </c>
      <c r="I35" s="1431">
        <f t="shared" si="106"/>
      </c>
      <c r="J35" s="1431"/>
      <c r="K35" s="1431">
        <f t="shared" si="137"/>
      </c>
      <c r="L35" s="1432">
        <f t="shared" si="321"/>
      </c>
      <c r="M35" s="1433">
        <f t="shared" si="352"/>
      </c>
      <c r="N35" s="1433">
        <f t="shared" si="383"/>
      </c>
      <c r="O35" s="1433">
        <f t="shared" si="414"/>
      </c>
      <c r="P35" s="1433">
        <f t="shared" si="197"/>
      </c>
      <c r="Q35" s="1434">
        <f t="shared" si="228"/>
      </c>
      <c r="R35" s="1435">
        <v>0.0105</v>
      </c>
      <c r="S35" s="1436">
        <v>39</v>
      </c>
      <c r="T35" s="1432">
        <f t="shared" si="259"/>
      </c>
      <c r="U35" s="1436">
        <v>21641</v>
      </c>
      <c r="V35" s="1449">
        <v>677</v>
      </c>
      <c r="W35" s="1449">
        <v>90</v>
      </c>
      <c r="X35" s="1449">
        <v>713</v>
      </c>
      <c r="Y35" s="1449">
        <v>50</v>
      </c>
      <c r="Z35" s="1449">
        <v>4</v>
      </c>
      <c r="AA35" s="1449">
        <v>0</v>
      </c>
      <c r="AB35" s="1436">
        <v>11</v>
      </c>
      <c r="AC35" s="1436"/>
      <c r="AD35" s="1432">
        <f t="shared" si="290"/>
      </c>
      <c r="AE35" s="1438" t="s">
        <v>948</v>
      </c>
      <c r="AF35" s="1439" t="s">
        <v>957</v>
      </c>
      <c r="AG35" s="1439">
        <v>10</v>
      </c>
    </row>
    <row r="36">
      <c r="A36" s="1426"/>
      <c r="B36" s="1427" t="s">
        <v>946</v>
      </c>
      <c r="C36" s="1427" t="s">
        <v>964</v>
      </c>
      <c r="D36" s="1450">
        <v>1922.1000000000001</v>
      </c>
      <c r="E36" s="1453">
        <v>2</v>
      </c>
      <c r="F36" s="1453"/>
      <c r="G36" s="1431">
        <f t="shared" si="5"/>
      </c>
      <c r="H36" s="1431">
        <f t="shared" si="75"/>
      </c>
      <c r="I36" s="1431">
        <f t="shared" si="106"/>
      </c>
      <c r="J36" s="1431"/>
      <c r="K36" s="1431">
        <f t="shared" si="137"/>
      </c>
      <c r="L36" s="1432">
        <f t="shared" si="321"/>
      </c>
      <c r="M36" s="1433">
        <f t="shared" si="352"/>
      </c>
      <c r="N36" s="1433">
        <f t="shared" si="383"/>
      </c>
      <c r="O36" s="1433">
        <f t="shared" si="414"/>
      </c>
      <c r="P36" s="1433">
        <f t="shared" si="197"/>
      </c>
      <c r="Q36" s="1434">
        <f t="shared" si="228"/>
      </c>
      <c r="R36" s="1435">
        <v>0.0085</v>
      </c>
      <c r="S36" s="1436">
        <v>38</v>
      </c>
      <c r="T36" s="1432">
        <f t="shared" si="259"/>
      </c>
      <c r="U36" s="1436">
        <v>17869</v>
      </c>
      <c r="V36" s="1449">
        <v>797</v>
      </c>
      <c r="W36" s="1449">
        <v>58</v>
      </c>
      <c r="X36" s="1449">
        <v>841</v>
      </c>
      <c r="Y36" s="1449">
        <v>51</v>
      </c>
      <c r="Z36" s="1449">
        <v>3</v>
      </c>
      <c r="AA36" s="1449">
        <v>1</v>
      </c>
      <c r="AB36" s="1436">
        <v>10</v>
      </c>
      <c r="AC36" s="1436"/>
      <c r="AD36" s="1432">
        <f t="shared" si="290"/>
      </c>
      <c r="AE36" s="1438" t="s">
        <v>948</v>
      </c>
      <c r="AF36" s="1439" t="s">
        <v>957</v>
      </c>
      <c r="AG36" s="1439">
        <v>30</v>
      </c>
    </row>
    <row r="37">
      <c r="A37" s="1426"/>
      <c r="B37" s="1440" t="s">
        <v>950</v>
      </c>
      <c r="C37" s="1440"/>
      <c r="D37" s="1441">
        <f>SUM(D34:D36)</f>
      </c>
      <c r="E37" s="1441">
        <f>SUM(E34:E36)</f>
      </c>
      <c r="F37" s="1441"/>
      <c r="G37" s="1442">
        <f>SUM(G34:G36)</f>
      </c>
      <c r="H37" s="1442">
        <f t="shared" si="75"/>
      </c>
      <c r="I37" s="1442">
        <f t="shared" si="106"/>
      </c>
      <c r="J37" s="1442"/>
      <c r="K37" s="1442">
        <f t="shared" si="137"/>
      </c>
      <c r="L37" s="1442">
        <f t="shared" si="321"/>
      </c>
      <c r="M37" s="1443">
        <f t="shared" si="352"/>
      </c>
      <c r="N37" s="1443">
        <f t="shared" si="383"/>
      </c>
      <c r="O37" s="1443">
        <f t="shared" si="414"/>
      </c>
      <c r="P37" s="1443">
        <f t="shared" si="197"/>
      </c>
      <c r="Q37" s="1444">
        <f t="shared" si="228"/>
      </c>
      <c r="R37" s="1443">
        <f>AVERAGE(R34:R36)</f>
      </c>
      <c r="S37" s="1445">
        <f>AVERAGE(S34:S36)</f>
      </c>
      <c r="T37" s="1454">
        <f t="shared" si="259"/>
      </c>
      <c r="U37" s="1441">
        <f>SUM(U34:U36)</f>
      </c>
      <c r="V37" s="1441">
        <f>SUM(V34:V36)</f>
      </c>
      <c r="W37" s="1441">
        <f>SUM(W34:W36)</f>
      </c>
      <c r="X37" s="1441">
        <f>SUM(X34:X36)</f>
      </c>
      <c r="Y37" s="1441">
        <f>SUM(Y34:Y36)</f>
      </c>
      <c r="Z37" s="1441">
        <f>SUM(Z34:Z36)</f>
      </c>
      <c r="AA37" s="1441">
        <f>SUM(AA34:AA36)</f>
      </c>
      <c r="AB37" s="1441">
        <f>SUM(AB34:AB36)</f>
      </c>
      <c r="AC37" s="1441"/>
      <c r="AD37" s="1446">
        <f t="shared" si="290"/>
      </c>
      <c r="AE37" s="1447"/>
      <c r="AF37" s="1447"/>
      <c r="AG37" s="1441">
        <f>SUM(AG34:AG36)</f>
      </c>
    </row>
    <row r="38">
      <c r="A38" s="1426"/>
      <c r="B38" s="1455" t="s">
        <v>966</v>
      </c>
      <c r="C38" s="1455"/>
      <c r="D38" s="1456">
        <f>D33+D28+D37</f>
      </c>
      <c r="E38" s="1456">
        <f>E33+E28+E37</f>
      </c>
      <c r="F38" s="1456"/>
      <c r="G38" s="1457">
        <f>G33+G28+G37</f>
      </c>
      <c r="H38" s="1457">
        <f t="shared" si="75"/>
      </c>
      <c r="I38" s="1457">
        <f t="shared" si="106"/>
      </c>
      <c r="J38" s="1457"/>
      <c r="K38" s="1457">
        <f t="shared" si="137"/>
      </c>
      <c r="L38" s="1457">
        <f t="shared" si="321"/>
      </c>
      <c r="M38" s="1458">
        <f t="shared" si="352"/>
      </c>
      <c r="N38" s="1458">
        <f t="shared" si="383"/>
      </c>
      <c r="O38" s="1458">
        <f t="shared" si="414"/>
      </c>
      <c r="P38" s="1458">
        <f t="shared" si="197"/>
      </c>
      <c r="Q38" s="1459">
        <f t="shared" si="228"/>
      </c>
      <c r="R38" s="1459">
        <f>(R33+R28+R37)/3</f>
      </c>
      <c r="S38" s="1460">
        <f>(S33+S28+S37)/3</f>
      </c>
      <c r="T38" s="1461">
        <f>(T33+T28+T37)/3</f>
      </c>
      <c r="U38" s="1456">
        <f>U33+U28+U37</f>
      </c>
      <c r="V38" s="1456">
        <f>V33+V28+V37</f>
      </c>
      <c r="W38" s="1456">
        <f>W33+W28+W37</f>
      </c>
      <c r="X38" s="1456">
        <f>X33+X28+X37</f>
      </c>
      <c r="Y38" s="1456">
        <f>Y33+Y28+Y37</f>
      </c>
      <c r="Z38" s="1456">
        <f>Z33+Z28+Z37</f>
      </c>
      <c r="AA38" s="1456">
        <f>AA33+AA28+AA37</f>
      </c>
      <c r="AB38" s="1456">
        <f>AB33+AB28+AB37</f>
      </c>
      <c r="AC38" s="1456"/>
      <c r="AD38" s="1462">
        <f t="shared" si="290"/>
      </c>
      <c r="AE38" s="1463"/>
      <c r="AF38" s="1463"/>
      <c r="AG38" s="1456">
        <f>AG33+AG28+AG37</f>
      </c>
    </row>
    <row r="39">
      <c r="A39" s="1416" t="s">
        <v>912</v>
      </c>
      <c r="B39" s="1416" t="s">
        <v>913</v>
      </c>
      <c r="C39" s="1416"/>
      <c r="D39" s="1417" t="s">
        <v>914</v>
      </c>
      <c r="E39" s="1417"/>
      <c r="F39" s="1417"/>
      <c r="G39" s="1417"/>
      <c r="H39" s="1417"/>
      <c r="I39" s="1417"/>
      <c r="J39" s="1417"/>
      <c r="K39" s="1417"/>
      <c r="L39" s="1418" t="s">
        <v>915</v>
      </c>
      <c r="M39" s="1418"/>
      <c r="N39" s="1418"/>
      <c r="O39" s="1418"/>
      <c r="P39" s="1418"/>
      <c r="Q39" s="1418"/>
      <c r="R39" s="1418"/>
      <c r="S39" s="1418"/>
      <c r="T39" s="1418"/>
      <c r="U39" s="1418"/>
      <c r="V39" s="1418"/>
      <c r="W39" s="1418"/>
      <c r="X39" s="1418"/>
      <c r="Y39" s="1418"/>
      <c r="Z39" s="1418"/>
      <c r="AA39" s="1418"/>
      <c r="AB39" s="1418"/>
      <c r="AC39" s="1418"/>
      <c r="AD39" s="1418"/>
      <c r="AE39" s="1418"/>
      <c r="AF39" s="1418"/>
      <c r="AG39" s="1419"/>
    </row>
    <row r="40">
      <c r="A40" s="1416"/>
      <c r="B40" s="1416" t="s">
        <v>916</v>
      </c>
      <c r="C40" s="1416" t="s">
        <v>917</v>
      </c>
      <c r="D40" s="1417" t="s">
        <v>918</v>
      </c>
      <c r="E40" s="1420" t="s">
        <v>919</v>
      </c>
      <c r="F40" s="1420"/>
      <c r="G40" s="1421" t="s">
        <v>920</v>
      </c>
      <c r="H40" s="1422" t="s">
        <v>921</v>
      </c>
      <c r="I40" s="1422" t="s">
        <v>922</v>
      </c>
      <c r="J40" s="1422"/>
      <c r="K40" s="1422" t="s">
        <v>923</v>
      </c>
      <c r="L40" s="1418" t="s">
        <v>924</v>
      </c>
      <c r="M40" s="1423" t="s">
        <v>925</v>
      </c>
      <c r="N40" s="1423" t="s">
        <v>926</v>
      </c>
      <c r="O40" s="1423" t="s">
        <v>927</v>
      </c>
      <c r="P40" s="1423" t="s">
        <v>928</v>
      </c>
      <c r="Q40" s="1424" t="s">
        <v>929</v>
      </c>
      <c r="R40" s="1423" t="s">
        <v>930</v>
      </c>
      <c r="S40" s="1425" t="s">
        <v>931</v>
      </c>
      <c r="T40" s="1418" t="s">
        <v>932</v>
      </c>
      <c r="U40" s="1424" t="s">
        <v>933</v>
      </c>
      <c r="V40" s="1424" t="s">
        <v>934</v>
      </c>
      <c r="W40" s="1424" t="s">
        <v>935</v>
      </c>
      <c r="X40" s="1424" t="s">
        <v>936</v>
      </c>
      <c r="Y40" s="1424" t="s">
        <v>937</v>
      </c>
      <c r="Z40" s="1424" t="s">
        <v>938</v>
      </c>
      <c r="AA40" s="1424" t="s">
        <v>939</v>
      </c>
      <c r="AB40" s="1424" t="s">
        <v>940</v>
      </c>
      <c r="AC40" s="1424"/>
      <c r="AD40" s="1418" t="s">
        <v>941</v>
      </c>
      <c r="AE40" s="1419" t="s">
        <v>942</v>
      </c>
      <c r="AF40" s="1419" t="s">
        <v>943</v>
      </c>
      <c r="AG40" s="1419" t="s">
        <v>944</v>
      </c>
    </row>
    <row r="41">
      <c r="A41" s="1426" t="s">
        <v>970</v>
      </c>
      <c r="B41" s="1427" t="s">
        <v>946</v>
      </c>
      <c r="C41" s="1428" t="s">
        <v>947</v>
      </c>
      <c r="D41" s="1429">
        <v>2000</v>
      </c>
      <c r="E41" s="1430">
        <v>1</v>
      </c>
      <c r="F41" s="1430"/>
      <c r="G41" s="1431">
        <f>E41*2000</f>
      </c>
      <c r="H41" s="1431">
        <f t="shared" ref="H41:H58" si="76">G41/D41</f>
      </c>
      <c r="I41" s="1431">
        <f t="shared" ref="I41:I58" si="107">D41/E41</f>
      </c>
      <c r="J41" s="1431"/>
      <c r="K41" s="1431">
        <f t="shared" ref="K41:K58" si="138">G41/E41</f>
      </c>
      <c r="L41" s="1432">
        <f t="shared" ref="L41:L58" si="322">D41/V41</f>
      </c>
      <c r="M41" s="1433">
        <f t="shared" ref="M41:M58" si="353">Q41/U41*1</f>
      </c>
      <c r="N41" s="1433">
        <f t="shared" ref="N41:N58" si="384">V41/U41</f>
      </c>
      <c r="O41" s="1433">
        <f t="shared" ref="O41:O58" si="415">X41/U41</f>
      </c>
      <c r="P41" s="1433">
        <f t="shared" ref="P41:P58" si="198">Y41/X41</f>
      </c>
      <c r="Q41" s="1434">
        <f t="shared" ref="Q41:Q58" si="229">W41/R41</f>
      </c>
      <c r="R41" s="1435">
        <v>0.0089</v>
      </c>
      <c r="S41" s="1436">
        <v>32</v>
      </c>
      <c r="T41" s="1432">
        <f t="shared" ref="T41:T57" si="260">(D41/U41)*1000</f>
      </c>
      <c r="U41" s="1437">
        <v>20538</v>
      </c>
      <c r="V41" s="1434">
        <v>632</v>
      </c>
      <c r="W41" s="1434">
        <v>68</v>
      </c>
      <c r="X41" s="1434">
        <v>667</v>
      </c>
      <c r="Y41" s="1434">
        <v>37</v>
      </c>
      <c r="Z41" s="1434">
        <v>7</v>
      </c>
      <c r="AA41" s="1434">
        <v>0</v>
      </c>
      <c r="AB41" s="1437">
        <v>15</v>
      </c>
      <c r="AC41" s="1437"/>
      <c r="AD41" s="1432">
        <f t="shared" ref="AD41:AD58" si="291">AG41*1000/D41</f>
      </c>
      <c r="AE41" s="1438" t="s">
        <v>948</v>
      </c>
      <c r="AF41" s="1439" t="s">
        <v>949</v>
      </c>
      <c r="AG41" s="1439">
        <v>21</v>
      </c>
    </row>
    <row r="42">
      <c r="A42" s="1426"/>
      <c r="B42" s="1440" t="s">
        <v>950</v>
      </c>
      <c r="C42" s="1440"/>
      <c r="D42" s="1441">
        <f>SUM(D41)</f>
      </c>
      <c r="E42" s="1441">
        <f>SUM(E41)</f>
      </c>
      <c r="F42" s="1441"/>
      <c r="G42" s="1442">
        <f>SUM(G41)</f>
      </c>
      <c r="H42" s="1442">
        <f t="shared" si="76"/>
      </c>
      <c r="I42" s="1442">
        <f t="shared" si="107"/>
      </c>
      <c r="J42" s="1442"/>
      <c r="K42" s="1442">
        <f t="shared" si="138"/>
      </c>
      <c r="L42" s="1442">
        <f t="shared" si="322"/>
      </c>
      <c r="M42" s="1443">
        <f t="shared" si="353"/>
      </c>
      <c r="N42" s="1443">
        <f t="shared" si="384"/>
      </c>
      <c r="O42" s="1443">
        <f t="shared" si="415"/>
      </c>
      <c r="P42" s="1443">
        <f t="shared" si="198"/>
      </c>
      <c r="Q42" s="1444">
        <f t="shared" si="229"/>
      </c>
      <c r="R42" s="1443">
        <f>AVERAGE(R41)</f>
      </c>
      <c r="S42" s="1445">
        <f>AVERAGE(S41)</f>
      </c>
      <c r="T42" s="1442">
        <f t="shared" si="260"/>
      </c>
      <c r="U42" s="1441">
        <f>SUM(U41)</f>
      </c>
      <c r="V42" s="1441">
        <f>SUM(V41)</f>
      </c>
      <c r="W42" s="1441">
        <f>SUM(W41)</f>
      </c>
      <c r="X42" s="1441">
        <f>SUM(X41)</f>
      </c>
      <c r="Y42" s="1441">
        <f>SUM(Y41)</f>
      </c>
      <c r="Z42" s="1441">
        <f>SUM(Z41)</f>
      </c>
      <c r="AA42" s="1441">
        <f>SUM(AA41)</f>
      </c>
      <c r="AB42" s="1441">
        <f>SUM(AB41)</f>
      </c>
      <c r="AC42" s="1441"/>
      <c r="AD42" s="1446">
        <f t="shared" si="291"/>
      </c>
      <c r="AE42" s="1447"/>
      <c r="AF42" s="1447"/>
      <c r="AG42" s="1444">
        <f>SUM(AG41)</f>
      </c>
    </row>
    <row r="43">
      <c r="A43" s="1426"/>
      <c r="B43" s="1427" t="s">
        <v>951</v>
      </c>
      <c r="C43" s="1428" t="s">
        <v>952</v>
      </c>
      <c r="D43" s="1429">
        <v>1770.46</v>
      </c>
      <c r="E43" s="1430">
        <v>1</v>
      </c>
      <c r="F43" s="1430"/>
      <c r="G43" s="1431">
        <f t="shared" ref="G43:G47" si="6">E43*2000</f>
      </c>
      <c r="H43" s="1431">
        <f t="shared" si="76"/>
      </c>
      <c r="I43" s="1448">
        <f t="shared" si="107"/>
      </c>
      <c r="J43" s="1448"/>
      <c r="K43" s="1448">
        <f t="shared" si="138"/>
      </c>
      <c r="L43" s="1432">
        <f t="shared" si="322"/>
      </c>
      <c r="M43" s="1433">
        <f t="shared" si="353"/>
      </c>
      <c r="N43" s="1433">
        <f t="shared" si="384"/>
      </c>
      <c r="O43" s="1433">
        <f t="shared" si="415"/>
      </c>
      <c r="P43" s="1433">
        <f t="shared" si="198"/>
      </c>
      <c r="Q43" s="1434">
        <f t="shared" si="229"/>
      </c>
      <c r="R43" s="1435">
        <v>0.0079</v>
      </c>
      <c r="S43" s="1436">
        <v>39</v>
      </c>
      <c r="T43" s="1432">
        <f t="shared" si="260"/>
      </c>
      <c r="U43" s="1449">
        <v>17376</v>
      </c>
      <c r="V43" s="1449">
        <v>434</v>
      </c>
      <c r="W43" s="1449">
        <v>55</v>
      </c>
      <c r="X43" s="1449">
        <v>444</v>
      </c>
      <c r="Y43" s="1449">
        <v>67</v>
      </c>
      <c r="Z43" s="1449">
        <v>3</v>
      </c>
      <c r="AA43" s="1449">
        <v>1</v>
      </c>
      <c r="AB43" s="1436">
        <v>8</v>
      </c>
      <c r="AC43" s="1436"/>
      <c r="AD43" s="1432">
        <f t="shared" si="291"/>
      </c>
      <c r="AE43" s="1438" t="s">
        <v>948</v>
      </c>
      <c r="AF43" s="1439" t="s">
        <v>949</v>
      </c>
      <c r="AG43" s="1439">
        <v>18</v>
      </c>
    </row>
    <row r="44">
      <c r="A44" s="1426"/>
      <c r="B44" s="1427" t="s">
        <v>951</v>
      </c>
      <c r="C44" s="1428" t="s">
        <v>953</v>
      </c>
      <c r="D44" s="1450">
        <v>2262.7</v>
      </c>
      <c r="E44" s="1451">
        <v>3</v>
      </c>
      <c r="F44" s="1451"/>
      <c r="G44" s="1431">
        <f t="shared" si="6"/>
      </c>
      <c r="H44" s="1431">
        <f t="shared" si="76"/>
      </c>
      <c r="I44" s="1431">
        <f t="shared" si="107"/>
      </c>
      <c r="J44" s="1431"/>
      <c r="K44" s="1431">
        <f t="shared" si="138"/>
      </c>
      <c r="L44" s="1452">
        <f t="shared" si="322"/>
      </c>
      <c r="M44" s="1433">
        <f t="shared" si="353"/>
      </c>
      <c r="N44" s="1433">
        <f t="shared" si="384"/>
      </c>
      <c r="O44" s="1433">
        <f t="shared" si="415"/>
      </c>
      <c r="P44" s="1433">
        <f t="shared" si="198"/>
      </c>
      <c r="Q44" s="1434">
        <f t="shared" si="229"/>
      </c>
      <c r="R44" s="1435">
        <v>0.0127</v>
      </c>
      <c r="S44" s="1436">
        <v>38</v>
      </c>
      <c r="T44" s="1432">
        <f t="shared" si="260"/>
      </c>
      <c r="U44" s="1449">
        <v>18460</v>
      </c>
      <c r="V44" s="1449">
        <v>600</v>
      </c>
      <c r="W44" s="1449">
        <v>71</v>
      </c>
      <c r="X44" s="1449">
        <v>643</v>
      </c>
      <c r="Y44" s="1449">
        <v>68</v>
      </c>
      <c r="Z44" s="1449">
        <v>6</v>
      </c>
      <c r="AA44" s="1449">
        <v>0</v>
      </c>
      <c r="AB44" s="1436">
        <v>12</v>
      </c>
      <c r="AC44" s="1436"/>
      <c r="AD44" s="1432">
        <f t="shared" si="291"/>
      </c>
      <c r="AE44" s="1438" t="s">
        <v>948</v>
      </c>
      <c r="AF44" s="1439" t="s">
        <v>949</v>
      </c>
      <c r="AG44" s="1439">
        <v>15</v>
      </c>
    </row>
    <row r="45">
      <c r="A45" s="1426"/>
      <c r="B45" s="1427" t="s">
        <v>951</v>
      </c>
      <c r="C45" s="1428" t="s">
        <v>954</v>
      </c>
      <c r="D45" s="1450">
        <v>1764.09</v>
      </c>
      <c r="E45" s="1451">
        <v>3</v>
      </c>
      <c r="F45" s="1451"/>
      <c r="G45" s="1431">
        <f t="shared" si="6"/>
      </c>
      <c r="H45" s="1431">
        <f t="shared" si="76"/>
      </c>
      <c r="I45" s="1431">
        <f t="shared" si="107"/>
      </c>
      <c r="J45" s="1431"/>
      <c r="K45" s="1431">
        <f t="shared" si="138"/>
      </c>
      <c r="L45" s="1452">
        <f t="shared" si="322"/>
      </c>
      <c r="M45" s="1433">
        <f t="shared" si="353"/>
      </c>
      <c r="N45" s="1433">
        <f t="shared" si="384"/>
      </c>
      <c r="O45" s="1433">
        <f t="shared" si="415"/>
      </c>
      <c r="P45" s="1433">
        <f t="shared" si="198"/>
      </c>
      <c r="Q45" s="1434">
        <f t="shared" si="229"/>
      </c>
      <c r="R45" s="1435">
        <v>0.0108</v>
      </c>
      <c r="S45" s="1436">
        <v>39</v>
      </c>
      <c r="T45" s="1432">
        <f t="shared" si="260"/>
      </c>
      <c r="U45" s="1449">
        <v>13530</v>
      </c>
      <c r="V45" s="1449">
        <v>527</v>
      </c>
      <c r="W45" s="1449">
        <v>47</v>
      </c>
      <c r="X45" s="1449">
        <v>549</v>
      </c>
      <c r="Y45" s="1449">
        <v>64</v>
      </c>
      <c r="Z45" s="1449">
        <v>6</v>
      </c>
      <c r="AA45" s="1449">
        <v>1</v>
      </c>
      <c r="AB45" s="1436">
        <v>12</v>
      </c>
      <c r="AC45" s="1436"/>
      <c r="AD45" s="1432">
        <f t="shared" si="291"/>
      </c>
      <c r="AE45" s="1438" t="s">
        <v>948</v>
      </c>
      <c r="AF45" s="1439" t="s">
        <v>949</v>
      </c>
      <c r="AG45" s="1439">
        <v>12</v>
      </c>
    </row>
    <row r="46">
      <c r="A46" s="1426"/>
      <c r="B46" s="1427" t="s">
        <v>951</v>
      </c>
      <c r="C46" s="1427" t="s">
        <v>955</v>
      </c>
      <c r="D46" s="1451">
        <v>2088.24</v>
      </c>
      <c r="E46" s="1451">
        <v>2</v>
      </c>
      <c r="F46" s="1451"/>
      <c r="G46" s="1431">
        <f t="shared" si="6"/>
      </c>
      <c r="H46" s="1431">
        <f t="shared" si="76"/>
      </c>
      <c r="I46" s="1431">
        <f t="shared" si="107"/>
      </c>
      <c r="J46" s="1431"/>
      <c r="K46" s="1431">
        <f t="shared" si="138"/>
      </c>
      <c r="L46" s="1452">
        <f t="shared" si="322"/>
      </c>
      <c r="M46" s="1433">
        <f t="shared" si="353"/>
      </c>
      <c r="N46" s="1433">
        <f t="shared" si="384"/>
      </c>
      <c r="O46" s="1433">
        <f t="shared" si="415"/>
      </c>
      <c r="P46" s="1433">
        <f t="shared" si="198"/>
      </c>
      <c r="Q46" s="1434">
        <f t="shared" si="229"/>
      </c>
      <c r="R46" s="1435">
        <v>0.0128</v>
      </c>
      <c r="S46" s="1436">
        <v>38</v>
      </c>
      <c r="T46" s="1432">
        <f t="shared" si="260"/>
      </c>
      <c r="U46" s="1449">
        <v>17226</v>
      </c>
      <c r="V46" s="1449">
        <v>565</v>
      </c>
      <c r="W46" s="1449">
        <v>59</v>
      </c>
      <c r="X46" s="1449">
        <v>594</v>
      </c>
      <c r="Y46" s="1449">
        <v>56</v>
      </c>
      <c r="Z46" s="1449">
        <v>2</v>
      </c>
      <c r="AA46" s="1449">
        <v>1</v>
      </c>
      <c r="AB46" s="1436">
        <v>12</v>
      </c>
      <c r="AC46" s="1436"/>
      <c r="AD46" s="1432">
        <f t="shared" si="291"/>
      </c>
      <c r="AE46" s="1438" t="s">
        <v>948</v>
      </c>
      <c r="AF46" s="1439" t="s">
        <v>949</v>
      </c>
      <c r="AG46" s="1439">
        <v>20</v>
      </c>
    </row>
    <row r="47">
      <c r="A47" s="1426"/>
      <c r="B47" s="1427" t="s">
        <v>951</v>
      </c>
      <c r="C47" s="1427" t="s">
        <v>956</v>
      </c>
      <c r="D47" s="1451">
        <v>1739.15</v>
      </c>
      <c r="E47" s="1451">
        <v>2</v>
      </c>
      <c r="F47" s="1451"/>
      <c r="G47" s="1431">
        <f t="shared" si="6"/>
      </c>
      <c r="H47" s="1431">
        <f t="shared" si="76"/>
      </c>
      <c r="I47" s="1431">
        <f t="shared" si="107"/>
      </c>
      <c r="J47" s="1431"/>
      <c r="K47" s="1431">
        <f t="shared" si="138"/>
      </c>
      <c r="L47" s="1452">
        <f t="shared" si="322"/>
      </c>
      <c r="M47" s="1433">
        <f t="shared" si="353"/>
      </c>
      <c r="N47" s="1433">
        <f t="shared" si="384"/>
      </c>
      <c r="O47" s="1433">
        <f t="shared" si="415"/>
      </c>
      <c r="P47" s="1433">
        <f t="shared" si="198"/>
      </c>
      <c r="Q47" s="1434">
        <f t="shared" si="229"/>
      </c>
      <c r="R47" s="1435">
        <v>0.0187</v>
      </c>
      <c r="S47" s="1436">
        <v>40</v>
      </c>
      <c r="T47" s="1432">
        <f t="shared" si="260"/>
      </c>
      <c r="U47" s="1449">
        <v>17333</v>
      </c>
      <c r="V47" s="1449">
        <v>554</v>
      </c>
      <c r="W47" s="1449">
        <v>80</v>
      </c>
      <c r="X47" s="1449">
        <v>601</v>
      </c>
      <c r="Y47" s="1449">
        <v>95</v>
      </c>
      <c r="Z47" s="1449">
        <v>3</v>
      </c>
      <c r="AA47" s="1449">
        <v>0</v>
      </c>
      <c r="AB47" s="1436">
        <v>12</v>
      </c>
      <c r="AC47" s="1436"/>
      <c r="AD47" s="1432">
        <f t="shared" si="291"/>
      </c>
      <c r="AE47" s="1438" t="s">
        <v>948</v>
      </c>
      <c r="AF47" s="1439" t="s">
        <v>957</v>
      </c>
      <c r="AG47" s="1439">
        <v>29</v>
      </c>
    </row>
    <row r="48">
      <c r="A48" s="1426"/>
      <c r="B48" s="1440" t="s">
        <v>950</v>
      </c>
      <c r="C48" s="1440"/>
      <c r="D48" s="1441">
        <f>SUM(D43:D47)</f>
      </c>
      <c r="E48" s="1441">
        <f>SUM(E43:E47)</f>
      </c>
      <c r="F48" s="1441"/>
      <c r="G48" s="1442">
        <f>SUM(G43:G47)</f>
      </c>
      <c r="H48" s="1442">
        <f t="shared" si="76"/>
      </c>
      <c r="I48" s="1442">
        <f t="shared" si="107"/>
      </c>
      <c r="J48" s="1442"/>
      <c r="K48" s="1442">
        <f t="shared" si="138"/>
      </c>
      <c r="L48" s="1442">
        <f t="shared" si="322"/>
      </c>
      <c r="M48" s="1443">
        <f t="shared" si="353"/>
      </c>
      <c r="N48" s="1443">
        <f t="shared" si="384"/>
      </c>
      <c r="O48" s="1443">
        <f t="shared" si="415"/>
      </c>
      <c r="P48" s="1443">
        <f t="shared" si="198"/>
      </c>
      <c r="Q48" s="1444">
        <f t="shared" si="229"/>
      </c>
      <c r="R48" s="1443">
        <f>AVERAGE(R43:R47)</f>
      </c>
      <c r="S48" s="1445">
        <f>AVERAGE(S43:S47)</f>
      </c>
      <c r="T48" s="1442">
        <f t="shared" si="260"/>
      </c>
      <c r="U48" s="1441">
        <f>SUM(U43:U47)</f>
      </c>
      <c r="V48" s="1441">
        <f>SUM(V43:V47)</f>
      </c>
      <c r="W48" s="1441">
        <f>SUM(W43:W47)</f>
      </c>
      <c r="X48" s="1441">
        <f>SUM(X43:X47)</f>
      </c>
      <c r="Y48" s="1441">
        <f>SUM(Y43:Y47)</f>
      </c>
      <c r="Z48" s="1441">
        <f>SUM(Z43:Z47)</f>
      </c>
      <c r="AA48" s="1441">
        <f>SUM(AA43:AA47)</f>
      </c>
      <c r="AB48" s="1441">
        <f>SUM(AB43:AB47)</f>
      </c>
      <c r="AC48" s="1441"/>
      <c r="AD48" s="1446">
        <f t="shared" si="291"/>
      </c>
      <c r="AE48" s="1447"/>
      <c r="AF48" s="1447"/>
      <c r="AG48" s="1444">
        <f>SUM(AG43:AG47)</f>
      </c>
    </row>
    <row r="49">
      <c r="A49" s="1426"/>
      <c r="B49" s="1427" t="s">
        <v>958</v>
      </c>
      <c r="C49" s="1428" t="s">
        <v>959</v>
      </c>
      <c r="D49" s="1451">
        <v>2063.58</v>
      </c>
      <c r="E49" s="1453">
        <v>2</v>
      </c>
      <c r="F49" s="1453"/>
      <c r="G49" s="1431">
        <f t="shared" ref="G49:G51" si="7">E49*2000</f>
      </c>
      <c r="H49" s="1431">
        <f t="shared" si="76"/>
      </c>
      <c r="I49" s="1431">
        <f t="shared" si="107"/>
      </c>
      <c r="J49" s="1431"/>
      <c r="K49" s="1431">
        <f t="shared" si="138"/>
      </c>
      <c r="L49" s="1432">
        <f t="shared" si="322"/>
      </c>
      <c r="M49" s="1433">
        <f t="shared" si="353"/>
      </c>
      <c r="N49" s="1433">
        <f t="shared" si="384"/>
      </c>
      <c r="O49" s="1433">
        <f t="shared" si="415"/>
      </c>
      <c r="P49" s="1433">
        <f t="shared" si="198"/>
      </c>
      <c r="Q49" s="1434">
        <f t="shared" si="229"/>
      </c>
      <c r="R49" s="1435">
        <v>0.019</v>
      </c>
      <c r="S49" s="1436">
        <v>41</v>
      </c>
      <c r="T49" s="1432">
        <f t="shared" si="260"/>
      </c>
      <c r="U49" s="1436">
        <v>20383</v>
      </c>
      <c r="V49" s="1449">
        <v>519</v>
      </c>
      <c r="W49" s="1449">
        <v>92</v>
      </c>
      <c r="X49" s="1449">
        <v>560</v>
      </c>
      <c r="Y49" s="1449">
        <v>42</v>
      </c>
      <c r="Z49" s="1449">
        <v>5</v>
      </c>
      <c r="AA49" s="1449">
        <v>3</v>
      </c>
      <c r="AB49" s="1436">
        <v>21</v>
      </c>
      <c r="AC49" s="1436"/>
      <c r="AD49" s="1432">
        <f t="shared" si="291"/>
      </c>
      <c r="AE49" s="1438" t="s">
        <v>948</v>
      </c>
      <c r="AF49" s="1439" t="s">
        <v>957</v>
      </c>
      <c r="AG49" s="1439">
        <v>23</v>
      </c>
    </row>
    <row r="50">
      <c r="A50" s="1426"/>
      <c r="B50" s="1427" t="s">
        <v>958</v>
      </c>
      <c r="C50" s="1427" t="s">
        <v>960</v>
      </c>
      <c r="D50" s="1451">
        <v>2026.48</v>
      </c>
      <c r="E50" s="1451">
        <v>2</v>
      </c>
      <c r="F50" s="1451"/>
      <c r="G50" s="1431">
        <f t="shared" si="7"/>
      </c>
      <c r="H50" s="1431">
        <f t="shared" si="76"/>
      </c>
      <c r="I50" s="1431">
        <f t="shared" si="107"/>
      </c>
      <c r="J50" s="1431"/>
      <c r="K50" s="1431">
        <f t="shared" si="138"/>
      </c>
      <c r="L50" s="1432">
        <f t="shared" si="322"/>
      </c>
      <c r="M50" s="1433">
        <f t="shared" si="353"/>
      </c>
      <c r="N50" s="1433">
        <f t="shared" si="384"/>
      </c>
      <c r="O50" s="1433">
        <f t="shared" si="415"/>
      </c>
      <c r="P50" s="1433">
        <f t="shared" si="198"/>
      </c>
      <c r="Q50" s="1434">
        <f t="shared" si="229"/>
      </c>
      <c r="R50" s="1435">
        <v>0.0235</v>
      </c>
      <c r="S50" s="1436">
        <v>42</v>
      </c>
      <c r="T50" s="1432">
        <f t="shared" si="260"/>
      </c>
      <c r="U50" s="1436">
        <v>18207</v>
      </c>
      <c r="V50" s="1449">
        <v>328</v>
      </c>
      <c r="W50" s="1449">
        <v>89</v>
      </c>
      <c r="X50" s="1449">
        <v>343</v>
      </c>
      <c r="Y50" s="1449">
        <v>60</v>
      </c>
      <c r="Z50" s="1449">
        <v>6</v>
      </c>
      <c r="AA50" s="1449">
        <v>0</v>
      </c>
      <c r="AB50" s="1436">
        <v>15</v>
      </c>
      <c r="AC50" s="1436"/>
      <c r="AD50" s="1432">
        <f t="shared" si="291"/>
      </c>
      <c r="AE50" s="1438" t="s">
        <v>948</v>
      </c>
      <c r="AF50" s="1439" t="s">
        <v>957</v>
      </c>
      <c r="AG50" s="1439">
        <v>20</v>
      </c>
    </row>
    <row r="51">
      <c r="A51" s="1426"/>
      <c r="B51" s="1427" t="s">
        <v>958</v>
      </c>
      <c r="C51" s="1427" t="s">
        <v>961</v>
      </c>
      <c r="D51" s="1451">
        <v>2064.75</v>
      </c>
      <c r="E51" s="1451">
        <v>3</v>
      </c>
      <c r="F51" s="1451"/>
      <c r="G51" s="1431">
        <f t="shared" si="7"/>
      </c>
      <c r="H51" s="1431">
        <f t="shared" si="76"/>
      </c>
      <c r="I51" s="1431">
        <f t="shared" si="107"/>
      </c>
      <c r="J51" s="1431"/>
      <c r="K51" s="1431">
        <f t="shared" si="138"/>
      </c>
      <c r="L51" s="1432">
        <f t="shared" si="322"/>
      </c>
      <c r="M51" s="1433">
        <f t="shared" si="353"/>
      </c>
      <c r="N51" s="1433">
        <f t="shared" si="384"/>
      </c>
      <c r="O51" s="1433">
        <f t="shared" si="415"/>
      </c>
      <c r="P51" s="1433">
        <f t="shared" si="198"/>
      </c>
      <c r="Q51" s="1434">
        <f t="shared" si="229"/>
      </c>
      <c r="R51" s="1435">
        <v>0.0176</v>
      </c>
      <c r="S51" s="1436">
        <v>42</v>
      </c>
      <c r="T51" s="1432">
        <f t="shared" si="260"/>
      </c>
      <c r="U51" s="1436">
        <v>19737</v>
      </c>
      <c r="V51" s="1449">
        <v>553</v>
      </c>
      <c r="W51" s="1449">
        <v>79</v>
      </c>
      <c r="X51" s="1449">
        <v>576</v>
      </c>
      <c r="Y51" s="1449">
        <v>59</v>
      </c>
      <c r="Z51" s="1449">
        <v>3</v>
      </c>
      <c r="AA51" s="1449">
        <v>0</v>
      </c>
      <c r="AB51" s="1436">
        <v>22</v>
      </c>
      <c r="AC51" s="1436"/>
      <c r="AD51" s="1432">
        <f t="shared" si="291"/>
      </c>
      <c r="AE51" s="1438" t="s">
        <v>948</v>
      </c>
      <c r="AF51" s="1439" t="s">
        <v>957</v>
      </c>
      <c r="AG51" s="1439">
        <v>21</v>
      </c>
    </row>
    <row r="52">
      <c r="A52" s="1426"/>
      <c r="B52" s="1440" t="s">
        <v>950</v>
      </c>
      <c r="C52" s="1440"/>
      <c r="D52" s="1441">
        <f>SUM(D49:D51)</f>
      </c>
      <c r="E52" s="1441">
        <f>SUM(E49:E51)</f>
      </c>
      <c r="F52" s="1441"/>
      <c r="G52" s="1442">
        <f>SUM(G49:G51)</f>
      </c>
      <c r="H52" s="1442">
        <f t="shared" si="76"/>
      </c>
      <c r="I52" s="1442">
        <f t="shared" si="107"/>
      </c>
      <c r="J52" s="1442"/>
      <c r="K52" s="1442">
        <f t="shared" si="138"/>
      </c>
      <c r="L52" s="1442">
        <f t="shared" si="322"/>
      </c>
      <c r="M52" s="1443">
        <f t="shared" si="353"/>
      </c>
      <c r="N52" s="1443">
        <f t="shared" si="384"/>
      </c>
      <c r="O52" s="1443">
        <f t="shared" si="415"/>
      </c>
      <c r="P52" s="1443">
        <f t="shared" si="198"/>
      </c>
      <c r="Q52" s="1444">
        <f t="shared" si="229"/>
      </c>
      <c r="R52" s="1443">
        <f>AVERAGE(R49:R51)</f>
      </c>
      <c r="S52" s="1445">
        <f>AVERAGE(S49:S51)</f>
      </c>
      <c r="T52" s="1454">
        <f t="shared" si="260"/>
      </c>
      <c r="U52" s="1441">
        <f>SUM(U49:U51)</f>
      </c>
      <c r="V52" s="1441">
        <f>SUM(V49:V51)</f>
      </c>
      <c r="W52" s="1441">
        <f>SUM(W49:W51)</f>
      </c>
      <c r="X52" s="1441">
        <f>SUM(X49:X51)</f>
      </c>
      <c r="Y52" s="1441">
        <f>SUM(Y49:Y51)</f>
      </c>
      <c r="Z52" s="1441">
        <f>SUM(Z49:Z51)</f>
      </c>
      <c r="AA52" s="1441">
        <f>SUM(AA49:AA51)</f>
      </c>
      <c r="AB52" s="1441">
        <f>SUM(AB49:AB51)</f>
      </c>
      <c r="AC52" s="1441"/>
      <c r="AD52" s="1446">
        <f t="shared" si="291"/>
      </c>
      <c r="AE52" s="1447"/>
      <c r="AF52" s="1447"/>
      <c r="AG52" s="1444">
        <f>SUM(AG49:AG51)</f>
      </c>
    </row>
    <row r="53">
      <c r="A53" s="1426"/>
      <c r="B53" s="1427" t="s">
        <v>946</v>
      </c>
      <c r="C53" s="1428" t="s">
        <v>962</v>
      </c>
      <c r="D53" s="1429">
        <v>1924.21</v>
      </c>
      <c r="E53" s="1453">
        <v>1</v>
      </c>
      <c r="F53" s="1453"/>
      <c r="G53" s="1431">
        <f t="shared" ref="G53:G56" si="8">E53*2000</f>
      </c>
      <c r="H53" s="1431">
        <f t="shared" si="76"/>
      </c>
      <c r="I53" s="1431">
        <f t="shared" si="107"/>
      </c>
      <c r="J53" s="1431"/>
      <c r="K53" s="1431">
        <f t="shared" si="138"/>
      </c>
      <c r="L53" s="1432">
        <f t="shared" si="322"/>
      </c>
      <c r="M53" s="1433">
        <f t="shared" si="353"/>
      </c>
      <c r="N53" s="1433">
        <f t="shared" si="384"/>
      </c>
      <c r="O53" s="1433">
        <f t="shared" si="415"/>
      </c>
      <c r="P53" s="1433">
        <f t="shared" si="198"/>
      </c>
      <c r="Q53" s="1434">
        <f t="shared" si="229"/>
      </c>
      <c r="R53" s="1435">
        <v>0.0181</v>
      </c>
      <c r="S53" s="1436">
        <v>44</v>
      </c>
      <c r="T53" s="1432">
        <f t="shared" si="260"/>
      </c>
      <c r="U53" s="1436">
        <v>20491</v>
      </c>
      <c r="V53" s="1449">
        <v>427</v>
      </c>
      <c r="W53" s="1449">
        <v>97</v>
      </c>
      <c r="X53" s="1449">
        <v>433</v>
      </c>
      <c r="Y53" s="1449">
        <v>46</v>
      </c>
      <c r="Z53" s="1449">
        <v>5</v>
      </c>
      <c r="AA53" s="1449">
        <v>0</v>
      </c>
      <c r="AB53" s="1436">
        <v>25</v>
      </c>
      <c r="AC53" s="1436"/>
      <c r="AD53" s="1432">
        <f t="shared" si="291"/>
      </c>
      <c r="AE53" s="1438" t="s">
        <v>948</v>
      </c>
      <c r="AF53" s="1439" t="s">
        <v>957</v>
      </c>
      <c r="AG53" s="1439">
        <v>23</v>
      </c>
    </row>
    <row r="54">
      <c r="A54" s="1426"/>
      <c r="B54" s="1427" t="s">
        <v>946</v>
      </c>
      <c r="C54" s="1428" t="s">
        <v>963</v>
      </c>
      <c r="D54" s="1429">
        <v>2010.58</v>
      </c>
      <c r="E54" s="1453">
        <v>6</v>
      </c>
      <c r="F54" s="1453"/>
      <c r="G54" s="1431">
        <f t="shared" si="8"/>
      </c>
      <c r="H54" s="1431">
        <f t="shared" si="76"/>
      </c>
      <c r="I54" s="1431">
        <f t="shared" si="107"/>
      </c>
      <c r="J54" s="1431"/>
      <c r="K54" s="1431">
        <f t="shared" si="138"/>
      </c>
      <c r="L54" s="1432">
        <f t="shared" si="322"/>
      </c>
      <c r="M54" s="1433">
        <f t="shared" si="353"/>
      </c>
      <c r="N54" s="1433">
        <f t="shared" si="384"/>
      </c>
      <c r="O54" s="1433">
        <f t="shared" si="415"/>
      </c>
      <c r="P54" s="1433">
        <f t="shared" si="198"/>
      </c>
      <c r="Q54" s="1434">
        <f t="shared" si="229"/>
      </c>
      <c r="R54" s="1435">
        <v>0.0215</v>
      </c>
      <c r="S54" s="1436">
        <v>44</v>
      </c>
      <c r="T54" s="1432">
        <f t="shared" si="260"/>
      </c>
      <c r="U54" s="1436">
        <v>20005</v>
      </c>
      <c r="V54" s="1449">
        <v>562</v>
      </c>
      <c r="W54" s="1449">
        <v>93</v>
      </c>
      <c r="X54" s="1449">
        <v>578</v>
      </c>
      <c r="Y54" s="1449">
        <v>67</v>
      </c>
      <c r="Z54" s="1449">
        <v>10</v>
      </c>
      <c r="AA54" s="1449">
        <v>0</v>
      </c>
      <c r="AB54" s="1436">
        <v>22</v>
      </c>
      <c r="AC54" s="1436"/>
      <c r="AD54" s="1432">
        <f t="shared" si="291"/>
      </c>
      <c r="AE54" s="1438" t="s">
        <v>948</v>
      </c>
      <c r="AF54" s="1439" t="s">
        <v>957</v>
      </c>
      <c r="AG54" s="1439">
        <v>12</v>
      </c>
    </row>
    <row r="55">
      <c r="A55" s="1426"/>
      <c r="B55" s="1427" t="s">
        <v>946</v>
      </c>
      <c r="C55" s="1427" t="s">
        <v>964</v>
      </c>
      <c r="D55" s="1450">
        <v>2657.82</v>
      </c>
      <c r="E55" s="1453">
        <v>3</v>
      </c>
      <c r="F55" s="1453"/>
      <c r="G55" s="1431">
        <f t="shared" si="8"/>
      </c>
      <c r="H55" s="1431">
        <f t="shared" si="76"/>
      </c>
      <c r="I55" s="1431">
        <f t="shared" si="107"/>
      </c>
      <c r="J55" s="1431"/>
      <c r="K55" s="1431">
        <f t="shared" si="138"/>
      </c>
      <c r="L55" s="1432">
        <f t="shared" si="322"/>
      </c>
      <c r="M55" s="1433">
        <f t="shared" si="353"/>
      </c>
      <c r="N55" s="1433">
        <f t="shared" si="384"/>
      </c>
      <c r="O55" s="1433">
        <f t="shared" si="415"/>
      </c>
      <c r="P55" s="1433">
        <f t="shared" si="198"/>
      </c>
      <c r="Q55" s="1434">
        <f t="shared" si="229"/>
      </c>
      <c r="R55" s="1435">
        <v>0.0224</v>
      </c>
      <c r="S55" s="1436">
        <v>45</v>
      </c>
      <c r="T55" s="1432">
        <f t="shared" si="260"/>
      </c>
      <c r="U55" s="1436">
        <v>27632</v>
      </c>
      <c r="V55" s="1449">
        <v>522</v>
      </c>
      <c r="W55" s="1449">
        <v>116</v>
      </c>
      <c r="X55" s="1449">
        <v>539</v>
      </c>
      <c r="Y55" s="1449">
        <v>60</v>
      </c>
      <c r="Z55" s="1449">
        <v>7</v>
      </c>
      <c r="AA55" s="1449">
        <v>0</v>
      </c>
      <c r="AB55" s="1436">
        <v>44</v>
      </c>
      <c r="AC55" s="1436"/>
      <c r="AD55" s="1432">
        <f t="shared" si="291"/>
      </c>
      <c r="AE55" s="1438" t="s">
        <v>948</v>
      </c>
      <c r="AF55" s="1439" t="s">
        <v>957</v>
      </c>
      <c r="AG55" s="1439">
        <v>19</v>
      </c>
    </row>
    <row r="56">
      <c r="A56" s="1426"/>
      <c r="B56" s="1427" t="s">
        <v>946</v>
      </c>
      <c r="C56" s="1427" t="s">
        <v>965</v>
      </c>
      <c r="D56" s="1450">
        <v>2485.91</v>
      </c>
      <c r="E56" s="1451">
        <v>1</v>
      </c>
      <c r="F56" s="1451"/>
      <c r="G56" s="1431">
        <f t="shared" si="8"/>
      </c>
      <c r="H56" s="1431">
        <f t="shared" si="76"/>
      </c>
      <c r="I56" s="1431">
        <f t="shared" si="107"/>
      </c>
      <c r="J56" s="1431"/>
      <c r="K56" s="1431">
        <f t="shared" si="138"/>
      </c>
      <c r="L56" s="1432">
        <f t="shared" si="322"/>
      </c>
      <c r="M56" s="1433">
        <f t="shared" si="353"/>
      </c>
      <c r="N56" s="1433">
        <f t="shared" si="384"/>
      </c>
      <c r="O56" s="1433">
        <f t="shared" si="415"/>
      </c>
      <c r="P56" s="1433">
        <f t="shared" si="198"/>
      </c>
      <c r="Q56" s="1434">
        <f t="shared" si="229"/>
      </c>
      <c r="R56" s="1435">
        <v>0.0717</v>
      </c>
      <c r="S56" s="1436">
        <v>47</v>
      </c>
      <c r="T56" s="1432">
        <f t="shared" si="260"/>
      </c>
      <c r="U56" s="1436">
        <v>30151</v>
      </c>
      <c r="V56" s="1449">
        <v>497</v>
      </c>
      <c r="W56" s="1449">
        <v>159</v>
      </c>
      <c r="X56" s="1449">
        <v>489</v>
      </c>
      <c r="Y56" s="1449">
        <v>80</v>
      </c>
      <c r="Z56" s="1449">
        <v>5</v>
      </c>
      <c r="AA56" s="1449">
        <v>2</v>
      </c>
      <c r="AB56" s="1436">
        <v>60</v>
      </c>
      <c r="AC56" s="1436"/>
      <c r="AD56" s="1432">
        <f t="shared" si="291"/>
      </c>
      <c r="AE56" s="1438" t="s">
        <v>948</v>
      </c>
      <c r="AF56" s="1439" t="s">
        <v>957</v>
      </c>
      <c r="AG56" s="1439">
        <v>25</v>
      </c>
    </row>
    <row r="57">
      <c r="A57" s="1426"/>
      <c r="B57" s="1440" t="s">
        <v>950</v>
      </c>
      <c r="C57" s="1440"/>
      <c r="D57" s="1441">
        <f>D41+D53+D54+D55+D56</f>
      </c>
      <c r="E57" s="1441">
        <f>E41+E53+E54+E55+E56</f>
      </c>
      <c r="F57" s="1441"/>
      <c r="G57" s="1442">
        <f>G41+G53+G54+G55+G56</f>
      </c>
      <c r="H57" s="1442">
        <f t="shared" si="76"/>
      </c>
      <c r="I57" s="1442">
        <f t="shared" si="107"/>
      </c>
      <c r="J57" s="1442"/>
      <c r="K57" s="1442">
        <f t="shared" si="138"/>
      </c>
      <c r="L57" s="1442">
        <f t="shared" si="322"/>
      </c>
      <c r="M57" s="1443">
        <f t="shared" si="353"/>
      </c>
      <c r="N57" s="1443">
        <f t="shared" si="384"/>
      </c>
      <c r="O57" s="1443">
        <f t="shared" si="415"/>
      </c>
      <c r="P57" s="1443">
        <f t="shared" si="198"/>
      </c>
      <c r="Q57" s="1444">
        <f t="shared" si="229"/>
      </c>
      <c r="R57" s="1443">
        <f>AVERAGE(R41+R53+R54+R55+R56)</f>
      </c>
      <c r="S57" s="1445">
        <f>AVERAGE(S41+S53+S54+S55+S56)</f>
      </c>
      <c r="T57" s="1454">
        <f t="shared" si="260"/>
      </c>
      <c r="U57" s="1441">
        <f>U41+U53+U54+U55+U56</f>
      </c>
      <c r="V57" s="1441">
        <f>V41+V53+V54+V55+V56</f>
      </c>
      <c r="W57" s="1441">
        <f>W41+W53+W54+W55+W56</f>
      </c>
      <c r="X57" s="1441">
        <f>X41+X53+X54+X55+X56</f>
      </c>
      <c r="Y57" s="1441">
        <f>Y41+Y53+Y54+Y55+Y56</f>
      </c>
      <c r="Z57" s="1441">
        <f>Z41+Z53+Z54+Z55+Z56</f>
      </c>
      <c r="AA57" s="1441">
        <f>AA41+AA53+AA54+AA55+AA56</f>
      </c>
      <c r="AB57" s="1441">
        <f>AB41+AB53+AB54+AB55+AB56</f>
      </c>
      <c r="AC57" s="1441"/>
      <c r="AD57" s="1446">
        <f t="shared" si="291"/>
      </c>
      <c r="AE57" s="1447"/>
      <c r="AF57" s="1447"/>
      <c r="AG57" s="1441">
        <f>AG41+AG53+AG54+AG55+AG56</f>
      </c>
    </row>
    <row r="58">
      <c r="A58" s="1426"/>
      <c r="B58" s="1455" t="s">
        <v>966</v>
      </c>
      <c r="C58" s="1455"/>
      <c r="D58" s="1456">
        <f>D52+D48+D57</f>
      </c>
      <c r="E58" s="1456">
        <f>E52+E48+E57</f>
      </c>
      <c r="F58" s="1456"/>
      <c r="G58" s="1457">
        <f>G52+G48+G57</f>
      </c>
      <c r="H58" s="1457">
        <f t="shared" si="76"/>
      </c>
      <c r="I58" s="1457">
        <f t="shared" si="107"/>
      </c>
      <c r="J58" s="1457"/>
      <c r="K58" s="1457">
        <f t="shared" si="138"/>
      </c>
      <c r="L58" s="1457">
        <f t="shared" si="322"/>
      </c>
      <c r="M58" s="1458">
        <f t="shared" si="353"/>
      </c>
      <c r="N58" s="1458">
        <f t="shared" si="384"/>
      </c>
      <c r="O58" s="1458">
        <f t="shared" si="415"/>
      </c>
      <c r="P58" s="1458">
        <f t="shared" si="198"/>
      </c>
      <c r="Q58" s="1459">
        <f t="shared" si="229"/>
      </c>
      <c r="R58" s="1459">
        <f>(R42+R52+R48+R57)/4</f>
      </c>
      <c r="S58" s="1460">
        <f>(S42+S52+S48+S57)/4</f>
      </c>
      <c r="T58" s="1461">
        <f>(T52+T48)/2</f>
      </c>
      <c r="U58" s="1456">
        <f>U52+U48+U57</f>
      </c>
      <c r="V58" s="1456">
        <f>V52+V48+V57</f>
      </c>
      <c r="W58" s="1456">
        <f>W52+W48+W57</f>
      </c>
      <c r="X58" s="1456">
        <f>X52+X48+X57</f>
      </c>
      <c r="Y58" s="1456">
        <f>Y52+Y48+Y57</f>
      </c>
      <c r="Z58" s="1456">
        <f>Z52+Z48+Z57</f>
      </c>
      <c r="AA58" s="1456">
        <f>AA52+AA48+AA57</f>
      </c>
      <c r="AB58" s="1456">
        <f>AB52+AB48+AB57</f>
      </c>
      <c r="AC58" s="1456"/>
      <c r="AD58" s="1462">
        <f t="shared" si="291"/>
      </c>
      <c r="AE58" s="1463"/>
      <c r="AF58" s="1463"/>
      <c r="AG58" s="1456">
        <f>AG52+AG48+AG57</f>
      </c>
    </row>
    <row r="59">
      <c r="A59" s="1416" t="s">
        <v>912</v>
      </c>
      <c r="B59" s="1416" t="s">
        <v>913</v>
      </c>
      <c r="C59" s="1416"/>
      <c r="D59" s="1417" t="s">
        <v>914</v>
      </c>
      <c r="E59" s="1417"/>
      <c r="F59" s="1417"/>
      <c r="G59" s="1417"/>
      <c r="H59" s="1417"/>
      <c r="I59" s="1417"/>
      <c r="J59" s="1417"/>
      <c r="K59" s="1417"/>
      <c r="L59" s="1418" t="s">
        <v>915</v>
      </c>
      <c r="M59" s="1418"/>
      <c r="N59" s="1418"/>
      <c r="O59" s="1418"/>
      <c r="P59" s="1418"/>
      <c r="Q59" s="1418"/>
      <c r="R59" s="1418"/>
      <c r="S59" s="1418"/>
      <c r="T59" s="1418"/>
      <c r="U59" s="1418"/>
      <c r="V59" s="1418"/>
      <c r="W59" s="1418"/>
      <c r="X59" s="1418"/>
      <c r="Y59" s="1418"/>
      <c r="Z59" s="1418"/>
      <c r="AA59" s="1418"/>
      <c r="AB59" s="1418"/>
      <c r="AC59" s="1418"/>
      <c r="AD59" s="1418"/>
      <c r="AE59" s="1418"/>
      <c r="AF59" s="1418"/>
      <c r="AG59" s="1419"/>
    </row>
    <row r="60">
      <c r="A60" s="1416"/>
      <c r="B60" s="1416" t="s">
        <v>916</v>
      </c>
      <c r="C60" s="1416" t="s">
        <v>917</v>
      </c>
      <c r="D60" s="1417" t="s">
        <v>918</v>
      </c>
      <c r="E60" s="1420" t="s">
        <v>919</v>
      </c>
      <c r="F60" s="1420"/>
      <c r="G60" s="1421" t="s">
        <v>920</v>
      </c>
      <c r="H60" s="1422" t="s">
        <v>921</v>
      </c>
      <c r="I60" s="1422" t="s">
        <v>922</v>
      </c>
      <c r="J60" s="1422"/>
      <c r="K60" s="1422" t="s">
        <v>923</v>
      </c>
      <c r="L60" s="1418" t="s">
        <v>924</v>
      </c>
      <c r="M60" s="1423" t="s">
        <v>925</v>
      </c>
      <c r="N60" s="1423" t="s">
        <v>926</v>
      </c>
      <c r="O60" s="1423" t="s">
        <v>927</v>
      </c>
      <c r="P60" s="1423" t="s">
        <v>928</v>
      </c>
      <c r="Q60" s="1424" t="s">
        <v>929</v>
      </c>
      <c r="R60" s="1423" t="s">
        <v>930</v>
      </c>
      <c r="S60" s="1425" t="s">
        <v>931</v>
      </c>
      <c r="T60" s="1418" t="s">
        <v>932</v>
      </c>
      <c r="U60" s="1424" t="s">
        <v>933</v>
      </c>
      <c r="V60" s="1424" t="s">
        <v>934</v>
      </c>
      <c r="W60" s="1424" t="s">
        <v>935</v>
      </c>
      <c r="X60" s="1424" t="s">
        <v>936</v>
      </c>
      <c r="Y60" s="1424" t="s">
        <v>937</v>
      </c>
      <c r="Z60" s="1424" t="s">
        <v>938</v>
      </c>
      <c r="AA60" s="1424" t="s">
        <v>939</v>
      </c>
      <c r="AB60" s="1424" t="s">
        <v>940</v>
      </c>
      <c r="AC60" s="1424"/>
      <c r="AD60" s="1418" t="s">
        <v>941</v>
      </c>
      <c r="AE60" s="1419" t="s">
        <v>942</v>
      </c>
      <c r="AF60" s="1419" t="s">
        <v>943</v>
      </c>
      <c r="AG60" s="1419" t="s">
        <v>944</v>
      </c>
    </row>
    <row r="61">
      <c r="A61" s="1426" t="s">
        <v>971</v>
      </c>
      <c r="B61" s="1427" t="s">
        <v>958</v>
      </c>
      <c r="C61" s="1427" t="s">
        <v>956</v>
      </c>
      <c r="D61" s="1429">
        <v>2773.06</v>
      </c>
      <c r="E61" s="1430">
        <v>0</v>
      </c>
      <c r="F61" s="1430"/>
      <c r="G61" s="1429">
        <f t="shared" ref="G61:G63" si="9">E61*2000</f>
      </c>
      <c r="H61" s="1431">
        <f t="shared" ref="H61:H71" si="77">G61/D61</f>
      </c>
      <c r="I61" s="1431">
        <f t="shared" ref="I61:I71" si="108">D61/E61</f>
      </c>
      <c r="J61" s="1431"/>
      <c r="K61" s="1431">
        <f t="shared" ref="K61:K71" si="139">G61/E61</f>
      </c>
      <c r="L61" s="1432">
        <f t="shared" ref="L61:L71" si="323">D61/V61</f>
      </c>
      <c r="M61" s="1433">
        <f t="shared" ref="M61:M71" si="354">Q61/U61*1</f>
      </c>
      <c r="N61" s="1433">
        <f t="shared" ref="N61:N71" si="385">V61/U61</f>
      </c>
      <c r="O61" s="1433">
        <f t="shared" ref="O61:O71" si="416">X61/U61</f>
      </c>
      <c r="P61" s="1433">
        <f t="shared" ref="P61:P71" si="199">Y61/X61</f>
      </c>
      <c r="Q61" s="1434">
        <f t="shared" ref="Q61:Q71" si="230">W61/R61</f>
      </c>
      <c r="R61" s="1435">
        <v>0.0159</v>
      </c>
      <c r="S61" s="1464">
        <v>46</v>
      </c>
      <c r="T61" s="1432">
        <f t="shared" ref="T61:T70" si="261">(D61/U61)*1000</f>
      </c>
      <c r="U61" s="1434">
        <v>29464</v>
      </c>
      <c r="V61" s="1434">
        <v>702</v>
      </c>
      <c r="W61" s="1434">
        <v>123</v>
      </c>
      <c r="X61" s="1434">
        <v>698</v>
      </c>
      <c r="Y61" s="1434">
        <v>70</v>
      </c>
      <c r="Z61" s="1434">
        <v>8</v>
      </c>
      <c r="AA61" s="1434">
        <v>1</v>
      </c>
      <c r="AB61" s="1437">
        <v>27</v>
      </c>
      <c r="AC61" s="1437"/>
      <c r="AD61" s="1432">
        <f t="shared" ref="AD61:AD71" si="292">AG61*1000/D61</f>
      </c>
      <c r="AE61" s="1438" t="s">
        <v>948</v>
      </c>
      <c r="AF61" s="1439" t="s">
        <v>957</v>
      </c>
      <c r="AG61" s="1439">
        <v>24</v>
      </c>
    </row>
    <row r="62">
      <c r="A62" s="1426"/>
      <c r="B62" s="1427" t="s">
        <v>958</v>
      </c>
      <c r="C62" s="1428" t="s">
        <v>959</v>
      </c>
      <c r="D62" s="1429">
        <v>2412.74</v>
      </c>
      <c r="E62" s="1430">
        <v>2</v>
      </c>
      <c r="F62" s="1430"/>
      <c r="G62" s="1429">
        <f t="shared" si="9"/>
      </c>
      <c r="H62" s="1431">
        <f t="shared" si="77"/>
      </c>
      <c r="I62" s="1448">
        <f t="shared" si="108"/>
      </c>
      <c r="J62" s="1448"/>
      <c r="K62" s="1448">
        <f t="shared" si="139"/>
      </c>
      <c r="L62" s="1432">
        <f t="shared" si="323"/>
      </c>
      <c r="M62" s="1433">
        <f t="shared" si="354"/>
      </c>
      <c r="N62" s="1433">
        <f t="shared" si="385"/>
      </c>
      <c r="O62" s="1433">
        <f t="shared" si="416"/>
      </c>
      <c r="P62" s="1433">
        <f t="shared" si="199"/>
      </c>
      <c r="Q62" s="1434">
        <f t="shared" si="230"/>
      </c>
      <c r="R62" s="1435">
        <v>0.0202</v>
      </c>
      <c r="S62" s="1464">
        <v>45</v>
      </c>
      <c r="T62" s="1432">
        <f t="shared" si="261"/>
      </c>
      <c r="U62" s="1434">
        <v>24112</v>
      </c>
      <c r="V62" s="1434">
        <v>759</v>
      </c>
      <c r="W62" s="1434">
        <v>111</v>
      </c>
      <c r="X62" s="1434">
        <v>804</v>
      </c>
      <c r="Y62" s="1434">
        <v>54</v>
      </c>
      <c r="Z62" s="1434">
        <v>4</v>
      </c>
      <c r="AA62" s="1434">
        <v>3</v>
      </c>
      <c r="AB62" s="1437">
        <v>25</v>
      </c>
      <c r="AC62" s="1437"/>
      <c r="AD62" s="1432">
        <f t="shared" si="292"/>
      </c>
      <c r="AE62" s="1438" t="s">
        <v>948</v>
      </c>
      <c r="AF62" s="1439" t="s">
        <v>957</v>
      </c>
      <c r="AG62" s="1439">
        <v>21</v>
      </c>
    </row>
    <row r="63">
      <c r="A63" s="1426"/>
      <c r="B63" s="1427" t="s">
        <v>958</v>
      </c>
      <c r="C63" s="1428" t="s">
        <v>960</v>
      </c>
      <c r="D63" s="1450">
        <v>2744.74</v>
      </c>
      <c r="E63" s="1430">
        <v>4</v>
      </c>
      <c r="F63" s="1430"/>
      <c r="G63" s="1429">
        <f t="shared" si="9"/>
      </c>
      <c r="H63" s="1431">
        <f t="shared" si="77"/>
      </c>
      <c r="I63" s="1431">
        <f t="shared" si="108"/>
      </c>
      <c r="J63" s="1431"/>
      <c r="K63" s="1431">
        <f t="shared" si="139"/>
      </c>
      <c r="L63" s="1452">
        <f t="shared" si="323"/>
      </c>
      <c r="M63" s="1433">
        <f t="shared" si="354"/>
      </c>
      <c r="N63" s="1433">
        <f t="shared" si="385"/>
      </c>
      <c r="O63" s="1433">
        <f t="shared" si="416"/>
      </c>
      <c r="P63" s="1433">
        <f t="shared" si="199"/>
      </c>
      <c r="Q63" s="1434">
        <f t="shared" si="230"/>
      </c>
      <c r="R63" s="1435">
        <v>0.0284</v>
      </c>
      <c r="S63" s="1464">
        <v>41</v>
      </c>
      <c r="T63" s="1432">
        <f t="shared" si="261"/>
      </c>
      <c r="U63" s="1434">
        <v>36586</v>
      </c>
      <c r="V63" s="1434">
        <v>810</v>
      </c>
      <c r="W63" s="1434">
        <v>143</v>
      </c>
      <c r="X63" s="1434">
        <v>852</v>
      </c>
      <c r="Y63" s="1434">
        <v>49</v>
      </c>
      <c r="Z63" s="1434">
        <v>12</v>
      </c>
      <c r="AA63" s="1434">
        <v>1</v>
      </c>
      <c r="AB63" s="1437">
        <v>35</v>
      </c>
      <c r="AC63" s="1437"/>
      <c r="AD63" s="1432">
        <f t="shared" si="292"/>
      </c>
      <c r="AE63" s="1438" t="s">
        <v>948</v>
      </c>
      <c r="AF63" s="1439" t="s">
        <v>957</v>
      </c>
      <c r="AG63" s="1439">
        <v>27</v>
      </c>
    </row>
    <row r="64">
      <c r="A64" s="1426"/>
      <c r="B64" s="1440" t="s">
        <v>950</v>
      </c>
      <c r="C64" s="1440"/>
      <c r="D64" s="1454">
        <f>SUM(D61:D63)</f>
      </c>
      <c r="E64" s="1465">
        <f>SUM(E61:E63)</f>
      </c>
      <c r="F64" s="1465"/>
      <c r="G64" s="1454">
        <f>SUM(G61:G63)</f>
      </c>
      <c r="H64" s="1442">
        <f t="shared" si="77"/>
      </c>
      <c r="I64" s="1442">
        <f t="shared" si="108"/>
      </c>
      <c r="J64" s="1442"/>
      <c r="K64" s="1442">
        <f t="shared" si="139"/>
      </c>
      <c r="L64" s="1442">
        <f t="shared" si="323"/>
      </c>
      <c r="M64" s="1443">
        <f t="shared" si="354"/>
      </c>
      <c r="N64" s="1443">
        <f t="shared" si="385"/>
      </c>
      <c r="O64" s="1443">
        <f t="shared" si="416"/>
      </c>
      <c r="P64" s="1443">
        <f t="shared" si="199"/>
      </c>
      <c r="Q64" s="1444">
        <f t="shared" si="230"/>
      </c>
      <c r="R64" s="1443">
        <f>AVERAGE(R61:R63)</f>
      </c>
      <c r="S64" s="1446">
        <f>AVERAGE(S61:S63)</f>
      </c>
      <c r="T64" s="1442">
        <f t="shared" si="261"/>
      </c>
      <c r="U64" s="1444">
        <f>SUM(U61:U63)</f>
      </c>
      <c r="V64" s="1444">
        <f>SUM(V61:V63)</f>
      </c>
      <c r="W64" s="1444">
        <f>SUM(W61:W63)</f>
      </c>
      <c r="X64" s="1444">
        <f>SUM(X61:X63)</f>
      </c>
      <c r="Y64" s="1444">
        <f>SUM(Y61:Y63)</f>
      </c>
      <c r="Z64" s="1444">
        <f>SUM(Z61:Z63)</f>
      </c>
      <c r="AA64" s="1444">
        <f>SUM(AA61:AA63)</f>
      </c>
      <c r="AB64" s="1444">
        <f>SUM(AB61:AB63)</f>
      </c>
      <c r="AC64" s="1444"/>
      <c r="AD64" s="1446">
        <f t="shared" si="292"/>
      </c>
      <c r="AE64" s="1447"/>
      <c r="AF64" s="1447"/>
      <c r="AG64" s="1444">
        <f>SUM(AG61:AG63)</f>
      </c>
    </row>
    <row r="65">
      <c r="A65" s="1426"/>
      <c r="B65" s="1427" t="s">
        <v>951</v>
      </c>
      <c r="C65" s="1427" t="s">
        <v>961</v>
      </c>
      <c r="D65" s="1466">
        <v>1980.4</v>
      </c>
      <c r="E65" s="1430">
        <v>1</v>
      </c>
      <c r="F65" s="1430"/>
      <c r="G65" s="1429">
        <f t="shared" ref="G65:G69" si="10">E65*2000</f>
      </c>
      <c r="H65" s="1431">
        <f t="shared" si="77"/>
      </c>
      <c r="I65" s="1431">
        <f t="shared" si="108"/>
      </c>
      <c r="J65" s="1431"/>
      <c r="K65" s="1431">
        <f t="shared" si="139"/>
      </c>
      <c r="L65" s="1432">
        <f t="shared" si="323"/>
      </c>
      <c r="M65" s="1433">
        <f t="shared" si="354"/>
      </c>
      <c r="N65" s="1433">
        <f t="shared" si="385"/>
      </c>
      <c r="O65" s="1433">
        <f t="shared" si="416"/>
      </c>
      <c r="P65" s="1433">
        <f t="shared" si="199"/>
      </c>
      <c r="Q65" s="1434">
        <f t="shared" si="230"/>
      </c>
      <c r="R65" s="1435">
        <v>0.0292</v>
      </c>
      <c r="S65" s="1464">
        <v>45</v>
      </c>
      <c r="T65" s="1432">
        <f t="shared" si="261"/>
      </c>
      <c r="U65" s="1434">
        <v>22058</v>
      </c>
      <c r="V65" s="1434">
        <v>398</v>
      </c>
      <c r="W65" s="1434">
        <v>107</v>
      </c>
      <c r="X65" s="1434">
        <v>409</v>
      </c>
      <c r="Y65" s="1434">
        <v>67</v>
      </c>
      <c r="Z65" s="1434">
        <v>6</v>
      </c>
      <c r="AA65" s="1434">
        <v>3</v>
      </c>
      <c r="AB65" s="1437">
        <v>29</v>
      </c>
      <c r="AC65" s="1437"/>
      <c r="AD65" s="1432">
        <f t="shared" si="292"/>
      </c>
      <c r="AE65" s="1438" t="s">
        <v>948</v>
      </c>
      <c r="AF65" s="1439" t="s">
        <v>957</v>
      </c>
      <c r="AG65" s="1439">
        <v>21</v>
      </c>
    </row>
    <row r="66">
      <c r="A66" s="1426"/>
      <c r="B66" s="1427" t="s">
        <v>951</v>
      </c>
      <c r="C66" s="1427" t="s">
        <v>962</v>
      </c>
      <c r="D66" s="1429">
        <v>2036.6</v>
      </c>
      <c r="E66" s="1430">
        <v>3</v>
      </c>
      <c r="F66" s="1430"/>
      <c r="G66" s="1429">
        <f t="shared" si="10"/>
      </c>
      <c r="H66" s="1431">
        <f t="shared" si="77"/>
      </c>
      <c r="I66" s="1431">
        <f t="shared" si="108"/>
      </c>
      <c r="J66" s="1431"/>
      <c r="K66" s="1431">
        <f t="shared" si="139"/>
      </c>
      <c r="L66" s="1432">
        <f t="shared" si="323"/>
      </c>
      <c r="M66" s="1433">
        <f t="shared" si="354"/>
      </c>
      <c r="N66" s="1433">
        <f t="shared" si="385"/>
      </c>
      <c r="O66" s="1433">
        <f t="shared" si="416"/>
      </c>
      <c r="P66" s="1433">
        <f t="shared" si="199"/>
      </c>
      <c r="Q66" s="1434">
        <f t="shared" si="230"/>
      </c>
      <c r="R66" s="1435">
        <v>0.0287</v>
      </c>
      <c r="S66" s="1464">
        <v>48</v>
      </c>
      <c r="T66" s="1432">
        <f t="shared" si="261"/>
      </c>
      <c r="U66" s="1434">
        <v>21847</v>
      </c>
      <c r="V66" s="1434">
        <v>335</v>
      </c>
      <c r="W66" s="1434">
        <v>113</v>
      </c>
      <c r="X66" s="1434">
        <v>341</v>
      </c>
      <c r="Y66" s="1434">
        <v>63</v>
      </c>
      <c r="Z66" s="1434">
        <v>7</v>
      </c>
      <c r="AA66" s="1434">
        <v>0</v>
      </c>
      <c r="AB66" s="1437">
        <v>34</v>
      </c>
      <c r="AC66" s="1437"/>
      <c r="AD66" s="1432">
        <f t="shared" si="292"/>
      </c>
      <c r="AE66" s="1438" t="s">
        <v>948</v>
      </c>
      <c r="AF66" s="1439" t="s">
        <v>957</v>
      </c>
      <c r="AG66" s="1439">
        <v>16</v>
      </c>
    </row>
    <row r="67">
      <c r="A67" s="1426"/>
      <c r="B67" s="1427" t="s">
        <v>951</v>
      </c>
      <c r="C67" s="1428" t="s">
        <v>963</v>
      </c>
      <c r="D67" s="1429">
        <v>1959.63</v>
      </c>
      <c r="E67" s="1430">
        <v>1</v>
      </c>
      <c r="F67" s="1430"/>
      <c r="G67" s="1429">
        <f t="shared" si="10"/>
      </c>
      <c r="H67" s="1431">
        <f t="shared" si="77"/>
      </c>
      <c r="I67" s="1431">
        <f t="shared" si="108"/>
      </c>
      <c r="J67" s="1431"/>
      <c r="K67" s="1431">
        <f t="shared" si="139"/>
      </c>
      <c r="L67" s="1432">
        <f t="shared" si="323"/>
      </c>
      <c r="M67" s="1433">
        <f t="shared" si="354"/>
      </c>
      <c r="N67" s="1433">
        <f t="shared" si="385"/>
      </c>
      <c r="O67" s="1433">
        <f t="shared" si="416"/>
      </c>
      <c r="P67" s="1433">
        <f t="shared" si="199"/>
      </c>
      <c r="Q67" s="1434">
        <f t="shared" si="230"/>
      </c>
      <c r="R67" s="1435">
        <v>0.0231</v>
      </c>
      <c r="S67" s="1464">
        <v>50</v>
      </c>
      <c r="T67" s="1432">
        <f t="shared" si="261"/>
      </c>
      <c r="U67" s="1434">
        <v>21688</v>
      </c>
      <c r="V67" s="1434">
        <v>287</v>
      </c>
      <c r="W67" s="1434">
        <v>98</v>
      </c>
      <c r="X67" s="1434">
        <v>297</v>
      </c>
      <c r="Y67" s="1434">
        <v>25</v>
      </c>
      <c r="Z67" s="1434">
        <v>1</v>
      </c>
      <c r="AA67" s="1434">
        <v>1</v>
      </c>
      <c r="AB67" s="1437">
        <v>23</v>
      </c>
      <c r="AC67" s="1437"/>
      <c r="AD67" s="1432">
        <f t="shared" si="292"/>
      </c>
      <c r="AE67" s="1438" t="s">
        <v>948</v>
      </c>
      <c r="AF67" s="1439" t="s">
        <v>957</v>
      </c>
      <c r="AG67" s="1439">
        <v>17</v>
      </c>
    </row>
    <row r="68">
      <c r="A68" s="1426"/>
      <c r="B68" s="1427" t="s">
        <v>951</v>
      </c>
      <c r="C68" s="1428" t="s">
        <v>964</v>
      </c>
      <c r="D68" s="1450">
        <v>1993.89</v>
      </c>
      <c r="E68" s="1430">
        <v>1</v>
      </c>
      <c r="F68" s="1430"/>
      <c r="G68" s="1429">
        <f t="shared" si="10"/>
      </c>
      <c r="H68" s="1431">
        <f t="shared" si="77"/>
      </c>
      <c r="I68" s="1431">
        <f t="shared" si="108"/>
      </c>
      <c r="J68" s="1431"/>
      <c r="K68" s="1431">
        <f t="shared" si="139"/>
      </c>
      <c r="L68" s="1432">
        <f t="shared" si="323"/>
      </c>
      <c r="M68" s="1433">
        <f t="shared" si="354"/>
      </c>
      <c r="N68" s="1433">
        <f t="shared" si="385"/>
      </c>
      <c r="O68" s="1433">
        <f t="shared" si="416"/>
      </c>
      <c r="P68" s="1433">
        <f t="shared" si="199"/>
      </c>
      <c r="Q68" s="1434">
        <f t="shared" si="230"/>
      </c>
      <c r="R68" s="1435">
        <v>0.021</v>
      </c>
      <c r="S68" s="1464">
        <v>51</v>
      </c>
      <c r="T68" s="1432">
        <f t="shared" si="261"/>
      </c>
      <c r="U68" s="1434">
        <v>20566</v>
      </c>
      <c r="V68" s="1434">
        <v>409</v>
      </c>
      <c r="W68" s="1434">
        <v>90</v>
      </c>
      <c r="X68" s="1434">
        <v>421</v>
      </c>
      <c r="Y68" s="1434">
        <v>77</v>
      </c>
      <c r="Z68" s="1434">
        <v>7</v>
      </c>
      <c r="AA68" s="1434">
        <v>0</v>
      </c>
      <c r="AB68" s="1437">
        <v>15</v>
      </c>
      <c r="AC68" s="1437"/>
      <c r="AD68" s="1432">
        <f t="shared" si="292"/>
      </c>
      <c r="AE68" s="1438" t="s">
        <v>948</v>
      </c>
      <c r="AF68" s="1439" t="s">
        <v>957</v>
      </c>
      <c r="AG68" s="1439">
        <v>24</v>
      </c>
    </row>
    <row r="69">
      <c r="A69" s="1426"/>
      <c r="B69" s="1427" t="s">
        <v>951</v>
      </c>
      <c r="C69" s="1427" t="s">
        <v>965</v>
      </c>
      <c r="D69" s="1450">
        <v>1434.89</v>
      </c>
      <c r="E69" s="1430">
        <v>3</v>
      </c>
      <c r="F69" s="1430"/>
      <c r="G69" s="1429">
        <f t="shared" si="10"/>
      </c>
      <c r="H69" s="1431">
        <f t="shared" si="77"/>
      </c>
      <c r="I69" s="1431">
        <f t="shared" si="108"/>
      </c>
      <c r="J69" s="1431"/>
      <c r="K69" s="1431">
        <f t="shared" si="139"/>
      </c>
      <c r="L69" s="1432">
        <f t="shared" si="323"/>
      </c>
      <c r="M69" s="1433">
        <f t="shared" si="354"/>
      </c>
      <c r="N69" s="1433">
        <f t="shared" si="385"/>
      </c>
      <c r="O69" s="1433">
        <f t="shared" si="416"/>
      </c>
      <c r="P69" s="1433">
        <f t="shared" si="199"/>
      </c>
      <c r="Q69" s="1434">
        <f t="shared" si="230"/>
      </c>
      <c r="R69" s="1435">
        <v>0.0183</v>
      </c>
      <c r="S69" s="1464">
        <v>52</v>
      </c>
      <c r="T69" s="1432">
        <f t="shared" si="261"/>
      </c>
      <c r="U69" s="1434">
        <v>15494</v>
      </c>
      <c r="V69" s="1434">
        <v>500</v>
      </c>
      <c r="W69" s="1434">
        <v>75</v>
      </c>
      <c r="X69" s="1434">
        <v>520</v>
      </c>
      <c r="Y69" s="1434">
        <v>59</v>
      </c>
      <c r="Z69" s="1434">
        <v>4</v>
      </c>
      <c r="AA69" s="1434">
        <v>0</v>
      </c>
      <c r="AB69" s="1437">
        <v>17</v>
      </c>
      <c r="AC69" s="1437"/>
      <c r="AD69" s="1432">
        <f t="shared" si="292"/>
      </c>
      <c r="AE69" s="1438" t="s">
        <v>948</v>
      </c>
      <c r="AF69" s="1439" t="s">
        <v>957</v>
      </c>
      <c r="AG69" s="1439">
        <v>18</v>
      </c>
    </row>
    <row r="70">
      <c r="A70" s="1426"/>
      <c r="B70" s="1440" t="s">
        <v>950</v>
      </c>
      <c r="C70" s="1440"/>
      <c r="D70" s="1446">
        <f>D68+D67+D66+D65+D69</f>
      </c>
      <c r="E70" s="1467">
        <f>E68+E67+E66+E65+E69</f>
      </c>
      <c r="F70" s="1467"/>
      <c r="G70" s="1446">
        <f>G68+G67+G66+G65+G69</f>
      </c>
      <c r="H70" s="1442">
        <f t="shared" si="77"/>
      </c>
      <c r="I70" s="1442">
        <f t="shared" si="108"/>
      </c>
      <c r="J70" s="1442"/>
      <c r="K70" s="1442">
        <f t="shared" si="139"/>
      </c>
      <c r="L70" s="1442">
        <f t="shared" si="323"/>
      </c>
      <c r="M70" s="1443">
        <f t="shared" si="354"/>
      </c>
      <c r="N70" s="1443">
        <f t="shared" si="385"/>
      </c>
      <c r="O70" s="1443">
        <f t="shared" si="416"/>
      </c>
      <c r="P70" s="1443">
        <f t="shared" si="199"/>
      </c>
      <c r="Q70" s="1444">
        <f t="shared" si="230"/>
      </c>
      <c r="R70" s="1443">
        <f>AVERAGE(R65:R69)</f>
      </c>
      <c r="S70" s="1446">
        <f>AVERAGE(S65:S69)</f>
      </c>
      <c r="T70" s="1454">
        <f t="shared" si="261"/>
      </c>
      <c r="U70" s="1444">
        <f>SUM(U65:U69)</f>
      </c>
      <c r="V70" s="1444">
        <f>SUM(V65:V69)</f>
      </c>
      <c r="W70" s="1444">
        <f>SUM(W65:W69)</f>
      </c>
      <c r="X70" s="1444">
        <f>SUM(X65:X69)</f>
      </c>
      <c r="Y70" s="1444">
        <f>SUM(Y65:Y69)</f>
      </c>
      <c r="Z70" s="1444">
        <f>SUM(Z65:Z69)</f>
      </c>
      <c r="AA70" s="1444">
        <f>SUM(AA65:AA69)</f>
      </c>
      <c r="AB70" s="1444">
        <f>SUM(AB65:AB69)</f>
      </c>
      <c r="AC70" s="1444"/>
      <c r="AD70" s="1446">
        <f t="shared" si="292"/>
      </c>
      <c r="AE70" s="1447"/>
      <c r="AF70" s="1447"/>
      <c r="AG70" s="1444">
        <f>SUM(AG65:AG69)</f>
      </c>
    </row>
    <row r="71">
      <c r="A71" s="1426"/>
      <c r="B71" s="1455" t="s">
        <v>966</v>
      </c>
      <c r="C71" s="1455"/>
      <c r="D71" s="1461">
        <f>D70+D64</f>
      </c>
      <c r="E71" s="1461">
        <f>E70+E64</f>
      </c>
      <c r="F71" s="1461"/>
      <c r="G71" s="1461">
        <f>G70+G64</f>
      </c>
      <c r="H71" s="1457">
        <f t="shared" si="77"/>
      </c>
      <c r="I71" s="1457">
        <f t="shared" si="108"/>
      </c>
      <c r="J71" s="1457"/>
      <c r="K71" s="1457">
        <f t="shared" si="139"/>
      </c>
      <c r="L71" s="1457">
        <f t="shared" si="323"/>
      </c>
      <c r="M71" s="1458">
        <f t="shared" si="354"/>
      </c>
      <c r="N71" s="1458">
        <f t="shared" si="385"/>
      </c>
      <c r="O71" s="1458">
        <f t="shared" si="416"/>
      </c>
      <c r="P71" s="1458">
        <f t="shared" si="199"/>
      </c>
      <c r="Q71" s="1459">
        <f t="shared" si="230"/>
      </c>
      <c r="R71" s="1459">
        <f>(R70+R64)/2</f>
      </c>
      <c r="S71" s="1462">
        <f>(S70+S64)/2</f>
      </c>
      <c r="T71" s="1461">
        <f>(T70+T64)/2</f>
      </c>
      <c r="U71" s="1459">
        <f>U70+U64</f>
      </c>
      <c r="V71" s="1459">
        <f>V70+V64</f>
      </c>
      <c r="W71" s="1459">
        <f>W70+W64</f>
      </c>
      <c r="X71" s="1459">
        <f>X70+X64</f>
      </c>
      <c r="Y71" s="1459">
        <f>Y70+Y64</f>
      </c>
      <c r="Z71" s="1459">
        <f>Z70+Z64</f>
      </c>
      <c r="AA71" s="1459">
        <f>AA70+AA64</f>
      </c>
      <c r="AB71" s="1459">
        <f>AB70+AB64</f>
      </c>
      <c r="AC71" s="1459"/>
      <c r="AD71" s="1462">
        <f t="shared" si="292"/>
      </c>
      <c r="AE71" s="1463"/>
      <c r="AF71" s="1463"/>
      <c r="AG71" s="1459">
        <f>AG64+AG70</f>
      </c>
    </row>
    <row r="72">
      <c r="A72" s="1416" t="s">
        <v>912</v>
      </c>
      <c r="B72" s="1416" t="s">
        <v>913</v>
      </c>
      <c r="C72" s="1416"/>
      <c r="D72" s="1417" t="s">
        <v>914</v>
      </c>
      <c r="E72" s="1417"/>
      <c r="F72" s="1417"/>
      <c r="G72" s="1417"/>
      <c r="H72" s="1417"/>
      <c r="I72" s="1417"/>
      <c r="J72" s="1417"/>
      <c r="K72" s="1417"/>
      <c r="L72" s="1418" t="s">
        <v>915</v>
      </c>
      <c r="M72" s="1418"/>
      <c r="N72" s="1418"/>
      <c r="O72" s="1418"/>
      <c r="P72" s="1418"/>
      <c r="Q72" s="1418"/>
      <c r="R72" s="1418"/>
      <c r="S72" s="1418"/>
      <c r="T72" s="1418"/>
      <c r="U72" s="1418"/>
      <c r="V72" s="1418"/>
      <c r="W72" s="1418"/>
      <c r="X72" s="1418"/>
      <c r="Y72" s="1418"/>
      <c r="Z72" s="1418"/>
      <c r="AA72" s="1418"/>
      <c r="AB72" s="1418"/>
      <c r="AC72" s="1418"/>
      <c r="AD72" s="1418"/>
      <c r="AE72" s="1418"/>
      <c r="AF72" s="1418"/>
      <c r="AG72" s="1419"/>
    </row>
    <row r="73">
      <c r="A73" s="1416"/>
      <c r="B73" s="1416" t="s">
        <v>916</v>
      </c>
      <c r="C73" s="1416" t="s">
        <v>917</v>
      </c>
      <c r="D73" s="1417" t="s">
        <v>918</v>
      </c>
      <c r="E73" s="1420" t="s">
        <v>919</v>
      </c>
      <c r="F73" s="1420"/>
      <c r="G73" s="1421" t="s">
        <v>920</v>
      </c>
      <c r="H73" s="1422" t="s">
        <v>921</v>
      </c>
      <c r="I73" s="1422" t="s">
        <v>922</v>
      </c>
      <c r="J73" s="1422"/>
      <c r="K73" s="1422" t="s">
        <v>923</v>
      </c>
      <c r="L73" s="1418" t="s">
        <v>924</v>
      </c>
      <c r="M73" s="1423" t="s">
        <v>925</v>
      </c>
      <c r="N73" s="1423" t="s">
        <v>926</v>
      </c>
      <c r="O73" s="1423" t="s">
        <v>927</v>
      </c>
      <c r="P73" s="1423" t="s">
        <v>928</v>
      </c>
      <c r="Q73" s="1424" t="s">
        <v>929</v>
      </c>
      <c r="R73" s="1423" t="s">
        <v>930</v>
      </c>
      <c r="S73" s="1425" t="s">
        <v>931</v>
      </c>
      <c r="T73" s="1418" t="s">
        <v>932</v>
      </c>
      <c r="U73" s="1424" t="s">
        <v>933</v>
      </c>
      <c r="V73" s="1424" t="s">
        <v>934</v>
      </c>
      <c r="W73" s="1424" t="s">
        <v>935</v>
      </c>
      <c r="X73" s="1424" t="s">
        <v>936</v>
      </c>
      <c r="Y73" s="1424" t="s">
        <v>937</v>
      </c>
      <c r="Z73" s="1424" t="s">
        <v>938</v>
      </c>
      <c r="AA73" s="1424" t="s">
        <v>939</v>
      </c>
      <c r="AB73" s="1424" t="s">
        <v>940</v>
      </c>
      <c r="AC73" s="1424"/>
      <c r="AD73" s="1418" t="s">
        <v>941</v>
      </c>
      <c r="AE73" s="1419" t="s">
        <v>942</v>
      </c>
      <c r="AF73" s="1419" t="s">
        <v>943</v>
      </c>
      <c r="AG73" s="1419" t="s">
        <v>944</v>
      </c>
    </row>
    <row r="74">
      <c r="A74" s="1426" t="s">
        <v>972</v>
      </c>
      <c r="B74" s="1427" t="s">
        <v>951</v>
      </c>
      <c r="C74" s="1428" t="s">
        <v>956</v>
      </c>
      <c r="D74" s="1451">
        <v>1683.84</v>
      </c>
      <c r="E74" s="1453">
        <v>2</v>
      </c>
      <c r="F74" s="1453"/>
      <c r="G74" s="1431">
        <f t="shared" ref="G74:G77" si="11">E74*2000</f>
      </c>
      <c r="H74" s="1431">
        <f t="shared" ref="H74:H84" si="78">G74/D74</f>
      </c>
      <c r="I74" s="1431">
        <f t="shared" ref="I74:I84" si="109">D74/E74</f>
      </c>
      <c r="J74" s="1431"/>
      <c r="K74" s="1431">
        <f t="shared" ref="K74:K84" si="140">G74/E74</f>
      </c>
      <c r="L74" s="1432">
        <f t="shared" ref="L74:L84" si="324">D74/V74</f>
      </c>
      <c r="M74" s="1433">
        <f t="shared" ref="M74:M84" si="355">Q74/U74*1</f>
      </c>
      <c r="N74" s="1433">
        <f t="shared" ref="N74:N84" si="386">V74/U74</f>
      </c>
      <c r="O74" s="1433">
        <f t="shared" ref="O74:O84" si="417">X74/U74</f>
      </c>
      <c r="P74" s="1433">
        <f t="shared" ref="P74:P84" si="200">Y74/X74</f>
      </c>
      <c r="Q74" s="1434">
        <f t="shared" ref="Q74:Q84" si="231">W74/R74</f>
      </c>
      <c r="R74" s="1435">
        <v>0.0129</v>
      </c>
      <c r="S74" s="1436">
        <v>38</v>
      </c>
      <c r="T74" s="1432">
        <f t="shared" ref="T74:T83" si="262">(D74/U74)*1000</f>
      </c>
      <c r="U74" s="1436">
        <v>19450</v>
      </c>
      <c r="V74" s="1449">
        <v>462</v>
      </c>
      <c r="W74" s="1449">
        <v>78</v>
      </c>
      <c r="X74" s="1449">
        <v>478</v>
      </c>
      <c r="Y74" s="1449">
        <v>43</v>
      </c>
      <c r="Z74" s="1449">
        <v>6</v>
      </c>
      <c r="AA74" s="1449">
        <v>1</v>
      </c>
      <c r="AB74" s="1436">
        <v>14</v>
      </c>
      <c r="AC74" s="1436"/>
      <c r="AD74" s="1432">
        <f t="shared" ref="AD74:AD84" si="293">AG74*1000/D74</f>
      </c>
      <c r="AE74" s="1438" t="s">
        <v>948</v>
      </c>
      <c r="AF74" s="1439" t="s">
        <v>957</v>
      </c>
      <c r="AG74" s="1439">
        <v>17</v>
      </c>
    </row>
    <row r="75">
      <c r="A75" s="1426"/>
      <c r="B75" s="1427" t="s">
        <v>951</v>
      </c>
      <c r="C75" s="1427" t="s">
        <v>959</v>
      </c>
      <c r="D75" s="1451">
        <v>2065.17</v>
      </c>
      <c r="E75" s="1451">
        <v>1</v>
      </c>
      <c r="F75" s="1451"/>
      <c r="G75" s="1431">
        <f t="shared" si="11"/>
      </c>
      <c r="H75" s="1431">
        <f t="shared" si="78"/>
      </c>
      <c r="I75" s="1431">
        <f t="shared" si="109"/>
      </c>
      <c r="J75" s="1431"/>
      <c r="K75" s="1431">
        <f t="shared" si="140"/>
      </c>
      <c r="L75" s="1432">
        <f t="shared" si="324"/>
      </c>
      <c r="M75" s="1433">
        <f t="shared" si="355"/>
      </c>
      <c r="N75" s="1433">
        <f t="shared" si="386"/>
      </c>
      <c r="O75" s="1433">
        <f t="shared" si="417"/>
      </c>
      <c r="P75" s="1433">
        <f t="shared" si="200"/>
      </c>
      <c r="Q75" s="1434">
        <f t="shared" si="231"/>
      </c>
      <c r="R75" s="1435">
        <v>0.0282</v>
      </c>
      <c r="S75" s="1436">
        <v>47</v>
      </c>
      <c r="T75" s="1432">
        <f t="shared" si="262"/>
      </c>
      <c r="U75" s="1436">
        <v>19513</v>
      </c>
      <c r="V75" s="1449">
        <v>521</v>
      </c>
      <c r="W75" s="1449">
        <v>114</v>
      </c>
      <c r="X75" s="1449">
        <v>546</v>
      </c>
      <c r="Y75" s="1449">
        <v>53</v>
      </c>
      <c r="Z75" s="1449">
        <v>6</v>
      </c>
      <c r="AA75" s="1449">
        <v>1</v>
      </c>
      <c r="AB75" s="1436">
        <v>17</v>
      </c>
      <c r="AC75" s="1436"/>
      <c r="AD75" s="1432">
        <f t="shared" si="293"/>
      </c>
      <c r="AE75" s="1438" t="s">
        <v>948</v>
      </c>
      <c r="AF75" s="1439" t="s">
        <v>957</v>
      </c>
      <c r="AG75" s="1439">
        <v>21</v>
      </c>
    </row>
    <row r="76">
      <c r="A76" s="1426"/>
      <c r="B76" s="1427" t="s">
        <v>951</v>
      </c>
      <c r="C76" s="1427" t="s">
        <v>960</v>
      </c>
      <c r="D76" s="1451">
        <v>1961.66</v>
      </c>
      <c r="E76" s="1451">
        <v>2</v>
      </c>
      <c r="F76" s="1451"/>
      <c r="G76" s="1431">
        <f t="shared" si="11"/>
      </c>
      <c r="H76" s="1431">
        <f t="shared" si="78"/>
      </c>
      <c r="I76" s="1431">
        <f t="shared" si="109"/>
      </c>
      <c r="J76" s="1431"/>
      <c r="K76" s="1431">
        <f t="shared" si="140"/>
      </c>
      <c r="L76" s="1432">
        <f t="shared" si="324"/>
      </c>
      <c r="M76" s="1433">
        <f t="shared" si="355"/>
      </c>
      <c r="N76" s="1433">
        <f t="shared" si="386"/>
      </c>
      <c r="O76" s="1433">
        <f t="shared" si="417"/>
      </c>
      <c r="P76" s="1433">
        <f t="shared" si="200"/>
      </c>
      <c r="Q76" s="1434">
        <f t="shared" si="231"/>
      </c>
      <c r="R76" s="1435">
        <v>0.0154</v>
      </c>
      <c r="S76" s="1436">
        <v>42</v>
      </c>
      <c r="T76" s="1432">
        <f t="shared" si="262"/>
      </c>
      <c r="U76" s="1436">
        <v>19288</v>
      </c>
      <c r="V76" s="1449">
        <v>580</v>
      </c>
      <c r="W76" s="1449">
        <v>77</v>
      </c>
      <c r="X76" s="1449">
        <v>624</v>
      </c>
      <c r="Y76" s="1449">
        <v>29</v>
      </c>
      <c r="Z76" s="1449">
        <v>3</v>
      </c>
      <c r="AA76" s="1449">
        <v>1</v>
      </c>
      <c r="AB76" s="1436">
        <v>22</v>
      </c>
      <c r="AC76" s="1436"/>
      <c r="AD76" s="1432">
        <f t="shared" si="293"/>
      </c>
      <c r="AE76" s="1438" t="s">
        <v>948</v>
      </c>
      <c r="AF76" s="1439" t="s">
        <v>957</v>
      </c>
      <c r="AG76" s="1439">
        <v>13</v>
      </c>
    </row>
    <row r="77">
      <c r="A77" s="1426"/>
      <c r="B77" s="1427" t="s">
        <v>951</v>
      </c>
      <c r="C77" s="1427" t="s">
        <v>961</v>
      </c>
      <c r="D77" s="1451">
        <v>1609.5</v>
      </c>
      <c r="E77" s="1451">
        <v>0</v>
      </c>
      <c r="F77" s="1451"/>
      <c r="G77" s="1431">
        <f t="shared" si="11"/>
      </c>
      <c r="H77" s="1431">
        <f t="shared" si="78"/>
      </c>
      <c r="I77" s="1431">
        <f t="shared" si="109"/>
      </c>
      <c r="J77" s="1431"/>
      <c r="K77" s="1431">
        <f t="shared" si="140"/>
      </c>
      <c r="L77" s="1432">
        <f t="shared" si="324"/>
      </c>
      <c r="M77" s="1433">
        <f t="shared" si="355"/>
      </c>
      <c r="N77" s="1433">
        <f t="shared" si="386"/>
      </c>
      <c r="O77" s="1433">
        <f t="shared" si="417"/>
      </c>
      <c r="P77" s="1433">
        <f t="shared" si="200"/>
      </c>
      <c r="Q77" s="1434">
        <f t="shared" si="231"/>
      </c>
      <c r="R77" s="1435">
        <v>0.0178</v>
      </c>
      <c r="S77" s="1436">
        <v>40</v>
      </c>
      <c r="T77" s="1432">
        <f t="shared" si="262"/>
      </c>
      <c r="U77" s="1436">
        <v>14105</v>
      </c>
      <c r="V77" s="1449">
        <v>533</v>
      </c>
      <c r="W77" s="1449">
        <v>72</v>
      </c>
      <c r="X77" s="1449">
        <v>570</v>
      </c>
      <c r="Y77" s="1449">
        <v>30</v>
      </c>
      <c r="Z77" s="1449">
        <v>3</v>
      </c>
      <c r="AA77" s="1449">
        <v>0</v>
      </c>
      <c r="AB77" s="1436">
        <v>6</v>
      </c>
      <c r="AC77" s="1436"/>
      <c r="AD77" s="1432">
        <f t="shared" si="293"/>
      </c>
      <c r="AE77" s="1438" t="s">
        <v>948</v>
      </c>
      <c r="AF77" s="1439" t="s">
        <v>957</v>
      </c>
      <c r="AG77" s="1439">
        <v>15</v>
      </c>
    </row>
    <row r="78">
      <c r="A78" s="1426"/>
      <c r="B78" s="1440" t="s">
        <v>950</v>
      </c>
      <c r="C78" s="1440"/>
      <c r="D78" s="1441">
        <f>SUM(D74:D77)</f>
      </c>
      <c r="E78" s="1441">
        <f>SUM(E74:E77)</f>
      </c>
      <c r="F78" s="1441"/>
      <c r="G78" s="1442">
        <f>SUM(G74:G77)</f>
      </c>
      <c r="H78" s="1442">
        <f t="shared" si="78"/>
      </c>
      <c r="I78" s="1442">
        <f t="shared" si="109"/>
      </c>
      <c r="J78" s="1442"/>
      <c r="K78" s="1442">
        <f t="shared" si="140"/>
      </c>
      <c r="L78" s="1442">
        <f t="shared" si="324"/>
      </c>
      <c r="M78" s="1443">
        <f t="shared" si="355"/>
      </c>
      <c r="N78" s="1443">
        <f t="shared" si="386"/>
      </c>
      <c r="O78" s="1443">
        <f t="shared" si="417"/>
      </c>
      <c r="P78" s="1443">
        <f t="shared" si="200"/>
      </c>
      <c r="Q78" s="1444">
        <f t="shared" si="231"/>
      </c>
      <c r="R78" s="1443">
        <f>AVERAGE(R74:R77)</f>
      </c>
      <c r="S78" s="1445">
        <f>AVERAGE(S74:S77)</f>
      </c>
      <c r="T78" s="1454">
        <f t="shared" si="262"/>
      </c>
      <c r="U78" s="1441">
        <f>SUM(U74:U77)</f>
      </c>
      <c r="V78" s="1441">
        <f>SUM(V74:V77)</f>
      </c>
      <c r="W78" s="1441">
        <f>SUM(W74:W77)</f>
      </c>
      <c r="X78" s="1441">
        <f>SUM(X74:X77)</f>
      </c>
      <c r="Y78" s="1441">
        <f>SUM(Y74:Y77)</f>
      </c>
      <c r="Z78" s="1441">
        <f>SUM(Z74:Z77)</f>
      </c>
      <c r="AA78" s="1441">
        <f>SUM(AA74:AA77)</f>
      </c>
      <c r="AB78" s="1441">
        <f>SUM(AB74:AB77)</f>
      </c>
      <c r="AC78" s="1441"/>
      <c r="AD78" s="1446">
        <f t="shared" si="293"/>
      </c>
      <c r="AE78" s="1447"/>
      <c r="AF78" s="1447"/>
      <c r="AG78" s="1444">
        <f>SUM(AG74:AG77)</f>
      </c>
    </row>
    <row r="79">
      <c r="A79" s="1426"/>
      <c r="B79" s="1427" t="s">
        <v>946</v>
      </c>
      <c r="C79" s="1428" t="s">
        <v>962</v>
      </c>
      <c r="D79" s="1429">
        <v>1847.73</v>
      </c>
      <c r="E79" s="1453">
        <v>3</v>
      </c>
      <c r="F79" s="1453"/>
      <c r="G79" s="1431">
        <f t="shared" ref="G79:G82" si="12">E79*2000</f>
      </c>
      <c r="H79" s="1431">
        <f t="shared" si="78"/>
      </c>
      <c r="I79" s="1431">
        <f t="shared" si="109"/>
      </c>
      <c r="J79" s="1431"/>
      <c r="K79" s="1431">
        <f t="shared" si="140"/>
      </c>
      <c r="L79" s="1432">
        <f t="shared" si="324"/>
      </c>
      <c r="M79" s="1433">
        <f t="shared" si="355"/>
      </c>
      <c r="N79" s="1433">
        <f t="shared" si="386"/>
      </c>
      <c r="O79" s="1433">
        <f t="shared" si="417"/>
      </c>
      <c r="P79" s="1433">
        <f t="shared" si="200"/>
      </c>
      <c r="Q79" s="1434">
        <f t="shared" si="231"/>
      </c>
      <c r="R79" s="1435">
        <v>0.0206</v>
      </c>
      <c r="S79" s="1436">
        <v>39</v>
      </c>
      <c r="T79" s="1432">
        <f t="shared" si="262"/>
      </c>
      <c r="U79" s="1436">
        <v>15593</v>
      </c>
      <c r="V79" s="1449">
        <v>559</v>
      </c>
      <c r="W79" s="1449">
        <v>89</v>
      </c>
      <c r="X79" s="1449">
        <v>588</v>
      </c>
      <c r="Y79" s="1449">
        <v>48</v>
      </c>
      <c r="Z79" s="1449">
        <v>5</v>
      </c>
      <c r="AA79" s="1449">
        <v>0</v>
      </c>
      <c r="AB79" s="1436">
        <v>14</v>
      </c>
      <c r="AC79" s="1436"/>
      <c r="AD79" s="1432">
        <f t="shared" si="293"/>
      </c>
      <c r="AE79" s="1438" t="s">
        <v>948</v>
      </c>
      <c r="AF79" s="1439" t="s">
        <v>957</v>
      </c>
      <c r="AG79" s="1439">
        <v>18</v>
      </c>
    </row>
    <row r="80">
      <c r="A80" s="1426"/>
      <c r="B80" s="1427" t="s">
        <v>946</v>
      </c>
      <c r="C80" s="1428" t="s">
        <v>963</v>
      </c>
      <c r="D80" s="1429">
        <v>2303.37</v>
      </c>
      <c r="E80" s="1453">
        <v>1</v>
      </c>
      <c r="F80" s="1453"/>
      <c r="G80" s="1431">
        <f t="shared" si="12"/>
      </c>
      <c r="H80" s="1431">
        <f t="shared" si="78"/>
      </c>
      <c r="I80" s="1431">
        <f t="shared" si="109"/>
      </c>
      <c r="J80" s="1431"/>
      <c r="K80" s="1431">
        <f t="shared" si="140"/>
      </c>
      <c r="L80" s="1432">
        <f t="shared" si="324"/>
      </c>
      <c r="M80" s="1433">
        <f t="shared" si="355"/>
      </c>
      <c r="N80" s="1433">
        <f t="shared" si="386"/>
      </c>
      <c r="O80" s="1433">
        <f t="shared" si="417"/>
      </c>
      <c r="P80" s="1433">
        <f t="shared" si="200"/>
      </c>
      <c r="Q80" s="1434">
        <f t="shared" si="231"/>
      </c>
      <c r="R80" s="1435">
        <v>0.0152</v>
      </c>
      <c r="S80" s="1436">
        <v>36</v>
      </c>
      <c r="T80" s="1432">
        <f t="shared" si="262"/>
      </c>
      <c r="U80" s="1436">
        <v>19475</v>
      </c>
      <c r="V80" s="1449">
        <v>814</v>
      </c>
      <c r="W80" s="1449">
        <v>86</v>
      </c>
      <c r="X80" s="1449">
        <v>856</v>
      </c>
      <c r="Y80" s="1449">
        <v>32</v>
      </c>
      <c r="Z80" s="1449">
        <v>4</v>
      </c>
      <c r="AA80" s="1449">
        <v>2</v>
      </c>
      <c r="AB80" s="1436">
        <v>19</v>
      </c>
      <c r="AC80" s="1436"/>
      <c r="AD80" s="1432">
        <f t="shared" si="293"/>
      </c>
      <c r="AE80" s="1438" t="s">
        <v>948</v>
      </c>
      <c r="AF80" s="1439" t="s">
        <v>957</v>
      </c>
      <c r="AG80" s="1439">
        <v>12</v>
      </c>
    </row>
    <row r="81">
      <c r="A81" s="1426"/>
      <c r="B81" s="1427" t="s">
        <v>946</v>
      </c>
      <c r="C81" s="1427" t="s">
        <v>964</v>
      </c>
      <c r="D81" s="1450">
        <v>1489.6</v>
      </c>
      <c r="E81" s="1453">
        <v>4</v>
      </c>
      <c r="F81" s="1453"/>
      <c r="G81" s="1431">
        <f t="shared" si="12"/>
      </c>
      <c r="H81" s="1431">
        <f t="shared" si="78"/>
      </c>
      <c r="I81" s="1431">
        <f t="shared" si="109"/>
      </c>
      <c r="J81" s="1431"/>
      <c r="K81" s="1431">
        <f t="shared" si="140"/>
      </c>
      <c r="L81" s="1432">
        <f t="shared" si="324"/>
      </c>
      <c r="M81" s="1433">
        <f t="shared" si="355"/>
      </c>
      <c r="N81" s="1433">
        <f t="shared" si="386"/>
      </c>
      <c r="O81" s="1433">
        <f t="shared" si="417"/>
      </c>
      <c r="P81" s="1433">
        <f t="shared" si="200"/>
      </c>
      <c r="Q81" s="1434">
        <f t="shared" si="231"/>
      </c>
      <c r="R81" s="1435">
        <v>0.0169</v>
      </c>
      <c r="S81" s="1436">
        <v>38</v>
      </c>
      <c r="T81" s="1432">
        <f t="shared" si="262"/>
      </c>
      <c r="U81" s="1436">
        <v>13413</v>
      </c>
      <c r="V81" s="1449">
        <v>510</v>
      </c>
      <c r="W81" s="1449">
        <v>69</v>
      </c>
      <c r="X81" s="1449">
        <v>544</v>
      </c>
      <c r="Y81" s="1449">
        <v>63</v>
      </c>
      <c r="Z81" s="1449">
        <v>2</v>
      </c>
      <c r="AA81" s="1449">
        <v>1</v>
      </c>
      <c r="AB81" s="1436">
        <v>12</v>
      </c>
      <c r="AC81" s="1436"/>
      <c r="AD81" s="1432">
        <f t="shared" si="293"/>
      </c>
      <c r="AE81" s="1438" t="s">
        <v>948</v>
      </c>
      <c r="AF81" s="1439" t="s">
        <v>957</v>
      </c>
      <c r="AG81" s="1439">
        <v>16</v>
      </c>
    </row>
    <row r="82">
      <c r="A82" s="1426"/>
      <c r="B82" s="1427" t="s">
        <v>946</v>
      </c>
      <c r="C82" s="1427" t="s">
        <v>965</v>
      </c>
      <c r="D82" s="1450">
        <v>1862.26</v>
      </c>
      <c r="E82" s="1451">
        <v>1</v>
      </c>
      <c r="F82" s="1451"/>
      <c r="G82" s="1431">
        <f t="shared" si="12"/>
      </c>
      <c r="H82" s="1431">
        <f t="shared" si="78"/>
      </c>
      <c r="I82" s="1431">
        <f t="shared" si="109"/>
      </c>
      <c r="J82" s="1431"/>
      <c r="K82" s="1431">
        <f t="shared" si="140"/>
      </c>
      <c r="L82" s="1432">
        <f t="shared" si="324"/>
      </c>
      <c r="M82" s="1433">
        <f t="shared" si="355"/>
      </c>
      <c r="N82" s="1433">
        <f t="shared" si="386"/>
      </c>
      <c r="O82" s="1433">
        <f t="shared" si="417"/>
      </c>
      <c r="P82" s="1433">
        <f t="shared" si="200"/>
      </c>
      <c r="Q82" s="1434">
        <f t="shared" si="231"/>
      </c>
      <c r="R82" s="1435">
        <v>0.0075</v>
      </c>
      <c r="S82" s="1436">
        <v>37</v>
      </c>
      <c r="T82" s="1432">
        <f t="shared" si="262"/>
      </c>
      <c r="U82" s="1436">
        <v>21279</v>
      </c>
      <c r="V82" s="1449">
        <v>812</v>
      </c>
      <c r="W82" s="1449">
        <v>66</v>
      </c>
      <c r="X82" s="1449">
        <v>888</v>
      </c>
      <c r="Y82" s="1449">
        <v>35</v>
      </c>
      <c r="Z82" s="1449">
        <v>4</v>
      </c>
      <c r="AA82" s="1449">
        <v>2</v>
      </c>
      <c r="AB82" s="1436">
        <v>8</v>
      </c>
      <c r="AC82" s="1436"/>
      <c r="AD82" s="1432">
        <f t="shared" si="293"/>
      </c>
      <c r="AE82" s="1438" t="s">
        <v>948</v>
      </c>
      <c r="AF82" s="1439" t="s">
        <v>957</v>
      </c>
      <c r="AG82" s="1439">
        <v>17</v>
      </c>
    </row>
    <row r="83">
      <c r="A83" s="1426"/>
      <c r="B83" s="1440" t="s">
        <v>950</v>
      </c>
      <c r="C83" s="1440"/>
      <c r="D83" s="1441">
        <f>SUM(D79:D82)</f>
      </c>
      <c r="E83" s="1441">
        <f>SUM(E79:E82)</f>
      </c>
      <c r="F83" s="1441"/>
      <c r="G83" s="1442">
        <f>SUM(G79:G82)</f>
      </c>
      <c r="H83" s="1442">
        <f t="shared" si="78"/>
      </c>
      <c r="I83" s="1442">
        <f t="shared" si="109"/>
      </c>
      <c r="J83" s="1442"/>
      <c r="K83" s="1442">
        <f t="shared" si="140"/>
      </c>
      <c r="L83" s="1442">
        <f t="shared" si="324"/>
      </c>
      <c r="M83" s="1443">
        <f t="shared" si="355"/>
      </c>
      <c r="N83" s="1443">
        <f t="shared" si="386"/>
      </c>
      <c r="O83" s="1443">
        <f t="shared" si="417"/>
      </c>
      <c r="P83" s="1443">
        <f t="shared" si="200"/>
      </c>
      <c r="Q83" s="1444">
        <f t="shared" si="231"/>
      </c>
      <c r="R83" s="1443">
        <f>AVERAGE(R79:R82)</f>
      </c>
      <c r="S83" s="1445">
        <f>AVERAGE(S79:S82)</f>
      </c>
      <c r="T83" s="1454">
        <f t="shared" si="262"/>
      </c>
      <c r="U83" s="1441">
        <f>SUM(U79:U82)</f>
      </c>
      <c r="V83" s="1441">
        <f>SUM(V79:V82)</f>
      </c>
      <c r="W83" s="1441">
        <f>SUM(W79:W82)</f>
      </c>
      <c r="X83" s="1441">
        <f>SUM(X79:X82)</f>
      </c>
      <c r="Y83" s="1441">
        <f>SUM(Y79:Y82)</f>
      </c>
      <c r="Z83" s="1441">
        <f>SUM(Z79:Z82)</f>
      </c>
      <c r="AA83" s="1441">
        <f>SUM(AA79:AA82)</f>
      </c>
      <c r="AB83" s="1441">
        <f>SUM(AB79:AB82)</f>
      </c>
      <c r="AC83" s="1441"/>
      <c r="AD83" s="1446">
        <f t="shared" si="293"/>
      </c>
      <c r="AE83" s="1447"/>
      <c r="AF83" s="1447"/>
      <c r="AG83" s="1441">
        <f>SUM(AG79:AG82)</f>
      </c>
    </row>
    <row r="84">
      <c r="A84" s="1426"/>
      <c r="B84" s="1455" t="s">
        <v>966</v>
      </c>
      <c r="C84" s="1455"/>
      <c r="D84" s="1456">
        <f>D78+D83</f>
      </c>
      <c r="E84" s="1456">
        <f>E78+E83</f>
      </c>
      <c r="F84" s="1456"/>
      <c r="G84" s="1457">
        <f>G78+G83</f>
      </c>
      <c r="H84" s="1457">
        <f t="shared" si="78"/>
      </c>
      <c r="I84" s="1457">
        <f t="shared" si="109"/>
      </c>
      <c r="J84" s="1457"/>
      <c r="K84" s="1457">
        <f t="shared" si="140"/>
      </c>
      <c r="L84" s="1457">
        <f t="shared" si="324"/>
      </c>
      <c r="M84" s="1458">
        <f t="shared" si="355"/>
      </c>
      <c r="N84" s="1458">
        <f t="shared" si="386"/>
      </c>
      <c r="O84" s="1458">
        <f t="shared" si="417"/>
      </c>
      <c r="P84" s="1458">
        <f t="shared" si="200"/>
      </c>
      <c r="Q84" s="1459">
        <f t="shared" si="231"/>
      </c>
      <c r="R84" s="1459">
        <f>(R78+R83)/2</f>
      </c>
      <c r="S84" s="1460">
        <f>(S78+S83)/3</f>
      </c>
      <c r="T84" s="1461">
        <f>(T83+T78)/2</f>
      </c>
      <c r="U84" s="1456">
        <f>U78+U83</f>
      </c>
      <c r="V84" s="1456">
        <f>V78+V83</f>
      </c>
      <c r="W84" s="1456">
        <f>W78+W83</f>
      </c>
      <c r="X84" s="1456">
        <f>X78+X83</f>
      </c>
      <c r="Y84" s="1456">
        <f>Y78+Y83</f>
      </c>
      <c r="Z84" s="1456">
        <f>Z78+Z83</f>
      </c>
      <c r="AA84" s="1456">
        <f>AA78+AA83</f>
      </c>
      <c r="AB84" s="1456">
        <f>AB78+AB83</f>
      </c>
      <c r="AC84" s="1456"/>
      <c r="AD84" s="1462">
        <f t="shared" si="293"/>
      </c>
      <c r="AE84" s="1463"/>
      <c r="AF84" s="1463"/>
      <c r="AG84" s="1456">
        <f>AG78+AG83</f>
      </c>
    </row>
    <row r="85">
      <c r="A85" s="1416" t="s">
        <v>912</v>
      </c>
      <c r="B85" s="1416" t="s">
        <v>913</v>
      </c>
      <c r="C85" s="1416"/>
      <c r="D85" s="1417" t="s">
        <v>914</v>
      </c>
      <c r="E85" s="1417"/>
      <c r="F85" s="1417"/>
      <c r="G85" s="1417"/>
      <c r="H85" s="1417"/>
      <c r="I85" s="1417"/>
      <c r="J85" s="1417"/>
      <c r="K85" s="1417"/>
      <c r="L85" s="1418" t="s">
        <v>915</v>
      </c>
      <c r="M85" s="1418"/>
      <c r="N85" s="1418"/>
      <c r="O85" s="1418"/>
      <c r="P85" s="1418"/>
      <c r="Q85" s="1418"/>
      <c r="R85" s="1418"/>
      <c r="S85" s="1418"/>
      <c r="T85" s="1418"/>
      <c r="U85" s="1418"/>
      <c r="V85" s="1418"/>
      <c r="W85" s="1418"/>
      <c r="X85" s="1418"/>
      <c r="Y85" s="1418"/>
      <c r="Z85" s="1418"/>
      <c r="AA85" s="1418"/>
      <c r="AB85" s="1418"/>
      <c r="AC85" s="1418"/>
      <c r="AD85" s="1418"/>
      <c r="AE85" s="1418"/>
      <c r="AF85" s="1418"/>
      <c r="AG85" s="1419"/>
    </row>
    <row r="86">
      <c r="A86" s="1416"/>
      <c r="B86" s="1416" t="s">
        <v>916</v>
      </c>
      <c r="C86" s="1416" t="s">
        <v>917</v>
      </c>
      <c r="D86" s="1417" t="s">
        <v>918</v>
      </c>
      <c r="E86" s="1420" t="s">
        <v>919</v>
      </c>
      <c r="F86" s="1420"/>
      <c r="G86" s="1421" t="s">
        <v>920</v>
      </c>
      <c r="H86" s="1422" t="s">
        <v>921</v>
      </c>
      <c r="I86" s="1422" t="s">
        <v>922</v>
      </c>
      <c r="J86" s="1422"/>
      <c r="K86" s="1422" t="s">
        <v>923</v>
      </c>
      <c r="L86" s="1418" t="s">
        <v>924</v>
      </c>
      <c r="M86" s="1423" t="s">
        <v>925</v>
      </c>
      <c r="N86" s="1423" t="s">
        <v>926</v>
      </c>
      <c r="O86" s="1423" t="s">
        <v>927</v>
      </c>
      <c r="P86" s="1423" t="s">
        <v>928</v>
      </c>
      <c r="Q86" s="1424" t="s">
        <v>929</v>
      </c>
      <c r="R86" s="1423" t="s">
        <v>930</v>
      </c>
      <c r="S86" s="1425" t="s">
        <v>931</v>
      </c>
      <c r="T86" s="1418" t="s">
        <v>932</v>
      </c>
      <c r="U86" s="1424" t="s">
        <v>933</v>
      </c>
      <c r="V86" s="1424" t="s">
        <v>934</v>
      </c>
      <c r="W86" s="1424" t="s">
        <v>935</v>
      </c>
      <c r="X86" s="1424" t="s">
        <v>936</v>
      </c>
      <c r="Y86" s="1424" t="s">
        <v>937</v>
      </c>
      <c r="Z86" s="1424" t="s">
        <v>938</v>
      </c>
      <c r="AA86" s="1424" t="s">
        <v>939</v>
      </c>
      <c r="AB86" s="1424" t="s">
        <v>940</v>
      </c>
      <c r="AC86" s="1424"/>
      <c r="AD86" s="1418" t="s">
        <v>941</v>
      </c>
      <c r="AE86" s="1419" t="s">
        <v>942</v>
      </c>
      <c r="AF86" s="1419" t="s">
        <v>943</v>
      </c>
      <c r="AG86" s="1419" t="s">
        <v>944</v>
      </c>
    </row>
    <row r="87">
      <c r="A87" s="1426" t="s">
        <v>973</v>
      </c>
      <c r="B87" s="1427" t="s">
        <v>946</v>
      </c>
      <c r="C87" s="1428" t="s">
        <v>947</v>
      </c>
      <c r="D87" s="1429">
        <v>1992.55</v>
      </c>
      <c r="E87" s="1430">
        <v>1</v>
      </c>
      <c r="F87" s="1430"/>
      <c r="G87" s="1431">
        <f t="shared" ref="G87:G91" si="13">E87*2000</f>
      </c>
      <c r="H87" s="1431">
        <f t="shared" ref="H87:H103" si="79">G87/D87</f>
      </c>
      <c r="I87" s="1431">
        <f t="shared" ref="I87:I103" si="110">D87/E87</f>
      </c>
      <c r="J87" s="1431"/>
      <c r="K87" s="1431">
        <f t="shared" ref="K87:K103" si="141">G87/E87</f>
      </c>
      <c r="L87" s="1432">
        <f t="shared" ref="L87:L103" si="325">D87/V87</f>
      </c>
      <c r="M87" s="1433">
        <f t="shared" ref="M87:M103" si="356">Q87/U87*1</f>
      </c>
      <c r="N87" s="1433">
        <f t="shared" ref="N87:N103" si="387">V87/U87</f>
      </c>
      <c r="O87" s="1433">
        <f t="shared" ref="O87:O103" si="418">X87/U87</f>
      </c>
      <c r="P87" s="1433">
        <f t="shared" ref="P87:P103" si="201">Y87/X87</f>
      </c>
      <c r="Q87" s="1434">
        <f t="shared" ref="Q87:Q103" si="232">W87/R87</f>
      </c>
      <c r="R87" s="1435">
        <v>0.01</v>
      </c>
      <c r="S87" s="1436">
        <v>40</v>
      </c>
      <c r="T87" s="1432">
        <f t="shared" ref="T87:T102" si="263">(D87/U87)*1000</f>
      </c>
      <c r="U87" s="1437">
        <v>21767</v>
      </c>
      <c r="V87" s="1434">
        <v>556</v>
      </c>
      <c r="W87" s="1434">
        <v>88</v>
      </c>
      <c r="X87" s="1434">
        <v>582</v>
      </c>
      <c r="Y87" s="1434">
        <v>43</v>
      </c>
      <c r="Z87" s="1434">
        <v>5</v>
      </c>
      <c r="AA87" s="1434">
        <v>1</v>
      </c>
      <c r="AB87" s="1437">
        <v>23</v>
      </c>
      <c r="AC87" s="1437"/>
      <c r="AD87" s="1432">
        <f t="shared" ref="AD87:AD103" si="294">AG87*1000/D87</f>
      </c>
      <c r="AE87" s="1438" t="s">
        <v>948</v>
      </c>
      <c r="AF87" s="1439" t="s">
        <v>949</v>
      </c>
      <c r="AG87" s="1439">
        <v>16</v>
      </c>
    </row>
    <row r="88">
      <c r="A88" s="1426"/>
      <c r="B88" s="1427" t="s">
        <v>946</v>
      </c>
      <c r="C88" s="1428" t="s">
        <v>952</v>
      </c>
      <c r="D88" s="1429">
        <v>1972.6</v>
      </c>
      <c r="E88" s="1430">
        <v>3</v>
      </c>
      <c r="F88" s="1430"/>
      <c r="G88" s="1431">
        <f t="shared" si="13"/>
      </c>
      <c r="H88" s="1431">
        <f t="shared" si="79"/>
      </c>
      <c r="I88" s="1448">
        <f t="shared" si="110"/>
      </c>
      <c r="J88" s="1448"/>
      <c r="K88" s="1448">
        <f t="shared" si="141"/>
      </c>
      <c r="L88" s="1432">
        <f t="shared" si="325"/>
      </c>
      <c r="M88" s="1433">
        <f t="shared" si="356"/>
      </c>
      <c r="N88" s="1433">
        <f t="shared" si="387"/>
      </c>
      <c r="O88" s="1433">
        <f t="shared" si="418"/>
      </c>
      <c r="P88" s="1433">
        <f t="shared" si="201"/>
      </c>
      <c r="Q88" s="1434">
        <f t="shared" si="232"/>
      </c>
      <c r="R88" s="1435">
        <v>0.0088</v>
      </c>
      <c r="S88" s="1436">
        <v>38</v>
      </c>
      <c r="T88" s="1432">
        <f t="shared" si="263"/>
      </c>
      <c r="U88" s="1449">
        <v>22134</v>
      </c>
      <c r="V88" s="1449">
        <v>590</v>
      </c>
      <c r="W88" s="1449">
        <v>81</v>
      </c>
      <c r="X88" s="1449">
        <v>625</v>
      </c>
      <c r="Y88" s="1449">
        <v>39</v>
      </c>
      <c r="Z88" s="1449">
        <v>7</v>
      </c>
      <c r="AA88" s="1449">
        <v>1</v>
      </c>
      <c r="AB88" s="1436">
        <v>14</v>
      </c>
      <c r="AC88" s="1436"/>
      <c r="AD88" s="1432">
        <f t="shared" si="294"/>
      </c>
      <c r="AE88" s="1438" t="s">
        <v>948</v>
      </c>
      <c r="AF88" s="1439" t="s">
        <v>949</v>
      </c>
      <c r="AG88" s="1439">
        <v>14</v>
      </c>
    </row>
    <row r="89">
      <c r="A89" s="1426"/>
      <c r="B89" s="1427" t="s">
        <v>946</v>
      </c>
      <c r="C89" s="1428" t="s">
        <v>953</v>
      </c>
      <c r="D89" s="1450">
        <v>1594.69</v>
      </c>
      <c r="E89" s="1451">
        <v>1</v>
      </c>
      <c r="F89" s="1451"/>
      <c r="G89" s="1431">
        <f t="shared" si="13"/>
      </c>
      <c r="H89" s="1431">
        <f t="shared" si="79"/>
      </c>
      <c r="I89" s="1431">
        <f t="shared" si="110"/>
      </c>
      <c r="J89" s="1431"/>
      <c r="K89" s="1431">
        <f t="shared" si="141"/>
      </c>
      <c r="L89" s="1452">
        <f t="shared" si="325"/>
      </c>
      <c r="M89" s="1433">
        <f t="shared" si="356"/>
      </c>
      <c r="N89" s="1433">
        <f t="shared" si="387"/>
      </c>
      <c r="O89" s="1433">
        <f t="shared" si="418"/>
      </c>
      <c r="P89" s="1433">
        <f t="shared" si="201"/>
      </c>
      <c r="Q89" s="1434">
        <f t="shared" si="232"/>
      </c>
      <c r="R89" s="1435">
        <v>0.0108</v>
      </c>
      <c r="S89" s="1436">
        <v>37</v>
      </c>
      <c r="T89" s="1432">
        <f t="shared" si="263"/>
      </c>
      <c r="U89" s="1449">
        <v>16520</v>
      </c>
      <c r="V89" s="1449">
        <v>408</v>
      </c>
      <c r="W89" s="1449">
        <v>63</v>
      </c>
      <c r="X89" s="1449">
        <v>411</v>
      </c>
      <c r="Y89" s="1449">
        <v>49</v>
      </c>
      <c r="Z89" s="1449">
        <v>4</v>
      </c>
      <c r="AA89" s="1449">
        <v>1</v>
      </c>
      <c r="AB89" s="1436">
        <v>18</v>
      </c>
      <c r="AC89" s="1436"/>
      <c r="AD89" s="1432">
        <f t="shared" si="294"/>
      </c>
      <c r="AE89" s="1438" t="s">
        <v>948</v>
      </c>
      <c r="AF89" s="1439" t="s">
        <v>949</v>
      </c>
      <c r="AG89" s="1439">
        <v>19</v>
      </c>
    </row>
    <row r="90">
      <c r="A90" s="1426"/>
      <c r="B90" s="1427" t="s">
        <v>946</v>
      </c>
      <c r="C90" s="1428" t="s">
        <v>954</v>
      </c>
      <c r="D90" s="1450">
        <v>1789.29</v>
      </c>
      <c r="E90" s="1451">
        <v>2</v>
      </c>
      <c r="F90" s="1451"/>
      <c r="G90" s="1431">
        <f t="shared" si="13"/>
      </c>
      <c r="H90" s="1431">
        <f t="shared" si="79"/>
      </c>
      <c r="I90" s="1431">
        <f t="shared" si="110"/>
      </c>
      <c r="J90" s="1431"/>
      <c r="K90" s="1431">
        <f t="shared" si="141"/>
      </c>
      <c r="L90" s="1452">
        <f t="shared" si="325"/>
      </c>
      <c r="M90" s="1433">
        <f t="shared" si="356"/>
      </c>
      <c r="N90" s="1433">
        <f t="shared" si="387"/>
      </c>
      <c r="O90" s="1433">
        <f t="shared" si="418"/>
      </c>
      <c r="P90" s="1433">
        <f t="shared" si="201"/>
      </c>
      <c r="Q90" s="1434">
        <f t="shared" si="232"/>
      </c>
      <c r="R90" s="1435">
        <v>0.0124</v>
      </c>
      <c r="S90" s="1436">
        <v>34</v>
      </c>
      <c r="T90" s="1432">
        <f t="shared" si="263"/>
      </c>
      <c r="U90" s="1449">
        <v>17792</v>
      </c>
      <c r="V90" s="1449">
        <v>620</v>
      </c>
      <c r="W90" s="1449">
        <v>74</v>
      </c>
      <c r="X90" s="1449">
        <v>653</v>
      </c>
      <c r="Y90" s="1449">
        <v>28</v>
      </c>
      <c r="Z90" s="1449">
        <v>1</v>
      </c>
      <c r="AA90" s="1449">
        <v>4</v>
      </c>
      <c r="AB90" s="1436">
        <v>16</v>
      </c>
      <c r="AC90" s="1436"/>
      <c r="AD90" s="1432">
        <f t="shared" si="294"/>
      </c>
      <c r="AE90" s="1438" t="s">
        <v>948</v>
      </c>
      <c r="AF90" s="1439" t="s">
        <v>949</v>
      </c>
      <c r="AG90" s="1439">
        <v>13</v>
      </c>
    </row>
    <row r="91">
      <c r="A91" s="1426"/>
      <c r="B91" s="1427" t="s">
        <v>946</v>
      </c>
      <c r="C91" s="1427" t="s">
        <v>955</v>
      </c>
      <c r="D91" s="1451">
        <v>2180.93</v>
      </c>
      <c r="E91" s="1451">
        <v>4</v>
      </c>
      <c r="F91" s="1451"/>
      <c r="G91" s="1431">
        <f t="shared" si="13"/>
      </c>
      <c r="H91" s="1431">
        <f t="shared" si="79"/>
      </c>
      <c r="I91" s="1431">
        <f t="shared" si="110"/>
      </c>
      <c r="J91" s="1431"/>
      <c r="K91" s="1431">
        <f t="shared" si="141"/>
      </c>
      <c r="L91" s="1452">
        <f t="shared" si="325"/>
      </c>
      <c r="M91" s="1433">
        <f t="shared" si="356"/>
      </c>
      <c r="N91" s="1433">
        <f t="shared" si="387"/>
      </c>
      <c r="O91" s="1433">
        <f t="shared" si="418"/>
      </c>
      <c r="P91" s="1433">
        <f t="shared" si="201"/>
      </c>
      <c r="Q91" s="1434">
        <f t="shared" si="232"/>
      </c>
      <c r="R91" s="1435">
        <v>0.0149</v>
      </c>
      <c r="S91" s="1436">
        <v>37</v>
      </c>
      <c r="T91" s="1432">
        <f t="shared" si="263"/>
      </c>
      <c r="U91" s="1449">
        <v>20180</v>
      </c>
      <c r="V91" s="1449">
        <v>637</v>
      </c>
      <c r="W91" s="1449">
        <v>87</v>
      </c>
      <c r="X91" s="1449">
        <v>664</v>
      </c>
      <c r="Y91" s="1449">
        <v>74</v>
      </c>
      <c r="Z91" s="1449">
        <v>5</v>
      </c>
      <c r="AA91" s="1449">
        <v>0</v>
      </c>
      <c r="AB91" s="1436">
        <v>15</v>
      </c>
      <c r="AC91" s="1436"/>
      <c r="AD91" s="1432">
        <f t="shared" si="294"/>
      </c>
      <c r="AE91" s="1438" t="s">
        <v>948</v>
      </c>
      <c r="AF91" s="1439" t="s">
        <v>949</v>
      </c>
      <c r="AG91" s="1439">
        <v>36</v>
      </c>
    </row>
    <row r="92">
      <c r="A92" s="1426"/>
      <c r="B92" s="1440" t="s">
        <v>950</v>
      </c>
      <c r="C92" s="1440"/>
      <c r="D92" s="1441">
        <f>SUM(D87:D91)</f>
      </c>
      <c r="E92" s="1441">
        <f>SUM(E87:E91)</f>
      </c>
      <c r="F92" s="1441"/>
      <c r="G92" s="1442">
        <f>SUM(G87:G91)</f>
      </c>
      <c r="H92" s="1442">
        <f t="shared" si="79"/>
      </c>
      <c r="I92" s="1442">
        <f t="shared" si="110"/>
      </c>
      <c r="J92" s="1442"/>
      <c r="K92" s="1442">
        <f t="shared" si="141"/>
      </c>
      <c r="L92" s="1442">
        <f t="shared" si="325"/>
      </c>
      <c r="M92" s="1443">
        <f t="shared" si="356"/>
      </c>
      <c r="N92" s="1443">
        <f t="shared" si="387"/>
      </c>
      <c r="O92" s="1443">
        <f t="shared" si="418"/>
      </c>
      <c r="P92" s="1443">
        <f t="shared" si="201"/>
      </c>
      <c r="Q92" s="1444">
        <f t="shared" si="232"/>
      </c>
      <c r="R92" s="1443">
        <f>AVERAGE(R87:R91)</f>
      </c>
      <c r="S92" s="1445">
        <f>AVERAGE(S87:S91)</f>
      </c>
      <c r="T92" s="1442">
        <f t="shared" si="263"/>
      </c>
      <c r="U92" s="1441">
        <f>SUM(U87:U91)</f>
      </c>
      <c r="V92" s="1441">
        <f>SUM(V87:V91)</f>
      </c>
      <c r="W92" s="1441">
        <f>SUM(W87:W91)</f>
      </c>
      <c r="X92" s="1441">
        <f>SUM(X87:X91)</f>
      </c>
      <c r="Y92" s="1441">
        <f>SUM(Y87:Y91)</f>
      </c>
      <c r="Z92" s="1441">
        <f>SUM(Z87:Z91)</f>
      </c>
      <c r="AA92" s="1441">
        <f>SUM(AA87:AA91)</f>
      </c>
      <c r="AB92" s="1441">
        <f>SUM(AB87:AB91)</f>
      </c>
      <c r="AC92" s="1441"/>
      <c r="AD92" s="1446">
        <f t="shared" si="294"/>
      </c>
      <c r="AE92" s="1447"/>
      <c r="AF92" s="1447"/>
      <c r="AG92" s="1444">
        <f>SUM(AG87:AG91)</f>
      </c>
    </row>
    <row r="93">
      <c r="A93" s="1426"/>
      <c r="B93" s="1427" t="s">
        <v>958</v>
      </c>
      <c r="C93" s="1428" t="s">
        <v>956</v>
      </c>
      <c r="D93" s="1451">
        <v>1682.17</v>
      </c>
      <c r="E93" s="1453">
        <v>2</v>
      </c>
      <c r="F93" s="1453"/>
      <c r="G93" s="1431">
        <f t="shared" ref="G93:G95" si="14">E93*2000</f>
      </c>
      <c r="H93" s="1431">
        <f t="shared" si="79"/>
      </c>
      <c r="I93" s="1431">
        <f t="shared" si="110"/>
      </c>
      <c r="J93" s="1431"/>
      <c r="K93" s="1431">
        <f t="shared" si="141"/>
      </c>
      <c r="L93" s="1432">
        <f t="shared" si="325"/>
      </c>
      <c r="M93" s="1433">
        <f t="shared" si="356"/>
      </c>
      <c r="N93" s="1433">
        <f t="shared" si="387"/>
      </c>
      <c r="O93" s="1433">
        <f t="shared" si="418"/>
      </c>
      <c r="P93" s="1433">
        <f t="shared" si="201"/>
      </c>
      <c r="Q93" s="1434">
        <f t="shared" si="232"/>
      </c>
      <c r="R93" s="1435">
        <v>0.009</v>
      </c>
      <c r="S93" s="1436">
        <v>38</v>
      </c>
      <c r="T93" s="1432">
        <f t="shared" si="263"/>
      </c>
      <c r="U93" s="1436">
        <v>19904</v>
      </c>
      <c r="V93" s="1449">
        <v>745</v>
      </c>
      <c r="W93" s="1449">
        <v>81</v>
      </c>
      <c r="X93" s="1449">
        <v>797</v>
      </c>
      <c r="Y93" s="1449">
        <v>50</v>
      </c>
      <c r="Z93" s="1449">
        <v>8</v>
      </c>
      <c r="AA93" s="1449">
        <v>1</v>
      </c>
      <c r="AB93" s="1436">
        <v>10</v>
      </c>
      <c r="AC93" s="1436"/>
      <c r="AD93" s="1432">
        <f t="shared" si="294"/>
      </c>
      <c r="AE93" s="1438" t="s">
        <v>948</v>
      </c>
      <c r="AF93" s="1439" t="s">
        <v>957</v>
      </c>
      <c r="AG93" s="1439">
        <v>16</v>
      </c>
    </row>
    <row r="94">
      <c r="A94" s="1426"/>
      <c r="B94" s="1427" t="s">
        <v>958</v>
      </c>
      <c r="C94" s="1428" t="s">
        <v>959</v>
      </c>
      <c r="D94" s="1451">
        <v>1135.16</v>
      </c>
      <c r="E94" s="1451">
        <v>0</v>
      </c>
      <c r="F94" s="1451"/>
      <c r="G94" s="1431">
        <f t="shared" si="14"/>
      </c>
      <c r="H94" s="1431">
        <f t="shared" si="79"/>
      </c>
      <c r="I94" s="1431">
        <f t="shared" si="110"/>
      </c>
      <c r="J94" s="1431"/>
      <c r="K94" s="1431">
        <f t="shared" si="141"/>
      </c>
      <c r="L94" s="1432">
        <f t="shared" si="325"/>
      </c>
      <c r="M94" s="1433">
        <f t="shared" si="356"/>
      </c>
      <c r="N94" s="1433">
        <f t="shared" si="387"/>
      </c>
      <c r="O94" s="1433">
        <f t="shared" si="418"/>
      </c>
      <c r="P94" s="1433">
        <f t="shared" si="201"/>
      </c>
      <c r="Q94" s="1434">
        <f t="shared" si="232"/>
      </c>
      <c r="R94" s="1435">
        <v>0.0044</v>
      </c>
      <c r="S94" s="1436">
        <v>37</v>
      </c>
      <c r="T94" s="1432">
        <f t="shared" si="263"/>
      </c>
      <c r="U94" s="1436">
        <v>14009</v>
      </c>
      <c r="V94" s="1449">
        <v>401</v>
      </c>
      <c r="W94" s="1449">
        <v>35</v>
      </c>
      <c r="X94" s="1449">
        <v>419</v>
      </c>
      <c r="Y94" s="1449">
        <v>12</v>
      </c>
      <c r="Z94" s="1449">
        <v>3</v>
      </c>
      <c r="AA94" s="1449">
        <v>1</v>
      </c>
      <c r="AB94" s="1436">
        <v>4</v>
      </c>
      <c r="AC94" s="1436"/>
      <c r="AD94" s="1432">
        <f t="shared" si="294"/>
      </c>
      <c r="AE94" s="1438" t="s">
        <v>948</v>
      </c>
      <c r="AF94" s="1439" t="s">
        <v>957</v>
      </c>
      <c r="AG94" s="1439">
        <v>4</v>
      </c>
    </row>
    <row r="95">
      <c r="A95" s="1426"/>
      <c r="B95" s="1427" t="s">
        <v>958</v>
      </c>
      <c r="C95" s="1427" t="s">
        <v>960</v>
      </c>
      <c r="D95" s="1451">
        <v>1823.27</v>
      </c>
      <c r="E95" s="1451">
        <v>1</v>
      </c>
      <c r="F95" s="1451"/>
      <c r="G95" s="1431">
        <f t="shared" si="14"/>
      </c>
      <c r="H95" s="1431">
        <f t="shared" si="79"/>
      </c>
      <c r="I95" s="1431">
        <f t="shared" si="110"/>
      </c>
      <c r="J95" s="1431"/>
      <c r="K95" s="1431">
        <f t="shared" si="141"/>
      </c>
      <c r="L95" s="1432">
        <f t="shared" si="325"/>
      </c>
      <c r="M95" s="1433">
        <f t="shared" si="356"/>
      </c>
      <c r="N95" s="1433">
        <f t="shared" si="387"/>
      </c>
      <c r="O95" s="1433">
        <f t="shared" si="418"/>
      </c>
      <c r="P95" s="1433">
        <f t="shared" si="201"/>
      </c>
      <c r="Q95" s="1434">
        <f t="shared" si="232"/>
      </c>
      <c r="R95" s="1435">
        <v>0.0106</v>
      </c>
      <c r="S95" s="1436">
        <v>36</v>
      </c>
      <c r="T95" s="1432">
        <f t="shared" si="263"/>
      </c>
      <c r="U95" s="1436">
        <v>20208</v>
      </c>
      <c r="V95" s="1449">
        <v>685</v>
      </c>
      <c r="W95" s="1449">
        <v>82</v>
      </c>
      <c r="X95" s="1449">
        <v>717</v>
      </c>
      <c r="Y95" s="1449">
        <v>42</v>
      </c>
      <c r="Z95" s="1449">
        <v>3</v>
      </c>
      <c r="AA95" s="1449">
        <v>0</v>
      </c>
      <c r="AB95" s="1436">
        <v>18</v>
      </c>
      <c r="AC95" s="1436"/>
      <c r="AD95" s="1432">
        <f t="shared" si="294"/>
      </c>
      <c r="AE95" s="1438" t="s">
        <v>948</v>
      </c>
      <c r="AF95" s="1439" t="s">
        <v>957</v>
      </c>
      <c r="AG95" s="1439">
        <v>19</v>
      </c>
    </row>
    <row r="96">
      <c r="A96" s="1426"/>
      <c r="B96" s="1440" t="s">
        <v>950</v>
      </c>
      <c r="C96" s="1440"/>
      <c r="D96" s="1441">
        <f>SUM(D93:D95)</f>
      </c>
      <c r="E96" s="1441">
        <f>SUM(E93:E95)</f>
      </c>
      <c r="F96" s="1441"/>
      <c r="G96" s="1442">
        <f>SUM(G93:G95)</f>
      </c>
      <c r="H96" s="1442">
        <f t="shared" si="79"/>
      </c>
      <c r="I96" s="1442">
        <f t="shared" si="110"/>
      </c>
      <c r="J96" s="1442"/>
      <c r="K96" s="1442">
        <f t="shared" si="141"/>
      </c>
      <c r="L96" s="1442">
        <f t="shared" si="325"/>
      </c>
      <c r="M96" s="1443">
        <f t="shared" si="356"/>
      </c>
      <c r="N96" s="1443">
        <f t="shared" si="387"/>
      </c>
      <c r="O96" s="1443">
        <f t="shared" si="418"/>
      </c>
      <c r="P96" s="1443">
        <f t="shared" si="201"/>
      </c>
      <c r="Q96" s="1444">
        <f t="shared" si="232"/>
      </c>
      <c r="R96" s="1443">
        <f>AVERAGE(R93:R95)</f>
      </c>
      <c r="S96" s="1445">
        <f>AVERAGE(S93:S95)</f>
      </c>
      <c r="T96" s="1454">
        <f t="shared" si="263"/>
      </c>
      <c r="U96" s="1441">
        <f>SUM(U93:U95)</f>
      </c>
      <c r="V96" s="1441">
        <f>SUM(V93:V95)</f>
      </c>
      <c r="W96" s="1441">
        <f>SUM(W93:W95)</f>
      </c>
      <c r="X96" s="1441">
        <f>SUM(X93:X95)</f>
      </c>
      <c r="Y96" s="1441">
        <f>SUM(Y93:Y95)</f>
      </c>
      <c r="Z96" s="1441">
        <f>SUM(Z93:Z95)</f>
      </c>
      <c r="AA96" s="1441">
        <f>SUM(AA93:AA95)</f>
      </c>
      <c r="AB96" s="1441">
        <f>SUM(AB93:AB95)</f>
      </c>
      <c r="AC96" s="1441"/>
      <c r="AD96" s="1446">
        <f t="shared" si="294"/>
      </c>
      <c r="AE96" s="1447"/>
      <c r="AF96" s="1447"/>
      <c r="AG96" s="1444">
        <f>SUM(AG93:AG95)</f>
      </c>
    </row>
    <row r="97">
      <c r="A97" s="1426"/>
      <c r="B97" s="1427" t="s">
        <v>951</v>
      </c>
      <c r="C97" s="1427" t="s">
        <v>961</v>
      </c>
      <c r="D97" s="1429">
        <v>1850.16</v>
      </c>
      <c r="E97" s="1453">
        <v>3</v>
      </c>
      <c r="F97" s="1453"/>
      <c r="G97" s="1431">
        <f t="shared" ref="G97:G101" si="15">E97*2000</f>
      </c>
      <c r="H97" s="1431">
        <f t="shared" si="79"/>
      </c>
      <c r="I97" s="1431">
        <f t="shared" si="110"/>
      </c>
      <c r="J97" s="1431"/>
      <c r="K97" s="1431">
        <f t="shared" si="141"/>
      </c>
      <c r="L97" s="1432">
        <f t="shared" si="325"/>
      </c>
      <c r="M97" s="1433">
        <f t="shared" si="356"/>
      </c>
      <c r="N97" s="1433">
        <f t="shared" si="387"/>
      </c>
      <c r="O97" s="1433">
        <f t="shared" si="418"/>
      </c>
      <c r="P97" s="1433">
        <f t="shared" si="201"/>
      </c>
      <c r="Q97" s="1434">
        <f t="shared" si="232"/>
      </c>
      <c r="R97" s="1435">
        <v>0.0103</v>
      </c>
      <c r="S97" s="1436">
        <v>38</v>
      </c>
      <c r="T97" s="1432">
        <f t="shared" si="263"/>
      </c>
      <c r="U97" s="1436">
        <v>19607</v>
      </c>
      <c r="V97" s="1449">
        <v>758</v>
      </c>
      <c r="W97" s="1449">
        <v>73</v>
      </c>
      <c r="X97" s="1449">
        <v>828</v>
      </c>
      <c r="Y97" s="1449">
        <v>82</v>
      </c>
      <c r="Z97" s="1449">
        <v>5</v>
      </c>
      <c r="AA97" s="1449">
        <v>2</v>
      </c>
      <c r="AB97" s="1436">
        <v>6</v>
      </c>
      <c r="AC97" s="1436"/>
      <c r="AD97" s="1432">
        <f t="shared" si="294"/>
      </c>
      <c r="AE97" s="1438" t="s">
        <v>948</v>
      </c>
      <c r="AF97" s="1439" t="s">
        <v>957</v>
      </c>
      <c r="AG97" s="1439">
        <v>24</v>
      </c>
    </row>
    <row r="98">
      <c r="A98" s="1426"/>
      <c r="B98" s="1427" t="s">
        <v>951</v>
      </c>
      <c r="C98" s="1428" t="s">
        <v>962</v>
      </c>
      <c r="D98" s="1429">
        <v>2622.99</v>
      </c>
      <c r="E98" s="1453">
        <v>4</v>
      </c>
      <c r="F98" s="1453"/>
      <c r="G98" s="1431">
        <f t="shared" si="15"/>
      </c>
      <c r="H98" s="1431">
        <f t="shared" si="79"/>
      </c>
      <c r="I98" s="1431">
        <f t="shared" si="110"/>
      </c>
      <c r="J98" s="1431"/>
      <c r="K98" s="1431">
        <f t="shared" si="141"/>
      </c>
      <c r="L98" s="1432">
        <f t="shared" si="325"/>
      </c>
      <c r="M98" s="1433">
        <f t="shared" si="356"/>
      </c>
      <c r="N98" s="1433">
        <f t="shared" si="387"/>
      </c>
      <c r="O98" s="1433">
        <f t="shared" si="418"/>
      </c>
      <c r="P98" s="1433">
        <f t="shared" si="201"/>
      </c>
      <c r="Q98" s="1434">
        <f t="shared" si="232"/>
      </c>
      <c r="R98" s="1435">
        <v>0.0122</v>
      </c>
      <c r="S98" s="1436">
        <v>37</v>
      </c>
      <c r="T98" s="1432">
        <f t="shared" si="263"/>
      </c>
      <c r="U98" s="1436">
        <v>27485</v>
      </c>
      <c r="V98" s="1449">
        <v>1341</v>
      </c>
      <c r="W98" s="1449">
        <v>123</v>
      </c>
      <c r="X98" s="1449">
        <v>1419</v>
      </c>
      <c r="Y98" s="1449">
        <v>91</v>
      </c>
      <c r="Z98" s="1449">
        <v>7</v>
      </c>
      <c r="AA98" s="1449">
        <v>0</v>
      </c>
      <c r="AB98" s="1436">
        <v>14</v>
      </c>
      <c r="AC98" s="1436"/>
      <c r="AD98" s="1432">
        <f t="shared" si="294"/>
      </c>
      <c r="AE98" s="1438" t="s">
        <v>948</v>
      </c>
      <c r="AF98" s="1439" t="s">
        <v>957</v>
      </c>
      <c r="AG98" s="1439">
        <v>25</v>
      </c>
    </row>
    <row r="99">
      <c r="A99" s="1426"/>
      <c r="B99" s="1427" t="s">
        <v>951</v>
      </c>
      <c r="C99" s="1428" t="s">
        <v>963</v>
      </c>
      <c r="D99" s="1450">
        <v>3026.42</v>
      </c>
      <c r="E99" s="1453">
        <v>3</v>
      </c>
      <c r="F99" s="1453"/>
      <c r="G99" s="1431">
        <f t="shared" si="15"/>
      </c>
      <c r="H99" s="1431">
        <f t="shared" si="79"/>
      </c>
      <c r="I99" s="1431">
        <f t="shared" si="110"/>
      </c>
      <c r="J99" s="1431"/>
      <c r="K99" s="1431">
        <f t="shared" si="141"/>
      </c>
      <c r="L99" s="1432">
        <f t="shared" si="325"/>
      </c>
      <c r="M99" s="1433">
        <f t="shared" si="356"/>
      </c>
      <c r="N99" s="1433">
        <f t="shared" si="387"/>
      </c>
      <c r="O99" s="1433">
        <f t="shared" si="418"/>
      </c>
      <c r="P99" s="1433">
        <f t="shared" si="201"/>
      </c>
      <c r="Q99" s="1434">
        <f t="shared" si="232"/>
      </c>
      <c r="R99" s="1435">
        <v>0.0131</v>
      </c>
      <c r="S99" s="1436">
        <v>35</v>
      </c>
      <c r="T99" s="1432">
        <f t="shared" si="263"/>
      </c>
      <c r="U99" s="1436">
        <v>32200</v>
      </c>
      <c r="V99" s="1449">
        <v>1443</v>
      </c>
      <c r="W99" s="1449">
        <v>146</v>
      </c>
      <c r="X99" s="1449">
        <v>1523</v>
      </c>
      <c r="Y99" s="1449">
        <v>72</v>
      </c>
      <c r="Z99" s="1449">
        <v>8</v>
      </c>
      <c r="AA99" s="1449">
        <v>2</v>
      </c>
      <c r="AB99" s="1436">
        <v>20</v>
      </c>
      <c r="AC99" s="1436"/>
      <c r="AD99" s="1432">
        <f t="shared" si="294"/>
      </c>
      <c r="AE99" s="1438" t="s">
        <v>948</v>
      </c>
      <c r="AF99" s="1439" t="s">
        <v>957</v>
      </c>
      <c r="AG99" s="1439">
        <v>30</v>
      </c>
    </row>
    <row r="100">
      <c r="A100" s="1426"/>
      <c r="B100" s="1427" t="s">
        <v>951</v>
      </c>
      <c r="C100" s="1427" t="s">
        <v>964</v>
      </c>
      <c r="D100" s="1450">
        <v>2980.32</v>
      </c>
      <c r="E100" s="1451">
        <v>1</v>
      </c>
      <c r="F100" s="1451"/>
      <c r="G100" s="1431">
        <f t="shared" si="15"/>
      </c>
      <c r="H100" s="1431">
        <f t="shared" si="79"/>
      </c>
      <c r="I100" s="1431">
        <f t="shared" si="110"/>
      </c>
      <c r="J100" s="1431"/>
      <c r="K100" s="1431">
        <f t="shared" si="141"/>
      </c>
      <c r="L100" s="1432">
        <f t="shared" si="325"/>
      </c>
      <c r="M100" s="1433">
        <f t="shared" si="356"/>
      </c>
      <c r="N100" s="1433">
        <f t="shared" si="387"/>
      </c>
      <c r="O100" s="1433">
        <f t="shared" si="418"/>
      </c>
      <c r="P100" s="1433">
        <f t="shared" si="201"/>
      </c>
      <c r="Q100" s="1434">
        <f t="shared" si="232"/>
      </c>
      <c r="R100" s="1435">
        <v>0.0113</v>
      </c>
      <c r="S100" s="1436">
        <v>34</v>
      </c>
      <c r="T100" s="1432">
        <f t="shared" si="263"/>
      </c>
      <c r="U100" s="1436">
        <v>30172</v>
      </c>
      <c r="V100" s="1449">
        <v>1497</v>
      </c>
      <c r="W100" s="1449">
        <v>119</v>
      </c>
      <c r="X100" s="1449">
        <v>1587</v>
      </c>
      <c r="Y100" s="1449">
        <v>70</v>
      </c>
      <c r="Z100" s="1449">
        <v>10</v>
      </c>
      <c r="AA100" s="1449">
        <v>2</v>
      </c>
      <c r="AB100" s="1436">
        <v>25</v>
      </c>
      <c r="AC100" s="1436"/>
      <c r="AD100" s="1432">
        <f t="shared" si="294"/>
      </c>
      <c r="AE100" s="1438" t="s">
        <v>948</v>
      </c>
      <c r="AF100" s="1439" t="s">
        <v>957</v>
      </c>
      <c r="AG100" s="1439">
        <v>16</v>
      </c>
    </row>
    <row r="101">
      <c r="A101" s="1426"/>
      <c r="B101" s="1427" t="s">
        <v>951</v>
      </c>
      <c r="C101" s="1427" t="s">
        <v>965</v>
      </c>
      <c r="D101" s="1450">
        <v>1472.17</v>
      </c>
      <c r="E101" s="1451">
        <v>2</v>
      </c>
      <c r="F101" s="1451"/>
      <c r="G101" s="1431">
        <f t="shared" si="15"/>
      </c>
      <c r="H101" s="1431">
        <f t="shared" si="79"/>
      </c>
      <c r="I101" s="1431">
        <f t="shared" si="110"/>
      </c>
      <c r="J101" s="1431"/>
      <c r="K101" s="1431">
        <f t="shared" si="141"/>
      </c>
      <c r="L101" s="1432">
        <f t="shared" si="325"/>
      </c>
      <c r="M101" s="1433">
        <f t="shared" si="356"/>
      </c>
      <c r="N101" s="1433">
        <f t="shared" si="387"/>
      </c>
      <c r="O101" s="1433">
        <f t="shared" si="418"/>
      </c>
      <c r="P101" s="1433">
        <f t="shared" si="201"/>
      </c>
      <c r="Q101" s="1434">
        <f t="shared" si="232"/>
      </c>
      <c r="R101" s="1435">
        <v>0.0124</v>
      </c>
      <c r="S101" s="1436">
        <v>34</v>
      </c>
      <c r="T101" s="1432">
        <f t="shared" si="263"/>
      </c>
      <c r="U101" s="1436">
        <v>18179</v>
      </c>
      <c r="V101" s="1449">
        <v>878</v>
      </c>
      <c r="W101" s="1449">
        <v>76</v>
      </c>
      <c r="X101" s="1449">
        <v>945</v>
      </c>
      <c r="Y101" s="1449">
        <v>30</v>
      </c>
      <c r="Z101" s="1449">
        <v>3</v>
      </c>
      <c r="AA101" s="1449">
        <v>1</v>
      </c>
      <c r="AB101" s="1436">
        <v>16</v>
      </c>
      <c r="AC101" s="1436"/>
      <c r="AD101" s="1432">
        <f t="shared" si="294"/>
      </c>
      <c r="AE101" s="1438" t="s">
        <v>948</v>
      </c>
      <c r="AF101" s="1439" t="s">
        <v>957</v>
      </c>
      <c r="AG101" s="1439">
        <v>14</v>
      </c>
    </row>
    <row r="102">
      <c r="A102" s="1426"/>
      <c r="B102" s="1440" t="s">
        <v>950</v>
      </c>
      <c r="C102" s="1440"/>
      <c r="D102" s="1441">
        <f>SUM(D97:D101)</f>
      </c>
      <c r="E102" s="1441">
        <f>SUM(E97:E101)</f>
      </c>
      <c r="F102" s="1441"/>
      <c r="G102" s="1441">
        <f>SUM(G97:G101)</f>
      </c>
      <c r="H102" s="1442">
        <f t="shared" si="79"/>
      </c>
      <c r="I102" s="1442">
        <f t="shared" si="110"/>
      </c>
      <c r="J102" s="1442"/>
      <c r="K102" s="1442">
        <f t="shared" si="141"/>
      </c>
      <c r="L102" s="1442">
        <f t="shared" si="325"/>
      </c>
      <c r="M102" s="1443">
        <f t="shared" si="356"/>
      </c>
      <c r="N102" s="1443">
        <f t="shared" si="387"/>
      </c>
      <c r="O102" s="1443">
        <f t="shared" si="418"/>
      </c>
      <c r="P102" s="1443">
        <f t="shared" si="201"/>
      </c>
      <c r="Q102" s="1444">
        <f t="shared" si="232"/>
      </c>
      <c r="R102" s="1443">
        <f>AVERAGE(R97:R101)</f>
      </c>
      <c r="S102" s="1445">
        <f>AVERAGE(S97:S101)</f>
      </c>
      <c r="T102" s="1454">
        <f t="shared" si="263"/>
      </c>
      <c r="U102" s="1441">
        <f>SUM(U97:U101)</f>
      </c>
      <c r="V102" s="1441">
        <f>SUM(V97:V101)</f>
      </c>
      <c r="W102" s="1441">
        <f>SUM(W97:W101)</f>
      </c>
      <c r="X102" s="1441">
        <f>SUM(X97:X101)</f>
      </c>
      <c r="Y102" s="1441">
        <f>SUM(Y97:Y101)</f>
      </c>
      <c r="Z102" s="1441">
        <f>SUM(Z97:Z101)</f>
      </c>
      <c r="AA102" s="1441">
        <f>SUM(AA97:AA101)</f>
      </c>
      <c r="AB102" s="1441">
        <f>SUM(AB97:AB101)</f>
      </c>
      <c r="AC102" s="1441"/>
      <c r="AD102" s="1446">
        <f t="shared" si="294"/>
      </c>
      <c r="AE102" s="1447"/>
      <c r="AF102" s="1447"/>
      <c r="AG102" s="1441">
        <f>SUM(AG97:AG101)</f>
      </c>
    </row>
    <row r="103">
      <c r="A103" s="1426"/>
      <c r="B103" s="1455" t="s">
        <v>966</v>
      </c>
      <c r="C103" s="1455"/>
      <c r="D103" s="1456">
        <f>D96+D92+D102</f>
      </c>
      <c r="E103" s="1456">
        <f>E96+E92+E102</f>
      </c>
      <c r="F103" s="1456"/>
      <c r="G103" s="1457">
        <f>G96+G92+G102</f>
      </c>
      <c r="H103" s="1457">
        <f t="shared" si="79"/>
      </c>
      <c r="I103" s="1457">
        <f t="shared" si="110"/>
      </c>
      <c r="J103" s="1457"/>
      <c r="K103" s="1457">
        <f t="shared" si="141"/>
      </c>
      <c r="L103" s="1457">
        <f t="shared" si="325"/>
      </c>
      <c r="M103" s="1458">
        <f t="shared" si="356"/>
      </c>
      <c r="N103" s="1458">
        <f t="shared" si="387"/>
      </c>
      <c r="O103" s="1458">
        <f t="shared" si="418"/>
      </c>
      <c r="P103" s="1458">
        <f t="shared" si="201"/>
      </c>
      <c r="Q103" s="1459">
        <f t="shared" si="232"/>
      </c>
      <c r="R103" s="1459">
        <f>(R96+R92+R102)/3</f>
      </c>
      <c r="S103" s="1460">
        <f>(S96+S92+S102)/3</f>
      </c>
      <c r="T103" s="1461">
        <f>(T96+T92)/2</f>
      </c>
      <c r="U103" s="1456">
        <f>U96+U92+U102</f>
      </c>
      <c r="V103" s="1456">
        <f>V96+V92+V102</f>
      </c>
      <c r="W103" s="1456">
        <f>W96+W92+W102</f>
      </c>
      <c r="X103" s="1456">
        <f>X96+X92+X102</f>
      </c>
      <c r="Y103" s="1456">
        <f>Y96+Y92+Y102</f>
      </c>
      <c r="Z103" s="1456">
        <f>Z96+Z92+Z102</f>
      </c>
      <c r="AA103" s="1456">
        <f>AA96+AA92+AA102</f>
      </c>
      <c r="AB103" s="1456">
        <f>AB96+AB92+AB102</f>
      </c>
      <c r="AC103" s="1456"/>
      <c r="AD103" s="1462">
        <f t="shared" si="294"/>
      </c>
      <c r="AE103" s="1463"/>
      <c r="AF103" s="1463"/>
      <c r="AG103" s="1456">
        <f>AG96+AG92+AG102</f>
      </c>
    </row>
    <row r="104">
      <c r="A104" s="1416" t="s">
        <v>912</v>
      </c>
      <c r="B104" s="1416" t="s">
        <v>913</v>
      </c>
      <c r="C104" s="1416"/>
      <c r="D104" s="1417" t="s">
        <v>914</v>
      </c>
      <c r="E104" s="1417"/>
      <c r="F104" s="1417"/>
      <c r="G104" s="1417"/>
      <c r="H104" s="1417"/>
      <c r="I104" s="1417"/>
      <c r="J104" s="1417"/>
      <c r="K104" s="1417"/>
      <c r="L104" s="1418" t="s">
        <v>915</v>
      </c>
      <c r="M104" s="1418"/>
      <c r="N104" s="1418"/>
      <c r="O104" s="1418"/>
      <c r="P104" s="1418"/>
      <c r="Q104" s="1418"/>
      <c r="R104" s="1418"/>
      <c r="S104" s="1418"/>
      <c r="T104" s="1418"/>
      <c r="U104" s="1418"/>
      <c r="V104" s="1418"/>
      <c r="W104" s="1418"/>
      <c r="X104" s="1418"/>
      <c r="Y104" s="1418"/>
      <c r="Z104" s="1418"/>
      <c r="AA104" s="1418"/>
      <c r="AB104" s="1418"/>
      <c r="AC104" s="1418"/>
      <c r="AD104" s="1418"/>
      <c r="AE104" s="1418"/>
      <c r="AF104" s="1418"/>
      <c r="AG104" s="1419"/>
    </row>
    <row r="105">
      <c r="A105" s="1416"/>
      <c r="B105" s="1416" t="s">
        <v>916</v>
      </c>
      <c r="C105" s="1416" t="s">
        <v>917</v>
      </c>
      <c r="D105" s="1417" t="s">
        <v>918</v>
      </c>
      <c r="E105" s="1420" t="s">
        <v>919</v>
      </c>
      <c r="F105" s="1420"/>
      <c r="G105" s="1421" t="s">
        <v>920</v>
      </c>
      <c r="H105" s="1422" t="s">
        <v>921</v>
      </c>
      <c r="I105" s="1422" t="s">
        <v>922</v>
      </c>
      <c r="J105" s="1422"/>
      <c r="K105" s="1422" t="s">
        <v>923</v>
      </c>
      <c r="L105" s="1418" t="s">
        <v>924</v>
      </c>
      <c r="M105" s="1423" t="s">
        <v>925</v>
      </c>
      <c r="N105" s="1423" t="s">
        <v>926</v>
      </c>
      <c r="O105" s="1423" t="s">
        <v>927</v>
      </c>
      <c r="P105" s="1423" t="s">
        <v>928</v>
      </c>
      <c r="Q105" s="1424" t="s">
        <v>929</v>
      </c>
      <c r="R105" s="1423" t="s">
        <v>930</v>
      </c>
      <c r="S105" s="1425" t="s">
        <v>931</v>
      </c>
      <c r="T105" s="1418" t="s">
        <v>932</v>
      </c>
      <c r="U105" s="1424" t="s">
        <v>933</v>
      </c>
      <c r="V105" s="1424" t="s">
        <v>934</v>
      </c>
      <c r="W105" s="1424" t="s">
        <v>935</v>
      </c>
      <c r="X105" s="1424" t="s">
        <v>936</v>
      </c>
      <c r="Y105" s="1424" t="s">
        <v>937</v>
      </c>
      <c r="Z105" s="1424" t="s">
        <v>938</v>
      </c>
      <c r="AA105" s="1424" t="s">
        <v>939</v>
      </c>
      <c r="AB105" s="1424" t="s">
        <v>940</v>
      </c>
      <c r="AC105" s="1424"/>
      <c r="AD105" s="1418" t="s">
        <v>941</v>
      </c>
      <c r="AE105" s="1419" t="s">
        <v>942</v>
      </c>
      <c r="AF105" s="1419" t="s">
        <v>943</v>
      </c>
      <c r="AG105" s="1419" t="s">
        <v>944</v>
      </c>
    </row>
    <row r="106">
      <c r="A106" s="1426" t="s">
        <v>974</v>
      </c>
      <c r="B106" s="1427" t="s">
        <v>946</v>
      </c>
      <c r="C106" s="1428" t="s">
        <v>947</v>
      </c>
      <c r="D106" s="1429">
        <v>3000</v>
      </c>
      <c r="E106" s="1430">
        <v>5</v>
      </c>
      <c r="F106" s="1430"/>
      <c r="G106" s="1431">
        <f t="shared" ref="G106:G110" si="16">E106*2000</f>
      </c>
      <c r="H106" s="1431">
        <f t="shared" ref="H106:H122" si="80">G106/D106</f>
      </c>
      <c r="I106" s="1431">
        <f t="shared" ref="I106:I122" si="111">D106/E106</f>
      </c>
      <c r="J106" s="1431"/>
      <c r="K106" s="1431">
        <f t="shared" ref="K106:K122" si="142">G106/E106</f>
      </c>
      <c r="L106" s="1432">
        <f t="shared" ref="L106:L122" si="326">D106/V106</f>
      </c>
      <c r="M106" s="1433">
        <f t="shared" ref="M106:M122" si="357">Q106/U106*1</f>
      </c>
      <c r="N106" s="1433">
        <f t="shared" ref="N106:N122" si="388">V106/U106</f>
      </c>
      <c r="O106" s="1433">
        <f t="shared" ref="O106:O122" si="419">X106/U106</f>
      </c>
      <c r="P106" s="1433">
        <f t="shared" ref="P106:P122" si="202">Y106/X106</f>
      </c>
      <c r="Q106" s="1434">
        <f t="shared" ref="Q106:Q122" si="233">W106/R106</f>
      </c>
      <c r="R106" s="1435">
        <v>0.0137</v>
      </c>
      <c r="S106" s="1436">
        <v>39</v>
      </c>
      <c r="T106" s="1432">
        <f t="shared" ref="T106:T121" si="264">(D106/U106)*1000</f>
      </c>
      <c r="U106" s="1437">
        <v>29990</v>
      </c>
      <c r="V106" s="1434">
        <v>745</v>
      </c>
      <c r="W106" s="1434">
        <v>118</v>
      </c>
      <c r="X106" s="1434">
        <v>790</v>
      </c>
      <c r="Y106" s="1434">
        <v>74</v>
      </c>
      <c r="Z106" s="1434">
        <v>7</v>
      </c>
      <c r="AA106" s="1434">
        <v>2</v>
      </c>
      <c r="AB106" s="1437">
        <v>26</v>
      </c>
      <c r="AC106" s="1437"/>
      <c r="AD106" s="1432">
        <f t="shared" ref="AD106:AD122" si="295">AG106*1000/D106</f>
      </c>
      <c r="AE106" s="1438" t="s">
        <v>948</v>
      </c>
      <c r="AF106" s="1439" t="s">
        <v>949</v>
      </c>
      <c r="AG106" s="1439">
        <v>29</v>
      </c>
    </row>
    <row r="107">
      <c r="A107" s="1426"/>
      <c r="B107" s="1427" t="s">
        <v>946</v>
      </c>
      <c r="C107" s="1428" t="s">
        <v>952</v>
      </c>
      <c r="D107" s="1429">
        <v>2910.79</v>
      </c>
      <c r="E107" s="1430">
        <v>3</v>
      </c>
      <c r="F107" s="1430"/>
      <c r="G107" s="1431">
        <f t="shared" si="16"/>
      </c>
      <c r="H107" s="1431">
        <f t="shared" si="80"/>
      </c>
      <c r="I107" s="1448">
        <f t="shared" si="111"/>
      </c>
      <c r="J107" s="1448"/>
      <c r="K107" s="1448">
        <f t="shared" si="142"/>
      </c>
      <c r="L107" s="1432">
        <f t="shared" si="326"/>
      </c>
      <c r="M107" s="1433">
        <f t="shared" si="357"/>
      </c>
      <c r="N107" s="1433">
        <f t="shared" si="388"/>
      </c>
      <c r="O107" s="1433">
        <f t="shared" si="419"/>
      </c>
      <c r="P107" s="1433">
        <f t="shared" si="202"/>
      </c>
      <c r="Q107" s="1434">
        <f t="shared" si="233"/>
      </c>
      <c r="R107" s="1435">
        <v>0.0167</v>
      </c>
      <c r="S107" s="1436">
        <v>46</v>
      </c>
      <c r="T107" s="1432">
        <f t="shared" si="264"/>
      </c>
      <c r="U107" s="1449">
        <v>29215</v>
      </c>
      <c r="V107" s="1449">
        <v>487</v>
      </c>
      <c r="W107" s="1449">
        <v>133</v>
      </c>
      <c r="X107" s="1449">
        <v>500</v>
      </c>
      <c r="Y107" s="1449">
        <v>68</v>
      </c>
      <c r="Z107" s="1449">
        <v>7</v>
      </c>
      <c r="AA107" s="1449">
        <v>4</v>
      </c>
      <c r="AB107" s="1436">
        <v>34</v>
      </c>
      <c r="AC107" s="1436"/>
      <c r="AD107" s="1432">
        <f t="shared" si="295"/>
      </c>
      <c r="AE107" s="1438" t="s">
        <v>948</v>
      </c>
      <c r="AF107" s="1439" t="s">
        <v>949</v>
      </c>
      <c r="AG107" s="1439">
        <v>30</v>
      </c>
    </row>
    <row r="108">
      <c r="A108" s="1426"/>
      <c r="B108" s="1427" t="s">
        <v>946</v>
      </c>
      <c r="C108" s="1428" t="s">
        <v>953</v>
      </c>
      <c r="D108" s="1450">
        <v>2950.54</v>
      </c>
      <c r="E108" s="1451">
        <v>4</v>
      </c>
      <c r="F108" s="1451"/>
      <c r="G108" s="1431">
        <f t="shared" si="16"/>
      </c>
      <c r="H108" s="1431">
        <f t="shared" si="80"/>
      </c>
      <c r="I108" s="1431">
        <f t="shared" si="111"/>
      </c>
      <c r="J108" s="1431"/>
      <c r="K108" s="1431">
        <f t="shared" si="142"/>
      </c>
      <c r="L108" s="1452">
        <f t="shared" si="326"/>
      </c>
      <c r="M108" s="1433">
        <f t="shared" si="357"/>
      </c>
      <c r="N108" s="1433">
        <f t="shared" si="388"/>
      </c>
      <c r="O108" s="1433">
        <f t="shared" si="419"/>
      </c>
      <c r="P108" s="1433">
        <f t="shared" si="202"/>
      </c>
      <c r="Q108" s="1434">
        <f t="shared" si="233"/>
      </c>
      <c r="R108" s="1435">
        <v>0.0177</v>
      </c>
      <c r="S108" s="1436">
        <v>43</v>
      </c>
      <c r="T108" s="1432">
        <f t="shared" si="264"/>
      </c>
      <c r="U108" s="1449">
        <v>31407</v>
      </c>
      <c r="V108" s="1449">
        <v>938</v>
      </c>
      <c r="W108" s="1449">
        <v>134</v>
      </c>
      <c r="X108" s="1449">
        <v>983</v>
      </c>
      <c r="Y108" s="1449">
        <v>86</v>
      </c>
      <c r="Z108" s="1449">
        <v>4</v>
      </c>
      <c r="AA108" s="1449">
        <v>1</v>
      </c>
      <c r="AB108" s="1436">
        <v>32</v>
      </c>
      <c r="AC108" s="1436"/>
      <c r="AD108" s="1432">
        <f t="shared" si="295"/>
      </c>
      <c r="AE108" s="1438" t="s">
        <v>948</v>
      </c>
      <c r="AF108" s="1439" t="s">
        <v>949</v>
      </c>
      <c r="AG108" s="1439">
        <v>23</v>
      </c>
    </row>
    <row r="109">
      <c r="A109" s="1426"/>
      <c r="B109" s="1427" t="s">
        <v>946</v>
      </c>
      <c r="C109" s="1428" t="s">
        <v>954</v>
      </c>
      <c r="D109" s="1450">
        <v>2486</v>
      </c>
      <c r="E109" s="1451">
        <v>5</v>
      </c>
      <c r="F109" s="1451"/>
      <c r="G109" s="1431">
        <f t="shared" si="16"/>
      </c>
      <c r="H109" s="1431">
        <f t="shared" si="80"/>
      </c>
      <c r="I109" s="1431">
        <f t="shared" si="111"/>
      </c>
      <c r="J109" s="1431"/>
      <c r="K109" s="1431">
        <f t="shared" si="142"/>
      </c>
      <c r="L109" s="1452">
        <f t="shared" si="326"/>
      </c>
      <c r="M109" s="1433">
        <f t="shared" si="357"/>
      </c>
      <c r="N109" s="1433">
        <f t="shared" si="388"/>
      </c>
      <c r="O109" s="1433">
        <f t="shared" si="419"/>
      </c>
      <c r="P109" s="1433">
        <f t="shared" si="202"/>
      </c>
      <c r="Q109" s="1434">
        <f t="shared" si="233"/>
      </c>
      <c r="R109" s="1435">
        <v>0.0169</v>
      </c>
      <c r="S109" s="1436">
        <v>41</v>
      </c>
      <c r="T109" s="1432">
        <f t="shared" si="264"/>
      </c>
      <c r="U109" s="1449">
        <v>26213</v>
      </c>
      <c r="V109" s="1449">
        <v>845</v>
      </c>
      <c r="W109" s="1449">
        <v>124</v>
      </c>
      <c r="X109" s="1449">
        <v>896</v>
      </c>
      <c r="Y109" s="1449">
        <v>42</v>
      </c>
      <c r="Z109" s="1449">
        <v>2</v>
      </c>
      <c r="AA109" s="1449">
        <v>0</v>
      </c>
      <c r="AB109" s="1436">
        <v>30</v>
      </c>
      <c r="AC109" s="1436"/>
      <c r="AD109" s="1432">
        <f t="shared" si="295"/>
      </c>
      <c r="AE109" s="1438" t="s">
        <v>948</v>
      </c>
      <c r="AF109" s="1439" t="s">
        <v>949</v>
      </c>
      <c r="AG109" s="1439">
        <v>21</v>
      </c>
    </row>
    <row r="110">
      <c r="A110" s="1426"/>
      <c r="B110" s="1427" t="s">
        <v>946</v>
      </c>
      <c r="C110" s="1427" t="s">
        <v>955</v>
      </c>
      <c r="D110" s="1451">
        <v>2371.4</v>
      </c>
      <c r="E110" s="1451">
        <v>5</v>
      </c>
      <c r="F110" s="1451"/>
      <c r="G110" s="1431">
        <f t="shared" si="16"/>
      </c>
      <c r="H110" s="1431">
        <f t="shared" si="80"/>
      </c>
      <c r="I110" s="1431">
        <f t="shared" si="111"/>
      </c>
      <c r="J110" s="1431"/>
      <c r="K110" s="1431">
        <f t="shared" si="142"/>
      </c>
      <c r="L110" s="1452">
        <f t="shared" si="326"/>
      </c>
      <c r="M110" s="1433">
        <f t="shared" si="357"/>
      </c>
      <c r="N110" s="1433">
        <f t="shared" si="388"/>
      </c>
      <c r="O110" s="1433">
        <f t="shared" si="419"/>
      </c>
      <c r="P110" s="1433">
        <f t="shared" si="202"/>
      </c>
      <c r="Q110" s="1434">
        <f t="shared" si="233"/>
      </c>
      <c r="R110" s="1435">
        <v>0.0144</v>
      </c>
      <c r="S110" s="1436">
        <v>42</v>
      </c>
      <c r="T110" s="1432">
        <f t="shared" si="264"/>
      </c>
      <c r="U110" s="1449">
        <v>27267</v>
      </c>
      <c r="V110" s="1449">
        <v>979</v>
      </c>
      <c r="W110" s="1449">
        <v>117</v>
      </c>
      <c r="X110" s="1449">
        <v>1046</v>
      </c>
      <c r="Y110" s="1449">
        <v>77</v>
      </c>
      <c r="Z110" s="1449">
        <v>10</v>
      </c>
      <c r="AA110" s="1449">
        <v>3</v>
      </c>
      <c r="AB110" s="1436">
        <v>28</v>
      </c>
      <c r="AC110" s="1436"/>
      <c r="AD110" s="1432">
        <f t="shared" si="295"/>
      </c>
      <c r="AE110" s="1438" t="s">
        <v>948</v>
      </c>
      <c r="AF110" s="1439" t="s">
        <v>949</v>
      </c>
      <c r="AG110" s="1439">
        <v>27</v>
      </c>
    </row>
    <row r="111">
      <c r="A111" s="1426"/>
      <c r="B111" s="1440" t="s">
        <v>950</v>
      </c>
      <c r="C111" s="1440"/>
      <c r="D111" s="1441">
        <f>SUM(D106:D110)</f>
      </c>
      <c r="E111" s="1441">
        <f>SUM(E106:E110)</f>
      </c>
      <c r="F111" s="1441"/>
      <c r="G111" s="1442">
        <f>SUM(G106:G110)</f>
      </c>
      <c r="H111" s="1442">
        <f t="shared" si="80"/>
      </c>
      <c r="I111" s="1442">
        <f t="shared" si="111"/>
      </c>
      <c r="J111" s="1442"/>
      <c r="K111" s="1442">
        <f t="shared" si="142"/>
      </c>
      <c r="L111" s="1442">
        <f t="shared" si="326"/>
      </c>
      <c r="M111" s="1443">
        <f t="shared" si="357"/>
      </c>
      <c r="N111" s="1443">
        <f t="shared" si="388"/>
      </c>
      <c r="O111" s="1443">
        <f t="shared" si="419"/>
      </c>
      <c r="P111" s="1443">
        <f t="shared" si="202"/>
      </c>
      <c r="Q111" s="1444">
        <f t="shared" si="233"/>
      </c>
      <c r="R111" s="1443">
        <f>AVERAGE(R106:R110)</f>
      </c>
      <c r="S111" s="1445">
        <f>AVERAGE(S106:S110)</f>
      </c>
      <c r="T111" s="1442">
        <f t="shared" si="264"/>
      </c>
      <c r="U111" s="1441">
        <f>SUM(U106:U110)</f>
      </c>
      <c r="V111" s="1441">
        <f>SUM(V106:V110)</f>
      </c>
      <c r="W111" s="1441">
        <f>SUM(W106:W110)</f>
      </c>
      <c r="X111" s="1441">
        <f>SUM(X106:X110)</f>
      </c>
      <c r="Y111" s="1441">
        <f>SUM(Y106:Y110)</f>
      </c>
      <c r="Z111" s="1441">
        <f>SUM(Z106:Z110)</f>
      </c>
      <c r="AA111" s="1441">
        <f>SUM(AA106:AA110)</f>
      </c>
      <c r="AB111" s="1441">
        <f>SUM(AB106:AB110)</f>
      </c>
      <c r="AC111" s="1441"/>
      <c r="AD111" s="1446">
        <f t="shared" si="295"/>
      </c>
      <c r="AE111" s="1447"/>
      <c r="AF111" s="1447"/>
      <c r="AG111" s="1444">
        <f>SUM(AG106:AG110)</f>
      </c>
    </row>
    <row r="112">
      <c r="A112" s="1426"/>
      <c r="B112" s="1427" t="s">
        <v>958</v>
      </c>
      <c r="C112" s="1428" t="s">
        <v>956</v>
      </c>
      <c r="D112" s="1451">
        <v>2635.12</v>
      </c>
      <c r="E112" s="1453">
        <v>1</v>
      </c>
      <c r="F112" s="1453"/>
      <c r="G112" s="1431">
        <f t="shared" ref="G112:G114" si="17">E112*2000</f>
      </c>
      <c r="H112" s="1431">
        <f t="shared" si="80"/>
      </c>
      <c r="I112" s="1431">
        <f t="shared" si="111"/>
      </c>
      <c r="J112" s="1431"/>
      <c r="K112" s="1431">
        <f t="shared" si="142"/>
      </c>
      <c r="L112" s="1432">
        <f t="shared" si="326"/>
      </c>
      <c r="M112" s="1433">
        <f t="shared" si="357"/>
      </c>
      <c r="N112" s="1433">
        <f t="shared" si="388"/>
      </c>
      <c r="O112" s="1433">
        <f t="shared" si="419"/>
      </c>
      <c r="P112" s="1433">
        <f t="shared" si="202"/>
      </c>
      <c r="Q112" s="1434">
        <f t="shared" si="233"/>
      </c>
      <c r="R112" s="1435">
        <v>0.0144</v>
      </c>
      <c r="S112" s="1436">
        <v>42</v>
      </c>
      <c r="T112" s="1432">
        <f t="shared" si="264"/>
      </c>
      <c r="U112" s="1436">
        <v>29403</v>
      </c>
      <c r="V112" s="1449">
        <v>1009</v>
      </c>
      <c r="W112" s="1449">
        <v>130</v>
      </c>
      <c r="X112" s="1449">
        <v>1076</v>
      </c>
      <c r="Y112" s="1449">
        <v>56</v>
      </c>
      <c r="Z112" s="1449">
        <v>3</v>
      </c>
      <c r="AA112" s="1449">
        <v>2</v>
      </c>
      <c r="AB112" s="1436">
        <v>26</v>
      </c>
      <c r="AC112" s="1436"/>
      <c r="AD112" s="1432">
        <f t="shared" si="295"/>
      </c>
      <c r="AE112" s="1438" t="s">
        <v>948</v>
      </c>
      <c r="AF112" s="1439" t="s">
        <v>957</v>
      </c>
      <c r="AG112" s="1439">
        <v>18</v>
      </c>
    </row>
    <row r="113">
      <c r="A113" s="1426"/>
      <c r="B113" s="1427" t="s">
        <v>958</v>
      </c>
      <c r="C113" s="1428" t="s">
        <v>959</v>
      </c>
      <c r="D113" s="1451">
        <v>2451.27</v>
      </c>
      <c r="E113" s="1451">
        <v>2</v>
      </c>
      <c r="F113" s="1451"/>
      <c r="G113" s="1431">
        <f t="shared" si="17"/>
      </c>
      <c r="H113" s="1431">
        <f t="shared" si="80"/>
      </c>
      <c r="I113" s="1431">
        <f t="shared" si="111"/>
      </c>
      <c r="J113" s="1431"/>
      <c r="K113" s="1431">
        <f t="shared" si="142"/>
      </c>
      <c r="L113" s="1432">
        <f t="shared" si="326"/>
      </c>
      <c r="M113" s="1433">
        <f t="shared" si="357"/>
      </c>
      <c r="N113" s="1433">
        <f t="shared" si="388"/>
      </c>
      <c r="O113" s="1433">
        <f t="shared" si="419"/>
      </c>
      <c r="P113" s="1433">
        <f t="shared" si="202"/>
      </c>
      <c r="Q113" s="1434">
        <f t="shared" si="233"/>
      </c>
      <c r="R113" s="1435">
        <v>0.0139</v>
      </c>
      <c r="S113" s="1436">
        <v>41</v>
      </c>
      <c r="T113" s="1432">
        <f t="shared" si="264"/>
      </c>
      <c r="U113" s="1436">
        <v>27936</v>
      </c>
      <c r="V113" s="1449">
        <v>1047</v>
      </c>
      <c r="W113" s="1449">
        <v>121</v>
      </c>
      <c r="X113" s="1449">
        <v>1109</v>
      </c>
      <c r="Y113" s="1449">
        <v>66</v>
      </c>
      <c r="Z113" s="1449">
        <v>4</v>
      </c>
      <c r="AA113" s="1449">
        <v>3</v>
      </c>
      <c r="AB113" s="1436">
        <v>15</v>
      </c>
      <c r="AC113" s="1436"/>
      <c r="AD113" s="1432">
        <f t="shared" si="295"/>
      </c>
      <c r="AE113" s="1438" t="s">
        <v>948</v>
      </c>
      <c r="AF113" s="1439" t="s">
        <v>957</v>
      </c>
      <c r="AG113" s="1439">
        <v>22</v>
      </c>
    </row>
    <row r="114">
      <c r="A114" s="1426"/>
      <c r="B114" s="1427" t="s">
        <v>958</v>
      </c>
      <c r="C114" s="1427" t="s">
        <v>960</v>
      </c>
      <c r="D114" s="1451">
        <v>2206.53</v>
      </c>
      <c r="E114" s="1451">
        <v>4</v>
      </c>
      <c r="F114" s="1451"/>
      <c r="G114" s="1431">
        <f t="shared" si="17"/>
      </c>
      <c r="H114" s="1431">
        <f t="shared" si="80"/>
      </c>
      <c r="I114" s="1431">
        <f t="shared" si="111"/>
      </c>
      <c r="J114" s="1431"/>
      <c r="K114" s="1431">
        <f t="shared" si="142"/>
      </c>
      <c r="L114" s="1432">
        <f t="shared" si="326"/>
      </c>
      <c r="M114" s="1433">
        <f t="shared" si="357"/>
      </c>
      <c r="N114" s="1433">
        <f t="shared" si="388"/>
      </c>
      <c r="O114" s="1433">
        <f t="shared" si="419"/>
      </c>
      <c r="P114" s="1433">
        <f t="shared" si="202"/>
      </c>
      <c r="Q114" s="1434">
        <f t="shared" si="233"/>
      </c>
      <c r="R114" s="1435">
        <v>0.0138</v>
      </c>
      <c r="S114" s="1436">
        <v>41</v>
      </c>
      <c r="T114" s="1432">
        <f t="shared" si="264"/>
      </c>
      <c r="U114" s="1436">
        <v>23612</v>
      </c>
      <c r="V114" s="1449">
        <v>1008</v>
      </c>
      <c r="W114" s="1449">
        <v>102</v>
      </c>
      <c r="X114" s="1449">
        <v>1078</v>
      </c>
      <c r="Y114" s="1449">
        <v>62</v>
      </c>
      <c r="Z114" s="1449">
        <v>7</v>
      </c>
      <c r="AA114" s="1449">
        <v>3</v>
      </c>
      <c r="AB114" s="1436">
        <v>19</v>
      </c>
      <c r="AC114" s="1436"/>
      <c r="AD114" s="1432">
        <f t="shared" si="295"/>
      </c>
      <c r="AE114" s="1438" t="s">
        <v>948</v>
      </c>
      <c r="AF114" s="1439" t="s">
        <v>957</v>
      </c>
      <c r="AG114" s="1439">
        <v>24</v>
      </c>
    </row>
    <row r="115">
      <c r="A115" s="1426"/>
      <c r="B115" s="1440" t="s">
        <v>950</v>
      </c>
      <c r="C115" s="1440"/>
      <c r="D115" s="1441">
        <f>SUM(D112:D114)</f>
      </c>
      <c r="E115" s="1441">
        <f>SUM(E112:E114)</f>
      </c>
      <c r="F115" s="1441"/>
      <c r="G115" s="1442">
        <f>SUM(G112:G114)</f>
      </c>
      <c r="H115" s="1442">
        <f t="shared" si="80"/>
      </c>
      <c r="I115" s="1442">
        <f t="shared" si="111"/>
      </c>
      <c r="J115" s="1442"/>
      <c r="K115" s="1442">
        <f t="shared" si="142"/>
      </c>
      <c r="L115" s="1442">
        <f t="shared" si="326"/>
      </c>
      <c r="M115" s="1443">
        <f t="shared" si="357"/>
      </c>
      <c r="N115" s="1443">
        <f t="shared" si="388"/>
      </c>
      <c r="O115" s="1443">
        <f t="shared" si="419"/>
      </c>
      <c r="P115" s="1443">
        <f t="shared" si="202"/>
      </c>
      <c r="Q115" s="1444">
        <f t="shared" si="233"/>
      </c>
      <c r="R115" s="1443">
        <f>AVERAGE(R112:R114)</f>
      </c>
      <c r="S115" s="1445">
        <f>AVERAGE(S112:S114)</f>
      </c>
      <c r="T115" s="1454">
        <f t="shared" si="264"/>
      </c>
      <c r="U115" s="1441">
        <f>SUM(U112:U114)</f>
      </c>
      <c r="V115" s="1441">
        <f>SUM(V112:V114)</f>
      </c>
      <c r="W115" s="1441">
        <f>SUM(W112:W114)</f>
      </c>
      <c r="X115" s="1441">
        <f>SUM(X112:X114)</f>
      </c>
      <c r="Y115" s="1441">
        <f>SUM(Y112:Y114)</f>
      </c>
      <c r="Z115" s="1441">
        <f>SUM(Z112:Z114)</f>
      </c>
      <c r="AA115" s="1441">
        <f>SUM(AA112:AA114)</f>
      </c>
      <c r="AB115" s="1441">
        <f>SUM(AB112:AB114)</f>
      </c>
      <c r="AC115" s="1441"/>
      <c r="AD115" s="1446">
        <f t="shared" si="295"/>
      </c>
      <c r="AE115" s="1447"/>
      <c r="AF115" s="1447"/>
      <c r="AG115" s="1444">
        <f>SUM(AG112:AG114)</f>
      </c>
    </row>
    <row r="116">
      <c r="A116" s="1426"/>
      <c r="B116" s="1427" t="s">
        <v>951</v>
      </c>
      <c r="C116" s="1427" t="s">
        <v>961</v>
      </c>
      <c r="D116" s="1429">
        <v>2002.2</v>
      </c>
      <c r="E116" s="1453">
        <v>1</v>
      </c>
      <c r="F116" s="1453"/>
      <c r="G116" s="1431">
        <f t="shared" ref="G116:G120" si="18">E116*2000</f>
      </c>
      <c r="H116" s="1431">
        <f t="shared" si="80"/>
      </c>
      <c r="I116" s="1431">
        <f t="shared" si="111"/>
      </c>
      <c r="J116" s="1431"/>
      <c r="K116" s="1431">
        <f t="shared" si="142"/>
      </c>
      <c r="L116" s="1432">
        <f t="shared" si="326"/>
      </c>
      <c r="M116" s="1433">
        <f t="shared" si="357"/>
      </c>
      <c r="N116" s="1433">
        <f t="shared" si="388"/>
      </c>
      <c r="O116" s="1433">
        <f t="shared" si="419"/>
      </c>
      <c r="P116" s="1433">
        <f t="shared" si="202"/>
      </c>
      <c r="Q116" s="1434">
        <f t="shared" si="233"/>
      </c>
      <c r="R116" s="1435">
        <v>0.0189</v>
      </c>
      <c r="S116" s="1436">
        <v>40</v>
      </c>
      <c r="T116" s="1432">
        <f t="shared" si="264"/>
      </c>
      <c r="U116" s="1436">
        <v>25078</v>
      </c>
      <c r="V116" s="1449">
        <v>990</v>
      </c>
      <c r="W116" s="1449">
        <v>123</v>
      </c>
      <c r="X116" s="1449">
        <v>1054</v>
      </c>
      <c r="Y116" s="1449">
        <v>87</v>
      </c>
      <c r="Z116" s="1449">
        <v>7</v>
      </c>
      <c r="AA116" s="1449">
        <v>0</v>
      </c>
      <c r="AB116" s="1436">
        <v>16</v>
      </c>
      <c r="AC116" s="1436"/>
      <c r="AD116" s="1432">
        <f t="shared" si="295"/>
      </c>
      <c r="AE116" s="1438" t="s">
        <v>948</v>
      </c>
      <c r="AF116" s="1439" t="s">
        <v>957</v>
      </c>
      <c r="AG116" s="1439">
        <v>31</v>
      </c>
    </row>
    <row r="117">
      <c r="A117" s="1426"/>
      <c r="B117" s="1427" t="s">
        <v>951</v>
      </c>
      <c r="C117" s="1428" t="s">
        <v>962</v>
      </c>
      <c r="D117" s="1429">
        <v>2541.97</v>
      </c>
      <c r="E117" s="1453">
        <v>2</v>
      </c>
      <c r="F117" s="1453"/>
      <c r="G117" s="1431">
        <f t="shared" si="18"/>
      </c>
      <c r="H117" s="1431">
        <f t="shared" si="80"/>
      </c>
      <c r="I117" s="1431">
        <f t="shared" si="111"/>
      </c>
      <c r="J117" s="1431"/>
      <c r="K117" s="1431">
        <f t="shared" si="142"/>
      </c>
      <c r="L117" s="1432">
        <f t="shared" si="326"/>
      </c>
      <c r="M117" s="1433">
        <f t="shared" si="357"/>
      </c>
      <c r="N117" s="1433">
        <f t="shared" si="388"/>
      </c>
      <c r="O117" s="1433">
        <f t="shared" si="419"/>
      </c>
      <c r="P117" s="1433">
        <f t="shared" si="202"/>
      </c>
      <c r="Q117" s="1434">
        <f t="shared" si="233"/>
      </c>
      <c r="R117" s="1435">
        <v>0.0154</v>
      </c>
      <c r="S117" s="1436">
        <v>40</v>
      </c>
      <c r="T117" s="1432">
        <f t="shared" si="264"/>
      </c>
      <c r="U117" s="1436">
        <v>25666</v>
      </c>
      <c r="V117" s="1449">
        <v>1017</v>
      </c>
      <c r="W117" s="1449">
        <v>110</v>
      </c>
      <c r="X117" s="1449">
        <v>1069</v>
      </c>
      <c r="Y117" s="1449">
        <v>70</v>
      </c>
      <c r="Z117" s="1449">
        <v>4</v>
      </c>
      <c r="AA117" s="1449">
        <v>0</v>
      </c>
      <c r="AB117" s="1436">
        <v>32</v>
      </c>
      <c r="AC117" s="1436"/>
      <c r="AD117" s="1432">
        <f t="shared" si="295"/>
      </c>
      <c r="AE117" s="1438" t="s">
        <v>948</v>
      </c>
      <c r="AF117" s="1439" t="s">
        <v>957</v>
      </c>
      <c r="AG117" s="1439">
        <v>26</v>
      </c>
    </row>
    <row r="118">
      <c r="A118" s="1426"/>
      <c r="B118" s="1427" t="s">
        <v>951</v>
      </c>
      <c r="C118" s="1428" t="s">
        <v>963</v>
      </c>
      <c r="D118" s="1450">
        <v>2262.47</v>
      </c>
      <c r="E118" s="1453">
        <v>2</v>
      </c>
      <c r="F118" s="1453"/>
      <c r="G118" s="1431">
        <f t="shared" si="18"/>
      </c>
      <c r="H118" s="1431">
        <f t="shared" si="80"/>
      </c>
      <c r="I118" s="1431">
        <f t="shared" si="111"/>
      </c>
      <c r="J118" s="1431"/>
      <c r="K118" s="1431">
        <f t="shared" si="142"/>
      </c>
      <c r="L118" s="1432">
        <f t="shared" si="326"/>
      </c>
      <c r="M118" s="1433">
        <f t="shared" si="357"/>
      </c>
      <c r="N118" s="1433">
        <f t="shared" si="388"/>
      </c>
      <c r="O118" s="1433">
        <f t="shared" si="419"/>
      </c>
      <c r="P118" s="1433">
        <f t="shared" si="202"/>
      </c>
      <c r="Q118" s="1434">
        <f t="shared" si="233"/>
      </c>
      <c r="R118" s="1435">
        <v>0.0121</v>
      </c>
      <c r="S118" s="1436">
        <v>39</v>
      </c>
      <c r="T118" s="1432">
        <f t="shared" si="264"/>
      </c>
      <c r="U118" s="1436">
        <v>24739</v>
      </c>
      <c r="V118" s="1449">
        <v>1220</v>
      </c>
      <c r="W118" s="1449">
        <v>108</v>
      </c>
      <c r="X118" s="1449">
        <v>1322</v>
      </c>
      <c r="Y118" s="1449">
        <v>64</v>
      </c>
      <c r="Z118" s="1449">
        <v>8</v>
      </c>
      <c r="AA118" s="1449">
        <v>5</v>
      </c>
      <c r="AB118" s="1436">
        <v>13</v>
      </c>
      <c r="AC118" s="1436"/>
      <c r="AD118" s="1432">
        <f t="shared" si="295"/>
      </c>
      <c r="AE118" s="1438" t="s">
        <v>948</v>
      </c>
      <c r="AF118" s="1439" t="s">
        <v>957</v>
      </c>
      <c r="AG118" s="1439">
        <v>20</v>
      </c>
    </row>
    <row r="119">
      <c r="A119" s="1426"/>
      <c r="B119" s="1427" t="s">
        <v>951</v>
      </c>
      <c r="C119" s="1427" t="s">
        <v>964</v>
      </c>
      <c r="D119" s="1450">
        <v>2665.19</v>
      </c>
      <c r="E119" s="1451">
        <v>4</v>
      </c>
      <c r="F119" s="1451"/>
      <c r="G119" s="1431">
        <f t="shared" si="18"/>
      </c>
      <c r="H119" s="1431">
        <f t="shared" si="80"/>
      </c>
      <c r="I119" s="1431">
        <f t="shared" si="111"/>
      </c>
      <c r="J119" s="1431"/>
      <c r="K119" s="1431">
        <f t="shared" si="142"/>
      </c>
      <c r="L119" s="1432">
        <f t="shared" si="326"/>
      </c>
      <c r="M119" s="1433">
        <f t="shared" si="357"/>
      </c>
      <c r="N119" s="1433">
        <f t="shared" si="388"/>
      </c>
      <c r="O119" s="1433">
        <f t="shared" si="419"/>
      </c>
      <c r="P119" s="1433">
        <f t="shared" si="202"/>
      </c>
      <c r="Q119" s="1434">
        <f t="shared" si="233"/>
      </c>
      <c r="R119" s="1435">
        <v>0.0164</v>
      </c>
      <c r="S119" s="1436">
        <v>38</v>
      </c>
      <c r="T119" s="1432">
        <f t="shared" si="264"/>
      </c>
      <c r="U119" s="1436">
        <v>23658</v>
      </c>
      <c r="V119" s="1449">
        <v>1189</v>
      </c>
      <c r="W119" s="1449">
        <v>124</v>
      </c>
      <c r="X119" s="1449">
        <v>1277</v>
      </c>
      <c r="Y119" s="1449">
        <v>92</v>
      </c>
      <c r="Z119" s="1449">
        <v>8</v>
      </c>
      <c r="AA119" s="1449">
        <v>5</v>
      </c>
      <c r="AB119" s="1436">
        <v>15</v>
      </c>
      <c r="AC119" s="1436"/>
      <c r="AD119" s="1432">
        <f t="shared" si="295"/>
      </c>
      <c r="AE119" s="1438" t="s">
        <v>948</v>
      </c>
      <c r="AF119" s="1439" t="s">
        <v>957</v>
      </c>
      <c r="AG119" s="1439">
        <v>26</v>
      </c>
    </row>
    <row r="120">
      <c r="A120" s="1426"/>
      <c r="B120" s="1427" t="s">
        <v>951</v>
      </c>
      <c r="C120" s="1427" t="s">
        <v>965</v>
      </c>
      <c r="D120" s="1450">
        <v>1348.28</v>
      </c>
      <c r="E120" s="1451">
        <v>3</v>
      </c>
      <c r="F120" s="1451"/>
      <c r="G120" s="1431">
        <f t="shared" si="18"/>
      </c>
      <c r="H120" s="1431">
        <f t="shared" si="80"/>
      </c>
      <c r="I120" s="1431">
        <f t="shared" si="111"/>
      </c>
      <c r="J120" s="1431"/>
      <c r="K120" s="1431">
        <f t="shared" si="142"/>
      </c>
      <c r="L120" s="1432">
        <f t="shared" si="326"/>
      </c>
      <c r="M120" s="1433">
        <f t="shared" si="357"/>
      </c>
      <c r="N120" s="1433">
        <f t="shared" si="388"/>
      </c>
      <c r="O120" s="1433">
        <f t="shared" si="419"/>
      </c>
      <c r="P120" s="1433">
        <f t="shared" si="202"/>
      </c>
      <c r="Q120" s="1434">
        <f t="shared" si="233"/>
      </c>
      <c r="R120" s="1435">
        <v>0.0144</v>
      </c>
      <c r="S120" s="1436">
        <v>40</v>
      </c>
      <c r="T120" s="1432">
        <f t="shared" si="264"/>
      </c>
      <c r="U120" s="1436">
        <v>15211</v>
      </c>
      <c r="V120" s="1449">
        <v>351</v>
      </c>
      <c r="W120" s="1449">
        <v>67</v>
      </c>
      <c r="X120" s="1449">
        <v>371</v>
      </c>
      <c r="Y120" s="1449">
        <v>90</v>
      </c>
      <c r="Z120" s="1449">
        <v>3</v>
      </c>
      <c r="AA120" s="1449">
        <v>0</v>
      </c>
      <c r="AB120" s="1436">
        <v>24</v>
      </c>
      <c r="AC120" s="1436"/>
      <c r="AD120" s="1432">
        <f t="shared" si="295"/>
      </c>
      <c r="AE120" s="1438" t="s">
        <v>948</v>
      </c>
      <c r="AF120" s="1439" t="s">
        <v>957</v>
      </c>
      <c r="AG120" s="1439">
        <v>17</v>
      </c>
    </row>
    <row r="121">
      <c r="A121" s="1426"/>
      <c r="B121" s="1440" t="s">
        <v>950</v>
      </c>
      <c r="C121" s="1440"/>
      <c r="D121" s="1441">
        <f>SUM(D116:D120)</f>
      </c>
      <c r="E121" s="1441">
        <f>SUM(E116:E120)</f>
      </c>
      <c r="F121" s="1441"/>
      <c r="G121" s="1441">
        <f>SUM(G116:G120)</f>
      </c>
      <c r="H121" s="1442">
        <f t="shared" si="80"/>
      </c>
      <c r="I121" s="1442">
        <f t="shared" si="111"/>
      </c>
      <c r="J121" s="1442"/>
      <c r="K121" s="1442">
        <f t="shared" si="142"/>
      </c>
      <c r="L121" s="1442">
        <f t="shared" si="326"/>
      </c>
      <c r="M121" s="1443">
        <f t="shared" si="357"/>
      </c>
      <c r="N121" s="1443">
        <f t="shared" si="388"/>
      </c>
      <c r="O121" s="1443">
        <f t="shared" si="419"/>
      </c>
      <c r="P121" s="1443">
        <f t="shared" si="202"/>
      </c>
      <c r="Q121" s="1444">
        <f t="shared" si="233"/>
      </c>
      <c r="R121" s="1443">
        <f>AVERAGE(R116:R120)</f>
      </c>
      <c r="S121" s="1445">
        <f>AVERAGE(S116:S120)</f>
      </c>
      <c r="T121" s="1454">
        <f t="shared" si="264"/>
      </c>
      <c r="U121" s="1441">
        <f>SUM(U116:U120)</f>
      </c>
      <c r="V121" s="1441">
        <f>SUM(V116:V120)</f>
      </c>
      <c r="W121" s="1441">
        <f>SUM(W116:W120)</f>
      </c>
      <c r="X121" s="1441">
        <f>SUM(X116:X120)</f>
      </c>
      <c r="Y121" s="1441">
        <f>SUM(Y116:Y120)</f>
      </c>
      <c r="Z121" s="1441">
        <f>SUM(Z116:Z120)</f>
      </c>
      <c r="AA121" s="1441">
        <f>SUM(AA116:AA120)</f>
      </c>
      <c r="AB121" s="1441">
        <f>SUM(AB116:AB120)</f>
      </c>
      <c r="AC121" s="1441"/>
      <c r="AD121" s="1446">
        <f t="shared" si="295"/>
      </c>
      <c r="AE121" s="1447"/>
      <c r="AF121" s="1447"/>
      <c r="AG121" s="1441">
        <f>SUM(AG116:AG120)</f>
      </c>
    </row>
    <row r="122">
      <c r="A122" s="1426"/>
      <c r="B122" s="1455" t="s">
        <v>966</v>
      </c>
      <c r="C122" s="1455"/>
      <c r="D122" s="1456">
        <f>D115+D111+D121</f>
      </c>
      <c r="E122" s="1456">
        <f>E115+E111+E121</f>
      </c>
      <c r="F122" s="1456"/>
      <c r="G122" s="1457">
        <f>G115+G111+G121</f>
      </c>
      <c r="H122" s="1457">
        <f t="shared" si="80"/>
      </c>
      <c r="I122" s="1457">
        <f t="shared" si="111"/>
      </c>
      <c r="J122" s="1457"/>
      <c r="K122" s="1457">
        <f t="shared" si="142"/>
      </c>
      <c r="L122" s="1457">
        <f t="shared" si="326"/>
      </c>
      <c r="M122" s="1458">
        <f t="shared" si="357"/>
      </c>
      <c r="N122" s="1458">
        <f t="shared" si="388"/>
      </c>
      <c r="O122" s="1458">
        <f t="shared" si="419"/>
      </c>
      <c r="P122" s="1458">
        <f t="shared" si="202"/>
      </c>
      <c r="Q122" s="1459">
        <f t="shared" si="233"/>
      </c>
      <c r="R122" s="1459">
        <f>(R115+R111+R121)/3</f>
      </c>
      <c r="S122" s="1460">
        <f>(S115+S111+S121)/3</f>
      </c>
      <c r="T122" s="1461">
        <f>(T115+T111)/2</f>
      </c>
      <c r="U122" s="1456">
        <f>U115+U111+U121</f>
      </c>
      <c r="V122" s="1456">
        <f>V115+V111+V121</f>
      </c>
      <c r="W122" s="1456">
        <f>W115+W111+W121</f>
      </c>
      <c r="X122" s="1456">
        <f>X115+X111+X121</f>
      </c>
      <c r="Y122" s="1456">
        <f>Y115+Y111+Y121</f>
      </c>
      <c r="Z122" s="1456">
        <f>Z115+Z111+Z121</f>
      </c>
      <c r="AA122" s="1456">
        <f>AA115+AA111+AA121</f>
      </c>
      <c r="AB122" s="1456">
        <f>AB115+AB111+AB121</f>
      </c>
      <c r="AC122" s="1456"/>
      <c r="AD122" s="1462">
        <f t="shared" si="295"/>
      </c>
      <c r="AE122" s="1463"/>
      <c r="AF122" s="1463"/>
      <c r="AG122" s="1456">
        <f>AG115+AG111+AG121</f>
      </c>
    </row>
    <row r="123">
      <c r="A123" s="1416" t="s">
        <v>912</v>
      </c>
      <c r="B123" s="1416" t="s">
        <v>913</v>
      </c>
      <c r="C123" s="1416"/>
      <c r="D123" s="1417" t="s">
        <v>914</v>
      </c>
      <c r="E123" s="1417"/>
      <c r="F123" s="1417"/>
      <c r="G123" s="1417"/>
      <c r="H123" s="1417"/>
      <c r="I123" s="1417"/>
      <c r="J123" s="1417"/>
      <c r="K123" s="1417"/>
      <c r="L123" s="1418" t="s">
        <v>915</v>
      </c>
      <c r="M123" s="1418"/>
      <c r="N123" s="1418"/>
      <c r="O123" s="1418"/>
      <c r="P123" s="1418"/>
      <c r="Q123" s="1418"/>
      <c r="R123" s="1418"/>
      <c r="S123" s="1418"/>
      <c r="T123" s="1418"/>
      <c r="U123" s="1418"/>
      <c r="V123" s="1418"/>
      <c r="W123" s="1418"/>
      <c r="X123" s="1418"/>
      <c r="Y123" s="1418"/>
      <c r="Z123" s="1418"/>
      <c r="AA123" s="1418"/>
      <c r="AB123" s="1418"/>
      <c r="AC123" s="1418"/>
      <c r="AD123" s="1418"/>
      <c r="AE123" s="1418"/>
      <c r="AF123" s="1418"/>
      <c r="AG123" s="1419"/>
    </row>
    <row r="124">
      <c r="A124" s="1416"/>
      <c r="B124" s="1416" t="s">
        <v>916</v>
      </c>
      <c r="C124" s="1416" t="s">
        <v>917</v>
      </c>
      <c r="D124" s="1417" t="s">
        <v>918</v>
      </c>
      <c r="E124" s="1420" t="s">
        <v>919</v>
      </c>
      <c r="F124" s="1420"/>
      <c r="G124" s="1421" t="s">
        <v>920</v>
      </c>
      <c r="H124" s="1422" t="s">
        <v>921</v>
      </c>
      <c r="I124" s="1422" t="s">
        <v>922</v>
      </c>
      <c r="J124" s="1422"/>
      <c r="K124" s="1422" t="s">
        <v>923</v>
      </c>
      <c r="L124" s="1418" t="s">
        <v>924</v>
      </c>
      <c r="M124" s="1423" t="s">
        <v>925</v>
      </c>
      <c r="N124" s="1423" t="s">
        <v>926</v>
      </c>
      <c r="O124" s="1423" t="s">
        <v>927</v>
      </c>
      <c r="P124" s="1423" t="s">
        <v>928</v>
      </c>
      <c r="Q124" s="1424" t="s">
        <v>929</v>
      </c>
      <c r="R124" s="1423" t="s">
        <v>930</v>
      </c>
      <c r="S124" s="1425" t="s">
        <v>931</v>
      </c>
      <c r="T124" s="1418" t="s">
        <v>932</v>
      </c>
      <c r="U124" s="1424" t="s">
        <v>933</v>
      </c>
      <c r="V124" s="1424" t="s">
        <v>934</v>
      </c>
      <c r="W124" s="1424" t="s">
        <v>935</v>
      </c>
      <c r="X124" s="1424" t="s">
        <v>936</v>
      </c>
      <c r="Y124" s="1424" t="s">
        <v>937</v>
      </c>
      <c r="Z124" s="1424" t="s">
        <v>938</v>
      </c>
      <c r="AA124" s="1424" t="s">
        <v>939</v>
      </c>
      <c r="AB124" s="1424" t="s">
        <v>940</v>
      </c>
      <c r="AC124" s="1424"/>
      <c r="AD124" s="1418" t="s">
        <v>941</v>
      </c>
      <c r="AE124" s="1419" t="s">
        <v>942</v>
      </c>
      <c r="AF124" s="1419" t="s">
        <v>943</v>
      </c>
      <c r="AG124" s="1419" t="s">
        <v>944</v>
      </c>
    </row>
    <row r="125">
      <c r="A125" s="1426" t="s">
        <v>975</v>
      </c>
      <c r="B125" s="1427" t="s">
        <v>946</v>
      </c>
      <c r="C125" s="1428" t="s">
        <v>947</v>
      </c>
      <c r="D125" s="1429">
        <v>2009.5</v>
      </c>
      <c r="E125" s="1430">
        <v>3</v>
      </c>
      <c r="F125" s="1430"/>
      <c r="G125" s="1431">
        <f t="shared" ref="G125:G127" si="19">E125*2000</f>
      </c>
      <c r="H125" s="1431">
        <f t="shared" ref="H125:H141" si="81">G125/D125</f>
      </c>
      <c r="I125" s="1431">
        <f t="shared" ref="I125:I141" si="112">D125/E125</f>
      </c>
      <c r="J125" s="1431"/>
      <c r="K125" s="1431">
        <f t="shared" ref="K125:K141" si="143">G125/E125</f>
      </c>
      <c r="L125" s="1432">
        <f t="shared" ref="L125:L141" si="327">D125/V125</f>
      </c>
      <c r="M125" s="1433">
        <f t="shared" ref="M125:M141" si="358">Q125/U125*1</f>
      </c>
      <c r="N125" s="1433">
        <f t="shared" ref="N125:N141" si="389">V125/U125</f>
      </c>
      <c r="O125" s="1433">
        <f t="shared" ref="O125:O141" si="420">X125/U125</f>
      </c>
      <c r="P125" s="1433">
        <f t="shared" ref="P125:P141" si="203">Y125/X125</f>
      </c>
      <c r="Q125" s="1434">
        <f t="shared" ref="Q125:Q141" si="234">W125/R125</f>
      </c>
      <c r="R125" s="1435">
        <v>0.0097</v>
      </c>
      <c r="S125" s="1436">
        <v>41</v>
      </c>
      <c r="T125" s="1432">
        <f t="shared" ref="T125:T140" si="265">(D125/U125)*1000</f>
      </c>
      <c r="U125" s="1437">
        <v>20894</v>
      </c>
      <c r="V125" s="1434">
        <v>523</v>
      </c>
      <c r="W125" s="1434">
        <v>85</v>
      </c>
      <c r="X125" s="1434">
        <v>529</v>
      </c>
      <c r="Y125" s="1434">
        <v>41</v>
      </c>
      <c r="Z125" s="1434">
        <v>1</v>
      </c>
      <c r="AA125" s="1434">
        <v>2</v>
      </c>
      <c r="AB125" s="1437">
        <v>10</v>
      </c>
      <c r="AC125" s="1437"/>
      <c r="AD125" s="1432">
        <f t="shared" ref="AD125:AD141" si="296">AG125*1000/D125</f>
      </c>
      <c r="AE125" s="1438" t="s">
        <v>948</v>
      </c>
      <c r="AF125" s="1439" t="s">
        <v>949</v>
      </c>
      <c r="AG125" s="1439">
        <v>20</v>
      </c>
    </row>
    <row r="126">
      <c r="A126" s="1426"/>
      <c r="B126" s="1427" t="s">
        <v>946</v>
      </c>
      <c r="C126" s="1428" t="s">
        <v>952</v>
      </c>
      <c r="D126" s="1429">
        <v>1990.5</v>
      </c>
      <c r="E126" s="1430">
        <v>1</v>
      </c>
      <c r="F126" s="1430"/>
      <c r="G126" s="1431">
        <f t="shared" si="19"/>
      </c>
      <c r="H126" s="1431">
        <f t="shared" si="81"/>
      </c>
      <c r="I126" s="1448">
        <f t="shared" si="112"/>
      </c>
      <c r="J126" s="1448"/>
      <c r="K126" s="1448">
        <f t="shared" si="143"/>
      </c>
      <c r="L126" s="1432">
        <f t="shared" si="327"/>
      </c>
      <c r="M126" s="1433">
        <f t="shared" si="358"/>
      </c>
      <c r="N126" s="1433">
        <f t="shared" si="389"/>
      </c>
      <c r="O126" s="1433">
        <f t="shared" si="420"/>
      </c>
      <c r="P126" s="1433">
        <f t="shared" si="203"/>
      </c>
      <c r="Q126" s="1434">
        <f t="shared" si="234"/>
      </c>
      <c r="R126" s="1435">
        <v>0.0071</v>
      </c>
      <c r="S126" s="1436">
        <v>41</v>
      </c>
      <c r="T126" s="1432">
        <f t="shared" si="265"/>
      </c>
      <c r="U126" s="1449">
        <v>23869</v>
      </c>
      <c r="V126" s="1449">
        <v>561</v>
      </c>
      <c r="W126" s="1449">
        <v>79</v>
      </c>
      <c r="X126" s="1449">
        <v>605</v>
      </c>
      <c r="Y126" s="1449">
        <v>64</v>
      </c>
      <c r="Z126" s="1449">
        <v>5</v>
      </c>
      <c r="AA126" s="1449">
        <v>0</v>
      </c>
      <c r="AB126" s="1436">
        <v>20</v>
      </c>
      <c r="AC126" s="1436"/>
      <c r="AD126" s="1432">
        <f t="shared" si="296"/>
      </c>
      <c r="AE126" s="1438" t="s">
        <v>948</v>
      </c>
      <c r="AF126" s="1439" t="s">
        <v>949</v>
      </c>
      <c r="AG126" s="1439">
        <v>21</v>
      </c>
    </row>
    <row r="127">
      <c r="A127" s="1426"/>
      <c r="B127" s="1427" t="s">
        <v>946</v>
      </c>
      <c r="C127" s="1428" t="s">
        <v>953</v>
      </c>
      <c r="D127" s="1450">
        <v>1784</v>
      </c>
      <c r="E127" s="1451">
        <v>2</v>
      </c>
      <c r="F127" s="1451"/>
      <c r="G127" s="1431">
        <f t="shared" si="19"/>
      </c>
      <c r="H127" s="1431">
        <f t="shared" si="81"/>
      </c>
      <c r="I127" s="1431">
        <f t="shared" si="112"/>
      </c>
      <c r="J127" s="1431"/>
      <c r="K127" s="1431">
        <f t="shared" si="143"/>
      </c>
      <c r="L127" s="1452">
        <f t="shared" si="327"/>
      </c>
      <c r="M127" s="1433">
        <f t="shared" si="358"/>
      </c>
      <c r="N127" s="1433">
        <f t="shared" si="389"/>
      </c>
      <c r="O127" s="1433">
        <f t="shared" si="420"/>
      </c>
      <c r="P127" s="1433">
        <f t="shared" si="203"/>
      </c>
      <c r="Q127" s="1434">
        <f t="shared" si="234"/>
      </c>
      <c r="R127" s="1435">
        <v>0.0091</v>
      </c>
      <c r="S127" s="1436">
        <v>40</v>
      </c>
      <c r="T127" s="1432">
        <f t="shared" si="265"/>
      </c>
      <c r="U127" s="1449">
        <v>19735</v>
      </c>
      <c r="V127" s="1449">
        <v>593</v>
      </c>
      <c r="W127" s="1449">
        <v>66</v>
      </c>
      <c r="X127" s="1449">
        <v>620</v>
      </c>
      <c r="Y127" s="1449">
        <v>30</v>
      </c>
      <c r="Z127" s="1449">
        <v>4</v>
      </c>
      <c r="AA127" s="1449">
        <v>1</v>
      </c>
      <c r="AB127" s="1436">
        <v>12</v>
      </c>
      <c r="AC127" s="1436"/>
      <c r="AD127" s="1432">
        <f t="shared" si="296"/>
      </c>
      <c r="AE127" s="1438" t="s">
        <v>948</v>
      </c>
      <c r="AF127" s="1439" t="s">
        <v>949</v>
      </c>
      <c r="AG127" s="1439">
        <v>20</v>
      </c>
    </row>
    <row r="128">
      <c r="A128" s="1426"/>
      <c r="B128" s="1440" t="s">
        <v>950</v>
      </c>
      <c r="C128" s="1440"/>
      <c r="D128" s="1441">
        <f>SUM(D125:D127)</f>
      </c>
      <c r="E128" s="1441">
        <f>SUM(E125:E127)</f>
      </c>
      <c r="F128" s="1441"/>
      <c r="G128" s="1442">
        <f>SUM(G125:G127)</f>
      </c>
      <c r="H128" s="1442">
        <f t="shared" si="81"/>
      </c>
      <c r="I128" s="1442">
        <f t="shared" si="112"/>
      </c>
      <c r="J128" s="1442"/>
      <c r="K128" s="1442">
        <f t="shared" si="143"/>
      </c>
      <c r="L128" s="1442">
        <f t="shared" si="327"/>
      </c>
      <c r="M128" s="1443">
        <f t="shared" si="358"/>
      </c>
      <c r="N128" s="1443">
        <f t="shared" si="389"/>
      </c>
      <c r="O128" s="1443">
        <f t="shared" si="420"/>
      </c>
      <c r="P128" s="1443">
        <f t="shared" si="203"/>
      </c>
      <c r="Q128" s="1444">
        <f t="shared" si="234"/>
      </c>
      <c r="R128" s="1443">
        <f>AVERAGE(R125:R127)</f>
      </c>
      <c r="S128" s="1445">
        <f>AVERAGE(S125:S127)</f>
      </c>
      <c r="T128" s="1442">
        <f t="shared" si="265"/>
      </c>
      <c r="U128" s="1441">
        <f>SUM(U125:U127)</f>
      </c>
      <c r="V128" s="1441">
        <f>SUM(V125:V127)</f>
      </c>
      <c r="W128" s="1441">
        <f>SUM(W125:W127)</f>
      </c>
      <c r="X128" s="1441">
        <f>SUM(X125:X127)</f>
      </c>
      <c r="Y128" s="1441">
        <f>SUM(Y125:Y127)</f>
      </c>
      <c r="Z128" s="1441">
        <f>SUM(Z125:Z127)</f>
      </c>
      <c r="AA128" s="1441">
        <f>SUM(AA125:AA127)</f>
      </c>
      <c r="AB128" s="1441">
        <f>SUM(AB125:AB127)</f>
      </c>
      <c r="AC128" s="1441"/>
      <c r="AD128" s="1446">
        <f t="shared" si="296"/>
      </c>
      <c r="AE128" s="1447"/>
      <c r="AF128" s="1447"/>
      <c r="AG128" s="1444">
        <f>SUM(AG125:AG127)</f>
      </c>
    </row>
    <row r="129">
      <c r="A129" s="1426"/>
      <c r="B129" s="1427" t="s">
        <v>951</v>
      </c>
      <c r="C129" s="1428" t="s">
        <v>954</v>
      </c>
      <c r="D129" s="1451">
        <v>1898.04</v>
      </c>
      <c r="E129" s="1453">
        <v>0</v>
      </c>
      <c r="F129" s="1453"/>
      <c r="G129" s="1431">
        <f t="shared" ref="G129:G133" si="20">E129*2000</f>
      </c>
      <c r="H129" s="1431">
        <f t="shared" si="81"/>
      </c>
      <c r="I129" s="1431">
        <f t="shared" si="112"/>
      </c>
      <c r="J129" s="1431"/>
      <c r="K129" s="1431">
        <f t="shared" si="143"/>
      </c>
      <c r="L129" s="1432">
        <f t="shared" si="327"/>
      </c>
      <c r="M129" s="1433">
        <f t="shared" si="358"/>
      </c>
      <c r="N129" s="1433">
        <f t="shared" si="389"/>
      </c>
      <c r="O129" s="1433">
        <f t="shared" si="420"/>
      </c>
      <c r="P129" s="1433">
        <f t="shared" si="203"/>
      </c>
      <c r="Q129" s="1434">
        <f t="shared" si="234"/>
      </c>
      <c r="R129" s="1435">
        <v>0.0102</v>
      </c>
      <c r="S129" s="1436">
        <v>37</v>
      </c>
      <c r="T129" s="1432">
        <f t="shared" si="265"/>
      </c>
      <c r="U129" s="1436">
        <v>20890</v>
      </c>
      <c r="V129" s="1449">
        <v>774</v>
      </c>
      <c r="W129" s="1449">
        <v>84</v>
      </c>
      <c r="X129" s="1449">
        <v>823</v>
      </c>
      <c r="Y129" s="1449">
        <v>65</v>
      </c>
      <c r="Z129" s="1449">
        <v>1</v>
      </c>
      <c r="AA129" s="1449">
        <v>0</v>
      </c>
      <c r="AB129" s="1436">
        <v>17</v>
      </c>
      <c r="AC129" s="1436"/>
      <c r="AD129" s="1432">
        <f t="shared" si="296"/>
      </c>
      <c r="AE129" s="1438" t="s">
        <v>948</v>
      </c>
      <c r="AF129" s="1439" t="s">
        <v>949</v>
      </c>
      <c r="AG129" s="1439">
        <v>20</v>
      </c>
    </row>
    <row r="130">
      <c r="A130" s="1426"/>
      <c r="B130" s="1427" t="s">
        <v>951</v>
      </c>
      <c r="C130" s="1427" t="s">
        <v>955</v>
      </c>
      <c r="D130" s="1451">
        <v>1941.81</v>
      </c>
      <c r="E130" s="1451">
        <v>4</v>
      </c>
      <c r="F130" s="1451"/>
      <c r="G130" s="1431">
        <f t="shared" si="20"/>
      </c>
      <c r="H130" s="1431">
        <f t="shared" si="81"/>
      </c>
      <c r="I130" s="1431">
        <f t="shared" si="112"/>
      </c>
      <c r="J130" s="1431"/>
      <c r="K130" s="1431">
        <f t="shared" si="143"/>
      </c>
      <c r="L130" s="1432">
        <f t="shared" si="327"/>
      </c>
      <c r="M130" s="1433">
        <f t="shared" si="358"/>
      </c>
      <c r="N130" s="1433">
        <f t="shared" si="389"/>
      </c>
      <c r="O130" s="1433">
        <f t="shared" si="420"/>
      </c>
      <c r="P130" s="1433">
        <f t="shared" si="203"/>
      </c>
      <c r="Q130" s="1434">
        <f t="shared" si="234"/>
      </c>
      <c r="R130" s="1435">
        <v>0.0129</v>
      </c>
      <c r="S130" s="1436">
        <v>37</v>
      </c>
      <c r="T130" s="1432">
        <f t="shared" si="265"/>
      </c>
      <c r="U130" s="1436">
        <v>19427</v>
      </c>
      <c r="V130" s="1449">
        <v>665</v>
      </c>
      <c r="W130" s="1449">
        <v>85</v>
      </c>
      <c r="X130" s="1449">
        <v>722</v>
      </c>
      <c r="Y130" s="1449">
        <v>71</v>
      </c>
      <c r="Z130" s="1449">
        <v>7</v>
      </c>
      <c r="AA130" s="1449">
        <v>1</v>
      </c>
      <c r="AB130" s="1436">
        <v>18</v>
      </c>
      <c r="AC130" s="1436"/>
      <c r="AD130" s="1432">
        <f t="shared" si="296"/>
      </c>
      <c r="AE130" s="1438" t="s">
        <v>948</v>
      </c>
      <c r="AF130" s="1439" t="s">
        <v>949</v>
      </c>
      <c r="AG130" s="1439">
        <v>26</v>
      </c>
    </row>
    <row customHeight="true" ht="18.452380952380953" r="131">
      <c r="A131" s="1426"/>
      <c r="B131" s="1427" t="s">
        <v>951</v>
      </c>
      <c r="C131" s="1428" t="s">
        <v>956</v>
      </c>
      <c r="D131" s="1451">
        <v>2339.28</v>
      </c>
      <c r="E131" s="1451">
        <v>3</v>
      </c>
      <c r="F131" s="1451"/>
      <c r="G131" s="1431">
        <f t="shared" si="20"/>
      </c>
      <c r="H131" s="1431">
        <f t="shared" si="81"/>
      </c>
      <c r="I131" s="1431">
        <f t="shared" si="112"/>
      </c>
      <c r="J131" s="1431"/>
      <c r="K131" s="1431">
        <f t="shared" si="143"/>
      </c>
      <c r="L131" s="1432">
        <f t="shared" si="327"/>
      </c>
      <c r="M131" s="1433">
        <f t="shared" si="358"/>
      </c>
      <c r="N131" s="1433">
        <f t="shared" si="389"/>
      </c>
      <c r="O131" s="1433">
        <f t="shared" si="420"/>
      </c>
      <c r="P131" s="1433">
        <f t="shared" si="203"/>
      </c>
      <c r="Q131" s="1434">
        <f t="shared" si="234"/>
      </c>
      <c r="R131" s="1435">
        <v>0.0137</v>
      </c>
      <c r="S131" s="1436">
        <v>37</v>
      </c>
      <c r="T131" s="1432">
        <f t="shared" si="265"/>
      </c>
      <c r="U131" s="1436">
        <v>21571</v>
      </c>
      <c r="V131" s="1449">
        <v>743</v>
      </c>
      <c r="W131" s="1449">
        <v>97</v>
      </c>
      <c r="X131" s="1449">
        <v>790</v>
      </c>
      <c r="Y131" s="1449">
        <v>38</v>
      </c>
      <c r="Z131" s="1449">
        <v>3</v>
      </c>
      <c r="AA131" s="1449">
        <v>1</v>
      </c>
      <c r="AB131" s="1436">
        <v>22</v>
      </c>
      <c r="AC131" s="1436"/>
      <c r="AD131" s="1432">
        <f t="shared" si="296"/>
      </c>
      <c r="AE131" s="1438" t="s">
        <v>948</v>
      </c>
      <c r="AF131" s="1439" t="s">
        <v>957</v>
      </c>
      <c r="AG131" s="1439">
        <v>16</v>
      </c>
    </row>
    <row customHeight="true" ht="18.452380952380953" r="132">
      <c r="A132" s="1426"/>
      <c r="B132" s="1427" t="s">
        <v>951</v>
      </c>
      <c r="C132" s="1428" t="s">
        <v>959</v>
      </c>
      <c r="D132" s="1451">
        <v>2080.55</v>
      </c>
      <c r="E132" s="1451">
        <v>2</v>
      </c>
      <c r="F132" s="1451"/>
      <c r="G132" s="1431">
        <f t="shared" si="20"/>
      </c>
      <c r="H132" s="1431">
        <f t="shared" si="81"/>
      </c>
      <c r="I132" s="1431">
        <f t="shared" si="112"/>
      </c>
      <c r="J132" s="1431"/>
      <c r="K132" s="1431">
        <f t="shared" si="143"/>
      </c>
      <c r="L132" s="1432">
        <f t="shared" si="327"/>
      </c>
      <c r="M132" s="1433">
        <f t="shared" si="358"/>
      </c>
      <c r="N132" s="1433">
        <f t="shared" si="389"/>
      </c>
      <c r="O132" s="1433">
        <f t="shared" si="420"/>
      </c>
      <c r="P132" s="1433">
        <f t="shared" si="203"/>
      </c>
      <c r="Q132" s="1434">
        <f t="shared" si="234"/>
      </c>
      <c r="R132" s="1435">
        <v>0.0096</v>
      </c>
      <c r="S132" s="1436">
        <v>37</v>
      </c>
      <c r="T132" s="1432">
        <f t="shared" si="265"/>
      </c>
      <c r="U132" s="1436">
        <v>21089</v>
      </c>
      <c r="V132" s="1449">
        <v>494</v>
      </c>
      <c r="W132" s="1449">
        <v>80</v>
      </c>
      <c r="X132" s="1449">
        <v>513</v>
      </c>
      <c r="Y132" s="1449">
        <v>36</v>
      </c>
      <c r="Z132" s="1449">
        <v>2</v>
      </c>
      <c r="AA132" s="1449">
        <v>0</v>
      </c>
      <c r="AB132" s="1436">
        <v>20</v>
      </c>
      <c r="AC132" s="1436"/>
      <c r="AD132" s="1432">
        <f t="shared" si="296"/>
      </c>
      <c r="AE132" s="1438" t="s">
        <v>948</v>
      </c>
      <c r="AF132" s="1439" t="s">
        <v>957</v>
      </c>
      <c r="AG132" s="1439">
        <v>17</v>
      </c>
    </row>
    <row r="133">
      <c r="A133" s="1426"/>
      <c r="B133" s="1427" t="s">
        <v>951</v>
      </c>
      <c r="C133" s="1427" t="s">
        <v>960</v>
      </c>
      <c r="D133" s="1451">
        <v>1747.08</v>
      </c>
      <c r="E133" s="1451">
        <v>2</v>
      </c>
      <c r="F133" s="1451"/>
      <c r="G133" s="1431">
        <f t="shared" si="20"/>
      </c>
      <c r="H133" s="1431">
        <f t="shared" si="81"/>
      </c>
      <c r="I133" s="1431">
        <f t="shared" si="112"/>
      </c>
      <c r="J133" s="1431"/>
      <c r="K133" s="1431">
        <f t="shared" si="143"/>
      </c>
      <c r="L133" s="1432">
        <f t="shared" si="327"/>
      </c>
      <c r="M133" s="1433">
        <f t="shared" si="358"/>
      </c>
      <c r="N133" s="1433">
        <f t="shared" si="389"/>
      </c>
      <c r="O133" s="1433">
        <f t="shared" si="420"/>
      </c>
      <c r="P133" s="1433">
        <f t="shared" si="203"/>
      </c>
      <c r="Q133" s="1434">
        <f t="shared" si="234"/>
      </c>
      <c r="R133" s="1435">
        <v>0.0087</v>
      </c>
      <c r="S133" s="1436">
        <v>36</v>
      </c>
      <c r="T133" s="1432">
        <f t="shared" si="265"/>
      </c>
      <c r="U133" s="1436">
        <v>16341</v>
      </c>
      <c r="V133" s="1449">
        <v>572</v>
      </c>
      <c r="W133" s="1449">
        <v>57</v>
      </c>
      <c r="X133" s="1449">
        <v>608</v>
      </c>
      <c r="Y133" s="1449">
        <v>48</v>
      </c>
      <c r="Z133" s="1449">
        <v>2</v>
      </c>
      <c r="AA133" s="1449">
        <v>1</v>
      </c>
      <c r="AB133" s="1436">
        <v>8</v>
      </c>
      <c r="AC133" s="1436"/>
      <c r="AD133" s="1432">
        <f t="shared" si="296"/>
      </c>
      <c r="AE133" s="1438" t="s">
        <v>948</v>
      </c>
      <c r="AF133" s="1439" t="s">
        <v>957</v>
      </c>
      <c r="AG133" s="1439">
        <v>10</v>
      </c>
    </row>
    <row r="134">
      <c r="A134" s="1426"/>
      <c r="B134" s="1440" t="s">
        <v>950</v>
      </c>
      <c r="C134" s="1440"/>
      <c r="D134" s="1441">
        <f>SUM(D129:D133)</f>
      </c>
      <c r="E134" s="1441">
        <f>SUM(E129:E133)</f>
      </c>
      <c r="F134" s="1441"/>
      <c r="G134" s="1442">
        <f>SUM(G129:G133)</f>
      </c>
      <c r="H134" s="1442">
        <f t="shared" si="81"/>
      </c>
      <c r="I134" s="1442">
        <f t="shared" si="112"/>
      </c>
      <c r="J134" s="1442"/>
      <c r="K134" s="1442">
        <f t="shared" si="143"/>
      </c>
      <c r="L134" s="1442">
        <f t="shared" si="327"/>
      </c>
      <c r="M134" s="1443">
        <f t="shared" si="358"/>
      </c>
      <c r="N134" s="1443">
        <f t="shared" si="389"/>
      </c>
      <c r="O134" s="1443">
        <f t="shared" si="420"/>
      </c>
      <c r="P134" s="1443">
        <f t="shared" si="203"/>
      </c>
      <c r="Q134" s="1444">
        <f t="shared" si="234"/>
      </c>
      <c r="R134" s="1443">
        <f>AVERAGE(R129:R133)</f>
      </c>
      <c r="S134" s="1445">
        <f>AVERAGE(S129:S133)</f>
      </c>
      <c r="T134" s="1454">
        <f t="shared" si="265"/>
      </c>
      <c r="U134" s="1441">
        <f>SUM(U129:U133)</f>
      </c>
      <c r="V134" s="1441">
        <f>SUM(V129:V133)</f>
      </c>
      <c r="W134" s="1441">
        <f>SUM(W129:W133)</f>
      </c>
      <c r="X134" s="1441">
        <f>SUM(X129:X133)</f>
      </c>
      <c r="Y134" s="1441">
        <f>SUM(Y129:Y133)</f>
      </c>
      <c r="Z134" s="1441">
        <f>SUM(Z129:Z133)</f>
      </c>
      <c r="AA134" s="1441">
        <f>SUM(AA129:AA133)</f>
      </c>
      <c r="AB134" s="1441">
        <f>SUM(AB129:AB133)</f>
      </c>
      <c r="AC134" s="1441"/>
      <c r="AD134" s="1446">
        <f t="shared" si="296"/>
      </c>
      <c r="AE134" s="1447"/>
      <c r="AF134" s="1447"/>
      <c r="AG134" s="1444">
        <f>SUM(AG129:AG133)</f>
      </c>
    </row>
    <row r="135">
      <c r="A135" s="1426"/>
      <c r="B135" s="1427" t="s">
        <v>968</v>
      </c>
      <c r="C135" s="1427" t="s">
        <v>961</v>
      </c>
      <c r="D135" s="1429">
        <v>1507.24</v>
      </c>
      <c r="E135" s="1453">
        <v>2</v>
      </c>
      <c r="F135" s="1453"/>
      <c r="G135" s="1431">
        <f t="shared" ref="G135:G139" si="21">E135*2000</f>
      </c>
      <c r="H135" s="1431">
        <f t="shared" si="81"/>
      </c>
      <c r="I135" s="1431">
        <f t="shared" si="112"/>
      </c>
      <c r="J135" s="1431"/>
      <c r="K135" s="1431">
        <f t="shared" si="143"/>
      </c>
      <c r="L135" s="1432">
        <f t="shared" si="327"/>
      </c>
      <c r="M135" s="1433">
        <f t="shared" si="358"/>
      </c>
      <c r="N135" s="1433">
        <f t="shared" si="389"/>
      </c>
      <c r="O135" s="1433">
        <f t="shared" si="420"/>
      </c>
      <c r="P135" s="1433">
        <f t="shared" si="203"/>
      </c>
      <c r="Q135" s="1434">
        <f t="shared" si="234"/>
      </c>
      <c r="R135" s="1435">
        <v>0.0124</v>
      </c>
      <c r="S135" s="1436">
        <v>36</v>
      </c>
      <c r="T135" s="1432">
        <f t="shared" si="265"/>
      </c>
      <c r="U135" s="1436">
        <v>14812</v>
      </c>
      <c r="V135" s="1449">
        <v>570</v>
      </c>
      <c r="W135" s="1449">
        <v>69</v>
      </c>
      <c r="X135" s="1449">
        <v>625</v>
      </c>
      <c r="Y135" s="1449">
        <v>39</v>
      </c>
      <c r="Z135" s="1449">
        <v>1</v>
      </c>
      <c r="AA135" s="1449">
        <v>0</v>
      </c>
      <c r="AB135" s="1436">
        <v>12</v>
      </c>
      <c r="AC135" s="1436"/>
      <c r="AD135" s="1432">
        <f t="shared" si="296"/>
      </c>
      <c r="AE135" s="1438" t="s">
        <v>948</v>
      </c>
      <c r="AF135" s="1439" t="s">
        <v>957</v>
      </c>
      <c r="AG135" s="1439">
        <v>14</v>
      </c>
    </row>
    <row r="136">
      <c r="A136" s="1426"/>
      <c r="B136" s="1427" t="s">
        <v>968</v>
      </c>
      <c r="C136" s="1428" t="s">
        <v>962</v>
      </c>
      <c r="D136" s="1429">
        <v>2161.98</v>
      </c>
      <c r="E136" s="1453">
        <v>4</v>
      </c>
      <c r="F136" s="1453"/>
      <c r="G136" s="1431">
        <f t="shared" si="21"/>
      </c>
      <c r="H136" s="1431">
        <f t="shared" si="81"/>
      </c>
      <c r="I136" s="1431">
        <f t="shared" si="112"/>
      </c>
      <c r="J136" s="1431"/>
      <c r="K136" s="1431">
        <f t="shared" si="143"/>
      </c>
      <c r="L136" s="1432">
        <f t="shared" si="327"/>
      </c>
      <c r="M136" s="1433">
        <f t="shared" si="358"/>
      </c>
      <c r="N136" s="1433">
        <f t="shared" si="389"/>
      </c>
      <c r="O136" s="1433">
        <f t="shared" si="420"/>
      </c>
      <c r="P136" s="1433">
        <f t="shared" si="203"/>
      </c>
      <c r="Q136" s="1434">
        <f t="shared" si="234"/>
      </c>
      <c r="R136" s="1435">
        <v>0.0098</v>
      </c>
      <c r="S136" s="1436">
        <v>35</v>
      </c>
      <c r="T136" s="1432">
        <f t="shared" si="265"/>
      </c>
      <c r="U136" s="1436">
        <v>20807</v>
      </c>
      <c r="V136" s="1449">
        <v>885</v>
      </c>
      <c r="W136" s="1449">
        <v>77</v>
      </c>
      <c r="X136" s="1449">
        <v>942</v>
      </c>
      <c r="Y136" s="1449">
        <v>36</v>
      </c>
      <c r="Z136" s="1449">
        <v>3</v>
      </c>
      <c r="AA136" s="1449">
        <v>0</v>
      </c>
      <c r="AB136" s="1436">
        <v>15</v>
      </c>
      <c r="AC136" s="1436"/>
      <c r="AD136" s="1432">
        <f t="shared" si="296"/>
      </c>
      <c r="AE136" s="1438" t="s">
        <v>948</v>
      </c>
      <c r="AF136" s="1439" t="s">
        <v>957</v>
      </c>
      <c r="AG136" s="1439">
        <v>15</v>
      </c>
    </row>
    <row r="137">
      <c r="A137" s="1426"/>
      <c r="B137" s="1427" t="s">
        <v>968</v>
      </c>
      <c r="C137" s="1428" t="s">
        <v>963</v>
      </c>
      <c r="D137" s="1450">
        <v>2447.11</v>
      </c>
      <c r="E137" s="1453">
        <v>1</v>
      </c>
      <c r="F137" s="1453"/>
      <c r="G137" s="1431">
        <f t="shared" si="21"/>
      </c>
      <c r="H137" s="1431">
        <f t="shared" si="81"/>
      </c>
      <c r="I137" s="1431">
        <f t="shared" si="112"/>
      </c>
      <c r="J137" s="1431"/>
      <c r="K137" s="1431">
        <f t="shared" si="143"/>
      </c>
      <c r="L137" s="1432">
        <f t="shared" si="327"/>
      </c>
      <c r="M137" s="1433">
        <f t="shared" si="358"/>
      </c>
      <c r="N137" s="1433">
        <f t="shared" si="389"/>
      </c>
      <c r="O137" s="1433">
        <f t="shared" si="420"/>
      </c>
      <c r="P137" s="1433">
        <f t="shared" si="203"/>
      </c>
      <c r="Q137" s="1434">
        <f t="shared" si="234"/>
      </c>
      <c r="R137" s="1435">
        <v>0.0123</v>
      </c>
      <c r="S137" s="1436">
        <v>35</v>
      </c>
      <c r="T137" s="1432">
        <f t="shared" si="265"/>
      </c>
      <c r="U137" s="1436">
        <v>25002</v>
      </c>
      <c r="V137" s="1449">
        <v>1072</v>
      </c>
      <c r="W137" s="1449">
        <v>113</v>
      </c>
      <c r="X137" s="1449">
        <v>1118</v>
      </c>
      <c r="Y137" s="1449">
        <v>55</v>
      </c>
      <c r="Z137" s="1449">
        <v>6</v>
      </c>
      <c r="AA137" s="1449">
        <v>1</v>
      </c>
      <c r="AB137" s="1436">
        <v>11</v>
      </c>
      <c r="AC137" s="1436"/>
      <c r="AD137" s="1432">
        <f t="shared" si="296"/>
      </c>
      <c r="AE137" s="1438" t="s">
        <v>948</v>
      </c>
      <c r="AF137" s="1439" t="s">
        <v>957</v>
      </c>
      <c r="AG137" s="1439">
        <v>18</v>
      </c>
    </row>
    <row r="138">
      <c r="A138" s="1426"/>
      <c r="B138" s="1427" t="s">
        <v>968</v>
      </c>
      <c r="C138" s="1427" t="s">
        <v>964</v>
      </c>
      <c r="D138" s="1450">
        <v>2529.06</v>
      </c>
      <c r="E138" s="1451">
        <v>1</v>
      </c>
      <c r="F138" s="1451"/>
      <c r="G138" s="1431">
        <f t="shared" si="21"/>
      </c>
      <c r="H138" s="1431">
        <f t="shared" si="81"/>
      </c>
      <c r="I138" s="1431">
        <f t="shared" si="112"/>
      </c>
      <c r="J138" s="1431"/>
      <c r="K138" s="1431">
        <f t="shared" si="143"/>
      </c>
      <c r="L138" s="1432">
        <f t="shared" si="327"/>
      </c>
      <c r="M138" s="1433">
        <f t="shared" si="358"/>
      </c>
      <c r="N138" s="1433">
        <f t="shared" si="389"/>
      </c>
      <c r="O138" s="1433">
        <f t="shared" si="420"/>
      </c>
      <c r="P138" s="1433">
        <f t="shared" si="203"/>
      </c>
      <c r="Q138" s="1434">
        <f t="shared" si="234"/>
      </c>
      <c r="R138" s="1435">
        <v>0.0093</v>
      </c>
      <c r="S138" s="1436">
        <v>35</v>
      </c>
      <c r="T138" s="1432">
        <f t="shared" si="265"/>
      </c>
      <c r="U138" s="1436">
        <v>24922</v>
      </c>
      <c r="V138" s="1449">
        <v>886</v>
      </c>
      <c r="W138" s="1449">
        <v>96</v>
      </c>
      <c r="X138" s="1449">
        <v>946</v>
      </c>
      <c r="Y138" s="1449">
        <v>50</v>
      </c>
      <c r="Z138" s="1449">
        <v>3</v>
      </c>
      <c r="AA138" s="1449">
        <v>2</v>
      </c>
      <c r="AB138" s="1436">
        <v>13</v>
      </c>
      <c r="AC138" s="1436"/>
      <c r="AD138" s="1432">
        <f t="shared" si="296"/>
      </c>
      <c r="AE138" s="1438" t="s">
        <v>948</v>
      </c>
      <c r="AF138" s="1439" t="s">
        <v>957</v>
      </c>
      <c r="AG138" s="1439">
        <v>21</v>
      </c>
    </row>
    <row r="139">
      <c r="A139" s="1426"/>
      <c r="B139" s="1427" t="s">
        <v>968</v>
      </c>
      <c r="C139" s="1427" t="s">
        <v>965</v>
      </c>
      <c r="D139" s="1450">
        <v>1179.77</v>
      </c>
      <c r="E139" s="1451">
        <v>4</v>
      </c>
      <c r="F139" s="1451"/>
      <c r="G139" s="1431">
        <f t="shared" si="21"/>
      </c>
      <c r="H139" s="1431">
        <f t="shared" si="81"/>
      </c>
      <c r="I139" s="1431">
        <f t="shared" si="112"/>
      </c>
      <c r="J139" s="1431"/>
      <c r="K139" s="1431">
        <f t="shared" si="143"/>
      </c>
      <c r="L139" s="1432">
        <f t="shared" si="327"/>
      </c>
      <c r="M139" s="1433">
        <f t="shared" si="358"/>
      </c>
      <c r="N139" s="1433">
        <f t="shared" si="389"/>
      </c>
      <c r="O139" s="1433">
        <f t="shared" si="420"/>
      </c>
      <c r="P139" s="1433">
        <f t="shared" si="203"/>
      </c>
      <c r="Q139" s="1434">
        <f t="shared" si="234"/>
      </c>
      <c r="R139" s="1435">
        <v>0.0143</v>
      </c>
      <c r="S139" s="1436">
        <v>37</v>
      </c>
      <c r="T139" s="1432">
        <f t="shared" si="265"/>
      </c>
      <c r="U139" s="1436">
        <v>15195</v>
      </c>
      <c r="V139" s="1449">
        <v>208</v>
      </c>
      <c r="W139" s="1449">
        <v>72</v>
      </c>
      <c r="X139" s="1449">
        <v>215</v>
      </c>
      <c r="Y139" s="1449">
        <v>75</v>
      </c>
      <c r="Z139" s="1449">
        <v>11</v>
      </c>
      <c r="AA139" s="1449">
        <v>0</v>
      </c>
      <c r="AB139" s="1436">
        <v>13</v>
      </c>
      <c r="AC139" s="1436"/>
      <c r="AD139" s="1432">
        <f t="shared" si="296"/>
      </c>
      <c r="AE139" s="1438" t="s">
        <v>948</v>
      </c>
      <c r="AF139" s="1439" t="s">
        <v>957</v>
      </c>
      <c r="AG139" s="1439">
        <v>15</v>
      </c>
    </row>
    <row r="140">
      <c r="A140" s="1426"/>
      <c r="B140" s="1440" t="s">
        <v>950</v>
      </c>
      <c r="C140" s="1440"/>
      <c r="D140" s="1441">
        <f>SUM(D135:D139)</f>
      </c>
      <c r="E140" s="1441">
        <f>SUM(E135:E139)</f>
      </c>
      <c r="F140" s="1441"/>
      <c r="G140" s="1441">
        <f>SUM(G135:G139)</f>
      </c>
      <c r="H140" s="1442">
        <f t="shared" si="81"/>
      </c>
      <c r="I140" s="1442">
        <f t="shared" si="112"/>
      </c>
      <c r="J140" s="1442"/>
      <c r="K140" s="1442">
        <f t="shared" si="143"/>
      </c>
      <c r="L140" s="1442">
        <f t="shared" si="327"/>
      </c>
      <c r="M140" s="1443">
        <f t="shared" si="358"/>
      </c>
      <c r="N140" s="1443">
        <f t="shared" si="389"/>
      </c>
      <c r="O140" s="1443">
        <f t="shared" si="420"/>
      </c>
      <c r="P140" s="1443">
        <f t="shared" si="203"/>
      </c>
      <c r="Q140" s="1444">
        <f t="shared" si="234"/>
      </c>
      <c r="R140" s="1443">
        <f>AVERAGE(R135:R139)</f>
      </c>
      <c r="S140" s="1445">
        <f>AVERAGE(S135:S139)</f>
      </c>
      <c r="T140" s="1454">
        <f t="shared" si="265"/>
      </c>
      <c r="U140" s="1441">
        <f>SUM(U135:U139)</f>
      </c>
      <c r="V140" s="1441">
        <f>SUM(V135:V139)</f>
      </c>
      <c r="W140" s="1441">
        <f>SUM(W135:W139)</f>
      </c>
      <c r="X140" s="1441">
        <f>SUM(X135:X139)</f>
      </c>
      <c r="Y140" s="1441">
        <f>SUM(Y135:Y139)</f>
      </c>
      <c r="Z140" s="1441">
        <f>SUM(Z135:Z139)</f>
      </c>
      <c r="AA140" s="1441">
        <f>SUM(AA135:AA139)</f>
      </c>
      <c r="AB140" s="1441">
        <f>SUM(AB135:AB139)</f>
      </c>
      <c r="AC140" s="1441"/>
      <c r="AD140" s="1446">
        <f t="shared" si="296"/>
      </c>
      <c r="AE140" s="1447"/>
      <c r="AF140" s="1447"/>
      <c r="AG140" s="1441">
        <f>SUM(AG135:AG139)</f>
      </c>
    </row>
    <row r="141">
      <c r="A141" s="1426"/>
      <c r="B141" s="1455" t="s">
        <v>966</v>
      </c>
      <c r="C141" s="1455"/>
      <c r="D141" s="1456">
        <f>D134+D128+D140</f>
      </c>
      <c r="E141" s="1456">
        <f>E134+E128+E140</f>
      </c>
      <c r="F141" s="1456"/>
      <c r="G141" s="1457">
        <f>G134+G128+G140</f>
      </c>
      <c r="H141" s="1457">
        <f t="shared" si="81"/>
      </c>
      <c r="I141" s="1457">
        <f t="shared" si="112"/>
      </c>
      <c r="J141" s="1457"/>
      <c r="K141" s="1457">
        <f t="shared" si="143"/>
      </c>
      <c r="L141" s="1457">
        <f t="shared" si="327"/>
      </c>
      <c r="M141" s="1458">
        <f t="shared" si="358"/>
      </c>
      <c r="N141" s="1458">
        <f t="shared" si="389"/>
      </c>
      <c r="O141" s="1458">
        <f t="shared" si="420"/>
      </c>
      <c r="P141" s="1458">
        <f t="shared" si="203"/>
      </c>
      <c r="Q141" s="1459">
        <f t="shared" si="234"/>
      </c>
      <c r="R141" s="1459">
        <f>(R134+R128+R140)/3</f>
      </c>
      <c r="S141" s="1460">
        <f>(S134+S128+S140)/3</f>
      </c>
      <c r="T141" s="1461">
        <f>(T134+T128)/2</f>
      </c>
      <c r="U141" s="1456">
        <f>U134+U128+U140</f>
      </c>
      <c r="V141" s="1456">
        <f>V134+V128+V140</f>
      </c>
      <c r="W141" s="1456">
        <f>W134+W128+W140</f>
      </c>
      <c r="X141" s="1456">
        <f>X134+X128+X140</f>
      </c>
      <c r="Y141" s="1456">
        <f>Y134+Y128+Y140</f>
      </c>
      <c r="Z141" s="1456">
        <f>Z134+Z128+Z140</f>
      </c>
      <c r="AA141" s="1456">
        <f>AA134+AA128+AA140</f>
      </c>
      <c r="AB141" s="1456">
        <f>AB134+AB128+AB140</f>
      </c>
      <c r="AC141" s="1456"/>
      <c r="AD141" s="1462">
        <f t="shared" si="296"/>
      </c>
      <c r="AE141" s="1463"/>
      <c r="AF141" s="1463"/>
      <c r="AG141" s="1456">
        <f>AG134+AG128+AG140</f>
      </c>
    </row>
    <row r="142">
      <c r="A142" s="1416" t="s">
        <v>912</v>
      </c>
      <c r="B142" s="1416" t="s">
        <v>913</v>
      </c>
      <c r="C142" s="1416"/>
      <c r="D142" s="1417" t="s">
        <v>914</v>
      </c>
      <c r="E142" s="1417"/>
      <c r="F142" s="1417"/>
      <c r="G142" s="1417"/>
      <c r="H142" s="1417"/>
      <c r="I142" s="1417"/>
      <c r="J142" s="1417"/>
      <c r="K142" s="1417"/>
      <c r="L142" s="1418" t="s">
        <v>915</v>
      </c>
      <c r="M142" s="1418"/>
      <c r="N142" s="1418"/>
      <c r="O142" s="1418"/>
      <c r="P142" s="1418"/>
      <c r="Q142" s="1418"/>
      <c r="R142" s="1418"/>
      <c r="S142" s="1418"/>
      <c r="T142" s="1418"/>
      <c r="U142" s="1418"/>
      <c r="V142" s="1418"/>
      <c r="W142" s="1418"/>
      <c r="X142" s="1418"/>
      <c r="Y142" s="1418"/>
      <c r="Z142" s="1418"/>
      <c r="AA142" s="1418"/>
      <c r="AB142" s="1418"/>
      <c r="AC142" s="1418"/>
      <c r="AD142" s="1418"/>
      <c r="AE142" s="1418"/>
      <c r="AF142" s="1418"/>
      <c r="AG142" s="1419"/>
    </row>
    <row r="143">
      <c r="A143" s="1416"/>
      <c r="B143" s="1416" t="s">
        <v>916</v>
      </c>
      <c r="C143" s="1416" t="s">
        <v>917</v>
      </c>
      <c r="D143" s="1417" t="s">
        <v>918</v>
      </c>
      <c r="E143" s="1420" t="s">
        <v>919</v>
      </c>
      <c r="F143" s="1420"/>
      <c r="G143" s="1421" t="s">
        <v>920</v>
      </c>
      <c r="H143" s="1422" t="s">
        <v>921</v>
      </c>
      <c r="I143" s="1422" t="s">
        <v>922</v>
      </c>
      <c r="J143" s="1422"/>
      <c r="K143" s="1422" t="s">
        <v>923</v>
      </c>
      <c r="L143" s="1418" t="s">
        <v>924</v>
      </c>
      <c r="M143" s="1423" t="s">
        <v>925</v>
      </c>
      <c r="N143" s="1423" t="s">
        <v>926</v>
      </c>
      <c r="O143" s="1423" t="s">
        <v>927</v>
      </c>
      <c r="P143" s="1423" t="s">
        <v>928</v>
      </c>
      <c r="Q143" s="1424" t="s">
        <v>929</v>
      </c>
      <c r="R143" s="1423" t="s">
        <v>930</v>
      </c>
      <c r="S143" s="1425" t="s">
        <v>931</v>
      </c>
      <c r="T143" s="1418" t="s">
        <v>932</v>
      </c>
      <c r="U143" s="1424" t="s">
        <v>933</v>
      </c>
      <c r="V143" s="1424" t="s">
        <v>934</v>
      </c>
      <c r="W143" s="1424" t="s">
        <v>935</v>
      </c>
      <c r="X143" s="1424" t="s">
        <v>936</v>
      </c>
      <c r="Y143" s="1424" t="s">
        <v>937</v>
      </c>
      <c r="Z143" s="1424" t="s">
        <v>938</v>
      </c>
      <c r="AA143" s="1424" t="s">
        <v>939</v>
      </c>
      <c r="AB143" s="1424" t="s">
        <v>940</v>
      </c>
      <c r="AC143" s="1424"/>
      <c r="AD143" s="1418" t="s">
        <v>941</v>
      </c>
      <c r="AE143" s="1419" t="s">
        <v>942</v>
      </c>
      <c r="AF143" s="1419" t="s">
        <v>943</v>
      </c>
      <c r="AG143" s="1419" t="s">
        <v>944</v>
      </c>
    </row>
    <row r="144">
      <c r="A144" s="1426" t="s">
        <v>976</v>
      </c>
      <c r="B144" s="1427" t="s">
        <v>951</v>
      </c>
      <c r="C144" s="1428" t="s">
        <v>947</v>
      </c>
      <c r="D144" s="1429">
        <v>2000.02</v>
      </c>
      <c r="E144" s="1430">
        <v>1</v>
      </c>
      <c r="F144" s="1430"/>
      <c r="G144" s="1431">
        <f t="shared" ref="G144:G147" si="22">E144*2000</f>
      </c>
      <c r="H144" s="1431">
        <f t="shared" ref="H144:H160" si="82">G144/D144</f>
      </c>
      <c r="I144" s="1431">
        <f t="shared" ref="I144:I160" si="113">D144/E144</f>
      </c>
      <c r="J144" s="1431"/>
      <c r="K144" s="1431">
        <f t="shared" ref="K144:K160" si="144">G144/E144</f>
      </c>
      <c r="L144" s="1432">
        <f t="shared" ref="L144:L160" si="328">D144/V144</f>
      </c>
      <c r="M144" s="1433">
        <f t="shared" ref="M144:M160" si="359">Q144/U144*1</f>
      </c>
      <c r="N144" s="1433">
        <f t="shared" ref="N144:N160" si="390">V144/U144</f>
      </c>
      <c r="O144" s="1433">
        <f t="shared" ref="O144:O160" si="421">X144/U144</f>
      </c>
      <c r="P144" s="1433">
        <f t="shared" ref="P144:P160" si="204">Y144/X144</f>
      </c>
      <c r="Q144" s="1434">
        <f t="shared" ref="Q144:Q160" si="235">W144/R144</f>
      </c>
      <c r="R144" s="1435">
        <v>0.0076</v>
      </c>
      <c r="S144" s="1436">
        <v>45</v>
      </c>
      <c r="T144" s="1432">
        <f t="shared" ref="T144:T159" si="266">(D144/U144)*1000</f>
      </c>
      <c r="U144" s="1437">
        <v>24481</v>
      </c>
      <c r="V144" s="1434">
        <v>593</v>
      </c>
      <c r="W144" s="1434">
        <v>88</v>
      </c>
      <c r="X144" s="1434">
        <v>633</v>
      </c>
      <c r="Y144" s="1434">
        <v>37</v>
      </c>
      <c r="Z144" s="1434">
        <v>5</v>
      </c>
      <c r="AA144" s="1434">
        <v>1</v>
      </c>
      <c r="AB144" s="1437">
        <v>12</v>
      </c>
      <c r="AC144" s="1437"/>
      <c r="AD144" s="1432">
        <f t="shared" ref="AD144:AD160" si="297">AG144*1000/D144</f>
      </c>
      <c r="AE144" s="1438" t="s">
        <v>948</v>
      </c>
      <c r="AF144" s="1439" t="s">
        <v>949</v>
      </c>
      <c r="AG144" s="1439">
        <v>23</v>
      </c>
    </row>
    <row r="145">
      <c r="A145" s="1426"/>
      <c r="B145" s="1427" t="s">
        <v>951</v>
      </c>
      <c r="C145" s="1428" t="s">
        <v>952</v>
      </c>
      <c r="D145" s="1429">
        <v>1999.98</v>
      </c>
      <c r="E145" s="1430">
        <v>1</v>
      </c>
      <c r="F145" s="1430"/>
      <c r="G145" s="1431">
        <f t="shared" si="22"/>
      </c>
      <c r="H145" s="1431">
        <f t="shared" si="82"/>
      </c>
      <c r="I145" s="1448">
        <f t="shared" si="113"/>
      </c>
      <c r="J145" s="1448"/>
      <c r="K145" s="1448">
        <f t="shared" si="144"/>
      </c>
      <c r="L145" s="1432">
        <f t="shared" si="328"/>
      </c>
      <c r="M145" s="1433">
        <f t="shared" si="359"/>
      </c>
      <c r="N145" s="1433">
        <f t="shared" si="390"/>
      </c>
      <c r="O145" s="1433">
        <f t="shared" si="421"/>
      </c>
      <c r="P145" s="1433">
        <f t="shared" si="204"/>
      </c>
      <c r="Q145" s="1434">
        <f t="shared" si="235"/>
      </c>
      <c r="R145" s="1435">
        <v>0.0089</v>
      </c>
      <c r="S145" s="1436">
        <v>38</v>
      </c>
      <c r="T145" s="1432">
        <f t="shared" si="266"/>
      </c>
      <c r="U145" s="1449">
        <v>20839</v>
      </c>
      <c r="V145" s="1449">
        <v>590</v>
      </c>
      <c r="W145" s="1449">
        <v>82</v>
      </c>
      <c r="X145" s="1449">
        <v>623</v>
      </c>
      <c r="Y145" s="1449">
        <v>69</v>
      </c>
      <c r="Z145" s="1449">
        <v>3</v>
      </c>
      <c r="AA145" s="1449">
        <v>2</v>
      </c>
      <c r="AB145" s="1436">
        <v>12</v>
      </c>
      <c r="AC145" s="1436"/>
      <c r="AD145" s="1432">
        <f t="shared" si="297"/>
      </c>
      <c r="AE145" s="1438" t="s">
        <v>948</v>
      </c>
      <c r="AF145" s="1439" t="s">
        <v>949</v>
      </c>
      <c r="AG145" s="1439">
        <v>29</v>
      </c>
    </row>
    <row r="146">
      <c r="A146" s="1426"/>
      <c r="B146" s="1427" t="s">
        <v>951</v>
      </c>
      <c r="C146" s="1428" t="s">
        <v>953</v>
      </c>
      <c r="D146" s="1450">
        <v>1806.17</v>
      </c>
      <c r="E146" s="1451">
        <v>3</v>
      </c>
      <c r="F146" s="1451"/>
      <c r="G146" s="1431">
        <f t="shared" si="22"/>
      </c>
      <c r="H146" s="1431">
        <f t="shared" si="82"/>
      </c>
      <c r="I146" s="1431">
        <f t="shared" si="113"/>
      </c>
      <c r="J146" s="1431"/>
      <c r="K146" s="1431">
        <f t="shared" si="144"/>
      </c>
      <c r="L146" s="1452">
        <f t="shared" si="328"/>
      </c>
      <c r="M146" s="1433">
        <f t="shared" si="359"/>
      </c>
      <c r="N146" s="1433">
        <f t="shared" si="390"/>
      </c>
      <c r="O146" s="1433">
        <f t="shared" si="421"/>
      </c>
      <c r="P146" s="1433">
        <f t="shared" si="204"/>
      </c>
      <c r="Q146" s="1434">
        <f t="shared" si="235"/>
      </c>
      <c r="R146" s="1435">
        <v>0.0127</v>
      </c>
      <c r="S146" s="1436">
        <v>41</v>
      </c>
      <c r="T146" s="1432">
        <f t="shared" si="266"/>
      </c>
      <c r="U146" s="1449">
        <v>16744</v>
      </c>
      <c r="V146" s="1449">
        <v>411</v>
      </c>
      <c r="W146" s="1449">
        <v>82</v>
      </c>
      <c r="X146" s="1449">
        <v>424</v>
      </c>
      <c r="Y146" s="1449">
        <v>57</v>
      </c>
      <c r="Z146" s="1449">
        <v>4</v>
      </c>
      <c r="AA146" s="1449">
        <v>3</v>
      </c>
      <c r="AB146" s="1436">
        <v>9</v>
      </c>
      <c r="AC146" s="1436"/>
      <c r="AD146" s="1432">
        <f t="shared" si="297"/>
      </c>
      <c r="AE146" s="1438" t="s">
        <v>948</v>
      </c>
      <c r="AF146" s="1439" t="s">
        <v>949</v>
      </c>
      <c r="AG146" s="1439">
        <v>20</v>
      </c>
    </row>
    <row r="147">
      <c r="A147" s="1426"/>
      <c r="B147" s="1427" t="s">
        <v>951</v>
      </c>
      <c r="C147" s="1428" t="s">
        <v>954</v>
      </c>
      <c r="D147" s="1450">
        <v>1976.29</v>
      </c>
      <c r="E147" s="1451">
        <v>2</v>
      </c>
      <c r="F147" s="1451"/>
      <c r="G147" s="1431">
        <f t="shared" si="22"/>
      </c>
      <c r="H147" s="1431">
        <f t="shared" si="82"/>
      </c>
      <c r="I147" s="1431">
        <f t="shared" si="113"/>
      </c>
      <c r="J147" s="1431"/>
      <c r="K147" s="1431">
        <f t="shared" si="144"/>
      </c>
      <c r="L147" s="1452">
        <f t="shared" si="328"/>
      </c>
      <c r="M147" s="1433">
        <f t="shared" si="359"/>
      </c>
      <c r="N147" s="1433">
        <f t="shared" si="390"/>
      </c>
      <c r="O147" s="1433">
        <f t="shared" si="421"/>
      </c>
      <c r="P147" s="1433">
        <f t="shared" si="204"/>
      </c>
      <c r="Q147" s="1434">
        <f t="shared" si="235"/>
      </c>
      <c r="R147" s="1435">
        <v>0.0099</v>
      </c>
      <c r="S147" s="1436">
        <v>39</v>
      </c>
      <c r="T147" s="1432">
        <f t="shared" si="266"/>
      </c>
      <c r="U147" s="1449">
        <v>21650</v>
      </c>
      <c r="V147" s="1449">
        <v>855</v>
      </c>
      <c r="W147" s="1449">
        <v>90</v>
      </c>
      <c r="X147" s="1449">
        <v>893</v>
      </c>
      <c r="Y147" s="1449">
        <v>49</v>
      </c>
      <c r="Z147" s="1449">
        <v>2</v>
      </c>
      <c r="AA147" s="1449">
        <v>1</v>
      </c>
      <c r="AB147" s="1436">
        <v>12</v>
      </c>
      <c r="AC147" s="1436"/>
      <c r="AD147" s="1432">
        <f t="shared" si="297"/>
      </c>
      <c r="AE147" s="1438" t="s">
        <v>948</v>
      </c>
      <c r="AF147" s="1439" t="s">
        <v>949</v>
      </c>
      <c r="AG147" s="1439">
        <v>22</v>
      </c>
    </row>
    <row r="148">
      <c r="A148" s="1426"/>
      <c r="B148" s="1440" t="s">
        <v>950</v>
      </c>
      <c r="C148" s="1440"/>
      <c r="D148" s="1441">
        <f>SUM(D144:D147)</f>
      </c>
      <c r="E148" s="1441">
        <f>SUM(E144:E147)</f>
      </c>
      <c r="F148" s="1441"/>
      <c r="G148" s="1442">
        <f>SUM(G144:G147)</f>
      </c>
      <c r="H148" s="1442">
        <f t="shared" si="82"/>
      </c>
      <c r="I148" s="1442">
        <f t="shared" si="113"/>
      </c>
      <c r="J148" s="1442"/>
      <c r="K148" s="1442">
        <f t="shared" si="144"/>
      </c>
      <c r="L148" s="1442">
        <f t="shared" si="328"/>
      </c>
      <c r="M148" s="1443">
        <f t="shared" si="359"/>
      </c>
      <c r="N148" s="1443">
        <f t="shared" si="390"/>
      </c>
      <c r="O148" s="1443">
        <f t="shared" si="421"/>
      </c>
      <c r="P148" s="1443">
        <f t="shared" si="204"/>
      </c>
      <c r="Q148" s="1444">
        <f t="shared" si="235"/>
      </c>
      <c r="R148" s="1443">
        <f>AVERAGE(R144:R147)</f>
      </c>
      <c r="S148" s="1445">
        <f>AVERAGE(S144:S147)</f>
      </c>
      <c r="T148" s="1442">
        <f t="shared" si="266"/>
      </c>
      <c r="U148" s="1441">
        <f>SUM(U144:U147)</f>
      </c>
      <c r="V148" s="1441">
        <f>SUM(V144:V147)</f>
      </c>
      <c r="W148" s="1441">
        <f>SUM(W144:W147)</f>
      </c>
      <c r="X148" s="1441">
        <f>SUM(X144:X147)</f>
      </c>
      <c r="Y148" s="1441">
        <f>SUM(Y144:Y147)</f>
      </c>
      <c r="Z148" s="1441">
        <f>SUM(Z144:Z147)</f>
      </c>
      <c r="AA148" s="1441">
        <f>SUM(AA144:AA147)</f>
      </c>
      <c r="AB148" s="1441">
        <f>SUM(AB144:AB147)</f>
      </c>
      <c r="AC148" s="1441"/>
      <c r="AD148" s="1446">
        <f t="shared" si="297"/>
      </c>
      <c r="AE148" s="1447"/>
      <c r="AF148" s="1447"/>
      <c r="AG148" s="1444">
        <f>SUM(AG144:AG147)</f>
      </c>
    </row>
    <row r="149">
      <c r="A149" s="1426"/>
      <c r="B149" s="1427" t="s">
        <v>968</v>
      </c>
      <c r="C149" s="1427" t="s">
        <v>955</v>
      </c>
      <c r="D149" s="1451">
        <v>1874.01</v>
      </c>
      <c r="E149" s="1453">
        <v>3</v>
      </c>
      <c r="F149" s="1453"/>
      <c r="G149" s="1431">
        <f t="shared" ref="G149:G153" si="23">E149*2000</f>
      </c>
      <c r="H149" s="1431">
        <f t="shared" si="82"/>
      </c>
      <c r="I149" s="1431">
        <f t="shared" si="113"/>
      </c>
      <c r="J149" s="1431"/>
      <c r="K149" s="1431">
        <f t="shared" si="144"/>
      </c>
      <c r="L149" s="1432">
        <f t="shared" si="328"/>
      </c>
      <c r="M149" s="1433">
        <f t="shared" si="359"/>
      </c>
      <c r="N149" s="1433">
        <f t="shared" si="390"/>
      </c>
      <c r="O149" s="1433">
        <f t="shared" si="421"/>
      </c>
      <c r="P149" s="1433">
        <f t="shared" si="204"/>
      </c>
      <c r="Q149" s="1434">
        <f t="shared" si="235"/>
      </c>
      <c r="R149" s="1435">
        <v>0.0132</v>
      </c>
      <c r="S149" s="1436">
        <v>40</v>
      </c>
      <c r="T149" s="1432">
        <f t="shared" si="266"/>
      </c>
      <c r="U149" s="1436">
        <v>18637</v>
      </c>
      <c r="V149" s="1449">
        <v>606</v>
      </c>
      <c r="W149" s="1449">
        <v>84</v>
      </c>
      <c r="X149" s="1449">
        <v>642</v>
      </c>
      <c r="Y149" s="1449">
        <v>63</v>
      </c>
      <c r="Z149" s="1449">
        <v>0</v>
      </c>
      <c r="AA149" s="1449">
        <v>1</v>
      </c>
      <c r="AB149" s="1436">
        <v>19</v>
      </c>
      <c r="AC149" s="1436"/>
      <c r="AD149" s="1432">
        <f t="shared" si="297"/>
      </c>
      <c r="AE149" s="1438" t="s">
        <v>948</v>
      </c>
      <c r="AF149" s="1439" t="s">
        <v>949</v>
      </c>
      <c r="AG149" s="1439">
        <v>25</v>
      </c>
    </row>
    <row r="150">
      <c r="A150" s="1426"/>
      <c r="B150" s="1427" t="s">
        <v>968</v>
      </c>
      <c r="C150" s="1428" t="s">
        <v>956</v>
      </c>
      <c r="D150" s="1451">
        <v>1972.91</v>
      </c>
      <c r="E150" s="1451">
        <v>4</v>
      </c>
      <c r="F150" s="1451"/>
      <c r="G150" s="1431">
        <f t="shared" si="23"/>
      </c>
      <c r="H150" s="1431">
        <f t="shared" si="82"/>
      </c>
      <c r="I150" s="1431">
        <f t="shared" si="113"/>
      </c>
      <c r="J150" s="1431"/>
      <c r="K150" s="1431">
        <f t="shared" si="144"/>
      </c>
      <c r="L150" s="1432">
        <f t="shared" si="328"/>
      </c>
      <c r="M150" s="1433">
        <f t="shared" si="359"/>
      </c>
      <c r="N150" s="1433">
        <f t="shared" si="390"/>
      </c>
      <c r="O150" s="1433">
        <f t="shared" si="421"/>
      </c>
      <c r="P150" s="1433">
        <f t="shared" si="204"/>
      </c>
      <c r="Q150" s="1434">
        <f t="shared" si="235"/>
      </c>
      <c r="R150" s="1435">
        <v>0.0136</v>
      </c>
      <c r="S150" s="1436">
        <v>41</v>
      </c>
      <c r="T150" s="1432">
        <f t="shared" si="266"/>
      </c>
      <c r="U150" s="1436">
        <v>17666</v>
      </c>
      <c r="V150" s="1449">
        <v>536</v>
      </c>
      <c r="W150" s="1449">
        <v>83</v>
      </c>
      <c r="X150" s="1449">
        <v>566</v>
      </c>
      <c r="Y150" s="1449">
        <v>36</v>
      </c>
      <c r="Z150" s="1449">
        <v>2</v>
      </c>
      <c r="AA150" s="1449">
        <v>1</v>
      </c>
      <c r="AB150" s="1436">
        <v>13</v>
      </c>
      <c r="AC150" s="1436"/>
      <c r="AD150" s="1432">
        <f t="shared" si="297"/>
      </c>
      <c r="AE150" s="1438" t="s">
        <v>948</v>
      </c>
      <c r="AF150" s="1439" t="s">
        <v>957</v>
      </c>
      <c r="AG150" s="1439">
        <v>13</v>
      </c>
    </row>
    <row customHeight="true" ht="18.452380952380953" r="151">
      <c r="A151" s="1426"/>
      <c r="B151" s="1427" t="s">
        <v>968</v>
      </c>
      <c r="C151" s="1428" t="s">
        <v>959</v>
      </c>
      <c r="D151" s="1451">
        <v>2025.46</v>
      </c>
      <c r="E151" s="1451">
        <v>3</v>
      </c>
      <c r="F151" s="1451"/>
      <c r="G151" s="1431">
        <f t="shared" si="23"/>
      </c>
      <c r="H151" s="1431">
        <f t="shared" si="82"/>
      </c>
      <c r="I151" s="1431">
        <f t="shared" si="113"/>
      </c>
      <c r="J151" s="1431"/>
      <c r="K151" s="1431">
        <f t="shared" si="144"/>
      </c>
      <c r="L151" s="1432">
        <f t="shared" si="328"/>
      </c>
      <c r="M151" s="1433">
        <f t="shared" si="359"/>
      </c>
      <c r="N151" s="1433">
        <f t="shared" si="390"/>
      </c>
      <c r="O151" s="1433">
        <f t="shared" si="421"/>
      </c>
      <c r="P151" s="1433">
        <f t="shared" si="204"/>
      </c>
      <c r="Q151" s="1434">
        <f t="shared" si="235"/>
      </c>
      <c r="R151" s="1435">
        <v>0.0137</v>
      </c>
      <c r="S151" s="1436">
        <v>42</v>
      </c>
      <c r="T151" s="1432">
        <f t="shared" si="266"/>
      </c>
      <c r="U151" s="1436">
        <v>21415</v>
      </c>
      <c r="V151" s="1449">
        <v>607</v>
      </c>
      <c r="W151" s="1449">
        <v>89</v>
      </c>
      <c r="X151" s="1449">
        <v>652</v>
      </c>
      <c r="Y151" s="1449">
        <v>48</v>
      </c>
      <c r="Z151" s="1449">
        <v>6</v>
      </c>
      <c r="AA151" s="1449">
        <v>3</v>
      </c>
      <c r="AB151" s="1436">
        <v>17</v>
      </c>
      <c r="AC151" s="1436"/>
      <c r="AD151" s="1432">
        <f t="shared" si="297"/>
      </c>
      <c r="AE151" s="1438" t="s">
        <v>948</v>
      </c>
      <c r="AF151" s="1439" t="s">
        <v>957</v>
      </c>
      <c r="AG151" s="1439">
        <v>16</v>
      </c>
    </row>
    <row customHeight="true" ht="18.452380952380953" r="152">
      <c r="A152" s="1426"/>
      <c r="B152" s="1427" t="s">
        <v>968</v>
      </c>
      <c r="C152" s="1427" t="s">
        <v>960</v>
      </c>
      <c r="D152" s="1468">
        <v>2227.51</v>
      </c>
      <c r="E152" s="1451">
        <v>1</v>
      </c>
      <c r="F152" s="1451"/>
      <c r="G152" s="1431">
        <f t="shared" si="23"/>
      </c>
      <c r="H152" s="1431">
        <f t="shared" si="82"/>
      </c>
      <c r="I152" s="1431">
        <f t="shared" si="113"/>
      </c>
      <c r="J152" s="1431"/>
      <c r="K152" s="1431">
        <f t="shared" si="144"/>
      </c>
      <c r="L152" s="1432">
        <f t="shared" si="328"/>
      </c>
      <c r="M152" s="1433">
        <f t="shared" si="359"/>
      </c>
      <c r="N152" s="1433">
        <f t="shared" si="390"/>
      </c>
      <c r="O152" s="1433">
        <f t="shared" si="421"/>
      </c>
      <c r="P152" s="1433">
        <f t="shared" si="204"/>
      </c>
      <c r="Q152" s="1434">
        <f t="shared" si="235"/>
      </c>
      <c r="R152" s="1435">
        <v>0.0145</v>
      </c>
      <c r="S152" s="1436">
        <v>42</v>
      </c>
      <c r="T152" s="1432">
        <f t="shared" si="266"/>
      </c>
      <c r="U152" s="1436">
        <v>20016</v>
      </c>
      <c r="V152" s="1449">
        <v>625</v>
      </c>
      <c r="W152" s="1449">
        <v>85</v>
      </c>
      <c r="X152" s="1449">
        <v>669</v>
      </c>
      <c r="Y152" s="1449">
        <v>59</v>
      </c>
      <c r="Z152" s="1449">
        <v>7</v>
      </c>
      <c r="AA152" s="1449">
        <v>1</v>
      </c>
      <c r="AB152" s="1436">
        <v>16</v>
      </c>
      <c r="AC152" s="1436"/>
      <c r="AD152" s="1432">
        <f t="shared" si="297"/>
      </c>
      <c r="AE152" s="1438" t="s">
        <v>948</v>
      </c>
      <c r="AF152" s="1439" t="s">
        <v>957</v>
      </c>
      <c r="AG152" s="1439">
        <v>23</v>
      </c>
    </row>
    <row r="153">
      <c r="A153" s="1426"/>
      <c r="B153" s="1427" t="s">
        <v>968</v>
      </c>
      <c r="C153" s="1427" t="s">
        <v>961</v>
      </c>
      <c r="D153" s="1451">
        <v>2375.5</v>
      </c>
      <c r="E153" s="1451">
        <v>6</v>
      </c>
      <c r="F153" s="1451"/>
      <c r="G153" s="1431">
        <f t="shared" si="23"/>
      </c>
      <c r="H153" s="1431">
        <f t="shared" si="82"/>
      </c>
      <c r="I153" s="1431">
        <f t="shared" si="113"/>
      </c>
      <c r="J153" s="1431"/>
      <c r="K153" s="1431">
        <f t="shared" si="144"/>
      </c>
      <c r="L153" s="1432">
        <f t="shared" si="328"/>
      </c>
      <c r="M153" s="1433">
        <f t="shared" si="359"/>
      </c>
      <c r="N153" s="1433">
        <f t="shared" si="390"/>
      </c>
      <c r="O153" s="1433">
        <f t="shared" si="421"/>
      </c>
      <c r="P153" s="1433">
        <f t="shared" si="204"/>
      </c>
      <c r="Q153" s="1434">
        <f t="shared" si="235"/>
      </c>
      <c r="R153" s="1435">
        <v>0.0191</v>
      </c>
      <c r="S153" s="1436">
        <v>43</v>
      </c>
      <c r="T153" s="1432">
        <f t="shared" si="266"/>
      </c>
      <c r="U153" s="1436">
        <v>21880</v>
      </c>
      <c r="V153" s="1449">
        <v>689</v>
      </c>
      <c r="W153" s="1449">
        <v>111</v>
      </c>
      <c r="X153" s="1449">
        <v>730</v>
      </c>
      <c r="Y153" s="1449">
        <v>61</v>
      </c>
      <c r="Z153" s="1449">
        <v>4</v>
      </c>
      <c r="AA153" s="1449">
        <v>3</v>
      </c>
      <c r="AB153" s="1436">
        <v>18</v>
      </c>
      <c r="AC153" s="1436"/>
      <c r="AD153" s="1432">
        <f t="shared" si="297"/>
      </c>
      <c r="AE153" s="1438" t="s">
        <v>948</v>
      </c>
      <c r="AF153" s="1439" t="s">
        <v>957</v>
      </c>
      <c r="AG153" s="1439">
        <v>19</v>
      </c>
    </row>
    <row r="154">
      <c r="A154" s="1426"/>
      <c r="B154" s="1440" t="s">
        <v>950</v>
      </c>
      <c r="C154" s="1440"/>
      <c r="D154" s="1441">
        <f>SUM(D149:D153)</f>
      </c>
      <c r="E154" s="1441">
        <f>SUM(E149:E153)</f>
      </c>
      <c r="F154" s="1441"/>
      <c r="G154" s="1442">
        <f>SUM(G149:G153)</f>
      </c>
      <c r="H154" s="1442">
        <f t="shared" si="82"/>
      </c>
      <c r="I154" s="1442">
        <f t="shared" si="113"/>
      </c>
      <c r="J154" s="1442"/>
      <c r="K154" s="1442">
        <f t="shared" si="144"/>
      </c>
      <c r="L154" s="1442">
        <f t="shared" si="328"/>
      </c>
      <c r="M154" s="1443">
        <f t="shared" si="359"/>
      </c>
      <c r="N154" s="1443">
        <f t="shared" si="390"/>
      </c>
      <c r="O154" s="1443">
        <f t="shared" si="421"/>
      </c>
      <c r="P154" s="1443">
        <f t="shared" si="204"/>
      </c>
      <c r="Q154" s="1444">
        <f t="shared" si="235"/>
      </c>
      <c r="R154" s="1443">
        <f>AVERAGE(R149:R153)</f>
      </c>
      <c r="S154" s="1445">
        <f>AVERAGE(S149:S153)</f>
      </c>
      <c r="T154" s="1454">
        <f t="shared" si="266"/>
      </c>
      <c r="U154" s="1441">
        <f>SUM(U149:U153)</f>
      </c>
      <c r="V154" s="1441">
        <f>SUM(V149:V153)</f>
      </c>
      <c r="W154" s="1441">
        <f>SUM(W149:W153)</f>
      </c>
      <c r="X154" s="1441">
        <f>SUM(X149:X153)</f>
      </c>
      <c r="Y154" s="1441">
        <f>SUM(Y149:Y153)</f>
      </c>
      <c r="Z154" s="1441">
        <f>SUM(Z149:Z153)</f>
      </c>
      <c r="AA154" s="1441">
        <f>SUM(AA149:AA153)</f>
      </c>
      <c r="AB154" s="1441">
        <f>SUM(AB149:AB153)</f>
      </c>
      <c r="AC154" s="1441"/>
      <c r="AD154" s="1446">
        <f t="shared" si="297"/>
      </c>
      <c r="AE154" s="1447"/>
      <c r="AF154" s="1447"/>
      <c r="AG154" s="1444">
        <f>SUM(AG149:AG153)</f>
      </c>
    </row>
    <row r="155">
      <c r="A155" s="1426"/>
      <c r="B155" s="1427" t="s">
        <v>946</v>
      </c>
      <c r="C155" s="1428" t="s">
        <v>962</v>
      </c>
      <c r="D155" s="1429">
        <v>2770.99</v>
      </c>
      <c r="E155" s="1453">
        <v>3</v>
      </c>
      <c r="F155" s="1453"/>
      <c r="G155" s="1431">
        <f t="shared" ref="G155:G158" si="24">E155*2000</f>
      </c>
      <c r="H155" s="1431">
        <f t="shared" si="82"/>
      </c>
      <c r="I155" s="1431">
        <f t="shared" si="113"/>
      </c>
      <c r="J155" s="1431"/>
      <c r="K155" s="1431">
        <f t="shared" si="144"/>
      </c>
      <c r="L155" s="1432">
        <f t="shared" si="328"/>
      </c>
      <c r="M155" s="1433">
        <f t="shared" si="359"/>
      </c>
      <c r="N155" s="1433">
        <f t="shared" si="390"/>
      </c>
      <c r="O155" s="1433">
        <f t="shared" si="421"/>
      </c>
      <c r="P155" s="1433">
        <f t="shared" si="204"/>
      </c>
      <c r="Q155" s="1434">
        <f t="shared" si="235"/>
      </c>
      <c r="R155" s="1435">
        <v>0.0136</v>
      </c>
      <c r="S155" s="1436">
        <v>43</v>
      </c>
      <c r="T155" s="1432">
        <f t="shared" si="266"/>
      </c>
      <c r="U155" s="1436">
        <v>27139</v>
      </c>
      <c r="V155" s="1449">
        <v>956</v>
      </c>
      <c r="W155" s="1449">
        <v>119</v>
      </c>
      <c r="X155" s="1449">
        <v>1016</v>
      </c>
      <c r="Y155" s="1449">
        <v>92</v>
      </c>
      <c r="Z155" s="1449">
        <v>6</v>
      </c>
      <c r="AA155" s="1449">
        <v>2</v>
      </c>
      <c r="AB155" s="1436">
        <v>22</v>
      </c>
      <c r="AC155" s="1436"/>
      <c r="AD155" s="1432">
        <f t="shared" si="297"/>
      </c>
      <c r="AE155" s="1438" t="s">
        <v>948</v>
      </c>
      <c r="AF155" s="1439" t="s">
        <v>957</v>
      </c>
      <c r="AG155" s="1439">
        <v>43</v>
      </c>
    </row>
    <row r="156">
      <c r="A156" s="1426"/>
      <c r="B156" s="1427" t="s">
        <v>946</v>
      </c>
      <c r="C156" s="1428" t="s">
        <v>963</v>
      </c>
      <c r="D156" s="1450">
        <v>2411.97</v>
      </c>
      <c r="E156" s="1453">
        <v>3</v>
      </c>
      <c r="F156" s="1453"/>
      <c r="G156" s="1431">
        <f t="shared" si="24"/>
      </c>
      <c r="H156" s="1431">
        <f t="shared" si="82"/>
      </c>
      <c r="I156" s="1431">
        <f t="shared" si="113"/>
      </c>
      <c r="J156" s="1431"/>
      <c r="K156" s="1431">
        <f t="shared" si="144"/>
      </c>
      <c r="L156" s="1432">
        <f t="shared" si="328"/>
      </c>
      <c r="M156" s="1433">
        <f t="shared" si="359"/>
      </c>
      <c r="N156" s="1433">
        <f t="shared" si="390"/>
      </c>
      <c r="O156" s="1433">
        <f t="shared" si="421"/>
      </c>
      <c r="P156" s="1433">
        <f t="shared" si="204"/>
      </c>
      <c r="Q156" s="1434">
        <f t="shared" si="235"/>
      </c>
      <c r="R156" s="1435">
        <v>0.0178</v>
      </c>
      <c r="S156" s="1436">
        <v>43</v>
      </c>
      <c r="T156" s="1432">
        <f t="shared" si="266"/>
      </c>
      <c r="U156" s="1436">
        <v>22999</v>
      </c>
      <c r="V156" s="1449">
        <v>770</v>
      </c>
      <c r="W156" s="1449">
        <v>126</v>
      </c>
      <c r="X156" s="1449">
        <v>825</v>
      </c>
      <c r="Y156" s="1449">
        <v>103</v>
      </c>
      <c r="Z156" s="1449">
        <v>3</v>
      </c>
      <c r="AA156" s="1449">
        <v>1</v>
      </c>
      <c r="AB156" s="1436">
        <v>11</v>
      </c>
      <c r="AC156" s="1436"/>
      <c r="AD156" s="1432">
        <f t="shared" si="297"/>
      </c>
      <c r="AE156" s="1438" t="s">
        <v>948</v>
      </c>
      <c r="AF156" s="1439" t="s">
        <v>957</v>
      </c>
      <c r="AG156" s="1439">
        <v>14</v>
      </c>
    </row>
    <row r="157">
      <c r="A157" s="1426"/>
      <c r="B157" s="1427" t="s">
        <v>946</v>
      </c>
      <c r="C157" s="1427" t="s">
        <v>964</v>
      </c>
      <c r="D157" s="1450">
        <v>2535.97</v>
      </c>
      <c r="E157" s="1451">
        <v>4</v>
      </c>
      <c r="F157" s="1451"/>
      <c r="G157" s="1431">
        <f t="shared" si="24"/>
      </c>
      <c r="H157" s="1431">
        <f t="shared" si="82"/>
      </c>
      <c r="I157" s="1431">
        <f t="shared" si="113"/>
      </c>
      <c r="J157" s="1431"/>
      <c r="K157" s="1431">
        <f t="shared" si="144"/>
      </c>
      <c r="L157" s="1432">
        <f t="shared" si="328"/>
      </c>
      <c r="M157" s="1433">
        <f t="shared" si="359"/>
      </c>
      <c r="N157" s="1433">
        <f t="shared" si="390"/>
      </c>
      <c r="O157" s="1433">
        <f t="shared" si="421"/>
      </c>
      <c r="P157" s="1433">
        <f t="shared" si="204"/>
      </c>
      <c r="Q157" s="1434">
        <f t="shared" si="235"/>
      </c>
      <c r="R157" s="1435">
        <v>0.0143</v>
      </c>
      <c r="S157" s="1436">
        <v>43</v>
      </c>
      <c r="T157" s="1432">
        <f t="shared" si="266"/>
      </c>
      <c r="U157" s="1436">
        <v>24497</v>
      </c>
      <c r="V157" s="1449">
        <v>894</v>
      </c>
      <c r="W157" s="1449">
        <v>119</v>
      </c>
      <c r="X157" s="1449">
        <v>935</v>
      </c>
      <c r="Y157" s="1449">
        <v>65</v>
      </c>
      <c r="Z157" s="1449">
        <v>3</v>
      </c>
      <c r="AA157" s="1449">
        <v>1</v>
      </c>
      <c r="AB157" s="1436">
        <v>26</v>
      </c>
      <c r="AC157" s="1436"/>
      <c r="AD157" s="1432">
        <f t="shared" si="297"/>
      </c>
      <c r="AE157" s="1438" t="s">
        <v>948</v>
      </c>
      <c r="AF157" s="1439" t="s">
        <v>957</v>
      </c>
      <c r="AG157" s="1439">
        <v>26</v>
      </c>
    </row>
    <row r="158">
      <c r="A158" s="1426"/>
      <c r="B158" s="1427" t="s">
        <v>946</v>
      </c>
      <c r="C158" s="1427" t="s">
        <v>965</v>
      </c>
      <c r="D158" s="1450">
        <v>2015.61</v>
      </c>
      <c r="E158" s="1451">
        <v>4</v>
      </c>
      <c r="F158" s="1451"/>
      <c r="G158" s="1431">
        <f t="shared" si="24"/>
      </c>
      <c r="H158" s="1431">
        <f t="shared" si="82"/>
      </c>
      <c r="I158" s="1431">
        <f t="shared" si="113"/>
      </c>
      <c r="J158" s="1431"/>
      <c r="K158" s="1431">
        <f t="shared" si="144"/>
      </c>
      <c r="L158" s="1432">
        <f t="shared" si="328"/>
      </c>
      <c r="M158" s="1433">
        <f t="shared" si="359"/>
      </c>
      <c r="N158" s="1433">
        <f t="shared" si="390"/>
      </c>
      <c r="O158" s="1433">
        <f t="shared" si="421"/>
      </c>
      <c r="P158" s="1433">
        <f t="shared" si="204"/>
      </c>
      <c r="Q158" s="1434">
        <f t="shared" si="235"/>
      </c>
      <c r="R158" s="1435">
        <v>0.0199</v>
      </c>
      <c r="S158" s="1436">
        <v>42</v>
      </c>
      <c r="T158" s="1432">
        <f t="shared" si="266"/>
      </c>
      <c r="U158" s="1436">
        <v>24043</v>
      </c>
      <c r="V158" s="1449">
        <v>886</v>
      </c>
      <c r="W158" s="1449">
        <v>119</v>
      </c>
      <c r="X158" s="1449">
        <v>922</v>
      </c>
      <c r="Y158" s="1449">
        <v>59</v>
      </c>
      <c r="Z158" s="1449">
        <v>7</v>
      </c>
      <c r="AA158" s="1449">
        <v>1</v>
      </c>
      <c r="AB158" s="1436">
        <v>16</v>
      </c>
      <c r="AC158" s="1436"/>
      <c r="AD158" s="1432">
        <f t="shared" si="297"/>
      </c>
      <c r="AE158" s="1438" t="s">
        <v>948</v>
      </c>
      <c r="AF158" s="1439" t="s">
        <v>957</v>
      </c>
      <c r="AG158" s="1439">
        <v>21</v>
      </c>
    </row>
    <row r="159">
      <c r="A159" s="1426"/>
      <c r="B159" s="1440" t="s">
        <v>950</v>
      </c>
      <c r="C159" s="1440"/>
      <c r="D159" s="1441">
        <f>SUM(D155:D158)</f>
      </c>
      <c r="E159" s="1441">
        <f>SUM(E155:E158)</f>
      </c>
      <c r="F159" s="1441"/>
      <c r="G159" s="1441">
        <f>SUM(G155:G158)</f>
      </c>
      <c r="H159" s="1442">
        <f t="shared" si="82"/>
      </c>
      <c r="I159" s="1442">
        <f t="shared" si="113"/>
      </c>
      <c r="J159" s="1442"/>
      <c r="K159" s="1442">
        <f t="shared" si="144"/>
      </c>
      <c r="L159" s="1442">
        <f t="shared" si="328"/>
      </c>
      <c r="M159" s="1443">
        <f t="shared" si="359"/>
      </c>
      <c r="N159" s="1443">
        <f t="shared" si="390"/>
      </c>
      <c r="O159" s="1443">
        <f t="shared" si="421"/>
      </c>
      <c r="P159" s="1443">
        <f t="shared" si="204"/>
      </c>
      <c r="Q159" s="1444">
        <f t="shared" si="235"/>
      </c>
      <c r="R159" s="1443">
        <f>AVERAGE(R155:R158)</f>
      </c>
      <c r="S159" s="1445">
        <f>AVERAGE(S155:S158)</f>
      </c>
      <c r="T159" s="1454">
        <f t="shared" si="266"/>
      </c>
      <c r="U159" s="1441">
        <f>SUM(U155:U158)</f>
      </c>
      <c r="V159" s="1441">
        <f>SUM(V155:V158)</f>
      </c>
      <c r="W159" s="1441">
        <f>SUM(W155:W158)</f>
      </c>
      <c r="X159" s="1441">
        <f>SUM(X155:X158)</f>
      </c>
      <c r="Y159" s="1441">
        <f>SUM(Y155:Y158)</f>
      </c>
      <c r="Z159" s="1441">
        <f>SUM(Z155:Z158)</f>
      </c>
      <c r="AA159" s="1441">
        <f>SUM(AA155:AA158)</f>
      </c>
      <c r="AB159" s="1441">
        <f>SUM(AB155:AB158)</f>
      </c>
      <c r="AC159" s="1441"/>
      <c r="AD159" s="1446">
        <f t="shared" si="297"/>
      </c>
      <c r="AE159" s="1447"/>
      <c r="AF159" s="1447"/>
      <c r="AG159" s="1441">
        <f>SUM(AG155:AG158)</f>
      </c>
    </row>
    <row r="160">
      <c r="A160" s="1426"/>
      <c r="B160" s="1455" t="s">
        <v>966</v>
      </c>
      <c r="C160" s="1455"/>
      <c r="D160" s="1456">
        <f>D154+D148+D159</f>
      </c>
      <c r="E160" s="1456">
        <f>E154+E148+E159</f>
      </c>
      <c r="F160" s="1456"/>
      <c r="G160" s="1457">
        <f>G154+G148+G159</f>
      </c>
      <c r="H160" s="1457">
        <f t="shared" si="82"/>
      </c>
      <c r="I160" s="1457">
        <f t="shared" si="113"/>
      </c>
      <c r="J160" s="1457"/>
      <c r="K160" s="1457">
        <f t="shared" si="144"/>
      </c>
      <c r="L160" s="1457">
        <f t="shared" si="328"/>
      </c>
      <c r="M160" s="1458">
        <f t="shared" si="359"/>
      </c>
      <c r="N160" s="1458">
        <f t="shared" si="390"/>
      </c>
      <c r="O160" s="1458">
        <f t="shared" si="421"/>
      </c>
      <c r="P160" s="1458">
        <f t="shared" si="204"/>
      </c>
      <c r="Q160" s="1459">
        <f t="shared" si="235"/>
      </c>
      <c r="R160" s="1459">
        <f>(R154+R148+R159)/3</f>
      </c>
      <c r="S160" s="1460">
        <f>(S154+S148+S159)/3</f>
      </c>
      <c r="T160" s="1461">
        <f>(T154+T148)/2</f>
      </c>
      <c r="U160" s="1456">
        <f>U154+U148+U159</f>
      </c>
      <c r="V160" s="1456">
        <f>V154+V148+V159</f>
      </c>
      <c r="W160" s="1456">
        <f>W154+W148+W159</f>
      </c>
      <c r="X160" s="1456">
        <f>X154+X148+X159</f>
      </c>
      <c r="Y160" s="1456">
        <f>Y154+Y148+Y159</f>
      </c>
      <c r="Z160" s="1456">
        <f>Z154+Z148+Z159</f>
      </c>
      <c r="AA160" s="1456">
        <f>AA154+AA148+AA159</f>
      </c>
      <c r="AB160" s="1456">
        <f>AB154+AB148+AB159</f>
      </c>
      <c r="AC160" s="1456"/>
      <c r="AD160" s="1462">
        <f t="shared" si="297"/>
      </c>
      <c r="AE160" s="1463"/>
      <c r="AF160" s="1463"/>
      <c r="AG160" s="1456">
        <f>AG154+AG148+AG159</f>
      </c>
    </row>
    <row r="161">
      <c r="A161" s="1416" t="s">
        <v>912</v>
      </c>
      <c r="B161" s="1416" t="s">
        <v>913</v>
      </c>
      <c r="C161" s="1416"/>
      <c r="D161" s="1417" t="s">
        <v>914</v>
      </c>
      <c r="E161" s="1417"/>
      <c r="F161" s="1417"/>
      <c r="G161" s="1417"/>
      <c r="H161" s="1417"/>
      <c r="I161" s="1417"/>
      <c r="J161" s="1417"/>
      <c r="K161" s="1417"/>
      <c r="L161" s="1418" t="s">
        <v>915</v>
      </c>
      <c r="M161" s="1418"/>
      <c r="N161" s="1418"/>
      <c r="O161" s="1418"/>
      <c r="P161" s="1418"/>
      <c r="Q161" s="1418"/>
      <c r="R161" s="1418"/>
      <c r="S161" s="1418"/>
      <c r="T161" s="1418"/>
      <c r="U161" s="1418"/>
      <c r="V161" s="1418"/>
      <c r="W161" s="1418"/>
      <c r="X161" s="1418"/>
      <c r="Y161" s="1418"/>
      <c r="Z161" s="1418"/>
      <c r="AA161" s="1418"/>
      <c r="AB161" s="1418"/>
      <c r="AC161" s="1418"/>
      <c r="AD161" s="1418"/>
      <c r="AE161" s="1418"/>
      <c r="AF161" s="1418"/>
      <c r="AG161" s="1419"/>
    </row>
    <row r="162">
      <c r="A162" s="1416"/>
      <c r="B162" s="1416" t="s">
        <v>916</v>
      </c>
      <c r="C162" s="1416" t="s">
        <v>917</v>
      </c>
      <c r="D162" s="1417" t="s">
        <v>918</v>
      </c>
      <c r="E162" s="1420" t="s">
        <v>919</v>
      </c>
      <c r="F162" s="1420"/>
      <c r="G162" s="1421" t="s">
        <v>920</v>
      </c>
      <c r="H162" s="1422" t="s">
        <v>921</v>
      </c>
      <c r="I162" s="1422" t="s">
        <v>922</v>
      </c>
      <c r="J162" s="1422"/>
      <c r="K162" s="1422" t="s">
        <v>923</v>
      </c>
      <c r="L162" s="1418" t="s">
        <v>924</v>
      </c>
      <c r="M162" s="1423" t="s">
        <v>925</v>
      </c>
      <c r="N162" s="1423" t="s">
        <v>926</v>
      </c>
      <c r="O162" s="1423" t="s">
        <v>927</v>
      </c>
      <c r="P162" s="1423" t="s">
        <v>928</v>
      </c>
      <c r="Q162" s="1424" t="s">
        <v>929</v>
      </c>
      <c r="R162" s="1423" t="s">
        <v>930</v>
      </c>
      <c r="S162" s="1425" t="s">
        <v>931</v>
      </c>
      <c r="T162" s="1418" t="s">
        <v>932</v>
      </c>
      <c r="U162" s="1424" t="s">
        <v>933</v>
      </c>
      <c r="V162" s="1424" t="s">
        <v>934</v>
      </c>
      <c r="W162" s="1424" t="s">
        <v>935</v>
      </c>
      <c r="X162" s="1424" t="s">
        <v>936</v>
      </c>
      <c r="Y162" s="1424" t="s">
        <v>937</v>
      </c>
      <c r="Z162" s="1424" t="s">
        <v>938</v>
      </c>
      <c r="AA162" s="1424" t="s">
        <v>939</v>
      </c>
      <c r="AB162" s="1424" t="s">
        <v>940</v>
      </c>
      <c r="AC162" s="1424"/>
      <c r="AD162" s="1418" t="s">
        <v>941</v>
      </c>
      <c r="AE162" s="1419" t="s">
        <v>942</v>
      </c>
      <c r="AF162" s="1419" t="s">
        <v>943</v>
      </c>
      <c r="AG162" s="1419" t="s">
        <v>944</v>
      </c>
    </row>
    <row r="163">
      <c r="A163" s="1426" t="s">
        <v>977</v>
      </c>
      <c r="B163" s="1427" t="s">
        <v>968</v>
      </c>
      <c r="C163" s="1428" t="s">
        <v>947</v>
      </c>
      <c r="D163" s="1429">
        <v>2000</v>
      </c>
      <c r="E163" s="1430">
        <v>2</v>
      </c>
      <c r="F163" s="1430"/>
      <c r="G163" s="1431">
        <f t="shared" ref="G163:G167" si="25">E163*2000</f>
      </c>
      <c r="H163" s="1431">
        <f t="shared" ref="H163:H179" si="83">G163/D163</f>
      </c>
      <c r="I163" s="1431">
        <f t="shared" ref="I163:I179" si="114">D163/E163</f>
      </c>
      <c r="J163" s="1431"/>
      <c r="K163" s="1431">
        <f t="shared" ref="K163:K179" si="145">G163/E163</f>
      </c>
      <c r="L163" s="1432">
        <f t="shared" ref="L163:L179" si="329">D163/V163</f>
      </c>
      <c r="M163" s="1433">
        <f t="shared" ref="M163:M179" si="360">Q163/U163*1</f>
      </c>
      <c r="N163" s="1433">
        <f t="shared" ref="N163:N179" si="391">V163/U163</f>
      </c>
      <c r="O163" s="1433">
        <f t="shared" ref="O163:O179" si="422">X163/U163</f>
      </c>
      <c r="P163" s="1433">
        <f t="shared" ref="P163:P179" si="205">Y163/X163</f>
      </c>
      <c r="Q163" s="1434">
        <f t="shared" ref="Q163:Q179" si="236">W163/R163</f>
      </c>
      <c r="R163" s="1435">
        <v>0.0131</v>
      </c>
      <c r="S163" s="1436">
        <v>61</v>
      </c>
      <c r="T163" s="1432">
        <f t="shared" ref="T163:T178" si="267">(D163/U163)*1000</f>
      </c>
      <c r="U163" s="1437">
        <v>20206</v>
      </c>
      <c r="V163" s="1434">
        <v>567</v>
      </c>
      <c r="W163" s="1434">
        <v>92</v>
      </c>
      <c r="X163" s="1434">
        <v>584</v>
      </c>
      <c r="Y163" s="1434">
        <v>61</v>
      </c>
      <c r="Z163" s="1434">
        <v>3</v>
      </c>
      <c r="AA163" s="1434">
        <v>1</v>
      </c>
      <c r="AB163" s="1437">
        <v>13</v>
      </c>
      <c r="AC163" s="1437"/>
      <c r="AD163" s="1432">
        <f t="shared" ref="AD163:AD179" si="298">AG163*1000/D163</f>
      </c>
      <c r="AE163" s="1438" t="s">
        <v>948</v>
      </c>
      <c r="AF163" s="1439" t="s">
        <v>949</v>
      </c>
      <c r="AG163" s="1439">
        <v>28</v>
      </c>
    </row>
    <row r="164">
      <c r="A164" s="1426"/>
      <c r="B164" s="1427" t="s">
        <v>968</v>
      </c>
      <c r="C164" s="1428" t="s">
        <v>952</v>
      </c>
      <c r="D164" s="1429">
        <v>2850.47</v>
      </c>
      <c r="E164" s="1430">
        <v>4</v>
      </c>
      <c r="F164" s="1430"/>
      <c r="G164" s="1431">
        <f t="shared" si="25"/>
      </c>
      <c r="H164" s="1431">
        <f t="shared" si="83"/>
      </c>
      <c r="I164" s="1448">
        <f t="shared" si="114"/>
      </c>
      <c r="J164" s="1448"/>
      <c r="K164" s="1448">
        <f t="shared" si="145"/>
      </c>
      <c r="L164" s="1432">
        <f t="shared" si="329"/>
      </c>
      <c r="M164" s="1433">
        <f t="shared" si="360"/>
      </c>
      <c r="N164" s="1433">
        <f t="shared" si="391"/>
      </c>
      <c r="O164" s="1433">
        <f t="shared" si="422"/>
      </c>
      <c r="P164" s="1433">
        <f t="shared" si="205"/>
      </c>
      <c r="Q164" s="1434">
        <f t="shared" si="236"/>
      </c>
      <c r="R164" s="1435">
        <v>0.0259</v>
      </c>
      <c r="S164" s="1436">
        <v>64</v>
      </c>
      <c r="T164" s="1432">
        <f t="shared" si="267"/>
      </c>
      <c r="U164" s="1449">
        <v>31809</v>
      </c>
      <c r="V164" s="1449">
        <v>560</v>
      </c>
      <c r="W164" s="1449">
        <v>167</v>
      </c>
      <c r="X164" s="1449">
        <v>587</v>
      </c>
      <c r="Y164" s="1449">
        <v>95</v>
      </c>
      <c r="Z164" s="1449">
        <v>5</v>
      </c>
      <c r="AA164" s="1449">
        <v>2</v>
      </c>
      <c r="AB164" s="1436">
        <v>27</v>
      </c>
      <c r="AC164" s="1436"/>
      <c r="AD164" s="1432">
        <f t="shared" si="298"/>
      </c>
      <c r="AE164" s="1438" t="s">
        <v>948</v>
      </c>
      <c r="AF164" s="1439" t="s">
        <v>949</v>
      </c>
      <c r="AG164" s="1439">
        <v>31</v>
      </c>
    </row>
    <row r="165">
      <c r="A165" s="1426"/>
      <c r="B165" s="1427" t="s">
        <v>968</v>
      </c>
      <c r="C165" s="1428" t="s">
        <v>953</v>
      </c>
      <c r="D165" s="1450">
        <v>2270.29</v>
      </c>
      <c r="E165" s="1451">
        <v>2</v>
      </c>
      <c r="F165" s="1451"/>
      <c r="G165" s="1431">
        <f t="shared" si="25"/>
      </c>
      <c r="H165" s="1431">
        <f t="shared" si="83"/>
      </c>
      <c r="I165" s="1431">
        <f t="shared" si="114"/>
      </c>
      <c r="J165" s="1431"/>
      <c r="K165" s="1431">
        <f t="shared" si="145"/>
      </c>
      <c r="L165" s="1452">
        <f t="shared" si="329"/>
      </c>
      <c r="M165" s="1433">
        <f t="shared" si="360"/>
      </c>
      <c r="N165" s="1433">
        <f t="shared" si="391"/>
      </c>
      <c r="O165" s="1433">
        <f t="shared" si="422"/>
      </c>
      <c r="P165" s="1433">
        <f t="shared" si="205"/>
      </c>
      <c r="Q165" s="1434">
        <f t="shared" si="236"/>
      </c>
      <c r="R165" s="1435">
        <v>0.0172</v>
      </c>
      <c r="S165" s="1436">
        <v>59</v>
      </c>
      <c r="T165" s="1432">
        <f t="shared" si="267"/>
      </c>
      <c r="U165" s="1449">
        <v>22480</v>
      </c>
      <c r="V165" s="1449">
        <v>698</v>
      </c>
      <c r="W165" s="1449">
        <v>93</v>
      </c>
      <c r="X165" s="1449">
        <v>756</v>
      </c>
      <c r="Y165" s="1449">
        <v>74</v>
      </c>
      <c r="Z165" s="1449">
        <v>4</v>
      </c>
      <c r="AA165" s="1449">
        <v>0</v>
      </c>
      <c r="AB165" s="1436">
        <v>22</v>
      </c>
      <c r="AC165" s="1436"/>
      <c r="AD165" s="1432">
        <f t="shared" si="298"/>
      </c>
      <c r="AE165" s="1438" t="s">
        <v>948</v>
      </c>
      <c r="AF165" s="1439" t="s">
        <v>949</v>
      </c>
      <c r="AG165" s="1439">
        <v>26</v>
      </c>
    </row>
    <row customHeight="true" ht="18.452380952380953" r="166">
      <c r="A166" s="1426"/>
      <c r="B166" s="1427" t="s">
        <v>968</v>
      </c>
      <c r="C166" s="1428" t="s">
        <v>954</v>
      </c>
      <c r="D166" s="1450">
        <v>2056.55</v>
      </c>
      <c r="E166" s="1451">
        <v>3</v>
      </c>
      <c r="F166" s="1451"/>
      <c r="G166" s="1431">
        <f t="shared" si="25"/>
      </c>
      <c r="H166" s="1431">
        <f t="shared" si="83"/>
      </c>
      <c r="I166" s="1431">
        <f t="shared" si="114"/>
      </c>
      <c r="J166" s="1431"/>
      <c r="K166" s="1431">
        <f t="shared" si="145"/>
      </c>
      <c r="L166" s="1452">
        <f t="shared" si="329"/>
      </c>
      <c r="M166" s="1433">
        <f t="shared" si="360"/>
      </c>
      <c r="N166" s="1433">
        <f t="shared" si="391"/>
      </c>
      <c r="O166" s="1433">
        <f t="shared" si="422"/>
      </c>
      <c r="P166" s="1433">
        <f t="shared" si="205"/>
      </c>
      <c r="Q166" s="1434">
        <f t="shared" si="236"/>
      </c>
      <c r="R166" s="1435">
        <v>0.0179</v>
      </c>
      <c r="S166" s="1436">
        <v>59</v>
      </c>
      <c r="T166" s="1432">
        <f t="shared" si="267"/>
      </c>
      <c r="U166" s="1449">
        <v>17840</v>
      </c>
      <c r="V166" s="1449">
        <v>516</v>
      </c>
      <c r="W166" s="1449">
        <v>103</v>
      </c>
      <c r="X166" s="1449">
        <v>549</v>
      </c>
      <c r="Y166" s="1449">
        <v>54</v>
      </c>
      <c r="Z166" s="1449">
        <v>2</v>
      </c>
      <c r="AA166" s="1449">
        <v>1</v>
      </c>
      <c r="AB166" s="1436">
        <v>13</v>
      </c>
      <c r="AC166" s="1436"/>
      <c r="AD166" s="1432">
        <f t="shared" si="298"/>
      </c>
      <c r="AE166" s="1438" t="s">
        <v>948</v>
      </c>
      <c r="AF166" s="1439" t="s">
        <v>949</v>
      </c>
      <c r="AG166" s="1439">
        <v>17</v>
      </c>
    </row>
    <row r="167">
      <c r="A167" s="1426"/>
      <c r="B167" s="1427" t="s">
        <v>968</v>
      </c>
      <c r="C167" s="1427" t="s">
        <v>955</v>
      </c>
      <c r="D167" s="1450">
        <v>1959.31</v>
      </c>
      <c r="E167" s="1451">
        <v>4</v>
      </c>
      <c r="F167" s="1451"/>
      <c r="G167" s="1431">
        <f t="shared" si="25"/>
      </c>
      <c r="H167" s="1431">
        <f t="shared" si="83"/>
      </c>
      <c r="I167" s="1431">
        <f t="shared" si="114"/>
      </c>
      <c r="J167" s="1431"/>
      <c r="K167" s="1431">
        <f t="shared" si="145"/>
      </c>
      <c r="L167" s="1452">
        <f t="shared" si="329"/>
      </c>
      <c r="M167" s="1433">
        <f t="shared" si="360"/>
      </c>
      <c r="N167" s="1433">
        <f t="shared" si="391"/>
      </c>
      <c r="O167" s="1433">
        <f t="shared" si="422"/>
      </c>
      <c r="P167" s="1433">
        <f t="shared" si="205"/>
      </c>
      <c r="Q167" s="1434">
        <f t="shared" si="236"/>
      </c>
      <c r="R167" s="1435">
        <v>0.0106</v>
      </c>
      <c r="S167" s="1436">
        <v>59</v>
      </c>
      <c r="T167" s="1432">
        <f t="shared" si="267"/>
      </c>
      <c r="U167" s="1449">
        <v>18507</v>
      </c>
      <c r="V167" s="1449">
        <v>499</v>
      </c>
      <c r="W167" s="1449">
        <v>70</v>
      </c>
      <c r="X167" s="1449">
        <v>539</v>
      </c>
      <c r="Y167" s="1449">
        <v>61</v>
      </c>
      <c r="Z167" s="1449">
        <v>0</v>
      </c>
      <c r="AA167" s="1449">
        <v>3</v>
      </c>
      <c r="AB167" s="1436">
        <v>12</v>
      </c>
      <c r="AC167" s="1436"/>
      <c r="AD167" s="1432">
        <f t="shared" si="298"/>
      </c>
      <c r="AE167" s="1438" t="s">
        <v>948</v>
      </c>
      <c r="AF167" s="1439" t="s">
        <v>949</v>
      </c>
      <c r="AG167" s="1439">
        <v>18</v>
      </c>
    </row>
    <row r="168">
      <c r="A168" s="1426"/>
      <c r="B168" s="1440" t="s">
        <v>950</v>
      </c>
      <c r="C168" s="1440"/>
      <c r="D168" s="1441">
        <f>SUM(D163:D167)</f>
      </c>
      <c r="E168" s="1441">
        <f>SUM(E163:E167)</f>
      </c>
      <c r="F168" s="1441"/>
      <c r="G168" s="1442">
        <f>SUM(G163:G167)</f>
      </c>
      <c r="H168" s="1442">
        <f t="shared" si="83"/>
      </c>
      <c r="I168" s="1442">
        <f t="shared" si="114"/>
      </c>
      <c r="J168" s="1442"/>
      <c r="K168" s="1442">
        <f t="shared" si="145"/>
      </c>
      <c r="L168" s="1442">
        <f t="shared" si="329"/>
      </c>
      <c r="M168" s="1443">
        <f t="shared" si="360"/>
      </c>
      <c r="N168" s="1443">
        <f t="shared" si="391"/>
      </c>
      <c r="O168" s="1443">
        <f t="shared" si="422"/>
      </c>
      <c r="P168" s="1443">
        <f t="shared" si="205"/>
      </c>
      <c r="Q168" s="1444">
        <f t="shared" si="236"/>
      </c>
      <c r="R168" s="1443">
        <f>AVERAGE(R163:R167)</f>
      </c>
      <c r="S168" s="1445">
        <f>AVERAGE(S163:S167)</f>
      </c>
      <c r="T168" s="1442">
        <f t="shared" si="267"/>
      </c>
      <c r="U168" s="1441">
        <f>SUM(U163:U167)</f>
      </c>
      <c r="V168" s="1441">
        <f>SUM(V163:V167)</f>
      </c>
      <c r="W168" s="1441">
        <f>SUM(W163:W167)</f>
      </c>
      <c r="X168" s="1441">
        <f>SUM(X163:X167)</f>
      </c>
      <c r="Y168" s="1441">
        <f>SUM(Y163:Y167)</f>
      </c>
      <c r="Z168" s="1441">
        <f>SUM(Z163:Z167)</f>
      </c>
      <c r="AA168" s="1441">
        <f>SUM(AA163:AA167)</f>
      </c>
      <c r="AB168" s="1441">
        <f>SUM(AB163:AB167)</f>
      </c>
      <c r="AC168" s="1441"/>
      <c r="AD168" s="1446">
        <f t="shared" si="298"/>
      </c>
      <c r="AE168" s="1447"/>
      <c r="AF168" s="1447"/>
      <c r="AG168" s="1444">
        <f>SUM(AG163:AG167)</f>
      </c>
    </row>
    <row r="169">
      <c r="A169" s="1426"/>
      <c r="B169" s="1427" t="s">
        <v>946</v>
      </c>
      <c r="C169" s="1428" t="s">
        <v>956</v>
      </c>
      <c r="D169" s="1451">
        <v>2246.02</v>
      </c>
      <c r="E169" s="1451">
        <v>4</v>
      </c>
      <c r="F169" s="1451"/>
      <c r="G169" s="1431">
        <f t="shared" ref="G169:G172" si="26">E169*2000</f>
      </c>
      <c r="H169" s="1431">
        <f t="shared" si="83"/>
      </c>
      <c r="I169" s="1431">
        <f t="shared" si="114"/>
      </c>
      <c r="J169" s="1431"/>
      <c r="K169" s="1431">
        <f t="shared" si="145"/>
      </c>
      <c r="L169" s="1432">
        <f t="shared" si="329"/>
      </c>
      <c r="M169" s="1433">
        <f t="shared" si="360"/>
      </c>
      <c r="N169" s="1433">
        <f t="shared" si="391"/>
      </c>
      <c r="O169" s="1433">
        <f t="shared" si="422"/>
      </c>
      <c r="P169" s="1433">
        <f t="shared" si="205"/>
      </c>
      <c r="Q169" s="1434">
        <f t="shared" si="236"/>
      </c>
      <c r="R169" s="1435">
        <v>0.0175</v>
      </c>
      <c r="S169" s="1436">
        <v>60</v>
      </c>
      <c r="T169" s="1432">
        <f t="shared" si="267"/>
      </c>
      <c r="U169" s="1436">
        <v>23688</v>
      </c>
      <c r="V169" s="1449">
        <v>589</v>
      </c>
      <c r="W169" s="1449">
        <v>109</v>
      </c>
      <c r="X169" s="1449">
        <v>619</v>
      </c>
      <c r="Y169" s="1449">
        <v>87</v>
      </c>
      <c r="Z169" s="1449">
        <v>5</v>
      </c>
      <c r="AA169" s="1449">
        <v>2</v>
      </c>
      <c r="AB169" s="1436">
        <v>31</v>
      </c>
      <c r="AC169" s="1436"/>
      <c r="AD169" s="1432">
        <f t="shared" si="298"/>
      </c>
      <c r="AE169" s="1438" t="s">
        <v>948</v>
      </c>
      <c r="AF169" s="1439" t="s">
        <v>949</v>
      </c>
      <c r="AG169" s="1439">
        <v>31</v>
      </c>
    </row>
    <row r="170">
      <c r="A170" s="1426"/>
      <c r="B170" s="1427" t="s">
        <v>946</v>
      </c>
      <c r="C170" s="1428" t="s">
        <v>959</v>
      </c>
      <c r="D170" s="1451">
        <v>2521</v>
      </c>
      <c r="E170" s="1451">
        <v>1</v>
      </c>
      <c r="F170" s="1451"/>
      <c r="G170" s="1431">
        <f t="shared" si="26"/>
      </c>
      <c r="H170" s="1431">
        <f t="shared" si="83"/>
      </c>
      <c r="I170" s="1431">
        <f t="shared" si="114"/>
      </c>
      <c r="J170" s="1431"/>
      <c r="K170" s="1431">
        <f t="shared" si="145"/>
      </c>
      <c r="L170" s="1432">
        <f t="shared" si="329"/>
      </c>
      <c r="M170" s="1433">
        <f t="shared" si="360"/>
      </c>
      <c r="N170" s="1433">
        <f t="shared" si="391"/>
      </c>
      <c r="O170" s="1433">
        <f t="shared" si="422"/>
      </c>
      <c r="P170" s="1433">
        <f t="shared" si="205"/>
      </c>
      <c r="Q170" s="1434">
        <f t="shared" si="236"/>
      </c>
      <c r="R170" s="1435">
        <v>0.0162</v>
      </c>
      <c r="S170" s="1436">
        <v>60</v>
      </c>
      <c r="T170" s="1432">
        <f t="shared" si="267"/>
      </c>
      <c r="U170" s="1436">
        <v>23270</v>
      </c>
      <c r="V170" s="1449">
        <v>626</v>
      </c>
      <c r="W170" s="1449">
        <v>114</v>
      </c>
      <c r="X170" s="1449">
        <v>675</v>
      </c>
      <c r="Y170" s="1449">
        <v>78</v>
      </c>
      <c r="Z170" s="1449">
        <v>5</v>
      </c>
      <c r="AA170" s="1449">
        <v>2</v>
      </c>
      <c r="AB170" s="1436">
        <v>14</v>
      </c>
      <c r="AC170" s="1436"/>
      <c r="AD170" s="1432">
        <f t="shared" si="298"/>
      </c>
      <c r="AE170" s="1438" t="s">
        <v>948</v>
      </c>
      <c r="AF170" s="1439" t="s">
        <v>957</v>
      </c>
      <c r="AG170" s="1439">
        <v>27</v>
      </c>
    </row>
    <row r="171">
      <c r="A171" s="1426"/>
      <c r="B171" s="1427" t="s">
        <v>946</v>
      </c>
      <c r="C171" s="1427" t="s">
        <v>960</v>
      </c>
      <c r="D171" s="1468">
        <v>2245.69</v>
      </c>
      <c r="E171" s="1451">
        <v>2</v>
      </c>
      <c r="F171" s="1451"/>
      <c r="G171" s="1431">
        <f t="shared" si="26"/>
      </c>
      <c r="H171" s="1431">
        <f t="shared" si="83"/>
      </c>
      <c r="I171" s="1431">
        <f t="shared" si="114"/>
      </c>
      <c r="J171" s="1431"/>
      <c r="K171" s="1431">
        <f t="shared" si="145"/>
      </c>
      <c r="L171" s="1432">
        <f t="shared" si="329"/>
      </c>
      <c r="M171" s="1433">
        <f t="shared" si="360"/>
      </c>
      <c r="N171" s="1433">
        <f t="shared" si="391"/>
      </c>
      <c r="O171" s="1433">
        <f t="shared" si="422"/>
      </c>
      <c r="P171" s="1433">
        <f t="shared" si="205"/>
      </c>
      <c r="Q171" s="1434">
        <f t="shared" si="236"/>
      </c>
      <c r="R171" s="1435">
        <v>0.0168</v>
      </c>
      <c r="S171" s="1436">
        <v>57</v>
      </c>
      <c r="T171" s="1432">
        <f t="shared" si="267"/>
      </c>
      <c r="U171" s="1436">
        <v>20091</v>
      </c>
      <c r="V171" s="1449">
        <v>575</v>
      </c>
      <c r="W171" s="1449">
        <v>85</v>
      </c>
      <c r="X171" s="1449">
        <v>606</v>
      </c>
      <c r="Y171" s="1449">
        <v>70</v>
      </c>
      <c r="Z171" s="1449">
        <v>4</v>
      </c>
      <c r="AA171" s="1449">
        <v>1</v>
      </c>
      <c r="AB171" s="1436">
        <v>23</v>
      </c>
      <c r="AC171" s="1436"/>
      <c r="AD171" s="1432">
        <f t="shared" si="298"/>
      </c>
      <c r="AE171" s="1438" t="s">
        <v>948</v>
      </c>
      <c r="AF171" s="1439" t="s">
        <v>957</v>
      </c>
      <c r="AG171" s="1439">
        <v>27</v>
      </c>
    </row>
    <row r="172">
      <c r="A172" s="1426"/>
      <c r="B172" s="1427" t="s">
        <v>946</v>
      </c>
      <c r="C172" s="1427" t="s">
        <v>961</v>
      </c>
      <c r="D172" s="1451">
        <v>2420.91</v>
      </c>
      <c r="E172" s="1451">
        <v>0</v>
      </c>
      <c r="F172" s="1451"/>
      <c r="G172" s="1431">
        <f t="shared" si="26"/>
      </c>
      <c r="H172" s="1431">
        <f t="shared" si="83"/>
      </c>
      <c r="I172" s="1431">
        <f t="shared" si="114"/>
      </c>
      <c r="J172" s="1431"/>
      <c r="K172" s="1431">
        <f t="shared" si="145"/>
      </c>
      <c r="L172" s="1432">
        <f t="shared" si="329"/>
      </c>
      <c r="M172" s="1433">
        <f t="shared" si="360"/>
      </c>
      <c r="N172" s="1433">
        <f t="shared" si="391"/>
      </c>
      <c r="O172" s="1433">
        <f t="shared" si="422"/>
      </c>
      <c r="P172" s="1433">
        <f t="shared" si="205"/>
      </c>
      <c r="Q172" s="1434">
        <f t="shared" si="236"/>
      </c>
      <c r="R172" s="1435">
        <v>0.0155</v>
      </c>
      <c r="S172" s="1436">
        <v>55</v>
      </c>
      <c r="T172" s="1432">
        <f t="shared" si="267"/>
      </c>
      <c r="U172" s="1436">
        <v>18476</v>
      </c>
      <c r="V172" s="1449">
        <v>601</v>
      </c>
      <c r="W172" s="1449">
        <v>76</v>
      </c>
      <c r="X172" s="1449">
        <v>635</v>
      </c>
      <c r="Y172" s="1449">
        <v>30</v>
      </c>
      <c r="Z172" s="1449">
        <v>7</v>
      </c>
      <c r="AA172" s="1449">
        <v>2</v>
      </c>
      <c r="AB172" s="1436">
        <v>28</v>
      </c>
      <c r="AC172" s="1436"/>
      <c r="AD172" s="1432">
        <f t="shared" si="298"/>
      </c>
      <c r="AE172" s="1438" t="s">
        <v>948</v>
      </c>
      <c r="AF172" s="1439" t="s">
        <v>957</v>
      </c>
      <c r="AG172" s="1439">
        <v>17</v>
      </c>
    </row>
    <row r="173">
      <c r="A173" s="1426"/>
      <c r="B173" s="1440" t="s">
        <v>950</v>
      </c>
      <c r="C173" s="1440"/>
      <c r="D173" s="1441">
        <f>SUM(D169:D172)</f>
      </c>
      <c r="E173" s="1441">
        <f>SUM(E169:E172)</f>
      </c>
      <c r="F173" s="1441"/>
      <c r="G173" s="1442">
        <f>SUM(G169:G172)</f>
      </c>
      <c r="H173" s="1442">
        <f t="shared" si="83"/>
      </c>
      <c r="I173" s="1442">
        <f t="shared" si="114"/>
      </c>
      <c r="J173" s="1442"/>
      <c r="K173" s="1442">
        <f t="shared" si="145"/>
      </c>
      <c r="L173" s="1442">
        <f t="shared" si="329"/>
      </c>
      <c r="M173" s="1443">
        <f t="shared" si="360"/>
      </c>
      <c r="N173" s="1443">
        <f t="shared" si="391"/>
      </c>
      <c r="O173" s="1443">
        <f t="shared" si="422"/>
      </c>
      <c r="P173" s="1443">
        <f t="shared" si="205"/>
      </c>
      <c r="Q173" s="1444">
        <f t="shared" si="236"/>
      </c>
      <c r="R173" s="1443">
        <f>AVERAGE(R169:R172)</f>
      </c>
      <c r="S173" s="1445">
        <f>AVERAGE(S169:S172)</f>
      </c>
      <c r="T173" s="1454">
        <f t="shared" si="267"/>
      </c>
      <c r="U173" s="1441">
        <f>SUM(U169:U172)</f>
      </c>
      <c r="V173" s="1441">
        <f>SUM(V169:V172)</f>
      </c>
      <c r="W173" s="1441">
        <f>SUM(W169:W172)</f>
      </c>
      <c r="X173" s="1441">
        <f>SUM(X169:X172)</f>
      </c>
      <c r="Y173" s="1441">
        <f>SUM(Y169:Y172)</f>
      </c>
      <c r="Z173" s="1441">
        <f>SUM(Z169:Z172)</f>
      </c>
      <c r="AA173" s="1441">
        <f>SUM(AA169:AA172)</f>
      </c>
      <c r="AB173" s="1441">
        <f>SUM(AB169:AB172)</f>
      </c>
      <c r="AC173" s="1441"/>
      <c r="AD173" s="1446">
        <f t="shared" si="298"/>
      </c>
      <c r="AE173" s="1447"/>
      <c r="AF173" s="1447"/>
      <c r="AG173" s="1444">
        <f>SUM(AG169:AG172)</f>
      </c>
    </row>
    <row r="174">
      <c r="A174" s="1426"/>
      <c r="B174" s="1427" t="s">
        <v>951</v>
      </c>
      <c r="C174" s="1428" t="s">
        <v>962</v>
      </c>
      <c r="D174" s="1429">
        <v>2678.8</v>
      </c>
      <c r="E174" s="1453">
        <v>5</v>
      </c>
      <c r="F174" s="1453"/>
      <c r="G174" s="1431">
        <f t="shared" ref="G174:G177" si="27">E174*2000</f>
      </c>
      <c r="H174" s="1431">
        <f t="shared" si="83"/>
      </c>
      <c r="I174" s="1431">
        <f t="shared" si="114"/>
      </c>
      <c r="J174" s="1431"/>
      <c r="K174" s="1431">
        <f t="shared" si="145"/>
      </c>
      <c r="L174" s="1432">
        <f t="shared" si="329"/>
      </c>
      <c r="M174" s="1433">
        <f t="shared" si="360"/>
      </c>
      <c r="N174" s="1433">
        <f t="shared" si="391"/>
      </c>
      <c r="O174" s="1433">
        <f t="shared" si="422"/>
      </c>
      <c r="P174" s="1433">
        <f t="shared" si="205"/>
      </c>
      <c r="Q174" s="1434">
        <f t="shared" si="236"/>
      </c>
      <c r="R174" s="1435">
        <v>0.0169</v>
      </c>
      <c r="S174" s="1436">
        <v>55</v>
      </c>
      <c r="T174" s="1432">
        <f t="shared" si="267"/>
      </c>
      <c r="U174" s="1436">
        <v>20615</v>
      </c>
      <c r="V174" s="1449">
        <v>737</v>
      </c>
      <c r="W174" s="1449">
        <v>103</v>
      </c>
      <c r="X174" s="1449">
        <v>793</v>
      </c>
      <c r="Y174" s="1449">
        <v>78</v>
      </c>
      <c r="Z174" s="1449">
        <v>3</v>
      </c>
      <c r="AA174" s="1449">
        <v>0</v>
      </c>
      <c r="AB174" s="1436">
        <v>18</v>
      </c>
      <c r="AC174" s="1436"/>
      <c r="AD174" s="1432">
        <f t="shared" si="298"/>
      </c>
      <c r="AE174" s="1438" t="s">
        <v>948</v>
      </c>
      <c r="AF174" s="1439" t="s">
        <v>957</v>
      </c>
      <c r="AG174" s="1439">
        <v>18</v>
      </c>
    </row>
    <row r="175">
      <c r="A175" s="1426"/>
      <c r="B175" s="1427" t="s">
        <v>951</v>
      </c>
      <c r="C175" s="1428" t="s">
        <v>963</v>
      </c>
      <c r="D175" s="1450">
        <v>2723.38</v>
      </c>
      <c r="E175" s="1453">
        <v>1</v>
      </c>
      <c r="F175" s="1453"/>
      <c r="G175" s="1431">
        <f t="shared" si="27"/>
      </c>
      <c r="H175" s="1431">
        <f t="shared" si="83"/>
      </c>
      <c r="I175" s="1431">
        <f t="shared" si="114"/>
      </c>
      <c r="J175" s="1431"/>
      <c r="K175" s="1431">
        <f t="shared" si="145"/>
      </c>
      <c r="L175" s="1432">
        <f t="shared" si="329"/>
      </c>
      <c r="M175" s="1433">
        <f t="shared" si="360"/>
      </c>
      <c r="N175" s="1433">
        <f t="shared" si="391"/>
      </c>
      <c r="O175" s="1433">
        <f t="shared" si="422"/>
      </c>
      <c r="P175" s="1433">
        <f t="shared" si="205"/>
      </c>
      <c r="Q175" s="1434">
        <f t="shared" si="236"/>
      </c>
      <c r="R175" s="1435">
        <v>0.0171</v>
      </c>
      <c r="S175" s="1436">
        <v>54</v>
      </c>
      <c r="T175" s="1432">
        <f t="shared" si="267"/>
      </c>
      <c r="U175" s="1436">
        <v>20336</v>
      </c>
      <c r="V175" s="1449">
        <v>806</v>
      </c>
      <c r="W175" s="1449">
        <v>107</v>
      </c>
      <c r="X175" s="1449">
        <v>872</v>
      </c>
      <c r="Y175" s="1449">
        <v>92</v>
      </c>
      <c r="Z175" s="1449">
        <v>5</v>
      </c>
      <c r="AA175" s="1449">
        <v>2</v>
      </c>
      <c r="AB175" s="1436">
        <v>21</v>
      </c>
      <c r="AC175" s="1436"/>
      <c r="AD175" s="1432">
        <f t="shared" si="298"/>
      </c>
      <c r="AE175" s="1438" t="s">
        <v>948</v>
      </c>
      <c r="AF175" s="1439" t="s">
        <v>957</v>
      </c>
      <c r="AG175" s="1439">
        <v>32</v>
      </c>
    </row>
    <row r="176">
      <c r="A176" s="1426"/>
      <c r="B176" s="1427" t="s">
        <v>951</v>
      </c>
      <c r="C176" s="1427" t="s">
        <v>964</v>
      </c>
      <c r="D176" s="1450">
        <v>2748.94</v>
      </c>
      <c r="E176" s="1451">
        <v>6</v>
      </c>
      <c r="F176" s="1451"/>
      <c r="G176" s="1431">
        <f t="shared" si="27"/>
      </c>
      <c r="H176" s="1431">
        <f t="shared" si="83"/>
      </c>
      <c r="I176" s="1431">
        <f t="shared" si="114"/>
      </c>
      <c r="J176" s="1431"/>
      <c r="K176" s="1431">
        <f t="shared" si="145"/>
      </c>
      <c r="L176" s="1432">
        <f t="shared" si="329"/>
      </c>
      <c r="M176" s="1433">
        <f t="shared" si="360"/>
      </c>
      <c r="N176" s="1433">
        <f t="shared" si="391"/>
      </c>
      <c r="O176" s="1433">
        <f t="shared" si="422"/>
      </c>
      <c r="P176" s="1433">
        <f t="shared" si="205"/>
      </c>
      <c r="Q176" s="1434">
        <f t="shared" si="236"/>
      </c>
      <c r="R176" s="1435">
        <v>0.0156</v>
      </c>
      <c r="S176" s="1436">
        <v>52</v>
      </c>
      <c r="T176" s="1432">
        <f t="shared" si="267"/>
      </c>
      <c r="U176" s="1436">
        <v>23199</v>
      </c>
      <c r="V176" s="1449">
        <v>1199</v>
      </c>
      <c r="W176" s="1449">
        <v>116</v>
      </c>
      <c r="X176" s="1449">
        <v>1274</v>
      </c>
      <c r="Y176" s="1449">
        <v>91</v>
      </c>
      <c r="Z176" s="1449">
        <v>6</v>
      </c>
      <c r="AA176" s="1449">
        <v>3</v>
      </c>
      <c r="AB176" s="1436">
        <v>19</v>
      </c>
      <c r="AC176" s="1436"/>
      <c r="AD176" s="1432">
        <f t="shared" si="298"/>
      </c>
      <c r="AE176" s="1438" t="s">
        <v>948</v>
      </c>
      <c r="AF176" s="1439" t="s">
        <v>957</v>
      </c>
      <c r="AG176" s="1439">
        <v>32</v>
      </c>
    </row>
    <row r="177">
      <c r="A177" s="1426"/>
      <c r="B177" s="1427" t="s">
        <v>951</v>
      </c>
      <c r="C177" s="1427" t="s">
        <v>965</v>
      </c>
      <c r="D177" s="1450">
        <v>1073.31</v>
      </c>
      <c r="E177" s="1451">
        <v>4</v>
      </c>
      <c r="F177" s="1451"/>
      <c r="G177" s="1431">
        <f t="shared" si="27"/>
      </c>
      <c r="H177" s="1431">
        <f t="shared" si="83"/>
      </c>
      <c r="I177" s="1431">
        <f t="shared" si="114"/>
      </c>
      <c r="J177" s="1431"/>
      <c r="K177" s="1431">
        <f t="shared" si="145"/>
      </c>
      <c r="L177" s="1432">
        <f t="shared" si="329"/>
      </c>
      <c r="M177" s="1433">
        <f t="shared" si="360"/>
      </c>
      <c r="N177" s="1433">
        <f t="shared" si="391"/>
      </c>
      <c r="O177" s="1433">
        <f t="shared" si="422"/>
      </c>
      <c r="P177" s="1433">
        <f t="shared" si="205"/>
      </c>
      <c r="Q177" s="1434">
        <f t="shared" si="236"/>
      </c>
      <c r="R177" s="1435">
        <v>0.0118</v>
      </c>
      <c r="S177" s="1436">
        <v>51</v>
      </c>
      <c r="T177" s="1432">
        <f t="shared" si="267"/>
      </c>
      <c r="U177" s="1436">
        <v>11127</v>
      </c>
      <c r="V177" s="1449">
        <v>599</v>
      </c>
      <c r="W177" s="1449">
        <v>57</v>
      </c>
      <c r="X177" s="1449">
        <v>660</v>
      </c>
      <c r="Y177" s="1449">
        <v>67</v>
      </c>
      <c r="Z177" s="1449">
        <v>6</v>
      </c>
      <c r="AA177" s="1449">
        <v>0</v>
      </c>
      <c r="AB177" s="1436">
        <v>7</v>
      </c>
      <c r="AC177" s="1436"/>
      <c r="AD177" s="1432">
        <f t="shared" si="298"/>
      </c>
      <c r="AE177" s="1438" t="s">
        <v>948</v>
      </c>
      <c r="AF177" s="1439" t="s">
        <v>957</v>
      </c>
      <c r="AG177" s="1439">
        <v>10</v>
      </c>
    </row>
    <row r="178">
      <c r="A178" s="1426"/>
      <c r="B178" s="1440" t="s">
        <v>950</v>
      </c>
      <c r="C178" s="1440"/>
      <c r="D178" s="1441">
        <f>SUM(D174:D177)</f>
      </c>
      <c r="E178" s="1441">
        <f>SUM(E174:E177)</f>
      </c>
      <c r="F178" s="1441"/>
      <c r="G178" s="1441">
        <f>SUM(G174:G177)</f>
      </c>
      <c r="H178" s="1442">
        <f t="shared" si="83"/>
      </c>
      <c r="I178" s="1442">
        <f t="shared" si="114"/>
      </c>
      <c r="J178" s="1442"/>
      <c r="K178" s="1442">
        <f t="shared" si="145"/>
      </c>
      <c r="L178" s="1442">
        <f t="shared" si="329"/>
      </c>
      <c r="M178" s="1443">
        <f t="shared" si="360"/>
      </c>
      <c r="N178" s="1443">
        <f t="shared" si="391"/>
      </c>
      <c r="O178" s="1443">
        <f t="shared" si="422"/>
      </c>
      <c r="P178" s="1443">
        <f t="shared" si="205"/>
      </c>
      <c r="Q178" s="1444">
        <f t="shared" si="236"/>
      </c>
      <c r="R178" s="1443">
        <f>AVERAGE(R174:R177)</f>
      </c>
      <c r="S178" s="1445">
        <f>AVERAGE(S174:S177)</f>
      </c>
      <c r="T178" s="1454">
        <f t="shared" si="267"/>
      </c>
      <c r="U178" s="1441">
        <f>SUM(U174:U177)</f>
      </c>
      <c r="V178" s="1441">
        <f>SUM(V174:V177)</f>
      </c>
      <c r="W178" s="1441">
        <f>SUM(W174:W177)</f>
      </c>
      <c r="X178" s="1441">
        <f>SUM(X174:X177)</f>
      </c>
      <c r="Y178" s="1441">
        <f>SUM(Y174:Y177)</f>
      </c>
      <c r="Z178" s="1441">
        <f>SUM(Z174:Z177)</f>
      </c>
      <c r="AA178" s="1441">
        <f>SUM(AA174:AA177)</f>
      </c>
      <c r="AB178" s="1441">
        <f>SUM(AB174:AB177)</f>
      </c>
      <c r="AC178" s="1441"/>
      <c r="AD178" s="1446">
        <f t="shared" si="298"/>
      </c>
      <c r="AE178" s="1447"/>
      <c r="AF178" s="1447"/>
      <c r="AG178" s="1441">
        <f>SUM(AG174:AG177)</f>
      </c>
    </row>
    <row r="179">
      <c r="A179" s="1426"/>
      <c r="B179" s="1455" t="s">
        <v>966</v>
      </c>
      <c r="C179" s="1455"/>
      <c r="D179" s="1456">
        <f>D173+D168+D178</f>
      </c>
      <c r="E179" s="1456">
        <f>E173+E168+E178</f>
      </c>
      <c r="F179" s="1456"/>
      <c r="G179" s="1457">
        <f>G173+G168+G178</f>
      </c>
      <c r="H179" s="1457">
        <f t="shared" si="83"/>
      </c>
      <c r="I179" s="1457">
        <f t="shared" si="114"/>
      </c>
      <c r="J179" s="1457"/>
      <c r="K179" s="1457">
        <f t="shared" si="145"/>
      </c>
      <c r="L179" s="1457">
        <f t="shared" si="329"/>
      </c>
      <c r="M179" s="1458">
        <f t="shared" si="360"/>
      </c>
      <c r="N179" s="1458">
        <f t="shared" si="391"/>
      </c>
      <c r="O179" s="1458">
        <f t="shared" si="422"/>
      </c>
      <c r="P179" s="1458">
        <f t="shared" si="205"/>
      </c>
      <c r="Q179" s="1459">
        <f t="shared" si="236"/>
      </c>
      <c r="R179" s="1459">
        <f>(R173+R168+R178)/3</f>
      </c>
      <c r="S179" s="1460">
        <f>(S173+S168+S178)/3</f>
      </c>
      <c r="T179" s="1461">
        <f>(T173+T168)/2</f>
      </c>
      <c r="U179" s="1456">
        <f>U173+U168+U178</f>
      </c>
      <c r="V179" s="1456">
        <f>V173+V168+V178</f>
      </c>
      <c r="W179" s="1456">
        <f>W173+W168+W178</f>
      </c>
      <c r="X179" s="1456">
        <f>X173+X168+X178</f>
      </c>
      <c r="Y179" s="1456">
        <f>Y173+Y168+Y178</f>
      </c>
      <c r="Z179" s="1456">
        <f>Z173+Z168+Z178</f>
      </c>
      <c r="AA179" s="1456">
        <f>AA173+AA168+AA178</f>
      </c>
      <c r="AB179" s="1456">
        <f>AB173+AB168+AB178</f>
      </c>
      <c r="AC179" s="1456"/>
      <c r="AD179" s="1462">
        <f t="shared" si="298"/>
      </c>
      <c r="AE179" s="1463"/>
      <c r="AF179" s="1463"/>
      <c r="AG179" s="1456">
        <f>AG173+AG168+AG178</f>
      </c>
    </row>
    <row r="180">
      <c r="A180" s="1416" t="s">
        <v>912</v>
      </c>
      <c r="B180" s="1416" t="s">
        <v>913</v>
      </c>
      <c r="C180" s="1416"/>
      <c r="D180" s="1417" t="s">
        <v>914</v>
      </c>
      <c r="E180" s="1417"/>
      <c r="F180" s="1417"/>
      <c r="G180" s="1417"/>
      <c r="H180" s="1417"/>
      <c r="I180" s="1417"/>
      <c r="J180" s="1417"/>
      <c r="K180" s="1417"/>
      <c r="L180" s="1418" t="s">
        <v>915</v>
      </c>
      <c r="M180" s="1418"/>
      <c r="N180" s="1418"/>
      <c r="O180" s="1418"/>
      <c r="P180" s="1418"/>
      <c r="Q180" s="1418"/>
      <c r="R180" s="1418"/>
      <c r="S180" s="1418"/>
      <c r="T180" s="1418"/>
      <c r="U180" s="1418"/>
      <c r="V180" s="1418"/>
      <c r="W180" s="1418"/>
      <c r="X180" s="1418"/>
      <c r="Y180" s="1418"/>
      <c r="Z180" s="1418"/>
      <c r="AA180" s="1418"/>
      <c r="AB180" s="1418"/>
      <c r="AC180" s="1418"/>
      <c r="AD180" s="1418"/>
      <c r="AE180" s="1418"/>
      <c r="AF180" s="1418"/>
      <c r="AG180" s="1419"/>
    </row>
    <row r="181">
      <c r="A181" s="1416"/>
      <c r="B181" s="1416" t="s">
        <v>916</v>
      </c>
      <c r="C181" s="1416" t="s">
        <v>917</v>
      </c>
      <c r="D181" s="1417" t="s">
        <v>918</v>
      </c>
      <c r="E181" s="1420" t="s">
        <v>919</v>
      </c>
      <c r="F181" s="1420"/>
      <c r="G181" s="1421" t="s">
        <v>920</v>
      </c>
      <c r="H181" s="1422" t="s">
        <v>921</v>
      </c>
      <c r="I181" s="1422" t="s">
        <v>922</v>
      </c>
      <c r="J181" s="1422"/>
      <c r="K181" s="1422" t="s">
        <v>923</v>
      </c>
      <c r="L181" s="1418" t="s">
        <v>924</v>
      </c>
      <c r="M181" s="1423" t="s">
        <v>925</v>
      </c>
      <c r="N181" s="1423" t="s">
        <v>926</v>
      </c>
      <c r="O181" s="1423" t="s">
        <v>927</v>
      </c>
      <c r="P181" s="1423" t="s">
        <v>928</v>
      </c>
      <c r="Q181" s="1424" t="s">
        <v>929</v>
      </c>
      <c r="R181" s="1423" t="s">
        <v>930</v>
      </c>
      <c r="S181" s="1425" t="s">
        <v>931</v>
      </c>
      <c r="T181" s="1418" t="s">
        <v>932</v>
      </c>
      <c r="U181" s="1424" t="s">
        <v>933</v>
      </c>
      <c r="V181" s="1424" t="s">
        <v>934</v>
      </c>
      <c r="W181" s="1424" t="s">
        <v>935</v>
      </c>
      <c r="X181" s="1424" t="s">
        <v>936</v>
      </c>
      <c r="Y181" s="1424" t="s">
        <v>937</v>
      </c>
      <c r="Z181" s="1424" t="s">
        <v>938</v>
      </c>
      <c r="AA181" s="1424" t="s">
        <v>939</v>
      </c>
      <c r="AB181" s="1424" t="s">
        <v>940</v>
      </c>
      <c r="AC181" s="1469" t="s">
        <v>978</v>
      </c>
      <c r="AD181" s="1418" t="s">
        <v>941</v>
      </c>
      <c r="AE181" s="1419" t="s">
        <v>942</v>
      </c>
      <c r="AF181" s="1419" t="s">
        <v>943</v>
      </c>
      <c r="AG181" s="1419" t="s">
        <v>944</v>
      </c>
    </row>
    <row r="182">
      <c r="A182" s="1426" t="s">
        <v>979</v>
      </c>
      <c r="B182" s="1427" t="s">
        <v>968</v>
      </c>
      <c r="C182" s="1428" t="s">
        <v>947</v>
      </c>
      <c r="D182" s="1429">
        <v>2000</v>
      </c>
      <c r="E182" s="1430">
        <v>2</v>
      </c>
      <c r="F182" s="1430"/>
      <c r="G182" s="1431">
        <f t="shared" ref="G182:G186" si="28">E182*2000</f>
      </c>
      <c r="H182" s="1431">
        <f t="shared" ref="H182:H198" si="84">G182/D182</f>
      </c>
      <c r="I182" s="1431">
        <f t="shared" ref="I182:I198" si="115">D182/E182</f>
      </c>
      <c r="J182" s="1431"/>
      <c r="K182" s="1431">
        <f t="shared" ref="K182:K198" si="146">G182/E182</f>
      </c>
      <c r="L182" s="1432">
        <f t="shared" ref="L182:L198" si="330">D182/V182</f>
      </c>
      <c r="M182" s="1433">
        <f t="shared" ref="M182:M198" si="361">Q182/U182*1</f>
      </c>
      <c r="N182" s="1433">
        <f t="shared" ref="N182:N198" si="392">V182/U182</f>
      </c>
      <c r="O182" s="1433">
        <f t="shared" ref="O182:O198" si="423">X182/U182</f>
      </c>
      <c r="P182" s="1433">
        <f t="shared" ref="P182:P198" si="206">Y182/X182</f>
      </c>
      <c r="Q182" s="1434">
        <f t="shared" ref="Q182:Q198" si="237">W182/R182</f>
      </c>
      <c r="R182" s="1435">
        <v>0.0129</v>
      </c>
      <c r="S182" s="1436">
        <v>51</v>
      </c>
      <c r="T182" s="1432">
        <f t="shared" ref="T182:T197" si="268">(D182/U182)*1000</f>
      </c>
      <c r="U182" s="1437">
        <v>17635</v>
      </c>
      <c r="V182" s="1434">
        <v>576</v>
      </c>
      <c r="W182" s="1434">
        <v>84</v>
      </c>
      <c r="X182" s="1434">
        <v>608</v>
      </c>
      <c r="Y182" s="1434">
        <v>30</v>
      </c>
      <c r="Z182" s="1434">
        <v>3</v>
      </c>
      <c r="AA182" s="1434">
        <v>2</v>
      </c>
      <c r="AB182" s="1437">
        <v>10</v>
      </c>
      <c r="AC182" s="1470">
        <f t="shared" ref="AC182:AC198" si="175">D182/X182</f>
      </c>
      <c r="AD182" s="1432">
        <f t="shared" ref="AD182:AD198" si="299">AG182*1000/D182</f>
      </c>
      <c r="AE182" s="1438" t="s">
        <v>948</v>
      </c>
      <c r="AF182" s="1439" t="s">
        <v>949</v>
      </c>
      <c r="AG182" s="1439">
        <v>18</v>
      </c>
    </row>
    <row r="183">
      <c r="A183" s="1426"/>
      <c r="B183" s="1427" t="s">
        <v>968</v>
      </c>
      <c r="C183" s="1428" t="s">
        <v>952</v>
      </c>
      <c r="D183" s="1429">
        <v>1841.98</v>
      </c>
      <c r="E183" s="1430">
        <v>2</v>
      </c>
      <c r="F183" s="1430"/>
      <c r="G183" s="1431">
        <f t="shared" si="28"/>
      </c>
      <c r="H183" s="1431">
        <f t="shared" si="84"/>
      </c>
      <c r="I183" s="1448">
        <f t="shared" si="115"/>
      </c>
      <c r="J183" s="1448"/>
      <c r="K183" s="1448">
        <f t="shared" si="146"/>
      </c>
      <c r="L183" s="1432">
        <f t="shared" si="330"/>
      </c>
      <c r="M183" s="1433">
        <f t="shared" si="361"/>
      </c>
      <c r="N183" s="1433">
        <f t="shared" si="392"/>
      </c>
      <c r="O183" s="1433">
        <f t="shared" si="423"/>
      </c>
      <c r="P183" s="1433">
        <f t="shared" si="206"/>
      </c>
      <c r="Q183" s="1434">
        <f t="shared" si="237"/>
      </c>
      <c r="R183" s="1435">
        <v>0.0157</v>
      </c>
      <c r="S183" s="1436">
        <v>53</v>
      </c>
      <c r="T183" s="1432">
        <f t="shared" si="268"/>
      </c>
      <c r="U183" s="1449">
        <v>16625</v>
      </c>
      <c r="V183" s="1449">
        <v>501</v>
      </c>
      <c r="W183" s="1449">
        <v>81</v>
      </c>
      <c r="X183" s="1449">
        <v>501</v>
      </c>
      <c r="Y183" s="1449">
        <v>41</v>
      </c>
      <c r="Z183" s="1449">
        <v>3</v>
      </c>
      <c r="AA183" s="1449">
        <v>0</v>
      </c>
      <c r="AB183" s="1436">
        <v>15</v>
      </c>
      <c r="AC183" s="1470">
        <f t="shared" si="175"/>
      </c>
      <c r="AD183" s="1432">
        <f t="shared" si="299"/>
      </c>
      <c r="AE183" s="1438" t="s">
        <v>948</v>
      </c>
      <c r="AF183" s="1439" t="s">
        <v>949</v>
      </c>
      <c r="AG183" s="1439">
        <v>17</v>
      </c>
    </row>
    <row r="184">
      <c r="A184" s="1426"/>
      <c r="B184" s="1427" t="s">
        <v>968</v>
      </c>
      <c r="C184" s="1428" t="s">
        <v>953</v>
      </c>
      <c r="D184" s="1450">
        <v>1955.29</v>
      </c>
      <c r="E184" s="1451">
        <v>2</v>
      </c>
      <c r="F184" s="1451"/>
      <c r="G184" s="1431">
        <f t="shared" si="28"/>
      </c>
      <c r="H184" s="1431">
        <f t="shared" si="84"/>
      </c>
      <c r="I184" s="1431">
        <f t="shared" si="115"/>
      </c>
      <c r="J184" s="1431"/>
      <c r="K184" s="1431">
        <f t="shared" si="146"/>
      </c>
      <c r="L184" s="1452">
        <f t="shared" si="330"/>
      </c>
      <c r="M184" s="1433">
        <f t="shared" si="361"/>
      </c>
      <c r="N184" s="1433">
        <f t="shared" si="392"/>
      </c>
      <c r="O184" s="1433">
        <f t="shared" si="423"/>
      </c>
      <c r="P184" s="1433">
        <f t="shared" si="206"/>
      </c>
      <c r="Q184" s="1434">
        <f t="shared" si="237"/>
      </c>
      <c r="R184" s="1435">
        <v>0.0214</v>
      </c>
      <c r="S184" s="1436">
        <v>56</v>
      </c>
      <c r="T184" s="1432">
        <f t="shared" si="268"/>
      </c>
      <c r="U184" s="1449">
        <v>19474</v>
      </c>
      <c r="V184" s="1449">
        <v>816</v>
      </c>
      <c r="W184" s="1449">
        <v>123</v>
      </c>
      <c r="X184" s="1449">
        <v>873</v>
      </c>
      <c r="Y184" s="1449">
        <v>100</v>
      </c>
      <c r="Z184" s="1449">
        <v>3</v>
      </c>
      <c r="AA184" s="1449">
        <v>5</v>
      </c>
      <c r="AB184" s="1436">
        <v>13</v>
      </c>
      <c r="AC184" s="1470">
        <f t="shared" si="175"/>
      </c>
      <c r="AD184" s="1432">
        <f t="shared" si="299"/>
      </c>
      <c r="AE184" s="1438" t="s">
        <v>948</v>
      </c>
      <c r="AF184" s="1439" t="s">
        <v>949</v>
      </c>
      <c r="AG184" s="1439">
        <v>37</v>
      </c>
    </row>
    <row r="185">
      <c r="A185" s="1426"/>
      <c r="B185" s="1427" t="s">
        <v>968</v>
      </c>
      <c r="C185" s="1428" t="s">
        <v>954</v>
      </c>
      <c r="D185" s="1450">
        <v>2515.83</v>
      </c>
      <c r="E185" s="1451">
        <v>4</v>
      </c>
      <c r="F185" s="1451"/>
      <c r="G185" s="1431">
        <f t="shared" si="28"/>
      </c>
      <c r="H185" s="1431">
        <f t="shared" si="84"/>
      </c>
      <c r="I185" s="1431">
        <f t="shared" si="115"/>
      </c>
      <c r="J185" s="1431"/>
      <c r="K185" s="1431">
        <f t="shared" si="146"/>
      </c>
      <c r="L185" s="1452">
        <f t="shared" si="330"/>
      </c>
      <c r="M185" s="1433">
        <f t="shared" si="361"/>
      </c>
      <c r="N185" s="1433">
        <f t="shared" si="392"/>
      </c>
      <c r="O185" s="1433">
        <f t="shared" si="423"/>
      </c>
      <c r="P185" s="1433">
        <f t="shared" si="206"/>
      </c>
      <c r="Q185" s="1434">
        <f t="shared" si="237"/>
      </c>
      <c r="R185" s="1435">
        <v>0.0174</v>
      </c>
      <c r="S185" s="1436">
        <v>55</v>
      </c>
      <c r="T185" s="1432">
        <f t="shared" si="268"/>
      </c>
      <c r="U185" s="1449">
        <v>19528</v>
      </c>
      <c r="V185" s="1449">
        <v>652</v>
      </c>
      <c r="W185" s="1449">
        <v>91</v>
      </c>
      <c r="X185" s="1449">
        <v>695</v>
      </c>
      <c r="Y185" s="1449">
        <v>52</v>
      </c>
      <c r="Z185" s="1449">
        <v>5</v>
      </c>
      <c r="AA185" s="1449">
        <v>2</v>
      </c>
      <c r="AB185" s="1436">
        <v>17</v>
      </c>
      <c r="AC185" s="1470">
        <f t="shared" si="175"/>
      </c>
      <c r="AD185" s="1432">
        <f t="shared" si="299"/>
      </c>
      <c r="AE185" s="1438" t="s">
        <v>948</v>
      </c>
      <c r="AF185" s="1439" t="s">
        <v>949</v>
      </c>
      <c r="AG185" s="1439">
        <v>22</v>
      </c>
    </row>
    <row r="186">
      <c r="A186" s="1426"/>
      <c r="B186" s="1427" t="s">
        <v>968</v>
      </c>
      <c r="C186" s="1427" t="s">
        <v>955</v>
      </c>
      <c r="D186" s="1450">
        <v>2411.16</v>
      </c>
      <c r="E186" s="1451">
        <v>3</v>
      </c>
      <c r="F186" s="1451"/>
      <c r="G186" s="1431">
        <f t="shared" si="28"/>
      </c>
      <c r="H186" s="1431">
        <f t="shared" si="84"/>
      </c>
      <c r="I186" s="1431">
        <f t="shared" si="115"/>
      </c>
      <c r="J186" s="1431"/>
      <c r="K186" s="1431">
        <f t="shared" si="146"/>
      </c>
      <c r="L186" s="1452">
        <f t="shared" si="330"/>
      </c>
      <c r="M186" s="1433">
        <f t="shared" si="361"/>
      </c>
      <c r="N186" s="1433">
        <f t="shared" si="392"/>
      </c>
      <c r="O186" s="1433">
        <f t="shared" si="423"/>
      </c>
      <c r="P186" s="1433">
        <f t="shared" si="206"/>
      </c>
      <c r="Q186" s="1434">
        <f t="shared" si="237"/>
      </c>
      <c r="R186" s="1435">
        <v>0.0222</v>
      </c>
      <c r="S186" s="1436">
        <v>56</v>
      </c>
      <c r="T186" s="1432">
        <f t="shared" si="268"/>
      </c>
      <c r="U186" s="1449">
        <v>25073</v>
      </c>
      <c r="V186" s="1449">
        <v>724</v>
      </c>
      <c r="W186" s="1449">
        <v>127</v>
      </c>
      <c r="X186" s="1449">
        <v>760</v>
      </c>
      <c r="Y186" s="1449">
        <v>70</v>
      </c>
      <c r="Z186" s="1449">
        <v>4</v>
      </c>
      <c r="AA186" s="1449">
        <v>3</v>
      </c>
      <c r="AB186" s="1436">
        <v>28</v>
      </c>
      <c r="AC186" s="1470">
        <f t="shared" si="175"/>
      </c>
      <c r="AD186" s="1432">
        <f t="shared" si="299"/>
      </c>
      <c r="AE186" s="1438" t="s">
        <v>948</v>
      </c>
      <c r="AF186" s="1439" t="s">
        <v>949</v>
      </c>
      <c r="AG186" s="1439">
        <v>33</v>
      </c>
    </row>
    <row r="187">
      <c r="A187" s="1426"/>
      <c r="B187" s="1440" t="s">
        <v>950</v>
      </c>
      <c r="C187" s="1440"/>
      <c r="D187" s="1441">
        <f>SUM(D182:D186)</f>
      </c>
      <c r="E187" s="1441">
        <f>SUM(E182:E186)</f>
      </c>
      <c r="F187" s="1441"/>
      <c r="G187" s="1442">
        <f>SUM(G182:G186)</f>
      </c>
      <c r="H187" s="1442">
        <f t="shared" si="84"/>
      </c>
      <c r="I187" s="1442">
        <f t="shared" si="115"/>
      </c>
      <c r="J187" s="1442"/>
      <c r="K187" s="1442">
        <f t="shared" si="146"/>
      </c>
      <c r="L187" s="1442">
        <f t="shared" si="330"/>
      </c>
      <c r="M187" s="1443">
        <f t="shared" si="361"/>
      </c>
      <c r="N187" s="1443">
        <f t="shared" si="392"/>
      </c>
      <c r="O187" s="1443">
        <f t="shared" si="423"/>
      </c>
      <c r="P187" s="1443">
        <f t="shared" si="206"/>
      </c>
      <c r="Q187" s="1444">
        <f t="shared" si="237"/>
      </c>
      <c r="R187" s="1443">
        <f>AVERAGE(R182:R186)</f>
      </c>
      <c r="S187" s="1445">
        <f>AVERAGE(S182:S186)</f>
      </c>
      <c r="T187" s="1442">
        <f t="shared" si="268"/>
      </c>
      <c r="U187" s="1441">
        <f>SUM(U182:U186)</f>
      </c>
      <c r="V187" s="1441">
        <f>SUM(V182:V186)</f>
      </c>
      <c r="W187" s="1441">
        <f>SUM(W182:W186)</f>
      </c>
      <c r="X187" s="1441">
        <f>SUM(X182:X186)</f>
      </c>
      <c r="Y187" s="1441">
        <f>SUM(Y182:Y186)</f>
      </c>
      <c r="Z187" s="1441">
        <f>SUM(Z182:Z186)</f>
      </c>
      <c r="AA187" s="1441">
        <f>SUM(AA182:AA186)</f>
      </c>
      <c r="AB187" s="1441">
        <f>SUM(AB182:AB186)</f>
      </c>
      <c r="AC187" s="1442">
        <f t="shared" si="175"/>
      </c>
      <c r="AD187" s="1446">
        <f t="shared" si="299"/>
      </c>
      <c r="AE187" s="1447"/>
      <c r="AF187" s="1447"/>
      <c r="AG187" s="1444">
        <f>SUM(AG182:AG186)</f>
      </c>
    </row>
    <row r="188">
      <c r="A188" s="1426"/>
      <c r="B188" s="1427" t="s">
        <v>946</v>
      </c>
      <c r="C188" s="1428" t="s">
        <v>956</v>
      </c>
      <c r="D188" s="1451">
        <v>2257.93</v>
      </c>
      <c r="E188" s="1451">
        <v>2</v>
      </c>
      <c r="F188" s="1451"/>
      <c r="G188" s="1431">
        <f t="shared" ref="G188:G191" si="29">E188*2000</f>
      </c>
      <c r="H188" s="1431">
        <f t="shared" si="84"/>
      </c>
      <c r="I188" s="1431">
        <f t="shared" si="115"/>
      </c>
      <c r="J188" s="1431"/>
      <c r="K188" s="1431">
        <f t="shared" si="146"/>
      </c>
      <c r="L188" s="1432">
        <f t="shared" si="330"/>
      </c>
      <c r="M188" s="1433">
        <f t="shared" si="361"/>
      </c>
      <c r="N188" s="1433">
        <f t="shared" si="392"/>
      </c>
      <c r="O188" s="1433">
        <f t="shared" si="423"/>
      </c>
      <c r="P188" s="1433">
        <f t="shared" si="206"/>
      </c>
      <c r="Q188" s="1434">
        <f t="shared" si="237"/>
      </c>
      <c r="R188" s="1435">
        <v>0.0204</v>
      </c>
      <c r="S188" s="1436">
        <v>56</v>
      </c>
      <c r="T188" s="1432">
        <f t="shared" si="268"/>
      </c>
      <c r="U188" s="1436">
        <v>22379</v>
      </c>
      <c r="V188" s="1449">
        <v>539</v>
      </c>
      <c r="W188" s="1449">
        <v>101</v>
      </c>
      <c r="X188" s="1449">
        <v>592</v>
      </c>
      <c r="Y188" s="1449">
        <v>76</v>
      </c>
      <c r="Z188" s="1449">
        <v>3</v>
      </c>
      <c r="AA188" s="1449">
        <v>0</v>
      </c>
      <c r="AB188" s="1436">
        <v>15</v>
      </c>
      <c r="AC188" s="1470">
        <f t="shared" si="175"/>
      </c>
      <c r="AD188" s="1432">
        <f t="shared" si="299"/>
      </c>
      <c r="AE188" s="1438" t="s">
        <v>948</v>
      </c>
      <c r="AF188" s="1439" t="s">
        <v>957</v>
      </c>
      <c r="AG188" s="1439">
        <v>26</v>
      </c>
    </row>
    <row r="189">
      <c r="A189" s="1426"/>
      <c r="B189" s="1427" t="s">
        <v>946</v>
      </c>
      <c r="C189" s="1428" t="s">
        <v>959</v>
      </c>
      <c r="D189" s="1451">
        <v>1988.56</v>
      </c>
      <c r="E189" s="1451">
        <v>1</v>
      </c>
      <c r="F189" s="1451"/>
      <c r="G189" s="1431">
        <f t="shared" si="29"/>
      </c>
      <c r="H189" s="1431">
        <f t="shared" si="84"/>
      </c>
      <c r="I189" s="1431">
        <f t="shared" si="115"/>
      </c>
      <c r="J189" s="1431"/>
      <c r="K189" s="1431">
        <f t="shared" si="146"/>
      </c>
      <c r="L189" s="1432">
        <f t="shared" si="330"/>
      </c>
      <c r="M189" s="1433">
        <f t="shared" si="361"/>
      </c>
      <c r="N189" s="1433">
        <f t="shared" si="392"/>
      </c>
      <c r="O189" s="1433">
        <f t="shared" si="423"/>
      </c>
      <c r="P189" s="1433">
        <f t="shared" si="206"/>
      </c>
      <c r="Q189" s="1434">
        <f t="shared" si="237"/>
      </c>
      <c r="R189" s="1435">
        <v>0.0285</v>
      </c>
      <c r="S189" s="1436">
        <v>55</v>
      </c>
      <c r="T189" s="1432">
        <f t="shared" si="268"/>
      </c>
      <c r="U189" s="1436">
        <v>19542</v>
      </c>
      <c r="V189" s="1449">
        <v>316</v>
      </c>
      <c r="W189" s="1449">
        <v>101</v>
      </c>
      <c r="X189" s="1449">
        <v>334</v>
      </c>
      <c r="Y189" s="1449">
        <v>45</v>
      </c>
      <c r="Z189" s="1449">
        <v>2</v>
      </c>
      <c r="AA189" s="1449">
        <v>1</v>
      </c>
      <c r="AB189" s="1436">
        <v>25</v>
      </c>
      <c r="AC189" s="1470">
        <f t="shared" si="175"/>
      </c>
      <c r="AD189" s="1432">
        <f t="shared" si="299"/>
      </c>
      <c r="AE189" s="1438" t="s">
        <v>948</v>
      </c>
      <c r="AF189" s="1439" t="s">
        <v>957</v>
      </c>
      <c r="AG189" s="1439">
        <v>25</v>
      </c>
    </row>
    <row r="190">
      <c r="A190" s="1426"/>
      <c r="B190" s="1427" t="s">
        <v>946</v>
      </c>
      <c r="C190" s="1427" t="s">
        <v>960</v>
      </c>
      <c r="D190" s="1468">
        <v>2002.01</v>
      </c>
      <c r="E190" s="1451">
        <v>1</v>
      </c>
      <c r="F190" s="1451"/>
      <c r="G190" s="1431">
        <f t="shared" si="29"/>
      </c>
      <c r="H190" s="1431">
        <f t="shared" si="84"/>
      </c>
      <c r="I190" s="1431">
        <f t="shared" si="115"/>
      </c>
      <c r="J190" s="1431"/>
      <c r="K190" s="1431">
        <f t="shared" si="146"/>
      </c>
      <c r="L190" s="1432">
        <f t="shared" si="330"/>
      </c>
      <c r="M190" s="1433">
        <f t="shared" si="361"/>
      </c>
      <c r="N190" s="1433">
        <f t="shared" si="392"/>
      </c>
      <c r="O190" s="1433">
        <f t="shared" si="423"/>
      </c>
      <c r="P190" s="1433">
        <f t="shared" si="206"/>
      </c>
      <c r="Q190" s="1434">
        <f t="shared" si="237"/>
      </c>
      <c r="R190" s="1435">
        <v>0.0259</v>
      </c>
      <c r="S190" s="1436">
        <v>57</v>
      </c>
      <c r="T190" s="1432">
        <f t="shared" si="268"/>
      </c>
      <c r="U190" s="1436">
        <v>17574</v>
      </c>
      <c r="V190" s="1449">
        <v>375</v>
      </c>
      <c r="W190" s="1449">
        <v>84</v>
      </c>
      <c r="X190" s="1449">
        <v>395</v>
      </c>
      <c r="Y190" s="1449">
        <v>91</v>
      </c>
      <c r="Z190" s="1449">
        <v>2</v>
      </c>
      <c r="AA190" s="1449">
        <v>2</v>
      </c>
      <c r="AB190" s="1436">
        <v>19</v>
      </c>
      <c r="AC190" s="1470">
        <f t="shared" si="175"/>
      </c>
      <c r="AD190" s="1432">
        <f t="shared" si="299"/>
      </c>
      <c r="AE190" s="1438" t="s">
        <v>948</v>
      </c>
      <c r="AF190" s="1439" t="s">
        <v>957</v>
      </c>
      <c r="AG190" s="1439">
        <v>25</v>
      </c>
    </row>
    <row r="191">
      <c r="A191" s="1426"/>
      <c r="B191" s="1427" t="s">
        <v>946</v>
      </c>
      <c r="C191" s="1427" t="s">
        <v>961</v>
      </c>
      <c r="D191" s="1451">
        <v>1990.76</v>
      </c>
      <c r="E191" s="1451">
        <v>3</v>
      </c>
      <c r="F191" s="1451"/>
      <c r="G191" s="1431">
        <f t="shared" si="29"/>
      </c>
      <c r="H191" s="1431">
        <f t="shared" si="84"/>
      </c>
      <c r="I191" s="1431">
        <f t="shared" si="115"/>
      </c>
      <c r="J191" s="1431"/>
      <c r="K191" s="1431">
        <f t="shared" si="146"/>
      </c>
      <c r="L191" s="1432">
        <f t="shared" si="330"/>
      </c>
      <c r="M191" s="1433">
        <f t="shared" si="361"/>
      </c>
      <c r="N191" s="1433">
        <f t="shared" si="392"/>
      </c>
      <c r="O191" s="1433">
        <f t="shared" si="423"/>
      </c>
      <c r="P191" s="1433">
        <f t="shared" si="206"/>
      </c>
      <c r="Q191" s="1434">
        <f t="shared" si="237"/>
      </c>
      <c r="R191" s="1435">
        <v>0.0276</v>
      </c>
      <c r="S191" s="1436">
        <v>61</v>
      </c>
      <c r="T191" s="1432">
        <f t="shared" si="268"/>
      </c>
      <c r="U191" s="1436">
        <v>16522</v>
      </c>
      <c r="V191" s="1449">
        <v>285</v>
      </c>
      <c r="W191" s="1449">
        <v>77</v>
      </c>
      <c r="X191" s="1449">
        <v>297</v>
      </c>
      <c r="Y191" s="1449">
        <v>90</v>
      </c>
      <c r="Z191" s="1449">
        <v>9</v>
      </c>
      <c r="AA191" s="1449">
        <v>0</v>
      </c>
      <c r="AB191" s="1436">
        <v>23</v>
      </c>
      <c r="AC191" s="1470">
        <f t="shared" si="175"/>
      </c>
      <c r="AD191" s="1432">
        <f t="shared" si="299"/>
      </c>
      <c r="AE191" s="1438" t="s">
        <v>948</v>
      </c>
      <c r="AF191" s="1439" t="s">
        <v>957</v>
      </c>
      <c r="AG191" s="1439">
        <v>16</v>
      </c>
    </row>
    <row r="192">
      <c r="A192" s="1426"/>
      <c r="B192" s="1440" t="s">
        <v>950</v>
      </c>
      <c r="C192" s="1440"/>
      <c r="D192" s="1441">
        <f>SUM(D188:D191)</f>
      </c>
      <c r="E192" s="1441">
        <f>SUM(E188:E191)</f>
      </c>
      <c r="F192" s="1441"/>
      <c r="G192" s="1442">
        <f>SUM(G188:G191)</f>
      </c>
      <c r="H192" s="1442">
        <f t="shared" si="84"/>
      </c>
      <c r="I192" s="1442">
        <f t="shared" si="115"/>
      </c>
      <c r="J192" s="1442"/>
      <c r="K192" s="1442">
        <f t="shared" si="146"/>
      </c>
      <c r="L192" s="1442">
        <f t="shared" si="330"/>
      </c>
      <c r="M192" s="1443">
        <f t="shared" si="361"/>
      </c>
      <c r="N192" s="1443">
        <f t="shared" si="392"/>
      </c>
      <c r="O192" s="1443">
        <f t="shared" si="423"/>
      </c>
      <c r="P192" s="1443">
        <f t="shared" si="206"/>
      </c>
      <c r="Q192" s="1444">
        <f t="shared" si="237"/>
      </c>
      <c r="R192" s="1443">
        <f>AVERAGE(R188:R191)</f>
      </c>
      <c r="S192" s="1445">
        <f>AVERAGE(S188:S191)</f>
      </c>
      <c r="T192" s="1454">
        <f t="shared" si="268"/>
      </c>
      <c r="U192" s="1441">
        <f>SUM(U188:U191)</f>
      </c>
      <c r="V192" s="1441">
        <f>SUM(V188:V191)</f>
      </c>
      <c r="W192" s="1441">
        <f>SUM(W188:W191)</f>
      </c>
      <c r="X192" s="1441">
        <f>SUM(X188:X191)</f>
      </c>
      <c r="Y192" s="1441">
        <f>SUM(Y188:Y191)</f>
      </c>
      <c r="Z192" s="1441">
        <f>SUM(Z188:Z191)</f>
      </c>
      <c r="AA192" s="1441">
        <f>SUM(AA188:AA191)</f>
      </c>
      <c r="AB192" s="1441">
        <f>SUM(AB188:AB191)</f>
      </c>
      <c r="AC192" s="1442">
        <f t="shared" si="175"/>
      </c>
      <c r="AD192" s="1446">
        <f t="shared" si="299"/>
      </c>
      <c r="AE192" s="1447"/>
      <c r="AF192" s="1447"/>
      <c r="AG192" s="1444">
        <f>SUM(AG188:AG191)</f>
      </c>
    </row>
    <row r="193">
      <c r="A193" s="1426"/>
      <c r="B193" s="1427" t="s">
        <v>951</v>
      </c>
      <c r="C193" s="1428" t="s">
        <v>962</v>
      </c>
      <c r="D193" s="1429">
        <v>2037.93</v>
      </c>
      <c r="E193" s="1453">
        <v>1</v>
      </c>
      <c r="F193" s="1453"/>
      <c r="G193" s="1431">
        <f t="shared" ref="G193:G196" si="30">E193*2000</f>
      </c>
      <c r="H193" s="1431">
        <f t="shared" si="84"/>
      </c>
      <c r="I193" s="1431">
        <f t="shared" si="115"/>
      </c>
      <c r="J193" s="1431"/>
      <c r="K193" s="1431">
        <f t="shared" si="146"/>
      </c>
      <c r="L193" s="1432">
        <f t="shared" si="330"/>
      </c>
      <c r="M193" s="1433">
        <f t="shared" si="361"/>
      </c>
      <c r="N193" s="1433">
        <f t="shared" si="392"/>
      </c>
      <c r="O193" s="1433">
        <f t="shared" si="423"/>
      </c>
      <c r="P193" s="1433">
        <f t="shared" si="206"/>
      </c>
      <c r="Q193" s="1434">
        <f t="shared" si="237"/>
      </c>
      <c r="R193" s="1435">
        <v>0.0228</v>
      </c>
      <c r="S193" s="1436">
        <v>60</v>
      </c>
      <c r="T193" s="1432">
        <f t="shared" si="268"/>
      </c>
      <c r="U193" s="1436">
        <v>15809</v>
      </c>
      <c r="V193" s="1449">
        <v>468</v>
      </c>
      <c r="W193" s="1449">
        <v>73</v>
      </c>
      <c r="X193" s="1449">
        <v>486</v>
      </c>
      <c r="Y193" s="1449">
        <v>35</v>
      </c>
      <c r="Z193" s="1449">
        <v>6</v>
      </c>
      <c r="AA193" s="1449">
        <v>0</v>
      </c>
      <c r="AB193" s="1436">
        <v>18</v>
      </c>
      <c r="AC193" s="1470">
        <f t="shared" si="175"/>
      </c>
      <c r="AD193" s="1432">
        <f t="shared" si="299"/>
      </c>
      <c r="AE193" s="1438" t="s">
        <v>948</v>
      </c>
      <c r="AF193" s="1439" t="s">
        <v>957</v>
      </c>
      <c r="AG193" s="1439">
        <v>16</v>
      </c>
    </row>
    <row r="194">
      <c r="A194" s="1426"/>
      <c r="B194" s="1427" t="s">
        <v>951</v>
      </c>
      <c r="C194" s="1428" t="s">
        <v>963</v>
      </c>
      <c r="D194" s="1450">
        <v>1962.85</v>
      </c>
      <c r="E194" s="1453">
        <v>2</v>
      </c>
      <c r="F194" s="1453"/>
      <c r="G194" s="1431">
        <f t="shared" si="30"/>
      </c>
      <c r="H194" s="1431">
        <f t="shared" si="84"/>
      </c>
      <c r="I194" s="1431">
        <f t="shared" si="115"/>
      </c>
      <c r="J194" s="1431"/>
      <c r="K194" s="1431">
        <f t="shared" si="146"/>
      </c>
      <c r="L194" s="1432">
        <f t="shared" si="330"/>
      </c>
      <c r="M194" s="1433">
        <f t="shared" si="361"/>
      </c>
      <c r="N194" s="1433">
        <f t="shared" si="392"/>
      </c>
      <c r="O194" s="1433">
        <f t="shared" si="423"/>
      </c>
      <c r="P194" s="1433">
        <f t="shared" si="206"/>
      </c>
      <c r="Q194" s="1434">
        <f t="shared" si="237"/>
      </c>
      <c r="R194" s="1435">
        <v>0.02</v>
      </c>
      <c r="S194" s="1436">
        <v>60</v>
      </c>
      <c r="T194" s="1432">
        <f t="shared" si="268"/>
      </c>
      <c r="U194" s="1436">
        <v>15528</v>
      </c>
      <c r="V194" s="1449">
        <v>502</v>
      </c>
      <c r="W194" s="1449">
        <v>61</v>
      </c>
      <c r="X194" s="1449">
        <v>529</v>
      </c>
      <c r="Y194" s="1449">
        <v>64</v>
      </c>
      <c r="Z194" s="1449">
        <v>6</v>
      </c>
      <c r="AA194" s="1449">
        <v>2</v>
      </c>
      <c r="AB194" s="1436">
        <v>13</v>
      </c>
      <c r="AC194" s="1470">
        <f t="shared" si="175"/>
      </c>
      <c r="AD194" s="1432">
        <f t="shared" si="299"/>
      </c>
      <c r="AE194" s="1438" t="s">
        <v>948</v>
      </c>
      <c r="AF194" s="1439" t="s">
        <v>957</v>
      </c>
      <c r="AG194" s="1439">
        <v>18</v>
      </c>
    </row>
    <row r="195">
      <c r="A195" s="1426"/>
      <c r="B195" s="1427" t="s">
        <v>951</v>
      </c>
      <c r="C195" s="1427" t="s">
        <v>964</v>
      </c>
      <c r="D195" s="1450">
        <v>2367.7</v>
      </c>
      <c r="E195" s="1451">
        <v>3</v>
      </c>
      <c r="F195" s="1451"/>
      <c r="G195" s="1431">
        <f t="shared" si="30"/>
      </c>
      <c r="H195" s="1431">
        <f t="shared" si="84"/>
      </c>
      <c r="I195" s="1431">
        <f t="shared" si="115"/>
      </c>
      <c r="J195" s="1431"/>
      <c r="K195" s="1431">
        <f t="shared" si="146"/>
      </c>
      <c r="L195" s="1432">
        <f t="shared" si="330"/>
      </c>
      <c r="M195" s="1433">
        <f t="shared" si="361"/>
      </c>
      <c r="N195" s="1433">
        <f t="shared" si="392"/>
      </c>
      <c r="O195" s="1433">
        <f t="shared" si="423"/>
      </c>
      <c r="P195" s="1433">
        <f t="shared" si="206"/>
      </c>
      <c r="Q195" s="1434">
        <f t="shared" si="237"/>
      </c>
      <c r="R195" s="1435">
        <v>0.0159</v>
      </c>
      <c r="S195" s="1436">
        <v>58</v>
      </c>
      <c r="T195" s="1432">
        <f t="shared" si="268"/>
      </c>
      <c r="U195" s="1436">
        <v>20162</v>
      </c>
      <c r="V195" s="1449">
        <v>882</v>
      </c>
      <c r="W195" s="1449">
        <v>92</v>
      </c>
      <c r="X195" s="1449">
        <v>936</v>
      </c>
      <c r="Y195" s="1449">
        <v>77</v>
      </c>
      <c r="Z195" s="1449">
        <v>8</v>
      </c>
      <c r="AA195" s="1449">
        <v>3</v>
      </c>
      <c r="AB195" s="1436">
        <v>11</v>
      </c>
      <c r="AC195" s="1470">
        <f t="shared" si="175"/>
      </c>
      <c r="AD195" s="1432">
        <f t="shared" si="299"/>
      </c>
      <c r="AE195" s="1438" t="s">
        <v>948</v>
      </c>
      <c r="AF195" s="1439" t="s">
        <v>957</v>
      </c>
      <c r="AG195" s="1439">
        <v>27</v>
      </c>
    </row>
    <row r="196">
      <c r="A196" s="1426"/>
      <c r="B196" s="1427" t="s">
        <v>951</v>
      </c>
      <c r="C196" s="1427" t="s">
        <v>965</v>
      </c>
      <c r="D196" s="1450">
        <v>1331.56</v>
      </c>
      <c r="E196" s="1451">
        <v>2</v>
      </c>
      <c r="F196" s="1451"/>
      <c r="G196" s="1431">
        <f t="shared" si="30"/>
      </c>
      <c r="H196" s="1431">
        <f t="shared" si="84"/>
      </c>
      <c r="I196" s="1431">
        <f t="shared" si="115"/>
      </c>
      <c r="J196" s="1431"/>
      <c r="K196" s="1431">
        <f t="shared" si="146"/>
      </c>
      <c r="L196" s="1432">
        <f t="shared" si="330"/>
      </c>
      <c r="M196" s="1433">
        <f t="shared" si="361"/>
      </c>
      <c r="N196" s="1433">
        <f t="shared" si="392"/>
      </c>
      <c r="O196" s="1433">
        <f t="shared" si="423"/>
      </c>
      <c r="P196" s="1433">
        <f t="shared" si="206"/>
      </c>
      <c r="Q196" s="1434">
        <f t="shared" si="237"/>
      </c>
      <c r="R196" s="1435">
        <v>0.0186</v>
      </c>
      <c r="S196" s="1436">
        <v>58</v>
      </c>
      <c r="T196" s="1432">
        <f t="shared" si="268"/>
      </c>
      <c r="U196" s="1436">
        <v>11797</v>
      </c>
      <c r="V196" s="1449">
        <v>544</v>
      </c>
      <c r="W196" s="1449">
        <v>60</v>
      </c>
      <c r="X196" s="1449">
        <v>570</v>
      </c>
      <c r="Y196" s="1449">
        <v>35</v>
      </c>
      <c r="Z196" s="1449">
        <v>2</v>
      </c>
      <c r="AA196" s="1449">
        <v>2</v>
      </c>
      <c r="AB196" s="1436">
        <v>5</v>
      </c>
      <c r="AC196" s="1470">
        <f t="shared" si="175"/>
      </c>
      <c r="AD196" s="1432">
        <f t="shared" si="299"/>
      </c>
      <c r="AE196" s="1438" t="s">
        <v>948</v>
      </c>
      <c r="AF196" s="1439" t="s">
        <v>957</v>
      </c>
      <c r="AG196" s="1439">
        <v>16</v>
      </c>
    </row>
    <row r="197">
      <c r="A197" s="1426"/>
      <c r="B197" s="1440" t="s">
        <v>950</v>
      </c>
      <c r="C197" s="1440"/>
      <c r="D197" s="1441">
        <f>SUM(D193:D196)</f>
      </c>
      <c r="E197" s="1441">
        <f>SUM(E193:E196)</f>
      </c>
      <c r="F197" s="1441"/>
      <c r="G197" s="1441">
        <f>SUM(G193:G196)</f>
      </c>
      <c r="H197" s="1442">
        <f t="shared" si="84"/>
      </c>
      <c r="I197" s="1442">
        <f t="shared" si="115"/>
      </c>
      <c r="J197" s="1442"/>
      <c r="K197" s="1442">
        <f t="shared" si="146"/>
      </c>
      <c r="L197" s="1442">
        <f t="shared" si="330"/>
      </c>
      <c r="M197" s="1443">
        <f t="shared" si="361"/>
      </c>
      <c r="N197" s="1443">
        <f t="shared" si="392"/>
      </c>
      <c r="O197" s="1443">
        <f t="shared" si="423"/>
      </c>
      <c r="P197" s="1443">
        <f t="shared" si="206"/>
      </c>
      <c r="Q197" s="1444">
        <f t="shared" si="237"/>
      </c>
      <c r="R197" s="1443">
        <f>AVERAGE(R193:R196)</f>
      </c>
      <c r="S197" s="1445">
        <f>AVERAGE(S193:S196)</f>
      </c>
      <c r="T197" s="1454">
        <f t="shared" si="268"/>
      </c>
      <c r="U197" s="1441">
        <f>SUM(U193:U196)</f>
      </c>
      <c r="V197" s="1441">
        <f>SUM(V193:V196)</f>
      </c>
      <c r="W197" s="1441">
        <f>SUM(W193:W196)</f>
      </c>
      <c r="X197" s="1441">
        <f>SUM(X193:X196)</f>
      </c>
      <c r="Y197" s="1441">
        <f>SUM(Y193:Y196)</f>
      </c>
      <c r="Z197" s="1441">
        <f>SUM(Z193:Z196)</f>
      </c>
      <c r="AA197" s="1441">
        <f>SUM(AA193:AA196)</f>
      </c>
      <c r="AB197" s="1441">
        <f>SUM(AB193:AB196)</f>
      </c>
      <c r="AC197" s="1442">
        <f t="shared" si="175"/>
      </c>
      <c r="AD197" s="1446">
        <f t="shared" si="299"/>
      </c>
      <c r="AE197" s="1447"/>
      <c r="AF197" s="1447"/>
      <c r="AG197" s="1441">
        <f>SUM(AG193:AG196)</f>
      </c>
    </row>
    <row r="198">
      <c r="A198" s="1426"/>
      <c r="B198" s="1455" t="s">
        <v>966</v>
      </c>
      <c r="C198" s="1455"/>
      <c r="D198" s="1456">
        <f>D192+D187+D197</f>
      </c>
      <c r="E198" s="1456">
        <f>E192+E187+E197</f>
      </c>
      <c r="F198" s="1456"/>
      <c r="G198" s="1457">
        <f>G192+G187+G197</f>
      </c>
      <c r="H198" s="1457">
        <f t="shared" si="84"/>
      </c>
      <c r="I198" s="1457">
        <f t="shared" si="115"/>
      </c>
      <c r="J198" s="1457"/>
      <c r="K198" s="1457">
        <f t="shared" si="146"/>
      </c>
      <c r="L198" s="1457">
        <f t="shared" si="330"/>
      </c>
      <c r="M198" s="1458">
        <f t="shared" si="361"/>
      </c>
      <c r="N198" s="1458">
        <f t="shared" si="392"/>
      </c>
      <c r="O198" s="1458">
        <f t="shared" si="423"/>
      </c>
      <c r="P198" s="1458">
        <f t="shared" si="206"/>
      </c>
      <c r="Q198" s="1459">
        <f t="shared" si="237"/>
      </c>
      <c r="R198" s="1459">
        <f>(R192+R187+R197)/3</f>
      </c>
      <c r="S198" s="1460">
        <f>(S192+S187+S197)/3</f>
      </c>
      <c r="T198" s="1461">
        <f>(T192+T187)/2</f>
      </c>
      <c r="U198" s="1456">
        <f>U192+U187+U197</f>
      </c>
      <c r="V198" s="1456">
        <f>V192+V187+V197</f>
      </c>
      <c r="W198" s="1456">
        <f>W192+W187+W197</f>
      </c>
      <c r="X198" s="1456">
        <f>X192+X187+X197</f>
      </c>
      <c r="Y198" s="1456">
        <f>Y192+Y187+Y197</f>
      </c>
      <c r="Z198" s="1456">
        <f>Z192+Z187+Z197</f>
      </c>
      <c r="AA198" s="1456">
        <f>AA192+AA187+AA197</f>
      </c>
      <c r="AB198" s="1456">
        <f>AB192+AB187+AB197</f>
      </c>
      <c r="AC198" s="1457">
        <f t="shared" si="175"/>
      </c>
      <c r="AD198" s="1462">
        <f t="shared" si="299"/>
      </c>
      <c r="AE198" s="1463"/>
      <c r="AF198" s="1463"/>
      <c r="AG198" s="1456">
        <f>AG192+AG187+AG197</f>
      </c>
    </row>
    <row customHeight="true" ht="18.452380952380953" r="199">
      <c r="A199" s="1416" t="s">
        <v>912</v>
      </c>
      <c r="B199" s="1416" t="s">
        <v>913</v>
      </c>
      <c r="C199" s="1416"/>
      <c r="D199" s="1417" t="s">
        <v>914</v>
      </c>
      <c r="E199" s="1417"/>
      <c r="F199" s="1417"/>
      <c r="G199" s="1417"/>
      <c r="H199" s="1417"/>
      <c r="I199" s="1417"/>
      <c r="J199" s="1417"/>
      <c r="K199" s="1417"/>
      <c r="L199" s="1471" t="s">
        <v>915</v>
      </c>
      <c r="M199" s="1471"/>
      <c r="N199" s="1471"/>
      <c r="O199" s="1471"/>
      <c r="P199" s="1471"/>
      <c r="Q199" s="1471"/>
      <c r="R199" s="1471"/>
      <c r="S199" s="1471"/>
      <c r="T199" s="1471"/>
      <c r="U199" s="1471"/>
      <c r="V199" s="1471"/>
      <c r="W199" s="1471"/>
      <c r="X199" s="1471"/>
      <c r="Y199" s="1471"/>
      <c r="Z199" s="1471"/>
      <c r="AA199" s="1471"/>
      <c r="AB199" s="1471"/>
      <c r="AC199" s="1471"/>
      <c r="AD199" s="1471"/>
      <c r="AE199" s="1471"/>
      <c r="AF199" s="1471"/>
      <c r="AG199" s="1419"/>
    </row>
    <row customHeight="true" ht="18.452380952380953" r="200">
      <c r="A200" s="1416"/>
      <c r="B200" s="1416" t="s">
        <v>916</v>
      </c>
      <c r="C200" s="1416" t="s">
        <v>917</v>
      </c>
      <c r="D200" s="1417" t="s">
        <v>918</v>
      </c>
      <c r="E200" s="1420" t="s">
        <v>919</v>
      </c>
      <c r="F200" s="1420"/>
      <c r="G200" s="1421" t="s">
        <v>920</v>
      </c>
      <c r="H200" s="1422" t="s">
        <v>921</v>
      </c>
      <c r="I200" s="1422" t="s">
        <v>922</v>
      </c>
      <c r="J200" s="1422"/>
      <c r="K200" s="1422" t="s">
        <v>923</v>
      </c>
      <c r="L200" s="1418" t="s">
        <v>924</v>
      </c>
      <c r="M200" s="1423" t="s">
        <v>925</v>
      </c>
      <c r="N200" s="1423" t="s">
        <v>926</v>
      </c>
      <c r="O200" s="1423" t="s">
        <v>927</v>
      </c>
      <c r="P200" s="1423" t="s">
        <v>928</v>
      </c>
      <c r="Q200" s="1424" t="s">
        <v>929</v>
      </c>
      <c r="R200" s="1423" t="s">
        <v>930</v>
      </c>
      <c r="S200" s="1425" t="s">
        <v>931</v>
      </c>
      <c r="T200" s="1418" t="s">
        <v>932</v>
      </c>
      <c r="U200" s="1424" t="s">
        <v>933</v>
      </c>
      <c r="V200" s="1424" t="s">
        <v>934</v>
      </c>
      <c r="W200" s="1424" t="s">
        <v>935</v>
      </c>
      <c r="X200" s="1424" t="s">
        <v>936</v>
      </c>
      <c r="Y200" s="1424" t="s">
        <v>937</v>
      </c>
      <c r="Z200" s="1424" t="s">
        <v>938</v>
      </c>
      <c r="AA200" s="1424" t="s">
        <v>939</v>
      </c>
      <c r="AB200" s="1424" t="s">
        <v>940</v>
      </c>
      <c r="AC200" s="1469" t="s">
        <v>978</v>
      </c>
      <c r="AD200" s="1418" t="s">
        <v>941</v>
      </c>
      <c r="AE200" s="1419" t="s">
        <v>942</v>
      </c>
      <c r="AF200" s="1419" t="s">
        <v>943</v>
      </c>
      <c r="AG200" s="1419" t="s">
        <v>944</v>
      </c>
    </row>
    <row r="201">
      <c r="A201" s="1426" t="s">
        <v>980</v>
      </c>
      <c r="B201" s="1427" t="s">
        <v>946</v>
      </c>
      <c r="C201" s="1428" t="s">
        <v>947</v>
      </c>
      <c r="D201" s="1429">
        <v>1853.61</v>
      </c>
      <c r="E201" s="1430">
        <v>3</v>
      </c>
      <c r="F201" s="1430"/>
      <c r="G201" s="1431">
        <f t="shared" ref="G201:G204" si="31">E201*2000</f>
      </c>
      <c r="H201" s="1431">
        <f t="shared" ref="H201:H217" si="85">G201/D201</f>
      </c>
      <c r="I201" s="1431">
        <f t="shared" ref="I201:I217" si="116">D201/E201</f>
      </c>
      <c r="J201" s="1431"/>
      <c r="K201" s="1431">
        <f t="shared" ref="K201:K217" si="147">G201/E201</f>
      </c>
      <c r="L201" s="1432">
        <f t="shared" ref="L201:L217" si="331">D201/V201</f>
      </c>
      <c r="M201" s="1433">
        <f t="shared" ref="M201:M217" si="362">Q201/U201*1</f>
      </c>
      <c r="N201" s="1433">
        <f t="shared" ref="N201:N217" si="393">V201/U201</f>
      </c>
      <c r="O201" s="1433">
        <f t="shared" ref="O201:O217" si="424">X201/U201</f>
      </c>
      <c r="P201" s="1433">
        <f t="shared" ref="P201:P217" si="207">Y201/X201</f>
      </c>
      <c r="Q201" s="1434">
        <f t="shared" ref="Q201:Q217" si="238">W201/R201</f>
      </c>
      <c r="R201" s="1435">
        <v>0.012</v>
      </c>
      <c r="S201" s="1436">
        <v>36</v>
      </c>
      <c r="T201" s="1432">
        <f t="shared" ref="T201:T216" si="269">(D201/U201)*1000</f>
      </c>
      <c r="U201" s="1437">
        <v>14185</v>
      </c>
      <c r="V201" s="1434">
        <v>439</v>
      </c>
      <c r="W201" s="1434">
        <v>56</v>
      </c>
      <c r="X201" s="1434">
        <v>453</v>
      </c>
      <c r="Y201" s="1434">
        <v>36</v>
      </c>
      <c r="Z201" s="1434">
        <v>4</v>
      </c>
      <c r="AA201" s="1434">
        <v>1</v>
      </c>
      <c r="AB201" s="1437">
        <v>10</v>
      </c>
      <c r="AC201" s="1470">
        <f t="shared" ref="AC201:AC217" si="176">D201/X201</f>
      </c>
      <c r="AD201" s="1432">
        <f t="shared" ref="AD201:AD217" si="300">AG201*1000/D201</f>
      </c>
      <c r="AE201" s="1438" t="s">
        <v>948</v>
      </c>
      <c r="AF201" s="1439" t="s">
        <v>981</v>
      </c>
      <c r="AG201" s="1439">
        <v>21</v>
      </c>
    </row>
    <row r="202">
      <c r="A202" s="1426"/>
      <c r="B202" s="1427" t="s">
        <v>946</v>
      </c>
      <c r="C202" s="1428" t="s">
        <v>952</v>
      </c>
      <c r="D202" s="1429">
        <v>1886.09</v>
      </c>
      <c r="E202" s="1430">
        <v>1</v>
      </c>
      <c r="F202" s="1430"/>
      <c r="G202" s="1431">
        <f t="shared" si="31"/>
      </c>
      <c r="H202" s="1431">
        <f t="shared" si="85"/>
      </c>
      <c r="I202" s="1448">
        <f t="shared" si="116"/>
      </c>
      <c r="J202" s="1448"/>
      <c r="K202" s="1448">
        <f t="shared" si="147"/>
      </c>
      <c r="L202" s="1432">
        <f t="shared" si="331"/>
      </c>
      <c r="M202" s="1433">
        <f t="shared" si="362"/>
      </c>
      <c r="N202" s="1433">
        <f t="shared" si="393"/>
      </c>
      <c r="O202" s="1433">
        <f t="shared" si="424"/>
      </c>
      <c r="P202" s="1433">
        <f t="shared" si="207"/>
      </c>
      <c r="Q202" s="1434">
        <f t="shared" si="238"/>
      </c>
      <c r="R202" s="1435">
        <v>0.0117</v>
      </c>
      <c r="S202" s="1436">
        <v>32</v>
      </c>
      <c r="T202" s="1432">
        <f t="shared" si="269"/>
      </c>
      <c r="U202" s="1449">
        <v>15602</v>
      </c>
      <c r="V202" s="1449">
        <v>496</v>
      </c>
      <c r="W202" s="1449">
        <v>66</v>
      </c>
      <c r="X202" s="1449">
        <v>522</v>
      </c>
      <c r="Y202" s="1449">
        <v>57</v>
      </c>
      <c r="Z202" s="1449">
        <v>2</v>
      </c>
      <c r="AA202" s="1449">
        <v>0</v>
      </c>
      <c r="AB202" s="1436">
        <v>12</v>
      </c>
      <c r="AC202" s="1470">
        <f t="shared" si="176"/>
      </c>
      <c r="AD202" s="1432">
        <f t="shared" si="300"/>
      </c>
      <c r="AE202" s="1438" t="s">
        <v>948</v>
      </c>
      <c r="AF202" s="1439" t="s">
        <v>981</v>
      </c>
      <c r="AG202" s="1439">
        <v>20</v>
      </c>
    </row>
    <row r="203">
      <c r="A203" s="1426"/>
      <c r="B203" s="1427" t="s">
        <v>946</v>
      </c>
      <c r="C203" s="1428" t="s">
        <v>953</v>
      </c>
      <c r="D203" s="1450">
        <v>1911.37</v>
      </c>
      <c r="E203" s="1451">
        <v>2</v>
      </c>
      <c r="F203" s="1451"/>
      <c r="G203" s="1431">
        <f t="shared" si="31"/>
      </c>
      <c r="H203" s="1431">
        <f t="shared" si="85"/>
      </c>
      <c r="I203" s="1431">
        <f t="shared" si="116"/>
      </c>
      <c r="J203" s="1431"/>
      <c r="K203" s="1431">
        <f t="shared" si="147"/>
      </c>
      <c r="L203" s="1452">
        <f t="shared" si="331"/>
      </c>
      <c r="M203" s="1433">
        <f t="shared" si="362"/>
      </c>
      <c r="N203" s="1433">
        <f t="shared" si="393"/>
      </c>
      <c r="O203" s="1433">
        <f t="shared" si="424"/>
      </c>
      <c r="P203" s="1433">
        <f t="shared" si="207"/>
      </c>
      <c r="Q203" s="1434">
        <f t="shared" si="238"/>
      </c>
      <c r="R203" s="1435">
        <v>0.0142</v>
      </c>
      <c r="S203" s="1436">
        <v>33</v>
      </c>
      <c r="T203" s="1432">
        <f t="shared" si="269"/>
      </c>
      <c r="U203" s="1449">
        <v>15503</v>
      </c>
      <c r="V203" s="1449">
        <v>730</v>
      </c>
      <c r="W203" s="1449">
        <v>70</v>
      </c>
      <c r="X203" s="1449">
        <v>793</v>
      </c>
      <c r="Y203" s="1449">
        <v>51</v>
      </c>
      <c r="Z203" s="1449">
        <v>3</v>
      </c>
      <c r="AA203" s="1449">
        <v>0</v>
      </c>
      <c r="AB203" s="1436">
        <v>10</v>
      </c>
      <c r="AC203" s="1470">
        <f t="shared" si="176"/>
      </c>
      <c r="AD203" s="1432">
        <f t="shared" si="300"/>
      </c>
      <c r="AE203" s="1438" t="s">
        <v>948</v>
      </c>
      <c r="AF203" s="1439" t="s">
        <v>981</v>
      </c>
      <c r="AG203" s="1439">
        <v>23</v>
      </c>
    </row>
    <row r="204">
      <c r="A204" s="1426"/>
      <c r="B204" s="1427" t="s">
        <v>946</v>
      </c>
      <c r="C204" s="1428" t="s">
        <v>954</v>
      </c>
      <c r="D204" s="1450">
        <v>1763.37</v>
      </c>
      <c r="E204" s="1451">
        <v>6</v>
      </c>
      <c r="F204" s="1451"/>
      <c r="G204" s="1431">
        <f t="shared" si="31"/>
      </c>
      <c r="H204" s="1431">
        <f t="shared" si="85"/>
      </c>
      <c r="I204" s="1431">
        <f t="shared" si="116"/>
      </c>
      <c r="J204" s="1431"/>
      <c r="K204" s="1431">
        <f t="shared" si="147"/>
      </c>
      <c r="L204" s="1452">
        <f t="shared" si="331"/>
      </c>
      <c r="M204" s="1433">
        <f t="shared" si="362"/>
      </c>
      <c r="N204" s="1433">
        <f t="shared" si="393"/>
      </c>
      <c r="O204" s="1433">
        <f t="shared" si="424"/>
      </c>
      <c r="P204" s="1433">
        <f t="shared" si="207"/>
      </c>
      <c r="Q204" s="1434">
        <f t="shared" si="238"/>
      </c>
      <c r="R204" s="1435">
        <v>0.0287</v>
      </c>
      <c r="S204" s="1436">
        <v>38</v>
      </c>
      <c r="T204" s="1432">
        <f t="shared" si="269"/>
      </c>
      <c r="U204" s="1449">
        <v>14549</v>
      </c>
      <c r="V204" s="1449">
        <v>445</v>
      </c>
      <c r="W204" s="1449">
        <v>93</v>
      </c>
      <c r="X204" s="1449">
        <v>482</v>
      </c>
      <c r="Y204" s="1449">
        <v>91</v>
      </c>
      <c r="Z204" s="1449">
        <v>5</v>
      </c>
      <c r="AA204" s="1449">
        <v>1</v>
      </c>
      <c r="AB204" s="1436">
        <v>20</v>
      </c>
      <c r="AC204" s="1470">
        <f t="shared" si="176"/>
      </c>
      <c r="AD204" s="1432">
        <f t="shared" si="300"/>
      </c>
      <c r="AE204" s="1438" t="s">
        <v>948</v>
      </c>
      <c r="AF204" s="1439" t="s">
        <v>981</v>
      </c>
      <c r="AG204" s="1439">
        <v>22</v>
      </c>
    </row>
    <row r="205">
      <c r="A205" s="1426"/>
      <c r="B205" s="1440" t="s">
        <v>950</v>
      </c>
      <c r="C205" s="1440"/>
      <c r="D205" s="1441">
        <f>SUM(D201:D204)</f>
      </c>
      <c r="E205" s="1441">
        <f>SUM(E201:E204)</f>
      </c>
      <c r="F205" s="1441"/>
      <c r="G205" s="1442">
        <f>SUM(G201:G204)</f>
      </c>
      <c r="H205" s="1442">
        <f t="shared" si="85"/>
      </c>
      <c r="I205" s="1442">
        <f t="shared" si="116"/>
      </c>
      <c r="J205" s="1442"/>
      <c r="K205" s="1442">
        <f t="shared" si="147"/>
      </c>
      <c r="L205" s="1442">
        <f t="shared" si="331"/>
      </c>
      <c r="M205" s="1443">
        <f t="shared" si="362"/>
      </c>
      <c r="N205" s="1443">
        <f t="shared" si="393"/>
      </c>
      <c r="O205" s="1443">
        <f t="shared" si="424"/>
      </c>
      <c r="P205" s="1443">
        <f t="shared" si="207"/>
      </c>
      <c r="Q205" s="1444">
        <f t="shared" si="238"/>
      </c>
      <c r="R205" s="1443">
        <f>AVERAGE(R201:R204)</f>
      </c>
      <c r="S205" s="1445">
        <f>AVERAGE(S201:S204)</f>
      </c>
      <c r="T205" s="1442">
        <f t="shared" si="269"/>
      </c>
      <c r="U205" s="1441">
        <f>SUM(U201:U204)</f>
      </c>
      <c r="V205" s="1441">
        <f>SUM(V201:V204)</f>
      </c>
      <c r="W205" s="1441">
        <f>SUM(W201:W204)</f>
      </c>
      <c r="X205" s="1441">
        <f>SUM(X201:X204)</f>
      </c>
      <c r="Y205" s="1441">
        <f>SUM(Y201:Y204)</f>
      </c>
      <c r="Z205" s="1441">
        <f>SUM(Z201:Z204)</f>
      </c>
      <c r="AA205" s="1441">
        <f>SUM(AA201:AA204)</f>
      </c>
      <c r="AB205" s="1441">
        <f>SUM(AB201:AB204)</f>
      </c>
      <c r="AC205" s="1442">
        <f t="shared" si="176"/>
      </c>
      <c r="AD205" s="1446">
        <f t="shared" si="300"/>
      </c>
      <c r="AE205" s="1447"/>
      <c r="AF205" s="1447"/>
      <c r="AG205" s="1444">
        <f>SUM(AG201:AG204)</f>
      </c>
    </row>
    <row r="206">
      <c r="A206" s="1426"/>
      <c r="B206" s="1427" t="s">
        <v>951</v>
      </c>
      <c r="C206" s="1427" t="s">
        <v>955</v>
      </c>
      <c r="D206" s="1451">
        <v>2078.68</v>
      </c>
      <c r="E206" s="1451">
        <v>1</v>
      </c>
      <c r="F206" s="1451"/>
      <c r="G206" s="1431">
        <f t="shared" ref="G206:G209" si="32">E206*2000</f>
      </c>
      <c r="H206" s="1431">
        <f t="shared" si="85"/>
      </c>
      <c r="I206" s="1431">
        <f t="shared" si="116"/>
      </c>
      <c r="J206" s="1431"/>
      <c r="K206" s="1431">
        <f t="shared" si="147"/>
      </c>
      <c r="L206" s="1432">
        <f t="shared" si="331"/>
      </c>
      <c r="M206" s="1433">
        <f t="shared" si="362"/>
      </c>
      <c r="N206" s="1433">
        <f t="shared" si="393"/>
      </c>
      <c r="O206" s="1433">
        <f t="shared" si="424"/>
      </c>
      <c r="P206" s="1433">
        <f t="shared" si="207"/>
      </c>
      <c r="Q206" s="1434">
        <f t="shared" si="238"/>
      </c>
      <c r="R206" s="1435">
        <v>0.0239</v>
      </c>
      <c r="S206" s="1436">
        <v>40</v>
      </c>
      <c r="T206" s="1432">
        <f t="shared" si="269"/>
      </c>
      <c r="U206" s="1436">
        <v>15564</v>
      </c>
      <c r="V206" s="1449">
        <v>456</v>
      </c>
      <c r="W206" s="1449">
        <v>71</v>
      </c>
      <c r="X206" s="1449">
        <v>493</v>
      </c>
      <c r="Y206" s="1449">
        <v>65</v>
      </c>
      <c r="Z206" s="1449">
        <v>1</v>
      </c>
      <c r="AA206" s="1449">
        <v>3</v>
      </c>
      <c r="AB206" s="1436">
        <v>18</v>
      </c>
      <c r="AC206" s="1470">
        <f t="shared" si="176"/>
      </c>
      <c r="AD206" s="1432">
        <f t="shared" si="300"/>
      </c>
      <c r="AE206" s="1438" t="s">
        <v>948</v>
      </c>
      <c r="AF206" s="1439" t="s">
        <v>981</v>
      </c>
      <c r="AG206" s="1439">
        <v>12</v>
      </c>
    </row>
    <row r="207">
      <c r="A207" s="1426"/>
      <c r="B207" s="1427" t="s">
        <v>951</v>
      </c>
      <c r="C207" s="1428" t="s">
        <v>956</v>
      </c>
      <c r="D207" s="1451">
        <v>1884.77</v>
      </c>
      <c r="E207" s="1451">
        <v>3</v>
      </c>
      <c r="F207" s="1451"/>
      <c r="G207" s="1431">
        <f t="shared" si="32"/>
      </c>
      <c r="H207" s="1431">
        <f t="shared" si="85"/>
      </c>
      <c r="I207" s="1431">
        <f t="shared" si="116"/>
      </c>
      <c r="J207" s="1431"/>
      <c r="K207" s="1431">
        <f t="shared" si="147"/>
      </c>
      <c r="L207" s="1432">
        <f t="shared" si="331"/>
      </c>
      <c r="M207" s="1433">
        <f t="shared" si="362"/>
      </c>
      <c r="N207" s="1433">
        <f t="shared" si="393"/>
      </c>
      <c r="O207" s="1433">
        <f t="shared" si="424"/>
      </c>
      <c r="P207" s="1433">
        <f t="shared" si="207"/>
      </c>
      <c r="Q207" s="1434">
        <f t="shared" si="238"/>
      </c>
      <c r="R207" s="1435">
        <v>0.0259</v>
      </c>
      <c r="S207" s="1436">
        <v>41</v>
      </c>
      <c r="T207" s="1432">
        <f t="shared" si="269"/>
      </c>
      <c r="U207" s="1436">
        <v>16361</v>
      </c>
      <c r="V207" s="1449">
        <v>373</v>
      </c>
      <c r="W207" s="1449">
        <v>85</v>
      </c>
      <c r="X207" s="1449">
        <v>390</v>
      </c>
      <c r="Y207" s="1449">
        <v>40</v>
      </c>
      <c r="Z207" s="1449">
        <v>2</v>
      </c>
      <c r="AA207" s="1449">
        <v>0</v>
      </c>
      <c r="AB207" s="1436">
        <v>19</v>
      </c>
      <c r="AC207" s="1470">
        <f t="shared" si="176"/>
      </c>
      <c r="AD207" s="1432">
        <f t="shared" si="300"/>
      </c>
      <c r="AE207" s="1438" t="s">
        <v>948</v>
      </c>
      <c r="AF207" s="1439" t="s">
        <v>957</v>
      </c>
      <c r="AG207" s="1439">
        <v>22</v>
      </c>
    </row>
    <row r="208">
      <c r="A208" s="1426"/>
      <c r="B208" s="1427" t="s">
        <v>951</v>
      </c>
      <c r="C208" s="1428" t="s">
        <v>959</v>
      </c>
      <c r="D208" s="1468">
        <v>2174.91</v>
      </c>
      <c r="E208" s="1451">
        <v>2</v>
      </c>
      <c r="F208" s="1451"/>
      <c r="G208" s="1431">
        <f t="shared" si="32"/>
      </c>
      <c r="H208" s="1431">
        <f t="shared" si="85"/>
      </c>
      <c r="I208" s="1431">
        <f t="shared" si="116"/>
      </c>
      <c r="J208" s="1431"/>
      <c r="K208" s="1431">
        <f t="shared" si="147"/>
      </c>
      <c r="L208" s="1432">
        <f t="shared" si="331"/>
      </c>
      <c r="M208" s="1433">
        <f t="shared" si="362"/>
      </c>
      <c r="N208" s="1433">
        <f t="shared" si="393"/>
      </c>
      <c r="O208" s="1433">
        <f t="shared" si="424"/>
      </c>
      <c r="P208" s="1433">
        <f t="shared" si="207"/>
      </c>
      <c r="Q208" s="1434">
        <f t="shared" si="238"/>
      </c>
      <c r="R208" s="1435">
        <v>0.0222</v>
      </c>
      <c r="S208" s="1436">
        <v>42</v>
      </c>
      <c r="T208" s="1432">
        <f t="shared" si="269"/>
      </c>
      <c r="U208" s="1436">
        <v>20747</v>
      </c>
      <c r="V208" s="1449">
        <v>562</v>
      </c>
      <c r="W208" s="1449">
        <v>90</v>
      </c>
      <c r="X208" s="1449">
        <v>590</v>
      </c>
      <c r="Y208" s="1449">
        <v>80</v>
      </c>
      <c r="Z208" s="1449">
        <v>6</v>
      </c>
      <c r="AA208" s="1449">
        <v>0</v>
      </c>
      <c r="AB208" s="1436">
        <v>26</v>
      </c>
      <c r="AC208" s="1470">
        <f t="shared" si="176"/>
      </c>
      <c r="AD208" s="1432">
        <f t="shared" si="300"/>
      </c>
      <c r="AE208" s="1438" t="s">
        <v>948</v>
      </c>
      <c r="AF208" s="1439" t="s">
        <v>957</v>
      </c>
      <c r="AG208" s="1439">
        <v>27</v>
      </c>
    </row>
    <row customHeight="true" ht="18.452380952380953" r="209">
      <c r="A209" s="1426"/>
      <c r="B209" s="1427" t="s">
        <v>951</v>
      </c>
      <c r="C209" s="1427" t="s">
        <v>960</v>
      </c>
      <c r="D209" s="1468">
        <v>2311.54</v>
      </c>
      <c r="E209" s="1451">
        <v>3</v>
      </c>
      <c r="F209" s="1451"/>
      <c r="G209" s="1431">
        <f t="shared" si="32"/>
      </c>
      <c r="H209" s="1431">
        <f t="shared" si="85"/>
      </c>
      <c r="I209" s="1431">
        <f t="shared" si="116"/>
      </c>
      <c r="J209" s="1431"/>
      <c r="K209" s="1431">
        <f t="shared" si="147"/>
      </c>
      <c r="L209" s="1432">
        <f t="shared" si="331"/>
      </c>
      <c r="M209" s="1433">
        <f t="shared" si="362"/>
      </c>
      <c r="N209" s="1433">
        <f t="shared" si="393"/>
      </c>
      <c r="O209" s="1433">
        <f t="shared" si="424"/>
      </c>
      <c r="P209" s="1433">
        <f t="shared" si="207"/>
      </c>
      <c r="Q209" s="1434">
        <f t="shared" si="238"/>
      </c>
      <c r="R209" s="1435">
        <v>0.0265</v>
      </c>
      <c r="S209" s="1436">
        <v>41</v>
      </c>
      <c r="T209" s="1432">
        <f t="shared" si="269"/>
      </c>
      <c r="U209" s="1436">
        <v>20411</v>
      </c>
      <c r="V209" s="1449">
        <v>673</v>
      </c>
      <c r="W209" s="1449">
        <v>111</v>
      </c>
      <c r="X209" s="1449">
        <v>731</v>
      </c>
      <c r="Y209" s="1449">
        <v>59</v>
      </c>
      <c r="Z209" s="1449">
        <v>5</v>
      </c>
      <c r="AA209" s="1449">
        <v>0</v>
      </c>
      <c r="AB209" s="1436">
        <v>18</v>
      </c>
      <c r="AC209" s="1470">
        <f t="shared" si="176"/>
      </c>
      <c r="AD209" s="1432">
        <f t="shared" si="300"/>
      </c>
      <c r="AE209" s="1438" t="s">
        <v>948</v>
      </c>
      <c r="AF209" s="1439" t="s">
        <v>957</v>
      </c>
      <c r="AG209" s="1439">
        <v>20</v>
      </c>
    </row>
    <row r="210">
      <c r="A210" s="1426"/>
      <c r="B210" s="1440" t="s">
        <v>950</v>
      </c>
      <c r="C210" s="1440"/>
      <c r="D210" s="1441">
        <f>SUM(D206:D209)</f>
      </c>
      <c r="E210" s="1441">
        <f>SUM(E206:E209)</f>
      </c>
      <c r="F210" s="1441"/>
      <c r="G210" s="1442">
        <f>SUM(G206:G209)</f>
      </c>
      <c r="H210" s="1442">
        <f t="shared" si="85"/>
      </c>
      <c r="I210" s="1442">
        <f t="shared" si="116"/>
      </c>
      <c r="J210" s="1442"/>
      <c r="K210" s="1442">
        <f t="shared" si="147"/>
      </c>
      <c r="L210" s="1442">
        <f t="shared" si="331"/>
      </c>
      <c r="M210" s="1443">
        <f t="shared" si="362"/>
      </c>
      <c r="N210" s="1443">
        <f t="shared" si="393"/>
      </c>
      <c r="O210" s="1443">
        <f t="shared" si="424"/>
      </c>
      <c r="P210" s="1443">
        <f t="shared" si="207"/>
      </c>
      <c r="Q210" s="1444">
        <f t="shared" si="238"/>
      </c>
      <c r="R210" s="1443">
        <f>AVERAGE(R206:R209)</f>
      </c>
      <c r="S210" s="1445">
        <f>AVERAGE(S206:S209)</f>
      </c>
      <c r="T210" s="1454">
        <f t="shared" si="269"/>
      </c>
      <c r="U210" s="1441">
        <f>SUM(U206:U209)</f>
      </c>
      <c r="V210" s="1441">
        <f>SUM(V206:V209)</f>
      </c>
      <c r="W210" s="1441">
        <f>SUM(W206:W209)</f>
      </c>
      <c r="X210" s="1441">
        <f>SUM(X206:X209)</f>
      </c>
      <c r="Y210" s="1441">
        <f>SUM(Y206:Y209)</f>
      </c>
      <c r="Z210" s="1441">
        <f>SUM(Z206:Z209)</f>
      </c>
      <c r="AA210" s="1441">
        <f>SUM(AA206:AA209)</f>
      </c>
      <c r="AB210" s="1441">
        <f>SUM(AB206:AB209)</f>
      </c>
      <c r="AC210" s="1442">
        <f t="shared" si="176"/>
      </c>
      <c r="AD210" s="1446">
        <f t="shared" si="300"/>
      </c>
      <c r="AE210" s="1447"/>
      <c r="AF210" s="1447"/>
      <c r="AG210" s="1444">
        <f>SUM(AG206:AG209)</f>
      </c>
    </row>
    <row r="211">
      <c r="A211" s="1426"/>
      <c r="B211" s="1427" t="s">
        <v>968</v>
      </c>
      <c r="C211" s="1427" t="s">
        <v>961</v>
      </c>
      <c r="D211" s="1429">
        <v>2827.51</v>
      </c>
      <c r="E211" s="1453">
        <v>5</v>
      </c>
      <c r="F211" s="1453"/>
      <c r="G211" s="1431">
        <f t="shared" ref="G211:G215" si="33">E211*2000</f>
      </c>
      <c r="H211" s="1431">
        <f t="shared" si="85"/>
      </c>
      <c r="I211" s="1431">
        <f t="shared" si="116"/>
      </c>
      <c r="J211" s="1431"/>
      <c r="K211" s="1431">
        <f t="shared" si="147"/>
      </c>
      <c r="L211" s="1432">
        <f t="shared" si="331"/>
      </c>
      <c r="M211" s="1433">
        <f t="shared" si="362"/>
      </c>
      <c r="N211" s="1433">
        <f t="shared" si="393"/>
      </c>
      <c r="O211" s="1433">
        <f t="shared" si="424"/>
      </c>
      <c r="P211" s="1433">
        <f t="shared" si="207"/>
      </c>
      <c r="Q211" s="1434">
        <f t="shared" si="238"/>
      </c>
      <c r="R211" s="1435">
        <v>0.0242</v>
      </c>
      <c r="S211" s="1436">
        <v>41</v>
      </c>
      <c r="T211" s="1432">
        <f t="shared" si="269"/>
      </c>
      <c r="U211" s="1436">
        <v>23444</v>
      </c>
      <c r="V211" s="1449">
        <v>801</v>
      </c>
      <c r="W211" s="1449">
        <v>111</v>
      </c>
      <c r="X211" s="1449">
        <v>821</v>
      </c>
      <c r="Y211" s="1449">
        <v>94</v>
      </c>
      <c r="Z211" s="1449">
        <v>3</v>
      </c>
      <c r="AA211" s="1449">
        <v>1</v>
      </c>
      <c r="AB211" s="1436">
        <v>22</v>
      </c>
      <c r="AC211" s="1470">
        <f t="shared" si="176"/>
      </c>
      <c r="AD211" s="1432">
        <f t="shared" si="300"/>
      </c>
      <c r="AE211" s="1438" t="s">
        <v>948</v>
      </c>
      <c r="AF211" s="1439" t="s">
        <v>957</v>
      </c>
      <c r="AG211" s="1439">
        <v>23</v>
      </c>
    </row>
    <row customHeight="true" ht="18.452380952380953" r="212">
      <c r="A212" s="1426"/>
      <c r="B212" s="1427" t="s">
        <v>968</v>
      </c>
      <c r="C212" s="1428" t="s">
        <v>962</v>
      </c>
      <c r="D212" s="1450">
        <v>2623.19</v>
      </c>
      <c r="E212" s="1453">
        <v>1</v>
      </c>
      <c r="F212" s="1453"/>
      <c r="G212" s="1431">
        <f t="shared" si="33"/>
      </c>
      <c r="H212" s="1431">
        <f t="shared" si="85"/>
      </c>
      <c r="I212" s="1431">
        <f t="shared" si="116"/>
      </c>
      <c r="J212" s="1431"/>
      <c r="K212" s="1431">
        <f t="shared" si="147"/>
      </c>
      <c r="L212" s="1432">
        <f t="shared" si="331"/>
      </c>
      <c r="M212" s="1433">
        <f t="shared" si="362"/>
      </c>
      <c r="N212" s="1433">
        <f t="shared" si="393"/>
      </c>
      <c r="O212" s="1433">
        <f t="shared" si="424"/>
      </c>
      <c r="P212" s="1433">
        <f t="shared" si="207"/>
      </c>
      <c r="Q212" s="1434">
        <f t="shared" si="238"/>
      </c>
      <c r="R212" s="1435">
        <v>0.02</v>
      </c>
      <c r="S212" s="1436">
        <v>41</v>
      </c>
      <c r="T212" s="1432">
        <f t="shared" si="269"/>
      </c>
      <c r="U212" s="1436">
        <v>25516</v>
      </c>
      <c r="V212" s="1449">
        <v>1157</v>
      </c>
      <c r="W212" s="1449">
        <v>138</v>
      </c>
      <c r="X212" s="1449">
        <v>1229</v>
      </c>
      <c r="Y212" s="1449">
        <v>86</v>
      </c>
      <c r="Z212" s="1449">
        <v>3</v>
      </c>
      <c r="AA212" s="1449">
        <v>1</v>
      </c>
      <c r="AB212" s="1436">
        <v>25</v>
      </c>
      <c r="AC212" s="1470">
        <f t="shared" si="176"/>
      </c>
      <c r="AD212" s="1432">
        <f t="shared" si="300"/>
      </c>
      <c r="AE212" s="1438" t="s">
        <v>948</v>
      </c>
      <c r="AF212" s="1439" t="s">
        <v>957</v>
      </c>
      <c r="AG212" s="1439">
        <v>38</v>
      </c>
    </row>
    <row r="213">
      <c r="A213" s="1426"/>
      <c r="B213" s="1427" t="s">
        <v>968</v>
      </c>
      <c r="C213" s="1428" t="s">
        <v>963</v>
      </c>
      <c r="D213" s="1450">
        <v>2468.89</v>
      </c>
      <c r="E213" s="1453">
        <v>1</v>
      </c>
      <c r="F213" s="1453"/>
      <c r="G213" s="1431">
        <f t="shared" si="33"/>
      </c>
      <c r="H213" s="1431">
        <f t="shared" si="85"/>
      </c>
      <c r="I213" s="1431">
        <f t="shared" si="116"/>
      </c>
      <c r="J213" s="1431"/>
      <c r="K213" s="1431">
        <f t="shared" si="147"/>
      </c>
      <c r="L213" s="1432">
        <f t="shared" si="331"/>
      </c>
      <c r="M213" s="1433">
        <f t="shared" si="362"/>
      </c>
      <c r="N213" s="1433">
        <f t="shared" si="393"/>
      </c>
      <c r="O213" s="1433">
        <f t="shared" si="424"/>
      </c>
      <c r="P213" s="1433">
        <f t="shared" si="207"/>
      </c>
      <c r="Q213" s="1434">
        <f t="shared" si="238"/>
      </c>
      <c r="R213" s="1435">
        <v>0.0451</v>
      </c>
      <c r="S213" s="1436">
        <v>44</v>
      </c>
      <c r="T213" s="1432">
        <f t="shared" si="269"/>
      </c>
      <c r="U213" s="1436">
        <v>22007</v>
      </c>
      <c r="V213" s="1449">
        <v>670</v>
      </c>
      <c r="W213" s="1449">
        <v>136</v>
      </c>
      <c r="X213" s="1449">
        <v>712</v>
      </c>
      <c r="Y213" s="1449">
        <v>79</v>
      </c>
      <c r="Z213" s="1449">
        <v>7</v>
      </c>
      <c r="AA213" s="1449">
        <v>1</v>
      </c>
      <c r="AB213" s="1436">
        <v>21</v>
      </c>
      <c r="AC213" s="1470">
        <f t="shared" si="176"/>
      </c>
      <c r="AD213" s="1432">
        <f t="shared" si="300"/>
      </c>
      <c r="AE213" s="1438" t="s">
        <v>948</v>
      </c>
      <c r="AF213" s="1439" t="s">
        <v>957</v>
      </c>
      <c r="AG213" s="1439">
        <v>32</v>
      </c>
    </row>
    <row r="214">
      <c r="A214" s="1426"/>
      <c r="B214" s="1427" t="s">
        <v>968</v>
      </c>
      <c r="C214" s="1427" t="s">
        <v>964</v>
      </c>
      <c r="D214" s="1450">
        <v>2518.86</v>
      </c>
      <c r="E214" s="1451">
        <v>2</v>
      </c>
      <c r="F214" s="1451"/>
      <c r="G214" s="1431">
        <f t="shared" si="33"/>
      </c>
      <c r="H214" s="1431">
        <f t="shared" si="85"/>
      </c>
      <c r="I214" s="1431">
        <f t="shared" si="116"/>
      </c>
      <c r="J214" s="1431"/>
      <c r="K214" s="1431">
        <f t="shared" si="147"/>
      </c>
      <c r="L214" s="1432">
        <f t="shared" si="331"/>
      </c>
      <c r="M214" s="1433">
        <f t="shared" si="362"/>
      </c>
      <c r="N214" s="1433">
        <f t="shared" si="393"/>
      </c>
      <c r="O214" s="1433">
        <f t="shared" si="424"/>
      </c>
      <c r="P214" s="1433">
        <f t="shared" si="207"/>
      </c>
      <c r="Q214" s="1434">
        <f t="shared" si="238"/>
      </c>
      <c r="R214" s="1435">
        <v>0.028</v>
      </c>
      <c r="S214" s="1436">
        <v>45</v>
      </c>
      <c r="T214" s="1432">
        <f t="shared" si="269"/>
      </c>
      <c r="U214" s="1436">
        <v>25843</v>
      </c>
      <c r="V214" s="1449">
        <v>665</v>
      </c>
      <c r="W214" s="1449">
        <v>142</v>
      </c>
      <c r="X214" s="1449">
        <v>692</v>
      </c>
      <c r="Y214" s="1449">
        <v>61</v>
      </c>
      <c r="Z214" s="1449">
        <v>8</v>
      </c>
      <c r="AA214" s="1449">
        <v>1</v>
      </c>
      <c r="AB214" s="1436">
        <v>36</v>
      </c>
      <c r="AC214" s="1470">
        <f t="shared" si="176"/>
      </c>
      <c r="AD214" s="1432">
        <f t="shared" si="300"/>
      </c>
      <c r="AE214" s="1438" t="s">
        <v>948</v>
      </c>
      <c r="AF214" s="1439" t="s">
        <v>957</v>
      </c>
      <c r="AG214" s="1439">
        <v>24</v>
      </c>
    </row>
    <row r="215">
      <c r="A215" s="1426"/>
      <c r="B215" s="1427" t="s">
        <v>968</v>
      </c>
      <c r="C215" s="1427" t="s">
        <v>965</v>
      </c>
      <c r="D215" s="1450">
        <v>925.62</v>
      </c>
      <c r="E215" s="1451">
        <v>1</v>
      </c>
      <c r="F215" s="1451"/>
      <c r="G215" s="1431">
        <f t="shared" si="33"/>
      </c>
      <c r="H215" s="1431">
        <f t="shared" si="85"/>
      </c>
      <c r="I215" s="1431">
        <f t="shared" si="116"/>
      </c>
      <c r="J215" s="1431"/>
      <c r="K215" s="1431">
        <f t="shared" si="147"/>
      </c>
      <c r="L215" s="1432">
        <f t="shared" si="331"/>
      </c>
      <c r="M215" s="1433">
        <f t="shared" si="362"/>
      </c>
      <c r="N215" s="1433">
        <f t="shared" si="393"/>
      </c>
      <c r="O215" s="1433">
        <f t="shared" si="424"/>
      </c>
      <c r="P215" s="1433">
        <f t="shared" si="207"/>
      </c>
      <c r="Q215" s="1434">
        <f t="shared" si="238"/>
      </c>
      <c r="R215" s="1435">
        <v>0.0257</v>
      </c>
      <c r="S215" s="1436">
        <v>47</v>
      </c>
      <c r="T215" s="1432">
        <f t="shared" si="269"/>
      </c>
      <c r="U215" s="1436">
        <v>9579</v>
      </c>
      <c r="V215" s="1449">
        <v>144</v>
      </c>
      <c r="W215" s="1449">
        <v>50</v>
      </c>
      <c r="X215" s="1449">
        <v>147</v>
      </c>
      <c r="Y215" s="1449">
        <v>47</v>
      </c>
      <c r="Z215" s="1449">
        <v>3</v>
      </c>
      <c r="AA215" s="1449">
        <v>1</v>
      </c>
      <c r="AB215" s="1436">
        <v>14</v>
      </c>
      <c r="AC215" s="1470">
        <f t="shared" si="176"/>
      </c>
      <c r="AD215" s="1432">
        <f t="shared" si="300"/>
      </c>
      <c r="AE215" s="1438" t="s">
        <v>948</v>
      </c>
      <c r="AF215" s="1439" t="s">
        <v>957</v>
      </c>
      <c r="AG215" s="1439">
        <v>12</v>
      </c>
    </row>
    <row r="216">
      <c r="A216" s="1426"/>
      <c r="B216" s="1440" t="s">
        <v>950</v>
      </c>
      <c r="C216" s="1440"/>
      <c r="D216" s="1441">
        <f>SUM(D211:D215)</f>
      </c>
      <c r="E216" s="1441">
        <f>SUM(E211:E215)</f>
      </c>
      <c r="F216" s="1441"/>
      <c r="G216" s="1441">
        <f>SUM(G211:G215)</f>
      </c>
      <c r="H216" s="1442">
        <f t="shared" si="85"/>
      </c>
      <c r="I216" s="1442">
        <f t="shared" si="116"/>
      </c>
      <c r="J216" s="1442"/>
      <c r="K216" s="1442">
        <f t="shared" si="147"/>
      </c>
      <c r="L216" s="1442">
        <f t="shared" si="331"/>
      </c>
      <c r="M216" s="1443">
        <f t="shared" si="362"/>
      </c>
      <c r="N216" s="1443">
        <f t="shared" si="393"/>
      </c>
      <c r="O216" s="1443">
        <f t="shared" si="424"/>
      </c>
      <c r="P216" s="1443">
        <f t="shared" si="207"/>
      </c>
      <c r="Q216" s="1444">
        <f t="shared" si="238"/>
      </c>
      <c r="R216" s="1443">
        <f>AVERAGE(R211:R215)</f>
      </c>
      <c r="S216" s="1445">
        <f>AVERAGE(S211:S215)</f>
      </c>
      <c r="T216" s="1454">
        <f t="shared" si="269"/>
      </c>
      <c r="U216" s="1441">
        <f>SUM(U211:U215)</f>
      </c>
      <c r="V216" s="1441">
        <f>SUM(V211:V215)</f>
      </c>
      <c r="W216" s="1441">
        <f>SUM(W211:W215)</f>
      </c>
      <c r="X216" s="1441">
        <f>SUM(X211:X215)</f>
      </c>
      <c r="Y216" s="1441">
        <f>SUM(Y211:Y215)</f>
      </c>
      <c r="Z216" s="1441">
        <f>SUM(Z211:Z215)</f>
      </c>
      <c r="AA216" s="1441">
        <f>SUM(AA211:AA215)</f>
      </c>
      <c r="AB216" s="1441">
        <f>SUM(AB211:AB215)</f>
      </c>
      <c r="AC216" s="1442">
        <f t="shared" si="176"/>
      </c>
      <c r="AD216" s="1446">
        <f t="shared" si="300"/>
      </c>
      <c r="AE216" s="1447"/>
      <c r="AF216" s="1447"/>
      <c r="AG216" s="1441">
        <f>SUM(AG211:AG215)</f>
      </c>
    </row>
    <row r="217">
      <c r="A217" s="1426"/>
      <c r="B217" s="1455" t="s">
        <v>966</v>
      </c>
      <c r="C217" s="1455"/>
      <c r="D217" s="1456">
        <f>D210+D205+D216</f>
      </c>
      <c r="E217" s="1456">
        <f>E210+E205+E216</f>
      </c>
      <c r="F217" s="1456"/>
      <c r="G217" s="1457">
        <f>G210+G205+G216</f>
      </c>
      <c r="H217" s="1457">
        <f t="shared" si="85"/>
      </c>
      <c r="I217" s="1457">
        <f t="shared" si="116"/>
      </c>
      <c r="J217" s="1457"/>
      <c r="K217" s="1457">
        <f t="shared" si="147"/>
      </c>
      <c r="L217" s="1457">
        <f t="shared" si="331"/>
      </c>
      <c r="M217" s="1458">
        <f t="shared" si="362"/>
      </c>
      <c r="N217" s="1458">
        <f t="shared" si="393"/>
      </c>
      <c r="O217" s="1458">
        <f t="shared" si="424"/>
      </c>
      <c r="P217" s="1458">
        <f t="shared" si="207"/>
      </c>
      <c r="Q217" s="1459">
        <f t="shared" si="238"/>
      </c>
      <c r="R217" s="1459">
        <f>(R210+R205+R216)/3</f>
      </c>
      <c r="S217" s="1460">
        <f>(S210+S205+S216)/3</f>
      </c>
      <c r="T217" s="1461">
        <f>(T210+T205)/2</f>
      </c>
      <c r="U217" s="1456">
        <f>U210+U205+U216</f>
      </c>
      <c r="V217" s="1456">
        <f>V210+V205+V216</f>
      </c>
      <c r="W217" s="1456">
        <f>W210+W205+W216</f>
      </c>
      <c r="X217" s="1456">
        <f>X210+X205+X216</f>
      </c>
      <c r="Y217" s="1456">
        <f>Y210+Y205+Y216</f>
      </c>
      <c r="Z217" s="1456">
        <f>Z210+Z205+Z216</f>
      </c>
      <c r="AA217" s="1456">
        <f>AA210+AA205+AA216</f>
      </c>
      <c r="AB217" s="1456">
        <f>AB210+AB205+AB216</f>
      </c>
      <c r="AC217" s="1457">
        <f t="shared" si="176"/>
      </c>
      <c r="AD217" s="1462">
        <f t="shared" si="300"/>
      </c>
      <c r="AE217" s="1463"/>
      <c r="AF217" s="1463"/>
      <c r="AG217" s="1456">
        <f>AG210+AG205+AG216</f>
      </c>
    </row>
    <row r="218">
      <c r="A218" s="1416" t="s">
        <v>912</v>
      </c>
      <c r="B218" s="1416" t="s">
        <v>913</v>
      </c>
      <c r="C218" s="1416"/>
      <c r="D218" s="1417" t="s">
        <v>914</v>
      </c>
      <c r="E218" s="1417"/>
      <c r="F218" s="1417"/>
      <c r="G218" s="1417"/>
      <c r="H218" s="1417"/>
      <c r="I218" s="1417"/>
      <c r="J218" s="1417"/>
      <c r="K218" s="1417"/>
      <c r="L218" s="1418" t="s">
        <v>915</v>
      </c>
      <c r="M218" s="1418"/>
      <c r="N218" s="1418"/>
      <c r="O218" s="1418"/>
      <c r="P218" s="1418"/>
      <c r="Q218" s="1418"/>
      <c r="R218" s="1418"/>
      <c r="S218" s="1418"/>
      <c r="T218" s="1418"/>
      <c r="U218" s="1418"/>
      <c r="V218" s="1418"/>
      <c r="W218" s="1418"/>
      <c r="X218" s="1418"/>
      <c r="Y218" s="1418"/>
      <c r="Z218" s="1418"/>
      <c r="AA218" s="1418"/>
      <c r="AB218" s="1418"/>
      <c r="AC218" s="1418"/>
      <c r="AD218" s="1418"/>
      <c r="AE218" s="1418"/>
      <c r="AF218" s="1418"/>
      <c r="AG218" s="1419"/>
    </row>
    <row r="219">
      <c r="A219" s="1416"/>
      <c r="B219" s="1416" t="s">
        <v>916</v>
      </c>
      <c r="C219" s="1416" t="s">
        <v>917</v>
      </c>
      <c r="D219" s="1417" t="s">
        <v>918</v>
      </c>
      <c r="E219" s="1420" t="s">
        <v>919</v>
      </c>
      <c r="F219" s="1420"/>
      <c r="G219" s="1421" t="s">
        <v>920</v>
      </c>
      <c r="H219" s="1422" t="s">
        <v>921</v>
      </c>
      <c r="I219" s="1422" t="s">
        <v>922</v>
      </c>
      <c r="J219" s="1422"/>
      <c r="K219" s="1422" t="s">
        <v>923</v>
      </c>
      <c r="L219" s="1418" t="s">
        <v>924</v>
      </c>
      <c r="M219" s="1423" t="s">
        <v>925</v>
      </c>
      <c r="N219" s="1423" t="s">
        <v>926</v>
      </c>
      <c r="O219" s="1423" t="s">
        <v>927</v>
      </c>
      <c r="P219" s="1423" t="s">
        <v>928</v>
      </c>
      <c r="Q219" s="1424" t="s">
        <v>929</v>
      </c>
      <c r="R219" s="1423" t="s">
        <v>930</v>
      </c>
      <c r="S219" s="1425" t="s">
        <v>931</v>
      </c>
      <c r="T219" s="1418" t="s">
        <v>932</v>
      </c>
      <c r="U219" s="1424" t="s">
        <v>933</v>
      </c>
      <c r="V219" s="1424" t="s">
        <v>934</v>
      </c>
      <c r="W219" s="1424" t="s">
        <v>935</v>
      </c>
      <c r="X219" s="1424" t="s">
        <v>936</v>
      </c>
      <c r="Y219" s="1424" t="s">
        <v>937</v>
      </c>
      <c r="Z219" s="1424" t="s">
        <v>938</v>
      </c>
      <c r="AA219" s="1424" t="s">
        <v>939</v>
      </c>
      <c r="AB219" s="1424" t="s">
        <v>940</v>
      </c>
      <c r="AC219" s="1469" t="s">
        <v>978</v>
      </c>
      <c r="AD219" s="1418" t="s">
        <v>941</v>
      </c>
      <c r="AE219" s="1419" t="s">
        <v>942</v>
      </c>
      <c r="AF219" s="1419" t="s">
        <v>943</v>
      </c>
      <c r="AG219" s="1419" t="s">
        <v>944</v>
      </c>
    </row>
    <row r="220">
      <c r="A220" s="1426" t="s">
        <v>982</v>
      </c>
      <c r="B220" s="1427" t="s">
        <v>946</v>
      </c>
      <c r="C220" s="1428" t="s">
        <v>947</v>
      </c>
      <c r="D220" s="1429">
        <v>2013.72</v>
      </c>
      <c r="E220" s="1430">
        <v>2</v>
      </c>
      <c r="F220" s="1430"/>
      <c r="G220" s="1431">
        <f t="shared" ref="G220:G224" si="34">E220*2000</f>
      </c>
      <c r="H220" s="1431">
        <f t="shared" ref="H220:H236" si="86">G220/D220</f>
      </c>
      <c r="I220" s="1431">
        <f t="shared" ref="I220:I236" si="117">D220/E220</f>
      </c>
      <c r="J220" s="1431"/>
      <c r="K220" s="1431">
        <f t="shared" ref="K220:K236" si="148">G220/E220</f>
      </c>
      <c r="L220" s="1432">
        <f t="shared" ref="L220:L236" si="332">D220/V220</f>
      </c>
      <c r="M220" s="1433">
        <f t="shared" ref="M220:M236" si="363">Q220/U220*1</f>
      </c>
      <c r="N220" s="1433">
        <f t="shared" ref="N220:N236" si="394">V220/U220</f>
      </c>
      <c r="O220" s="1433">
        <f t="shared" ref="O220:O236" si="425">X220/U220</f>
      </c>
      <c r="P220" s="1433">
        <f t="shared" ref="P220:P236" si="208">Y220/X220</f>
      </c>
      <c r="Q220" s="1434">
        <f t="shared" ref="Q220:Q236" si="239">W220/R220</f>
      </c>
      <c r="R220" s="1435">
        <v>0.012</v>
      </c>
      <c r="S220" s="1436">
        <v>36</v>
      </c>
      <c r="T220" s="1432">
        <f t="shared" ref="T220:T235" si="270">(D220/U220)*1000</f>
      </c>
      <c r="U220" s="1437">
        <v>17313</v>
      </c>
      <c r="V220" s="1434">
        <v>497</v>
      </c>
      <c r="W220" s="1434">
        <v>69</v>
      </c>
      <c r="X220" s="1434">
        <v>523</v>
      </c>
      <c r="Y220" s="1434">
        <v>63</v>
      </c>
      <c r="Z220" s="1434">
        <v>4</v>
      </c>
      <c r="AA220" s="1434">
        <v>0</v>
      </c>
      <c r="AB220" s="1437">
        <v>12</v>
      </c>
      <c r="AC220" s="1470">
        <f t="shared" ref="AC220:AC236" si="177">D220/X220</f>
      </c>
      <c r="AD220" s="1432">
        <f t="shared" ref="AD220:AD236" si="301">AG220*1000/D220</f>
      </c>
      <c r="AE220" s="1438" t="s">
        <v>948</v>
      </c>
      <c r="AF220" s="1439" t="s">
        <v>949</v>
      </c>
      <c r="AG220" s="1439">
        <v>16</v>
      </c>
    </row>
    <row r="221">
      <c r="A221" s="1426"/>
      <c r="B221" s="1427" t="s">
        <v>946</v>
      </c>
      <c r="C221" s="1428" t="s">
        <v>952</v>
      </c>
      <c r="D221" s="1429">
        <v>2280.14</v>
      </c>
      <c r="E221" s="1430">
        <v>5</v>
      </c>
      <c r="F221" s="1430"/>
      <c r="G221" s="1431">
        <f t="shared" si="34"/>
      </c>
      <c r="H221" s="1431">
        <f t="shared" si="86"/>
      </c>
      <c r="I221" s="1448">
        <f t="shared" si="117"/>
      </c>
      <c r="J221" s="1448"/>
      <c r="K221" s="1448">
        <f t="shared" si="148"/>
      </c>
      <c r="L221" s="1432">
        <f t="shared" si="332"/>
      </c>
      <c r="M221" s="1433">
        <f t="shared" si="363"/>
      </c>
      <c r="N221" s="1433">
        <f t="shared" si="394"/>
      </c>
      <c r="O221" s="1433">
        <f t="shared" si="425"/>
      </c>
      <c r="P221" s="1433">
        <f t="shared" si="208"/>
      </c>
      <c r="Q221" s="1434">
        <f t="shared" si="239"/>
      </c>
      <c r="R221" s="1435">
        <v>0.0121</v>
      </c>
      <c r="S221" s="1436">
        <v>38</v>
      </c>
      <c r="T221" s="1432">
        <f t="shared" si="270"/>
      </c>
      <c r="U221" s="1449">
        <v>18023</v>
      </c>
      <c r="V221" s="1449">
        <v>542</v>
      </c>
      <c r="W221" s="1449">
        <v>70</v>
      </c>
      <c r="X221" s="1449">
        <v>554</v>
      </c>
      <c r="Y221" s="1449">
        <v>65</v>
      </c>
      <c r="Z221" s="1449">
        <v>4</v>
      </c>
      <c r="AA221" s="1449">
        <v>0</v>
      </c>
      <c r="AB221" s="1436">
        <v>13</v>
      </c>
      <c r="AC221" s="1470">
        <f t="shared" si="177"/>
      </c>
      <c r="AD221" s="1432">
        <f t="shared" si="301"/>
      </c>
      <c r="AE221" s="1438" t="s">
        <v>948</v>
      </c>
      <c r="AF221" s="1439" t="s">
        <v>949</v>
      </c>
      <c r="AG221" s="1439">
        <v>21</v>
      </c>
    </row>
    <row r="222">
      <c r="A222" s="1426"/>
      <c r="B222" s="1427" t="s">
        <v>946</v>
      </c>
      <c r="C222" s="1428" t="s">
        <v>953</v>
      </c>
      <c r="D222" s="1450">
        <v>2636.11</v>
      </c>
      <c r="E222" s="1451">
        <v>9</v>
      </c>
      <c r="F222" s="1451"/>
      <c r="G222" s="1431">
        <f t="shared" si="34"/>
      </c>
      <c r="H222" s="1431">
        <f t="shared" si="86"/>
      </c>
      <c r="I222" s="1431">
        <f t="shared" si="117"/>
      </c>
      <c r="J222" s="1431"/>
      <c r="K222" s="1431">
        <f t="shared" si="148"/>
      </c>
      <c r="L222" s="1452">
        <f t="shared" si="332"/>
      </c>
      <c r="M222" s="1433">
        <f t="shared" si="363"/>
      </c>
      <c r="N222" s="1433">
        <f t="shared" si="394"/>
      </c>
      <c r="O222" s="1433">
        <f t="shared" si="425"/>
      </c>
      <c r="P222" s="1433">
        <f t="shared" si="208"/>
      </c>
      <c r="Q222" s="1434">
        <f t="shared" si="239"/>
      </c>
      <c r="R222" s="1435">
        <v>0.0264</v>
      </c>
      <c r="S222" s="1436">
        <v>43</v>
      </c>
      <c r="T222" s="1432">
        <f t="shared" si="270"/>
      </c>
      <c r="U222" s="1449">
        <v>21488</v>
      </c>
      <c r="V222" s="1449">
        <v>733</v>
      </c>
      <c r="W222" s="1449">
        <v>114</v>
      </c>
      <c r="X222" s="1449">
        <v>776</v>
      </c>
      <c r="Y222" s="1449">
        <v>85</v>
      </c>
      <c r="Z222" s="1449">
        <v>18</v>
      </c>
      <c r="AA222" s="1449">
        <v>1</v>
      </c>
      <c r="AB222" s="1436">
        <v>23</v>
      </c>
      <c r="AC222" s="1470">
        <f t="shared" si="177"/>
      </c>
      <c r="AD222" s="1432">
        <f t="shared" si="301"/>
      </c>
      <c r="AE222" s="1438" t="s">
        <v>948</v>
      </c>
      <c r="AF222" s="1439" t="s">
        <v>949</v>
      </c>
      <c r="AG222" s="1439">
        <v>30</v>
      </c>
    </row>
    <row r="223">
      <c r="A223" s="1426"/>
      <c r="B223" s="1427" t="s">
        <v>946</v>
      </c>
      <c r="C223" s="1428" t="s">
        <v>954</v>
      </c>
      <c r="D223" s="1450">
        <v>3562.67</v>
      </c>
      <c r="E223" s="1451">
        <v>3</v>
      </c>
      <c r="F223" s="1451"/>
      <c r="G223" s="1431">
        <f t="shared" si="34"/>
      </c>
      <c r="H223" s="1431">
        <f t="shared" si="86"/>
      </c>
      <c r="I223" s="1431">
        <f t="shared" si="117"/>
      </c>
      <c r="J223" s="1431"/>
      <c r="K223" s="1431">
        <f t="shared" si="148"/>
      </c>
      <c r="L223" s="1452">
        <f t="shared" si="332"/>
      </c>
      <c r="M223" s="1433">
        <f t="shared" si="363"/>
      </c>
      <c r="N223" s="1433">
        <f t="shared" si="394"/>
      </c>
      <c r="O223" s="1433">
        <f t="shared" si="425"/>
      </c>
      <c r="P223" s="1433">
        <f t="shared" si="208"/>
      </c>
      <c r="Q223" s="1434">
        <f t="shared" si="239"/>
      </c>
      <c r="R223" s="1435">
        <v>0.0231</v>
      </c>
      <c r="S223" s="1436">
        <v>44</v>
      </c>
      <c r="T223" s="1432">
        <f t="shared" si="270"/>
      </c>
      <c r="U223" s="1449">
        <v>37883</v>
      </c>
      <c r="V223" s="1449">
        <v>965</v>
      </c>
      <c r="W223" s="1449">
        <v>153</v>
      </c>
      <c r="X223" s="1449">
        <v>1021</v>
      </c>
      <c r="Y223" s="1449">
        <v>91</v>
      </c>
      <c r="Z223" s="1449">
        <v>10</v>
      </c>
      <c r="AA223" s="1449">
        <v>2</v>
      </c>
      <c r="AB223" s="1436">
        <v>37</v>
      </c>
      <c r="AC223" s="1470">
        <f t="shared" si="177"/>
      </c>
      <c r="AD223" s="1432">
        <f t="shared" si="301"/>
      </c>
      <c r="AE223" s="1438" t="s">
        <v>948</v>
      </c>
      <c r="AF223" s="1439" t="s">
        <v>949</v>
      </c>
      <c r="AG223" s="1439">
        <v>36</v>
      </c>
    </row>
    <row r="224">
      <c r="A224" s="1426"/>
      <c r="B224" s="1427" t="s">
        <v>946</v>
      </c>
      <c r="C224" s="1427" t="s">
        <v>955</v>
      </c>
      <c r="D224" s="1450">
        <v>2228.32</v>
      </c>
      <c r="E224" s="1451">
        <v>3</v>
      </c>
      <c r="F224" s="1451"/>
      <c r="G224" s="1431">
        <f t="shared" si="34"/>
      </c>
      <c r="H224" s="1431">
        <f t="shared" si="86"/>
      </c>
      <c r="I224" s="1431">
        <f t="shared" si="117"/>
      </c>
      <c r="J224" s="1431"/>
      <c r="K224" s="1431">
        <f t="shared" si="148"/>
      </c>
      <c r="L224" s="1452">
        <f t="shared" si="332"/>
      </c>
      <c r="M224" s="1433">
        <f t="shared" si="363"/>
      </c>
      <c r="N224" s="1433">
        <f t="shared" si="394"/>
      </c>
      <c r="O224" s="1433">
        <f t="shared" si="425"/>
      </c>
      <c r="P224" s="1433">
        <f t="shared" si="208"/>
      </c>
      <c r="Q224" s="1434">
        <f t="shared" si="239"/>
      </c>
      <c r="R224" s="1435">
        <v>0.0197</v>
      </c>
      <c r="S224" s="1436">
        <v>47</v>
      </c>
      <c r="T224" s="1432">
        <f t="shared" si="270"/>
      </c>
      <c r="U224" s="1449">
        <v>22255</v>
      </c>
      <c r="V224" s="1449">
        <v>394</v>
      </c>
      <c r="W224" s="1449">
        <v>90</v>
      </c>
      <c r="X224" s="1449">
        <v>416</v>
      </c>
      <c r="Y224" s="1449">
        <v>71</v>
      </c>
      <c r="Z224" s="1449">
        <v>7</v>
      </c>
      <c r="AA224" s="1449">
        <v>2</v>
      </c>
      <c r="AB224" s="1436">
        <v>26</v>
      </c>
      <c r="AC224" s="1470">
        <f t="shared" si="177"/>
      </c>
      <c r="AD224" s="1432">
        <f t="shared" si="301"/>
      </c>
      <c r="AE224" s="1438" t="s">
        <v>948</v>
      </c>
      <c r="AF224" s="1439" t="s">
        <v>949</v>
      </c>
      <c r="AG224" s="1439">
        <v>32</v>
      </c>
    </row>
    <row r="225">
      <c r="A225" s="1426"/>
      <c r="B225" s="1440" t="s">
        <v>950</v>
      </c>
      <c r="C225" s="1440"/>
      <c r="D225" s="1441">
        <f>SUM(D220:D224)</f>
      </c>
      <c r="E225" s="1441">
        <f>SUM(E220:E224)</f>
      </c>
      <c r="F225" s="1441"/>
      <c r="G225" s="1442">
        <f>SUM(G220:G224)</f>
      </c>
      <c r="H225" s="1442">
        <f t="shared" si="86"/>
      </c>
      <c r="I225" s="1442">
        <f t="shared" si="117"/>
      </c>
      <c r="J225" s="1442"/>
      <c r="K225" s="1442">
        <f t="shared" si="148"/>
      </c>
      <c r="L225" s="1442">
        <f t="shared" si="332"/>
      </c>
      <c r="M225" s="1443">
        <f t="shared" si="363"/>
      </c>
      <c r="N225" s="1443">
        <f t="shared" si="394"/>
      </c>
      <c r="O225" s="1443">
        <f t="shared" si="425"/>
      </c>
      <c r="P225" s="1443">
        <f t="shared" si="208"/>
      </c>
      <c r="Q225" s="1444">
        <f t="shared" si="239"/>
      </c>
      <c r="R225" s="1443">
        <f>AVERAGE(R220:R224)</f>
      </c>
      <c r="S225" s="1445">
        <f>AVERAGE(S220:S224)</f>
      </c>
      <c r="T225" s="1442">
        <f t="shared" si="270"/>
      </c>
      <c r="U225" s="1441">
        <f>SUM(U220:U224)</f>
      </c>
      <c r="V225" s="1441">
        <f>SUM(V220:V224)</f>
      </c>
      <c r="W225" s="1441">
        <f>SUM(W220:W224)</f>
      </c>
      <c r="X225" s="1441">
        <f>SUM(X220:X224)</f>
      </c>
      <c r="Y225" s="1441">
        <f>SUM(Y220:Y224)</f>
      </c>
      <c r="Z225" s="1441">
        <f>SUM(Z220:Z224)</f>
      </c>
      <c r="AA225" s="1441">
        <f>SUM(AA220:AA224)</f>
      </c>
      <c r="AB225" s="1441">
        <f>SUM(AB220:AB224)</f>
      </c>
      <c r="AC225" s="1442">
        <f t="shared" si="177"/>
      </c>
      <c r="AD225" s="1446">
        <f t="shared" si="301"/>
      </c>
      <c r="AE225" s="1447"/>
      <c r="AF225" s="1447"/>
      <c r="AG225" s="1444">
        <f>SUM(AG220:AG224)</f>
      </c>
    </row>
    <row r="226">
      <c r="A226" s="1426"/>
      <c r="B226" s="1427" t="s">
        <v>968</v>
      </c>
      <c r="C226" s="1428" t="s">
        <v>956</v>
      </c>
      <c r="D226" s="1451">
        <v>2975.57</v>
      </c>
      <c r="E226" s="1451">
        <v>1</v>
      </c>
      <c r="F226" s="1451"/>
      <c r="G226" s="1431">
        <f t="shared" ref="G226:G229" si="35">E226*2000</f>
      </c>
      <c r="H226" s="1431">
        <f t="shared" si="86"/>
      </c>
      <c r="I226" s="1431">
        <f t="shared" si="117"/>
      </c>
      <c r="J226" s="1431"/>
      <c r="K226" s="1431">
        <f t="shared" si="148"/>
      </c>
      <c r="L226" s="1432">
        <f t="shared" si="332"/>
      </c>
      <c r="M226" s="1433">
        <f t="shared" si="363"/>
      </c>
      <c r="N226" s="1433">
        <f t="shared" si="394"/>
      </c>
      <c r="O226" s="1433">
        <f t="shared" si="425"/>
      </c>
      <c r="P226" s="1433">
        <f t="shared" si="208"/>
      </c>
      <c r="Q226" s="1434">
        <f t="shared" si="239"/>
      </c>
      <c r="R226" s="1435">
        <v>0.021</v>
      </c>
      <c r="S226" s="1436">
        <v>49</v>
      </c>
      <c r="T226" s="1432">
        <f t="shared" si="270"/>
      </c>
      <c r="U226" s="1436">
        <v>36215</v>
      </c>
      <c r="V226" s="1449">
        <v>851</v>
      </c>
      <c r="W226" s="1449">
        <v>151</v>
      </c>
      <c r="X226" s="1449">
        <v>895</v>
      </c>
      <c r="Y226" s="1449">
        <v>62</v>
      </c>
      <c r="Z226" s="1449">
        <v>10</v>
      </c>
      <c r="AA226" s="1449">
        <v>1</v>
      </c>
      <c r="AB226" s="1436">
        <v>37</v>
      </c>
      <c r="AC226" s="1470">
        <f t="shared" si="177"/>
      </c>
      <c r="AD226" s="1432">
        <f t="shared" si="301"/>
      </c>
      <c r="AE226" s="1438" t="s">
        <v>948</v>
      </c>
      <c r="AF226" s="1439" t="s">
        <v>957</v>
      </c>
      <c r="AG226" s="1439">
        <v>19</v>
      </c>
    </row>
    <row r="227">
      <c r="A227" s="1426"/>
      <c r="B227" s="1427" t="s">
        <v>968</v>
      </c>
      <c r="C227" s="1428" t="s">
        <v>959</v>
      </c>
      <c r="D227" s="1451">
        <v>2924</v>
      </c>
      <c r="E227" s="1451">
        <v>3</v>
      </c>
      <c r="F227" s="1451"/>
      <c r="G227" s="1431">
        <f t="shared" si="35"/>
      </c>
      <c r="H227" s="1431">
        <f t="shared" si="86"/>
      </c>
      <c r="I227" s="1431">
        <f t="shared" si="117"/>
      </c>
      <c r="J227" s="1431"/>
      <c r="K227" s="1431">
        <f t="shared" si="148"/>
      </c>
      <c r="L227" s="1432">
        <f t="shared" si="332"/>
      </c>
      <c r="M227" s="1433">
        <f t="shared" si="363"/>
      </c>
      <c r="N227" s="1433">
        <f t="shared" si="394"/>
      </c>
      <c r="O227" s="1433">
        <f t="shared" si="425"/>
      </c>
      <c r="P227" s="1433">
        <f t="shared" si="208"/>
      </c>
      <c r="Q227" s="1434">
        <f t="shared" si="239"/>
      </c>
      <c r="R227" s="1435">
        <v>0.0204</v>
      </c>
      <c r="S227" s="1436">
        <v>48</v>
      </c>
      <c r="T227" s="1432">
        <f t="shared" si="270"/>
      </c>
      <c r="U227" s="1436">
        <v>28600</v>
      </c>
      <c r="V227" s="1449">
        <v>804</v>
      </c>
      <c r="W227" s="1449">
        <v>126</v>
      </c>
      <c r="X227" s="1449">
        <v>873</v>
      </c>
      <c r="Y227" s="1449">
        <v>61</v>
      </c>
      <c r="Z227" s="1449">
        <v>8</v>
      </c>
      <c r="AA227" s="1449">
        <v>0</v>
      </c>
      <c r="AB227" s="1436">
        <v>29</v>
      </c>
      <c r="AC227" s="1470">
        <f t="shared" si="177"/>
      </c>
      <c r="AD227" s="1432">
        <f t="shared" si="301"/>
      </c>
      <c r="AE227" s="1438" t="s">
        <v>948</v>
      </c>
      <c r="AF227" s="1439" t="s">
        <v>957</v>
      </c>
      <c r="AG227" s="1439">
        <v>22</v>
      </c>
    </row>
    <row r="228">
      <c r="A228" s="1426"/>
      <c r="B228" s="1427" t="s">
        <v>968</v>
      </c>
      <c r="C228" s="1427" t="s">
        <v>960</v>
      </c>
      <c r="D228" s="1468">
        <v>2726.47</v>
      </c>
      <c r="E228" s="1451">
        <v>2</v>
      </c>
      <c r="F228" s="1451"/>
      <c r="G228" s="1431">
        <f t="shared" si="35"/>
      </c>
      <c r="H228" s="1431">
        <f t="shared" si="86"/>
      </c>
      <c r="I228" s="1431">
        <f t="shared" si="117"/>
      </c>
      <c r="J228" s="1431"/>
      <c r="K228" s="1431">
        <f t="shared" si="148"/>
      </c>
      <c r="L228" s="1432">
        <f t="shared" si="332"/>
      </c>
      <c r="M228" s="1433">
        <f t="shared" si="363"/>
      </c>
      <c r="N228" s="1433">
        <f t="shared" si="394"/>
      </c>
      <c r="O228" s="1433">
        <f t="shared" si="425"/>
      </c>
      <c r="P228" s="1433">
        <f t="shared" si="208"/>
      </c>
      <c r="Q228" s="1434">
        <f t="shared" si="239"/>
      </c>
      <c r="R228" s="1435">
        <v>0.0178</v>
      </c>
      <c r="S228" s="1436">
        <v>46</v>
      </c>
      <c r="T228" s="1432">
        <f t="shared" si="270"/>
      </c>
      <c r="U228" s="1436">
        <v>26077</v>
      </c>
      <c r="V228" s="1449">
        <v>793</v>
      </c>
      <c r="W228" s="1449">
        <v>93</v>
      </c>
      <c r="X228" s="1449">
        <v>862</v>
      </c>
      <c r="Y228" s="1449">
        <v>56</v>
      </c>
      <c r="Z228" s="1449">
        <v>7</v>
      </c>
      <c r="AA228" s="1449">
        <v>1</v>
      </c>
      <c r="AB228" s="1436">
        <v>26</v>
      </c>
      <c r="AC228" s="1470">
        <f t="shared" si="177"/>
      </c>
      <c r="AD228" s="1432">
        <f t="shared" si="301"/>
      </c>
      <c r="AE228" s="1438" t="s">
        <v>948</v>
      </c>
      <c r="AF228" s="1439" t="s">
        <v>957</v>
      </c>
      <c r="AG228" s="1439">
        <v>28</v>
      </c>
    </row>
    <row r="229">
      <c r="A229" s="1426"/>
      <c r="B229" s="1427" t="s">
        <v>968</v>
      </c>
      <c r="C229" s="1427" t="s">
        <v>961</v>
      </c>
      <c r="D229" s="1451">
        <v>2202.69</v>
      </c>
      <c r="E229" s="1451">
        <v>0</v>
      </c>
      <c r="F229" s="1451"/>
      <c r="G229" s="1431">
        <f t="shared" si="35"/>
      </c>
      <c r="H229" s="1431">
        <f t="shared" si="86"/>
      </c>
      <c r="I229" s="1431">
        <f t="shared" si="117"/>
      </c>
      <c r="J229" s="1431"/>
      <c r="K229" s="1431">
        <f t="shared" si="148"/>
      </c>
      <c r="L229" s="1432">
        <f t="shared" si="332"/>
      </c>
      <c r="M229" s="1433">
        <f t="shared" si="363"/>
      </c>
      <c r="N229" s="1433">
        <f t="shared" si="394"/>
      </c>
      <c r="O229" s="1433">
        <f t="shared" si="425"/>
      </c>
      <c r="P229" s="1433">
        <f t="shared" si="208"/>
      </c>
      <c r="Q229" s="1434">
        <f t="shared" si="239"/>
      </c>
      <c r="R229" s="1435">
        <v>0.0155</v>
      </c>
      <c r="S229" s="1436">
        <v>44</v>
      </c>
      <c r="T229" s="1432">
        <f t="shared" si="270"/>
      </c>
      <c r="U229" s="1436">
        <v>18435</v>
      </c>
      <c r="V229" s="1449">
        <v>884</v>
      </c>
      <c r="W229" s="1449">
        <v>71</v>
      </c>
      <c r="X229" s="1449">
        <v>933</v>
      </c>
      <c r="Y229" s="1449">
        <v>57</v>
      </c>
      <c r="Z229" s="1449">
        <v>1</v>
      </c>
      <c r="AA229" s="1449">
        <v>0</v>
      </c>
      <c r="AB229" s="1436">
        <v>11</v>
      </c>
      <c r="AC229" s="1470">
        <f t="shared" si="177"/>
      </c>
      <c r="AD229" s="1432">
        <f t="shared" si="301"/>
      </c>
      <c r="AE229" s="1438" t="s">
        <v>948</v>
      </c>
      <c r="AF229" s="1439" t="s">
        <v>957</v>
      </c>
      <c r="AG229" s="1439">
        <v>17</v>
      </c>
    </row>
    <row r="230">
      <c r="A230" s="1426"/>
      <c r="B230" s="1440" t="s">
        <v>950</v>
      </c>
      <c r="C230" s="1440"/>
      <c r="D230" s="1441">
        <f>SUM(D226:D229)</f>
      </c>
      <c r="E230" s="1441">
        <f>SUM(E226:E229)</f>
      </c>
      <c r="F230" s="1441"/>
      <c r="G230" s="1442">
        <f>SUM(G226:G229)</f>
      </c>
      <c r="H230" s="1442">
        <f t="shared" si="86"/>
      </c>
      <c r="I230" s="1442">
        <f t="shared" si="117"/>
      </c>
      <c r="J230" s="1442"/>
      <c r="K230" s="1442">
        <f t="shared" si="148"/>
      </c>
      <c r="L230" s="1442">
        <f t="shared" si="332"/>
      </c>
      <c r="M230" s="1443">
        <f t="shared" si="363"/>
      </c>
      <c r="N230" s="1443">
        <f t="shared" si="394"/>
      </c>
      <c r="O230" s="1443">
        <f t="shared" si="425"/>
      </c>
      <c r="P230" s="1443">
        <f t="shared" si="208"/>
      </c>
      <c r="Q230" s="1444">
        <f t="shared" si="239"/>
      </c>
      <c r="R230" s="1443">
        <f>AVERAGE(R226:R229)</f>
      </c>
      <c r="S230" s="1445">
        <f>AVERAGE(S226:S229)</f>
      </c>
      <c r="T230" s="1454">
        <f t="shared" si="270"/>
      </c>
      <c r="U230" s="1441">
        <f>SUM(U226:U229)</f>
      </c>
      <c r="V230" s="1441">
        <f>SUM(V226:V229)</f>
      </c>
      <c r="W230" s="1441">
        <f>SUM(W226:W229)</f>
      </c>
      <c r="X230" s="1441">
        <f>SUM(X226:X229)</f>
      </c>
      <c r="Y230" s="1441">
        <f>SUM(Y226:Y229)</f>
      </c>
      <c r="Z230" s="1441">
        <f>SUM(Z226:Z229)</f>
      </c>
      <c r="AA230" s="1441">
        <f>SUM(AA226:AA229)</f>
      </c>
      <c r="AB230" s="1441">
        <f>SUM(AB226:AB229)</f>
      </c>
      <c r="AC230" s="1442">
        <f t="shared" si="177"/>
      </c>
      <c r="AD230" s="1446">
        <f t="shared" si="301"/>
      </c>
      <c r="AE230" s="1447"/>
      <c r="AF230" s="1447"/>
      <c r="AG230" s="1444">
        <f>SUM(AG226:AG229)</f>
      </c>
    </row>
    <row r="231">
      <c r="A231" s="1426"/>
      <c r="B231" s="1427" t="s">
        <v>951</v>
      </c>
      <c r="C231" s="1428" t="s">
        <v>962</v>
      </c>
      <c r="D231" s="1429">
        <v>2606.22</v>
      </c>
      <c r="E231" s="1453">
        <v>2</v>
      </c>
      <c r="F231" s="1453"/>
      <c r="G231" s="1431">
        <f t="shared" ref="G231:G234" si="36">E231*2000</f>
      </c>
      <c r="H231" s="1431">
        <f t="shared" si="86"/>
      </c>
      <c r="I231" s="1431">
        <f t="shared" si="117"/>
      </c>
      <c r="J231" s="1431"/>
      <c r="K231" s="1431">
        <f t="shared" si="148"/>
      </c>
      <c r="L231" s="1432">
        <f t="shared" si="332"/>
      </c>
      <c r="M231" s="1433">
        <f t="shared" si="363"/>
      </c>
      <c r="N231" s="1433">
        <f t="shared" si="394"/>
      </c>
      <c r="O231" s="1433">
        <f t="shared" si="425"/>
      </c>
      <c r="P231" s="1433">
        <f t="shared" si="208"/>
      </c>
      <c r="Q231" s="1434">
        <f t="shared" si="239"/>
      </c>
      <c r="R231" s="1435">
        <v>0.0181</v>
      </c>
      <c r="S231" s="1436">
        <v>42</v>
      </c>
      <c r="T231" s="1432">
        <f t="shared" si="270"/>
      </c>
      <c r="U231" s="1436">
        <v>22385</v>
      </c>
      <c r="V231" s="1449">
        <v>1158</v>
      </c>
      <c r="W231" s="1449">
        <v>104</v>
      </c>
      <c r="X231" s="1449">
        <v>1248</v>
      </c>
      <c r="Y231" s="1449">
        <v>68</v>
      </c>
      <c r="Z231" s="1449">
        <v>5</v>
      </c>
      <c r="AA231" s="1449">
        <v>4</v>
      </c>
      <c r="AB231" s="1436">
        <v>14</v>
      </c>
      <c r="AC231" s="1470">
        <f t="shared" si="177"/>
      </c>
      <c r="AD231" s="1432">
        <f t="shared" si="301"/>
      </c>
      <c r="AE231" s="1438" t="s">
        <v>948</v>
      </c>
      <c r="AF231" s="1439" t="s">
        <v>957</v>
      </c>
      <c r="AG231" s="1439">
        <v>24</v>
      </c>
    </row>
    <row r="232">
      <c r="A232" s="1426"/>
      <c r="B232" s="1427" t="s">
        <v>951</v>
      </c>
      <c r="C232" s="1428" t="s">
        <v>963</v>
      </c>
      <c r="D232" s="1450">
        <v>2897.4</v>
      </c>
      <c r="E232" s="1453">
        <v>3</v>
      </c>
      <c r="F232" s="1453"/>
      <c r="G232" s="1431">
        <f t="shared" si="36"/>
      </c>
      <c r="H232" s="1431">
        <f t="shared" si="86"/>
      </c>
      <c r="I232" s="1431">
        <f t="shared" si="117"/>
      </c>
      <c r="J232" s="1431"/>
      <c r="K232" s="1431">
        <f t="shared" si="148"/>
      </c>
      <c r="L232" s="1432">
        <f t="shared" si="332"/>
      </c>
      <c r="M232" s="1433">
        <f t="shared" si="363"/>
      </c>
      <c r="N232" s="1433">
        <f t="shared" si="394"/>
      </c>
      <c r="O232" s="1433">
        <f t="shared" si="425"/>
      </c>
      <c r="P232" s="1433">
        <f t="shared" si="208"/>
      </c>
      <c r="Q232" s="1434">
        <f t="shared" si="239"/>
      </c>
      <c r="R232" s="1435">
        <v>0.0206</v>
      </c>
      <c r="S232" s="1436">
        <v>43</v>
      </c>
      <c r="T232" s="1432">
        <f t="shared" si="270"/>
      </c>
      <c r="U232" s="1436">
        <v>24083</v>
      </c>
      <c r="V232" s="1449">
        <v>956</v>
      </c>
      <c r="W232" s="1449">
        <v>113</v>
      </c>
      <c r="X232" s="1449">
        <v>1020</v>
      </c>
      <c r="Y232" s="1449">
        <v>93</v>
      </c>
      <c r="Z232" s="1449">
        <v>6</v>
      </c>
      <c r="AA232" s="1449">
        <v>2</v>
      </c>
      <c r="AB232" s="1436">
        <v>22</v>
      </c>
      <c r="AC232" s="1470">
        <f t="shared" si="177"/>
      </c>
      <c r="AD232" s="1432">
        <f t="shared" si="301"/>
      </c>
      <c r="AE232" s="1438" t="s">
        <v>948</v>
      </c>
      <c r="AF232" s="1439" t="s">
        <v>957</v>
      </c>
      <c r="AG232" s="1439">
        <v>25</v>
      </c>
    </row>
    <row r="233">
      <c r="A233" s="1426"/>
      <c r="B233" s="1427" t="s">
        <v>951</v>
      </c>
      <c r="C233" s="1427" t="s">
        <v>964</v>
      </c>
      <c r="D233" s="1450">
        <v>2915.8</v>
      </c>
      <c r="E233" s="1451">
        <v>5</v>
      </c>
      <c r="F233" s="1451"/>
      <c r="G233" s="1431">
        <f t="shared" si="36"/>
      </c>
      <c r="H233" s="1431">
        <f t="shared" si="86"/>
      </c>
      <c r="I233" s="1431">
        <f t="shared" si="117"/>
      </c>
      <c r="J233" s="1431"/>
      <c r="K233" s="1431">
        <f t="shared" si="148"/>
      </c>
      <c r="L233" s="1432">
        <f t="shared" si="332"/>
      </c>
      <c r="M233" s="1433">
        <f t="shared" si="363"/>
      </c>
      <c r="N233" s="1433">
        <f t="shared" si="394"/>
      </c>
      <c r="O233" s="1433">
        <f t="shared" si="425"/>
      </c>
      <c r="P233" s="1433">
        <f t="shared" si="208"/>
      </c>
      <c r="Q233" s="1434">
        <f t="shared" si="239"/>
      </c>
      <c r="R233" s="1435">
        <v>0.0161</v>
      </c>
      <c r="S233" s="1436">
        <v>44</v>
      </c>
      <c r="T233" s="1432">
        <f t="shared" si="270"/>
      </c>
      <c r="U233" s="1436">
        <v>24318</v>
      </c>
      <c r="V233" s="1449">
        <v>786</v>
      </c>
      <c r="W233" s="1449">
        <v>94</v>
      </c>
      <c r="X233" s="1449">
        <v>843</v>
      </c>
      <c r="Y233" s="1449">
        <v>83</v>
      </c>
      <c r="Z233" s="1449">
        <v>9</v>
      </c>
      <c r="AA233" s="1449">
        <v>2</v>
      </c>
      <c r="AB233" s="1436">
        <v>21</v>
      </c>
      <c r="AC233" s="1470">
        <f t="shared" si="177"/>
      </c>
      <c r="AD233" s="1432">
        <f t="shared" si="301"/>
      </c>
      <c r="AE233" s="1438" t="s">
        <v>948</v>
      </c>
      <c r="AF233" s="1439" t="s">
        <v>957</v>
      </c>
      <c r="AG233" s="1439">
        <v>24</v>
      </c>
    </row>
    <row r="234">
      <c r="A234" s="1426"/>
      <c r="B234" s="1427" t="s">
        <v>951</v>
      </c>
      <c r="C234" s="1427" t="s">
        <v>965</v>
      </c>
      <c r="D234" s="1450">
        <v>1406.73</v>
      </c>
      <c r="E234" s="1451">
        <v>0</v>
      </c>
      <c r="F234" s="1451"/>
      <c r="G234" s="1431">
        <f t="shared" si="36"/>
      </c>
      <c r="H234" s="1431">
        <f t="shared" si="86"/>
      </c>
      <c r="I234" s="1431">
        <f t="shared" si="117"/>
      </c>
      <c r="J234" s="1431"/>
      <c r="K234" s="1431">
        <f t="shared" si="148"/>
      </c>
      <c r="L234" s="1432">
        <f t="shared" si="332"/>
      </c>
      <c r="M234" s="1433">
        <f t="shared" si="363"/>
      </c>
      <c r="N234" s="1433">
        <f t="shared" si="394"/>
      </c>
      <c r="O234" s="1433">
        <f t="shared" si="425"/>
      </c>
      <c r="P234" s="1433">
        <f t="shared" si="208"/>
      </c>
      <c r="Q234" s="1434">
        <f t="shared" si="239"/>
      </c>
      <c r="R234" s="1435">
        <v>0.0151</v>
      </c>
      <c r="S234" s="1436">
        <v>45</v>
      </c>
      <c r="T234" s="1432">
        <f t="shared" si="270"/>
      </c>
      <c r="U234" s="1436">
        <v>11684</v>
      </c>
      <c r="V234" s="1449">
        <v>232</v>
      </c>
      <c r="W234" s="1449">
        <v>44</v>
      </c>
      <c r="X234" s="1449">
        <v>264</v>
      </c>
      <c r="Y234" s="1449">
        <v>46</v>
      </c>
      <c r="Z234" s="1449">
        <v>4</v>
      </c>
      <c r="AA234" s="1449">
        <v>0</v>
      </c>
      <c r="AB234" s="1436">
        <v>10</v>
      </c>
      <c r="AC234" s="1470">
        <f t="shared" si="177"/>
      </c>
      <c r="AD234" s="1432">
        <f t="shared" si="301"/>
      </c>
      <c r="AE234" s="1438" t="s">
        <v>948</v>
      </c>
      <c r="AF234" s="1439" t="s">
        <v>957</v>
      </c>
      <c r="AG234" s="1439">
        <v>11</v>
      </c>
    </row>
    <row r="235">
      <c r="A235" s="1426"/>
      <c r="B235" s="1440" t="s">
        <v>950</v>
      </c>
      <c r="C235" s="1440"/>
      <c r="D235" s="1441">
        <f>SUM(D231:D234)</f>
      </c>
      <c r="E235" s="1441">
        <f>SUM(E231:E234)</f>
      </c>
      <c r="F235" s="1441"/>
      <c r="G235" s="1441">
        <f>SUM(G231:G234)</f>
      </c>
      <c r="H235" s="1442">
        <f t="shared" si="86"/>
      </c>
      <c r="I235" s="1442">
        <f t="shared" si="117"/>
      </c>
      <c r="J235" s="1442"/>
      <c r="K235" s="1442">
        <f t="shared" si="148"/>
      </c>
      <c r="L235" s="1442">
        <f t="shared" si="332"/>
      </c>
      <c r="M235" s="1443">
        <f t="shared" si="363"/>
      </c>
      <c r="N235" s="1443">
        <f t="shared" si="394"/>
      </c>
      <c r="O235" s="1443">
        <f t="shared" si="425"/>
      </c>
      <c r="P235" s="1443">
        <f t="shared" si="208"/>
      </c>
      <c r="Q235" s="1444">
        <f t="shared" si="239"/>
      </c>
      <c r="R235" s="1443">
        <f>AVERAGE(R231:R234)</f>
      </c>
      <c r="S235" s="1445">
        <f>AVERAGE(S231:S234)</f>
      </c>
      <c r="T235" s="1454">
        <f t="shared" si="270"/>
      </c>
      <c r="U235" s="1441">
        <f>SUM(U231:U234)</f>
      </c>
      <c r="V235" s="1441">
        <f>SUM(V231:V234)</f>
      </c>
      <c r="W235" s="1441">
        <f>SUM(W231:W234)</f>
      </c>
      <c r="X235" s="1441">
        <f>SUM(X231:X234)</f>
      </c>
      <c r="Y235" s="1441">
        <f>SUM(Y231:Y234)</f>
      </c>
      <c r="Z235" s="1441">
        <f>SUM(Z231:Z234)</f>
      </c>
      <c r="AA235" s="1441">
        <f>SUM(AA231:AA234)</f>
      </c>
      <c r="AB235" s="1441">
        <f>SUM(AB231:AB234)</f>
      </c>
      <c r="AC235" s="1442">
        <f t="shared" si="177"/>
      </c>
      <c r="AD235" s="1446">
        <f t="shared" si="301"/>
      </c>
      <c r="AE235" s="1447"/>
      <c r="AF235" s="1447"/>
      <c r="AG235" s="1441">
        <f>SUM(AG231:AG234)</f>
      </c>
    </row>
    <row r="236">
      <c r="A236" s="1426"/>
      <c r="B236" s="1455" t="s">
        <v>966</v>
      </c>
      <c r="C236" s="1455"/>
      <c r="D236" s="1456">
        <f>D230+D225+D235</f>
      </c>
      <c r="E236" s="1456">
        <f>E230+E225+E235</f>
      </c>
      <c r="F236" s="1456"/>
      <c r="G236" s="1457">
        <f>G230+G225+G235</f>
      </c>
      <c r="H236" s="1457">
        <f t="shared" si="86"/>
      </c>
      <c r="I236" s="1457">
        <f t="shared" si="117"/>
      </c>
      <c r="J236" s="1457"/>
      <c r="K236" s="1457">
        <f t="shared" si="148"/>
      </c>
      <c r="L236" s="1457">
        <f t="shared" si="332"/>
      </c>
      <c r="M236" s="1458">
        <f t="shared" si="363"/>
      </c>
      <c r="N236" s="1458">
        <f t="shared" si="394"/>
      </c>
      <c r="O236" s="1458">
        <f t="shared" si="425"/>
      </c>
      <c r="P236" s="1458">
        <f t="shared" si="208"/>
      </c>
      <c r="Q236" s="1459">
        <f t="shared" si="239"/>
      </c>
      <c r="R236" s="1459">
        <f>(R230+R225+R235)/3</f>
      </c>
      <c r="S236" s="1460">
        <f>(S230+S225+S235)/3</f>
      </c>
      <c r="T236" s="1461">
        <f>(T230+T225)/2</f>
      </c>
      <c r="U236" s="1456">
        <f>U230+U225+U235</f>
      </c>
      <c r="V236" s="1456">
        <f>V230+V225+V235</f>
      </c>
      <c r="W236" s="1456">
        <f>W230+W225+W235</f>
      </c>
      <c r="X236" s="1456">
        <f>X230+X225+X235</f>
      </c>
      <c r="Y236" s="1456">
        <f>Y230+Y225+Y235</f>
      </c>
      <c r="Z236" s="1456">
        <f>Z230+Z225+Z235</f>
      </c>
      <c r="AA236" s="1456">
        <f>AA230+AA225+AA235</f>
      </c>
      <c r="AB236" s="1456">
        <f>AB230+AB225+AB235</f>
      </c>
      <c r="AC236" s="1457">
        <f t="shared" si="177"/>
      </c>
      <c r="AD236" s="1462">
        <f t="shared" si="301"/>
      </c>
      <c r="AE236" s="1463"/>
      <c r="AF236" s="1463"/>
      <c r="AG236" s="1456">
        <f>AG230+AG225+AG235</f>
      </c>
    </row>
    <row r="237">
      <c r="A237" s="1416" t="s">
        <v>912</v>
      </c>
      <c r="B237" s="1416" t="s">
        <v>913</v>
      </c>
      <c r="C237" s="1416"/>
      <c r="D237" s="1417" t="s">
        <v>914</v>
      </c>
      <c r="E237" s="1417"/>
      <c r="F237" s="1417"/>
      <c r="G237" s="1417"/>
      <c r="H237" s="1417"/>
      <c r="I237" s="1417"/>
      <c r="J237" s="1417"/>
      <c r="K237" s="1417"/>
      <c r="L237" s="1418" t="s">
        <v>915</v>
      </c>
      <c r="M237" s="1418"/>
      <c r="N237" s="1418"/>
      <c r="O237" s="1418"/>
      <c r="P237" s="1418"/>
      <c r="Q237" s="1418"/>
      <c r="R237" s="1418"/>
      <c r="S237" s="1418"/>
      <c r="T237" s="1418"/>
      <c r="U237" s="1418"/>
      <c r="V237" s="1418"/>
      <c r="W237" s="1418"/>
      <c r="X237" s="1418"/>
      <c r="Y237" s="1418"/>
      <c r="Z237" s="1418"/>
      <c r="AA237" s="1418"/>
      <c r="AB237" s="1418"/>
      <c r="AC237" s="1418"/>
      <c r="AD237" s="1418"/>
      <c r="AE237" s="1418"/>
      <c r="AF237" s="1418"/>
      <c r="AG237" s="1419"/>
    </row>
    <row r="238">
      <c r="A238" s="1416"/>
      <c r="B238" s="1416" t="s">
        <v>916</v>
      </c>
      <c r="C238" s="1416" t="s">
        <v>917</v>
      </c>
      <c r="D238" s="1417" t="s">
        <v>918</v>
      </c>
      <c r="E238" s="1420" t="s">
        <v>919</v>
      </c>
      <c r="F238" s="1420"/>
      <c r="G238" s="1421" t="s">
        <v>920</v>
      </c>
      <c r="H238" s="1422" t="s">
        <v>921</v>
      </c>
      <c r="I238" s="1422" t="s">
        <v>922</v>
      </c>
      <c r="J238" s="1422"/>
      <c r="K238" s="1422" t="s">
        <v>923</v>
      </c>
      <c r="L238" s="1418" t="s">
        <v>924</v>
      </c>
      <c r="M238" s="1423" t="s">
        <v>925</v>
      </c>
      <c r="N238" s="1423" t="s">
        <v>926</v>
      </c>
      <c r="O238" s="1423" t="s">
        <v>927</v>
      </c>
      <c r="P238" s="1423" t="s">
        <v>928</v>
      </c>
      <c r="Q238" s="1424" t="s">
        <v>929</v>
      </c>
      <c r="R238" s="1423" t="s">
        <v>930</v>
      </c>
      <c r="S238" s="1425" t="s">
        <v>931</v>
      </c>
      <c r="T238" s="1418" t="s">
        <v>932</v>
      </c>
      <c r="U238" s="1424" t="s">
        <v>933</v>
      </c>
      <c r="V238" s="1424" t="s">
        <v>934</v>
      </c>
      <c r="W238" s="1424" t="s">
        <v>935</v>
      </c>
      <c r="X238" s="1424" t="s">
        <v>936</v>
      </c>
      <c r="Y238" s="1424" t="s">
        <v>937</v>
      </c>
      <c r="Z238" s="1424" t="s">
        <v>938</v>
      </c>
      <c r="AA238" s="1424" t="s">
        <v>939</v>
      </c>
      <c r="AB238" s="1424" t="s">
        <v>940</v>
      </c>
      <c r="AC238" s="1469" t="s">
        <v>978</v>
      </c>
      <c r="AD238" s="1418" t="s">
        <v>941</v>
      </c>
      <c r="AE238" s="1419" t="s">
        <v>942</v>
      </c>
      <c r="AF238" s="1419" t="s">
        <v>943</v>
      </c>
      <c r="AG238" s="1419" t="s">
        <v>944</v>
      </c>
    </row>
    <row r="239">
      <c r="A239" s="1426" t="s">
        <v>983</v>
      </c>
      <c r="B239" s="1427" t="s">
        <v>968</v>
      </c>
      <c r="C239" s="1428" t="s">
        <v>947</v>
      </c>
      <c r="D239" s="1429">
        <v>2000.01</v>
      </c>
      <c r="E239" s="1430">
        <v>5</v>
      </c>
      <c r="F239" s="1430"/>
      <c r="G239" s="1431">
        <f t="shared" ref="G239:G243" si="37">E239*2000</f>
      </c>
      <c r="H239" s="1431">
        <f t="shared" ref="H239:H255" si="87">G239/D239</f>
      </c>
      <c r="I239" s="1431">
        <f t="shared" ref="I239:I255" si="118">D239/E239</f>
      </c>
      <c r="J239" s="1431"/>
      <c r="K239" s="1431">
        <f t="shared" ref="K239:K255" si="149">G239/E239</f>
      </c>
      <c r="L239" s="1432">
        <f t="shared" ref="L239:L255" si="333">D239/V239</f>
      </c>
      <c r="M239" s="1433">
        <f t="shared" ref="M239:M255" si="364">Q239/U239*1</f>
      </c>
      <c r="N239" s="1433">
        <f t="shared" ref="N239:N255" si="395">V239/U239</f>
      </c>
      <c r="O239" s="1433">
        <f t="shared" ref="O239:O255" si="426">X239/U239</f>
      </c>
      <c r="P239" s="1433">
        <f t="shared" ref="P239:P255" si="209">Y239/X239</f>
      </c>
      <c r="Q239" s="1434">
        <f t="shared" ref="Q239:Q255" si="240">W239/R239</f>
      </c>
      <c r="R239" s="1435">
        <v>0.0152</v>
      </c>
      <c r="S239" s="1436">
        <v>46</v>
      </c>
      <c r="T239" s="1432">
        <f t="shared" ref="T239:T254" si="271">(D239/U239)*1000</f>
      </c>
      <c r="U239" s="1437">
        <v>17154</v>
      </c>
      <c r="V239" s="1434">
        <v>631</v>
      </c>
      <c r="W239" s="1434">
        <v>71</v>
      </c>
      <c r="X239" s="1434">
        <v>667</v>
      </c>
      <c r="Y239" s="1434">
        <v>70</v>
      </c>
      <c r="Z239" s="1434">
        <v>6</v>
      </c>
      <c r="AA239" s="1434">
        <v>1</v>
      </c>
      <c r="AB239" s="1437">
        <v>9</v>
      </c>
      <c r="AC239" s="1470">
        <f t="shared" ref="AC239:AC255" si="178">D239/X239</f>
      </c>
      <c r="AD239" s="1432">
        <f t="shared" ref="AD239:AD255" si="302">AG239*1000/D239</f>
      </c>
      <c r="AE239" s="1438" t="s">
        <v>948</v>
      </c>
      <c r="AF239" s="1439" t="s">
        <v>981</v>
      </c>
      <c r="AG239" s="1439">
        <v>23</v>
      </c>
    </row>
    <row r="240">
      <c r="A240" s="1426"/>
      <c r="B240" s="1427" t="s">
        <v>968</v>
      </c>
      <c r="C240" s="1428" t="s">
        <v>952</v>
      </c>
      <c r="D240" s="1429">
        <v>2578.73</v>
      </c>
      <c r="E240" s="1430">
        <v>1</v>
      </c>
      <c r="F240" s="1430"/>
      <c r="G240" s="1431">
        <f t="shared" si="37"/>
      </c>
      <c r="H240" s="1431">
        <f t="shared" si="87"/>
      </c>
      <c r="I240" s="1448">
        <f t="shared" si="118"/>
      </c>
      <c r="J240" s="1448"/>
      <c r="K240" s="1448">
        <f t="shared" si="149"/>
      </c>
      <c r="L240" s="1432">
        <f t="shared" si="333"/>
      </c>
      <c r="M240" s="1433">
        <f t="shared" si="364"/>
      </c>
      <c r="N240" s="1433">
        <f t="shared" si="395"/>
      </c>
      <c r="O240" s="1433">
        <f t="shared" si="426"/>
      </c>
      <c r="P240" s="1433">
        <f t="shared" si="209"/>
      </c>
      <c r="Q240" s="1434">
        <f t="shared" si="240"/>
      </c>
      <c r="R240" s="1435">
        <v>0.0123</v>
      </c>
      <c r="S240" s="1436">
        <v>41</v>
      </c>
      <c r="T240" s="1432">
        <f t="shared" si="271"/>
      </c>
      <c r="U240" s="1449">
        <v>20107</v>
      </c>
      <c r="V240" s="1449">
        <v>525</v>
      </c>
      <c r="W240" s="1449">
        <v>76</v>
      </c>
      <c r="X240" s="1449">
        <v>534</v>
      </c>
      <c r="Y240" s="1449">
        <v>66</v>
      </c>
      <c r="Z240" s="1449">
        <v>2</v>
      </c>
      <c r="AA240" s="1449">
        <v>0</v>
      </c>
      <c r="AB240" s="1436">
        <v>16</v>
      </c>
      <c r="AC240" s="1470">
        <f t="shared" si="178"/>
      </c>
      <c r="AD240" s="1432">
        <f t="shared" si="302"/>
      </c>
      <c r="AE240" s="1438" t="s">
        <v>948</v>
      </c>
      <c r="AF240" s="1439" t="s">
        <v>981</v>
      </c>
      <c r="AG240" s="1439">
        <v>21</v>
      </c>
    </row>
    <row r="241">
      <c r="A241" s="1426"/>
      <c r="B241" s="1427" t="s">
        <v>968</v>
      </c>
      <c r="C241" s="1428" t="s">
        <v>953</v>
      </c>
      <c r="D241" s="1450">
        <v>2077.6</v>
      </c>
      <c r="E241" s="1451">
        <v>1</v>
      </c>
      <c r="F241" s="1451"/>
      <c r="G241" s="1431">
        <f t="shared" si="37"/>
      </c>
      <c r="H241" s="1431">
        <f t="shared" si="87"/>
      </c>
      <c r="I241" s="1431">
        <f t="shared" si="118"/>
      </c>
      <c r="J241" s="1431"/>
      <c r="K241" s="1431">
        <f t="shared" si="149"/>
      </c>
      <c r="L241" s="1452">
        <f t="shared" si="333"/>
      </c>
      <c r="M241" s="1433">
        <f t="shared" si="364"/>
      </c>
      <c r="N241" s="1433">
        <f t="shared" si="395"/>
      </c>
      <c r="O241" s="1433">
        <f t="shared" si="426"/>
      </c>
      <c r="P241" s="1433">
        <f t="shared" si="209"/>
      </c>
      <c r="Q241" s="1434">
        <f t="shared" si="240"/>
      </c>
      <c r="R241" s="1435">
        <v>0.0115</v>
      </c>
      <c r="S241" s="1436">
        <v>47</v>
      </c>
      <c r="T241" s="1432">
        <f t="shared" si="271"/>
      </c>
      <c r="U241" s="1449">
        <v>17619</v>
      </c>
      <c r="V241" s="1449">
        <v>558</v>
      </c>
      <c r="W241" s="1449">
        <v>60</v>
      </c>
      <c r="X241" s="1449">
        <v>608</v>
      </c>
      <c r="Y241" s="1449">
        <v>48</v>
      </c>
      <c r="Z241" s="1449">
        <v>4</v>
      </c>
      <c r="AA241" s="1449">
        <v>0</v>
      </c>
      <c r="AB241" s="1436">
        <v>19</v>
      </c>
      <c r="AC241" s="1470">
        <f t="shared" si="178"/>
      </c>
      <c r="AD241" s="1432">
        <f t="shared" si="302"/>
      </c>
      <c r="AE241" s="1438" t="s">
        <v>948</v>
      </c>
      <c r="AF241" s="1439" t="s">
        <v>981</v>
      </c>
      <c r="AG241" s="1439">
        <v>23</v>
      </c>
    </row>
    <row r="242">
      <c r="A242" s="1426"/>
      <c r="B242" s="1427" t="s">
        <v>968</v>
      </c>
      <c r="C242" s="1428" t="s">
        <v>954</v>
      </c>
      <c r="D242" s="1450">
        <v>1928.37</v>
      </c>
      <c r="E242" s="1451">
        <v>3</v>
      </c>
      <c r="F242" s="1451"/>
      <c r="G242" s="1431">
        <f t="shared" si="37"/>
      </c>
      <c r="H242" s="1431">
        <f t="shared" si="87"/>
      </c>
      <c r="I242" s="1431">
        <f t="shared" si="118"/>
      </c>
      <c r="J242" s="1431"/>
      <c r="K242" s="1431">
        <f t="shared" si="149"/>
      </c>
      <c r="L242" s="1452">
        <f t="shared" si="333"/>
      </c>
      <c r="M242" s="1433">
        <f t="shared" si="364"/>
      </c>
      <c r="N242" s="1433">
        <f t="shared" si="395"/>
      </c>
      <c r="O242" s="1433">
        <f t="shared" si="426"/>
      </c>
      <c r="P242" s="1433">
        <f t="shared" si="209"/>
      </c>
      <c r="Q242" s="1434">
        <f t="shared" si="240"/>
      </c>
      <c r="R242" s="1435">
        <v>0.0128</v>
      </c>
      <c r="S242" s="1436">
        <v>46</v>
      </c>
      <c r="T242" s="1432">
        <f t="shared" si="271"/>
      </c>
      <c r="U242" s="1449">
        <v>14849</v>
      </c>
      <c r="V242" s="1449">
        <v>590</v>
      </c>
      <c r="W242" s="1449">
        <v>59</v>
      </c>
      <c r="X242" s="1449">
        <v>617</v>
      </c>
      <c r="Y242" s="1449">
        <v>70</v>
      </c>
      <c r="Z242" s="1449">
        <v>3</v>
      </c>
      <c r="AA242" s="1449">
        <v>1</v>
      </c>
      <c r="AB242" s="1436">
        <v>6</v>
      </c>
      <c r="AC242" s="1470">
        <f t="shared" si="178"/>
      </c>
      <c r="AD242" s="1432">
        <f t="shared" si="302"/>
      </c>
      <c r="AE242" s="1438" t="s">
        <v>948</v>
      </c>
      <c r="AF242" s="1439" t="s">
        <v>981</v>
      </c>
      <c r="AG242" s="1439">
        <v>14</v>
      </c>
    </row>
    <row r="243">
      <c r="A243" s="1426"/>
      <c r="B243" s="1427" t="s">
        <v>968</v>
      </c>
      <c r="C243" s="1427" t="s">
        <v>955</v>
      </c>
      <c r="D243" s="1450">
        <v>2097.28</v>
      </c>
      <c r="E243" s="1451">
        <v>0</v>
      </c>
      <c r="F243" s="1451"/>
      <c r="G243" s="1431">
        <f t="shared" si="37"/>
      </c>
      <c r="H243" s="1431">
        <f t="shared" si="87"/>
      </c>
      <c r="I243" s="1431">
        <f t="shared" si="118"/>
      </c>
      <c r="J243" s="1431"/>
      <c r="K243" s="1431">
        <f t="shared" si="149"/>
      </c>
      <c r="L243" s="1452">
        <f t="shared" si="333"/>
      </c>
      <c r="M243" s="1433">
        <f t="shared" si="364"/>
      </c>
      <c r="N243" s="1433">
        <f t="shared" si="395"/>
      </c>
      <c r="O243" s="1433">
        <f t="shared" si="426"/>
      </c>
      <c r="P243" s="1433">
        <f t="shared" si="209"/>
      </c>
      <c r="Q243" s="1434">
        <f t="shared" si="240"/>
      </c>
      <c r="R243" s="1435">
        <v>0.011</v>
      </c>
      <c r="S243" s="1436">
        <v>44</v>
      </c>
      <c r="T243" s="1432">
        <f t="shared" si="271"/>
      </c>
      <c r="U243" s="1449">
        <v>16525</v>
      </c>
      <c r="V243" s="1449">
        <v>812</v>
      </c>
      <c r="W243" s="1449">
        <v>65</v>
      </c>
      <c r="X243" s="1449">
        <v>862</v>
      </c>
      <c r="Y243" s="1449">
        <v>42</v>
      </c>
      <c r="Z243" s="1449">
        <v>2</v>
      </c>
      <c r="AA243" s="1449">
        <v>0</v>
      </c>
      <c r="AB243" s="1436">
        <v>8</v>
      </c>
      <c r="AC243" s="1470">
        <f t="shared" si="178"/>
      </c>
      <c r="AD243" s="1432">
        <f t="shared" si="302"/>
      </c>
      <c r="AE243" s="1438" t="s">
        <v>948</v>
      </c>
      <c r="AF243" s="1439" t="s">
        <v>981</v>
      </c>
      <c r="AG243" s="1439">
        <v>15</v>
      </c>
    </row>
    <row r="244">
      <c r="A244" s="1426"/>
      <c r="B244" s="1440" t="s">
        <v>950</v>
      </c>
      <c r="C244" s="1440"/>
      <c r="D244" s="1441">
        <f>SUM(D239:D243)</f>
      </c>
      <c r="E244" s="1441">
        <f>SUM(E239:E243)</f>
      </c>
      <c r="F244" s="1441"/>
      <c r="G244" s="1442">
        <f>SUM(G239:G243)</f>
      </c>
      <c r="H244" s="1442">
        <f t="shared" si="87"/>
      </c>
      <c r="I244" s="1442">
        <f t="shared" si="118"/>
      </c>
      <c r="J244" s="1442"/>
      <c r="K244" s="1442">
        <f t="shared" si="149"/>
      </c>
      <c r="L244" s="1442">
        <f t="shared" si="333"/>
      </c>
      <c r="M244" s="1443">
        <f t="shared" si="364"/>
      </c>
      <c r="N244" s="1443">
        <f t="shared" si="395"/>
      </c>
      <c r="O244" s="1443">
        <f t="shared" si="426"/>
      </c>
      <c r="P244" s="1443">
        <f t="shared" si="209"/>
      </c>
      <c r="Q244" s="1444">
        <f t="shared" si="240"/>
      </c>
      <c r="R244" s="1443">
        <f>AVERAGE(R239:R243)</f>
      </c>
      <c r="S244" s="1445">
        <f>AVERAGE(S239:S243)</f>
      </c>
      <c r="T244" s="1442">
        <f t="shared" si="271"/>
      </c>
      <c r="U244" s="1441">
        <f>SUM(U239:U243)</f>
      </c>
      <c r="V244" s="1441">
        <f>SUM(V239:V243)</f>
      </c>
      <c r="W244" s="1441">
        <f>SUM(W239:W243)</f>
      </c>
      <c r="X244" s="1441">
        <f>SUM(X239:X243)</f>
      </c>
      <c r="Y244" s="1441">
        <f>SUM(Y239:Y243)</f>
      </c>
      <c r="Z244" s="1441">
        <f>SUM(Z239:Z243)</f>
      </c>
      <c r="AA244" s="1441">
        <f>SUM(AA239:AA243)</f>
      </c>
      <c r="AB244" s="1441">
        <f>SUM(AB239:AB243)</f>
      </c>
      <c r="AC244" s="1442">
        <f t="shared" si="178"/>
      </c>
      <c r="AD244" s="1446">
        <f t="shared" si="302"/>
      </c>
      <c r="AE244" s="1447"/>
      <c r="AF244" s="1447"/>
      <c r="AG244" s="1444">
        <f>SUM(AG239:AG243)</f>
      </c>
    </row>
    <row r="245">
      <c r="A245" s="1426"/>
      <c r="B245" s="1427" t="s">
        <v>946</v>
      </c>
      <c r="C245" s="1428" t="s">
        <v>956</v>
      </c>
      <c r="D245" s="1451">
        <v>1648.84</v>
      </c>
      <c r="E245" s="1451">
        <v>0</v>
      </c>
      <c r="F245" s="1451"/>
      <c r="G245" s="1431">
        <f t="shared" ref="G245:G248" si="38">E245*2000</f>
      </c>
      <c r="H245" s="1431">
        <f t="shared" si="87"/>
      </c>
      <c r="I245" s="1431">
        <f t="shared" si="118"/>
      </c>
      <c r="J245" s="1431"/>
      <c r="K245" s="1431">
        <f t="shared" si="149"/>
      </c>
      <c r="L245" s="1432">
        <f t="shared" si="333"/>
      </c>
      <c r="M245" s="1433">
        <f t="shared" si="364"/>
      </c>
      <c r="N245" s="1433">
        <f t="shared" si="395"/>
      </c>
      <c r="O245" s="1433">
        <f t="shared" si="426"/>
      </c>
      <c r="P245" s="1433">
        <f t="shared" si="209"/>
      </c>
      <c r="Q245" s="1434">
        <f t="shared" si="240"/>
      </c>
      <c r="R245" s="1435">
        <v>0.0106</v>
      </c>
      <c r="S245" s="1436">
        <v>41</v>
      </c>
      <c r="T245" s="1432">
        <f t="shared" si="271"/>
      </c>
      <c r="U245" s="1436">
        <v>13996</v>
      </c>
      <c r="V245" s="1449">
        <v>672</v>
      </c>
      <c r="W245" s="1449">
        <v>53</v>
      </c>
      <c r="X245" s="1449">
        <v>724</v>
      </c>
      <c r="Y245" s="1449">
        <v>26</v>
      </c>
      <c r="Z245" s="1449">
        <v>0</v>
      </c>
      <c r="AA245" s="1449">
        <v>1</v>
      </c>
      <c r="AB245" s="1436">
        <v>3</v>
      </c>
      <c r="AC245" s="1470">
        <f t="shared" si="178"/>
      </c>
      <c r="AD245" s="1432">
        <f t="shared" si="302"/>
      </c>
      <c r="AE245" s="1438" t="s">
        <v>948</v>
      </c>
      <c r="AF245" s="1439" t="s">
        <v>949</v>
      </c>
      <c r="AG245" s="1439">
        <v>10</v>
      </c>
    </row>
    <row r="246">
      <c r="A246" s="1426"/>
      <c r="B246" s="1427" t="s">
        <v>946</v>
      </c>
      <c r="C246" s="1428" t="s">
        <v>959</v>
      </c>
      <c r="D246" s="1451">
        <v>1869.39</v>
      </c>
      <c r="E246" s="1451">
        <v>3</v>
      </c>
      <c r="F246" s="1451"/>
      <c r="G246" s="1431">
        <f t="shared" si="38"/>
      </c>
      <c r="H246" s="1431">
        <f t="shared" si="87"/>
      </c>
      <c r="I246" s="1431">
        <f t="shared" si="118"/>
      </c>
      <c r="J246" s="1431"/>
      <c r="K246" s="1431">
        <f t="shared" si="149"/>
      </c>
      <c r="L246" s="1432">
        <f t="shared" si="333"/>
      </c>
      <c r="M246" s="1433">
        <f t="shared" si="364"/>
      </c>
      <c r="N246" s="1433">
        <f t="shared" si="395"/>
      </c>
      <c r="O246" s="1433">
        <f t="shared" si="426"/>
      </c>
      <c r="P246" s="1433">
        <f t="shared" si="209"/>
      </c>
      <c r="Q246" s="1434">
        <f t="shared" si="240"/>
      </c>
      <c r="R246" s="1435">
        <v>0.0131</v>
      </c>
      <c r="S246" s="1436">
        <v>40</v>
      </c>
      <c r="T246" s="1432">
        <f t="shared" si="271"/>
      </c>
      <c r="U246" s="1436">
        <v>15647</v>
      </c>
      <c r="V246" s="1449">
        <v>756</v>
      </c>
      <c r="W246" s="1449">
        <v>73</v>
      </c>
      <c r="X246" s="1449">
        <v>819</v>
      </c>
      <c r="Y246" s="1449">
        <v>74</v>
      </c>
      <c r="Z246" s="1449">
        <v>4</v>
      </c>
      <c r="AA246" s="1449">
        <v>0</v>
      </c>
      <c r="AB246" s="1436">
        <v>10</v>
      </c>
      <c r="AC246" s="1470">
        <f t="shared" si="178"/>
      </c>
      <c r="AD246" s="1432">
        <f t="shared" si="302"/>
      </c>
      <c r="AE246" s="1438" t="s">
        <v>948</v>
      </c>
      <c r="AF246" s="1439" t="s">
        <v>949</v>
      </c>
      <c r="AG246" s="1439">
        <v>29</v>
      </c>
    </row>
    <row r="247">
      <c r="A247" s="1426"/>
      <c r="B247" s="1427" t="s">
        <v>946</v>
      </c>
      <c r="C247" s="1427" t="s">
        <v>960</v>
      </c>
      <c r="D247" s="1468">
        <v>1502.68</v>
      </c>
      <c r="E247" s="1451">
        <v>0</v>
      </c>
      <c r="F247" s="1451"/>
      <c r="G247" s="1431">
        <f t="shared" si="38"/>
      </c>
      <c r="H247" s="1431">
        <f t="shared" si="87"/>
      </c>
      <c r="I247" s="1431">
        <f t="shared" si="118"/>
      </c>
      <c r="J247" s="1431"/>
      <c r="K247" s="1431">
        <f t="shared" si="149"/>
      </c>
      <c r="L247" s="1432">
        <f t="shared" si="333"/>
      </c>
      <c r="M247" s="1433">
        <f t="shared" si="364"/>
      </c>
      <c r="N247" s="1433">
        <f t="shared" si="395"/>
      </c>
      <c r="O247" s="1433">
        <f t="shared" si="426"/>
      </c>
      <c r="P247" s="1433">
        <f t="shared" si="209"/>
      </c>
      <c r="Q247" s="1434">
        <f t="shared" si="240"/>
      </c>
      <c r="R247" s="1435">
        <v>0.0153</v>
      </c>
      <c r="S247" s="1436">
        <v>40</v>
      </c>
      <c r="T247" s="1432">
        <f t="shared" si="271"/>
      </c>
      <c r="U247" s="1436">
        <v>11943</v>
      </c>
      <c r="V247" s="1449">
        <v>553</v>
      </c>
      <c r="W247" s="1449">
        <v>61</v>
      </c>
      <c r="X247" s="1449">
        <v>591</v>
      </c>
      <c r="Y247" s="1449">
        <v>47</v>
      </c>
      <c r="Z247" s="1449">
        <v>4</v>
      </c>
      <c r="AA247" s="1449">
        <v>0</v>
      </c>
      <c r="AB247" s="1436">
        <v>9</v>
      </c>
      <c r="AC247" s="1470">
        <f t="shared" si="178"/>
      </c>
      <c r="AD247" s="1432">
        <f t="shared" si="302"/>
      </c>
      <c r="AE247" s="1438" t="s">
        <v>948</v>
      </c>
      <c r="AF247" s="1439" t="s">
        <v>949</v>
      </c>
      <c r="AG247" s="1439">
        <v>17</v>
      </c>
    </row>
    <row r="248">
      <c r="A248" s="1426"/>
      <c r="B248" s="1427" t="s">
        <v>946</v>
      </c>
      <c r="C248" s="1427" t="s">
        <v>961</v>
      </c>
      <c r="D248" s="1451">
        <v>1440.92</v>
      </c>
      <c r="E248" s="1451">
        <v>1</v>
      </c>
      <c r="F248" s="1451"/>
      <c r="G248" s="1431">
        <f t="shared" si="38"/>
      </c>
      <c r="H248" s="1431">
        <f t="shared" si="87"/>
      </c>
      <c r="I248" s="1431">
        <f t="shared" si="118"/>
      </c>
      <c r="J248" s="1431"/>
      <c r="K248" s="1431">
        <f t="shared" si="149"/>
      </c>
      <c r="L248" s="1432">
        <f t="shared" si="333"/>
      </c>
      <c r="M248" s="1433">
        <f t="shared" si="364"/>
      </c>
      <c r="N248" s="1433">
        <f t="shared" si="395"/>
      </c>
      <c r="O248" s="1433">
        <f t="shared" si="426"/>
      </c>
      <c r="P248" s="1433">
        <f t="shared" si="209"/>
      </c>
      <c r="Q248" s="1434">
        <f t="shared" si="240"/>
      </c>
      <c r="R248" s="1435">
        <v>0.0163</v>
      </c>
      <c r="S248" s="1436">
        <v>39</v>
      </c>
      <c r="T248" s="1432">
        <f t="shared" si="271"/>
      </c>
      <c r="U248" s="1436">
        <v>9588</v>
      </c>
      <c r="V248" s="1449">
        <v>491</v>
      </c>
      <c r="W248" s="1449">
        <v>52</v>
      </c>
      <c r="X248" s="1449">
        <v>520</v>
      </c>
      <c r="Y248" s="1449">
        <v>17</v>
      </c>
      <c r="Z248" s="1449">
        <v>1</v>
      </c>
      <c r="AA248" s="1449">
        <v>1</v>
      </c>
      <c r="AB248" s="1436">
        <v>3</v>
      </c>
      <c r="AC248" s="1470">
        <f t="shared" si="178"/>
      </c>
      <c r="AD248" s="1432">
        <f t="shared" si="302"/>
      </c>
      <c r="AE248" s="1438" t="s">
        <v>948</v>
      </c>
      <c r="AF248" s="1439" t="s">
        <v>949</v>
      </c>
      <c r="AG248" s="1439">
        <v>12</v>
      </c>
    </row>
    <row r="249">
      <c r="A249" s="1426"/>
      <c r="B249" s="1440" t="s">
        <v>950</v>
      </c>
      <c r="C249" s="1440"/>
      <c r="D249" s="1441">
        <f>SUM(D245:D248)</f>
      </c>
      <c r="E249" s="1441">
        <f>SUM(E245:E248)</f>
      </c>
      <c r="F249" s="1441"/>
      <c r="G249" s="1442">
        <f>SUM(G245:G248)</f>
      </c>
      <c r="H249" s="1442">
        <f t="shared" si="87"/>
      </c>
      <c r="I249" s="1442">
        <f t="shared" si="118"/>
      </c>
      <c r="J249" s="1442"/>
      <c r="K249" s="1442">
        <f t="shared" si="149"/>
      </c>
      <c r="L249" s="1442">
        <f t="shared" si="333"/>
      </c>
      <c r="M249" s="1443">
        <f t="shared" si="364"/>
      </c>
      <c r="N249" s="1443">
        <f t="shared" si="395"/>
      </c>
      <c r="O249" s="1443">
        <f t="shared" si="426"/>
      </c>
      <c r="P249" s="1443">
        <f t="shared" si="209"/>
      </c>
      <c r="Q249" s="1444">
        <f t="shared" si="240"/>
      </c>
      <c r="R249" s="1443">
        <f>AVERAGE(R245:R248)</f>
      </c>
      <c r="S249" s="1445">
        <f>AVERAGE(S245:S248)</f>
      </c>
      <c r="T249" s="1454">
        <f t="shared" si="271"/>
      </c>
      <c r="U249" s="1441">
        <f>SUM(U245:U248)</f>
      </c>
      <c r="V249" s="1441">
        <f>SUM(V245:V248)</f>
      </c>
      <c r="W249" s="1441">
        <f>SUM(W245:W248)</f>
      </c>
      <c r="X249" s="1441">
        <f>SUM(X245:X248)</f>
      </c>
      <c r="Y249" s="1441">
        <f>SUM(Y245:Y248)</f>
      </c>
      <c r="Z249" s="1441">
        <f>SUM(Z245:Z248)</f>
      </c>
      <c r="AA249" s="1441">
        <f>SUM(AA245:AA248)</f>
      </c>
      <c r="AB249" s="1441">
        <f>SUM(AB245:AB248)</f>
      </c>
      <c r="AC249" s="1442">
        <f t="shared" si="178"/>
      </c>
      <c r="AD249" s="1446">
        <f t="shared" si="302"/>
      </c>
      <c r="AE249" s="1447"/>
      <c r="AF249" s="1447"/>
      <c r="AG249" s="1444">
        <f>SUM(AG245:AG248)</f>
      </c>
    </row>
    <row r="250">
      <c r="A250" s="1426"/>
      <c r="B250" s="1427" t="s">
        <v>951</v>
      </c>
      <c r="C250" s="1428" t="s">
        <v>962</v>
      </c>
      <c r="D250" s="1429">
        <v>2015.75</v>
      </c>
      <c r="E250" s="1453">
        <v>2</v>
      </c>
      <c r="F250" s="1453"/>
      <c r="G250" s="1431">
        <f t="shared" ref="G250:G253" si="39">E250*2000</f>
      </c>
      <c r="H250" s="1431">
        <f t="shared" si="87"/>
      </c>
      <c r="I250" s="1431">
        <f t="shared" si="118"/>
      </c>
      <c r="J250" s="1431"/>
      <c r="K250" s="1431">
        <f t="shared" si="149"/>
      </c>
      <c r="L250" s="1432">
        <f t="shared" si="333"/>
      </c>
      <c r="M250" s="1433">
        <f t="shared" si="364"/>
      </c>
      <c r="N250" s="1433">
        <f t="shared" si="395"/>
      </c>
      <c r="O250" s="1433">
        <f t="shared" si="426"/>
      </c>
      <c r="P250" s="1433">
        <f t="shared" si="209"/>
      </c>
      <c r="Q250" s="1434">
        <f t="shared" si="240"/>
      </c>
      <c r="R250" s="1435">
        <v>0.0214</v>
      </c>
      <c r="S250" s="1436">
        <v>39</v>
      </c>
      <c r="T250" s="1432">
        <f t="shared" si="271"/>
      </c>
      <c r="U250" s="1436">
        <v>13517</v>
      </c>
      <c r="V250" s="1449">
        <v>701</v>
      </c>
      <c r="W250" s="1449">
        <v>89</v>
      </c>
      <c r="X250" s="1449">
        <v>741</v>
      </c>
      <c r="Y250" s="1449">
        <v>95</v>
      </c>
      <c r="Z250" s="1449">
        <v>3</v>
      </c>
      <c r="AA250" s="1449">
        <v>3</v>
      </c>
      <c r="AB250" s="1436">
        <v>5</v>
      </c>
      <c r="AC250" s="1470">
        <f t="shared" si="178"/>
      </c>
      <c r="AD250" s="1432">
        <f t="shared" si="302"/>
      </c>
      <c r="AE250" s="1438" t="s">
        <v>948</v>
      </c>
      <c r="AF250" s="1439" t="s">
        <v>949</v>
      </c>
      <c r="AG250" s="1439">
        <v>19</v>
      </c>
    </row>
    <row r="251">
      <c r="A251" s="1426"/>
      <c r="B251" s="1427" t="s">
        <v>951</v>
      </c>
      <c r="C251" s="1428" t="s">
        <v>963</v>
      </c>
      <c r="D251" s="1450">
        <v>2361.73</v>
      </c>
      <c r="E251" s="1453">
        <v>0</v>
      </c>
      <c r="F251" s="1453"/>
      <c r="G251" s="1431">
        <f t="shared" si="39"/>
      </c>
      <c r="H251" s="1431">
        <f t="shared" si="87"/>
      </c>
      <c r="I251" s="1431">
        <f t="shared" si="118"/>
      </c>
      <c r="J251" s="1431"/>
      <c r="K251" s="1431">
        <f t="shared" si="149"/>
      </c>
      <c r="L251" s="1432">
        <f t="shared" si="333"/>
      </c>
      <c r="M251" s="1433">
        <f t="shared" si="364"/>
      </c>
      <c r="N251" s="1433">
        <f t="shared" si="395"/>
      </c>
      <c r="O251" s="1433">
        <f t="shared" si="426"/>
      </c>
      <c r="P251" s="1433">
        <f t="shared" si="209"/>
      </c>
      <c r="Q251" s="1434">
        <f t="shared" si="240"/>
      </c>
      <c r="R251" s="1435">
        <v>0.0124</v>
      </c>
      <c r="S251" s="1436">
        <v>38</v>
      </c>
      <c r="T251" s="1432">
        <f t="shared" si="271"/>
      </c>
      <c r="U251" s="1436">
        <v>16392</v>
      </c>
      <c r="V251" s="1449">
        <v>956</v>
      </c>
      <c r="W251" s="1449">
        <v>67</v>
      </c>
      <c r="X251" s="1449">
        <v>1013</v>
      </c>
      <c r="Y251" s="1449">
        <v>59</v>
      </c>
      <c r="Z251" s="1449">
        <v>3</v>
      </c>
      <c r="AA251" s="1449">
        <v>3</v>
      </c>
      <c r="AB251" s="1436">
        <v>10</v>
      </c>
      <c r="AC251" s="1470">
        <f t="shared" si="178"/>
      </c>
      <c r="AD251" s="1432">
        <f t="shared" si="302"/>
      </c>
      <c r="AE251" s="1438" t="s">
        <v>948</v>
      </c>
      <c r="AF251" s="1439" t="s">
        <v>949</v>
      </c>
      <c r="AG251" s="1439">
        <v>19</v>
      </c>
    </row>
    <row r="252">
      <c r="A252" s="1426"/>
      <c r="B252" s="1427" t="s">
        <v>951</v>
      </c>
      <c r="C252" s="1427" t="s">
        <v>964</v>
      </c>
      <c r="D252" s="1450">
        <v>2160.69</v>
      </c>
      <c r="E252" s="1451">
        <v>1</v>
      </c>
      <c r="F252" s="1451"/>
      <c r="G252" s="1431">
        <f t="shared" si="39"/>
      </c>
      <c r="H252" s="1431">
        <f t="shared" si="87"/>
      </c>
      <c r="I252" s="1431">
        <f t="shared" si="118"/>
      </c>
      <c r="J252" s="1431"/>
      <c r="K252" s="1431">
        <f t="shared" si="149"/>
      </c>
      <c r="L252" s="1432">
        <f t="shared" si="333"/>
      </c>
      <c r="M252" s="1433">
        <f t="shared" si="364"/>
      </c>
      <c r="N252" s="1433">
        <f t="shared" si="395"/>
      </c>
      <c r="O252" s="1433">
        <f t="shared" si="426"/>
      </c>
      <c r="P252" s="1433">
        <f t="shared" si="209"/>
      </c>
      <c r="Q252" s="1434">
        <f t="shared" si="240"/>
      </c>
      <c r="R252" s="1435">
        <v>0.0137</v>
      </c>
      <c r="S252" s="1436">
        <v>38</v>
      </c>
      <c r="T252" s="1432">
        <f t="shared" si="271"/>
      </c>
      <c r="U252" s="1436">
        <v>16460</v>
      </c>
      <c r="V252" s="1449">
        <v>1188</v>
      </c>
      <c r="W252" s="1449">
        <v>77</v>
      </c>
      <c r="X252" s="1449">
        <v>1288</v>
      </c>
      <c r="Y252" s="1449">
        <v>67</v>
      </c>
      <c r="Z252" s="1449">
        <v>3</v>
      </c>
      <c r="AA252" s="1449">
        <v>2</v>
      </c>
      <c r="AB252" s="1436">
        <v>3</v>
      </c>
      <c r="AC252" s="1470">
        <f t="shared" si="178"/>
      </c>
      <c r="AD252" s="1432">
        <f t="shared" si="302"/>
      </c>
      <c r="AE252" s="1438" t="s">
        <v>948</v>
      </c>
      <c r="AF252" s="1439" t="s">
        <v>949</v>
      </c>
      <c r="AG252" s="1439">
        <v>23</v>
      </c>
    </row>
    <row r="253">
      <c r="A253" s="1426"/>
      <c r="B253" s="1427" t="s">
        <v>951</v>
      </c>
      <c r="C253" s="1427" t="s">
        <v>965</v>
      </c>
      <c r="D253" s="1450">
        <v>949.68</v>
      </c>
      <c r="E253" s="1451">
        <v>0</v>
      </c>
      <c r="F253" s="1451"/>
      <c r="G253" s="1431">
        <f t="shared" si="39"/>
      </c>
      <c r="H253" s="1431">
        <f t="shared" si="87"/>
      </c>
      <c r="I253" s="1431">
        <f t="shared" si="118"/>
      </c>
      <c r="J253" s="1431"/>
      <c r="K253" s="1431">
        <f t="shared" si="149"/>
      </c>
      <c r="L253" s="1432">
        <f t="shared" si="333"/>
      </c>
      <c r="M253" s="1433">
        <f t="shared" si="364"/>
      </c>
      <c r="N253" s="1433">
        <f t="shared" si="395"/>
      </c>
      <c r="O253" s="1433">
        <f t="shared" si="426"/>
      </c>
      <c r="P253" s="1433">
        <f t="shared" si="209"/>
      </c>
      <c r="Q253" s="1434">
        <f t="shared" si="240"/>
      </c>
      <c r="R253" s="1435">
        <v>0.0116</v>
      </c>
      <c r="S253" s="1436">
        <v>38</v>
      </c>
      <c r="T253" s="1432">
        <f t="shared" si="271"/>
      </c>
      <c r="U253" s="1436">
        <v>9223</v>
      </c>
      <c r="V253" s="1449">
        <v>706</v>
      </c>
      <c r="W253" s="1449">
        <v>38</v>
      </c>
      <c r="X253" s="1449">
        <v>763</v>
      </c>
      <c r="Y253" s="1449">
        <v>27</v>
      </c>
      <c r="Z253" s="1449">
        <v>5</v>
      </c>
      <c r="AA253" s="1449">
        <v>3</v>
      </c>
      <c r="AB253" s="1436">
        <v>1</v>
      </c>
      <c r="AC253" s="1470">
        <f t="shared" si="178"/>
      </c>
      <c r="AD253" s="1432">
        <f t="shared" si="302"/>
      </c>
      <c r="AE253" s="1438" t="s">
        <v>948</v>
      </c>
      <c r="AF253" s="1439" t="s">
        <v>949</v>
      </c>
      <c r="AG253" s="1439">
        <v>11</v>
      </c>
    </row>
    <row r="254">
      <c r="A254" s="1426"/>
      <c r="B254" s="1440" t="s">
        <v>950</v>
      </c>
      <c r="C254" s="1440"/>
      <c r="D254" s="1441">
        <f>SUM(D250:D253)</f>
      </c>
      <c r="E254" s="1441">
        <f>SUM(E250:E253)</f>
      </c>
      <c r="F254" s="1441"/>
      <c r="G254" s="1441">
        <f>SUM(G250:G253)</f>
      </c>
      <c r="H254" s="1442">
        <f t="shared" si="87"/>
      </c>
      <c r="I254" s="1442">
        <f t="shared" si="118"/>
      </c>
      <c r="J254" s="1442"/>
      <c r="K254" s="1442">
        <f t="shared" si="149"/>
      </c>
      <c r="L254" s="1442">
        <f t="shared" si="333"/>
      </c>
      <c r="M254" s="1443">
        <f t="shared" si="364"/>
      </c>
      <c r="N254" s="1443">
        <f t="shared" si="395"/>
      </c>
      <c r="O254" s="1443">
        <f t="shared" si="426"/>
      </c>
      <c r="P254" s="1443">
        <f t="shared" si="209"/>
      </c>
      <c r="Q254" s="1444">
        <f t="shared" si="240"/>
      </c>
      <c r="R254" s="1443">
        <f>AVERAGE(R250:R253)</f>
      </c>
      <c r="S254" s="1445">
        <f>AVERAGE(S250:S253)</f>
      </c>
      <c r="T254" s="1454">
        <f t="shared" si="271"/>
      </c>
      <c r="U254" s="1441">
        <f>SUM(U250:U253)</f>
      </c>
      <c r="V254" s="1441">
        <f>SUM(V250:V253)</f>
      </c>
      <c r="W254" s="1441">
        <f>SUM(W250:W253)</f>
      </c>
      <c r="X254" s="1441">
        <f>SUM(X250:X253)</f>
      </c>
      <c r="Y254" s="1441">
        <f>SUM(Y250:Y253)</f>
      </c>
      <c r="Z254" s="1441">
        <f>SUM(Z250:Z253)</f>
      </c>
      <c r="AA254" s="1441">
        <f>SUM(AA250:AA253)</f>
      </c>
      <c r="AB254" s="1441">
        <f>SUM(AB250:AB253)</f>
      </c>
      <c r="AC254" s="1442">
        <f t="shared" si="178"/>
      </c>
      <c r="AD254" s="1446">
        <f t="shared" si="302"/>
      </c>
      <c r="AE254" s="1447"/>
      <c r="AF254" s="1447"/>
      <c r="AG254" s="1441">
        <f>SUM(AG250:AG253)</f>
      </c>
    </row>
    <row r="255">
      <c r="A255" s="1426"/>
      <c r="B255" s="1455" t="s">
        <v>966</v>
      </c>
      <c r="C255" s="1455"/>
      <c r="D255" s="1456">
        <f>D249+D244+D254</f>
      </c>
      <c r="E255" s="1456">
        <f>E249+E244+E254</f>
      </c>
      <c r="F255" s="1456"/>
      <c r="G255" s="1457">
        <f>G249+G244+G254</f>
      </c>
      <c r="H255" s="1457">
        <f t="shared" si="87"/>
      </c>
      <c r="I255" s="1457">
        <f t="shared" si="118"/>
      </c>
      <c r="J255" s="1457"/>
      <c r="K255" s="1457">
        <f t="shared" si="149"/>
      </c>
      <c r="L255" s="1457">
        <f t="shared" si="333"/>
      </c>
      <c r="M255" s="1458">
        <f t="shared" si="364"/>
      </c>
      <c r="N255" s="1458">
        <f t="shared" si="395"/>
      </c>
      <c r="O255" s="1458">
        <f t="shared" si="426"/>
      </c>
      <c r="P255" s="1458">
        <f t="shared" si="209"/>
      </c>
      <c r="Q255" s="1459">
        <f t="shared" si="240"/>
      </c>
      <c r="R255" s="1459">
        <f>(R249+R244+R254)/3</f>
      </c>
      <c r="S255" s="1460">
        <f>(S249+S244+S254)/3</f>
      </c>
      <c r="T255" s="1461">
        <f>(T249+T244)/2</f>
      </c>
      <c r="U255" s="1456">
        <f>U249+U244+U254</f>
      </c>
      <c r="V255" s="1456">
        <f>V249+V244+V254</f>
      </c>
      <c r="W255" s="1456">
        <f>W249+W244+W254</f>
      </c>
      <c r="X255" s="1456">
        <f>X249+X244+X254</f>
      </c>
      <c r="Y255" s="1456">
        <f>Y249+Y244+Y254</f>
      </c>
      <c r="Z255" s="1456">
        <f>Z249+Z244+Z254</f>
      </c>
      <c r="AA255" s="1456">
        <f>AA249+AA244+AA254</f>
      </c>
      <c r="AB255" s="1456">
        <f>AB249+AB244+AB254</f>
      </c>
      <c r="AC255" s="1457">
        <f t="shared" si="178"/>
      </c>
      <c r="AD255" s="1462">
        <f t="shared" si="302"/>
      </c>
      <c r="AE255" s="1463"/>
      <c r="AF255" s="1463"/>
      <c r="AG255" s="1456">
        <f>AG249+AG244+AG254</f>
      </c>
    </row>
    <row r="256">
      <c r="A256" s="1416" t="s">
        <v>912</v>
      </c>
      <c r="B256" s="1416" t="s">
        <v>913</v>
      </c>
      <c r="C256" s="1416"/>
      <c r="D256" s="1417" t="s">
        <v>914</v>
      </c>
      <c r="E256" s="1417"/>
      <c r="F256" s="1417"/>
      <c r="G256" s="1417"/>
      <c r="H256" s="1417"/>
      <c r="I256" s="1417"/>
      <c r="J256" s="1417"/>
      <c r="K256" s="1417"/>
      <c r="L256" s="1418" t="s">
        <v>915</v>
      </c>
      <c r="M256" s="1418"/>
      <c r="N256" s="1418"/>
      <c r="O256" s="1418"/>
      <c r="P256" s="1418"/>
      <c r="Q256" s="1418"/>
      <c r="R256" s="1418"/>
      <c r="S256" s="1418"/>
      <c r="T256" s="1418"/>
      <c r="U256" s="1418"/>
      <c r="V256" s="1418"/>
      <c r="W256" s="1418"/>
      <c r="X256" s="1418"/>
      <c r="Y256" s="1418"/>
      <c r="Z256" s="1418"/>
      <c r="AA256" s="1418"/>
      <c r="AB256" s="1418"/>
      <c r="AC256" s="1418"/>
      <c r="AD256" s="1418"/>
      <c r="AE256" s="1418"/>
      <c r="AF256" s="1418"/>
      <c r="AG256" s="1419"/>
    </row>
    <row r="257">
      <c r="A257" s="1416"/>
      <c r="B257" s="1416" t="s">
        <v>916</v>
      </c>
      <c r="C257" s="1416" t="s">
        <v>917</v>
      </c>
      <c r="D257" s="1417" t="s">
        <v>918</v>
      </c>
      <c r="E257" s="1420" t="s">
        <v>919</v>
      </c>
      <c r="F257" s="1420"/>
      <c r="G257" s="1421" t="s">
        <v>920</v>
      </c>
      <c r="H257" s="1422" t="s">
        <v>921</v>
      </c>
      <c r="I257" s="1422" t="s">
        <v>922</v>
      </c>
      <c r="J257" s="1422"/>
      <c r="K257" s="1422" t="s">
        <v>923</v>
      </c>
      <c r="L257" s="1418" t="s">
        <v>924</v>
      </c>
      <c r="M257" s="1423" t="s">
        <v>925</v>
      </c>
      <c r="N257" s="1423" t="s">
        <v>926</v>
      </c>
      <c r="O257" s="1423" t="s">
        <v>927</v>
      </c>
      <c r="P257" s="1423" t="s">
        <v>928</v>
      </c>
      <c r="Q257" s="1424" t="s">
        <v>929</v>
      </c>
      <c r="R257" s="1423" t="s">
        <v>930</v>
      </c>
      <c r="S257" s="1425" t="s">
        <v>931</v>
      </c>
      <c r="T257" s="1418" t="s">
        <v>932</v>
      </c>
      <c r="U257" s="1424" t="s">
        <v>933</v>
      </c>
      <c r="V257" s="1424" t="s">
        <v>934</v>
      </c>
      <c r="W257" s="1424" t="s">
        <v>935</v>
      </c>
      <c r="X257" s="1424" t="s">
        <v>936</v>
      </c>
      <c r="Y257" s="1424" t="s">
        <v>937</v>
      </c>
      <c r="Z257" s="1424" t="s">
        <v>938</v>
      </c>
      <c r="AA257" s="1424" t="s">
        <v>939</v>
      </c>
      <c r="AB257" s="1424" t="s">
        <v>940</v>
      </c>
      <c r="AC257" s="1469" t="s">
        <v>978</v>
      </c>
      <c r="AD257" s="1418" t="s">
        <v>941</v>
      </c>
      <c r="AE257" s="1419" t="s">
        <v>942</v>
      </c>
      <c r="AF257" s="1419" t="s">
        <v>943</v>
      </c>
      <c r="AG257" s="1419" t="s">
        <v>944</v>
      </c>
    </row>
    <row r="258">
      <c r="A258" s="1426" t="s">
        <v>984</v>
      </c>
      <c r="B258" s="1427" t="s">
        <v>968</v>
      </c>
      <c r="C258" s="1428" t="s">
        <v>947</v>
      </c>
      <c r="D258" s="1429">
        <v>2487.49</v>
      </c>
      <c r="E258" s="1430">
        <v>2</v>
      </c>
      <c r="F258" s="1430"/>
      <c r="G258" s="1431">
        <f t="shared" ref="G258:G261" si="40">E258*2000</f>
      </c>
      <c r="H258" s="1431">
        <f t="shared" ref="H258:H274" si="88">G258/D258</f>
      </c>
      <c r="I258" s="1431">
        <f t="shared" ref="I258:I274" si="119">D258/E258</f>
      </c>
      <c r="J258" s="1431"/>
      <c r="K258" s="1431">
        <f t="shared" ref="K258:K274" si="150">G258/E258</f>
      </c>
      <c r="L258" s="1432">
        <f t="shared" ref="L258:L274" si="334">D258/V258</f>
      </c>
      <c r="M258" s="1433">
        <f t="shared" ref="M258:M274" si="365">Q258/U258*1</f>
      </c>
      <c r="N258" s="1433">
        <f t="shared" ref="N258:N274" si="396">V258/U258</f>
      </c>
      <c r="O258" s="1433">
        <f t="shared" ref="O258:O274" si="427">X258/U258</f>
      </c>
      <c r="P258" s="1433">
        <f t="shared" ref="P258:P274" si="210">Y258/X258</f>
      </c>
      <c r="Q258" s="1434">
        <f t="shared" ref="Q258:Q274" si="241">W258/R258</f>
      </c>
      <c r="R258" s="1435">
        <v>0.0145</v>
      </c>
      <c r="S258" s="1436">
        <v>40</v>
      </c>
      <c r="T258" s="1432">
        <f t="shared" ref="T258:T273" si="272">(D258/U258)*1000</f>
      </c>
      <c r="U258" s="1437">
        <v>24602</v>
      </c>
      <c r="V258" s="1434">
        <v>693</v>
      </c>
      <c r="W258" s="1434">
        <v>95</v>
      </c>
      <c r="X258" s="1434">
        <v>716</v>
      </c>
      <c r="Y258" s="1434">
        <v>53</v>
      </c>
      <c r="Z258" s="1434">
        <v>5</v>
      </c>
      <c r="AA258" s="1434">
        <v>2</v>
      </c>
      <c r="AB258" s="1437">
        <v>15</v>
      </c>
      <c r="AC258" s="1470">
        <f t="shared" ref="AC258:AC274" si="179">D258/X258</f>
      </c>
      <c r="AD258" s="1432">
        <f t="shared" ref="AD258:AD274" si="303">AG258*1000/D258</f>
      </c>
      <c r="AE258" s="1438" t="s">
        <v>948</v>
      </c>
      <c r="AF258" s="1439" t="s">
        <v>957</v>
      </c>
      <c r="AG258" s="1439">
        <v>17</v>
      </c>
    </row>
    <row r="259">
      <c r="A259" s="1426"/>
      <c r="B259" s="1427" t="s">
        <v>968</v>
      </c>
      <c r="C259" s="1428" t="s">
        <v>952</v>
      </c>
      <c r="D259" s="1429">
        <v>2110.01</v>
      </c>
      <c r="E259" s="1430">
        <v>3</v>
      </c>
      <c r="F259" s="1430"/>
      <c r="G259" s="1431">
        <f t="shared" si="40"/>
      </c>
      <c r="H259" s="1431">
        <f t="shared" si="88"/>
      </c>
      <c r="I259" s="1448">
        <f t="shared" si="119"/>
      </c>
      <c r="J259" s="1448"/>
      <c r="K259" s="1448">
        <f t="shared" si="150"/>
      </c>
      <c r="L259" s="1432">
        <f t="shared" si="334"/>
      </c>
      <c r="M259" s="1433">
        <f t="shared" si="365"/>
      </c>
      <c r="N259" s="1433">
        <f t="shared" si="396"/>
      </c>
      <c r="O259" s="1433">
        <f t="shared" si="427"/>
      </c>
      <c r="P259" s="1433">
        <f t="shared" si="210"/>
      </c>
      <c r="Q259" s="1434">
        <f t="shared" si="241"/>
      </c>
      <c r="R259" s="1435">
        <v>0.0213</v>
      </c>
      <c r="S259" s="1436">
        <v>47</v>
      </c>
      <c r="T259" s="1432">
        <f t="shared" si="272"/>
      </c>
      <c r="U259" s="1449">
        <v>20335</v>
      </c>
      <c r="V259" s="1449">
        <v>443</v>
      </c>
      <c r="W259" s="1449">
        <v>96</v>
      </c>
      <c r="X259" s="1449">
        <v>459</v>
      </c>
      <c r="Y259" s="1449">
        <v>55</v>
      </c>
      <c r="Z259" s="1449">
        <v>2</v>
      </c>
      <c r="AA259" s="1449">
        <v>1</v>
      </c>
      <c r="AB259" s="1436">
        <v>16</v>
      </c>
      <c r="AC259" s="1470">
        <f t="shared" si="179"/>
      </c>
      <c r="AD259" s="1432">
        <f t="shared" si="303"/>
      </c>
      <c r="AE259" s="1438" t="s">
        <v>948</v>
      </c>
      <c r="AF259" s="1439" t="s">
        <v>957</v>
      </c>
      <c r="AG259" s="1439">
        <v>25</v>
      </c>
    </row>
    <row r="260">
      <c r="A260" s="1426"/>
      <c r="B260" s="1427" t="s">
        <v>968</v>
      </c>
      <c r="C260" s="1428" t="s">
        <v>953</v>
      </c>
      <c r="D260" s="1450">
        <v>2445.78</v>
      </c>
      <c r="E260" s="1451">
        <v>0</v>
      </c>
      <c r="F260" s="1451"/>
      <c r="G260" s="1431">
        <f t="shared" si="40"/>
      </c>
      <c r="H260" s="1431">
        <f t="shared" si="88"/>
      </c>
      <c r="I260" s="1431">
        <f t="shared" si="119"/>
      </c>
      <c r="J260" s="1431"/>
      <c r="K260" s="1431">
        <f t="shared" si="150"/>
      </c>
      <c r="L260" s="1452">
        <f t="shared" si="334"/>
      </c>
      <c r="M260" s="1433">
        <f t="shared" si="365"/>
      </c>
      <c r="N260" s="1433">
        <f t="shared" si="396"/>
      </c>
      <c r="O260" s="1433">
        <f t="shared" si="427"/>
      </c>
      <c r="P260" s="1433">
        <f t="shared" si="210"/>
      </c>
      <c r="Q260" s="1434">
        <f t="shared" si="241"/>
      </c>
      <c r="R260" s="1435">
        <v>0.0235</v>
      </c>
      <c r="S260" s="1436">
        <v>45</v>
      </c>
      <c r="T260" s="1432">
        <f t="shared" si="272"/>
      </c>
      <c r="U260" s="1449">
        <v>21519</v>
      </c>
      <c r="V260" s="1449">
        <v>803</v>
      </c>
      <c r="W260" s="1449">
        <v>117</v>
      </c>
      <c r="X260" s="1449">
        <v>854</v>
      </c>
      <c r="Y260" s="1449">
        <v>114</v>
      </c>
      <c r="Z260" s="1449">
        <v>7</v>
      </c>
      <c r="AA260" s="1449">
        <v>0</v>
      </c>
      <c r="AB260" s="1436">
        <v>15</v>
      </c>
      <c r="AC260" s="1470">
        <f t="shared" si="179"/>
      </c>
      <c r="AD260" s="1432">
        <f t="shared" si="303"/>
      </c>
      <c r="AE260" s="1438" t="s">
        <v>948</v>
      </c>
      <c r="AF260" s="1439" t="s">
        <v>957</v>
      </c>
      <c r="AG260" s="1439">
        <v>41</v>
      </c>
    </row>
    <row r="261">
      <c r="A261" s="1426"/>
      <c r="B261" s="1427" t="s">
        <v>968</v>
      </c>
      <c r="C261" s="1428" t="s">
        <v>954</v>
      </c>
      <c r="D261" s="1450">
        <v>1953.54</v>
      </c>
      <c r="E261" s="1451">
        <v>4</v>
      </c>
      <c r="F261" s="1451"/>
      <c r="G261" s="1431">
        <f t="shared" si="40"/>
      </c>
      <c r="H261" s="1431">
        <f t="shared" si="88"/>
      </c>
      <c r="I261" s="1431">
        <f t="shared" si="119"/>
      </c>
      <c r="J261" s="1431"/>
      <c r="K261" s="1431">
        <f t="shared" si="150"/>
      </c>
      <c r="L261" s="1452">
        <f t="shared" si="334"/>
      </c>
      <c r="M261" s="1433">
        <f t="shared" si="365"/>
      </c>
      <c r="N261" s="1433">
        <f t="shared" si="396"/>
      </c>
      <c r="O261" s="1433">
        <f t="shared" si="427"/>
      </c>
      <c r="P261" s="1433">
        <f t="shared" si="210"/>
      </c>
      <c r="Q261" s="1434">
        <f t="shared" si="241"/>
      </c>
      <c r="R261" s="1435">
        <v>0.0217</v>
      </c>
      <c r="S261" s="1436">
        <v>45</v>
      </c>
      <c r="T261" s="1432">
        <f t="shared" si="272"/>
      </c>
      <c r="U261" s="1449">
        <v>19248</v>
      </c>
      <c r="V261" s="1449">
        <v>641</v>
      </c>
      <c r="W261" s="1449">
        <v>78</v>
      </c>
      <c r="X261" s="1449">
        <v>691</v>
      </c>
      <c r="Y261" s="1449">
        <v>86</v>
      </c>
      <c r="Z261" s="1449">
        <v>3</v>
      </c>
      <c r="AA261" s="1449">
        <v>1</v>
      </c>
      <c r="AB261" s="1436">
        <v>13</v>
      </c>
      <c r="AC261" s="1470">
        <f t="shared" si="179"/>
      </c>
      <c r="AD261" s="1432">
        <f t="shared" si="303"/>
      </c>
      <c r="AE261" s="1438" t="s">
        <v>948</v>
      </c>
      <c r="AF261" s="1439" t="s">
        <v>957</v>
      </c>
      <c r="AG261" s="1439">
        <v>18</v>
      </c>
    </row>
    <row r="262">
      <c r="A262" s="1426"/>
      <c r="B262" s="1440" t="s">
        <v>950</v>
      </c>
      <c r="C262" s="1440"/>
      <c r="D262" s="1441">
        <f>SUM(D258:D261)</f>
      </c>
      <c r="E262" s="1441">
        <f>SUM(E258:E261)</f>
      </c>
      <c r="F262" s="1441"/>
      <c r="G262" s="1442">
        <f>SUM(G258:G261)</f>
      </c>
      <c r="H262" s="1442">
        <f t="shared" si="88"/>
      </c>
      <c r="I262" s="1442">
        <f t="shared" si="119"/>
      </c>
      <c r="J262" s="1442"/>
      <c r="K262" s="1442">
        <f t="shared" si="150"/>
      </c>
      <c r="L262" s="1442">
        <f t="shared" si="334"/>
      </c>
      <c r="M262" s="1443">
        <f t="shared" si="365"/>
      </c>
      <c r="N262" s="1443">
        <f t="shared" si="396"/>
      </c>
      <c r="O262" s="1443">
        <f t="shared" si="427"/>
      </c>
      <c r="P262" s="1443">
        <f t="shared" si="210"/>
      </c>
      <c r="Q262" s="1444">
        <f t="shared" si="241"/>
      </c>
      <c r="R262" s="1443">
        <f>AVERAGE(R258:R261)</f>
      </c>
      <c r="S262" s="1445">
        <f>AVERAGE(S258:S261)</f>
      </c>
      <c r="T262" s="1442">
        <f t="shared" si="272"/>
      </c>
      <c r="U262" s="1441">
        <f>SUM(U258:U261)</f>
      </c>
      <c r="V262" s="1441">
        <f>SUM(V258:V261)</f>
      </c>
      <c r="W262" s="1441">
        <f>SUM(W258:W261)</f>
      </c>
      <c r="X262" s="1441">
        <f>SUM(X258:X261)</f>
      </c>
      <c r="Y262" s="1441">
        <f>SUM(Y258:Y261)</f>
      </c>
      <c r="Z262" s="1441">
        <f>SUM(Z258:Z261)</f>
      </c>
      <c r="AA262" s="1441">
        <f>SUM(AA258:AA261)</f>
      </c>
      <c r="AB262" s="1441">
        <f>SUM(AB258:AB261)</f>
      </c>
      <c r="AC262" s="1442">
        <f t="shared" si="179"/>
      </c>
      <c r="AD262" s="1446">
        <f t="shared" si="303"/>
      </c>
      <c r="AE262" s="1447"/>
      <c r="AF262" s="1447"/>
      <c r="AG262" s="1444">
        <f>SUM(AG258:AG261)</f>
      </c>
    </row>
    <row r="263">
      <c r="A263" s="1426"/>
      <c r="B263" s="1427" t="s">
        <v>951</v>
      </c>
      <c r="C263" s="1427" t="s">
        <v>955</v>
      </c>
      <c r="D263" s="1451">
        <v>2312.79</v>
      </c>
      <c r="E263" s="1451">
        <v>2</v>
      </c>
      <c r="F263" s="1451"/>
      <c r="G263" s="1431">
        <f t="shared" ref="G263:G266" si="41">E263*2000</f>
      </c>
      <c r="H263" s="1431">
        <f t="shared" si="88"/>
      </c>
      <c r="I263" s="1431">
        <f t="shared" si="119"/>
      </c>
      <c r="J263" s="1431"/>
      <c r="K263" s="1431">
        <f t="shared" si="150"/>
      </c>
      <c r="L263" s="1432">
        <f t="shared" si="334"/>
      </c>
      <c r="M263" s="1433">
        <f t="shared" si="365"/>
      </c>
      <c r="N263" s="1433">
        <f t="shared" si="396"/>
      </c>
      <c r="O263" s="1433">
        <f t="shared" si="427"/>
      </c>
      <c r="P263" s="1433">
        <f t="shared" si="210"/>
      </c>
      <c r="Q263" s="1434">
        <f t="shared" si="241"/>
      </c>
      <c r="R263" s="1435">
        <v>0.0198</v>
      </c>
      <c r="S263" s="1436">
        <v>46</v>
      </c>
      <c r="T263" s="1432">
        <f t="shared" si="272"/>
      </c>
      <c r="U263" s="1436">
        <v>25041</v>
      </c>
      <c r="V263" s="1449">
        <v>620</v>
      </c>
      <c r="W263" s="1449">
        <v>89</v>
      </c>
      <c r="X263" s="1449">
        <v>670</v>
      </c>
      <c r="Y263" s="1449">
        <v>77</v>
      </c>
      <c r="Z263" s="1449">
        <v>5</v>
      </c>
      <c r="AA263" s="1449">
        <v>3</v>
      </c>
      <c r="AB263" s="1436">
        <v>22</v>
      </c>
      <c r="AC263" s="1470">
        <f t="shared" si="179"/>
      </c>
      <c r="AD263" s="1432">
        <f t="shared" si="303"/>
      </c>
      <c r="AE263" s="1438" t="s">
        <v>948</v>
      </c>
      <c r="AF263" s="1439" t="s">
        <v>957</v>
      </c>
      <c r="AG263" s="1439">
        <v>24</v>
      </c>
    </row>
    <row r="264">
      <c r="A264" s="1426"/>
      <c r="B264" s="1427" t="s">
        <v>951</v>
      </c>
      <c r="C264" s="1428" t="s">
        <v>956</v>
      </c>
      <c r="D264" s="1451">
        <v>2144.45</v>
      </c>
      <c r="E264" s="1451">
        <v>3</v>
      </c>
      <c r="F264" s="1451"/>
      <c r="G264" s="1431">
        <f t="shared" si="41"/>
      </c>
      <c r="H264" s="1431">
        <f t="shared" si="88"/>
      </c>
      <c r="I264" s="1431">
        <f t="shared" si="119"/>
      </c>
      <c r="J264" s="1431"/>
      <c r="K264" s="1431">
        <f t="shared" si="150"/>
      </c>
      <c r="L264" s="1432">
        <f t="shared" si="334"/>
      </c>
      <c r="M264" s="1433">
        <f t="shared" si="365"/>
      </c>
      <c r="N264" s="1433">
        <f t="shared" si="396"/>
      </c>
      <c r="O264" s="1433">
        <f t="shared" si="427"/>
      </c>
      <c r="P264" s="1433">
        <f t="shared" si="210"/>
      </c>
      <c r="Q264" s="1434">
        <f t="shared" si="241"/>
      </c>
      <c r="R264" s="1435">
        <v>0.0222</v>
      </c>
      <c r="S264" s="1436">
        <v>45</v>
      </c>
      <c r="T264" s="1432">
        <f t="shared" si="272"/>
      </c>
      <c r="U264" s="1436">
        <v>20817</v>
      </c>
      <c r="V264" s="1449">
        <v>581</v>
      </c>
      <c r="W264" s="1449">
        <v>85</v>
      </c>
      <c r="X264" s="1449">
        <v>621</v>
      </c>
      <c r="Y264" s="1449">
        <v>48</v>
      </c>
      <c r="Z264" s="1449">
        <v>10</v>
      </c>
      <c r="AA264" s="1449">
        <v>0</v>
      </c>
      <c r="AB264" s="1436">
        <v>20</v>
      </c>
      <c r="AC264" s="1470">
        <f t="shared" si="179"/>
      </c>
      <c r="AD264" s="1432">
        <f t="shared" si="303"/>
      </c>
      <c r="AE264" s="1438" t="s">
        <v>948</v>
      </c>
      <c r="AF264" s="1439" t="s">
        <v>949</v>
      </c>
      <c r="AG264" s="1439">
        <v>13</v>
      </c>
    </row>
    <row r="265">
      <c r="A265" s="1426"/>
      <c r="B265" s="1427" t="s">
        <v>951</v>
      </c>
      <c r="C265" s="1428" t="s">
        <v>959</v>
      </c>
      <c r="D265" s="1468">
        <v>2167.75</v>
      </c>
      <c r="E265" s="1451">
        <v>1</v>
      </c>
      <c r="F265" s="1451"/>
      <c r="G265" s="1431">
        <f t="shared" si="41"/>
      </c>
      <c r="H265" s="1431">
        <f t="shared" si="88"/>
      </c>
      <c r="I265" s="1431">
        <f t="shared" si="119"/>
      </c>
      <c r="J265" s="1431"/>
      <c r="K265" s="1431">
        <f t="shared" si="150"/>
      </c>
      <c r="L265" s="1432">
        <f t="shared" si="334"/>
      </c>
      <c r="M265" s="1433">
        <f t="shared" si="365"/>
      </c>
      <c r="N265" s="1433">
        <f t="shared" si="396"/>
      </c>
      <c r="O265" s="1433">
        <f t="shared" si="427"/>
      </c>
      <c r="P265" s="1433">
        <f t="shared" si="210"/>
      </c>
      <c r="Q265" s="1434">
        <f t="shared" si="241"/>
      </c>
      <c r="R265" s="1435">
        <v>0.0236</v>
      </c>
      <c r="S265" s="1436">
        <v>44</v>
      </c>
      <c r="T265" s="1432">
        <f t="shared" si="272"/>
      </c>
      <c r="U265" s="1436">
        <v>17841</v>
      </c>
      <c r="V265" s="1449">
        <v>614</v>
      </c>
      <c r="W265" s="1449">
        <v>92</v>
      </c>
      <c r="X265" s="1449">
        <v>647</v>
      </c>
      <c r="Y265" s="1449">
        <v>89</v>
      </c>
      <c r="Z265" s="1449">
        <v>6</v>
      </c>
      <c r="AA265" s="1449">
        <v>1</v>
      </c>
      <c r="AB265" s="1436">
        <v>14</v>
      </c>
      <c r="AC265" s="1470">
        <f t="shared" si="179"/>
      </c>
      <c r="AD265" s="1432">
        <f t="shared" si="303"/>
      </c>
      <c r="AE265" s="1438" t="s">
        <v>948</v>
      </c>
      <c r="AF265" s="1439" t="s">
        <v>949</v>
      </c>
      <c r="AG265" s="1439">
        <v>22</v>
      </c>
    </row>
    <row r="266">
      <c r="A266" s="1426"/>
      <c r="B266" s="1427" t="s">
        <v>951</v>
      </c>
      <c r="C266" s="1427" t="s">
        <v>960</v>
      </c>
      <c r="D266" s="1468">
        <v>1846.02</v>
      </c>
      <c r="E266" s="1451">
        <v>2</v>
      </c>
      <c r="F266" s="1451"/>
      <c r="G266" s="1431">
        <f t="shared" si="41"/>
      </c>
      <c r="H266" s="1431">
        <f t="shared" si="88"/>
      </c>
      <c r="I266" s="1431">
        <f t="shared" si="119"/>
      </c>
      <c r="J266" s="1431"/>
      <c r="K266" s="1431">
        <f t="shared" si="150"/>
      </c>
      <c r="L266" s="1432">
        <f t="shared" si="334"/>
      </c>
      <c r="M266" s="1433">
        <f t="shared" si="365"/>
      </c>
      <c r="N266" s="1433">
        <f t="shared" si="396"/>
      </c>
      <c r="O266" s="1433">
        <f t="shared" si="427"/>
      </c>
      <c r="P266" s="1433">
        <f t="shared" si="210"/>
      </c>
      <c r="Q266" s="1434">
        <f t="shared" si="241"/>
      </c>
      <c r="R266" s="1435">
        <v>0.0135</v>
      </c>
      <c r="S266" s="1436">
        <v>43</v>
      </c>
      <c r="T266" s="1432">
        <f t="shared" si="272"/>
      </c>
      <c r="U266" s="1436">
        <v>17136</v>
      </c>
      <c r="V266" s="1449">
        <v>599</v>
      </c>
      <c r="W266" s="1449">
        <v>60</v>
      </c>
      <c r="X266" s="1449">
        <v>628</v>
      </c>
      <c r="Y266" s="1449">
        <v>29</v>
      </c>
      <c r="Z266" s="1449">
        <v>3</v>
      </c>
      <c r="AA266" s="1449">
        <v>1</v>
      </c>
      <c r="AB266" s="1436">
        <v>15</v>
      </c>
      <c r="AC266" s="1470">
        <f t="shared" si="179"/>
      </c>
      <c r="AD266" s="1432">
        <f t="shared" si="303"/>
      </c>
      <c r="AE266" s="1438" t="s">
        <v>948</v>
      </c>
      <c r="AF266" s="1439" t="s">
        <v>949</v>
      </c>
      <c r="AG266" s="1439">
        <v>12</v>
      </c>
    </row>
    <row r="267">
      <c r="A267" s="1426"/>
      <c r="B267" s="1440" t="s">
        <v>950</v>
      </c>
      <c r="C267" s="1440"/>
      <c r="D267" s="1441">
        <f>SUM(D263:D266)</f>
      </c>
      <c r="E267" s="1441">
        <f>SUM(E263:E266)</f>
      </c>
      <c r="F267" s="1441"/>
      <c r="G267" s="1442">
        <f>SUM(G263:G266)</f>
      </c>
      <c r="H267" s="1442">
        <f t="shared" si="88"/>
      </c>
      <c r="I267" s="1442">
        <f t="shared" si="119"/>
      </c>
      <c r="J267" s="1442"/>
      <c r="K267" s="1442">
        <f t="shared" si="150"/>
      </c>
      <c r="L267" s="1442">
        <f t="shared" si="334"/>
      </c>
      <c r="M267" s="1443">
        <f t="shared" si="365"/>
      </c>
      <c r="N267" s="1443">
        <f t="shared" si="396"/>
      </c>
      <c r="O267" s="1443">
        <f t="shared" si="427"/>
      </c>
      <c r="P267" s="1443">
        <f t="shared" si="210"/>
      </c>
      <c r="Q267" s="1444">
        <f t="shared" si="241"/>
      </c>
      <c r="R267" s="1443">
        <f>AVERAGE(R263:R266)</f>
      </c>
      <c r="S267" s="1445">
        <f>AVERAGE(S263:S266)</f>
      </c>
      <c r="T267" s="1454">
        <f t="shared" si="272"/>
      </c>
      <c r="U267" s="1441">
        <f>SUM(U263:U266)</f>
      </c>
      <c r="V267" s="1441">
        <f>SUM(V263:V266)</f>
      </c>
      <c r="W267" s="1441">
        <f>SUM(W263:W266)</f>
      </c>
      <c r="X267" s="1441">
        <f>SUM(X263:X266)</f>
      </c>
      <c r="Y267" s="1441">
        <f>SUM(Y263:Y266)</f>
      </c>
      <c r="Z267" s="1441">
        <f>SUM(Z263:Z266)</f>
      </c>
      <c r="AA267" s="1441">
        <f>SUM(AA263:AA266)</f>
      </c>
      <c r="AB267" s="1441">
        <f>SUM(AB263:AB266)</f>
      </c>
      <c r="AC267" s="1442">
        <f t="shared" si="179"/>
      </c>
      <c r="AD267" s="1446">
        <f t="shared" si="303"/>
      </c>
      <c r="AE267" s="1447"/>
      <c r="AF267" s="1447"/>
      <c r="AG267" s="1444">
        <f>SUM(AG263:AG266)</f>
      </c>
    </row>
    <row r="268">
      <c r="A268" s="1426"/>
      <c r="B268" s="1427" t="s">
        <v>946</v>
      </c>
      <c r="C268" s="1427" t="s">
        <v>961</v>
      </c>
      <c r="D268" s="1429">
        <v>1478.29</v>
      </c>
      <c r="E268" s="1453">
        <v>1</v>
      </c>
      <c r="F268" s="1453"/>
      <c r="G268" s="1431">
        <f t="shared" ref="G268:G272" si="42">E268*2000</f>
      </c>
      <c r="H268" s="1431">
        <f t="shared" si="88"/>
      </c>
      <c r="I268" s="1431">
        <f t="shared" si="119"/>
      </c>
      <c r="J268" s="1431"/>
      <c r="K268" s="1431">
        <f t="shared" si="150"/>
      </c>
      <c r="L268" s="1432">
        <f t="shared" si="334"/>
      </c>
      <c r="M268" s="1433">
        <f t="shared" si="365"/>
      </c>
      <c r="N268" s="1433">
        <f t="shared" si="396"/>
      </c>
      <c r="O268" s="1433">
        <f t="shared" si="427"/>
      </c>
      <c r="P268" s="1433">
        <f t="shared" si="210"/>
      </c>
      <c r="Q268" s="1434">
        <f t="shared" si="241"/>
      </c>
      <c r="R268" s="1435">
        <v>0.0173</v>
      </c>
      <c r="S268" s="1436">
        <v>43</v>
      </c>
      <c r="T268" s="1432">
        <f t="shared" si="272"/>
      </c>
      <c r="U268" s="1436">
        <v>13299</v>
      </c>
      <c r="V268" s="1449">
        <v>442</v>
      </c>
      <c r="W268" s="1449">
        <v>62</v>
      </c>
      <c r="X268" s="1449">
        <v>494</v>
      </c>
      <c r="Y268" s="1449">
        <v>16</v>
      </c>
      <c r="Z268" s="1449">
        <v>2</v>
      </c>
      <c r="AA268" s="1449">
        <v>1</v>
      </c>
      <c r="AB268" s="1436">
        <v>15</v>
      </c>
      <c r="AC268" s="1470">
        <f t="shared" si="179"/>
      </c>
      <c r="AD268" s="1432">
        <f t="shared" si="303"/>
      </c>
      <c r="AE268" s="1438" t="s">
        <v>948</v>
      </c>
      <c r="AF268" s="1439" t="s">
        <v>949</v>
      </c>
      <c r="AG268" s="1439">
        <v>11</v>
      </c>
    </row>
    <row r="269">
      <c r="A269" s="1426"/>
      <c r="B269" s="1427" t="s">
        <v>946</v>
      </c>
      <c r="C269" s="1428" t="s">
        <v>962</v>
      </c>
      <c r="D269" s="1450">
        <v>1849.74</v>
      </c>
      <c r="E269" s="1453">
        <v>1</v>
      </c>
      <c r="F269" s="1453"/>
      <c r="G269" s="1431">
        <f t="shared" si="42"/>
      </c>
      <c r="H269" s="1431">
        <f t="shared" si="88"/>
      </c>
      <c r="I269" s="1431">
        <f t="shared" si="119"/>
      </c>
      <c r="J269" s="1431"/>
      <c r="K269" s="1431">
        <f t="shared" si="150"/>
      </c>
      <c r="L269" s="1432">
        <f t="shared" si="334"/>
      </c>
      <c r="M269" s="1433">
        <f t="shared" si="365"/>
      </c>
      <c r="N269" s="1433">
        <f t="shared" si="396"/>
      </c>
      <c r="O269" s="1433">
        <f t="shared" si="427"/>
      </c>
      <c r="P269" s="1433">
        <f t="shared" si="210"/>
      </c>
      <c r="Q269" s="1434">
        <f t="shared" si="241"/>
      </c>
      <c r="R269" s="1435">
        <v>0.0153</v>
      </c>
      <c r="S269" s="1436">
        <v>42</v>
      </c>
      <c r="T269" s="1432">
        <f t="shared" si="272"/>
      </c>
      <c r="U269" s="1436">
        <v>15758</v>
      </c>
      <c r="V269" s="1449">
        <v>587</v>
      </c>
      <c r="W269" s="1449">
        <v>76</v>
      </c>
      <c r="X269" s="1449">
        <v>649</v>
      </c>
      <c r="Y269" s="1449">
        <v>39</v>
      </c>
      <c r="Z269" s="1449">
        <v>4</v>
      </c>
      <c r="AA269" s="1449">
        <v>0</v>
      </c>
      <c r="AB269" s="1436">
        <v>16</v>
      </c>
      <c r="AC269" s="1470">
        <f t="shared" si="179"/>
      </c>
      <c r="AD269" s="1432">
        <f t="shared" si="303"/>
      </c>
      <c r="AE269" s="1438" t="s">
        <v>948</v>
      </c>
      <c r="AF269" s="1439" t="s">
        <v>949</v>
      </c>
      <c r="AG269" s="1439">
        <v>23</v>
      </c>
    </row>
    <row r="270">
      <c r="A270" s="1426"/>
      <c r="B270" s="1427" t="s">
        <v>946</v>
      </c>
      <c r="C270" s="1428" t="s">
        <v>963</v>
      </c>
      <c r="D270" s="1450">
        <v>2665.39</v>
      </c>
      <c r="E270" s="1453">
        <v>2</v>
      </c>
      <c r="F270" s="1453"/>
      <c r="G270" s="1431">
        <f t="shared" si="42"/>
      </c>
      <c r="H270" s="1431">
        <f t="shared" si="88"/>
      </c>
      <c r="I270" s="1431">
        <f t="shared" si="119"/>
      </c>
      <c r="J270" s="1431"/>
      <c r="K270" s="1431">
        <f t="shared" si="150"/>
      </c>
      <c r="L270" s="1432">
        <f t="shared" si="334"/>
      </c>
      <c r="M270" s="1433">
        <f t="shared" si="365"/>
      </c>
      <c r="N270" s="1433">
        <f t="shared" si="396"/>
      </c>
      <c r="O270" s="1433">
        <f t="shared" si="427"/>
      </c>
      <c r="P270" s="1433">
        <f t="shared" si="210"/>
      </c>
      <c r="Q270" s="1434">
        <f t="shared" si="241"/>
      </c>
      <c r="R270" s="1435">
        <v>0.0179</v>
      </c>
      <c r="S270" s="1436">
        <v>43</v>
      </c>
      <c r="T270" s="1432">
        <f t="shared" si="272"/>
      </c>
      <c r="U270" s="1436">
        <v>19843</v>
      </c>
      <c r="V270" s="1449">
        <v>800</v>
      </c>
      <c r="W270" s="1449">
        <v>113</v>
      </c>
      <c r="X270" s="1449">
        <v>848</v>
      </c>
      <c r="Y270" s="1449">
        <v>78</v>
      </c>
      <c r="Z270" s="1449">
        <v>7</v>
      </c>
      <c r="AA270" s="1449">
        <v>2</v>
      </c>
      <c r="AB270" s="1436">
        <v>13</v>
      </c>
      <c r="AC270" s="1470">
        <f t="shared" si="179"/>
      </c>
      <c r="AD270" s="1432">
        <f t="shared" si="303"/>
      </c>
      <c r="AE270" s="1438" t="s">
        <v>948</v>
      </c>
      <c r="AF270" s="1439" t="s">
        <v>949</v>
      </c>
      <c r="AG270" s="1439">
        <v>34</v>
      </c>
    </row>
    <row r="271">
      <c r="A271" s="1426"/>
      <c r="B271" s="1427" t="s">
        <v>946</v>
      </c>
      <c r="C271" s="1427" t="s">
        <v>964</v>
      </c>
      <c r="D271" s="1450">
        <v>2514.68</v>
      </c>
      <c r="E271" s="1451">
        <v>3</v>
      </c>
      <c r="F271" s="1451"/>
      <c r="G271" s="1431">
        <f t="shared" si="42"/>
      </c>
      <c r="H271" s="1431">
        <f t="shared" si="88"/>
      </c>
      <c r="I271" s="1431">
        <f t="shared" si="119"/>
      </c>
      <c r="J271" s="1431"/>
      <c r="K271" s="1431">
        <f t="shared" si="150"/>
      </c>
      <c r="L271" s="1432">
        <f t="shared" si="334"/>
      </c>
      <c r="M271" s="1433">
        <f t="shared" si="365"/>
      </c>
      <c r="N271" s="1433">
        <f t="shared" si="396"/>
      </c>
      <c r="O271" s="1433">
        <f t="shared" si="427"/>
      </c>
      <c r="P271" s="1433">
        <f t="shared" si="210"/>
      </c>
      <c r="Q271" s="1434">
        <f t="shared" si="241"/>
      </c>
      <c r="R271" s="1435">
        <v>0.0104</v>
      </c>
      <c r="S271" s="1436">
        <v>43</v>
      </c>
      <c r="T271" s="1432">
        <f t="shared" si="272"/>
      </c>
      <c r="U271" s="1436">
        <v>22028</v>
      </c>
      <c r="V271" s="1449">
        <v>1018</v>
      </c>
      <c r="W271" s="1449">
        <v>85</v>
      </c>
      <c r="X271" s="1449">
        <v>1077</v>
      </c>
      <c r="Y271" s="1449">
        <v>75</v>
      </c>
      <c r="Z271" s="1449">
        <v>7</v>
      </c>
      <c r="AA271" s="1449">
        <v>1</v>
      </c>
      <c r="AB271" s="1436">
        <v>17</v>
      </c>
      <c r="AC271" s="1470">
        <f t="shared" si="179"/>
      </c>
      <c r="AD271" s="1432">
        <f t="shared" si="303"/>
      </c>
      <c r="AE271" s="1438" t="s">
        <v>948</v>
      </c>
      <c r="AF271" s="1439" t="s">
        <v>949</v>
      </c>
      <c r="AG271" s="1439">
        <v>26</v>
      </c>
    </row>
    <row r="272">
      <c r="A272" s="1426"/>
      <c r="B272" s="1427" t="s">
        <v>946</v>
      </c>
      <c r="C272" s="1427" t="s">
        <v>965</v>
      </c>
      <c r="D272" s="1450">
        <v>1035.32</v>
      </c>
      <c r="E272" s="1451">
        <v>1</v>
      </c>
      <c r="F272" s="1451"/>
      <c r="G272" s="1431">
        <f t="shared" si="42"/>
      </c>
      <c r="H272" s="1431">
        <f t="shared" si="88"/>
      </c>
      <c r="I272" s="1431">
        <f t="shared" si="119"/>
      </c>
      <c r="J272" s="1431"/>
      <c r="K272" s="1431">
        <f t="shared" si="150"/>
      </c>
      <c r="L272" s="1432">
        <f t="shared" si="334"/>
      </c>
      <c r="M272" s="1433">
        <f t="shared" si="365"/>
      </c>
      <c r="N272" s="1433">
        <f t="shared" si="396"/>
      </c>
      <c r="O272" s="1433">
        <f t="shared" si="427"/>
      </c>
      <c r="P272" s="1433">
        <f t="shared" si="210"/>
      </c>
      <c r="Q272" s="1434">
        <f t="shared" si="241"/>
      </c>
      <c r="R272" s="1435">
        <v>0.0159</v>
      </c>
      <c r="S272" s="1436">
        <v>42</v>
      </c>
      <c r="T272" s="1432">
        <f t="shared" si="272"/>
      </c>
      <c r="U272" s="1436">
        <v>10133</v>
      </c>
      <c r="V272" s="1449">
        <v>500</v>
      </c>
      <c r="W272" s="1449">
        <v>50</v>
      </c>
      <c r="X272" s="1449">
        <v>537</v>
      </c>
      <c r="Y272" s="1449">
        <v>21</v>
      </c>
      <c r="Z272" s="1449">
        <v>2</v>
      </c>
      <c r="AA272" s="1449">
        <v>1</v>
      </c>
      <c r="AB272" s="1436">
        <v>3</v>
      </c>
      <c r="AC272" s="1470">
        <f t="shared" si="179"/>
      </c>
      <c r="AD272" s="1432">
        <f t="shared" si="303"/>
      </c>
      <c r="AE272" s="1438" t="s">
        <v>948</v>
      </c>
      <c r="AF272" s="1439" t="s">
        <v>949</v>
      </c>
      <c r="AG272" s="1439">
        <v>10</v>
      </c>
    </row>
    <row r="273">
      <c r="A273" s="1426"/>
      <c r="B273" s="1440" t="s">
        <v>950</v>
      </c>
      <c r="C273" s="1440"/>
      <c r="D273" s="1441">
        <f>SUM(D268:D272)</f>
      </c>
      <c r="E273" s="1441">
        <f>SUM(E268:E272)</f>
      </c>
      <c r="F273" s="1441"/>
      <c r="G273" s="1441">
        <f>SUM(G268:G272)</f>
      </c>
      <c r="H273" s="1442">
        <f t="shared" si="88"/>
      </c>
      <c r="I273" s="1442">
        <f t="shared" si="119"/>
      </c>
      <c r="J273" s="1442"/>
      <c r="K273" s="1442">
        <f t="shared" si="150"/>
      </c>
      <c r="L273" s="1442">
        <f t="shared" si="334"/>
      </c>
      <c r="M273" s="1443">
        <f t="shared" si="365"/>
      </c>
      <c r="N273" s="1443">
        <f t="shared" si="396"/>
      </c>
      <c r="O273" s="1443">
        <f t="shared" si="427"/>
      </c>
      <c r="P273" s="1443">
        <f t="shared" si="210"/>
      </c>
      <c r="Q273" s="1444">
        <f t="shared" si="241"/>
      </c>
      <c r="R273" s="1443">
        <f>AVERAGE(R268:R272)</f>
      </c>
      <c r="S273" s="1445">
        <f>AVERAGE(S268:S272)</f>
      </c>
      <c r="T273" s="1454">
        <f t="shared" si="272"/>
      </c>
      <c r="U273" s="1441">
        <f>SUM(U268:U272)</f>
      </c>
      <c r="V273" s="1441">
        <f>SUM(V268:V272)</f>
      </c>
      <c r="W273" s="1441">
        <f>SUM(W268:W272)</f>
      </c>
      <c r="X273" s="1441">
        <f>SUM(X268:X272)</f>
      </c>
      <c r="Y273" s="1441">
        <f>SUM(Y268:Y272)</f>
      </c>
      <c r="Z273" s="1441">
        <f>SUM(Z268:Z272)</f>
      </c>
      <c r="AA273" s="1441">
        <f>SUM(AA268:AA272)</f>
      </c>
      <c r="AB273" s="1441">
        <f>SUM(AB268:AB272)</f>
      </c>
      <c r="AC273" s="1442">
        <f t="shared" si="179"/>
      </c>
      <c r="AD273" s="1446">
        <f t="shared" si="303"/>
      </c>
      <c r="AE273" s="1447"/>
      <c r="AF273" s="1447"/>
      <c r="AG273" s="1441">
        <f>SUM(AG268:AG272)</f>
      </c>
    </row>
    <row r="274">
      <c r="A274" s="1426"/>
      <c r="B274" s="1455" t="s">
        <v>966</v>
      </c>
      <c r="C274" s="1455"/>
      <c r="D274" s="1456">
        <f>D267+D262+D273</f>
      </c>
      <c r="E274" s="1456">
        <f>E267+E262+E273</f>
      </c>
      <c r="F274" s="1456"/>
      <c r="G274" s="1457">
        <f>G267+G262+G273</f>
      </c>
      <c r="H274" s="1457">
        <f t="shared" si="88"/>
      </c>
      <c r="I274" s="1457">
        <f t="shared" si="119"/>
      </c>
      <c r="J274" s="1457"/>
      <c r="K274" s="1457">
        <f t="shared" si="150"/>
      </c>
      <c r="L274" s="1457">
        <f t="shared" si="334"/>
      </c>
      <c r="M274" s="1458">
        <f t="shared" si="365"/>
      </c>
      <c r="N274" s="1458">
        <f t="shared" si="396"/>
      </c>
      <c r="O274" s="1458">
        <f t="shared" si="427"/>
      </c>
      <c r="P274" s="1458">
        <f t="shared" si="210"/>
      </c>
      <c r="Q274" s="1459">
        <f t="shared" si="241"/>
      </c>
      <c r="R274" s="1459">
        <f>(R267+R262+R273)/3</f>
      </c>
      <c r="S274" s="1460">
        <f>(S267+S262+S273)/3</f>
      </c>
      <c r="T274" s="1461">
        <f>(T267+T262)/2</f>
      </c>
      <c r="U274" s="1456">
        <f>U267+U262+U273</f>
      </c>
      <c r="V274" s="1456">
        <f>V267+V262+V273</f>
      </c>
      <c r="W274" s="1456">
        <f>W267+W262+W273</f>
      </c>
      <c r="X274" s="1456">
        <f>X267+X262+X273</f>
      </c>
      <c r="Y274" s="1456">
        <f>Y267+Y262+Y273</f>
      </c>
      <c r="Z274" s="1456">
        <f>Z267+Z262+Z273</f>
      </c>
      <c r="AA274" s="1456">
        <f>AA267+AA262+AA273</f>
      </c>
      <c r="AB274" s="1456">
        <f>AB267+AB262+AB273</f>
      </c>
      <c r="AC274" s="1457">
        <f t="shared" si="179"/>
      </c>
      <c r="AD274" s="1462">
        <f t="shared" si="303"/>
      </c>
      <c r="AE274" s="1463"/>
      <c r="AF274" s="1463"/>
      <c r="AG274" s="1456">
        <f>AG267+AG262+AG273</f>
      </c>
    </row>
    <row r="275">
      <c r="A275" s="1416" t="s">
        <v>912</v>
      </c>
      <c r="B275" s="1416" t="s">
        <v>913</v>
      </c>
      <c r="C275" s="1416"/>
      <c r="D275" s="1417" t="s">
        <v>914</v>
      </c>
      <c r="E275" s="1417"/>
      <c r="F275" s="1417"/>
      <c r="G275" s="1417"/>
      <c r="H275" s="1417"/>
      <c r="I275" s="1417"/>
      <c r="J275" s="1417"/>
      <c r="K275" s="1417"/>
      <c r="L275" s="1418" t="s">
        <v>915</v>
      </c>
      <c r="M275" s="1418"/>
      <c r="N275" s="1418"/>
      <c r="O275" s="1418"/>
      <c r="P275" s="1418"/>
      <c r="Q275" s="1418"/>
      <c r="R275" s="1418"/>
      <c r="S275" s="1418"/>
      <c r="T275" s="1418"/>
      <c r="U275" s="1418"/>
      <c r="V275" s="1418"/>
      <c r="W275" s="1418"/>
      <c r="X275" s="1418"/>
      <c r="Y275" s="1418"/>
      <c r="Z275" s="1418"/>
      <c r="AA275" s="1418"/>
      <c r="AB275" s="1418"/>
      <c r="AC275" s="1418"/>
      <c r="AD275" s="1418"/>
      <c r="AE275" s="1418"/>
      <c r="AF275" s="1418"/>
      <c r="AG275" s="1419"/>
    </row>
    <row r="276">
      <c r="A276" s="1416"/>
      <c r="B276" s="1416" t="s">
        <v>916</v>
      </c>
      <c r="C276" s="1416" t="s">
        <v>917</v>
      </c>
      <c r="D276" s="1417" t="s">
        <v>918</v>
      </c>
      <c r="E276" s="1420" t="s">
        <v>919</v>
      </c>
      <c r="F276" s="1420"/>
      <c r="G276" s="1421" t="s">
        <v>920</v>
      </c>
      <c r="H276" s="1422" t="s">
        <v>921</v>
      </c>
      <c r="I276" s="1422" t="s">
        <v>922</v>
      </c>
      <c r="J276" s="1422"/>
      <c r="K276" s="1422" t="s">
        <v>923</v>
      </c>
      <c r="L276" s="1418" t="s">
        <v>924</v>
      </c>
      <c r="M276" s="1423" t="s">
        <v>925</v>
      </c>
      <c r="N276" s="1423" t="s">
        <v>926</v>
      </c>
      <c r="O276" s="1423" t="s">
        <v>927</v>
      </c>
      <c r="P276" s="1423" t="s">
        <v>928</v>
      </c>
      <c r="Q276" s="1424" t="s">
        <v>929</v>
      </c>
      <c r="R276" s="1423" t="s">
        <v>930</v>
      </c>
      <c r="S276" s="1425" t="s">
        <v>931</v>
      </c>
      <c r="T276" s="1418" t="s">
        <v>932</v>
      </c>
      <c r="U276" s="1424" t="s">
        <v>933</v>
      </c>
      <c r="V276" s="1424" t="s">
        <v>934</v>
      </c>
      <c r="W276" s="1424" t="s">
        <v>935</v>
      </c>
      <c r="X276" s="1424" t="s">
        <v>936</v>
      </c>
      <c r="Y276" s="1424" t="s">
        <v>937</v>
      </c>
      <c r="Z276" s="1424" t="s">
        <v>938</v>
      </c>
      <c r="AA276" s="1424" t="s">
        <v>939</v>
      </c>
      <c r="AB276" s="1424" t="s">
        <v>940</v>
      </c>
      <c r="AC276" s="1469" t="s">
        <v>978</v>
      </c>
      <c r="AD276" s="1418" t="s">
        <v>941</v>
      </c>
      <c r="AE276" s="1419" t="s">
        <v>942</v>
      </c>
      <c r="AF276" s="1419" t="s">
        <v>943</v>
      </c>
      <c r="AG276" s="1419" t="s">
        <v>944</v>
      </c>
    </row>
    <row r="277">
      <c r="A277" s="1426" t="s">
        <v>985</v>
      </c>
      <c r="B277" s="1427" t="s">
        <v>951</v>
      </c>
      <c r="C277" s="1428" t="s">
        <v>947</v>
      </c>
      <c r="D277" s="1429">
        <v>1688.52</v>
      </c>
      <c r="E277" s="1430">
        <v>1</v>
      </c>
      <c r="F277" s="1430"/>
      <c r="G277" s="1431">
        <f t="shared" ref="G277:G280" si="43">E277*2000</f>
      </c>
      <c r="H277" s="1431">
        <f t="shared" ref="H277:H293" si="89">G277/D277</f>
      </c>
      <c r="I277" s="1431">
        <f t="shared" ref="I277:I293" si="120">D277/E277</f>
      </c>
      <c r="J277" s="1431"/>
      <c r="K277" s="1431">
        <f t="shared" ref="K277:K293" si="151">G277/E277</f>
      </c>
      <c r="L277" s="1432">
        <f t="shared" ref="L277:L293" si="335">D277/V277</f>
      </c>
      <c r="M277" s="1433">
        <f t="shared" ref="M277:M293" si="366">Q277/U277*1</f>
      </c>
      <c r="N277" s="1433">
        <f t="shared" ref="N277:N293" si="397">V277/U277</f>
      </c>
      <c r="O277" s="1433">
        <f t="shared" ref="O277:O293" si="428">X277/U277</f>
      </c>
      <c r="P277" s="1433">
        <f t="shared" ref="P277:P293" si="211">Y277/X277</f>
      </c>
      <c r="Q277" s="1434">
        <f t="shared" ref="Q277:Q293" si="242">W277/R277</f>
      </c>
      <c r="R277" s="1435">
        <v>0.0145</v>
      </c>
      <c r="S277" s="1436">
        <v>39</v>
      </c>
      <c r="T277" s="1432">
        <f t="shared" ref="T277:T292" si="273">(D277/U277)*1000</f>
      </c>
      <c r="U277" s="1437">
        <v>14243</v>
      </c>
      <c r="V277" s="1434">
        <v>387</v>
      </c>
      <c r="W277" s="1434">
        <v>64</v>
      </c>
      <c r="X277" s="1434">
        <v>392</v>
      </c>
      <c r="Y277" s="1434">
        <v>38</v>
      </c>
      <c r="Z277" s="1434">
        <v>3</v>
      </c>
      <c r="AA277" s="1434">
        <v>0</v>
      </c>
      <c r="AB277" s="1437">
        <v>9</v>
      </c>
      <c r="AC277" s="1470">
        <f t="shared" ref="AC277:AC293" si="180">D277/X277</f>
      </c>
      <c r="AD277" s="1432">
        <f t="shared" ref="AD277:AD293" si="304">AG277*1000/D277</f>
      </c>
      <c r="AE277" s="1438" t="s">
        <v>948</v>
      </c>
      <c r="AF277" s="1439" t="s">
        <v>957</v>
      </c>
      <c r="AG277" s="1439">
        <v>13</v>
      </c>
    </row>
    <row r="278">
      <c r="A278" s="1426"/>
      <c r="B278" s="1427" t="s">
        <v>951</v>
      </c>
      <c r="C278" s="1428" t="s">
        <v>952</v>
      </c>
      <c r="D278" s="1429">
        <v>1842.45</v>
      </c>
      <c r="E278" s="1430">
        <v>1</v>
      </c>
      <c r="F278" s="1430"/>
      <c r="G278" s="1431">
        <f t="shared" si="43"/>
      </c>
      <c r="H278" s="1431">
        <f t="shared" si="89"/>
      </c>
      <c r="I278" s="1448">
        <f t="shared" si="120"/>
      </c>
      <c r="J278" s="1448"/>
      <c r="K278" s="1448">
        <f t="shared" si="151"/>
      </c>
      <c r="L278" s="1432">
        <f t="shared" si="335"/>
      </c>
      <c r="M278" s="1433">
        <f t="shared" si="366"/>
      </c>
      <c r="N278" s="1433">
        <f t="shared" si="397"/>
      </c>
      <c r="O278" s="1433">
        <f t="shared" si="428"/>
      </c>
      <c r="P278" s="1433">
        <f t="shared" si="211"/>
      </c>
      <c r="Q278" s="1434">
        <f t="shared" si="242"/>
      </c>
      <c r="R278" s="1435">
        <v>0.0128</v>
      </c>
      <c r="S278" s="1436">
        <v>40</v>
      </c>
      <c r="T278" s="1432">
        <f t="shared" si="273"/>
      </c>
      <c r="U278" s="1449">
        <v>16234</v>
      </c>
      <c r="V278" s="1449">
        <v>485</v>
      </c>
      <c r="W278" s="1449">
        <v>56</v>
      </c>
      <c r="X278" s="1449">
        <v>507</v>
      </c>
      <c r="Y278" s="1449">
        <v>64</v>
      </c>
      <c r="Z278" s="1449">
        <v>3</v>
      </c>
      <c r="AA278" s="1449">
        <v>1</v>
      </c>
      <c r="AB278" s="1436">
        <v>17</v>
      </c>
      <c r="AC278" s="1470">
        <f t="shared" si="180"/>
      </c>
      <c r="AD278" s="1432">
        <f t="shared" si="304"/>
      </c>
      <c r="AE278" s="1438" t="s">
        <v>948</v>
      </c>
      <c r="AF278" s="1439" t="s">
        <v>957</v>
      </c>
      <c r="AG278" s="1439">
        <v>18</v>
      </c>
    </row>
    <row r="279">
      <c r="A279" s="1426"/>
      <c r="B279" s="1427" t="s">
        <v>951</v>
      </c>
      <c r="C279" s="1428" t="s">
        <v>953</v>
      </c>
      <c r="D279" s="1450">
        <v>1760.63</v>
      </c>
      <c r="E279" s="1451">
        <v>2</v>
      </c>
      <c r="F279" s="1451"/>
      <c r="G279" s="1431">
        <f t="shared" si="43"/>
      </c>
      <c r="H279" s="1431">
        <f t="shared" si="89"/>
      </c>
      <c r="I279" s="1431">
        <f t="shared" si="120"/>
      </c>
      <c r="J279" s="1431"/>
      <c r="K279" s="1431">
        <f t="shared" si="151"/>
      </c>
      <c r="L279" s="1452">
        <f t="shared" si="335"/>
      </c>
      <c r="M279" s="1433">
        <f t="shared" si="366"/>
      </c>
      <c r="N279" s="1433">
        <f t="shared" si="397"/>
      </c>
      <c r="O279" s="1433">
        <f t="shared" si="428"/>
      </c>
      <c r="P279" s="1433">
        <f t="shared" si="211"/>
      </c>
      <c r="Q279" s="1434">
        <f t="shared" si="242"/>
      </c>
      <c r="R279" s="1435">
        <v>0.024</v>
      </c>
      <c r="S279" s="1436">
        <v>41</v>
      </c>
      <c r="T279" s="1432">
        <f t="shared" si="273"/>
      </c>
      <c r="U279" s="1449">
        <v>15152</v>
      </c>
      <c r="V279" s="1449">
        <v>593</v>
      </c>
      <c r="W279" s="1449">
        <v>80</v>
      </c>
      <c r="X279" s="1449">
        <v>623</v>
      </c>
      <c r="Y279" s="1449">
        <v>55</v>
      </c>
      <c r="Z279" s="1449">
        <v>3</v>
      </c>
      <c r="AA279" s="1449">
        <v>1</v>
      </c>
      <c r="AB279" s="1436">
        <v>16</v>
      </c>
      <c r="AC279" s="1470">
        <f t="shared" si="180"/>
      </c>
      <c r="AD279" s="1432">
        <f t="shared" si="304"/>
      </c>
      <c r="AE279" s="1438" t="s">
        <v>948</v>
      </c>
      <c r="AF279" s="1439" t="s">
        <v>957</v>
      </c>
      <c r="AG279" s="1439">
        <v>18</v>
      </c>
    </row>
    <row r="280">
      <c r="A280" s="1426"/>
      <c r="B280" s="1427" t="s">
        <v>951</v>
      </c>
      <c r="C280" s="1428" t="s">
        <v>954</v>
      </c>
      <c r="D280" s="1450">
        <v>1672.92</v>
      </c>
      <c r="E280" s="1451">
        <v>0</v>
      </c>
      <c r="F280" s="1451"/>
      <c r="G280" s="1431">
        <f t="shared" si="43"/>
      </c>
      <c r="H280" s="1431">
        <f t="shared" si="89"/>
      </c>
      <c r="I280" s="1431">
        <f t="shared" si="120"/>
      </c>
      <c r="J280" s="1431"/>
      <c r="K280" s="1431">
        <f t="shared" si="151"/>
      </c>
      <c r="L280" s="1452">
        <f t="shared" si="335"/>
      </c>
      <c r="M280" s="1433">
        <f t="shared" si="366"/>
      </c>
      <c r="N280" s="1433">
        <f t="shared" si="397"/>
      </c>
      <c r="O280" s="1433">
        <f t="shared" si="428"/>
      </c>
      <c r="P280" s="1433">
        <f t="shared" si="211"/>
      </c>
      <c r="Q280" s="1434">
        <f t="shared" si="242"/>
      </c>
      <c r="R280" s="1435">
        <v>0.0245</v>
      </c>
      <c r="S280" s="1436">
        <v>42</v>
      </c>
      <c r="T280" s="1432">
        <f t="shared" si="273"/>
      </c>
      <c r="U280" s="1449">
        <v>15011</v>
      </c>
      <c r="V280" s="1449">
        <v>306</v>
      </c>
      <c r="W280" s="1449">
        <v>65</v>
      </c>
      <c r="X280" s="1449">
        <v>346</v>
      </c>
      <c r="Y280" s="1449">
        <v>30</v>
      </c>
      <c r="Z280" s="1449">
        <v>2</v>
      </c>
      <c r="AA280" s="1449">
        <v>0</v>
      </c>
      <c r="AB280" s="1436">
        <v>13</v>
      </c>
      <c r="AC280" s="1470">
        <f t="shared" si="180"/>
      </c>
      <c r="AD280" s="1432">
        <f t="shared" si="304"/>
      </c>
      <c r="AE280" s="1438" t="s">
        <v>948</v>
      </c>
      <c r="AF280" s="1439" t="s">
        <v>957</v>
      </c>
      <c r="AG280" s="1439">
        <v>10</v>
      </c>
    </row>
    <row r="281">
      <c r="A281" s="1426"/>
      <c r="B281" s="1440" t="s">
        <v>950</v>
      </c>
      <c r="C281" s="1440"/>
      <c r="D281" s="1441">
        <f>SUM(D277:D280)</f>
      </c>
      <c r="E281" s="1441">
        <f>SUM(E277:E280)</f>
      </c>
      <c r="F281" s="1441"/>
      <c r="G281" s="1442">
        <f>SUM(G277:G280)</f>
      </c>
      <c r="H281" s="1442">
        <f t="shared" si="89"/>
      </c>
      <c r="I281" s="1442">
        <f t="shared" si="120"/>
      </c>
      <c r="J281" s="1442"/>
      <c r="K281" s="1442">
        <f t="shared" si="151"/>
      </c>
      <c r="L281" s="1442">
        <f t="shared" si="335"/>
      </c>
      <c r="M281" s="1443">
        <f t="shared" si="366"/>
      </c>
      <c r="N281" s="1443">
        <f t="shared" si="397"/>
      </c>
      <c r="O281" s="1443">
        <f t="shared" si="428"/>
      </c>
      <c r="P281" s="1443">
        <f t="shared" si="211"/>
      </c>
      <c r="Q281" s="1444">
        <f t="shared" si="242"/>
      </c>
      <c r="R281" s="1443">
        <f>AVERAGE(R277:R280)</f>
      </c>
      <c r="S281" s="1445">
        <f>AVERAGE(S277:S280)</f>
      </c>
      <c r="T281" s="1442">
        <f t="shared" si="273"/>
      </c>
      <c r="U281" s="1441">
        <f>SUM(U277:U280)</f>
      </c>
      <c r="V281" s="1441">
        <f>SUM(V277:V280)</f>
      </c>
      <c r="W281" s="1441">
        <f>SUM(W277:W280)</f>
      </c>
      <c r="X281" s="1441">
        <f>SUM(X277:X280)</f>
      </c>
      <c r="Y281" s="1441">
        <f>SUM(Y277:Y280)</f>
      </c>
      <c r="Z281" s="1441">
        <f>SUM(Z277:Z280)</f>
      </c>
      <c r="AA281" s="1441">
        <f>SUM(AA277:AA280)</f>
      </c>
      <c r="AB281" s="1441">
        <f>SUM(AB277:AB280)</f>
      </c>
      <c r="AC281" s="1442">
        <f t="shared" si="180"/>
      </c>
      <c r="AD281" s="1446">
        <f t="shared" si="304"/>
      </c>
      <c r="AE281" s="1447"/>
      <c r="AF281" s="1447"/>
      <c r="AG281" s="1444">
        <f>SUM(AG277:AG280)</f>
      </c>
    </row>
    <row r="282">
      <c r="A282" s="1426"/>
      <c r="B282" s="1427" t="s">
        <v>968</v>
      </c>
      <c r="C282" s="1427" t="s">
        <v>955</v>
      </c>
      <c r="D282" s="1451">
        <v>1457.66</v>
      </c>
      <c r="E282" s="1453">
        <v>0</v>
      </c>
      <c r="F282" s="1453"/>
      <c r="G282" s="1431">
        <f t="shared" ref="G282:G286" si="44">E282*2000</f>
      </c>
      <c r="H282" s="1431">
        <f t="shared" si="89"/>
      </c>
      <c r="I282" s="1431">
        <f t="shared" si="120"/>
      </c>
      <c r="J282" s="1431"/>
      <c r="K282" s="1431">
        <f t="shared" si="151"/>
      </c>
      <c r="L282" s="1432">
        <f t="shared" si="335"/>
      </c>
      <c r="M282" s="1433">
        <f t="shared" si="366"/>
      </c>
      <c r="N282" s="1433">
        <f t="shared" si="397"/>
      </c>
      <c r="O282" s="1433">
        <f t="shared" si="428"/>
      </c>
      <c r="P282" s="1433">
        <f t="shared" si="211"/>
      </c>
      <c r="Q282" s="1434">
        <f t="shared" si="242"/>
      </c>
      <c r="R282" s="1435">
        <v>0.0206</v>
      </c>
      <c r="S282" s="1436">
        <v>41</v>
      </c>
      <c r="T282" s="1432">
        <f t="shared" si="273"/>
      </c>
      <c r="U282" s="1436">
        <v>13577</v>
      </c>
      <c r="V282" s="1449">
        <v>392</v>
      </c>
      <c r="W282" s="1449">
        <v>58</v>
      </c>
      <c r="X282" s="1449">
        <v>420</v>
      </c>
      <c r="Y282" s="1449">
        <v>28</v>
      </c>
      <c r="Z282" s="1449">
        <v>3</v>
      </c>
      <c r="AA282" s="1449">
        <v>0</v>
      </c>
      <c r="AB282" s="1436">
        <v>12</v>
      </c>
      <c r="AC282" s="1470">
        <f t="shared" si="180"/>
      </c>
      <c r="AD282" s="1432">
        <f t="shared" si="304"/>
      </c>
      <c r="AE282" s="1438" t="s">
        <v>948</v>
      </c>
      <c r="AF282" s="1439" t="s">
        <v>957</v>
      </c>
      <c r="AG282" s="1439">
        <v>11</v>
      </c>
    </row>
    <row r="283">
      <c r="A283" s="1426"/>
      <c r="B283" s="1427" t="s">
        <v>968</v>
      </c>
      <c r="C283" s="1428" t="s">
        <v>956</v>
      </c>
      <c r="D283" s="1451">
        <v>1671.27</v>
      </c>
      <c r="E283" s="1451">
        <v>1</v>
      </c>
      <c r="F283" s="1451"/>
      <c r="G283" s="1431">
        <f t="shared" si="44"/>
      </c>
      <c r="H283" s="1431">
        <f t="shared" si="89"/>
      </c>
      <c r="I283" s="1431">
        <f t="shared" si="120"/>
      </c>
      <c r="J283" s="1431"/>
      <c r="K283" s="1431">
        <f t="shared" si="151"/>
      </c>
      <c r="L283" s="1432">
        <f t="shared" si="335"/>
      </c>
      <c r="M283" s="1433">
        <f t="shared" si="366"/>
      </c>
      <c r="N283" s="1433">
        <f t="shared" si="397"/>
      </c>
      <c r="O283" s="1433">
        <f t="shared" si="428"/>
      </c>
      <c r="P283" s="1433">
        <f t="shared" si="211"/>
      </c>
      <c r="Q283" s="1434">
        <f t="shared" si="242"/>
      </c>
      <c r="R283" s="1435">
        <v>0.0188</v>
      </c>
      <c r="S283" s="1436">
        <v>55</v>
      </c>
      <c r="T283" s="1432">
        <f t="shared" si="273"/>
      </c>
      <c r="U283" s="1436">
        <v>15654</v>
      </c>
      <c r="V283" s="1449">
        <v>422</v>
      </c>
      <c r="W283" s="1449">
        <v>69</v>
      </c>
      <c r="X283" s="1449">
        <v>432</v>
      </c>
      <c r="Y283" s="1449">
        <v>48</v>
      </c>
      <c r="Z283" s="1449">
        <v>3</v>
      </c>
      <c r="AA283" s="1449">
        <v>2</v>
      </c>
      <c r="AB283" s="1436">
        <v>20</v>
      </c>
      <c r="AC283" s="1470">
        <f t="shared" si="180"/>
      </c>
      <c r="AD283" s="1432">
        <f t="shared" si="304"/>
      </c>
      <c r="AE283" s="1438" t="s">
        <v>948</v>
      </c>
      <c r="AF283" s="1439" t="s">
        <v>949</v>
      </c>
      <c r="AG283" s="1439">
        <v>15</v>
      </c>
    </row>
    <row r="284">
      <c r="A284" s="1426"/>
      <c r="B284" s="1427" t="s">
        <v>968</v>
      </c>
      <c r="C284" s="1428" t="s">
        <v>959</v>
      </c>
      <c r="D284" s="1451">
        <v>1529.3</v>
      </c>
      <c r="E284" s="1451">
        <v>4</v>
      </c>
      <c r="F284" s="1451"/>
      <c r="G284" s="1431">
        <f t="shared" si="44"/>
      </c>
      <c r="H284" s="1431">
        <f t="shared" si="89"/>
      </c>
      <c r="I284" s="1431">
        <f t="shared" si="120"/>
      </c>
      <c r="J284" s="1431"/>
      <c r="K284" s="1431">
        <f t="shared" si="151"/>
      </c>
      <c r="L284" s="1432">
        <f t="shared" si="335"/>
      </c>
      <c r="M284" s="1433">
        <f t="shared" si="366"/>
      </c>
      <c r="N284" s="1433">
        <f t="shared" si="397"/>
      </c>
      <c r="O284" s="1433">
        <f t="shared" si="428"/>
      </c>
      <c r="P284" s="1433">
        <f t="shared" si="211"/>
      </c>
      <c r="Q284" s="1434">
        <f t="shared" si="242"/>
      </c>
      <c r="R284" s="1435">
        <v>0.0199</v>
      </c>
      <c r="S284" s="1436">
        <v>56</v>
      </c>
      <c r="T284" s="1432">
        <f t="shared" si="273"/>
      </c>
      <c r="U284" s="1436">
        <v>14038</v>
      </c>
      <c r="V284" s="1449">
        <v>421</v>
      </c>
      <c r="W284" s="1449">
        <v>66</v>
      </c>
      <c r="X284" s="1449">
        <v>462</v>
      </c>
      <c r="Y284" s="1449">
        <v>71</v>
      </c>
      <c r="Z284" s="1449">
        <v>4</v>
      </c>
      <c r="AA284" s="1449">
        <v>2</v>
      </c>
      <c r="AB284" s="1436">
        <v>15</v>
      </c>
      <c r="AC284" s="1470">
        <f t="shared" si="180"/>
      </c>
      <c r="AD284" s="1432">
        <f t="shared" si="304"/>
      </c>
      <c r="AE284" s="1438" t="s">
        <v>948</v>
      </c>
      <c r="AF284" s="1439" t="s">
        <v>949</v>
      </c>
      <c r="AG284" s="1439">
        <v>23</v>
      </c>
    </row>
    <row r="285">
      <c r="A285" s="1426"/>
      <c r="B285" s="1427" t="s">
        <v>968</v>
      </c>
      <c r="C285" s="1427" t="s">
        <v>960</v>
      </c>
      <c r="D285" s="1468">
        <v>1860.55</v>
      </c>
      <c r="E285" s="1451">
        <v>2</v>
      </c>
      <c r="F285" s="1451"/>
      <c r="G285" s="1431">
        <f t="shared" si="44"/>
      </c>
      <c r="H285" s="1431">
        <f t="shared" si="89"/>
      </c>
      <c r="I285" s="1431">
        <f t="shared" si="120"/>
      </c>
      <c r="J285" s="1431"/>
      <c r="K285" s="1431">
        <f t="shared" si="151"/>
      </c>
      <c r="L285" s="1432">
        <f t="shared" si="335"/>
      </c>
      <c r="M285" s="1433">
        <f t="shared" si="366"/>
      </c>
      <c r="N285" s="1433">
        <f t="shared" si="397"/>
      </c>
      <c r="O285" s="1433">
        <f t="shared" si="428"/>
      </c>
      <c r="P285" s="1433">
        <f t="shared" si="211"/>
      </c>
      <c r="Q285" s="1434">
        <f t="shared" si="242"/>
      </c>
      <c r="R285" s="1435">
        <v>0.0321</v>
      </c>
      <c r="S285" s="1436">
        <v>55</v>
      </c>
      <c r="T285" s="1432">
        <f t="shared" si="273"/>
      </c>
      <c r="U285" s="1436">
        <v>15508</v>
      </c>
      <c r="V285" s="1449">
        <v>525</v>
      </c>
      <c r="W285" s="1449">
        <v>96</v>
      </c>
      <c r="X285" s="1449">
        <v>535</v>
      </c>
      <c r="Y285" s="1449">
        <v>62</v>
      </c>
      <c r="Z285" s="1449">
        <v>6</v>
      </c>
      <c r="AA285" s="1449">
        <v>0</v>
      </c>
      <c r="AB285" s="1436">
        <v>24</v>
      </c>
      <c r="AC285" s="1470">
        <f t="shared" si="180"/>
      </c>
      <c r="AD285" s="1432">
        <f t="shared" si="304"/>
      </c>
      <c r="AE285" s="1438" t="s">
        <v>948</v>
      </c>
      <c r="AF285" s="1439" t="s">
        <v>949</v>
      </c>
      <c r="AG285" s="1439">
        <v>20</v>
      </c>
    </row>
    <row r="286">
      <c r="A286" s="1426"/>
      <c r="B286" s="1427" t="s">
        <v>968</v>
      </c>
      <c r="C286" s="1427" t="s">
        <v>961</v>
      </c>
      <c r="D286" s="1451">
        <v>2244.52</v>
      </c>
      <c r="E286" s="1451">
        <v>2</v>
      </c>
      <c r="F286" s="1451"/>
      <c r="G286" s="1431">
        <f t="shared" si="44"/>
      </c>
      <c r="H286" s="1431">
        <f t="shared" si="89"/>
      </c>
      <c r="I286" s="1431">
        <f t="shared" si="120"/>
      </c>
      <c r="J286" s="1431"/>
      <c r="K286" s="1431">
        <f t="shared" si="151"/>
      </c>
      <c r="L286" s="1432">
        <f t="shared" si="335"/>
      </c>
      <c r="M286" s="1433">
        <f t="shared" si="366"/>
      </c>
      <c r="N286" s="1433">
        <f t="shared" si="397"/>
      </c>
      <c r="O286" s="1433">
        <f t="shared" si="428"/>
      </c>
      <c r="P286" s="1433">
        <f t="shared" si="211"/>
      </c>
      <c r="Q286" s="1434">
        <f t="shared" si="242"/>
      </c>
      <c r="R286" s="1435">
        <v>0.034</v>
      </c>
      <c r="S286" s="1436">
        <v>54</v>
      </c>
      <c r="T286" s="1432">
        <f t="shared" si="273"/>
      </c>
      <c r="U286" s="1436">
        <v>17290</v>
      </c>
      <c r="V286" s="1449">
        <v>578</v>
      </c>
      <c r="W286" s="1449">
        <v>89</v>
      </c>
      <c r="X286" s="1449">
        <v>614</v>
      </c>
      <c r="Y286" s="1449">
        <v>50</v>
      </c>
      <c r="Z286" s="1449">
        <v>2</v>
      </c>
      <c r="AA286" s="1449">
        <v>1</v>
      </c>
      <c r="AB286" s="1436">
        <v>14</v>
      </c>
      <c r="AC286" s="1470">
        <f t="shared" si="180"/>
      </c>
      <c r="AD286" s="1432">
        <f t="shared" si="304"/>
      </c>
      <c r="AE286" s="1438" t="s">
        <v>948</v>
      </c>
      <c r="AF286" s="1439" t="s">
        <v>949</v>
      </c>
      <c r="AG286" s="1439">
        <v>19</v>
      </c>
    </row>
    <row r="287">
      <c r="A287" s="1426"/>
      <c r="B287" s="1440" t="s">
        <v>950</v>
      </c>
      <c r="C287" s="1440"/>
      <c r="D287" s="1441">
        <f>SUM(D282:D286)</f>
      </c>
      <c r="E287" s="1441">
        <f>SUM(E282:E286)</f>
      </c>
      <c r="F287" s="1441"/>
      <c r="G287" s="1442">
        <f>SUM(G282:G286)</f>
      </c>
      <c r="H287" s="1442">
        <f t="shared" si="89"/>
      </c>
      <c r="I287" s="1442">
        <f t="shared" si="120"/>
      </c>
      <c r="J287" s="1442"/>
      <c r="K287" s="1442">
        <f t="shared" si="151"/>
      </c>
      <c r="L287" s="1442">
        <f t="shared" si="335"/>
      </c>
      <c r="M287" s="1443">
        <f t="shared" si="366"/>
      </c>
      <c r="N287" s="1443">
        <f t="shared" si="397"/>
      </c>
      <c r="O287" s="1443">
        <f t="shared" si="428"/>
      </c>
      <c r="P287" s="1443">
        <f t="shared" si="211"/>
      </c>
      <c r="Q287" s="1444">
        <f t="shared" si="242"/>
      </c>
      <c r="R287" s="1443">
        <f>AVERAGE(R282:R286)</f>
      </c>
      <c r="S287" s="1445">
        <f>AVERAGE(S282:S286)</f>
      </c>
      <c r="T287" s="1454">
        <f t="shared" si="273"/>
      </c>
      <c r="U287" s="1441">
        <f>SUM(U282:U286)</f>
      </c>
      <c r="V287" s="1441">
        <f>SUM(V282:V286)</f>
      </c>
      <c r="W287" s="1441">
        <f>SUM(W282:W286)</f>
      </c>
      <c r="X287" s="1441">
        <f>SUM(X282:X286)</f>
      </c>
      <c r="Y287" s="1441">
        <f>SUM(Y282:Y286)</f>
      </c>
      <c r="Z287" s="1441">
        <f>SUM(Z282:Z286)</f>
      </c>
      <c r="AA287" s="1441">
        <f>SUM(AA282:AA286)</f>
      </c>
      <c r="AB287" s="1441">
        <f>SUM(AB282:AB286)</f>
      </c>
      <c r="AC287" s="1442">
        <f t="shared" si="180"/>
      </c>
      <c r="AD287" s="1446">
        <f t="shared" si="304"/>
      </c>
      <c r="AE287" s="1447"/>
      <c r="AF287" s="1447"/>
      <c r="AG287" s="1444">
        <f>SUM(AG282:AG286)</f>
      </c>
    </row>
    <row r="288">
      <c r="A288" s="1426"/>
      <c r="B288" s="1427" t="s">
        <v>946</v>
      </c>
      <c r="C288" s="1428" t="s">
        <v>962</v>
      </c>
      <c r="D288" s="1429">
        <v>3005.78</v>
      </c>
      <c r="E288" s="1453">
        <v>1</v>
      </c>
      <c r="F288" s="1453"/>
      <c r="G288" s="1431">
        <f t="shared" ref="G288:G291" si="45">E288*2000</f>
      </c>
      <c r="H288" s="1431">
        <f t="shared" si="89"/>
      </c>
      <c r="I288" s="1431">
        <f t="shared" si="120"/>
      </c>
      <c r="J288" s="1431"/>
      <c r="K288" s="1431">
        <f t="shared" si="151"/>
      </c>
      <c r="L288" s="1432">
        <f t="shared" si="335"/>
      </c>
      <c r="M288" s="1433">
        <f t="shared" si="366"/>
      </c>
      <c r="N288" s="1433">
        <f t="shared" si="397"/>
      </c>
      <c r="O288" s="1433">
        <f t="shared" si="428"/>
      </c>
      <c r="P288" s="1433">
        <f t="shared" si="211"/>
      </c>
      <c r="Q288" s="1434">
        <f t="shared" si="242"/>
      </c>
      <c r="R288" s="1435">
        <v>0.0366</v>
      </c>
      <c r="S288" s="1436">
        <v>53</v>
      </c>
      <c r="T288" s="1432">
        <f t="shared" si="273"/>
      </c>
      <c r="U288" s="1436">
        <v>23387</v>
      </c>
      <c r="V288" s="1449">
        <v>775</v>
      </c>
      <c r="W288" s="1449">
        <v>133</v>
      </c>
      <c r="X288" s="1449">
        <v>810</v>
      </c>
      <c r="Y288" s="1449">
        <v>69</v>
      </c>
      <c r="Z288" s="1449">
        <v>3</v>
      </c>
      <c r="AA288" s="1449">
        <v>2</v>
      </c>
      <c r="AB288" s="1436">
        <v>28</v>
      </c>
      <c r="AC288" s="1470">
        <f t="shared" si="180"/>
      </c>
      <c r="AD288" s="1432">
        <f t="shared" si="304"/>
      </c>
      <c r="AE288" s="1438" t="s">
        <v>948</v>
      </c>
      <c r="AF288" s="1439" t="s">
        <v>949</v>
      </c>
      <c r="AG288" s="1439">
        <v>27</v>
      </c>
    </row>
    <row r="289">
      <c r="A289" s="1426"/>
      <c r="B289" s="1427" t="s">
        <v>946</v>
      </c>
      <c r="C289" s="1428" t="s">
        <v>963</v>
      </c>
      <c r="D289" s="1450">
        <v>2379.43</v>
      </c>
      <c r="E289" s="1453">
        <v>5</v>
      </c>
      <c r="F289" s="1453"/>
      <c r="G289" s="1431">
        <f t="shared" si="45"/>
      </c>
      <c r="H289" s="1431">
        <f t="shared" si="89"/>
      </c>
      <c r="I289" s="1431">
        <f t="shared" si="120"/>
      </c>
      <c r="J289" s="1431"/>
      <c r="K289" s="1431">
        <f t="shared" si="151"/>
      </c>
      <c r="L289" s="1432">
        <f t="shared" si="335"/>
      </c>
      <c r="M289" s="1433">
        <f t="shared" si="366"/>
      </c>
      <c r="N289" s="1433">
        <f t="shared" si="397"/>
      </c>
      <c r="O289" s="1433">
        <f t="shared" si="428"/>
      </c>
      <c r="P289" s="1433">
        <f t="shared" si="211"/>
      </c>
      <c r="Q289" s="1434">
        <f t="shared" si="242"/>
      </c>
      <c r="R289" s="1435">
        <v>0.0566</v>
      </c>
      <c r="S289" s="1436">
        <v>56</v>
      </c>
      <c r="T289" s="1432">
        <f t="shared" si="273"/>
      </c>
      <c r="U289" s="1436">
        <v>20816</v>
      </c>
      <c r="V289" s="1449">
        <v>651</v>
      </c>
      <c r="W289" s="1449">
        <v>147</v>
      </c>
      <c r="X289" s="1449">
        <v>696</v>
      </c>
      <c r="Y289" s="1449">
        <v>114</v>
      </c>
      <c r="Z289" s="1449">
        <v>8</v>
      </c>
      <c r="AA289" s="1449">
        <v>0</v>
      </c>
      <c r="AB289" s="1436">
        <v>34</v>
      </c>
      <c r="AC289" s="1470">
        <f t="shared" si="180"/>
      </c>
      <c r="AD289" s="1432">
        <f t="shared" si="304"/>
      </c>
      <c r="AE289" s="1438" t="s">
        <v>948</v>
      </c>
      <c r="AF289" s="1439" t="s">
        <v>949</v>
      </c>
      <c r="AG289" s="1439">
        <v>33</v>
      </c>
    </row>
    <row r="290">
      <c r="A290" s="1426"/>
      <c r="B290" s="1427" t="s">
        <v>946</v>
      </c>
      <c r="C290" s="1427" t="s">
        <v>964</v>
      </c>
      <c r="D290" s="1450">
        <v>2077.11</v>
      </c>
      <c r="E290" s="1451">
        <v>2</v>
      </c>
      <c r="F290" s="1451"/>
      <c r="G290" s="1431">
        <f t="shared" si="45"/>
      </c>
      <c r="H290" s="1431">
        <f t="shared" si="89"/>
      </c>
      <c r="I290" s="1431">
        <f t="shared" si="120"/>
      </c>
      <c r="J290" s="1431"/>
      <c r="K290" s="1431">
        <f t="shared" si="151"/>
      </c>
      <c r="L290" s="1432">
        <f t="shared" si="335"/>
      </c>
      <c r="M290" s="1433">
        <f t="shared" si="366"/>
      </c>
      <c r="N290" s="1433">
        <f t="shared" si="397"/>
      </c>
      <c r="O290" s="1433">
        <f t="shared" si="428"/>
      </c>
      <c r="P290" s="1433">
        <f t="shared" si="211"/>
      </c>
      <c r="Q290" s="1434">
        <f t="shared" si="242"/>
      </c>
      <c r="R290" s="1435">
        <v>0.0168</v>
      </c>
      <c r="S290" s="1436">
        <v>57</v>
      </c>
      <c r="T290" s="1432">
        <f t="shared" si="273"/>
      </c>
      <c r="U290" s="1436">
        <v>19419</v>
      </c>
      <c r="V290" s="1449">
        <v>476</v>
      </c>
      <c r="W290" s="1449">
        <v>77</v>
      </c>
      <c r="X290" s="1449">
        <v>492</v>
      </c>
      <c r="Y290" s="1449">
        <v>64</v>
      </c>
      <c r="Z290" s="1449">
        <v>1</v>
      </c>
      <c r="AA290" s="1449">
        <v>2</v>
      </c>
      <c r="AB290" s="1436">
        <v>13</v>
      </c>
      <c r="AC290" s="1470">
        <f t="shared" si="180"/>
      </c>
      <c r="AD290" s="1432">
        <f t="shared" si="304"/>
      </c>
      <c r="AE290" s="1438" t="s">
        <v>948</v>
      </c>
      <c r="AF290" s="1439" t="s">
        <v>949</v>
      </c>
      <c r="AG290" s="1439">
        <v>23</v>
      </c>
    </row>
    <row r="291">
      <c r="A291" s="1426"/>
      <c r="B291" s="1427" t="s">
        <v>946</v>
      </c>
      <c r="C291" s="1427" t="s">
        <v>965</v>
      </c>
      <c r="D291" s="1450">
        <v>797.43</v>
      </c>
      <c r="E291" s="1451">
        <v>2</v>
      </c>
      <c r="F291" s="1451"/>
      <c r="G291" s="1431">
        <f t="shared" si="45"/>
      </c>
      <c r="H291" s="1431">
        <f t="shared" si="89"/>
      </c>
      <c r="I291" s="1431">
        <f t="shared" si="120"/>
      </c>
      <c r="J291" s="1431"/>
      <c r="K291" s="1431">
        <f t="shared" si="151"/>
      </c>
      <c r="L291" s="1432">
        <f t="shared" si="335"/>
      </c>
      <c r="M291" s="1433">
        <f t="shared" si="366"/>
      </c>
      <c r="N291" s="1433">
        <f t="shared" si="397"/>
      </c>
      <c r="O291" s="1433">
        <f t="shared" si="428"/>
      </c>
      <c r="P291" s="1433">
        <f t="shared" si="211"/>
      </c>
      <c r="Q291" s="1434">
        <f t="shared" si="242"/>
      </c>
      <c r="R291" s="1435">
        <v>0.0423</v>
      </c>
      <c r="S291" s="1436">
        <v>58</v>
      </c>
      <c r="T291" s="1432">
        <f t="shared" si="273"/>
      </c>
      <c r="U291" s="1436">
        <v>8985</v>
      </c>
      <c r="V291" s="1449">
        <v>179</v>
      </c>
      <c r="W291" s="1449">
        <v>39</v>
      </c>
      <c r="X291" s="1449">
        <v>198</v>
      </c>
      <c r="Y291" s="1449">
        <v>24</v>
      </c>
      <c r="Z291" s="1449">
        <v>6</v>
      </c>
      <c r="AA291" s="1449">
        <v>0</v>
      </c>
      <c r="AB291" s="1436">
        <v>11</v>
      </c>
      <c r="AC291" s="1470">
        <f t="shared" si="180"/>
      </c>
      <c r="AD291" s="1432">
        <f t="shared" si="304"/>
      </c>
      <c r="AE291" s="1438" t="s">
        <v>948</v>
      </c>
      <c r="AF291" s="1439" t="s">
        <v>949</v>
      </c>
      <c r="AG291" s="1439">
        <v>7</v>
      </c>
    </row>
    <row r="292">
      <c r="A292" s="1426"/>
      <c r="B292" s="1440" t="s">
        <v>950</v>
      </c>
      <c r="C292" s="1440"/>
      <c r="D292" s="1441">
        <f>SUM(D288:D291)</f>
      </c>
      <c r="E292" s="1441">
        <f>SUM(E288:E291)</f>
      </c>
      <c r="F292" s="1441"/>
      <c r="G292" s="1441">
        <f>SUM(G288:G291)</f>
      </c>
      <c r="H292" s="1442">
        <f t="shared" si="89"/>
      </c>
      <c r="I292" s="1442">
        <f t="shared" si="120"/>
      </c>
      <c r="J292" s="1442"/>
      <c r="K292" s="1442">
        <f t="shared" si="151"/>
      </c>
      <c r="L292" s="1442">
        <f t="shared" si="335"/>
      </c>
      <c r="M292" s="1443">
        <f t="shared" si="366"/>
      </c>
      <c r="N292" s="1443">
        <f t="shared" si="397"/>
      </c>
      <c r="O292" s="1443">
        <f t="shared" si="428"/>
      </c>
      <c r="P292" s="1443">
        <f t="shared" si="211"/>
      </c>
      <c r="Q292" s="1444">
        <f t="shared" si="242"/>
      </c>
      <c r="R292" s="1443">
        <f>AVERAGE(R288:R291)</f>
      </c>
      <c r="S292" s="1445">
        <f>AVERAGE(S288:S291)</f>
      </c>
      <c r="T292" s="1454">
        <f t="shared" si="273"/>
      </c>
      <c r="U292" s="1441">
        <f>SUM(U288:U291)</f>
      </c>
      <c r="V292" s="1441">
        <f>SUM(V288:V291)</f>
      </c>
      <c r="W292" s="1441">
        <f>SUM(W288:W291)</f>
      </c>
      <c r="X292" s="1441">
        <f>SUM(X288:X291)</f>
      </c>
      <c r="Y292" s="1441">
        <f>SUM(Y288:Y291)</f>
      </c>
      <c r="Z292" s="1441">
        <f>SUM(Z288:Z291)</f>
      </c>
      <c r="AA292" s="1441">
        <f>SUM(AA288:AA291)</f>
      </c>
      <c r="AB292" s="1441">
        <f>SUM(AB288:AB291)</f>
      </c>
      <c r="AC292" s="1442">
        <f t="shared" si="180"/>
      </c>
      <c r="AD292" s="1446">
        <f t="shared" si="304"/>
      </c>
      <c r="AE292" s="1447"/>
      <c r="AF292" s="1447"/>
      <c r="AG292" s="1441">
        <f>SUM(AG288:AG291)</f>
      </c>
    </row>
    <row r="293">
      <c r="A293" s="1426"/>
      <c r="B293" s="1455" t="s">
        <v>966</v>
      </c>
      <c r="C293" s="1455"/>
      <c r="D293" s="1456">
        <f>D287+D281+D292</f>
      </c>
      <c r="E293" s="1456">
        <f>E287+E281+E292</f>
      </c>
      <c r="F293" s="1456"/>
      <c r="G293" s="1457">
        <f>G287+G281+G292</f>
      </c>
      <c r="H293" s="1457">
        <f t="shared" si="89"/>
      </c>
      <c r="I293" s="1457">
        <f t="shared" si="120"/>
      </c>
      <c r="J293" s="1457"/>
      <c r="K293" s="1457">
        <f t="shared" si="151"/>
      </c>
      <c r="L293" s="1457">
        <f t="shared" si="335"/>
      </c>
      <c r="M293" s="1458">
        <f t="shared" si="366"/>
      </c>
      <c r="N293" s="1458">
        <f t="shared" si="397"/>
      </c>
      <c r="O293" s="1458">
        <f t="shared" si="428"/>
      </c>
      <c r="P293" s="1458">
        <f t="shared" si="211"/>
      </c>
      <c r="Q293" s="1459">
        <f t="shared" si="242"/>
      </c>
      <c r="R293" s="1459">
        <f>(R287+R281+R292)/3</f>
      </c>
      <c r="S293" s="1460">
        <f>(S287+S281+S292)/3</f>
      </c>
      <c r="T293" s="1461">
        <f>(T287+T281)/2</f>
      </c>
      <c r="U293" s="1456">
        <f>U287+U281+U292</f>
      </c>
      <c r="V293" s="1456">
        <f>V287+V281+V292</f>
      </c>
      <c r="W293" s="1456">
        <f>W287+W281+W292</f>
      </c>
      <c r="X293" s="1456">
        <f>X287+X281+X292</f>
      </c>
      <c r="Y293" s="1456">
        <f>Y287+Y281+Y292</f>
      </c>
      <c r="Z293" s="1456">
        <f>Z287+Z281+Z292</f>
      </c>
      <c r="AA293" s="1456">
        <f>AA287+AA281+AA292</f>
      </c>
      <c r="AB293" s="1456">
        <f>AB287+AB281+AB292</f>
      </c>
      <c r="AC293" s="1457">
        <f t="shared" si="180"/>
      </c>
      <c r="AD293" s="1462">
        <f t="shared" si="304"/>
      </c>
      <c r="AE293" s="1463"/>
      <c r="AF293" s="1463"/>
      <c r="AG293" s="1456">
        <f>AG287+AG281+AG292</f>
      </c>
    </row>
    <row r="294">
      <c r="A294" s="1416" t="s">
        <v>912</v>
      </c>
      <c r="B294" s="1416" t="s">
        <v>913</v>
      </c>
      <c r="C294" s="1416"/>
      <c r="D294" s="1417" t="s">
        <v>914</v>
      </c>
      <c r="E294" s="1417"/>
      <c r="F294" s="1417"/>
      <c r="G294" s="1417"/>
      <c r="H294" s="1417"/>
      <c r="I294" s="1417"/>
      <c r="J294" s="1417"/>
      <c r="K294" s="1417"/>
      <c r="L294" s="1418" t="s">
        <v>915</v>
      </c>
      <c r="M294" s="1418"/>
      <c r="N294" s="1418"/>
      <c r="O294" s="1418"/>
      <c r="P294" s="1418"/>
      <c r="Q294" s="1418"/>
      <c r="R294" s="1418"/>
      <c r="S294" s="1418"/>
      <c r="T294" s="1418"/>
      <c r="U294" s="1418"/>
      <c r="V294" s="1418"/>
      <c r="W294" s="1418"/>
      <c r="X294" s="1418"/>
      <c r="Y294" s="1418"/>
      <c r="Z294" s="1418"/>
      <c r="AA294" s="1418"/>
      <c r="AB294" s="1418"/>
      <c r="AC294" s="1418"/>
      <c r="AD294" s="1418"/>
      <c r="AE294" s="1418"/>
      <c r="AF294" s="1418"/>
      <c r="AG294" s="1419"/>
    </row>
    <row r="295">
      <c r="A295" s="1416"/>
      <c r="B295" s="1416" t="s">
        <v>916</v>
      </c>
      <c r="C295" s="1416" t="s">
        <v>917</v>
      </c>
      <c r="D295" s="1417" t="s">
        <v>918</v>
      </c>
      <c r="E295" s="1420" t="s">
        <v>919</v>
      </c>
      <c r="F295" s="1420"/>
      <c r="G295" s="1421" t="s">
        <v>920</v>
      </c>
      <c r="H295" s="1422" t="s">
        <v>921</v>
      </c>
      <c r="I295" s="1422" t="s">
        <v>922</v>
      </c>
      <c r="J295" s="1422"/>
      <c r="K295" s="1422" t="s">
        <v>923</v>
      </c>
      <c r="L295" s="1418" t="s">
        <v>924</v>
      </c>
      <c r="M295" s="1423" t="s">
        <v>925</v>
      </c>
      <c r="N295" s="1423" t="s">
        <v>926</v>
      </c>
      <c r="O295" s="1423" t="s">
        <v>927</v>
      </c>
      <c r="P295" s="1423" t="s">
        <v>928</v>
      </c>
      <c r="Q295" s="1424" t="s">
        <v>929</v>
      </c>
      <c r="R295" s="1423" t="s">
        <v>930</v>
      </c>
      <c r="S295" s="1425" t="s">
        <v>931</v>
      </c>
      <c r="T295" s="1418" t="s">
        <v>932</v>
      </c>
      <c r="U295" s="1424" t="s">
        <v>933</v>
      </c>
      <c r="V295" s="1424" t="s">
        <v>934</v>
      </c>
      <c r="W295" s="1424" t="s">
        <v>935</v>
      </c>
      <c r="X295" s="1424" t="s">
        <v>936</v>
      </c>
      <c r="Y295" s="1424" t="s">
        <v>937</v>
      </c>
      <c r="Z295" s="1424" t="s">
        <v>938</v>
      </c>
      <c r="AA295" s="1424" t="s">
        <v>939</v>
      </c>
      <c r="AB295" s="1424" t="s">
        <v>940</v>
      </c>
      <c r="AC295" s="1469" t="s">
        <v>978</v>
      </c>
      <c r="AD295" s="1418" t="s">
        <v>941</v>
      </c>
      <c r="AE295" s="1419" t="s">
        <v>942</v>
      </c>
      <c r="AF295" s="1419" t="s">
        <v>943</v>
      </c>
      <c r="AG295" s="1419" t="s">
        <v>944</v>
      </c>
    </row>
    <row r="296">
      <c r="A296" s="1426" t="s">
        <v>986</v>
      </c>
      <c r="B296" s="1427" t="s">
        <v>951</v>
      </c>
      <c r="C296" s="1428" t="s">
        <v>987</v>
      </c>
      <c r="D296" s="1429">
        <v>2205.73</v>
      </c>
      <c r="E296" s="1430">
        <v>1</v>
      </c>
      <c r="F296" s="1430"/>
      <c r="G296" s="1431">
        <f t="shared" ref="G296:G299" si="46">E296*2000</f>
      </c>
      <c r="H296" s="1431">
        <f t="shared" ref="H296:H315" si="90">G296/D296</f>
      </c>
      <c r="I296" s="1431">
        <f t="shared" ref="I296:I315" si="121">D296/E296</f>
      </c>
      <c r="J296" s="1431"/>
      <c r="K296" s="1431">
        <f t="shared" ref="K296:K315" si="152">G296/E296</f>
      </c>
      <c r="L296" s="1432">
        <f t="shared" ref="L296:L315" si="336">D296/V296</f>
      </c>
      <c r="M296" s="1433">
        <f t="shared" ref="M296:M315" si="367">Q296/U296*1</f>
      </c>
      <c r="N296" s="1433">
        <f t="shared" ref="N296:N315" si="398">V296/U296</f>
      </c>
      <c r="O296" s="1433">
        <f t="shared" ref="O296:O315" si="429">X296/U296</f>
      </c>
      <c r="P296" s="1433">
        <f t="shared" ref="P296:P315" si="212">Y296/X296</f>
      </c>
      <c r="Q296" s="1434">
        <f t="shared" ref="Q296:Q315" si="243">W296/R296</f>
      </c>
      <c r="R296" s="1435">
        <v>0.0327</v>
      </c>
      <c r="S296" s="1436">
        <v>39</v>
      </c>
      <c r="T296" s="1432">
        <f t="shared" ref="T296:T314" si="274">(D296/U296)*1000</f>
      </c>
      <c r="U296" s="1437">
        <v>18067</v>
      </c>
      <c r="V296" s="1434">
        <v>450</v>
      </c>
      <c r="W296" s="1434">
        <v>94</v>
      </c>
      <c r="X296" s="1434">
        <v>469</v>
      </c>
      <c r="Y296" s="1434">
        <v>46</v>
      </c>
      <c r="Z296" s="1434">
        <v>2</v>
      </c>
      <c r="AA296" s="1434">
        <v>0</v>
      </c>
      <c r="AB296" s="1437">
        <v>12</v>
      </c>
      <c r="AC296" s="1470">
        <f t="shared" ref="AC296:AC315" si="181">D296/X296</f>
      </c>
      <c r="AD296" s="1432">
        <f t="shared" ref="AD296:AD315" si="305">AG296*1000/D296</f>
      </c>
      <c r="AE296" s="1438" t="s">
        <v>948</v>
      </c>
      <c r="AF296" s="1439" t="s">
        <v>957</v>
      </c>
      <c r="AG296" s="1439">
        <v>16</v>
      </c>
    </row>
    <row r="297">
      <c r="A297" s="1426"/>
      <c r="B297" s="1427" t="s">
        <v>951</v>
      </c>
      <c r="C297" s="1427" t="s">
        <v>988</v>
      </c>
      <c r="D297" s="1429">
        <v>2165.07</v>
      </c>
      <c r="E297" s="1430">
        <v>4</v>
      </c>
      <c r="F297" s="1430"/>
      <c r="G297" s="1431">
        <f t="shared" si="46"/>
      </c>
      <c r="H297" s="1431">
        <f t="shared" si="90"/>
      </c>
      <c r="I297" s="1448">
        <f t="shared" si="121"/>
      </c>
      <c r="J297" s="1448"/>
      <c r="K297" s="1448">
        <f t="shared" si="152"/>
      </c>
      <c r="L297" s="1432">
        <f t="shared" si="336"/>
      </c>
      <c r="M297" s="1433">
        <f t="shared" si="367"/>
      </c>
      <c r="N297" s="1433">
        <f t="shared" si="398"/>
      </c>
      <c r="O297" s="1433">
        <f t="shared" si="429"/>
      </c>
      <c r="P297" s="1433">
        <f t="shared" si="212"/>
      </c>
      <c r="Q297" s="1434">
        <f t="shared" si="243"/>
      </c>
      <c r="R297" s="1435">
        <v>0.0452</v>
      </c>
      <c r="S297" s="1436">
        <v>50</v>
      </c>
      <c r="T297" s="1432">
        <f t="shared" si="274"/>
      </c>
      <c r="U297" s="1449">
        <v>16995</v>
      </c>
      <c r="V297" s="1449">
        <v>453</v>
      </c>
      <c r="W297" s="1449">
        <v>109</v>
      </c>
      <c r="X297" s="1449">
        <v>464</v>
      </c>
      <c r="Y297" s="1449">
        <v>79</v>
      </c>
      <c r="Z297" s="1449">
        <v>5</v>
      </c>
      <c r="AA297" s="1449">
        <v>3</v>
      </c>
      <c r="AB297" s="1436">
        <v>26</v>
      </c>
      <c r="AC297" s="1470">
        <f t="shared" si="181"/>
      </c>
      <c r="AD297" s="1432">
        <f t="shared" si="305"/>
      </c>
      <c r="AE297" s="1438" t="s">
        <v>948</v>
      </c>
      <c r="AF297" s="1439" t="s">
        <v>957</v>
      </c>
      <c r="AG297" s="1439">
        <v>30</v>
      </c>
    </row>
    <row r="298">
      <c r="A298" s="1426"/>
      <c r="B298" s="1427" t="s">
        <v>951</v>
      </c>
      <c r="C298" s="1428" t="s">
        <v>947</v>
      </c>
      <c r="D298" s="1450">
        <v>1853.54</v>
      </c>
      <c r="E298" s="1451">
        <v>3</v>
      </c>
      <c r="F298" s="1451"/>
      <c r="G298" s="1431">
        <f t="shared" si="46"/>
      </c>
      <c r="H298" s="1431">
        <f t="shared" si="90"/>
      </c>
      <c r="I298" s="1431">
        <f t="shared" si="121"/>
      </c>
      <c r="J298" s="1431"/>
      <c r="K298" s="1431">
        <f t="shared" si="152"/>
      </c>
      <c r="L298" s="1452">
        <f t="shared" si="336"/>
      </c>
      <c r="M298" s="1433">
        <f t="shared" si="367"/>
      </c>
      <c r="N298" s="1433">
        <f t="shared" si="398"/>
      </c>
      <c r="O298" s="1433">
        <f t="shared" si="429"/>
      </c>
      <c r="P298" s="1433">
        <f t="shared" si="212"/>
      </c>
      <c r="Q298" s="1434">
        <f t="shared" si="243"/>
      </c>
      <c r="R298" s="1435">
        <v>0.0228</v>
      </c>
      <c r="S298" s="1436">
        <v>57</v>
      </c>
      <c r="T298" s="1432">
        <f t="shared" si="274"/>
      </c>
      <c r="U298" s="1449">
        <v>12946</v>
      </c>
      <c r="V298" s="1449">
        <v>360</v>
      </c>
      <c r="W298" s="1449">
        <v>75</v>
      </c>
      <c r="X298" s="1449">
        <v>368</v>
      </c>
      <c r="Y298" s="1449">
        <v>99</v>
      </c>
      <c r="Z298" s="1449">
        <v>7</v>
      </c>
      <c r="AA298" s="1449">
        <v>2</v>
      </c>
      <c r="AB298" s="1436">
        <v>7</v>
      </c>
      <c r="AC298" s="1470">
        <f t="shared" si="181"/>
      </c>
      <c r="AD298" s="1432">
        <f t="shared" si="305"/>
      </c>
      <c r="AE298" s="1438" t="s">
        <v>948</v>
      </c>
      <c r="AF298" s="1439" t="s">
        <v>957</v>
      </c>
      <c r="AG298" s="1439">
        <v>21</v>
      </c>
    </row>
    <row r="299">
      <c r="A299" s="1426"/>
      <c r="B299" s="1427" t="s">
        <v>951</v>
      </c>
      <c r="C299" s="1428" t="s">
        <v>952</v>
      </c>
      <c r="D299" s="1450">
        <v>2525.16</v>
      </c>
      <c r="E299" s="1451">
        <v>7</v>
      </c>
      <c r="F299" s="1451"/>
      <c r="G299" s="1431">
        <f t="shared" si="46"/>
      </c>
      <c r="H299" s="1431">
        <f t="shared" si="90"/>
      </c>
      <c r="I299" s="1431">
        <f t="shared" si="121"/>
      </c>
      <c r="J299" s="1431"/>
      <c r="K299" s="1431">
        <f t="shared" si="152"/>
      </c>
      <c r="L299" s="1452">
        <f t="shared" si="336"/>
      </c>
      <c r="M299" s="1433">
        <f t="shared" si="367"/>
      </c>
      <c r="N299" s="1433">
        <f t="shared" si="398"/>
      </c>
      <c r="O299" s="1433">
        <f t="shared" si="429"/>
      </c>
      <c r="P299" s="1433">
        <f t="shared" si="212"/>
      </c>
      <c r="Q299" s="1434">
        <f t="shared" si="243"/>
      </c>
      <c r="R299" s="1435">
        <v>0.0249</v>
      </c>
      <c r="S299" s="1436">
        <v>56</v>
      </c>
      <c r="T299" s="1432">
        <f t="shared" si="274"/>
      </c>
      <c r="U299" s="1449">
        <v>20584</v>
      </c>
      <c r="V299" s="1449">
        <v>586</v>
      </c>
      <c r="W299" s="1449">
        <v>112</v>
      </c>
      <c r="X299" s="1449">
        <v>622</v>
      </c>
      <c r="Y299" s="1449">
        <v>96</v>
      </c>
      <c r="Z299" s="1449">
        <v>7</v>
      </c>
      <c r="AA299" s="1449">
        <v>4</v>
      </c>
      <c r="AB299" s="1436">
        <v>15</v>
      </c>
      <c r="AC299" s="1470">
        <f t="shared" si="181"/>
      </c>
      <c r="AD299" s="1432">
        <f t="shared" si="305"/>
      </c>
      <c r="AE299" s="1438" t="s">
        <v>948</v>
      </c>
      <c r="AF299" s="1439" t="s">
        <v>957</v>
      </c>
      <c r="AG299" s="1439">
        <v>25</v>
      </c>
    </row>
    <row r="300">
      <c r="A300" s="1426"/>
      <c r="B300" s="1440" t="s">
        <v>950</v>
      </c>
      <c r="C300" s="1440"/>
      <c r="D300" s="1441">
        <f>SUM(D296:D299)</f>
      </c>
      <c r="E300" s="1441">
        <f>SUM(E296:E299)</f>
      </c>
      <c r="F300" s="1441"/>
      <c r="G300" s="1442">
        <f>SUM(G296:G299)</f>
      </c>
      <c r="H300" s="1442">
        <f t="shared" si="90"/>
      </c>
      <c r="I300" s="1442">
        <f t="shared" si="121"/>
      </c>
      <c r="J300" s="1442"/>
      <c r="K300" s="1442">
        <f t="shared" si="152"/>
      </c>
      <c r="L300" s="1442">
        <f t="shared" si="336"/>
      </c>
      <c r="M300" s="1443">
        <f t="shared" si="367"/>
      </c>
      <c r="N300" s="1443">
        <f t="shared" si="398"/>
      </c>
      <c r="O300" s="1443">
        <f t="shared" si="429"/>
      </c>
      <c r="P300" s="1443">
        <f t="shared" si="212"/>
      </c>
      <c r="Q300" s="1444">
        <f t="shared" si="243"/>
      </c>
      <c r="R300" s="1443">
        <f>AVERAGE(R296:R299)</f>
      </c>
      <c r="S300" s="1445">
        <f>AVERAGE(S296:S299)</f>
      </c>
      <c r="T300" s="1442">
        <f t="shared" si="274"/>
      </c>
      <c r="U300" s="1441">
        <f>SUM(U296:U299)</f>
      </c>
      <c r="V300" s="1441">
        <f>SUM(V296:V299)</f>
      </c>
      <c r="W300" s="1441">
        <f>SUM(W296:W299)</f>
      </c>
      <c r="X300" s="1441">
        <f>SUM(X296:X299)</f>
      </c>
      <c r="Y300" s="1441">
        <f>SUM(Y296:Y299)</f>
      </c>
      <c r="Z300" s="1441">
        <f>SUM(Z296:Z299)</f>
      </c>
      <c r="AA300" s="1441">
        <f>SUM(AA296:AA299)</f>
      </c>
      <c r="AB300" s="1441">
        <f>SUM(AB296:AB299)</f>
      </c>
      <c r="AC300" s="1442">
        <f t="shared" si="181"/>
      </c>
      <c r="AD300" s="1446">
        <f t="shared" si="305"/>
      </c>
      <c r="AE300" s="1447"/>
      <c r="AF300" s="1447"/>
      <c r="AG300" s="1444">
        <f>SUM(AG296:AG299)</f>
      </c>
    </row>
    <row r="301">
      <c r="A301" s="1426"/>
      <c r="B301" s="1427" t="s">
        <v>968</v>
      </c>
      <c r="C301" s="1427" t="s">
        <v>953</v>
      </c>
      <c r="D301" s="1451">
        <v>2705.1</v>
      </c>
      <c r="E301" s="1451">
        <v>0</v>
      </c>
      <c r="F301" s="1451"/>
      <c r="G301" s="1431">
        <f t="shared" ref="G301:G304" si="47">E301*2000</f>
      </c>
      <c r="H301" s="1431">
        <f t="shared" si="90"/>
      </c>
      <c r="I301" s="1431">
        <f t="shared" si="121"/>
      </c>
      <c r="J301" s="1431"/>
      <c r="K301" s="1431">
        <f t="shared" si="152"/>
      </c>
      <c r="L301" s="1432">
        <f t="shared" si="336"/>
      </c>
      <c r="M301" s="1433">
        <f t="shared" si="367"/>
      </c>
      <c r="N301" s="1433">
        <f t="shared" si="398"/>
      </c>
      <c r="O301" s="1433">
        <f t="shared" si="429"/>
      </c>
      <c r="P301" s="1433">
        <f t="shared" si="212"/>
      </c>
      <c r="Q301" s="1434">
        <f t="shared" si="243"/>
      </c>
      <c r="R301" s="1435">
        <v>0.0217</v>
      </c>
      <c r="S301" s="1436">
        <v>49</v>
      </c>
      <c r="T301" s="1432">
        <f t="shared" si="274"/>
      </c>
      <c r="U301" s="1436">
        <v>26532</v>
      </c>
      <c r="V301" s="1449">
        <v>1004</v>
      </c>
      <c r="W301" s="1449">
        <v>127</v>
      </c>
      <c r="X301" s="1449">
        <v>1061</v>
      </c>
      <c r="Y301" s="1449">
        <v>79</v>
      </c>
      <c r="Z301" s="1449">
        <v>6</v>
      </c>
      <c r="AA301" s="1449">
        <v>0</v>
      </c>
      <c r="AB301" s="1436">
        <v>26</v>
      </c>
      <c r="AC301" s="1470">
        <f t="shared" si="181"/>
      </c>
      <c r="AD301" s="1432">
        <f t="shared" si="305"/>
      </c>
      <c r="AE301" s="1438" t="s">
        <v>948</v>
      </c>
      <c r="AF301" s="1439" t="s">
        <v>957</v>
      </c>
      <c r="AG301" s="1439">
        <v>18</v>
      </c>
    </row>
    <row r="302">
      <c r="A302" s="1426"/>
      <c r="B302" s="1427" t="s">
        <v>968</v>
      </c>
      <c r="C302" s="1428" t="s">
        <v>954</v>
      </c>
      <c r="D302" s="1451">
        <v>2581.16</v>
      </c>
      <c r="E302" s="1451">
        <v>3</v>
      </c>
      <c r="F302" s="1451"/>
      <c r="G302" s="1431">
        <f t="shared" si="47"/>
      </c>
      <c r="H302" s="1431">
        <f t="shared" si="90"/>
      </c>
      <c r="I302" s="1431">
        <f t="shared" si="121"/>
      </c>
      <c r="J302" s="1431"/>
      <c r="K302" s="1431">
        <f t="shared" si="152"/>
      </c>
      <c r="L302" s="1432">
        <f t="shared" si="336"/>
      </c>
      <c r="M302" s="1433">
        <f t="shared" si="367"/>
      </c>
      <c r="N302" s="1433">
        <f t="shared" si="398"/>
      </c>
      <c r="O302" s="1433">
        <f t="shared" si="429"/>
      </c>
      <c r="P302" s="1433">
        <f t="shared" si="212"/>
      </c>
      <c r="Q302" s="1434">
        <f t="shared" si="243"/>
      </c>
      <c r="R302" s="1435">
        <v>0.0214</v>
      </c>
      <c r="S302" s="1436">
        <v>46</v>
      </c>
      <c r="T302" s="1432">
        <f t="shared" si="274"/>
      </c>
      <c r="U302" s="1436">
        <v>23640</v>
      </c>
      <c r="V302" s="1449">
        <v>815</v>
      </c>
      <c r="W302" s="1449">
        <v>97</v>
      </c>
      <c r="X302" s="1449">
        <v>886</v>
      </c>
      <c r="Y302" s="1449">
        <v>89</v>
      </c>
      <c r="Z302" s="1449">
        <v>3</v>
      </c>
      <c r="AA302" s="1449">
        <v>0</v>
      </c>
      <c r="AB302" s="1436">
        <v>20</v>
      </c>
      <c r="AC302" s="1470">
        <f t="shared" si="181"/>
      </c>
      <c r="AD302" s="1432">
        <f t="shared" si="305"/>
      </c>
      <c r="AE302" s="1438" t="s">
        <v>948</v>
      </c>
      <c r="AF302" s="1439" t="s">
        <v>957</v>
      </c>
      <c r="AG302" s="1439">
        <v>20</v>
      </c>
    </row>
    <row r="303">
      <c r="A303" s="1426"/>
      <c r="B303" s="1427" t="s">
        <v>968</v>
      </c>
      <c r="C303" s="1428" t="s">
        <v>955</v>
      </c>
      <c r="D303" s="1468">
        <v>2233.6</v>
      </c>
      <c r="E303" s="1451">
        <v>1</v>
      </c>
      <c r="F303" s="1451"/>
      <c r="G303" s="1431">
        <f t="shared" si="47"/>
      </c>
      <c r="H303" s="1431">
        <f t="shared" si="90"/>
      </c>
      <c r="I303" s="1431">
        <f t="shared" si="121"/>
      </c>
      <c r="J303" s="1431"/>
      <c r="K303" s="1431">
        <f t="shared" si="152"/>
      </c>
      <c r="L303" s="1432">
        <f t="shared" si="336"/>
      </c>
      <c r="M303" s="1433">
        <f t="shared" si="367"/>
      </c>
      <c r="N303" s="1433">
        <f t="shared" si="398"/>
      </c>
      <c r="O303" s="1433">
        <f t="shared" si="429"/>
      </c>
      <c r="P303" s="1433">
        <f t="shared" si="212"/>
      </c>
      <c r="Q303" s="1434">
        <f t="shared" si="243"/>
      </c>
      <c r="R303" s="1435">
        <v>0.0294</v>
      </c>
      <c r="S303" s="1436">
        <v>46</v>
      </c>
      <c r="T303" s="1432">
        <f t="shared" si="274"/>
      </c>
      <c r="U303" s="1436">
        <v>20232</v>
      </c>
      <c r="V303" s="1449">
        <v>576</v>
      </c>
      <c r="W303" s="1449">
        <v>92</v>
      </c>
      <c r="X303" s="1449">
        <v>623</v>
      </c>
      <c r="Y303" s="1449">
        <v>39</v>
      </c>
      <c r="Z303" s="1449">
        <v>4</v>
      </c>
      <c r="AA303" s="1449">
        <v>0</v>
      </c>
      <c r="AB303" s="1436">
        <v>56</v>
      </c>
      <c r="AC303" s="1470">
        <f t="shared" si="181"/>
      </c>
      <c r="AD303" s="1432">
        <f t="shared" si="305"/>
      </c>
      <c r="AE303" s="1438" t="s">
        <v>948</v>
      </c>
      <c r="AF303" s="1439" t="s">
        <v>957</v>
      </c>
      <c r="AG303" s="1439">
        <v>16</v>
      </c>
    </row>
    <row r="304">
      <c r="A304" s="1426"/>
      <c r="B304" s="1427" t="s">
        <v>968</v>
      </c>
      <c r="C304" s="1427" t="s">
        <v>956</v>
      </c>
      <c r="D304" s="1468">
        <v>2147.37</v>
      </c>
      <c r="E304" s="1451">
        <v>5</v>
      </c>
      <c r="F304" s="1451"/>
      <c r="G304" s="1431">
        <f t="shared" si="47"/>
      </c>
      <c r="H304" s="1431">
        <f t="shared" si="90"/>
      </c>
      <c r="I304" s="1431">
        <f t="shared" si="121"/>
      </c>
      <c r="J304" s="1431"/>
      <c r="K304" s="1431">
        <f t="shared" si="152"/>
      </c>
      <c r="L304" s="1432">
        <f t="shared" si="336"/>
      </c>
      <c r="M304" s="1433">
        <f t="shared" si="367"/>
      </c>
      <c r="N304" s="1433">
        <f t="shared" si="398"/>
      </c>
      <c r="O304" s="1433">
        <f t="shared" si="429"/>
      </c>
      <c r="P304" s="1433">
        <f t="shared" si="212"/>
      </c>
      <c r="Q304" s="1434">
        <f t="shared" si="243"/>
      </c>
      <c r="R304" s="1435">
        <v>0.0308</v>
      </c>
      <c r="S304" s="1436">
        <v>46</v>
      </c>
      <c r="T304" s="1432">
        <f t="shared" si="274"/>
      </c>
      <c r="U304" s="1436">
        <v>20041</v>
      </c>
      <c r="V304" s="1449">
        <v>622</v>
      </c>
      <c r="W304" s="1449">
        <v>114</v>
      </c>
      <c r="X304" s="1449">
        <v>659</v>
      </c>
      <c r="Y304" s="1449">
        <v>75</v>
      </c>
      <c r="Z304" s="1449">
        <v>10</v>
      </c>
      <c r="AA304" s="1449">
        <v>1</v>
      </c>
      <c r="AB304" s="1436">
        <v>23</v>
      </c>
      <c r="AC304" s="1470">
        <f t="shared" si="181"/>
      </c>
      <c r="AD304" s="1432">
        <f t="shared" si="305"/>
      </c>
      <c r="AE304" s="1438" t="s">
        <v>948</v>
      </c>
      <c r="AF304" s="1439" t="s">
        <v>949</v>
      </c>
      <c r="AG304" s="1439">
        <v>24</v>
      </c>
    </row>
    <row r="305">
      <c r="A305" s="1426"/>
      <c r="B305" s="1440" t="s">
        <v>950</v>
      </c>
      <c r="C305" s="1440"/>
      <c r="D305" s="1441">
        <f>SUM(D301:D304)</f>
      </c>
      <c r="E305" s="1441">
        <f>SUM(E301:E304)</f>
      </c>
      <c r="F305" s="1441"/>
      <c r="G305" s="1442">
        <f>SUM(G301:G304)</f>
      </c>
      <c r="H305" s="1442">
        <f t="shared" si="90"/>
      </c>
      <c r="I305" s="1442">
        <f t="shared" si="121"/>
      </c>
      <c r="J305" s="1442"/>
      <c r="K305" s="1442">
        <f t="shared" si="152"/>
      </c>
      <c r="L305" s="1442">
        <f t="shared" si="336"/>
      </c>
      <c r="M305" s="1443">
        <f t="shared" si="367"/>
      </c>
      <c r="N305" s="1443">
        <f t="shared" si="398"/>
      </c>
      <c r="O305" s="1443">
        <f t="shared" si="429"/>
      </c>
      <c r="P305" s="1443">
        <f t="shared" si="212"/>
      </c>
      <c r="Q305" s="1444">
        <f t="shared" si="243"/>
      </c>
      <c r="R305" s="1443">
        <f>AVERAGE(R301:R304)</f>
      </c>
      <c r="S305" s="1445">
        <f>AVERAGE(S301:S304)</f>
      </c>
      <c r="T305" s="1454">
        <f t="shared" si="274"/>
      </c>
      <c r="U305" s="1441">
        <f>SUM(U301:U304)</f>
      </c>
      <c r="V305" s="1441">
        <f>SUM(V301:V304)</f>
      </c>
      <c r="W305" s="1441">
        <f>SUM(W301:W304)</f>
      </c>
      <c r="X305" s="1441">
        <f>SUM(X301:X304)</f>
      </c>
      <c r="Y305" s="1441">
        <f>SUM(Y301:Y304)</f>
      </c>
      <c r="Z305" s="1441">
        <f>SUM(Z301:Z304)</f>
      </c>
      <c r="AA305" s="1441">
        <f>SUM(AA301:AA304)</f>
      </c>
      <c r="AB305" s="1441">
        <f>SUM(AB301:AB304)</f>
      </c>
      <c r="AC305" s="1442">
        <f t="shared" si="181"/>
      </c>
      <c r="AD305" s="1446">
        <f t="shared" si="305"/>
      </c>
      <c r="AE305" s="1447"/>
      <c r="AF305" s="1447"/>
      <c r="AG305" s="1444">
        <f>SUM(AG301:AG304)</f>
      </c>
    </row>
    <row customHeight="true" ht="18.452380952380953" r="306">
      <c r="A306" s="1472"/>
      <c r="B306" s="1427" t="s">
        <v>989</v>
      </c>
      <c r="C306" s="1427" t="s">
        <v>959</v>
      </c>
      <c r="D306" s="1451">
        <v>1921.43</v>
      </c>
      <c r="E306" s="1451">
        <v>3</v>
      </c>
      <c r="F306" s="1451"/>
      <c r="G306" s="1431">
        <f t="shared" ref="G306:G307" si="48">E306*2000</f>
      </c>
      <c r="H306" s="1431">
        <f t="shared" si="90"/>
      </c>
      <c r="I306" s="1431">
        <f t="shared" si="121"/>
      </c>
      <c r="J306" s="1431"/>
      <c r="K306" s="1431">
        <f t="shared" si="152"/>
      </c>
      <c r="L306" s="1432">
        <f t="shared" si="336"/>
      </c>
      <c r="M306" s="1433">
        <f t="shared" si="367"/>
      </c>
      <c r="N306" s="1433">
        <f t="shared" si="398"/>
      </c>
      <c r="O306" s="1433">
        <f t="shared" si="429"/>
      </c>
      <c r="P306" s="1433">
        <f t="shared" si="212"/>
      </c>
      <c r="Q306" s="1434">
        <f t="shared" si="243"/>
      </c>
      <c r="R306" s="1435">
        <v>0.0234</v>
      </c>
      <c r="S306" s="1436">
        <v>46</v>
      </c>
      <c r="T306" s="1432">
        <f t="shared" si="274"/>
      </c>
      <c r="U306" s="1436">
        <v>18153</v>
      </c>
      <c r="V306" s="1449">
        <v>604</v>
      </c>
      <c r="W306" s="1449">
        <v>83</v>
      </c>
      <c r="X306" s="1449">
        <v>660</v>
      </c>
      <c r="Y306" s="1449">
        <v>70</v>
      </c>
      <c r="Z306" s="1449">
        <v>6</v>
      </c>
      <c r="AA306" s="1449">
        <v>1</v>
      </c>
      <c r="AB306" s="1436">
        <v>11</v>
      </c>
      <c r="AC306" s="1470">
        <f t="shared" si="181"/>
      </c>
      <c r="AD306" s="1432">
        <f t="shared" si="305"/>
      </c>
      <c r="AE306" s="1438" t="s">
        <v>948</v>
      </c>
      <c r="AF306" s="1439" t="s">
        <v>949</v>
      </c>
      <c r="AG306" s="1439">
        <v>28</v>
      </c>
    </row>
    <row customHeight="true" ht="18.452380952380953" r="307">
      <c r="A307" s="1472"/>
      <c r="B307" s="1427" t="s">
        <v>989</v>
      </c>
      <c r="C307" s="1428" t="s">
        <v>960</v>
      </c>
      <c r="D307" s="1451">
        <v>2168.05</v>
      </c>
      <c r="E307" s="1451">
        <v>1</v>
      </c>
      <c r="F307" s="1451"/>
      <c r="G307" s="1431">
        <f t="shared" si="48"/>
      </c>
      <c r="H307" s="1431">
        <f t="shared" si="90"/>
      </c>
      <c r="I307" s="1431">
        <f t="shared" si="121"/>
      </c>
      <c r="J307" s="1431"/>
      <c r="K307" s="1431">
        <f t="shared" si="152"/>
      </c>
      <c r="L307" s="1432">
        <f t="shared" si="336"/>
      </c>
      <c r="M307" s="1433">
        <f t="shared" si="367"/>
      </c>
      <c r="N307" s="1433">
        <f t="shared" si="398"/>
      </c>
      <c r="O307" s="1433">
        <f t="shared" si="429"/>
      </c>
      <c r="P307" s="1433">
        <f t="shared" si="212"/>
      </c>
      <c r="Q307" s="1434">
        <f t="shared" si="243"/>
      </c>
      <c r="R307" s="1435">
        <v>0.027</v>
      </c>
      <c r="S307" s="1436">
        <v>44</v>
      </c>
      <c r="T307" s="1432">
        <f t="shared" si="274"/>
      </c>
      <c r="U307" s="1436">
        <v>21374</v>
      </c>
      <c r="V307" s="1449">
        <v>637</v>
      </c>
      <c r="W307" s="1449">
        <v>97</v>
      </c>
      <c r="X307" s="1449">
        <v>685</v>
      </c>
      <c r="Y307" s="1449">
        <v>58</v>
      </c>
      <c r="Z307" s="1449">
        <v>4</v>
      </c>
      <c r="AA307" s="1449">
        <v>0</v>
      </c>
      <c r="AB307" s="1436">
        <v>14</v>
      </c>
      <c r="AC307" s="1470">
        <f t="shared" si="181"/>
      </c>
      <c r="AD307" s="1432">
        <f t="shared" si="305"/>
      </c>
      <c r="AE307" s="1438" t="s">
        <v>948</v>
      </c>
      <c r="AF307" s="1439" t="s">
        <v>949</v>
      </c>
      <c r="AG307" s="1439">
        <v>18</v>
      </c>
    </row>
    <row customHeight="true" ht="18.452380952380953" r="308">
      <c r="A308" s="1426"/>
      <c r="B308" s="1440"/>
      <c r="C308" s="1440"/>
      <c r="D308" s="1441">
        <f>D307+D306</f>
      </c>
      <c r="E308" s="1441">
        <f>E307+E306</f>
      </c>
      <c r="F308" s="1441"/>
      <c r="G308" s="1441">
        <f>G307+G306</f>
      </c>
      <c r="H308" s="1442">
        <f t="shared" si="90"/>
      </c>
      <c r="I308" s="1442">
        <f t="shared" si="121"/>
      </c>
      <c r="J308" s="1442"/>
      <c r="K308" s="1442">
        <f t="shared" si="152"/>
      </c>
      <c r="L308" s="1442">
        <f t="shared" si="336"/>
      </c>
      <c r="M308" s="1443">
        <f t="shared" si="367"/>
      </c>
      <c r="N308" s="1443">
        <f t="shared" si="398"/>
      </c>
      <c r="O308" s="1443">
        <f t="shared" si="429"/>
      </c>
      <c r="P308" s="1443">
        <f t="shared" si="212"/>
      </c>
      <c r="Q308" s="1444">
        <f t="shared" si="243"/>
      </c>
      <c r="R308" s="1443">
        <f>AVERAGE(R305:R307)</f>
      </c>
      <c r="S308" s="1445">
        <f>AVERAGE(S305:S307)</f>
      </c>
      <c r="T308" s="1454">
        <f t="shared" si="274"/>
      </c>
      <c r="U308" s="1441">
        <f>U307+U306</f>
      </c>
      <c r="V308" s="1441">
        <f>V307+V306</f>
      </c>
      <c r="W308" s="1441">
        <f>W307+W306</f>
      </c>
      <c r="X308" s="1441">
        <f>X307+X306</f>
      </c>
      <c r="Y308" s="1441">
        <f>Y307+Y306</f>
      </c>
      <c r="Z308" s="1441">
        <f>Z307+Z306</f>
      </c>
      <c r="AA308" s="1441">
        <f>AA307+AA306</f>
      </c>
      <c r="AB308" s="1441">
        <f>AB307+AB306</f>
      </c>
      <c r="AC308" s="1442">
        <f t="shared" si="181"/>
      </c>
      <c r="AD308" s="1446">
        <f t="shared" si="305"/>
      </c>
      <c r="AE308" s="1447"/>
      <c r="AF308" s="1447"/>
      <c r="AG308" s="1441">
        <f>AG307+AG306</f>
      </c>
    </row>
    <row r="309">
      <c r="A309" s="1426"/>
      <c r="B309" s="1427" t="s">
        <v>946</v>
      </c>
      <c r="C309" s="1427" t="s">
        <v>961</v>
      </c>
      <c r="D309" s="1429">
        <v>2046.91</v>
      </c>
      <c r="E309" s="1453">
        <v>1</v>
      </c>
      <c r="F309" s="1453"/>
      <c r="G309" s="1431">
        <f t="shared" ref="G309:G313" si="49">E309*2000</f>
      </c>
      <c r="H309" s="1431">
        <f t="shared" si="90"/>
      </c>
      <c r="I309" s="1431">
        <f t="shared" si="121"/>
      </c>
      <c r="J309" s="1431"/>
      <c r="K309" s="1431">
        <f t="shared" si="152"/>
      </c>
      <c r="L309" s="1432">
        <f t="shared" si="336"/>
      </c>
      <c r="M309" s="1433">
        <f t="shared" si="367"/>
      </c>
      <c r="N309" s="1433">
        <f t="shared" si="398"/>
      </c>
      <c r="O309" s="1433">
        <f t="shared" si="429"/>
      </c>
      <c r="P309" s="1433">
        <f t="shared" si="212"/>
      </c>
      <c r="Q309" s="1434">
        <f t="shared" si="243"/>
      </c>
      <c r="R309" s="1435">
        <v>0.0262</v>
      </c>
      <c r="S309" s="1436">
        <v>45</v>
      </c>
      <c r="T309" s="1432">
        <f t="shared" si="274"/>
      </c>
      <c r="U309" s="1436">
        <v>21493</v>
      </c>
      <c r="V309" s="1449">
        <v>724</v>
      </c>
      <c r="W309" s="1449">
        <v>97</v>
      </c>
      <c r="X309" s="1449">
        <v>782</v>
      </c>
      <c r="Y309" s="1449">
        <v>76</v>
      </c>
      <c r="Z309" s="1449">
        <v>2</v>
      </c>
      <c r="AA309" s="1449">
        <v>0</v>
      </c>
      <c r="AB309" s="1436">
        <v>18</v>
      </c>
      <c r="AC309" s="1470">
        <f t="shared" si="181"/>
      </c>
      <c r="AD309" s="1432">
        <f t="shared" si="305"/>
      </c>
      <c r="AE309" s="1438" t="s">
        <v>948</v>
      </c>
      <c r="AF309" s="1439" t="s">
        <v>949</v>
      </c>
      <c r="AG309" s="1439">
        <v>24</v>
      </c>
    </row>
    <row r="310">
      <c r="A310" s="1426"/>
      <c r="B310" s="1427" t="s">
        <v>946</v>
      </c>
      <c r="C310" s="1428" t="s">
        <v>962</v>
      </c>
      <c r="D310" s="1450">
        <v>2292.78</v>
      </c>
      <c r="E310" s="1453">
        <v>1</v>
      </c>
      <c r="F310" s="1453"/>
      <c r="G310" s="1431">
        <f t="shared" si="49"/>
      </c>
      <c r="H310" s="1431">
        <f t="shared" si="90"/>
      </c>
      <c r="I310" s="1431">
        <f t="shared" si="121"/>
      </c>
      <c r="J310" s="1431"/>
      <c r="K310" s="1431">
        <f t="shared" si="152"/>
      </c>
      <c r="L310" s="1432">
        <f t="shared" si="336"/>
      </c>
      <c r="M310" s="1433">
        <f t="shared" si="367"/>
      </c>
      <c r="N310" s="1433">
        <f t="shared" si="398"/>
      </c>
      <c r="O310" s="1433">
        <f t="shared" si="429"/>
      </c>
      <c r="P310" s="1433">
        <f t="shared" si="212"/>
      </c>
      <c r="Q310" s="1434">
        <f t="shared" si="243"/>
      </c>
      <c r="R310" s="1435">
        <v>0.0233</v>
      </c>
      <c r="S310" s="1436">
        <v>44</v>
      </c>
      <c r="T310" s="1432">
        <f t="shared" si="274"/>
      </c>
      <c r="U310" s="1436">
        <v>22993</v>
      </c>
      <c r="V310" s="1449">
        <v>648</v>
      </c>
      <c r="W310" s="1449">
        <v>94</v>
      </c>
      <c r="X310" s="1449">
        <v>661</v>
      </c>
      <c r="Y310" s="1449">
        <v>63</v>
      </c>
      <c r="Z310" s="1449">
        <v>3</v>
      </c>
      <c r="AA310" s="1449">
        <v>0</v>
      </c>
      <c r="AB310" s="1436">
        <v>23</v>
      </c>
      <c r="AC310" s="1470">
        <f t="shared" si="181"/>
      </c>
      <c r="AD310" s="1432">
        <f t="shared" si="305"/>
      </c>
      <c r="AE310" s="1438" t="s">
        <v>948</v>
      </c>
      <c r="AF310" s="1439" t="s">
        <v>949</v>
      </c>
      <c r="AG310" s="1439">
        <v>20</v>
      </c>
    </row>
    <row r="311">
      <c r="A311" s="1426"/>
      <c r="B311" s="1427" t="s">
        <v>946</v>
      </c>
      <c r="C311" s="1428" t="s">
        <v>963</v>
      </c>
      <c r="D311" s="1450">
        <v>2029.66</v>
      </c>
      <c r="E311" s="1453">
        <v>0</v>
      </c>
      <c r="F311" s="1453"/>
      <c r="G311" s="1431">
        <f t="shared" si="49"/>
      </c>
      <c r="H311" s="1431">
        <f t="shared" si="90"/>
      </c>
      <c r="I311" s="1431">
        <f t="shared" si="121"/>
      </c>
      <c r="J311" s="1431"/>
      <c r="K311" s="1431">
        <f t="shared" si="152"/>
      </c>
      <c r="L311" s="1432">
        <f t="shared" si="336"/>
      </c>
      <c r="M311" s="1433">
        <f t="shared" si="367"/>
      </c>
      <c r="N311" s="1433">
        <f t="shared" si="398"/>
      </c>
      <c r="O311" s="1433">
        <f t="shared" si="429"/>
      </c>
      <c r="P311" s="1433">
        <f t="shared" si="212"/>
      </c>
      <c r="Q311" s="1434">
        <f t="shared" si="243"/>
      </c>
      <c r="R311" s="1435">
        <v>0.0278</v>
      </c>
      <c r="S311" s="1436">
        <v>44</v>
      </c>
      <c r="T311" s="1432">
        <f t="shared" si="274"/>
      </c>
      <c r="U311" s="1436">
        <v>19541</v>
      </c>
      <c r="V311" s="1449">
        <v>760</v>
      </c>
      <c r="W311" s="1449">
        <v>98</v>
      </c>
      <c r="X311" s="1449">
        <v>801</v>
      </c>
      <c r="Y311" s="1449">
        <v>65</v>
      </c>
      <c r="Z311" s="1449">
        <v>8</v>
      </c>
      <c r="AA311" s="1449">
        <v>1</v>
      </c>
      <c r="AB311" s="1436">
        <v>19</v>
      </c>
      <c r="AC311" s="1470">
        <f t="shared" si="181"/>
      </c>
      <c r="AD311" s="1432">
        <f t="shared" si="305"/>
      </c>
      <c r="AE311" s="1438" t="s">
        <v>948</v>
      </c>
      <c r="AF311" s="1439" t="s">
        <v>949</v>
      </c>
      <c r="AG311" s="1439">
        <v>23</v>
      </c>
    </row>
    <row r="312">
      <c r="A312" s="1426"/>
      <c r="B312" s="1427" t="s">
        <v>946</v>
      </c>
      <c r="C312" s="1427" t="s">
        <v>964</v>
      </c>
      <c r="D312" s="1450">
        <v>2332</v>
      </c>
      <c r="E312" s="1451">
        <v>2</v>
      </c>
      <c r="F312" s="1451"/>
      <c r="G312" s="1431">
        <f t="shared" si="49"/>
      </c>
      <c r="H312" s="1431">
        <f t="shared" si="90"/>
      </c>
      <c r="I312" s="1431">
        <f t="shared" si="121"/>
      </c>
      <c r="J312" s="1431"/>
      <c r="K312" s="1431">
        <f t="shared" si="152"/>
      </c>
      <c r="L312" s="1432">
        <f t="shared" si="336"/>
      </c>
      <c r="M312" s="1433">
        <f t="shared" si="367"/>
      </c>
      <c r="N312" s="1433">
        <f t="shared" si="398"/>
      </c>
      <c r="O312" s="1433">
        <f t="shared" si="429"/>
      </c>
      <c r="P312" s="1433">
        <f t="shared" si="212"/>
      </c>
      <c r="Q312" s="1434">
        <f t="shared" si="243"/>
      </c>
      <c r="R312" s="1435">
        <v>0.0273</v>
      </c>
      <c r="S312" s="1436">
        <v>94</v>
      </c>
      <c r="T312" s="1432">
        <f t="shared" si="274"/>
      </c>
      <c r="U312" s="1436">
        <v>21966</v>
      </c>
      <c r="V312" s="1449">
        <v>386</v>
      </c>
      <c r="W312" s="1449">
        <v>105</v>
      </c>
      <c r="X312" s="1449">
        <v>397</v>
      </c>
      <c r="Y312" s="1449">
        <v>45</v>
      </c>
      <c r="Z312" s="1449">
        <v>7</v>
      </c>
      <c r="AA312" s="1449">
        <v>2</v>
      </c>
      <c r="AB312" s="1436">
        <v>19</v>
      </c>
      <c r="AC312" s="1470">
        <f t="shared" si="181"/>
      </c>
      <c r="AD312" s="1432">
        <f t="shared" si="305"/>
      </c>
      <c r="AE312" s="1438" t="s">
        <v>948</v>
      </c>
      <c r="AF312" s="1439" t="s">
        <v>949</v>
      </c>
      <c r="AG312" s="1439">
        <v>23</v>
      </c>
    </row>
    <row r="313">
      <c r="A313" s="1426"/>
      <c r="B313" s="1427" t="s">
        <v>946</v>
      </c>
      <c r="C313" s="1427" t="s">
        <v>965</v>
      </c>
      <c r="D313" s="1450">
        <v>816.55</v>
      </c>
      <c r="E313" s="1451">
        <v>1</v>
      </c>
      <c r="F313" s="1451"/>
      <c r="G313" s="1431">
        <f t="shared" si="49"/>
      </c>
      <c r="H313" s="1431">
        <f t="shared" si="90"/>
      </c>
      <c r="I313" s="1431">
        <f t="shared" si="121"/>
      </c>
      <c r="J313" s="1431"/>
      <c r="K313" s="1431">
        <f t="shared" si="152"/>
      </c>
      <c r="L313" s="1432">
        <f t="shared" si="336"/>
      </c>
      <c r="M313" s="1433">
        <f t="shared" si="367"/>
      </c>
      <c r="N313" s="1433">
        <f t="shared" si="398"/>
      </c>
      <c r="O313" s="1433">
        <f t="shared" si="429"/>
      </c>
      <c r="P313" s="1433">
        <f t="shared" si="212"/>
      </c>
      <c r="Q313" s="1434">
        <f t="shared" si="243"/>
      </c>
      <c r="R313" s="1435">
        <v>0.0229</v>
      </c>
      <c r="S313" s="1436">
        <v>69</v>
      </c>
      <c r="T313" s="1432">
        <f t="shared" si="274"/>
      </c>
      <c r="U313" s="1436">
        <v>11215</v>
      </c>
      <c r="V313" s="1449">
        <v>357</v>
      </c>
      <c r="W313" s="1449">
        <v>61</v>
      </c>
      <c r="X313" s="1449">
        <v>363</v>
      </c>
      <c r="Y313" s="1449">
        <v>30</v>
      </c>
      <c r="Z313" s="1449">
        <v>4</v>
      </c>
      <c r="AA313" s="1449">
        <v>1</v>
      </c>
      <c r="AB313" s="1436">
        <v>6</v>
      </c>
      <c r="AC313" s="1470">
        <f t="shared" si="181"/>
      </c>
      <c r="AD313" s="1432">
        <f t="shared" si="305"/>
      </c>
      <c r="AE313" s="1438" t="s">
        <v>948</v>
      </c>
      <c r="AF313" s="1439" t="s">
        <v>949</v>
      </c>
      <c r="AG313" s="1439">
        <v>12</v>
      </c>
    </row>
    <row r="314">
      <c r="A314" s="1426"/>
      <c r="B314" s="1440" t="s">
        <v>950</v>
      </c>
      <c r="C314" s="1440"/>
      <c r="D314" s="1441">
        <f>SUM(D309:D313)</f>
      </c>
      <c r="E314" s="1441">
        <f>SUM(E309:E313)</f>
      </c>
      <c r="F314" s="1441"/>
      <c r="G314" s="1441">
        <f>SUM(G309:G313)</f>
      </c>
      <c r="H314" s="1442">
        <f t="shared" si="90"/>
      </c>
      <c r="I314" s="1442">
        <f t="shared" si="121"/>
      </c>
      <c r="J314" s="1442"/>
      <c r="K314" s="1442">
        <f t="shared" si="152"/>
      </c>
      <c r="L314" s="1442">
        <f t="shared" si="336"/>
      </c>
      <c r="M314" s="1443">
        <f t="shared" si="367"/>
      </c>
      <c r="N314" s="1443">
        <f t="shared" si="398"/>
      </c>
      <c r="O314" s="1443">
        <f t="shared" si="429"/>
      </c>
      <c r="P314" s="1443">
        <f t="shared" si="212"/>
      </c>
      <c r="Q314" s="1444">
        <f t="shared" si="243"/>
      </c>
      <c r="R314" s="1443">
        <f>AVERAGE(R309:R313)</f>
      </c>
      <c r="S314" s="1445">
        <f>AVERAGE(S309:S313)</f>
      </c>
      <c r="T314" s="1454">
        <f t="shared" si="274"/>
      </c>
      <c r="U314" s="1441">
        <f>SUM(U309:U313)</f>
      </c>
      <c r="V314" s="1441">
        <f>SUM(V309:V313)</f>
      </c>
      <c r="W314" s="1441">
        <f>SUM(W309:W313)</f>
      </c>
      <c r="X314" s="1441">
        <f>SUM(X309:X313)</f>
      </c>
      <c r="Y314" s="1441">
        <f>SUM(Y309:Y313)</f>
      </c>
      <c r="Z314" s="1441">
        <f>SUM(Z309:Z313)</f>
      </c>
      <c r="AA314" s="1441">
        <f>SUM(AA309:AA313)</f>
      </c>
      <c r="AB314" s="1441">
        <f>SUM(AB309:AB313)</f>
      </c>
      <c r="AC314" s="1442">
        <f t="shared" si="181"/>
      </c>
      <c r="AD314" s="1446">
        <f t="shared" si="305"/>
      </c>
      <c r="AE314" s="1447"/>
      <c r="AF314" s="1447"/>
      <c r="AG314" s="1441">
        <f>SUM(AG309:AG313)</f>
      </c>
    </row>
    <row r="315">
      <c r="A315" s="1426"/>
      <c r="B315" s="1455" t="s">
        <v>966</v>
      </c>
      <c r="C315" s="1455"/>
      <c r="D315" s="1456">
        <f>D305+D300+D314+D308</f>
      </c>
      <c r="E315" s="1456">
        <f>E305+E300+E314+E308</f>
      </c>
      <c r="F315" s="1456"/>
      <c r="G315" s="1456">
        <f>G305+G300+G314+G308</f>
      </c>
      <c r="H315" s="1457">
        <f t="shared" si="90"/>
      </c>
      <c r="I315" s="1457">
        <f t="shared" si="121"/>
      </c>
      <c r="J315" s="1457"/>
      <c r="K315" s="1457">
        <f t="shared" si="152"/>
      </c>
      <c r="L315" s="1457">
        <f t="shared" si="336"/>
      </c>
      <c r="M315" s="1458">
        <f t="shared" si="367"/>
      </c>
      <c r="N315" s="1458">
        <f t="shared" si="398"/>
      </c>
      <c r="O315" s="1458">
        <f t="shared" si="429"/>
      </c>
      <c r="P315" s="1458">
        <f t="shared" si="212"/>
      </c>
      <c r="Q315" s="1459">
        <f t="shared" si="243"/>
      </c>
      <c r="R315" s="1460">
        <f>(R305+R300+R314+R308)/4</f>
      </c>
      <c r="S315" s="1460">
        <f>(S305+S300+S314+S308)/4</f>
      </c>
      <c r="T315" s="1460">
        <f>(T305+T300+T314+T308)/4</f>
      </c>
      <c r="U315" s="1456">
        <f>U305+U300+U314+U308</f>
      </c>
      <c r="V315" s="1456">
        <f>V305+V300+V314+V308</f>
      </c>
      <c r="W315" s="1456">
        <f>W305+W300+W314+W308</f>
      </c>
      <c r="X315" s="1456">
        <f>X305+X300+X314+X308</f>
      </c>
      <c r="Y315" s="1456">
        <f>Y305+Y300+Y314+Y308</f>
      </c>
      <c r="Z315" s="1456">
        <f>Z305+Z300+Z314+Z308</f>
      </c>
      <c r="AA315" s="1456">
        <f>AA305+AA300+AA314+AA308</f>
      </c>
      <c r="AB315" s="1456">
        <f>AB305+AB300+AB314+AB308</f>
      </c>
      <c r="AC315" s="1457">
        <f t="shared" si="181"/>
      </c>
      <c r="AD315" s="1462">
        <f t="shared" si="305"/>
      </c>
      <c r="AE315" s="1463"/>
      <c r="AF315" s="1463"/>
      <c r="AG315" s="1456">
        <f>AG305+AG300+AG314+AG308</f>
      </c>
    </row>
    <row r="316">
      <c r="A316" s="1416" t="s">
        <v>912</v>
      </c>
      <c r="B316" s="1416" t="s">
        <v>913</v>
      </c>
      <c r="C316" s="1416"/>
      <c r="D316" s="1417" t="s">
        <v>914</v>
      </c>
      <c r="E316" s="1417"/>
      <c r="F316" s="1417"/>
      <c r="G316" s="1417"/>
      <c r="H316" s="1417"/>
      <c r="I316" s="1417"/>
      <c r="J316" s="1417"/>
      <c r="K316" s="1417"/>
      <c r="L316" s="1418" t="s">
        <v>915</v>
      </c>
      <c r="M316" s="1418"/>
      <c r="N316" s="1418"/>
      <c r="O316" s="1418"/>
      <c r="P316" s="1418"/>
      <c r="Q316" s="1418"/>
      <c r="R316" s="1418"/>
      <c r="S316" s="1418"/>
      <c r="T316" s="1418"/>
      <c r="U316" s="1418"/>
      <c r="V316" s="1418"/>
      <c r="W316" s="1418"/>
      <c r="X316" s="1418"/>
      <c r="Y316" s="1418"/>
      <c r="Z316" s="1418"/>
      <c r="AA316" s="1418"/>
      <c r="AB316" s="1418"/>
      <c r="AC316" s="1418"/>
      <c r="AD316" s="1418"/>
      <c r="AE316" s="1418"/>
      <c r="AF316" s="1418"/>
      <c r="AG316" s="1419"/>
    </row>
    <row r="317">
      <c r="A317" s="1416"/>
      <c r="B317" s="1416" t="s">
        <v>916</v>
      </c>
      <c r="C317" s="1416" t="s">
        <v>917</v>
      </c>
      <c r="D317" s="1417" t="s">
        <v>918</v>
      </c>
      <c r="E317" s="1420" t="s">
        <v>919</v>
      </c>
      <c r="F317" s="1420"/>
      <c r="G317" s="1421" t="s">
        <v>920</v>
      </c>
      <c r="H317" s="1422" t="s">
        <v>921</v>
      </c>
      <c r="I317" s="1422" t="s">
        <v>922</v>
      </c>
      <c r="J317" s="1422"/>
      <c r="K317" s="1422" t="s">
        <v>923</v>
      </c>
      <c r="L317" s="1418" t="s">
        <v>924</v>
      </c>
      <c r="M317" s="1423" t="s">
        <v>925</v>
      </c>
      <c r="N317" s="1423" t="s">
        <v>926</v>
      </c>
      <c r="O317" s="1423" t="s">
        <v>927</v>
      </c>
      <c r="P317" s="1423" t="s">
        <v>928</v>
      </c>
      <c r="Q317" s="1424" t="s">
        <v>929</v>
      </c>
      <c r="R317" s="1423" t="s">
        <v>930</v>
      </c>
      <c r="S317" s="1425" t="s">
        <v>931</v>
      </c>
      <c r="T317" s="1418" t="s">
        <v>932</v>
      </c>
      <c r="U317" s="1424" t="s">
        <v>933</v>
      </c>
      <c r="V317" s="1424" t="s">
        <v>934</v>
      </c>
      <c r="W317" s="1424" t="s">
        <v>935</v>
      </c>
      <c r="X317" s="1424" t="s">
        <v>936</v>
      </c>
      <c r="Y317" s="1424" t="s">
        <v>937</v>
      </c>
      <c r="Z317" s="1424" t="s">
        <v>938</v>
      </c>
      <c r="AA317" s="1424" t="s">
        <v>939</v>
      </c>
      <c r="AB317" s="1424" t="s">
        <v>940</v>
      </c>
      <c r="AC317" s="1469" t="s">
        <v>978</v>
      </c>
      <c r="AD317" s="1418" t="s">
        <v>941</v>
      </c>
      <c r="AE317" s="1419" t="s">
        <v>942</v>
      </c>
      <c r="AF317" s="1419" t="s">
        <v>943</v>
      </c>
      <c r="AG317" s="1419" t="s">
        <v>944</v>
      </c>
    </row>
    <row r="318">
      <c r="A318" s="1426" t="s">
        <v>990</v>
      </c>
      <c r="B318" s="1427" t="s">
        <v>968</v>
      </c>
      <c r="C318" s="1428" t="s">
        <v>987</v>
      </c>
      <c r="D318" s="1429">
        <v>2001.16</v>
      </c>
      <c r="E318" s="1430">
        <v>0</v>
      </c>
      <c r="F318" s="1430"/>
      <c r="G318" s="1431">
        <f t="shared" ref="G318:G322" si="50">E318*2000</f>
      </c>
      <c r="H318" s="1431">
        <f t="shared" ref="H318:H337" si="91">G318/D318</f>
      </c>
      <c r="I318" s="1431">
        <f t="shared" ref="I318:I337" si="122">D318/E318</f>
      </c>
      <c r="J318" s="1431"/>
      <c r="K318" s="1431">
        <f t="shared" ref="K318:K337" si="153">G318/E318</f>
      </c>
      <c r="L318" s="1432">
        <f t="shared" ref="L318:L337" si="337">D318/V318</f>
      </c>
      <c r="M318" s="1433">
        <f t="shared" ref="M318:M337" si="368">Q318/U318*1</f>
      </c>
      <c r="N318" s="1433">
        <f t="shared" ref="N318:N337" si="399">V318/U318</f>
      </c>
      <c r="O318" s="1433">
        <f t="shared" ref="O318:O337" si="430">X318/U318</f>
      </c>
      <c r="P318" s="1433">
        <f t="shared" ref="P318:P337" si="213">Y318/X318</f>
      </c>
      <c r="Q318" s="1434">
        <f t="shared" ref="Q318:Q337" si="244">W318/R318</f>
      </c>
      <c r="R318" s="1435">
        <v>0.0153</v>
      </c>
      <c r="S318" s="1436">
        <v>43</v>
      </c>
      <c r="T318" s="1432">
        <f t="shared" ref="T318:T336" si="275">(D318/U318)*1000</f>
      </c>
      <c r="U318" s="1437">
        <v>20030</v>
      </c>
      <c r="V318" s="1434">
        <v>773</v>
      </c>
      <c r="W318" s="1434">
        <v>84</v>
      </c>
      <c r="X318" s="1434">
        <v>808</v>
      </c>
      <c r="Y318" s="1434">
        <v>56</v>
      </c>
      <c r="Z318" s="1434">
        <v>3</v>
      </c>
      <c r="AA318" s="1434">
        <v>1</v>
      </c>
      <c r="AB318" s="1437">
        <v>16</v>
      </c>
      <c r="AC318" s="1470">
        <f t="shared" ref="AC318:AC337" si="182">D318/X318</f>
      </c>
      <c r="AD318" s="1432">
        <f t="shared" ref="AD318:AD337" si="306">AG318*1000/D318</f>
      </c>
      <c r="AE318" s="1438" t="s">
        <v>948</v>
      </c>
      <c r="AF318" s="1439" t="s">
        <v>957</v>
      </c>
      <c r="AG318" s="1439">
        <v>27</v>
      </c>
    </row>
    <row r="319">
      <c r="A319" s="1426"/>
      <c r="B319" s="1427" t="s">
        <v>968</v>
      </c>
      <c r="C319" s="1427" t="s">
        <v>988</v>
      </c>
      <c r="D319" s="1429">
        <v>2261.9</v>
      </c>
      <c r="E319" s="1430">
        <v>5</v>
      </c>
      <c r="F319" s="1430"/>
      <c r="G319" s="1431">
        <f t="shared" si="50"/>
      </c>
      <c r="H319" s="1431">
        <f t="shared" si="91"/>
      </c>
      <c r="I319" s="1448">
        <f t="shared" si="122"/>
      </c>
      <c r="J319" s="1448"/>
      <c r="K319" s="1448">
        <f t="shared" si="153"/>
      </c>
      <c r="L319" s="1432">
        <f t="shared" si="337"/>
      </c>
      <c r="M319" s="1433">
        <f t="shared" si="368"/>
      </c>
      <c r="N319" s="1433">
        <f t="shared" si="399"/>
      </c>
      <c r="O319" s="1433">
        <f t="shared" si="430"/>
      </c>
      <c r="P319" s="1433">
        <f t="shared" si="213"/>
      </c>
      <c r="Q319" s="1434">
        <f t="shared" si="244"/>
      </c>
      <c r="R319" s="1435">
        <v>0.0289</v>
      </c>
      <c r="S319" s="1436">
        <v>48</v>
      </c>
      <c r="T319" s="1432">
        <f t="shared" si="275"/>
      </c>
      <c r="U319" s="1449">
        <v>16597</v>
      </c>
      <c r="V319" s="1449">
        <v>374</v>
      </c>
      <c r="W319" s="1449">
        <v>87</v>
      </c>
      <c r="X319" s="1449">
        <v>376</v>
      </c>
      <c r="Y319" s="1449">
        <v>39</v>
      </c>
      <c r="Z319" s="1449">
        <v>5</v>
      </c>
      <c r="AA319" s="1449">
        <v>1</v>
      </c>
      <c r="AB319" s="1436">
        <v>8</v>
      </c>
      <c r="AC319" s="1470">
        <f t="shared" si="182"/>
      </c>
      <c r="AD319" s="1432">
        <f t="shared" si="306"/>
      </c>
      <c r="AE319" s="1438" t="s">
        <v>948</v>
      </c>
      <c r="AF319" s="1439" t="s">
        <v>957</v>
      </c>
      <c r="AG319" s="1439">
        <v>24</v>
      </c>
    </row>
    <row r="320">
      <c r="A320" s="1426"/>
      <c r="B320" s="1427" t="s">
        <v>968</v>
      </c>
      <c r="C320" s="1428" t="s">
        <v>947</v>
      </c>
      <c r="D320" s="1450">
        <v>2439.86</v>
      </c>
      <c r="E320" s="1451">
        <v>1</v>
      </c>
      <c r="F320" s="1451"/>
      <c r="G320" s="1431">
        <f t="shared" si="50"/>
      </c>
      <c r="H320" s="1431">
        <f t="shared" si="91"/>
      </c>
      <c r="I320" s="1431">
        <f t="shared" si="122"/>
      </c>
      <c r="J320" s="1431"/>
      <c r="K320" s="1431">
        <f t="shared" si="153"/>
      </c>
      <c r="L320" s="1452">
        <f t="shared" si="337"/>
      </c>
      <c r="M320" s="1433">
        <f t="shared" si="368"/>
      </c>
      <c r="N320" s="1433">
        <f t="shared" si="399"/>
      </c>
      <c r="O320" s="1433">
        <f t="shared" si="430"/>
      </c>
      <c r="P320" s="1433">
        <f t="shared" si="213"/>
      </c>
      <c r="Q320" s="1434">
        <f t="shared" si="244"/>
      </c>
      <c r="R320" s="1435">
        <v>0.024</v>
      </c>
      <c r="S320" s="1436">
        <v>48</v>
      </c>
      <c r="T320" s="1432">
        <f t="shared" si="275"/>
      </c>
      <c r="U320" s="1449">
        <v>19234</v>
      </c>
      <c r="V320" s="1449">
        <v>607</v>
      </c>
      <c r="W320" s="1449">
        <v>93</v>
      </c>
      <c r="X320" s="1449">
        <v>664</v>
      </c>
      <c r="Y320" s="1449">
        <v>68</v>
      </c>
      <c r="Z320" s="1449">
        <v>7</v>
      </c>
      <c r="AA320" s="1449">
        <v>1</v>
      </c>
      <c r="AB320" s="1436">
        <v>26</v>
      </c>
      <c r="AC320" s="1470">
        <f t="shared" si="182"/>
      </c>
      <c r="AD320" s="1432">
        <f t="shared" si="306"/>
      </c>
      <c r="AE320" s="1438" t="s">
        <v>948</v>
      </c>
      <c r="AF320" s="1439" t="s">
        <v>957</v>
      </c>
      <c r="AG320" s="1439">
        <v>24</v>
      </c>
    </row>
    <row customHeight="true" ht="18.452380952380953" r="321">
      <c r="A321" s="1426"/>
      <c r="B321" s="1427" t="s">
        <v>968</v>
      </c>
      <c r="C321" s="1428" t="s">
        <v>952</v>
      </c>
      <c r="D321" s="1450">
        <v>2092.02</v>
      </c>
      <c r="E321" s="1451">
        <v>4</v>
      </c>
      <c r="F321" s="1451"/>
      <c r="G321" s="1431">
        <f t="shared" si="50"/>
      </c>
      <c r="H321" s="1431">
        <f t="shared" si="91"/>
      </c>
      <c r="I321" s="1431">
        <f t="shared" si="122"/>
      </c>
      <c r="J321" s="1431"/>
      <c r="K321" s="1431">
        <f t="shared" si="153"/>
      </c>
      <c r="L321" s="1452">
        <f t="shared" si="337"/>
      </c>
      <c r="M321" s="1433">
        <f t="shared" si="368"/>
      </c>
      <c r="N321" s="1433">
        <f t="shared" si="399"/>
      </c>
      <c r="O321" s="1433">
        <f t="shared" si="430"/>
      </c>
      <c r="P321" s="1433">
        <f t="shared" si="213"/>
      </c>
      <c r="Q321" s="1434">
        <f t="shared" si="244"/>
      </c>
      <c r="R321" s="1435">
        <v>0.0247</v>
      </c>
      <c r="S321" s="1436">
        <v>49</v>
      </c>
      <c r="T321" s="1432">
        <f t="shared" si="275"/>
      </c>
      <c r="U321" s="1449">
        <v>18272</v>
      </c>
      <c r="V321" s="1449">
        <v>580</v>
      </c>
      <c r="W321" s="1449">
        <v>82</v>
      </c>
      <c r="X321" s="1449">
        <v>623</v>
      </c>
      <c r="Y321" s="1449">
        <v>73</v>
      </c>
      <c r="Z321" s="1449">
        <v>5</v>
      </c>
      <c r="AA321" s="1449">
        <v>0</v>
      </c>
      <c r="AB321" s="1436">
        <v>17</v>
      </c>
      <c r="AC321" s="1470">
        <f t="shared" si="182"/>
      </c>
      <c r="AD321" s="1432">
        <f t="shared" si="306"/>
      </c>
      <c r="AE321" s="1438" t="s">
        <v>948</v>
      </c>
      <c r="AF321" s="1439" t="s">
        <v>957</v>
      </c>
      <c r="AG321" s="1439">
        <v>25</v>
      </c>
    </row>
    <row r="322">
      <c r="A322" s="1426"/>
      <c r="B322" s="1427" t="s">
        <v>968</v>
      </c>
      <c r="C322" s="1427" t="s">
        <v>953</v>
      </c>
      <c r="D322" s="1450">
        <v>2282.93</v>
      </c>
      <c r="E322" s="1451">
        <v>3</v>
      </c>
      <c r="F322" s="1451"/>
      <c r="G322" s="1431">
        <f t="shared" si="50"/>
      </c>
      <c r="H322" s="1431">
        <f t="shared" si="91"/>
      </c>
      <c r="I322" s="1431">
        <f t="shared" si="122"/>
      </c>
      <c r="J322" s="1431"/>
      <c r="K322" s="1431">
        <f t="shared" si="153"/>
      </c>
      <c r="L322" s="1452">
        <f t="shared" si="337"/>
      </c>
      <c r="M322" s="1433">
        <f t="shared" si="368"/>
      </c>
      <c r="N322" s="1433">
        <f t="shared" si="399"/>
      </c>
      <c r="O322" s="1433">
        <f t="shared" si="430"/>
      </c>
      <c r="P322" s="1433">
        <f t="shared" si="213"/>
      </c>
      <c r="Q322" s="1434">
        <f t="shared" si="244"/>
      </c>
      <c r="R322" s="1435">
        <v>0.0309</v>
      </c>
      <c r="S322" s="1436">
        <v>52</v>
      </c>
      <c r="T322" s="1432">
        <f t="shared" si="275"/>
      </c>
      <c r="U322" s="1449">
        <v>18196</v>
      </c>
      <c r="V322" s="1449">
        <v>377</v>
      </c>
      <c r="W322" s="1449">
        <v>79</v>
      </c>
      <c r="X322" s="1449">
        <v>414</v>
      </c>
      <c r="Y322" s="1449">
        <v>88</v>
      </c>
      <c r="Z322" s="1449">
        <v>3</v>
      </c>
      <c r="AA322" s="1449">
        <v>3</v>
      </c>
      <c r="AB322" s="1436">
        <v>20</v>
      </c>
      <c r="AC322" s="1470">
        <f t="shared" si="182"/>
      </c>
      <c r="AD322" s="1432">
        <f t="shared" si="306"/>
      </c>
      <c r="AE322" s="1438" t="s">
        <v>948</v>
      </c>
      <c r="AF322" s="1439" t="s">
        <v>957</v>
      </c>
      <c r="AG322" s="1439">
        <v>18</v>
      </c>
    </row>
    <row r="323">
      <c r="A323" s="1426"/>
      <c r="B323" s="1440" t="s">
        <v>950</v>
      </c>
      <c r="C323" s="1440"/>
      <c r="D323" s="1441">
        <f>SUM(D318:D322)</f>
      </c>
      <c r="E323" s="1441">
        <f>SUM(E318:E322)</f>
      </c>
      <c r="F323" s="1441"/>
      <c r="G323" s="1442">
        <f>SUM(G318:G322)</f>
      </c>
      <c r="H323" s="1442">
        <f t="shared" si="91"/>
      </c>
      <c r="I323" s="1442">
        <f t="shared" si="122"/>
      </c>
      <c r="J323" s="1442"/>
      <c r="K323" s="1442">
        <f t="shared" si="153"/>
      </c>
      <c r="L323" s="1442">
        <f t="shared" si="337"/>
      </c>
      <c r="M323" s="1443">
        <f t="shared" si="368"/>
      </c>
      <c r="N323" s="1443">
        <f t="shared" si="399"/>
      </c>
      <c r="O323" s="1443">
        <f t="shared" si="430"/>
      </c>
      <c r="P323" s="1443">
        <f t="shared" si="213"/>
      </c>
      <c r="Q323" s="1444">
        <f t="shared" si="244"/>
      </c>
      <c r="R323" s="1443">
        <f>AVERAGE(R318:R322)</f>
      </c>
      <c r="S323" s="1445">
        <f>AVERAGE(S318:S322)</f>
      </c>
      <c r="T323" s="1442">
        <f t="shared" si="275"/>
      </c>
      <c r="U323" s="1441">
        <f>SUM(U318:U322)</f>
      </c>
      <c r="V323" s="1441">
        <f>SUM(V318:V322)</f>
      </c>
      <c r="W323" s="1441">
        <f>SUM(W318:W322)</f>
      </c>
      <c r="X323" s="1441">
        <f>SUM(X318:X322)</f>
      </c>
      <c r="Y323" s="1441">
        <f>SUM(Y318:Y322)</f>
      </c>
      <c r="Z323" s="1441">
        <f>SUM(Z318:Z322)</f>
      </c>
      <c r="AA323" s="1441">
        <f>SUM(AA318:AA322)</f>
      </c>
      <c r="AB323" s="1441">
        <f>SUM(AB318:AB322)</f>
      </c>
      <c r="AC323" s="1442">
        <f t="shared" si="182"/>
      </c>
      <c r="AD323" s="1446">
        <f t="shared" si="306"/>
      </c>
      <c r="AE323" s="1447"/>
      <c r="AF323" s="1447"/>
      <c r="AG323" s="1444">
        <f>SUM(AG318:AG322)</f>
      </c>
    </row>
    <row r="324">
      <c r="A324" s="1426"/>
      <c r="B324" s="1427" t="s">
        <v>989</v>
      </c>
      <c r="C324" s="1427" t="s">
        <v>954</v>
      </c>
      <c r="D324" s="1451">
        <v>2130.17</v>
      </c>
      <c r="E324" s="1451">
        <v>2</v>
      </c>
      <c r="F324" s="1451"/>
      <c r="G324" s="1431">
        <f t="shared" ref="G324:G325" si="51">E324*2000</f>
      </c>
      <c r="H324" s="1431">
        <f t="shared" si="91"/>
      </c>
      <c r="I324" s="1431">
        <f t="shared" si="122"/>
      </c>
      <c r="J324" s="1431"/>
      <c r="K324" s="1431">
        <f t="shared" si="153"/>
      </c>
      <c r="L324" s="1432">
        <f t="shared" si="337"/>
      </c>
      <c r="M324" s="1433">
        <f t="shared" si="368"/>
      </c>
      <c r="N324" s="1433">
        <f t="shared" si="399"/>
      </c>
      <c r="O324" s="1433">
        <f t="shared" si="430"/>
      </c>
      <c r="P324" s="1433">
        <f t="shared" si="213"/>
      </c>
      <c r="Q324" s="1434">
        <f t="shared" si="244"/>
      </c>
      <c r="R324" s="1435">
        <v>0.0389</v>
      </c>
      <c r="S324" s="1436">
        <v>53</v>
      </c>
      <c r="T324" s="1432">
        <f t="shared" si="275"/>
      </c>
      <c r="U324" s="1436">
        <v>16034</v>
      </c>
      <c r="V324" s="1449">
        <v>512</v>
      </c>
      <c r="W324" s="1449">
        <v>87</v>
      </c>
      <c r="X324" s="1449">
        <v>533</v>
      </c>
      <c r="Y324" s="1449">
        <v>80</v>
      </c>
      <c r="Z324" s="1449">
        <v>4</v>
      </c>
      <c r="AA324" s="1449">
        <v>1</v>
      </c>
      <c r="AB324" s="1436">
        <v>21</v>
      </c>
      <c r="AC324" s="1470">
        <f t="shared" si="182"/>
      </c>
      <c r="AD324" s="1432">
        <f t="shared" si="306"/>
      </c>
      <c r="AE324" s="1438" t="s">
        <v>948</v>
      </c>
      <c r="AF324" s="1439" t="s">
        <v>957</v>
      </c>
      <c r="AG324" s="1439">
        <v>27</v>
      </c>
    </row>
    <row r="325">
      <c r="A325" s="1426"/>
      <c r="B325" s="1427" t="s">
        <v>989</v>
      </c>
      <c r="C325" s="1427" t="s">
        <v>955</v>
      </c>
      <c r="D325" s="1468">
        <v>1993.14</v>
      </c>
      <c r="E325" s="1451">
        <v>2</v>
      </c>
      <c r="F325" s="1451"/>
      <c r="G325" s="1431">
        <f t="shared" si="51"/>
      </c>
      <c r="H325" s="1431">
        <f t="shared" si="91"/>
      </c>
      <c r="I325" s="1431">
        <f t="shared" si="122"/>
      </c>
      <c r="J325" s="1431"/>
      <c r="K325" s="1431">
        <f t="shared" si="153"/>
      </c>
      <c r="L325" s="1432">
        <f t="shared" si="337"/>
      </c>
      <c r="M325" s="1433">
        <f t="shared" si="368"/>
      </c>
      <c r="N325" s="1433">
        <f t="shared" si="399"/>
      </c>
      <c r="O325" s="1433">
        <f t="shared" si="430"/>
      </c>
      <c r="P325" s="1433">
        <f t="shared" si="213"/>
      </c>
      <c r="Q325" s="1434">
        <f t="shared" si="244"/>
      </c>
      <c r="R325" s="1435">
        <v>0.034</v>
      </c>
      <c r="S325" s="1436">
        <v>55</v>
      </c>
      <c r="T325" s="1432">
        <f t="shared" si="275"/>
      </c>
      <c r="U325" s="1436">
        <v>16491</v>
      </c>
      <c r="V325" s="1449">
        <v>510</v>
      </c>
      <c r="W325" s="1449">
        <v>86</v>
      </c>
      <c r="X325" s="1449">
        <v>533</v>
      </c>
      <c r="Y325" s="1449">
        <v>94</v>
      </c>
      <c r="Z325" s="1449">
        <v>2</v>
      </c>
      <c r="AA325" s="1449">
        <v>0</v>
      </c>
      <c r="AB325" s="1436">
        <v>24</v>
      </c>
      <c r="AC325" s="1470">
        <f t="shared" si="182"/>
      </c>
      <c r="AD325" s="1432">
        <f t="shared" si="306"/>
      </c>
      <c r="AE325" s="1438" t="s">
        <v>948</v>
      </c>
      <c r="AF325" s="1439" t="s">
        <v>957</v>
      </c>
      <c r="AG325" s="1439">
        <v>24</v>
      </c>
    </row>
    <row r="326">
      <c r="A326" s="1426"/>
      <c r="B326" s="1440" t="s">
        <v>950</v>
      </c>
      <c r="C326" s="1440"/>
      <c r="D326" s="1441">
        <f>SUM(D324:D325)</f>
      </c>
      <c r="E326" s="1441">
        <f>SUM(E324:E325)</f>
      </c>
      <c r="F326" s="1441"/>
      <c r="G326" s="1442">
        <f>SUM(G324:G325)</f>
      </c>
      <c r="H326" s="1442">
        <f t="shared" si="91"/>
      </c>
      <c r="I326" s="1442">
        <f t="shared" si="122"/>
      </c>
      <c r="J326" s="1442"/>
      <c r="K326" s="1442">
        <f t="shared" si="153"/>
      </c>
      <c r="L326" s="1442">
        <f t="shared" si="337"/>
      </c>
      <c r="M326" s="1443">
        <f t="shared" si="368"/>
      </c>
      <c r="N326" s="1443">
        <f t="shared" si="399"/>
      </c>
      <c r="O326" s="1443">
        <f t="shared" si="430"/>
      </c>
      <c r="P326" s="1443">
        <f t="shared" si="213"/>
      </c>
      <c r="Q326" s="1444">
        <f t="shared" si="244"/>
      </c>
      <c r="R326" s="1443">
        <f>AVERAGE(R324:R325)</f>
      </c>
      <c r="S326" s="1445">
        <f>AVERAGE(S324:S325)</f>
      </c>
      <c r="T326" s="1454">
        <f t="shared" si="275"/>
      </c>
      <c r="U326" s="1441">
        <f>SUM(U324:U325)</f>
      </c>
      <c r="V326" s="1441">
        <f>SUM(V324:V325)</f>
      </c>
      <c r="W326" s="1441">
        <f>SUM(W324:W325)</f>
      </c>
      <c r="X326" s="1441">
        <f>SUM(X324:X325)</f>
      </c>
      <c r="Y326" s="1441">
        <f>SUM(Y324:Y325)</f>
      </c>
      <c r="Z326" s="1441">
        <f>SUM(Z324:Z325)</f>
      </c>
      <c r="AA326" s="1441">
        <f>SUM(AA324:AA325)</f>
      </c>
      <c r="AB326" s="1441">
        <f>SUM(AB324:AB325)</f>
      </c>
      <c r="AC326" s="1442">
        <f t="shared" si="182"/>
      </c>
      <c r="AD326" s="1446">
        <f t="shared" si="306"/>
      </c>
      <c r="AE326" s="1447"/>
      <c r="AF326" s="1447"/>
      <c r="AG326" s="1444">
        <f>SUM(AG324:AG325)</f>
      </c>
    </row>
    <row r="327">
      <c r="A327" s="1426"/>
      <c r="B327" s="1427" t="s">
        <v>946</v>
      </c>
      <c r="C327" s="1427" t="s">
        <v>956</v>
      </c>
      <c r="D327" s="1451">
        <v>1820.23</v>
      </c>
      <c r="E327" s="1451">
        <v>1</v>
      </c>
      <c r="F327" s="1451"/>
      <c r="G327" s="1431">
        <f t="shared" ref="G327:G330" si="52">E327*2000</f>
      </c>
      <c r="H327" s="1431">
        <f t="shared" si="91"/>
      </c>
      <c r="I327" s="1431">
        <f t="shared" si="122"/>
      </c>
      <c r="J327" s="1431"/>
      <c r="K327" s="1431">
        <f t="shared" si="153"/>
      </c>
      <c r="L327" s="1432">
        <f t="shared" si="337"/>
      </c>
      <c r="M327" s="1433">
        <f t="shared" si="368"/>
      </c>
      <c r="N327" s="1433">
        <f t="shared" si="399"/>
      </c>
      <c r="O327" s="1433">
        <f t="shared" si="430"/>
      </c>
      <c r="P327" s="1433">
        <f t="shared" si="213"/>
      </c>
      <c r="Q327" s="1434">
        <f t="shared" si="244"/>
      </c>
      <c r="R327" s="1435">
        <v>0.036</v>
      </c>
      <c r="S327" s="1436">
        <v>53</v>
      </c>
      <c r="T327" s="1432">
        <f t="shared" si="275"/>
      </c>
      <c r="U327" s="1436">
        <v>13479</v>
      </c>
      <c r="V327" s="1449">
        <v>450</v>
      </c>
      <c r="W327" s="1449">
        <v>84</v>
      </c>
      <c r="X327" s="1449">
        <v>485</v>
      </c>
      <c r="Y327" s="1449">
        <v>46</v>
      </c>
      <c r="Z327" s="1449">
        <v>2</v>
      </c>
      <c r="AA327" s="1449">
        <v>3</v>
      </c>
      <c r="AB327" s="1436">
        <v>10</v>
      </c>
      <c r="AC327" s="1470">
        <f t="shared" si="182"/>
      </c>
      <c r="AD327" s="1432">
        <f t="shared" si="306"/>
      </c>
      <c r="AE327" s="1438" t="s">
        <v>948</v>
      </c>
      <c r="AF327" s="1439" t="s">
        <v>949</v>
      </c>
      <c r="AG327" s="1439">
        <v>13</v>
      </c>
    </row>
    <row customHeight="true" ht="18.452380952380953" r="328">
      <c r="A328" s="1426"/>
      <c r="B328" s="1427" t="s">
        <v>946</v>
      </c>
      <c r="C328" s="1427" t="s">
        <v>959</v>
      </c>
      <c r="D328" s="1451">
        <v>1770.64</v>
      </c>
      <c r="E328" s="1451">
        <v>3</v>
      </c>
      <c r="F328" s="1451"/>
      <c r="G328" s="1431">
        <f t="shared" si="52"/>
      </c>
      <c r="H328" s="1431">
        <f t="shared" si="91"/>
      </c>
      <c r="I328" s="1431">
        <f t="shared" si="122"/>
      </c>
      <c r="J328" s="1431"/>
      <c r="K328" s="1431">
        <f t="shared" si="153"/>
      </c>
      <c r="L328" s="1432">
        <f t="shared" si="337"/>
      </c>
      <c r="M328" s="1433">
        <f t="shared" si="368"/>
      </c>
      <c r="N328" s="1433">
        <f t="shared" si="399"/>
      </c>
      <c r="O328" s="1433">
        <f t="shared" si="430"/>
      </c>
      <c r="P328" s="1433">
        <f t="shared" si="213"/>
      </c>
      <c r="Q328" s="1434">
        <f t="shared" si="244"/>
      </c>
      <c r="R328" s="1435">
        <v>0.0333</v>
      </c>
      <c r="S328" s="1436">
        <v>53</v>
      </c>
      <c r="T328" s="1432">
        <f t="shared" si="275"/>
      </c>
      <c r="U328" s="1436">
        <v>13834</v>
      </c>
      <c r="V328" s="1449">
        <v>422</v>
      </c>
      <c r="W328" s="1449">
        <v>82</v>
      </c>
      <c r="X328" s="1449">
        <v>461</v>
      </c>
      <c r="Y328" s="1449">
        <v>62</v>
      </c>
      <c r="Z328" s="1449">
        <v>4</v>
      </c>
      <c r="AA328" s="1449">
        <v>0</v>
      </c>
      <c r="AB328" s="1436">
        <v>15</v>
      </c>
      <c r="AC328" s="1470">
        <f t="shared" si="182"/>
      </c>
      <c r="AD328" s="1432">
        <f t="shared" si="306"/>
      </c>
      <c r="AE328" s="1438" t="s">
        <v>948</v>
      </c>
      <c r="AF328" s="1439" t="s">
        <v>949</v>
      </c>
      <c r="AG328" s="1439">
        <v>20</v>
      </c>
    </row>
    <row customHeight="true" ht="18.452380952380953" r="329">
      <c r="A329" s="1426"/>
      <c r="B329" s="1427" t="s">
        <v>946</v>
      </c>
      <c r="C329" s="1427" t="s">
        <v>960</v>
      </c>
      <c r="D329" s="1451">
        <v>1805.74</v>
      </c>
      <c r="E329" s="1451">
        <v>1</v>
      </c>
      <c r="F329" s="1451"/>
      <c r="G329" s="1431">
        <f t="shared" si="52"/>
      </c>
      <c r="H329" s="1431">
        <f t="shared" si="91"/>
      </c>
      <c r="I329" s="1431">
        <f t="shared" si="122"/>
      </c>
      <c r="J329" s="1431"/>
      <c r="K329" s="1431">
        <f t="shared" si="153"/>
      </c>
      <c r="L329" s="1432">
        <f t="shared" si="337"/>
      </c>
      <c r="M329" s="1433">
        <f t="shared" si="368"/>
      </c>
      <c r="N329" s="1433">
        <f t="shared" si="399"/>
      </c>
      <c r="O329" s="1433">
        <f t="shared" si="430"/>
      </c>
      <c r="P329" s="1433">
        <f t="shared" si="213"/>
      </c>
      <c r="Q329" s="1434">
        <f t="shared" si="244"/>
      </c>
      <c r="R329" s="1435">
        <v>0.0172</v>
      </c>
      <c r="S329" s="1436">
        <v>51</v>
      </c>
      <c r="T329" s="1432">
        <f t="shared" si="275"/>
      </c>
      <c r="U329" s="1436">
        <v>17828</v>
      </c>
      <c r="V329" s="1449">
        <v>538</v>
      </c>
      <c r="W329" s="1449">
        <v>66</v>
      </c>
      <c r="X329" s="1449">
        <v>586</v>
      </c>
      <c r="Y329" s="1449">
        <v>40</v>
      </c>
      <c r="Z329" s="1449">
        <v>4</v>
      </c>
      <c r="AA329" s="1449">
        <v>0</v>
      </c>
      <c r="AB329" s="1436">
        <v>14</v>
      </c>
      <c r="AC329" s="1470">
        <f t="shared" si="182"/>
      </c>
      <c r="AD329" s="1432">
        <f t="shared" si="306"/>
      </c>
      <c r="AE329" s="1438" t="s">
        <v>948</v>
      </c>
      <c r="AF329" s="1439" t="s">
        <v>949</v>
      </c>
      <c r="AG329" s="1439">
        <v>16</v>
      </c>
    </row>
    <row r="330">
      <c r="A330" s="1426"/>
      <c r="B330" s="1427" t="s">
        <v>946</v>
      </c>
      <c r="C330" s="1428" t="s">
        <v>961</v>
      </c>
      <c r="D330" s="1451">
        <v>2440.46</v>
      </c>
      <c r="E330" s="1451">
        <v>4</v>
      </c>
      <c r="F330" s="1451"/>
      <c r="G330" s="1431">
        <f t="shared" si="52"/>
      </c>
      <c r="H330" s="1431">
        <f t="shared" si="91"/>
      </c>
      <c r="I330" s="1431">
        <f t="shared" si="122"/>
      </c>
      <c r="J330" s="1431"/>
      <c r="K330" s="1431">
        <f t="shared" si="153"/>
      </c>
      <c r="L330" s="1432">
        <f t="shared" si="337"/>
      </c>
      <c r="M330" s="1433">
        <f t="shared" si="368"/>
      </c>
      <c r="N330" s="1433">
        <f t="shared" si="399"/>
      </c>
      <c r="O330" s="1433">
        <f t="shared" si="430"/>
      </c>
      <c r="P330" s="1433">
        <f t="shared" si="213"/>
      </c>
      <c r="Q330" s="1434">
        <f t="shared" si="244"/>
      </c>
      <c r="R330" s="1435">
        <v>0.0283</v>
      </c>
      <c r="S330" s="1436">
        <v>51</v>
      </c>
      <c r="T330" s="1432">
        <f t="shared" si="275"/>
      </c>
      <c r="U330" s="1436">
        <v>20699</v>
      </c>
      <c r="V330" s="1449">
        <v>596</v>
      </c>
      <c r="W330" s="1449">
        <v>90</v>
      </c>
      <c r="X330" s="1449">
        <v>656</v>
      </c>
      <c r="Y330" s="1449">
        <v>96</v>
      </c>
      <c r="Z330" s="1449">
        <v>9</v>
      </c>
      <c r="AA330" s="1449">
        <v>1</v>
      </c>
      <c r="AB330" s="1436">
        <v>21</v>
      </c>
      <c r="AC330" s="1470">
        <f t="shared" si="182"/>
      </c>
      <c r="AD330" s="1432">
        <f t="shared" si="306"/>
      </c>
      <c r="AE330" s="1438" t="s">
        <v>948</v>
      </c>
      <c r="AF330" s="1439" t="s">
        <v>949</v>
      </c>
      <c r="AG330" s="1439">
        <v>29</v>
      </c>
    </row>
    <row r="331">
      <c r="A331" s="1426"/>
      <c r="B331" s="1440"/>
      <c r="C331" s="1440"/>
      <c r="D331" s="1441">
        <f>SUM(D327:D330)</f>
      </c>
      <c r="E331" s="1441">
        <f>SUM(E327:E330)</f>
      </c>
      <c r="F331" s="1441"/>
      <c r="G331" s="1441">
        <f>SUM(G327:G330)</f>
      </c>
      <c r="H331" s="1442">
        <f t="shared" si="91"/>
      </c>
      <c r="I331" s="1442">
        <f t="shared" si="122"/>
      </c>
      <c r="J331" s="1442"/>
      <c r="K331" s="1442">
        <f t="shared" si="153"/>
      </c>
      <c r="L331" s="1442">
        <f t="shared" si="337"/>
      </c>
      <c r="M331" s="1443">
        <f t="shared" si="368"/>
      </c>
      <c r="N331" s="1443">
        <f t="shared" si="399"/>
      </c>
      <c r="O331" s="1443">
        <f t="shared" si="430"/>
      </c>
      <c r="P331" s="1443">
        <f t="shared" si="213"/>
      </c>
      <c r="Q331" s="1444">
        <f t="shared" si="244"/>
      </c>
      <c r="R331" s="1443">
        <f>AVERAGE(R327:R330)</f>
      </c>
      <c r="S331" s="1445">
        <f>AVERAGE(S327:S330)</f>
      </c>
      <c r="T331" s="1454">
        <f t="shared" si="275"/>
      </c>
      <c r="U331" s="1441">
        <f>SUM(U327:U330)</f>
      </c>
      <c r="V331" s="1441">
        <f>SUM(V327:V330)</f>
      </c>
      <c r="W331" s="1441">
        <f>SUM(W327:W330)</f>
      </c>
      <c r="X331" s="1441">
        <f>SUM(X327:X330)</f>
      </c>
      <c r="Y331" s="1441">
        <f>SUM(Y327:Y330)</f>
      </c>
      <c r="Z331" s="1441">
        <f>SUM(Z327:Z330)</f>
      </c>
      <c r="AA331" s="1441">
        <f>SUM(AA327:AA330)</f>
      </c>
      <c r="AB331" s="1441">
        <f>SUM(AB327:AB330)</f>
      </c>
      <c r="AC331" s="1442">
        <f t="shared" si="182"/>
      </c>
      <c r="AD331" s="1446">
        <f t="shared" si="306"/>
      </c>
      <c r="AE331" s="1447"/>
      <c r="AF331" s="1447"/>
      <c r="AG331" s="1441">
        <f>SUM(AG327:AG330)</f>
      </c>
    </row>
    <row r="332">
      <c r="A332" s="1426"/>
      <c r="B332" s="1427" t="s">
        <v>951</v>
      </c>
      <c r="C332" s="1427" t="s">
        <v>962</v>
      </c>
      <c r="D332" s="1429">
        <v>2036.96</v>
      </c>
      <c r="E332" s="1453">
        <v>0</v>
      </c>
      <c r="F332" s="1453"/>
      <c r="G332" s="1431">
        <f t="shared" ref="G332:G335" si="53">E332*2000</f>
      </c>
      <c r="H332" s="1431">
        <f t="shared" si="91"/>
      </c>
      <c r="I332" s="1431">
        <f t="shared" si="122"/>
      </c>
      <c r="J332" s="1431"/>
      <c r="K332" s="1431">
        <f t="shared" si="153"/>
      </c>
      <c r="L332" s="1432">
        <f t="shared" si="337"/>
      </c>
      <c r="M332" s="1433">
        <f t="shared" si="368"/>
      </c>
      <c r="N332" s="1433">
        <f t="shared" si="399"/>
      </c>
      <c r="O332" s="1433">
        <f t="shared" si="430"/>
      </c>
      <c r="P332" s="1433">
        <f t="shared" si="213"/>
      </c>
      <c r="Q332" s="1434">
        <f t="shared" si="244"/>
      </c>
      <c r="R332" s="1435">
        <v>0.024</v>
      </c>
      <c r="S332" s="1436">
        <v>50</v>
      </c>
      <c r="T332" s="1432">
        <f t="shared" si="275"/>
      </c>
      <c r="U332" s="1436">
        <v>17811</v>
      </c>
      <c r="V332" s="1449">
        <v>637</v>
      </c>
      <c r="W332" s="1449">
        <v>80</v>
      </c>
      <c r="X332" s="1449">
        <v>684</v>
      </c>
      <c r="Y332" s="1449">
        <v>66</v>
      </c>
      <c r="Z332" s="1449">
        <v>7</v>
      </c>
      <c r="AA332" s="1449">
        <v>2</v>
      </c>
      <c r="AB332" s="1436">
        <v>9</v>
      </c>
      <c r="AC332" s="1470">
        <f t="shared" si="182"/>
      </c>
      <c r="AD332" s="1432">
        <f t="shared" si="306"/>
      </c>
      <c r="AE332" s="1438" t="s">
        <v>948</v>
      </c>
      <c r="AF332" s="1439" t="s">
        <v>949</v>
      </c>
      <c r="AG332" s="1439">
        <v>17</v>
      </c>
    </row>
    <row r="333">
      <c r="A333" s="1426"/>
      <c r="B333" s="1427" t="s">
        <v>951</v>
      </c>
      <c r="C333" s="1428" t="s">
        <v>963</v>
      </c>
      <c r="D333" s="1450">
        <v>2107.38</v>
      </c>
      <c r="E333" s="1453">
        <v>2</v>
      </c>
      <c r="F333" s="1453"/>
      <c r="G333" s="1431">
        <f t="shared" si="53"/>
      </c>
      <c r="H333" s="1431">
        <f t="shared" si="91"/>
      </c>
      <c r="I333" s="1431">
        <f t="shared" si="122"/>
      </c>
      <c r="J333" s="1431"/>
      <c r="K333" s="1431">
        <f t="shared" si="153"/>
      </c>
      <c r="L333" s="1432">
        <f t="shared" si="337"/>
      </c>
      <c r="M333" s="1433">
        <f t="shared" si="368"/>
      </c>
      <c r="N333" s="1433">
        <f t="shared" si="399"/>
      </c>
      <c r="O333" s="1433">
        <f t="shared" si="430"/>
      </c>
      <c r="P333" s="1433">
        <f t="shared" si="213"/>
      </c>
      <c r="Q333" s="1434">
        <f t="shared" si="244"/>
      </c>
      <c r="R333" s="1435">
        <v>0.0256</v>
      </c>
      <c r="S333" s="1436">
        <v>49</v>
      </c>
      <c r="T333" s="1432">
        <f t="shared" si="275"/>
      </c>
      <c r="U333" s="1436">
        <v>16714</v>
      </c>
      <c r="V333" s="1449">
        <v>779</v>
      </c>
      <c r="W333" s="1449">
        <v>101</v>
      </c>
      <c r="X333" s="1449">
        <v>848</v>
      </c>
      <c r="Y333" s="1449">
        <v>58</v>
      </c>
      <c r="Z333" s="1449">
        <v>3</v>
      </c>
      <c r="AA333" s="1449">
        <v>3</v>
      </c>
      <c r="AB333" s="1436">
        <v>23</v>
      </c>
      <c r="AC333" s="1470">
        <f t="shared" si="182"/>
      </c>
      <c r="AD333" s="1432">
        <f t="shared" si="306"/>
      </c>
      <c r="AE333" s="1438" t="s">
        <v>948</v>
      </c>
      <c r="AF333" s="1439" t="s">
        <v>949</v>
      </c>
      <c r="AG333" s="1439">
        <v>23</v>
      </c>
    </row>
    <row r="334">
      <c r="A334" s="1426"/>
      <c r="B334" s="1427" t="s">
        <v>951</v>
      </c>
      <c r="C334" s="1427" t="s">
        <v>964</v>
      </c>
      <c r="D334" s="1450">
        <v>2430.55</v>
      </c>
      <c r="E334" s="1451">
        <v>6</v>
      </c>
      <c r="F334" s="1451"/>
      <c r="G334" s="1431">
        <f t="shared" si="53"/>
      </c>
      <c r="H334" s="1431">
        <f t="shared" si="91"/>
      </c>
      <c r="I334" s="1431">
        <f t="shared" si="122"/>
      </c>
      <c r="J334" s="1431"/>
      <c r="K334" s="1431">
        <f t="shared" si="153"/>
      </c>
      <c r="L334" s="1432">
        <f t="shared" si="337"/>
      </c>
      <c r="M334" s="1433">
        <f t="shared" si="368"/>
      </c>
      <c r="N334" s="1433">
        <f t="shared" si="399"/>
      </c>
      <c r="O334" s="1433">
        <f t="shared" si="430"/>
      </c>
      <c r="P334" s="1433">
        <f t="shared" si="213"/>
      </c>
      <c r="Q334" s="1434">
        <f t="shared" si="244"/>
      </c>
      <c r="R334" s="1435">
        <v>0.024</v>
      </c>
      <c r="S334" s="1436">
        <v>50</v>
      </c>
      <c r="T334" s="1432">
        <f t="shared" si="275"/>
      </c>
      <c r="U334" s="1436">
        <v>17560</v>
      </c>
      <c r="V334" s="1449">
        <v>545</v>
      </c>
      <c r="W334" s="1449">
        <v>82</v>
      </c>
      <c r="X334" s="1449">
        <v>580</v>
      </c>
      <c r="Y334" s="1449">
        <v>94</v>
      </c>
      <c r="Z334" s="1449">
        <v>5</v>
      </c>
      <c r="AA334" s="1449">
        <v>0</v>
      </c>
      <c r="AB334" s="1436">
        <v>17</v>
      </c>
      <c r="AC334" s="1470">
        <f t="shared" si="182"/>
      </c>
      <c r="AD334" s="1432">
        <f t="shared" si="306"/>
      </c>
      <c r="AE334" s="1438" t="s">
        <v>948</v>
      </c>
      <c r="AF334" s="1439" t="s">
        <v>949</v>
      </c>
      <c r="AG334" s="1439">
        <v>28</v>
      </c>
    </row>
    <row r="335">
      <c r="A335" s="1426"/>
      <c r="B335" s="1427" t="s">
        <v>951</v>
      </c>
      <c r="C335" s="1427" t="s">
        <v>965</v>
      </c>
      <c r="D335" s="1450">
        <v>1631.48</v>
      </c>
      <c r="E335" s="1451">
        <v>1</v>
      </c>
      <c r="F335" s="1451"/>
      <c r="G335" s="1431">
        <f t="shared" si="53"/>
      </c>
      <c r="H335" s="1431">
        <f t="shared" si="91"/>
      </c>
      <c r="I335" s="1431">
        <f t="shared" si="122"/>
      </c>
      <c r="J335" s="1431"/>
      <c r="K335" s="1431">
        <f t="shared" si="153"/>
      </c>
      <c r="L335" s="1432">
        <f t="shared" si="337"/>
      </c>
      <c r="M335" s="1433">
        <f t="shared" si="368"/>
      </c>
      <c r="N335" s="1433">
        <f t="shared" si="399"/>
      </c>
      <c r="O335" s="1433">
        <f t="shared" si="430"/>
      </c>
      <c r="P335" s="1433">
        <f t="shared" si="213"/>
      </c>
      <c r="Q335" s="1434">
        <f t="shared" si="244"/>
      </c>
      <c r="R335" s="1435">
        <v>0.0317</v>
      </c>
      <c r="S335" s="1436">
        <v>50</v>
      </c>
      <c r="T335" s="1432">
        <f t="shared" si="275"/>
      </c>
      <c r="U335" s="1436">
        <v>11655</v>
      </c>
      <c r="V335" s="1449">
        <v>447</v>
      </c>
      <c r="W335" s="1449">
        <v>68</v>
      </c>
      <c r="X335" s="1449">
        <v>490</v>
      </c>
      <c r="Y335" s="1449">
        <v>87</v>
      </c>
      <c r="Z335" s="1449">
        <v>3</v>
      </c>
      <c r="AA335" s="1449">
        <v>1</v>
      </c>
      <c r="AB335" s="1436">
        <v>7</v>
      </c>
      <c r="AC335" s="1470">
        <f t="shared" si="182"/>
      </c>
      <c r="AD335" s="1432">
        <f t="shared" si="306"/>
      </c>
      <c r="AE335" s="1438" t="s">
        <v>948</v>
      </c>
      <c r="AF335" s="1439" t="s">
        <v>949</v>
      </c>
      <c r="AG335" s="1439">
        <v>18</v>
      </c>
    </row>
    <row r="336">
      <c r="A336" s="1426"/>
      <c r="B336" s="1440" t="s">
        <v>950</v>
      </c>
      <c r="C336" s="1440"/>
      <c r="D336" s="1441">
        <f>SUM(D332:D335)</f>
      </c>
      <c r="E336" s="1441">
        <f>SUM(E332:E335)</f>
      </c>
      <c r="F336" s="1441"/>
      <c r="G336" s="1441">
        <f>SUM(G332:G335)</f>
      </c>
      <c r="H336" s="1442">
        <f t="shared" si="91"/>
      </c>
      <c r="I336" s="1442">
        <f t="shared" si="122"/>
      </c>
      <c r="J336" s="1442"/>
      <c r="K336" s="1442">
        <f t="shared" si="153"/>
      </c>
      <c r="L336" s="1442">
        <f t="shared" si="337"/>
      </c>
      <c r="M336" s="1443">
        <f t="shared" si="368"/>
      </c>
      <c r="N336" s="1443">
        <f t="shared" si="399"/>
      </c>
      <c r="O336" s="1443">
        <f t="shared" si="430"/>
      </c>
      <c r="P336" s="1443">
        <f t="shared" si="213"/>
      </c>
      <c r="Q336" s="1444">
        <f t="shared" si="244"/>
      </c>
      <c r="R336" s="1443">
        <f>AVERAGE(R332:R335)</f>
      </c>
      <c r="S336" s="1445">
        <f>AVERAGE(S332:S335)</f>
      </c>
      <c r="T336" s="1454">
        <f t="shared" si="275"/>
      </c>
      <c r="U336" s="1441">
        <f>SUM(U332:U335)</f>
      </c>
      <c r="V336" s="1441">
        <f>SUM(V332:V335)</f>
      </c>
      <c r="W336" s="1441">
        <f>SUM(W332:W335)</f>
      </c>
      <c r="X336" s="1441">
        <f>SUM(X332:X335)</f>
      </c>
      <c r="Y336" s="1441">
        <f>SUM(Y332:Y335)</f>
      </c>
      <c r="Z336" s="1441">
        <f>SUM(Z332:Z335)</f>
      </c>
      <c r="AA336" s="1441">
        <f>SUM(AA332:AA335)</f>
      </c>
      <c r="AB336" s="1441">
        <f>SUM(AB332:AB335)</f>
      </c>
      <c r="AC336" s="1442">
        <f t="shared" si="182"/>
      </c>
      <c r="AD336" s="1446">
        <f t="shared" si="306"/>
      </c>
      <c r="AE336" s="1447"/>
      <c r="AF336" s="1447"/>
      <c r="AG336" s="1441">
        <f>SUM(AG332:AG335)</f>
      </c>
    </row>
    <row r="337">
      <c r="A337" s="1426"/>
      <c r="B337" s="1455" t="s">
        <v>966</v>
      </c>
      <c r="C337" s="1455"/>
      <c r="D337" s="1456">
        <f>D326+D323+D336+D331</f>
      </c>
      <c r="E337" s="1456">
        <f>E326+E323+E336+E331</f>
      </c>
      <c r="F337" s="1456"/>
      <c r="G337" s="1456">
        <f>G326+G323+G336+G331</f>
      </c>
      <c r="H337" s="1457">
        <f t="shared" si="91"/>
      </c>
      <c r="I337" s="1457">
        <f t="shared" si="122"/>
      </c>
      <c r="J337" s="1457"/>
      <c r="K337" s="1457">
        <f t="shared" si="153"/>
      </c>
      <c r="L337" s="1457">
        <f t="shared" si="337"/>
      </c>
      <c r="M337" s="1458">
        <f t="shared" si="368"/>
      </c>
      <c r="N337" s="1458">
        <f t="shared" si="399"/>
      </c>
      <c r="O337" s="1458">
        <f t="shared" si="430"/>
      </c>
      <c r="P337" s="1458">
        <f t="shared" si="213"/>
      </c>
      <c r="Q337" s="1459">
        <f t="shared" si="244"/>
      </c>
      <c r="R337" s="1460">
        <f>(R326+R323+R336+R331)/4</f>
      </c>
      <c r="S337" s="1460">
        <f>(S326+S323+S336+S331)/4</f>
      </c>
      <c r="T337" s="1460">
        <f>(T326+T323+T336+T331)/4</f>
      </c>
      <c r="U337" s="1456">
        <f>U326+U323+U336+U331</f>
      </c>
      <c r="V337" s="1456">
        <f>V326+V323+V336+V331</f>
      </c>
      <c r="W337" s="1456">
        <f>W326+W323+W336+W331</f>
      </c>
      <c r="X337" s="1456">
        <f>X326+X323+X336+X331</f>
      </c>
      <c r="Y337" s="1456">
        <f>Y326+Y323+Y336+Y331</f>
      </c>
      <c r="Z337" s="1456">
        <f>Z326+Z323+Z336+Z331</f>
      </c>
      <c r="AA337" s="1456">
        <f>AA326+AA323+AA336+AA331</f>
      </c>
      <c r="AB337" s="1456">
        <f>AB326+AB323+AB336+AB331</f>
      </c>
      <c r="AC337" s="1457">
        <f t="shared" si="182"/>
      </c>
      <c r="AD337" s="1462">
        <f t="shared" si="306"/>
      </c>
      <c r="AE337" s="1463"/>
      <c r="AF337" s="1463"/>
      <c r="AG337" s="1456">
        <f>AG326+AG323+AG336+AG331</f>
      </c>
    </row>
    <row r="338">
      <c r="A338" s="1416" t="s">
        <v>912</v>
      </c>
      <c r="B338" s="1416" t="s">
        <v>913</v>
      </c>
      <c r="C338" s="1416"/>
      <c r="D338" s="1417" t="s">
        <v>914</v>
      </c>
      <c r="E338" s="1417"/>
      <c r="F338" s="1417"/>
      <c r="G338" s="1417"/>
      <c r="H338" s="1417"/>
      <c r="I338" s="1417"/>
      <c r="J338" s="1417"/>
      <c r="K338" s="1417"/>
      <c r="L338" s="1418" t="s">
        <v>915</v>
      </c>
      <c r="M338" s="1418"/>
      <c r="N338" s="1418"/>
      <c r="O338" s="1418"/>
      <c r="P338" s="1418"/>
      <c r="Q338" s="1418"/>
      <c r="R338" s="1418"/>
      <c r="S338" s="1418"/>
      <c r="T338" s="1418"/>
      <c r="U338" s="1418"/>
      <c r="V338" s="1418"/>
      <c r="W338" s="1418"/>
      <c r="X338" s="1418"/>
      <c r="Y338" s="1418"/>
      <c r="Z338" s="1418"/>
      <c r="AA338" s="1418"/>
      <c r="AB338" s="1418"/>
      <c r="AC338" s="1418"/>
      <c r="AD338" s="1418"/>
      <c r="AE338" s="1418"/>
      <c r="AF338" s="1418"/>
      <c r="AG338" s="1419"/>
    </row>
    <row r="339">
      <c r="A339" s="1416"/>
      <c r="B339" s="1416" t="s">
        <v>916</v>
      </c>
      <c r="C339" s="1416" t="s">
        <v>917</v>
      </c>
      <c r="D339" s="1417" t="s">
        <v>918</v>
      </c>
      <c r="E339" s="1420" t="s">
        <v>919</v>
      </c>
      <c r="F339" s="1420"/>
      <c r="G339" s="1421" t="s">
        <v>920</v>
      </c>
      <c r="H339" s="1422" t="s">
        <v>921</v>
      </c>
      <c r="I339" s="1422" t="s">
        <v>922</v>
      </c>
      <c r="J339" s="1422"/>
      <c r="K339" s="1422" t="s">
        <v>923</v>
      </c>
      <c r="L339" s="1418" t="s">
        <v>924</v>
      </c>
      <c r="M339" s="1423" t="s">
        <v>925</v>
      </c>
      <c r="N339" s="1423" t="s">
        <v>926</v>
      </c>
      <c r="O339" s="1423" t="s">
        <v>927</v>
      </c>
      <c r="P339" s="1423" t="s">
        <v>928</v>
      </c>
      <c r="Q339" s="1424" t="s">
        <v>929</v>
      </c>
      <c r="R339" s="1423" t="s">
        <v>930</v>
      </c>
      <c r="S339" s="1425" t="s">
        <v>931</v>
      </c>
      <c r="T339" s="1418" t="s">
        <v>932</v>
      </c>
      <c r="U339" s="1424" t="s">
        <v>933</v>
      </c>
      <c r="V339" s="1424" t="s">
        <v>934</v>
      </c>
      <c r="W339" s="1424" t="s">
        <v>935</v>
      </c>
      <c r="X339" s="1424" t="s">
        <v>936</v>
      </c>
      <c r="Y339" s="1424" t="s">
        <v>937</v>
      </c>
      <c r="Z339" s="1424" t="s">
        <v>938</v>
      </c>
      <c r="AA339" s="1424" t="s">
        <v>939</v>
      </c>
      <c r="AB339" s="1424" t="s">
        <v>940</v>
      </c>
      <c r="AC339" s="1469" t="s">
        <v>978</v>
      </c>
      <c r="AD339" s="1418" t="s">
        <v>941</v>
      </c>
      <c r="AE339" s="1419" t="s">
        <v>942</v>
      </c>
      <c r="AF339" s="1419" t="s">
        <v>943</v>
      </c>
      <c r="AG339" s="1419" t="s">
        <v>944</v>
      </c>
    </row>
    <row r="340">
      <c r="A340" s="1426" t="s">
        <v>991</v>
      </c>
      <c r="B340" s="1427" t="s">
        <v>968</v>
      </c>
      <c r="C340" s="1428" t="s">
        <v>987</v>
      </c>
      <c r="D340" s="1429">
        <v>1664.55</v>
      </c>
      <c r="E340" s="1430">
        <v>0</v>
      </c>
      <c r="F340" s="1430"/>
      <c r="G340" s="1431">
        <f t="shared" ref="G340:G344" si="54">E340*2000</f>
      </c>
      <c r="H340" s="1431">
        <f t="shared" ref="H340:H359" si="92">G340/D340</f>
      </c>
      <c r="I340" s="1431">
        <f t="shared" ref="I340:I359" si="123">D340/E340</f>
      </c>
      <c r="J340" s="1431"/>
      <c r="K340" s="1431">
        <f t="shared" ref="K340:K359" si="154">G340/E340</f>
      </c>
      <c r="L340" s="1432">
        <f t="shared" ref="L340:L359" si="338">D340/V340</f>
      </c>
      <c r="M340" s="1433">
        <f t="shared" ref="M340:M359" si="369">Q340/U340*1</f>
      </c>
      <c r="N340" s="1433">
        <f t="shared" ref="N340:N359" si="400">V340/U340</f>
      </c>
      <c r="O340" s="1433">
        <f t="shared" ref="O340:O359" si="431">X340/U340</f>
      </c>
      <c r="P340" s="1433">
        <f t="shared" ref="P340:P359" si="214">Y340/X340</f>
      </c>
      <c r="Q340" s="1434">
        <f t="shared" ref="Q340:Q359" si="245">W340/R340</f>
      </c>
      <c r="R340" s="1435">
        <v>0.0228</v>
      </c>
      <c r="S340" s="1436">
        <v>40</v>
      </c>
      <c r="T340" s="1432">
        <f t="shared" ref="T340:T358" si="276">(D340/U340)*1000</f>
      </c>
      <c r="U340" s="1437">
        <v>14544</v>
      </c>
      <c r="V340" s="1434">
        <v>460</v>
      </c>
      <c r="W340" s="1434">
        <v>72</v>
      </c>
      <c r="X340" s="1434">
        <v>480</v>
      </c>
      <c r="Y340" s="1434">
        <v>34</v>
      </c>
      <c r="Z340" s="1434">
        <v>1</v>
      </c>
      <c r="AA340" s="1434">
        <v>0</v>
      </c>
      <c r="AB340" s="1437">
        <v>20</v>
      </c>
      <c r="AC340" s="1470">
        <f t="shared" ref="AC340:AC359" si="183">D340/X340</f>
      </c>
      <c r="AD340" s="1432">
        <f t="shared" ref="AD340:AD359" si="307">AG340*1000/D340</f>
      </c>
      <c r="AE340" s="1438" t="s">
        <v>948</v>
      </c>
      <c r="AF340" s="1439" t="s">
        <v>957</v>
      </c>
      <c r="AG340" s="1439">
        <v>16</v>
      </c>
    </row>
    <row r="341">
      <c r="A341" s="1426"/>
      <c r="B341" s="1427" t="s">
        <v>968</v>
      </c>
      <c r="C341" s="1427" t="s">
        <v>988</v>
      </c>
      <c r="D341" s="1429">
        <v>1859.16</v>
      </c>
      <c r="E341" s="1430">
        <v>2</v>
      </c>
      <c r="F341" s="1430"/>
      <c r="G341" s="1431">
        <f t="shared" si="54"/>
      </c>
      <c r="H341" s="1431">
        <f t="shared" si="92"/>
      </c>
      <c r="I341" s="1448">
        <f t="shared" si="123"/>
      </c>
      <c r="J341" s="1448"/>
      <c r="K341" s="1448">
        <f t="shared" si="154"/>
      </c>
      <c r="L341" s="1432">
        <f t="shared" si="338"/>
      </c>
      <c r="M341" s="1433">
        <f t="shared" si="369"/>
      </c>
      <c r="N341" s="1433">
        <f t="shared" si="400"/>
      </c>
      <c r="O341" s="1433">
        <f t="shared" si="431"/>
      </c>
      <c r="P341" s="1433">
        <f t="shared" si="214"/>
      </c>
      <c r="Q341" s="1434">
        <f t="shared" si="245"/>
      </c>
      <c r="R341" s="1435">
        <v>0.0232</v>
      </c>
      <c r="S341" s="1436">
        <v>52</v>
      </c>
      <c r="T341" s="1432">
        <f t="shared" si="276"/>
      </c>
      <c r="U341" s="1449">
        <v>14769</v>
      </c>
      <c r="V341" s="1449">
        <v>501</v>
      </c>
      <c r="W341" s="1449">
        <v>74</v>
      </c>
      <c r="X341" s="1449">
        <v>534</v>
      </c>
      <c r="Y341" s="1449">
        <v>77</v>
      </c>
      <c r="Z341" s="1449">
        <v>8</v>
      </c>
      <c r="AA341" s="1449">
        <v>0</v>
      </c>
      <c r="AB341" s="1436">
        <v>14</v>
      </c>
      <c r="AC341" s="1470">
        <f t="shared" si="183"/>
      </c>
      <c r="AD341" s="1432">
        <f t="shared" si="307"/>
      </c>
      <c r="AE341" s="1438" t="s">
        <v>948</v>
      </c>
      <c r="AF341" s="1439" t="s">
        <v>957</v>
      </c>
      <c r="AG341" s="1439">
        <v>26</v>
      </c>
    </row>
    <row r="342">
      <c r="A342" s="1426"/>
      <c r="B342" s="1427" t="s">
        <v>968</v>
      </c>
      <c r="C342" s="1428" t="s">
        <v>947</v>
      </c>
      <c r="D342" s="1450">
        <v>2311.99</v>
      </c>
      <c r="E342" s="1451">
        <v>5</v>
      </c>
      <c r="F342" s="1451"/>
      <c r="G342" s="1431">
        <f t="shared" si="54"/>
      </c>
      <c r="H342" s="1431">
        <f t="shared" si="92"/>
      </c>
      <c r="I342" s="1431">
        <f t="shared" si="123"/>
      </c>
      <c r="J342" s="1431"/>
      <c r="K342" s="1431">
        <f t="shared" si="154"/>
      </c>
      <c r="L342" s="1452">
        <f t="shared" si="338"/>
      </c>
      <c r="M342" s="1433">
        <f t="shared" si="369"/>
      </c>
      <c r="N342" s="1433">
        <f t="shared" si="400"/>
      </c>
      <c r="O342" s="1433">
        <f t="shared" si="431"/>
      </c>
      <c r="P342" s="1433">
        <f t="shared" si="214"/>
      </c>
      <c r="Q342" s="1434">
        <f t="shared" si="245"/>
      </c>
      <c r="R342" s="1435">
        <v>0.0261</v>
      </c>
      <c r="S342" s="1436">
        <v>53</v>
      </c>
      <c r="T342" s="1432">
        <f t="shared" si="276"/>
      </c>
      <c r="U342" s="1449">
        <v>16768</v>
      </c>
      <c r="V342" s="1449">
        <v>637</v>
      </c>
      <c r="W342" s="1449">
        <v>103</v>
      </c>
      <c r="X342" s="1449">
        <v>688</v>
      </c>
      <c r="Y342" s="1449">
        <v>63</v>
      </c>
      <c r="Z342" s="1449">
        <v>4</v>
      </c>
      <c r="AA342" s="1449">
        <v>2</v>
      </c>
      <c r="AB342" s="1436">
        <v>8</v>
      </c>
      <c r="AC342" s="1470">
        <f t="shared" si="183"/>
      </c>
      <c r="AD342" s="1432">
        <f t="shared" si="307"/>
      </c>
      <c r="AE342" s="1438" t="s">
        <v>948</v>
      </c>
      <c r="AF342" s="1439" t="s">
        <v>957</v>
      </c>
      <c r="AG342" s="1439">
        <v>29</v>
      </c>
    </row>
    <row r="343">
      <c r="A343" s="1426"/>
      <c r="B343" s="1427" t="s">
        <v>968</v>
      </c>
      <c r="C343" s="1428" t="s">
        <v>952</v>
      </c>
      <c r="D343" s="1450">
        <v>2322.77</v>
      </c>
      <c r="E343" s="1451">
        <v>4</v>
      </c>
      <c r="F343" s="1451"/>
      <c r="G343" s="1431">
        <f t="shared" si="54"/>
      </c>
      <c r="H343" s="1431">
        <f t="shared" si="92"/>
      </c>
      <c r="I343" s="1431">
        <f t="shared" si="123"/>
      </c>
      <c r="J343" s="1431"/>
      <c r="K343" s="1431">
        <f t="shared" si="154"/>
      </c>
      <c r="L343" s="1452">
        <f t="shared" si="338"/>
      </c>
      <c r="M343" s="1433">
        <f t="shared" si="369"/>
      </c>
      <c r="N343" s="1433">
        <f t="shared" si="400"/>
      </c>
      <c r="O343" s="1433">
        <f t="shared" si="431"/>
      </c>
      <c r="P343" s="1433">
        <f t="shared" si="214"/>
      </c>
      <c r="Q343" s="1434">
        <f t="shared" si="245"/>
      </c>
      <c r="R343" s="1435">
        <v>0.0194</v>
      </c>
      <c r="S343" s="1436">
        <v>50</v>
      </c>
      <c r="T343" s="1432">
        <f t="shared" si="276"/>
      </c>
      <c r="U343" s="1449">
        <v>20313</v>
      </c>
      <c r="V343" s="1449">
        <v>788</v>
      </c>
      <c r="W343" s="1449">
        <v>91</v>
      </c>
      <c r="X343" s="1449">
        <v>834</v>
      </c>
      <c r="Y343" s="1449">
        <v>96</v>
      </c>
      <c r="Z343" s="1449">
        <v>6</v>
      </c>
      <c r="AA343" s="1449">
        <v>1</v>
      </c>
      <c r="AB343" s="1436">
        <v>16</v>
      </c>
      <c r="AC343" s="1470">
        <f t="shared" si="183"/>
      </c>
      <c r="AD343" s="1432">
        <f t="shared" si="307"/>
      </c>
      <c r="AE343" s="1438" t="s">
        <v>948</v>
      </c>
      <c r="AF343" s="1439" t="s">
        <v>957</v>
      </c>
      <c r="AG343" s="1439">
        <v>31</v>
      </c>
    </row>
    <row r="344">
      <c r="A344" s="1426"/>
      <c r="B344" s="1427" t="s">
        <v>968</v>
      </c>
      <c r="C344" s="1427" t="s">
        <v>953</v>
      </c>
      <c r="D344" s="1450">
        <v>2135.08</v>
      </c>
      <c r="E344" s="1451">
        <v>3</v>
      </c>
      <c r="F344" s="1451"/>
      <c r="G344" s="1431">
        <f t="shared" si="54"/>
      </c>
      <c r="H344" s="1431">
        <f t="shared" si="92"/>
      </c>
      <c r="I344" s="1431">
        <f t="shared" si="123"/>
      </c>
      <c r="J344" s="1431"/>
      <c r="K344" s="1431">
        <f t="shared" si="154"/>
      </c>
      <c r="L344" s="1452">
        <f t="shared" si="338"/>
      </c>
      <c r="M344" s="1433">
        <f t="shared" si="369"/>
      </c>
      <c r="N344" s="1433">
        <f t="shared" si="400"/>
      </c>
      <c r="O344" s="1433">
        <f t="shared" si="431"/>
      </c>
      <c r="P344" s="1433">
        <f t="shared" si="214"/>
      </c>
      <c r="Q344" s="1434">
        <f t="shared" si="245"/>
      </c>
      <c r="R344" s="1435">
        <v>0.0245</v>
      </c>
      <c r="S344" s="1436">
        <v>48</v>
      </c>
      <c r="T344" s="1432">
        <f t="shared" si="276"/>
      </c>
      <c r="U344" s="1449">
        <v>21135</v>
      </c>
      <c r="V344" s="1449">
        <v>883</v>
      </c>
      <c r="W344" s="1449">
        <v>102</v>
      </c>
      <c r="X344" s="1449">
        <v>946</v>
      </c>
      <c r="Y344" s="1449">
        <v>68</v>
      </c>
      <c r="Z344" s="1449">
        <v>3</v>
      </c>
      <c r="AA344" s="1449">
        <v>2</v>
      </c>
      <c r="AB344" s="1436">
        <v>14</v>
      </c>
      <c r="AC344" s="1470">
        <f t="shared" si="183"/>
      </c>
      <c r="AD344" s="1432">
        <f t="shared" si="307"/>
      </c>
      <c r="AE344" s="1438" t="s">
        <v>948</v>
      </c>
      <c r="AF344" s="1439" t="s">
        <v>957</v>
      </c>
      <c r="AG344" s="1439">
        <v>23</v>
      </c>
    </row>
    <row r="345">
      <c r="A345" s="1426"/>
      <c r="B345" s="1440" t="s">
        <v>950</v>
      </c>
      <c r="C345" s="1440"/>
      <c r="D345" s="1441">
        <f>SUM(D340:D344)</f>
      </c>
      <c r="E345" s="1441">
        <f>SUM(E340:E344)</f>
      </c>
      <c r="F345" s="1441"/>
      <c r="G345" s="1442">
        <f>SUM(G340:G344)</f>
      </c>
      <c r="H345" s="1442">
        <f t="shared" si="92"/>
      </c>
      <c r="I345" s="1442">
        <f t="shared" si="123"/>
      </c>
      <c r="J345" s="1442"/>
      <c r="K345" s="1442">
        <f t="shared" si="154"/>
      </c>
      <c r="L345" s="1442">
        <f t="shared" si="338"/>
      </c>
      <c r="M345" s="1443">
        <f t="shared" si="369"/>
      </c>
      <c r="N345" s="1443">
        <f t="shared" si="400"/>
      </c>
      <c r="O345" s="1443">
        <f t="shared" si="431"/>
      </c>
      <c r="P345" s="1443">
        <f t="shared" si="214"/>
      </c>
      <c r="Q345" s="1444">
        <f t="shared" si="245"/>
      </c>
      <c r="R345" s="1443">
        <f>AVERAGE(R340:R344)</f>
      </c>
      <c r="S345" s="1445">
        <f>AVERAGE(S340:S344)</f>
      </c>
      <c r="T345" s="1442">
        <f t="shared" si="276"/>
      </c>
      <c r="U345" s="1441">
        <f>SUM(U340:U344)</f>
      </c>
      <c r="V345" s="1441">
        <f>SUM(V340:V344)</f>
      </c>
      <c r="W345" s="1441">
        <f>SUM(W340:W344)</f>
      </c>
      <c r="X345" s="1441">
        <f>SUM(X340:X344)</f>
      </c>
      <c r="Y345" s="1441">
        <f>SUM(Y340:Y344)</f>
      </c>
      <c r="Z345" s="1441">
        <f>SUM(Z340:Z344)</f>
      </c>
      <c r="AA345" s="1441">
        <f>SUM(AA340:AA344)</f>
      </c>
      <c r="AB345" s="1441">
        <f>SUM(AB340:AB344)</f>
      </c>
      <c r="AC345" s="1442">
        <f t="shared" si="183"/>
      </c>
      <c r="AD345" s="1446">
        <f t="shared" si="307"/>
      </c>
      <c r="AE345" s="1447"/>
      <c r="AF345" s="1447"/>
      <c r="AG345" s="1444">
        <f>SUM(AG340:AG344)</f>
      </c>
    </row>
    <row r="346">
      <c r="A346" s="1426"/>
      <c r="B346" s="1427" t="s">
        <v>989</v>
      </c>
      <c r="C346" s="1427" t="s">
        <v>954</v>
      </c>
      <c r="D346" s="1451">
        <v>2138.77</v>
      </c>
      <c r="E346" s="1451">
        <v>3</v>
      </c>
      <c r="F346" s="1451"/>
      <c r="G346" s="1431">
        <f t="shared" ref="G346:G347" si="55">E346*2000</f>
      </c>
      <c r="H346" s="1431">
        <f t="shared" si="92"/>
      </c>
      <c r="I346" s="1431">
        <f t="shared" si="123"/>
      </c>
      <c r="J346" s="1431"/>
      <c r="K346" s="1431">
        <f t="shared" si="154"/>
      </c>
      <c r="L346" s="1432">
        <f t="shared" si="338"/>
      </c>
      <c r="M346" s="1433">
        <f t="shared" si="369"/>
      </c>
      <c r="N346" s="1433">
        <f t="shared" si="400"/>
      </c>
      <c r="O346" s="1433">
        <f t="shared" si="431"/>
      </c>
      <c r="P346" s="1433">
        <f t="shared" si="214"/>
      </c>
      <c r="Q346" s="1434">
        <f t="shared" si="245"/>
      </c>
      <c r="R346" s="1435">
        <v>0.0252</v>
      </c>
      <c r="S346" s="1436">
        <v>47</v>
      </c>
      <c r="T346" s="1432">
        <f t="shared" si="276"/>
      </c>
      <c r="U346" s="1436">
        <v>20795</v>
      </c>
      <c r="V346" s="1449">
        <v>696</v>
      </c>
      <c r="W346" s="1449">
        <v>92</v>
      </c>
      <c r="X346" s="1449">
        <v>733</v>
      </c>
      <c r="Y346" s="1449">
        <v>67</v>
      </c>
      <c r="Z346" s="1449">
        <v>4</v>
      </c>
      <c r="AA346" s="1449">
        <v>3</v>
      </c>
      <c r="AB346" s="1436">
        <v>18</v>
      </c>
      <c r="AC346" s="1470">
        <f t="shared" si="183"/>
      </c>
      <c r="AD346" s="1432">
        <f t="shared" si="307"/>
      </c>
      <c r="AE346" s="1438" t="s">
        <v>948</v>
      </c>
      <c r="AF346" s="1439" t="s">
        <v>957</v>
      </c>
      <c r="AG346" s="1439">
        <v>25</v>
      </c>
    </row>
    <row r="347">
      <c r="A347" s="1426"/>
      <c r="B347" s="1427" t="s">
        <v>989</v>
      </c>
      <c r="C347" s="1427" t="s">
        <v>955</v>
      </c>
      <c r="D347" s="1468">
        <v>1972.26</v>
      </c>
      <c r="E347" s="1451">
        <v>2</v>
      </c>
      <c r="F347" s="1451"/>
      <c r="G347" s="1431">
        <f t="shared" si="55"/>
      </c>
      <c r="H347" s="1431">
        <f t="shared" si="92"/>
      </c>
      <c r="I347" s="1431">
        <f t="shared" si="123"/>
      </c>
      <c r="J347" s="1431"/>
      <c r="K347" s="1431">
        <f t="shared" si="154"/>
      </c>
      <c r="L347" s="1432">
        <f t="shared" si="338"/>
      </c>
      <c r="M347" s="1433">
        <f t="shared" si="369"/>
      </c>
      <c r="N347" s="1433">
        <f t="shared" si="400"/>
      </c>
      <c r="O347" s="1433">
        <f t="shared" si="431"/>
      </c>
      <c r="P347" s="1433">
        <f t="shared" si="214"/>
      </c>
      <c r="Q347" s="1434">
        <f t="shared" si="245"/>
      </c>
      <c r="R347" s="1435">
        <v>0.0311</v>
      </c>
      <c r="S347" s="1436">
        <v>49</v>
      </c>
      <c r="T347" s="1432">
        <f t="shared" si="276"/>
      </c>
      <c r="U347" s="1436">
        <v>20377</v>
      </c>
      <c r="V347" s="1449">
        <v>639</v>
      </c>
      <c r="W347" s="1449">
        <v>103</v>
      </c>
      <c r="X347" s="1449">
        <v>684</v>
      </c>
      <c r="Y347" s="1449">
        <v>81</v>
      </c>
      <c r="Z347" s="1449">
        <v>5</v>
      </c>
      <c r="AA347" s="1449">
        <v>1</v>
      </c>
      <c r="AB347" s="1436">
        <v>24</v>
      </c>
      <c r="AC347" s="1470">
        <f t="shared" si="183"/>
      </c>
      <c r="AD347" s="1432">
        <f t="shared" si="307"/>
      </c>
      <c r="AE347" s="1438" t="s">
        <v>948</v>
      </c>
      <c r="AF347" s="1439" t="s">
        <v>957</v>
      </c>
      <c r="AG347" s="1439">
        <v>29</v>
      </c>
    </row>
    <row r="348">
      <c r="A348" s="1426"/>
      <c r="B348" s="1440" t="s">
        <v>950</v>
      </c>
      <c r="C348" s="1440"/>
      <c r="D348" s="1441">
        <f>SUM(D346:D347)</f>
      </c>
      <c r="E348" s="1441">
        <f>SUM(E346:E347)</f>
      </c>
      <c r="F348" s="1441"/>
      <c r="G348" s="1442">
        <f>SUM(G346:G347)</f>
      </c>
      <c r="H348" s="1442">
        <f t="shared" si="92"/>
      </c>
      <c r="I348" s="1442">
        <f t="shared" si="123"/>
      </c>
      <c r="J348" s="1442"/>
      <c r="K348" s="1442">
        <f t="shared" si="154"/>
      </c>
      <c r="L348" s="1442">
        <f t="shared" si="338"/>
      </c>
      <c r="M348" s="1443">
        <f t="shared" si="369"/>
      </c>
      <c r="N348" s="1443">
        <f t="shared" si="400"/>
      </c>
      <c r="O348" s="1443">
        <f t="shared" si="431"/>
      </c>
      <c r="P348" s="1443">
        <f t="shared" si="214"/>
      </c>
      <c r="Q348" s="1444">
        <f t="shared" si="245"/>
      </c>
      <c r="R348" s="1443">
        <f>AVERAGE(R346:R347)</f>
      </c>
      <c r="S348" s="1445">
        <f>AVERAGE(S346:S347)</f>
      </c>
      <c r="T348" s="1454">
        <f t="shared" si="276"/>
      </c>
      <c r="U348" s="1441">
        <f>SUM(U346:U347)</f>
      </c>
      <c r="V348" s="1441">
        <f>SUM(V346:V347)</f>
      </c>
      <c r="W348" s="1441">
        <f>SUM(W346:W347)</f>
      </c>
      <c r="X348" s="1441">
        <f>SUM(X346:X347)</f>
      </c>
      <c r="Y348" s="1441">
        <f>SUM(Y346:Y347)</f>
      </c>
      <c r="Z348" s="1441">
        <f>SUM(Z346:Z347)</f>
      </c>
      <c r="AA348" s="1441">
        <f>SUM(AA346:AA347)</f>
      </c>
      <c r="AB348" s="1441">
        <f>SUM(AB346:AB347)</f>
      </c>
      <c r="AC348" s="1442">
        <f t="shared" si="183"/>
      </c>
      <c r="AD348" s="1446">
        <f t="shared" si="307"/>
      </c>
      <c r="AE348" s="1447"/>
      <c r="AF348" s="1447"/>
      <c r="AG348" s="1444">
        <f>SUM(AG346:AG347)</f>
      </c>
    </row>
    <row r="349">
      <c r="A349" s="1426"/>
      <c r="B349" s="1427" t="s">
        <v>946</v>
      </c>
      <c r="C349" s="1427" t="s">
        <v>956</v>
      </c>
      <c r="D349" s="1451">
        <v>1962.94</v>
      </c>
      <c r="E349" s="1451">
        <v>6</v>
      </c>
      <c r="F349" s="1451"/>
      <c r="G349" s="1431">
        <f t="shared" ref="G349:G352" si="56">E349*2000</f>
      </c>
      <c r="H349" s="1431">
        <f t="shared" si="92"/>
      </c>
      <c r="I349" s="1431">
        <f t="shared" si="123"/>
      </c>
      <c r="J349" s="1431"/>
      <c r="K349" s="1431">
        <f t="shared" si="154"/>
      </c>
      <c r="L349" s="1432">
        <f t="shared" si="338"/>
      </c>
      <c r="M349" s="1433">
        <f t="shared" si="369"/>
      </c>
      <c r="N349" s="1433">
        <f t="shared" si="400"/>
      </c>
      <c r="O349" s="1433">
        <f t="shared" si="431"/>
      </c>
      <c r="P349" s="1433">
        <f t="shared" si="214"/>
      </c>
      <c r="Q349" s="1434">
        <f t="shared" si="245"/>
      </c>
      <c r="R349" s="1435">
        <v>0.0273</v>
      </c>
      <c r="S349" s="1436">
        <v>50</v>
      </c>
      <c r="T349" s="1432">
        <f t="shared" si="276"/>
      </c>
      <c r="U349" s="1436">
        <v>19749</v>
      </c>
      <c r="V349" s="1449">
        <v>652</v>
      </c>
      <c r="W349" s="1449">
        <v>99</v>
      </c>
      <c r="X349" s="1449">
        <v>676</v>
      </c>
      <c r="Y349" s="1449">
        <v>61</v>
      </c>
      <c r="Z349" s="1449">
        <v>11</v>
      </c>
      <c r="AA349" s="1449">
        <v>0</v>
      </c>
      <c r="AB349" s="1436">
        <v>19</v>
      </c>
      <c r="AC349" s="1470">
        <f t="shared" si="183"/>
      </c>
      <c r="AD349" s="1432">
        <f t="shared" si="307"/>
      </c>
      <c r="AE349" s="1438" t="s">
        <v>948</v>
      </c>
      <c r="AF349" s="1439" t="s">
        <v>992</v>
      </c>
      <c r="AG349" s="1439">
        <v>21</v>
      </c>
    </row>
    <row r="350">
      <c r="A350" s="1426"/>
      <c r="B350" s="1427" t="s">
        <v>946</v>
      </c>
      <c r="C350" s="1427" t="s">
        <v>959</v>
      </c>
      <c r="D350" s="1451">
        <v>2127.66</v>
      </c>
      <c r="E350" s="1451">
        <v>5</v>
      </c>
      <c r="F350" s="1451"/>
      <c r="G350" s="1431">
        <f t="shared" si="56"/>
      </c>
      <c r="H350" s="1431">
        <f t="shared" si="92"/>
      </c>
      <c r="I350" s="1431">
        <f t="shared" si="123"/>
      </c>
      <c r="J350" s="1431"/>
      <c r="K350" s="1431">
        <f t="shared" si="154"/>
      </c>
      <c r="L350" s="1432">
        <f t="shared" si="338"/>
      </c>
      <c r="M350" s="1433">
        <f t="shared" si="369"/>
      </c>
      <c r="N350" s="1433">
        <f t="shared" si="400"/>
      </c>
      <c r="O350" s="1433">
        <f t="shared" si="431"/>
      </c>
      <c r="P350" s="1433">
        <f t="shared" si="214"/>
      </c>
      <c r="Q350" s="1434">
        <f t="shared" si="245"/>
      </c>
      <c r="R350" s="1435">
        <v>0.0221</v>
      </c>
      <c r="S350" s="1436">
        <v>48</v>
      </c>
      <c r="T350" s="1432">
        <f t="shared" si="276"/>
      </c>
      <c r="U350" s="1436">
        <v>22791</v>
      </c>
      <c r="V350" s="1449">
        <v>671</v>
      </c>
      <c r="W350" s="1449">
        <v>86</v>
      </c>
      <c r="X350" s="1449">
        <v>715</v>
      </c>
      <c r="Y350" s="1449">
        <v>29</v>
      </c>
      <c r="Z350" s="1449">
        <v>3</v>
      </c>
      <c r="AA350" s="1449">
        <v>0</v>
      </c>
      <c r="AB350" s="1436">
        <v>14</v>
      </c>
      <c r="AC350" s="1470">
        <f t="shared" si="183"/>
      </c>
      <c r="AD350" s="1432">
        <f t="shared" si="307"/>
      </c>
      <c r="AE350" s="1438" t="s">
        <v>948</v>
      </c>
      <c r="AF350" s="1439" t="s">
        <v>992</v>
      </c>
      <c r="AG350" s="1439">
        <v>16</v>
      </c>
    </row>
    <row r="351">
      <c r="A351" s="1426"/>
      <c r="B351" s="1427" t="s">
        <v>946</v>
      </c>
      <c r="C351" s="1427" t="s">
        <v>960</v>
      </c>
      <c r="D351" s="1451">
        <v>2192.47</v>
      </c>
      <c r="E351" s="1451">
        <v>2</v>
      </c>
      <c r="F351" s="1451"/>
      <c r="G351" s="1431">
        <f t="shared" si="56"/>
      </c>
      <c r="H351" s="1431">
        <f t="shared" si="92"/>
      </c>
      <c r="I351" s="1431">
        <f t="shared" si="123"/>
      </c>
      <c r="J351" s="1431"/>
      <c r="K351" s="1431">
        <f t="shared" si="154"/>
      </c>
      <c r="L351" s="1432">
        <f t="shared" si="338"/>
      </c>
      <c r="M351" s="1433">
        <f t="shared" si="369"/>
      </c>
      <c r="N351" s="1433">
        <f t="shared" si="400"/>
      </c>
      <c r="O351" s="1433">
        <f t="shared" si="431"/>
      </c>
      <c r="P351" s="1433">
        <f t="shared" si="214"/>
      </c>
      <c r="Q351" s="1434">
        <f t="shared" si="245"/>
      </c>
      <c r="R351" s="1435">
        <v>0.0225</v>
      </c>
      <c r="S351" s="1436">
        <v>48</v>
      </c>
      <c r="T351" s="1432">
        <f t="shared" si="276"/>
      </c>
      <c r="U351" s="1436">
        <v>23102</v>
      </c>
      <c r="V351" s="1449">
        <v>819</v>
      </c>
      <c r="W351" s="1449">
        <v>105</v>
      </c>
      <c r="X351" s="1449">
        <v>883</v>
      </c>
      <c r="Y351" s="1449">
        <v>72</v>
      </c>
      <c r="Z351" s="1449">
        <v>4</v>
      </c>
      <c r="AA351" s="1449">
        <v>0</v>
      </c>
      <c r="AB351" s="1436">
        <v>24</v>
      </c>
      <c r="AC351" s="1470">
        <f t="shared" si="183"/>
      </c>
      <c r="AD351" s="1432">
        <f t="shared" si="307"/>
      </c>
      <c r="AE351" s="1438" t="s">
        <v>948</v>
      </c>
      <c r="AF351" s="1439" t="s">
        <v>992</v>
      </c>
      <c r="AG351" s="1439">
        <v>18</v>
      </c>
    </row>
    <row r="352">
      <c r="A352" s="1426"/>
      <c r="B352" s="1427" t="s">
        <v>946</v>
      </c>
      <c r="C352" s="1428" t="s">
        <v>961</v>
      </c>
      <c r="D352" s="1451">
        <v>2211</v>
      </c>
      <c r="E352" s="1451">
        <v>3</v>
      </c>
      <c r="F352" s="1451"/>
      <c r="G352" s="1431">
        <f t="shared" si="56"/>
      </c>
      <c r="H352" s="1431">
        <f t="shared" si="92"/>
      </c>
      <c r="I352" s="1431">
        <f t="shared" si="123"/>
      </c>
      <c r="J352" s="1431"/>
      <c r="K352" s="1431">
        <f t="shared" si="154"/>
      </c>
      <c r="L352" s="1432">
        <f t="shared" si="338"/>
      </c>
      <c r="M352" s="1433">
        <f t="shared" si="369"/>
      </c>
      <c r="N352" s="1433">
        <f t="shared" si="400"/>
      </c>
      <c r="O352" s="1433">
        <f t="shared" si="431"/>
      </c>
      <c r="P352" s="1433">
        <f t="shared" si="214"/>
      </c>
      <c r="Q352" s="1434">
        <f t="shared" si="245"/>
      </c>
      <c r="R352" s="1435">
        <v>0.0283</v>
      </c>
      <c r="S352" s="1436">
        <v>48</v>
      </c>
      <c r="T352" s="1432">
        <f t="shared" si="276"/>
      </c>
      <c r="U352" s="1436">
        <v>20796</v>
      </c>
      <c r="V352" s="1449">
        <v>425</v>
      </c>
      <c r="W352" s="1449">
        <v>91</v>
      </c>
      <c r="X352" s="1449">
        <v>458</v>
      </c>
      <c r="Y352" s="1449">
        <v>83</v>
      </c>
      <c r="Z352" s="1449">
        <v>5</v>
      </c>
      <c r="AA352" s="1449">
        <v>0</v>
      </c>
      <c r="AB352" s="1436">
        <v>15</v>
      </c>
      <c r="AC352" s="1470">
        <f t="shared" si="183"/>
      </c>
      <c r="AD352" s="1432">
        <f t="shared" si="307"/>
      </c>
      <c r="AE352" s="1438" t="s">
        <v>948</v>
      </c>
      <c r="AF352" s="1439" t="s">
        <v>993</v>
      </c>
      <c r="AG352" s="1439">
        <v>21</v>
      </c>
    </row>
    <row r="353">
      <c r="A353" s="1426"/>
      <c r="B353" s="1440"/>
      <c r="C353" s="1440"/>
      <c r="D353" s="1441">
        <f>SUM(D349:D352)</f>
      </c>
      <c r="E353" s="1441">
        <f>SUM(E349:E352)</f>
      </c>
      <c r="F353" s="1441"/>
      <c r="G353" s="1441">
        <f>SUM(G349:G352)</f>
      </c>
      <c r="H353" s="1442">
        <f t="shared" si="92"/>
      </c>
      <c r="I353" s="1442">
        <f t="shared" si="123"/>
      </c>
      <c r="J353" s="1442"/>
      <c r="K353" s="1442">
        <f t="shared" si="154"/>
      </c>
      <c r="L353" s="1442">
        <f t="shared" si="338"/>
      </c>
      <c r="M353" s="1443">
        <f t="shared" si="369"/>
      </c>
      <c r="N353" s="1443">
        <f t="shared" si="400"/>
      </c>
      <c r="O353" s="1443">
        <f t="shared" si="431"/>
      </c>
      <c r="P353" s="1443">
        <f t="shared" si="214"/>
      </c>
      <c r="Q353" s="1444">
        <f t="shared" si="245"/>
      </c>
      <c r="R353" s="1443">
        <f>AVERAGE(R349:R352)</f>
      </c>
      <c r="S353" s="1445">
        <f>AVERAGE(S349:S352)</f>
      </c>
      <c r="T353" s="1454">
        <f t="shared" si="276"/>
      </c>
      <c r="U353" s="1441">
        <f>SUM(U349:U352)</f>
      </c>
      <c r="V353" s="1441">
        <f>SUM(V349:V352)</f>
      </c>
      <c r="W353" s="1441">
        <f>SUM(W349:W352)</f>
      </c>
      <c r="X353" s="1441">
        <f>SUM(X349:X352)</f>
      </c>
      <c r="Y353" s="1441">
        <f>SUM(Y349:Y352)</f>
      </c>
      <c r="Z353" s="1441">
        <f>SUM(Z349:Z352)</f>
      </c>
      <c r="AA353" s="1441">
        <f>SUM(AA349:AA352)</f>
      </c>
      <c r="AB353" s="1441">
        <f>SUM(AB349:AB352)</f>
      </c>
      <c r="AC353" s="1442">
        <f t="shared" si="183"/>
      </c>
      <c r="AD353" s="1446">
        <f t="shared" si="307"/>
      </c>
      <c r="AE353" s="1447"/>
      <c r="AF353" s="1447"/>
      <c r="AG353" s="1441">
        <f>SUM(AG349:AG352)</f>
      </c>
    </row>
    <row r="354">
      <c r="A354" s="1426"/>
      <c r="B354" s="1427" t="s">
        <v>951</v>
      </c>
      <c r="C354" s="1427" t="s">
        <v>962</v>
      </c>
      <c r="D354" s="1429">
        <v>2069.19</v>
      </c>
      <c r="E354" s="1453">
        <v>6</v>
      </c>
      <c r="F354" s="1453"/>
      <c r="G354" s="1431">
        <f t="shared" ref="G354:G357" si="57">E354*2000</f>
      </c>
      <c r="H354" s="1431">
        <f t="shared" si="92"/>
      </c>
      <c r="I354" s="1431">
        <f t="shared" si="123"/>
      </c>
      <c r="J354" s="1431"/>
      <c r="K354" s="1431">
        <f t="shared" si="154"/>
      </c>
      <c r="L354" s="1432">
        <f t="shared" si="338"/>
      </c>
      <c r="M354" s="1433">
        <f t="shared" si="369"/>
      </c>
      <c r="N354" s="1433">
        <f t="shared" si="400"/>
      </c>
      <c r="O354" s="1433">
        <f t="shared" si="431"/>
      </c>
      <c r="P354" s="1433">
        <f t="shared" si="214"/>
      </c>
      <c r="Q354" s="1434">
        <f t="shared" si="245"/>
      </c>
      <c r="R354" s="1435">
        <v>0.0231</v>
      </c>
      <c r="S354" s="1436">
        <v>48</v>
      </c>
      <c r="T354" s="1432">
        <f t="shared" si="276"/>
      </c>
      <c r="U354" s="1436">
        <v>20005</v>
      </c>
      <c r="V354" s="1449">
        <v>748</v>
      </c>
      <c r="W354" s="1449">
        <v>85</v>
      </c>
      <c r="X354" s="1449">
        <v>817</v>
      </c>
      <c r="Y354" s="1449">
        <v>83</v>
      </c>
      <c r="Z354" s="1449">
        <v>1</v>
      </c>
      <c r="AA354" s="1449">
        <v>3</v>
      </c>
      <c r="AB354" s="1436">
        <v>18</v>
      </c>
      <c r="AC354" s="1470">
        <f t="shared" si="183"/>
      </c>
      <c r="AD354" s="1432">
        <f t="shared" si="307"/>
      </c>
      <c r="AE354" s="1438" t="s">
        <v>948</v>
      </c>
      <c r="AF354" s="1439" t="s">
        <v>993</v>
      </c>
      <c r="AG354" s="1439">
        <v>18</v>
      </c>
    </row>
    <row r="355">
      <c r="A355" s="1426"/>
      <c r="B355" s="1427" t="s">
        <v>951</v>
      </c>
      <c r="C355" s="1428" t="s">
        <v>963</v>
      </c>
      <c r="D355" s="1450">
        <v>2521.53</v>
      </c>
      <c r="E355" s="1453">
        <v>2</v>
      </c>
      <c r="F355" s="1453"/>
      <c r="G355" s="1431">
        <f t="shared" si="57"/>
      </c>
      <c r="H355" s="1431">
        <f t="shared" si="92"/>
      </c>
      <c r="I355" s="1431">
        <f t="shared" si="123"/>
      </c>
      <c r="J355" s="1431"/>
      <c r="K355" s="1431">
        <f t="shared" si="154"/>
      </c>
      <c r="L355" s="1432">
        <f t="shared" si="338"/>
      </c>
      <c r="M355" s="1433">
        <f t="shared" si="369"/>
      </c>
      <c r="N355" s="1433">
        <f t="shared" si="400"/>
      </c>
      <c r="O355" s="1433">
        <f t="shared" si="431"/>
      </c>
      <c r="P355" s="1433">
        <f t="shared" si="214"/>
      </c>
      <c r="Q355" s="1434">
        <f t="shared" si="245"/>
      </c>
      <c r="R355" s="1435">
        <v>0.0351</v>
      </c>
      <c r="S355" s="1436">
        <v>49</v>
      </c>
      <c r="T355" s="1432">
        <f t="shared" si="276"/>
      </c>
      <c r="U355" s="1436">
        <v>24793</v>
      </c>
      <c r="V355" s="1449">
        <v>611</v>
      </c>
      <c r="W355" s="1449">
        <v>135</v>
      </c>
      <c r="X355" s="1449">
        <v>638</v>
      </c>
      <c r="Y355" s="1449">
        <v>81</v>
      </c>
      <c r="Z355" s="1449">
        <v>7</v>
      </c>
      <c r="AA355" s="1449">
        <v>2</v>
      </c>
      <c r="AB355" s="1436">
        <v>20</v>
      </c>
      <c r="AC355" s="1470">
        <f t="shared" si="183"/>
      </c>
      <c r="AD355" s="1432">
        <f t="shared" si="307"/>
      </c>
      <c r="AE355" s="1438" t="s">
        <v>948</v>
      </c>
      <c r="AF355" s="1439" t="s">
        <v>993</v>
      </c>
      <c r="AG355" s="1439">
        <v>26</v>
      </c>
    </row>
    <row r="356">
      <c r="A356" s="1426"/>
      <c r="B356" s="1427" t="s">
        <v>951</v>
      </c>
      <c r="C356" s="1427" t="s">
        <v>964</v>
      </c>
      <c r="D356" s="1450">
        <v>2646.89</v>
      </c>
      <c r="E356" s="1451">
        <v>8</v>
      </c>
      <c r="F356" s="1451"/>
      <c r="G356" s="1431">
        <f t="shared" si="57"/>
      </c>
      <c r="H356" s="1431">
        <f t="shared" si="92"/>
      </c>
      <c r="I356" s="1431">
        <f t="shared" si="123"/>
      </c>
      <c r="J356" s="1431"/>
      <c r="K356" s="1431">
        <f t="shared" si="154"/>
      </c>
      <c r="L356" s="1432">
        <f t="shared" si="338"/>
      </c>
      <c r="M356" s="1433">
        <f t="shared" si="369"/>
      </c>
      <c r="N356" s="1433">
        <f t="shared" si="400"/>
      </c>
      <c r="O356" s="1433">
        <f t="shared" si="431"/>
      </c>
      <c r="P356" s="1433">
        <f t="shared" si="214"/>
      </c>
      <c r="Q356" s="1434">
        <f t="shared" si="245"/>
      </c>
      <c r="R356" s="1435">
        <v>0.0202</v>
      </c>
      <c r="S356" s="1436">
        <v>50</v>
      </c>
      <c r="T356" s="1432">
        <f t="shared" si="276"/>
      </c>
      <c r="U356" s="1436">
        <v>25229</v>
      </c>
      <c r="V356" s="1449">
        <v>594</v>
      </c>
      <c r="W356" s="1449">
        <v>101</v>
      </c>
      <c r="X356" s="1449">
        <v>627</v>
      </c>
      <c r="Y356" s="1449">
        <v>106</v>
      </c>
      <c r="Z356" s="1449">
        <v>5</v>
      </c>
      <c r="AA356" s="1449">
        <v>1</v>
      </c>
      <c r="AB356" s="1436">
        <v>23</v>
      </c>
      <c r="AC356" s="1470">
        <f t="shared" si="183"/>
      </c>
      <c r="AD356" s="1432">
        <f t="shared" si="307"/>
      </c>
      <c r="AE356" s="1438" t="s">
        <v>948</v>
      </c>
      <c r="AF356" s="1439" t="s">
        <v>993</v>
      </c>
      <c r="AG356" s="1439">
        <v>30</v>
      </c>
    </row>
    <row r="357">
      <c r="A357" s="1426"/>
      <c r="B357" s="1427" t="s">
        <v>951</v>
      </c>
      <c r="C357" s="1427" t="s">
        <v>965</v>
      </c>
      <c r="D357" s="1450">
        <v>1465.65</v>
      </c>
      <c r="E357" s="1451">
        <v>3</v>
      </c>
      <c r="F357" s="1451"/>
      <c r="G357" s="1431">
        <f t="shared" si="57"/>
      </c>
      <c r="H357" s="1431">
        <f t="shared" si="92"/>
      </c>
      <c r="I357" s="1431">
        <f t="shared" si="123"/>
      </c>
      <c r="J357" s="1431"/>
      <c r="K357" s="1431">
        <f t="shared" si="154"/>
      </c>
      <c r="L357" s="1432">
        <f t="shared" si="338"/>
      </c>
      <c r="M357" s="1433">
        <f t="shared" si="369"/>
      </c>
      <c r="N357" s="1433">
        <f t="shared" si="400"/>
      </c>
      <c r="O357" s="1433">
        <f t="shared" si="431"/>
      </c>
      <c r="P357" s="1433">
        <f t="shared" si="214"/>
      </c>
      <c r="Q357" s="1434">
        <f t="shared" si="245"/>
      </c>
      <c r="R357" s="1435">
        <v>0.0144</v>
      </c>
      <c r="S357" s="1436">
        <v>50</v>
      </c>
      <c r="T357" s="1432">
        <f t="shared" si="276"/>
      </c>
      <c r="U357" s="1436">
        <v>21348</v>
      </c>
      <c r="V357" s="1449">
        <v>440</v>
      </c>
      <c r="W357" s="1449">
        <v>80</v>
      </c>
      <c r="X357" s="1449">
        <v>469</v>
      </c>
      <c r="Y357" s="1449">
        <v>77</v>
      </c>
      <c r="Z357" s="1449">
        <v>7</v>
      </c>
      <c r="AA357" s="1449">
        <v>1</v>
      </c>
      <c r="AB357" s="1436">
        <v>19</v>
      </c>
      <c r="AC357" s="1470">
        <f t="shared" si="183"/>
      </c>
      <c r="AD357" s="1432">
        <f t="shared" si="307"/>
      </c>
      <c r="AE357" s="1438" t="s">
        <v>948</v>
      </c>
      <c r="AF357" s="1439" t="s">
        <v>993</v>
      </c>
      <c r="AG357" s="1439">
        <v>7</v>
      </c>
    </row>
    <row r="358">
      <c r="A358" s="1426"/>
      <c r="B358" s="1440" t="s">
        <v>950</v>
      </c>
      <c r="C358" s="1440"/>
      <c r="D358" s="1441">
        <f>SUM(D354:D357)</f>
      </c>
      <c r="E358" s="1441">
        <f>SUM(E354:E357)</f>
      </c>
      <c r="F358" s="1441"/>
      <c r="G358" s="1441">
        <f>SUM(G354:G357)</f>
      </c>
      <c r="H358" s="1442">
        <f t="shared" si="92"/>
      </c>
      <c r="I358" s="1442">
        <f t="shared" si="123"/>
      </c>
      <c r="J358" s="1442"/>
      <c r="K358" s="1442">
        <f t="shared" si="154"/>
      </c>
      <c r="L358" s="1442">
        <f t="shared" si="338"/>
      </c>
      <c r="M358" s="1443">
        <f t="shared" si="369"/>
      </c>
      <c r="N358" s="1443">
        <f t="shared" si="400"/>
      </c>
      <c r="O358" s="1443">
        <f t="shared" si="431"/>
      </c>
      <c r="P358" s="1443">
        <f t="shared" si="214"/>
      </c>
      <c r="Q358" s="1444">
        <f t="shared" si="245"/>
      </c>
      <c r="R358" s="1443">
        <f>AVERAGE(R354:R357)</f>
      </c>
      <c r="S358" s="1445">
        <f>AVERAGE(S354:S357)</f>
      </c>
      <c r="T358" s="1454">
        <f t="shared" si="276"/>
      </c>
      <c r="U358" s="1441">
        <f>SUM(U354:U357)</f>
      </c>
      <c r="V358" s="1441">
        <f>SUM(V354:V357)</f>
      </c>
      <c r="W358" s="1441">
        <f>SUM(W354:W357)</f>
      </c>
      <c r="X358" s="1441">
        <f>SUM(X354:X357)</f>
      </c>
      <c r="Y358" s="1441">
        <f>SUM(Y354:Y357)</f>
      </c>
      <c r="Z358" s="1441">
        <f>SUM(Z354:Z357)</f>
      </c>
      <c r="AA358" s="1441">
        <f>SUM(AA354:AA357)</f>
      </c>
      <c r="AB358" s="1441">
        <f>SUM(AB354:AB357)</f>
      </c>
      <c r="AC358" s="1442">
        <f t="shared" si="183"/>
      </c>
      <c r="AD358" s="1446">
        <f t="shared" si="307"/>
      </c>
      <c r="AE358" s="1447"/>
      <c r="AF358" s="1447"/>
      <c r="AG358" s="1441">
        <f>SUM(AG354:AG357)</f>
      </c>
    </row>
    <row r="359">
      <c r="A359" s="1426"/>
      <c r="B359" s="1455" t="s">
        <v>966</v>
      </c>
      <c r="C359" s="1455"/>
      <c r="D359" s="1456">
        <f>D348+D345+D358+D353</f>
      </c>
      <c r="E359" s="1456">
        <f>E348+E345+E358+E353</f>
      </c>
      <c r="F359" s="1456"/>
      <c r="G359" s="1456">
        <f>G348+G345+G358+G353</f>
      </c>
      <c r="H359" s="1457">
        <f t="shared" si="92"/>
      </c>
      <c r="I359" s="1457">
        <f t="shared" si="123"/>
      </c>
      <c r="J359" s="1457"/>
      <c r="K359" s="1457">
        <f t="shared" si="154"/>
      </c>
      <c r="L359" s="1457">
        <f t="shared" si="338"/>
      </c>
      <c r="M359" s="1458">
        <f t="shared" si="369"/>
      </c>
      <c r="N359" s="1458">
        <f t="shared" si="400"/>
      </c>
      <c r="O359" s="1458">
        <f t="shared" si="431"/>
      </c>
      <c r="P359" s="1458">
        <f t="shared" si="214"/>
      </c>
      <c r="Q359" s="1459">
        <f t="shared" si="245"/>
      </c>
      <c r="R359" s="1460">
        <f>(R348+R345+R358+R353)/4</f>
      </c>
      <c r="S359" s="1460">
        <f>(S348+S345+S358+S353)/4</f>
      </c>
      <c r="T359" s="1460">
        <f>(T348+T345+T358+T353)/4</f>
      </c>
      <c r="U359" s="1456">
        <f>U348+U345+U358+U353</f>
      </c>
      <c r="V359" s="1456">
        <f>V348+V345+V358+V353</f>
      </c>
      <c r="W359" s="1456">
        <f>W348+W345+W358+W353</f>
      </c>
      <c r="X359" s="1456">
        <f>X348+X345+X358+X353</f>
      </c>
      <c r="Y359" s="1456">
        <f>Y348+Y345+Y358+Y353</f>
      </c>
      <c r="Z359" s="1456">
        <f>Z348+Z345+Z358+Z353</f>
      </c>
      <c r="AA359" s="1456">
        <f>AA348+AA345+AA358+AA353</f>
      </c>
      <c r="AB359" s="1456">
        <f>AB348+AB345+AB358+AB353</f>
      </c>
      <c r="AC359" s="1457">
        <f t="shared" si="183"/>
      </c>
      <c r="AD359" s="1462">
        <f t="shared" si="307"/>
      </c>
      <c r="AE359" s="1463"/>
      <c r="AF359" s="1463"/>
      <c r="AG359" s="1456">
        <f>AG348+AG345+AG358+AG353</f>
      </c>
    </row>
    <row r="360">
      <c r="A360" s="1416" t="s">
        <v>912</v>
      </c>
      <c r="B360" s="1416" t="s">
        <v>913</v>
      </c>
      <c r="C360" s="1416"/>
      <c r="D360" s="1417" t="s">
        <v>914</v>
      </c>
      <c r="E360" s="1417"/>
      <c r="F360" s="1417"/>
      <c r="G360" s="1417"/>
      <c r="H360" s="1417"/>
      <c r="I360" s="1417"/>
      <c r="J360" s="1417"/>
      <c r="K360" s="1417"/>
      <c r="L360" s="1418" t="s">
        <v>915</v>
      </c>
      <c r="M360" s="1418"/>
      <c r="N360" s="1418"/>
      <c r="O360" s="1418"/>
      <c r="P360" s="1418"/>
      <c r="Q360" s="1418"/>
      <c r="R360" s="1418"/>
      <c r="S360" s="1418"/>
      <c r="T360" s="1418"/>
      <c r="U360" s="1418"/>
      <c r="V360" s="1418"/>
      <c r="W360" s="1418"/>
      <c r="X360" s="1418"/>
      <c r="Y360" s="1418"/>
      <c r="Z360" s="1418"/>
      <c r="AA360" s="1418"/>
      <c r="AB360" s="1418"/>
      <c r="AC360" s="1418"/>
      <c r="AD360" s="1418"/>
      <c r="AE360" s="1418"/>
      <c r="AF360" s="1418"/>
      <c r="AG360" s="1419"/>
    </row>
    <row r="361">
      <c r="A361" s="1416"/>
      <c r="B361" s="1416" t="s">
        <v>916</v>
      </c>
      <c r="C361" s="1416" t="s">
        <v>917</v>
      </c>
      <c r="D361" s="1417" t="s">
        <v>918</v>
      </c>
      <c r="E361" s="1420" t="s">
        <v>919</v>
      </c>
      <c r="F361" s="1420"/>
      <c r="G361" s="1421" t="s">
        <v>920</v>
      </c>
      <c r="H361" s="1422" t="s">
        <v>921</v>
      </c>
      <c r="I361" s="1422" t="s">
        <v>922</v>
      </c>
      <c r="J361" s="1422"/>
      <c r="K361" s="1422" t="s">
        <v>923</v>
      </c>
      <c r="L361" s="1418" t="s">
        <v>924</v>
      </c>
      <c r="M361" s="1423" t="s">
        <v>925</v>
      </c>
      <c r="N361" s="1423" t="s">
        <v>926</v>
      </c>
      <c r="O361" s="1423" t="s">
        <v>927</v>
      </c>
      <c r="P361" s="1423" t="s">
        <v>928</v>
      </c>
      <c r="Q361" s="1424" t="s">
        <v>929</v>
      </c>
      <c r="R361" s="1423" t="s">
        <v>930</v>
      </c>
      <c r="S361" s="1425" t="s">
        <v>931</v>
      </c>
      <c r="T361" s="1418" t="s">
        <v>932</v>
      </c>
      <c r="U361" s="1424" t="s">
        <v>933</v>
      </c>
      <c r="V361" s="1424" t="s">
        <v>934</v>
      </c>
      <c r="W361" s="1424" t="s">
        <v>935</v>
      </c>
      <c r="X361" s="1424" t="s">
        <v>936</v>
      </c>
      <c r="Y361" s="1424" t="s">
        <v>937</v>
      </c>
      <c r="Z361" s="1424" t="s">
        <v>938</v>
      </c>
      <c r="AA361" s="1424" t="s">
        <v>939</v>
      </c>
      <c r="AB361" s="1424" t="s">
        <v>940</v>
      </c>
      <c r="AC361" s="1469" t="s">
        <v>978</v>
      </c>
      <c r="AD361" s="1418" t="s">
        <v>941</v>
      </c>
      <c r="AE361" s="1419" t="s">
        <v>942</v>
      </c>
      <c r="AF361" s="1419" t="s">
        <v>943</v>
      </c>
      <c r="AG361" s="1419" t="s">
        <v>944</v>
      </c>
    </row>
    <row r="362">
      <c r="A362" s="1426" t="s">
        <v>994</v>
      </c>
      <c r="B362" s="1427" t="s">
        <v>951</v>
      </c>
      <c r="C362" s="1428" t="s">
        <v>987</v>
      </c>
      <c r="D362" s="1429">
        <v>1982.64</v>
      </c>
      <c r="E362" s="1430">
        <v>2</v>
      </c>
      <c r="F362" s="1430"/>
      <c r="G362" s="1431">
        <f t="shared" ref="G362:G365" si="58">E362*2000</f>
      </c>
      <c r="H362" s="1431">
        <f t="shared" ref="H362:H381" si="93">G362/D362</f>
      </c>
      <c r="I362" s="1431">
        <f t="shared" ref="I362:I381" si="124">D362/E362</f>
      </c>
      <c r="J362" s="1431"/>
      <c r="K362" s="1431">
        <f t="shared" ref="K362:K381" si="155">G362/E362</f>
      </c>
      <c r="L362" s="1432">
        <f t="shared" ref="L362:L381" si="339">D362/V362</f>
      </c>
      <c r="M362" s="1433">
        <f t="shared" ref="M362:M381" si="370">Q362/U362*1</f>
      </c>
      <c r="N362" s="1433">
        <f t="shared" ref="N362:N381" si="401">V362/U362</f>
      </c>
      <c r="O362" s="1433">
        <f t="shared" ref="O362:O381" si="432">X362/U362</f>
      </c>
      <c r="P362" s="1433">
        <f t="shared" ref="P362:P381" si="215">Y362/X362</f>
      </c>
      <c r="Q362" s="1434">
        <f t="shared" ref="Q362:Q381" si="246">W362/R362</f>
      </c>
      <c r="R362" s="1435">
        <v>0.0168</v>
      </c>
      <c r="S362" s="1436">
        <v>36</v>
      </c>
      <c r="T362" s="1432">
        <f t="shared" ref="T362:T380" si="277">(D362/U362)*1000</f>
      </c>
      <c r="U362" s="1437">
        <v>18912</v>
      </c>
      <c r="V362" s="1434">
        <v>607</v>
      </c>
      <c r="W362" s="1434">
        <v>87</v>
      </c>
      <c r="X362" s="1434">
        <v>628</v>
      </c>
      <c r="Y362" s="1434">
        <v>39</v>
      </c>
      <c r="Z362" s="1434">
        <v>5</v>
      </c>
      <c r="AA362" s="1434">
        <v>0</v>
      </c>
      <c r="AB362" s="1437">
        <v>19</v>
      </c>
      <c r="AC362" s="1470">
        <f t="shared" ref="AC362:AC381" si="184">D362/X362</f>
      </c>
      <c r="AD362" s="1432">
        <f t="shared" ref="AD362:AD381" si="308">AG362*1000/D362</f>
      </c>
      <c r="AE362" s="1438" t="s">
        <v>948</v>
      </c>
      <c r="AF362" s="1439" t="s">
        <v>981</v>
      </c>
      <c r="AG362" s="1439">
        <v>15</v>
      </c>
    </row>
    <row r="363">
      <c r="A363" s="1426"/>
      <c r="B363" s="1427" t="s">
        <v>951</v>
      </c>
      <c r="C363" s="1427" t="s">
        <v>988</v>
      </c>
      <c r="D363" s="1429">
        <v>2114.25</v>
      </c>
      <c r="E363" s="1430">
        <v>2</v>
      </c>
      <c r="F363" s="1430"/>
      <c r="G363" s="1431">
        <f t="shared" si="58"/>
      </c>
      <c r="H363" s="1431">
        <f t="shared" si="93"/>
      </c>
      <c r="I363" s="1448">
        <f t="shared" si="124"/>
      </c>
      <c r="J363" s="1448"/>
      <c r="K363" s="1448">
        <f t="shared" si="155"/>
      </c>
      <c r="L363" s="1432">
        <f t="shared" si="339"/>
      </c>
      <c r="M363" s="1433">
        <f t="shared" si="370"/>
      </c>
      <c r="N363" s="1433">
        <f t="shared" si="401"/>
      </c>
      <c r="O363" s="1433">
        <f t="shared" si="432"/>
      </c>
      <c r="P363" s="1433">
        <f t="shared" si="215"/>
      </c>
      <c r="Q363" s="1434">
        <f t="shared" si="246"/>
      </c>
      <c r="R363" s="1435">
        <v>0.0162</v>
      </c>
      <c r="S363" s="1436">
        <v>36</v>
      </c>
      <c r="T363" s="1432">
        <f t="shared" si="277"/>
      </c>
      <c r="U363" s="1449">
        <v>20838</v>
      </c>
      <c r="V363" s="1449">
        <v>727</v>
      </c>
      <c r="W363" s="1449">
        <v>94</v>
      </c>
      <c r="X363" s="1449">
        <v>772</v>
      </c>
      <c r="Y363" s="1449">
        <v>64</v>
      </c>
      <c r="Z363" s="1449">
        <v>8</v>
      </c>
      <c r="AA363" s="1449">
        <v>0</v>
      </c>
      <c r="AB363" s="1436">
        <v>14</v>
      </c>
      <c r="AC363" s="1470">
        <f t="shared" si="184"/>
      </c>
      <c r="AD363" s="1432">
        <f t="shared" si="308"/>
      </c>
      <c r="AE363" s="1438" t="s">
        <v>948</v>
      </c>
      <c r="AF363" s="1439" t="s">
        <v>981</v>
      </c>
      <c r="AG363" s="1439">
        <v>14</v>
      </c>
    </row>
    <row r="364">
      <c r="A364" s="1426"/>
      <c r="B364" s="1427" t="s">
        <v>951</v>
      </c>
      <c r="C364" s="1428" t="s">
        <v>947</v>
      </c>
      <c r="D364" s="1450">
        <v>2201.1</v>
      </c>
      <c r="E364" s="1451">
        <v>1</v>
      </c>
      <c r="F364" s="1451"/>
      <c r="G364" s="1431">
        <f t="shared" si="58"/>
      </c>
      <c r="H364" s="1431">
        <f t="shared" si="93"/>
      </c>
      <c r="I364" s="1431">
        <f t="shared" si="124"/>
      </c>
      <c r="J364" s="1431"/>
      <c r="K364" s="1431">
        <f t="shared" si="155"/>
      </c>
      <c r="L364" s="1452">
        <f t="shared" si="339"/>
      </c>
      <c r="M364" s="1433">
        <f t="shared" si="370"/>
      </c>
      <c r="N364" s="1433">
        <f t="shared" si="401"/>
      </c>
      <c r="O364" s="1433">
        <f t="shared" si="432"/>
      </c>
      <c r="P364" s="1433">
        <f t="shared" si="215"/>
      </c>
      <c r="Q364" s="1434">
        <f t="shared" si="246"/>
      </c>
      <c r="R364" s="1435">
        <v>0.0156</v>
      </c>
      <c r="S364" s="1436">
        <v>35</v>
      </c>
      <c r="T364" s="1432">
        <f t="shared" si="277"/>
      </c>
      <c r="U364" s="1449">
        <v>21082</v>
      </c>
      <c r="V364" s="1449">
        <v>623</v>
      </c>
      <c r="W364" s="1449">
        <v>86</v>
      </c>
      <c r="X364" s="1449">
        <v>647</v>
      </c>
      <c r="Y364" s="1449">
        <v>58</v>
      </c>
      <c r="Z364" s="1449">
        <v>2</v>
      </c>
      <c r="AA364" s="1449">
        <v>0</v>
      </c>
      <c r="AB364" s="1436">
        <v>28</v>
      </c>
      <c r="AC364" s="1470">
        <f t="shared" si="184"/>
      </c>
      <c r="AD364" s="1432">
        <f t="shared" si="308"/>
      </c>
      <c r="AE364" s="1438" t="s">
        <v>948</v>
      </c>
      <c r="AF364" s="1439" t="s">
        <v>981</v>
      </c>
      <c r="AG364" s="1439">
        <v>27</v>
      </c>
    </row>
    <row r="365">
      <c r="A365" s="1426"/>
      <c r="B365" s="1427" t="s">
        <v>951</v>
      </c>
      <c r="C365" s="1428" t="s">
        <v>952</v>
      </c>
      <c r="D365" s="1450">
        <v>2196.08</v>
      </c>
      <c r="E365" s="1451">
        <v>0</v>
      </c>
      <c r="F365" s="1451"/>
      <c r="G365" s="1431">
        <f t="shared" si="58"/>
      </c>
      <c r="H365" s="1431">
        <f t="shared" si="93"/>
      </c>
      <c r="I365" s="1431">
        <f t="shared" si="124"/>
      </c>
      <c r="J365" s="1431"/>
      <c r="K365" s="1431">
        <f t="shared" si="155"/>
      </c>
      <c r="L365" s="1452">
        <f t="shared" si="339"/>
      </c>
      <c r="M365" s="1433">
        <f t="shared" si="370"/>
      </c>
      <c r="N365" s="1433">
        <f t="shared" si="401"/>
      </c>
      <c r="O365" s="1433">
        <f t="shared" si="432"/>
      </c>
      <c r="P365" s="1433">
        <f t="shared" si="215"/>
      </c>
      <c r="Q365" s="1434">
        <f t="shared" si="246"/>
      </c>
      <c r="R365" s="1435">
        <v>0.0153</v>
      </c>
      <c r="S365" s="1436">
        <v>36</v>
      </c>
      <c r="T365" s="1432">
        <f t="shared" si="277"/>
      </c>
      <c r="U365" s="1449">
        <v>24940</v>
      </c>
      <c r="V365" s="1449">
        <v>767</v>
      </c>
      <c r="W365" s="1449">
        <v>108</v>
      </c>
      <c r="X365" s="1449">
        <v>810</v>
      </c>
      <c r="Y365" s="1449">
        <v>57</v>
      </c>
      <c r="Z365" s="1449">
        <v>2</v>
      </c>
      <c r="AA365" s="1449">
        <v>1</v>
      </c>
      <c r="AB365" s="1436">
        <v>18</v>
      </c>
      <c r="AC365" s="1470">
        <f t="shared" si="184"/>
      </c>
      <c r="AD365" s="1432">
        <f t="shared" si="308"/>
      </c>
      <c r="AE365" s="1438" t="s">
        <v>948</v>
      </c>
      <c r="AF365" s="1439" t="s">
        <v>981</v>
      </c>
      <c r="AG365" s="1439">
        <v>16</v>
      </c>
    </row>
    <row r="366">
      <c r="A366" s="1426"/>
      <c r="B366" s="1440" t="s">
        <v>950</v>
      </c>
      <c r="C366" s="1440"/>
      <c r="D366" s="1441">
        <f>SUM(D362:D365)</f>
      </c>
      <c r="E366" s="1441">
        <f>SUM(E362:E365)</f>
      </c>
      <c r="F366" s="1441"/>
      <c r="G366" s="1442">
        <f>SUM(G362:G365)</f>
      </c>
      <c r="H366" s="1442">
        <f t="shared" si="93"/>
      </c>
      <c r="I366" s="1442">
        <f t="shared" si="124"/>
      </c>
      <c r="J366" s="1442"/>
      <c r="K366" s="1442">
        <f t="shared" si="155"/>
      </c>
      <c r="L366" s="1442">
        <f t="shared" si="339"/>
      </c>
      <c r="M366" s="1443">
        <f t="shared" si="370"/>
      </c>
      <c r="N366" s="1443">
        <f t="shared" si="401"/>
      </c>
      <c r="O366" s="1443">
        <f t="shared" si="432"/>
      </c>
      <c r="P366" s="1443">
        <f t="shared" si="215"/>
      </c>
      <c r="Q366" s="1444">
        <f t="shared" si="246"/>
      </c>
      <c r="R366" s="1443">
        <f>AVERAGE(R362:R365)</f>
      </c>
      <c r="S366" s="1445">
        <f>AVERAGE(S362:S365)</f>
      </c>
      <c r="T366" s="1442">
        <f t="shared" si="277"/>
      </c>
      <c r="U366" s="1441">
        <f>SUM(U362:U365)</f>
      </c>
      <c r="V366" s="1441">
        <f>SUM(V362:V365)</f>
      </c>
      <c r="W366" s="1441">
        <f>SUM(W362:W365)</f>
      </c>
      <c r="X366" s="1441">
        <f>SUM(X362:X365)</f>
      </c>
      <c r="Y366" s="1441">
        <f>SUM(Y362:Y365)</f>
      </c>
      <c r="Z366" s="1441">
        <f>SUM(Z362:Z365)</f>
      </c>
      <c r="AA366" s="1441">
        <f>SUM(AA362:AA365)</f>
      </c>
      <c r="AB366" s="1441">
        <f>SUM(AB362:AB365)</f>
      </c>
      <c r="AC366" s="1442">
        <f t="shared" si="184"/>
      </c>
      <c r="AD366" s="1446">
        <f t="shared" si="308"/>
      </c>
      <c r="AE366" s="1447"/>
      <c r="AF366" s="1447"/>
      <c r="AG366" s="1444">
        <f>SUM(AG362:AG365)</f>
      </c>
    </row>
    <row r="367">
      <c r="A367" s="1426"/>
      <c r="B367" s="1427" t="s">
        <v>968</v>
      </c>
      <c r="C367" s="1427" t="s">
        <v>953</v>
      </c>
      <c r="D367" s="1451">
        <v>2081.49</v>
      </c>
      <c r="E367" s="1451">
        <v>2</v>
      </c>
      <c r="F367" s="1451"/>
      <c r="G367" s="1431">
        <f t="shared" ref="G367:G370" si="59">E367*2000</f>
      </c>
      <c r="H367" s="1431">
        <f t="shared" si="93"/>
      </c>
      <c r="I367" s="1431">
        <f t="shared" si="124"/>
      </c>
      <c r="J367" s="1431"/>
      <c r="K367" s="1431">
        <f t="shared" si="155"/>
      </c>
      <c r="L367" s="1432">
        <f t="shared" si="339"/>
      </c>
      <c r="M367" s="1433">
        <f t="shared" si="370"/>
      </c>
      <c r="N367" s="1433">
        <f t="shared" si="401"/>
      </c>
      <c r="O367" s="1433">
        <f t="shared" si="432"/>
      </c>
      <c r="P367" s="1433">
        <f t="shared" si="215"/>
      </c>
      <c r="Q367" s="1434">
        <f t="shared" si="246"/>
      </c>
      <c r="R367" s="1435">
        <v>0.0173</v>
      </c>
      <c r="S367" s="1436">
        <v>37</v>
      </c>
      <c r="T367" s="1432">
        <f t="shared" si="277"/>
      </c>
      <c r="U367" s="1436">
        <v>23715</v>
      </c>
      <c r="V367" s="1449">
        <v>804</v>
      </c>
      <c r="W367" s="1449">
        <v>103</v>
      </c>
      <c r="X367" s="1449">
        <v>838</v>
      </c>
      <c r="Y367" s="1449">
        <v>78</v>
      </c>
      <c r="Z367" s="1449">
        <v>8</v>
      </c>
      <c r="AA367" s="1449">
        <v>3</v>
      </c>
      <c r="AB367" s="1436">
        <v>25</v>
      </c>
      <c r="AC367" s="1470">
        <f t="shared" si="184"/>
      </c>
      <c r="AD367" s="1432">
        <f t="shared" si="308"/>
      </c>
      <c r="AE367" s="1438" t="s">
        <v>948</v>
      </c>
      <c r="AF367" s="1439" t="s">
        <v>981</v>
      </c>
      <c r="AG367" s="1439">
        <v>21</v>
      </c>
    </row>
    <row customHeight="true" ht="18.452380952380953" r="368">
      <c r="A368" s="1426"/>
      <c r="B368" s="1427" t="s">
        <v>968</v>
      </c>
      <c r="C368" s="1427" t="s">
        <v>954</v>
      </c>
      <c r="D368" s="1451">
        <v>2209.71</v>
      </c>
      <c r="E368" s="1451">
        <v>1</v>
      </c>
      <c r="F368" s="1451"/>
      <c r="G368" s="1431">
        <f t="shared" si="59"/>
      </c>
      <c r="H368" s="1431">
        <f t="shared" si="93"/>
      </c>
      <c r="I368" s="1431">
        <f t="shared" si="124"/>
      </c>
      <c r="J368" s="1431"/>
      <c r="K368" s="1431">
        <f t="shared" si="155"/>
      </c>
      <c r="L368" s="1432">
        <f t="shared" si="339"/>
      </c>
      <c r="M368" s="1433">
        <f t="shared" si="370"/>
      </c>
      <c r="N368" s="1433">
        <f t="shared" si="401"/>
      </c>
      <c r="O368" s="1433">
        <f t="shared" si="432"/>
      </c>
      <c r="P368" s="1433">
        <f t="shared" si="215"/>
      </c>
      <c r="Q368" s="1434">
        <f t="shared" si="246"/>
      </c>
      <c r="R368" s="1435">
        <v>0.0176</v>
      </c>
      <c r="S368" s="1436">
        <v>35</v>
      </c>
      <c r="T368" s="1432">
        <f t="shared" si="277"/>
      </c>
      <c r="U368" s="1436">
        <v>21198</v>
      </c>
      <c r="V368" s="1449">
        <v>900</v>
      </c>
      <c r="W368" s="1449">
        <v>99</v>
      </c>
      <c r="X368" s="1449">
        <v>957</v>
      </c>
      <c r="Y368" s="1449">
        <v>96</v>
      </c>
      <c r="Z368" s="1449">
        <v>9</v>
      </c>
      <c r="AA368" s="1449">
        <v>2</v>
      </c>
      <c r="AB368" s="1436">
        <v>15</v>
      </c>
      <c r="AC368" s="1470">
        <f t="shared" si="184"/>
      </c>
      <c r="AD368" s="1432">
        <f t="shared" si="308"/>
      </c>
      <c r="AE368" s="1438" t="s">
        <v>948</v>
      </c>
      <c r="AF368" s="1439" t="s">
        <v>981</v>
      </c>
      <c r="AG368" s="1439">
        <v>32</v>
      </c>
    </row>
    <row customHeight="true" ht="18.452380952380953" r="369">
      <c r="A369" s="1426"/>
      <c r="B369" s="1427" t="s">
        <v>968</v>
      </c>
      <c r="C369" s="1427" t="s">
        <v>955</v>
      </c>
      <c r="D369" s="1451">
        <v>1897.7</v>
      </c>
      <c r="E369" s="1451">
        <v>2</v>
      </c>
      <c r="F369" s="1451"/>
      <c r="G369" s="1431">
        <f t="shared" si="59"/>
      </c>
      <c r="H369" s="1431">
        <f t="shared" si="93"/>
      </c>
      <c r="I369" s="1431">
        <f t="shared" si="124"/>
      </c>
      <c r="J369" s="1431"/>
      <c r="K369" s="1431">
        <f t="shared" si="155"/>
      </c>
      <c r="L369" s="1432">
        <f t="shared" si="339"/>
      </c>
      <c r="M369" s="1433">
        <f t="shared" si="370"/>
      </c>
      <c r="N369" s="1433">
        <f t="shared" si="401"/>
      </c>
      <c r="O369" s="1433">
        <f t="shared" si="432"/>
      </c>
      <c r="P369" s="1433">
        <f t="shared" si="215"/>
      </c>
      <c r="Q369" s="1434">
        <f t="shared" si="246"/>
      </c>
      <c r="R369" s="1435">
        <v>0.0126</v>
      </c>
      <c r="S369" s="1436">
        <v>36</v>
      </c>
      <c r="T369" s="1432">
        <f t="shared" si="277"/>
      </c>
      <c r="U369" s="1436">
        <v>18193</v>
      </c>
      <c r="V369" s="1449">
        <v>662</v>
      </c>
      <c r="W369" s="1449">
        <v>65</v>
      </c>
      <c r="X369" s="1449">
        <v>711</v>
      </c>
      <c r="Y369" s="1449">
        <v>53</v>
      </c>
      <c r="Z369" s="1449">
        <v>4</v>
      </c>
      <c r="AA369" s="1449">
        <v>1</v>
      </c>
      <c r="AB369" s="1436">
        <v>14</v>
      </c>
      <c r="AC369" s="1470">
        <f t="shared" si="184"/>
      </c>
      <c r="AD369" s="1432">
        <f t="shared" si="308"/>
      </c>
      <c r="AE369" s="1438" t="s">
        <v>948</v>
      </c>
      <c r="AF369" s="1439" t="s">
        <v>981</v>
      </c>
      <c r="AG369" s="1439">
        <v>17</v>
      </c>
    </row>
    <row r="370">
      <c r="A370" s="1426"/>
      <c r="B370" s="1427" t="s">
        <v>968</v>
      </c>
      <c r="C370" s="1427" t="s">
        <v>956</v>
      </c>
      <c r="D370" s="1468">
        <v>2391.39</v>
      </c>
      <c r="E370" s="1451">
        <v>2</v>
      </c>
      <c r="F370" s="1451"/>
      <c r="G370" s="1431">
        <f t="shared" si="59"/>
      </c>
      <c r="H370" s="1431">
        <f t="shared" si="93"/>
      </c>
      <c r="I370" s="1431">
        <f t="shared" si="124"/>
      </c>
      <c r="J370" s="1431"/>
      <c r="K370" s="1431">
        <f t="shared" si="155"/>
      </c>
      <c r="L370" s="1432">
        <f t="shared" si="339"/>
      </c>
      <c r="M370" s="1433">
        <f t="shared" si="370"/>
      </c>
      <c r="N370" s="1433">
        <f t="shared" si="401"/>
      </c>
      <c r="O370" s="1433">
        <f t="shared" si="432"/>
      </c>
      <c r="P370" s="1433">
        <f t="shared" si="215"/>
      </c>
      <c r="Q370" s="1434">
        <f t="shared" si="246"/>
      </c>
      <c r="R370" s="1435">
        <v>0.0164</v>
      </c>
      <c r="S370" s="1436">
        <v>39</v>
      </c>
      <c r="T370" s="1432">
        <f t="shared" si="277"/>
      </c>
      <c r="U370" s="1436">
        <v>18635</v>
      </c>
      <c r="V370" s="1449">
        <v>691</v>
      </c>
      <c r="W370" s="1449">
        <v>87</v>
      </c>
      <c r="X370" s="1449">
        <v>754</v>
      </c>
      <c r="Y370" s="1449">
        <v>60</v>
      </c>
      <c r="Z370" s="1449">
        <v>6</v>
      </c>
      <c r="AA370" s="1449">
        <v>1</v>
      </c>
      <c r="AB370" s="1436">
        <v>10</v>
      </c>
      <c r="AC370" s="1470">
        <f t="shared" si="184"/>
      </c>
      <c r="AD370" s="1432">
        <f t="shared" si="308"/>
      </c>
      <c r="AE370" s="1438" t="s">
        <v>948</v>
      </c>
      <c r="AF370" s="1439" t="s">
        <v>949</v>
      </c>
      <c r="AG370" s="1439">
        <v>17</v>
      </c>
    </row>
    <row r="371">
      <c r="A371" s="1426"/>
      <c r="B371" s="1440" t="s">
        <v>950</v>
      </c>
      <c r="C371" s="1440"/>
      <c r="D371" s="1441">
        <f>SUM(D367:D370)</f>
      </c>
      <c r="E371" s="1441">
        <f>SUM(E367:E370)</f>
      </c>
      <c r="F371" s="1441"/>
      <c r="G371" s="1442">
        <f>SUM(G367:G370)</f>
      </c>
      <c r="H371" s="1442">
        <f t="shared" si="93"/>
      </c>
      <c r="I371" s="1442">
        <f t="shared" si="124"/>
      </c>
      <c r="J371" s="1442"/>
      <c r="K371" s="1442">
        <f t="shared" si="155"/>
      </c>
      <c r="L371" s="1442">
        <f t="shared" si="339"/>
      </c>
      <c r="M371" s="1443">
        <f t="shared" si="370"/>
      </c>
      <c r="N371" s="1443">
        <f t="shared" si="401"/>
      </c>
      <c r="O371" s="1443">
        <f t="shared" si="432"/>
      </c>
      <c r="P371" s="1443">
        <f t="shared" si="215"/>
      </c>
      <c r="Q371" s="1444">
        <f t="shared" si="246"/>
      </c>
      <c r="R371" s="1443">
        <f>AVERAGE(R367:R370)</f>
      </c>
      <c r="S371" s="1445">
        <f>AVERAGE(S367:S370)</f>
      </c>
      <c r="T371" s="1454">
        <f t="shared" si="277"/>
      </c>
      <c r="U371" s="1441">
        <f>SUM(U367:U370)</f>
      </c>
      <c r="V371" s="1441">
        <f>SUM(V367:V370)</f>
      </c>
      <c r="W371" s="1441">
        <f>SUM(W367:W370)</f>
      </c>
      <c r="X371" s="1441">
        <f>SUM(X367:X370)</f>
      </c>
      <c r="Y371" s="1441">
        <f>SUM(Y367:Y370)</f>
      </c>
      <c r="Z371" s="1441">
        <f>SUM(Z367:Z370)</f>
      </c>
      <c r="AA371" s="1441">
        <f>SUM(AA367:AA370)</f>
      </c>
      <c r="AB371" s="1441">
        <f>SUM(AB367:AB370)</f>
      </c>
      <c r="AC371" s="1442">
        <f t="shared" si="184"/>
      </c>
      <c r="AD371" s="1446">
        <f t="shared" si="308"/>
      </c>
      <c r="AE371" s="1447"/>
      <c r="AF371" s="1447"/>
      <c r="AG371" s="1444">
        <f>SUM(AG367:AG370)</f>
      </c>
    </row>
    <row r="372">
      <c r="A372" s="1426"/>
      <c r="B372" s="1427" t="s">
        <v>989</v>
      </c>
      <c r="C372" s="1427" t="s">
        <v>959</v>
      </c>
      <c r="D372" s="1451">
        <v>1924.67</v>
      </c>
      <c r="E372" s="1451">
        <v>3</v>
      </c>
      <c r="F372" s="1451"/>
      <c r="G372" s="1431">
        <f t="shared" ref="G372:G374" si="60">E372*2000</f>
      </c>
      <c r="H372" s="1431">
        <f t="shared" si="93"/>
      </c>
      <c r="I372" s="1431">
        <f t="shared" si="124"/>
      </c>
      <c r="J372" s="1431"/>
      <c r="K372" s="1431">
        <f t="shared" si="155"/>
      </c>
      <c r="L372" s="1432">
        <f t="shared" si="339"/>
      </c>
      <c r="M372" s="1433">
        <f t="shared" si="370"/>
      </c>
      <c r="N372" s="1433">
        <f t="shared" si="401"/>
      </c>
      <c r="O372" s="1433">
        <f t="shared" si="432"/>
      </c>
      <c r="P372" s="1433">
        <f t="shared" si="215"/>
      </c>
      <c r="Q372" s="1434">
        <f t="shared" si="246"/>
      </c>
      <c r="R372" s="1435">
        <v>0.0155</v>
      </c>
      <c r="S372" s="1436">
        <v>40</v>
      </c>
      <c r="T372" s="1432">
        <f t="shared" si="277"/>
      </c>
      <c r="U372" s="1436">
        <v>18566</v>
      </c>
      <c r="V372" s="1449">
        <v>714</v>
      </c>
      <c r="W372" s="1449">
        <v>79</v>
      </c>
      <c r="X372" s="1449">
        <v>779</v>
      </c>
      <c r="Y372" s="1449">
        <v>81</v>
      </c>
      <c r="Z372" s="1449">
        <v>5</v>
      </c>
      <c r="AA372" s="1449">
        <v>1</v>
      </c>
      <c r="AB372" s="1436">
        <v>12</v>
      </c>
      <c r="AC372" s="1470">
        <f t="shared" si="184"/>
      </c>
      <c r="AD372" s="1432">
        <f t="shared" si="308"/>
      </c>
      <c r="AE372" s="1438" t="s">
        <v>948</v>
      </c>
      <c r="AF372" s="1439" t="s">
        <v>949</v>
      </c>
      <c r="AG372" s="1439">
        <v>25</v>
      </c>
    </row>
    <row r="373">
      <c r="A373" s="1426"/>
      <c r="B373" s="1427" t="s">
        <v>989</v>
      </c>
      <c r="C373" s="1427" t="s">
        <v>960</v>
      </c>
      <c r="D373" s="1451">
        <v>1372.28</v>
      </c>
      <c r="E373" s="1451">
        <v>2</v>
      </c>
      <c r="F373" s="1451"/>
      <c r="G373" s="1431">
        <f t="shared" si="60"/>
      </c>
      <c r="H373" s="1431">
        <f t="shared" si="93"/>
      </c>
      <c r="I373" s="1431">
        <f t="shared" si="124"/>
      </c>
      <c r="J373" s="1431"/>
      <c r="K373" s="1431">
        <f t="shared" si="155"/>
      </c>
      <c r="L373" s="1432">
        <f t="shared" si="339"/>
      </c>
      <c r="M373" s="1433">
        <f t="shared" si="370"/>
      </c>
      <c r="N373" s="1433">
        <f t="shared" si="401"/>
      </c>
      <c r="O373" s="1433">
        <f t="shared" si="432"/>
      </c>
      <c r="P373" s="1433">
        <f t="shared" si="215"/>
      </c>
      <c r="Q373" s="1434">
        <f t="shared" si="246"/>
      </c>
      <c r="R373" s="1435">
        <v>0.014</v>
      </c>
      <c r="S373" s="1436">
        <v>41</v>
      </c>
      <c r="T373" s="1432">
        <f t="shared" si="277"/>
      </c>
      <c r="U373" s="1436">
        <v>14347</v>
      </c>
      <c r="V373" s="1449">
        <v>324</v>
      </c>
      <c r="W373" s="1449">
        <v>54</v>
      </c>
      <c r="X373" s="1449">
        <v>342</v>
      </c>
      <c r="Y373" s="1449">
        <v>39</v>
      </c>
      <c r="Z373" s="1449">
        <v>5</v>
      </c>
      <c r="AA373" s="1449">
        <v>1</v>
      </c>
      <c r="AB373" s="1436">
        <v>8</v>
      </c>
      <c r="AC373" s="1470">
        <f t="shared" si="184"/>
      </c>
      <c r="AD373" s="1432">
        <f t="shared" si="308"/>
      </c>
      <c r="AE373" s="1438" t="s">
        <v>948</v>
      </c>
      <c r="AF373" s="1439" t="s">
        <v>949</v>
      </c>
      <c r="AG373" s="1439">
        <v>17</v>
      </c>
    </row>
    <row r="374">
      <c r="A374" s="1426"/>
      <c r="B374" s="1427" t="s">
        <v>989</v>
      </c>
      <c r="C374" s="1427" t="s">
        <v>961</v>
      </c>
      <c r="D374" s="1451">
        <v>2029.52</v>
      </c>
      <c r="E374" s="1451">
        <v>4</v>
      </c>
      <c r="F374" s="1451"/>
      <c r="G374" s="1431">
        <f t="shared" si="60"/>
      </c>
      <c r="H374" s="1431">
        <f t="shared" si="93"/>
      </c>
      <c r="I374" s="1431">
        <f t="shared" si="124"/>
      </c>
      <c r="J374" s="1431"/>
      <c r="K374" s="1431">
        <f t="shared" si="155"/>
      </c>
      <c r="L374" s="1432">
        <f t="shared" si="339"/>
      </c>
      <c r="M374" s="1433">
        <f t="shared" si="370"/>
      </c>
      <c r="N374" s="1433">
        <f t="shared" si="401"/>
      </c>
      <c r="O374" s="1433">
        <f t="shared" si="432"/>
      </c>
      <c r="P374" s="1433">
        <f t="shared" si="215"/>
      </c>
      <c r="Q374" s="1434">
        <f t="shared" si="246"/>
      </c>
      <c r="R374" s="1435">
        <v>0.0165</v>
      </c>
      <c r="S374" s="1436">
        <v>41</v>
      </c>
      <c r="T374" s="1432">
        <f t="shared" si="277"/>
      </c>
      <c r="U374" s="1436">
        <v>19056</v>
      </c>
      <c r="V374" s="1449">
        <v>738</v>
      </c>
      <c r="W374" s="1449">
        <v>90</v>
      </c>
      <c r="X374" s="1449">
        <v>778</v>
      </c>
      <c r="Y374" s="1449">
        <v>69</v>
      </c>
      <c r="Z374" s="1449">
        <v>5</v>
      </c>
      <c r="AA374" s="1449">
        <v>3</v>
      </c>
      <c r="AB374" s="1436">
        <v>11</v>
      </c>
      <c r="AC374" s="1470">
        <f t="shared" si="184"/>
      </c>
      <c r="AD374" s="1432">
        <f t="shared" si="308"/>
      </c>
      <c r="AE374" s="1438" t="s">
        <v>948</v>
      </c>
      <c r="AF374" s="1439" t="s">
        <v>949</v>
      </c>
      <c r="AG374" s="1439">
        <v>22</v>
      </c>
    </row>
    <row r="375">
      <c r="A375" s="1426"/>
      <c r="B375" s="1440"/>
      <c r="C375" s="1440"/>
      <c r="D375" s="1441">
        <f>SUM(D372:D374)</f>
      </c>
      <c r="E375" s="1441">
        <f>SUM(E372:E374)</f>
      </c>
      <c r="F375" s="1441"/>
      <c r="G375" s="1441">
        <f>SUM(G372:G374)</f>
      </c>
      <c r="H375" s="1442">
        <f t="shared" si="93"/>
      </c>
      <c r="I375" s="1442">
        <f t="shared" si="124"/>
      </c>
      <c r="J375" s="1442"/>
      <c r="K375" s="1442">
        <f t="shared" si="155"/>
      </c>
      <c r="L375" s="1442">
        <f t="shared" si="339"/>
      </c>
      <c r="M375" s="1443">
        <f t="shared" si="370"/>
      </c>
      <c r="N375" s="1443">
        <f t="shared" si="401"/>
      </c>
      <c r="O375" s="1443">
        <f t="shared" si="432"/>
      </c>
      <c r="P375" s="1443">
        <f t="shared" si="215"/>
      </c>
      <c r="Q375" s="1444">
        <f t="shared" si="246"/>
      </c>
      <c r="R375" s="1443">
        <f>AVERAGE(R372:R374)</f>
      </c>
      <c r="S375" s="1445">
        <f>AVERAGE(S372:S374)</f>
      </c>
      <c r="T375" s="1454">
        <f t="shared" si="277"/>
      </c>
      <c r="U375" s="1441">
        <f>SUM(U372:U374)</f>
      </c>
      <c r="V375" s="1441">
        <f>SUM(V372:V374)</f>
      </c>
      <c r="W375" s="1441">
        <f>SUM(W372:W374)</f>
      </c>
      <c r="X375" s="1441">
        <f>SUM(X372:X374)</f>
      </c>
      <c r="Y375" s="1441">
        <f>SUM(Y372:Y374)</f>
      </c>
      <c r="Z375" s="1441">
        <f>SUM(Z372:Z374)</f>
      </c>
      <c r="AA375" s="1441">
        <f>SUM(AA372:AA374)</f>
      </c>
      <c r="AB375" s="1441">
        <f>SUM(AB372:AB374)</f>
      </c>
      <c r="AC375" s="1442">
        <f t="shared" si="184"/>
      </c>
      <c r="AD375" s="1446">
        <f t="shared" si="308"/>
      </c>
      <c r="AE375" s="1447"/>
      <c r="AF375" s="1447"/>
      <c r="AG375" s="1441">
        <f>SUM(AG372:AG374)</f>
      </c>
    </row>
    <row r="376">
      <c r="A376" s="1426"/>
      <c r="B376" s="1427" t="s">
        <v>946</v>
      </c>
      <c r="C376" s="1427" t="s">
        <v>962</v>
      </c>
      <c r="D376" s="1429">
        <v>2538.47</v>
      </c>
      <c r="E376" s="1453">
        <v>5</v>
      </c>
      <c r="F376" s="1453"/>
      <c r="G376" s="1431">
        <f t="shared" ref="G376:G379" si="61">E376*2000</f>
      </c>
      <c r="H376" s="1431">
        <f t="shared" si="93"/>
      </c>
      <c r="I376" s="1431">
        <f t="shared" si="124"/>
      </c>
      <c r="J376" s="1431"/>
      <c r="K376" s="1431">
        <f t="shared" si="155"/>
      </c>
      <c r="L376" s="1432">
        <f t="shared" si="339"/>
      </c>
      <c r="M376" s="1433">
        <f t="shared" si="370"/>
      </c>
      <c r="N376" s="1433">
        <f t="shared" si="401"/>
      </c>
      <c r="O376" s="1433">
        <f t="shared" si="432"/>
      </c>
      <c r="P376" s="1433">
        <f t="shared" si="215"/>
      </c>
      <c r="Q376" s="1434">
        <f t="shared" si="246"/>
      </c>
      <c r="R376" s="1435">
        <v>0.019</v>
      </c>
      <c r="S376" s="1436">
        <v>42</v>
      </c>
      <c r="T376" s="1432">
        <f t="shared" si="277"/>
      </c>
      <c r="U376" s="1436">
        <v>23820</v>
      </c>
      <c r="V376" s="1449">
        <v>783</v>
      </c>
      <c r="W376" s="1449">
        <v>110</v>
      </c>
      <c r="X376" s="1449">
        <v>847</v>
      </c>
      <c r="Y376" s="1449">
        <v>45</v>
      </c>
      <c r="Z376" s="1449">
        <v>3</v>
      </c>
      <c r="AA376" s="1449">
        <v>0</v>
      </c>
      <c r="AB376" s="1436">
        <v>19</v>
      </c>
      <c r="AC376" s="1470">
        <f t="shared" si="184"/>
      </c>
      <c r="AD376" s="1432">
        <f t="shared" si="308"/>
      </c>
      <c r="AE376" s="1438" t="s">
        <v>948</v>
      </c>
      <c r="AF376" s="1439" t="s">
        <v>949</v>
      </c>
      <c r="AG376" s="1439">
        <v>19</v>
      </c>
    </row>
    <row r="377">
      <c r="A377" s="1426"/>
      <c r="B377" s="1427" t="s">
        <v>946</v>
      </c>
      <c r="C377" s="1428" t="s">
        <v>963</v>
      </c>
      <c r="D377" s="1450">
        <v>2324.45</v>
      </c>
      <c r="E377" s="1453">
        <v>5</v>
      </c>
      <c r="F377" s="1453"/>
      <c r="G377" s="1431">
        <f t="shared" si="61"/>
      </c>
      <c r="H377" s="1431">
        <f t="shared" si="93"/>
      </c>
      <c r="I377" s="1431">
        <f t="shared" si="124"/>
      </c>
      <c r="J377" s="1431"/>
      <c r="K377" s="1431">
        <f t="shared" si="155"/>
      </c>
      <c r="L377" s="1432">
        <f t="shared" si="339"/>
      </c>
      <c r="M377" s="1433">
        <f t="shared" si="370"/>
      </c>
      <c r="N377" s="1433">
        <f t="shared" si="401"/>
      </c>
      <c r="O377" s="1433">
        <f t="shared" si="432"/>
      </c>
      <c r="P377" s="1433">
        <f t="shared" si="215"/>
      </c>
      <c r="Q377" s="1434">
        <f t="shared" si="246"/>
      </c>
      <c r="R377" s="1435">
        <v>0.0137</v>
      </c>
      <c r="S377" s="1436">
        <v>43</v>
      </c>
      <c r="T377" s="1432">
        <f t="shared" si="277"/>
      </c>
      <c r="U377" s="1436">
        <v>24712</v>
      </c>
      <c r="V377" s="1449">
        <v>715</v>
      </c>
      <c r="W377" s="1449">
        <v>93</v>
      </c>
      <c r="X377" s="1449">
        <v>773</v>
      </c>
      <c r="Y377" s="1449">
        <v>88</v>
      </c>
      <c r="Z377" s="1449">
        <v>6</v>
      </c>
      <c r="AA377" s="1449">
        <v>1</v>
      </c>
      <c r="AB377" s="1436">
        <v>19</v>
      </c>
      <c r="AC377" s="1470">
        <f t="shared" si="184"/>
      </c>
      <c r="AD377" s="1432">
        <f t="shared" si="308"/>
      </c>
      <c r="AE377" s="1438" t="s">
        <v>948</v>
      </c>
      <c r="AF377" s="1439" t="s">
        <v>949</v>
      </c>
      <c r="AG377" s="1439">
        <v>22</v>
      </c>
    </row>
    <row r="378">
      <c r="A378" s="1426"/>
      <c r="B378" s="1427" t="s">
        <v>946</v>
      </c>
      <c r="C378" s="1427" t="s">
        <v>964</v>
      </c>
      <c r="D378" s="1450">
        <v>2293.76</v>
      </c>
      <c r="E378" s="1451">
        <v>1</v>
      </c>
      <c r="F378" s="1451"/>
      <c r="G378" s="1431">
        <f t="shared" si="61"/>
      </c>
      <c r="H378" s="1431">
        <f t="shared" si="93"/>
      </c>
      <c r="I378" s="1431">
        <f t="shared" si="124"/>
      </c>
      <c r="J378" s="1431"/>
      <c r="K378" s="1431">
        <f t="shared" si="155"/>
      </c>
      <c r="L378" s="1432">
        <f t="shared" si="339"/>
      </c>
      <c r="M378" s="1433">
        <f t="shared" si="370"/>
      </c>
      <c r="N378" s="1433">
        <f t="shared" si="401"/>
      </c>
      <c r="O378" s="1433">
        <f t="shared" si="432"/>
      </c>
      <c r="P378" s="1433">
        <f t="shared" si="215"/>
      </c>
      <c r="Q378" s="1434">
        <f t="shared" si="246"/>
      </c>
      <c r="R378" s="1435">
        <v>0.0159</v>
      </c>
      <c r="S378" s="1436">
        <v>45</v>
      </c>
      <c r="T378" s="1432">
        <f t="shared" si="277"/>
      </c>
      <c r="U378" s="1436">
        <v>25723</v>
      </c>
      <c r="V378" s="1449">
        <v>475</v>
      </c>
      <c r="W378" s="1449">
        <v>100</v>
      </c>
      <c r="X378" s="1449">
        <v>500</v>
      </c>
      <c r="Y378" s="1449">
        <v>78</v>
      </c>
      <c r="Z378" s="1449">
        <v>2</v>
      </c>
      <c r="AA378" s="1449">
        <v>1</v>
      </c>
      <c r="AB378" s="1436">
        <v>17</v>
      </c>
      <c r="AC378" s="1470">
        <f t="shared" si="184"/>
      </c>
      <c r="AD378" s="1432">
        <f t="shared" si="308"/>
      </c>
      <c r="AE378" s="1438" t="s">
        <v>948</v>
      </c>
      <c r="AF378" s="1439" t="s">
        <v>949</v>
      </c>
      <c r="AG378" s="1439">
        <v>24</v>
      </c>
    </row>
    <row r="379">
      <c r="A379" s="1426"/>
      <c r="B379" s="1427" t="s">
        <v>946</v>
      </c>
      <c r="C379" s="1427" t="s">
        <v>965</v>
      </c>
      <c r="D379" s="1450">
        <v>1342.15</v>
      </c>
      <c r="E379" s="1451">
        <v>1</v>
      </c>
      <c r="F379" s="1451"/>
      <c r="G379" s="1431">
        <f t="shared" si="61"/>
      </c>
      <c r="H379" s="1431">
        <f t="shared" si="93"/>
      </c>
      <c r="I379" s="1431">
        <f t="shared" si="124"/>
      </c>
      <c r="J379" s="1431"/>
      <c r="K379" s="1431">
        <f t="shared" si="155"/>
      </c>
      <c r="L379" s="1432">
        <f t="shared" si="339"/>
      </c>
      <c r="M379" s="1433">
        <f t="shared" si="370"/>
      </c>
      <c r="N379" s="1433">
        <f t="shared" si="401"/>
      </c>
      <c r="O379" s="1433">
        <f t="shared" si="432"/>
      </c>
      <c r="P379" s="1433">
        <f t="shared" si="215"/>
      </c>
      <c r="Q379" s="1434">
        <f t="shared" si="246"/>
      </c>
      <c r="R379" s="1435">
        <v>0.0155</v>
      </c>
      <c r="S379" s="1436">
        <v>46</v>
      </c>
      <c r="T379" s="1432">
        <f t="shared" si="277"/>
      </c>
      <c r="U379" s="1436">
        <v>17028</v>
      </c>
      <c r="V379" s="1449">
        <v>378</v>
      </c>
      <c r="W379" s="1449">
        <v>75</v>
      </c>
      <c r="X379" s="1449">
        <v>401</v>
      </c>
      <c r="Y379" s="1449">
        <v>37</v>
      </c>
      <c r="Z379" s="1449">
        <v>4</v>
      </c>
      <c r="AA379" s="1449">
        <v>0</v>
      </c>
      <c r="AB379" s="1436">
        <v>12</v>
      </c>
      <c r="AC379" s="1470">
        <f t="shared" si="184"/>
      </c>
      <c r="AD379" s="1432">
        <f t="shared" si="308"/>
      </c>
      <c r="AE379" s="1438" t="s">
        <v>948</v>
      </c>
      <c r="AF379" s="1439" t="s">
        <v>949</v>
      </c>
      <c r="AG379" s="1439">
        <v>25</v>
      </c>
    </row>
    <row r="380">
      <c r="A380" s="1426"/>
      <c r="B380" s="1440" t="s">
        <v>950</v>
      </c>
      <c r="C380" s="1440"/>
      <c r="D380" s="1441">
        <f>SUM(D376:D379)</f>
      </c>
      <c r="E380" s="1441">
        <f>SUM(E376:E379)</f>
      </c>
      <c r="F380" s="1441"/>
      <c r="G380" s="1441">
        <f>SUM(G376:G379)</f>
      </c>
      <c r="H380" s="1442">
        <f t="shared" si="93"/>
      </c>
      <c r="I380" s="1442">
        <f t="shared" si="124"/>
      </c>
      <c r="J380" s="1442"/>
      <c r="K380" s="1442">
        <f t="shared" si="155"/>
      </c>
      <c r="L380" s="1442">
        <f t="shared" si="339"/>
      </c>
      <c r="M380" s="1443">
        <f t="shared" si="370"/>
      </c>
      <c r="N380" s="1443">
        <f t="shared" si="401"/>
      </c>
      <c r="O380" s="1443">
        <f t="shared" si="432"/>
      </c>
      <c r="P380" s="1443">
        <f t="shared" si="215"/>
      </c>
      <c r="Q380" s="1444">
        <f t="shared" si="246"/>
      </c>
      <c r="R380" s="1443">
        <f>AVERAGE(R376:R379)</f>
      </c>
      <c r="S380" s="1445">
        <f>AVERAGE(S376:S379)</f>
      </c>
      <c r="T380" s="1454">
        <f t="shared" si="277"/>
      </c>
      <c r="U380" s="1441">
        <f>SUM(U376:U379)</f>
      </c>
      <c r="V380" s="1441">
        <f>SUM(V376:V379)</f>
      </c>
      <c r="W380" s="1441">
        <f>SUM(W376:W379)</f>
      </c>
      <c r="X380" s="1441">
        <f>SUM(X376:X379)</f>
      </c>
      <c r="Y380" s="1441">
        <f>SUM(Y376:Y379)</f>
      </c>
      <c r="Z380" s="1441">
        <f>SUM(Z376:Z379)</f>
      </c>
      <c r="AA380" s="1441">
        <f>SUM(AA376:AA379)</f>
      </c>
      <c r="AB380" s="1441">
        <f>SUM(AB376:AB379)</f>
      </c>
      <c r="AC380" s="1442">
        <f t="shared" si="184"/>
      </c>
      <c r="AD380" s="1446">
        <f t="shared" si="308"/>
      </c>
      <c r="AE380" s="1447"/>
      <c r="AF380" s="1447"/>
      <c r="AG380" s="1441">
        <f>SUM(AG376:AG379)</f>
      </c>
    </row>
    <row r="381">
      <c r="A381" s="1426"/>
      <c r="B381" s="1455" t="s">
        <v>966</v>
      </c>
      <c r="C381" s="1455"/>
      <c r="D381" s="1456">
        <f>D371+D366+D380+D375</f>
      </c>
      <c r="E381" s="1456">
        <f>E371+E366+E380+E375</f>
      </c>
      <c r="F381" s="1456"/>
      <c r="G381" s="1456">
        <f>G371+G366+G380+G375</f>
      </c>
      <c r="H381" s="1457">
        <f t="shared" si="93"/>
      </c>
      <c r="I381" s="1457">
        <f t="shared" si="124"/>
      </c>
      <c r="J381" s="1457"/>
      <c r="K381" s="1457">
        <f t="shared" si="155"/>
      </c>
      <c r="L381" s="1457">
        <f t="shared" si="339"/>
      </c>
      <c r="M381" s="1458">
        <f t="shared" si="370"/>
      </c>
      <c r="N381" s="1458">
        <f t="shared" si="401"/>
      </c>
      <c r="O381" s="1458">
        <f t="shared" si="432"/>
      </c>
      <c r="P381" s="1458">
        <f t="shared" si="215"/>
      </c>
      <c r="Q381" s="1459">
        <f t="shared" si="246"/>
      </c>
      <c r="R381" s="1460">
        <f>(R371+R366+R380+R375)/4</f>
      </c>
      <c r="S381" s="1460">
        <f>(S371+S366+S380+S375)/4</f>
      </c>
      <c r="T381" s="1460">
        <f>(T371+T366+T380+T375)/4</f>
      </c>
      <c r="U381" s="1456">
        <f>U371+U366+U380+U375</f>
      </c>
      <c r="V381" s="1456">
        <f>V371+V366+V380+V375</f>
      </c>
      <c r="W381" s="1456">
        <f>W371+W366+W380+W375</f>
      </c>
      <c r="X381" s="1456">
        <f>X371+X366+X380+X375</f>
      </c>
      <c r="Y381" s="1456">
        <f>Y371+Y366+Y380+Y375</f>
      </c>
      <c r="Z381" s="1456">
        <f>Z371+Z366+Z380+Z375</f>
      </c>
      <c r="AA381" s="1456">
        <f>AA371+AA366+AA380+AA375</f>
      </c>
      <c r="AB381" s="1456">
        <f>AB371+AB366+AB380+AB375</f>
      </c>
      <c r="AC381" s="1457">
        <f t="shared" si="184"/>
      </c>
      <c r="AD381" s="1462">
        <f t="shared" si="308"/>
      </c>
      <c r="AE381" s="1463"/>
      <c r="AF381" s="1463"/>
      <c r="AG381" s="1456">
        <f>AG371+AG366+AG380+AG375</f>
      </c>
    </row>
    <row r="382">
      <c r="A382" s="1416" t="s">
        <v>912</v>
      </c>
      <c r="B382" s="1416" t="s">
        <v>913</v>
      </c>
      <c r="C382" s="1416"/>
      <c r="D382" s="1417" t="s">
        <v>914</v>
      </c>
      <c r="E382" s="1417"/>
      <c r="F382" s="1417"/>
      <c r="G382" s="1417"/>
      <c r="H382" s="1417"/>
      <c r="I382" s="1417"/>
      <c r="J382" s="1417"/>
      <c r="K382" s="1417"/>
      <c r="L382" s="1418" t="s">
        <v>915</v>
      </c>
      <c r="M382" s="1418"/>
      <c r="N382" s="1418"/>
      <c r="O382" s="1418"/>
      <c r="P382" s="1418"/>
      <c r="Q382" s="1418"/>
      <c r="R382" s="1418"/>
      <c r="S382" s="1418"/>
      <c r="T382" s="1418"/>
      <c r="U382" s="1418"/>
      <c r="V382" s="1418"/>
      <c r="W382" s="1418"/>
      <c r="X382" s="1418"/>
      <c r="Y382" s="1418"/>
      <c r="Z382" s="1418"/>
      <c r="AA382" s="1418"/>
      <c r="AB382" s="1418"/>
      <c r="AC382" s="1418"/>
      <c r="AD382" s="1418"/>
      <c r="AE382" s="1418"/>
      <c r="AF382" s="1418"/>
      <c r="AG382" s="1419"/>
    </row>
    <row r="383">
      <c r="A383" s="1416"/>
      <c r="B383" s="1416" t="s">
        <v>916</v>
      </c>
      <c r="C383" s="1416" t="s">
        <v>917</v>
      </c>
      <c r="D383" s="1417" t="s">
        <v>918</v>
      </c>
      <c r="E383" s="1420" t="s">
        <v>919</v>
      </c>
      <c r="F383" s="1420"/>
      <c r="G383" s="1421" t="s">
        <v>920</v>
      </c>
      <c r="H383" s="1422" t="s">
        <v>921</v>
      </c>
      <c r="I383" s="1422" t="s">
        <v>922</v>
      </c>
      <c r="J383" s="1422"/>
      <c r="K383" s="1422" t="s">
        <v>923</v>
      </c>
      <c r="L383" s="1418" t="s">
        <v>924</v>
      </c>
      <c r="M383" s="1423" t="s">
        <v>925</v>
      </c>
      <c r="N383" s="1423" t="s">
        <v>926</v>
      </c>
      <c r="O383" s="1423" t="s">
        <v>927</v>
      </c>
      <c r="P383" s="1423" t="s">
        <v>928</v>
      </c>
      <c r="Q383" s="1424" t="s">
        <v>929</v>
      </c>
      <c r="R383" s="1423" t="s">
        <v>930</v>
      </c>
      <c r="S383" s="1425" t="s">
        <v>931</v>
      </c>
      <c r="T383" s="1418" t="s">
        <v>932</v>
      </c>
      <c r="U383" s="1424" t="s">
        <v>933</v>
      </c>
      <c r="V383" s="1424" t="s">
        <v>934</v>
      </c>
      <c r="W383" s="1424" t="s">
        <v>935</v>
      </c>
      <c r="X383" s="1424" t="s">
        <v>936</v>
      </c>
      <c r="Y383" s="1424" t="s">
        <v>937</v>
      </c>
      <c r="Z383" s="1424" t="s">
        <v>938</v>
      </c>
      <c r="AA383" s="1424" t="s">
        <v>939</v>
      </c>
      <c r="AB383" s="1424" t="s">
        <v>940</v>
      </c>
      <c r="AC383" s="1469" t="s">
        <v>978</v>
      </c>
      <c r="AD383" s="1418" t="s">
        <v>941</v>
      </c>
      <c r="AE383" s="1419" t="s">
        <v>942</v>
      </c>
      <c r="AF383" s="1419" t="s">
        <v>943</v>
      </c>
      <c r="AG383" s="1419" t="s">
        <v>944</v>
      </c>
    </row>
    <row r="384">
      <c r="A384" s="1426" t="s">
        <v>995</v>
      </c>
      <c r="B384" s="1427" t="s">
        <v>951</v>
      </c>
      <c r="C384" s="1428" t="s">
        <v>987</v>
      </c>
      <c r="D384" s="1429">
        <v>2000.02</v>
      </c>
      <c r="E384" s="1430">
        <v>0</v>
      </c>
      <c r="F384" s="1430"/>
      <c r="G384" s="1431">
        <f t="shared" ref="G384:G387" si="62">E384*2000</f>
      </c>
      <c r="H384" s="1431">
        <f t="shared" ref="H384:H403" si="94">G384/D384</f>
      </c>
      <c r="I384" s="1431">
        <f t="shared" ref="I384:I403" si="125">D384/E384</f>
      </c>
      <c r="J384" s="1431"/>
      <c r="K384" s="1431">
        <f t="shared" ref="K384:K403" si="156">G384/E384</f>
      </c>
      <c r="L384" s="1432">
        <f t="shared" ref="L384:L403" si="340">D384/V384</f>
      </c>
      <c r="M384" s="1433">
        <f t="shared" ref="M384:M403" si="371">Q384/U384*1</f>
      </c>
      <c r="N384" s="1433">
        <f t="shared" ref="N384:N403" si="402">V384/U384</f>
      </c>
      <c r="O384" s="1433">
        <f t="shared" ref="O384:O403" si="433">X384/U384</f>
      </c>
      <c r="P384" s="1433">
        <f t="shared" ref="P384:P403" si="216">Y384/X384</f>
      </c>
      <c r="Q384" s="1434">
        <f t="shared" ref="Q384:Q403" si="247">W384/R384</f>
      </c>
      <c r="R384" s="1435">
        <v>0.0151</v>
      </c>
      <c r="S384" s="1436">
        <v>21</v>
      </c>
      <c r="T384" s="1432">
        <f t="shared" ref="T384:T402" si="278">(D384/U384)*1000</f>
      </c>
      <c r="U384" s="1437">
        <v>21290</v>
      </c>
      <c r="V384" s="1434">
        <v>843</v>
      </c>
      <c r="W384" s="1434">
        <v>85</v>
      </c>
      <c r="X384" s="1434">
        <v>897</v>
      </c>
      <c r="Y384" s="1434">
        <v>19</v>
      </c>
      <c r="Z384" s="1434">
        <v>6</v>
      </c>
      <c r="AA384" s="1434">
        <v>2</v>
      </c>
      <c r="AB384" s="1437">
        <v>10</v>
      </c>
      <c r="AC384" s="1470">
        <f t="shared" ref="AC384:AC403" si="185">D384/X384</f>
      </c>
      <c r="AD384" s="1432">
        <f t="shared" ref="AD384:AD403" si="309">AG384*1000/D384</f>
      </c>
      <c r="AE384" s="1438" t="s">
        <v>948</v>
      </c>
      <c r="AF384" s="1439" t="s">
        <v>957</v>
      </c>
      <c r="AG384" s="1439">
        <v>8</v>
      </c>
    </row>
    <row r="385">
      <c r="A385" s="1426"/>
      <c r="B385" s="1427" t="s">
        <v>951</v>
      </c>
      <c r="C385" s="1427" t="s">
        <v>988</v>
      </c>
      <c r="D385" s="1429">
        <v>1968.61</v>
      </c>
      <c r="E385" s="1430">
        <v>2</v>
      </c>
      <c r="F385" s="1430"/>
      <c r="G385" s="1431">
        <f t="shared" si="62"/>
      </c>
      <c r="H385" s="1431">
        <f t="shared" si="94"/>
      </c>
      <c r="I385" s="1448">
        <f t="shared" si="125"/>
      </c>
      <c r="J385" s="1448"/>
      <c r="K385" s="1448">
        <f t="shared" si="156"/>
      </c>
      <c r="L385" s="1432">
        <f t="shared" si="340"/>
      </c>
      <c r="M385" s="1433">
        <f t="shared" si="371"/>
      </c>
      <c r="N385" s="1433">
        <f t="shared" si="402"/>
      </c>
      <c r="O385" s="1433">
        <f t="shared" si="433"/>
      </c>
      <c r="P385" s="1433">
        <f t="shared" si="216"/>
      </c>
      <c r="Q385" s="1434">
        <f t="shared" si="247"/>
      </c>
      <c r="R385" s="1435">
        <v>0.0126</v>
      </c>
      <c r="S385" s="1436">
        <v>29</v>
      </c>
      <c r="T385" s="1432">
        <f t="shared" si="278"/>
      </c>
      <c r="U385" s="1449">
        <v>19921</v>
      </c>
      <c r="V385" s="1449">
        <v>602</v>
      </c>
      <c r="W385" s="1449">
        <v>77</v>
      </c>
      <c r="X385" s="1449">
        <v>624</v>
      </c>
      <c r="Y385" s="1449">
        <v>56</v>
      </c>
      <c r="Z385" s="1449">
        <v>4</v>
      </c>
      <c r="AA385" s="1449">
        <v>0</v>
      </c>
      <c r="AB385" s="1436">
        <v>12</v>
      </c>
      <c r="AC385" s="1470">
        <f t="shared" si="185"/>
      </c>
      <c r="AD385" s="1432">
        <f t="shared" si="309"/>
      </c>
      <c r="AE385" s="1438" t="s">
        <v>948</v>
      </c>
      <c r="AF385" s="1439" t="s">
        <v>957</v>
      </c>
      <c r="AG385" s="1439">
        <v>22</v>
      </c>
    </row>
    <row r="386">
      <c r="A386" s="1426"/>
      <c r="B386" s="1427" t="s">
        <v>951</v>
      </c>
      <c r="C386" s="1428" t="s">
        <v>947</v>
      </c>
      <c r="D386" s="1450">
        <v>1929.32</v>
      </c>
      <c r="E386" s="1451">
        <v>4</v>
      </c>
      <c r="F386" s="1451"/>
      <c r="G386" s="1431">
        <f t="shared" si="62"/>
      </c>
      <c r="H386" s="1431">
        <f t="shared" si="94"/>
      </c>
      <c r="I386" s="1431">
        <f t="shared" si="125"/>
      </c>
      <c r="J386" s="1431"/>
      <c r="K386" s="1431">
        <f t="shared" si="156"/>
      </c>
      <c r="L386" s="1452">
        <f t="shared" si="340"/>
      </c>
      <c r="M386" s="1433">
        <f t="shared" si="371"/>
      </c>
      <c r="N386" s="1433">
        <f t="shared" si="402"/>
      </c>
      <c r="O386" s="1433">
        <f t="shared" si="433"/>
      </c>
      <c r="P386" s="1433">
        <f t="shared" si="216"/>
      </c>
      <c r="Q386" s="1434">
        <f t="shared" si="247"/>
      </c>
      <c r="R386" s="1435">
        <v>0.0139</v>
      </c>
      <c r="S386" s="1436">
        <v>38</v>
      </c>
      <c r="T386" s="1432">
        <f t="shared" si="278"/>
      </c>
      <c r="U386" s="1449">
        <v>20155</v>
      </c>
      <c r="V386" s="1449">
        <v>593</v>
      </c>
      <c r="W386" s="1449">
        <v>88</v>
      </c>
      <c r="X386" s="1449">
        <v>624</v>
      </c>
      <c r="Y386" s="1449">
        <v>94</v>
      </c>
      <c r="Z386" s="1449">
        <v>3</v>
      </c>
      <c r="AA386" s="1449">
        <v>2</v>
      </c>
      <c r="AB386" s="1436">
        <v>6</v>
      </c>
      <c r="AC386" s="1470">
        <f t="shared" si="185"/>
      </c>
      <c r="AD386" s="1432">
        <f t="shared" si="309"/>
      </c>
      <c r="AE386" s="1438" t="s">
        <v>948</v>
      </c>
      <c r="AF386" s="1439" t="s">
        <v>957</v>
      </c>
      <c r="AG386" s="1439">
        <v>23</v>
      </c>
    </row>
    <row r="387">
      <c r="A387" s="1426"/>
      <c r="B387" s="1427" t="s">
        <v>951</v>
      </c>
      <c r="C387" s="1428" t="s">
        <v>952</v>
      </c>
      <c r="D387" s="1450">
        <v>2211.4</v>
      </c>
      <c r="E387" s="1451">
        <v>4</v>
      </c>
      <c r="F387" s="1451"/>
      <c r="G387" s="1431">
        <f t="shared" si="62"/>
      </c>
      <c r="H387" s="1431">
        <f t="shared" si="94"/>
      </c>
      <c r="I387" s="1431">
        <f t="shared" si="125"/>
      </c>
      <c r="J387" s="1431"/>
      <c r="K387" s="1431">
        <f t="shared" si="156"/>
      </c>
      <c r="L387" s="1452">
        <f t="shared" si="340"/>
      </c>
      <c r="M387" s="1433">
        <f t="shared" si="371"/>
      </c>
      <c r="N387" s="1433">
        <f t="shared" si="402"/>
      </c>
      <c r="O387" s="1433">
        <f t="shared" si="433"/>
      </c>
      <c r="P387" s="1433">
        <f t="shared" si="216"/>
      </c>
      <c r="Q387" s="1434">
        <f t="shared" si="247"/>
      </c>
      <c r="R387" s="1435">
        <v>0.0136</v>
      </c>
      <c r="S387" s="1436">
        <v>37</v>
      </c>
      <c r="T387" s="1432">
        <f t="shared" si="278"/>
      </c>
      <c r="U387" s="1449">
        <v>22679</v>
      </c>
      <c r="V387" s="1449">
        <v>634</v>
      </c>
      <c r="W387" s="1449">
        <v>86</v>
      </c>
      <c r="X387" s="1449">
        <v>661</v>
      </c>
      <c r="Y387" s="1449">
        <v>53</v>
      </c>
      <c r="Z387" s="1449">
        <v>3</v>
      </c>
      <c r="AA387" s="1449">
        <v>0</v>
      </c>
      <c r="AB387" s="1436">
        <v>11</v>
      </c>
      <c r="AC387" s="1470">
        <f t="shared" si="185"/>
      </c>
      <c r="AD387" s="1432">
        <f t="shared" si="309"/>
      </c>
      <c r="AE387" s="1438" t="s">
        <v>948</v>
      </c>
      <c r="AF387" s="1439" t="s">
        <v>957</v>
      </c>
      <c r="AG387" s="1439">
        <v>15</v>
      </c>
    </row>
    <row r="388">
      <c r="A388" s="1426"/>
      <c r="B388" s="1440" t="s">
        <v>950</v>
      </c>
      <c r="C388" s="1440"/>
      <c r="D388" s="1441">
        <f>SUM(D384:D387)</f>
      </c>
      <c r="E388" s="1441">
        <f>SUM(E384:E387)</f>
      </c>
      <c r="F388" s="1441"/>
      <c r="G388" s="1442">
        <f>SUM(G384:G387)</f>
      </c>
      <c r="H388" s="1442">
        <f t="shared" si="94"/>
      </c>
      <c r="I388" s="1442">
        <f t="shared" si="125"/>
      </c>
      <c r="J388" s="1442"/>
      <c r="K388" s="1442">
        <f t="shared" si="156"/>
      </c>
      <c r="L388" s="1442">
        <f t="shared" si="340"/>
      </c>
      <c r="M388" s="1443">
        <f t="shared" si="371"/>
      </c>
      <c r="N388" s="1443">
        <f t="shared" si="402"/>
      </c>
      <c r="O388" s="1443">
        <f t="shared" si="433"/>
      </c>
      <c r="P388" s="1443">
        <f t="shared" si="216"/>
      </c>
      <c r="Q388" s="1444">
        <f t="shared" si="247"/>
      </c>
      <c r="R388" s="1443">
        <f>AVERAGE(R384:R387)</f>
      </c>
      <c r="S388" s="1445">
        <f>AVERAGE(S384:S387)</f>
      </c>
      <c r="T388" s="1442">
        <f t="shared" si="278"/>
      </c>
      <c r="U388" s="1441">
        <f>SUM(U384:U387)</f>
      </c>
      <c r="V388" s="1441">
        <f>SUM(V384:V387)</f>
      </c>
      <c r="W388" s="1441">
        <f>SUM(W384:W387)</f>
      </c>
      <c r="X388" s="1441">
        <f>SUM(X384:X387)</f>
      </c>
      <c r="Y388" s="1441">
        <f>SUM(Y384:Y387)</f>
      </c>
      <c r="Z388" s="1441">
        <f>SUM(Z384:Z387)</f>
      </c>
      <c r="AA388" s="1441">
        <f>SUM(AA384:AA387)</f>
      </c>
      <c r="AB388" s="1441">
        <f>SUM(AB384:AB387)</f>
      </c>
      <c r="AC388" s="1442">
        <f t="shared" si="185"/>
      </c>
      <c r="AD388" s="1446">
        <f t="shared" si="309"/>
      </c>
      <c r="AE388" s="1447"/>
      <c r="AF388" s="1447"/>
      <c r="AG388" s="1444">
        <f>SUM(AG384:AG387)</f>
      </c>
    </row>
    <row r="389">
      <c r="A389" s="1426"/>
      <c r="B389" s="1427" t="s">
        <v>968</v>
      </c>
      <c r="C389" s="1427" t="s">
        <v>953</v>
      </c>
      <c r="D389" s="1451">
        <v>1980.46</v>
      </c>
      <c r="E389" s="1451">
        <v>1</v>
      </c>
      <c r="F389" s="1451"/>
      <c r="G389" s="1431">
        <f t="shared" ref="G389:G392" si="63">E389*2000</f>
      </c>
      <c r="H389" s="1431">
        <f t="shared" si="94"/>
      </c>
      <c r="I389" s="1431">
        <f t="shared" si="125"/>
      </c>
      <c r="J389" s="1431"/>
      <c r="K389" s="1431">
        <f t="shared" si="156"/>
      </c>
      <c r="L389" s="1432">
        <f t="shared" si="340"/>
      </c>
      <c r="M389" s="1433">
        <f t="shared" si="371"/>
      </c>
      <c r="N389" s="1433">
        <f t="shared" si="402"/>
      </c>
      <c r="O389" s="1433">
        <f t="shared" si="433"/>
      </c>
      <c r="P389" s="1433">
        <f t="shared" si="216"/>
      </c>
      <c r="Q389" s="1434">
        <f t="shared" si="247"/>
      </c>
      <c r="R389" s="1435">
        <v>0.0143</v>
      </c>
      <c r="S389" s="1436">
        <v>39</v>
      </c>
      <c r="T389" s="1432">
        <f t="shared" si="278"/>
      </c>
      <c r="U389" s="1436">
        <v>23247</v>
      </c>
      <c r="V389" s="1449">
        <v>555</v>
      </c>
      <c r="W389" s="1449">
        <v>84</v>
      </c>
      <c r="X389" s="1449">
        <v>601</v>
      </c>
      <c r="Y389" s="1449">
        <v>43</v>
      </c>
      <c r="Z389" s="1449">
        <v>6</v>
      </c>
      <c r="AA389" s="1449">
        <v>3</v>
      </c>
      <c r="AB389" s="1436">
        <v>19</v>
      </c>
      <c r="AC389" s="1470">
        <f t="shared" si="185"/>
      </c>
      <c r="AD389" s="1432">
        <f t="shared" si="309"/>
      </c>
      <c r="AE389" s="1438" t="s">
        <v>948</v>
      </c>
      <c r="AF389" s="1439" t="s">
        <v>957</v>
      </c>
      <c r="AG389" s="1439">
        <v>8</v>
      </c>
    </row>
    <row r="390">
      <c r="A390" s="1426"/>
      <c r="B390" s="1427" t="s">
        <v>968</v>
      </c>
      <c r="C390" s="1427" t="s">
        <v>954</v>
      </c>
      <c r="D390" s="1451">
        <v>2474.68</v>
      </c>
      <c r="E390" s="1451">
        <v>3</v>
      </c>
      <c r="F390" s="1451"/>
      <c r="G390" s="1431">
        <f t="shared" si="63"/>
      </c>
      <c r="H390" s="1431">
        <f t="shared" si="94"/>
      </c>
      <c r="I390" s="1431">
        <f t="shared" si="125"/>
      </c>
      <c r="J390" s="1431"/>
      <c r="K390" s="1431">
        <f t="shared" si="156"/>
      </c>
      <c r="L390" s="1432">
        <f t="shared" si="340"/>
      </c>
      <c r="M390" s="1433">
        <f t="shared" si="371"/>
      </c>
      <c r="N390" s="1433">
        <f t="shared" si="402"/>
      </c>
      <c r="O390" s="1433">
        <f t="shared" si="433"/>
      </c>
      <c r="P390" s="1433">
        <f t="shared" si="216"/>
      </c>
      <c r="Q390" s="1434">
        <f t="shared" si="247"/>
      </c>
      <c r="R390" s="1435">
        <v>0.0138</v>
      </c>
      <c r="S390" s="1436">
        <v>35</v>
      </c>
      <c r="T390" s="1432">
        <f t="shared" si="278"/>
      </c>
      <c r="U390" s="1436">
        <v>29068</v>
      </c>
      <c r="V390" s="1449">
        <v>1373</v>
      </c>
      <c r="W390" s="1449">
        <v>115</v>
      </c>
      <c r="X390" s="1449">
        <v>1459</v>
      </c>
      <c r="Y390" s="1449">
        <v>44</v>
      </c>
      <c r="Z390" s="1449">
        <v>5</v>
      </c>
      <c r="AA390" s="1449">
        <v>1</v>
      </c>
      <c r="AB390" s="1436">
        <v>9</v>
      </c>
      <c r="AC390" s="1470">
        <f t="shared" si="185"/>
      </c>
      <c r="AD390" s="1432">
        <f t="shared" si="309"/>
      </c>
      <c r="AE390" s="1438" t="s">
        <v>948</v>
      </c>
      <c r="AF390" s="1439" t="s">
        <v>957</v>
      </c>
      <c r="AG390" s="1439">
        <v>24</v>
      </c>
    </row>
    <row r="391">
      <c r="A391" s="1426"/>
      <c r="B391" s="1427" t="s">
        <v>968</v>
      </c>
      <c r="C391" s="1427" t="s">
        <v>955</v>
      </c>
      <c r="D391" s="1451">
        <v>2364.07</v>
      </c>
      <c r="E391" s="1451">
        <v>3</v>
      </c>
      <c r="F391" s="1451"/>
      <c r="G391" s="1431">
        <f t="shared" si="63"/>
      </c>
      <c r="H391" s="1431">
        <f t="shared" si="94"/>
      </c>
      <c r="I391" s="1431">
        <f t="shared" si="125"/>
      </c>
      <c r="J391" s="1431"/>
      <c r="K391" s="1431">
        <f t="shared" si="156"/>
      </c>
      <c r="L391" s="1432">
        <f t="shared" si="340"/>
      </c>
      <c r="M391" s="1433">
        <f t="shared" si="371"/>
      </c>
      <c r="N391" s="1433">
        <f t="shared" si="402"/>
      </c>
      <c r="O391" s="1433">
        <f t="shared" si="433"/>
      </c>
      <c r="P391" s="1433">
        <f t="shared" si="216"/>
      </c>
      <c r="Q391" s="1434">
        <f t="shared" si="247"/>
      </c>
      <c r="R391" s="1435">
        <v>0.0158</v>
      </c>
      <c r="S391" s="1436">
        <v>35</v>
      </c>
      <c r="T391" s="1432">
        <f t="shared" si="278"/>
      </c>
      <c r="U391" s="1436">
        <v>29128</v>
      </c>
      <c r="V391" s="1449">
        <v>1267</v>
      </c>
      <c r="W391" s="1449">
        <v>112</v>
      </c>
      <c r="X391" s="1449">
        <v>1371</v>
      </c>
      <c r="Y391" s="1449">
        <v>73</v>
      </c>
      <c r="Z391" s="1449">
        <v>1</v>
      </c>
      <c r="AA391" s="1449">
        <v>1</v>
      </c>
      <c r="AB391" s="1436">
        <v>14</v>
      </c>
      <c r="AC391" s="1470">
        <f t="shared" si="185"/>
      </c>
      <c r="AD391" s="1432">
        <f t="shared" si="309"/>
      </c>
      <c r="AE391" s="1438" t="s">
        <v>948</v>
      </c>
      <c r="AF391" s="1439" t="s">
        <v>957</v>
      </c>
      <c r="AG391" s="1439">
        <v>29</v>
      </c>
    </row>
    <row r="392">
      <c r="A392" s="1426"/>
      <c r="B392" s="1427" t="s">
        <v>968</v>
      </c>
      <c r="C392" s="1427" t="s">
        <v>956</v>
      </c>
      <c r="D392" s="1468">
        <v>1947.68</v>
      </c>
      <c r="E392" s="1451">
        <v>3</v>
      </c>
      <c r="F392" s="1451"/>
      <c r="G392" s="1431">
        <f t="shared" si="63"/>
      </c>
      <c r="H392" s="1431">
        <f t="shared" si="94"/>
      </c>
      <c r="I392" s="1431">
        <f t="shared" si="125"/>
      </c>
      <c r="J392" s="1431"/>
      <c r="K392" s="1431">
        <f t="shared" si="156"/>
      </c>
      <c r="L392" s="1432">
        <f t="shared" si="340"/>
      </c>
      <c r="M392" s="1433">
        <f t="shared" si="371"/>
      </c>
      <c r="N392" s="1433">
        <f t="shared" si="402"/>
      </c>
      <c r="O392" s="1433">
        <f t="shared" si="433"/>
      </c>
      <c r="P392" s="1433">
        <f t="shared" si="216"/>
      </c>
      <c r="Q392" s="1434">
        <f t="shared" si="247"/>
      </c>
      <c r="R392" s="1435">
        <v>0.0167</v>
      </c>
      <c r="S392" s="1436">
        <v>37</v>
      </c>
      <c r="T392" s="1432">
        <f t="shared" si="278"/>
      </c>
      <c r="U392" s="1436">
        <v>23506</v>
      </c>
      <c r="V392" s="1449">
        <v>507</v>
      </c>
      <c r="W392" s="1449">
        <v>97</v>
      </c>
      <c r="X392" s="1449">
        <v>547</v>
      </c>
      <c r="Y392" s="1449">
        <v>67</v>
      </c>
      <c r="Z392" s="1449">
        <v>2</v>
      </c>
      <c r="AA392" s="1449">
        <v>3</v>
      </c>
      <c r="AB392" s="1436">
        <v>11</v>
      </c>
      <c r="AC392" s="1470">
        <f t="shared" si="185"/>
      </c>
      <c r="AD392" s="1432">
        <f t="shared" si="309"/>
      </c>
      <c r="AE392" s="1438" t="s">
        <v>948</v>
      </c>
      <c r="AF392" s="1439" t="s">
        <v>949</v>
      </c>
      <c r="AG392" s="1439">
        <v>23</v>
      </c>
    </row>
    <row r="393">
      <c r="A393" s="1426"/>
      <c r="B393" s="1440" t="s">
        <v>950</v>
      </c>
      <c r="C393" s="1440"/>
      <c r="D393" s="1441">
        <f>SUM(D389:D392)</f>
      </c>
      <c r="E393" s="1441">
        <f>SUM(E389:E392)</f>
      </c>
      <c r="F393" s="1441"/>
      <c r="G393" s="1442">
        <f>SUM(G389:G392)</f>
      </c>
      <c r="H393" s="1442">
        <f t="shared" si="94"/>
      </c>
      <c r="I393" s="1442">
        <f t="shared" si="125"/>
      </c>
      <c r="J393" s="1442"/>
      <c r="K393" s="1442">
        <f t="shared" si="156"/>
      </c>
      <c r="L393" s="1442">
        <f t="shared" si="340"/>
      </c>
      <c r="M393" s="1443">
        <f t="shared" si="371"/>
      </c>
      <c r="N393" s="1443">
        <f t="shared" si="402"/>
      </c>
      <c r="O393" s="1443">
        <f t="shared" si="433"/>
      </c>
      <c r="P393" s="1443">
        <f t="shared" si="216"/>
      </c>
      <c r="Q393" s="1444">
        <f t="shared" si="247"/>
      </c>
      <c r="R393" s="1443">
        <f>AVERAGE(R389:R392)</f>
      </c>
      <c r="S393" s="1445">
        <f>AVERAGE(S389:S392)</f>
      </c>
      <c r="T393" s="1454">
        <f t="shared" si="278"/>
      </c>
      <c r="U393" s="1441">
        <f>SUM(U389:U392)</f>
      </c>
      <c r="V393" s="1441">
        <f>SUM(V389:V392)</f>
      </c>
      <c r="W393" s="1441">
        <f>SUM(W389:W392)</f>
      </c>
      <c r="X393" s="1441">
        <f>SUM(X389:X392)</f>
      </c>
      <c r="Y393" s="1441">
        <f>SUM(Y389:Y392)</f>
      </c>
      <c r="Z393" s="1441">
        <f>SUM(Z389:Z392)</f>
      </c>
      <c r="AA393" s="1441">
        <f>SUM(AA389:AA392)</f>
      </c>
      <c r="AB393" s="1441">
        <f>SUM(AB389:AB392)</f>
      </c>
      <c r="AC393" s="1442">
        <f t="shared" si="185"/>
      </c>
      <c r="AD393" s="1446">
        <f t="shared" si="309"/>
      </c>
      <c r="AE393" s="1447"/>
      <c r="AF393" s="1447"/>
      <c r="AG393" s="1444">
        <f>SUM(AG389:AG392)</f>
      </c>
    </row>
    <row r="394">
      <c r="A394" s="1426"/>
      <c r="B394" s="1427" t="s">
        <v>989</v>
      </c>
      <c r="C394" s="1427" t="s">
        <v>959</v>
      </c>
      <c r="D394" s="1451">
        <v>2263.82</v>
      </c>
      <c r="E394" s="1451">
        <v>1</v>
      </c>
      <c r="F394" s="1451"/>
      <c r="G394" s="1431">
        <f t="shared" ref="G394:G396" si="64">E394*2000</f>
      </c>
      <c r="H394" s="1431">
        <f t="shared" si="94"/>
      </c>
      <c r="I394" s="1431">
        <f t="shared" si="125"/>
      </c>
      <c r="J394" s="1431"/>
      <c r="K394" s="1431">
        <f t="shared" si="156"/>
      </c>
      <c r="L394" s="1432">
        <f t="shared" si="340"/>
      </c>
      <c r="M394" s="1433">
        <f t="shared" si="371"/>
      </c>
      <c r="N394" s="1433">
        <f t="shared" si="402"/>
      </c>
      <c r="O394" s="1433">
        <f t="shared" si="433"/>
      </c>
      <c r="P394" s="1433">
        <f t="shared" si="216"/>
      </c>
      <c r="Q394" s="1434">
        <f t="shared" si="247"/>
      </c>
      <c r="R394" s="1435">
        <v>0.0154</v>
      </c>
      <c r="S394" s="1436">
        <v>37</v>
      </c>
      <c r="T394" s="1432">
        <f t="shared" si="278"/>
      </c>
      <c r="U394" s="1436">
        <v>25649</v>
      </c>
      <c r="V394" s="1449">
        <v>994</v>
      </c>
      <c r="W394" s="1449">
        <v>97</v>
      </c>
      <c r="X394" s="1449">
        <v>1069</v>
      </c>
      <c r="Y394" s="1449">
        <v>80</v>
      </c>
      <c r="Z394" s="1449">
        <v>6</v>
      </c>
      <c r="AA394" s="1449">
        <v>0</v>
      </c>
      <c r="AB394" s="1436">
        <v>21</v>
      </c>
      <c r="AC394" s="1470">
        <f t="shared" si="185"/>
      </c>
      <c r="AD394" s="1432">
        <f t="shared" si="309"/>
      </c>
      <c r="AE394" s="1438" t="s">
        <v>948</v>
      </c>
      <c r="AF394" s="1439" t="s">
        <v>949</v>
      </c>
      <c r="AG394" s="1439">
        <v>27</v>
      </c>
    </row>
    <row r="395">
      <c r="A395" s="1426"/>
      <c r="B395" s="1427" t="s">
        <v>989</v>
      </c>
      <c r="C395" s="1427" t="s">
        <v>960</v>
      </c>
      <c r="D395" s="1451">
        <v>1932.18</v>
      </c>
      <c r="E395" s="1451">
        <v>2</v>
      </c>
      <c r="F395" s="1451"/>
      <c r="G395" s="1431">
        <f t="shared" si="64"/>
      </c>
      <c r="H395" s="1431">
        <f t="shared" si="94"/>
      </c>
      <c r="I395" s="1431">
        <f t="shared" si="125"/>
      </c>
      <c r="J395" s="1431"/>
      <c r="K395" s="1431">
        <f t="shared" si="156"/>
      </c>
      <c r="L395" s="1432">
        <f t="shared" si="340"/>
      </c>
      <c r="M395" s="1433">
        <f t="shared" si="371"/>
      </c>
      <c r="N395" s="1433">
        <f t="shared" si="402"/>
      </c>
      <c r="O395" s="1433">
        <f t="shared" si="433"/>
      </c>
      <c r="P395" s="1433">
        <f t="shared" si="216"/>
      </c>
      <c r="Q395" s="1434">
        <f t="shared" si="247"/>
      </c>
      <c r="R395" s="1435">
        <v>0.0122</v>
      </c>
      <c r="S395" s="1436">
        <v>38</v>
      </c>
      <c r="T395" s="1432">
        <f t="shared" si="278"/>
      </c>
      <c r="U395" s="1436">
        <v>23585</v>
      </c>
      <c r="V395" s="1449">
        <v>467</v>
      </c>
      <c r="W395" s="1449">
        <v>79</v>
      </c>
      <c r="X395" s="1449">
        <v>501</v>
      </c>
      <c r="Y395" s="1449">
        <v>51</v>
      </c>
      <c r="Z395" s="1449">
        <v>5</v>
      </c>
      <c r="AA395" s="1449">
        <v>0</v>
      </c>
      <c r="AB395" s="1436">
        <v>14</v>
      </c>
      <c r="AC395" s="1470">
        <f t="shared" si="185"/>
      </c>
      <c r="AD395" s="1432">
        <f t="shared" si="309"/>
      </c>
      <c r="AE395" s="1438" t="s">
        <v>948</v>
      </c>
      <c r="AF395" s="1439" t="s">
        <v>949</v>
      </c>
      <c r="AG395" s="1439">
        <v>17</v>
      </c>
    </row>
    <row r="396">
      <c r="A396" s="1426"/>
      <c r="B396" s="1427" t="s">
        <v>989</v>
      </c>
      <c r="C396" s="1427" t="s">
        <v>961</v>
      </c>
      <c r="D396" s="1451">
        <v>2007.76</v>
      </c>
      <c r="E396" s="1451">
        <v>4</v>
      </c>
      <c r="F396" s="1451"/>
      <c r="G396" s="1431">
        <f t="shared" si="64"/>
      </c>
      <c r="H396" s="1431">
        <f t="shared" si="94"/>
      </c>
      <c r="I396" s="1431">
        <f t="shared" si="125"/>
      </c>
      <c r="J396" s="1431"/>
      <c r="K396" s="1431">
        <f t="shared" si="156"/>
      </c>
      <c r="L396" s="1432">
        <f t="shared" si="340"/>
      </c>
      <c r="M396" s="1433">
        <f t="shared" si="371"/>
      </c>
      <c r="N396" s="1433">
        <f t="shared" si="402"/>
      </c>
      <c r="O396" s="1433">
        <f t="shared" si="433"/>
      </c>
      <c r="P396" s="1433">
        <f t="shared" si="216"/>
      </c>
      <c r="Q396" s="1434">
        <f t="shared" si="247"/>
      </c>
      <c r="R396" s="1435">
        <v>0.0176</v>
      </c>
      <c r="S396" s="1436">
        <v>38</v>
      </c>
      <c r="T396" s="1432">
        <f t="shared" si="278"/>
      </c>
      <c r="U396" s="1436">
        <v>22016</v>
      </c>
      <c r="V396" s="1449">
        <v>899</v>
      </c>
      <c r="W396" s="1449">
        <v>96</v>
      </c>
      <c r="X396" s="1449">
        <v>942</v>
      </c>
      <c r="Y396" s="1449">
        <v>82</v>
      </c>
      <c r="Z396" s="1449">
        <v>8</v>
      </c>
      <c r="AA396" s="1449">
        <v>3</v>
      </c>
      <c r="AB396" s="1436">
        <v>16</v>
      </c>
      <c r="AC396" s="1470">
        <f t="shared" si="185"/>
      </c>
      <c r="AD396" s="1432">
        <f t="shared" si="309"/>
      </c>
      <c r="AE396" s="1438" t="s">
        <v>948</v>
      </c>
      <c r="AF396" s="1439" t="s">
        <v>949</v>
      </c>
      <c r="AG396" s="1439">
        <v>27</v>
      </c>
    </row>
    <row r="397">
      <c r="A397" s="1426"/>
      <c r="B397" s="1440"/>
      <c r="C397" s="1440"/>
      <c r="D397" s="1441">
        <f>SUM(D394:D396)</f>
      </c>
      <c r="E397" s="1441">
        <f>SUM(E394:E396)</f>
      </c>
      <c r="F397" s="1441"/>
      <c r="G397" s="1441">
        <f>SUM(G394:G396)</f>
      </c>
      <c r="H397" s="1442">
        <f t="shared" si="94"/>
      </c>
      <c r="I397" s="1442">
        <f t="shared" si="125"/>
      </c>
      <c r="J397" s="1442"/>
      <c r="K397" s="1442">
        <f t="shared" si="156"/>
      </c>
      <c r="L397" s="1442">
        <f t="shared" si="340"/>
      </c>
      <c r="M397" s="1443">
        <f t="shared" si="371"/>
      </c>
      <c r="N397" s="1443">
        <f t="shared" si="402"/>
      </c>
      <c r="O397" s="1443">
        <f t="shared" si="433"/>
      </c>
      <c r="P397" s="1443">
        <f t="shared" si="216"/>
      </c>
      <c r="Q397" s="1444">
        <f t="shared" si="247"/>
      </c>
      <c r="R397" s="1443">
        <f>AVERAGE(R394:R396)</f>
      </c>
      <c r="S397" s="1445">
        <f>AVERAGE(S394:S396)</f>
      </c>
      <c r="T397" s="1454">
        <f t="shared" si="278"/>
      </c>
      <c r="U397" s="1441">
        <f>SUM(U394:U396)</f>
      </c>
      <c r="V397" s="1441">
        <f>SUM(V394:V396)</f>
      </c>
      <c r="W397" s="1441">
        <f>SUM(W394:W396)</f>
      </c>
      <c r="X397" s="1441">
        <f>SUM(X394:X396)</f>
      </c>
      <c r="Y397" s="1441">
        <f>SUM(Y394:Y396)</f>
      </c>
      <c r="Z397" s="1441">
        <f>SUM(Z394:Z396)</f>
      </c>
      <c r="AA397" s="1441">
        <f>SUM(AA394:AA396)</f>
      </c>
      <c r="AB397" s="1441">
        <f>SUM(AB394:AB396)</f>
      </c>
      <c r="AC397" s="1442">
        <f t="shared" si="185"/>
      </c>
      <c r="AD397" s="1446">
        <f t="shared" si="309"/>
      </c>
      <c r="AE397" s="1447"/>
      <c r="AF397" s="1447"/>
      <c r="AG397" s="1441">
        <f>SUM(AG394:AG396)</f>
      </c>
    </row>
    <row r="398">
      <c r="A398" s="1426"/>
      <c r="B398" s="1427" t="s">
        <v>946</v>
      </c>
      <c r="C398" s="1427" t="s">
        <v>962</v>
      </c>
      <c r="D398" s="1429">
        <v>2249.68</v>
      </c>
      <c r="E398" s="1453">
        <v>4</v>
      </c>
      <c r="F398" s="1453"/>
      <c r="G398" s="1431">
        <f t="shared" ref="G398:G401" si="65">E398*2000</f>
      </c>
      <c r="H398" s="1431">
        <f t="shared" si="94"/>
      </c>
      <c r="I398" s="1431">
        <f t="shared" si="125"/>
      </c>
      <c r="J398" s="1431"/>
      <c r="K398" s="1431">
        <f t="shared" si="156"/>
      </c>
      <c r="L398" s="1432">
        <f t="shared" si="340"/>
      </c>
      <c r="M398" s="1433">
        <f t="shared" si="371"/>
      </c>
      <c r="N398" s="1433">
        <f t="shared" si="402"/>
      </c>
      <c r="O398" s="1433">
        <f t="shared" si="433"/>
      </c>
      <c r="P398" s="1433">
        <f t="shared" si="216"/>
      </c>
      <c r="Q398" s="1434">
        <f t="shared" si="247"/>
      </c>
      <c r="R398" s="1435">
        <v>0.0233</v>
      </c>
      <c r="S398" s="1436">
        <v>38</v>
      </c>
      <c r="T398" s="1432">
        <f t="shared" si="278"/>
      </c>
      <c r="U398" s="1436">
        <v>23222</v>
      </c>
      <c r="V398" s="1449">
        <v>909</v>
      </c>
      <c r="W398" s="1449">
        <v>118</v>
      </c>
      <c r="X398" s="1449">
        <v>965</v>
      </c>
      <c r="Y398" s="1449">
        <v>86</v>
      </c>
      <c r="Z398" s="1449">
        <v>3</v>
      </c>
      <c r="AA398" s="1449">
        <v>0</v>
      </c>
      <c r="AB398" s="1436">
        <v>19</v>
      </c>
      <c r="AC398" s="1470">
        <f t="shared" si="185"/>
      </c>
      <c r="AD398" s="1432">
        <f t="shared" si="309"/>
      </c>
      <c r="AE398" s="1438" t="s">
        <v>948</v>
      </c>
      <c r="AF398" s="1439" t="s">
        <v>949</v>
      </c>
      <c r="AG398" s="1439">
        <v>28</v>
      </c>
    </row>
    <row r="399">
      <c r="A399" s="1426"/>
      <c r="B399" s="1427" t="s">
        <v>946</v>
      </c>
      <c r="C399" s="1428" t="s">
        <v>963</v>
      </c>
      <c r="D399" s="1450">
        <v>2435.32</v>
      </c>
      <c r="E399" s="1453">
        <v>3</v>
      </c>
      <c r="F399" s="1453"/>
      <c r="G399" s="1431">
        <f t="shared" si="65"/>
      </c>
      <c r="H399" s="1431">
        <f t="shared" si="94"/>
      </c>
      <c r="I399" s="1431">
        <f t="shared" si="125"/>
      </c>
      <c r="J399" s="1431"/>
      <c r="K399" s="1431">
        <f t="shared" si="156"/>
      </c>
      <c r="L399" s="1432">
        <f t="shared" si="340"/>
      </c>
      <c r="M399" s="1433">
        <f t="shared" si="371"/>
      </c>
      <c r="N399" s="1433">
        <f t="shared" si="402"/>
      </c>
      <c r="O399" s="1433">
        <f t="shared" si="433"/>
      </c>
      <c r="P399" s="1433">
        <f t="shared" si="216"/>
      </c>
      <c r="Q399" s="1434">
        <f t="shared" si="247"/>
      </c>
      <c r="R399" s="1435">
        <v>0.0164</v>
      </c>
      <c r="S399" s="1436">
        <v>38</v>
      </c>
      <c r="T399" s="1432">
        <f t="shared" si="278"/>
      </c>
      <c r="U399" s="1436">
        <v>29138</v>
      </c>
      <c r="V399" s="1449">
        <v>836</v>
      </c>
      <c r="W399" s="1449">
        <v>123</v>
      </c>
      <c r="X399" s="1449">
        <v>882</v>
      </c>
      <c r="Y399" s="1449">
        <v>111</v>
      </c>
      <c r="Z399" s="1449">
        <v>9</v>
      </c>
      <c r="AA399" s="1449">
        <v>1</v>
      </c>
      <c r="AB399" s="1436">
        <v>10</v>
      </c>
      <c r="AC399" s="1470">
        <f t="shared" si="185"/>
      </c>
      <c r="AD399" s="1432">
        <f t="shared" si="309"/>
      </c>
      <c r="AE399" s="1438" t="s">
        <v>948</v>
      </c>
      <c r="AF399" s="1439" t="s">
        <v>949</v>
      </c>
      <c r="AG399" s="1439">
        <v>37</v>
      </c>
    </row>
    <row r="400">
      <c r="A400" s="1426"/>
      <c r="B400" s="1427" t="s">
        <v>946</v>
      </c>
      <c r="C400" s="1427" t="s">
        <v>964</v>
      </c>
      <c r="D400" s="1450">
        <v>2195.85</v>
      </c>
      <c r="E400" s="1451">
        <v>5</v>
      </c>
      <c r="F400" s="1451"/>
      <c r="G400" s="1431">
        <f t="shared" si="65"/>
      </c>
      <c r="H400" s="1431">
        <f t="shared" si="94"/>
      </c>
      <c r="I400" s="1431">
        <f t="shared" si="125"/>
      </c>
      <c r="J400" s="1431"/>
      <c r="K400" s="1431">
        <f t="shared" si="156"/>
      </c>
      <c r="L400" s="1432">
        <f t="shared" si="340"/>
      </c>
      <c r="M400" s="1433">
        <f t="shared" si="371"/>
      </c>
      <c r="N400" s="1433">
        <f t="shared" si="402"/>
      </c>
      <c r="O400" s="1433">
        <f t="shared" si="433"/>
      </c>
      <c r="P400" s="1433">
        <f t="shared" si="216"/>
      </c>
      <c r="Q400" s="1434">
        <f t="shared" si="247"/>
      </c>
      <c r="R400" s="1435">
        <v>0.0137</v>
      </c>
      <c r="S400" s="1436">
        <v>39</v>
      </c>
      <c r="T400" s="1432">
        <f t="shared" si="278"/>
      </c>
      <c r="U400" s="1436">
        <v>30075</v>
      </c>
      <c r="V400" s="1449">
        <v>927</v>
      </c>
      <c r="W400" s="1449">
        <v>120</v>
      </c>
      <c r="X400" s="1449">
        <v>1003</v>
      </c>
      <c r="Y400" s="1449">
        <v>97</v>
      </c>
      <c r="Z400" s="1449">
        <v>8</v>
      </c>
      <c r="AA400" s="1449">
        <v>0</v>
      </c>
      <c r="AB400" s="1436">
        <v>19</v>
      </c>
      <c r="AC400" s="1470">
        <f t="shared" si="185"/>
      </c>
      <c r="AD400" s="1432">
        <f t="shared" si="309"/>
      </c>
      <c r="AE400" s="1438" t="s">
        <v>948</v>
      </c>
      <c r="AF400" s="1439" t="s">
        <v>949</v>
      </c>
      <c r="AG400" s="1439">
        <v>33</v>
      </c>
    </row>
    <row r="401">
      <c r="A401" s="1426"/>
      <c r="B401" s="1427" t="s">
        <v>946</v>
      </c>
      <c r="C401" s="1427" t="s">
        <v>965</v>
      </c>
      <c r="D401" s="1450">
        <v>1329.51</v>
      </c>
      <c r="E401" s="1451">
        <v>2</v>
      </c>
      <c r="F401" s="1451"/>
      <c r="G401" s="1431">
        <f t="shared" si="65"/>
      </c>
      <c r="H401" s="1431">
        <f t="shared" si="94"/>
      </c>
      <c r="I401" s="1431">
        <f t="shared" si="125"/>
      </c>
      <c r="J401" s="1431"/>
      <c r="K401" s="1431">
        <f t="shared" si="156"/>
      </c>
      <c r="L401" s="1432">
        <f t="shared" si="340"/>
      </c>
      <c r="M401" s="1433">
        <f t="shared" si="371"/>
      </c>
      <c r="N401" s="1433">
        <f t="shared" si="402"/>
      </c>
      <c r="O401" s="1433">
        <f t="shared" si="433"/>
      </c>
      <c r="P401" s="1433">
        <f t="shared" si="216"/>
      </c>
      <c r="Q401" s="1434">
        <f t="shared" si="247"/>
      </c>
      <c r="R401" s="1435">
        <v>0.0111</v>
      </c>
      <c r="S401" s="1436">
        <v>39</v>
      </c>
      <c r="T401" s="1432">
        <f t="shared" si="278"/>
      </c>
      <c r="U401" s="1436">
        <v>18803</v>
      </c>
      <c r="V401" s="1449">
        <v>304</v>
      </c>
      <c r="W401" s="1449">
        <v>68</v>
      </c>
      <c r="X401" s="1449">
        <v>318</v>
      </c>
      <c r="Y401" s="1449">
        <v>26</v>
      </c>
      <c r="Z401" s="1449">
        <v>5</v>
      </c>
      <c r="AA401" s="1449">
        <v>0</v>
      </c>
      <c r="AB401" s="1436">
        <v>9</v>
      </c>
      <c r="AC401" s="1470">
        <f t="shared" si="185"/>
      </c>
      <c r="AD401" s="1432">
        <f t="shared" si="309"/>
      </c>
      <c r="AE401" s="1438" t="s">
        <v>948</v>
      </c>
      <c r="AF401" s="1439" t="s">
        <v>949</v>
      </c>
      <c r="AG401" s="1439">
        <v>11</v>
      </c>
    </row>
    <row r="402">
      <c r="A402" s="1426"/>
      <c r="B402" s="1440" t="s">
        <v>950</v>
      </c>
      <c r="C402" s="1440"/>
      <c r="D402" s="1441">
        <f>SUM(D398:D401)</f>
      </c>
      <c r="E402" s="1441">
        <f>SUM(E398:E401)</f>
      </c>
      <c r="F402" s="1441"/>
      <c r="G402" s="1441">
        <f>SUM(G398:G401)</f>
      </c>
      <c r="H402" s="1442">
        <f t="shared" si="94"/>
      </c>
      <c r="I402" s="1442">
        <f t="shared" si="125"/>
      </c>
      <c r="J402" s="1442"/>
      <c r="K402" s="1442">
        <f t="shared" si="156"/>
      </c>
      <c r="L402" s="1442">
        <f t="shared" si="340"/>
      </c>
      <c r="M402" s="1443">
        <f t="shared" si="371"/>
      </c>
      <c r="N402" s="1443">
        <f t="shared" si="402"/>
      </c>
      <c r="O402" s="1443">
        <f t="shared" si="433"/>
      </c>
      <c r="P402" s="1443">
        <f t="shared" si="216"/>
      </c>
      <c r="Q402" s="1444">
        <f t="shared" si="247"/>
      </c>
      <c r="R402" s="1443">
        <f>AVERAGE(R398:R401)</f>
      </c>
      <c r="S402" s="1445">
        <f>AVERAGE(S398:S401)</f>
      </c>
      <c r="T402" s="1454">
        <f t="shared" si="278"/>
      </c>
      <c r="U402" s="1441">
        <f>SUM(U398:U401)</f>
      </c>
      <c r="V402" s="1441">
        <f>SUM(V398:V401)</f>
      </c>
      <c r="W402" s="1441">
        <f>SUM(W398:W401)</f>
      </c>
      <c r="X402" s="1441">
        <f>SUM(X398:X401)</f>
      </c>
      <c r="Y402" s="1441">
        <f>SUM(Y398:Y401)</f>
      </c>
      <c r="Z402" s="1441">
        <f>SUM(Z398:Z401)</f>
      </c>
      <c r="AA402" s="1441">
        <f>SUM(AA398:AA401)</f>
      </c>
      <c r="AB402" s="1441">
        <f>SUM(AB398:AB401)</f>
      </c>
      <c r="AC402" s="1442">
        <f t="shared" si="185"/>
      </c>
      <c r="AD402" s="1446">
        <f t="shared" si="309"/>
      </c>
      <c r="AE402" s="1447"/>
      <c r="AF402" s="1447"/>
      <c r="AG402" s="1441">
        <f>SUM(AG398:AG401)</f>
      </c>
    </row>
    <row r="403">
      <c r="A403" s="1426"/>
      <c r="B403" s="1455" t="s">
        <v>966</v>
      </c>
      <c r="C403" s="1455"/>
      <c r="D403" s="1456">
        <f>D393+D388+D402+D397</f>
      </c>
      <c r="E403" s="1456">
        <f>E393+E388+E402+E397</f>
      </c>
      <c r="F403" s="1456"/>
      <c r="G403" s="1456">
        <f>G393+G388+G402+G397</f>
      </c>
      <c r="H403" s="1457">
        <f t="shared" si="94"/>
      </c>
      <c r="I403" s="1457">
        <f t="shared" si="125"/>
      </c>
      <c r="J403" s="1457"/>
      <c r="K403" s="1457">
        <f t="shared" si="156"/>
      </c>
      <c r="L403" s="1457">
        <f t="shared" si="340"/>
      </c>
      <c r="M403" s="1458">
        <f t="shared" si="371"/>
      </c>
      <c r="N403" s="1458">
        <f t="shared" si="402"/>
      </c>
      <c r="O403" s="1458">
        <f t="shared" si="433"/>
      </c>
      <c r="P403" s="1458">
        <f t="shared" si="216"/>
      </c>
      <c r="Q403" s="1459">
        <f t="shared" si="247"/>
      </c>
      <c r="R403" s="1460">
        <f>(R393+R388+R402+R397)/4</f>
      </c>
      <c r="S403" s="1460">
        <f>(S393+S388+S402+S397)/4</f>
      </c>
      <c r="T403" s="1460">
        <f>(T393+T388+T402+T397)/4</f>
      </c>
      <c r="U403" s="1456">
        <f>U393+U388+U402+U397</f>
      </c>
      <c r="V403" s="1456">
        <f>V393+V388+V402+V397</f>
      </c>
      <c r="W403" s="1456">
        <f>W393+W388+W402+W397</f>
      </c>
      <c r="X403" s="1456">
        <f>X393+X388+X402+X397</f>
      </c>
      <c r="Y403" s="1456">
        <f>Y393+Y388+Y402+Y397</f>
      </c>
      <c r="Z403" s="1456">
        <f>Z393+Z388+Z402+Z397</f>
      </c>
      <c r="AA403" s="1456">
        <f>AA393+AA388+AA402+AA397</f>
      </c>
      <c r="AB403" s="1456">
        <f>AB393+AB388+AB402+AB397</f>
      </c>
      <c r="AC403" s="1457">
        <f t="shared" si="185"/>
      </c>
      <c r="AD403" s="1462">
        <f t="shared" si="309"/>
      </c>
      <c r="AE403" s="1463"/>
      <c r="AF403" s="1463"/>
      <c r="AG403" s="1456">
        <f>AG393+AG388+AG402+AG397</f>
      </c>
    </row>
    <row r="404">
      <c r="A404" s="1416" t="s">
        <v>912</v>
      </c>
      <c r="B404" s="1416" t="s">
        <v>913</v>
      </c>
      <c r="C404" s="1416"/>
      <c r="D404" s="1417" t="s">
        <v>914</v>
      </c>
      <c r="E404" s="1417"/>
      <c r="F404" s="1417"/>
      <c r="G404" s="1417"/>
      <c r="H404" s="1417"/>
      <c r="I404" s="1417"/>
      <c r="J404" s="1417"/>
      <c r="K404" s="1417"/>
      <c r="L404" s="1418" t="s">
        <v>915</v>
      </c>
      <c r="M404" s="1418"/>
      <c r="N404" s="1418"/>
      <c r="O404" s="1418"/>
      <c r="P404" s="1418"/>
      <c r="Q404" s="1418"/>
      <c r="R404" s="1418"/>
      <c r="S404" s="1418"/>
      <c r="T404" s="1418"/>
      <c r="U404" s="1418"/>
      <c r="V404" s="1418"/>
      <c r="W404" s="1418"/>
      <c r="X404" s="1418"/>
      <c r="Y404" s="1418"/>
      <c r="Z404" s="1418"/>
      <c r="AA404" s="1418"/>
      <c r="AB404" s="1418"/>
      <c r="AC404" s="1418"/>
      <c r="AD404" s="1418"/>
      <c r="AE404" s="1418"/>
      <c r="AF404" s="1418"/>
      <c r="AG404" s="1419"/>
    </row>
    <row r="405">
      <c r="A405" s="1416"/>
      <c r="B405" s="1416" t="s">
        <v>916</v>
      </c>
      <c r="C405" s="1416" t="s">
        <v>917</v>
      </c>
      <c r="D405" s="1417" t="s">
        <v>918</v>
      </c>
      <c r="E405" s="1420" t="s">
        <v>919</v>
      </c>
      <c r="F405" s="1420"/>
      <c r="G405" s="1421" t="s">
        <v>920</v>
      </c>
      <c r="H405" s="1422" t="s">
        <v>921</v>
      </c>
      <c r="I405" s="1422" t="s">
        <v>922</v>
      </c>
      <c r="J405" s="1422"/>
      <c r="K405" s="1422" t="s">
        <v>923</v>
      </c>
      <c r="L405" s="1418" t="s">
        <v>924</v>
      </c>
      <c r="M405" s="1423" t="s">
        <v>925</v>
      </c>
      <c r="N405" s="1423" t="s">
        <v>926</v>
      </c>
      <c r="O405" s="1423" t="s">
        <v>927</v>
      </c>
      <c r="P405" s="1423" t="s">
        <v>928</v>
      </c>
      <c r="Q405" s="1424" t="s">
        <v>929</v>
      </c>
      <c r="R405" s="1423" t="s">
        <v>930</v>
      </c>
      <c r="S405" s="1425" t="s">
        <v>931</v>
      </c>
      <c r="T405" s="1418" t="s">
        <v>932</v>
      </c>
      <c r="U405" s="1424" t="s">
        <v>933</v>
      </c>
      <c r="V405" s="1424" t="s">
        <v>934</v>
      </c>
      <c r="W405" s="1424" t="s">
        <v>935</v>
      </c>
      <c r="X405" s="1424" t="s">
        <v>936</v>
      </c>
      <c r="Y405" s="1424" t="s">
        <v>937</v>
      </c>
      <c r="Z405" s="1424" t="s">
        <v>938</v>
      </c>
      <c r="AA405" s="1424" t="s">
        <v>939</v>
      </c>
      <c r="AB405" s="1424" t="s">
        <v>940</v>
      </c>
      <c r="AC405" s="1469" t="s">
        <v>978</v>
      </c>
      <c r="AD405" s="1418" t="s">
        <v>941</v>
      </c>
      <c r="AE405" s="1419" t="s">
        <v>942</v>
      </c>
      <c r="AF405" s="1419" t="s">
        <v>943</v>
      </c>
      <c r="AG405" s="1419" t="s">
        <v>944</v>
      </c>
    </row>
    <row r="406">
      <c r="A406" s="1426" t="s">
        <v>996</v>
      </c>
      <c r="B406" s="1427" t="s">
        <v>968</v>
      </c>
      <c r="C406" s="1428" t="s">
        <v>987</v>
      </c>
      <c r="D406" s="1429">
        <v>2000</v>
      </c>
      <c r="E406" s="1430">
        <v>1</v>
      </c>
      <c r="F406" s="1430"/>
      <c r="G406" s="1431">
        <f t="shared" ref="G406:G409" si="66">E406*2000</f>
      </c>
      <c r="H406" s="1431">
        <f t="shared" ref="H406:H425" si="95">G406/D406</f>
      </c>
      <c r="I406" s="1431">
        <f t="shared" ref="I406:I425" si="126">D406/E406</f>
      </c>
      <c r="J406" s="1431"/>
      <c r="K406" s="1431">
        <f t="shared" ref="K406:K425" si="157">G406/E406</f>
      </c>
      <c r="L406" s="1432">
        <f t="shared" ref="L406:L425" si="341">D406/V406</f>
      </c>
      <c r="M406" s="1433">
        <f t="shared" ref="M406:M425" si="372">Q406/U406*1</f>
      </c>
      <c r="N406" s="1433">
        <f t="shared" ref="N406:N425" si="403">V406/U406</f>
      </c>
      <c r="O406" s="1433">
        <f t="shared" ref="O406:O425" si="434">X406/U406</f>
      </c>
      <c r="P406" s="1433">
        <f t="shared" ref="P406:P425" si="217">Y406/X406</f>
      </c>
      <c r="Q406" s="1434">
        <f t="shared" ref="Q406:Q425" si="248">W406/R406</f>
      </c>
      <c r="R406" s="1435">
        <v>0.0123</v>
      </c>
      <c r="S406" s="1436">
        <v>30</v>
      </c>
      <c r="T406" s="1432">
        <f t="shared" ref="T406:T424" si="279">(D406/U406)*1000</f>
      </c>
      <c r="U406" s="1437">
        <v>25315</v>
      </c>
      <c r="V406" s="1434">
        <v>916</v>
      </c>
      <c r="W406" s="1434">
        <v>89</v>
      </c>
      <c r="X406" s="1434">
        <v>955</v>
      </c>
      <c r="Y406" s="1434">
        <v>53</v>
      </c>
      <c r="Z406" s="1434">
        <v>5</v>
      </c>
      <c r="AA406" s="1434">
        <v>2</v>
      </c>
      <c r="AB406" s="1437">
        <v>13</v>
      </c>
      <c r="AC406" s="1470">
        <f t="shared" ref="AC406:AC425" si="186">D406/X406</f>
      </c>
      <c r="AD406" s="1432">
        <f t="shared" ref="AD406:AD425" si="310">AG406*1000/D406</f>
      </c>
      <c r="AE406" s="1438" t="s">
        <v>948</v>
      </c>
      <c r="AF406" s="1439" t="s">
        <v>957</v>
      </c>
      <c r="AG406" s="1439">
        <v>16</v>
      </c>
    </row>
    <row r="407">
      <c r="A407" s="1426"/>
      <c r="B407" s="1427" t="s">
        <v>968</v>
      </c>
      <c r="C407" s="1427" t="s">
        <v>988</v>
      </c>
      <c r="D407" s="1429">
        <v>2172.43</v>
      </c>
      <c r="E407" s="1430">
        <v>1</v>
      </c>
      <c r="F407" s="1430"/>
      <c r="G407" s="1431">
        <f t="shared" si="66"/>
      </c>
      <c r="H407" s="1431">
        <f t="shared" si="95"/>
      </c>
      <c r="I407" s="1448">
        <f t="shared" si="126"/>
      </c>
      <c r="J407" s="1448"/>
      <c r="K407" s="1448">
        <f t="shared" si="157"/>
      </c>
      <c r="L407" s="1432">
        <f t="shared" si="341"/>
      </c>
      <c r="M407" s="1433">
        <f t="shared" si="372"/>
      </c>
      <c r="N407" s="1433">
        <f t="shared" si="403"/>
      </c>
      <c r="O407" s="1433">
        <f t="shared" si="434"/>
      </c>
      <c r="P407" s="1433">
        <f t="shared" si="217"/>
      </c>
      <c r="Q407" s="1434">
        <f t="shared" si="248"/>
      </c>
      <c r="R407" s="1435">
        <v>0.013</v>
      </c>
      <c r="S407" s="1436">
        <v>33</v>
      </c>
      <c r="T407" s="1432">
        <f t="shared" si="279"/>
      </c>
      <c r="U407" s="1449">
        <v>25106</v>
      </c>
      <c r="V407" s="1449">
        <v>723</v>
      </c>
      <c r="W407" s="1449">
        <v>97</v>
      </c>
      <c r="X407" s="1449">
        <v>761</v>
      </c>
      <c r="Y407" s="1449">
        <v>48</v>
      </c>
      <c r="Z407" s="1449">
        <v>6</v>
      </c>
      <c r="AA407" s="1449">
        <v>1</v>
      </c>
      <c r="AB407" s="1436">
        <v>16</v>
      </c>
      <c r="AC407" s="1470">
        <f t="shared" si="186"/>
      </c>
      <c r="AD407" s="1432">
        <f t="shared" si="310"/>
      </c>
      <c r="AE407" s="1438" t="s">
        <v>948</v>
      </c>
      <c r="AF407" s="1439" t="s">
        <v>957</v>
      </c>
      <c r="AG407" s="1439">
        <v>18</v>
      </c>
    </row>
    <row r="408">
      <c r="A408" s="1426"/>
      <c r="B408" s="1427" t="s">
        <v>968</v>
      </c>
      <c r="C408" s="1428" t="s">
        <v>947</v>
      </c>
      <c r="D408" s="1450">
        <v>2127.57</v>
      </c>
      <c r="E408" s="1451">
        <v>2</v>
      </c>
      <c r="F408" s="1451"/>
      <c r="G408" s="1431">
        <f t="shared" si="66"/>
      </c>
      <c r="H408" s="1431">
        <f t="shared" si="95"/>
      </c>
      <c r="I408" s="1431">
        <f t="shared" si="126"/>
      </c>
      <c r="J408" s="1431"/>
      <c r="K408" s="1431">
        <f t="shared" si="157"/>
      </c>
      <c r="L408" s="1452">
        <f t="shared" si="341"/>
      </c>
      <c r="M408" s="1433">
        <f t="shared" si="372"/>
      </c>
      <c r="N408" s="1433">
        <f t="shared" si="403"/>
      </c>
      <c r="O408" s="1433">
        <f t="shared" si="434"/>
      </c>
      <c r="P408" s="1433">
        <f t="shared" si="217"/>
      </c>
      <c r="Q408" s="1434">
        <f t="shared" si="248"/>
      </c>
      <c r="R408" s="1435">
        <v>0.0156</v>
      </c>
      <c r="S408" s="1436">
        <v>41</v>
      </c>
      <c r="T408" s="1432">
        <f t="shared" si="279"/>
      </c>
      <c r="U408" s="1449">
        <v>24098</v>
      </c>
      <c r="V408" s="1449">
        <v>531</v>
      </c>
      <c r="W408" s="1449">
        <v>100</v>
      </c>
      <c r="X408" s="1449">
        <v>571</v>
      </c>
      <c r="Y408" s="1449">
        <v>92</v>
      </c>
      <c r="Z408" s="1449">
        <v>6</v>
      </c>
      <c r="AA408" s="1449">
        <v>1</v>
      </c>
      <c r="AB408" s="1436">
        <v>20</v>
      </c>
      <c r="AC408" s="1470">
        <f t="shared" si="186"/>
      </c>
      <c r="AD408" s="1432">
        <f t="shared" si="310"/>
      </c>
      <c r="AE408" s="1438" t="s">
        <v>948</v>
      </c>
      <c r="AF408" s="1439" t="s">
        <v>957</v>
      </c>
      <c r="AG408" s="1439">
        <v>26</v>
      </c>
    </row>
    <row r="409">
      <c r="A409" s="1426"/>
      <c r="B409" s="1427" t="s">
        <v>968</v>
      </c>
      <c r="C409" s="1428" t="s">
        <v>952</v>
      </c>
      <c r="D409" s="1450">
        <v>2051.7</v>
      </c>
      <c r="E409" s="1451">
        <v>6</v>
      </c>
      <c r="F409" s="1451"/>
      <c r="G409" s="1431">
        <f t="shared" si="66"/>
      </c>
      <c r="H409" s="1431">
        <f t="shared" si="95"/>
      </c>
      <c r="I409" s="1431">
        <f t="shared" si="126"/>
      </c>
      <c r="J409" s="1431"/>
      <c r="K409" s="1431">
        <f t="shared" si="157"/>
      </c>
      <c r="L409" s="1452">
        <f t="shared" si="341"/>
      </c>
      <c r="M409" s="1433">
        <f t="shared" si="372"/>
      </c>
      <c r="N409" s="1433">
        <f t="shared" si="403"/>
      </c>
      <c r="O409" s="1433">
        <f t="shared" si="434"/>
      </c>
      <c r="P409" s="1433">
        <f t="shared" si="217"/>
      </c>
      <c r="Q409" s="1434">
        <f t="shared" si="248"/>
      </c>
      <c r="R409" s="1435">
        <v>0.0152</v>
      </c>
      <c r="S409" s="1436">
        <v>42</v>
      </c>
      <c r="T409" s="1432">
        <f t="shared" si="279"/>
      </c>
      <c r="U409" s="1449">
        <v>23808</v>
      </c>
      <c r="V409" s="1449">
        <v>650</v>
      </c>
      <c r="W409" s="1449">
        <v>103</v>
      </c>
      <c r="X409" s="1449">
        <v>682</v>
      </c>
      <c r="Y409" s="1449">
        <v>82</v>
      </c>
      <c r="Z409" s="1449">
        <v>6</v>
      </c>
      <c r="AA409" s="1449">
        <v>0</v>
      </c>
      <c r="AB409" s="1436">
        <v>18</v>
      </c>
      <c r="AC409" s="1470">
        <f t="shared" si="186"/>
      </c>
      <c r="AD409" s="1432">
        <f t="shared" si="310"/>
      </c>
      <c r="AE409" s="1438" t="s">
        <v>948</v>
      </c>
      <c r="AF409" s="1439" t="s">
        <v>957</v>
      </c>
      <c r="AG409" s="1439">
        <v>17</v>
      </c>
    </row>
    <row r="410">
      <c r="A410" s="1426"/>
      <c r="B410" s="1440" t="s">
        <v>950</v>
      </c>
      <c r="C410" s="1440"/>
      <c r="D410" s="1441">
        <f>SUM(D406:D409)</f>
      </c>
      <c r="E410" s="1441">
        <f>SUM(E406:E409)</f>
      </c>
      <c r="F410" s="1441"/>
      <c r="G410" s="1442">
        <f>SUM(G406:G409)</f>
      </c>
      <c r="H410" s="1442">
        <f t="shared" si="95"/>
      </c>
      <c r="I410" s="1442">
        <f t="shared" si="126"/>
      </c>
      <c r="J410" s="1442"/>
      <c r="K410" s="1442">
        <f t="shared" si="157"/>
      </c>
      <c r="L410" s="1442">
        <f t="shared" si="341"/>
      </c>
      <c r="M410" s="1443">
        <f t="shared" si="372"/>
      </c>
      <c r="N410" s="1443">
        <f t="shared" si="403"/>
      </c>
      <c r="O410" s="1443">
        <f t="shared" si="434"/>
      </c>
      <c r="P410" s="1443">
        <f t="shared" si="217"/>
      </c>
      <c r="Q410" s="1444">
        <f t="shared" si="248"/>
      </c>
      <c r="R410" s="1443">
        <f>AVERAGE(R406:R409)</f>
      </c>
      <c r="S410" s="1445">
        <f>AVERAGE(S406:S409)</f>
      </c>
      <c r="T410" s="1442">
        <f t="shared" si="279"/>
      </c>
      <c r="U410" s="1441">
        <f>SUM(U406:U409)</f>
      </c>
      <c r="V410" s="1441">
        <f>SUM(V406:V409)</f>
      </c>
      <c r="W410" s="1441">
        <f>SUM(W406:W409)</f>
      </c>
      <c r="X410" s="1441">
        <f>SUM(X406:X409)</f>
      </c>
      <c r="Y410" s="1441">
        <f>SUM(Y406:Y409)</f>
      </c>
      <c r="Z410" s="1441">
        <f>SUM(Z406:Z409)</f>
      </c>
      <c r="AA410" s="1441">
        <f>SUM(AA406:AA409)</f>
      </c>
      <c r="AB410" s="1441">
        <f>SUM(AB406:AB409)</f>
      </c>
      <c r="AC410" s="1442">
        <f t="shared" si="186"/>
      </c>
      <c r="AD410" s="1446">
        <f t="shared" si="310"/>
      </c>
      <c r="AE410" s="1447"/>
      <c r="AF410" s="1447"/>
      <c r="AG410" s="1444">
        <f>SUM(AG406:AG409)</f>
      </c>
    </row>
    <row r="411">
      <c r="A411" s="1426"/>
      <c r="B411" s="1427" t="s">
        <v>989</v>
      </c>
      <c r="C411" s="1427" t="s">
        <v>953</v>
      </c>
      <c r="D411" s="1451">
        <v>2211.92</v>
      </c>
      <c r="E411" s="1451">
        <v>1</v>
      </c>
      <c r="F411" s="1451"/>
      <c r="G411" s="1431">
        <f t="shared" ref="G411:G413" si="67">E411*2000</f>
      </c>
      <c r="H411" s="1431">
        <f t="shared" si="95"/>
      </c>
      <c r="I411" s="1431">
        <f t="shared" si="126"/>
      </c>
      <c r="J411" s="1431"/>
      <c r="K411" s="1431">
        <f t="shared" si="157"/>
      </c>
      <c r="L411" s="1432">
        <f t="shared" si="341"/>
      </c>
      <c r="M411" s="1433">
        <f t="shared" si="372"/>
      </c>
      <c r="N411" s="1433">
        <f t="shared" si="403"/>
      </c>
      <c r="O411" s="1433">
        <f t="shared" si="434"/>
      </c>
      <c r="P411" s="1433">
        <f t="shared" si="217"/>
      </c>
      <c r="Q411" s="1434">
        <f t="shared" si="248"/>
      </c>
      <c r="R411" s="1435">
        <v>0.0164</v>
      </c>
      <c r="S411" s="1436">
        <v>42</v>
      </c>
      <c r="T411" s="1432">
        <f t="shared" si="279"/>
      </c>
      <c r="U411" s="1436">
        <v>21600</v>
      </c>
      <c r="V411" s="1449">
        <v>610</v>
      </c>
      <c r="W411" s="1449">
        <v>96</v>
      </c>
      <c r="X411" s="1449">
        <v>636</v>
      </c>
      <c r="Y411" s="1449">
        <v>49</v>
      </c>
      <c r="Z411" s="1449">
        <v>9</v>
      </c>
      <c r="AA411" s="1449">
        <v>0</v>
      </c>
      <c r="AB411" s="1436">
        <v>12</v>
      </c>
      <c r="AC411" s="1470">
        <f t="shared" si="186"/>
      </c>
      <c r="AD411" s="1432">
        <f t="shared" si="310"/>
      </c>
      <c r="AE411" s="1438" t="s">
        <v>948</v>
      </c>
      <c r="AF411" s="1439" t="s">
        <v>957</v>
      </c>
      <c r="AG411" s="1439">
        <v>22</v>
      </c>
    </row>
    <row r="412">
      <c r="A412" s="1426"/>
      <c r="B412" s="1427" t="s">
        <v>989</v>
      </c>
      <c r="C412" s="1427" t="s">
        <v>954</v>
      </c>
      <c r="D412" s="1451">
        <v>2011.81</v>
      </c>
      <c r="E412" s="1451">
        <v>1</v>
      </c>
      <c r="F412" s="1451"/>
      <c r="G412" s="1431">
        <f t="shared" si="67"/>
      </c>
      <c r="H412" s="1431">
        <f t="shared" si="95"/>
      </c>
      <c r="I412" s="1431">
        <f t="shared" si="126"/>
      </c>
      <c r="J412" s="1431"/>
      <c r="K412" s="1431">
        <f t="shared" si="157"/>
      </c>
      <c r="L412" s="1432">
        <f t="shared" si="341"/>
      </c>
      <c r="M412" s="1433">
        <f t="shared" si="372"/>
      </c>
      <c r="N412" s="1433">
        <f t="shared" si="403"/>
      </c>
      <c r="O412" s="1433">
        <f t="shared" si="434"/>
      </c>
      <c r="P412" s="1433">
        <f t="shared" si="217"/>
      </c>
      <c r="Q412" s="1434">
        <f t="shared" si="248"/>
      </c>
      <c r="R412" s="1435">
        <v>0.0119</v>
      </c>
      <c r="S412" s="1436">
        <v>44</v>
      </c>
      <c r="T412" s="1432">
        <f t="shared" si="279"/>
      </c>
      <c r="U412" s="1436">
        <v>26184</v>
      </c>
      <c r="V412" s="1449">
        <v>620</v>
      </c>
      <c r="W412" s="1449">
        <v>88</v>
      </c>
      <c r="X412" s="1449">
        <v>639</v>
      </c>
      <c r="Y412" s="1449">
        <v>84</v>
      </c>
      <c r="Z412" s="1449">
        <v>4</v>
      </c>
      <c r="AA412" s="1449">
        <v>2</v>
      </c>
      <c r="AB412" s="1436">
        <v>15</v>
      </c>
      <c r="AC412" s="1470">
        <f t="shared" si="186"/>
      </c>
      <c r="AD412" s="1432">
        <f t="shared" si="310"/>
      </c>
      <c r="AE412" s="1438" t="s">
        <v>948</v>
      </c>
      <c r="AF412" s="1439" t="s">
        <v>957</v>
      </c>
      <c r="AG412" s="1439">
        <v>14</v>
      </c>
    </row>
    <row r="413">
      <c r="A413" s="1426"/>
      <c r="B413" s="1427" t="s">
        <v>989</v>
      </c>
      <c r="C413" s="1427" t="s">
        <v>955</v>
      </c>
      <c r="D413" s="1468">
        <v>2113.2</v>
      </c>
      <c r="E413" s="1451">
        <v>4</v>
      </c>
      <c r="F413" s="1451"/>
      <c r="G413" s="1431">
        <f t="shared" si="67"/>
      </c>
      <c r="H413" s="1431">
        <f t="shared" si="95"/>
      </c>
      <c r="I413" s="1431">
        <f t="shared" si="126"/>
      </c>
      <c r="J413" s="1431"/>
      <c r="K413" s="1431">
        <f t="shared" si="157"/>
      </c>
      <c r="L413" s="1432">
        <f t="shared" si="341"/>
      </c>
      <c r="M413" s="1433">
        <f t="shared" si="372"/>
      </c>
      <c r="N413" s="1433">
        <f t="shared" si="403"/>
      </c>
      <c r="O413" s="1433">
        <f t="shared" si="434"/>
      </c>
      <c r="P413" s="1433">
        <f t="shared" si="217"/>
      </c>
      <c r="Q413" s="1434">
        <f t="shared" si="248"/>
      </c>
      <c r="R413" s="1435">
        <v>0.0113</v>
      </c>
      <c r="S413" s="1436">
        <v>43</v>
      </c>
      <c r="T413" s="1432">
        <f t="shared" si="279"/>
      </c>
      <c r="U413" s="1436">
        <v>24294</v>
      </c>
      <c r="V413" s="1449">
        <v>692</v>
      </c>
      <c r="W413" s="1449">
        <v>83</v>
      </c>
      <c r="X413" s="1449">
        <v>722</v>
      </c>
      <c r="Y413" s="1449">
        <v>74</v>
      </c>
      <c r="Z413" s="1449">
        <v>6</v>
      </c>
      <c r="AA413" s="1449">
        <v>3</v>
      </c>
      <c r="AB413" s="1436">
        <v>13</v>
      </c>
      <c r="AC413" s="1470">
        <f t="shared" si="186"/>
      </c>
      <c r="AD413" s="1432">
        <f t="shared" si="310"/>
      </c>
      <c r="AE413" s="1438" t="s">
        <v>948</v>
      </c>
      <c r="AF413" s="1439" t="s">
        <v>957</v>
      </c>
      <c r="AG413" s="1439">
        <v>20</v>
      </c>
    </row>
    <row r="414">
      <c r="A414" s="1426"/>
      <c r="B414" s="1440" t="s">
        <v>950</v>
      </c>
      <c r="C414" s="1440"/>
      <c r="D414" s="1441">
        <f>SUM(D411:D413)</f>
      </c>
      <c r="E414" s="1441">
        <f>SUM(E411:E413)</f>
      </c>
      <c r="F414" s="1441"/>
      <c r="G414" s="1442">
        <f>SUM(G411:G413)</f>
      </c>
      <c r="H414" s="1442">
        <f t="shared" si="95"/>
      </c>
      <c r="I414" s="1442">
        <f t="shared" si="126"/>
      </c>
      <c r="J414" s="1442"/>
      <c r="K414" s="1442">
        <f t="shared" si="157"/>
      </c>
      <c r="L414" s="1442">
        <f t="shared" si="341"/>
      </c>
      <c r="M414" s="1443">
        <f t="shared" si="372"/>
      </c>
      <c r="N414" s="1443">
        <f t="shared" si="403"/>
      </c>
      <c r="O414" s="1443">
        <f t="shared" si="434"/>
      </c>
      <c r="P414" s="1443">
        <f t="shared" si="217"/>
      </c>
      <c r="Q414" s="1444">
        <f t="shared" si="248"/>
      </c>
      <c r="R414" s="1443">
        <f>AVERAGE(R411:R413)</f>
      </c>
      <c r="S414" s="1445">
        <f>AVERAGE(S411:S413)</f>
      </c>
      <c r="T414" s="1454">
        <f t="shared" si="279"/>
      </c>
      <c r="U414" s="1441">
        <f>SUM(U411:U413)</f>
      </c>
      <c r="V414" s="1441">
        <f>SUM(V411:V413)</f>
      </c>
      <c r="W414" s="1441">
        <f>SUM(W411:W413)</f>
      </c>
      <c r="X414" s="1441">
        <f>SUM(X411:X413)</f>
      </c>
      <c r="Y414" s="1441">
        <f>SUM(Y411:Y413)</f>
      </c>
      <c r="Z414" s="1441">
        <f>SUM(Z411:Z413)</f>
      </c>
      <c r="AA414" s="1441">
        <f>SUM(AA411:AA413)</f>
      </c>
      <c r="AB414" s="1441">
        <f>SUM(AB411:AB413)</f>
      </c>
      <c r="AC414" s="1442">
        <f t="shared" si="186"/>
      </c>
      <c r="AD414" s="1446">
        <f t="shared" si="310"/>
      </c>
      <c r="AE414" s="1447"/>
      <c r="AF414" s="1447"/>
      <c r="AG414" s="1444">
        <f>SUM(AG411:AG413)</f>
      </c>
    </row>
    <row r="415">
      <c r="A415" s="1426"/>
      <c r="B415" s="1427" t="s">
        <v>946</v>
      </c>
      <c r="C415" s="1427" t="s">
        <v>956</v>
      </c>
      <c r="D415" s="1451">
        <v>1980.36</v>
      </c>
      <c r="E415" s="1451">
        <v>1</v>
      </c>
      <c r="F415" s="1451"/>
      <c r="G415" s="1431">
        <f t="shared" ref="G415:G418" si="68">E415*2000</f>
      </c>
      <c r="H415" s="1431">
        <f t="shared" si="95"/>
      </c>
      <c r="I415" s="1431">
        <f t="shared" si="126"/>
      </c>
      <c r="J415" s="1431"/>
      <c r="K415" s="1431">
        <f t="shared" si="157"/>
      </c>
      <c r="L415" s="1432">
        <f t="shared" si="341"/>
      </c>
      <c r="M415" s="1433">
        <f t="shared" si="372"/>
      </c>
      <c r="N415" s="1433">
        <f t="shared" si="403"/>
      </c>
      <c r="O415" s="1433">
        <f t="shared" si="434"/>
      </c>
      <c r="P415" s="1433">
        <f t="shared" si="217"/>
      </c>
      <c r="Q415" s="1434">
        <f t="shared" si="248"/>
      </c>
      <c r="R415" s="1435">
        <v>0.0106</v>
      </c>
      <c r="S415" s="1436">
        <v>43</v>
      </c>
      <c r="T415" s="1432">
        <f t="shared" si="279"/>
      </c>
      <c r="U415" s="1436">
        <v>21959</v>
      </c>
      <c r="V415" s="1449">
        <v>482</v>
      </c>
      <c r="W415" s="1449">
        <v>66</v>
      </c>
      <c r="X415" s="1449">
        <v>506</v>
      </c>
      <c r="Y415" s="1449">
        <v>45</v>
      </c>
      <c r="Z415" s="1449">
        <v>2</v>
      </c>
      <c r="AA415" s="1449">
        <v>1</v>
      </c>
      <c r="AB415" s="1436">
        <v>13</v>
      </c>
      <c r="AC415" s="1470">
        <f t="shared" si="186"/>
      </c>
      <c r="AD415" s="1432">
        <f t="shared" si="310"/>
      </c>
      <c r="AE415" s="1438" t="s">
        <v>948</v>
      </c>
      <c r="AF415" s="1439" t="s">
        <v>949</v>
      </c>
      <c r="AG415" s="1439">
        <v>16</v>
      </c>
    </row>
    <row r="416">
      <c r="A416" s="1426"/>
      <c r="B416" s="1427" t="s">
        <v>946</v>
      </c>
      <c r="C416" s="1427" t="s">
        <v>959</v>
      </c>
      <c r="D416" s="1451">
        <v>2364.25</v>
      </c>
      <c r="E416" s="1451">
        <v>0</v>
      </c>
      <c r="F416" s="1451"/>
      <c r="G416" s="1431">
        <f t="shared" si="68"/>
      </c>
      <c r="H416" s="1431">
        <f t="shared" si="95"/>
      </c>
      <c r="I416" s="1431">
        <f t="shared" si="126"/>
      </c>
      <c r="J416" s="1431"/>
      <c r="K416" s="1431">
        <f t="shared" si="157"/>
      </c>
      <c r="L416" s="1432">
        <f t="shared" si="341"/>
      </c>
      <c r="M416" s="1433">
        <f t="shared" si="372"/>
      </c>
      <c r="N416" s="1433">
        <f t="shared" si="403"/>
      </c>
      <c r="O416" s="1433">
        <f t="shared" si="434"/>
      </c>
      <c r="P416" s="1433">
        <f t="shared" si="217"/>
      </c>
      <c r="Q416" s="1434">
        <f t="shared" si="248"/>
      </c>
      <c r="R416" s="1435">
        <v>0.0199</v>
      </c>
      <c r="S416" s="1436">
        <v>43</v>
      </c>
      <c r="T416" s="1432">
        <f t="shared" si="279"/>
      </c>
      <c r="U416" s="1436">
        <v>23329</v>
      </c>
      <c r="V416" s="1449">
        <v>797</v>
      </c>
      <c r="W416" s="1449">
        <v>100</v>
      </c>
      <c r="X416" s="1449">
        <v>873</v>
      </c>
      <c r="Y416" s="1449">
        <v>60</v>
      </c>
      <c r="Z416" s="1449">
        <v>7</v>
      </c>
      <c r="AA416" s="1449">
        <v>3</v>
      </c>
      <c r="AB416" s="1436">
        <v>11</v>
      </c>
      <c r="AC416" s="1470">
        <f t="shared" si="186"/>
      </c>
      <c r="AD416" s="1432">
        <f t="shared" si="310"/>
      </c>
      <c r="AE416" s="1438" t="s">
        <v>948</v>
      </c>
      <c r="AF416" s="1439" t="s">
        <v>949</v>
      </c>
      <c r="AG416" s="1439">
        <v>23</v>
      </c>
    </row>
    <row customHeight="true" ht="18.452380952380953" r="417">
      <c r="A417" s="1426"/>
      <c r="B417" s="1427" t="s">
        <v>946</v>
      </c>
      <c r="C417" s="1427" t="s">
        <v>960</v>
      </c>
      <c r="D417" s="1468">
        <v>2349.95</v>
      </c>
      <c r="E417" s="1451">
        <v>3</v>
      </c>
      <c r="F417" s="1451"/>
      <c r="G417" s="1431">
        <f t="shared" si="68"/>
      </c>
      <c r="H417" s="1431">
        <f t="shared" si="95"/>
      </c>
      <c r="I417" s="1431">
        <f t="shared" si="126"/>
      </c>
      <c r="J417" s="1431"/>
      <c r="K417" s="1431">
        <f t="shared" si="157"/>
      </c>
      <c r="L417" s="1432">
        <f t="shared" si="341"/>
      </c>
      <c r="M417" s="1433">
        <f t="shared" si="372"/>
      </c>
      <c r="N417" s="1433">
        <f t="shared" si="403"/>
      </c>
      <c r="O417" s="1433">
        <f t="shared" si="434"/>
      </c>
      <c r="P417" s="1433">
        <f t="shared" si="217"/>
      </c>
      <c r="Q417" s="1434">
        <f t="shared" si="248"/>
      </c>
      <c r="R417" s="1435">
        <v>0.0123</v>
      </c>
      <c r="S417" s="1436">
        <v>42</v>
      </c>
      <c r="T417" s="1432">
        <f t="shared" si="279"/>
      </c>
      <c r="U417" s="1436">
        <v>27650</v>
      </c>
      <c r="V417" s="1449">
        <v>882</v>
      </c>
      <c r="W417" s="1449">
        <v>93</v>
      </c>
      <c r="X417" s="1449">
        <v>949</v>
      </c>
      <c r="Y417" s="1449">
        <v>62</v>
      </c>
      <c r="Z417" s="1449">
        <v>9</v>
      </c>
      <c r="AA417" s="1449">
        <v>2</v>
      </c>
      <c r="AB417" s="1436">
        <v>21</v>
      </c>
      <c r="AC417" s="1470">
        <f t="shared" si="186"/>
      </c>
      <c r="AD417" s="1432">
        <f t="shared" si="310"/>
      </c>
      <c r="AE417" s="1438" t="s">
        <v>948</v>
      </c>
      <c r="AF417" s="1439" t="s">
        <v>949</v>
      </c>
      <c r="AG417" s="1439">
        <v>21</v>
      </c>
    </row>
    <row r="418">
      <c r="A418" s="1426"/>
      <c r="B418" s="1427" t="s">
        <v>946</v>
      </c>
      <c r="C418" s="1427" t="s">
        <v>961</v>
      </c>
      <c r="D418" s="1451">
        <v>1990.3</v>
      </c>
      <c r="E418" s="1451">
        <v>0</v>
      </c>
      <c r="F418" s="1451"/>
      <c r="G418" s="1431">
        <f t="shared" si="68"/>
      </c>
      <c r="H418" s="1431">
        <f t="shared" si="95"/>
      </c>
      <c r="I418" s="1431">
        <f t="shared" si="126"/>
      </c>
      <c r="J418" s="1431"/>
      <c r="K418" s="1431">
        <f t="shared" si="157"/>
      </c>
      <c r="L418" s="1432">
        <f t="shared" si="341"/>
      </c>
      <c r="M418" s="1433">
        <f t="shared" si="372"/>
      </c>
      <c r="N418" s="1433">
        <f t="shared" si="403"/>
      </c>
      <c r="O418" s="1433">
        <f t="shared" si="434"/>
      </c>
      <c r="P418" s="1433">
        <f t="shared" si="217"/>
      </c>
      <c r="Q418" s="1434">
        <f t="shared" si="248"/>
      </c>
      <c r="R418" s="1435">
        <v>0.01</v>
      </c>
      <c r="S418" s="1436">
        <v>43</v>
      </c>
      <c r="T418" s="1432">
        <f t="shared" si="279"/>
      </c>
      <c r="U418" s="1436">
        <v>20585</v>
      </c>
      <c r="V418" s="1449">
        <v>477</v>
      </c>
      <c r="W418" s="1449">
        <v>63</v>
      </c>
      <c r="X418" s="1449">
        <v>491</v>
      </c>
      <c r="Y418" s="1449">
        <v>32</v>
      </c>
      <c r="Z418" s="1449">
        <v>1</v>
      </c>
      <c r="AA418" s="1449">
        <v>1</v>
      </c>
      <c r="AB418" s="1436">
        <v>12</v>
      </c>
      <c r="AC418" s="1470">
        <f t="shared" si="186"/>
      </c>
      <c r="AD418" s="1432">
        <f t="shared" si="310"/>
      </c>
      <c r="AE418" s="1438" t="s">
        <v>948</v>
      </c>
      <c r="AF418" s="1439" t="s">
        <v>949</v>
      </c>
      <c r="AG418" s="1439">
        <v>16</v>
      </c>
    </row>
    <row r="419">
      <c r="A419" s="1426"/>
      <c r="B419" s="1440"/>
      <c r="C419" s="1440"/>
      <c r="D419" s="1441">
        <f>SUM(D415:D418)</f>
      </c>
      <c r="E419" s="1441">
        <f>SUM(E415:E418)</f>
      </c>
      <c r="F419" s="1441"/>
      <c r="G419" s="1441">
        <f>SUM(G415:G418)</f>
      </c>
      <c r="H419" s="1442">
        <f t="shared" si="95"/>
      </c>
      <c r="I419" s="1442">
        <f t="shared" si="126"/>
      </c>
      <c r="J419" s="1442"/>
      <c r="K419" s="1442">
        <f t="shared" si="157"/>
      </c>
      <c r="L419" s="1442">
        <f t="shared" si="341"/>
      </c>
      <c r="M419" s="1443">
        <f t="shared" si="372"/>
      </c>
      <c r="N419" s="1443">
        <f t="shared" si="403"/>
      </c>
      <c r="O419" s="1443">
        <f t="shared" si="434"/>
      </c>
      <c r="P419" s="1443">
        <f t="shared" si="217"/>
      </c>
      <c r="Q419" s="1444">
        <f t="shared" si="248"/>
      </c>
      <c r="R419" s="1443">
        <f>AVERAGE(R415:R418)</f>
      </c>
      <c r="S419" s="1445">
        <f>AVERAGE(S415:S418)</f>
      </c>
      <c r="T419" s="1454">
        <f t="shared" si="279"/>
      </c>
      <c r="U419" s="1441">
        <f>SUM(U415:U418)</f>
      </c>
      <c r="V419" s="1441">
        <f>SUM(V415:V418)</f>
      </c>
      <c r="W419" s="1441">
        <f>SUM(W415:W418)</f>
      </c>
      <c r="X419" s="1441">
        <f>SUM(X415:X418)</f>
      </c>
      <c r="Y419" s="1441">
        <f>SUM(Y415:Y418)</f>
      </c>
      <c r="Z419" s="1441">
        <f>SUM(Z415:Z418)</f>
      </c>
      <c r="AA419" s="1441">
        <f>SUM(AA415:AA418)</f>
      </c>
      <c r="AB419" s="1441">
        <f>SUM(AB415:AB418)</f>
      </c>
      <c r="AC419" s="1442">
        <f t="shared" si="186"/>
      </c>
      <c r="AD419" s="1446">
        <f t="shared" si="310"/>
      </c>
      <c r="AE419" s="1447"/>
      <c r="AF419" s="1447"/>
      <c r="AG419" s="1441">
        <f>SUM(AG415:AG418)</f>
      </c>
    </row>
    <row r="420">
      <c r="A420" s="1426"/>
      <c r="B420" s="1427" t="s">
        <v>951</v>
      </c>
      <c r="C420" s="1427" t="s">
        <v>962</v>
      </c>
      <c r="D420" s="1429">
        <v>2400.58</v>
      </c>
      <c r="E420" s="1453">
        <v>2</v>
      </c>
      <c r="F420" s="1453"/>
      <c r="G420" s="1431">
        <f t="shared" ref="G420:G423" si="69">E420*2000</f>
      </c>
      <c r="H420" s="1431">
        <f t="shared" si="95"/>
      </c>
      <c r="I420" s="1431">
        <f t="shared" si="126"/>
      </c>
      <c r="J420" s="1431"/>
      <c r="K420" s="1431">
        <f t="shared" si="157"/>
      </c>
      <c r="L420" s="1432">
        <f t="shared" si="341"/>
      </c>
      <c r="M420" s="1433">
        <f t="shared" si="372"/>
      </c>
      <c r="N420" s="1433">
        <f t="shared" si="403"/>
      </c>
      <c r="O420" s="1433">
        <f t="shared" si="434"/>
      </c>
      <c r="P420" s="1433">
        <f t="shared" si="217"/>
      </c>
      <c r="Q420" s="1434">
        <f t="shared" si="248"/>
      </c>
      <c r="R420" s="1435">
        <v>0.0137</v>
      </c>
      <c r="S420" s="1436">
        <v>42</v>
      </c>
      <c r="T420" s="1432">
        <f t="shared" si="279"/>
      </c>
      <c r="U420" s="1436">
        <v>23609</v>
      </c>
      <c r="V420" s="1449">
        <v>720</v>
      </c>
      <c r="W420" s="1449">
        <v>84</v>
      </c>
      <c r="X420" s="1449">
        <v>744</v>
      </c>
      <c r="Y420" s="1449">
        <v>42</v>
      </c>
      <c r="Z420" s="1449">
        <v>5</v>
      </c>
      <c r="AA420" s="1449">
        <v>1</v>
      </c>
      <c r="AB420" s="1436">
        <v>13</v>
      </c>
      <c r="AC420" s="1470">
        <f t="shared" si="186"/>
      </c>
      <c r="AD420" s="1432">
        <f t="shared" si="310"/>
      </c>
      <c r="AE420" s="1438" t="s">
        <v>948</v>
      </c>
      <c r="AF420" s="1439" t="s">
        <v>949</v>
      </c>
      <c r="AG420" s="1439">
        <v>20</v>
      </c>
    </row>
    <row r="421">
      <c r="A421" s="1426"/>
      <c r="B421" s="1427" t="s">
        <v>951</v>
      </c>
      <c r="C421" s="1428" t="s">
        <v>963</v>
      </c>
      <c r="D421" s="1450">
        <v>2505.88</v>
      </c>
      <c r="E421" s="1453">
        <v>4</v>
      </c>
      <c r="F421" s="1453"/>
      <c r="G421" s="1431">
        <f t="shared" si="69"/>
      </c>
      <c r="H421" s="1431">
        <f t="shared" si="95"/>
      </c>
      <c r="I421" s="1431">
        <f t="shared" si="126"/>
      </c>
      <c r="J421" s="1431"/>
      <c r="K421" s="1431">
        <f t="shared" si="157"/>
      </c>
      <c r="L421" s="1432">
        <f t="shared" si="341"/>
      </c>
      <c r="M421" s="1433">
        <f t="shared" si="372"/>
      </c>
      <c r="N421" s="1433">
        <f t="shared" si="403"/>
      </c>
      <c r="O421" s="1433">
        <f t="shared" si="434"/>
      </c>
      <c r="P421" s="1433">
        <f t="shared" si="217"/>
      </c>
      <c r="Q421" s="1434">
        <f t="shared" si="248"/>
      </c>
      <c r="R421" s="1435">
        <v>0.0124</v>
      </c>
      <c r="S421" s="1436">
        <v>43</v>
      </c>
      <c r="T421" s="1432">
        <f t="shared" si="279"/>
      </c>
      <c r="U421" s="1436">
        <v>25590</v>
      </c>
      <c r="V421" s="1449">
        <v>833</v>
      </c>
      <c r="W421" s="1449">
        <v>84</v>
      </c>
      <c r="X421" s="1449">
        <v>873</v>
      </c>
      <c r="Y421" s="1449">
        <v>80</v>
      </c>
      <c r="Z421" s="1449">
        <v>5</v>
      </c>
      <c r="AA421" s="1449">
        <v>1</v>
      </c>
      <c r="AB421" s="1436">
        <v>11</v>
      </c>
      <c r="AC421" s="1470">
        <f t="shared" si="186"/>
      </c>
      <c r="AD421" s="1432">
        <f t="shared" si="310"/>
      </c>
      <c r="AE421" s="1438" t="s">
        <v>948</v>
      </c>
      <c r="AF421" s="1439" t="s">
        <v>949</v>
      </c>
      <c r="AG421" s="1439">
        <v>33</v>
      </c>
    </row>
    <row r="422">
      <c r="A422" s="1426"/>
      <c r="B422" s="1427" t="s">
        <v>951</v>
      </c>
      <c r="C422" s="1427" t="s">
        <v>964</v>
      </c>
      <c r="D422" s="1450">
        <v>2540.06</v>
      </c>
      <c r="E422" s="1451">
        <v>5</v>
      </c>
      <c r="F422" s="1451"/>
      <c r="G422" s="1431">
        <f t="shared" si="69"/>
      </c>
      <c r="H422" s="1431">
        <f t="shared" si="95"/>
      </c>
      <c r="I422" s="1431">
        <f t="shared" si="126"/>
      </c>
      <c r="J422" s="1431"/>
      <c r="K422" s="1431">
        <f t="shared" si="157"/>
      </c>
      <c r="L422" s="1432">
        <f t="shared" si="341"/>
      </c>
      <c r="M422" s="1433">
        <f t="shared" si="372"/>
      </c>
      <c r="N422" s="1433">
        <f t="shared" si="403"/>
      </c>
      <c r="O422" s="1433">
        <f t="shared" si="434"/>
      </c>
      <c r="P422" s="1433">
        <f t="shared" si="217"/>
      </c>
      <c r="Q422" s="1434">
        <f t="shared" si="248"/>
      </c>
      <c r="R422" s="1435">
        <v>0.0139</v>
      </c>
      <c r="S422" s="1436">
        <v>43</v>
      </c>
      <c r="T422" s="1432">
        <f t="shared" si="279"/>
      </c>
      <c r="U422" s="1436">
        <v>28945</v>
      </c>
      <c r="V422" s="1449">
        <v>815</v>
      </c>
      <c r="W422" s="1449">
        <v>111</v>
      </c>
      <c r="X422" s="1449">
        <v>863</v>
      </c>
      <c r="Y422" s="1449">
        <v>125</v>
      </c>
      <c r="Z422" s="1449">
        <v>9</v>
      </c>
      <c r="AA422" s="1449">
        <v>2</v>
      </c>
      <c r="AB422" s="1436">
        <v>17</v>
      </c>
      <c r="AC422" s="1470">
        <f t="shared" si="186"/>
      </c>
      <c r="AD422" s="1432">
        <f t="shared" si="310"/>
      </c>
      <c r="AE422" s="1438" t="s">
        <v>948</v>
      </c>
      <c r="AF422" s="1439" t="s">
        <v>949</v>
      </c>
      <c r="AG422" s="1439">
        <v>21</v>
      </c>
    </row>
    <row r="423">
      <c r="A423" s="1426"/>
      <c r="B423" s="1427" t="s">
        <v>951</v>
      </c>
      <c r="C423" s="1427" t="s">
        <v>965</v>
      </c>
      <c r="D423" s="1450">
        <v>1634.86</v>
      </c>
      <c r="E423" s="1451">
        <v>6</v>
      </c>
      <c r="F423" s="1451"/>
      <c r="G423" s="1431">
        <f t="shared" si="69"/>
      </c>
      <c r="H423" s="1431">
        <f t="shared" si="95"/>
      </c>
      <c r="I423" s="1431">
        <f t="shared" si="126"/>
      </c>
      <c r="J423" s="1431"/>
      <c r="K423" s="1431">
        <f t="shared" si="157"/>
      </c>
      <c r="L423" s="1432">
        <f t="shared" si="341"/>
      </c>
      <c r="M423" s="1433">
        <f t="shared" si="372"/>
      </c>
      <c r="N423" s="1433">
        <f t="shared" si="403"/>
      </c>
      <c r="O423" s="1433">
        <f t="shared" si="434"/>
      </c>
      <c r="P423" s="1433">
        <f t="shared" si="217"/>
      </c>
      <c r="Q423" s="1434">
        <f t="shared" si="248"/>
      </c>
      <c r="R423" s="1435">
        <v>0.0126</v>
      </c>
      <c r="S423" s="1436">
        <v>44</v>
      </c>
      <c r="T423" s="1432">
        <f t="shared" si="279"/>
      </c>
      <c r="U423" s="1436">
        <v>20428</v>
      </c>
      <c r="V423" s="1449">
        <v>446</v>
      </c>
      <c r="W423" s="1449">
        <v>71</v>
      </c>
      <c r="X423" s="1449">
        <v>478</v>
      </c>
      <c r="Y423" s="1449">
        <v>62</v>
      </c>
      <c r="Z423" s="1449">
        <v>2</v>
      </c>
      <c r="AA423" s="1449">
        <v>0</v>
      </c>
      <c r="AB423" s="1436">
        <v>7</v>
      </c>
      <c r="AC423" s="1470">
        <f t="shared" si="186"/>
      </c>
      <c r="AD423" s="1432">
        <f t="shared" si="310"/>
      </c>
      <c r="AE423" s="1438" t="s">
        <v>948</v>
      </c>
      <c r="AF423" s="1439" t="s">
        <v>949</v>
      </c>
      <c r="AG423" s="1439">
        <v>13</v>
      </c>
    </row>
    <row r="424">
      <c r="A424" s="1426"/>
      <c r="B424" s="1440" t="s">
        <v>950</v>
      </c>
      <c r="C424" s="1440"/>
      <c r="D424" s="1441">
        <f>SUM(D420:D423)</f>
      </c>
      <c r="E424" s="1441">
        <f>SUM(E420:E423)</f>
      </c>
      <c r="F424" s="1441"/>
      <c r="G424" s="1441">
        <f>SUM(G420:G423)</f>
      </c>
      <c r="H424" s="1442">
        <f t="shared" si="95"/>
      </c>
      <c r="I424" s="1442">
        <f t="shared" si="126"/>
      </c>
      <c r="J424" s="1442"/>
      <c r="K424" s="1442">
        <f t="shared" si="157"/>
      </c>
      <c r="L424" s="1442">
        <f t="shared" si="341"/>
      </c>
      <c r="M424" s="1443">
        <f t="shared" si="372"/>
      </c>
      <c r="N424" s="1443">
        <f t="shared" si="403"/>
      </c>
      <c r="O424" s="1443">
        <f t="shared" si="434"/>
      </c>
      <c r="P424" s="1443">
        <f t="shared" si="217"/>
      </c>
      <c r="Q424" s="1444">
        <f t="shared" si="248"/>
      </c>
      <c r="R424" s="1443">
        <f>AVERAGE(R420:R423)</f>
      </c>
      <c r="S424" s="1445">
        <f>AVERAGE(S420:S423)</f>
      </c>
      <c r="T424" s="1454">
        <f t="shared" si="279"/>
      </c>
      <c r="U424" s="1441">
        <f>SUM(U420:U423)</f>
      </c>
      <c r="V424" s="1441">
        <f>SUM(V420:V423)</f>
      </c>
      <c r="W424" s="1441">
        <f>SUM(W420:W423)</f>
      </c>
      <c r="X424" s="1441">
        <f>SUM(X420:X423)</f>
      </c>
      <c r="Y424" s="1441">
        <f>SUM(Y420:Y423)</f>
      </c>
      <c r="Z424" s="1441">
        <f>SUM(Z420:Z423)</f>
      </c>
      <c r="AA424" s="1441">
        <f>SUM(AA420:AA423)</f>
      </c>
      <c r="AB424" s="1441">
        <f>SUM(AB420:AB423)</f>
      </c>
      <c r="AC424" s="1442">
        <f t="shared" si="186"/>
      </c>
      <c r="AD424" s="1446">
        <f t="shared" si="310"/>
      </c>
      <c r="AE424" s="1447"/>
      <c r="AF424" s="1447"/>
      <c r="AG424" s="1441">
        <f>SUM(AG420:AG423)</f>
      </c>
    </row>
    <row r="425">
      <c r="A425" s="1426"/>
      <c r="B425" s="1455" t="s">
        <v>966</v>
      </c>
      <c r="C425" s="1455"/>
      <c r="D425" s="1456">
        <f>D414+D410+D424+D419</f>
      </c>
      <c r="E425" s="1456">
        <f>E414+E410+E424+E419</f>
      </c>
      <c r="F425" s="1456"/>
      <c r="G425" s="1456">
        <f>G414+G410+G424+G419</f>
      </c>
      <c r="H425" s="1457">
        <f t="shared" si="95"/>
      </c>
      <c r="I425" s="1457">
        <f t="shared" si="126"/>
      </c>
      <c r="J425" s="1457"/>
      <c r="K425" s="1457">
        <f t="shared" si="157"/>
      </c>
      <c r="L425" s="1457">
        <f t="shared" si="341"/>
      </c>
      <c r="M425" s="1458">
        <f t="shared" si="372"/>
      </c>
      <c r="N425" s="1458">
        <f t="shared" si="403"/>
      </c>
      <c r="O425" s="1458">
        <f t="shared" si="434"/>
      </c>
      <c r="P425" s="1458">
        <f t="shared" si="217"/>
      </c>
      <c r="Q425" s="1459">
        <f t="shared" si="248"/>
      </c>
      <c r="R425" s="1460">
        <f>(R414+R410+R424+R419)/4</f>
      </c>
      <c r="S425" s="1460">
        <f>(S414+S410+S424+S419)/4</f>
      </c>
      <c r="T425" s="1460">
        <f>(T414+T410+T424+T419)/4</f>
      </c>
      <c r="U425" s="1456">
        <f>U414+U410+U424+U419</f>
      </c>
      <c r="V425" s="1456">
        <f>V414+V410+V424+V419</f>
      </c>
      <c r="W425" s="1456">
        <f>W414+W410+W424+W419</f>
      </c>
      <c r="X425" s="1456">
        <f>X414+X410+X424+X419</f>
      </c>
      <c r="Y425" s="1456">
        <f>Y414+Y410+Y424+Y419</f>
      </c>
      <c r="Z425" s="1456">
        <f>Z414+Z410+Z424+Z419</f>
      </c>
      <c r="AA425" s="1456">
        <f>AA414+AA410+AA424+AA419</f>
      </c>
      <c r="AB425" s="1456">
        <f>AB414+AB410+AB424+AB419</f>
      </c>
      <c r="AC425" s="1457">
        <f t="shared" si="186"/>
      </c>
      <c r="AD425" s="1462">
        <f t="shared" si="310"/>
      </c>
      <c r="AE425" s="1463"/>
      <c r="AF425" s="1463"/>
      <c r="AG425" s="1456">
        <f>AG414+AG410+AG424+AG419</f>
      </c>
    </row>
    <row r="426">
      <c r="A426" s="1416" t="s">
        <v>912</v>
      </c>
      <c r="B426" s="1416" t="s">
        <v>913</v>
      </c>
      <c r="C426" s="1416"/>
      <c r="D426" s="1417" t="s">
        <v>914</v>
      </c>
      <c r="E426" s="1417"/>
      <c r="F426" s="1417"/>
      <c r="G426" s="1417"/>
      <c r="H426" s="1417"/>
      <c r="I426" s="1417"/>
      <c r="J426" s="1417"/>
      <c r="K426" s="1417"/>
      <c r="L426" s="1418" t="s">
        <v>915</v>
      </c>
      <c r="M426" s="1418"/>
      <c r="N426" s="1418"/>
      <c r="O426" s="1418"/>
      <c r="P426" s="1418"/>
      <c r="Q426" s="1418"/>
      <c r="R426" s="1418"/>
      <c r="S426" s="1418"/>
      <c r="T426" s="1418"/>
      <c r="U426" s="1418"/>
      <c r="V426" s="1418"/>
      <c r="W426" s="1418"/>
      <c r="X426" s="1418"/>
      <c r="Y426" s="1418"/>
      <c r="Z426" s="1418"/>
      <c r="AA426" s="1418"/>
      <c r="AB426" s="1418"/>
      <c r="AC426" s="1418"/>
      <c r="AD426" s="1418"/>
      <c r="AE426" s="1418"/>
      <c r="AF426" s="1418"/>
      <c r="AG426" s="1419"/>
    </row>
    <row r="427">
      <c r="A427" s="1416"/>
      <c r="B427" s="1416" t="s">
        <v>916</v>
      </c>
      <c r="C427" s="1416" t="s">
        <v>917</v>
      </c>
      <c r="D427" s="1417" t="s">
        <v>918</v>
      </c>
      <c r="E427" s="1420" t="s">
        <v>919</v>
      </c>
      <c r="F427" s="1420"/>
      <c r="G427" s="1421" t="s">
        <v>920</v>
      </c>
      <c r="H427" s="1422" t="s">
        <v>921</v>
      </c>
      <c r="I427" s="1422" t="s">
        <v>922</v>
      </c>
      <c r="J427" s="1422"/>
      <c r="K427" s="1422" t="s">
        <v>923</v>
      </c>
      <c r="L427" s="1418" t="s">
        <v>924</v>
      </c>
      <c r="M427" s="1423" t="s">
        <v>925</v>
      </c>
      <c r="N427" s="1423" t="s">
        <v>926</v>
      </c>
      <c r="O427" s="1423" t="s">
        <v>927</v>
      </c>
      <c r="P427" s="1423" t="s">
        <v>928</v>
      </c>
      <c r="Q427" s="1424" t="s">
        <v>929</v>
      </c>
      <c r="R427" s="1423" t="s">
        <v>930</v>
      </c>
      <c r="S427" s="1425" t="s">
        <v>931</v>
      </c>
      <c r="T427" s="1418" t="s">
        <v>932</v>
      </c>
      <c r="U427" s="1424" t="s">
        <v>933</v>
      </c>
      <c r="V427" s="1424" t="s">
        <v>934</v>
      </c>
      <c r="W427" s="1424" t="s">
        <v>935</v>
      </c>
      <c r="X427" s="1424" t="s">
        <v>936</v>
      </c>
      <c r="Y427" s="1424" t="s">
        <v>937</v>
      </c>
      <c r="Z427" s="1424" t="s">
        <v>938</v>
      </c>
      <c r="AA427" s="1424" t="s">
        <v>939</v>
      </c>
      <c r="AB427" s="1424" t="s">
        <v>940</v>
      </c>
      <c r="AC427" s="1469" t="s">
        <v>978</v>
      </c>
      <c r="AD427" s="1418" t="s">
        <v>941</v>
      </c>
      <c r="AE427" s="1419" t="s">
        <v>942</v>
      </c>
      <c r="AF427" s="1419" t="s">
        <v>943</v>
      </c>
      <c r="AG427" s="1419" t="s">
        <v>944</v>
      </c>
    </row>
    <row r="428">
      <c r="A428" s="1426" t="s">
        <v>997</v>
      </c>
      <c r="B428" s="1427" t="s">
        <v>968</v>
      </c>
      <c r="C428" s="1428" t="s">
        <v>987</v>
      </c>
      <c r="D428" s="1429">
        <v>2000</v>
      </c>
      <c r="E428" s="1430">
        <v>3</v>
      </c>
      <c r="F428" s="1430"/>
      <c r="G428" s="1431">
        <f t="shared" ref="G428:G431" si="70">E428*2000</f>
      </c>
      <c r="H428" s="1431">
        <f t="shared" ref="H428:H447" si="96">G428/D428</f>
      </c>
      <c r="I428" s="1431">
        <f t="shared" ref="I428:I447" si="127">D428/E428</f>
      </c>
      <c r="J428" s="1431"/>
      <c r="K428" s="1431">
        <f t="shared" ref="K428:K447" si="158">G428/E428</f>
      </c>
      <c r="L428" s="1432">
        <f t="shared" ref="L428:L447" si="342">D428/V428</f>
      </c>
      <c r="M428" s="1433">
        <f t="shared" ref="M428:M447" si="373">Q428/U428*1</f>
      </c>
      <c r="N428" s="1433">
        <f t="shared" ref="N428:N447" si="404">V428/U428</f>
      </c>
      <c r="O428" s="1433">
        <f t="shared" ref="O428:O447" si="435">X428/U428</f>
      </c>
      <c r="P428" s="1433">
        <f t="shared" ref="P428:P447" si="218">Y428/X428</f>
      </c>
      <c r="Q428" s="1434">
        <f t="shared" ref="Q428:Q447" si="249">W428/R428</f>
      </c>
      <c r="R428" s="1435">
        <v>0.0156</v>
      </c>
      <c r="S428" s="1436">
        <v>39</v>
      </c>
      <c r="T428" s="1432">
        <f t="shared" ref="T428:T446" si="280">(D428/U428)*1000</f>
      </c>
      <c r="U428" s="1437">
        <v>18577</v>
      </c>
      <c r="V428" s="1434">
        <v>814</v>
      </c>
      <c r="W428" s="1434">
        <v>79</v>
      </c>
      <c r="X428" s="1434">
        <v>838</v>
      </c>
      <c r="Y428" s="1434">
        <v>40</v>
      </c>
      <c r="Z428" s="1434">
        <v>5</v>
      </c>
      <c r="AA428" s="1434">
        <v>5</v>
      </c>
      <c r="AB428" s="1437">
        <v>18</v>
      </c>
      <c r="AC428" s="1470">
        <f t="shared" ref="AC428:AC447" si="187">D428/X428</f>
      </c>
      <c r="AD428" s="1432">
        <f t="shared" ref="AD428:AD447" si="311">AG428*1000/D428</f>
      </c>
      <c r="AE428" s="1438" t="s">
        <v>948</v>
      </c>
      <c r="AF428" s="1439" t="s">
        <v>957</v>
      </c>
      <c r="AG428" s="1439">
        <v>15</v>
      </c>
    </row>
    <row r="429">
      <c r="A429" s="1426"/>
      <c r="B429" s="1427" t="s">
        <v>968</v>
      </c>
      <c r="C429" s="1427" t="s">
        <v>988</v>
      </c>
      <c r="D429" s="1429">
        <v>2203.7</v>
      </c>
      <c r="E429" s="1430">
        <v>2</v>
      </c>
      <c r="F429" s="1430"/>
      <c r="G429" s="1431">
        <f t="shared" si="70"/>
      </c>
      <c r="H429" s="1431">
        <f t="shared" si="96"/>
      </c>
      <c r="I429" s="1448">
        <f t="shared" si="127"/>
      </c>
      <c r="J429" s="1448"/>
      <c r="K429" s="1448">
        <f t="shared" si="158"/>
      </c>
      <c r="L429" s="1432">
        <f t="shared" si="342"/>
      </c>
      <c r="M429" s="1433">
        <f t="shared" si="373"/>
      </c>
      <c r="N429" s="1433">
        <f t="shared" si="404"/>
      </c>
      <c r="O429" s="1433">
        <f t="shared" si="435"/>
      </c>
      <c r="P429" s="1433">
        <f t="shared" si="218"/>
      </c>
      <c r="Q429" s="1434">
        <f t="shared" si="249"/>
      </c>
      <c r="R429" s="1435">
        <v>0.0148</v>
      </c>
      <c r="S429" s="1436">
        <v>45</v>
      </c>
      <c r="T429" s="1432">
        <f t="shared" si="280"/>
      </c>
      <c r="U429" s="1449">
        <v>19141</v>
      </c>
      <c r="V429" s="1449">
        <v>532</v>
      </c>
      <c r="W429" s="1449">
        <v>78</v>
      </c>
      <c r="X429" s="1449">
        <v>535</v>
      </c>
      <c r="Y429" s="1449">
        <v>55</v>
      </c>
      <c r="Z429" s="1449">
        <v>4</v>
      </c>
      <c r="AA429" s="1449">
        <v>0</v>
      </c>
      <c r="AB429" s="1436">
        <v>9</v>
      </c>
      <c r="AC429" s="1470">
        <f t="shared" si="187"/>
      </c>
      <c r="AD429" s="1432">
        <f t="shared" si="311"/>
      </c>
      <c r="AE429" s="1438" t="s">
        <v>948</v>
      </c>
      <c r="AF429" s="1439" t="s">
        <v>957</v>
      </c>
      <c r="AG429" s="1439">
        <v>18</v>
      </c>
    </row>
    <row r="430">
      <c r="A430" s="1426"/>
      <c r="B430" s="1427" t="s">
        <v>968</v>
      </c>
      <c r="C430" s="1428" t="s">
        <v>947</v>
      </c>
      <c r="D430" s="1450">
        <v>2178.4</v>
      </c>
      <c r="E430" s="1451">
        <v>5</v>
      </c>
      <c r="F430" s="1451"/>
      <c r="G430" s="1431">
        <f t="shared" si="70"/>
      </c>
      <c r="H430" s="1431">
        <f t="shared" si="96"/>
      </c>
      <c r="I430" s="1431">
        <f t="shared" si="127"/>
      </c>
      <c r="J430" s="1431"/>
      <c r="K430" s="1431">
        <f t="shared" si="158"/>
      </c>
      <c r="L430" s="1452">
        <f t="shared" si="342"/>
      </c>
      <c r="M430" s="1433">
        <f t="shared" si="373"/>
      </c>
      <c r="N430" s="1433">
        <f t="shared" si="404"/>
      </c>
      <c r="O430" s="1433">
        <f t="shared" si="435"/>
      </c>
      <c r="P430" s="1433">
        <f t="shared" si="218"/>
      </c>
      <c r="Q430" s="1434">
        <f t="shared" si="249"/>
      </c>
      <c r="R430" s="1435">
        <v>0.0151</v>
      </c>
      <c r="S430" s="1436">
        <v>45</v>
      </c>
      <c r="T430" s="1432">
        <f t="shared" si="280"/>
      </c>
      <c r="U430" s="1449">
        <v>18769</v>
      </c>
      <c r="V430" s="1449">
        <v>502</v>
      </c>
      <c r="W430" s="1449">
        <v>68</v>
      </c>
      <c r="X430" s="1449">
        <v>560</v>
      </c>
      <c r="Y430" s="1449">
        <v>50</v>
      </c>
      <c r="Z430" s="1449">
        <v>3</v>
      </c>
      <c r="AA430" s="1449">
        <v>2</v>
      </c>
      <c r="AB430" s="1436">
        <v>16</v>
      </c>
      <c r="AC430" s="1470">
        <f t="shared" si="187"/>
      </c>
      <c r="AD430" s="1432">
        <f t="shared" si="311"/>
      </c>
      <c r="AE430" s="1438" t="s">
        <v>948</v>
      </c>
      <c r="AF430" s="1439" t="s">
        <v>957</v>
      </c>
      <c r="AG430" s="1439">
        <v>18</v>
      </c>
    </row>
    <row r="431">
      <c r="A431" s="1426"/>
      <c r="B431" s="1427" t="s">
        <v>968</v>
      </c>
      <c r="C431" s="1428" t="s">
        <v>952</v>
      </c>
      <c r="D431" s="1450">
        <v>2377.04</v>
      </c>
      <c r="E431" s="1451">
        <v>0</v>
      </c>
      <c r="F431" s="1451"/>
      <c r="G431" s="1431">
        <f t="shared" si="70"/>
      </c>
      <c r="H431" s="1431">
        <f t="shared" si="96"/>
      </c>
      <c r="I431" s="1431">
        <f t="shared" si="127"/>
      </c>
      <c r="J431" s="1431"/>
      <c r="K431" s="1431">
        <f t="shared" si="158"/>
      </c>
      <c r="L431" s="1452">
        <f t="shared" si="342"/>
      </c>
      <c r="M431" s="1433">
        <f t="shared" si="373"/>
      </c>
      <c r="N431" s="1433">
        <f t="shared" si="404"/>
      </c>
      <c r="O431" s="1433">
        <f t="shared" si="435"/>
      </c>
      <c r="P431" s="1433">
        <f t="shared" si="218"/>
      </c>
      <c r="Q431" s="1434">
        <f t="shared" si="249"/>
      </c>
      <c r="R431" s="1435">
        <v>0.0119</v>
      </c>
      <c r="S431" s="1436">
        <v>40</v>
      </c>
      <c r="T431" s="1432">
        <f t="shared" si="280"/>
      </c>
      <c r="U431" s="1449">
        <v>23978</v>
      </c>
      <c r="V431" s="1449">
        <v>808</v>
      </c>
      <c r="W431" s="1449">
        <v>82</v>
      </c>
      <c r="X431" s="1449">
        <v>893</v>
      </c>
      <c r="Y431" s="1449">
        <v>45</v>
      </c>
      <c r="Z431" s="1449">
        <v>6</v>
      </c>
      <c r="AA431" s="1449">
        <v>0</v>
      </c>
      <c r="AB431" s="1436">
        <v>18</v>
      </c>
      <c r="AC431" s="1470">
        <f t="shared" si="187"/>
      </c>
      <c r="AD431" s="1432">
        <f t="shared" si="311"/>
      </c>
      <c r="AE431" s="1438" t="s">
        <v>948</v>
      </c>
      <c r="AF431" s="1439" t="s">
        <v>957</v>
      </c>
      <c r="AG431" s="1439">
        <v>24</v>
      </c>
    </row>
    <row r="432">
      <c r="A432" s="1426"/>
      <c r="B432" s="1440" t="s">
        <v>950</v>
      </c>
      <c r="C432" s="1440"/>
      <c r="D432" s="1441">
        <f>SUM(D428:D431)</f>
      </c>
      <c r="E432" s="1441">
        <f>SUM(E428:E431)</f>
      </c>
      <c r="F432" s="1441"/>
      <c r="G432" s="1442">
        <f>SUM(G428:G431)</f>
      </c>
      <c r="H432" s="1442">
        <f t="shared" si="96"/>
      </c>
      <c r="I432" s="1442">
        <f t="shared" si="127"/>
      </c>
      <c r="J432" s="1442"/>
      <c r="K432" s="1442">
        <f t="shared" si="158"/>
      </c>
      <c r="L432" s="1442">
        <f t="shared" si="342"/>
      </c>
      <c r="M432" s="1443">
        <f t="shared" si="373"/>
      </c>
      <c r="N432" s="1443">
        <f t="shared" si="404"/>
      </c>
      <c r="O432" s="1443">
        <f t="shared" si="435"/>
      </c>
      <c r="P432" s="1443">
        <f t="shared" si="218"/>
      </c>
      <c r="Q432" s="1444">
        <f t="shared" si="249"/>
      </c>
      <c r="R432" s="1443">
        <f>AVERAGE(R428:R431)</f>
      </c>
      <c r="S432" s="1445">
        <f>AVERAGE(S428:S431)</f>
      </c>
      <c r="T432" s="1442">
        <f t="shared" si="280"/>
      </c>
      <c r="U432" s="1441">
        <f>SUM(U428:U431)</f>
      </c>
      <c r="V432" s="1441">
        <f>SUM(V428:V431)</f>
      </c>
      <c r="W432" s="1441">
        <f>SUM(W428:W431)</f>
      </c>
      <c r="X432" s="1441">
        <f>SUM(X428:X431)</f>
      </c>
      <c r="Y432" s="1441">
        <f>SUM(Y428:Y431)</f>
      </c>
      <c r="Z432" s="1441">
        <f>SUM(Z428:Z431)</f>
      </c>
      <c r="AA432" s="1441">
        <f>SUM(AA428:AA431)</f>
      </c>
      <c r="AB432" s="1441">
        <f>SUM(AB428:AB431)</f>
      </c>
      <c r="AC432" s="1442">
        <f t="shared" si="187"/>
      </c>
      <c r="AD432" s="1446">
        <f t="shared" si="311"/>
      </c>
      <c r="AE432" s="1447"/>
      <c r="AF432" s="1447"/>
      <c r="AG432" s="1444">
        <f>SUM(AG428:AG431)</f>
      </c>
    </row>
    <row r="433">
      <c r="A433" s="1426"/>
      <c r="B433" s="1427" t="s">
        <v>989</v>
      </c>
      <c r="C433" s="1427" t="s">
        <v>953</v>
      </c>
      <c r="D433" s="1451">
        <v>2335.29</v>
      </c>
      <c r="E433" s="1451">
        <v>3</v>
      </c>
      <c r="F433" s="1451"/>
      <c r="G433" s="1431">
        <f t="shared" ref="G433:G435" si="71">E433*2000</f>
      </c>
      <c r="H433" s="1431">
        <f t="shared" si="96"/>
      </c>
      <c r="I433" s="1431">
        <f t="shared" si="127"/>
      </c>
      <c r="J433" s="1431"/>
      <c r="K433" s="1431">
        <f t="shared" si="158"/>
      </c>
      <c r="L433" s="1432">
        <f t="shared" si="342"/>
      </c>
      <c r="M433" s="1433">
        <f t="shared" si="373"/>
      </c>
      <c r="N433" s="1433">
        <f t="shared" si="404"/>
      </c>
      <c r="O433" s="1433">
        <f t="shared" si="435"/>
      </c>
      <c r="P433" s="1433">
        <f t="shared" si="218"/>
      </c>
      <c r="Q433" s="1434">
        <f t="shared" si="249"/>
      </c>
      <c r="R433" s="1435">
        <v>0.012</v>
      </c>
      <c r="S433" s="1436">
        <v>41</v>
      </c>
      <c r="T433" s="1432">
        <f t="shared" si="280"/>
      </c>
      <c r="U433" s="1436">
        <v>24513</v>
      </c>
      <c r="V433" s="1449">
        <v>764</v>
      </c>
      <c r="W433" s="1449">
        <v>89</v>
      </c>
      <c r="X433" s="1449">
        <v>807</v>
      </c>
      <c r="Y433" s="1449">
        <v>46</v>
      </c>
      <c r="Z433" s="1449">
        <v>4</v>
      </c>
      <c r="AA433" s="1449">
        <v>3</v>
      </c>
      <c r="AB433" s="1436">
        <v>16</v>
      </c>
      <c r="AC433" s="1470">
        <f t="shared" si="187"/>
      </c>
      <c r="AD433" s="1432">
        <f t="shared" si="311"/>
      </c>
      <c r="AE433" s="1438" t="s">
        <v>948</v>
      </c>
      <c r="AF433" s="1439" t="s">
        <v>957</v>
      </c>
      <c r="AG433" s="1439">
        <v>21</v>
      </c>
    </row>
    <row r="434">
      <c r="A434" s="1426"/>
      <c r="B434" s="1427" t="s">
        <v>989</v>
      </c>
      <c r="C434" s="1427" t="s">
        <v>954</v>
      </c>
      <c r="D434" s="1451">
        <v>2139.47</v>
      </c>
      <c r="E434" s="1451">
        <v>1</v>
      </c>
      <c r="F434" s="1451"/>
      <c r="G434" s="1431">
        <f t="shared" si="71"/>
      </c>
      <c r="H434" s="1431">
        <f t="shared" si="96"/>
      </c>
      <c r="I434" s="1431">
        <f t="shared" si="127"/>
      </c>
      <c r="J434" s="1431"/>
      <c r="K434" s="1431">
        <f t="shared" si="158"/>
      </c>
      <c r="L434" s="1432">
        <f t="shared" si="342"/>
      </c>
      <c r="M434" s="1433">
        <f t="shared" si="373"/>
      </c>
      <c r="N434" s="1433">
        <f t="shared" si="404"/>
      </c>
      <c r="O434" s="1433">
        <f t="shared" si="435"/>
      </c>
      <c r="P434" s="1433">
        <f t="shared" si="218"/>
      </c>
      <c r="Q434" s="1434">
        <f t="shared" si="249"/>
      </c>
      <c r="R434" s="1435">
        <v>0.0128</v>
      </c>
      <c r="S434" s="1436">
        <v>41</v>
      </c>
      <c r="T434" s="1432">
        <f t="shared" si="280"/>
      </c>
      <c r="U434" s="1436">
        <v>23353</v>
      </c>
      <c r="V434" s="1449">
        <v>714</v>
      </c>
      <c r="W434" s="1449">
        <v>78</v>
      </c>
      <c r="X434" s="1449">
        <v>742</v>
      </c>
      <c r="Y434" s="1449">
        <v>29</v>
      </c>
      <c r="Z434" s="1449">
        <v>2</v>
      </c>
      <c r="AA434" s="1449">
        <v>1</v>
      </c>
      <c r="AB434" s="1436">
        <v>15</v>
      </c>
      <c r="AC434" s="1470">
        <f t="shared" si="187"/>
      </c>
      <c r="AD434" s="1432">
        <f t="shared" si="311"/>
      </c>
      <c r="AE434" s="1438" t="s">
        <v>948</v>
      </c>
      <c r="AF434" s="1439" t="s">
        <v>957</v>
      </c>
      <c r="AG434" s="1439">
        <v>22</v>
      </c>
    </row>
    <row r="435">
      <c r="A435" s="1426"/>
      <c r="B435" s="1427" t="s">
        <v>989</v>
      </c>
      <c r="C435" s="1427" t="s">
        <v>955</v>
      </c>
      <c r="D435" s="1468">
        <v>2183.12</v>
      </c>
      <c r="E435" s="1451">
        <v>1</v>
      </c>
      <c r="F435" s="1451"/>
      <c r="G435" s="1431">
        <f t="shared" si="71"/>
      </c>
      <c r="H435" s="1431">
        <f t="shared" si="96"/>
      </c>
      <c r="I435" s="1431">
        <f t="shared" si="127"/>
      </c>
      <c r="J435" s="1431"/>
      <c r="K435" s="1431">
        <f t="shared" si="158"/>
      </c>
      <c r="L435" s="1432">
        <f t="shared" si="342"/>
      </c>
      <c r="M435" s="1433">
        <f t="shared" si="373"/>
      </c>
      <c r="N435" s="1433">
        <f t="shared" si="404"/>
      </c>
      <c r="O435" s="1433">
        <f t="shared" si="435"/>
      </c>
      <c r="P435" s="1433">
        <f t="shared" si="218"/>
      </c>
      <c r="Q435" s="1434">
        <f t="shared" si="249"/>
      </c>
      <c r="R435" s="1435">
        <v>0.0145</v>
      </c>
      <c r="S435" s="1436">
        <v>40</v>
      </c>
      <c r="T435" s="1432">
        <f t="shared" si="280"/>
      </c>
      <c r="U435" s="1436">
        <v>21826</v>
      </c>
      <c r="V435" s="1449">
        <v>925</v>
      </c>
      <c r="W435" s="1449">
        <v>80</v>
      </c>
      <c r="X435" s="1449">
        <v>990</v>
      </c>
      <c r="Y435" s="1449">
        <v>66</v>
      </c>
      <c r="Z435" s="1449">
        <v>2</v>
      </c>
      <c r="AA435" s="1449">
        <v>2</v>
      </c>
      <c r="AB435" s="1436">
        <v>11</v>
      </c>
      <c r="AC435" s="1470">
        <f t="shared" si="187"/>
      </c>
      <c r="AD435" s="1432">
        <f t="shared" si="311"/>
      </c>
      <c r="AE435" s="1438" t="s">
        <v>948</v>
      </c>
      <c r="AF435" s="1439" t="s">
        <v>957</v>
      </c>
      <c r="AG435" s="1439">
        <v>25</v>
      </c>
    </row>
    <row r="436">
      <c r="A436" s="1426"/>
      <c r="B436" s="1440" t="s">
        <v>950</v>
      </c>
      <c r="C436" s="1440"/>
      <c r="D436" s="1441">
        <f>SUM(D433:D435)</f>
      </c>
      <c r="E436" s="1441">
        <f>SUM(E433:E435)</f>
      </c>
      <c r="F436" s="1441"/>
      <c r="G436" s="1442">
        <f>SUM(G433:G435)</f>
      </c>
      <c r="H436" s="1442">
        <f t="shared" si="96"/>
      </c>
      <c r="I436" s="1442">
        <f t="shared" si="127"/>
      </c>
      <c r="J436" s="1442"/>
      <c r="K436" s="1442">
        <f t="shared" si="158"/>
      </c>
      <c r="L436" s="1442">
        <f t="shared" si="342"/>
      </c>
      <c r="M436" s="1443">
        <f t="shared" si="373"/>
      </c>
      <c r="N436" s="1443">
        <f t="shared" si="404"/>
      </c>
      <c r="O436" s="1443">
        <f t="shared" si="435"/>
      </c>
      <c r="P436" s="1443">
        <f t="shared" si="218"/>
      </c>
      <c r="Q436" s="1444">
        <f t="shared" si="249"/>
      </c>
      <c r="R436" s="1443">
        <f>AVERAGE(R433:R435)</f>
      </c>
      <c r="S436" s="1445">
        <f>AVERAGE(S433:S435)</f>
      </c>
      <c r="T436" s="1454">
        <f t="shared" si="280"/>
      </c>
      <c r="U436" s="1441">
        <f>SUM(U433:U435)</f>
      </c>
      <c r="V436" s="1441">
        <f>SUM(V433:V435)</f>
      </c>
      <c r="W436" s="1441">
        <f>SUM(W433:W435)</f>
      </c>
      <c r="X436" s="1441">
        <f>SUM(X433:X435)</f>
      </c>
      <c r="Y436" s="1441">
        <f>SUM(Y433:Y435)</f>
      </c>
      <c r="Z436" s="1441">
        <f>SUM(Z433:Z435)</f>
      </c>
      <c r="AA436" s="1441">
        <f>SUM(AA433:AA435)</f>
      </c>
      <c r="AB436" s="1441">
        <f>SUM(AB433:AB435)</f>
      </c>
      <c r="AC436" s="1442">
        <f t="shared" si="187"/>
      </c>
      <c r="AD436" s="1446">
        <f t="shared" si="311"/>
      </c>
      <c r="AE436" s="1447"/>
      <c r="AF436" s="1447"/>
      <c r="AG436" s="1444">
        <f>SUM(AG433:AG435)</f>
      </c>
    </row>
    <row r="437">
      <c r="A437" s="1426"/>
      <c r="B437" s="1427" t="s">
        <v>946</v>
      </c>
      <c r="C437" s="1427" t="s">
        <v>956</v>
      </c>
      <c r="D437" s="1451">
        <v>1905.74</v>
      </c>
      <c r="E437" s="1451">
        <v>1</v>
      </c>
      <c r="F437" s="1451"/>
      <c r="G437" s="1431">
        <f t="shared" ref="G437:G440" si="72">E437*2000</f>
      </c>
      <c r="H437" s="1431">
        <f t="shared" si="96"/>
      </c>
      <c r="I437" s="1431">
        <f t="shared" si="127"/>
      </c>
      <c r="J437" s="1431"/>
      <c r="K437" s="1431">
        <f t="shared" si="158"/>
      </c>
      <c r="L437" s="1432">
        <f t="shared" si="342"/>
      </c>
      <c r="M437" s="1433">
        <f t="shared" si="373"/>
      </c>
      <c r="N437" s="1433">
        <f t="shared" si="404"/>
      </c>
      <c r="O437" s="1433">
        <f t="shared" si="435"/>
      </c>
      <c r="P437" s="1433">
        <f t="shared" si="218"/>
      </c>
      <c r="Q437" s="1434">
        <f t="shared" si="249"/>
      </c>
      <c r="R437" s="1435">
        <v>0.0172</v>
      </c>
      <c r="S437" s="1436">
        <v>40</v>
      </c>
      <c r="T437" s="1432">
        <f t="shared" si="280"/>
      </c>
      <c r="U437" s="1436">
        <v>19152</v>
      </c>
      <c r="V437" s="1449">
        <v>782</v>
      </c>
      <c r="W437" s="1449">
        <v>86</v>
      </c>
      <c r="X437" s="1449">
        <v>820</v>
      </c>
      <c r="Y437" s="1449">
        <v>41</v>
      </c>
      <c r="Z437" s="1449">
        <v>9</v>
      </c>
      <c r="AA437" s="1449">
        <v>0</v>
      </c>
      <c r="AB437" s="1436">
        <v>10</v>
      </c>
      <c r="AC437" s="1470">
        <f t="shared" si="187"/>
      </c>
      <c r="AD437" s="1432">
        <f t="shared" si="311"/>
      </c>
      <c r="AE437" s="1438" t="s">
        <v>948</v>
      </c>
      <c r="AF437" s="1439" t="s">
        <v>949</v>
      </c>
      <c r="AG437" s="1439">
        <v>26</v>
      </c>
    </row>
    <row r="438">
      <c r="A438" s="1426"/>
      <c r="B438" s="1427" t="s">
        <v>946</v>
      </c>
      <c r="C438" s="1427" t="s">
        <v>959</v>
      </c>
      <c r="D438" s="1451">
        <v>2139.95</v>
      </c>
      <c r="E438" s="1451">
        <v>3</v>
      </c>
      <c r="F438" s="1451"/>
      <c r="G438" s="1431">
        <f t="shared" si="72"/>
      </c>
      <c r="H438" s="1431">
        <f t="shared" si="96"/>
      </c>
      <c r="I438" s="1431">
        <f t="shared" si="127"/>
      </c>
      <c r="J438" s="1431"/>
      <c r="K438" s="1431">
        <f t="shared" si="158"/>
      </c>
      <c r="L438" s="1432">
        <f t="shared" si="342"/>
      </c>
      <c r="M438" s="1433">
        <f t="shared" si="373"/>
      </c>
      <c r="N438" s="1433">
        <f t="shared" si="404"/>
      </c>
      <c r="O438" s="1433">
        <f t="shared" si="435"/>
      </c>
      <c r="P438" s="1433">
        <f t="shared" si="218"/>
      </c>
      <c r="Q438" s="1434">
        <f t="shared" si="249"/>
      </c>
      <c r="R438" s="1435">
        <v>0.0134</v>
      </c>
      <c r="S438" s="1436">
        <v>40</v>
      </c>
      <c r="T438" s="1432">
        <f t="shared" si="280"/>
      </c>
      <c r="U438" s="1436">
        <v>19431</v>
      </c>
      <c r="V438" s="1449">
        <v>778</v>
      </c>
      <c r="W438" s="1449">
        <v>67</v>
      </c>
      <c r="X438" s="1449">
        <v>849</v>
      </c>
      <c r="Y438" s="1449">
        <v>64</v>
      </c>
      <c r="Z438" s="1449">
        <v>5</v>
      </c>
      <c r="AA438" s="1449">
        <v>0</v>
      </c>
      <c r="AB438" s="1436">
        <v>8</v>
      </c>
      <c r="AC438" s="1470">
        <f t="shared" si="187"/>
      </c>
      <c r="AD438" s="1432">
        <f t="shared" si="311"/>
      </c>
      <c r="AE438" s="1438" t="s">
        <v>948</v>
      </c>
      <c r="AF438" s="1439" t="s">
        <v>949</v>
      </c>
      <c r="AG438" s="1439">
        <v>26</v>
      </c>
    </row>
    <row r="439">
      <c r="A439" s="1426"/>
      <c r="B439" s="1427" t="s">
        <v>946</v>
      </c>
      <c r="C439" s="1427" t="s">
        <v>960</v>
      </c>
      <c r="D439" s="1468">
        <v>1876.99</v>
      </c>
      <c r="E439" s="1451">
        <v>1</v>
      </c>
      <c r="F439" s="1451"/>
      <c r="G439" s="1431">
        <f t="shared" si="72"/>
      </c>
      <c r="H439" s="1431">
        <f t="shared" si="96"/>
      </c>
      <c r="I439" s="1431">
        <f t="shared" si="127"/>
      </c>
      <c r="J439" s="1431"/>
      <c r="K439" s="1431">
        <f t="shared" si="158"/>
      </c>
      <c r="L439" s="1432">
        <f t="shared" si="342"/>
      </c>
      <c r="M439" s="1433">
        <f t="shared" si="373"/>
      </c>
      <c r="N439" s="1433">
        <f t="shared" si="404"/>
      </c>
      <c r="O439" s="1433">
        <f t="shared" si="435"/>
      </c>
      <c r="P439" s="1433">
        <f t="shared" si="218"/>
      </c>
      <c r="Q439" s="1434">
        <f t="shared" si="249"/>
      </c>
      <c r="R439" s="1435">
        <v>0.0196</v>
      </c>
      <c r="S439" s="1436">
        <v>40</v>
      </c>
      <c r="T439" s="1432">
        <f t="shared" si="280"/>
      </c>
      <c r="U439" s="1436">
        <v>15285</v>
      </c>
      <c r="V439" s="1449">
        <v>348</v>
      </c>
      <c r="W439" s="1449">
        <v>62</v>
      </c>
      <c r="X439" s="1449">
        <v>358</v>
      </c>
      <c r="Y439" s="1449">
        <v>44</v>
      </c>
      <c r="Z439" s="1449">
        <v>6</v>
      </c>
      <c r="AA439" s="1449">
        <v>2</v>
      </c>
      <c r="AB439" s="1436">
        <v>11</v>
      </c>
      <c r="AC439" s="1470">
        <f t="shared" si="187"/>
      </c>
      <c r="AD439" s="1432">
        <f t="shared" si="311"/>
      </c>
      <c r="AE439" s="1438" t="s">
        <v>948</v>
      </c>
      <c r="AF439" s="1439" t="s">
        <v>949</v>
      </c>
      <c r="AG439" s="1439">
        <v>13</v>
      </c>
    </row>
    <row r="440">
      <c r="A440" s="1426"/>
      <c r="B440" s="1427" t="s">
        <v>946</v>
      </c>
      <c r="C440" s="1427" t="s">
        <v>961</v>
      </c>
      <c r="D440" s="1451">
        <v>2402.12</v>
      </c>
      <c r="E440" s="1451">
        <v>2</v>
      </c>
      <c r="F440" s="1451"/>
      <c r="G440" s="1431">
        <f t="shared" si="72"/>
      </c>
      <c r="H440" s="1431">
        <f t="shared" si="96"/>
      </c>
      <c r="I440" s="1431">
        <f t="shared" si="127"/>
      </c>
      <c r="J440" s="1431"/>
      <c r="K440" s="1431">
        <f t="shared" si="158"/>
      </c>
      <c r="L440" s="1432">
        <f t="shared" si="342"/>
      </c>
      <c r="M440" s="1433">
        <f t="shared" si="373"/>
      </c>
      <c r="N440" s="1433">
        <f t="shared" si="404"/>
      </c>
      <c r="O440" s="1433">
        <f t="shared" si="435"/>
      </c>
      <c r="P440" s="1433">
        <f t="shared" si="218"/>
      </c>
      <c r="Q440" s="1434">
        <f t="shared" si="249"/>
      </c>
      <c r="R440" s="1435">
        <v>0.014</v>
      </c>
      <c r="S440" s="1436">
        <v>39</v>
      </c>
      <c r="T440" s="1432">
        <f t="shared" si="280"/>
      </c>
      <c r="U440" s="1436">
        <v>20955</v>
      </c>
      <c r="V440" s="1449">
        <v>793</v>
      </c>
      <c r="W440" s="1449">
        <v>78</v>
      </c>
      <c r="X440" s="1449">
        <v>884</v>
      </c>
      <c r="Y440" s="1449">
        <v>99</v>
      </c>
      <c r="Z440" s="1449">
        <v>7</v>
      </c>
      <c r="AA440" s="1449">
        <v>1</v>
      </c>
      <c r="AB440" s="1436">
        <v>6</v>
      </c>
      <c r="AC440" s="1470">
        <f t="shared" si="187"/>
      </c>
      <c r="AD440" s="1432">
        <f t="shared" si="311"/>
      </c>
      <c r="AE440" s="1438" t="s">
        <v>948</v>
      </c>
      <c r="AF440" s="1439" t="s">
        <v>949</v>
      </c>
      <c r="AG440" s="1439">
        <v>30</v>
      </c>
    </row>
    <row r="441">
      <c r="A441" s="1426"/>
      <c r="B441" s="1440" t="s">
        <v>950</v>
      </c>
      <c r="C441" s="1440"/>
      <c r="D441" s="1441">
        <f>SUM(D437:D440)</f>
      </c>
      <c r="E441" s="1441">
        <f>SUM(E437:E440)</f>
      </c>
      <c r="F441" s="1441"/>
      <c r="G441" s="1441">
        <f>SUM(G437:G440)</f>
      </c>
      <c r="H441" s="1442">
        <f t="shared" si="96"/>
      </c>
      <c r="I441" s="1442">
        <f t="shared" si="127"/>
      </c>
      <c r="J441" s="1442"/>
      <c r="K441" s="1442">
        <f t="shared" si="158"/>
      </c>
      <c r="L441" s="1442">
        <f t="shared" si="342"/>
      </c>
      <c r="M441" s="1443">
        <f t="shared" si="373"/>
      </c>
      <c r="N441" s="1443">
        <f t="shared" si="404"/>
      </c>
      <c r="O441" s="1443">
        <f t="shared" si="435"/>
      </c>
      <c r="P441" s="1443">
        <f t="shared" si="218"/>
      </c>
      <c r="Q441" s="1444">
        <f t="shared" si="249"/>
      </c>
      <c r="R441" s="1443">
        <f>AVERAGE(R437:R440)</f>
      </c>
      <c r="S441" s="1445">
        <f>AVERAGE(S437:S440)</f>
      </c>
      <c r="T441" s="1454">
        <f t="shared" si="280"/>
      </c>
      <c r="U441" s="1441">
        <f>SUM(U437:U440)</f>
      </c>
      <c r="V441" s="1441">
        <f>SUM(V437:V440)</f>
      </c>
      <c r="W441" s="1441">
        <f>SUM(W437:W440)</f>
      </c>
      <c r="X441" s="1441">
        <f>SUM(X437:X440)</f>
      </c>
      <c r="Y441" s="1441">
        <f>SUM(Y437:Y440)</f>
      </c>
      <c r="Z441" s="1441">
        <f>SUM(Z437:Z440)</f>
      </c>
      <c r="AA441" s="1441">
        <f>SUM(AA437:AA440)</f>
      </c>
      <c r="AB441" s="1441">
        <f>SUM(AB437:AB440)</f>
      </c>
      <c r="AC441" s="1442">
        <f t="shared" si="187"/>
      </c>
      <c r="AD441" s="1446">
        <f t="shared" si="311"/>
      </c>
      <c r="AE441" s="1447"/>
      <c r="AF441" s="1447"/>
      <c r="AG441" s="1441">
        <f>SUM(AG437:AG440)</f>
      </c>
    </row>
    <row r="442">
      <c r="A442" s="1426"/>
      <c r="B442" s="1427" t="s">
        <v>951</v>
      </c>
      <c r="C442" s="1427" t="s">
        <v>962</v>
      </c>
      <c r="D442" s="1429">
        <v>2022.71</v>
      </c>
      <c r="E442" s="1453">
        <v>0</v>
      </c>
      <c r="F442" s="1453"/>
      <c r="G442" s="1431">
        <f t="shared" ref="G442:G445" si="73">E442*2000</f>
      </c>
      <c r="H442" s="1431">
        <f t="shared" si="96"/>
      </c>
      <c r="I442" s="1431">
        <f t="shared" si="127"/>
      </c>
      <c r="J442" s="1431"/>
      <c r="K442" s="1431">
        <f t="shared" si="158"/>
      </c>
      <c r="L442" s="1432">
        <f t="shared" si="342"/>
      </c>
      <c r="M442" s="1433">
        <f t="shared" si="373"/>
      </c>
      <c r="N442" s="1433">
        <f t="shared" si="404"/>
      </c>
      <c r="O442" s="1433">
        <f t="shared" si="435"/>
      </c>
      <c r="P442" s="1433">
        <f t="shared" si="218"/>
      </c>
      <c r="Q442" s="1434">
        <f t="shared" si="249"/>
      </c>
      <c r="R442" s="1435">
        <v>0.012</v>
      </c>
      <c r="S442" s="1436">
        <v>40</v>
      </c>
      <c r="T442" s="1432">
        <f t="shared" si="280"/>
      </c>
      <c r="U442" s="1436">
        <v>15336</v>
      </c>
      <c r="V442" s="1449">
        <v>397</v>
      </c>
      <c r="W442" s="1449">
        <v>50</v>
      </c>
      <c r="X442" s="1449">
        <v>414</v>
      </c>
      <c r="Y442" s="1449">
        <v>54</v>
      </c>
      <c r="Z442" s="1449">
        <v>1</v>
      </c>
      <c r="AA442" s="1449">
        <v>1</v>
      </c>
      <c r="AB442" s="1436">
        <v>10</v>
      </c>
      <c r="AC442" s="1470">
        <f t="shared" si="187"/>
      </c>
      <c r="AD442" s="1432">
        <f t="shared" si="311"/>
      </c>
      <c r="AE442" s="1438" t="s">
        <v>948</v>
      </c>
      <c r="AF442" s="1439" t="s">
        <v>949</v>
      </c>
      <c r="AG442" s="1439">
        <v>19</v>
      </c>
    </row>
    <row r="443">
      <c r="A443" s="1426"/>
      <c r="B443" s="1427" t="s">
        <v>951</v>
      </c>
      <c r="C443" s="1428" t="s">
        <v>963</v>
      </c>
      <c r="D443" s="1450">
        <v>2302.79</v>
      </c>
      <c r="E443" s="1453">
        <v>2</v>
      </c>
      <c r="F443" s="1453"/>
      <c r="G443" s="1431">
        <f t="shared" si="73"/>
      </c>
      <c r="H443" s="1431">
        <f t="shared" si="96"/>
      </c>
      <c r="I443" s="1431">
        <f t="shared" si="127"/>
      </c>
      <c r="J443" s="1431"/>
      <c r="K443" s="1431">
        <f t="shared" si="158"/>
      </c>
      <c r="L443" s="1432">
        <f t="shared" si="342"/>
      </c>
      <c r="M443" s="1433">
        <f t="shared" si="373"/>
      </c>
      <c r="N443" s="1433">
        <f t="shared" si="404"/>
      </c>
      <c r="O443" s="1433">
        <f t="shared" si="435"/>
      </c>
      <c r="P443" s="1433">
        <f t="shared" si="218"/>
      </c>
      <c r="Q443" s="1434">
        <f t="shared" si="249"/>
      </c>
      <c r="R443" s="1435">
        <v>0.0092</v>
      </c>
      <c r="S443" s="1436">
        <v>40</v>
      </c>
      <c r="T443" s="1432">
        <f t="shared" si="280"/>
      </c>
      <c r="U443" s="1436">
        <v>20440</v>
      </c>
      <c r="V443" s="1449">
        <v>442</v>
      </c>
      <c r="W443" s="1449">
        <v>70</v>
      </c>
      <c r="X443" s="1449">
        <v>472</v>
      </c>
      <c r="Y443" s="1449">
        <v>60</v>
      </c>
      <c r="Z443" s="1449">
        <v>5</v>
      </c>
      <c r="AA443" s="1449">
        <v>0</v>
      </c>
      <c r="AB443" s="1436">
        <v>12</v>
      </c>
      <c r="AC443" s="1470">
        <f t="shared" si="187"/>
      </c>
      <c r="AD443" s="1432">
        <f t="shared" si="311"/>
      </c>
      <c r="AE443" s="1438" t="s">
        <v>948</v>
      </c>
      <c r="AF443" s="1439" t="s">
        <v>949</v>
      </c>
      <c r="AG443" s="1439">
        <v>17</v>
      </c>
    </row>
    <row r="444">
      <c r="A444" s="1426"/>
      <c r="B444" s="1427" t="s">
        <v>951</v>
      </c>
      <c r="C444" s="1427" t="s">
        <v>964</v>
      </c>
      <c r="D444" s="1450">
        <v>2679.92</v>
      </c>
      <c r="E444" s="1451">
        <v>2</v>
      </c>
      <c r="F444" s="1451"/>
      <c r="G444" s="1431">
        <f t="shared" si="73"/>
      </c>
      <c r="H444" s="1431">
        <f t="shared" si="96"/>
      </c>
      <c r="I444" s="1431">
        <f t="shared" si="127"/>
      </c>
      <c r="J444" s="1431"/>
      <c r="K444" s="1431">
        <f t="shared" si="158"/>
      </c>
      <c r="L444" s="1432">
        <f t="shared" si="342"/>
      </c>
      <c r="M444" s="1433">
        <f t="shared" si="373"/>
      </c>
      <c r="N444" s="1433">
        <f t="shared" si="404"/>
      </c>
      <c r="O444" s="1433">
        <f t="shared" si="435"/>
      </c>
      <c r="P444" s="1433">
        <f t="shared" si="218"/>
      </c>
      <c r="Q444" s="1434">
        <f t="shared" si="249"/>
      </c>
      <c r="R444" s="1435">
        <v>0.0135</v>
      </c>
      <c r="S444" s="1436">
        <v>41</v>
      </c>
      <c r="T444" s="1432">
        <f t="shared" si="280"/>
      </c>
      <c r="U444" s="1436">
        <v>24738</v>
      </c>
      <c r="V444" s="1449">
        <v>666</v>
      </c>
      <c r="W444" s="1449">
        <v>107</v>
      </c>
      <c r="X444" s="1449">
        <v>714</v>
      </c>
      <c r="Y444" s="1449">
        <v>104</v>
      </c>
      <c r="Z444" s="1449">
        <v>10</v>
      </c>
      <c r="AA444" s="1449">
        <v>1</v>
      </c>
      <c r="AB444" s="1436">
        <v>10</v>
      </c>
      <c r="AC444" s="1470">
        <f t="shared" si="187"/>
      </c>
      <c r="AD444" s="1432">
        <f t="shared" si="311"/>
      </c>
      <c r="AE444" s="1438" t="s">
        <v>948</v>
      </c>
      <c r="AF444" s="1439" t="s">
        <v>949</v>
      </c>
      <c r="AG444" s="1439">
        <v>24</v>
      </c>
    </row>
    <row r="445">
      <c r="A445" s="1426"/>
      <c r="B445" s="1427" t="s">
        <v>951</v>
      </c>
      <c r="C445" s="1427" t="s">
        <v>965</v>
      </c>
      <c r="D445" s="1450">
        <v>1326.06</v>
      </c>
      <c r="E445" s="1451">
        <v>0</v>
      </c>
      <c r="F445" s="1451"/>
      <c r="G445" s="1431">
        <f t="shared" si="73"/>
      </c>
      <c r="H445" s="1431">
        <f t="shared" si="96"/>
      </c>
      <c r="I445" s="1431">
        <f t="shared" si="127"/>
      </c>
      <c r="J445" s="1431"/>
      <c r="K445" s="1431">
        <f t="shared" si="158"/>
      </c>
      <c r="L445" s="1432">
        <f t="shared" si="342"/>
      </c>
      <c r="M445" s="1433">
        <f t="shared" si="373"/>
      </c>
      <c r="N445" s="1433">
        <f t="shared" si="404"/>
      </c>
      <c r="O445" s="1433">
        <f t="shared" si="435"/>
      </c>
      <c r="P445" s="1433">
        <f t="shared" si="218"/>
      </c>
      <c r="Q445" s="1434">
        <f t="shared" si="249"/>
      </c>
      <c r="R445" s="1435">
        <v>0.0125</v>
      </c>
      <c r="S445" s="1436">
        <v>41</v>
      </c>
      <c r="T445" s="1432">
        <f t="shared" si="280"/>
      </c>
      <c r="U445" s="1436">
        <v>12189</v>
      </c>
      <c r="V445" s="1449">
        <v>263</v>
      </c>
      <c r="W445" s="1449">
        <v>52</v>
      </c>
      <c r="X445" s="1449">
        <v>295</v>
      </c>
      <c r="Y445" s="1449">
        <v>31</v>
      </c>
      <c r="Z445" s="1449">
        <v>3</v>
      </c>
      <c r="AA445" s="1449">
        <v>0</v>
      </c>
      <c r="AB445" s="1436">
        <v>6</v>
      </c>
      <c r="AC445" s="1470">
        <f t="shared" si="187"/>
      </c>
      <c r="AD445" s="1432">
        <f t="shared" si="311"/>
      </c>
      <c r="AE445" s="1438" t="s">
        <v>948</v>
      </c>
      <c r="AF445" s="1439" t="s">
        <v>949</v>
      </c>
      <c r="AG445" s="1439">
        <v>10</v>
      </c>
    </row>
    <row r="446">
      <c r="A446" s="1426"/>
      <c r="B446" s="1440" t="s">
        <v>950</v>
      </c>
      <c r="C446" s="1440"/>
      <c r="D446" s="1441">
        <f>SUM(D442:D445)</f>
      </c>
      <c r="E446" s="1441">
        <f>SUM(E442:E445)</f>
      </c>
      <c r="F446" s="1441"/>
      <c r="G446" s="1441">
        <f>SUM(G442:G445)</f>
      </c>
      <c r="H446" s="1442">
        <f t="shared" si="96"/>
      </c>
      <c r="I446" s="1442">
        <f t="shared" si="127"/>
      </c>
      <c r="J446" s="1442"/>
      <c r="K446" s="1442">
        <f t="shared" si="158"/>
      </c>
      <c r="L446" s="1442">
        <f t="shared" si="342"/>
      </c>
      <c r="M446" s="1443">
        <f t="shared" si="373"/>
      </c>
      <c r="N446" s="1443">
        <f t="shared" si="404"/>
      </c>
      <c r="O446" s="1443">
        <f t="shared" si="435"/>
      </c>
      <c r="P446" s="1443">
        <f t="shared" si="218"/>
      </c>
      <c r="Q446" s="1444">
        <f t="shared" si="249"/>
      </c>
      <c r="R446" s="1443">
        <f>AVERAGE(R442:R445)</f>
      </c>
      <c r="S446" s="1445">
        <f>AVERAGE(S442:S445)</f>
      </c>
      <c r="T446" s="1454">
        <f t="shared" si="280"/>
      </c>
      <c r="U446" s="1441">
        <f>SUM(U442:U445)</f>
      </c>
      <c r="V446" s="1441">
        <f>SUM(V442:V445)</f>
      </c>
      <c r="W446" s="1441">
        <f>SUM(W442:W445)</f>
      </c>
      <c r="X446" s="1441">
        <f>SUM(X442:X445)</f>
      </c>
      <c r="Y446" s="1441">
        <f>SUM(Y442:Y445)</f>
      </c>
      <c r="Z446" s="1441">
        <f>SUM(Z442:Z445)</f>
      </c>
      <c r="AA446" s="1441">
        <f>SUM(AA442:AA445)</f>
      </c>
      <c r="AB446" s="1441">
        <f>SUM(AB442:AB445)</f>
      </c>
      <c r="AC446" s="1442">
        <f t="shared" si="187"/>
      </c>
      <c r="AD446" s="1446">
        <f t="shared" si="311"/>
      </c>
      <c r="AE446" s="1447"/>
      <c r="AF446" s="1447"/>
      <c r="AG446" s="1441">
        <f>SUM(AG442:AG445)</f>
      </c>
    </row>
    <row r="447">
      <c r="A447" s="1426"/>
      <c r="B447" s="1455" t="s">
        <v>966</v>
      </c>
      <c r="C447" s="1455"/>
      <c r="D447" s="1456">
        <f>D436+D432+D446+D441</f>
      </c>
      <c r="E447" s="1456">
        <f>E436+E432+E446+E441</f>
      </c>
      <c r="F447" s="1456"/>
      <c r="G447" s="1456">
        <f>G436+G432+G446+G441</f>
      </c>
      <c r="H447" s="1457">
        <f t="shared" si="96"/>
      </c>
      <c r="I447" s="1457">
        <f t="shared" si="127"/>
      </c>
      <c r="J447" s="1457"/>
      <c r="K447" s="1457">
        <f t="shared" si="158"/>
      </c>
      <c r="L447" s="1457">
        <f t="shared" si="342"/>
      </c>
      <c r="M447" s="1458">
        <f t="shared" si="373"/>
      </c>
      <c r="N447" s="1458">
        <f t="shared" si="404"/>
      </c>
      <c r="O447" s="1458">
        <f t="shared" si="435"/>
      </c>
      <c r="P447" s="1458">
        <f t="shared" si="218"/>
      </c>
      <c r="Q447" s="1459">
        <f t="shared" si="249"/>
      </c>
      <c r="R447" s="1460">
        <f>(R436+R432+R446+R441)/4</f>
      </c>
      <c r="S447" s="1460">
        <f>(S436+S432+S446+S441)/4</f>
      </c>
      <c r="T447" s="1460">
        <f>(T436+T432+T446+T441)/4</f>
      </c>
      <c r="U447" s="1456">
        <f>U436+U432+U446+U441</f>
      </c>
      <c r="V447" s="1456">
        <f>V436+V432+V446+V441</f>
      </c>
      <c r="W447" s="1456">
        <f>W436+W432+W446+W441</f>
      </c>
      <c r="X447" s="1456">
        <f>X436+X432+X446+X441</f>
      </c>
      <c r="Y447" s="1456">
        <f>Y436+Y432+Y446+Y441</f>
      </c>
      <c r="Z447" s="1456">
        <f>Z436+Z432+Z446+Z441</f>
      </c>
      <c r="AA447" s="1456">
        <f>AA436+AA432+AA446+AA441</f>
      </c>
      <c r="AB447" s="1456">
        <f>AB436+AB432+AB446+AB441</f>
      </c>
      <c r="AC447" s="1457">
        <f t="shared" si="187"/>
      </c>
      <c r="AD447" s="1462">
        <f t="shared" si="311"/>
      </c>
      <c r="AE447" s="1463"/>
      <c r="AF447" s="1463"/>
      <c r="AG447" s="1456">
        <f>AG436+AG432+AG446+AG441</f>
      </c>
    </row>
    <row customHeight="true" ht="18.452380952380953" r="448">
      <c r="A448" s="1416" t="s">
        <v>912</v>
      </c>
      <c r="B448" s="1416" t="s">
        <v>913</v>
      </c>
      <c r="C448" s="1416"/>
      <c r="D448" s="1417" t="s">
        <v>914</v>
      </c>
      <c r="E448" s="1417"/>
      <c r="F448" s="1417"/>
      <c r="G448" s="1417"/>
      <c r="H448" s="1417"/>
      <c r="I448" s="1417"/>
      <c r="J448" s="1417"/>
      <c r="K448" s="1417"/>
      <c r="L448" s="1418" t="s">
        <v>915</v>
      </c>
      <c r="M448" s="1418"/>
      <c r="N448" s="1418"/>
      <c r="O448" s="1418"/>
      <c r="P448" s="1418"/>
      <c r="Q448" s="1418"/>
      <c r="R448" s="1418"/>
      <c r="S448" s="1418"/>
      <c r="T448" s="1418"/>
      <c r="U448" s="1418"/>
      <c r="V448" s="1418"/>
      <c r="W448" s="1418"/>
      <c r="X448" s="1418"/>
      <c r="Y448" s="1418"/>
      <c r="Z448" s="1418"/>
      <c r="AA448" s="1418"/>
      <c r="AB448" s="1418"/>
      <c r="AC448" s="1418"/>
      <c r="AD448" s="1418"/>
      <c r="AE448" s="1418"/>
      <c r="AF448" s="1418"/>
      <c r="AG448" s="1419"/>
    </row>
    <row customHeight="true" ht="18.452380952380953" r="449">
      <c r="A449" s="1416"/>
      <c r="B449" s="1416" t="s">
        <v>916</v>
      </c>
      <c r="C449" s="1416" t="s">
        <v>917</v>
      </c>
      <c r="D449" s="1417" t="s">
        <v>918</v>
      </c>
      <c r="E449" s="1420" t="s">
        <v>919</v>
      </c>
      <c r="F449" s="1473" t="s">
        <v>998</v>
      </c>
      <c r="G449" s="1421" t="s">
        <v>920</v>
      </c>
      <c r="H449" s="1422" t="s">
        <v>921</v>
      </c>
      <c r="I449" s="1474" t="s">
        <v>922</v>
      </c>
      <c r="J449" s="1474" t="s">
        <v>999</v>
      </c>
      <c r="K449" s="1422" t="s">
        <v>923</v>
      </c>
      <c r="L449" s="1418" t="s">
        <v>924</v>
      </c>
      <c r="M449" s="1423" t="s">
        <v>925</v>
      </c>
      <c r="N449" s="1423" t="s">
        <v>926</v>
      </c>
      <c r="O449" s="1423" t="s">
        <v>927</v>
      </c>
      <c r="P449" s="1423" t="s">
        <v>928</v>
      </c>
      <c r="Q449" s="1424" t="s">
        <v>929</v>
      </c>
      <c r="R449" s="1423" t="s">
        <v>930</v>
      </c>
      <c r="S449" s="1425" t="s">
        <v>931</v>
      </c>
      <c r="T449" s="1418" t="s">
        <v>932</v>
      </c>
      <c r="U449" s="1424" t="s">
        <v>933</v>
      </c>
      <c r="V449" s="1424" t="s">
        <v>934</v>
      </c>
      <c r="W449" s="1424" t="s">
        <v>935</v>
      </c>
      <c r="X449" s="1424" t="s">
        <v>936</v>
      </c>
      <c r="Y449" s="1424" t="s">
        <v>937</v>
      </c>
      <c r="Z449" s="1424" t="s">
        <v>938</v>
      </c>
      <c r="AA449" s="1424" t="s">
        <v>939</v>
      </c>
      <c r="AB449" s="1424" t="s">
        <v>940</v>
      </c>
      <c r="AC449" s="1469" t="s">
        <v>978</v>
      </c>
      <c r="AD449" s="1418" t="s">
        <v>941</v>
      </c>
      <c r="AE449" s="1419" t="s">
        <v>942</v>
      </c>
      <c r="AF449" s="1419" t="s">
        <v>943</v>
      </c>
      <c r="AG449" s="1419" t="s">
        <v>944</v>
      </c>
    </row>
    <row customHeight="true" ht="18.452380952380953" r="450">
      <c r="A450" s="1426" t="s">
        <v>1000</v>
      </c>
      <c r="B450" s="1427" t="s">
        <v>968</v>
      </c>
      <c r="C450" s="1428" t="s">
        <v>987</v>
      </c>
      <c r="D450" s="1429">
        <v>2000</v>
      </c>
      <c r="E450" s="1430">
        <v>2</v>
      </c>
      <c r="F450" s="1430">
        <v>2</v>
      </c>
      <c r="G450" s="1475">
        <v>4755.47</v>
      </c>
      <c r="H450" s="1431">
        <f t="shared" ref="H450:H469" si="97">G450/D450</f>
      </c>
      <c r="I450" s="1431">
        <f t="shared" ref="I450:I469" si="128">D450/E450</f>
      </c>
      <c r="J450" s="1431">
        <f t="shared" ref="J450:J468" si="167">D450/F450</f>
      </c>
      <c r="K450" s="1431">
        <f t="shared" ref="K450:K469" si="159">G450/E450</f>
      </c>
      <c r="L450" s="1432">
        <f t="shared" ref="L450:L469" si="343">D450/V450</f>
      </c>
      <c r="M450" s="1433">
        <f t="shared" ref="M450:M469" si="374">Q450/U450*1</f>
      </c>
      <c r="N450" s="1433">
        <f t="shared" ref="N450:N469" si="405">V450/U450</f>
      </c>
      <c r="O450" s="1433">
        <f t="shared" ref="O450:O469" si="436">X450/U450</f>
      </c>
      <c r="P450" s="1433">
        <f t="shared" ref="P450:P469" si="219">Y450/X450</f>
      </c>
      <c r="Q450" s="1434">
        <f t="shared" ref="Q450:Q469" si="250">W450/R450</f>
      </c>
      <c r="R450" s="1435">
        <v>0.0112</v>
      </c>
      <c r="S450" s="1436">
        <v>35</v>
      </c>
      <c r="T450" s="1432">
        <f t="shared" ref="T450:T468" si="281">(D450/U450)*1000</f>
      </c>
      <c r="U450" s="1437">
        <v>20201</v>
      </c>
      <c r="V450" s="1434">
        <v>696</v>
      </c>
      <c r="W450" s="1434">
        <v>78</v>
      </c>
      <c r="X450" s="1434">
        <v>733</v>
      </c>
      <c r="Y450" s="1434">
        <v>51</v>
      </c>
      <c r="Z450" s="1434">
        <v>4</v>
      </c>
      <c r="AA450" s="1434">
        <v>3</v>
      </c>
      <c r="AB450" s="1437">
        <v>8</v>
      </c>
      <c r="AC450" s="1470">
        <f t="shared" ref="AC450:AC469" si="188">D450/X450</f>
      </c>
      <c r="AD450" s="1432">
        <f t="shared" ref="AD450:AD469" si="312">AG450*1000/D450</f>
      </c>
      <c r="AE450" s="1438" t="s">
        <v>948</v>
      </c>
      <c r="AF450" s="1439" t="s">
        <v>957</v>
      </c>
      <c r="AG450" s="1439">
        <v>13</v>
      </c>
    </row>
    <row customHeight="true" ht="18.452380952380953" r="451">
      <c r="A451" s="1426"/>
      <c r="B451" s="1427" t="s">
        <v>968</v>
      </c>
      <c r="C451" s="1427" t="s">
        <v>988</v>
      </c>
      <c r="D451" s="1429">
        <v>2100.03</v>
      </c>
      <c r="E451" s="1430">
        <v>4</v>
      </c>
      <c r="F451" s="1430">
        <v>4</v>
      </c>
      <c r="G451" s="1475">
        <v>7624.13</v>
      </c>
      <c r="H451" s="1431">
        <f t="shared" si="97"/>
      </c>
      <c r="I451" s="1448">
        <f t="shared" si="128"/>
      </c>
      <c r="J451" s="1431">
        <f t="shared" si="167"/>
      </c>
      <c r="K451" s="1448">
        <f t="shared" si="159"/>
      </c>
      <c r="L451" s="1432">
        <f t="shared" si="343"/>
      </c>
      <c r="M451" s="1433">
        <f t="shared" si="374"/>
      </c>
      <c r="N451" s="1433">
        <f t="shared" si="405"/>
      </c>
      <c r="O451" s="1433">
        <f t="shared" si="436"/>
      </c>
      <c r="P451" s="1433">
        <f t="shared" si="219"/>
      </c>
      <c r="Q451" s="1434">
        <f t="shared" si="250"/>
      </c>
      <c r="R451" s="1435">
        <v>0.0103</v>
      </c>
      <c r="S451" s="1436">
        <v>50</v>
      </c>
      <c r="T451" s="1432">
        <f t="shared" si="281"/>
      </c>
      <c r="U451" s="1449">
        <v>20978</v>
      </c>
      <c r="V451" s="1449">
        <v>611</v>
      </c>
      <c r="W451" s="1449">
        <v>82</v>
      </c>
      <c r="X451" s="1449">
        <v>651</v>
      </c>
      <c r="Y451" s="1449">
        <v>85</v>
      </c>
      <c r="Z451" s="1449">
        <v>5</v>
      </c>
      <c r="AA451" s="1449">
        <v>0</v>
      </c>
      <c r="AB451" s="1436">
        <v>15</v>
      </c>
      <c r="AC451" s="1470">
        <f t="shared" si="188"/>
      </c>
      <c r="AD451" s="1432">
        <f t="shared" si="312"/>
      </c>
      <c r="AE451" s="1438" t="s">
        <v>948</v>
      </c>
      <c r="AF451" s="1439" t="s">
        <v>957</v>
      </c>
      <c r="AG451" s="1439">
        <v>35</v>
      </c>
    </row>
    <row customHeight="true" ht="18.452380952380953" r="452">
      <c r="A452" s="1426"/>
      <c r="B452" s="1427" t="s">
        <v>968</v>
      </c>
      <c r="C452" s="1428" t="s">
        <v>947</v>
      </c>
      <c r="D452" s="1450">
        <v>2185.57</v>
      </c>
      <c r="E452" s="1451">
        <v>5</v>
      </c>
      <c r="F452" s="1451">
        <v>4</v>
      </c>
      <c r="G452" s="1475">
        <v>10997.42</v>
      </c>
      <c r="H452" s="1431">
        <f t="shared" si="97"/>
      </c>
      <c r="I452" s="1431">
        <f t="shared" si="128"/>
      </c>
      <c r="J452" s="1431">
        <f t="shared" si="167"/>
      </c>
      <c r="K452" s="1431">
        <f t="shared" si="159"/>
      </c>
      <c r="L452" s="1452">
        <f t="shared" si="343"/>
      </c>
      <c r="M452" s="1433">
        <f t="shared" si="374"/>
      </c>
      <c r="N452" s="1433">
        <f t="shared" si="405"/>
      </c>
      <c r="O452" s="1433">
        <f t="shared" si="436"/>
      </c>
      <c r="P452" s="1433">
        <f t="shared" si="219"/>
      </c>
      <c r="Q452" s="1434">
        <f t="shared" si="250"/>
      </c>
      <c r="R452" s="1435">
        <v>0.0163</v>
      </c>
      <c r="S452" s="1436">
        <v>61</v>
      </c>
      <c r="T452" s="1432">
        <f t="shared" si="281"/>
      </c>
      <c r="U452" s="1449">
        <v>24033</v>
      </c>
      <c r="V452" s="1449">
        <v>410</v>
      </c>
      <c r="W452" s="1449">
        <v>122</v>
      </c>
      <c r="X452" s="1449">
        <v>433</v>
      </c>
      <c r="Y452" s="1449">
        <v>67</v>
      </c>
      <c r="Z452" s="1449">
        <v>4</v>
      </c>
      <c r="AA452" s="1449">
        <v>0</v>
      </c>
      <c r="AB452" s="1436">
        <v>17</v>
      </c>
      <c r="AC452" s="1470">
        <f t="shared" si="188"/>
      </c>
      <c r="AD452" s="1432">
        <f t="shared" si="312"/>
      </c>
      <c r="AE452" s="1438" t="s">
        <v>948</v>
      </c>
      <c r="AF452" s="1439" t="s">
        <v>957</v>
      </c>
      <c r="AG452" s="1439">
        <v>20</v>
      </c>
    </row>
    <row customHeight="true" ht="18.452380952380953" r="453">
      <c r="A453" s="1426"/>
      <c r="B453" s="1427" t="s">
        <v>968</v>
      </c>
      <c r="C453" s="1428" t="s">
        <v>952</v>
      </c>
      <c r="D453" s="1450">
        <v>2769.48</v>
      </c>
      <c r="E453" s="1451">
        <v>2</v>
      </c>
      <c r="F453" s="1451">
        <v>2</v>
      </c>
      <c r="G453" s="1475">
        <v>4921.43</v>
      </c>
      <c r="H453" s="1431">
        <f t="shared" si="97"/>
      </c>
      <c r="I453" s="1431">
        <f t="shared" si="128"/>
      </c>
      <c r="J453" s="1431">
        <f t="shared" si="167"/>
      </c>
      <c r="K453" s="1431">
        <f t="shared" si="159"/>
      </c>
      <c r="L453" s="1452">
        <f t="shared" si="343"/>
      </c>
      <c r="M453" s="1433">
        <f t="shared" si="374"/>
      </c>
      <c r="N453" s="1433">
        <f t="shared" si="405"/>
      </c>
      <c r="O453" s="1433">
        <f t="shared" si="436"/>
      </c>
      <c r="P453" s="1433">
        <f t="shared" si="219"/>
      </c>
      <c r="Q453" s="1434">
        <f t="shared" si="250"/>
      </c>
      <c r="R453" s="1435">
        <v>0.0073</v>
      </c>
      <c r="S453" s="1436">
        <v>57</v>
      </c>
      <c r="T453" s="1432">
        <f t="shared" si="281"/>
      </c>
      <c r="U453" s="1449">
        <v>32375</v>
      </c>
      <c r="V453" s="1449">
        <v>668</v>
      </c>
      <c r="W453" s="1449">
        <v>81</v>
      </c>
      <c r="X453" s="1449">
        <v>691</v>
      </c>
      <c r="Y453" s="1449">
        <v>33</v>
      </c>
      <c r="Z453" s="1449">
        <v>9</v>
      </c>
      <c r="AA453" s="1449">
        <v>0</v>
      </c>
      <c r="AB453" s="1436">
        <v>15</v>
      </c>
      <c r="AC453" s="1470">
        <f t="shared" si="188"/>
      </c>
      <c r="AD453" s="1432">
        <f t="shared" si="312"/>
      </c>
      <c r="AE453" s="1438" t="s">
        <v>948</v>
      </c>
      <c r="AF453" s="1439" t="s">
        <v>957</v>
      </c>
      <c r="AG453" s="1439">
        <v>29</v>
      </c>
    </row>
    <row customHeight="true" ht="18.452380952380953" r="454">
      <c r="A454" s="1426"/>
      <c r="B454" s="1440" t="s">
        <v>950</v>
      </c>
      <c r="C454" s="1440"/>
      <c r="D454" s="1441">
        <f>SUM(D450:D453)</f>
      </c>
      <c r="E454" s="1441">
        <f>SUM(E450:E453)</f>
      </c>
      <c r="F454" s="1441">
        <f>SUM(F450:F453)</f>
      </c>
      <c r="G454" s="1442">
        <f>SUM(G450:G453)</f>
      </c>
      <c r="H454" s="1442">
        <f t="shared" si="97"/>
      </c>
      <c r="I454" s="1442">
        <f t="shared" si="128"/>
      </c>
      <c r="J454" s="1442">
        <f t="shared" si="167"/>
      </c>
      <c r="K454" s="1442">
        <f t="shared" si="159"/>
      </c>
      <c r="L454" s="1442">
        <f t="shared" si="343"/>
      </c>
      <c r="M454" s="1443">
        <f t="shared" si="374"/>
      </c>
      <c r="N454" s="1443">
        <f t="shared" si="405"/>
      </c>
      <c r="O454" s="1443">
        <f t="shared" si="436"/>
      </c>
      <c r="P454" s="1443">
        <f t="shared" si="219"/>
      </c>
      <c r="Q454" s="1444">
        <f t="shared" si="250"/>
      </c>
      <c r="R454" s="1443">
        <f>AVERAGE(R450:R453)</f>
      </c>
      <c r="S454" s="1445">
        <f>AVERAGE(S450:S453)</f>
      </c>
      <c r="T454" s="1442">
        <f t="shared" si="281"/>
      </c>
      <c r="U454" s="1441">
        <f>SUM(U450:U453)</f>
      </c>
      <c r="V454" s="1441">
        <f>SUM(V450:V453)</f>
      </c>
      <c r="W454" s="1441">
        <f>SUM(W450:W453)</f>
      </c>
      <c r="X454" s="1441">
        <f>SUM(X450:X453)</f>
      </c>
      <c r="Y454" s="1441">
        <f>SUM(Y450:Y453)</f>
      </c>
      <c r="Z454" s="1441">
        <f>SUM(Z450:Z453)</f>
      </c>
      <c r="AA454" s="1441">
        <f>SUM(AA450:AA453)</f>
      </c>
      <c r="AB454" s="1441">
        <f>SUM(AB450:AB453)</f>
      </c>
      <c r="AC454" s="1442">
        <f t="shared" si="188"/>
      </c>
      <c r="AD454" s="1446">
        <f t="shared" si="312"/>
      </c>
      <c r="AE454" s="1447"/>
      <c r="AF454" s="1447"/>
      <c r="AG454" s="1444">
        <f>SUM(AG450:AG453)</f>
      </c>
    </row>
    <row customHeight="true" ht="18.452380952380953" r="455">
      <c r="A455" s="1426"/>
      <c r="B455" s="1427" t="s">
        <v>989</v>
      </c>
      <c r="C455" s="1427" t="s">
        <v>953</v>
      </c>
      <c r="D455" s="1451">
        <v>2078.13</v>
      </c>
      <c r="E455" s="1451">
        <v>2</v>
      </c>
      <c r="F455" s="1451">
        <v>1</v>
      </c>
      <c r="G455" s="1431">
        <v>6216.22</v>
      </c>
      <c r="H455" s="1431">
        <f t="shared" si="97"/>
      </c>
      <c r="I455" s="1431">
        <f t="shared" si="128"/>
      </c>
      <c r="J455" s="1431">
        <f t="shared" si="167"/>
      </c>
      <c r="K455" s="1431">
        <f t="shared" si="159"/>
      </c>
      <c r="L455" s="1432">
        <f t="shared" si="343"/>
      </c>
      <c r="M455" s="1433">
        <f t="shared" si="374"/>
      </c>
      <c r="N455" s="1433">
        <f t="shared" si="405"/>
      </c>
      <c r="O455" s="1433">
        <f t="shared" si="436"/>
      </c>
      <c r="P455" s="1433">
        <f t="shared" si="219"/>
      </c>
      <c r="Q455" s="1434">
        <f t="shared" si="250"/>
      </c>
      <c r="R455" s="1435">
        <v>0.0127</v>
      </c>
      <c r="S455" s="1436">
        <v>51</v>
      </c>
      <c r="T455" s="1432">
        <f t="shared" si="281"/>
      </c>
      <c r="U455" s="1436">
        <v>30367</v>
      </c>
      <c r="V455" s="1449">
        <v>929</v>
      </c>
      <c r="W455" s="1449">
        <v>120</v>
      </c>
      <c r="X455" s="1449">
        <v>972</v>
      </c>
      <c r="Y455" s="1449">
        <v>58</v>
      </c>
      <c r="Z455" s="1449">
        <v>4</v>
      </c>
      <c r="AA455" s="1449">
        <v>1</v>
      </c>
      <c r="AB455" s="1436">
        <v>19</v>
      </c>
      <c r="AC455" s="1470">
        <f t="shared" si="188"/>
      </c>
      <c r="AD455" s="1432">
        <f t="shared" si="312"/>
      </c>
      <c r="AE455" s="1438" t="s">
        <v>948</v>
      </c>
      <c r="AF455" s="1439" t="s">
        <v>957</v>
      </c>
      <c r="AG455" s="1439">
        <v>19</v>
      </c>
    </row>
    <row customHeight="true" ht="18.452380952380953" r="456">
      <c r="A456" s="1426"/>
      <c r="B456" s="1427" t="s">
        <v>989</v>
      </c>
      <c r="C456" s="1427" t="s">
        <v>954</v>
      </c>
      <c r="D456" s="1451">
        <v>1963.19</v>
      </c>
      <c r="E456" s="1451">
        <v>3</v>
      </c>
      <c r="F456" s="1451">
        <v>2</v>
      </c>
      <c r="G456" s="1475">
        <v>5341.049999999999</v>
      </c>
      <c r="H456" s="1431">
        <f t="shared" si="97"/>
      </c>
      <c r="I456" s="1431">
        <f t="shared" si="128"/>
      </c>
      <c r="J456" s="1431">
        <f t="shared" si="167"/>
      </c>
      <c r="K456" s="1431">
        <f t="shared" si="159"/>
      </c>
      <c r="L456" s="1432">
        <f t="shared" si="343"/>
      </c>
      <c r="M456" s="1433">
        <f t="shared" si="374"/>
      </c>
      <c r="N456" s="1433">
        <f t="shared" si="405"/>
      </c>
      <c r="O456" s="1433">
        <f t="shared" si="436"/>
      </c>
      <c r="P456" s="1433">
        <f t="shared" si="219"/>
      </c>
      <c r="Q456" s="1434">
        <f t="shared" si="250"/>
      </c>
      <c r="R456" s="1435">
        <v>0.0139</v>
      </c>
      <c r="S456" s="1436">
        <v>52</v>
      </c>
      <c r="T456" s="1432">
        <f t="shared" si="281"/>
      </c>
      <c r="U456" s="1436">
        <v>21931</v>
      </c>
      <c r="V456" s="1449">
        <v>614</v>
      </c>
      <c r="W456" s="1449">
        <v>89</v>
      </c>
      <c r="X456" s="1449">
        <v>628</v>
      </c>
      <c r="Y456" s="1449">
        <v>58</v>
      </c>
      <c r="Z456" s="1449">
        <v>4</v>
      </c>
      <c r="AA456" s="1449">
        <v>2</v>
      </c>
      <c r="AB456" s="1436">
        <v>21</v>
      </c>
      <c r="AC456" s="1470">
        <f t="shared" si="188"/>
      </c>
      <c r="AD456" s="1432">
        <f t="shared" si="312"/>
      </c>
      <c r="AE456" s="1438" t="s">
        <v>948</v>
      </c>
      <c r="AF456" s="1439" t="s">
        <v>957</v>
      </c>
      <c r="AG456" s="1439">
        <v>21</v>
      </c>
    </row>
    <row customHeight="true" ht="18.452380952380953" r="457">
      <c r="A457" s="1426"/>
      <c r="B457" s="1427" t="s">
        <v>989</v>
      </c>
      <c r="C457" s="1427" t="s">
        <v>955</v>
      </c>
      <c r="D457" s="1468">
        <v>2203.3</v>
      </c>
      <c r="E457" s="1451">
        <v>3</v>
      </c>
      <c r="F457" s="1451">
        <v>4</v>
      </c>
      <c r="G457" s="1475">
        <v>6402.83</v>
      </c>
      <c r="H457" s="1431">
        <f t="shared" si="97"/>
      </c>
      <c r="I457" s="1431">
        <f t="shared" si="128"/>
      </c>
      <c r="J457" s="1431">
        <f t="shared" si="167"/>
      </c>
      <c r="K457" s="1431">
        <f t="shared" si="159"/>
      </c>
      <c r="L457" s="1432">
        <f t="shared" si="343"/>
      </c>
      <c r="M457" s="1433">
        <f t="shared" si="374"/>
      </c>
      <c r="N457" s="1433">
        <f t="shared" si="405"/>
      </c>
      <c r="O457" s="1433">
        <f t="shared" si="436"/>
      </c>
      <c r="P457" s="1433">
        <f t="shared" si="219"/>
      </c>
      <c r="Q457" s="1434">
        <f t="shared" si="250"/>
      </c>
      <c r="R457" s="1435">
        <v>0.0131</v>
      </c>
      <c r="S457" s="1436">
        <v>48</v>
      </c>
      <c r="T457" s="1432">
        <f t="shared" si="281"/>
      </c>
      <c r="U457" s="1436">
        <v>24815</v>
      </c>
      <c r="V457" s="1449">
        <v>1074</v>
      </c>
      <c r="W457" s="1449">
        <v>106</v>
      </c>
      <c r="X457" s="1449">
        <v>1166</v>
      </c>
      <c r="Y457" s="1449">
        <v>80</v>
      </c>
      <c r="Z457" s="1449">
        <v>8</v>
      </c>
      <c r="AA457" s="1449">
        <v>3</v>
      </c>
      <c r="AB457" s="1436">
        <v>9</v>
      </c>
      <c r="AC457" s="1470">
        <f t="shared" si="188"/>
      </c>
      <c r="AD457" s="1432">
        <f t="shared" si="312"/>
      </c>
      <c r="AE457" s="1438" t="s">
        <v>948</v>
      </c>
      <c r="AF457" s="1439" t="s">
        <v>957</v>
      </c>
      <c r="AG457" s="1439">
        <v>23</v>
      </c>
    </row>
    <row customHeight="true" ht="18.452380952380953" r="458">
      <c r="A458" s="1426"/>
      <c r="B458" s="1440" t="s">
        <v>950</v>
      </c>
      <c r="C458" s="1440"/>
      <c r="D458" s="1441">
        <f>SUM(D455:D457)</f>
      </c>
      <c r="E458" s="1441">
        <f>SUM(E455:E457)</f>
      </c>
      <c r="F458" s="1441">
        <f>SUM(F455:F457)</f>
      </c>
      <c r="G458" s="1442">
        <f>SUM(G455:G457)</f>
      </c>
      <c r="H458" s="1442">
        <f t="shared" si="97"/>
      </c>
      <c r="I458" s="1442">
        <f t="shared" si="128"/>
      </c>
      <c r="J458" s="1442">
        <f t="shared" si="167"/>
      </c>
      <c r="K458" s="1442">
        <f t="shared" si="159"/>
      </c>
      <c r="L458" s="1442">
        <f t="shared" si="343"/>
      </c>
      <c r="M458" s="1443">
        <f t="shared" si="374"/>
      </c>
      <c r="N458" s="1443">
        <f t="shared" si="405"/>
      </c>
      <c r="O458" s="1443">
        <f t="shared" si="436"/>
      </c>
      <c r="P458" s="1443">
        <f t="shared" si="219"/>
      </c>
      <c r="Q458" s="1444">
        <f t="shared" si="250"/>
      </c>
      <c r="R458" s="1443">
        <f>AVERAGE(R455:R457)</f>
      </c>
      <c r="S458" s="1445">
        <f>AVERAGE(S455:S457)</f>
      </c>
      <c r="T458" s="1454">
        <f t="shared" si="281"/>
      </c>
      <c r="U458" s="1441">
        <f>SUM(U455:U457)</f>
      </c>
      <c r="V458" s="1441">
        <f>SUM(V455:V457)</f>
      </c>
      <c r="W458" s="1441">
        <f>SUM(W455:W457)</f>
      </c>
      <c r="X458" s="1441">
        <f>SUM(X455:X457)</f>
      </c>
      <c r="Y458" s="1441">
        <f>SUM(Y455:Y457)</f>
      </c>
      <c r="Z458" s="1441">
        <f>SUM(Z455:Z457)</f>
      </c>
      <c r="AA458" s="1441">
        <f>SUM(AA455:AA457)</f>
      </c>
      <c r="AB458" s="1441">
        <f>SUM(AB455:AB457)</f>
      </c>
      <c r="AC458" s="1442">
        <f t="shared" si="188"/>
      </c>
      <c r="AD458" s="1446">
        <f t="shared" si="312"/>
      </c>
      <c r="AE458" s="1447"/>
      <c r="AF458" s="1447"/>
      <c r="AG458" s="1444">
        <f>SUM(AG455:AG457)</f>
      </c>
    </row>
    <row customHeight="true" ht="18.452380952380953" r="459">
      <c r="A459" s="1426"/>
      <c r="B459" s="1428" t="s">
        <v>951</v>
      </c>
      <c r="C459" s="1427" t="s">
        <v>956</v>
      </c>
      <c r="D459" s="1451">
        <v>2313.36</v>
      </c>
      <c r="E459" s="1451">
        <v>2</v>
      </c>
      <c r="F459" s="1451">
        <v>2</v>
      </c>
      <c r="G459" s="1431">
        <v>1906.919999999991</v>
      </c>
      <c r="H459" s="1431">
        <f t="shared" si="97"/>
      </c>
      <c r="I459" s="1431">
        <f t="shared" si="128"/>
      </c>
      <c r="J459" s="1431">
        <f t="shared" si="167"/>
      </c>
      <c r="K459" s="1431">
        <f t="shared" si="159"/>
      </c>
      <c r="L459" s="1432">
        <f t="shared" si="343"/>
      </c>
      <c r="M459" s="1433">
        <f t="shared" si="374"/>
      </c>
      <c r="N459" s="1433">
        <f t="shared" si="405"/>
      </c>
      <c r="O459" s="1433">
        <f t="shared" si="436"/>
      </c>
      <c r="P459" s="1433">
        <f t="shared" si="219"/>
      </c>
      <c r="Q459" s="1434">
        <f t="shared" si="250"/>
      </c>
      <c r="R459" s="1435">
        <v>0.0108</v>
      </c>
      <c r="S459" s="1436">
        <v>48</v>
      </c>
      <c r="T459" s="1432">
        <f t="shared" si="281"/>
      </c>
      <c r="U459" s="1436">
        <v>24508</v>
      </c>
      <c r="V459" s="1449">
        <v>646</v>
      </c>
      <c r="W459" s="1449">
        <v>92</v>
      </c>
      <c r="X459" s="1449">
        <v>685</v>
      </c>
      <c r="Y459" s="1449">
        <v>82</v>
      </c>
      <c r="Z459" s="1449">
        <v>8</v>
      </c>
      <c r="AA459" s="1449">
        <v>0</v>
      </c>
      <c r="AB459" s="1436">
        <v>11</v>
      </c>
      <c r="AC459" s="1470">
        <f t="shared" si="188"/>
      </c>
      <c r="AD459" s="1432">
        <f t="shared" si="312"/>
      </c>
      <c r="AE459" s="1438" t="s">
        <v>948</v>
      </c>
      <c r="AF459" s="1439" t="s">
        <v>949</v>
      </c>
      <c r="AG459" s="1439">
        <v>32</v>
      </c>
    </row>
    <row customHeight="true" ht="18.452380952380953" r="460">
      <c r="A460" s="1426"/>
      <c r="B460" s="1428" t="s">
        <v>951</v>
      </c>
      <c r="C460" s="1427" t="s">
        <v>959</v>
      </c>
      <c r="D460" s="1451">
        <v>2518.22</v>
      </c>
      <c r="E460" s="1451">
        <v>4</v>
      </c>
      <c r="F460" s="1451">
        <v>4</v>
      </c>
      <c r="G460" s="1431">
        <v>8588.820000000007</v>
      </c>
      <c r="H460" s="1431">
        <f t="shared" si="97"/>
      </c>
      <c r="I460" s="1431">
        <f t="shared" si="128"/>
      </c>
      <c r="J460" s="1431">
        <f t="shared" si="167"/>
      </c>
      <c r="K460" s="1431">
        <f t="shared" si="159"/>
      </c>
      <c r="L460" s="1432">
        <f t="shared" si="343"/>
      </c>
      <c r="M460" s="1433">
        <f t="shared" si="374"/>
      </c>
      <c r="N460" s="1433">
        <f t="shared" si="405"/>
      </c>
      <c r="O460" s="1433">
        <f t="shared" si="436"/>
      </c>
      <c r="P460" s="1433">
        <f t="shared" si="219"/>
      </c>
      <c r="Q460" s="1434">
        <f t="shared" si="250"/>
      </c>
      <c r="R460" s="1435">
        <v>0.0116</v>
      </c>
      <c r="S460" s="1436">
        <v>48</v>
      </c>
      <c r="T460" s="1432">
        <f t="shared" si="281"/>
      </c>
      <c r="U460" s="1436">
        <v>24143</v>
      </c>
      <c r="V460" s="1449">
        <v>499</v>
      </c>
      <c r="W460" s="1449">
        <v>89</v>
      </c>
      <c r="X460" s="1449">
        <v>528</v>
      </c>
      <c r="Y460" s="1449">
        <v>66</v>
      </c>
      <c r="Z460" s="1449">
        <v>2</v>
      </c>
      <c r="AA460" s="1449">
        <v>4</v>
      </c>
      <c r="AB460" s="1436">
        <v>30</v>
      </c>
      <c r="AC460" s="1470">
        <f t="shared" si="188"/>
      </c>
      <c r="AD460" s="1432">
        <f t="shared" si="312"/>
      </c>
      <c r="AE460" s="1438" t="s">
        <v>948</v>
      </c>
      <c r="AF460" s="1439" t="s">
        <v>949</v>
      </c>
      <c r="AG460" s="1439">
        <v>17</v>
      </c>
    </row>
    <row customHeight="true" ht="18.452380952380953" r="461">
      <c r="A461" s="1426"/>
      <c r="B461" s="1428" t="s">
        <v>951</v>
      </c>
      <c r="C461" s="1427" t="s">
        <v>960</v>
      </c>
      <c r="D461" s="1468">
        <v>2560.05</v>
      </c>
      <c r="E461" s="1451">
        <v>7</v>
      </c>
      <c r="F461" s="1451">
        <v>7</v>
      </c>
      <c r="G461" s="1431">
        <v>14594.590000000002</v>
      </c>
      <c r="H461" s="1431">
        <f t="shared" si="97"/>
      </c>
      <c r="I461" s="1431">
        <f t="shared" si="128"/>
      </c>
      <c r="J461" s="1431">
        <f t="shared" si="167"/>
      </c>
      <c r="K461" s="1431">
        <f t="shared" si="159"/>
      </c>
      <c r="L461" s="1432">
        <f t="shared" si="343"/>
      </c>
      <c r="M461" s="1433">
        <f t="shared" si="374"/>
      </c>
      <c r="N461" s="1433">
        <f t="shared" si="405"/>
      </c>
      <c r="O461" s="1433">
        <f t="shared" si="436"/>
      </c>
      <c r="P461" s="1433">
        <f t="shared" si="219"/>
      </c>
      <c r="Q461" s="1434">
        <f t="shared" si="250"/>
      </c>
      <c r="R461" s="1435">
        <v>0.0172</v>
      </c>
      <c r="S461" s="1436">
        <v>49</v>
      </c>
      <c r="T461" s="1432">
        <f t="shared" si="281"/>
      </c>
      <c r="U461" s="1436">
        <v>27300</v>
      </c>
      <c r="V461" s="1449">
        <v>583</v>
      </c>
      <c r="W461" s="1449">
        <v>128</v>
      </c>
      <c r="X461" s="1449">
        <v>592</v>
      </c>
      <c r="Y461" s="1449">
        <v>95</v>
      </c>
      <c r="Z461" s="1449">
        <v>8</v>
      </c>
      <c r="AA461" s="1449">
        <v>1</v>
      </c>
      <c r="AB461" s="1436">
        <v>23</v>
      </c>
      <c r="AC461" s="1470">
        <f t="shared" si="188"/>
      </c>
      <c r="AD461" s="1432">
        <f t="shared" si="312"/>
      </c>
      <c r="AE461" s="1438" t="s">
        <v>948</v>
      </c>
      <c r="AF461" s="1439" t="s">
        <v>949</v>
      </c>
      <c r="AG461" s="1439">
        <v>24</v>
      </c>
    </row>
    <row customHeight="true" ht="18.452380952380953" r="462">
      <c r="A462" s="1426"/>
      <c r="B462" s="1428" t="s">
        <v>951</v>
      </c>
      <c r="C462" s="1427" t="s">
        <v>961</v>
      </c>
      <c r="D462" s="1451">
        <v>2509.3</v>
      </c>
      <c r="E462" s="1451">
        <v>2</v>
      </c>
      <c r="F462" s="1451">
        <v>2</v>
      </c>
      <c r="G462" s="1431">
        <v>4195.619999999995</v>
      </c>
      <c r="H462" s="1431">
        <f t="shared" si="97"/>
      </c>
      <c r="I462" s="1431">
        <f t="shared" si="128"/>
      </c>
      <c r="J462" s="1431">
        <f t="shared" si="167"/>
      </c>
      <c r="K462" s="1431">
        <f t="shared" si="159"/>
      </c>
      <c r="L462" s="1432">
        <f t="shared" si="343"/>
      </c>
      <c r="M462" s="1433">
        <f t="shared" si="374"/>
      </c>
      <c r="N462" s="1433">
        <f t="shared" si="405"/>
      </c>
      <c r="O462" s="1433">
        <f t="shared" si="436"/>
      </c>
      <c r="P462" s="1433">
        <f t="shared" si="219"/>
      </c>
      <c r="Q462" s="1434">
        <f t="shared" si="250"/>
      </c>
      <c r="R462" s="1435">
        <v>0.0218</v>
      </c>
      <c r="S462" s="1436">
        <v>50</v>
      </c>
      <c r="T462" s="1432">
        <f t="shared" si="281"/>
      </c>
      <c r="U462" s="1436">
        <v>24733</v>
      </c>
      <c r="V462" s="1449">
        <v>386</v>
      </c>
      <c r="W462" s="1449">
        <v>127</v>
      </c>
      <c r="X462" s="1449">
        <v>409</v>
      </c>
      <c r="Y462" s="1449">
        <v>109</v>
      </c>
      <c r="Z462" s="1449">
        <v>2</v>
      </c>
      <c r="AA462" s="1449">
        <v>1</v>
      </c>
      <c r="AB462" s="1436">
        <v>20</v>
      </c>
      <c r="AC462" s="1470">
        <f t="shared" si="188"/>
      </c>
      <c r="AD462" s="1432">
        <f t="shared" si="312"/>
      </c>
      <c r="AE462" s="1438" t="s">
        <v>948</v>
      </c>
      <c r="AF462" s="1439" t="s">
        <v>949</v>
      </c>
      <c r="AG462" s="1439">
        <v>38</v>
      </c>
    </row>
    <row customHeight="true" ht="18.452380952380953" r="463">
      <c r="A463" s="1426"/>
      <c r="B463" s="1440" t="s">
        <v>950</v>
      </c>
      <c r="C463" s="1440"/>
      <c r="D463" s="1441">
        <f>SUM(D459:D462)</f>
      </c>
      <c r="E463" s="1441">
        <f>SUM(E459:E462)</f>
      </c>
      <c r="F463" s="1441">
        <f>SUM(F459:F462)</f>
      </c>
      <c r="G463" s="1442">
        <f>SUM(G459:G462)</f>
      </c>
      <c r="H463" s="1442">
        <f t="shared" si="97"/>
      </c>
      <c r="I463" s="1442">
        <f t="shared" si="128"/>
      </c>
      <c r="J463" s="1442">
        <f t="shared" si="167"/>
      </c>
      <c r="K463" s="1442">
        <f t="shared" si="159"/>
      </c>
      <c r="L463" s="1442">
        <f t="shared" si="343"/>
      </c>
      <c r="M463" s="1443">
        <f t="shared" si="374"/>
      </c>
      <c r="N463" s="1443">
        <f t="shared" si="405"/>
      </c>
      <c r="O463" s="1443">
        <f t="shared" si="436"/>
      </c>
      <c r="P463" s="1443">
        <f t="shared" si="219"/>
      </c>
      <c r="Q463" s="1444">
        <f t="shared" si="250"/>
      </c>
      <c r="R463" s="1443">
        <f>AVERAGE(R459:R462)</f>
      </c>
      <c r="S463" s="1445">
        <f>AVERAGE(S459:S462)</f>
      </c>
      <c r="T463" s="1454">
        <f t="shared" si="281"/>
      </c>
      <c r="U463" s="1441">
        <f>SUM(U459:U462)</f>
      </c>
      <c r="V463" s="1441">
        <f>SUM(V459:V462)</f>
      </c>
      <c r="W463" s="1441">
        <f>SUM(W459:W462)</f>
      </c>
      <c r="X463" s="1441">
        <f>SUM(X459:X462)</f>
      </c>
      <c r="Y463" s="1441">
        <f>SUM(Y459:Y462)</f>
      </c>
      <c r="Z463" s="1441">
        <f>SUM(Z459:Z462)</f>
      </c>
      <c r="AA463" s="1441">
        <f>SUM(AA459:AA462)</f>
      </c>
      <c r="AB463" s="1441">
        <f>SUM(AB459:AB462)</f>
      </c>
      <c r="AC463" s="1442">
        <f t="shared" si="188"/>
      </c>
      <c r="AD463" s="1446">
        <f t="shared" si="312"/>
      </c>
      <c r="AE463" s="1447"/>
      <c r="AF463" s="1447"/>
      <c r="AG463" s="1441">
        <f>SUM(AG459:AG462)</f>
      </c>
    </row>
    <row customHeight="true" ht="18.452380952380953" r="464">
      <c r="A464" s="1426"/>
      <c r="B464" s="1427" t="s">
        <v>946</v>
      </c>
      <c r="C464" s="1427" t="s">
        <v>962</v>
      </c>
      <c r="D464" s="1429">
        <v>2118.19</v>
      </c>
      <c r="E464" s="1453">
        <v>3</v>
      </c>
      <c r="F464" s="1453">
        <v>3</v>
      </c>
      <c r="G464" s="1431">
        <v>6750.320000000007</v>
      </c>
      <c r="H464" s="1431">
        <f t="shared" si="97"/>
      </c>
      <c r="I464" s="1431">
        <f t="shared" si="128"/>
      </c>
      <c r="J464" s="1431">
        <f t="shared" si="167"/>
      </c>
      <c r="K464" s="1431">
        <f t="shared" si="159"/>
      </c>
      <c r="L464" s="1432">
        <f t="shared" si="343"/>
      </c>
      <c r="M464" s="1433">
        <f t="shared" si="374"/>
      </c>
      <c r="N464" s="1433">
        <f t="shared" si="405"/>
      </c>
      <c r="O464" s="1433">
        <f t="shared" si="436"/>
      </c>
      <c r="P464" s="1433">
        <f t="shared" si="219"/>
      </c>
      <c r="Q464" s="1434">
        <f t="shared" si="250"/>
      </c>
      <c r="R464" s="1435">
        <v>0.0162</v>
      </c>
      <c r="S464" s="1436">
        <v>51</v>
      </c>
      <c r="T464" s="1432">
        <f t="shared" si="281"/>
      </c>
      <c r="U464" s="1436">
        <v>23428</v>
      </c>
      <c r="V464" s="1449">
        <v>631</v>
      </c>
      <c r="W464" s="1449">
        <v>105</v>
      </c>
      <c r="X464" s="1449">
        <v>684</v>
      </c>
      <c r="Y464" s="1449">
        <v>72</v>
      </c>
      <c r="Z464" s="1449">
        <v>5</v>
      </c>
      <c r="AA464" s="1449">
        <v>1</v>
      </c>
      <c r="AB464" s="1436">
        <v>15</v>
      </c>
      <c r="AC464" s="1470">
        <f t="shared" si="188"/>
      </c>
      <c r="AD464" s="1432">
        <f t="shared" si="312"/>
      </c>
      <c r="AE464" s="1438" t="s">
        <v>948</v>
      </c>
      <c r="AF464" s="1439" t="s">
        <v>949</v>
      </c>
      <c r="AG464" s="1439">
        <v>26</v>
      </c>
    </row>
    <row customHeight="true" ht="18.452380952380953" r="465">
      <c r="A465" s="1426"/>
      <c r="B465" s="1427" t="s">
        <v>946</v>
      </c>
      <c r="C465" s="1428" t="s">
        <v>963</v>
      </c>
      <c r="D465" s="1450">
        <v>2494.2</v>
      </c>
      <c r="E465" s="1453">
        <v>6</v>
      </c>
      <c r="F465" s="1453">
        <v>5</v>
      </c>
      <c r="G465" s="1431">
        <v>14510.710000000006</v>
      </c>
      <c r="H465" s="1431">
        <f t="shared" si="97"/>
      </c>
      <c r="I465" s="1431">
        <f t="shared" si="128"/>
      </c>
      <c r="J465" s="1431">
        <f t="shared" si="167"/>
      </c>
      <c r="K465" s="1431">
        <f t="shared" si="159"/>
      </c>
      <c r="L465" s="1432">
        <f t="shared" si="343"/>
      </c>
      <c r="M465" s="1433">
        <f t="shared" si="374"/>
      </c>
      <c r="N465" s="1433">
        <f t="shared" si="405"/>
      </c>
      <c r="O465" s="1433">
        <f t="shared" si="436"/>
      </c>
      <c r="P465" s="1433">
        <f t="shared" si="219"/>
      </c>
      <c r="Q465" s="1434">
        <f t="shared" si="250"/>
      </c>
      <c r="R465" s="1435">
        <v>0.0202</v>
      </c>
      <c r="S465" s="1436">
        <v>52</v>
      </c>
      <c r="T465" s="1432">
        <f t="shared" si="281"/>
      </c>
      <c r="U465" s="1436">
        <v>26136</v>
      </c>
      <c r="V465" s="1449">
        <v>467</v>
      </c>
      <c r="W465" s="1449">
        <v>127</v>
      </c>
      <c r="X465" s="1449">
        <v>492</v>
      </c>
      <c r="Y465" s="1449">
        <v>92</v>
      </c>
      <c r="Z465" s="1449">
        <v>5</v>
      </c>
      <c r="AA465" s="1449">
        <v>1</v>
      </c>
      <c r="AB465" s="1436">
        <v>22</v>
      </c>
      <c r="AC465" s="1470">
        <f t="shared" si="188"/>
      </c>
      <c r="AD465" s="1432">
        <f t="shared" si="312"/>
      </c>
      <c r="AE465" s="1438" t="s">
        <v>948</v>
      </c>
      <c r="AF465" s="1439" t="s">
        <v>949</v>
      </c>
      <c r="AG465" s="1439">
        <v>24</v>
      </c>
    </row>
    <row customHeight="true" ht="18.452380952380953" r="466">
      <c r="A466" s="1426"/>
      <c r="B466" s="1427" t="s">
        <v>946</v>
      </c>
      <c r="C466" s="1427" t="s">
        <v>964</v>
      </c>
      <c r="D466" s="1450">
        <v>2811.4</v>
      </c>
      <c r="E466" s="1451">
        <v>5</v>
      </c>
      <c r="F466" s="1451">
        <v>4</v>
      </c>
      <c r="G466" s="1431">
        <v>10238.089999999982</v>
      </c>
      <c r="H466" s="1431">
        <f t="shared" si="97"/>
      </c>
      <c r="I466" s="1431">
        <f t="shared" si="128"/>
      </c>
      <c r="J466" s="1431">
        <f t="shared" si="167"/>
      </c>
      <c r="K466" s="1431">
        <f t="shared" si="159"/>
      </c>
      <c r="L466" s="1432">
        <f t="shared" si="343"/>
      </c>
      <c r="M466" s="1433">
        <f t="shared" si="374"/>
      </c>
      <c r="N466" s="1433">
        <f t="shared" si="405"/>
      </c>
      <c r="O466" s="1433">
        <f t="shared" si="436"/>
      </c>
      <c r="P466" s="1433">
        <f t="shared" si="219"/>
      </c>
      <c r="Q466" s="1434">
        <f t="shared" si="250"/>
      </c>
      <c r="R466" s="1435">
        <v>0.0183</v>
      </c>
      <c r="S466" s="1436">
        <v>53</v>
      </c>
      <c r="T466" s="1432">
        <f t="shared" si="281"/>
      </c>
      <c r="U466" s="1436">
        <v>29976</v>
      </c>
      <c r="V466" s="1449">
        <v>669</v>
      </c>
      <c r="W466" s="1449">
        <v>147</v>
      </c>
      <c r="X466" s="1449">
        <v>721</v>
      </c>
      <c r="Y466" s="1449">
        <v>81</v>
      </c>
      <c r="Z466" s="1449">
        <v>7</v>
      </c>
      <c r="AA466" s="1449">
        <v>1</v>
      </c>
      <c r="AB466" s="1436">
        <v>17</v>
      </c>
      <c r="AC466" s="1470">
        <f t="shared" si="188"/>
      </c>
      <c r="AD466" s="1432">
        <f t="shared" si="312"/>
      </c>
      <c r="AE466" s="1438" t="s">
        <v>948</v>
      </c>
      <c r="AF466" s="1439" t="s">
        <v>949</v>
      </c>
      <c r="AG466" s="1439">
        <v>26</v>
      </c>
    </row>
    <row customHeight="true" ht="18.452380952380953" r="467">
      <c r="A467" s="1426"/>
      <c r="B467" s="1427" t="s">
        <v>946</v>
      </c>
      <c r="C467" s="1427" t="s">
        <v>965</v>
      </c>
      <c r="D467" s="1450">
        <v>1779.96</v>
      </c>
      <c r="E467" s="1451">
        <v>4</v>
      </c>
      <c r="F467" s="1451">
        <v>3</v>
      </c>
      <c r="G467" s="1431">
        <v>6793.460000000006</v>
      </c>
      <c r="H467" s="1431">
        <f t="shared" si="97"/>
      </c>
      <c r="I467" s="1431">
        <f t="shared" si="128"/>
      </c>
      <c r="J467" s="1431">
        <f t="shared" si="167"/>
      </c>
      <c r="K467" s="1431">
        <f t="shared" si="159"/>
      </c>
      <c r="L467" s="1432">
        <f t="shared" si="343"/>
      </c>
      <c r="M467" s="1433">
        <f t="shared" si="374"/>
      </c>
      <c r="N467" s="1433">
        <f t="shared" si="405"/>
      </c>
      <c r="O467" s="1433">
        <f t="shared" si="436"/>
      </c>
      <c r="P467" s="1433">
        <f t="shared" si="219"/>
      </c>
      <c r="Q467" s="1434">
        <f t="shared" si="250"/>
      </c>
      <c r="R467" s="1435">
        <v>0.0223</v>
      </c>
      <c r="S467" s="1436">
        <v>55</v>
      </c>
      <c r="T467" s="1432">
        <f t="shared" si="281"/>
      </c>
      <c r="U467" s="1436">
        <v>23730</v>
      </c>
      <c r="V467" s="1449">
        <v>534</v>
      </c>
      <c r="W467" s="1449">
        <v>124</v>
      </c>
      <c r="X467" s="1449">
        <v>569</v>
      </c>
      <c r="Y467" s="1449">
        <v>103</v>
      </c>
      <c r="Z467" s="1449">
        <v>8</v>
      </c>
      <c r="AA467" s="1449">
        <v>1</v>
      </c>
      <c r="AB467" s="1436">
        <v>16</v>
      </c>
      <c r="AC467" s="1470">
        <f t="shared" si="188"/>
      </c>
      <c r="AD467" s="1432">
        <f t="shared" si="312"/>
      </c>
      <c r="AE467" s="1438" t="s">
        <v>948</v>
      </c>
      <c r="AF467" s="1439" t="s">
        <v>949</v>
      </c>
      <c r="AG467" s="1439">
        <v>31</v>
      </c>
    </row>
    <row customHeight="true" ht="18.452380952380953" r="468">
      <c r="A468" s="1426"/>
      <c r="B468" s="1440" t="s">
        <v>950</v>
      </c>
      <c r="C468" s="1440"/>
      <c r="D468" s="1441">
        <f>SUM(D464:D467)</f>
      </c>
      <c r="E468" s="1441">
        <f>SUM(E464:E467)</f>
      </c>
      <c r="F468" s="1441">
        <f>SUM(F464:F467)</f>
      </c>
      <c r="G468" s="1442">
        <f>SUM(G464:G467)</f>
      </c>
      <c r="H468" s="1442">
        <f t="shared" si="97"/>
      </c>
      <c r="I468" s="1442">
        <f t="shared" si="128"/>
      </c>
      <c r="J468" s="1442">
        <f t="shared" si="167"/>
      </c>
      <c r="K468" s="1442">
        <f t="shared" si="159"/>
      </c>
      <c r="L468" s="1442">
        <f t="shared" si="343"/>
      </c>
      <c r="M468" s="1443">
        <f t="shared" si="374"/>
      </c>
      <c r="N468" s="1443">
        <f t="shared" si="405"/>
      </c>
      <c r="O468" s="1443">
        <f t="shared" si="436"/>
      </c>
      <c r="P468" s="1443">
        <f t="shared" si="219"/>
      </c>
      <c r="Q468" s="1444">
        <f t="shared" si="250"/>
      </c>
      <c r="R468" s="1443">
        <f>AVERAGE(R464:R467)</f>
      </c>
      <c r="S468" s="1445">
        <f>AVERAGE(S464:S467)</f>
      </c>
      <c r="T468" s="1454">
        <f t="shared" si="281"/>
      </c>
      <c r="U468" s="1441">
        <f>SUM(U464:U467)</f>
      </c>
      <c r="V468" s="1441">
        <f>SUM(V464:V467)</f>
      </c>
      <c r="W468" s="1441">
        <f>SUM(W464:W467)</f>
      </c>
      <c r="X468" s="1441">
        <f>SUM(X464:X467)</f>
      </c>
      <c r="Y468" s="1441">
        <f>SUM(Y464:Y467)</f>
      </c>
      <c r="Z468" s="1441">
        <f>SUM(Z464:Z467)</f>
      </c>
      <c r="AA468" s="1441">
        <f>SUM(AA464:AA467)</f>
      </c>
      <c r="AB468" s="1441">
        <f>SUM(AB464:AB467)</f>
      </c>
      <c r="AC468" s="1442">
        <f t="shared" si="188"/>
      </c>
      <c r="AD468" s="1446">
        <f t="shared" si="312"/>
      </c>
      <c r="AE468" s="1447"/>
      <c r="AF468" s="1447"/>
      <c r="AG468" s="1441">
        <f>SUM(AG464:AG467)</f>
      </c>
    </row>
    <row customHeight="true" ht="18.452380952380953" r="469">
      <c r="A469" s="1426"/>
      <c r="B469" s="1455" t="s">
        <v>966</v>
      </c>
      <c r="C469" s="1455"/>
      <c r="D469" s="1456">
        <f>D458+D454+D468+D463</f>
      </c>
      <c r="E469" s="1456">
        <f>E458+E454+E468+E463</f>
      </c>
      <c r="F469" s="1456">
        <f>F458+F454+F468+F463</f>
      </c>
      <c r="G469" s="1456">
        <f>G458+G454+G468+G463</f>
      </c>
      <c r="H469" s="1457">
        <f t="shared" si="97"/>
      </c>
      <c r="I469" s="1457">
        <f t="shared" si="128"/>
      </c>
      <c r="J469" s="1457">
        <f>D469/E469</f>
      </c>
      <c r="K469" s="1457">
        <f t="shared" si="159"/>
      </c>
      <c r="L469" s="1457">
        <f t="shared" si="343"/>
      </c>
      <c r="M469" s="1458">
        <f t="shared" si="374"/>
      </c>
      <c r="N469" s="1458">
        <f t="shared" si="405"/>
      </c>
      <c r="O469" s="1458">
        <f t="shared" si="436"/>
      </c>
      <c r="P469" s="1458">
        <f t="shared" si="219"/>
      </c>
      <c r="Q469" s="1459">
        <f t="shared" si="250"/>
      </c>
      <c r="R469" s="1460">
        <f>(R458+R454+R468+R463)/4</f>
      </c>
      <c r="S469" s="1460">
        <f>(S458+S454+S468+S463)/4</f>
      </c>
      <c r="T469" s="1460">
        <f>(T458+T454+T468+T463)/4</f>
      </c>
      <c r="U469" s="1456">
        <f>U458+U454+U468+U463</f>
      </c>
      <c r="V469" s="1456">
        <f>V458+V454+V468+V463</f>
      </c>
      <c r="W469" s="1456">
        <f>W458+W454+W468+W463</f>
      </c>
      <c r="X469" s="1456">
        <f>X458+X454+X468+X463</f>
      </c>
      <c r="Y469" s="1456">
        <f>Y458+Y454+Y468+Y463</f>
      </c>
      <c r="Z469" s="1456">
        <f>Z458+Z454+Z468+Z463</f>
      </c>
      <c r="AA469" s="1456">
        <f>AA458+AA454+AA468+AA463</f>
      </c>
      <c r="AB469" s="1456">
        <f>AB458+AB454+AB468+AB463</f>
      </c>
      <c r="AC469" s="1457">
        <f t="shared" si="188"/>
      </c>
      <c r="AD469" s="1462">
        <f t="shared" si="312"/>
      </c>
      <c r="AE469" s="1463"/>
      <c r="AF469" s="1463"/>
      <c r="AG469" s="1456">
        <f>AG458+AG454+AG468+AG463</f>
      </c>
    </row>
    <row r="470">
      <c r="A470" s="1416" t="s">
        <v>912</v>
      </c>
      <c r="B470" s="1416" t="s">
        <v>913</v>
      </c>
      <c r="C470" s="1416"/>
      <c r="D470" s="1417" t="s">
        <v>914</v>
      </c>
      <c r="E470" s="1417"/>
      <c r="F470" s="1417"/>
      <c r="G470" s="1417"/>
      <c r="H470" s="1417"/>
      <c r="I470" s="1417"/>
      <c r="J470" s="1417"/>
      <c r="K470" s="1417"/>
      <c r="L470" s="1418" t="s">
        <v>915</v>
      </c>
      <c r="M470" s="1418"/>
      <c r="N470" s="1418"/>
      <c r="O470" s="1418"/>
      <c r="P470" s="1418"/>
      <c r="Q470" s="1418"/>
      <c r="R470" s="1418"/>
      <c r="S470" s="1418"/>
      <c r="T470" s="1418"/>
      <c r="U470" s="1418"/>
      <c r="V470" s="1418"/>
      <c r="W470" s="1418"/>
      <c r="X470" s="1418"/>
      <c r="Y470" s="1418"/>
      <c r="Z470" s="1418"/>
      <c r="AA470" s="1418"/>
      <c r="AB470" s="1418"/>
      <c r="AC470" s="1418"/>
      <c r="AD470" s="1418"/>
      <c r="AE470" s="1418"/>
      <c r="AF470" s="1418"/>
      <c r="AG470" s="1419"/>
    </row>
    <row r="471">
      <c r="A471" s="1416"/>
      <c r="B471" s="1416" t="s">
        <v>916</v>
      </c>
      <c r="C471" s="1416" t="s">
        <v>917</v>
      </c>
      <c r="D471" s="1417" t="s">
        <v>918</v>
      </c>
      <c r="E471" s="1420" t="s">
        <v>919</v>
      </c>
      <c r="F471" s="1473" t="s">
        <v>998</v>
      </c>
      <c r="G471" s="1421" t="s">
        <v>920</v>
      </c>
      <c r="H471" s="1422" t="s">
        <v>921</v>
      </c>
      <c r="I471" s="1422" t="s">
        <v>922</v>
      </c>
      <c r="J471" s="1474" t="s">
        <v>999</v>
      </c>
      <c r="K471" s="1422" t="s">
        <v>923</v>
      </c>
      <c r="L471" s="1418" t="s">
        <v>924</v>
      </c>
      <c r="M471" s="1423" t="s">
        <v>925</v>
      </c>
      <c r="N471" s="1423" t="s">
        <v>926</v>
      </c>
      <c r="O471" s="1423" t="s">
        <v>927</v>
      </c>
      <c r="P471" s="1423" t="s">
        <v>928</v>
      </c>
      <c r="Q471" s="1424" t="s">
        <v>929</v>
      </c>
      <c r="R471" s="1423" t="s">
        <v>930</v>
      </c>
      <c r="S471" s="1425" t="s">
        <v>931</v>
      </c>
      <c r="T471" s="1418" t="s">
        <v>932</v>
      </c>
      <c r="U471" s="1424" t="s">
        <v>933</v>
      </c>
      <c r="V471" s="1424" t="s">
        <v>934</v>
      </c>
      <c r="W471" s="1424" t="s">
        <v>935</v>
      </c>
      <c r="X471" s="1424" t="s">
        <v>936</v>
      </c>
      <c r="Y471" s="1424" t="s">
        <v>937</v>
      </c>
      <c r="Z471" s="1424" t="s">
        <v>938</v>
      </c>
      <c r="AA471" s="1424" t="s">
        <v>939</v>
      </c>
      <c r="AB471" s="1424" t="s">
        <v>940</v>
      </c>
      <c r="AC471" s="1469" t="s">
        <v>978</v>
      </c>
      <c r="AD471" s="1418" t="s">
        <v>941</v>
      </c>
      <c r="AE471" s="1419" t="s">
        <v>942</v>
      </c>
      <c r="AF471" s="1419" t="s">
        <v>943</v>
      </c>
      <c r="AG471" s="1419" t="s">
        <v>944</v>
      </c>
    </row>
    <row r="472">
      <c r="A472" s="1426" t="s">
        <v>1001</v>
      </c>
      <c r="B472" s="1427" t="s">
        <v>946</v>
      </c>
      <c r="C472" s="1428" t="s">
        <v>987</v>
      </c>
      <c r="D472" s="1450">
        <v>2000</v>
      </c>
      <c r="E472" s="1430">
        <v>3</v>
      </c>
      <c r="F472" s="1430">
        <v>2</v>
      </c>
      <c r="G472" s="1431">
        <v>6537.960000000001</v>
      </c>
      <c r="H472" s="1431">
        <f t="shared" ref="H472:H491" si="98">G472/D472</f>
      </c>
      <c r="I472" s="1431">
        <f t="shared" ref="I472:I491" si="129">D472/E472</f>
      </c>
      <c r="J472" s="1431">
        <f t="shared" ref="J472:J491" si="168">D472/F472</f>
      </c>
      <c r="K472" s="1431">
        <f t="shared" ref="K472:K491" si="160">G472/E472</f>
      </c>
      <c r="L472" s="1432">
        <f t="shared" ref="L472:L491" si="344">D472/V472</f>
      </c>
      <c r="M472" s="1433">
        <f t="shared" ref="M472:M491" si="375">Q472/U472*1</f>
      </c>
      <c r="N472" s="1433">
        <f t="shared" ref="N472:N491" si="406">V472/U472</f>
      </c>
      <c r="O472" s="1433">
        <f t="shared" ref="O472:O491" si="437">X472/U472</f>
      </c>
      <c r="P472" s="1433">
        <f t="shared" ref="P472:P491" si="220">Y472/X472</f>
      </c>
      <c r="Q472" s="1434">
        <f t="shared" ref="Q472:Q491" si="251">W472/R472</f>
      </c>
      <c r="R472" s="1435">
        <v>0.0161</v>
      </c>
      <c r="S472" s="1436">
        <v>36</v>
      </c>
      <c r="T472" s="1432">
        <f t="shared" ref="T472:T490" si="282">(D472/U472)*1000</f>
      </c>
      <c r="U472" s="1437">
        <v>20248</v>
      </c>
      <c r="V472" s="1434">
        <v>785</v>
      </c>
      <c r="W472" s="1434">
        <v>101</v>
      </c>
      <c r="X472" s="1434">
        <v>805</v>
      </c>
      <c r="Y472" s="1434">
        <v>40</v>
      </c>
      <c r="Z472" s="1434">
        <v>5</v>
      </c>
      <c r="AA472" s="1434">
        <v>0</v>
      </c>
      <c r="AB472" s="1437">
        <v>11</v>
      </c>
      <c r="AC472" s="1470">
        <f t="shared" ref="AC472:AC491" si="189">D472/X472</f>
      </c>
      <c r="AD472" s="1432">
        <f t="shared" ref="AD472:AD491" si="313">AG472*1000/D472</f>
      </c>
      <c r="AE472" s="1438" t="s">
        <v>948</v>
      </c>
      <c r="AF472" s="1439" t="s">
        <v>957</v>
      </c>
      <c r="AG472" s="1439">
        <v>20</v>
      </c>
    </row>
    <row r="473">
      <c r="A473" s="1426"/>
      <c r="B473" s="1427" t="s">
        <v>946</v>
      </c>
      <c r="C473" s="1427" t="s">
        <v>988</v>
      </c>
      <c r="D473" s="1429">
        <v>2200</v>
      </c>
      <c r="E473" s="1430">
        <v>2</v>
      </c>
      <c r="F473" s="1430">
        <v>1</v>
      </c>
      <c r="G473" s="1431">
        <v>6364.220000000001</v>
      </c>
      <c r="H473" s="1431">
        <f t="shared" si="98"/>
      </c>
      <c r="I473" s="1448">
        <f t="shared" si="129"/>
      </c>
      <c r="J473" s="1431">
        <f t="shared" si="168"/>
      </c>
      <c r="K473" s="1448">
        <f t="shared" si="160"/>
      </c>
      <c r="L473" s="1432">
        <f t="shared" si="344"/>
      </c>
      <c r="M473" s="1433">
        <f t="shared" si="375"/>
      </c>
      <c r="N473" s="1433">
        <f t="shared" si="406"/>
      </c>
      <c r="O473" s="1433">
        <f t="shared" si="437"/>
      </c>
      <c r="P473" s="1433">
        <f t="shared" si="220"/>
      </c>
      <c r="Q473" s="1434">
        <f t="shared" si="251"/>
      </c>
      <c r="R473" s="1435">
        <v>0.015</v>
      </c>
      <c r="S473" s="1436">
        <v>39</v>
      </c>
      <c r="T473" s="1432">
        <f t="shared" si="282"/>
      </c>
      <c r="U473" s="1449">
        <v>22213</v>
      </c>
      <c r="V473" s="1449">
        <v>735</v>
      </c>
      <c r="W473" s="1449">
        <v>105</v>
      </c>
      <c r="X473" s="1449">
        <v>764</v>
      </c>
      <c r="Y473" s="1449">
        <v>44</v>
      </c>
      <c r="Z473" s="1449">
        <v>2</v>
      </c>
      <c r="AA473" s="1449">
        <v>3</v>
      </c>
      <c r="AB473" s="1436">
        <v>19</v>
      </c>
      <c r="AC473" s="1470">
        <f t="shared" si="189"/>
      </c>
      <c r="AD473" s="1432">
        <f t="shared" si="313"/>
      </c>
      <c r="AE473" s="1438" t="s">
        <v>948</v>
      </c>
      <c r="AF473" s="1439" t="s">
        <v>957</v>
      </c>
      <c r="AG473" s="1439">
        <v>21</v>
      </c>
    </row>
    <row r="474">
      <c r="A474" s="1426"/>
      <c r="B474" s="1427" t="s">
        <v>946</v>
      </c>
      <c r="C474" s="1428" t="s">
        <v>947</v>
      </c>
      <c r="D474" s="1450">
        <v>2218.16</v>
      </c>
      <c r="E474" s="1451">
        <v>4</v>
      </c>
      <c r="F474" s="1451">
        <v>3</v>
      </c>
      <c r="G474" s="1431">
        <v>6042.469999999999</v>
      </c>
      <c r="H474" s="1431">
        <f t="shared" si="98"/>
      </c>
      <c r="I474" s="1431">
        <f t="shared" si="129"/>
      </c>
      <c r="J474" s="1431">
        <f t="shared" si="168"/>
      </c>
      <c r="K474" s="1431">
        <f t="shared" si="160"/>
      </c>
      <c r="L474" s="1452">
        <f t="shared" si="344"/>
      </c>
      <c r="M474" s="1433">
        <f t="shared" si="375"/>
      </c>
      <c r="N474" s="1433">
        <f t="shared" si="406"/>
      </c>
      <c r="O474" s="1433">
        <f t="shared" si="437"/>
      </c>
      <c r="P474" s="1433">
        <f t="shared" si="220"/>
      </c>
      <c r="Q474" s="1434">
        <f t="shared" si="251"/>
      </c>
      <c r="R474" s="1435">
        <v>0.0182</v>
      </c>
      <c r="S474" s="1436">
        <v>40</v>
      </c>
      <c r="T474" s="1432">
        <f t="shared" si="282"/>
      </c>
      <c r="U474" s="1449">
        <v>25917</v>
      </c>
      <c r="V474" s="1449">
        <v>682</v>
      </c>
      <c r="W474" s="1449">
        <v>133</v>
      </c>
      <c r="X474" s="1449">
        <v>717</v>
      </c>
      <c r="Y474" s="1449">
        <v>85</v>
      </c>
      <c r="Z474" s="1449">
        <v>7</v>
      </c>
      <c r="AA474" s="1449">
        <v>1</v>
      </c>
      <c r="AB474" s="1436">
        <v>13</v>
      </c>
      <c r="AC474" s="1470">
        <f t="shared" si="189"/>
      </c>
      <c r="AD474" s="1432">
        <f t="shared" si="313"/>
      </c>
      <c r="AE474" s="1438" t="s">
        <v>948</v>
      </c>
      <c r="AF474" s="1439" t="s">
        <v>957</v>
      </c>
      <c r="AG474" s="1439">
        <v>28</v>
      </c>
    </row>
    <row r="475">
      <c r="A475" s="1426"/>
      <c r="B475" s="1427" t="s">
        <v>946</v>
      </c>
      <c r="C475" s="1428" t="s">
        <v>952</v>
      </c>
      <c r="D475" s="1450">
        <v>2382.14</v>
      </c>
      <c r="E475" s="1451">
        <v>6</v>
      </c>
      <c r="F475" s="1451">
        <v>6</v>
      </c>
      <c r="G475" s="1431">
        <v>9935.64</v>
      </c>
      <c r="H475" s="1431">
        <f t="shared" si="98"/>
      </c>
      <c r="I475" s="1431">
        <f t="shared" si="129"/>
      </c>
      <c r="J475" s="1431">
        <f t="shared" si="168"/>
      </c>
      <c r="K475" s="1431">
        <f t="shared" si="160"/>
      </c>
      <c r="L475" s="1452">
        <f t="shared" si="344"/>
      </c>
      <c r="M475" s="1433">
        <f t="shared" si="375"/>
      </c>
      <c r="N475" s="1433">
        <f t="shared" si="406"/>
      </c>
      <c r="O475" s="1433">
        <f t="shared" si="437"/>
      </c>
      <c r="P475" s="1433">
        <f t="shared" si="220"/>
      </c>
      <c r="Q475" s="1434">
        <f t="shared" si="251"/>
      </c>
      <c r="R475" s="1435">
        <v>0.0111</v>
      </c>
      <c r="S475" s="1436">
        <v>39</v>
      </c>
      <c r="T475" s="1432">
        <f t="shared" si="282"/>
      </c>
      <c r="U475" s="1449">
        <v>24332</v>
      </c>
      <c r="V475" s="1449">
        <v>749</v>
      </c>
      <c r="W475" s="1449">
        <v>94</v>
      </c>
      <c r="X475" s="1449">
        <v>780</v>
      </c>
      <c r="Y475" s="1449">
        <v>42</v>
      </c>
      <c r="Z475" s="1449">
        <v>7</v>
      </c>
      <c r="AA475" s="1449">
        <v>0</v>
      </c>
      <c r="AB475" s="1436">
        <v>15</v>
      </c>
      <c r="AC475" s="1470">
        <f t="shared" si="189"/>
      </c>
      <c r="AD475" s="1432">
        <f t="shared" si="313"/>
      </c>
      <c r="AE475" s="1438" t="s">
        <v>948</v>
      </c>
      <c r="AF475" s="1439" t="s">
        <v>957</v>
      </c>
      <c r="AG475" s="1439">
        <v>20</v>
      </c>
    </row>
    <row r="476">
      <c r="A476" s="1426"/>
      <c r="B476" s="1440" t="s">
        <v>950</v>
      </c>
      <c r="C476" s="1440"/>
      <c r="D476" s="1441">
        <f>SUM(D472:D475)</f>
      </c>
      <c r="E476" s="1441">
        <f>SUM(E472:E475)</f>
      </c>
      <c r="F476" s="1441">
        <f>SUM(F472:F475)</f>
      </c>
      <c r="G476" s="1442">
        <f>SUM(G472:G475)</f>
      </c>
      <c r="H476" s="1442">
        <f t="shared" si="98"/>
      </c>
      <c r="I476" s="1442">
        <f t="shared" si="129"/>
      </c>
      <c r="J476" s="1476">
        <f t="shared" si="168"/>
      </c>
      <c r="K476" s="1442">
        <f t="shared" si="160"/>
      </c>
      <c r="L476" s="1442">
        <f t="shared" si="344"/>
      </c>
      <c r="M476" s="1443">
        <f t="shared" si="375"/>
      </c>
      <c r="N476" s="1443">
        <f t="shared" si="406"/>
      </c>
      <c r="O476" s="1443">
        <f t="shared" si="437"/>
      </c>
      <c r="P476" s="1443">
        <f t="shared" si="220"/>
      </c>
      <c r="Q476" s="1444">
        <f t="shared" si="251"/>
      </c>
      <c r="R476" s="1443">
        <f>AVERAGE(R472:R475)</f>
      </c>
      <c r="S476" s="1445">
        <f>AVERAGE(S472:S475)</f>
      </c>
      <c r="T476" s="1442">
        <f t="shared" si="282"/>
      </c>
      <c r="U476" s="1441">
        <f>SUM(U472:U475)</f>
      </c>
      <c r="V476" s="1441">
        <f>SUM(V472:V475)</f>
      </c>
      <c r="W476" s="1441">
        <f>SUM(W472:W475)</f>
      </c>
      <c r="X476" s="1441">
        <f>SUM(X472:X475)</f>
      </c>
      <c r="Y476" s="1441">
        <f>SUM(Y472:Y475)</f>
      </c>
      <c r="Z476" s="1441">
        <f>SUM(Z472:Z475)</f>
      </c>
      <c r="AA476" s="1441">
        <f>SUM(AA472:AA475)</f>
      </c>
      <c r="AB476" s="1441">
        <f>SUM(AB472:AB475)</f>
      </c>
      <c r="AC476" s="1442">
        <f t="shared" si="189"/>
      </c>
      <c r="AD476" s="1446">
        <f t="shared" si="313"/>
      </c>
      <c r="AE476" s="1447"/>
      <c r="AF476" s="1447"/>
      <c r="AG476" s="1444">
        <f>SUM(AG472:AG475)</f>
      </c>
    </row>
    <row r="477">
      <c r="A477" s="1426"/>
      <c r="B477" s="1427" t="s">
        <v>968</v>
      </c>
      <c r="C477" s="1427" t="s">
        <v>953</v>
      </c>
      <c r="D477" s="1451">
        <v>2313.62</v>
      </c>
      <c r="E477" s="1451">
        <v>0</v>
      </c>
      <c r="F477" s="1451">
        <v>0</v>
      </c>
      <c r="G477" s="1475">
        <v>0</v>
      </c>
      <c r="H477" s="1431">
        <f t="shared" si="98"/>
      </c>
      <c r="I477" s="1431">
        <f t="shared" si="129"/>
      </c>
      <c r="J477" s="1431">
        <f t="shared" si="168"/>
      </c>
      <c r="K477" s="1431">
        <f t="shared" si="160"/>
      </c>
      <c r="L477" s="1432">
        <f t="shared" si="344"/>
      </c>
      <c r="M477" s="1433">
        <f t="shared" si="375"/>
      </c>
      <c r="N477" s="1433">
        <f t="shared" si="406"/>
      </c>
      <c r="O477" s="1433">
        <f t="shared" si="437"/>
      </c>
      <c r="P477" s="1433">
        <f t="shared" si="220"/>
      </c>
      <c r="Q477" s="1434">
        <f t="shared" si="251"/>
      </c>
      <c r="R477" s="1435">
        <v>0.0091</v>
      </c>
      <c r="S477" s="1436">
        <v>38</v>
      </c>
      <c r="T477" s="1432">
        <f t="shared" si="282"/>
      </c>
      <c r="U477" s="1436">
        <v>23482</v>
      </c>
      <c r="V477" s="1449">
        <v>804</v>
      </c>
      <c r="W477" s="1449">
        <v>75</v>
      </c>
      <c r="X477" s="1449">
        <v>860</v>
      </c>
      <c r="Y477" s="1449">
        <v>54</v>
      </c>
      <c r="Z477" s="1449">
        <v>3</v>
      </c>
      <c r="AA477" s="1449">
        <v>0</v>
      </c>
      <c r="AB477" s="1436">
        <v>8</v>
      </c>
      <c r="AC477" s="1470">
        <f t="shared" si="189"/>
      </c>
      <c r="AD477" s="1432">
        <f t="shared" si="313"/>
      </c>
      <c r="AE477" s="1438" t="s">
        <v>948</v>
      </c>
      <c r="AF477" s="1439" t="s">
        <v>957</v>
      </c>
      <c r="AG477" s="1439">
        <v>24</v>
      </c>
    </row>
    <row r="478">
      <c r="A478" s="1426"/>
      <c r="B478" s="1427" t="s">
        <v>968</v>
      </c>
      <c r="C478" s="1427" t="s">
        <v>954</v>
      </c>
      <c r="D478" s="1451">
        <v>2115.6</v>
      </c>
      <c r="E478" s="1451">
        <v>5</v>
      </c>
      <c r="F478" s="1451">
        <v>3</v>
      </c>
      <c r="G478" s="1431">
        <v>10584</v>
      </c>
      <c r="H478" s="1431">
        <f t="shared" si="98"/>
      </c>
      <c r="I478" s="1431">
        <f t="shared" si="129"/>
      </c>
      <c r="J478" s="1431">
        <f t="shared" si="168"/>
      </c>
      <c r="K478" s="1431">
        <f t="shared" si="160"/>
      </c>
      <c r="L478" s="1432">
        <f t="shared" si="344"/>
      </c>
      <c r="M478" s="1433">
        <f t="shared" si="375"/>
      </c>
      <c r="N478" s="1433">
        <f t="shared" si="406"/>
      </c>
      <c r="O478" s="1433">
        <f t="shared" si="437"/>
      </c>
      <c r="P478" s="1433">
        <f t="shared" si="220"/>
      </c>
      <c r="Q478" s="1434">
        <f t="shared" si="251"/>
      </c>
      <c r="R478" s="1435">
        <v>0.0166</v>
      </c>
      <c r="S478" s="1436">
        <v>40</v>
      </c>
      <c r="T478" s="1432">
        <f t="shared" si="282"/>
      </c>
      <c r="U478" s="1436">
        <v>22967</v>
      </c>
      <c r="V478" s="1449">
        <v>649</v>
      </c>
      <c r="W478" s="1449">
        <v>98</v>
      </c>
      <c r="X478" s="1449">
        <v>678</v>
      </c>
      <c r="Y478" s="1449">
        <v>57</v>
      </c>
      <c r="Z478" s="1449">
        <v>8</v>
      </c>
      <c r="AA478" s="1449">
        <v>2</v>
      </c>
      <c r="AB478" s="1436">
        <v>12</v>
      </c>
      <c r="AC478" s="1470">
        <f t="shared" si="189"/>
      </c>
      <c r="AD478" s="1432">
        <f t="shared" si="313"/>
      </c>
      <c r="AE478" s="1438" t="s">
        <v>948</v>
      </c>
      <c r="AF478" s="1439" t="s">
        <v>957</v>
      </c>
      <c r="AG478" s="1439">
        <v>24</v>
      </c>
    </row>
    <row r="479">
      <c r="A479" s="1426"/>
      <c r="B479" s="1427" t="s">
        <v>968</v>
      </c>
      <c r="C479" s="1427" t="s">
        <v>955</v>
      </c>
      <c r="D479" s="1468">
        <v>2746.63</v>
      </c>
      <c r="E479" s="1451">
        <v>4</v>
      </c>
      <c r="F479" s="1451">
        <v>3</v>
      </c>
      <c r="G479" s="1431">
        <v>9414.18</v>
      </c>
      <c r="H479" s="1431">
        <f t="shared" si="98"/>
      </c>
      <c r="I479" s="1431">
        <f t="shared" si="129"/>
      </c>
      <c r="J479" s="1431">
        <f t="shared" si="168"/>
      </c>
      <c r="K479" s="1431">
        <f t="shared" si="160"/>
      </c>
      <c r="L479" s="1432">
        <f t="shared" si="344"/>
      </c>
      <c r="M479" s="1433">
        <f t="shared" si="375"/>
      </c>
      <c r="N479" s="1433">
        <f t="shared" si="406"/>
      </c>
      <c r="O479" s="1433">
        <f t="shared" si="437"/>
      </c>
      <c r="P479" s="1433">
        <f t="shared" si="220"/>
      </c>
      <c r="Q479" s="1434">
        <f t="shared" si="251"/>
      </c>
      <c r="R479" s="1435">
        <v>0.0088</v>
      </c>
      <c r="S479" s="1436">
        <v>39</v>
      </c>
      <c r="T479" s="1432">
        <f t="shared" si="282"/>
      </c>
      <c r="U479" s="1436">
        <v>31639</v>
      </c>
      <c r="V479" s="1449">
        <v>1263</v>
      </c>
      <c r="W479" s="1449">
        <v>89</v>
      </c>
      <c r="X479" s="1449">
        <v>1388</v>
      </c>
      <c r="Y479" s="1449">
        <v>58</v>
      </c>
      <c r="Z479" s="1449">
        <v>4</v>
      </c>
      <c r="AA479" s="1449">
        <v>3</v>
      </c>
      <c r="AB479" s="1436">
        <v>18</v>
      </c>
      <c r="AC479" s="1470">
        <f t="shared" si="189"/>
      </c>
      <c r="AD479" s="1432">
        <f t="shared" si="313"/>
      </c>
      <c r="AE479" s="1438" t="s">
        <v>948</v>
      </c>
      <c r="AF479" s="1439" t="s">
        <v>957</v>
      </c>
      <c r="AG479" s="1439">
        <v>23</v>
      </c>
    </row>
    <row r="480">
      <c r="A480" s="1426"/>
      <c r="B480" s="1440" t="s">
        <v>950</v>
      </c>
      <c r="C480" s="1440"/>
      <c r="D480" s="1441">
        <f>SUM(D477:D479)</f>
      </c>
      <c r="E480" s="1441">
        <f>SUM(E477:E479)</f>
      </c>
      <c r="F480" s="1441">
        <f>SUM(F477:F479)</f>
      </c>
      <c r="G480" s="1442">
        <f>SUM(G477:G479)</f>
      </c>
      <c r="H480" s="1442">
        <f t="shared" si="98"/>
      </c>
      <c r="I480" s="1442">
        <f t="shared" si="129"/>
      </c>
      <c r="J480" s="1476">
        <f t="shared" si="168"/>
      </c>
      <c r="K480" s="1442">
        <f t="shared" si="160"/>
      </c>
      <c r="L480" s="1442">
        <f t="shared" si="344"/>
      </c>
      <c r="M480" s="1443">
        <f t="shared" si="375"/>
      </c>
      <c r="N480" s="1443">
        <f t="shared" si="406"/>
      </c>
      <c r="O480" s="1443">
        <f t="shared" si="437"/>
      </c>
      <c r="P480" s="1443">
        <f t="shared" si="220"/>
      </c>
      <c r="Q480" s="1444">
        <f t="shared" si="251"/>
      </c>
      <c r="R480" s="1443">
        <f>AVERAGE(R477:R479)</f>
      </c>
      <c r="S480" s="1445">
        <f>AVERAGE(S477:S479)</f>
      </c>
      <c r="T480" s="1454">
        <f t="shared" si="282"/>
      </c>
      <c r="U480" s="1441">
        <f>SUM(U477:U479)</f>
      </c>
      <c r="V480" s="1441">
        <f>SUM(V477:V479)</f>
      </c>
      <c r="W480" s="1441">
        <f>SUM(W477:W479)</f>
      </c>
      <c r="X480" s="1441">
        <f>SUM(X477:X479)</f>
      </c>
      <c r="Y480" s="1441">
        <f>SUM(Y477:Y479)</f>
      </c>
      <c r="Z480" s="1441">
        <f>SUM(Z477:Z479)</f>
      </c>
      <c r="AA480" s="1441">
        <f>SUM(AA477:AA479)</f>
      </c>
      <c r="AB480" s="1441">
        <f>SUM(AB477:AB479)</f>
      </c>
      <c r="AC480" s="1442">
        <f t="shared" si="189"/>
      </c>
      <c r="AD480" s="1446">
        <f t="shared" si="313"/>
      </c>
      <c r="AE480" s="1447"/>
      <c r="AF480" s="1447"/>
      <c r="AG480" s="1444">
        <f>SUM(AG477:AG479)</f>
      </c>
    </row>
    <row r="481">
      <c r="A481" s="1426"/>
      <c r="B481" s="1427" t="s">
        <v>989</v>
      </c>
      <c r="C481" s="1427" t="s">
        <v>956</v>
      </c>
      <c r="D481" s="1451">
        <v>2625.85</v>
      </c>
      <c r="E481" s="1451">
        <v>1</v>
      </c>
      <c r="F481" s="1451">
        <v>1</v>
      </c>
      <c r="G481" s="1431">
        <v>2548.260000000002</v>
      </c>
      <c r="H481" s="1431">
        <f t="shared" si="98"/>
      </c>
      <c r="I481" s="1431">
        <f t="shared" si="129"/>
      </c>
      <c r="J481" s="1431">
        <f t="shared" si="168"/>
      </c>
      <c r="K481" s="1431">
        <f t="shared" si="160"/>
      </c>
      <c r="L481" s="1432">
        <f t="shared" si="344"/>
      </c>
      <c r="M481" s="1433">
        <f t="shared" si="375"/>
      </c>
      <c r="N481" s="1433">
        <f t="shared" si="406"/>
      </c>
      <c r="O481" s="1433">
        <f t="shared" si="437"/>
      </c>
      <c r="P481" s="1433">
        <f t="shared" si="220"/>
      </c>
      <c r="Q481" s="1434">
        <f t="shared" si="251"/>
      </c>
      <c r="R481" s="1435">
        <v>0.0141</v>
      </c>
      <c r="S481" s="1436">
        <v>40</v>
      </c>
      <c r="T481" s="1432">
        <f t="shared" si="282"/>
      </c>
      <c r="U481" s="1436">
        <v>25330</v>
      </c>
      <c r="V481" s="1449">
        <v>476</v>
      </c>
      <c r="W481" s="1449">
        <v>89</v>
      </c>
      <c r="X481" s="1449">
        <v>493</v>
      </c>
      <c r="Y481" s="1449">
        <v>79</v>
      </c>
      <c r="Z481" s="1449">
        <v>6</v>
      </c>
      <c r="AA481" s="1449">
        <v>0</v>
      </c>
      <c r="AB481" s="1436">
        <v>16</v>
      </c>
      <c r="AC481" s="1470">
        <f t="shared" si="189"/>
      </c>
      <c r="AD481" s="1432">
        <f t="shared" si="313"/>
      </c>
      <c r="AE481" s="1438" t="s">
        <v>948</v>
      </c>
      <c r="AF481" s="1439" t="s">
        <v>949</v>
      </c>
      <c r="AG481" s="1439">
        <v>21</v>
      </c>
    </row>
    <row customHeight="true" ht="18.452380952380953" r="482">
      <c r="A482" s="1426"/>
      <c r="B482" s="1427" t="s">
        <v>989</v>
      </c>
      <c r="C482" s="1427" t="s">
        <v>959</v>
      </c>
      <c r="D482" s="1451">
        <v>2294.69</v>
      </c>
      <c r="E482" s="1451">
        <v>1</v>
      </c>
      <c r="F482" s="1451">
        <v>1</v>
      </c>
      <c r="G482" s="1431">
        <v>1435.010000000002</v>
      </c>
      <c r="H482" s="1431">
        <f t="shared" si="98"/>
      </c>
      <c r="I482" s="1431">
        <f t="shared" si="129"/>
      </c>
      <c r="J482" s="1431">
        <f t="shared" si="168"/>
      </c>
      <c r="K482" s="1431">
        <f t="shared" si="160"/>
      </c>
      <c r="L482" s="1432">
        <f t="shared" si="344"/>
      </c>
      <c r="M482" s="1433">
        <f t="shared" si="375"/>
      </c>
      <c r="N482" s="1433">
        <f t="shared" si="406"/>
      </c>
      <c r="O482" s="1433">
        <f t="shared" si="437"/>
      </c>
      <c r="P482" s="1433">
        <f t="shared" si="220"/>
      </c>
      <c r="Q482" s="1434">
        <f t="shared" si="251"/>
      </c>
      <c r="R482" s="1435">
        <v>0.0169</v>
      </c>
      <c r="S482" s="1436">
        <v>42</v>
      </c>
      <c r="T482" s="1432">
        <f t="shared" si="282"/>
      </c>
      <c r="U482" s="1436">
        <v>23411</v>
      </c>
      <c r="V482" s="1449">
        <v>523</v>
      </c>
      <c r="W482" s="1449">
        <v>109</v>
      </c>
      <c r="X482" s="1449">
        <v>541</v>
      </c>
      <c r="Y482" s="1449">
        <v>86</v>
      </c>
      <c r="Z482" s="1449">
        <v>6</v>
      </c>
      <c r="AA482" s="1449">
        <v>1</v>
      </c>
      <c r="AB482" s="1436">
        <v>19</v>
      </c>
      <c r="AC482" s="1470">
        <f t="shared" si="189"/>
      </c>
      <c r="AD482" s="1432">
        <f t="shared" si="313"/>
      </c>
      <c r="AE482" s="1438" t="s">
        <v>948</v>
      </c>
      <c r="AF482" s="1439" t="s">
        <v>949</v>
      </c>
      <c r="AG482" s="1439">
        <v>25</v>
      </c>
    </row>
    <row r="483">
      <c r="A483" s="1426"/>
      <c r="B483" s="1427" t="s">
        <v>989</v>
      </c>
      <c r="C483" s="1427" t="s">
        <v>960</v>
      </c>
      <c r="D483" s="1451">
        <v>2524.96</v>
      </c>
      <c r="E483" s="1451">
        <v>2</v>
      </c>
      <c r="F483" s="1451">
        <v>1</v>
      </c>
      <c r="G483" s="1431">
        <v>5629.279999999999</v>
      </c>
      <c r="H483" s="1431">
        <f t="shared" si="98"/>
      </c>
      <c r="I483" s="1431">
        <f t="shared" si="129"/>
      </c>
      <c r="J483" s="1431">
        <f t="shared" si="168"/>
      </c>
      <c r="K483" s="1431">
        <f t="shared" si="160"/>
      </c>
      <c r="L483" s="1432">
        <f t="shared" si="344"/>
      </c>
      <c r="M483" s="1433">
        <f t="shared" si="375"/>
      </c>
      <c r="N483" s="1433">
        <f t="shared" si="406"/>
      </c>
      <c r="O483" s="1433">
        <f t="shared" si="437"/>
      </c>
      <c r="P483" s="1433">
        <f t="shared" si="220"/>
      </c>
      <c r="Q483" s="1434">
        <f t="shared" si="251"/>
      </c>
      <c r="R483" s="1435">
        <v>0.0173</v>
      </c>
      <c r="S483" s="1436">
        <v>44</v>
      </c>
      <c r="T483" s="1432">
        <f t="shared" si="282"/>
      </c>
      <c r="U483" s="1436">
        <v>26543</v>
      </c>
      <c r="V483" s="1449">
        <v>452</v>
      </c>
      <c r="W483" s="1449">
        <v>113</v>
      </c>
      <c r="X483" s="1449">
        <v>490</v>
      </c>
      <c r="Y483" s="1449">
        <v>90</v>
      </c>
      <c r="Z483" s="1449">
        <v>5</v>
      </c>
      <c r="AA483" s="1449">
        <v>2</v>
      </c>
      <c r="AB483" s="1436">
        <v>22</v>
      </c>
      <c r="AC483" s="1470">
        <f t="shared" si="189"/>
      </c>
      <c r="AD483" s="1432">
        <f t="shared" si="313"/>
      </c>
      <c r="AE483" s="1438" t="s">
        <v>948</v>
      </c>
      <c r="AF483" s="1439" t="s">
        <v>949</v>
      </c>
      <c r="AG483" s="1439">
        <v>21</v>
      </c>
    </row>
    <row r="484">
      <c r="A484" s="1426"/>
      <c r="B484" s="1427" t="s">
        <v>989</v>
      </c>
      <c r="C484" s="1427" t="s">
        <v>961</v>
      </c>
      <c r="D484" s="1451">
        <v>2953.67</v>
      </c>
      <c r="E484" s="1451">
        <v>8</v>
      </c>
      <c r="F484" s="1451">
        <v>6</v>
      </c>
      <c r="G484" s="1431">
        <v>13969.690000000002</v>
      </c>
      <c r="H484" s="1431">
        <f t="shared" si="98"/>
      </c>
      <c r="I484" s="1431">
        <f t="shared" si="129"/>
      </c>
      <c r="J484" s="1431">
        <f t="shared" si="168"/>
      </c>
      <c r="K484" s="1431">
        <f t="shared" si="160"/>
      </c>
      <c r="L484" s="1432">
        <f t="shared" si="344"/>
      </c>
      <c r="M484" s="1433">
        <f t="shared" si="375"/>
      </c>
      <c r="N484" s="1433">
        <f t="shared" si="406"/>
      </c>
      <c r="O484" s="1433">
        <f t="shared" si="437"/>
      </c>
      <c r="P484" s="1433">
        <f t="shared" si="220"/>
      </c>
      <c r="Q484" s="1434">
        <f t="shared" si="251"/>
      </c>
      <c r="R484" s="1435">
        <v>0.0182</v>
      </c>
      <c r="S484" s="1436">
        <v>44</v>
      </c>
      <c r="T484" s="1432">
        <f t="shared" si="282"/>
      </c>
      <c r="U484" s="1436">
        <v>26089</v>
      </c>
      <c r="V484" s="1449">
        <v>590</v>
      </c>
      <c r="W484" s="1449">
        <v>105</v>
      </c>
      <c r="X484" s="1449">
        <v>628</v>
      </c>
      <c r="Y484" s="1449">
        <v>39</v>
      </c>
      <c r="Z484" s="1449">
        <v>4</v>
      </c>
      <c r="AA484" s="1449">
        <v>1</v>
      </c>
      <c r="AB484" s="1436">
        <v>21</v>
      </c>
      <c r="AC484" s="1470">
        <f t="shared" si="189"/>
      </c>
      <c r="AD484" s="1432">
        <f t="shared" si="313"/>
      </c>
      <c r="AE484" s="1438" t="s">
        <v>948</v>
      </c>
      <c r="AF484" s="1439" t="s">
        <v>949</v>
      </c>
      <c r="AG484" s="1439">
        <v>23</v>
      </c>
    </row>
    <row r="485">
      <c r="A485" s="1426"/>
      <c r="B485" s="1440"/>
      <c r="C485" s="1440"/>
      <c r="D485" s="1441">
        <f>SUM(D481:D484)</f>
      </c>
      <c r="E485" s="1441">
        <f>SUM(E481:E484)</f>
      </c>
      <c r="F485" s="1441">
        <f>SUM(F481:F484)</f>
      </c>
      <c r="G485" s="1441">
        <f>SUM(G481:G484)</f>
      </c>
      <c r="H485" s="1442">
        <f t="shared" si="98"/>
      </c>
      <c r="I485" s="1442">
        <f t="shared" si="129"/>
      </c>
      <c r="J485" s="1476">
        <f t="shared" si="168"/>
      </c>
      <c r="K485" s="1442">
        <f t="shared" si="160"/>
      </c>
      <c r="L485" s="1442">
        <f t="shared" si="344"/>
      </c>
      <c r="M485" s="1443">
        <f t="shared" si="375"/>
      </c>
      <c r="N485" s="1443">
        <f t="shared" si="406"/>
      </c>
      <c r="O485" s="1443">
        <f t="shared" si="437"/>
      </c>
      <c r="P485" s="1443">
        <f t="shared" si="220"/>
      </c>
      <c r="Q485" s="1444">
        <f t="shared" si="251"/>
      </c>
      <c r="R485" s="1443">
        <f>AVERAGE(R481:R484)</f>
      </c>
      <c r="S485" s="1445">
        <f>AVERAGE(S481:S484)</f>
      </c>
      <c r="T485" s="1454">
        <f t="shared" si="282"/>
      </c>
      <c r="U485" s="1441">
        <f>SUM(U481:U484)</f>
      </c>
      <c r="V485" s="1441">
        <f>SUM(V481:V484)</f>
      </c>
      <c r="W485" s="1441">
        <f>SUM(W481:W484)</f>
      </c>
      <c r="X485" s="1441">
        <f>SUM(X481:X484)</f>
      </c>
      <c r="Y485" s="1441">
        <f>SUM(Y481:Y484)</f>
      </c>
      <c r="Z485" s="1441">
        <f>SUM(Z481:Z484)</f>
      </c>
      <c r="AA485" s="1441">
        <f>SUM(AA481:AA484)</f>
      </c>
      <c r="AB485" s="1441">
        <f>SUM(AB481:AB484)</f>
      </c>
      <c r="AC485" s="1442">
        <f t="shared" si="189"/>
      </c>
      <c r="AD485" s="1446">
        <f t="shared" si="313"/>
      </c>
      <c r="AE485" s="1447"/>
      <c r="AF485" s="1447"/>
      <c r="AG485" s="1441">
        <f>SUM(AG481:AG484)</f>
      </c>
    </row>
    <row r="486">
      <c r="A486" s="1426"/>
      <c r="B486" s="1427" t="s">
        <v>951</v>
      </c>
      <c r="C486" s="1427" t="s">
        <v>962</v>
      </c>
      <c r="D486" s="1429">
        <v>2015.85</v>
      </c>
      <c r="E486" s="1453">
        <v>0</v>
      </c>
      <c r="F486" s="1453">
        <v>0</v>
      </c>
      <c r="G486" s="1475">
        <v>0</v>
      </c>
      <c r="H486" s="1431">
        <f t="shared" si="98"/>
      </c>
      <c r="I486" s="1431">
        <f t="shared" si="129"/>
      </c>
      <c r="J486" s="1431">
        <f t="shared" si="168"/>
      </c>
      <c r="K486" s="1431">
        <f t="shared" si="160"/>
      </c>
      <c r="L486" s="1432">
        <f t="shared" si="344"/>
      </c>
      <c r="M486" s="1433">
        <f t="shared" si="375"/>
      </c>
      <c r="N486" s="1433">
        <f t="shared" si="406"/>
      </c>
      <c r="O486" s="1433">
        <f t="shared" si="437"/>
      </c>
      <c r="P486" s="1433">
        <f t="shared" si="220"/>
      </c>
      <c r="Q486" s="1434">
        <f t="shared" si="251"/>
      </c>
      <c r="R486" s="1435">
        <v>0.0141</v>
      </c>
      <c r="S486" s="1436">
        <v>45</v>
      </c>
      <c r="T486" s="1432">
        <f t="shared" si="282"/>
      </c>
      <c r="U486" s="1436">
        <v>20430</v>
      </c>
      <c r="V486" s="1449">
        <v>572</v>
      </c>
      <c r="W486" s="1449">
        <v>81</v>
      </c>
      <c r="X486" s="1449">
        <v>606</v>
      </c>
      <c r="Y486" s="1449">
        <v>59</v>
      </c>
      <c r="Z486" s="1449">
        <v>4</v>
      </c>
      <c r="AA486" s="1449">
        <v>3</v>
      </c>
      <c r="AB486" s="1436">
        <v>14</v>
      </c>
      <c r="AC486" s="1470">
        <f t="shared" si="189"/>
      </c>
      <c r="AD486" s="1432">
        <f t="shared" si="313"/>
      </c>
      <c r="AE486" s="1438" t="s">
        <v>948</v>
      </c>
      <c r="AF486" s="1439" t="s">
        <v>949</v>
      </c>
      <c r="AG486" s="1439">
        <v>25</v>
      </c>
    </row>
    <row r="487">
      <c r="A487" s="1426"/>
      <c r="B487" s="1427" t="s">
        <v>951</v>
      </c>
      <c r="C487" s="1428" t="s">
        <v>963</v>
      </c>
      <c r="D487" s="1450">
        <v>2302.92</v>
      </c>
      <c r="E487" s="1453">
        <v>4</v>
      </c>
      <c r="F487" s="1453">
        <v>3</v>
      </c>
      <c r="G487" s="1431">
        <v>8738.740000000005</v>
      </c>
      <c r="H487" s="1431">
        <f t="shared" si="98"/>
      </c>
      <c r="I487" s="1431">
        <f t="shared" si="129"/>
      </c>
      <c r="J487" s="1431">
        <f t="shared" si="168"/>
      </c>
      <c r="K487" s="1431">
        <f t="shared" si="160"/>
      </c>
      <c r="L487" s="1432">
        <f t="shared" si="344"/>
      </c>
      <c r="M487" s="1433">
        <f t="shared" si="375"/>
      </c>
      <c r="N487" s="1433">
        <f t="shared" si="406"/>
      </c>
      <c r="O487" s="1433">
        <f t="shared" si="437"/>
      </c>
      <c r="P487" s="1433">
        <f t="shared" si="220"/>
      </c>
      <c r="Q487" s="1434">
        <f t="shared" si="251"/>
      </c>
      <c r="R487" s="1435">
        <v>0.0115</v>
      </c>
      <c r="S487" s="1436">
        <v>46</v>
      </c>
      <c r="T487" s="1432">
        <f t="shared" si="282"/>
      </c>
      <c r="U487" s="1436">
        <v>19753</v>
      </c>
      <c r="V487" s="1449">
        <v>509</v>
      </c>
      <c r="W487" s="1449">
        <v>69</v>
      </c>
      <c r="X487" s="1449">
        <v>540</v>
      </c>
      <c r="Y487" s="1449">
        <v>50</v>
      </c>
      <c r="Z487" s="1449">
        <v>5</v>
      </c>
      <c r="AA487" s="1449">
        <v>2</v>
      </c>
      <c r="AB487" s="1436">
        <v>12</v>
      </c>
      <c r="AC487" s="1470">
        <f t="shared" si="189"/>
      </c>
      <c r="AD487" s="1432">
        <f t="shared" si="313"/>
      </c>
      <c r="AE487" s="1438" t="s">
        <v>948</v>
      </c>
      <c r="AF487" s="1439" t="s">
        <v>949</v>
      </c>
      <c r="AG487" s="1439">
        <v>15</v>
      </c>
    </row>
    <row r="488">
      <c r="A488" s="1426"/>
      <c r="B488" s="1427" t="s">
        <v>951</v>
      </c>
      <c r="C488" s="1427" t="s">
        <v>964</v>
      </c>
      <c r="D488" s="1450">
        <v>2660.76</v>
      </c>
      <c r="E488" s="1451">
        <v>1</v>
      </c>
      <c r="F488" s="1451">
        <v>1</v>
      </c>
      <c r="G488" s="1431">
        <v>1994.8499999999913</v>
      </c>
      <c r="H488" s="1431">
        <f t="shared" si="98"/>
      </c>
      <c r="I488" s="1431">
        <f t="shared" si="129"/>
      </c>
      <c r="J488" s="1431">
        <f t="shared" si="168"/>
      </c>
      <c r="K488" s="1431">
        <f t="shared" si="160"/>
      </c>
      <c r="L488" s="1432">
        <f t="shared" si="344"/>
      </c>
      <c r="M488" s="1433">
        <f t="shared" si="375"/>
      </c>
      <c r="N488" s="1433">
        <f t="shared" si="406"/>
      </c>
      <c r="O488" s="1433">
        <f t="shared" si="437"/>
      </c>
      <c r="P488" s="1433">
        <f t="shared" si="220"/>
      </c>
      <c r="Q488" s="1434">
        <f t="shared" si="251"/>
      </c>
      <c r="R488" s="1435">
        <v>0.0126</v>
      </c>
      <c r="S488" s="1436">
        <v>47</v>
      </c>
      <c r="T488" s="1432">
        <f t="shared" si="282"/>
      </c>
      <c r="U488" s="1436">
        <v>26810</v>
      </c>
      <c r="V488" s="1449">
        <v>661</v>
      </c>
      <c r="W488" s="1449">
        <v>105</v>
      </c>
      <c r="X488" s="1449">
        <v>692</v>
      </c>
      <c r="Y488" s="1449">
        <v>73</v>
      </c>
      <c r="Z488" s="1449">
        <v>3</v>
      </c>
      <c r="AA488" s="1449">
        <v>1</v>
      </c>
      <c r="AB488" s="1436">
        <v>21</v>
      </c>
      <c r="AC488" s="1470">
        <f t="shared" si="189"/>
      </c>
      <c r="AD488" s="1432">
        <f t="shared" si="313"/>
      </c>
      <c r="AE488" s="1438" t="s">
        <v>948</v>
      </c>
      <c r="AF488" s="1439" t="s">
        <v>949</v>
      </c>
      <c r="AG488" s="1439">
        <v>30</v>
      </c>
    </row>
    <row r="489">
      <c r="A489" s="1426"/>
      <c r="B489" s="1427" t="s">
        <v>951</v>
      </c>
      <c r="C489" s="1427" t="s">
        <v>965</v>
      </c>
      <c r="D489" s="1450">
        <v>2422.85</v>
      </c>
      <c r="E489" s="1451">
        <v>8</v>
      </c>
      <c r="F489" s="1451">
        <v>8</v>
      </c>
      <c r="G489" s="1431">
        <v>13466.840000000011</v>
      </c>
      <c r="H489" s="1431">
        <f t="shared" si="98"/>
      </c>
      <c r="I489" s="1431">
        <f t="shared" si="129"/>
      </c>
      <c r="J489" s="1431">
        <f t="shared" si="168"/>
      </c>
      <c r="K489" s="1431">
        <f t="shared" si="160"/>
      </c>
      <c r="L489" s="1432">
        <f t="shared" si="344"/>
      </c>
      <c r="M489" s="1433">
        <f t="shared" si="375"/>
      </c>
      <c r="N489" s="1433">
        <f t="shared" si="406"/>
      </c>
      <c r="O489" s="1433">
        <f t="shared" si="437"/>
      </c>
      <c r="P489" s="1433">
        <f t="shared" si="220"/>
      </c>
      <c r="Q489" s="1434">
        <f t="shared" si="251"/>
      </c>
      <c r="R489" s="1435">
        <v>0.0213</v>
      </c>
      <c r="S489" s="1436">
        <v>48</v>
      </c>
      <c r="T489" s="1432">
        <f t="shared" si="282"/>
      </c>
      <c r="U489" s="1436">
        <v>27879</v>
      </c>
      <c r="V489" s="1449">
        <v>645</v>
      </c>
      <c r="W489" s="1449">
        <v>137</v>
      </c>
      <c r="X489" s="1449">
        <v>721</v>
      </c>
      <c r="Y489" s="1449">
        <v>103</v>
      </c>
      <c r="Z489" s="1449">
        <v>14</v>
      </c>
      <c r="AA489" s="1449">
        <v>2</v>
      </c>
      <c r="AB489" s="1436">
        <v>30</v>
      </c>
      <c r="AC489" s="1470">
        <f t="shared" si="189"/>
      </c>
      <c r="AD489" s="1432">
        <f t="shared" si="313"/>
      </c>
      <c r="AE489" s="1438" t="s">
        <v>948</v>
      </c>
      <c r="AF489" s="1439" t="s">
        <v>949</v>
      </c>
      <c r="AG489" s="1439">
        <v>32</v>
      </c>
    </row>
    <row r="490">
      <c r="A490" s="1426"/>
      <c r="B490" s="1440" t="s">
        <v>950</v>
      </c>
      <c r="C490" s="1440"/>
      <c r="D490" s="1441">
        <f>SUM(D486:D489)</f>
      </c>
      <c r="E490" s="1441">
        <f>SUM(E486:E489)</f>
      </c>
      <c r="F490" s="1441">
        <f>SUM(F486:F489)</f>
      </c>
      <c r="G490" s="1441">
        <f>SUM(G486:G489)</f>
      </c>
      <c r="H490" s="1442">
        <f t="shared" si="98"/>
      </c>
      <c r="I490" s="1442">
        <f t="shared" si="129"/>
      </c>
      <c r="J490" s="1476">
        <f t="shared" si="168"/>
      </c>
      <c r="K490" s="1442">
        <f t="shared" si="160"/>
      </c>
      <c r="L490" s="1442">
        <f t="shared" si="344"/>
      </c>
      <c r="M490" s="1443">
        <f t="shared" si="375"/>
      </c>
      <c r="N490" s="1443">
        <f t="shared" si="406"/>
      </c>
      <c r="O490" s="1443">
        <f t="shared" si="437"/>
      </c>
      <c r="P490" s="1443">
        <f t="shared" si="220"/>
      </c>
      <c r="Q490" s="1444">
        <f t="shared" si="251"/>
      </c>
      <c r="R490" s="1443">
        <f>AVERAGE(R486:R489)</f>
      </c>
      <c r="S490" s="1445">
        <f>AVERAGE(S486:S489)</f>
      </c>
      <c r="T490" s="1454">
        <f t="shared" si="282"/>
      </c>
      <c r="U490" s="1441">
        <f>SUM(U486:U489)</f>
      </c>
      <c r="V490" s="1441">
        <f>SUM(V486:V489)</f>
      </c>
      <c r="W490" s="1441">
        <f>SUM(W486:W489)</f>
      </c>
      <c r="X490" s="1441">
        <f>SUM(X486:X489)</f>
      </c>
      <c r="Y490" s="1441">
        <f>SUM(Y486:Y489)</f>
      </c>
      <c r="Z490" s="1441">
        <f>SUM(Z486:Z489)</f>
      </c>
      <c r="AA490" s="1441">
        <f>SUM(AA486:AA489)</f>
      </c>
      <c r="AB490" s="1441">
        <f>SUM(AB486:AB489)</f>
      </c>
      <c r="AC490" s="1442">
        <f t="shared" si="189"/>
      </c>
      <c r="AD490" s="1446">
        <f t="shared" si="313"/>
      </c>
      <c r="AE490" s="1447"/>
      <c r="AF490" s="1447"/>
      <c r="AG490" s="1441">
        <f>SUM(AG486:AG489)</f>
      </c>
    </row>
    <row r="491">
      <c r="A491" s="1426"/>
      <c r="B491" s="1455" t="s">
        <v>966</v>
      </c>
      <c r="C491" s="1455"/>
      <c r="D491" s="1456">
        <f>D480+D476+D490+D485</f>
      </c>
      <c r="E491" s="1456">
        <f>E480+E476+E490+E485</f>
      </c>
      <c r="F491" s="1456"/>
      <c r="G491" s="1456">
        <f>G480+G476+G490+G485</f>
      </c>
      <c r="H491" s="1457">
        <f t="shared" si="98"/>
      </c>
      <c r="I491" s="1457">
        <f t="shared" si="129"/>
      </c>
      <c r="J491" s="1457">
        <f t="shared" si="168"/>
      </c>
      <c r="K491" s="1457">
        <f t="shared" si="160"/>
      </c>
      <c r="L491" s="1457">
        <f t="shared" si="344"/>
      </c>
      <c r="M491" s="1458">
        <f t="shared" si="375"/>
      </c>
      <c r="N491" s="1458">
        <f t="shared" si="406"/>
      </c>
      <c r="O491" s="1458">
        <f t="shared" si="437"/>
      </c>
      <c r="P491" s="1458">
        <f t="shared" si="220"/>
      </c>
      <c r="Q491" s="1459">
        <f t="shared" si="251"/>
      </c>
      <c r="R491" s="1460">
        <f>(R480+R476+R490+R485)/4</f>
      </c>
      <c r="S491" s="1460">
        <f>(S480+S476+S490+S485)/4</f>
      </c>
      <c r="T491" s="1460">
        <f>(T480+T476+T490+T485)/4</f>
      </c>
      <c r="U491" s="1456">
        <f>U480+U476+U490+U485</f>
      </c>
      <c r="V491" s="1456">
        <f>V480+V476+V490+V485</f>
      </c>
      <c r="W491" s="1456">
        <f>W480+W476+W490+W485</f>
      </c>
      <c r="X491" s="1456">
        <f>X480+X476+X490+X485</f>
      </c>
      <c r="Y491" s="1456">
        <f>Y480+Y476+Y490+Y485</f>
      </c>
      <c r="Z491" s="1456">
        <f>Z480+Z476+Z490+Z485</f>
      </c>
      <c r="AA491" s="1456">
        <f>AA480+AA476+AA490+AA485</f>
      </c>
      <c r="AB491" s="1456">
        <f>AB480+AB476+AB490+AB485</f>
      </c>
      <c r="AC491" s="1457">
        <f t="shared" si="189"/>
      </c>
      <c r="AD491" s="1462">
        <f t="shared" si="313"/>
      </c>
      <c r="AE491" s="1463"/>
      <c r="AF491" s="1463"/>
      <c r="AG491" s="1456">
        <f>AG480+AG476+AG490+AG485</f>
      </c>
    </row>
    <row r="492">
      <c r="A492" s="1416" t="s">
        <v>912</v>
      </c>
      <c r="B492" s="1416" t="s">
        <v>913</v>
      </c>
      <c r="C492" s="1416"/>
      <c r="D492" s="1417" t="s">
        <v>914</v>
      </c>
      <c r="E492" s="1417"/>
      <c r="F492" s="1417"/>
      <c r="G492" s="1417"/>
      <c r="H492" s="1417"/>
      <c r="I492" s="1417"/>
      <c r="J492" s="1417"/>
      <c r="K492" s="1417"/>
      <c r="L492" s="1418" t="s">
        <v>915</v>
      </c>
      <c r="M492" s="1418"/>
      <c r="N492" s="1418"/>
      <c r="O492" s="1418"/>
      <c r="P492" s="1418"/>
      <c r="Q492" s="1418"/>
      <c r="R492" s="1418"/>
      <c r="S492" s="1418"/>
      <c r="T492" s="1418"/>
      <c r="U492" s="1418"/>
      <c r="V492" s="1418"/>
      <c r="W492" s="1418"/>
      <c r="X492" s="1418"/>
      <c r="Y492" s="1418"/>
      <c r="Z492" s="1418"/>
      <c r="AA492" s="1418"/>
      <c r="AB492" s="1418"/>
      <c r="AC492" s="1418"/>
      <c r="AD492" s="1418"/>
      <c r="AE492" s="1418"/>
      <c r="AF492" s="1418"/>
      <c r="AG492" s="1419"/>
    </row>
    <row r="493">
      <c r="A493" s="1416"/>
      <c r="B493" s="1416" t="s">
        <v>916</v>
      </c>
      <c r="C493" s="1416" t="s">
        <v>917</v>
      </c>
      <c r="D493" s="1417" t="s">
        <v>918</v>
      </c>
      <c r="E493" s="1420" t="s">
        <v>919</v>
      </c>
      <c r="F493" s="1473" t="s">
        <v>998</v>
      </c>
      <c r="G493" s="1421" t="s">
        <v>920</v>
      </c>
      <c r="H493" s="1422" t="s">
        <v>921</v>
      </c>
      <c r="I493" s="1422" t="s">
        <v>922</v>
      </c>
      <c r="J493" s="1474" t="s">
        <v>999</v>
      </c>
      <c r="K493" s="1422" t="s">
        <v>923</v>
      </c>
      <c r="L493" s="1418" t="s">
        <v>924</v>
      </c>
      <c r="M493" s="1423" t="s">
        <v>925</v>
      </c>
      <c r="N493" s="1423" t="s">
        <v>926</v>
      </c>
      <c r="O493" s="1423" t="s">
        <v>927</v>
      </c>
      <c r="P493" s="1423" t="s">
        <v>928</v>
      </c>
      <c r="Q493" s="1424" t="s">
        <v>929</v>
      </c>
      <c r="R493" s="1423" t="s">
        <v>930</v>
      </c>
      <c r="S493" s="1425" t="s">
        <v>931</v>
      </c>
      <c r="T493" s="1418" t="s">
        <v>932</v>
      </c>
      <c r="U493" s="1424" t="s">
        <v>933</v>
      </c>
      <c r="V493" s="1424" t="s">
        <v>934</v>
      </c>
      <c r="W493" s="1424" t="s">
        <v>935</v>
      </c>
      <c r="X493" s="1424" t="s">
        <v>936</v>
      </c>
      <c r="Y493" s="1424" t="s">
        <v>937</v>
      </c>
      <c r="Z493" s="1424" t="s">
        <v>938</v>
      </c>
      <c r="AA493" s="1424" t="s">
        <v>939</v>
      </c>
      <c r="AB493" s="1424" t="s">
        <v>940</v>
      </c>
      <c r="AC493" s="1469" t="s">
        <v>978</v>
      </c>
      <c r="AD493" s="1418" t="s">
        <v>941</v>
      </c>
      <c r="AE493" s="1419" t="s">
        <v>942</v>
      </c>
      <c r="AF493" s="1419" t="s">
        <v>943</v>
      </c>
      <c r="AG493" s="1419" t="s">
        <v>944</v>
      </c>
    </row>
    <row r="494">
      <c r="A494" s="1426" t="s">
        <v>1002</v>
      </c>
      <c r="B494" s="1427" t="s">
        <v>946</v>
      </c>
      <c r="C494" s="1428" t="s">
        <v>987</v>
      </c>
      <c r="D494" s="1429">
        <v>2000.19</v>
      </c>
      <c r="E494" s="1430">
        <v>4</v>
      </c>
      <c r="F494" s="1430">
        <v>3</v>
      </c>
      <c r="G494" s="1431">
        <v>7760.620000000001</v>
      </c>
      <c r="H494" s="1431">
        <f t="shared" ref="H494:H513" si="99">G494/D494</f>
      </c>
      <c r="I494" s="1431">
        <f t="shared" ref="I494:I513" si="130">D494/E494</f>
      </c>
      <c r="J494" s="1431">
        <f t="shared" ref="J494:J513" si="169">D494/F494</f>
      </c>
      <c r="K494" s="1431">
        <f t="shared" ref="K494:K513" si="161">G494/E494</f>
      </c>
      <c r="L494" s="1432">
        <f t="shared" ref="L494:L513" si="345">D494/V494</f>
      </c>
      <c r="M494" s="1433">
        <f t="shared" ref="M494:M513" si="376">Q494/U494*1</f>
      </c>
      <c r="N494" s="1433">
        <f t="shared" ref="N494:N513" si="407">V494/U494</f>
      </c>
      <c r="O494" s="1433">
        <f t="shared" ref="O494:O513" si="438">X494/U494</f>
      </c>
      <c r="P494" s="1433">
        <f t="shared" ref="P494:P513" si="221">Y494/X494</f>
      </c>
      <c r="Q494" s="1434">
        <f t="shared" ref="Q494:Q513" si="252">W494/R494</f>
      </c>
      <c r="R494" s="1435">
        <v>0.0108</v>
      </c>
      <c r="S494" s="1436">
        <v>31</v>
      </c>
      <c r="T494" s="1432">
        <f t="shared" ref="T494:T512" si="283">(D494/U494)*1000</f>
      </c>
      <c r="U494" s="1437">
        <v>21180</v>
      </c>
      <c r="V494" s="1434">
        <v>800</v>
      </c>
      <c r="W494" s="1434">
        <v>81</v>
      </c>
      <c r="X494" s="1434">
        <v>837</v>
      </c>
      <c r="Y494" s="1434">
        <v>50</v>
      </c>
      <c r="Z494" s="1434">
        <v>5</v>
      </c>
      <c r="AA494" s="1434">
        <v>2</v>
      </c>
      <c r="AB494" s="1437">
        <v>15</v>
      </c>
      <c r="AC494" s="1470">
        <f t="shared" ref="AC494:AC513" si="190">D494/X494</f>
      </c>
      <c r="AD494" s="1432">
        <f t="shared" ref="AD494:AD513" si="314">AG494*1000/D494</f>
      </c>
      <c r="AE494" s="1438" t="s">
        <v>948</v>
      </c>
      <c r="AF494" s="1439" t="s">
        <v>957</v>
      </c>
      <c r="AG494" s="1439">
        <v>20</v>
      </c>
    </row>
    <row r="495">
      <c r="A495" s="1426"/>
      <c r="B495" s="1427" t="s">
        <v>946</v>
      </c>
      <c r="C495" s="1427" t="s">
        <v>988</v>
      </c>
      <c r="D495" s="1429">
        <v>2600.81</v>
      </c>
      <c r="E495" s="1430">
        <v>5</v>
      </c>
      <c r="F495" s="1430">
        <v>5</v>
      </c>
      <c r="G495" s="1431">
        <v>10888.03</v>
      </c>
      <c r="H495" s="1431">
        <f t="shared" si="99"/>
      </c>
      <c r="I495" s="1448">
        <f t="shared" si="130"/>
      </c>
      <c r="J495" s="1431">
        <f t="shared" si="169"/>
      </c>
      <c r="K495" s="1448">
        <f t="shared" si="161"/>
      </c>
      <c r="L495" s="1432">
        <f t="shared" si="345"/>
      </c>
      <c r="M495" s="1433">
        <f t="shared" si="376"/>
      </c>
      <c r="N495" s="1433">
        <f t="shared" si="407"/>
      </c>
      <c r="O495" s="1433">
        <f t="shared" si="438"/>
      </c>
      <c r="P495" s="1433">
        <f t="shared" si="221"/>
      </c>
      <c r="Q495" s="1434">
        <f t="shared" si="252"/>
      </c>
      <c r="R495" s="1435">
        <v>0.0134</v>
      </c>
      <c r="S495" s="1436">
        <v>39</v>
      </c>
      <c r="T495" s="1432">
        <f t="shared" si="283"/>
      </c>
      <c r="U495" s="1449">
        <v>24765</v>
      </c>
      <c r="V495" s="1449">
        <v>618</v>
      </c>
      <c r="W495" s="1449">
        <v>114</v>
      </c>
      <c r="X495" s="1449">
        <v>651</v>
      </c>
      <c r="Y495" s="1449">
        <v>79</v>
      </c>
      <c r="Z495" s="1449">
        <v>4</v>
      </c>
      <c r="AA495" s="1449">
        <v>0</v>
      </c>
      <c r="AB495" s="1436">
        <v>15</v>
      </c>
      <c r="AC495" s="1470">
        <f t="shared" si="190"/>
      </c>
      <c r="AD495" s="1432">
        <f t="shared" si="314"/>
      </c>
      <c r="AE495" s="1438" t="s">
        <v>948</v>
      </c>
      <c r="AF495" s="1439" t="s">
        <v>957</v>
      </c>
      <c r="AG495" s="1439">
        <v>26</v>
      </c>
    </row>
    <row r="496">
      <c r="A496" s="1426"/>
      <c r="B496" s="1427" t="s">
        <v>946</v>
      </c>
      <c r="C496" s="1428" t="s">
        <v>947</v>
      </c>
      <c r="D496" s="1450">
        <v>2589.45</v>
      </c>
      <c r="E496" s="1451">
        <v>4</v>
      </c>
      <c r="F496" s="1451">
        <v>4</v>
      </c>
      <c r="G496" s="1431">
        <v>9640.239999999998</v>
      </c>
      <c r="H496" s="1431">
        <f t="shared" si="99"/>
      </c>
      <c r="I496" s="1431">
        <f t="shared" si="130"/>
      </c>
      <c r="J496" s="1431">
        <f t="shared" si="169"/>
      </c>
      <c r="K496" s="1431">
        <f t="shared" si="161"/>
      </c>
      <c r="L496" s="1452">
        <f t="shared" si="345"/>
      </c>
      <c r="M496" s="1433">
        <f t="shared" si="376"/>
      </c>
      <c r="N496" s="1433">
        <f t="shared" si="407"/>
      </c>
      <c r="O496" s="1433">
        <f t="shared" si="438"/>
      </c>
      <c r="P496" s="1433">
        <f t="shared" si="221"/>
      </c>
      <c r="Q496" s="1434">
        <f t="shared" si="252"/>
      </c>
      <c r="R496" s="1435">
        <v>0.013</v>
      </c>
      <c r="S496" s="1436">
        <v>44</v>
      </c>
      <c r="T496" s="1432">
        <f t="shared" si="283"/>
      </c>
      <c r="U496" s="1449">
        <v>23657</v>
      </c>
      <c r="V496" s="1449">
        <v>566</v>
      </c>
      <c r="W496" s="1449">
        <v>104</v>
      </c>
      <c r="X496" s="1449">
        <v>587</v>
      </c>
      <c r="Y496" s="1449">
        <v>60</v>
      </c>
      <c r="Z496" s="1449">
        <v>4</v>
      </c>
      <c r="AA496" s="1449">
        <v>5</v>
      </c>
      <c r="AB496" s="1436">
        <v>15</v>
      </c>
      <c r="AC496" s="1470">
        <f t="shared" si="190"/>
      </c>
      <c r="AD496" s="1432">
        <f t="shared" si="314"/>
      </c>
      <c r="AE496" s="1438" t="s">
        <v>948</v>
      </c>
      <c r="AF496" s="1439" t="s">
        <v>957</v>
      </c>
      <c r="AG496" s="1439">
        <v>30</v>
      </c>
    </row>
    <row r="497">
      <c r="A497" s="1426"/>
      <c r="B497" s="1427" t="s">
        <v>946</v>
      </c>
      <c r="C497" s="1428" t="s">
        <v>952</v>
      </c>
      <c r="D497" s="1450">
        <v>2802.5</v>
      </c>
      <c r="E497" s="1451">
        <v>2</v>
      </c>
      <c r="F497" s="1451">
        <v>2</v>
      </c>
      <c r="G497" s="1431">
        <v>3642.209999999999</v>
      </c>
      <c r="H497" s="1431">
        <f t="shared" si="99"/>
      </c>
      <c r="I497" s="1431">
        <f t="shared" si="130"/>
      </c>
      <c r="J497" s="1431">
        <f t="shared" si="169"/>
      </c>
      <c r="K497" s="1431">
        <f t="shared" si="161"/>
      </c>
      <c r="L497" s="1452">
        <f t="shared" si="345"/>
      </c>
      <c r="M497" s="1433">
        <f t="shared" si="376"/>
      </c>
      <c r="N497" s="1433">
        <f t="shared" si="407"/>
      </c>
      <c r="O497" s="1433">
        <f t="shared" si="438"/>
      </c>
      <c r="P497" s="1433">
        <f t="shared" si="221"/>
      </c>
      <c r="Q497" s="1434">
        <f t="shared" si="252"/>
      </c>
      <c r="R497" s="1435">
        <v>0.0124</v>
      </c>
      <c r="S497" s="1436">
        <v>38</v>
      </c>
      <c r="T497" s="1432">
        <f t="shared" si="283"/>
      </c>
      <c r="U497" s="1449">
        <v>33479</v>
      </c>
      <c r="V497" s="1449">
        <v>949</v>
      </c>
      <c r="W497" s="1449">
        <v>130</v>
      </c>
      <c r="X497" s="1449">
        <v>986</v>
      </c>
      <c r="Y497" s="1449">
        <v>28</v>
      </c>
      <c r="Z497" s="1449">
        <v>1</v>
      </c>
      <c r="AA497" s="1449">
        <v>0</v>
      </c>
      <c r="AB497" s="1436">
        <v>25</v>
      </c>
      <c r="AC497" s="1470">
        <f t="shared" si="190"/>
      </c>
      <c r="AD497" s="1432">
        <f t="shared" si="314"/>
      </c>
      <c r="AE497" s="1438" t="s">
        <v>948</v>
      </c>
      <c r="AF497" s="1439" t="s">
        <v>957</v>
      </c>
      <c r="AG497" s="1439">
        <v>24</v>
      </c>
    </row>
    <row r="498">
      <c r="A498" s="1426"/>
      <c r="B498" s="1440" t="s">
        <v>950</v>
      </c>
      <c r="C498" s="1440"/>
      <c r="D498" s="1441">
        <f>SUM(D494:D497)</f>
      </c>
      <c r="E498" s="1441">
        <f>SUM(E494:E497)</f>
      </c>
      <c r="F498" s="1441">
        <f>SUM(F494:F497)</f>
      </c>
      <c r="G498" s="1442">
        <f>SUM(G494:G497)</f>
      </c>
      <c r="H498" s="1442">
        <f t="shared" si="99"/>
      </c>
      <c r="I498" s="1442">
        <f t="shared" si="130"/>
      </c>
      <c r="J498" s="1476">
        <f t="shared" si="169"/>
      </c>
      <c r="K498" s="1442">
        <f t="shared" si="161"/>
      </c>
      <c r="L498" s="1442">
        <f t="shared" si="345"/>
      </c>
      <c r="M498" s="1443">
        <f t="shared" si="376"/>
      </c>
      <c r="N498" s="1443">
        <f t="shared" si="407"/>
      </c>
      <c r="O498" s="1443">
        <f t="shared" si="438"/>
      </c>
      <c r="P498" s="1443">
        <f t="shared" si="221"/>
      </c>
      <c r="Q498" s="1444">
        <f t="shared" si="252"/>
      </c>
      <c r="R498" s="1443">
        <f>AVERAGE(R494:R497)</f>
      </c>
      <c r="S498" s="1445">
        <f>AVERAGE(S494:S497)</f>
      </c>
      <c r="T498" s="1442">
        <f t="shared" si="283"/>
      </c>
      <c r="U498" s="1441">
        <f>SUM(U494:U497)</f>
      </c>
      <c r="V498" s="1441">
        <f>SUM(V494:V497)</f>
      </c>
      <c r="W498" s="1441">
        <f>SUM(W494:W497)</f>
      </c>
      <c r="X498" s="1441">
        <f>SUM(X494:X497)</f>
      </c>
      <c r="Y498" s="1441">
        <f>SUM(Y494:Y497)</f>
      </c>
      <c r="Z498" s="1441">
        <f>SUM(Z494:Z497)</f>
      </c>
      <c r="AA498" s="1441">
        <f>SUM(AA494:AA497)</f>
      </c>
      <c r="AB498" s="1441">
        <f>SUM(AB494:AB497)</f>
      </c>
      <c r="AC498" s="1442">
        <f t="shared" si="190"/>
      </c>
      <c r="AD498" s="1446">
        <f t="shared" si="314"/>
      </c>
      <c r="AE498" s="1447"/>
      <c r="AF498" s="1447"/>
      <c r="AG498" s="1444">
        <f>SUM(AG494:AG497)</f>
      </c>
    </row>
    <row r="499">
      <c r="A499" s="1426"/>
      <c r="B499" s="1427" t="s">
        <v>968</v>
      </c>
      <c r="C499" s="1427" t="s">
        <v>953</v>
      </c>
      <c r="D499" s="1451">
        <v>2331.54</v>
      </c>
      <c r="E499" s="1451">
        <v>1</v>
      </c>
      <c r="F499" s="1451">
        <v>1</v>
      </c>
      <c r="G499" s="1431">
        <v>2548.260000000002</v>
      </c>
      <c r="H499" s="1431">
        <f t="shared" si="99"/>
      </c>
      <c r="I499" s="1431">
        <f t="shared" si="130"/>
      </c>
      <c r="J499" s="1431">
        <f t="shared" si="169"/>
      </c>
      <c r="K499" s="1431">
        <f t="shared" si="161"/>
      </c>
      <c r="L499" s="1432">
        <f t="shared" si="345"/>
      </c>
      <c r="M499" s="1433">
        <f t="shared" si="376"/>
      </c>
      <c r="N499" s="1433">
        <f t="shared" si="407"/>
      </c>
      <c r="O499" s="1433">
        <f t="shared" si="438"/>
      </c>
      <c r="P499" s="1433">
        <f t="shared" si="221"/>
      </c>
      <c r="Q499" s="1434">
        <f t="shared" si="252"/>
      </c>
      <c r="R499" s="1435">
        <v>0.0103</v>
      </c>
      <c r="S499" s="1436">
        <v>37</v>
      </c>
      <c r="T499" s="1432">
        <f t="shared" si="283"/>
      </c>
      <c r="U499" s="1436">
        <v>25753</v>
      </c>
      <c r="V499" s="1449">
        <v>1141</v>
      </c>
      <c r="W499" s="1449">
        <v>93</v>
      </c>
      <c r="X499" s="1449">
        <v>1246</v>
      </c>
      <c r="Y499" s="1449">
        <v>32</v>
      </c>
      <c r="Z499" s="1449">
        <v>7</v>
      </c>
      <c r="AA499" s="1449">
        <v>1</v>
      </c>
      <c r="AB499" s="1436">
        <v>16</v>
      </c>
      <c r="AC499" s="1470">
        <f t="shared" si="190"/>
      </c>
      <c r="AD499" s="1432">
        <f t="shared" si="314"/>
      </c>
      <c r="AE499" s="1438" t="s">
        <v>948</v>
      </c>
      <c r="AF499" s="1439" t="s">
        <v>957</v>
      </c>
      <c r="AG499" s="1439">
        <v>21</v>
      </c>
    </row>
    <row r="500">
      <c r="A500" s="1426"/>
      <c r="B500" s="1427" t="s">
        <v>968</v>
      </c>
      <c r="C500" s="1427" t="s">
        <v>954</v>
      </c>
      <c r="D500" s="1451">
        <v>1819.21</v>
      </c>
      <c r="E500" s="1451">
        <v>1</v>
      </c>
      <c r="F500" s="1451">
        <v>1</v>
      </c>
      <c r="G500" s="1431">
        <v>3108.1100000000006</v>
      </c>
      <c r="H500" s="1431">
        <f t="shared" si="99"/>
      </c>
      <c r="I500" s="1431">
        <f t="shared" si="130"/>
      </c>
      <c r="J500" s="1431">
        <f t="shared" si="169"/>
      </c>
      <c r="K500" s="1431">
        <f t="shared" si="161"/>
      </c>
      <c r="L500" s="1432">
        <f t="shared" si="345"/>
      </c>
      <c r="M500" s="1433">
        <f t="shared" si="376"/>
      </c>
      <c r="N500" s="1433">
        <f t="shared" si="407"/>
      </c>
      <c r="O500" s="1433">
        <f t="shared" si="438"/>
      </c>
      <c r="P500" s="1433">
        <f t="shared" si="221"/>
      </c>
      <c r="Q500" s="1434">
        <f t="shared" si="252"/>
      </c>
      <c r="R500" s="1435">
        <v>0.0172</v>
      </c>
      <c r="S500" s="1436">
        <v>40</v>
      </c>
      <c r="T500" s="1432">
        <f t="shared" si="283"/>
      </c>
      <c r="U500" s="1436">
        <v>17348</v>
      </c>
      <c r="V500" s="1449">
        <v>337</v>
      </c>
      <c r="W500" s="1449">
        <v>70</v>
      </c>
      <c r="X500" s="1449">
        <v>350</v>
      </c>
      <c r="Y500" s="1449">
        <v>40</v>
      </c>
      <c r="Z500" s="1449">
        <v>3</v>
      </c>
      <c r="AA500" s="1449">
        <v>2</v>
      </c>
      <c r="AB500" s="1436">
        <v>17</v>
      </c>
      <c r="AC500" s="1470">
        <f t="shared" si="190"/>
      </c>
      <c r="AD500" s="1432">
        <f t="shared" si="314"/>
      </c>
      <c r="AE500" s="1438" t="s">
        <v>948</v>
      </c>
      <c r="AF500" s="1439" t="s">
        <v>957</v>
      </c>
      <c r="AG500" s="1439">
        <v>17</v>
      </c>
    </row>
    <row r="501">
      <c r="A501" s="1426"/>
      <c r="B501" s="1427" t="s">
        <v>968</v>
      </c>
      <c r="C501" s="1427" t="s">
        <v>955</v>
      </c>
      <c r="D501" s="1451">
        <v>2571.62</v>
      </c>
      <c r="E501" s="1451">
        <v>3</v>
      </c>
      <c r="F501" s="1451">
        <v>2</v>
      </c>
      <c r="G501" s="1431">
        <v>7863.580000000002</v>
      </c>
      <c r="H501" s="1431">
        <f t="shared" si="99"/>
      </c>
      <c r="I501" s="1431">
        <f t="shared" si="130"/>
      </c>
      <c r="J501" s="1431">
        <f t="shared" si="169"/>
      </c>
      <c r="K501" s="1431">
        <f t="shared" si="161"/>
      </c>
      <c r="L501" s="1432">
        <f t="shared" si="345"/>
      </c>
      <c r="M501" s="1433">
        <f t="shared" si="376"/>
      </c>
      <c r="N501" s="1433">
        <f t="shared" si="407"/>
      </c>
      <c r="O501" s="1433">
        <f t="shared" si="438"/>
      </c>
      <c r="P501" s="1433">
        <f t="shared" si="221"/>
      </c>
      <c r="Q501" s="1434">
        <f t="shared" si="252"/>
      </c>
      <c r="R501" s="1435">
        <v>0.0112</v>
      </c>
      <c r="S501" s="1436">
        <v>38</v>
      </c>
      <c r="T501" s="1432">
        <f t="shared" si="283"/>
      </c>
      <c r="U501" s="1436">
        <v>28742</v>
      </c>
      <c r="V501" s="1449">
        <v>1182</v>
      </c>
      <c r="W501" s="1449">
        <v>108</v>
      </c>
      <c r="X501" s="1449">
        <v>1274</v>
      </c>
      <c r="Y501" s="1449">
        <v>43</v>
      </c>
      <c r="Z501" s="1449">
        <v>6</v>
      </c>
      <c r="AA501" s="1449">
        <v>0</v>
      </c>
      <c r="AB501" s="1436">
        <v>14</v>
      </c>
      <c r="AC501" s="1470">
        <f t="shared" si="190"/>
      </c>
      <c r="AD501" s="1432">
        <f t="shared" si="314"/>
      </c>
      <c r="AE501" s="1438" t="s">
        <v>948</v>
      </c>
      <c r="AF501" s="1439" t="s">
        <v>957</v>
      </c>
      <c r="AG501" s="1439">
        <v>25</v>
      </c>
    </row>
    <row r="502">
      <c r="A502" s="1426"/>
      <c r="B502" s="1427" t="s">
        <v>968</v>
      </c>
      <c r="C502" s="1427" t="s">
        <v>956</v>
      </c>
      <c r="D502" s="1468">
        <v>2000.04</v>
      </c>
      <c r="E502" s="1451">
        <v>1</v>
      </c>
      <c r="F502" s="1451">
        <v>1</v>
      </c>
      <c r="G502" s="1431">
        <v>3108.1100000000006</v>
      </c>
      <c r="H502" s="1431">
        <f t="shared" si="99"/>
      </c>
      <c r="I502" s="1431">
        <f t="shared" si="130"/>
      </c>
      <c r="J502" s="1431">
        <f t="shared" si="169"/>
      </c>
      <c r="K502" s="1431">
        <f t="shared" si="161"/>
      </c>
      <c r="L502" s="1432">
        <f t="shared" si="345"/>
      </c>
      <c r="M502" s="1433">
        <f t="shared" si="376"/>
      </c>
      <c r="N502" s="1433">
        <f t="shared" si="407"/>
      </c>
      <c r="O502" s="1433">
        <f t="shared" si="438"/>
      </c>
      <c r="P502" s="1433">
        <f t="shared" si="221"/>
      </c>
      <c r="Q502" s="1434">
        <f t="shared" si="252"/>
      </c>
      <c r="R502" s="1435">
        <v>0.0076</v>
      </c>
      <c r="S502" s="1436">
        <v>39</v>
      </c>
      <c r="T502" s="1432">
        <f t="shared" si="283"/>
      </c>
      <c r="U502" s="1436">
        <v>20790</v>
      </c>
      <c r="V502" s="1449">
        <v>476</v>
      </c>
      <c r="W502" s="1449">
        <v>57</v>
      </c>
      <c r="X502" s="1449">
        <v>507</v>
      </c>
      <c r="Y502" s="1449">
        <v>49</v>
      </c>
      <c r="Z502" s="1449">
        <v>2</v>
      </c>
      <c r="AA502" s="1449">
        <v>0</v>
      </c>
      <c r="AB502" s="1436">
        <v>14</v>
      </c>
      <c r="AC502" s="1470">
        <f t="shared" si="190"/>
      </c>
      <c r="AD502" s="1432">
        <f t="shared" si="314"/>
      </c>
      <c r="AE502" s="1438" t="s">
        <v>948</v>
      </c>
      <c r="AF502" s="1439" t="s">
        <v>949</v>
      </c>
      <c r="AG502" s="1439">
        <v>14</v>
      </c>
    </row>
    <row r="503">
      <c r="A503" s="1426"/>
      <c r="B503" s="1440" t="s">
        <v>950</v>
      </c>
      <c r="C503" s="1440"/>
      <c r="D503" s="1441">
        <f>SUM(D499:D502)</f>
      </c>
      <c r="E503" s="1441">
        <f>SUM(E499:E502)</f>
      </c>
      <c r="F503" s="1441">
        <f>SUM(F499:F502)</f>
      </c>
      <c r="G503" s="1442">
        <f>SUM(G499:G502)</f>
      </c>
      <c r="H503" s="1442">
        <f t="shared" si="99"/>
      </c>
      <c r="I503" s="1442">
        <f t="shared" si="130"/>
      </c>
      <c r="J503" s="1476">
        <f t="shared" si="169"/>
      </c>
      <c r="K503" s="1442">
        <f t="shared" si="161"/>
      </c>
      <c r="L503" s="1442">
        <f t="shared" si="345"/>
      </c>
      <c r="M503" s="1443">
        <f t="shared" si="376"/>
      </c>
      <c r="N503" s="1443">
        <f t="shared" si="407"/>
      </c>
      <c r="O503" s="1443">
        <f t="shared" si="438"/>
      </c>
      <c r="P503" s="1443">
        <f t="shared" si="221"/>
      </c>
      <c r="Q503" s="1444">
        <f t="shared" si="252"/>
      </c>
      <c r="R503" s="1443">
        <f>AVERAGE(R499:R502)</f>
      </c>
      <c r="S503" s="1445">
        <f>AVERAGE(S499:S502)</f>
      </c>
      <c r="T503" s="1454">
        <f t="shared" si="283"/>
      </c>
      <c r="U503" s="1441">
        <f>SUM(U499:U502)</f>
      </c>
      <c r="V503" s="1441">
        <f>SUM(V499:V502)</f>
      </c>
      <c r="W503" s="1441">
        <f>SUM(W499:W502)</f>
      </c>
      <c r="X503" s="1441">
        <f>SUM(X499:X502)</f>
      </c>
      <c r="Y503" s="1441">
        <f>SUM(Y499:Y502)</f>
      </c>
      <c r="Z503" s="1441">
        <f>SUM(Z499:Z502)</f>
      </c>
      <c r="AA503" s="1441">
        <f>SUM(AA499:AA502)</f>
      </c>
      <c r="AB503" s="1441">
        <f>SUM(AB499:AB502)</f>
      </c>
      <c r="AC503" s="1442">
        <f t="shared" si="190"/>
      </c>
      <c r="AD503" s="1446">
        <f t="shared" si="314"/>
      </c>
      <c r="AE503" s="1447"/>
      <c r="AF503" s="1447"/>
      <c r="AG503" s="1444">
        <f>SUM(AG499:AG502)</f>
      </c>
    </row>
    <row r="504">
      <c r="A504" s="1426"/>
      <c r="B504" s="1427" t="s">
        <v>989</v>
      </c>
      <c r="C504" s="1427" t="s">
        <v>959</v>
      </c>
      <c r="D504" s="1451">
        <v>2403.2</v>
      </c>
      <c r="E504" s="1451">
        <v>4</v>
      </c>
      <c r="F504" s="1451">
        <v>3</v>
      </c>
      <c r="G504" s="1431">
        <v>10624.5</v>
      </c>
      <c r="H504" s="1431">
        <f t="shared" si="99"/>
      </c>
      <c r="I504" s="1431">
        <f t="shared" si="130"/>
      </c>
      <c r="J504" s="1431">
        <f t="shared" si="169"/>
      </c>
      <c r="K504" s="1431">
        <f t="shared" si="161"/>
      </c>
      <c r="L504" s="1432">
        <f t="shared" si="345"/>
      </c>
      <c r="M504" s="1433">
        <f t="shared" si="376"/>
      </c>
      <c r="N504" s="1433">
        <f t="shared" si="407"/>
      </c>
      <c r="O504" s="1433">
        <f t="shared" si="438"/>
      </c>
      <c r="P504" s="1433">
        <f t="shared" si="221"/>
      </c>
      <c r="Q504" s="1434">
        <f t="shared" si="252"/>
      </c>
      <c r="R504" s="1435">
        <v>0.0121</v>
      </c>
      <c r="S504" s="1436">
        <v>39</v>
      </c>
      <c r="T504" s="1432">
        <f t="shared" si="283"/>
      </c>
      <c r="U504" s="1436">
        <v>24321</v>
      </c>
      <c r="V504" s="1449">
        <v>618</v>
      </c>
      <c r="W504" s="1449">
        <v>97</v>
      </c>
      <c r="X504" s="1449">
        <v>655</v>
      </c>
      <c r="Y504" s="1449">
        <v>78</v>
      </c>
      <c r="Z504" s="1449">
        <v>9</v>
      </c>
      <c r="AA504" s="1449">
        <v>5</v>
      </c>
      <c r="AB504" s="1436">
        <v>14</v>
      </c>
      <c r="AC504" s="1470">
        <f t="shared" si="190"/>
      </c>
      <c r="AD504" s="1432">
        <f t="shared" si="314"/>
      </c>
      <c r="AE504" s="1438" t="s">
        <v>948</v>
      </c>
      <c r="AF504" s="1439" t="s">
        <v>949</v>
      </c>
      <c r="AG504" s="1439">
        <v>18</v>
      </c>
    </row>
    <row r="505">
      <c r="A505" s="1426"/>
      <c r="B505" s="1427" t="s">
        <v>989</v>
      </c>
      <c r="C505" s="1427" t="s">
        <v>960</v>
      </c>
      <c r="D505" s="1451">
        <v>2568.07</v>
      </c>
      <c r="E505" s="1451">
        <v>0</v>
      </c>
      <c r="F505" s="1451">
        <v>0</v>
      </c>
      <c r="G505" s="1475">
        <v>0</v>
      </c>
      <c r="H505" s="1431">
        <f t="shared" si="99"/>
      </c>
      <c r="I505" s="1431">
        <f t="shared" si="130"/>
      </c>
      <c r="J505" s="1431">
        <f t="shared" si="169"/>
      </c>
      <c r="K505" s="1431">
        <f t="shared" si="161"/>
      </c>
      <c r="L505" s="1432">
        <f t="shared" si="345"/>
      </c>
      <c r="M505" s="1433">
        <f t="shared" si="376"/>
      </c>
      <c r="N505" s="1433">
        <f t="shared" si="407"/>
      </c>
      <c r="O505" s="1433">
        <f t="shared" si="438"/>
      </c>
      <c r="P505" s="1433">
        <f t="shared" si="221"/>
      </c>
      <c r="Q505" s="1434">
        <f t="shared" si="252"/>
      </c>
      <c r="R505" s="1435">
        <v>0.0096</v>
      </c>
      <c r="S505" s="1436">
        <v>39</v>
      </c>
      <c r="T505" s="1432">
        <f t="shared" si="283"/>
      </c>
      <c r="U505" s="1436">
        <v>27066</v>
      </c>
      <c r="V505" s="1449">
        <v>522</v>
      </c>
      <c r="W505" s="1449">
        <v>87</v>
      </c>
      <c r="X505" s="1449">
        <v>581</v>
      </c>
      <c r="Y505" s="1449">
        <v>58</v>
      </c>
      <c r="Z505" s="1449">
        <v>2</v>
      </c>
      <c r="AA505" s="1449">
        <v>0</v>
      </c>
      <c r="AB505" s="1436">
        <v>18</v>
      </c>
      <c r="AC505" s="1470">
        <f t="shared" si="190"/>
      </c>
      <c r="AD505" s="1432">
        <f t="shared" si="314"/>
      </c>
      <c r="AE505" s="1438" t="s">
        <v>948</v>
      </c>
      <c r="AF505" s="1439" t="s">
        <v>949</v>
      </c>
      <c r="AG505" s="1439">
        <v>12</v>
      </c>
    </row>
    <row r="506">
      <c r="A506" s="1426"/>
      <c r="B506" s="1427" t="s">
        <v>989</v>
      </c>
      <c r="C506" s="1427" t="s">
        <v>961</v>
      </c>
      <c r="D506" s="1451">
        <v>1921.84</v>
      </c>
      <c r="E506" s="1451">
        <v>3</v>
      </c>
      <c r="F506" s="1451">
        <v>3</v>
      </c>
      <c r="G506" s="1431">
        <v>6677.949999999997</v>
      </c>
      <c r="H506" s="1431">
        <f t="shared" si="99"/>
      </c>
      <c r="I506" s="1431">
        <f t="shared" si="130"/>
      </c>
      <c r="J506" s="1431">
        <f t="shared" si="169"/>
      </c>
      <c r="K506" s="1431">
        <f t="shared" si="161"/>
      </c>
      <c r="L506" s="1432">
        <f t="shared" si="345"/>
      </c>
      <c r="M506" s="1433">
        <f t="shared" si="376"/>
      </c>
      <c r="N506" s="1433">
        <f t="shared" si="407"/>
      </c>
      <c r="O506" s="1433">
        <f t="shared" si="438"/>
      </c>
      <c r="P506" s="1433">
        <f t="shared" si="221"/>
      </c>
      <c r="Q506" s="1434">
        <f t="shared" si="252"/>
      </c>
      <c r="R506" s="1435">
        <v>0.0112</v>
      </c>
      <c r="S506" s="1436">
        <v>39</v>
      </c>
      <c r="T506" s="1432">
        <f t="shared" si="283"/>
      </c>
      <c r="U506" s="1436">
        <v>20370</v>
      </c>
      <c r="V506" s="1449">
        <v>485</v>
      </c>
      <c r="W506" s="1449">
        <v>71</v>
      </c>
      <c r="X506" s="1449">
        <v>517</v>
      </c>
      <c r="Y506" s="1449">
        <v>88</v>
      </c>
      <c r="Z506" s="1449">
        <v>4</v>
      </c>
      <c r="AA506" s="1449">
        <v>0</v>
      </c>
      <c r="AB506" s="1436">
        <v>28</v>
      </c>
      <c r="AC506" s="1470">
        <f t="shared" si="190"/>
      </c>
      <c r="AD506" s="1432">
        <f t="shared" si="314"/>
      </c>
      <c r="AE506" s="1438" t="s">
        <v>948</v>
      </c>
      <c r="AF506" s="1439" t="s">
        <v>949</v>
      </c>
      <c r="AG506" s="1439">
        <v>20</v>
      </c>
    </row>
    <row r="507">
      <c r="A507" s="1426"/>
      <c r="B507" s="1440"/>
      <c r="C507" s="1440"/>
      <c r="D507" s="1441">
        <f>SUM(D504:D506)</f>
      </c>
      <c r="E507" s="1441">
        <f>SUM(E504:E506)</f>
      </c>
      <c r="F507" s="1441">
        <f>SUM(F504:F506)</f>
      </c>
      <c r="G507" s="1441">
        <f>SUM(G504:G506)</f>
      </c>
      <c r="H507" s="1442">
        <f t="shared" si="99"/>
      </c>
      <c r="I507" s="1442">
        <f t="shared" si="130"/>
      </c>
      <c r="J507" s="1476">
        <f t="shared" si="169"/>
      </c>
      <c r="K507" s="1442">
        <f t="shared" si="161"/>
      </c>
      <c r="L507" s="1442">
        <f t="shared" si="345"/>
      </c>
      <c r="M507" s="1443">
        <f t="shared" si="376"/>
      </c>
      <c r="N507" s="1443">
        <f t="shared" si="407"/>
      </c>
      <c r="O507" s="1443">
        <f t="shared" si="438"/>
      </c>
      <c r="P507" s="1443">
        <f t="shared" si="221"/>
      </c>
      <c r="Q507" s="1444">
        <f t="shared" si="252"/>
      </c>
      <c r="R507" s="1443">
        <f>AVERAGE(R504:R506)</f>
      </c>
      <c r="S507" s="1445">
        <f>AVERAGE(S504:S506)</f>
      </c>
      <c r="T507" s="1454">
        <f t="shared" si="283"/>
      </c>
      <c r="U507" s="1441">
        <f>SUM(U504:U506)</f>
      </c>
      <c r="V507" s="1441">
        <f>SUM(V504:V506)</f>
      </c>
      <c r="W507" s="1441">
        <f>SUM(W504:W506)</f>
      </c>
      <c r="X507" s="1441">
        <f>SUM(X504:X506)</f>
      </c>
      <c r="Y507" s="1441">
        <f>SUM(Y504:Y506)</f>
      </c>
      <c r="Z507" s="1441">
        <f>SUM(Z504:Z506)</f>
      </c>
      <c r="AA507" s="1441">
        <f>SUM(AA504:AA506)</f>
      </c>
      <c r="AB507" s="1441">
        <f>SUM(AB504:AB506)</f>
      </c>
      <c r="AC507" s="1442">
        <f t="shared" si="190"/>
      </c>
      <c r="AD507" s="1446">
        <f t="shared" si="314"/>
      </c>
      <c r="AE507" s="1447"/>
      <c r="AF507" s="1447"/>
      <c r="AG507" s="1441">
        <f>SUM(AG504:AG506)</f>
      </c>
    </row>
    <row r="508">
      <c r="A508" s="1426"/>
      <c r="B508" s="1427" t="s">
        <v>951</v>
      </c>
      <c r="C508" s="1427" t="s">
        <v>962</v>
      </c>
      <c r="D508" s="1429">
        <v>2499.17</v>
      </c>
      <c r="E508" s="1453">
        <v>4</v>
      </c>
      <c r="F508" s="1453">
        <v>3</v>
      </c>
      <c r="G508" s="1431">
        <v>9015.740000000005</v>
      </c>
      <c r="H508" s="1431">
        <f t="shared" si="99"/>
      </c>
      <c r="I508" s="1431">
        <f t="shared" si="130"/>
      </c>
      <c r="J508" s="1431">
        <f t="shared" si="169"/>
      </c>
      <c r="K508" s="1431">
        <f t="shared" si="161"/>
      </c>
      <c r="L508" s="1432">
        <f t="shared" si="345"/>
      </c>
      <c r="M508" s="1433">
        <f t="shared" si="376"/>
      </c>
      <c r="N508" s="1433">
        <f t="shared" si="407"/>
      </c>
      <c r="O508" s="1433">
        <f t="shared" si="438"/>
      </c>
      <c r="P508" s="1433">
        <f t="shared" si="221"/>
      </c>
      <c r="Q508" s="1434">
        <f t="shared" si="252"/>
      </c>
      <c r="R508" s="1435">
        <v>0.017</v>
      </c>
      <c r="S508" s="1436">
        <v>40</v>
      </c>
      <c r="T508" s="1432">
        <f t="shared" si="283"/>
      </c>
      <c r="U508" s="1436">
        <v>20484</v>
      </c>
      <c r="V508" s="1449">
        <v>556</v>
      </c>
      <c r="W508" s="1449">
        <v>102</v>
      </c>
      <c r="X508" s="1449">
        <v>586</v>
      </c>
      <c r="Y508" s="1449">
        <v>63</v>
      </c>
      <c r="Z508" s="1449">
        <v>3</v>
      </c>
      <c r="AA508" s="1449">
        <v>1</v>
      </c>
      <c r="AB508" s="1436">
        <v>15</v>
      </c>
      <c r="AC508" s="1470">
        <f t="shared" si="190"/>
      </c>
      <c r="AD508" s="1432">
        <f t="shared" si="314"/>
      </c>
      <c r="AE508" s="1438" t="s">
        <v>948</v>
      </c>
      <c r="AF508" s="1439" t="s">
        <v>949</v>
      </c>
      <c r="AG508" s="1439">
        <v>23</v>
      </c>
    </row>
    <row r="509">
      <c r="A509" s="1426"/>
      <c r="B509" s="1427" t="s">
        <v>951</v>
      </c>
      <c r="C509" s="1428" t="s">
        <v>963</v>
      </c>
      <c r="D509" s="1450">
        <v>2591.87</v>
      </c>
      <c r="E509" s="1453">
        <v>2</v>
      </c>
      <c r="F509" s="1453">
        <v>1</v>
      </c>
      <c r="G509" s="1431">
        <v>4543.110000000001</v>
      </c>
      <c r="H509" s="1431">
        <f t="shared" si="99"/>
      </c>
      <c r="I509" s="1431">
        <f t="shared" si="130"/>
      </c>
      <c r="J509" s="1431">
        <f t="shared" si="169"/>
      </c>
      <c r="K509" s="1431">
        <f t="shared" si="161"/>
      </c>
      <c r="L509" s="1432">
        <f t="shared" si="345"/>
      </c>
      <c r="M509" s="1433">
        <f t="shared" si="376"/>
      </c>
      <c r="N509" s="1433">
        <f t="shared" si="407"/>
      </c>
      <c r="O509" s="1433">
        <f t="shared" si="438"/>
      </c>
      <c r="P509" s="1433">
        <f t="shared" si="221"/>
      </c>
      <c r="Q509" s="1434">
        <f t="shared" si="252"/>
      </c>
      <c r="R509" s="1435">
        <v>0.0146</v>
      </c>
      <c r="S509" s="1436">
        <v>40</v>
      </c>
      <c r="T509" s="1432">
        <f t="shared" si="283"/>
      </c>
      <c r="U509" s="1436">
        <v>25490</v>
      </c>
      <c r="V509" s="1449">
        <v>784</v>
      </c>
      <c r="W509" s="1449">
        <v>107</v>
      </c>
      <c r="X509" s="1449">
        <v>832</v>
      </c>
      <c r="Y509" s="1449">
        <v>79</v>
      </c>
      <c r="Z509" s="1449">
        <v>6</v>
      </c>
      <c r="AA509" s="1449">
        <v>2</v>
      </c>
      <c r="AB509" s="1436">
        <v>19</v>
      </c>
      <c r="AC509" s="1470">
        <f t="shared" si="190"/>
      </c>
      <c r="AD509" s="1432">
        <f t="shared" si="314"/>
      </c>
      <c r="AE509" s="1438" t="s">
        <v>948</v>
      </c>
      <c r="AF509" s="1439" t="s">
        <v>949</v>
      </c>
      <c r="AG509" s="1439">
        <v>26</v>
      </c>
    </row>
    <row r="510">
      <c r="A510" s="1426"/>
      <c r="B510" s="1427" t="s">
        <v>951</v>
      </c>
      <c r="C510" s="1427" t="s">
        <v>964</v>
      </c>
      <c r="D510" s="1450">
        <v>2423.26</v>
      </c>
      <c r="E510" s="1451">
        <v>3</v>
      </c>
      <c r="F510" s="1451">
        <v>3</v>
      </c>
      <c r="G510" s="1431">
        <v>5287.689999999988</v>
      </c>
      <c r="H510" s="1431">
        <f t="shared" si="99"/>
      </c>
      <c r="I510" s="1431">
        <f t="shared" si="130"/>
      </c>
      <c r="J510" s="1431">
        <f t="shared" si="169"/>
      </c>
      <c r="K510" s="1431">
        <f t="shared" si="161"/>
      </c>
      <c r="L510" s="1432">
        <f t="shared" si="345"/>
      </c>
      <c r="M510" s="1433">
        <f t="shared" si="376"/>
      </c>
      <c r="N510" s="1433">
        <f t="shared" si="407"/>
      </c>
      <c r="O510" s="1433">
        <f t="shared" si="438"/>
      </c>
      <c r="P510" s="1433">
        <f t="shared" si="221"/>
      </c>
      <c r="Q510" s="1434">
        <f t="shared" si="252"/>
      </c>
      <c r="R510" s="1435">
        <v>0.0119</v>
      </c>
      <c r="S510" s="1436">
        <v>41</v>
      </c>
      <c r="T510" s="1432">
        <f t="shared" si="283"/>
      </c>
      <c r="U510" s="1436">
        <v>27339</v>
      </c>
      <c r="V510" s="1449">
        <v>582</v>
      </c>
      <c r="W510" s="1449">
        <v>99</v>
      </c>
      <c r="X510" s="1449">
        <v>607</v>
      </c>
      <c r="Y510" s="1449">
        <v>65</v>
      </c>
      <c r="Z510" s="1449">
        <v>4</v>
      </c>
      <c r="AA510" s="1449">
        <v>0</v>
      </c>
      <c r="AB510" s="1436">
        <v>12</v>
      </c>
      <c r="AC510" s="1470">
        <f t="shared" si="190"/>
      </c>
      <c r="AD510" s="1432">
        <f t="shared" si="314"/>
      </c>
      <c r="AE510" s="1438" t="s">
        <v>948</v>
      </c>
      <c r="AF510" s="1439" t="s">
        <v>949</v>
      </c>
      <c r="AG510" s="1439">
        <v>19</v>
      </c>
    </row>
    <row r="511">
      <c r="A511" s="1426"/>
      <c r="B511" s="1427" t="s">
        <v>951</v>
      </c>
      <c r="C511" s="1427" t="s">
        <v>965</v>
      </c>
      <c r="D511" s="1450">
        <v>1713.37</v>
      </c>
      <c r="E511" s="1451">
        <v>3</v>
      </c>
      <c r="F511" s="1451">
        <v>3</v>
      </c>
      <c r="G511" s="1431">
        <v>6190.470000000001</v>
      </c>
      <c r="H511" s="1431">
        <f t="shared" si="99"/>
      </c>
      <c r="I511" s="1431">
        <f t="shared" si="130"/>
      </c>
      <c r="J511" s="1431">
        <f t="shared" si="169"/>
      </c>
      <c r="K511" s="1431">
        <f t="shared" si="161"/>
      </c>
      <c r="L511" s="1432">
        <f t="shared" si="345"/>
      </c>
      <c r="M511" s="1433">
        <f t="shared" si="376"/>
      </c>
      <c r="N511" s="1433">
        <f t="shared" si="407"/>
      </c>
      <c r="O511" s="1433">
        <f t="shared" si="438"/>
      </c>
      <c r="P511" s="1433">
        <f t="shared" si="221"/>
      </c>
      <c r="Q511" s="1434">
        <f t="shared" si="252"/>
      </c>
      <c r="R511" s="1435">
        <v>0.0166</v>
      </c>
      <c r="S511" s="1436">
        <v>42</v>
      </c>
      <c r="T511" s="1432">
        <f t="shared" si="283"/>
      </c>
      <c r="U511" s="1436">
        <v>16324</v>
      </c>
      <c r="V511" s="1449">
        <v>549</v>
      </c>
      <c r="W511" s="1449">
        <v>67</v>
      </c>
      <c r="X511" s="1449">
        <v>583</v>
      </c>
      <c r="Y511" s="1449">
        <v>38</v>
      </c>
      <c r="Z511" s="1449">
        <v>4</v>
      </c>
      <c r="AA511" s="1449">
        <v>0</v>
      </c>
      <c r="AB511" s="1436">
        <v>15</v>
      </c>
      <c r="AC511" s="1470">
        <f t="shared" si="190"/>
      </c>
      <c r="AD511" s="1432">
        <f t="shared" si="314"/>
      </c>
      <c r="AE511" s="1438" t="s">
        <v>948</v>
      </c>
      <c r="AF511" s="1439" t="s">
        <v>949</v>
      </c>
      <c r="AG511" s="1439">
        <v>13</v>
      </c>
    </row>
    <row r="512">
      <c r="A512" s="1426"/>
      <c r="B512" s="1440" t="s">
        <v>950</v>
      </c>
      <c r="C512" s="1440"/>
      <c r="D512" s="1441">
        <f>SUM(D508:D511)</f>
      </c>
      <c r="E512" s="1441">
        <f>SUM(E508:E511)</f>
      </c>
      <c r="F512" s="1441">
        <f>SUM(F508:F511)</f>
      </c>
      <c r="G512" s="1441">
        <f>SUM(G508:G511)</f>
      </c>
      <c r="H512" s="1442">
        <f t="shared" si="99"/>
      </c>
      <c r="I512" s="1442">
        <f t="shared" si="130"/>
      </c>
      <c r="J512" s="1476">
        <f t="shared" si="169"/>
      </c>
      <c r="K512" s="1442">
        <f t="shared" si="161"/>
      </c>
      <c r="L512" s="1442">
        <f t="shared" si="345"/>
      </c>
      <c r="M512" s="1443">
        <f t="shared" si="376"/>
      </c>
      <c r="N512" s="1443">
        <f t="shared" si="407"/>
      </c>
      <c r="O512" s="1443">
        <f t="shared" si="438"/>
      </c>
      <c r="P512" s="1443">
        <f t="shared" si="221"/>
      </c>
      <c r="Q512" s="1444">
        <f t="shared" si="252"/>
      </c>
      <c r="R512" s="1443">
        <f>AVERAGE(R508:R511)</f>
      </c>
      <c r="S512" s="1445">
        <f>AVERAGE(S508:S511)</f>
      </c>
      <c r="T512" s="1454">
        <f t="shared" si="283"/>
      </c>
      <c r="U512" s="1441">
        <f>SUM(U508:U511)</f>
      </c>
      <c r="V512" s="1441">
        <f>SUM(V508:V511)</f>
      </c>
      <c r="W512" s="1441">
        <f>SUM(W508:W511)</f>
      </c>
      <c r="X512" s="1441">
        <f>SUM(X508:X511)</f>
      </c>
      <c r="Y512" s="1441">
        <f>SUM(Y508:Y511)</f>
      </c>
      <c r="Z512" s="1441">
        <f>SUM(Z508:Z511)</f>
      </c>
      <c r="AA512" s="1441">
        <f>SUM(AA508:AA511)</f>
      </c>
      <c r="AB512" s="1441">
        <f>SUM(AB508:AB511)</f>
      </c>
      <c r="AC512" s="1442">
        <f t="shared" si="190"/>
      </c>
      <c r="AD512" s="1446">
        <f t="shared" si="314"/>
      </c>
      <c r="AE512" s="1447"/>
      <c r="AF512" s="1447"/>
      <c r="AG512" s="1441">
        <f>SUM(AG508:AG511)</f>
      </c>
    </row>
    <row r="513">
      <c r="A513" s="1426"/>
      <c r="B513" s="1455" t="s">
        <v>966</v>
      </c>
      <c r="C513" s="1455"/>
      <c r="D513" s="1456">
        <f>D503+D498+D512+D507</f>
      </c>
      <c r="E513" s="1456">
        <f>E503+E498+E512+E507</f>
      </c>
      <c r="F513" s="1456">
        <f>F503+F498+F512+F507</f>
      </c>
      <c r="G513" s="1456">
        <f>G503+G498+G512+G507</f>
      </c>
      <c r="H513" s="1457">
        <f t="shared" si="99"/>
      </c>
      <c r="I513" s="1457">
        <f t="shared" si="130"/>
      </c>
      <c r="J513" s="1457">
        <f t="shared" si="169"/>
      </c>
      <c r="K513" s="1457">
        <f t="shared" si="161"/>
      </c>
      <c r="L513" s="1457">
        <f t="shared" si="345"/>
      </c>
      <c r="M513" s="1458">
        <f t="shared" si="376"/>
      </c>
      <c r="N513" s="1458">
        <f t="shared" si="407"/>
      </c>
      <c r="O513" s="1458">
        <f t="shared" si="438"/>
      </c>
      <c r="P513" s="1458">
        <f t="shared" si="221"/>
      </c>
      <c r="Q513" s="1459">
        <f t="shared" si="252"/>
      </c>
      <c r="R513" s="1460">
        <f>(R503+R498+R512+R507)/4</f>
      </c>
      <c r="S513" s="1460">
        <f>(S503+S498+S512+S507)/4</f>
      </c>
      <c r="T513" s="1460">
        <f>(T503+T498+T512+T507)/4</f>
      </c>
      <c r="U513" s="1456">
        <f>U503+U498+U512+U507</f>
      </c>
      <c r="V513" s="1456">
        <f>V503+V498+V512+V507</f>
      </c>
      <c r="W513" s="1456">
        <f>W503+W498+W512+W507</f>
      </c>
      <c r="X513" s="1456">
        <f>X503+X498+X512+X507</f>
      </c>
      <c r="Y513" s="1456">
        <f>Y503+Y498+Y512+Y507</f>
      </c>
      <c r="Z513" s="1456">
        <f>Z503+Z498+Z512+Z507</f>
      </c>
      <c r="AA513" s="1456">
        <f>AA503+AA498+AA512+AA507</f>
      </c>
      <c r="AB513" s="1456">
        <f>AB503+AB498+AB512+AB507</f>
      </c>
      <c r="AC513" s="1457">
        <f t="shared" si="190"/>
      </c>
      <c r="AD513" s="1462">
        <f t="shared" si="314"/>
      </c>
      <c r="AE513" s="1463"/>
      <c r="AF513" s="1463"/>
      <c r="AG513" s="1456">
        <f>AG503+AG498+AG512+AG507</f>
      </c>
    </row>
    <row r="514">
      <c r="A514" s="1416" t="s">
        <v>912</v>
      </c>
      <c r="B514" s="1416" t="s">
        <v>913</v>
      </c>
      <c r="C514" s="1416"/>
      <c r="D514" s="1417" t="s">
        <v>914</v>
      </c>
      <c r="E514" s="1417"/>
      <c r="F514" s="1417"/>
      <c r="G514" s="1417"/>
      <c r="H514" s="1417"/>
      <c r="I514" s="1417"/>
      <c r="J514" s="1417"/>
      <c r="K514" s="1417"/>
      <c r="L514" s="1418" t="s">
        <v>915</v>
      </c>
      <c r="M514" s="1418"/>
      <c r="N514" s="1418"/>
      <c r="O514" s="1418"/>
      <c r="P514" s="1418"/>
      <c r="Q514" s="1418"/>
      <c r="R514" s="1418"/>
      <c r="S514" s="1418"/>
      <c r="T514" s="1418"/>
      <c r="U514" s="1418"/>
      <c r="V514" s="1418"/>
      <c r="W514" s="1418"/>
      <c r="X514" s="1418"/>
      <c r="Y514" s="1418"/>
      <c r="Z514" s="1418"/>
      <c r="AA514" s="1418"/>
      <c r="AB514" s="1418"/>
      <c r="AC514" s="1418"/>
      <c r="AD514" s="1418"/>
      <c r="AE514" s="1418"/>
      <c r="AF514" s="1418"/>
      <c r="AG514" s="1419"/>
    </row>
    <row r="515">
      <c r="A515" s="1416"/>
      <c r="B515" s="1416" t="s">
        <v>916</v>
      </c>
      <c r="C515" s="1416" t="s">
        <v>917</v>
      </c>
      <c r="D515" s="1417" t="s">
        <v>918</v>
      </c>
      <c r="E515" s="1420" t="s">
        <v>919</v>
      </c>
      <c r="F515" s="1473" t="s">
        <v>998</v>
      </c>
      <c r="G515" s="1421" t="s">
        <v>920</v>
      </c>
      <c r="H515" s="1422" t="s">
        <v>921</v>
      </c>
      <c r="I515" s="1422" t="s">
        <v>922</v>
      </c>
      <c r="J515" s="1474" t="s">
        <v>999</v>
      </c>
      <c r="K515" s="1422" t="s">
        <v>923</v>
      </c>
      <c r="L515" s="1418" t="s">
        <v>924</v>
      </c>
      <c r="M515" s="1423" t="s">
        <v>925</v>
      </c>
      <c r="N515" s="1423" t="s">
        <v>926</v>
      </c>
      <c r="O515" s="1423" t="s">
        <v>927</v>
      </c>
      <c r="P515" s="1423" t="s">
        <v>928</v>
      </c>
      <c r="Q515" s="1424" t="s">
        <v>929</v>
      </c>
      <c r="R515" s="1423" t="s">
        <v>930</v>
      </c>
      <c r="S515" s="1425" t="s">
        <v>931</v>
      </c>
      <c r="T515" s="1418" t="s">
        <v>932</v>
      </c>
      <c r="U515" s="1424" t="s">
        <v>933</v>
      </c>
      <c r="V515" s="1424" t="s">
        <v>934</v>
      </c>
      <c r="W515" s="1424" t="s">
        <v>935</v>
      </c>
      <c r="X515" s="1424" t="s">
        <v>936</v>
      </c>
      <c r="Y515" s="1424" t="s">
        <v>937</v>
      </c>
      <c r="Z515" s="1424" t="s">
        <v>938</v>
      </c>
      <c r="AA515" s="1424" t="s">
        <v>939</v>
      </c>
      <c r="AB515" s="1424" t="s">
        <v>940</v>
      </c>
      <c r="AC515" s="1469" t="s">
        <v>978</v>
      </c>
      <c r="AD515" s="1418" t="s">
        <v>941</v>
      </c>
      <c r="AE515" s="1419" t="s">
        <v>942</v>
      </c>
      <c r="AF515" s="1419" t="s">
        <v>943</v>
      </c>
      <c r="AG515" s="1419" t="s">
        <v>944</v>
      </c>
    </row>
    <row r="516">
      <c r="A516" s="1426" t="s">
        <v>1003</v>
      </c>
      <c r="B516" s="1427" t="s">
        <v>946</v>
      </c>
      <c r="C516" s="1428" t="s">
        <v>987</v>
      </c>
      <c r="D516" s="1429">
        <v>2000</v>
      </c>
      <c r="E516" s="1430">
        <v>2</v>
      </c>
      <c r="F516" s="1430">
        <v>2</v>
      </c>
      <c r="G516" s="1431">
        <v>3642.21</v>
      </c>
      <c r="H516" s="1431">
        <f t="shared" ref="H516:H535" si="100">G516/D516</f>
      </c>
      <c r="I516" s="1431">
        <f t="shared" ref="I516:I535" si="131">D516/E516</f>
      </c>
      <c r="J516" s="1431">
        <f t="shared" ref="J516:J535" si="170">D516/F516</f>
      </c>
      <c r="K516" s="1431">
        <f t="shared" ref="K516:K535" si="162">G516/E516</f>
      </c>
      <c r="L516" s="1432">
        <f t="shared" ref="L516:L535" si="346">D516/V516</f>
      </c>
      <c r="M516" s="1433">
        <f t="shared" ref="M516:M535" si="377">Q516/U516*1</f>
      </c>
      <c r="N516" s="1433">
        <f t="shared" ref="N516:N535" si="408">V516/U516</f>
      </c>
      <c r="O516" s="1433">
        <f t="shared" ref="O516:O535" si="439">X516/U516</f>
      </c>
      <c r="P516" s="1433">
        <f t="shared" ref="P516:P535" si="222">Y516/X516</f>
      </c>
      <c r="Q516" s="1434">
        <f t="shared" ref="Q516:Q535" si="253">W516/R516</f>
      </c>
      <c r="R516" s="1435">
        <v>0.0173</v>
      </c>
      <c r="S516" s="1436">
        <v>38</v>
      </c>
      <c r="T516" s="1432">
        <f t="shared" ref="T516:T534" si="284">(D516/U516)*1000</f>
      </c>
      <c r="U516" s="1437">
        <v>22924</v>
      </c>
      <c r="V516" s="1434">
        <v>879</v>
      </c>
      <c r="W516" s="1434">
        <v>105</v>
      </c>
      <c r="X516" s="1434">
        <v>925</v>
      </c>
      <c r="Y516" s="1434">
        <v>48</v>
      </c>
      <c r="Z516" s="1434">
        <v>1</v>
      </c>
      <c r="AA516" s="1434">
        <v>1</v>
      </c>
      <c r="AB516" s="1437">
        <v>13</v>
      </c>
      <c r="AC516" s="1470">
        <f t="shared" ref="AC516:AC535" si="191">D516/X516</f>
      </c>
      <c r="AD516" s="1432">
        <f t="shared" ref="AD516:AD535" si="315">AG516*1000/D516</f>
      </c>
      <c r="AE516" s="1438" t="s">
        <v>948</v>
      </c>
      <c r="AF516" s="1439" t="s">
        <v>957</v>
      </c>
      <c r="AG516" s="1439">
        <v>28</v>
      </c>
    </row>
    <row r="517">
      <c r="A517" s="1426"/>
      <c r="B517" s="1427" t="s">
        <v>946</v>
      </c>
      <c r="C517" s="1427" t="s">
        <v>988</v>
      </c>
      <c r="D517" s="1429">
        <v>2400</v>
      </c>
      <c r="E517" s="1430">
        <v>4</v>
      </c>
      <c r="F517" s="1430">
        <v>3</v>
      </c>
      <c r="G517" s="1431">
        <v>7340.429999999999</v>
      </c>
      <c r="H517" s="1431">
        <f t="shared" si="100"/>
      </c>
      <c r="I517" s="1448">
        <f t="shared" si="131"/>
      </c>
      <c r="J517" s="1431">
        <f t="shared" si="170"/>
      </c>
      <c r="K517" s="1448">
        <f t="shared" si="162"/>
      </c>
      <c r="L517" s="1432">
        <f t="shared" si="346"/>
      </c>
      <c r="M517" s="1433">
        <f t="shared" si="377"/>
      </c>
      <c r="N517" s="1433">
        <f t="shared" si="408"/>
      </c>
      <c r="O517" s="1433">
        <f t="shared" si="439"/>
      </c>
      <c r="P517" s="1433">
        <f t="shared" si="222"/>
      </c>
      <c r="Q517" s="1434">
        <f t="shared" si="253"/>
      </c>
      <c r="R517" s="1435">
        <v>0.0128</v>
      </c>
      <c r="S517" s="1436">
        <v>38</v>
      </c>
      <c r="T517" s="1432">
        <f t="shared" si="284"/>
      </c>
      <c r="U517" s="1449">
        <v>26978</v>
      </c>
      <c r="V517" s="1449">
        <v>740</v>
      </c>
      <c r="W517" s="1449">
        <v>106</v>
      </c>
      <c r="X517" s="1449">
        <v>777</v>
      </c>
      <c r="Y517" s="1449">
        <v>51</v>
      </c>
      <c r="Z517" s="1449">
        <v>3</v>
      </c>
      <c r="AA517" s="1449">
        <v>0</v>
      </c>
      <c r="AB517" s="1436">
        <v>16</v>
      </c>
      <c r="AC517" s="1470">
        <f t="shared" si="191"/>
      </c>
      <c r="AD517" s="1432">
        <f t="shared" si="315"/>
      </c>
      <c r="AE517" s="1438" t="s">
        <v>948</v>
      </c>
      <c r="AF517" s="1439" t="s">
        <v>957</v>
      </c>
      <c r="AG517" s="1439">
        <v>27</v>
      </c>
    </row>
    <row r="518">
      <c r="A518" s="1426"/>
      <c r="B518" s="1427" t="s">
        <v>946</v>
      </c>
      <c r="C518" s="1428" t="s">
        <v>947</v>
      </c>
      <c r="D518" s="1450">
        <v>2361.28</v>
      </c>
      <c r="E518" s="1451">
        <v>4</v>
      </c>
      <c r="F518" s="1451">
        <v>4</v>
      </c>
      <c r="G518" s="1431">
        <v>7335.200000000001</v>
      </c>
      <c r="H518" s="1431">
        <f t="shared" si="100"/>
      </c>
      <c r="I518" s="1431">
        <f t="shared" si="131"/>
      </c>
      <c r="J518" s="1431">
        <f t="shared" si="170"/>
      </c>
      <c r="K518" s="1431">
        <f t="shared" si="162"/>
      </c>
      <c r="L518" s="1452">
        <f t="shared" si="346"/>
      </c>
      <c r="M518" s="1433">
        <f t="shared" si="377"/>
      </c>
      <c r="N518" s="1433">
        <f t="shared" si="408"/>
      </c>
      <c r="O518" s="1433">
        <f t="shared" si="439"/>
      </c>
      <c r="P518" s="1433">
        <f t="shared" si="222"/>
      </c>
      <c r="Q518" s="1434">
        <f t="shared" si="253"/>
      </c>
      <c r="R518" s="1435">
        <v>0.0138</v>
      </c>
      <c r="S518" s="1436">
        <v>43</v>
      </c>
      <c r="T518" s="1432">
        <f t="shared" si="284"/>
      </c>
      <c r="U518" s="1449">
        <v>25240</v>
      </c>
      <c r="V518" s="1449">
        <v>520</v>
      </c>
      <c r="W518" s="1449">
        <v>111</v>
      </c>
      <c r="X518" s="1449">
        <v>554</v>
      </c>
      <c r="Y518" s="1449">
        <v>61</v>
      </c>
      <c r="Z518" s="1449">
        <v>6</v>
      </c>
      <c r="AA518" s="1449">
        <v>1</v>
      </c>
      <c r="AB518" s="1436">
        <v>27</v>
      </c>
      <c r="AC518" s="1470">
        <f t="shared" si="191"/>
      </c>
      <c r="AD518" s="1432">
        <f t="shared" si="315"/>
      </c>
      <c r="AE518" s="1438" t="s">
        <v>948</v>
      </c>
      <c r="AF518" s="1439" t="s">
        <v>957</v>
      </c>
      <c r="AG518" s="1439">
        <v>30</v>
      </c>
    </row>
    <row r="519">
      <c r="A519" s="1426"/>
      <c r="B519" s="1427" t="s">
        <v>946</v>
      </c>
      <c r="C519" s="1428" t="s">
        <v>952</v>
      </c>
      <c r="D519" s="1450">
        <v>2440.51</v>
      </c>
      <c r="E519" s="1451">
        <v>2</v>
      </c>
      <c r="F519" s="1451">
        <v>1</v>
      </c>
      <c r="G519" s="1431">
        <v>2998.709999999999</v>
      </c>
      <c r="H519" s="1431">
        <f t="shared" si="100"/>
      </c>
      <c r="I519" s="1431">
        <f t="shared" si="131"/>
      </c>
      <c r="J519" s="1431">
        <f t="shared" si="170"/>
      </c>
      <c r="K519" s="1431">
        <f t="shared" si="162"/>
      </c>
      <c r="L519" s="1452">
        <f t="shared" si="346"/>
      </c>
      <c r="M519" s="1433">
        <f t="shared" si="377"/>
      </c>
      <c r="N519" s="1433">
        <f t="shared" si="408"/>
      </c>
      <c r="O519" s="1433">
        <f t="shared" si="439"/>
      </c>
      <c r="P519" s="1433">
        <f t="shared" si="222"/>
      </c>
      <c r="Q519" s="1434">
        <f t="shared" si="253"/>
      </c>
      <c r="R519" s="1435">
        <v>0.0118</v>
      </c>
      <c r="S519" s="1436">
        <v>41</v>
      </c>
      <c r="T519" s="1432">
        <f t="shared" si="284"/>
      </c>
      <c r="U519" s="1449">
        <v>28715</v>
      </c>
      <c r="V519" s="1449">
        <v>809</v>
      </c>
      <c r="W519" s="1449">
        <v>110</v>
      </c>
      <c r="X519" s="1449">
        <v>847</v>
      </c>
      <c r="Y519" s="1449">
        <v>59</v>
      </c>
      <c r="Z519" s="1449">
        <v>8</v>
      </c>
      <c r="AA519" s="1449">
        <v>2</v>
      </c>
      <c r="AB519" s="1436">
        <v>20</v>
      </c>
      <c r="AC519" s="1470">
        <f t="shared" si="191"/>
      </c>
      <c r="AD519" s="1432">
        <f t="shared" si="315"/>
      </c>
      <c r="AE519" s="1438" t="s">
        <v>948</v>
      </c>
      <c r="AF519" s="1439" t="s">
        <v>957</v>
      </c>
      <c r="AG519" s="1439">
        <v>28</v>
      </c>
    </row>
    <row r="520">
      <c r="A520" s="1426"/>
      <c r="B520" s="1440" t="s">
        <v>950</v>
      </c>
      <c r="C520" s="1440"/>
      <c r="D520" s="1441">
        <f>SUM(D516:D519)</f>
      </c>
      <c r="E520" s="1441">
        <f>SUM(E516:E519)</f>
      </c>
      <c r="F520" s="1441">
        <f>SUM(F516:F519)</f>
      </c>
      <c r="G520" s="1442">
        <f>SUM(G516:G519)</f>
      </c>
      <c r="H520" s="1442">
        <f t="shared" si="100"/>
      </c>
      <c r="I520" s="1442">
        <f t="shared" si="131"/>
      </c>
      <c r="J520" s="1476">
        <f t="shared" si="170"/>
      </c>
      <c r="K520" s="1442">
        <f t="shared" si="162"/>
      </c>
      <c r="L520" s="1442">
        <f t="shared" si="346"/>
      </c>
      <c r="M520" s="1443">
        <f t="shared" si="377"/>
      </c>
      <c r="N520" s="1443">
        <f t="shared" si="408"/>
      </c>
      <c r="O520" s="1443">
        <f t="shared" si="439"/>
      </c>
      <c r="P520" s="1443">
        <f t="shared" si="222"/>
      </c>
      <c r="Q520" s="1444">
        <f t="shared" si="253"/>
      </c>
      <c r="R520" s="1443">
        <f>AVERAGE(R516:R519)</f>
      </c>
      <c r="S520" s="1445">
        <f>AVERAGE(S516:S519)</f>
      </c>
      <c r="T520" s="1442">
        <f t="shared" si="284"/>
      </c>
      <c r="U520" s="1441">
        <f>SUM(U516:U519)</f>
      </c>
      <c r="V520" s="1441">
        <f>SUM(V516:V519)</f>
      </c>
      <c r="W520" s="1441">
        <f>SUM(W516:W519)</f>
      </c>
      <c r="X520" s="1441">
        <f>SUM(X516:X519)</f>
      </c>
      <c r="Y520" s="1441">
        <f>SUM(Y516:Y519)</f>
      </c>
      <c r="Z520" s="1441">
        <f>SUM(Z516:Z519)</f>
      </c>
      <c r="AA520" s="1441">
        <f>SUM(AA516:AA519)</f>
      </c>
      <c r="AB520" s="1441">
        <f>SUM(AB516:AB519)</f>
      </c>
      <c r="AC520" s="1442">
        <f t="shared" si="191"/>
      </c>
      <c r="AD520" s="1446">
        <f t="shared" si="315"/>
      </c>
      <c r="AE520" s="1447"/>
      <c r="AF520" s="1447"/>
      <c r="AG520" s="1444">
        <f>SUM(AG516:AG519)</f>
      </c>
    </row>
    <row r="521">
      <c r="A521" s="1426"/>
      <c r="B521" s="1427" t="s">
        <v>968</v>
      </c>
      <c r="C521" s="1427" t="s">
        <v>953</v>
      </c>
      <c r="D521" s="1451">
        <v>2257.33</v>
      </c>
      <c r="E521" s="1451">
        <v>3</v>
      </c>
      <c r="F521" s="1451">
        <v>2</v>
      </c>
      <c r="G521" s="1431">
        <v>6008.939999999999</v>
      </c>
      <c r="H521" s="1431">
        <f t="shared" si="100"/>
      </c>
      <c r="I521" s="1431">
        <f t="shared" si="131"/>
      </c>
      <c r="J521" s="1431">
        <f t="shared" si="170"/>
      </c>
      <c r="K521" s="1431">
        <f t="shared" si="162"/>
      </c>
      <c r="L521" s="1432">
        <f t="shared" si="346"/>
      </c>
      <c r="M521" s="1433">
        <f t="shared" si="377"/>
      </c>
      <c r="N521" s="1433">
        <f t="shared" si="408"/>
      </c>
      <c r="O521" s="1433">
        <f t="shared" si="439"/>
      </c>
      <c r="P521" s="1433">
        <f t="shared" si="222"/>
      </c>
      <c r="Q521" s="1434">
        <f t="shared" si="253"/>
      </c>
      <c r="R521" s="1435">
        <v>0.0168</v>
      </c>
      <c r="S521" s="1436">
        <v>44</v>
      </c>
      <c r="T521" s="1432">
        <f t="shared" si="284"/>
      </c>
      <c r="U521" s="1436">
        <v>24307</v>
      </c>
      <c r="V521" s="1449">
        <v>436</v>
      </c>
      <c r="W521" s="1449">
        <v>116</v>
      </c>
      <c r="X521" s="1449">
        <v>466</v>
      </c>
      <c r="Y521" s="1449">
        <v>67</v>
      </c>
      <c r="Z521" s="1449">
        <v>4</v>
      </c>
      <c r="AA521" s="1449">
        <v>2</v>
      </c>
      <c r="AB521" s="1436">
        <v>22</v>
      </c>
      <c r="AC521" s="1470">
        <f t="shared" si="191"/>
      </c>
      <c r="AD521" s="1432">
        <f t="shared" si="315"/>
      </c>
      <c r="AE521" s="1438" t="s">
        <v>948</v>
      </c>
      <c r="AF521" s="1439" t="s">
        <v>957</v>
      </c>
      <c r="AG521" s="1439">
        <v>21</v>
      </c>
    </row>
    <row r="522">
      <c r="A522" s="1426"/>
      <c r="B522" s="1427" t="s">
        <v>968</v>
      </c>
      <c r="C522" s="1427" t="s">
        <v>954</v>
      </c>
      <c r="D522" s="1451">
        <v>2386.99</v>
      </c>
      <c r="E522" s="1451">
        <v>5</v>
      </c>
      <c r="F522" s="1451">
        <v>5</v>
      </c>
      <c r="G522" s="1431">
        <v>12960.099999999999</v>
      </c>
      <c r="H522" s="1431">
        <f t="shared" si="100"/>
      </c>
      <c r="I522" s="1431">
        <f t="shared" si="131"/>
      </c>
      <c r="J522" s="1431">
        <f t="shared" si="170"/>
      </c>
      <c r="K522" s="1431">
        <f t="shared" si="162"/>
      </c>
      <c r="L522" s="1432">
        <f t="shared" si="346"/>
      </c>
      <c r="M522" s="1433">
        <f t="shared" si="377"/>
      </c>
      <c r="N522" s="1433">
        <f t="shared" si="408"/>
      </c>
      <c r="O522" s="1433">
        <f t="shared" si="439"/>
      </c>
      <c r="P522" s="1433">
        <f t="shared" si="222"/>
      </c>
      <c r="Q522" s="1434">
        <f t="shared" si="253"/>
      </c>
      <c r="R522" s="1435">
        <v>0.0185</v>
      </c>
      <c r="S522" s="1436">
        <v>45</v>
      </c>
      <c r="T522" s="1432">
        <f t="shared" si="284"/>
      </c>
      <c r="U522" s="1436">
        <v>26465</v>
      </c>
      <c r="V522" s="1449">
        <v>902</v>
      </c>
      <c r="W522" s="1449">
        <v>137</v>
      </c>
      <c r="X522" s="1449">
        <v>973</v>
      </c>
      <c r="Y522" s="1449">
        <v>95</v>
      </c>
      <c r="Z522" s="1449">
        <v>6</v>
      </c>
      <c r="AA522" s="1449">
        <v>1</v>
      </c>
      <c r="AB522" s="1436">
        <v>22</v>
      </c>
      <c r="AC522" s="1470">
        <f t="shared" si="191"/>
      </c>
      <c r="AD522" s="1432">
        <f t="shared" si="315"/>
      </c>
      <c r="AE522" s="1438" t="s">
        <v>948</v>
      </c>
      <c r="AF522" s="1439" t="s">
        <v>957</v>
      </c>
      <c r="AG522" s="1439">
        <v>25</v>
      </c>
    </row>
    <row r="523">
      <c r="A523" s="1426"/>
      <c r="B523" s="1427" t="s">
        <v>968</v>
      </c>
      <c r="C523" s="1427" t="s">
        <v>955</v>
      </c>
      <c r="D523" s="1451">
        <v>2491.95</v>
      </c>
      <c r="E523" s="1451">
        <v>5</v>
      </c>
      <c r="F523" s="1451">
        <v>5</v>
      </c>
      <c r="G523" s="1431">
        <v>9794.080000000002</v>
      </c>
      <c r="H523" s="1431">
        <f t="shared" si="100"/>
      </c>
      <c r="I523" s="1431">
        <f t="shared" si="131"/>
      </c>
      <c r="J523" s="1431">
        <f t="shared" si="170"/>
      </c>
      <c r="K523" s="1431">
        <f t="shared" si="162"/>
      </c>
      <c r="L523" s="1432">
        <f t="shared" si="346"/>
      </c>
      <c r="M523" s="1433">
        <f t="shared" si="377"/>
      </c>
      <c r="N523" s="1433">
        <f t="shared" si="408"/>
      </c>
      <c r="O523" s="1433">
        <f t="shared" si="439"/>
      </c>
      <c r="P523" s="1433">
        <f t="shared" si="222"/>
      </c>
      <c r="Q523" s="1434">
        <f t="shared" si="253"/>
      </c>
      <c r="R523" s="1435">
        <v>0.0147</v>
      </c>
      <c r="S523" s="1436">
        <v>46</v>
      </c>
      <c r="T523" s="1432">
        <f t="shared" si="284"/>
      </c>
      <c r="U523" s="1436">
        <v>27696</v>
      </c>
      <c r="V523" s="1449">
        <v>562</v>
      </c>
      <c r="W523" s="1449">
        <v>113</v>
      </c>
      <c r="X523" s="1449">
        <v>611</v>
      </c>
      <c r="Y523" s="1449">
        <v>67</v>
      </c>
      <c r="Z523" s="1449">
        <v>4</v>
      </c>
      <c r="AA523" s="1449">
        <v>2</v>
      </c>
      <c r="AB523" s="1436">
        <v>19</v>
      </c>
      <c r="AC523" s="1470">
        <f t="shared" si="191"/>
      </c>
      <c r="AD523" s="1432">
        <f t="shared" si="315"/>
      </c>
      <c r="AE523" s="1438" t="s">
        <v>948</v>
      </c>
      <c r="AF523" s="1439" t="s">
        <v>957</v>
      </c>
      <c r="AG523" s="1439">
        <v>19</v>
      </c>
    </row>
    <row r="524">
      <c r="A524" s="1426"/>
      <c r="B524" s="1427" t="s">
        <v>968</v>
      </c>
      <c r="C524" s="1427" t="s">
        <v>956</v>
      </c>
      <c r="D524" s="1468">
        <v>3068.88</v>
      </c>
      <c r="E524" s="1451">
        <v>5</v>
      </c>
      <c r="F524" s="1451">
        <v>3</v>
      </c>
      <c r="G524" s="1431">
        <v>13230.14</v>
      </c>
      <c r="H524" s="1431">
        <f t="shared" si="100"/>
      </c>
      <c r="I524" s="1431">
        <f t="shared" si="131"/>
      </c>
      <c r="J524" s="1431">
        <f t="shared" si="170"/>
      </c>
      <c r="K524" s="1431">
        <f t="shared" si="162"/>
      </c>
      <c r="L524" s="1432">
        <f t="shared" si="346"/>
      </c>
      <c r="M524" s="1433">
        <f t="shared" si="377"/>
      </c>
      <c r="N524" s="1433">
        <f t="shared" si="408"/>
      </c>
      <c r="O524" s="1433">
        <f t="shared" si="439"/>
      </c>
      <c r="P524" s="1433">
        <f t="shared" si="222"/>
      </c>
      <c r="Q524" s="1434">
        <f t="shared" si="253"/>
      </c>
      <c r="R524" s="1435">
        <v>0.0155</v>
      </c>
      <c r="S524" s="1436">
        <v>47</v>
      </c>
      <c r="T524" s="1432">
        <f t="shared" si="284"/>
      </c>
      <c r="U524" s="1436">
        <v>31647</v>
      </c>
      <c r="V524" s="1449">
        <v>751</v>
      </c>
      <c r="W524" s="1449">
        <v>137</v>
      </c>
      <c r="X524" s="1449">
        <v>786</v>
      </c>
      <c r="Y524" s="1449">
        <v>79</v>
      </c>
      <c r="Z524" s="1449">
        <v>6</v>
      </c>
      <c r="AA524" s="1449">
        <v>2</v>
      </c>
      <c r="AB524" s="1436">
        <v>29</v>
      </c>
      <c r="AC524" s="1470">
        <f t="shared" si="191"/>
      </c>
      <c r="AD524" s="1432">
        <f t="shared" si="315"/>
      </c>
      <c r="AE524" s="1438" t="s">
        <v>948</v>
      </c>
      <c r="AF524" s="1439" t="s">
        <v>957</v>
      </c>
      <c r="AG524" s="1439">
        <v>21</v>
      </c>
    </row>
    <row r="525">
      <c r="A525" s="1426"/>
      <c r="B525" s="1440" t="s">
        <v>950</v>
      </c>
      <c r="C525" s="1440"/>
      <c r="D525" s="1441">
        <f>SUM(D521:D524)</f>
      </c>
      <c r="E525" s="1441">
        <f>SUM(E521:E524)</f>
      </c>
      <c r="F525" s="1441">
        <f>SUM(F521:F524)</f>
      </c>
      <c r="G525" s="1442">
        <f>SUM(G521:G524)</f>
      </c>
      <c r="H525" s="1442">
        <f t="shared" si="100"/>
      </c>
      <c r="I525" s="1442">
        <f t="shared" si="131"/>
      </c>
      <c r="J525" s="1476">
        <f t="shared" si="170"/>
      </c>
      <c r="K525" s="1442">
        <f t="shared" si="162"/>
      </c>
      <c r="L525" s="1442">
        <f t="shared" si="346"/>
      </c>
      <c r="M525" s="1443">
        <f t="shared" si="377"/>
      </c>
      <c r="N525" s="1443">
        <f t="shared" si="408"/>
      </c>
      <c r="O525" s="1443">
        <f t="shared" si="439"/>
      </c>
      <c r="P525" s="1443">
        <f t="shared" si="222"/>
      </c>
      <c r="Q525" s="1444">
        <f t="shared" si="253"/>
      </c>
      <c r="R525" s="1443">
        <f>AVERAGE(R521:R524)</f>
      </c>
      <c r="S525" s="1445">
        <f>AVERAGE(S521:S524)</f>
      </c>
      <c r="T525" s="1454">
        <f t="shared" si="284"/>
      </c>
      <c r="U525" s="1441">
        <f>SUM(U521:U524)</f>
      </c>
      <c r="V525" s="1441">
        <f>SUM(V521:V524)</f>
      </c>
      <c r="W525" s="1441">
        <f>SUM(W521:W524)</f>
      </c>
      <c r="X525" s="1441">
        <f>SUM(X521:X524)</f>
      </c>
      <c r="Y525" s="1441">
        <f>SUM(Y521:Y524)</f>
      </c>
      <c r="Z525" s="1441">
        <f>SUM(Z521:Z524)</f>
      </c>
      <c r="AA525" s="1441">
        <f>SUM(AA521:AA524)</f>
      </c>
      <c r="AB525" s="1441">
        <f>SUM(AB521:AB524)</f>
      </c>
      <c r="AC525" s="1442">
        <f t="shared" si="191"/>
      </c>
      <c r="AD525" s="1446">
        <f t="shared" si="315"/>
      </c>
      <c r="AE525" s="1447"/>
      <c r="AF525" s="1447"/>
      <c r="AG525" s="1444">
        <f>SUM(AG521:AG524)</f>
      </c>
    </row>
    <row r="526">
      <c r="A526" s="1426"/>
      <c r="B526" s="1427" t="s">
        <v>989</v>
      </c>
      <c r="C526" s="1427" t="s">
        <v>959</v>
      </c>
      <c r="D526" s="1451">
        <v>2558.05</v>
      </c>
      <c r="E526" s="1451">
        <v>3</v>
      </c>
      <c r="F526" s="1451">
        <v>4</v>
      </c>
      <c r="G526" s="1431">
        <v>7458.169999999998</v>
      </c>
      <c r="H526" s="1431">
        <f t="shared" si="100"/>
      </c>
      <c r="I526" s="1431">
        <f t="shared" si="131"/>
      </c>
      <c r="J526" s="1431">
        <f t="shared" si="170"/>
      </c>
      <c r="K526" s="1431">
        <f t="shared" si="162"/>
      </c>
      <c r="L526" s="1432">
        <f t="shared" si="346"/>
      </c>
      <c r="M526" s="1433">
        <f t="shared" si="377"/>
      </c>
      <c r="N526" s="1433">
        <f t="shared" si="408"/>
      </c>
      <c r="O526" s="1433">
        <f t="shared" si="439"/>
      </c>
      <c r="P526" s="1433">
        <f t="shared" si="222"/>
      </c>
      <c r="Q526" s="1434">
        <f t="shared" si="253"/>
      </c>
      <c r="R526" s="1435">
        <v>0.0199</v>
      </c>
      <c r="S526" s="1436">
        <v>49</v>
      </c>
      <c r="T526" s="1432">
        <f t="shared" si="284"/>
      </c>
      <c r="U526" s="1436">
        <v>28854</v>
      </c>
      <c r="V526" s="1449">
        <v>500</v>
      </c>
      <c r="W526" s="1449">
        <v>151</v>
      </c>
      <c r="X526" s="1449">
        <v>535</v>
      </c>
      <c r="Y526" s="1449">
        <v>77</v>
      </c>
      <c r="Z526" s="1449">
        <v>13</v>
      </c>
      <c r="AA526" s="1449">
        <v>3</v>
      </c>
      <c r="AB526" s="1436">
        <v>30</v>
      </c>
      <c r="AC526" s="1470">
        <f t="shared" si="191"/>
      </c>
      <c r="AD526" s="1432">
        <f t="shared" si="315"/>
      </c>
      <c r="AE526" s="1438" t="s">
        <v>948</v>
      </c>
      <c r="AF526" s="1439" t="s">
        <v>949</v>
      </c>
      <c r="AG526" s="1439">
        <v>22</v>
      </c>
    </row>
    <row r="527">
      <c r="A527" s="1426"/>
      <c r="B527" s="1427" t="s">
        <v>989</v>
      </c>
      <c r="C527" s="1427" t="s">
        <v>960</v>
      </c>
      <c r="D527" s="1451">
        <v>2273.17</v>
      </c>
      <c r="E527" s="1451">
        <v>2</v>
      </c>
      <c r="F527" s="1451">
        <v>1</v>
      </c>
      <c r="G527" s="1475">
        <v>5656.369999999995</v>
      </c>
      <c r="H527" s="1431">
        <f t="shared" si="100"/>
      </c>
      <c r="I527" s="1431">
        <f t="shared" si="131"/>
      </c>
      <c r="J527" s="1431">
        <f t="shared" si="170"/>
      </c>
      <c r="K527" s="1431">
        <f t="shared" si="162"/>
      </c>
      <c r="L527" s="1432">
        <f t="shared" si="346"/>
      </c>
      <c r="M527" s="1433">
        <f t="shared" si="377"/>
      </c>
      <c r="N527" s="1433">
        <f t="shared" si="408"/>
      </c>
      <c r="O527" s="1433">
        <f t="shared" si="439"/>
      </c>
      <c r="P527" s="1433">
        <f t="shared" si="222"/>
      </c>
      <c r="Q527" s="1434">
        <f t="shared" si="253"/>
      </c>
      <c r="R527" s="1435">
        <v>0.0148</v>
      </c>
      <c r="S527" s="1436">
        <v>48</v>
      </c>
      <c r="T527" s="1432">
        <f t="shared" si="284"/>
      </c>
      <c r="U527" s="1436">
        <v>23298</v>
      </c>
      <c r="V527" s="1449">
        <v>522</v>
      </c>
      <c r="W527" s="1449">
        <v>107</v>
      </c>
      <c r="X527" s="1449">
        <v>538</v>
      </c>
      <c r="Y527" s="1449">
        <v>50</v>
      </c>
      <c r="Z527" s="1449">
        <v>5</v>
      </c>
      <c r="AA527" s="1449">
        <v>0</v>
      </c>
      <c r="AB527" s="1436">
        <v>23</v>
      </c>
      <c r="AC527" s="1470">
        <f t="shared" si="191"/>
      </c>
      <c r="AD527" s="1432">
        <f t="shared" si="315"/>
      </c>
      <c r="AE527" s="1438" t="s">
        <v>948</v>
      </c>
      <c r="AF527" s="1439" t="s">
        <v>949</v>
      </c>
      <c r="AG527" s="1439">
        <v>23</v>
      </c>
    </row>
    <row r="528">
      <c r="A528" s="1426"/>
      <c r="B528" s="1427" t="s">
        <v>989</v>
      </c>
      <c r="C528" s="1427" t="s">
        <v>961</v>
      </c>
      <c r="D528" s="1451">
        <v>2599.77</v>
      </c>
      <c r="E528" s="1451">
        <v>6</v>
      </c>
      <c r="F528" s="1451">
        <v>2</v>
      </c>
      <c r="G528" s="1431">
        <v>11418.090000000011</v>
      </c>
      <c r="H528" s="1431">
        <f t="shared" si="100"/>
      </c>
      <c r="I528" s="1431">
        <f t="shared" si="131"/>
      </c>
      <c r="J528" s="1431">
        <f t="shared" si="170"/>
      </c>
      <c r="K528" s="1431">
        <f t="shared" si="162"/>
      </c>
      <c r="L528" s="1432">
        <f t="shared" si="346"/>
      </c>
      <c r="M528" s="1433">
        <f t="shared" si="377"/>
      </c>
      <c r="N528" s="1433">
        <f t="shared" si="408"/>
      </c>
      <c r="O528" s="1433">
        <f t="shared" si="439"/>
      </c>
      <c r="P528" s="1433">
        <f t="shared" si="222"/>
      </c>
      <c r="Q528" s="1434">
        <f t="shared" si="253"/>
      </c>
      <c r="R528" s="1435">
        <v>0.0212</v>
      </c>
      <c r="S528" s="1436">
        <v>49</v>
      </c>
      <c r="T528" s="1432">
        <f t="shared" si="284"/>
      </c>
      <c r="U528" s="1436">
        <v>27764</v>
      </c>
      <c r="V528" s="1449">
        <v>469</v>
      </c>
      <c r="W528" s="1449">
        <v>148</v>
      </c>
      <c r="X528" s="1449">
        <v>485</v>
      </c>
      <c r="Y528" s="1449">
        <v>89</v>
      </c>
      <c r="Z528" s="1449">
        <v>7</v>
      </c>
      <c r="AA528" s="1449">
        <v>1</v>
      </c>
      <c r="AB528" s="1436">
        <v>31</v>
      </c>
      <c r="AC528" s="1470">
        <f t="shared" si="191"/>
      </c>
      <c r="AD528" s="1432">
        <f t="shared" si="315"/>
      </c>
      <c r="AE528" s="1438" t="s">
        <v>948</v>
      </c>
      <c r="AF528" s="1439" t="s">
        <v>949</v>
      </c>
      <c r="AG528" s="1439">
        <v>31</v>
      </c>
    </row>
    <row r="529">
      <c r="A529" s="1426"/>
      <c r="B529" s="1440"/>
      <c r="C529" s="1440"/>
      <c r="D529" s="1441">
        <f>SUM(D526:D528)</f>
      </c>
      <c r="E529" s="1441">
        <f>SUM(E526:E528)</f>
      </c>
      <c r="F529" s="1441">
        <f>SUM(F526:F528)</f>
      </c>
      <c r="G529" s="1441">
        <f>SUM(G526:G528)</f>
      </c>
      <c r="H529" s="1442">
        <f t="shared" si="100"/>
      </c>
      <c r="I529" s="1442">
        <f t="shared" si="131"/>
      </c>
      <c r="J529" s="1476">
        <f t="shared" si="170"/>
      </c>
      <c r="K529" s="1442">
        <f t="shared" si="162"/>
      </c>
      <c r="L529" s="1442">
        <f t="shared" si="346"/>
      </c>
      <c r="M529" s="1443">
        <f t="shared" si="377"/>
      </c>
      <c r="N529" s="1443">
        <f t="shared" si="408"/>
      </c>
      <c r="O529" s="1443">
        <f t="shared" si="439"/>
      </c>
      <c r="P529" s="1443">
        <f t="shared" si="222"/>
      </c>
      <c r="Q529" s="1444">
        <f t="shared" si="253"/>
      </c>
      <c r="R529" s="1443">
        <f>AVERAGE(R526:R528)</f>
      </c>
      <c r="S529" s="1445">
        <f>AVERAGE(S526:S528)</f>
      </c>
      <c r="T529" s="1454">
        <f t="shared" si="284"/>
      </c>
      <c r="U529" s="1441">
        <f>SUM(U526:U528)</f>
      </c>
      <c r="V529" s="1441">
        <f>SUM(V526:V528)</f>
      </c>
      <c r="W529" s="1441">
        <f>SUM(W526:W528)</f>
      </c>
      <c r="X529" s="1441">
        <f>SUM(X526:X528)</f>
      </c>
      <c r="Y529" s="1441">
        <f>SUM(Y526:Y528)</f>
      </c>
      <c r="Z529" s="1441">
        <f>SUM(Z526:Z528)</f>
      </c>
      <c r="AA529" s="1441">
        <f>SUM(AA526:AA528)</f>
      </c>
      <c r="AB529" s="1441">
        <f>SUM(AB526:AB528)</f>
      </c>
      <c r="AC529" s="1442">
        <f t="shared" si="191"/>
      </c>
      <c r="AD529" s="1446">
        <f t="shared" si="315"/>
      </c>
      <c r="AE529" s="1447"/>
      <c r="AF529" s="1447"/>
      <c r="AG529" s="1441">
        <f>SUM(AG526:AG528)</f>
      </c>
    </row>
    <row r="530">
      <c r="A530" s="1426"/>
      <c r="B530" s="1427" t="s">
        <v>951</v>
      </c>
      <c r="C530" s="1427" t="s">
        <v>962</v>
      </c>
      <c r="D530" s="1429">
        <v>2086.6800000000003</v>
      </c>
      <c r="E530" s="1453">
        <v>3</v>
      </c>
      <c r="F530" s="1453">
        <v>3</v>
      </c>
      <c r="G530" s="1431">
        <v>6447.869999999995</v>
      </c>
      <c r="H530" s="1431">
        <f t="shared" si="100"/>
      </c>
      <c r="I530" s="1431">
        <f t="shared" si="131"/>
      </c>
      <c r="J530" s="1431">
        <f t="shared" si="170"/>
      </c>
      <c r="K530" s="1431">
        <f t="shared" si="162"/>
      </c>
      <c r="L530" s="1432">
        <f t="shared" si="346"/>
      </c>
      <c r="M530" s="1433">
        <f t="shared" si="377"/>
      </c>
      <c r="N530" s="1433">
        <f t="shared" si="408"/>
      </c>
      <c r="O530" s="1433">
        <f t="shared" si="439"/>
      </c>
      <c r="P530" s="1433">
        <f t="shared" si="222"/>
      </c>
      <c r="Q530" s="1434">
        <f t="shared" si="253"/>
      </c>
      <c r="R530" s="1435">
        <v>0.0135</v>
      </c>
      <c r="S530" s="1436">
        <v>51</v>
      </c>
      <c r="T530" s="1432">
        <f t="shared" si="284"/>
      </c>
      <c r="U530" s="1436">
        <v>24434</v>
      </c>
      <c r="V530" s="1449">
        <v>489</v>
      </c>
      <c r="W530" s="1449">
        <v>99</v>
      </c>
      <c r="X530" s="1449">
        <v>517</v>
      </c>
      <c r="Y530" s="1449">
        <v>73</v>
      </c>
      <c r="Z530" s="1449">
        <v>5</v>
      </c>
      <c r="AA530" s="1449">
        <v>3</v>
      </c>
      <c r="AB530" s="1436">
        <v>14</v>
      </c>
      <c r="AC530" s="1470">
        <f t="shared" si="191"/>
      </c>
      <c r="AD530" s="1432">
        <f t="shared" si="315"/>
      </c>
      <c r="AE530" s="1438" t="s">
        <v>948</v>
      </c>
      <c r="AF530" s="1439" t="s">
        <v>949</v>
      </c>
      <c r="AG530" s="1439">
        <v>21</v>
      </c>
    </row>
    <row r="531">
      <c r="A531" s="1426"/>
      <c r="B531" s="1427" t="s">
        <v>951</v>
      </c>
      <c r="C531" s="1428" t="s">
        <v>963</v>
      </c>
      <c r="D531" s="1450">
        <v>2300.39</v>
      </c>
      <c r="E531" s="1453">
        <v>4</v>
      </c>
      <c r="F531" s="1453">
        <v>1</v>
      </c>
      <c r="G531" s="1431">
        <v>10254.020000000004</v>
      </c>
      <c r="H531" s="1431">
        <f t="shared" si="100"/>
      </c>
      <c r="I531" s="1431">
        <f t="shared" si="131"/>
      </c>
      <c r="J531" s="1431">
        <f t="shared" si="170"/>
      </c>
      <c r="K531" s="1431">
        <f t="shared" si="162"/>
      </c>
      <c r="L531" s="1432">
        <f t="shared" si="346"/>
      </c>
      <c r="M531" s="1433">
        <f t="shared" si="377"/>
      </c>
      <c r="N531" s="1433">
        <f t="shared" si="408"/>
      </c>
      <c r="O531" s="1433">
        <f t="shared" si="439"/>
      </c>
      <c r="P531" s="1433">
        <f t="shared" si="222"/>
      </c>
      <c r="Q531" s="1434">
        <f t="shared" si="253"/>
      </c>
      <c r="R531" s="1435">
        <v>0.0189</v>
      </c>
      <c r="S531" s="1436">
        <v>51</v>
      </c>
      <c r="T531" s="1432">
        <f t="shared" si="284"/>
      </c>
      <c r="U531" s="1436">
        <v>24334</v>
      </c>
      <c r="V531" s="1449">
        <v>463</v>
      </c>
      <c r="W531" s="1449">
        <v>121</v>
      </c>
      <c r="X531" s="1449">
        <v>489</v>
      </c>
      <c r="Y531" s="1449">
        <v>62</v>
      </c>
      <c r="Z531" s="1449">
        <v>1</v>
      </c>
      <c r="AA531" s="1449">
        <v>2</v>
      </c>
      <c r="AB531" s="1436">
        <v>23</v>
      </c>
      <c r="AC531" s="1470">
        <f t="shared" si="191"/>
      </c>
      <c r="AD531" s="1432">
        <f t="shared" si="315"/>
      </c>
      <c r="AE531" s="1438" t="s">
        <v>948</v>
      </c>
      <c r="AF531" s="1439" t="s">
        <v>949</v>
      </c>
      <c r="AG531" s="1439">
        <v>27</v>
      </c>
    </row>
    <row r="532">
      <c r="A532" s="1426"/>
      <c r="B532" s="1427" t="s">
        <v>951</v>
      </c>
      <c r="C532" s="1427" t="s">
        <v>964</v>
      </c>
      <c r="D532" s="1450">
        <v>3076.66</v>
      </c>
      <c r="E532" s="1451">
        <v>7</v>
      </c>
      <c r="F532" s="1451">
        <v>3</v>
      </c>
      <c r="G532" s="1431">
        <v>11445.960000000006</v>
      </c>
      <c r="H532" s="1431">
        <f t="shared" si="100"/>
      </c>
      <c r="I532" s="1431">
        <f t="shared" si="131"/>
      </c>
      <c r="J532" s="1431">
        <f t="shared" si="170"/>
      </c>
      <c r="K532" s="1431">
        <f t="shared" si="162"/>
      </c>
      <c r="L532" s="1432">
        <f t="shared" si="346"/>
      </c>
      <c r="M532" s="1433">
        <f t="shared" si="377"/>
      </c>
      <c r="N532" s="1433">
        <f t="shared" si="408"/>
      </c>
      <c r="O532" s="1433">
        <f t="shared" si="439"/>
      </c>
      <c r="P532" s="1433">
        <f t="shared" si="222"/>
      </c>
      <c r="Q532" s="1434">
        <f t="shared" si="253"/>
      </c>
      <c r="R532" s="1435">
        <v>0.019</v>
      </c>
      <c r="S532" s="1436">
        <v>51</v>
      </c>
      <c r="T532" s="1432">
        <f t="shared" si="284"/>
      </c>
      <c r="U532" s="1436">
        <v>29425</v>
      </c>
      <c r="V532" s="1449">
        <v>678</v>
      </c>
      <c r="W532" s="1449">
        <v>144</v>
      </c>
      <c r="X532" s="1449">
        <v>710</v>
      </c>
      <c r="Y532" s="1449">
        <v>57</v>
      </c>
      <c r="Z532" s="1449">
        <v>4</v>
      </c>
      <c r="AA532" s="1449">
        <v>0</v>
      </c>
      <c r="AB532" s="1436">
        <v>23</v>
      </c>
      <c r="AC532" s="1470">
        <f t="shared" si="191"/>
      </c>
      <c r="AD532" s="1432">
        <f t="shared" si="315"/>
      </c>
      <c r="AE532" s="1438" t="s">
        <v>948</v>
      </c>
      <c r="AF532" s="1439" t="s">
        <v>949</v>
      </c>
      <c r="AG532" s="1439">
        <v>27</v>
      </c>
    </row>
    <row r="533">
      <c r="A533" s="1426"/>
      <c r="B533" s="1427" t="s">
        <v>951</v>
      </c>
      <c r="C533" s="1427" t="s">
        <v>965</v>
      </c>
      <c r="D533" s="1450">
        <v>2054.76</v>
      </c>
      <c r="E533" s="1451">
        <v>4</v>
      </c>
      <c r="F533" s="1451">
        <v>4</v>
      </c>
      <c r="G533" s="1431">
        <v>6491.009999999995</v>
      </c>
      <c r="H533" s="1431">
        <f t="shared" si="100"/>
      </c>
      <c r="I533" s="1431">
        <f t="shared" si="131"/>
      </c>
      <c r="J533" s="1431">
        <f t="shared" si="170"/>
      </c>
      <c r="K533" s="1431">
        <f t="shared" si="162"/>
      </c>
      <c r="L533" s="1432">
        <f t="shared" si="346"/>
      </c>
      <c r="M533" s="1433">
        <f t="shared" si="377"/>
      </c>
      <c r="N533" s="1433">
        <f t="shared" si="408"/>
      </c>
      <c r="O533" s="1433">
        <f t="shared" si="439"/>
      </c>
      <c r="P533" s="1433">
        <f t="shared" si="222"/>
      </c>
      <c r="Q533" s="1434">
        <f t="shared" si="253"/>
      </c>
      <c r="R533" s="1435">
        <v>0.0128</v>
      </c>
      <c r="S533" s="1436">
        <v>51</v>
      </c>
      <c r="T533" s="1432">
        <f t="shared" si="284"/>
      </c>
      <c r="U533" s="1436">
        <v>22544</v>
      </c>
      <c r="V533" s="1449">
        <v>812</v>
      </c>
      <c r="W533" s="1449">
        <v>104</v>
      </c>
      <c r="X533" s="1449">
        <v>848</v>
      </c>
      <c r="Y533" s="1449">
        <v>111</v>
      </c>
      <c r="Z533" s="1449">
        <v>8</v>
      </c>
      <c r="AA533" s="1449">
        <v>2</v>
      </c>
      <c r="AB533" s="1436">
        <v>19</v>
      </c>
      <c r="AC533" s="1470">
        <f t="shared" si="191"/>
      </c>
      <c r="AD533" s="1432">
        <f t="shared" si="315"/>
      </c>
      <c r="AE533" s="1438" t="s">
        <v>948</v>
      </c>
      <c r="AF533" s="1439" t="s">
        <v>949</v>
      </c>
      <c r="AG533" s="1439">
        <v>20</v>
      </c>
    </row>
    <row r="534">
      <c r="A534" s="1426"/>
      <c r="B534" s="1440" t="s">
        <v>950</v>
      </c>
      <c r="C534" s="1440"/>
      <c r="D534" s="1441">
        <f>SUM(D530:D533)</f>
      </c>
      <c r="E534" s="1441">
        <f>SUM(E530:E533)</f>
      </c>
      <c r="F534" s="1441">
        <f>SUM(F530:F533)</f>
      </c>
      <c r="G534" s="1441">
        <f>SUM(G530:G533)</f>
      </c>
      <c r="H534" s="1442">
        <f t="shared" si="100"/>
      </c>
      <c r="I534" s="1442">
        <f t="shared" si="131"/>
      </c>
      <c r="J534" s="1476">
        <f t="shared" si="170"/>
      </c>
      <c r="K534" s="1442">
        <f t="shared" si="162"/>
      </c>
      <c r="L534" s="1442">
        <f t="shared" si="346"/>
      </c>
      <c r="M534" s="1443">
        <f t="shared" si="377"/>
      </c>
      <c r="N534" s="1443">
        <f t="shared" si="408"/>
      </c>
      <c r="O534" s="1443">
        <f t="shared" si="439"/>
      </c>
      <c r="P534" s="1443">
        <f t="shared" si="222"/>
      </c>
      <c r="Q534" s="1444">
        <f t="shared" si="253"/>
      </c>
      <c r="R534" s="1443">
        <f>AVERAGE(R530:R533)</f>
      </c>
      <c r="S534" s="1445">
        <f>AVERAGE(S530:S533)</f>
      </c>
      <c r="T534" s="1454">
        <f t="shared" si="284"/>
      </c>
      <c r="U534" s="1441">
        <f>SUM(U530:U533)</f>
      </c>
      <c r="V534" s="1441">
        <f>SUM(V530:V533)</f>
      </c>
      <c r="W534" s="1441">
        <f>SUM(W530:W533)</f>
      </c>
      <c r="X534" s="1441">
        <f>SUM(X530:X533)</f>
      </c>
      <c r="Y534" s="1441">
        <f>SUM(Y530:Y533)</f>
      </c>
      <c r="Z534" s="1441">
        <f>SUM(Z530:Z533)</f>
      </c>
      <c r="AA534" s="1441">
        <f>SUM(AA530:AA533)</f>
      </c>
      <c r="AB534" s="1441">
        <f>SUM(AB530:AB533)</f>
      </c>
      <c r="AC534" s="1442">
        <f t="shared" si="191"/>
      </c>
      <c r="AD534" s="1446">
        <f t="shared" si="315"/>
      </c>
      <c r="AE534" s="1447"/>
      <c r="AF534" s="1447"/>
      <c r="AG534" s="1441">
        <f>SUM(AG530:AG533)</f>
      </c>
    </row>
    <row r="535">
      <c r="A535" s="1426"/>
      <c r="B535" s="1455" t="s">
        <v>966</v>
      </c>
      <c r="C535" s="1455"/>
      <c r="D535" s="1456">
        <f>D525+D520+D534+D529</f>
      </c>
      <c r="E535" s="1456">
        <f>E525+E520+E534+E529</f>
      </c>
      <c r="F535" s="1456">
        <f>F525+F520+F534+F529</f>
      </c>
      <c r="G535" s="1456">
        <f>G525+G520+G534+G529</f>
      </c>
      <c r="H535" s="1457">
        <f t="shared" si="100"/>
      </c>
      <c r="I535" s="1457">
        <f t="shared" si="131"/>
      </c>
      <c r="J535" s="1457">
        <f t="shared" si="170"/>
      </c>
      <c r="K535" s="1457">
        <f t="shared" si="162"/>
      </c>
      <c r="L535" s="1457">
        <f t="shared" si="346"/>
      </c>
      <c r="M535" s="1458">
        <f t="shared" si="377"/>
      </c>
      <c r="N535" s="1458">
        <f t="shared" si="408"/>
      </c>
      <c r="O535" s="1458">
        <f t="shared" si="439"/>
      </c>
      <c r="P535" s="1458">
        <f t="shared" si="222"/>
      </c>
      <c r="Q535" s="1459">
        <f t="shared" si="253"/>
      </c>
      <c r="R535" s="1460">
        <f>(R525+R520+R534+R529)/4</f>
      </c>
      <c r="S535" s="1460">
        <f>(S525+S520+S534+S529)/4</f>
      </c>
      <c r="T535" s="1460">
        <f>(T525+T520+T534+T529)/4</f>
      </c>
      <c r="U535" s="1456">
        <f>U525+U520+U534+U529</f>
      </c>
      <c r="V535" s="1456">
        <f>V525+V520+V534+V529</f>
      </c>
      <c r="W535" s="1456">
        <f>W525+W520+W534+W529</f>
      </c>
      <c r="X535" s="1456">
        <f>X525+X520+X534+X529</f>
      </c>
      <c r="Y535" s="1456">
        <f>Y525+Y520+Y534+Y529</f>
      </c>
      <c r="Z535" s="1456">
        <f>Z525+Z520+Z534+Z529</f>
      </c>
      <c r="AA535" s="1456">
        <f>AA525+AA520+AA534+AA529</f>
      </c>
      <c r="AB535" s="1456">
        <f>AB525+AB520+AB534+AB529</f>
      </c>
      <c r="AC535" s="1457">
        <f t="shared" si="191"/>
      </c>
      <c r="AD535" s="1462">
        <f t="shared" si="315"/>
      </c>
      <c r="AE535" s="1463"/>
      <c r="AF535" s="1463"/>
      <c r="AG535" s="1456">
        <f>AG525+AG520+AG534+AG529</f>
      </c>
    </row>
    <row r="536">
      <c r="A536" s="1416" t="s">
        <v>912</v>
      </c>
      <c r="B536" s="1416" t="s">
        <v>913</v>
      </c>
      <c r="C536" s="1416"/>
      <c r="D536" s="1417" t="s">
        <v>914</v>
      </c>
      <c r="E536" s="1417"/>
      <c r="F536" s="1417"/>
      <c r="G536" s="1417"/>
      <c r="H536" s="1417"/>
      <c r="I536" s="1417"/>
      <c r="J536" s="1417"/>
      <c r="K536" s="1417"/>
      <c r="L536" s="1418" t="s">
        <v>915</v>
      </c>
      <c r="M536" s="1418"/>
      <c r="N536" s="1418"/>
      <c r="O536" s="1418"/>
      <c r="P536" s="1418"/>
      <c r="Q536" s="1418"/>
      <c r="R536" s="1418"/>
      <c r="S536" s="1418"/>
      <c r="T536" s="1418"/>
      <c r="U536" s="1418"/>
      <c r="V536" s="1418"/>
      <c r="W536" s="1418"/>
      <c r="X536" s="1418"/>
      <c r="Y536" s="1418"/>
      <c r="Z536" s="1418"/>
      <c r="AA536" s="1418"/>
      <c r="AB536" s="1418"/>
      <c r="AC536" s="1418"/>
      <c r="AD536" s="1418"/>
      <c r="AE536" s="1418"/>
      <c r="AF536" s="1418"/>
      <c r="AG536" s="1419"/>
    </row>
    <row r="537">
      <c r="A537" s="1416"/>
      <c r="B537" s="1416" t="s">
        <v>916</v>
      </c>
      <c r="C537" s="1416" t="s">
        <v>917</v>
      </c>
      <c r="D537" s="1417" t="s">
        <v>918</v>
      </c>
      <c r="E537" s="1420" t="s">
        <v>919</v>
      </c>
      <c r="F537" s="1473" t="s">
        <v>998</v>
      </c>
      <c r="G537" s="1421" t="s">
        <v>920</v>
      </c>
      <c r="H537" s="1422" t="s">
        <v>921</v>
      </c>
      <c r="I537" s="1422" t="s">
        <v>922</v>
      </c>
      <c r="J537" s="1474" t="s">
        <v>999</v>
      </c>
      <c r="K537" s="1422" t="s">
        <v>923</v>
      </c>
      <c r="L537" s="1418" t="s">
        <v>924</v>
      </c>
      <c r="M537" s="1423" t="s">
        <v>925</v>
      </c>
      <c r="N537" s="1423" t="s">
        <v>926</v>
      </c>
      <c r="O537" s="1423" t="s">
        <v>927</v>
      </c>
      <c r="P537" s="1423" t="s">
        <v>928</v>
      </c>
      <c r="Q537" s="1424" t="s">
        <v>929</v>
      </c>
      <c r="R537" s="1423" t="s">
        <v>930</v>
      </c>
      <c r="S537" s="1425" t="s">
        <v>931</v>
      </c>
      <c r="T537" s="1418" t="s">
        <v>932</v>
      </c>
      <c r="U537" s="1424" t="s">
        <v>933</v>
      </c>
      <c r="V537" s="1424" t="s">
        <v>934</v>
      </c>
      <c r="W537" s="1424" t="s">
        <v>935</v>
      </c>
      <c r="X537" s="1424" t="s">
        <v>936</v>
      </c>
      <c r="Y537" s="1424" t="s">
        <v>937</v>
      </c>
      <c r="Z537" s="1424" t="s">
        <v>938</v>
      </c>
      <c r="AA537" s="1424" t="s">
        <v>939</v>
      </c>
      <c r="AB537" s="1424" t="s">
        <v>940</v>
      </c>
      <c r="AC537" s="1469" t="s">
        <v>978</v>
      </c>
      <c r="AD537" s="1418" t="s">
        <v>941</v>
      </c>
      <c r="AE537" s="1419" t="s">
        <v>942</v>
      </c>
      <c r="AF537" s="1419" t="s">
        <v>943</v>
      </c>
      <c r="AG537" s="1419" t="s">
        <v>944</v>
      </c>
    </row>
    <row r="538">
      <c r="A538" s="1426" t="s">
        <v>1004</v>
      </c>
      <c r="B538" s="1427" t="s">
        <v>968</v>
      </c>
      <c r="C538" s="1428" t="s">
        <v>987</v>
      </c>
      <c r="D538" s="1429">
        <v>2004.71</v>
      </c>
      <c r="E538" s="1430">
        <v>3</v>
      </c>
      <c r="F538" s="1430">
        <v>3</v>
      </c>
      <c r="G538" s="1431">
        <v>9041.49</v>
      </c>
      <c r="H538" s="1431">
        <f t="shared" ref="H538:H557" si="101">G538/D538</f>
      </c>
      <c r="I538" s="1431">
        <f t="shared" ref="I538:I557" si="132">D538/E538</f>
      </c>
      <c r="J538" s="1431">
        <f t="shared" ref="J538:J557" si="171">D538/F538</f>
      </c>
      <c r="K538" s="1431">
        <f t="shared" ref="K538:K557" si="163">G538/E538</f>
      </c>
      <c r="L538" s="1432">
        <f t="shared" ref="L538:L557" si="347">D538/V538</f>
      </c>
      <c r="M538" s="1433">
        <f t="shared" ref="M538:M557" si="378">Q538/U538*1</f>
      </c>
      <c r="N538" s="1433">
        <f t="shared" ref="N538:N557" si="409">V538/U538</f>
      </c>
      <c r="O538" s="1433">
        <f t="shared" ref="O538:O557" si="440">X538/U538</f>
      </c>
      <c r="P538" s="1433">
        <f t="shared" ref="P538:P557" si="223">Y538/X538</f>
      </c>
      <c r="Q538" s="1434">
        <f t="shared" ref="Q538:Q557" si="254">W538/R538</f>
      </c>
      <c r="R538" s="1435">
        <v>0.012</v>
      </c>
      <c r="S538" s="1436">
        <v>33</v>
      </c>
      <c r="T538" s="1432">
        <f t="shared" ref="T538:T556" si="285">(D538/U538)*1000</f>
      </c>
      <c r="U538" s="1437">
        <v>21647</v>
      </c>
      <c r="V538" s="1434">
        <v>946</v>
      </c>
      <c r="W538" s="1434">
        <v>90</v>
      </c>
      <c r="X538" s="1434">
        <v>993</v>
      </c>
      <c r="Y538" s="1434">
        <v>42</v>
      </c>
      <c r="Z538" s="1434">
        <v>4</v>
      </c>
      <c r="AA538" s="1434">
        <v>0</v>
      </c>
      <c r="AB538" s="1437">
        <v>8</v>
      </c>
      <c r="AC538" s="1470">
        <f t="shared" ref="AC538:AC557" si="192">D538/X538</f>
      </c>
      <c r="AD538" s="1432">
        <f t="shared" ref="AD538:AD557" si="316">AG538*1000/D538</f>
      </c>
      <c r="AE538" s="1438" t="s">
        <v>948</v>
      </c>
      <c r="AF538" s="1439" t="s">
        <v>957</v>
      </c>
      <c r="AG538" s="1439">
        <v>22</v>
      </c>
    </row>
    <row r="539">
      <c r="A539" s="1426"/>
      <c r="B539" s="1427" t="s">
        <v>968</v>
      </c>
      <c r="C539" s="1427" t="s">
        <v>988</v>
      </c>
      <c r="D539" s="1429">
        <v>2395.29</v>
      </c>
      <c r="E539" s="1430">
        <v>5</v>
      </c>
      <c r="F539" s="1430">
        <v>4</v>
      </c>
      <c r="G539" s="1431">
        <v>10125.460000000001</v>
      </c>
      <c r="H539" s="1431">
        <f t="shared" si="101"/>
      </c>
      <c r="I539" s="1448">
        <f t="shared" si="132"/>
      </c>
      <c r="J539" s="1431">
        <f t="shared" si="171"/>
      </c>
      <c r="K539" s="1448">
        <f t="shared" si="163"/>
      </c>
      <c r="L539" s="1432">
        <f t="shared" si="347"/>
      </c>
      <c r="M539" s="1433">
        <f t="shared" si="378"/>
      </c>
      <c r="N539" s="1433">
        <f t="shared" si="409"/>
      </c>
      <c r="O539" s="1433">
        <f t="shared" si="440"/>
      </c>
      <c r="P539" s="1433">
        <f t="shared" si="223"/>
      </c>
      <c r="Q539" s="1434">
        <f t="shared" si="254"/>
      </c>
      <c r="R539" s="1435">
        <v>0.0155</v>
      </c>
      <c r="S539" s="1436">
        <v>37</v>
      </c>
      <c r="T539" s="1432">
        <f t="shared" si="285"/>
      </c>
      <c r="U539" s="1449">
        <v>23280</v>
      </c>
      <c r="V539" s="1449">
        <v>853</v>
      </c>
      <c r="W539" s="1449">
        <v>117</v>
      </c>
      <c r="X539" s="1449">
        <v>900</v>
      </c>
      <c r="Y539" s="1449">
        <v>61</v>
      </c>
      <c r="Z539" s="1449">
        <v>8</v>
      </c>
      <c r="AA539" s="1449">
        <v>2</v>
      </c>
      <c r="AB539" s="1436">
        <v>15</v>
      </c>
      <c r="AC539" s="1470">
        <f t="shared" si="192"/>
      </c>
      <c r="AD539" s="1432">
        <f t="shared" si="316"/>
      </c>
      <c r="AE539" s="1438" t="s">
        <v>948</v>
      </c>
      <c r="AF539" s="1439" t="s">
        <v>957</v>
      </c>
      <c r="AG539" s="1439">
        <v>27</v>
      </c>
    </row>
    <row r="540">
      <c r="A540" s="1426"/>
      <c r="B540" s="1427" t="s">
        <v>968</v>
      </c>
      <c r="C540" s="1428" t="s">
        <v>947</v>
      </c>
      <c r="D540" s="1450">
        <v>2517.92</v>
      </c>
      <c r="E540" s="1451">
        <v>0</v>
      </c>
      <c r="F540" s="1451">
        <v>0</v>
      </c>
      <c r="G540" s="1475">
        <v>0</v>
      </c>
      <c r="H540" s="1431">
        <f t="shared" si="101"/>
      </c>
      <c r="I540" s="1431">
        <f t="shared" si="132"/>
      </c>
      <c r="J540" s="1431">
        <f t="shared" si="171"/>
      </c>
      <c r="K540" s="1431">
        <f t="shared" si="163"/>
      </c>
      <c r="L540" s="1452">
        <f t="shared" si="347"/>
      </c>
      <c r="M540" s="1433">
        <f t="shared" si="378"/>
      </c>
      <c r="N540" s="1433">
        <f t="shared" si="409"/>
      </c>
      <c r="O540" s="1433">
        <f t="shared" si="440"/>
      </c>
      <c r="P540" s="1433">
        <f t="shared" si="223"/>
      </c>
      <c r="Q540" s="1434">
        <f t="shared" si="254"/>
      </c>
      <c r="R540" s="1435">
        <v>0.0106</v>
      </c>
      <c r="S540" s="1436">
        <v>36</v>
      </c>
      <c r="T540" s="1432">
        <f t="shared" si="285"/>
      </c>
      <c r="U540" s="1449">
        <v>23113</v>
      </c>
      <c r="V540" s="1449">
        <v>649</v>
      </c>
      <c r="W540" s="1449">
        <v>81</v>
      </c>
      <c r="X540" s="1449">
        <v>684</v>
      </c>
      <c r="Y540" s="1449">
        <v>56</v>
      </c>
      <c r="Z540" s="1449">
        <v>3</v>
      </c>
      <c r="AA540" s="1449">
        <v>2</v>
      </c>
      <c r="AB540" s="1436">
        <v>8</v>
      </c>
      <c r="AC540" s="1470">
        <f t="shared" si="192"/>
      </c>
      <c r="AD540" s="1432">
        <f t="shared" si="316"/>
      </c>
      <c r="AE540" s="1438" t="s">
        <v>948</v>
      </c>
      <c r="AF540" s="1439" t="s">
        <v>957</v>
      </c>
      <c r="AG540" s="1439">
        <v>26</v>
      </c>
    </row>
    <row customHeight="true" ht="18.452380952380953" r="541">
      <c r="A541" s="1426"/>
      <c r="B541" s="1427" t="s">
        <v>968</v>
      </c>
      <c r="C541" s="1428" t="s">
        <v>952</v>
      </c>
      <c r="D541" s="1477">
        <v>2655.31</v>
      </c>
      <c r="E541" s="1451">
        <v>1</v>
      </c>
      <c r="F541" s="1451">
        <v>1</v>
      </c>
      <c r="G541" s="1431">
        <v>1048.9099999999999</v>
      </c>
      <c r="H541" s="1431">
        <f t="shared" si="101"/>
      </c>
      <c r="I541" s="1431">
        <f t="shared" si="132"/>
      </c>
      <c r="J541" s="1431">
        <f t="shared" si="171"/>
      </c>
      <c r="K541" s="1431">
        <f t="shared" si="163"/>
      </c>
      <c r="L541" s="1452">
        <f t="shared" si="347"/>
      </c>
      <c r="M541" s="1433">
        <f t="shared" si="378"/>
      </c>
      <c r="N541" s="1433">
        <f t="shared" si="409"/>
      </c>
      <c r="O541" s="1433">
        <f t="shared" si="440"/>
      </c>
      <c r="P541" s="1433">
        <f t="shared" si="223"/>
      </c>
      <c r="Q541" s="1434">
        <f t="shared" si="254"/>
      </c>
      <c r="R541" s="1435">
        <v>0.0089</v>
      </c>
      <c r="S541" s="1436">
        <v>41</v>
      </c>
      <c r="T541" s="1432">
        <f t="shared" si="285"/>
      </c>
      <c r="U541" s="1449">
        <v>29744</v>
      </c>
      <c r="V541" s="1449">
        <v>911</v>
      </c>
      <c r="W541" s="1449">
        <v>97</v>
      </c>
      <c r="X541" s="1449">
        <v>966</v>
      </c>
      <c r="Y541" s="1449">
        <v>39</v>
      </c>
      <c r="Z541" s="1449">
        <v>3</v>
      </c>
      <c r="AA541" s="1449">
        <v>0</v>
      </c>
      <c r="AB541" s="1436">
        <v>19</v>
      </c>
      <c r="AC541" s="1470">
        <f t="shared" si="192"/>
      </c>
      <c r="AD541" s="1432">
        <f t="shared" si="316"/>
      </c>
      <c r="AE541" s="1438" t="s">
        <v>948</v>
      </c>
      <c r="AF541" s="1439" t="s">
        <v>957</v>
      </c>
      <c r="AG541" s="1439">
        <v>18</v>
      </c>
    </row>
    <row r="542">
      <c r="A542" s="1426"/>
      <c r="B542" s="1427" t="s">
        <v>968</v>
      </c>
      <c r="C542" s="1428" t="s">
        <v>953</v>
      </c>
      <c r="D542" s="1450">
        <v>2217.44</v>
      </c>
      <c r="E542" s="1451">
        <v>5</v>
      </c>
      <c r="F542" s="1451">
        <v>5</v>
      </c>
      <c r="G542" s="1431">
        <v>14015.440000000002</v>
      </c>
      <c r="H542" s="1431">
        <f t="shared" si="101"/>
      </c>
      <c r="I542" s="1431">
        <f t="shared" si="132"/>
      </c>
      <c r="J542" s="1431">
        <f t="shared" si="171"/>
      </c>
      <c r="K542" s="1431">
        <f t="shared" si="163"/>
      </c>
      <c r="L542" s="1452">
        <f t="shared" si="347"/>
      </c>
      <c r="M542" s="1433">
        <f t="shared" si="378"/>
      </c>
      <c r="N542" s="1433">
        <f t="shared" si="409"/>
      </c>
      <c r="O542" s="1433">
        <f t="shared" si="440"/>
      </c>
      <c r="P542" s="1433">
        <f t="shared" si="223"/>
      </c>
      <c r="Q542" s="1434">
        <f t="shared" si="254"/>
      </c>
      <c r="R542" s="1435">
        <v>0.0148</v>
      </c>
      <c r="S542" s="1436">
        <v>36</v>
      </c>
      <c r="T542" s="1432">
        <f t="shared" si="285"/>
      </c>
      <c r="U542" s="1449">
        <v>23850</v>
      </c>
      <c r="V542" s="1449">
        <v>772</v>
      </c>
      <c r="W542" s="1449">
        <v>108</v>
      </c>
      <c r="X542" s="1449">
        <v>819</v>
      </c>
      <c r="Y542" s="1449">
        <v>53</v>
      </c>
      <c r="Z542" s="1449">
        <v>8</v>
      </c>
      <c r="AA542" s="1449">
        <v>3</v>
      </c>
      <c r="AB542" s="1436">
        <v>14</v>
      </c>
      <c r="AC542" s="1470">
        <f t="shared" si="192"/>
      </c>
      <c r="AD542" s="1432">
        <f t="shared" si="316"/>
      </c>
      <c r="AE542" s="1438" t="s">
        <v>948</v>
      </c>
      <c r="AF542" s="1439" t="s">
        <v>957</v>
      </c>
      <c r="AG542" s="1439">
        <v>20</v>
      </c>
    </row>
    <row r="543">
      <c r="A543" s="1426"/>
      <c r="B543" s="1440" t="s">
        <v>950</v>
      </c>
      <c r="C543" s="1440"/>
      <c r="D543" s="1441">
        <f>SUM(D538:D542)</f>
      </c>
      <c r="E543" s="1441">
        <f>SUM(E538:E542)</f>
      </c>
      <c r="F543" s="1441">
        <f>SUM(F538:F542)</f>
      </c>
      <c r="G543" s="1442">
        <f>SUM(G538:G542)</f>
      </c>
      <c r="H543" s="1442">
        <f t="shared" si="101"/>
      </c>
      <c r="I543" s="1442">
        <f t="shared" si="132"/>
      </c>
      <c r="J543" s="1476">
        <f t="shared" si="171"/>
      </c>
      <c r="K543" s="1442">
        <f t="shared" si="163"/>
      </c>
      <c r="L543" s="1442">
        <f t="shared" si="347"/>
      </c>
      <c r="M543" s="1443">
        <f t="shared" si="378"/>
      </c>
      <c r="N543" s="1443">
        <f t="shared" si="409"/>
      </c>
      <c r="O543" s="1443">
        <f t="shared" si="440"/>
      </c>
      <c r="P543" s="1443">
        <f t="shared" si="223"/>
      </c>
      <c r="Q543" s="1444">
        <f t="shared" si="254"/>
      </c>
      <c r="R543" s="1443">
        <f>AVERAGE(R538:R542)</f>
      </c>
      <c r="S543" s="1445">
        <f>AVERAGE(S538:S542)</f>
      </c>
      <c r="T543" s="1442">
        <f t="shared" si="285"/>
      </c>
      <c r="U543" s="1441">
        <f>SUM(U538:U542)</f>
      </c>
      <c r="V543" s="1441">
        <f>SUM(V538:V542)</f>
      </c>
      <c r="W543" s="1441">
        <f>SUM(W538:W542)</f>
      </c>
      <c r="X543" s="1441">
        <f>SUM(X538:X542)</f>
      </c>
      <c r="Y543" s="1441">
        <f>SUM(Y538:Y542)</f>
      </c>
      <c r="Z543" s="1441">
        <f>SUM(Z538:Z542)</f>
      </c>
      <c r="AA543" s="1441">
        <f>SUM(AA538:AA542)</f>
      </c>
      <c r="AB543" s="1441">
        <f>SUM(AB538:AB542)</f>
      </c>
      <c r="AC543" s="1442">
        <f t="shared" si="192"/>
      </c>
      <c r="AD543" s="1446">
        <f t="shared" si="316"/>
      </c>
      <c r="AE543" s="1447"/>
      <c r="AF543" s="1447"/>
      <c r="AG543" s="1444">
        <f>SUM(AG538:AG542)</f>
      </c>
    </row>
    <row r="544">
      <c r="A544" s="1426"/>
      <c r="B544" s="1427" t="s">
        <v>946</v>
      </c>
      <c r="C544" s="1427" t="s">
        <v>954</v>
      </c>
      <c r="D544" s="1451">
        <v>2421.93</v>
      </c>
      <c r="E544" s="1451">
        <v>2</v>
      </c>
      <c r="F544" s="1451">
        <v>2</v>
      </c>
      <c r="G544" s="1431">
        <v>3642.209999999999</v>
      </c>
      <c r="H544" s="1431">
        <f t="shared" si="101"/>
      </c>
      <c r="I544" s="1431">
        <f t="shared" si="132"/>
      </c>
      <c r="J544" s="1431">
        <f t="shared" si="171"/>
      </c>
      <c r="K544" s="1431">
        <f t="shared" si="163"/>
      </c>
      <c r="L544" s="1432">
        <f t="shared" si="347"/>
      </c>
      <c r="M544" s="1433">
        <f t="shared" si="378"/>
      </c>
      <c r="N544" s="1433">
        <f t="shared" si="409"/>
      </c>
      <c r="O544" s="1433">
        <f t="shared" si="440"/>
      </c>
      <c r="P544" s="1433">
        <f t="shared" si="223"/>
      </c>
      <c r="Q544" s="1434">
        <f t="shared" si="254"/>
      </c>
      <c r="R544" s="1435">
        <v>0.0104</v>
      </c>
      <c r="S544" s="1436">
        <v>34</v>
      </c>
      <c r="T544" s="1432">
        <f t="shared" si="285"/>
      </c>
      <c r="U544" s="1436">
        <v>27015</v>
      </c>
      <c r="V544" s="1449">
        <v>1474</v>
      </c>
      <c r="W544" s="1449">
        <v>101</v>
      </c>
      <c r="X544" s="1449">
        <v>1594</v>
      </c>
      <c r="Y544" s="1449">
        <v>83</v>
      </c>
      <c r="Z544" s="1449">
        <v>7</v>
      </c>
      <c r="AA544" s="1449">
        <v>3</v>
      </c>
      <c r="AB544" s="1436">
        <v>18</v>
      </c>
      <c r="AC544" s="1470">
        <f t="shared" si="192"/>
      </c>
      <c r="AD544" s="1432">
        <f t="shared" si="316"/>
      </c>
      <c r="AE544" s="1438" t="s">
        <v>948</v>
      </c>
      <c r="AF544" s="1439" t="s">
        <v>957</v>
      </c>
      <c r="AG544" s="1439">
        <v>26</v>
      </c>
    </row>
    <row r="545">
      <c r="A545" s="1426"/>
      <c r="B545" s="1427" t="s">
        <v>946</v>
      </c>
      <c r="C545" s="1427" t="s">
        <v>955</v>
      </c>
      <c r="D545" s="1451">
        <v>2155.24</v>
      </c>
      <c r="E545" s="1451">
        <v>5</v>
      </c>
      <c r="F545" s="1451">
        <v>3</v>
      </c>
      <c r="G545" s="1431">
        <v>9440.150000000001</v>
      </c>
      <c r="H545" s="1431">
        <f t="shared" si="101"/>
      </c>
      <c r="I545" s="1431">
        <f t="shared" si="132"/>
      </c>
      <c r="J545" s="1431">
        <f t="shared" si="171"/>
      </c>
      <c r="K545" s="1431">
        <f t="shared" si="163"/>
      </c>
      <c r="L545" s="1432">
        <f t="shared" si="347"/>
      </c>
      <c r="M545" s="1433">
        <f t="shared" si="378"/>
      </c>
      <c r="N545" s="1433">
        <f t="shared" si="409"/>
      </c>
      <c r="O545" s="1433">
        <f t="shared" si="440"/>
      </c>
      <c r="P545" s="1433">
        <f t="shared" si="223"/>
      </c>
      <c r="Q545" s="1434">
        <f t="shared" si="254"/>
      </c>
      <c r="R545" s="1435">
        <v>0.0135</v>
      </c>
      <c r="S545" s="1436">
        <v>34</v>
      </c>
      <c r="T545" s="1432">
        <f t="shared" si="285"/>
      </c>
      <c r="U545" s="1436">
        <v>23420</v>
      </c>
      <c r="V545" s="1449">
        <v>700</v>
      </c>
      <c r="W545" s="1449">
        <v>107</v>
      </c>
      <c r="X545" s="1449">
        <v>759</v>
      </c>
      <c r="Y545" s="1449">
        <v>63</v>
      </c>
      <c r="Z545" s="1449">
        <v>11</v>
      </c>
      <c r="AA545" s="1449">
        <v>1</v>
      </c>
      <c r="AB545" s="1436">
        <v>13</v>
      </c>
      <c r="AC545" s="1470">
        <f t="shared" si="192"/>
      </c>
      <c r="AD545" s="1432">
        <f t="shared" si="316"/>
      </c>
      <c r="AE545" s="1438" t="s">
        <v>948</v>
      </c>
      <c r="AF545" s="1439" t="s">
        <v>957</v>
      </c>
      <c r="AG545" s="1439">
        <v>22</v>
      </c>
    </row>
    <row r="546">
      <c r="A546" s="1426"/>
      <c r="B546" s="1427" t="s">
        <v>946</v>
      </c>
      <c r="C546" s="1427" t="s">
        <v>956</v>
      </c>
      <c r="D546" s="1451">
        <v>2313.84</v>
      </c>
      <c r="E546" s="1451">
        <v>6</v>
      </c>
      <c r="F546" s="1451">
        <v>5</v>
      </c>
      <c r="G546" s="1431">
        <v>9635.830000000002</v>
      </c>
      <c r="H546" s="1431">
        <f t="shared" si="101"/>
      </c>
      <c r="I546" s="1431">
        <f t="shared" si="132"/>
      </c>
      <c r="J546" s="1431">
        <f t="shared" si="171"/>
      </c>
      <c r="K546" s="1431">
        <f t="shared" si="163"/>
      </c>
      <c r="L546" s="1432">
        <f t="shared" si="347"/>
      </c>
      <c r="M546" s="1433">
        <f t="shared" si="378"/>
      </c>
      <c r="N546" s="1433">
        <f t="shared" si="409"/>
      </c>
      <c r="O546" s="1433">
        <f t="shared" si="440"/>
      </c>
      <c r="P546" s="1433">
        <f t="shared" si="223"/>
      </c>
      <c r="Q546" s="1434">
        <f t="shared" si="254"/>
      </c>
      <c r="R546" s="1435">
        <v>0.0135</v>
      </c>
      <c r="S546" s="1436">
        <v>33</v>
      </c>
      <c r="T546" s="1432">
        <f t="shared" si="285"/>
      </c>
      <c r="U546" s="1436">
        <v>27726</v>
      </c>
      <c r="V546" s="1449">
        <v>1275</v>
      </c>
      <c r="W546" s="1449">
        <v>118</v>
      </c>
      <c r="X546" s="1449">
        <v>1366</v>
      </c>
      <c r="Y546" s="1449">
        <v>65</v>
      </c>
      <c r="Z546" s="1449">
        <v>6</v>
      </c>
      <c r="AA546" s="1449">
        <v>2</v>
      </c>
      <c r="AB546" s="1436">
        <v>17</v>
      </c>
      <c r="AC546" s="1470">
        <f t="shared" si="192"/>
      </c>
      <c r="AD546" s="1432">
        <f t="shared" si="316"/>
      </c>
      <c r="AE546" s="1438" t="s">
        <v>948</v>
      </c>
      <c r="AF546" s="1439" t="s">
        <v>949</v>
      </c>
      <c r="AG546" s="1439">
        <v>27</v>
      </c>
    </row>
    <row r="547">
      <c r="A547" s="1426"/>
      <c r="B547" s="1427" t="s">
        <v>946</v>
      </c>
      <c r="C547" s="1427" t="s">
        <v>959</v>
      </c>
      <c r="D547" s="1468">
        <v>2028.91</v>
      </c>
      <c r="E547" s="1451">
        <v>2</v>
      </c>
      <c r="F547" s="1451">
        <v>1</v>
      </c>
      <c r="G547" s="1431">
        <v>2579.729999999996</v>
      </c>
      <c r="H547" s="1431">
        <f t="shared" si="101"/>
      </c>
      <c r="I547" s="1431">
        <f t="shared" si="132"/>
      </c>
      <c r="J547" s="1431">
        <f t="shared" si="171"/>
      </c>
      <c r="K547" s="1431">
        <f t="shared" si="163"/>
      </c>
      <c r="L547" s="1432">
        <f t="shared" si="347"/>
      </c>
      <c r="M547" s="1433">
        <f t="shared" si="378"/>
      </c>
      <c r="N547" s="1433">
        <f t="shared" si="409"/>
      </c>
      <c r="O547" s="1433">
        <f t="shared" si="440"/>
      </c>
      <c r="P547" s="1433">
        <f t="shared" si="223"/>
      </c>
      <c r="Q547" s="1434">
        <f t="shared" si="254"/>
      </c>
      <c r="R547" s="1435">
        <v>0.0121</v>
      </c>
      <c r="S547" s="1436">
        <v>34</v>
      </c>
      <c r="T547" s="1432">
        <f t="shared" si="285"/>
      </c>
      <c r="U547" s="1436">
        <v>23104</v>
      </c>
      <c r="V547" s="1449">
        <v>592</v>
      </c>
      <c r="W547" s="1449">
        <v>89</v>
      </c>
      <c r="X547" s="1449">
        <v>635</v>
      </c>
      <c r="Y547" s="1449">
        <v>27</v>
      </c>
      <c r="Z547" s="1449">
        <v>2</v>
      </c>
      <c r="AA547" s="1449">
        <v>2</v>
      </c>
      <c r="AB547" s="1436">
        <v>19</v>
      </c>
      <c r="AC547" s="1470">
        <f t="shared" si="192"/>
      </c>
      <c r="AD547" s="1432">
        <f t="shared" si="316"/>
      </c>
      <c r="AE547" s="1438" t="s">
        <v>948</v>
      </c>
      <c r="AF547" s="1439" t="s">
        <v>949</v>
      </c>
      <c r="AG547" s="1439">
        <v>20</v>
      </c>
    </row>
    <row r="548">
      <c r="A548" s="1426"/>
      <c r="B548" s="1440" t="s">
        <v>950</v>
      </c>
      <c r="C548" s="1440"/>
      <c r="D548" s="1441">
        <f>SUM(D544:D547)</f>
      </c>
      <c r="E548" s="1441">
        <f>SUM(E544:E547)</f>
      </c>
      <c r="F548" s="1441">
        <f>SUM(F544:F547)</f>
      </c>
      <c r="G548" s="1442">
        <f>SUM(G544:G547)</f>
      </c>
      <c r="H548" s="1442">
        <f t="shared" si="101"/>
      </c>
      <c r="I548" s="1442">
        <f t="shared" si="132"/>
      </c>
      <c r="J548" s="1476">
        <f t="shared" si="171"/>
      </c>
      <c r="K548" s="1442">
        <f t="shared" si="163"/>
      </c>
      <c r="L548" s="1442">
        <f t="shared" si="347"/>
      </c>
      <c r="M548" s="1443">
        <f t="shared" si="378"/>
      </c>
      <c r="N548" s="1443">
        <f t="shared" si="409"/>
      </c>
      <c r="O548" s="1443">
        <f t="shared" si="440"/>
      </c>
      <c r="P548" s="1443">
        <f t="shared" si="223"/>
      </c>
      <c r="Q548" s="1444">
        <f t="shared" si="254"/>
      </c>
      <c r="R548" s="1443">
        <f>AVERAGE(R544:R547)</f>
      </c>
      <c r="S548" s="1445">
        <f>AVERAGE(S544:S547)</f>
      </c>
      <c r="T548" s="1454">
        <f t="shared" si="285"/>
      </c>
      <c r="U548" s="1441">
        <f>SUM(U544:U547)</f>
      </c>
      <c r="V548" s="1441">
        <f>SUM(V544:V547)</f>
      </c>
      <c r="W548" s="1441">
        <f>SUM(W544:W547)</f>
      </c>
      <c r="X548" s="1441">
        <f>SUM(X544:X547)</f>
      </c>
      <c r="Y548" s="1441">
        <f>SUM(Y544:Y547)</f>
      </c>
      <c r="Z548" s="1441">
        <f>SUM(Z544:Z547)</f>
      </c>
      <c r="AA548" s="1441">
        <f>SUM(AA544:AA547)</f>
      </c>
      <c r="AB548" s="1441">
        <f>SUM(AB544:AB547)</f>
      </c>
      <c r="AC548" s="1442">
        <f t="shared" si="192"/>
      </c>
      <c r="AD548" s="1446">
        <f t="shared" si="316"/>
      </c>
      <c r="AE548" s="1447"/>
      <c r="AF548" s="1447"/>
      <c r="AG548" s="1444">
        <f>SUM(AG544:AG547)</f>
      </c>
    </row>
    <row r="549">
      <c r="A549" s="1426"/>
      <c r="B549" s="1427" t="s">
        <v>1005</v>
      </c>
      <c r="C549" s="1427" t="s">
        <v>960</v>
      </c>
      <c r="D549" s="1451">
        <v>1960.47</v>
      </c>
      <c r="E549" s="1451">
        <v>1</v>
      </c>
      <c r="F549" s="1451">
        <v>1</v>
      </c>
      <c r="G549" s="1431">
        <v>1994.8499999999985</v>
      </c>
      <c r="H549" s="1431">
        <f t="shared" si="101"/>
      </c>
      <c r="I549" s="1431">
        <f t="shared" si="132"/>
      </c>
      <c r="J549" s="1431">
        <f t="shared" si="171"/>
      </c>
      <c r="K549" s="1431">
        <f t="shared" si="163"/>
      </c>
      <c r="L549" s="1432">
        <f t="shared" si="347"/>
      </c>
      <c r="M549" s="1433">
        <f t="shared" si="378"/>
      </c>
      <c r="N549" s="1433">
        <f t="shared" si="409"/>
      </c>
      <c r="O549" s="1433">
        <f t="shared" si="440"/>
      </c>
      <c r="P549" s="1433">
        <f t="shared" si="223"/>
      </c>
      <c r="Q549" s="1434">
        <f t="shared" si="254"/>
      </c>
      <c r="R549" s="1435">
        <v>0.0136</v>
      </c>
      <c r="S549" s="1436">
        <v>34</v>
      </c>
      <c r="T549" s="1432">
        <f t="shared" si="285"/>
      </c>
      <c r="U549" s="1436">
        <v>23833</v>
      </c>
      <c r="V549" s="1449">
        <v>978</v>
      </c>
      <c r="W549" s="1449">
        <v>101</v>
      </c>
      <c r="X549" s="1449">
        <v>1056</v>
      </c>
      <c r="Y549" s="1449">
        <v>43</v>
      </c>
      <c r="Z549" s="1449">
        <v>9</v>
      </c>
      <c r="AA549" s="1449">
        <v>5</v>
      </c>
      <c r="AB549" s="1436">
        <v>19</v>
      </c>
      <c r="AC549" s="1470">
        <f t="shared" si="192"/>
      </c>
      <c r="AD549" s="1432">
        <f t="shared" si="316"/>
      </c>
      <c r="AE549" s="1438" t="s">
        <v>948</v>
      </c>
      <c r="AF549" s="1439" t="s">
        <v>949</v>
      </c>
      <c r="AG549" s="1439">
        <v>15</v>
      </c>
    </row>
    <row r="550">
      <c r="A550" s="1426"/>
      <c r="B550" s="1427" t="s">
        <v>1005</v>
      </c>
      <c r="C550" s="1427" t="s">
        <v>961</v>
      </c>
      <c r="D550" s="1451">
        <v>2517.05</v>
      </c>
      <c r="E550" s="1451">
        <v>2</v>
      </c>
      <c r="F550" s="1451">
        <v>0</v>
      </c>
      <c r="G550" s="1475">
        <v>5096.519999999997</v>
      </c>
      <c r="H550" s="1431">
        <f t="shared" si="101"/>
      </c>
      <c r="I550" s="1431">
        <f t="shared" si="132"/>
      </c>
      <c r="J550" s="1431">
        <f t="shared" si="171"/>
      </c>
      <c r="K550" s="1431">
        <f t="shared" si="163"/>
      </c>
      <c r="L550" s="1432">
        <f t="shared" si="347"/>
      </c>
      <c r="M550" s="1433">
        <f t="shared" si="378"/>
      </c>
      <c r="N550" s="1433">
        <f t="shared" si="409"/>
      </c>
      <c r="O550" s="1433">
        <f t="shared" si="440"/>
      </c>
      <c r="P550" s="1433">
        <f t="shared" si="223"/>
      </c>
      <c r="Q550" s="1434">
        <f t="shared" si="254"/>
      </c>
      <c r="R550" s="1435">
        <v>0.0145</v>
      </c>
      <c r="S550" s="1436">
        <v>35</v>
      </c>
      <c r="T550" s="1432">
        <f t="shared" si="285"/>
      </c>
      <c r="U550" s="1436">
        <v>21041</v>
      </c>
      <c r="V550" s="1449">
        <v>707</v>
      </c>
      <c r="W550" s="1449">
        <v>89</v>
      </c>
      <c r="X550" s="1449">
        <v>748</v>
      </c>
      <c r="Y550" s="1449">
        <v>64</v>
      </c>
      <c r="Z550" s="1449">
        <v>14</v>
      </c>
      <c r="AA550" s="1449">
        <v>1</v>
      </c>
      <c r="AB550" s="1436">
        <v>11</v>
      </c>
      <c r="AC550" s="1470">
        <f t="shared" si="192"/>
      </c>
      <c r="AD550" s="1432">
        <f t="shared" si="316"/>
      </c>
      <c r="AE550" s="1438" t="s">
        <v>948</v>
      </c>
      <c r="AF550" s="1439" t="s">
        <v>949</v>
      </c>
      <c r="AG550" s="1439">
        <v>31</v>
      </c>
    </row>
    <row r="551">
      <c r="A551" s="1426"/>
      <c r="B551" s="1440"/>
      <c r="C551" s="1440"/>
      <c r="D551" s="1441">
        <f>SUM(D549:D550)</f>
      </c>
      <c r="E551" s="1441">
        <f>SUM(E549:E550)</f>
      </c>
      <c r="F551" s="1441">
        <f>SUM(F549:F550)</f>
      </c>
      <c r="G551" s="1441">
        <f>SUM(G549:G550)</f>
      </c>
      <c r="H551" s="1442">
        <f t="shared" si="101"/>
      </c>
      <c r="I551" s="1442">
        <f t="shared" si="132"/>
      </c>
      <c r="J551" s="1476">
        <f t="shared" si="171"/>
      </c>
      <c r="K551" s="1442">
        <f t="shared" si="163"/>
      </c>
      <c r="L551" s="1442">
        <f t="shared" si="347"/>
      </c>
      <c r="M551" s="1443">
        <f t="shared" si="378"/>
      </c>
      <c r="N551" s="1443">
        <f t="shared" si="409"/>
      </c>
      <c r="O551" s="1443">
        <f t="shared" si="440"/>
      </c>
      <c r="P551" s="1443">
        <f t="shared" si="223"/>
      </c>
      <c r="Q551" s="1444">
        <f t="shared" si="254"/>
      </c>
      <c r="R551" s="1443">
        <f>AVERAGE(R549:R550)</f>
      </c>
      <c r="S551" s="1445">
        <f>AVERAGE(S549:S550)</f>
      </c>
      <c r="T551" s="1454">
        <f t="shared" si="285"/>
      </c>
      <c r="U551" s="1441">
        <f>SUM(U549:U550)</f>
      </c>
      <c r="V551" s="1441">
        <f>SUM(V549:V550)</f>
      </c>
      <c r="W551" s="1441">
        <f>SUM(W549:W550)</f>
      </c>
      <c r="X551" s="1441">
        <f>SUM(X549:X550)</f>
      </c>
      <c r="Y551" s="1441">
        <f>SUM(Y549:Y550)</f>
      </c>
      <c r="Z551" s="1441">
        <f>SUM(Z549:Z550)</f>
      </c>
      <c r="AA551" s="1441">
        <f>SUM(AA549:AA550)</f>
      </c>
      <c r="AB551" s="1441">
        <f>SUM(AB549:AB550)</f>
      </c>
      <c r="AC551" s="1442">
        <f t="shared" si="192"/>
      </c>
      <c r="AD551" s="1446">
        <f t="shared" si="316"/>
      </c>
      <c r="AE551" s="1447"/>
      <c r="AF551" s="1447"/>
      <c r="AG551" s="1441">
        <f>SUM(AG549:AG550)</f>
      </c>
    </row>
    <row r="552">
      <c r="A552" s="1426"/>
      <c r="B552" s="1427" t="s">
        <v>951</v>
      </c>
      <c r="C552" s="1427" t="s">
        <v>962</v>
      </c>
      <c r="D552" s="1429">
        <v>1764.6600000000003</v>
      </c>
      <c r="E552" s="1453">
        <v>4</v>
      </c>
      <c r="F552" s="1453">
        <v>4</v>
      </c>
      <c r="G552" s="1431">
        <v>9601.029999999999</v>
      </c>
      <c r="H552" s="1431">
        <f t="shared" si="101"/>
      </c>
      <c r="I552" s="1431">
        <f t="shared" si="132"/>
      </c>
      <c r="J552" s="1431">
        <f t="shared" si="171"/>
      </c>
      <c r="K552" s="1431">
        <f t="shared" si="163"/>
      </c>
      <c r="L552" s="1432">
        <f t="shared" si="347"/>
      </c>
      <c r="M552" s="1433">
        <f t="shared" si="378"/>
      </c>
      <c r="N552" s="1433">
        <f t="shared" si="409"/>
      </c>
      <c r="O552" s="1433">
        <f t="shared" si="440"/>
      </c>
      <c r="P552" s="1433">
        <f t="shared" si="223"/>
      </c>
      <c r="Q552" s="1434">
        <f t="shared" si="254"/>
      </c>
      <c r="R552" s="1435">
        <v>0.0138</v>
      </c>
      <c r="S552" s="1436">
        <v>36</v>
      </c>
      <c r="T552" s="1432">
        <f t="shared" si="285"/>
      </c>
      <c r="U552" s="1436">
        <v>27041</v>
      </c>
      <c r="V552" s="1449">
        <v>1060</v>
      </c>
      <c r="W552" s="1449">
        <v>114</v>
      </c>
      <c r="X552" s="1449">
        <v>1154</v>
      </c>
      <c r="Y552" s="1449">
        <v>74</v>
      </c>
      <c r="Z552" s="1449">
        <v>4</v>
      </c>
      <c r="AA552" s="1449">
        <v>2</v>
      </c>
      <c r="AB552" s="1436">
        <v>23</v>
      </c>
      <c r="AC552" s="1470">
        <f t="shared" si="192"/>
      </c>
      <c r="AD552" s="1432">
        <f t="shared" si="316"/>
      </c>
      <c r="AE552" s="1438" t="s">
        <v>948</v>
      </c>
      <c r="AF552" s="1439" t="s">
        <v>949</v>
      </c>
      <c r="AG552" s="1439">
        <v>21</v>
      </c>
    </row>
    <row r="553">
      <c r="A553" s="1426"/>
      <c r="B553" s="1427" t="s">
        <v>951</v>
      </c>
      <c r="C553" s="1428" t="s">
        <v>963</v>
      </c>
      <c r="D553" s="1450">
        <v>2476.91</v>
      </c>
      <c r="E553" s="1453">
        <v>3</v>
      </c>
      <c r="F553" s="1453">
        <v>2</v>
      </c>
      <c r="G553" s="1431">
        <v>5630.630000000005</v>
      </c>
      <c r="H553" s="1431">
        <f t="shared" si="101"/>
      </c>
      <c r="I553" s="1431">
        <f t="shared" si="132"/>
      </c>
      <c r="J553" s="1431">
        <f t="shared" si="171"/>
      </c>
      <c r="K553" s="1431">
        <f t="shared" si="163"/>
      </c>
      <c r="L553" s="1432">
        <f t="shared" si="347"/>
      </c>
      <c r="M553" s="1433">
        <f t="shared" si="378"/>
      </c>
      <c r="N553" s="1433">
        <f t="shared" si="409"/>
      </c>
      <c r="O553" s="1433">
        <f t="shared" si="440"/>
      </c>
      <c r="P553" s="1433">
        <f t="shared" si="223"/>
      </c>
      <c r="Q553" s="1434">
        <f t="shared" si="254"/>
      </c>
      <c r="R553" s="1435">
        <v>0.014</v>
      </c>
      <c r="S553" s="1436">
        <v>37</v>
      </c>
      <c r="T553" s="1432">
        <f t="shared" si="285"/>
      </c>
      <c r="U553" s="1436">
        <v>25956</v>
      </c>
      <c r="V553" s="1449">
        <v>638</v>
      </c>
      <c r="W553" s="1449">
        <v>106</v>
      </c>
      <c r="X553" s="1449">
        <v>659</v>
      </c>
      <c r="Y553" s="1449">
        <v>57</v>
      </c>
      <c r="Z553" s="1449">
        <v>6</v>
      </c>
      <c r="AA553" s="1449">
        <v>2</v>
      </c>
      <c r="AB553" s="1436">
        <v>28</v>
      </c>
      <c r="AC553" s="1470">
        <f t="shared" si="192"/>
      </c>
      <c r="AD553" s="1432">
        <f t="shared" si="316"/>
      </c>
      <c r="AE553" s="1438" t="s">
        <v>948</v>
      </c>
      <c r="AF553" s="1439" t="s">
        <v>949</v>
      </c>
      <c r="AG553" s="1439">
        <v>12</v>
      </c>
    </row>
    <row r="554">
      <c r="A554" s="1426"/>
      <c r="B554" s="1427" t="s">
        <v>951</v>
      </c>
      <c r="C554" s="1427" t="s">
        <v>964</v>
      </c>
      <c r="D554" s="1450">
        <v>2017.51</v>
      </c>
      <c r="E554" s="1451">
        <v>3</v>
      </c>
      <c r="F554" s="1451">
        <v>3</v>
      </c>
      <c r="G554" s="1431">
        <v>5939.509999999995</v>
      </c>
      <c r="H554" s="1431">
        <f t="shared" si="101"/>
      </c>
      <c r="I554" s="1431">
        <f t="shared" si="132"/>
      </c>
      <c r="J554" s="1431">
        <f t="shared" si="171"/>
      </c>
      <c r="K554" s="1431">
        <f t="shared" si="163"/>
      </c>
      <c r="L554" s="1432">
        <f t="shared" si="347"/>
      </c>
      <c r="M554" s="1433">
        <f t="shared" si="378"/>
      </c>
      <c r="N554" s="1433">
        <f t="shared" si="409"/>
      </c>
      <c r="O554" s="1433">
        <f t="shared" si="440"/>
      </c>
      <c r="P554" s="1433">
        <f t="shared" si="223"/>
      </c>
      <c r="Q554" s="1434">
        <f t="shared" si="254"/>
      </c>
      <c r="R554" s="1435">
        <v>0.0082</v>
      </c>
      <c r="S554" s="1436">
        <v>38</v>
      </c>
      <c r="T554" s="1432">
        <f t="shared" si="285"/>
      </c>
      <c r="U554" s="1436">
        <v>26851</v>
      </c>
      <c r="V554" s="1449">
        <v>597</v>
      </c>
      <c r="W554" s="1449">
        <v>82</v>
      </c>
      <c r="X554" s="1449">
        <v>638</v>
      </c>
      <c r="Y554" s="1449">
        <v>72</v>
      </c>
      <c r="Z554" s="1449">
        <v>2</v>
      </c>
      <c r="AA554" s="1449">
        <v>1</v>
      </c>
      <c r="AB554" s="1436">
        <v>21</v>
      </c>
      <c r="AC554" s="1470">
        <f t="shared" si="192"/>
      </c>
      <c r="AD554" s="1432">
        <f t="shared" si="316"/>
      </c>
      <c r="AE554" s="1438" t="s">
        <v>948</v>
      </c>
      <c r="AF554" s="1439" t="s">
        <v>949</v>
      </c>
      <c r="AG554" s="1439">
        <v>21</v>
      </c>
    </row>
    <row r="555">
      <c r="A555" s="1426"/>
      <c r="B555" s="1427" t="s">
        <v>951</v>
      </c>
      <c r="C555" s="1427" t="s">
        <v>965</v>
      </c>
      <c r="D555" s="1450">
        <v>1622.35</v>
      </c>
      <c r="E555" s="1451">
        <v>1</v>
      </c>
      <c r="F555" s="1451">
        <v>1</v>
      </c>
      <c r="G555" s="1431">
        <v>1994.8500000000058</v>
      </c>
      <c r="H555" s="1431">
        <f t="shared" si="101"/>
      </c>
      <c r="I555" s="1431">
        <f t="shared" si="132"/>
      </c>
      <c r="J555" s="1431">
        <f t="shared" si="171"/>
      </c>
      <c r="K555" s="1431">
        <f t="shared" si="163"/>
      </c>
      <c r="L555" s="1432">
        <f t="shared" si="347"/>
      </c>
      <c r="M555" s="1433">
        <f t="shared" si="378"/>
      </c>
      <c r="N555" s="1433">
        <f t="shared" si="409"/>
      </c>
      <c r="O555" s="1433">
        <f t="shared" si="440"/>
      </c>
      <c r="P555" s="1433">
        <f t="shared" si="223"/>
      </c>
      <c r="Q555" s="1434">
        <f t="shared" si="254"/>
      </c>
      <c r="R555" s="1435">
        <v>0.009</v>
      </c>
      <c r="S555" s="1436">
        <v>38</v>
      </c>
      <c r="T555" s="1432">
        <f t="shared" si="285"/>
      </c>
      <c r="U555" s="1436">
        <v>23748</v>
      </c>
      <c r="V555" s="1449">
        <v>401</v>
      </c>
      <c r="W555" s="1449">
        <v>66</v>
      </c>
      <c r="X555" s="1449">
        <v>438</v>
      </c>
      <c r="Y555" s="1449">
        <v>29</v>
      </c>
      <c r="Z555" s="1449">
        <v>3</v>
      </c>
      <c r="AA555" s="1449">
        <v>2</v>
      </c>
      <c r="AB555" s="1436">
        <v>17</v>
      </c>
      <c r="AC555" s="1470">
        <f t="shared" si="192"/>
      </c>
      <c r="AD555" s="1432">
        <f t="shared" si="316"/>
      </c>
      <c r="AE555" s="1438" t="s">
        <v>948</v>
      </c>
      <c r="AF555" s="1439" t="s">
        <v>949</v>
      </c>
      <c r="AG555" s="1439">
        <v>12</v>
      </c>
    </row>
    <row r="556">
      <c r="A556" s="1426"/>
      <c r="B556" s="1440" t="s">
        <v>950</v>
      </c>
      <c r="C556" s="1440"/>
      <c r="D556" s="1441">
        <f>SUM(D552:D555)</f>
      </c>
      <c r="E556" s="1441">
        <f>SUM(E552:E555)</f>
      </c>
      <c r="F556" s="1441">
        <f>SUM(F552:F555)</f>
      </c>
      <c r="G556" s="1441">
        <f>SUM(G552:G555)</f>
      </c>
      <c r="H556" s="1442">
        <f t="shared" si="101"/>
      </c>
      <c r="I556" s="1442">
        <f t="shared" si="132"/>
      </c>
      <c r="J556" s="1476">
        <f t="shared" si="171"/>
      </c>
      <c r="K556" s="1442">
        <f t="shared" si="163"/>
      </c>
      <c r="L556" s="1442">
        <f t="shared" si="347"/>
      </c>
      <c r="M556" s="1443">
        <f t="shared" si="378"/>
      </c>
      <c r="N556" s="1443">
        <f t="shared" si="409"/>
      </c>
      <c r="O556" s="1443">
        <f t="shared" si="440"/>
      </c>
      <c r="P556" s="1443">
        <f t="shared" si="223"/>
      </c>
      <c r="Q556" s="1444">
        <f t="shared" si="254"/>
      </c>
      <c r="R556" s="1443">
        <f>AVERAGE(R552:R555)</f>
      </c>
      <c r="S556" s="1445">
        <f>AVERAGE(S552:S555)</f>
      </c>
      <c r="T556" s="1454">
        <f t="shared" si="285"/>
      </c>
      <c r="U556" s="1441">
        <f>SUM(U552:U555)</f>
      </c>
      <c r="V556" s="1441">
        <f>SUM(V552:V555)</f>
      </c>
      <c r="W556" s="1441">
        <f>SUM(W552:W555)</f>
      </c>
      <c r="X556" s="1441">
        <f>SUM(X552:X555)</f>
      </c>
      <c r="Y556" s="1441">
        <f>SUM(Y552:Y555)</f>
      </c>
      <c r="Z556" s="1441">
        <f>SUM(Z552:Z555)</f>
      </c>
      <c r="AA556" s="1441">
        <f>SUM(AA552:AA555)</f>
      </c>
      <c r="AB556" s="1441">
        <f>SUM(AB552:AB555)</f>
      </c>
      <c r="AC556" s="1442">
        <f t="shared" si="192"/>
      </c>
      <c r="AD556" s="1446">
        <f t="shared" si="316"/>
      </c>
      <c r="AE556" s="1447"/>
      <c r="AF556" s="1447"/>
      <c r="AG556" s="1441">
        <f>SUM(AG552:AG555)</f>
      </c>
    </row>
    <row r="557">
      <c r="A557" s="1426"/>
      <c r="B557" s="1455" t="s">
        <v>966</v>
      </c>
      <c r="C557" s="1455"/>
      <c r="D557" s="1456">
        <f>D548+D543+D556+D551</f>
      </c>
      <c r="E557" s="1456">
        <f>E548+E543+E556+E551</f>
      </c>
      <c r="F557" s="1456">
        <f>F548+F543+F556+F551</f>
      </c>
      <c r="G557" s="1456">
        <f>G548+G543+G556+G551</f>
      </c>
      <c r="H557" s="1457">
        <f t="shared" si="101"/>
      </c>
      <c r="I557" s="1457">
        <f t="shared" si="132"/>
      </c>
      <c r="J557" s="1457">
        <f t="shared" si="171"/>
      </c>
      <c r="K557" s="1457">
        <f t="shared" si="163"/>
      </c>
      <c r="L557" s="1457">
        <f t="shared" si="347"/>
      </c>
      <c r="M557" s="1458">
        <f t="shared" si="378"/>
      </c>
      <c r="N557" s="1458">
        <f t="shared" si="409"/>
      </c>
      <c r="O557" s="1458">
        <f t="shared" si="440"/>
      </c>
      <c r="P557" s="1458">
        <f t="shared" si="223"/>
      </c>
      <c r="Q557" s="1459">
        <f t="shared" si="254"/>
      </c>
      <c r="R557" s="1460">
        <f>(R548+R543+R556+R551)/4</f>
      </c>
      <c r="S557" s="1460">
        <f>(S548+S543+S556+S551)/4</f>
      </c>
      <c r="T557" s="1460">
        <f>(T548+T543+T556+T551)/4</f>
      </c>
      <c r="U557" s="1456">
        <f>U548+U543+U556+U551</f>
      </c>
      <c r="V557" s="1456">
        <f>V548+V543+V556+V551</f>
      </c>
      <c r="W557" s="1456">
        <f>W548+W543+W556+W551</f>
      </c>
      <c r="X557" s="1456">
        <f>X548+X543+X556+X551</f>
      </c>
      <c r="Y557" s="1456">
        <f>Y548+Y543+Y556+Y551</f>
      </c>
      <c r="Z557" s="1456">
        <f>Z548+Z543+Z556+Z551</f>
      </c>
      <c r="AA557" s="1456">
        <f>AA548+AA543+AA556+AA551</f>
      </c>
      <c r="AB557" s="1456">
        <f>AB548+AB543+AB556+AB551</f>
      </c>
      <c r="AC557" s="1457">
        <f t="shared" si="192"/>
      </c>
      <c r="AD557" s="1462">
        <f t="shared" si="316"/>
      </c>
      <c r="AE557" s="1463"/>
      <c r="AF557" s="1463"/>
      <c r="AG557" s="1456">
        <f>AG548+AG543+AG556+AG551</f>
      </c>
    </row>
    <row r="558">
      <c r="A558" s="1416" t="s">
        <v>912</v>
      </c>
      <c r="B558" s="1416" t="s">
        <v>913</v>
      </c>
      <c r="C558" s="1416"/>
      <c r="D558" s="1417" t="s">
        <v>914</v>
      </c>
      <c r="E558" s="1417"/>
      <c r="F558" s="1417"/>
      <c r="G558" s="1417"/>
      <c r="H558" s="1417"/>
      <c r="I558" s="1417"/>
      <c r="J558" s="1417"/>
      <c r="K558" s="1417"/>
      <c r="L558" s="1418" t="s">
        <v>915</v>
      </c>
      <c r="M558" s="1418"/>
      <c r="N558" s="1418"/>
      <c r="O558" s="1418"/>
      <c r="P558" s="1418"/>
      <c r="Q558" s="1418"/>
      <c r="R558" s="1418"/>
      <c r="S558" s="1418"/>
      <c r="T558" s="1418"/>
      <c r="U558" s="1418"/>
      <c r="V558" s="1418"/>
      <c r="W558" s="1418"/>
      <c r="X558" s="1418"/>
      <c r="Y558" s="1418"/>
      <c r="Z558" s="1418"/>
      <c r="AA558" s="1418"/>
      <c r="AB558" s="1418"/>
      <c r="AC558" s="1418"/>
      <c r="AD558" s="1418"/>
      <c r="AE558" s="1418"/>
      <c r="AF558" s="1418"/>
      <c r="AG558" s="1419"/>
    </row>
    <row r="559">
      <c r="A559" s="1416"/>
      <c r="B559" s="1416" t="s">
        <v>916</v>
      </c>
      <c r="C559" s="1416" t="s">
        <v>917</v>
      </c>
      <c r="D559" s="1417" t="s">
        <v>918</v>
      </c>
      <c r="E559" s="1420" t="s">
        <v>919</v>
      </c>
      <c r="F559" s="1473" t="s">
        <v>998</v>
      </c>
      <c r="G559" s="1421" t="s">
        <v>920</v>
      </c>
      <c r="H559" s="1422" t="s">
        <v>921</v>
      </c>
      <c r="I559" s="1422" t="s">
        <v>922</v>
      </c>
      <c r="J559" s="1474" t="s">
        <v>999</v>
      </c>
      <c r="K559" s="1422" t="s">
        <v>923</v>
      </c>
      <c r="L559" s="1418" t="s">
        <v>924</v>
      </c>
      <c r="M559" s="1423" t="s">
        <v>925</v>
      </c>
      <c r="N559" s="1423" t="s">
        <v>926</v>
      </c>
      <c r="O559" s="1423" t="s">
        <v>927</v>
      </c>
      <c r="P559" s="1423" t="s">
        <v>928</v>
      </c>
      <c r="Q559" s="1424" t="s">
        <v>929</v>
      </c>
      <c r="R559" s="1423" t="s">
        <v>930</v>
      </c>
      <c r="S559" s="1425" t="s">
        <v>931</v>
      </c>
      <c r="T559" s="1418" t="s">
        <v>932</v>
      </c>
      <c r="U559" s="1424" t="s">
        <v>933</v>
      </c>
      <c r="V559" s="1424" t="s">
        <v>934</v>
      </c>
      <c r="W559" s="1424" t="s">
        <v>935</v>
      </c>
      <c r="X559" s="1424" t="s">
        <v>936</v>
      </c>
      <c r="Y559" s="1424" t="s">
        <v>937</v>
      </c>
      <c r="Z559" s="1424" t="s">
        <v>938</v>
      </c>
      <c r="AA559" s="1424" t="s">
        <v>939</v>
      </c>
      <c r="AB559" s="1424" t="s">
        <v>940</v>
      </c>
      <c r="AC559" s="1469" t="s">
        <v>978</v>
      </c>
      <c r="AD559" s="1418" t="s">
        <v>941</v>
      </c>
      <c r="AE559" s="1419" t="s">
        <v>942</v>
      </c>
      <c r="AF559" s="1419" t="s">
        <v>943</v>
      </c>
      <c r="AG559" s="1419" t="s">
        <v>944</v>
      </c>
    </row>
    <row r="560">
      <c r="A560" s="1426" t="s">
        <v>1006</v>
      </c>
      <c r="B560" s="1427" t="s">
        <v>968</v>
      </c>
      <c r="C560" s="1428" t="s">
        <v>987</v>
      </c>
      <c r="D560" s="1429">
        <v>2000</v>
      </c>
      <c r="E560" s="1430">
        <v>4</v>
      </c>
      <c r="F560" s="1430">
        <v>2</v>
      </c>
      <c r="G560" s="1431">
        <v>6776.0599999999995</v>
      </c>
      <c r="H560" s="1431">
        <f t="shared" ref="H560:H579" si="102">G560/D560</f>
      </c>
      <c r="I560" s="1431">
        <f t="shared" ref="I560:I579" si="133">D560/E560</f>
      </c>
      <c r="J560" s="1431">
        <f t="shared" ref="J560:J579" si="172">D560/F560</f>
      </c>
      <c r="K560" s="1431">
        <f t="shared" ref="K560:K579" si="164">G560/E560</f>
      </c>
      <c r="L560" s="1432">
        <f t="shared" ref="L560:L579" si="348">D560/V560</f>
      </c>
      <c r="M560" s="1433">
        <f t="shared" ref="M560:M579" si="379">Q560/U560*1</f>
      </c>
      <c r="N560" s="1433">
        <f t="shared" ref="N560:N579" si="410">V560/U560</f>
      </c>
      <c r="O560" s="1433">
        <f t="shared" ref="O560:O579" si="441">X560/U560</f>
      </c>
      <c r="P560" s="1433">
        <f t="shared" ref="P560:P579" si="224">Y560/X560</f>
      </c>
      <c r="Q560" s="1434">
        <f t="shared" ref="Q560:Q579" si="255">W560/R560</f>
      </c>
      <c r="R560" s="1435">
        <v>0.0122</v>
      </c>
      <c r="S560" s="1436">
        <v>30</v>
      </c>
      <c r="T560" s="1432">
        <f t="shared" ref="T560:T578" si="286">(D560/U560)*1000</f>
      </c>
      <c r="U560" s="1437">
        <v>23543</v>
      </c>
      <c r="V560" s="1434">
        <v>886</v>
      </c>
      <c r="W560" s="1434">
        <v>93</v>
      </c>
      <c r="X560" s="1434">
        <v>942</v>
      </c>
      <c r="Y560" s="1434">
        <v>51</v>
      </c>
      <c r="Z560" s="1434">
        <v>5</v>
      </c>
      <c r="AA560" s="1434">
        <v>0</v>
      </c>
      <c r="AB560" s="1437">
        <v>16</v>
      </c>
      <c r="AC560" s="1470">
        <f t="shared" ref="AC560:AC579" si="193">D560/X560</f>
      </c>
      <c r="AD560" s="1432">
        <f t="shared" ref="AD560:AD579" si="317">AG560*1000/D560</f>
      </c>
      <c r="AE560" s="1438" t="s">
        <v>948</v>
      </c>
      <c r="AF560" s="1439" t="s">
        <v>957</v>
      </c>
      <c r="AG560" s="1439">
        <v>18</v>
      </c>
    </row>
    <row r="561">
      <c r="A561" s="1426"/>
      <c r="B561" s="1427" t="s">
        <v>968</v>
      </c>
      <c r="C561" s="1427" t="s">
        <v>988</v>
      </c>
      <c r="D561" s="1429">
        <v>2668.18</v>
      </c>
      <c r="E561" s="1430">
        <v>3</v>
      </c>
      <c r="F561" s="1430">
        <v>3</v>
      </c>
      <c r="G561" s="1431">
        <v>7153.8200000000015</v>
      </c>
      <c r="H561" s="1431">
        <f t="shared" si="102"/>
      </c>
      <c r="I561" s="1448">
        <f t="shared" si="133"/>
      </c>
      <c r="J561" s="1431">
        <f t="shared" si="172"/>
      </c>
      <c r="K561" s="1448">
        <f t="shared" si="164"/>
      </c>
      <c r="L561" s="1432">
        <f t="shared" si="348"/>
      </c>
      <c r="M561" s="1433">
        <f t="shared" si="379"/>
      </c>
      <c r="N561" s="1433">
        <f t="shared" si="410"/>
      </c>
      <c r="O561" s="1433">
        <f t="shared" si="441"/>
      </c>
      <c r="P561" s="1433">
        <f t="shared" si="224"/>
      </c>
      <c r="Q561" s="1434">
        <f t="shared" si="255"/>
      </c>
      <c r="R561" s="1435">
        <v>0.0149</v>
      </c>
      <c r="S561" s="1436">
        <v>31</v>
      </c>
      <c r="T561" s="1432">
        <f t="shared" si="286"/>
      </c>
      <c r="U561" s="1449">
        <v>24861</v>
      </c>
      <c r="V561" s="1449">
        <v>845</v>
      </c>
      <c r="W561" s="1449">
        <v>109</v>
      </c>
      <c r="X561" s="1449">
        <v>881</v>
      </c>
      <c r="Y561" s="1449">
        <v>26</v>
      </c>
      <c r="Z561" s="1449">
        <v>1</v>
      </c>
      <c r="AA561" s="1449">
        <v>3</v>
      </c>
      <c r="AB561" s="1436">
        <v>22</v>
      </c>
      <c r="AC561" s="1470">
        <f t="shared" si="193"/>
      </c>
      <c r="AD561" s="1432">
        <f t="shared" si="317"/>
      </c>
      <c r="AE561" s="1438" t="s">
        <v>948</v>
      </c>
      <c r="AF561" s="1439" t="s">
        <v>957</v>
      </c>
      <c r="AG561" s="1439">
        <v>15</v>
      </c>
    </row>
    <row r="562">
      <c r="A562" s="1426"/>
      <c r="B562" s="1427" t="s">
        <v>968</v>
      </c>
      <c r="C562" s="1428" t="s">
        <v>947</v>
      </c>
      <c r="D562" s="1450">
        <v>2578.95</v>
      </c>
      <c r="E562" s="1451">
        <v>2</v>
      </c>
      <c r="F562" s="1451">
        <v>0</v>
      </c>
      <c r="G562" s="1475">
        <v>4864.869999999999</v>
      </c>
      <c r="H562" s="1431">
        <f t="shared" si="102"/>
      </c>
      <c r="I562" s="1431">
        <f t="shared" si="133"/>
      </c>
      <c r="J562" s="1431">
        <f t="shared" si="172"/>
      </c>
      <c r="K562" s="1431">
        <f t="shared" si="164"/>
      </c>
      <c r="L562" s="1452">
        <f t="shared" si="348"/>
      </c>
      <c r="M562" s="1433">
        <f t="shared" si="379"/>
      </c>
      <c r="N562" s="1433">
        <f t="shared" si="410"/>
      </c>
      <c r="O562" s="1433">
        <f t="shared" si="441"/>
      </c>
      <c r="P562" s="1433">
        <f t="shared" si="224"/>
      </c>
      <c r="Q562" s="1434">
        <f t="shared" si="255"/>
      </c>
      <c r="R562" s="1435">
        <v>0.0117</v>
      </c>
      <c r="S562" s="1436">
        <v>35</v>
      </c>
      <c r="T562" s="1432">
        <f t="shared" si="286"/>
      </c>
      <c r="U562" s="1449">
        <v>25708</v>
      </c>
      <c r="V562" s="1449">
        <v>465</v>
      </c>
      <c r="W562" s="1449">
        <v>91</v>
      </c>
      <c r="X562" s="1449">
        <v>482</v>
      </c>
      <c r="Y562" s="1449">
        <v>20</v>
      </c>
      <c r="Z562" s="1449">
        <v>4</v>
      </c>
      <c r="AA562" s="1449">
        <v>0</v>
      </c>
      <c r="AB562" s="1436">
        <v>19</v>
      </c>
      <c r="AC562" s="1470">
        <f t="shared" si="193"/>
      </c>
      <c r="AD562" s="1432">
        <f t="shared" si="317"/>
      </c>
      <c r="AE562" s="1438" t="s">
        <v>948</v>
      </c>
      <c r="AF562" s="1439" t="s">
        <v>957</v>
      </c>
      <c r="AG562" s="1439">
        <v>8</v>
      </c>
    </row>
    <row r="563">
      <c r="A563" s="1426"/>
      <c r="B563" s="1427" t="s">
        <v>968</v>
      </c>
      <c r="C563" s="1428" t="s">
        <v>952</v>
      </c>
      <c r="D563" s="1477">
        <v>2400.68</v>
      </c>
      <c r="E563" s="1451">
        <v>2</v>
      </c>
      <c r="F563" s="1451">
        <v>1</v>
      </c>
      <c r="G563" s="1431">
        <v>3899.609999999997</v>
      </c>
      <c r="H563" s="1431">
        <f t="shared" si="102"/>
      </c>
      <c r="I563" s="1431">
        <f t="shared" si="133"/>
      </c>
      <c r="J563" s="1431">
        <f t="shared" si="172"/>
      </c>
      <c r="K563" s="1431">
        <f t="shared" si="164"/>
      </c>
      <c r="L563" s="1452">
        <f t="shared" si="348"/>
      </c>
      <c r="M563" s="1433">
        <f t="shared" si="379"/>
      </c>
      <c r="N563" s="1433">
        <f t="shared" si="410"/>
      </c>
      <c r="O563" s="1433">
        <f t="shared" si="441"/>
      </c>
      <c r="P563" s="1433">
        <f t="shared" si="224"/>
      </c>
      <c r="Q563" s="1434">
        <f t="shared" si="255"/>
      </c>
      <c r="R563" s="1435">
        <v>0.0132</v>
      </c>
      <c r="S563" s="1436">
        <v>23</v>
      </c>
      <c r="T563" s="1432">
        <f t="shared" si="286"/>
      </c>
      <c r="U563" s="1449">
        <v>22782</v>
      </c>
      <c r="V563" s="1449">
        <v>675</v>
      </c>
      <c r="W563" s="1449">
        <v>96</v>
      </c>
      <c r="X563" s="1449">
        <v>688</v>
      </c>
      <c r="Y563" s="1449">
        <v>36</v>
      </c>
      <c r="Z563" s="1449">
        <v>3</v>
      </c>
      <c r="AA563" s="1449">
        <v>2</v>
      </c>
      <c r="AB563" s="1436">
        <v>17</v>
      </c>
      <c r="AC563" s="1470">
        <f t="shared" si="193"/>
      </c>
      <c r="AD563" s="1432">
        <f t="shared" si="317"/>
      </c>
      <c r="AE563" s="1438" t="s">
        <v>948</v>
      </c>
      <c r="AF563" s="1439" t="s">
        <v>957</v>
      </c>
      <c r="AG563" s="1439">
        <v>15</v>
      </c>
    </row>
    <row r="564">
      <c r="A564" s="1426"/>
      <c r="B564" s="1440" t="s">
        <v>950</v>
      </c>
      <c r="C564" s="1440"/>
      <c r="D564" s="1441">
        <f>SUM(D560:D563)</f>
      </c>
      <c r="E564" s="1441">
        <f>SUM(E560:E563)</f>
      </c>
      <c r="F564" s="1441">
        <f>SUM(F560:F563)</f>
      </c>
      <c r="G564" s="1442">
        <f>SUM(G560:G563)</f>
      </c>
      <c r="H564" s="1442">
        <f t="shared" si="102"/>
      </c>
      <c r="I564" s="1442">
        <f t="shared" si="133"/>
      </c>
      <c r="J564" s="1476">
        <f t="shared" si="172"/>
      </c>
      <c r="K564" s="1442">
        <f t="shared" si="164"/>
      </c>
      <c r="L564" s="1442">
        <f t="shared" si="348"/>
      </c>
      <c r="M564" s="1443">
        <f t="shared" si="379"/>
      </c>
      <c r="N564" s="1443">
        <f t="shared" si="410"/>
      </c>
      <c r="O564" s="1443">
        <f t="shared" si="441"/>
      </c>
      <c r="P564" s="1443">
        <f t="shared" si="224"/>
      </c>
      <c r="Q564" s="1444">
        <f t="shared" si="255"/>
      </c>
      <c r="R564" s="1443">
        <f>AVERAGE(R560:R563)</f>
      </c>
      <c r="S564" s="1445">
        <f>AVERAGE(S560:S563)</f>
      </c>
      <c r="T564" s="1442">
        <f t="shared" si="286"/>
      </c>
      <c r="U564" s="1441">
        <f>SUM(U560:U563)</f>
      </c>
      <c r="V564" s="1441">
        <f>SUM(V560:V563)</f>
      </c>
      <c r="W564" s="1441">
        <f>SUM(W560:W563)</f>
      </c>
      <c r="X564" s="1441">
        <f>SUM(X560:X563)</f>
      </c>
      <c r="Y564" s="1441">
        <f>SUM(Y560:Y563)</f>
      </c>
      <c r="Z564" s="1441">
        <f>SUM(Z560:Z563)</f>
      </c>
      <c r="AA564" s="1441">
        <f>SUM(AA560:AA563)</f>
      </c>
      <c r="AB564" s="1441">
        <f>SUM(AB560:AB563)</f>
      </c>
      <c r="AC564" s="1442">
        <f t="shared" si="193"/>
      </c>
      <c r="AD564" s="1446">
        <f t="shared" si="317"/>
      </c>
      <c r="AE564" s="1447"/>
      <c r="AF564" s="1447"/>
      <c r="AG564" s="1444">
        <f>SUM(AG560:AG563)</f>
      </c>
    </row>
    <row r="565">
      <c r="A565" s="1426"/>
      <c r="B565" s="1427" t="s">
        <v>951</v>
      </c>
      <c r="C565" s="1427" t="s">
        <v>953</v>
      </c>
      <c r="D565" s="1451">
        <v>2258.27</v>
      </c>
      <c r="E565" s="1451">
        <v>3</v>
      </c>
      <c r="F565" s="1451">
        <v>3</v>
      </c>
      <c r="G565" s="1431">
        <v>5032.18</v>
      </c>
      <c r="H565" s="1431">
        <f t="shared" si="102"/>
      </c>
      <c r="I565" s="1431">
        <f t="shared" si="133"/>
      </c>
      <c r="J565" s="1431">
        <f t="shared" si="172"/>
      </c>
      <c r="K565" s="1431">
        <f t="shared" si="164"/>
      </c>
      <c r="L565" s="1432">
        <f t="shared" si="348"/>
      </c>
      <c r="M565" s="1433">
        <f t="shared" si="379"/>
      </c>
      <c r="N565" s="1433">
        <f t="shared" si="410"/>
      </c>
      <c r="O565" s="1433">
        <f t="shared" si="441"/>
      </c>
      <c r="P565" s="1433">
        <f t="shared" si="224"/>
      </c>
      <c r="Q565" s="1434">
        <f t="shared" si="255"/>
      </c>
      <c r="R565" s="1435">
        <v>0.0153</v>
      </c>
      <c r="S565" s="1436">
        <v>36</v>
      </c>
      <c r="T565" s="1432">
        <f t="shared" si="286"/>
      </c>
      <c r="U565" s="1436">
        <v>18158</v>
      </c>
      <c r="V565" s="1449">
        <v>452</v>
      </c>
      <c r="W565" s="1449">
        <v>77</v>
      </c>
      <c r="X565" s="1449">
        <v>469</v>
      </c>
      <c r="Y565" s="1449">
        <v>57</v>
      </c>
      <c r="Z565" s="1449">
        <v>5</v>
      </c>
      <c r="AA565" s="1449">
        <v>0</v>
      </c>
      <c r="AB565" s="1436">
        <v>16</v>
      </c>
      <c r="AC565" s="1470">
        <f t="shared" si="193"/>
      </c>
      <c r="AD565" s="1432">
        <f t="shared" si="317"/>
      </c>
      <c r="AE565" s="1438" t="s">
        <v>948</v>
      </c>
      <c r="AF565" s="1439" t="s">
        <v>957</v>
      </c>
      <c r="AG565" s="1439">
        <v>22</v>
      </c>
    </row>
    <row customHeight="true" ht="18.452380952380953" r="566">
      <c r="A566" s="1426"/>
      <c r="B566" s="1427" t="s">
        <v>951</v>
      </c>
      <c r="C566" s="1427" t="s">
        <v>954</v>
      </c>
      <c r="D566" s="1451">
        <v>2022.81</v>
      </c>
      <c r="E566" s="1451">
        <v>2</v>
      </c>
      <c r="F566" s="1451">
        <v>2</v>
      </c>
      <c r="G566" s="1431">
        <v>5102.960000000003</v>
      </c>
      <c r="H566" s="1431">
        <f t="shared" si="102"/>
      </c>
      <c r="I566" s="1431">
        <f t="shared" si="133"/>
      </c>
      <c r="J566" s="1431">
        <f t="shared" si="172"/>
      </c>
      <c r="K566" s="1431">
        <f t="shared" si="164"/>
      </c>
      <c r="L566" s="1432">
        <f t="shared" si="348"/>
      </c>
      <c r="M566" s="1433">
        <f t="shared" si="379"/>
      </c>
      <c r="N566" s="1433">
        <f t="shared" si="410"/>
      </c>
      <c r="O566" s="1433">
        <f t="shared" si="441"/>
      </c>
      <c r="P566" s="1433">
        <f t="shared" si="224"/>
      </c>
      <c r="Q566" s="1434">
        <f t="shared" si="255"/>
      </c>
      <c r="R566" s="1435">
        <v>0.0157</v>
      </c>
      <c r="S566" s="1436">
        <v>39</v>
      </c>
      <c r="T566" s="1432">
        <f t="shared" si="286"/>
      </c>
      <c r="U566" s="1436">
        <v>19577</v>
      </c>
      <c r="V566" s="1449">
        <v>479</v>
      </c>
      <c r="W566" s="1449">
        <v>79</v>
      </c>
      <c r="X566" s="1449">
        <v>469</v>
      </c>
      <c r="Y566" s="1449">
        <v>85</v>
      </c>
      <c r="Z566" s="1449">
        <v>7</v>
      </c>
      <c r="AA566" s="1449">
        <v>1</v>
      </c>
      <c r="AB566" s="1436">
        <v>14</v>
      </c>
      <c r="AC566" s="1470">
        <f t="shared" si="193"/>
      </c>
      <c r="AD566" s="1432">
        <f t="shared" si="317"/>
      </c>
      <c r="AE566" s="1438" t="s">
        <v>948</v>
      </c>
      <c r="AF566" s="1439" t="s">
        <v>957</v>
      </c>
      <c r="AG566" s="1439">
        <v>29</v>
      </c>
    </row>
    <row r="567">
      <c r="A567" s="1426"/>
      <c r="B567" s="1427" t="s">
        <v>951</v>
      </c>
      <c r="C567" s="1427" t="s">
        <v>955</v>
      </c>
      <c r="D567" s="1451">
        <v>2573.3</v>
      </c>
      <c r="E567" s="1451">
        <v>7</v>
      </c>
      <c r="F567" s="1451">
        <v>6</v>
      </c>
      <c r="G567" s="1431">
        <v>13609.579999999994</v>
      </c>
      <c r="H567" s="1431">
        <f t="shared" si="102"/>
      </c>
      <c r="I567" s="1431">
        <f t="shared" si="133"/>
      </c>
      <c r="J567" s="1431">
        <f t="shared" si="172"/>
      </c>
      <c r="K567" s="1431">
        <f t="shared" si="164"/>
      </c>
      <c r="L567" s="1432">
        <f t="shared" si="348"/>
      </c>
      <c r="M567" s="1433">
        <f t="shared" si="379"/>
      </c>
      <c r="N567" s="1433">
        <f t="shared" si="410"/>
      </c>
      <c r="O567" s="1433">
        <f t="shared" si="441"/>
      </c>
      <c r="P567" s="1433">
        <f t="shared" si="224"/>
      </c>
      <c r="Q567" s="1434">
        <f t="shared" si="255"/>
      </c>
      <c r="R567" s="1435">
        <v>0.0127</v>
      </c>
      <c r="S567" s="1436">
        <v>38</v>
      </c>
      <c r="T567" s="1432">
        <f t="shared" si="286"/>
      </c>
      <c r="U567" s="1436">
        <v>26518</v>
      </c>
      <c r="V567" s="1449">
        <v>1121</v>
      </c>
      <c r="W567" s="1449">
        <v>100</v>
      </c>
      <c r="X567" s="1449">
        <v>1191</v>
      </c>
      <c r="Y567" s="1449">
        <v>76</v>
      </c>
      <c r="Z567" s="1449">
        <v>6</v>
      </c>
      <c r="AA567" s="1449">
        <v>0</v>
      </c>
      <c r="AB567" s="1436">
        <v>14</v>
      </c>
      <c r="AC567" s="1470">
        <f t="shared" si="193"/>
      </c>
      <c r="AD567" s="1432">
        <f t="shared" si="317"/>
      </c>
      <c r="AE567" s="1438" t="s">
        <v>948</v>
      </c>
      <c r="AF567" s="1439" t="s">
        <v>957</v>
      </c>
      <c r="AG567" s="1439">
        <v>19</v>
      </c>
    </row>
    <row r="568">
      <c r="A568" s="1426"/>
      <c r="B568" s="1427" t="s">
        <v>951</v>
      </c>
      <c r="C568" s="1427" t="s">
        <v>956</v>
      </c>
      <c r="D568" s="1451">
        <v>2499.77</v>
      </c>
      <c r="E568" s="1451">
        <v>6</v>
      </c>
      <c r="F568" s="1451">
        <v>4</v>
      </c>
      <c r="G568" s="1431">
        <v>12548.260000000002</v>
      </c>
      <c r="H568" s="1431">
        <f t="shared" si="102"/>
      </c>
      <c r="I568" s="1431">
        <f t="shared" si="133"/>
      </c>
      <c r="J568" s="1431">
        <f t="shared" si="172"/>
      </c>
      <c r="K568" s="1431">
        <f t="shared" si="164"/>
      </c>
      <c r="L568" s="1432">
        <f t="shared" si="348"/>
      </c>
      <c r="M568" s="1433">
        <f t="shared" si="379"/>
      </c>
      <c r="N568" s="1433">
        <f t="shared" si="410"/>
      </c>
      <c r="O568" s="1433">
        <f t="shared" si="441"/>
      </c>
      <c r="P568" s="1433">
        <f t="shared" si="224"/>
      </c>
      <c r="Q568" s="1434">
        <f t="shared" si="255"/>
      </c>
      <c r="R568" s="1435">
        <v>0.0153</v>
      </c>
      <c r="S568" s="1436">
        <v>38</v>
      </c>
      <c r="T568" s="1432">
        <f t="shared" si="286"/>
      </c>
      <c r="U568" s="1436">
        <v>25351</v>
      </c>
      <c r="V568" s="1449">
        <v>624</v>
      </c>
      <c r="W568" s="1449">
        <v>115</v>
      </c>
      <c r="X568" s="1449">
        <v>684</v>
      </c>
      <c r="Y568" s="1449">
        <v>60</v>
      </c>
      <c r="Z568" s="1449">
        <v>3</v>
      </c>
      <c r="AA568" s="1449">
        <v>1</v>
      </c>
      <c r="AB568" s="1436">
        <v>16</v>
      </c>
      <c r="AC568" s="1470">
        <f t="shared" si="193"/>
      </c>
      <c r="AD568" s="1432">
        <f t="shared" si="317"/>
      </c>
      <c r="AE568" s="1439" t="s">
        <v>1007</v>
      </c>
      <c r="AF568" s="1439" t="s">
        <v>949</v>
      </c>
      <c r="AG568" s="1439">
        <v>17</v>
      </c>
    </row>
    <row r="569">
      <c r="A569" s="1426"/>
      <c r="B569" s="1427" t="s">
        <v>951</v>
      </c>
      <c r="C569" s="1427" t="s">
        <v>959</v>
      </c>
      <c r="D569" s="1468">
        <v>2488.51</v>
      </c>
      <c r="E569" s="1451">
        <v>4</v>
      </c>
      <c r="F569" s="1451">
        <v>3</v>
      </c>
      <c r="G569" s="1431">
        <v>8066.240000000005</v>
      </c>
      <c r="H569" s="1431">
        <f t="shared" si="102"/>
      </c>
      <c r="I569" s="1431">
        <f t="shared" si="133"/>
      </c>
      <c r="J569" s="1431">
        <f t="shared" si="172"/>
      </c>
      <c r="K569" s="1431">
        <f t="shared" si="164"/>
      </c>
      <c r="L569" s="1432">
        <f t="shared" si="348"/>
      </c>
      <c r="M569" s="1433">
        <f t="shared" si="379"/>
      </c>
      <c r="N569" s="1433">
        <f t="shared" si="410"/>
      </c>
      <c r="O569" s="1433">
        <f t="shared" si="441"/>
      </c>
      <c r="P569" s="1433">
        <f t="shared" si="224"/>
      </c>
      <c r="Q569" s="1434">
        <f t="shared" si="255"/>
      </c>
      <c r="R569" s="1435">
        <v>0.0117</v>
      </c>
      <c r="S569" s="1436">
        <v>39</v>
      </c>
      <c r="T569" s="1432">
        <f t="shared" si="286"/>
      </c>
      <c r="U569" s="1436">
        <v>26736</v>
      </c>
      <c r="V569" s="1449">
        <v>472</v>
      </c>
      <c r="W569" s="1449">
        <v>96</v>
      </c>
      <c r="X569" s="1449">
        <v>500</v>
      </c>
      <c r="Y569" s="1449">
        <v>49</v>
      </c>
      <c r="Z569" s="1449">
        <v>4</v>
      </c>
      <c r="AA569" s="1449">
        <v>1</v>
      </c>
      <c r="AB569" s="1436">
        <v>9</v>
      </c>
      <c r="AC569" s="1470">
        <f t="shared" si="193"/>
      </c>
      <c r="AD569" s="1432">
        <f t="shared" si="317"/>
      </c>
      <c r="AE569" s="1439" t="s">
        <v>1007</v>
      </c>
      <c r="AF569" s="1439" t="s">
        <v>949</v>
      </c>
      <c r="AG569" s="1439">
        <v>20</v>
      </c>
    </row>
    <row r="570">
      <c r="A570" s="1426"/>
      <c r="B570" s="1440" t="s">
        <v>950</v>
      </c>
      <c r="C570" s="1440"/>
      <c r="D570" s="1441">
        <f>SUM(D565:D569)</f>
      </c>
      <c r="E570" s="1441">
        <f>SUM(E565:E569)</f>
      </c>
      <c r="F570" s="1441">
        <f>SUM(F565:F569)</f>
      </c>
      <c r="G570" s="1442">
        <f>SUM(G565:G569)</f>
      </c>
      <c r="H570" s="1442">
        <f t="shared" si="102"/>
      </c>
      <c r="I570" s="1442">
        <f t="shared" si="133"/>
      </c>
      <c r="J570" s="1476">
        <f t="shared" si="172"/>
      </c>
      <c r="K570" s="1442">
        <f t="shared" si="164"/>
      </c>
      <c r="L570" s="1442">
        <f t="shared" si="348"/>
      </c>
      <c r="M570" s="1443">
        <f t="shared" si="379"/>
      </c>
      <c r="N570" s="1443">
        <f t="shared" si="410"/>
      </c>
      <c r="O570" s="1443">
        <f t="shared" si="441"/>
      </c>
      <c r="P570" s="1443">
        <f t="shared" si="224"/>
      </c>
      <c r="Q570" s="1444">
        <f t="shared" si="255"/>
      </c>
      <c r="R570" s="1443">
        <f>AVERAGE(R565:R569)</f>
      </c>
      <c r="S570" s="1445">
        <f>AVERAGE(S565:S569)</f>
      </c>
      <c r="T570" s="1454">
        <f t="shared" si="286"/>
      </c>
      <c r="U570" s="1441">
        <f>SUM(U565:U569)</f>
      </c>
      <c r="V570" s="1441">
        <f>SUM(V565:V569)</f>
      </c>
      <c r="W570" s="1441">
        <f>SUM(W565:W569)</f>
      </c>
      <c r="X570" s="1441">
        <f>SUM(X565:X569)</f>
      </c>
      <c r="Y570" s="1441">
        <f>SUM(Y565:Y569)</f>
      </c>
      <c r="Z570" s="1441">
        <f>SUM(Z565:Z569)</f>
      </c>
      <c r="AA570" s="1441">
        <f>SUM(AA565:AA569)</f>
      </c>
      <c r="AB570" s="1441">
        <f>SUM(AB565:AB569)</f>
      </c>
      <c r="AC570" s="1442">
        <f t="shared" si="193"/>
      </c>
      <c r="AD570" s="1446">
        <f t="shared" si="317"/>
      </c>
      <c r="AE570" s="1447"/>
      <c r="AF570" s="1447"/>
      <c r="AG570" s="1444">
        <f>SUM(AG565:AG569)</f>
      </c>
    </row>
    <row r="571">
      <c r="A571" s="1426"/>
      <c r="B571" s="1427" t="s">
        <v>1008</v>
      </c>
      <c r="C571" s="1427" t="s">
        <v>960</v>
      </c>
      <c r="D571" s="1451">
        <v>1981.69</v>
      </c>
      <c r="E571" s="1451">
        <v>1</v>
      </c>
      <c r="F571" s="1451">
        <v>0</v>
      </c>
      <c r="G571" s="1431">
        <v>1994.8500000000058</v>
      </c>
      <c r="H571" s="1431">
        <f t="shared" si="102"/>
      </c>
      <c r="I571" s="1431">
        <f t="shared" si="133"/>
      </c>
      <c r="J571" s="1431">
        <f t="shared" si="172"/>
      </c>
      <c r="K571" s="1431">
        <f t="shared" si="164"/>
      </c>
      <c r="L571" s="1432">
        <f t="shared" si="348"/>
      </c>
      <c r="M571" s="1433">
        <f t="shared" si="379"/>
      </c>
      <c r="N571" s="1433">
        <f t="shared" si="410"/>
      </c>
      <c r="O571" s="1433">
        <f t="shared" si="441"/>
      </c>
      <c r="P571" s="1433">
        <f t="shared" si="224"/>
      </c>
      <c r="Q571" s="1434">
        <f t="shared" si="255"/>
      </c>
      <c r="R571" s="1435">
        <v>0.0135</v>
      </c>
      <c r="S571" s="1436">
        <v>40</v>
      </c>
      <c r="T571" s="1432">
        <f t="shared" si="286"/>
      </c>
      <c r="U571" s="1436">
        <v>18322</v>
      </c>
      <c r="V571" s="1449">
        <v>441</v>
      </c>
      <c r="W571" s="1449">
        <v>72</v>
      </c>
      <c r="X571" s="1449">
        <v>479</v>
      </c>
      <c r="Y571" s="1449">
        <v>53</v>
      </c>
      <c r="Z571" s="1449">
        <v>1</v>
      </c>
      <c r="AA571" s="1449">
        <v>8</v>
      </c>
      <c r="AB571" s="1436">
        <v>13</v>
      </c>
      <c r="AC571" s="1470">
        <f t="shared" si="193"/>
      </c>
      <c r="AD571" s="1432">
        <f t="shared" si="317"/>
      </c>
      <c r="AE571" s="1439" t="s">
        <v>1007</v>
      </c>
      <c r="AF571" s="1439" t="s">
        <v>949</v>
      </c>
      <c r="AG571" s="1439">
        <v>15</v>
      </c>
    </row>
    <row r="572">
      <c r="A572" s="1426"/>
      <c r="B572" s="1427" t="s">
        <v>1008</v>
      </c>
      <c r="C572" s="1427" t="s">
        <v>961</v>
      </c>
      <c r="D572" s="1451">
        <v>1938.11</v>
      </c>
      <c r="E572" s="1451">
        <v>1</v>
      </c>
      <c r="F572" s="1451">
        <v>1</v>
      </c>
      <c r="G572" s="1475">
        <v>3108.1100000000006</v>
      </c>
      <c r="H572" s="1431">
        <f t="shared" si="102"/>
      </c>
      <c r="I572" s="1431">
        <f t="shared" si="133"/>
      </c>
      <c r="J572" s="1431">
        <f t="shared" si="172"/>
      </c>
      <c r="K572" s="1431">
        <f t="shared" si="164"/>
      </c>
      <c r="L572" s="1432">
        <f t="shared" si="348"/>
      </c>
      <c r="M572" s="1433">
        <f t="shared" si="379"/>
      </c>
      <c r="N572" s="1433">
        <f t="shared" si="410"/>
      </c>
      <c r="O572" s="1433">
        <f t="shared" si="441"/>
      </c>
      <c r="P572" s="1433">
        <f t="shared" si="224"/>
      </c>
      <c r="Q572" s="1434">
        <f t="shared" si="255"/>
      </c>
      <c r="R572" s="1435">
        <v>0.0116</v>
      </c>
      <c r="S572" s="1436">
        <v>41</v>
      </c>
      <c r="T572" s="1432">
        <f t="shared" si="286"/>
      </c>
      <c r="U572" s="1436">
        <v>18201</v>
      </c>
      <c r="V572" s="1449">
        <v>403</v>
      </c>
      <c r="W572" s="1449">
        <v>69</v>
      </c>
      <c r="X572" s="1449">
        <v>436</v>
      </c>
      <c r="Y572" s="1449">
        <v>47</v>
      </c>
      <c r="Z572" s="1449">
        <v>1</v>
      </c>
      <c r="AA572" s="1449">
        <v>1</v>
      </c>
      <c r="AB572" s="1436">
        <v>17</v>
      </c>
      <c r="AC572" s="1470">
        <f t="shared" si="193"/>
      </c>
      <c r="AD572" s="1432">
        <f t="shared" si="317"/>
      </c>
      <c r="AE572" s="1439" t="s">
        <v>1007</v>
      </c>
      <c r="AF572" s="1439" t="s">
        <v>949</v>
      </c>
      <c r="AG572" s="1439">
        <v>16</v>
      </c>
    </row>
    <row r="573">
      <c r="A573" s="1426"/>
      <c r="B573" s="1440"/>
      <c r="C573" s="1440"/>
      <c r="D573" s="1441">
        <f>SUM(D571:D572)</f>
      </c>
      <c r="E573" s="1441">
        <f>SUM(E571:E572)</f>
      </c>
      <c r="F573" s="1441">
        <f>SUM(F571:F572)</f>
      </c>
      <c r="G573" s="1441">
        <f>SUM(G571:G572)</f>
      </c>
      <c r="H573" s="1442">
        <f t="shared" si="102"/>
      </c>
      <c r="I573" s="1442">
        <f t="shared" si="133"/>
      </c>
      <c r="J573" s="1476">
        <f t="shared" si="172"/>
      </c>
      <c r="K573" s="1442">
        <f t="shared" si="164"/>
      </c>
      <c r="L573" s="1442">
        <f t="shared" si="348"/>
      </c>
      <c r="M573" s="1443">
        <f t="shared" si="379"/>
      </c>
      <c r="N573" s="1443">
        <f t="shared" si="410"/>
      </c>
      <c r="O573" s="1443">
        <f t="shared" si="441"/>
      </c>
      <c r="P573" s="1443">
        <f t="shared" si="224"/>
      </c>
      <c r="Q573" s="1444">
        <f t="shared" si="255"/>
      </c>
      <c r="R573" s="1443">
        <f>AVERAGE(R571:R572)</f>
      </c>
      <c r="S573" s="1445">
        <f>AVERAGE(S571:S572)</f>
      </c>
      <c r="T573" s="1454">
        <f t="shared" si="286"/>
      </c>
      <c r="U573" s="1441">
        <f>SUM(U571:U572)</f>
      </c>
      <c r="V573" s="1441">
        <f>SUM(V571:V572)</f>
      </c>
      <c r="W573" s="1441">
        <f>SUM(W571:W572)</f>
      </c>
      <c r="X573" s="1441">
        <f>SUM(X571:X572)</f>
      </c>
      <c r="Y573" s="1441">
        <f>SUM(Y571:Y572)</f>
      </c>
      <c r="Z573" s="1441">
        <f>SUM(Z571:Z572)</f>
      </c>
      <c r="AA573" s="1441">
        <f>SUM(AA571:AA572)</f>
      </c>
      <c r="AB573" s="1441">
        <f>SUM(AB571:AB572)</f>
      </c>
      <c r="AC573" s="1442">
        <f t="shared" si="193"/>
      </c>
      <c r="AD573" s="1446">
        <f t="shared" si="317"/>
      </c>
      <c r="AE573" s="1447"/>
      <c r="AF573" s="1447"/>
      <c r="AG573" s="1441">
        <f>SUM(AG571:AG572)</f>
      </c>
    </row>
    <row r="574">
      <c r="A574" s="1426"/>
      <c r="B574" s="1427" t="s">
        <v>989</v>
      </c>
      <c r="C574" s="1427" t="s">
        <v>962</v>
      </c>
      <c r="D574" s="1429">
        <v>2122.16</v>
      </c>
      <c r="E574" s="1453">
        <v>2</v>
      </c>
      <c r="F574" s="1453">
        <v>2</v>
      </c>
      <c r="G574" s="1431">
        <v>5933.37999999999</v>
      </c>
      <c r="H574" s="1431">
        <f t="shared" si="102"/>
      </c>
      <c r="I574" s="1431">
        <f t="shared" si="133"/>
      </c>
      <c r="J574" s="1431">
        <f t="shared" si="172"/>
      </c>
      <c r="K574" s="1431">
        <f t="shared" si="164"/>
      </c>
      <c r="L574" s="1432">
        <f t="shared" si="348"/>
      </c>
      <c r="M574" s="1433">
        <f t="shared" si="379"/>
      </c>
      <c r="N574" s="1433">
        <f t="shared" si="410"/>
      </c>
      <c r="O574" s="1433">
        <f t="shared" si="441"/>
      </c>
      <c r="P574" s="1433">
        <f t="shared" si="224"/>
      </c>
      <c r="Q574" s="1434">
        <f t="shared" si="255"/>
      </c>
      <c r="R574" s="1435">
        <v>0.0119</v>
      </c>
      <c r="S574" s="1436">
        <v>41</v>
      </c>
      <c r="T574" s="1432">
        <f t="shared" si="286"/>
      </c>
      <c r="U574" s="1436">
        <v>20331</v>
      </c>
      <c r="V574" s="1449">
        <v>537</v>
      </c>
      <c r="W574" s="1449">
        <v>83</v>
      </c>
      <c r="X574" s="1449">
        <v>580</v>
      </c>
      <c r="Y574" s="1449">
        <v>47</v>
      </c>
      <c r="Z574" s="1449">
        <v>3</v>
      </c>
      <c r="AA574" s="1449">
        <v>1</v>
      </c>
      <c r="AB574" s="1436">
        <v>15</v>
      </c>
      <c r="AC574" s="1470">
        <f t="shared" si="193"/>
      </c>
      <c r="AD574" s="1432">
        <f t="shared" si="317"/>
      </c>
      <c r="AE574" s="1439" t="s">
        <v>1007</v>
      </c>
      <c r="AF574" s="1439" t="s">
        <v>949</v>
      </c>
      <c r="AG574" s="1439">
        <v>14</v>
      </c>
    </row>
    <row r="575">
      <c r="A575" s="1426"/>
      <c r="B575" s="1427" t="s">
        <v>989</v>
      </c>
      <c r="C575" s="1428" t="s">
        <v>963</v>
      </c>
      <c r="D575" s="1450">
        <v>2583.36</v>
      </c>
      <c r="E575" s="1453">
        <v>4</v>
      </c>
      <c r="F575" s="1453">
        <v>4</v>
      </c>
      <c r="G575" s="1431">
        <v>10115.830000000016</v>
      </c>
      <c r="H575" s="1431">
        <f t="shared" si="102"/>
      </c>
      <c r="I575" s="1431">
        <f t="shared" si="133"/>
      </c>
      <c r="J575" s="1431">
        <f t="shared" si="172"/>
      </c>
      <c r="K575" s="1431">
        <f t="shared" si="164"/>
      </c>
      <c r="L575" s="1432">
        <f t="shared" si="348"/>
      </c>
      <c r="M575" s="1433">
        <f t="shared" si="379"/>
      </c>
      <c r="N575" s="1433">
        <f t="shared" si="410"/>
      </c>
      <c r="O575" s="1433">
        <f t="shared" si="441"/>
      </c>
      <c r="P575" s="1433">
        <f t="shared" si="224"/>
      </c>
      <c r="Q575" s="1434">
        <f t="shared" si="255"/>
      </c>
      <c r="R575" s="1435">
        <v>0.0105</v>
      </c>
      <c r="S575" s="1436">
        <v>42</v>
      </c>
      <c r="T575" s="1432">
        <f t="shared" si="286"/>
      </c>
      <c r="U575" s="1436">
        <v>23820</v>
      </c>
      <c r="V575" s="1449">
        <v>541</v>
      </c>
      <c r="W575" s="1449">
        <v>89</v>
      </c>
      <c r="X575" s="1449">
        <v>577</v>
      </c>
      <c r="Y575" s="1449">
        <v>97</v>
      </c>
      <c r="Z575" s="1449">
        <v>7</v>
      </c>
      <c r="AA575" s="1449">
        <v>3</v>
      </c>
      <c r="AB575" s="1436">
        <v>18</v>
      </c>
      <c r="AC575" s="1470">
        <f t="shared" si="193"/>
      </c>
      <c r="AD575" s="1432">
        <f t="shared" si="317"/>
      </c>
      <c r="AE575" s="1439" t="s">
        <v>1007</v>
      </c>
      <c r="AF575" s="1439" t="s">
        <v>949</v>
      </c>
      <c r="AG575" s="1439">
        <v>22</v>
      </c>
    </row>
    <row r="576">
      <c r="A576" s="1426"/>
      <c r="B576" s="1427" t="s">
        <v>989</v>
      </c>
      <c r="C576" s="1427" t="s">
        <v>964</v>
      </c>
      <c r="D576" s="1450">
        <v>2739.05</v>
      </c>
      <c r="E576" s="1451">
        <v>5</v>
      </c>
      <c r="F576" s="1451">
        <v>4</v>
      </c>
      <c r="G576" s="1431">
        <v>13867.440000000002</v>
      </c>
      <c r="H576" s="1431">
        <f t="shared" si="102"/>
      </c>
      <c r="I576" s="1431">
        <f t="shared" si="133"/>
      </c>
      <c r="J576" s="1431">
        <f t="shared" si="172"/>
      </c>
      <c r="K576" s="1431">
        <f t="shared" si="164"/>
      </c>
      <c r="L576" s="1432">
        <f t="shared" si="348"/>
      </c>
      <c r="M576" s="1433">
        <f t="shared" si="379"/>
      </c>
      <c r="N576" s="1433">
        <f t="shared" si="410"/>
      </c>
      <c r="O576" s="1433">
        <f t="shared" si="441"/>
      </c>
      <c r="P576" s="1433">
        <f t="shared" si="224"/>
      </c>
      <c r="Q576" s="1434">
        <f t="shared" si="255"/>
      </c>
      <c r="R576" s="1435">
        <v>0.0068</v>
      </c>
      <c r="S576" s="1436">
        <v>42</v>
      </c>
      <c r="T576" s="1432">
        <f t="shared" si="286"/>
      </c>
      <c r="U576" s="1436">
        <v>29821</v>
      </c>
      <c r="V576" s="1449">
        <v>764</v>
      </c>
      <c r="W576" s="1449">
        <v>80</v>
      </c>
      <c r="X576" s="1449">
        <v>804</v>
      </c>
      <c r="Y576" s="1449">
        <v>59</v>
      </c>
      <c r="Z576" s="1449">
        <v>3</v>
      </c>
      <c r="AA576" s="1449">
        <v>1</v>
      </c>
      <c r="AB576" s="1436">
        <v>22</v>
      </c>
      <c r="AC576" s="1470">
        <f t="shared" si="193"/>
      </c>
      <c r="AD576" s="1432">
        <f t="shared" si="317"/>
      </c>
      <c r="AE576" s="1439" t="s">
        <v>1007</v>
      </c>
      <c r="AF576" s="1439" t="s">
        <v>949</v>
      </c>
      <c r="AG576" s="1439">
        <v>20</v>
      </c>
    </row>
    <row r="577">
      <c r="A577" s="1426"/>
      <c r="B577" s="1427" t="s">
        <v>989</v>
      </c>
      <c r="C577" s="1427" t="s">
        <v>965</v>
      </c>
      <c r="D577" s="1450">
        <v>554.59</v>
      </c>
      <c r="E577" s="1451">
        <v>4</v>
      </c>
      <c r="F577" s="1451">
        <v>3</v>
      </c>
      <c r="G577" s="1431">
        <v>8847.899999999994</v>
      </c>
      <c r="H577" s="1431">
        <f t="shared" si="102"/>
      </c>
      <c r="I577" s="1431">
        <f t="shared" si="133"/>
      </c>
      <c r="J577" s="1431">
        <f t="shared" si="172"/>
      </c>
      <c r="K577" s="1431">
        <f t="shared" si="164"/>
      </c>
      <c r="L577" s="1432">
        <f t="shared" si="348"/>
      </c>
      <c r="M577" s="1433">
        <f t="shared" si="379"/>
      </c>
      <c r="N577" s="1433">
        <f t="shared" si="410"/>
      </c>
      <c r="O577" s="1433">
        <f t="shared" si="441"/>
      </c>
      <c r="P577" s="1433">
        <f t="shared" si="224"/>
      </c>
      <c r="Q577" s="1434">
        <f t="shared" si="255"/>
      </c>
      <c r="R577" s="1435">
        <v>0.0049</v>
      </c>
      <c r="S577" s="1436">
        <v>43</v>
      </c>
      <c r="T577" s="1432">
        <f t="shared" si="286"/>
      </c>
      <c r="U577" s="1436">
        <v>7591</v>
      </c>
      <c r="V577" s="1449">
        <v>109</v>
      </c>
      <c r="W577" s="1449">
        <v>17</v>
      </c>
      <c r="X577" s="1449">
        <v>133</v>
      </c>
      <c r="Y577" s="1449">
        <v>37</v>
      </c>
      <c r="Z577" s="1449">
        <v>6</v>
      </c>
      <c r="AA577" s="1449">
        <v>0</v>
      </c>
      <c r="AB577" s="1436">
        <v>2</v>
      </c>
      <c r="AC577" s="1470">
        <f t="shared" si="193"/>
      </c>
      <c r="AD577" s="1432">
        <f t="shared" si="317"/>
      </c>
      <c r="AE577" s="1439" t="s">
        <v>1007</v>
      </c>
      <c r="AF577" s="1439" t="s">
        <v>949</v>
      </c>
      <c r="AG577" s="1439">
        <v>11</v>
      </c>
    </row>
    <row r="578">
      <c r="A578" s="1426"/>
      <c r="B578" s="1440" t="s">
        <v>950</v>
      </c>
      <c r="C578" s="1440"/>
      <c r="D578" s="1441">
        <f>SUM(D574:D577)</f>
      </c>
      <c r="E578" s="1441">
        <f>SUM(E574:E577)</f>
      </c>
      <c r="F578" s="1441">
        <f>SUM(F574:F577)</f>
      </c>
      <c r="G578" s="1441">
        <f>SUM(G574:G577)</f>
      </c>
      <c r="H578" s="1442">
        <f t="shared" si="102"/>
      </c>
      <c r="I578" s="1442">
        <f t="shared" si="133"/>
      </c>
      <c r="J578" s="1476">
        <f t="shared" si="172"/>
      </c>
      <c r="K578" s="1442">
        <f t="shared" si="164"/>
      </c>
      <c r="L578" s="1442">
        <f t="shared" si="348"/>
      </c>
      <c r="M578" s="1443">
        <f t="shared" si="379"/>
      </c>
      <c r="N578" s="1443">
        <f t="shared" si="410"/>
      </c>
      <c r="O578" s="1443">
        <f t="shared" si="441"/>
      </c>
      <c r="P578" s="1443">
        <f t="shared" si="224"/>
      </c>
      <c r="Q578" s="1444">
        <f t="shared" si="255"/>
      </c>
      <c r="R578" s="1443">
        <f>AVERAGE(R574:R577)</f>
      </c>
      <c r="S578" s="1445">
        <f>AVERAGE(S574:S577)</f>
      </c>
      <c r="T578" s="1454">
        <f t="shared" si="286"/>
      </c>
      <c r="U578" s="1441">
        <f>SUM(U574:U577)</f>
      </c>
      <c r="V578" s="1441">
        <f>SUM(V574:V577)</f>
      </c>
      <c r="W578" s="1441">
        <f>SUM(W574:W577)</f>
      </c>
      <c r="X578" s="1441">
        <f>SUM(X574:X577)</f>
      </c>
      <c r="Y578" s="1441">
        <f>SUM(Y574:Y577)</f>
      </c>
      <c r="Z578" s="1441">
        <f>SUM(Z574:Z577)</f>
      </c>
      <c r="AA578" s="1441">
        <f>SUM(AA574:AA577)</f>
      </c>
      <c r="AB578" s="1441">
        <f>SUM(AB574:AB577)</f>
      </c>
      <c r="AC578" s="1442">
        <f t="shared" si="193"/>
      </c>
      <c r="AD578" s="1446">
        <f t="shared" si="317"/>
      </c>
      <c r="AE578" s="1447"/>
      <c r="AF578" s="1447"/>
      <c r="AG578" s="1441">
        <f>SUM(AG574:AG577)</f>
      </c>
    </row>
    <row r="579">
      <c r="A579" s="1426"/>
      <c r="B579" s="1455" t="s">
        <v>966</v>
      </c>
      <c r="C579" s="1455"/>
      <c r="D579" s="1456">
        <f>D570+D564+D578+D573</f>
      </c>
      <c r="E579" s="1456">
        <f>E570+E564+E578+E573</f>
      </c>
      <c r="F579" s="1456">
        <f>F570+F564+F578+F573</f>
      </c>
      <c r="G579" s="1456">
        <f>G570+G564+G578+G573</f>
      </c>
      <c r="H579" s="1457">
        <f t="shared" si="102"/>
      </c>
      <c r="I579" s="1457">
        <f t="shared" si="133"/>
      </c>
      <c r="J579" s="1457">
        <f t="shared" si="172"/>
      </c>
      <c r="K579" s="1457">
        <f t="shared" si="164"/>
      </c>
      <c r="L579" s="1457">
        <f t="shared" si="348"/>
      </c>
      <c r="M579" s="1458">
        <f t="shared" si="379"/>
      </c>
      <c r="N579" s="1458">
        <f t="shared" si="410"/>
      </c>
      <c r="O579" s="1458">
        <f t="shared" si="441"/>
      </c>
      <c r="P579" s="1458">
        <f t="shared" si="224"/>
      </c>
      <c r="Q579" s="1459">
        <f t="shared" si="255"/>
      </c>
      <c r="R579" s="1460">
        <f>(R570+R564+R578+R573)/4</f>
      </c>
      <c r="S579" s="1460">
        <f>(S570+S564+S578+S573)/4</f>
      </c>
      <c r="T579" s="1460">
        <f>(T570+T564+T578+T573)/4</f>
      </c>
      <c r="U579" s="1456">
        <f>U570+U564+U578+U573</f>
      </c>
      <c r="V579" s="1456">
        <f>V570+V564+V578+V573</f>
      </c>
      <c r="W579" s="1456">
        <f>W570+W564+W578+W573</f>
      </c>
      <c r="X579" s="1456">
        <f>X570+X564+X578+X573</f>
      </c>
      <c r="Y579" s="1456">
        <f>Y570+Y564+Y578+Y573</f>
      </c>
      <c r="Z579" s="1456">
        <f>Z570+Z564+Z578+Z573</f>
      </c>
      <c r="AA579" s="1456">
        <f>AA570+AA564+AA578+AA573</f>
      </c>
      <c r="AB579" s="1456">
        <f>AB570+AB564+AB578+AB573</f>
      </c>
      <c r="AC579" s="1457">
        <f t="shared" si="193"/>
      </c>
      <c r="AD579" s="1462">
        <f t="shared" si="317"/>
      </c>
      <c r="AE579" s="1463"/>
      <c r="AF579" s="1463"/>
      <c r="AG579" s="1456">
        <f>AG570+AG564+AG578+AG573</f>
      </c>
    </row>
    <row r="580">
      <c r="A580" s="1416" t="s">
        <v>912</v>
      </c>
      <c r="B580" s="1416" t="s">
        <v>913</v>
      </c>
      <c r="C580" s="1416"/>
      <c r="D580" s="1417" t="s">
        <v>914</v>
      </c>
      <c r="E580" s="1417"/>
      <c r="F580" s="1417"/>
      <c r="G580" s="1417"/>
      <c r="H580" s="1417"/>
      <c r="I580" s="1417"/>
      <c r="J580" s="1417"/>
      <c r="K580" s="1417"/>
      <c r="L580" s="1418" t="s">
        <v>915</v>
      </c>
      <c r="M580" s="1418"/>
      <c r="N580" s="1418"/>
      <c r="O580" s="1418"/>
      <c r="P580" s="1418"/>
      <c r="Q580" s="1418"/>
      <c r="R580" s="1418"/>
      <c r="S580" s="1418"/>
      <c r="T580" s="1418"/>
      <c r="U580" s="1418"/>
      <c r="V580" s="1418"/>
      <c r="W580" s="1418"/>
      <c r="X580" s="1418"/>
      <c r="Y580" s="1418"/>
      <c r="Z580" s="1418"/>
      <c r="AA580" s="1418"/>
      <c r="AB580" s="1418"/>
      <c r="AC580" s="1418"/>
      <c r="AD580" s="1418"/>
      <c r="AE580" s="1418"/>
      <c r="AF580" s="1418"/>
      <c r="AG580" s="1419"/>
    </row>
    <row r="581">
      <c r="A581" s="1416"/>
      <c r="B581" s="1416" t="s">
        <v>916</v>
      </c>
      <c r="C581" s="1416" t="s">
        <v>917</v>
      </c>
      <c r="D581" s="1417" t="s">
        <v>918</v>
      </c>
      <c r="E581" s="1420" t="s">
        <v>919</v>
      </c>
      <c r="F581" s="1473" t="s">
        <v>998</v>
      </c>
      <c r="G581" s="1421" t="s">
        <v>920</v>
      </c>
      <c r="H581" s="1422" t="s">
        <v>921</v>
      </c>
      <c r="I581" s="1422" t="s">
        <v>922</v>
      </c>
      <c r="J581" s="1474" t="s">
        <v>999</v>
      </c>
      <c r="K581" s="1422" t="s">
        <v>923</v>
      </c>
      <c r="L581" s="1418" t="s">
        <v>924</v>
      </c>
      <c r="M581" s="1423" t="s">
        <v>925</v>
      </c>
      <c r="N581" s="1423" t="s">
        <v>926</v>
      </c>
      <c r="O581" s="1423" t="s">
        <v>927</v>
      </c>
      <c r="P581" s="1423" t="s">
        <v>928</v>
      </c>
      <c r="Q581" s="1424" t="s">
        <v>929</v>
      </c>
      <c r="R581" s="1423" t="s">
        <v>930</v>
      </c>
      <c r="S581" s="1425" t="s">
        <v>931</v>
      </c>
      <c r="T581" s="1418" t="s">
        <v>932</v>
      </c>
      <c r="U581" s="1424" t="s">
        <v>933</v>
      </c>
      <c r="V581" s="1424" t="s">
        <v>934</v>
      </c>
      <c r="W581" s="1424" t="s">
        <v>935</v>
      </c>
      <c r="X581" s="1424" t="s">
        <v>936</v>
      </c>
      <c r="Y581" s="1424" t="s">
        <v>937</v>
      </c>
      <c r="Z581" s="1424" t="s">
        <v>938</v>
      </c>
      <c r="AA581" s="1424" t="s">
        <v>939</v>
      </c>
      <c r="AB581" s="1424" t="s">
        <v>940</v>
      </c>
      <c r="AC581" s="1469" t="s">
        <v>978</v>
      </c>
      <c r="AD581" s="1418" t="s">
        <v>941</v>
      </c>
      <c r="AE581" s="1419" t="s">
        <v>942</v>
      </c>
      <c r="AF581" s="1419" t="s">
        <v>943</v>
      </c>
      <c r="AG581" s="1419" t="s">
        <v>944</v>
      </c>
    </row>
    <row r="582">
      <c r="A582" s="1426" t="s">
        <v>1009</v>
      </c>
      <c r="B582" s="1427" t="s">
        <v>968</v>
      </c>
      <c r="C582" s="1428" t="s">
        <v>987</v>
      </c>
      <c r="D582" s="1429">
        <v>2000</v>
      </c>
      <c r="E582" s="1430">
        <v>1</v>
      </c>
      <c r="F582" s="1430">
        <v>1</v>
      </c>
      <c r="G582" s="1431">
        <v>3108.11</v>
      </c>
      <c r="H582" s="1431">
        <f t="shared" ref="H582:H601" si="103">G582/D582</f>
      </c>
      <c r="I582" s="1431">
        <f t="shared" ref="I582:I601" si="134">D582/E582</f>
      </c>
      <c r="J582" s="1431">
        <f t="shared" ref="J582:J601" si="173">D582/F582</f>
      </c>
      <c r="K582" s="1431">
        <f t="shared" ref="K582:K601" si="165">G582/E582</f>
      </c>
      <c r="L582" s="1432">
        <f t="shared" ref="L582:L601" si="349">D582/V582</f>
      </c>
      <c r="M582" s="1433">
        <f t="shared" ref="M582:M601" si="380">Q582/U582*1</f>
      </c>
      <c r="N582" s="1433">
        <f t="shared" ref="N582:N601" si="411">V582/U582</f>
      </c>
      <c r="O582" s="1433">
        <f t="shared" ref="O582:O601" si="442">X582/U582</f>
      </c>
      <c r="P582" s="1433">
        <f t="shared" ref="P582:P601" si="225">Y582/X582</f>
      </c>
      <c r="Q582" s="1434">
        <f t="shared" ref="Q582:Q601" si="256">W582/R582</f>
      </c>
      <c r="R582" s="1435">
        <v>0.0118</v>
      </c>
      <c r="S582" s="1436">
        <v>40</v>
      </c>
      <c r="T582" s="1432">
        <f t="shared" ref="T582:T600" si="287">(D582/U582)*1000</f>
      </c>
      <c r="U582" s="1437">
        <v>26148</v>
      </c>
      <c r="V582" s="1434">
        <v>746</v>
      </c>
      <c r="W582" s="1434">
        <v>102</v>
      </c>
      <c r="X582" s="1434">
        <v>775</v>
      </c>
      <c r="Y582" s="1434">
        <v>79</v>
      </c>
      <c r="Z582" s="1434">
        <v>6</v>
      </c>
      <c r="AA582" s="1434">
        <v>0</v>
      </c>
      <c r="AB582" s="1437">
        <v>13</v>
      </c>
      <c r="AC582" s="1470">
        <f t="shared" ref="AC582:AC601" si="194">D582/X582</f>
      </c>
      <c r="AD582" s="1432">
        <f t="shared" ref="AD582:AD601" si="318">AG582*1000/D582</f>
      </c>
      <c r="AE582" s="1438" t="s">
        <v>948</v>
      </c>
      <c r="AF582" s="1439" t="s">
        <v>957</v>
      </c>
      <c r="AG582" s="1439">
        <v>22</v>
      </c>
    </row>
    <row r="583">
      <c r="A583" s="1426"/>
      <c r="B583" s="1427" t="s">
        <v>968</v>
      </c>
      <c r="C583" s="1427" t="s">
        <v>988</v>
      </c>
      <c r="D583" s="1429">
        <v>2400</v>
      </c>
      <c r="E583" s="1430">
        <v>4</v>
      </c>
      <c r="F583" s="1430">
        <v>3</v>
      </c>
      <c r="G583" s="1431">
        <v>6547.5999999999985</v>
      </c>
      <c r="H583" s="1431">
        <f t="shared" si="103"/>
      </c>
      <c r="I583" s="1448">
        <f t="shared" si="134"/>
      </c>
      <c r="J583" s="1431">
        <f t="shared" si="173"/>
      </c>
      <c r="K583" s="1448">
        <f t="shared" si="165"/>
      </c>
      <c r="L583" s="1432">
        <f t="shared" si="349"/>
      </c>
      <c r="M583" s="1433">
        <f t="shared" si="380"/>
      </c>
      <c r="N583" s="1433">
        <f t="shared" si="411"/>
      </c>
      <c r="O583" s="1433">
        <f t="shared" si="442"/>
      </c>
      <c r="P583" s="1433">
        <f t="shared" si="225"/>
      </c>
      <c r="Q583" s="1434">
        <f t="shared" si="256"/>
      </c>
      <c r="R583" s="1435">
        <v>0.0093</v>
      </c>
      <c r="S583" s="1436">
        <v>53</v>
      </c>
      <c r="T583" s="1432">
        <f t="shared" si="287"/>
      </c>
      <c r="U583" s="1449">
        <v>26774</v>
      </c>
      <c r="V583" s="1449">
        <v>679</v>
      </c>
      <c r="W583" s="1449">
        <v>90</v>
      </c>
      <c r="X583" s="1449">
        <v>708</v>
      </c>
      <c r="Y583" s="1449">
        <v>69</v>
      </c>
      <c r="Z583" s="1449">
        <v>3</v>
      </c>
      <c r="AA583" s="1449">
        <v>0</v>
      </c>
      <c r="AB583" s="1436">
        <v>12</v>
      </c>
      <c r="AC583" s="1470">
        <f t="shared" si="194"/>
      </c>
      <c r="AD583" s="1432">
        <f t="shared" si="318"/>
      </c>
      <c r="AE583" s="1438" t="s">
        <v>948</v>
      </c>
      <c r="AF583" s="1439" t="s">
        <v>957</v>
      </c>
      <c r="AG583" s="1439">
        <v>28</v>
      </c>
    </row>
    <row r="584">
      <c r="A584" s="1426"/>
      <c r="B584" s="1427" t="s">
        <v>968</v>
      </c>
      <c r="C584" s="1428" t="s">
        <v>947</v>
      </c>
      <c r="D584" s="1450">
        <v>2209.02</v>
      </c>
      <c r="E584" s="1451">
        <v>4</v>
      </c>
      <c r="F584" s="1451">
        <v>3</v>
      </c>
      <c r="G584" s="1475">
        <v>13140.29</v>
      </c>
      <c r="H584" s="1431">
        <f t="shared" si="103"/>
      </c>
      <c r="I584" s="1431">
        <f t="shared" si="134"/>
      </c>
      <c r="J584" s="1431">
        <f t="shared" si="173"/>
      </c>
      <c r="K584" s="1431">
        <f t="shared" si="165"/>
      </c>
      <c r="L584" s="1452">
        <f t="shared" si="349"/>
      </c>
      <c r="M584" s="1433">
        <f t="shared" si="380"/>
      </c>
      <c r="N584" s="1433">
        <f t="shared" si="411"/>
      </c>
      <c r="O584" s="1433">
        <f t="shared" si="442"/>
      </c>
      <c r="P584" s="1433">
        <f t="shared" si="225"/>
      </c>
      <c r="Q584" s="1434">
        <f t="shared" si="256"/>
      </c>
      <c r="R584" s="1435">
        <v>0.0127</v>
      </c>
      <c r="S584" s="1436">
        <v>66</v>
      </c>
      <c r="T584" s="1432">
        <f t="shared" si="287"/>
      </c>
      <c r="U584" s="1449">
        <v>21880</v>
      </c>
      <c r="V584" s="1449">
        <v>317</v>
      </c>
      <c r="W584" s="1449">
        <v>96</v>
      </c>
      <c r="X584" s="1449">
        <v>330</v>
      </c>
      <c r="Y584" s="1449">
        <v>103</v>
      </c>
      <c r="Z584" s="1449">
        <v>4</v>
      </c>
      <c r="AA584" s="1449">
        <v>2</v>
      </c>
      <c r="AB584" s="1436">
        <v>15</v>
      </c>
      <c r="AC584" s="1470">
        <f t="shared" si="194"/>
      </c>
      <c r="AD584" s="1432">
        <f t="shared" si="318"/>
      </c>
      <c r="AE584" s="1438" t="s">
        <v>948</v>
      </c>
      <c r="AF584" s="1439" t="s">
        <v>957</v>
      </c>
      <c r="AG584" s="1439">
        <v>29</v>
      </c>
    </row>
    <row r="585">
      <c r="A585" s="1426"/>
      <c r="B585" s="1427" t="s">
        <v>968</v>
      </c>
      <c r="C585" s="1428" t="s">
        <v>952</v>
      </c>
      <c r="D585" s="1477">
        <v>2468.42</v>
      </c>
      <c r="E585" s="1451">
        <v>4</v>
      </c>
      <c r="F585" s="1451">
        <v>4</v>
      </c>
      <c r="G585" s="1431">
        <v>12027.029999999999</v>
      </c>
      <c r="H585" s="1431">
        <f t="shared" si="103"/>
      </c>
      <c r="I585" s="1431">
        <f t="shared" si="134"/>
      </c>
      <c r="J585" s="1431">
        <f t="shared" si="173"/>
      </c>
      <c r="K585" s="1431">
        <f t="shared" si="165"/>
      </c>
      <c r="L585" s="1452">
        <f t="shared" si="349"/>
      </c>
      <c r="M585" s="1433">
        <f t="shared" si="380"/>
      </c>
      <c r="N585" s="1433">
        <f t="shared" si="411"/>
      </c>
      <c r="O585" s="1433">
        <f t="shared" si="442"/>
      </c>
      <c r="P585" s="1433">
        <f t="shared" si="225"/>
      </c>
      <c r="Q585" s="1434">
        <f t="shared" si="256"/>
      </c>
      <c r="R585" s="1435">
        <v>0.0105</v>
      </c>
      <c r="S585" s="1436">
        <v>61</v>
      </c>
      <c r="T585" s="1432">
        <f t="shared" si="287"/>
      </c>
      <c r="U585" s="1449">
        <v>30166</v>
      </c>
      <c r="V585" s="1449">
        <v>691</v>
      </c>
      <c r="W585" s="1449">
        <v>110</v>
      </c>
      <c r="X585" s="1449">
        <v>739</v>
      </c>
      <c r="Y585" s="1449">
        <v>40</v>
      </c>
      <c r="Z585" s="1449">
        <v>1</v>
      </c>
      <c r="AA585" s="1449">
        <v>2</v>
      </c>
      <c r="AB585" s="1436">
        <v>19</v>
      </c>
      <c r="AC585" s="1470">
        <f t="shared" si="194"/>
      </c>
      <c r="AD585" s="1432">
        <f t="shared" si="318"/>
      </c>
      <c r="AE585" s="1438" t="s">
        <v>948</v>
      </c>
      <c r="AF585" s="1439" t="s">
        <v>957</v>
      </c>
      <c r="AG585" s="1439">
        <v>15</v>
      </c>
    </row>
    <row r="586">
      <c r="A586" s="1426"/>
      <c r="B586" s="1427" t="s">
        <v>968</v>
      </c>
      <c r="C586" s="1428" t="s">
        <v>953</v>
      </c>
      <c r="D586" s="1450">
        <v>2519.48</v>
      </c>
      <c r="E586" s="1451">
        <v>4</v>
      </c>
      <c r="F586" s="1451">
        <v>2</v>
      </c>
      <c r="G586" s="1431">
        <v>5001.080000000002</v>
      </c>
      <c r="H586" s="1431">
        <f t="shared" si="103"/>
      </c>
      <c r="I586" s="1431">
        <f t="shared" si="134"/>
      </c>
      <c r="J586" s="1431">
        <f t="shared" si="173"/>
      </c>
      <c r="K586" s="1431">
        <f t="shared" si="165"/>
      </c>
      <c r="L586" s="1452">
        <f t="shared" si="349"/>
      </c>
      <c r="M586" s="1433">
        <f t="shared" si="380"/>
      </c>
      <c r="N586" s="1433">
        <f t="shared" si="411"/>
      </c>
      <c r="O586" s="1433">
        <f t="shared" si="442"/>
      </c>
      <c r="P586" s="1433">
        <f t="shared" si="225"/>
      </c>
      <c r="Q586" s="1434">
        <f t="shared" si="256"/>
      </c>
      <c r="R586" s="1435">
        <v>0.0084</v>
      </c>
      <c r="S586" s="1436">
        <v>57</v>
      </c>
      <c r="T586" s="1432">
        <f t="shared" si="287"/>
      </c>
      <c r="U586" s="1449">
        <v>34825</v>
      </c>
      <c r="V586" s="1449">
        <v>701</v>
      </c>
      <c r="W586" s="1449">
        <v>109</v>
      </c>
      <c r="X586" s="1449">
        <v>720</v>
      </c>
      <c r="Y586" s="1449">
        <v>51</v>
      </c>
      <c r="Z586" s="1449">
        <v>0</v>
      </c>
      <c r="AA586" s="1449">
        <v>3</v>
      </c>
      <c r="AB586" s="1436">
        <v>26</v>
      </c>
      <c r="AC586" s="1470">
        <f t="shared" si="194"/>
      </c>
      <c r="AD586" s="1432">
        <f t="shared" si="318"/>
      </c>
      <c r="AE586" s="1438" t="s">
        <v>948</v>
      </c>
      <c r="AF586" s="1439" t="s">
        <v>957</v>
      </c>
      <c r="AG586" s="1439">
        <v>25</v>
      </c>
    </row>
    <row r="587">
      <c r="A587" s="1426"/>
      <c r="B587" s="1440" t="s">
        <v>950</v>
      </c>
      <c r="C587" s="1440"/>
      <c r="D587" s="1441">
        <f>SUM(D582:D586)</f>
      </c>
      <c r="E587" s="1441">
        <f>SUM(E582:E586)</f>
      </c>
      <c r="F587" s="1441">
        <f>SUM(F582:F586)</f>
      </c>
      <c r="G587" s="1442">
        <f>SUM(G582:G586)</f>
      </c>
      <c r="H587" s="1442">
        <f t="shared" si="103"/>
      </c>
      <c r="I587" s="1442">
        <f t="shared" si="134"/>
      </c>
      <c r="J587" s="1476">
        <f t="shared" si="173"/>
      </c>
      <c r="K587" s="1442">
        <f t="shared" si="165"/>
      </c>
      <c r="L587" s="1442">
        <f t="shared" si="349"/>
      </c>
      <c r="M587" s="1443">
        <f t="shared" si="380"/>
      </c>
      <c r="N587" s="1443">
        <f t="shared" si="411"/>
      </c>
      <c r="O587" s="1443">
        <f t="shared" si="442"/>
      </c>
      <c r="P587" s="1443">
        <f t="shared" si="225"/>
      </c>
      <c r="Q587" s="1444">
        <f t="shared" si="256"/>
      </c>
      <c r="R587" s="1443">
        <f>AVERAGE(R582:R586)</f>
      </c>
      <c r="S587" s="1445">
        <f>AVERAGE(S582:S586)</f>
      </c>
      <c r="T587" s="1442">
        <f t="shared" si="287"/>
      </c>
      <c r="U587" s="1441">
        <f>SUM(U582:U586)</f>
      </c>
      <c r="V587" s="1441">
        <f>SUM(V582:V586)</f>
      </c>
      <c r="W587" s="1441">
        <f>SUM(W582:W586)</f>
      </c>
      <c r="X587" s="1441">
        <f>SUM(X582:X586)</f>
      </c>
      <c r="Y587" s="1441">
        <f>SUM(Y582:Y586)</f>
      </c>
      <c r="Z587" s="1441">
        <f>SUM(Z582:Z586)</f>
      </c>
      <c r="AA587" s="1441">
        <f>SUM(AA582:AA586)</f>
      </c>
      <c r="AB587" s="1441">
        <f>SUM(AB582:AB586)</f>
      </c>
      <c r="AC587" s="1442">
        <f t="shared" si="194"/>
      </c>
      <c r="AD587" s="1446">
        <f t="shared" si="318"/>
      </c>
      <c r="AE587" s="1447"/>
      <c r="AF587" s="1447"/>
      <c r="AG587" s="1444">
        <f>SUM(AG582:AG586)</f>
      </c>
    </row>
    <row r="588">
      <c r="A588" s="1426"/>
      <c r="B588" s="1427" t="s">
        <v>951</v>
      </c>
      <c r="C588" s="1427" t="s">
        <v>954</v>
      </c>
      <c r="D588" s="1451">
        <v>2483.08</v>
      </c>
      <c r="E588" s="1451">
        <v>3</v>
      </c>
      <c r="F588" s="1451">
        <v>2</v>
      </c>
      <c r="G588" s="1431">
        <v>8211.07</v>
      </c>
      <c r="H588" s="1431">
        <f t="shared" si="103"/>
      </c>
      <c r="I588" s="1431">
        <f t="shared" si="134"/>
      </c>
      <c r="J588" s="1431">
        <f t="shared" si="173"/>
      </c>
      <c r="K588" s="1431">
        <f t="shared" si="165"/>
      </c>
      <c r="L588" s="1432">
        <f t="shared" si="349"/>
      </c>
      <c r="M588" s="1433">
        <f t="shared" si="380"/>
      </c>
      <c r="N588" s="1433">
        <f t="shared" si="411"/>
      </c>
      <c r="O588" s="1433">
        <f t="shared" si="442"/>
      </c>
      <c r="P588" s="1433">
        <f t="shared" si="225"/>
      </c>
      <c r="Q588" s="1434">
        <f t="shared" si="256"/>
      </c>
      <c r="R588" s="1435">
        <v>0.0109</v>
      </c>
      <c r="S588" s="1436">
        <v>54</v>
      </c>
      <c r="T588" s="1432">
        <f t="shared" si="287"/>
      </c>
      <c r="U588" s="1436">
        <v>34713</v>
      </c>
      <c r="V588" s="1449">
        <v>1131</v>
      </c>
      <c r="W588" s="1449">
        <v>132</v>
      </c>
      <c r="X588" s="1449">
        <v>1195</v>
      </c>
      <c r="Y588" s="1449">
        <v>88</v>
      </c>
      <c r="Z588" s="1449">
        <v>7</v>
      </c>
      <c r="AA588" s="1449">
        <v>2</v>
      </c>
      <c r="AB588" s="1436">
        <v>18</v>
      </c>
      <c r="AC588" s="1470">
        <f t="shared" si="194"/>
      </c>
      <c r="AD588" s="1432">
        <f t="shared" si="318"/>
      </c>
      <c r="AE588" s="1438" t="s">
        <v>948</v>
      </c>
      <c r="AF588" s="1439" t="s">
        <v>957</v>
      </c>
      <c r="AG588" s="1439">
        <v>27</v>
      </c>
    </row>
    <row r="589">
      <c r="A589" s="1426"/>
      <c r="B589" s="1427" t="s">
        <v>951</v>
      </c>
      <c r="C589" s="1427" t="s">
        <v>955</v>
      </c>
      <c r="D589" s="1451">
        <v>2306.06</v>
      </c>
      <c r="E589" s="1451">
        <v>4</v>
      </c>
      <c r="F589" s="1451">
        <v>1</v>
      </c>
      <c r="G589" s="1431">
        <v>12175.029999999999</v>
      </c>
      <c r="H589" s="1431">
        <f t="shared" si="103"/>
      </c>
      <c r="I589" s="1431">
        <f t="shared" si="134"/>
      </c>
      <c r="J589" s="1431">
        <f t="shared" si="173"/>
      </c>
      <c r="K589" s="1431">
        <f t="shared" si="165"/>
      </c>
      <c r="L589" s="1432">
        <f t="shared" si="349"/>
      </c>
      <c r="M589" s="1433">
        <f t="shared" si="380"/>
      </c>
      <c r="N589" s="1433">
        <f t="shared" si="411"/>
      </c>
      <c r="O589" s="1433">
        <f t="shared" si="442"/>
      </c>
      <c r="P589" s="1433">
        <f t="shared" si="225"/>
      </c>
      <c r="Q589" s="1434">
        <f t="shared" si="256"/>
      </c>
      <c r="R589" s="1435">
        <v>0.0076</v>
      </c>
      <c r="S589" s="1436">
        <v>54</v>
      </c>
      <c r="T589" s="1432">
        <f t="shared" si="287"/>
      </c>
      <c r="U589" s="1436">
        <v>32375</v>
      </c>
      <c r="V589" s="1449">
        <v>617</v>
      </c>
      <c r="W589" s="1449">
        <v>90</v>
      </c>
      <c r="X589" s="1449">
        <v>663</v>
      </c>
      <c r="Y589" s="1449">
        <v>70</v>
      </c>
      <c r="Z589" s="1449">
        <v>6</v>
      </c>
      <c r="AA589" s="1449">
        <v>1</v>
      </c>
      <c r="AB589" s="1436">
        <v>14</v>
      </c>
      <c r="AC589" s="1470">
        <f t="shared" si="194"/>
      </c>
      <c r="AD589" s="1432">
        <f t="shared" si="318"/>
      </c>
      <c r="AE589" s="1438" t="s">
        <v>948</v>
      </c>
      <c r="AF589" s="1439" t="s">
        <v>957</v>
      </c>
      <c r="AG589" s="1439">
        <v>20</v>
      </c>
    </row>
    <row r="590">
      <c r="A590" s="1426"/>
      <c r="B590" s="1427" t="s">
        <v>951</v>
      </c>
      <c r="C590" s="1427" t="s">
        <v>956</v>
      </c>
      <c r="D590" s="1451">
        <v>2462.11</v>
      </c>
      <c r="E590" s="1451">
        <v>1</v>
      </c>
      <c r="F590" s="1451">
        <v>1</v>
      </c>
      <c r="G590" s="1431">
        <v>2548.260000000002</v>
      </c>
      <c r="H590" s="1431">
        <f t="shared" si="103"/>
      </c>
      <c r="I590" s="1431">
        <f t="shared" si="134"/>
      </c>
      <c r="J590" s="1431">
        <f t="shared" si="173"/>
      </c>
      <c r="K590" s="1431">
        <f t="shared" si="165"/>
      </c>
      <c r="L590" s="1432">
        <f t="shared" si="349"/>
      </c>
      <c r="M590" s="1433">
        <f t="shared" si="380"/>
      </c>
      <c r="N590" s="1433">
        <f t="shared" si="411"/>
      </c>
      <c r="O590" s="1433">
        <f t="shared" si="442"/>
      </c>
      <c r="P590" s="1433">
        <f t="shared" si="225"/>
      </c>
      <c r="Q590" s="1434">
        <f t="shared" si="256"/>
      </c>
      <c r="R590" s="1435">
        <v>0.0082</v>
      </c>
      <c r="S590" s="1436">
        <v>54</v>
      </c>
      <c r="T590" s="1432">
        <f t="shared" si="287"/>
      </c>
      <c r="U590" s="1436">
        <v>32339</v>
      </c>
      <c r="V590" s="1449">
        <v>539</v>
      </c>
      <c r="W590" s="1449">
        <v>100</v>
      </c>
      <c r="X590" s="1449">
        <v>569</v>
      </c>
      <c r="Y590" s="1449">
        <v>65</v>
      </c>
      <c r="Z590" s="1449">
        <v>2</v>
      </c>
      <c r="AA590" s="1449">
        <v>1</v>
      </c>
      <c r="AB590" s="1436">
        <v>15</v>
      </c>
      <c r="AC590" s="1470">
        <f t="shared" si="194"/>
      </c>
      <c r="AD590" s="1432">
        <f t="shared" si="318"/>
      </c>
      <c r="AE590" s="1439" t="s">
        <v>1007</v>
      </c>
      <c r="AF590" s="1439" t="s">
        <v>949</v>
      </c>
      <c r="AG590" s="1439">
        <v>21</v>
      </c>
    </row>
    <row r="591">
      <c r="A591" s="1426"/>
      <c r="B591" s="1427" t="s">
        <v>951</v>
      </c>
      <c r="C591" s="1427" t="s">
        <v>959</v>
      </c>
      <c r="D591" s="1468">
        <v>2534.87</v>
      </c>
      <c r="E591" s="1451">
        <v>3</v>
      </c>
      <c r="F591" s="1451">
        <v>1</v>
      </c>
      <c r="G591" s="1431">
        <v>10032.179999999993</v>
      </c>
      <c r="H591" s="1431">
        <f t="shared" si="103"/>
      </c>
      <c r="I591" s="1431">
        <f t="shared" si="134"/>
      </c>
      <c r="J591" s="1431">
        <f t="shared" si="173"/>
      </c>
      <c r="K591" s="1431">
        <f t="shared" si="165"/>
      </c>
      <c r="L591" s="1432">
        <f t="shared" si="349"/>
      </c>
      <c r="M591" s="1433">
        <f t="shared" si="380"/>
      </c>
      <c r="N591" s="1433">
        <f t="shared" si="411"/>
      </c>
      <c r="O591" s="1433">
        <f t="shared" si="442"/>
      </c>
      <c r="P591" s="1433">
        <f t="shared" si="225"/>
      </c>
      <c r="Q591" s="1434">
        <f t="shared" si="256"/>
      </c>
      <c r="R591" s="1435">
        <v>0.0083</v>
      </c>
      <c r="S591" s="1436">
        <v>54</v>
      </c>
      <c r="T591" s="1432">
        <f t="shared" si="287"/>
      </c>
      <c r="U591" s="1436">
        <v>35342</v>
      </c>
      <c r="V591" s="1449">
        <v>544</v>
      </c>
      <c r="W591" s="1449">
        <v>108</v>
      </c>
      <c r="X591" s="1449">
        <v>575</v>
      </c>
      <c r="Y591" s="1449">
        <v>68</v>
      </c>
      <c r="Z591" s="1449">
        <v>4</v>
      </c>
      <c r="AA591" s="1449">
        <v>0</v>
      </c>
      <c r="AB591" s="1436">
        <v>33</v>
      </c>
      <c r="AC591" s="1470">
        <f t="shared" si="194"/>
      </c>
      <c r="AD591" s="1432">
        <f t="shared" si="318"/>
      </c>
      <c r="AE591" s="1439" t="s">
        <v>1007</v>
      </c>
      <c r="AF591" s="1439" t="s">
        <v>949</v>
      </c>
      <c r="AG591" s="1439">
        <v>25</v>
      </c>
    </row>
    <row r="592">
      <c r="A592" s="1426"/>
      <c r="B592" s="1440" t="s">
        <v>950</v>
      </c>
      <c r="C592" s="1440"/>
      <c r="D592" s="1441">
        <f>SUM(D588:D591)</f>
      </c>
      <c r="E592" s="1441">
        <f>SUM(E588:E591)</f>
      </c>
      <c r="F592" s="1441">
        <f>SUM(F588:F591)</f>
      </c>
      <c r="G592" s="1442">
        <f>SUM(G588:G591)</f>
      </c>
      <c r="H592" s="1442">
        <f t="shared" si="103"/>
      </c>
      <c r="I592" s="1442">
        <f t="shared" si="134"/>
      </c>
      <c r="J592" s="1476">
        <f t="shared" si="173"/>
      </c>
      <c r="K592" s="1442">
        <f t="shared" si="165"/>
      </c>
      <c r="L592" s="1442">
        <f t="shared" si="349"/>
      </c>
      <c r="M592" s="1443">
        <f t="shared" si="380"/>
      </c>
      <c r="N592" s="1443">
        <f t="shared" si="411"/>
      </c>
      <c r="O592" s="1443">
        <f t="shared" si="442"/>
      </c>
      <c r="P592" s="1443">
        <f t="shared" si="225"/>
      </c>
      <c r="Q592" s="1444">
        <f t="shared" si="256"/>
      </c>
      <c r="R592" s="1443">
        <f>AVERAGE(R588:R591)</f>
      </c>
      <c r="S592" s="1445">
        <f>AVERAGE(S588:S591)</f>
      </c>
      <c r="T592" s="1454">
        <f t="shared" si="287"/>
      </c>
      <c r="U592" s="1441">
        <f>SUM(U588:U591)</f>
      </c>
      <c r="V592" s="1441">
        <f>SUM(V588:V591)</f>
      </c>
      <c r="W592" s="1441">
        <f>SUM(W588:W591)</f>
      </c>
      <c r="X592" s="1441">
        <f>SUM(X588:X591)</f>
      </c>
      <c r="Y592" s="1441">
        <f>SUM(Y588:Y591)</f>
      </c>
      <c r="Z592" s="1441">
        <f>SUM(Z588:Z591)</f>
      </c>
      <c r="AA592" s="1441">
        <f>SUM(AA588:AA591)</f>
      </c>
      <c r="AB592" s="1441">
        <f>SUM(AB588:AB591)</f>
      </c>
      <c r="AC592" s="1442">
        <f t="shared" si="194"/>
      </c>
      <c r="AD592" s="1446">
        <f t="shared" si="318"/>
      </c>
      <c r="AE592" s="1447"/>
      <c r="AF592" s="1447"/>
      <c r="AG592" s="1444">
        <f>SUM(AG588:AG591)</f>
      </c>
    </row>
    <row r="593">
      <c r="A593" s="1426"/>
      <c r="B593" s="1427" t="s">
        <v>1008</v>
      </c>
      <c r="C593" s="1427" t="s">
        <v>960</v>
      </c>
      <c r="D593" s="1451">
        <v>2037.8700000000003</v>
      </c>
      <c r="E593" s="1451">
        <v>4</v>
      </c>
      <c r="F593" s="1451">
        <v>4</v>
      </c>
      <c r="G593" s="1431">
        <v>7245.809999999998</v>
      </c>
      <c r="H593" s="1431">
        <f t="shared" si="103"/>
      </c>
      <c r="I593" s="1431">
        <f t="shared" si="134"/>
      </c>
      <c r="J593" s="1431">
        <f t="shared" si="173"/>
      </c>
      <c r="K593" s="1431">
        <f t="shared" si="165"/>
      </c>
      <c r="L593" s="1432">
        <f t="shared" si="349"/>
      </c>
      <c r="M593" s="1433">
        <f t="shared" si="380"/>
      </c>
      <c r="N593" s="1433">
        <f t="shared" si="411"/>
      </c>
      <c r="O593" s="1433">
        <f t="shared" si="442"/>
      </c>
      <c r="P593" s="1433">
        <f t="shared" si="225"/>
      </c>
      <c r="Q593" s="1434">
        <f t="shared" si="256"/>
      </c>
      <c r="R593" s="1435">
        <v>0.0067</v>
      </c>
      <c r="S593" s="1436">
        <v>54</v>
      </c>
      <c r="T593" s="1432">
        <f t="shared" si="287"/>
      </c>
      <c r="U593" s="1436">
        <v>32332</v>
      </c>
      <c r="V593" s="1449">
        <v>597</v>
      </c>
      <c r="W593" s="1449">
        <v>87</v>
      </c>
      <c r="X593" s="1449">
        <v>626</v>
      </c>
      <c r="Y593" s="1449">
        <v>104</v>
      </c>
      <c r="Z593" s="1449">
        <v>5</v>
      </c>
      <c r="AA593" s="1449">
        <v>1</v>
      </c>
      <c r="AB593" s="1436">
        <v>19</v>
      </c>
      <c r="AC593" s="1470">
        <f t="shared" si="194"/>
      </c>
      <c r="AD593" s="1432">
        <f t="shared" si="318"/>
      </c>
      <c r="AE593" s="1439" t="s">
        <v>1007</v>
      </c>
      <c r="AF593" s="1439" t="s">
        <v>949</v>
      </c>
      <c r="AG593" s="1439">
        <v>32</v>
      </c>
    </row>
    <row r="594">
      <c r="A594" s="1426"/>
      <c r="B594" s="1427" t="s">
        <v>1008</v>
      </c>
      <c r="C594" s="1427" t="s">
        <v>961</v>
      </c>
      <c r="D594" s="1451">
        <v>2433.72</v>
      </c>
      <c r="E594" s="1451">
        <v>5</v>
      </c>
      <c r="F594" s="1451">
        <v>4</v>
      </c>
      <c r="G594" s="1475">
        <v>10727.149999999994</v>
      </c>
      <c r="H594" s="1431">
        <f t="shared" si="103"/>
      </c>
      <c r="I594" s="1431">
        <f t="shared" si="134"/>
      </c>
      <c r="J594" s="1431">
        <f t="shared" si="173"/>
      </c>
      <c r="K594" s="1431">
        <f t="shared" si="165"/>
      </c>
      <c r="L594" s="1432">
        <f t="shared" si="349"/>
      </c>
      <c r="M594" s="1433">
        <f t="shared" si="380"/>
      </c>
      <c r="N594" s="1433">
        <f t="shared" si="411"/>
      </c>
      <c r="O594" s="1433">
        <f t="shared" si="442"/>
      </c>
      <c r="P594" s="1433">
        <f t="shared" si="225"/>
      </c>
      <c r="Q594" s="1434">
        <f t="shared" si="256"/>
      </c>
      <c r="R594" s="1435">
        <v>0.0058</v>
      </c>
      <c r="S594" s="1436">
        <v>54</v>
      </c>
      <c r="T594" s="1432">
        <f t="shared" si="287"/>
      </c>
      <c r="U594" s="1436">
        <v>36201</v>
      </c>
      <c r="V594" s="1449">
        <v>682</v>
      </c>
      <c r="W594" s="1449">
        <v>80</v>
      </c>
      <c r="X594" s="1449">
        <v>710</v>
      </c>
      <c r="Y594" s="1449">
        <v>53</v>
      </c>
      <c r="Z594" s="1449">
        <v>6</v>
      </c>
      <c r="AA594" s="1449">
        <v>0</v>
      </c>
      <c r="AB594" s="1436">
        <v>24</v>
      </c>
      <c r="AC594" s="1470">
        <f t="shared" si="194"/>
      </c>
      <c r="AD594" s="1432">
        <f t="shared" si="318"/>
      </c>
      <c r="AE594" s="1439" t="s">
        <v>1007</v>
      </c>
      <c r="AF594" s="1439" t="s">
        <v>949</v>
      </c>
      <c r="AG594" s="1439">
        <v>20</v>
      </c>
    </row>
    <row r="595">
      <c r="A595" s="1426"/>
      <c r="B595" s="1440"/>
      <c r="C595" s="1440"/>
      <c r="D595" s="1441">
        <f>SUM(D593:D594)</f>
      </c>
      <c r="E595" s="1441">
        <f>SUM(E593:E594)</f>
      </c>
      <c r="F595" s="1441">
        <f>SUM(F593:F594)</f>
      </c>
      <c r="G595" s="1441">
        <f>SUM(G593:G594)</f>
      </c>
      <c r="H595" s="1442">
        <f t="shared" si="103"/>
      </c>
      <c r="I595" s="1442">
        <f t="shared" si="134"/>
      </c>
      <c r="J595" s="1476">
        <f t="shared" si="173"/>
      </c>
      <c r="K595" s="1442">
        <f t="shared" si="165"/>
      </c>
      <c r="L595" s="1442">
        <f t="shared" si="349"/>
      </c>
      <c r="M595" s="1443">
        <f t="shared" si="380"/>
      </c>
      <c r="N595" s="1443">
        <f t="shared" si="411"/>
      </c>
      <c r="O595" s="1443">
        <f t="shared" si="442"/>
      </c>
      <c r="P595" s="1443">
        <f t="shared" si="225"/>
      </c>
      <c r="Q595" s="1444">
        <f t="shared" si="256"/>
      </c>
      <c r="R595" s="1443">
        <f>AVERAGE(R593:R594)</f>
      </c>
      <c r="S595" s="1445">
        <f>AVERAGE(S593:S594)</f>
      </c>
      <c r="T595" s="1454">
        <f t="shared" si="287"/>
      </c>
      <c r="U595" s="1441">
        <f>SUM(U593:U594)</f>
      </c>
      <c r="V595" s="1441">
        <f>SUM(V593:V594)</f>
      </c>
      <c r="W595" s="1441">
        <f>SUM(W593:W594)</f>
      </c>
      <c r="X595" s="1441">
        <f>SUM(X593:X594)</f>
      </c>
      <c r="Y595" s="1441">
        <f>SUM(Y593:Y594)</f>
      </c>
      <c r="Z595" s="1441">
        <f>SUM(Z593:Z594)</f>
      </c>
      <c r="AA595" s="1441">
        <f>SUM(AA593:AA594)</f>
      </c>
      <c r="AB595" s="1441">
        <f>SUM(AB593:AB594)</f>
      </c>
      <c r="AC595" s="1442">
        <f t="shared" si="194"/>
      </c>
      <c r="AD595" s="1446">
        <f t="shared" si="318"/>
      </c>
      <c r="AE595" s="1447"/>
      <c r="AF595" s="1447"/>
      <c r="AG595" s="1441">
        <f>SUM(AG593:AG594)</f>
      </c>
    </row>
    <row r="596">
      <c r="A596" s="1426"/>
      <c r="B596" s="1427" t="s">
        <v>989</v>
      </c>
      <c r="C596" s="1427" t="s">
        <v>962</v>
      </c>
      <c r="D596" s="1429">
        <v>2605.38</v>
      </c>
      <c r="E596" s="1453">
        <v>2</v>
      </c>
      <c r="F596" s="1453">
        <v>2</v>
      </c>
      <c r="G596" s="1431">
        <v>4543.110000000015</v>
      </c>
      <c r="H596" s="1431">
        <f t="shared" si="103"/>
      </c>
      <c r="I596" s="1431">
        <f t="shared" si="134"/>
      </c>
      <c r="J596" s="1431">
        <f t="shared" si="173"/>
      </c>
      <c r="K596" s="1431">
        <f t="shared" si="165"/>
      </c>
      <c r="L596" s="1432">
        <f t="shared" si="349"/>
      </c>
      <c r="M596" s="1433">
        <f t="shared" si="380"/>
      </c>
      <c r="N596" s="1433">
        <f t="shared" si="411"/>
      </c>
      <c r="O596" s="1433">
        <f t="shared" si="442"/>
      </c>
      <c r="P596" s="1433">
        <f t="shared" si="225"/>
      </c>
      <c r="Q596" s="1434">
        <f t="shared" si="256"/>
      </c>
      <c r="R596" s="1435">
        <v>0.0072</v>
      </c>
      <c r="S596" s="1436">
        <v>52</v>
      </c>
      <c r="T596" s="1432">
        <f t="shared" si="287"/>
      </c>
      <c r="U596" s="1436">
        <v>34610</v>
      </c>
      <c r="V596" s="1449">
        <v>675</v>
      </c>
      <c r="W596" s="1449">
        <v>92</v>
      </c>
      <c r="X596" s="1449">
        <v>710</v>
      </c>
      <c r="Y596" s="1449">
        <v>38</v>
      </c>
      <c r="Z596" s="1449">
        <v>3</v>
      </c>
      <c r="AA596" s="1449">
        <v>1</v>
      </c>
      <c r="AB596" s="1436">
        <v>9</v>
      </c>
      <c r="AC596" s="1470">
        <f t="shared" si="194"/>
      </c>
      <c r="AD596" s="1432">
        <f t="shared" si="318"/>
      </c>
      <c r="AE596" s="1439" t="s">
        <v>1007</v>
      </c>
      <c r="AF596" s="1439" t="s">
        <v>949</v>
      </c>
      <c r="AG596" s="1439">
        <v>15</v>
      </c>
    </row>
    <row r="597">
      <c r="A597" s="1426"/>
      <c r="B597" s="1427" t="s">
        <v>989</v>
      </c>
      <c r="C597" s="1428" t="s">
        <v>963</v>
      </c>
      <c r="D597" s="1450">
        <v>2608.7</v>
      </c>
      <c r="E597" s="1453">
        <v>2</v>
      </c>
      <c r="F597" s="1453">
        <v>1</v>
      </c>
      <c r="G597" s="1453">
        <v>3808.1699999999837</v>
      </c>
      <c r="H597" s="1431">
        <f t="shared" si="103"/>
      </c>
      <c r="I597" s="1431">
        <f t="shared" si="134"/>
      </c>
      <c r="J597" s="1431">
        <f t="shared" si="173"/>
      </c>
      <c r="K597" s="1431">
        <f t="shared" si="165"/>
      </c>
      <c r="L597" s="1432">
        <f t="shared" si="349"/>
      </c>
      <c r="M597" s="1433">
        <f t="shared" si="380"/>
      </c>
      <c r="N597" s="1433">
        <f t="shared" si="411"/>
      </c>
      <c r="O597" s="1433">
        <f t="shared" si="442"/>
      </c>
      <c r="P597" s="1433">
        <f t="shared" si="225"/>
      </c>
      <c r="Q597" s="1434">
        <f t="shared" si="256"/>
      </c>
      <c r="R597" s="1435">
        <v>0.0066</v>
      </c>
      <c r="S597" s="1436">
        <v>52</v>
      </c>
      <c r="T597" s="1432">
        <f t="shared" si="287"/>
      </c>
      <c r="U597" s="1436">
        <v>38783</v>
      </c>
      <c r="V597" s="1449">
        <v>604</v>
      </c>
      <c r="W597" s="1449">
        <v>111</v>
      </c>
      <c r="X597" s="1449">
        <v>651</v>
      </c>
      <c r="Y597" s="1449">
        <v>49</v>
      </c>
      <c r="Z597" s="1449">
        <v>10</v>
      </c>
      <c r="AA597" s="1449">
        <v>0</v>
      </c>
      <c r="AB597" s="1436">
        <v>18</v>
      </c>
      <c r="AC597" s="1470">
        <f t="shared" si="194"/>
      </c>
      <c r="AD597" s="1432">
        <f t="shared" si="318"/>
      </c>
      <c r="AE597" s="1439" t="s">
        <v>1007</v>
      </c>
      <c r="AF597" s="1439" t="s">
        <v>949</v>
      </c>
      <c r="AG597" s="1439">
        <v>17</v>
      </c>
    </row>
    <row r="598">
      <c r="A598" s="1426"/>
      <c r="B598" s="1427" t="s">
        <v>989</v>
      </c>
      <c r="C598" s="1427" t="s">
        <v>964</v>
      </c>
      <c r="D598" s="1450">
        <v>2286.26</v>
      </c>
      <c r="E598" s="1451">
        <v>3</v>
      </c>
      <c r="F598" s="1451">
        <v>2</v>
      </c>
      <c r="G598" s="1431">
        <v>4605.580000000016</v>
      </c>
      <c r="H598" s="1431">
        <f t="shared" si="103"/>
      </c>
      <c r="I598" s="1431">
        <f t="shared" si="134"/>
      </c>
      <c r="J598" s="1431">
        <f t="shared" si="173"/>
      </c>
      <c r="K598" s="1431">
        <f t="shared" si="165"/>
      </c>
      <c r="L598" s="1432">
        <f t="shared" si="349"/>
      </c>
      <c r="M598" s="1433">
        <f t="shared" si="380"/>
      </c>
      <c r="N598" s="1433">
        <f t="shared" si="411"/>
      </c>
      <c r="O598" s="1433">
        <f t="shared" si="442"/>
      </c>
      <c r="P598" s="1433">
        <f t="shared" si="225"/>
      </c>
      <c r="Q598" s="1434">
        <f t="shared" si="256"/>
      </c>
      <c r="R598" s="1435">
        <v>0.006</v>
      </c>
      <c r="S598" s="1436">
        <v>53</v>
      </c>
      <c r="T598" s="1432">
        <f t="shared" si="287"/>
      </c>
      <c r="U598" s="1436">
        <v>34507</v>
      </c>
      <c r="V598" s="1449">
        <v>517</v>
      </c>
      <c r="W598" s="1449">
        <v>93</v>
      </c>
      <c r="X598" s="1449">
        <v>553</v>
      </c>
      <c r="Y598" s="1449">
        <v>64</v>
      </c>
      <c r="Z598" s="1449">
        <v>2</v>
      </c>
      <c r="AA598" s="1449">
        <v>2</v>
      </c>
      <c r="AB598" s="1436">
        <v>20</v>
      </c>
      <c r="AC598" s="1470">
        <f t="shared" si="194"/>
      </c>
      <c r="AD598" s="1432">
        <f t="shared" si="318"/>
      </c>
      <c r="AE598" s="1439" t="s">
        <v>1007</v>
      </c>
      <c r="AF598" s="1439" t="s">
        <v>949</v>
      </c>
      <c r="AG598" s="1439">
        <v>18</v>
      </c>
    </row>
    <row r="599">
      <c r="A599" s="1426"/>
      <c r="B599" s="1427" t="s">
        <v>989</v>
      </c>
      <c r="C599" s="1427" t="s">
        <v>965</v>
      </c>
      <c r="D599" s="1450">
        <v>1817.45</v>
      </c>
      <c r="E599" s="1451">
        <v>3</v>
      </c>
      <c r="F599" s="1451">
        <v>3</v>
      </c>
      <c r="G599" s="1431">
        <v>7303.7300000000105</v>
      </c>
      <c r="H599" s="1431">
        <f t="shared" si="103"/>
      </c>
      <c r="I599" s="1431">
        <f t="shared" si="134"/>
      </c>
      <c r="J599" s="1431">
        <f t="shared" si="173"/>
      </c>
      <c r="K599" s="1431">
        <f t="shared" si="165"/>
      </c>
      <c r="L599" s="1432">
        <f t="shared" si="349"/>
      </c>
      <c r="M599" s="1433">
        <f t="shared" si="380"/>
      </c>
      <c r="N599" s="1433">
        <f t="shared" si="411"/>
      </c>
      <c r="O599" s="1433">
        <f t="shared" si="442"/>
      </c>
      <c r="P599" s="1433">
        <f t="shared" si="225"/>
      </c>
      <c r="Q599" s="1434">
        <f t="shared" si="256"/>
      </c>
      <c r="R599" s="1435">
        <v>0.008</v>
      </c>
      <c r="S599" s="1436">
        <v>53</v>
      </c>
      <c r="T599" s="1432">
        <f t="shared" si="287"/>
      </c>
      <c r="U599" s="1436">
        <v>26868</v>
      </c>
      <c r="V599" s="1449">
        <v>465</v>
      </c>
      <c r="W599" s="1449">
        <v>87</v>
      </c>
      <c r="X599" s="1449">
        <v>527</v>
      </c>
      <c r="Y599" s="1449">
        <v>47</v>
      </c>
      <c r="Z599" s="1449">
        <v>10</v>
      </c>
      <c r="AA599" s="1449">
        <v>2</v>
      </c>
      <c r="AB599" s="1436">
        <v>14</v>
      </c>
      <c r="AC599" s="1470">
        <f t="shared" si="194"/>
      </c>
      <c r="AD599" s="1432">
        <f t="shared" si="318"/>
      </c>
      <c r="AE599" s="1439" t="s">
        <v>1007</v>
      </c>
      <c r="AF599" s="1439" t="s">
        <v>949</v>
      </c>
      <c r="AG599" s="1439">
        <v>15</v>
      </c>
    </row>
    <row r="600">
      <c r="A600" s="1426"/>
      <c r="B600" s="1440" t="s">
        <v>950</v>
      </c>
      <c r="C600" s="1440"/>
      <c r="D600" s="1441">
        <f>SUM(D596:D599)</f>
      </c>
      <c r="E600" s="1441">
        <f>SUM(E596:E599)</f>
      </c>
      <c r="F600" s="1441">
        <f>SUM(F596:F599)</f>
      </c>
      <c r="G600" s="1441">
        <f>SUM(G596:G599)</f>
      </c>
      <c r="H600" s="1442">
        <f t="shared" si="103"/>
      </c>
      <c r="I600" s="1442">
        <f t="shared" si="134"/>
      </c>
      <c r="J600" s="1476">
        <f t="shared" si="173"/>
      </c>
      <c r="K600" s="1442">
        <f t="shared" si="165"/>
      </c>
      <c r="L600" s="1442">
        <f t="shared" si="349"/>
      </c>
      <c r="M600" s="1443">
        <f t="shared" si="380"/>
      </c>
      <c r="N600" s="1443">
        <f t="shared" si="411"/>
      </c>
      <c r="O600" s="1443">
        <f t="shared" si="442"/>
      </c>
      <c r="P600" s="1443">
        <f t="shared" si="225"/>
      </c>
      <c r="Q600" s="1444">
        <f t="shared" si="256"/>
      </c>
      <c r="R600" s="1443">
        <f>AVERAGE(R596:R599)</f>
      </c>
      <c r="S600" s="1445">
        <f>AVERAGE(S596:S599)</f>
      </c>
      <c r="T600" s="1454">
        <f t="shared" si="287"/>
      </c>
      <c r="U600" s="1441">
        <f>SUM(U596:U599)</f>
      </c>
      <c r="V600" s="1441">
        <f>SUM(V596:V599)</f>
      </c>
      <c r="W600" s="1441">
        <f>SUM(W596:W599)</f>
      </c>
      <c r="X600" s="1441">
        <f>SUM(X596:X599)</f>
      </c>
      <c r="Y600" s="1441">
        <f>SUM(Y596:Y599)</f>
      </c>
      <c r="Z600" s="1441">
        <f>SUM(Z596:Z599)</f>
      </c>
      <c r="AA600" s="1441">
        <f>SUM(AA596:AA599)</f>
      </c>
      <c r="AB600" s="1441">
        <f>SUM(AB596:AB599)</f>
      </c>
      <c r="AC600" s="1442">
        <f t="shared" si="194"/>
      </c>
      <c r="AD600" s="1446">
        <f t="shared" si="318"/>
      </c>
      <c r="AE600" s="1447"/>
      <c r="AF600" s="1447"/>
      <c r="AG600" s="1441">
        <f>SUM(AG596:AG599)</f>
      </c>
    </row>
    <row r="601">
      <c r="A601" s="1426"/>
      <c r="B601" s="1455" t="s">
        <v>966</v>
      </c>
      <c r="C601" s="1455"/>
      <c r="D601" s="1456">
        <f>D592+D587+D600+D595</f>
      </c>
      <c r="E601" s="1456">
        <f>E592+E587+E600+E595</f>
      </c>
      <c r="F601" s="1456">
        <f>F592+F587+F600+F595</f>
      </c>
      <c r="G601" s="1456">
        <f>G592+G587+G600+G595</f>
      </c>
      <c r="H601" s="1457">
        <f t="shared" si="103"/>
      </c>
      <c r="I601" s="1457">
        <f t="shared" si="134"/>
      </c>
      <c r="J601" s="1457">
        <f t="shared" si="173"/>
      </c>
      <c r="K601" s="1457">
        <f t="shared" si="165"/>
      </c>
      <c r="L601" s="1457">
        <f t="shared" si="349"/>
      </c>
      <c r="M601" s="1458">
        <f t="shared" si="380"/>
      </c>
      <c r="N601" s="1458">
        <f t="shared" si="411"/>
      </c>
      <c r="O601" s="1458">
        <f t="shared" si="442"/>
      </c>
      <c r="P601" s="1458">
        <f t="shared" si="225"/>
      </c>
      <c r="Q601" s="1459">
        <f t="shared" si="256"/>
      </c>
      <c r="R601" s="1460">
        <f>(R592+R587+R600+R595)/4</f>
      </c>
      <c r="S601" s="1460">
        <f>(S592+S587+S600+S595)/4</f>
      </c>
      <c r="T601" s="1460">
        <f>(T592+T587+T600+T595)/4</f>
      </c>
      <c r="U601" s="1456">
        <f>U592+U587+U600+U595</f>
      </c>
      <c r="V601" s="1456">
        <f>V592+V587+V600+V595</f>
      </c>
      <c r="W601" s="1456">
        <f>W592+W587+W600+W595</f>
      </c>
      <c r="X601" s="1456">
        <f>X592+X587+X600+X595</f>
      </c>
      <c r="Y601" s="1456">
        <f>Y592+Y587+Y600+Y595</f>
      </c>
      <c r="Z601" s="1456">
        <f>Z592+Z587+Z600+Z595</f>
      </c>
      <c r="AA601" s="1456">
        <f>AA592+AA587+AA600+AA595</f>
      </c>
      <c r="AB601" s="1456">
        <f>AB592+AB587+AB600+AB595</f>
      </c>
      <c r="AC601" s="1457">
        <f t="shared" si="194"/>
      </c>
      <c r="AD601" s="1462">
        <f t="shared" si="318"/>
      </c>
      <c r="AE601" s="1463"/>
      <c r="AF601" s="1463"/>
      <c r="AG601" s="1456">
        <f>AG592+AG587+AG600+AG595</f>
      </c>
    </row>
    <row customHeight="true" ht="18.452380952380953" r="602">
      <c r="A602" s="1416" t="s">
        <v>912</v>
      </c>
      <c r="B602" s="1416" t="s">
        <v>913</v>
      </c>
      <c r="C602" s="1416"/>
      <c r="D602" s="1417" t="s">
        <v>914</v>
      </c>
      <c r="E602" s="1417"/>
      <c r="F602" s="1417"/>
      <c r="G602" s="1417"/>
      <c r="H602" s="1417"/>
      <c r="I602" s="1417"/>
      <c r="J602" s="1417"/>
      <c r="K602" s="1417"/>
      <c r="L602" s="1418" t="s">
        <v>915</v>
      </c>
      <c r="M602" s="1418"/>
      <c r="N602" s="1418"/>
      <c r="O602" s="1418"/>
      <c r="P602" s="1418"/>
      <c r="Q602" s="1418"/>
      <c r="R602" s="1418"/>
      <c r="S602" s="1418"/>
      <c r="T602" s="1418"/>
      <c r="U602" s="1418"/>
      <c r="V602" s="1418"/>
      <c r="W602" s="1418"/>
      <c r="X602" s="1418"/>
      <c r="Y602" s="1418"/>
      <c r="Z602" s="1418"/>
      <c r="AA602" s="1418"/>
      <c r="AB602" s="1418"/>
      <c r="AC602" s="1418"/>
      <c r="AD602" s="1418"/>
      <c r="AE602" s="1418"/>
      <c r="AF602" s="1418"/>
      <c r="AG602" s="1419"/>
    </row>
    <row customHeight="true" ht="18.452380952380953" r="603">
      <c r="A603" s="1416"/>
      <c r="B603" s="1416" t="s">
        <v>916</v>
      </c>
      <c r="C603" s="1416" t="s">
        <v>917</v>
      </c>
      <c r="D603" s="1417" t="s">
        <v>918</v>
      </c>
      <c r="E603" s="1420" t="s">
        <v>919</v>
      </c>
      <c r="F603" s="1473" t="s">
        <v>998</v>
      </c>
      <c r="G603" s="1421" t="s">
        <v>920</v>
      </c>
      <c r="H603" s="1422" t="s">
        <v>921</v>
      </c>
      <c r="I603" s="1422" t="s">
        <v>922</v>
      </c>
      <c r="J603" s="1474" t="s">
        <v>999</v>
      </c>
      <c r="K603" s="1422" t="s">
        <v>923</v>
      </c>
      <c r="L603" s="1418" t="s">
        <v>924</v>
      </c>
      <c r="M603" s="1423" t="s">
        <v>925</v>
      </c>
      <c r="N603" s="1423" t="s">
        <v>926</v>
      </c>
      <c r="O603" s="1423" t="s">
        <v>927</v>
      </c>
      <c r="P603" s="1423" t="s">
        <v>928</v>
      </c>
      <c r="Q603" s="1424" t="s">
        <v>929</v>
      </c>
      <c r="R603" s="1423" t="s">
        <v>930</v>
      </c>
      <c r="S603" s="1425" t="s">
        <v>931</v>
      </c>
      <c r="T603" s="1418" t="s">
        <v>932</v>
      </c>
      <c r="U603" s="1424" t="s">
        <v>933</v>
      </c>
      <c r="V603" s="1424" t="s">
        <v>934</v>
      </c>
      <c r="W603" s="1424" t="s">
        <v>935</v>
      </c>
      <c r="X603" s="1424" t="s">
        <v>936</v>
      </c>
      <c r="Y603" s="1424" t="s">
        <v>937</v>
      </c>
      <c r="Z603" s="1424" t="s">
        <v>938</v>
      </c>
      <c r="AA603" s="1424" t="s">
        <v>939</v>
      </c>
      <c r="AB603" s="1424" t="s">
        <v>940</v>
      </c>
      <c r="AC603" s="1469" t="s">
        <v>978</v>
      </c>
      <c r="AD603" s="1418" t="s">
        <v>941</v>
      </c>
      <c r="AE603" s="1419" t="s">
        <v>942</v>
      </c>
      <c r="AF603" s="1419" t="s">
        <v>943</v>
      </c>
      <c r="AG603" s="1419" t="s">
        <v>944</v>
      </c>
    </row>
    <row customHeight="true" ht="18.452380952380953" r="604">
      <c r="A604" s="1426" t="s">
        <v>1010</v>
      </c>
      <c r="B604" s="1427" t="s">
        <v>968</v>
      </c>
      <c r="C604" s="1428" t="s">
        <v>987</v>
      </c>
      <c r="D604" s="1429">
        <v>2000.44</v>
      </c>
      <c r="E604" s="1430">
        <v>5</v>
      </c>
      <c r="F604" s="1430">
        <v>5</v>
      </c>
      <c r="G604" s="1475">
        <v>12027.03</v>
      </c>
      <c r="H604" s="1431">
        <f t="shared" ref="H604:H623" si="104">G604/D604</f>
      </c>
      <c r="I604" s="1431">
        <f t="shared" ref="I604:I623" si="135">D604/E604</f>
      </c>
      <c r="J604" s="1431">
        <f t="shared" ref="J604:J623" si="174">D604/F604</f>
      </c>
      <c r="K604" s="1431">
        <f t="shared" ref="K604:K623" si="166">G604/E604</f>
      </c>
      <c r="L604" s="1432">
        <f t="shared" ref="L604:L623" si="350">D604/V604</f>
      </c>
      <c r="M604" s="1433">
        <f t="shared" ref="M604:M623" si="381">Q604/U604*1</f>
      </c>
      <c r="N604" s="1433">
        <f t="shared" ref="N604:N623" si="412">V604/U604</f>
      </c>
      <c r="O604" s="1433">
        <f t="shared" ref="O604:O623" si="443">X604/U604</f>
      </c>
      <c r="P604" s="1433">
        <f t="shared" ref="P604:P623" si="226">Y604/X604</f>
      </c>
      <c r="Q604" s="1434">
        <f t="shared" ref="Q604:Q623" si="257">W604/R604</f>
      </c>
      <c r="R604" s="1435">
        <v>0.0124</v>
      </c>
      <c r="S604" s="1436">
        <v>52</v>
      </c>
      <c r="T604" s="1432">
        <f t="shared" ref="T604:T622" si="288">(D604/U604)*1000</f>
      </c>
      <c r="U604" s="1437">
        <v>23393</v>
      </c>
      <c r="V604" s="1434">
        <v>723</v>
      </c>
      <c r="W604" s="1434">
        <v>102</v>
      </c>
      <c r="X604" s="1434">
        <v>759</v>
      </c>
      <c r="Y604" s="1434">
        <v>49</v>
      </c>
      <c r="Z604" s="1434">
        <v>4</v>
      </c>
      <c r="AA604" s="1434">
        <v>3</v>
      </c>
      <c r="AB604" s="1437">
        <v>13</v>
      </c>
      <c r="AC604" s="1470">
        <f t="shared" ref="AC604:AC623" si="195">D604/X604</f>
      </c>
      <c r="AD604" s="1432">
        <f t="shared" ref="AD604:AD623" si="319">AG604*1000/D604</f>
      </c>
      <c r="AE604" s="1438" t="s">
        <v>948</v>
      </c>
      <c r="AF604" s="1439" t="s">
        <v>1011</v>
      </c>
      <c r="AG604" s="1439">
        <v>15</v>
      </c>
    </row>
    <row customHeight="true" ht="18.452380952380953" r="605">
      <c r="A605" s="1426"/>
      <c r="B605" s="1427" t="s">
        <v>968</v>
      </c>
      <c r="C605" s="1427" t="s">
        <v>988</v>
      </c>
      <c r="D605" s="1429">
        <v>2999.56</v>
      </c>
      <c r="E605" s="1430">
        <v>5</v>
      </c>
      <c r="F605" s="1430">
        <v>5</v>
      </c>
      <c r="G605" s="1475">
        <v>10242.64</v>
      </c>
      <c r="H605" s="1431">
        <f t="shared" si="104"/>
      </c>
      <c r="I605" s="1448">
        <f t="shared" si="135"/>
      </c>
      <c r="J605" s="1431">
        <f t="shared" si="174"/>
      </c>
      <c r="K605" s="1448">
        <f t="shared" si="166"/>
      </c>
      <c r="L605" s="1432">
        <f t="shared" si="350"/>
      </c>
      <c r="M605" s="1433">
        <f t="shared" si="381"/>
      </c>
      <c r="N605" s="1433">
        <f t="shared" si="412"/>
      </c>
      <c r="O605" s="1433">
        <f t="shared" si="443"/>
      </c>
      <c r="P605" s="1433">
        <f t="shared" si="226"/>
      </c>
      <c r="Q605" s="1434">
        <f t="shared" si="257"/>
      </c>
      <c r="R605" s="1435">
        <v>0.01111</v>
      </c>
      <c r="S605" s="1436">
        <v>46</v>
      </c>
      <c r="T605" s="1432">
        <f t="shared" si="288"/>
      </c>
      <c r="U605" s="1449">
        <v>35110</v>
      </c>
      <c r="V605" s="1449">
        <v>860</v>
      </c>
      <c r="W605" s="1449">
        <v>144</v>
      </c>
      <c r="X605" s="1449">
        <v>906</v>
      </c>
      <c r="Y605" s="1449">
        <v>68</v>
      </c>
      <c r="Z605" s="1449">
        <v>6</v>
      </c>
      <c r="AA605" s="1449">
        <v>2</v>
      </c>
      <c r="AB605" s="1436">
        <v>23</v>
      </c>
      <c r="AC605" s="1470">
        <f t="shared" si="195"/>
      </c>
      <c r="AD605" s="1432">
        <f t="shared" si="319"/>
      </c>
      <c r="AE605" s="1438" t="s">
        <v>948</v>
      </c>
      <c r="AF605" s="1439" t="s">
        <v>1011</v>
      </c>
      <c r="AG605" s="1439">
        <v>25</v>
      </c>
    </row>
    <row customHeight="true" ht="18.452380952380953" r="606">
      <c r="A606" s="1426"/>
      <c r="B606" s="1427" t="s">
        <v>968</v>
      </c>
      <c r="C606" s="1428" t="s">
        <v>947</v>
      </c>
      <c r="D606" s="1450">
        <v>3200.17</v>
      </c>
      <c r="E606" s="1451">
        <v>2</v>
      </c>
      <c r="F606" s="1451">
        <v>1</v>
      </c>
      <c r="G606" s="1475">
        <v>2304.81</v>
      </c>
      <c r="H606" s="1431">
        <f t="shared" si="104"/>
      </c>
      <c r="I606" s="1431">
        <f t="shared" si="135"/>
      </c>
      <c r="J606" s="1431">
        <f t="shared" si="174"/>
      </c>
      <c r="K606" s="1431">
        <f t="shared" si="166"/>
      </c>
      <c r="L606" s="1452">
        <f t="shared" si="350"/>
      </c>
      <c r="M606" s="1433">
        <f t="shared" si="381"/>
      </c>
      <c r="N606" s="1433">
        <f t="shared" si="412"/>
      </c>
      <c r="O606" s="1433">
        <f t="shared" si="443"/>
      </c>
      <c r="P606" s="1433">
        <f t="shared" si="226"/>
      </c>
      <c r="Q606" s="1434">
        <f t="shared" si="257"/>
      </c>
      <c r="R606" s="1435">
        <v>0.0108</v>
      </c>
      <c r="S606" s="1436">
        <v>44</v>
      </c>
      <c r="T606" s="1432">
        <f t="shared" si="288"/>
      </c>
      <c r="U606" s="1449">
        <v>40408</v>
      </c>
      <c r="V606" s="1449">
        <v>1032</v>
      </c>
      <c r="W606" s="1449">
        <v>164</v>
      </c>
      <c r="X606" s="1449">
        <v>1109</v>
      </c>
      <c r="Y606" s="1449">
        <v>106</v>
      </c>
      <c r="Z606" s="1449">
        <v>9</v>
      </c>
      <c r="AA606" s="1449">
        <v>1</v>
      </c>
      <c r="AB606" s="1436">
        <v>30</v>
      </c>
      <c r="AC606" s="1470">
        <f t="shared" si="195"/>
      </c>
      <c r="AD606" s="1432">
        <f t="shared" si="319"/>
      </c>
      <c r="AE606" s="1438" t="s">
        <v>948</v>
      </c>
      <c r="AF606" s="1439" t="s">
        <v>1011</v>
      </c>
      <c r="AG606" s="1439">
        <v>23</v>
      </c>
    </row>
    <row customHeight="true" ht="18.452380952380953" r="607">
      <c r="A607" s="1426"/>
      <c r="B607" s="1427" t="s">
        <v>968</v>
      </c>
      <c r="C607" s="1428" t="s">
        <v>952</v>
      </c>
      <c r="D607" s="1477">
        <v>2992.07</v>
      </c>
      <c r="E607" s="1451">
        <v>5</v>
      </c>
      <c r="F607" s="1451">
        <v>4</v>
      </c>
      <c r="G607" s="1475">
        <v>10123.66</v>
      </c>
      <c r="H607" s="1431">
        <f t="shared" si="104"/>
      </c>
      <c r="I607" s="1431">
        <f t="shared" si="135"/>
      </c>
      <c r="J607" s="1431">
        <f t="shared" si="174"/>
      </c>
      <c r="K607" s="1431">
        <f t="shared" si="166"/>
      </c>
      <c r="L607" s="1452">
        <f t="shared" si="350"/>
      </c>
      <c r="M607" s="1433">
        <f t="shared" si="381"/>
      </c>
      <c r="N607" s="1433">
        <f t="shared" si="412"/>
      </c>
      <c r="O607" s="1433">
        <f t="shared" si="443"/>
      </c>
      <c r="P607" s="1433">
        <f t="shared" si="226"/>
      </c>
      <c r="Q607" s="1434">
        <f t="shared" si="257"/>
      </c>
      <c r="R607" s="1435">
        <v>0.0098</v>
      </c>
      <c r="S607" s="1436">
        <v>45</v>
      </c>
      <c r="T607" s="1432">
        <f t="shared" si="288"/>
      </c>
      <c r="U607" s="1449">
        <v>37480</v>
      </c>
      <c r="V607" s="1449">
        <v>751</v>
      </c>
      <c r="W607" s="1449">
        <v>127</v>
      </c>
      <c r="X607" s="1449">
        <v>791</v>
      </c>
      <c r="Y607" s="1449">
        <v>74</v>
      </c>
      <c r="Z607" s="1449">
        <v>7</v>
      </c>
      <c r="AA607" s="1449">
        <v>2</v>
      </c>
      <c r="AB607" s="1436">
        <v>28</v>
      </c>
      <c r="AC607" s="1470">
        <f t="shared" si="195"/>
      </c>
      <c r="AD607" s="1432">
        <f t="shared" si="319"/>
      </c>
      <c r="AE607" s="1438" t="s">
        <v>948</v>
      </c>
      <c r="AF607" s="1439" t="s">
        <v>1011</v>
      </c>
      <c r="AG607" s="1439">
        <v>25</v>
      </c>
    </row>
    <row customHeight="true" ht="18.452380952380953" r="608">
      <c r="A608" s="1426"/>
      <c r="B608" s="1440" t="s">
        <v>950</v>
      </c>
      <c r="C608" s="1440"/>
      <c r="D608" s="1441">
        <f>SUM(D604:D607)</f>
      </c>
      <c r="E608" s="1441">
        <f>SUM(E604:E607)</f>
      </c>
      <c r="F608" s="1441">
        <f>SUM(F604:F607)</f>
      </c>
      <c r="G608" s="1442">
        <f>SUM(G604:G607)</f>
      </c>
      <c r="H608" s="1442">
        <f t="shared" si="104"/>
      </c>
      <c r="I608" s="1442">
        <f t="shared" si="135"/>
      </c>
      <c r="J608" s="1476">
        <f t="shared" si="174"/>
      </c>
      <c r="K608" s="1442">
        <f t="shared" si="166"/>
      </c>
      <c r="L608" s="1442">
        <f t="shared" si="350"/>
      </c>
      <c r="M608" s="1443">
        <f t="shared" si="381"/>
      </c>
      <c r="N608" s="1443">
        <f t="shared" si="412"/>
      </c>
      <c r="O608" s="1443">
        <f t="shared" si="443"/>
      </c>
      <c r="P608" s="1443">
        <f t="shared" si="226"/>
      </c>
      <c r="Q608" s="1444">
        <f t="shared" si="257"/>
      </c>
      <c r="R608" s="1443">
        <f>AVERAGE(R604:R607)</f>
      </c>
      <c r="S608" s="1445">
        <f>AVERAGE(S604:S607)</f>
      </c>
      <c r="T608" s="1442">
        <f t="shared" si="288"/>
      </c>
      <c r="U608" s="1441">
        <f>SUM(U604:U607)</f>
      </c>
      <c r="V608" s="1441">
        <f>SUM(V604:V607)</f>
      </c>
      <c r="W608" s="1441">
        <f>SUM(W604:W607)</f>
      </c>
      <c r="X608" s="1441">
        <f>SUM(X604:X607)</f>
      </c>
      <c r="Y608" s="1441">
        <f>SUM(Y604:Y607)</f>
      </c>
      <c r="Z608" s="1441">
        <f>SUM(Z604:Z607)</f>
      </c>
      <c r="AA608" s="1441">
        <f>SUM(AA604:AA607)</f>
      </c>
      <c r="AB608" s="1441">
        <f>SUM(AB604:AB607)</f>
      </c>
      <c r="AC608" s="1442">
        <f t="shared" si="195"/>
      </c>
      <c r="AD608" s="1446">
        <f t="shared" si="319"/>
      </c>
      <c r="AE608" s="1447"/>
      <c r="AF608" s="1447"/>
      <c r="AG608" s="1444">
        <f>SUM(AG604:AG607)</f>
      </c>
    </row>
    <row customHeight="true" ht="18.452380952380953" r="609">
      <c r="A609" s="1426"/>
      <c r="B609" s="1427" t="s">
        <v>951</v>
      </c>
      <c r="C609" s="1427" t="s">
        <v>953</v>
      </c>
      <c r="D609" s="1451">
        <v>2805.9</v>
      </c>
      <c r="E609" s="1451">
        <v>7</v>
      </c>
      <c r="F609" s="1451">
        <v>6</v>
      </c>
      <c r="G609" s="1475">
        <v>14447.93</v>
      </c>
      <c r="H609" s="1431">
        <f t="shared" si="104"/>
      </c>
      <c r="I609" s="1431">
        <f t="shared" si="135"/>
      </c>
      <c r="J609" s="1431">
        <f t="shared" si="174"/>
      </c>
      <c r="K609" s="1431">
        <f t="shared" si="166"/>
      </c>
      <c r="L609" s="1432">
        <f t="shared" si="350"/>
      </c>
      <c r="M609" s="1433">
        <f t="shared" si="381"/>
      </c>
      <c r="N609" s="1433">
        <f t="shared" si="412"/>
      </c>
      <c r="O609" s="1433">
        <f t="shared" si="443"/>
      </c>
      <c r="P609" s="1433">
        <f t="shared" si="226"/>
      </c>
      <c r="Q609" s="1434">
        <f t="shared" si="257"/>
      </c>
      <c r="R609" s="1435">
        <v>0.0145</v>
      </c>
      <c r="S609" s="1436">
        <v>48</v>
      </c>
      <c r="T609" s="1432">
        <f t="shared" si="288"/>
      </c>
      <c r="U609" s="1436">
        <v>35195</v>
      </c>
      <c r="V609" s="1449">
        <v>743</v>
      </c>
      <c r="W609" s="1449">
        <v>146</v>
      </c>
      <c r="X609" s="1449">
        <v>786</v>
      </c>
      <c r="Y609" s="1449">
        <v>80</v>
      </c>
      <c r="Z609" s="1449">
        <v>11</v>
      </c>
      <c r="AA609" s="1449">
        <v>1</v>
      </c>
      <c r="AB609" s="1436">
        <v>36</v>
      </c>
      <c r="AC609" s="1470">
        <f t="shared" si="195"/>
      </c>
      <c r="AD609" s="1432">
        <f t="shared" si="319"/>
      </c>
      <c r="AE609" s="1438" t="s">
        <v>948</v>
      </c>
      <c r="AF609" s="1439" t="s">
        <v>1011</v>
      </c>
      <c r="AG609" s="1439">
        <v>28</v>
      </c>
    </row>
    <row customHeight="true" ht="18.452380952380953" r="610">
      <c r="A610" s="1426"/>
      <c r="B610" s="1427" t="s">
        <v>951</v>
      </c>
      <c r="C610" s="1427" t="s">
        <v>954</v>
      </c>
      <c r="D610" s="1451">
        <v>2873.5</v>
      </c>
      <c r="E610" s="1451">
        <v>4</v>
      </c>
      <c r="F610" s="1451">
        <v>4</v>
      </c>
      <c r="G610" s="1475">
        <v>6299.87</v>
      </c>
      <c r="H610" s="1431">
        <f t="shared" si="104"/>
      </c>
      <c r="I610" s="1431">
        <f t="shared" si="135"/>
      </c>
      <c r="J610" s="1431">
        <f t="shared" si="174"/>
      </c>
      <c r="K610" s="1431">
        <f t="shared" si="166"/>
      </c>
      <c r="L610" s="1432">
        <f t="shared" si="350"/>
      </c>
      <c r="M610" s="1433">
        <f t="shared" si="381"/>
      </c>
      <c r="N610" s="1433">
        <f t="shared" si="412"/>
      </c>
      <c r="O610" s="1433">
        <f t="shared" si="443"/>
      </c>
      <c r="P610" s="1433">
        <f t="shared" si="226"/>
      </c>
      <c r="Q610" s="1434">
        <f t="shared" si="257"/>
      </c>
      <c r="R610" s="1435">
        <v>0.0154</v>
      </c>
      <c r="S610" s="1436">
        <v>49</v>
      </c>
      <c r="T610" s="1432">
        <f t="shared" si="288"/>
      </c>
      <c r="U610" s="1436">
        <v>35417</v>
      </c>
      <c r="V610" s="1449">
        <v>707</v>
      </c>
      <c r="W610" s="1449">
        <v>166</v>
      </c>
      <c r="X610" s="1449">
        <v>739</v>
      </c>
      <c r="Y610" s="1449">
        <v>75</v>
      </c>
      <c r="Z610" s="1449">
        <v>9</v>
      </c>
      <c r="AA610" s="1449">
        <v>1</v>
      </c>
      <c r="AB610" s="1436">
        <v>27</v>
      </c>
      <c r="AC610" s="1470">
        <f t="shared" si="195"/>
      </c>
      <c r="AD610" s="1432">
        <f t="shared" si="319"/>
      </c>
      <c r="AE610" s="1438" t="s">
        <v>948</v>
      </c>
      <c r="AF610" s="1439" t="s">
        <v>1011</v>
      </c>
      <c r="AG610" s="1439">
        <v>33</v>
      </c>
    </row>
    <row customHeight="true" ht="18.452380952380953" r="611">
      <c r="A611" s="1426"/>
      <c r="B611" s="1427" t="s">
        <v>951</v>
      </c>
      <c r="C611" s="1427" t="s">
        <v>955</v>
      </c>
      <c r="D611" s="1451">
        <v>3164.37</v>
      </c>
      <c r="E611" s="1451">
        <v>2</v>
      </c>
      <c r="F611" s="1451">
        <v>2</v>
      </c>
      <c r="G611" s="1431">
        <v>4498.07</v>
      </c>
      <c r="H611" s="1431">
        <f t="shared" si="104"/>
      </c>
      <c r="I611" s="1431">
        <f t="shared" si="135"/>
      </c>
      <c r="J611" s="1431">
        <f t="shared" si="174"/>
      </c>
      <c r="K611" s="1431">
        <f t="shared" si="166"/>
      </c>
      <c r="L611" s="1432">
        <f t="shared" si="350"/>
      </c>
      <c r="M611" s="1433">
        <f t="shared" si="381"/>
      </c>
      <c r="N611" s="1433">
        <f t="shared" si="412"/>
      </c>
      <c r="O611" s="1433">
        <f t="shared" si="443"/>
      </c>
      <c r="P611" s="1433">
        <f t="shared" si="226"/>
      </c>
      <c r="Q611" s="1434">
        <f t="shared" si="257"/>
      </c>
      <c r="R611" s="1435">
        <v>0.0133</v>
      </c>
      <c r="S611" s="1436">
        <v>47</v>
      </c>
      <c r="T611" s="1432">
        <f t="shared" si="288"/>
      </c>
      <c r="U611" s="1436">
        <v>35983</v>
      </c>
      <c r="V611" s="1449">
        <v>805</v>
      </c>
      <c r="W611" s="1449">
        <v>142</v>
      </c>
      <c r="X611" s="1449">
        <v>845</v>
      </c>
      <c r="Y611" s="1449">
        <v>68</v>
      </c>
      <c r="Z611" s="1449">
        <v>8</v>
      </c>
      <c r="AA611" s="1449">
        <v>2</v>
      </c>
      <c r="AB611" s="1436">
        <v>21</v>
      </c>
      <c r="AC611" s="1470">
        <f t="shared" si="195"/>
      </c>
      <c r="AD611" s="1432">
        <f t="shared" si="319"/>
      </c>
      <c r="AE611" s="1438" t="s">
        <v>948</v>
      </c>
      <c r="AF611" s="1439" t="s">
        <v>1011</v>
      </c>
      <c r="AG611" s="1439">
        <v>21</v>
      </c>
    </row>
    <row customHeight="true" ht="18.452380952380953" r="612">
      <c r="A612" s="1426"/>
      <c r="B612" s="1427" t="s">
        <v>951</v>
      </c>
      <c r="C612" s="1427" t="s">
        <v>956</v>
      </c>
      <c r="D612" s="1451">
        <v>2839.12</v>
      </c>
      <c r="E612" s="1451">
        <v>5</v>
      </c>
      <c r="F612" s="1451">
        <v>3</v>
      </c>
      <c r="G612" s="1431">
        <v>9039.270000000004</v>
      </c>
      <c r="H612" s="1431">
        <f t="shared" si="104"/>
      </c>
      <c r="I612" s="1431">
        <f t="shared" si="135"/>
      </c>
      <c r="J612" s="1431">
        <f t="shared" si="174"/>
      </c>
      <c r="K612" s="1431">
        <f t="shared" si="166"/>
      </c>
      <c r="L612" s="1432">
        <f t="shared" si="350"/>
      </c>
      <c r="M612" s="1433">
        <f t="shared" si="381"/>
      </c>
      <c r="N612" s="1433">
        <f t="shared" si="412"/>
      </c>
      <c r="O612" s="1433">
        <f t="shared" si="443"/>
      </c>
      <c r="P612" s="1433">
        <f t="shared" si="226"/>
      </c>
      <c r="Q612" s="1434">
        <f t="shared" si="257"/>
      </c>
      <c r="R612" s="1435">
        <v>0.0119</v>
      </c>
      <c r="S612" s="1436">
        <v>48</v>
      </c>
      <c r="T612" s="1432">
        <f t="shared" si="288"/>
      </c>
      <c r="U612" s="1436">
        <v>37970</v>
      </c>
      <c r="V612" s="1449">
        <v>580</v>
      </c>
      <c r="W612" s="1449">
        <v>146</v>
      </c>
      <c r="X612" s="1449">
        <v>609</v>
      </c>
      <c r="Y612" s="1449">
        <v>80</v>
      </c>
      <c r="Z612" s="1449">
        <v>2</v>
      </c>
      <c r="AA612" s="1449">
        <v>2</v>
      </c>
      <c r="AB612" s="1436">
        <v>33</v>
      </c>
      <c r="AC612" s="1470">
        <f t="shared" si="195"/>
      </c>
      <c r="AD612" s="1432">
        <f t="shared" si="319"/>
      </c>
      <c r="AE612" s="1439" t="s">
        <v>1007</v>
      </c>
      <c r="AF612" s="1439" t="s">
        <v>949</v>
      </c>
      <c r="AG612" s="1439">
        <v>25</v>
      </c>
    </row>
    <row customHeight="true" ht="18.452380952380953" r="613">
      <c r="A613" s="1426"/>
      <c r="B613" s="1427" t="s">
        <v>951</v>
      </c>
      <c r="C613" s="1427" t="s">
        <v>959</v>
      </c>
      <c r="D613" s="1468">
        <v>2506.88</v>
      </c>
      <c r="E613" s="1451">
        <v>4</v>
      </c>
      <c r="F613" s="1451">
        <v>1</v>
      </c>
      <c r="G613" s="1431">
        <v>10327.950000000012</v>
      </c>
      <c r="H613" s="1431">
        <f t="shared" si="104"/>
      </c>
      <c r="I613" s="1431">
        <f t="shared" si="135"/>
      </c>
      <c r="J613" s="1431">
        <f t="shared" si="174"/>
      </c>
      <c r="K613" s="1431">
        <f t="shared" si="166"/>
      </c>
      <c r="L613" s="1432">
        <f t="shared" si="350"/>
      </c>
      <c r="M613" s="1433">
        <f t="shared" si="381"/>
      </c>
      <c r="N613" s="1433">
        <f t="shared" si="412"/>
      </c>
      <c r="O613" s="1433">
        <f t="shared" si="443"/>
      </c>
      <c r="P613" s="1433">
        <f t="shared" si="226"/>
      </c>
      <c r="Q613" s="1434">
        <f t="shared" si="257"/>
      </c>
      <c r="R613" s="1435">
        <v>0.0109</v>
      </c>
      <c r="S613" s="1436">
        <v>47</v>
      </c>
      <c r="T613" s="1432">
        <f t="shared" si="288"/>
      </c>
      <c r="U613" s="1436">
        <v>33997</v>
      </c>
      <c r="V613" s="1436">
        <v>674</v>
      </c>
      <c r="W613" s="1436">
        <v>102</v>
      </c>
      <c r="X613" s="1436">
        <v>708</v>
      </c>
      <c r="Y613" s="1436">
        <v>40</v>
      </c>
      <c r="Z613" s="1436">
        <v>2</v>
      </c>
      <c r="AA613" s="1436">
        <v>1</v>
      </c>
      <c r="AB613" s="1436">
        <v>16</v>
      </c>
      <c r="AC613" s="1470">
        <f t="shared" si="195"/>
      </c>
      <c r="AD613" s="1432">
        <f t="shared" si="319"/>
      </c>
      <c r="AE613" s="1439" t="s">
        <v>1007</v>
      </c>
      <c r="AF613" s="1439" t="s">
        <v>1012</v>
      </c>
      <c r="AG613" s="1439">
        <v>22</v>
      </c>
    </row>
    <row customHeight="true" ht="18.452380952380953" r="614">
      <c r="A614" s="1426"/>
      <c r="B614" s="1440" t="s">
        <v>950</v>
      </c>
      <c r="C614" s="1440"/>
      <c r="D614" s="1441">
        <f>SUM(D609:D613)</f>
      </c>
      <c r="E614" s="1441">
        <f>SUM(E609:E613)</f>
      </c>
      <c r="F614" s="1441">
        <f>SUM(F609:F613)</f>
      </c>
      <c r="G614" s="1442">
        <f>SUM(G609:G613)</f>
      </c>
      <c r="H614" s="1442">
        <f t="shared" si="104"/>
      </c>
      <c r="I614" s="1442">
        <f t="shared" si="135"/>
      </c>
      <c r="J614" s="1476">
        <f t="shared" si="174"/>
      </c>
      <c r="K614" s="1442">
        <f t="shared" si="166"/>
      </c>
      <c r="L614" s="1442">
        <f t="shared" si="350"/>
      </c>
      <c r="M614" s="1443">
        <f t="shared" si="381"/>
      </c>
      <c r="N614" s="1443">
        <f t="shared" si="412"/>
      </c>
      <c r="O614" s="1443">
        <f t="shared" si="443"/>
      </c>
      <c r="P614" s="1443">
        <f t="shared" si="226"/>
      </c>
      <c r="Q614" s="1444">
        <f t="shared" si="257"/>
      </c>
      <c r="R614" s="1443">
        <f>AVERAGE(R609:R613)</f>
      </c>
      <c r="S614" s="1445">
        <f>AVERAGE(S609:S613)</f>
      </c>
      <c r="T614" s="1454">
        <f t="shared" si="288"/>
      </c>
      <c r="U614" s="1441">
        <f>SUM(U609:U613)</f>
      </c>
      <c r="V614" s="1441">
        <f>SUM(V609:V613)</f>
      </c>
      <c r="W614" s="1441">
        <f>SUM(W609:W613)</f>
      </c>
      <c r="X614" s="1441">
        <f>SUM(X609:X613)</f>
      </c>
      <c r="Y614" s="1441">
        <f>SUM(Y609:Y613)</f>
      </c>
      <c r="Z614" s="1441">
        <f>SUM(Z609:Z613)</f>
      </c>
      <c r="AA614" s="1441">
        <f>SUM(AA609:AA613)</f>
      </c>
      <c r="AB614" s="1441">
        <f>SUM(AB609:AB613)</f>
      </c>
      <c r="AC614" s="1442">
        <f t="shared" si="195"/>
      </c>
      <c r="AD614" s="1446">
        <f t="shared" si="319"/>
      </c>
      <c r="AE614" s="1447"/>
      <c r="AF614" s="1447"/>
      <c r="AG614" s="1444">
        <f>SUM(AG609:AG613)</f>
      </c>
    </row>
    <row customHeight="true" ht="18.452380952380953" r="615">
      <c r="A615" s="1426"/>
      <c r="B615" s="1427" t="s">
        <v>1005</v>
      </c>
      <c r="C615" s="1427" t="s">
        <v>960</v>
      </c>
      <c r="D615" s="1451">
        <v>2523.31</v>
      </c>
      <c r="E615" s="1451">
        <v>1</v>
      </c>
      <c r="F615" s="1451">
        <v>1</v>
      </c>
      <c r="G615" s="1431">
        <v>1228.3800000000047</v>
      </c>
      <c r="H615" s="1431">
        <f t="shared" si="104"/>
      </c>
      <c r="I615" s="1431">
        <f t="shared" si="135"/>
      </c>
      <c r="J615" s="1431">
        <f t="shared" si="174"/>
      </c>
      <c r="K615" s="1431">
        <f t="shared" si="166"/>
      </c>
      <c r="L615" s="1432">
        <f t="shared" si="350"/>
      </c>
      <c r="M615" s="1433">
        <f t="shared" si="381"/>
      </c>
      <c r="N615" s="1433">
        <f t="shared" si="412"/>
      </c>
      <c r="O615" s="1433">
        <f t="shared" si="443"/>
      </c>
      <c r="P615" s="1433">
        <f t="shared" si="226"/>
      </c>
      <c r="Q615" s="1434">
        <f t="shared" si="257"/>
      </c>
      <c r="R615" s="1435">
        <v>0.0109</v>
      </c>
      <c r="S615" s="1436">
        <v>48</v>
      </c>
      <c r="T615" s="1432">
        <f t="shared" si="288"/>
      </c>
      <c r="U615" s="1436">
        <v>35166</v>
      </c>
      <c r="V615" s="1436">
        <v>419</v>
      </c>
      <c r="W615" s="1436">
        <v>120</v>
      </c>
      <c r="X615" s="1436">
        <v>432</v>
      </c>
      <c r="Y615" s="1436">
        <v>39</v>
      </c>
      <c r="Z615" s="1436">
        <v>5</v>
      </c>
      <c r="AA615" s="1436">
        <v>2</v>
      </c>
      <c r="AB615" s="1436">
        <v>14</v>
      </c>
      <c r="AC615" s="1470">
        <f t="shared" si="195"/>
      </c>
      <c r="AD615" s="1432">
        <f t="shared" si="319"/>
      </c>
      <c r="AE615" s="1439" t="s">
        <v>1007</v>
      </c>
      <c r="AF615" s="1439" t="s">
        <v>1012</v>
      </c>
      <c r="AG615" s="1439">
        <v>20</v>
      </c>
    </row>
    <row customHeight="true" ht="18.452380952380953" r="616">
      <c r="A616" s="1426"/>
      <c r="B616" s="1427" t="s">
        <v>1005</v>
      </c>
      <c r="C616" s="1427" t="s">
        <v>961</v>
      </c>
      <c r="D616" s="1451">
        <v>2071.81</v>
      </c>
      <c r="E616" s="1451">
        <v>2</v>
      </c>
      <c r="F616" s="1451">
        <v>1</v>
      </c>
      <c r="G616" s="1475">
        <v>2702.699999999997</v>
      </c>
      <c r="H616" s="1431">
        <f t="shared" si="104"/>
      </c>
      <c r="I616" s="1431">
        <f t="shared" si="135"/>
      </c>
      <c r="J616" s="1431">
        <f t="shared" si="174"/>
      </c>
      <c r="K616" s="1431">
        <f t="shared" si="166"/>
      </c>
      <c r="L616" s="1432">
        <f t="shared" si="350"/>
      </c>
      <c r="M616" s="1433">
        <f t="shared" si="381"/>
      </c>
      <c r="N616" s="1433">
        <f t="shared" si="412"/>
      </c>
      <c r="O616" s="1433">
        <f t="shared" si="443"/>
      </c>
      <c r="P616" s="1433">
        <f t="shared" si="226"/>
      </c>
      <c r="Q616" s="1434">
        <f t="shared" si="257"/>
      </c>
      <c r="R616" s="1435">
        <v>0.0079</v>
      </c>
      <c r="S616" s="1436">
        <v>47</v>
      </c>
      <c r="T616" s="1432">
        <f t="shared" si="288"/>
      </c>
      <c r="U616" s="1436">
        <v>29261</v>
      </c>
      <c r="V616" s="1436">
        <v>702</v>
      </c>
      <c r="W616" s="1436">
        <v>79</v>
      </c>
      <c r="X616" s="1436">
        <v>744</v>
      </c>
      <c r="Y616" s="1436">
        <v>31</v>
      </c>
      <c r="Z616" s="1436">
        <v>1</v>
      </c>
      <c r="AA616" s="1436">
        <v>2</v>
      </c>
      <c r="AB616" s="1436">
        <v>26</v>
      </c>
      <c r="AC616" s="1470">
        <f t="shared" si="195"/>
      </c>
      <c r="AD616" s="1432">
        <f t="shared" si="319"/>
      </c>
      <c r="AE616" s="1439" t="s">
        <v>1007</v>
      </c>
      <c r="AF616" s="1439" t="s">
        <v>1012</v>
      </c>
      <c r="AG616" s="1439">
        <v>11</v>
      </c>
    </row>
    <row customHeight="true" ht="18.452380952380953" r="617">
      <c r="A617" s="1426"/>
      <c r="B617" s="1440"/>
      <c r="C617" s="1440"/>
      <c r="D617" s="1441">
        <f>SUM(D615:D616)</f>
      </c>
      <c r="E617" s="1441">
        <f>SUM(E615:E616)</f>
      </c>
      <c r="F617" s="1441">
        <f>SUM(F615:F616)</f>
      </c>
      <c r="G617" s="1441">
        <f>SUM(G615:G616)</f>
      </c>
      <c r="H617" s="1442">
        <f t="shared" si="104"/>
      </c>
      <c r="I617" s="1442">
        <f t="shared" si="135"/>
      </c>
      <c r="J617" s="1476">
        <f t="shared" si="174"/>
      </c>
      <c r="K617" s="1442">
        <f t="shared" si="166"/>
      </c>
      <c r="L617" s="1442">
        <f t="shared" si="350"/>
      </c>
      <c r="M617" s="1443">
        <f t="shared" si="381"/>
      </c>
      <c r="N617" s="1443">
        <f t="shared" si="412"/>
      </c>
      <c r="O617" s="1443">
        <f t="shared" si="443"/>
      </c>
      <c r="P617" s="1443">
        <f t="shared" si="226"/>
      </c>
      <c r="Q617" s="1444">
        <f t="shared" si="257"/>
      </c>
      <c r="R617" s="1443">
        <f>AVERAGE(R615:R616)</f>
      </c>
      <c r="S617" s="1445">
        <f>AVERAGE(S615:S616)</f>
      </c>
      <c r="T617" s="1454">
        <f t="shared" si="288"/>
      </c>
      <c r="U617" s="1441">
        <f>SUM(U615:U616)</f>
      </c>
      <c r="V617" s="1441">
        <f>SUM(V615:V616)</f>
      </c>
      <c r="W617" s="1441">
        <f>SUM(W615:W616)</f>
      </c>
      <c r="X617" s="1441">
        <f>SUM(X615:X616)</f>
      </c>
      <c r="Y617" s="1441">
        <f>SUM(Y615:Y616)</f>
      </c>
      <c r="Z617" s="1441">
        <f>SUM(Z615:Z616)</f>
      </c>
      <c r="AA617" s="1441">
        <f>SUM(AA615:AA616)</f>
      </c>
      <c r="AB617" s="1441">
        <f>SUM(AB615:AB616)</f>
      </c>
      <c r="AC617" s="1442">
        <f t="shared" si="195"/>
      </c>
      <c r="AD617" s="1446">
        <f t="shared" si="319"/>
      </c>
      <c r="AE617" s="1447"/>
      <c r="AF617" s="1447"/>
      <c r="AG617" s="1441">
        <f>SUM(AG615:AG616)</f>
      </c>
    </row>
    <row customHeight="true" ht="18.452380952380953" r="618">
      <c r="A618" s="1426"/>
      <c r="B618" s="1427" t="s">
        <v>989</v>
      </c>
      <c r="C618" s="1427" t="s">
        <v>962</v>
      </c>
      <c r="D618" s="1450">
        <v>2556.03</v>
      </c>
      <c r="E618" s="1453">
        <v>5</v>
      </c>
      <c r="F618" s="1453">
        <v>5</v>
      </c>
      <c r="G618" s="1431">
        <v>8658.819999999992</v>
      </c>
      <c r="H618" s="1431">
        <f t="shared" si="104"/>
      </c>
      <c r="I618" s="1431">
        <f t="shared" si="135"/>
      </c>
      <c r="J618" s="1431">
        <f t="shared" si="174"/>
      </c>
      <c r="K618" s="1431">
        <f t="shared" si="166"/>
      </c>
      <c r="L618" s="1432">
        <f t="shared" si="350"/>
      </c>
      <c r="M618" s="1433">
        <f t="shared" si="381"/>
      </c>
      <c r="N618" s="1433">
        <f t="shared" si="412"/>
      </c>
      <c r="O618" s="1433">
        <f t="shared" si="443"/>
      </c>
      <c r="P618" s="1433">
        <f t="shared" si="226"/>
      </c>
      <c r="Q618" s="1434">
        <f t="shared" si="257"/>
      </c>
      <c r="R618" s="1435">
        <v>0.0151</v>
      </c>
      <c r="S618" s="1436">
        <v>47</v>
      </c>
      <c r="T618" s="1432">
        <f t="shared" si="288"/>
      </c>
      <c r="U618" s="1436">
        <v>31705</v>
      </c>
      <c r="V618" s="1436">
        <v>687</v>
      </c>
      <c r="W618" s="1436">
        <v>141</v>
      </c>
      <c r="X618" s="1436">
        <v>700</v>
      </c>
      <c r="Y618" s="1436">
        <v>77</v>
      </c>
      <c r="Z618" s="1436">
        <v>7</v>
      </c>
      <c r="AA618" s="1436">
        <v>6</v>
      </c>
      <c r="AB618" s="1436">
        <v>20</v>
      </c>
      <c r="AC618" s="1470">
        <f t="shared" si="195"/>
      </c>
      <c r="AD618" s="1432">
        <f t="shared" si="319"/>
      </c>
      <c r="AE618" s="1439" t="s">
        <v>1007</v>
      </c>
      <c r="AF618" s="1439" t="s">
        <v>1012</v>
      </c>
      <c r="AG618" s="1439">
        <v>25</v>
      </c>
    </row>
    <row customHeight="true" ht="18.452380952380953" r="619">
      <c r="A619" s="1426"/>
      <c r="B619" s="1427" t="s">
        <v>989</v>
      </c>
      <c r="C619" s="1428" t="s">
        <v>963</v>
      </c>
      <c r="D619" s="1450">
        <v>2696.74</v>
      </c>
      <c r="E619" s="1453">
        <v>5</v>
      </c>
      <c r="F619" s="1453">
        <v>3</v>
      </c>
      <c r="G619" s="1431">
        <v>8237.89</v>
      </c>
      <c r="H619" s="1431">
        <f t="shared" si="104"/>
      </c>
      <c r="I619" s="1431">
        <f t="shared" si="135"/>
      </c>
      <c r="J619" s="1431">
        <f t="shared" si="174"/>
      </c>
      <c r="K619" s="1431">
        <f t="shared" si="166"/>
      </c>
      <c r="L619" s="1432">
        <f t="shared" si="350"/>
      </c>
      <c r="M619" s="1433">
        <f t="shared" si="381"/>
      </c>
      <c r="N619" s="1433">
        <f t="shared" si="412"/>
      </c>
      <c r="O619" s="1433">
        <f t="shared" si="443"/>
      </c>
      <c r="P619" s="1433">
        <f t="shared" si="226"/>
      </c>
      <c r="Q619" s="1434">
        <f t="shared" si="257"/>
      </c>
      <c r="R619" s="1435">
        <v>0.0162</v>
      </c>
      <c r="S619" s="1436">
        <v>49</v>
      </c>
      <c r="T619" s="1432">
        <f t="shared" si="288"/>
      </c>
      <c r="U619" s="1436">
        <v>36420</v>
      </c>
      <c r="V619" s="1436">
        <v>584</v>
      </c>
      <c r="W619" s="1436">
        <v>163</v>
      </c>
      <c r="X619" s="1436">
        <v>621</v>
      </c>
      <c r="Y619" s="1436">
        <v>95</v>
      </c>
      <c r="Z619" s="1436">
        <v>7</v>
      </c>
      <c r="AA619" s="1436">
        <v>3</v>
      </c>
      <c r="AB619" s="1436">
        <v>31</v>
      </c>
      <c r="AC619" s="1470">
        <f t="shared" si="195"/>
      </c>
      <c r="AD619" s="1432">
        <f t="shared" si="319"/>
      </c>
      <c r="AE619" s="1439" t="s">
        <v>1007</v>
      </c>
      <c r="AF619" s="1439" t="s">
        <v>1012</v>
      </c>
      <c r="AG619" s="1439">
        <v>34</v>
      </c>
    </row>
    <row customHeight="true" ht="18.452380952380953" r="620">
      <c r="A620" s="1426"/>
      <c r="B620" s="1427" t="s">
        <v>989</v>
      </c>
      <c r="C620" s="1427" t="s">
        <v>964</v>
      </c>
      <c r="D620" s="1450">
        <v>2963.38</v>
      </c>
      <c r="E620" s="1451">
        <v>5</v>
      </c>
      <c r="F620" s="1451">
        <v>3</v>
      </c>
      <c r="G620" s="1431">
        <v>10023.829999999987</v>
      </c>
      <c r="H620" s="1431">
        <f t="shared" si="104"/>
      </c>
      <c r="I620" s="1431">
        <f t="shared" si="135"/>
      </c>
      <c r="J620" s="1431">
        <f t="shared" si="174"/>
      </c>
      <c r="K620" s="1431">
        <f t="shared" si="166"/>
      </c>
      <c r="L620" s="1432">
        <f t="shared" si="350"/>
      </c>
      <c r="M620" s="1433">
        <f t="shared" si="381"/>
      </c>
      <c r="N620" s="1433">
        <f t="shared" si="412"/>
      </c>
      <c r="O620" s="1433">
        <f t="shared" si="443"/>
      </c>
      <c r="P620" s="1433">
        <f t="shared" si="226"/>
      </c>
      <c r="Q620" s="1434">
        <f t="shared" si="257"/>
      </c>
      <c r="R620" s="1435">
        <v>0.0192</v>
      </c>
      <c r="S620" s="1436">
        <v>51</v>
      </c>
      <c r="T620" s="1432">
        <f t="shared" si="288"/>
      </c>
      <c r="U620" s="1436">
        <v>32900</v>
      </c>
      <c r="V620" s="1436">
        <v>541</v>
      </c>
      <c r="W620" s="1436">
        <v>150</v>
      </c>
      <c r="X620" s="1436">
        <v>556</v>
      </c>
      <c r="Y620" s="1436">
        <v>114</v>
      </c>
      <c r="Z620" s="1436">
        <v>9</v>
      </c>
      <c r="AA620" s="1436">
        <v>1</v>
      </c>
      <c r="AB620" s="1436">
        <v>30</v>
      </c>
      <c r="AC620" s="1470">
        <f t="shared" si="195"/>
      </c>
      <c r="AD620" s="1432">
        <f t="shared" si="319"/>
      </c>
      <c r="AE620" s="1439" t="s">
        <v>1007</v>
      </c>
      <c r="AF620" s="1439" t="s">
        <v>1012</v>
      </c>
      <c r="AG620" s="1439">
        <v>30</v>
      </c>
    </row>
    <row customHeight="true" ht="18.452380952380953" r="621">
      <c r="A621" s="1426"/>
      <c r="B621" s="1427" t="s">
        <v>989</v>
      </c>
      <c r="C621" s="1427" t="s">
        <v>965</v>
      </c>
      <c r="D621" s="1450">
        <v>2006.07</v>
      </c>
      <c r="E621" s="1451">
        <v>2</v>
      </c>
      <c r="F621" s="1451">
        <v>0</v>
      </c>
      <c r="G621" s="1431">
        <v>4820.119999999995</v>
      </c>
      <c r="H621" s="1431">
        <f t="shared" si="104"/>
      </c>
      <c r="I621" s="1431">
        <f t="shared" si="135"/>
      </c>
      <c r="J621" s="1431">
        <f t="shared" si="174"/>
      </c>
      <c r="K621" s="1431">
        <f t="shared" si="166"/>
      </c>
      <c r="L621" s="1432">
        <f t="shared" si="350"/>
      </c>
      <c r="M621" s="1433">
        <f t="shared" si="381"/>
      </c>
      <c r="N621" s="1433">
        <f t="shared" si="412"/>
      </c>
      <c r="O621" s="1433">
        <f t="shared" si="443"/>
      </c>
      <c r="P621" s="1433">
        <f t="shared" si="226"/>
      </c>
      <c r="Q621" s="1434">
        <f t="shared" si="257"/>
      </c>
      <c r="R621" s="1435">
        <v>0.0111</v>
      </c>
      <c r="S621" s="1436">
        <v>50</v>
      </c>
      <c r="T621" s="1432">
        <f t="shared" si="288"/>
      </c>
      <c r="U621" s="1436">
        <v>26289</v>
      </c>
      <c r="V621" s="1436">
        <v>594</v>
      </c>
      <c r="W621" s="1436">
        <v>88</v>
      </c>
      <c r="X621" s="1436">
        <v>644</v>
      </c>
      <c r="Y621" s="1436">
        <v>28</v>
      </c>
      <c r="Z621" s="1436">
        <v>2</v>
      </c>
      <c r="AA621" s="1436">
        <v>1</v>
      </c>
      <c r="AB621" s="1436">
        <v>30</v>
      </c>
      <c r="AC621" s="1470">
        <f t="shared" si="195"/>
      </c>
      <c r="AD621" s="1432">
        <f t="shared" si="319"/>
      </c>
      <c r="AE621" s="1439" t="s">
        <v>1007</v>
      </c>
      <c r="AF621" s="1439" t="s">
        <v>1012</v>
      </c>
      <c r="AG621" s="1439">
        <v>16</v>
      </c>
    </row>
    <row customHeight="true" ht="18.452380952380953" r="622">
      <c r="A622" s="1426"/>
      <c r="B622" s="1440" t="s">
        <v>950</v>
      </c>
      <c r="C622" s="1440"/>
      <c r="D622" s="1441">
        <f>SUM(D618:D621)</f>
      </c>
      <c r="E622" s="1441">
        <f>SUM(E618:E621)</f>
      </c>
      <c r="F622" s="1441">
        <f>SUM(F618:F621)</f>
      </c>
      <c r="G622" s="1441">
        <f>SUM(G618:G621)</f>
      </c>
      <c r="H622" s="1442">
        <f t="shared" si="104"/>
      </c>
      <c r="I622" s="1442">
        <f t="shared" si="135"/>
      </c>
      <c r="J622" s="1476">
        <f t="shared" si="174"/>
      </c>
      <c r="K622" s="1442">
        <f t="shared" si="166"/>
      </c>
      <c r="L622" s="1442">
        <f t="shared" si="350"/>
      </c>
      <c r="M622" s="1443">
        <f t="shared" si="381"/>
      </c>
      <c r="N622" s="1443">
        <f t="shared" si="412"/>
      </c>
      <c r="O622" s="1443">
        <f t="shared" si="443"/>
      </c>
      <c r="P622" s="1443">
        <f t="shared" si="226"/>
      </c>
      <c r="Q622" s="1444">
        <f t="shared" si="257"/>
      </c>
      <c r="R622" s="1443">
        <f>AVERAGE(R618:R621)</f>
      </c>
      <c r="S622" s="1445">
        <f>AVERAGE(S618:S621)</f>
      </c>
      <c r="T622" s="1454">
        <f t="shared" si="288"/>
      </c>
      <c r="U622" s="1441">
        <f>SUM(U618:U621)</f>
      </c>
      <c r="V622" s="1441">
        <f>SUM(V618:V621)</f>
      </c>
      <c r="W622" s="1441">
        <f>SUM(W618:W621)</f>
      </c>
      <c r="X622" s="1441">
        <f>SUM(X618:X621)</f>
      </c>
      <c r="Y622" s="1441">
        <f>SUM(Y618:Y621)</f>
      </c>
      <c r="Z622" s="1441">
        <f>SUM(Z618:Z621)</f>
      </c>
      <c r="AA622" s="1441">
        <f>SUM(AA618:AA621)</f>
      </c>
      <c r="AB622" s="1441">
        <f>SUM(AB618:AB621)</f>
      </c>
      <c r="AC622" s="1442">
        <f t="shared" si="195"/>
      </c>
      <c r="AD622" s="1446">
        <f t="shared" si="319"/>
      </c>
      <c r="AE622" s="1447"/>
      <c r="AF622" s="1447"/>
      <c r="AG622" s="1441">
        <f>SUM(AG618:AG621)</f>
      </c>
    </row>
    <row customHeight="true" ht="18.452380952380953" r="623">
      <c r="A623" s="1426"/>
      <c r="B623" s="1455" t="s">
        <v>966</v>
      </c>
      <c r="C623" s="1455"/>
      <c r="D623" s="1456">
        <f>D614+D608+D622+D617</f>
      </c>
      <c r="E623" s="1456">
        <f>E614+E608+E622+E617</f>
      </c>
      <c r="F623" s="1456">
        <f>F614+F608+F622+F617</f>
      </c>
      <c r="G623" s="1456">
        <f>G614+G608+G622+G617</f>
      </c>
      <c r="H623" s="1457">
        <f t="shared" si="104"/>
      </c>
      <c r="I623" s="1457">
        <f t="shared" si="135"/>
      </c>
      <c r="J623" s="1457">
        <f t="shared" si="174"/>
      </c>
      <c r="K623" s="1457">
        <f t="shared" si="166"/>
      </c>
      <c r="L623" s="1457">
        <f t="shared" si="350"/>
      </c>
      <c r="M623" s="1458">
        <f t="shared" si="381"/>
      </c>
      <c r="N623" s="1458">
        <f t="shared" si="412"/>
      </c>
      <c r="O623" s="1458">
        <f t="shared" si="443"/>
      </c>
      <c r="P623" s="1458">
        <f t="shared" si="226"/>
      </c>
      <c r="Q623" s="1459">
        <f t="shared" si="257"/>
      </c>
      <c r="R623" s="1460">
        <f>(R614+R608+R622+R617)/4</f>
      </c>
      <c r="S623" s="1460">
        <f>(S614+S608+S622+S617)/4</f>
      </c>
      <c r="T623" s="1460">
        <f>(T614+T608+T622+T617)/4</f>
      </c>
      <c r="U623" s="1456">
        <f>U614+U608+U622+U617</f>
      </c>
      <c r="V623" s="1456">
        <f>V614+V608+V622+V617</f>
      </c>
      <c r="W623" s="1456">
        <f>W614+W608+W622+W617</f>
      </c>
      <c r="X623" s="1456">
        <f>X614+X608+X622+X617</f>
      </c>
      <c r="Y623" s="1456">
        <f>Y614+Y608+Y622+Y617</f>
      </c>
      <c r="Z623" s="1456">
        <f>Z614+Z608+Z622+Z617</f>
      </c>
      <c r="AA623" s="1456">
        <f>AA614+AA608+AA622+AA617</f>
      </c>
      <c r="AB623" s="1456">
        <f>AB614+AB608+AB622+AB617</f>
      </c>
      <c r="AC623" s="1457">
        <f t="shared" si="195"/>
      </c>
      <c r="AD623" s="1462">
        <f t="shared" si="319"/>
      </c>
      <c r="AE623" s="1463"/>
      <c r="AF623" s="1463"/>
      <c r="AG623" s="1456">
        <f>AG614+AG608+AG622+AG617</f>
      </c>
    </row>
    <row r="624">
      <c r="A624" s="1472"/>
      <c r="B624" s="1478"/>
      <c r="C624" s="1478"/>
      <c r="D624" s="1479"/>
      <c r="E624" s="1480"/>
      <c r="F624" s="1480"/>
      <c r="G624" s="1480"/>
      <c r="H624" s="1481"/>
      <c r="I624" s="1481"/>
      <c r="J624" s="1481"/>
      <c r="K624" s="1481"/>
      <c r="L624" s="1481"/>
      <c r="M624" s="1482"/>
      <c r="N624" s="1482"/>
      <c r="O624" s="1482"/>
      <c r="P624" s="1482"/>
      <c r="Q624" s="1483"/>
      <c r="R624" s="1484"/>
      <c r="S624" s="1484"/>
      <c r="T624" s="1484"/>
      <c r="U624" s="1479"/>
      <c r="V624" s="1479"/>
      <c r="W624" s="1479"/>
      <c r="X624" s="1479"/>
      <c r="Y624" s="1479"/>
      <c r="Z624" s="1479"/>
      <c r="AA624" s="1479"/>
      <c r="AB624" s="1479"/>
      <c r="AC624" s="1481"/>
      <c r="AD624" s="1485"/>
      <c r="AE624" s="1486"/>
      <c r="AF624" s="1486"/>
      <c r="AG624" s="1479">
        <f>AG625-AG623</f>
      </c>
    </row>
    <row r="625">
      <c r="A625" s="1472"/>
      <c r="B625" s="1478"/>
      <c r="C625" s="1478"/>
      <c r="D625" s="1479"/>
      <c r="E625" s="1480"/>
      <c r="F625" s="1480"/>
      <c r="G625" s="1480"/>
      <c r="H625" s="1481"/>
      <c r="I625" s="1481"/>
      <c r="J625" s="1481"/>
      <c r="K625" s="1481"/>
      <c r="L625" s="1481"/>
      <c r="M625" s="1482"/>
      <c r="N625" s="1482"/>
      <c r="O625" s="1482"/>
      <c r="P625" s="1482"/>
      <c r="Q625" s="1483"/>
      <c r="R625" s="1484"/>
      <c r="S625" s="1484"/>
      <c r="T625" s="1484"/>
      <c r="U625" s="1479"/>
      <c r="V625" s="1479"/>
      <c r="W625" s="1479"/>
      <c r="X625" s="1479"/>
      <c r="Y625" s="1479"/>
      <c r="Z625" s="1479"/>
      <c r="AA625" s="1479"/>
      <c r="AB625" s="1479"/>
      <c r="AC625" s="1481"/>
      <c r="AD625" s="1485"/>
      <c r="AE625" s="1486"/>
      <c r="AF625" s="1486"/>
      <c r="AG625" s="1487">
        <v>353</v>
      </c>
    </row>
    <row r="626">
      <c r="A626" s="1472"/>
      <c r="B626" s="1478"/>
      <c r="C626" s="1478"/>
      <c r="D626" s="1487"/>
      <c r="E626" s="1479"/>
      <c r="F626" s="1479"/>
      <c r="G626" s="1479"/>
      <c r="H626" s="1481"/>
      <c r="I626" s="1481"/>
      <c r="J626" s="1481"/>
      <c r="K626" s="1481"/>
      <c r="L626" s="1481"/>
      <c r="M626" s="1482"/>
      <c r="N626" s="1482"/>
      <c r="O626" s="1482"/>
      <c r="P626" s="1482"/>
      <c r="Q626" s="1483"/>
      <c r="R626" s="1484"/>
      <c r="S626" s="1484"/>
      <c r="T626" s="1484"/>
      <c r="U626" s="1479"/>
      <c r="V626" s="1479"/>
      <c r="W626" s="1479"/>
      <c r="X626" s="1479"/>
      <c r="Y626" s="1479"/>
      <c r="Z626" s="1479"/>
      <c r="AA626" s="1479"/>
      <c r="AB626" s="1479"/>
      <c r="AC626" s="1481"/>
      <c r="AD626" s="1485"/>
      <c r="AE626" s="1486"/>
      <c r="AF626" s="1486"/>
      <c r="AG626" s="1479"/>
    </row>
    <row r="627">
      <c r="A627" s="1472"/>
      <c r="B627" s="1478"/>
      <c r="C627" s="1478"/>
      <c r="D627" s="1479"/>
      <c r="E627" s="1479"/>
      <c r="F627" s="1479"/>
      <c r="G627" s="1479"/>
      <c r="H627" s="1481"/>
      <c r="I627" s="1481"/>
      <c r="J627" s="1481"/>
      <c r="K627" s="1481"/>
      <c r="L627" s="1481"/>
      <c r="M627" s="1482"/>
      <c r="N627" s="1482"/>
      <c r="O627" s="1482"/>
      <c r="P627" s="1482"/>
      <c r="Q627" s="1483"/>
      <c r="R627" s="1484"/>
      <c r="S627" s="1484"/>
      <c r="T627" s="1484"/>
      <c r="U627" s="1479"/>
      <c r="V627" s="1479"/>
      <c r="W627" s="1479"/>
      <c r="X627" s="1479"/>
      <c r="Y627" s="1479"/>
      <c r="Z627" s="1479"/>
      <c r="AA627" s="1479"/>
      <c r="AB627" s="1479"/>
      <c r="AC627" s="1481"/>
      <c r="AD627" s="1485"/>
      <c r="AE627" s="1486"/>
      <c r="AF627" s="1486"/>
      <c r="AG627" s="1479"/>
    </row>
    <row r="628">
      <c r="A628" s="1472"/>
      <c r="B628" s="1478"/>
      <c r="C628" s="1478"/>
      <c r="D628" s="1479"/>
      <c r="E628" s="1479"/>
      <c r="F628" s="1479"/>
      <c r="G628" s="1479"/>
      <c r="H628" s="1481"/>
      <c r="I628" s="1481"/>
      <c r="J628" s="1481"/>
      <c r="K628" s="1481"/>
      <c r="L628" s="1481"/>
      <c r="M628" s="1482"/>
      <c r="N628" s="1482"/>
      <c r="O628" s="1482"/>
      <c r="P628" s="1482"/>
      <c r="Q628" s="1483"/>
      <c r="R628" s="1484"/>
      <c r="S628" s="1484"/>
      <c r="T628" s="1484"/>
      <c r="U628" s="1479"/>
      <c r="V628" s="1479"/>
      <c r="W628" s="1479"/>
      <c r="X628" s="1479"/>
      <c r="Y628" s="1479"/>
      <c r="Z628" s="1479"/>
      <c r="AA628" s="1479"/>
      <c r="AB628" s="1479"/>
      <c r="AC628" s="1481"/>
      <c r="AD628" s="1485"/>
      <c r="AE628" s="1486"/>
      <c r="AF628" s="1486"/>
      <c r="AG628" s="1479"/>
    </row>
    <row r="629">
      <c r="A629" s="1472"/>
      <c r="B629" s="1478"/>
      <c r="C629" s="1478"/>
      <c r="D629" s="1479"/>
      <c r="E629" s="1479"/>
      <c r="F629" s="1479"/>
      <c r="G629" s="1479"/>
      <c r="H629" s="1481"/>
      <c r="I629" s="1481"/>
      <c r="J629" s="1481"/>
      <c r="K629" s="1481"/>
      <c r="L629" s="1481"/>
      <c r="M629" s="1482"/>
      <c r="N629" s="1482"/>
      <c r="O629" s="1482"/>
      <c r="P629" s="1482"/>
      <c r="Q629" s="1483"/>
      <c r="R629" s="1484"/>
      <c r="S629" s="1484"/>
      <c r="T629" s="1484"/>
      <c r="U629" s="1479"/>
      <c r="V629" s="1479"/>
      <c r="W629" s="1479"/>
      <c r="X629" s="1479"/>
      <c r="Y629" s="1479"/>
      <c r="Z629" s="1479"/>
      <c r="AA629" s="1479"/>
      <c r="AB629" s="1479"/>
      <c r="AC629" s="1481"/>
      <c r="AD629" s="1485"/>
      <c r="AE629" s="1486"/>
      <c r="AF629" s="1486"/>
      <c r="AG629" s="1479"/>
    </row>
    <row r="630">
      <c r="A630" s="1472"/>
      <c r="B630" s="1478"/>
      <c r="C630" s="1478"/>
      <c r="D630" s="1479"/>
      <c r="E630" s="1479"/>
      <c r="F630" s="1479"/>
      <c r="G630" s="1479"/>
      <c r="H630" s="1481"/>
      <c r="I630" s="1481"/>
      <c r="J630" s="1481"/>
      <c r="K630" s="1481"/>
      <c r="L630" s="1481"/>
      <c r="M630" s="1482"/>
      <c r="N630" s="1482"/>
      <c r="O630" s="1482"/>
      <c r="P630" s="1482"/>
      <c r="Q630" s="1483"/>
      <c r="R630" s="1484"/>
      <c r="S630" s="1484"/>
      <c r="T630" s="1484"/>
      <c r="U630" s="1479"/>
      <c r="V630" s="1479"/>
      <c r="W630" s="1479"/>
      <c r="X630" s="1479"/>
      <c r="Y630" s="1479"/>
      <c r="Z630" s="1479"/>
      <c r="AA630" s="1479"/>
      <c r="AB630" s="1479"/>
      <c r="AC630" s="1481"/>
      <c r="AD630" s="1485"/>
      <c r="AE630" s="1486"/>
      <c r="AF630" s="1486"/>
      <c r="AG630" s="1479"/>
    </row>
    <row r="631">
      <c r="A631" s="1472"/>
      <c r="B631" s="1478"/>
      <c r="C631" s="1478"/>
      <c r="D631" s="1479"/>
      <c r="E631" s="1479"/>
      <c r="F631" s="1479"/>
      <c r="G631" s="1479"/>
      <c r="H631" s="1481"/>
      <c r="I631" s="1481"/>
      <c r="J631" s="1481"/>
      <c r="K631" s="1481"/>
      <c r="L631" s="1481"/>
      <c r="M631" s="1482"/>
      <c r="N631" s="1482"/>
      <c r="O631" s="1482"/>
      <c r="P631" s="1482"/>
      <c r="Q631" s="1483"/>
      <c r="R631" s="1484"/>
      <c r="S631" s="1484"/>
      <c r="T631" s="1484"/>
      <c r="U631" s="1479"/>
      <c r="V631" s="1479"/>
      <c r="W631" s="1479"/>
      <c r="X631" s="1479"/>
      <c r="Y631" s="1479"/>
      <c r="Z631" s="1479"/>
      <c r="AA631" s="1479"/>
      <c r="AB631" s="1479"/>
      <c r="AC631" s="1481"/>
      <c r="AD631" s="1485"/>
      <c r="AE631" s="1486"/>
      <c r="AF631" s="1486"/>
      <c r="AG631" s="1479"/>
    </row>
    <row r="632">
      <c r="A632" s="1472"/>
      <c r="B632" s="1478"/>
      <c r="C632" s="1478"/>
      <c r="D632" s="1479"/>
      <c r="E632" s="1479"/>
      <c r="F632" s="1479"/>
      <c r="G632" s="1479"/>
      <c r="H632" s="1481"/>
      <c r="I632" s="1481"/>
      <c r="J632" s="1481"/>
      <c r="K632" s="1481"/>
      <c r="L632" s="1481"/>
      <c r="M632" s="1482"/>
      <c r="N632" s="1482"/>
      <c r="O632" s="1482"/>
      <c r="P632" s="1482"/>
      <c r="Q632" s="1483"/>
      <c r="R632" s="1484"/>
      <c r="S632" s="1484"/>
      <c r="T632" s="1484"/>
      <c r="U632" s="1479"/>
      <c r="V632" s="1479"/>
      <c r="W632" s="1479"/>
      <c r="X632" s="1479"/>
      <c r="Y632" s="1479"/>
      <c r="Z632" s="1479"/>
      <c r="AA632" s="1479"/>
      <c r="AB632" s="1479"/>
      <c r="AC632" s="1481"/>
      <c r="AD632" s="1485"/>
      <c r="AE632" s="1486"/>
      <c r="AF632" s="1486"/>
      <c r="AG632" s="1479"/>
    </row>
    <row r="633">
      <c r="A633" s="1472"/>
      <c r="B633" s="1478"/>
      <c r="C633" s="1478"/>
      <c r="D633" s="1479"/>
      <c r="E633" s="1479"/>
      <c r="F633" s="1479"/>
      <c r="G633" s="1479"/>
      <c r="H633" s="1481"/>
      <c r="I633" s="1481"/>
      <c r="J633" s="1481"/>
      <c r="K633" s="1481"/>
      <c r="L633" s="1481"/>
      <c r="M633" s="1482"/>
      <c r="N633" s="1482"/>
      <c r="O633" s="1482"/>
      <c r="P633" s="1482"/>
      <c r="Q633" s="1483"/>
      <c r="R633" s="1484"/>
      <c r="S633" s="1484"/>
      <c r="T633" s="1484"/>
      <c r="U633" s="1479"/>
      <c r="V633" s="1479"/>
      <c r="W633" s="1479"/>
      <c r="X633" s="1479"/>
      <c r="Y633" s="1479"/>
      <c r="Z633" s="1479"/>
      <c r="AA633" s="1479"/>
      <c r="AB633" s="1479"/>
      <c r="AC633" s="1481"/>
      <c r="AD633" s="1485"/>
      <c r="AE633" s="1486"/>
      <c r="AF633" s="1486"/>
      <c r="AG633" s="1479"/>
    </row>
    <row r="634">
      <c r="A634" s="1472"/>
      <c r="B634" s="1478"/>
      <c r="C634" s="1478"/>
      <c r="D634" s="1479"/>
      <c r="E634" s="1479"/>
      <c r="F634" s="1479"/>
      <c r="G634" s="1479"/>
      <c r="H634" s="1481"/>
      <c r="I634" s="1481"/>
      <c r="J634" s="1481"/>
      <c r="K634" s="1481"/>
      <c r="L634" s="1481"/>
      <c r="M634" s="1482"/>
      <c r="N634" s="1482"/>
      <c r="O634" s="1482"/>
      <c r="P634" s="1482"/>
      <c r="Q634" s="1483"/>
      <c r="R634" s="1484"/>
      <c r="S634" s="1484"/>
      <c r="T634" s="1484"/>
      <c r="U634" s="1479"/>
      <c r="V634" s="1479"/>
      <c r="W634" s="1479"/>
      <c r="X634" s="1479"/>
      <c r="Y634" s="1479"/>
      <c r="Z634" s="1479"/>
      <c r="AA634" s="1479"/>
      <c r="AB634" s="1479"/>
      <c r="AC634" s="1481"/>
      <c r="AD634" s="1485"/>
      <c r="AE634" s="1486"/>
      <c r="AF634" s="1486"/>
      <c r="AG634" s="1479"/>
    </row>
    <row r="635">
      <c r="A635" s="1472"/>
      <c r="B635" s="1478"/>
      <c r="C635" s="1478"/>
      <c r="D635" s="1479"/>
      <c r="E635" s="1479"/>
      <c r="F635" s="1479"/>
      <c r="G635" s="1479"/>
      <c r="H635" s="1481"/>
      <c r="I635" s="1481"/>
      <c r="J635" s="1481"/>
      <c r="K635" s="1481"/>
      <c r="L635" s="1481"/>
      <c r="M635" s="1482"/>
      <c r="N635" s="1482"/>
      <c r="O635" s="1482"/>
      <c r="P635" s="1482"/>
      <c r="Q635" s="1483"/>
      <c r="R635" s="1484"/>
      <c r="S635" s="1484"/>
      <c r="T635" s="1484"/>
      <c r="U635" s="1479"/>
      <c r="V635" s="1479"/>
      <c r="W635" s="1479"/>
      <c r="X635" s="1479"/>
      <c r="Y635" s="1479"/>
      <c r="Z635" s="1479"/>
      <c r="AA635" s="1479"/>
      <c r="AB635" s="1479"/>
      <c r="AC635" s="1481"/>
      <c r="AD635" s="1485"/>
      <c r="AE635" s="1486"/>
      <c r="AF635" s="1486"/>
      <c r="AG635" s="1479"/>
    </row>
    <row r="636">
      <c r="A636" s="1472"/>
      <c r="B636" s="1478"/>
      <c r="C636" s="1478"/>
      <c r="D636" s="1479"/>
      <c r="E636" s="1479"/>
      <c r="F636" s="1479"/>
      <c r="G636" s="1479"/>
      <c r="H636" s="1481"/>
      <c r="I636" s="1481"/>
      <c r="J636" s="1481"/>
      <c r="K636" s="1481"/>
      <c r="L636" s="1481"/>
      <c r="M636" s="1482"/>
      <c r="N636" s="1482"/>
      <c r="O636" s="1482"/>
      <c r="P636" s="1482"/>
      <c r="Q636" s="1483"/>
      <c r="R636" s="1484"/>
      <c r="S636" s="1484"/>
      <c r="T636" s="1484"/>
      <c r="U636" s="1479"/>
      <c r="V636" s="1479"/>
      <c r="W636" s="1479"/>
      <c r="X636" s="1479"/>
      <c r="Y636" s="1479"/>
      <c r="Z636" s="1479"/>
      <c r="AA636" s="1479"/>
      <c r="AB636" s="1479"/>
      <c r="AC636" s="1481"/>
      <c r="AD636" s="1485"/>
      <c r="AE636" s="1486"/>
      <c r="AF636" s="1486"/>
      <c r="AG636" s="1479"/>
    </row>
    <row r="637">
      <c r="A637" s="1472"/>
      <c r="B637" s="1478"/>
      <c r="C637" s="1478"/>
      <c r="D637" s="1479"/>
      <c r="E637" s="1479"/>
      <c r="F637" s="1479"/>
      <c r="G637" s="1479"/>
      <c r="H637" s="1481"/>
      <c r="I637" s="1481"/>
      <c r="J637" s="1481"/>
      <c r="K637" s="1481"/>
      <c r="L637" s="1481"/>
      <c r="M637" s="1482"/>
      <c r="N637" s="1482"/>
      <c r="O637" s="1482"/>
      <c r="P637" s="1482"/>
      <c r="Q637" s="1483"/>
      <c r="R637" s="1484"/>
      <c r="S637" s="1484"/>
      <c r="T637" s="1484"/>
      <c r="U637" s="1479"/>
      <c r="V637" s="1479"/>
      <c r="W637" s="1479"/>
      <c r="X637" s="1479"/>
      <c r="Y637" s="1479"/>
      <c r="Z637" s="1479"/>
      <c r="AA637" s="1479"/>
      <c r="AB637" s="1479"/>
      <c r="AC637" s="1481"/>
      <c r="AD637" s="1485"/>
      <c r="AE637" s="1486"/>
      <c r="AF637" s="1486"/>
      <c r="AG637" s="1479"/>
    </row>
    <row r="638">
      <c r="A638" s="1472"/>
      <c r="B638" s="1478"/>
      <c r="C638" s="1478"/>
      <c r="D638" s="1479"/>
      <c r="E638" s="1479"/>
      <c r="F638" s="1479"/>
      <c r="G638" s="1479"/>
      <c r="H638" s="1481"/>
      <c r="I638" s="1481"/>
      <c r="J638" s="1481"/>
      <c r="K638" s="1481"/>
      <c r="L638" s="1481"/>
      <c r="M638" s="1482"/>
      <c r="N638" s="1482"/>
      <c r="O638" s="1482"/>
      <c r="P638" s="1482"/>
      <c r="Q638" s="1483"/>
      <c r="R638" s="1484"/>
      <c r="S638" s="1484"/>
      <c r="T638" s="1484"/>
      <c r="U638" s="1479"/>
      <c r="V638" s="1479"/>
      <c r="W638" s="1479"/>
      <c r="X638" s="1479"/>
      <c r="Y638" s="1479"/>
      <c r="Z638" s="1479"/>
      <c r="AA638" s="1479"/>
      <c r="AB638" s="1479"/>
      <c r="AC638" s="1481"/>
      <c r="AD638" s="1485"/>
      <c r="AE638" s="1486"/>
      <c r="AF638" s="1486"/>
      <c r="AG638" s="1479"/>
    </row>
    <row r="639">
      <c r="A639" s="1472"/>
      <c r="B639" s="1478"/>
      <c r="C639" s="1478"/>
      <c r="D639" s="1479"/>
      <c r="E639" s="1479"/>
      <c r="F639" s="1479"/>
      <c r="G639" s="1479"/>
      <c r="H639" s="1481"/>
      <c r="I639" s="1481"/>
      <c r="J639" s="1481"/>
      <c r="K639" s="1481"/>
      <c r="L639" s="1481"/>
      <c r="M639" s="1482"/>
      <c r="N639" s="1482"/>
      <c r="O639" s="1482"/>
      <c r="P639" s="1482"/>
      <c r="Q639" s="1483"/>
      <c r="R639" s="1484"/>
      <c r="S639" s="1484"/>
      <c r="T639" s="1484"/>
      <c r="U639" s="1479"/>
      <c r="V639" s="1479"/>
      <c r="W639" s="1479"/>
      <c r="X639" s="1479"/>
      <c r="Y639" s="1479"/>
      <c r="Z639" s="1479"/>
      <c r="AA639" s="1479"/>
      <c r="AB639" s="1479"/>
      <c r="AC639" s="1481"/>
      <c r="AD639" s="1485"/>
      <c r="AE639" s="1486"/>
      <c r="AF639" s="1486"/>
      <c r="AG639" s="1479"/>
    </row>
    <row r="640">
      <c r="A640" s="1472"/>
      <c r="B640" s="1478"/>
      <c r="C640" s="1478"/>
      <c r="D640" s="1479"/>
      <c r="E640" s="1479"/>
      <c r="F640" s="1479"/>
      <c r="G640" s="1479"/>
      <c r="H640" s="1481"/>
      <c r="I640" s="1481"/>
      <c r="J640" s="1481"/>
      <c r="K640" s="1481"/>
      <c r="L640" s="1481"/>
      <c r="M640" s="1482"/>
      <c r="N640" s="1482"/>
      <c r="O640" s="1482"/>
      <c r="P640" s="1482"/>
      <c r="Q640" s="1483"/>
      <c r="R640" s="1484"/>
      <c r="S640" s="1484"/>
      <c r="T640" s="1484"/>
      <c r="U640" s="1479"/>
      <c r="V640" s="1479"/>
      <c r="W640" s="1479"/>
      <c r="X640" s="1479"/>
      <c r="Y640" s="1479"/>
      <c r="Z640" s="1479"/>
      <c r="AA640" s="1479"/>
      <c r="AB640" s="1479"/>
      <c r="AC640" s="1481"/>
      <c r="AD640" s="1485"/>
      <c r="AE640" s="1486"/>
      <c r="AF640" s="1486"/>
      <c r="AG640" s="1479"/>
    </row>
    <row r="641">
      <c r="A641" s="1472"/>
      <c r="B641" s="1478"/>
      <c r="C641" s="1478"/>
      <c r="D641" s="1479"/>
      <c r="E641" s="1479"/>
      <c r="F641" s="1479"/>
      <c r="G641" s="1479"/>
      <c r="H641" s="1481"/>
      <c r="I641" s="1481"/>
      <c r="J641" s="1481"/>
      <c r="K641" s="1481"/>
      <c r="L641" s="1481"/>
      <c r="M641" s="1482"/>
      <c r="N641" s="1482"/>
      <c r="O641" s="1482"/>
      <c r="P641" s="1482"/>
      <c r="Q641" s="1483"/>
      <c r="R641" s="1484"/>
      <c r="S641" s="1484"/>
      <c r="T641" s="1484"/>
      <c r="U641" s="1479"/>
      <c r="V641" s="1479"/>
      <c r="W641" s="1479"/>
      <c r="X641" s="1479"/>
      <c r="Y641" s="1479"/>
      <c r="Z641" s="1479"/>
      <c r="AA641" s="1479"/>
      <c r="AB641" s="1479"/>
      <c r="AC641" s="1481"/>
      <c r="AD641" s="1485"/>
      <c r="AE641" s="1486"/>
      <c r="AF641" s="1486"/>
      <c r="AG641" s="1479"/>
    </row>
    <row r="642">
      <c r="A642" s="1472"/>
      <c r="B642" s="1478"/>
      <c r="C642" s="1478"/>
      <c r="D642" s="1479"/>
      <c r="E642" s="1479"/>
      <c r="F642" s="1479"/>
      <c r="G642" s="1479"/>
      <c r="H642" s="1481"/>
      <c r="I642" s="1481"/>
      <c r="J642" s="1481"/>
      <c r="K642" s="1481"/>
      <c r="L642" s="1481"/>
      <c r="M642" s="1482"/>
      <c r="N642" s="1482"/>
      <c r="O642" s="1482"/>
      <c r="P642" s="1482"/>
      <c r="Q642" s="1483"/>
      <c r="R642" s="1484"/>
      <c r="S642" s="1484"/>
      <c r="T642" s="1484"/>
      <c r="U642" s="1479"/>
      <c r="V642" s="1479"/>
      <c r="W642" s="1479"/>
      <c r="X642" s="1479"/>
      <c r="Y642" s="1479"/>
      <c r="Z642" s="1479"/>
      <c r="AA642" s="1479"/>
      <c r="AB642" s="1479"/>
      <c r="AC642" s="1481"/>
      <c r="AD642" s="1485"/>
      <c r="AE642" s="1486"/>
      <c r="AF642" s="1486"/>
      <c r="AG642" s="1479"/>
    </row>
    <row r="643">
      <c r="A643" s="1472"/>
      <c r="B643" s="1478"/>
      <c r="C643" s="1478"/>
      <c r="D643" s="1479"/>
      <c r="E643" s="1479"/>
      <c r="F643" s="1479"/>
      <c r="G643" s="1479"/>
      <c r="H643" s="1481"/>
      <c r="I643" s="1481"/>
      <c r="J643" s="1481"/>
      <c r="K643" s="1481"/>
      <c r="L643" s="1481"/>
      <c r="M643" s="1482"/>
      <c r="N643" s="1482"/>
      <c r="O643" s="1482"/>
      <c r="P643" s="1482"/>
      <c r="Q643" s="1483"/>
      <c r="R643" s="1484"/>
      <c r="S643" s="1484"/>
      <c r="T643" s="1484"/>
      <c r="U643" s="1479"/>
      <c r="V643" s="1479"/>
      <c r="W643" s="1479"/>
      <c r="X643" s="1479"/>
      <c r="Y643" s="1479"/>
      <c r="Z643" s="1479"/>
      <c r="AA643" s="1479"/>
      <c r="AB643" s="1479"/>
      <c r="AC643" s="1481"/>
      <c r="AD643" s="1485"/>
      <c r="AE643" s="1486"/>
      <c r="AF643" s="1486"/>
      <c r="AG643" s="1479"/>
    </row>
    <row r="644">
      <c r="A644" s="1472"/>
      <c r="B644" s="1478"/>
      <c r="C644" s="1478"/>
      <c r="D644" s="1479"/>
      <c r="H644" s="1481"/>
      <c r="I644" s="1481"/>
      <c r="J644" s="1481"/>
      <c r="K644" s="1481"/>
      <c r="L644" s="1481"/>
      <c r="M644" s="1482"/>
      <c r="N644" s="1482"/>
      <c r="O644" s="1482"/>
      <c r="P644" s="1482"/>
      <c r="Q644" s="1483"/>
      <c r="R644" s="1484"/>
      <c r="S644" s="1484"/>
      <c r="T644" s="1484"/>
      <c r="U644" s="1479"/>
      <c r="V644" s="1479"/>
      <c r="W644" s="1479"/>
      <c r="X644" s="1479"/>
      <c r="Y644" s="1479"/>
      <c r="Z644" s="1479"/>
      <c r="AA644" s="1479"/>
      <c r="AB644" s="1479"/>
      <c r="AC644" s="1481"/>
      <c r="AD644" s="1485"/>
      <c r="AE644" s="1486"/>
      <c r="AF644" s="1486"/>
      <c r="AG644" s="1479"/>
    </row>
    <row r="645">
      <c r="A645" s="1472"/>
      <c r="B645" s="1478"/>
      <c r="C645" s="1478"/>
      <c r="D645" s="1479"/>
      <c r="H645" s="1481"/>
      <c r="I645" s="1481"/>
      <c r="J645" s="1481"/>
      <c r="K645" s="1481"/>
      <c r="L645" s="1481"/>
      <c r="M645" s="1482"/>
      <c r="N645" s="1482"/>
      <c r="O645" s="1482"/>
      <c r="P645" s="1482"/>
      <c r="Q645" s="1483"/>
      <c r="R645" s="1484"/>
      <c r="S645" s="1484"/>
      <c r="T645" s="1484"/>
      <c r="U645" s="1479"/>
      <c r="V645" s="1479"/>
      <c r="W645" s="1479"/>
      <c r="X645" s="1479"/>
      <c r="Y645" s="1479"/>
      <c r="Z645" s="1479"/>
      <c r="AA645" s="1479"/>
      <c r="AB645" s="1479"/>
      <c r="AC645" s="1481"/>
      <c r="AD645" s="1485"/>
      <c r="AE645" s="1486"/>
      <c r="AF645" s="1486"/>
      <c r="AG645" s="1479"/>
    </row>
    <row r="646">
      <c r="A646" s="1472"/>
      <c r="B646" s="1478"/>
      <c r="C646" s="1478"/>
      <c r="D646" s="1479"/>
      <c r="E646" s="1479"/>
      <c r="F646" s="1479"/>
      <c r="G646" s="1479"/>
      <c r="H646" s="1481"/>
      <c r="I646" s="1481"/>
      <c r="J646" s="1481"/>
      <c r="K646" s="1481"/>
      <c r="L646" s="1481"/>
      <c r="M646" s="1482"/>
      <c r="N646" s="1482"/>
      <c r="O646" s="1482"/>
      <c r="P646" s="1482"/>
      <c r="Q646" s="1483"/>
      <c r="R646" s="1484"/>
      <c r="S646" s="1484"/>
      <c r="T646" s="1484"/>
      <c r="U646" s="1479"/>
      <c r="V646" s="1479"/>
      <c r="W646" s="1479"/>
      <c r="X646" s="1479"/>
      <c r="Y646" s="1479"/>
      <c r="Z646" s="1479"/>
      <c r="AA646" s="1479"/>
      <c r="AB646" s="1479"/>
      <c r="AC646" s="1481"/>
      <c r="AD646" s="1485"/>
      <c r="AE646" s="1486"/>
      <c r="AF646" s="1486"/>
      <c r="AG646" s="1479"/>
    </row>
    <row r="647">
      <c r="A647" s="1472"/>
      <c r="B647" s="1478"/>
      <c r="C647" s="1478"/>
      <c r="D647" s="1479"/>
      <c r="E647" s="1479"/>
      <c r="F647" s="1479"/>
      <c r="G647" s="1479"/>
      <c r="H647" s="1481"/>
      <c r="I647" s="1481"/>
      <c r="J647" s="1481"/>
      <c r="K647" s="1481"/>
      <c r="L647" s="1481"/>
      <c r="M647" s="1482"/>
      <c r="N647" s="1482"/>
      <c r="O647" s="1482"/>
      <c r="P647" s="1482"/>
      <c r="Q647" s="1483"/>
      <c r="R647" s="1484"/>
      <c r="S647" s="1484"/>
      <c r="T647" s="1484"/>
      <c r="U647" s="1479"/>
      <c r="V647" s="1479"/>
      <c r="W647" s="1479"/>
      <c r="X647" s="1479"/>
      <c r="Y647" s="1479"/>
      <c r="Z647" s="1479"/>
      <c r="AA647" s="1479"/>
      <c r="AB647" s="1479"/>
      <c r="AC647" s="1481"/>
      <c r="AD647" s="1485"/>
      <c r="AE647" s="1486"/>
      <c r="AF647" s="1486"/>
      <c r="AG647" s="1479"/>
    </row>
  </sheetData>
  <mergeCells>
    <mergeCell ref="B564:C564"/>
    <mergeCell ref="L558:AF558"/>
    <mergeCell ref="D558:K558"/>
    <mergeCell ref="B558:C558"/>
    <mergeCell ref="A558:A559"/>
    <mergeCell ref="B480:C480"/>
    <mergeCell ref="B476:C476"/>
    <mergeCell ref="L470:AF470"/>
    <mergeCell ref="D470:K470"/>
    <mergeCell ref="B470:C470"/>
    <mergeCell ref="A470:A471"/>
    <mergeCell ref="L404:AF404"/>
    <mergeCell ref="D404:K404"/>
    <mergeCell ref="L382:AF382"/>
    <mergeCell ref="D382:K382"/>
    <mergeCell ref="L360:AF360"/>
    <mergeCell ref="D360:K360"/>
    <mergeCell ref="L338:AF338"/>
    <mergeCell ref="D338:K338"/>
    <mergeCell ref="L316:AF316"/>
    <mergeCell ref="D316:K316"/>
    <mergeCell ref="L294:AF294"/>
    <mergeCell ref="D294:K294"/>
    <mergeCell ref="L275:AF275"/>
    <mergeCell ref="D275:K275"/>
    <mergeCell ref="L256:AF256"/>
    <mergeCell ref="D256:K256"/>
    <mergeCell ref="L237:AF237"/>
    <mergeCell ref="D237:K237"/>
    <mergeCell ref="L218:AF218"/>
    <mergeCell ref="D218:K218"/>
    <mergeCell ref="L123:AF123"/>
    <mergeCell ref="L104:AF104"/>
    <mergeCell ref="L85:AF85"/>
    <mergeCell ref="L72:AF72"/>
    <mergeCell ref="L59:AF59"/>
    <mergeCell ref="L1:AF1"/>
    <mergeCell ref="L21:AF21"/>
    <mergeCell ref="L39:AF39"/>
    <mergeCell ref="L142:AF142"/>
    <mergeCell ref="L161:AF161"/>
    <mergeCell ref="L180:AF180"/>
    <mergeCell ref="D123:K123"/>
    <mergeCell ref="D104:K104"/>
    <mergeCell ref="D85:K85"/>
    <mergeCell ref="D72:K72"/>
    <mergeCell ref="D59:K59"/>
    <mergeCell ref="D1:K1"/>
    <mergeCell ref="D21:K21"/>
    <mergeCell ref="D39:K39"/>
    <mergeCell ref="D142:K142"/>
    <mergeCell ref="D161:K161"/>
    <mergeCell ref="D180:K180"/>
    <mergeCell ref="L199:AF199"/>
    <mergeCell ref="D199:K199"/>
    <mergeCell ref="L426:AF426"/>
    <mergeCell ref="D426:K426"/>
    <mergeCell ref="L448:AF448"/>
    <mergeCell ref="D448:K448"/>
    <mergeCell ref="B469:C469"/>
    <mergeCell ref="B468:C468"/>
    <mergeCell ref="B458:C458"/>
    <mergeCell ref="B454:C454"/>
    <mergeCell ref="A450:A469"/>
    <mergeCell ref="B448:C448"/>
    <mergeCell ref="A448:A449"/>
    <mergeCell ref="B447:C447"/>
    <mergeCell ref="B446:C446"/>
    <mergeCell ref="B436:C436"/>
    <mergeCell ref="B432:C432"/>
    <mergeCell ref="A428:A447"/>
    <mergeCell ref="B426:C426"/>
    <mergeCell ref="A426:A427"/>
    <mergeCell ref="B425:C425"/>
    <mergeCell ref="B424:C424"/>
    <mergeCell ref="A406:A425"/>
    <mergeCell ref="A318:A337"/>
    <mergeCell ref="B336:C336"/>
    <mergeCell ref="B337:C337"/>
    <mergeCell ref="A296:A315"/>
    <mergeCell ref="B314:C314"/>
    <mergeCell ref="B315:C315"/>
    <mergeCell ref="B199:C199"/>
    <mergeCell ref="A199:A200"/>
    <mergeCell ref="B205:C205"/>
    <mergeCell ref="B210:C210"/>
    <mergeCell ref="B198:C198"/>
    <mergeCell ref="B197:C197"/>
    <mergeCell ref="B192:C192"/>
    <mergeCell ref="B187:C187"/>
    <mergeCell ref="A182:A198"/>
    <mergeCell ref="B180:C180"/>
    <mergeCell ref="A180:A181"/>
    <mergeCell ref="A163:A179"/>
    <mergeCell ref="B168:C168"/>
    <mergeCell ref="B173:C173"/>
    <mergeCell ref="B178:C178"/>
    <mergeCell ref="B179:C179"/>
    <mergeCell ref="B161:C161"/>
    <mergeCell ref="A161:A162"/>
    <mergeCell ref="A144:A160"/>
    <mergeCell ref="B154:C154"/>
    <mergeCell ref="B159:C159"/>
    <mergeCell ref="B160:C160"/>
    <mergeCell ref="B148:C148"/>
    <mergeCell ref="B142:C142"/>
    <mergeCell ref="A142:A143"/>
    <mergeCell ref="B58:C58"/>
    <mergeCell ref="B57:C57"/>
    <mergeCell ref="B52:C52"/>
    <mergeCell ref="B48:C48"/>
    <mergeCell ref="B42:C42"/>
    <mergeCell ref="A41:A58"/>
    <mergeCell ref="A39:A40"/>
    <mergeCell ref="B39:C39"/>
    <mergeCell ref="B33:C33"/>
    <mergeCell ref="B28:C28"/>
    <mergeCell ref="A21:A22"/>
    <mergeCell ref="B21:C21"/>
    <mergeCell ref="B20:C20"/>
    <mergeCell ref="B19:C19"/>
    <mergeCell ref="B14:C14"/>
    <mergeCell ref="B10:C10"/>
    <mergeCell ref="A3:A20"/>
    <mergeCell ref="A1:A2"/>
    <mergeCell ref="B1:C1"/>
    <mergeCell ref="B4:C4"/>
    <mergeCell ref="A23:A38"/>
    <mergeCell ref="B37:C37"/>
    <mergeCell ref="B38:C38"/>
    <mergeCell ref="B59:C59"/>
    <mergeCell ref="A59:A60"/>
    <mergeCell ref="A61:A71"/>
    <mergeCell ref="B64:C64"/>
    <mergeCell ref="B70:C70"/>
    <mergeCell ref="B71:C71"/>
    <mergeCell ref="B72:C72"/>
    <mergeCell ref="A72:A73"/>
    <mergeCell ref="A74:A84"/>
    <mergeCell ref="B78:C78"/>
    <mergeCell ref="B83:C83"/>
    <mergeCell ref="B84:C84"/>
    <mergeCell ref="B85:C85"/>
    <mergeCell ref="A85:A86"/>
    <mergeCell ref="A87:A103"/>
    <mergeCell ref="B92:C92"/>
    <mergeCell ref="B96:C96"/>
    <mergeCell ref="B102:C102"/>
    <mergeCell ref="B103:C103"/>
    <mergeCell ref="B104:C104"/>
    <mergeCell ref="A104:A105"/>
    <mergeCell ref="A106:A122"/>
    <mergeCell ref="B111:C111"/>
    <mergeCell ref="B115:C115"/>
    <mergeCell ref="B121:C121"/>
    <mergeCell ref="B122:C122"/>
    <mergeCell ref="B123:C123"/>
    <mergeCell ref="A123:A124"/>
    <mergeCell ref="B128:C128"/>
    <mergeCell ref="B141:C141"/>
    <mergeCell ref="B140:C140"/>
    <mergeCell ref="B134:C134"/>
    <mergeCell ref="A125:A141"/>
    <mergeCell ref="B217:C217"/>
    <mergeCell ref="B216:C216"/>
    <mergeCell ref="A201:A217"/>
    <mergeCell ref="B218:C218"/>
    <mergeCell ref="A218:A219"/>
    <mergeCell ref="A220:A236"/>
    <mergeCell ref="B225:C225"/>
    <mergeCell ref="B230:C230"/>
    <mergeCell ref="B235:C235"/>
    <mergeCell ref="B236:C236"/>
    <mergeCell ref="B237:C237"/>
    <mergeCell ref="A237:A238"/>
    <mergeCell ref="A239:A255"/>
    <mergeCell ref="B244:C244"/>
    <mergeCell ref="B249:C249"/>
    <mergeCell ref="B254:C254"/>
    <mergeCell ref="B255:C255"/>
    <mergeCell ref="B256:C256"/>
    <mergeCell ref="A256:A257"/>
    <mergeCell ref="A258:A274"/>
    <mergeCell ref="B262:C262"/>
    <mergeCell ref="B267:C267"/>
    <mergeCell ref="B273:C273"/>
    <mergeCell ref="B274:C274"/>
    <mergeCell ref="B275:C275"/>
    <mergeCell ref="A275:A276"/>
    <mergeCell ref="A277:A293"/>
    <mergeCell ref="B281:C281"/>
    <mergeCell ref="B287:C287"/>
    <mergeCell ref="B292:C292"/>
    <mergeCell ref="B293:C293"/>
    <mergeCell ref="B294:C294"/>
    <mergeCell ref="A294:A295"/>
    <mergeCell ref="B300:C300"/>
    <mergeCell ref="B305:C305"/>
    <mergeCell ref="B316:C316"/>
    <mergeCell ref="A316:A317"/>
    <mergeCell ref="B326:C326"/>
    <mergeCell ref="B323:C323"/>
    <mergeCell ref="B338:C338"/>
    <mergeCell ref="A338:A339"/>
    <mergeCell ref="A340:A359"/>
    <mergeCell ref="B345:C345"/>
    <mergeCell ref="B348:C348"/>
    <mergeCell ref="B358:C358"/>
    <mergeCell ref="B359:C359"/>
    <mergeCell ref="B360:C360"/>
    <mergeCell ref="A360:A361"/>
    <mergeCell ref="B366:C366"/>
    <mergeCell ref="B381:C381"/>
    <mergeCell ref="B380:C380"/>
    <mergeCell ref="B371:C371"/>
    <mergeCell ref="A362:A381"/>
    <mergeCell ref="B382:C382"/>
    <mergeCell ref="A382:A383"/>
    <mergeCell ref="A384:A403"/>
    <mergeCell ref="B388:C388"/>
    <mergeCell ref="B393:C393"/>
    <mergeCell ref="B402:C402"/>
    <mergeCell ref="B403:C403"/>
    <mergeCell ref="B404:C404"/>
    <mergeCell ref="A404:A405"/>
    <mergeCell ref="B410:C410"/>
    <mergeCell ref="B414:C414"/>
    <mergeCell ref="B441:C441"/>
    <mergeCell ref="B463:C463"/>
    <mergeCell ref="A472:A491"/>
    <mergeCell ref="B490:C490"/>
    <mergeCell ref="B491:C491"/>
    <mergeCell ref="L492:AF492"/>
    <mergeCell ref="D492:K492"/>
    <mergeCell ref="B492:C492"/>
    <mergeCell ref="A492:A493"/>
    <mergeCell ref="A494:A513"/>
    <mergeCell ref="B498:C498"/>
    <mergeCell ref="B503:C503"/>
    <mergeCell ref="B512:C512"/>
    <mergeCell ref="B513:C513"/>
    <mergeCell ref="L514:AF514"/>
    <mergeCell ref="D514:K514"/>
    <mergeCell ref="B514:C514"/>
    <mergeCell ref="A514:A515"/>
    <mergeCell ref="A516:A535"/>
    <mergeCell ref="B520:C520"/>
    <mergeCell ref="B525:C525"/>
    <mergeCell ref="B534:C534"/>
    <mergeCell ref="B535:C535"/>
    <mergeCell ref="L536:AF536"/>
    <mergeCell ref="D536:K536"/>
    <mergeCell ref="B536:C536"/>
    <mergeCell ref="A536:A537"/>
    <mergeCell ref="B557:C557"/>
    <mergeCell ref="B556:C556"/>
    <mergeCell ref="B548:C548"/>
    <mergeCell ref="B543:C543"/>
    <mergeCell ref="A538:A557"/>
    <mergeCell ref="A560:A579"/>
    <mergeCell ref="B570:C570"/>
    <mergeCell ref="B578:C578"/>
    <mergeCell ref="B579:C579"/>
    <mergeCell ref="L580:AF580"/>
    <mergeCell ref="D580:K580"/>
    <mergeCell ref="B580:C580"/>
    <mergeCell ref="A580:A581"/>
    <mergeCell ref="A582:A601"/>
    <mergeCell ref="B587:C587"/>
    <mergeCell ref="B592:C592"/>
    <mergeCell ref="B600:C600"/>
    <mergeCell ref="B601:C601"/>
    <mergeCell ref="L602:AF602"/>
    <mergeCell ref="D602:K602"/>
    <mergeCell ref="B602:C602"/>
    <mergeCell ref="A602:A603"/>
    <mergeCell ref="A604:A623"/>
    <mergeCell ref="B608:C608"/>
    <mergeCell ref="B614:C614"/>
    <mergeCell ref="B622:C622"/>
    <mergeCell ref="B623:C623"/>
  </mergeCell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3" min="3" style="0" width="11.211267605633802"/>
  </cols>
  <sheetData>
    <row r="1">
      <c r="A1" s="1488" t="s">
        <v>1013</v>
      </c>
      <c r="B1" s="1488" t="s">
        <v>1014</v>
      </c>
      <c r="C1" s="1488"/>
      <c r="D1" s="1489" t="s">
        <v>1015</v>
      </c>
      <c r="E1" s="1489"/>
      <c r="F1" s="1489"/>
      <c r="G1" s="1489"/>
      <c r="H1" s="1489"/>
      <c r="I1" s="1489"/>
      <c r="J1" s="1490" t="s">
        <v>1016</v>
      </c>
      <c r="K1" s="1490"/>
      <c r="L1" s="1490"/>
      <c r="M1" s="1490"/>
      <c r="N1" s="1490"/>
      <c r="O1" s="1490"/>
      <c r="P1" s="1490"/>
      <c r="Q1" s="1491"/>
      <c r="R1" s="1490"/>
      <c r="S1" s="1490"/>
      <c r="T1" s="1490"/>
      <c r="U1" s="1490"/>
      <c r="V1" s="1490"/>
      <c r="W1" s="1490"/>
      <c r="X1" s="1490"/>
      <c r="Y1" s="1490"/>
      <c r="Z1" s="1490"/>
      <c r="AA1" s="1490"/>
      <c r="AB1" s="1490"/>
      <c r="AC1" s="1490"/>
      <c r="AD1" s="1492"/>
    </row>
    <row r="2">
      <c r="A2" s="1488"/>
      <c r="B2" s="1488" t="s">
        <v>1017</v>
      </c>
      <c r="C2" s="1488" t="s">
        <v>1018</v>
      </c>
      <c r="D2" s="1489" t="s">
        <v>1019</v>
      </c>
      <c r="E2" s="1493" t="s">
        <v>1020</v>
      </c>
      <c r="F2" s="1494" t="s">
        <v>1021</v>
      </c>
      <c r="G2" s="1495" t="s">
        <v>1022</v>
      </c>
      <c r="H2" s="1495" t="s">
        <v>1023</v>
      </c>
      <c r="I2" s="1495" t="s">
        <v>1024</v>
      </c>
      <c r="J2" s="1490" t="s">
        <v>1025</v>
      </c>
      <c r="K2" s="1496" t="s">
        <v>1026</v>
      </c>
      <c r="L2" s="1496" t="s">
        <v>1027</v>
      </c>
      <c r="M2" s="1496" t="s">
        <v>1028</v>
      </c>
      <c r="N2" s="1496" t="s">
        <v>1029</v>
      </c>
      <c r="O2" s="1497" t="s">
        <v>1030</v>
      </c>
      <c r="P2" s="1496" t="s">
        <v>1031</v>
      </c>
      <c r="Q2" s="1491" t="s">
        <v>1032</v>
      </c>
      <c r="R2" s="1490" t="s">
        <v>1033</v>
      </c>
      <c r="S2" s="1497" t="s">
        <v>1034</v>
      </c>
      <c r="T2" s="1497" t="s">
        <v>1035</v>
      </c>
      <c r="U2" s="1497" t="s">
        <v>1036</v>
      </c>
      <c r="V2" s="1497" t="s">
        <v>1037</v>
      </c>
      <c r="W2" s="1497" t="s">
        <v>1038</v>
      </c>
      <c r="X2" s="1497" t="s">
        <v>1039</v>
      </c>
      <c r="Y2" s="1497" t="s">
        <v>1040</v>
      </c>
      <c r="Z2" s="1497" t="s">
        <v>1041</v>
      </c>
      <c r="AA2" s="1490" t="s">
        <v>1042</v>
      </c>
      <c r="AB2" s="1492" t="s">
        <v>1043</v>
      </c>
      <c r="AC2" s="1492" t="s">
        <v>1044</v>
      </c>
      <c r="AD2" s="1492" t="s">
        <v>1045</v>
      </c>
    </row>
    <row r="3">
      <c r="A3" s="1498" t="s">
        <v>1046</v>
      </c>
      <c r="B3" s="1499" t="s">
        <v>1047</v>
      </c>
      <c r="C3" s="1499" t="s">
        <v>1048</v>
      </c>
      <c r="D3" s="1500">
        <v>1814.55</v>
      </c>
      <c r="E3" s="1501">
        <v>6</v>
      </c>
      <c r="F3" s="1500">
        <f t="shared" ref="F3:F6" si="56">E3*2000</f>
      </c>
      <c r="G3" s="1502">
        <f t="shared" ref="G3:G13" si="0">F3/D3</f>
      </c>
      <c r="H3" s="1502">
        <f t="shared" ref="H3:H13" si="212">D3/E3</f>
      </c>
      <c r="I3" s="1502">
        <f t="shared" ref="I3:I13" si="148">F3/E3</f>
      </c>
      <c r="J3" s="1503">
        <f t="shared" ref="J3:J13" si="304">D3/T3</f>
      </c>
      <c r="K3" s="1504">
        <f t="shared" ref="K3:K13" si="276">O3/S3*1</f>
      </c>
      <c r="L3" s="1504">
        <f t="shared" ref="L3:L13" si="360">T3/S3</f>
      </c>
      <c r="M3" s="1504">
        <f t="shared" ref="M3:M13" si="332">V3/S3</f>
      </c>
      <c r="N3" s="1504">
        <f t="shared" ref="N3:N13" si="120">W3/V3</f>
      </c>
      <c r="O3" s="1505">
        <f t="shared" ref="O3:O13" si="28">U3/P3</f>
      </c>
      <c r="P3" s="1506">
        <v>0.0116</v>
      </c>
      <c r="Q3" s="1507">
        <v>47</v>
      </c>
      <c r="R3" s="1503">
        <f t="shared" ref="R3:R12" si="248">(D3/S3)*1000</f>
      </c>
      <c r="S3" s="1505">
        <v>23297</v>
      </c>
      <c r="T3" s="1505">
        <v>591</v>
      </c>
      <c r="U3" s="1505">
        <v>87</v>
      </c>
      <c r="V3" s="1505">
        <v>617</v>
      </c>
      <c r="W3" s="1505">
        <v>80</v>
      </c>
      <c r="X3" s="1505">
        <v>4</v>
      </c>
      <c r="Y3" s="1505">
        <v>0</v>
      </c>
      <c r="Z3" s="1508">
        <v>18</v>
      </c>
      <c r="AA3" s="1503">
        <f t="shared" ref="AA3:AA13" si="184">AD3*1000/D3</f>
      </c>
      <c r="AB3" s="1509" t="s">
        <v>1049</v>
      </c>
      <c r="AC3" s="1510" t="s">
        <v>1050</v>
      </c>
      <c r="AD3" s="1510">
        <v>30</v>
      </c>
    </row>
    <row r="4">
      <c r="A4" s="1498"/>
      <c r="B4" s="1499" t="s">
        <v>1047</v>
      </c>
      <c r="C4" s="1499" t="s">
        <v>1051</v>
      </c>
      <c r="D4" s="1500">
        <v>2328.33</v>
      </c>
      <c r="E4" s="1501">
        <v>1</v>
      </c>
      <c r="F4" s="1500">
        <f t="shared" si="56"/>
      </c>
      <c r="G4" s="1502">
        <f t="shared" si="0"/>
      </c>
      <c r="H4" s="1511">
        <f t="shared" si="212"/>
      </c>
      <c r="I4" s="1511">
        <f t="shared" si="148"/>
      </c>
      <c r="J4" s="1503">
        <f t="shared" si="304"/>
      </c>
      <c r="K4" s="1504">
        <f t="shared" si="276"/>
      </c>
      <c r="L4" s="1504">
        <f t="shared" si="360"/>
      </c>
      <c r="M4" s="1504">
        <f t="shared" si="332"/>
      </c>
      <c r="N4" s="1504">
        <f t="shared" si="120"/>
      </c>
      <c r="O4" s="1505">
        <f t="shared" si="28"/>
      </c>
      <c r="P4" s="1506">
        <v>0.0139</v>
      </c>
      <c r="Q4" s="1507">
        <v>44</v>
      </c>
      <c r="R4" s="1503">
        <f t="shared" si="248"/>
      </c>
      <c r="S4" s="1505">
        <v>26399</v>
      </c>
      <c r="T4" s="1505">
        <v>771</v>
      </c>
      <c r="U4" s="1505">
        <v>92</v>
      </c>
      <c r="V4" s="1505">
        <v>815</v>
      </c>
      <c r="W4" s="1505">
        <v>48</v>
      </c>
      <c r="X4" s="1505">
        <v>3</v>
      </c>
      <c r="Y4" s="1505">
        <v>1</v>
      </c>
      <c r="Z4" s="1508">
        <v>21</v>
      </c>
      <c r="AA4" s="1503">
        <f t="shared" si="184"/>
      </c>
      <c r="AB4" s="1509" t="s">
        <v>1049</v>
      </c>
      <c r="AC4" s="1510" t="s">
        <v>1050</v>
      </c>
      <c r="AD4" s="1510">
        <v>20</v>
      </c>
    </row>
    <row r="5">
      <c r="A5" s="1498"/>
      <c r="B5" s="1499" t="s">
        <v>1047</v>
      </c>
      <c r="C5" s="1499" t="s">
        <v>1052</v>
      </c>
      <c r="D5" s="1512">
        <v>2529.95</v>
      </c>
      <c r="E5" s="1501">
        <v>4</v>
      </c>
      <c r="F5" s="1500">
        <f t="shared" si="56"/>
      </c>
      <c r="G5" s="1502">
        <f t="shared" si="0"/>
      </c>
      <c r="H5" s="1502">
        <f t="shared" si="212"/>
      </c>
      <c r="I5" s="1502">
        <f t="shared" si="148"/>
      </c>
      <c r="J5" s="1513">
        <f t="shared" si="304"/>
      </c>
      <c r="K5" s="1504">
        <f t="shared" si="276"/>
      </c>
      <c r="L5" s="1504">
        <f t="shared" si="360"/>
      </c>
      <c r="M5" s="1504">
        <f t="shared" si="332"/>
      </c>
      <c r="N5" s="1504">
        <f t="shared" si="120"/>
      </c>
      <c r="O5" s="1505">
        <f t="shared" si="28"/>
      </c>
      <c r="P5" s="1506">
        <v>0.0192</v>
      </c>
      <c r="Q5" s="1507">
        <v>45</v>
      </c>
      <c r="R5" s="1503">
        <f t="shared" si="248"/>
      </c>
      <c r="S5" s="1505">
        <v>25044</v>
      </c>
      <c r="T5" s="1505">
        <v>576</v>
      </c>
      <c r="U5" s="1505">
        <v>95</v>
      </c>
      <c r="V5" s="1505">
        <v>598</v>
      </c>
      <c r="W5" s="1505">
        <v>38</v>
      </c>
      <c r="X5" s="1505">
        <v>7</v>
      </c>
      <c r="Y5" s="1505">
        <v>2</v>
      </c>
      <c r="Z5" s="1508">
        <v>21</v>
      </c>
      <c r="AA5" s="1503">
        <f t="shared" si="184"/>
      </c>
      <c r="AB5" s="1509" t="s">
        <v>1049</v>
      </c>
      <c r="AC5" s="1510" t="s">
        <v>1050</v>
      </c>
      <c r="AD5" s="1510">
        <v>15</v>
      </c>
    </row>
    <row r="6">
      <c r="A6" s="1498"/>
      <c r="B6" s="1499" t="s">
        <v>1047</v>
      </c>
      <c r="C6" s="1514" t="s">
        <v>1053</v>
      </c>
      <c r="D6" s="1512">
        <v>2090.27</v>
      </c>
      <c r="E6" s="1501">
        <v>1</v>
      </c>
      <c r="F6" s="1500">
        <f t="shared" si="56"/>
      </c>
      <c r="G6" s="1502">
        <f t="shared" si="0"/>
      </c>
      <c r="H6" s="1502">
        <f t="shared" si="212"/>
      </c>
      <c r="I6" s="1502">
        <f t="shared" si="148"/>
      </c>
      <c r="J6" s="1513">
        <f t="shared" si="304"/>
      </c>
      <c r="K6" s="1504">
        <f t="shared" si="276"/>
      </c>
      <c r="L6" s="1504">
        <f t="shared" si="360"/>
      </c>
      <c r="M6" s="1504">
        <f t="shared" si="332"/>
      </c>
      <c r="N6" s="1504">
        <f t="shared" si="120"/>
      </c>
      <c r="O6" s="1505">
        <f t="shared" si="28"/>
      </c>
      <c r="P6" s="1506">
        <v>0.0153</v>
      </c>
      <c r="Q6" s="1507">
        <v>42</v>
      </c>
      <c r="R6" s="1503">
        <f t="shared" si="248"/>
      </c>
      <c r="S6" s="1505">
        <v>23094</v>
      </c>
      <c r="T6" s="1505">
        <v>635</v>
      </c>
      <c r="U6" s="1505">
        <v>84</v>
      </c>
      <c r="V6" s="1505">
        <v>679</v>
      </c>
      <c r="W6" s="1505">
        <v>33</v>
      </c>
      <c r="X6" s="1505">
        <v>4</v>
      </c>
      <c r="Y6" s="1505">
        <v>0</v>
      </c>
      <c r="Z6" s="1508">
        <v>17</v>
      </c>
      <c r="AA6" s="1503">
        <f t="shared" si="184"/>
      </c>
      <c r="AB6" s="1509" t="s">
        <v>1049</v>
      </c>
      <c r="AC6" s="1510" t="s">
        <v>1050</v>
      </c>
      <c r="AD6" s="1510">
        <v>15</v>
      </c>
    </row>
    <row r="7">
      <c r="A7" s="1498"/>
      <c r="B7" s="1515" t="s">
        <v>1054</v>
      </c>
      <c r="C7" s="1515"/>
      <c r="D7" s="1516">
        <f>SUM(D3:D6)</f>
      </c>
      <c r="E7" s="1517">
        <f>SUM(E3:E6)</f>
      </c>
      <c r="F7" s="1516">
        <f>SUM(F3:F6)</f>
      </c>
      <c r="G7" s="1518">
        <f t="shared" si="0"/>
      </c>
      <c r="H7" s="1518">
        <f t="shared" si="212"/>
      </c>
      <c r="I7" s="1518">
        <f t="shared" si="148"/>
      </c>
      <c r="J7" s="1518">
        <f t="shared" si="304"/>
      </c>
      <c r="K7" s="1519">
        <f t="shared" si="276"/>
      </c>
      <c r="L7" s="1519">
        <f t="shared" si="360"/>
      </c>
      <c r="M7" s="1519">
        <f t="shared" si="332"/>
      </c>
      <c r="N7" s="1519">
        <f t="shared" si="120"/>
      </c>
      <c r="O7" s="1520">
        <f t="shared" si="28"/>
      </c>
      <c r="P7" s="1519">
        <f>AVERAGE(P3:P6)</f>
      </c>
      <c r="Q7" s="1521">
        <f>AVERAGE(Q3:Q6)</f>
      </c>
      <c r="R7" s="1518">
        <f t="shared" si="248"/>
      </c>
      <c r="S7" s="1520">
        <f>SUM(S3:S6)</f>
      </c>
      <c r="T7" s="1520">
        <f>SUM(T3:T6)</f>
      </c>
      <c r="U7" s="1520">
        <f>SUM(U3:U6)</f>
      </c>
      <c r="V7" s="1520">
        <f>SUM(V3:V6)</f>
      </c>
      <c r="W7" s="1520">
        <f>SUM(W3:W6)</f>
      </c>
      <c r="X7" s="1520">
        <f>SUM(X3:X6)</f>
      </c>
      <c r="Y7" s="1520">
        <f>SUM(Y3:Y6)</f>
      </c>
      <c r="Z7" s="1520">
        <f>SUM(Z3:Z6)</f>
      </c>
      <c r="AA7" s="1521">
        <f t="shared" si="184"/>
      </c>
      <c r="AB7" s="1522"/>
      <c r="AC7" s="1522"/>
      <c r="AD7" s="1520">
        <f>SUM(AD3:AD6)</f>
      </c>
    </row>
    <row r="8">
      <c r="A8" s="1498"/>
      <c r="B8" s="1499" t="s">
        <v>1055</v>
      </c>
      <c r="C8" s="1499" t="s">
        <v>1056</v>
      </c>
      <c r="D8" s="1523">
        <v>1787.3</v>
      </c>
      <c r="E8" s="1501">
        <v>3</v>
      </c>
      <c r="F8" s="1500">
        <f t="shared" ref="F8:F11" si="57">E8*2000</f>
      </c>
      <c r="G8" s="1502">
        <f t="shared" si="0"/>
      </c>
      <c r="H8" s="1502">
        <f t="shared" si="212"/>
      </c>
      <c r="I8" s="1502">
        <f t="shared" si="148"/>
      </c>
      <c r="J8" s="1503">
        <f t="shared" si="304"/>
      </c>
      <c r="K8" s="1504">
        <f t="shared" si="276"/>
      </c>
      <c r="L8" s="1504">
        <f t="shared" si="360"/>
      </c>
      <c r="M8" s="1504">
        <f t="shared" si="332"/>
      </c>
      <c r="N8" s="1504">
        <f t="shared" si="120"/>
      </c>
      <c r="O8" s="1505">
        <f t="shared" si="28"/>
      </c>
      <c r="P8" s="1506">
        <v>0.0126</v>
      </c>
      <c r="Q8" s="1507">
        <v>43</v>
      </c>
      <c r="R8" s="1503">
        <f t="shared" si="248"/>
      </c>
      <c r="S8" s="1505">
        <v>20890</v>
      </c>
      <c r="T8" s="1505">
        <v>656</v>
      </c>
      <c r="U8" s="1505">
        <v>75</v>
      </c>
      <c r="V8" s="1505">
        <v>696</v>
      </c>
      <c r="W8" s="1505">
        <v>64</v>
      </c>
      <c r="X8" s="1505">
        <v>3</v>
      </c>
      <c r="Y8" s="1505">
        <v>3</v>
      </c>
      <c r="Z8" s="1508">
        <v>18</v>
      </c>
      <c r="AA8" s="1503">
        <f t="shared" si="184"/>
      </c>
      <c r="AB8" s="1509" t="s">
        <v>1049</v>
      </c>
      <c r="AC8" s="1510" t="s">
        <v>1050</v>
      </c>
      <c r="AD8" s="1510">
        <v>22</v>
      </c>
    </row>
    <row r="9">
      <c r="A9" s="1498"/>
      <c r="B9" s="1499" t="s">
        <v>1055</v>
      </c>
      <c r="C9" s="1499" t="s">
        <v>1057</v>
      </c>
      <c r="D9" s="1500">
        <v>2730.96</v>
      </c>
      <c r="E9" s="1501">
        <v>2</v>
      </c>
      <c r="F9" s="1500">
        <f t="shared" si="57"/>
      </c>
      <c r="G9" s="1502">
        <f t="shared" si="0"/>
      </c>
      <c r="H9" s="1502">
        <f t="shared" si="212"/>
      </c>
      <c r="I9" s="1502">
        <f t="shared" si="148"/>
      </c>
      <c r="J9" s="1503">
        <f t="shared" si="304"/>
      </c>
      <c r="K9" s="1504">
        <f t="shared" si="276"/>
      </c>
      <c r="L9" s="1504">
        <f t="shared" si="360"/>
      </c>
      <c r="M9" s="1504">
        <f t="shared" si="332"/>
      </c>
      <c r="N9" s="1504">
        <f t="shared" si="120"/>
      </c>
      <c r="O9" s="1505">
        <f t="shared" si="28"/>
      </c>
      <c r="P9" s="1506">
        <v>0.0126</v>
      </c>
      <c r="Q9" s="1507">
        <v>43</v>
      </c>
      <c r="R9" s="1503">
        <f t="shared" si="248"/>
      </c>
      <c r="S9" s="1505">
        <v>28879</v>
      </c>
      <c r="T9" s="1505">
        <v>854</v>
      </c>
      <c r="U9" s="1505">
        <v>86</v>
      </c>
      <c r="V9" s="1505">
        <v>897</v>
      </c>
      <c r="W9" s="1505">
        <v>60</v>
      </c>
      <c r="X9" s="1505">
        <v>10</v>
      </c>
      <c r="Y9" s="1505">
        <v>1</v>
      </c>
      <c r="Z9" s="1508">
        <v>28</v>
      </c>
      <c r="AA9" s="1503">
        <f t="shared" si="184"/>
      </c>
      <c r="AB9" s="1509" t="s">
        <v>1049</v>
      </c>
      <c r="AC9" s="1510" t="s">
        <v>1050</v>
      </c>
      <c r="AD9" s="1510">
        <v>26</v>
      </c>
    </row>
    <row r="10">
      <c r="A10" s="1498"/>
      <c r="B10" s="1499" t="s">
        <v>1055</v>
      </c>
      <c r="C10" s="1514" t="s">
        <v>1058</v>
      </c>
      <c r="D10" s="1512">
        <v>2676.09</v>
      </c>
      <c r="E10" s="1501">
        <v>5</v>
      </c>
      <c r="F10" s="1500">
        <f t="shared" si="57"/>
      </c>
      <c r="G10" s="1502">
        <f t="shared" si="0"/>
      </c>
      <c r="H10" s="1502">
        <f t="shared" si="212"/>
      </c>
      <c r="I10" s="1502">
        <f t="shared" si="148"/>
      </c>
      <c r="J10" s="1503">
        <f t="shared" si="304"/>
      </c>
      <c r="K10" s="1504">
        <f t="shared" si="276"/>
      </c>
      <c r="L10" s="1504">
        <f t="shared" si="360"/>
      </c>
      <c r="M10" s="1504">
        <f t="shared" si="332"/>
      </c>
      <c r="N10" s="1504">
        <f t="shared" si="120"/>
      </c>
      <c r="O10" s="1505">
        <f t="shared" si="28"/>
      </c>
      <c r="P10" s="1506">
        <v>0.0142</v>
      </c>
      <c r="Q10" s="1507">
        <v>43</v>
      </c>
      <c r="R10" s="1503">
        <f t="shared" si="248"/>
      </c>
      <c r="S10" s="1508">
        <v>28333</v>
      </c>
      <c r="T10" s="1505">
        <v>1047</v>
      </c>
      <c r="U10" s="1505">
        <v>107</v>
      </c>
      <c r="V10" s="1505">
        <v>1116</v>
      </c>
      <c r="W10" s="1505">
        <v>78</v>
      </c>
      <c r="X10" s="1505">
        <v>10</v>
      </c>
      <c r="Y10" s="1505">
        <v>2</v>
      </c>
      <c r="Z10" s="1508">
        <v>25</v>
      </c>
      <c r="AA10" s="1503">
        <f t="shared" si="184"/>
      </c>
      <c r="AB10" s="1509" t="s">
        <v>1049</v>
      </c>
      <c r="AC10" s="1510" t="s">
        <v>1050</v>
      </c>
      <c r="AD10" s="1510">
        <v>32</v>
      </c>
    </row>
    <row r="11">
      <c r="A11" s="1498"/>
      <c r="B11" s="1499" t="s">
        <v>1055</v>
      </c>
      <c r="C11" s="1499" t="s">
        <v>1059</v>
      </c>
      <c r="D11" s="1512">
        <v>1666.87</v>
      </c>
      <c r="E11" s="1501">
        <v>3</v>
      </c>
      <c r="F11" s="1500">
        <f t="shared" si="57"/>
      </c>
      <c r="G11" s="1502">
        <f t="shared" si="0"/>
      </c>
      <c r="H11" s="1502">
        <f t="shared" si="212"/>
      </c>
      <c r="I11" s="1502">
        <f t="shared" si="148"/>
      </c>
      <c r="J11" s="1503">
        <f t="shared" si="304"/>
      </c>
      <c r="K11" s="1504">
        <f t="shared" si="276"/>
      </c>
      <c r="L11" s="1504">
        <f t="shared" si="360"/>
      </c>
      <c r="M11" s="1504">
        <f t="shared" si="332"/>
      </c>
      <c r="N11" s="1504">
        <f t="shared" si="120"/>
      </c>
      <c r="O11" s="1505">
        <f t="shared" si="28"/>
      </c>
      <c r="P11" s="1506">
        <v>0.0248</v>
      </c>
      <c r="Q11" s="1507">
        <v>43</v>
      </c>
      <c r="R11" s="1503">
        <f t="shared" si="248"/>
      </c>
      <c r="S11" s="1505">
        <v>20406</v>
      </c>
      <c r="T11" s="1505">
        <v>569</v>
      </c>
      <c r="U11" s="1505">
        <v>96</v>
      </c>
      <c r="V11" s="1505">
        <v>625</v>
      </c>
      <c r="W11" s="1505">
        <v>30</v>
      </c>
      <c r="X11" s="1505">
        <v>5</v>
      </c>
      <c r="Y11" s="1505">
        <v>3</v>
      </c>
      <c r="Z11" s="1508">
        <v>20</v>
      </c>
      <c r="AA11" s="1503">
        <f t="shared" si="184"/>
      </c>
      <c r="AB11" s="1509" t="s">
        <v>1049</v>
      </c>
      <c r="AC11" s="1510" t="s">
        <v>1050</v>
      </c>
      <c r="AD11" s="1510">
        <v>9</v>
      </c>
    </row>
    <row r="12">
      <c r="A12" s="1498"/>
      <c r="B12" s="1515" t="s">
        <v>1054</v>
      </c>
      <c r="C12" s="1515"/>
      <c r="D12" s="1516">
        <f>SUM(D8:D11)</f>
      </c>
      <c r="E12" s="1517">
        <f>SUM(E8:E11)</f>
      </c>
      <c r="F12" s="1516">
        <f>SUM(F8:F11)</f>
      </c>
      <c r="G12" s="1518">
        <f t="shared" si="0"/>
      </c>
      <c r="H12" s="1518">
        <f t="shared" si="212"/>
      </c>
      <c r="I12" s="1518">
        <f t="shared" si="148"/>
      </c>
      <c r="J12" s="1518">
        <f t="shared" si="304"/>
      </c>
      <c r="K12" s="1519">
        <f t="shared" si="276"/>
      </c>
      <c r="L12" s="1519">
        <f t="shared" si="360"/>
      </c>
      <c r="M12" s="1519">
        <f t="shared" si="332"/>
      </c>
      <c r="N12" s="1519">
        <f t="shared" si="120"/>
      </c>
      <c r="O12" s="1520">
        <f t="shared" si="28"/>
      </c>
      <c r="P12" s="1519">
        <f>AVERAGE(P8:P11)</f>
      </c>
      <c r="Q12" s="1521">
        <f>AVERAGE(Q8:Q11)</f>
      </c>
      <c r="R12" s="1516">
        <f t="shared" si="248"/>
      </c>
      <c r="S12" s="1520">
        <f>SUM(S8:S11)</f>
      </c>
      <c r="T12" s="1520">
        <f>SUM(T8:T11)</f>
      </c>
      <c r="U12" s="1520">
        <f>SUM(U8:U11)</f>
      </c>
      <c r="V12" s="1520">
        <f>SUM(V8:V11)</f>
      </c>
      <c r="W12" s="1520">
        <f>SUM(W8:W11)</f>
      </c>
      <c r="X12" s="1520">
        <f>SUM(X8:X11)</f>
      </c>
      <c r="Y12" s="1520">
        <f>SUM(Y8:Y11)</f>
      </c>
      <c r="Z12" s="1520">
        <f>SUM(Z8:Z11)</f>
      </c>
      <c r="AA12" s="1521">
        <f t="shared" si="184"/>
      </c>
      <c r="AB12" s="1522"/>
      <c r="AC12" s="1522"/>
      <c r="AD12" s="1520">
        <f>SUM(AD8:AD11)</f>
      </c>
    </row>
    <row r="13">
      <c r="A13" s="1498"/>
      <c r="B13" s="1524" t="s">
        <v>1060</v>
      </c>
      <c r="C13" s="1524"/>
      <c r="D13" s="1525">
        <f>D12+D7</f>
      </c>
      <c r="E13" s="1525">
        <f>E12+E7</f>
      </c>
      <c r="F13" s="1525">
        <f>F12+F7</f>
      </c>
      <c r="G13" s="1526">
        <f t="shared" si="0"/>
      </c>
      <c r="H13" s="1526">
        <f t="shared" si="212"/>
      </c>
      <c r="I13" s="1526">
        <f t="shared" si="148"/>
      </c>
      <c r="J13" s="1526">
        <f t="shared" si="304"/>
      </c>
      <c r="K13" s="1527">
        <f t="shared" si="276"/>
      </c>
      <c r="L13" s="1527">
        <f t="shared" si="360"/>
      </c>
      <c r="M13" s="1527">
        <f t="shared" si="332"/>
      </c>
      <c r="N13" s="1527">
        <f t="shared" si="120"/>
      </c>
      <c r="O13" s="1528">
        <f t="shared" si="28"/>
      </c>
      <c r="P13" s="1528">
        <f>(P12+P7)/2</f>
      </c>
      <c r="Q13" s="1529">
        <f>(Q12+Q7)/2</f>
      </c>
      <c r="R13" s="1525">
        <f>(R12+R7)/2</f>
      </c>
      <c r="S13" s="1528">
        <f>S12+S7</f>
      </c>
      <c r="T13" s="1528">
        <f>T12+T7</f>
      </c>
      <c r="U13" s="1528">
        <f>U12+U7</f>
      </c>
      <c r="V13" s="1528">
        <f>V12+V7</f>
      </c>
      <c r="W13" s="1528">
        <f>W12+W7</f>
      </c>
      <c r="X13" s="1528">
        <f>X12+X7</f>
      </c>
      <c r="Y13" s="1528">
        <f>Y12+Y7</f>
      </c>
      <c r="Z13" s="1528">
        <f>Z12+Z7</f>
      </c>
      <c r="AA13" s="1529">
        <f t="shared" si="184"/>
      </c>
      <c r="AB13" s="1530"/>
      <c r="AC13" s="1530"/>
      <c r="AD13" s="1528">
        <f>AD7+AD12</f>
      </c>
    </row>
    <row r="14">
      <c r="A14" s="1488" t="s">
        <v>1013</v>
      </c>
      <c r="B14" s="1488" t="s">
        <v>1014</v>
      </c>
      <c r="C14" s="1488"/>
      <c r="D14" s="1489" t="s">
        <v>1015</v>
      </c>
      <c r="E14" s="1489"/>
      <c r="F14" s="1489"/>
      <c r="G14" s="1489"/>
      <c r="H14" s="1489"/>
      <c r="I14" s="1489"/>
      <c r="J14" s="1490" t="s">
        <v>1016</v>
      </c>
      <c r="K14" s="1490"/>
      <c r="L14" s="1490"/>
      <c r="M14" s="1490"/>
      <c r="N14" s="1490"/>
      <c r="O14" s="1490"/>
      <c r="P14" s="1490"/>
      <c r="Q14" s="1491"/>
      <c r="R14" s="1490"/>
      <c r="S14" s="1490"/>
      <c r="T14" s="1490"/>
      <c r="U14" s="1490"/>
      <c r="V14" s="1490"/>
      <c r="W14" s="1490"/>
      <c r="X14" s="1490"/>
      <c r="Y14" s="1490"/>
      <c r="Z14" s="1490"/>
      <c r="AA14" s="1490"/>
      <c r="AB14" s="1490"/>
      <c r="AC14" s="1490"/>
      <c r="AD14" s="1492"/>
    </row>
    <row r="15">
      <c r="A15" s="1488"/>
      <c r="B15" s="1488" t="s">
        <v>1017</v>
      </c>
      <c r="C15" s="1488" t="s">
        <v>1018</v>
      </c>
      <c r="D15" s="1489" t="s">
        <v>1019</v>
      </c>
      <c r="E15" s="1493" t="s">
        <v>1020</v>
      </c>
      <c r="F15" s="1494" t="s">
        <v>1021</v>
      </c>
      <c r="G15" s="1495" t="s">
        <v>1022</v>
      </c>
      <c r="H15" s="1495" t="s">
        <v>1023</v>
      </c>
      <c r="I15" s="1495" t="s">
        <v>1024</v>
      </c>
      <c r="J15" s="1490" t="s">
        <v>1025</v>
      </c>
      <c r="K15" s="1496" t="s">
        <v>1026</v>
      </c>
      <c r="L15" s="1496" t="s">
        <v>1027</v>
      </c>
      <c r="M15" s="1496" t="s">
        <v>1028</v>
      </c>
      <c r="N15" s="1496" t="s">
        <v>1029</v>
      </c>
      <c r="O15" s="1497" t="s">
        <v>1030</v>
      </c>
      <c r="P15" s="1496" t="s">
        <v>1031</v>
      </c>
      <c r="Q15" s="1491" t="s">
        <v>1032</v>
      </c>
      <c r="R15" s="1490" t="s">
        <v>1033</v>
      </c>
      <c r="S15" s="1497" t="s">
        <v>1034</v>
      </c>
      <c r="T15" s="1497" t="s">
        <v>1035</v>
      </c>
      <c r="U15" s="1497" t="s">
        <v>1036</v>
      </c>
      <c r="V15" s="1497" t="s">
        <v>1037</v>
      </c>
      <c r="W15" s="1497" t="s">
        <v>1038</v>
      </c>
      <c r="X15" s="1497" t="s">
        <v>1039</v>
      </c>
      <c r="Y15" s="1497" t="s">
        <v>1040</v>
      </c>
      <c r="Z15" s="1497" t="s">
        <v>1041</v>
      </c>
      <c r="AA15" s="1490" t="s">
        <v>1042</v>
      </c>
      <c r="AB15" s="1492" t="s">
        <v>1043</v>
      </c>
      <c r="AC15" s="1492" t="s">
        <v>1044</v>
      </c>
      <c r="AD15" s="1492" t="s">
        <v>1045</v>
      </c>
    </row>
    <row r="16">
      <c r="A16" s="1498" t="s">
        <v>1061</v>
      </c>
      <c r="B16" s="1499" t="s">
        <v>1047</v>
      </c>
      <c r="C16" s="1514" t="s">
        <v>1048</v>
      </c>
      <c r="D16" s="1500">
        <v>1701.56</v>
      </c>
      <c r="E16" s="1501">
        <v>2</v>
      </c>
      <c r="F16" s="1500">
        <f t="shared" ref="F16:F18" si="58">E16*2000</f>
      </c>
      <c r="G16" s="1502">
        <f t="shared" ref="G16:G26" si="1">F16/D16</f>
      </c>
      <c r="H16" s="1502">
        <f t="shared" ref="H16:H26" si="213">D16/E16</f>
      </c>
      <c r="I16" s="1502">
        <f t="shared" ref="I16:I26" si="149">F16/E16</f>
      </c>
      <c r="J16" s="1503">
        <f t="shared" ref="J16:J26" si="305">D16/T16</f>
      </c>
      <c r="K16" s="1504">
        <f t="shared" ref="K16:K26" si="277">O16/S16*1</f>
      </c>
      <c r="L16" s="1504">
        <f t="shared" ref="L16:L26" si="361">T16/S16</f>
      </c>
      <c r="M16" s="1504">
        <f t="shared" ref="M16:M26" si="333">V16/S16</f>
      </c>
      <c r="N16" s="1504">
        <f t="shared" ref="N16:N26" si="121">W16/V16</f>
      </c>
      <c r="O16" s="1505">
        <f t="shared" ref="O16:O26" si="29">U16/P16</f>
      </c>
      <c r="P16" s="1506">
        <v>0.0087</v>
      </c>
      <c r="Q16" s="1507">
        <v>42</v>
      </c>
      <c r="R16" s="1503">
        <f t="shared" ref="R16:R25" si="249">(D16/S16)*1000</f>
      </c>
      <c r="S16" s="1505">
        <v>23538</v>
      </c>
      <c r="T16" s="1505">
        <v>438</v>
      </c>
      <c r="U16" s="1505">
        <v>64</v>
      </c>
      <c r="V16" s="1505">
        <v>449</v>
      </c>
      <c r="W16" s="1505">
        <v>59</v>
      </c>
      <c r="X16" s="1505">
        <v>1</v>
      </c>
      <c r="Y16" s="1505">
        <v>1</v>
      </c>
      <c r="Z16" s="1508">
        <v>14</v>
      </c>
      <c r="AA16" s="1503">
        <f t="shared" ref="AA16:AA26" si="185">AD16*1000/D16</f>
      </c>
      <c r="AB16" s="1509" t="s">
        <v>1049</v>
      </c>
      <c r="AC16" s="1510" t="s">
        <v>1050</v>
      </c>
      <c r="AD16" s="1510">
        <v>16</v>
      </c>
    </row>
    <row r="17">
      <c r="A17" s="1498"/>
      <c r="B17" s="1499" t="s">
        <v>1047</v>
      </c>
      <c r="C17" s="1499" t="s">
        <v>1051</v>
      </c>
      <c r="D17" s="1500">
        <v>2292.72</v>
      </c>
      <c r="E17" s="1501">
        <v>2</v>
      </c>
      <c r="F17" s="1500">
        <f t="shared" si="58"/>
      </c>
      <c r="G17" s="1502">
        <f t="shared" si="1"/>
      </c>
      <c r="H17" s="1511">
        <f t="shared" si="213"/>
      </c>
      <c r="I17" s="1511">
        <f t="shared" si="149"/>
      </c>
      <c r="J17" s="1503">
        <f t="shared" si="305"/>
      </c>
      <c r="K17" s="1504">
        <f t="shared" si="277"/>
      </c>
      <c r="L17" s="1504">
        <f t="shared" si="361"/>
      </c>
      <c r="M17" s="1504">
        <f t="shared" si="333"/>
      </c>
      <c r="N17" s="1504">
        <f t="shared" si="121"/>
      </c>
      <c r="O17" s="1505">
        <f t="shared" si="29"/>
      </c>
      <c r="P17" s="1506">
        <v>0.018</v>
      </c>
      <c r="Q17" s="1507">
        <v>47</v>
      </c>
      <c r="R17" s="1503">
        <f t="shared" si="249"/>
      </c>
      <c r="S17" s="1505">
        <v>24387</v>
      </c>
      <c r="T17" s="1505">
        <v>557</v>
      </c>
      <c r="U17" s="1505">
        <v>108</v>
      </c>
      <c r="V17" s="1505">
        <v>598</v>
      </c>
      <c r="W17" s="1505">
        <v>86</v>
      </c>
      <c r="X17" s="1505">
        <v>5</v>
      </c>
      <c r="Y17" s="1505">
        <v>0</v>
      </c>
      <c r="Z17" s="1508">
        <v>24</v>
      </c>
      <c r="AA17" s="1503">
        <f t="shared" si="185"/>
      </c>
      <c r="AB17" s="1509" t="s">
        <v>1049</v>
      </c>
      <c r="AC17" s="1510" t="s">
        <v>1050</v>
      </c>
      <c r="AD17" s="1510">
        <v>29</v>
      </c>
    </row>
    <row r="18">
      <c r="A18" s="1498"/>
      <c r="B18" s="1499" t="s">
        <v>1047</v>
      </c>
      <c r="C18" s="1499" t="s">
        <v>1052</v>
      </c>
      <c r="D18" s="1512">
        <v>1701.62</v>
      </c>
      <c r="E18" s="1501">
        <v>3</v>
      </c>
      <c r="F18" s="1500">
        <f t="shared" si="58"/>
      </c>
      <c r="G18" s="1502">
        <f t="shared" si="1"/>
      </c>
      <c r="H18" s="1502">
        <f t="shared" si="213"/>
      </c>
      <c r="I18" s="1502">
        <f t="shared" si="149"/>
      </c>
      <c r="J18" s="1513">
        <f t="shared" si="305"/>
      </c>
      <c r="K18" s="1504">
        <f t="shared" si="277"/>
      </c>
      <c r="L18" s="1504">
        <f t="shared" si="361"/>
      </c>
      <c r="M18" s="1504">
        <f t="shared" si="333"/>
      </c>
      <c r="N18" s="1504">
        <f t="shared" si="121"/>
      </c>
      <c r="O18" s="1505">
        <f t="shared" si="29"/>
      </c>
      <c r="P18" s="1506">
        <v>0.013</v>
      </c>
      <c r="Q18" s="1507">
        <v>42</v>
      </c>
      <c r="R18" s="1503">
        <f t="shared" si="249"/>
      </c>
      <c r="S18" s="1505">
        <v>19151</v>
      </c>
      <c r="T18" s="1505">
        <v>570</v>
      </c>
      <c r="U18" s="1505">
        <v>81</v>
      </c>
      <c r="V18" s="1505">
        <v>625</v>
      </c>
      <c r="W18" s="1505">
        <v>55</v>
      </c>
      <c r="X18" s="1505">
        <v>6</v>
      </c>
      <c r="Y18" s="1505">
        <v>0</v>
      </c>
      <c r="Z18" s="1508">
        <v>21</v>
      </c>
      <c r="AA18" s="1503">
        <f t="shared" si="185"/>
      </c>
      <c r="AB18" s="1509" t="s">
        <v>1049</v>
      </c>
      <c r="AC18" s="1510" t="s">
        <v>1050</v>
      </c>
      <c r="AD18" s="1510">
        <v>17</v>
      </c>
    </row>
    <row r="19">
      <c r="A19" s="1498"/>
      <c r="B19" s="1515" t="s">
        <v>1054</v>
      </c>
      <c r="C19" s="1515"/>
      <c r="D19" s="1516">
        <f>SUM(D16:D18)</f>
      </c>
      <c r="E19" s="1517">
        <f>SUM(E16:E18)</f>
      </c>
      <c r="F19" s="1516">
        <f>SUM(F16:F18)</f>
      </c>
      <c r="G19" s="1518">
        <f t="shared" si="1"/>
      </c>
      <c r="H19" s="1518">
        <f t="shared" si="213"/>
      </c>
      <c r="I19" s="1518">
        <f t="shared" si="149"/>
      </c>
      <c r="J19" s="1518">
        <f t="shared" si="305"/>
      </c>
      <c r="K19" s="1519">
        <f t="shared" si="277"/>
      </c>
      <c r="L19" s="1519">
        <f t="shared" si="361"/>
      </c>
      <c r="M19" s="1519">
        <f t="shared" si="333"/>
      </c>
      <c r="N19" s="1519">
        <f t="shared" si="121"/>
      </c>
      <c r="O19" s="1520">
        <f t="shared" si="29"/>
      </c>
      <c r="P19" s="1519">
        <f>AVERAGE(P16:P18)</f>
      </c>
      <c r="Q19" s="1521">
        <f>AVERAGE(Q16:Q18)</f>
      </c>
      <c r="R19" s="1518">
        <f t="shared" si="249"/>
      </c>
      <c r="S19" s="1520">
        <f>SUM(S16:S18)</f>
      </c>
      <c r="T19" s="1520">
        <f>SUM(T16:T18)</f>
      </c>
      <c r="U19" s="1520">
        <f>SUM(U16:U18)</f>
      </c>
      <c r="V19" s="1520">
        <f>SUM(V16:V18)</f>
      </c>
      <c r="W19" s="1520">
        <f>SUM(W16:W18)</f>
      </c>
      <c r="X19" s="1520">
        <f>SUM(X16:X18)</f>
      </c>
      <c r="Y19" s="1520">
        <f>SUM(Y16:Y18)</f>
      </c>
      <c r="Z19" s="1520">
        <f>SUM(Z16:Z18)</f>
      </c>
      <c r="AA19" s="1521">
        <f t="shared" si="185"/>
      </c>
      <c r="AB19" s="1522"/>
      <c r="AC19" s="1522"/>
      <c r="AD19" s="1520">
        <f>SUM(AD16:AD18)</f>
      </c>
    </row>
    <row r="20">
      <c r="A20" s="1498"/>
      <c r="B20" s="1499" t="s">
        <v>1055</v>
      </c>
      <c r="C20" s="1514" t="s">
        <v>1053</v>
      </c>
      <c r="D20" s="1523">
        <v>2212.98</v>
      </c>
      <c r="E20" s="1501">
        <v>2</v>
      </c>
      <c r="F20" s="1500">
        <f t="shared" ref="F20:F24" si="59">E20*2000</f>
      </c>
      <c r="G20" s="1502">
        <f t="shared" si="1"/>
      </c>
      <c r="H20" s="1502">
        <f t="shared" si="213"/>
      </c>
      <c r="I20" s="1502">
        <f t="shared" si="149"/>
      </c>
      <c r="J20" s="1503">
        <f t="shared" si="305"/>
      </c>
      <c r="K20" s="1504">
        <f t="shared" si="277"/>
      </c>
      <c r="L20" s="1504">
        <f t="shared" si="361"/>
      </c>
      <c r="M20" s="1504">
        <f t="shared" si="333"/>
      </c>
      <c r="N20" s="1504">
        <f t="shared" si="121"/>
      </c>
      <c r="O20" s="1505">
        <f t="shared" si="29"/>
      </c>
      <c r="P20" s="1506">
        <v>0.0183</v>
      </c>
      <c r="Q20" s="1507">
        <v>42</v>
      </c>
      <c r="R20" s="1503">
        <f t="shared" si="249"/>
      </c>
      <c r="S20" s="1505">
        <v>23394</v>
      </c>
      <c r="T20" s="1505">
        <v>706</v>
      </c>
      <c r="U20" s="1505">
        <v>109</v>
      </c>
      <c r="V20" s="1505">
        <v>746</v>
      </c>
      <c r="W20" s="1505">
        <v>68</v>
      </c>
      <c r="X20" s="1505">
        <v>3</v>
      </c>
      <c r="Y20" s="1505">
        <v>3</v>
      </c>
      <c r="Z20" s="1508">
        <v>19</v>
      </c>
      <c r="AA20" s="1503">
        <f t="shared" si="185"/>
      </c>
      <c r="AB20" s="1509" t="s">
        <v>1049</v>
      </c>
      <c r="AC20" s="1510" t="s">
        <v>1050</v>
      </c>
      <c r="AD20" s="1510">
        <v>24</v>
      </c>
    </row>
    <row r="21">
      <c r="A21" s="1498"/>
      <c r="B21" s="1499" t="s">
        <v>1055</v>
      </c>
      <c r="C21" s="1514" t="s">
        <v>1056</v>
      </c>
      <c r="D21" s="1500">
        <v>2439.54</v>
      </c>
      <c r="E21" s="1501">
        <v>0</v>
      </c>
      <c r="F21" s="1500">
        <f t="shared" si="59"/>
      </c>
      <c r="G21" s="1502">
        <f t="shared" si="1"/>
      </c>
      <c r="H21" s="1502">
        <f t="shared" si="213"/>
      </c>
      <c r="I21" s="1502">
        <f t="shared" si="149"/>
      </c>
      <c r="J21" s="1503">
        <f t="shared" si="305"/>
      </c>
      <c r="K21" s="1504">
        <f t="shared" si="277"/>
      </c>
      <c r="L21" s="1504">
        <f t="shared" si="361"/>
      </c>
      <c r="M21" s="1504">
        <f t="shared" si="333"/>
      </c>
      <c r="N21" s="1504">
        <f t="shared" si="121"/>
      </c>
      <c r="O21" s="1505">
        <f t="shared" si="29"/>
      </c>
      <c r="P21" s="1506">
        <v>0.0236</v>
      </c>
      <c r="Q21" s="1507">
        <v>42</v>
      </c>
      <c r="R21" s="1503">
        <f t="shared" si="249"/>
      </c>
      <c r="S21" s="1505">
        <v>23927</v>
      </c>
      <c r="T21" s="1505">
        <v>855</v>
      </c>
      <c r="U21" s="1505">
        <v>125</v>
      </c>
      <c r="V21" s="1505">
        <v>904</v>
      </c>
      <c r="W21" s="1505">
        <v>68</v>
      </c>
      <c r="X21" s="1505">
        <v>4</v>
      </c>
      <c r="Y21" s="1505">
        <v>1</v>
      </c>
      <c r="Z21" s="1508">
        <v>13</v>
      </c>
      <c r="AA21" s="1503">
        <f t="shared" si="185"/>
      </c>
      <c r="AB21" s="1509" t="s">
        <v>1049</v>
      </c>
      <c r="AC21" s="1510" t="s">
        <v>1050</v>
      </c>
      <c r="AD21" s="1510">
        <v>32</v>
      </c>
    </row>
    <row r="22">
      <c r="A22" s="1498"/>
      <c r="B22" s="1499" t="s">
        <v>1055</v>
      </c>
      <c r="C22" s="1499" t="s">
        <v>1057</v>
      </c>
      <c r="D22" s="1500">
        <v>1934.4</v>
      </c>
      <c r="E22" s="1501">
        <v>2</v>
      </c>
      <c r="F22" s="1500">
        <f t="shared" si="59"/>
      </c>
      <c r="G22" s="1502">
        <f t="shared" si="1"/>
      </c>
      <c r="H22" s="1502">
        <f t="shared" si="213"/>
      </c>
      <c r="I22" s="1502">
        <f t="shared" si="149"/>
      </c>
      <c r="J22" s="1503">
        <f t="shared" si="305"/>
      </c>
      <c r="K22" s="1504">
        <f t="shared" si="277"/>
      </c>
      <c r="L22" s="1504">
        <f t="shared" si="361"/>
      </c>
      <c r="M22" s="1504">
        <f t="shared" si="333"/>
      </c>
      <c r="N22" s="1504">
        <f t="shared" si="121"/>
      </c>
      <c r="O22" s="1505">
        <f t="shared" si="29"/>
      </c>
      <c r="P22" s="1506">
        <v>0.0153</v>
      </c>
      <c r="Q22" s="1507">
        <v>40</v>
      </c>
      <c r="R22" s="1503">
        <f t="shared" si="249"/>
      </c>
      <c r="S22" s="1505">
        <v>20066</v>
      </c>
      <c r="T22" s="1505">
        <v>811</v>
      </c>
      <c r="U22" s="1505">
        <v>92</v>
      </c>
      <c r="V22" s="1505">
        <v>868</v>
      </c>
      <c r="W22" s="1505">
        <v>75</v>
      </c>
      <c r="X22" s="1505">
        <v>8</v>
      </c>
      <c r="Y22" s="1505">
        <v>3</v>
      </c>
      <c r="Z22" s="1508">
        <v>12</v>
      </c>
      <c r="AA22" s="1503">
        <f t="shared" si="185"/>
      </c>
      <c r="AB22" s="1509" t="s">
        <v>1049</v>
      </c>
      <c r="AC22" s="1510" t="s">
        <v>1050</v>
      </c>
      <c r="AD22" s="1510">
        <v>19</v>
      </c>
    </row>
    <row r="23">
      <c r="A23" s="1498"/>
      <c r="B23" s="1499" t="s">
        <v>1055</v>
      </c>
      <c r="C23" s="1499" t="s">
        <v>1058</v>
      </c>
      <c r="D23" s="1512">
        <v>2095</v>
      </c>
      <c r="E23" s="1501">
        <v>1</v>
      </c>
      <c r="F23" s="1500">
        <f t="shared" si="59"/>
      </c>
      <c r="G23" s="1502">
        <f t="shared" si="1"/>
      </c>
      <c r="H23" s="1502">
        <f t="shared" si="213"/>
      </c>
      <c r="I23" s="1502">
        <f t="shared" si="149"/>
      </c>
      <c r="J23" s="1503">
        <f t="shared" si="305"/>
      </c>
      <c r="K23" s="1504">
        <f t="shared" si="277"/>
      </c>
      <c r="L23" s="1504">
        <f t="shared" si="361"/>
      </c>
      <c r="M23" s="1504">
        <f t="shared" si="333"/>
      </c>
      <c r="N23" s="1504">
        <f t="shared" si="121"/>
      </c>
      <c r="O23" s="1505">
        <f t="shared" si="29"/>
      </c>
      <c r="P23" s="1506">
        <v>0.0131</v>
      </c>
      <c r="Q23" s="1507">
        <v>40</v>
      </c>
      <c r="R23" s="1503">
        <f t="shared" si="249"/>
      </c>
      <c r="S23" s="1505">
        <v>17979</v>
      </c>
      <c r="T23" s="1505">
        <v>754</v>
      </c>
      <c r="U23" s="1505">
        <v>71</v>
      </c>
      <c r="V23" s="1505">
        <v>831</v>
      </c>
      <c r="W23" s="1505">
        <v>57</v>
      </c>
      <c r="X23" s="1505">
        <v>4</v>
      </c>
      <c r="Y23" s="1505">
        <v>1</v>
      </c>
      <c r="Z23" s="1508">
        <v>9</v>
      </c>
      <c r="AA23" s="1503">
        <f t="shared" si="185"/>
      </c>
      <c r="AB23" s="1509" t="s">
        <v>1049</v>
      </c>
      <c r="AC23" s="1510" t="s">
        <v>1050</v>
      </c>
      <c r="AD23" s="1510">
        <v>20</v>
      </c>
    </row>
    <row r="24">
      <c r="A24" s="1498"/>
      <c r="B24" s="1499" t="s">
        <v>1055</v>
      </c>
      <c r="C24" s="1514" t="s">
        <v>1059</v>
      </c>
      <c r="D24" s="1512">
        <v>1461.8</v>
      </c>
      <c r="E24" s="1501">
        <v>5</v>
      </c>
      <c r="F24" s="1500">
        <f t="shared" si="59"/>
      </c>
      <c r="G24" s="1502">
        <f t="shared" si="1"/>
      </c>
      <c r="H24" s="1502">
        <f t="shared" si="213"/>
      </c>
      <c r="I24" s="1502">
        <f t="shared" si="149"/>
      </c>
      <c r="J24" s="1503">
        <f t="shared" si="305"/>
      </c>
      <c r="K24" s="1504">
        <f t="shared" si="277"/>
      </c>
      <c r="L24" s="1504">
        <f t="shared" si="361"/>
      </c>
      <c r="M24" s="1504">
        <f t="shared" si="333"/>
      </c>
      <c r="N24" s="1504">
        <f t="shared" si="121"/>
      </c>
      <c r="O24" s="1505">
        <f t="shared" si="29"/>
      </c>
      <c r="P24" s="1506">
        <v>0.0193</v>
      </c>
      <c r="Q24" s="1507">
        <v>42</v>
      </c>
      <c r="R24" s="1503">
        <f t="shared" si="249"/>
      </c>
      <c r="S24" s="1505">
        <v>14088</v>
      </c>
      <c r="T24" s="1505">
        <v>410</v>
      </c>
      <c r="U24" s="1505">
        <v>52</v>
      </c>
      <c r="V24" s="1505">
        <v>436</v>
      </c>
      <c r="W24" s="1505">
        <v>27</v>
      </c>
      <c r="X24" s="1505">
        <v>2</v>
      </c>
      <c r="Y24" s="1505">
        <v>0</v>
      </c>
      <c r="Z24" s="1508">
        <v>14</v>
      </c>
      <c r="AA24" s="1503">
        <f t="shared" si="185"/>
      </c>
      <c r="AB24" s="1509" t="s">
        <v>1049</v>
      </c>
      <c r="AC24" s="1510" t="s">
        <v>1050</v>
      </c>
      <c r="AD24" s="1510">
        <v>9</v>
      </c>
    </row>
    <row r="25">
      <c r="A25" s="1498"/>
      <c r="B25" s="1515" t="s">
        <v>1054</v>
      </c>
      <c r="C25" s="1515"/>
      <c r="D25" s="1521">
        <f>D23+D22+D21+D20+D24</f>
      </c>
      <c r="E25" s="1531">
        <f>E23+E22+E21+E20+E24</f>
      </c>
      <c r="F25" s="1521">
        <f>F23+F22+F21+F20+F24</f>
      </c>
      <c r="G25" s="1518">
        <f t="shared" si="1"/>
      </c>
      <c r="H25" s="1518">
        <f t="shared" si="213"/>
      </c>
      <c r="I25" s="1518">
        <f t="shared" si="149"/>
      </c>
      <c r="J25" s="1518">
        <f t="shared" si="305"/>
      </c>
      <c r="K25" s="1519">
        <f t="shared" si="277"/>
      </c>
      <c r="L25" s="1519">
        <f t="shared" si="361"/>
      </c>
      <c r="M25" s="1519">
        <f t="shared" si="333"/>
      </c>
      <c r="N25" s="1519">
        <f t="shared" si="121"/>
      </c>
      <c r="O25" s="1520">
        <f t="shared" si="29"/>
      </c>
      <c r="P25" s="1519">
        <f>AVERAGE(P20:P24)</f>
      </c>
      <c r="Q25" s="1521">
        <f>AVERAGE(Q20:Q24)</f>
      </c>
      <c r="R25" s="1516">
        <f t="shared" si="249"/>
      </c>
      <c r="S25" s="1520">
        <f>SUM(S20:S24)</f>
      </c>
      <c r="T25" s="1520">
        <f>SUM(T20:T24)</f>
      </c>
      <c r="U25" s="1520">
        <f>SUM(U20:U24)</f>
      </c>
      <c r="V25" s="1520">
        <f>SUM(V20:V24)</f>
      </c>
      <c r="W25" s="1520">
        <f>SUM(W20:W24)</f>
      </c>
      <c r="X25" s="1520">
        <f>SUM(X20:X24)</f>
      </c>
      <c r="Y25" s="1520">
        <f>SUM(Y20:Y24)</f>
      </c>
      <c r="Z25" s="1520">
        <f>SUM(Z20:Z24)</f>
      </c>
      <c r="AA25" s="1521">
        <f t="shared" si="185"/>
      </c>
      <c r="AB25" s="1522"/>
      <c r="AC25" s="1522"/>
      <c r="AD25" s="1520">
        <f>SUM(AD20:AD24)</f>
      </c>
    </row>
    <row r="26">
      <c r="A26" s="1498"/>
      <c r="B26" s="1524" t="s">
        <v>1060</v>
      </c>
      <c r="C26" s="1524"/>
      <c r="D26" s="1525">
        <f>D25+D19</f>
      </c>
      <c r="E26" s="1525">
        <f>E25+E19</f>
      </c>
      <c r="F26" s="1525">
        <f>F25+F19</f>
      </c>
      <c r="G26" s="1526">
        <f t="shared" si="1"/>
      </c>
      <c r="H26" s="1526">
        <f t="shared" si="213"/>
      </c>
      <c r="I26" s="1526">
        <f t="shared" si="149"/>
      </c>
      <c r="J26" s="1526">
        <f t="shared" si="305"/>
      </c>
      <c r="K26" s="1527">
        <f t="shared" si="277"/>
      </c>
      <c r="L26" s="1527">
        <f t="shared" si="361"/>
      </c>
      <c r="M26" s="1527">
        <f t="shared" si="333"/>
      </c>
      <c r="N26" s="1527">
        <f t="shared" si="121"/>
      </c>
      <c r="O26" s="1528">
        <f t="shared" si="29"/>
      </c>
      <c r="P26" s="1528">
        <f>(P25+P19)/2</f>
      </c>
      <c r="Q26" s="1529">
        <f>(Q25+Q19)/2</f>
      </c>
      <c r="R26" s="1525">
        <f>(R25+R19)/2</f>
      </c>
      <c r="S26" s="1528">
        <f>S25+S19</f>
      </c>
      <c r="T26" s="1528">
        <f>T25+T19</f>
      </c>
      <c r="U26" s="1528">
        <f>U25+U19</f>
      </c>
      <c r="V26" s="1528">
        <f>V25+V19</f>
      </c>
      <c r="W26" s="1528">
        <f>W25+W19</f>
      </c>
      <c r="X26" s="1528">
        <f>X25+X19</f>
      </c>
      <c r="Y26" s="1528">
        <f>Y25+Y19</f>
      </c>
      <c r="Z26" s="1528">
        <f>Z25+Z19</f>
      </c>
      <c r="AA26" s="1529">
        <f t="shared" si="185"/>
      </c>
      <c r="AB26" s="1530"/>
      <c r="AC26" s="1530"/>
      <c r="AD26" s="1528">
        <f>AD19+AD25</f>
      </c>
    </row>
    <row r="27">
      <c r="A27" s="1488" t="s">
        <v>1013</v>
      </c>
      <c r="B27" s="1488" t="s">
        <v>1014</v>
      </c>
      <c r="C27" s="1488"/>
      <c r="D27" s="1489" t="s">
        <v>1015</v>
      </c>
      <c r="E27" s="1489"/>
      <c r="F27" s="1489"/>
      <c r="G27" s="1489"/>
      <c r="H27" s="1489"/>
      <c r="I27" s="1489"/>
      <c r="J27" s="1490" t="s">
        <v>1016</v>
      </c>
      <c r="K27" s="1490"/>
      <c r="L27" s="1490"/>
      <c r="M27" s="1490"/>
      <c r="N27" s="1490"/>
      <c r="O27" s="1490"/>
      <c r="P27" s="1490"/>
      <c r="Q27" s="1491"/>
      <c r="R27" s="1490"/>
      <c r="S27" s="1490"/>
      <c r="T27" s="1490"/>
      <c r="U27" s="1490"/>
      <c r="V27" s="1490"/>
      <c r="W27" s="1490"/>
      <c r="X27" s="1490"/>
      <c r="Y27" s="1490"/>
      <c r="Z27" s="1490"/>
      <c r="AA27" s="1490"/>
      <c r="AB27" s="1490"/>
      <c r="AC27" s="1490"/>
      <c r="AD27" s="1492"/>
    </row>
    <row r="28">
      <c r="A28" s="1488"/>
      <c r="B28" s="1488" t="s">
        <v>1017</v>
      </c>
      <c r="C28" s="1488" t="s">
        <v>1018</v>
      </c>
      <c r="D28" s="1489" t="s">
        <v>1019</v>
      </c>
      <c r="E28" s="1493" t="s">
        <v>1020</v>
      </c>
      <c r="F28" s="1494" t="s">
        <v>1021</v>
      </c>
      <c r="G28" s="1495" t="s">
        <v>1022</v>
      </c>
      <c r="H28" s="1495" t="s">
        <v>1023</v>
      </c>
      <c r="I28" s="1495" t="s">
        <v>1024</v>
      </c>
      <c r="J28" s="1490" t="s">
        <v>1025</v>
      </c>
      <c r="K28" s="1496" t="s">
        <v>1026</v>
      </c>
      <c r="L28" s="1496" t="s">
        <v>1027</v>
      </c>
      <c r="M28" s="1496" t="s">
        <v>1028</v>
      </c>
      <c r="N28" s="1496" t="s">
        <v>1029</v>
      </c>
      <c r="O28" s="1497" t="s">
        <v>1030</v>
      </c>
      <c r="P28" s="1496" t="s">
        <v>1031</v>
      </c>
      <c r="Q28" s="1491" t="s">
        <v>1032</v>
      </c>
      <c r="R28" s="1490" t="s">
        <v>1033</v>
      </c>
      <c r="S28" s="1497" t="s">
        <v>1034</v>
      </c>
      <c r="T28" s="1497" t="s">
        <v>1035</v>
      </c>
      <c r="U28" s="1497" t="s">
        <v>1036</v>
      </c>
      <c r="V28" s="1497" t="s">
        <v>1037</v>
      </c>
      <c r="W28" s="1497" t="s">
        <v>1038</v>
      </c>
      <c r="X28" s="1497" t="s">
        <v>1039</v>
      </c>
      <c r="Y28" s="1497" t="s">
        <v>1040</v>
      </c>
      <c r="Z28" s="1497" t="s">
        <v>1041</v>
      </c>
      <c r="AA28" s="1490" t="s">
        <v>1042</v>
      </c>
      <c r="AB28" s="1492" t="s">
        <v>1043</v>
      </c>
      <c r="AC28" s="1492" t="s">
        <v>1044</v>
      </c>
      <c r="AD28" s="1492" t="s">
        <v>1045</v>
      </c>
    </row>
    <row r="29">
      <c r="A29" s="1498" t="s">
        <v>1062</v>
      </c>
      <c r="B29" s="1499" t="s">
        <v>1055</v>
      </c>
      <c r="C29" s="1499" t="s">
        <v>1048</v>
      </c>
      <c r="D29" s="1500">
        <v>1580.79</v>
      </c>
      <c r="E29" s="1501">
        <v>3</v>
      </c>
      <c r="F29" s="1500">
        <f t="shared" ref="F29:F32" si="60">E29*2000</f>
      </c>
      <c r="G29" s="1502">
        <f t="shared" ref="G29:G39" si="2">F29/D29</f>
      </c>
      <c r="H29" s="1502">
        <f t="shared" ref="H29:H33" si="214">D29/E29</f>
      </c>
      <c r="I29" s="1502">
        <f t="shared" ref="I29:I33" si="150">F29/E29</f>
      </c>
      <c r="J29" s="1503">
        <f t="shared" ref="J29:J39" si="306">D29/T29</f>
      </c>
      <c r="K29" s="1504">
        <f t="shared" ref="K29:K39" si="278">O29/S29*1</f>
      </c>
      <c r="L29" s="1504">
        <f t="shared" ref="L29:L39" si="362">T29/S29</f>
      </c>
      <c r="M29" s="1504">
        <f t="shared" ref="M29:M39" si="334">V29/S29</f>
      </c>
      <c r="N29" s="1504">
        <f t="shared" ref="N29:N39" si="122">W29/V29</f>
      </c>
      <c r="O29" s="1505">
        <f t="shared" ref="O29:O39" si="30">U29/P29</f>
      </c>
      <c r="P29" s="1506">
        <v>0.0123</v>
      </c>
      <c r="Q29" s="1507">
        <v>28</v>
      </c>
      <c r="R29" s="1503">
        <f t="shared" ref="R29:R38" si="250">(D29/S29)*1000</f>
      </c>
      <c r="S29" s="1505">
        <v>15729</v>
      </c>
      <c r="T29" s="1505">
        <v>343</v>
      </c>
      <c r="U29" s="1505">
        <v>49</v>
      </c>
      <c r="V29" s="1505">
        <v>357</v>
      </c>
      <c r="W29" s="1505">
        <v>20</v>
      </c>
      <c r="X29" s="1505">
        <v>0</v>
      </c>
      <c r="Y29" s="1505">
        <v>0</v>
      </c>
      <c r="Z29" s="1508">
        <v>16</v>
      </c>
      <c r="AA29" s="1503">
        <f t="shared" ref="AA29:AA39" si="186">AD29*1000/D29</f>
      </c>
      <c r="AB29" s="1509" t="s">
        <v>1049</v>
      </c>
      <c r="AC29" s="1510" t="s">
        <v>1050</v>
      </c>
      <c r="AD29" s="1510">
        <v>10</v>
      </c>
    </row>
    <row r="30">
      <c r="A30" s="1498"/>
      <c r="B30" s="1499" t="s">
        <v>1055</v>
      </c>
      <c r="C30" s="1499" t="s">
        <v>1051</v>
      </c>
      <c r="D30" s="1500">
        <v>1936.16</v>
      </c>
      <c r="E30" s="1501">
        <v>2</v>
      </c>
      <c r="F30" s="1500">
        <f t="shared" si="60"/>
      </c>
      <c r="G30" s="1502">
        <f t="shared" si="2"/>
      </c>
      <c r="H30" s="1511">
        <f t="shared" si="214"/>
      </c>
      <c r="I30" s="1511">
        <f t="shared" si="150"/>
      </c>
      <c r="J30" s="1503">
        <f t="shared" si="306"/>
      </c>
      <c r="K30" s="1504">
        <f t="shared" si="278"/>
      </c>
      <c r="L30" s="1504">
        <f t="shared" si="362"/>
      </c>
      <c r="M30" s="1504">
        <f t="shared" si="334"/>
      </c>
      <c r="N30" s="1504">
        <f t="shared" si="122"/>
      </c>
      <c r="O30" s="1505">
        <f t="shared" si="30"/>
      </c>
      <c r="P30" s="1506">
        <v>0.0216</v>
      </c>
      <c r="Q30" s="1507">
        <v>37</v>
      </c>
      <c r="R30" s="1503">
        <f t="shared" si="250"/>
      </c>
      <c r="S30" s="1505">
        <v>19614</v>
      </c>
      <c r="T30" s="1505">
        <v>440</v>
      </c>
      <c r="U30" s="1505">
        <v>68</v>
      </c>
      <c r="V30" s="1505">
        <v>448</v>
      </c>
      <c r="W30" s="1505">
        <v>56</v>
      </c>
      <c r="X30" s="1505">
        <v>5</v>
      </c>
      <c r="Y30" s="1505">
        <v>0</v>
      </c>
      <c r="Z30" s="1508">
        <v>24</v>
      </c>
      <c r="AA30" s="1503">
        <f t="shared" si="186"/>
      </c>
      <c r="AB30" s="1509" t="s">
        <v>1049</v>
      </c>
      <c r="AC30" s="1510" t="s">
        <v>1050</v>
      </c>
      <c r="AD30" s="1510">
        <v>18</v>
      </c>
    </row>
    <row r="31">
      <c r="A31" s="1498"/>
      <c r="B31" s="1499" t="s">
        <v>1055</v>
      </c>
      <c r="C31" s="1499" t="s">
        <v>1052</v>
      </c>
      <c r="D31" s="1512">
        <v>1992.67</v>
      </c>
      <c r="E31" s="1501">
        <v>1</v>
      </c>
      <c r="F31" s="1500">
        <f t="shared" si="60"/>
      </c>
      <c r="G31" s="1502">
        <f t="shared" si="2"/>
      </c>
      <c r="H31" s="1502">
        <f t="shared" si="214"/>
      </c>
      <c r="I31" s="1502">
        <f t="shared" si="150"/>
      </c>
      <c r="J31" s="1513">
        <f t="shared" si="306"/>
      </c>
      <c r="K31" s="1504">
        <f t="shared" si="278"/>
      </c>
      <c r="L31" s="1504">
        <f t="shared" si="362"/>
      </c>
      <c r="M31" s="1504">
        <f t="shared" si="334"/>
      </c>
      <c r="N31" s="1504">
        <f t="shared" si="122"/>
      </c>
      <c r="O31" s="1505">
        <f t="shared" si="30"/>
      </c>
      <c r="P31" s="1506">
        <v>0.0236</v>
      </c>
      <c r="Q31" s="1507">
        <v>36</v>
      </c>
      <c r="R31" s="1503">
        <f t="shared" si="250"/>
      </c>
      <c r="S31" s="1505">
        <v>19047</v>
      </c>
      <c r="T31" s="1505">
        <v>464</v>
      </c>
      <c r="U31" s="1505">
        <v>74</v>
      </c>
      <c r="V31" s="1505">
        <v>484</v>
      </c>
      <c r="W31" s="1505">
        <v>23</v>
      </c>
      <c r="X31" s="1505">
        <v>2</v>
      </c>
      <c r="Y31" s="1505">
        <v>3</v>
      </c>
      <c r="Z31" s="1508">
        <v>21</v>
      </c>
      <c r="AA31" s="1503">
        <f t="shared" si="186"/>
      </c>
      <c r="AB31" s="1509" t="s">
        <v>1049</v>
      </c>
      <c r="AC31" s="1510" t="s">
        <v>1050</v>
      </c>
      <c r="AD31" s="1510">
        <v>10</v>
      </c>
    </row>
    <row r="32">
      <c r="A32" s="1498"/>
      <c r="B32" s="1499" t="s">
        <v>1055</v>
      </c>
      <c r="C32" s="1514" t="s">
        <v>1053</v>
      </c>
      <c r="D32" s="1512">
        <v>2044.79</v>
      </c>
      <c r="E32" s="1501">
        <v>2</v>
      </c>
      <c r="F32" s="1500">
        <f t="shared" si="60"/>
      </c>
      <c r="G32" s="1502">
        <f t="shared" si="2"/>
      </c>
      <c r="H32" s="1502">
        <f t="shared" si="214"/>
      </c>
      <c r="I32" s="1502">
        <f t="shared" si="150"/>
      </c>
      <c r="J32" s="1513">
        <f t="shared" si="306"/>
      </c>
      <c r="K32" s="1504">
        <f t="shared" si="278"/>
      </c>
      <c r="L32" s="1504">
        <f t="shared" si="362"/>
      </c>
      <c r="M32" s="1504">
        <f t="shared" si="334"/>
      </c>
      <c r="N32" s="1504">
        <f t="shared" si="122"/>
      </c>
      <c r="O32" s="1505">
        <f t="shared" si="30"/>
      </c>
      <c r="P32" s="1506">
        <v>0.0222</v>
      </c>
      <c r="Q32" s="1507">
        <v>35</v>
      </c>
      <c r="R32" s="1503">
        <f t="shared" si="250"/>
      </c>
      <c r="S32" s="1505">
        <v>18761</v>
      </c>
      <c r="T32" s="1505">
        <v>551</v>
      </c>
      <c r="U32" s="1505">
        <v>80</v>
      </c>
      <c r="V32" s="1505">
        <v>572</v>
      </c>
      <c r="W32" s="1505">
        <v>49</v>
      </c>
      <c r="X32" s="1505">
        <v>6</v>
      </c>
      <c r="Y32" s="1505">
        <v>1</v>
      </c>
      <c r="Z32" s="1508">
        <v>12</v>
      </c>
      <c r="AA32" s="1503">
        <f t="shared" si="186"/>
      </c>
      <c r="AB32" s="1509" t="s">
        <v>1049</v>
      </c>
      <c r="AC32" s="1510" t="s">
        <v>1050</v>
      </c>
      <c r="AD32" s="1510">
        <v>16</v>
      </c>
    </row>
    <row r="33">
      <c r="A33" s="1498"/>
      <c r="B33" s="1515" t="s">
        <v>1054</v>
      </c>
      <c r="C33" s="1515"/>
      <c r="D33" s="1516">
        <f>SUM(D29:D32)</f>
      </c>
      <c r="E33" s="1532">
        <f>SUM(E29:E32)</f>
      </c>
      <c r="F33" s="1516">
        <f>SUM(F29:F32)</f>
      </c>
      <c r="G33" s="1518">
        <f t="shared" si="2"/>
      </c>
      <c r="H33" s="1518">
        <f t="shared" si="214"/>
      </c>
      <c r="I33" s="1518">
        <f t="shared" si="150"/>
      </c>
      <c r="J33" s="1518">
        <f t="shared" si="306"/>
      </c>
      <c r="K33" s="1519">
        <f t="shared" si="278"/>
      </c>
      <c r="L33" s="1519">
        <f t="shared" si="362"/>
      </c>
      <c r="M33" s="1519">
        <f t="shared" si="334"/>
      </c>
      <c r="N33" s="1519">
        <f t="shared" si="122"/>
      </c>
      <c r="O33" s="1520">
        <f t="shared" si="30"/>
      </c>
      <c r="P33" s="1519">
        <f>AVERAGE(P29:P32)</f>
      </c>
      <c r="Q33" s="1521">
        <f>AVERAGE(Q29:Q32)</f>
      </c>
      <c r="R33" s="1518">
        <f t="shared" si="250"/>
      </c>
      <c r="S33" s="1520">
        <f>SUM(S29:S32)</f>
      </c>
      <c r="T33" s="1520">
        <f>SUM(T29:T32)</f>
      </c>
      <c r="U33" s="1520">
        <f>SUM(U29:U32)</f>
      </c>
      <c r="V33" s="1520">
        <f>SUM(V29:V32)</f>
      </c>
      <c r="W33" s="1520">
        <f>SUM(W29:W32)</f>
      </c>
      <c r="X33" s="1520">
        <f>SUM(X29:X32)</f>
      </c>
      <c r="Y33" s="1520">
        <f>SUM(Y29:Y32)</f>
      </c>
      <c r="Z33" s="1520">
        <f>SUM(Z29:Z32)</f>
      </c>
      <c r="AA33" s="1521">
        <f t="shared" si="186"/>
      </c>
      <c r="AB33" s="1522"/>
      <c r="AC33" s="1522"/>
      <c r="AD33" s="1520">
        <f>SUM(AD29:AD32)</f>
      </c>
    </row>
    <row r="34">
      <c r="A34" s="1498"/>
      <c r="B34" s="1499" t="s">
        <v>1047</v>
      </c>
      <c r="C34" s="1499" t="s">
        <v>1056</v>
      </c>
      <c r="D34" s="1523">
        <v>1719.78</v>
      </c>
      <c r="E34" s="1533">
        <v>1</v>
      </c>
      <c r="F34" s="1500">
        <f t="shared" ref="F34:F37" si="61">E34*2000</f>
      </c>
      <c r="G34" s="1502">
        <f t="shared" si="2"/>
      </c>
      <c r="H34" s="1502">
        <f>D34/D37</f>
      </c>
      <c r="I34" s="1502">
        <f>F34/D37</f>
      </c>
      <c r="J34" s="1503">
        <f t="shared" si="306"/>
      </c>
      <c r="K34" s="1504">
        <f t="shared" si="278"/>
      </c>
      <c r="L34" s="1504">
        <f t="shared" si="362"/>
      </c>
      <c r="M34" s="1504">
        <f t="shared" si="334"/>
      </c>
      <c r="N34" s="1504">
        <f t="shared" si="122"/>
      </c>
      <c r="O34" s="1505">
        <f t="shared" si="30"/>
      </c>
      <c r="P34" s="1506">
        <v>0.0137</v>
      </c>
      <c r="Q34" s="1507">
        <v>37</v>
      </c>
      <c r="R34" s="1503">
        <f t="shared" si="250"/>
      </c>
      <c r="S34" s="1505">
        <v>15307</v>
      </c>
      <c r="T34" s="1505">
        <v>571</v>
      </c>
      <c r="U34" s="1505">
        <v>54</v>
      </c>
      <c r="V34" s="1505">
        <v>602</v>
      </c>
      <c r="W34" s="1505">
        <v>43</v>
      </c>
      <c r="X34" s="1505">
        <v>4</v>
      </c>
      <c r="Y34" s="1505">
        <v>1</v>
      </c>
      <c r="Z34" s="1508">
        <v>10</v>
      </c>
      <c r="AA34" s="1503">
        <f t="shared" si="186"/>
      </c>
      <c r="AB34" s="1509" t="s">
        <v>1049</v>
      </c>
      <c r="AC34" s="1510" t="s">
        <v>1050</v>
      </c>
      <c r="AD34" s="1510">
        <v>11</v>
      </c>
    </row>
    <row r="35">
      <c r="A35" s="1498"/>
      <c r="B35" s="1499" t="s">
        <v>1047</v>
      </c>
      <c r="C35" s="1499" t="s">
        <v>1057</v>
      </c>
      <c r="D35" s="1500">
        <v>1393.26</v>
      </c>
      <c r="E35" s="1534">
        <v>3</v>
      </c>
      <c r="F35" s="1500">
        <f t="shared" si="61"/>
      </c>
      <c r="G35" s="1502">
        <f t="shared" si="2"/>
      </c>
      <c r="H35" s="1502">
        <f t="shared" ref="H35:H39" si="215">D35/E35</f>
      </c>
      <c r="I35" s="1502">
        <f t="shared" ref="I35:I39" si="151">F35/E35</f>
      </c>
      <c r="J35" s="1503">
        <f t="shared" si="306"/>
      </c>
      <c r="K35" s="1504">
        <f t="shared" si="278"/>
      </c>
      <c r="L35" s="1504">
        <f t="shared" si="362"/>
      </c>
      <c r="M35" s="1504">
        <f t="shared" si="334"/>
      </c>
      <c r="N35" s="1504">
        <f t="shared" si="122"/>
      </c>
      <c r="O35" s="1505">
        <f t="shared" si="30"/>
      </c>
      <c r="P35" s="1506">
        <v>0.0265</v>
      </c>
      <c r="Q35" s="1507">
        <v>42</v>
      </c>
      <c r="R35" s="1503">
        <f t="shared" si="250"/>
      </c>
      <c r="S35" s="1505">
        <v>11943</v>
      </c>
      <c r="T35" s="1505">
        <v>273</v>
      </c>
      <c r="U35" s="1505">
        <v>55</v>
      </c>
      <c r="V35" s="1505">
        <v>289</v>
      </c>
      <c r="W35" s="1505">
        <v>45</v>
      </c>
      <c r="X35" s="1505">
        <v>3</v>
      </c>
      <c r="Y35" s="1505">
        <v>0</v>
      </c>
      <c r="Z35" s="1508">
        <v>18</v>
      </c>
      <c r="AA35" s="1503">
        <f t="shared" si="186"/>
      </c>
      <c r="AB35" s="1509" t="s">
        <v>1049</v>
      </c>
      <c r="AC35" s="1510" t="s">
        <v>1050</v>
      </c>
      <c r="AD35" s="1510">
        <v>14</v>
      </c>
    </row>
    <row r="36">
      <c r="A36" s="1498"/>
      <c r="B36" s="1499" t="s">
        <v>1047</v>
      </c>
      <c r="C36" s="1514" t="s">
        <v>1058</v>
      </c>
      <c r="D36" s="1512">
        <v>2286.88</v>
      </c>
      <c r="E36" s="1501">
        <v>4</v>
      </c>
      <c r="F36" s="1500">
        <f t="shared" si="61"/>
      </c>
      <c r="G36" s="1502">
        <f t="shared" si="2"/>
      </c>
      <c r="H36" s="1502">
        <f t="shared" si="215"/>
      </c>
      <c r="I36" s="1502">
        <f t="shared" si="151"/>
      </c>
      <c r="J36" s="1503">
        <f t="shared" si="306"/>
      </c>
      <c r="K36" s="1504">
        <f t="shared" si="278"/>
      </c>
      <c r="L36" s="1504">
        <f t="shared" si="362"/>
      </c>
      <c r="M36" s="1504">
        <f t="shared" si="334"/>
      </c>
      <c r="N36" s="1504">
        <f t="shared" si="122"/>
      </c>
      <c r="O36" s="1505">
        <f t="shared" si="30"/>
      </c>
      <c r="P36" s="1506">
        <v>0.0118</v>
      </c>
      <c r="Q36" s="1507">
        <v>42</v>
      </c>
      <c r="R36" s="1503">
        <f t="shared" si="250"/>
      </c>
      <c r="S36" s="1508">
        <v>23404</v>
      </c>
      <c r="T36" s="1505">
        <v>763</v>
      </c>
      <c r="U36" s="1505">
        <v>88</v>
      </c>
      <c r="V36" s="1505">
        <v>787</v>
      </c>
      <c r="W36" s="1505">
        <v>78</v>
      </c>
      <c r="X36" s="1505">
        <v>3</v>
      </c>
      <c r="Y36" s="1505">
        <v>1</v>
      </c>
      <c r="Z36" s="1508">
        <v>14</v>
      </c>
      <c r="AA36" s="1503">
        <f t="shared" si="186"/>
      </c>
      <c r="AB36" s="1509" t="s">
        <v>1049</v>
      </c>
      <c r="AC36" s="1510" t="s">
        <v>1050</v>
      </c>
      <c r="AD36" s="1510">
        <v>15</v>
      </c>
    </row>
    <row r="37">
      <c r="A37" s="1498"/>
      <c r="B37" s="1499" t="s">
        <v>1047</v>
      </c>
      <c r="C37" s="1499" t="s">
        <v>1059</v>
      </c>
      <c r="D37" s="1512">
        <v>1662.24</v>
      </c>
      <c r="E37" s="1501">
        <v>2</v>
      </c>
      <c r="F37" s="1500">
        <f t="shared" si="61"/>
      </c>
      <c r="G37" s="1502">
        <f t="shared" si="2"/>
      </c>
      <c r="H37" s="1502">
        <f t="shared" si="215"/>
      </c>
      <c r="I37" s="1502">
        <f t="shared" si="151"/>
      </c>
      <c r="J37" s="1503">
        <f t="shared" si="306"/>
      </c>
      <c r="K37" s="1504">
        <f t="shared" si="278"/>
      </c>
      <c r="L37" s="1504">
        <f t="shared" si="362"/>
      </c>
      <c r="M37" s="1504">
        <f t="shared" si="334"/>
      </c>
      <c r="N37" s="1504">
        <f t="shared" si="122"/>
      </c>
      <c r="O37" s="1505">
        <f t="shared" si="30"/>
      </c>
      <c r="P37" s="1506">
        <v>0.0163</v>
      </c>
      <c r="Q37" s="1507">
        <v>42</v>
      </c>
      <c r="R37" s="1503">
        <f t="shared" si="250"/>
      </c>
      <c r="S37" s="1505">
        <v>15428</v>
      </c>
      <c r="T37" s="1505">
        <v>623</v>
      </c>
      <c r="U37" s="1505">
        <v>70</v>
      </c>
      <c r="V37" s="1505">
        <v>672</v>
      </c>
      <c r="W37" s="1505">
        <v>56</v>
      </c>
      <c r="X37" s="1505">
        <v>8</v>
      </c>
      <c r="Y37" s="1505">
        <v>1</v>
      </c>
      <c r="Z37" s="1508">
        <v>19</v>
      </c>
      <c r="AA37" s="1503">
        <f t="shared" si="186"/>
      </c>
      <c r="AB37" s="1509" t="s">
        <v>1049</v>
      </c>
      <c r="AC37" s="1510" t="s">
        <v>1050</v>
      </c>
      <c r="AD37" s="1510">
        <v>14</v>
      </c>
    </row>
    <row r="38">
      <c r="A38" s="1498"/>
      <c r="B38" s="1515" t="s">
        <v>1054</v>
      </c>
      <c r="C38" s="1515"/>
      <c r="D38" s="1516">
        <f>SUM(D34:D37)</f>
      </c>
      <c r="E38" s="1517">
        <f>SUM(E34:E37)</f>
      </c>
      <c r="F38" s="1516">
        <f>SUM(F34:F37)</f>
      </c>
      <c r="G38" s="1518">
        <f t="shared" si="2"/>
      </c>
      <c r="H38" s="1518">
        <f t="shared" si="215"/>
      </c>
      <c r="I38" s="1518">
        <f t="shared" si="151"/>
      </c>
      <c r="J38" s="1518">
        <f t="shared" si="306"/>
      </c>
      <c r="K38" s="1519">
        <f t="shared" si="278"/>
      </c>
      <c r="L38" s="1519">
        <f t="shared" si="362"/>
      </c>
      <c r="M38" s="1519">
        <f t="shared" si="334"/>
      </c>
      <c r="N38" s="1519">
        <f t="shared" si="122"/>
      </c>
      <c r="O38" s="1520">
        <f t="shared" si="30"/>
      </c>
      <c r="P38" s="1519">
        <f>AVERAGE(P34:P37)</f>
      </c>
      <c r="Q38" s="1521">
        <f>AVERAGE(Q34:Q37)</f>
      </c>
      <c r="R38" s="1516">
        <f t="shared" si="250"/>
      </c>
      <c r="S38" s="1520">
        <f>SUM(S34:S37)</f>
      </c>
      <c r="T38" s="1520">
        <f>SUM(T34:T37)</f>
      </c>
      <c r="U38" s="1520">
        <f>SUM(U34:U37)</f>
      </c>
      <c r="V38" s="1520">
        <f>SUM(V34:V37)</f>
      </c>
      <c r="W38" s="1520">
        <f>SUM(W34:W37)</f>
      </c>
      <c r="X38" s="1520">
        <f>SUM(X34:X37)</f>
      </c>
      <c r="Y38" s="1520">
        <f>SUM(Y34:Y37)</f>
      </c>
      <c r="Z38" s="1520">
        <f>SUM(Z34:Z37)</f>
      </c>
      <c r="AA38" s="1521">
        <f t="shared" si="186"/>
      </c>
      <c r="AB38" s="1522"/>
      <c r="AC38" s="1522"/>
      <c r="AD38" s="1520">
        <f>SUM(AD34:AD37)</f>
      </c>
    </row>
    <row r="39">
      <c r="A39" s="1498"/>
      <c r="B39" s="1524" t="s">
        <v>1060</v>
      </c>
      <c r="C39" s="1524"/>
      <c r="D39" s="1525">
        <f>D38+D33</f>
      </c>
      <c r="E39" s="1525">
        <f>E38+E33</f>
      </c>
      <c r="F39" s="1525">
        <f>F38+F33</f>
      </c>
      <c r="G39" s="1526">
        <f t="shared" si="2"/>
      </c>
      <c r="H39" s="1526">
        <f t="shared" si="215"/>
      </c>
      <c r="I39" s="1526">
        <f t="shared" si="151"/>
      </c>
      <c r="J39" s="1526">
        <f t="shared" si="306"/>
      </c>
      <c r="K39" s="1527">
        <f t="shared" si="278"/>
      </c>
      <c r="L39" s="1527">
        <f t="shared" si="362"/>
      </c>
      <c r="M39" s="1527">
        <f t="shared" si="334"/>
      </c>
      <c r="N39" s="1527">
        <f t="shared" si="122"/>
      </c>
      <c r="O39" s="1528">
        <f t="shared" si="30"/>
      </c>
      <c r="P39" s="1528">
        <f>(P38+P33)/2</f>
      </c>
      <c r="Q39" s="1529">
        <f>(Q38+Q33)/2</f>
      </c>
      <c r="R39" s="1525">
        <f>(R38+R33)/2</f>
      </c>
      <c r="S39" s="1528">
        <f>S38+S33</f>
      </c>
      <c r="T39" s="1528">
        <f>T38+T33</f>
      </c>
      <c r="U39" s="1528">
        <f>U38+U33</f>
      </c>
      <c r="V39" s="1528">
        <f>V38+V33</f>
      </c>
      <c r="W39" s="1528">
        <f>W38+W33</f>
      </c>
      <c r="X39" s="1528">
        <f>X38+X33</f>
      </c>
      <c r="Y39" s="1528">
        <f>Y38+Y33</f>
      </c>
      <c r="Z39" s="1528">
        <f>Z38+Z33</f>
      </c>
      <c r="AA39" s="1529">
        <f t="shared" si="186"/>
      </c>
      <c r="AB39" s="1530"/>
      <c r="AC39" s="1530"/>
      <c r="AD39" s="1528">
        <f>AD33+AD38</f>
      </c>
    </row>
    <row r="40">
      <c r="A40" s="1488" t="s">
        <v>1013</v>
      </c>
      <c r="B40" s="1488" t="s">
        <v>1014</v>
      </c>
      <c r="C40" s="1488"/>
      <c r="D40" s="1489" t="s">
        <v>1015</v>
      </c>
      <c r="E40" s="1489"/>
      <c r="F40" s="1489"/>
      <c r="G40" s="1489"/>
      <c r="H40" s="1489"/>
      <c r="I40" s="1489"/>
      <c r="J40" s="1490" t="s">
        <v>1016</v>
      </c>
      <c r="K40" s="1490"/>
      <c r="L40" s="1490"/>
      <c r="M40" s="1490"/>
      <c r="N40" s="1490"/>
      <c r="O40" s="1490"/>
      <c r="P40" s="1490"/>
      <c r="Q40" s="1491"/>
      <c r="R40" s="1490"/>
      <c r="S40" s="1490"/>
      <c r="T40" s="1490"/>
      <c r="U40" s="1490"/>
      <c r="V40" s="1490"/>
      <c r="W40" s="1490"/>
      <c r="X40" s="1490"/>
      <c r="Y40" s="1490"/>
      <c r="Z40" s="1490"/>
      <c r="AA40" s="1490"/>
      <c r="AB40" s="1490"/>
      <c r="AC40" s="1490"/>
      <c r="AD40" s="1492"/>
    </row>
    <row r="41">
      <c r="A41" s="1488"/>
      <c r="B41" s="1488" t="s">
        <v>1017</v>
      </c>
      <c r="C41" s="1488" t="s">
        <v>1018</v>
      </c>
      <c r="D41" s="1489" t="s">
        <v>1019</v>
      </c>
      <c r="E41" s="1493" t="s">
        <v>1020</v>
      </c>
      <c r="F41" s="1494" t="s">
        <v>1021</v>
      </c>
      <c r="G41" s="1495" t="s">
        <v>1022</v>
      </c>
      <c r="H41" s="1495" t="s">
        <v>1023</v>
      </c>
      <c r="I41" s="1495" t="s">
        <v>1024</v>
      </c>
      <c r="J41" s="1490" t="s">
        <v>1025</v>
      </c>
      <c r="K41" s="1496" t="s">
        <v>1026</v>
      </c>
      <c r="L41" s="1496" t="s">
        <v>1027</v>
      </c>
      <c r="M41" s="1496" t="s">
        <v>1028</v>
      </c>
      <c r="N41" s="1496" t="s">
        <v>1029</v>
      </c>
      <c r="O41" s="1497" t="s">
        <v>1030</v>
      </c>
      <c r="P41" s="1496" t="s">
        <v>1031</v>
      </c>
      <c r="Q41" s="1491" t="s">
        <v>1032</v>
      </c>
      <c r="R41" s="1490" t="s">
        <v>1033</v>
      </c>
      <c r="S41" s="1497" t="s">
        <v>1034</v>
      </c>
      <c r="T41" s="1497" t="s">
        <v>1035</v>
      </c>
      <c r="U41" s="1497" t="s">
        <v>1036</v>
      </c>
      <c r="V41" s="1497" t="s">
        <v>1037</v>
      </c>
      <c r="W41" s="1497" t="s">
        <v>1038</v>
      </c>
      <c r="X41" s="1497" t="s">
        <v>1039</v>
      </c>
      <c r="Y41" s="1497" t="s">
        <v>1040</v>
      </c>
      <c r="Z41" s="1497" t="s">
        <v>1041</v>
      </c>
      <c r="AA41" s="1490" t="s">
        <v>1042</v>
      </c>
      <c r="AB41" s="1492" t="s">
        <v>1043</v>
      </c>
      <c r="AC41" s="1492" t="s">
        <v>1044</v>
      </c>
      <c r="AD41" s="1492" t="s">
        <v>1045</v>
      </c>
    </row>
    <row r="42">
      <c r="A42" s="1498" t="s">
        <v>1063</v>
      </c>
      <c r="B42" s="1499" t="s">
        <v>1055</v>
      </c>
      <c r="C42" s="1514" t="s">
        <v>1048</v>
      </c>
      <c r="D42" s="1500">
        <v>1960.68</v>
      </c>
      <c r="E42" s="1501">
        <v>1</v>
      </c>
      <c r="F42" s="1500">
        <f t="shared" ref="F42:F44" si="62">E42*2000</f>
      </c>
      <c r="G42" s="1502">
        <f t="shared" ref="G42:G52" si="3">F42/D42</f>
      </c>
      <c r="H42" s="1502">
        <f t="shared" ref="H42:H52" si="216">D42/E42</f>
      </c>
      <c r="I42" s="1502">
        <f t="shared" ref="I42:I52" si="152">F42/E42</f>
      </c>
      <c r="J42" s="1503">
        <f t="shared" ref="J42:J52" si="307">D42/T42</f>
      </c>
      <c r="K42" s="1504">
        <f t="shared" ref="K42:K52" si="279">O42/S42*1</f>
      </c>
      <c r="L42" s="1504">
        <f t="shared" ref="L42:L52" si="363">T42/S42</f>
      </c>
      <c r="M42" s="1504">
        <f t="shared" ref="M42:M52" si="335">V42/S42</f>
      </c>
      <c r="N42" s="1504">
        <f t="shared" ref="N42:N52" si="123">W42/V42</f>
      </c>
      <c r="O42" s="1505">
        <f t="shared" ref="O42:O52" si="31">U42/P42</f>
      </c>
      <c r="P42" s="1506">
        <v>0.0087</v>
      </c>
      <c r="Q42" s="1507">
        <v>27</v>
      </c>
      <c r="R42" s="1503">
        <f t="shared" ref="R42:R51" si="251">(D42/S42)*1000</f>
      </c>
      <c r="S42" s="1505">
        <v>21003</v>
      </c>
      <c r="T42" s="1505">
        <v>515</v>
      </c>
      <c r="U42" s="1505">
        <v>63</v>
      </c>
      <c r="V42" s="1505">
        <v>552</v>
      </c>
      <c r="W42" s="1505">
        <v>18</v>
      </c>
      <c r="X42" s="1505">
        <v>2</v>
      </c>
      <c r="Y42" s="1505">
        <v>1</v>
      </c>
      <c r="Z42" s="1508">
        <v>13</v>
      </c>
      <c r="AA42" s="1503">
        <f t="shared" ref="AA42:AA52" si="187">AD42*1000/D42</f>
      </c>
      <c r="AB42" s="1509" t="s">
        <v>1049</v>
      </c>
      <c r="AC42" s="1510" t="s">
        <v>1050</v>
      </c>
      <c r="AD42" s="1510">
        <v>15</v>
      </c>
    </row>
    <row r="43">
      <c r="A43" s="1498"/>
      <c r="B43" s="1499" t="s">
        <v>1055</v>
      </c>
      <c r="C43" s="1499" t="s">
        <v>1051</v>
      </c>
      <c r="D43" s="1500">
        <v>1778.11</v>
      </c>
      <c r="E43" s="1501">
        <v>0</v>
      </c>
      <c r="F43" s="1500">
        <f t="shared" si="62"/>
      </c>
      <c r="G43" s="1502">
        <f t="shared" si="3"/>
      </c>
      <c r="H43" s="1511">
        <f t="shared" si="216"/>
      </c>
      <c r="I43" s="1511">
        <f t="shared" si="152"/>
      </c>
      <c r="J43" s="1503">
        <f t="shared" si="307"/>
      </c>
      <c r="K43" s="1504">
        <f t="shared" si="279"/>
      </c>
      <c r="L43" s="1504">
        <f t="shared" si="363"/>
      </c>
      <c r="M43" s="1504">
        <f t="shared" si="335"/>
      </c>
      <c r="N43" s="1504">
        <f t="shared" si="123"/>
      </c>
      <c r="O43" s="1505">
        <f t="shared" si="31"/>
      </c>
      <c r="P43" s="1506">
        <v>0.0101</v>
      </c>
      <c r="Q43" s="1507">
        <v>32</v>
      </c>
      <c r="R43" s="1503">
        <f t="shared" si="251"/>
      </c>
      <c r="S43" s="1505">
        <v>16270</v>
      </c>
      <c r="T43" s="1505">
        <v>408</v>
      </c>
      <c r="U43" s="1505">
        <v>51</v>
      </c>
      <c r="V43" s="1505">
        <v>451</v>
      </c>
      <c r="W43" s="1505">
        <v>22</v>
      </c>
      <c r="X43" s="1505">
        <v>3</v>
      </c>
      <c r="Y43" s="1505">
        <v>0</v>
      </c>
      <c r="Z43" s="1508">
        <v>14</v>
      </c>
      <c r="AA43" s="1503">
        <f t="shared" si="187"/>
      </c>
      <c r="AB43" s="1509" t="s">
        <v>1049</v>
      </c>
      <c r="AC43" s="1510" t="s">
        <v>1050</v>
      </c>
      <c r="AD43" s="1510">
        <v>10</v>
      </c>
    </row>
    <row r="44">
      <c r="A44" s="1498"/>
      <c r="B44" s="1499" t="s">
        <v>1055</v>
      </c>
      <c r="C44" s="1499" t="s">
        <v>1052</v>
      </c>
      <c r="D44" s="1500">
        <v>1652</v>
      </c>
      <c r="E44" s="1501">
        <v>1</v>
      </c>
      <c r="F44" s="1500">
        <f t="shared" si="62"/>
      </c>
      <c r="G44" s="1502">
        <f t="shared" si="3"/>
      </c>
      <c r="H44" s="1502">
        <f t="shared" si="216"/>
      </c>
      <c r="I44" s="1502">
        <f t="shared" si="152"/>
      </c>
      <c r="J44" s="1513">
        <f t="shared" si="307"/>
      </c>
      <c r="K44" s="1504">
        <f t="shared" si="279"/>
      </c>
      <c r="L44" s="1504">
        <f t="shared" si="363"/>
      </c>
      <c r="M44" s="1504">
        <f t="shared" si="335"/>
      </c>
      <c r="N44" s="1504">
        <f t="shared" si="123"/>
      </c>
      <c r="O44" s="1505">
        <f t="shared" si="31"/>
      </c>
      <c r="P44" s="1506">
        <v>0.0138</v>
      </c>
      <c r="Q44" s="1507">
        <v>32</v>
      </c>
      <c r="R44" s="1503">
        <f t="shared" si="251"/>
      </c>
      <c r="S44" s="1505">
        <v>15230</v>
      </c>
      <c r="T44" s="1505">
        <v>387</v>
      </c>
      <c r="U44" s="1505">
        <v>60</v>
      </c>
      <c r="V44" s="1505">
        <v>418</v>
      </c>
      <c r="W44" s="1505">
        <v>25</v>
      </c>
      <c r="X44" s="1505">
        <v>2</v>
      </c>
      <c r="Y44" s="1505">
        <v>1</v>
      </c>
      <c r="Z44" s="1508">
        <v>16</v>
      </c>
      <c r="AA44" s="1503">
        <f t="shared" si="187"/>
      </c>
      <c r="AB44" s="1509" t="s">
        <v>1049</v>
      </c>
      <c r="AC44" s="1510" t="s">
        <v>1050</v>
      </c>
      <c r="AD44" s="1510">
        <v>9</v>
      </c>
    </row>
    <row r="45">
      <c r="A45" s="1498"/>
      <c r="B45" s="1515" t="s">
        <v>1054</v>
      </c>
      <c r="C45" s="1515"/>
      <c r="D45" s="1516">
        <f>SUM(D42:D44)</f>
      </c>
      <c r="E45" s="1517">
        <f>SUM(E42:E44)</f>
      </c>
      <c r="F45" s="1516">
        <f>SUM(F42:F44)</f>
      </c>
      <c r="G45" s="1518">
        <f t="shared" si="3"/>
      </c>
      <c r="H45" s="1518">
        <f t="shared" si="216"/>
      </c>
      <c r="I45" s="1518">
        <f t="shared" si="152"/>
      </c>
      <c r="J45" s="1518">
        <f t="shared" si="307"/>
      </c>
      <c r="K45" s="1519">
        <f t="shared" si="279"/>
      </c>
      <c r="L45" s="1519">
        <f t="shared" si="363"/>
      </c>
      <c r="M45" s="1519">
        <f t="shared" si="335"/>
      </c>
      <c r="N45" s="1519">
        <f t="shared" si="123"/>
      </c>
      <c r="O45" s="1520">
        <f t="shared" si="31"/>
      </c>
      <c r="P45" s="1519">
        <f>AVERAGE(P42:P44)</f>
      </c>
      <c r="Q45" s="1521">
        <f>AVERAGE(Q42:Q44)</f>
      </c>
      <c r="R45" s="1518">
        <f t="shared" si="251"/>
      </c>
      <c r="S45" s="1520">
        <f>SUM(S42:S44)</f>
      </c>
      <c r="T45" s="1520">
        <f>SUM(T42:T44)</f>
      </c>
      <c r="U45" s="1520">
        <f>SUM(U42:U44)</f>
      </c>
      <c r="V45" s="1520">
        <f>SUM(V42:V44)</f>
      </c>
      <c r="W45" s="1520">
        <f>SUM(W42:W44)</f>
      </c>
      <c r="X45" s="1520">
        <f>SUM(X42:X44)</f>
      </c>
      <c r="Y45" s="1520">
        <f>SUM(Y42:Y44)</f>
      </c>
      <c r="Z45" s="1520">
        <f>SUM(Z42:Z44)</f>
      </c>
      <c r="AA45" s="1521">
        <f t="shared" si="187"/>
      </c>
      <c r="AB45" s="1522"/>
      <c r="AC45" s="1522"/>
      <c r="AD45" s="1520">
        <f>SUM(AD42:AD44)</f>
      </c>
    </row>
    <row r="46">
      <c r="A46" s="1498"/>
      <c r="B46" s="1499" t="s">
        <v>1047</v>
      </c>
      <c r="C46" s="1514" t="s">
        <v>1053</v>
      </c>
      <c r="D46" s="1523">
        <v>2096</v>
      </c>
      <c r="E46" s="1501">
        <v>3</v>
      </c>
      <c r="F46" s="1500">
        <f t="shared" ref="F46:F50" si="63">E46*2000</f>
      </c>
      <c r="G46" s="1502">
        <f t="shared" si="3"/>
      </c>
      <c r="H46" s="1502">
        <f t="shared" si="216"/>
      </c>
      <c r="I46" s="1502">
        <f t="shared" si="152"/>
      </c>
      <c r="J46" s="1503">
        <f t="shared" si="307"/>
      </c>
      <c r="K46" s="1504">
        <f t="shared" si="279"/>
      </c>
      <c r="L46" s="1504">
        <f t="shared" si="363"/>
      </c>
      <c r="M46" s="1504">
        <f t="shared" si="335"/>
      </c>
      <c r="N46" s="1504">
        <f t="shared" si="123"/>
      </c>
      <c r="O46" s="1505">
        <f t="shared" si="31"/>
      </c>
      <c r="P46" s="1506">
        <v>0.0209</v>
      </c>
      <c r="Q46" s="1507">
        <v>35</v>
      </c>
      <c r="R46" s="1503">
        <f t="shared" si="251"/>
      </c>
      <c r="S46" s="1505">
        <v>17939</v>
      </c>
      <c r="T46" s="1505">
        <v>515</v>
      </c>
      <c r="U46" s="1505">
        <v>94</v>
      </c>
      <c r="V46" s="1505">
        <v>552</v>
      </c>
      <c r="W46" s="1505">
        <v>69</v>
      </c>
      <c r="X46" s="1505">
        <v>2</v>
      </c>
      <c r="Y46" s="1505">
        <v>1</v>
      </c>
      <c r="Z46" s="1508">
        <v>24</v>
      </c>
      <c r="AA46" s="1503">
        <f t="shared" si="187"/>
      </c>
      <c r="AB46" s="1509" t="s">
        <v>1049</v>
      </c>
      <c r="AC46" s="1510" t="s">
        <v>1050</v>
      </c>
      <c r="AD46" s="1510">
        <v>22</v>
      </c>
    </row>
    <row r="47">
      <c r="A47" s="1498"/>
      <c r="B47" s="1499" t="s">
        <v>1047</v>
      </c>
      <c r="C47" s="1514" t="s">
        <v>1056</v>
      </c>
      <c r="D47" s="1500">
        <v>2292.37</v>
      </c>
      <c r="E47" s="1501">
        <v>2</v>
      </c>
      <c r="F47" s="1500">
        <f t="shared" si="63"/>
      </c>
      <c r="G47" s="1502">
        <f t="shared" si="3"/>
      </c>
      <c r="H47" s="1502">
        <f t="shared" si="216"/>
      </c>
      <c r="I47" s="1502">
        <f t="shared" si="152"/>
      </c>
      <c r="J47" s="1503">
        <f t="shared" si="307"/>
      </c>
      <c r="K47" s="1504">
        <f t="shared" si="279"/>
      </c>
      <c r="L47" s="1504">
        <f t="shared" si="363"/>
      </c>
      <c r="M47" s="1504">
        <f t="shared" si="335"/>
      </c>
      <c r="N47" s="1504">
        <f t="shared" si="123"/>
      </c>
      <c r="O47" s="1505">
        <f t="shared" si="31"/>
      </c>
      <c r="P47" s="1506">
        <v>0.0171</v>
      </c>
      <c r="Q47" s="1507">
        <v>40</v>
      </c>
      <c r="R47" s="1503">
        <f t="shared" si="251"/>
      </c>
      <c r="S47" s="1505">
        <v>19058</v>
      </c>
      <c r="T47" s="1505">
        <v>683</v>
      </c>
      <c r="U47" s="1505">
        <v>92</v>
      </c>
      <c r="V47" s="1505">
        <v>703</v>
      </c>
      <c r="W47" s="1505">
        <v>66</v>
      </c>
      <c r="X47" s="1505">
        <v>6</v>
      </c>
      <c r="Y47" s="1505">
        <v>2</v>
      </c>
      <c r="Z47" s="1508">
        <v>20</v>
      </c>
      <c r="AA47" s="1503">
        <f t="shared" si="187"/>
      </c>
      <c r="AB47" s="1509" t="s">
        <v>1049</v>
      </c>
      <c r="AC47" s="1510" t="s">
        <v>1050</v>
      </c>
      <c r="AD47" s="1510">
        <v>19</v>
      </c>
    </row>
    <row r="48">
      <c r="A48" s="1498"/>
      <c r="B48" s="1499" t="s">
        <v>1047</v>
      </c>
      <c r="C48" s="1499" t="s">
        <v>1057</v>
      </c>
      <c r="D48" s="1500">
        <v>2526.04</v>
      </c>
      <c r="E48" s="1501">
        <v>5</v>
      </c>
      <c r="F48" s="1500">
        <f t="shared" si="63"/>
      </c>
      <c r="G48" s="1502">
        <f t="shared" si="3"/>
      </c>
      <c r="H48" s="1502">
        <f t="shared" si="216"/>
      </c>
      <c r="I48" s="1502">
        <f t="shared" si="152"/>
      </c>
      <c r="J48" s="1503">
        <f t="shared" si="307"/>
      </c>
      <c r="K48" s="1504">
        <f t="shared" si="279"/>
      </c>
      <c r="L48" s="1504">
        <f t="shared" si="363"/>
      </c>
      <c r="M48" s="1504">
        <f t="shared" si="335"/>
      </c>
      <c r="N48" s="1504">
        <f t="shared" si="123"/>
      </c>
      <c r="O48" s="1505">
        <f t="shared" si="31"/>
      </c>
      <c r="P48" s="1506">
        <v>0.0091</v>
      </c>
      <c r="Q48" s="1507">
        <v>41</v>
      </c>
      <c r="R48" s="1503">
        <f t="shared" si="251"/>
      </c>
      <c r="S48" s="1505">
        <v>22935</v>
      </c>
      <c r="T48" s="1505">
        <v>864</v>
      </c>
      <c r="U48" s="1505">
        <v>85</v>
      </c>
      <c r="V48" s="1505">
        <v>906</v>
      </c>
      <c r="W48" s="1505">
        <v>73</v>
      </c>
      <c r="X48" s="1505">
        <v>9</v>
      </c>
      <c r="Y48" s="1505">
        <v>1</v>
      </c>
      <c r="Z48" s="1508">
        <v>15</v>
      </c>
      <c r="AA48" s="1503">
        <f t="shared" si="187"/>
      </c>
      <c r="AB48" s="1509" t="s">
        <v>1049</v>
      </c>
      <c r="AC48" s="1510" t="s">
        <v>1050</v>
      </c>
      <c r="AD48" s="1510">
        <v>18</v>
      </c>
    </row>
    <row r="49">
      <c r="A49" s="1498"/>
      <c r="B49" s="1499" t="s">
        <v>1047</v>
      </c>
      <c r="C49" s="1499" t="s">
        <v>1058</v>
      </c>
      <c r="D49" s="1512">
        <v>2313.49</v>
      </c>
      <c r="E49" s="1501">
        <v>1</v>
      </c>
      <c r="F49" s="1500">
        <f t="shared" si="63"/>
      </c>
      <c r="G49" s="1502">
        <f t="shared" si="3"/>
      </c>
      <c r="H49" s="1502">
        <f t="shared" si="216"/>
      </c>
      <c r="I49" s="1502">
        <f t="shared" si="152"/>
      </c>
      <c r="J49" s="1503">
        <f t="shared" si="307"/>
      </c>
      <c r="K49" s="1504">
        <f t="shared" si="279"/>
      </c>
      <c r="L49" s="1504">
        <f t="shared" si="363"/>
      </c>
      <c r="M49" s="1504">
        <f t="shared" si="335"/>
      </c>
      <c r="N49" s="1504">
        <f t="shared" si="123"/>
      </c>
      <c r="O49" s="1505">
        <f t="shared" si="31"/>
      </c>
      <c r="P49" s="1506">
        <v>0.01</v>
      </c>
      <c r="Q49" s="1507">
        <v>43</v>
      </c>
      <c r="R49" s="1503">
        <f t="shared" si="251"/>
      </c>
      <c r="S49" s="1505">
        <v>19344</v>
      </c>
      <c r="T49" s="1505">
        <v>593</v>
      </c>
      <c r="U49" s="1505">
        <v>58</v>
      </c>
      <c r="V49" s="1505">
        <v>636</v>
      </c>
      <c r="W49" s="1505">
        <v>67</v>
      </c>
      <c r="X49" s="1505">
        <v>7</v>
      </c>
      <c r="Y49" s="1505">
        <v>1</v>
      </c>
      <c r="Z49" s="1508">
        <v>21</v>
      </c>
      <c r="AA49" s="1503">
        <f t="shared" si="187"/>
      </c>
      <c r="AB49" s="1509" t="s">
        <v>1049</v>
      </c>
      <c r="AC49" s="1510" t="s">
        <v>1050</v>
      </c>
      <c r="AD49" s="1510">
        <v>19</v>
      </c>
    </row>
    <row r="50">
      <c r="A50" s="1498"/>
      <c r="B50" s="1499" t="s">
        <v>1047</v>
      </c>
      <c r="C50" s="1514" t="s">
        <v>1059</v>
      </c>
      <c r="D50" s="1512">
        <v>1206.05</v>
      </c>
      <c r="E50" s="1501">
        <v>3</v>
      </c>
      <c r="F50" s="1500">
        <f t="shared" si="63"/>
      </c>
      <c r="G50" s="1502">
        <f t="shared" si="3"/>
      </c>
      <c r="H50" s="1502">
        <f t="shared" si="216"/>
      </c>
      <c r="I50" s="1502">
        <f t="shared" si="152"/>
      </c>
      <c r="J50" s="1503">
        <f t="shared" si="307"/>
      </c>
      <c r="K50" s="1504">
        <f t="shared" si="279"/>
      </c>
      <c r="L50" s="1504">
        <f t="shared" si="363"/>
      </c>
      <c r="M50" s="1504">
        <f t="shared" si="335"/>
      </c>
      <c r="N50" s="1504">
        <f t="shared" si="123"/>
      </c>
      <c r="O50" s="1505">
        <f t="shared" si="31"/>
      </c>
      <c r="P50" s="1506">
        <v>0.0172</v>
      </c>
      <c r="Q50" s="1507">
        <v>47</v>
      </c>
      <c r="R50" s="1503">
        <f t="shared" si="251"/>
      </c>
      <c r="S50" s="1505">
        <v>13061</v>
      </c>
      <c r="T50" s="1505">
        <v>422</v>
      </c>
      <c r="U50" s="1505">
        <v>71</v>
      </c>
      <c r="V50" s="1505">
        <v>447</v>
      </c>
      <c r="W50" s="1505">
        <v>38</v>
      </c>
      <c r="X50" s="1505">
        <v>3</v>
      </c>
      <c r="Y50" s="1505">
        <v>1</v>
      </c>
      <c r="Z50" s="1508">
        <v>14</v>
      </c>
      <c r="AA50" s="1503">
        <f t="shared" si="187"/>
      </c>
      <c r="AB50" s="1509" t="s">
        <v>1049</v>
      </c>
      <c r="AC50" s="1510" t="s">
        <v>1050</v>
      </c>
      <c r="AD50" s="1510">
        <v>14</v>
      </c>
    </row>
    <row r="51">
      <c r="A51" s="1498"/>
      <c r="B51" s="1515" t="s">
        <v>1054</v>
      </c>
      <c r="C51" s="1515"/>
      <c r="D51" s="1521">
        <f>D49+D48+D47+D46+D50</f>
      </c>
      <c r="E51" s="1531">
        <f>E49+E48+E47+E46+E50</f>
      </c>
      <c r="F51" s="1521">
        <f>F49+F48+F47+F46+F50</f>
      </c>
      <c r="G51" s="1518">
        <f t="shared" si="3"/>
      </c>
      <c r="H51" s="1518">
        <f t="shared" si="216"/>
      </c>
      <c r="I51" s="1518">
        <f t="shared" si="152"/>
      </c>
      <c r="J51" s="1518">
        <f t="shared" si="307"/>
      </c>
      <c r="K51" s="1519">
        <f t="shared" si="279"/>
      </c>
      <c r="L51" s="1519">
        <f t="shared" si="363"/>
      </c>
      <c r="M51" s="1519">
        <f t="shared" si="335"/>
      </c>
      <c r="N51" s="1519">
        <f t="shared" si="123"/>
      </c>
      <c r="O51" s="1520">
        <f t="shared" si="31"/>
      </c>
      <c r="P51" s="1519">
        <f>AVERAGE(P46:P50)</f>
      </c>
      <c r="Q51" s="1521">
        <f>AVERAGE(Q46:Q50)</f>
      </c>
      <c r="R51" s="1516">
        <f t="shared" si="251"/>
      </c>
      <c r="S51" s="1520">
        <f>SUM(S46:S50)</f>
      </c>
      <c r="T51" s="1520">
        <f>SUM(T46:T50)</f>
      </c>
      <c r="U51" s="1520">
        <f>SUM(U46:U50)</f>
      </c>
      <c r="V51" s="1520">
        <f>SUM(V46:V50)</f>
      </c>
      <c r="W51" s="1520">
        <f>SUM(W46:W50)</f>
      </c>
      <c r="X51" s="1520">
        <f>SUM(X46:X50)</f>
      </c>
      <c r="Y51" s="1520">
        <f>SUM(Y46:Y50)</f>
      </c>
      <c r="Z51" s="1520">
        <f>SUM(Z46:Z50)</f>
      </c>
      <c r="AA51" s="1521">
        <f t="shared" si="187"/>
      </c>
      <c r="AB51" s="1522"/>
      <c r="AC51" s="1522"/>
      <c r="AD51" s="1520">
        <f>SUM(AD46:AD50)</f>
      </c>
    </row>
    <row r="52">
      <c r="A52" s="1498"/>
      <c r="B52" s="1524" t="s">
        <v>1060</v>
      </c>
      <c r="C52" s="1524"/>
      <c r="D52" s="1525">
        <f>D51+D45</f>
      </c>
      <c r="E52" s="1525">
        <f>E51+E45</f>
      </c>
      <c r="F52" s="1525">
        <f>F51+F45</f>
      </c>
      <c r="G52" s="1526">
        <f t="shared" si="3"/>
      </c>
      <c r="H52" s="1526">
        <f t="shared" si="216"/>
      </c>
      <c r="I52" s="1526">
        <f t="shared" si="152"/>
      </c>
      <c r="J52" s="1526">
        <f t="shared" si="307"/>
      </c>
      <c r="K52" s="1527">
        <f t="shared" si="279"/>
      </c>
      <c r="L52" s="1527">
        <f t="shared" si="363"/>
      </c>
      <c r="M52" s="1527">
        <f t="shared" si="335"/>
      </c>
      <c r="N52" s="1527">
        <f t="shared" si="123"/>
      </c>
      <c r="O52" s="1528">
        <f t="shared" si="31"/>
      </c>
      <c r="P52" s="1528">
        <f>(P51+P45)/2</f>
      </c>
      <c r="Q52" s="1529">
        <f>(Q51+Q45)/2</f>
      </c>
      <c r="R52" s="1525">
        <f>(R51+R45)/2</f>
      </c>
      <c r="S52" s="1528">
        <f>S51+S45</f>
      </c>
      <c r="T52" s="1528">
        <f>T51+T45</f>
      </c>
      <c r="U52" s="1528">
        <f>U51+U45</f>
      </c>
      <c r="V52" s="1528">
        <f>V51+V45</f>
      </c>
      <c r="W52" s="1528">
        <f>W51+W45</f>
      </c>
      <c r="X52" s="1528">
        <f>X51+X45</f>
      </c>
      <c r="Y52" s="1528">
        <f>Y51+Y45</f>
      </c>
      <c r="Z52" s="1528">
        <f>Z51+Z45</f>
      </c>
      <c r="AA52" s="1529">
        <f t="shared" si="187"/>
      </c>
      <c r="AB52" s="1530"/>
      <c r="AC52" s="1530"/>
      <c r="AD52" s="1528">
        <f>AD45+AD51</f>
      </c>
    </row>
    <row r="53">
      <c r="A53" s="1488" t="s">
        <v>1013</v>
      </c>
      <c r="B53" s="1488" t="s">
        <v>1014</v>
      </c>
      <c r="C53" s="1488"/>
      <c r="D53" s="1489" t="s">
        <v>1015</v>
      </c>
      <c r="E53" s="1489"/>
      <c r="F53" s="1489"/>
      <c r="G53" s="1489"/>
      <c r="H53" s="1489"/>
      <c r="I53" s="1489"/>
      <c r="J53" s="1490" t="s">
        <v>1016</v>
      </c>
      <c r="K53" s="1490"/>
      <c r="L53" s="1490"/>
      <c r="M53" s="1490"/>
      <c r="N53" s="1490"/>
      <c r="O53" s="1490"/>
      <c r="P53" s="1490"/>
      <c r="Q53" s="1491"/>
      <c r="R53" s="1490"/>
      <c r="S53" s="1490"/>
      <c r="T53" s="1490"/>
      <c r="U53" s="1490"/>
      <c r="V53" s="1490"/>
      <c r="W53" s="1490"/>
      <c r="X53" s="1490"/>
      <c r="Y53" s="1490"/>
      <c r="Z53" s="1490"/>
      <c r="AA53" s="1490"/>
      <c r="AB53" s="1490"/>
      <c r="AC53" s="1490"/>
      <c r="AD53" s="1492"/>
    </row>
    <row r="54">
      <c r="A54" s="1488"/>
      <c r="B54" s="1488" t="s">
        <v>1017</v>
      </c>
      <c r="C54" s="1488" t="s">
        <v>1018</v>
      </c>
      <c r="D54" s="1489" t="s">
        <v>1019</v>
      </c>
      <c r="E54" s="1493" t="s">
        <v>1020</v>
      </c>
      <c r="F54" s="1494" t="s">
        <v>1021</v>
      </c>
      <c r="G54" s="1495" t="s">
        <v>1022</v>
      </c>
      <c r="H54" s="1495" t="s">
        <v>1023</v>
      </c>
      <c r="I54" s="1495" t="s">
        <v>1024</v>
      </c>
      <c r="J54" s="1490" t="s">
        <v>1025</v>
      </c>
      <c r="K54" s="1496" t="s">
        <v>1026</v>
      </c>
      <c r="L54" s="1496" t="s">
        <v>1027</v>
      </c>
      <c r="M54" s="1496" t="s">
        <v>1028</v>
      </c>
      <c r="N54" s="1496" t="s">
        <v>1029</v>
      </c>
      <c r="O54" s="1497" t="s">
        <v>1030</v>
      </c>
      <c r="P54" s="1496" t="s">
        <v>1031</v>
      </c>
      <c r="Q54" s="1491" t="s">
        <v>1032</v>
      </c>
      <c r="R54" s="1490" t="s">
        <v>1033</v>
      </c>
      <c r="S54" s="1497" t="s">
        <v>1034</v>
      </c>
      <c r="T54" s="1497" t="s">
        <v>1035</v>
      </c>
      <c r="U54" s="1497" t="s">
        <v>1036</v>
      </c>
      <c r="V54" s="1497" t="s">
        <v>1037</v>
      </c>
      <c r="W54" s="1497" t="s">
        <v>1038</v>
      </c>
      <c r="X54" s="1497" t="s">
        <v>1039</v>
      </c>
      <c r="Y54" s="1497" t="s">
        <v>1040</v>
      </c>
      <c r="Z54" s="1497" t="s">
        <v>1041</v>
      </c>
      <c r="AA54" s="1490" t="s">
        <v>1042</v>
      </c>
      <c r="AB54" s="1492" t="s">
        <v>1043</v>
      </c>
      <c r="AC54" s="1492" t="s">
        <v>1044</v>
      </c>
      <c r="AD54" s="1492" t="s">
        <v>1045</v>
      </c>
    </row>
    <row r="55">
      <c r="A55" s="1498" t="s">
        <v>1064</v>
      </c>
      <c r="B55" s="1499" t="s">
        <v>1047</v>
      </c>
      <c r="C55" s="1499" t="s">
        <v>1048</v>
      </c>
      <c r="D55" s="1500">
        <v>1887.29</v>
      </c>
      <c r="E55" s="1501">
        <v>1</v>
      </c>
      <c r="F55" s="1500">
        <f t="shared" ref="F55:F58" si="64">E55*2000</f>
      </c>
      <c r="G55" s="1502">
        <f t="shared" ref="G55:G65" si="4">F55/D55</f>
      </c>
      <c r="H55" s="1502">
        <f t="shared" ref="H55:H59" si="217">D55/E55</f>
      </c>
      <c r="I55" s="1502">
        <f t="shared" ref="I55:I59" si="153">F55/E55</f>
      </c>
      <c r="J55" s="1503">
        <f t="shared" ref="J55:J65" si="308">D55/T55</f>
      </c>
      <c r="K55" s="1504">
        <f t="shared" ref="K55:K65" si="280">O55/S55*1</f>
      </c>
      <c r="L55" s="1504">
        <f t="shared" ref="L55:L65" si="364">T55/S55</f>
      </c>
      <c r="M55" s="1504">
        <f t="shared" ref="M55:M65" si="336">V55/S55</f>
      </c>
      <c r="N55" s="1504">
        <f t="shared" ref="N55:N65" si="124">W55/V55</f>
      </c>
      <c r="O55" s="1505">
        <f t="shared" ref="O55:O65" si="32">U55/P55</f>
      </c>
      <c r="P55" s="1506">
        <v>0.0096</v>
      </c>
      <c r="Q55" s="1507">
        <v>53</v>
      </c>
      <c r="R55" s="1503">
        <f t="shared" ref="R55:R64" si="252">(D55/S55)*1000</f>
      </c>
      <c r="S55" s="1505">
        <v>18845</v>
      </c>
      <c r="T55" s="1505">
        <v>370</v>
      </c>
      <c r="U55" s="1505">
        <v>49</v>
      </c>
      <c r="V55" s="1505">
        <v>394</v>
      </c>
      <c r="W55" s="1505">
        <v>36</v>
      </c>
      <c r="X55" s="1505">
        <v>2</v>
      </c>
      <c r="Y55" s="1505">
        <v>0</v>
      </c>
      <c r="Z55" s="1508">
        <v>17</v>
      </c>
      <c r="AA55" s="1503">
        <f t="shared" ref="AA55:AA65" si="188">AD55*1000/D55</f>
      </c>
      <c r="AB55" s="1509" t="s">
        <v>1049</v>
      </c>
      <c r="AC55" s="1510" t="s">
        <v>1050</v>
      </c>
      <c r="AD55" s="1510">
        <v>17</v>
      </c>
    </row>
    <row r="56">
      <c r="A56" s="1498"/>
      <c r="B56" s="1499" t="s">
        <v>1047</v>
      </c>
      <c r="C56" s="1499" t="s">
        <v>1051</v>
      </c>
      <c r="D56" s="1500">
        <v>2257.97</v>
      </c>
      <c r="E56" s="1501">
        <v>2</v>
      </c>
      <c r="F56" s="1500">
        <f t="shared" si="64"/>
      </c>
      <c r="G56" s="1502">
        <f t="shared" si="4"/>
      </c>
      <c r="H56" s="1511">
        <f t="shared" si="217"/>
      </c>
      <c r="I56" s="1511">
        <f t="shared" si="153"/>
      </c>
      <c r="J56" s="1503">
        <f t="shared" si="308"/>
      </c>
      <c r="K56" s="1504">
        <f t="shared" si="280"/>
      </c>
      <c r="L56" s="1504">
        <f t="shared" si="364"/>
      </c>
      <c r="M56" s="1504">
        <f t="shared" si="336"/>
      </c>
      <c r="N56" s="1504">
        <f t="shared" si="124"/>
      </c>
      <c r="O56" s="1505">
        <f t="shared" si="32"/>
      </c>
      <c r="P56" s="1506">
        <v>0.018</v>
      </c>
      <c r="Q56" s="1507">
        <v>52</v>
      </c>
      <c r="R56" s="1503">
        <f t="shared" si="252"/>
      </c>
      <c r="S56" s="1505">
        <v>17543</v>
      </c>
      <c r="T56" s="1505">
        <v>397</v>
      </c>
      <c r="U56" s="1505">
        <v>71</v>
      </c>
      <c r="V56" s="1505">
        <v>430</v>
      </c>
      <c r="W56" s="1505">
        <v>74</v>
      </c>
      <c r="X56" s="1505">
        <v>4</v>
      </c>
      <c r="Y56" s="1505">
        <v>1</v>
      </c>
      <c r="Z56" s="1508">
        <v>16</v>
      </c>
      <c r="AA56" s="1503">
        <f t="shared" si="188"/>
      </c>
      <c r="AB56" s="1509" t="s">
        <v>1049</v>
      </c>
      <c r="AC56" s="1510" t="s">
        <v>1050</v>
      </c>
      <c r="AD56" s="1510">
        <v>17</v>
      </c>
    </row>
    <row r="57">
      <c r="A57" s="1498"/>
      <c r="B57" s="1499" t="s">
        <v>1047</v>
      </c>
      <c r="C57" s="1499" t="s">
        <v>1052</v>
      </c>
      <c r="D57" s="1512">
        <v>1898.17</v>
      </c>
      <c r="E57" s="1501">
        <v>2</v>
      </c>
      <c r="F57" s="1500">
        <f t="shared" si="64"/>
      </c>
      <c r="G57" s="1502">
        <f t="shared" si="4"/>
      </c>
      <c r="H57" s="1502">
        <f t="shared" si="217"/>
      </c>
      <c r="I57" s="1502">
        <f t="shared" si="153"/>
      </c>
      <c r="J57" s="1513">
        <f t="shared" si="308"/>
      </c>
      <c r="K57" s="1504">
        <f t="shared" si="280"/>
      </c>
      <c r="L57" s="1504">
        <f t="shared" si="364"/>
      </c>
      <c r="M57" s="1504">
        <f t="shared" si="336"/>
      </c>
      <c r="N57" s="1504">
        <f t="shared" si="124"/>
      </c>
      <c r="O57" s="1505">
        <f t="shared" si="32"/>
      </c>
      <c r="P57" s="1506">
        <v>0.0203</v>
      </c>
      <c r="Q57" s="1507">
        <v>49</v>
      </c>
      <c r="R57" s="1503">
        <f t="shared" si="252"/>
      </c>
      <c r="S57" s="1505">
        <v>16011</v>
      </c>
      <c r="T57" s="1505">
        <v>431</v>
      </c>
      <c r="U57" s="1505">
        <v>76</v>
      </c>
      <c r="V57" s="1505">
        <v>461</v>
      </c>
      <c r="W57" s="1505">
        <v>41</v>
      </c>
      <c r="X57" s="1505">
        <v>1</v>
      </c>
      <c r="Y57" s="1505">
        <v>2</v>
      </c>
      <c r="Z57" s="1508">
        <v>21</v>
      </c>
      <c r="AA57" s="1503">
        <f t="shared" si="188"/>
      </c>
      <c r="AB57" s="1509" t="s">
        <v>1049</v>
      </c>
      <c r="AC57" s="1510" t="s">
        <v>1050</v>
      </c>
      <c r="AD57" s="1510">
        <v>16</v>
      </c>
    </row>
    <row r="58">
      <c r="A58" s="1498"/>
      <c r="B58" s="1499" t="s">
        <v>1047</v>
      </c>
      <c r="C58" s="1514" t="s">
        <v>1053</v>
      </c>
      <c r="D58" s="1512">
        <v>1916.37</v>
      </c>
      <c r="E58" s="1501">
        <v>2</v>
      </c>
      <c r="F58" s="1500">
        <f t="shared" si="64"/>
      </c>
      <c r="G58" s="1502">
        <f t="shared" si="4"/>
      </c>
      <c r="H58" s="1502">
        <f t="shared" si="217"/>
      </c>
      <c r="I58" s="1502">
        <f t="shared" si="153"/>
      </c>
      <c r="J58" s="1513">
        <f t="shared" si="308"/>
      </c>
      <c r="K58" s="1504">
        <f t="shared" si="280"/>
      </c>
      <c r="L58" s="1504">
        <f t="shared" si="364"/>
      </c>
      <c r="M58" s="1504">
        <f t="shared" si="336"/>
      </c>
      <c r="N58" s="1504">
        <f t="shared" si="124"/>
      </c>
      <c r="O58" s="1505">
        <f t="shared" si="32"/>
      </c>
      <c r="P58" s="1506">
        <v>0.0178</v>
      </c>
      <c r="Q58" s="1507">
        <v>47</v>
      </c>
      <c r="R58" s="1503">
        <f t="shared" si="252"/>
      </c>
      <c r="S58" s="1505">
        <v>17095</v>
      </c>
      <c r="T58" s="1505">
        <v>473</v>
      </c>
      <c r="U58" s="1505">
        <v>66</v>
      </c>
      <c r="V58" s="1505">
        <v>505</v>
      </c>
      <c r="W58" s="1505">
        <v>23</v>
      </c>
      <c r="X58" s="1505">
        <v>2</v>
      </c>
      <c r="Y58" s="1505">
        <v>1</v>
      </c>
      <c r="Z58" s="1508">
        <v>13</v>
      </c>
      <c r="AA58" s="1503">
        <f t="shared" si="188"/>
      </c>
      <c r="AB58" s="1509" t="s">
        <v>1049</v>
      </c>
      <c r="AC58" s="1510" t="s">
        <v>1050</v>
      </c>
      <c r="AD58" s="1510">
        <v>17</v>
      </c>
    </row>
    <row r="59">
      <c r="A59" s="1498"/>
      <c r="B59" s="1515" t="s">
        <v>1054</v>
      </c>
      <c r="C59" s="1515"/>
      <c r="D59" s="1516">
        <f>SUM(D55:D58)</f>
      </c>
      <c r="E59" s="1532">
        <f>SUM(E55:E58)</f>
      </c>
      <c r="F59" s="1516">
        <f>SUM(F55:F58)</f>
      </c>
      <c r="G59" s="1518">
        <f t="shared" si="4"/>
      </c>
      <c r="H59" s="1518">
        <f t="shared" si="217"/>
      </c>
      <c r="I59" s="1518">
        <f t="shared" si="153"/>
      </c>
      <c r="J59" s="1518">
        <f t="shared" si="308"/>
      </c>
      <c r="K59" s="1519">
        <f t="shared" si="280"/>
      </c>
      <c r="L59" s="1519">
        <f t="shared" si="364"/>
      </c>
      <c r="M59" s="1519">
        <f t="shared" si="336"/>
      </c>
      <c r="N59" s="1519">
        <f t="shared" si="124"/>
      </c>
      <c r="O59" s="1520">
        <f t="shared" si="32"/>
      </c>
      <c r="P59" s="1519">
        <f>AVERAGE(P55:P58)</f>
      </c>
      <c r="Q59" s="1521">
        <f>AVERAGE(Q55:Q58)</f>
      </c>
      <c r="R59" s="1518">
        <f t="shared" si="252"/>
      </c>
      <c r="S59" s="1520">
        <f>SUM(S55:S58)</f>
      </c>
      <c r="T59" s="1520">
        <f>SUM(T55:T58)</f>
      </c>
      <c r="U59" s="1520">
        <f>SUM(U55:U58)</f>
      </c>
      <c r="V59" s="1520">
        <f>SUM(V55:V58)</f>
      </c>
      <c r="W59" s="1520">
        <f>SUM(W55:W58)</f>
      </c>
      <c r="X59" s="1520">
        <f>SUM(X55:X58)</f>
      </c>
      <c r="Y59" s="1520">
        <f>SUM(Y55:Y58)</f>
      </c>
      <c r="Z59" s="1520">
        <f>SUM(Z55:Z58)</f>
      </c>
      <c r="AA59" s="1521">
        <f t="shared" si="188"/>
      </c>
      <c r="AB59" s="1522"/>
      <c r="AC59" s="1522"/>
      <c r="AD59" s="1520">
        <f>SUM(AD55:AD58)</f>
      </c>
    </row>
    <row r="60">
      <c r="A60" s="1498"/>
      <c r="B60" s="1499" t="s">
        <v>1055</v>
      </c>
      <c r="C60" s="1499" t="s">
        <v>1056</v>
      </c>
      <c r="D60" s="1523">
        <v>1828.43</v>
      </c>
      <c r="E60" s="1533">
        <v>0</v>
      </c>
      <c r="F60" s="1500">
        <f t="shared" ref="F60:F63" si="65">E60*2000</f>
      </c>
      <c r="G60" s="1502">
        <f t="shared" si="4"/>
      </c>
      <c r="H60" s="1502">
        <f>D60/D63</f>
      </c>
      <c r="I60" s="1502">
        <f>F60/D63</f>
      </c>
      <c r="J60" s="1503">
        <f t="shared" si="308"/>
      </c>
      <c r="K60" s="1504">
        <f t="shared" si="280"/>
      </c>
      <c r="L60" s="1504">
        <f t="shared" si="364"/>
      </c>
      <c r="M60" s="1504">
        <f t="shared" si="336"/>
      </c>
      <c r="N60" s="1504">
        <f t="shared" si="124"/>
      </c>
      <c r="O60" s="1505">
        <f t="shared" si="32"/>
      </c>
      <c r="P60" s="1506">
        <v>0.0165</v>
      </c>
      <c r="Q60" s="1507">
        <v>46</v>
      </c>
      <c r="R60" s="1503">
        <f t="shared" si="252"/>
      </c>
      <c r="S60" s="1505">
        <v>15189</v>
      </c>
      <c r="T60" s="1505">
        <v>490</v>
      </c>
      <c r="U60" s="1505">
        <v>61</v>
      </c>
      <c r="V60" s="1505">
        <v>531</v>
      </c>
      <c r="W60" s="1505">
        <v>22</v>
      </c>
      <c r="X60" s="1505">
        <v>2</v>
      </c>
      <c r="Y60" s="1505">
        <v>1</v>
      </c>
      <c r="Z60" s="1508">
        <v>13</v>
      </c>
      <c r="AA60" s="1503">
        <f t="shared" si="188"/>
      </c>
      <c r="AB60" s="1509" t="s">
        <v>1049</v>
      </c>
      <c r="AC60" s="1510" t="s">
        <v>1050</v>
      </c>
      <c r="AD60" s="1510">
        <v>2</v>
      </c>
    </row>
    <row r="61">
      <c r="A61" s="1498"/>
      <c r="B61" s="1499" t="s">
        <v>1055</v>
      </c>
      <c r="C61" s="1499" t="s">
        <v>1057</v>
      </c>
      <c r="D61" s="1500">
        <v>1597.91</v>
      </c>
      <c r="E61" s="1534">
        <v>3</v>
      </c>
      <c r="F61" s="1500">
        <f t="shared" si="65"/>
      </c>
      <c r="G61" s="1502">
        <f t="shared" si="4"/>
      </c>
      <c r="H61" s="1502">
        <f t="shared" ref="H61:H65" si="218">D61/E61</f>
      </c>
      <c r="I61" s="1502">
        <f t="shared" ref="I61:I65" si="154">F61/E61</f>
      </c>
      <c r="J61" s="1503">
        <f t="shared" si="308"/>
      </c>
      <c r="K61" s="1504">
        <f t="shared" si="280"/>
      </c>
      <c r="L61" s="1504">
        <f t="shared" si="364"/>
      </c>
      <c r="M61" s="1504">
        <f t="shared" si="336"/>
      </c>
      <c r="N61" s="1504">
        <f t="shared" si="124"/>
      </c>
      <c r="O61" s="1505">
        <f t="shared" si="32"/>
      </c>
      <c r="P61" s="1506">
        <v>0.0174</v>
      </c>
      <c r="Q61" s="1507">
        <v>46</v>
      </c>
      <c r="R61" s="1503">
        <f t="shared" si="252"/>
      </c>
      <c r="S61" s="1505">
        <v>13435</v>
      </c>
      <c r="T61" s="1505">
        <v>467</v>
      </c>
      <c r="U61" s="1505">
        <v>60</v>
      </c>
      <c r="V61" s="1505">
        <v>512</v>
      </c>
      <c r="W61" s="1505">
        <v>65</v>
      </c>
      <c r="X61" s="1505">
        <v>5</v>
      </c>
      <c r="Y61" s="1505">
        <v>1</v>
      </c>
      <c r="Z61" s="1508">
        <v>14</v>
      </c>
      <c r="AA61" s="1503">
        <f t="shared" si="188"/>
      </c>
      <c r="AB61" s="1509" t="s">
        <v>1049</v>
      </c>
      <c r="AC61" s="1510" t="s">
        <v>1050</v>
      </c>
      <c r="AD61" s="1510">
        <v>20</v>
      </c>
    </row>
    <row r="62">
      <c r="A62" s="1498"/>
      <c r="B62" s="1499" t="s">
        <v>1055</v>
      </c>
      <c r="C62" s="1514" t="s">
        <v>1058</v>
      </c>
      <c r="D62" s="1512">
        <v>2098.78</v>
      </c>
      <c r="E62" s="1501">
        <v>3</v>
      </c>
      <c r="F62" s="1500">
        <f t="shared" si="65"/>
      </c>
      <c r="G62" s="1502">
        <f t="shared" si="4"/>
      </c>
      <c r="H62" s="1502">
        <f t="shared" si="218"/>
      </c>
      <c r="I62" s="1502">
        <f t="shared" si="154"/>
      </c>
      <c r="J62" s="1503">
        <f t="shared" si="308"/>
      </c>
      <c r="K62" s="1504">
        <f t="shared" si="280"/>
      </c>
      <c r="L62" s="1504">
        <f t="shared" si="364"/>
      </c>
      <c r="M62" s="1504">
        <f t="shared" si="336"/>
      </c>
      <c r="N62" s="1504">
        <f t="shared" si="124"/>
      </c>
      <c r="O62" s="1505">
        <f t="shared" si="32"/>
      </c>
      <c r="P62" s="1506">
        <v>0.0137</v>
      </c>
      <c r="Q62" s="1507">
        <v>45</v>
      </c>
      <c r="R62" s="1503">
        <f t="shared" si="252"/>
      </c>
      <c r="S62" s="1508">
        <v>16591</v>
      </c>
      <c r="T62" s="1505">
        <v>575</v>
      </c>
      <c r="U62" s="1505">
        <v>60</v>
      </c>
      <c r="V62" s="1505">
        <v>612</v>
      </c>
      <c r="W62" s="1505">
        <v>70</v>
      </c>
      <c r="X62" s="1505">
        <v>3</v>
      </c>
      <c r="Y62" s="1505">
        <v>0</v>
      </c>
      <c r="Z62" s="1508">
        <v>18</v>
      </c>
      <c r="AA62" s="1503">
        <f t="shared" si="188"/>
      </c>
      <c r="AB62" s="1509" t="s">
        <v>1049</v>
      </c>
      <c r="AC62" s="1510" t="s">
        <v>1050</v>
      </c>
      <c r="AD62" s="1510">
        <v>20</v>
      </c>
    </row>
    <row r="63">
      <c r="A63" s="1498"/>
      <c r="B63" s="1499" t="s">
        <v>1055</v>
      </c>
      <c r="C63" s="1499" t="s">
        <v>1059</v>
      </c>
      <c r="D63" s="1512">
        <v>1691.06</v>
      </c>
      <c r="E63" s="1501">
        <v>1</v>
      </c>
      <c r="F63" s="1500">
        <f t="shared" si="65"/>
      </c>
      <c r="G63" s="1502">
        <f t="shared" si="4"/>
      </c>
      <c r="H63" s="1502">
        <f t="shared" si="218"/>
      </c>
      <c r="I63" s="1502">
        <f t="shared" si="154"/>
      </c>
      <c r="J63" s="1503">
        <f t="shared" si="308"/>
      </c>
      <c r="K63" s="1504">
        <f t="shared" si="280"/>
      </c>
      <c r="L63" s="1504">
        <f t="shared" si="364"/>
      </c>
      <c r="M63" s="1504">
        <f t="shared" si="336"/>
      </c>
      <c r="N63" s="1504">
        <f t="shared" si="124"/>
      </c>
      <c r="O63" s="1505">
        <f t="shared" si="32"/>
      </c>
      <c r="P63" s="1506">
        <v>0.0093</v>
      </c>
      <c r="Q63" s="1507">
        <v>45</v>
      </c>
      <c r="R63" s="1503">
        <f t="shared" si="252"/>
      </c>
      <c r="S63" s="1505">
        <v>13689</v>
      </c>
      <c r="T63" s="1505">
        <v>449</v>
      </c>
      <c r="U63" s="1505">
        <v>37</v>
      </c>
      <c r="V63" s="1505">
        <v>477</v>
      </c>
      <c r="W63" s="1505">
        <v>35</v>
      </c>
      <c r="X63" s="1505">
        <v>5</v>
      </c>
      <c r="Y63" s="1505">
        <v>0</v>
      </c>
      <c r="Z63" s="1508">
        <v>12</v>
      </c>
      <c r="AA63" s="1503">
        <f t="shared" si="188"/>
      </c>
      <c r="AB63" s="1509" t="s">
        <v>1049</v>
      </c>
      <c r="AC63" s="1510" t="s">
        <v>1050</v>
      </c>
      <c r="AD63" s="1510">
        <v>9</v>
      </c>
    </row>
    <row r="64">
      <c r="A64" s="1498"/>
      <c r="B64" s="1515" t="s">
        <v>1054</v>
      </c>
      <c r="C64" s="1515"/>
      <c r="D64" s="1516">
        <f>SUM(D60:D63)</f>
      </c>
      <c r="E64" s="1517">
        <f>SUM(E60:E63)</f>
      </c>
      <c r="F64" s="1516">
        <f>SUM(F60:F63)</f>
      </c>
      <c r="G64" s="1518">
        <f t="shared" si="4"/>
      </c>
      <c r="H64" s="1518">
        <f t="shared" si="218"/>
      </c>
      <c r="I64" s="1518">
        <f t="shared" si="154"/>
      </c>
      <c r="J64" s="1518">
        <f t="shared" si="308"/>
      </c>
      <c r="K64" s="1519">
        <f t="shared" si="280"/>
      </c>
      <c r="L64" s="1519">
        <f t="shared" si="364"/>
      </c>
      <c r="M64" s="1519">
        <f t="shared" si="336"/>
      </c>
      <c r="N64" s="1519">
        <f t="shared" si="124"/>
      </c>
      <c r="O64" s="1520">
        <f t="shared" si="32"/>
      </c>
      <c r="P64" s="1519">
        <f>AVERAGE(P60:P63)</f>
      </c>
      <c r="Q64" s="1521">
        <f>AVERAGE(Q60:Q63)</f>
      </c>
      <c r="R64" s="1516">
        <f t="shared" si="252"/>
      </c>
      <c r="S64" s="1520">
        <f>SUM(S60:S63)</f>
      </c>
      <c r="T64" s="1520">
        <f>SUM(T60:T63)</f>
      </c>
      <c r="U64" s="1520">
        <f>SUM(U60:U63)</f>
      </c>
      <c r="V64" s="1520">
        <f>SUM(V60:V63)</f>
      </c>
      <c r="W64" s="1520">
        <f>SUM(W60:W63)</f>
      </c>
      <c r="X64" s="1520">
        <f>SUM(X60:X63)</f>
      </c>
      <c r="Y64" s="1520">
        <f>SUM(Y60:Y63)</f>
      </c>
      <c r="Z64" s="1520">
        <f>SUM(Z60:Z63)</f>
      </c>
      <c r="AA64" s="1521">
        <f t="shared" si="188"/>
      </c>
      <c r="AB64" s="1522"/>
      <c r="AC64" s="1522"/>
      <c r="AD64" s="1520">
        <f>SUM(AD60:AD63)</f>
      </c>
    </row>
    <row r="65">
      <c r="A65" s="1498"/>
      <c r="B65" s="1524" t="s">
        <v>1060</v>
      </c>
      <c r="C65" s="1524"/>
      <c r="D65" s="1525">
        <f>D64+D59</f>
      </c>
      <c r="E65" s="1525">
        <f>E64+E59</f>
      </c>
      <c r="F65" s="1525">
        <f>F64+F59</f>
      </c>
      <c r="G65" s="1526">
        <f t="shared" si="4"/>
      </c>
      <c r="H65" s="1526">
        <f t="shared" si="218"/>
      </c>
      <c r="I65" s="1526">
        <f t="shared" si="154"/>
      </c>
      <c r="J65" s="1526">
        <f t="shared" si="308"/>
      </c>
      <c r="K65" s="1527">
        <f t="shared" si="280"/>
      </c>
      <c r="L65" s="1527">
        <f t="shared" si="364"/>
      </c>
      <c r="M65" s="1527">
        <f t="shared" si="336"/>
      </c>
      <c r="N65" s="1527">
        <f t="shared" si="124"/>
      </c>
      <c r="O65" s="1528">
        <f t="shared" si="32"/>
      </c>
      <c r="P65" s="1528">
        <f>(P64+P59)/2</f>
      </c>
      <c r="Q65" s="1529">
        <f>(Q64+Q59)/2</f>
      </c>
      <c r="R65" s="1525">
        <f>(R64+R59)/2</f>
      </c>
      <c r="S65" s="1528">
        <f>S64+S59</f>
      </c>
      <c r="T65" s="1528">
        <f>T64+T59</f>
      </c>
      <c r="U65" s="1528">
        <f>U64+U59</f>
      </c>
      <c r="V65" s="1528">
        <f>V64+V59</f>
      </c>
      <c r="W65" s="1528">
        <f>W64+W59</f>
      </c>
      <c r="X65" s="1528">
        <f>X64+X59</f>
      </c>
      <c r="Y65" s="1528">
        <f>Y64+Y59</f>
      </c>
      <c r="Z65" s="1528">
        <f>Z64+Z59</f>
      </c>
      <c r="AA65" s="1529">
        <f t="shared" si="188"/>
      </c>
      <c r="AB65" s="1530"/>
      <c r="AC65" s="1530"/>
      <c r="AD65" s="1528">
        <f>AD59+AD64</f>
      </c>
    </row>
    <row r="66">
      <c r="A66" s="1488" t="s">
        <v>1013</v>
      </c>
      <c r="B66" s="1488" t="s">
        <v>1014</v>
      </c>
      <c r="C66" s="1488"/>
      <c r="D66" s="1489" t="s">
        <v>1015</v>
      </c>
      <c r="E66" s="1489"/>
      <c r="F66" s="1489"/>
      <c r="G66" s="1489"/>
      <c r="H66" s="1489"/>
      <c r="I66" s="1489"/>
      <c r="J66" s="1490" t="s">
        <v>1016</v>
      </c>
      <c r="K66" s="1490"/>
      <c r="L66" s="1490"/>
      <c r="M66" s="1490"/>
      <c r="N66" s="1490"/>
      <c r="O66" s="1490"/>
      <c r="P66" s="1490"/>
      <c r="Q66" s="1491"/>
      <c r="R66" s="1490"/>
      <c r="S66" s="1490"/>
      <c r="T66" s="1490"/>
      <c r="U66" s="1490"/>
      <c r="V66" s="1490"/>
      <c r="W66" s="1490"/>
      <c r="X66" s="1490"/>
      <c r="Y66" s="1490"/>
      <c r="Z66" s="1490"/>
      <c r="AA66" s="1490"/>
      <c r="AB66" s="1490"/>
      <c r="AC66" s="1490"/>
      <c r="AD66" s="1492"/>
    </row>
    <row r="67">
      <c r="A67" s="1488"/>
      <c r="B67" s="1488" t="s">
        <v>1017</v>
      </c>
      <c r="C67" s="1488" t="s">
        <v>1018</v>
      </c>
      <c r="D67" s="1489" t="s">
        <v>1019</v>
      </c>
      <c r="E67" s="1493" t="s">
        <v>1020</v>
      </c>
      <c r="F67" s="1494" t="s">
        <v>1021</v>
      </c>
      <c r="G67" s="1495" t="s">
        <v>1022</v>
      </c>
      <c r="H67" s="1495" t="s">
        <v>1023</v>
      </c>
      <c r="I67" s="1495" t="s">
        <v>1024</v>
      </c>
      <c r="J67" s="1490" t="s">
        <v>1025</v>
      </c>
      <c r="K67" s="1496" t="s">
        <v>1026</v>
      </c>
      <c r="L67" s="1496" t="s">
        <v>1027</v>
      </c>
      <c r="M67" s="1496" t="s">
        <v>1028</v>
      </c>
      <c r="N67" s="1496" t="s">
        <v>1029</v>
      </c>
      <c r="O67" s="1497" t="s">
        <v>1030</v>
      </c>
      <c r="P67" s="1496" t="s">
        <v>1031</v>
      </c>
      <c r="Q67" s="1491" t="s">
        <v>1032</v>
      </c>
      <c r="R67" s="1490" t="s">
        <v>1033</v>
      </c>
      <c r="S67" s="1497" t="s">
        <v>1034</v>
      </c>
      <c r="T67" s="1497" t="s">
        <v>1035</v>
      </c>
      <c r="U67" s="1497" t="s">
        <v>1036</v>
      </c>
      <c r="V67" s="1497" t="s">
        <v>1037</v>
      </c>
      <c r="W67" s="1497" t="s">
        <v>1038</v>
      </c>
      <c r="X67" s="1497" t="s">
        <v>1039</v>
      </c>
      <c r="Y67" s="1497" t="s">
        <v>1040</v>
      </c>
      <c r="Z67" s="1497" t="s">
        <v>1041</v>
      </c>
      <c r="AA67" s="1490" t="s">
        <v>1042</v>
      </c>
      <c r="AB67" s="1492" t="s">
        <v>1043</v>
      </c>
      <c r="AC67" s="1492" t="s">
        <v>1044</v>
      </c>
      <c r="AD67" s="1492" t="s">
        <v>1045</v>
      </c>
    </row>
    <row r="68">
      <c r="A68" s="1498" t="s">
        <v>1065</v>
      </c>
      <c r="B68" s="1499" t="s">
        <v>1055</v>
      </c>
      <c r="C68" s="1499" t="s">
        <v>1048</v>
      </c>
      <c r="D68" s="1500">
        <v>1777.5</v>
      </c>
      <c r="E68" s="1501">
        <v>3</v>
      </c>
      <c r="F68" s="1500">
        <f t="shared" ref="F68:F71" si="66">E68*2000</f>
      </c>
      <c r="G68" s="1502">
        <f t="shared" ref="G68:G78" si="5">F68/D68</f>
      </c>
      <c r="H68" s="1502">
        <f t="shared" ref="H68:H72" si="219">D68/E68</f>
      </c>
      <c r="I68" s="1502">
        <f t="shared" ref="I68:I72" si="155">F68/E68</f>
      </c>
      <c r="J68" s="1503">
        <f t="shared" ref="J68:J78" si="309">D68/T68</f>
      </c>
      <c r="K68" s="1504">
        <f t="shared" ref="K68:K78" si="281">O68/S68*1</f>
      </c>
      <c r="L68" s="1504">
        <f t="shared" ref="L68:L78" si="365">T68/S68</f>
      </c>
      <c r="M68" s="1504">
        <f t="shared" ref="M68:M78" si="337">V68/S68</f>
      </c>
      <c r="N68" s="1504">
        <f t="shared" ref="N68:N78" si="125">W68/V68</f>
      </c>
      <c r="O68" s="1505">
        <f t="shared" ref="O68:O78" si="33">U68/P68</f>
      </c>
      <c r="P68" s="1506">
        <v>0.0112</v>
      </c>
      <c r="Q68" s="1507">
        <v>42</v>
      </c>
      <c r="R68" s="1503">
        <f t="shared" ref="R68:R77" si="253">(D68/S68)*1000</f>
      </c>
      <c r="S68" s="1505">
        <v>16342</v>
      </c>
      <c r="T68" s="1505">
        <v>400</v>
      </c>
      <c r="U68" s="1505">
        <v>60</v>
      </c>
      <c r="V68" s="1505">
        <v>412</v>
      </c>
      <c r="W68" s="1505">
        <v>33</v>
      </c>
      <c r="X68" s="1505">
        <v>7</v>
      </c>
      <c r="Y68" s="1505">
        <v>1</v>
      </c>
      <c r="Z68" s="1508">
        <v>8</v>
      </c>
      <c r="AA68" s="1503">
        <f t="shared" ref="AA68:AA78" si="189">AD68*1000/D68</f>
      </c>
      <c r="AB68" s="1509" t="s">
        <v>1049</v>
      </c>
      <c r="AC68" s="1510" t="s">
        <v>1050</v>
      </c>
      <c r="AD68" s="1510">
        <v>15</v>
      </c>
    </row>
    <row r="69">
      <c r="A69" s="1498"/>
      <c r="B69" s="1499" t="s">
        <v>1055</v>
      </c>
      <c r="C69" s="1499" t="s">
        <v>1051</v>
      </c>
      <c r="D69" s="1500">
        <v>1841.65</v>
      </c>
      <c r="E69" s="1501">
        <v>2</v>
      </c>
      <c r="F69" s="1500">
        <f t="shared" si="66"/>
      </c>
      <c r="G69" s="1502">
        <f t="shared" si="5"/>
      </c>
      <c r="H69" s="1511">
        <f t="shared" si="219"/>
      </c>
      <c r="I69" s="1511">
        <f t="shared" si="155"/>
      </c>
      <c r="J69" s="1503">
        <f t="shared" si="309"/>
      </c>
      <c r="K69" s="1504">
        <f t="shared" si="281"/>
      </c>
      <c r="L69" s="1504">
        <f t="shared" si="365"/>
      </c>
      <c r="M69" s="1504">
        <f t="shared" si="337"/>
      </c>
      <c r="N69" s="1504">
        <f t="shared" si="125"/>
      </c>
      <c r="O69" s="1505">
        <f t="shared" si="33"/>
      </c>
      <c r="P69" s="1506">
        <v>0.0152</v>
      </c>
      <c r="Q69" s="1507">
        <v>42</v>
      </c>
      <c r="R69" s="1503">
        <f t="shared" si="253"/>
      </c>
      <c r="S69" s="1505">
        <v>15497</v>
      </c>
      <c r="T69" s="1505">
        <v>422</v>
      </c>
      <c r="U69" s="1505">
        <v>67</v>
      </c>
      <c r="V69" s="1505">
        <v>443</v>
      </c>
      <c r="W69" s="1505">
        <v>61</v>
      </c>
      <c r="X69" s="1505">
        <v>3</v>
      </c>
      <c r="Y69" s="1505">
        <v>1</v>
      </c>
      <c r="Z69" s="1508">
        <v>8</v>
      </c>
      <c r="AA69" s="1503">
        <f t="shared" si="189"/>
      </c>
      <c r="AB69" s="1509" t="s">
        <v>1049</v>
      </c>
      <c r="AC69" s="1510" t="s">
        <v>1050</v>
      </c>
      <c r="AD69" s="1510">
        <v>19</v>
      </c>
    </row>
    <row r="70">
      <c r="A70" s="1498"/>
      <c r="B70" s="1499" t="s">
        <v>1055</v>
      </c>
      <c r="C70" s="1499" t="s">
        <v>1052</v>
      </c>
      <c r="D70" s="1512">
        <v>2031.75</v>
      </c>
      <c r="E70" s="1501">
        <v>3</v>
      </c>
      <c r="F70" s="1500">
        <f t="shared" si="66"/>
      </c>
      <c r="G70" s="1502">
        <f t="shared" si="5"/>
      </c>
      <c r="H70" s="1502">
        <f t="shared" si="219"/>
      </c>
      <c r="I70" s="1502">
        <f t="shared" si="155"/>
      </c>
      <c r="J70" s="1513">
        <f t="shared" si="309"/>
      </c>
      <c r="K70" s="1504">
        <f t="shared" si="281"/>
      </c>
      <c r="L70" s="1504">
        <f t="shared" si="365"/>
      </c>
      <c r="M70" s="1504">
        <f t="shared" si="337"/>
      </c>
      <c r="N70" s="1504">
        <f t="shared" si="125"/>
      </c>
      <c r="O70" s="1505">
        <f t="shared" si="33"/>
      </c>
      <c r="P70" s="1506">
        <v>0.0212</v>
      </c>
      <c r="Q70" s="1507">
        <v>42</v>
      </c>
      <c r="R70" s="1503">
        <f t="shared" si="253"/>
      </c>
      <c r="S70" s="1505">
        <v>17595</v>
      </c>
      <c r="T70" s="1505">
        <v>521</v>
      </c>
      <c r="U70" s="1505">
        <v>97</v>
      </c>
      <c r="V70" s="1505">
        <v>549</v>
      </c>
      <c r="W70" s="1505">
        <v>61</v>
      </c>
      <c r="X70" s="1505">
        <v>1</v>
      </c>
      <c r="Y70" s="1505">
        <v>0</v>
      </c>
      <c r="Z70" s="1508">
        <v>16</v>
      </c>
      <c r="AA70" s="1503">
        <f t="shared" si="189"/>
      </c>
      <c r="AB70" s="1509" t="s">
        <v>1049</v>
      </c>
      <c r="AC70" s="1510" t="s">
        <v>1050</v>
      </c>
      <c r="AD70" s="1510">
        <v>21</v>
      </c>
    </row>
    <row r="71">
      <c r="A71" s="1498"/>
      <c r="B71" s="1499" t="s">
        <v>1055</v>
      </c>
      <c r="C71" s="1514" t="s">
        <v>1053</v>
      </c>
      <c r="D71" s="1512">
        <v>2178.76</v>
      </c>
      <c r="E71" s="1501">
        <v>4</v>
      </c>
      <c r="F71" s="1500">
        <f t="shared" si="66"/>
      </c>
      <c r="G71" s="1502">
        <f t="shared" si="5"/>
      </c>
      <c r="H71" s="1502">
        <f t="shared" si="219"/>
      </c>
      <c r="I71" s="1502">
        <f t="shared" si="155"/>
      </c>
      <c r="J71" s="1513">
        <f t="shared" si="309"/>
      </c>
      <c r="K71" s="1504">
        <f t="shared" si="281"/>
      </c>
      <c r="L71" s="1504">
        <f t="shared" si="365"/>
      </c>
      <c r="M71" s="1504">
        <f t="shared" si="337"/>
      </c>
      <c r="N71" s="1504">
        <f t="shared" si="125"/>
      </c>
      <c r="O71" s="1505">
        <f t="shared" si="33"/>
      </c>
      <c r="P71" s="1506">
        <v>0.0176</v>
      </c>
      <c r="Q71" s="1507">
        <v>40</v>
      </c>
      <c r="R71" s="1503">
        <f t="shared" si="253"/>
      </c>
      <c r="S71" s="1505">
        <v>19316</v>
      </c>
      <c r="T71" s="1505">
        <v>564</v>
      </c>
      <c r="U71" s="1505">
        <v>74</v>
      </c>
      <c r="V71" s="1505">
        <v>595</v>
      </c>
      <c r="W71" s="1505">
        <v>41</v>
      </c>
      <c r="X71" s="1505">
        <v>3</v>
      </c>
      <c r="Y71" s="1505">
        <v>2</v>
      </c>
      <c r="Z71" s="1508">
        <v>23</v>
      </c>
      <c r="AA71" s="1503">
        <f t="shared" si="189"/>
      </c>
      <c r="AB71" s="1509" t="s">
        <v>1049</v>
      </c>
      <c r="AC71" s="1510" t="s">
        <v>1050</v>
      </c>
      <c r="AD71" s="1510">
        <v>16</v>
      </c>
    </row>
    <row r="72">
      <c r="A72" s="1498"/>
      <c r="B72" s="1515" t="s">
        <v>1054</v>
      </c>
      <c r="C72" s="1515"/>
      <c r="D72" s="1516">
        <f>SUM(D68:D71)</f>
      </c>
      <c r="E72" s="1532">
        <f>SUM(E68:E71)</f>
      </c>
      <c r="F72" s="1516">
        <f>SUM(F68:F71)</f>
      </c>
      <c r="G72" s="1518">
        <f t="shared" si="5"/>
      </c>
      <c r="H72" s="1518">
        <f t="shared" si="219"/>
      </c>
      <c r="I72" s="1518">
        <f t="shared" si="155"/>
      </c>
      <c r="J72" s="1518">
        <f t="shared" si="309"/>
      </c>
      <c r="K72" s="1519">
        <f t="shared" si="281"/>
      </c>
      <c r="L72" s="1519">
        <f t="shared" si="365"/>
      </c>
      <c r="M72" s="1519">
        <f t="shared" si="337"/>
      </c>
      <c r="N72" s="1519">
        <f t="shared" si="125"/>
      </c>
      <c r="O72" s="1520">
        <f t="shared" si="33"/>
      </c>
      <c r="P72" s="1519">
        <f>AVERAGE(P68:P71)</f>
      </c>
      <c r="Q72" s="1521">
        <f>AVERAGE(Q68:Q71)</f>
      </c>
      <c r="R72" s="1518">
        <f t="shared" si="253"/>
      </c>
      <c r="S72" s="1520">
        <f>SUM(S68:S71)</f>
      </c>
      <c r="T72" s="1520">
        <f>SUM(T68:T71)</f>
      </c>
      <c r="U72" s="1520">
        <f>SUM(U68:U71)</f>
      </c>
      <c r="V72" s="1520">
        <f>SUM(V68:V71)</f>
      </c>
      <c r="W72" s="1520">
        <f>SUM(W68:W71)</f>
      </c>
      <c r="X72" s="1520">
        <f>SUM(X68:X71)</f>
      </c>
      <c r="Y72" s="1520">
        <f>SUM(Y68:Y71)</f>
      </c>
      <c r="Z72" s="1520">
        <f>SUM(Z68:Z71)</f>
      </c>
      <c r="AA72" s="1521">
        <f t="shared" si="189"/>
      </c>
      <c r="AB72" s="1522"/>
      <c r="AC72" s="1522"/>
      <c r="AD72" s="1520">
        <f>SUM(AD68:AD71)</f>
      </c>
    </row>
    <row r="73">
      <c r="A73" s="1498"/>
      <c r="B73" s="1499" t="s">
        <v>1047</v>
      </c>
      <c r="C73" s="1499" t="s">
        <v>1056</v>
      </c>
      <c r="D73" s="1523">
        <v>1927.81</v>
      </c>
      <c r="E73" s="1533">
        <v>3</v>
      </c>
      <c r="F73" s="1500">
        <f t="shared" ref="F73:F76" si="67">E73*2000</f>
      </c>
      <c r="G73" s="1502">
        <f t="shared" si="5"/>
      </c>
      <c r="H73" s="1502">
        <f>D73/D76</f>
      </c>
      <c r="I73" s="1502">
        <f>F73/D76</f>
      </c>
      <c r="J73" s="1503">
        <f t="shared" si="309"/>
      </c>
      <c r="K73" s="1504">
        <f t="shared" si="281"/>
      </c>
      <c r="L73" s="1504">
        <f t="shared" si="365"/>
      </c>
      <c r="M73" s="1504">
        <f t="shared" si="337"/>
      </c>
      <c r="N73" s="1504">
        <f t="shared" si="125"/>
      </c>
      <c r="O73" s="1505">
        <f t="shared" si="33"/>
      </c>
      <c r="P73" s="1506">
        <v>0.0195</v>
      </c>
      <c r="Q73" s="1507">
        <v>42</v>
      </c>
      <c r="R73" s="1503">
        <f t="shared" si="253"/>
      </c>
      <c r="S73" s="1505">
        <v>17290</v>
      </c>
      <c r="T73" s="1505">
        <v>707</v>
      </c>
      <c r="U73" s="1505">
        <v>86</v>
      </c>
      <c r="V73" s="1505">
        <v>744</v>
      </c>
      <c r="W73" s="1505">
        <v>49</v>
      </c>
      <c r="X73" s="1505">
        <v>8</v>
      </c>
      <c r="Y73" s="1505">
        <v>2</v>
      </c>
      <c r="Z73" s="1508">
        <v>27</v>
      </c>
      <c r="AA73" s="1503">
        <f t="shared" si="189"/>
      </c>
      <c r="AB73" s="1509" t="s">
        <v>1049</v>
      </c>
      <c r="AC73" s="1510" t="s">
        <v>1050</v>
      </c>
      <c r="AD73" s="1510">
        <v>18</v>
      </c>
    </row>
    <row r="74">
      <c r="A74" s="1498"/>
      <c r="B74" s="1499" t="s">
        <v>1047</v>
      </c>
      <c r="C74" s="1499" t="s">
        <v>1057</v>
      </c>
      <c r="D74" s="1500">
        <v>2085.06</v>
      </c>
      <c r="E74" s="1534">
        <v>3</v>
      </c>
      <c r="F74" s="1500">
        <f t="shared" si="67"/>
      </c>
      <c r="G74" s="1502">
        <f t="shared" si="5"/>
      </c>
      <c r="H74" s="1502">
        <f t="shared" ref="H74:H78" si="220">D74/E74</f>
      </c>
      <c r="I74" s="1502">
        <f t="shared" ref="I74:I78" si="156">F74/E74</f>
      </c>
      <c r="J74" s="1503">
        <f t="shared" si="309"/>
      </c>
      <c r="K74" s="1504">
        <f t="shared" si="281"/>
      </c>
      <c r="L74" s="1504">
        <f t="shared" si="365"/>
      </c>
      <c r="M74" s="1504">
        <f t="shared" si="337"/>
      </c>
      <c r="N74" s="1504">
        <f t="shared" si="125"/>
      </c>
      <c r="O74" s="1505">
        <f t="shared" si="33"/>
      </c>
      <c r="P74" s="1506">
        <v>0.0193</v>
      </c>
      <c r="Q74" s="1507">
        <v>43</v>
      </c>
      <c r="R74" s="1503">
        <f t="shared" si="253"/>
      </c>
      <c r="S74" s="1505">
        <v>18614</v>
      </c>
      <c r="T74" s="1505">
        <v>748</v>
      </c>
      <c r="U74" s="1505">
        <v>95</v>
      </c>
      <c r="V74" s="1505">
        <v>809</v>
      </c>
      <c r="W74" s="1505">
        <v>51</v>
      </c>
      <c r="X74" s="1505">
        <v>5</v>
      </c>
      <c r="Y74" s="1505">
        <v>0</v>
      </c>
      <c r="Z74" s="1508">
        <v>26</v>
      </c>
      <c r="AA74" s="1503">
        <f t="shared" si="189"/>
      </c>
      <c r="AB74" s="1509" t="s">
        <v>1049</v>
      </c>
      <c r="AC74" s="1510" t="s">
        <v>1050</v>
      </c>
      <c r="AD74" s="1510">
        <v>21</v>
      </c>
    </row>
    <row r="75">
      <c r="A75" s="1498"/>
      <c r="B75" s="1499" t="s">
        <v>1047</v>
      </c>
      <c r="C75" s="1514" t="s">
        <v>1058</v>
      </c>
      <c r="D75" s="1512">
        <v>2583.9</v>
      </c>
      <c r="E75" s="1501">
        <v>5</v>
      </c>
      <c r="F75" s="1500">
        <f t="shared" si="67"/>
      </c>
      <c r="G75" s="1502">
        <f t="shared" si="5"/>
      </c>
      <c r="H75" s="1502">
        <f t="shared" si="220"/>
      </c>
      <c r="I75" s="1502">
        <f t="shared" si="156"/>
      </c>
      <c r="J75" s="1503">
        <f t="shared" si="309"/>
      </c>
      <c r="K75" s="1504">
        <f t="shared" si="281"/>
      </c>
      <c r="L75" s="1504">
        <f t="shared" si="365"/>
      </c>
      <c r="M75" s="1504">
        <f t="shared" si="337"/>
      </c>
      <c r="N75" s="1504">
        <f t="shared" si="125"/>
      </c>
      <c r="O75" s="1505">
        <f t="shared" si="33"/>
      </c>
      <c r="P75" s="1506">
        <v>0.0117</v>
      </c>
      <c r="Q75" s="1507">
        <v>43</v>
      </c>
      <c r="R75" s="1503">
        <f t="shared" si="253"/>
      </c>
      <c r="S75" s="1508">
        <v>23723</v>
      </c>
      <c r="T75" s="1505">
        <v>1057</v>
      </c>
      <c r="U75" s="1505">
        <v>93</v>
      </c>
      <c r="V75" s="1505">
        <v>1111</v>
      </c>
      <c r="W75" s="1505">
        <v>79</v>
      </c>
      <c r="X75" s="1505">
        <v>6</v>
      </c>
      <c r="Y75" s="1505">
        <v>2</v>
      </c>
      <c r="Z75" s="1508">
        <v>19</v>
      </c>
      <c r="AA75" s="1503">
        <f t="shared" si="189"/>
      </c>
      <c r="AB75" s="1509" t="s">
        <v>1049</v>
      </c>
      <c r="AC75" s="1510" t="s">
        <v>1050</v>
      </c>
      <c r="AD75" s="1510">
        <v>27</v>
      </c>
    </row>
    <row r="76">
      <c r="A76" s="1498"/>
      <c r="B76" s="1499" t="s">
        <v>1047</v>
      </c>
      <c r="C76" s="1499" t="s">
        <v>1059</v>
      </c>
      <c r="D76" s="1512">
        <v>2006.6</v>
      </c>
      <c r="E76" s="1501">
        <v>3</v>
      </c>
      <c r="F76" s="1500">
        <f t="shared" si="67"/>
      </c>
      <c r="G76" s="1502">
        <f t="shared" si="5"/>
      </c>
      <c r="H76" s="1502">
        <f t="shared" si="220"/>
      </c>
      <c r="I76" s="1502">
        <f t="shared" si="156"/>
      </c>
      <c r="J76" s="1503">
        <f t="shared" si="309"/>
      </c>
      <c r="K76" s="1504">
        <f t="shared" si="281"/>
      </c>
      <c r="L76" s="1504">
        <f t="shared" si="365"/>
      </c>
      <c r="M76" s="1504">
        <f t="shared" si="337"/>
      </c>
      <c r="N76" s="1504">
        <f t="shared" si="125"/>
      </c>
      <c r="O76" s="1505">
        <f t="shared" si="33"/>
      </c>
      <c r="P76" s="1506">
        <v>0.0131</v>
      </c>
      <c r="Q76" s="1507">
        <v>47</v>
      </c>
      <c r="R76" s="1503">
        <f t="shared" si="253"/>
      </c>
      <c r="S76" s="1505">
        <v>21031</v>
      </c>
      <c r="T76" s="1505">
        <v>542</v>
      </c>
      <c r="U76" s="1505">
        <v>82</v>
      </c>
      <c r="V76" s="1505">
        <v>588</v>
      </c>
      <c r="W76" s="1505">
        <v>64</v>
      </c>
      <c r="X76" s="1505">
        <v>4</v>
      </c>
      <c r="Y76" s="1505">
        <v>1</v>
      </c>
      <c r="Z76" s="1508">
        <v>3</v>
      </c>
      <c r="AA76" s="1503">
        <f t="shared" si="189"/>
      </c>
      <c r="AB76" s="1509" t="s">
        <v>1049</v>
      </c>
      <c r="AC76" s="1510" t="s">
        <v>1050</v>
      </c>
      <c r="AD76" s="1510">
        <v>13</v>
      </c>
    </row>
    <row r="77">
      <c r="A77" s="1498"/>
      <c r="B77" s="1515" t="s">
        <v>1054</v>
      </c>
      <c r="C77" s="1515"/>
      <c r="D77" s="1516">
        <f>SUM(D73:D76)</f>
      </c>
      <c r="E77" s="1517">
        <f>SUM(E73:E76)</f>
      </c>
      <c r="F77" s="1516">
        <f>SUM(F73:F76)</f>
      </c>
      <c r="G77" s="1518">
        <f t="shared" si="5"/>
      </c>
      <c r="H77" s="1518">
        <f t="shared" si="220"/>
      </c>
      <c r="I77" s="1518">
        <f t="shared" si="156"/>
      </c>
      <c r="J77" s="1518">
        <f t="shared" si="309"/>
      </c>
      <c r="K77" s="1519">
        <f t="shared" si="281"/>
      </c>
      <c r="L77" s="1519">
        <f t="shared" si="365"/>
      </c>
      <c r="M77" s="1519">
        <f t="shared" si="337"/>
      </c>
      <c r="N77" s="1519">
        <f t="shared" si="125"/>
      </c>
      <c r="O77" s="1520">
        <f t="shared" si="33"/>
      </c>
      <c r="P77" s="1519">
        <f>AVERAGE(P73:P76)</f>
      </c>
      <c r="Q77" s="1521">
        <f>AVERAGE(Q73:Q76)</f>
      </c>
      <c r="R77" s="1516">
        <f t="shared" si="253"/>
      </c>
      <c r="S77" s="1520">
        <f>SUM(S73:S76)</f>
      </c>
      <c r="T77" s="1520">
        <f>SUM(T73:T76)</f>
      </c>
      <c r="U77" s="1520">
        <f>SUM(U73:U76)</f>
      </c>
      <c r="V77" s="1520">
        <f>SUM(V73:V76)</f>
      </c>
      <c r="W77" s="1520">
        <f>SUM(W73:W76)</f>
      </c>
      <c r="X77" s="1520">
        <f>SUM(X73:X76)</f>
      </c>
      <c r="Y77" s="1520">
        <f>SUM(Y73:Y76)</f>
      </c>
      <c r="Z77" s="1520">
        <f>SUM(Z73:Z76)</f>
      </c>
      <c r="AA77" s="1521">
        <f t="shared" si="189"/>
      </c>
      <c r="AB77" s="1522"/>
      <c r="AC77" s="1522"/>
      <c r="AD77" s="1520">
        <f>SUM(AD73:AD76)</f>
      </c>
    </row>
    <row r="78">
      <c r="A78" s="1498"/>
      <c r="B78" s="1524" t="s">
        <v>1060</v>
      </c>
      <c r="C78" s="1524"/>
      <c r="D78" s="1525">
        <f>D77+D72</f>
      </c>
      <c r="E78" s="1525">
        <f>E77+E72</f>
      </c>
      <c r="F78" s="1525">
        <f>F77+F72</f>
      </c>
      <c r="G78" s="1526">
        <f t="shared" si="5"/>
      </c>
      <c r="H78" s="1526">
        <f t="shared" si="220"/>
      </c>
      <c r="I78" s="1526">
        <f t="shared" si="156"/>
      </c>
      <c r="J78" s="1526">
        <f t="shared" si="309"/>
      </c>
      <c r="K78" s="1527">
        <f t="shared" si="281"/>
      </c>
      <c r="L78" s="1527">
        <f t="shared" si="365"/>
      </c>
      <c r="M78" s="1527">
        <f t="shared" si="337"/>
      </c>
      <c r="N78" s="1527">
        <f t="shared" si="125"/>
      </c>
      <c r="O78" s="1528">
        <f t="shared" si="33"/>
      </c>
      <c r="P78" s="1528">
        <f>(P77+P72)/2</f>
      </c>
      <c r="Q78" s="1529">
        <f>(Q77+Q72)/2</f>
      </c>
      <c r="R78" s="1525">
        <f>(R77+R72)/2</f>
      </c>
      <c r="S78" s="1528">
        <f>S77+S72</f>
      </c>
      <c r="T78" s="1528">
        <f>T77+T72</f>
      </c>
      <c r="U78" s="1528">
        <f>U77+U72</f>
      </c>
      <c r="V78" s="1528">
        <f>V77+V72</f>
      </c>
      <c r="W78" s="1528">
        <f>W77+W72</f>
      </c>
      <c r="X78" s="1528">
        <f>X77+X72</f>
      </c>
      <c r="Y78" s="1528">
        <f>Y77+Y72</f>
      </c>
      <c r="Z78" s="1528">
        <f>Z77+Z72</f>
      </c>
      <c r="AA78" s="1529">
        <f t="shared" si="189"/>
      </c>
      <c r="AB78" s="1530"/>
      <c r="AC78" s="1530"/>
      <c r="AD78" s="1528">
        <f>AD72+AD77</f>
      </c>
    </row>
    <row r="79">
      <c r="A79" s="1488" t="s">
        <v>1013</v>
      </c>
      <c r="B79" s="1488" t="s">
        <v>1014</v>
      </c>
      <c r="C79" s="1488"/>
      <c r="D79" s="1489" t="s">
        <v>1015</v>
      </c>
      <c r="E79" s="1489"/>
      <c r="F79" s="1489"/>
      <c r="G79" s="1489"/>
      <c r="H79" s="1489"/>
      <c r="I79" s="1489"/>
      <c r="J79" s="1490" t="s">
        <v>1016</v>
      </c>
      <c r="K79" s="1490"/>
      <c r="L79" s="1490"/>
      <c r="M79" s="1490"/>
      <c r="N79" s="1490"/>
      <c r="O79" s="1490"/>
      <c r="P79" s="1490"/>
      <c r="Q79" s="1491"/>
      <c r="R79" s="1490"/>
      <c r="S79" s="1490"/>
      <c r="T79" s="1490"/>
      <c r="U79" s="1490"/>
      <c r="V79" s="1490"/>
      <c r="W79" s="1490"/>
      <c r="X79" s="1490"/>
      <c r="Y79" s="1490"/>
      <c r="Z79" s="1490"/>
      <c r="AA79" s="1490"/>
      <c r="AB79" s="1490"/>
      <c r="AC79" s="1490"/>
      <c r="AD79" s="1492"/>
    </row>
    <row r="80">
      <c r="A80" s="1488"/>
      <c r="B80" s="1488" t="s">
        <v>1017</v>
      </c>
      <c r="C80" s="1488" t="s">
        <v>1018</v>
      </c>
      <c r="D80" s="1489" t="s">
        <v>1019</v>
      </c>
      <c r="E80" s="1493" t="s">
        <v>1020</v>
      </c>
      <c r="F80" s="1494" t="s">
        <v>1021</v>
      </c>
      <c r="G80" s="1495" t="s">
        <v>1022</v>
      </c>
      <c r="H80" s="1495" t="s">
        <v>1023</v>
      </c>
      <c r="I80" s="1495" t="s">
        <v>1024</v>
      </c>
      <c r="J80" s="1490" t="s">
        <v>1025</v>
      </c>
      <c r="K80" s="1496" t="s">
        <v>1026</v>
      </c>
      <c r="L80" s="1496" t="s">
        <v>1027</v>
      </c>
      <c r="M80" s="1496" t="s">
        <v>1028</v>
      </c>
      <c r="N80" s="1496" t="s">
        <v>1029</v>
      </c>
      <c r="O80" s="1497" t="s">
        <v>1030</v>
      </c>
      <c r="P80" s="1496" t="s">
        <v>1031</v>
      </c>
      <c r="Q80" s="1491" t="s">
        <v>1032</v>
      </c>
      <c r="R80" s="1490" t="s">
        <v>1033</v>
      </c>
      <c r="S80" s="1497" t="s">
        <v>1034</v>
      </c>
      <c r="T80" s="1497" t="s">
        <v>1035</v>
      </c>
      <c r="U80" s="1497" t="s">
        <v>1036</v>
      </c>
      <c r="V80" s="1497" t="s">
        <v>1037</v>
      </c>
      <c r="W80" s="1497" t="s">
        <v>1038</v>
      </c>
      <c r="X80" s="1497" t="s">
        <v>1039</v>
      </c>
      <c r="Y80" s="1497" t="s">
        <v>1040</v>
      </c>
      <c r="Z80" s="1497" t="s">
        <v>1041</v>
      </c>
      <c r="AA80" s="1490" t="s">
        <v>1042</v>
      </c>
      <c r="AB80" s="1492" t="s">
        <v>1043</v>
      </c>
      <c r="AC80" s="1492" t="s">
        <v>1044</v>
      </c>
      <c r="AD80" s="1492" t="s">
        <v>1045</v>
      </c>
    </row>
    <row r="81">
      <c r="A81" s="1498" t="s">
        <v>1066</v>
      </c>
      <c r="B81" s="1499" t="s">
        <v>1055</v>
      </c>
      <c r="C81" s="1514" t="s">
        <v>1048</v>
      </c>
      <c r="D81" s="1500">
        <v>2000.17</v>
      </c>
      <c r="E81" s="1501">
        <v>0</v>
      </c>
      <c r="F81" s="1500">
        <f t="shared" ref="F81:F83" si="68">E81*2000</f>
      </c>
      <c r="G81" s="1502">
        <f t="shared" ref="G81:G91" si="6">F81/D81</f>
      </c>
      <c r="H81" s="1502">
        <f t="shared" ref="H81:H91" si="221">D81/E81</f>
      </c>
      <c r="I81" s="1502">
        <f t="shared" ref="I81:I91" si="157">F81/E81</f>
      </c>
      <c r="J81" s="1503">
        <f t="shared" ref="J81:J91" si="310">D81/T81</f>
      </c>
      <c r="K81" s="1504">
        <f t="shared" ref="K81:K91" si="282">O81/S81*1</f>
      </c>
      <c r="L81" s="1504">
        <f t="shared" ref="L81:L91" si="366">T81/S81</f>
      </c>
      <c r="M81" s="1504">
        <f t="shared" ref="M81:M91" si="338">V81/S81</f>
      </c>
      <c r="N81" s="1504">
        <f t="shared" ref="N81:N91" si="126">W81/V81</f>
      </c>
      <c r="O81" s="1505">
        <f t="shared" ref="O81:O91" si="34">U81/P81</f>
      </c>
      <c r="P81" s="1506">
        <v>0.0047</v>
      </c>
      <c r="Q81" s="1507">
        <v>30</v>
      </c>
      <c r="R81" s="1503">
        <f t="shared" ref="R81:R90" si="254">(D81/S81)*1000</f>
      </c>
      <c r="S81" s="1505">
        <v>22597</v>
      </c>
      <c r="T81" s="1505">
        <v>619</v>
      </c>
      <c r="U81" s="1505">
        <v>47</v>
      </c>
      <c r="V81" s="1505">
        <v>653</v>
      </c>
      <c r="W81" s="1505">
        <v>45</v>
      </c>
      <c r="X81" s="1505">
        <v>6</v>
      </c>
      <c r="Y81" s="1505">
        <v>1</v>
      </c>
      <c r="Z81" s="1508">
        <v>8</v>
      </c>
      <c r="AA81" s="1503">
        <f t="shared" ref="AA81:AA91" si="190">AD81*1000/D81</f>
      </c>
      <c r="AB81" s="1509" t="s">
        <v>1049</v>
      </c>
      <c r="AC81" s="1510" t="s">
        <v>1050</v>
      </c>
      <c r="AD81" s="1510">
        <v>18</v>
      </c>
    </row>
    <row r="82">
      <c r="A82" s="1498"/>
      <c r="B82" s="1499" t="s">
        <v>1055</v>
      </c>
      <c r="C82" s="1499" t="s">
        <v>1051</v>
      </c>
      <c r="D82" s="1500">
        <v>1787.62</v>
      </c>
      <c r="E82" s="1501">
        <v>0</v>
      </c>
      <c r="F82" s="1500">
        <f t="shared" si="68"/>
      </c>
      <c r="G82" s="1502">
        <f t="shared" si="6"/>
      </c>
      <c r="H82" s="1511">
        <f t="shared" si="221"/>
      </c>
      <c r="I82" s="1511">
        <f t="shared" si="157"/>
      </c>
      <c r="J82" s="1503">
        <f t="shared" si="310"/>
      </c>
      <c r="K82" s="1504">
        <f t="shared" si="282"/>
      </c>
      <c r="L82" s="1504">
        <f t="shared" si="366"/>
      </c>
      <c r="M82" s="1504">
        <f t="shared" si="338"/>
      </c>
      <c r="N82" s="1504">
        <f t="shared" si="126"/>
      </c>
      <c r="O82" s="1505">
        <f t="shared" si="34"/>
      </c>
      <c r="P82" s="1506">
        <v>0.0075</v>
      </c>
      <c r="Q82" s="1507">
        <v>30</v>
      </c>
      <c r="R82" s="1503">
        <f t="shared" si="254"/>
      </c>
      <c r="S82" s="1505">
        <v>16724</v>
      </c>
      <c r="T82" s="1505">
        <v>385</v>
      </c>
      <c r="U82" s="1505">
        <v>55</v>
      </c>
      <c r="V82" s="1505">
        <v>384</v>
      </c>
      <c r="W82" s="1505">
        <v>35</v>
      </c>
      <c r="X82" s="1505">
        <v>3</v>
      </c>
      <c r="Y82" s="1505">
        <v>0</v>
      </c>
      <c r="Z82" s="1508">
        <v>11</v>
      </c>
      <c r="AA82" s="1503">
        <f t="shared" si="190"/>
      </c>
      <c r="AB82" s="1509" t="s">
        <v>1049</v>
      </c>
      <c r="AC82" s="1510" t="s">
        <v>1050</v>
      </c>
      <c r="AD82" s="1510">
        <v>13</v>
      </c>
    </row>
    <row r="83">
      <c r="A83" s="1498"/>
      <c r="B83" s="1499" t="s">
        <v>1055</v>
      </c>
      <c r="C83" s="1499" t="s">
        <v>1052</v>
      </c>
      <c r="D83" s="1500">
        <v>1099.58</v>
      </c>
      <c r="E83" s="1501">
        <v>0</v>
      </c>
      <c r="F83" s="1500">
        <f t="shared" si="68"/>
      </c>
      <c r="G83" s="1502">
        <f t="shared" si="6"/>
      </c>
      <c r="H83" s="1502">
        <f t="shared" si="221"/>
      </c>
      <c r="I83" s="1502">
        <f t="shared" si="157"/>
      </c>
      <c r="J83" s="1513">
        <f t="shared" si="310"/>
      </c>
      <c r="K83" s="1504">
        <f t="shared" si="282"/>
      </c>
      <c r="L83" s="1504">
        <f t="shared" si="366"/>
      </c>
      <c r="M83" s="1504">
        <f t="shared" si="338"/>
      </c>
      <c r="N83" s="1504">
        <f t="shared" si="126"/>
      </c>
      <c r="O83" s="1505">
        <f t="shared" si="34"/>
      </c>
      <c r="P83" s="1506">
        <v>0.0125</v>
      </c>
      <c r="Q83" s="1507">
        <v>29</v>
      </c>
      <c r="R83" s="1503">
        <f t="shared" si="254"/>
      </c>
      <c r="S83" s="1505">
        <v>9513</v>
      </c>
      <c r="T83" s="1505">
        <v>236</v>
      </c>
      <c r="U83" s="1505">
        <v>32</v>
      </c>
      <c r="V83" s="1505">
        <v>273</v>
      </c>
      <c r="W83" s="1505">
        <v>32</v>
      </c>
      <c r="X83" s="1505">
        <v>3</v>
      </c>
      <c r="Y83" s="1505">
        <v>0</v>
      </c>
      <c r="Z83" s="1508">
        <v>9</v>
      </c>
      <c r="AA83" s="1503">
        <f t="shared" si="190"/>
      </c>
      <c r="AB83" s="1509" t="s">
        <v>1049</v>
      </c>
      <c r="AC83" s="1510" t="s">
        <v>1050</v>
      </c>
      <c r="AD83" s="1510">
        <v>11</v>
      </c>
    </row>
    <row r="84">
      <c r="A84" s="1498"/>
      <c r="B84" s="1515" t="s">
        <v>1054</v>
      </c>
      <c r="C84" s="1515"/>
      <c r="D84" s="1516">
        <f>SUM(D81:D83)</f>
      </c>
      <c r="E84" s="1517">
        <f>SUM(E81:E83)</f>
      </c>
      <c r="F84" s="1516">
        <f>SUM(F81:F83)</f>
      </c>
      <c r="G84" s="1518">
        <f t="shared" si="6"/>
      </c>
      <c r="H84" s="1518">
        <f t="shared" si="221"/>
      </c>
      <c r="I84" s="1518">
        <f t="shared" si="157"/>
      </c>
      <c r="J84" s="1518">
        <f t="shared" si="310"/>
      </c>
      <c r="K84" s="1519">
        <f t="shared" si="282"/>
      </c>
      <c r="L84" s="1519">
        <f t="shared" si="366"/>
      </c>
      <c r="M84" s="1519">
        <f t="shared" si="338"/>
      </c>
      <c r="N84" s="1519">
        <f t="shared" si="126"/>
      </c>
      <c r="O84" s="1520">
        <f t="shared" si="34"/>
      </c>
      <c r="P84" s="1519">
        <f>AVERAGE(P81:P83)</f>
      </c>
      <c r="Q84" s="1521">
        <f>AVERAGE(Q81:Q83)</f>
      </c>
      <c r="R84" s="1518">
        <f t="shared" si="254"/>
      </c>
      <c r="S84" s="1520">
        <f>SUM(S81:S83)</f>
      </c>
      <c r="T84" s="1520">
        <f>SUM(T81:T83)</f>
      </c>
      <c r="U84" s="1520">
        <f>SUM(U81:U83)</f>
      </c>
      <c r="V84" s="1520">
        <f>SUM(V81:V83)</f>
      </c>
      <c r="W84" s="1520">
        <f>SUM(W81:W83)</f>
      </c>
      <c r="X84" s="1520">
        <f>SUM(X81:X83)</f>
      </c>
      <c r="Y84" s="1520">
        <f>SUM(Y81:Y83)</f>
      </c>
      <c r="Z84" s="1520">
        <f>SUM(Z81:Z83)</f>
      </c>
      <c r="AA84" s="1521">
        <f t="shared" si="190"/>
      </c>
      <c r="AB84" s="1522"/>
      <c r="AC84" s="1522"/>
      <c r="AD84" s="1520">
        <f>SUM(AD81:AD83)</f>
      </c>
    </row>
    <row r="85">
      <c r="A85" s="1498"/>
      <c r="B85" s="1499" t="s">
        <v>1047</v>
      </c>
      <c r="C85" s="1514" t="s">
        <v>1053</v>
      </c>
      <c r="D85" s="1523">
        <v>1553.13</v>
      </c>
      <c r="E85" s="1501">
        <v>1</v>
      </c>
      <c r="F85" s="1500">
        <f t="shared" ref="F85:F89" si="69">E85*2000</f>
      </c>
      <c r="G85" s="1502">
        <f t="shared" si="6"/>
      </c>
      <c r="H85" s="1502">
        <f t="shared" si="221"/>
      </c>
      <c r="I85" s="1502">
        <f t="shared" si="157"/>
      </c>
      <c r="J85" s="1503">
        <f t="shared" si="310"/>
      </c>
      <c r="K85" s="1504">
        <f t="shared" si="282"/>
      </c>
      <c r="L85" s="1504">
        <f t="shared" si="366"/>
      </c>
      <c r="M85" s="1504">
        <f t="shared" si="338"/>
      </c>
      <c r="N85" s="1504">
        <f t="shared" si="126"/>
      </c>
      <c r="O85" s="1505">
        <f t="shared" si="34"/>
      </c>
      <c r="P85" s="1506">
        <v>0.005</v>
      </c>
      <c r="Q85" s="1507">
        <v>27</v>
      </c>
      <c r="R85" s="1503">
        <f t="shared" si="254"/>
      </c>
      <c r="S85" s="1505">
        <v>14880</v>
      </c>
      <c r="T85" s="1505">
        <v>578</v>
      </c>
      <c r="U85" s="1505">
        <v>38</v>
      </c>
      <c r="V85" s="1505">
        <v>598</v>
      </c>
      <c r="W85" s="1505">
        <v>45</v>
      </c>
      <c r="X85" s="1505">
        <v>2</v>
      </c>
      <c r="Y85" s="1505">
        <v>0</v>
      </c>
      <c r="Z85" s="1508">
        <v>3</v>
      </c>
      <c r="AA85" s="1503">
        <f t="shared" si="190"/>
      </c>
      <c r="AB85" s="1509" t="s">
        <v>1049</v>
      </c>
      <c r="AC85" s="1510" t="s">
        <v>1050</v>
      </c>
      <c r="AD85" s="1510">
        <v>13</v>
      </c>
    </row>
    <row r="86">
      <c r="A86" s="1498"/>
      <c r="B86" s="1499" t="s">
        <v>1047</v>
      </c>
      <c r="C86" s="1514" t="s">
        <v>1056</v>
      </c>
      <c r="D86" s="1500">
        <v>1759.77</v>
      </c>
      <c r="E86" s="1501">
        <v>1</v>
      </c>
      <c r="F86" s="1500">
        <f t="shared" si="69"/>
      </c>
      <c r="G86" s="1502">
        <f t="shared" si="6"/>
      </c>
      <c r="H86" s="1502">
        <f t="shared" si="221"/>
      </c>
      <c r="I86" s="1502">
        <f t="shared" si="157"/>
      </c>
      <c r="J86" s="1503">
        <f t="shared" si="310"/>
      </c>
      <c r="K86" s="1504">
        <f t="shared" si="282"/>
      </c>
      <c r="L86" s="1504">
        <f t="shared" si="366"/>
      </c>
      <c r="M86" s="1504">
        <f t="shared" si="338"/>
      </c>
      <c r="N86" s="1504">
        <f t="shared" si="126"/>
      </c>
      <c r="O86" s="1505">
        <f t="shared" si="34"/>
      </c>
      <c r="P86" s="1506">
        <v>0.0056</v>
      </c>
      <c r="Q86" s="1507">
        <v>29</v>
      </c>
      <c r="R86" s="1503">
        <f t="shared" si="254"/>
      </c>
      <c r="S86" s="1505">
        <v>16828</v>
      </c>
      <c r="T86" s="1505">
        <v>844</v>
      </c>
      <c r="U86" s="1505">
        <v>42</v>
      </c>
      <c r="V86" s="1505">
        <v>911</v>
      </c>
      <c r="W86" s="1505">
        <v>52</v>
      </c>
      <c r="X86" s="1505">
        <v>4</v>
      </c>
      <c r="Y86" s="1505">
        <v>1</v>
      </c>
      <c r="Z86" s="1508">
        <v>8</v>
      </c>
      <c r="AA86" s="1503">
        <f t="shared" si="190"/>
      </c>
      <c r="AB86" s="1509" t="s">
        <v>1049</v>
      </c>
      <c r="AC86" s="1510" t="s">
        <v>1050</v>
      </c>
      <c r="AD86" s="1510">
        <v>14</v>
      </c>
    </row>
    <row r="87">
      <c r="A87" s="1498"/>
      <c r="B87" s="1499" t="s">
        <v>1047</v>
      </c>
      <c r="C87" s="1499" t="s">
        <v>1057</v>
      </c>
      <c r="D87" s="1500">
        <v>2183.63</v>
      </c>
      <c r="E87" s="1501">
        <v>3</v>
      </c>
      <c r="F87" s="1500">
        <f t="shared" si="69"/>
      </c>
      <c r="G87" s="1502">
        <f t="shared" si="6"/>
      </c>
      <c r="H87" s="1502">
        <f t="shared" si="221"/>
      </c>
      <c r="I87" s="1502">
        <f t="shared" si="157"/>
      </c>
      <c r="J87" s="1503">
        <f t="shared" si="310"/>
      </c>
      <c r="K87" s="1504">
        <f t="shared" si="282"/>
      </c>
      <c r="L87" s="1504">
        <f t="shared" si="366"/>
      </c>
      <c r="M87" s="1504">
        <f t="shared" si="338"/>
      </c>
      <c r="N87" s="1504">
        <f t="shared" si="126"/>
      </c>
      <c r="O87" s="1505">
        <f t="shared" si="34"/>
      </c>
      <c r="P87" s="1506">
        <v>0.0093</v>
      </c>
      <c r="Q87" s="1507">
        <v>34</v>
      </c>
      <c r="R87" s="1503">
        <f t="shared" si="254"/>
      </c>
      <c r="S87" s="1505">
        <v>17623</v>
      </c>
      <c r="T87" s="1505">
        <v>484</v>
      </c>
      <c r="U87" s="1505">
        <v>62</v>
      </c>
      <c r="V87" s="1505">
        <v>506</v>
      </c>
      <c r="W87" s="1505">
        <v>74</v>
      </c>
      <c r="X87" s="1505">
        <v>5</v>
      </c>
      <c r="Y87" s="1505">
        <v>2</v>
      </c>
      <c r="Z87" s="1508">
        <v>19</v>
      </c>
      <c r="AA87" s="1503">
        <f t="shared" si="190"/>
      </c>
      <c r="AB87" s="1509" t="s">
        <v>1049</v>
      </c>
      <c r="AC87" s="1510" t="s">
        <v>1050</v>
      </c>
      <c r="AD87" s="1510">
        <v>14</v>
      </c>
    </row>
    <row r="88">
      <c r="A88" s="1498"/>
      <c r="B88" s="1499" t="s">
        <v>1047</v>
      </c>
      <c r="C88" s="1499" t="s">
        <v>1058</v>
      </c>
      <c r="D88" s="1512">
        <v>2657.4</v>
      </c>
      <c r="E88" s="1501">
        <v>3</v>
      </c>
      <c r="F88" s="1500">
        <f t="shared" si="69"/>
      </c>
      <c r="G88" s="1502">
        <f t="shared" si="6"/>
      </c>
      <c r="H88" s="1502">
        <f t="shared" si="221"/>
      </c>
      <c r="I88" s="1502">
        <f t="shared" si="157"/>
      </c>
      <c r="J88" s="1503">
        <f t="shared" si="310"/>
      </c>
      <c r="K88" s="1504">
        <f t="shared" si="282"/>
      </c>
      <c r="L88" s="1504">
        <f t="shared" si="366"/>
      </c>
      <c r="M88" s="1504">
        <f t="shared" si="338"/>
      </c>
      <c r="N88" s="1504">
        <f t="shared" si="126"/>
      </c>
      <c r="O88" s="1505">
        <f t="shared" si="34"/>
      </c>
      <c r="P88" s="1506">
        <v>0.0107</v>
      </c>
      <c r="Q88" s="1507">
        <v>35</v>
      </c>
      <c r="R88" s="1503">
        <f t="shared" si="254"/>
      </c>
      <c r="S88" s="1505">
        <v>21477</v>
      </c>
      <c r="T88" s="1505">
        <v>912</v>
      </c>
      <c r="U88" s="1505">
        <v>80</v>
      </c>
      <c r="V88" s="1505">
        <v>967</v>
      </c>
      <c r="W88" s="1505">
        <v>80</v>
      </c>
      <c r="X88" s="1505">
        <v>6</v>
      </c>
      <c r="Y88" s="1505">
        <v>2</v>
      </c>
      <c r="Z88" s="1508">
        <v>23</v>
      </c>
      <c r="AA88" s="1503">
        <f t="shared" si="190"/>
      </c>
      <c r="AB88" s="1509" t="s">
        <v>1049</v>
      </c>
      <c r="AC88" s="1510" t="s">
        <v>1050</v>
      </c>
      <c r="AD88" s="1510">
        <v>19</v>
      </c>
    </row>
    <row r="89">
      <c r="A89" s="1498"/>
      <c r="B89" s="1499" t="s">
        <v>1047</v>
      </c>
      <c r="C89" s="1514" t="s">
        <v>1059</v>
      </c>
      <c r="D89" s="1512">
        <v>1345.69</v>
      </c>
      <c r="E89" s="1501">
        <v>2</v>
      </c>
      <c r="F89" s="1500">
        <f t="shared" si="69"/>
      </c>
      <c r="G89" s="1502">
        <f t="shared" si="6"/>
      </c>
      <c r="H89" s="1502">
        <f t="shared" si="221"/>
      </c>
      <c r="I89" s="1502">
        <f t="shared" si="157"/>
      </c>
      <c r="J89" s="1503">
        <f t="shared" si="310"/>
      </c>
      <c r="K89" s="1504">
        <f t="shared" si="282"/>
      </c>
      <c r="L89" s="1504">
        <f t="shared" si="366"/>
      </c>
      <c r="M89" s="1504">
        <f t="shared" si="338"/>
      </c>
      <c r="N89" s="1504">
        <f t="shared" si="126"/>
      </c>
      <c r="O89" s="1505">
        <f t="shared" si="34"/>
      </c>
      <c r="P89" s="1506">
        <v>0.012</v>
      </c>
      <c r="Q89" s="1507">
        <v>38</v>
      </c>
      <c r="R89" s="1503">
        <f t="shared" si="254"/>
      </c>
      <c r="S89" s="1505">
        <v>14462</v>
      </c>
      <c r="T89" s="1505">
        <v>440</v>
      </c>
      <c r="U89" s="1505">
        <v>60</v>
      </c>
      <c r="V89" s="1505">
        <v>481</v>
      </c>
      <c r="W89" s="1505">
        <v>50</v>
      </c>
      <c r="X89" s="1505">
        <v>4</v>
      </c>
      <c r="Y89" s="1505">
        <v>0</v>
      </c>
      <c r="Z89" s="1508">
        <v>11</v>
      </c>
      <c r="AA89" s="1503">
        <f t="shared" si="190"/>
      </c>
      <c r="AB89" s="1509" t="s">
        <v>1049</v>
      </c>
      <c r="AC89" s="1510" t="s">
        <v>1050</v>
      </c>
      <c r="AD89" s="1510">
        <v>11</v>
      </c>
    </row>
    <row r="90">
      <c r="A90" s="1498"/>
      <c r="B90" s="1515" t="s">
        <v>1054</v>
      </c>
      <c r="C90" s="1515"/>
      <c r="D90" s="1521">
        <f>D88+D87+D86+D85+D89</f>
      </c>
      <c r="E90" s="1531">
        <f>E88+E87+E86+E85+E89</f>
      </c>
      <c r="F90" s="1521">
        <f>F88+F87+F86+F85+F89</f>
      </c>
      <c r="G90" s="1518">
        <f t="shared" si="6"/>
      </c>
      <c r="H90" s="1518">
        <f t="shared" si="221"/>
      </c>
      <c r="I90" s="1518">
        <f t="shared" si="157"/>
      </c>
      <c r="J90" s="1518">
        <f t="shared" si="310"/>
      </c>
      <c r="K90" s="1519">
        <f t="shared" si="282"/>
      </c>
      <c r="L90" s="1519">
        <f t="shared" si="366"/>
      </c>
      <c r="M90" s="1519">
        <f t="shared" si="338"/>
      </c>
      <c r="N90" s="1519">
        <f t="shared" si="126"/>
      </c>
      <c r="O90" s="1520">
        <f t="shared" si="34"/>
      </c>
      <c r="P90" s="1519">
        <f>AVERAGE(P85:P89)</f>
      </c>
      <c r="Q90" s="1521">
        <f>AVERAGE(Q85:Q89)</f>
      </c>
      <c r="R90" s="1516">
        <f t="shared" si="254"/>
      </c>
      <c r="S90" s="1520">
        <f>SUM(S85:S89)</f>
      </c>
      <c r="T90" s="1520">
        <f>SUM(T85:T89)</f>
      </c>
      <c r="U90" s="1520">
        <f>SUM(U85:U89)</f>
      </c>
      <c r="V90" s="1520">
        <f>SUM(V85:V89)</f>
      </c>
      <c r="W90" s="1520">
        <f>SUM(W85:W89)</f>
      </c>
      <c r="X90" s="1520">
        <f>SUM(X85:X89)</f>
      </c>
      <c r="Y90" s="1520">
        <f>SUM(Y85:Y89)</f>
      </c>
      <c r="Z90" s="1520">
        <f>SUM(Z85:Z89)</f>
      </c>
      <c r="AA90" s="1521">
        <f t="shared" si="190"/>
      </c>
      <c r="AB90" s="1522"/>
      <c r="AC90" s="1522"/>
      <c r="AD90" s="1520">
        <f>SUM(AD85:AD89)</f>
      </c>
    </row>
    <row r="91">
      <c r="A91" s="1498"/>
      <c r="B91" s="1524" t="s">
        <v>1060</v>
      </c>
      <c r="C91" s="1524"/>
      <c r="D91" s="1525">
        <f>D90+D84</f>
      </c>
      <c r="E91" s="1525">
        <f>E90+E84</f>
      </c>
      <c r="F91" s="1525">
        <f>F90+F84</f>
      </c>
      <c r="G91" s="1526">
        <f t="shared" si="6"/>
      </c>
      <c r="H91" s="1526">
        <f t="shared" si="221"/>
      </c>
      <c r="I91" s="1526">
        <f t="shared" si="157"/>
      </c>
      <c r="J91" s="1526">
        <f t="shared" si="310"/>
      </c>
      <c r="K91" s="1527">
        <f t="shared" si="282"/>
      </c>
      <c r="L91" s="1527">
        <f t="shared" si="366"/>
      </c>
      <c r="M91" s="1527">
        <f t="shared" si="338"/>
      </c>
      <c r="N91" s="1527">
        <f t="shared" si="126"/>
      </c>
      <c r="O91" s="1528">
        <f t="shared" si="34"/>
      </c>
      <c r="P91" s="1528">
        <f>(P90+P84)/2</f>
      </c>
      <c r="Q91" s="1529">
        <f>(Q90+Q84)/2</f>
      </c>
      <c r="R91" s="1525">
        <f>(R90+R84)/2</f>
      </c>
      <c r="S91" s="1528">
        <f>S90+S84</f>
      </c>
      <c r="T91" s="1528">
        <f>T90+T84</f>
      </c>
      <c r="U91" s="1528">
        <f>U90+U84</f>
      </c>
      <c r="V91" s="1528">
        <f>V90+V84</f>
      </c>
      <c r="W91" s="1528">
        <f>W90+W84</f>
      </c>
      <c r="X91" s="1528">
        <f>X90+X84</f>
      </c>
      <c r="Y91" s="1528">
        <f>Y90+Y84</f>
      </c>
      <c r="Z91" s="1528">
        <f>Z90+Z84</f>
      </c>
      <c r="AA91" s="1529">
        <f t="shared" si="190"/>
      </c>
      <c r="AB91" s="1530"/>
      <c r="AC91" s="1530"/>
      <c r="AD91" s="1528">
        <f>AD84+AD90</f>
      </c>
    </row>
    <row r="92">
      <c r="A92" s="1488" t="s">
        <v>1013</v>
      </c>
      <c r="B92" s="1488" t="s">
        <v>1014</v>
      </c>
      <c r="C92" s="1488"/>
      <c r="D92" s="1489" t="s">
        <v>1015</v>
      </c>
      <c r="E92" s="1489"/>
      <c r="F92" s="1489"/>
      <c r="G92" s="1489"/>
      <c r="H92" s="1489"/>
      <c r="I92" s="1489"/>
      <c r="J92" s="1490" t="s">
        <v>1016</v>
      </c>
      <c r="K92" s="1490"/>
      <c r="L92" s="1490"/>
      <c r="M92" s="1490"/>
      <c r="N92" s="1490"/>
      <c r="O92" s="1490"/>
      <c r="P92" s="1490"/>
      <c r="Q92" s="1491"/>
      <c r="R92" s="1490"/>
      <c r="S92" s="1490"/>
      <c r="T92" s="1490"/>
      <c r="U92" s="1490"/>
      <c r="V92" s="1490"/>
      <c r="W92" s="1490"/>
      <c r="X92" s="1490"/>
      <c r="Y92" s="1490"/>
      <c r="Z92" s="1490"/>
      <c r="AA92" s="1490"/>
      <c r="AB92" s="1490"/>
      <c r="AC92" s="1490"/>
      <c r="AD92" s="1492"/>
    </row>
    <row r="93">
      <c r="A93" s="1488"/>
      <c r="B93" s="1488" t="s">
        <v>1017</v>
      </c>
      <c r="C93" s="1488" t="s">
        <v>1018</v>
      </c>
      <c r="D93" s="1489" t="s">
        <v>1019</v>
      </c>
      <c r="E93" s="1493" t="s">
        <v>1020</v>
      </c>
      <c r="F93" s="1494" t="s">
        <v>1021</v>
      </c>
      <c r="G93" s="1495" t="s">
        <v>1022</v>
      </c>
      <c r="H93" s="1495" t="s">
        <v>1023</v>
      </c>
      <c r="I93" s="1495" t="s">
        <v>1024</v>
      </c>
      <c r="J93" s="1490" t="s">
        <v>1025</v>
      </c>
      <c r="K93" s="1496" t="s">
        <v>1026</v>
      </c>
      <c r="L93" s="1496" t="s">
        <v>1027</v>
      </c>
      <c r="M93" s="1496" t="s">
        <v>1028</v>
      </c>
      <c r="N93" s="1496" t="s">
        <v>1029</v>
      </c>
      <c r="O93" s="1497" t="s">
        <v>1030</v>
      </c>
      <c r="P93" s="1496" t="s">
        <v>1031</v>
      </c>
      <c r="Q93" s="1491" t="s">
        <v>1032</v>
      </c>
      <c r="R93" s="1490" t="s">
        <v>1033</v>
      </c>
      <c r="S93" s="1497" t="s">
        <v>1034</v>
      </c>
      <c r="T93" s="1497" t="s">
        <v>1035</v>
      </c>
      <c r="U93" s="1497" t="s">
        <v>1036</v>
      </c>
      <c r="V93" s="1497" t="s">
        <v>1037</v>
      </c>
      <c r="W93" s="1497" t="s">
        <v>1038</v>
      </c>
      <c r="X93" s="1497" t="s">
        <v>1039</v>
      </c>
      <c r="Y93" s="1497" t="s">
        <v>1040</v>
      </c>
      <c r="Z93" s="1497" t="s">
        <v>1041</v>
      </c>
      <c r="AA93" s="1490" t="s">
        <v>1042</v>
      </c>
      <c r="AB93" s="1492" t="s">
        <v>1043</v>
      </c>
      <c r="AC93" s="1492" t="s">
        <v>1044</v>
      </c>
      <c r="AD93" s="1492" t="s">
        <v>1045</v>
      </c>
    </row>
    <row r="94">
      <c r="A94" s="1498" t="s">
        <v>1067</v>
      </c>
      <c r="B94" s="1499" t="s">
        <v>1047</v>
      </c>
      <c r="C94" s="1499" t="s">
        <v>1048</v>
      </c>
      <c r="D94" s="1500">
        <v>1775.08</v>
      </c>
      <c r="E94" s="1501">
        <v>2</v>
      </c>
      <c r="F94" s="1500">
        <f t="shared" ref="F94:F97" si="70">E94*2000</f>
      </c>
      <c r="G94" s="1502">
        <f t="shared" ref="G94:G104" si="7">F94/D94</f>
      </c>
      <c r="H94" s="1502">
        <f t="shared" ref="H94:H98" si="222">D94/E94</f>
      </c>
      <c r="I94" s="1502">
        <f t="shared" ref="I94:I98" si="158">F94/E94</f>
      </c>
      <c r="J94" s="1503">
        <f t="shared" ref="J94:J104" si="311">D94/T94</f>
      </c>
      <c r="K94" s="1504">
        <f t="shared" ref="K94:K104" si="283">O94/S94*1</f>
      </c>
      <c r="L94" s="1504">
        <f t="shared" ref="L94:L104" si="367">T94/S94</f>
      </c>
      <c r="M94" s="1504">
        <f t="shared" ref="M94:M104" si="339">V94/S94</f>
      </c>
      <c r="N94" s="1504">
        <f t="shared" ref="N94:N104" si="127">W94/V94</f>
      </c>
      <c r="O94" s="1505">
        <f t="shared" ref="O94:O104" si="35">U94/P94</f>
      </c>
      <c r="P94" s="1506">
        <v>0.0067</v>
      </c>
      <c r="Q94" s="1507">
        <v>41</v>
      </c>
      <c r="R94" s="1503">
        <f t="shared" ref="R94:R103" si="255">(D94/S94)*1000</f>
      </c>
      <c r="S94" s="1505">
        <v>17850</v>
      </c>
      <c r="T94" s="1505">
        <v>447</v>
      </c>
      <c r="U94" s="1505">
        <v>54</v>
      </c>
      <c r="V94" s="1505">
        <v>467</v>
      </c>
      <c r="W94" s="1505">
        <v>50</v>
      </c>
      <c r="X94" s="1505">
        <v>0</v>
      </c>
      <c r="Y94" s="1505">
        <v>0</v>
      </c>
      <c r="Z94" s="1508">
        <v>10</v>
      </c>
      <c r="AA94" s="1503">
        <f t="shared" ref="AA94:AA104" si="191">AD94*1000/D94</f>
      </c>
      <c r="AB94" s="1509" t="s">
        <v>1049</v>
      </c>
      <c r="AC94" s="1510" t="s">
        <v>1050</v>
      </c>
      <c r="AD94" s="1510">
        <v>17</v>
      </c>
    </row>
    <row r="95">
      <c r="A95" s="1498"/>
      <c r="B95" s="1499" t="s">
        <v>1047</v>
      </c>
      <c r="C95" s="1499" t="s">
        <v>1051</v>
      </c>
      <c r="D95" s="1500">
        <v>1673.07</v>
      </c>
      <c r="E95" s="1501">
        <v>2</v>
      </c>
      <c r="F95" s="1500">
        <f t="shared" si="70"/>
      </c>
      <c r="G95" s="1502">
        <f t="shared" si="7"/>
      </c>
      <c r="H95" s="1511">
        <f t="shared" si="222"/>
      </c>
      <c r="I95" s="1511">
        <f t="shared" si="158"/>
      </c>
      <c r="J95" s="1503">
        <f t="shared" si="311"/>
      </c>
      <c r="K95" s="1504">
        <f t="shared" si="283"/>
      </c>
      <c r="L95" s="1504">
        <f t="shared" si="367"/>
      </c>
      <c r="M95" s="1504">
        <f t="shared" si="339"/>
      </c>
      <c r="N95" s="1504">
        <f t="shared" si="127"/>
      </c>
      <c r="O95" s="1505">
        <f t="shared" si="35"/>
      </c>
      <c r="P95" s="1506">
        <v>0.0098</v>
      </c>
      <c r="Q95" s="1507">
        <v>46</v>
      </c>
      <c r="R95" s="1503">
        <f t="shared" si="255"/>
      </c>
      <c r="S95" s="1505">
        <v>12444</v>
      </c>
      <c r="T95" s="1505">
        <v>382</v>
      </c>
      <c r="U95" s="1505">
        <v>44</v>
      </c>
      <c r="V95" s="1505">
        <v>418</v>
      </c>
      <c r="W95" s="1505">
        <v>42</v>
      </c>
      <c r="X95" s="1505">
        <v>3</v>
      </c>
      <c r="Y95" s="1505">
        <v>0</v>
      </c>
      <c r="Z95" s="1508">
        <v>10</v>
      </c>
      <c r="AA95" s="1503">
        <f t="shared" si="191"/>
      </c>
      <c r="AB95" s="1509" t="s">
        <v>1049</v>
      </c>
      <c r="AC95" s="1510" t="s">
        <v>1050</v>
      </c>
      <c r="AD95" s="1510">
        <v>16</v>
      </c>
    </row>
    <row r="96">
      <c r="A96" s="1498"/>
      <c r="B96" s="1499" t="s">
        <v>1047</v>
      </c>
      <c r="C96" s="1499" t="s">
        <v>1052</v>
      </c>
      <c r="D96" s="1512">
        <v>1580.1</v>
      </c>
      <c r="E96" s="1501">
        <v>3</v>
      </c>
      <c r="F96" s="1500">
        <f t="shared" si="70"/>
      </c>
      <c r="G96" s="1502">
        <f t="shared" si="7"/>
      </c>
      <c r="H96" s="1502">
        <f t="shared" si="222"/>
      </c>
      <c r="I96" s="1502">
        <f t="shared" si="158"/>
      </c>
      <c r="J96" s="1513">
        <f t="shared" si="311"/>
      </c>
      <c r="K96" s="1504">
        <f t="shared" si="283"/>
      </c>
      <c r="L96" s="1504">
        <f t="shared" si="367"/>
      </c>
      <c r="M96" s="1504">
        <f t="shared" si="339"/>
      </c>
      <c r="N96" s="1504">
        <f t="shared" si="127"/>
      </c>
      <c r="O96" s="1505">
        <f t="shared" si="35"/>
      </c>
      <c r="P96" s="1506">
        <v>0.01</v>
      </c>
      <c r="Q96" s="1507">
        <v>48</v>
      </c>
      <c r="R96" s="1503">
        <f t="shared" si="255"/>
      </c>
      <c r="S96" s="1505">
        <v>15289</v>
      </c>
      <c r="T96" s="1505">
        <v>395</v>
      </c>
      <c r="U96" s="1505">
        <v>61</v>
      </c>
      <c r="V96" s="1505">
        <v>441</v>
      </c>
      <c r="W96" s="1505">
        <v>70</v>
      </c>
      <c r="X96" s="1505">
        <v>8</v>
      </c>
      <c r="Y96" s="1505">
        <v>1</v>
      </c>
      <c r="Z96" s="1508">
        <v>8</v>
      </c>
      <c r="AA96" s="1503">
        <f t="shared" si="191"/>
      </c>
      <c r="AB96" s="1509" t="s">
        <v>1049</v>
      </c>
      <c r="AC96" s="1510" t="s">
        <v>1050</v>
      </c>
      <c r="AD96" s="1510">
        <v>8</v>
      </c>
    </row>
    <row r="97">
      <c r="A97" s="1498"/>
      <c r="B97" s="1499" t="s">
        <v>1047</v>
      </c>
      <c r="C97" s="1514" t="s">
        <v>1053</v>
      </c>
      <c r="D97" s="1512">
        <v>1869.54</v>
      </c>
      <c r="E97" s="1501">
        <v>1</v>
      </c>
      <c r="F97" s="1500">
        <f t="shared" si="70"/>
      </c>
      <c r="G97" s="1502">
        <f t="shared" si="7"/>
      </c>
      <c r="H97" s="1502">
        <f t="shared" si="222"/>
      </c>
      <c r="I97" s="1502">
        <f t="shared" si="158"/>
      </c>
      <c r="J97" s="1513">
        <f t="shared" si="311"/>
      </c>
      <c r="K97" s="1504">
        <f t="shared" si="283"/>
      </c>
      <c r="L97" s="1504">
        <f t="shared" si="367"/>
      </c>
      <c r="M97" s="1504">
        <f t="shared" si="339"/>
      </c>
      <c r="N97" s="1504">
        <f t="shared" si="127"/>
      </c>
      <c r="O97" s="1505">
        <f t="shared" si="35"/>
      </c>
      <c r="P97" s="1506">
        <v>0.0057</v>
      </c>
      <c r="Q97" s="1507">
        <v>43</v>
      </c>
      <c r="R97" s="1503">
        <f t="shared" si="255"/>
      </c>
      <c r="S97" s="1505">
        <v>20058</v>
      </c>
      <c r="T97" s="1505">
        <v>643</v>
      </c>
      <c r="U97" s="1505">
        <v>48</v>
      </c>
      <c r="V97" s="1505">
        <v>669</v>
      </c>
      <c r="W97" s="1505">
        <v>42</v>
      </c>
      <c r="X97" s="1505">
        <v>2</v>
      </c>
      <c r="Y97" s="1505">
        <v>0</v>
      </c>
      <c r="Z97" s="1508">
        <v>10</v>
      </c>
      <c r="AA97" s="1503">
        <f t="shared" si="191"/>
      </c>
      <c r="AB97" s="1509" t="s">
        <v>1049</v>
      </c>
      <c r="AC97" s="1510" t="s">
        <v>1050</v>
      </c>
      <c r="AD97" s="1510">
        <v>15</v>
      </c>
    </row>
    <row r="98">
      <c r="A98" s="1498"/>
      <c r="B98" s="1515" t="s">
        <v>1054</v>
      </c>
      <c r="C98" s="1515"/>
      <c r="D98" s="1516">
        <f>SUM(D94:D97)</f>
      </c>
      <c r="E98" s="1532">
        <f>SUM(E94:E97)</f>
      </c>
      <c r="F98" s="1516">
        <f>SUM(F94:F97)</f>
      </c>
      <c r="G98" s="1518">
        <f t="shared" si="7"/>
      </c>
      <c r="H98" s="1518">
        <f t="shared" si="222"/>
      </c>
      <c r="I98" s="1518">
        <f t="shared" si="158"/>
      </c>
      <c r="J98" s="1518">
        <f t="shared" si="311"/>
      </c>
      <c r="K98" s="1519">
        <f t="shared" si="283"/>
      </c>
      <c r="L98" s="1519">
        <f t="shared" si="367"/>
      </c>
      <c r="M98" s="1519">
        <f t="shared" si="339"/>
      </c>
      <c r="N98" s="1519">
        <f t="shared" si="127"/>
      </c>
      <c r="O98" s="1520">
        <f t="shared" si="35"/>
      </c>
      <c r="P98" s="1519">
        <f>AVERAGE(P94:P97)</f>
      </c>
      <c r="Q98" s="1521">
        <f>AVERAGE(Q94:Q97)</f>
      </c>
      <c r="R98" s="1518">
        <f t="shared" si="255"/>
      </c>
      <c r="S98" s="1520">
        <f>SUM(S94:S97)</f>
      </c>
      <c r="T98" s="1520">
        <f>SUM(T94:T97)</f>
      </c>
      <c r="U98" s="1520">
        <f>SUM(U94:U97)</f>
      </c>
      <c r="V98" s="1520">
        <f>SUM(V94:V97)</f>
      </c>
      <c r="W98" s="1520">
        <f>SUM(W94:W97)</f>
      </c>
      <c r="X98" s="1520">
        <f>SUM(X94:X97)</f>
      </c>
      <c r="Y98" s="1520">
        <f>SUM(Y94:Y97)</f>
      </c>
      <c r="Z98" s="1520">
        <f>SUM(Z94:Z97)</f>
      </c>
      <c r="AA98" s="1521">
        <f t="shared" si="191"/>
      </c>
      <c r="AB98" s="1522"/>
      <c r="AC98" s="1522"/>
      <c r="AD98" s="1520">
        <f>SUM(AD94:AD97)</f>
      </c>
    </row>
    <row r="99">
      <c r="A99" s="1498"/>
      <c r="B99" s="1499" t="s">
        <v>1055</v>
      </c>
      <c r="C99" s="1499" t="s">
        <v>1056</v>
      </c>
      <c r="D99" s="1523">
        <v>1841.63</v>
      </c>
      <c r="E99" s="1533">
        <v>2</v>
      </c>
      <c r="F99" s="1500">
        <f t="shared" ref="F99:F102" si="71">E99*2000</f>
      </c>
      <c r="G99" s="1502">
        <f t="shared" si="7"/>
      </c>
      <c r="H99" s="1502">
        <f>D99/D102</f>
      </c>
      <c r="I99" s="1502">
        <f>F99/D102</f>
      </c>
      <c r="J99" s="1503">
        <f t="shared" si="311"/>
      </c>
      <c r="K99" s="1504">
        <f t="shared" si="283"/>
      </c>
      <c r="L99" s="1504">
        <f t="shared" si="367"/>
      </c>
      <c r="M99" s="1504">
        <f t="shared" si="339"/>
      </c>
      <c r="N99" s="1504">
        <f t="shared" si="127"/>
      </c>
      <c r="O99" s="1505">
        <f t="shared" si="35"/>
      </c>
      <c r="P99" s="1506">
        <v>0.0083</v>
      </c>
      <c r="Q99" s="1507">
        <v>38</v>
      </c>
      <c r="R99" s="1503">
        <f t="shared" si="255"/>
      </c>
      <c r="S99" s="1505">
        <v>19251</v>
      </c>
      <c r="T99" s="1505">
        <v>746</v>
      </c>
      <c r="U99" s="1505">
        <v>61</v>
      </c>
      <c r="V99" s="1505">
        <v>794</v>
      </c>
      <c r="W99" s="1505">
        <v>31</v>
      </c>
      <c r="X99" s="1505">
        <v>4</v>
      </c>
      <c r="Y99" s="1505">
        <v>1</v>
      </c>
      <c r="Z99" s="1508">
        <v>10</v>
      </c>
      <c r="AA99" s="1503">
        <f t="shared" si="191"/>
      </c>
      <c r="AB99" s="1509" t="s">
        <v>1049</v>
      </c>
      <c r="AC99" s="1510" t="s">
        <v>1050</v>
      </c>
      <c r="AD99" s="1510">
        <v>19</v>
      </c>
    </row>
    <row r="100">
      <c r="A100" s="1498"/>
      <c r="B100" s="1499" t="s">
        <v>1055</v>
      </c>
      <c r="C100" s="1499" t="s">
        <v>1057</v>
      </c>
      <c r="D100" s="1500">
        <v>2481.54</v>
      </c>
      <c r="E100" s="1534">
        <v>3</v>
      </c>
      <c r="F100" s="1500">
        <f t="shared" si="71"/>
      </c>
      <c r="G100" s="1502">
        <f t="shared" si="7"/>
      </c>
      <c r="H100" s="1502">
        <f t="shared" ref="H100:H104" si="223">D100/E100</f>
      </c>
      <c r="I100" s="1502">
        <f t="shared" ref="I100:I104" si="159">F100/E100</f>
      </c>
      <c r="J100" s="1503">
        <f t="shared" si="311"/>
      </c>
      <c r="K100" s="1504">
        <f t="shared" si="283"/>
      </c>
      <c r="L100" s="1504">
        <f t="shared" si="367"/>
      </c>
      <c r="M100" s="1504">
        <f t="shared" si="339"/>
      </c>
      <c r="N100" s="1504">
        <f t="shared" si="127"/>
      </c>
      <c r="O100" s="1505">
        <f t="shared" si="35"/>
      </c>
      <c r="P100" s="1506">
        <v>0.0083</v>
      </c>
      <c r="Q100" s="1507">
        <v>36</v>
      </c>
      <c r="R100" s="1503">
        <f t="shared" si="255"/>
      </c>
      <c r="S100" s="1505">
        <v>22664</v>
      </c>
      <c r="T100" s="1505">
        <v>882</v>
      </c>
      <c r="U100" s="1505">
        <v>69</v>
      </c>
      <c r="V100" s="1505">
        <v>937</v>
      </c>
      <c r="W100" s="1505">
        <v>41</v>
      </c>
      <c r="X100" s="1505">
        <v>5</v>
      </c>
      <c r="Y100" s="1505">
        <v>2</v>
      </c>
      <c r="Z100" s="1508">
        <v>20</v>
      </c>
      <c r="AA100" s="1503">
        <f t="shared" si="191"/>
      </c>
      <c r="AB100" s="1509" t="s">
        <v>1049</v>
      </c>
      <c r="AC100" s="1510" t="s">
        <v>1050</v>
      </c>
      <c r="AD100" s="1510">
        <v>20</v>
      </c>
    </row>
    <row r="101">
      <c r="A101" s="1498"/>
      <c r="B101" s="1499" t="s">
        <v>1055</v>
      </c>
      <c r="C101" s="1514" t="s">
        <v>1058</v>
      </c>
      <c r="D101" s="1512">
        <v>2818</v>
      </c>
      <c r="E101" s="1501">
        <v>5</v>
      </c>
      <c r="F101" s="1500">
        <f t="shared" si="71"/>
      </c>
      <c r="G101" s="1502">
        <f t="shared" si="7"/>
      </c>
      <c r="H101" s="1502">
        <f t="shared" si="223"/>
      </c>
      <c r="I101" s="1502">
        <f t="shared" si="159"/>
      </c>
      <c r="J101" s="1503">
        <f t="shared" si="311"/>
      </c>
      <c r="K101" s="1504">
        <f t="shared" si="283"/>
      </c>
      <c r="L101" s="1504">
        <f t="shared" si="367"/>
      </c>
      <c r="M101" s="1504">
        <f t="shared" si="339"/>
      </c>
      <c r="N101" s="1504">
        <f t="shared" si="127"/>
      </c>
      <c r="O101" s="1505">
        <f t="shared" si="35"/>
      </c>
      <c r="P101" s="1506">
        <v>0.0087</v>
      </c>
      <c r="Q101" s="1507">
        <v>33</v>
      </c>
      <c r="R101" s="1503">
        <f t="shared" si="255"/>
      </c>
      <c r="S101" s="1508">
        <v>27461</v>
      </c>
      <c r="T101" s="1505">
        <v>1115</v>
      </c>
      <c r="U101" s="1505">
        <v>95</v>
      </c>
      <c r="V101" s="1505">
        <v>1207</v>
      </c>
      <c r="W101" s="1505">
        <v>73</v>
      </c>
      <c r="X101" s="1505">
        <v>5</v>
      </c>
      <c r="Y101" s="1505">
        <v>0</v>
      </c>
      <c r="Z101" s="1508">
        <v>17</v>
      </c>
      <c r="AA101" s="1503">
        <f t="shared" si="191"/>
      </c>
      <c r="AB101" s="1509" t="s">
        <v>1049</v>
      </c>
      <c r="AC101" s="1510" t="s">
        <v>1050</v>
      </c>
      <c r="AD101" s="1510">
        <v>18</v>
      </c>
    </row>
    <row r="102">
      <c r="A102" s="1498"/>
      <c r="B102" s="1499" t="s">
        <v>1055</v>
      </c>
      <c r="C102" s="1499" t="s">
        <v>1059</v>
      </c>
      <c r="D102" s="1512">
        <v>1588.44</v>
      </c>
      <c r="E102" s="1501">
        <v>2</v>
      </c>
      <c r="F102" s="1500">
        <f t="shared" si="71"/>
      </c>
      <c r="G102" s="1502">
        <f t="shared" si="7"/>
      </c>
      <c r="H102" s="1502">
        <f t="shared" si="223"/>
      </c>
      <c r="I102" s="1502">
        <f t="shared" si="159"/>
      </c>
      <c r="J102" s="1503">
        <f t="shared" si="311"/>
      </c>
      <c r="K102" s="1504">
        <f t="shared" si="283"/>
      </c>
      <c r="L102" s="1504">
        <f t="shared" si="367"/>
      </c>
      <c r="M102" s="1504">
        <f t="shared" si="339"/>
      </c>
      <c r="N102" s="1504">
        <f t="shared" si="127"/>
      </c>
      <c r="O102" s="1505">
        <f t="shared" si="35"/>
      </c>
      <c r="P102" s="1506">
        <v>0.0059</v>
      </c>
      <c r="Q102" s="1507">
        <v>37</v>
      </c>
      <c r="R102" s="1503">
        <f t="shared" si="255"/>
      </c>
      <c r="S102" s="1505">
        <v>19055</v>
      </c>
      <c r="T102" s="1505">
        <v>639</v>
      </c>
      <c r="U102" s="1505">
        <v>50</v>
      </c>
      <c r="V102" s="1505">
        <v>705</v>
      </c>
      <c r="W102" s="1505">
        <v>33</v>
      </c>
      <c r="X102" s="1505">
        <v>5</v>
      </c>
      <c r="Y102" s="1505">
        <v>0</v>
      </c>
      <c r="Z102" s="1508">
        <v>11</v>
      </c>
      <c r="AA102" s="1503">
        <f t="shared" si="191"/>
      </c>
      <c r="AB102" s="1509" t="s">
        <v>1049</v>
      </c>
      <c r="AC102" s="1510" t="s">
        <v>1050</v>
      </c>
      <c r="AD102" s="1510">
        <v>19</v>
      </c>
    </row>
    <row r="103">
      <c r="A103" s="1498"/>
      <c r="B103" s="1515" t="s">
        <v>1054</v>
      </c>
      <c r="C103" s="1515"/>
      <c r="D103" s="1516">
        <f>SUM(D99:D102)</f>
      </c>
      <c r="E103" s="1517">
        <f>SUM(E99:E102)</f>
      </c>
      <c r="F103" s="1516">
        <f>SUM(F99:F102)</f>
      </c>
      <c r="G103" s="1518">
        <f t="shared" si="7"/>
      </c>
      <c r="H103" s="1518">
        <f t="shared" si="223"/>
      </c>
      <c r="I103" s="1518">
        <f t="shared" si="159"/>
      </c>
      <c r="J103" s="1518">
        <f t="shared" si="311"/>
      </c>
      <c r="K103" s="1519">
        <f t="shared" si="283"/>
      </c>
      <c r="L103" s="1519">
        <f t="shared" si="367"/>
      </c>
      <c r="M103" s="1519">
        <f t="shared" si="339"/>
      </c>
      <c r="N103" s="1519">
        <f t="shared" si="127"/>
      </c>
      <c r="O103" s="1520">
        <f t="shared" si="35"/>
      </c>
      <c r="P103" s="1519">
        <f>AVERAGE(P99:P102)</f>
      </c>
      <c r="Q103" s="1521">
        <f>AVERAGE(Q99:Q102)</f>
      </c>
      <c r="R103" s="1516">
        <f t="shared" si="255"/>
      </c>
      <c r="S103" s="1520">
        <f>SUM(S99:S102)</f>
      </c>
      <c r="T103" s="1520">
        <f>SUM(T99:T102)</f>
      </c>
      <c r="U103" s="1520">
        <f>SUM(U99:U102)</f>
      </c>
      <c r="V103" s="1520">
        <f>SUM(V99:V102)</f>
      </c>
      <c r="W103" s="1520">
        <f>SUM(W99:W102)</f>
      </c>
      <c r="X103" s="1520">
        <f>SUM(X99:X102)</f>
      </c>
      <c r="Y103" s="1520">
        <f>SUM(Y99:Y102)</f>
      </c>
      <c r="Z103" s="1520">
        <f>SUM(Z99:Z102)</f>
      </c>
      <c r="AA103" s="1521">
        <f t="shared" si="191"/>
      </c>
      <c r="AB103" s="1522"/>
      <c r="AC103" s="1522"/>
      <c r="AD103" s="1520">
        <f>SUM(AD99:AD102)</f>
      </c>
    </row>
    <row r="104">
      <c r="A104" s="1498"/>
      <c r="B104" s="1524" t="s">
        <v>1060</v>
      </c>
      <c r="C104" s="1524"/>
      <c r="D104" s="1525">
        <f>D103+D98</f>
      </c>
      <c r="E104" s="1525">
        <f>E103+E98</f>
      </c>
      <c r="F104" s="1525">
        <f>F103+F98</f>
      </c>
      <c r="G104" s="1526">
        <f t="shared" si="7"/>
      </c>
      <c r="H104" s="1526">
        <f t="shared" si="223"/>
      </c>
      <c r="I104" s="1526">
        <f t="shared" si="159"/>
      </c>
      <c r="J104" s="1526">
        <f t="shared" si="311"/>
      </c>
      <c r="K104" s="1527">
        <f t="shared" si="283"/>
      </c>
      <c r="L104" s="1527">
        <f t="shared" si="367"/>
      </c>
      <c r="M104" s="1527">
        <f t="shared" si="339"/>
      </c>
      <c r="N104" s="1527">
        <f t="shared" si="127"/>
      </c>
      <c r="O104" s="1528">
        <f t="shared" si="35"/>
      </c>
      <c r="P104" s="1528">
        <f>(P103+P98)/2</f>
      </c>
      <c r="Q104" s="1529">
        <f>(Q103+Q98)/2</f>
      </c>
      <c r="R104" s="1525">
        <f>(R103+R98)/2</f>
      </c>
      <c r="S104" s="1528">
        <f>S103+S98</f>
      </c>
      <c r="T104" s="1528">
        <f>T103+T98</f>
      </c>
      <c r="U104" s="1528">
        <f>U103+U98</f>
      </c>
      <c r="V104" s="1528">
        <f>V103+V98</f>
      </c>
      <c r="W104" s="1528">
        <f>W103+W98</f>
      </c>
      <c r="X104" s="1528">
        <f>X103+X98</f>
      </c>
      <c r="Y104" s="1528">
        <f>Y103+Y98</f>
      </c>
      <c r="Z104" s="1528">
        <f>Z103+Z98</f>
      </c>
      <c r="AA104" s="1529">
        <f t="shared" si="191"/>
      </c>
      <c r="AB104" s="1530"/>
      <c r="AC104" s="1530"/>
      <c r="AD104" s="1528">
        <f>AD98+AD103</f>
      </c>
    </row>
    <row r="105">
      <c r="A105" s="1488" t="s">
        <v>1013</v>
      </c>
      <c r="B105" s="1488" t="s">
        <v>1014</v>
      </c>
      <c r="C105" s="1488"/>
      <c r="D105" s="1489" t="s">
        <v>1015</v>
      </c>
      <c r="E105" s="1489"/>
      <c r="F105" s="1489"/>
      <c r="G105" s="1489"/>
      <c r="H105" s="1489"/>
      <c r="I105" s="1489"/>
      <c r="J105" s="1490" t="s">
        <v>1016</v>
      </c>
      <c r="K105" s="1490"/>
      <c r="L105" s="1490"/>
      <c r="M105" s="1490"/>
      <c r="N105" s="1490"/>
      <c r="O105" s="1490"/>
      <c r="P105" s="1490"/>
      <c r="Q105" s="1491"/>
      <c r="R105" s="1490"/>
      <c r="S105" s="1490"/>
      <c r="T105" s="1490"/>
      <c r="U105" s="1490"/>
      <c r="V105" s="1490"/>
      <c r="W105" s="1490"/>
      <c r="X105" s="1490"/>
      <c r="Y105" s="1490"/>
      <c r="Z105" s="1490"/>
      <c r="AA105" s="1490"/>
      <c r="AB105" s="1490"/>
      <c r="AC105" s="1490"/>
      <c r="AD105" s="1492"/>
    </row>
    <row r="106">
      <c r="A106" s="1488"/>
      <c r="B106" s="1488" t="s">
        <v>1017</v>
      </c>
      <c r="C106" s="1488" t="s">
        <v>1018</v>
      </c>
      <c r="D106" s="1489" t="s">
        <v>1019</v>
      </c>
      <c r="E106" s="1493" t="s">
        <v>1020</v>
      </c>
      <c r="F106" s="1494" t="s">
        <v>1021</v>
      </c>
      <c r="G106" s="1495" t="s">
        <v>1022</v>
      </c>
      <c r="H106" s="1495" t="s">
        <v>1023</v>
      </c>
      <c r="I106" s="1495" t="s">
        <v>1024</v>
      </c>
      <c r="J106" s="1490" t="s">
        <v>1025</v>
      </c>
      <c r="K106" s="1496" t="s">
        <v>1026</v>
      </c>
      <c r="L106" s="1496" t="s">
        <v>1027</v>
      </c>
      <c r="M106" s="1496" t="s">
        <v>1028</v>
      </c>
      <c r="N106" s="1496" t="s">
        <v>1029</v>
      </c>
      <c r="O106" s="1497" t="s">
        <v>1030</v>
      </c>
      <c r="P106" s="1496" t="s">
        <v>1031</v>
      </c>
      <c r="Q106" s="1491" t="s">
        <v>1032</v>
      </c>
      <c r="R106" s="1490" t="s">
        <v>1033</v>
      </c>
      <c r="S106" s="1497" t="s">
        <v>1034</v>
      </c>
      <c r="T106" s="1497" t="s">
        <v>1035</v>
      </c>
      <c r="U106" s="1497" t="s">
        <v>1036</v>
      </c>
      <c r="V106" s="1497" t="s">
        <v>1037</v>
      </c>
      <c r="W106" s="1497" t="s">
        <v>1038</v>
      </c>
      <c r="X106" s="1497" t="s">
        <v>1039</v>
      </c>
      <c r="Y106" s="1497" t="s">
        <v>1040</v>
      </c>
      <c r="Z106" s="1497" t="s">
        <v>1041</v>
      </c>
      <c r="AA106" s="1490" t="s">
        <v>1042</v>
      </c>
      <c r="AB106" s="1492" t="s">
        <v>1043</v>
      </c>
      <c r="AC106" s="1492" t="s">
        <v>1044</v>
      </c>
      <c r="AD106" s="1492" t="s">
        <v>1045</v>
      </c>
    </row>
    <row r="107">
      <c r="A107" s="1498" t="s">
        <v>1068</v>
      </c>
      <c r="B107" s="1499" t="s">
        <v>1047</v>
      </c>
      <c r="C107" s="1499" t="s">
        <v>1048</v>
      </c>
      <c r="D107" s="1500">
        <v>1926.76</v>
      </c>
      <c r="E107" s="1501">
        <v>2</v>
      </c>
      <c r="F107" s="1500">
        <f t="shared" ref="F107:F110" si="72">E107*2000</f>
      </c>
      <c r="G107" s="1502">
        <f t="shared" ref="G107:G117" si="8">F107/D107</f>
      </c>
      <c r="H107" s="1502">
        <f t="shared" ref="H107:H111" si="224">D107/E107</f>
      </c>
      <c r="I107" s="1502">
        <f t="shared" ref="I107:I111" si="160">F107/E107</f>
      </c>
      <c r="J107" s="1503">
        <f t="shared" ref="J107:J117" si="312">D107/T107</f>
      </c>
      <c r="K107" s="1504">
        <f t="shared" ref="K107:K117" si="284">O107/S107*1</f>
      </c>
      <c r="L107" s="1504">
        <f t="shared" ref="L107:L117" si="368">T107/S107</f>
      </c>
      <c r="M107" s="1504">
        <f t="shared" ref="M107:M117" si="340">V107/S107</f>
      </c>
      <c r="N107" s="1504">
        <f t="shared" ref="N107:N117" si="128">W107/V107</f>
      </c>
      <c r="O107" s="1505">
        <f t="shared" ref="O107:O117" si="36">U107/P107</f>
      </c>
      <c r="P107" s="1506">
        <v>0.0049</v>
      </c>
      <c r="Q107" s="1507">
        <v>38</v>
      </c>
      <c r="R107" s="1503">
        <f t="shared" ref="R107:R116" si="256">(D107/S107)*1000</f>
      </c>
      <c r="S107" s="1505">
        <v>26643</v>
      </c>
      <c r="T107" s="1505">
        <v>465</v>
      </c>
      <c r="U107" s="1505">
        <v>60</v>
      </c>
      <c r="V107" s="1505">
        <v>494</v>
      </c>
      <c r="W107" s="1505">
        <v>20</v>
      </c>
      <c r="X107" s="1505">
        <v>0</v>
      </c>
      <c r="Y107" s="1505">
        <v>0</v>
      </c>
      <c r="Z107" s="1508">
        <v>13</v>
      </c>
      <c r="AA107" s="1503">
        <f t="shared" ref="AA107:AA117" si="192">AD107*1000/D107</f>
      </c>
      <c r="AB107" s="1509" t="s">
        <v>1049</v>
      </c>
      <c r="AC107" s="1510" t="s">
        <v>1050</v>
      </c>
      <c r="AD107" s="1510">
        <v>9</v>
      </c>
    </row>
    <row r="108">
      <c r="A108" s="1498"/>
      <c r="B108" s="1499" t="s">
        <v>1047</v>
      </c>
      <c r="C108" s="1499" t="s">
        <v>1051</v>
      </c>
      <c r="D108" s="1500">
        <v>2038.66</v>
      </c>
      <c r="E108" s="1501">
        <v>2</v>
      </c>
      <c r="F108" s="1500">
        <f t="shared" si="72"/>
      </c>
      <c r="G108" s="1502">
        <f t="shared" si="8"/>
      </c>
      <c r="H108" s="1511">
        <f t="shared" si="224"/>
      </c>
      <c r="I108" s="1511">
        <f t="shared" si="160"/>
      </c>
      <c r="J108" s="1503">
        <f t="shared" si="312"/>
      </c>
      <c r="K108" s="1504">
        <f t="shared" si="284"/>
      </c>
      <c r="L108" s="1504">
        <f t="shared" si="368"/>
      </c>
      <c r="M108" s="1504">
        <f t="shared" si="340"/>
      </c>
      <c r="N108" s="1504">
        <f t="shared" si="128"/>
      </c>
      <c r="O108" s="1505">
        <f t="shared" si="36"/>
      </c>
      <c r="P108" s="1506">
        <v>0.0085</v>
      </c>
      <c r="Q108" s="1507">
        <v>36</v>
      </c>
      <c r="R108" s="1503">
        <f t="shared" si="256"/>
      </c>
      <c r="S108" s="1505">
        <v>24552</v>
      </c>
      <c r="T108" s="1505">
        <v>625</v>
      </c>
      <c r="U108" s="1505">
        <v>89</v>
      </c>
      <c r="V108" s="1505">
        <v>673</v>
      </c>
      <c r="W108" s="1505">
        <v>46</v>
      </c>
      <c r="X108" s="1505">
        <v>5</v>
      </c>
      <c r="Y108" s="1505">
        <v>0</v>
      </c>
      <c r="Z108" s="1508">
        <v>19</v>
      </c>
      <c r="AA108" s="1503">
        <f t="shared" si="192"/>
      </c>
      <c r="AB108" s="1509" t="s">
        <v>1049</v>
      </c>
      <c r="AC108" s="1510" t="s">
        <v>1050</v>
      </c>
      <c r="AD108" s="1510">
        <v>15</v>
      </c>
    </row>
    <row r="109">
      <c r="A109" s="1498"/>
      <c r="B109" s="1499" t="s">
        <v>1047</v>
      </c>
      <c r="C109" s="1499" t="s">
        <v>1052</v>
      </c>
      <c r="D109" s="1512">
        <v>2046.17</v>
      </c>
      <c r="E109" s="1501">
        <v>1</v>
      </c>
      <c r="F109" s="1500">
        <f t="shared" si="72"/>
      </c>
      <c r="G109" s="1502">
        <f t="shared" si="8"/>
      </c>
      <c r="H109" s="1502">
        <f t="shared" si="224"/>
      </c>
      <c r="I109" s="1502">
        <f t="shared" si="160"/>
      </c>
      <c r="J109" s="1513">
        <f t="shared" si="312"/>
      </c>
      <c r="K109" s="1504">
        <f t="shared" si="284"/>
      </c>
      <c r="L109" s="1504">
        <f t="shared" si="368"/>
      </c>
      <c r="M109" s="1504">
        <f t="shared" si="340"/>
      </c>
      <c r="N109" s="1504">
        <f t="shared" si="128"/>
      </c>
      <c r="O109" s="1505">
        <f t="shared" si="36"/>
      </c>
      <c r="P109" s="1506">
        <v>0.0066</v>
      </c>
      <c r="Q109" s="1507">
        <v>37</v>
      </c>
      <c r="R109" s="1503">
        <f t="shared" si="256"/>
      </c>
      <c r="S109" s="1505">
        <v>27156</v>
      </c>
      <c r="T109" s="1505">
        <v>708</v>
      </c>
      <c r="U109" s="1505">
        <v>78</v>
      </c>
      <c r="V109" s="1505">
        <v>759</v>
      </c>
      <c r="W109" s="1505">
        <v>44</v>
      </c>
      <c r="X109" s="1505">
        <v>2</v>
      </c>
      <c r="Y109" s="1505">
        <v>0</v>
      </c>
      <c r="Z109" s="1508">
        <v>27</v>
      </c>
      <c r="AA109" s="1503">
        <f t="shared" si="192"/>
      </c>
      <c r="AB109" s="1509" t="s">
        <v>1049</v>
      </c>
      <c r="AC109" s="1510" t="s">
        <v>1050</v>
      </c>
      <c r="AD109" s="1510">
        <v>20</v>
      </c>
    </row>
    <row r="110">
      <c r="A110" s="1498"/>
      <c r="B110" s="1499" t="s">
        <v>1047</v>
      </c>
      <c r="C110" s="1514" t="s">
        <v>1053</v>
      </c>
      <c r="D110" s="1512">
        <v>1940.4</v>
      </c>
      <c r="E110" s="1501">
        <v>1</v>
      </c>
      <c r="F110" s="1500">
        <f t="shared" si="72"/>
      </c>
      <c r="G110" s="1502">
        <f t="shared" si="8"/>
      </c>
      <c r="H110" s="1502">
        <f t="shared" si="224"/>
      </c>
      <c r="I110" s="1502">
        <f t="shared" si="160"/>
      </c>
      <c r="J110" s="1513">
        <f t="shared" si="312"/>
      </c>
      <c r="K110" s="1504">
        <f t="shared" si="284"/>
      </c>
      <c r="L110" s="1504">
        <f t="shared" si="368"/>
      </c>
      <c r="M110" s="1504">
        <f t="shared" si="340"/>
      </c>
      <c r="N110" s="1504">
        <f t="shared" si="128"/>
      </c>
      <c r="O110" s="1505">
        <f t="shared" si="36"/>
      </c>
      <c r="P110" s="1506">
        <v>0.0078</v>
      </c>
      <c r="Q110" s="1507">
        <v>38</v>
      </c>
      <c r="R110" s="1503">
        <f t="shared" si="256"/>
      </c>
      <c r="S110" s="1505">
        <v>23373</v>
      </c>
      <c r="T110" s="1505">
        <v>626</v>
      </c>
      <c r="U110" s="1505">
        <v>80</v>
      </c>
      <c r="V110" s="1505">
        <v>680</v>
      </c>
      <c r="W110" s="1505">
        <v>50</v>
      </c>
      <c r="X110" s="1505">
        <v>5</v>
      </c>
      <c r="Y110" s="1505">
        <v>0</v>
      </c>
      <c r="Z110" s="1508">
        <v>12</v>
      </c>
      <c r="AA110" s="1503">
        <f t="shared" si="192"/>
      </c>
      <c r="AB110" s="1509" t="s">
        <v>1049</v>
      </c>
      <c r="AC110" s="1510" t="s">
        <v>1050</v>
      </c>
      <c r="AD110" s="1510">
        <v>18</v>
      </c>
    </row>
    <row r="111">
      <c r="A111" s="1498"/>
      <c r="B111" s="1515" t="s">
        <v>1054</v>
      </c>
      <c r="C111" s="1515"/>
      <c r="D111" s="1516">
        <f>SUM(D107:D110)</f>
      </c>
      <c r="E111" s="1532">
        <f>SUM(E107:E110)</f>
      </c>
      <c r="F111" s="1516">
        <f>SUM(F107:F110)</f>
      </c>
      <c r="G111" s="1518">
        <f t="shared" si="8"/>
      </c>
      <c r="H111" s="1518">
        <f t="shared" si="224"/>
      </c>
      <c r="I111" s="1518">
        <f t="shared" si="160"/>
      </c>
      <c r="J111" s="1518">
        <f t="shared" si="312"/>
      </c>
      <c r="K111" s="1519">
        <f t="shared" si="284"/>
      </c>
      <c r="L111" s="1519">
        <f t="shared" si="368"/>
      </c>
      <c r="M111" s="1519">
        <f t="shared" si="340"/>
      </c>
      <c r="N111" s="1519">
        <f t="shared" si="128"/>
      </c>
      <c r="O111" s="1520">
        <f t="shared" si="36"/>
      </c>
      <c r="P111" s="1519">
        <f>AVERAGE(P107:P110)</f>
      </c>
      <c r="Q111" s="1521">
        <f>AVERAGE(Q107:Q110)</f>
      </c>
      <c r="R111" s="1518">
        <f t="shared" si="256"/>
      </c>
      <c r="S111" s="1520">
        <f>SUM(S107:S110)</f>
      </c>
      <c r="T111" s="1520">
        <f>SUM(T107:T110)</f>
      </c>
      <c r="U111" s="1520">
        <f>SUM(U107:U110)</f>
      </c>
      <c r="V111" s="1520">
        <f>SUM(V107:V110)</f>
      </c>
      <c r="W111" s="1520">
        <f>SUM(W107:W110)</f>
      </c>
      <c r="X111" s="1520">
        <f>SUM(X107:X110)</f>
      </c>
      <c r="Y111" s="1520">
        <f>SUM(Y107:Y110)</f>
      </c>
      <c r="Z111" s="1520">
        <f>SUM(Z107:Z110)</f>
      </c>
      <c r="AA111" s="1521">
        <f t="shared" si="192"/>
      </c>
      <c r="AB111" s="1522"/>
      <c r="AC111" s="1522"/>
      <c r="AD111" s="1520">
        <f>SUM(AD107:AD110)</f>
      </c>
    </row>
    <row r="112">
      <c r="A112" s="1498"/>
      <c r="B112" s="1499" t="s">
        <v>1055</v>
      </c>
      <c r="C112" s="1499" t="s">
        <v>1056</v>
      </c>
      <c r="D112" s="1523">
        <v>2249.01</v>
      </c>
      <c r="E112" s="1533">
        <v>4</v>
      </c>
      <c r="F112" s="1500">
        <f t="shared" ref="F112:F115" si="73">E112*2000</f>
      </c>
      <c r="G112" s="1502">
        <f t="shared" si="8"/>
      </c>
      <c r="H112" s="1502">
        <f>D112/D115</f>
      </c>
      <c r="I112" s="1502">
        <f>F112/D115</f>
      </c>
      <c r="J112" s="1503">
        <f t="shared" si="312"/>
      </c>
      <c r="K112" s="1504">
        <f t="shared" si="284"/>
      </c>
      <c r="L112" s="1504">
        <f t="shared" si="368"/>
      </c>
      <c r="M112" s="1504">
        <f t="shared" si="340"/>
      </c>
      <c r="N112" s="1504">
        <f t="shared" si="128"/>
      </c>
      <c r="O112" s="1505">
        <f t="shared" si="36"/>
      </c>
      <c r="P112" s="1506">
        <v>0.0056</v>
      </c>
      <c r="Q112" s="1507">
        <v>35</v>
      </c>
      <c r="R112" s="1503">
        <f t="shared" si="256"/>
      </c>
      <c r="S112" s="1505">
        <v>28176</v>
      </c>
      <c r="T112" s="1505">
        <v>759</v>
      </c>
      <c r="U112" s="1505">
        <v>72</v>
      </c>
      <c r="V112" s="1505">
        <v>806</v>
      </c>
      <c r="W112" s="1505">
        <v>76</v>
      </c>
      <c r="X112" s="1505">
        <v>5</v>
      </c>
      <c r="Y112" s="1505">
        <v>0</v>
      </c>
      <c r="Z112" s="1508">
        <v>15</v>
      </c>
      <c r="AA112" s="1503">
        <f t="shared" si="192"/>
      </c>
      <c r="AB112" s="1509" t="s">
        <v>1049</v>
      </c>
      <c r="AC112" s="1510" t="s">
        <v>1050</v>
      </c>
      <c r="AD112" s="1510">
        <v>18</v>
      </c>
    </row>
    <row r="113">
      <c r="A113" s="1498"/>
      <c r="B113" s="1499" t="s">
        <v>1055</v>
      </c>
      <c r="C113" s="1499" t="s">
        <v>1057</v>
      </c>
      <c r="D113" s="1500">
        <v>2263.27</v>
      </c>
      <c r="E113" s="1534">
        <v>1</v>
      </c>
      <c r="F113" s="1500">
        <f t="shared" si="73"/>
      </c>
      <c r="G113" s="1502">
        <f t="shared" si="8"/>
      </c>
      <c r="H113" s="1502">
        <f t="shared" ref="H113:H117" si="225">D113/E113</f>
      </c>
      <c r="I113" s="1502">
        <f t="shared" ref="I113:I117" si="161">F113/E113</f>
      </c>
      <c r="J113" s="1503">
        <f t="shared" si="312"/>
      </c>
      <c r="K113" s="1504">
        <f t="shared" si="284"/>
      </c>
      <c r="L113" s="1504">
        <f t="shared" si="368"/>
      </c>
      <c r="M113" s="1504">
        <f t="shared" si="340"/>
      </c>
      <c r="N113" s="1504">
        <f t="shared" si="128"/>
      </c>
      <c r="O113" s="1505">
        <f t="shared" si="36"/>
      </c>
      <c r="P113" s="1506">
        <v>0.0074</v>
      </c>
      <c r="Q113" s="1507">
        <v>35</v>
      </c>
      <c r="R113" s="1503">
        <f t="shared" si="256"/>
      </c>
      <c r="S113" s="1505">
        <v>26473</v>
      </c>
      <c r="T113" s="1505">
        <v>883</v>
      </c>
      <c r="U113" s="1505">
        <v>80</v>
      </c>
      <c r="V113" s="1505">
        <v>958</v>
      </c>
      <c r="W113" s="1505">
        <v>40</v>
      </c>
      <c r="X113" s="1505">
        <v>2</v>
      </c>
      <c r="Y113" s="1505">
        <v>0</v>
      </c>
      <c r="Z113" s="1508">
        <v>16</v>
      </c>
      <c r="AA113" s="1503">
        <f t="shared" si="192"/>
      </c>
      <c r="AB113" s="1509" t="s">
        <v>1049</v>
      </c>
      <c r="AC113" s="1510" t="s">
        <v>1050</v>
      </c>
      <c r="AD113" s="1510">
        <v>21</v>
      </c>
    </row>
    <row r="114">
      <c r="A114" s="1498"/>
      <c r="B114" s="1499" t="s">
        <v>1055</v>
      </c>
      <c r="C114" s="1514" t="s">
        <v>1058</v>
      </c>
      <c r="D114" s="1512">
        <v>2040.19</v>
      </c>
      <c r="E114" s="1501">
        <v>2</v>
      </c>
      <c r="F114" s="1500">
        <f t="shared" si="73"/>
      </c>
      <c r="G114" s="1502">
        <f t="shared" si="8"/>
      </c>
      <c r="H114" s="1502">
        <f t="shared" si="225"/>
      </c>
      <c r="I114" s="1502">
        <f t="shared" si="161"/>
      </c>
      <c r="J114" s="1503">
        <f t="shared" si="312"/>
      </c>
      <c r="K114" s="1504">
        <f t="shared" si="284"/>
      </c>
      <c r="L114" s="1504">
        <f t="shared" si="368"/>
      </c>
      <c r="M114" s="1504">
        <f t="shared" si="340"/>
      </c>
      <c r="N114" s="1504">
        <f t="shared" si="128"/>
      </c>
      <c r="O114" s="1505">
        <f t="shared" si="36"/>
      </c>
      <c r="P114" s="1506">
        <v>0.0078</v>
      </c>
      <c r="Q114" s="1507">
        <v>34</v>
      </c>
      <c r="R114" s="1503">
        <f t="shared" si="256"/>
      </c>
      <c r="S114" s="1508">
        <v>23070</v>
      </c>
      <c r="T114" s="1505">
        <v>830</v>
      </c>
      <c r="U114" s="1505">
        <v>82</v>
      </c>
      <c r="V114" s="1505">
        <v>871</v>
      </c>
      <c r="W114" s="1505">
        <v>60</v>
      </c>
      <c r="X114" s="1505">
        <v>0</v>
      </c>
      <c r="Y114" s="1505">
        <v>0</v>
      </c>
      <c r="Z114" s="1508">
        <v>15</v>
      </c>
      <c r="AA114" s="1503">
        <f t="shared" si="192"/>
      </c>
      <c r="AB114" s="1509" t="s">
        <v>1049</v>
      </c>
      <c r="AC114" s="1510" t="s">
        <v>1050</v>
      </c>
      <c r="AD114" s="1510">
        <v>23</v>
      </c>
    </row>
    <row r="115">
      <c r="A115" s="1498"/>
      <c r="B115" s="1499" t="s">
        <v>1055</v>
      </c>
      <c r="C115" s="1499" t="s">
        <v>1059</v>
      </c>
      <c r="D115" s="1512">
        <v>1586.99</v>
      </c>
      <c r="E115" s="1501">
        <v>1</v>
      </c>
      <c r="F115" s="1500">
        <f t="shared" si="73"/>
      </c>
      <c r="G115" s="1502">
        <f t="shared" si="8"/>
      </c>
      <c r="H115" s="1502">
        <f t="shared" si="225"/>
      </c>
      <c r="I115" s="1502">
        <f t="shared" si="161"/>
      </c>
      <c r="J115" s="1503">
        <f t="shared" si="312"/>
      </c>
      <c r="K115" s="1504">
        <f t="shared" si="284"/>
      </c>
      <c r="L115" s="1504">
        <f t="shared" si="368"/>
      </c>
      <c r="M115" s="1504">
        <f t="shared" si="340"/>
      </c>
      <c r="N115" s="1504">
        <f t="shared" si="128"/>
      </c>
      <c r="O115" s="1505">
        <f t="shared" si="36"/>
      </c>
      <c r="P115" s="1506">
        <v>0.0047</v>
      </c>
      <c r="Q115" s="1507">
        <v>34</v>
      </c>
      <c r="R115" s="1503">
        <f t="shared" si="256"/>
      </c>
      <c r="S115" s="1505">
        <v>18685</v>
      </c>
      <c r="T115" s="1505">
        <v>416</v>
      </c>
      <c r="U115" s="1505">
        <v>42</v>
      </c>
      <c r="V115" s="1505">
        <v>433</v>
      </c>
      <c r="W115" s="1505">
        <v>19</v>
      </c>
      <c r="X115" s="1505">
        <v>3</v>
      </c>
      <c r="Y115" s="1505">
        <v>0</v>
      </c>
      <c r="Z115" s="1508">
        <v>10</v>
      </c>
      <c r="AA115" s="1503">
        <f t="shared" si="192"/>
      </c>
      <c r="AB115" s="1509" t="s">
        <v>1049</v>
      </c>
      <c r="AC115" s="1510" t="s">
        <v>1050</v>
      </c>
      <c r="AD115" s="1510">
        <v>8</v>
      </c>
    </row>
    <row r="116">
      <c r="A116" s="1498"/>
      <c r="B116" s="1515" t="s">
        <v>1054</v>
      </c>
      <c r="C116" s="1515"/>
      <c r="D116" s="1516">
        <f>SUM(D112:D115)</f>
      </c>
      <c r="E116" s="1517">
        <f>SUM(E112:E115)</f>
      </c>
      <c r="F116" s="1516">
        <f>SUM(F112:F115)</f>
      </c>
      <c r="G116" s="1518">
        <f t="shared" si="8"/>
      </c>
      <c r="H116" s="1518">
        <f t="shared" si="225"/>
      </c>
      <c r="I116" s="1518">
        <f t="shared" si="161"/>
      </c>
      <c r="J116" s="1518">
        <f t="shared" si="312"/>
      </c>
      <c r="K116" s="1519">
        <f t="shared" si="284"/>
      </c>
      <c r="L116" s="1519">
        <f t="shared" si="368"/>
      </c>
      <c r="M116" s="1519">
        <f t="shared" si="340"/>
      </c>
      <c r="N116" s="1519">
        <f t="shared" si="128"/>
      </c>
      <c r="O116" s="1520">
        <f t="shared" si="36"/>
      </c>
      <c r="P116" s="1519">
        <f>AVERAGE(P112:P115)</f>
      </c>
      <c r="Q116" s="1521">
        <f>AVERAGE(Q112:Q115)</f>
      </c>
      <c r="R116" s="1516">
        <f t="shared" si="256"/>
      </c>
      <c r="S116" s="1520">
        <f>SUM(S112:S115)</f>
      </c>
      <c r="T116" s="1520">
        <f>SUM(T112:T115)</f>
      </c>
      <c r="U116" s="1520">
        <f>SUM(U112:U115)</f>
      </c>
      <c r="V116" s="1520">
        <f>SUM(V112:V115)</f>
      </c>
      <c r="W116" s="1520">
        <f>SUM(W112:W115)</f>
      </c>
      <c r="X116" s="1520">
        <f>SUM(X112:X115)</f>
      </c>
      <c r="Y116" s="1520">
        <f>SUM(Y112:Y115)</f>
      </c>
      <c r="Z116" s="1520">
        <f>SUM(Z112:Z115)</f>
      </c>
      <c r="AA116" s="1521">
        <f t="shared" si="192"/>
      </c>
      <c r="AB116" s="1522"/>
      <c r="AC116" s="1522"/>
      <c r="AD116" s="1520">
        <f>SUM(AD112:AD115)</f>
      </c>
    </row>
    <row r="117">
      <c r="A117" s="1498"/>
      <c r="B117" s="1524" t="s">
        <v>1060</v>
      </c>
      <c r="C117" s="1524"/>
      <c r="D117" s="1525">
        <f>D116+D111</f>
      </c>
      <c r="E117" s="1525">
        <f>E116+E111</f>
      </c>
      <c r="F117" s="1525">
        <f>F116+F111</f>
      </c>
      <c r="G117" s="1526">
        <f t="shared" si="8"/>
      </c>
      <c r="H117" s="1526">
        <f t="shared" si="225"/>
      </c>
      <c r="I117" s="1526">
        <f t="shared" si="161"/>
      </c>
      <c r="J117" s="1526">
        <f t="shared" si="312"/>
      </c>
      <c r="K117" s="1527">
        <f t="shared" si="284"/>
      </c>
      <c r="L117" s="1527">
        <f t="shared" si="368"/>
      </c>
      <c r="M117" s="1527">
        <f t="shared" si="340"/>
      </c>
      <c r="N117" s="1527">
        <f t="shared" si="128"/>
      </c>
      <c r="O117" s="1528">
        <f t="shared" si="36"/>
      </c>
      <c r="P117" s="1528">
        <f>(P116+P111)/2</f>
      </c>
      <c r="Q117" s="1529">
        <f>(Q116+Q111)/2</f>
      </c>
      <c r="R117" s="1525">
        <f>(R116+R111)/2</f>
      </c>
      <c r="S117" s="1528">
        <f>S116+S111</f>
      </c>
      <c r="T117" s="1528">
        <f>T116+T111</f>
      </c>
      <c r="U117" s="1528">
        <f>U116+U111</f>
      </c>
      <c r="V117" s="1528">
        <f>V116+V111</f>
      </c>
      <c r="W117" s="1528">
        <f>W116+W111</f>
      </c>
      <c r="X117" s="1528">
        <f>X116+X111</f>
      </c>
      <c r="Y117" s="1528">
        <f>Y116+Y111</f>
      </c>
      <c r="Z117" s="1528">
        <f>Z116+Z111</f>
      </c>
      <c r="AA117" s="1529">
        <f t="shared" si="192"/>
      </c>
      <c r="AB117" s="1530"/>
      <c r="AC117" s="1530"/>
      <c r="AD117" s="1528">
        <f>AD111+AD116</f>
      </c>
    </row>
    <row r="118">
      <c r="A118" s="1488" t="s">
        <v>1013</v>
      </c>
      <c r="B118" s="1488" t="s">
        <v>1014</v>
      </c>
      <c r="C118" s="1488"/>
      <c r="D118" s="1489" t="s">
        <v>1015</v>
      </c>
      <c r="E118" s="1489"/>
      <c r="F118" s="1489"/>
      <c r="G118" s="1489"/>
      <c r="H118" s="1489"/>
      <c r="I118" s="1489"/>
      <c r="J118" s="1490" t="s">
        <v>1016</v>
      </c>
      <c r="K118" s="1490"/>
      <c r="L118" s="1490"/>
      <c r="M118" s="1490"/>
      <c r="N118" s="1490"/>
      <c r="O118" s="1490"/>
      <c r="P118" s="1490"/>
      <c r="Q118" s="1491"/>
      <c r="R118" s="1490"/>
      <c r="S118" s="1490"/>
      <c r="T118" s="1490"/>
      <c r="U118" s="1490"/>
      <c r="V118" s="1490"/>
      <c r="W118" s="1490"/>
      <c r="X118" s="1490"/>
      <c r="Y118" s="1490"/>
      <c r="Z118" s="1490"/>
      <c r="AA118" s="1490"/>
      <c r="AB118" s="1490"/>
      <c r="AC118" s="1490"/>
      <c r="AD118" s="1492"/>
    </row>
    <row r="119">
      <c r="A119" s="1488"/>
      <c r="B119" s="1488" t="s">
        <v>1017</v>
      </c>
      <c r="C119" s="1488" t="s">
        <v>1018</v>
      </c>
      <c r="D119" s="1489" t="s">
        <v>1019</v>
      </c>
      <c r="E119" s="1493" t="s">
        <v>1020</v>
      </c>
      <c r="F119" s="1494" t="s">
        <v>1021</v>
      </c>
      <c r="G119" s="1495" t="s">
        <v>1022</v>
      </c>
      <c r="H119" s="1495" t="s">
        <v>1023</v>
      </c>
      <c r="I119" s="1495" t="s">
        <v>1024</v>
      </c>
      <c r="J119" s="1490" t="s">
        <v>1025</v>
      </c>
      <c r="K119" s="1496" t="s">
        <v>1026</v>
      </c>
      <c r="L119" s="1496" t="s">
        <v>1027</v>
      </c>
      <c r="M119" s="1496" t="s">
        <v>1028</v>
      </c>
      <c r="N119" s="1496" t="s">
        <v>1029</v>
      </c>
      <c r="O119" s="1497" t="s">
        <v>1030</v>
      </c>
      <c r="P119" s="1496" t="s">
        <v>1031</v>
      </c>
      <c r="Q119" s="1491" t="s">
        <v>1032</v>
      </c>
      <c r="R119" s="1490" t="s">
        <v>1033</v>
      </c>
      <c r="S119" s="1497" t="s">
        <v>1034</v>
      </c>
      <c r="T119" s="1497" t="s">
        <v>1035</v>
      </c>
      <c r="U119" s="1497" t="s">
        <v>1036</v>
      </c>
      <c r="V119" s="1497" t="s">
        <v>1037</v>
      </c>
      <c r="W119" s="1497" t="s">
        <v>1038</v>
      </c>
      <c r="X119" s="1497" t="s">
        <v>1039</v>
      </c>
      <c r="Y119" s="1497" t="s">
        <v>1040</v>
      </c>
      <c r="Z119" s="1497" t="s">
        <v>1041</v>
      </c>
      <c r="AA119" s="1490" t="s">
        <v>1042</v>
      </c>
      <c r="AB119" s="1492" t="s">
        <v>1043</v>
      </c>
      <c r="AC119" s="1492" t="s">
        <v>1044</v>
      </c>
      <c r="AD119" s="1492" t="s">
        <v>1045</v>
      </c>
    </row>
    <row r="120">
      <c r="A120" s="1498" t="s">
        <v>1069</v>
      </c>
      <c r="B120" s="1499" t="s">
        <v>1055</v>
      </c>
      <c r="C120" s="1499" t="s">
        <v>1048</v>
      </c>
      <c r="D120" s="1500">
        <v>2000.02</v>
      </c>
      <c r="E120" s="1501">
        <v>0</v>
      </c>
      <c r="F120" s="1500">
        <f t="shared" ref="F120:F123" si="74">E120*2000</f>
      </c>
      <c r="G120" s="1502">
        <f t="shared" ref="G120:G130" si="9">F120/D120</f>
      </c>
      <c r="H120" s="1502">
        <f t="shared" ref="H120:H124" si="226">D120/E120</f>
      </c>
      <c r="I120" s="1502">
        <f t="shared" ref="I120:I124" si="162">F120/E120</f>
      </c>
      <c r="J120" s="1503">
        <f t="shared" ref="J120:J130" si="313">D120/T120</f>
      </c>
      <c r="K120" s="1504">
        <f t="shared" ref="K120:K130" si="285">O120/S120*1</f>
      </c>
      <c r="L120" s="1504">
        <f t="shared" ref="L120:L130" si="369">T120/S120</f>
      </c>
      <c r="M120" s="1504">
        <f t="shared" ref="M120:M130" si="341">V120/S120</f>
      </c>
      <c r="N120" s="1504">
        <f t="shared" ref="N120:N130" si="129">W120/V120</f>
      </c>
      <c r="O120" s="1505">
        <f t="shared" ref="O120:O130" si="37">U120/P120</f>
      </c>
      <c r="P120" s="1506">
        <v>0.005</v>
      </c>
      <c r="Q120" s="1507">
        <v>47</v>
      </c>
      <c r="R120" s="1503">
        <f t="shared" ref="R120:R129" si="257">(D120/S120)*1000</f>
      </c>
      <c r="S120" s="1508">
        <v>28416</v>
      </c>
      <c r="T120" s="1505">
        <v>524</v>
      </c>
      <c r="U120" s="1505">
        <v>70</v>
      </c>
      <c r="V120" s="1505">
        <v>551</v>
      </c>
      <c r="W120" s="1505">
        <v>35</v>
      </c>
      <c r="X120" s="1505">
        <v>6</v>
      </c>
      <c r="Y120" s="1505">
        <v>0</v>
      </c>
      <c r="Z120" s="1508">
        <v>13</v>
      </c>
      <c r="AA120" s="1503">
        <f t="shared" ref="AA120:AA130" si="193">AD120*1000/D120</f>
      </c>
      <c r="AB120" s="1509" t="s">
        <v>1049</v>
      </c>
      <c r="AC120" s="1510" t="s">
        <v>1050</v>
      </c>
      <c r="AD120" s="1510">
        <v>17</v>
      </c>
    </row>
    <row r="121">
      <c r="A121" s="1498"/>
      <c r="B121" s="1499" t="s">
        <v>1055</v>
      </c>
      <c r="C121" s="1499" t="s">
        <v>1051</v>
      </c>
      <c r="D121" s="1500">
        <v>1864.97</v>
      </c>
      <c r="E121" s="1501">
        <v>2</v>
      </c>
      <c r="F121" s="1500">
        <f t="shared" si="74"/>
      </c>
      <c r="G121" s="1502">
        <f t="shared" si="9"/>
      </c>
      <c r="H121" s="1511">
        <f t="shared" si="226"/>
      </c>
      <c r="I121" s="1511">
        <f t="shared" si="162"/>
      </c>
      <c r="J121" s="1503">
        <f t="shared" si="313"/>
      </c>
      <c r="K121" s="1504">
        <f t="shared" si="285"/>
      </c>
      <c r="L121" s="1504">
        <f t="shared" si="369"/>
      </c>
      <c r="M121" s="1504">
        <f t="shared" si="341"/>
      </c>
      <c r="N121" s="1504">
        <f t="shared" si="129"/>
      </c>
      <c r="O121" s="1505">
        <f t="shared" si="37"/>
      </c>
      <c r="P121" s="1506">
        <v>0.0054</v>
      </c>
      <c r="Q121" s="1507">
        <v>42</v>
      </c>
      <c r="R121" s="1503">
        <f t="shared" si="257"/>
      </c>
      <c r="S121" s="1505">
        <v>26388</v>
      </c>
      <c r="T121" s="1505">
        <v>365</v>
      </c>
      <c r="U121" s="1505">
        <v>68</v>
      </c>
      <c r="V121" s="1505">
        <v>386</v>
      </c>
      <c r="W121" s="1505">
        <v>47</v>
      </c>
      <c r="X121" s="1505">
        <v>2</v>
      </c>
      <c r="Y121" s="1505">
        <v>0</v>
      </c>
      <c r="Z121" s="1508">
        <v>12</v>
      </c>
      <c r="AA121" s="1503">
        <f t="shared" si="193"/>
      </c>
      <c r="AB121" s="1509" t="s">
        <v>1049</v>
      </c>
      <c r="AC121" s="1510" t="s">
        <v>1050</v>
      </c>
      <c r="AD121" s="1510">
        <v>13</v>
      </c>
    </row>
    <row r="122">
      <c r="A122" s="1498"/>
      <c r="B122" s="1499" t="s">
        <v>1055</v>
      </c>
      <c r="C122" s="1499" t="s">
        <v>1052</v>
      </c>
      <c r="D122" s="1512">
        <v>1946.66</v>
      </c>
      <c r="E122" s="1501">
        <v>3</v>
      </c>
      <c r="F122" s="1500">
        <f t="shared" si="74"/>
      </c>
      <c r="G122" s="1502">
        <f t="shared" si="9"/>
      </c>
      <c r="H122" s="1502">
        <f t="shared" si="226"/>
      </c>
      <c r="I122" s="1502">
        <f t="shared" si="162"/>
      </c>
      <c r="J122" s="1513">
        <f t="shared" si="313"/>
      </c>
      <c r="K122" s="1504">
        <f t="shared" si="285"/>
      </c>
      <c r="L122" s="1504">
        <f t="shared" si="369"/>
      </c>
      <c r="M122" s="1504">
        <f t="shared" si="341"/>
      </c>
      <c r="N122" s="1504">
        <f t="shared" si="129"/>
      </c>
      <c r="O122" s="1505">
        <f t="shared" si="37"/>
      </c>
      <c r="P122" s="1506">
        <v>0.0084</v>
      </c>
      <c r="Q122" s="1507">
        <v>36</v>
      </c>
      <c r="R122" s="1503">
        <f t="shared" si="257"/>
      </c>
      <c r="S122" s="1505">
        <v>24636</v>
      </c>
      <c r="T122" s="1505">
        <v>621</v>
      </c>
      <c r="U122" s="1505">
        <v>88</v>
      </c>
      <c r="V122" s="1505">
        <v>650</v>
      </c>
      <c r="W122" s="1505">
        <v>45</v>
      </c>
      <c r="X122" s="1505">
        <v>2</v>
      </c>
      <c r="Y122" s="1505">
        <v>0</v>
      </c>
      <c r="Z122" s="1508">
        <v>13</v>
      </c>
      <c r="AA122" s="1503">
        <f t="shared" si="193"/>
      </c>
      <c r="AB122" s="1509" t="s">
        <v>1049</v>
      </c>
      <c r="AC122" s="1510" t="s">
        <v>1050</v>
      </c>
      <c r="AD122" s="1510">
        <v>21</v>
      </c>
    </row>
    <row r="123">
      <c r="A123" s="1498"/>
      <c r="B123" s="1499" t="s">
        <v>1055</v>
      </c>
      <c r="C123" s="1514" t="s">
        <v>1053</v>
      </c>
      <c r="D123" s="1512">
        <v>2079.41</v>
      </c>
      <c r="E123" s="1501">
        <v>3</v>
      </c>
      <c r="F123" s="1500">
        <f t="shared" si="74"/>
      </c>
      <c r="G123" s="1502">
        <f t="shared" si="9"/>
      </c>
      <c r="H123" s="1502">
        <f t="shared" si="226"/>
      </c>
      <c r="I123" s="1502">
        <f t="shared" si="162"/>
      </c>
      <c r="J123" s="1513">
        <f t="shared" si="313"/>
      </c>
      <c r="K123" s="1504">
        <f t="shared" si="285"/>
      </c>
      <c r="L123" s="1504">
        <f t="shared" si="369"/>
      </c>
      <c r="M123" s="1504">
        <f t="shared" si="341"/>
      </c>
      <c r="N123" s="1504">
        <f t="shared" si="129"/>
      </c>
      <c r="O123" s="1505">
        <f t="shared" si="37"/>
      </c>
      <c r="P123" s="1506">
        <v>0.0077</v>
      </c>
      <c r="Q123" s="1507">
        <v>32</v>
      </c>
      <c r="R123" s="1503">
        <f t="shared" si="257"/>
      </c>
      <c r="S123" s="1505">
        <v>30060</v>
      </c>
      <c r="T123" s="1505">
        <v>770</v>
      </c>
      <c r="U123" s="1505">
        <v>96</v>
      </c>
      <c r="V123" s="1505">
        <v>827</v>
      </c>
      <c r="W123" s="1505">
        <v>45</v>
      </c>
      <c r="X123" s="1505">
        <v>2</v>
      </c>
      <c r="Y123" s="1505">
        <v>1</v>
      </c>
      <c r="Z123" s="1508">
        <v>23</v>
      </c>
      <c r="AA123" s="1503">
        <f t="shared" si="193"/>
      </c>
      <c r="AB123" s="1509" t="s">
        <v>1049</v>
      </c>
      <c r="AC123" s="1510" t="s">
        <v>1050</v>
      </c>
      <c r="AD123" s="1510">
        <v>15</v>
      </c>
    </row>
    <row r="124">
      <c r="A124" s="1498"/>
      <c r="B124" s="1515" t="s">
        <v>1054</v>
      </c>
      <c r="C124" s="1515"/>
      <c r="D124" s="1516">
        <f>SUM(D120:D123)</f>
      </c>
      <c r="E124" s="1532">
        <f>SUM(E120:E123)</f>
      </c>
      <c r="F124" s="1516">
        <f>SUM(F120:F123)</f>
      </c>
      <c r="G124" s="1518">
        <f t="shared" si="9"/>
      </c>
      <c r="H124" s="1518">
        <f t="shared" si="226"/>
      </c>
      <c r="I124" s="1518">
        <f t="shared" si="162"/>
      </c>
      <c r="J124" s="1518">
        <f t="shared" si="313"/>
      </c>
      <c r="K124" s="1519">
        <f t="shared" si="285"/>
      </c>
      <c r="L124" s="1519">
        <f t="shared" si="369"/>
      </c>
      <c r="M124" s="1519">
        <f t="shared" si="341"/>
      </c>
      <c r="N124" s="1519">
        <f t="shared" si="129"/>
      </c>
      <c r="O124" s="1520">
        <f t="shared" si="37"/>
      </c>
      <c r="P124" s="1519">
        <f>AVERAGE(P120:P123)</f>
      </c>
      <c r="Q124" s="1521">
        <f>AVERAGE(Q120:Q123)</f>
      </c>
      <c r="R124" s="1518">
        <f t="shared" si="257"/>
      </c>
      <c r="S124" s="1520">
        <f>SUM(S120:S123)</f>
      </c>
      <c r="T124" s="1520">
        <f>SUM(T120:T123)</f>
      </c>
      <c r="U124" s="1520">
        <f>SUM(U120:U123)</f>
      </c>
      <c r="V124" s="1520">
        <f>SUM(V120:V123)</f>
      </c>
      <c r="W124" s="1520">
        <f>SUM(W120:W123)</f>
      </c>
      <c r="X124" s="1520">
        <f>SUM(X120:X123)</f>
      </c>
      <c r="Y124" s="1520">
        <f>SUM(Y120:Y123)</f>
      </c>
      <c r="Z124" s="1520">
        <f>SUM(Z120:Z123)</f>
      </c>
      <c r="AA124" s="1521">
        <f t="shared" si="193"/>
      </c>
      <c r="AB124" s="1522"/>
      <c r="AC124" s="1522"/>
      <c r="AD124" s="1520">
        <f>SUM(AD120:AD123)</f>
      </c>
    </row>
    <row r="125">
      <c r="A125" s="1498"/>
      <c r="B125" s="1499" t="s">
        <v>1047</v>
      </c>
      <c r="C125" s="1499" t="s">
        <v>1056</v>
      </c>
      <c r="D125" s="1523">
        <v>2029.55</v>
      </c>
      <c r="E125" s="1533">
        <v>0</v>
      </c>
      <c r="F125" s="1500">
        <f t="shared" ref="F125:F128" si="75">E125*2000</f>
      </c>
      <c r="G125" s="1502">
        <f t="shared" si="9"/>
      </c>
      <c r="H125" s="1502">
        <f>D125/D128</f>
      </c>
      <c r="I125" s="1502">
        <f>F125/D128</f>
      </c>
      <c r="J125" s="1503">
        <f t="shared" si="313"/>
      </c>
      <c r="K125" s="1504">
        <f t="shared" si="285"/>
      </c>
      <c r="L125" s="1504">
        <f t="shared" si="369"/>
      </c>
      <c r="M125" s="1504">
        <f t="shared" si="341"/>
      </c>
      <c r="N125" s="1504">
        <f t="shared" si="129"/>
      </c>
      <c r="O125" s="1505">
        <f t="shared" si="37"/>
      </c>
      <c r="P125" s="1506">
        <v>0.0082</v>
      </c>
      <c r="Q125" s="1507">
        <v>31</v>
      </c>
      <c r="R125" s="1503">
        <f t="shared" si="257"/>
      </c>
      <c r="S125" s="1505">
        <v>24167</v>
      </c>
      <c r="T125" s="1505">
        <v>795</v>
      </c>
      <c r="U125" s="1505">
        <v>84</v>
      </c>
      <c r="V125" s="1505">
        <v>845</v>
      </c>
      <c r="W125" s="1505">
        <v>22</v>
      </c>
      <c r="X125" s="1505">
        <v>4</v>
      </c>
      <c r="Y125" s="1505">
        <v>2</v>
      </c>
      <c r="Z125" s="1508">
        <v>22</v>
      </c>
      <c r="AA125" s="1503">
        <f t="shared" si="193"/>
      </c>
      <c r="AB125" s="1509" t="s">
        <v>1049</v>
      </c>
      <c r="AC125" s="1510" t="s">
        <v>1050</v>
      </c>
      <c r="AD125" s="1510">
        <v>8</v>
      </c>
    </row>
    <row r="126">
      <c r="A126" s="1498"/>
      <c r="B126" s="1499" t="s">
        <v>1047</v>
      </c>
      <c r="C126" s="1499" t="s">
        <v>1057</v>
      </c>
      <c r="D126" s="1500">
        <v>2057.71</v>
      </c>
      <c r="E126" s="1534">
        <v>0</v>
      </c>
      <c r="F126" s="1500">
        <f t="shared" si="75"/>
      </c>
      <c r="G126" s="1502">
        <f t="shared" si="9"/>
      </c>
      <c r="H126" s="1502">
        <f t="shared" ref="H126:H130" si="227">D126/E126</f>
      </c>
      <c r="I126" s="1502">
        <f t="shared" ref="I126:I130" si="163">F126/E126</f>
      </c>
      <c r="J126" s="1503">
        <f t="shared" si="313"/>
      </c>
      <c r="K126" s="1504">
        <f t="shared" si="285"/>
      </c>
      <c r="L126" s="1504">
        <f t="shared" si="369"/>
      </c>
      <c r="M126" s="1504">
        <f t="shared" si="341"/>
      </c>
      <c r="N126" s="1504">
        <f t="shared" si="129"/>
      </c>
      <c r="O126" s="1505">
        <f t="shared" si="37"/>
      </c>
      <c r="P126" s="1506">
        <v>0.0093</v>
      </c>
      <c r="Q126" s="1507">
        <v>31</v>
      </c>
      <c r="R126" s="1503">
        <f t="shared" si="257"/>
      </c>
      <c r="S126" s="1508">
        <v>23522</v>
      </c>
      <c r="T126" s="1505">
        <v>818</v>
      </c>
      <c r="U126" s="1505">
        <v>89</v>
      </c>
      <c r="V126" s="1505">
        <v>898</v>
      </c>
      <c r="W126" s="1505">
        <v>47</v>
      </c>
      <c r="X126" s="1505">
        <v>2</v>
      </c>
      <c r="Y126" s="1505">
        <v>0</v>
      </c>
      <c r="Z126" s="1508">
        <v>21</v>
      </c>
      <c r="AA126" s="1503">
        <f t="shared" si="193"/>
      </c>
      <c r="AB126" s="1509" t="s">
        <v>1049</v>
      </c>
      <c r="AC126" s="1510" t="s">
        <v>1050</v>
      </c>
      <c r="AD126" s="1510">
        <v>19</v>
      </c>
    </row>
    <row r="127">
      <c r="A127" s="1498"/>
      <c r="B127" s="1499" t="s">
        <v>1047</v>
      </c>
      <c r="C127" s="1514" t="s">
        <v>1058</v>
      </c>
      <c r="D127" s="1512">
        <v>2005.53</v>
      </c>
      <c r="E127" s="1501">
        <v>3</v>
      </c>
      <c r="F127" s="1500">
        <f t="shared" si="75"/>
      </c>
      <c r="G127" s="1502">
        <f t="shared" si="9"/>
      </c>
      <c r="H127" s="1502">
        <f t="shared" si="227"/>
      </c>
      <c r="I127" s="1502">
        <f t="shared" si="163"/>
      </c>
      <c r="J127" s="1503">
        <f t="shared" si="313"/>
      </c>
      <c r="K127" s="1504">
        <f t="shared" si="285"/>
      </c>
      <c r="L127" s="1504">
        <f t="shared" si="369"/>
      </c>
      <c r="M127" s="1504">
        <f t="shared" si="341"/>
      </c>
      <c r="N127" s="1504">
        <f t="shared" si="129"/>
      </c>
      <c r="O127" s="1505">
        <f t="shared" si="37"/>
      </c>
      <c r="P127" s="1506">
        <v>0.008</v>
      </c>
      <c r="Q127" s="1507">
        <v>34</v>
      </c>
      <c r="R127" s="1503">
        <f t="shared" si="257"/>
      </c>
      <c r="S127" s="1508">
        <v>23523</v>
      </c>
      <c r="T127" s="1505">
        <v>657</v>
      </c>
      <c r="U127" s="1505">
        <v>85</v>
      </c>
      <c r="V127" s="1505">
        <v>690</v>
      </c>
      <c r="W127" s="1505">
        <v>79</v>
      </c>
      <c r="X127" s="1505">
        <v>2</v>
      </c>
      <c r="Y127" s="1505">
        <v>0</v>
      </c>
      <c r="Z127" s="1508">
        <v>13</v>
      </c>
      <c r="AA127" s="1503">
        <f t="shared" si="193"/>
      </c>
      <c r="AB127" s="1509" t="s">
        <v>1049</v>
      </c>
      <c r="AC127" s="1510" t="s">
        <v>1050</v>
      </c>
      <c r="AD127" s="1510">
        <v>21</v>
      </c>
    </row>
    <row r="128">
      <c r="A128" s="1498"/>
      <c r="B128" s="1499" t="s">
        <v>1047</v>
      </c>
      <c r="C128" s="1499" t="s">
        <v>1059</v>
      </c>
      <c r="D128" s="1512">
        <v>1376.07</v>
      </c>
      <c r="E128" s="1501">
        <v>2</v>
      </c>
      <c r="F128" s="1500">
        <f t="shared" si="75"/>
      </c>
      <c r="G128" s="1502">
        <f t="shared" si="9"/>
      </c>
      <c r="H128" s="1502">
        <f t="shared" si="227"/>
      </c>
      <c r="I128" s="1502">
        <f t="shared" si="163"/>
      </c>
      <c r="J128" s="1503">
        <f t="shared" si="313"/>
      </c>
      <c r="K128" s="1504">
        <f t="shared" si="285"/>
      </c>
      <c r="L128" s="1504">
        <f t="shared" si="369"/>
      </c>
      <c r="M128" s="1504">
        <f t="shared" si="341"/>
      </c>
      <c r="N128" s="1504">
        <f t="shared" si="129"/>
      </c>
      <c r="O128" s="1505">
        <f t="shared" si="37"/>
      </c>
      <c r="P128" s="1506">
        <v>0.0104</v>
      </c>
      <c r="Q128" s="1507">
        <v>36</v>
      </c>
      <c r="R128" s="1503">
        <f t="shared" si="257"/>
      </c>
      <c r="S128" s="1505">
        <v>16427</v>
      </c>
      <c r="T128" s="1505">
        <v>253</v>
      </c>
      <c r="U128" s="1505">
        <v>60</v>
      </c>
      <c r="V128" s="1505">
        <v>261</v>
      </c>
      <c r="W128" s="1505">
        <v>26</v>
      </c>
      <c r="X128" s="1505">
        <v>3</v>
      </c>
      <c r="Y128" s="1505">
        <v>0</v>
      </c>
      <c r="Z128" s="1508">
        <v>35</v>
      </c>
      <c r="AA128" s="1503">
        <f t="shared" si="193"/>
      </c>
      <c r="AB128" s="1509" t="s">
        <v>1049</v>
      </c>
      <c r="AC128" s="1510" t="s">
        <v>1050</v>
      </c>
      <c r="AD128" s="1510">
        <v>9</v>
      </c>
    </row>
    <row r="129">
      <c r="A129" s="1498"/>
      <c r="B129" s="1515" t="s">
        <v>1054</v>
      </c>
      <c r="C129" s="1515"/>
      <c r="D129" s="1516">
        <f>SUM(D125:D128)</f>
      </c>
      <c r="E129" s="1517">
        <f>SUM(E125:E128)</f>
      </c>
      <c r="F129" s="1516">
        <f>SUM(F125:F128)</f>
      </c>
      <c r="G129" s="1518">
        <f t="shared" si="9"/>
      </c>
      <c r="H129" s="1518">
        <f t="shared" si="227"/>
      </c>
      <c r="I129" s="1518">
        <f t="shared" si="163"/>
      </c>
      <c r="J129" s="1518">
        <f t="shared" si="313"/>
      </c>
      <c r="K129" s="1519">
        <f t="shared" si="285"/>
      </c>
      <c r="L129" s="1519">
        <f t="shared" si="369"/>
      </c>
      <c r="M129" s="1519">
        <f t="shared" si="341"/>
      </c>
      <c r="N129" s="1519">
        <f t="shared" si="129"/>
      </c>
      <c r="O129" s="1520">
        <f t="shared" si="37"/>
      </c>
      <c r="P129" s="1519">
        <f>AVERAGE(P125:P128)</f>
      </c>
      <c r="Q129" s="1521">
        <f>AVERAGE(Q125:Q128)</f>
      </c>
      <c r="R129" s="1516">
        <f t="shared" si="257"/>
      </c>
      <c r="S129" s="1520">
        <f>SUM(S125:S128)</f>
      </c>
      <c r="T129" s="1520">
        <f>SUM(T125:T128)</f>
      </c>
      <c r="U129" s="1520">
        <f>SUM(U125:U128)</f>
      </c>
      <c r="V129" s="1520">
        <f>SUM(V125:V128)</f>
      </c>
      <c r="W129" s="1520">
        <f>SUM(W125:W128)</f>
      </c>
      <c r="X129" s="1520">
        <f>SUM(X125:X128)</f>
      </c>
      <c r="Y129" s="1520">
        <f>SUM(Y125:Y128)</f>
      </c>
      <c r="Z129" s="1520">
        <f>SUM(Z125:Z128)</f>
      </c>
      <c r="AA129" s="1521">
        <f t="shared" si="193"/>
      </c>
      <c r="AB129" s="1522"/>
      <c r="AC129" s="1522"/>
      <c r="AD129" s="1520">
        <f>SUM(AD125:AD128)</f>
      </c>
    </row>
    <row r="130">
      <c r="A130" s="1498"/>
      <c r="B130" s="1524" t="s">
        <v>1060</v>
      </c>
      <c r="C130" s="1524"/>
      <c r="D130" s="1525">
        <f>D129+D124</f>
      </c>
      <c r="E130" s="1525">
        <f>E129+E124</f>
      </c>
      <c r="F130" s="1525">
        <f>F129+F124</f>
      </c>
      <c r="G130" s="1526">
        <f t="shared" si="9"/>
      </c>
      <c r="H130" s="1526">
        <f t="shared" si="227"/>
      </c>
      <c r="I130" s="1526">
        <f t="shared" si="163"/>
      </c>
      <c r="J130" s="1526">
        <f t="shared" si="313"/>
      </c>
      <c r="K130" s="1527">
        <f t="shared" si="285"/>
      </c>
      <c r="L130" s="1527">
        <f t="shared" si="369"/>
      </c>
      <c r="M130" s="1527">
        <f t="shared" si="341"/>
      </c>
      <c r="N130" s="1527">
        <f t="shared" si="129"/>
      </c>
      <c r="O130" s="1528">
        <f t="shared" si="37"/>
      </c>
      <c r="P130" s="1528">
        <f>(P129+P124)/2</f>
      </c>
      <c r="Q130" s="1529">
        <f>(Q129+Q124)/2</f>
      </c>
      <c r="R130" s="1525">
        <f>(R129+R124)/2</f>
      </c>
      <c r="S130" s="1528">
        <f>S129+S124</f>
      </c>
      <c r="T130" s="1528">
        <f>T129+T124</f>
      </c>
      <c r="U130" s="1528">
        <f>U129+U124</f>
      </c>
      <c r="V130" s="1528">
        <f>V129+V124</f>
      </c>
      <c r="W130" s="1528">
        <f>W129+W124</f>
      </c>
      <c r="X130" s="1528">
        <f>X129+X124</f>
      </c>
      <c r="Y130" s="1528">
        <f>Y129+Y124</f>
      </c>
      <c r="Z130" s="1528">
        <f>Z129+Z124</f>
      </c>
      <c r="AA130" s="1529">
        <f t="shared" si="193"/>
      </c>
      <c r="AB130" s="1530"/>
      <c r="AC130" s="1530"/>
      <c r="AD130" s="1528">
        <f>AD124+AD129</f>
      </c>
    </row>
    <row r="131">
      <c r="A131" s="1488" t="s">
        <v>1013</v>
      </c>
      <c r="B131" s="1488" t="s">
        <v>1014</v>
      </c>
      <c r="C131" s="1488"/>
      <c r="D131" s="1489" t="s">
        <v>1015</v>
      </c>
      <c r="E131" s="1489"/>
      <c r="F131" s="1489"/>
      <c r="G131" s="1489"/>
      <c r="H131" s="1489"/>
      <c r="I131" s="1489"/>
      <c r="J131" s="1490" t="s">
        <v>1016</v>
      </c>
      <c r="K131" s="1490"/>
      <c r="L131" s="1490"/>
      <c r="M131" s="1490"/>
      <c r="N131" s="1490"/>
      <c r="O131" s="1490"/>
      <c r="P131" s="1490"/>
      <c r="Q131" s="1491"/>
      <c r="R131" s="1490"/>
      <c r="S131" s="1490"/>
      <c r="T131" s="1490"/>
      <c r="U131" s="1490"/>
      <c r="V131" s="1490"/>
      <c r="W131" s="1490"/>
      <c r="X131" s="1490"/>
      <c r="Y131" s="1490"/>
      <c r="Z131" s="1490"/>
      <c r="AA131" s="1490"/>
      <c r="AB131" s="1490"/>
      <c r="AC131" s="1490"/>
      <c r="AD131" s="1492"/>
    </row>
    <row r="132">
      <c r="A132" s="1488"/>
      <c r="B132" s="1488" t="s">
        <v>1017</v>
      </c>
      <c r="C132" s="1488" t="s">
        <v>1018</v>
      </c>
      <c r="D132" s="1489" t="s">
        <v>1019</v>
      </c>
      <c r="E132" s="1493" t="s">
        <v>1020</v>
      </c>
      <c r="F132" s="1494" t="s">
        <v>1021</v>
      </c>
      <c r="G132" s="1495" t="s">
        <v>1022</v>
      </c>
      <c r="H132" s="1495" t="s">
        <v>1023</v>
      </c>
      <c r="I132" s="1495" t="s">
        <v>1024</v>
      </c>
      <c r="J132" s="1490" t="s">
        <v>1025</v>
      </c>
      <c r="K132" s="1496" t="s">
        <v>1026</v>
      </c>
      <c r="L132" s="1496" t="s">
        <v>1027</v>
      </c>
      <c r="M132" s="1496" t="s">
        <v>1028</v>
      </c>
      <c r="N132" s="1496" t="s">
        <v>1029</v>
      </c>
      <c r="O132" s="1497" t="s">
        <v>1030</v>
      </c>
      <c r="P132" s="1496" t="s">
        <v>1031</v>
      </c>
      <c r="Q132" s="1491" t="s">
        <v>1032</v>
      </c>
      <c r="R132" s="1490" t="s">
        <v>1033</v>
      </c>
      <c r="S132" s="1497" t="s">
        <v>1034</v>
      </c>
      <c r="T132" s="1497" t="s">
        <v>1035</v>
      </c>
      <c r="U132" s="1497" t="s">
        <v>1036</v>
      </c>
      <c r="V132" s="1497" t="s">
        <v>1037</v>
      </c>
      <c r="W132" s="1497" t="s">
        <v>1038</v>
      </c>
      <c r="X132" s="1497" t="s">
        <v>1039</v>
      </c>
      <c r="Y132" s="1497" t="s">
        <v>1040</v>
      </c>
      <c r="Z132" s="1497" t="s">
        <v>1041</v>
      </c>
      <c r="AA132" s="1490" t="s">
        <v>1042</v>
      </c>
      <c r="AB132" s="1492" t="s">
        <v>1043</v>
      </c>
      <c r="AC132" s="1492" t="s">
        <v>1044</v>
      </c>
      <c r="AD132" s="1492" t="s">
        <v>1045</v>
      </c>
    </row>
    <row r="133">
      <c r="A133" s="1498" t="s">
        <v>1070</v>
      </c>
      <c r="B133" s="1499" t="s">
        <v>1055</v>
      </c>
      <c r="C133" s="1499" t="s">
        <v>1048</v>
      </c>
      <c r="D133" s="1500">
        <v>2006.78</v>
      </c>
      <c r="E133" s="1501">
        <v>1</v>
      </c>
      <c r="F133" s="1500">
        <f t="shared" ref="F133:F136" si="76">E133*2000</f>
      </c>
      <c r="G133" s="1502">
        <f t="shared" ref="G133:G143" si="10">F133/D133</f>
      </c>
      <c r="H133" s="1502">
        <f t="shared" ref="H133:H137" si="228">D133/E133</f>
      </c>
      <c r="I133" s="1502">
        <f t="shared" ref="I133:I137" si="164">F133/E133</f>
      </c>
      <c r="J133" s="1503">
        <f t="shared" ref="J133:J143" si="314">D133/T133</f>
      </c>
      <c r="K133" s="1504">
        <f t="shared" ref="K133:K143" si="286">O133/S133*1</f>
      </c>
      <c r="L133" s="1504">
        <f t="shared" ref="L133:L143" si="370">T133/S133</f>
      </c>
      <c r="M133" s="1504">
        <f t="shared" ref="M133:M143" si="342">V133/S133</f>
      </c>
      <c r="N133" s="1504">
        <f t="shared" ref="N133:N143" si="130">W133/V133</f>
      </c>
      <c r="O133" s="1505">
        <f t="shared" ref="O133:O143" si="38">U133/P133</f>
      </c>
      <c r="P133" s="1506">
        <v>0.0046</v>
      </c>
      <c r="Q133" s="1507">
        <v>31</v>
      </c>
      <c r="R133" s="1503">
        <f t="shared" ref="R133:R142" si="258">(D133/S133)*1000</f>
      </c>
      <c r="S133" s="1508">
        <v>28469</v>
      </c>
      <c r="T133" s="1505">
        <v>606</v>
      </c>
      <c r="U133" s="1505">
        <v>67</v>
      </c>
      <c r="V133" s="1505">
        <v>622</v>
      </c>
      <c r="W133" s="1505">
        <v>29</v>
      </c>
      <c r="X133" s="1505">
        <v>3</v>
      </c>
      <c r="Y133" s="1505">
        <v>0</v>
      </c>
      <c r="Z133" s="1508">
        <v>15</v>
      </c>
      <c r="AA133" s="1503">
        <f t="shared" ref="AA133:AA143" si="194">AD133*1000/D133</f>
      </c>
      <c r="AB133" s="1509" t="s">
        <v>1049</v>
      </c>
      <c r="AC133" s="1510" t="s">
        <v>1050</v>
      </c>
      <c r="AD133" s="1510">
        <v>15</v>
      </c>
    </row>
    <row r="134">
      <c r="A134" s="1498"/>
      <c r="B134" s="1499" t="s">
        <v>1055</v>
      </c>
      <c r="C134" s="1499" t="s">
        <v>1051</v>
      </c>
      <c r="D134" s="1500">
        <v>1991.86</v>
      </c>
      <c r="E134" s="1501">
        <v>4</v>
      </c>
      <c r="F134" s="1500">
        <f t="shared" si="76"/>
      </c>
      <c r="G134" s="1502">
        <f t="shared" si="10"/>
      </c>
      <c r="H134" s="1511">
        <f t="shared" si="228"/>
      </c>
      <c r="I134" s="1511">
        <f t="shared" si="164"/>
      </c>
      <c r="J134" s="1503">
        <f t="shared" si="314"/>
      </c>
      <c r="K134" s="1504">
        <f t="shared" si="286"/>
      </c>
      <c r="L134" s="1504">
        <f t="shared" si="370"/>
      </c>
      <c r="M134" s="1504">
        <f t="shared" si="342"/>
      </c>
      <c r="N134" s="1504">
        <f t="shared" si="130"/>
      </c>
      <c r="O134" s="1505">
        <f t="shared" si="38"/>
      </c>
      <c r="P134" s="1506">
        <v>0.0071</v>
      </c>
      <c r="Q134" s="1507">
        <v>36</v>
      </c>
      <c r="R134" s="1503">
        <f t="shared" si="258"/>
      </c>
      <c r="S134" s="1505">
        <v>27211</v>
      </c>
      <c r="T134" s="1505">
        <v>579</v>
      </c>
      <c r="U134" s="1505">
        <v>96</v>
      </c>
      <c r="V134" s="1505">
        <v>628</v>
      </c>
      <c r="W134" s="1505">
        <v>55</v>
      </c>
      <c r="X134" s="1505">
        <v>6</v>
      </c>
      <c r="Y134" s="1505">
        <v>2</v>
      </c>
      <c r="Z134" s="1508">
        <v>15</v>
      </c>
      <c r="AA134" s="1503">
        <f t="shared" si="194"/>
      </c>
      <c r="AB134" s="1509" t="s">
        <v>1049</v>
      </c>
      <c r="AC134" s="1510" t="s">
        <v>1050</v>
      </c>
      <c r="AD134" s="1510">
        <v>22</v>
      </c>
    </row>
    <row r="135">
      <c r="A135" s="1498"/>
      <c r="B135" s="1499" t="s">
        <v>1055</v>
      </c>
      <c r="C135" s="1499" t="s">
        <v>1052</v>
      </c>
      <c r="D135" s="1512">
        <v>1952.97</v>
      </c>
      <c r="E135" s="1501">
        <v>2</v>
      </c>
      <c r="F135" s="1500">
        <f t="shared" si="76"/>
      </c>
      <c r="G135" s="1502">
        <f t="shared" si="10"/>
      </c>
      <c r="H135" s="1502">
        <f t="shared" si="228"/>
      </c>
      <c r="I135" s="1502">
        <f t="shared" si="164"/>
      </c>
      <c r="J135" s="1513">
        <f t="shared" si="314"/>
      </c>
      <c r="K135" s="1504">
        <f t="shared" si="286"/>
      </c>
      <c r="L135" s="1504">
        <f t="shared" si="370"/>
      </c>
      <c r="M135" s="1504">
        <f t="shared" si="342"/>
      </c>
      <c r="N135" s="1504">
        <f t="shared" si="130"/>
      </c>
      <c r="O135" s="1505">
        <f t="shared" si="38"/>
      </c>
      <c r="P135" s="1506">
        <v>0.0046</v>
      </c>
      <c r="Q135" s="1507">
        <v>37</v>
      </c>
      <c r="R135" s="1503">
        <f t="shared" si="258"/>
      </c>
      <c r="S135" s="1505">
        <v>24398</v>
      </c>
      <c r="T135" s="1505">
        <v>389</v>
      </c>
      <c r="U135" s="1505">
        <v>54</v>
      </c>
      <c r="V135" s="1505">
        <v>401</v>
      </c>
      <c r="W135" s="1505">
        <v>17</v>
      </c>
      <c r="X135" s="1505">
        <v>1</v>
      </c>
      <c r="Y135" s="1505">
        <v>0</v>
      </c>
      <c r="Z135" s="1508">
        <v>15</v>
      </c>
      <c r="AA135" s="1503">
        <f t="shared" si="194"/>
      </c>
      <c r="AB135" s="1509" t="s">
        <v>1049</v>
      </c>
      <c r="AC135" s="1510" t="s">
        <v>1050</v>
      </c>
      <c r="AD135" s="1510">
        <v>12</v>
      </c>
    </row>
    <row r="136">
      <c r="A136" s="1498"/>
      <c r="B136" s="1499" t="s">
        <v>1055</v>
      </c>
      <c r="C136" s="1514" t="s">
        <v>1053</v>
      </c>
      <c r="D136" s="1512">
        <v>1947.71</v>
      </c>
      <c r="E136" s="1501">
        <v>2</v>
      </c>
      <c r="F136" s="1500">
        <f t="shared" si="76"/>
      </c>
      <c r="G136" s="1502">
        <f t="shared" si="10"/>
      </c>
      <c r="H136" s="1502">
        <f t="shared" si="228"/>
      </c>
      <c r="I136" s="1502">
        <f t="shared" si="164"/>
      </c>
      <c r="J136" s="1513">
        <f t="shared" si="314"/>
      </c>
      <c r="K136" s="1504">
        <f t="shared" si="286"/>
      </c>
      <c r="L136" s="1504">
        <f t="shared" si="370"/>
      </c>
      <c r="M136" s="1504">
        <f t="shared" si="342"/>
      </c>
      <c r="N136" s="1504">
        <f t="shared" si="130"/>
      </c>
      <c r="O136" s="1505">
        <f t="shared" si="38"/>
      </c>
      <c r="P136" s="1506">
        <v>0.0068</v>
      </c>
      <c r="Q136" s="1507">
        <v>33</v>
      </c>
      <c r="R136" s="1503">
        <f t="shared" si="258"/>
      </c>
      <c r="S136" s="1505">
        <v>24795</v>
      </c>
      <c r="T136" s="1505">
        <v>766</v>
      </c>
      <c r="U136" s="1505">
        <v>71</v>
      </c>
      <c r="V136" s="1505">
        <v>814</v>
      </c>
      <c r="W136" s="1505">
        <v>45</v>
      </c>
      <c r="X136" s="1505">
        <v>2</v>
      </c>
      <c r="Y136" s="1505">
        <v>0</v>
      </c>
      <c r="Z136" s="1508">
        <v>17</v>
      </c>
      <c r="AA136" s="1503">
        <f t="shared" si="194"/>
      </c>
      <c r="AB136" s="1509" t="s">
        <v>1049</v>
      </c>
      <c r="AC136" s="1510" t="s">
        <v>1050</v>
      </c>
      <c r="AD136" s="1510">
        <v>11</v>
      </c>
    </row>
    <row r="137">
      <c r="A137" s="1498"/>
      <c r="B137" s="1515" t="s">
        <v>1054</v>
      </c>
      <c r="C137" s="1515"/>
      <c r="D137" s="1516">
        <f>SUM(D133:D136)</f>
      </c>
      <c r="E137" s="1532">
        <f>SUM(E133:E136)</f>
      </c>
      <c r="F137" s="1516">
        <f>SUM(F133:F136)</f>
      </c>
      <c r="G137" s="1518">
        <f t="shared" si="10"/>
      </c>
      <c r="H137" s="1518">
        <f t="shared" si="228"/>
      </c>
      <c r="I137" s="1518">
        <f t="shared" si="164"/>
      </c>
      <c r="J137" s="1518">
        <f t="shared" si="314"/>
      </c>
      <c r="K137" s="1519">
        <f t="shared" si="286"/>
      </c>
      <c r="L137" s="1519">
        <f t="shared" si="370"/>
      </c>
      <c r="M137" s="1519">
        <f t="shared" si="342"/>
      </c>
      <c r="N137" s="1519">
        <f t="shared" si="130"/>
      </c>
      <c r="O137" s="1520">
        <f t="shared" si="38"/>
      </c>
      <c r="P137" s="1519">
        <f>AVERAGE(P133:P136)</f>
      </c>
      <c r="Q137" s="1521">
        <f>AVERAGE(Q133:Q136)</f>
      </c>
      <c r="R137" s="1518">
        <f t="shared" si="258"/>
      </c>
      <c r="S137" s="1520">
        <f>SUM(S133:S136)</f>
      </c>
      <c r="T137" s="1520">
        <f>SUM(T133:T136)</f>
      </c>
      <c r="U137" s="1520">
        <f>SUM(U133:U136)</f>
      </c>
      <c r="V137" s="1520">
        <f>SUM(V133:V136)</f>
      </c>
      <c r="W137" s="1520">
        <f>SUM(W133:W136)</f>
      </c>
      <c r="X137" s="1520">
        <f>SUM(X133:X136)</f>
      </c>
      <c r="Y137" s="1520">
        <f>SUM(Y133:Y136)</f>
      </c>
      <c r="Z137" s="1520">
        <f>SUM(Z133:Z136)</f>
      </c>
      <c r="AA137" s="1521">
        <f t="shared" si="194"/>
      </c>
      <c r="AB137" s="1522"/>
      <c r="AC137" s="1522"/>
      <c r="AD137" s="1520">
        <f>SUM(AD133:AD136)</f>
      </c>
    </row>
    <row r="138">
      <c r="A138" s="1498"/>
      <c r="B138" s="1499" t="s">
        <v>1047</v>
      </c>
      <c r="C138" s="1499" t="s">
        <v>1056</v>
      </c>
      <c r="D138" s="1523">
        <v>1983.61</v>
      </c>
      <c r="E138" s="1533">
        <v>2</v>
      </c>
      <c r="F138" s="1500">
        <f t="shared" ref="F138:F141" si="77">E138*2000</f>
      </c>
      <c r="G138" s="1502">
        <f t="shared" si="10"/>
      </c>
      <c r="H138" s="1502">
        <f>D138/D141</f>
      </c>
      <c r="I138" s="1502">
        <f>F138/D141</f>
      </c>
      <c r="J138" s="1503">
        <f t="shared" si="314"/>
      </c>
      <c r="K138" s="1504">
        <f t="shared" si="286"/>
      </c>
      <c r="L138" s="1504">
        <f t="shared" si="370"/>
      </c>
      <c r="M138" s="1504">
        <f t="shared" si="342"/>
      </c>
      <c r="N138" s="1504">
        <f t="shared" si="130"/>
      </c>
      <c r="O138" s="1505">
        <f t="shared" si="38"/>
      </c>
      <c r="P138" s="1506">
        <v>0.0089</v>
      </c>
      <c r="Q138" s="1507">
        <v>33</v>
      </c>
      <c r="R138" s="1503">
        <f t="shared" si="258"/>
      </c>
      <c r="S138" s="1505">
        <v>21066</v>
      </c>
      <c r="T138" s="1505">
        <v>776</v>
      </c>
      <c r="U138" s="1505">
        <v>74</v>
      </c>
      <c r="V138" s="1505">
        <v>833</v>
      </c>
      <c r="W138" s="1505">
        <v>50</v>
      </c>
      <c r="X138" s="1505">
        <v>7</v>
      </c>
      <c r="Y138" s="1505">
        <v>1</v>
      </c>
      <c r="Z138" s="1508">
        <v>16</v>
      </c>
      <c r="AA138" s="1503">
        <f t="shared" si="194"/>
      </c>
      <c r="AB138" s="1509" t="s">
        <v>1049</v>
      </c>
      <c r="AC138" s="1510" t="s">
        <v>1050</v>
      </c>
      <c r="AD138" s="1510">
        <v>21</v>
      </c>
    </row>
    <row r="139">
      <c r="A139" s="1498"/>
      <c r="B139" s="1499" t="s">
        <v>1047</v>
      </c>
      <c r="C139" s="1499" t="s">
        <v>1057</v>
      </c>
      <c r="D139" s="1500">
        <v>2029.62</v>
      </c>
      <c r="E139" s="1534">
        <v>3</v>
      </c>
      <c r="F139" s="1500">
        <f t="shared" si="77"/>
      </c>
      <c r="G139" s="1502">
        <f t="shared" si="10"/>
      </c>
      <c r="H139" s="1502">
        <f t="shared" ref="H139:H143" si="229">D139/E139</f>
      </c>
      <c r="I139" s="1502">
        <f t="shared" ref="I139:I143" si="165">F139/E139</f>
      </c>
      <c r="J139" s="1503">
        <f t="shared" si="314"/>
      </c>
      <c r="K139" s="1504">
        <f t="shared" si="286"/>
      </c>
      <c r="L139" s="1504">
        <f t="shared" si="370"/>
      </c>
      <c r="M139" s="1504">
        <f t="shared" si="342"/>
      </c>
      <c r="N139" s="1504">
        <f t="shared" si="130"/>
      </c>
      <c r="O139" s="1505">
        <f t="shared" si="38"/>
      </c>
      <c r="P139" s="1506">
        <v>0.0061</v>
      </c>
      <c r="Q139" s="1507">
        <v>34</v>
      </c>
      <c r="R139" s="1503">
        <f t="shared" si="258"/>
      </c>
      <c r="S139" s="1508">
        <v>25819</v>
      </c>
      <c r="T139" s="1505">
        <v>844</v>
      </c>
      <c r="U139" s="1505">
        <v>71</v>
      </c>
      <c r="V139" s="1505">
        <v>890</v>
      </c>
      <c r="W139" s="1505">
        <v>28</v>
      </c>
      <c r="X139" s="1505">
        <v>7</v>
      </c>
      <c r="Y139" s="1505">
        <v>2</v>
      </c>
      <c r="Z139" s="1508">
        <v>17</v>
      </c>
      <c r="AA139" s="1503">
        <f t="shared" si="194"/>
      </c>
      <c r="AB139" s="1509" t="s">
        <v>1049</v>
      </c>
      <c r="AC139" s="1510" t="s">
        <v>1050</v>
      </c>
      <c r="AD139" s="1510">
        <v>9</v>
      </c>
    </row>
    <row r="140">
      <c r="A140" s="1498"/>
      <c r="B140" s="1499" t="s">
        <v>1047</v>
      </c>
      <c r="C140" s="1514" t="s">
        <v>1058</v>
      </c>
      <c r="D140" s="1512">
        <v>2012.56</v>
      </c>
      <c r="E140" s="1501">
        <v>0</v>
      </c>
      <c r="F140" s="1500">
        <f t="shared" si="77"/>
      </c>
      <c r="G140" s="1502">
        <f t="shared" si="10"/>
      </c>
      <c r="H140" s="1502">
        <f t="shared" si="229"/>
      </c>
      <c r="I140" s="1502">
        <f t="shared" si="165"/>
      </c>
      <c r="J140" s="1503">
        <f t="shared" si="314"/>
      </c>
      <c r="K140" s="1504">
        <f t="shared" si="286"/>
      </c>
      <c r="L140" s="1504">
        <f t="shared" si="370"/>
      </c>
      <c r="M140" s="1504">
        <f t="shared" si="342"/>
      </c>
      <c r="N140" s="1504">
        <f t="shared" si="130"/>
      </c>
      <c r="O140" s="1505">
        <f t="shared" si="38"/>
      </c>
      <c r="P140" s="1506">
        <v>0.0068</v>
      </c>
      <c r="Q140" s="1507">
        <v>34</v>
      </c>
      <c r="R140" s="1503">
        <f t="shared" si="258"/>
      </c>
      <c r="S140" s="1508">
        <v>29266</v>
      </c>
      <c r="T140" s="1505">
        <v>679</v>
      </c>
      <c r="U140" s="1505">
        <v>91</v>
      </c>
      <c r="V140" s="1505">
        <v>721</v>
      </c>
      <c r="W140" s="1505">
        <v>42</v>
      </c>
      <c r="X140" s="1505">
        <v>7</v>
      </c>
      <c r="Y140" s="1505">
        <v>0</v>
      </c>
      <c r="Z140" s="1508">
        <v>19</v>
      </c>
      <c r="AA140" s="1503">
        <f t="shared" si="194"/>
      </c>
      <c r="AB140" s="1509" t="s">
        <v>1049</v>
      </c>
      <c r="AC140" s="1510" t="s">
        <v>1050</v>
      </c>
      <c r="AD140" s="1510">
        <v>16</v>
      </c>
    </row>
    <row r="141">
      <c r="A141" s="1498"/>
      <c r="B141" s="1499" t="s">
        <v>1047</v>
      </c>
      <c r="C141" s="1499" t="s">
        <v>1059</v>
      </c>
      <c r="D141" s="1512">
        <v>1500.07</v>
      </c>
      <c r="E141" s="1501">
        <v>1</v>
      </c>
      <c r="F141" s="1500">
        <f t="shared" si="77"/>
      </c>
      <c r="G141" s="1502">
        <f t="shared" si="10"/>
      </c>
      <c r="H141" s="1502">
        <f t="shared" si="229"/>
      </c>
      <c r="I141" s="1502">
        <f t="shared" si="165"/>
      </c>
      <c r="J141" s="1503">
        <f t="shared" si="314"/>
      </c>
      <c r="K141" s="1504">
        <f t="shared" si="286"/>
      </c>
      <c r="L141" s="1504">
        <f t="shared" si="370"/>
      </c>
      <c r="M141" s="1504">
        <f t="shared" si="342"/>
      </c>
      <c r="N141" s="1504">
        <f t="shared" si="130"/>
      </c>
      <c r="O141" s="1505">
        <f t="shared" si="38"/>
      </c>
      <c r="P141" s="1506">
        <v>0.0088</v>
      </c>
      <c r="Q141" s="1507">
        <v>37</v>
      </c>
      <c r="R141" s="1503">
        <f t="shared" si="258"/>
      </c>
      <c r="S141" s="1505">
        <v>18777</v>
      </c>
      <c r="T141" s="1505">
        <v>319</v>
      </c>
      <c r="U141" s="1505">
        <v>56</v>
      </c>
      <c r="V141" s="1505">
        <v>332</v>
      </c>
      <c r="W141" s="1505">
        <v>51</v>
      </c>
      <c r="X141" s="1505">
        <v>4</v>
      </c>
      <c r="Y141" s="1505">
        <v>0</v>
      </c>
      <c r="Z141" s="1508">
        <v>19</v>
      </c>
      <c r="AA141" s="1503">
        <f t="shared" si="194"/>
      </c>
      <c r="AB141" s="1509" t="s">
        <v>1049</v>
      </c>
      <c r="AC141" s="1510" t="s">
        <v>1050</v>
      </c>
      <c r="AD141" s="1510">
        <v>14</v>
      </c>
    </row>
    <row r="142">
      <c r="A142" s="1498"/>
      <c r="B142" s="1515" t="s">
        <v>1054</v>
      </c>
      <c r="C142" s="1515"/>
      <c r="D142" s="1516">
        <f>SUM(D138:D141)</f>
      </c>
      <c r="E142" s="1517">
        <f>SUM(E138:E141)</f>
      </c>
      <c r="F142" s="1516">
        <f>SUM(F138:F141)</f>
      </c>
      <c r="G142" s="1518">
        <f t="shared" si="10"/>
      </c>
      <c r="H142" s="1518">
        <f t="shared" si="229"/>
      </c>
      <c r="I142" s="1518">
        <f t="shared" si="165"/>
      </c>
      <c r="J142" s="1518">
        <f t="shared" si="314"/>
      </c>
      <c r="K142" s="1519">
        <f t="shared" si="286"/>
      </c>
      <c r="L142" s="1519">
        <f t="shared" si="370"/>
      </c>
      <c r="M142" s="1519">
        <f t="shared" si="342"/>
      </c>
      <c r="N142" s="1519">
        <f t="shared" si="130"/>
      </c>
      <c r="O142" s="1520">
        <f t="shared" si="38"/>
      </c>
      <c r="P142" s="1519">
        <f>AVERAGE(P138:P141)</f>
      </c>
      <c r="Q142" s="1521">
        <f>AVERAGE(Q138:Q141)</f>
      </c>
      <c r="R142" s="1516">
        <f t="shared" si="258"/>
      </c>
      <c r="S142" s="1520">
        <f>SUM(S138:S141)</f>
      </c>
      <c r="T142" s="1520">
        <f>SUM(T138:T141)</f>
      </c>
      <c r="U142" s="1520">
        <f>SUM(U138:U141)</f>
      </c>
      <c r="V142" s="1520">
        <f>SUM(V138:V141)</f>
      </c>
      <c r="W142" s="1520">
        <f>SUM(W138:W141)</f>
      </c>
      <c r="X142" s="1520">
        <f>SUM(X138:X141)</f>
      </c>
      <c r="Y142" s="1520">
        <f>SUM(Y138:Y141)</f>
      </c>
      <c r="Z142" s="1520">
        <f>SUM(Z138:Z141)</f>
      </c>
      <c r="AA142" s="1521">
        <f t="shared" si="194"/>
      </c>
      <c r="AB142" s="1522"/>
      <c r="AC142" s="1522"/>
      <c r="AD142" s="1520">
        <f>SUM(AD138:AD141)</f>
      </c>
    </row>
    <row r="143">
      <c r="A143" s="1498"/>
      <c r="B143" s="1524" t="s">
        <v>1060</v>
      </c>
      <c r="C143" s="1524"/>
      <c r="D143" s="1525">
        <f>D142+D137</f>
      </c>
      <c r="E143" s="1525">
        <f>E142+E137</f>
      </c>
      <c r="F143" s="1525">
        <f>F142+F137</f>
      </c>
      <c r="G143" s="1526">
        <f t="shared" si="10"/>
      </c>
      <c r="H143" s="1526">
        <f t="shared" si="229"/>
      </c>
      <c r="I143" s="1526">
        <f t="shared" si="165"/>
      </c>
      <c r="J143" s="1526">
        <f t="shared" si="314"/>
      </c>
      <c r="K143" s="1527">
        <f t="shared" si="286"/>
      </c>
      <c r="L143" s="1527">
        <f t="shared" si="370"/>
      </c>
      <c r="M143" s="1527">
        <f t="shared" si="342"/>
      </c>
      <c r="N143" s="1527">
        <f t="shared" si="130"/>
      </c>
      <c r="O143" s="1528">
        <f t="shared" si="38"/>
      </c>
      <c r="P143" s="1528">
        <f>(P142+P137)/2</f>
      </c>
      <c r="Q143" s="1529">
        <f>(Q142+Q137)/2</f>
      </c>
      <c r="R143" s="1525">
        <f>(R142+R137)/2</f>
      </c>
      <c r="S143" s="1528">
        <f>S142+S137</f>
      </c>
      <c r="T143" s="1528">
        <f>T142+T137</f>
      </c>
      <c r="U143" s="1528">
        <f>U142+U137</f>
      </c>
      <c r="V143" s="1528">
        <f>V142+V137</f>
      </c>
      <c r="W143" s="1528">
        <f>W142+W137</f>
      </c>
      <c r="X143" s="1528">
        <f>X142+X137</f>
      </c>
      <c r="Y143" s="1528">
        <f>Y142+Y137</f>
      </c>
      <c r="Z143" s="1528">
        <f>Z142+Z137</f>
      </c>
      <c r="AA143" s="1529">
        <f t="shared" si="194"/>
      </c>
      <c r="AB143" s="1530"/>
      <c r="AC143" s="1530"/>
      <c r="AD143" s="1528">
        <f>AD137+AD142</f>
      </c>
    </row>
    <row r="144">
      <c r="A144" s="1488" t="s">
        <v>1013</v>
      </c>
      <c r="B144" s="1488" t="s">
        <v>1014</v>
      </c>
      <c r="C144" s="1488"/>
      <c r="D144" s="1489" t="s">
        <v>1015</v>
      </c>
      <c r="E144" s="1489"/>
      <c r="F144" s="1489"/>
      <c r="G144" s="1489"/>
      <c r="H144" s="1489"/>
      <c r="I144" s="1489"/>
      <c r="J144" s="1490" t="s">
        <v>1016</v>
      </c>
      <c r="K144" s="1490"/>
      <c r="L144" s="1490"/>
      <c r="M144" s="1490"/>
      <c r="N144" s="1490"/>
      <c r="O144" s="1490"/>
      <c r="P144" s="1490"/>
      <c r="Q144" s="1491"/>
      <c r="R144" s="1490"/>
      <c r="S144" s="1490"/>
      <c r="T144" s="1490"/>
      <c r="U144" s="1490"/>
      <c r="V144" s="1490"/>
      <c r="W144" s="1490"/>
      <c r="X144" s="1490"/>
      <c r="Y144" s="1490"/>
      <c r="Z144" s="1490"/>
      <c r="AA144" s="1490"/>
      <c r="AB144" s="1490"/>
      <c r="AC144" s="1490"/>
      <c r="AD144" s="1492"/>
    </row>
    <row r="145">
      <c r="A145" s="1488"/>
      <c r="B145" s="1488" t="s">
        <v>1017</v>
      </c>
      <c r="C145" s="1488" t="s">
        <v>1018</v>
      </c>
      <c r="D145" s="1489" t="s">
        <v>1019</v>
      </c>
      <c r="E145" s="1493" t="s">
        <v>1020</v>
      </c>
      <c r="F145" s="1494" t="s">
        <v>1021</v>
      </c>
      <c r="G145" s="1495" t="s">
        <v>1022</v>
      </c>
      <c r="H145" s="1495" t="s">
        <v>1023</v>
      </c>
      <c r="I145" s="1495" t="s">
        <v>1024</v>
      </c>
      <c r="J145" s="1490" t="s">
        <v>1025</v>
      </c>
      <c r="K145" s="1496" t="s">
        <v>1026</v>
      </c>
      <c r="L145" s="1496" t="s">
        <v>1027</v>
      </c>
      <c r="M145" s="1496" t="s">
        <v>1028</v>
      </c>
      <c r="N145" s="1496" t="s">
        <v>1029</v>
      </c>
      <c r="O145" s="1497" t="s">
        <v>1030</v>
      </c>
      <c r="P145" s="1496" t="s">
        <v>1031</v>
      </c>
      <c r="Q145" s="1491" t="s">
        <v>1032</v>
      </c>
      <c r="R145" s="1490" t="s">
        <v>1033</v>
      </c>
      <c r="S145" s="1497" t="s">
        <v>1034</v>
      </c>
      <c r="T145" s="1497" t="s">
        <v>1035</v>
      </c>
      <c r="U145" s="1497" t="s">
        <v>1036</v>
      </c>
      <c r="V145" s="1497" t="s">
        <v>1037</v>
      </c>
      <c r="W145" s="1497" t="s">
        <v>1038</v>
      </c>
      <c r="X145" s="1497" t="s">
        <v>1039</v>
      </c>
      <c r="Y145" s="1497" t="s">
        <v>1040</v>
      </c>
      <c r="Z145" s="1497" t="s">
        <v>1041</v>
      </c>
      <c r="AA145" s="1490" t="s">
        <v>1042</v>
      </c>
      <c r="AB145" s="1492" t="s">
        <v>1043</v>
      </c>
      <c r="AC145" s="1492" t="s">
        <v>1044</v>
      </c>
      <c r="AD145" s="1492" t="s">
        <v>1045</v>
      </c>
    </row>
    <row r="146">
      <c r="A146" s="1498" t="s">
        <v>1071</v>
      </c>
      <c r="B146" s="1499" t="s">
        <v>1047</v>
      </c>
      <c r="C146" s="1499" t="s">
        <v>1048</v>
      </c>
      <c r="D146" s="1500">
        <v>1942.51</v>
      </c>
      <c r="E146" s="1501">
        <v>2</v>
      </c>
      <c r="F146" s="1500">
        <f t="shared" ref="F146:F149" si="78">E146*2000</f>
      </c>
      <c r="G146" s="1502">
        <f t="shared" ref="G146:G156" si="11">F146/D146</f>
      </c>
      <c r="H146" s="1502">
        <f t="shared" ref="H146:H150" si="230">D146/E146</f>
      </c>
      <c r="I146" s="1502">
        <f t="shared" ref="I146:I150" si="166">F146/E146</f>
      </c>
      <c r="J146" s="1503">
        <f t="shared" ref="J146:J156" si="315">D146/T146</f>
      </c>
      <c r="K146" s="1504">
        <f t="shared" ref="K146:K156" si="287">O146/S146*1</f>
      </c>
      <c r="L146" s="1504">
        <f t="shared" ref="L146:L156" si="371">T146/S146</f>
      </c>
      <c r="M146" s="1504">
        <f t="shared" ref="M146:M156" si="343">V146/S146</f>
      </c>
      <c r="N146" s="1504">
        <f t="shared" ref="N146:N156" si="131">W146/V146</f>
      </c>
      <c r="O146" s="1505">
        <f t="shared" ref="O146:O156" si="39">U146/P146</f>
      </c>
      <c r="P146" s="1506">
        <v>0.0058</v>
      </c>
      <c r="Q146" s="1507">
        <v>43</v>
      </c>
      <c r="R146" s="1503">
        <f t="shared" ref="R146:R155" si="259">(D146/S146)*1000</f>
      </c>
      <c r="S146" s="1508">
        <v>32812</v>
      </c>
      <c r="T146" s="1505">
        <v>564</v>
      </c>
      <c r="U146" s="1505">
        <v>81</v>
      </c>
      <c r="V146" s="1505">
        <v>583</v>
      </c>
      <c r="W146" s="1505">
        <v>30</v>
      </c>
      <c r="X146" s="1505">
        <v>4</v>
      </c>
      <c r="Y146" s="1505">
        <v>1</v>
      </c>
      <c r="Z146" s="1508">
        <v>18</v>
      </c>
      <c r="AA146" s="1503">
        <f t="shared" ref="AA146:AA156" si="195">AD146*1000/D146</f>
      </c>
      <c r="AB146" s="1509" t="s">
        <v>1049</v>
      </c>
      <c r="AC146" s="1510" t="s">
        <v>1050</v>
      </c>
      <c r="AD146" s="1510">
        <v>15</v>
      </c>
    </row>
    <row r="147">
      <c r="A147" s="1498"/>
      <c r="B147" s="1499" t="s">
        <v>1047</v>
      </c>
      <c r="C147" s="1499" t="s">
        <v>1051</v>
      </c>
      <c r="D147" s="1500">
        <v>1892.71</v>
      </c>
      <c r="E147" s="1501">
        <v>1</v>
      </c>
      <c r="F147" s="1500">
        <f t="shared" si="78"/>
      </c>
      <c r="G147" s="1502">
        <f t="shared" si="11"/>
      </c>
      <c r="H147" s="1511">
        <f t="shared" si="230"/>
      </c>
      <c r="I147" s="1511">
        <f t="shared" si="166"/>
      </c>
      <c r="J147" s="1503">
        <f t="shared" si="315"/>
      </c>
      <c r="K147" s="1504">
        <f t="shared" si="287"/>
      </c>
      <c r="L147" s="1504">
        <f t="shared" si="371"/>
      </c>
      <c r="M147" s="1504">
        <f t="shared" si="343"/>
      </c>
      <c r="N147" s="1504">
        <f t="shared" si="131"/>
      </c>
      <c r="O147" s="1505">
        <f t="shared" si="39"/>
      </c>
      <c r="P147" s="1506">
        <v>0.0064</v>
      </c>
      <c r="Q147" s="1507">
        <v>40</v>
      </c>
      <c r="R147" s="1503">
        <f t="shared" si="259"/>
      </c>
      <c r="S147" s="1505">
        <v>26602</v>
      </c>
      <c r="T147" s="1505">
        <v>579</v>
      </c>
      <c r="U147" s="1505">
        <v>76</v>
      </c>
      <c r="V147" s="1505">
        <v>606</v>
      </c>
      <c r="W147" s="1505">
        <v>21</v>
      </c>
      <c r="X147" s="1505">
        <v>3</v>
      </c>
      <c r="Y147" s="1505">
        <v>1</v>
      </c>
      <c r="Z147" s="1508">
        <v>8</v>
      </c>
      <c r="AA147" s="1503">
        <f t="shared" si="195"/>
      </c>
      <c r="AB147" s="1509" t="s">
        <v>1049</v>
      </c>
      <c r="AC147" s="1510" t="s">
        <v>1050</v>
      </c>
      <c r="AD147" s="1510">
        <v>9</v>
      </c>
    </row>
    <row r="148">
      <c r="A148" s="1498"/>
      <c r="B148" s="1499" t="s">
        <v>1047</v>
      </c>
      <c r="C148" s="1499" t="s">
        <v>1052</v>
      </c>
      <c r="D148" s="1512">
        <v>1834.97</v>
      </c>
      <c r="E148" s="1501">
        <v>2</v>
      </c>
      <c r="F148" s="1500">
        <f t="shared" si="78"/>
      </c>
      <c r="G148" s="1502">
        <f t="shared" si="11"/>
      </c>
      <c r="H148" s="1502">
        <f t="shared" si="230"/>
      </c>
      <c r="I148" s="1502">
        <f t="shared" si="166"/>
      </c>
      <c r="J148" s="1513">
        <f t="shared" si="315"/>
      </c>
      <c r="K148" s="1504">
        <f t="shared" si="287"/>
      </c>
      <c r="L148" s="1504">
        <f t="shared" si="371"/>
      </c>
      <c r="M148" s="1504">
        <f t="shared" si="343"/>
      </c>
      <c r="N148" s="1504">
        <f t="shared" si="131"/>
      </c>
      <c r="O148" s="1505">
        <f t="shared" si="39"/>
      </c>
      <c r="P148" s="1506">
        <v>0.0096</v>
      </c>
      <c r="Q148" s="1507">
        <v>41</v>
      </c>
      <c r="R148" s="1503">
        <f t="shared" si="259"/>
      </c>
      <c r="S148" s="1505">
        <v>21043</v>
      </c>
      <c r="T148" s="1505">
        <v>481</v>
      </c>
      <c r="U148" s="1505">
        <v>79</v>
      </c>
      <c r="V148" s="1505">
        <v>517</v>
      </c>
      <c r="W148" s="1505">
        <v>42</v>
      </c>
      <c r="X148" s="1505">
        <v>5</v>
      </c>
      <c r="Y148" s="1505">
        <v>1</v>
      </c>
      <c r="Z148" s="1508">
        <v>23</v>
      </c>
      <c r="AA148" s="1503">
        <f t="shared" si="195"/>
      </c>
      <c r="AB148" s="1509" t="s">
        <v>1049</v>
      </c>
      <c r="AC148" s="1510" t="s">
        <v>1050</v>
      </c>
      <c r="AD148" s="1510">
        <v>11</v>
      </c>
    </row>
    <row r="149">
      <c r="A149" s="1498"/>
      <c r="B149" s="1499" t="s">
        <v>1047</v>
      </c>
      <c r="C149" s="1514" t="s">
        <v>1053</v>
      </c>
      <c r="D149" s="1512">
        <v>1930.04</v>
      </c>
      <c r="E149" s="1501">
        <v>3</v>
      </c>
      <c r="F149" s="1500">
        <f t="shared" si="78"/>
      </c>
      <c r="G149" s="1502">
        <f t="shared" si="11"/>
      </c>
      <c r="H149" s="1502">
        <f t="shared" si="230"/>
      </c>
      <c r="I149" s="1502">
        <f t="shared" si="166"/>
      </c>
      <c r="J149" s="1513">
        <f t="shared" si="315"/>
      </c>
      <c r="K149" s="1504">
        <f t="shared" si="287"/>
      </c>
      <c r="L149" s="1504">
        <f t="shared" si="371"/>
      </c>
      <c r="M149" s="1504">
        <f t="shared" si="343"/>
      </c>
      <c r="N149" s="1504">
        <f t="shared" si="131"/>
      </c>
      <c r="O149" s="1505">
        <f t="shared" si="39"/>
      </c>
      <c r="P149" s="1506">
        <v>0.0089</v>
      </c>
      <c r="Q149" s="1507">
        <v>40</v>
      </c>
      <c r="R149" s="1503">
        <f t="shared" si="259"/>
      </c>
      <c r="S149" s="1505">
        <v>25075</v>
      </c>
      <c r="T149" s="1505">
        <v>658</v>
      </c>
      <c r="U149" s="1505">
        <v>91</v>
      </c>
      <c r="V149" s="1505">
        <v>691</v>
      </c>
      <c r="W149" s="1505">
        <v>43</v>
      </c>
      <c r="X149" s="1505">
        <v>4</v>
      </c>
      <c r="Y149" s="1505">
        <v>2</v>
      </c>
      <c r="Z149" s="1508">
        <v>9</v>
      </c>
      <c r="AA149" s="1503">
        <f t="shared" si="195"/>
      </c>
      <c r="AB149" s="1509" t="s">
        <v>1049</v>
      </c>
      <c r="AC149" s="1510" t="s">
        <v>1050</v>
      </c>
      <c r="AD149" s="1510">
        <v>23</v>
      </c>
    </row>
    <row r="150">
      <c r="A150" s="1498"/>
      <c r="B150" s="1515" t="s">
        <v>1054</v>
      </c>
      <c r="C150" s="1515"/>
      <c r="D150" s="1516">
        <f>SUM(D146:D149)</f>
      </c>
      <c r="E150" s="1532">
        <f>SUM(E146:E149)</f>
      </c>
      <c r="F150" s="1516">
        <f>SUM(F146:F149)</f>
      </c>
      <c r="G150" s="1518">
        <f t="shared" si="11"/>
      </c>
      <c r="H150" s="1518">
        <f t="shared" si="230"/>
      </c>
      <c r="I150" s="1518">
        <f t="shared" si="166"/>
      </c>
      <c r="J150" s="1518">
        <f t="shared" si="315"/>
      </c>
      <c r="K150" s="1519">
        <f t="shared" si="287"/>
      </c>
      <c r="L150" s="1519">
        <f t="shared" si="371"/>
      </c>
      <c r="M150" s="1519">
        <f t="shared" si="343"/>
      </c>
      <c r="N150" s="1519">
        <f t="shared" si="131"/>
      </c>
      <c r="O150" s="1520">
        <f t="shared" si="39"/>
      </c>
      <c r="P150" s="1519">
        <f>AVERAGE(P146:P149)</f>
      </c>
      <c r="Q150" s="1521">
        <f>AVERAGE(Q146:Q149)</f>
      </c>
      <c r="R150" s="1518">
        <f t="shared" si="259"/>
      </c>
      <c r="S150" s="1520">
        <f>SUM(S146:S149)</f>
      </c>
      <c r="T150" s="1520">
        <f>SUM(T146:T149)</f>
      </c>
      <c r="U150" s="1520">
        <f>SUM(U146:U149)</f>
      </c>
      <c r="V150" s="1520">
        <f>SUM(V146:V149)</f>
      </c>
      <c r="W150" s="1520">
        <f>SUM(W146:W149)</f>
      </c>
      <c r="X150" s="1520">
        <f>SUM(X146:X149)</f>
      </c>
      <c r="Y150" s="1520">
        <f>SUM(Y146:Y149)</f>
      </c>
      <c r="Z150" s="1520">
        <f>SUM(Z146:Z149)</f>
      </c>
      <c r="AA150" s="1521">
        <f t="shared" si="195"/>
      </c>
      <c r="AB150" s="1522"/>
      <c r="AC150" s="1522"/>
      <c r="AD150" s="1520">
        <f>SUM(AD146:AD149)</f>
      </c>
    </row>
    <row r="151">
      <c r="A151" s="1498"/>
      <c r="B151" s="1499" t="s">
        <v>1055</v>
      </c>
      <c r="C151" s="1499" t="s">
        <v>1056</v>
      </c>
      <c r="D151" s="1523">
        <v>2417.4</v>
      </c>
      <c r="E151" s="1533">
        <v>2</v>
      </c>
      <c r="F151" s="1500">
        <f t="shared" ref="F151:F154" si="79">E151*2000</f>
      </c>
      <c r="G151" s="1502">
        <f t="shared" si="11"/>
      </c>
      <c r="H151" s="1502">
        <f>D151/D154</f>
      </c>
      <c r="I151" s="1502">
        <f>F151/D154</f>
      </c>
      <c r="J151" s="1503">
        <f t="shared" si="315"/>
      </c>
      <c r="K151" s="1504">
        <f t="shared" si="287"/>
      </c>
      <c r="L151" s="1504">
        <f t="shared" si="371"/>
      </c>
      <c r="M151" s="1504">
        <f t="shared" si="343"/>
      </c>
      <c r="N151" s="1504">
        <f t="shared" si="131"/>
      </c>
      <c r="O151" s="1505">
        <f t="shared" si="39"/>
      </c>
      <c r="P151" s="1506">
        <v>0.0061</v>
      </c>
      <c r="Q151" s="1507">
        <v>37</v>
      </c>
      <c r="R151" s="1503">
        <f t="shared" si="259"/>
      </c>
      <c r="S151" s="1505">
        <v>28883</v>
      </c>
      <c r="T151" s="1505">
        <v>871</v>
      </c>
      <c r="U151" s="1505">
        <v>83</v>
      </c>
      <c r="V151" s="1505">
        <v>931</v>
      </c>
      <c r="W151" s="1505">
        <v>31</v>
      </c>
      <c r="X151" s="1505">
        <v>1</v>
      </c>
      <c r="Y151" s="1505">
        <v>0</v>
      </c>
      <c r="Z151" s="1508">
        <v>21</v>
      </c>
      <c r="AA151" s="1503">
        <f t="shared" si="195"/>
      </c>
      <c r="AB151" s="1509" t="s">
        <v>1049</v>
      </c>
      <c r="AC151" s="1510" t="s">
        <v>1050</v>
      </c>
      <c r="AD151" s="1510">
        <v>9</v>
      </c>
    </row>
    <row r="152">
      <c r="A152" s="1498"/>
      <c r="B152" s="1499" t="s">
        <v>1055</v>
      </c>
      <c r="C152" s="1499" t="s">
        <v>1057</v>
      </c>
      <c r="D152" s="1500">
        <v>1965.94</v>
      </c>
      <c r="E152" s="1534">
        <v>1</v>
      </c>
      <c r="F152" s="1500">
        <f t="shared" si="79"/>
      </c>
      <c r="G152" s="1502">
        <f t="shared" si="11"/>
      </c>
      <c r="H152" s="1502">
        <f t="shared" ref="H152:H156" si="231">D152/E152</f>
      </c>
      <c r="I152" s="1502">
        <f t="shared" ref="I152:I156" si="167">F152/E152</f>
      </c>
      <c r="J152" s="1503">
        <f t="shared" si="315"/>
      </c>
      <c r="K152" s="1504">
        <f t="shared" si="287"/>
      </c>
      <c r="L152" s="1504">
        <f t="shared" si="371"/>
      </c>
      <c r="M152" s="1504">
        <f t="shared" si="343"/>
      </c>
      <c r="N152" s="1504">
        <f t="shared" si="131"/>
      </c>
      <c r="O152" s="1505">
        <f t="shared" si="39"/>
      </c>
      <c r="P152" s="1506">
        <v>0.0057</v>
      </c>
      <c r="Q152" s="1507">
        <v>40</v>
      </c>
      <c r="R152" s="1503">
        <f t="shared" si="259"/>
      </c>
      <c r="S152" s="1508">
        <v>27153</v>
      </c>
      <c r="T152" s="1505">
        <v>439</v>
      </c>
      <c r="U152" s="1505">
        <v>75</v>
      </c>
      <c r="V152" s="1505">
        <v>457</v>
      </c>
      <c r="W152" s="1505">
        <v>50</v>
      </c>
      <c r="X152" s="1505">
        <v>4</v>
      </c>
      <c r="Y152" s="1505">
        <v>1</v>
      </c>
      <c r="Z152" s="1508">
        <v>10</v>
      </c>
      <c r="AA152" s="1503">
        <f t="shared" si="195"/>
      </c>
      <c r="AB152" s="1509" t="s">
        <v>1049</v>
      </c>
      <c r="AC152" s="1510" t="s">
        <v>1050</v>
      </c>
      <c r="AD152" s="1510">
        <v>23</v>
      </c>
    </row>
    <row r="153">
      <c r="A153" s="1498"/>
      <c r="B153" s="1499" t="s">
        <v>1055</v>
      </c>
      <c r="C153" s="1514" t="s">
        <v>1058</v>
      </c>
      <c r="D153" s="1512">
        <v>1933.39</v>
      </c>
      <c r="E153" s="1501">
        <v>1</v>
      </c>
      <c r="F153" s="1500">
        <f t="shared" si="79"/>
      </c>
      <c r="G153" s="1502">
        <f t="shared" si="11"/>
      </c>
      <c r="H153" s="1502">
        <f t="shared" si="231"/>
      </c>
      <c r="I153" s="1502">
        <f t="shared" si="167"/>
      </c>
      <c r="J153" s="1503">
        <f t="shared" si="315"/>
      </c>
      <c r="K153" s="1504">
        <f t="shared" si="287"/>
      </c>
      <c r="L153" s="1504">
        <f t="shared" si="371"/>
      </c>
      <c r="M153" s="1504">
        <f t="shared" si="343"/>
      </c>
      <c r="N153" s="1504">
        <f t="shared" si="131"/>
      </c>
      <c r="O153" s="1505">
        <f t="shared" si="39"/>
      </c>
      <c r="P153" s="1506">
        <v>0.0045</v>
      </c>
      <c r="Q153" s="1507">
        <v>38</v>
      </c>
      <c r="R153" s="1503">
        <f t="shared" si="259"/>
      </c>
      <c r="S153" s="1508">
        <v>27756</v>
      </c>
      <c r="T153" s="1505">
        <v>577</v>
      </c>
      <c r="U153" s="1505">
        <v>63</v>
      </c>
      <c r="V153" s="1505">
        <v>616</v>
      </c>
      <c r="W153" s="1505">
        <v>46</v>
      </c>
      <c r="X153" s="1505">
        <v>4</v>
      </c>
      <c r="Y153" s="1505">
        <v>1</v>
      </c>
      <c r="Z153" s="1508">
        <v>11</v>
      </c>
      <c r="AA153" s="1503">
        <f t="shared" si="195"/>
      </c>
      <c r="AB153" s="1509" t="s">
        <v>1049</v>
      </c>
      <c r="AC153" s="1510" t="s">
        <v>1050</v>
      </c>
      <c r="AD153" s="1510">
        <v>15</v>
      </c>
    </row>
    <row r="154">
      <c r="A154" s="1498"/>
      <c r="B154" s="1499" t="s">
        <v>1055</v>
      </c>
      <c r="C154" s="1499" t="s">
        <v>1059</v>
      </c>
      <c r="D154" s="1512">
        <v>1480.65</v>
      </c>
      <c r="E154" s="1501">
        <v>0</v>
      </c>
      <c r="F154" s="1500">
        <f t="shared" si="79"/>
      </c>
      <c r="G154" s="1502">
        <f t="shared" si="11"/>
      </c>
      <c r="H154" s="1502">
        <f t="shared" si="231"/>
      </c>
      <c r="I154" s="1502">
        <f t="shared" si="167"/>
      </c>
      <c r="J154" s="1503">
        <f t="shared" si="315"/>
      </c>
      <c r="K154" s="1504">
        <f t="shared" si="287"/>
      </c>
      <c r="L154" s="1504">
        <f t="shared" si="371"/>
      </c>
      <c r="M154" s="1504">
        <f t="shared" si="343"/>
      </c>
      <c r="N154" s="1504">
        <f t="shared" si="131"/>
      </c>
      <c r="O154" s="1505">
        <f t="shared" si="39"/>
      </c>
      <c r="P154" s="1506">
        <v>0.0074</v>
      </c>
      <c r="Q154" s="1507">
        <v>37</v>
      </c>
      <c r="R154" s="1503">
        <f t="shared" si="259"/>
      </c>
      <c r="S154" s="1505">
        <v>18698</v>
      </c>
      <c r="T154" s="1505">
        <v>287</v>
      </c>
      <c r="U154" s="1505">
        <v>65</v>
      </c>
      <c r="V154" s="1505">
        <v>303</v>
      </c>
      <c r="W154" s="1505">
        <v>29</v>
      </c>
      <c r="X154" s="1505">
        <v>1</v>
      </c>
      <c r="Y154" s="1505">
        <v>0</v>
      </c>
      <c r="Z154" s="1508">
        <v>5</v>
      </c>
      <c r="AA154" s="1503">
        <f t="shared" si="195"/>
      </c>
      <c r="AB154" s="1509" t="s">
        <v>1049</v>
      </c>
      <c r="AC154" s="1510" t="s">
        <v>1050</v>
      </c>
      <c r="AD154" s="1510">
        <v>11</v>
      </c>
    </row>
    <row r="155">
      <c r="A155" s="1498"/>
      <c r="B155" s="1515" t="s">
        <v>1054</v>
      </c>
      <c r="C155" s="1515"/>
      <c r="D155" s="1516">
        <f>SUM(D151:D154)</f>
      </c>
      <c r="E155" s="1517">
        <f>SUM(E151:E154)</f>
      </c>
      <c r="F155" s="1516">
        <f>SUM(F151:F154)</f>
      </c>
      <c r="G155" s="1518">
        <f t="shared" si="11"/>
      </c>
      <c r="H155" s="1518">
        <f t="shared" si="231"/>
      </c>
      <c r="I155" s="1518">
        <f t="shared" si="167"/>
      </c>
      <c r="J155" s="1518">
        <f t="shared" si="315"/>
      </c>
      <c r="K155" s="1519">
        <f t="shared" si="287"/>
      </c>
      <c r="L155" s="1519">
        <f t="shared" si="371"/>
      </c>
      <c r="M155" s="1519">
        <f t="shared" si="343"/>
      </c>
      <c r="N155" s="1519">
        <f t="shared" si="131"/>
      </c>
      <c r="O155" s="1520">
        <f t="shared" si="39"/>
      </c>
      <c r="P155" s="1519">
        <f>AVERAGE(P151:P154)</f>
      </c>
      <c r="Q155" s="1521">
        <f>AVERAGE(Q151:Q154)</f>
      </c>
      <c r="R155" s="1516">
        <f t="shared" si="259"/>
      </c>
      <c r="S155" s="1520">
        <f>SUM(S151:S154)</f>
      </c>
      <c r="T155" s="1520">
        <f>SUM(T151:T154)</f>
      </c>
      <c r="U155" s="1520">
        <f>SUM(U151:U154)</f>
      </c>
      <c r="V155" s="1520">
        <f>SUM(V151:V154)</f>
      </c>
      <c r="W155" s="1520">
        <f>SUM(W151:W154)</f>
      </c>
      <c r="X155" s="1520">
        <f>SUM(X151:X154)</f>
      </c>
      <c r="Y155" s="1520">
        <f>SUM(Y151:Y154)</f>
      </c>
      <c r="Z155" s="1520">
        <f>SUM(Z151:Z154)</f>
      </c>
      <c r="AA155" s="1521">
        <f t="shared" si="195"/>
      </c>
      <c r="AB155" s="1522"/>
      <c r="AC155" s="1522"/>
      <c r="AD155" s="1520">
        <f>SUM(AD151:AD154)</f>
      </c>
    </row>
    <row r="156">
      <c r="A156" s="1498"/>
      <c r="B156" s="1524" t="s">
        <v>1060</v>
      </c>
      <c r="C156" s="1524"/>
      <c r="D156" s="1525">
        <f>D155+D150</f>
      </c>
      <c r="E156" s="1525">
        <f>E155+E150</f>
      </c>
      <c r="F156" s="1525">
        <f>F155+F150</f>
      </c>
      <c r="G156" s="1526">
        <f t="shared" si="11"/>
      </c>
      <c r="H156" s="1526">
        <f t="shared" si="231"/>
      </c>
      <c r="I156" s="1526">
        <f t="shared" si="167"/>
      </c>
      <c r="J156" s="1526">
        <f t="shared" si="315"/>
      </c>
      <c r="K156" s="1527">
        <f t="shared" si="287"/>
      </c>
      <c r="L156" s="1527">
        <f t="shared" si="371"/>
      </c>
      <c r="M156" s="1527">
        <f t="shared" si="343"/>
      </c>
      <c r="N156" s="1527">
        <f t="shared" si="131"/>
      </c>
      <c r="O156" s="1528">
        <f t="shared" si="39"/>
      </c>
      <c r="P156" s="1528">
        <f>(P155+P150)/2</f>
      </c>
      <c r="Q156" s="1529">
        <f>(Q155+Q150)/2</f>
      </c>
      <c r="R156" s="1525">
        <f>(R155+R150)/2</f>
      </c>
      <c r="S156" s="1528">
        <f>S155+S150</f>
      </c>
      <c r="T156" s="1528">
        <f>T155+T150</f>
      </c>
      <c r="U156" s="1528">
        <f>U155+U150</f>
      </c>
      <c r="V156" s="1528">
        <f>V155+V150</f>
      </c>
      <c r="W156" s="1528">
        <f>W155+W150</f>
      </c>
      <c r="X156" s="1528">
        <f>X155+X150</f>
      </c>
      <c r="Y156" s="1528">
        <f>Y155+Y150</f>
      </c>
      <c r="Z156" s="1528">
        <f>Z155+Z150</f>
      </c>
      <c r="AA156" s="1529">
        <f t="shared" si="195"/>
      </c>
      <c r="AB156" s="1530"/>
      <c r="AC156" s="1530"/>
      <c r="AD156" s="1528">
        <f>AD150+AD155</f>
      </c>
    </row>
    <row r="157">
      <c r="A157" s="1488" t="s">
        <v>1013</v>
      </c>
      <c r="B157" s="1488" t="s">
        <v>1014</v>
      </c>
      <c r="C157" s="1488"/>
      <c r="D157" s="1489" t="s">
        <v>1015</v>
      </c>
      <c r="E157" s="1489"/>
      <c r="F157" s="1489"/>
      <c r="G157" s="1489"/>
      <c r="H157" s="1489"/>
      <c r="I157" s="1489"/>
      <c r="J157" s="1490" t="s">
        <v>1016</v>
      </c>
      <c r="K157" s="1490"/>
      <c r="L157" s="1490"/>
      <c r="M157" s="1490"/>
      <c r="N157" s="1490"/>
      <c r="O157" s="1490"/>
      <c r="P157" s="1490"/>
      <c r="Q157" s="1491"/>
      <c r="R157" s="1490"/>
      <c r="S157" s="1490"/>
      <c r="T157" s="1490"/>
      <c r="U157" s="1490"/>
      <c r="V157" s="1490"/>
      <c r="W157" s="1490"/>
      <c r="X157" s="1490"/>
      <c r="Y157" s="1490"/>
      <c r="Z157" s="1490"/>
      <c r="AA157" s="1490"/>
      <c r="AB157" s="1490"/>
      <c r="AC157" s="1490"/>
      <c r="AD157" s="1492"/>
    </row>
    <row r="158">
      <c r="A158" s="1488"/>
      <c r="B158" s="1488" t="s">
        <v>1017</v>
      </c>
      <c r="C158" s="1488" t="s">
        <v>1018</v>
      </c>
      <c r="D158" s="1489" t="s">
        <v>1019</v>
      </c>
      <c r="E158" s="1493" t="s">
        <v>1020</v>
      </c>
      <c r="F158" s="1494" t="s">
        <v>1021</v>
      </c>
      <c r="G158" s="1495" t="s">
        <v>1022</v>
      </c>
      <c r="H158" s="1495" t="s">
        <v>1023</v>
      </c>
      <c r="I158" s="1495" t="s">
        <v>1024</v>
      </c>
      <c r="J158" s="1490" t="s">
        <v>1025</v>
      </c>
      <c r="K158" s="1496" t="s">
        <v>1026</v>
      </c>
      <c r="L158" s="1496" t="s">
        <v>1027</v>
      </c>
      <c r="M158" s="1496" t="s">
        <v>1028</v>
      </c>
      <c r="N158" s="1496" t="s">
        <v>1029</v>
      </c>
      <c r="O158" s="1497" t="s">
        <v>1030</v>
      </c>
      <c r="P158" s="1496" t="s">
        <v>1031</v>
      </c>
      <c r="Q158" s="1491" t="s">
        <v>1032</v>
      </c>
      <c r="R158" s="1490" t="s">
        <v>1033</v>
      </c>
      <c r="S158" s="1497" t="s">
        <v>1034</v>
      </c>
      <c r="T158" s="1497" t="s">
        <v>1035</v>
      </c>
      <c r="U158" s="1497" t="s">
        <v>1036</v>
      </c>
      <c r="V158" s="1497" t="s">
        <v>1037</v>
      </c>
      <c r="W158" s="1497" t="s">
        <v>1038</v>
      </c>
      <c r="X158" s="1497" t="s">
        <v>1039</v>
      </c>
      <c r="Y158" s="1497" t="s">
        <v>1040</v>
      </c>
      <c r="Z158" s="1497" t="s">
        <v>1041</v>
      </c>
      <c r="AA158" s="1490" t="s">
        <v>1042</v>
      </c>
      <c r="AB158" s="1492" t="s">
        <v>1043</v>
      </c>
      <c r="AC158" s="1492" t="s">
        <v>1044</v>
      </c>
      <c r="AD158" s="1492" t="s">
        <v>1045</v>
      </c>
    </row>
    <row r="159">
      <c r="A159" s="1498" t="s">
        <v>1072</v>
      </c>
      <c r="B159" s="1499" t="s">
        <v>1047</v>
      </c>
      <c r="C159" s="1499" t="s">
        <v>1048</v>
      </c>
      <c r="D159" s="1500">
        <v>2013.18</v>
      </c>
      <c r="E159" s="1501">
        <v>1</v>
      </c>
      <c r="F159" s="1500">
        <f t="shared" ref="F159:F163" si="80">E159*2000</f>
      </c>
      <c r="G159" s="1502">
        <f t="shared" ref="G159:G169" si="12">F159/D159</f>
      </c>
      <c r="H159" s="1502">
        <f t="shared" ref="H159:H169" si="232">D159/E159</f>
      </c>
      <c r="I159" s="1502">
        <f t="shared" ref="I159:I169" si="168">F159/E159</f>
      </c>
      <c r="J159" s="1503">
        <f t="shared" ref="J159:J169" si="316">D159/T159</f>
      </c>
      <c r="K159" s="1504">
        <f t="shared" ref="K159:K169" si="288">O159/S159*1</f>
      </c>
      <c r="L159" s="1504">
        <f t="shared" ref="L159:L169" si="372">T159/S159</f>
      </c>
      <c r="M159" s="1504">
        <f t="shared" ref="M159:M169" si="344">V159/S159</f>
      </c>
      <c r="N159" s="1504">
        <f t="shared" ref="N159:N169" si="132">W159/V159</f>
      </c>
      <c r="O159" s="1505">
        <f t="shared" ref="O159:O169" si="40">U159/P159</f>
      </c>
      <c r="P159" s="1506">
        <v>0.0062</v>
      </c>
      <c r="Q159" s="1507">
        <v>30</v>
      </c>
      <c r="R159" s="1503">
        <f t="shared" ref="R159:R168" si="260">(D159/S159)*1000</f>
      </c>
      <c r="S159" s="1508">
        <v>34925</v>
      </c>
      <c r="T159" s="1505">
        <v>668</v>
      </c>
      <c r="U159" s="1505">
        <v>94</v>
      </c>
      <c r="V159" s="1505">
        <v>693</v>
      </c>
      <c r="W159" s="1505">
        <v>53</v>
      </c>
      <c r="X159" s="1505">
        <v>2</v>
      </c>
      <c r="Y159" s="1505">
        <v>4</v>
      </c>
      <c r="Z159" s="1508">
        <v>18</v>
      </c>
      <c r="AA159" s="1503">
        <f t="shared" ref="AA159:AA169" si="196">AD159*1000/D159</f>
      </c>
      <c r="AB159" s="1509" t="s">
        <v>1049</v>
      </c>
      <c r="AC159" s="1510" t="s">
        <v>1073</v>
      </c>
      <c r="AD159" s="1510">
        <v>23</v>
      </c>
    </row>
    <row r="160">
      <c r="A160" s="1498"/>
      <c r="B160" s="1499" t="s">
        <v>1047</v>
      </c>
      <c r="C160" s="1499" t="s">
        <v>1051</v>
      </c>
      <c r="D160" s="1500">
        <v>1827.61</v>
      </c>
      <c r="E160" s="1501">
        <v>0</v>
      </c>
      <c r="F160" s="1500">
        <f t="shared" si="80"/>
      </c>
      <c r="G160" s="1502">
        <f t="shared" si="12"/>
      </c>
      <c r="H160" s="1511">
        <f t="shared" si="232"/>
      </c>
      <c r="I160" s="1511">
        <f t="shared" si="168"/>
      </c>
      <c r="J160" s="1503">
        <f t="shared" si="316"/>
      </c>
      <c r="K160" s="1504">
        <f t="shared" si="288"/>
      </c>
      <c r="L160" s="1504">
        <f t="shared" si="372"/>
      </c>
      <c r="M160" s="1504">
        <f t="shared" si="344"/>
      </c>
      <c r="N160" s="1504">
        <f t="shared" si="132"/>
      </c>
      <c r="O160" s="1505">
        <f t="shared" si="40"/>
      </c>
      <c r="P160" s="1506">
        <v>0.0088</v>
      </c>
      <c r="Q160" s="1507">
        <v>36</v>
      </c>
      <c r="R160" s="1503">
        <f t="shared" si="260"/>
      </c>
      <c r="S160" s="1505">
        <v>22882</v>
      </c>
      <c r="T160" s="1505">
        <v>442</v>
      </c>
      <c r="U160" s="1505">
        <v>73</v>
      </c>
      <c r="V160" s="1505">
        <v>485</v>
      </c>
      <c r="W160" s="1505">
        <v>27</v>
      </c>
      <c r="X160" s="1505">
        <v>3</v>
      </c>
      <c r="Y160" s="1505">
        <v>2</v>
      </c>
      <c r="Z160" s="1508">
        <v>24</v>
      </c>
      <c r="AA160" s="1503">
        <f t="shared" si="196"/>
      </c>
      <c r="AB160" s="1509" t="s">
        <v>1049</v>
      </c>
      <c r="AC160" s="1510" t="s">
        <v>1073</v>
      </c>
      <c r="AD160" s="1510">
        <v>10</v>
      </c>
    </row>
    <row r="161">
      <c r="A161" s="1498"/>
      <c r="B161" s="1499" t="s">
        <v>1047</v>
      </c>
      <c r="C161" s="1499" t="s">
        <v>1052</v>
      </c>
      <c r="D161" s="1512">
        <v>1607.1</v>
      </c>
      <c r="E161" s="1501">
        <v>4</v>
      </c>
      <c r="F161" s="1500">
        <f t="shared" si="80"/>
      </c>
      <c r="G161" s="1502">
        <f t="shared" si="12"/>
      </c>
      <c r="H161" s="1502">
        <f t="shared" si="232"/>
      </c>
      <c r="I161" s="1502">
        <f t="shared" si="168"/>
      </c>
      <c r="J161" s="1513">
        <f t="shared" si="316"/>
      </c>
      <c r="K161" s="1504">
        <f t="shared" si="288"/>
      </c>
      <c r="L161" s="1504">
        <f t="shared" si="372"/>
      </c>
      <c r="M161" s="1504">
        <f t="shared" si="344"/>
      </c>
      <c r="N161" s="1504">
        <f t="shared" si="132"/>
      </c>
      <c r="O161" s="1505">
        <f t="shared" si="40"/>
      </c>
      <c r="P161" s="1506">
        <v>0.0109</v>
      </c>
      <c r="Q161" s="1507">
        <v>41</v>
      </c>
      <c r="R161" s="1503">
        <f t="shared" si="260"/>
      </c>
      <c r="S161" s="1505">
        <v>20921</v>
      </c>
      <c r="T161" s="1505">
        <v>480</v>
      </c>
      <c r="U161" s="1505">
        <v>80</v>
      </c>
      <c r="V161" s="1505">
        <v>532</v>
      </c>
      <c r="W161" s="1505">
        <v>56</v>
      </c>
      <c r="X161" s="1505">
        <v>5</v>
      </c>
      <c r="Y161" s="1505">
        <v>0</v>
      </c>
      <c r="Z161" s="1508">
        <v>19</v>
      </c>
      <c r="AA161" s="1503">
        <f t="shared" si="196"/>
      </c>
      <c r="AB161" s="1509" t="s">
        <v>1049</v>
      </c>
      <c r="AC161" s="1510" t="s">
        <v>1073</v>
      </c>
      <c r="AD161" s="1510">
        <v>19</v>
      </c>
    </row>
    <row customHeight="true" ht="18.452380952380953" r="162">
      <c r="A162" s="1498"/>
      <c r="B162" s="1499" t="s">
        <v>1047</v>
      </c>
      <c r="C162" s="1514" t="s">
        <v>1053</v>
      </c>
      <c r="D162" s="1512">
        <v>1926.43</v>
      </c>
      <c r="E162" s="1501">
        <v>3</v>
      </c>
      <c r="F162" s="1500">
        <f t="shared" si="80"/>
      </c>
      <c r="G162" s="1502">
        <f t="shared" si="12"/>
      </c>
      <c r="H162" s="1502">
        <f t="shared" si="232"/>
      </c>
      <c r="I162" s="1502">
        <f t="shared" si="168"/>
      </c>
      <c r="J162" s="1513">
        <f t="shared" si="316"/>
      </c>
      <c r="K162" s="1504">
        <f t="shared" si="288"/>
      </c>
      <c r="L162" s="1504">
        <f t="shared" si="372"/>
      </c>
      <c r="M162" s="1504">
        <f t="shared" si="344"/>
      </c>
      <c r="N162" s="1504">
        <f t="shared" si="132"/>
      </c>
      <c r="O162" s="1505">
        <f t="shared" si="40"/>
      </c>
      <c r="P162" s="1506">
        <v>0.0114</v>
      </c>
      <c r="Q162" s="1507">
        <v>41</v>
      </c>
      <c r="R162" s="1503">
        <f t="shared" si="260"/>
      </c>
      <c r="S162" s="1505">
        <v>21706</v>
      </c>
      <c r="T162" s="1505">
        <v>550</v>
      </c>
      <c r="U162" s="1505">
        <v>94</v>
      </c>
      <c r="V162" s="1505">
        <v>576</v>
      </c>
      <c r="W162" s="1505">
        <v>46</v>
      </c>
      <c r="X162" s="1505">
        <v>5</v>
      </c>
      <c r="Y162" s="1505">
        <v>2</v>
      </c>
      <c r="Z162" s="1508">
        <v>13</v>
      </c>
      <c r="AA162" s="1503">
        <f t="shared" si="196"/>
      </c>
      <c r="AB162" s="1509" t="s">
        <v>1049</v>
      </c>
      <c r="AC162" s="1510" t="s">
        <v>1073</v>
      </c>
      <c r="AD162" s="1510">
        <v>26</v>
      </c>
    </row>
    <row r="163">
      <c r="A163" s="1498"/>
      <c r="B163" s="1499" t="s">
        <v>1047</v>
      </c>
      <c r="C163" s="1499" t="s">
        <v>1056</v>
      </c>
      <c r="D163" s="1512">
        <v>1574.86</v>
      </c>
      <c r="E163" s="1501">
        <v>4</v>
      </c>
      <c r="F163" s="1500">
        <f t="shared" si="80"/>
      </c>
      <c r="G163" s="1502">
        <f t="shared" si="12"/>
      </c>
      <c r="H163" s="1502">
        <f t="shared" si="232"/>
      </c>
      <c r="I163" s="1502">
        <f t="shared" si="168"/>
      </c>
      <c r="J163" s="1513">
        <f t="shared" si="316"/>
      </c>
      <c r="K163" s="1504">
        <f t="shared" si="288"/>
      </c>
      <c r="L163" s="1504">
        <f t="shared" si="372"/>
      </c>
      <c r="M163" s="1504">
        <f t="shared" si="344"/>
      </c>
      <c r="N163" s="1504">
        <f t="shared" si="132"/>
      </c>
      <c r="O163" s="1505">
        <f t="shared" si="40"/>
      </c>
      <c r="P163" s="1506">
        <v>0.0168</v>
      </c>
      <c r="Q163" s="1507">
        <v>44</v>
      </c>
      <c r="R163" s="1503">
        <f t="shared" si="260"/>
      </c>
      <c r="S163" s="1505">
        <v>19307</v>
      </c>
      <c r="T163" s="1505">
        <v>389</v>
      </c>
      <c r="U163" s="1505">
        <v>74</v>
      </c>
      <c r="V163" s="1505">
        <v>439</v>
      </c>
      <c r="W163" s="1505">
        <v>94</v>
      </c>
      <c r="X163" s="1505">
        <v>4</v>
      </c>
      <c r="Y163" s="1505">
        <v>1</v>
      </c>
      <c r="Z163" s="1508">
        <v>29</v>
      </c>
      <c r="AA163" s="1503">
        <f t="shared" si="196"/>
      </c>
      <c r="AB163" s="1509" t="s">
        <v>1049</v>
      </c>
      <c r="AC163" s="1510" t="s">
        <v>1073</v>
      </c>
      <c r="AD163" s="1510">
        <v>21</v>
      </c>
    </row>
    <row r="164">
      <c r="A164" s="1498"/>
      <c r="B164" s="1515" t="s">
        <v>1054</v>
      </c>
      <c r="C164" s="1515"/>
      <c r="D164" s="1516">
        <f>SUM(D159:D163)</f>
      </c>
      <c r="E164" s="1532">
        <f>SUM(E159:E163)</f>
      </c>
      <c r="F164" s="1516">
        <f>SUM(F159:F163)</f>
      </c>
      <c r="G164" s="1518">
        <f t="shared" si="12"/>
      </c>
      <c r="H164" s="1518">
        <f t="shared" si="232"/>
      </c>
      <c r="I164" s="1518">
        <f t="shared" si="168"/>
      </c>
      <c r="J164" s="1518">
        <f t="shared" si="316"/>
      </c>
      <c r="K164" s="1519">
        <f t="shared" si="288"/>
      </c>
      <c r="L164" s="1519">
        <f t="shared" si="372"/>
      </c>
      <c r="M164" s="1519">
        <f t="shared" si="344"/>
      </c>
      <c r="N164" s="1519">
        <f t="shared" si="132"/>
      </c>
      <c r="O164" s="1520">
        <f t="shared" si="40"/>
      </c>
      <c r="P164" s="1519">
        <f>AVERAGE(P159:P163)</f>
      </c>
      <c r="Q164" s="1521">
        <f>AVERAGE(Q159:Q163)</f>
      </c>
      <c r="R164" s="1518">
        <f t="shared" si="260"/>
      </c>
      <c r="S164" s="1520">
        <f>SUM(S159:S163)</f>
      </c>
      <c r="T164" s="1520">
        <f>SUM(T159:T163)</f>
      </c>
      <c r="U164" s="1520">
        <f>SUM(U159:U163)</f>
      </c>
      <c r="V164" s="1520">
        <f>SUM(V159:V163)</f>
      </c>
      <c r="W164" s="1520">
        <f>SUM(W159:W163)</f>
      </c>
      <c r="X164" s="1520">
        <f>SUM(X159:X163)</f>
      </c>
      <c r="Y164" s="1520">
        <f>SUM(Y159:Y163)</f>
      </c>
      <c r="Z164" s="1520">
        <f>SUM(Z159:Z163)</f>
      </c>
      <c r="AA164" s="1521">
        <f t="shared" si="196"/>
      </c>
      <c r="AB164" s="1522"/>
      <c r="AC164" s="1522"/>
      <c r="AD164" s="1520">
        <f>SUM(AD159:AD163)</f>
      </c>
    </row>
    <row r="165">
      <c r="A165" s="1498"/>
      <c r="B165" s="1514" t="s">
        <v>1074</v>
      </c>
      <c r="C165" s="1499" t="s">
        <v>1057</v>
      </c>
      <c r="D165" s="1500">
        <v>2006.97</v>
      </c>
      <c r="E165" s="1534">
        <v>5</v>
      </c>
      <c r="F165" s="1500">
        <f t="shared" ref="F165:F167" si="81">E165*2000</f>
      </c>
      <c r="G165" s="1502">
        <f t="shared" si="12"/>
      </c>
      <c r="H165" s="1502">
        <f t="shared" si="232"/>
      </c>
      <c r="I165" s="1502">
        <f t="shared" si="168"/>
      </c>
      <c r="J165" s="1503">
        <f t="shared" si="316"/>
      </c>
      <c r="K165" s="1504">
        <f t="shared" si="288"/>
      </c>
      <c r="L165" s="1504">
        <f t="shared" si="372"/>
      </c>
      <c r="M165" s="1504">
        <f t="shared" si="344"/>
      </c>
      <c r="N165" s="1504">
        <f t="shared" si="132"/>
      </c>
      <c r="O165" s="1505">
        <f t="shared" si="40"/>
      </c>
      <c r="P165" s="1506">
        <v>0.0151</v>
      </c>
      <c r="Q165" s="1507">
        <v>48</v>
      </c>
      <c r="R165" s="1503">
        <f t="shared" si="260"/>
      </c>
      <c r="S165" s="1508">
        <v>22111</v>
      </c>
      <c r="T165" s="1505">
        <v>406</v>
      </c>
      <c r="U165" s="1505">
        <v>82</v>
      </c>
      <c r="V165" s="1505">
        <v>413</v>
      </c>
      <c r="W165" s="1505">
        <v>58</v>
      </c>
      <c r="X165" s="1505">
        <v>3</v>
      </c>
      <c r="Y165" s="1505">
        <v>0</v>
      </c>
      <c r="Z165" s="1508">
        <v>19</v>
      </c>
      <c r="AA165" s="1503">
        <f t="shared" si="196"/>
      </c>
      <c r="AB165" s="1509" t="s">
        <v>1049</v>
      </c>
      <c r="AC165" s="1510" t="s">
        <v>1073</v>
      </c>
      <c r="AD165" s="1510">
        <v>29</v>
      </c>
    </row>
    <row r="166">
      <c r="A166" s="1498"/>
      <c r="B166" s="1514" t="s">
        <v>1074</v>
      </c>
      <c r="C166" s="1514" t="s">
        <v>1058</v>
      </c>
      <c r="D166" s="1512">
        <v>2317.87</v>
      </c>
      <c r="E166" s="1501">
        <v>5</v>
      </c>
      <c r="F166" s="1500">
        <f t="shared" si="81"/>
      </c>
      <c r="G166" s="1502">
        <f t="shared" si="12"/>
      </c>
      <c r="H166" s="1502">
        <f t="shared" si="232"/>
      </c>
      <c r="I166" s="1502">
        <f t="shared" si="168"/>
      </c>
      <c r="J166" s="1503">
        <f t="shared" si="316"/>
      </c>
      <c r="K166" s="1504">
        <f t="shared" si="288"/>
      </c>
      <c r="L166" s="1504">
        <f t="shared" si="372"/>
      </c>
      <c r="M166" s="1504">
        <f t="shared" si="344"/>
      </c>
      <c r="N166" s="1504">
        <f t="shared" si="132"/>
      </c>
      <c r="O166" s="1505">
        <f t="shared" si="40"/>
      </c>
      <c r="P166" s="1506">
        <v>0.01</v>
      </c>
      <c r="Q166" s="1507">
        <v>49</v>
      </c>
      <c r="R166" s="1503">
        <f t="shared" si="260"/>
      </c>
      <c r="S166" s="1508">
        <v>31208</v>
      </c>
      <c r="T166" s="1505">
        <v>590</v>
      </c>
      <c r="U166" s="1505">
        <v>113</v>
      </c>
      <c r="V166" s="1505">
        <v>629</v>
      </c>
      <c r="W166" s="1505">
        <v>100</v>
      </c>
      <c r="X166" s="1505">
        <v>8</v>
      </c>
      <c r="Y166" s="1505">
        <v>1</v>
      </c>
      <c r="Z166" s="1508">
        <v>33</v>
      </c>
      <c r="AA166" s="1503">
        <f t="shared" si="196"/>
      </c>
      <c r="AB166" s="1509" t="s">
        <v>1049</v>
      </c>
      <c r="AC166" s="1510" t="s">
        <v>1073</v>
      </c>
      <c r="AD166" s="1510">
        <v>16</v>
      </c>
    </row>
    <row r="167">
      <c r="A167" s="1498"/>
      <c r="B167" s="1514" t="s">
        <v>1074</v>
      </c>
      <c r="C167" s="1499" t="s">
        <v>1059</v>
      </c>
      <c r="D167" s="1512">
        <v>2393.58</v>
      </c>
      <c r="E167" s="1501">
        <v>2</v>
      </c>
      <c r="F167" s="1500">
        <f t="shared" si="81"/>
      </c>
      <c r="G167" s="1502">
        <f t="shared" si="12"/>
      </c>
      <c r="H167" s="1502">
        <f t="shared" si="232"/>
      </c>
      <c r="I167" s="1502">
        <f t="shared" si="168"/>
      </c>
      <c r="J167" s="1503">
        <f t="shared" si="316"/>
      </c>
      <c r="K167" s="1504">
        <f t="shared" si="288"/>
      </c>
      <c r="L167" s="1504">
        <f t="shared" si="372"/>
      </c>
      <c r="M167" s="1504">
        <f t="shared" si="344"/>
      </c>
      <c r="N167" s="1504">
        <f t="shared" si="132"/>
      </c>
      <c r="O167" s="1505">
        <f t="shared" si="40"/>
      </c>
      <c r="P167" s="1506">
        <v>0.0097</v>
      </c>
      <c r="Q167" s="1507">
        <v>49</v>
      </c>
      <c r="R167" s="1503">
        <f t="shared" si="260"/>
      </c>
      <c r="S167" s="1505">
        <v>26411</v>
      </c>
      <c r="T167" s="1505">
        <v>460</v>
      </c>
      <c r="U167" s="1505">
        <v>78</v>
      </c>
      <c r="V167" s="1505">
        <v>494</v>
      </c>
      <c r="W167" s="1505">
        <v>72</v>
      </c>
      <c r="X167" s="1505">
        <v>8</v>
      </c>
      <c r="Y167" s="1505">
        <v>0</v>
      </c>
      <c r="Z167" s="1508">
        <v>29</v>
      </c>
      <c r="AA167" s="1503">
        <f t="shared" si="196"/>
      </c>
      <c r="AB167" s="1509" t="s">
        <v>1049</v>
      </c>
      <c r="AC167" s="1510" t="s">
        <v>1073</v>
      </c>
      <c r="AD167" s="1510">
        <v>3</v>
      </c>
    </row>
    <row r="168">
      <c r="A168" s="1498"/>
      <c r="B168" s="1515" t="s">
        <v>1054</v>
      </c>
      <c r="C168" s="1515"/>
      <c r="D168" s="1516">
        <f>SUM(D165:D167)</f>
      </c>
      <c r="E168" s="1517">
        <f>SUM(E165:E167)</f>
      </c>
      <c r="F168" s="1516">
        <f>SUM(F165:F167)</f>
      </c>
      <c r="G168" s="1518">
        <f t="shared" si="12"/>
      </c>
      <c r="H168" s="1518">
        <f t="shared" si="232"/>
      </c>
      <c r="I168" s="1518">
        <f t="shared" si="168"/>
      </c>
      <c r="J168" s="1518">
        <f t="shared" si="316"/>
      </c>
      <c r="K168" s="1519">
        <f t="shared" si="288"/>
      </c>
      <c r="L168" s="1519">
        <f t="shared" si="372"/>
      </c>
      <c r="M168" s="1519">
        <f t="shared" si="344"/>
      </c>
      <c r="N168" s="1519">
        <f t="shared" si="132"/>
      </c>
      <c r="O168" s="1520">
        <f t="shared" si="40"/>
      </c>
      <c r="P168" s="1519">
        <f>AVERAGE(P165:P167)</f>
      </c>
      <c r="Q168" s="1521">
        <f>AVERAGE(Q165:Q167)</f>
      </c>
      <c r="R168" s="1516">
        <f t="shared" si="260"/>
      </c>
      <c r="S168" s="1520">
        <f>SUM(S165:S167)</f>
      </c>
      <c r="T168" s="1520">
        <f>SUM(T165:T167)</f>
      </c>
      <c r="U168" s="1520">
        <f>SUM(U165:U167)</f>
      </c>
      <c r="V168" s="1520">
        <f>SUM(V165:V167)</f>
      </c>
      <c r="W168" s="1520">
        <f>SUM(W165:W167)</f>
      </c>
      <c r="X168" s="1520">
        <f>SUM(X165:X167)</f>
      </c>
      <c r="Y168" s="1520">
        <f>SUM(Y165:Y167)</f>
      </c>
      <c r="Z168" s="1520">
        <f>SUM(Z165:Z167)</f>
      </c>
      <c r="AA168" s="1521">
        <f t="shared" si="196"/>
      </c>
      <c r="AB168" s="1522"/>
      <c r="AC168" s="1522"/>
      <c r="AD168" s="1520">
        <f>SUM(AD165:AD167)</f>
      </c>
    </row>
    <row r="169">
      <c r="A169" s="1498"/>
      <c r="B169" s="1524" t="s">
        <v>1060</v>
      </c>
      <c r="C169" s="1524"/>
      <c r="D169" s="1525">
        <f>D168+D164</f>
      </c>
      <c r="E169" s="1525">
        <f>E168+E164</f>
      </c>
      <c r="F169" s="1525">
        <f>F168+F164</f>
      </c>
      <c r="G169" s="1526">
        <f t="shared" si="12"/>
      </c>
      <c r="H169" s="1526">
        <f t="shared" si="232"/>
      </c>
      <c r="I169" s="1526">
        <f t="shared" si="168"/>
      </c>
      <c r="J169" s="1526">
        <f t="shared" si="316"/>
      </c>
      <c r="K169" s="1527">
        <f t="shared" si="288"/>
      </c>
      <c r="L169" s="1527">
        <f t="shared" si="372"/>
      </c>
      <c r="M169" s="1527">
        <f t="shared" si="344"/>
      </c>
      <c r="N169" s="1527">
        <f t="shared" si="132"/>
      </c>
      <c r="O169" s="1528">
        <f t="shared" si="40"/>
      </c>
      <c r="P169" s="1528">
        <f>(P168+P164)/2</f>
      </c>
      <c r="Q169" s="1529">
        <f>(Q168+Q164)/2</f>
      </c>
      <c r="R169" s="1525">
        <f>(R168+R164)/2</f>
      </c>
      <c r="S169" s="1528">
        <f>S168+S164</f>
      </c>
      <c r="T169" s="1528">
        <f>T168+T164</f>
      </c>
      <c r="U169" s="1528">
        <f>U168+U164</f>
      </c>
      <c r="V169" s="1528">
        <f>V168+V164</f>
      </c>
      <c r="W169" s="1528">
        <f>W168+W164</f>
      </c>
      <c r="X169" s="1528">
        <f>X168+X164</f>
      </c>
      <c r="Y169" s="1528">
        <f>Y168+Y164</f>
      </c>
      <c r="Z169" s="1528">
        <f>Z168+Z164</f>
      </c>
      <c r="AA169" s="1529">
        <f t="shared" si="196"/>
      </c>
      <c r="AB169" s="1530"/>
      <c r="AC169" s="1530"/>
      <c r="AD169" s="1528">
        <f>AD164+AD168</f>
      </c>
    </row>
    <row r="170">
      <c r="A170" s="1488" t="s">
        <v>1013</v>
      </c>
      <c r="B170" s="1488" t="s">
        <v>1014</v>
      </c>
      <c r="C170" s="1488"/>
      <c r="D170" s="1489" t="s">
        <v>1015</v>
      </c>
      <c r="E170" s="1489"/>
      <c r="F170" s="1489"/>
      <c r="G170" s="1489"/>
      <c r="H170" s="1489"/>
      <c r="I170" s="1489"/>
      <c r="J170" s="1490" t="s">
        <v>1016</v>
      </c>
      <c r="K170" s="1490"/>
      <c r="L170" s="1490"/>
      <c r="M170" s="1490"/>
      <c r="N170" s="1490"/>
      <c r="O170" s="1490"/>
      <c r="P170" s="1490"/>
      <c r="Q170" s="1491"/>
      <c r="R170" s="1490"/>
      <c r="S170" s="1490"/>
      <c r="T170" s="1490"/>
      <c r="U170" s="1490"/>
      <c r="V170" s="1490"/>
      <c r="W170" s="1490"/>
      <c r="X170" s="1490"/>
      <c r="Y170" s="1490"/>
      <c r="Z170" s="1490"/>
      <c r="AA170" s="1490"/>
      <c r="AB170" s="1490"/>
      <c r="AC170" s="1490"/>
      <c r="AD170" s="1492"/>
    </row>
    <row r="171">
      <c r="A171" s="1488"/>
      <c r="B171" s="1488" t="s">
        <v>1017</v>
      </c>
      <c r="C171" s="1488" t="s">
        <v>1018</v>
      </c>
      <c r="D171" s="1489" t="s">
        <v>1019</v>
      </c>
      <c r="E171" s="1493" t="s">
        <v>1020</v>
      </c>
      <c r="F171" s="1494" t="s">
        <v>1021</v>
      </c>
      <c r="G171" s="1495" t="s">
        <v>1022</v>
      </c>
      <c r="H171" s="1495" t="s">
        <v>1023</v>
      </c>
      <c r="I171" s="1495" t="s">
        <v>1024</v>
      </c>
      <c r="J171" s="1490" t="s">
        <v>1025</v>
      </c>
      <c r="K171" s="1496" t="s">
        <v>1026</v>
      </c>
      <c r="L171" s="1496" t="s">
        <v>1027</v>
      </c>
      <c r="M171" s="1496" t="s">
        <v>1028</v>
      </c>
      <c r="N171" s="1496" t="s">
        <v>1029</v>
      </c>
      <c r="O171" s="1497" t="s">
        <v>1030</v>
      </c>
      <c r="P171" s="1496" t="s">
        <v>1031</v>
      </c>
      <c r="Q171" s="1491" t="s">
        <v>1032</v>
      </c>
      <c r="R171" s="1490" t="s">
        <v>1033</v>
      </c>
      <c r="S171" s="1497" t="s">
        <v>1034</v>
      </c>
      <c r="T171" s="1497" t="s">
        <v>1035</v>
      </c>
      <c r="U171" s="1497" t="s">
        <v>1036</v>
      </c>
      <c r="V171" s="1497" t="s">
        <v>1037</v>
      </c>
      <c r="W171" s="1497" t="s">
        <v>1038</v>
      </c>
      <c r="X171" s="1497" t="s">
        <v>1039</v>
      </c>
      <c r="Y171" s="1497" t="s">
        <v>1040</v>
      </c>
      <c r="Z171" s="1497" t="s">
        <v>1041</v>
      </c>
      <c r="AA171" s="1490" t="s">
        <v>1042</v>
      </c>
      <c r="AB171" s="1492" t="s">
        <v>1043</v>
      </c>
      <c r="AC171" s="1492" t="s">
        <v>1044</v>
      </c>
      <c r="AD171" s="1492" t="s">
        <v>1045</v>
      </c>
    </row>
    <row r="172">
      <c r="A172" s="1498" t="s">
        <v>1075</v>
      </c>
      <c r="B172" s="1499" t="s">
        <v>1047</v>
      </c>
      <c r="C172" s="1499" t="s">
        <v>1048</v>
      </c>
      <c r="D172" s="1500">
        <v>1595.48</v>
      </c>
      <c r="E172" s="1501">
        <v>0</v>
      </c>
      <c r="F172" s="1500">
        <f t="shared" ref="F172:F176" si="82">E172*2000</f>
      </c>
      <c r="G172" s="1502">
        <f t="shared" ref="G172:G182" si="13">F172/D172</f>
      </c>
      <c r="H172" s="1502">
        <f t="shared" ref="H172:H182" si="233">D172/E172</f>
      </c>
      <c r="I172" s="1502">
        <f t="shared" ref="I172:I182" si="169">F172/E172</f>
      </c>
      <c r="J172" s="1503">
        <f t="shared" ref="J172:J182" si="317">D172/T172</f>
      </c>
      <c r="K172" s="1504">
        <f t="shared" ref="K172:K182" si="289">O172/S172*1</f>
      </c>
      <c r="L172" s="1504">
        <f t="shared" ref="L172:L182" si="373">T172/S172</f>
      </c>
      <c r="M172" s="1504">
        <f t="shared" ref="M172:M182" si="345">V172/S172</f>
      </c>
      <c r="N172" s="1504">
        <f t="shared" ref="N172:N182" si="133">W172/V172</f>
      </c>
      <c r="O172" s="1505">
        <f t="shared" ref="O172:O182" si="41">U172/P172</f>
      </c>
      <c r="P172" s="1506">
        <v>0.0087</v>
      </c>
      <c r="Q172" s="1507">
        <v>32</v>
      </c>
      <c r="R172" s="1503">
        <f t="shared" ref="R172:R181" si="261">(D172/S172)*1000</f>
      </c>
      <c r="S172" s="1508">
        <v>23542</v>
      </c>
      <c r="T172" s="1505">
        <v>613</v>
      </c>
      <c r="U172" s="1505">
        <v>71</v>
      </c>
      <c r="V172" s="1505">
        <v>640</v>
      </c>
      <c r="W172" s="1505">
        <v>33</v>
      </c>
      <c r="X172" s="1505">
        <v>3</v>
      </c>
      <c r="Y172" s="1505">
        <v>1</v>
      </c>
      <c r="Z172" s="1508">
        <v>27</v>
      </c>
      <c r="AA172" s="1503">
        <f t="shared" ref="AA172:AA182" si="197">AD172*1000/D172</f>
      </c>
      <c r="AB172" s="1509" t="s">
        <v>1049</v>
      </c>
      <c r="AC172" s="1510" t="s">
        <v>1073</v>
      </c>
      <c r="AD172" s="1510">
        <v>16</v>
      </c>
    </row>
    <row r="173">
      <c r="A173" s="1498"/>
      <c r="B173" s="1499" t="s">
        <v>1047</v>
      </c>
      <c r="C173" s="1499" t="s">
        <v>1051</v>
      </c>
      <c r="D173" s="1500">
        <v>1571.23</v>
      </c>
      <c r="E173" s="1501">
        <v>2</v>
      </c>
      <c r="F173" s="1500">
        <f t="shared" si="82"/>
      </c>
      <c r="G173" s="1502">
        <f t="shared" si="13"/>
      </c>
      <c r="H173" s="1511">
        <f t="shared" si="233"/>
      </c>
      <c r="I173" s="1511">
        <f t="shared" si="169"/>
      </c>
      <c r="J173" s="1503">
        <f t="shared" si="317"/>
      </c>
      <c r="K173" s="1504">
        <f t="shared" si="289"/>
      </c>
      <c r="L173" s="1504">
        <f t="shared" si="373"/>
      </c>
      <c r="M173" s="1504">
        <f t="shared" si="345"/>
      </c>
      <c r="N173" s="1504">
        <f t="shared" si="133"/>
      </c>
      <c r="O173" s="1505">
        <f t="shared" si="41"/>
      </c>
      <c r="P173" s="1506">
        <v>0.0163</v>
      </c>
      <c r="Q173" s="1507">
        <v>36</v>
      </c>
      <c r="R173" s="1503">
        <f t="shared" si="261"/>
      </c>
      <c r="S173" s="1505">
        <v>21978</v>
      </c>
      <c r="T173" s="1505">
        <v>650</v>
      </c>
      <c r="U173" s="1505">
        <v>100</v>
      </c>
      <c r="V173" s="1505">
        <v>720</v>
      </c>
      <c r="W173" s="1505">
        <v>36</v>
      </c>
      <c r="X173" s="1505">
        <v>5</v>
      </c>
      <c r="Y173" s="1505">
        <v>3</v>
      </c>
      <c r="Z173" s="1508">
        <v>33</v>
      </c>
      <c r="AA173" s="1503">
        <f t="shared" si="197"/>
      </c>
      <c r="AB173" s="1509" t="s">
        <v>1049</v>
      </c>
      <c r="AC173" s="1510" t="s">
        <v>1073</v>
      </c>
      <c r="AD173" s="1510">
        <v>15</v>
      </c>
    </row>
    <row r="174">
      <c r="A174" s="1498"/>
      <c r="B174" s="1499" t="s">
        <v>1047</v>
      </c>
      <c r="C174" s="1499" t="s">
        <v>1052</v>
      </c>
      <c r="D174" s="1512">
        <v>2031.07</v>
      </c>
      <c r="E174" s="1501">
        <v>2</v>
      </c>
      <c r="F174" s="1500">
        <f t="shared" si="82"/>
      </c>
      <c r="G174" s="1502">
        <f t="shared" si="13"/>
      </c>
      <c r="H174" s="1502">
        <f t="shared" si="233"/>
      </c>
      <c r="I174" s="1502">
        <f t="shared" si="169"/>
      </c>
      <c r="J174" s="1513">
        <f t="shared" si="317"/>
      </c>
      <c r="K174" s="1504">
        <f t="shared" si="289"/>
      </c>
      <c r="L174" s="1504">
        <f t="shared" si="373"/>
      </c>
      <c r="M174" s="1504">
        <f t="shared" si="345"/>
      </c>
      <c r="N174" s="1504">
        <f t="shared" si="133"/>
      </c>
      <c r="O174" s="1505">
        <f t="shared" si="41"/>
      </c>
      <c r="P174" s="1506">
        <v>0.0263</v>
      </c>
      <c r="Q174" s="1507">
        <v>40</v>
      </c>
      <c r="R174" s="1503">
        <f t="shared" si="261"/>
      </c>
      <c r="S174" s="1505">
        <v>24872</v>
      </c>
      <c r="T174" s="1505">
        <v>638</v>
      </c>
      <c r="U174" s="1505">
        <v>132</v>
      </c>
      <c r="V174" s="1505">
        <v>675</v>
      </c>
      <c r="W174" s="1505">
        <v>65</v>
      </c>
      <c r="X174" s="1505">
        <v>5</v>
      </c>
      <c r="Y174" s="1505">
        <v>0</v>
      </c>
      <c r="Z174" s="1508">
        <v>32</v>
      </c>
      <c r="AA174" s="1503">
        <f t="shared" si="197"/>
      </c>
      <c r="AB174" s="1509" t="s">
        <v>1049</v>
      </c>
      <c r="AC174" s="1510" t="s">
        <v>1073</v>
      </c>
      <c r="AD174" s="1510">
        <v>16</v>
      </c>
    </row>
    <row r="175">
      <c r="A175" s="1498"/>
      <c r="B175" s="1499" t="s">
        <v>1047</v>
      </c>
      <c r="C175" s="1514" t="s">
        <v>1053</v>
      </c>
      <c r="D175" s="1512">
        <v>2012.41</v>
      </c>
      <c r="E175" s="1501">
        <v>3</v>
      </c>
      <c r="F175" s="1500">
        <f t="shared" si="82"/>
      </c>
      <c r="G175" s="1502">
        <f t="shared" si="13"/>
      </c>
      <c r="H175" s="1502">
        <f t="shared" si="233"/>
      </c>
      <c r="I175" s="1502">
        <f t="shared" si="169"/>
      </c>
      <c r="J175" s="1513">
        <f t="shared" si="317"/>
      </c>
      <c r="K175" s="1504">
        <f t="shared" si="289"/>
      </c>
      <c r="L175" s="1504">
        <f t="shared" si="373"/>
      </c>
      <c r="M175" s="1504">
        <f t="shared" si="345"/>
      </c>
      <c r="N175" s="1504">
        <f t="shared" si="133"/>
      </c>
      <c r="O175" s="1505">
        <f t="shared" si="41"/>
      </c>
      <c r="P175" s="1506">
        <v>0.0249</v>
      </c>
      <c r="Q175" s="1507">
        <v>41</v>
      </c>
      <c r="R175" s="1503">
        <f t="shared" si="261"/>
      </c>
      <c r="S175" s="1505">
        <v>20893</v>
      </c>
      <c r="T175" s="1505">
        <v>603</v>
      </c>
      <c r="U175" s="1505">
        <v>112</v>
      </c>
      <c r="V175" s="1505">
        <v>651</v>
      </c>
      <c r="W175" s="1505">
        <v>52</v>
      </c>
      <c r="X175" s="1505">
        <v>6</v>
      </c>
      <c r="Y175" s="1505">
        <v>0</v>
      </c>
      <c r="Z175" s="1508">
        <v>24</v>
      </c>
      <c r="AA175" s="1503">
        <f t="shared" si="197"/>
      </c>
      <c r="AB175" s="1509" t="s">
        <v>1049</v>
      </c>
      <c r="AC175" s="1510" t="s">
        <v>1073</v>
      </c>
      <c r="AD175" s="1510">
        <v>21</v>
      </c>
    </row>
    <row r="176">
      <c r="A176" s="1498"/>
      <c r="B176" s="1499" t="s">
        <v>1047</v>
      </c>
      <c r="C176" s="1499" t="s">
        <v>1056</v>
      </c>
      <c r="D176" s="1512">
        <v>2169.1</v>
      </c>
      <c r="E176" s="1501">
        <v>1</v>
      </c>
      <c r="F176" s="1500">
        <f t="shared" si="82"/>
      </c>
      <c r="G176" s="1502">
        <f t="shared" si="13"/>
      </c>
      <c r="H176" s="1502">
        <f t="shared" si="233"/>
      </c>
      <c r="I176" s="1502">
        <f t="shared" si="169"/>
      </c>
      <c r="J176" s="1513">
        <f t="shared" si="317"/>
      </c>
      <c r="K176" s="1504">
        <f t="shared" si="289"/>
      </c>
      <c r="L176" s="1504">
        <f t="shared" si="373"/>
      </c>
      <c r="M176" s="1504">
        <f t="shared" si="345"/>
      </c>
      <c r="N176" s="1504">
        <f t="shared" si="133"/>
      </c>
      <c r="O176" s="1505">
        <f t="shared" si="41"/>
      </c>
      <c r="P176" s="1506">
        <v>0.0163</v>
      </c>
      <c r="Q176" s="1507">
        <v>42</v>
      </c>
      <c r="R176" s="1503">
        <f t="shared" si="261"/>
      </c>
      <c r="S176" s="1505">
        <v>24141</v>
      </c>
      <c r="T176" s="1505">
        <v>659</v>
      </c>
      <c r="U176" s="1505">
        <v>93</v>
      </c>
      <c r="V176" s="1505">
        <v>700</v>
      </c>
      <c r="W176" s="1505">
        <v>64</v>
      </c>
      <c r="X176" s="1505">
        <v>4</v>
      </c>
      <c r="Y176" s="1505">
        <v>1</v>
      </c>
      <c r="Z176" s="1508">
        <v>23</v>
      </c>
      <c r="AA176" s="1503">
        <f t="shared" si="197"/>
      </c>
      <c r="AB176" s="1509" t="s">
        <v>1049</v>
      </c>
      <c r="AC176" s="1510" t="s">
        <v>1076</v>
      </c>
      <c r="AD176" s="1510">
        <v>17</v>
      </c>
    </row>
    <row r="177">
      <c r="A177" s="1498"/>
      <c r="B177" s="1515" t="s">
        <v>1054</v>
      </c>
      <c r="C177" s="1515"/>
      <c r="D177" s="1516">
        <f>SUM(D172:D176)</f>
      </c>
      <c r="E177" s="1532">
        <f>SUM(E172:E176)</f>
      </c>
      <c r="F177" s="1516">
        <f>SUM(F172:F176)</f>
      </c>
      <c r="G177" s="1518">
        <f t="shared" si="13"/>
      </c>
      <c r="H177" s="1518">
        <f t="shared" si="233"/>
      </c>
      <c r="I177" s="1518">
        <f t="shared" si="169"/>
      </c>
      <c r="J177" s="1518">
        <f t="shared" si="317"/>
      </c>
      <c r="K177" s="1519">
        <f t="shared" si="289"/>
      </c>
      <c r="L177" s="1519">
        <f t="shared" si="373"/>
      </c>
      <c r="M177" s="1519">
        <f t="shared" si="345"/>
      </c>
      <c r="N177" s="1519">
        <f t="shared" si="133"/>
      </c>
      <c r="O177" s="1520">
        <f t="shared" si="41"/>
      </c>
      <c r="P177" s="1519">
        <f>AVERAGE(P172:P176)</f>
      </c>
      <c r="Q177" s="1521">
        <f>AVERAGE(Q172:Q176)</f>
      </c>
      <c r="R177" s="1518">
        <f t="shared" si="261"/>
      </c>
      <c r="S177" s="1520">
        <f>SUM(S172:S176)</f>
      </c>
      <c r="T177" s="1520">
        <f>SUM(T172:T176)</f>
      </c>
      <c r="U177" s="1520">
        <f>SUM(U172:U176)</f>
      </c>
      <c r="V177" s="1520">
        <f>SUM(V172:V176)</f>
      </c>
      <c r="W177" s="1520">
        <f>SUM(W172:W176)</f>
      </c>
      <c r="X177" s="1520">
        <f>SUM(X172:X176)</f>
      </c>
      <c r="Y177" s="1520">
        <f>SUM(Y172:Y176)</f>
      </c>
      <c r="Z177" s="1520">
        <f>SUM(Z172:Z176)</f>
      </c>
      <c r="AA177" s="1521">
        <f t="shared" si="197"/>
      </c>
      <c r="AB177" s="1522"/>
      <c r="AC177" s="1522"/>
      <c r="AD177" s="1520">
        <f>SUM(AD172:AD176)</f>
      </c>
    </row>
    <row r="178">
      <c r="A178" s="1498"/>
      <c r="B178" s="1514" t="s">
        <v>1074</v>
      </c>
      <c r="C178" s="1499" t="s">
        <v>1057</v>
      </c>
      <c r="D178" s="1500">
        <v>1929.1</v>
      </c>
      <c r="E178" s="1534">
        <v>0</v>
      </c>
      <c r="F178" s="1500">
        <f t="shared" ref="F178:F180" si="83">E178*2000</f>
      </c>
      <c r="G178" s="1502">
        <f t="shared" si="13"/>
      </c>
      <c r="H178" s="1502">
        <f t="shared" si="233"/>
      </c>
      <c r="I178" s="1502">
        <f t="shared" si="169"/>
      </c>
      <c r="J178" s="1503">
        <f t="shared" si="317"/>
      </c>
      <c r="K178" s="1504">
        <f t="shared" si="289"/>
      </c>
      <c r="L178" s="1504">
        <f t="shared" si="373"/>
      </c>
      <c r="M178" s="1504">
        <f t="shared" si="345"/>
      </c>
      <c r="N178" s="1504">
        <f t="shared" si="133"/>
      </c>
      <c r="O178" s="1505">
        <f t="shared" si="41"/>
      </c>
      <c r="P178" s="1506">
        <v>0.0205</v>
      </c>
      <c r="Q178" s="1507">
        <v>44</v>
      </c>
      <c r="R178" s="1503">
        <f t="shared" si="261"/>
      </c>
      <c r="S178" s="1508">
        <v>19020</v>
      </c>
      <c r="T178" s="1505">
        <v>526</v>
      </c>
      <c r="U178" s="1505">
        <v>101</v>
      </c>
      <c r="V178" s="1505">
        <v>567</v>
      </c>
      <c r="W178" s="1505">
        <v>59</v>
      </c>
      <c r="X178" s="1505">
        <v>4</v>
      </c>
      <c r="Y178" s="1505">
        <v>2</v>
      </c>
      <c r="Z178" s="1508">
        <v>29</v>
      </c>
      <c r="AA178" s="1503">
        <f t="shared" si="197"/>
      </c>
      <c r="AB178" s="1509" t="s">
        <v>1049</v>
      </c>
      <c r="AC178" s="1510" t="s">
        <v>1076</v>
      </c>
      <c r="AD178" s="1510">
        <v>19</v>
      </c>
    </row>
    <row r="179">
      <c r="A179" s="1498"/>
      <c r="B179" s="1514" t="s">
        <v>1074</v>
      </c>
      <c r="C179" s="1514" t="s">
        <v>1058</v>
      </c>
      <c r="D179" s="1512">
        <v>1992.68</v>
      </c>
      <c r="E179" s="1501">
        <v>3</v>
      </c>
      <c r="F179" s="1500">
        <f t="shared" si="83"/>
      </c>
      <c r="G179" s="1502">
        <f t="shared" si="13"/>
      </c>
      <c r="H179" s="1502">
        <f t="shared" si="233"/>
      </c>
      <c r="I179" s="1502">
        <f t="shared" si="169"/>
      </c>
      <c r="J179" s="1503">
        <f t="shared" si="317"/>
      </c>
      <c r="K179" s="1504">
        <f t="shared" si="289"/>
      </c>
      <c r="L179" s="1504">
        <f t="shared" si="373"/>
      </c>
      <c r="M179" s="1504">
        <f t="shared" si="345"/>
      </c>
      <c r="N179" s="1504">
        <f t="shared" si="133"/>
      </c>
      <c r="O179" s="1505">
        <f t="shared" si="41"/>
      </c>
      <c r="P179" s="1506">
        <v>0.0133</v>
      </c>
      <c r="Q179" s="1507">
        <v>45</v>
      </c>
      <c r="R179" s="1503">
        <f t="shared" si="261"/>
      </c>
      <c r="S179" s="1508">
        <v>19880</v>
      </c>
      <c r="T179" s="1505">
        <v>545</v>
      </c>
      <c r="U179" s="1505">
        <v>74</v>
      </c>
      <c r="V179" s="1505">
        <v>600</v>
      </c>
      <c r="W179" s="1505">
        <v>82</v>
      </c>
      <c r="X179" s="1505">
        <v>8</v>
      </c>
      <c r="Y179" s="1505">
        <v>1</v>
      </c>
      <c r="Z179" s="1508">
        <v>22</v>
      </c>
      <c r="AA179" s="1503">
        <f t="shared" si="197"/>
      </c>
      <c r="AB179" s="1509" t="s">
        <v>1049</v>
      </c>
      <c r="AC179" s="1510" t="s">
        <v>1076</v>
      </c>
      <c r="AD179" s="1510">
        <v>21</v>
      </c>
    </row>
    <row r="180">
      <c r="A180" s="1498"/>
      <c r="B180" s="1514" t="s">
        <v>1074</v>
      </c>
      <c r="C180" s="1499" t="s">
        <v>1059</v>
      </c>
      <c r="D180" s="1512">
        <v>983.44</v>
      </c>
      <c r="E180" s="1501">
        <v>3</v>
      </c>
      <c r="F180" s="1500">
        <f t="shared" si="83"/>
      </c>
      <c r="G180" s="1502">
        <f t="shared" si="13"/>
      </c>
      <c r="H180" s="1502">
        <f t="shared" si="233"/>
      </c>
      <c r="I180" s="1502">
        <f t="shared" si="169"/>
      </c>
      <c r="J180" s="1503">
        <f t="shared" si="317"/>
      </c>
      <c r="K180" s="1504">
        <f t="shared" si="289"/>
      </c>
      <c r="L180" s="1504">
        <f t="shared" si="373"/>
      </c>
      <c r="M180" s="1504">
        <f t="shared" si="345"/>
      </c>
      <c r="N180" s="1504">
        <f t="shared" si="133"/>
      </c>
      <c r="O180" s="1505">
        <f t="shared" si="41"/>
      </c>
      <c r="P180" s="1506">
        <v>0.013</v>
      </c>
      <c r="Q180" s="1507">
        <v>48</v>
      </c>
      <c r="R180" s="1503">
        <f t="shared" si="261"/>
      </c>
      <c r="S180" s="1505">
        <v>12670</v>
      </c>
      <c r="T180" s="1505">
        <v>280</v>
      </c>
      <c r="U180" s="1505">
        <v>53</v>
      </c>
      <c r="V180" s="1505">
        <v>317</v>
      </c>
      <c r="W180" s="1505">
        <v>67</v>
      </c>
      <c r="X180" s="1505">
        <v>2</v>
      </c>
      <c r="Y180" s="1505">
        <v>1</v>
      </c>
      <c r="Z180" s="1508">
        <v>10</v>
      </c>
      <c r="AA180" s="1503">
        <f t="shared" si="197"/>
      </c>
      <c r="AB180" s="1509" t="s">
        <v>1049</v>
      </c>
      <c r="AC180" s="1510" t="s">
        <v>1076</v>
      </c>
      <c r="AD180" s="1510">
        <v>10</v>
      </c>
    </row>
    <row r="181">
      <c r="A181" s="1498"/>
      <c r="B181" s="1515" t="s">
        <v>1054</v>
      </c>
      <c r="C181" s="1515"/>
      <c r="D181" s="1516">
        <f>SUM(D178:D180)</f>
      </c>
      <c r="E181" s="1517">
        <f>SUM(E178:E180)</f>
      </c>
      <c r="F181" s="1516">
        <f>SUM(F178:F180)</f>
      </c>
      <c r="G181" s="1518">
        <f t="shared" si="13"/>
      </c>
      <c r="H181" s="1518">
        <f t="shared" si="233"/>
      </c>
      <c r="I181" s="1518">
        <f t="shared" si="169"/>
      </c>
      <c r="J181" s="1518">
        <f t="shared" si="317"/>
      </c>
      <c r="K181" s="1519">
        <f t="shared" si="289"/>
      </c>
      <c r="L181" s="1519">
        <f t="shared" si="373"/>
      </c>
      <c r="M181" s="1519">
        <f t="shared" si="345"/>
      </c>
      <c r="N181" s="1519">
        <f t="shared" si="133"/>
      </c>
      <c r="O181" s="1520">
        <f t="shared" si="41"/>
      </c>
      <c r="P181" s="1519">
        <f>AVERAGE(P178:P180)</f>
      </c>
      <c r="Q181" s="1521">
        <f>AVERAGE(Q178:Q180)</f>
      </c>
      <c r="R181" s="1516">
        <f t="shared" si="261"/>
      </c>
      <c r="S181" s="1520">
        <f>SUM(S178:S180)</f>
      </c>
      <c r="T181" s="1520">
        <f>SUM(T178:T180)</f>
      </c>
      <c r="U181" s="1520">
        <f>SUM(U178:U180)</f>
      </c>
      <c r="V181" s="1520">
        <f>SUM(V178:V180)</f>
      </c>
      <c r="W181" s="1520">
        <f>SUM(W178:W180)</f>
      </c>
      <c r="X181" s="1520">
        <f>SUM(X178:X180)</f>
      </c>
      <c r="Y181" s="1520">
        <f>SUM(Y178:Y180)</f>
      </c>
      <c r="Z181" s="1520">
        <f>SUM(Z178:Z180)</f>
      </c>
      <c r="AA181" s="1521">
        <f t="shared" si="197"/>
      </c>
      <c r="AB181" s="1522"/>
      <c r="AC181" s="1522"/>
      <c r="AD181" s="1520">
        <f>SUM(AD178:AD180)</f>
      </c>
    </row>
    <row r="182">
      <c r="A182" s="1498"/>
      <c r="B182" s="1524" t="s">
        <v>1060</v>
      </c>
      <c r="C182" s="1524"/>
      <c r="D182" s="1525">
        <f>D181+D177</f>
      </c>
      <c r="E182" s="1525">
        <f>E181+E177</f>
      </c>
      <c r="F182" s="1525">
        <f>F181+F177</f>
      </c>
      <c r="G182" s="1526">
        <f t="shared" si="13"/>
      </c>
      <c r="H182" s="1526">
        <f t="shared" si="233"/>
      </c>
      <c r="I182" s="1526">
        <f t="shared" si="169"/>
      </c>
      <c r="J182" s="1526">
        <f t="shared" si="317"/>
      </c>
      <c r="K182" s="1527">
        <f t="shared" si="289"/>
      </c>
      <c r="L182" s="1527">
        <f t="shared" si="373"/>
      </c>
      <c r="M182" s="1527">
        <f t="shared" si="345"/>
      </c>
      <c r="N182" s="1527">
        <f t="shared" si="133"/>
      </c>
      <c r="O182" s="1528">
        <f t="shared" si="41"/>
      </c>
      <c r="P182" s="1528">
        <f>(P181+P177)/2</f>
      </c>
      <c r="Q182" s="1529">
        <f>(Q181+Q177)/2</f>
      </c>
      <c r="R182" s="1525">
        <f>(R181+R177)/2</f>
      </c>
      <c r="S182" s="1528">
        <f>S181+S177</f>
      </c>
      <c r="T182" s="1528">
        <f>T181+T177</f>
      </c>
      <c r="U182" s="1528">
        <f>U181+U177</f>
      </c>
      <c r="V182" s="1528">
        <f>V181+V177</f>
      </c>
      <c r="W182" s="1528">
        <f>W181+W177</f>
      </c>
      <c r="X182" s="1528">
        <f>X181+X177</f>
      </c>
      <c r="Y182" s="1528">
        <f>Y181+Y177</f>
      </c>
      <c r="Z182" s="1528">
        <f>Z181+Z177</f>
      </c>
      <c r="AA182" s="1529">
        <f t="shared" si="197"/>
      </c>
      <c r="AB182" s="1530"/>
      <c r="AC182" s="1530"/>
      <c r="AD182" s="1528">
        <f>AD177+AD181</f>
      </c>
    </row>
    <row r="183">
      <c r="A183" s="1488" t="s">
        <v>1013</v>
      </c>
      <c r="B183" s="1488" t="s">
        <v>1014</v>
      </c>
      <c r="C183" s="1488"/>
      <c r="D183" s="1489" t="s">
        <v>1015</v>
      </c>
      <c r="E183" s="1489"/>
      <c r="F183" s="1489"/>
      <c r="G183" s="1489"/>
      <c r="H183" s="1489"/>
      <c r="I183" s="1489"/>
      <c r="J183" s="1490" t="s">
        <v>1016</v>
      </c>
      <c r="K183" s="1490"/>
      <c r="L183" s="1490"/>
      <c r="M183" s="1490"/>
      <c r="N183" s="1490"/>
      <c r="O183" s="1490"/>
      <c r="P183" s="1490"/>
      <c r="Q183" s="1491"/>
      <c r="R183" s="1490"/>
      <c r="S183" s="1490"/>
      <c r="T183" s="1490"/>
      <c r="U183" s="1490"/>
      <c r="V183" s="1490"/>
      <c r="W183" s="1490"/>
      <c r="X183" s="1490"/>
      <c r="Y183" s="1490"/>
      <c r="Z183" s="1490"/>
      <c r="AA183" s="1490"/>
      <c r="AB183" s="1490"/>
      <c r="AC183" s="1490"/>
      <c r="AD183" s="1492"/>
    </row>
    <row r="184">
      <c r="A184" s="1488"/>
      <c r="B184" s="1488" t="s">
        <v>1017</v>
      </c>
      <c r="C184" s="1488" t="s">
        <v>1018</v>
      </c>
      <c r="D184" s="1489" t="s">
        <v>1019</v>
      </c>
      <c r="E184" s="1493" t="s">
        <v>1020</v>
      </c>
      <c r="F184" s="1494" t="s">
        <v>1021</v>
      </c>
      <c r="G184" s="1495" t="s">
        <v>1022</v>
      </c>
      <c r="H184" s="1495" t="s">
        <v>1023</v>
      </c>
      <c r="I184" s="1495" t="s">
        <v>1024</v>
      </c>
      <c r="J184" s="1490" t="s">
        <v>1025</v>
      </c>
      <c r="K184" s="1496" t="s">
        <v>1026</v>
      </c>
      <c r="L184" s="1496" t="s">
        <v>1027</v>
      </c>
      <c r="M184" s="1496" t="s">
        <v>1028</v>
      </c>
      <c r="N184" s="1496" t="s">
        <v>1029</v>
      </c>
      <c r="O184" s="1497" t="s">
        <v>1030</v>
      </c>
      <c r="P184" s="1496" t="s">
        <v>1031</v>
      </c>
      <c r="Q184" s="1491" t="s">
        <v>1032</v>
      </c>
      <c r="R184" s="1490" t="s">
        <v>1033</v>
      </c>
      <c r="S184" s="1497" t="s">
        <v>1034</v>
      </c>
      <c r="T184" s="1497" t="s">
        <v>1035</v>
      </c>
      <c r="U184" s="1497" t="s">
        <v>1036</v>
      </c>
      <c r="V184" s="1497" t="s">
        <v>1037</v>
      </c>
      <c r="W184" s="1497" t="s">
        <v>1038</v>
      </c>
      <c r="X184" s="1497" t="s">
        <v>1039</v>
      </c>
      <c r="Y184" s="1497" t="s">
        <v>1040</v>
      </c>
      <c r="Z184" s="1497" t="s">
        <v>1041</v>
      </c>
      <c r="AA184" s="1490" t="s">
        <v>1042</v>
      </c>
      <c r="AB184" s="1492" t="s">
        <v>1043</v>
      </c>
      <c r="AC184" s="1492" t="s">
        <v>1044</v>
      </c>
      <c r="AD184" s="1492" t="s">
        <v>1045</v>
      </c>
    </row>
    <row r="185">
      <c r="A185" s="1498" t="s">
        <v>1077</v>
      </c>
      <c r="B185" s="1514" t="s">
        <v>1055</v>
      </c>
      <c r="C185" s="1499" t="s">
        <v>1048</v>
      </c>
      <c r="D185" s="1500">
        <v>1947.92</v>
      </c>
      <c r="E185" s="1501">
        <v>1</v>
      </c>
      <c r="F185" s="1500">
        <f t="shared" ref="F185:F189" si="84">E185*2000</f>
      </c>
      <c r="G185" s="1502">
        <f t="shared" ref="G185:G196" si="14">F185/D185</f>
      </c>
      <c r="H185" s="1502">
        <f t="shared" ref="H185:H196" si="234">D185/E185</f>
      </c>
      <c r="I185" s="1502">
        <f t="shared" ref="I185:I196" si="170">F185/E185</f>
      </c>
      <c r="J185" s="1503">
        <f t="shared" ref="J185:J196" si="318">D185/T185</f>
      </c>
      <c r="K185" s="1504">
        <f t="shared" ref="K185:K196" si="290">O185/S185*1</f>
      </c>
      <c r="L185" s="1504">
        <f t="shared" ref="L185:L196" si="374">T185/S185</f>
      </c>
      <c r="M185" s="1504">
        <f t="shared" ref="M185:M196" si="346">V185/S185</f>
      </c>
      <c r="N185" s="1504">
        <f t="shared" ref="N185:N196" si="134">W185/V185</f>
      </c>
      <c r="O185" s="1505">
        <f t="shared" ref="O185:O196" si="42">U185/P185</f>
      </c>
      <c r="P185" s="1506">
        <v>0.0081</v>
      </c>
      <c r="Q185" s="1507">
        <v>17</v>
      </c>
      <c r="R185" s="1503">
        <f t="shared" ref="R185:R195" si="262">(D185/S185)*1000</f>
      </c>
      <c r="S185" s="1508">
        <v>28337</v>
      </c>
      <c r="T185" s="1505">
        <v>687</v>
      </c>
      <c r="U185" s="1505">
        <v>79</v>
      </c>
      <c r="V185" s="1505">
        <v>733</v>
      </c>
      <c r="W185" s="1505">
        <v>45</v>
      </c>
      <c r="X185" s="1505">
        <v>7</v>
      </c>
      <c r="Y185" s="1505">
        <v>0</v>
      </c>
      <c r="Z185" s="1508">
        <v>27</v>
      </c>
      <c r="AA185" s="1503">
        <f t="shared" ref="AA185:AA196" si="198">AD185*1000/D185</f>
      </c>
      <c r="AB185" s="1509" t="s">
        <v>1049</v>
      </c>
      <c r="AC185" s="1510" t="s">
        <v>1076</v>
      </c>
      <c r="AD185" s="1510">
        <v>11</v>
      </c>
    </row>
    <row r="186">
      <c r="A186" s="1498"/>
      <c r="B186" s="1514" t="s">
        <v>1055</v>
      </c>
      <c r="C186" s="1499" t="s">
        <v>1051</v>
      </c>
      <c r="D186" s="1500">
        <v>1562.89</v>
      </c>
      <c r="E186" s="1501">
        <v>1</v>
      </c>
      <c r="F186" s="1500">
        <f t="shared" si="84"/>
      </c>
      <c r="G186" s="1502">
        <f t="shared" si="14"/>
      </c>
      <c r="H186" s="1511">
        <f t="shared" si="234"/>
      </c>
      <c r="I186" s="1511">
        <f t="shared" si="170"/>
      </c>
      <c r="J186" s="1503">
        <f t="shared" si="318"/>
      </c>
      <c r="K186" s="1504">
        <f t="shared" si="290"/>
      </c>
      <c r="L186" s="1504">
        <f t="shared" si="374"/>
      </c>
      <c r="M186" s="1504">
        <f t="shared" si="346"/>
      </c>
      <c r="N186" s="1504">
        <f t="shared" si="134"/>
      </c>
      <c r="O186" s="1505">
        <f t="shared" si="42"/>
      </c>
      <c r="P186" s="1506">
        <v>0.0096</v>
      </c>
      <c r="Q186" s="1507">
        <v>22</v>
      </c>
      <c r="R186" s="1503">
        <f t="shared" si="262"/>
      </c>
      <c r="S186" s="1505">
        <v>24942</v>
      </c>
      <c r="T186" s="1505">
        <v>469</v>
      </c>
      <c r="U186" s="1505">
        <v>66</v>
      </c>
      <c r="V186" s="1505">
        <v>509</v>
      </c>
      <c r="W186" s="1505">
        <v>29</v>
      </c>
      <c r="X186" s="1505">
        <v>0</v>
      </c>
      <c r="Y186" s="1505">
        <v>1</v>
      </c>
      <c r="Z186" s="1508">
        <v>36</v>
      </c>
      <c r="AA186" s="1503">
        <f t="shared" si="198"/>
      </c>
      <c r="AB186" s="1509" t="s">
        <v>1049</v>
      </c>
      <c r="AC186" s="1510" t="s">
        <v>1076</v>
      </c>
      <c r="AD186" s="1510">
        <v>10</v>
      </c>
    </row>
    <row r="187">
      <c r="A187" s="1498"/>
      <c r="B187" s="1514" t="s">
        <v>1055</v>
      </c>
      <c r="C187" s="1499" t="s">
        <v>1052</v>
      </c>
      <c r="D187" s="1512">
        <v>1981.8</v>
      </c>
      <c r="E187" s="1501">
        <v>2</v>
      </c>
      <c r="F187" s="1500">
        <f t="shared" si="84"/>
      </c>
      <c r="G187" s="1502">
        <f t="shared" si="14"/>
      </c>
      <c r="H187" s="1502">
        <f t="shared" si="234"/>
      </c>
      <c r="I187" s="1502">
        <f t="shared" si="170"/>
      </c>
      <c r="J187" s="1513">
        <f t="shared" si="318"/>
      </c>
      <c r="K187" s="1504">
        <f t="shared" si="290"/>
      </c>
      <c r="L187" s="1504">
        <f t="shared" si="374"/>
      </c>
      <c r="M187" s="1504">
        <f t="shared" si="346"/>
      </c>
      <c r="N187" s="1504">
        <f t="shared" si="134"/>
      </c>
      <c r="O187" s="1505">
        <f t="shared" si="42"/>
      </c>
      <c r="P187" s="1506">
        <v>0.0206</v>
      </c>
      <c r="Q187" s="1507">
        <v>27</v>
      </c>
      <c r="R187" s="1503">
        <f t="shared" si="262"/>
      </c>
      <c r="S187" s="1505">
        <v>27517</v>
      </c>
      <c r="T187" s="1505">
        <v>492</v>
      </c>
      <c r="U187" s="1505">
        <v>105</v>
      </c>
      <c r="V187" s="1505">
        <v>543</v>
      </c>
      <c r="W187" s="1505">
        <v>54</v>
      </c>
      <c r="X187" s="1505">
        <v>7</v>
      </c>
      <c r="Y187" s="1505">
        <v>4</v>
      </c>
      <c r="Z187" s="1508">
        <v>42</v>
      </c>
      <c r="AA187" s="1503">
        <f t="shared" si="198"/>
      </c>
      <c r="AB187" s="1509" t="s">
        <v>1049</v>
      </c>
      <c r="AC187" s="1510" t="s">
        <v>1076</v>
      </c>
      <c r="AD187" s="1510">
        <v>18</v>
      </c>
    </row>
    <row r="188">
      <c r="A188" s="1498"/>
      <c r="B188" s="1514" t="s">
        <v>1055</v>
      </c>
      <c r="C188" s="1514" t="s">
        <v>1053</v>
      </c>
      <c r="D188" s="1512">
        <v>1717.45</v>
      </c>
      <c r="E188" s="1501">
        <v>0</v>
      </c>
      <c r="F188" s="1500">
        <f t="shared" si="84"/>
      </c>
      <c r="G188" s="1502">
        <f t="shared" si="14"/>
      </c>
      <c r="H188" s="1502">
        <f t="shared" si="234"/>
      </c>
      <c r="I188" s="1502">
        <f t="shared" si="170"/>
      </c>
      <c r="J188" s="1513">
        <f t="shared" si="318"/>
      </c>
      <c r="K188" s="1504">
        <f t="shared" si="290"/>
      </c>
      <c r="L188" s="1504">
        <f t="shared" si="374"/>
      </c>
      <c r="M188" s="1504">
        <f t="shared" si="346"/>
      </c>
      <c r="N188" s="1504">
        <f t="shared" si="134"/>
      </c>
      <c r="O188" s="1505">
        <f t="shared" si="42"/>
      </c>
      <c r="P188" s="1506">
        <v>0.0151</v>
      </c>
      <c r="Q188" s="1507">
        <v>30</v>
      </c>
      <c r="R188" s="1503">
        <f t="shared" si="262"/>
      </c>
      <c r="S188" s="1505">
        <v>21906</v>
      </c>
      <c r="T188" s="1505">
        <v>503</v>
      </c>
      <c r="U188" s="1505">
        <v>69</v>
      </c>
      <c r="V188" s="1505">
        <v>544</v>
      </c>
      <c r="W188" s="1505">
        <v>35</v>
      </c>
      <c r="X188" s="1505">
        <v>5</v>
      </c>
      <c r="Y188" s="1505">
        <v>0</v>
      </c>
      <c r="Z188" s="1508">
        <v>24</v>
      </c>
      <c r="AA188" s="1503">
        <f t="shared" si="198"/>
      </c>
      <c r="AB188" s="1509" t="s">
        <v>1049</v>
      </c>
      <c r="AC188" s="1510" t="s">
        <v>1076</v>
      </c>
      <c r="AD188" s="1510">
        <v>18</v>
      </c>
    </row>
    <row r="189">
      <c r="A189" s="1498"/>
      <c r="B189" s="1514" t="s">
        <v>1055</v>
      </c>
      <c r="C189" s="1499" t="s">
        <v>1056</v>
      </c>
      <c r="D189" s="1512">
        <v>1760.5</v>
      </c>
      <c r="E189" s="1501">
        <v>2</v>
      </c>
      <c r="F189" s="1500">
        <f t="shared" si="84"/>
      </c>
      <c r="G189" s="1502">
        <f t="shared" si="14"/>
      </c>
      <c r="H189" s="1502">
        <f t="shared" si="234"/>
      </c>
      <c r="I189" s="1502">
        <f t="shared" si="170"/>
      </c>
      <c r="J189" s="1513">
        <f t="shared" si="318"/>
      </c>
      <c r="K189" s="1504">
        <f t="shared" si="290"/>
      </c>
      <c r="L189" s="1504">
        <f t="shared" si="374"/>
      </c>
      <c r="M189" s="1504">
        <f t="shared" si="346"/>
      </c>
      <c r="N189" s="1504">
        <f t="shared" si="134"/>
      </c>
      <c r="O189" s="1505">
        <f t="shared" si="42"/>
      </c>
      <c r="P189" s="1506">
        <v>0.0139</v>
      </c>
      <c r="Q189" s="1507">
        <v>30</v>
      </c>
      <c r="R189" s="1503">
        <f t="shared" si="262"/>
      </c>
      <c r="S189" s="1505">
        <v>24167</v>
      </c>
      <c r="T189" s="1505">
        <v>731</v>
      </c>
      <c r="U189" s="1505">
        <v>84</v>
      </c>
      <c r="V189" s="1505">
        <v>816</v>
      </c>
      <c r="W189" s="1505">
        <v>38</v>
      </c>
      <c r="X189" s="1505">
        <v>3</v>
      </c>
      <c r="Y189" s="1505">
        <v>0</v>
      </c>
      <c r="Z189" s="1508">
        <v>29</v>
      </c>
      <c r="AA189" s="1503">
        <f t="shared" si="198"/>
      </c>
      <c r="AB189" s="1509" t="s">
        <v>1049</v>
      </c>
      <c r="AC189" s="1510" t="s">
        <v>1076</v>
      </c>
      <c r="AD189" s="1510">
        <v>10</v>
      </c>
    </row>
    <row r="190">
      <c r="A190" s="1498"/>
      <c r="B190" s="1515" t="s">
        <v>1054</v>
      </c>
      <c r="C190" s="1515"/>
      <c r="D190" s="1516">
        <f>SUM(D185:D189)</f>
      </c>
      <c r="E190" s="1532">
        <f>SUM(E185:E189)</f>
      </c>
      <c r="F190" s="1516">
        <f>SUM(F185:F189)</f>
      </c>
      <c r="G190" s="1518">
        <f t="shared" si="14"/>
      </c>
      <c r="H190" s="1518">
        <f t="shared" si="234"/>
      </c>
      <c r="I190" s="1518">
        <f t="shared" si="170"/>
      </c>
      <c r="J190" s="1518">
        <f t="shared" si="318"/>
      </c>
      <c r="K190" s="1519">
        <f t="shared" si="290"/>
      </c>
      <c r="L190" s="1519">
        <f t="shared" si="374"/>
      </c>
      <c r="M190" s="1519">
        <f t="shared" si="346"/>
      </c>
      <c r="N190" s="1519">
        <f t="shared" si="134"/>
      </c>
      <c r="O190" s="1520">
        <f t="shared" si="42"/>
      </c>
      <c r="P190" s="1519">
        <f>AVERAGE(P185:P189)</f>
      </c>
      <c r="Q190" s="1521">
        <f>AVERAGE(Q185:Q189)</f>
      </c>
      <c r="R190" s="1518">
        <f t="shared" si="262"/>
      </c>
      <c r="S190" s="1520">
        <f>SUM(S185:S189)</f>
      </c>
      <c r="T190" s="1520">
        <f>SUM(T185:T189)</f>
      </c>
      <c r="U190" s="1520">
        <f>SUM(U185:U189)</f>
      </c>
      <c r="V190" s="1520">
        <f>SUM(V185:V189)</f>
      </c>
      <c r="W190" s="1520">
        <f>SUM(W185:W189)</f>
      </c>
      <c r="X190" s="1520">
        <f>SUM(X185:X189)</f>
      </c>
      <c r="Y190" s="1520">
        <f>SUM(Y185:Y189)</f>
      </c>
      <c r="Z190" s="1520">
        <f>SUM(Z185:Z189)</f>
      </c>
      <c r="AA190" s="1521">
        <f t="shared" si="198"/>
      </c>
      <c r="AB190" s="1522"/>
      <c r="AC190" s="1522"/>
      <c r="AD190" s="1520">
        <f>SUM(AD185:AD189)</f>
      </c>
    </row>
    <row r="191">
      <c r="A191" s="1498"/>
      <c r="B191" s="1514" t="s">
        <v>1074</v>
      </c>
      <c r="C191" s="1499" t="s">
        <v>1057</v>
      </c>
      <c r="D191" s="1500">
        <v>1491.17</v>
      </c>
      <c r="E191" s="1534">
        <v>1</v>
      </c>
      <c r="F191" s="1500">
        <f t="shared" ref="F191:F194" si="85">E191*2000</f>
      </c>
      <c r="G191" s="1502">
        <f t="shared" si="14"/>
      </c>
      <c r="H191" s="1502">
        <f t="shared" si="234"/>
      </c>
      <c r="I191" s="1502">
        <f t="shared" si="170"/>
      </c>
      <c r="J191" s="1503">
        <f t="shared" si="318"/>
      </c>
      <c r="K191" s="1504">
        <f t="shared" si="290"/>
      </c>
      <c r="L191" s="1504">
        <f t="shared" si="374"/>
      </c>
      <c r="M191" s="1504">
        <f t="shared" si="346"/>
      </c>
      <c r="N191" s="1504">
        <f t="shared" si="134"/>
      </c>
      <c r="O191" s="1505">
        <f t="shared" si="42"/>
      </c>
      <c r="P191" s="1506">
        <v>0.0166</v>
      </c>
      <c r="Q191" s="1507">
        <v>31</v>
      </c>
      <c r="R191" s="1503">
        <f t="shared" si="262"/>
      </c>
      <c r="S191" s="1508">
        <v>19705</v>
      </c>
      <c r="T191" s="1505">
        <v>477</v>
      </c>
      <c r="U191" s="1505">
        <v>85</v>
      </c>
      <c r="V191" s="1505">
        <v>516</v>
      </c>
      <c r="W191" s="1505">
        <v>32</v>
      </c>
      <c r="X191" s="1505">
        <v>3</v>
      </c>
      <c r="Y191" s="1505">
        <v>0</v>
      </c>
      <c r="Z191" s="1508">
        <v>18</v>
      </c>
      <c r="AA191" s="1503">
        <f t="shared" si="198"/>
      </c>
      <c r="AB191" s="1509" t="s">
        <v>1049</v>
      </c>
      <c r="AC191" s="1510" t="s">
        <v>1076</v>
      </c>
      <c r="AD191" s="1510">
        <v>8</v>
      </c>
    </row>
    <row r="192">
      <c r="A192" s="1498"/>
      <c r="B192" s="1514" t="s">
        <v>1074</v>
      </c>
      <c r="C192" s="1514" t="s">
        <v>1058</v>
      </c>
      <c r="D192" s="1512">
        <v>1486.75</v>
      </c>
      <c r="E192" s="1501">
        <v>4</v>
      </c>
      <c r="F192" s="1500">
        <f t="shared" si="85"/>
      </c>
      <c r="G192" s="1502">
        <f t="shared" si="14"/>
      </c>
      <c r="H192" s="1502">
        <f t="shared" si="234"/>
      </c>
      <c r="I192" s="1502">
        <f t="shared" si="170"/>
      </c>
      <c r="J192" s="1503">
        <f t="shared" si="318"/>
      </c>
      <c r="K192" s="1504">
        <f t="shared" si="290"/>
      </c>
      <c r="L192" s="1504">
        <f t="shared" si="374"/>
      </c>
      <c r="M192" s="1504">
        <f t="shared" si="346"/>
      </c>
      <c r="N192" s="1504">
        <f t="shared" si="134"/>
      </c>
      <c r="O192" s="1505">
        <f t="shared" si="42"/>
      </c>
      <c r="P192" s="1506">
        <v>0.0129</v>
      </c>
      <c r="Q192" s="1507">
        <v>34</v>
      </c>
      <c r="R192" s="1503">
        <f t="shared" si="262"/>
      </c>
      <c r="S192" s="1508">
        <v>21172</v>
      </c>
      <c r="T192" s="1505">
        <v>573</v>
      </c>
      <c r="U192" s="1505">
        <v>75</v>
      </c>
      <c r="V192" s="1505">
        <v>586</v>
      </c>
      <c r="W192" s="1505">
        <v>80</v>
      </c>
      <c r="X192" s="1505">
        <v>5</v>
      </c>
      <c r="Y192" s="1505">
        <v>0</v>
      </c>
      <c r="Z192" s="1508">
        <v>32</v>
      </c>
      <c r="AA192" s="1503">
        <f t="shared" si="198"/>
      </c>
      <c r="AB192" s="1509" t="s">
        <v>1049</v>
      </c>
      <c r="AC192" s="1510" t="s">
        <v>1076</v>
      </c>
      <c r="AD192" s="1510">
        <v>19</v>
      </c>
    </row>
    <row r="193">
      <c r="A193" s="1498"/>
      <c r="B193" s="1514" t="s">
        <v>1074</v>
      </c>
      <c r="C193" s="1499" t="s">
        <v>1059</v>
      </c>
      <c r="D193" s="1512">
        <v>1481.9</v>
      </c>
      <c r="E193" s="1501">
        <v>2</v>
      </c>
      <c r="F193" s="1500">
        <f t="shared" si="85"/>
      </c>
      <c r="G193" s="1502">
        <f t="shared" si="14"/>
      </c>
      <c r="H193" s="1502">
        <f t="shared" si="234"/>
      </c>
      <c r="I193" s="1502">
        <f t="shared" si="170"/>
      </c>
      <c r="J193" s="1503">
        <f t="shared" si="318"/>
      </c>
      <c r="K193" s="1504">
        <f t="shared" si="290"/>
      </c>
      <c r="L193" s="1504">
        <f t="shared" si="374"/>
      </c>
      <c r="M193" s="1504">
        <f t="shared" si="346"/>
      </c>
      <c r="N193" s="1504">
        <f t="shared" si="134"/>
      </c>
      <c r="O193" s="1505">
        <f t="shared" si="42"/>
      </c>
      <c r="P193" s="1506">
        <v>0.0099</v>
      </c>
      <c r="Q193" s="1507">
        <v>35</v>
      </c>
      <c r="R193" s="1503">
        <f t="shared" si="262"/>
      </c>
      <c r="S193" s="1505">
        <v>22246</v>
      </c>
      <c r="T193" s="1505">
        <v>741</v>
      </c>
      <c r="U193" s="1505">
        <v>71</v>
      </c>
      <c r="V193" s="1505">
        <v>819</v>
      </c>
      <c r="W193" s="1505">
        <v>60</v>
      </c>
      <c r="X193" s="1505">
        <v>5</v>
      </c>
      <c r="Y193" s="1505">
        <v>1</v>
      </c>
      <c r="Z193" s="1508">
        <v>25</v>
      </c>
      <c r="AA193" s="1503">
        <f t="shared" si="198"/>
      </c>
      <c r="AB193" s="1509" t="s">
        <v>1049</v>
      </c>
      <c r="AC193" s="1510" t="s">
        <v>1076</v>
      </c>
      <c r="AD193" s="1510">
        <v>14</v>
      </c>
    </row>
    <row customHeight="true" ht="18.452380952380953" r="194">
      <c r="A194" s="1498"/>
      <c r="B194" s="1514" t="s">
        <v>1074</v>
      </c>
      <c r="C194" s="1514" t="s">
        <v>1078</v>
      </c>
      <c r="D194" s="1512">
        <v>1054.77</v>
      </c>
      <c r="E194" s="1501">
        <v>1</v>
      </c>
      <c r="F194" s="1500">
        <f t="shared" si="85"/>
      </c>
      <c r="G194" s="1502">
        <f t="shared" si="14"/>
      </c>
      <c r="H194" s="1502">
        <f t="shared" si="234"/>
      </c>
      <c r="I194" s="1502">
        <f t="shared" si="170"/>
      </c>
      <c r="J194" s="1503">
        <f t="shared" si="318"/>
      </c>
      <c r="K194" s="1504">
        <f t="shared" si="290"/>
      </c>
      <c r="L194" s="1504">
        <f t="shared" si="374"/>
      </c>
      <c r="M194" s="1504">
        <f t="shared" si="346"/>
      </c>
      <c r="N194" s="1504">
        <f t="shared" si="134"/>
      </c>
      <c r="O194" s="1505">
        <f t="shared" si="42"/>
      </c>
      <c r="P194" s="1506">
        <v>0.0129</v>
      </c>
      <c r="Q194" s="1507">
        <v>38</v>
      </c>
      <c r="R194" s="1503">
        <f t="shared" si="262"/>
      </c>
      <c r="S194" s="1505">
        <v>15494</v>
      </c>
      <c r="T194" s="1505">
        <v>535</v>
      </c>
      <c r="U194" s="1505">
        <v>63</v>
      </c>
      <c r="V194" s="1505">
        <v>593</v>
      </c>
      <c r="W194" s="1505">
        <v>51</v>
      </c>
      <c r="X194" s="1505">
        <v>5</v>
      </c>
      <c r="Y194" s="1505">
        <v>0</v>
      </c>
      <c r="Z194" s="1508">
        <v>7</v>
      </c>
      <c r="AA194" s="1503">
        <f t="shared" si="198"/>
      </c>
      <c r="AB194" s="1509" t="s">
        <v>1049</v>
      </c>
      <c r="AC194" s="1510" t="s">
        <v>1076</v>
      </c>
      <c r="AD194" s="1510">
        <v>16</v>
      </c>
    </row>
    <row r="195">
      <c r="A195" s="1498"/>
      <c r="B195" s="1515" t="s">
        <v>1054</v>
      </c>
      <c r="C195" s="1515"/>
      <c r="D195" s="1516">
        <f>SUM(D191:D194)</f>
      </c>
      <c r="E195" s="1532">
        <f>SUM(E191:E194)</f>
      </c>
      <c r="F195" s="1516">
        <f>SUM(F191:F194)</f>
      </c>
      <c r="G195" s="1518">
        <f t="shared" si="14"/>
      </c>
      <c r="H195" s="1518">
        <f t="shared" si="234"/>
      </c>
      <c r="I195" s="1518">
        <f t="shared" si="170"/>
      </c>
      <c r="J195" s="1518">
        <f t="shared" si="318"/>
      </c>
      <c r="K195" s="1519">
        <f t="shared" si="290"/>
      </c>
      <c r="L195" s="1519">
        <f t="shared" si="374"/>
      </c>
      <c r="M195" s="1519">
        <f t="shared" si="346"/>
      </c>
      <c r="N195" s="1519">
        <f t="shared" si="134"/>
      </c>
      <c r="O195" s="1520">
        <f t="shared" si="42"/>
      </c>
      <c r="P195" s="1519">
        <f>SUM(P191:P194)</f>
      </c>
      <c r="Q195" s="1521">
        <f>SUM(Q191:Q194)</f>
      </c>
      <c r="R195" s="1516">
        <f t="shared" si="262"/>
      </c>
      <c r="S195" s="1520">
        <f>SUM(S191:S194)</f>
      </c>
      <c r="T195" s="1520">
        <f>SUM(T191:T194)</f>
      </c>
      <c r="U195" s="1520">
        <f>SUM(U191:U194)</f>
      </c>
      <c r="V195" s="1520">
        <f>SUM(V191:V194)</f>
      </c>
      <c r="W195" s="1520">
        <f>SUM(W191:W194)</f>
      </c>
      <c r="X195" s="1520">
        <f>SUM(X191:X194)</f>
      </c>
      <c r="Y195" s="1520">
        <f>SUM(Y191:Y194)</f>
      </c>
      <c r="Z195" s="1520">
        <f>SUM(Z191:Z194)</f>
      </c>
      <c r="AA195" s="1521">
        <f t="shared" si="198"/>
      </c>
      <c r="AB195" s="1522"/>
      <c r="AC195" s="1522"/>
      <c r="AD195" s="1520">
        <f>SUM(AD191:AD194)</f>
      </c>
    </row>
    <row r="196">
      <c r="A196" s="1498"/>
      <c r="B196" s="1524" t="s">
        <v>1060</v>
      </c>
      <c r="C196" s="1524"/>
      <c r="D196" s="1525">
        <f>D195+D190</f>
      </c>
      <c r="E196" s="1525">
        <f>E195+E190</f>
      </c>
      <c r="F196" s="1525">
        <f>F195+F190</f>
      </c>
      <c r="G196" s="1526">
        <f t="shared" si="14"/>
      </c>
      <c r="H196" s="1526">
        <f t="shared" si="234"/>
      </c>
      <c r="I196" s="1526">
        <f t="shared" si="170"/>
      </c>
      <c r="J196" s="1526">
        <f t="shared" si="318"/>
      </c>
      <c r="K196" s="1527">
        <f t="shared" si="290"/>
      </c>
      <c r="L196" s="1527">
        <f t="shared" si="374"/>
      </c>
      <c r="M196" s="1527">
        <f t="shared" si="346"/>
      </c>
      <c r="N196" s="1527">
        <f t="shared" si="134"/>
      </c>
      <c r="O196" s="1528">
        <f t="shared" si="42"/>
      </c>
      <c r="P196" s="1528">
        <f>(P195+P190)/2</f>
      </c>
      <c r="Q196" s="1529">
        <f>(Q195+Q190)/2</f>
      </c>
      <c r="R196" s="1525">
        <f>(R195+R190)/2</f>
      </c>
      <c r="S196" s="1528">
        <f>S195+S190</f>
      </c>
      <c r="T196" s="1528">
        <f>T195+T190</f>
      </c>
      <c r="U196" s="1528">
        <f>U195+U190</f>
      </c>
      <c r="V196" s="1528">
        <f>V195+V190</f>
      </c>
      <c r="W196" s="1528">
        <f>W195+W190</f>
      </c>
      <c r="X196" s="1528">
        <f>X195+X190</f>
      </c>
      <c r="Y196" s="1528">
        <f>Y195+Y190</f>
      </c>
      <c r="Z196" s="1528">
        <f>Z195+Z190</f>
      </c>
      <c r="AA196" s="1529">
        <f t="shared" si="198"/>
      </c>
      <c r="AB196" s="1530"/>
      <c r="AC196" s="1530"/>
      <c r="AD196" s="1528">
        <f>AD190+AD195</f>
      </c>
    </row>
    <row r="197">
      <c r="A197" s="1488" t="s">
        <v>1013</v>
      </c>
      <c r="B197" s="1488" t="s">
        <v>1014</v>
      </c>
      <c r="C197" s="1488"/>
      <c r="D197" s="1489" t="s">
        <v>1015</v>
      </c>
      <c r="E197" s="1489"/>
      <c r="F197" s="1489"/>
      <c r="G197" s="1489"/>
      <c r="H197" s="1489"/>
      <c r="I197" s="1489"/>
      <c r="J197" s="1490" t="s">
        <v>1016</v>
      </c>
      <c r="K197" s="1490"/>
      <c r="L197" s="1490"/>
      <c r="M197" s="1490"/>
      <c r="N197" s="1490"/>
      <c r="O197" s="1490"/>
      <c r="P197" s="1490"/>
      <c r="Q197" s="1491"/>
      <c r="R197" s="1490"/>
      <c r="S197" s="1490"/>
      <c r="T197" s="1490"/>
      <c r="U197" s="1490"/>
      <c r="V197" s="1490"/>
      <c r="W197" s="1490"/>
      <c r="X197" s="1490"/>
      <c r="Y197" s="1490"/>
      <c r="Z197" s="1490"/>
      <c r="AA197" s="1490"/>
      <c r="AB197" s="1490"/>
      <c r="AC197" s="1490"/>
      <c r="AD197" s="1492"/>
    </row>
    <row r="198">
      <c r="A198" s="1488"/>
      <c r="B198" s="1488" t="s">
        <v>1017</v>
      </c>
      <c r="C198" s="1488" t="s">
        <v>1018</v>
      </c>
      <c r="D198" s="1489" t="s">
        <v>1019</v>
      </c>
      <c r="E198" s="1493" t="s">
        <v>1020</v>
      </c>
      <c r="F198" s="1494" t="s">
        <v>1021</v>
      </c>
      <c r="G198" s="1495" t="s">
        <v>1022</v>
      </c>
      <c r="H198" s="1495" t="s">
        <v>1023</v>
      </c>
      <c r="I198" s="1495" t="s">
        <v>1024</v>
      </c>
      <c r="J198" s="1490" t="s">
        <v>1025</v>
      </c>
      <c r="K198" s="1496" t="s">
        <v>1026</v>
      </c>
      <c r="L198" s="1496" t="s">
        <v>1027</v>
      </c>
      <c r="M198" s="1496" t="s">
        <v>1028</v>
      </c>
      <c r="N198" s="1496" t="s">
        <v>1029</v>
      </c>
      <c r="O198" s="1497" t="s">
        <v>1030</v>
      </c>
      <c r="P198" s="1496" t="s">
        <v>1031</v>
      </c>
      <c r="Q198" s="1491" t="s">
        <v>1032</v>
      </c>
      <c r="R198" s="1490" t="s">
        <v>1033</v>
      </c>
      <c r="S198" s="1497" t="s">
        <v>1034</v>
      </c>
      <c r="T198" s="1497" t="s">
        <v>1035</v>
      </c>
      <c r="U198" s="1497" t="s">
        <v>1036</v>
      </c>
      <c r="V198" s="1497" t="s">
        <v>1037</v>
      </c>
      <c r="W198" s="1497" t="s">
        <v>1038</v>
      </c>
      <c r="X198" s="1497" t="s">
        <v>1039</v>
      </c>
      <c r="Y198" s="1497" t="s">
        <v>1040</v>
      </c>
      <c r="Z198" s="1497" t="s">
        <v>1041</v>
      </c>
      <c r="AA198" s="1490" t="s">
        <v>1042</v>
      </c>
      <c r="AB198" s="1492" t="s">
        <v>1043</v>
      </c>
      <c r="AC198" s="1492" t="s">
        <v>1044</v>
      </c>
      <c r="AD198" s="1492" t="s">
        <v>1045</v>
      </c>
    </row>
    <row r="199">
      <c r="A199" s="1498" t="s">
        <v>1079</v>
      </c>
      <c r="B199" s="1514" t="s">
        <v>1055</v>
      </c>
      <c r="C199" s="1499" t="s">
        <v>1080</v>
      </c>
      <c r="D199" s="1500">
        <v>2041.67</v>
      </c>
      <c r="E199" s="1501">
        <v>3</v>
      </c>
      <c r="F199" s="1500">
        <f t="shared" ref="F199:F203" si="86">E199*2000</f>
      </c>
      <c r="G199" s="1502">
        <f t="shared" ref="G199:G213" si="15">F199/D199</f>
      </c>
      <c r="H199" s="1502">
        <f t="shared" ref="H199:H213" si="235">D199/E199</f>
      </c>
      <c r="I199" s="1502">
        <f t="shared" ref="I199:I213" si="171">F199/E199</f>
      </c>
      <c r="J199" s="1503">
        <f t="shared" ref="J199:J213" si="319">D199/T199</f>
      </c>
      <c r="K199" s="1504">
        <f t="shared" ref="K199:K213" si="291">O199/S199*1</f>
      </c>
      <c r="L199" s="1504">
        <f t="shared" ref="L199:L213" si="375">T199/S199</f>
      </c>
      <c r="M199" s="1504">
        <f t="shared" ref="M199:M213" si="347">V199/S199</f>
      </c>
      <c r="N199" s="1504">
        <f t="shared" ref="N199:N213" si="135">W199/V199</f>
      </c>
      <c r="O199" s="1505">
        <f t="shared" ref="O199:O213" si="43">U199/P199</f>
      </c>
      <c r="P199" s="1506">
        <v>0.0098</v>
      </c>
      <c r="Q199" s="1507">
        <v>25</v>
      </c>
      <c r="R199" s="1503">
        <f t="shared" ref="R199:R212" si="263">(D199/S199)*1000</f>
      </c>
      <c r="S199" s="1508">
        <v>28531</v>
      </c>
      <c r="T199" s="1505">
        <v>763</v>
      </c>
      <c r="U199" s="1505">
        <v>94</v>
      </c>
      <c r="V199" s="1505">
        <v>869</v>
      </c>
      <c r="W199" s="1505">
        <v>59</v>
      </c>
      <c r="X199" s="1505">
        <v>2</v>
      </c>
      <c r="Y199" s="1505">
        <v>1</v>
      </c>
      <c r="Z199" s="1508">
        <v>32</v>
      </c>
      <c r="AA199" s="1503">
        <f t="shared" ref="AA199:AA213" si="199">AD199*1000/D199</f>
      </c>
      <c r="AB199" s="1509" t="s">
        <v>1049</v>
      </c>
      <c r="AC199" s="1510" t="s">
        <v>1050</v>
      </c>
      <c r="AD199" s="1510">
        <v>17</v>
      </c>
    </row>
    <row r="200">
      <c r="A200" s="1498"/>
      <c r="B200" s="1514" t="s">
        <v>1055</v>
      </c>
      <c r="C200" s="1499" t="s">
        <v>1081</v>
      </c>
      <c r="D200" s="1500">
        <v>1660.26</v>
      </c>
      <c r="E200" s="1501">
        <v>3</v>
      </c>
      <c r="F200" s="1500">
        <f t="shared" si="86"/>
      </c>
      <c r="G200" s="1502">
        <f t="shared" si="15"/>
      </c>
      <c r="H200" s="1511">
        <f t="shared" si="235"/>
      </c>
      <c r="I200" s="1511">
        <f t="shared" si="171"/>
      </c>
      <c r="J200" s="1503">
        <f t="shared" si="319"/>
      </c>
      <c r="K200" s="1504">
        <f t="shared" si="291"/>
      </c>
      <c r="L200" s="1504">
        <f t="shared" si="375"/>
      </c>
      <c r="M200" s="1504">
        <f t="shared" si="347"/>
      </c>
      <c r="N200" s="1504">
        <f t="shared" si="135"/>
      </c>
      <c r="O200" s="1505">
        <f t="shared" si="43"/>
      </c>
      <c r="P200" s="1506">
        <v>0.0113</v>
      </c>
      <c r="Q200" s="1507">
        <v>25</v>
      </c>
      <c r="R200" s="1503">
        <f t="shared" si="263"/>
      </c>
      <c r="S200" s="1505">
        <v>25817</v>
      </c>
      <c r="T200" s="1505">
        <v>995</v>
      </c>
      <c r="U200" s="1505">
        <v>94</v>
      </c>
      <c r="V200" s="1505">
        <v>1115</v>
      </c>
      <c r="W200" s="1505">
        <v>47</v>
      </c>
      <c r="X200" s="1505">
        <v>3</v>
      </c>
      <c r="Y200" s="1505">
        <v>3</v>
      </c>
      <c r="Z200" s="1508">
        <v>33</v>
      </c>
      <c r="AA200" s="1503">
        <f t="shared" si="199"/>
      </c>
      <c r="AB200" s="1509" t="s">
        <v>1049</v>
      </c>
      <c r="AC200" s="1510" t="s">
        <v>1050</v>
      </c>
      <c r="AD200" s="1510">
        <v>22</v>
      </c>
    </row>
    <row r="201">
      <c r="A201" s="1498"/>
      <c r="B201" s="1514" t="s">
        <v>1055</v>
      </c>
      <c r="C201" s="1499" t="s">
        <v>1082</v>
      </c>
      <c r="D201" s="1512">
        <v>2024.84</v>
      </c>
      <c r="E201" s="1501">
        <v>2</v>
      </c>
      <c r="F201" s="1500">
        <f t="shared" si="86"/>
      </c>
      <c r="G201" s="1502">
        <f t="shared" si="15"/>
      </c>
      <c r="H201" s="1502">
        <f t="shared" si="235"/>
      </c>
      <c r="I201" s="1502">
        <f t="shared" si="171"/>
      </c>
      <c r="J201" s="1513">
        <f t="shared" si="319"/>
      </c>
      <c r="K201" s="1504">
        <f t="shared" si="291"/>
      </c>
      <c r="L201" s="1504">
        <f t="shared" si="375"/>
      </c>
      <c r="M201" s="1504">
        <f t="shared" si="347"/>
      </c>
      <c r="N201" s="1504">
        <f t="shared" si="135"/>
      </c>
      <c r="O201" s="1505">
        <f t="shared" si="43"/>
      </c>
      <c r="P201" s="1506">
        <v>0.02</v>
      </c>
      <c r="Q201" s="1507">
        <v>30</v>
      </c>
      <c r="R201" s="1503">
        <f t="shared" si="263"/>
      </c>
      <c r="S201" s="1505">
        <v>27481</v>
      </c>
      <c r="T201" s="1505">
        <v>838</v>
      </c>
      <c r="U201" s="1505">
        <v>107</v>
      </c>
      <c r="V201" s="1505">
        <v>917</v>
      </c>
      <c r="W201" s="1505">
        <v>74</v>
      </c>
      <c r="X201" s="1505">
        <v>11</v>
      </c>
      <c r="Y201" s="1505">
        <v>0</v>
      </c>
      <c r="Z201" s="1508">
        <v>34</v>
      </c>
      <c r="AA201" s="1503">
        <f t="shared" si="199"/>
      </c>
      <c r="AB201" s="1509" t="s">
        <v>1049</v>
      </c>
      <c r="AC201" s="1510" t="s">
        <v>1050</v>
      </c>
      <c r="AD201" s="1510">
        <v>25</v>
      </c>
    </row>
    <row r="202">
      <c r="A202" s="1498"/>
      <c r="B202" s="1514" t="s">
        <v>1055</v>
      </c>
      <c r="C202" s="1514" t="s">
        <v>1083</v>
      </c>
      <c r="D202" s="1512">
        <v>2084.24</v>
      </c>
      <c r="E202" s="1501">
        <v>3</v>
      </c>
      <c r="F202" s="1500">
        <f t="shared" si="86"/>
      </c>
      <c r="G202" s="1502">
        <f t="shared" si="15"/>
      </c>
      <c r="H202" s="1502">
        <f t="shared" si="235"/>
      </c>
      <c r="I202" s="1502">
        <f t="shared" si="171"/>
      </c>
      <c r="J202" s="1513">
        <f t="shared" si="319"/>
      </c>
      <c r="K202" s="1504">
        <f t="shared" si="291"/>
      </c>
      <c r="L202" s="1504">
        <f t="shared" si="375"/>
      </c>
      <c r="M202" s="1504">
        <f t="shared" si="347"/>
      </c>
      <c r="N202" s="1504">
        <f t="shared" si="135"/>
      </c>
      <c r="O202" s="1505">
        <f t="shared" si="43"/>
      </c>
      <c r="P202" s="1506">
        <v>0.0193</v>
      </c>
      <c r="Q202" s="1507">
        <v>31</v>
      </c>
      <c r="R202" s="1503">
        <f t="shared" si="263"/>
      </c>
      <c r="S202" s="1505">
        <v>27987</v>
      </c>
      <c r="T202" s="1505">
        <v>731</v>
      </c>
      <c r="U202" s="1505">
        <v>103</v>
      </c>
      <c r="V202" s="1505">
        <v>809</v>
      </c>
      <c r="W202" s="1505">
        <v>45</v>
      </c>
      <c r="X202" s="1505">
        <v>4</v>
      </c>
      <c r="Y202" s="1505">
        <v>1</v>
      </c>
      <c r="Z202" s="1508">
        <v>28</v>
      </c>
      <c r="AA202" s="1503">
        <f t="shared" si="199"/>
      </c>
      <c r="AB202" s="1509" t="s">
        <v>1049</v>
      </c>
      <c r="AC202" s="1510" t="s">
        <v>1050</v>
      </c>
      <c r="AD202" s="1510">
        <v>9</v>
      </c>
    </row>
    <row r="203">
      <c r="A203" s="1498"/>
      <c r="B203" s="1514" t="s">
        <v>1055</v>
      </c>
      <c r="C203" s="1499" t="s">
        <v>1048</v>
      </c>
      <c r="D203" s="1512">
        <v>1761.99</v>
      </c>
      <c r="E203" s="1501">
        <v>0</v>
      </c>
      <c r="F203" s="1500">
        <f t="shared" si="86"/>
      </c>
      <c r="G203" s="1502">
        <f t="shared" si="15"/>
      </c>
      <c r="H203" s="1502">
        <f t="shared" si="235"/>
      </c>
      <c r="I203" s="1502">
        <f t="shared" si="171"/>
      </c>
      <c r="J203" s="1513">
        <f t="shared" si="319"/>
      </c>
      <c r="K203" s="1504">
        <f t="shared" si="291"/>
      </c>
      <c r="L203" s="1504">
        <f t="shared" si="375"/>
      </c>
      <c r="M203" s="1504">
        <f t="shared" si="347"/>
      </c>
      <c r="N203" s="1504">
        <f t="shared" si="135"/>
      </c>
      <c r="O203" s="1505">
        <f t="shared" si="43"/>
      </c>
      <c r="P203" s="1506">
        <v>0.0174</v>
      </c>
      <c r="Q203" s="1507">
        <v>31</v>
      </c>
      <c r="R203" s="1503">
        <f t="shared" si="263"/>
      </c>
      <c r="S203" s="1505">
        <v>27560</v>
      </c>
      <c r="T203" s="1505">
        <v>529</v>
      </c>
      <c r="U203" s="1505">
        <v>94</v>
      </c>
      <c r="V203" s="1505">
        <v>552</v>
      </c>
      <c r="W203" s="1505">
        <v>46</v>
      </c>
      <c r="X203" s="1505">
        <v>3</v>
      </c>
      <c r="Y203" s="1505">
        <v>1</v>
      </c>
      <c r="Z203" s="1508">
        <v>39</v>
      </c>
      <c r="AA203" s="1503">
        <f t="shared" si="199"/>
      </c>
      <c r="AB203" s="1509" t="s">
        <v>1049</v>
      </c>
      <c r="AC203" s="1510" t="s">
        <v>1084</v>
      </c>
      <c r="AD203" s="1510">
        <v>18</v>
      </c>
    </row>
    <row r="204">
      <c r="A204" s="1498"/>
      <c r="B204" s="1515" t="s">
        <v>1054</v>
      </c>
      <c r="C204" s="1515"/>
      <c r="D204" s="1516">
        <f>SUM(D199:D203)</f>
      </c>
      <c r="E204" s="1532">
        <f>SUM(E199:E203)</f>
      </c>
      <c r="F204" s="1516">
        <f>SUM(F199:F203)</f>
      </c>
      <c r="G204" s="1518">
        <f t="shared" si="15"/>
      </c>
      <c r="H204" s="1518">
        <f t="shared" si="235"/>
      </c>
      <c r="I204" s="1518">
        <f t="shared" si="171"/>
      </c>
      <c r="J204" s="1518">
        <f t="shared" si="319"/>
      </c>
      <c r="K204" s="1519">
        <f t="shared" si="291"/>
      </c>
      <c r="L204" s="1519">
        <f t="shared" si="375"/>
      </c>
      <c r="M204" s="1519">
        <f t="shared" si="347"/>
      </c>
      <c r="N204" s="1519">
        <f t="shared" si="135"/>
      </c>
      <c r="O204" s="1520">
        <f t="shared" si="43"/>
      </c>
      <c r="P204" s="1519">
        <f>AVERAGE(P199:P203)</f>
      </c>
      <c r="Q204" s="1521">
        <f>AVERAGE(Q199:Q203)</f>
      </c>
      <c r="R204" s="1518">
        <f t="shared" si="263"/>
      </c>
      <c r="S204" s="1520">
        <f>SUM(S199:S203)</f>
      </c>
      <c r="T204" s="1520">
        <f>SUM(T199:T203)</f>
      </c>
      <c r="U204" s="1520">
        <f>SUM(U199:U203)</f>
      </c>
      <c r="V204" s="1520">
        <f>SUM(V199:V203)</f>
      </c>
      <c r="W204" s="1520">
        <f>SUM(W199:W203)</f>
      </c>
      <c r="X204" s="1520">
        <f>SUM(X199:X203)</f>
      </c>
      <c r="Y204" s="1520">
        <f>SUM(Y199:Y203)</f>
      </c>
      <c r="Z204" s="1520">
        <f>SUM(Z199:Z203)</f>
      </c>
      <c r="AA204" s="1521">
        <f t="shared" si="199"/>
      </c>
      <c r="AB204" s="1522"/>
      <c r="AC204" s="1522"/>
      <c r="AD204" s="1520">
        <f>SUM(AD199:AD203)</f>
      </c>
    </row>
    <row r="205">
      <c r="A205" s="1498"/>
      <c r="B205" s="1514" t="s">
        <v>1085</v>
      </c>
      <c r="C205" s="1499" t="s">
        <v>1051</v>
      </c>
      <c r="D205" s="1500">
        <v>1536.18</v>
      </c>
      <c r="E205" s="1534">
        <v>4</v>
      </c>
      <c r="F205" s="1500">
        <f t="shared" ref="F205:F206" si="87">E205*2000</f>
      </c>
      <c r="G205" s="1502">
        <f t="shared" si="15"/>
      </c>
      <c r="H205" s="1502">
        <f t="shared" si="235"/>
      </c>
      <c r="I205" s="1502">
        <f t="shared" si="171"/>
      </c>
      <c r="J205" s="1503">
        <f t="shared" si="319"/>
      </c>
      <c r="K205" s="1504">
        <f t="shared" si="291"/>
      </c>
      <c r="L205" s="1504">
        <f t="shared" si="375"/>
      </c>
      <c r="M205" s="1504">
        <f t="shared" si="347"/>
      </c>
      <c r="N205" s="1504">
        <f t="shared" si="135"/>
      </c>
      <c r="O205" s="1505">
        <f t="shared" si="43"/>
      </c>
      <c r="P205" s="1506">
        <v>0.0097</v>
      </c>
      <c r="Q205" s="1507">
        <v>31</v>
      </c>
      <c r="R205" s="1503">
        <f t="shared" si="263"/>
      </c>
      <c r="S205" s="1508">
        <v>24485</v>
      </c>
      <c r="T205" s="1505">
        <v>721</v>
      </c>
      <c r="U205" s="1505">
        <v>70</v>
      </c>
      <c r="V205" s="1505">
        <v>906</v>
      </c>
      <c r="W205" s="1505">
        <v>33</v>
      </c>
      <c r="X205" s="1505">
        <v>3</v>
      </c>
      <c r="Y205" s="1505">
        <v>1</v>
      </c>
      <c r="Z205" s="1508">
        <v>30</v>
      </c>
      <c r="AA205" s="1503">
        <f t="shared" si="199"/>
      </c>
      <c r="AB205" s="1509" t="s">
        <v>1049</v>
      </c>
      <c r="AC205" s="1510" t="s">
        <v>1084</v>
      </c>
      <c r="AD205" s="1510">
        <v>17</v>
      </c>
    </row>
    <row r="206">
      <c r="A206" s="1498"/>
      <c r="B206" s="1514" t="s">
        <v>1085</v>
      </c>
      <c r="C206" s="1514" t="s">
        <v>1052</v>
      </c>
      <c r="D206" s="1512">
        <v>1884.55</v>
      </c>
      <c r="E206" s="1501">
        <v>1</v>
      </c>
      <c r="F206" s="1500">
        <f t="shared" si="87"/>
      </c>
      <c r="G206" s="1502">
        <f t="shared" si="15"/>
      </c>
      <c r="H206" s="1502">
        <f t="shared" si="235"/>
      </c>
      <c r="I206" s="1502">
        <f t="shared" si="171"/>
      </c>
      <c r="J206" s="1503">
        <f t="shared" si="319"/>
      </c>
      <c r="K206" s="1504">
        <f t="shared" si="291"/>
      </c>
      <c r="L206" s="1504">
        <f t="shared" si="375"/>
      </c>
      <c r="M206" s="1504">
        <f t="shared" si="347"/>
      </c>
      <c r="N206" s="1504">
        <f t="shared" si="135"/>
      </c>
      <c r="O206" s="1505">
        <f t="shared" si="43"/>
      </c>
      <c r="P206" s="1506">
        <v>0.0125</v>
      </c>
      <c r="Q206" s="1507">
        <v>30</v>
      </c>
      <c r="R206" s="1503">
        <f t="shared" si="263"/>
      </c>
      <c r="S206" s="1508">
        <v>27866</v>
      </c>
      <c r="T206" s="1505">
        <v>793</v>
      </c>
      <c r="U206" s="1505">
        <v>83</v>
      </c>
      <c r="V206" s="1505">
        <v>958</v>
      </c>
      <c r="W206" s="1505">
        <v>30</v>
      </c>
      <c r="X206" s="1505">
        <v>5</v>
      </c>
      <c r="Y206" s="1505">
        <v>0</v>
      </c>
      <c r="Z206" s="1508">
        <v>30</v>
      </c>
      <c r="AA206" s="1503">
        <f t="shared" si="199"/>
      </c>
      <c r="AB206" s="1509" t="s">
        <v>1049</v>
      </c>
      <c r="AC206" s="1510" t="s">
        <v>1084</v>
      </c>
      <c r="AD206" s="1510">
        <v>15</v>
      </c>
    </row>
    <row r="207">
      <c r="A207" s="1498"/>
      <c r="B207" s="1515" t="s">
        <v>1054</v>
      </c>
      <c r="C207" s="1515"/>
      <c r="D207" s="1516">
        <f>SUM(D205:D206)</f>
      </c>
      <c r="E207" s="1532">
        <f>SUM(E205:E206)</f>
      </c>
      <c r="F207" s="1516">
        <f>SUM(F205:F206)</f>
      </c>
      <c r="G207" s="1518">
        <f t="shared" si="15"/>
      </c>
      <c r="H207" s="1518">
        <f t="shared" si="235"/>
      </c>
      <c r="I207" s="1518">
        <f t="shared" si="171"/>
      </c>
      <c r="J207" s="1518">
        <f t="shared" si="319"/>
      </c>
      <c r="K207" s="1519">
        <f t="shared" si="291"/>
      </c>
      <c r="L207" s="1519">
        <f t="shared" si="375"/>
      </c>
      <c r="M207" s="1519">
        <f t="shared" si="347"/>
      </c>
      <c r="N207" s="1519">
        <f t="shared" si="135"/>
      </c>
      <c r="O207" s="1520">
        <f t="shared" si="43"/>
      </c>
      <c r="P207" s="1519">
        <f>SUM(P205:P206)</f>
      </c>
      <c r="Q207" s="1521">
        <f>SUM(Q205:Q206)</f>
      </c>
      <c r="R207" s="1516">
        <f t="shared" si="263"/>
      </c>
      <c r="S207" s="1520">
        <f>SUM(S205:S206)</f>
      </c>
      <c r="T207" s="1520">
        <f>SUM(T205:T206)</f>
      </c>
      <c r="U207" s="1520">
        <f>SUM(U205:U206)</f>
      </c>
      <c r="V207" s="1520">
        <f>SUM(V205:V206)</f>
      </c>
      <c r="W207" s="1520">
        <f>SUM(W205:W206)</f>
      </c>
      <c r="X207" s="1520">
        <f>SUM(X205:X206)</f>
      </c>
      <c r="Y207" s="1520">
        <f>SUM(Y205:Y206)</f>
      </c>
      <c r="Z207" s="1520">
        <f>SUM(Z205:Z206)</f>
      </c>
      <c r="AA207" s="1521">
        <f t="shared" si="199"/>
      </c>
      <c r="AB207" s="1522"/>
      <c r="AC207" s="1522"/>
      <c r="AD207" s="1520">
        <f>SUM(AD205:AD206)</f>
      </c>
    </row>
    <row customHeight="true" ht="18.452380952380953" r="208">
      <c r="A208" s="1535"/>
      <c r="B208" s="1514" t="s">
        <v>1074</v>
      </c>
      <c r="C208" s="1514" t="s">
        <v>1053</v>
      </c>
      <c r="D208" s="1500">
        <v>1081.84</v>
      </c>
      <c r="E208" s="1534">
        <v>2</v>
      </c>
      <c r="F208" s="1500">
        <f t="shared" ref="F208:F211" si="88">E208*2000</f>
      </c>
      <c r="G208" s="1502">
        <f t="shared" si="15"/>
      </c>
      <c r="H208" s="1502">
        <f t="shared" si="235"/>
      </c>
      <c r="I208" s="1502">
        <f t="shared" si="171"/>
      </c>
      <c r="J208" s="1503">
        <f t="shared" si="319"/>
      </c>
      <c r="K208" s="1504">
        <f t="shared" si="291"/>
      </c>
      <c r="L208" s="1504">
        <f t="shared" si="375"/>
      </c>
      <c r="M208" s="1504">
        <f t="shared" si="347"/>
      </c>
      <c r="N208" s="1504">
        <f t="shared" si="135"/>
      </c>
      <c r="O208" s="1505">
        <f t="shared" si="43"/>
      </c>
      <c r="P208" s="1506">
        <v>0.0201</v>
      </c>
      <c r="Q208" s="1507">
        <v>30</v>
      </c>
      <c r="R208" s="1503">
        <f t="shared" si="263"/>
      </c>
      <c r="S208" s="1508">
        <v>16010</v>
      </c>
      <c r="T208" s="1505">
        <v>349</v>
      </c>
      <c r="U208" s="1505">
        <v>45</v>
      </c>
      <c r="V208" s="1505">
        <v>448</v>
      </c>
      <c r="W208" s="1505">
        <v>26</v>
      </c>
      <c r="X208" s="1505">
        <v>1</v>
      </c>
      <c r="Y208" s="1505">
        <v>0</v>
      </c>
      <c r="Z208" s="1508">
        <v>28</v>
      </c>
      <c r="AA208" s="1503">
        <f t="shared" si="199"/>
      </c>
      <c r="AB208" s="1509" t="s">
        <v>1049</v>
      </c>
      <c r="AC208" s="1510" t="s">
        <v>1084</v>
      </c>
      <c r="AD208" s="1510">
        <v>9</v>
      </c>
    </row>
    <row customHeight="true" ht="18.452380952380953" r="209">
      <c r="A209" s="1535"/>
      <c r="B209" s="1514" t="s">
        <v>1074</v>
      </c>
      <c r="C209" s="1499" t="s">
        <v>1056</v>
      </c>
      <c r="D209" s="1500">
        <v>1180.49</v>
      </c>
      <c r="E209" s="1534">
        <v>0</v>
      </c>
      <c r="F209" s="1500">
        <f t="shared" si="88"/>
      </c>
      <c r="G209" s="1502">
        <f t="shared" si="15"/>
      </c>
      <c r="H209" s="1502">
        <f t="shared" si="235"/>
      </c>
      <c r="I209" s="1502">
        <f t="shared" si="171"/>
      </c>
      <c r="J209" s="1503">
        <f t="shared" si="319"/>
      </c>
      <c r="K209" s="1504">
        <f t="shared" si="291"/>
      </c>
      <c r="L209" s="1504">
        <f t="shared" si="375"/>
      </c>
      <c r="M209" s="1504">
        <f t="shared" si="347"/>
      </c>
      <c r="N209" s="1504">
        <f t="shared" si="135"/>
      </c>
      <c r="O209" s="1505">
        <f t="shared" si="43"/>
      </c>
      <c r="P209" s="1506">
        <v>0.0105</v>
      </c>
      <c r="Q209" s="1507">
        <v>29</v>
      </c>
      <c r="R209" s="1503">
        <f t="shared" si="263"/>
      </c>
      <c r="S209" s="1508">
        <v>17771</v>
      </c>
      <c r="T209" s="1505">
        <v>769</v>
      </c>
      <c r="U209" s="1505">
        <v>49</v>
      </c>
      <c r="V209" s="1505">
        <v>921</v>
      </c>
      <c r="W209" s="1505">
        <v>11</v>
      </c>
      <c r="X209" s="1505">
        <v>4</v>
      </c>
      <c r="Y209" s="1505">
        <v>0</v>
      </c>
      <c r="Z209" s="1508">
        <v>17</v>
      </c>
      <c r="AA209" s="1503">
        <f t="shared" si="199"/>
      </c>
      <c r="AB209" s="1509" t="s">
        <v>1049</v>
      </c>
      <c r="AC209" s="1510" t="s">
        <v>1084</v>
      </c>
      <c r="AD209" s="1510">
        <v>4</v>
      </c>
    </row>
    <row customHeight="true" ht="18.452380952380953" r="210">
      <c r="A210" s="1535"/>
      <c r="B210" s="1514" t="s">
        <v>1074</v>
      </c>
      <c r="C210" s="1499" t="s">
        <v>1057</v>
      </c>
      <c r="D210" s="1500">
        <v>1218.4</v>
      </c>
      <c r="E210" s="1534">
        <v>2</v>
      </c>
      <c r="F210" s="1500">
        <f t="shared" si="88"/>
      </c>
      <c r="G210" s="1502">
        <f t="shared" si="15"/>
      </c>
      <c r="H210" s="1502">
        <f t="shared" si="235"/>
      </c>
      <c r="I210" s="1502">
        <f t="shared" si="171"/>
      </c>
      <c r="J210" s="1503">
        <f t="shared" si="319"/>
      </c>
      <c r="K210" s="1504">
        <f t="shared" si="291"/>
      </c>
      <c r="L210" s="1504">
        <f t="shared" si="375"/>
      </c>
      <c r="M210" s="1504">
        <f t="shared" si="347"/>
      </c>
      <c r="N210" s="1504">
        <f t="shared" si="135"/>
      </c>
      <c r="O210" s="1505">
        <f t="shared" si="43"/>
      </c>
      <c r="P210" s="1506">
        <v>0.0101</v>
      </c>
      <c r="Q210" s="1507">
        <v>28</v>
      </c>
      <c r="R210" s="1503">
        <f t="shared" si="263"/>
      </c>
      <c r="S210" s="1508">
        <v>19354</v>
      </c>
      <c r="T210" s="1505">
        <v>938</v>
      </c>
      <c r="U210" s="1505">
        <v>61</v>
      </c>
      <c r="V210" s="1505">
        <v>1115</v>
      </c>
      <c r="W210" s="1505">
        <v>35</v>
      </c>
      <c r="X210" s="1505">
        <v>1</v>
      </c>
      <c r="Y210" s="1505">
        <v>0</v>
      </c>
      <c r="Z210" s="1508">
        <v>16</v>
      </c>
      <c r="AA210" s="1503">
        <f t="shared" si="199"/>
      </c>
      <c r="AB210" s="1509" t="s">
        <v>1049</v>
      </c>
      <c r="AC210" s="1510" t="s">
        <v>1084</v>
      </c>
      <c r="AD210" s="1510">
        <v>11</v>
      </c>
    </row>
    <row customHeight="true" ht="18.452380952380953" r="211">
      <c r="A211" s="1535"/>
      <c r="B211" s="1514" t="s">
        <v>1074</v>
      </c>
      <c r="C211" s="1514" t="s">
        <v>1058</v>
      </c>
      <c r="D211" s="1500">
        <v>1654.48</v>
      </c>
      <c r="E211" s="1534">
        <v>0</v>
      </c>
      <c r="F211" s="1500">
        <f t="shared" si="88"/>
      </c>
      <c r="G211" s="1502">
        <f t="shared" si="15"/>
      </c>
      <c r="H211" s="1502">
        <f t="shared" si="235"/>
      </c>
      <c r="I211" s="1502">
        <f t="shared" si="171"/>
      </c>
      <c r="J211" s="1503">
        <f t="shared" si="319"/>
      </c>
      <c r="K211" s="1504">
        <f t="shared" si="291"/>
      </c>
      <c r="L211" s="1504">
        <f t="shared" si="375"/>
      </c>
      <c r="M211" s="1504">
        <f t="shared" si="347"/>
      </c>
      <c r="N211" s="1504">
        <f t="shared" si="135"/>
      </c>
      <c r="O211" s="1505">
        <f t="shared" si="43"/>
      </c>
      <c r="P211" s="1506">
        <v>0.0093</v>
      </c>
      <c r="Q211" s="1507">
        <v>27</v>
      </c>
      <c r="R211" s="1503">
        <f t="shared" si="263"/>
      </c>
      <c r="S211" s="1508">
        <v>18994</v>
      </c>
      <c r="T211" s="1505">
        <v>1061</v>
      </c>
      <c r="U211" s="1505">
        <v>58</v>
      </c>
      <c r="V211" s="1505">
        <v>1257</v>
      </c>
      <c r="W211" s="1505">
        <v>24</v>
      </c>
      <c r="X211" s="1505">
        <v>5</v>
      </c>
      <c r="Y211" s="1505">
        <v>1</v>
      </c>
      <c r="Z211" s="1508">
        <v>16</v>
      </c>
      <c r="AA211" s="1503">
        <f t="shared" si="199"/>
      </c>
      <c r="AB211" s="1509" t="s">
        <v>1049</v>
      </c>
      <c r="AC211" s="1510" t="s">
        <v>1084</v>
      </c>
      <c r="AD211" s="1510">
        <v>14</v>
      </c>
    </row>
    <row customHeight="true" ht="18.452380952380953" r="212">
      <c r="A212" s="1535"/>
      <c r="B212" s="1515" t="s">
        <v>1054</v>
      </c>
      <c r="C212" s="1515"/>
      <c r="D212" s="1516">
        <f>SUM(D208:D211)</f>
      </c>
      <c r="E212" s="1532">
        <f>SUM(E208:E211)</f>
      </c>
      <c r="F212" s="1516">
        <f>SUM(F208:F211)</f>
      </c>
      <c r="G212" s="1518">
        <f t="shared" si="15"/>
      </c>
      <c r="H212" s="1518">
        <f t="shared" si="235"/>
      </c>
      <c r="I212" s="1518">
        <f t="shared" si="171"/>
      </c>
      <c r="J212" s="1518">
        <f t="shared" si="319"/>
      </c>
      <c r="K212" s="1519">
        <f t="shared" si="291"/>
      </c>
      <c r="L212" s="1519">
        <f t="shared" si="375"/>
      </c>
      <c r="M212" s="1519">
        <f t="shared" si="347"/>
      </c>
      <c r="N212" s="1519">
        <f t="shared" si="135"/>
      </c>
      <c r="O212" s="1520">
        <f t="shared" si="43"/>
      </c>
      <c r="P212" s="1519">
        <f>SUM(P208:P211)</f>
      </c>
      <c r="Q212" s="1521">
        <f>SUM(Q208:Q211)</f>
      </c>
      <c r="R212" s="1516">
        <f t="shared" si="263"/>
      </c>
      <c r="S212" s="1520">
        <f>SUM(S208:S211)</f>
      </c>
      <c r="T212" s="1520">
        <f>SUM(T208:T211)</f>
      </c>
      <c r="U212" s="1520">
        <f>SUM(U208:U211)</f>
      </c>
      <c r="V212" s="1520">
        <f>SUM(V208:V211)</f>
      </c>
      <c r="W212" s="1520">
        <f>SUM(W208:W211)</f>
      </c>
      <c r="X212" s="1520">
        <f>SUM(X208:X211)</f>
      </c>
      <c r="Y212" s="1520">
        <f>SUM(Y208:Y211)</f>
      </c>
      <c r="Z212" s="1520">
        <f>SUM(Z208:Z211)</f>
      </c>
      <c r="AA212" s="1521">
        <f t="shared" si="199"/>
      </c>
      <c r="AB212" s="1522"/>
      <c r="AC212" s="1522"/>
      <c r="AD212" s="1520">
        <f>SUM(AD208:AD211)</f>
      </c>
    </row>
    <row r="213">
      <c r="A213" s="1498"/>
      <c r="B213" s="1524" t="s">
        <v>1060</v>
      </c>
      <c r="C213" s="1524"/>
      <c r="D213" s="1525">
        <f>D207+D204+D212</f>
      </c>
      <c r="E213" s="1525">
        <f>E207+E204+E212</f>
      </c>
      <c r="F213" s="1525">
        <f>F207+F204+F212</f>
      </c>
      <c r="G213" s="1526">
        <f t="shared" si="15"/>
      </c>
      <c r="H213" s="1526">
        <f t="shared" si="235"/>
      </c>
      <c r="I213" s="1526">
        <f t="shared" si="171"/>
      </c>
      <c r="J213" s="1526">
        <f t="shared" si="319"/>
      </c>
      <c r="K213" s="1527">
        <f t="shared" si="291"/>
      </c>
      <c r="L213" s="1527">
        <f t="shared" si="375"/>
      </c>
      <c r="M213" s="1527">
        <f t="shared" si="347"/>
      </c>
      <c r="N213" s="1527">
        <f t="shared" si="135"/>
      </c>
      <c r="O213" s="1528">
        <f t="shared" si="43"/>
      </c>
      <c r="P213" s="1528">
        <f>(P207+P204+P212)/3</f>
      </c>
      <c r="Q213" s="1529">
        <f>(Q207+Q204+Q212)/3</f>
      </c>
      <c r="R213" s="1525">
        <f>(R207+R204)/2</f>
      </c>
      <c r="S213" s="1525">
        <f>S207+S204+S212</f>
      </c>
      <c r="T213" s="1525">
        <f>T207+T204+T212</f>
      </c>
      <c r="U213" s="1525">
        <f>U207+U204+U212</f>
      </c>
      <c r="V213" s="1525">
        <f>V207+V204+V212</f>
      </c>
      <c r="W213" s="1525">
        <f>W207+W204+W212</f>
      </c>
      <c r="X213" s="1525">
        <f>X207+X204+X212</f>
      </c>
      <c r="Y213" s="1525">
        <f>Y207+Y204+Y212</f>
      </c>
      <c r="Z213" s="1525">
        <f>Z207+Z204+Z212</f>
      </c>
      <c r="AA213" s="1529">
        <f t="shared" si="199"/>
      </c>
      <c r="AB213" s="1530"/>
      <c r="AC213" s="1530"/>
      <c r="AD213" s="1525">
        <f>AD207+AD204+AD212</f>
      </c>
    </row>
    <row r="214">
      <c r="A214" s="1488" t="s">
        <v>1013</v>
      </c>
      <c r="B214" s="1488" t="s">
        <v>1014</v>
      </c>
      <c r="C214" s="1488"/>
      <c r="D214" s="1489" t="s">
        <v>1015</v>
      </c>
      <c r="E214" s="1489"/>
      <c r="F214" s="1489"/>
      <c r="G214" s="1489"/>
      <c r="H214" s="1489"/>
      <c r="I214" s="1489"/>
      <c r="J214" s="1490" t="s">
        <v>1016</v>
      </c>
      <c r="K214" s="1490"/>
      <c r="L214" s="1490"/>
      <c r="M214" s="1490"/>
      <c r="N214" s="1490"/>
      <c r="O214" s="1490"/>
      <c r="P214" s="1490"/>
      <c r="Q214" s="1491"/>
      <c r="R214" s="1490"/>
      <c r="S214" s="1490"/>
      <c r="T214" s="1490"/>
      <c r="U214" s="1490"/>
      <c r="V214" s="1490"/>
      <c r="W214" s="1490"/>
      <c r="X214" s="1490"/>
      <c r="Y214" s="1490"/>
      <c r="Z214" s="1490"/>
      <c r="AA214" s="1490"/>
      <c r="AB214" s="1490"/>
      <c r="AC214" s="1490"/>
      <c r="AD214" s="1492"/>
    </row>
    <row r="215">
      <c r="A215" s="1488"/>
      <c r="B215" s="1488" t="s">
        <v>1017</v>
      </c>
      <c r="C215" s="1488" t="s">
        <v>1018</v>
      </c>
      <c r="D215" s="1489" t="s">
        <v>1019</v>
      </c>
      <c r="E215" s="1493" t="s">
        <v>1020</v>
      </c>
      <c r="F215" s="1494" t="s">
        <v>1021</v>
      </c>
      <c r="G215" s="1495" t="s">
        <v>1022</v>
      </c>
      <c r="H215" s="1495" t="s">
        <v>1023</v>
      </c>
      <c r="I215" s="1495" t="s">
        <v>1024</v>
      </c>
      <c r="J215" s="1490" t="s">
        <v>1025</v>
      </c>
      <c r="K215" s="1496" t="s">
        <v>1026</v>
      </c>
      <c r="L215" s="1496" t="s">
        <v>1027</v>
      </c>
      <c r="M215" s="1496" t="s">
        <v>1028</v>
      </c>
      <c r="N215" s="1496" t="s">
        <v>1029</v>
      </c>
      <c r="O215" s="1497" t="s">
        <v>1030</v>
      </c>
      <c r="P215" s="1496" t="s">
        <v>1031</v>
      </c>
      <c r="Q215" s="1491" t="s">
        <v>1032</v>
      </c>
      <c r="R215" s="1490" t="s">
        <v>1033</v>
      </c>
      <c r="S215" s="1497" t="s">
        <v>1034</v>
      </c>
      <c r="T215" s="1497" t="s">
        <v>1035</v>
      </c>
      <c r="U215" s="1497" t="s">
        <v>1036</v>
      </c>
      <c r="V215" s="1497" t="s">
        <v>1037</v>
      </c>
      <c r="W215" s="1497" t="s">
        <v>1038</v>
      </c>
      <c r="X215" s="1497" t="s">
        <v>1039</v>
      </c>
      <c r="Y215" s="1497" t="s">
        <v>1040</v>
      </c>
      <c r="Z215" s="1497" t="s">
        <v>1041</v>
      </c>
      <c r="AA215" s="1490" t="s">
        <v>1042</v>
      </c>
      <c r="AB215" s="1492" t="s">
        <v>1043</v>
      </c>
      <c r="AC215" s="1492" t="s">
        <v>1044</v>
      </c>
      <c r="AD215" s="1492" t="s">
        <v>1045</v>
      </c>
    </row>
    <row r="216">
      <c r="A216" s="1498" t="s">
        <v>1086</v>
      </c>
      <c r="B216" s="1514" t="s">
        <v>1055</v>
      </c>
      <c r="C216" s="1499" t="s">
        <v>1081</v>
      </c>
      <c r="D216" s="1500">
        <v>1930.41</v>
      </c>
      <c r="E216" s="1501">
        <v>1</v>
      </c>
      <c r="F216" s="1500">
        <f t="shared" ref="F216:F220" si="89">E216*2000</f>
      </c>
      <c r="G216" s="1502">
        <f t="shared" ref="G216:G230" si="16">F216/D216</f>
      </c>
      <c r="H216" s="1502">
        <f t="shared" ref="H216:H230" si="236">D216/E216</f>
      </c>
      <c r="I216" s="1502">
        <f t="shared" ref="I216:I230" si="172">F216/E216</f>
      </c>
      <c r="J216" s="1503">
        <f t="shared" ref="J216:J230" si="320">D216/T216</f>
      </c>
      <c r="K216" s="1504">
        <f t="shared" ref="K216:K230" si="292">O216/S216*1</f>
      </c>
      <c r="L216" s="1504">
        <f t="shared" ref="L216:L230" si="376">T216/S216</f>
      </c>
      <c r="M216" s="1504">
        <f t="shared" ref="M216:M230" si="348">V216/S216</f>
      </c>
      <c r="N216" s="1504">
        <f t="shared" ref="N216:N230" si="136">W216/V216</f>
      </c>
      <c r="O216" s="1505">
        <f t="shared" ref="O216:O230" si="44">U216/P216</f>
      </c>
      <c r="P216" s="1506">
        <v>0.0058</v>
      </c>
      <c r="Q216" s="1507">
        <v>20</v>
      </c>
      <c r="R216" s="1503">
        <f t="shared" ref="R216:R229" si="264">(D216/S216)*1000</f>
      </c>
      <c r="S216" s="1508">
        <v>26814</v>
      </c>
      <c r="T216" s="1505">
        <v>773</v>
      </c>
      <c r="U216" s="1505">
        <v>55</v>
      </c>
      <c r="V216" s="1505">
        <v>864</v>
      </c>
      <c r="W216" s="1505">
        <v>28</v>
      </c>
      <c r="X216" s="1505">
        <v>3</v>
      </c>
      <c r="Y216" s="1505">
        <v>0</v>
      </c>
      <c r="Z216" s="1508">
        <v>17</v>
      </c>
      <c r="AA216" s="1503">
        <f t="shared" ref="AA216:AA230" si="200">AD216*1000/D216</f>
      </c>
      <c r="AB216" s="1509" t="s">
        <v>1049</v>
      </c>
      <c r="AC216" s="1510" t="s">
        <v>1050</v>
      </c>
      <c r="AD216" s="1510">
        <v>14</v>
      </c>
    </row>
    <row r="217">
      <c r="A217" s="1498"/>
      <c r="B217" s="1514" t="s">
        <v>1055</v>
      </c>
      <c r="C217" s="1499" t="s">
        <v>1082</v>
      </c>
      <c r="D217" s="1500">
        <v>1514.75</v>
      </c>
      <c r="E217" s="1501">
        <v>1</v>
      </c>
      <c r="F217" s="1500">
        <f t="shared" si="89"/>
      </c>
      <c r="G217" s="1502">
        <f t="shared" si="16"/>
      </c>
      <c r="H217" s="1511">
        <f t="shared" si="236"/>
      </c>
      <c r="I217" s="1511">
        <f t="shared" si="172"/>
      </c>
      <c r="J217" s="1503">
        <f t="shared" si="320"/>
      </c>
      <c r="K217" s="1504">
        <f t="shared" si="292"/>
      </c>
      <c r="L217" s="1504">
        <f t="shared" si="376"/>
      </c>
      <c r="M217" s="1504">
        <f t="shared" si="348"/>
      </c>
      <c r="N217" s="1504">
        <f t="shared" si="136"/>
      </c>
      <c r="O217" s="1505">
        <f t="shared" si="44"/>
      </c>
      <c r="P217" s="1506">
        <v>0.0135</v>
      </c>
      <c r="Q217" s="1507">
        <v>25</v>
      </c>
      <c r="R217" s="1503">
        <f t="shared" si="264"/>
      </c>
      <c r="S217" s="1505">
        <v>19366</v>
      </c>
      <c r="T217" s="1505">
        <v>737</v>
      </c>
      <c r="U217" s="1505">
        <v>68</v>
      </c>
      <c r="V217" s="1505">
        <v>798</v>
      </c>
      <c r="W217" s="1505">
        <v>32</v>
      </c>
      <c r="X217" s="1505">
        <v>1</v>
      </c>
      <c r="Y217" s="1505">
        <v>0</v>
      </c>
      <c r="Z217" s="1508">
        <v>24</v>
      </c>
      <c r="AA217" s="1503">
        <f t="shared" si="200"/>
      </c>
      <c r="AB217" s="1509" t="s">
        <v>1049</v>
      </c>
      <c r="AC217" s="1510" t="s">
        <v>1050</v>
      </c>
      <c r="AD217" s="1510">
        <v>10</v>
      </c>
    </row>
    <row r="218">
      <c r="A218" s="1498"/>
      <c r="B218" s="1514" t="s">
        <v>1055</v>
      </c>
      <c r="C218" s="1514" t="s">
        <v>1083</v>
      </c>
      <c r="D218" s="1512">
        <v>1439.15</v>
      </c>
      <c r="E218" s="1501">
        <v>2</v>
      </c>
      <c r="F218" s="1500">
        <f t="shared" si="89"/>
      </c>
      <c r="G218" s="1502">
        <f t="shared" si="16"/>
      </c>
      <c r="H218" s="1502">
        <f t="shared" si="236"/>
      </c>
      <c r="I218" s="1502">
        <f t="shared" si="172"/>
      </c>
      <c r="J218" s="1513">
        <f t="shared" si="320"/>
      </c>
      <c r="K218" s="1504">
        <f t="shared" si="292"/>
      </c>
      <c r="L218" s="1504">
        <f t="shared" si="376"/>
      </c>
      <c r="M218" s="1504">
        <f t="shared" si="348"/>
      </c>
      <c r="N218" s="1504">
        <f t="shared" si="136"/>
      </c>
      <c r="O218" s="1505">
        <f t="shared" si="44"/>
      </c>
      <c r="P218" s="1506">
        <v>0.0132</v>
      </c>
      <c r="Q218" s="1507">
        <v>30</v>
      </c>
      <c r="R218" s="1503">
        <f t="shared" si="264"/>
      </c>
      <c r="S218" s="1505">
        <v>19544</v>
      </c>
      <c r="T218" s="1505">
        <v>843</v>
      </c>
      <c r="U218" s="1505">
        <v>67</v>
      </c>
      <c r="V218" s="1505">
        <v>911</v>
      </c>
      <c r="W218" s="1505">
        <v>47</v>
      </c>
      <c r="X218" s="1505">
        <v>4</v>
      </c>
      <c r="Y218" s="1505">
        <v>0</v>
      </c>
      <c r="Z218" s="1508">
        <v>33</v>
      </c>
      <c r="AA218" s="1503">
        <f t="shared" si="200"/>
      </c>
      <c r="AB218" s="1509" t="s">
        <v>1049</v>
      </c>
      <c r="AC218" s="1510" t="s">
        <v>1050</v>
      </c>
      <c r="AD218" s="1510">
        <v>19</v>
      </c>
    </row>
    <row r="219">
      <c r="A219" s="1498"/>
      <c r="B219" s="1514" t="s">
        <v>1055</v>
      </c>
      <c r="C219" s="1499" t="s">
        <v>1048</v>
      </c>
      <c r="D219" s="1512">
        <v>1573.62</v>
      </c>
      <c r="E219" s="1501">
        <v>2</v>
      </c>
      <c r="F219" s="1500">
        <f t="shared" si="89"/>
      </c>
      <c r="G219" s="1502">
        <f t="shared" si="16"/>
      </c>
      <c r="H219" s="1502">
        <f t="shared" si="236"/>
      </c>
      <c r="I219" s="1502">
        <f t="shared" si="172"/>
      </c>
      <c r="J219" s="1513">
        <f t="shared" si="320"/>
      </c>
      <c r="K219" s="1504">
        <f t="shared" si="292"/>
      </c>
      <c r="L219" s="1504">
        <f t="shared" si="376"/>
      </c>
      <c r="M219" s="1504">
        <f t="shared" si="348"/>
      </c>
      <c r="N219" s="1504">
        <f t="shared" si="136"/>
      </c>
      <c r="O219" s="1505">
        <f t="shared" si="44"/>
      </c>
      <c r="P219" s="1506">
        <v>0.0169</v>
      </c>
      <c r="Q219" s="1507">
        <v>31</v>
      </c>
      <c r="R219" s="1503">
        <f t="shared" si="264"/>
      </c>
      <c r="S219" s="1505">
        <v>20248</v>
      </c>
      <c r="T219" s="1505">
        <v>784</v>
      </c>
      <c r="U219" s="1505">
        <v>84</v>
      </c>
      <c r="V219" s="1505">
        <v>898</v>
      </c>
      <c r="W219" s="1505">
        <v>50</v>
      </c>
      <c r="X219" s="1505">
        <v>3</v>
      </c>
      <c r="Y219" s="1505">
        <v>0</v>
      </c>
      <c r="Z219" s="1508">
        <v>20</v>
      </c>
      <c r="AA219" s="1503">
        <f t="shared" si="200"/>
      </c>
      <c r="AB219" s="1509" t="s">
        <v>1049</v>
      </c>
      <c r="AC219" s="1510" t="s">
        <v>1087</v>
      </c>
      <c r="AD219" s="1510">
        <v>16</v>
      </c>
    </row>
    <row r="220">
      <c r="A220" s="1498"/>
      <c r="B220" s="1514" t="s">
        <v>1055</v>
      </c>
      <c r="C220" s="1499" t="s">
        <v>1051</v>
      </c>
      <c r="D220" s="1512">
        <v>1825.47</v>
      </c>
      <c r="E220" s="1501">
        <v>4</v>
      </c>
      <c r="F220" s="1500">
        <f t="shared" si="89"/>
      </c>
      <c r="G220" s="1502">
        <f t="shared" si="16"/>
      </c>
      <c r="H220" s="1502">
        <f t="shared" si="236"/>
      </c>
      <c r="I220" s="1502">
        <f t="shared" si="172"/>
      </c>
      <c r="J220" s="1513">
        <f t="shared" si="320"/>
      </c>
      <c r="K220" s="1504">
        <f t="shared" si="292"/>
      </c>
      <c r="L220" s="1504">
        <f t="shared" si="376"/>
      </c>
      <c r="M220" s="1504">
        <f t="shared" si="348"/>
      </c>
      <c r="N220" s="1504">
        <f t="shared" si="136"/>
      </c>
      <c r="O220" s="1505">
        <f t="shared" si="44"/>
      </c>
      <c r="P220" s="1506">
        <v>0.0145</v>
      </c>
      <c r="Q220" s="1507">
        <v>31</v>
      </c>
      <c r="R220" s="1503">
        <f t="shared" si="264"/>
      </c>
      <c r="S220" s="1505">
        <v>21697</v>
      </c>
      <c r="T220" s="1505">
        <v>875</v>
      </c>
      <c r="U220" s="1505">
        <v>73</v>
      </c>
      <c r="V220" s="1505">
        <v>1008</v>
      </c>
      <c r="W220" s="1505">
        <v>43</v>
      </c>
      <c r="X220" s="1505">
        <v>4</v>
      </c>
      <c r="Y220" s="1505">
        <v>1</v>
      </c>
      <c r="Z220" s="1508">
        <v>19</v>
      </c>
      <c r="AA220" s="1503">
        <f t="shared" si="200"/>
      </c>
      <c r="AB220" s="1509" t="s">
        <v>1049</v>
      </c>
      <c r="AC220" s="1510" t="s">
        <v>1087</v>
      </c>
      <c r="AD220" s="1510">
        <v>18</v>
      </c>
    </row>
    <row r="221">
      <c r="A221" s="1498"/>
      <c r="B221" s="1515" t="s">
        <v>1054</v>
      </c>
      <c r="C221" s="1515"/>
      <c r="D221" s="1516">
        <f>SUM(D216:D220)</f>
      </c>
      <c r="E221" s="1532">
        <f>SUM(E216:E220)</f>
      </c>
      <c r="F221" s="1516">
        <f>SUM(F216:F220)</f>
      </c>
      <c r="G221" s="1518">
        <f t="shared" si="16"/>
      </c>
      <c r="H221" s="1518">
        <f t="shared" si="236"/>
      </c>
      <c r="I221" s="1518">
        <f t="shared" si="172"/>
      </c>
      <c r="J221" s="1518">
        <f t="shared" si="320"/>
      </c>
      <c r="K221" s="1519">
        <f t="shared" si="292"/>
      </c>
      <c r="L221" s="1519">
        <f t="shared" si="376"/>
      </c>
      <c r="M221" s="1519">
        <f t="shared" si="348"/>
      </c>
      <c r="N221" s="1519">
        <f t="shared" si="136"/>
      </c>
      <c r="O221" s="1520">
        <f t="shared" si="44"/>
      </c>
      <c r="P221" s="1519">
        <f>AVERAGE(P216:P220)</f>
      </c>
      <c r="Q221" s="1521">
        <f>AVERAGE(Q216:Q220)</f>
      </c>
      <c r="R221" s="1518">
        <f t="shared" si="264"/>
      </c>
      <c r="S221" s="1520">
        <f>SUM(S216:S220)</f>
      </c>
      <c r="T221" s="1520">
        <f>SUM(T216:T220)</f>
      </c>
      <c r="U221" s="1520">
        <f>SUM(U216:U220)</f>
      </c>
      <c r="V221" s="1520">
        <f>SUM(V216:V220)</f>
      </c>
      <c r="W221" s="1520">
        <f>SUM(W216:W220)</f>
      </c>
      <c r="X221" s="1520">
        <f>SUM(X216:X220)</f>
      </c>
      <c r="Y221" s="1520">
        <f>SUM(Y216:Y220)</f>
      </c>
      <c r="Z221" s="1520">
        <f>SUM(Z216:Z220)</f>
      </c>
      <c r="AA221" s="1521">
        <f t="shared" si="200"/>
      </c>
      <c r="AB221" s="1522"/>
      <c r="AC221" s="1522"/>
      <c r="AD221" s="1520">
        <f>SUM(AD216:AD220)</f>
      </c>
    </row>
    <row r="222">
      <c r="A222" s="1498"/>
      <c r="B222" s="1514" t="s">
        <v>1085</v>
      </c>
      <c r="C222" s="1514" t="s">
        <v>1052</v>
      </c>
      <c r="D222" s="1500">
        <v>1728.95</v>
      </c>
      <c r="E222" s="1534">
        <v>3</v>
      </c>
      <c r="F222" s="1500">
        <f t="shared" ref="F222:F223" si="90">E222*2000</f>
      </c>
      <c r="G222" s="1502">
        <f t="shared" si="16"/>
      </c>
      <c r="H222" s="1502">
        <f t="shared" si="236"/>
      </c>
      <c r="I222" s="1502">
        <f t="shared" si="172"/>
      </c>
      <c r="J222" s="1503">
        <f t="shared" si="320"/>
      </c>
      <c r="K222" s="1504">
        <f t="shared" si="292"/>
      </c>
      <c r="L222" s="1504">
        <f t="shared" si="376"/>
      </c>
      <c r="M222" s="1504">
        <f t="shared" si="348"/>
      </c>
      <c r="N222" s="1504">
        <f t="shared" si="136"/>
      </c>
      <c r="O222" s="1505">
        <f t="shared" si="44"/>
      </c>
      <c r="P222" s="1506">
        <v>0.0118</v>
      </c>
      <c r="Q222" s="1507">
        <v>31</v>
      </c>
      <c r="R222" s="1503">
        <f t="shared" si="264"/>
      </c>
      <c r="S222" s="1508">
        <v>23324</v>
      </c>
      <c r="T222" s="1505">
        <v>835</v>
      </c>
      <c r="U222" s="1505">
        <v>69</v>
      </c>
      <c r="V222" s="1505">
        <v>992</v>
      </c>
      <c r="W222" s="1505">
        <v>51</v>
      </c>
      <c r="X222" s="1505">
        <v>7</v>
      </c>
      <c r="Y222" s="1505">
        <v>1</v>
      </c>
      <c r="Z222" s="1508">
        <v>17</v>
      </c>
      <c r="AA222" s="1503">
        <f t="shared" si="200"/>
      </c>
      <c r="AB222" s="1509" t="s">
        <v>1049</v>
      </c>
      <c r="AC222" s="1510" t="s">
        <v>1087</v>
      </c>
      <c r="AD222" s="1510">
        <v>17</v>
      </c>
    </row>
    <row r="223">
      <c r="A223" s="1498"/>
      <c r="B223" s="1514" t="s">
        <v>1085</v>
      </c>
      <c r="C223" s="1514" t="s">
        <v>1053</v>
      </c>
      <c r="D223" s="1512">
        <v>2209.76</v>
      </c>
      <c r="E223" s="1501">
        <v>0</v>
      </c>
      <c r="F223" s="1500">
        <f t="shared" si="90"/>
      </c>
      <c r="G223" s="1502">
        <f t="shared" si="16"/>
      </c>
      <c r="H223" s="1502">
        <f t="shared" si="236"/>
      </c>
      <c r="I223" s="1502">
        <f t="shared" si="172"/>
      </c>
      <c r="J223" s="1503">
        <f t="shared" si="320"/>
      </c>
      <c r="K223" s="1504">
        <f t="shared" si="292"/>
      </c>
      <c r="L223" s="1504">
        <f t="shared" si="376"/>
      </c>
      <c r="M223" s="1504">
        <f t="shared" si="348"/>
      </c>
      <c r="N223" s="1504">
        <f t="shared" si="136"/>
      </c>
      <c r="O223" s="1505">
        <f t="shared" si="44"/>
      </c>
      <c r="P223" s="1506">
        <v>0.0134</v>
      </c>
      <c r="Q223" s="1507">
        <v>30</v>
      </c>
      <c r="R223" s="1503">
        <f t="shared" si="264"/>
      </c>
      <c r="S223" s="1508">
        <v>28961</v>
      </c>
      <c r="T223" s="1505">
        <v>851</v>
      </c>
      <c r="U223" s="1505">
        <v>79</v>
      </c>
      <c r="V223" s="1505">
        <v>1015</v>
      </c>
      <c r="W223" s="1505">
        <v>19</v>
      </c>
      <c r="X223" s="1505">
        <v>3</v>
      </c>
      <c r="Y223" s="1505">
        <v>1</v>
      </c>
      <c r="Z223" s="1508">
        <v>35</v>
      </c>
      <c r="AA223" s="1503">
        <f t="shared" si="200"/>
      </c>
      <c r="AB223" s="1509" t="s">
        <v>1049</v>
      </c>
      <c r="AC223" s="1510" t="s">
        <v>1087</v>
      </c>
      <c r="AD223" s="1510">
        <v>12</v>
      </c>
    </row>
    <row r="224">
      <c r="A224" s="1498"/>
      <c r="B224" s="1515" t="s">
        <v>1054</v>
      </c>
      <c r="C224" s="1515"/>
      <c r="D224" s="1516">
        <f>SUM(D222:D223)</f>
      </c>
      <c r="E224" s="1532">
        <f>SUM(E222:E223)</f>
      </c>
      <c r="F224" s="1516">
        <f>SUM(F222:F223)</f>
      </c>
      <c r="G224" s="1518">
        <f t="shared" si="16"/>
      </c>
      <c r="H224" s="1518">
        <f t="shared" si="236"/>
      </c>
      <c r="I224" s="1518">
        <f t="shared" si="172"/>
      </c>
      <c r="J224" s="1518">
        <f t="shared" si="320"/>
      </c>
      <c r="K224" s="1519">
        <f t="shared" si="292"/>
      </c>
      <c r="L224" s="1519">
        <f t="shared" si="376"/>
      </c>
      <c r="M224" s="1519">
        <f t="shared" si="348"/>
      </c>
      <c r="N224" s="1519">
        <f t="shared" si="136"/>
      </c>
      <c r="O224" s="1520">
        <f t="shared" si="44"/>
      </c>
      <c r="P224" s="1519">
        <f>SUM(P222:P223)</f>
      </c>
      <c r="Q224" s="1521">
        <f>SUM(Q222:Q223)</f>
      </c>
      <c r="R224" s="1516">
        <f t="shared" si="264"/>
      </c>
      <c r="S224" s="1520">
        <f>SUM(S222:S223)</f>
      </c>
      <c r="T224" s="1520">
        <f>SUM(T222:T223)</f>
      </c>
      <c r="U224" s="1520">
        <f>SUM(U222:U223)</f>
      </c>
      <c r="V224" s="1520">
        <f>SUM(V222:V223)</f>
      </c>
      <c r="W224" s="1520">
        <f>SUM(W222:W223)</f>
      </c>
      <c r="X224" s="1520">
        <f>SUM(X222:X223)</f>
      </c>
      <c r="Y224" s="1520">
        <f>SUM(Y222:Y223)</f>
      </c>
      <c r="Z224" s="1520">
        <f>SUM(Z222:Z223)</f>
      </c>
      <c r="AA224" s="1521">
        <f t="shared" si="200"/>
      </c>
      <c r="AB224" s="1522"/>
      <c r="AC224" s="1522"/>
      <c r="AD224" s="1520">
        <f>SUM(AD222:AD223)</f>
      </c>
    </row>
    <row r="225">
      <c r="A225" s="1498"/>
      <c r="B225" s="1514" t="s">
        <v>1074</v>
      </c>
      <c r="C225" s="1499" t="s">
        <v>1056</v>
      </c>
      <c r="D225" s="1500">
        <v>2205.65</v>
      </c>
      <c r="E225" s="1534">
        <v>2</v>
      </c>
      <c r="F225" s="1500">
        <f t="shared" ref="F225:F228" si="91">E225*2000</f>
      </c>
      <c r="G225" s="1502">
        <f t="shared" si="16"/>
      </c>
      <c r="H225" s="1502">
        <f t="shared" si="236"/>
      </c>
      <c r="I225" s="1502">
        <f t="shared" si="172"/>
      </c>
      <c r="J225" s="1503">
        <f t="shared" si="320"/>
      </c>
      <c r="K225" s="1504">
        <f t="shared" si="292"/>
      </c>
      <c r="L225" s="1504">
        <f t="shared" si="376"/>
      </c>
      <c r="M225" s="1504">
        <f t="shared" si="348"/>
      </c>
      <c r="N225" s="1504">
        <f t="shared" si="136"/>
      </c>
      <c r="O225" s="1505">
        <f t="shared" si="44"/>
      </c>
      <c r="P225" s="1506">
        <v>0.0192</v>
      </c>
      <c r="Q225" s="1507">
        <v>31</v>
      </c>
      <c r="R225" s="1503">
        <f t="shared" si="264"/>
      </c>
      <c r="S225" s="1508">
        <v>26276</v>
      </c>
      <c r="T225" s="1505">
        <v>990</v>
      </c>
      <c r="U225" s="1505">
        <v>106</v>
      </c>
      <c r="V225" s="1505">
        <v>1156</v>
      </c>
      <c r="W225" s="1505">
        <v>47</v>
      </c>
      <c r="X225" s="1505">
        <v>7</v>
      </c>
      <c r="Y225" s="1505">
        <v>2</v>
      </c>
      <c r="Z225" s="1508">
        <v>23</v>
      </c>
      <c r="AA225" s="1503">
        <f t="shared" si="200"/>
      </c>
      <c r="AB225" s="1509" t="s">
        <v>1049</v>
      </c>
      <c r="AC225" s="1510" t="s">
        <v>1087</v>
      </c>
      <c r="AD225" s="1510">
        <v>16</v>
      </c>
    </row>
    <row r="226">
      <c r="A226" s="1498"/>
      <c r="B226" s="1514" t="s">
        <v>1074</v>
      </c>
      <c r="C226" s="1499" t="s">
        <v>1057</v>
      </c>
      <c r="D226" s="1500">
        <v>2101.87</v>
      </c>
      <c r="E226" s="1534">
        <v>3</v>
      </c>
      <c r="F226" s="1500">
        <f t="shared" si="91"/>
      </c>
      <c r="G226" s="1502">
        <f t="shared" si="16"/>
      </c>
      <c r="H226" s="1502">
        <f t="shared" si="236"/>
      </c>
      <c r="I226" s="1502">
        <f t="shared" si="172"/>
      </c>
      <c r="J226" s="1503">
        <f t="shared" si="320"/>
      </c>
      <c r="K226" s="1504">
        <f t="shared" si="292"/>
      </c>
      <c r="L226" s="1504">
        <f t="shared" si="376"/>
      </c>
      <c r="M226" s="1504">
        <f t="shared" si="348"/>
      </c>
      <c r="N226" s="1504">
        <f t="shared" si="136"/>
      </c>
      <c r="O226" s="1505">
        <f t="shared" si="44"/>
      </c>
      <c r="P226" s="1506">
        <v>0.0123</v>
      </c>
      <c r="Q226" s="1507">
        <v>31</v>
      </c>
      <c r="R226" s="1503">
        <f t="shared" si="264"/>
      </c>
      <c r="S226" s="1508">
        <v>26981</v>
      </c>
      <c r="T226" s="1505">
        <v>1099</v>
      </c>
      <c r="U226" s="1505">
        <v>75</v>
      </c>
      <c r="V226" s="1505">
        <v>1204</v>
      </c>
      <c r="W226" s="1505">
        <v>39</v>
      </c>
      <c r="X226" s="1505">
        <v>10</v>
      </c>
      <c r="Y226" s="1505">
        <v>0</v>
      </c>
      <c r="Z226" s="1508">
        <v>16</v>
      </c>
      <c r="AA226" s="1503">
        <f t="shared" si="200"/>
      </c>
      <c r="AB226" s="1509" t="s">
        <v>1049</v>
      </c>
      <c r="AC226" s="1510" t="s">
        <v>1087</v>
      </c>
      <c r="AD226" s="1510">
        <v>13</v>
      </c>
    </row>
    <row r="227">
      <c r="A227" s="1498"/>
      <c r="B227" s="1514" t="s">
        <v>1074</v>
      </c>
      <c r="C227" s="1514" t="s">
        <v>1058</v>
      </c>
      <c r="D227" s="1500">
        <v>1956.06</v>
      </c>
      <c r="E227" s="1534">
        <v>1</v>
      </c>
      <c r="F227" s="1500">
        <f t="shared" si="91"/>
      </c>
      <c r="G227" s="1502">
        <f t="shared" si="16"/>
      </c>
      <c r="H227" s="1502">
        <f t="shared" si="236"/>
      </c>
      <c r="I227" s="1502">
        <f t="shared" si="172"/>
      </c>
      <c r="J227" s="1503">
        <f t="shared" si="320"/>
      </c>
      <c r="K227" s="1504">
        <f t="shared" si="292"/>
      </c>
      <c r="L227" s="1504">
        <f t="shared" si="376"/>
      </c>
      <c r="M227" s="1504">
        <f t="shared" si="348"/>
      </c>
      <c r="N227" s="1504">
        <f t="shared" si="136"/>
      </c>
      <c r="O227" s="1505">
        <f t="shared" si="44"/>
      </c>
      <c r="P227" s="1506">
        <v>0.0134</v>
      </c>
      <c r="Q227" s="1507">
        <v>30</v>
      </c>
      <c r="R227" s="1503">
        <f t="shared" si="264"/>
      </c>
      <c r="S227" s="1508">
        <v>32161</v>
      </c>
      <c r="T227" s="1505">
        <v>969</v>
      </c>
      <c r="U227" s="1505">
        <v>113</v>
      </c>
      <c r="V227" s="1505">
        <v>1006</v>
      </c>
      <c r="W227" s="1505">
        <v>26</v>
      </c>
      <c r="X227" s="1505">
        <v>8</v>
      </c>
      <c r="Y227" s="1505">
        <v>2</v>
      </c>
      <c r="Z227" s="1508">
        <v>45</v>
      </c>
      <c r="AA227" s="1503">
        <f t="shared" si="200"/>
      </c>
      <c r="AB227" s="1509" t="s">
        <v>1049</v>
      </c>
      <c r="AC227" s="1510" t="s">
        <v>1087</v>
      </c>
      <c r="AD227" s="1510">
        <v>17</v>
      </c>
    </row>
    <row customHeight="true" ht="18.452380952380953" r="228">
      <c r="A228" s="1498"/>
      <c r="B228" s="1514" t="s">
        <v>1074</v>
      </c>
      <c r="C228" s="1499" t="s">
        <v>1059</v>
      </c>
      <c r="D228" s="1500">
        <v>1986.5</v>
      </c>
      <c r="E228" s="1534">
        <v>2</v>
      </c>
      <c r="F228" s="1500">
        <f t="shared" si="91"/>
      </c>
      <c r="G228" s="1502">
        <f t="shared" si="16"/>
      </c>
      <c r="H228" s="1502">
        <f t="shared" si="236"/>
      </c>
      <c r="I228" s="1502">
        <f t="shared" si="172"/>
      </c>
      <c r="J228" s="1503">
        <f t="shared" si="320"/>
      </c>
      <c r="K228" s="1504">
        <f t="shared" si="292"/>
      </c>
      <c r="L228" s="1504">
        <f t="shared" si="376"/>
      </c>
      <c r="M228" s="1504">
        <f t="shared" si="348"/>
      </c>
      <c r="N228" s="1504">
        <f t="shared" si="136"/>
      </c>
      <c r="O228" s="1505">
        <f t="shared" si="44"/>
      </c>
      <c r="P228" s="1506">
        <v>0.0069</v>
      </c>
      <c r="Q228" s="1507">
        <v>29</v>
      </c>
      <c r="R228" s="1503">
        <f t="shared" si="264"/>
      </c>
      <c r="S228" s="1508">
        <v>32018</v>
      </c>
      <c r="T228" s="1505">
        <v>1125</v>
      </c>
      <c r="U228" s="1505">
        <v>75</v>
      </c>
      <c r="V228" s="1505">
        <v>1249</v>
      </c>
      <c r="W228" s="1505">
        <v>66</v>
      </c>
      <c r="X228" s="1505">
        <v>6</v>
      </c>
      <c r="Y228" s="1505">
        <v>0</v>
      </c>
      <c r="Z228" s="1508">
        <v>15</v>
      </c>
      <c r="AA228" s="1503">
        <f t="shared" si="200"/>
      </c>
      <c r="AB228" s="1509" t="s">
        <v>1049</v>
      </c>
      <c r="AC228" s="1510" t="s">
        <v>1087</v>
      </c>
      <c r="AD228" s="1510">
        <v>16</v>
      </c>
    </row>
    <row r="229">
      <c r="A229" s="1498"/>
      <c r="B229" s="1515" t="s">
        <v>1054</v>
      </c>
      <c r="C229" s="1515"/>
      <c r="D229" s="1516">
        <f>SUM(D225:D228)</f>
      </c>
      <c r="E229" s="1532">
        <f>SUM(E225:E228)</f>
      </c>
      <c r="F229" s="1516">
        <f>SUM(F225:F228)</f>
      </c>
      <c r="G229" s="1518">
        <f t="shared" si="16"/>
      </c>
      <c r="H229" s="1518">
        <f t="shared" si="236"/>
      </c>
      <c r="I229" s="1518">
        <f t="shared" si="172"/>
      </c>
      <c r="J229" s="1518">
        <f t="shared" si="320"/>
      </c>
      <c r="K229" s="1519">
        <f t="shared" si="292"/>
      </c>
      <c r="L229" s="1519">
        <f t="shared" si="376"/>
      </c>
      <c r="M229" s="1519">
        <f t="shared" si="348"/>
      </c>
      <c r="N229" s="1519">
        <f t="shared" si="136"/>
      </c>
      <c r="O229" s="1520">
        <f t="shared" si="44"/>
      </c>
      <c r="P229" s="1519">
        <f>SUM(P225:P228)</f>
      </c>
      <c r="Q229" s="1521">
        <f>SUM(Q225:Q228)</f>
      </c>
      <c r="R229" s="1516">
        <f t="shared" si="264"/>
      </c>
      <c r="S229" s="1520">
        <f>SUM(S225:S228)</f>
      </c>
      <c r="T229" s="1520">
        <f>SUM(T225:T228)</f>
      </c>
      <c r="U229" s="1520">
        <f>SUM(U225:U228)</f>
      </c>
      <c r="V229" s="1520">
        <f>SUM(V225:V228)</f>
      </c>
      <c r="W229" s="1520">
        <f>SUM(W225:W228)</f>
      </c>
      <c r="X229" s="1520">
        <f>SUM(X225:X228)</f>
      </c>
      <c r="Y229" s="1520">
        <f>SUM(Y225:Y228)</f>
      </c>
      <c r="Z229" s="1520">
        <f>SUM(Z225:Z228)</f>
      </c>
      <c r="AA229" s="1521">
        <f t="shared" si="200"/>
      </c>
      <c r="AB229" s="1522"/>
      <c r="AC229" s="1522"/>
      <c r="AD229" s="1520">
        <f>SUM(AD225:AD228)</f>
      </c>
    </row>
    <row r="230">
      <c r="A230" s="1498"/>
      <c r="B230" s="1524" t="s">
        <v>1060</v>
      </c>
      <c r="C230" s="1524"/>
      <c r="D230" s="1525">
        <f>D224+D221+D229</f>
      </c>
      <c r="E230" s="1525">
        <f>E224+E221+E229</f>
      </c>
      <c r="F230" s="1525">
        <f>F224+F221+F229</f>
      </c>
      <c r="G230" s="1526">
        <f t="shared" si="16"/>
      </c>
      <c r="H230" s="1526">
        <f t="shared" si="236"/>
      </c>
      <c r="I230" s="1526">
        <f t="shared" si="172"/>
      </c>
      <c r="J230" s="1526">
        <f t="shared" si="320"/>
      </c>
      <c r="K230" s="1527">
        <f t="shared" si="292"/>
      </c>
      <c r="L230" s="1527">
        <f t="shared" si="376"/>
      </c>
      <c r="M230" s="1527">
        <f t="shared" si="348"/>
      </c>
      <c r="N230" s="1527">
        <f t="shared" si="136"/>
      </c>
      <c r="O230" s="1528">
        <f t="shared" si="44"/>
      </c>
      <c r="P230" s="1528">
        <f>(P224+P221+P229)/3</f>
      </c>
      <c r="Q230" s="1529">
        <f>(Q224+Q221+Q229)/3</f>
      </c>
      <c r="R230" s="1525">
        <f>(R224+R221)/2</f>
      </c>
      <c r="S230" s="1525">
        <f>S224+S221+S229</f>
      </c>
      <c r="T230" s="1525">
        <f>T224+T221+T229</f>
      </c>
      <c r="U230" s="1525">
        <f>U224+U221+U229</f>
      </c>
      <c r="V230" s="1525">
        <f>V224+V221+V229</f>
      </c>
      <c r="W230" s="1525">
        <f>W224+W221+W229</f>
      </c>
      <c r="X230" s="1525">
        <f>X224+X221+X229</f>
      </c>
      <c r="Y230" s="1525">
        <f>Y224+Y221+Y229</f>
      </c>
      <c r="Z230" s="1525">
        <f>Z224+Z221+Z229</f>
      </c>
      <c r="AA230" s="1529">
        <f t="shared" si="200"/>
      </c>
      <c r="AB230" s="1530"/>
      <c r="AC230" s="1530"/>
      <c r="AD230" s="1525">
        <f>AD224+AD221+AD229</f>
      </c>
    </row>
    <row r="231">
      <c r="A231" s="1488" t="s">
        <v>1013</v>
      </c>
      <c r="B231" s="1488" t="s">
        <v>1014</v>
      </c>
      <c r="C231" s="1488"/>
      <c r="D231" s="1489" t="s">
        <v>1015</v>
      </c>
      <c r="E231" s="1489"/>
      <c r="F231" s="1489"/>
      <c r="G231" s="1489"/>
      <c r="H231" s="1489"/>
      <c r="I231" s="1489"/>
      <c r="J231" s="1490" t="s">
        <v>1016</v>
      </c>
      <c r="K231" s="1490"/>
      <c r="L231" s="1490"/>
      <c r="M231" s="1490"/>
      <c r="N231" s="1490"/>
      <c r="O231" s="1490"/>
      <c r="P231" s="1490"/>
      <c r="Q231" s="1491"/>
      <c r="R231" s="1490"/>
      <c r="S231" s="1490"/>
      <c r="T231" s="1490"/>
      <c r="U231" s="1490"/>
      <c r="V231" s="1490"/>
      <c r="W231" s="1490"/>
      <c r="X231" s="1490"/>
      <c r="Y231" s="1490"/>
      <c r="Z231" s="1490"/>
      <c r="AA231" s="1490"/>
      <c r="AB231" s="1490"/>
      <c r="AC231" s="1490"/>
      <c r="AD231" s="1492"/>
    </row>
    <row r="232">
      <c r="A232" s="1488"/>
      <c r="B232" s="1488" t="s">
        <v>1017</v>
      </c>
      <c r="C232" s="1488" t="s">
        <v>1018</v>
      </c>
      <c r="D232" s="1489" t="s">
        <v>1019</v>
      </c>
      <c r="E232" s="1493" t="s">
        <v>1020</v>
      </c>
      <c r="F232" s="1494" t="s">
        <v>1021</v>
      </c>
      <c r="G232" s="1495" t="s">
        <v>1022</v>
      </c>
      <c r="H232" s="1495" t="s">
        <v>1023</v>
      </c>
      <c r="I232" s="1495" t="s">
        <v>1024</v>
      </c>
      <c r="J232" s="1490" t="s">
        <v>1025</v>
      </c>
      <c r="K232" s="1496" t="s">
        <v>1026</v>
      </c>
      <c r="L232" s="1496" t="s">
        <v>1027</v>
      </c>
      <c r="M232" s="1496" t="s">
        <v>1028</v>
      </c>
      <c r="N232" s="1496" t="s">
        <v>1029</v>
      </c>
      <c r="O232" s="1497" t="s">
        <v>1030</v>
      </c>
      <c r="P232" s="1496" t="s">
        <v>1031</v>
      </c>
      <c r="Q232" s="1491" t="s">
        <v>1032</v>
      </c>
      <c r="R232" s="1490" t="s">
        <v>1033</v>
      </c>
      <c r="S232" s="1497" t="s">
        <v>1034</v>
      </c>
      <c r="T232" s="1497" t="s">
        <v>1035</v>
      </c>
      <c r="U232" s="1497" t="s">
        <v>1036</v>
      </c>
      <c r="V232" s="1497" t="s">
        <v>1037</v>
      </c>
      <c r="W232" s="1497" t="s">
        <v>1038</v>
      </c>
      <c r="X232" s="1497" t="s">
        <v>1039</v>
      </c>
      <c r="Y232" s="1497" t="s">
        <v>1040</v>
      </c>
      <c r="Z232" s="1497" t="s">
        <v>1041</v>
      </c>
      <c r="AA232" s="1490" t="s">
        <v>1042</v>
      </c>
      <c r="AB232" s="1492" t="s">
        <v>1043</v>
      </c>
      <c r="AC232" s="1492" t="s">
        <v>1044</v>
      </c>
      <c r="AD232" s="1492" t="s">
        <v>1045</v>
      </c>
    </row>
    <row r="233">
      <c r="A233" s="1498" t="s">
        <v>1088</v>
      </c>
      <c r="B233" s="1499" t="s">
        <v>1047</v>
      </c>
      <c r="C233" s="1499" t="s">
        <v>1080</v>
      </c>
      <c r="D233" s="1500">
        <v>1743.54</v>
      </c>
      <c r="E233" s="1501">
        <v>1</v>
      </c>
      <c r="F233" s="1500">
        <f t="shared" ref="F233:F237" si="92">E233*2000</f>
      </c>
      <c r="G233" s="1502">
        <f t="shared" ref="G233:G247" si="17">F233/D233</f>
      </c>
      <c r="H233" s="1502">
        <f t="shared" ref="H233:H247" si="237">D233/E233</f>
      </c>
      <c r="I233" s="1502">
        <f t="shared" ref="I233:I247" si="173">F233/E233</f>
      </c>
      <c r="J233" s="1503">
        <f t="shared" ref="J233:J247" si="321">D233/T233</f>
      </c>
      <c r="K233" s="1504">
        <f t="shared" ref="K233:K247" si="293">O233/S233*1</f>
      </c>
      <c r="L233" s="1504">
        <f t="shared" ref="L233:L247" si="377">T233/S233</f>
      </c>
      <c r="M233" s="1504">
        <f t="shared" ref="M233:M247" si="349">V233/S233</f>
      </c>
      <c r="N233" s="1504">
        <f t="shared" ref="N233:N247" si="137">W233/V233</f>
      </c>
      <c r="O233" s="1505">
        <f t="shared" ref="O233:O247" si="45">U233/P233</f>
      </c>
      <c r="P233" s="1506">
        <v>0.0094</v>
      </c>
      <c r="Q233" s="1507">
        <v>37</v>
      </c>
      <c r="R233" s="1503">
        <f t="shared" ref="R233:R246" si="265">(D233/S233)*1000</f>
      </c>
      <c r="S233" s="1508">
        <v>24722</v>
      </c>
      <c r="T233" s="1505">
        <v>591</v>
      </c>
      <c r="U233" s="1505">
        <v>76</v>
      </c>
      <c r="V233" s="1505">
        <v>657</v>
      </c>
      <c r="W233" s="1505">
        <v>27</v>
      </c>
      <c r="X233" s="1505">
        <v>3</v>
      </c>
      <c r="Y233" s="1505">
        <v>1</v>
      </c>
      <c r="Z233" s="1508">
        <v>12</v>
      </c>
      <c r="AA233" s="1503">
        <f t="shared" ref="AA233:AA247" si="201">AD233*1000/D233</f>
      </c>
      <c r="AB233" s="1509" t="s">
        <v>1049</v>
      </c>
      <c r="AC233" s="1510" t="s">
        <v>1050</v>
      </c>
      <c r="AD233" s="1510">
        <v>16</v>
      </c>
    </row>
    <row r="234">
      <c r="A234" s="1498"/>
      <c r="B234" s="1499" t="s">
        <v>1047</v>
      </c>
      <c r="C234" s="1499" t="s">
        <v>1081</v>
      </c>
      <c r="D234" s="1500">
        <v>1638.35</v>
      </c>
      <c r="E234" s="1501">
        <v>1</v>
      </c>
      <c r="F234" s="1500">
        <f t="shared" si="92"/>
      </c>
      <c r="G234" s="1502">
        <f t="shared" si="17"/>
      </c>
      <c r="H234" s="1511">
        <f t="shared" si="237"/>
      </c>
      <c r="I234" s="1511">
        <f t="shared" si="173"/>
      </c>
      <c r="J234" s="1503">
        <f t="shared" si="321"/>
      </c>
      <c r="K234" s="1504">
        <f t="shared" si="293"/>
      </c>
      <c r="L234" s="1504">
        <f t="shared" si="377"/>
      </c>
      <c r="M234" s="1504">
        <f t="shared" si="349"/>
      </c>
      <c r="N234" s="1504">
        <f t="shared" si="137"/>
      </c>
      <c r="O234" s="1505">
        <f t="shared" si="45"/>
      </c>
      <c r="P234" s="1506">
        <v>0.017</v>
      </c>
      <c r="Q234" s="1507">
        <v>43</v>
      </c>
      <c r="R234" s="1503">
        <f t="shared" si="265"/>
      </c>
      <c r="S234" s="1505">
        <v>20815</v>
      </c>
      <c r="T234" s="1505">
        <v>491</v>
      </c>
      <c r="U234" s="1505">
        <v>72</v>
      </c>
      <c r="V234" s="1505">
        <v>557</v>
      </c>
      <c r="W234" s="1505">
        <v>33</v>
      </c>
      <c r="X234" s="1505">
        <v>3</v>
      </c>
      <c r="Y234" s="1505">
        <v>2</v>
      </c>
      <c r="Z234" s="1508">
        <v>18</v>
      </c>
      <c r="AA234" s="1503">
        <f t="shared" si="201"/>
      </c>
      <c r="AB234" s="1509" t="s">
        <v>1049</v>
      </c>
      <c r="AC234" s="1510" t="s">
        <v>1050</v>
      </c>
      <c r="AD234" s="1510">
        <v>10</v>
      </c>
    </row>
    <row r="235">
      <c r="A235" s="1498"/>
      <c r="B235" s="1499" t="s">
        <v>1047</v>
      </c>
      <c r="C235" s="1499" t="s">
        <v>1082</v>
      </c>
      <c r="D235" s="1512">
        <v>1729.61</v>
      </c>
      <c r="E235" s="1501">
        <v>1</v>
      </c>
      <c r="F235" s="1500">
        <f t="shared" si="92"/>
      </c>
      <c r="G235" s="1502">
        <f t="shared" si="17"/>
      </c>
      <c r="H235" s="1502">
        <f t="shared" si="237"/>
      </c>
      <c r="I235" s="1502">
        <f t="shared" si="173"/>
      </c>
      <c r="J235" s="1513">
        <f t="shared" si="321"/>
      </c>
      <c r="K235" s="1504">
        <f t="shared" si="293"/>
      </c>
      <c r="L235" s="1504">
        <f t="shared" si="377"/>
      </c>
      <c r="M235" s="1504">
        <f t="shared" si="349"/>
      </c>
      <c r="N235" s="1504">
        <f t="shared" si="137"/>
      </c>
      <c r="O235" s="1505">
        <f t="shared" si="45"/>
      </c>
      <c r="P235" s="1506">
        <v>0.0133</v>
      </c>
      <c r="Q235" s="1507">
        <v>44</v>
      </c>
      <c r="R235" s="1503">
        <f t="shared" si="265"/>
      </c>
      <c r="S235" s="1505">
        <v>21411</v>
      </c>
      <c r="T235" s="1505">
        <v>614</v>
      </c>
      <c r="U235" s="1505">
        <v>74</v>
      </c>
      <c r="V235" s="1505">
        <v>675</v>
      </c>
      <c r="W235" s="1505">
        <v>35</v>
      </c>
      <c r="X235" s="1505">
        <v>3</v>
      </c>
      <c r="Y235" s="1505">
        <v>2</v>
      </c>
      <c r="Z235" s="1508">
        <v>17</v>
      </c>
      <c r="AA235" s="1503">
        <f t="shared" si="201"/>
      </c>
      <c r="AB235" s="1509" t="s">
        <v>1049</v>
      </c>
      <c r="AC235" s="1510" t="s">
        <v>1050</v>
      </c>
      <c r="AD235" s="1510">
        <v>7</v>
      </c>
    </row>
    <row r="236">
      <c r="A236" s="1498"/>
      <c r="B236" s="1499" t="s">
        <v>1047</v>
      </c>
      <c r="C236" s="1514" t="s">
        <v>1083</v>
      </c>
      <c r="D236" s="1512">
        <v>1383.31</v>
      </c>
      <c r="E236" s="1501">
        <v>1</v>
      </c>
      <c r="F236" s="1500">
        <f t="shared" si="92"/>
      </c>
      <c r="G236" s="1502">
        <f t="shared" si="17"/>
      </c>
      <c r="H236" s="1502">
        <f t="shared" si="237"/>
      </c>
      <c r="I236" s="1502">
        <f t="shared" si="173"/>
      </c>
      <c r="J236" s="1513">
        <f t="shared" si="321"/>
      </c>
      <c r="K236" s="1504">
        <f t="shared" si="293"/>
      </c>
      <c r="L236" s="1504">
        <f t="shared" si="377"/>
      </c>
      <c r="M236" s="1504">
        <f t="shared" si="349"/>
      </c>
      <c r="N236" s="1504">
        <f t="shared" si="137"/>
      </c>
      <c r="O236" s="1505">
        <f t="shared" si="45"/>
      </c>
      <c r="P236" s="1506">
        <v>0.0148</v>
      </c>
      <c r="Q236" s="1507">
        <v>47</v>
      </c>
      <c r="R236" s="1503">
        <f t="shared" si="265"/>
      </c>
      <c r="S236" s="1505">
        <v>17265</v>
      </c>
      <c r="T236" s="1505">
        <v>444</v>
      </c>
      <c r="U236" s="1505">
        <v>64</v>
      </c>
      <c r="V236" s="1505">
        <v>485</v>
      </c>
      <c r="W236" s="1505">
        <v>43</v>
      </c>
      <c r="X236" s="1505">
        <v>6</v>
      </c>
      <c r="Y236" s="1505">
        <v>0</v>
      </c>
      <c r="Z236" s="1508">
        <v>20</v>
      </c>
      <c r="AA236" s="1503">
        <f t="shared" si="201"/>
      </c>
      <c r="AB236" s="1509" t="s">
        <v>1049</v>
      </c>
      <c r="AC236" s="1510" t="s">
        <v>1050</v>
      </c>
      <c r="AD236" s="1510">
        <v>8</v>
      </c>
    </row>
    <row r="237">
      <c r="A237" s="1498"/>
      <c r="B237" s="1499" t="s">
        <v>1047</v>
      </c>
      <c r="C237" s="1499" t="s">
        <v>1048</v>
      </c>
      <c r="D237" s="1512">
        <v>1877.96</v>
      </c>
      <c r="E237" s="1501">
        <v>1</v>
      </c>
      <c r="F237" s="1500">
        <f t="shared" si="92"/>
      </c>
      <c r="G237" s="1502">
        <f t="shared" si="17"/>
      </c>
      <c r="H237" s="1502">
        <f t="shared" si="237"/>
      </c>
      <c r="I237" s="1502">
        <f t="shared" si="173"/>
      </c>
      <c r="J237" s="1513">
        <f t="shared" si="321"/>
      </c>
      <c r="K237" s="1504">
        <f t="shared" si="293"/>
      </c>
      <c r="L237" s="1504">
        <f t="shared" si="377"/>
      </c>
      <c r="M237" s="1504">
        <f t="shared" si="349"/>
      </c>
      <c r="N237" s="1504">
        <f t="shared" si="137"/>
      </c>
      <c r="O237" s="1505">
        <f t="shared" si="45"/>
      </c>
      <c r="P237" s="1506">
        <v>0.0066</v>
      </c>
      <c r="Q237" s="1507">
        <v>41</v>
      </c>
      <c r="R237" s="1503">
        <f t="shared" si="265"/>
      </c>
      <c r="S237" s="1505">
        <v>32538</v>
      </c>
      <c r="T237" s="1505">
        <v>871</v>
      </c>
      <c r="U237" s="1505">
        <v>87</v>
      </c>
      <c r="V237" s="1505">
        <v>958</v>
      </c>
      <c r="W237" s="1505">
        <v>60</v>
      </c>
      <c r="X237" s="1505">
        <v>2</v>
      </c>
      <c r="Y237" s="1505">
        <v>2</v>
      </c>
      <c r="Z237" s="1508">
        <v>16</v>
      </c>
      <c r="AA237" s="1503">
        <f t="shared" si="201"/>
      </c>
      <c r="AB237" s="1509" t="s">
        <v>1049</v>
      </c>
      <c r="AC237" s="1510" t="s">
        <v>1087</v>
      </c>
      <c r="AD237" s="1510">
        <v>19</v>
      </c>
    </row>
    <row r="238">
      <c r="A238" s="1498"/>
      <c r="B238" s="1515" t="s">
        <v>1054</v>
      </c>
      <c r="C238" s="1515"/>
      <c r="D238" s="1516">
        <f>SUM(D233:D237)</f>
      </c>
      <c r="E238" s="1532">
        <f>SUM(E233:E237)</f>
      </c>
      <c r="F238" s="1516">
        <f>SUM(F233:F237)</f>
      </c>
      <c r="G238" s="1518">
        <f t="shared" si="17"/>
      </c>
      <c r="H238" s="1518">
        <f t="shared" si="237"/>
      </c>
      <c r="I238" s="1518">
        <f t="shared" si="173"/>
      </c>
      <c r="J238" s="1518">
        <f t="shared" si="321"/>
      </c>
      <c r="K238" s="1519">
        <f t="shared" si="293"/>
      </c>
      <c r="L238" s="1519">
        <f t="shared" si="377"/>
      </c>
      <c r="M238" s="1519">
        <f t="shared" si="349"/>
      </c>
      <c r="N238" s="1519">
        <f t="shared" si="137"/>
      </c>
      <c r="O238" s="1520">
        <f t="shared" si="45"/>
      </c>
      <c r="P238" s="1519">
        <f>AVERAGE(P233:P237)</f>
      </c>
      <c r="Q238" s="1536">
        <f>AVERAGE(Q233:Q237)</f>
      </c>
      <c r="R238" s="1518">
        <f t="shared" si="265"/>
      </c>
      <c r="S238" s="1520">
        <f>SUM(S233:S237)</f>
      </c>
      <c r="T238" s="1520">
        <f>SUM(T233:T237)</f>
      </c>
      <c r="U238" s="1520">
        <f>SUM(U233:U237)</f>
      </c>
      <c r="V238" s="1520">
        <f>SUM(V233:V237)</f>
      </c>
      <c r="W238" s="1520">
        <f>SUM(W233:W237)</f>
      </c>
      <c r="X238" s="1520">
        <f>SUM(X233:X237)</f>
      </c>
      <c r="Y238" s="1520">
        <f>SUM(Y233:Y237)</f>
      </c>
      <c r="Z238" s="1520">
        <f>SUM(Z233:Z237)</f>
      </c>
      <c r="AA238" s="1521">
        <f t="shared" si="201"/>
      </c>
      <c r="AB238" s="1522"/>
      <c r="AC238" s="1522"/>
      <c r="AD238" s="1520">
        <f>SUM(AD233:AD237)</f>
      </c>
    </row>
    <row r="239">
      <c r="A239" s="1498"/>
      <c r="B239" s="1514" t="s">
        <v>1085</v>
      </c>
      <c r="C239" s="1499" t="s">
        <v>1051</v>
      </c>
      <c r="D239" s="1500">
        <v>1923.52</v>
      </c>
      <c r="E239" s="1534">
        <v>2</v>
      </c>
      <c r="F239" s="1500">
        <f t="shared" ref="F239:F240" si="93">E239*2000</f>
      </c>
      <c r="G239" s="1502">
        <f t="shared" si="17"/>
      </c>
      <c r="H239" s="1502">
        <f t="shared" si="237"/>
      </c>
      <c r="I239" s="1502">
        <f t="shared" si="173"/>
      </c>
      <c r="J239" s="1503">
        <f t="shared" si="321"/>
      </c>
      <c r="K239" s="1504">
        <f t="shared" si="293"/>
      </c>
      <c r="L239" s="1504">
        <f t="shared" si="377"/>
      </c>
      <c r="M239" s="1504">
        <f t="shared" si="349"/>
      </c>
      <c r="N239" s="1504">
        <f t="shared" si="137"/>
      </c>
      <c r="O239" s="1505">
        <f t="shared" si="45"/>
      </c>
      <c r="P239" s="1506">
        <v>0.008</v>
      </c>
      <c r="Q239" s="1507">
        <v>39</v>
      </c>
      <c r="R239" s="1503">
        <f t="shared" si="265"/>
      </c>
      <c r="S239" s="1508">
        <v>33294</v>
      </c>
      <c r="T239" s="1505">
        <v>955</v>
      </c>
      <c r="U239" s="1505">
        <v>105</v>
      </c>
      <c r="V239" s="1505">
        <v>1052</v>
      </c>
      <c r="W239" s="1505">
        <v>64</v>
      </c>
      <c r="X239" s="1505">
        <v>5</v>
      </c>
      <c r="Y239" s="1505">
        <v>1</v>
      </c>
      <c r="Z239" s="1508">
        <v>21</v>
      </c>
      <c r="AA239" s="1503">
        <f t="shared" si="201"/>
      </c>
      <c r="AB239" s="1509" t="s">
        <v>1049</v>
      </c>
      <c r="AC239" s="1510" t="s">
        <v>1087</v>
      </c>
      <c r="AD239" s="1510">
        <v>20</v>
      </c>
    </row>
    <row r="240">
      <c r="A240" s="1498"/>
      <c r="B240" s="1514" t="s">
        <v>1085</v>
      </c>
      <c r="C240" s="1514" t="s">
        <v>1052</v>
      </c>
      <c r="D240" s="1512">
        <v>1886.55</v>
      </c>
      <c r="E240" s="1501">
        <v>1</v>
      </c>
      <c r="F240" s="1500">
        <f t="shared" si="93"/>
      </c>
      <c r="G240" s="1502">
        <f t="shared" si="17"/>
      </c>
      <c r="H240" s="1502">
        <f t="shared" si="237"/>
      </c>
      <c r="I240" s="1502">
        <f t="shared" si="173"/>
      </c>
      <c r="J240" s="1503">
        <f t="shared" si="321"/>
      </c>
      <c r="K240" s="1504">
        <f t="shared" si="293"/>
      </c>
      <c r="L240" s="1504">
        <f t="shared" si="377"/>
      </c>
      <c r="M240" s="1504">
        <f t="shared" si="349"/>
      </c>
      <c r="N240" s="1504">
        <f t="shared" si="137"/>
      </c>
      <c r="O240" s="1505">
        <f t="shared" si="45"/>
      </c>
      <c r="P240" s="1506">
        <v>0.007</v>
      </c>
      <c r="Q240" s="1507">
        <v>36</v>
      </c>
      <c r="R240" s="1503">
        <f t="shared" si="265"/>
      </c>
      <c r="S240" s="1508">
        <v>27490</v>
      </c>
      <c r="T240" s="1505">
        <v>797</v>
      </c>
      <c r="U240" s="1505">
        <v>65</v>
      </c>
      <c r="V240" s="1505">
        <v>882</v>
      </c>
      <c r="W240" s="1505">
        <v>26</v>
      </c>
      <c r="X240" s="1505">
        <v>4</v>
      </c>
      <c r="Y240" s="1505">
        <v>0</v>
      </c>
      <c r="Z240" s="1508">
        <v>18</v>
      </c>
      <c r="AA240" s="1503">
        <f t="shared" si="201"/>
      </c>
      <c r="AB240" s="1509" t="s">
        <v>1049</v>
      </c>
      <c r="AC240" s="1510" t="s">
        <v>1087</v>
      </c>
      <c r="AD240" s="1510">
        <v>9</v>
      </c>
    </row>
    <row r="241">
      <c r="A241" s="1498"/>
      <c r="B241" s="1515" t="s">
        <v>1054</v>
      </c>
      <c r="C241" s="1515"/>
      <c r="D241" s="1516">
        <f>SUM(D239:D240)</f>
      </c>
      <c r="E241" s="1532">
        <f>SUM(E239:E240)</f>
      </c>
      <c r="F241" s="1516">
        <f>SUM(F239:F240)</f>
      </c>
      <c r="G241" s="1518">
        <f t="shared" si="17"/>
      </c>
      <c r="H241" s="1518">
        <f t="shared" si="237"/>
      </c>
      <c r="I241" s="1518">
        <f t="shared" si="173"/>
      </c>
      <c r="J241" s="1518">
        <f t="shared" si="321"/>
      </c>
      <c r="K241" s="1519">
        <f t="shared" si="293"/>
      </c>
      <c r="L241" s="1519">
        <f t="shared" si="377"/>
      </c>
      <c r="M241" s="1519">
        <f t="shared" si="349"/>
      </c>
      <c r="N241" s="1519">
        <f t="shared" si="137"/>
      </c>
      <c r="O241" s="1520">
        <f t="shared" si="45"/>
      </c>
      <c r="P241" s="1519">
        <f>AVERAGE(P239:P240)</f>
      </c>
      <c r="Q241" s="1536">
        <f>AVERAGE(Q239:Q240)</f>
      </c>
      <c r="R241" s="1516">
        <f t="shared" si="265"/>
      </c>
      <c r="S241" s="1520">
        <f>SUM(S239:S240)</f>
      </c>
      <c r="T241" s="1520">
        <f>SUM(T239:T240)</f>
      </c>
      <c r="U241" s="1520">
        <f>SUM(U239:U240)</f>
      </c>
      <c r="V241" s="1520">
        <f>SUM(V239:V240)</f>
      </c>
      <c r="W241" s="1520">
        <f>SUM(W239:W240)</f>
      </c>
      <c r="X241" s="1520">
        <f>SUM(X239:X240)</f>
      </c>
      <c r="Y241" s="1520">
        <f>SUM(Y239:Y240)</f>
      </c>
      <c r="Z241" s="1520">
        <f>SUM(Z239:Z240)</f>
      </c>
      <c r="AA241" s="1521">
        <f t="shared" si="201"/>
      </c>
      <c r="AB241" s="1522"/>
      <c r="AC241" s="1522"/>
      <c r="AD241" s="1520">
        <f>SUM(AD239:AD240)</f>
      </c>
    </row>
    <row r="242">
      <c r="A242" s="1498"/>
      <c r="B242" s="1514" t="s">
        <v>1074</v>
      </c>
      <c r="C242" s="1514" t="s">
        <v>1053</v>
      </c>
      <c r="D242" s="1500">
        <v>1712.34</v>
      </c>
      <c r="E242" s="1534">
        <v>2</v>
      </c>
      <c r="F242" s="1500">
        <f t="shared" ref="F242:F245" si="94">E242*2000</f>
      </c>
      <c r="G242" s="1502">
        <f t="shared" si="17"/>
      </c>
      <c r="H242" s="1502">
        <f t="shared" si="237"/>
      </c>
      <c r="I242" s="1502">
        <f t="shared" si="173"/>
      </c>
      <c r="J242" s="1503">
        <f t="shared" si="321"/>
      </c>
      <c r="K242" s="1504">
        <f t="shared" si="293"/>
      </c>
      <c r="L242" s="1504">
        <f t="shared" si="377"/>
      </c>
      <c r="M242" s="1504">
        <f t="shared" si="349"/>
      </c>
      <c r="N242" s="1504">
        <f t="shared" si="137"/>
      </c>
      <c r="O242" s="1505">
        <f t="shared" si="45"/>
      </c>
      <c r="P242" s="1506">
        <v>0.0086</v>
      </c>
      <c r="Q242" s="1507">
        <v>36</v>
      </c>
      <c r="R242" s="1503">
        <f t="shared" si="265"/>
      </c>
      <c r="S242" s="1508">
        <v>29405</v>
      </c>
      <c r="T242" s="1505">
        <v>994</v>
      </c>
      <c r="U242" s="1505">
        <v>80</v>
      </c>
      <c r="V242" s="1505">
        <v>1077</v>
      </c>
      <c r="W242" s="1505">
        <v>73</v>
      </c>
      <c r="X242" s="1505">
        <v>2</v>
      </c>
      <c r="Y242" s="1505">
        <v>6</v>
      </c>
      <c r="Z242" s="1508">
        <v>25</v>
      </c>
      <c r="AA242" s="1503">
        <f t="shared" si="201"/>
      </c>
      <c r="AB242" s="1509" t="s">
        <v>1049</v>
      </c>
      <c r="AC242" s="1510" t="s">
        <v>1087</v>
      </c>
      <c r="AD242" s="1510">
        <v>17</v>
      </c>
    </row>
    <row r="243">
      <c r="A243" s="1498"/>
      <c r="B243" s="1514" t="s">
        <v>1074</v>
      </c>
      <c r="C243" s="1499" t="s">
        <v>1056</v>
      </c>
      <c r="D243" s="1500">
        <v>1469.63</v>
      </c>
      <c r="E243" s="1534">
        <v>3</v>
      </c>
      <c r="F243" s="1500">
        <f t="shared" si="94"/>
      </c>
      <c r="G243" s="1502">
        <f t="shared" si="17"/>
      </c>
      <c r="H243" s="1502">
        <f t="shared" si="237"/>
      </c>
      <c r="I243" s="1502">
        <f t="shared" si="173"/>
      </c>
      <c r="J243" s="1503">
        <f t="shared" si="321"/>
      </c>
      <c r="K243" s="1504">
        <f t="shared" si="293"/>
      </c>
      <c r="L243" s="1504">
        <f t="shared" si="377"/>
      </c>
      <c r="M243" s="1504">
        <f t="shared" si="349"/>
      </c>
      <c r="N243" s="1504">
        <f t="shared" si="137"/>
      </c>
      <c r="O243" s="1505">
        <f t="shared" si="45"/>
      </c>
      <c r="P243" s="1506">
        <v>0.0101</v>
      </c>
      <c r="Q243" s="1507">
        <v>36</v>
      </c>
      <c r="R243" s="1503">
        <f t="shared" si="265"/>
      </c>
      <c r="S243" s="1508">
        <v>24170</v>
      </c>
      <c r="T243" s="1505">
        <v>641</v>
      </c>
      <c r="U243" s="1505">
        <v>66</v>
      </c>
      <c r="V243" s="1505">
        <v>699</v>
      </c>
      <c r="W243" s="1505">
        <v>39</v>
      </c>
      <c r="X243" s="1505">
        <v>0</v>
      </c>
      <c r="Y243" s="1505">
        <v>1</v>
      </c>
      <c r="Z243" s="1508">
        <v>20</v>
      </c>
      <c r="AA243" s="1503">
        <f t="shared" si="201"/>
      </c>
      <c r="AB243" s="1509" t="s">
        <v>1049</v>
      </c>
      <c r="AC243" s="1510" t="s">
        <v>1087</v>
      </c>
      <c r="AD243" s="1510">
        <v>10</v>
      </c>
    </row>
    <row r="244">
      <c r="A244" s="1498"/>
      <c r="B244" s="1514" t="s">
        <v>1074</v>
      </c>
      <c r="C244" s="1499" t="s">
        <v>1057</v>
      </c>
      <c r="D244" s="1512">
        <v>1946.66</v>
      </c>
      <c r="E244" s="1534">
        <v>5</v>
      </c>
      <c r="F244" s="1500">
        <f t="shared" si="94"/>
      </c>
      <c r="G244" s="1502">
        <f t="shared" si="17"/>
      </c>
      <c r="H244" s="1502">
        <f t="shared" si="237"/>
      </c>
      <c r="I244" s="1502">
        <f t="shared" si="173"/>
      </c>
      <c r="J244" s="1503">
        <f t="shared" si="321"/>
      </c>
      <c r="K244" s="1504">
        <f t="shared" si="293"/>
      </c>
      <c r="L244" s="1504">
        <f t="shared" si="377"/>
      </c>
      <c r="M244" s="1504">
        <f t="shared" si="349"/>
      </c>
      <c r="N244" s="1504">
        <f t="shared" si="137"/>
      </c>
      <c r="O244" s="1505">
        <f t="shared" si="45"/>
      </c>
      <c r="P244" s="1506">
        <v>0.0044</v>
      </c>
      <c r="Q244" s="1507">
        <v>35</v>
      </c>
      <c r="R244" s="1503">
        <f t="shared" si="265"/>
      </c>
      <c r="S244" s="1508">
        <v>39874</v>
      </c>
      <c r="T244" s="1505">
        <v>1002</v>
      </c>
      <c r="U244" s="1505">
        <v>87</v>
      </c>
      <c r="V244" s="1505">
        <v>1046</v>
      </c>
      <c r="W244" s="1505">
        <v>78</v>
      </c>
      <c r="X244" s="1505">
        <v>5</v>
      </c>
      <c r="Y244" s="1505">
        <v>2</v>
      </c>
      <c r="Z244" s="1508">
        <v>22</v>
      </c>
      <c r="AA244" s="1503">
        <f t="shared" si="201"/>
      </c>
      <c r="AB244" s="1509" t="s">
        <v>1049</v>
      </c>
      <c r="AC244" s="1510" t="s">
        <v>1087</v>
      </c>
      <c r="AD244" s="1510">
        <v>20</v>
      </c>
    </row>
    <row customHeight="true" ht="18.452380952380953" r="245">
      <c r="A245" s="1498"/>
      <c r="B245" s="1514" t="s">
        <v>1074</v>
      </c>
      <c r="C245" s="1514" t="s">
        <v>1058</v>
      </c>
      <c r="D245" s="1512">
        <v>1985.84</v>
      </c>
      <c r="E245" s="1534">
        <v>4</v>
      </c>
      <c r="F245" s="1500">
        <f t="shared" si="94"/>
      </c>
      <c r="G245" s="1502">
        <f t="shared" si="17"/>
      </c>
      <c r="H245" s="1502">
        <f t="shared" si="237"/>
      </c>
      <c r="I245" s="1502">
        <f t="shared" si="173"/>
      </c>
      <c r="J245" s="1503">
        <f t="shared" si="321"/>
      </c>
      <c r="K245" s="1504">
        <f t="shared" si="293"/>
      </c>
      <c r="L245" s="1504">
        <f t="shared" si="377"/>
      </c>
      <c r="M245" s="1504">
        <f t="shared" si="349"/>
      </c>
      <c r="N245" s="1504">
        <f t="shared" si="137"/>
      </c>
      <c r="O245" s="1505">
        <f t="shared" si="45"/>
      </c>
      <c r="P245" s="1506">
        <v>0.009</v>
      </c>
      <c r="Q245" s="1507">
        <v>37</v>
      </c>
      <c r="R245" s="1503">
        <f t="shared" si="265"/>
      </c>
      <c r="S245" s="1508">
        <v>37330</v>
      </c>
      <c r="T245" s="1505">
        <v>644</v>
      </c>
      <c r="U245" s="1505">
        <v>111</v>
      </c>
      <c r="V245" s="1505">
        <v>667</v>
      </c>
      <c r="W245" s="1505">
        <v>80</v>
      </c>
      <c r="X245" s="1505">
        <v>7</v>
      </c>
      <c r="Y245" s="1505">
        <v>1</v>
      </c>
      <c r="Z245" s="1508">
        <v>31</v>
      </c>
      <c r="AA245" s="1503">
        <f t="shared" si="201"/>
      </c>
      <c r="AB245" s="1509" t="s">
        <v>1049</v>
      </c>
      <c r="AC245" s="1510" t="s">
        <v>1087</v>
      </c>
      <c r="AD245" s="1510">
        <v>17</v>
      </c>
    </row>
    <row r="246">
      <c r="A246" s="1498"/>
      <c r="B246" s="1515" t="s">
        <v>1054</v>
      </c>
      <c r="C246" s="1515"/>
      <c r="D246" s="1516">
        <f>SUM(D242:D245)</f>
      </c>
      <c r="E246" s="1516">
        <f>SUM(E242:E245)</f>
      </c>
      <c r="F246" s="1516">
        <f>SUM(F242:F245)</f>
      </c>
      <c r="G246" s="1518">
        <f t="shared" si="17"/>
      </c>
      <c r="H246" s="1518">
        <f t="shared" si="237"/>
      </c>
      <c r="I246" s="1518">
        <f t="shared" si="173"/>
      </c>
      <c r="J246" s="1518">
        <f t="shared" si="321"/>
      </c>
      <c r="K246" s="1519">
        <f t="shared" si="293"/>
      </c>
      <c r="L246" s="1519">
        <f t="shared" si="377"/>
      </c>
      <c r="M246" s="1519">
        <f t="shared" si="349"/>
      </c>
      <c r="N246" s="1519">
        <f t="shared" si="137"/>
      </c>
      <c r="O246" s="1520">
        <f t="shared" si="45"/>
      </c>
      <c r="P246" s="1519">
        <f>AVERAGE(P242:P245)</f>
      </c>
      <c r="Q246" s="1536">
        <f>AVERAGE(Q242:Q245)</f>
      </c>
      <c r="R246" s="1516">
        <f t="shared" si="265"/>
      </c>
      <c r="S246" s="1516">
        <f>SUM(S242:S245)</f>
      </c>
      <c r="T246" s="1516">
        <f>SUM(T242:T245)</f>
      </c>
      <c r="U246" s="1516">
        <f>SUM(U242:U245)</f>
      </c>
      <c r="V246" s="1516">
        <f>SUM(V242:V245)</f>
      </c>
      <c r="W246" s="1516">
        <f>SUM(W242:W245)</f>
      </c>
      <c r="X246" s="1516">
        <f>SUM(X242:X245)</f>
      </c>
      <c r="Y246" s="1516">
        <f>SUM(Y242:Y245)</f>
      </c>
      <c r="Z246" s="1516">
        <f>SUM(Z242:Z245)</f>
      </c>
      <c r="AA246" s="1521">
        <f t="shared" si="201"/>
      </c>
      <c r="AB246" s="1522"/>
      <c r="AC246" s="1522"/>
      <c r="AD246" s="1516">
        <f>SUM(AD242:AD245)</f>
      </c>
    </row>
    <row r="247">
      <c r="A247" s="1498"/>
      <c r="B247" s="1524" t="s">
        <v>1060</v>
      </c>
      <c r="C247" s="1524"/>
      <c r="D247" s="1525">
        <f>D241+D238+D246</f>
      </c>
      <c r="E247" s="1525">
        <f>E241+E238+E246</f>
      </c>
      <c r="F247" s="1525">
        <f>F241+F238+F246</f>
      </c>
      <c r="G247" s="1526">
        <f t="shared" si="17"/>
      </c>
      <c r="H247" s="1526">
        <f t="shared" si="237"/>
      </c>
      <c r="I247" s="1526">
        <f t="shared" si="173"/>
      </c>
      <c r="J247" s="1526">
        <f t="shared" si="321"/>
      </c>
      <c r="K247" s="1527">
        <f t="shared" si="293"/>
      </c>
      <c r="L247" s="1527">
        <f t="shared" si="377"/>
      </c>
      <c r="M247" s="1527">
        <f t="shared" si="349"/>
      </c>
      <c r="N247" s="1527">
        <f t="shared" si="137"/>
      </c>
      <c r="O247" s="1528">
        <f t="shared" si="45"/>
      </c>
      <c r="P247" s="1528">
        <f>(P241+P238+P246)/3</f>
      </c>
      <c r="Q247" s="1529">
        <f>(Q241+Q238+Q246)/3</f>
      </c>
      <c r="R247" s="1525">
        <f>(R241+R238)/2</f>
      </c>
      <c r="S247" s="1525">
        <f>S241+S238+S246</f>
      </c>
      <c r="T247" s="1525">
        <f>T241+T238+T246</f>
      </c>
      <c r="U247" s="1525">
        <f>U241+U238+U246</f>
      </c>
      <c r="V247" s="1525">
        <f>V241+V238+V246</f>
      </c>
      <c r="W247" s="1525">
        <f>W241+W238+W246</f>
      </c>
      <c r="X247" s="1525">
        <f>X241+X238+X246</f>
      </c>
      <c r="Y247" s="1525">
        <f>Y241+Y238+Y246</f>
      </c>
      <c r="Z247" s="1525">
        <f>Z241+Z238+Z246</f>
      </c>
      <c r="AA247" s="1529">
        <f t="shared" si="201"/>
      </c>
      <c r="AB247" s="1530"/>
      <c r="AC247" s="1530"/>
      <c r="AD247" s="1525">
        <f>AD241+AD238+AD246</f>
      </c>
    </row>
    <row r="248">
      <c r="A248" s="1488" t="s">
        <v>1013</v>
      </c>
      <c r="B248" s="1488" t="s">
        <v>1014</v>
      </c>
      <c r="C248" s="1488"/>
      <c r="D248" s="1489" t="s">
        <v>1015</v>
      </c>
      <c r="E248" s="1489"/>
      <c r="F248" s="1489"/>
      <c r="G248" s="1489"/>
      <c r="H248" s="1489"/>
      <c r="I248" s="1489"/>
      <c r="J248" s="1490" t="s">
        <v>1016</v>
      </c>
      <c r="K248" s="1490"/>
      <c r="L248" s="1490"/>
      <c r="M248" s="1490"/>
      <c r="N248" s="1490"/>
      <c r="O248" s="1490"/>
      <c r="P248" s="1490"/>
      <c r="Q248" s="1490"/>
      <c r="R248" s="1490"/>
      <c r="S248" s="1490"/>
      <c r="T248" s="1490"/>
      <c r="U248" s="1490"/>
      <c r="V248" s="1490"/>
      <c r="W248" s="1490"/>
      <c r="X248" s="1490"/>
      <c r="Y248" s="1490"/>
      <c r="Z248" s="1490"/>
      <c r="AA248" s="1490"/>
      <c r="AB248" s="1490"/>
      <c r="AC248" s="1490"/>
      <c r="AD248" s="1492"/>
    </row>
    <row r="249">
      <c r="A249" s="1488"/>
      <c r="B249" s="1488" t="s">
        <v>1017</v>
      </c>
      <c r="C249" s="1488" t="s">
        <v>1018</v>
      </c>
      <c r="D249" s="1489" t="s">
        <v>1019</v>
      </c>
      <c r="E249" s="1493" t="s">
        <v>1020</v>
      </c>
      <c r="F249" s="1494" t="s">
        <v>1021</v>
      </c>
      <c r="G249" s="1495" t="s">
        <v>1022</v>
      </c>
      <c r="H249" s="1495" t="s">
        <v>1023</v>
      </c>
      <c r="I249" s="1495" t="s">
        <v>1024</v>
      </c>
      <c r="J249" s="1490" t="s">
        <v>1025</v>
      </c>
      <c r="K249" s="1496" t="s">
        <v>1026</v>
      </c>
      <c r="L249" s="1496" t="s">
        <v>1027</v>
      </c>
      <c r="M249" s="1496" t="s">
        <v>1028</v>
      </c>
      <c r="N249" s="1496" t="s">
        <v>1029</v>
      </c>
      <c r="O249" s="1497" t="s">
        <v>1030</v>
      </c>
      <c r="P249" s="1496" t="s">
        <v>1031</v>
      </c>
      <c r="Q249" s="1491" t="s">
        <v>1032</v>
      </c>
      <c r="R249" s="1490" t="s">
        <v>1033</v>
      </c>
      <c r="S249" s="1497" t="s">
        <v>1034</v>
      </c>
      <c r="T249" s="1497" t="s">
        <v>1035</v>
      </c>
      <c r="U249" s="1497" t="s">
        <v>1036</v>
      </c>
      <c r="V249" s="1497" t="s">
        <v>1037</v>
      </c>
      <c r="W249" s="1497" t="s">
        <v>1038</v>
      </c>
      <c r="X249" s="1497" t="s">
        <v>1039</v>
      </c>
      <c r="Y249" s="1497" t="s">
        <v>1040</v>
      </c>
      <c r="Z249" s="1497" t="s">
        <v>1041</v>
      </c>
      <c r="AA249" s="1490" t="s">
        <v>1042</v>
      </c>
      <c r="AB249" s="1492" t="s">
        <v>1043</v>
      </c>
      <c r="AC249" s="1492" t="s">
        <v>1044</v>
      </c>
      <c r="AD249" s="1492" t="s">
        <v>1045</v>
      </c>
    </row>
    <row r="250">
      <c r="A250" s="1498" t="s">
        <v>1089</v>
      </c>
      <c r="B250" s="1499" t="s">
        <v>1047</v>
      </c>
      <c r="C250" s="1499" t="s">
        <v>1080</v>
      </c>
      <c r="D250" s="1500">
        <v>1989.47</v>
      </c>
      <c r="E250" s="1501">
        <v>3</v>
      </c>
      <c r="F250" s="1500">
        <f t="shared" ref="F250:F254" si="95">E250*2000</f>
      </c>
      <c r="G250" s="1502">
        <f t="shared" ref="G250:G264" si="18">F250/D250</f>
      </c>
      <c r="H250" s="1502">
        <f t="shared" ref="H250:H264" si="238">D250/E250</f>
      </c>
      <c r="I250" s="1502">
        <f t="shared" ref="I250:I264" si="174">F250/E250</f>
      </c>
      <c r="J250" s="1503">
        <f t="shared" ref="J250:J264" si="322">D250/T250</f>
      </c>
      <c r="K250" s="1504">
        <f t="shared" ref="K250:K264" si="294">O250/S250*1</f>
      </c>
      <c r="L250" s="1504">
        <f t="shared" ref="L250:L264" si="378">T250/S250</f>
      </c>
      <c r="M250" s="1504">
        <f t="shared" ref="M250:M264" si="350">V250/S250</f>
      </c>
      <c r="N250" s="1504">
        <f t="shared" ref="N250:N264" si="138">W250/V250</f>
      </c>
      <c r="O250" s="1505">
        <f t="shared" ref="O250:O264" si="46">U250/P250</f>
      </c>
      <c r="P250" s="1506">
        <v>0.006</v>
      </c>
      <c r="Q250" s="1507">
        <v>23</v>
      </c>
      <c r="R250" s="1503">
        <f t="shared" ref="R250:R263" si="266">(D250/S250)*1000</f>
      </c>
      <c r="S250" s="1508">
        <v>36644</v>
      </c>
      <c r="T250" s="1505">
        <v>1043</v>
      </c>
      <c r="U250" s="1505">
        <v>88</v>
      </c>
      <c r="V250" s="1505">
        <v>1107</v>
      </c>
      <c r="W250" s="1505">
        <v>38</v>
      </c>
      <c r="X250" s="1505">
        <v>3</v>
      </c>
      <c r="Y250" s="1505">
        <v>1</v>
      </c>
      <c r="Z250" s="1508">
        <v>26</v>
      </c>
      <c r="AA250" s="1503">
        <f t="shared" ref="AA250:AA264" si="202">AD250*1000/D250</f>
      </c>
      <c r="AB250" s="1509" t="s">
        <v>1049</v>
      </c>
      <c r="AC250" s="1510" t="s">
        <v>1050</v>
      </c>
      <c r="AD250" s="1510">
        <v>17</v>
      </c>
    </row>
    <row r="251">
      <c r="A251" s="1498"/>
      <c r="B251" s="1499" t="s">
        <v>1047</v>
      </c>
      <c r="C251" s="1499" t="s">
        <v>1081</v>
      </c>
      <c r="D251" s="1500">
        <v>1904.49</v>
      </c>
      <c r="E251" s="1501">
        <v>2</v>
      </c>
      <c r="F251" s="1500">
        <f t="shared" si="95"/>
      </c>
      <c r="G251" s="1502">
        <f t="shared" si="18"/>
      </c>
      <c r="H251" s="1511">
        <f t="shared" si="238"/>
      </c>
      <c r="I251" s="1511">
        <f t="shared" si="174"/>
      </c>
      <c r="J251" s="1503">
        <f t="shared" si="322"/>
      </c>
      <c r="K251" s="1504">
        <f t="shared" si="294"/>
      </c>
      <c r="L251" s="1504">
        <f t="shared" si="378"/>
      </c>
      <c r="M251" s="1504">
        <f t="shared" si="350"/>
      </c>
      <c r="N251" s="1504">
        <f t="shared" si="138"/>
      </c>
      <c r="O251" s="1505">
        <f t="shared" si="46"/>
      </c>
      <c r="P251" s="1506">
        <v>0.0052</v>
      </c>
      <c r="Q251" s="1507">
        <v>22</v>
      </c>
      <c r="R251" s="1503">
        <f t="shared" si="266"/>
      </c>
      <c r="S251" s="1505">
        <v>34271</v>
      </c>
      <c r="T251" s="1505">
        <v>918</v>
      </c>
      <c r="U251" s="1505">
        <v>80</v>
      </c>
      <c r="V251" s="1505">
        <v>966</v>
      </c>
      <c r="W251" s="1505">
        <v>51</v>
      </c>
      <c r="X251" s="1505">
        <v>1</v>
      </c>
      <c r="Y251" s="1505">
        <v>1</v>
      </c>
      <c r="Z251" s="1508">
        <v>23</v>
      </c>
      <c r="AA251" s="1503">
        <f t="shared" si="202"/>
      </c>
      <c r="AB251" s="1509" t="s">
        <v>1049</v>
      </c>
      <c r="AC251" s="1510" t="s">
        <v>1050</v>
      </c>
      <c r="AD251" s="1510">
        <v>19</v>
      </c>
    </row>
    <row r="252">
      <c r="A252" s="1498"/>
      <c r="B252" s="1499" t="s">
        <v>1047</v>
      </c>
      <c r="C252" s="1499" t="s">
        <v>1082</v>
      </c>
      <c r="D252" s="1512">
        <v>1921.46</v>
      </c>
      <c r="E252" s="1501">
        <v>4</v>
      </c>
      <c r="F252" s="1500">
        <f t="shared" si="95"/>
      </c>
      <c r="G252" s="1502">
        <f t="shared" si="18"/>
      </c>
      <c r="H252" s="1502">
        <f t="shared" si="238"/>
      </c>
      <c r="I252" s="1502">
        <f t="shared" si="174"/>
      </c>
      <c r="J252" s="1513">
        <f t="shared" si="322"/>
      </c>
      <c r="K252" s="1504">
        <f t="shared" si="294"/>
      </c>
      <c r="L252" s="1504">
        <f t="shared" si="378"/>
      </c>
      <c r="M252" s="1504">
        <f t="shared" si="350"/>
      </c>
      <c r="N252" s="1504">
        <f t="shared" si="138"/>
      </c>
      <c r="O252" s="1505">
        <f t="shared" si="46"/>
      </c>
      <c r="P252" s="1506">
        <v>0.0071</v>
      </c>
      <c r="Q252" s="1507">
        <v>23</v>
      </c>
      <c r="R252" s="1503">
        <f t="shared" si="266"/>
      </c>
      <c r="S252" s="1505">
        <v>33034</v>
      </c>
      <c r="T252" s="1505">
        <v>1304</v>
      </c>
      <c r="U252" s="1505">
        <v>97</v>
      </c>
      <c r="V252" s="1505">
        <v>1428</v>
      </c>
      <c r="W252" s="1505">
        <v>110</v>
      </c>
      <c r="X252" s="1505">
        <v>6</v>
      </c>
      <c r="Y252" s="1505">
        <v>2</v>
      </c>
      <c r="Z252" s="1508">
        <v>24</v>
      </c>
      <c r="AA252" s="1503">
        <f t="shared" si="202"/>
      </c>
      <c r="AB252" s="1509" t="s">
        <v>1049</v>
      </c>
      <c r="AC252" s="1510" t="s">
        <v>1050</v>
      </c>
      <c r="AD252" s="1510">
        <v>26</v>
      </c>
    </row>
    <row r="253">
      <c r="A253" s="1498"/>
      <c r="B253" s="1499" t="s">
        <v>1047</v>
      </c>
      <c r="C253" s="1514" t="s">
        <v>1083</v>
      </c>
      <c r="D253" s="1512">
        <v>1997.25</v>
      </c>
      <c r="E253" s="1501">
        <v>3</v>
      </c>
      <c r="F253" s="1500">
        <f t="shared" si="95"/>
      </c>
      <c r="G253" s="1502">
        <f t="shared" si="18"/>
      </c>
      <c r="H253" s="1502">
        <f t="shared" si="238"/>
      </c>
      <c r="I253" s="1502">
        <f t="shared" si="174"/>
      </c>
      <c r="J253" s="1513">
        <f t="shared" si="322"/>
      </c>
      <c r="K253" s="1504">
        <f t="shared" si="294"/>
      </c>
      <c r="L253" s="1504">
        <f t="shared" si="378"/>
      </c>
      <c r="M253" s="1504">
        <f t="shared" si="350"/>
      </c>
      <c r="N253" s="1504">
        <f t="shared" si="138"/>
      </c>
      <c r="O253" s="1505">
        <f t="shared" si="46"/>
      </c>
      <c r="P253" s="1506">
        <v>0.0046</v>
      </c>
      <c r="Q253" s="1507">
        <v>24</v>
      </c>
      <c r="R253" s="1503">
        <f t="shared" si="266"/>
      </c>
      <c r="S253" s="1505">
        <v>36595</v>
      </c>
      <c r="T253" s="1505">
        <v>914</v>
      </c>
      <c r="U253" s="1505">
        <v>78</v>
      </c>
      <c r="V253" s="1505">
        <v>955</v>
      </c>
      <c r="W253" s="1505">
        <v>69</v>
      </c>
      <c r="X253" s="1505">
        <v>7</v>
      </c>
      <c r="Y253" s="1505">
        <v>3</v>
      </c>
      <c r="Z253" s="1508">
        <v>20</v>
      </c>
      <c r="AA253" s="1503">
        <f t="shared" si="202"/>
      </c>
      <c r="AB253" s="1509" t="s">
        <v>1049</v>
      </c>
      <c r="AC253" s="1510" t="s">
        <v>1050</v>
      </c>
      <c r="AD253" s="1510">
        <v>9</v>
      </c>
    </row>
    <row r="254">
      <c r="A254" s="1498"/>
      <c r="B254" s="1499" t="s">
        <v>1047</v>
      </c>
      <c r="C254" s="1499" t="s">
        <v>1048</v>
      </c>
      <c r="D254" s="1512">
        <v>1941.92</v>
      </c>
      <c r="E254" s="1501">
        <v>4</v>
      </c>
      <c r="F254" s="1500">
        <f t="shared" si="95"/>
      </c>
      <c r="G254" s="1502">
        <f t="shared" si="18"/>
      </c>
      <c r="H254" s="1502">
        <f t="shared" si="238"/>
      </c>
      <c r="I254" s="1502">
        <f t="shared" si="174"/>
      </c>
      <c r="J254" s="1513">
        <f t="shared" si="322"/>
      </c>
      <c r="K254" s="1504">
        <f t="shared" si="294"/>
      </c>
      <c r="L254" s="1504">
        <f t="shared" si="378"/>
      </c>
      <c r="M254" s="1504">
        <f t="shared" si="350"/>
      </c>
      <c r="N254" s="1504">
        <f t="shared" si="138"/>
      </c>
      <c r="O254" s="1505">
        <f t="shared" si="46"/>
      </c>
      <c r="P254" s="1506">
        <v>0.0045</v>
      </c>
      <c r="Q254" s="1507">
        <v>26</v>
      </c>
      <c r="R254" s="1503">
        <f t="shared" si="266"/>
      </c>
      <c r="S254" s="1505">
        <v>45469</v>
      </c>
      <c r="T254" s="1505">
        <v>880</v>
      </c>
      <c r="U254" s="1505">
        <v>108</v>
      </c>
      <c r="V254" s="1505">
        <v>902</v>
      </c>
      <c r="W254" s="1505">
        <v>97</v>
      </c>
      <c r="X254" s="1505">
        <v>5</v>
      </c>
      <c r="Y254" s="1505">
        <v>3</v>
      </c>
      <c r="Z254" s="1508">
        <v>22</v>
      </c>
      <c r="AA254" s="1503">
        <f t="shared" si="202"/>
      </c>
      <c r="AB254" s="1509" t="s">
        <v>1049</v>
      </c>
      <c r="AC254" s="1510" t="s">
        <v>1087</v>
      </c>
      <c r="AD254" s="1510">
        <v>23</v>
      </c>
    </row>
    <row r="255">
      <c r="A255" s="1498"/>
      <c r="B255" s="1515" t="s">
        <v>1054</v>
      </c>
      <c r="C255" s="1515"/>
      <c r="D255" s="1516">
        <f>SUM(D250:D254)</f>
      </c>
      <c r="E255" s="1532">
        <f>SUM(E250:E254)</f>
      </c>
      <c r="F255" s="1516">
        <f>SUM(F250:F254)</f>
      </c>
      <c r="G255" s="1518">
        <f t="shared" si="18"/>
      </c>
      <c r="H255" s="1518">
        <f t="shared" si="238"/>
      </c>
      <c r="I255" s="1518">
        <f t="shared" si="174"/>
      </c>
      <c r="J255" s="1518">
        <f t="shared" si="322"/>
      </c>
      <c r="K255" s="1519">
        <f t="shared" si="294"/>
      </c>
      <c r="L255" s="1519">
        <f t="shared" si="378"/>
      </c>
      <c r="M255" s="1519">
        <f t="shared" si="350"/>
      </c>
      <c r="N255" s="1519">
        <f t="shared" si="138"/>
      </c>
      <c r="O255" s="1520">
        <f t="shared" si="46"/>
      </c>
      <c r="P255" s="1519">
        <f>AVERAGE(P250:P254)</f>
      </c>
      <c r="Q255" s="1536">
        <f>AVERAGE(Q250:Q254)</f>
      </c>
      <c r="R255" s="1518">
        <f t="shared" si="266"/>
      </c>
      <c r="S255" s="1520">
        <f>SUM(S250:S254)</f>
      </c>
      <c r="T255" s="1520">
        <f>SUM(T250:T254)</f>
      </c>
      <c r="U255" s="1520">
        <f>SUM(U250:U254)</f>
      </c>
      <c r="V255" s="1520">
        <f>SUM(V250:V254)</f>
      </c>
      <c r="W255" s="1520">
        <f>SUM(W250:W254)</f>
      </c>
      <c r="X255" s="1520">
        <f>SUM(X250:X254)</f>
      </c>
      <c r="Y255" s="1520">
        <f>SUM(Y250:Y254)</f>
      </c>
      <c r="Z255" s="1520">
        <f>SUM(Z250:Z254)</f>
      </c>
      <c r="AA255" s="1521">
        <f t="shared" si="202"/>
      </c>
      <c r="AB255" s="1522"/>
      <c r="AC255" s="1522"/>
      <c r="AD255" s="1520">
        <f>SUM(AD250:AD254)</f>
      </c>
    </row>
    <row r="256">
      <c r="A256" s="1498"/>
      <c r="B256" s="1514" t="s">
        <v>1085</v>
      </c>
      <c r="C256" s="1499" t="s">
        <v>1051</v>
      </c>
      <c r="D256" s="1500">
        <v>1974.34</v>
      </c>
      <c r="E256" s="1534">
        <v>1</v>
      </c>
      <c r="F256" s="1500">
        <f t="shared" ref="F256:F257" si="96">E256*2000</f>
      </c>
      <c r="G256" s="1502">
        <f t="shared" si="18"/>
      </c>
      <c r="H256" s="1502">
        <f t="shared" si="238"/>
      </c>
      <c r="I256" s="1502">
        <f t="shared" si="174"/>
      </c>
      <c r="J256" s="1503">
        <f t="shared" si="322"/>
      </c>
      <c r="K256" s="1504">
        <f t="shared" si="294"/>
      </c>
      <c r="L256" s="1504">
        <f t="shared" si="378"/>
      </c>
      <c r="M256" s="1504">
        <f t="shared" si="350"/>
      </c>
      <c r="N256" s="1504">
        <f t="shared" si="138"/>
      </c>
      <c r="O256" s="1505">
        <f t="shared" si="46"/>
      </c>
      <c r="P256" s="1506">
        <v>0.0046</v>
      </c>
      <c r="Q256" s="1507">
        <v>26</v>
      </c>
      <c r="R256" s="1503">
        <f t="shared" si="266"/>
      </c>
      <c r="S256" s="1508">
        <v>43098</v>
      </c>
      <c r="T256" s="1505">
        <v>976</v>
      </c>
      <c r="U256" s="1505">
        <v>93</v>
      </c>
      <c r="V256" s="1505">
        <v>1058</v>
      </c>
      <c r="W256" s="1505">
        <v>37</v>
      </c>
      <c r="X256" s="1505">
        <v>2</v>
      </c>
      <c r="Y256" s="1505">
        <v>1</v>
      </c>
      <c r="Z256" s="1508">
        <v>35</v>
      </c>
      <c r="AA256" s="1503">
        <f t="shared" si="202"/>
      </c>
      <c r="AB256" s="1509" t="s">
        <v>1049</v>
      </c>
      <c r="AC256" s="1510" t="s">
        <v>1087</v>
      </c>
      <c r="AD256" s="1510">
        <v>12</v>
      </c>
    </row>
    <row r="257">
      <c r="A257" s="1498"/>
      <c r="B257" s="1514" t="s">
        <v>1085</v>
      </c>
      <c r="C257" s="1514" t="s">
        <v>1052</v>
      </c>
      <c r="D257" s="1512">
        <v>2451.93</v>
      </c>
      <c r="E257" s="1501">
        <v>4</v>
      </c>
      <c r="F257" s="1500">
        <f t="shared" si="96"/>
      </c>
      <c r="G257" s="1502">
        <f t="shared" si="18"/>
      </c>
      <c r="H257" s="1502">
        <f t="shared" si="238"/>
      </c>
      <c r="I257" s="1502">
        <f t="shared" si="174"/>
      </c>
      <c r="J257" s="1503">
        <f t="shared" si="322"/>
      </c>
      <c r="K257" s="1504">
        <f t="shared" si="294"/>
      </c>
      <c r="L257" s="1504">
        <f t="shared" si="378"/>
      </c>
      <c r="M257" s="1504">
        <f t="shared" si="350"/>
      </c>
      <c r="N257" s="1504">
        <f t="shared" si="138"/>
      </c>
      <c r="O257" s="1505">
        <f t="shared" si="46"/>
      </c>
      <c r="P257" s="1506">
        <v>0.0055</v>
      </c>
      <c r="Q257" s="1507">
        <v>27</v>
      </c>
      <c r="R257" s="1503">
        <f t="shared" si="266"/>
      </c>
      <c r="S257" s="1508">
        <v>48066</v>
      </c>
      <c r="T257" s="1505">
        <v>889</v>
      </c>
      <c r="U257" s="1505">
        <v>105</v>
      </c>
      <c r="V257" s="1505">
        <v>940</v>
      </c>
      <c r="W257" s="1505">
        <v>63</v>
      </c>
      <c r="X257" s="1505">
        <v>4</v>
      </c>
      <c r="Y257" s="1505">
        <v>1</v>
      </c>
      <c r="Z257" s="1508">
        <v>38</v>
      </c>
      <c r="AA257" s="1503">
        <f t="shared" si="202"/>
      </c>
      <c r="AB257" s="1509" t="s">
        <v>1049</v>
      </c>
      <c r="AC257" s="1510" t="s">
        <v>1087</v>
      </c>
      <c r="AD257" s="1510">
        <v>19</v>
      </c>
    </row>
    <row r="258">
      <c r="A258" s="1498"/>
      <c r="B258" s="1515" t="s">
        <v>1054</v>
      </c>
      <c r="C258" s="1515"/>
      <c r="D258" s="1516">
        <f>SUM(D256:D257)</f>
      </c>
      <c r="E258" s="1532">
        <f>SUM(E256:E257)</f>
      </c>
      <c r="F258" s="1516">
        <f>SUM(F256:F257)</f>
      </c>
      <c r="G258" s="1518">
        <f t="shared" si="18"/>
      </c>
      <c r="H258" s="1518">
        <f t="shared" si="238"/>
      </c>
      <c r="I258" s="1518">
        <f t="shared" si="174"/>
      </c>
      <c r="J258" s="1518">
        <f t="shared" si="322"/>
      </c>
      <c r="K258" s="1519">
        <f t="shared" si="294"/>
      </c>
      <c r="L258" s="1519">
        <f t="shared" si="378"/>
      </c>
      <c r="M258" s="1519">
        <f t="shared" si="350"/>
      </c>
      <c r="N258" s="1519">
        <f t="shared" si="138"/>
      </c>
      <c r="O258" s="1520">
        <f t="shared" si="46"/>
      </c>
      <c r="P258" s="1519">
        <f>AVERAGE(P256:P257)</f>
      </c>
      <c r="Q258" s="1536">
        <f>AVERAGE(Q256:Q257)</f>
      </c>
      <c r="R258" s="1516">
        <f t="shared" si="266"/>
      </c>
      <c r="S258" s="1520">
        <f>SUM(S256:S257)</f>
      </c>
      <c r="T258" s="1520">
        <f>SUM(T256:T257)</f>
      </c>
      <c r="U258" s="1520">
        <f>SUM(U256:U257)</f>
      </c>
      <c r="V258" s="1520">
        <f>SUM(V256:V257)</f>
      </c>
      <c r="W258" s="1520">
        <f>SUM(W256:W257)</f>
      </c>
      <c r="X258" s="1520">
        <f>SUM(X256:X257)</f>
      </c>
      <c r="Y258" s="1520">
        <f>SUM(Y256:Y257)</f>
      </c>
      <c r="Z258" s="1520">
        <f>SUM(Z256:Z257)</f>
      </c>
      <c r="AA258" s="1521">
        <f t="shared" si="202"/>
      </c>
      <c r="AB258" s="1522"/>
      <c r="AC258" s="1522"/>
      <c r="AD258" s="1520">
        <f>SUM(AD256:AD257)</f>
      </c>
    </row>
    <row r="259">
      <c r="A259" s="1498"/>
      <c r="B259" s="1514" t="s">
        <v>1055</v>
      </c>
      <c r="C259" s="1514" t="s">
        <v>1053</v>
      </c>
      <c r="D259" s="1500">
        <v>2458.87</v>
      </c>
      <c r="E259" s="1534">
        <v>1</v>
      </c>
      <c r="F259" s="1500">
        <f t="shared" ref="F259:F262" si="97">E259*2000</f>
      </c>
      <c r="G259" s="1502">
        <f t="shared" si="18"/>
      </c>
      <c r="H259" s="1502">
        <f t="shared" si="238"/>
      </c>
      <c r="I259" s="1502">
        <f t="shared" si="174"/>
      </c>
      <c r="J259" s="1503">
        <f t="shared" si="322"/>
      </c>
      <c r="K259" s="1504">
        <f t="shared" si="294"/>
      </c>
      <c r="L259" s="1504">
        <f t="shared" si="378"/>
      </c>
      <c r="M259" s="1504">
        <f t="shared" si="350"/>
      </c>
      <c r="N259" s="1504">
        <f t="shared" si="138"/>
      </c>
      <c r="O259" s="1505">
        <f t="shared" si="46"/>
      </c>
      <c r="P259" s="1506">
        <v>0.0071</v>
      </c>
      <c r="Q259" s="1507">
        <v>27</v>
      </c>
      <c r="R259" s="1503">
        <f t="shared" si="266"/>
      </c>
      <c r="S259" s="1508">
        <v>50552</v>
      </c>
      <c r="T259" s="1505">
        <v>971</v>
      </c>
      <c r="U259" s="1505">
        <v>142</v>
      </c>
      <c r="V259" s="1505">
        <v>998</v>
      </c>
      <c r="W259" s="1505">
        <v>60</v>
      </c>
      <c r="X259" s="1505">
        <v>7</v>
      </c>
      <c r="Y259" s="1505">
        <v>2</v>
      </c>
      <c r="Z259" s="1508">
        <v>41</v>
      </c>
      <c r="AA259" s="1503">
        <f t="shared" si="202"/>
      </c>
      <c r="AB259" s="1509" t="s">
        <v>1049</v>
      </c>
      <c r="AC259" s="1510" t="s">
        <v>1087</v>
      </c>
      <c r="AD259" s="1510">
        <v>25</v>
      </c>
    </row>
    <row r="260">
      <c r="A260" s="1498"/>
      <c r="B260" s="1514" t="s">
        <v>1055</v>
      </c>
      <c r="C260" s="1499" t="s">
        <v>1056</v>
      </c>
      <c r="D260" s="1500">
        <v>2590.83</v>
      </c>
      <c r="E260" s="1534">
        <v>5</v>
      </c>
      <c r="F260" s="1500">
        <f t="shared" si="97"/>
      </c>
      <c r="G260" s="1502">
        <f t="shared" si="18"/>
      </c>
      <c r="H260" s="1502">
        <f t="shared" si="238"/>
      </c>
      <c r="I260" s="1502">
        <f t="shared" si="174"/>
      </c>
      <c r="J260" s="1503">
        <f t="shared" si="322"/>
      </c>
      <c r="K260" s="1504">
        <f t="shared" si="294"/>
      </c>
      <c r="L260" s="1504">
        <f t="shared" si="378"/>
      </c>
      <c r="M260" s="1504">
        <f t="shared" si="350"/>
      </c>
      <c r="N260" s="1504">
        <f t="shared" si="138"/>
      </c>
      <c r="O260" s="1505">
        <f t="shared" si="46"/>
      </c>
      <c r="P260" s="1506">
        <v>0.0075</v>
      </c>
      <c r="Q260" s="1507">
        <v>28</v>
      </c>
      <c r="R260" s="1503">
        <f t="shared" si="266"/>
      </c>
      <c r="S260" s="1508">
        <v>44005</v>
      </c>
      <c r="T260" s="1505">
        <v>832</v>
      </c>
      <c r="U260" s="1505">
        <v>118</v>
      </c>
      <c r="V260" s="1505">
        <v>845</v>
      </c>
      <c r="W260" s="1505">
        <v>59</v>
      </c>
      <c r="X260" s="1505">
        <v>2</v>
      </c>
      <c r="Y260" s="1505">
        <v>2</v>
      </c>
      <c r="Z260" s="1508">
        <v>33</v>
      </c>
      <c r="AA260" s="1503">
        <f t="shared" si="202"/>
      </c>
      <c r="AB260" s="1509" t="s">
        <v>1049</v>
      </c>
      <c r="AC260" s="1510" t="s">
        <v>1087</v>
      </c>
      <c r="AD260" s="1510">
        <v>29</v>
      </c>
    </row>
    <row r="261">
      <c r="A261" s="1498"/>
      <c r="B261" s="1514" t="s">
        <v>1055</v>
      </c>
      <c r="C261" s="1499" t="s">
        <v>1057</v>
      </c>
      <c r="D261" s="1512">
        <v>2403.55</v>
      </c>
      <c r="E261" s="1534">
        <v>5</v>
      </c>
      <c r="F261" s="1500">
        <f t="shared" si="97"/>
      </c>
      <c r="G261" s="1502">
        <f t="shared" si="18"/>
      </c>
      <c r="H261" s="1502">
        <f t="shared" si="238"/>
      </c>
      <c r="I261" s="1502">
        <f t="shared" si="174"/>
      </c>
      <c r="J261" s="1503">
        <f t="shared" si="322"/>
      </c>
      <c r="K261" s="1504">
        <f t="shared" si="294"/>
      </c>
      <c r="L261" s="1504">
        <f t="shared" si="378"/>
      </c>
      <c r="M261" s="1504">
        <f t="shared" si="350"/>
      </c>
      <c r="N261" s="1504">
        <f t="shared" si="138"/>
      </c>
      <c r="O261" s="1505">
        <f t="shared" si="46"/>
      </c>
      <c r="P261" s="1506">
        <v>0.007</v>
      </c>
      <c r="Q261" s="1507">
        <v>29</v>
      </c>
      <c r="R261" s="1503">
        <f t="shared" si="266"/>
      </c>
      <c r="S261" s="1508">
        <v>46458</v>
      </c>
      <c r="T261" s="1505">
        <v>1056</v>
      </c>
      <c r="U261" s="1505">
        <v>129</v>
      </c>
      <c r="V261" s="1505">
        <v>1116</v>
      </c>
      <c r="W261" s="1505">
        <v>43</v>
      </c>
      <c r="X261" s="1505">
        <v>13</v>
      </c>
      <c r="Y261" s="1505">
        <v>1</v>
      </c>
      <c r="Z261" s="1508">
        <v>33</v>
      </c>
      <c r="AA261" s="1503">
        <f t="shared" si="202"/>
      </c>
      <c r="AB261" s="1509" t="s">
        <v>1049</v>
      </c>
      <c r="AC261" s="1510" t="s">
        <v>1087</v>
      </c>
      <c r="AD261" s="1510">
        <v>22</v>
      </c>
    </row>
    <row customHeight="true" ht="18.452380952380953" r="262">
      <c r="A262" s="1498"/>
      <c r="B262" s="1514" t="s">
        <v>1055</v>
      </c>
      <c r="C262" s="1514" t="s">
        <v>1058</v>
      </c>
      <c r="D262" s="1512">
        <v>2581.34</v>
      </c>
      <c r="E262" s="1534">
        <v>1</v>
      </c>
      <c r="F262" s="1500">
        <f t="shared" si="97"/>
      </c>
      <c r="G262" s="1502">
        <f t="shared" si="18"/>
      </c>
      <c r="H262" s="1502">
        <f t="shared" si="238"/>
      </c>
      <c r="I262" s="1502">
        <f t="shared" si="174"/>
      </c>
      <c r="J262" s="1503">
        <f t="shared" si="322"/>
      </c>
      <c r="K262" s="1504">
        <f t="shared" si="294"/>
      </c>
      <c r="L262" s="1504">
        <f t="shared" si="378"/>
      </c>
      <c r="M262" s="1504">
        <f t="shared" si="350"/>
      </c>
      <c r="N262" s="1504">
        <f t="shared" si="138"/>
      </c>
      <c r="O262" s="1505">
        <f t="shared" si="46"/>
      </c>
      <c r="P262" s="1506">
        <v>0.0051</v>
      </c>
      <c r="Q262" s="1507">
        <v>29</v>
      </c>
      <c r="R262" s="1503">
        <f t="shared" si="266"/>
      </c>
      <c r="S262" s="1508">
        <v>52392</v>
      </c>
      <c r="T262" s="1505">
        <v>874</v>
      </c>
      <c r="U262" s="1505">
        <v>133</v>
      </c>
      <c r="V262" s="1505">
        <v>913</v>
      </c>
      <c r="W262" s="1505">
        <v>48</v>
      </c>
      <c r="X262" s="1505">
        <v>2</v>
      </c>
      <c r="Y262" s="1505">
        <v>3</v>
      </c>
      <c r="Z262" s="1508">
        <v>29</v>
      </c>
      <c r="AA262" s="1503">
        <f t="shared" si="202"/>
      </c>
      <c r="AB262" s="1509" t="s">
        <v>1049</v>
      </c>
      <c r="AC262" s="1510" t="s">
        <v>1087</v>
      </c>
      <c r="AD262" s="1510">
        <v>19</v>
      </c>
    </row>
    <row r="263">
      <c r="A263" s="1498"/>
      <c r="B263" s="1515" t="s">
        <v>1054</v>
      </c>
      <c r="C263" s="1515"/>
      <c r="D263" s="1516">
        <f>SUM(D259:D262)</f>
      </c>
      <c r="E263" s="1516">
        <f>SUM(E259:E262)</f>
      </c>
      <c r="F263" s="1516">
        <f>SUM(F259:F262)</f>
      </c>
      <c r="G263" s="1518">
        <f t="shared" si="18"/>
      </c>
      <c r="H263" s="1518">
        <f t="shared" si="238"/>
      </c>
      <c r="I263" s="1518">
        <f t="shared" si="174"/>
      </c>
      <c r="J263" s="1518">
        <f t="shared" si="322"/>
      </c>
      <c r="K263" s="1519">
        <f t="shared" si="294"/>
      </c>
      <c r="L263" s="1519">
        <f t="shared" si="378"/>
      </c>
      <c r="M263" s="1519">
        <f t="shared" si="350"/>
      </c>
      <c r="N263" s="1519">
        <f t="shared" si="138"/>
      </c>
      <c r="O263" s="1520">
        <f t="shared" si="46"/>
      </c>
      <c r="P263" s="1519">
        <f>AVERAGE(P259:P262)</f>
      </c>
      <c r="Q263" s="1536">
        <f>AVERAGE(Q259:Q262)</f>
      </c>
      <c r="R263" s="1516">
        <f t="shared" si="266"/>
      </c>
      <c r="S263" s="1516">
        <f>SUM(S259:S262)</f>
      </c>
      <c r="T263" s="1516">
        <f>SUM(T259:T262)</f>
      </c>
      <c r="U263" s="1516">
        <f>SUM(U259:U262)</f>
      </c>
      <c r="V263" s="1516">
        <f>SUM(V259:V262)</f>
      </c>
      <c r="W263" s="1516">
        <f>SUM(W259:W262)</f>
      </c>
      <c r="X263" s="1516">
        <f>SUM(X259:X262)</f>
      </c>
      <c r="Y263" s="1516">
        <f>SUM(Y259:Y262)</f>
      </c>
      <c r="Z263" s="1516">
        <f>SUM(Z259:Z262)</f>
      </c>
      <c r="AA263" s="1521">
        <f t="shared" si="202"/>
      </c>
      <c r="AB263" s="1522"/>
      <c r="AC263" s="1522"/>
      <c r="AD263" s="1516">
        <f>SUM(AD259:AD262)</f>
      </c>
    </row>
    <row r="264">
      <c r="A264" s="1498"/>
      <c r="B264" s="1524" t="s">
        <v>1060</v>
      </c>
      <c r="C264" s="1524"/>
      <c r="D264" s="1525">
        <f>D258+D255+D263</f>
      </c>
      <c r="E264" s="1525">
        <f>E258+E255+E263</f>
      </c>
      <c r="F264" s="1525">
        <f>F258+F255+F263</f>
      </c>
      <c r="G264" s="1526">
        <f t="shared" si="18"/>
      </c>
      <c r="H264" s="1526">
        <f t="shared" si="238"/>
      </c>
      <c r="I264" s="1526">
        <f t="shared" si="174"/>
      </c>
      <c r="J264" s="1526">
        <f t="shared" si="322"/>
      </c>
      <c r="K264" s="1527">
        <f t="shared" si="294"/>
      </c>
      <c r="L264" s="1527">
        <f t="shared" si="378"/>
      </c>
      <c r="M264" s="1527">
        <f t="shared" si="350"/>
      </c>
      <c r="N264" s="1527">
        <f t="shared" si="138"/>
      </c>
      <c r="O264" s="1528">
        <f t="shared" si="46"/>
      </c>
      <c r="P264" s="1528">
        <f>(P258+P255+P263)/3</f>
      </c>
      <c r="Q264" s="1529">
        <f>(Q258+Q255+Q263)/3</f>
      </c>
      <c r="R264" s="1525">
        <f>(R258+R255)/2</f>
      </c>
      <c r="S264" s="1525">
        <f>S258+S255+S263</f>
      </c>
      <c r="T264" s="1525">
        <f>T258+T255+T263</f>
      </c>
      <c r="U264" s="1525">
        <f>U258+U255+U263</f>
      </c>
      <c r="V264" s="1525">
        <f>V258+V255+V263</f>
      </c>
      <c r="W264" s="1525">
        <f>W258+W255+W263</f>
      </c>
      <c r="X264" s="1525">
        <f>X258+X255+X263</f>
      </c>
      <c r="Y264" s="1525">
        <f>Y258+Y255+Y263</f>
      </c>
      <c r="Z264" s="1525">
        <f>Z258+Z255+Z263</f>
      </c>
      <c r="AA264" s="1529">
        <f t="shared" si="202"/>
      </c>
      <c r="AB264" s="1530"/>
      <c r="AC264" s="1530"/>
      <c r="AD264" s="1525">
        <f>AD258+AD255+AD263</f>
      </c>
    </row>
    <row r="265">
      <c r="A265" s="1488" t="s">
        <v>1013</v>
      </c>
      <c r="B265" s="1488" t="s">
        <v>1014</v>
      </c>
      <c r="C265" s="1488"/>
      <c r="D265" s="1489" t="s">
        <v>1015</v>
      </c>
      <c r="E265" s="1489"/>
      <c r="F265" s="1489"/>
      <c r="G265" s="1489"/>
      <c r="H265" s="1489"/>
      <c r="I265" s="1489"/>
      <c r="J265" s="1490" t="s">
        <v>1016</v>
      </c>
      <c r="K265" s="1490"/>
      <c r="L265" s="1490"/>
      <c r="M265" s="1490"/>
      <c r="N265" s="1490"/>
      <c r="O265" s="1490"/>
      <c r="P265" s="1490"/>
      <c r="Q265" s="1490"/>
      <c r="R265" s="1490"/>
      <c r="S265" s="1490"/>
      <c r="T265" s="1490"/>
      <c r="U265" s="1490"/>
      <c r="V265" s="1490"/>
      <c r="W265" s="1490"/>
      <c r="X265" s="1490"/>
      <c r="Y265" s="1490"/>
      <c r="Z265" s="1490"/>
      <c r="AA265" s="1490"/>
      <c r="AB265" s="1490"/>
      <c r="AC265" s="1490"/>
      <c r="AD265" s="1492"/>
    </row>
    <row r="266">
      <c r="A266" s="1488"/>
      <c r="B266" s="1488" t="s">
        <v>1017</v>
      </c>
      <c r="C266" s="1488" t="s">
        <v>1018</v>
      </c>
      <c r="D266" s="1489" t="s">
        <v>1019</v>
      </c>
      <c r="E266" s="1493" t="s">
        <v>1020</v>
      </c>
      <c r="F266" s="1494" t="s">
        <v>1021</v>
      </c>
      <c r="G266" s="1495" t="s">
        <v>1022</v>
      </c>
      <c r="H266" s="1495" t="s">
        <v>1023</v>
      </c>
      <c r="I266" s="1495" t="s">
        <v>1024</v>
      </c>
      <c r="J266" s="1490" t="s">
        <v>1025</v>
      </c>
      <c r="K266" s="1496" t="s">
        <v>1026</v>
      </c>
      <c r="L266" s="1496" t="s">
        <v>1027</v>
      </c>
      <c r="M266" s="1496" t="s">
        <v>1028</v>
      </c>
      <c r="N266" s="1496" t="s">
        <v>1029</v>
      </c>
      <c r="O266" s="1497" t="s">
        <v>1030</v>
      </c>
      <c r="P266" s="1496" t="s">
        <v>1031</v>
      </c>
      <c r="Q266" s="1491" t="s">
        <v>1032</v>
      </c>
      <c r="R266" s="1490" t="s">
        <v>1033</v>
      </c>
      <c r="S266" s="1497" t="s">
        <v>1034</v>
      </c>
      <c r="T266" s="1497" t="s">
        <v>1035</v>
      </c>
      <c r="U266" s="1497" t="s">
        <v>1036</v>
      </c>
      <c r="V266" s="1497" t="s">
        <v>1037</v>
      </c>
      <c r="W266" s="1497" t="s">
        <v>1038</v>
      </c>
      <c r="X266" s="1497" t="s">
        <v>1039</v>
      </c>
      <c r="Y266" s="1497" t="s">
        <v>1040</v>
      </c>
      <c r="Z266" s="1497" t="s">
        <v>1041</v>
      </c>
      <c r="AA266" s="1490" t="s">
        <v>1042</v>
      </c>
      <c r="AB266" s="1492" t="s">
        <v>1043</v>
      </c>
      <c r="AC266" s="1492" t="s">
        <v>1044</v>
      </c>
      <c r="AD266" s="1492" t="s">
        <v>1045</v>
      </c>
    </row>
    <row r="267">
      <c r="A267" s="1498" t="s">
        <v>1090</v>
      </c>
      <c r="B267" s="1499" t="s">
        <v>1047</v>
      </c>
      <c r="C267" s="1499" t="s">
        <v>1080</v>
      </c>
      <c r="D267" s="1500">
        <v>1950.15</v>
      </c>
      <c r="E267" s="1501">
        <v>2</v>
      </c>
      <c r="F267" s="1500">
        <f t="shared" ref="F267:F271" si="98">E267*2000</f>
      </c>
      <c r="G267" s="1502">
        <f t="shared" ref="G267:G280" si="19">F267/D267</f>
      </c>
      <c r="H267" s="1502">
        <f t="shared" ref="H267:H280" si="239">D267/E267</f>
      </c>
      <c r="I267" s="1502">
        <f t="shared" ref="I267:I280" si="175">F267/E267</f>
      </c>
      <c r="J267" s="1503">
        <f t="shared" ref="J267:J280" si="323">D267/T267</f>
      </c>
      <c r="K267" s="1504">
        <f t="shared" ref="K267:K280" si="295">O267/S267*1</f>
      </c>
      <c r="L267" s="1504">
        <f t="shared" ref="L267:L280" si="379">T267/S267</f>
      </c>
      <c r="M267" s="1504">
        <f t="shared" ref="M267:M280" si="351">V267/S267</f>
      </c>
      <c r="N267" s="1504">
        <f t="shared" ref="N267:N280" si="139">W267/V267</f>
      </c>
      <c r="O267" s="1505">
        <f t="shared" ref="O267:O280" si="47">U267/P267</f>
      </c>
      <c r="P267" s="1506">
        <v>0.007</v>
      </c>
      <c r="Q267" s="1537">
        <v>32</v>
      </c>
      <c r="R267" s="1503">
        <f t="shared" ref="R267:R279" si="267">(D267/S267)*1000</f>
      </c>
      <c r="S267" s="1508">
        <v>33841</v>
      </c>
      <c r="T267" s="1505">
        <v>723</v>
      </c>
      <c r="U267" s="1505">
        <v>87</v>
      </c>
      <c r="V267" s="1505">
        <v>776</v>
      </c>
      <c r="W267" s="1505">
        <v>88</v>
      </c>
      <c r="X267" s="1505">
        <v>3</v>
      </c>
      <c r="Y267" s="1505">
        <v>0</v>
      </c>
      <c r="Z267" s="1508">
        <v>28</v>
      </c>
      <c r="AA267" s="1503">
        <f t="shared" ref="AA267:AA280" si="203">AD267*1000/D267</f>
      </c>
      <c r="AB267" s="1509" t="s">
        <v>1049</v>
      </c>
      <c r="AC267" s="1510" t="s">
        <v>1091</v>
      </c>
      <c r="AD267" s="1510">
        <v>23</v>
      </c>
    </row>
    <row r="268">
      <c r="A268" s="1498"/>
      <c r="B268" s="1499" t="s">
        <v>1047</v>
      </c>
      <c r="C268" s="1499" t="s">
        <v>1081</v>
      </c>
      <c r="D268" s="1500">
        <v>1929.26</v>
      </c>
      <c r="E268" s="1501">
        <v>1</v>
      </c>
      <c r="F268" s="1500">
        <f t="shared" si="98"/>
      </c>
      <c r="G268" s="1502">
        <f t="shared" si="19"/>
      </c>
      <c r="H268" s="1511">
        <f t="shared" si="239"/>
      </c>
      <c r="I268" s="1511">
        <f t="shared" si="175"/>
      </c>
      <c r="J268" s="1503">
        <f t="shared" si="323"/>
      </c>
      <c r="K268" s="1504">
        <f t="shared" si="295"/>
      </c>
      <c r="L268" s="1504">
        <f t="shared" si="379"/>
      </c>
      <c r="M268" s="1504">
        <f t="shared" si="351"/>
      </c>
      <c r="N268" s="1504">
        <f t="shared" si="139"/>
      </c>
      <c r="O268" s="1505">
        <f t="shared" si="47"/>
      </c>
      <c r="P268" s="1506">
        <v>0.0078</v>
      </c>
      <c r="Q268" s="1537">
        <v>35</v>
      </c>
      <c r="R268" s="1503">
        <f t="shared" si="267"/>
      </c>
      <c r="S268" s="1505">
        <v>28025</v>
      </c>
      <c r="T268" s="1505">
        <v>536</v>
      </c>
      <c r="U268" s="1505">
        <v>82</v>
      </c>
      <c r="V268" s="1505">
        <v>524</v>
      </c>
      <c r="W268" s="1505">
        <v>55</v>
      </c>
      <c r="X268" s="1505">
        <v>2</v>
      </c>
      <c r="Y268" s="1505">
        <v>0</v>
      </c>
      <c r="Z268" s="1508">
        <v>22</v>
      </c>
      <c r="AA268" s="1503">
        <f t="shared" si="203"/>
      </c>
      <c r="AB268" s="1509" t="s">
        <v>1049</v>
      </c>
      <c r="AC268" s="1510" t="s">
        <v>1091</v>
      </c>
      <c r="AD268" s="1510">
        <v>18</v>
      </c>
    </row>
    <row r="269">
      <c r="A269" s="1498"/>
      <c r="B269" s="1499" t="s">
        <v>1047</v>
      </c>
      <c r="C269" s="1499" t="s">
        <v>1082</v>
      </c>
      <c r="D269" s="1512">
        <v>1962.15</v>
      </c>
      <c r="E269" s="1501">
        <v>3</v>
      </c>
      <c r="F269" s="1500">
        <f t="shared" si="98"/>
      </c>
      <c r="G269" s="1502">
        <f t="shared" si="19"/>
      </c>
      <c r="H269" s="1502">
        <f t="shared" si="239"/>
      </c>
      <c r="I269" s="1502">
        <f t="shared" si="175"/>
      </c>
      <c r="J269" s="1513">
        <f t="shared" si="323"/>
      </c>
      <c r="K269" s="1504">
        <f t="shared" si="295"/>
      </c>
      <c r="L269" s="1504">
        <f t="shared" si="379"/>
      </c>
      <c r="M269" s="1504">
        <f t="shared" si="351"/>
      </c>
      <c r="N269" s="1504">
        <f t="shared" si="139"/>
      </c>
      <c r="O269" s="1505">
        <f t="shared" si="47"/>
      </c>
      <c r="P269" s="1506">
        <v>0.0079</v>
      </c>
      <c r="Q269" s="1537">
        <v>36</v>
      </c>
      <c r="R269" s="1503">
        <f t="shared" si="267"/>
      </c>
      <c r="S269" s="1505">
        <v>32832</v>
      </c>
      <c r="T269" s="1505">
        <v>1070</v>
      </c>
      <c r="U269" s="1505">
        <v>93</v>
      </c>
      <c r="V269" s="1505">
        <v>1131</v>
      </c>
      <c r="W269" s="1505">
        <v>78</v>
      </c>
      <c r="X269" s="1505">
        <v>9</v>
      </c>
      <c r="Y269" s="1505">
        <v>3</v>
      </c>
      <c r="Z269" s="1508">
        <v>18</v>
      </c>
      <c r="AA269" s="1503">
        <f t="shared" si="203"/>
      </c>
      <c r="AB269" s="1509" t="s">
        <v>1049</v>
      </c>
      <c r="AC269" s="1510" t="s">
        <v>1091</v>
      </c>
      <c r="AD269" s="1510">
        <v>19</v>
      </c>
    </row>
    <row r="270">
      <c r="A270" s="1498"/>
      <c r="B270" s="1499" t="s">
        <v>1047</v>
      </c>
      <c r="C270" s="1514" t="s">
        <v>1083</v>
      </c>
      <c r="D270" s="1512">
        <v>2594.26</v>
      </c>
      <c r="E270" s="1501">
        <v>5</v>
      </c>
      <c r="F270" s="1500">
        <f t="shared" si="98"/>
      </c>
      <c r="G270" s="1502">
        <f t="shared" si="19"/>
      </c>
      <c r="H270" s="1502">
        <f t="shared" si="239"/>
      </c>
      <c r="I270" s="1502">
        <f t="shared" si="175"/>
      </c>
      <c r="J270" s="1513">
        <f t="shared" si="323"/>
      </c>
      <c r="K270" s="1504">
        <f t="shared" si="295"/>
      </c>
      <c r="L270" s="1504">
        <f t="shared" si="379"/>
      </c>
      <c r="M270" s="1504">
        <f t="shared" si="351"/>
      </c>
      <c r="N270" s="1504">
        <f t="shared" si="139"/>
      </c>
      <c r="O270" s="1505">
        <f t="shared" si="47"/>
      </c>
      <c r="P270" s="1506">
        <v>0.0176</v>
      </c>
      <c r="Q270" s="1537">
        <v>40</v>
      </c>
      <c r="R270" s="1503">
        <f t="shared" si="267"/>
      </c>
      <c r="S270" s="1505">
        <v>40871</v>
      </c>
      <c r="T270" s="1505">
        <v>541</v>
      </c>
      <c r="U270" s="1505">
        <v>134</v>
      </c>
      <c r="V270" s="1505">
        <v>569</v>
      </c>
      <c r="W270" s="1505">
        <v>44</v>
      </c>
      <c r="X270" s="1505">
        <v>2</v>
      </c>
      <c r="Y270" s="1505">
        <v>4</v>
      </c>
      <c r="Z270" s="1508">
        <v>42</v>
      </c>
      <c r="AA270" s="1503">
        <f t="shared" si="203"/>
      </c>
      <c r="AB270" s="1509" t="s">
        <v>1049</v>
      </c>
      <c r="AC270" s="1510" t="s">
        <v>1091</v>
      </c>
      <c r="AD270" s="1510">
        <v>16</v>
      </c>
    </row>
    <row r="271">
      <c r="A271" s="1498"/>
      <c r="B271" s="1499" t="s">
        <v>1047</v>
      </c>
      <c r="C271" s="1499" t="s">
        <v>1048</v>
      </c>
      <c r="D271" s="1512">
        <v>2659.81</v>
      </c>
      <c r="E271" s="1501">
        <v>3</v>
      </c>
      <c r="F271" s="1500">
        <f t="shared" si="98"/>
      </c>
      <c r="G271" s="1502">
        <f t="shared" si="19"/>
      </c>
      <c r="H271" s="1502">
        <f t="shared" si="239"/>
      </c>
      <c r="I271" s="1502">
        <f t="shared" si="175"/>
      </c>
      <c r="J271" s="1513">
        <f t="shared" si="323"/>
      </c>
      <c r="K271" s="1504">
        <f t="shared" si="295"/>
      </c>
      <c r="L271" s="1504">
        <f t="shared" si="379"/>
      </c>
      <c r="M271" s="1504">
        <f t="shared" si="351"/>
      </c>
      <c r="N271" s="1504">
        <f t="shared" si="139"/>
      </c>
      <c r="O271" s="1505">
        <f t="shared" si="47"/>
      </c>
      <c r="P271" s="1506">
        <v>0.011</v>
      </c>
      <c r="Q271" s="1537">
        <v>42</v>
      </c>
      <c r="R271" s="1503">
        <f t="shared" si="267"/>
      </c>
      <c r="S271" s="1505">
        <v>56029</v>
      </c>
      <c r="T271" s="1505">
        <v>710</v>
      </c>
      <c r="U271" s="1505">
        <v>155</v>
      </c>
      <c r="V271" s="1505">
        <v>703</v>
      </c>
      <c r="W271" s="1505">
        <v>79</v>
      </c>
      <c r="X271" s="1505">
        <v>6</v>
      </c>
      <c r="Y271" s="1505">
        <v>4</v>
      </c>
      <c r="Z271" s="1508">
        <v>66</v>
      </c>
      <c r="AA271" s="1503">
        <f t="shared" si="203"/>
      </c>
      <c r="AB271" s="1509" t="s">
        <v>1049</v>
      </c>
      <c r="AC271" s="1510" t="s">
        <v>1092</v>
      </c>
      <c r="AD271" s="1510">
        <v>41</v>
      </c>
    </row>
    <row r="272">
      <c r="A272" s="1498"/>
      <c r="B272" s="1515" t="s">
        <v>1054</v>
      </c>
      <c r="C272" s="1515"/>
      <c r="D272" s="1516">
        <f>SUM(D267:D271)</f>
      </c>
      <c r="E272" s="1532">
        <f>SUM(E267:E271)</f>
      </c>
      <c r="F272" s="1516">
        <f>SUM(F267:F271)</f>
      </c>
      <c r="G272" s="1518">
        <f t="shared" si="19"/>
      </c>
      <c r="H272" s="1518">
        <f t="shared" si="239"/>
      </c>
      <c r="I272" s="1518">
        <f t="shared" si="175"/>
      </c>
      <c r="J272" s="1518">
        <f t="shared" si="323"/>
      </c>
      <c r="K272" s="1519">
        <f t="shared" si="295"/>
      </c>
      <c r="L272" s="1519">
        <f t="shared" si="379"/>
      </c>
      <c r="M272" s="1519">
        <f t="shared" si="351"/>
      </c>
      <c r="N272" s="1519">
        <f t="shared" si="139"/>
      </c>
      <c r="O272" s="1520">
        <f t="shared" si="47"/>
      </c>
      <c r="P272" s="1519">
        <f>AVERAGE(P267:P271)</f>
      </c>
      <c r="Q272" s="1538">
        <f>AVERAGE(Q267:Q271)</f>
      </c>
      <c r="R272" s="1518">
        <f t="shared" si="267"/>
      </c>
      <c r="S272" s="1520">
        <f>SUM(S267:S271)</f>
      </c>
      <c r="T272" s="1520">
        <f>SUM(T267:T271)</f>
      </c>
      <c r="U272" s="1520">
        <f>SUM(U267:U271)</f>
      </c>
      <c r="V272" s="1520">
        <f>SUM(V267:V271)</f>
      </c>
      <c r="W272" s="1520">
        <f>SUM(W267:W271)</f>
      </c>
      <c r="X272" s="1520">
        <f>SUM(X267:X271)</f>
      </c>
      <c r="Y272" s="1520">
        <f>SUM(Y267:Y271)</f>
      </c>
      <c r="Z272" s="1520">
        <f>SUM(Z267:Z271)</f>
      </c>
      <c r="AA272" s="1521">
        <f t="shared" si="203"/>
      </c>
      <c r="AB272" s="1522"/>
      <c r="AC272" s="1522"/>
      <c r="AD272" s="1520">
        <f>SUM(AD267:AD271)</f>
      </c>
    </row>
    <row r="273">
      <c r="A273" s="1498"/>
      <c r="B273" s="1514" t="s">
        <v>1085</v>
      </c>
      <c r="C273" s="1499" t="s">
        <v>1051</v>
      </c>
      <c r="D273" s="1512">
        <v>2812.97</v>
      </c>
      <c r="E273" s="1534">
        <v>2</v>
      </c>
      <c r="F273" s="1500">
        <f t="shared" ref="F273:F274" si="99">E273*2000</f>
      </c>
      <c r="G273" s="1502">
        <f t="shared" si="19"/>
      </c>
      <c r="H273" s="1502">
        <f t="shared" si="239"/>
      </c>
      <c r="I273" s="1502">
        <f t="shared" si="175"/>
      </c>
      <c r="J273" s="1503">
        <f t="shared" si="323"/>
      </c>
      <c r="K273" s="1504">
        <f t="shared" si="295"/>
      </c>
      <c r="L273" s="1504">
        <f t="shared" si="379"/>
      </c>
      <c r="M273" s="1504">
        <f t="shared" si="351"/>
      </c>
      <c r="N273" s="1504">
        <f t="shared" si="139"/>
      </c>
      <c r="O273" s="1505">
        <f t="shared" si="47"/>
      </c>
      <c r="P273" s="1506">
        <v>0.0107</v>
      </c>
      <c r="Q273" s="1537">
        <v>44</v>
      </c>
      <c r="R273" s="1503">
        <f t="shared" si="267"/>
      </c>
      <c r="S273" s="1508">
        <v>57030</v>
      </c>
      <c r="T273" s="1505">
        <v>719</v>
      </c>
      <c r="U273" s="1505">
        <v>184</v>
      </c>
      <c r="V273" s="1505">
        <v>737</v>
      </c>
      <c r="W273" s="1505">
        <v>58</v>
      </c>
      <c r="X273" s="1505">
        <v>4</v>
      </c>
      <c r="Y273" s="1505">
        <v>4</v>
      </c>
      <c r="Z273" s="1508">
        <v>71</v>
      </c>
      <c r="AA273" s="1503">
        <f t="shared" si="203"/>
      </c>
      <c r="AB273" s="1509" t="s">
        <v>1049</v>
      </c>
      <c r="AC273" s="1510" t="s">
        <v>1092</v>
      </c>
      <c r="AD273" s="1510">
        <v>38</v>
      </c>
    </row>
    <row r="274">
      <c r="A274" s="1498"/>
      <c r="B274" s="1514" t="s">
        <v>1085</v>
      </c>
      <c r="C274" s="1514" t="s">
        <v>1052</v>
      </c>
      <c r="D274" s="1512">
        <v>2091.4</v>
      </c>
      <c r="E274" s="1501">
        <v>2</v>
      </c>
      <c r="F274" s="1500">
        <f t="shared" si="99"/>
      </c>
      <c r="G274" s="1502">
        <f t="shared" si="19"/>
      </c>
      <c r="H274" s="1502">
        <f t="shared" si="239"/>
      </c>
      <c r="I274" s="1502">
        <f t="shared" si="175"/>
      </c>
      <c r="J274" s="1503">
        <f t="shared" si="323"/>
      </c>
      <c r="K274" s="1504">
        <f t="shared" si="295"/>
      </c>
      <c r="L274" s="1504">
        <f t="shared" si="379"/>
      </c>
      <c r="M274" s="1504">
        <f t="shared" si="351"/>
      </c>
      <c r="N274" s="1504">
        <f t="shared" si="139"/>
      </c>
      <c r="O274" s="1505">
        <f t="shared" si="47"/>
      </c>
      <c r="P274" s="1506">
        <v>0.0146</v>
      </c>
      <c r="Q274" s="1537">
        <v>47</v>
      </c>
      <c r="R274" s="1503">
        <f t="shared" si="267"/>
      </c>
      <c r="S274" s="1508">
        <v>33090</v>
      </c>
      <c r="T274" s="1505">
        <v>341</v>
      </c>
      <c r="U274" s="1505">
        <v>129</v>
      </c>
      <c r="V274" s="1505">
        <v>340</v>
      </c>
      <c r="W274" s="1505">
        <v>69</v>
      </c>
      <c r="X274" s="1505">
        <v>7</v>
      </c>
      <c r="Y274" s="1505">
        <v>2</v>
      </c>
      <c r="Z274" s="1508">
        <v>38</v>
      </c>
      <c r="AA274" s="1503">
        <f t="shared" si="203"/>
      </c>
      <c r="AB274" s="1509" t="s">
        <v>1049</v>
      </c>
      <c r="AC274" s="1510" t="s">
        <v>1092</v>
      </c>
      <c r="AD274" s="1510">
        <v>28</v>
      </c>
    </row>
    <row r="275">
      <c r="A275" s="1498"/>
      <c r="B275" s="1515" t="s">
        <v>1054</v>
      </c>
      <c r="C275" s="1515"/>
      <c r="D275" s="1516">
        <f>SUM(D273:D274)</f>
      </c>
      <c r="E275" s="1532">
        <f>SUM(E273:E274)</f>
      </c>
      <c r="F275" s="1516">
        <f>SUM(F273:F274)</f>
      </c>
      <c r="G275" s="1518">
        <f t="shared" si="19"/>
      </c>
      <c r="H275" s="1518">
        <f t="shared" si="239"/>
      </c>
      <c r="I275" s="1518">
        <f t="shared" si="175"/>
      </c>
      <c r="J275" s="1518">
        <f t="shared" si="323"/>
      </c>
      <c r="K275" s="1519">
        <f t="shared" si="295"/>
      </c>
      <c r="L275" s="1519">
        <f t="shared" si="379"/>
      </c>
      <c r="M275" s="1519">
        <f t="shared" si="351"/>
      </c>
      <c r="N275" s="1519">
        <f t="shared" si="139"/>
      </c>
      <c r="O275" s="1520">
        <f t="shared" si="47"/>
      </c>
      <c r="P275" s="1519">
        <f>AVERAGE(P273:P274)</f>
      </c>
      <c r="Q275" s="1538">
        <f>AVERAGE(Q273:Q274)</f>
      </c>
      <c r="R275" s="1516">
        <f t="shared" si="267"/>
      </c>
      <c r="S275" s="1520">
        <f>SUM(S273:S274)</f>
      </c>
      <c r="T275" s="1520">
        <f>SUM(T273:T274)</f>
      </c>
      <c r="U275" s="1520">
        <f>SUM(U273:U274)</f>
      </c>
      <c r="V275" s="1520">
        <f>SUM(V273:V274)</f>
      </c>
      <c r="W275" s="1520">
        <f>SUM(W273:W274)</f>
      </c>
      <c r="X275" s="1520">
        <f>SUM(X273:X274)</f>
      </c>
      <c r="Y275" s="1520">
        <f>SUM(Y273:Y274)</f>
      </c>
      <c r="Z275" s="1520">
        <f>SUM(Z273:Z274)</f>
      </c>
      <c r="AA275" s="1521">
        <f t="shared" si="203"/>
      </c>
      <c r="AB275" s="1522"/>
      <c r="AC275" s="1522"/>
      <c r="AD275" s="1520">
        <f>SUM(AD273:AD274)</f>
      </c>
    </row>
    <row r="276">
      <c r="A276" s="1498"/>
      <c r="B276" s="1514" t="s">
        <v>1074</v>
      </c>
      <c r="C276" s="1514" t="s">
        <v>1053</v>
      </c>
      <c r="D276" s="1500">
        <v>1765.03</v>
      </c>
      <c r="E276" s="1534">
        <v>2</v>
      </c>
      <c r="F276" s="1500">
        <f t="shared" ref="F276:F278" si="100">E276*2000</f>
      </c>
      <c r="G276" s="1502">
        <f t="shared" si="19"/>
      </c>
      <c r="H276" s="1502">
        <f t="shared" si="239"/>
      </c>
      <c r="I276" s="1502">
        <f t="shared" si="175"/>
      </c>
      <c r="J276" s="1503">
        <f t="shared" si="323"/>
      </c>
      <c r="K276" s="1504">
        <f t="shared" si="295"/>
      </c>
      <c r="L276" s="1504">
        <f t="shared" si="379"/>
      </c>
      <c r="M276" s="1504">
        <f t="shared" si="351"/>
      </c>
      <c r="N276" s="1504">
        <f t="shared" si="139"/>
      </c>
      <c r="O276" s="1505">
        <f t="shared" si="47"/>
      </c>
      <c r="P276" s="1506">
        <v>0.0172</v>
      </c>
      <c r="Q276" s="1537">
        <v>47</v>
      </c>
      <c r="R276" s="1503">
        <f t="shared" si="267"/>
      </c>
      <c r="S276" s="1508">
        <v>34785</v>
      </c>
      <c r="T276" s="1505">
        <v>484</v>
      </c>
      <c r="U276" s="1505">
        <v>121</v>
      </c>
      <c r="V276" s="1505">
        <v>474</v>
      </c>
      <c r="W276" s="1505">
        <v>32</v>
      </c>
      <c r="X276" s="1505">
        <v>8</v>
      </c>
      <c r="Y276" s="1505">
        <v>1</v>
      </c>
      <c r="Z276" s="1508">
        <v>40</v>
      </c>
      <c r="AA276" s="1503">
        <f t="shared" si="203"/>
      </c>
      <c r="AB276" s="1509" t="s">
        <v>1049</v>
      </c>
      <c r="AC276" s="1510" t="s">
        <v>1092</v>
      </c>
      <c r="AD276" s="1510">
        <v>21</v>
      </c>
    </row>
    <row r="277">
      <c r="A277" s="1498"/>
      <c r="B277" s="1514" t="s">
        <v>1074</v>
      </c>
      <c r="C277" s="1499" t="s">
        <v>1056</v>
      </c>
      <c r="D277" s="1500">
        <v>2694.75</v>
      </c>
      <c r="E277" s="1534">
        <v>2</v>
      </c>
      <c r="F277" s="1500">
        <f t="shared" si="100"/>
      </c>
      <c r="G277" s="1502">
        <f t="shared" si="19"/>
      </c>
      <c r="H277" s="1502">
        <f t="shared" si="239"/>
      </c>
      <c r="I277" s="1502">
        <f t="shared" si="175"/>
      </c>
      <c r="J277" s="1503">
        <f t="shared" si="323"/>
      </c>
      <c r="K277" s="1504">
        <f t="shared" si="295"/>
      </c>
      <c r="L277" s="1504">
        <f t="shared" si="379"/>
      </c>
      <c r="M277" s="1504">
        <f t="shared" si="351"/>
      </c>
      <c r="N277" s="1504">
        <f t="shared" si="139"/>
      </c>
      <c r="O277" s="1505">
        <f t="shared" si="47"/>
      </c>
      <c r="P277" s="1506">
        <v>0.0154</v>
      </c>
      <c r="Q277" s="1537">
        <v>47</v>
      </c>
      <c r="R277" s="1503">
        <f t="shared" si="267"/>
      </c>
      <c r="S277" s="1508">
        <v>45792</v>
      </c>
      <c r="T277" s="1505">
        <v>832</v>
      </c>
      <c r="U277" s="1505">
        <v>168</v>
      </c>
      <c r="V277" s="1505">
        <v>866</v>
      </c>
      <c r="W277" s="1505">
        <v>114</v>
      </c>
      <c r="X277" s="1505">
        <v>7</v>
      </c>
      <c r="Y277" s="1505">
        <v>1</v>
      </c>
      <c r="Z277" s="1508">
        <v>66</v>
      </c>
      <c r="AA277" s="1503">
        <f t="shared" si="203"/>
      </c>
      <c r="AB277" s="1509" t="s">
        <v>1049</v>
      </c>
      <c r="AC277" s="1510" t="s">
        <v>1092</v>
      </c>
      <c r="AD277" s="1510">
        <v>29</v>
      </c>
    </row>
    <row r="278">
      <c r="A278" s="1498"/>
      <c r="B278" s="1514" t="s">
        <v>1074</v>
      </c>
      <c r="C278" s="1499" t="s">
        <v>1057</v>
      </c>
      <c r="D278" s="1512">
        <v>1993.76</v>
      </c>
      <c r="E278" s="1534">
        <v>2</v>
      </c>
      <c r="F278" s="1500">
        <f t="shared" si="100"/>
      </c>
      <c r="G278" s="1502">
        <f t="shared" si="19"/>
      </c>
      <c r="H278" s="1502">
        <f t="shared" si="239"/>
      </c>
      <c r="I278" s="1502">
        <f t="shared" si="175"/>
      </c>
      <c r="J278" s="1503">
        <f t="shared" si="323"/>
      </c>
      <c r="K278" s="1504">
        <f t="shared" si="295"/>
      </c>
      <c r="L278" s="1504">
        <f t="shared" si="379"/>
      </c>
      <c r="M278" s="1504">
        <f t="shared" si="351"/>
      </c>
      <c r="N278" s="1504">
        <f t="shared" si="139"/>
      </c>
      <c r="O278" s="1505">
        <f t="shared" si="47"/>
      </c>
      <c r="P278" s="1506">
        <v>0.0117</v>
      </c>
      <c r="Q278" s="1537">
        <v>48</v>
      </c>
      <c r="R278" s="1503">
        <f t="shared" si="267"/>
      </c>
      <c r="S278" s="1508">
        <v>36622</v>
      </c>
      <c r="T278" s="1505">
        <v>411</v>
      </c>
      <c r="U278" s="1505">
        <v>124</v>
      </c>
      <c r="V278" s="1505">
        <v>434</v>
      </c>
      <c r="W278" s="1505">
        <v>55</v>
      </c>
      <c r="X278" s="1505">
        <v>3</v>
      </c>
      <c r="Y278" s="1505">
        <v>2</v>
      </c>
      <c r="Z278" s="1508">
        <v>31</v>
      </c>
      <c r="AA278" s="1503">
        <f t="shared" si="203"/>
      </c>
      <c r="AB278" s="1509" t="s">
        <v>1049</v>
      </c>
      <c r="AC278" s="1510" t="s">
        <v>1092</v>
      </c>
      <c r="AD278" s="1510">
        <v>28</v>
      </c>
    </row>
    <row r="279">
      <c r="A279" s="1498"/>
      <c r="B279" s="1515" t="s">
        <v>1054</v>
      </c>
      <c r="C279" s="1515"/>
      <c r="D279" s="1516">
        <f>SUM(D276:D278)</f>
      </c>
      <c r="E279" s="1516">
        <f>SUM(E276:E278)</f>
      </c>
      <c r="F279" s="1516">
        <f>SUM(F276:F278)</f>
      </c>
      <c r="G279" s="1518">
        <f t="shared" si="19"/>
      </c>
      <c r="H279" s="1518">
        <f t="shared" si="239"/>
      </c>
      <c r="I279" s="1518">
        <f t="shared" si="175"/>
      </c>
      <c r="J279" s="1518">
        <f t="shared" si="323"/>
      </c>
      <c r="K279" s="1519">
        <f t="shared" si="295"/>
      </c>
      <c r="L279" s="1519">
        <f t="shared" si="379"/>
      </c>
      <c r="M279" s="1519">
        <f t="shared" si="351"/>
      </c>
      <c r="N279" s="1519">
        <f t="shared" si="139"/>
      </c>
      <c r="O279" s="1520">
        <f t="shared" si="47"/>
      </c>
      <c r="P279" s="1519">
        <f>AVERAGE(P276:P278)</f>
      </c>
      <c r="Q279" s="1538">
        <f>AVERAGE(Q276:Q278)</f>
      </c>
      <c r="R279" s="1516">
        <f t="shared" si="267"/>
      </c>
      <c r="S279" s="1516">
        <f>SUM(S276:S278)</f>
      </c>
      <c r="T279" s="1516">
        <f>SUM(T276:T278)</f>
      </c>
      <c r="U279" s="1516">
        <f>SUM(U276:U278)</f>
      </c>
      <c r="V279" s="1516">
        <f>SUM(V276:V278)</f>
      </c>
      <c r="W279" s="1516">
        <f>SUM(W276:W278)</f>
      </c>
      <c r="X279" s="1516">
        <f>SUM(X276:X278)</f>
      </c>
      <c r="Y279" s="1516">
        <f>SUM(Y276:Y278)</f>
      </c>
      <c r="Z279" s="1516">
        <f>SUM(Z276:Z278)</f>
      </c>
      <c r="AA279" s="1521">
        <f t="shared" si="203"/>
      </c>
      <c r="AB279" s="1522"/>
      <c r="AC279" s="1522"/>
      <c r="AD279" s="1516">
        <f>SUM(AD276:AD278)</f>
      </c>
    </row>
    <row r="280">
      <c r="A280" s="1498"/>
      <c r="B280" s="1524" t="s">
        <v>1060</v>
      </c>
      <c r="C280" s="1524"/>
      <c r="D280" s="1525">
        <f>D275+D272+D279</f>
      </c>
      <c r="E280" s="1525">
        <f>E275+E272+E279</f>
      </c>
      <c r="F280" s="1525">
        <f>F275+F272+F279</f>
      </c>
      <c r="G280" s="1526">
        <f t="shared" si="19"/>
      </c>
      <c r="H280" s="1526">
        <f t="shared" si="239"/>
      </c>
      <c r="I280" s="1526">
        <f t="shared" si="175"/>
      </c>
      <c r="J280" s="1526">
        <f t="shared" si="323"/>
      </c>
      <c r="K280" s="1527">
        <f t="shared" si="295"/>
      </c>
      <c r="L280" s="1527">
        <f t="shared" si="379"/>
      </c>
      <c r="M280" s="1527">
        <f t="shared" si="351"/>
      </c>
      <c r="N280" s="1527">
        <f t="shared" si="139"/>
      </c>
      <c r="O280" s="1528">
        <f t="shared" si="47"/>
      </c>
      <c r="P280" s="1528">
        <f>(P275+P272+P279)/3</f>
      </c>
      <c r="Q280" s="1539">
        <f>(Q275+Q272+Q279)/3</f>
      </c>
      <c r="R280" s="1525">
        <f>(R275+R272)/2</f>
      </c>
      <c r="S280" s="1525">
        <f>S275+S272+S279</f>
      </c>
      <c r="T280" s="1525">
        <f>T275+T272+T279</f>
      </c>
      <c r="U280" s="1525">
        <f>U275+U272+U279</f>
      </c>
      <c r="V280" s="1525">
        <f>V275+V272+V279</f>
      </c>
      <c r="W280" s="1525">
        <f>W275+W272+W279</f>
      </c>
      <c r="X280" s="1525">
        <f>X275+X272+X279</f>
      </c>
      <c r="Y280" s="1525">
        <f>Y275+Y272+Y279</f>
      </c>
      <c r="Z280" s="1525">
        <f>Z275+Z272+Z279</f>
      </c>
      <c r="AA280" s="1529">
        <f t="shared" si="203"/>
      </c>
      <c r="AB280" s="1530"/>
      <c r="AC280" s="1530"/>
      <c r="AD280" s="1525">
        <f>AD275+AD272+AD279</f>
      </c>
    </row>
    <row r="281">
      <c r="A281" s="1488" t="s">
        <v>1013</v>
      </c>
      <c r="B281" s="1488" t="s">
        <v>1014</v>
      </c>
      <c r="C281" s="1488"/>
      <c r="D281" s="1489" t="s">
        <v>1015</v>
      </c>
      <c r="E281" s="1489"/>
      <c r="F281" s="1489"/>
      <c r="G281" s="1489"/>
      <c r="H281" s="1489"/>
      <c r="I281" s="1489"/>
      <c r="J281" s="1490" t="s">
        <v>1016</v>
      </c>
      <c r="K281" s="1490"/>
      <c r="L281" s="1490"/>
      <c r="M281" s="1490"/>
      <c r="N281" s="1490"/>
      <c r="O281" s="1490"/>
      <c r="P281" s="1490"/>
      <c r="Q281" s="1490"/>
      <c r="R281" s="1490"/>
      <c r="S281" s="1490"/>
      <c r="T281" s="1490"/>
      <c r="U281" s="1490"/>
      <c r="V281" s="1490"/>
      <c r="W281" s="1490"/>
      <c r="X281" s="1490"/>
      <c r="Y281" s="1490"/>
      <c r="Z281" s="1490"/>
      <c r="AA281" s="1490"/>
      <c r="AB281" s="1490"/>
      <c r="AC281" s="1490"/>
      <c r="AD281" s="1492"/>
    </row>
    <row r="282">
      <c r="A282" s="1488"/>
      <c r="B282" s="1488" t="s">
        <v>1017</v>
      </c>
      <c r="C282" s="1488" t="s">
        <v>1018</v>
      </c>
      <c r="D282" s="1489" t="s">
        <v>1019</v>
      </c>
      <c r="E282" s="1493" t="s">
        <v>1020</v>
      </c>
      <c r="F282" s="1494" t="s">
        <v>1021</v>
      </c>
      <c r="G282" s="1495" t="s">
        <v>1022</v>
      </c>
      <c r="H282" s="1495" t="s">
        <v>1023</v>
      </c>
      <c r="I282" s="1495" t="s">
        <v>1024</v>
      </c>
      <c r="J282" s="1490" t="s">
        <v>1025</v>
      </c>
      <c r="K282" s="1496" t="s">
        <v>1026</v>
      </c>
      <c r="L282" s="1496" t="s">
        <v>1027</v>
      </c>
      <c r="M282" s="1496" t="s">
        <v>1028</v>
      </c>
      <c r="N282" s="1496" t="s">
        <v>1029</v>
      </c>
      <c r="O282" s="1497" t="s">
        <v>1030</v>
      </c>
      <c r="P282" s="1496" t="s">
        <v>1031</v>
      </c>
      <c r="Q282" s="1491" t="s">
        <v>1032</v>
      </c>
      <c r="R282" s="1490" t="s">
        <v>1033</v>
      </c>
      <c r="S282" s="1497" t="s">
        <v>1034</v>
      </c>
      <c r="T282" s="1497" t="s">
        <v>1035</v>
      </c>
      <c r="U282" s="1497" t="s">
        <v>1036</v>
      </c>
      <c r="V282" s="1497" t="s">
        <v>1037</v>
      </c>
      <c r="W282" s="1497" t="s">
        <v>1038</v>
      </c>
      <c r="X282" s="1497" t="s">
        <v>1039</v>
      </c>
      <c r="Y282" s="1497" t="s">
        <v>1040</v>
      </c>
      <c r="Z282" s="1497" t="s">
        <v>1041</v>
      </c>
      <c r="AA282" s="1490" t="s">
        <v>1042</v>
      </c>
      <c r="AB282" s="1492" t="s">
        <v>1043</v>
      </c>
      <c r="AC282" s="1492" t="s">
        <v>1044</v>
      </c>
      <c r="AD282" s="1492" t="s">
        <v>1045</v>
      </c>
    </row>
    <row r="283">
      <c r="A283" s="1498" t="s">
        <v>1093</v>
      </c>
      <c r="B283" s="1499" t="s">
        <v>1047</v>
      </c>
      <c r="C283" s="1499" t="s">
        <v>1080</v>
      </c>
      <c r="D283" s="1500">
        <v>2589.7</v>
      </c>
      <c r="E283" s="1501">
        <v>2</v>
      </c>
      <c r="F283" s="1540">
        <f t="shared" ref="F283:F287" si="101">E283*2000</f>
      </c>
      <c r="G283" s="1502">
        <f t="shared" ref="G283:G297" si="20">F283/D283</f>
      </c>
      <c r="H283" s="1502">
        <f t="shared" ref="H283:H297" si="240">D283/E283</f>
      </c>
      <c r="I283" s="1502">
        <f t="shared" ref="I283:I297" si="176">F283/E283</f>
      </c>
      <c r="J283" s="1503">
        <f t="shared" ref="J283:J297" si="324">D283/T283</f>
      </c>
      <c r="K283" s="1504">
        <f t="shared" ref="K283:K297" si="296">O283/S283*1</f>
      </c>
      <c r="L283" s="1504">
        <f t="shared" ref="L283:L297" si="380">T283/S283</f>
      </c>
      <c r="M283" s="1504">
        <f t="shared" ref="M283:M297" si="352">V283/S283</f>
      </c>
      <c r="N283" s="1504">
        <f t="shared" ref="N283:N297" si="140">W283/V283</f>
      </c>
      <c r="O283" s="1505">
        <f t="shared" ref="O283:O297" si="48">U283/P283</f>
      </c>
      <c r="P283" s="1506">
        <v>0.0055</v>
      </c>
      <c r="Q283" s="1537">
        <v>21</v>
      </c>
      <c r="R283" s="1503">
        <f t="shared" ref="R283:R296" si="268">(D283/S283)*1000</f>
      </c>
      <c r="S283" s="1508">
        <v>47285</v>
      </c>
      <c r="T283" s="1505">
        <v>1455</v>
      </c>
      <c r="U283" s="1505">
        <v>81</v>
      </c>
      <c r="V283" s="1505">
        <v>1572</v>
      </c>
      <c r="W283" s="1505">
        <v>47</v>
      </c>
      <c r="X283" s="1505">
        <v>12</v>
      </c>
      <c r="Y283" s="1505">
        <v>1</v>
      </c>
      <c r="Z283" s="1508">
        <v>23</v>
      </c>
      <c r="AA283" s="1503">
        <f t="shared" ref="AA283:AA297" si="204">AD283*1000/D283</f>
      </c>
      <c r="AB283" s="1509" t="s">
        <v>1049</v>
      </c>
      <c r="AC283" s="1510" t="s">
        <v>1091</v>
      </c>
      <c r="AD283" s="1510">
        <v>28</v>
      </c>
    </row>
    <row r="284">
      <c r="A284" s="1498"/>
      <c r="B284" s="1499" t="s">
        <v>1047</v>
      </c>
      <c r="C284" s="1499" t="s">
        <v>1081</v>
      </c>
      <c r="D284" s="1500">
        <v>1870.19</v>
      </c>
      <c r="E284" s="1501">
        <v>1</v>
      </c>
      <c r="F284" s="1540">
        <f t="shared" si="101"/>
      </c>
      <c r="G284" s="1502">
        <f t="shared" si="20"/>
      </c>
      <c r="H284" s="1511">
        <f t="shared" si="240"/>
      </c>
      <c r="I284" s="1511">
        <f t="shared" si="176"/>
      </c>
      <c r="J284" s="1503">
        <f t="shared" si="324"/>
      </c>
      <c r="K284" s="1504">
        <f t="shared" si="296"/>
      </c>
      <c r="L284" s="1504">
        <f t="shared" si="380"/>
      </c>
      <c r="M284" s="1504">
        <f t="shared" si="352"/>
      </c>
      <c r="N284" s="1504">
        <f t="shared" si="140"/>
      </c>
      <c r="O284" s="1505">
        <f t="shared" si="48"/>
      </c>
      <c r="P284" s="1506">
        <v>0.0107</v>
      </c>
      <c r="Q284" s="1537">
        <v>25</v>
      </c>
      <c r="R284" s="1503">
        <f t="shared" si="268"/>
      </c>
      <c r="S284" s="1541">
        <v>27878</v>
      </c>
      <c r="T284" s="1541">
        <v>1021</v>
      </c>
      <c r="U284" s="1541">
        <v>83</v>
      </c>
      <c r="V284" s="1541">
        <v>1109</v>
      </c>
      <c r="W284" s="1541">
        <v>55</v>
      </c>
      <c r="X284" s="1541">
        <v>5</v>
      </c>
      <c r="Y284" s="1541">
        <v>0</v>
      </c>
      <c r="Z284" s="1537">
        <v>28</v>
      </c>
      <c r="AA284" s="1503">
        <f t="shared" si="204"/>
      </c>
      <c r="AB284" s="1509" t="s">
        <v>1049</v>
      </c>
      <c r="AC284" s="1510" t="s">
        <v>1091</v>
      </c>
      <c r="AD284" s="1510">
        <v>15</v>
      </c>
    </row>
    <row r="285">
      <c r="A285" s="1498"/>
      <c r="B285" s="1499" t="s">
        <v>1047</v>
      </c>
      <c r="C285" s="1499" t="s">
        <v>1082</v>
      </c>
      <c r="D285" s="1512">
        <v>1905.09</v>
      </c>
      <c r="E285" s="1542">
        <v>2</v>
      </c>
      <c r="F285" s="1540">
        <f t="shared" si="101"/>
      </c>
      <c r="G285" s="1502">
        <f t="shared" si="20"/>
      </c>
      <c r="H285" s="1502">
        <f t="shared" si="240"/>
      </c>
      <c r="I285" s="1502">
        <f t="shared" si="176"/>
      </c>
      <c r="J285" s="1513">
        <f t="shared" si="324"/>
      </c>
      <c r="K285" s="1504">
        <f t="shared" si="296"/>
      </c>
      <c r="L285" s="1504">
        <f t="shared" si="380"/>
      </c>
      <c r="M285" s="1504">
        <f t="shared" si="352"/>
      </c>
      <c r="N285" s="1504">
        <f t="shared" si="140"/>
      </c>
      <c r="O285" s="1505">
        <f t="shared" si="48"/>
      </c>
      <c r="P285" s="1506">
        <v>0.0119</v>
      </c>
      <c r="Q285" s="1537">
        <v>29</v>
      </c>
      <c r="R285" s="1503">
        <f t="shared" si="268"/>
      </c>
      <c r="S285" s="1541">
        <v>26329</v>
      </c>
      <c r="T285" s="1541">
        <v>803</v>
      </c>
      <c r="U285" s="1541">
        <v>99</v>
      </c>
      <c r="V285" s="1541">
        <v>852</v>
      </c>
      <c r="W285" s="1541">
        <v>77</v>
      </c>
      <c r="X285" s="1541">
        <v>2</v>
      </c>
      <c r="Y285" s="1541">
        <v>1</v>
      </c>
      <c r="Z285" s="1537">
        <v>18</v>
      </c>
      <c r="AA285" s="1503">
        <f t="shared" si="204"/>
      </c>
      <c r="AB285" s="1509" t="s">
        <v>1049</v>
      </c>
      <c r="AC285" s="1510" t="s">
        <v>1091</v>
      </c>
      <c r="AD285" s="1510">
        <v>27</v>
      </c>
    </row>
    <row r="286">
      <c r="A286" s="1498"/>
      <c r="B286" s="1499" t="s">
        <v>1047</v>
      </c>
      <c r="C286" s="1514" t="s">
        <v>1083</v>
      </c>
      <c r="D286" s="1512">
        <v>1895.75</v>
      </c>
      <c r="E286" s="1542">
        <v>2</v>
      </c>
      <c r="F286" s="1540">
        <f t="shared" si="101"/>
      </c>
      <c r="G286" s="1502">
        <f t="shared" si="20"/>
      </c>
      <c r="H286" s="1502">
        <f t="shared" si="240"/>
      </c>
      <c r="I286" s="1502">
        <f t="shared" si="176"/>
      </c>
      <c r="J286" s="1513">
        <f t="shared" si="324"/>
      </c>
      <c r="K286" s="1504">
        <f t="shared" si="296"/>
      </c>
      <c r="L286" s="1504">
        <f t="shared" si="380"/>
      </c>
      <c r="M286" s="1504">
        <f t="shared" si="352"/>
      </c>
      <c r="N286" s="1504">
        <f t="shared" si="140"/>
      </c>
      <c r="O286" s="1505">
        <f t="shared" si="48"/>
      </c>
      <c r="P286" s="1506">
        <v>0.0247</v>
      </c>
      <c r="Q286" s="1537">
        <v>32</v>
      </c>
      <c r="R286" s="1503">
        <f t="shared" si="268"/>
      </c>
      <c r="S286" s="1541">
        <v>29234</v>
      </c>
      <c r="T286" s="1541">
        <v>441</v>
      </c>
      <c r="U286" s="1541">
        <v>129</v>
      </c>
      <c r="V286" s="1541">
        <v>453</v>
      </c>
      <c r="W286" s="1541">
        <v>63</v>
      </c>
      <c r="X286" s="1541">
        <v>5</v>
      </c>
      <c r="Y286" s="1541">
        <v>0</v>
      </c>
      <c r="Z286" s="1537">
        <v>29</v>
      </c>
      <c r="AA286" s="1503">
        <f t="shared" si="204"/>
      </c>
      <c r="AB286" s="1509" t="s">
        <v>1049</v>
      </c>
      <c r="AC286" s="1510" t="s">
        <v>1091</v>
      </c>
      <c r="AD286" s="1510">
        <v>19</v>
      </c>
    </row>
    <row r="287">
      <c r="A287" s="1498"/>
      <c r="B287" s="1499" t="s">
        <v>1047</v>
      </c>
      <c r="C287" s="1499" t="s">
        <v>1048</v>
      </c>
      <c r="D287" s="1542">
        <v>1981.23</v>
      </c>
      <c r="E287" s="1542">
        <v>5</v>
      </c>
      <c r="F287" s="1540">
        <f t="shared" si="101"/>
      </c>
      <c r="G287" s="1502">
        <f t="shared" si="20"/>
      </c>
      <c r="H287" s="1502">
        <f t="shared" si="240"/>
      </c>
      <c r="I287" s="1502">
        <f t="shared" si="176"/>
      </c>
      <c r="J287" s="1513">
        <f t="shared" si="324"/>
      </c>
      <c r="K287" s="1504">
        <f t="shared" si="296"/>
      </c>
      <c r="L287" s="1504">
        <f t="shared" si="380"/>
      </c>
      <c r="M287" s="1504">
        <f t="shared" si="352"/>
      </c>
      <c r="N287" s="1504">
        <f t="shared" si="140"/>
      </c>
      <c r="O287" s="1505">
        <f t="shared" si="48"/>
      </c>
      <c r="P287" s="1506">
        <v>0.0142</v>
      </c>
      <c r="Q287" s="1537">
        <v>35</v>
      </c>
      <c r="R287" s="1503">
        <f t="shared" si="268"/>
      </c>
      <c r="S287" s="1541">
        <v>28907</v>
      </c>
      <c r="T287" s="1541">
        <v>482</v>
      </c>
      <c r="U287" s="1541">
        <v>115</v>
      </c>
      <c r="V287" s="1541">
        <v>499</v>
      </c>
      <c r="W287" s="1541">
        <v>56</v>
      </c>
      <c r="X287" s="1541">
        <v>4</v>
      </c>
      <c r="Y287" s="1541">
        <v>3</v>
      </c>
      <c r="Z287" s="1537">
        <v>30</v>
      </c>
      <c r="AA287" s="1503">
        <f t="shared" si="204"/>
      </c>
      <c r="AB287" s="1509" t="s">
        <v>1049</v>
      </c>
      <c r="AC287" s="1510" t="s">
        <v>1073</v>
      </c>
      <c r="AD287" s="1510">
        <v>16</v>
      </c>
    </row>
    <row r="288">
      <c r="A288" s="1498"/>
      <c r="B288" s="1515" t="s">
        <v>1054</v>
      </c>
      <c r="C288" s="1515"/>
      <c r="D288" s="1543">
        <f>SUM(D283:D287)</f>
      </c>
      <c r="E288" s="1543">
        <f>SUM(E283:E287)</f>
      </c>
      <c r="F288" s="1543">
        <f>SUM(F283:F287)</f>
      </c>
      <c r="G288" s="1518">
        <f t="shared" si="20"/>
      </c>
      <c r="H288" s="1518">
        <f t="shared" si="240"/>
      </c>
      <c r="I288" s="1518">
        <f t="shared" si="176"/>
      </c>
      <c r="J288" s="1518">
        <f t="shared" si="324"/>
      </c>
      <c r="K288" s="1519">
        <f t="shared" si="296"/>
      </c>
      <c r="L288" s="1519">
        <f t="shared" si="380"/>
      </c>
      <c r="M288" s="1519">
        <f t="shared" si="352"/>
      </c>
      <c r="N288" s="1519">
        <f t="shared" si="140"/>
      </c>
      <c r="O288" s="1520">
        <f t="shared" si="48"/>
      </c>
      <c r="P288" s="1519">
        <f>AVERAGE(P283:P287)</f>
      </c>
      <c r="Q288" s="1538">
        <f>AVERAGE(Q283:Q287)</f>
      </c>
      <c r="R288" s="1518">
        <f t="shared" si="268"/>
      </c>
      <c r="S288" s="1543">
        <f>SUM(S283:S287)</f>
      </c>
      <c r="T288" s="1543">
        <f>SUM(T283:T287)</f>
      </c>
      <c r="U288" s="1543">
        <f>SUM(U283:U287)</f>
      </c>
      <c r="V288" s="1543">
        <f>SUM(V283:V287)</f>
      </c>
      <c r="W288" s="1543">
        <f>SUM(W283:W287)</f>
      </c>
      <c r="X288" s="1543">
        <f>SUM(X283:X287)</f>
      </c>
      <c r="Y288" s="1543">
        <f>SUM(Y283:Y287)</f>
      </c>
      <c r="Z288" s="1543">
        <f>SUM(Z283:Z287)</f>
      </c>
      <c r="AA288" s="1521">
        <f t="shared" si="204"/>
      </c>
      <c r="AB288" s="1522"/>
      <c r="AC288" s="1522"/>
      <c r="AD288" s="1520">
        <f>SUM(AD283:AD287)</f>
      </c>
    </row>
    <row r="289">
      <c r="A289" s="1498"/>
      <c r="B289" s="1514" t="s">
        <v>1085</v>
      </c>
      <c r="C289" s="1499" t="s">
        <v>1051</v>
      </c>
      <c r="D289" s="1542">
        <v>2665.89</v>
      </c>
      <c r="E289" s="1544">
        <v>4</v>
      </c>
      <c r="F289" s="1540">
        <f t="shared" ref="F289:F290" si="102">E289*2000</f>
      </c>
      <c r="G289" s="1502">
        <f t="shared" si="20"/>
      </c>
      <c r="H289" s="1502">
        <f t="shared" si="240"/>
      </c>
      <c r="I289" s="1502">
        <f t="shared" si="176"/>
      </c>
      <c r="J289" s="1503">
        <f t="shared" si="324"/>
      </c>
      <c r="K289" s="1504">
        <f t="shared" si="296"/>
      </c>
      <c r="L289" s="1504">
        <f t="shared" si="380"/>
      </c>
      <c r="M289" s="1504">
        <f t="shared" si="352"/>
      </c>
      <c r="N289" s="1504">
        <f t="shared" si="140"/>
      </c>
      <c r="O289" s="1505">
        <f t="shared" si="48"/>
      </c>
      <c r="P289" s="1506">
        <v>0.0156</v>
      </c>
      <c r="Q289" s="1537">
        <v>36</v>
      </c>
      <c r="R289" s="1503">
        <f t="shared" si="268"/>
      </c>
      <c r="S289" s="1537">
        <v>41787</v>
      </c>
      <c r="T289" s="1541">
        <v>873</v>
      </c>
      <c r="U289" s="1541">
        <v>166</v>
      </c>
      <c r="V289" s="1541">
        <v>921</v>
      </c>
      <c r="W289" s="1541">
        <v>78</v>
      </c>
      <c r="X289" s="1541">
        <v>12</v>
      </c>
      <c r="Y289" s="1541">
        <v>11</v>
      </c>
      <c r="Z289" s="1537">
        <v>40</v>
      </c>
      <c r="AA289" s="1503">
        <f t="shared" si="204"/>
      </c>
      <c r="AB289" s="1509" t="s">
        <v>1049</v>
      </c>
      <c r="AC289" s="1510" t="s">
        <v>1073</v>
      </c>
      <c r="AD289" s="1510">
        <v>27</v>
      </c>
    </row>
    <row r="290">
      <c r="A290" s="1498"/>
      <c r="B290" s="1514" t="s">
        <v>1085</v>
      </c>
      <c r="C290" s="1514" t="s">
        <v>1052</v>
      </c>
      <c r="D290" s="1542">
        <v>2751.92</v>
      </c>
      <c r="E290" s="1542">
        <v>2</v>
      </c>
      <c r="F290" s="1540">
        <f t="shared" si="102"/>
      </c>
      <c r="G290" s="1502">
        <f t="shared" si="20"/>
      </c>
      <c r="H290" s="1502">
        <f t="shared" si="240"/>
      </c>
      <c r="I290" s="1502">
        <f t="shared" si="176"/>
      </c>
      <c r="J290" s="1503">
        <f t="shared" si="324"/>
      </c>
      <c r="K290" s="1504">
        <f t="shared" si="296"/>
      </c>
      <c r="L290" s="1504">
        <f t="shared" si="380"/>
      </c>
      <c r="M290" s="1504">
        <f t="shared" si="352"/>
      </c>
      <c r="N290" s="1504">
        <f t="shared" si="140"/>
      </c>
      <c r="O290" s="1505">
        <f t="shared" si="48"/>
      </c>
      <c r="P290" s="1506">
        <v>0.0118</v>
      </c>
      <c r="Q290" s="1537">
        <v>36</v>
      </c>
      <c r="R290" s="1503">
        <f t="shared" si="268"/>
      </c>
      <c r="S290" s="1537">
        <v>39547</v>
      </c>
      <c r="T290" s="1541">
        <v>824</v>
      </c>
      <c r="U290" s="1541">
        <v>135</v>
      </c>
      <c r="V290" s="1541">
        <v>842</v>
      </c>
      <c r="W290" s="1541">
        <v>35</v>
      </c>
      <c r="X290" s="1541">
        <v>5</v>
      </c>
      <c r="Y290" s="1541">
        <v>3</v>
      </c>
      <c r="Z290" s="1537">
        <v>37</v>
      </c>
      <c r="AA290" s="1503">
        <f t="shared" si="204"/>
      </c>
      <c r="AB290" s="1509" t="s">
        <v>1049</v>
      </c>
      <c r="AC290" s="1510" t="s">
        <v>1073</v>
      </c>
      <c r="AD290" s="1510">
        <v>21</v>
      </c>
    </row>
    <row r="291">
      <c r="A291" s="1498"/>
      <c r="B291" s="1515" t="s">
        <v>1054</v>
      </c>
      <c r="C291" s="1515"/>
      <c r="D291" s="1543">
        <f>SUM(D289:D290)</f>
      </c>
      <c r="E291" s="1543">
        <f>SUM(E289:E290)</f>
      </c>
      <c r="F291" s="1543">
        <f>SUM(F289:F290)</f>
      </c>
      <c r="G291" s="1518">
        <f t="shared" si="20"/>
      </c>
      <c r="H291" s="1518">
        <f t="shared" si="240"/>
      </c>
      <c r="I291" s="1518">
        <f t="shared" si="176"/>
      </c>
      <c r="J291" s="1518">
        <f t="shared" si="324"/>
      </c>
      <c r="K291" s="1519">
        <f t="shared" si="296"/>
      </c>
      <c r="L291" s="1519">
        <f t="shared" si="380"/>
      </c>
      <c r="M291" s="1519">
        <f t="shared" si="352"/>
      </c>
      <c r="N291" s="1519">
        <f t="shared" si="140"/>
      </c>
      <c r="O291" s="1520">
        <f t="shared" si="48"/>
      </c>
      <c r="P291" s="1519">
        <f>AVERAGE(P289:P290)</f>
      </c>
      <c r="Q291" s="1538">
        <f>AVERAGE(Q289:Q290)</f>
      </c>
      <c r="R291" s="1516">
        <f t="shared" si="268"/>
      </c>
      <c r="S291" s="1543">
        <f>SUM(S289:S290)</f>
      </c>
      <c r="T291" s="1543">
        <f>SUM(T289:T290)</f>
      </c>
      <c r="U291" s="1543">
        <f>SUM(U289:U290)</f>
      </c>
      <c r="V291" s="1543">
        <f>SUM(V289:V290)</f>
      </c>
      <c r="W291" s="1543">
        <f>SUM(W289:W290)</f>
      </c>
      <c r="X291" s="1543">
        <f>SUM(X289:X290)</f>
      </c>
      <c r="Y291" s="1543">
        <f>SUM(Y289:Y290)</f>
      </c>
      <c r="Z291" s="1543">
        <f>SUM(Z289:Z290)</f>
      </c>
      <c r="AA291" s="1521">
        <f t="shared" si="204"/>
      </c>
      <c r="AB291" s="1522"/>
      <c r="AC291" s="1522"/>
      <c r="AD291" s="1520">
        <f>SUM(AD289:AD290)</f>
      </c>
    </row>
    <row r="292">
      <c r="A292" s="1498"/>
      <c r="B292" s="1514" t="s">
        <v>1074</v>
      </c>
      <c r="C292" s="1514" t="s">
        <v>1053</v>
      </c>
      <c r="D292" s="1500">
        <v>2006.74</v>
      </c>
      <c r="E292" s="1544">
        <v>1</v>
      </c>
      <c r="F292" s="1540">
        <f t="shared" ref="F292:F295" si="103">E292*2000</f>
      </c>
      <c r="G292" s="1502">
        <f t="shared" si="20"/>
      </c>
      <c r="H292" s="1502">
        <f t="shared" si="240"/>
      </c>
      <c r="I292" s="1502">
        <f t="shared" si="176"/>
      </c>
      <c r="J292" s="1503">
        <f t="shared" si="324"/>
      </c>
      <c r="K292" s="1504">
        <f t="shared" si="296"/>
      </c>
      <c r="L292" s="1504">
        <f t="shared" si="380"/>
      </c>
      <c r="M292" s="1504">
        <f t="shared" si="352"/>
      </c>
      <c r="N292" s="1504">
        <f t="shared" si="140"/>
      </c>
      <c r="O292" s="1505">
        <f t="shared" si="48"/>
      </c>
      <c r="P292" s="1506">
        <v>0.0163</v>
      </c>
      <c r="Q292" s="1537">
        <v>37</v>
      </c>
      <c r="R292" s="1503">
        <f t="shared" si="268"/>
      </c>
      <c r="S292" s="1537">
        <v>31529</v>
      </c>
      <c r="T292" s="1541">
        <v>727</v>
      </c>
      <c r="U292" s="1541">
        <v>122</v>
      </c>
      <c r="V292" s="1541">
        <v>781</v>
      </c>
      <c r="W292" s="1541">
        <v>49</v>
      </c>
      <c r="X292" s="1541">
        <v>7</v>
      </c>
      <c r="Y292" s="1541">
        <v>2</v>
      </c>
      <c r="Z292" s="1537">
        <v>37</v>
      </c>
      <c r="AA292" s="1503">
        <f t="shared" si="204"/>
      </c>
      <c r="AB292" s="1509" t="s">
        <v>1049</v>
      </c>
      <c r="AC292" s="1510" t="s">
        <v>1073</v>
      </c>
      <c r="AD292" s="1510">
        <v>22</v>
      </c>
    </row>
    <row r="293">
      <c r="A293" s="1498"/>
      <c r="B293" s="1514" t="s">
        <v>1074</v>
      </c>
      <c r="C293" s="1499" t="s">
        <v>1056</v>
      </c>
      <c r="D293" s="1500">
        <v>2147.74</v>
      </c>
      <c r="E293" s="1544">
        <v>0</v>
      </c>
      <c r="F293" s="1540">
        <f t="shared" si="103"/>
      </c>
      <c r="G293" s="1502">
        <f t="shared" si="20"/>
      </c>
      <c r="H293" s="1502">
        <f t="shared" si="240"/>
      </c>
      <c r="I293" s="1502">
        <f t="shared" si="176"/>
      </c>
      <c r="J293" s="1503">
        <f t="shared" si="324"/>
      </c>
      <c r="K293" s="1504">
        <f t="shared" si="296"/>
      </c>
      <c r="L293" s="1504">
        <f t="shared" si="380"/>
      </c>
      <c r="M293" s="1504">
        <f t="shared" si="352"/>
      </c>
      <c r="N293" s="1504">
        <f t="shared" si="140"/>
      </c>
      <c r="O293" s="1505">
        <f t="shared" si="48"/>
      </c>
      <c r="P293" s="1506">
        <v>0.0122</v>
      </c>
      <c r="Q293" s="1537">
        <v>38</v>
      </c>
      <c r="R293" s="1503">
        <f t="shared" si="268"/>
      </c>
      <c r="S293" s="1537">
        <v>27383</v>
      </c>
      <c r="T293" s="1541">
        <v>532</v>
      </c>
      <c r="U293" s="1541">
        <v>104</v>
      </c>
      <c r="V293" s="1541">
        <v>584</v>
      </c>
      <c r="W293" s="1541">
        <v>53</v>
      </c>
      <c r="X293" s="1541">
        <v>6</v>
      </c>
      <c r="Y293" s="1541">
        <v>2</v>
      </c>
      <c r="Z293" s="1537">
        <v>20</v>
      </c>
      <c r="AA293" s="1503">
        <f t="shared" si="204"/>
      </c>
      <c r="AB293" s="1509" t="s">
        <v>1049</v>
      </c>
      <c r="AC293" s="1510" t="s">
        <v>1073</v>
      </c>
      <c r="AD293" s="1510">
        <v>26</v>
      </c>
    </row>
    <row r="294">
      <c r="A294" s="1498"/>
      <c r="B294" s="1514" t="s">
        <v>1074</v>
      </c>
      <c r="C294" s="1499" t="s">
        <v>1057</v>
      </c>
      <c r="D294" s="1512">
        <v>1432.01</v>
      </c>
      <c r="E294" s="1544">
        <v>3</v>
      </c>
      <c r="F294" s="1540">
        <f t="shared" si="103"/>
      </c>
      <c r="G294" s="1502">
        <f t="shared" si="20"/>
      </c>
      <c r="H294" s="1502">
        <f t="shared" si="240"/>
      </c>
      <c r="I294" s="1502">
        <f t="shared" si="176"/>
      </c>
      <c r="J294" s="1503">
        <f t="shared" si="324"/>
      </c>
      <c r="K294" s="1504">
        <f t="shared" si="296"/>
      </c>
      <c r="L294" s="1504">
        <f t="shared" si="380"/>
      </c>
      <c r="M294" s="1504">
        <f t="shared" si="352"/>
      </c>
      <c r="N294" s="1504">
        <f t="shared" si="140"/>
      </c>
      <c r="O294" s="1505">
        <f t="shared" si="48"/>
      </c>
      <c r="P294" s="1506">
        <v>0.0083</v>
      </c>
      <c r="Q294" s="1537">
        <v>40</v>
      </c>
      <c r="R294" s="1503">
        <f t="shared" si="268"/>
      </c>
      <c r="S294" s="1537">
        <v>23694</v>
      </c>
      <c r="T294" s="1541">
        <v>422</v>
      </c>
      <c r="U294" s="1541">
        <v>87</v>
      </c>
      <c r="V294" s="1541">
        <v>433</v>
      </c>
      <c r="W294" s="1541">
        <v>59</v>
      </c>
      <c r="X294" s="1541">
        <v>5</v>
      </c>
      <c r="Y294" s="1541">
        <v>1</v>
      </c>
      <c r="Z294" s="1537">
        <v>27</v>
      </c>
      <c r="AA294" s="1503">
        <f t="shared" si="204"/>
      </c>
      <c r="AB294" s="1509" t="s">
        <v>1049</v>
      </c>
      <c r="AC294" s="1510" t="s">
        <v>1073</v>
      </c>
      <c r="AD294" s="1510">
        <v>14</v>
      </c>
    </row>
    <row customHeight="true" ht="18.452380952380953" r="295">
      <c r="A295" s="1498"/>
      <c r="B295" s="1514" t="s">
        <v>1074</v>
      </c>
      <c r="C295" s="1514" t="s">
        <v>1058</v>
      </c>
      <c r="D295" s="1512">
        <v>1689.25</v>
      </c>
      <c r="E295" s="1544">
        <v>3</v>
      </c>
      <c r="F295" s="1540">
        <f t="shared" si="103"/>
      </c>
      <c r="G295" s="1502">
        <f t="shared" si="20"/>
      </c>
      <c r="H295" s="1502">
        <f t="shared" si="240"/>
      </c>
      <c r="I295" s="1502">
        <f t="shared" si="176"/>
      </c>
      <c r="J295" s="1503">
        <f t="shared" si="324"/>
      </c>
      <c r="K295" s="1504">
        <f t="shared" si="296"/>
      </c>
      <c r="L295" s="1504">
        <f t="shared" si="380"/>
      </c>
      <c r="M295" s="1504">
        <f t="shared" si="352"/>
      </c>
      <c r="N295" s="1504">
        <f t="shared" si="140"/>
      </c>
      <c r="O295" s="1505">
        <f t="shared" si="48"/>
      </c>
      <c r="P295" s="1506">
        <v>0.00589</v>
      </c>
      <c r="Q295" s="1537">
        <v>40</v>
      </c>
      <c r="R295" s="1503">
        <f t="shared" si="268"/>
      </c>
      <c r="S295" s="1537">
        <v>26498</v>
      </c>
      <c r="T295" s="1541">
        <v>572</v>
      </c>
      <c r="U295" s="1541">
        <v>77</v>
      </c>
      <c r="V295" s="1541">
        <v>608</v>
      </c>
      <c r="W295" s="1541">
        <v>31</v>
      </c>
      <c r="X295" s="1541">
        <v>4</v>
      </c>
      <c r="Y295" s="1541">
        <v>0</v>
      </c>
      <c r="Z295" s="1537">
        <v>25</v>
      </c>
      <c r="AA295" s="1503">
        <f t="shared" si="204"/>
      </c>
      <c r="AB295" s="1509" t="s">
        <v>1049</v>
      </c>
      <c r="AC295" s="1510" t="s">
        <v>1073</v>
      </c>
      <c r="AD295" s="1510">
        <v>9</v>
      </c>
    </row>
    <row r="296">
      <c r="A296" s="1498"/>
      <c r="B296" s="1515" t="s">
        <v>1054</v>
      </c>
      <c r="C296" s="1515"/>
      <c r="D296" s="1543">
        <f>SUM(D292:D295)</f>
      </c>
      <c r="E296" s="1543">
        <f>SUM(E292:E295)</f>
      </c>
      <c r="F296" s="1543">
        <f>SUM(F292:F295)</f>
      </c>
      <c r="G296" s="1518">
        <f t="shared" si="20"/>
      </c>
      <c r="H296" s="1518">
        <f t="shared" si="240"/>
      </c>
      <c r="I296" s="1518">
        <f t="shared" si="176"/>
      </c>
      <c r="J296" s="1518">
        <f t="shared" si="324"/>
      </c>
      <c r="K296" s="1519">
        <f t="shared" si="296"/>
      </c>
      <c r="L296" s="1519">
        <f t="shared" si="380"/>
      </c>
      <c r="M296" s="1519">
        <f t="shared" si="352"/>
      </c>
      <c r="N296" s="1519">
        <f t="shared" si="140"/>
      </c>
      <c r="O296" s="1520">
        <f t="shared" si="48"/>
      </c>
      <c r="P296" s="1519">
        <f>AVERAGE(P292:P294)</f>
      </c>
      <c r="Q296" s="1538">
        <f>AVERAGE(Q292:Q294)</f>
      </c>
      <c r="R296" s="1516">
        <f t="shared" si="268"/>
      </c>
      <c r="S296" s="1543">
        <f>SUM(S292:S295)</f>
      </c>
      <c r="T296" s="1543">
        <f>SUM(T292:T295)</f>
      </c>
      <c r="U296" s="1543">
        <f>SUM(U292:U295)</f>
      </c>
      <c r="V296" s="1543">
        <f>SUM(V292:V295)</f>
      </c>
      <c r="W296" s="1543">
        <f>SUM(W292:W295)</f>
      </c>
      <c r="X296" s="1543">
        <f>SUM(X292:X295)</f>
      </c>
      <c r="Y296" s="1543">
        <f>SUM(Y292:Y295)</f>
      </c>
      <c r="Z296" s="1543">
        <f>SUM(Z292:Z295)</f>
      </c>
      <c r="AA296" s="1521">
        <f t="shared" si="204"/>
      </c>
      <c r="AB296" s="1522"/>
      <c r="AC296" s="1522"/>
      <c r="AD296" s="1543">
        <f>SUM(AD292:AD295)</f>
      </c>
    </row>
    <row r="297">
      <c r="A297" s="1498"/>
      <c r="B297" s="1524" t="s">
        <v>1060</v>
      </c>
      <c r="C297" s="1524"/>
      <c r="D297" s="1545">
        <f>D291+D288+D296</f>
      </c>
      <c r="E297" s="1545">
        <f>E291+E288+E296</f>
      </c>
      <c r="F297" s="1545">
        <f>F291+F288+F296</f>
      </c>
      <c r="G297" s="1526">
        <f t="shared" si="20"/>
      </c>
      <c r="H297" s="1526">
        <f t="shared" si="240"/>
      </c>
      <c r="I297" s="1526">
        <f t="shared" si="176"/>
      </c>
      <c r="J297" s="1526">
        <f t="shared" si="324"/>
      </c>
      <c r="K297" s="1527">
        <f t="shared" si="296"/>
      </c>
      <c r="L297" s="1527">
        <f t="shared" si="380"/>
      </c>
      <c r="M297" s="1527">
        <f t="shared" si="352"/>
      </c>
      <c r="N297" s="1527">
        <f t="shared" si="140"/>
      </c>
      <c r="O297" s="1528">
        <f t="shared" si="48"/>
      </c>
      <c r="P297" s="1528">
        <f>(P291+P288+P296)/3</f>
      </c>
      <c r="Q297" s="1539">
        <f>(Q291+Q288+Q296)/3</f>
      </c>
      <c r="R297" s="1525">
        <f>(R291+R288)/2</f>
      </c>
      <c r="S297" s="1545">
        <f>S291+S288+S296</f>
      </c>
      <c r="T297" s="1545">
        <f>T291+T288+T296</f>
      </c>
      <c r="U297" s="1545">
        <f>U291+U288+U296</f>
      </c>
      <c r="V297" s="1545">
        <f>V291+V288+V296</f>
      </c>
      <c r="W297" s="1545">
        <f>W291+W288+W296</f>
      </c>
      <c r="X297" s="1545">
        <f>X291+X288+X296</f>
      </c>
      <c r="Y297" s="1545">
        <f>Y291+Y288+Y296</f>
      </c>
      <c r="Z297" s="1545">
        <f>Z291+Z288+Z296</f>
      </c>
      <c r="AA297" s="1529">
        <f t="shared" si="204"/>
      </c>
      <c r="AB297" s="1530"/>
      <c r="AC297" s="1530"/>
      <c r="AD297" s="1545">
        <f>AD291+AD288+AD296</f>
      </c>
    </row>
    <row r="298">
      <c r="A298" s="1488" t="s">
        <v>1013</v>
      </c>
      <c r="B298" s="1488" t="s">
        <v>1014</v>
      </c>
      <c r="C298" s="1488"/>
      <c r="D298" s="1489" t="s">
        <v>1015</v>
      </c>
      <c r="E298" s="1489"/>
      <c r="F298" s="1489"/>
      <c r="G298" s="1489"/>
      <c r="H298" s="1489"/>
      <c r="I298" s="1489"/>
      <c r="J298" s="1490" t="s">
        <v>1016</v>
      </c>
      <c r="K298" s="1490"/>
      <c r="L298" s="1490"/>
      <c r="M298" s="1490"/>
      <c r="N298" s="1490"/>
      <c r="O298" s="1490"/>
      <c r="P298" s="1490"/>
      <c r="Q298" s="1490"/>
      <c r="R298" s="1490"/>
      <c r="S298" s="1490"/>
      <c r="T298" s="1490"/>
      <c r="U298" s="1490"/>
      <c r="V298" s="1490"/>
      <c r="W298" s="1490"/>
      <c r="X298" s="1490"/>
      <c r="Y298" s="1490"/>
      <c r="Z298" s="1490"/>
      <c r="AA298" s="1490"/>
      <c r="AB298" s="1490"/>
      <c r="AC298" s="1490"/>
      <c r="AD298" s="1492"/>
    </row>
    <row r="299">
      <c r="A299" s="1488"/>
      <c r="B299" s="1488" t="s">
        <v>1017</v>
      </c>
      <c r="C299" s="1488" t="s">
        <v>1018</v>
      </c>
      <c r="D299" s="1489" t="s">
        <v>1019</v>
      </c>
      <c r="E299" s="1493" t="s">
        <v>1020</v>
      </c>
      <c r="F299" s="1494" t="s">
        <v>1021</v>
      </c>
      <c r="G299" s="1495" t="s">
        <v>1022</v>
      </c>
      <c r="H299" s="1495" t="s">
        <v>1023</v>
      </c>
      <c r="I299" s="1495" t="s">
        <v>1024</v>
      </c>
      <c r="J299" s="1490" t="s">
        <v>1025</v>
      </c>
      <c r="K299" s="1496" t="s">
        <v>1026</v>
      </c>
      <c r="L299" s="1496" t="s">
        <v>1027</v>
      </c>
      <c r="M299" s="1496" t="s">
        <v>1028</v>
      </c>
      <c r="N299" s="1496" t="s">
        <v>1029</v>
      </c>
      <c r="O299" s="1497" t="s">
        <v>1030</v>
      </c>
      <c r="P299" s="1496" t="s">
        <v>1031</v>
      </c>
      <c r="Q299" s="1491" t="s">
        <v>1032</v>
      </c>
      <c r="R299" s="1490" t="s">
        <v>1033</v>
      </c>
      <c r="S299" s="1497" t="s">
        <v>1034</v>
      </c>
      <c r="T299" s="1497" t="s">
        <v>1035</v>
      </c>
      <c r="U299" s="1497" t="s">
        <v>1036</v>
      </c>
      <c r="V299" s="1497" t="s">
        <v>1037</v>
      </c>
      <c r="W299" s="1497" t="s">
        <v>1038</v>
      </c>
      <c r="X299" s="1497" t="s">
        <v>1039</v>
      </c>
      <c r="Y299" s="1497" t="s">
        <v>1040</v>
      </c>
      <c r="Z299" s="1497" t="s">
        <v>1041</v>
      </c>
      <c r="AA299" s="1490" t="s">
        <v>1042</v>
      </c>
      <c r="AB299" s="1492" t="s">
        <v>1043</v>
      </c>
      <c r="AC299" s="1492" t="s">
        <v>1044</v>
      </c>
      <c r="AD299" s="1492" t="s">
        <v>1045</v>
      </c>
    </row>
    <row r="300">
      <c r="A300" s="1498" t="s">
        <v>1094</v>
      </c>
      <c r="B300" s="1514" t="s">
        <v>1055</v>
      </c>
      <c r="C300" s="1499" t="s">
        <v>1080</v>
      </c>
      <c r="D300" s="1500">
        <v>2738.44</v>
      </c>
      <c r="E300" s="1501">
        <v>4</v>
      </c>
      <c r="F300" s="1502">
        <f t="shared" ref="F300:F304" si="104">E300*2000</f>
      </c>
      <c r="G300" s="1502">
        <f t="shared" ref="G300:G314" si="21">F300/D300</f>
      </c>
      <c r="H300" s="1502">
        <f t="shared" ref="H300:H314" si="241">D300/E300</f>
      </c>
      <c r="I300" s="1502">
        <f t="shared" ref="I300:I314" si="177">F300/E300</f>
      </c>
      <c r="J300" s="1503">
        <f t="shared" ref="J300:J314" si="325">D300/T300</f>
      </c>
      <c r="K300" s="1504">
        <f t="shared" ref="K300:K314" si="297">O300/S300*1</f>
      </c>
      <c r="L300" s="1504">
        <f t="shared" ref="L300:L314" si="381">T300/S300</f>
      </c>
      <c r="M300" s="1504">
        <f t="shared" ref="M300:M314" si="353">V300/S300</f>
      </c>
      <c r="N300" s="1504">
        <f t="shared" ref="N300:N314" si="141">W300/V300</f>
      </c>
      <c r="O300" s="1505">
        <f t="shared" ref="O300:O314" si="49">U300/P300</f>
      </c>
      <c r="P300" s="1506">
        <v>0.0127</v>
      </c>
      <c r="Q300" s="1537">
        <v>32</v>
      </c>
      <c r="R300" s="1503">
        <f t="shared" ref="R300:R313" si="269">(D300/S300)*1000</f>
      </c>
      <c r="S300" s="1508">
        <v>41444</v>
      </c>
      <c r="T300" s="1505">
        <v>957</v>
      </c>
      <c r="U300" s="1505">
        <v>144</v>
      </c>
      <c r="V300" s="1505">
        <v>994</v>
      </c>
      <c r="W300" s="1505">
        <v>69</v>
      </c>
      <c r="X300" s="1505">
        <v>9</v>
      </c>
      <c r="Y300" s="1505">
        <v>2</v>
      </c>
      <c r="Z300" s="1508">
        <v>30</v>
      </c>
      <c r="AA300" s="1503">
        <f t="shared" ref="AA300:AA314" si="205">AD300*1000/D300</f>
      </c>
      <c r="AB300" s="1509" t="s">
        <v>1049</v>
      </c>
      <c r="AC300" s="1510" t="s">
        <v>1095</v>
      </c>
      <c r="AD300" s="1510">
        <v>28</v>
      </c>
    </row>
    <row r="301">
      <c r="A301" s="1498"/>
      <c r="B301" s="1514" t="s">
        <v>1055</v>
      </c>
      <c r="C301" s="1499" t="s">
        <v>1081</v>
      </c>
      <c r="D301" s="1500">
        <v>2718.75</v>
      </c>
      <c r="E301" s="1501">
        <v>1</v>
      </c>
      <c r="F301" s="1502">
        <f t="shared" si="104"/>
      </c>
      <c r="G301" s="1502">
        <f t="shared" si="21"/>
      </c>
      <c r="H301" s="1511">
        <f t="shared" si="241"/>
      </c>
      <c r="I301" s="1511">
        <f t="shared" si="177"/>
      </c>
      <c r="J301" s="1503">
        <f t="shared" si="325"/>
      </c>
      <c r="K301" s="1504">
        <f t="shared" si="297"/>
      </c>
      <c r="L301" s="1504">
        <f t="shared" si="381"/>
      </c>
      <c r="M301" s="1504">
        <f t="shared" si="353"/>
      </c>
      <c r="N301" s="1504">
        <f t="shared" si="141"/>
      </c>
      <c r="O301" s="1505">
        <f t="shared" si="49"/>
      </c>
      <c r="P301" s="1506">
        <v>0.014</v>
      </c>
      <c r="Q301" s="1537">
        <v>33</v>
      </c>
      <c r="R301" s="1503">
        <f t="shared" si="269"/>
      </c>
      <c r="S301" s="1541">
        <v>41776</v>
      </c>
      <c r="T301" s="1541">
        <v>740</v>
      </c>
      <c r="U301" s="1541">
        <v>139</v>
      </c>
      <c r="V301" s="1541">
        <v>757</v>
      </c>
      <c r="W301" s="1541">
        <v>80</v>
      </c>
      <c r="X301" s="1541">
        <v>3</v>
      </c>
      <c r="Y301" s="1541">
        <v>1</v>
      </c>
      <c r="Z301" s="1537">
        <v>45</v>
      </c>
      <c r="AA301" s="1503">
        <f t="shared" si="205"/>
      </c>
      <c r="AB301" s="1509" t="s">
        <v>1049</v>
      </c>
      <c r="AC301" s="1510" t="s">
        <v>1095</v>
      </c>
      <c r="AD301" s="1510">
        <v>31</v>
      </c>
    </row>
    <row r="302">
      <c r="A302" s="1498"/>
      <c r="B302" s="1514" t="s">
        <v>1055</v>
      </c>
      <c r="C302" s="1499" t="s">
        <v>1082</v>
      </c>
      <c r="D302" s="1512">
        <v>2031</v>
      </c>
      <c r="E302" s="1542">
        <v>6</v>
      </c>
      <c r="F302" s="1502">
        <f t="shared" si="104"/>
      </c>
      <c r="G302" s="1502">
        <f t="shared" si="21"/>
      </c>
      <c r="H302" s="1502">
        <f t="shared" si="241"/>
      </c>
      <c r="I302" s="1502">
        <f t="shared" si="177"/>
      </c>
      <c r="J302" s="1513">
        <f t="shared" si="325"/>
      </c>
      <c r="K302" s="1504">
        <f t="shared" si="297"/>
      </c>
      <c r="L302" s="1504">
        <f t="shared" si="381"/>
      </c>
      <c r="M302" s="1504">
        <f t="shared" si="353"/>
      </c>
      <c r="N302" s="1504">
        <f t="shared" si="141"/>
      </c>
      <c r="O302" s="1505">
        <f t="shared" si="49"/>
      </c>
      <c r="P302" s="1506">
        <v>0.017</v>
      </c>
      <c r="Q302" s="1537">
        <v>41</v>
      </c>
      <c r="R302" s="1503">
        <f t="shared" si="269"/>
      </c>
      <c r="S302" s="1541">
        <v>27390</v>
      </c>
      <c r="T302" s="1541">
        <v>389</v>
      </c>
      <c r="U302" s="1541">
        <v>91</v>
      </c>
      <c r="V302" s="1541">
        <v>399</v>
      </c>
      <c r="W302" s="1541">
        <v>60</v>
      </c>
      <c r="X302" s="1541">
        <v>7</v>
      </c>
      <c r="Y302" s="1541">
        <v>0</v>
      </c>
      <c r="Z302" s="1537">
        <v>37</v>
      </c>
      <c r="AA302" s="1503">
        <f t="shared" si="205"/>
      </c>
      <c r="AB302" s="1509" t="s">
        <v>1049</v>
      </c>
      <c r="AC302" s="1510" t="s">
        <v>1095</v>
      </c>
      <c r="AD302" s="1510">
        <v>16</v>
      </c>
    </row>
    <row r="303">
      <c r="A303" s="1498"/>
      <c r="B303" s="1514" t="s">
        <v>1055</v>
      </c>
      <c r="C303" s="1514" t="s">
        <v>1083</v>
      </c>
      <c r="D303" s="1512">
        <v>2419.35</v>
      </c>
      <c r="E303" s="1542">
        <v>5</v>
      </c>
      <c r="F303" s="1502">
        <f t="shared" si="104"/>
      </c>
      <c r="G303" s="1502">
        <f t="shared" si="21"/>
      </c>
      <c r="H303" s="1502">
        <f t="shared" si="241"/>
      </c>
      <c r="I303" s="1502">
        <f t="shared" si="177"/>
      </c>
      <c r="J303" s="1513">
        <f t="shared" si="325"/>
      </c>
      <c r="K303" s="1504">
        <f t="shared" si="297"/>
      </c>
      <c r="L303" s="1504">
        <f t="shared" si="381"/>
      </c>
      <c r="M303" s="1504">
        <f t="shared" si="353"/>
      </c>
      <c r="N303" s="1504">
        <f t="shared" si="141"/>
      </c>
      <c r="O303" s="1505">
        <f t="shared" si="49"/>
      </c>
      <c r="P303" s="1506">
        <v>0.0089</v>
      </c>
      <c r="Q303" s="1537">
        <v>38</v>
      </c>
      <c r="R303" s="1503">
        <f t="shared" si="269"/>
      </c>
      <c r="S303" s="1541">
        <v>32163</v>
      </c>
      <c r="T303" s="1541">
        <v>767</v>
      </c>
      <c r="U303" s="1541">
        <v>95</v>
      </c>
      <c r="V303" s="1541">
        <v>799</v>
      </c>
      <c r="W303" s="1541">
        <v>54</v>
      </c>
      <c r="X303" s="1541">
        <v>5</v>
      </c>
      <c r="Y303" s="1541">
        <v>1</v>
      </c>
      <c r="Z303" s="1537">
        <v>21</v>
      </c>
      <c r="AA303" s="1503">
        <f t="shared" si="205"/>
      </c>
      <c r="AB303" s="1509" t="s">
        <v>1049</v>
      </c>
      <c r="AC303" s="1510" t="s">
        <v>1095</v>
      </c>
      <c r="AD303" s="1510">
        <v>18</v>
      </c>
    </row>
    <row r="304">
      <c r="A304" s="1498"/>
      <c r="B304" s="1514" t="s">
        <v>1055</v>
      </c>
      <c r="C304" s="1499" t="s">
        <v>1048</v>
      </c>
      <c r="D304" s="1542">
        <v>2634.02</v>
      </c>
      <c r="E304" s="1542">
        <v>2</v>
      </c>
      <c r="F304" s="1502">
        <f t="shared" si="104"/>
      </c>
      <c r="G304" s="1502">
        <f t="shared" si="21"/>
      </c>
      <c r="H304" s="1502">
        <f t="shared" si="241"/>
      </c>
      <c r="I304" s="1502">
        <f t="shared" si="177"/>
      </c>
      <c r="J304" s="1513">
        <f t="shared" si="325"/>
      </c>
      <c r="K304" s="1504">
        <f t="shared" si="297"/>
      </c>
      <c r="L304" s="1504">
        <f t="shared" si="381"/>
      </c>
      <c r="M304" s="1504">
        <f t="shared" si="353"/>
      </c>
      <c r="N304" s="1504">
        <f t="shared" si="141"/>
      </c>
      <c r="O304" s="1505">
        <f t="shared" si="49"/>
      </c>
      <c r="P304" s="1506">
        <v>0.0092</v>
      </c>
      <c r="Q304" s="1537">
        <v>38</v>
      </c>
      <c r="R304" s="1503">
        <f t="shared" si="269"/>
      </c>
      <c r="S304" s="1541">
        <v>36143</v>
      </c>
      <c r="T304" s="1541">
        <v>661</v>
      </c>
      <c r="U304" s="1541">
        <v>113</v>
      </c>
      <c r="V304" s="1541">
        <v>685</v>
      </c>
      <c r="W304" s="1541">
        <v>54</v>
      </c>
      <c r="X304" s="1541">
        <v>3</v>
      </c>
      <c r="Y304" s="1541">
        <v>1</v>
      </c>
      <c r="Z304" s="1537">
        <v>26</v>
      </c>
      <c r="AA304" s="1503">
        <f t="shared" si="205"/>
      </c>
      <c r="AB304" s="1509" t="s">
        <v>1049</v>
      </c>
      <c r="AC304" s="1510" t="s">
        <v>1096</v>
      </c>
      <c r="AD304" s="1510">
        <v>23</v>
      </c>
    </row>
    <row r="305">
      <c r="A305" s="1498"/>
      <c r="B305" s="1515" t="s">
        <v>1054</v>
      </c>
      <c r="C305" s="1515"/>
      <c r="D305" s="1543">
        <f>SUM(D300:D304)</f>
      </c>
      <c r="E305" s="1543">
        <f>SUM(E300:E304)</f>
      </c>
      <c r="F305" s="1518">
        <f>SUM(F300:F304)</f>
      </c>
      <c r="G305" s="1518">
        <f t="shared" si="21"/>
      </c>
      <c r="H305" s="1518">
        <f t="shared" si="241"/>
      </c>
      <c r="I305" s="1518">
        <f t="shared" si="177"/>
      </c>
      <c r="J305" s="1518">
        <f t="shared" si="325"/>
      </c>
      <c r="K305" s="1519">
        <f t="shared" si="297"/>
      </c>
      <c r="L305" s="1519">
        <f t="shared" si="381"/>
      </c>
      <c r="M305" s="1519">
        <f t="shared" si="353"/>
      </c>
      <c r="N305" s="1519">
        <f t="shared" si="141"/>
      </c>
      <c r="O305" s="1520">
        <f t="shared" si="49"/>
      </c>
      <c r="P305" s="1519">
        <f>AVERAGE(P300:P304)</f>
      </c>
      <c r="Q305" s="1538">
        <f>AVERAGE(Q300:Q304)</f>
      </c>
      <c r="R305" s="1518">
        <f t="shared" si="269"/>
      </c>
      <c r="S305" s="1543">
        <f>SUM(S300:S304)</f>
      </c>
      <c r="T305" s="1543">
        <f>SUM(T300:T304)</f>
      </c>
      <c r="U305" s="1543">
        <f>SUM(U300:U304)</f>
      </c>
      <c r="V305" s="1543">
        <f>SUM(V300:V304)</f>
      </c>
      <c r="W305" s="1543">
        <f>SUM(W300:W304)</f>
      </c>
      <c r="X305" s="1543">
        <f>SUM(X300:X304)</f>
      </c>
      <c r="Y305" s="1543">
        <f>SUM(Y300:Y304)</f>
      </c>
      <c r="Z305" s="1543">
        <f>SUM(Z300:Z304)</f>
      </c>
      <c r="AA305" s="1521">
        <f t="shared" si="205"/>
      </c>
      <c r="AB305" s="1522"/>
      <c r="AC305" s="1522"/>
      <c r="AD305" s="1520">
        <f>SUM(AD300:AD304)</f>
      </c>
    </row>
    <row r="306">
      <c r="A306" s="1498"/>
      <c r="B306" s="1514" t="s">
        <v>1085</v>
      </c>
      <c r="C306" s="1499" t="s">
        <v>1051</v>
      </c>
      <c r="D306" s="1542">
        <v>2360.43</v>
      </c>
      <c r="E306" s="1544">
        <v>5</v>
      </c>
      <c r="F306" s="1502">
        <f t="shared" ref="F306:F307" si="105">E306*2000</f>
      </c>
      <c r="G306" s="1502">
        <f t="shared" si="21"/>
      </c>
      <c r="H306" s="1502">
        <f t="shared" si="241"/>
      </c>
      <c r="I306" s="1502">
        <f t="shared" si="177"/>
      </c>
      <c r="J306" s="1503">
        <f t="shared" si="325"/>
      </c>
      <c r="K306" s="1504">
        <f t="shared" si="297"/>
      </c>
      <c r="L306" s="1504">
        <f t="shared" si="381"/>
      </c>
      <c r="M306" s="1504">
        <f t="shared" si="353"/>
      </c>
      <c r="N306" s="1504">
        <f t="shared" si="141"/>
      </c>
      <c r="O306" s="1505">
        <f t="shared" si="49"/>
      </c>
      <c r="P306" s="1506">
        <v>0.0105</v>
      </c>
      <c r="Q306" s="1537">
        <v>40</v>
      </c>
      <c r="R306" s="1503">
        <f t="shared" si="269"/>
      </c>
      <c r="S306" s="1537">
        <v>32536</v>
      </c>
      <c r="T306" s="1541">
        <v>514</v>
      </c>
      <c r="U306" s="1541">
        <v>104</v>
      </c>
      <c r="V306" s="1541">
        <v>526</v>
      </c>
      <c r="W306" s="1541">
        <v>60</v>
      </c>
      <c r="X306" s="1541">
        <v>3</v>
      </c>
      <c r="Y306" s="1541">
        <v>1</v>
      </c>
      <c r="Z306" s="1537">
        <v>22</v>
      </c>
      <c r="AA306" s="1503">
        <f t="shared" si="205"/>
      </c>
      <c r="AB306" s="1509" t="s">
        <v>1049</v>
      </c>
      <c r="AC306" s="1510" t="s">
        <v>1096</v>
      </c>
      <c r="AD306" s="1510">
        <v>13</v>
      </c>
    </row>
    <row r="307">
      <c r="A307" s="1498"/>
      <c r="B307" s="1514" t="s">
        <v>1085</v>
      </c>
      <c r="C307" s="1514" t="s">
        <v>1052</v>
      </c>
      <c r="D307" s="1542">
        <v>2734.97</v>
      </c>
      <c r="E307" s="1542">
        <v>6</v>
      </c>
      <c r="F307" s="1502">
        <f t="shared" si="105"/>
      </c>
      <c r="G307" s="1502">
        <f t="shared" si="21"/>
      </c>
      <c r="H307" s="1502">
        <f t="shared" si="241"/>
      </c>
      <c r="I307" s="1502">
        <f t="shared" si="177"/>
      </c>
      <c r="J307" s="1503">
        <f t="shared" si="325"/>
      </c>
      <c r="K307" s="1504">
        <f t="shared" si="297"/>
      </c>
      <c r="L307" s="1504">
        <f t="shared" si="381"/>
      </c>
      <c r="M307" s="1504">
        <f t="shared" si="353"/>
      </c>
      <c r="N307" s="1504">
        <f t="shared" si="141"/>
      </c>
      <c r="O307" s="1505">
        <f t="shared" si="49"/>
      </c>
      <c r="P307" s="1506">
        <v>0.0166</v>
      </c>
      <c r="Q307" s="1537">
        <v>41</v>
      </c>
      <c r="R307" s="1503">
        <f t="shared" si="269"/>
      </c>
      <c r="S307" s="1537">
        <v>31846</v>
      </c>
      <c r="T307" s="1541">
        <v>319</v>
      </c>
      <c r="U307" s="1541">
        <v>105</v>
      </c>
      <c r="V307" s="1541">
        <v>324</v>
      </c>
      <c r="W307" s="1541">
        <v>51</v>
      </c>
      <c r="X307" s="1541">
        <v>7</v>
      </c>
      <c r="Y307" s="1541">
        <v>2</v>
      </c>
      <c r="Z307" s="1537">
        <v>37</v>
      </c>
      <c r="AA307" s="1503">
        <f t="shared" si="205"/>
      </c>
      <c r="AB307" s="1509" t="s">
        <v>1049</v>
      </c>
      <c r="AC307" s="1510" t="s">
        <v>1096</v>
      </c>
      <c r="AD307" s="1510">
        <v>23</v>
      </c>
    </row>
    <row r="308">
      <c r="A308" s="1498"/>
      <c r="B308" s="1515" t="s">
        <v>1054</v>
      </c>
      <c r="C308" s="1515"/>
      <c r="D308" s="1543">
        <f>SUM(D306:D307)</f>
      </c>
      <c r="E308" s="1543">
        <f>SUM(E306:E307)</f>
      </c>
      <c r="F308" s="1518">
        <f>SUM(F306:F307)</f>
      </c>
      <c r="G308" s="1518">
        <f t="shared" si="21"/>
      </c>
      <c r="H308" s="1518">
        <f t="shared" si="241"/>
      </c>
      <c r="I308" s="1518">
        <f t="shared" si="177"/>
      </c>
      <c r="J308" s="1518">
        <f t="shared" si="325"/>
      </c>
      <c r="K308" s="1519">
        <f t="shared" si="297"/>
      </c>
      <c r="L308" s="1519">
        <f t="shared" si="381"/>
      </c>
      <c r="M308" s="1519">
        <f t="shared" si="353"/>
      </c>
      <c r="N308" s="1519">
        <f t="shared" si="141"/>
      </c>
      <c r="O308" s="1520">
        <f t="shared" si="49"/>
      </c>
      <c r="P308" s="1519">
        <f>AVERAGE(P306:P307)</f>
      </c>
      <c r="Q308" s="1538">
        <f>AVERAGE(Q306:Q307)</f>
      </c>
      <c r="R308" s="1516">
        <f t="shared" si="269"/>
      </c>
      <c r="S308" s="1543">
        <f>SUM(S306:S307)</f>
      </c>
      <c r="T308" s="1543">
        <f>SUM(T306:T307)</f>
      </c>
      <c r="U308" s="1543">
        <f>SUM(U306:U307)</f>
      </c>
      <c r="V308" s="1543">
        <f>SUM(V306:V307)</f>
      </c>
      <c r="W308" s="1543">
        <f>SUM(W306:W307)</f>
      </c>
      <c r="X308" s="1543">
        <f>SUM(X306:X307)</f>
      </c>
      <c r="Y308" s="1543">
        <f>SUM(Y306:Y307)</f>
      </c>
      <c r="Z308" s="1543">
        <f>SUM(Z306:Z307)</f>
      </c>
      <c r="AA308" s="1521">
        <f t="shared" si="205"/>
      </c>
      <c r="AB308" s="1522"/>
      <c r="AC308" s="1522"/>
      <c r="AD308" s="1520">
        <f>SUM(AD306:AD307)</f>
      </c>
    </row>
    <row r="309">
      <c r="A309" s="1498"/>
      <c r="B309" s="1514" t="s">
        <v>1047</v>
      </c>
      <c r="C309" s="1514" t="s">
        <v>1053</v>
      </c>
      <c r="D309" s="1500">
        <v>2297.35</v>
      </c>
      <c r="E309" s="1544">
        <v>2</v>
      </c>
      <c r="F309" s="1502">
        <f t="shared" ref="F309:F312" si="106">E309*2000</f>
      </c>
      <c r="G309" s="1502">
        <f t="shared" si="21"/>
      </c>
      <c r="H309" s="1502">
        <f t="shared" si="241"/>
      </c>
      <c r="I309" s="1502">
        <f t="shared" si="177"/>
      </c>
      <c r="J309" s="1503">
        <f t="shared" si="325"/>
      </c>
      <c r="K309" s="1504">
        <f t="shared" si="297"/>
      </c>
      <c r="L309" s="1504">
        <f t="shared" si="381"/>
      </c>
      <c r="M309" s="1504">
        <f t="shared" si="353"/>
      </c>
      <c r="N309" s="1504">
        <f t="shared" si="141"/>
      </c>
      <c r="O309" s="1505">
        <f t="shared" si="49"/>
      </c>
      <c r="P309" s="1506">
        <v>0.0095</v>
      </c>
      <c r="Q309" s="1537">
        <v>41</v>
      </c>
      <c r="R309" s="1503">
        <f t="shared" si="269"/>
      </c>
      <c r="S309" s="1537">
        <v>38321</v>
      </c>
      <c r="T309" s="1541">
        <v>1097</v>
      </c>
      <c r="U309" s="1541">
        <v>120</v>
      </c>
      <c r="V309" s="1541">
        <v>1138</v>
      </c>
      <c r="W309" s="1541">
        <v>48</v>
      </c>
      <c r="X309" s="1541">
        <v>4</v>
      </c>
      <c r="Y309" s="1541">
        <v>1</v>
      </c>
      <c r="Z309" s="1537">
        <v>27</v>
      </c>
      <c r="AA309" s="1503">
        <f t="shared" si="205"/>
      </c>
      <c r="AB309" s="1509" t="s">
        <v>1049</v>
      </c>
      <c r="AC309" s="1510" t="s">
        <v>1096</v>
      </c>
      <c r="AD309" s="1510">
        <v>17</v>
      </c>
    </row>
    <row r="310">
      <c r="A310" s="1498"/>
      <c r="B310" s="1514" t="s">
        <v>1047</v>
      </c>
      <c r="C310" s="1499" t="s">
        <v>1056</v>
      </c>
      <c r="D310" s="1500">
        <v>2507.69</v>
      </c>
      <c r="E310" s="1544">
        <v>3</v>
      </c>
      <c r="F310" s="1502">
        <f t="shared" si="106"/>
      </c>
      <c r="G310" s="1502">
        <f t="shared" si="21"/>
      </c>
      <c r="H310" s="1502">
        <f t="shared" si="241"/>
      </c>
      <c r="I310" s="1502">
        <f t="shared" si="177"/>
      </c>
      <c r="J310" s="1503">
        <f t="shared" si="325"/>
      </c>
      <c r="K310" s="1504">
        <f t="shared" si="297"/>
      </c>
      <c r="L310" s="1504">
        <f t="shared" si="381"/>
      </c>
      <c r="M310" s="1504">
        <f t="shared" si="353"/>
      </c>
      <c r="N310" s="1504">
        <f t="shared" si="141"/>
      </c>
      <c r="O310" s="1505">
        <f t="shared" si="49"/>
      </c>
      <c r="P310" s="1506">
        <v>0.0099</v>
      </c>
      <c r="Q310" s="1537">
        <v>40</v>
      </c>
      <c r="R310" s="1503">
        <f t="shared" si="269"/>
      </c>
      <c r="S310" s="1537">
        <v>31290</v>
      </c>
      <c r="T310" s="1541">
        <v>806</v>
      </c>
      <c r="U310" s="1541">
        <v>108</v>
      </c>
      <c r="V310" s="1541">
        <v>844</v>
      </c>
      <c r="W310" s="1541">
        <v>34</v>
      </c>
      <c r="X310" s="1541">
        <v>6</v>
      </c>
      <c r="Y310" s="1541">
        <v>1</v>
      </c>
      <c r="Z310" s="1537">
        <v>14</v>
      </c>
      <c r="AA310" s="1503">
        <f t="shared" si="205"/>
      </c>
      <c r="AB310" s="1509" t="s">
        <v>1049</v>
      </c>
      <c r="AC310" s="1510" t="s">
        <v>1096</v>
      </c>
      <c r="AD310" s="1510">
        <v>18</v>
      </c>
    </row>
    <row r="311">
      <c r="A311" s="1498"/>
      <c r="B311" s="1514" t="s">
        <v>1047</v>
      </c>
      <c r="C311" s="1499" t="s">
        <v>1057</v>
      </c>
      <c r="D311" s="1512">
        <v>2459.12</v>
      </c>
      <c r="E311" s="1544">
        <v>2</v>
      </c>
      <c r="F311" s="1502">
        <f t="shared" si="106"/>
      </c>
      <c r="G311" s="1502">
        <f t="shared" si="21"/>
      </c>
      <c r="H311" s="1502">
        <f t="shared" si="241"/>
      </c>
      <c r="I311" s="1502">
        <f t="shared" si="177"/>
      </c>
      <c r="J311" s="1503">
        <f t="shared" si="325"/>
      </c>
      <c r="K311" s="1504">
        <f t="shared" si="297"/>
      </c>
      <c r="L311" s="1504">
        <f t="shared" si="381"/>
      </c>
      <c r="M311" s="1504">
        <f t="shared" si="353"/>
      </c>
      <c r="N311" s="1504">
        <f t="shared" si="141"/>
      </c>
      <c r="O311" s="1505">
        <f t="shared" si="49"/>
      </c>
      <c r="P311" s="1506">
        <v>0.01</v>
      </c>
      <c r="Q311" s="1537">
        <v>39</v>
      </c>
      <c r="R311" s="1503">
        <f t="shared" si="269"/>
      </c>
      <c r="S311" s="1537">
        <v>34730</v>
      </c>
      <c r="T311" s="1541">
        <v>873</v>
      </c>
      <c r="U311" s="1541">
        <v>115</v>
      </c>
      <c r="V311" s="1541">
        <v>902</v>
      </c>
      <c r="W311" s="1541">
        <v>66</v>
      </c>
      <c r="X311" s="1541">
        <v>6</v>
      </c>
      <c r="Y311" s="1541">
        <v>1</v>
      </c>
      <c r="Z311" s="1537">
        <v>22</v>
      </c>
      <c r="AA311" s="1503">
        <f t="shared" si="205"/>
      </c>
      <c r="AB311" s="1509" t="s">
        <v>1049</v>
      </c>
      <c r="AC311" s="1510" t="s">
        <v>1096</v>
      </c>
      <c r="AD311" s="1510">
        <v>20</v>
      </c>
    </row>
    <row r="312">
      <c r="A312" s="1498"/>
      <c r="B312" s="1514" t="s">
        <v>1047</v>
      </c>
      <c r="C312" s="1514" t="s">
        <v>1058</v>
      </c>
      <c r="D312" s="1512">
        <v>2476.84</v>
      </c>
      <c r="E312" s="1544">
        <v>0</v>
      </c>
      <c r="F312" s="1502">
        <f t="shared" si="106"/>
      </c>
      <c r="G312" s="1502">
        <f t="shared" si="21"/>
      </c>
      <c r="H312" s="1502">
        <f t="shared" si="241"/>
      </c>
      <c r="I312" s="1502">
        <f t="shared" si="177"/>
      </c>
      <c r="J312" s="1503">
        <f t="shared" si="325"/>
      </c>
      <c r="K312" s="1504">
        <f t="shared" si="297"/>
      </c>
      <c r="L312" s="1504">
        <f t="shared" si="381"/>
      </c>
      <c r="M312" s="1504">
        <f t="shared" si="353"/>
      </c>
      <c r="N312" s="1504">
        <f t="shared" si="141"/>
      </c>
      <c r="O312" s="1505">
        <f t="shared" si="49"/>
      </c>
      <c r="P312" s="1506">
        <v>0.0089</v>
      </c>
      <c r="Q312" s="1537">
        <v>40</v>
      </c>
      <c r="R312" s="1503">
        <f t="shared" si="269"/>
      </c>
      <c r="S312" s="1537">
        <v>32816</v>
      </c>
      <c r="T312" s="1541">
        <v>648</v>
      </c>
      <c r="U312" s="1541">
        <v>107</v>
      </c>
      <c r="V312" s="1541">
        <v>673</v>
      </c>
      <c r="W312" s="1541">
        <v>26</v>
      </c>
      <c r="X312" s="1541">
        <v>11</v>
      </c>
      <c r="Y312" s="1541">
        <v>0</v>
      </c>
      <c r="Z312" s="1537">
        <v>22</v>
      </c>
      <c r="AA312" s="1503">
        <f t="shared" si="205"/>
      </c>
      <c r="AB312" s="1509" t="s">
        <v>1049</v>
      </c>
      <c r="AC312" s="1510" t="s">
        <v>1096</v>
      </c>
      <c r="AD312" s="1510">
        <v>18</v>
      </c>
    </row>
    <row r="313">
      <c r="A313" s="1498"/>
      <c r="B313" s="1515" t="s">
        <v>1054</v>
      </c>
      <c r="C313" s="1515"/>
      <c r="D313" s="1543">
        <f>SUM(D309:D312)</f>
      </c>
      <c r="E313" s="1543">
        <f>SUM(E309:E312)</f>
      </c>
      <c r="F313" s="1518">
        <f>SUM(F309:F312)</f>
      </c>
      <c r="G313" s="1518">
        <f t="shared" si="21"/>
      </c>
      <c r="H313" s="1518">
        <f t="shared" si="241"/>
      </c>
      <c r="I313" s="1518">
        <f t="shared" si="177"/>
      </c>
      <c r="J313" s="1518">
        <f t="shared" si="325"/>
      </c>
      <c r="K313" s="1519">
        <f t="shared" si="297"/>
      </c>
      <c r="L313" s="1519">
        <f t="shared" si="381"/>
      </c>
      <c r="M313" s="1519">
        <f t="shared" si="353"/>
      </c>
      <c r="N313" s="1519">
        <f t="shared" si="141"/>
      </c>
      <c r="O313" s="1520">
        <f t="shared" si="49"/>
      </c>
      <c r="P313" s="1519">
        <f>AVERAGE(P309:P311)</f>
      </c>
      <c r="Q313" s="1538">
        <f>AVERAGE(Q309:Q311)</f>
      </c>
      <c r="R313" s="1516">
        <f t="shared" si="269"/>
      </c>
      <c r="S313" s="1543">
        <f>SUM(S309:S312)</f>
      </c>
      <c r="T313" s="1543">
        <f>SUM(T309:T312)</f>
      </c>
      <c r="U313" s="1543">
        <f>SUM(U309:U312)</f>
      </c>
      <c r="V313" s="1543">
        <f>SUM(V309:V312)</f>
      </c>
      <c r="W313" s="1543">
        <f>SUM(W309:W312)</f>
      </c>
      <c r="X313" s="1543">
        <f>SUM(X309:X312)</f>
      </c>
      <c r="Y313" s="1543">
        <f>SUM(Y309:Y312)</f>
      </c>
      <c r="Z313" s="1543">
        <f>SUM(Z309:Z312)</f>
      </c>
      <c r="AA313" s="1521">
        <f t="shared" si="205"/>
      </c>
      <c r="AB313" s="1522"/>
      <c r="AC313" s="1522"/>
      <c r="AD313" s="1543">
        <f>SUM(AD309:AD312)</f>
      </c>
    </row>
    <row r="314">
      <c r="A314" s="1498"/>
      <c r="B314" s="1524" t="s">
        <v>1060</v>
      </c>
      <c r="C314" s="1524"/>
      <c r="D314" s="1545">
        <f>D308+D305+D313</f>
      </c>
      <c r="E314" s="1545">
        <f>E308+E305+E313</f>
      </c>
      <c r="F314" s="1526">
        <f>F308+F305+F313</f>
      </c>
      <c r="G314" s="1526">
        <f t="shared" si="21"/>
      </c>
      <c r="H314" s="1526">
        <f t="shared" si="241"/>
      </c>
      <c r="I314" s="1526">
        <f t="shared" si="177"/>
      </c>
      <c r="J314" s="1526">
        <f t="shared" si="325"/>
      </c>
      <c r="K314" s="1527">
        <f t="shared" si="297"/>
      </c>
      <c r="L314" s="1527">
        <f t="shared" si="381"/>
      </c>
      <c r="M314" s="1527">
        <f t="shared" si="353"/>
      </c>
      <c r="N314" s="1527">
        <f t="shared" si="141"/>
      </c>
      <c r="O314" s="1528">
        <f t="shared" si="49"/>
      </c>
      <c r="P314" s="1528">
        <f>(P308+P305+P313)/3</f>
      </c>
      <c r="Q314" s="1539">
        <f>(Q308+Q305+Q313)/3</f>
      </c>
      <c r="R314" s="1525">
        <f>(R308+R305)/2</f>
      </c>
      <c r="S314" s="1545">
        <f>S308+S305+S313</f>
      </c>
      <c r="T314" s="1545">
        <f>T308+T305+T313</f>
      </c>
      <c r="U314" s="1545">
        <f>U308+U305+U313</f>
      </c>
      <c r="V314" s="1545">
        <f>V308+V305+V313</f>
      </c>
      <c r="W314" s="1545">
        <f>W308+W305+W313</f>
      </c>
      <c r="X314" s="1545">
        <f>X308+X305+X313</f>
      </c>
      <c r="Y314" s="1545">
        <f>Y308+Y305+Y313</f>
      </c>
      <c r="Z314" s="1545">
        <f>Z308+Z305+Z313</f>
      </c>
      <c r="AA314" s="1529">
        <f t="shared" si="205"/>
      </c>
      <c r="AB314" s="1530"/>
      <c r="AC314" s="1530"/>
      <c r="AD314" s="1545">
        <f>AD308+AD305+AD313</f>
      </c>
    </row>
    <row r="315">
      <c r="A315" s="1488" t="s">
        <v>1013</v>
      </c>
      <c r="B315" s="1488" t="s">
        <v>1014</v>
      </c>
      <c r="C315" s="1488"/>
      <c r="D315" s="1489" t="s">
        <v>1015</v>
      </c>
      <c r="E315" s="1489"/>
      <c r="F315" s="1489"/>
      <c r="G315" s="1489"/>
      <c r="H315" s="1489"/>
      <c r="I315" s="1489"/>
      <c r="J315" s="1490" t="s">
        <v>1016</v>
      </c>
      <c r="K315" s="1490"/>
      <c r="L315" s="1490"/>
      <c r="M315" s="1490"/>
      <c r="N315" s="1490"/>
      <c r="O315" s="1490"/>
      <c r="P315" s="1490"/>
      <c r="Q315" s="1490"/>
      <c r="R315" s="1490"/>
      <c r="S315" s="1490"/>
      <c r="T315" s="1490"/>
      <c r="U315" s="1490"/>
      <c r="V315" s="1490"/>
      <c r="W315" s="1490"/>
      <c r="X315" s="1490"/>
      <c r="Y315" s="1490"/>
      <c r="Z315" s="1490"/>
      <c r="AA315" s="1490"/>
      <c r="AB315" s="1490"/>
      <c r="AC315" s="1490"/>
      <c r="AD315" s="1492"/>
    </row>
    <row r="316">
      <c r="A316" s="1488"/>
      <c r="B316" s="1488" t="s">
        <v>1017</v>
      </c>
      <c r="C316" s="1488" t="s">
        <v>1018</v>
      </c>
      <c r="D316" s="1489" t="s">
        <v>1019</v>
      </c>
      <c r="E316" s="1493" t="s">
        <v>1020</v>
      </c>
      <c r="F316" s="1494" t="s">
        <v>1021</v>
      </c>
      <c r="G316" s="1495" t="s">
        <v>1022</v>
      </c>
      <c r="H316" s="1495" t="s">
        <v>1023</v>
      </c>
      <c r="I316" s="1495" t="s">
        <v>1024</v>
      </c>
      <c r="J316" s="1490" t="s">
        <v>1025</v>
      </c>
      <c r="K316" s="1496" t="s">
        <v>1026</v>
      </c>
      <c r="L316" s="1496" t="s">
        <v>1027</v>
      </c>
      <c r="M316" s="1496" t="s">
        <v>1028</v>
      </c>
      <c r="N316" s="1496" t="s">
        <v>1029</v>
      </c>
      <c r="O316" s="1497" t="s">
        <v>1030</v>
      </c>
      <c r="P316" s="1496" t="s">
        <v>1031</v>
      </c>
      <c r="Q316" s="1491" t="s">
        <v>1032</v>
      </c>
      <c r="R316" s="1490" t="s">
        <v>1033</v>
      </c>
      <c r="S316" s="1497" t="s">
        <v>1034</v>
      </c>
      <c r="T316" s="1497" t="s">
        <v>1035</v>
      </c>
      <c r="U316" s="1497" t="s">
        <v>1036</v>
      </c>
      <c r="V316" s="1497" t="s">
        <v>1037</v>
      </c>
      <c r="W316" s="1497" t="s">
        <v>1038</v>
      </c>
      <c r="X316" s="1497" t="s">
        <v>1039</v>
      </c>
      <c r="Y316" s="1497" t="s">
        <v>1040</v>
      </c>
      <c r="Z316" s="1497" t="s">
        <v>1041</v>
      </c>
      <c r="AA316" s="1490" t="s">
        <v>1042</v>
      </c>
      <c r="AB316" s="1492" t="s">
        <v>1043</v>
      </c>
      <c r="AC316" s="1492" t="s">
        <v>1044</v>
      </c>
      <c r="AD316" s="1492" t="s">
        <v>1045</v>
      </c>
    </row>
    <row r="317">
      <c r="A317" s="1498" t="s">
        <v>1097</v>
      </c>
      <c r="B317" s="1514" t="s">
        <v>1055</v>
      </c>
      <c r="C317" s="1499" t="s">
        <v>1080</v>
      </c>
      <c r="D317" s="1500">
        <v>2216.66</v>
      </c>
      <c r="E317" s="1501">
        <v>1</v>
      </c>
      <c r="F317" s="1502">
        <f t="shared" ref="F317:F321" si="107">E317*2000</f>
      </c>
      <c r="G317" s="1502">
        <f t="shared" ref="G317:G333" si="22">F317/D317</f>
      </c>
      <c r="H317" s="1502">
        <f t="shared" ref="H317:H333" si="242">D317/E317</f>
      </c>
      <c r="I317" s="1502">
        <f t="shared" ref="I317:I333" si="178">F317/E317</f>
      </c>
      <c r="J317" s="1503">
        <f t="shared" ref="J317:J333" si="326">D317/T317</f>
      </c>
      <c r="K317" s="1504">
        <f t="shared" ref="K317:K333" si="298">O317/S317*1</f>
      </c>
      <c r="L317" s="1504">
        <f t="shared" ref="L317:L333" si="382">T317/S317</f>
      </c>
      <c r="M317" s="1504">
        <f t="shared" ref="M317:M333" si="354">V317/S317</f>
      </c>
      <c r="N317" s="1504">
        <f t="shared" ref="N317:N333" si="142">W317/V317</f>
      </c>
      <c r="O317" s="1505">
        <f t="shared" ref="O317:O333" si="50">U317/P317</f>
      </c>
      <c r="P317" s="1506">
        <v>0.0053</v>
      </c>
      <c r="Q317" s="1537">
        <v>22</v>
      </c>
      <c r="R317" s="1503">
        <f t="shared" ref="R317:R332" si="270">(D317/S317)*1000</f>
      </c>
      <c r="S317" s="1508">
        <v>35628</v>
      </c>
      <c r="T317" s="1505">
        <v>816</v>
      </c>
      <c r="U317" s="1505">
        <v>83</v>
      </c>
      <c r="V317" s="1505">
        <v>852</v>
      </c>
      <c r="W317" s="1505">
        <v>30</v>
      </c>
      <c r="X317" s="1505">
        <v>2</v>
      </c>
      <c r="Y317" s="1505">
        <v>3</v>
      </c>
      <c r="Z317" s="1508">
        <v>29</v>
      </c>
      <c r="AA317" s="1503">
        <f t="shared" ref="AA317:AA333" si="206">AD317*1000/D317</f>
      </c>
      <c r="AB317" s="1509" t="s">
        <v>1049</v>
      </c>
      <c r="AC317" s="1510" t="s">
        <v>1095</v>
      </c>
      <c r="AD317" s="1510">
        <v>12</v>
      </c>
    </row>
    <row r="318">
      <c r="A318" s="1498"/>
      <c r="B318" s="1514" t="s">
        <v>1055</v>
      </c>
      <c r="C318" s="1499" t="s">
        <v>1081</v>
      </c>
      <c r="D318" s="1500">
        <v>1796.99</v>
      </c>
      <c r="E318" s="1501">
        <v>0</v>
      </c>
      <c r="F318" s="1502">
        <f t="shared" si="107"/>
      </c>
      <c r="G318" s="1502">
        <f t="shared" si="22"/>
      </c>
      <c r="H318" s="1511">
        <f t="shared" si="242"/>
      </c>
      <c r="I318" s="1511">
        <f t="shared" si="178"/>
      </c>
      <c r="J318" s="1503">
        <f t="shared" si="326"/>
      </c>
      <c r="K318" s="1504">
        <f t="shared" si="298"/>
      </c>
      <c r="L318" s="1504">
        <f t="shared" si="382"/>
      </c>
      <c r="M318" s="1504">
        <f t="shared" si="354"/>
      </c>
      <c r="N318" s="1504">
        <f t="shared" si="142"/>
      </c>
      <c r="O318" s="1505">
        <f t="shared" si="50"/>
      </c>
      <c r="P318" s="1506">
        <v>0.0065</v>
      </c>
      <c r="Q318" s="1537">
        <v>23</v>
      </c>
      <c r="R318" s="1503">
        <f t="shared" si="270"/>
      </c>
      <c r="S318" s="1541">
        <v>28844</v>
      </c>
      <c r="T318" s="1541">
        <v>656</v>
      </c>
      <c r="U318" s="1541">
        <v>81</v>
      </c>
      <c r="V318" s="1541">
        <v>709</v>
      </c>
      <c r="W318" s="1541">
        <v>29</v>
      </c>
      <c r="X318" s="1541">
        <v>2</v>
      </c>
      <c r="Y318" s="1541">
        <v>3</v>
      </c>
      <c r="Z318" s="1537">
        <v>20</v>
      </c>
      <c r="AA318" s="1503">
        <f t="shared" si="206"/>
      </c>
      <c r="AB318" s="1509" t="s">
        <v>1049</v>
      </c>
      <c r="AC318" s="1510" t="s">
        <v>1095</v>
      </c>
      <c r="AD318" s="1510">
        <v>14</v>
      </c>
    </row>
    <row r="319">
      <c r="A319" s="1498"/>
      <c r="B319" s="1514" t="s">
        <v>1055</v>
      </c>
      <c r="C319" s="1499" t="s">
        <v>1082</v>
      </c>
      <c r="D319" s="1512">
        <v>1821.67</v>
      </c>
      <c r="E319" s="1542">
        <v>2</v>
      </c>
      <c r="F319" s="1502">
        <f t="shared" si="107"/>
      </c>
      <c r="G319" s="1502">
        <f t="shared" si="22"/>
      </c>
      <c r="H319" s="1502">
        <f t="shared" si="242"/>
      </c>
      <c r="I319" s="1502">
        <f t="shared" si="178"/>
      </c>
      <c r="J319" s="1513">
        <f t="shared" si="326"/>
      </c>
      <c r="K319" s="1504">
        <f t="shared" si="298"/>
      </c>
      <c r="L319" s="1504">
        <f t="shared" si="382"/>
      </c>
      <c r="M319" s="1504">
        <f t="shared" si="354"/>
      </c>
      <c r="N319" s="1504">
        <f t="shared" si="142"/>
      </c>
      <c r="O319" s="1505">
        <f t="shared" si="50"/>
      </c>
      <c r="P319" s="1506">
        <v>0.0093</v>
      </c>
      <c r="Q319" s="1537">
        <v>24</v>
      </c>
      <c r="R319" s="1503">
        <f t="shared" si="270"/>
      </c>
      <c r="S319" s="1541">
        <v>26056</v>
      </c>
      <c r="T319" s="1541">
        <v>802</v>
      </c>
      <c r="U319" s="1541">
        <v>85</v>
      </c>
      <c r="V319" s="1541">
        <v>857</v>
      </c>
      <c r="W319" s="1541">
        <v>19</v>
      </c>
      <c r="X319" s="1541">
        <v>3</v>
      </c>
      <c r="Y319" s="1541">
        <v>2</v>
      </c>
      <c r="Z319" s="1537">
        <v>21</v>
      </c>
      <c r="AA319" s="1503">
        <f t="shared" si="206"/>
      </c>
      <c r="AB319" s="1509" t="s">
        <v>1049</v>
      </c>
      <c r="AC319" s="1510" t="s">
        <v>1095</v>
      </c>
      <c r="AD319" s="1510">
        <v>9</v>
      </c>
    </row>
    <row r="320">
      <c r="A320" s="1498"/>
      <c r="B320" s="1514" t="s">
        <v>1055</v>
      </c>
      <c r="C320" s="1514" t="s">
        <v>1083</v>
      </c>
      <c r="D320" s="1512">
        <v>1416</v>
      </c>
      <c r="E320" s="1542">
        <v>2</v>
      </c>
      <c r="F320" s="1502">
        <f t="shared" si="107"/>
      </c>
      <c r="G320" s="1502">
        <f t="shared" si="22"/>
      </c>
      <c r="H320" s="1502">
        <f t="shared" si="242"/>
      </c>
      <c r="I320" s="1502">
        <f t="shared" si="178"/>
      </c>
      <c r="J320" s="1513">
        <f t="shared" si="326"/>
      </c>
      <c r="K320" s="1504">
        <f t="shared" si="298"/>
      </c>
      <c r="L320" s="1504">
        <f t="shared" si="382"/>
      </c>
      <c r="M320" s="1504">
        <f t="shared" si="354"/>
      </c>
      <c r="N320" s="1504">
        <f t="shared" si="142"/>
      </c>
      <c r="O320" s="1505">
        <f t="shared" si="50"/>
      </c>
      <c r="P320" s="1506">
        <v>0.0116</v>
      </c>
      <c r="Q320" s="1537">
        <v>39</v>
      </c>
      <c r="R320" s="1503">
        <f t="shared" si="270"/>
      </c>
      <c r="S320" s="1541">
        <v>21433</v>
      </c>
      <c r="T320" s="1541">
        <v>413</v>
      </c>
      <c r="U320" s="1541">
        <v>78</v>
      </c>
      <c r="V320" s="1541">
        <v>434</v>
      </c>
      <c r="W320" s="1541">
        <v>27</v>
      </c>
      <c r="X320" s="1541">
        <v>2</v>
      </c>
      <c r="Y320" s="1541">
        <v>0</v>
      </c>
      <c r="Z320" s="1537">
        <v>13</v>
      </c>
      <c r="AA320" s="1503">
        <f t="shared" si="206"/>
      </c>
      <c r="AB320" s="1509" t="s">
        <v>1049</v>
      </c>
      <c r="AC320" s="1510" t="s">
        <v>1095</v>
      </c>
      <c r="AD320" s="1510">
        <v>12</v>
      </c>
    </row>
    <row r="321">
      <c r="A321" s="1498"/>
      <c r="B321" s="1514" t="s">
        <v>1055</v>
      </c>
      <c r="C321" s="1499" t="s">
        <v>1048</v>
      </c>
      <c r="D321" s="1542">
        <v>2146.15</v>
      </c>
      <c r="E321" s="1542">
        <v>0</v>
      </c>
      <c r="F321" s="1502">
        <f t="shared" si="107"/>
      </c>
      <c r="G321" s="1502">
        <f t="shared" si="22"/>
      </c>
      <c r="H321" s="1502">
        <f t="shared" si="242"/>
      </c>
      <c r="I321" s="1502">
        <f t="shared" si="178"/>
      </c>
      <c r="J321" s="1513">
        <f t="shared" si="326"/>
      </c>
      <c r="K321" s="1504">
        <f t="shared" si="298"/>
      </c>
      <c r="L321" s="1504">
        <f t="shared" si="382"/>
      </c>
      <c r="M321" s="1504">
        <f t="shared" si="354"/>
      </c>
      <c r="N321" s="1504">
        <f t="shared" si="142"/>
      </c>
      <c r="O321" s="1505">
        <f t="shared" si="50"/>
      </c>
      <c r="P321" s="1506">
        <v>0.0195</v>
      </c>
      <c r="Q321" s="1537">
        <v>54</v>
      </c>
      <c r="R321" s="1503">
        <f t="shared" si="270"/>
      </c>
      <c r="S321" s="1541">
        <v>28603</v>
      </c>
      <c r="T321" s="1541">
        <v>411</v>
      </c>
      <c r="U321" s="1541">
        <v>125</v>
      </c>
      <c r="V321" s="1541">
        <v>446</v>
      </c>
      <c r="W321" s="1541">
        <v>59</v>
      </c>
      <c r="X321" s="1541">
        <v>2</v>
      </c>
      <c r="Y321" s="1541">
        <v>1</v>
      </c>
      <c r="Z321" s="1537">
        <v>32</v>
      </c>
      <c r="AA321" s="1503">
        <f t="shared" si="206"/>
      </c>
      <c r="AB321" s="1509" t="s">
        <v>1049</v>
      </c>
      <c r="AC321" s="1510" t="s">
        <v>1087</v>
      </c>
      <c r="AD321" s="1510">
        <v>18</v>
      </c>
    </row>
    <row r="322">
      <c r="A322" s="1498"/>
      <c r="B322" s="1515" t="s">
        <v>1054</v>
      </c>
      <c r="C322" s="1515"/>
      <c r="D322" s="1543">
        <f>SUM(D317:D321)</f>
      </c>
      <c r="E322" s="1543">
        <f>SUM(E317:E321)</f>
      </c>
      <c r="F322" s="1518">
        <f>SUM(F317:F321)</f>
      </c>
      <c r="G322" s="1518">
        <f t="shared" si="22"/>
      </c>
      <c r="H322" s="1518">
        <f t="shared" si="242"/>
      </c>
      <c r="I322" s="1518">
        <f t="shared" si="178"/>
      </c>
      <c r="J322" s="1518">
        <f t="shared" si="326"/>
      </c>
      <c r="K322" s="1519">
        <f t="shared" si="298"/>
      </c>
      <c r="L322" s="1519">
        <f t="shared" si="382"/>
      </c>
      <c r="M322" s="1519">
        <f t="shared" si="354"/>
      </c>
      <c r="N322" s="1519">
        <f t="shared" si="142"/>
      </c>
      <c r="O322" s="1520">
        <f t="shared" si="50"/>
      </c>
      <c r="P322" s="1519">
        <f>AVERAGE(P317:P321)</f>
      </c>
      <c r="Q322" s="1538">
        <f>AVERAGE(Q317:Q321)</f>
      </c>
      <c r="R322" s="1518">
        <f t="shared" si="270"/>
      </c>
      <c r="S322" s="1543">
        <f>SUM(S317:S321)</f>
      </c>
      <c r="T322" s="1543">
        <f>SUM(T317:T321)</f>
      </c>
      <c r="U322" s="1543">
        <f>SUM(U317:U321)</f>
      </c>
      <c r="V322" s="1543">
        <f>SUM(V317:V321)</f>
      </c>
      <c r="W322" s="1543">
        <f>SUM(W317:W321)</f>
      </c>
      <c r="X322" s="1543">
        <f>SUM(X317:X321)</f>
      </c>
      <c r="Y322" s="1543">
        <f>SUM(Y317:Y321)</f>
      </c>
      <c r="Z322" s="1543">
        <f>SUM(Z317:Z321)</f>
      </c>
      <c r="AA322" s="1521">
        <f t="shared" si="206"/>
      </c>
      <c r="AB322" s="1522"/>
      <c r="AC322" s="1522"/>
      <c r="AD322" s="1520">
        <f>SUM(AD317:AD321)</f>
      </c>
    </row>
    <row r="323">
      <c r="A323" s="1498"/>
      <c r="B323" s="1514" t="s">
        <v>1074</v>
      </c>
      <c r="C323" s="1499" t="s">
        <v>1051</v>
      </c>
      <c r="D323" s="1542">
        <v>1728.21</v>
      </c>
      <c r="E323" s="1544">
        <v>2</v>
      </c>
      <c r="F323" s="1502">
        <f t="shared" ref="F323:F325" si="108">E323*2000</f>
      </c>
      <c r="G323" s="1502">
        <f t="shared" si="22"/>
      </c>
      <c r="H323" s="1502">
        <f t="shared" si="242"/>
      </c>
      <c r="I323" s="1502">
        <f t="shared" si="178"/>
      </c>
      <c r="J323" s="1503">
        <f t="shared" si="326"/>
      </c>
      <c r="K323" s="1504">
        <f t="shared" si="298"/>
      </c>
      <c r="L323" s="1504">
        <f t="shared" si="382"/>
      </c>
      <c r="M323" s="1504">
        <f t="shared" si="354"/>
      </c>
      <c r="N323" s="1504">
        <f t="shared" si="142"/>
      </c>
      <c r="O323" s="1505">
        <f t="shared" si="50"/>
      </c>
      <c r="P323" s="1506">
        <v>0.0205</v>
      </c>
      <c r="Q323" s="1537">
        <v>57</v>
      </c>
      <c r="R323" s="1503">
        <f t="shared" si="270"/>
      </c>
      <c r="S323" s="1537">
        <v>22802</v>
      </c>
      <c r="T323" s="1541">
        <v>249</v>
      </c>
      <c r="U323" s="1541">
        <v>84</v>
      </c>
      <c r="V323" s="1541">
        <v>251</v>
      </c>
      <c r="W323" s="1541">
        <v>38</v>
      </c>
      <c r="X323" s="1541">
        <v>2</v>
      </c>
      <c r="Y323" s="1541">
        <v>0</v>
      </c>
      <c r="Z323" s="1537">
        <v>24</v>
      </c>
      <c r="AA323" s="1503">
        <f t="shared" si="206"/>
      </c>
      <c r="AB323" s="1509" t="s">
        <v>1049</v>
      </c>
      <c r="AC323" s="1510" t="s">
        <v>1087</v>
      </c>
      <c r="AD323" s="1510">
        <v>15</v>
      </c>
    </row>
    <row r="324">
      <c r="A324" s="1498"/>
      <c r="B324" s="1514" t="s">
        <v>1074</v>
      </c>
      <c r="C324" s="1514" t="s">
        <v>1052</v>
      </c>
      <c r="D324" s="1542">
        <v>2374.34</v>
      </c>
      <c r="E324" s="1542">
        <v>3</v>
      </c>
      <c r="F324" s="1502">
        <f t="shared" si="108"/>
      </c>
      <c r="G324" s="1502">
        <f t="shared" si="22"/>
      </c>
      <c r="H324" s="1502">
        <f t="shared" si="242"/>
      </c>
      <c r="I324" s="1502">
        <f t="shared" si="178"/>
      </c>
      <c r="J324" s="1503">
        <f t="shared" si="326"/>
      </c>
      <c r="K324" s="1504">
        <f t="shared" si="298"/>
      </c>
      <c r="L324" s="1504">
        <f t="shared" si="382"/>
      </c>
      <c r="M324" s="1504">
        <f t="shared" si="354"/>
      </c>
      <c r="N324" s="1504">
        <f t="shared" si="142"/>
      </c>
      <c r="O324" s="1505">
        <f t="shared" si="50"/>
      </c>
      <c r="P324" s="1506">
        <v>0.0206</v>
      </c>
      <c r="Q324" s="1537">
        <v>58</v>
      </c>
      <c r="R324" s="1503">
        <f t="shared" si="270"/>
      </c>
      <c r="S324" s="1537">
        <v>34144</v>
      </c>
      <c r="T324" s="1541">
        <v>491</v>
      </c>
      <c r="U324" s="1541">
        <v>138</v>
      </c>
      <c r="V324" s="1541">
        <v>508</v>
      </c>
      <c r="W324" s="1541">
        <v>47</v>
      </c>
      <c r="X324" s="1541">
        <v>9</v>
      </c>
      <c r="Y324" s="1541">
        <v>1</v>
      </c>
      <c r="Z324" s="1537">
        <v>36</v>
      </c>
      <c r="AA324" s="1503">
        <f t="shared" si="206"/>
      </c>
      <c r="AB324" s="1509" t="s">
        <v>1049</v>
      </c>
      <c r="AC324" s="1510" t="s">
        <v>1087</v>
      </c>
      <c r="AD324" s="1510">
        <v>16</v>
      </c>
    </row>
    <row customHeight="true" ht="18.452380952380953" r="325">
      <c r="A325" s="1498"/>
      <c r="B325" s="1514" t="s">
        <v>1074</v>
      </c>
      <c r="C325" s="1514" t="s">
        <v>1053</v>
      </c>
      <c r="D325" s="1542">
        <v>2572.38</v>
      </c>
      <c r="E325" s="1542">
        <v>1</v>
      </c>
      <c r="F325" s="1502">
        <f t="shared" si="108"/>
      </c>
      <c r="G325" s="1502">
        <f t="shared" si="22"/>
      </c>
      <c r="H325" s="1502">
        <f t="shared" si="242"/>
      </c>
      <c r="I325" s="1502">
        <f t="shared" si="178"/>
      </c>
      <c r="J325" s="1503">
        <f t="shared" si="326"/>
      </c>
      <c r="K325" s="1504">
        <f t="shared" si="298"/>
      </c>
      <c r="L325" s="1504">
        <f t="shared" si="382"/>
      </c>
      <c r="M325" s="1504">
        <f t="shared" si="354"/>
      </c>
      <c r="N325" s="1504">
        <f t="shared" si="142"/>
      </c>
      <c r="O325" s="1505">
        <f t="shared" si="50"/>
      </c>
      <c r="P325" s="1506">
        <v>0.0283</v>
      </c>
      <c r="Q325" s="1537">
        <v>59</v>
      </c>
      <c r="R325" s="1503">
        <f t="shared" si="270"/>
      </c>
      <c r="S325" s="1537">
        <v>31463</v>
      </c>
      <c r="T325" s="1541">
        <v>322</v>
      </c>
      <c r="U325" s="1541">
        <v>126</v>
      </c>
      <c r="V325" s="1541">
        <v>314</v>
      </c>
      <c r="W325" s="1541">
        <v>46</v>
      </c>
      <c r="X325" s="1541">
        <v>6</v>
      </c>
      <c r="Y325" s="1541">
        <v>1</v>
      </c>
      <c r="Z325" s="1537">
        <v>42</v>
      </c>
      <c r="AA325" s="1503">
        <f t="shared" si="206"/>
      </c>
      <c r="AB325" s="1509" t="s">
        <v>1049</v>
      </c>
      <c r="AC325" s="1510" t="s">
        <v>1087</v>
      </c>
      <c r="AD325" s="1510">
        <v>29</v>
      </c>
    </row>
    <row r="326">
      <c r="A326" s="1498"/>
      <c r="B326" s="1515" t="s">
        <v>1054</v>
      </c>
      <c r="C326" s="1515"/>
      <c r="D326" s="1543">
        <f>SUM(D323:D325)</f>
      </c>
      <c r="E326" s="1543">
        <f>SUM(E323:E325)</f>
      </c>
      <c r="F326" s="1518">
        <f>SUM(F323:F325)</f>
      </c>
      <c r="G326" s="1518">
        <f t="shared" si="22"/>
      </c>
      <c r="H326" s="1518">
        <f t="shared" si="242"/>
      </c>
      <c r="I326" s="1518">
        <f t="shared" si="178"/>
      </c>
      <c r="J326" s="1518">
        <f t="shared" si="326"/>
      </c>
      <c r="K326" s="1519">
        <f t="shared" si="298"/>
      </c>
      <c r="L326" s="1519">
        <f t="shared" si="382"/>
      </c>
      <c r="M326" s="1519">
        <f t="shared" si="354"/>
      </c>
      <c r="N326" s="1519">
        <f t="shared" si="142"/>
      </c>
      <c r="O326" s="1520">
        <f t="shared" si="50"/>
      </c>
      <c r="P326" s="1519">
        <f>AVERAGE(P323:P325)</f>
      </c>
      <c r="Q326" s="1538">
        <f>AVERAGE(Q323:Q325)</f>
      </c>
      <c r="R326" s="1516">
        <f t="shared" si="270"/>
      </c>
      <c r="S326" s="1543">
        <f>SUM(S323:S325)</f>
      </c>
      <c r="T326" s="1543">
        <f>SUM(T323:T325)</f>
      </c>
      <c r="U326" s="1543">
        <f>SUM(U323:U325)</f>
      </c>
      <c r="V326" s="1543">
        <f>SUM(V323:V325)</f>
      </c>
      <c r="W326" s="1543">
        <f>SUM(W323:W325)</f>
      </c>
      <c r="X326" s="1543">
        <f>SUM(X323:X325)</f>
      </c>
      <c r="Y326" s="1543">
        <f>SUM(Y323:Y325)</f>
      </c>
      <c r="Z326" s="1543">
        <f>SUM(Z323:Z325)</f>
      </c>
      <c r="AA326" s="1521">
        <f t="shared" si="206"/>
      </c>
      <c r="AB326" s="1522"/>
      <c r="AC326" s="1522"/>
      <c r="AD326" s="1520">
        <f>SUM(AD323:AD325)</f>
      </c>
    </row>
    <row r="327">
      <c r="A327" s="1498"/>
      <c r="B327" s="1514" t="s">
        <v>1047</v>
      </c>
      <c r="C327" s="1499" t="s">
        <v>1056</v>
      </c>
      <c r="D327" s="1500">
        <v>2100.69</v>
      </c>
      <c r="E327" s="1544">
        <v>2</v>
      </c>
      <c r="F327" s="1502">
        <f t="shared" ref="F327:F331" si="109">E327*2000</f>
      </c>
      <c r="G327" s="1502">
        <f t="shared" si="22"/>
      </c>
      <c r="H327" s="1502">
        <f t="shared" si="242"/>
      </c>
      <c r="I327" s="1502">
        <f t="shared" si="178"/>
      </c>
      <c r="J327" s="1503">
        <f t="shared" si="326"/>
      </c>
      <c r="K327" s="1504">
        <f t="shared" si="298"/>
      </c>
      <c r="L327" s="1504">
        <f t="shared" si="382"/>
      </c>
      <c r="M327" s="1504">
        <f t="shared" si="354"/>
      </c>
      <c r="N327" s="1504">
        <f t="shared" si="142"/>
      </c>
      <c r="O327" s="1505">
        <f t="shared" si="50"/>
      </c>
      <c r="P327" s="1506">
        <v>0.0245</v>
      </c>
      <c r="Q327" s="1537">
        <v>61</v>
      </c>
      <c r="R327" s="1503">
        <f t="shared" si="270"/>
      </c>
      <c r="S327" s="1537">
        <v>27244</v>
      </c>
      <c r="T327" s="1541">
        <v>497</v>
      </c>
      <c r="U327" s="1541">
        <v>130</v>
      </c>
      <c r="V327" s="1541">
        <v>532</v>
      </c>
      <c r="W327" s="1541">
        <v>62</v>
      </c>
      <c r="X327" s="1541">
        <v>5</v>
      </c>
      <c r="Y327" s="1541">
        <v>3</v>
      </c>
      <c r="Z327" s="1537">
        <v>38</v>
      </c>
      <c r="AA327" s="1503">
        <f t="shared" si="206"/>
      </c>
      <c r="AB327" s="1509" t="s">
        <v>1049</v>
      </c>
      <c r="AC327" s="1510" t="s">
        <v>1087</v>
      </c>
      <c r="AD327" s="1510">
        <v>25</v>
      </c>
    </row>
    <row r="328">
      <c r="A328" s="1498"/>
      <c r="B328" s="1514" t="s">
        <v>1047</v>
      </c>
      <c r="C328" s="1499" t="s">
        <v>1057</v>
      </c>
      <c r="D328" s="1500">
        <v>2265.79</v>
      </c>
      <c r="E328" s="1544">
        <v>4</v>
      </c>
      <c r="F328" s="1502">
        <f t="shared" si="109"/>
      </c>
      <c r="G328" s="1502">
        <f t="shared" si="22"/>
      </c>
      <c r="H328" s="1502">
        <f t="shared" si="242"/>
      </c>
      <c r="I328" s="1502">
        <f t="shared" si="178"/>
      </c>
      <c r="J328" s="1503">
        <f t="shared" si="326"/>
      </c>
      <c r="K328" s="1504">
        <f t="shared" si="298"/>
      </c>
      <c r="L328" s="1504">
        <f t="shared" si="382"/>
      </c>
      <c r="M328" s="1504">
        <f t="shared" si="354"/>
      </c>
      <c r="N328" s="1504">
        <f t="shared" si="142"/>
      </c>
      <c r="O328" s="1505">
        <f t="shared" si="50"/>
      </c>
      <c r="P328" s="1506">
        <v>0.1101</v>
      </c>
      <c r="Q328" s="1537">
        <v>66</v>
      </c>
      <c r="R328" s="1503">
        <f t="shared" si="270"/>
      </c>
      <c r="S328" s="1537">
        <v>28588</v>
      </c>
      <c r="T328" s="1541">
        <v>276</v>
      </c>
      <c r="U328" s="1541">
        <v>128</v>
      </c>
      <c r="V328" s="1541">
        <v>265</v>
      </c>
      <c r="W328" s="1541">
        <v>53</v>
      </c>
      <c r="X328" s="1541">
        <v>3</v>
      </c>
      <c r="Y328" s="1541">
        <v>0</v>
      </c>
      <c r="Z328" s="1537">
        <v>34</v>
      </c>
      <c r="AA328" s="1503">
        <f t="shared" si="206"/>
      </c>
      <c r="AB328" s="1509" t="s">
        <v>1049</v>
      </c>
      <c r="AC328" s="1510" t="s">
        <v>1087</v>
      </c>
      <c r="AD328" s="1510">
        <v>17</v>
      </c>
    </row>
    <row r="329">
      <c r="A329" s="1498"/>
      <c r="B329" s="1514" t="s">
        <v>1047</v>
      </c>
      <c r="C329" s="1514" t="s">
        <v>1058</v>
      </c>
      <c r="D329" s="1512">
        <v>1882.52</v>
      </c>
      <c r="E329" s="1544">
        <v>3</v>
      </c>
      <c r="F329" s="1502">
        <f t="shared" si="109"/>
      </c>
      <c r="G329" s="1502">
        <f t="shared" si="22"/>
      </c>
      <c r="H329" s="1502">
        <f t="shared" si="242"/>
      </c>
      <c r="I329" s="1502">
        <f t="shared" si="178"/>
      </c>
      <c r="J329" s="1503">
        <f t="shared" si="326"/>
      </c>
      <c r="K329" s="1504">
        <f t="shared" si="298"/>
      </c>
      <c r="L329" s="1504">
        <f t="shared" si="382"/>
      </c>
      <c r="M329" s="1504">
        <f t="shared" si="354"/>
      </c>
      <c r="N329" s="1504">
        <f t="shared" si="142"/>
      </c>
      <c r="O329" s="1505">
        <f t="shared" si="50"/>
      </c>
      <c r="P329" s="1506">
        <v>0.0467</v>
      </c>
      <c r="Q329" s="1537">
        <v>69</v>
      </c>
      <c r="R329" s="1503">
        <f t="shared" si="270"/>
      </c>
      <c r="S329" s="1537">
        <v>24556</v>
      </c>
      <c r="T329" s="1541">
        <v>239</v>
      </c>
      <c r="U329" s="1541">
        <v>105</v>
      </c>
      <c r="V329" s="1541">
        <v>241</v>
      </c>
      <c r="W329" s="1541">
        <v>80</v>
      </c>
      <c r="X329" s="1541">
        <v>3</v>
      </c>
      <c r="Y329" s="1541">
        <v>1</v>
      </c>
      <c r="Z329" s="1537">
        <v>41</v>
      </c>
      <c r="AA329" s="1503">
        <f t="shared" si="206"/>
      </c>
      <c r="AB329" s="1509" t="s">
        <v>1049</v>
      </c>
      <c r="AC329" s="1510" t="s">
        <v>1087</v>
      </c>
      <c r="AD329" s="1510">
        <v>20</v>
      </c>
    </row>
    <row r="330">
      <c r="A330" s="1498"/>
      <c r="B330" s="1514" t="s">
        <v>1047</v>
      </c>
      <c r="C330" s="1514" t="s">
        <v>1059</v>
      </c>
      <c r="D330" s="1512">
        <v>2587.22</v>
      </c>
      <c r="E330" s="1542">
        <v>3</v>
      </c>
      <c r="F330" s="1502">
        <f t="shared" si="109"/>
      </c>
      <c r="G330" s="1502">
        <f t="shared" si="22"/>
      </c>
      <c r="H330" s="1502">
        <f t="shared" si="242"/>
      </c>
      <c r="I330" s="1502">
        <f t="shared" si="178"/>
      </c>
      <c r="J330" s="1503">
        <f t="shared" si="326"/>
      </c>
      <c r="K330" s="1504">
        <f t="shared" si="298"/>
      </c>
      <c r="L330" s="1504">
        <f t="shared" si="382"/>
      </c>
      <c r="M330" s="1504">
        <f t="shared" si="354"/>
      </c>
      <c r="N330" s="1504">
        <f t="shared" si="142"/>
      </c>
      <c r="O330" s="1505">
        <f t="shared" si="50"/>
      </c>
      <c r="P330" s="1506">
        <v>0.0227</v>
      </c>
      <c r="Q330" s="1537">
        <v>70</v>
      </c>
      <c r="R330" s="1503">
        <f t="shared" si="270"/>
      </c>
      <c r="S330" s="1537">
        <v>34803</v>
      </c>
      <c r="T330" s="1541">
        <v>643</v>
      </c>
      <c r="U330" s="1541">
        <v>140</v>
      </c>
      <c r="V330" s="1541">
        <v>702</v>
      </c>
      <c r="W330" s="1541">
        <v>69</v>
      </c>
      <c r="X330" s="1541">
        <v>11</v>
      </c>
      <c r="Y330" s="1541">
        <v>2</v>
      </c>
      <c r="Z330" s="1537">
        <v>34</v>
      </c>
      <c r="AA330" s="1503">
        <f t="shared" si="206"/>
      </c>
      <c r="AB330" s="1509" t="s">
        <v>1049</v>
      </c>
      <c r="AC330" s="1510" t="s">
        <v>1087</v>
      </c>
      <c r="AD330" s="1510">
        <v>21</v>
      </c>
    </row>
    <row customHeight="true" ht="18.452380952380953" r="331">
      <c r="A331" s="1498"/>
      <c r="B331" s="1514" t="s">
        <v>1047</v>
      </c>
      <c r="C331" s="1514" t="s">
        <v>1078</v>
      </c>
      <c r="D331" s="1512">
        <v>2209.26</v>
      </c>
      <c r="E331" s="1542">
        <v>6</v>
      </c>
      <c r="F331" s="1502">
        <f t="shared" si="109"/>
      </c>
      <c r="G331" s="1502">
        <f t="shared" si="22"/>
      </c>
      <c r="H331" s="1502">
        <f t="shared" si="242"/>
      </c>
      <c r="I331" s="1502">
        <f t="shared" si="178"/>
      </c>
      <c r="J331" s="1503">
        <f t="shared" si="326"/>
      </c>
      <c r="K331" s="1504">
        <f t="shared" si="298"/>
      </c>
      <c r="L331" s="1504">
        <f t="shared" si="382"/>
      </c>
      <c r="M331" s="1504">
        <f t="shared" si="354"/>
      </c>
      <c r="N331" s="1504">
        <f t="shared" si="142"/>
      </c>
      <c r="O331" s="1505">
        <f t="shared" si="50"/>
      </c>
      <c r="P331" s="1506">
        <v>0.0095</v>
      </c>
      <c r="Q331" s="1537">
        <v>61</v>
      </c>
      <c r="R331" s="1503">
        <f t="shared" si="270"/>
      </c>
      <c r="S331" s="1537">
        <v>38921</v>
      </c>
      <c r="T331" s="1541">
        <v>1155</v>
      </c>
      <c r="U331" s="1541">
        <v>119</v>
      </c>
      <c r="V331" s="1541">
        <v>1251</v>
      </c>
      <c r="W331" s="1541">
        <v>96</v>
      </c>
      <c r="X331" s="1541">
        <v>10</v>
      </c>
      <c r="Y331" s="1541">
        <v>1</v>
      </c>
      <c r="Z331" s="1537">
        <v>38</v>
      </c>
      <c r="AA331" s="1503">
        <f t="shared" si="206"/>
      </c>
      <c r="AB331" s="1509" t="s">
        <v>1049</v>
      </c>
      <c r="AC331" s="1510" t="s">
        <v>1087</v>
      </c>
      <c r="AD331" s="1510">
        <v>26</v>
      </c>
    </row>
    <row r="332">
      <c r="A332" s="1498"/>
      <c r="B332" s="1515" t="s">
        <v>1054</v>
      </c>
      <c r="C332" s="1515"/>
      <c r="D332" s="1543">
        <f>SUM(D327:D331)</f>
      </c>
      <c r="E332" s="1543">
        <f>SUM(E327:E331)</f>
      </c>
      <c r="F332" s="1543">
        <f>SUM(F327:F331)</f>
      </c>
      <c r="G332" s="1518">
        <f t="shared" si="22"/>
      </c>
      <c r="H332" s="1518">
        <f t="shared" si="242"/>
      </c>
      <c r="I332" s="1518">
        <f t="shared" si="178"/>
      </c>
      <c r="J332" s="1518">
        <f t="shared" si="326"/>
      </c>
      <c r="K332" s="1519">
        <f t="shared" si="298"/>
      </c>
      <c r="L332" s="1519">
        <f t="shared" si="382"/>
      </c>
      <c r="M332" s="1519">
        <f t="shared" si="354"/>
      </c>
      <c r="N332" s="1519">
        <f t="shared" si="142"/>
      </c>
      <c r="O332" s="1520">
        <f t="shared" si="50"/>
      </c>
      <c r="P332" s="1519">
        <f>AVERAGE(P327:P331)</f>
      </c>
      <c r="Q332" s="1538">
        <f>AVERAGE(Q327:Q331)</f>
      </c>
      <c r="R332" s="1516">
        <f t="shared" si="270"/>
      </c>
      <c r="S332" s="1543">
        <f>SUM(S327:S331)</f>
      </c>
      <c r="T332" s="1543">
        <f>SUM(T327:T331)</f>
      </c>
      <c r="U332" s="1543">
        <f>SUM(U327:U331)</f>
      </c>
      <c r="V332" s="1543">
        <f>SUM(V327:V331)</f>
      </c>
      <c r="W332" s="1543">
        <f>SUM(W327:W331)</f>
      </c>
      <c r="X332" s="1543">
        <f>SUM(X327:X331)</f>
      </c>
      <c r="Y332" s="1543">
        <f>SUM(Y327:Y331)</f>
      </c>
      <c r="Z332" s="1543">
        <f>SUM(Z327:Z331)</f>
      </c>
      <c r="AA332" s="1521">
        <f t="shared" si="206"/>
      </c>
      <c r="AB332" s="1522"/>
      <c r="AC332" s="1522"/>
      <c r="AD332" s="1543">
        <f>SUM(AD327:AD331)</f>
      </c>
    </row>
    <row r="333">
      <c r="A333" s="1498"/>
      <c r="B333" s="1524" t="s">
        <v>1060</v>
      </c>
      <c r="C333" s="1524"/>
      <c r="D333" s="1545">
        <f>D326+D322+D332</f>
      </c>
      <c r="E333" s="1545">
        <f>E326+E322+E332</f>
      </c>
      <c r="F333" s="1526">
        <f>F326+F322+F332</f>
      </c>
      <c r="G333" s="1526">
        <f t="shared" si="22"/>
      </c>
      <c r="H333" s="1526">
        <f t="shared" si="242"/>
      </c>
      <c r="I333" s="1526">
        <f t="shared" si="178"/>
      </c>
      <c r="J333" s="1526">
        <f t="shared" si="326"/>
      </c>
      <c r="K333" s="1527">
        <f t="shared" si="298"/>
      </c>
      <c r="L333" s="1527">
        <f t="shared" si="382"/>
      </c>
      <c r="M333" s="1527">
        <f t="shared" si="354"/>
      </c>
      <c r="N333" s="1527">
        <f t="shared" si="142"/>
      </c>
      <c r="O333" s="1528">
        <f t="shared" si="50"/>
      </c>
      <c r="P333" s="1528">
        <f>(P326+P322+P332)/3</f>
      </c>
      <c r="Q333" s="1539">
        <f>(Q326+Q322+Q332)/3</f>
      </c>
      <c r="R333" s="1525">
        <f>(R326+R322)/2</f>
      </c>
      <c r="S333" s="1545">
        <f>S326+S322+S332</f>
      </c>
      <c r="T333" s="1545">
        <f>T326+T322+T332</f>
      </c>
      <c r="U333" s="1545">
        <f>U326+U322+U332</f>
      </c>
      <c r="V333" s="1545">
        <f>V326+V322+V332</f>
      </c>
      <c r="W333" s="1545">
        <f>W326+W322+W332</f>
      </c>
      <c r="X333" s="1545">
        <f>X326+X322+X332</f>
      </c>
      <c r="Y333" s="1545">
        <f>Y326+Y322+Y332</f>
      </c>
      <c r="Z333" s="1545">
        <f>Z326+Z322+Z332</f>
      </c>
      <c r="AA333" s="1529">
        <f t="shared" si="206"/>
      </c>
      <c r="AB333" s="1530"/>
      <c r="AC333" s="1530"/>
      <c r="AD333" s="1545">
        <f>AD326+AD322+AD332</f>
      </c>
    </row>
    <row r="334">
      <c r="A334" s="1488" t="s">
        <v>1013</v>
      </c>
      <c r="B334" s="1488" t="s">
        <v>1014</v>
      </c>
      <c r="C334" s="1488"/>
      <c r="D334" s="1489" t="s">
        <v>1015</v>
      </c>
      <c r="E334" s="1489"/>
      <c r="F334" s="1489"/>
      <c r="G334" s="1489"/>
      <c r="H334" s="1489"/>
      <c r="I334" s="1489"/>
      <c r="J334" s="1490" t="s">
        <v>1016</v>
      </c>
      <c r="K334" s="1490"/>
      <c r="L334" s="1490"/>
      <c r="M334" s="1490"/>
      <c r="N334" s="1490"/>
      <c r="O334" s="1490"/>
      <c r="P334" s="1490"/>
      <c r="Q334" s="1490"/>
      <c r="R334" s="1490"/>
      <c r="S334" s="1490"/>
      <c r="T334" s="1490"/>
      <c r="U334" s="1490"/>
      <c r="V334" s="1490"/>
      <c r="W334" s="1490"/>
      <c r="X334" s="1490"/>
      <c r="Y334" s="1490"/>
      <c r="Z334" s="1490"/>
      <c r="AA334" s="1490"/>
      <c r="AB334" s="1490"/>
      <c r="AC334" s="1490"/>
      <c r="AD334" s="1492"/>
    </row>
    <row r="335">
      <c r="A335" s="1488"/>
      <c r="B335" s="1488" t="s">
        <v>1017</v>
      </c>
      <c r="C335" s="1488" t="s">
        <v>1018</v>
      </c>
      <c r="D335" s="1489" t="s">
        <v>1019</v>
      </c>
      <c r="E335" s="1493" t="s">
        <v>1020</v>
      </c>
      <c r="F335" s="1494" t="s">
        <v>1021</v>
      </c>
      <c r="G335" s="1495" t="s">
        <v>1022</v>
      </c>
      <c r="H335" s="1495" t="s">
        <v>1023</v>
      </c>
      <c r="I335" s="1495" t="s">
        <v>1024</v>
      </c>
      <c r="J335" s="1490" t="s">
        <v>1025</v>
      </c>
      <c r="K335" s="1496" t="s">
        <v>1026</v>
      </c>
      <c r="L335" s="1496" t="s">
        <v>1027</v>
      </c>
      <c r="M335" s="1496" t="s">
        <v>1028</v>
      </c>
      <c r="N335" s="1496" t="s">
        <v>1029</v>
      </c>
      <c r="O335" s="1497" t="s">
        <v>1030</v>
      </c>
      <c r="P335" s="1496" t="s">
        <v>1031</v>
      </c>
      <c r="Q335" s="1491" t="s">
        <v>1032</v>
      </c>
      <c r="R335" s="1490" t="s">
        <v>1033</v>
      </c>
      <c r="S335" s="1497" t="s">
        <v>1034</v>
      </c>
      <c r="T335" s="1497" t="s">
        <v>1035</v>
      </c>
      <c r="U335" s="1497" t="s">
        <v>1036</v>
      </c>
      <c r="V335" s="1497" t="s">
        <v>1037</v>
      </c>
      <c r="W335" s="1497" t="s">
        <v>1038</v>
      </c>
      <c r="X335" s="1497" t="s">
        <v>1039</v>
      </c>
      <c r="Y335" s="1497" t="s">
        <v>1040</v>
      </c>
      <c r="Z335" s="1497" t="s">
        <v>1041</v>
      </c>
      <c r="AA335" s="1490" t="s">
        <v>1042</v>
      </c>
      <c r="AB335" s="1492" t="s">
        <v>1043</v>
      </c>
      <c r="AC335" s="1492" t="s">
        <v>1044</v>
      </c>
      <c r="AD335" s="1492" t="s">
        <v>1045</v>
      </c>
    </row>
    <row r="336">
      <c r="A336" s="1498" t="s">
        <v>1098</v>
      </c>
      <c r="B336" s="1514" t="s">
        <v>1074</v>
      </c>
      <c r="C336" s="1499" t="s">
        <v>1048</v>
      </c>
      <c r="D336" s="1542">
        <v>2090.77</v>
      </c>
      <c r="E336" s="1544">
        <v>1</v>
      </c>
      <c r="F336" s="1502">
        <f t="shared" ref="F336:F339" si="110">E336*2000</f>
      </c>
      <c r="G336" s="1502">
        <f t="shared" ref="G336:G346" si="23">F336/D336</f>
      </c>
      <c r="H336" s="1502">
        <f t="shared" ref="H336:H346" si="243">D336/E336</f>
      </c>
      <c r="I336" s="1502">
        <f t="shared" ref="I336:I346" si="179">F336/E336</f>
      </c>
      <c r="J336" s="1503">
        <f t="shared" ref="J336:J346" si="327">D336/T336</f>
      </c>
      <c r="K336" s="1504">
        <f t="shared" ref="K336:K346" si="299">O336/S336*1</f>
      </c>
      <c r="L336" s="1504">
        <f t="shared" ref="L336:L346" si="383">T336/S336</f>
      </c>
      <c r="M336" s="1504">
        <f t="shared" ref="M336:M346" si="355">V336/S336</f>
      </c>
      <c r="N336" s="1504">
        <f t="shared" ref="N336:N346" si="143">W336/V336</f>
      </c>
      <c r="O336" s="1505">
        <f t="shared" ref="O336:O346" si="51">U336/P336</f>
      </c>
      <c r="P336" s="1506">
        <v>0.0239</v>
      </c>
      <c r="Q336" s="1537">
        <v>63</v>
      </c>
      <c r="R336" s="1503">
        <f t="shared" ref="R336:R345" si="271">(D336/S336)*1000</f>
      </c>
      <c r="S336" s="1537">
        <v>29823</v>
      </c>
      <c r="T336" s="1541">
        <v>391</v>
      </c>
      <c r="U336" s="1541">
        <v>116</v>
      </c>
      <c r="V336" s="1541">
        <v>402</v>
      </c>
      <c r="W336" s="1541">
        <v>57</v>
      </c>
      <c r="X336" s="1541">
        <v>5</v>
      </c>
      <c r="Y336" s="1541">
        <v>1</v>
      </c>
      <c r="Z336" s="1537">
        <v>36</v>
      </c>
      <c r="AA336" s="1503">
        <f t="shared" ref="AA336:AA346" si="207">AD336*1000/D336</f>
      </c>
      <c r="AB336" s="1509" t="s">
        <v>1049</v>
      </c>
      <c r="AC336" s="1510" t="s">
        <v>1050</v>
      </c>
      <c r="AD336" s="1510">
        <v>19</v>
      </c>
    </row>
    <row r="337">
      <c r="A337" s="1498"/>
      <c r="B337" s="1514" t="s">
        <v>1074</v>
      </c>
      <c r="C337" s="1514" t="s">
        <v>1051</v>
      </c>
      <c r="D337" s="1542">
        <v>2499.97</v>
      </c>
      <c r="E337" s="1542">
        <v>4</v>
      </c>
      <c r="F337" s="1502">
        <f t="shared" si="110"/>
      </c>
      <c r="G337" s="1502">
        <f t="shared" si="23"/>
      </c>
      <c r="H337" s="1502">
        <f t="shared" si="243"/>
      </c>
      <c r="I337" s="1502">
        <f t="shared" si="179"/>
      </c>
      <c r="J337" s="1503">
        <f t="shared" si="327"/>
      </c>
      <c r="K337" s="1504">
        <f t="shared" si="299"/>
      </c>
      <c r="L337" s="1504">
        <f t="shared" si="383"/>
      </c>
      <c r="M337" s="1504">
        <f t="shared" si="355"/>
      </c>
      <c r="N337" s="1504">
        <f t="shared" si="143"/>
      </c>
      <c r="O337" s="1505">
        <f t="shared" si="51"/>
      </c>
      <c r="P337" s="1506">
        <v>0.0098</v>
      </c>
      <c r="Q337" s="1537">
        <v>56</v>
      </c>
      <c r="R337" s="1503">
        <f t="shared" si="271"/>
      </c>
      <c r="S337" s="1537">
        <v>32679</v>
      </c>
      <c r="T337" s="1541">
        <v>408</v>
      </c>
      <c r="U337" s="1541">
        <v>116</v>
      </c>
      <c r="V337" s="1541">
        <v>429</v>
      </c>
      <c r="W337" s="1541">
        <v>53</v>
      </c>
      <c r="X337" s="1541">
        <v>8</v>
      </c>
      <c r="Y337" s="1541">
        <v>2</v>
      </c>
      <c r="Z337" s="1537">
        <v>27</v>
      </c>
      <c r="AA337" s="1503">
        <f t="shared" si="207"/>
      </c>
      <c r="AB337" s="1509" t="s">
        <v>1049</v>
      </c>
      <c r="AC337" s="1510" t="s">
        <v>1050</v>
      </c>
      <c r="AD337" s="1510">
        <v>17</v>
      </c>
    </row>
    <row r="338">
      <c r="A338" s="1498"/>
      <c r="B338" s="1514" t="s">
        <v>1074</v>
      </c>
      <c r="C338" s="1514" t="s">
        <v>1052</v>
      </c>
      <c r="D338" s="1542">
        <v>2134.13</v>
      </c>
      <c r="E338" s="1542">
        <v>0</v>
      </c>
      <c r="F338" s="1502">
        <f t="shared" si="110"/>
      </c>
      <c r="G338" s="1502">
        <f t="shared" si="23"/>
      </c>
      <c r="H338" s="1502">
        <f t="shared" si="243"/>
      </c>
      <c r="I338" s="1502">
        <f t="shared" si="179"/>
      </c>
      <c r="J338" s="1503">
        <f t="shared" si="327"/>
      </c>
      <c r="K338" s="1504">
        <f t="shared" si="299"/>
      </c>
      <c r="L338" s="1504">
        <f t="shared" si="383"/>
      </c>
      <c r="M338" s="1504">
        <f t="shared" si="355"/>
      </c>
      <c r="N338" s="1504">
        <f t="shared" si="143"/>
      </c>
      <c r="O338" s="1505">
        <f t="shared" si="51"/>
      </c>
      <c r="P338" s="1506">
        <v>0.0103</v>
      </c>
      <c r="Q338" s="1537">
        <v>49</v>
      </c>
      <c r="R338" s="1503">
        <f t="shared" si="271"/>
      </c>
      <c r="S338" s="1537">
        <v>27344</v>
      </c>
      <c r="T338" s="1541">
        <v>415</v>
      </c>
      <c r="U338" s="1541">
        <v>100</v>
      </c>
      <c r="V338" s="1541">
        <v>435</v>
      </c>
      <c r="W338" s="1541">
        <v>44</v>
      </c>
      <c r="X338" s="1541">
        <v>4</v>
      </c>
      <c r="Y338" s="1541">
        <v>1</v>
      </c>
      <c r="Z338" s="1537">
        <v>30</v>
      </c>
      <c r="AA338" s="1503">
        <f t="shared" si="207"/>
      </c>
      <c r="AB338" s="1509" t="s">
        <v>1049</v>
      </c>
      <c r="AC338" s="1510" t="s">
        <v>1050</v>
      </c>
      <c r="AD338" s="1510">
        <v>15</v>
      </c>
    </row>
    <row customHeight="true" ht="18.452380952380953" r="339">
      <c r="A339" s="1498"/>
      <c r="B339" s="1514" t="s">
        <v>1074</v>
      </c>
      <c r="C339" s="1514" t="s">
        <v>1053</v>
      </c>
      <c r="D339" s="1542">
        <v>2073.44</v>
      </c>
      <c r="E339" s="1542">
        <v>2</v>
      </c>
      <c r="F339" s="1502">
        <f t="shared" si="110"/>
      </c>
      <c r="G339" s="1502">
        <f t="shared" si="23"/>
      </c>
      <c r="H339" s="1502">
        <f t="shared" si="243"/>
      </c>
      <c r="I339" s="1502">
        <f t="shared" si="179"/>
      </c>
      <c r="J339" s="1503">
        <f t="shared" si="327"/>
      </c>
      <c r="K339" s="1504">
        <f t="shared" si="299"/>
      </c>
      <c r="L339" s="1504">
        <f t="shared" si="383"/>
      </c>
      <c r="M339" s="1504">
        <f t="shared" si="355"/>
      </c>
      <c r="N339" s="1504">
        <f t="shared" si="143"/>
      </c>
      <c r="O339" s="1505">
        <f t="shared" si="51"/>
      </c>
      <c r="P339" s="1506">
        <v>0.0077</v>
      </c>
      <c r="Q339" s="1537">
        <v>48</v>
      </c>
      <c r="R339" s="1503">
        <f t="shared" si="271"/>
      </c>
      <c r="S339" s="1537">
        <v>26270</v>
      </c>
      <c r="T339" s="1541">
        <v>311</v>
      </c>
      <c r="U339" s="1541">
        <v>73</v>
      </c>
      <c r="V339" s="1541">
        <v>325</v>
      </c>
      <c r="W339" s="1541">
        <v>50</v>
      </c>
      <c r="X339" s="1541">
        <v>1</v>
      </c>
      <c r="Y339" s="1541">
        <v>2</v>
      </c>
      <c r="Z339" s="1537">
        <v>17</v>
      </c>
      <c r="AA339" s="1503">
        <f t="shared" si="207"/>
      </c>
      <c r="AB339" s="1509" t="s">
        <v>1049</v>
      </c>
      <c r="AC339" s="1510" t="s">
        <v>1050</v>
      </c>
      <c r="AD339" s="1510">
        <v>19</v>
      </c>
    </row>
    <row r="340">
      <c r="A340" s="1498"/>
      <c r="B340" s="1515" t="s">
        <v>1054</v>
      </c>
      <c r="C340" s="1515"/>
      <c r="D340" s="1543">
        <f>SUM(D336:D339)</f>
      </c>
      <c r="E340" s="1543">
        <f>SUM(E336:E339)</f>
      </c>
      <c r="F340" s="1518">
        <f>SUM(F336:F339)</f>
      </c>
      <c r="G340" s="1518">
        <f t="shared" si="23"/>
      </c>
      <c r="H340" s="1518">
        <f t="shared" si="243"/>
      </c>
      <c r="I340" s="1518">
        <f t="shared" si="179"/>
      </c>
      <c r="J340" s="1518">
        <f t="shared" si="327"/>
      </c>
      <c r="K340" s="1519">
        <f t="shared" si="299"/>
      </c>
      <c r="L340" s="1519">
        <f t="shared" si="383"/>
      </c>
      <c r="M340" s="1519">
        <f t="shared" si="355"/>
      </c>
      <c r="N340" s="1519">
        <f t="shared" si="143"/>
      </c>
      <c r="O340" s="1520">
        <f t="shared" si="51"/>
      </c>
      <c r="P340" s="1519">
        <f>AVERAGE(P336:P339)</f>
      </c>
      <c r="Q340" s="1538">
        <f>AVERAGE(Q336:Q339)</f>
      </c>
      <c r="R340" s="1516">
        <f t="shared" si="271"/>
      </c>
      <c r="S340" s="1543">
        <f>SUM(S336:S339)</f>
      </c>
      <c r="T340" s="1543">
        <f>SUM(T336:T339)</f>
      </c>
      <c r="U340" s="1543">
        <f>SUM(U336:U339)</f>
      </c>
      <c r="V340" s="1543">
        <f>SUM(V336:V339)</f>
      </c>
      <c r="W340" s="1543">
        <f>SUM(W336:W339)</f>
      </c>
      <c r="X340" s="1543">
        <f>SUM(X336:X339)</f>
      </c>
      <c r="Y340" s="1543">
        <f>SUM(Y336:Y339)</f>
      </c>
      <c r="Z340" s="1543">
        <f>SUM(Z336:Z339)</f>
      </c>
      <c r="AA340" s="1521">
        <f t="shared" si="207"/>
      </c>
      <c r="AB340" s="1522"/>
      <c r="AC340" s="1522"/>
      <c r="AD340" s="1520">
        <f>SUM(AD336:AD339)</f>
      </c>
    </row>
    <row r="341">
      <c r="A341" s="1498"/>
      <c r="B341" s="1514" t="s">
        <v>1047</v>
      </c>
      <c r="C341" s="1499" t="s">
        <v>1056</v>
      </c>
      <c r="D341" s="1500">
        <v>2013.55</v>
      </c>
      <c r="E341" s="1544">
        <v>4</v>
      </c>
      <c r="F341" s="1502">
        <f t="shared" ref="F341:F344" si="111">E341*2000</f>
      </c>
      <c r="G341" s="1502">
        <f t="shared" si="23"/>
      </c>
      <c r="H341" s="1502">
        <f t="shared" si="243"/>
      </c>
      <c r="I341" s="1502">
        <f t="shared" si="179"/>
      </c>
      <c r="J341" s="1503">
        <f t="shared" si="327"/>
      </c>
      <c r="K341" s="1504">
        <f t="shared" si="299"/>
      </c>
      <c r="L341" s="1504">
        <f t="shared" si="383"/>
      </c>
      <c r="M341" s="1504">
        <f t="shared" si="355"/>
      </c>
      <c r="N341" s="1504">
        <f t="shared" si="143"/>
      </c>
      <c r="O341" s="1505">
        <f t="shared" si="51"/>
      </c>
      <c r="P341" s="1506">
        <v>0.011</v>
      </c>
      <c r="Q341" s="1537">
        <v>51</v>
      </c>
      <c r="R341" s="1503">
        <f t="shared" si="271"/>
      </c>
      <c r="S341" s="1537">
        <v>25094</v>
      </c>
      <c r="T341" s="1541">
        <v>478</v>
      </c>
      <c r="U341" s="1541">
        <v>106</v>
      </c>
      <c r="V341" s="1541">
        <v>492</v>
      </c>
      <c r="W341" s="1541">
        <v>62</v>
      </c>
      <c r="X341" s="1541">
        <v>4</v>
      </c>
      <c r="Y341" s="1541">
        <v>4</v>
      </c>
      <c r="Z341" s="1537">
        <v>13</v>
      </c>
      <c r="AA341" s="1503">
        <f t="shared" si="207"/>
      </c>
      <c r="AB341" s="1509" t="s">
        <v>1049</v>
      </c>
      <c r="AC341" s="1510" t="s">
        <v>1050</v>
      </c>
      <c r="AD341" s="1510">
        <v>21</v>
      </c>
    </row>
    <row r="342">
      <c r="A342" s="1498"/>
      <c r="B342" s="1514" t="s">
        <v>1047</v>
      </c>
      <c r="C342" s="1499" t="s">
        <v>1057</v>
      </c>
      <c r="D342" s="1500">
        <v>1841.64</v>
      </c>
      <c r="E342" s="1544">
        <v>1</v>
      </c>
      <c r="F342" s="1502">
        <f t="shared" si="111"/>
      </c>
      <c r="G342" s="1502">
        <f t="shared" si="23"/>
      </c>
      <c r="H342" s="1502">
        <f t="shared" si="243"/>
      </c>
      <c r="I342" s="1502">
        <f t="shared" si="179"/>
      </c>
      <c r="J342" s="1503">
        <f t="shared" si="327"/>
      </c>
      <c r="K342" s="1504">
        <f t="shared" si="299"/>
      </c>
      <c r="L342" s="1504">
        <f t="shared" si="383"/>
      </c>
      <c r="M342" s="1504">
        <f t="shared" si="355"/>
      </c>
      <c r="N342" s="1504">
        <f t="shared" si="143"/>
      </c>
      <c r="O342" s="1505">
        <f t="shared" si="51"/>
      </c>
      <c r="P342" s="1506">
        <v>0.0094</v>
      </c>
      <c r="Q342" s="1537">
        <v>55</v>
      </c>
      <c r="R342" s="1503">
        <f t="shared" si="271"/>
      </c>
      <c r="S342" s="1537">
        <v>23499</v>
      </c>
      <c r="T342" s="1541">
        <v>309</v>
      </c>
      <c r="U342" s="1541">
        <v>96</v>
      </c>
      <c r="V342" s="1541">
        <v>315</v>
      </c>
      <c r="W342" s="1541">
        <v>31</v>
      </c>
      <c r="X342" s="1541">
        <v>3</v>
      </c>
      <c r="Y342" s="1541">
        <v>0</v>
      </c>
      <c r="Z342" s="1537">
        <v>22</v>
      </c>
      <c r="AA342" s="1503">
        <f t="shared" si="207"/>
      </c>
      <c r="AB342" s="1509" t="s">
        <v>1049</v>
      </c>
      <c r="AC342" s="1510" t="s">
        <v>1050</v>
      </c>
      <c r="AD342" s="1510">
        <v>12</v>
      </c>
    </row>
    <row r="343">
      <c r="A343" s="1498"/>
      <c r="B343" s="1514" t="s">
        <v>1047</v>
      </c>
      <c r="C343" s="1514" t="s">
        <v>1058</v>
      </c>
      <c r="D343" s="1512">
        <v>1854.85</v>
      </c>
      <c r="E343" s="1544">
        <v>3</v>
      </c>
      <c r="F343" s="1502">
        <f t="shared" si="111"/>
      </c>
      <c r="G343" s="1502">
        <f t="shared" si="23"/>
      </c>
      <c r="H343" s="1502">
        <f t="shared" si="243"/>
      </c>
      <c r="I343" s="1502">
        <f t="shared" si="179"/>
      </c>
      <c r="J343" s="1503">
        <f t="shared" si="327"/>
      </c>
      <c r="K343" s="1504">
        <f t="shared" si="299"/>
      </c>
      <c r="L343" s="1504">
        <f t="shared" si="383"/>
      </c>
      <c r="M343" s="1504">
        <f t="shared" si="355"/>
      </c>
      <c r="N343" s="1504">
        <f t="shared" si="143"/>
      </c>
      <c r="O343" s="1505">
        <f t="shared" si="51"/>
      </c>
      <c r="P343" s="1506">
        <v>0.0074</v>
      </c>
      <c r="Q343" s="1537">
        <v>52</v>
      </c>
      <c r="R343" s="1503">
        <f t="shared" si="271"/>
      </c>
      <c r="S343" s="1537">
        <v>29522</v>
      </c>
      <c r="T343" s="1541">
        <v>635</v>
      </c>
      <c r="U343" s="1541">
        <v>91</v>
      </c>
      <c r="V343" s="1541">
        <v>668</v>
      </c>
      <c r="W343" s="1541">
        <v>50</v>
      </c>
      <c r="X343" s="1541">
        <v>5</v>
      </c>
      <c r="Y343" s="1541">
        <v>1</v>
      </c>
      <c r="Z343" s="1537">
        <v>21</v>
      </c>
      <c r="AA343" s="1503">
        <f t="shared" si="207"/>
      </c>
      <c r="AB343" s="1509" t="s">
        <v>1049</v>
      </c>
      <c r="AC343" s="1510" t="s">
        <v>1050</v>
      </c>
      <c r="AD343" s="1510">
        <v>12</v>
      </c>
    </row>
    <row r="344">
      <c r="A344" s="1498"/>
      <c r="B344" s="1514" t="s">
        <v>1047</v>
      </c>
      <c r="C344" s="1514" t="s">
        <v>1059</v>
      </c>
      <c r="D344" s="1512">
        <v>2138.26</v>
      </c>
      <c r="E344" s="1542">
        <v>1</v>
      </c>
      <c r="F344" s="1502">
        <f t="shared" si="111"/>
      </c>
      <c r="G344" s="1502">
        <f t="shared" si="23"/>
      </c>
      <c r="H344" s="1502">
        <f t="shared" si="243"/>
      </c>
      <c r="I344" s="1502">
        <f t="shared" si="179"/>
      </c>
      <c r="J344" s="1503">
        <f t="shared" si="327"/>
      </c>
      <c r="K344" s="1504">
        <f t="shared" si="299"/>
      </c>
      <c r="L344" s="1504">
        <f t="shared" si="383"/>
      </c>
      <c r="M344" s="1504">
        <f t="shared" si="355"/>
      </c>
      <c r="N344" s="1504">
        <f t="shared" si="143"/>
      </c>
      <c r="O344" s="1505">
        <f t="shared" si="51"/>
      </c>
      <c r="P344" s="1506">
        <v>0.0068</v>
      </c>
      <c r="Q344" s="1537">
        <v>49</v>
      </c>
      <c r="R344" s="1503">
        <f t="shared" si="271"/>
      </c>
      <c r="S344" s="1537">
        <v>33622</v>
      </c>
      <c r="T344" s="1541">
        <v>1018</v>
      </c>
      <c r="U344" s="1541">
        <v>101</v>
      </c>
      <c r="V344" s="1541">
        <v>1074</v>
      </c>
      <c r="W344" s="1541">
        <v>46</v>
      </c>
      <c r="X344" s="1541">
        <v>7</v>
      </c>
      <c r="Y344" s="1541">
        <v>4</v>
      </c>
      <c r="Z344" s="1537">
        <v>13</v>
      </c>
      <c r="AA344" s="1503">
        <f t="shared" si="207"/>
      </c>
      <c r="AB344" s="1509" t="s">
        <v>1049</v>
      </c>
      <c r="AC344" s="1510" t="s">
        <v>1050</v>
      </c>
      <c r="AD344" s="1510">
        <v>21</v>
      </c>
    </row>
    <row r="345">
      <c r="A345" s="1498"/>
      <c r="B345" s="1515" t="s">
        <v>1054</v>
      </c>
      <c r="C345" s="1515"/>
      <c r="D345" s="1543">
        <f>SUM(D341:D344)</f>
      </c>
      <c r="E345" s="1543">
        <f>SUM(E341:E344)</f>
      </c>
      <c r="F345" s="1543">
        <f>SUM(F341:F344)</f>
      </c>
      <c r="G345" s="1518">
        <f t="shared" si="23"/>
      </c>
      <c r="H345" s="1518">
        <f t="shared" si="243"/>
      </c>
      <c r="I345" s="1518">
        <f t="shared" si="179"/>
      </c>
      <c r="J345" s="1518">
        <f t="shared" si="327"/>
      </c>
      <c r="K345" s="1519">
        <f t="shared" si="299"/>
      </c>
      <c r="L345" s="1519">
        <f t="shared" si="383"/>
      </c>
      <c r="M345" s="1519">
        <f t="shared" si="355"/>
      </c>
      <c r="N345" s="1519">
        <f t="shared" si="143"/>
      </c>
      <c r="O345" s="1520">
        <f t="shared" si="51"/>
      </c>
      <c r="P345" s="1519">
        <f>AVERAGE(P341:P344)</f>
      </c>
      <c r="Q345" s="1538">
        <f>AVERAGE(Q341:Q344)</f>
      </c>
      <c r="R345" s="1516">
        <f t="shared" si="271"/>
      </c>
      <c r="S345" s="1543">
        <f>SUM(S341:S344)</f>
      </c>
      <c r="T345" s="1543">
        <f>SUM(T341:T344)</f>
      </c>
      <c r="U345" s="1543">
        <f>SUM(U341:U344)</f>
      </c>
      <c r="V345" s="1543">
        <f>SUM(V341:V344)</f>
      </c>
      <c r="W345" s="1543">
        <f>SUM(W341:W344)</f>
      </c>
      <c r="X345" s="1543">
        <f>SUM(X341:X344)</f>
      </c>
      <c r="Y345" s="1543">
        <f>SUM(Y341:Y344)</f>
      </c>
      <c r="Z345" s="1543">
        <f>SUM(Z341:Z344)</f>
      </c>
      <c r="AA345" s="1521">
        <f t="shared" si="207"/>
      </c>
      <c r="AB345" s="1522"/>
      <c r="AC345" s="1522"/>
      <c r="AD345" s="1543">
        <f>SUM(AD341:AD344)</f>
      </c>
    </row>
    <row r="346">
      <c r="A346" s="1498"/>
      <c r="B346" s="1524" t="s">
        <v>1060</v>
      </c>
      <c r="C346" s="1524"/>
      <c r="D346" s="1545">
        <f>D340+D345</f>
      </c>
      <c r="E346" s="1545">
        <f>E340+E345</f>
      </c>
      <c r="F346" s="1526">
        <f>F340+F345</f>
      </c>
      <c r="G346" s="1526">
        <f t="shared" si="23"/>
      </c>
      <c r="H346" s="1526">
        <f t="shared" si="243"/>
      </c>
      <c r="I346" s="1526">
        <f t="shared" si="179"/>
      </c>
      <c r="J346" s="1526">
        <f t="shared" si="327"/>
      </c>
      <c r="K346" s="1527">
        <f t="shared" si="299"/>
      </c>
      <c r="L346" s="1527">
        <f t="shared" si="383"/>
      </c>
      <c r="M346" s="1527">
        <f t="shared" si="355"/>
      </c>
      <c r="N346" s="1527">
        <f t="shared" si="143"/>
      </c>
      <c r="O346" s="1528">
        <f t="shared" si="51"/>
      </c>
      <c r="P346" s="1528">
        <f>(P340+P345)/2</f>
      </c>
      <c r="Q346" s="1539">
        <f>(Q340+Q345)/3</f>
      </c>
      <c r="R346" s="1525">
        <f>(R345+R340)/2</f>
      </c>
      <c r="S346" s="1545">
        <f>S340+S345</f>
      </c>
      <c r="T346" s="1545">
        <f>T340+T345</f>
      </c>
      <c r="U346" s="1545">
        <f>U340+U345</f>
      </c>
      <c r="V346" s="1545">
        <f>V340+V345</f>
      </c>
      <c r="W346" s="1545">
        <f>W340+W345</f>
      </c>
      <c r="X346" s="1545">
        <f>X340+X345</f>
      </c>
      <c r="Y346" s="1545">
        <f>Y340+Y345</f>
      </c>
      <c r="Z346" s="1545">
        <f>Z340+Z345</f>
      </c>
      <c r="AA346" s="1529">
        <f t="shared" si="207"/>
      </c>
      <c r="AB346" s="1530"/>
      <c r="AC346" s="1530"/>
      <c r="AD346" s="1545">
        <f>AD340+AD345</f>
      </c>
    </row>
    <row r="347">
      <c r="A347" s="1488" t="s">
        <v>1013</v>
      </c>
      <c r="B347" s="1488" t="s">
        <v>1014</v>
      </c>
      <c r="C347" s="1488"/>
      <c r="D347" s="1489" t="s">
        <v>1015</v>
      </c>
      <c r="E347" s="1489"/>
      <c r="F347" s="1489"/>
      <c r="G347" s="1489"/>
      <c r="H347" s="1489"/>
      <c r="I347" s="1489"/>
      <c r="J347" s="1490" t="s">
        <v>1016</v>
      </c>
      <c r="K347" s="1490"/>
      <c r="L347" s="1490"/>
      <c r="M347" s="1490"/>
      <c r="N347" s="1490"/>
      <c r="O347" s="1490"/>
      <c r="P347" s="1490"/>
      <c r="Q347" s="1490"/>
      <c r="R347" s="1490"/>
      <c r="S347" s="1490"/>
      <c r="T347" s="1490"/>
      <c r="U347" s="1490"/>
      <c r="V347" s="1490"/>
      <c r="W347" s="1490"/>
      <c r="X347" s="1490"/>
      <c r="Y347" s="1490"/>
      <c r="Z347" s="1490"/>
      <c r="AA347" s="1490"/>
      <c r="AB347" s="1490"/>
      <c r="AC347" s="1490"/>
      <c r="AD347" s="1492"/>
    </row>
    <row r="348">
      <c r="A348" s="1488"/>
      <c r="B348" s="1488" t="s">
        <v>1017</v>
      </c>
      <c r="C348" s="1488" t="s">
        <v>1018</v>
      </c>
      <c r="D348" s="1489" t="s">
        <v>1019</v>
      </c>
      <c r="E348" s="1493" t="s">
        <v>1020</v>
      </c>
      <c r="F348" s="1494" t="s">
        <v>1021</v>
      </c>
      <c r="G348" s="1495" t="s">
        <v>1022</v>
      </c>
      <c r="H348" s="1495" t="s">
        <v>1023</v>
      </c>
      <c r="I348" s="1495" t="s">
        <v>1024</v>
      </c>
      <c r="J348" s="1490" t="s">
        <v>1025</v>
      </c>
      <c r="K348" s="1496" t="s">
        <v>1026</v>
      </c>
      <c r="L348" s="1496" t="s">
        <v>1027</v>
      </c>
      <c r="M348" s="1496" t="s">
        <v>1028</v>
      </c>
      <c r="N348" s="1496" t="s">
        <v>1029</v>
      </c>
      <c r="O348" s="1497" t="s">
        <v>1030</v>
      </c>
      <c r="P348" s="1496" t="s">
        <v>1031</v>
      </c>
      <c r="Q348" s="1491" t="s">
        <v>1032</v>
      </c>
      <c r="R348" s="1490" t="s">
        <v>1033</v>
      </c>
      <c r="S348" s="1497" t="s">
        <v>1034</v>
      </c>
      <c r="T348" s="1497" t="s">
        <v>1035</v>
      </c>
      <c r="U348" s="1497" t="s">
        <v>1036</v>
      </c>
      <c r="V348" s="1497" t="s">
        <v>1037</v>
      </c>
      <c r="W348" s="1497" t="s">
        <v>1038</v>
      </c>
      <c r="X348" s="1497" t="s">
        <v>1039</v>
      </c>
      <c r="Y348" s="1497" t="s">
        <v>1040</v>
      </c>
      <c r="Z348" s="1497" t="s">
        <v>1041</v>
      </c>
      <c r="AA348" s="1490" t="s">
        <v>1042</v>
      </c>
      <c r="AB348" s="1492" t="s">
        <v>1043</v>
      </c>
      <c r="AC348" s="1492" t="s">
        <v>1044</v>
      </c>
      <c r="AD348" s="1492" t="s">
        <v>1045</v>
      </c>
    </row>
    <row r="349">
      <c r="A349" s="1498" t="s">
        <v>1099</v>
      </c>
      <c r="B349" s="1514" t="s">
        <v>1047</v>
      </c>
      <c r="C349" s="1499" t="s">
        <v>1048</v>
      </c>
      <c r="D349" s="1512">
        <v>1980.69</v>
      </c>
      <c r="E349" s="1501">
        <v>1</v>
      </c>
      <c r="F349" s="1500">
        <f t="shared" ref="F349:F353" si="112">E349*2000</f>
      </c>
      <c r="G349" s="1502">
        <f t="shared" ref="G349:G359" si="24">F349/D349</f>
      </c>
      <c r="H349" s="1502">
        <f t="shared" ref="H349:H359" si="244">D349/E349</f>
      </c>
      <c r="I349" s="1502">
        <f t="shared" ref="I349:I359" si="180">F349/E349</f>
      </c>
      <c r="J349" s="1503">
        <f t="shared" ref="J349:J359" si="328">D349/T349</f>
      </c>
      <c r="K349" s="1504">
        <f t="shared" ref="K349:K359" si="300">O349/S349*1</f>
      </c>
      <c r="L349" s="1504">
        <f t="shared" ref="L349:L359" si="384">T349/S349</f>
      </c>
      <c r="M349" s="1504">
        <f t="shared" ref="M349:M359" si="356">V349/S349</f>
      </c>
      <c r="N349" s="1504">
        <f t="shared" ref="N349:N359" si="144">W349/V349</f>
      </c>
      <c r="O349" s="1505">
        <f t="shared" ref="O349:O359" si="52">U349/P349</f>
      </c>
      <c r="P349" s="1506">
        <v>0.0099</v>
      </c>
      <c r="Q349" s="1507">
        <v>35</v>
      </c>
      <c r="R349" s="1503">
        <f t="shared" ref="R349:R358" si="272">(D349/S349)*1000</f>
      </c>
      <c r="S349" s="1508">
        <v>24960</v>
      </c>
      <c r="T349" s="1505">
        <v>606</v>
      </c>
      <c r="U349" s="1505">
        <v>85</v>
      </c>
      <c r="V349" s="1505">
        <v>623</v>
      </c>
      <c r="W349" s="1505">
        <v>54</v>
      </c>
      <c r="X349" s="1505">
        <v>7</v>
      </c>
      <c r="Y349" s="1505">
        <v>0</v>
      </c>
      <c r="Z349" s="1508">
        <v>13</v>
      </c>
      <c r="AA349" s="1503">
        <f t="shared" ref="AA349:AA359" si="208">AD349*1000/D349</f>
      </c>
      <c r="AB349" s="1509" t="s">
        <v>1049</v>
      </c>
      <c r="AC349" s="1510" t="s">
        <v>1050</v>
      </c>
      <c r="AD349" s="1510">
        <v>21</v>
      </c>
    </row>
    <row r="350">
      <c r="A350" s="1498"/>
      <c r="B350" s="1514" t="s">
        <v>1047</v>
      </c>
      <c r="C350" s="1499" t="s">
        <v>1051</v>
      </c>
      <c r="D350" s="1500">
        <v>2519.09</v>
      </c>
      <c r="E350" s="1501">
        <v>8</v>
      </c>
      <c r="F350" s="1500">
        <f t="shared" si="112"/>
      </c>
      <c r="G350" s="1502">
        <f t="shared" si="24"/>
      </c>
      <c r="H350" s="1511">
        <f t="shared" si="244"/>
      </c>
      <c r="I350" s="1511">
        <f t="shared" si="180"/>
      </c>
      <c r="J350" s="1503">
        <f t="shared" si="328"/>
      </c>
      <c r="K350" s="1504">
        <f t="shared" si="300"/>
      </c>
      <c r="L350" s="1504">
        <f t="shared" si="384"/>
      </c>
      <c r="M350" s="1504">
        <f t="shared" si="356"/>
      </c>
      <c r="N350" s="1504">
        <f t="shared" si="144"/>
      </c>
      <c r="O350" s="1505">
        <f t="shared" si="52"/>
      </c>
      <c r="P350" s="1506">
        <v>0.0096</v>
      </c>
      <c r="Q350" s="1507">
        <v>42</v>
      </c>
      <c r="R350" s="1503">
        <f t="shared" si="272"/>
      </c>
      <c r="S350" s="1505">
        <v>30167</v>
      </c>
      <c r="T350" s="1505">
        <v>475</v>
      </c>
      <c r="U350" s="1505">
        <v>112</v>
      </c>
      <c r="V350" s="1505">
        <v>486</v>
      </c>
      <c r="W350" s="1505">
        <v>91</v>
      </c>
      <c r="X350" s="1505">
        <v>9</v>
      </c>
      <c r="Y350" s="1505">
        <v>1</v>
      </c>
      <c r="Z350" s="1508">
        <v>23</v>
      </c>
      <c r="AA350" s="1503">
        <f t="shared" si="208"/>
      </c>
      <c r="AB350" s="1509" t="s">
        <v>1049</v>
      </c>
      <c r="AC350" s="1510" t="s">
        <v>1050</v>
      </c>
      <c r="AD350" s="1510">
        <v>17</v>
      </c>
    </row>
    <row r="351">
      <c r="A351" s="1498"/>
      <c r="B351" s="1514" t="s">
        <v>1047</v>
      </c>
      <c r="C351" s="1499" t="s">
        <v>1052</v>
      </c>
      <c r="D351" s="1512">
        <v>1957.89</v>
      </c>
      <c r="E351" s="1501">
        <v>2</v>
      </c>
      <c r="F351" s="1500">
        <f t="shared" si="112"/>
      </c>
      <c r="G351" s="1502">
        <f t="shared" si="24"/>
      </c>
      <c r="H351" s="1502">
        <f t="shared" si="244"/>
      </c>
      <c r="I351" s="1502">
        <f t="shared" si="180"/>
      </c>
      <c r="J351" s="1513">
        <f t="shared" si="328"/>
      </c>
      <c r="K351" s="1504">
        <f t="shared" si="300"/>
      </c>
      <c r="L351" s="1504">
        <f t="shared" si="384"/>
      </c>
      <c r="M351" s="1504">
        <f t="shared" si="356"/>
      </c>
      <c r="N351" s="1504">
        <f t="shared" si="144"/>
      </c>
      <c r="O351" s="1505">
        <f t="shared" si="52"/>
      </c>
      <c r="P351" s="1506">
        <v>0.0139</v>
      </c>
      <c r="Q351" s="1507">
        <v>51</v>
      </c>
      <c r="R351" s="1503">
        <f t="shared" si="272"/>
      </c>
      <c r="S351" s="1505">
        <v>25859</v>
      </c>
      <c r="T351" s="1505">
        <v>309</v>
      </c>
      <c r="U351" s="1505">
        <v>101</v>
      </c>
      <c r="V351" s="1505">
        <v>321</v>
      </c>
      <c r="W351" s="1505">
        <v>60</v>
      </c>
      <c r="X351" s="1505">
        <v>3</v>
      </c>
      <c r="Y351" s="1505">
        <v>1</v>
      </c>
      <c r="Z351" s="1508">
        <v>20</v>
      </c>
      <c r="AA351" s="1503">
        <f t="shared" si="208"/>
      </c>
      <c r="AB351" s="1509" t="s">
        <v>1049</v>
      </c>
      <c r="AC351" s="1510" t="s">
        <v>1050</v>
      </c>
      <c r="AD351" s="1510">
        <v>24</v>
      </c>
    </row>
    <row r="352">
      <c r="A352" s="1498"/>
      <c r="B352" s="1514" t="s">
        <v>1047</v>
      </c>
      <c r="C352" s="1514" t="s">
        <v>1053</v>
      </c>
      <c r="D352" s="1512">
        <v>2009.34</v>
      </c>
      <c r="E352" s="1501">
        <v>2</v>
      </c>
      <c r="F352" s="1500">
        <f t="shared" si="112"/>
      </c>
      <c r="G352" s="1502">
        <f t="shared" si="24"/>
      </c>
      <c r="H352" s="1502">
        <f t="shared" si="244"/>
      </c>
      <c r="I352" s="1502">
        <f t="shared" si="180"/>
      </c>
      <c r="J352" s="1513">
        <f t="shared" si="328"/>
      </c>
      <c r="K352" s="1504">
        <f t="shared" si="300"/>
      </c>
      <c r="L352" s="1504">
        <f t="shared" si="384"/>
      </c>
      <c r="M352" s="1504">
        <f t="shared" si="356"/>
      </c>
      <c r="N352" s="1504">
        <f t="shared" si="144"/>
      </c>
      <c r="O352" s="1505">
        <f t="shared" si="52"/>
      </c>
      <c r="P352" s="1506">
        <v>0.0235</v>
      </c>
      <c r="Q352" s="1507">
        <v>49</v>
      </c>
      <c r="R352" s="1503">
        <f t="shared" si="272"/>
      </c>
      <c r="S352" s="1505">
        <v>25494</v>
      </c>
      <c r="T352" s="1505">
        <v>610</v>
      </c>
      <c r="U352" s="1505">
        <v>116</v>
      </c>
      <c r="V352" s="1505">
        <v>636</v>
      </c>
      <c r="W352" s="1505">
        <v>59</v>
      </c>
      <c r="X352" s="1505">
        <v>3</v>
      </c>
      <c r="Y352" s="1505">
        <v>2</v>
      </c>
      <c r="Z352" s="1508">
        <v>30</v>
      </c>
      <c r="AA352" s="1503">
        <f t="shared" si="208"/>
      </c>
      <c r="AB352" s="1509" t="s">
        <v>1049</v>
      </c>
      <c r="AC352" s="1510" t="s">
        <v>1050</v>
      </c>
      <c r="AD352" s="1510">
        <v>15</v>
      </c>
    </row>
    <row r="353">
      <c r="A353" s="1498"/>
      <c r="B353" s="1514" t="s">
        <v>1047</v>
      </c>
      <c r="C353" s="1499" t="s">
        <v>1056</v>
      </c>
      <c r="D353" s="1512">
        <v>1986.75</v>
      </c>
      <c r="E353" s="1501">
        <v>1</v>
      </c>
      <c r="F353" s="1500">
        <f t="shared" si="112"/>
      </c>
      <c r="G353" s="1502">
        <f t="shared" si="24"/>
      </c>
      <c r="H353" s="1502">
        <f t="shared" si="244"/>
      </c>
      <c r="I353" s="1502">
        <f t="shared" si="180"/>
      </c>
      <c r="J353" s="1513">
        <f t="shared" si="328"/>
      </c>
      <c r="K353" s="1504">
        <f t="shared" si="300"/>
      </c>
      <c r="L353" s="1504">
        <f t="shared" si="384"/>
      </c>
      <c r="M353" s="1504">
        <f t="shared" si="356"/>
      </c>
      <c r="N353" s="1504">
        <f t="shared" si="144"/>
      </c>
      <c r="O353" s="1505">
        <f t="shared" si="52"/>
      </c>
      <c r="P353" s="1506">
        <v>0.0114</v>
      </c>
      <c r="Q353" s="1507">
        <v>52</v>
      </c>
      <c r="R353" s="1503">
        <f t="shared" si="272"/>
      </c>
      <c r="S353" s="1505">
        <v>24696</v>
      </c>
      <c r="T353" s="1505">
        <v>254</v>
      </c>
      <c r="U353" s="1505">
        <v>77</v>
      </c>
      <c r="V353" s="1505">
        <v>249</v>
      </c>
      <c r="W353" s="1505">
        <v>30</v>
      </c>
      <c r="X353" s="1505">
        <v>3</v>
      </c>
      <c r="Y353" s="1505">
        <v>3</v>
      </c>
      <c r="Z353" s="1508">
        <v>22</v>
      </c>
      <c r="AA353" s="1503">
        <f t="shared" si="208"/>
      </c>
      <c r="AB353" s="1509" t="s">
        <v>1049</v>
      </c>
      <c r="AC353" s="1510" t="s">
        <v>1050</v>
      </c>
      <c r="AD353" s="1510">
        <v>14</v>
      </c>
    </row>
    <row r="354">
      <c r="A354" s="1498"/>
      <c r="B354" s="1515" t="s">
        <v>1054</v>
      </c>
      <c r="C354" s="1515"/>
      <c r="D354" s="1516">
        <f>SUM(D349:D353)</f>
      </c>
      <c r="E354" s="1532">
        <f>SUM(E349:E353)</f>
      </c>
      <c r="F354" s="1516">
        <f>SUM(F349:F353)</f>
      </c>
      <c r="G354" s="1518">
        <f t="shared" si="24"/>
      </c>
      <c r="H354" s="1518">
        <f t="shared" si="244"/>
      </c>
      <c r="I354" s="1518">
        <f t="shared" si="180"/>
      </c>
      <c r="J354" s="1518">
        <f t="shared" si="328"/>
      </c>
      <c r="K354" s="1519">
        <f t="shared" si="300"/>
      </c>
      <c r="L354" s="1519">
        <f t="shared" si="384"/>
      </c>
      <c r="M354" s="1519">
        <f t="shared" si="356"/>
      </c>
      <c r="N354" s="1519">
        <f t="shared" si="144"/>
      </c>
      <c r="O354" s="1520">
        <f t="shared" si="52"/>
      </c>
      <c r="P354" s="1519">
        <f>AVERAGE(P349:P353)</f>
      </c>
      <c r="Q354" s="1521">
        <f>AVERAGE(Q349:Q353)</f>
      </c>
      <c r="R354" s="1518">
        <f t="shared" si="272"/>
      </c>
      <c r="S354" s="1520">
        <f>SUM(S349:S353)</f>
      </c>
      <c r="T354" s="1520">
        <f>SUM(T349:T353)</f>
      </c>
      <c r="U354" s="1520">
        <f>SUM(U349:U353)</f>
      </c>
      <c r="V354" s="1520">
        <f>SUM(V349:V353)</f>
      </c>
      <c r="W354" s="1520">
        <f>SUM(W349:W353)</f>
      </c>
      <c r="X354" s="1520">
        <f>SUM(X349:X353)</f>
      </c>
      <c r="Y354" s="1520">
        <f>SUM(Y349:Y353)</f>
      </c>
      <c r="Z354" s="1520">
        <f>SUM(Z349:Z353)</f>
      </c>
      <c r="AA354" s="1521">
        <f t="shared" si="208"/>
      </c>
      <c r="AB354" s="1522"/>
      <c r="AC354" s="1522"/>
      <c r="AD354" s="1520">
        <f>SUM(AD349:AD353)</f>
      </c>
    </row>
    <row r="355">
      <c r="A355" s="1498"/>
      <c r="B355" s="1514" t="s">
        <v>1055</v>
      </c>
      <c r="C355" s="1499" t="s">
        <v>1057</v>
      </c>
      <c r="D355" s="1500">
        <v>1809.06</v>
      </c>
      <c r="E355" s="1534">
        <v>1</v>
      </c>
      <c r="F355" s="1500">
        <f t="shared" ref="F355:F357" si="113">E355*2000</f>
      </c>
      <c r="G355" s="1502">
        <f t="shared" si="24"/>
      </c>
      <c r="H355" s="1502">
        <f t="shared" si="244"/>
      </c>
      <c r="I355" s="1502">
        <f t="shared" si="180"/>
      </c>
      <c r="J355" s="1503">
        <f t="shared" si="328"/>
      </c>
      <c r="K355" s="1504">
        <f t="shared" si="300"/>
      </c>
      <c r="L355" s="1504">
        <f t="shared" si="384"/>
      </c>
      <c r="M355" s="1504">
        <f t="shared" si="356"/>
      </c>
      <c r="N355" s="1504">
        <f t="shared" si="144"/>
      </c>
      <c r="O355" s="1505">
        <f t="shared" si="52"/>
      </c>
      <c r="P355" s="1506">
        <v>0.013</v>
      </c>
      <c r="Q355" s="1507">
        <v>54</v>
      </c>
      <c r="R355" s="1503">
        <f t="shared" si="272"/>
      </c>
      <c r="S355" s="1508">
        <v>24519</v>
      </c>
      <c r="T355" s="1505">
        <v>279</v>
      </c>
      <c r="U355" s="1505">
        <v>96</v>
      </c>
      <c r="V355" s="1505">
        <v>287</v>
      </c>
      <c r="W355" s="1505">
        <v>45</v>
      </c>
      <c r="X355" s="1505">
        <v>3</v>
      </c>
      <c r="Y355" s="1505">
        <v>0</v>
      </c>
      <c r="Z355" s="1508">
        <v>22</v>
      </c>
      <c r="AA355" s="1503">
        <f t="shared" si="208"/>
      </c>
      <c r="AB355" s="1509" t="s">
        <v>1049</v>
      </c>
      <c r="AC355" s="1510" t="s">
        <v>1050</v>
      </c>
      <c r="AD355" s="1510">
        <v>10</v>
      </c>
    </row>
    <row r="356">
      <c r="A356" s="1498"/>
      <c r="B356" s="1514" t="s">
        <v>1055</v>
      </c>
      <c r="C356" s="1514" t="s">
        <v>1058</v>
      </c>
      <c r="D356" s="1512">
        <v>2077.7</v>
      </c>
      <c r="E356" s="1501">
        <v>4</v>
      </c>
      <c r="F356" s="1500">
        <f t="shared" si="113"/>
      </c>
      <c r="G356" s="1502">
        <f t="shared" si="24"/>
      </c>
      <c r="H356" s="1502">
        <f t="shared" si="244"/>
      </c>
      <c r="I356" s="1502">
        <f t="shared" si="180"/>
      </c>
      <c r="J356" s="1503">
        <f t="shared" si="328"/>
      </c>
      <c r="K356" s="1504">
        <f t="shared" si="300"/>
      </c>
      <c r="L356" s="1504">
        <f t="shared" si="384"/>
      </c>
      <c r="M356" s="1504">
        <f t="shared" si="356"/>
      </c>
      <c r="N356" s="1504">
        <f t="shared" si="144"/>
      </c>
      <c r="O356" s="1505">
        <f t="shared" si="52"/>
      </c>
      <c r="P356" s="1506">
        <v>0.0114</v>
      </c>
      <c r="Q356" s="1507">
        <v>52</v>
      </c>
      <c r="R356" s="1503">
        <f t="shared" si="272"/>
      </c>
      <c r="S356" s="1508">
        <v>29078</v>
      </c>
      <c r="T356" s="1505">
        <v>569</v>
      </c>
      <c r="U356" s="1505">
        <v>96</v>
      </c>
      <c r="V356" s="1505">
        <v>616</v>
      </c>
      <c r="W356" s="1505">
        <v>86</v>
      </c>
      <c r="X356" s="1505">
        <v>4</v>
      </c>
      <c r="Y356" s="1505">
        <v>2</v>
      </c>
      <c r="Z356" s="1508">
        <v>16</v>
      </c>
      <c r="AA356" s="1503">
        <f t="shared" si="208"/>
      </c>
      <c r="AB356" s="1509" t="s">
        <v>1049</v>
      </c>
      <c r="AC356" s="1510" t="s">
        <v>1050</v>
      </c>
      <c r="AD356" s="1510">
        <v>23</v>
      </c>
    </row>
    <row r="357">
      <c r="A357" s="1498"/>
      <c r="B357" s="1514" t="s">
        <v>1055</v>
      </c>
      <c r="C357" s="1499" t="s">
        <v>1059</v>
      </c>
      <c r="D357" s="1512">
        <v>1949.08</v>
      </c>
      <c r="E357" s="1501">
        <v>4</v>
      </c>
      <c r="F357" s="1500">
        <f t="shared" si="113"/>
      </c>
      <c r="G357" s="1502">
        <f t="shared" si="24"/>
      </c>
      <c r="H357" s="1502">
        <f t="shared" si="244"/>
      </c>
      <c r="I357" s="1502">
        <f t="shared" si="180"/>
      </c>
      <c r="J357" s="1503">
        <f t="shared" si="328"/>
      </c>
      <c r="K357" s="1504">
        <f t="shared" si="300"/>
      </c>
      <c r="L357" s="1504">
        <f t="shared" si="384"/>
      </c>
      <c r="M357" s="1504">
        <f t="shared" si="356"/>
      </c>
      <c r="N357" s="1504">
        <f t="shared" si="144"/>
      </c>
      <c r="O357" s="1505">
        <f t="shared" si="52"/>
      </c>
      <c r="P357" s="1506">
        <v>0.0047</v>
      </c>
      <c r="Q357" s="1507">
        <v>53</v>
      </c>
      <c r="R357" s="1503">
        <f t="shared" si="272"/>
      </c>
      <c r="S357" s="1505">
        <v>34341</v>
      </c>
      <c r="T357" s="1505">
        <v>459</v>
      </c>
      <c r="U357" s="1505">
        <v>85</v>
      </c>
      <c r="V357" s="1505">
        <v>452</v>
      </c>
      <c r="W357" s="1505">
        <v>87</v>
      </c>
      <c r="X357" s="1505">
        <v>5</v>
      </c>
      <c r="Y357" s="1505">
        <v>3</v>
      </c>
      <c r="Z357" s="1508">
        <v>28</v>
      </c>
      <c r="AA357" s="1503">
        <f t="shared" si="208"/>
      </c>
      <c r="AB357" s="1509" t="s">
        <v>1049</v>
      </c>
      <c r="AC357" s="1510" t="s">
        <v>1050</v>
      </c>
      <c r="AD357" s="1510">
        <v>21</v>
      </c>
    </row>
    <row r="358">
      <c r="A358" s="1498"/>
      <c r="B358" s="1515" t="s">
        <v>1054</v>
      </c>
      <c r="C358" s="1515"/>
      <c r="D358" s="1516">
        <f>SUM(D355:D357)</f>
      </c>
      <c r="E358" s="1532">
        <f>SUM(E355:E357)</f>
      </c>
      <c r="F358" s="1516">
        <f>SUM(F355:F357)</f>
      </c>
      <c r="G358" s="1518">
        <f t="shared" si="24"/>
      </c>
      <c r="H358" s="1518">
        <f t="shared" si="244"/>
      </c>
      <c r="I358" s="1518">
        <f t="shared" si="180"/>
      </c>
      <c r="J358" s="1518">
        <f t="shared" si="328"/>
      </c>
      <c r="K358" s="1519">
        <f t="shared" si="300"/>
      </c>
      <c r="L358" s="1519">
        <f t="shared" si="384"/>
      </c>
      <c r="M358" s="1519">
        <f t="shared" si="356"/>
      </c>
      <c r="N358" s="1519">
        <f t="shared" si="144"/>
      </c>
      <c r="O358" s="1520">
        <f t="shared" si="52"/>
      </c>
      <c r="P358" s="1519">
        <f>SUM(P355:P357)</f>
      </c>
      <c r="Q358" s="1521">
        <f>SUM(Q355:Q357)</f>
      </c>
      <c r="R358" s="1516">
        <f t="shared" si="272"/>
      </c>
      <c r="S358" s="1520">
        <f>SUM(S355:S357)</f>
      </c>
      <c r="T358" s="1520">
        <f>SUM(T355:T357)</f>
      </c>
      <c r="U358" s="1520">
        <f>SUM(U355:U357)</f>
      </c>
      <c r="V358" s="1520">
        <f>SUM(V355:V357)</f>
      </c>
      <c r="W358" s="1520">
        <f>SUM(W355:W357)</f>
      </c>
      <c r="X358" s="1520">
        <f>SUM(X355:X357)</f>
      </c>
      <c r="Y358" s="1520">
        <f>SUM(Y355:Y357)</f>
      </c>
      <c r="Z358" s="1520">
        <f>SUM(Z355:Z357)</f>
      </c>
      <c r="AA358" s="1521">
        <f t="shared" si="208"/>
      </c>
      <c r="AB358" s="1522"/>
      <c r="AC358" s="1522"/>
      <c r="AD358" s="1520">
        <f>SUM(AD355:AD357)</f>
      </c>
    </row>
    <row r="359">
      <c r="A359" s="1498"/>
      <c r="B359" s="1524" t="s">
        <v>1060</v>
      </c>
      <c r="C359" s="1524"/>
      <c r="D359" s="1525">
        <f>D358+D354</f>
      </c>
      <c r="E359" s="1525">
        <f>E358+E354</f>
      </c>
      <c r="F359" s="1525">
        <f>F358+F354</f>
      </c>
      <c r="G359" s="1526">
        <f t="shared" si="24"/>
      </c>
      <c r="H359" s="1526">
        <f t="shared" si="244"/>
      </c>
      <c r="I359" s="1526">
        <f t="shared" si="180"/>
      </c>
      <c r="J359" s="1526">
        <f t="shared" si="328"/>
      </c>
      <c r="K359" s="1527">
        <f t="shared" si="300"/>
      </c>
      <c r="L359" s="1527">
        <f t="shared" si="384"/>
      </c>
      <c r="M359" s="1527">
        <f t="shared" si="356"/>
      </c>
      <c r="N359" s="1527">
        <f t="shared" si="144"/>
      </c>
      <c r="O359" s="1528">
        <f t="shared" si="52"/>
      </c>
      <c r="P359" s="1528">
        <f>(P358+P354)/2</f>
      </c>
      <c r="Q359" s="1529">
        <f>(Q358+Q354)/2</f>
      </c>
      <c r="R359" s="1525">
        <f>(R358+R354)/2</f>
      </c>
      <c r="S359" s="1528">
        <f>S358+S354</f>
      </c>
      <c r="T359" s="1528">
        <f>T358+T354</f>
      </c>
      <c r="U359" s="1528">
        <f>U358+U354</f>
      </c>
      <c r="V359" s="1528">
        <f>V358+V354</f>
      </c>
      <c r="W359" s="1528">
        <f>W358+W354</f>
      </c>
      <c r="X359" s="1528">
        <f>X358+X354</f>
      </c>
      <c r="Y359" s="1528">
        <f>Y358+Y354</f>
      </c>
      <c r="Z359" s="1528">
        <f>Z358+Z354</f>
      </c>
      <c r="AA359" s="1529">
        <f t="shared" si="208"/>
      </c>
      <c r="AB359" s="1530"/>
      <c r="AC359" s="1530"/>
      <c r="AD359" s="1528">
        <f>AD354+AD358</f>
      </c>
    </row>
    <row r="360">
      <c r="A360" s="1488" t="s">
        <v>1013</v>
      </c>
      <c r="B360" s="1488" t="s">
        <v>1014</v>
      </c>
      <c r="C360" s="1488"/>
      <c r="D360" s="1489" t="s">
        <v>1015</v>
      </c>
      <c r="E360" s="1489"/>
      <c r="F360" s="1489"/>
      <c r="G360" s="1489"/>
      <c r="H360" s="1489"/>
      <c r="I360" s="1489"/>
      <c r="J360" s="1490" t="s">
        <v>1016</v>
      </c>
      <c r="K360" s="1490"/>
      <c r="L360" s="1490"/>
      <c r="M360" s="1490"/>
      <c r="N360" s="1490"/>
      <c r="O360" s="1490"/>
      <c r="P360" s="1490"/>
      <c r="Q360" s="1490"/>
      <c r="R360" s="1490"/>
      <c r="S360" s="1490"/>
      <c r="T360" s="1490"/>
      <c r="U360" s="1490"/>
      <c r="V360" s="1490"/>
      <c r="W360" s="1490"/>
      <c r="X360" s="1490"/>
      <c r="Y360" s="1490"/>
      <c r="Z360" s="1490"/>
      <c r="AA360" s="1490"/>
      <c r="AB360" s="1490"/>
      <c r="AC360" s="1490"/>
      <c r="AD360" s="1492"/>
    </row>
    <row r="361">
      <c r="A361" s="1488"/>
      <c r="B361" s="1488" t="s">
        <v>1017</v>
      </c>
      <c r="C361" s="1488" t="s">
        <v>1018</v>
      </c>
      <c r="D361" s="1489" t="s">
        <v>1019</v>
      </c>
      <c r="E361" s="1493" t="s">
        <v>1020</v>
      </c>
      <c r="F361" s="1494" t="s">
        <v>1021</v>
      </c>
      <c r="G361" s="1495" t="s">
        <v>1022</v>
      </c>
      <c r="H361" s="1495" t="s">
        <v>1023</v>
      </c>
      <c r="I361" s="1495" t="s">
        <v>1024</v>
      </c>
      <c r="J361" s="1490" t="s">
        <v>1025</v>
      </c>
      <c r="K361" s="1496" t="s">
        <v>1026</v>
      </c>
      <c r="L361" s="1496" t="s">
        <v>1027</v>
      </c>
      <c r="M361" s="1496" t="s">
        <v>1028</v>
      </c>
      <c r="N361" s="1496" t="s">
        <v>1029</v>
      </c>
      <c r="O361" s="1497" t="s">
        <v>1030</v>
      </c>
      <c r="P361" s="1496" t="s">
        <v>1031</v>
      </c>
      <c r="Q361" s="1491" t="s">
        <v>1032</v>
      </c>
      <c r="R361" s="1490" t="s">
        <v>1033</v>
      </c>
      <c r="S361" s="1497" t="s">
        <v>1034</v>
      </c>
      <c r="T361" s="1497" t="s">
        <v>1035</v>
      </c>
      <c r="U361" s="1497" t="s">
        <v>1036</v>
      </c>
      <c r="V361" s="1497" t="s">
        <v>1037</v>
      </c>
      <c r="W361" s="1497" t="s">
        <v>1038</v>
      </c>
      <c r="X361" s="1497" t="s">
        <v>1039</v>
      </c>
      <c r="Y361" s="1497" t="s">
        <v>1040</v>
      </c>
      <c r="Z361" s="1497" t="s">
        <v>1041</v>
      </c>
      <c r="AA361" s="1490" t="s">
        <v>1042</v>
      </c>
      <c r="AB361" s="1492" t="s">
        <v>1043</v>
      </c>
      <c r="AC361" s="1492" t="s">
        <v>1044</v>
      </c>
      <c r="AD361" s="1492" t="s">
        <v>1045</v>
      </c>
    </row>
    <row r="362">
      <c r="A362" s="1498" t="s">
        <v>1100</v>
      </c>
      <c r="B362" s="1514" t="s">
        <v>1055</v>
      </c>
      <c r="C362" s="1499" t="s">
        <v>1048</v>
      </c>
      <c r="D362" s="1512">
        <v>2999.89</v>
      </c>
      <c r="E362" s="1501">
        <v>4</v>
      </c>
      <c r="F362" s="1500">
        <f t="shared" ref="F362:F366" si="114">E362*2000</f>
      </c>
      <c r="G362" s="1502">
        <f t="shared" ref="G362:G372" si="25">F362/D362</f>
      </c>
      <c r="H362" s="1502">
        <f t="shared" ref="H362:H372" si="245">D362/E362</f>
      </c>
      <c r="I362" s="1502">
        <f t="shared" ref="I362:I372" si="181">F362/E362</f>
      </c>
      <c r="J362" s="1503">
        <f t="shared" ref="J362:J372" si="329">D362/T362</f>
      </c>
      <c r="K362" s="1504">
        <f t="shared" ref="K362:K372" si="301">O362/S362*1</f>
      </c>
      <c r="L362" s="1504">
        <f t="shared" ref="L362:L372" si="385">T362/S362</f>
      </c>
      <c r="M362" s="1504">
        <f t="shared" ref="M362:M372" si="357">V362/S362</f>
      </c>
      <c r="N362" s="1504">
        <f t="shared" ref="N362:N372" si="145">W362/V362</f>
      </c>
      <c r="O362" s="1505">
        <f t="shared" ref="O362:O372" si="53">U362/P362</f>
      </c>
      <c r="P362" s="1506">
        <v>0.0078</v>
      </c>
      <c r="Q362" s="1507">
        <v>33</v>
      </c>
      <c r="R362" s="1503">
        <f t="shared" ref="R362:R371" si="273">(D362/S362)*1000</f>
      </c>
      <c r="S362" s="1508">
        <v>42065</v>
      </c>
      <c r="T362" s="1505">
        <v>855</v>
      </c>
      <c r="U362" s="1505">
        <v>130</v>
      </c>
      <c r="V362" s="1505">
        <v>870</v>
      </c>
      <c r="W362" s="1505">
        <v>62</v>
      </c>
      <c r="X362" s="1505">
        <v>5</v>
      </c>
      <c r="Y362" s="1505">
        <v>1</v>
      </c>
      <c r="Z362" s="1508">
        <v>27</v>
      </c>
      <c r="AA362" s="1503">
        <f t="shared" ref="AA362:AA372" si="209">AD362*1000/D362</f>
      </c>
      <c r="AB362" s="1509" t="s">
        <v>1049</v>
      </c>
      <c r="AC362" s="1510" t="s">
        <v>1050</v>
      </c>
      <c r="AD362" s="1510">
        <v>25</v>
      </c>
    </row>
    <row r="363">
      <c r="A363" s="1498"/>
      <c r="B363" s="1514" t="s">
        <v>1055</v>
      </c>
      <c r="C363" s="1499" t="s">
        <v>1051</v>
      </c>
      <c r="D363" s="1500">
        <v>2489.66</v>
      </c>
      <c r="E363" s="1501">
        <v>1</v>
      </c>
      <c r="F363" s="1500">
        <f t="shared" si="114"/>
      </c>
      <c r="G363" s="1502">
        <f t="shared" si="25"/>
      </c>
      <c r="H363" s="1511">
        <f t="shared" si="245"/>
      </c>
      <c r="I363" s="1511">
        <f t="shared" si="181"/>
      </c>
      <c r="J363" s="1503">
        <f t="shared" si="329"/>
      </c>
      <c r="K363" s="1504">
        <f t="shared" si="301"/>
      </c>
      <c r="L363" s="1504">
        <f t="shared" si="385"/>
      </c>
      <c r="M363" s="1504">
        <f t="shared" si="357"/>
      </c>
      <c r="N363" s="1504">
        <f t="shared" si="145"/>
      </c>
      <c r="O363" s="1505">
        <f t="shared" si="53"/>
      </c>
      <c r="P363" s="1506">
        <v>0.0087</v>
      </c>
      <c r="Q363" s="1507">
        <v>30</v>
      </c>
      <c r="R363" s="1503">
        <f t="shared" si="273"/>
      </c>
      <c r="S363" s="1505">
        <v>33315</v>
      </c>
      <c r="T363" s="1505">
        <v>654</v>
      </c>
      <c r="U363" s="1505">
        <v>107</v>
      </c>
      <c r="V363" s="1505">
        <v>678</v>
      </c>
      <c r="W363" s="1505">
        <v>41</v>
      </c>
      <c r="X363" s="1505">
        <v>5</v>
      </c>
      <c r="Y363" s="1505">
        <v>1</v>
      </c>
      <c r="Z363" s="1508">
        <v>24</v>
      </c>
      <c r="AA363" s="1503">
        <f t="shared" si="209"/>
      </c>
      <c r="AB363" s="1509" t="s">
        <v>1049</v>
      </c>
      <c r="AC363" s="1510" t="s">
        <v>1050</v>
      </c>
      <c r="AD363" s="1510">
        <v>17</v>
      </c>
    </row>
    <row r="364">
      <c r="A364" s="1498"/>
      <c r="B364" s="1514" t="s">
        <v>1055</v>
      </c>
      <c r="C364" s="1499" t="s">
        <v>1052</v>
      </c>
      <c r="D364" s="1512">
        <v>2521</v>
      </c>
      <c r="E364" s="1501">
        <v>1</v>
      </c>
      <c r="F364" s="1500">
        <f t="shared" si="114"/>
      </c>
      <c r="G364" s="1502">
        <f t="shared" si="25"/>
      </c>
      <c r="H364" s="1502">
        <f t="shared" si="245"/>
      </c>
      <c r="I364" s="1502">
        <f t="shared" si="181"/>
      </c>
      <c r="J364" s="1513">
        <f t="shared" si="329"/>
      </c>
      <c r="K364" s="1504">
        <f t="shared" si="301"/>
      </c>
      <c r="L364" s="1504">
        <f t="shared" si="385"/>
      </c>
      <c r="M364" s="1504">
        <f t="shared" si="357"/>
      </c>
      <c r="N364" s="1504">
        <f t="shared" si="145"/>
      </c>
      <c r="O364" s="1505">
        <f t="shared" si="53"/>
      </c>
      <c r="P364" s="1506">
        <v>0.0075</v>
      </c>
      <c r="Q364" s="1507">
        <v>29</v>
      </c>
      <c r="R364" s="1503">
        <f t="shared" si="273"/>
      </c>
      <c r="S364" s="1505">
        <v>31951</v>
      </c>
      <c r="T364" s="1505">
        <v>590</v>
      </c>
      <c r="U364" s="1505">
        <v>89</v>
      </c>
      <c r="V364" s="1505">
        <v>623</v>
      </c>
      <c r="W364" s="1505">
        <v>33</v>
      </c>
      <c r="X364" s="1505">
        <v>4</v>
      </c>
      <c r="Y364" s="1505">
        <v>1</v>
      </c>
      <c r="Z364" s="1508">
        <v>18</v>
      </c>
      <c r="AA364" s="1503">
        <f t="shared" si="209"/>
      </c>
      <c r="AB364" s="1509" t="s">
        <v>1049</v>
      </c>
      <c r="AC364" s="1510" t="s">
        <v>1050</v>
      </c>
      <c r="AD364" s="1510">
        <v>19</v>
      </c>
    </row>
    <row r="365">
      <c r="A365" s="1498"/>
      <c r="B365" s="1514" t="s">
        <v>1055</v>
      </c>
      <c r="C365" s="1514" t="s">
        <v>1053</v>
      </c>
      <c r="D365" s="1512">
        <v>2072.27</v>
      </c>
      <c r="E365" s="1501">
        <v>2</v>
      </c>
      <c r="F365" s="1500">
        <f t="shared" si="114"/>
      </c>
      <c r="G365" s="1502">
        <f t="shared" si="25"/>
      </c>
      <c r="H365" s="1502">
        <f t="shared" si="245"/>
      </c>
      <c r="I365" s="1502">
        <f t="shared" si="181"/>
      </c>
      <c r="J365" s="1513">
        <f t="shared" si="329"/>
      </c>
      <c r="K365" s="1504">
        <f t="shared" si="301"/>
      </c>
      <c r="L365" s="1504">
        <f t="shared" si="385"/>
      </c>
      <c r="M365" s="1504">
        <f t="shared" si="357"/>
      </c>
      <c r="N365" s="1504">
        <f t="shared" si="145"/>
      </c>
      <c r="O365" s="1505">
        <f t="shared" si="53"/>
      </c>
      <c r="P365" s="1506">
        <v>0.0075</v>
      </c>
      <c r="Q365" s="1507">
        <v>35</v>
      </c>
      <c r="R365" s="1503">
        <f t="shared" si="273"/>
      </c>
      <c r="S365" s="1505">
        <v>30849</v>
      </c>
      <c r="T365" s="1505">
        <v>359</v>
      </c>
      <c r="U365" s="1505">
        <v>110</v>
      </c>
      <c r="V365" s="1505">
        <v>368</v>
      </c>
      <c r="W365" s="1505">
        <v>54</v>
      </c>
      <c r="X365" s="1505">
        <v>2</v>
      </c>
      <c r="Y365" s="1505">
        <v>2</v>
      </c>
      <c r="Z365" s="1508">
        <v>23</v>
      </c>
      <c r="AA365" s="1503">
        <f t="shared" si="209"/>
      </c>
      <c r="AB365" s="1509" t="s">
        <v>1049</v>
      </c>
      <c r="AC365" s="1510" t="s">
        <v>1050</v>
      </c>
      <c r="AD365" s="1510">
        <v>17</v>
      </c>
    </row>
    <row r="366">
      <c r="A366" s="1498"/>
      <c r="B366" s="1514" t="s">
        <v>1055</v>
      </c>
      <c r="C366" s="1499" t="s">
        <v>1056</v>
      </c>
      <c r="D366" s="1512">
        <v>1833.74</v>
      </c>
      <c r="E366" s="1501">
        <v>4</v>
      </c>
      <c r="F366" s="1500">
        <f t="shared" si="114"/>
      </c>
      <c r="G366" s="1502">
        <f t="shared" si="25"/>
      </c>
      <c r="H366" s="1502">
        <f t="shared" si="245"/>
      </c>
      <c r="I366" s="1502">
        <f t="shared" si="181"/>
      </c>
      <c r="J366" s="1513">
        <f t="shared" si="329"/>
      </c>
      <c r="K366" s="1504">
        <f t="shared" si="301"/>
      </c>
      <c r="L366" s="1504">
        <f t="shared" si="385"/>
      </c>
      <c r="M366" s="1504">
        <f t="shared" si="357"/>
      </c>
      <c r="N366" s="1504">
        <f t="shared" si="145"/>
      </c>
      <c r="O366" s="1505">
        <f t="shared" si="53"/>
      </c>
      <c r="P366" s="1506">
        <v>0.0142</v>
      </c>
      <c r="Q366" s="1507">
        <v>40</v>
      </c>
      <c r="R366" s="1503">
        <f t="shared" si="273"/>
      </c>
      <c r="S366" s="1505">
        <v>29224</v>
      </c>
      <c r="T366" s="1505">
        <v>293</v>
      </c>
      <c r="U366" s="1505">
        <v>114</v>
      </c>
      <c r="V366" s="1505">
        <v>303</v>
      </c>
      <c r="W366" s="1505">
        <v>57</v>
      </c>
      <c r="X366" s="1505">
        <v>5</v>
      </c>
      <c r="Y366" s="1505">
        <v>2</v>
      </c>
      <c r="Z366" s="1508">
        <v>19</v>
      </c>
      <c r="AA366" s="1503">
        <f t="shared" si="209"/>
      </c>
      <c r="AB366" s="1509" t="s">
        <v>1049</v>
      </c>
      <c r="AC366" s="1510" t="s">
        <v>1050</v>
      </c>
      <c r="AD366" s="1510">
        <v>21</v>
      </c>
    </row>
    <row r="367">
      <c r="A367" s="1498"/>
      <c r="B367" s="1515" t="s">
        <v>1054</v>
      </c>
      <c r="C367" s="1515"/>
      <c r="D367" s="1516">
        <f>SUM(D362:D366)</f>
      </c>
      <c r="E367" s="1532">
        <f>SUM(E362:E366)</f>
      </c>
      <c r="F367" s="1516">
        <f>SUM(F362:F366)</f>
      </c>
      <c r="G367" s="1518">
        <f t="shared" si="25"/>
      </c>
      <c r="H367" s="1518">
        <f t="shared" si="245"/>
      </c>
      <c r="I367" s="1518">
        <f t="shared" si="181"/>
      </c>
      <c r="J367" s="1518">
        <f t="shared" si="329"/>
      </c>
      <c r="K367" s="1519">
        <f t="shared" si="301"/>
      </c>
      <c r="L367" s="1519">
        <f t="shared" si="385"/>
      </c>
      <c r="M367" s="1519">
        <f t="shared" si="357"/>
      </c>
      <c r="N367" s="1519">
        <f t="shared" si="145"/>
      </c>
      <c r="O367" s="1520">
        <f t="shared" si="53"/>
      </c>
      <c r="P367" s="1519">
        <f>AVERAGE(P362:P366)</f>
      </c>
      <c r="Q367" s="1521">
        <f>AVERAGE(Q362:Q366)</f>
      </c>
      <c r="R367" s="1518">
        <f t="shared" si="273"/>
      </c>
      <c r="S367" s="1520">
        <f>SUM(S362:S366)</f>
      </c>
      <c r="T367" s="1520">
        <f>SUM(T362:T366)</f>
      </c>
      <c r="U367" s="1520">
        <f>SUM(U362:U366)</f>
      </c>
      <c r="V367" s="1520">
        <f>SUM(V362:V366)</f>
      </c>
      <c r="W367" s="1520">
        <f>SUM(W362:W366)</f>
      </c>
      <c r="X367" s="1520">
        <f>SUM(X362:X366)</f>
      </c>
      <c r="Y367" s="1520">
        <f>SUM(Y362:Y366)</f>
      </c>
      <c r="Z367" s="1520">
        <f>SUM(Z362:Z366)</f>
      </c>
      <c r="AA367" s="1521">
        <f t="shared" si="209"/>
      </c>
      <c r="AB367" s="1522"/>
      <c r="AC367" s="1522"/>
      <c r="AD367" s="1520">
        <f>SUM(AD362:AD366)</f>
      </c>
    </row>
    <row r="368">
      <c r="A368" s="1498"/>
      <c r="B368" s="1514" t="s">
        <v>1074</v>
      </c>
      <c r="C368" s="1499" t="s">
        <v>1057</v>
      </c>
      <c r="D368" s="1500">
        <v>2059.98</v>
      </c>
      <c r="E368" s="1534">
        <v>0</v>
      </c>
      <c r="F368" s="1500">
        <f t="shared" ref="F368:F370" si="115">E368*2000</f>
      </c>
      <c r="G368" s="1502">
        <f t="shared" si="25"/>
      </c>
      <c r="H368" s="1502">
        <f t="shared" si="245"/>
      </c>
      <c r="I368" s="1502">
        <f t="shared" si="181"/>
      </c>
      <c r="J368" s="1503">
        <f t="shared" si="329"/>
      </c>
      <c r="K368" s="1504">
        <f t="shared" si="301"/>
      </c>
      <c r="L368" s="1504">
        <f t="shared" si="385"/>
      </c>
      <c r="M368" s="1504">
        <f t="shared" si="357"/>
      </c>
      <c r="N368" s="1504">
        <f t="shared" si="145"/>
      </c>
      <c r="O368" s="1505">
        <f t="shared" si="53"/>
      </c>
      <c r="P368" s="1506">
        <v>0.0048</v>
      </c>
      <c r="Q368" s="1507">
        <v>37</v>
      </c>
      <c r="R368" s="1503">
        <f t="shared" si="273"/>
      </c>
      <c r="S368" s="1508">
        <v>34160</v>
      </c>
      <c r="T368" s="1505">
        <v>649</v>
      </c>
      <c r="U368" s="1505">
        <v>78</v>
      </c>
      <c r="V368" s="1505">
        <v>679</v>
      </c>
      <c r="W368" s="1505">
        <v>35</v>
      </c>
      <c r="X368" s="1505">
        <v>3</v>
      </c>
      <c r="Y368" s="1505">
        <v>0</v>
      </c>
      <c r="Z368" s="1508">
        <v>9</v>
      </c>
      <c r="AA368" s="1503">
        <f t="shared" si="209"/>
      </c>
      <c r="AB368" s="1509" t="s">
        <v>1049</v>
      </c>
      <c r="AC368" s="1510" t="s">
        <v>1050</v>
      </c>
      <c r="AD368" s="1510">
        <v>11</v>
      </c>
    </row>
    <row r="369">
      <c r="A369" s="1498"/>
      <c r="B369" s="1514" t="s">
        <v>1074</v>
      </c>
      <c r="C369" s="1514" t="s">
        <v>1058</v>
      </c>
      <c r="D369" s="1512">
        <v>1681.7</v>
      </c>
      <c r="E369" s="1501">
        <v>1</v>
      </c>
      <c r="F369" s="1500">
        <f t="shared" si="115"/>
      </c>
      <c r="G369" s="1502">
        <f t="shared" si="25"/>
      </c>
      <c r="H369" s="1502">
        <f t="shared" si="245"/>
      </c>
      <c r="I369" s="1502">
        <f t="shared" si="181"/>
      </c>
      <c r="J369" s="1503">
        <f t="shared" si="329"/>
      </c>
      <c r="K369" s="1504">
        <f t="shared" si="301"/>
      </c>
      <c r="L369" s="1504">
        <f t="shared" si="385"/>
      </c>
      <c r="M369" s="1504">
        <f t="shared" si="357"/>
      </c>
      <c r="N369" s="1504">
        <f t="shared" si="145"/>
      </c>
      <c r="O369" s="1505">
        <f t="shared" si="53"/>
      </c>
      <c r="P369" s="1506">
        <v>0.01</v>
      </c>
      <c r="Q369" s="1507">
        <v>39</v>
      </c>
      <c r="R369" s="1503">
        <f t="shared" si="273"/>
      </c>
      <c r="S369" s="1508">
        <v>22973</v>
      </c>
      <c r="T369" s="1505">
        <v>236</v>
      </c>
      <c r="U369" s="1505">
        <v>79</v>
      </c>
      <c r="V369" s="1505">
        <v>227</v>
      </c>
      <c r="W369" s="1505">
        <v>39</v>
      </c>
      <c r="X369" s="1505">
        <v>2</v>
      </c>
      <c r="Y369" s="1505">
        <v>3</v>
      </c>
      <c r="Z369" s="1508">
        <v>12</v>
      </c>
      <c r="AA369" s="1503">
        <f t="shared" si="209"/>
      </c>
      <c r="AB369" s="1509" t="s">
        <v>1049</v>
      </c>
      <c r="AC369" s="1510" t="s">
        <v>1050</v>
      </c>
      <c r="AD369" s="1510">
        <v>17</v>
      </c>
    </row>
    <row r="370">
      <c r="A370" s="1498"/>
      <c r="B370" s="1514" t="s">
        <v>1074</v>
      </c>
      <c r="C370" s="1499" t="s">
        <v>1059</v>
      </c>
      <c r="D370" s="1512">
        <v>1479.77</v>
      </c>
      <c r="E370" s="1501">
        <v>2</v>
      </c>
      <c r="F370" s="1500">
        <f t="shared" si="115"/>
      </c>
      <c r="G370" s="1502">
        <f t="shared" si="25"/>
      </c>
      <c r="H370" s="1502">
        <f t="shared" si="245"/>
      </c>
      <c r="I370" s="1502">
        <f t="shared" si="181"/>
      </c>
      <c r="J370" s="1503">
        <f t="shared" si="329"/>
      </c>
      <c r="K370" s="1504">
        <f t="shared" si="301"/>
      </c>
      <c r="L370" s="1504">
        <f t="shared" si="385"/>
      </c>
      <c r="M370" s="1504">
        <f t="shared" si="357"/>
      </c>
      <c r="N370" s="1504">
        <f t="shared" si="145"/>
      </c>
      <c r="O370" s="1505">
        <f t="shared" si="53"/>
      </c>
      <c r="P370" s="1506">
        <v>0.0065</v>
      </c>
      <c r="Q370" s="1507">
        <v>40</v>
      </c>
      <c r="R370" s="1503">
        <f t="shared" si="273"/>
      </c>
      <c r="S370" s="1505">
        <v>24683</v>
      </c>
      <c r="T370" s="1505">
        <v>339</v>
      </c>
      <c r="U370" s="1505">
        <v>73</v>
      </c>
      <c r="V370" s="1505">
        <v>357</v>
      </c>
      <c r="W370" s="1505">
        <v>38</v>
      </c>
      <c r="X370" s="1505">
        <v>3</v>
      </c>
      <c r="Y370" s="1505">
        <v>0</v>
      </c>
      <c r="Z370" s="1508">
        <v>15</v>
      </c>
      <c r="AA370" s="1503">
        <f t="shared" si="209"/>
      </c>
      <c r="AB370" s="1509" t="s">
        <v>1049</v>
      </c>
      <c r="AC370" s="1510" t="s">
        <v>1050</v>
      </c>
      <c r="AD370" s="1510">
        <v>11</v>
      </c>
    </row>
    <row r="371">
      <c r="A371" s="1498"/>
      <c r="B371" s="1515" t="s">
        <v>1054</v>
      </c>
      <c r="C371" s="1515"/>
      <c r="D371" s="1516">
        <f>SUM(D368:D370)</f>
      </c>
      <c r="E371" s="1532">
        <f>SUM(E368:E370)</f>
      </c>
      <c r="F371" s="1516">
        <f>SUM(F368:F370)</f>
      </c>
      <c r="G371" s="1518">
        <f t="shared" si="25"/>
      </c>
      <c r="H371" s="1518">
        <f t="shared" si="245"/>
      </c>
      <c r="I371" s="1518">
        <f t="shared" si="181"/>
      </c>
      <c r="J371" s="1518">
        <f t="shared" si="329"/>
      </c>
      <c r="K371" s="1519">
        <f t="shared" si="301"/>
      </c>
      <c r="L371" s="1519">
        <f t="shared" si="385"/>
      </c>
      <c r="M371" s="1519">
        <f t="shared" si="357"/>
      </c>
      <c r="N371" s="1519">
        <f t="shared" si="145"/>
      </c>
      <c r="O371" s="1520">
        <f t="shared" si="53"/>
      </c>
      <c r="P371" s="1519">
        <f>SUM(P368:P370)</f>
      </c>
      <c r="Q371" s="1521">
        <f>SUM(Q368:Q370)</f>
      </c>
      <c r="R371" s="1516">
        <f t="shared" si="273"/>
      </c>
      <c r="S371" s="1520">
        <f>SUM(S368:S370)</f>
      </c>
      <c r="T371" s="1520">
        <f>SUM(T368:T370)</f>
      </c>
      <c r="U371" s="1520">
        <f>SUM(U368:U370)</f>
      </c>
      <c r="V371" s="1520">
        <f>SUM(V368:V370)</f>
      </c>
      <c r="W371" s="1520">
        <f>SUM(W368:W370)</f>
      </c>
      <c r="X371" s="1520">
        <f>SUM(X368:X370)</f>
      </c>
      <c r="Y371" s="1520">
        <f>SUM(Y368:Y370)</f>
      </c>
      <c r="Z371" s="1520">
        <f>SUM(Z368:Z370)</f>
      </c>
      <c r="AA371" s="1521">
        <f t="shared" si="209"/>
      </c>
      <c r="AB371" s="1522"/>
      <c r="AC371" s="1522"/>
      <c r="AD371" s="1520">
        <f>SUM(AD368:AD370)</f>
      </c>
    </row>
    <row r="372">
      <c r="A372" s="1498"/>
      <c r="B372" s="1524" t="s">
        <v>1060</v>
      </c>
      <c r="C372" s="1524"/>
      <c r="D372" s="1525">
        <f>D371+D367</f>
      </c>
      <c r="E372" s="1525">
        <f>E371+E367</f>
      </c>
      <c r="F372" s="1525">
        <f>F371+F367</f>
      </c>
      <c r="G372" s="1526">
        <f t="shared" si="25"/>
      </c>
      <c r="H372" s="1526">
        <f t="shared" si="245"/>
      </c>
      <c r="I372" s="1526">
        <f t="shared" si="181"/>
      </c>
      <c r="J372" s="1526">
        <f t="shared" si="329"/>
      </c>
      <c r="K372" s="1527">
        <f t="shared" si="301"/>
      </c>
      <c r="L372" s="1527">
        <f t="shared" si="385"/>
      </c>
      <c r="M372" s="1527">
        <f t="shared" si="357"/>
      </c>
      <c r="N372" s="1527">
        <f t="shared" si="145"/>
      </c>
      <c r="O372" s="1528">
        <f t="shared" si="53"/>
      </c>
      <c r="P372" s="1528">
        <f>(P371+P367)/2</f>
      </c>
      <c r="Q372" s="1529">
        <f>(Q371+Q367)/2</f>
      </c>
      <c r="R372" s="1525">
        <f>(R371+R367)/2</f>
      </c>
      <c r="S372" s="1528">
        <f>S371+S367</f>
      </c>
      <c r="T372" s="1528">
        <f>T371+T367</f>
      </c>
      <c r="U372" s="1528">
        <f>U371+U367</f>
      </c>
      <c r="V372" s="1528">
        <f>V371+V367</f>
      </c>
      <c r="W372" s="1528">
        <f>W371+W367</f>
      </c>
      <c r="X372" s="1528">
        <f>X371+X367</f>
      </c>
      <c r="Y372" s="1528">
        <f>Y371+Y367</f>
      </c>
      <c r="Z372" s="1528">
        <f>Z371+Z367</f>
      </c>
      <c r="AA372" s="1529">
        <f t="shared" si="209"/>
      </c>
      <c r="AB372" s="1530"/>
      <c r="AC372" s="1530"/>
      <c r="AD372" s="1528">
        <f>AD367+AD371</f>
      </c>
    </row>
    <row r="373">
      <c r="A373" s="1488" t="s">
        <v>1013</v>
      </c>
      <c r="B373" s="1488" t="s">
        <v>1014</v>
      </c>
      <c r="C373" s="1488"/>
      <c r="D373" s="1489" t="s">
        <v>1015</v>
      </c>
      <c r="E373" s="1489"/>
      <c r="F373" s="1489"/>
      <c r="G373" s="1489"/>
      <c r="H373" s="1489"/>
      <c r="I373" s="1489"/>
      <c r="J373" s="1490" t="s">
        <v>1016</v>
      </c>
      <c r="K373" s="1490"/>
      <c r="L373" s="1490"/>
      <c r="M373" s="1490"/>
      <c r="N373" s="1490"/>
      <c r="O373" s="1490"/>
      <c r="P373" s="1490"/>
      <c r="Q373" s="1490"/>
      <c r="R373" s="1490"/>
      <c r="S373" s="1490"/>
      <c r="T373" s="1490"/>
      <c r="U373" s="1490"/>
      <c r="V373" s="1490"/>
      <c r="W373" s="1490"/>
      <c r="X373" s="1490"/>
      <c r="Y373" s="1490"/>
      <c r="Z373" s="1490"/>
      <c r="AA373" s="1490"/>
      <c r="AB373" s="1490"/>
      <c r="AC373" s="1490"/>
      <c r="AD373" s="1492"/>
    </row>
    <row r="374">
      <c r="A374" s="1488"/>
      <c r="B374" s="1488" t="s">
        <v>1017</v>
      </c>
      <c r="C374" s="1488" t="s">
        <v>1018</v>
      </c>
      <c r="D374" s="1489" t="s">
        <v>1019</v>
      </c>
      <c r="E374" s="1493" t="s">
        <v>1020</v>
      </c>
      <c r="F374" s="1494" t="s">
        <v>1021</v>
      </c>
      <c r="G374" s="1495" t="s">
        <v>1022</v>
      </c>
      <c r="H374" s="1495" t="s">
        <v>1023</v>
      </c>
      <c r="I374" s="1495" t="s">
        <v>1024</v>
      </c>
      <c r="J374" s="1490" t="s">
        <v>1025</v>
      </c>
      <c r="K374" s="1496" t="s">
        <v>1026</v>
      </c>
      <c r="L374" s="1496" t="s">
        <v>1027</v>
      </c>
      <c r="M374" s="1496" t="s">
        <v>1028</v>
      </c>
      <c r="N374" s="1496" t="s">
        <v>1029</v>
      </c>
      <c r="O374" s="1497" t="s">
        <v>1030</v>
      </c>
      <c r="P374" s="1496" t="s">
        <v>1031</v>
      </c>
      <c r="Q374" s="1491" t="s">
        <v>1032</v>
      </c>
      <c r="R374" s="1490" t="s">
        <v>1033</v>
      </c>
      <c r="S374" s="1497" t="s">
        <v>1034</v>
      </c>
      <c r="T374" s="1497" t="s">
        <v>1035</v>
      </c>
      <c r="U374" s="1497" t="s">
        <v>1036</v>
      </c>
      <c r="V374" s="1497" t="s">
        <v>1037</v>
      </c>
      <c r="W374" s="1497" t="s">
        <v>1038</v>
      </c>
      <c r="X374" s="1497" t="s">
        <v>1039</v>
      </c>
      <c r="Y374" s="1497" t="s">
        <v>1040</v>
      </c>
      <c r="Z374" s="1497" t="s">
        <v>1041</v>
      </c>
      <c r="AA374" s="1490" t="s">
        <v>1042</v>
      </c>
      <c r="AB374" s="1492" t="s">
        <v>1043</v>
      </c>
      <c r="AC374" s="1492" t="s">
        <v>1044</v>
      </c>
      <c r="AD374" s="1492" t="s">
        <v>1045</v>
      </c>
    </row>
    <row r="375">
      <c r="A375" s="1498" t="s">
        <v>1101</v>
      </c>
      <c r="B375" s="1514" t="s">
        <v>1047</v>
      </c>
      <c r="C375" s="1499" t="s">
        <v>1048</v>
      </c>
      <c r="D375" s="1542">
        <v>2000</v>
      </c>
      <c r="E375" s="1544">
        <v>0</v>
      </c>
      <c r="F375" s="1502">
        <f t="shared" ref="F375:F378" si="116">E375*2000</f>
      </c>
      <c r="G375" s="1502">
        <f t="shared" ref="G375:G385" si="26">F375/D375</f>
      </c>
      <c r="H375" s="1502">
        <f t="shared" ref="H375:H385" si="246">D375/E375</f>
      </c>
      <c r="I375" s="1502">
        <f t="shared" ref="I375:I385" si="182">F375/E375</f>
      </c>
      <c r="J375" s="1503">
        <f t="shared" ref="J375:J385" si="330">D375/T375</f>
      </c>
      <c r="K375" s="1504">
        <f t="shared" ref="K375:K385" si="302">O375/S375*1</f>
      </c>
      <c r="L375" s="1504">
        <f t="shared" ref="L375:L385" si="386">T375/S375</f>
      </c>
      <c r="M375" s="1504">
        <f t="shared" ref="M375:M385" si="358">V375/S375</f>
      </c>
      <c r="N375" s="1504">
        <f t="shared" ref="N375:N385" si="146">W375/V375</f>
      </c>
      <c r="O375" s="1505">
        <f t="shared" ref="O375:O385" si="54">U375/P375</f>
      </c>
      <c r="P375" s="1506">
        <v>0.0079</v>
      </c>
      <c r="Q375" s="1537">
        <v>25</v>
      </c>
      <c r="R375" s="1503">
        <f t="shared" ref="R375:R384" si="274">(D375/S375)*1000</f>
      </c>
      <c r="S375" s="1537">
        <v>24719</v>
      </c>
      <c r="T375" s="1541">
        <v>698</v>
      </c>
      <c r="U375" s="1541">
        <v>82</v>
      </c>
      <c r="V375" s="1541">
        <v>724</v>
      </c>
      <c r="W375" s="1541">
        <v>35</v>
      </c>
      <c r="X375" s="1541">
        <v>2</v>
      </c>
      <c r="Y375" s="1541">
        <v>2</v>
      </c>
      <c r="Z375" s="1537">
        <v>9</v>
      </c>
      <c r="AA375" s="1503">
        <f t="shared" ref="AA375:AA385" si="210">AD375*1000/D375</f>
      </c>
      <c r="AB375" s="1509" t="s">
        <v>1049</v>
      </c>
      <c r="AC375" s="1510" t="s">
        <v>1050</v>
      </c>
      <c r="AD375" s="1510">
        <v>18</v>
      </c>
    </row>
    <row r="376">
      <c r="A376" s="1498"/>
      <c r="B376" s="1514" t="s">
        <v>1047</v>
      </c>
      <c r="C376" s="1514" t="s">
        <v>1051</v>
      </c>
      <c r="D376" s="1542">
        <v>1976.2</v>
      </c>
      <c r="E376" s="1542">
        <v>6</v>
      </c>
      <c r="F376" s="1502">
        <f t="shared" si="116"/>
      </c>
      <c r="G376" s="1502">
        <f t="shared" si="26"/>
      </c>
      <c r="H376" s="1502">
        <f t="shared" si="246"/>
      </c>
      <c r="I376" s="1502">
        <f t="shared" si="182"/>
      </c>
      <c r="J376" s="1503">
        <f t="shared" si="330"/>
      </c>
      <c r="K376" s="1504">
        <f t="shared" si="302"/>
      </c>
      <c r="L376" s="1504">
        <f t="shared" si="386"/>
      </c>
      <c r="M376" s="1504">
        <f t="shared" si="358"/>
      </c>
      <c r="N376" s="1504">
        <f t="shared" si="146"/>
      </c>
      <c r="O376" s="1505">
        <f t="shared" si="54"/>
      </c>
      <c r="P376" s="1506">
        <v>0.0176</v>
      </c>
      <c r="Q376" s="1537">
        <v>49</v>
      </c>
      <c r="R376" s="1503">
        <f t="shared" si="274"/>
      </c>
      <c r="S376" s="1537">
        <v>23914</v>
      </c>
      <c r="T376" s="1541">
        <v>372</v>
      </c>
      <c r="U376" s="1541">
        <v>115</v>
      </c>
      <c r="V376" s="1541">
        <v>370</v>
      </c>
      <c r="W376" s="1541">
        <v>78</v>
      </c>
      <c r="X376" s="1541">
        <v>8</v>
      </c>
      <c r="Y376" s="1541">
        <v>0</v>
      </c>
      <c r="Z376" s="1537">
        <v>25</v>
      </c>
      <c r="AA376" s="1503">
        <f t="shared" si="210"/>
      </c>
      <c r="AB376" s="1509" t="s">
        <v>1049</v>
      </c>
      <c r="AC376" s="1510" t="s">
        <v>1050</v>
      </c>
      <c r="AD376" s="1510">
        <v>27</v>
      </c>
    </row>
    <row r="377">
      <c r="A377" s="1498"/>
      <c r="B377" s="1514" t="s">
        <v>1047</v>
      </c>
      <c r="C377" s="1514" t="s">
        <v>1052</v>
      </c>
      <c r="D377" s="1542">
        <v>2509.07</v>
      </c>
      <c r="E377" s="1542">
        <v>7</v>
      </c>
      <c r="F377" s="1502">
        <f t="shared" si="116"/>
      </c>
      <c r="G377" s="1502">
        <f t="shared" si="26"/>
      </c>
      <c r="H377" s="1502">
        <f t="shared" si="246"/>
      </c>
      <c r="I377" s="1502">
        <f t="shared" si="182"/>
      </c>
      <c r="J377" s="1503">
        <f t="shared" si="330"/>
      </c>
      <c r="K377" s="1504">
        <f t="shared" si="302"/>
      </c>
      <c r="L377" s="1504">
        <f t="shared" si="386"/>
      </c>
      <c r="M377" s="1504">
        <f t="shared" si="358"/>
      </c>
      <c r="N377" s="1504">
        <f t="shared" si="146"/>
      </c>
      <c r="O377" s="1505">
        <f t="shared" si="54"/>
      </c>
      <c r="P377" s="1506">
        <v>0.0084</v>
      </c>
      <c r="Q377" s="1537">
        <v>55</v>
      </c>
      <c r="R377" s="1503">
        <f t="shared" si="274"/>
      </c>
      <c r="S377" s="1537">
        <v>33878</v>
      </c>
      <c r="T377" s="1541">
        <v>595</v>
      </c>
      <c r="U377" s="1541">
        <v>110</v>
      </c>
      <c r="V377" s="1541">
        <v>604</v>
      </c>
      <c r="W377" s="1541">
        <v>100</v>
      </c>
      <c r="X377" s="1541">
        <v>10</v>
      </c>
      <c r="Y377" s="1541">
        <v>0</v>
      </c>
      <c r="Z377" s="1537">
        <v>25</v>
      </c>
      <c r="AA377" s="1503">
        <f t="shared" si="210"/>
      </c>
      <c r="AB377" s="1509" t="s">
        <v>1049</v>
      </c>
      <c r="AC377" s="1510" t="s">
        <v>1050</v>
      </c>
      <c r="AD377" s="1510">
        <v>31</v>
      </c>
    </row>
    <row r="378">
      <c r="A378" s="1498"/>
      <c r="B378" s="1514" t="s">
        <v>1047</v>
      </c>
      <c r="C378" s="1514" t="s">
        <v>1053</v>
      </c>
      <c r="D378" s="1542">
        <v>2392.68</v>
      </c>
      <c r="E378" s="1542">
        <v>2</v>
      </c>
      <c r="F378" s="1502">
        <f t="shared" si="116"/>
      </c>
      <c r="G378" s="1502">
        <f t="shared" si="26"/>
      </c>
      <c r="H378" s="1502">
        <f t="shared" si="246"/>
      </c>
      <c r="I378" s="1502">
        <f t="shared" si="182"/>
      </c>
      <c r="J378" s="1503">
        <f t="shared" si="330"/>
      </c>
      <c r="K378" s="1504">
        <f t="shared" si="302"/>
      </c>
      <c r="L378" s="1504">
        <f t="shared" si="386"/>
      </c>
      <c r="M378" s="1504">
        <f t="shared" si="358"/>
      </c>
      <c r="N378" s="1504">
        <f t="shared" si="146"/>
      </c>
      <c r="O378" s="1505">
        <f t="shared" si="54"/>
      </c>
      <c r="P378" s="1506">
        <v>0.006</v>
      </c>
      <c r="Q378" s="1537">
        <v>56</v>
      </c>
      <c r="R378" s="1503">
        <f t="shared" si="274"/>
      </c>
      <c r="S378" s="1537">
        <v>40346</v>
      </c>
      <c r="T378" s="1541">
        <v>450</v>
      </c>
      <c r="U378" s="1541">
        <v>115</v>
      </c>
      <c r="V378" s="1541">
        <v>451</v>
      </c>
      <c r="W378" s="1541">
        <v>90</v>
      </c>
      <c r="X378" s="1541">
        <v>5</v>
      </c>
      <c r="Y378" s="1541">
        <v>1</v>
      </c>
      <c r="Z378" s="1537">
        <v>13</v>
      </c>
      <c r="AA378" s="1503">
        <f t="shared" si="210"/>
      </c>
      <c r="AB378" s="1509" t="s">
        <v>1049</v>
      </c>
      <c r="AC378" s="1510" t="s">
        <v>1050</v>
      </c>
      <c r="AD378" s="1510">
        <v>33</v>
      </c>
    </row>
    <row r="379">
      <c r="A379" s="1498"/>
      <c r="B379" s="1515" t="s">
        <v>1054</v>
      </c>
      <c r="C379" s="1515"/>
      <c r="D379" s="1543">
        <f>SUM(D375:D378)</f>
      </c>
      <c r="E379" s="1543">
        <f>SUM(E375:E378)</f>
      </c>
      <c r="F379" s="1518">
        <f>SUM(F375:F378)</f>
      </c>
      <c r="G379" s="1518">
        <f t="shared" si="26"/>
      </c>
      <c r="H379" s="1518">
        <f t="shared" si="246"/>
      </c>
      <c r="I379" s="1518">
        <f t="shared" si="182"/>
      </c>
      <c r="J379" s="1518">
        <f t="shared" si="330"/>
      </c>
      <c r="K379" s="1519">
        <f t="shared" si="302"/>
      </c>
      <c r="L379" s="1519">
        <f t="shared" si="386"/>
      </c>
      <c r="M379" s="1519">
        <f t="shared" si="358"/>
      </c>
      <c r="N379" s="1519">
        <f t="shared" si="146"/>
      </c>
      <c r="O379" s="1520">
        <f t="shared" si="54"/>
      </c>
      <c r="P379" s="1519">
        <f>AVERAGE(P375:P378)</f>
      </c>
      <c r="Q379" s="1538">
        <f>AVERAGE(Q375:Q378)</f>
      </c>
      <c r="R379" s="1516">
        <f t="shared" si="274"/>
      </c>
      <c r="S379" s="1543">
        <f>SUM(S375:S378)</f>
      </c>
      <c r="T379" s="1543">
        <f>SUM(T375:T378)</f>
      </c>
      <c r="U379" s="1543">
        <f>SUM(U375:U378)</f>
      </c>
      <c r="V379" s="1543">
        <f>SUM(V375:V378)</f>
      </c>
      <c r="W379" s="1543">
        <f>SUM(W375:W378)</f>
      </c>
      <c r="X379" s="1543">
        <f>SUM(X375:X378)</f>
      </c>
      <c r="Y379" s="1543">
        <f>SUM(Y375:Y378)</f>
      </c>
      <c r="Z379" s="1543">
        <f>SUM(Z375:Z378)</f>
      </c>
      <c r="AA379" s="1521">
        <f t="shared" si="210"/>
      </c>
      <c r="AB379" s="1522"/>
      <c r="AC379" s="1522"/>
      <c r="AD379" s="1520">
        <f>SUM(AD375:AD378)</f>
      </c>
    </row>
    <row r="380">
      <c r="A380" s="1498"/>
      <c r="B380" s="1514" t="s">
        <v>1074</v>
      </c>
      <c r="C380" s="1499" t="s">
        <v>1056</v>
      </c>
      <c r="D380" s="1500">
        <v>2072.48</v>
      </c>
      <c r="E380" s="1544">
        <v>1</v>
      </c>
      <c r="F380" s="1502">
        <f t="shared" ref="F380:F383" si="117">E380*2000</f>
      </c>
      <c r="G380" s="1502">
        <f t="shared" si="26"/>
      </c>
      <c r="H380" s="1502">
        <f t="shared" si="246"/>
      </c>
      <c r="I380" s="1502">
        <f t="shared" si="182"/>
      </c>
      <c r="J380" s="1503">
        <f t="shared" si="330"/>
      </c>
      <c r="K380" s="1504">
        <f t="shared" si="302"/>
      </c>
      <c r="L380" s="1504">
        <f t="shared" si="386"/>
      </c>
      <c r="M380" s="1504">
        <f t="shared" si="358"/>
      </c>
      <c r="N380" s="1504">
        <f t="shared" si="146"/>
      </c>
      <c r="O380" s="1505">
        <f t="shared" si="54"/>
      </c>
      <c r="P380" s="1506">
        <v>0.0051</v>
      </c>
      <c r="Q380" s="1537">
        <v>58</v>
      </c>
      <c r="R380" s="1503">
        <f t="shared" si="274"/>
      </c>
      <c r="S380" s="1537">
        <v>39483</v>
      </c>
      <c r="T380" s="1541">
        <v>401</v>
      </c>
      <c r="U380" s="1541">
        <v>111</v>
      </c>
      <c r="V380" s="1541">
        <v>400</v>
      </c>
      <c r="W380" s="1541">
        <v>61</v>
      </c>
      <c r="X380" s="1541">
        <v>6</v>
      </c>
      <c r="Y380" s="1541">
        <v>0</v>
      </c>
      <c r="Z380" s="1537">
        <v>15</v>
      </c>
      <c r="AA380" s="1503">
        <f t="shared" si="210"/>
      </c>
      <c r="AB380" s="1509" t="s">
        <v>1049</v>
      </c>
      <c r="AC380" s="1510" t="s">
        <v>1050</v>
      </c>
      <c r="AD380" s="1510">
        <v>18</v>
      </c>
    </row>
    <row r="381">
      <c r="A381" s="1498"/>
      <c r="B381" s="1514" t="s">
        <v>1074</v>
      </c>
      <c r="C381" s="1499" t="s">
        <v>1057</v>
      </c>
      <c r="D381" s="1500">
        <v>1931.74</v>
      </c>
      <c r="E381" s="1544">
        <v>2</v>
      </c>
      <c r="F381" s="1502">
        <f t="shared" si="117"/>
      </c>
      <c r="G381" s="1502">
        <f t="shared" si="26"/>
      </c>
      <c r="H381" s="1502">
        <f t="shared" si="246"/>
      </c>
      <c r="I381" s="1502">
        <f t="shared" si="182"/>
      </c>
      <c r="J381" s="1503">
        <f t="shared" si="330"/>
      </c>
      <c r="K381" s="1504">
        <f t="shared" si="302"/>
      </c>
      <c r="L381" s="1504">
        <f t="shared" si="386"/>
      </c>
      <c r="M381" s="1504">
        <f t="shared" si="358"/>
      </c>
      <c r="N381" s="1504">
        <f t="shared" si="146"/>
      </c>
      <c r="O381" s="1505">
        <f t="shared" si="54"/>
      </c>
      <c r="P381" s="1506">
        <v>0.0058</v>
      </c>
      <c r="Q381" s="1537">
        <v>60</v>
      </c>
      <c r="R381" s="1503">
        <f t="shared" si="274"/>
      </c>
      <c r="S381" s="1537">
        <v>29953</v>
      </c>
      <c r="T381" s="1541">
        <v>355</v>
      </c>
      <c r="U381" s="1541">
        <v>93</v>
      </c>
      <c r="V381" s="1541">
        <v>367</v>
      </c>
      <c r="W381" s="1541">
        <v>46</v>
      </c>
      <c r="X381" s="1541">
        <v>5</v>
      </c>
      <c r="Y381" s="1541">
        <v>1</v>
      </c>
      <c r="Z381" s="1537">
        <v>12</v>
      </c>
      <c r="AA381" s="1503">
        <f t="shared" si="210"/>
      </c>
      <c r="AB381" s="1509" t="s">
        <v>1049</v>
      </c>
      <c r="AC381" s="1510" t="s">
        <v>1050</v>
      </c>
      <c r="AD381" s="1510">
        <v>20</v>
      </c>
    </row>
    <row r="382">
      <c r="A382" s="1498"/>
      <c r="B382" s="1514" t="s">
        <v>1074</v>
      </c>
      <c r="C382" s="1514" t="s">
        <v>1058</v>
      </c>
      <c r="D382" s="1512">
        <v>2456.42</v>
      </c>
      <c r="E382" s="1544">
        <v>3</v>
      </c>
      <c r="F382" s="1502">
        <f t="shared" si="117"/>
      </c>
      <c r="G382" s="1502">
        <f t="shared" si="26"/>
      </c>
      <c r="H382" s="1502">
        <f t="shared" si="246"/>
      </c>
      <c r="I382" s="1502">
        <f t="shared" si="182"/>
      </c>
      <c r="J382" s="1503">
        <f t="shared" si="330"/>
      </c>
      <c r="K382" s="1504">
        <f t="shared" si="302"/>
      </c>
      <c r="L382" s="1504">
        <f t="shared" si="386"/>
      </c>
      <c r="M382" s="1504">
        <f t="shared" si="358"/>
      </c>
      <c r="N382" s="1504">
        <f t="shared" si="146"/>
      </c>
      <c r="O382" s="1505">
        <f t="shared" si="54"/>
      </c>
      <c r="P382" s="1506">
        <v>0.0041</v>
      </c>
      <c r="Q382" s="1537">
        <v>61</v>
      </c>
      <c r="R382" s="1503">
        <f t="shared" si="274"/>
      </c>
      <c r="S382" s="1537">
        <v>39030</v>
      </c>
      <c r="T382" s="1541">
        <v>370</v>
      </c>
      <c r="U382" s="1541">
        <v>81</v>
      </c>
      <c r="V382" s="1541">
        <v>366</v>
      </c>
      <c r="W382" s="1541">
        <v>46</v>
      </c>
      <c r="X382" s="1541">
        <v>4</v>
      </c>
      <c r="Y382" s="1541">
        <v>0</v>
      </c>
      <c r="Z382" s="1537">
        <v>22</v>
      </c>
      <c r="AA382" s="1503">
        <f t="shared" si="210"/>
      </c>
      <c r="AB382" s="1509" t="s">
        <v>1049</v>
      </c>
      <c r="AC382" s="1510" t="s">
        <v>1050</v>
      </c>
      <c r="AD382" s="1510">
        <v>17</v>
      </c>
    </row>
    <row r="383">
      <c r="A383" s="1498"/>
      <c r="B383" s="1514" t="s">
        <v>1074</v>
      </c>
      <c r="C383" s="1514" t="s">
        <v>1059</v>
      </c>
      <c r="D383" s="1512">
        <v>1974.09</v>
      </c>
      <c r="E383" s="1542">
        <v>3</v>
      </c>
      <c r="F383" s="1502">
        <f t="shared" si="117"/>
      </c>
      <c r="G383" s="1502">
        <f t="shared" si="26"/>
      </c>
      <c r="H383" s="1502">
        <f t="shared" si="246"/>
      </c>
      <c r="I383" s="1502">
        <f t="shared" si="182"/>
      </c>
      <c r="J383" s="1503">
        <f t="shared" si="330"/>
      </c>
      <c r="K383" s="1504">
        <f t="shared" si="302"/>
      </c>
      <c r="L383" s="1504">
        <f t="shared" si="386"/>
      </c>
      <c r="M383" s="1504">
        <f t="shared" si="358"/>
      </c>
      <c r="N383" s="1504">
        <f t="shared" si="146"/>
      </c>
      <c r="O383" s="1505">
        <f t="shared" si="54"/>
      </c>
      <c r="P383" s="1506">
        <v>0.0047</v>
      </c>
      <c r="Q383" s="1537">
        <v>58</v>
      </c>
      <c r="R383" s="1503">
        <f t="shared" si="274"/>
      </c>
      <c r="S383" s="1537">
        <v>32859</v>
      </c>
      <c r="T383" s="1541">
        <v>499</v>
      </c>
      <c r="U383" s="1541">
        <v>88</v>
      </c>
      <c r="V383" s="1541">
        <v>494</v>
      </c>
      <c r="W383" s="1541">
        <v>35</v>
      </c>
      <c r="X383" s="1541">
        <v>1</v>
      </c>
      <c r="Y383" s="1541">
        <v>0</v>
      </c>
      <c r="Z383" s="1537">
        <v>14</v>
      </c>
      <c r="AA383" s="1503">
        <f t="shared" si="210"/>
      </c>
      <c r="AB383" s="1509" t="s">
        <v>1049</v>
      </c>
      <c r="AC383" s="1510" t="s">
        <v>1050</v>
      </c>
      <c r="AD383" s="1510">
        <v>18</v>
      </c>
    </row>
    <row r="384">
      <c r="A384" s="1498"/>
      <c r="B384" s="1515" t="s">
        <v>1054</v>
      </c>
      <c r="C384" s="1515"/>
      <c r="D384" s="1543">
        <f>SUM(D380:D383)</f>
      </c>
      <c r="E384" s="1543">
        <f>SUM(E380:E383)</f>
      </c>
      <c r="F384" s="1543">
        <f>SUM(F380:F383)</f>
      </c>
      <c r="G384" s="1518">
        <f t="shared" si="26"/>
      </c>
      <c r="H384" s="1518">
        <f t="shared" si="246"/>
      </c>
      <c r="I384" s="1518">
        <f t="shared" si="182"/>
      </c>
      <c r="J384" s="1518">
        <f t="shared" si="330"/>
      </c>
      <c r="K384" s="1519">
        <f t="shared" si="302"/>
      </c>
      <c r="L384" s="1519">
        <f t="shared" si="386"/>
      </c>
      <c r="M384" s="1519">
        <f t="shared" si="358"/>
      </c>
      <c r="N384" s="1519">
        <f t="shared" si="146"/>
      </c>
      <c r="O384" s="1520">
        <f t="shared" si="54"/>
      </c>
      <c r="P384" s="1519">
        <f>AVERAGE(P380:P383)</f>
      </c>
      <c r="Q384" s="1538">
        <f>AVERAGE(Q380:Q383)</f>
      </c>
      <c r="R384" s="1516">
        <f t="shared" si="274"/>
      </c>
      <c r="S384" s="1543">
        <f>SUM(S380:S383)</f>
      </c>
      <c r="T384" s="1543">
        <f>SUM(T380:T383)</f>
      </c>
      <c r="U384" s="1543">
        <f>SUM(U380:U383)</f>
      </c>
      <c r="V384" s="1543">
        <f>SUM(V380:V383)</f>
      </c>
      <c r="W384" s="1543">
        <f>SUM(W380:W383)</f>
      </c>
      <c r="X384" s="1543">
        <f>SUM(X380:X383)</f>
      </c>
      <c r="Y384" s="1543">
        <f>SUM(Y380:Y383)</f>
      </c>
      <c r="Z384" s="1543">
        <f>SUM(Z380:Z383)</f>
      </c>
      <c r="AA384" s="1521">
        <f t="shared" si="210"/>
      </c>
      <c r="AB384" s="1522"/>
      <c r="AC384" s="1522"/>
      <c r="AD384" s="1543">
        <f>SUM(AD380:AD383)</f>
      </c>
    </row>
    <row r="385">
      <c r="A385" s="1498"/>
      <c r="B385" s="1524" t="s">
        <v>1060</v>
      </c>
      <c r="C385" s="1524"/>
      <c r="D385" s="1545">
        <f>D379+D384</f>
      </c>
      <c r="E385" s="1545">
        <f>E379+E384</f>
      </c>
      <c r="F385" s="1526">
        <f>F379+F384</f>
      </c>
      <c r="G385" s="1526">
        <f t="shared" si="26"/>
      </c>
      <c r="H385" s="1526">
        <f t="shared" si="246"/>
      </c>
      <c r="I385" s="1526">
        <f t="shared" si="182"/>
      </c>
      <c r="J385" s="1526">
        <f t="shared" si="330"/>
      </c>
      <c r="K385" s="1527">
        <f t="shared" si="302"/>
      </c>
      <c r="L385" s="1527">
        <f t="shared" si="386"/>
      </c>
      <c r="M385" s="1527">
        <f t="shared" si="358"/>
      </c>
      <c r="N385" s="1527">
        <f t="shared" si="146"/>
      </c>
      <c r="O385" s="1528">
        <f t="shared" si="54"/>
      </c>
      <c r="P385" s="1528">
        <f>(P379+P384)/2</f>
      </c>
      <c r="Q385" s="1539">
        <f>(Q379+Q384)/3</f>
      </c>
      <c r="R385" s="1525">
        <f>(R384+R379)/2</f>
      </c>
      <c r="S385" s="1545">
        <f>S379+S384</f>
      </c>
      <c r="T385" s="1545">
        <f>T379+T384</f>
      </c>
      <c r="U385" s="1545">
        <f>U379+U384</f>
      </c>
      <c r="V385" s="1545">
        <f>V379+V384</f>
      </c>
      <c r="W385" s="1545">
        <f>W379+W384</f>
      </c>
      <c r="X385" s="1545">
        <f>X379+X384</f>
      </c>
      <c r="Y385" s="1545">
        <f>Y379+Y384</f>
      </c>
      <c r="Z385" s="1545">
        <f>Z379+Z384</f>
      </c>
      <c r="AA385" s="1529">
        <f t="shared" si="210"/>
      </c>
      <c r="AB385" s="1530"/>
      <c r="AC385" s="1530"/>
      <c r="AD385" s="1545">
        <f>AD379+AD384</f>
      </c>
    </row>
    <row r="386">
      <c r="A386" s="1488" t="s">
        <v>1013</v>
      </c>
      <c r="B386" s="1488" t="s">
        <v>1014</v>
      </c>
      <c r="C386" s="1488"/>
      <c r="D386" s="1489" t="s">
        <v>1015</v>
      </c>
      <c r="E386" s="1489"/>
      <c r="F386" s="1489"/>
      <c r="G386" s="1489"/>
      <c r="H386" s="1489"/>
      <c r="I386" s="1489"/>
      <c r="J386" s="1490" t="s">
        <v>1016</v>
      </c>
      <c r="K386" s="1490"/>
      <c r="L386" s="1490"/>
      <c r="M386" s="1490"/>
      <c r="N386" s="1490"/>
      <c r="O386" s="1490"/>
      <c r="P386" s="1490"/>
      <c r="Q386" s="1490"/>
      <c r="R386" s="1490"/>
      <c r="S386" s="1490"/>
      <c r="T386" s="1490"/>
      <c r="U386" s="1490"/>
      <c r="V386" s="1490"/>
      <c r="W386" s="1490"/>
      <c r="X386" s="1490"/>
      <c r="Y386" s="1490"/>
      <c r="Z386" s="1490"/>
      <c r="AA386" s="1490"/>
      <c r="AB386" s="1490"/>
      <c r="AC386" s="1490"/>
      <c r="AD386" s="1492"/>
    </row>
    <row r="387">
      <c r="A387" s="1488"/>
      <c r="B387" s="1488" t="s">
        <v>1017</v>
      </c>
      <c r="C387" s="1488" t="s">
        <v>1018</v>
      </c>
      <c r="D387" s="1489" t="s">
        <v>1019</v>
      </c>
      <c r="E387" s="1493" t="s">
        <v>1020</v>
      </c>
      <c r="F387" s="1494" t="s">
        <v>1021</v>
      </c>
      <c r="G387" s="1495" t="s">
        <v>1022</v>
      </c>
      <c r="H387" s="1495" t="s">
        <v>1023</v>
      </c>
      <c r="I387" s="1495" t="s">
        <v>1024</v>
      </c>
      <c r="J387" s="1490" t="s">
        <v>1025</v>
      </c>
      <c r="K387" s="1496" t="s">
        <v>1026</v>
      </c>
      <c r="L387" s="1496" t="s">
        <v>1027</v>
      </c>
      <c r="M387" s="1496" t="s">
        <v>1028</v>
      </c>
      <c r="N387" s="1496" t="s">
        <v>1029</v>
      </c>
      <c r="O387" s="1497" t="s">
        <v>1030</v>
      </c>
      <c r="P387" s="1496" t="s">
        <v>1031</v>
      </c>
      <c r="Q387" s="1491" t="s">
        <v>1032</v>
      </c>
      <c r="R387" s="1490" t="s">
        <v>1033</v>
      </c>
      <c r="S387" s="1497" t="s">
        <v>1034</v>
      </c>
      <c r="T387" s="1497" t="s">
        <v>1035</v>
      </c>
      <c r="U387" s="1497" t="s">
        <v>1036</v>
      </c>
      <c r="V387" s="1497" t="s">
        <v>1037</v>
      </c>
      <c r="W387" s="1497" t="s">
        <v>1038</v>
      </c>
      <c r="X387" s="1497" t="s">
        <v>1039</v>
      </c>
      <c r="Y387" s="1497" t="s">
        <v>1040</v>
      </c>
      <c r="Z387" s="1497" t="s">
        <v>1041</v>
      </c>
      <c r="AA387" s="1490" t="s">
        <v>1042</v>
      </c>
      <c r="AB387" s="1492" t="s">
        <v>1043</v>
      </c>
      <c r="AC387" s="1492" t="s">
        <v>1044</v>
      </c>
      <c r="AD387" s="1492" t="s">
        <v>1045</v>
      </c>
    </row>
    <row r="388">
      <c r="A388" s="1498" t="s">
        <v>1102</v>
      </c>
      <c r="B388" s="1514" t="s">
        <v>1055</v>
      </c>
      <c r="C388" s="1499" t="s">
        <v>1048</v>
      </c>
      <c r="D388" s="1542">
        <v>1958.67</v>
      </c>
      <c r="E388" s="1544">
        <v>0</v>
      </c>
      <c r="F388" s="1502">
        <f t="shared" ref="F388:F391" si="118">E388*2000</f>
      </c>
      <c r="G388" s="1502">
        <f t="shared" ref="G388:G399" si="27">F388/D388</f>
      </c>
      <c r="H388" s="1502">
        <f t="shared" ref="H388:H399" si="247">D388/E388</f>
      </c>
      <c r="I388" s="1502">
        <f t="shared" ref="I388:I399" si="183">F388/E388</f>
      </c>
      <c r="J388" s="1503">
        <f t="shared" ref="J388:J399" si="331">D388/T388</f>
      </c>
      <c r="K388" s="1504">
        <f t="shared" ref="K388:K399" si="303">O388/S388*1</f>
      </c>
      <c r="L388" s="1504">
        <f t="shared" ref="L388:L399" si="387">T388/S388</f>
      </c>
      <c r="M388" s="1504">
        <f t="shared" ref="M388:M399" si="359">V388/S388</f>
      </c>
      <c r="N388" s="1504">
        <f t="shared" ref="N388:N399" si="147">W388/V388</f>
      </c>
      <c r="O388" s="1505">
        <f t="shared" ref="O388:O399" si="55">U388/P388</f>
      </c>
      <c r="P388" s="1506">
        <v>0.01</v>
      </c>
      <c r="Q388" s="1537">
        <v>32</v>
      </c>
      <c r="R388" s="1503">
        <f t="shared" ref="R388:R398" si="275">(D388/S388)*1000</f>
      </c>
      <c r="S388" s="1537">
        <v>28409</v>
      </c>
      <c r="T388" s="1541">
        <v>774</v>
      </c>
      <c r="U388" s="1541">
        <v>94</v>
      </c>
      <c r="V388" s="1541">
        <v>798</v>
      </c>
      <c r="W388" s="1541">
        <v>29</v>
      </c>
      <c r="X388" s="1541">
        <v>2</v>
      </c>
      <c r="Y388" s="1541">
        <v>1</v>
      </c>
      <c r="Z388" s="1537">
        <v>16</v>
      </c>
      <c r="AA388" s="1503">
        <f t="shared" ref="AA388:AA399" si="211">AD388*1000/D388</f>
      </c>
      <c r="AB388" s="1509" t="s">
        <v>1049</v>
      </c>
      <c r="AC388" s="1510" t="s">
        <v>1050</v>
      </c>
      <c r="AD388" s="1510">
        <v>21</v>
      </c>
    </row>
    <row r="389">
      <c r="A389" s="1498"/>
      <c r="B389" s="1514" t="s">
        <v>1055</v>
      </c>
      <c r="C389" s="1514" t="s">
        <v>1051</v>
      </c>
      <c r="D389" s="1542">
        <v>2026.18</v>
      </c>
      <c r="E389" s="1542">
        <v>0</v>
      </c>
      <c r="F389" s="1502">
        <f t="shared" si="118"/>
      </c>
      <c r="G389" s="1502">
        <f t="shared" si="27"/>
      </c>
      <c r="H389" s="1502">
        <f t="shared" si="247"/>
      </c>
      <c r="I389" s="1502">
        <f t="shared" si="183"/>
      </c>
      <c r="J389" s="1503">
        <f t="shared" si="331"/>
      </c>
      <c r="K389" s="1504">
        <f t="shared" si="303"/>
      </c>
      <c r="L389" s="1504">
        <f t="shared" si="387"/>
      </c>
      <c r="M389" s="1504">
        <f t="shared" si="359"/>
      </c>
      <c r="N389" s="1504">
        <f t="shared" si="147"/>
      </c>
      <c r="O389" s="1505">
        <f t="shared" si="55"/>
      </c>
      <c r="P389" s="1506">
        <v>0.0122</v>
      </c>
      <c r="Q389" s="1537">
        <v>34</v>
      </c>
      <c r="R389" s="1503">
        <f t="shared" si="275"/>
      </c>
      <c r="S389" s="1537">
        <v>24677</v>
      </c>
      <c r="T389" s="1541">
        <v>379</v>
      </c>
      <c r="U389" s="1541">
        <v>83</v>
      </c>
      <c r="V389" s="1541">
        <v>371</v>
      </c>
      <c r="W389" s="1541">
        <v>19</v>
      </c>
      <c r="X389" s="1541">
        <v>5</v>
      </c>
      <c r="Y389" s="1541">
        <v>1</v>
      </c>
      <c r="Z389" s="1537">
        <v>29</v>
      </c>
      <c r="AA389" s="1503">
        <f t="shared" si="211"/>
      </c>
      <c r="AB389" s="1509" t="s">
        <v>1049</v>
      </c>
      <c r="AC389" s="1510" t="s">
        <v>1050</v>
      </c>
      <c r="AD389" s="1510">
        <v>13</v>
      </c>
    </row>
    <row r="390">
      <c r="A390" s="1498"/>
      <c r="B390" s="1514" t="s">
        <v>1055</v>
      </c>
      <c r="C390" s="1514" t="s">
        <v>1052</v>
      </c>
      <c r="D390" s="1542">
        <v>1917.82</v>
      </c>
      <c r="E390" s="1542">
        <v>0</v>
      </c>
      <c r="F390" s="1502">
        <f t="shared" si="118"/>
      </c>
      <c r="G390" s="1502">
        <f t="shared" si="27"/>
      </c>
      <c r="H390" s="1502">
        <f t="shared" si="247"/>
      </c>
      <c r="I390" s="1502">
        <f t="shared" si="183"/>
      </c>
      <c r="J390" s="1503">
        <f t="shared" si="331"/>
      </c>
      <c r="K390" s="1504">
        <f t="shared" si="303"/>
      </c>
      <c r="L390" s="1504">
        <f t="shared" si="387"/>
      </c>
      <c r="M390" s="1504">
        <f t="shared" si="359"/>
      </c>
      <c r="N390" s="1504">
        <f t="shared" si="147"/>
      </c>
      <c r="O390" s="1505">
        <f t="shared" si="55"/>
      </c>
      <c r="P390" s="1506">
        <v>0.0153</v>
      </c>
      <c r="Q390" s="1537">
        <v>52</v>
      </c>
      <c r="R390" s="1503">
        <f t="shared" si="275"/>
      </c>
      <c r="S390" s="1537">
        <v>24034</v>
      </c>
      <c r="T390" s="1541">
        <v>358</v>
      </c>
      <c r="U390" s="1541">
        <v>94</v>
      </c>
      <c r="V390" s="1541">
        <v>380</v>
      </c>
      <c r="W390" s="1541">
        <v>35</v>
      </c>
      <c r="X390" s="1541">
        <v>3</v>
      </c>
      <c r="Y390" s="1541">
        <v>0</v>
      </c>
      <c r="Z390" s="1537">
        <v>24</v>
      </c>
      <c r="AA390" s="1503">
        <f t="shared" si="211"/>
      </c>
      <c r="AB390" s="1509" t="s">
        <v>1049</v>
      </c>
      <c r="AC390" s="1510" t="s">
        <v>1050</v>
      </c>
      <c r="AD390" s="1510">
        <v>22</v>
      </c>
    </row>
    <row r="391">
      <c r="A391" s="1498"/>
      <c r="B391" s="1514" t="s">
        <v>1055</v>
      </c>
      <c r="C391" s="1514" t="s">
        <v>1053</v>
      </c>
      <c r="D391" s="1542">
        <v>2050.56</v>
      </c>
      <c r="E391" s="1542">
        <v>4</v>
      </c>
      <c r="F391" s="1502">
        <f t="shared" si="118"/>
      </c>
      <c r="G391" s="1502">
        <f t="shared" si="27"/>
      </c>
      <c r="H391" s="1502">
        <f t="shared" si="247"/>
      </c>
      <c r="I391" s="1502">
        <f t="shared" si="183"/>
      </c>
      <c r="J391" s="1503">
        <f t="shared" si="331"/>
      </c>
      <c r="K391" s="1504">
        <f t="shared" si="303"/>
      </c>
      <c r="L391" s="1504">
        <f t="shared" si="387"/>
      </c>
      <c r="M391" s="1504">
        <f t="shared" si="359"/>
      </c>
      <c r="N391" s="1504">
        <f t="shared" si="147"/>
      </c>
      <c r="O391" s="1505">
        <f t="shared" si="55"/>
      </c>
      <c r="P391" s="1506">
        <v>0.0273</v>
      </c>
      <c r="Q391" s="1537">
        <v>45</v>
      </c>
      <c r="R391" s="1503">
        <f t="shared" si="275"/>
      </c>
      <c r="S391" s="1537">
        <v>22138</v>
      </c>
      <c r="T391" s="1541">
        <v>555</v>
      </c>
      <c r="U391" s="1541">
        <v>114</v>
      </c>
      <c r="V391" s="1541">
        <v>553</v>
      </c>
      <c r="W391" s="1541">
        <v>50</v>
      </c>
      <c r="X391" s="1541">
        <v>5</v>
      </c>
      <c r="Y391" s="1541">
        <v>3</v>
      </c>
      <c r="Z391" s="1537">
        <v>25</v>
      </c>
      <c r="AA391" s="1503">
        <f t="shared" si="211"/>
      </c>
      <c r="AB391" s="1509" t="s">
        <v>1049</v>
      </c>
      <c r="AC391" s="1510" t="s">
        <v>1050</v>
      </c>
      <c r="AD391" s="1510">
        <v>26</v>
      </c>
    </row>
    <row r="392">
      <c r="A392" s="1498"/>
      <c r="B392" s="1515" t="s">
        <v>1054</v>
      </c>
      <c r="C392" s="1515"/>
      <c r="D392" s="1543">
        <f>SUM(D388:D391)</f>
      </c>
      <c r="E392" s="1543">
        <f>SUM(E388:E391)</f>
      </c>
      <c r="F392" s="1518">
        <f>SUM(F388:F391)</f>
      </c>
      <c r="G392" s="1518">
        <f t="shared" si="27"/>
      </c>
      <c r="H392" s="1518">
        <f t="shared" si="247"/>
      </c>
      <c r="I392" s="1518">
        <f t="shared" si="183"/>
      </c>
      <c r="J392" s="1518">
        <f t="shared" si="331"/>
      </c>
      <c r="K392" s="1519">
        <f t="shared" si="303"/>
      </c>
      <c r="L392" s="1519">
        <f t="shared" si="387"/>
      </c>
      <c r="M392" s="1519">
        <f t="shared" si="359"/>
      </c>
      <c r="N392" s="1519">
        <f t="shared" si="147"/>
      </c>
      <c r="O392" s="1520">
        <f t="shared" si="55"/>
      </c>
      <c r="P392" s="1519">
        <f>AVERAGE(P388:P391)</f>
      </c>
      <c r="Q392" s="1538">
        <f>AVERAGE(Q388:Q391)</f>
      </c>
      <c r="R392" s="1516">
        <f t="shared" si="275"/>
      </c>
      <c r="S392" s="1543">
        <f>SUM(S388:S391)</f>
      </c>
      <c r="T392" s="1543">
        <f>SUM(T388:T391)</f>
      </c>
      <c r="U392" s="1543">
        <f>SUM(U388:U391)</f>
      </c>
      <c r="V392" s="1543">
        <f>SUM(V388:V391)</f>
      </c>
      <c r="W392" s="1543">
        <f>SUM(W388:W391)</f>
      </c>
      <c r="X392" s="1543">
        <f>SUM(X388:X391)</f>
      </c>
      <c r="Y392" s="1543">
        <f>SUM(Y388:Y391)</f>
      </c>
      <c r="Z392" s="1543">
        <f>SUM(Z388:Z391)</f>
      </c>
      <c r="AA392" s="1521">
        <f t="shared" si="211"/>
      </c>
      <c r="AB392" s="1522"/>
      <c r="AC392" s="1522"/>
      <c r="AD392" s="1520">
        <f>SUM(AD388:AD391)</f>
      </c>
    </row>
    <row r="393">
      <c r="A393" s="1498"/>
      <c r="B393" s="1514" t="s">
        <v>1074</v>
      </c>
      <c r="C393" s="1499" t="s">
        <v>1056</v>
      </c>
      <c r="D393" s="1500">
        <v>1985.6</v>
      </c>
      <c r="E393" s="1544">
        <v>5</v>
      </c>
      <c r="F393" s="1502">
        <f t="shared" ref="F393:F397" si="119">E393*2000</f>
      </c>
      <c r="G393" s="1502">
        <f t="shared" si="27"/>
      </c>
      <c r="H393" s="1502">
        <f t="shared" si="247"/>
      </c>
      <c r="I393" s="1502">
        <f t="shared" si="183"/>
      </c>
      <c r="J393" s="1503">
        <f t="shared" si="331"/>
      </c>
      <c r="K393" s="1504">
        <f t="shared" si="303"/>
      </c>
      <c r="L393" s="1504">
        <f t="shared" si="387"/>
      </c>
      <c r="M393" s="1504">
        <f t="shared" si="359"/>
      </c>
      <c r="N393" s="1504">
        <f t="shared" si="147"/>
      </c>
      <c r="O393" s="1505">
        <f t="shared" si="55"/>
      </c>
      <c r="P393" s="1506">
        <v>0.0194</v>
      </c>
      <c r="Q393" s="1537">
        <v>57</v>
      </c>
      <c r="R393" s="1503">
        <f t="shared" si="275"/>
      </c>
      <c r="S393" s="1537">
        <v>21649</v>
      </c>
      <c r="T393" s="1541">
        <v>237</v>
      </c>
      <c r="U393" s="1541">
        <v>92</v>
      </c>
      <c r="V393" s="1541">
        <v>261</v>
      </c>
      <c r="W393" s="1541">
        <v>60</v>
      </c>
      <c r="X393" s="1541">
        <v>4</v>
      </c>
      <c r="Y393" s="1541">
        <v>3</v>
      </c>
      <c r="Z393" s="1537">
        <v>23</v>
      </c>
      <c r="AA393" s="1503">
        <f t="shared" si="211"/>
      </c>
      <c r="AB393" s="1509" t="s">
        <v>1049</v>
      </c>
      <c r="AC393" s="1510" t="s">
        <v>1050</v>
      </c>
      <c r="AD393" s="1510">
        <v>21</v>
      </c>
    </row>
    <row r="394">
      <c r="A394" s="1498"/>
      <c r="B394" s="1514" t="s">
        <v>1074</v>
      </c>
      <c r="C394" s="1499" t="s">
        <v>1057</v>
      </c>
      <c r="D394" s="1500">
        <v>2061.17</v>
      </c>
      <c r="E394" s="1544">
        <v>1</v>
      </c>
      <c r="F394" s="1502">
        <f t="shared" si="119"/>
      </c>
      <c r="G394" s="1502">
        <f t="shared" si="27"/>
      </c>
      <c r="H394" s="1502">
        <f t="shared" si="247"/>
      </c>
      <c r="I394" s="1502">
        <f t="shared" si="183"/>
      </c>
      <c r="J394" s="1503">
        <f t="shared" si="331"/>
      </c>
      <c r="K394" s="1504">
        <f t="shared" si="303"/>
      </c>
      <c r="L394" s="1504">
        <f t="shared" si="387"/>
      </c>
      <c r="M394" s="1504">
        <f t="shared" si="359"/>
      </c>
      <c r="N394" s="1504">
        <f t="shared" si="147"/>
      </c>
      <c r="O394" s="1505">
        <f t="shared" si="55"/>
      </c>
      <c r="P394" s="1506">
        <v>0.0142</v>
      </c>
      <c r="Q394" s="1537">
        <v>58</v>
      </c>
      <c r="R394" s="1503">
        <f t="shared" si="275"/>
      </c>
      <c r="S394" s="1537">
        <v>23688</v>
      </c>
      <c r="T394" s="1541">
        <v>280</v>
      </c>
      <c r="U394" s="1541">
        <v>99</v>
      </c>
      <c r="V394" s="1541">
        <v>287</v>
      </c>
      <c r="W394" s="1541">
        <v>57</v>
      </c>
      <c r="X394" s="1541">
        <v>5</v>
      </c>
      <c r="Y394" s="1541">
        <v>0</v>
      </c>
      <c r="Z394" s="1537">
        <v>16</v>
      </c>
      <c r="AA394" s="1503">
        <f t="shared" si="211"/>
      </c>
      <c r="AB394" s="1509" t="s">
        <v>1049</v>
      </c>
      <c r="AC394" s="1510" t="s">
        <v>1050</v>
      </c>
      <c r="AD394" s="1510">
        <v>14</v>
      </c>
    </row>
    <row r="395">
      <c r="A395" s="1498"/>
      <c r="B395" s="1514" t="s">
        <v>1074</v>
      </c>
      <c r="C395" s="1514" t="s">
        <v>1058</v>
      </c>
      <c r="D395" s="1512">
        <v>2211.04</v>
      </c>
      <c r="E395" s="1544">
        <v>4</v>
      </c>
      <c r="F395" s="1502">
        <f t="shared" si="119"/>
      </c>
      <c r="G395" s="1502">
        <f t="shared" si="27"/>
      </c>
      <c r="H395" s="1502">
        <f t="shared" si="247"/>
      </c>
      <c r="I395" s="1502">
        <f t="shared" si="183"/>
      </c>
      <c r="J395" s="1503">
        <f t="shared" si="331"/>
      </c>
      <c r="K395" s="1504">
        <f t="shared" si="303"/>
      </c>
      <c r="L395" s="1504">
        <f t="shared" si="387"/>
      </c>
      <c r="M395" s="1504">
        <f t="shared" si="359"/>
      </c>
      <c r="N395" s="1504">
        <f t="shared" si="147"/>
      </c>
      <c r="O395" s="1505">
        <f t="shared" si="55"/>
      </c>
      <c r="P395" s="1506">
        <v>0.0148</v>
      </c>
      <c r="Q395" s="1537">
        <v>59</v>
      </c>
      <c r="R395" s="1503">
        <f t="shared" si="275"/>
      </c>
      <c r="S395" s="1537">
        <v>23872</v>
      </c>
      <c r="T395" s="1541">
        <v>330</v>
      </c>
      <c r="U395" s="1541">
        <v>95</v>
      </c>
      <c r="V395" s="1541">
        <v>337</v>
      </c>
      <c r="W395" s="1541">
        <v>67</v>
      </c>
      <c r="X395" s="1541">
        <v>0</v>
      </c>
      <c r="Y395" s="1541">
        <v>1</v>
      </c>
      <c r="Z395" s="1537">
        <v>17</v>
      </c>
      <c r="AA395" s="1503">
        <f t="shared" si="211"/>
      </c>
      <c r="AB395" s="1509" t="s">
        <v>1049</v>
      </c>
      <c r="AC395" s="1510" t="s">
        <v>1050</v>
      </c>
      <c r="AD395" s="1510">
        <v>22</v>
      </c>
    </row>
    <row customHeight="true" ht="18.452380952380953" r="396">
      <c r="A396" s="1498"/>
      <c r="B396" s="1514" t="s">
        <v>1074</v>
      </c>
      <c r="C396" s="1514" t="s">
        <v>1059</v>
      </c>
      <c r="D396" s="1512">
        <v>1462.53</v>
      </c>
      <c r="E396" s="1544">
        <v>4</v>
      </c>
      <c r="F396" s="1502">
        <f t="shared" si="119"/>
      </c>
      <c r="G396" s="1502">
        <f t="shared" si="27"/>
      </c>
      <c r="H396" s="1502">
        <f t="shared" si="247"/>
      </c>
      <c r="I396" s="1502">
        <f t="shared" si="183"/>
      </c>
      <c r="J396" s="1503">
        <f t="shared" si="331"/>
      </c>
      <c r="K396" s="1504">
        <f t="shared" si="303"/>
      </c>
      <c r="L396" s="1504">
        <f t="shared" si="387"/>
      </c>
      <c r="M396" s="1504">
        <f t="shared" si="359"/>
      </c>
      <c r="N396" s="1504">
        <f t="shared" si="147"/>
      </c>
      <c r="O396" s="1505">
        <f t="shared" si="55"/>
      </c>
      <c r="P396" s="1506">
        <v>0.0068</v>
      </c>
      <c r="Q396" s="1537">
        <v>58</v>
      </c>
      <c r="R396" s="1503">
        <f t="shared" si="275"/>
      </c>
      <c r="S396" s="1537">
        <v>22272</v>
      </c>
      <c r="T396" s="1541">
        <v>317</v>
      </c>
      <c r="U396" s="1541">
        <v>68</v>
      </c>
      <c r="V396" s="1541">
        <v>333</v>
      </c>
      <c r="W396" s="1541">
        <v>75</v>
      </c>
      <c r="X396" s="1541">
        <v>8</v>
      </c>
      <c r="Y396" s="1541">
        <v>0</v>
      </c>
      <c r="Z396" s="1537">
        <v>10</v>
      </c>
      <c r="AA396" s="1503">
        <f t="shared" si="211"/>
      </c>
      <c r="AB396" s="1509" t="s">
        <v>1049</v>
      </c>
      <c r="AC396" s="1510" t="s">
        <v>1050</v>
      </c>
      <c r="AD396" s="1510">
        <v>14</v>
      </c>
    </row>
    <row r="397">
      <c r="A397" s="1498"/>
      <c r="B397" s="1514" t="s">
        <v>1074</v>
      </c>
      <c r="C397" s="1514" t="s">
        <v>1078</v>
      </c>
      <c r="D397" s="1512">
        <v>1987.09</v>
      </c>
      <c r="E397" s="1542">
        <v>1</v>
      </c>
      <c r="F397" s="1502">
        <f t="shared" si="119"/>
      </c>
      <c r="G397" s="1502">
        <f t="shared" si="27"/>
      </c>
      <c r="H397" s="1502">
        <f t="shared" si="247"/>
      </c>
      <c r="I397" s="1502">
        <f t="shared" si="183"/>
      </c>
      <c r="J397" s="1503">
        <f t="shared" si="331"/>
      </c>
      <c r="K397" s="1504">
        <f t="shared" si="303"/>
      </c>
      <c r="L397" s="1504">
        <f t="shared" si="387"/>
      </c>
      <c r="M397" s="1504">
        <f t="shared" si="359"/>
      </c>
      <c r="N397" s="1504">
        <f t="shared" si="147"/>
      </c>
      <c r="O397" s="1505">
        <f t="shared" si="55"/>
      </c>
      <c r="P397" s="1506">
        <v>0.0041</v>
      </c>
      <c r="Q397" s="1537">
        <v>50</v>
      </c>
      <c r="R397" s="1503">
        <f t="shared" si="275"/>
      </c>
      <c r="S397" s="1537">
        <v>37660</v>
      </c>
      <c r="T397" s="1541">
        <v>948</v>
      </c>
      <c r="U397" s="1541">
        <v>79</v>
      </c>
      <c r="V397" s="1541">
        <v>986</v>
      </c>
      <c r="W397" s="1541">
        <v>26</v>
      </c>
      <c r="X397" s="1541">
        <v>2</v>
      </c>
      <c r="Y397" s="1541">
        <v>1</v>
      </c>
      <c r="Z397" s="1537">
        <v>16</v>
      </c>
      <c r="AA397" s="1503">
        <f t="shared" si="211"/>
      </c>
      <c r="AB397" s="1509" t="s">
        <v>1049</v>
      </c>
      <c r="AC397" s="1510" t="s">
        <v>1050</v>
      </c>
      <c r="AD397" s="1510">
        <v>10</v>
      </c>
    </row>
    <row r="398">
      <c r="A398" s="1498"/>
      <c r="B398" s="1515" t="s">
        <v>1054</v>
      </c>
      <c r="C398" s="1515"/>
      <c r="D398" s="1543">
        <f>SUM(D393:D397)</f>
      </c>
      <c r="E398" s="1543">
        <f>SUM(E393:E397)</f>
      </c>
      <c r="F398" s="1543">
        <f>SUM(F393:F397)</f>
      </c>
      <c r="G398" s="1518">
        <f t="shared" si="27"/>
      </c>
      <c r="H398" s="1518">
        <f t="shared" si="247"/>
      </c>
      <c r="I398" s="1518">
        <f t="shared" si="183"/>
      </c>
      <c r="J398" s="1518">
        <f t="shared" si="331"/>
      </c>
      <c r="K398" s="1519">
        <f t="shared" si="303"/>
      </c>
      <c r="L398" s="1519">
        <f t="shared" si="387"/>
      </c>
      <c r="M398" s="1519">
        <f t="shared" si="359"/>
      </c>
      <c r="N398" s="1519">
        <f t="shared" si="147"/>
      </c>
      <c r="O398" s="1520">
        <f t="shared" si="55"/>
      </c>
      <c r="P398" s="1519">
        <f>AVERAGE(P393:P397)</f>
      </c>
      <c r="Q398" s="1538">
        <f>AVERAGE(Q393:Q397)</f>
      </c>
      <c r="R398" s="1516">
        <f t="shared" si="275"/>
      </c>
      <c r="S398" s="1543">
        <f>SUM(S393:S397)</f>
      </c>
      <c r="T398" s="1543">
        <f>SUM(T393:T397)</f>
      </c>
      <c r="U398" s="1543">
        <f>SUM(U393:U397)</f>
      </c>
      <c r="V398" s="1543">
        <f>SUM(V393:V397)</f>
      </c>
      <c r="W398" s="1543">
        <f>SUM(W393:W397)</f>
      </c>
      <c r="X398" s="1543">
        <f>SUM(X393:X397)</f>
      </c>
      <c r="Y398" s="1543">
        <f>SUM(Y393:Y397)</f>
      </c>
      <c r="Z398" s="1543">
        <f>SUM(Z393:Z397)</f>
      </c>
      <c r="AA398" s="1521">
        <f t="shared" si="211"/>
      </c>
      <c r="AB398" s="1522"/>
      <c r="AC398" s="1522"/>
      <c r="AD398" s="1543">
        <f>SUM(AD393:AD397)</f>
      </c>
    </row>
    <row r="399">
      <c r="A399" s="1498"/>
      <c r="B399" s="1524" t="s">
        <v>1060</v>
      </c>
      <c r="C399" s="1524"/>
      <c r="D399" s="1545">
        <f>D392+D398</f>
      </c>
      <c r="E399" s="1545">
        <f>E392+E398</f>
      </c>
      <c r="F399" s="1526">
        <f>F392+F398</f>
      </c>
      <c r="G399" s="1526">
        <f t="shared" si="27"/>
      </c>
      <c r="H399" s="1526">
        <f t="shared" si="247"/>
      </c>
      <c r="I399" s="1526">
        <f t="shared" si="183"/>
      </c>
      <c r="J399" s="1526">
        <f t="shared" si="331"/>
      </c>
      <c r="K399" s="1527">
        <f t="shared" si="303"/>
      </c>
      <c r="L399" s="1527">
        <f t="shared" si="387"/>
      </c>
      <c r="M399" s="1527">
        <f t="shared" si="359"/>
      </c>
      <c r="N399" s="1527">
        <f t="shared" si="147"/>
      </c>
      <c r="O399" s="1528">
        <f t="shared" si="55"/>
      </c>
      <c r="P399" s="1528">
        <f>(P392+P398)/2</f>
      </c>
      <c r="Q399" s="1539">
        <f>(Q392+Q398)/3</f>
      </c>
      <c r="R399" s="1525">
        <f>(R398+R392)/2</f>
      </c>
      <c r="S399" s="1545">
        <f>S392+S398</f>
      </c>
      <c r="T399" s="1545">
        <f>T392+T398</f>
      </c>
      <c r="U399" s="1545">
        <f>U392+U398</f>
      </c>
      <c r="V399" s="1545">
        <f>V392+V398</f>
      </c>
      <c r="W399" s="1545">
        <f>W392+W398</f>
      </c>
      <c r="X399" s="1545">
        <f>X392+X398</f>
      </c>
      <c r="Y399" s="1545">
        <f>Y392+Y398</f>
      </c>
      <c r="Z399" s="1545">
        <f>Z392+Z398</f>
      </c>
      <c r="AA399" s="1529">
        <f t="shared" si="211"/>
      </c>
      <c r="AB399" s="1530"/>
      <c r="AC399" s="1530"/>
      <c r="AD399" s="1545">
        <f>AD392+AD398</f>
      </c>
    </row>
    <row r="400">
      <c r="A400" s="1498"/>
      <c r="B400" s="1524"/>
      <c r="C400" s="1524"/>
      <c r="D400" s="1525"/>
      <c r="E400" s="1525"/>
      <c r="F400" s="1525"/>
      <c r="G400" s="1526"/>
      <c r="H400" s="1526"/>
      <c r="I400" s="1526"/>
      <c r="J400" s="1526"/>
      <c r="K400" s="1527"/>
      <c r="L400" s="1527"/>
      <c r="M400" s="1527"/>
      <c r="N400" s="1527"/>
      <c r="O400" s="1528"/>
      <c r="P400" s="1528"/>
      <c r="Q400" s="1529"/>
      <c r="R400" s="1525"/>
      <c r="S400" s="1528"/>
      <c r="T400" s="1528"/>
      <c r="U400" s="1528"/>
      <c r="V400" s="1528"/>
      <c r="W400" s="1528"/>
      <c r="X400" s="1528"/>
      <c r="Y400" s="1528"/>
      <c r="Z400" s="1528"/>
      <c r="AA400" s="1529"/>
      <c r="AB400" s="1530"/>
      <c r="AC400" s="1530"/>
      <c r="AD400" s="1546"/>
    </row>
    <row r="401">
      <c r="A401" s="1498"/>
      <c r="B401" s="1524"/>
      <c r="C401" s="1524"/>
      <c r="D401" s="1547"/>
      <c r="E401" s="1525"/>
      <c r="F401" s="1525"/>
      <c r="G401" s="1526"/>
      <c r="H401" s="1526"/>
      <c r="I401" s="1526"/>
      <c r="J401" s="1526"/>
      <c r="K401" s="1527"/>
      <c r="L401" s="1527"/>
      <c r="M401" s="1527"/>
      <c r="N401" s="1527"/>
      <c r="O401" s="1528"/>
      <c r="P401" s="1528"/>
      <c r="Q401" s="1529"/>
      <c r="R401" s="1525"/>
      <c r="S401" s="1528"/>
      <c r="T401" s="1528"/>
      <c r="U401" s="1528"/>
      <c r="V401" s="1528"/>
      <c r="W401" s="1528"/>
      <c r="X401" s="1528"/>
      <c r="Y401" s="1528"/>
      <c r="Z401" s="1528"/>
      <c r="AA401" s="1529"/>
      <c r="AB401" s="1530"/>
      <c r="AC401" s="1530"/>
      <c r="AD401" s="1528"/>
    </row>
    <row r="402">
      <c r="A402" s="1498"/>
      <c r="B402" s="1524"/>
      <c r="C402" s="1524"/>
      <c r="D402" s="1525"/>
      <c r="E402" s="1525"/>
      <c r="F402" s="1525"/>
      <c r="G402" s="1526"/>
      <c r="H402" s="1526"/>
      <c r="I402" s="1526"/>
      <c r="J402" s="1526"/>
      <c r="K402" s="1527"/>
      <c r="L402" s="1527"/>
      <c r="M402" s="1527"/>
      <c r="N402" s="1527"/>
      <c r="O402" s="1528"/>
      <c r="P402" s="1528"/>
      <c r="Q402" s="1529"/>
      <c r="R402" s="1525"/>
      <c r="S402" s="1528"/>
      <c r="T402" s="1528"/>
      <c r="U402" s="1528"/>
      <c r="V402" s="1528"/>
      <c r="W402" s="1528"/>
      <c r="X402" s="1528"/>
      <c r="Y402" s="1528"/>
      <c r="Z402" s="1528"/>
      <c r="AA402" s="1529"/>
      <c r="AB402" s="1530"/>
      <c r="AC402" s="1530"/>
      <c r="AD402" s="1528"/>
    </row>
    <row r="403">
      <c r="A403" s="1498"/>
      <c r="B403" s="1524"/>
      <c r="C403" s="1524"/>
      <c r="D403" s="1525"/>
      <c r="E403" s="1525"/>
      <c r="F403" s="1525"/>
      <c r="G403" s="1526"/>
      <c r="H403" s="1526"/>
      <c r="I403" s="1526"/>
      <c r="J403" s="1526"/>
      <c r="K403" s="1527"/>
      <c r="L403" s="1527"/>
      <c r="M403" s="1527"/>
      <c r="N403" s="1527"/>
      <c r="O403" s="1528"/>
      <c r="P403" s="1528"/>
      <c r="Q403" s="1529"/>
      <c r="R403" s="1525"/>
      <c r="S403" s="1528"/>
      <c r="T403" s="1528"/>
      <c r="U403" s="1528"/>
      <c r="V403" s="1528"/>
      <c r="W403" s="1528"/>
      <c r="X403" s="1528"/>
      <c r="Y403" s="1528"/>
      <c r="Z403" s="1528"/>
      <c r="AA403" s="1529"/>
      <c r="AB403" s="1530"/>
      <c r="AC403" s="1530"/>
      <c r="AD403" s="1528"/>
    </row>
    <row r="404">
      <c r="A404" s="1498"/>
      <c r="B404" s="1524"/>
      <c r="C404" s="1524"/>
      <c r="D404" s="1525"/>
      <c r="E404" s="1525"/>
      <c r="F404" s="1525"/>
      <c r="G404" s="1526"/>
      <c r="H404" s="1526"/>
      <c r="I404" s="1526"/>
      <c r="J404" s="1526"/>
      <c r="K404" s="1527"/>
      <c r="L404" s="1527"/>
      <c r="M404" s="1527"/>
      <c r="N404" s="1527"/>
      <c r="O404" s="1528"/>
      <c r="P404" s="1528"/>
      <c r="Q404" s="1529"/>
      <c r="R404" s="1525"/>
      <c r="S404" s="1528"/>
      <c r="T404" s="1528"/>
      <c r="U404" s="1528"/>
      <c r="V404" s="1528"/>
      <c r="W404" s="1528"/>
      <c r="X404" s="1528"/>
      <c r="Y404" s="1528"/>
      <c r="Z404" s="1528"/>
      <c r="AA404" s="1529"/>
      <c r="AB404" s="1530"/>
      <c r="AC404" s="1530"/>
      <c r="AD404" s="1528"/>
    </row>
    <row r="405">
      <c r="A405" s="1498"/>
      <c r="B405" s="1524"/>
      <c r="C405" s="1524"/>
      <c r="D405" s="1525"/>
      <c r="E405" s="1525"/>
      <c r="F405" s="1525"/>
      <c r="G405" s="1526"/>
      <c r="H405" s="1526"/>
      <c r="I405" s="1526"/>
      <c r="J405" s="1526"/>
      <c r="K405" s="1527"/>
      <c r="L405" s="1527"/>
      <c r="M405" s="1527"/>
      <c r="N405" s="1527"/>
      <c r="O405" s="1528"/>
      <c r="P405" s="1528"/>
      <c r="Q405" s="1529"/>
      <c r="R405" s="1525"/>
      <c r="S405" s="1528"/>
      <c r="T405" s="1528"/>
      <c r="U405" s="1528"/>
      <c r="V405" s="1528"/>
      <c r="W405" s="1528"/>
      <c r="X405" s="1528"/>
      <c r="Y405" s="1528"/>
      <c r="Z405" s="1528"/>
      <c r="AA405" s="1529"/>
      <c r="AB405" s="1530"/>
      <c r="AC405" s="1530"/>
      <c r="AD405" s="1528"/>
    </row>
    <row r="406">
      <c r="A406" s="1498"/>
      <c r="B406" s="1524"/>
      <c r="C406" s="1524"/>
      <c r="D406" s="1525"/>
      <c r="E406" s="1525"/>
      <c r="F406" s="1525"/>
      <c r="G406" s="1526"/>
      <c r="H406" s="1526"/>
      <c r="I406" s="1526"/>
      <c r="J406" s="1526"/>
      <c r="K406" s="1527"/>
      <c r="L406" s="1527"/>
      <c r="M406" s="1527"/>
      <c r="N406" s="1527"/>
      <c r="O406" s="1528"/>
      <c r="P406" s="1528"/>
      <c r="Q406" s="1529"/>
      <c r="R406" s="1525"/>
      <c r="S406" s="1528"/>
      <c r="T406" s="1528"/>
      <c r="U406" s="1528"/>
      <c r="V406" s="1528"/>
      <c r="W406" s="1528"/>
      <c r="X406" s="1528"/>
      <c r="Y406" s="1528"/>
      <c r="Z406" s="1528"/>
      <c r="AA406" s="1529"/>
      <c r="AB406" s="1530"/>
      <c r="AC406" s="1530"/>
      <c r="AD406" s="1528"/>
    </row>
    <row r="407">
      <c r="A407" s="1498"/>
      <c r="B407" s="1524"/>
      <c r="C407" s="1524"/>
      <c r="D407" s="1525"/>
      <c r="E407" s="1525"/>
      <c r="F407" s="1525"/>
      <c r="G407" s="1526"/>
      <c r="H407" s="1526"/>
      <c r="I407" s="1526"/>
      <c r="J407" s="1526"/>
      <c r="K407" s="1527"/>
      <c r="L407" s="1527"/>
      <c r="M407" s="1527"/>
      <c r="N407" s="1527"/>
      <c r="O407" s="1528"/>
      <c r="P407" s="1528"/>
      <c r="Q407" s="1529"/>
      <c r="R407" s="1525"/>
      <c r="S407" s="1528"/>
      <c r="T407" s="1528"/>
      <c r="U407" s="1528"/>
      <c r="V407" s="1528"/>
      <c r="W407" s="1528"/>
      <c r="X407" s="1528"/>
      <c r="Y407" s="1528"/>
      <c r="Z407" s="1528"/>
      <c r="AA407" s="1529"/>
      <c r="AB407" s="1530"/>
      <c r="AC407" s="1530"/>
      <c r="AD407" s="1528"/>
    </row>
    <row r="408">
      <c r="A408" s="1498"/>
      <c r="B408" s="1524"/>
      <c r="C408" s="1524"/>
      <c r="D408" s="1525"/>
      <c r="E408" s="1525"/>
      <c r="F408" s="1525"/>
      <c r="G408" s="1526"/>
      <c r="H408" s="1526"/>
      <c r="I408" s="1526"/>
      <c r="J408" s="1526"/>
      <c r="K408" s="1527"/>
      <c r="L408" s="1527"/>
      <c r="M408" s="1527"/>
      <c r="N408" s="1527"/>
      <c r="O408" s="1528"/>
      <c r="P408" s="1528"/>
      <c r="Q408" s="1529"/>
      <c r="R408" s="1525"/>
      <c r="S408" s="1528"/>
      <c r="T408" s="1528"/>
      <c r="U408" s="1528"/>
      <c r="V408" s="1528"/>
      <c r="W408" s="1528"/>
      <c r="X408" s="1528"/>
      <c r="Y408" s="1528"/>
      <c r="Z408" s="1528"/>
      <c r="AA408" s="1529"/>
      <c r="AB408" s="1530"/>
      <c r="AC408" s="1530"/>
      <c r="AD408" s="1528"/>
    </row>
    <row r="409">
      <c r="A409" s="1498"/>
      <c r="B409" s="1524"/>
      <c r="C409" s="1524"/>
      <c r="D409" s="1525"/>
      <c r="E409" s="1525"/>
      <c r="F409" s="1525"/>
      <c r="G409" s="1526"/>
      <c r="H409" s="1526"/>
      <c r="I409" s="1526"/>
      <c r="J409" s="1526"/>
      <c r="K409" s="1527"/>
      <c r="L409" s="1527"/>
      <c r="M409" s="1527"/>
      <c r="N409" s="1527"/>
      <c r="O409" s="1528"/>
      <c r="P409" s="1528"/>
      <c r="Q409" s="1529"/>
      <c r="R409" s="1525"/>
      <c r="S409" s="1528"/>
      <c r="T409" s="1528"/>
      <c r="U409" s="1528"/>
      <c r="V409" s="1528"/>
      <c r="W409" s="1528"/>
      <c r="X409" s="1528"/>
      <c r="Y409" s="1528"/>
      <c r="Z409" s="1528"/>
      <c r="AA409" s="1529"/>
      <c r="AB409" s="1530"/>
      <c r="AC409" s="1530"/>
      <c r="AD409" s="1528"/>
    </row>
    <row r="410">
      <c r="A410" s="1498"/>
      <c r="B410" s="1524"/>
      <c r="C410" s="1524"/>
      <c r="D410" s="1525"/>
      <c r="E410" s="1525"/>
      <c r="F410" s="1525"/>
      <c r="G410" s="1526"/>
      <c r="H410" s="1526"/>
      <c r="I410" s="1526"/>
      <c r="J410" s="1526"/>
      <c r="K410" s="1527"/>
      <c r="L410" s="1527"/>
      <c r="M410" s="1527"/>
      <c r="N410" s="1527"/>
      <c r="O410" s="1528"/>
      <c r="P410" s="1528"/>
      <c r="Q410" s="1529"/>
      <c r="R410" s="1525"/>
      <c r="S410" s="1528"/>
      <c r="T410" s="1528"/>
      <c r="U410" s="1528"/>
      <c r="V410" s="1528"/>
      <c r="W410" s="1528"/>
      <c r="X410" s="1528"/>
      <c r="Y410" s="1528"/>
      <c r="Z410" s="1528"/>
      <c r="AA410" s="1529"/>
      <c r="AB410" s="1530"/>
      <c r="AC410" s="1530"/>
      <c r="AD410" s="1528"/>
    </row>
    <row r="411">
      <c r="A411" s="1498"/>
      <c r="B411" s="1524"/>
      <c r="C411" s="1524"/>
      <c r="D411" s="1525"/>
      <c r="E411" s="1525"/>
      <c r="F411" s="1525"/>
      <c r="G411" s="1526"/>
      <c r="H411" s="1526"/>
      <c r="I411" s="1526"/>
      <c r="J411" s="1526"/>
      <c r="K411" s="1527"/>
      <c r="L411" s="1527"/>
      <c r="M411" s="1527"/>
      <c r="N411" s="1527"/>
      <c r="O411" s="1528"/>
      <c r="P411" s="1528"/>
      <c r="Q411" s="1529"/>
      <c r="R411" s="1525"/>
      <c r="S411" s="1528"/>
      <c r="T411" s="1528"/>
      <c r="U411" s="1528"/>
      <c r="V411" s="1528"/>
      <c r="W411" s="1528"/>
      <c r="X411" s="1528"/>
      <c r="Y411" s="1528"/>
      <c r="Z411" s="1528"/>
      <c r="AA411" s="1529"/>
      <c r="AB411" s="1530"/>
      <c r="AC411" s="1530"/>
      <c r="AD411" s="1528"/>
    </row>
    <row r="412">
      <c r="A412" s="1498"/>
      <c r="B412" s="1524"/>
      <c r="C412" s="1524"/>
      <c r="D412" s="1525"/>
      <c r="E412" s="1525"/>
      <c r="F412" s="1525"/>
      <c r="G412" s="1526"/>
      <c r="H412" s="1526"/>
      <c r="I412" s="1526"/>
      <c r="J412" s="1526"/>
      <c r="K412" s="1527"/>
      <c r="L412" s="1527"/>
      <c r="M412" s="1527"/>
      <c r="N412" s="1527"/>
      <c r="O412" s="1528"/>
      <c r="P412" s="1528"/>
      <c r="Q412" s="1529"/>
      <c r="R412" s="1525"/>
      <c r="S412" s="1528"/>
      <c r="T412" s="1528"/>
      <c r="U412" s="1528"/>
      <c r="V412" s="1528"/>
      <c r="W412" s="1528"/>
      <c r="X412" s="1528"/>
      <c r="Y412" s="1528"/>
      <c r="Z412" s="1528"/>
      <c r="AA412" s="1529"/>
      <c r="AB412" s="1530"/>
      <c r="AC412" s="1530"/>
      <c r="AD412" s="1528"/>
    </row>
    <row r="413">
      <c r="A413" s="1498"/>
      <c r="B413" s="1524"/>
      <c r="C413" s="1524"/>
      <c r="D413" s="1525"/>
      <c r="E413" s="1525"/>
      <c r="F413" s="1525"/>
      <c r="G413" s="1526"/>
      <c r="H413" s="1526"/>
      <c r="I413" s="1526"/>
      <c r="J413" s="1526"/>
      <c r="K413" s="1527"/>
      <c r="L413" s="1527"/>
      <c r="M413" s="1527"/>
      <c r="N413" s="1527"/>
      <c r="O413" s="1528"/>
      <c r="P413" s="1528"/>
      <c r="Q413" s="1529"/>
      <c r="R413" s="1525"/>
      <c r="S413" s="1528"/>
      <c r="T413" s="1528"/>
      <c r="U413" s="1528"/>
      <c r="V413" s="1528"/>
      <c r="W413" s="1528"/>
      <c r="X413" s="1528"/>
      <c r="Y413" s="1528"/>
      <c r="Z413" s="1528"/>
      <c r="AA413" s="1529"/>
      <c r="AB413" s="1530"/>
      <c r="AC413" s="1530"/>
      <c r="AD413" s="1528"/>
    </row>
    <row r="414">
      <c r="A414" s="1498"/>
      <c r="B414" s="1524"/>
      <c r="C414" s="1524"/>
      <c r="D414" s="1525"/>
      <c r="E414" s="1525"/>
      <c r="F414" s="1525"/>
      <c r="G414" s="1526"/>
      <c r="H414" s="1526"/>
      <c r="I414" s="1526"/>
      <c r="J414" s="1526"/>
      <c r="K414" s="1527"/>
      <c r="L414" s="1527"/>
      <c r="M414" s="1527"/>
      <c r="N414" s="1527"/>
      <c r="O414" s="1528"/>
      <c r="P414" s="1528"/>
      <c r="Q414" s="1529"/>
      <c r="R414" s="1525"/>
      <c r="S414" s="1528"/>
      <c r="T414" s="1528"/>
      <c r="U414" s="1528"/>
      <c r="V414" s="1528"/>
      <c r="W414" s="1528"/>
      <c r="X414" s="1528"/>
      <c r="Y414" s="1528"/>
      <c r="Z414" s="1528"/>
      <c r="AA414" s="1529"/>
      <c r="AB414" s="1530"/>
      <c r="AC414" s="1530"/>
      <c r="AD414" s="1528"/>
    </row>
    <row r="415">
      <c r="A415" s="1498"/>
      <c r="B415" s="1524"/>
      <c r="C415" s="1524"/>
      <c r="D415" s="1525"/>
      <c r="E415" s="1525"/>
      <c r="F415" s="1525"/>
      <c r="G415" s="1526"/>
      <c r="H415" s="1526"/>
      <c r="I415" s="1526"/>
      <c r="J415" s="1526"/>
      <c r="K415" s="1527"/>
      <c r="L415" s="1527"/>
      <c r="M415" s="1527"/>
      <c r="N415" s="1527"/>
      <c r="O415" s="1528"/>
      <c r="P415" s="1528"/>
      <c r="Q415" s="1529"/>
      <c r="R415" s="1525"/>
      <c r="S415" s="1528"/>
      <c r="T415" s="1528"/>
      <c r="U415" s="1528"/>
      <c r="V415" s="1528"/>
      <c r="W415" s="1528"/>
      <c r="X415" s="1528"/>
      <c r="Y415" s="1528"/>
      <c r="Z415" s="1528"/>
      <c r="AA415" s="1529"/>
      <c r="AB415" s="1530"/>
      <c r="AC415" s="1530"/>
      <c r="AD415" s="1528"/>
    </row>
    <row r="416">
      <c r="A416" s="1498"/>
      <c r="B416" s="1524"/>
      <c r="C416" s="1524"/>
      <c r="D416" s="1525"/>
      <c r="E416" s="1525"/>
      <c r="F416" s="1525"/>
      <c r="G416" s="1526"/>
      <c r="H416" s="1526"/>
      <c r="I416" s="1526"/>
      <c r="J416" s="1526"/>
      <c r="K416" s="1527"/>
      <c r="L416" s="1527"/>
      <c r="M416" s="1527"/>
      <c r="N416" s="1527"/>
      <c r="O416" s="1528"/>
      <c r="P416" s="1528"/>
      <c r="Q416" s="1529"/>
      <c r="R416" s="1525"/>
      <c r="S416" s="1528"/>
      <c r="T416" s="1528"/>
      <c r="U416" s="1528"/>
      <c r="V416" s="1528"/>
      <c r="W416" s="1528"/>
      <c r="X416" s="1528"/>
      <c r="Y416" s="1528"/>
      <c r="Z416" s="1528"/>
      <c r="AA416" s="1529"/>
      <c r="AB416" s="1530"/>
      <c r="AC416" s="1530"/>
      <c r="AD416" s="1528"/>
    </row>
    <row r="417">
      <c r="A417" s="1498"/>
      <c r="B417" s="1524"/>
      <c r="C417" s="1524"/>
      <c r="D417" s="1525"/>
      <c r="E417" s="1525"/>
      <c r="F417" s="1525"/>
      <c r="G417" s="1526"/>
      <c r="H417" s="1526"/>
      <c r="I417" s="1526"/>
      <c r="J417" s="1526"/>
      <c r="K417" s="1527"/>
      <c r="L417" s="1527"/>
      <c r="M417" s="1527"/>
      <c r="N417" s="1527"/>
      <c r="O417" s="1528"/>
      <c r="P417" s="1528"/>
      <c r="Q417" s="1529"/>
      <c r="R417" s="1525"/>
      <c r="S417" s="1528"/>
      <c r="T417" s="1528"/>
      <c r="U417" s="1528"/>
      <c r="V417" s="1528"/>
      <c r="W417" s="1528"/>
      <c r="X417" s="1528"/>
      <c r="Y417" s="1528"/>
      <c r="Z417" s="1528"/>
      <c r="AA417" s="1529"/>
      <c r="AB417" s="1530"/>
      <c r="AC417" s="1530"/>
      <c r="AD417" s="1528"/>
    </row>
    <row r="418">
      <c r="A418" s="1498"/>
      <c r="B418" s="1524"/>
      <c r="C418" s="1524"/>
      <c r="D418" s="1525"/>
      <c r="E418" s="1525"/>
      <c r="F418" s="1525"/>
      <c r="G418" s="1526"/>
      <c r="H418" s="1526"/>
      <c r="I418" s="1526"/>
      <c r="J418" s="1526"/>
      <c r="K418" s="1527"/>
      <c r="L418" s="1527"/>
      <c r="M418" s="1527"/>
      <c r="N418" s="1527"/>
      <c r="O418" s="1528"/>
      <c r="P418" s="1528"/>
      <c r="Q418" s="1529"/>
      <c r="R418" s="1525"/>
      <c r="S418" s="1528"/>
      <c r="T418" s="1528"/>
      <c r="U418" s="1528"/>
      <c r="V418" s="1528"/>
      <c r="W418" s="1528"/>
      <c r="X418" s="1528"/>
      <c r="Y418" s="1528"/>
      <c r="Z418" s="1528"/>
      <c r="AA418" s="1529"/>
      <c r="AB418" s="1530"/>
      <c r="AC418" s="1530"/>
      <c r="AD418" s="1528"/>
    </row>
    <row r="419">
      <c r="A419" s="1498"/>
      <c r="B419" s="1524"/>
      <c r="C419" s="1524"/>
      <c r="D419" s="1525"/>
      <c r="E419" s="1525"/>
      <c r="F419" s="1525"/>
      <c r="G419" s="1526"/>
      <c r="H419" s="1526"/>
      <c r="I419" s="1526"/>
      <c r="J419" s="1526"/>
      <c r="K419" s="1527"/>
      <c r="L419" s="1527"/>
      <c r="M419" s="1527"/>
      <c r="N419" s="1527"/>
      <c r="O419" s="1528"/>
      <c r="P419" s="1528"/>
      <c r="Q419" s="1529"/>
      <c r="R419" s="1525"/>
      <c r="S419" s="1528"/>
      <c r="T419" s="1528"/>
      <c r="U419" s="1528"/>
      <c r="V419" s="1528"/>
      <c r="W419" s="1528"/>
      <c r="X419" s="1528"/>
      <c r="Y419" s="1528"/>
      <c r="Z419" s="1528"/>
      <c r="AA419" s="1529"/>
      <c r="AB419" s="1530"/>
      <c r="AC419" s="1530"/>
      <c r="AD419" s="1528"/>
    </row>
    <row r="420">
      <c r="A420" s="1498"/>
      <c r="B420" s="1524"/>
      <c r="C420" s="1524"/>
      <c r="D420" s="1525"/>
      <c r="E420" s="1525"/>
      <c r="F420" s="1525"/>
      <c r="G420" s="1526"/>
      <c r="H420" s="1526"/>
      <c r="I420" s="1526"/>
      <c r="J420" s="1526"/>
      <c r="K420" s="1527"/>
      <c r="L420" s="1527"/>
      <c r="M420" s="1527"/>
      <c r="N420" s="1527"/>
      <c r="O420" s="1528"/>
      <c r="P420" s="1528"/>
      <c r="Q420" s="1529"/>
      <c r="R420" s="1525"/>
      <c r="S420" s="1528"/>
      <c r="T420" s="1528"/>
      <c r="U420" s="1528"/>
      <c r="V420" s="1528"/>
      <c r="W420" s="1528"/>
      <c r="X420" s="1528"/>
      <c r="Y420" s="1528"/>
      <c r="Z420" s="1528"/>
      <c r="AA420" s="1529"/>
      <c r="AB420" s="1530"/>
      <c r="AC420" s="1530"/>
      <c r="AD420" s="1528"/>
    </row>
    <row r="421">
      <c r="A421" s="1498"/>
      <c r="B421" s="1524"/>
      <c r="C421" s="1524"/>
      <c r="D421" s="1525"/>
      <c r="E421" s="1525"/>
      <c r="F421" s="1525"/>
      <c r="G421" s="1526"/>
      <c r="H421" s="1526"/>
      <c r="I421" s="1526"/>
      <c r="J421" s="1526"/>
      <c r="K421" s="1527"/>
      <c r="L421" s="1527"/>
      <c r="M421" s="1527"/>
      <c r="N421" s="1527"/>
      <c r="O421" s="1528"/>
      <c r="P421" s="1528"/>
      <c r="Q421" s="1529"/>
      <c r="R421" s="1525"/>
      <c r="S421" s="1528"/>
      <c r="T421" s="1528"/>
      <c r="U421" s="1528"/>
      <c r="V421" s="1528"/>
      <c r="W421" s="1528"/>
      <c r="X421" s="1528"/>
      <c r="Y421" s="1528"/>
      <c r="Z421" s="1528"/>
      <c r="AA421" s="1529"/>
      <c r="AB421" s="1530"/>
      <c r="AC421" s="1530"/>
      <c r="AD421" s="1528"/>
    </row>
    <row r="422">
      <c r="A422" s="1498"/>
      <c r="B422" s="1524"/>
      <c r="C422" s="1524"/>
      <c r="D422" s="1525"/>
      <c r="E422" s="1525"/>
      <c r="F422" s="1525"/>
      <c r="G422" s="1526"/>
      <c r="H422" s="1526"/>
      <c r="I422" s="1526"/>
      <c r="J422" s="1526"/>
      <c r="K422" s="1527"/>
      <c r="L422" s="1527"/>
      <c r="M422" s="1527"/>
      <c r="N422" s="1527"/>
      <c r="O422" s="1528"/>
      <c r="P422" s="1528"/>
      <c r="Q422" s="1529"/>
      <c r="R422" s="1525"/>
      <c r="S422" s="1528"/>
      <c r="T422" s="1528"/>
      <c r="U422" s="1528"/>
      <c r="V422" s="1528"/>
      <c r="W422" s="1528"/>
      <c r="X422" s="1528"/>
      <c r="Y422" s="1528"/>
      <c r="Z422" s="1528"/>
      <c r="AA422" s="1529"/>
      <c r="AB422" s="1530"/>
      <c r="AC422" s="1530"/>
      <c r="AD422" s="1528"/>
    </row>
    <row r="423">
      <c r="A423" s="1498"/>
      <c r="B423" s="1524"/>
      <c r="C423" s="1524"/>
      <c r="D423" s="1525"/>
      <c r="E423" s="1525"/>
      <c r="F423" s="1525"/>
      <c r="G423" s="1526"/>
      <c r="H423" s="1526"/>
      <c r="I423" s="1526"/>
      <c r="J423" s="1526"/>
      <c r="K423" s="1527"/>
      <c r="L423" s="1527"/>
      <c r="M423" s="1527"/>
      <c r="N423" s="1527"/>
      <c r="O423" s="1528"/>
      <c r="P423" s="1528"/>
      <c r="Q423" s="1529"/>
      <c r="R423" s="1525"/>
      <c r="S423" s="1528"/>
      <c r="T423" s="1528"/>
      <c r="U423" s="1528"/>
      <c r="V423" s="1528"/>
      <c r="W423" s="1528"/>
      <c r="X423" s="1528"/>
      <c r="Y423" s="1528"/>
      <c r="Z423" s="1528"/>
      <c r="AA423" s="1529"/>
      <c r="AB423" s="1530"/>
      <c r="AC423" s="1530"/>
      <c r="AD423" s="1528"/>
    </row>
    <row r="424">
      <c r="A424" s="1498"/>
      <c r="B424" s="1524"/>
      <c r="C424" s="1524"/>
      <c r="D424" s="1525"/>
      <c r="E424" s="1525"/>
      <c r="F424" s="1525"/>
      <c r="G424" s="1526"/>
      <c r="H424" s="1526"/>
      <c r="I424" s="1526"/>
      <c r="J424" s="1526"/>
      <c r="K424" s="1527"/>
      <c r="L424" s="1527"/>
      <c r="M424" s="1527"/>
      <c r="N424" s="1527"/>
      <c r="O424" s="1528"/>
      <c r="P424" s="1528"/>
      <c r="Q424" s="1529"/>
      <c r="R424" s="1525"/>
      <c r="S424" s="1528"/>
      <c r="T424" s="1528"/>
      <c r="U424" s="1528"/>
      <c r="V424" s="1528"/>
      <c r="W424" s="1528"/>
      <c r="X424" s="1528"/>
      <c r="Y424" s="1528"/>
      <c r="Z424" s="1528"/>
      <c r="AA424" s="1529"/>
      <c r="AB424" s="1530"/>
      <c r="AC424" s="1530"/>
      <c r="AD424" s="1528"/>
    </row>
    <row r="425">
      <c r="A425" s="1498"/>
      <c r="B425" s="1524"/>
      <c r="C425" s="1524"/>
      <c r="D425" s="1525"/>
      <c r="E425" s="1525"/>
      <c r="F425" s="1525"/>
      <c r="G425" s="1526"/>
      <c r="H425" s="1526"/>
      <c r="I425" s="1526"/>
      <c r="J425" s="1526"/>
      <c r="K425" s="1527"/>
      <c r="L425" s="1527"/>
      <c r="M425" s="1527"/>
      <c r="N425" s="1527"/>
      <c r="O425" s="1528"/>
      <c r="P425" s="1528"/>
      <c r="Q425" s="1529"/>
      <c r="R425" s="1525"/>
      <c r="S425" s="1528"/>
      <c r="T425" s="1528"/>
      <c r="U425" s="1528"/>
      <c r="V425" s="1528"/>
      <c r="W425" s="1528"/>
      <c r="X425" s="1528"/>
      <c r="Y425" s="1528"/>
      <c r="Z425" s="1528"/>
      <c r="AA425" s="1529"/>
      <c r="AB425" s="1530"/>
      <c r="AC425" s="1530"/>
      <c r="AD425" s="1528"/>
    </row>
    <row r="426">
      <c r="A426" s="1498"/>
      <c r="B426" s="1524"/>
      <c r="C426" s="1524"/>
      <c r="D426" s="1525"/>
      <c r="E426" s="1525"/>
      <c r="F426" s="1525"/>
      <c r="G426" s="1526"/>
      <c r="H426" s="1526"/>
      <c r="I426" s="1526"/>
      <c r="J426" s="1526"/>
      <c r="K426" s="1527"/>
      <c r="L426" s="1527"/>
      <c r="M426" s="1527"/>
      <c r="N426" s="1527"/>
      <c r="O426" s="1528"/>
      <c r="P426" s="1528"/>
      <c r="Q426" s="1529"/>
      <c r="R426" s="1525"/>
      <c r="S426" s="1528"/>
      <c r="T426" s="1528"/>
      <c r="U426" s="1528"/>
      <c r="V426" s="1528"/>
      <c r="W426" s="1528"/>
      <c r="X426" s="1528"/>
      <c r="Y426" s="1528"/>
      <c r="Z426" s="1528"/>
      <c r="AA426" s="1529"/>
      <c r="AB426" s="1530"/>
      <c r="AC426" s="1530"/>
      <c r="AD426" s="1528"/>
    </row>
    <row r="427">
      <c r="A427" s="1498"/>
      <c r="B427" s="1524"/>
      <c r="C427" s="1524"/>
      <c r="D427" s="1525"/>
      <c r="E427" s="1525"/>
      <c r="F427" s="1525"/>
      <c r="G427" s="1526"/>
      <c r="H427" s="1526"/>
      <c r="I427" s="1526"/>
      <c r="J427" s="1526"/>
      <c r="K427" s="1527"/>
      <c r="L427" s="1527"/>
      <c r="M427" s="1527"/>
      <c r="N427" s="1527"/>
      <c r="O427" s="1528"/>
      <c r="P427" s="1528"/>
      <c r="Q427" s="1529"/>
      <c r="R427" s="1525"/>
      <c r="S427" s="1528"/>
      <c r="T427" s="1528"/>
      <c r="U427" s="1528"/>
      <c r="V427" s="1528"/>
      <c r="W427" s="1528"/>
      <c r="X427" s="1528"/>
      <c r="Y427" s="1528"/>
      <c r="Z427" s="1528"/>
      <c r="AA427" s="1529"/>
      <c r="AB427" s="1530"/>
      <c r="AC427" s="1530"/>
      <c r="AD427" s="1528"/>
    </row>
    <row r="428">
      <c r="A428" s="1498"/>
      <c r="B428" s="1524"/>
      <c r="C428" s="1524"/>
      <c r="D428" s="1525"/>
      <c r="E428" s="1525"/>
      <c r="F428" s="1525"/>
      <c r="G428" s="1526"/>
      <c r="H428" s="1526"/>
      <c r="I428" s="1526"/>
      <c r="J428" s="1526"/>
      <c r="K428" s="1527"/>
      <c r="L428" s="1527"/>
      <c r="M428" s="1527"/>
      <c r="N428" s="1527"/>
      <c r="O428" s="1528"/>
      <c r="P428" s="1528"/>
      <c r="Q428" s="1529"/>
      <c r="R428" s="1525"/>
      <c r="S428" s="1528"/>
      <c r="T428" s="1528"/>
      <c r="U428" s="1528"/>
      <c r="V428" s="1528"/>
      <c r="W428" s="1528"/>
      <c r="X428" s="1528"/>
      <c r="Y428" s="1528"/>
      <c r="Z428" s="1528"/>
      <c r="AA428" s="1529"/>
      <c r="AB428" s="1530"/>
      <c r="AC428" s="1530"/>
      <c r="AD428" s="1528"/>
    </row>
    <row r="429">
      <c r="A429" s="1498"/>
      <c r="B429" s="1524"/>
      <c r="C429" s="1524"/>
      <c r="D429" s="1525"/>
      <c r="E429" s="1525"/>
      <c r="F429" s="1525"/>
      <c r="G429" s="1526"/>
      <c r="H429" s="1526"/>
      <c r="I429" s="1526"/>
      <c r="J429" s="1526"/>
      <c r="K429" s="1527"/>
      <c r="L429" s="1527"/>
      <c r="M429" s="1527"/>
      <c r="N429" s="1527"/>
      <c r="O429" s="1528"/>
      <c r="P429" s="1528"/>
      <c r="Q429" s="1529"/>
      <c r="R429" s="1525"/>
      <c r="S429" s="1528"/>
      <c r="T429" s="1528"/>
      <c r="U429" s="1528"/>
      <c r="V429" s="1528"/>
      <c r="W429" s="1528"/>
      <c r="X429" s="1528"/>
      <c r="Y429" s="1528"/>
      <c r="Z429" s="1528"/>
      <c r="AA429" s="1529"/>
      <c r="AB429" s="1530"/>
      <c r="AC429" s="1530"/>
      <c r="AD429" s="1528"/>
    </row>
    <row r="430">
      <c r="A430" s="1498"/>
      <c r="B430" s="1524"/>
      <c r="C430" s="1524"/>
      <c r="D430" s="1525"/>
      <c r="E430" s="1525"/>
      <c r="F430" s="1525"/>
      <c r="G430" s="1526"/>
      <c r="H430" s="1526"/>
      <c r="I430" s="1526"/>
      <c r="J430" s="1526"/>
      <c r="K430" s="1527"/>
      <c r="L430" s="1527"/>
      <c r="M430" s="1527"/>
      <c r="N430" s="1527"/>
      <c r="O430" s="1528"/>
      <c r="P430" s="1528"/>
      <c r="Q430" s="1529"/>
      <c r="R430" s="1525"/>
      <c r="S430" s="1528"/>
      <c r="T430" s="1528"/>
      <c r="U430" s="1528"/>
      <c r="V430" s="1528"/>
      <c r="W430" s="1528"/>
      <c r="X430" s="1528"/>
      <c r="Y430" s="1528"/>
      <c r="Z430" s="1528"/>
      <c r="AA430" s="1529"/>
      <c r="AB430" s="1530"/>
      <c r="AC430" s="1530"/>
      <c r="AD430" s="1528"/>
    </row>
    <row r="431">
      <c r="A431" s="1498"/>
      <c r="B431" s="1524"/>
      <c r="C431" s="1524"/>
      <c r="D431" s="1525"/>
      <c r="E431" s="1525"/>
      <c r="F431" s="1525"/>
      <c r="G431" s="1526"/>
      <c r="H431" s="1526"/>
      <c r="I431" s="1526"/>
      <c r="J431" s="1526"/>
      <c r="K431" s="1527"/>
      <c r="L431" s="1527"/>
      <c r="M431" s="1527"/>
      <c r="N431" s="1527"/>
      <c r="O431" s="1528"/>
      <c r="P431" s="1528"/>
      <c r="Q431" s="1529"/>
      <c r="R431" s="1525"/>
      <c r="S431" s="1528"/>
      <c r="T431" s="1528"/>
      <c r="U431" s="1528"/>
      <c r="V431" s="1528"/>
      <c r="W431" s="1528"/>
      <c r="X431" s="1528"/>
      <c r="Y431" s="1528"/>
      <c r="Z431" s="1528"/>
      <c r="AA431" s="1529"/>
      <c r="AB431" s="1530"/>
      <c r="AC431" s="1530"/>
      <c r="AD431" s="1528"/>
    </row>
    <row r="432">
      <c r="A432" s="1498"/>
      <c r="B432" s="1524"/>
      <c r="C432" s="1524"/>
      <c r="D432" s="1525"/>
      <c r="E432" s="1525"/>
      <c r="F432" s="1525"/>
      <c r="G432" s="1526"/>
      <c r="H432" s="1526"/>
      <c r="I432" s="1526"/>
      <c r="J432" s="1526"/>
      <c r="K432" s="1527"/>
      <c r="L432" s="1527"/>
      <c r="M432" s="1527"/>
      <c r="N432" s="1527"/>
      <c r="O432" s="1528"/>
      <c r="P432" s="1528"/>
      <c r="Q432" s="1529"/>
      <c r="R432" s="1525"/>
      <c r="S432" s="1528"/>
      <c r="T432" s="1528"/>
      <c r="U432" s="1528"/>
      <c r="V432" s="1528"/>
      <c r="W432" s="1528"/>
      <c r="X432" s="1528"/>
      <c r="Y432" s="1528"/>
      <c r="Z432" s="1528"/>
      <c r="AA432" s="1529"/>
      <c r="AB432" s="1530"/>
      <c r="AC432" s="1530"/>
      <c r="AD432" s="1528"/>
    </row>
    <row r="433">
      <c r="A433" s="1498"/>
      <c r="B433" s="1524"/>
      <c r="C433" s="1524"/>
      <c r="D433" s="1525"/>
      <c r="E433" s="1525"/>
      <c r="F433" s="1525"/>
      <c r="G433" s="1526"/>
      <c r="H433" s="1526"/>
      <c r="I433" s="1526"/>
      <c r="J433" s="1526"/>
      <c r="K433" s="1527"/>
      <c r="L433" s="1527"/>
      <c r="M433" s="1527"/>
      <c r="N433" s="1527"/>
      <c r="O433" s="1528"/>
      <c r="P433" s="1528"/>
      <c r="Q433" s="1529"/>
      <c r="R433" s="1525"/>
      <c r="S433" s="1528"/>
      <c r="T433" s="1528"/>
      <c r="U433" s="1528"/>
      <c r="V433" s="1528"/>
      <c r="W433" s="1528"/>
      <c r="X433" s="1528"/>
      <c r="Y433" s="1528"/>
      <c r="Z433" s="1528"/>
      <c r="AA433" s="1529"/>
      <c r="AB433" s="1530"/>
      <c r="AC433" s="1530"/>
      <c r="AD433" s="1528"/>
    </row>
    <row r="434">
      <c r="A434" s="1498"/>
      <c r="B434" s="1524"/>
      <c r="C434" s="1524"/>
      <c r="D434" s="1525"/>
      <c r="E434" s="1525"/>
      <c r="F434" s="1525"/>
      <c r="G434" s="1526"/>
      <c r="H434" s="1526"/>
      <c r="I434" s="1526"/>
      <c r="J434" s="1526"/>
      <c r="K434" s="1527"/>
      <c r="L434" s="1527"/>
      <c r="M434" s="1527"/>
      <c r="N434" s="1527"/>
      <c r="O434" s="1528"/>
      <c r="P434" s="1528"/>
      <c r="Q434" s="1529"/>
      <c r="R434" s="1525"/>
      <c r="S434" s="1528"/>
      <c r="T434" s="1528"/>
      <c r="U434" s="1528"/>
      <c r="V434" s="1528"/>
      <c r="W434" s="1528"/>
      <c r="X434" s="1528"/>
      <c r="Y434" s="1528"/>
      <c r="Z434" s="1528"/>
      <c r="AA434" s="1529"/>
      <c r="AB434" s="1530"/>
      <c r="AC434" s="1530"/>
      <c r="AD434" s="1528"/>
    </row>
    <row r="435">
      <c r="A435" s="1498"/>
      <c r="B435" s="1524"/>
      <c r="C435" s="1524"/>
      <c r="D435" s="1525"/>
      <c r="E435" s="1525"/>
      <c r="F435" s="1525"/>
      <c r="G435" s="1526"/>
      <c r="H435" s="1526"/>
      <c r="I435" s="1526"/>
      <c r="J435" s="1526"/>
      <c r="K435" s="1527"/>
      <c r="L435" s="1527"/>
      <c r="M435" s="1527"/>
      <c r="N435" s="1527"/>
      <c r="O435" s="1528"/>
      <c r="P435" s="1528"/>
      <c r="Q435" s="1529"/>
      <c r="R435" s="1525"/>
      <c r="S435" s="1528"/>
      <c r="T435" s="1528"/>
      <c r="U435" s="1528"/>
      <c r="V435" s="1528"/>
      <c r="W435" s="1528"/>
      <c r="X435" s="1528"/>
      <c r="Y435" s="1528"/>
      <c r="Z435" s="1528"/>
      <c r="AA435" s="1529"/>
      <c r="AB435" s="1530"/>
      <c r="AC435" s="1530"/>
      <c r="AD435" s="1528"/>
    </row>
    <row r="436">
      <c r="A436" s="1498"/>
      <c r="B436" s="1524"/>
      <c r="C436" s="1524"/>
      <c r="D436" s="1525"/>
      <c r="E436" s="1525"/>
      <c r="F436" s="1525"/>
      <c r="G436" s="1526"/>
      <c r="H436" s="1526"/>
      <c r="I436" s="1526"/>
      <c r="J436" s="1526"/>
      <c r="K436" s="1527"/>
      <c r="L436" s="1527"/>
      <c r="M436" s="1527"/>
      <c r="N436" s="1527"/>
      <c r="O436" s="1528"/>
      <c r="P436" s="1528"/>
      <c r="Q436" s="1529"/>
      <c r="R436" s="1525"/>
      <c r="S436" s="1528"/>
      <c r="T436" s="1528"/>
      <c r="U436" s="1528"/>
      <c r="V436" s="1528"/>
      <c r="W436" s="1528"/>
      <c r="X436" s="1528"/>
      <c r="Y436" s="1528"/>
      <c r="Z436" s="1528"/>
      <c r="AA436" s="1529"/>
      <c r="AB436" s="1530"/>
      <c r="AC436" s="1530"/>
      <c r="AD436" s="1528"/>
    </row>
    <row r="437">
      <c r="A437" s="1498"/>
      <c r="B437" s="1524"/>
      <c r="C437" s="1524"/>
      <c r="D437" s="1525"/>
      <c r="E437" s="1525"/>
      <c r="F437" s="1525"/>
      <c r="G437" s="1526"/>
      <c r="H437" s="1526"/>
      <c r="I437" s="1526"/>
      <c r="J437" s="1526"/>
      <c r="K437" s="1527"/>
      <c r="L437" s="1527"/>
      <c r="M437" s="1527"/>
      <c r="N437" s="1527"/>
      <c r="O437" s="1528"/>
      <c r="P437" s="1528"/>
      <c r="Q437" s="1529"/>
      <c r="R437" s="1525"/>
      <c r="S437" s="1528"/>
      <c r="T437" s="1528"/>
      <c r="U437" s="1528"/>
      <c r="V437" s="1528"/>
      <c r="W437" s="1528"/>
      <c r="X437" s="1528"/>
      <c r="Y437" s="1528"/>
      <c r="Z437" s="1528"/>
      <c r="AA437" s="1529"/>
      <c r="AB437" s="1530"/>
      <c r="AC437" s="1530"/>
      <c r="AD437" s="1528"/>
    </row>
    <row r="438">
      <c r="A438" s="1498"/>
      <c r="B438" s="1524"/>
      <c r="C438" s="1524"/>
      <c r="D438" s="1525"/>
      <c r="E438" s="1525"/>
      <c r="F438" s="1525"/>
      <c r="G438" s="1526"/>
      <c r="H438" s="1526"/>
      <c r="I438" s="1526"/>
      <c r="J438" s="1526"/>
      <c r="K438" s="1527"/>
      <c r="L438" s="1527"/>
      <c r="M438" s="1527"/>
      <c r="N438" s="1527"/>
      <c r="O438" s="1528"/>
      <c r="P438" s="1528"/>
      <c r="Q438" s="1529"/>
      <c r="R438" s="1525"/>
      <c r="S438" s="1528"/>
      <c r="T438" s="1528"/>
      <c r="U438" s="1528"/>
      <c r="V438" s="1528"/>
      <c r="W438" s="1528"/>
      <c r="X438" s="1528"/>
      <c r="Y438" s="1528"/>
      <c r="Z438" s="1528"/>
      <c r="AA438" s="1529"/>
      <c r="AB438" s="1530"/>
      <c r="AC438" s="1530"/>
      <c r="AD438" s="1528"/>
    </row>
    <row r="439">
      <c r="A439" s="1498"/>
      <c r="B439" s="1524"/>
      <c r="C439" s="1524"/>
      <c r="D439" s="1525"/>
      <c r="E439" s="1525"/>
      <c r="F439" s="1525"/>
      <c r="G439" s="1526"/>
      <c r="H439" s="1526"/>
      <c r="I439" s="1526"/>
      <c r="J439" s="1526"/>
      <c r="K439" s="1527"/>
      <c r="L439" s="1527"/>
      <c r="M439" s="1527"/>
      <c r="N439" s="1527"/>
      <c r="O439" s="1528"/>
      <c r="P439" s="1528"/>
      <c r="Q439" s="1529"/>
      <c r="R439" s="1525"/>
      <c r="S439" s="1528"/>
      <c r="T439" s="1528"/>
      <c r="U439" s="1528"/>
      <c r="V439" s="1528"/>
      <c r="W439" s="1528"/>
      <c r="X439" s="1528"/>
      <c r="Y439" s="1528"/>
      <c r="Z439" s="1528"/>
      <c r="AA439" s="1529"/>
      <c r="AB439" s="1530"/>
      <c r="AC439" s="1530"/>
      <c r="AD439" s="1528"/>
    </row>
    <row r="440">
      <c r="A440" s="1498"/>
      <c r="B440" s="1524"/>
      <c r="C440" s="1524"/>
      <c r="D440" s="1525"/>
      <c r="E440" s="1525"/>
      <c r="F440" s="1525"/>
      <c r="G440" s="1526"/>
      <c r="H440" s="1526"/>
      <c r="I440" s="1526"/>
      <c r="J440" s="1526"/>
      <c r="K440" s="1527"/>
      <c r="L440" s="1527"/>
      <c r="M440" s="1527"/>
      <c r="N440" s="1527"/>
      <c r="O440" s="1528"/>
      <c r="P440" s="1528"/>
      <c r="Q440" s="1529"/>
      <c r="R440" s="1525"/>
      <c r="S440" s="1528"/>
      <c r="T440" s="1528"/>
      <c r="U440" s="1528"/>
      <c r="V440" s="1528"/>
      <c r="W440" s="1528"/>
      <c r="X440" s="1528"/>
      <c r="Y440" s="1528"/>
      <c r="Z440" s="1528"/>
      <c r="AA440" s="1529"/>
      <c r="AB440" s="1530"/>
      <c r="AC440" s="1530"/>
      <c r="AD440" s="1528"/>
    </row>
    <row r="441">
      <c r="A441" s="1498"/>
      <c r="B441" s="1524"/>
      <c r="C441" s="1524"/>
      <c r="D441" s="1525"/>
      <c r="E441" s="1525"/>
      <c r="F441" s="1525"/>
      <c r="G441" s="1526"/>
      <c r="H441" s="1526"/>
      <c r="I441" s="1526"/>
      <c r="J441" s="1526"/>
      <c r="K441" s="1527"/>
      <c r="L441" s="1527"/>
      <c r="M441" s="1527"/>
      <c r="N441" s="1527"/>
      <c r="O441" s="1528"/>
      <c r="P441" s="1528"/>
      <c r="Q441" s="1529"/>
      <c r="R441" s="1525"/>
      <c r="S441" s="1528"/>
      <c r="T441" s="1528"/>
      <c r="U441" s="1528"/>
      <c r="V441" s="1528"/>
      <c r="W441" s="1528"/>
      <c r="X441" s="1528"/>
      <c r="Y441" s="1528"/>
      <c r="Z441" s="1528"/>
      <c r="AA441" s="1529"/>
      <c r="AB441" s="1530"/>
      <c r="AC441" s="1530"/>
      <c r="AD441" s="1528"/>
    </row>
    <row r="442">
      <c r="A442" s="1498"/>
      <c r="B442" s="1524"/>
      <c r="C442" s="1524"/>
      <c r="D442" s="1525"/>
      <c r="E442" s="1525"/>
      <c r="F442" s="1525"/>
      <c r="G442" s="1526"/>
      <c r="H442" s="1526"/>
      <c r="I442" s="1526"/>
      <c r="J442" s="1526"/>
      <c r="K442" s="1527"/>
      <c r="L442" s="1527"/>
      <c r="M442" s="1527"/>
      <c r="N442" s="1527"/>
      <c r="O442" s="1528"/>
      <c r="P442" s="1528"/>
      <c r="Q442" s="1529"/>
      <c r="R442" s="1525"/>
      <c r="S442" s="1528"/>
      <c r="T442" s="1528"/>
      <c r="U442" s="1528"/>
      <c r="V442" s="1528"/>
      <c r="W442" s="1528"/>
      <c r="X442" s="1528"/>
      <c r="Y442" s="1528"/>
      <c r="Z442" s="1528"/>
      <c r="AA442" s="1529"/>
      <c r="AB442" s="1530"/>
      <c r="AC442" s="1530"/>
      <c r="AD442" s="1528"/>
    </row>
    <row r="443">
      <c r="A443" s="1498"/>
      <c r="B443" s="1524"/>
      <c r="C443" s="1524"/>
      <c r="D443" s="1525"/>
      <c r="E443" s="1525"/>
      <c r="F443" s="1525"/>
      <c r="G443" s="1526"/>
      <c r="H443" s="1526"/>
      <c r="I443" s="1526"/>
      <c r="J443" s="1526"/>
      <c r="K443" s="1527"/>
      <c r="L443" s="1527"/>
      <c r="M443" s="1527"/>
      <c r="N443" s="1527"/>
      <c r="O443" s="1528"/>
      <c r="P443" s="1528"/>
      <c r="Q443" s="1529"/>
      <c r="R443" s="1525"/>
      <c r="S443" s="1528"/>
      <c r="T443" s="1528"/>
      <c r="U443" s="1528"/>
      <c r="V443" s="1528"/>
      <c r="W443" s="1528"/>
      <c r="X443" s="1528"/>
      <c r="Y443" s="1528"/>
      <c r="Z443" s="1528"/>
      <c r="AA443" s="1529"/>
      <c r="AB443" s="1530"/>
      <c r="AC443" s="1530"/>
      <c r="AD443" s="1528"/>
    </row>
    <row r="444">
      <c r="A444" s="1498"/>
      <c r="B444" s="1524"/>
      <c r="C444" s="1524"/>
      <c r="D444" s="1525"/>
      <c r="E444" s="1525"/>
      <c r="F444" s="1525"/>
      <c r="G444" s="1526"/>
      <c r="H444" s="1526"/>
      <c r="I444" s="1526"/>
      <c r="J444" s="1526"/>
      <c r="K444" s="1527"/>
      <c r="L444" s="1527"/>
      <c r="M444" s="1527"/>
      <c r="N444" s="1527"/>
      <c r="O444" s="1528"/>
      <c r="P444" s="1528"/>
      <c r="Q444" s="1529"/>
      <c r="R444" s="1525"/>
      <c r="S444" s="1528"/>
      <c r="T444" s="1528"/>
      <c r="U444" s="1528"/>
      <c r="V444" s="1528"/>
      <c r="W444" s="1528"/>
      <c r="X444" s="1528"/>
      <c r="Y444" s="1528"/>
      <c r="Z444" s="1528"/>
      <c r="AA444" s="1529"/>
      <c r="AB444" s="1530"/>
      <c r="AC444" s="1530"/>
      <c r="AD444" s="1528"/>
    </row>
    <row r="445">
      <c r="A445" s="1498"/>
      <c r="B445" s="1524"/>
      <c r="C445" s="1524"/>
      <c r="D445" s="1525"/>
      <c r="E445" s="1525"/>
      <c r="F445" s="1525"/>
      <c r="G445" s="1526"/>
      <c r="H445" s="1526"/>
      <c r="I445" s="1526"/>
      <c r="J445" s="1526"/>
      <c r="K445" s="1527"/>
      <c r="L445" s="1527"/>
      <c r="M445" s="1527"/>
      <c r="N445" s="1527"/>
      <c r="O445" s="1528"/>
      <c r="P445" s="1528"/>
      <c r="Q445" s="1529"/>
      <c r="R445" s="1525"/>
      <c r="S445" s="1528"/>
      <c r="T445" s="1528"/>
      <c r="U445" s="1528"/>
      <c r="V445" s="1528"/>
      <c r="W445" s="1528"/>
      <c r="X445" s="1528"/>
      <c r="Y445" s="1528"/>
      <c r="Z445" s="1528"/>
      <c r="AA445" s="1529"/>
      <c r="AB445" s="1530"/>
      <c r="AC445" s="1530"/>
      <c r="AD445" s="1528"/>
    </row>
    <row r="446">
      <c r="A446" s="1498"/>
      <c r="B446" s="1524"/>
      <c r="C446" s="1524"/>
      <c r="D446" s="1525"/>
      <c r="E446" s="1525"/>
      <c r="F446" s="1525"/>
      <c r="G446" s="1526"/>
      <c r="H446" s="1526"/>
      <c r="I446" s="1526"/>
      <c r="J446" s="1526"/>
      <c r="K446" s="1527"/>
      <c r="L446" s="1527"/>
      <c r="M446" s="1527"/>
      <c r="N446" s="1527"/>
      <c r="O446" s="1528"/>
      <c r="P446" s="1528"/>
      <c r="Q446" s="1529"/>
      <c r="R446" s="1525"/>
      <c r="S446" s="1528"/>
      <c r="T446" s="1528"/>
      <c r="U446" s="1528"/>
      <c r="V446" s="1528"/>
      <c r="W446" s="1528"/>
      <c r="X446" s="1528"/>
      <c r="Y446" s="1528"/>
      <c r="Z446" s="1528"/>
      <c r="AA446" s="1529"/>
      <c r="AB446" s="1530"/>
      <c r="AC446" s="1530"/>
      <c r="AD446" s="1528"/>
    </row>
    <row r="447">
      <c r="A447" s="1498"/>
      <c r="B447" s="1524"/>
      <c r="C447" s="1524"/>
      <c r="D447" s="1525"/>
      <c r="E447" s="1525"/>
      <c r="F447" s="1525"/>
      <c r="G447" s="1526"/>
      <c r="H447" s="1526"/>
      <c r="I447" s="1526"/>
      <c r="J447" s="1526"/>
      <c r="K447" s="1527"/>
      <c r="L447" s="1527"/>
      <c r="M447" s="1527"/>
      <c r="N447" s="1527"/>
      <c r="O447" s="1528"/>
      <c r="P447" s="1528"/>
      <c r="Q447" s="1529"/>
      <c r="R447" s="1525"/>
      <c r="S447" s="1528"/>
      <c r="T447" s="1528"/>
      <c r="U447" s="1528"/>
      <c r="V447" s="1528"/>
      <c r="W447" s="1528"/>
      <c r="X447" s="1528"/>
      <c r="Y447" s="1528"/>
      <c r="Z447" s="1528"/>
      <c r="AA447" s="1529"/>
      <c r="AB447" s="1530"/>
      <c r="AC447" s="1530"/>
      <c r="AD447" s="1528"/>
    </row>
    <row r="448">
      <c r="A448" s="1498"/>
      <c r="B448" s="1524"/>
      <c r="C448" s="1524"/>
      <c r="D448" s="1525"/>
      <c r="E448" s="1525"/>
      <c r="F448" s="1525"/>
      <c r="G448" s="1526"/>
      <c r="H448" s="1526"/>
      <c r="I448" s="1526"/>
      <c r="J448" s="1526"/>
      <c r="K448" s="1527"/>
      <c r="L448" s="1527"/>
      <c r="M448" s="1527"/>
      <c r="N448" s="1527"/>
      <c r="O448" s="1528"/>
      <c r="P448" s="1528"/>
      <c r="Q448" s="1529"/>
      <c r="R448" s="1525"/>
      <c r="S448" s="1528"/>
      <c r="T448" s="1528"/>
      <c r="U448" s="1528"/>
      <c r="V448" s="1528"/>
      <c r="W448" s="1528"/>
      <c r="X448" s="1528"/>
      <c r="Y448" s="1528"/>
      <c r="Z448" s="1528"/>
      <c r="AA448" s="1529"/>
      <c r="AB448" s="1530"/>
      <c r="AC448" s="1530"/>
      <c r="AD448" s="1528"/>
    </row>
    <row r="449">
      <c r="A449" s="1498"/>
      <c r="B449" s="1524"/>
      <c r="C449" s="1524"/>
      <c r="D449" s="1525"/>
      <c r="E449" s="1525"/>
      <c r="F449" s="1525"/>
      <c r="G449" s="1526"/>
      <c r="H449" s="1526"/>
      <c r="I449" s="1526"/>
      <c r="J449" s="1526"/>
      <c r="K449" s="1527"/>
      <c r="L449" s="1527"/>
      <c r="M449" s="1527"/>
      <c r="N449" s="1527"/>
      <c r="O449" s="1528"/>
      <c r="P449" s="1528"/>
      <c r="Q449" s="1529"/>
      <c r="R449" s="1525"/>
      <c r="S449" s="1528"/>
      <c r="T449" s="1528"/>
      <c r="U449" s="1528"/>
      <c r="V449" s="1528"/>
      <c r="W449" s="1528"/>
      <c r="X449" s="1528"/>
      <c r="Y449" s="1528"/>
      <c r="Z449" s="1528"/>
      <c r="AA449" s="1529"/>
      <c r="AB449" s="1530"/>
      <c r="AC449" s="1530"/>
      <c r="AD449" s="1528"/>
    </row>
    <row r="450">
      <c r="A450" s="1498"/>
      <c r="B450" s="1524"/>
      <c r="C450" s="1524"/>
      <c r="D450" s="1525"/>
      <c r="E450" s="1525"/>
      <c r="F450" s="1525"/>
      <c r="G450" s="1526"/>
      <c r="H450" s="1526"/>
      <c r="I450" s="1526"/>
      <c r="J450" s="1526"/>
      <c r="K450" s="1527"/>
      <c r="L450" s="1527"/>
      <c r="M450" s="1527"/>
      <c r="N450" s="1527"/>
      <c r="O450" s="1528"/>
      <c r="P450" s="1528"/>
      <c r="Q450" s="1529"/>
      <c r="R450" s="1525"/>
      <c r="S450" s="1528"/>
      <c r="T450" s="1528"/>
      <c r="U450" s="1528"/>
      <c r="V450" s="1528"/>
      <c r="W450" s="1528"/>
      <c r="X450" s="1528"/>
      <c r="Y450" s="1528"/>
      <c r="Z450" s="1528"/>
      <c r="AA450" s="1529"/>
      <c r="AB450" s="1530"/>
      <c r="AC450" s="1530"/>
      <c r="AD450" s="1528"/>
    </row>
    <row r="451">
      <c r="A451" s="1498"/>
      <c r="B451" s="1524"/>
      <c r="C451" s="1524"/>
      <c r="D451" s="1525"/>
      <c r="E451" s="1525"/>
      <c r="F451" s="1525"/>
      <c r="G451" s="1526"/>
      <c r="H451" s="1526"/>
      <c r="I451" s="1526"/>
      <c r="J451" s="1526"/>
      <c r="K451" s="1527"/>
      <c r="L451" s="1527"/>
      <c r="M451" s="1527"/>
      <c r="N451" s="1527"/>
      <c r="O451" s="1528"/>
      <c r="P451" s="1528"/>
      <c r="Q451" s="1529"/>
      <c r="R451" s="1525"/>
      <c r="S451" s="1528"/>
      <c r="T451" s="1528"/>
      <c r="U451" s="1528"/>
      <c r="V451" s="1528"/>
      <c r="W451" s="1528"/>
      <c r="X451" s="1528"/>
      <c r="Y451" s="1528"/>
      <c r="Z451" s="1528"/>
      <c r="AA451" s="1529"/>
      <c r="AB451" s="1530"/>
      <c r="AC451" s="1530"/>
      <c r="AD451" s="1528"/>
    </row>
    <row r="452">
      <c r="A452" s="1498"/>
      <c r="B452" s="1524"/>
      <c r="C452" s="1524"/>
      <c r="D452" s="1525"/>
      <c r="E452" s="1525"/>
      <c r="F452" s="1525"/>
      <c r="G452" s="1526"/>
      <c r="H452" s="1526"/>
      <c r="I452" s="1526"/>
      <c r="J452" s="1526"/>
      <c r="K452" s="1527"/>
      <c r="L452" s="1527"/>
      <c r="M452" s="1527"/>
      <c r="N452" s="1527"/>
      <c r="O452" s="1528"/>
      <c r="P452" s="1528"/>
      <c r="Q452" s="1529"/>
      <c r="R452" s="1525"/>
      <c r="S452" s="1528"/>
      <c r="T452" s="1528"/>
      <c r="U452" s="1528"/>
      <c r="V452" s="1528"/>
      <c r="W452" s="1528"/>
      <c r="X452" s="1528"/>
      <c r="Y452" s="1528"/>
      <c r="Z452" s="1528"/>
      <c r="AA452" s="1529"/>
      <c r="AB452" s="1530"/>
      <c r="AC452" s="1530"/>
      <c r="AD452" s="1528"/>
    </row>
    <row r="453">
      <c r="A453" s="1498"/>
      <c r="B453" s="1524"/>
      <c r="C453" s="1524"/>
      <c r="D453" s="1525"/>
      <c r="E453" s="1525"/>
      <c r="F453" s="1525"/>
      <c r="G453" s="1526"/>
      <c r="H453" s="1526"/>
      <c r="I453" s="1526"/>
      <c r="J453" s="1526"/>
      <c r="K453" s="1527"/>
      <c r="L453" s="1527"/>
      <c r="M453" s="1527"/>
      <c r="N453" s="1527"/>
      <c r="O453" s="1528"/>
      <c r="P453" s="1528"/>
      <c r="Q453" s="1529"/>
      <c r="R453" s="1525"/>
      <c r="S453" s="1528"/>
      <c r="T453" s="1528"/>
      <c r="U453" s="1528"/>
      <c r="V453" s="1528"/>
      <c r="W453" s="1528"/>
      <c r="X453" s="1528"/>
      <c r="Y453" s="1528"/>
      <c r="Z453" s="1528"/>
      <c r="AA453" s="1529"/>
      <c r="AB453" s="1530"/>
      <c r="AC453" s="1530"/>
      <c r="AD453" s="1528"/>
    </row>
    <row r="454">
      <c r="A454" s="1498"/>
      <c r="B454" s="1524"/>
      <c r="C454" s="1524"/>
      <c r="D454" s="1525"/>
      <c r="E454" s="1525"/>
      <c r="F454" s="1525"/>
      <c r="G454" s="1526"/>
      <c r="H454" s="1526"/>
      <c r="I454" s="1526"/>
      <c r="J454" s="1526"/>
      <c r="K454" s="1527"/>
      <c r="L454" s="1527"/>
      <c r="M454" s="1527"/>
      <c r="N454" s="1527"/>
      <c r="O454" s="1528"/>
      <c r="P454" s="1528"/>
      <c r="Q454" s="1529"/>
      <c r="R454" s="1525"/>
      <c r="S454" s="1528"/>
      <c r="T454" s="1528"/>
      <c r="U454" s="1528"/>
      <c r="V454" s="1528"/>
      <c r="W454" s="1528"/>
      <c r="X454" s="1528"/>
      <c r="Y454" s="1528"/>
      <c r="Z454" s="1528"/>
      <c r="AA454" s="1529"/>
      <c r="AB454" s="1530"/>
      <c r="AC454" s="1530"/>
      <c r="AD454" s="1528"/>
    </row>
    <row r="455">
      <c r="A455" s="1498"/>
      <c r="B455" s="1524"/>
      <c r="C455" s="1524"/>
      <c r="D455" s="1525"/>
      <c r="E455" s="1525"/>
      <c r="F455" s="1525"/>
      <c r="G455" s="1526"/>
      <c r="H455" s="1526"/>
      <c r="I455" s="1526"/>
      <c r="J455" s="1526"/>
      <c r="K455" s="1527"/>
      <c r="L455" s="1527"/>
      <c r="M455" s="1527"/>
      <c r="N455" s="1527"/>
      <c r="O455" s="1528"/>
      <c r="P455" s="1528"/>
      <c r="Q455" s="1529"/>
      <c r="R455" s="1525"/>
      <c r="S455" s="1528"/>
      <c r="T455" s="1528"/>
      <c r="U455" s="1528"/>
      <c r="V455" s="1528"/>
      <c r="W455" s="1528"/>
      <c r="X455" s="1528"/>
      <c r="Y455" s="1528"/>
      <c r="Z455" s="1528"/>
      <c r="AA455" s="1529"/>
      <c r="AB455" s="1530"/>
      <c r="AC455" s="1530"/>
      <c r="AD455" s="1528"/>
    </row>
    <row r="456">
      <c r="A456" s="1498"/>
      <c r="B456" s="1524"/>
      <c r="C456" s="1524"/>
      <c r="D456" s="1525"/>
      <c r="E456" s="1525"/>
      <c r="F456" s="1525"/>
      <c r="G456" s="1526"/>
      <c r="H456" s="1526"/>
      <c r="I456" s="1526"/>
      <c r="J456" s="1526"/>
      <c r="K456" s="1527"/>
      <c r="L456" s="1527"/>
      <c r="M456" s="1527"/>
      <c r="N456" s="1527"/>
      <c r="O456" s="1528"/>
      <c r="P456" s="1528"/>
      <c r="Q456" s="1529"/>
      <c r="R456" s="1525"/>
      <c r="S456" s="1528"/>
      <c r="T456" s="1528"/>
      <c r="U456" s="1528"/>
      <c r="V456" s="1528"/>
      <c r="W456" s="1528"/>
      <c r="X456" s="1528"/>
      <c r="Y456" s="1528"/>
      <c r="Z456" s="1528"/>
      <c r="AA456" s="1529"/>
      <c r="AB456" s="1530"/>
      <c r="AC456" s="1530"/>
      <c r="AD456" s="1528"/>
    </row>
    <row r="457">
      <c r="A457" s="1498"/>
      <c r="B457" s="1524"/>
      <c r="C457" s="1524"/>
      <c r="D457" s="1525"/>
      <c r="E457" s="1525"/>
      <c r="F457" s="1525"/>
      <c r="G457" s="1526"/>
      <c r="H457" s="1526"/>
      <c r="I457" s="1526"/>
      <c r="J457" s="1526"/>
      <c r="K457" s="1527"/>
      <c r="L457" s="1527"/>
      <c r="M457" s="1527"/>
      <c r="N457" s="1527"/>
      <c r="O457" s="1528"/>
      <c r="P457" s="1528"/>
      <c r="Q457" s="1529"/>
      <c r="R457" s="1525"/>
      <c r="S457" s="1528"/>
      <c r="T457" s="1528"/>
      <c r="U457" s="1528"/>
      <c r="V457" s="1528"/>
      <c r="W457" s="1528"/>
      <c r="X457" s="1528"/>
      <c r="Y457" s="1528"/>
      <c r="Z457" s="1528"/>
      <c r="AA457" s="1529"/>
      <c r="AB457" s="1530"/>
      <c r="AC457" s="1530"/>
      <c r="AD457" s="1528"/>
    </row>
    <row r="458">
      <c r="A458" s="1498"/>
      <c r="B458" s="1524"/>
      <c r="C458" s="1524"/>
      <c r="D458" s="1525"/>
      <c r="E458" s="1525"/>
      <c r="F458" s="1525"/>
      <c r="G458" s="1526"/>
      <c r="H458" s="1526"/>
      <c r="I458" s="1526"/>
      <c r="J458" s="1526"/>
      <c r="K458" s="1527"/>
      <c r="L458" s="1527"/>
      <c r="M458" s="1527"/>
      <c r="N458" s="1527"/>
      <c r="O458" s="1528"/>
      <c r="P458" s="1528"/>
      <c r="Q458" s="1529"/>
      <c r="R458" s="1525"/>
      <c r="S458" s="1528"/>
      <c r="T458" s="1528"/>
      <c r="U458" s="1528"/>
      <c r="V458" s="1528"/>
      <c r="W458" s="1528"/>
      <c r="X458" s="1528"/>
      <c r="Y458" s="1528"/>
      <c r="Z458" s="1528"/>
      <c r="AA458" s="1529"/>
      <c r="AB458" s="1530"/>
      <c r="AC458" s="1530"/>
      <c r="AD458" s="1528"/>
    </row>
    <row r="459">
      <c r="A459" s="1498"/>
      <c r="B459" s="1524"/>
      <c r="C459" s="1524"/>
      <c r="D459" s="1525"/>
      <c r="E459" s="1525"/>
      <c r="F459" s="1525"/>
      <c r="G459" s="1526"/>
      <c r="H459" s="1526"/>
      <c r="I459" s="1526"/>
      <c r="J459" s="1526"/>
      <c r="K459" s="1527"/>
      <c r="L459" s="1527"/>
      <c r="M459" s="1527"/>
      <c r="N459" s="1527"/>
      <c r="O459" s="1528"/>
      <c r="P459" s="1528"/>
      <c r="Q459" s="1529"/>
      <c r="R459" s="1525"/>
      <c r="S459" s="1528"/>
      <c r="T459" s="1528"/>
      <c r="U459" s="1528"/>
      <c r="V459" s="1528"/>
      <c r="W459" s="1528"/>
      <c r="X459" s="1528"/>
      <c r="Y459" s="1528"/>
      <c r="Z459" s="1528"/>
      <c r="AA459" s="1529"/>
      <c r="AB459" s="1530"/>
      <c r="AC459" s="1530"/>
      <c r="AD459" s="1528"/>
    </row>
    <row r="460">
      <c r="A460" s="1498"/>
      <c r="B460" s="1524"/>
      <c r="C460" s="1524"/>
      <c r="D460" s="1525"/>
      <c r="E460" s="1525"/>
      <c r="F460" s="1525"/>
      <c r="G460" s="1526"/>
      <c r="H460" s="1526"/>
      <c r="I460" s="1526"/>
      <c r="J460" s="1526"/>
      <c r="K460" s="1527"/>
      <c r="L460" s="1527"/>
      <c r="M460" s="1527"/>
      <c r="N460" s="1527"/>
      <c r="O460" s="1528"/>
      <c r="P460" s="1528"/>
      <c r="Q460" s="1529"/>
      <c r="R460" s="1525"/>
      <c r="S460" s="1528"/>
      <c r="T460" s="1528"/>
      <c r="U460" s="1528"/>
      <c r="V460" s="1528"/>
      <c r="W460" s="1528"/>
      <c r="X460" s="1528"/>
      <c r="Y460" s="1528"/>
      <c r="Z460" s="1528"/>
      <c r="AA460" s="1529"/>
      <c r="AB460" s="1530"/>
      <c r="AC460" s="1530"/>
      <c r="AD460" s="1528"/>
    </row>
    <row r="461">
      <c r="A461" s="1498"/>
      <c r="B461" s="1524"/>
      <c r="C461" s="1524"/>
      <c r="D461" s="1525"/>
      <c r="E461" s="1525"/>
      <c r="F461" s="1525"/>
      <c r="G461" s="1526"/>
      <c r="H461" s="1526"/>
      <c r="I461" s="1526"/>
      <c r="J461" s="1526"/>
      <c r="K461" s="1527"/>
      <c r="L461" s="1527"/>
      <c r="M461" s="1527"/>
      <c r="N461" s="1527"/>
      <c r="O461" s="1528"/>
      <c r="P461" s="1528"/>
      <c r="Q461" s="1529"/>
      <c r="R461" s="1525"/>
      <c r="S461" s="1528"/>
      <c r="T461" s="1528"/>
      <c r="U461" s="1528"/>
      <c r="V461" s="1528"/>
      <c r="W461" s="1528"/>
      <c r="X461" s="1528"/>
      <c r="Y461" s="1528"/>
      <c r="Z461" s="1528"/>
      <c r="AA461" s="1529"/>
      <c r="AB461" s="1530"/>
      <c r="AC461" s="1530"/>
      <c r="AD461" s="1528"/>
    </row>
    <row r="462">
      <c r="A462" s="1498"/>
      <c r="B462" s="1524"/>
      <c r="C462" s="1524"/>
      <c r="D462" s="1525"/>
      <c r="E462" s="1525"/>
      <c r="F462" s="1525"/>
      <c r="G462" s="1526"/>
      <c r="H462" s="1526"/>
      <c r="I462" s="1526"/>
      <c r="J462" s="1526"/>
      <c r="K462" s="1527"/>
      <c r="L462" s="1527"/>
      <c r="M462" s="1527"/>
      <c r="N462" s="1527"/>
      <c r="O462" s="1528"/>
      <c r="P462" s="1528"/>
      <c r="Q462" s="1529"/>
      <c r="R462" s="1525"/>
      <c r="S462" s="1528"/>
      <c r="T462" s="1528"/>
      <c r="U462" s="1528"/>
      <c r="V462" s="1528"/>
      <c r="W462" s="1528"/>
      <c r="X462" s="1528"/>
      <c r="Y462" s="1528"/>
      <c r="Z462" s="1528"/>
      <c r="AA462" s="1529"/>
      <c r="AB462" s="1530"/>
      <c r="AC462" s="1530"/>
      <c r="AD462" s="1528"/>
    </row>
    <row r="463">
      <c r="A463" s="1498"/>
      <c r="B463" s="1524"/>
      <c r="C463" s="1524"/>
      <c r="D463" s="1525"/>
      <c r="E463" s="1525"/>
      <c r="F463" s="1525"/>
      <c r="G463" s="1526"/>
      <c r="H463" s="1526"/>
      <c r="I463" s="1526"/>
      <c r="J463" s="1526"/>
      <c r="K463" s="1527"/>
      <c r="L463" s="1527"/>
      <c r="M463" s="1527"/>
      <c r="N463" s="1527"/>
      <c r="O463" s="1528"/>
      <c r="P463" s="1528"/>
      <c r="Q463" s="1529"/>
      <c r="R463" s="1525"/>
      <c r="S463" s="1528"/>
      <c r="T463" s="1528"/>
      <c r="U463" s="1528"/>
      <c r="V463" s="1528"/>
      <c r="W463" s="1528"/>
      <c r="X463" s="1528"/>
      <c r="Y463" s="1528"/>
      <c r="Z463" s="1528"/>
      <c r="AA463" s="1529"/>
      <c r="AB463" s="1530"/>
      <c r="AC463" s="1530"/>
      <c r="AD463" s="1528"/>
    </row>
    <row r="464">
      <c r="A464" s="1498"/>
      <c r="B464" s="1524"/>
      <c r="C464" s="1524"/>
      <c r="D464" s="1525"/>
      <c r="E464" s="1525"/>
      <c r="F464" s="1525"/>
      <c r="G464" s="1526"/>
      <c r="H464" s="1526"/>
      <c r="I464" s="1526"/>
      <c r="J464" s="1526"/>
      <c r="K464" s="1527"/>
      <c r="L464" s="1527"/>
      <c r="M464" s="1527"/>
      <c r="N464" s="1527"/>
      <c r="O464" s="1528"/>
      <c r="P464" s="1528"/>
      <c r="Q464" s="1529"/>
      <c r="R464" s="1525"/>
      <c r="S464" s="1528"/>
      <c r="T464" s="1528"/>
      <c r="U464" s="1528"/>
      <c r="V464" s="1528"/>
      <c r="W464" s="1528"/>
      <c r="X464" s="1528"/>
      <c r="Y464" s="1528"/>
      <c r="Z464" s="1528"/>
      <c r="AA464" s="1529"/>
      <c r="AB464" s="1530"/>
      <c r="AC464" s="1530"/>
      <c r="AD464" s="1528"/>
    </row>
    <row r="465">
      <c r="A465" s="1498"/>
      <c r="B465" s="1524"/>
      <c r="C465" s="1524"/>
      <c r="D465" s="1525"/>
      <c r="E465" s="1525"/>
      <c r="F465" s="1525"/>
      <c r="G465" s="1526"/>
      <c r="H465" s="1526"/>
      <c r="I465" s="1526"/>
      <c r="J465" s="1526"/>
      <c r="K465" s="1527"/>
      <c r="L465" s="1527"/>
      <c r="M465" s="1527"/>
      <c r="N465" s="1527"/>
      <c r="O465" s="1528"/>
      <c r="P465" s="1528"/>
      <c r="Q465" s="1529"/>
      <c r="R465" s="1525"/>
      <c r="S465" s="1528"/>
      <c r="T465" s="1528"/>
      <c r="U465" s="1528"/>
      <c r="V465" s="1528"/>
      <c r="W465" s="1528"/>
      <c r="X465" s="1528"/>
      <c r="Y465" s="1528"/>
      <c r="Z465" s="1528"/>
      <c r="AA465" s="1529"/>
      <c r="AB465" s="1530"/>
      <c r="AC465" s="1530"/>
      <c r="AD465" s="1528"/>
    </row>
    <row r="466">
      <c r="A466" s="1498"/>
      <c r="B466" s="1524"/>
      <c r="C466" s="1524"/>
      <c r="D466" s="1525"/>
      <c r="E466" s="1525"/>
      <c r="F466" s="1525"/>
      <c r="G466" s="1526"/>
      <c r="H466" s="1526"/>
      <c r="I466" s="1526"/>
      <c r="J466" s="1526"/>
      <c r="K466" s="1527"/>
      <c r="L466" s="1527"/>
      <c r="M466" s="1527"/>
      <c r="N466" s="1527"/>
      <c r="O466" s="1528"/>
      <c r="P466" s="1528"/>
      <c r="Q466" s="1529"/>
      <c r="R466" s="1525"/>
      <c r="S466" s="1528"/>
      <c r="T466" s="1528"/>
      <c r="U466" s="1528"/>
      <c r="V466" s="1528"/>
      <c r="W466" s="1528"/>
      <c r="X466" s="1528"/>
      <c r="Y466" s="1528"/>
      <c r="Z466" s="1528"/>
      <c r="AA466" s="1529"/>
      <c r="AB466" s="1530"/>
      <c r="AC466" s="1530"/>
      <c r="AD466" s="1528"/>
    </row>
    <row r="467">
      <c r="A467" s="1498"/>
      <c r="B467" s="1524"/>
      <c r="C467" s="1524"/>
      <c r="D467" s="1525"/>
      <c r="E467" s="1525"/>
      <c r="F467" s="1525"/>
      <c r="G467" s="1526"/>
      <c r="H467" s="1526"/>
      <c r="I467" s="1526"/>
      <c r="J467" s="1526"/>
      <c r="K467" s="1527"/>
      <c r="L467" s="1527"/>
      <c r="M467" s="1527"/>
      <c r="N467" s="1527"/>
      <c r="O467" s="1528"/>
      <c r="P467" s="1528"/>
      <c r="Q467" s="1529"/>
      <c r="R467" s="1525"/>
      <c r="S467" s="1528"/>
      <c r="T467" s="1528"/>
      <c r="U467" s="1528"/>
      <c r="V467" s="1528"/>
      <c r="W467" s="1528"/>
      <c r="X467" s="1528"/>
      <c r="Y467" s="1528"/>
      <c r="Z467" s="1528"/>
      <c r="AA467" s="1529"/>
      <c r="AB467" s="1530"/>
      <c r="AC467" s="1530"/>
      <c r="AD467" s="1528"/>
    </row>
    <row r="468">
      <c r="A468" s="1498"/>
      <c r="B468" s="1524"/>
      <c r="C468" s="1524"/>
      <c r="D468" s="1525"/>
      <c r="E468" s="1525"/>
      <c r="F468" s="1525"/>
      <c r="G468" s="1526"/>
      <c r="H468" s="1526"/>
      <c r="I468" s="1526"/>
      <c r="J468" s="1526"/>
      <c r="K468" s="1527"/>
      <c r="L468" s="1527"/>
      <c r="M468" s="1527"/>
      <c r="N468" s="1527"/>
      <c r="O468" s="1528"/>
      <c r="P468" s="1528"/>
      <c r="Q468" s="1529"/>
      <c r="R468" s="1525"/>
      <c r="S468" s="1528"/>
      <c r="T468" s="1528"/>
      <c r="U468" s="1528"/>
      <c r="V468" s="1528"/>
      <c r="W468" s="1528"/>
      <c r="X468" s="1528"/>
      <c r="Y468" s="1528"/>
      <c r="Z468" s="1528"/>
      <c r="AA468" s="1529"/>
      <c r="AB468" s="1530"/>
      <c r="AC468" s="1530"/>
      <c r="AD468" s="1528"/>
    </row>
    <row r="469">
      <c r="A469" s="1498"/>
      <c r="B469" s="1524"/>
      <c r="C469" s="1524"/>
      <c r="D469" s="1525"/>
      <c r="E469" s="1525"/>
      <c r="F469" s="1525"/>
      <c r="G469" s="1526"/>
      <c r="H469" s="1526"/>
      <c r="I469" s="1526"/>
      <c r="J469" s="1526"/>
      <c r="K469" s="1527"/>
      <c r="L469" s="1527"/>
      <c r="M469" s="1527"/>
      <c r="N469" s="1527"/>
      <c r="O469" s="1528"/>
      <c r="P469" s="1528"/>
      <c r="Q469" s="1529"/>
      <c r="R469" s="1525"/>
      <c r="S469" s="1528"/>
      <c r="T469" s="1528"/>
      <c r="U469" s="1528"/>
      <c r="V469" s="1528"/>
      <c r="W469" s="1528"/>
      <c r="X469" s="1528"/>
      <c r="Y469" s="1528"/>
      <c r="Z469" s="1528"/>
      <c r="AA469" s="1529"/>
      <c r="AB469" s="1530"/>
      <c r="AC469" s="1530"/>
      <c r="AD469" s="1528"/>
    </row>
    <row r="470">
      <c r="A470" s="1498"/>
      <c r="B470" s="1524"/>
      <c r="C470" s="1524"/>
      <c r="D470" s="1525"/>
      <c r="E470" s="1525"/>
      <c r="F470" s="1525"/>
      <c r="G470" s="1526"/>
      <c r="H470" s="1526"/>
      <c r="I470" s="1526"/>
      <c r="J470" s="1526"/>
      <c r="K470" s="1527"/>
      <c r="L470" s="1527"/>
      <c r="M470" s="1527"/>
      <c r="N470" s="1527"/>
      <c r="O470" s="1528"/>
      <c r="P470" s="1528"/>
      <c r="Q470" s="1529"/>
      <c r="R470" s="1525"/>
      <c r="S470" s="1528"/>
      <c r="T470" s="1528"/>
      <c r="U470" s="1528"/>
      <c r="V470" s="1528"/>
      <c r="W470" s="1528"/>
      <c r="X470" s="1528"/>
      <c r="Y470" s="1528"/>
      <c r="Z470" s="1528"/>
      <c r="AA470" s="1529"/>
      <c r="AB470" s="1530"/>
      <c r="AC470" s="1530"/>
      <c r="AD470" s="1528"/>
    </row>
    <row r="471">
      <c r="A471" s="1498"/>
      <c r="B471" s="1524"/>
      <c r="C471" s="1524"/>
      <c r="D471" s="1525"/>
      <c r="E471" s="1525"/>
      <c r="F471" s="1525"/>
      <c r="G471" s="1526"/>
      <c r="H471" s="1526"/>
      <c r="I471" s="1526"/>
      <c r="J471" s="1526"/>
      <c r="K471" s="1527"/>
      <c r="L471" s="1527"/>
      <c r="M471" s="1527"/>
      <c r="N471" s="1527"/>
      <c r="O471" s="1528"/>
      <c r="P471" s="1528"/>
      <c r="Q471" s="1529"/>
      <c r="R471" s="1525"/>
      <c r="S471" s="1528"/>
      <c r="T471" s="1528"/>
      <c r="U471" s="1528"/>
      <c r="V471" s="1528"/>
      <c r="W471" s="1528"/>
      <c r="X471" s="1528"/>
      <c r="Y471" s="1528"/>
      <c r="Z471" s="1528"/>
      <c r="AA471" s="1529"/>
      <c r="AB471" s="1530"/>
      <c r="AC471" s="1530"/>
      <c r="AD471" s="1528"/>
    </row>
    <row r="472">
      <c r="A472" s="1498"/>
      <c r="B472" s="1524"/>
      <c r="C472" s="1524"/>
      <c r="D472" s="1525"/>
      <c r="E472" s="1525"/>
      <c r="F472" s="1525"/>
      <c r="G472" s="1526"/>
      <c r="H472" s="1526"/>
      <c r="I472" s="1526"/>
      <c r="J472" s="1526"/>
      <c r="K472" s="1527"/>
      <c r="L472" s="1527"/>
      <c r="M472" s="1527"/>
      <c r="N472" s="1527"/>
      <c r="O472" s="1528"/>
      <c r="P472" s="1528"/>
      <c r="Q472" s="1529"/>
      <c r="R472" s="1525"/>
      <c r="S472" s="1528"/>
      <c r="T472" s="1528"/>
      <c r="U472" s="1528"/>
      <c r="V472" s="1528"/>
      <c r="W472" s="1528"/>
      <c r="X472" s="1528"/>
      <c r="Y472" s="1528"/>
      <c r="Z472" s="1528"/>
      <c r="AA472" s="1529"/>
      <c r="AB472" s="1530"/>
      <c r="AC472" s="1530"/>
      <c r="AD472" s="1528"/>
    </row>
    <row r="473">
      <c r="A473" s="1498"/>
      <c r="B473" s="1524"/>
      <c r="C473" s="1524"/>
      <c r="D473" s="1525"/>
      <c r="E473" s="1525"/>
      <c r="F473" s="1525"/>
      <c r="G473" s="1526"/>
      <c r="H473" s="1526"/>
      <c r="I473" s="1526"/>
      <c r="J473" s="1526"/>
      <c r="K473" s="1527"/>
      <c r="L473" s="1527"/>
      <c r="M473" s="1527"/>
      <c r="N473" s="1527"/>
      <c r="O473" s="1528"/>
      <c r="P473" s="1528"/>
      <c r="Q473" s="1529"/>
      <c r="R473" s="1525"/>
      <c r="S473" s="1528"/>
      <c r="T473" s="1528"/>
      <c r="U473" s="1528"/>
      <c r="V473" s="1528"/>
      <c r="W473" s="1528"/>
      <c r="X473" s="1528"/>
      <c r="Y473" s="1528"/>
      <c r="Z473" s="1528"/>
      <c r="AA473" s="1529"/>
      <c r="AB473" s="1530"/>
      <c r="AC473" s="1530"/>
      <c r="AD473" s="1528"/>
    </row>
    <row r="474">
      <c r="A474" s="1498"/>
      <c r="B474" s="1524"/>
      <c r="C474" s="1524"/>
      <c r="D474" s="1525"/>
      <c r="E474" s="1525"/>
      <c r="F474" s="1525"/>
      <c r="G474" s="1526"/>
      <c r="H474" s="1526"/>
      <c r="I474" s="1526"/>
      <c r="J474" s="1526"/>
      <c r="K474" s="1527"/>
      <c r="L474" s="1527"/>
      <c r="M474" s="1527"/>
      <c r="N474" s="1527"/>
      <c r="O474" s="1528"/>
      <c r="P474" s="1528"/>
      <c r="Q474" s="1529"/>
      <c r="R474" s="1525"/>
      <c r="S474" s="1528"/>
      <c r="T474" s="1528"/>
      <c r="U474" s="1528"/>
      <c r="V474" s="1528"/>
      <c r="W474" s="1528"/>
      <c r="X474" s="1528"/>
      <c r="Y474" s="1528"/>
      <c r="Z474" s="1528"/>
      <c r="AA474" s="1529"/>
      <c r="AB474" s="1530"/>
      <c r="AC474" s="1530"/>
      <c r="AD474" s="1528"/>
    </row>
    <row r="475">
      <c r="A475" s="1498"/>
      <c r="B475" s="1524"/>
      <c r="C475" s="1524"/>
      <c r="D475" s="1525"/>
      <c r="E475" s="1525"/>
      <c r="F475" s="1525"/>
      <c r="G475" s="1526"/>
      <c r="H475" s="1526"/>
      <c r="I475" s="1526"/>
      <c r="J475" s="1526"/>
      <c r="K475" s="1527"/>
      <c r="L475" s="1527"/>
      <c r="M475" s="1527"/>
      <c r="N475" s="1527"/>
      <c r="O475" s="1528"/>
      <c r="P475" s="1528"/>
      <c r="Q475" s="1529"/>
      <c r="R475" s="1525"/>
      <c r="S475" s="1528"/>
      <c r="T475" s="1528"/>
      <c r="U475" s="1528"/>
      <c r="V475" s="1528"/>
      <c r="W475" s="1528"/>
      <c r="X475" s="1528"/>
      <c r="Y475" s="1528"/>
      <c r="Z475" s="1528"/>
      <c r="AA475" s="1529"/>
      <c r="AB475" s="1530"/>
      <c r="AC475" s="1530"/>
      <c r="AD475" s="1528"/>
    </row>
    <row r="476">
      <c r="A476" s="1498"/>
      <c r="B476" s="1524"/>
      <c r="C476" s="1524"/>
      <c r="D476" s="1525"/>
      <c r="E476" s="1525"/>
      <c r="F476" s="1525"/>
      <c r="G476" s="1526"/>
      <c r="H476" s="1526"/>
      <c r="I476" s="1526"/>
      <c r="J476" s="1526"/>
      <c r="K476" s="1527"/>
      <c r="L476" s="1527"/>
      <c r="M476" s="1527"/>
      <c r="N476" s="1527"/>
      <c r="O476" s="1528"/>
      <c r="P476" s="1528"/>
      <c r="Q476" s="1529"/>
      <c r="R476" s="1525"/>
      <c r="S476" s="1528"/>
      <c r="T476" s="1528"/>
      <c r="U476" s="1528"/>
      <c r="V476" s="1528"/>
      <c r="W476" s="1528"/>
      <c r="X476" s="1528"/>
      <c r="Y476" s="1528"/>
      <c r="Z476" s="1528"/>
      <c r="AA476" s="1529"/>
      <c r="AB476" s="1530"/>
      <c r="AC476" s="1530"/>
      <c r="AD476" s="1528"/>
    </row>
    <row r="477">
      <c r="A477" s="1498"/>
      <c r="B477" s="1524"/>
      <c r="C477" s="1524"/>
      <c r="D477" s="1525"/>
      <c r="E477" s="1525"/>
      <c r="F477" s="1525"/>
      <c r="G477" s="1526"/>
      <c r="H477" s="1526"/>
      <c r="I477" s="1526"/>
      <c r="J477" s="1526"/>
      <c r="K477" s="1527"/>
      <c r="L477" s="1527"/>
      <c r="M477" s="1527"/>
      <c r="N477" s="1527"/>
      <c r="O477" s="1528"/>
      <c r="P477" s="1528"/>
      <c r="Q477" s="1529"/>
      <c r="R477" s="1525"/>
      <c r="S477" s="1528"/>
      <c r="T477" s="1528"/>
      <c r="U477" s="1528"/>
      <c r="V477" s="1528"/>
      <c r="W477" s="1528"/>
      <c r="X477" s="1528"/>
      <c r="Y477" s="1528"/>
      <c r="Z477" s="1528"/>
      <c r="AA477" s="1529"/>
      <c r="AB477" s="1530"/>
      <c r="AC477" s="1530"/>
      <c r="AD477" s="1528"/>
    </row>
    <row r="478">
      <c r="A478" s="1498"/>
      <c r="B478" s="1524"/>
      <c r="C478" s="1524"/>
      <c r="D478" s="1525"/>
      <c r="E478" s="1525"/>
      <c r="F478" s="1525"/>
      <c r="G478" s="1526"/>
      <c r="H478" s="1526"/>
      <c r="I478" s="1526"/>
      <c r="J478" s="1526"/>
      <c r="K478" s="1527"/>
      <c r="L478" s="1527"/>
      <c r="M478" s="1527"/>
      <c r="N478" s="1527"/>
      <c r="O478" s="1528"/>
      <c r="P478" s="1528"/>
      <c r="Q478" s="1529"/>
      <c r="R478" s="1525"/>
      <c r="S478" s="1528"/>
      <c r="T478" s="1528"/>
      <c r="U478" s="1528"/>
      <c r="V478" s="1528"/>
      <c r="W478" s="1528"/>
      <c r="X478" s="1528"/>
      <c r="Y478" s="1528"/>
      <c r="Z478" s="1528"/>
      <c r="AA478" s="1529"/>
      <c r="AB478" s="1530"/>
      <c r="AC478" s="1530"/>
      <c r="AD478" s="1528"/>
    </row>
    <row r="479">
      <c r="A479" s="1498"/>
      <c r="B479" s="1524"/>
      <c r="C479" s="1524"/>
      <c r="D479" s="1525"/>
      <c r="E479" s="1525"/>
      <c r="F479" s="1525"/>
      <c r="G479" s="1526"/>
      <c r="H479" s="1526"/>
      <c r="I479" s="1526"/>
      <c r="J479" s="1526"/>
      <c r="K479" s="1527"/>
      <c r="L479" s="1527"/>
      <c r="M479" s="1527"/>
      <c r="N479" s="1527"/>
      <c r="O479" s="1528"/>
      <c r="P479" s="1528"/>
      <c r="Q479" s="1529"/>
      <c r="R479" s="1525"/>
      <c r="S479" s="1528"/>
      <c r="T479" s="1528"/>
      <c r="U479" s="1528"/>
      <c r="V479" s="1528"/>
      <c r="W479" s="1528"/>
      <c r="X479" s="1528"/>
      <c r="Y479" s="1528"/>
      <c r="Z479" s="1528"/>
      <c r="AA479" s="1529"/>
      <c r="AB479" s="1530"/>
      <c r="AC479" s="1530"/>
      <c r="AD479" s="1528"/>
    </row>
    <row r="480">
      <c r="A480" s="1498"/>
      <c r="B480" s="1524"/>
      <c r="C480" s="1524"/>
      <c r="D480" s="1525"/>
      <c r="E480" s="1525"/>
      <c r="F480" s="1525"/>
      <c r="G480" s="1526"/>
      <c r="H480" s="1526"/>
      <c r="I480" s="1526"/>
      <c r="J480" s="1526"/>
      <c r="K480" s="1527"/>
      <c r="L480" s="1527"/>
      <c r="M480" s="1527"/>
      <c r="N480" s="1527"/>
      <c r="O480" s="1528"/>
      <c r="P480" s="1528"/>
      <c r="Q480" s="1529"/>
      <c r="R480" s="1525"/>
      <c r="S480" s="1528"/>
      <c r="T480" s="1528"/>
      <c r="U480" s="1528"/>
      <c r="V480" s="1528"/>
      <c r="W480" s="1528"/>
      <c r="X480" s="1528"/>
      <c r="Y480" s="1528"/>
      <c r="Z480" s="1528"/>
      <c r="AA480" s="1529"/>
      <c r="AB480" s="1530"/>
      <c r="AC480" s="1530"/>
      <c r="AD480" s="1528"/>
    </row>
    <row r="481">
      <c r="A481" s="1498"/>
      <c r="B481" s="1524"/>
      <c r="C481" s="1524"/>
      <c r="D481" s="1525"/>
      <c r="E481" s="1525"/>
      <c r="F481" s="1525"/>
      <c r="G481" s="1526"/>
      <c r="H481" s="1526"/>
      <c r="I481" s="1526"/>
      <c r="J481" s="1526"/>
      <c r="K481" s="1527"/>
      <c r="L481" s="1527"/>
      <c r="M481" s="1527"/>
      <c r="N481" s="1527"/>
      <c r="O481" s="1528"/>
      <c r="P481" s="1528"/>
      <c r="Q481" s="1529"/>
      <c r="R481" s="1525"/>
      <c r="S481" s="1528"/>
      <c r="T481" s="1528"/>
      <c r="U481" s="1528"/>
      <c r="V481" s="1528"/>
      <c r="W481" s="1528"/>
      <c r="X481" s="1528"/>
      <c r="Y481" s="1528"/>
      <c r="Z481" s="1528"/>
      <c r="AA481" s="1529"/>
      <c r="AB481" s="1530"/>
      <c r="AC481" s="1530"/>
      <c r="AD481" s="1528"/>
    </row>
    <row r="482">
      <c r="A482" s="1498"/>
      <c r="B482" s="1524"/>
      <c r="C482" s="1524"/>
      <c r="D482" s="1525"/>
      <c r="E482" s="1525"/>
      <c r="F482" s="1525"/>
      <c r="G482" s="1526"/>
      <c r="H482" s="1526"/>
      <c r="I482" s="1526"/>
      <c r="J482" s="1526"/>
      <c r="K482" s="1527"/>
      <c r="L482" s="1527"/>
      <c r="M482" s="1527"/>
      <c r="N482" s="1527"/>
      <c r="O482" s="1528"/>
      <c r="P482" s="1528"/>
      <c r="Q482" s="1529"/>
      <c r="R482" s="1525"/>
      <c r="S482" s="1528"/>
      <c r="T482" s="1528"/>
      <c r="U482" s="1528"/>
      <c r="V482" s="1528"/>
      <c r="W482" s="1528"/>
      <c r="X482" s="1528"/>
      <c r="Y482" s="1528"/>
      <c r="Z482" s="1528"/>
      <c r="AA482" s="1529"/>
      <c r="AB482" s="1530"/>
      <c r="AC482" s="1530"/>
      <c r="AD482" s="1528"/>
    </row>
    <row r="483">
      <c r="A483" s="1498"/>
      <c r="B483" s="1524"/>
      <c r="C483" s="1524"/>
      <c r="D483" s="1525"/>
      <c r="E483" s="1525"/>
      <c r="F483" s="1525"/>
      <c r="G483" s="1526"/>
      <c r="H483" s="1526"/>
      <c r="I483" s="1526"/>
      <c r="J483" s="1526"/>
      <c r="K483" s="1527"/>
      <c r="L483" s="1527"/>
      <c r="M483" s="1527"/>
      <c r="N483" s="1527"/>
      <c r="O483" s="1528"/>
      <c r="P483" s="1528"/>
      <c r="Q483" s="1529"/>
      <c r="R483" s="1525"/>
      <c r="S483" s="1528"/>
      <c r="T483" s="1528"/>
      <c r="U483" s="1528"/>
      <c r="V483" s="1528"/>
      <c r="W483" s="1528"/>
      <c r="X483" s="1528"/>
      <c r="Y483" s="1528"/>
      <c r="Z483" s="1528"/>
      <c r="AA483" s="1529"/>
      <c r="AB483" s="1530"/>
      <c r="AC483" s="1530"/>
      <c r="AD483" s="1528"/>
    </row>
    <row r="484">
      <c r="A484" s="1498"/>
      <c r="B484" s="1524"/>
      <c r="C484" s="1524"/>
      <c r="D484" s="1525"/>
      <c r="E484" s="1525"/>
      <c r="F484" s="1525"/>
      <c r="G484" s="1526"/>
      <c r="H484" s="1526"/>
      <c r="I484" s="1526"/>
      <c r="J484" s="1526"/>
      <c r="K484" s="1527"/>
      <c r="L484" s="1527"/>
      <c r="M484" s="1527"/>
      <c r="N484" s="1527"/>
      <c r="O484" s="1528"/>
      <c r="P484" s="1528"/>
      <c r="Q484" s="1529"/>
      <c r="R484" s="1525"/>
      <c r="S484" s="1528"/>
      <c r="T484" s="1528"/>
      <c r="U484" s="1528"/>
      <c r="V484" s="1528"/>
      <c r="W484" s="1528"/>
      <c r="X484" s="1528"/>
      <c r="Y484" s="1528"/>
      <c r="Z484" s="1528"/>
      <c r="AA484" s="1529"/>
      <c r="AB484" s="1530"/>
      <c r="AC484" s="1530"/>
      <c r="AD484" s="1528"/>
    </row>
    <row r="485">
      <c r="A485" s="1498"/>
      <c r="B485" s="1524"/>
      <c r="C485" s="1524"/>
      <c r="D485" s="1525"/>
      <c r="E485" s="1525"/>
      <c r="F485" s="1525"/>
      <c r="G485" s="1526"/>
      <c r="H485" s="1526"/>
      <c r="I485" s="1526"/>
      <c r="J485" s="1526"/>
      <c r="K485" s="1527"/>
      <c r="L485" s="1527"/>
      <c r="M485" s="1527"/>
      <c r="N485" s="1527"/>
      <c r="O485" s="1528"/>
      <c r="P485" s="1528"/>
      <c r="Q485" s="1529"/>
      <c r="R485" s="1525"/>
      <c r="S485" s="1528"/>
      <c r="T485" s="1528"/>
      <c r="U485" s="1528"/>
      <c r="V485" s="1528"/>
      <c r="W485" s="1528"/>
      <c r="X485" s="1528"/>
      <c r="Y485" s="1528"/>
      <c r="Z485" s="1528"/>
      <c r="AA485" s="1529"/>
      <c r="AB485" s="1530"/>
      <c r="AC485" s="1530"/>
      <c r="AD485" s="1528"/>
    </row>
    <row r="486">
      <c r="A486" s="1498"/>
      <c r="B486" s="1524"/>
      <c r="C486" s="1524"/>
      <c r="D486" s="1525"/>
      <c r="E486" s="1525"/>
      <c r="F486" s="1525"/>
      <c r="G486" s="1526"/>
      <c r="H486" s="1526"/>
      <c r="I486" s="1526"/>
      <c r="J486" s="1526"/>
      <c r="K486" s="1527"/>
      <c r="L486" s="1527"/>
      <c r="M486" s="1527"/>
      <c r="N486" s="1527"/>
      <c r="O486" s="1528"/>
      <c r="P486" s="1528"/>
      <c r="Q486" s="1529"/>
      <c r="R486" s="1525"/>
      <c r="S486" s="1528"/>
      <c r="T486" s="1528"/>
      <c r="U486" s="1528"/>
      <c r="V486" s="1528"/>
      <c r="W486" s="1528"/>
      <c r="X486" s="1528"/>
      <c r="Y486" s="1528"/>
      <c r="Z486" s="1528"/>
      <c r="AA486" s="1529"/>
      <c r="AB486" s="1530"/>
      <c r="AC486" s="1530"/>
      <c r="AD486" s="1528"/>
    </row>
    <row r="487">
      <c r="A487" s="1498"/>
      <c r="B487" s="1524"/>
      <c r="C487" s="1524"/>
      <c r="D487" s="1525"/>
      <c r="E487" s="1525"/>
      <c r="F487" s="1525"/>
      <c r="G487" s="1526"/>
      <c r="H487" s="1526"/>
      <c r="I487" s="1526"/>
      <c r="J487" s="1526"/>
      <c r="K487" s="1527"/>
      <c r="L487" s="1527"/>
      <c r="M487" s="1527"/>
      <c r="N487" s="1527"/>
      <c r="O487" s="1528"/>
      <c r="P487" s="1528"/>
      <c r="Q487" s="1529"/>
      <c r="R487" s="1525"/>
      <c r="S487" s="1528"/>
      <c r="T487" s="1528"/>
      <c r="U487" s="1528"/>
      <c r="V487" s="1528"/>
      <c r="W487" s="1528"/>
      <c r="X487" s="1528"/>
      <c r="Y487" s="1528"/>
      <c r="Z487" s="1528"/>
      <c r="AA487" s="1529"/>
      <c r="AB487" s="1530"/>
      <c r="AC487" s="1530"/>
      <c r="AD487" s="1528"/>
    </row>
    <row r="488">
      <c r="A488" s="1498"/>
      <c r="B488" s="1524"/>
      <c r="C488" s="1524"/>
      <c r="D488" s="1525"/>
      <c r="E488" s="1525"/>
      <c r="F488" s="1525"/>
      <c r="G488" s="1526"/>
      <c r="H488" s="1526"/>
      <c r="I488" s="1526"/>
      <c r="J488" s="1526"/>
      <c r="K488" s="1527"/>
      <c r="L488" s="1527"/>
      <c r="M488" s="1527"/>
      <c r="N488" s="1527"/>
      <c r="O488" s="1528"/>
      <c r="P488" s="1528"/>
      <c r="Q488" s="1529"/>
      <c r="R488" s="1525"/>
      <c r="S488" s="1528"/>
      <c r="T488" s="1528"/>
      <c r="U488" s="1528"/>
      <c r="V488" s="1528"/>
      <c r="W488" s="1528"/>
      <c r="X488" s="1528"/>
      <c r="Y488" s="1528"/>
      <c r="Z488" s="1528"/>
      <c r="AA488" s="1529"/>
      <c r="AB488" s="1530"/>
      <c r="AC488" s="1530"/>
      <c r="AD488" s="1528"/>
    </row>
    <row r="489">
      <c r="A489" s="1498"/>
      <c r="B489" s="1524"/>
      <c r="C489" s="1524"/>
      <c r="D489" s="1525"/>
      <c r="E489" s="1525"/>
      <c r="F489" s="1525"/>
      <c r="G489" s="1526"/>
      <c r="H489" s="1526"/>
      <c r="I489" s="1526"/>
      <c r="J489" s="1526"/>
      <c r="K489" s="1527"/>
      <c r="L489" s="1527"/>
      <c r="M489" s="1527"/>
      <c r="N489" s="1527"/>
      <c r="O489" s="1528"/>
      <c r="P489" s="1528"/>
      <c r="Q489" s="1529"/>
      <c r="R489" s="1525"/>
      <c r="S489" s="1528"/>
      <c r="T489" s="1528"/>
      <c r="U489" s="1528"/>
      <c r="V489" s="1528"/>
      <c r="W489" s="1528"/>
      <c r="X489" s="1528"/>
      <c r="Y489" s="1528"/>
      <c r="Z489" s="1528"/>
      <c r="AA489" s="1529"/>
      <c r="AB489" s="1530"/>
      <c r="AC489" s="1530"/>
      <c r="AD489" s="1528"/>
    </row>
    <row r="490">
      <c r="A490" s="1498"/>
      <c r="B490" s="1524"/>
      <c r="C490" s="1524"/>
      <c r="D490" s="1525"/>
      <c r="E490" s="1525"/>
      <c r="F490" s="1525"/>
      <c r="G490" s="1526"/>
      <c r="H490" s="1526"/>
      <c r="I490" s="1526"/>
      <c r="J490" s="1526"/>
      <c r="K490" s="1527"/>
      <c r="L490" s="1527"/>
      <c r="M490" s="1527"/>
      <c r="N490" s="1527"/>
      <c r="O490" s="1528"/>
      <c r="P490" s="1528"/>
      <c r="Q490" s="1529"/>
      <c r="R490" s="1525"/>
      <c r="S490" s="1528"/>
      <c r="T490" s="1528"/>
      <c r="U490" s="1528"/>
      <c r="V490" s="1528"/>
      <c r="W490" s="1528"/>
      <c r="X490" s="1528"/>
      <c r="Y490" s="1528"/>
      <c r="Z490" s="1528"/>
      <c r="AA490" s="1529"/>
      <c r="AB490" s="1530"/>
      <c r="AC490" s="1530"/>
      <c r="AD490" s="1528"/>
    </row>
    <row r="491">
      <c r="A491" s="1498"/>
      <c r="B491" s="1524"/>
      <c r="C491" s="1524"/>
      <c r="D491" s="1525"/>
      <c r="E491" s="1525"/>
      <c r="F491" s="1525"/>
      <c r="G491" s="1526"/>
      <c r="H491" s="1526"/>
      <c r="I491" s="1526"/>
      <c r="J491" s="1526"/>
      <c r="K491" s="1527"/>
      <c r="L491" s="1527"/>
      <c r="M491" s="1527"/>
      <c r="N491" s="1527"/>
      <c r="O491" s="1528"/>
      <c r="P491" s="1528"/>
      <c r="Q491" s="1529"/>
      <c r="R491" s="1525"/>
      <c r="S491" s="1528"/>
      <c r="T491" s="1528"/>
      <c r="U491" s="1528"/>
      <c r="V491" s="1528"/>
      <c r="W491" s="1528"/>
      <c r="X491" s="1528"/>
      <c r="Y491" s="1528"/>
      <c r="Z491" s="1528"/>
      <c r="AA491" s="1529"/>
      <c r="AB491" s="1530"/>
      <c r="AC491" s="1530"/>
      <c r="AD491" s="1528"/>
    </row>
    <row r="492">
      <c r="A492" s="1498"/>
      <c r="B492" s="1524"/>
      <c r="C492" s="1524"/>
      <c r="D492" s="1525"/>
      <c r="E492" s="1525"/>
      <c r="F492" s="1525"/>
      <c r="G492" s="1526"/>
      <c r="H492" s="1526"/>
      <c r="I492" s="1526"/>
      <c r="J492" s="1526"/>
      <c r="K492" s="1527"/>
      <c r="L492" s="1527"/>
      <c r="M492" s="1527"/>
      <c r="N492" s="1527"/>
      <c r="O492" s="1528"/>
      <c r="P492" s="1528"/>
      <c r="Q492" s="1529"/>
      <c r="R492" s="1525"/>
      <c r="S492" s="1528"/>
      <c r="T492" s="1528"/>
      <c r="U492" s="1528"/>
      <c r="V492" s="1528"/>
      <c r="W492" s="1528"/>
      <c r="X492" s="1528"/>
      <c r="Y492" s="1528"/>
      <c r="Z492" s="1528"/>
      <c r="AA492" s="1529"/>
      <c r="AB492" s="1530"/>
      <c r="AC492" s="1530"/>
      <c r="AD492" s="1528"/>
    </row>
    <row r="493">
      <c r="A493" s="1498"/>
      <c r="B493" s="1524"/>
      <c r="C493" s="1524"/>
      <c r="D493" s="1525"/>
      <c r="E493" s="1525"/>
      <c r="F493" s="1525"/>
      <c r="G493" s="1526"/>
      <c r="H493" s="1526"/>
      <c r="I493" s="1526"/>
      <c r="J493" s="1526"/>
      <c r="K493" s="1527"/>
      <c r="L493" s="1527"/>
      <c r="M493" s="1527"/>
      <c r="N493" s="1527"/>
      <c r="O493" s="1528"/>
      <c r="P493" s="1528"/>
      <c r="Q493" s="1529"/>
      <c r="R493" s="1525"/>
      <c r="S493" s="1528"/>
      <c r="T493" s="1528"/>
      <c r="U493" s="1528"/>
      <c r="V493" s="1528"/>
      <c r="W493" s="1528"/>
      <c r="X493" s="1528"/>
      <c r="Y493" s="1528"/>
      <c r="Z493" s="1528"/>
      <c r="AA493" s="1529"/>
      <c r="AB493" s="1530"/>
      <c r="AC493" s="1530"/>
      <c r="AD493" s="1528"/>
    </row>
    <row r="494">
      <c r="A494" s="1498"/>
      <c r="B494" s="1524"/>
      <c r="C494" s="1524"/>
      <c r="D494" s="1525"/>
      <c r="E494" s="1525"/>
      <c r="F494" s="1525"/>
      <c r="G494" s="1526"/>
      <c r="H494" s="1526"/>
      <c r="I494" s="1526"/>
      <c r="J494" s="1526"/>
      <c r="K494" s="1527"/>
      <c r="L494" s="1527"/>
      <c r="M494" s="1527"/>
      <c r="N494" s="1527"/>
      <c r="O494" s="1528"/>
      <c r="P494" s="1528"/>
      <c r="Q494" s="1529"/>
      <c r="R494" s="1525"/>
      <c r="S494" s="1528"/>
      <c r="T494" s="1528"/>
      <c r="U494" s="1528"/>
      <c r="V494" s="1528"/>
      <c r="W494" s="1528"/>
      <c r="X494" s="1528"/>
      <c r="Y494" s="1528"/>
      <c r="Z494" s="1528"/>
      <c r="AA494" s="1529"/>
      <c r="AB494" s="1530"/>
      <c r="AC494" s="1530"/>
      <c r="AD494" s="1528"/>
    </row>
    <row r="495">
      <c r="A495" s="1498"/>
      <c r="B495" s="1524"/>
      <c r="C495" s="1524"/>
      <c r="D495" s="1525"/>
      <c r="E495" s="1525"/>
      <c r="F495" s="1525"/>
      <c r="G495" s="1526"/>
      <c r="H495" s="1526"/>
      <c r="I495" s="1526"/>
      <c r="J495" s="1526"/>
      <c r="K495" s="1527"/>
      <c r="L495" s="1527"/>
      <c r="M495" s="1527"/>
      <c r="N495" s="1527"/>
      <c r="O495" s="1528"/>
      <c r="P495" s="1528"/>
      <c r="Q495" s="1529"/>
      <c r="R495" s="1525"/>
      <c r="S495" s="1528"/>
      <c r="T495" s="1528"/>
      <c r="U495" s="1528"/>
      <c r="V495" s="1528"/>
      <c r="W495" s="1528"/>
      <c r="X495" s="1528"/>
      <c r="Y495" s="1528"/>
      <c r="Z495" s="1528"/>
      <c r="AA495" s="1529"/>
      <c r="AB495" s="1530"/>
      <c r="AC495" s="1530"/>
      <c r="AD495" s="1528"/>
    </row>
    <row r="496">
      <c r="A496" s="1498"/>
      <c r="B496" s="1524"/>
      <c r="C496" s="1524"/>
      <c r="D496" s="1525"/>
      <c r="E496" s="1525"/>
      <c r="F496" s="1525"/>
      <c r="G496" s="1526"/>
      <c r="H496" s="1526"/>
      <c r="I496" s="1526"/>
      <c r="J496" s="1526"/>
      <c r="K496" s="1527"/>
      <c r="L496" s="1527"/>
      <c r="M496" s="1527"/>
      <c r="N496" s="1527"/>
      <c r="O496" s="1528"/>
      <c r="P496" s="1528"/>
      <c r="Q496" s="1529"/>
      <c r="R496" s="1525"/>
      <c r="S496" s="1528"/>
      <c r="T496" s="1528"/>
      <c r="U496" s="1528"/>
      <c r="V496" s="1528"/>
      <c r="W496" s="1528"/>
      <c r="X496" s="1528"/>
      <c r="Y496" s="1528"/>
      <c r="Z496" s="1528"/>
      <c r="AA496" s="1529"/>
      <c r="AB496" s="1530"/>
      <c r="AC496" s="1530"/>
      <c r="AD496" s="1528"/>
    </row>
    <row r="497">
      <c r="A497" s="1498"/>
      <c r="B497" s="1524"/>
      <c r="C497" s="1524"/>
      <c r="D497" s="1525"/>
      <c r="E497" s="1525"/>
      <c r="F497" s="1525"/>
      <c r="G497" s="1526"/>
      <c r="H497" s="1526"/>
      <c r="I497" s="1526"/>
      <c r="J497" s="1526"/>
      <c r="K497" s="1527"/>
      <c r="L497" s="1527"/>
      <c r="M497" s="1527"/>
      <c r="N497" s="1527"/>
      <c r="O497" s="1528"/>
      <c r="P497" s="1528"/>
      <c r="Q497" s="1529"/>
      <c r="R497" s="1525"/>
      <c r="S497" s="1528"/>
      <c r="T497" s="1528"/>
      <c r="U497" s="1528"/>
      <c r="V497" s="1528"/>
      <c r="W497" s="1528"/>
      <c r="X497" s="1528"/>
      <c r="Y497" s="1528"/>
      <c r="Z497" s="1528"/>
      <c r="AA497" s="1529"/>
      <c r="AB497" s="1530"/>
      <c r="AC497" s="1530"/>
      <c r="AD497" s="1528"/>
    </row>
    <row r="498">
      <c r="A498" s="1498"/>
      <c r="B498" s="1524"/>
      <c r="C498" s="1524"/>
      <c r="D498" s="1525"/>
      <c r="E498" s="1525"/>
      <c r="F498" s="1525"/>
      <c r="G498" s="1526"/>
      <c r="H498" s="1526"/>
      <c r="I498" s="1526"/>
      <c r="J498" s="1526"/>
      <c r="K498" s="1527"/>
      <c r="L498" s="1527"/>
      <c r="M498" s="1527"/>
      <c r="N498" s="1527"/>
      <c r="O498" s="1528"/>
      <c r="P498" s="1528"/>
      <c r="Q498" s="1529"/>
      <c r="R498" s="1525"/>
      <c r="S498" s="1528"/>
      <c r="T498" s="1528"/>
      <c r="U498" s="1528"/>
      <c r="V498" s="1528"/>
      <c r="W498" s="1528"/>
      <c r="X498" s="1528"/>
      <c r="Y498" s="1528"/>
      <c r="Z498" s="1528"/>
      <c r="AA498" s="1529"/>
      <c r="AB498" s="1530"/>
      <c r="AC498" s="1530"/>
      <c r="AD498" s="1528"/>
    </row>
    <row r="499">
      <c r="A499" s="1498"/>
      <c r="B499" s="1524"/>
      <c r="C499" s="1524"/>
      <c r="D499" s="1525"/>
      <c r="E499" s="1525"/>
      <c r="F499" s="1525"/>
      <c r="G499" s="1526"/>
      <c r="H499" s="1526"/>
      <c r="I499" s="1526"/>
      <c r="J499" s="1526"/>
      <c r="K499" s="1527"/>
      <c r="L499" s="1527"/>
      <c r="M499" s="1527"/>
      <c r="N499" s="1527"/>
      <c r="O499" s="1528"/>
      <c r="P499" s="1528"/>
      <c r="Q499" s="1529"/>
      <c r="R499" s="1525"/>
      <c r="S499" s="1528"/>
      <c r="T499" s="1528"/>
      <c r="U499" s="1528"/>
      <c r="V499" s="1528"/>
      <c r="W499" s="1528"/>
      <c r="X499" s="1528"/>
      <c r="Y499" s="1528"/>
      <c r="Z499" s="1528"/>
      <c r="AA499" s="1529"/>
      <c r="AB499" s="1530"/>
      <c r="AC499" s="1530"/>
      <c r="AD499" s="1528"/>
    </row>
    <row r="500">
      <c r="A500" s="1498"/>
      <c r="B500" s="1524"/>
      <c r="C500" s="1524"/>
      <c r="D500" s="1525"/>
      <c r="E500" s="1525"/>
      <c r="F500" s="1525"/>
      <c r="G500" s="1526"/>
      <c r="H500" s="1526"/>
      <c r="I500" s="1526"/>
      <c r="J500" s="1526"/>
      <c r="K500" s="1527"/>
      <c r="L500" s="1527"/>
      <c r="M500" s="1527"/>
      <c r="N500" s="1527"/>
      <c r="O500" s="1528"/>
      <c r="P500" s="1528"/>
      <c r="Q500" s="1529"/>
      <c r="R500" s="1525"/>
      <c r="S500" s="1528"/>
      <c r="T500" s="1528"/>
      <c r="U500" s="1528"/>
      <c r="V500" s="1528"/>
      <c r="W500" s="1528"/>
      <c r="X500" s="1528"/>
      <c r="Y500" s="1528"/>
      <c r="Z500" s="1528"/>
      <c r="AA500" s="1529"/>
      <c r="AB500" s="1530"/>
      <c r="AC500" s="1530"/>
      <c r="AD500" s="1528"/>
    </row>
    <row r="501">
      <c r="A501" s="1498"/>
      <c r="B501" s="1524"/>
      <c r="C501" s="1524"/>
      <c r="D501" s="1525"/>
      <c r="E501" s="1525"/>
      <c r="F501" s="1525"/>
      <c r="G501" s="1526"/>
      <c r="H501" s="1526"/>
      <c r="I501" s="1526"/>
      <c r="J501" s="1526"/>
      <c r="K501" s="1527"/>
      <c r="L501" s="1527"/>
      <c r="M501" s="1527"/>
      <c r="N501" s="1527"/>
      <c r="O501" s="1528"/>
      <c r="P501" s="1528"/>
      <c r="Q501" s="1529"/>
      <c r="R501" s="1525"/>
      <c r="S501" s="1528"/>
      <c r="T501" s="1528"/>
      <c r="U501" s="1528"/>
      <c r="V501" s="1528"/>
      <c r="W501" s="1528"/>
      <c r="X501" s="1528"/>
      <c r="Y501" s="1528"/>
      <c r="Z501" s="1528"/>
      <c r="AA501" s="1529"/>
      <c r="AB501" s="1530"/>
      <c r="AC501" s="1530"/>
      <c r="AD501" s="1528"/>
    </row>
    <row r="502">
      <c r="A502" s="1498"/>
      <c r="B502" s="1524"/>
      <c r="C502" s="1524"/>
      <c r="D502" s="1525"/>
      <c r="E502" s="1525"/>
      <c r="F502" s="1525"/>
      <c r="G502" s="1526"/>
      <c r="H502" s="1526"/>
      <c r="I502" s="1526"/>
      <c r="J502" s="1526"/>
      <c r="K502" s="1527"/>
      <c r="L502" s="1527"/>
      <c r="M502" s="1527"/>
      <c r="N502" s="1527"/>
      <c r="O502" s="1528"/>
      <c r="P502" s="1528"/>
      <c r="Q502" s="1529"/>
      <c r="R502" s="1525"/>
      <c r="S502" s="1528"/>
      <c r="T502" s="1528"/>
      <c r="U502" s="1528"/>
      <c r="V502" s="1528"/>
      <c r="W502" s="1528"/>
      <c r="X502" s="1528"/>
      <c r="Y502" s="1528"/>
      <c r="Z502" s="1528"/>
      <c r="AA502" s="1529"/>
      <c r="AB502" s="1530"/>
      <c r="AC502" s="1530"/>
      <c r="AD502" s="1528"/>
    </row>
    <row r="503">
      <c r="A503" s="1498"/>
      <c r="B503" s="1524"/>
      <c r="C503" s="1524"/>
      <c r="D503" s="1525"/>
      <c r="E503" s="1525"/>
      <c r="F503" s="1525"/>
      <c r="G503" s="1526"/>
      <c r="H503" s="1526"/>
      <c r="I503" s="1526"/>
      <c r="J503" s="1526"/>
      <c r="K503" s="1527"/>
      <c r="L503" s="1527"/>
      <c r="M503" s="1527"/>
      <c r="N503" s="1527"/>
      <c r="O503" s="1528"/>
      <c r="P503" s="1528"/>
      <c r="Q503" s="1529"/>
      <c r="R503" s="1525"/>
      <c r="S503" s="1528"/>
      <c r="T503" s="1528"/>
      <c r="U503" s="1528"/>
      <c r="V503" s="1528"/>
      <c r="W503" s="1528"/>
      <c r="X503" s="1528"/>
      <c r="Y503" s="1528"/>
      <c r="Z503" s="1528"/>
      <c r="AA503" s="1529"/>
      <c r="AB503" s="1530"/>
      <c r="AC503" s="1530"/>
      <c r="AD503" s="1528"/>
    </row>
    <row r="504">
      <c r="A504" s="1498"/>
      <c r="B504" s="1524"/>
      <c r="C504" s="1524"/>
      <c r="D504" s="1525"/>
      <c r="E504" s="1525"/>
      <c r="F504" s="1525"/>
      <c r="G504" s="1526"/>
      <c r="H504" s="1526"/>
      <c r="I504" s="1526"/>
      <c r="J504" s="1526"/>
      <c r="K504" s="1527"/>
      <c r="L504" s="1527"/>
      <c r="M504" s="1527"/>
      <c r="N504" s="1527"/>
      <c r="O504" s="1528"/>
      <c r="P504" s="1528"/>
      <c r="Q504" s="1529"/>
      <c r="R504" s="1525"/>
      <c r="S504" s="1528"/>
      <c r="T504" s="1528"/>
      <c r="U504" s="1528"/>
      <c r="V504" s="1528"/>
      <c r="W504" s="1528"/>
      <c r="X504" s="1528"/>
      <c r="Y504" s="1528"/>
      <c r="Z504" s="1528"/>
      <c r="AA504" s="1529"/>
      <c r="AB504" s="1530"/>
      <c r="AC504" s="1530"/>
      <c r="AD504" s="1528"/>
    </row>
    <row r="505">
      <c r="A505" s="1498"/>
      <c r="B505" s="1524"/>
      <c r="C505" s="1524"/>
      <c r="D505" s="1525"/>
      <c r="E505" s="1525"/>
      <c r="F505" s="1525"/>
      <c r="G505" s="1526"/>
      <c r="H505" s="1526"/>
      <c r="I505" s="1526"/>
      <c r="J505" s="1526"/>
      <c r="K505" s="1527"/>
      <c r="L505" s="1527"/>
      <c r="M505" s="1527"/>
      <c r="N505" s="1527"/>
      <c r="O505" s="1528"/>
      <c r="P505" s="1528"/>
      <c r="Q505" s="1529"/>
      <c r="R505" s="1525"/>
      <c r="S505" s="1528"/>
      <c r="T505" s="1528"/>
      <c r="U505" s="1528"/>
      <c r="V505" s="1528"/>
      <c r="W505" s="1528"/>
      <c r="X505" s="1528"/>
      <c r="Y505" s="1528"/>
      <c r="Z505" s="1528"/>
      <c r="AA505" s="1529"/>
      <c r="AB505" s="1530"/>
      <c r="AC505" s="1530"/>
      <c r="AD505" s="1528"/>
    </row>
    <row r="506">
      <c r="A506" s="1498"/>
      <c r="B506" s="1524"/>
      <c r="C506" s="1524"/>
      <c r="D506" s="1525"/>
      <c r="E506" s="1525"/>
      <c r="F506" s="1525"/>
      <c r="G506" s="1526"/>
      <c r="H506" s="1526"/>
      <c r="I506" s="1526"/>
      <c r="J506" s="1526"/>
      <c r="K506" s="1527"/>
      <c r="L506" s="1527"/>
      <c r="M506" s="1527"/>
      <c r="N506" s="1527"/>
      <c r="O506" s="1528"/>
      <c r="P506" s="1528"/>
      <c r="Q506" s="1529"/>
      <c r="R506" s="1525"/>
      <c r="S506" s="1528"/>
      <c r="T506" s="1528"/>
      <c r="U506" s="1528"/>
      <c r="V506" s="1528"/>
      <c r="W506" s="1528"/>
      <c r="X506" s="1528"/>
      <c r="Y506" s="1528"/>
      <c r="Z506" s="1528"/>
      <c r="AA506" s="1529"/>
      <c r="AB506" s="1530"/>
      <c r="AC506" s="1530"/>
      <c r="AD506" s="1528"/>
    </row>
    <row r="507">
      <c r="A507" s="1498"/>
      <c r="B507" s="1524"/>
      <c r="C507" s="1524"/>
      <c r="D507" s="1525"/>
      <c r="E507" s="1525"/>
      <c r="F507" s="1525"/>
      <c r="G507" s="1526"/>
      <c r="H507" s="1526"/>
      <c r="I507" s="1526"/>
      <c r="J507" s="1526"/>
      <c r="K507" s="1527"/>
      <c r="L507" s="1527"/>
      <c r="M507" s="1527"/>
      <c r="N507" s="1527"/>
      <c r="O507" s="1528"/>
      <c r="P507" s="1528"/>
      <c r="Q507" s="1529"/>
      <c r="R507" s="1525"/>
      <c r="S507" s="1528"/>
      <c r="T507" s="1528"/>
      <c r="U507" s="1528"/>
      <c r="V507" s="1528"/>
      <c r="W507" s="1528"/>
      <c r="X507" s="1528"/>
      <c r="Y507" s="1528"/>
      <c r="Z507" s="1528"/>
      <c r="AA507" s="1529"/>
      <c r="AB507" s="1530"/>
      <c r="AC507" s="1530"/>
      <c r="AD507" s="1528"/>
    </row>
    <row r="508">
      <c r="A508" s="1498"/>
      <c r="B508" s="1524"/>
      <c r="C508" s="1524"/>
      <c r="D508" s="1525"/>
      <c r="E508" s="1525"/>
      <c r="F508" s="1525"/>
      <c r="G508" s="1526"/>
      <c r="H508" s="1526"/>
      <c r="I508" s="1526"/>
      <c r="J508" s="1526"/>
      <c r="K508" s="1527"/>
      <c r="L508" s="1527"/>
      <c r="M508" s="1527"/>
      <c r="N508" s="1527"/>
      <c r="O508" s="1528"/>
      <c r="P508" s="1528"/>
      <c r="Q508" s="1529"/>
      <c r="R508" s="1525"/>
      <c r="S508" s="1528"/>
      <c r="T508" s="1528"/>
      <c r="U508" s="1528"/>
      <c r="V508" s="1528"/>
      <c r="W508" s="1528"/>
      <c r="X508" s="1528"/>
      <c r="Y508" s="1528"/>
      <c r="Z508" s="1528"/>
      <c r="AA508" s="1529"/>
      <c r="AB508" s="1530"/>
      <c r="AC508" s="1530"/>
      <c r="AD508" s="1528"/>
    </row>
    <row r="509">
      <c r="A509" s="1498"/>
      <c r="B509" s="1524"/>
      <c r="C509" s="1524"/>
      <c r="D509" s="1525"/>
      <c r="E509" s="1525"/>
      <c r="F509" s="1525"/>
      <c r="G509" s="1526"/>
      <c r="H509" s="1526"/>
      <c r="I509" s="1526"/>
      <c r="J509" s="1526"/>
      <c r="K509" s="1527"/>
      <c r="L509" s="1527"/>
      <c r="M509" s="1527"/>
      <c r="N509" s="1527"/>
      <c r="O509" s="1528"/>
      <c r="P509" s="1528"/>
      <c r="Q509" s="1529"/>
      <c r="R509" s="1525"/>
      <c r="S509" s="1528"/>
      <c r="T509" s="1528"/>
      <c r="U509" s="1528"/>
      <c r="V509" s="1528"/>
      <c r="W509" s="1528"/>
      <c r="X509" s="1528"/>
      <c r="Y509" s="1528"/>
      <c r="Z509" s="1528"/>
      <c r="AA509" s="1529"/>
      <c r="AB509" s="1530"/>
      <c r="AC509" s="1530"/>
      <c r="AD509" s="1528"/>
    </row>
    <row r="510">
      <c r="A510" s="1498"/>
      <c r="B510" s="1524"/>
      <c r="C510" s="1524"/>
      <c r="D510" s="1525"/>
      <c r="E510" s="1525"/>
      <c r="F510" s="1525"/>
      <c r="G510" s="1526"/>
      <c r="H510" s="1526"/>
      <c r="I510" s="1526"/>
      <c r="J510" s="1526"/>
      <c r="K510" s="1527"/>
      <c r="L510" s="1527"/>
      <c r="M510" s="1527"/>
      <c r="N510" s="1527"/>
      <c r="O510" s="1528"/>
      <c r="P510" s="1528"/>
      <c r="Q510" s="1529"/>
      <c r="R510" s="1525"/>
      <c r="S510" s="1528"/>
      <c r="T510" s="1528"/>
      <c r="U510" s="1528"/>
      <c r="V510" s="1528"/>
      <c r="W510" s="1528"/>
      <c r="X510" s="1528"/>
      <c r="Y510" s="1528"/>
      <c r="Z510" s="1528"/>
      <c r="AA510" s="1529"/>
      <c r="AB510" s="1530"/>
      <c r="AC510" s="1530"/>
      <c r="AD510" s="1528"/>
    </row>
    <row r="511">
      <c r="A511" s="1498"/>
      <c r="B511" s="1524"/>
      <c r="C511" s="1524"/>
      <c r="D511" s="1525"/>
      <c r="E511" s="1525"/>
      <c r="F511" s="1525"/>
      <c r="G511" s="1526"/>
      <c r="H511" s="1526"/>
      <c r="I511" s="1526"/>
      <c r="J511" s="1526"/>
      <c r="K511" s="1527"/>
      <c r="L511" s="1527"/>
      <c r="M511" s="1527"/>
      <c r="N511" s="1527"/>
      <c r="O511" s="1528"/>
      <c r="P511" s="1528"/>
      <c r="Q511" s="1529"/>
      <c r="R511" s="1525"/>
      <c r="S511" s="1528"/>
      <c r="T511" s="1528"/>
      <c r="U511" s="1528"/>
      <c r="V511" s="1528"/>
      <c r="W511" s="1528"/>
      <c r="X511" s="1528"/>
      <c r="Y511" s="1528"/>
      <c r="Z511" s="1528"/>
      <c r="AA511" s="1529"/>
      <c r="AB511" s="1530"/>
      <c r="AC511" s="1530"/>
      <c r="AD511" s="1528"/>
    </row>
    <row r="512">
      <c r="A512" s="1498"/>
      <c r="B512" s="1524"/>
      <c r="C512" s="1524"/>
      <c r="D512" s="1525"/>
      <c r="E512" s="1525"/>
      <c r="F512" s="1525"/>
      <c r="G512" s="1526"/>
      <c r="H512" s="1526"/>
      <c r="I512" s="1526"/>
      <c r="J512" s="1526"/>
      <c r="K512" s="1527"/>
      <c r="L512" s="1527"/>
      <c r="M512" s="1527"/>
      <c r="N512" s="1527"/>
      <c r="O512" s="1528"/>
      <c r="P512" s="1528"/>
      <c r="Q512" s="1529"/>
      <c r="R512" s="1525"/>
      <c r="S512" s="1528"/>
      <c r="T512" s="1528"/>
      <c r="U512" s="1528"/>
      <c r="V512" s="1528"/>
      <c r="W512" s="1528"/>
      <c r="X512" s="1528"/>
      <c r="Y512" s="1528"/>
      <c r="Z512" s="1528"/>
      <c r="AA512" s="1529"/>
      <c r="AB512" s="1530"/>
      <c r="AC512" s="1530"/>
      <c r="AD512" s="1528"/>
    </row>
    <row r="513">
      <c r="A513" s="1498"/>
      <c r="B513" s="1524"/>
      <c r="C513" s="1524"/>
      <c r="D513" s="1525"/>
      <c r="E513" s="1525"/>
      <c r="F513" s="1525"/>
      <c r="G513" s="1526"/>
      <c r="H513" s="1526"/>
      <c r="I513" s="1526"/>
      <c r="J513" s="1526"/>
      <c r="K513" s="1527"/>
      <c r="L513" s="1527"/>
      <c r="M513" s="1527"/>
      <c r="N513" s="1527"/>
      <c r="O513" s="1528"/>
      <c r="P513" s="1528"/>
      <c r="Q513" s="1529"/>
      <c r="R513" s="1525"/>
      <c r="S513" s="1528"/>
      <c r="T513" s="1528"/>
      <c r="U513" s="1528"/>
      <c r="V513" s="1528"/>
      <c r="W513" s="1528"/>
      <c r="X513" s="1528"/>
      <c r="Y513" s="1528"/>
      <c r="Z513" s="1528"/>
      <c r="AA513" s="1529"/>
      <c r="AB513" s="1530"/>
      <c r="AC513" s="1530"/>
      <c r="AD513" s="1528"/>
    </row>
    <row r="514">
      <c r="A514" s="1498"/>
      <c r="B514" s="1524"/>
      <c r="C514" s="1524"/>
      <c r="D514" s="1525"/>
      <c r="E514" s="1525"/>
      <c r="F514" s="1525"/>
      <c r="G514" s="1526"/>
      <c r="H514" s="1526"/>
      <c r="I514" s="1526"/>
      <c r="J514" s="1526"/>
      <c r="K514" s="1527"/>
      <c r="L514" s="1527"/>
      <c r="M514" s="1527"/>
      <c r="N514" s="1527"/>
      <c r="O514" s="1528"/>
      <c r="P514" s="1528"/>
      <c r="Q514" s="1529"/>
      <c r="R514" s="1525"/>
      <c r="S514" s="1528"/>
      <c r="T514" s="1528"/>
      <c r="U514" s="1528"/>
      <c r="V514" s="1528"/>
      <c r="W514" s="1528"/>
      <c r="X514" s="1528"/>
      <c r="Y514" s="1528"/>
      <c r="Z514" s="1528"/>
      <c r="AA514" s="1529"/>
      <c r="AB514" s="1530"/>
      <c r="AC514" s="1530"/>
      <c r="AD514" s="1528"/>
    </row>
    <row r="515">
      <c r="A515" s="1498"/>
      <c r="B515" s="1524"/>
      <c r="C515" s="1524"/>
      <c r="D515" s="1525"/>
      <c r="E515" s="1525"/>
      <c r="F515" s="1525"/>
      <c r="G515" s="1526"/>
      <c r="H515" s="1526"/>
      <c r="I515" s="1526"/>
      <c r="J515" s="1526"/>
      <c r="K515" s="1527"/>
      <c r="L515" s="1527"/>
      <c r="M515" s="1527"/>
      <c r="N515" s="1527"/>
      <c r="O515" s="1528"/>
      <c r="P515" s="1528"/>
      <c r="Q515" s="1529"/>
      <c r="R515" s="1525"/>
      <c r="S515" s="1528"/>
      <c r="T515" s="1528"/>
      <c r="U515" s="1528"/>
      <c r="V515" s="1528"/>
      <c r="W515" s="1528"/>
      <c r="X515" s="1528"/>
      <c r="Y515" s="1528"/>
      <c r="Z515" s="1528"/>
      <c r="AA515" s="1529"/>
      <c r="AB515" s="1530"/>
      <c r="AC515" s="1530"/>
      <c r="AD515" s="1528"/>
    </row>
    <row r="516">
      <c r="A516" s="1498"/>
      <c r="B516" s="1524"/>
      <c r="C516" s="1524"/>
      <c r="D516" s="1525"/>
      <c r="E516" s="1525"/>
      <c r="F516" s="1525"/>
      <c r="G516" s="1526"/>
      <c r="H516" s="1526"/>
      <c r="I516" s="1526"/>
      <c r="J516" s="1526"/>
      <c r="K516" s="1527"/>
      <c r="L516" s="1527"/>
      <c r="M516" s="1527"/>
      <c r="N516" s="1527"/>
      <c r="O516" s="1528"/>
      <c r="P516" s="1528"/>
      <c r="Q516" s="1529"/>
      <c r="R516" s="1525"/>
      <c r="S516" s="1528"/>
      <c r="T516" s="1528"/>
      <c r="U516" s="1528"/>
      <c r="V516" s="1528"/>
      <c r="W516" s="1528"/>
      <c r="X516" s="1528"/>
      <c r="Y516" s="1528"/>
      <c r="Z516" s="1528"/>
      <c r="AA516" s="1529"/>
      <c r="AB516" s="1530"/>
      <c r="AC516" s="1530"/>
      <c r="AD516" s="1528"/>
    </row>
    <row r="517">
      <c r="A517" s="1498"/>
      <c r="B517" s="1524"/>
      <c r="C517" s="1524"/>
      <c r="D517" s="1525"/>
      <c r="E517" s="1525"/>
      <c r="F517" s="1525"/>
      <c r="G517" s="1526"/>
      <c r="H517" s="1526"/>
      <c r="I517" s="1526"/>
      <c r="J517" s="1526"/>
      <c r="K517" s="1527"/>
      <c r="L517" s="1527"/>
      <c r="M517" s="1527"/>
      <c r="N517" s="1527"/>
      <c r="O517" s="1528"/>
      <c r="P517" s="1528"/>
      <c r="Q517" s="1529"/>
      <c r="R517" s="1525"/>
      <c r="S517" s="1528"/>
      <c r="T517" s="1528"/>
      <c r="U517" s="1528"/>
      <c r="V517" s="1528"/>
      <c r="W517" s="1528"/>
      <c r="X517" s="1528"/>
      <c r="Y517" s="1528"/>
      <c r="Z517" s="1528"/>
      <c r="AA517" s="1529"/>
      <c r="AB517" s="1530"/>
      <c r="AC517" s="1530"/>
      <c r="AD517" s="1528"/>
    </row>
    <row r="518">
      <c r="A518" s="1498"/>
      <c r="B518" s="1524"/>
      <c r="C518" s="1524"/>
      <c r="D518" s="1525"/>
      <c r="E518" s="1525"/>
      <c r="F518" s="1525"/>
      <c r="G518" s="1526"/>
      <c r="H518" s="1526"/>
      <c r="I518" s="1526"/>
      <c r="J518" s="1526"/>
      <c r="K518" s="1527"/>
      <c r="L518" s="1527"/>
      <c r="M518" s="1527"/>
      <c r="N518" s="1527"/>
      <c r="O518" s="1528"/>
      <c r="P518" s="1528"/>
      <c r="Q518" s="1529"/>
      <c r="R518" s="1525"/>
      <c r="S518" s="1528"/>
      <c r="T518" s="1528"/>
      <c r="U518" s="1528"/>
      <c r="V518" s="1528"/>
      <c r="W518" s="1528"/>
      <c r="X518" s="1528"/>
      <c r="Y518" s="1528"/>
      <c r="Z518" s="1528"/>
      <c r="AA518" s="1529"/>
      <c r="AB518" s="1530"/>
      <c r="AC518" s="1530"/>
      <c r="AD518" s="1528"/>
    </row>
    <row r="519">
      <c r="A519" s="1498"/>
      <c r="B519" s="1524"/>
      <c r="C519" s="1524"/>
      <c r="D519" s="1525"/>
      <c r="E519" s="1525"/>
      <c r="F519" s="1525"/>
      <c r="G519" s="1526"/>
      <c r="H519" s="1526"/>
      <c r="I519" s="1526"/>
      <c r="J519" s="1526"/>
      <c r="K519" s="1527"/>
      <c r="L519" s="1527"/>
      <c r="M519" s="1527"/>
      <c r="N519" s="1527"/>
      <c r="O519" s="1528"/>
      <c r="P519" s="1528"/>
      <c r="Q519" s="1529"/>
      <c r="R519" s="1525"/>
      <c r="S519" s="1528"/>
      <c r="T519" s="1528"/>
      <c r="U519" s="1528"/>
      <c r="V519" s="1528"/>
      <c r="W519" s="1528"/>
      <c r="X519" s="1528"/>
      <c r="Y519" s="1528"/>
      <c r="Z519" s="1528"/>
      <c r="AA519" s="1529"/>
      <c r="AB519" s="1530"/>
      <c r="AC519" s="1530"/>
      <c r="AD519" s="1528"/>
    </row>
    <row r="520">
      <c r="A520" s="1498"/>
      <c r="B520" s="1524"/>
      <c r="C520" s="1524"/>
      <c r="D520" s="1525"/>
      <c r="E520" s="1525"/>
      <c r="F520" s="1525"/>
      <c r="G520" s="1526"/>
      <c r="H520" s="1526"/>
      <c r="I520" s="1526"/>
      <c r="J520" s="1526"/>
      <c r="K520" s="1527"/>
      <c r="L520" s="1527"/>
      <c r="M520" s="1527"/>
      <c r="N520" s="1527"/>
      <c r="O520" s="1528"/>
      <c r="P520" s="1528"/>
      <c r="Q520" s="1529"/>
      <c r="R520" s="1525"/>
      <c r="S520" s="1528"/>
      <c r="T520" s="1528"/>
      <c r="U520" s="1528"/>
      <c r="V520" s="1528"/>
      <c r="W520" s="1528"/>
      <c r="X520" s="1528"/>
      <c r="Y520" s="1528"/>
      <c r="Z520" s="1528"/>
      <c r="AA520" s="1529"/>
      <c r="AB520" s="1530"/>
      <c r="AC520" s="1530"/>
      <c r="AD520" s="1528"/>
    </row>
    <row r="521">
      <c r="A521" s="1498"/>
      <c r="B521" s="1524"/>
      <c r="C521" s="1524"/>
      <c r="D521" s="1525"/>
      <c r="E521" s="1525"/>
      <c r="F521" s="1525"/>
      <c r="G521" s="1526"/>
      <c r="H521" s="1526"/>
      <c r="I521" s="1526"/>
      <c r="J521" s="1526"/>
      <c r="K521" s="1527"/>
      <c r="L521" s="1527"/>
      <c r="M521" s="1527"/>
      <c r="N521" s="1527"/>
      <c r="O521" s="1528"/>
      <c r="P521" s="1528"/>
      <c r="Q521" s="1529"/>
      <c r="R521" s="1525"/>
      <c r="S521" s="1528"/>
      <c r="T521" s="1528"/>
      <c r="U521" s="1528"/>
      <c r="V521" s="1528"/>
      <c r="W521" s="1528"/>
      <c r="X521" s="1528"/>
      <c r="Y521" s="1528"/>
      <c r="Z521" s="1528"/>
      <c r="AA521" s="1529"/>
      <c r="AB521" s="1530"/>
      <c r="AC521" s="1530"/>
      <c r="AD521" s="1528"/>
    </row>
    <row r="522">
      <c r="A522" s="1498"/>
      <c r="B522" s="1524"/>
      <c r="C522" s="1524"/>
      <c r="D522" s="1525"/>
      <c r="E522" s="1525"/>
      <c r="F522" s="1525"/>
      <c r="G522" s="1526"/>
      <c r="H522" s="1526"/>
      <c r="I522" s="1526"/>
      <c r="J522" s="1526"/>
      <c r="K522" s="1527"/>
      <c r="L522" s="1527"/>
      <c r="M522" s="1527"/>
      <c r="N522" s="1527"/>
      <c r="O522" s="1528"/>
      <c r="P522" s="1528"/>
      <c r="Q522" s="1529"/>
      <c r="R522" s="1525"/>
      <c r="S522" s="1528"/>
      <c r="T522" s="1528"/>
      <c r="U522" s="1528"/>
      <c r="V522" s="1528"/>
      <c r="W522" s="1528"/>
      <c r="X522" s="1528"/>
      <c r="Y522" s="1528"/>
      <c r="Z522" s="1528"/>
      <c r="AA522" s="1529"/>
      <c r="AB522" s="1530"/>
      <c r="AC522" s="1530"/>
      <c r="AD522" s="1528"/>
    </row>
    <row r="523">
      <c r="A523" s="1498"/>
      <c r="B523" s="1524"/>
      <c r="C523" s="1524"/>
      <c r="D523" s="1525"/>
      <c r="E523" s="1525"/>
      <c r="F523" s="1525"/>
      <c r="G523" s="1526"/>
      <c r="H523" s="1526"/>
      <c r="I523" s="1526"/>
      <c r="J523" s="1526"/>
      <c r="K523" s="1527"/>
      <c r="L523" s="1527"/>
      <c r="M523" s="1527"/>
      <c r="N523" s="1527"/>
      <c r="O523" s="1528"/>
      <c r="P523" s="1528"/>
      <c r="Q523" s="1529"/>
      <c r="R523" s="1525"/>
      <c r="S523" s="1528"/>
      <c r="T523" s="1528"/>
      <c r="U523" s="1528"/>
      <c r="V523" s="1528"/>
      <c r="W523" s="1528"/>
      <c r="X523" s="1528"/>
      <c r="Y523" s="1528"/>
      <c r="Z523" s="1528"/>
      <c r="AA523" s="1529"/>
      <c r="AB523" s="1530"/>
      <c r="AC523" s="1530"/>
      <c r="AD523" s="1528"/>
    </row>
    <row r="524">
      <c r="A524" s="1498"/>
      <c r="B524" s="1524"/>
      <c r="C524" s="1524"/>
      <c r="D524" s="1525"/>
      <c r="E524" s="1525"/>
      <c r="F524" s="1525"/>
      <c r="G524" s="1526"/>
      <c r="H524" s="1526"/>
      <c r="I524" s="1526"/>
      <c r="J524" s="1526"/>
      <c r="K524" s="1527"/>
      <c r="L524" s="1527"/>
      <c r="M524" s="1527"/>
      <c r="N524" s="1527"/>
      <c r="O524" s="1528"/>
      <c r="P524" s="1528"/>
      <c r="Q524" s="1529"/>
      <c r="R524" s="1525"/>
      <c r="S524" s="1528"/>
      <c r="T524" s="1528"/>
      <c r="U524" s="1528"/>
      <c r="V524" s="1528"/>
      <c r="W524" s="1528"/>
      <c r="X524" s="1528"/>
      <c r="Y524" s="1528"/>
      <c r="Z524" s="1528"/>
      <c r="AA524" s="1529"/>
      <c r="AB524" s="1530"/>
      <c r="AC524" s="1530"/>
      <c r="AD524" s="1528"/>
    </row>
    <row r="525">
      <c r="A525" s="1498"/>
      <c r="B525" s="1524"/>
      <c r="C525" s="1524"/>
      <c r="D525" s="1525"/>
      <c r="E525" s="1525"/>
      <c r="F525" s="1525"/>
      <c r="G525" s="1526"/>
      <c r="H525" s="1526"/>
      <c r="I525" s="1526"/>
      <c r="J525" s="1526"/>
      <c r="K525" s="1527"/>
      <c r="L525" s="1527"/>
      <c r="M525" s="1527"/>
      <c r="N525" s="1527"/>
      <c r="O525" s="1528"/>
      <c r="P525" s="1528"/>
      <c r="Q525" s="1529"/>
      <c r="R525" s="1525"/>
      <c r="S525" s="1528"/>
      <c r="T525" s="1528"/>
      <c r="U525" s="1528"/>
      <c r="V525" s="1528"/>
      <c r="W525" s="1528"/>
      <c r="X525" s="1528"/>
      <c r="Y525" s="1528"/>
      <c r="Z525" s="1528"/>
      <c r="AA525" s="1529"/>
      <c r="AB525" s="1530"/>
      <c r="AC525" s="1530"/>
      <c r="AD525" s="1528"/>
    </row>
    <row r="526">
      <c r="A526" s="1498"/>
      <c r="B526" s="1524"/>
      <c r="C526" s="1524"/>
      <c r="D526" s="1525"/>
      <c r="E526" s="1525"/>
      <c r="F526" s="1525"/>
      <c r="G526" s="1526"/>
      <c r="H526" s="1526"/>
      <c r="I526" s="1526"/>
      <c r="J526" s="1526"/>
      <c r="K526" s="1527"/>
      <c r="L526" s="1527"/>
      <c r="M526" s="1527"/>
      <c r="N526" s="1527"/>
      <c r="O526" s="1528"/>
      <c r="P526" s="1528"/>
      <c r="Q526" s="1529"/>
      <c r="R526" s="1525"/>
      <c r="S526" s="1528"/>
      <c r="T526" s="1528"/>
      <c r="U526" s="1528"/>
      <c r="V526" s="1528"/>
      <c r="W526" s="1528"/>
      <c r="X526" s="1528"/>
      <c r="Y526" s="1528"/>
      <c r="Z526" s="1528"/>
      <c r="AA526" s="1529"/>
      <c r="AB526" s="1530"/>
      <c r="AC526" s="1530"/>
      <c r="AD526" s="1528"/>
    </row>
    <row r="527">
      <c r="A527" s="1498"/>
      <c r="B527" s="1524"/>
      <c r="C527" s="1524"/>
      <c r="D527" s="1525"/>
      <c r="E527" s="1525"/>
      <c r="F527" s="1525"/>
      <c r="G527" s="1526"/>
      <c r="H527" s="1526"/>
      <c r="I527" s="1526"/>
      <c r="J527" s="1526"/>
      <c r="K527" s="1527"/>
      <c r="L527" s="1527"/>
      <c r="M527" s="1527"/>
      <c r="N527" s="1527"/>
      <c r="O527" s="1528"/>
      <c r="P527" s="1528"/>
      <c r="Q527" s="1529"/>
      <c r="R527" s="1525"/>
      <c r="S527" s="1528"/>
      <c r="T527" s="1528"/>
      <c r="U527" s="1528"/>
      <c r="V527" s="1528"/>
      <c r="W527" s="1528"/>
      <c r="X527" s="1528"/>
      <c r="Y527" s="1528"/>
      <c r="Z527" s="1528"/>
      <c r="AA527" s="1529"/>
      <c r="AB527" s="1530"/>
      <c r="AC527" s="1530"/>
      <c r="AD527" s="1528"/>
    </row>
    <row r="528">
      <c r="A528" s="1498"/>
      <c r="B528" s="1524"/>
      <c r="C528" s="1524"/>
      <c r="D528" s="1525"/>
      <c r="E528" s="1525"/>
      <c r="F528" s="1525"/>
      <c r="G528" s="1526"/>
      <c r="H528" s="1526"/>
      <c r="I528" s="1526"/>
      <c r="J528" s="1526"/>
      <c r="K528" s="1527"/>
      <c r="L528" s="1527"/>
      <c r="M528" s="1527"/>
      <c r="N528" s="1527"/>
      <c r="O528" s="1528"/>
      <c r="P528" s="1528"/>
      <c r="Q528" s="1529"/>
      <c r="R528" s="1525"/>
      <c r="S528" s="1528"/>
      <c r="T528" s="1528"/>
      <c r="U528" s="1528"/>
      <c r="V528" s="1528"/>
      <c r="W528" s="1528"/>
      <c r="X528" s="1528"/>
      <c r="Y528" s="1528"/>
      <c r="Z528" s="1528"/>
      <c r="AA528" s="1529"/>
      <c r="AB528" s="1530"/>
      <c r="AC528" s="1530"/>
      <c r="AD528" s="1528"/>
    </row>
    <row r="529">
      <c r="A529" s="1498"/>
      <c r="B529" s="1524"/>
      <c r="C529" s="1524"/>
      <c r="D529" s="1525"/>
      <c r="E529" s="1525"/>
      <c r="F529" s="1525"/>
      <c r="G529" s="1526"/>
      <c r="H529" s="1526"/>
      <c r="I529" s="1526"/>
      <c r="J529" s="1526"/>
      <c r="K529" s="1527"/>
      <c r="L529" s="1527"/>
      <c r="M529" s="1527"/>
      <c r="N529" s="1527"/>
      <c r="O529" s="1528"/>
      <c r="P529" s="1528"/>
      <c r="Q529" s="1529"/>
      <c r="R529" s="1525"/>
      <c r="S529" s="1528"/>
      <c r="T529" s="1528"/>
      <c r="U529" s="1528"/>
      <c r="V529" s="1528"/>
      <c r="W529" s="1528"/>
      <c r="X529" s="1528"/>
      <c r="Y529" s="1528"/>
      <c r="Z529" s="1528"/>
      <c r="AA529" s="1529"/>
      <c r="AB529" s="1530"/>
      <c r="AC529" s="1530"/>
      <c r="AD529" s="1528"/>
    </row>
    <row r="530">
      <c r="A530" s="1498"/>
      <c r="B530" s="1524"/>
      <c r="C530" s="1524"/>
      <c r="D530" s="1525"/>
      <c r="E530" s="1525"/>
      <c r="F530" s="1525"/>
      <c r="G530" s="1526"/>
      <c r="H530" s="1526"/>
      <c r="I530" s="1526"/>
      <c r="J530" s="1526"/>
      <c r="K530" s="1527"/>
      <c r="L530" s="1527"/>
      <c r="M530" s="1527"/>
      <c r="N530" s="1527"/>
      <c r="O530" s="1528"/>
      <c r="P530" s="1528"/>
      <c r="Q530" s="1529"/>
      <c r="R530" s="1525"/>
      <c r="S530" s="1528"/>
      <c r="T530" s="1528"/>
      <c r="U530" s="1528"/>
      <c r="V530" s="1528"/>
      <c r="W530" s="1528"/>
      <c r="X530" s="1528"/>
      <c r="Y530" s="1528"/>
      <c r="Z530" s="1528"/>
      <c r="AA530" s="1529"/>
      <c r="AB530" s="1530"/>
      <c r="AC530" s="1530"/>
      <c r="AD530" s="1528"/>
    </row>
    <row r="531">
      <c r="A531" s="1498"/>
      <c r="B531" s="1524"/>
      <c r="C531" s="1524"/>
      <c r="D531" s="1525"/>
      <c r="E531" s="1525"/>
      <c r="F531" s="1525"/>
      <c r="G531" s="1526"/>
      <c r="H531" s="1526"/>
      <c r="I531" s="1526"/>
      <c r="J531" s="1526"/>
      <c r="K531" s="1527"/>
      <c r="L531" s="1527"/>
      <c r="M531" s="1527"/>
      <c r="N531" s="1527"/>
      <c r="O531" s="1528"/>
      <c r="P531" s="1528"/>
      <c r="Q531" s="1529"/>
      <c r="R531" s="1525"/>
      <c r="S531" s="1528"/>
      <c r="T531" s="1528"/>
      <c r="U531" s="1528"/>
      <c r="V531" s="1528"/>
      <c r="W531" s="1528"/>
      <c r="X531" s="1528"/>
      <c r="Y531" s="1528"/>
      <c r="Z531" s="1528"/>
      <c r="AA531" s="1529"/>
      <c r="AB531" s="1530"/>
      <c r="AC531" s="1530"/>
      <c r="AD531" s="1528"/>
    </row>
    <row r="532">
      <c r="A532" s="1498"/>
      <c r="B532" s="1524"/>
      <c r="C532" s="1524"/>
      <c r="D532" s="1525"/>
      <c r="E532" s="1525"/>
      <c r="F532" s="1525"/>
      <c r="G532" s="1526"/>
      <c r="H532" s="1526"/>
      <c r="I532" s="1526"/>
      <c r="J532" s="1526"/>
      <c r="K532" s="1527"/>
      <c r="L532" s="1527"/>
      <c r="M532" s="1527"/>
      <c r="N532" s="1527"/>
      <c r="O532" s="1528"/>
      <c r="P532" s="1528"/>
      <c r="Q532" s="1529"/>
      <c r="R532" s="1525"/>
      <c r="S532" s="1528"/>
      <c r="T532" s="1528"/>
      <c r="U532" s="1528"/>
      <c r="V532" s="1528"/>
      <c r="W532" s="1528"/>
      <c r="X532" s="1528"/>
      <c r="Y532" s="1528"/>
      <c r="Z532" s="1528"/>
      <c r="AA532" s="1529"/>
      <c r="AB532" s="1530"/>
      <c r="AC532" s="1530"/>
      <c r="AD532" s="1528"/>
    </row>
    <row r="533">
      <c r="A533" s="1498"/>
      <c r="B533" s="1524"/>
      <c r="C533" s="1524"/>
      <c r="D533" s="1525"/>
      <c r="E533" s="1525"/>
      <c r="F533" s="1525"/>
      <c r="G533" s="1526"/>
      <c r="H533" s="1526"/>
      <c r="I533" s="1526"/>
      <c r="J533" s="1526"/>
      <c r="K533" s="1527"/>
      <c r="L533" s="1527"/>
      <c r="M533" s="1527"/>
      <c r="N533" s="1527"/>
      <c r="O533" s="1528"/>
      <c r="P533" s="1528"/>
      <c r="Q533" s="1529"/>
      <c r="R533" s="1525"/>
      <c r="S533" s="1528"/>
      <c r="T533" s="1528"/>
      <c r="U533" s="1528"/>
      <c r="V533" s="1528"/>
      <c r="W533" s="1528"/>
      <c r="X533" s="1528"/>
      <c r="Y533" s="1528"/>
      <c r="Z533" s="1528"/>
      <c r="AA533" s="1529"/>
      <c r="AB533" s="1530"/>
      <c r="AC533" s="1530"/>
      <c r="AD533" s="1528"/>
    </row>
    <row r="534">
      <c r="A534" s="1498"/>
      <c r="B534" s="1524"/>
      <c r="C534" s="1524"/>
      <c r="D534" s="1525"/>
      <c r="E534" s="1525"/>
      <c r="F534" s="1525"/>
      <c r="G534" s="1526"/>
      <c r="H534" s="1526"/>
      <c r="I534" s="1526"/>
      <c r="J534" s="1526"/>
      <c r="K534" s="1527"/>
      <c r="L534" s="1527"/>
      <c r="M534" s="1527"/>
      <c r="N534" s="1527"/>
      <c r="O534" s="1528"/>
      <c r="P534" s="1528"/>
      <c r="Q534" s="1529"/>
      <c r="R534" s="1525"/>
      <c r="S534" s="1528"/>
      <c r="T534" s="1528"/>
      <c r="U534" s="1528"/>
      <c r="V534" s="1528"/>
      <c r="W534" s="1528"/>
      <c r="X534" s="1528"/>
      <c r="Y534" s="1528"/>
      <c r="Z534" s="1528"/>
      <c r="AA534" s="1529"/>
      <c r="AB534" s="1530"/>
      <c r="AC534" s="1530"/>
      <c r="AD534" s="1528"/>
    </row>
    <row r="535">
      <c r="A535" s="1498"/>
      <c r="B535" s="1524"/>
      <c r="C535" s="1524"/>
      <c r="D535" s="1525"/>
      <c r="E535" s="1525"/>
      <c r="F535" s="1525"/>
      <c r="G535" s="1526"/>
      <c r="H535" s="1526"/>
      <c r="I535" s="1526"/>
      <c r="J535" s="1526"/>
      <c r="K535" s="1527"/>
      <c r="L535" s="1527"/>
      <c r="M535" s="1527"/>
      <c r="N535" s="1527"/>
      <c r="O535" s="1528"/>
      <c r="P535" s="1528"/>
      <c r="Q535" s="1529"/>
      <c r="R535" s="1525"/>
      <c r="S535" s="1528"/>
      <c r="T535" s="1528"/>
      <c r="U535" s="1528"/>
      <c r="V535" s="1528"/>
      <c r="W535" s="1528"/>
      <c r="X535" s="1528"/>
      <c r="Y535" s="1528"/>
      <c r="Z535" s="1528"/>
      <c r="AA535" s="1529"/>
      <c r="AB535" s="1530"/>
      <c r="AC535" s="1530"/>
      <c r="AD535" s="1528"/>
    </row>
    <row r="536">
      <c r="A536" s="1498"/>
      <c r="B536" s="1524"/>
      <c r="C536" s="1524"/>
      <c r="D536" s="1525"/>
      <c r="E536" s="1525"/>
      <c r="F536" s="1525"/>
      <c r="G536" s="1526"/>
      <c r="H536" s="1526"/>
      <c r="I536" s="1526"/>
      <c r="J536" s="1526"/>
      <c r="K536" s="1527"/>
      <c r="L536" s="1527"/>
      <c r="M536" s="1527"/>
      <c r="N536" s="1527"/>
      <c r="O536" s="1528"/>
      <c r="P536" s="1528"/>
      <c r="Q536" s="1529"/>
      <c r="R536" s="1525"/>
      <c r="S536" s="1528"/>
      <c r="T536" s="1528"/>
      <c r="U536" s="1528"/>
      <c r="V536" s="1528"/>
      <c r="W536" s="1528"/>
      <c r="X536" s="1528"/>
      <c r="Y536" s="1528"/>
      <c r="Z536" s="1528"/>
      <c r="AA536" s="1529"/>
      <c r="AB536" s="1530"/>
      <c r="AC536" s="1530"/>
      <c r="AD536" s="1528"/>
    </row>
    <row r="537">
      <c r="A537" s="1498"/>
      <c r="B537" s="1524"/>
      <c r="C537" s="1524"/>
      <c r="D537" s="1525"/>
      <c r="E537" s="1525"/>
      <c r="F537" s="1525"/>
      <c r="G537" s="1526"/>
      <c r="H537" s="1526"/>
      <c r="I537" s="1526"/>
      <c r="J537" s="1526"/>
      <c r="K537" s="1527"/>
      <c r="L537" s="1527"/>
      <c r="M537" s="1527"/>
      <c r="N537" s="1527"/>
      <c r="O537" s="1528"/>
      <c r="P537" s="1528"/>
      <c r="Q537" s="1529"/>
      <c r="R537" s="1525"/>
      <c r="S537" s="1528"/>
      <c r="T537" s="1528"/>
      <c r="U537" s="1528"/>
      <c r="V537" s="1528"/>
      <c r="W537" s="1528"/>
      <c r="X537" s="1528"/>
      <c r="Y537" s="1528"/>
      <c r="Z537" s="1528"/>
      <c r="AA537" s="1529"/>
      <c r="AB537" s="1530"/>
      <c r="AC537" s="1530"/>
      <c r="AD537" s="1528"/>
    </row>
    <row r="538">
      <c r="A538" s="1498"/>
      <c r="B538" s="1524"/>
      <c r="C538" s="1524"/>
      <c r="D538" s="1525"/>
      <c r="E538" s="1525"/>
      <c r="F538" s="1525"/>
      <c r="G538" s="1526"/>
      <c r="H538" s="1526"/>
      <c r="I538" s="1526"/>
      <c r="J538" s="1526"/>
      <c r="K538" s="1527"/>
      <c r="L538" s="1527"/>
      <c r="M538" s="1527"/>
      <c r="N538" s="1527"/>
      <c r="O538" s="1528"/>
      <c r="P538" s="1528"/>
      <c r="Q538" s="1529"/>
      <c r="R538" s="1525"/>
      <c r="S538" s="1528"/>
      <c r="T538" s="1528"/>
      <c r="U538" s="1528"/>
      <c r="V538" s="1528"/>
      <c r="W538" s="1528"/>
      <c r="X538" s="1528"/>
      <c r="Y538" s="1528"/>
      <c r="Z538" s="1528"/>
      <c r="AA538" s="1529"/>
      <c r="AB538" s="1530"/>
      <c r="AC538" s="1530"/>
      <c r="AD538" s="1528"/>
    </row>
    <row r="539">
      <c r="A539" s="1498"/>
      <c r="B539" s="1524"/>
      <c r="C539" s="1524"/>
      <c r="D539" s="1525"/>
      <c r="E539" s="1525"/>
      <c r="F539" s="1525"/>
      <c r="G539" s="1526"/>
      <c r="H539" s="1526"/>
      <c r="I539" s="1526"/>
      <c r="J539" s="1526"/>
      <c r="K539" s="1527"/>
      <c r="L539" s="1527"/>
      <c r="M539" s="1527"/>
      <c r="N539" s="1527"/>
      <c r="O539" s="1528"/>
      <c r="P539" s="1528"/>
      <c r="Q539" s="1529"/>
      <c r="R539" s="1525"/>
      <c r="S539" s="1528"/>
      <c r="T539" s="1528"/>
      <c r="U539" s="1528"/>
      <c r="V539" s="1528"/>
      <c r="W539" s="1528"/>
      <c r="X539" s="1528"/>
      <c r="Y539" s="1528"/>
      <c r="Z539" s="1528"/>
      <c r="AA539" s="1529"/>
      <c r="AB539" s="1530"/>
      <c r="AC539" s="1530"/>
      <c r="AD539" s="1528"/>
    </row>
    <row r="540">
      <c r="A540" s="1498"/>
      <c r="B540" s="1524"/>
      <c r="C540" s="1524"/>
      <c r="D540" s="1525"/>
      <c r="E540" s="1525"/>
      <c r="F540" s="1525"/>
      <c r="G540" s="1526"/>
      <c r="H540" s="1526"/>
      <c r="I540" s="1526"/>
      <c r="J540" s="1526"/>
      <c r="K540" s="1527"/>
      <c r="L540" s="1527"/>
      <c r="M540" s="1527"/>
      <c r="N540" s="1527"/>
      <c r="O540" s="1528"/>
      <c r="P540" s="1528"/>
      <c r="Q540" s="1529"/>
      <c r="R540" s="1525"/>
      <c r="S540" s="1528"/>
      <c r="T540" s="1528"/>
      <c r="U540" s="1528"/>
      <c r="V540" s="1528"/>
      <c r="W540" s="1528"/>
      <c r="X540" s="1528"/>
      <c r="Y540" s="1528"/>
      <c r="Z540" s="1528"/>
      <c r="AA540" s="1529"/>
      <c r="AB540" s="1530"/>
      <c r="AC540" s="1530"/>
      <c r="AD540" s="1528"/>
    </row>
    <row r="541">
      <c r="A541" s="1498"/>
      <c r="B541" s="1524"/>
      <c r="C541" s="1524"/>
      <c r="D541" s="1525"/>
      <c r="E541" s="1525"/>
      <c r="F541" s="1525"/>
      <c r="G541" s="1526"/>
      <c r="H541" s="1526"/>
      <c r="I541" s="1526"/>
      <c r="J541" s="1526"/>
      <c r="K541" s="1527"/>
      <c r="L541" s="1527"/>
      <c r="M541" s="1527"/>
      <c r="N541" s="1527"/>
      <c r="O541" s="1528"/>
      <c r="P541" s="1528"/>
      <c r="Q541" s="1529"/>
      <c r="R541" s="1525"/>
      <c r="S541" s="1528"/>
      <c r="T541" s="1528"/>
      <c r="U541" s="1528"/>
      <c r="V541" s="1528"/>
      <c r="W541" s="1528"/>
      <c r="X541" s="1528"/>
      <c r="Y541" s="1528"/>
      <c r="Z541" s="1528"/>
      <c r="AA541" s="1529"/>
      <c r="AB541" s="1530"/>
      <c r="AC541" s="1530"/>
      <c r="AD541" s="1528"/>
    </row>
    <row r="542">
      <c r="A542" s="1498"/>
      <c r="B542" s="1524"/>
      <c r="C542" s="1524"/>
      <c r="D542" s="1525"/>
      <c r="E542" s="1525"/>
      <c r="F542" s="1525"/>
      <c r="G542" s="1526"/>
      <c r="H542" s="1526"/>
      <c r="I542" s="1526"/>
      <c r="J542" s="1526"/>
      <c r="K542" s="1527"/>
      <c r="L542" s="1527"/>
      <c r="M542" s="1527"/>
      <c r="N542" s="1527"/>
      <c r="O542" s="1528"/>
      <c r="P542" s="1528"/>
      <c r="Q542" s="1529"/>
      <c r="R542" s="1525"/>
      <c r="S542" s="1528"/>
      <c r="T542" s="1528"/>
      <c r="U542" s="1528"/>
      <c r="V542" s="1528"/>
      <c r="W542" s="1528"/>
      <c r="X542" s="1528"/>
      <c r="Y542" s="1528"/>
      <c r="Z542" s="1528"/>
      <c r="AA542" s="1529"/>
      <c r="AB542" s="1530"/>
      <c r="AC542" s="1530"/>
      <c r="AD542" s="1528"/>
    </row>
    <row r="543">
      <c r="A543" s="1498"/>
      <c r="B543" s="1524"/>
      <c r="C543" s="1524"/>
      <c r="D543" s="1525"/>
      <c r="E543" s="1525"/>
      <c r="F543" s="1525"/>
      <c r="G543" s="1526"/>
      <c r="H543" s="1526"/>
      <c r="I543" s="1526"/>
      <c r="J543" s="1526"/>
      <c r="K543" s="1527"/>
      <c r="L543" s="1527"/>
      <c r="M543" s="1527"/>
      <c r="N543" s="1527"/>
      <c r="O543" s="1528"/>
      <c r="P543" s="1528"/>
      <c r="Q543" s="1529"/>
      <c r="R543" s="1525"/>
      <c r="S543" s="1528"/>
      <c r="T543" s="1528"/>
      <c r="U543" s="1528"/>
      <c r="V543" s="1528"/>
      <c r="W543" s="1528"/>
      <c r="X543" s="1528"/>
      <c r="Y543" s="1528"/>
      <c r="Z543" s="1528"/>
      <c r="AA543" s="1529"/>
      <c r="AB543" s="1530"/>
      <c r="AC543" s="1530"/>
      <c r="AD543" s="1528"/>
    </row>
    <row r="544">
      <c r="A544" s="1498"/>
      <c r="B544" s="1524"/>
      <c r="C544" s="1524"/>
      <c r="D544" s="1525"/>
      <c r="E544" s="1525"/>
      <c r="F544" s="1525"/>
      <c r="G544" s="1526"/>
      <c r="H544" s="1526"/>
      <c r="I544" s="1526"/>
      <c r="J544" s="1526"/>
      <c r="K544" s="1527"/>
      <c r="L544" s="1527"/>
      <c r="M544" s="1527"/>
      <c r="N544" s="1527"/>
      <c r="O544" s="1528"/>
      <c r="P544" s="1528"/>
      <c r="Q544" s="1529"/>
      <c r="R544" s="1525"/>
      <c r="S544" s="1528"/>
      <c r="T544" s="1528"/>
      <c r="U544" s="1528"/>
      <c r="V544" s="1528"/>
      <c r="W544" s="1528"/>
      <c r="X544" s="1528"/>
      <c r="Y544" s="1528"/>
      <c r="Z544" s="1528"/>
      <c r="AA544" s="1529"/>
      <c r="AB544" s="1530"/>
      <c r="AC544" s="1530"/>
      <c r="AD544" s="1528"/>
    </row>
    <row r="545">
      <c r="A545" s="1498"/>
      <c r="B545" s="1524"/>
      <c r="C545" s="1524"/>
      <c r="D545" s="1525"/>
      <c r="E545" s="1525"/>
      <c r="F545" s="1525"/>
      <c r="G545" s="1526"/>
      <c r="H545" s="1526"/>
      <c r="I545" s="1526"/>
      <c r="J545" s="1526"/>
      <c r="K545" s="1527"/>
      <c r="L545" s="1527"/>
      <c r="M545" s="1527"/>
      <c r="N545" s="1527"/>
      <c r="O545" s="1528"/>
      <c r="P545" s="1528"/>
      <c r="Q545" s="1529"/>
      <c r="R545" s="1525"/>
      <c r="S545" s="1528"/>
      <c r="T545" s="1528"/>
      <c r="U545" s="1528"/>
      <c r="V545" s="1528"/>
      <c r="W545" s="1528"/>
      <c r="X545" s="1528"/>
      <c r="Y545" s="1528"/>
      <c r="Z545" s="1528"/>
      <c r="AA545" s="1529"/>
      <c r="AB545" s="1530"/>
      <c r="AC545" s="1530"/>
      <c r="AD545" s="1528"/>
    </row>
    <row r="546">
      <c r="A546" s="1498"/>
      <c r="B546" s="1524"/>
      <c r="C546" s="1524"/>
      <c r="D546" s="1525"/>
      <c r="E546" s="1525"/>
      <c r="F546" s="1525"/>
      <c r="G546" s="1526"/>
      <c r="H546" s="1526"/>
      <c r="I546" s="1526"/>
      <c r="J546" s="1526"/>
      <c r="K546" s="1527"/>
      <c r="L546" s="1527"/>
      <c r="M546" s="1527"/>
      <c r="N546" s="1527"/>
      <c r="O546" s="1528"/>
      <c r="P546" s="1528"/>
      <c r="Q546" s="1529"/>
      <c r="R546" s="1525"/>
      <c r="S546" s="1528"/>
      <c r="T546" s="1528"/>
      <c r="U546" s="1528"/>
      <c r="V546" s="1528"/>
      <c r="W546" s="1528"/>
      <c r="X546" s="1528"/>
      <c r="Y546" s="1528"/>
      <c r="Z546" s="1528"/>
      <c r="AA546" s="1529"/>
      <c r="AB546" s="1530"/>
      <c r="AC546" s="1530"/>
      <c r="AD546" s="1528"/>
    </row>
    <row r="547">
      <c r="A547" s="1498"/>
      <c r="B547" s="1524"/>
      <c r="C547" s="1524"/>
      <c r="D547" s="1525"/>
      <c r="E547" s="1525"/>
      <c r="F547" s="1525"/>
      <c r="G547" s="1526"/>
      <c r="H547" s="1526"/>
      <c r="I547" s="1526"/>
      <c r="J547" s="1526"/>
      <c r="K547" s="1527"/>
      <c r="L547" s="1527"/>
      <c r="M547" s="1527"/>
      <c r="N547" s="1527"/>
      <c r="O547" s="1528"/>
      <c r="P547" s="1528"/>
      <c r="Q547" s="1529"/>
      <c r="R547" s="1525"/>
      <c r="S547" s="1528"/>
      <c r="T547" s="1528"/>
      <c r="U547" s="1528"/>
      <c r="V547" s="1528"/>
      <c r="W547" s="1528"/>
      <c r="X547" s="1528"/>
      <c r="Y547" s="1528"/>
      <c r="Z547" s="1528"/>
      <c r="AA547" s="1529"/>
      <c r="AB547" s="1530"/>
      <c r="AC547" s="1530"/>
      <c r="AD547" s="1528"/>
    </row>
    <row r="548">
      <c r="A548" s="1498"/>
      <c r="B548" s="1524"/>
      <c r="C548" s="1524"/>
      <c r="D548" s="1525"/>
      <c r="E548" s="1525"/>
      <c r="F548" s="1525"/>
      <c r="G548" s="1526"/>
      <c r="H548" s="1526"/>
      <c r="I548" s="1526"/>
      <c r="J548" s="1526"/>
      <c r="K548" s="1527"/>
      <c r="L548" s="1527"/>
      <c r="M548" s="1527"/>
      <c r="N548" s="1527"/>
      <c r="O548" s="1528"/>
      <c r="P548" s="1528"/>
      <c r="Q548" s="1529"/>
      <c r="R548" s="1525"/>
      <c r="S548" s="1528"/>
      <c r="T548" s="1528"/>
      <c r="U548" s="1528"/>
      <c r="V548" s="1528"/>
      <c r="W548" s="1528"/>
      <c r="X548" s="1528"/>
      <c r="Y548" s="1528"/>
      <c r="Z548" s="1528"/>
      <c r="AA548" s="1529"/>
      <c r="AB548" s="1530"/>
      <c r="AC548" s="1530"/>
      <c r="AD548" s="1528"/>
    </row>
    <row r="549">
      <c r="A549" s="1498"/>
      <c r="B549" s="1524"/>
      <c r="C549" s="1524"/>
      <c r="D549" s="1525"/>
      <c r="E549" s="1525"/>
      <c r="F549" s="1525"/>
      <c r="G549" s="1526"/>
      <c r="H549" s="1526"/>
      <c r="I549" s="1526"/>
      <c r="J549" s="1526"/>
      <c r="K549" s="1527"/>
      <c r="L549" s="1527"/>
      <c r="M549" s="1527"/>
      <c r="N549" s="1527"/>
      <c r="O549" s="1528"/>
      <c r="P549" s="1528"/>
      <c r="Q549" s="1529"/>
      <c r="R549" s="1525"/>
      <c r="S549" s="1528"/>
      <c r="T549" s="1528"/>
      <c r="U549" s="1528"/>
      <c r="V549" s="1528"/>
      <c r="W549" s="1528"/>
      <c r="X549" s="1528"/>
      <c r="Y549" s="1528"/>
      <c r="Z549" s="1528"/>
      <c r="AA549" s="1529"/>
      <c r="AB549" s="1530"/>
      <c r="AC549" s="1530"/>
      <c r="AD549" s="1528"/>
    </row>
    <row r="550">
      <c r="A550" s="1498"/>
      <c r="B550" s="1524"/>
      <c r="C550" s="1524"/>
      <c r="D550" s="1525"/>
      <c r="E550" s="1525"/>
      <c r="F550" s="1525"/>
      <c r="G550" s="1526"/>
      <c r="H550" s="1526"/>
      <c r="I550" s="1526"/>
      <c r="J550" s="1526"/>
      <c r="K550" s="1527"/>
      <c r="L550" s="1527"/>
      <c r="M550" s="1527"/>
      <c r="N550" s="1527"/>
      <c r="O550" s="1528"/>
      <c r="P550" s="1528"/>
      <c r="Q550" s="1529"/>
      <c r="R550" s="1525"/>
      <c r="S550" s="1528"/>
      <c r="T550" s="1528"/>
      <c r="U550" s="1528"/>
      <c r="V550" s="1528"/>
      <c r="W550" s="1528"/>
      <c r="X550" s="1528"/>
      <c r="Y550" s="1528"/>
      <c r="Z550" s="1528"/>
      <c r="AA550" s="1529"/>
      <c r="AB550" s="1530"/>
      <c r="AC550" s="1530"/>
      <c r="AD550" s="1528"/>
    </row>
    <row r="551">
      <c r="A551" s="1498"/>
      <c r="B551" s="1524"/>
      <c r="C551" s="1524"/>
      <c r="D551" s="1525"/>
      <c r="E551" s="1525"/>
      <c r="F551" s="1525"/>
      <c r="G551" s="1526"/>
      <c r="H551" s="1526"/>
      <c r="I551" s="1526"/>
      <c r="J551" s="1526"/>
      <c r="K551" s="1527"/>
      <c r="L551" s="1527"/>
      <c r="M551" s="1527"/>
      <c r="N551" s="1527"/>
      <c r="O551" s="1528"/>
      <c r="P551" s="1528"/>
      <c r="Q551" s="1529"/>
      <c r="R551" s="1525"/>
      <c r="S551" s="1528"/>
      <c r="T551" s="1528"/>
      <c r="U551" s="1528"/>
      <c r="V551" s="1528"/>
      <c r="W551" s="1528"/>
      <c r="X551" s="1528"/>
      <c r="Y551" s="1528"/>
      <c r="Z551" s="1528"/>
      <c r="AA551" s="1529"/>
      <c r="AB551" s="1530"/>
      <c r="AC551" s="1530"/>
      <c r="AD551" s="1528"/>
    </row>
    <row r="552">
      <c r="A552" s="1498"/>
      <c r="B552" s="1524"/>
      <c r="C552" s="1524"/>
      <c r="D552" s="1525"/>
      <c r="E552" s="1525"/>
      <c r="F552" s="1525"/>
      <c r="G552" s="1526"/>
      <c r="H552" s="1526"/>
      <c r="I552" s="1526"/>
      <c r="J552" s="1526"/>
      <c r="K552" s="1527"/>
      <c r="L552" s="1527"/>
      <c r="M552" s="1527"/>
      <c r="N552" s="1527"/>
      <c r="O552" s="1528"/>
      <c r="P552" s="1528"/>
      <c r="Q552" s="1529"/>
      <c r="R552" s="1525"/>
      <c r="S552" s="1528"/>
      <c r="T552" s="1528"/>
      <c r="U552" s="1528"/>
      <c r="V552" s="1528"/>
      <c r="W552" s="1528"/>
      <c r="X552" s="1528"/>
      <c r="Y552" s="1528"/>
      <c r="Z552" s="1528"/>
      <c r="AA552" s="1529"/>
      <c r="AB552" s="1530"/>
      <c r="AC552" s="1530"/>
      <c r="AD552" s="1528"/>
    </row>
    <row r="553">
      <c r="A553" s="1498"/>
      <c r="B553" s="1524"/>
      <c r="C553" s="1524"/>
      <c r="D553" s="1525"/>
      <c r="E553" s="1525"/>
      <c r="F553" s="1525"/>
      <c r="G553" s="1526"/>
      <c r="H553" s="1526"/>
      <c r="I553" s="1526"/>
      <c r="J553" s="1526"/>
      <c r="K553" s="1527"/>
      <c r="L553" s="1527"/>
      <c r="M553" s="1527"/>
      <c r="N553" s="1527"/>
      <c r="O553" s="1528"/>
      <c r="P553" s="1528"/>
      <c r="Q553" s="1529"/>
      <c r="R553" s="1525"/>
      <c r="S553" s="1528"/>
      <c r="T553" s="1528"/>
      <c r="U553" s="1528"/>
      <c r="V553" s="1528"/>
      <c r="W553" s="1528"/>
      <c r="X553" s="1528"/>
      <c r="Y553" s="1528"/>
      <c r="Z553" s="1528"/>
      <c r="AA553" s="1529"/>
      <c r="AB553" s="1530"/>
      <c r="AC553" s="1530"/>
      <c r="AD553" s="1528"/>
    </row>
    <row r="554">
      <c r="A554" s="1498"/>
      <c r="B554" s="1524"/>
      <c r="C554" s="1524"/>
      <c r="D554" s="1525"/>
      <c r="E554" s="1525"/>
      <c r="F554" s="1525"/>
      <c r="G554" s="1526"/>
      <c r="H554" s="1526"/>
      <c r="I554" s="1526"/>
      <c r="J554" s="1526"/>
      <c r="K554" s="1527"/>
      <c r="L554" s="1527"/>
      <c r="M554" s="1527"/>
      <c r="N554" s="1527"/>
      <c r="O554" s="1528"/>
      <c r="P554" s="1528"/>
      <c r="Q554" s="1529"/>
      <c r="R554" s="1525"/>
      <c r="S554" s="1528"/>
      <c r="T554" s="1528"/>
      <c r="U554" s="1528"/>
      <c r="V554" s="1528"/>
      <c r="W554" s="1528"/>
      <c r="X554" s="1528"/>
      <c r="Y554" s="1528"/>
      <c r="Z554" s="1528"/>
      <c r="AA554" s="1529"/>
      <c r="AB554" s="1530"/>
      <c r="AC554" s="1530"/>
      <c r="AD554" s="1528"/>
    </row>
    <row r="555">
      <c r="A555" s="1498"/>
      <c r="B555" s="1524"/>
      <c r="C555" s="1524"/>
      <c r="D555" s="1525"/>
      <c r="E555" s="1525"/>
      <c r="F555" s="1525"/>
      <c r="G555" s="1526"/>
      <c r="H555" s="1526"/>
      <c r="I555" s="1526"/>
      <c r="J555" s="1526"/>
      <c r="K555" s="1527"/>
      <c r="L555" s="1527"/>
      <c r="M555" s="1527"/>
      <c r="N555" s="1527"/>
      <c r="O555" s="1528"/>
      <c r="P555" s="1528"/>
      <c r="Q555" s="1529"/>
      <c r="R555" s="1525"/>
      <c r="S555" s="1528"/>
      <c r="T555" s="1528"/>
      <c r="U555" s="1528"/>
      <c r="V555" s="1528"/>
      <c r="W555" s="1528"/>
      <c r="X555" s="1528"/>
      <c r="Y555" s="1528"/>
      <c r="Z555" s="1528"/>
      <c r="AA555" s="1529"/>
      <c r="AB555" s="1530"/>
      <c r="AC555" s="1530"/>
      <c r="AD555" s="1528"/>
    </row>
    <row r="556">
      <c r="A556" s="1498"/>
      <c r="B556" s="1524"/>
      <c r="C556" s="1524"/>
      <c r="D556" s="1525"/>
      <c r="E556" s="1525"/>
      <c r="F556" s="1525"/>
      <c r="G556" s="1526"/>
      <c r="H556" s="1526"/>
      <c r="I556" s="1526"/>
      <c r="J556" s="1526"/>
      <c r="K556" s="1527"/>
      <c r="L556" s="1527"/>
      <c r="M556" s="1527"/>
      <c r="N556" s="1527"/>
      <c r="O556" s="1528"/>
      <c r="P556" s="1528"/>
      <c r="Q556" s="1529"/>
      <c r="R556" s="1525"/>
      <c r="S556" s="1528"/>
      <c r="T556" s="1528"/>
      <c r="U556" s="1528"/>
      <c r="V556" s="1528"/>
      <c r="W556" s="1528"/>
      <c r="X556" s="1528"/>
      <c r="Y556" s="1528"/>
      <c r="Z556" s="1528"/>
      <c r="AA556" s="1529"/>
      <c r="AB556" s="1530"/>
      <c r="AC556" s="1530"/>
      <c r="AD556" s="1528"/>
    </row>
    <row r="557">
      <c r="A557" s="1498"/>
      <c r="B557" s="1524"/>
      <c r="C557" s="1524"/>
      <c r="D557" s="1525"/>
      <c r="E557" s="1525"/>
      <c r="F557" s="1525"/>
      <c r="G557" s="1526"/>
      <c r="H557" s="1526"/>
      <c r="I557" s="1526"/>
      <c r="J557" s="1526"/>
      <c r="K557" s="1527"/>
      <c r="L557" s="1527"/>
      <c r="M557" s="1527"/>
      <c r="N557" s="1527"/>
      <c r="O557" s="1528"/>
      <c r="P557" s="1528"/>
      <c r="Q557" s="1529"/>
      <c r="R557" s="1525"/>
      <c r="S557" s="1528"/>
      <c r="T557" s="1528"/>
      <c r="U557" s="1528"/>
      <c r="V557" s="1528"/>
      <c r="W557" s="1528"/>
      <c r="X557" s="1528"/>
      <c r="Y557" s="1528"/>
      <c r="Z557" s="1528"/>
      <c r="AA557" s="1529"/>
      <c r="AB557" s="1530"/>
      <c r="AC557" s="1530"/>
      <c r="AD557" s="1528"/>
    </row>
    <row r="558">
      <c r="A558" s="1498"/>
      <c r="B558" s="1524"/>
      <c r="C558" s="1524"/>
      <c r="D558" s="1525"/>
      <c r="E558" s="1525"/>
      <c r="F558" s="1525"/>
      <c r="G558" s="1526"/>
      <c r="H558" s="1526"/>
      <c r="I558" s="1526"/>
      <c r="J558" s="1526"/>
      <c r="K558" s="1527"/>
      <c r="L558" s="1527"/>
      <c r="M558" s="1527"/>
      <c r="N558" s="1527"/>
      <c r="O558" s="1528"/>
      <c r="P558" s="1528"/>
      <c r="Q558" s="1529"/>
      <c r="R558" s="1525"/>
      <c r="S558" s="1528"/>
      <c r="T558" s="1528"/>
      <c r="U558" s="1528"/>
      <c r="V558" s="1528"/>
      <c r="W558" s="1528"/>
      <c r="X558" s="1528"/>
      <c r="Y558" s="1528"/>
      <c r="Z558" s="1528"/>
      <c r="AA558" s="1529"/>
      <c r="AB558" s="1530"/>
      <c r="AC558" s="1530"/>
      <c r="AD558" s="1528"/>
    </row>
    <row r="559">
      <c r="A559" s="1498"/>
      <c r="B559" s="1524"/>
      <c r="C559" s="1524"/>
      <c r="D559" s="1525"/>
      <c r="E559" s="1525"/>
      <c r="F559" s="1525"/>
      <c r="G559" s="1526"/>
      <c r="H559" s="1526"/>
      <c r="I559" s="1526"/>
      <c r="J559" s="1526"/>
      <c r="K559" s="1527"/>
      <c r="L559" s="1527"/>
      <c r="M559" s="1527"/>
      <c r="N559" s="1527"/>
      <c r="O559" s="1528"/>
      <c r="P559" s="1528"/>
      <c r="Q559" s="1529"/>
      <c r="R559" s="1525"/>
      <c r="S559" s="1528"/>
      <c r="T559" s="1528"/>
      <c r="U559" s="1528"/>
      <c r="V559" s="1528"/>
      <c r="W559" s="1528"/>
      <c r="X559" s="1528"/>
      <c r="Y559" s="1528"/>
      <c r="Z559" s="1528"/>
      <c r="AA559" s="1529"/>
      <c r="AB559" s="1530"/>
      <c r="AC559" s="1530"/>
      <c r="AD559" s="1528"/>
    </row>
    <row r="560">
      <c r="A560" s="1498"/>
      <c r="B560" s="1524"/>
      <c r="C560" s="1524"/>
      <c r="D560" s="1525"/>
      <c r="E560" s="1525"/>
      <c r="F560" s="1525"/>
      <c r="G560" s="1526"/>
      <c r="H560" s="1526"/>
      <c r="I560" s="1526"/>
      <c r="J560" s="1526"/>
      <c r="K560" s="1527"/>
      <c r="L560" s="1527"/>
      <c r="M560" s="1527"/>
      <c r="N560" s="1527"/>
      <c r="O560" s="1528"/>
      <c r="P560" s="1528"/>
      <c r="Q560" s="1529"/>
      <c r="R560" s="1525"/>
      <c r="S560" s="1528"/>
      <c r="T560" s="1528"/>
      <c r="U560" s="1528"/>
      <c r="V560" s="1528"/>
      <c r="W560" s="1528"/>
      <c r="X560" s="1528"/>
      <c r="Y560" s="1528"/>
      <c r="Z560" s="1528"/>
      <c r="AA560" s="1529"/>
      <c r="AB560" s="1530"/>
      <c r="AC560" s="1530"/>
      <c r="AD560" s="1528"/>
    </row>
    <row r="561">
      <c r="A561" s="1498"/>
      <c r="B561" s="1524"/>
      <c r="C561" s="1524"/>
      <c r="D561" s="1525"/>
      <c r="E561" s="1525"/>
      <c r="F561" s="1525"/>
      <c r="G561" s="1526"/>
      <c r="H561" s="1526"/>
      <c r="I561" s="1526"/>
      <c r="J561" s="1526"/>
      <c r="K561" s="1527"/>
      <c r="L561" s="1527"/>
      <c r="M561" s="1527"/>
      <c r="N561" s="1527"/>
      <c r="O561" s="1528"/>
      <c r="P561" s="1528"/>
      <c r="Q561" s="1529"/>
      <c r="R561" s="1525"/>
      <c r="S561" s="1528"/>
      <c r="T561" s="1528"/>
      <c r="U561" s="1528"/>
      <c r="V561" s="1528"/>
      <c r="W561" s="1528"/>
      <c r="X561" s="1528"/>
      <c r="Y561" s="1528"/>
      <c r="Z561" s="1528"/>
      <c r="AA561" s="1529"/>
      <c r="AB561" s="1530"/>
      <c r="AC561" s="1530"/>
      <c r="AD561" s="1528"/>
    </row>
    <row r="562">
      <c r="A562" s="1498"/>
      <c r="B562" s="1524"/>
      <c r="C562" s="1524"/>
      <c r="D562" s="1525"/>
      <c r="E562" s="1525"/>
      <c r="F562" s="1525"/>
      <c r="G562" s="1526"/>
      <c r="H562" s="1526"/>
      <c r="I562" s="1526"/>
      <c r="J562" s="1526"/>
      <c r="K562" s="1527"/>
      <c r="L562" s="1527"/>
      <c r="M562" s="1527"/>
      <c r="N562" s="1527"/>
      <c r="O562" s="1528"/>
      <c r="P562" s="1528"/>
      <c r="Q562" s="1529"/>
      <c r="R562" s="1525"/>
      <c r="S562" s="1528"/>
      <c r="T562" s="1528"/>
      <c r="U562" s="1528"/>
      <c r="V562" s="1528"/>
      <c r="W562" s="1528"/>
      <c r="X562" s="1528"/>
      <c r="Y562" s="1528"/>
      <c r="Z562" s="1528"/>
      <c r="AA562" s="1529"/>
      <c r="AB562" s="1530"/>
      <c r="AC562" s="1530"/>
      <c r="AD562" s="1528"/>
    </row>
    <row r="563">
      <c r="A563" s="1498"/>
      <c r="B563" s="1524"/>
      <c r="C563" s="1524"/>
      <c r="D563" s="1525"/>
      <c r="E563" s="1525"/>
      <c r="F563" s="1525"/>
      <c r="G563" s="1526"/>
      <c r="H563" s="1526"/>
      <c r="I563" s="1526"/>
      <c r="J563" s="1526"/>
      <c r="K563" s="1527"/>
      <c r="L563" s="1527"/>
      <c r="M563" s="1527"/>
      <c r="N563" s="1527"/>
      <c r="O563" s="1528"/>
      <c r="P563" s="1528"/>
      <c r="Q563" s="1529"/>
      <c r="R563" s="1525"/>
      <c r="S563" s="1528"/>
      <c r="T563" s="1528"/>
      <c r="U563" s="1528"/>
      <c r="V563" s="1528"/>
      <c r="W563" s="1528"/>
      <c r="X563" s="1528"/>
      <c r="Y563" s="1528"/>
      <c r="Z563" s="1528"/>
      <c r="AA563" s="1529"/>
      <c r="AB563" s="1530"/>
      <c r="AC563" s="1530"/>
      <c r="AD563" s="1528"/>
    </row>
    <row r="564">
      <c r="A564" s="1498"/>
      <c r="B564" s="1524"/>
      <c r="C564" s="1524"/>
      <c r="D564" s="1525"/>
      <c r="E564" s="1525"/>
      <c r="F564" s="1525"/>
      <c r="G564" s="1526"/>
      <c r="H564" s="1526"/>
      <c r="I564" s="1526"/>
      <c r="J564" s="1526"/>
      <c r="K564" s="1527"/>
      <c r="L564" s="1527"/>
      <c r="M564" s="1527"/>
      <c r="N564" s="1527"/>
      <c r="O564" s="1528"/>
      <c r="P564" s="1528"/>
      <c r="Q564" s="1529"/>
      <c r="R564" s="1525"/>
      <c r="S564" s="1528"/>
      <c r="T564" s="1528"/>
      <c r="U564" s="1528"/>
      <c r="V564" s="1528"/>
      <c r="W564" s="1528"/>
      <c r="X564" s="1528"/>
      <c r="Y564" s="1528"/>
      <c r="Z564" s="1528"/>
      <c r="AA564" s="1529"/>
      <c r="AB564" s="1530"/>
      <c r="AC564" s="1530"/>
      <c r="AD564" s="1528"/>
    </row>
    <row r="565">
      <c r="A565" s="1498"/>
      <c r="B565" s="1524"/>
      <c r="C565" s="1524"/>
      <c r="D565" s="1525"/>
      <c r="E565" s="1525"/>
      <c r="F565" s="1525"/>
      <c r="G565" s="1526"/>
      <c r="H565" s="1526"/>
      <c r="I565" s="1526"/>
      <c r="J565" s="1526"/>
      <c r="K565" s="1527"/>
      <c r="L565" s="1527"/>
      <c r="M565" s="1527"/>
      <c r="N565" s="1527"/>
      <c r="O565" s="1528"/>
      <c r="P565" s="1528"/>
      <c r="Q565" s="1529"/>
      <c r="R565" s="1525"/>
      <c r="S565" s="1528"/>
      <c r="T565" s="1528"/>
      <c r="U565" s="1528"/>
      <c r="V565" s="1528"/>
      <c r="W565" s="1528"/>
      <c r="X565" s="1528"/>
      <c r="Y565" s="1528"/>
      <c r="Z565" s="1528"/>
      <c r="AA565" s="1529"/>
      <c r="AB565" s="1530"/>
      <c r="AC565" s="1530"/>
      <c r="AD565" s="1528"/>
    </row>
    <row r="566">
      <c r="A566" s="1498"/>
      <c r="B566" s="1524"/>
      <c r="C566" s="1524"/>
      <c r="D566" s="1525"/>
      <c r="E566" s="1525"/>
      <c r="F566" s="1525"/>
      <c r="G566" s="1526"/>
      <c r="H566" s="1526"/>
      <c r="I566" s="1526"/>
      <c r="J566" s="1526"/>
      <c r="K566" s="1527"/>
      <c r="L566" s="1527"/>
      <c r="M566" s="1527"/>
      <c r="N566" s="1527"/>
      <c r="O566" s="1528"/>
      <c r="P566" s="1528"/>
      <c r="Q566" s="1529"/>
      <c r="R566" s="1525"/>
      <c r="S566" s="1528"/>
      <c r="T566" s="1528"/>
      <c r="U566" s="1528"/>
      <c r="V566" s="1528"/>
      <c r="W566" s="1528"/>
      <c r="X566" s="1528"/>
      <c r="Y566" s="1528"/>
      <c r="Z566" s="1528"/>
      <c r="AA566" s="1529"/>
      <c r="AB566" s="1530"/>
      <c r="AC566" s="1530"/>
      <c r="AD566" s="1528"/>
    </row>
    <row r="567">
      <c r="A567" s="1498"/>
      <c r="B567" s="1524"/>
      <c r="C567" s="1524"/>
      <c r="D567" s="1525"/>
      <c r="E567" s="1525"/>
      <c r="F567" s="1525"/>
      <c r="G567" s="1526"/>
      <c r="H567" s="1526"/>
      <c r="I567" s="1526"/>
      <c r="J567" s="1526"/>
      <c r="K567" s="1527"/>
      <c r="L567" s="1527"/>
      <c r="M567" s="1527"/>
      <c r="N567" s="1527"/>
      <c r="O567" s="1528"/>
      <c r="P567" s="1528"/>
      <c r="Q567" s="1529"/>
      <c r="R567" s="1525"/>
      <c r="S567" s="1528"/>
      <c r="T567" s="1528"/>
      <c r="U567" s="1528"/>
      <c r="V567" s="1528"/>
      <c r="W567" s="1528"/>
      <c r="X567" s="1528"/>
      <c r="Y567" s="1528"/>
      <c r="Z567" s="1528"/>
      <c r="AA567" s="1529"/>
      <c r="AB567" s="1530"/>
      <c r="AC567" s="1530"/>
      <c r="AD567" s="1528"/>
    </row>
    <row r="568">
      <c r="A568" s="1498"/>
      <c r="B568" s="1524"/>
      <c r="C568" s="1524"/>
      <c r="D568" s="1525"/>
      <c r="E568" s="1525"/>
      <c r="F568" s="1525"/>
      <c r="G568" s="1526"/>
      <c r="H568" s="1526"/>
      <c r="I568" s="1526"/>
      <c r="J568" s="1526"/>
      <c r="K568" s="1527"/>
      <c r="L568" s="1527"/>
      <c r="M568" s="1527"/>
      <c r="N568" s="1527"/>
      <c r="O568" s="1528"/>
      <c r="P568" s="1528"/>
      <c r="Q568" s="1529"/>
      <c r="R568" s="1525"/>
      <c r="S568" s="1528"/>
      <c r="T568" s="1528"/>
      <c r="U568" s="1528"/>
      <c r="V568" s="1528"/>
      <c r="W568" s="1528"/>
      <c r="X568" s="1528"/>
      <c r="Y568" s="1528"/>
      <c r="Z568" s="1528"/>
      <c r="AA568" s="1529"/>
      <c r="AB568" s="1530"/>
      <c r="AC568" s="1530"/>
      <c r="AD568" s="1528"/>
    </row>
    <row r="569">
      <c r="A569" s="1498"/>
      <c r="B569" s="1524"/>
      <c r="C569" s="1524"/>
      <c r="D569" s="1525"/>
      <c r="E569" s="1525"/>
      <c r="F569" s="1525"/>
      <c r="G569" s="1526"/>
      <c r="H569" s="1526"/>
      <c r="I569" s="1526"/>
      <c r="J569" s="1526"/>
      <c r="K569" s="1527"/>
      <c r="L569" s="1527"/>
      <c r="M569" s="1527"/>
      <c r="N569" s="1527"/>
      <c r="O569" s="1528"/>
      <c r="P569" s="1528"/>
      <c r="Q569" s="1529"/>
      <c r="R569" s="1525"/>
      <c r="S569" s="1528"/>
      <c r="T569" s="1528"/>
      <c r="U569" s="1528"/>
      <c r="V569" s="1528"/>
      <c r="W569" s="1528"/>
      <c r="X569" s="1528"/>
      <c r="Y569" s="1528"/>
      <c r="Z569" s="1528"/>
      <c r="AA569" s="1529"/>
      <c r="AB569" s="1530"/>
      <c r="AC569" s="1530"/>
      <c r="AD569" s="1528"/>
    </row>
    <row r="570">
      <c r="A570" s="1498"/>
      <c r="B570" s="1524"/>
      <c r="C570" s="1524"/>
      <c r="D570" s="1525"/>
      <c r="E570" s="1525"/>
      <c r="F570" s="1525"/>
      <c r="G570" s="1526"/>
      <c r="H570" s="1526"/>
      <c r="I570" s="1526"/>
      <c r="J570" s="1526"/>
      <c r="K570" s="1527"/>
      <c r="L570" s="1527"/>
      <c r="M570" s="1527"/>
      <c r="N570" s="1527"/>
      <c r="O570" s="1528"/>
      <c r="P570" s="1528"/>
      <c r="Q570" s="1529"/>
      <c r="R570" s="1525"/>
      <c r="S570" s="1528"/>
      <c r="T570" s="1528"/>
      <c r="U570" s="1528"/>
      <c r="V570" s="1528"/>
      <c r="W570" s="1528"/>
      <c r="X570" s="1528"/>
      <c r="Y570" s="1528"/>
      <c r="Z570" s="1528"/>
      <c r="AA570" s="1529"/>
      <c r="AB570" s="1530"/>
      <c r="AC570" s="1530"/>
      <c r="AD570" s="1528"/>
    </row>
    <row r="571">
      <c r="A571" s="1498"/>
      <c r="B571" s="1524"/>
      <c r="C571" s="1524"/>
      <c r="D571" s="1525"/>
      <c r="E571" s="1525"/>
      <c r="F571" s="1525"/>
      <c r="G571" s="1526"/>
      <c r="H571" s="1526"/>
      <c r="I571" s="1526"/>
      <c r="J571" s="1526"/>
      <c r="K571" s="1527"/>
      <c r="L571" s="1527"/>
      <c r="M571" s="1527"/>
      <c r="N571" s="1527"/>
      <c r="O571" s="1528"/>
      <c r="P571" s="1528"/>
      <c r="Q571" s="1529"/>
      <c r="R571" s="1525"/>
      <c r="S571" s="1528"/>
      <c r="T571" s="1528"/>
      <c r="U571" s="1528"/>
      <c r="V571" s="1528"/>
      <c r="W571" s="1528"/>
      <c r="X571" s="1528"/>
      <c r="Y571" s="1528"/>
      <c r="Z571" s="1528"/>
      <c r="AA571" s="1529"/>
      <c r="AB571" s="1530"/>
      <c r="AC571" s="1530"/>
      <c r="AD571" s="1528"/>
    </row>
    <row r="572">
      <c r="A572" s="1498"/>
      <c r="B572" s="1524"/>
      <c r="C572" s="1524"/>
      <c r="D572" s="1525"/>
      <c r="E572" s="1525"/>
      <c r="F572" s="1525"/>
      <c r="G572" s="1526"/>
      <c r="H572" s="1526"/>
      <c r="I572" s="1526"/>
      <c r="J572" s="1526"/>
      <c r="K572" s="1527"/>
      <c r="L572" s="1527"/>
      <c r="M572" s="1527"/>
      <c r="N572" s="1527"/>
      <c r="O572" s="1528"/>
      <c r="P572" s="1528"/>
      <c r="Q572" s="1529"/>
      <c r="R572" s="1525"/>
      <c r="S572" s="1528"/>
      <c r="T572" s="1528"/>
      <c r="U572" s="1528"/>
      <c r="V572" s="1528"/>
      <c r="W572" s="1528"/>
      <c r="X572" s="1528"/>
      <c r="Y572" s="1528"/>
      <c r="Z572" s="1528"/>
      <c r="AA572" s="1529"/>
      <c r="AB572" s="1530"/>
      <c r="AC572" s="1530"/>
      <c r="AD572" s="1528"/>
    </row>
    <row r="573">
      <c r="A573" s="1498"/>
      <c r="B573" s="1524"/>
      <c r="C573" s="1524"/>
      <c r="D573" s="1525"/>
      <c r="E573" s="1525"/>
      <c r="F573" s="1525"/>
      <c r="G573" s="1526"/>
      <c r="H573" s="1526"/>
      <c r="I573" s="1526"/>
      <c r="J573" s="1526"/>
      <c r="K573" s="1527"/>
      <c r="L573" s="1527"/>
      <c r="M573" s="1527"/>
      <c r="N573" s="1527"/>
      <c r="O573" s="1528"/>
      <c r="P573" s="1528"/>
      <c r="Q573" s="1529"/>
      <c r="R573" s="1525"/>
      <c r="S573" s="1528"/>
      <c r="T573" s="1528"/>
      <c r="U573" s="1528"/>
      <c r="V573" s="1528"/>
      <c r="W573" s="1528"/>
      <c r="X573" s="1528"/>
      <c r="Y573" s="1528"/>
      <c r="Z573" s="1528"/>
      <c r="AA573" s="1529"/>
      <c r="AB573" s="1530"/>
      <c r="AC573" s="1530"/>
      <c r="AD573" s="1528"/>
    </row>
    <row r="574">
      <c r="A574" s="1498"/>
      <c r="B574" s="1524"/>
      <c r="C574" s="1524"/>
      <c r="D574" s="1525"/>
      <c r="E574" s="1525"/>
      <c r="F574" s="1525"/>
      <c r="G574" s="1526"/>
      <c r="H574" s="1526"/>
      <c r="I574" s="1526"/>
      <c r="J574" s="1526"/>
      <c r="K574" s="1527"/>
      <c r="L574" s="1527"/>
      <c r="M574" s="1527"/>
      <c r="N574" s="1527"/>
      <c r="O574" s="1528"/>
      <c r="P574" s="1528"/>
      <c r="Q574" s="1529"/>
      <c r="R574" s="1525"/>
      <c r="S574" s="1528"/>
      <c r="T574" s="1528"/>
      <c r="U574" s="1528"/>
      <c r="V574" s="1528"/>
      <c r="W574" s="1528"/>
      <c r="X574" s="1528"/>
      <c r="Y574" s="1528"/>
      <c r="Z574" s="1528"/>
      <c r="AA574" s="1529"/>
      <c r="AB574" s="1530"/>
      <c r="AC574" s="1530"/>
      <c r="AD574" s="1528"/>
    </row>
    <row r="575">
      <c r="A575" s="1498"/>
      <c r="B575" s="1524"/>
      <c r="C575" s="1524"/>
      <c r="D575" s="1525"/>
      <c r="E575" s="1525"/>
      <c r="F575" s="1525"/>
      <c r="G575" s="1526"/>
      <c r="H575" s="1526"/>
      <c r="I575" s="1526"/>
      <c r="J575" s="1526"/>
      <c r="K575" s="1527"/>
      <c r="L575" s="1527"/>
      <c r="M575" s="1527"/>
      <c r="N575" s="1527"/>
      <c r="O575" s="1528"/>
      <c r="P575" s="1528"/>
      <c r="Q575" s="1529"/>
      <c r="R575" s="1525"/>
      <c r="S575" s="1528"/>
      <c r="T575" s="1528"/>
      <c r="U575" s="1528"/>
      <c r="V575" s="1528"/>
      <c r="W575" s="1528"/>
      <c r="X575" s="1528"/>
      <c r="Y575" s="1528"/>
      <c r="Z575" s="1528"/>
      <c r="AA575" s="1529"/>
      <c r="AB575" s="1530"/>
      <c r="AC575" s="1530"/>
      <c r="AD575" s="1528"/>
    </row>
    <row r="576">
      <c r="A576" s="1498"/>
      <c r="B576" s="1524"/>
      <c r="C576" s="1524"/>
      <c r="D576" s="1525"/>
      <c r="E576" s="1525"/>
      <c r="F576" s="1525"/>
      <c r="G576" s="1526"/>
      <c r="H576" s="1526"/>
      <c r="I576" s="1526"/>
      <c r="J576" s="1526"/>
      <c r="K576" s="1527"/>
      <c r="L576" s="1527"/>
      <c r="M576" s="1527"/>
      <c r="N576" s="1527"/>
      <c r="O576" s="1528"/>
      <c r="P576" s="1528"/>
      <c r="Q576" s="1529"/>
      <c r="R576" s="1525"/>
      <c r="S576" s="1528"/>
      <c r="T576" s="1528"/>
      <c r="U576" s="1528"/>
      <c r="V576" s="1528"/>
      <c r="W576" s="1528"/>
      <c r="X576" s="1528"/>
      <c r="Y576" s="1528"/>
      <c r="Z576" s="1528"/>
      <c r="AA576" s="1529"/>
      <c r="AB576" s="1530"/>
      <c r="AC576" s="1530"/>
      <c r="AD576" s="1528"/>
    </row>
    <row r="577">
      <c r="A577" s="1498"/>
      <c r="B577" s="1524"/>
      <c r="C577" s="1524"/>
      <c r="D577" s="1525"/>
      <c r="E577" s="1525"/>
      <c r="F577" s="1525"/>
      <c r="G577" s="1526"/>
      <c r="H577" s="1526"/>
      <c r="I577" s="1526"/>
      <c r="J577" s="1526"/>
      <c r="K577" s="1527"/>
      <c r="L577" s="1527"/>
      <c r="M577" s="1527"/>
      <c r="N577" s="1527"/>
      <c r="O577" s="1528"/>
      <c r="P577" s="1528"/>
      <c r="Q577" s="1529"/>
      <c r="R577" s="1525"/>
      <c r="S577" s="1528"/>
      <c r="T577" s="1528"/>
      <c r="U577" s="1528"/>
      <c r="V577" s="1528"/>
      <c r="W577" s="1528"/>
      <c r="X577" s="1528"/>
      <c r="Y577" s="1528"/>
      <c r="Z577" s="1528"/>
      <c r="AA577" s="1529"/>
      <c r="AB577" s="1530"/>
      <c r="AC577" s="1530"/>
      <c r="AD577" s="1528"/>
    </row>
    <row r="578">
      <c r="A578" s="1498"/>
      <c r="B578" s="1524"/>
      <c r="C578" s="1524"/>
      <c r="D578" s="1525"/>
      <c r="E578" s="1525"/>
      <c r="F578" s="1525"/>
      <c r="G578" s="1526"/>
      <c r="H578" s="1526"/>
      <c r="I578" s="1526"/>
      <c r="J578" s="1526"/>
      <c r="K578" s="1527"/>
      <c r="L578" s="1527"/>
      <c r="M578" s="1527"/>
      <c r="N578" s="1527"/>
      <c r="O578" s="1528"/>
      <c r="P578" s="1528"/>
      <c r="Q578" s="1529"/>
      <c r="R578" s="1525"/>
      <c r="S578" s="1528"/>
      <c r="T578" s="1528"/>
      <c r="U578" s="1528"/>
      <c r="V578" s="1528"/>
      <c r="W578" s="1528"/>
      <c r="X578" s="1528"/>
      <c r="Y578" s="1528"/>
      <c r="Z578" s="1528"/>
      <c r="AA578" s="1529"/>
      <c r="AB578" s="1530"/>
      <c r="AC578" s="1530"/>
      <c r="AD578" s="1528"/>
    </row>
    <row r="579">
      <c r="A579" s="1498"/>
      <c r="B579" s="1524"/>
      <c r="C579" s="1524"/>
      <c r="D579" s="1525"/>
      <c r="E579" s="1525"/>
      <c r="F579" s="1525"/>
      <c r="G579" s="1526"/>
      <c r="H579" s="1526"/>
      <c r="I579" s="1526"/>
      <c r="J579" s="1526"/>
      <c r="K579" s="1527"/>
      <c r="L579" s="1527"/>
      <c r="M579" s="1527"/>
      <c r="N579" s="1527"/>
      <c r="O579" s="1528"/>
      <c r="P579" s="1528"/>
      <c r="Q579" s="1529"/>
      <c r="R579" s="1525"/>
      <c r="S579" s="1528"/>
      <c r="T579" s="1528"/>
      <c r="U579" s="1528"/>
      <c r="V579" s="1528"/>
      <c r="W579" s="1528"/>
      <c r="X579" s="1528"/>
      <c r="Y579" s="1528"/>
      <c r="Z579" s="1528"/>
      <c r="AA579" s="1529"/>
      <c r="AB579" s="1530"/>
      <c r="AC579" s="1530"/>
      <c r="AD579" s="1528"/>
    </row>
    <row r="580">
      <c r="A580" s="1498"/>
      <c r="B580" s="1524"/>
      <c r="C580" s="1524"/>
      <c r="D580" s="1525"/>
      <c r="E580" s="1525"/>
      <c r="F580" s="1525"/>
      <c r="G580" s="1526"/>
      <c r="H580" s="1526"/>
      <c r="I580" s="1526"/>
      <c r="J580" s="1526"/>
      <c r="K580" s="1527"/>
      <c r="L580" s="1527"/>
      <c r="M580" s="1527"/>
      <c r="N580" s="1527"/>
      <c r="O580" s="1528"/>
      <c r="P580" s="1528"/>
      <c r="Q580" s="1529"/>
      <c r="R580" s="1525"/>
      <c r="S580" s="1528"/>
      <c r="T580" s="1528"/>
      <c r="U580" s="1528"/>
      <c r="V580" s="1528"/>
      <c r="W580" s="1528"/>
      <c r="X580" s="1528"/>
      <c r="Y580" s="1528"/>
      <c r="Z580" s="1528"/>
      <c r="AA580" s="1529"/>
      <c r="AB580" s="1530"/>
      <c r="AC580" s="1530"/>
      <c r="AD580" s="1528"/>
    </row>
  </sheetData>
  <mergeCells>
    <mergeCell ref="B359:C359"/>
    <mergeCell ref="B358:C358"/>
    <mergeCell ref="A349:A359"/>
    <mergeCell ref="B346:C346"/>
    <mergeCell ref="B345:C345"/>
    <mergeCell ref="B340:C340"/>
    <mergeCell ref="B280:C280"/>
    <mergeCell ref="B279:C279"/>
    <mergeCell ref="B275:C275"/>
    <mergeCell ref="B272:C272"/>
    <mergeCell ref="A267:A280"/>
    <mergeCell ref="J265:AC265"/>
    <mergeCell ref="D265:I265"/>
    <mergeCell ref="B265:C265"/>
    <mergeCell ref="A265:A266"/>
    <mergeCell ref="B264:C264"/>
    <mergeCell ref="B263:C263"/>
    <mergeCell ref="A250:A264"/>
    <mergeCell ref="B247:C247"/>
    <mergeCell ref="B246:C246"/>
    <mergeCell ref="A233:A247"/>
    <mergeCell ref="A216:A230"/>
    <mergeCell ref="B229:C229"/>
    <mergeCell ref="B230:C230"/>
    <mergeCell ref="B224:C224"/>
    <mergeCell ref="B221:C221"/>
    <mergeCell ref="J214:AC214"/>
    <mergeCell ref="D214:I214"/>
    <mergeCell ref="B214:C214"/>
    <mergeCell ref="A214:A215"/>
    <mergeCell ref="B212:C212"/>
    <mergeCell ref="A199:A213"/>
    <mergeCell ref="B213:C213"/>
    <mergeCell ref="B207:C207"/>
    <mergeCell ref="B204:C204"/>
    <mergeCell ref="J197:AC197"/>
    <mergeCell ref="D197:I197"/>
    <mergeCell ref="B197:C197"/>
    <mergeCell ref="A197:A198"/>
    <mergeCell ref="A159:A169"/>
    <mergeCell ref="B164:C164"/>
    <mergeCell ref="B168:C168"/>
    <mergeCell ref="B169:C169"/>
    <mergeCell ref="J157:AC157"/>
    <mergeCell ref="D157:I157"/>
    <mergeCell ref="B157:C157"/>
    <mergeCell ref="A157:A158"/>
    <mergeCell ref="B156:C156"/>
    <mergeCell ref="B155:C155"/>
    <mergeCell ref="B150:C150"/>
    <mergeCell ref="A146:A156"/>
    <mergeCell ref="J144:AC144"/>
    <mergeCell ref="D144:I144"/>
    <mergeCell ref="B144:C144"/>
    <mergeCell ref="A144:A145"/>
    <mergeCell ref="B143:C143"/>
    <mergeCell ref="B142:C142"/>
    <mergeCell ref="B137:C137"/>
    <mergeCell ref="A133:A143"/>
    <mergeCell ref="J131:AC131"/>
    <mergeCell ref="D131:I131"/>
    <mergeCell ref="B131:C131"/>
    <mergeCell ref="A131:A132"/>
    <mergeCell ref="B124:C124"/>
    <mergeCell ref="B130:C130"/>
    <mergeCell ref="B129:C129"/>
    <mergeCell ref="A120:A130"/>
    <mergeCell ref="J118:AC118"/>
    <mergeCell ref="D118:I118"/>
    <mergeCell ref="B118:C118"/>
    <mergeCell ref="A118:A119"/>
    <mergeCell ref="B117:C117"/>
    <mergeCell ref="B116:C116"/>
    <mergeCell ref="B111:C111"/>
    <mergeCell ref="A107:A117"/>
    <mergeCell ref="J105:AC105"/>
    <mergeCell ref="D105:I105"/>
    <mergeCell ref="B105:C105"/>
    <mergeCell ref="A105:A106"/>
    <mergeCell ref="B104:C104"/>
    <mergeCell ref="B103:C103"/>
    <mergeCell ref="B98:C98"/>
    <mergeCell ref="A94:A104"/>
    <mergeCell ref="J92:AC92"/>
    <mergeCell ref="D92:I92"/>
    <mergeCell ref="B92:C92"/>
    <mergeCell ref="A92:A93"/>
    <mergeCell ref="A16:A26"/>
    <mergeCell ref="B26:C26"/>
    <mergeCell ref="B25:C25"/>
    <mergeCell ref="B19:C19"/>
    <mergeCell ref="J14:AC14"/>
    <mergeCell ref="D14:I14"/>
    <mergeCell ref="B14:C14"/>
    <mergeCell ref="A14:A15"/>
    <mergeCell ref="B13:C13"/>
    <mergeCell ref="B12:C12"/>
    <mergeCell ref="B7:C7"/>
    <mergeCell ref="A3:A13"/>
    <mergeCell ref="J1:AC1"/>
    <mergeCell ref="D1:I1"/>
    <mergeCell ref="B1:C1"/>
    <mergeCell ref="A1:A2"/>
    <mergeCell ref="J27:AC27"/>
    <mergeCell ref="D27:I27"/>
    <mergeCell ref="B27:C27"/>
    <mergeCell ref="A27:A28"/>
    <mergeCell ref="A29:A39"/>
    <mergeCell ref="B33:C33"/>
    <mergeCell ref="B38:C38"/>
    <mergeCell ref="B39:C39"/>
    <mergeCell ref="J40:AC40"/>
    <mergeCell ref="D40:I40"/>
    <mergeCell ref="B40:C40"/>
    <mergeCell ref="A40:A41"/>
    <mergeCell ref="A42:A52"/>
    <mergeCell ref="B45:C45"/>
    <mergeCell ref="B51:C51"/>
    <mergeCell ref="B52:C52"/>
    <mergeCell ref="J53:AC53"/>
    <mergeCell ref="D53:I53"/>
    <mergeCell ref="B53:C53"/>
    <mergeCell ref="A53:A54"/>
    <mergeCell ref="A55:A65"/>
    <mergeCell ref="B59:C59"/>
    <mergeCell ref="B64:C64"/>
    <mergeCell ref="B65:C65"/>
    <mergeCell ref="J66:AC66"/>
    <mergeCell ref="D66:I66"/>
    <mergeCell ref="B66:C66"/>
    <mergeCell ref="A66:A67"/>
    <mergeCell ref="A68:A78"/>
    <mergeCell ref="B72:C72"/>
    <mergeCell ref="B77:C77"/>
    <mergeCell ref="B78:C78"/>
    <mergeCell ref="J79:AC79"/>
    <mergeCell ref="D79:I79"/>
    <mergeCell ref="B79:C79"/>
    <mergeCell ref="A79:A80"/>
    <mergeCell ref="B84:C84"/>
    <mergeCell ref="B90:C90"/>
    <mergeCell ref="B91:C91"/>
    <mergeCell ref="A81:A91"/>
    <mergeCell ref="J170:AC170"/>
    <mergeCell ref="D170:I170"/>
    <mergeCell ref="B170:C170"/>
    <mergeCell ref="A170:A171"/>
    <mergeCell ref="A172:A182"/>
    <mergeCell ref="B177:C177"/>
    <mergeCell ref="B181:C181"/>
    <mergeCell ref="B182:C182"/>
    <mergeCell ref="J183:AC183"/>
    <mergeCell ref="D183:I183"/>
    <mergeCell ref="B183:C183"/>
    <mergeCell ref="A183:A184"/>
    <mergeCell ref="B190:C190"/>
    <mergeCell ref="B196:C196"/>
    <mergeCell ref="B195:C195"/>
    <mergeCell ref="A185:A196"/>
    <mergeCell ref="J231:AC231"/>
    <mergeCell ref="D231:I231"/>
    <mergeCell ref="B231:C231"/>
    <mergeCell ref="A231:A232"/>
    <mergeCell ref="B238:C238"/>
    <mergeCell ref="B241:C241"/>
    <mergeCell ref="J248:AC248"/>
    <mergeCell ref="D248:I248"/>
    <mergeCell ref="B248:C248"/>
    <mergeCell ref="A248:A249"/>
    <mergeCell ref="B255:C255"/>
    <mergeCell ref="B258:C258"/>
    <mergeCell ref="J281:AC281"/>
    <mergeCell ref="D281:I281"/>
    <mergeCell ref="B281:C281"/>
    <mergeCell ref="A281:A282"/>
    <mergeCell ref="B288:C288"/>
    <mergeCell ref="B291:C291"/>
    <mergeCell ref="B297:C297"/>
    <mergeCell ref="B296:C296"/>
    <mergeCell ref="A283:A297"/>
    <mergeCell ref="J298:AC298"/>
    <mergeCell ref="D298:I298"/>
    <mergeCell ref="B298:C298"/>
    <mergeCell ref="A298:A299"/>
    <mergeCell ref="A300:A314"/>
    <mergeCell ref="B305:C305"/>
    <mergeCell ref="B308:C308"/>
    <mergeCell ref="B313:C313"/>
    <mergeCell ref="B314:C314"/>
    <mergeCell ref="J315:AC315"/>
    <mergeCell ref="D315:I315"/>
    <mergeCell ref="B315:C315"/>
    <mergeCell ref="A315:A316"/>
    <mergeCell ref="B322:C322"/>
    <mergeCell ref="B326:C326"/>
    <mergeCell ref="A317:A333"/>
    <mergeCell ref="B332:C332"/>
    <mergeCell ref="B333:C333"/>
    <mergeCell ref="J334:AC334"/>
    <mergeCell ref="D334:I334"/>
    <mergeCell ref="B334:C334"/>
    <mergeCell ref="A334:A335"/>
    <mergeCell ref="A336:A346"/>
    <mergeCell ref="J347:AC347"/>
    <mergeCell ref="D347:I347"/>
    <mergeCell ref="B347:C347"/>
    <mergeCell ref="A347:A348"/>
    <mergeCell ref="B354:C354"/>
    <mergeCell ref="J360:AC360"/>
    <mergeCell ref="D360:I360"/>
    <mergeCell ref="B360:C360"/>
    <mergeCell ref="A360:A361"/>
    <mergeCell ref="A362:A372"/>
    <mergeCell ref="B367:C367"/>
    <mergeCell ref="B371:C371"/>
    <mergeCell ref="B372:C372"/>
    <mergeCell ref="J373:AC373"/>
    <mergeCell ref="D373:I373"/>
    <mergeCell ref="B373:C373"/>
    <mergeCell ref="A373:A374"/>
    <mergeCell ref="A375:A385"/>
    <mergeCell ref="B379:C379"/>
    <mergeCell ref="B384:C384"/>
    <mergeCell ref="B385:C385"/>
    <mergeCell ref="J386:AC386"/>
    <mergeCell ref="D386:I386"/>
    <mergeCell ref="B386:C386"/>
    <mergeCell ref="A386:A387"/>
    <mergeCell ref="B392:C392"/>
    <mergeCell ref="B399:C399"/>
    <mergeCell ref="B398:C398"/>
    <mergeCell ref="A388:A399"/>
  </mergeCell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RowHeight="16"/>
  <cols>
    <col collapsed="false" customWidth="true" hidden="false" max="2" min="2" style="0" width="11.211267605633802"/>
    <col collapsed="false" customWidth="true" hidden="false" max="10" min="10" style="0" width="11.211267605633802"/>
    <col collapsed="false" customWidth="true" hidden="false" max="18" min="18" style="0" width="11.211267605633802"/>
    <col collapsed="false" customWidth="true" hidden="false" max="26" min="26" style="0" width="11.211267605633802"/>
    <col collapsed="false" customWidth="true" hidden="false" max="7" min="7" style="0" width="11.211267605633802"/>
    <col collapsed="false" customWidth="true" hidden="false" max="15" min="15" style="0" width="11.211267605633802"/>
    <col collapsed="false" customWidth="true" hidden="false" max="23" min="23" style="0" width="11.211267605633802"/>
    <col collapsed="false" customWidth="true" hidden="false" max="31" min="31" style="0" width="11.211267605633802"/>
    <col collapsed="false" customWidth="true" hidden="false" max="8" min="8" style="0" width="11.211267605633802"/>
    <col collapsed="false" customWidth="true" hidden="false" max="16" min="16" style="0" width="11.211267605633802"/>
    <col collapsed="false" customWidth="true" hidden="false" max="24" min="24" style="0" width="11.211267605633802"/>
    <col collapsed="false" customWidth="true" hidden="false" max="5" min="5" style="0" width="11.211267605633802"/>
    <col collapsed="false" customWidth="true" hidden="false" max="13" min="13" style="0" width="11.211267605633802"/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6" min="6" style="0" width="11.211267605633802"/>
    <col collapsed="false" customWidth="true" hidden="false" max="14" min="14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3" min="3" style="0" width="11.211267605633802"/>
    <col collapsed="false" customWidth="true" hidden="false" max="11" min="11" style="0" width="11.211267605633802"/>
    <col collapsed="false" customWidth="true" hidden="false" max="19" min="19" style="0" width="11.211267605633802"/>
    <col collapsed="false" customWidth="true" hidden="false" max="27" min="27" style="0" width="11.211267605633802"/>
    <col collapsed="false" customWidth="true" hidden="false" max="4" min="4" style="0" width="11.211267605633802"/>
    <col collapsed="false" customWidth="true" hidden="false" max="12" min="12" style="0" width="11.211267605633802"/>
    <col collapsed="false" customWidth="true" hidden="false" max="20" min="20" style="0" width="11.211267605633802"/>
    <col collapsed="false" customWidth="true" hidden="false" max="28" min="28" style="0" width="11.211267605633802"/>
    <col collapsed="false" customWidth="true" hidden="false" max="1" min="1" style="0" width="11.211267605633802"/>
    <col collapsed="false" customWidth="true" hidden="false" max="9" min="9" style="0" width="11.211267605633802"/>
    <col collapsed="false" customWidth="true" hidden="false" max="17" min="17" style="0" width="11.211267605633802"/>
    <col collapsed="false" customWidth="true" hidden="false" max="25" min="25" style="0" width="11.211267605633802"/>
  </cols>
  <sheetData>
    <row r="1">
      <c r="A1" s="1548" t="s">
        <v>1103</v>
      </c>
      <c r="B1" s="1548" t="s">
        <v>1104</v>
      </c>
      <c r="C1" s="1548"/>
      <c r="D1" s="1549" t="s">
        <v>1105</v>
      </c>
      <c r="E1" s="1549"/>
      <c r="F1" s="1549"/>
      <c r="G1" s="1549"/>
      <c r="H1" s="1549"/>
      <c r="I1" s="1549"/>
      <c r="J1" s="1550" t="s">
        <v>1106</v>
      </c>
      <c r="K1" s="1550"/>
      <c r="L1" s="1550"/>
      <c r="M1" s="1550"/>
      <c r="N1" s="1550"/>
      <c r="O1" s="1550"/>
      <c r="P1" s="1550"/>
      <c r="Q1" s="1551"/>
      <c r="R1" s="1550"/>
      <c r="S1" s="1550"/>
      <c r="T1" s="1550"/>
      <c r="U1" s="1550"/>
      <c r="V1" s="1550"/>
      <c r="W1" s="1550"/>
      <c r="X1" s="1550"/>
      <c r="Y1" s="1550"/>
      <c r="Z1" s="1550"/>
      <c r="AA1" s="1550"/>
      <c r="AB1" s="1550"/>
      <c r="AC1" s="1550"/>
      <c r="AD1" s="1552"/>
      <c r="AE1" s="1553"/>
    </row>
    <row r="2">
      <c r="A2" s="1548"/>
      <c r="B2" s="1548" t="s">
        <v>1107</v>
      </c>
      <c r="C2" s="1548" t="s">
        <v>1108</v>
      </c>
      <c r="D2" s="1549" t="s">
        <v>1109</v>
      </c>
      <c r="E2" s="1554" t="s">
        <v>1110</v>
      </c>
      <c r="F2" s="1555" t="s">
        <v>1111</v>
      </c>
      <c r="G2" s="1556" t="s">
        <v>1112</v>
      </c>
      <c r="H2" s="1556" t="s">
        <v>1113</v>
      </c>
      <c r="I2" s="1556" t="s">
        <v>1114</v>
      </c>
      <c r="J2" s="1550" t="s">
        <v>1115</v>
      </c>
      <c r="K2" s="1557" t="s">
        <v>1116</v>
      </c>
      <c r="L2" s="1557" t="s">
        <v>1117</v>
      </c>
      <c r="M2" s="1557" t="s">
        <v>1118</v>
      </c>
      <c r="N2" s="1557" t="s">
        <v>1119</v>
      </c>
      <c r="O2" s="1558" t="s">
        <v>1120</v>
      </c>
      <c r="P2" s="1557" t="s">
        <v>1121</v>
      </c>
      <c r="Q2" s="1551" t="s">
        <v>1122</v>
      </c>
      <c r="R2" s="1550" t="s">
        <v>1123</v>
      </c>
      <c r="S2" s="1558" t="s">
        <v>1124</v>
      </c>
      <c r="T2" s="1558" t="s">
        <v>1125</v>
      </c>
      <c r="U2" s="1558" t="s">
        <v>1126</v>
      </c>
      <c r="V2" s="1558" t="s">
        <v>1127</v>
      </c>
      <c r="W2" s="1558" t="s">
        <v>1128</v>
      </c>
      <c r="X2" s="1558" t="s">
        <v>1129</v>
      </c>
      <c r="Y2" s="1558" t="s">
        <v>1130</v>
      </c>
      <c r="Z2" s="1558" t="s">
        <v>1131</v>
      </c>
      <c r="AA2" s="1550" t="s">
        <v>1132</v>
      </c>
      <c r="AB2" s="1552" t="s">
        <v>1133</v>
      </c>
      <c r="AC2" s="1552" t="s">
        <v>1134</v>
      </c>
      <c r="AD2" s="1552" t="s">
        <v>1135</v>
      </c>
      <c r="AE2" s="1553"/>
    </row>
    <row r="3">
      <c r="A3" s="1559" t="s">
        <v>1136</v>
      </c>
      <c r="B3" s="1560" t="s">
        <v>1137</v>
      </c>
      <c r="C3" s="1560" t="s">
        <v>1138</v>
      </c>
      <c r="D3" s="1561">
        <v>1603.12</v>
      </c>
      <c r="E3" s="1562">
        <v>2</v>
      </c>
      <c r="F3" s="1561">
        <f t="shared" ref="F3:F5" si="0">E3*2000</f>
      </c>
      <c r="G3" s="1563">
        <f t="shared" ref="G3:G11" si="317">F3/D3</f>
      </c>
      <c r="H3" s="1563">
        <f t="shared" ref="H3:H11" si="143">D3/E3</f>
      </c>
      <c r="I3" s="1563">
        <f t="shared" ref="I3:I11" si="85">F3/E3</f>
      </c>
      <c r="J3" s="1564">
        <f t="shared" ref="J3:J11" si="230">D3/T3</f>
      </c>
      <c r="K3" s="1565">
        <f t="shared" ref="K3:K11" si="201">O3/S3*1</f>
      </c>
      <c r="L3" s="1565">
        <f t="shared" ref="L3:L11" si="288">T3/S3</f>
      </c>
      <c r="M3" s="1565">
        <f t="shared" ref="M3:M11" si="259">V3/S3</f>
      </c>
      <c r="N3" s="1565">
        <f t="shared" ref="N3:N11" si="56">W3/V3</f>
      </c>
      <c r="O3" s="1566">
        <f t="shared" ref="O3:O11" si="346">U3/P3</f>
      </c>
      <c r="P3" s="1565">
        <v>0.0317</v>
      </c>
      <c r="Q3" s="1567">
        <v>48</v>
      </c>
      <c r="R3" s="1564">
        <f t="shared" ref="R3:R10" si="172">(D3/S3)*1000</f>
      </c>
      <c r="S3" s="1566">
        <v>15027</v>
      </c>
      <c r="T3" s="1566">
        <v>309</v>
      </c>
      <c r="U3" s="1566">
        <v>58</v>
      </c>
      <c r="V3" s="1566">
        <v>335</v>
      </c>
      <c r="W3" s="1566">
        <v>27</v>
      </c>
      <c r="X3" s="1566">
        <v>5</v>
      </c>
      <c r="Y3" s="1566">
        <v>0</v>
      </c>
      <c r="Z3" s="1566">
        <v>9</v>
      </c>
      <c r="AA3" s="1564">
        <f t="shared" ref="AA3:AA11" si="114">AD3*1000/D3</f>
      </c>
      <c r="AB3" s="1568" t="s">
        <v>1139</v>
      </c>
      <c r="AC3" s="1568" t="s">
        <v>1140</v>
      </c>
      <c r="AD3" s="1568">
        <v>10</v>
      </c>
      <c r="AE3" s="1553"/>
    </row>
    <row r="4">
      <c r="A4" s="1559"/>
      <c r="B4" s="1560" t="s">
        <v>1137</v>
      </c>
      <c r="C4" s="1560" t="s">
        <v>1141</v>
      </c>
      <c r="D4" s="1561">
        <v>1294.92</v>
      </c>
      <c r="E4" s="1562">
        <v>1</v>
      </c>
      <c r="F4" s="1561">
        <f t="shared" si="0"/>
      </c>
      <c r="G4" s="1563">
        <f t="shared" si="317"/>
      </c>
      <c r="H4" s="1569">
        <f t="shared" si="143"/>
      </c>
      <c r="I4" s="1569">
        <f t="shared" si="85"/>
      </c>
      <c r="J4" s="1564">
        <f t="shared" si="230"/>
      </c>
      <c r="K4" s="1565">
        <f t="shared" si="201"/>
      </c>
      <c r="L4" s="1565">
        <f t="shared" si="288"/>
      </c>
      <c r="M4" s="1565">
        <f t="shared" si="259"/>
      </c>
      <c r="N4" s="1565">
        <f t="shared" si="56"/>
      </c>
      <c r="O4" s="1566">
        <f t="shared" si="346"/>
      </c>
      <c r="P4" s="1565">
        <v>0.0152</v>
      </c>
      <c r="Q4" s="1567">
        <v>52</v>
      </c>
      <c r="R4" s="1564">
        <f t="shared" si="172"/>
      </c>
      <c r="S4" s="1566">
        <v>13986</v>
      </c>
      <c r="T4" s="1566">
        <v>312</v>
      </c>
      <c r="U4" s="1566">
        <v>48</v>
      </c>
      <c r="V4" s="1566">
        <v>352</v>
      </c>
      <c r="W4" s="1566">
        <v>48</v>
      </c>
      <c r="X4" s="1566">
        <v>4</v>
      </c>
      <c r="Y4" s="1566">
        <v>0</v>
      </c>
      <c r="Z4" s="1566">
        <v>13</v>
      </c>
      <c r="AA4" s="1564">
        <f t="shared" si="114"/>
      </c>
      <c r="AB4" s="1568" t="s">
        <v>1139</v>
      </c>
      <c r="AC4" s="1568" t="s">
        <v>1140</v>
      </c>
      <c r="AD4" s="1568">
        <v>22</v>
      </c>
      <c r="AE4" s="1553"/>
    </row>
    <row r="5">
      <c r="A5" s="1559"/>
      <c r="B5" s="1560" t="s">
        <v>1137</v>
      </c>
      <c r="C5" s="1560" t="s">
        <v>1142</v>
      </c>
      <c r="D5" s="1561">
        <v>1373.45</v>
      </c>
      <c r="E5" s="1562">
        <v>4</v>
      </c>
      <c r="F5" s="1561">
        <f t="shared" si="0"/>
      </c>
      <c r="G5" s="1563">
        <f t="shared" si="317"/>
      </c>
      <c r="H5" s="1563">
        <f t="shared" si="143"/>
      </c>
      <c r="I5" s="1563">
        <f t="shared" si="85"/>
      </c>
      <c r="J5" s="1570">
        <f t="shared" si="230"/>
      </c>
      <c r="K5" s="1565">
        <f t="shared" si="201"/>
      </c>
      <c r="L5" s="1565">
        <f t="shared" si="288"/>
      </c>
      <c r="M5" s="1565">
        <f t="shared" si="259"/>
      </c>
      <c r="N5" s="1565">
        <f t="shared" si="56"/>
      </c>
      <c r="O5" s="1566">
        <f t="shared" si="346"/>
      </c>
      <c r="P5" s="1565">
        <v>0.021</v>
      </c>
      <c r="Q5" s="1567">
        <v>56</v>
      </c>
      <c r="R5" s="1564">
        <f t="shared" si="172"/>
      </c>
      <c r="S5" s="1566">
        <v>13571</v>
      </c>
      <c r="T5" s="1566">
        <v>324</v>
      </c>
      <c r="U5" s="1566">
        <v>43</v>
      </c>
      <c r="V5" s="1566">
        <v>342</v>
      </c>
      <c r="W5" s="1566">
        <v>69</v>
      </c>
      <c r="X5" s="1566">
        <v>4</v>
      </c>
      <c r="Y5" s="1566">
        <v>0</v>
      </c>
      <c r="Z5" s="1566">
        <v>9</v>
      </c>
      <c r="AA5" s="1564">
        <f t="shared" si="114"/>
      </c>
      <c r="AB5" s="1568" t="s">
        <v>1139</v>
      </c>
      <c r="AC5" s="1568" t="s">
        <v>1140</v>
      </c>
      <c r="AD5" s="1568">
        <v>33</v>
      </c>
      <c r="AE5" s="1553"/>
    </row>
    <row r="6">
      <c r="A6" s="1559"/>
      <c r="B6" s="1571" t="s">
        <v>1143</v>
      </c>
      <c r="C6" s="1571"/>
      <c r="D6" s="1572">
        <f>SUM(D3:D5)</f>
      </c>
      <c r="E6" s="1573">
        <f>SUM(E3:E5)</f>
      </c>
      <c r="F6" s="1572">
        <f>SUM(F3:F5)</f>
      </c>
      <c r="G6" s="1574">
        <f t="shared" si="317"/>
      </c>
      <c r="H6" s="1574">
        <f t="shared" si="143"/>
      </c>
      <c r="I6" s="1574">
        <f t="shared" si="85"/>
      </c>
      <c r="J6" s="1574">
        <f t="shared" si="230"/>
      </c>
      <c r="K6" s="1575">
        <f t="shared" si="201"/>
      </c>
      <c r="L6" s="1575">
        <f t="shared" si="288"/>
      </c>
      <c r="M6" s="1575">
        <f t="shared" si="259"/>
      </c>
      <c r="N6" s="1575">
        <f t="shared" si="56"/>
      </c>
      <c r="O6" s="1576">
        <f t="shared" si="346"/>
      </c>
      <c r="P6" s="1575">
        <f>AVERAGE(P3:P5)</f>
      </c>
      <c r="Q6" s="1577">
        <f>AVERAGE(Q3:Q5)</f>
      </c>
      <c r="R6" s="1574">
        <f t="shared" si="172"/>
      </c>
      <c r="S6" s="1576">
        <f>SUM(S3:S5)</f>
      </c>
      <c r="T6" s="1576">
        <f>SUM(T3:T5)</f>
      </c>
      <c r="U6" s="1576">
        <f>SUM(U3:U5)</f>
      </c>
      <c r="V6" s="1576">
        <f>SUM(V3:V5)</f>
      </c>
      <c r="W6" s="1576">
        <f>SUM(W3:W5)</f>
      </c>
      <c r="X6" s="1576">
        <f>SUM(X3:X5)</f>
      </c>
      <c r="Y6" s="1576">
        <f>SUM(Y3:Y5)</f>
      </c>
      <c r="Z6" s="1576">
        <f>SUM(Z3:Z5)</f>
      </c>
      <c r="AA6" s="1577">
        <f t="shared" si="114"/>
      </c>
      <c r="AB6" s="1578"/>
      <c r="AC6" s="1578"/>
      <c r="AD6" s="1576">
        <f>SUM(AD3:AD5)</f>
      </c>
      <c r="AE6" s="1553"/>
    </row>
    <row r="7">
      <c r="A7" s="1559"/>
      <c r="B7" s="1560" t="s">
        <v>1144</v>
      </c>
      <c r="C7" s="1560" t="s">
        <v>1145</v>
      </c>
      <c r="D7" s="1579">
        <v>1369.28</v>
      </c>
      <c r="E7" s="1562">
        <v>2</v>
      </c>
      <c r="F7" s="1561">
        <f t="shared" ref="F7:F9" si="1">E7*2000</f>
      </c>
      <c r="G7" s="1563">
        <f t="shared" si="317"/>
      </c>
      <c r="H7" s="1563">
        <f t="shared" si="143"/>
      </c>
      <c r="I7" s="1563">
        <f t="shared" si="85"/>
      </c>
      <c r="J7" s="1564">
        <f t="shared" si="230"/>
      </c>
      <c r="K7" s="1565">
        <f t="shared" si="201"/>
      </c>
      <c r="L7" s="1565">
        <f t="shared" si="288"/>
      </c>
      <c r="M7" s="1565">
        <f t="shared" si="259"/>
      </c>
      <c r="N7" s="1565">
        <f t="shared" si="56"/>
      </c>
      <c r="O7" s="1566">
        <f t="shared" si="346"/>
      </c>
      <c r="P7" s="1565">
        <v>0.0206</v>
      </c>
      <c r="Q7" s="1567">
        <v>56</v>
      </c>
      <c r="R7" s="1564">
        <f t="shared" si="172"/>
      </c>
      <c r="S7" s="1566">
        <v>13730</v>
      </c>
      <c r="T7" s="1566">
        <v>291</v>
      </c>
      <c r="U7" s="1566">
        <v>45</v>
      </c>
      <c r="V7" s="1566">
        <v>310</v>
      </c>
      <c r="W7" s="1566">
        <v>41</v>
      </c>
      <c r="X7" s="1566">
        <v>4</v>
      </c>
      <c r="Y7" s="1566">
        <v>0</v>
      </c>
      <c r="Z7" s="1566">
        <v>19</v>
      </c>
      <c r="AA7" s="1564">
        <f t="shared" si="114"/>
      </c>
      <c r="AB7" s="1568" t="s">
        <v>1139</v>
      </c>
      <c r="AC7" s="1568" t="s">
        <v>1140</v>
      </c>
      <c r="AD7" s="1568">
        <v>19</v>
      </c>
      <c r="AE7" s="1553"/>
    </row>
    <row r="8">
      <c r="A8" s="1559"/>
      <c r="B8" s="1560" t="s">
        <v>1144</v>
      </c>
      <c r="C8" s="1560" t="s">
        <v>1146</v>
      </c>
      <c r="D8" s="1561">
        <v>1363.89</v>
      </c>
      <c r="E8" s="1562">
        <v>1</v>
      </c>
      <c r="F8" s="1561">
        <f t="shared" si="1"/>
      </c>
      <c r="G8" s="1563">
        <f t="shared" si="317"/>
      </c>
      <c r="H8" s="1563">
        <f t="shared" si="143"/>
      </c>
      <c r="I8" s="1563">
        <f t="shared" si="85"/>
      </c>
      <c r="J8" s="1564">
        <f t="shared" si="230"/>
      </c>
      <c r="K8" s="1565">
        <f t="shared" si="201"/>
      </c>
      <c r="L8" s="1565">
        <f t="shared" si="288"/>
      </c>
      <c r="M8" s="1565">
        <f t="shared" si="259"/>
      </c>
      <c r="N8" s="1565">
        <f t="shared" si="56"/>
      </c>
      <c r="O8" s="1566">
        <f t="shared" si="346"/>
      </c>
      <c r="P8" s="1565">
        <v>0.0315</v>
      </c>
      <c r="Q8" s="1567">
        <v>56</v>
      </c>
      <c r="R8" s="1564">
        <f t="shared" si="172"/>
      </c>
      <c r="S8" s="1566">
        <v>13076</v>
      </c>
      <c r="T8" s="1566">
        <v>306</v>
      </c>
      <c r="U8" s="1566">
        <v>64</v>
      </c>
      <c r="V8" s="1566">
        <v>332</v>
      </c>
      <c r="W8" s="1566">
        <v>32</v>
      </c>
      <c r="X8" s="1566">
        <v>3</v>
      </c>
      <c r="Y8" s="1566">
        <v>0</v>
      </c>
      <c r="Z8" s="1566">
        <v>10</v>
      </c>
      <c r="AA8" s="1564">
        <f t="shared" si="114"/>
      </c>
      <c r="AB8" s="1568" t="s">
        <v>1139</v>
      </c>
      <c r="AC8" s="1568" t="s">
        <v>1140</v>
      </c>
      <c r="AD8" s="1568">
        <v>24</v>
      </c>
      <c r="AE8" s="1553"/>
    </row>
    <row r="9">
      <c r="A9" s="1559"/>
      <c r="B9" s="1560" t="s">
        <v>1144</v>
      </c>
      <c r="C9" s="1560" t="s">
        <v>1147</v>
      </c>
      <c r="D9" s="1561">
        <v>1616.36</v>
      </c>
      <c r="E9" s="1562">
        <v>0</v>
      </c>
      <c r="F9" s="1561">
        <f t="shared" si="1"/>
      </c>
      <c r="G9" s="1563">
        <f t="shared" si="317"/>
      </c>
      <c r="H9" s="1563">
        <f t="shared" si="143"/>
      </c>
      <c r="I9" s="1563">
        <f t="shared" si="85"/>
      </c>
      <c r="J9" s="1564">
        <f t="shared" si="230"/>
      </c>
      <c r="K9" s="1565">
        <f t="shared" si="201"/>
      </c>
      <c r="L9" s="1565">
        <f t="shared" si="288"/>
      </c>
      <c r="M9" s="1565">
        <f t="shared" si="259"/>
      </c>
      <c r="N9" s="1565">
        <f t="shared" si="56"/>
      </c>
      <c r="O9" s="1566">
        <f t="shared" si="346"/>
      </c>
      <c r="P9" s="1565">
        <v>0.023</v>
      </c>
      <c r="Q9" s="1567">
        <v>54</v>
      </c>
      <c r="R9" s="1564">
        <f t="shared" si="172"/>
      </c>
      <c r="S9" s="1566">
        <v>16393</v>
      </c>
      <c r="T9" s="1566">
        <v>312</v>
      </c>
      <c r="U9" s="1566">
        <v>55</v>
      </c>
      <c r="V9" s="1566">
        <v>331</v>
      </c>
      <c r="W9" s="1566">
        <v>21</v>
      </c>
      <c r="X9" s="1566">
        <v>5</v>
      </c>
      <c r="Y9" s="1566">
        <v>0</v>
      </c>
      <c r="Z9" s="1566">
        <v>20</v>
      </c>
      <c r="AA9" s="1564">
        <f t="shared" si="114"/>
      </c>
      <c r="AB9" s="1568" t="s">
        <v>1139</v>
      </c>
      <c r="AC9" s="1568" t="s">
        <v>1148</v>
      </c>
      <c r="AD9" s="1568">
        <v>11</v>
      </c>
      <c r="AE9" s="1553"/>
    </row>
    <row r="10">
      <c r="A10" s="1559"/>
      <c r="B10" s="1571" t="s">
        <v>1143</v>
      </c>
      <c r="C10" s="1571"/>
      <c r="D10" s="1576">
        <f>SUM(D7:D9)</f>
      </c>
      <c r="E10" s="1576">
        <f>SUM(E7:E9)</f>
      </c>
      <c r="F10" s="1576">
        <f>SUM(F7:F9)</f>
      </c>
      <c r="G10" s="1574">
        <f t="shared" si="317"/>
      </c>
      <c r="H10" s="1574">
        <f t="shared" si="143"/>
      </c>
      <c r="I10" s="1574">
        <f t="shared" si="85"/>
      </c>
      <c r="J10" s="1574">
        <f t="shared" si="230"/>
      </c>
      <c r="K10" s="1575">
        <f t="shared" si="201"/>
      </c>
      <c r="L10" s="1575">
        <f t="shared" si="288"/>
      </c>
      <c r="M10" s="1575">
        <f t="shared" si="259"/>
      </c>
      <c r="N10" s="1575">
        <f t="shared" si="56"/>
      </c>
      <c r="O10" s="1576">
        <f t="shared" si="346"/>
      </c>
      <c r="P10" s="1575">
        <f>AVERAGE(P7:P9)</f>
      </c>
      <c r="Q10" s="1577">
        <f>AVERAGE(Q7:Q9)</f>
      </c>
      <c r="R10" s="1572">
        <f t="shared" si="172"/>
      </c>
      <c r="S10" s="1576">
        <f>SUM(S7:S9)</f>
      </c>
      <c r="T10" s="1576">
        <f>SUM(T7:T9)</f>
      </c>
      <c r="U10" s="1576">
        <f>SUM(U7:U9)</f>
      </c>
      <c r="V10" s="1576">
        <f>SUM(V7:V9)</f>
      </c>
      <c r="W10" s="1576">
        <f>SUM(W7:W9)</f>
      </c>
      <c r="X10" s="1576">
        <f>SUM(X7:X9)</f>
      </c>
      <c r="Y10" s="1576">
        <f>SUM(Y7:Y9)</f>
      </c>
      <c r="Z10" s="1576">
        <f>SUM(Z7:Z9)</f>
      </c>
      <c r="AA10" s="1577">
        <f t="shared" si="114"/>
      </c>
      <c r="AB10" s="1578"/>
      <c r="AC10" s="1578"/>
      <c r="AD10" s="1580">
        <f>SUM(AD7:AD9)</f>
      </c>
      <c r="AE10" s="1553"/>
    </row>
    <row r="11">
      <c r="A11" s="1559"/>
      <c r="B11" s="1581" t="s">
        <v>1149</v>
      </c>
      <c r="C11" s="1581"/>
      <c r="D11" s="1582">
        <f>D10+D6</f>
      </c>
      <c r="E11" s="1582">
        <f>E10+E6</f>
      </c>
      <c r="F11" s="1582">
        <f>F10+F6</f>
      </c>
      <c r="G11" s="1583">
        <f t="shared" si="317"/>
      </c>
      <c r="H11" s="1583">
        <f t="shared" si="143"/>
      </c>
      <c r="I11" s="1583">
        <f t="shared" si="85"/>
      </c>
      <c r="J11" s="1583">
        <f t="shared" si="230"/>
      </c>
      <c r="K11" s="1584">
        <f t="shared" si="201"/>
      </c>
      <c r="L11" s="1584">
        <f t="shared" si="288"/>
      </c>
      <c r="M11" s="1584">
        <f t="shared" si="259"/>
      </c>
      <c r="N11" s="1584">
        <f t="shared" si="56"/>
      </c>
      <c r="O11" s="1585">
        <f t="shared" si="346"/>
      </c>
      <c r="P11" s="1585">
        <f>(P10+P6)/2</f>
      </c>
      <c r="Q11" s="1586">
        <f>(Q10+Q6)/2</f>
      </c>
      <c r="R11" s="1582">
        <f>(R10+R6)/2</f>
      </c>
      <c r="S11" s="1585">
        <f>S10+S6</f>
      </c>
      <c r="T11" s="1585">
        <f>T10+T6</f>
      </c>
      <c r="U11" s="1585">
        <f>U10+U6</f>
      </c>
      <c r="V11" s="1585">
        <f>V10+V6</f>
      </c>
      <c r="W11" s="1585">
        <f>W10+W6</f>
      </c>
      <c r="X11" s="1585">
        <f>X10+X6</f>
      </c>
      <c r="Y11" s="1585">
        <f>Y10+Y6</f>
      </c>
      <c r="Z11" s="1585">
        <f>Z10+Z6</f>
      </c>
      <c r="AA11" s="1586">
        <f t="shared" si="114"/>
      </c>
      <c r="AB11" s="1587"/>
      <c r="AC11" s="1587"/>
      <c r="AD11" s="1585">
        <f>AD6+AD10</f>
      </c>
      <c r="AE11" s="1553"/>
    </row>
    <row r="12">
      <c r="A12" s="1548" t="s">
        <v>1103</v>
      </c>
      <c r="B12" s="1548" t="s">
        <v>1104</v>
      </c>
      <c r="C12" s="1548"/>
      <c r="D12" s="1549" t="s">
        <v>1105</v>
      </c>
      <c r="E12" s="1549"/>
      <c r="F12" s="1549"/>
      <c r="G12" s="1549"/>
      <c r="H12" s="1549"/>
      <c r="I12" s="1549"/>
      <c r="J12" s="1550" t="s">
        <v>1106</v>
      </c>
      <c r="K12" s="1550"/>
      <c r="L12" s="1550"/>
      <c r="M12" s="1550"/>
      <c r="N12" s="1550"/>
      <c r="O12" s="1550"/>
      <c r="P12" s="1550"/>
      <c r="Q12" s="1551"/>
      <c r="R12" s="1550"/>
      <c r="S12" s="1550"/>
      <c r="T12" s="1550"/>
      <c r="U12" s="1550"/>
      <c r="V12" s="1550"/>
      <c r="W12" s="1550"/>
      <c r="X12" s="1550"/>
      <c r="Y12" s="1550"/>
      <c r="Z12" s="1550"/>
      <c r="AA12" s="1550"/>
      <c r="AB12" s="1550"/>
      <c r="AC12" s="1550"/>
      <c r="AD12" s="1552"/>
      <c r="AE12" s="1553"/>
    </row>
    <row r="13">
      <c r="A13" s="1548"/>
      <c r="B13" s="1548" t="s">
        <v>1107</v>
      </c>
      <c r="C13" s="1548" t="s">
        <v>1108</v>
      </c>
      <c r="D13" s="1549" t="s">
        <v>1109</v>
      </c>
      <c r="E13" s="1554" t="s">
        <v>1110</v>
      </c>
      <c r="F13" s="1555" t="s">
        <v>1111</v>
      </c>
      <c r="G13" s="1556" t="s">
        <v>1112</v>
      </c>
      <c r="H13" s="1556" t="s">
        <v>1113</v>
      </c>
      <c r="I13" s="1556" t="s">
        <v>1114</v>
      </c>
      <c r="J13" s="1550" t="s">
        <v>1115</v>
      </c>
      <c r="K13" s="1557" t="s">
        <v>1116</v>
      </c>
      <c r="L13" s="1557" t="s">
        <v>1117</v>
      </c>
      <c r="M13" s="1557" t="s">
        <v>1118</v>
      </c>
      <c r="N13" s="1557" t="s">
        <v>1119</v>
      </c>
      <c r="O13" s="1558" t="s">
        <v>1120</v>
      </c>
      <c r="P13" s="1557" t="s">
        <v>1121</v>
      </c>
      <c r="Q13" s="1551" t="s">
        <v>1122</v>
      </c>
      <c r="R13" s="1550" t="s">
        <v>1123</v>
      </c>
      <c r="S13" s="1558" t="s">
        <v>1124</v>
      </c>
      <c r="T13" s="1558" t="s">
        <v>1125</v>
      </c>
      <c r="U13" s="1558" t="s">
        <v>1126</v>
      </c>
      <c r="V13" s="1558" t="s">
        <v>1127</v>
      </c>
      <c r="W13" s="1558" t="s">
        <v>1128</v>
      </c>
      <c r="X13" s="1558" t="s">
        <v>1129</v>
      </c>
      <c r="Y13" s="1558" t="s">
        <v>1130</v>
      </c>
      <c r="Z13" s="1558" t="s">
        <v>1131</v>
      </c>
      <c r="AA13" s="1550" t="s">
        <v>1132</v>
      </c>
      <c r="AB13" s="1552" t="s">
        <v>1133</v>
      </c>
      <c r="AC13" s="1552" t="s">
        <v>1134</v>
      </c>
      <c r="AD13" s="1552" t="s">
        <v>1135</v>
      </c>
      <c r="AE13" s="1553"/>
    </row>
    <row r="14">
      <c r="A14" s="1559" t="s">
        <v>1150</v>
      </c>
      <c r="B14" s="1560" t="s">
        <v>1137</v>
      </c>
      <c r="C14" s="1560" t="s">
        <v>1138</v>
      </c>
      <c r="D14" s="1561">
        <v>2091.87</v>
      </c>
      <c r="E14" s="1562">
        <v>3</v>
      </c>
      <c r="F14" s="1561">
        <f t="shared" ref="F14:F16" si="2">E14*2000</f>
      </c>
      <c r="G14" s="1563">
        <f t="shared" ref="G14:G22" si="318">F14/D14</f>
      </c>
      <c r="H14" s="1563">
        <f t="shared" ref="H14:H22" si="144">D14/E14</f>
      </c>
      <c r="I14" s="1563">
        <f t="shared" ref="I14:I22" si="86">F14/E14</f>
      </c>
      <c r="J14" s="1564">
        <f t="shared" ref="J14:J22" si="231">D14/T14</f>
      </c>
      <c r="K14" s="1565">
        <f t="shared" ref="K14:K22" si="202">O14/S14*1</f>
      </c>
      <c r="L14" s="1565">
        <f t="shared" ref="L14:L22" si="289">T14/S14</f>
      </c>
      <c r="M14" s="1565">
        <f t="shared" ref="M14:M22" si="260">V14/S14</f>
      </c>
      <c r="N14" s="1565">
        <f t="shared" ref="N14:N22" si="57">W14/V14</f>
      </c>
      <c r="O14" s="1566">
        <f t="shared" ref="O14:O22" si="347">U14/P14</f>
      </c>
      <c r="P14" s="1565">
        <v>0.0175</v>
      </c>
      <c r="Q14" s="1567">
        <v>44</v>
      </c>
      <c r="R14" s="1564">
        <f t="shared" ref="R14:R21" si="173">(D14/S14)*1000</f>
      </c>
      <c r="S14" s="1566">
        <v>21678</v>
      </c>
      <c r="T14" s="1566">
        <v>474</v>
      </c>
      <c r="U14" s="1566">
        <v>86</v>
      </c>
      <c r="V14" s="1566">
        <v>479</v>
      </c>
      <c r="W14" s="1566">
        <v>71</v>
      </c>
      <c r="X14" s="1566">
        <v>5</v>
      </c>
      <c r="Y14" s="1566">
        <v>0</v>
      </c>
      <c r="Z14" s="1566">
        <v>25</v>
      </c>
      <c r="AA14" s="1564">
        <f t="shared" ref="AA14:AA22" si="115">AD14*1000/D14</f>
      </c>
      <c r="AB14" s="1568" t="s">
        <v>1139</v>
      </c>
      <c r="AC14" s="1568" t="s">
        <v>1140</v>
      </c>
      <c r="AD14" s="1568">
        <v>20</v>
      </c>
      <c r="AE14" s="1553"/>
    </row>
    <row r="15">
      <c r="A15" s="1559"/>
      <c r="B15" s="1560" t="s">
        <v>1137</v>
      </c>
      <c r="C15" s="1560" t="s">
        <v>1141</v>
      </c>
      <c r="D15" s="1561">
        <v>2214.66</v>
      </c>
      <c r="E15" s="1562">
        <v>1</v>
      </c>
      <c r="F15" s="1561">
        <f t="shared" si="2"/>
      </c>
      <c r="G15" s="1563">
        <f t="shared" si="318"/>
      </c>
      <c r="H15" s="1569">
        <f t="shared" si="144"/>
      </c>
      <c r="I15" s="1569">
        <f t="shared" si="86"/>
      </c>
      <c r="J15" s="1564">
        <f t="shared" si="231"/>
      </c>
      <c r="K15" s="1565">
        <f t="shared" si="202"/>
      </c>
      <c r="L15" s="1565">
        <f t="shared" si="289"/>
      </c>
      <c r="M15" s="1565">
        <f t="shared" si="260"/>
      </c>
      <c r="N15" s="1565">
        <f t="shared" si="57"/>
      </c>
      <c r="O15" s="1566">
        <f t="shared" si="347"/>
      </c>
      <c r="P15" s="1565">
        <v>0.0197</v>
      </c>
      <c r="Q15" s="1567">
        <v>47</v>
      </c>
      <c r="R15" s="1564">
        <f t="shared" si="173"/>
      </c>
      <c r="S15" s="1566">
        <v>21908</v>
      </c>
      <c r="T15" s="1566">
        <v>426</v>
      </c>
      <c r="U15" s="1566">
        <v>91</v>
      </c>
      <c r="V15" s="1566">
        <v>460</v>
      </c>
      <c r="W15" s="1566">
        <v>48</v>
      </c>
      <c r="X15" s="1566">
        <v>4</v>
      </c>
      <c r="Y15" s="1566">
        <v>0</v>
      </c>
      <c r="Z15" s="1566">
        <v>24</v>
      </c>
      <c r="AA15" s="1564">
        <f t="shared" si="115"/>
      </c>
      <c r="AB15" s="1568" t="s">
        <v>1139</v>
      </c>
      <c r="AC15" s="1568" t="s">
        <v>1140</v>
      </c>
      <c r="AD15" s="1568">
        <v>18</v>
      </c>
      <c r="AE15" s="1553"/>
    </row>
    <row r="16">
      <c r="A16" s="1559"/>
      <c r="B16" s="1560" t="s">
        <v>1137</v>
      </c>
      <c r="C16" s="1560" t="s">
        <v>1142</v>
      </c>
      <c r="D16" s="1561">
        <v>2216.98</v>
      </c>
      <c r="E16" s="1562">
        <v>1</v>
      </c>
      <c r="F16" s="1561">
        <f t="shared" si="2"/>
      </c>
      <c r="G16" s="1563">
        <f t="shared" si="318"/>
      </c>
      <c r="H16" s="1563">
        <f t="shared" si="144"/>
      </c>
      <c r="I16" s="1563">
        <f t="shared" si="86"/>
      </c>
      <c r="J16" s="1570">
        <f t="shared" si="231"/>
      </c>
      <c r="K16" s="1565">
        <f t="shared" si="202"/>
      </c>
      <c r="L16" s="1565">
        <f t="shared" si="289"/>
      </c>
      <c r="M16" s="1565">
        <f t="shared" si="260"/>
      </c>
      <c r="N16" s="1565">
        <f t="shared" si="57"/>
      </c>
      <c r="O16" s="1566">
        <f t="shared" si="347"/>
      </c>
      <c r="P16" s="1565">
        <v>0.0299</v>
      </c>
      <c r="Q16" s="1567">
        <v>54</v>
      </c>
      <c r="R16" s="1564">
        <f t="shared" si="173"/>
      </c>
      <c r="S16" s="1566">
        <v>17760</v>
      </c>
      <c r="T16" s="1566">
        <v>446</v>
      </c>
      <c r="U16" s="1566">
        <v>89</v>
      </c>
      <c r="V16" s="1566">
        <v>467</v>
      </c>
      <c r="W16" s="1566">
        <v>80</v>
      </c>
      <c r="X16" s="1566">
        <v>5</v>
      </c>
      <c r="Y16" s="1566">
        <v>1</v>
      </c>
      <c r="Z16" s="1566">
        <v>19</v>
      </c>
      <c r="AA16" s="1564">
        <f t="shared" si="115"/>
      </c>
      <c r="AB16" s="1568" t="s">
        <v>1139</v>
      </c>
      <c r="AC16" s="1568" t="s">
        <v>1140</v>
      </c>
      <c r="AD16" s="1568">
        <v>32</v>
      </c>
      <c r="AE16" s="1553"/>
    </row>
    <row r="17">
      <c r="A17" s="1559"/>
      <c r="B17" s="1571" t="s">
        <v>1143</v>
      </c>
      <c r="C17" s="1571"/>
      <c r="D17" s="1572">
        <f>SUM(D14:D16)</f>
      </c>
      <c r="E17" s="1572">
        <f>SUM(E14:E16)</f>
      </c>
      <c r="F17" s="1572">
        <f>SUM(F14:F16)</f>
      </c>
      <c r="G17" s="1574">
        <f t="shared" si="318"/>
      </c>
      <c r="H17" s="1574">
        <f t="shared" si="144"/>
      </c>
      <c r="I17" s="1574">
        <f t="shared" si="86"/>
      </c>
      <c r="J17" s="1574">
        <f t="shared" si="231"/>
      </c>
      <c r="K17" s="1575">
        <f t="shared" si="202"/>
      </c>
      <c r="L17" s="1575">
        <f t="shared" si="289"/>
      </c>
      <c r="M17" s="1575">
        <f t="shared" si="260"/>
      </c>
      <c r="N17" s="1575">
        <f t="shared" si="57"/>
      </c>
      <c r="O17" s="1576">
        <f t="shared" si="347"/>
      </c>
      <c r="P17" s="1575">
        <f>AVERAGE(P14:P16)</f>
      </c>
      <c r="Q17" s="1577">
        <f>AVERAGE(Q14:Q16)</f>
      </c>
      <c r="R17" s="1574">
        <f t="shared" si="173"/>
      </c>
      <c r="S17" s="1576">
        <f>SUM(S14:S16)</f>
      </c>
      <c r="T17" s="1576">
        <f>SUM(T14:T16)</f>
      </c>
      <c r="U17" s="1576">
        <f>SUM(U14:U16)</f>
      </c>
      <c r="V17" s="1576">
        <f>SUM(V14:V16)</f>
      </c>
      <c r="W17" s="1576">
        <f>SUM(W14:W16)</f>
      </c>
      <c r="X17" s="1576">
        <f>SUM(X14:X16)</f>
      </c>
      <c r="Y17" s="1576">
        <f>SUM(Y14:Y16)</f>
      </c>
      <c r="Z17" s="1576">
        <f>SUM(Z14:Z16)</f>
      </c>
      <c r="AA17" s="1577">
        <f t="shared" si="115"/>
      </c>
      <c r="AB17" s="1578"/>
      <c r="AC17" s="1578"/>
      <c r="AD17" s="1576">
        <f>SUM(AD14:AD16)</f>
      </c>
      <c r="AE17" s="1553"/>
    </row>
    <row r="18">
      <c r="A18" s="1559"/>
      <c r="B18" s="1560" t="s">
        <v>1144</v>
      </c>
      <c r="C18" s="1560" t="s">
        <v>1145</v>
      </c>
      <c r="D18" s="1579">
        <v>1494.68</v>
      </c>
      <c r="E18" s="1562">
        <v>1</v>
      </c>
      <c r="F18" s="1561">
        <f t="shared" ref="F18:F20" si="3">E18*2000</f>
      </c>
      <c r="G18" s="1563">
        <f t="shared" si="318"/>
      </c>
      <c r="H18" s="1563">
        <f t="shared" si="144"/>
      </c>
      <c r="I18" s="1563">
        <f t="shared" si="86"/>
      </c>
      <c r="J18" s="1564">
        <f t="shared" si="231"/>
      </c>
      <c r="K18" s="1565">
        <f t="shared" si="202"/>
      </c>
      <c r="L18" s="1565">
        <f t="shared" si="289"/>
      </c>
      <c r="M18" s="1565">
        <f t="shared" si="260"/>
      </c>
      <c r="N18" s="1565">
        <f t="shared" si="57"/>
      </c>
      <c r="O18" s="1566">
        <f t="shared" si="347"/>
      </c>
      <c r="P18" s="1565">
        <v>0.026</v>
      </c>
      <c r="Q18" s="1567">
        <v>53</v>
      </c>
      <c r="R18" s="1564">
        <f t="shared" si="173"/>
      </c>
      <c r="S18" s="1566">
        <v>14051</v>
      </c>
      <c r="T18" s="1566">
        <v>360</v>
      </c>
      <c r="U18" s="1566">
        <v>77</v>
      </c>
      <c r="V18" s="1566">
        <v>384</v>
      </c>
      <c r="W18" s="1566">
        <v>39</v>
      </c>
      <c r="X18" s="1566">
        <v>7</v>
      </c>
      <c r="Y18" s="1566">
        <v>2</v>
      </c>
      <c r="Z18" s="1566">
        <v>18</v>
      </c>
      <c r="AA18" s="1564">
        <f t="shared" si="115"/>
      </c>
      <c r="AB18" s="1568" t="s">
        <v>1139</v>
      </c>
      <c r="AC18" s="1568" t="s">
        <v>1140</v>
      </c>
      <c r="AD18" s="1568">
        <v>12</v>
      </c>
      <c r="AE18" s="1553"/>
    </row>
    <row r="19">
      <c r="A19" s="1559"/>
      <c r="B19" s="1560" t="s">
        <v>1144</v>
      </c>
      <c r="C19" s="1560" t="s">
        <v>1146</v>
      </c>
      <c r="D19" s="1561">
        <v>1150.21</v>
      </c>
      <c r="E19" s="1562">
        <v>0</v>
      </c>
      <c r="F19" s="1561">
        <f t="shared" si="3"/>
      </c>
      <c r="G19" s="1563">
        <f t="shared" si="318"/>
      </c>
      <c r="H19" s="1563">
        <f t="shared" si="144"/>
      </c>
      <c r="I19" s="1563">
        <f t="shared" si="86"/>
      </c>
      <c r="J19" s="1564">
        <f t="shared" si="231"/>
      </c>
      <c r="K19" s="1565">
        <f t="shared" si="202"/>
      </c>
      <c r="L19" s="1565">
        <f t="shared" si="289"/>
      </c>
      <c r="M19" s="1565">
        <f t="shared" si="260"/>
      </c>
      <c r="N19" s="1565">
        <f t="shared" si="57"/>
      </c>
      <c r="O19" s="1566">
        <f t="shared" si="347"/>
      </c>
      <c r="P19" s="1565">
        <v>0.0169</v>
      </c>
      <c r="Q19" s="1567">
        <v>49</v>
      </c>
      <c r="R19" s="1564">
        <f t="shared" si="173"/>
      </c>
      <c r="S19" s="1566">
        <v>10989</v>
      </c>
      <c r="T19" s="1566">
        <v>338</v>
      </c>
      <c r="U19" s="1566">
        <v>49</v>
      </c>
      <c r="V19" s="1566">
        <v>369</v>
      </c>
      <c r="W19" s="1566">
        <v>28</v>
      </c>
      <c r="X19" s="1566">
        <v>1</v>
      </c>
      <c r="Y19" s="1566">
        <v>1</v>
      </c>
      <c r="Z19" s="1566">
        <v>10</v>
      </c>
      <c r="AA19" s="1564">
        <f t="shared" si="115"/>
      </c>
      <c r="AB19" s="1568" t="s">
        <v>1139</v>
      </c>
      <c r="AC19" s="1568" t="s">
        <v>1140</v>
      </c>
      <c r="AD19" s="1568">
        <v>11</v>
      </c>
      <c r="AE19" s="1553"/>
    </row>
    <row r="20">
      <c r="A20" s="1559"/>
      <c r="B20" s="1560" t="s">
        <v>1144</v>
      </c>
      <c r="C20" s="1560" t="s">
        <v>1147</v>
      </c>
      <c r="D20" s="1561">
        <v>1170.82</v>
      </c>
      <c r="E20" s="1562">
        <v>1</v>
      </c>
      <c r="F20" s="1561">
        <f t="shared" si="3"/>
      </c>
      <c r="G20" s="1563">
        <f t="shared" si="318"/>
      </c>
      <c r="H20" s="1563">
        <f t="shared" si="144"/>
      </c>
      <c r="I20" s="1563">
        <f t="shared" si="86"/>
      </c>
      <c r="J20" s="1564">
        <f t="shared" si="231"/>
      </c>
      <c r="K20" s="1565">
        <f t="shared" si="202"/>
      </c>
      <c r="L20" s="1565">
        <f t="shared" si="289"/>
      </c>
      <c r="M20" s="1565">
        <f t="shared" si="260"/>
      </c>
      <c r="N20" s="1565">
        <f t="shared" si="57"/>
      </c>
      <c r="O20" s="1566">
        <f t="shared" si="347"/>
      </c>
      <c r="P20" s="1565">
        <v>0.0157</v>
      </c>
      <c r="Q20" s="1567">
        <v>49</v>
      </c>
      <c r="R20" s="1564">
        <f t="shared" si="173"/>
      </c>
      <c r="S20" s="1566">
        <v>9540</v>
      </c>
      <c r="T20" s="1566">
        <v>286</v>
      </c>
      <c r="U20" s="1566">
        <v>47</v>
      </c>
      <c r="V20" s="1566">
        <v>315</v>
      </c>
      <c r="W20" s="1566">
        <v>31</v>
      </c>
      <c r="X20" s="1566">
        <v>7</v>
      </c>
      <c r="Y20" s="1566">
        <v>1</v>
      </c>
      <c r="Z20" s="1566">
        <v>9</v>
      </c>
      <c r="AA20" s="1564">
        <f t="shared" si="115"/>
      </c>
      <c r="AB20" s="1568" t="s">
        <v>1139</v>
      </c>
      <c r="AC20" s="1568" t="s">
        <v>1148</v>
      </c>
      <c r="AD20" s="1568">
        <v>15</v>
      </c>
      <c r="AE20" s="1553"/>
    </row>
    <row r="21">
      <c r="A21" s="1559"/>
      <c r="B21" s="1571" t="s">
        <v>1143</v>
      </c>
      <c r="C21" s="1571"/>
      <c r="D21" s="1576">
        <f>SUM(D18:D20)</f>
      </c>
      <c r="E21" s="1576">
        <f>SUM(E18:E20)</f>
      </c>
      <c r="F21" s="1576">
        <f>SUM(F18:F20)</f>
      </c>
      <c r="G21" s="1574">
        <f t="shared" si="318"/>
      </c>
      <c r="H21" s="1574">
        <f t="shared" si="144"/>
      </c>
      <c r="I21" s="1574">
        <f t="shared" si="86"/>
      </c>
      <c r="J21" s="1574">
        <f t="shared" si="231"/>
      </c>
      <c r="K21" s="1575">
        <f t="shared" si="202"/>
      </c>
      <c r="L21" s="1575">
        <f t="shared" si="289"/>
      </c>
      <c r="M21" s="1575">
        <f t="shared" si="260"/>
      </c>
      <c r="N21" s="1575">
        <f t="shared" si="57"/>
      </c>
      <c r="O21" s="1576">
        <f t="shared" si="347"/>
      </c>
      <c r="P21" s="1575">
        <f>AVERAGE(P18:P20)</f>
      </c>
      <c r="Q21" s="1577">
        <f>AVERAGE(Q18:Q20)</f>
      </c>
      <c r="R21" s="1572">
        <f t="shared" si="173"/>
      </c>
      <c r="S21" s="1576">
        <f>SUM(S18:S20)</f>
      </c>
      <c r="T21" s="1576">
        <f>SUM(T18:T20)</f>
      </c>
      <c r="U21" s="1576">
        <f>SUM(U18:U20)</f>
      </c>
      <c r="V21" s="1576">
        <f>SUM(V18:V20)</f>
      </c>
      <c r="W21" s="1576">
        <f>SUM(W18:W20)</f>
      </c>
      <c r="X21" s="1576">
        <f>SUM(X18:X20)</f>
      </c>
      <c r="Y21" s="1576">
        <f>SUM(Y18:Y20)</f>
      </c>
      <c r="Z21" s="1576">
        <f>SUM(Z18:Z20)</f>
      </c>
      <c r="AA21" s="1577">
        <f t="shared" si="115"/>
      </c>
      <c r="AB21" s="1578"/>
      <c r="AC21" s="1578"/>
      <c r="AD21" s="1580">
        <f>SUM(AD18:AD20)</f>
      </c>
      <c r="AE21" s="1553"/>
    </row>
    <row r="22">
      <c r="A22" s="1559"/>
      <c r="B22" s="1581" t="s">
        <v>1149</v>
      </c>
      <c r="C22" s="1581"/>
      <c r="D22" s="1582">
        <f>D21+D17</f>
      </c>
      <c r="E22" s="1582">
        <f>E21+E17</f>
      </c>
      <c r="F22" s="1582">
        <f>F21+F17</f>
      </c>
      <c r="G22" s="1583">
        <f t="shared" si="318"/>
      </c>
      <c r="H22" s="1583">
        <f t="shared" si="144"/>
      </c>
      <c r="I22" s="1583">
        <f t="shared" si="86"/>
      </c>
      <c r="J22" s="1583">
        <f t="shared" si="231"/>
      </c>
      <c r="K22" s="1584">
        <f t="shared" si="202"/>
      </c>
      <c r="L22" s="1584">
        <f t="shared" si="289"/>
      </c>
      <c r="M22" s="1584">
        <f t="shared" si="260"/>
      </c>
      <c r="N22" s="1584">
        <f t="shared" si="57"/>
      </c>
      <c r="O22" s="1585">
        <f t="shared" si="347"/>
      </c>
      <c r="P22" s="1585">
        <f>(P21+P17)/2</f>
      </c>
      <c r="Q22" s="1586">
        <f>(Q21+Q17)/2</f>
      </c>
      <c r="R22" s="1582">
        <f>(R21+R17)/2</f>
      </c>
      <c r="S22" s="1585">
        <f>S21+S17</f>
      </c>
      <c r="T22" s="1585">
        <f>T21+T17</f>
      </c>
      <c r="U22" s="1585">
        <f>U21+U17</f>
      </c>
      <c r="V22" s="1585">
        <f>V21+V17</f>
      </c>
      <c r="W22" s="1585">
        <f>W21+W17</f>
      </c>
      <c r="X22" s="1585">
        <f>X21+X17</f>
      </c>
      <c r="Y22" s="1585">
        <f>Y21+Y17</f>
      </c>
      <c r="Z22" s="1585">
        <f>Z21+Z17</f>
      </c>
      <c r="AA22" s="1586">
        <f t="shared" si="115"/>
      </c>
      <c r="AB22" s="1587"/>
      <c r="AC22" s="1587"/>
      <c r="AD22" s="1585">
        <f>AD17+AD21</f>
      </c>
      <c r="AE22" s="1553"/>
    </row>
    <row r="23">
      <c r="A23" s="1548" t="s">
        <v>1103</v>
      </c>
      <c r="B23" s="1548" t="s">
        <v>1104</v>
      </c>
      <c r="C23" s="1548"/>
      <c r="D23" s="1549" t="s">
        <v>1105</v>
      </c>
      <c r="E23" s="1549"/>
      <c r="F23" s="1549"/>
      <c r="G23" s="1549"/>
      <c r="H23" s="1549"/>
      <c r="I23" s="1549"/>
      <c r="J23" s="1550" t="s">
        <v>1106</v>
      </c>
      <c r="K23" s="1550"/>
      <c r="L23" s="1550"/>
      <c r="M23" s="1550"/>
      <c r="N23" s="1550"/>
      <c r="O23" s="1550"/>
      <c r="P23" s="1550"/>
      <c r="Q23" s="1551"/>
      <c r="R23" s="1550"/>
      <c r="S23" s="1550"/>
      <c r="T23" s="1550"/>
      <c r="U23" s="1550"/>
      <c r="V23" s="1550"/>
      <c r="W23" s="1550"/>
      <c r="X23" s="1550"/>
      <c r="Y23" s="1550"/>
      <c r="Z23" s="1550"/>
      <c r="AA23" s="1550"/>
      <c r="AB23" s="1550"/>
      <c r="AC23" s="1550"/>
      <c r="AD23" s="1552"/>
      <c r="AE23" s="1553"/>
    </row>
    <row r="24">
      <c r="A24" s="1548"/>
      <c r="B24" s="1548" t="s">
        <v>1107</v>
      </c>
      <c r="C24" s="1548" t="s">
        <v>1108</v>
      </c>
      <c r="D24" s="1549" t="s">
        <v>1109</v>
      </c>
      <c r="E24" s="1554" t="s">
        <v>1110</v>
      </c>
      <c r="F24" s="1555" t="s">
        <v>1111</v>
      </c>
      <c r="G24" s="1556" t="s">
        <v>1112</v>
      </c>
      <c r="H24" s="1556" t="s">
        <v>1113</v>
      </c>
      <c r="I24" s="1556" t="s">
        <v>1114</v>
      </c>
      <c r="J24" s="1550" t="s">
        <v>1115</v>
      </c>
      <c r="K24" s="1557" t="s">
        <v>1116</v>
      </c>
      <c r="L24" s="1557" t="s">
        <v>1117</v>
      </c>
      <c r="M24" s="1557" t="s">
        <v>1118</v>
      </c>
      <c r="N24" s="1557" t="s">
        <v>1119</v>
      </c>
      <c r="O24" s="1558" t="s">
        <v>1120</v>
      </c>
      <c r="P24" s="1557" t="s">
        <v>1121</v>
      </c>
      <c r="Q24" s="1551" t="s">
        <v>1122</v>
      </c>
      <c r="R24" s="1550" t="s">
        <v>1123</v>
      </c>
      <c r="S24" s="1558" t="s">
        <v>1124</v>
      </c>
      <c r="T24" s="1558" t="s">
        <v>1125</v>
      </c>
      <c r="U24" s="1558" t="s">
        <v>1126</v>
      </c>
      <c r="V24" s="1558" t="s">
        <v>1127</v>
      </c>
      <c r="W24" s="1558" t="s">
        <v>1128</v>
      </c>
      <c r="X24" s="1558" t="s">
        <v>1129</v>
      </c>
      <c r="Y24" s="1558" t="s">
        <v>1130</v>
      </c>
      <c r="Z24" s="1558" t="s">
        <v>1131</v>
      </c>
      <c r="AA24" s="1550" t="s">
        <v>1132</v>
      </c>
      <c r="AB24" s="1552" t="s">
        <v>1133</v>
      </c>
      <c r="AC24" s="1552" t="s">
        <v>1134</v>
      </c>
      <c r="AD24" s="1552" t="s">
        <v>1135</v>
      </c>
      <c r="AE24" s="1553"/>
    </row>
    <row r="25">
      <c r="A25" s="1559" t="s">
        <v>1151</v>
      </c>
      <c r="B25" s="1560" t="s">
        <v>1144</v>
      </c>
      <c r="C25" s="1560" t="s">
        <v>1147</v>
      </c>
      <c r="D25" s="1561">
        <v>1879.83</v>
      </c>
      <c r="E25" s="1562">
        <v>2</v>
      </c>
      <c r="F25" s="1561">
        <f t="shared" ref="F25:F28" si="4">E25*2000</f>
      </c>
      <c r="G25" s="1563">
        <f t="shared" ref="G25:G36" si="319">F25/D25</f>
      </c>
      <c r="H25" s="1563">
        <f t="shared" ref="H25:H36" si="145">D25/E25</f>
      </c>
      <c r="I25" s="1563">
        <f t="shared" ref="I25:I36" si="87">F25/E25</f>
      </c>
      <c r="J25" s="1564">
        <f t="shared" ref="J25:J36" si="232">D25/T25</f>
      </c>
      <c r="K25" s="1565">
        <f t="shared" ref="K25:K36" si="203">O25/S25*1</f>
      </c>
      <c r="L25" s="1565">
        <f t="shared" ref="L25:L36" si="290">T25/S25</f>
      </c>
      <c r="M25" s="1565">
        <f t="shared" ref="M25:M36" si="261">V25/S25</f>
      </c>
      <c r="N25" s="1565">
        <f t="shared" ref="N25:N36" si="58">W25/V25</f>
      </c>
      <c r="O25" s="1566">
        <f t="shared" ref="O25:O36" si="348">U25/P25</f>
      </c>
      <c r="P25" s="1565">
        <v>0.0141</v>
      </c>
      <c r="Q25" s="1567">
        <v>43</v>
      </c>
      <c r="R25" s="1564">
        <f t="shared" ref="R25:R35" si="174">(D25/S25)*1000</f>
      </c>
      <c r="S25" s="1566">
        <v>18381</v>
      </c>
      <c r="T25" s="1566">
        <v>403</v>
      </c>
      <c r="U25" s="1566">
        <v>67</v>
      </c>
      <c r="V25" s="1566">
        <v>415</v>
      </c>
      <c r="W25" s="1566">
        <v>58</v>
      </c>
      <c r="X25" s="1566">
        <v>4</v>
      </c>
      <c r="Y25" s="1566">
        <v>1</v>
      </c>
      <c r="Z25" s="1566">
        <v>11</v>
      </c>
      <c r="AA25" s="1564">
        <f t="shared" ref="AA25:AA36" si="116">AD25*1000/D25</f>
      </c>
      <c r="AB25" s="1568" t="s">
        <v>1139</v>
      </c>
      <c r="AC25" s="1568" t="s">
        <v>1148</v>
      </c>
      <c r="AD25" s="1568">
        <v>26</v>
      </c>
      <c r="AE25" s="1553"/>
    </row>
    <row r="26">
      <c r="A26" s="1559"/>
      <c r="B26" s="1560" t="s">
        <v>1144</v>
      </c>
      <c r="C26" s="1560" t="s">
        <v>1152</v>
      </c>
      <c r="D26" s="1561">
        <v>1885.86</v>
      </c>
      <c r="E26" s="1562">
        <v>3</v>
      </c>
      <c r="F26" s="1561">
        <f t="shared" si="4"/>
      </c>
      <c r="G26" s="1563">
        <f t="shared" si="319"/>
      </c>
      <c r="H26" s="1569">
        <f t="shared" si="145"/>
      </c>
      <c r="I26" s="1569">
        <f t="shared" si="87"/>
      </c>
      <c r="J26" s="1564">
        <f t="shared" si="232"/>
      </c>
      <c r="K26" s="1565">
        <f t="shared" si="203"/>
      </c>
      <c r="L26" s="1565">
        <f t="shared" si="290"/>
      </c>
      <c r="M26" s="1565">
        <f t="shared" si="261"/>
      </c>
      <c r="N26" s="1565">
        <f t="shared" si="58"/>
      </c>
      <c r="O26" s="1566">
        <f t="shared" si="348"/>
      </c>
      <c r="P26" s="1565">
        <v>0.0158</v>
      </c>
      <c r="Q26" s="1567">
        <v>49</v>
      </c>
      <c r="R26" s="1564">
        <f t="shared" si="174"/>
      </c>
      <c r="S26" s="1566">
        <v>19693</v>
      </c>
      <c r="T26" s="1566">
        <v>426</v>
      </c>
      <c r="U26" s="1566">
        <v>72</v>
      </c>
      <c r="V26" s="1566">
        <v>448</v>
      </c>
      <c r="W26" s="1566">
        <v>39</v>
      </c>
      <c r="X26" s="1566">
        <v>4</v>
      </c>
      <c r="Y26" s="1566">
        <v>3</v>
      </c>
      <c r="Z26" s="1566">
        <v>25</v>
      </c>
      <c r="AA26" s="1564">
        <f t="shared" si="116"/>
      </c>
      <c r="AB26" s="1568" t="s">
        <v>1139</v>
      </c>
      <c r="AC26" s="1568" t="s">
        <v>1148</v>
      </c>
      <c r="AD26" s="1568">
        <v>19</v>
      </c>
      <c r="AE26" s="1553"/>
    </row>
    <row r="27">
      <c r="A27" s="1559"/>
      <c r="B27" s="1560" t="s">
        <v>1144</v>
      </c>
      <c r="C27" s="1560" t="s">
        <v>1153</v>
      </c>
      <c r="D27" s="1561">
        <v>1889.46</v>
      </c>
      <c r="E27" s="1562">
        <v>2</v>
      </c>
      <c r="F27" s="1561">
        <f t="shared" si="4"/>
      </c>
      <c r="G27" s="1563">
        <f t="shared" si="319"/>
      </c>
      <c r="H27" s="1563">
        <f t="shared" si="145"/>
      </c>
      <c r="I27" s="1563">
        <f t="shared" si="87"/>
      </c>
      <c r="J27" s="1570">
        <f t="shared" si="232"/>
      </c>
      <c r="K27" s="1565">
        <f t="shared" si="203"/>
      </c>
      <c r="L27" s="1565">
        <f t="shared" si="290"/>
      </c>
      <c r="M27" s="1565">
        <f t="shared" si="261"/>
      </c>
      <c r="N27" s="1565">
        <f t="shared" si="58"/>
      </c>
      <c r="O27" s="1566">
        <f t="shared" si="348"/>
      </c>
      <c r="P27" s="1565">
        <v>0.0207</v>
      </c>
      <c r="Q27" s="1567">
        <v>46</v>
      </c>
      <c r="R27" s="1564">
        <f t="shared" si="174"/>
      </c>
      <c r="S27" s="1566">
        <v>17237</v>
      </c>
      <c r="T27" s="1566">
        <v>373</v>
      </c>
      <c r="U27" s="1566">
        <v>69</v>
      </c>
      <c r="V27" s="1566">
        <v>434</v>
      </c>
      <c r="W27" s="1566">
        <v>38</v>
      </c>
      <c r="X27" s="1566">
        <v>4</v>
      </c>
      <c r="Y27" s="1566">
        <v>0</v>
      </c>
      <c r="Z27" s="1566">
        <v>19</v>
      </c>
      <c r="AA27" s="1564">
        <f t="shared" si="116"/>
      </c>
      <c r="AB27" s="1568" t="s">
        <v>1139</v>
      </c>
      <c r="AC27" s="1568" t="s">
        <v>1148</v>
      </c>
      <c r="AD27" s="1568">
        <v>15</v>
      </c>
      <c r="AE27" s="1553"/>
    </row>
    <row customHeight="true" ht="18.452380952380953" r="28">
      <c r="A28" s="1559"/>
      <c r="B28" s="1560" t="s">
        <v>1144</v>
      </c>
      <c r="C28" s="1560" t="s">
        <v>1154</v>
      </c>
      <c r="D28" s="1561">
        <v>2172.13</v>
      </c>
      <c r="E28" s="1562">
        <v>2</v>
      </c>
      <c r="F28" s="1561">
        <f t="shared" si="4"/>
      </c>
      <c r="G28" s="1563">
        <f t="shared" si="319"/>
      </c>
      <c r="H28" s="1563">
        <f t="shared" si="145"/>
      </c>
      <c r="I28" s="1563">
        <f t="shared" si="87"/>
      </c>
      <c r="J28" s="1570">
        <f t="shared" si="232"/>
      </c>
      <c r="K28" s="1565">
        <f t="shared" si="203"/>
      </c>
      <c r="L28" s="1565">
        <f t="shared" si="290"/>
      </c>
      <c r="M28" s="1565">
        <f t="shared" si="261"/>
      </c>
      <c r="N28" s="1565">
        <f t="shared" si="58"/>
      </c>
      <c r="O28" s="1566">
        <f t="shared" si="348"/>
      </c>
      <c r="P28" s="1565">
        <v>0.0315</v>
      </c>
      <c r="Q28" s="1567">
        <v>44</v>
      </c>
      <c r="R28" s="1564">
        <f t="shared" si="174"/>
      </c>
      <c r="S28" s="1566">
        <v>18924</v>
      </c>
      <c r="T28" s="1566">
        <v>489</v>
      </c>
      <c r="U28" s="1566">
        <v>87</v>
      </c>
      <c r="V28" s="1566">
        <v>554</v>
      </c>
      <c r="W28" s="1566">
        <v>45</v>
      </c>
      <c r="X28" s="1566">
        <v>4</v>
      </c>
      <c r="Y28" s="1566">
        <v>2</v>
      </c>
      <c r="Z28" s="1566">
        <v>27</v>
      </c>
      <c r="AA28" s="1564">
        <f t="shared" si="116"/>
      </c>
      <c r="AB28" s="1568" t="s">
        <v>1139</v>
      </c>
      <c r="AC28" s="1568" t="s">
        <v>1148</v>
      </c>
      <c r="AD28" s="1568">
        <v>26</v>
      </c>
      <c r="AE28" s="1553"/>
    </row>
    <row r="29">
      <c r="A29" s="1559"/>
      <c r="B29" s="1571" t="s">
        <v>1143</v>
      </c>
      <c r="C29" s="1571"/>
      <c r="D29" s="1572">
        <f>SUM(D25:D28)</f>
      </c>
      <c r="E29" s="1572">
        <f>SUM(E25:E28)</f>
      </c>
      <c r="F29" s="1572">
        <f>SUM(F25:F28)</f>
      </c>
      <c r="G29" s="1574">
        <f t="shared" si="319"/>
      </c>
      <c r="H29" s="1574">
        <f t="shared" si="145"/>
      </c>
      <c r="I29" s="1574">
        <f t="shared" si="87"/>
      </c>
      <c r="J29" s="1574">
        <f t="shared" si="232"/>
      </c>
      <c r="K29" s="1575">
        <f t="shared" si="203"/>
      </c>
      <c r="L29" s="1575">
        <f t="shared" si="290"/>
      </c>
      <c r="M29" s="1575">
        <f t="shared" si="261"/>
      </c>
      <c r="N29" s="1575">
        <f t="shared" si="58"/>
      </c>
      <c r="O29" s="1576">
        <f t="shared" si="348"/>
      </c>
      <c r="P29" s="1575">
        <f>AVERAGE(P25:P28)</f>
      </c>
      <c r="Q29" s="1577">
        <f>AVERAGE(Q25:Q28)</f>
      </c>
      <c r="R29" s="1574">
        <f t="shared" si="174"/>
      </c>
      <c r="S29" s="1576">
        <f>SUM(S25:S28)</f>
      </c>
      <c r="T29" s="1576">
        <f>SUM(T25:T28)</f>
      </c>
      <c r="U29" s="1576">
        <f>SUM(U25:U28)</f>
      </c>
      <c r="V29" s="1576">
        <f>SUM(V25:V28)</f>
      </c>
      <c r="W29" s="1576">
        <f>SUM(W25:W28)</f>
      </c>
      <c r="X29" s="1576">
        <f>SUM(X25:X28)</f>
      </c>
      <c r="Y29" s="1576">
        <f>SUM(Y25:Y28)</f>
      </c>
      <c r="Z29" s="1576">
        <f>SUM(Z25:Z28)</f>
      </c>
      <c r="AA29" s="1577">
        <f t="shared" si="116"/>
      </c>
      <c r="AB29" s="1578"/>
      <c r="AC29" s="1578"/>
      <c r="AD29" s="1576">
        <f>SUM(AD25:AD28)</f>
      </c>
      <c r="AE29" s="1553"/>
    </row>
    <row r="30">
      <c r="A30" s="1559"/>
      <c r="B30" s="1560" t="s">
        <v>1137</v>
      </c>
      <c r="C30" s="1560" t="s">
        <v>1155</v>
      </c>
      <c r="D30" s="1579">
        <v>1836.91</v>
      </c>
      <c r="E30" s="1562">
        <v>3</v>
      </c>
      <c r="F30" s="1561">
        <f t="shared" ref="F30:F34" si="5">E30*2000</f>
      </c>
      <c r="G30" s="1563">
        <f t="shared" si="319"/>
      </c>
      <c r="H30" s="1563">
        <f t="shared" si="145"/>
      </c>
      <c r="I30" s="1563">
        <f t="shared" si="87"/>
      </c>
      <c r="J30" s="1564">
        <f t="shared" si="232"/>
      </c>
      <c r="K30" s="1565">
        <f t="shared" si="203"/>
      </c>
      <c r="L30" s="1565">
        <f t="shared" si="290"/>
      </c>
      <c r="M30" s="1565">
        <f t="shared" si="261"/>
      </c>
      <c r="N30" s="1565">
        <f t="shared" si="58"/>
      </c>
      <c r="O30" s="1566">
        <f t="shared" si="348"/>
      </c>
      <c r="P30" s="1565">
        <v>0.0215</v>
      </c>
      <c r="Q30" s="1567">
        <v>44</v>
      </c>
      <c r="R30" s="1564">
        <f t="shared" si="174"/>
      </c>
      <c r="S30" s="1566">
        <v>16522</v>
      </c>
      <c r="T30" s="1566">
        <v>512</v>
      </c>
      <c r="U30" s="1566">
        <v>72</v>
      </c>
      <c r="V30" s="1566">
        <v>595</v>
      </c>
      <c r="W30" s="1566">
        <v>45</v>
      </c>
      <c r="X30" s="1566">
        <v>1</v>
      </c>
      <c r="Y30" s="1566">
        <v>3</v>
      </c>
      <c r="Z30" s="1566">
        <v>12</v>
      </c>
      <c r="AA30" s="1564">
        <f t="shared" si="116"/>
      </c>
      <c r="AB30" s="1568" t="s">
        <v>1139</v>
      </c>
      <c r="AC30" s="1568" t="s">
        <v>1148</v>
      </c>
      <c r="AD30" s="1568">
        <v>15</v>
      </c>
      <c r="AE30" s="1553"/>
    </row>
    <row r="31">
      <c r="A31" s="1559"/>
      <c r="B31" s="1560" t="s">
        <v>1137</v>
      </c>
      <c r="C31" s="1560" t="s">
        <v>1156</v>
      </c>
      <c r="D31" s="1561">
        <v>2104.55</v>
      </c>
      <c r="E31" s="1562">
        <v>5</v>
      </c>
      <c r="F31" s="1561">
        <f t="shared" si="5"/>
      </c>
      <c r="G31" s="1563">
        <f t="shared" si="319"/>
      </c>
      <c r="H31" s="1563">
        <f t="shared" si="145"/>
      </c>
      <c r="I31" s="1563">
        <f t="shared" si="87"/>
      </c>
      <c r="J31" s="1564">
        <f t="shared" si="232"/>
      </c>
      <c r="K31" s="1565">
        <f t="shared" si="203"/>
      </c>
      <c r="L31" s="1565">
        <f t="shared" si="290"/>
      </c>
      <c r="M31" s="1565">
        <f t="shared" si="261"/>
      </c>
      <c r="N31" s="1565">
        <f t="shared" si="58"/>
      </c>
      <c r="O31" s="1566">
        <f t="shared" si="348"/>
      </c>
      <c r="P31" s="1565">
        <v>0.0236</v>
      </c>
      <c r="Q31" s="1567">
        <v>47</v>
      </c>
      <c r="R31" s="1564">
        <f t="shared" si="174"/>
      </c>
      <c r="S31" s="1566">
        <v>17796</v>
      </c>
      <c r="T31" s="1566">
        <v>607</v>
      </c>
      <c r="U31" s="1566">
        <v>78</v>
      </c>
      <c r="V31" s="1566">
        <v>692</v>
      </c>
      <c r="W31" s="1566">
        <v>93</v>
      </c>
      <c r="X31" s="1566">
        <v>7</v>
      </c>
      <c r="Y31" s="1566">
        <v>1</v>
      </c>
      <c r="Z31" s="1566">
        <v>15</v>
      </c>
      <c r="AA31" s="1564">
        <f t="shared" si="116"/>
      </c>
      <c r="AB31" s="1568" t="s">
        <v>1139</v>
      </c>
      <c r="AC31" s="1568" t="s">
        <v>1148</v>
      </c>
      <c r="AD31" s="1568">
        <v>33</v>
      </c>
      <c r="AE31" s="1553"/>
    </row>
    <row r="32">
      <c r="A32" s="1559"/>
      <c r="B32" s="1560" t="s">
        <v>1137</v>
      </c>
      <c r="C32" s="1560" t="s">
        <v>1157</v>
      </c>
      <c r="D32" s="1561">
        <v>2050.43</v>
      </c>
      <c r="E32" s="1562">
        <v>2</v>
      </c>
      <c r="F32" s="1561">
        <f t="shared" si="5"/>
      </c>
      <c r="G32" s="1563">
        <f t="shared" si="319"/>
      </c>
      <c r="H32" s="1563">
        <f t="shared" si="145"/>
      </c>
      <c r="I32" s="1563">
        <f t="shared" si="87"/>
      </c>
      <c r="J32" s="1564">
        <f t="shared" si="232"/>
      </c>
      <c r="K32" s="1565">
        <f t="shared" si="203"/>
      </c>
      <c r="L32" s="1565">
        <f t="shared" si="290"/>
      </c>
      <c r="M32" s="1565">
        <f t="shared" si="261"/>
      </c>
      <c r="N32" s="1565">
        <f t="shared" si="58"/>
      </c>
      <c r="O32" s="1566">
        <f t="shared" si="348"/>
      </c>
      <c r="P32" s="1565">
        <v>0.032</v>
      </c>
      <c r="Q32" s="1567">
        <v>48</v>
      </c>
      <c r="R32" s="1564">
        <f t="shared" si="174"/>
      </c>
      <c r="S32" s="1566">
        <v>17354</v>
      </c>
      <c r="T32" s="1566">
        <v>552</v>
      </c>
      <c r="U32" s="1566">
        <v>87</v>
      </c>
      <c r="V32" s="1566">
        <v>658</v>
      </c>
      <c r="W32" s="1566">
        <v>56</v>
      </c>
      <c r="X32" s="1566">
        <v>4</v>
      </c>
      <c r="Y32" s="1566">
        <v>2</v>
      </c>
      <c r="Z32" s="1566">
        <v>23</v>
      </c>
      <c r="AA32" s="1564">
        <f t="shared" si="116"/>
      </c>
      <c r="AB32" s="1568" t="s">
        <v>1139</v>
      </c>
      <c r="AC32" s="1568" t="s">
        <v>1148</v>
      </c>
      <c r="AD32" s="1568">
        <v>12</v>
      </c>
      <c r="AE32" s="1553"/>
    </row>
    <row customHeight="true" ht="18.452380952380953" r="33">
      <c r="A33" s="1559"/>
      <c r="B33" s="1560" t="s">
        <v>1137</v>
      </c>
      <c r="C33" s="1560" t="s">
        <v>1158</v>
      </c>
      <c r="D33" s="1561">
        <v>1795.73</v>
      </c>
      <c r="E33" s="1562">
        <v>5</v>
      </c>
      <c r="F33" s="1561">
        <f t="shared" si="5"/>
      </c>
      <c r="G33" s="1563">
        <f t="shared" si="319"/>
      </c>
      <c r="H33" s="1563">
        <f t="shared" si="145"/>
      </c>
      <c r="I33" s="1563">
        <f t="shared" si="87"/>
      </c>
      <c r="J33" s="1564">
        <f t="shared" si="232"/>
      </c>
      <c r="K33" s="1565">
        <f t="shared" si="203"/>
      </c>
      <c r="L33" s="1565">
        <f t="shared" si="290"/>
      </c>
      <c r="M33" s="1565">
        <f t="shared" si="261"/>
      </c>
      <c r="N33" s="1565">
        <f t="shared" si="58"/>
      </c>
      <c r="O33" s="1566">
        <f t="shared" si="348"/>
      </c>
      <c r="P33" s="1565">
        <v>0.0271</v>
      </c>
      <c r="Q33" s="1567">
        <v>43</v>
      </c>
      <c r="R33" s="1564">
        <f t="shared" si="174"/>
      </c>
      <c r="S33" s="1566">
        <v>16848</v>
      </c>
      <c r="T33" s="1566">
        <v>527</v>
      </c>
      <c r="U33" s="1566">
        <v>71</v>
      </c>
      <c r="V33" s="1566">
        <v>614</v>
      </c>
      <c r="W33" s="1566">
        <v>47</v>
      </c>
      <c r="X33" s="1566">
        <v>2</v>
      </c>
      <c r="Y33" s="1566">
        <v>0</v>
      </c>
      <c r="Z33" s="1566">
        <v>21</v>
      </c>
      <c r="AA33" s="1564">
        <f t="shared" si="116"/>
      </c>
      <c r="AB33" s="1568" t="s">
        <v>1139</v>
      </c>
      <c r="AC33" s="1568" t="s">
        <v>1148</v>
      </c>
      <c r="AD33" s="1568">
        <v>13</v>
      </c>
      <c r="AE33" s="1553"/>
    </row>
    <row customHeight="true" ht="18.452380952380953" r="34">
      <c r="A34" s="1559"/>
      <c r="B34" s="1560" t="s">
        <v>1137</v>
      </c>
      <c r="C34" s="1560" t="s">
        <v>1159</v>
      </c>
      <c r="D34" s="1561">
        <v>1162.89</v>
      </c>
      <c r="E34" s="1562">
        <v>1</v>
      </c>
      <c r="F34" s="1561">
        <f t="shared" si="5"/>
      </c>
      <c r="G34" s="1563">
        <f t="shared" si="319"/>
      </c>
      <c r="H34" s="1563">
        <f t="shared" si="145"/>
      </c>
      <c r="I34" s="1563">
        <f t="shared" si="87"/>
      </c>
      <c r="J34" s="1564">
        <f t="shared" si="232"/>
      </c>
      <c r="K34" s="1565">
        <f t="shared" si="203"/>
      </c>
      <c r="L34" s="1565">
        <f t="shared" si="290"/>
      </c>
      <c r="M34" s="1565">
        <f t="shared" si="261"/>
      </c>
      <c r="N34" s="1565">
        <f t="shared" si="58"/>
      </c>
      <c r="O34" s="1566">
        <f t="shared" si="348"/>
      </c>
      <c r="P34" s="1565">
        <v>0.0174</v>
      </c>
      <c r="Q34" s="1567">
        <v>48</v>
      </c>
      <c r="R34" s="1564">
        <f t="shared" si="174"/>
      </c>
      <c r="S34" s="1566">
        <v>10692</v>
      </c>
      <c r="T34" s="1566">
        <v>423</v>
      </c>
      <c r="U34" s="1566">
        <v>57</v>
      </c>
      <c r="V34" s="1566">
        <v>448</v>
      </c>
      <c r="W34" s="1566">
        <v>37</v>
      </c>
      <c r="X34" s="1566">
        <v>3</v>
      </c>
      <c r="Y34" s="1566">
        <v>0</v>
      </c>
      <c r="Z34" s="1566">
        <v>11</v>
      </c>
      <c r="AA34" s="1564">
        <f t="shared" si="116"/>
      </c>
      <c r="AB34" s="1568" t="s">
        <v>1139</v>
      </c>
      <c r="AC34" s="1568" t="s">
        <v>1148</v>
      </c>
      <c r="AD34" s="1568">
        <v>13</v>
      </c>
      <c r="AE34" s="1553"/>
    </row>
    <row r="35">
      <c r="A35" s="1559"/>
      <c r="B35" s="1571" t="s">
        <v>1143</v>
      </c>
      <c r="C35" s="1571"/>
      <c r="D35" s="1576">
        <f>SUM(D30:D34)</f>
      </c>
      <c r="E35" s="1576">
        <f>SUM(E30:E34)</f>
      </c>
      <c r="F35" s="1576">
        <f>SUM(F30:F34)</f>
      </c>
      <c r="G35" s="1574">
        <f t="shared" si="319"/>
      </c>
      <c r="H35" s="1574">
        <f t="shared" si="145"/>
      </c>
      <c r="I35" s="1574">
        <f t="shared" si="87"/>
      </c>
      <c r="J35" s="1574">
        <f t="shared" si="232"/>
      </c>
      <c r="K35" s="1575">
        <f t="shared" si="203"/>
      </c>
      <c r="L35" s="1575">
        <f t="shared" si="290"/>
      </c>
      <c r="M35" s="1575">
        <f t="shared" si="261"/>
      </c>
      <c r="N35" s="1575">
        <f t="shared" si="58"/>
      </c>
      <c r="O35" s="1576">
        <f t="shared" si="348"/>
      </c>
      <c r="P35" s="1575">
        <f>AVERAGE(P30:P34)</f>
      </c>
      <c r="Q35" s="1577">
        <f>AVERAGE(Q30:Q34)</f>
      </c>
      <c r="R35" s="1572">
        <f t="shared" si="174"/>
      </c>
      <c r="S35" s="1576">
        <f>SUM(S30:S34)</f>
      </c>
      <c r="T35" s="1576">
        <f>SUM(T30:T34)</f>
      </c>
      <c r="U35" s="1576">
        <f>SUM(U30:U34)</f>
      </c>
      <c r="V35" s="1576">
        <f>SUM(V30:V34)</f>
      </c>
      <c r="W35" s="1576">
        <f>SUM(W30:W34)</f>
      </c>
      <c r="X35" s="1576">
        <f>SUM(X30:X34)</f>
      </c>
      <c r="Y35" s="1576">
        <f>SUM(Y30:Y34)</f>
      </c>
      <c r="Z35" s="1576">
        <f>SUM(Z30:Z34)</f>
      </c>
      <c r="AA35" s="1577">
        <f t="shared" si="116"/>
      </c>
      <c r="AB35" s="1578"/>
      <c r="AC35" s="1578"/>
      <c r="AD35" s="1580">
        <f>SUM(AD30:AD34)</f>
      </c>
      <c r="AE35" s="1553"/>
    </row>
    <row r="36">
      <c r="A36" s="1559"/>
      <c r="B36" s="1581" t="s">
        <v>1149</v>
      </c>
      <c r="C36" s="1581"/>
      <c r="D36" s="1582">
        <f>D35+D29</f>
      </c>
      <c r="E36" s="1582">
        <f>E35+E29</f>
      </c>
      <c r="F36" s="1582">
        <f>F35+F29</f>
      </c>
      <c r="G36" s="1583">
        <f t="shared" si="319"/>
      </c>
      <c r="H36" s="1583">
        <f t="shared" si="145"/>
      </c>
      <c r="I36" s="1583">
        <f t="shared" si="87"/>
      </c>
      <c r="J36" s="1583">
        <f t="shared" si="232"/>
      </c>
      <c r="K36" s="1584">
        <f t="shared" si="203"/>
      </c>
      <c r="L36" s="1584">
        <f t="shared" si="290"/>
      </c>
      <c r="M36" s="1584">
        <f t="shared" si="261"/>
      </c>
      <c r="N36" s="1584">
        <f t="shared" si="58"/>
      </c>
      <c r="O36" s="1585">
        <f t="shared" si="348"/>
      </c>
      <c r="P36" s="1585">
        <f>(P35+P29)/2</f>
      </c>
      <c r="Q36" s="1586">
        <f>(Q35+Q29)/2</f>
      </c>
      <c r="R36" s="1582">
        <f>(R35+R29)/2</f>
      </c>
      <c r="S36" s="1585">
        <f>S35+S29</f>
      </c>
      <c r="T36" s="1585">
        <f>T35+T29</f>
      </c>
      <c r="U36" s="1585">
        <f>U35+U29</f>
      </c>
      <c r="V36" s="1585">
        <f>V35+V29</f>
      </c>
      <c r="W36" s="1585">
        <f>W35+W29</f>
      </c>
      <c r="X36" s="1585">
        <f>X35+X29</f>
      </c>
      <c r="Y36" s="1585">
        <f>Y35+Y29</f>
      </c>
      <c r="Z36" s="1585">
        <f>Z35+Z29</f>
      </c>
      <c r="AA36" s="1586">
        <f t="shared" si="116"/>
      </c>
      <c r="AB36" s="1587"/>
      <c r="AC36" s="1587"/>
      <c r="AD36" s="1585">
        <f>AD29+AD35</f>
      </c>
      <c r="AE36" s="1553"/>
    </row>
    <row r="37">
      <c r="A37" s="1548" t="s">
        <v>1103</v>
      </c>
      <c r="B37" s="1548" t="s">
        <v>1104</v>
      </c>
      <c r="C37" s="1548"/>
      <c r="D37" s="1549" t="s">
        <v>1105</v>
      </c>
      <c r="E37" s="1549"/>
      <c r="F37" s="1549"/>
      <c r="G37" s="1549"/>
      <c r="H37" s="1549"/>
      <c r="I37" s="1549"/>
      <c r="J37" s="1550" t="s">
        <v>1106</v>
      </c>
      <c r="K37" s="1550"/>
      <c r="L37" s="1550"/>
      <c r="M37" s="1550"/>
      <c r="N37" s="1550"/>
      <c r="O37" s="1550"/>
      <c r="P37" s="1550"/>
      <c r="Q37" s="1551"/>
      <c r="R37" s="1550"/>
      <c r="S37" s="1550"/>
      <c r="T37" s="1550"/>
      <c r="U37" s="1550"/>
      <c r="V37" s="1550"/>
      <c r="W37" s="1550"/>
      <c r="X37" s="1550"/>
      <c r="Y37" s="1550"/>
      <c r="Z37" s="1550"/>
      <c r="AA37" s="1550"/>
      <c r="AB37" s="1550"/>
      <c r="AC37" s="1550"/>
      <c r="AD37" s="1552"/>
      <c r="AE37" s="1553"/>
    </row>
    <row r="38">
      <c r="A38" s="1548"/>
      <c r="B38" s="1548" t="s">
        <v>1107</v>
      </c>
      <c r="C38" s="1548" t="s">
        <v>1108</v>
      </c>
      <c r="D38" s="1549" t="s">
        <v>1109</v>
      </c>
      <c r="E38" s="1554" t="s">
        <v>1110</v>
      </c>
      <c r="F38" s="1555" t="s">
        <v>1111</v>
      </c>
      <c r="G38" s="1556" t="s">
        <v>1112</v>
      </c>
      <c r="H38" s="1556" t="s">
        <v>1113</v>
      </c>
      <c r="I38" s="1556" t="s">
        <v>1114</v>
      </c>
      <c r="J38" s="1550" t="s">
        <v>1115</v>
      </c>
      <c r="K38" s="1557" t="s">
        <v>1116</v>
      </c>
      <c r="L38" s="1557" t="s">
        <v>1117</v>
      </c>
      <c r="M38" s="1557" t="s">
        <v>1118</v>
      </c>
      <c r="N38" s="1557" t="s">
        <v>1119</v>
      </c>
      <c r="O38" s="1558" t="s">
        <v>1120</v>
      </c>
      <c r="P38" s="1557" t="s">
        <v>1121</v>
      </c>
      <c r="Q38" s="1551" t="s">
        <v>1122</v>
      </c>
      <c r="R38" s="1550" t="s">
        <v>1123</v>
      </c>
      <c r="S38" s="1558" t="s">
        <v>1124</v>
      </c>
      <c r="T38" s="1558" t="s">
        <v>1125</v>
      </c>
      <c r="U38" s="1558" t="s">
        <v>1126</v>
      </c>
      <c r="V38" s="1558" t="s">
        <v>1127</v>
      </c>
      <c r="W38" s="1558" t="s">
        <v>1128</v>
      </c>
      <c r="X38" s="1558" t="s">
        <v>1129</v>
      </c>
      <c r="Y38" s="1558" t="s">
        <v>1130</v>
      </c>
      <c r="Z38" s="1558" t="s">
        <v>1131</v>
      </c>
      <c r="AA38" s="1550" t="s">
        <v>1132</v>
      </c>
      <c r="AB38" s="1552" t="s">
        <v>1133</v>
      </c>
      <c r="AC38" s="1552" t="s">
        <v>1134</v>
      </c>
      <c r="AD38" s="1552" t="s">
        <v>1135</v>
      </c>
      <c r="AE38" s="1553"/>
    </row>
    <row r="39">
      <c r="A39" s="1559" t="s">
        <v>1160</v>
      </c>
      <c r="B39" s="1560" t="s">
        <v>1144</v>
      </c>
      <c r="C39" s="1560" t="s">
        <v>1147</v>
      </c>
      <c r="D39" s="1561">
        <v>1697.07</v>
      </c>
      <c r="E39" s="1562">
        <v>2</v>
      </c>
      <c r="F39" s="1561">
        <f t="shared" ref="F39:F42" si="6">E39*2000</f>
      </c>
      <c r="G39" s="1563">
        <f t="shared" ref="G39:G49" si="320">F39/D39</f>
      </c>
      <c r="H39" s="1563">
        <f t="shared" ref="H39:H49" si="146">D39/E39</f>
      </c>
      <c r="I39" s="1563">
        <f t="shared" ref="I39:I49" si="88">F39/E39</f>
      </c>
      <c r="J39" s="1564">
        <f t="shared" ref="J39:J49" si="233">D39/T39</f>
      </c>
      <c r="K39" s="1565">
        <f t="shared" ref="K39:K49" si="204">O39/S39*1</f>
      </c>
      <c r="L39" s="1565">
        <f t="shared" ref="L39:L49" si="291">T39/S39</f>
      </c>
      <c r="M39" s="1565">
        <f t="shared" ref="M39:M49" si="262">V39/S39</f>
      </c>
      <c r="N39" s="1565">
        <f t="shared" ref="N39:N49" si="59">W39/V39</f>
      </c>
      <c r="O39" s="1566">
        <f t="shared" ref="O39:O49" si="349">U39/P39</f>
      </c>
      <c r="P39" s="1565">
        <v>0.0219</v>
      </c>
      <c r="Q39" s="1567">
        <v>74</v>
      </c>
      <c r="R39" s="1564">
        <f t="shared" ref="R39:R48" si="175">(D39/S39)*1000</f>
      </c>
      <c r="S39" s="1566">
        <v>14183</v>
      </c>
      <c r="T39" s="1566">
        <v>307</v>
      </c>
      <c r="U39" s="1566">
        <v>64</v>
      </c>
      <c r="V39" s="1566">
        <v>317</v>
      </c>
      <c r="W39" s="1566">
        <v>53</v>
      </c>
      <c r="X39" s="1566">
        <v>10</v>
      </c>
      <c r="Y39" s="1566">
        <v>1</v>
      </c>
      <c r="Z39" s="1566">
        <v>18</v>
      </c>
      <c r="AA39" s="1564">
        <f t="shared" ref="AA39:AA49" si="117">AD39*1000/D39</f>
      </c>
      <c r="AB39" s="1568" t="s">
        <v>1139</v>
      </c>
      <c r="AC39" s="1568" t="s">
        <v>1148</v>
      </c>
      <c r="AD39" s="1568">
        <v>30</v>
      </c>
      <c r="AE39" s="1553"/>
    </row>
    <row r="40">
      <c r="A40" s="1559"/>
      <c r="B40" s="1560" t="s">
        <v>1144</v>
      </c>
      <c r="C40" s="1560" t="s">
        <v>1152</v>
      </c>
      <c r="D40" s="1561">
        <v>2360.77</v>
      </c>
      <c r="E40" s="1562">
        <v>3</v>
      </c>
      <c r="F40" s="1561">
        <f t="shared" si="6"/>
      </c>
      <c r="G40" s="1563">
        <f t="shared" si="320"/>
      </c>
      <c r="H40" s="1569">
        <f t="shared" si="146"/>
      </c>
      <c r="I40" s="1569">
        <f t="shared" si="88"/>
      </c>
      <c r="J40" s="1564">
        <f t="shared" si="233"/>
      </c>
      <c r="K40" s="1565">
        <f t="shared" si="204"/>
      </c>
      <c r="L40" s="1565">
        <f t="shared" si="291"/>
      </c>
      <c r="M40" s="1565">
        <f t="shared" si="262"/>
      </c>
      <c r="N40" s="1565">
        <f t="shared" si="59"/>
      </c>
      <c r="O40" s="1566">
        <f t="shared" si="349"/>
      </c>
      <c r="P40" s="1565">
        <v>0.0295</v>
      </c>
      <c r="Q40" s="1567">
        <v>66</v>
      </c>
      <c r="R40" s="1564">
        <f t="shared" si="175"/>
      </c>
      <c r="S40" s="1566">
        <v>21788</v>
      </c>
      <c r="T40" s="1566">
        <v>486</v>
      </c>
      <c r="U40" s="1566">
        <v>107</v>
      </c>
      <c r="V40" s="1566">
        <v>489</v>
      </c>
      <c r="W40" s="1566">
        <v>98</v>
      </c>
      <c r="X40" s="1566">
        <v>4</v>
      </c>
      <c r="Y40" s="1566">
        <v>3</v>
      </c>
      <c r="Z40" s="1566">
        <v>15</v>
      </c>
      <c r="AA40" s="1564">
        <f t="shared" si="117"/>
      </c>
      <c r="AB40" s="1568" t="s">
        <v>1139</v>
      </c>
      <c r="AC40" s="1568" t="s">
        <v>1148</v>
      </c>
      <c r="AD40" s="1568">
        <v>33</v>
      </c>
      <c r="AE40" s="1553"/>
    </row>
    <row customHeight="true" ht="18.452380952380953" r="41">
      <c r="A41" s="1559"/>
      <c r="B41" s="1560" t="s">
        <v>1144</v>
      </c>
      <c r="C41" s="1560" t="s">
        <v>1153</v>
      </c>
      <c r="D41" s="1561">
        <v>2143.39</v>
      </c>
      <c r="E41" s="1562">
        <v>4</v>
      </c>
      <c r="F41" s="1561">
        <f t="shared" si="6"/>
      </c>
      <c r="G41" s="1563">
        <f t="shared" si="320"/>
      </c>
      <c r="H41" s="1563">
        <f t="shared" si="146"/>
      </c>
      <c r="I41" s="1563">
        <f t="shared" si="88"/>
      </c>
      <c r="J41" s="1570">
        <f t="shared" si="233"/>
      </c>
      <c r="K41" s="1565">
        <f t="shared" si="204"/>
      </c>
      <c r="L41" s="1565">
        <f t="shared" si="291"/>
      </c>
      <c r="M41" s="1565">
        <f t="shared" si="262"/>
      </c>
      <c r="N41" s="1565">
        <f t="shared" si="59"/>
      </c>
      <c r="O41" s="1566">
        <f t="shared" si="349"/>
      </c>
      <c r="P41" s="1565">
        <v>0.0301</v>
      </c>
      <c r="Q41" s="1567">
        <v>61</v>
      </c>
      <c r="R41" s="1564">
        <f t="shared" si="175"/>
      </c>
      <c r="S41" s="1566">
        <v>20301</v>
      </c>
      <c r="T41" s="1566">
        <v>467</v>
      </c>
      <c r="U41" s="1566">
        <v>101</v>
      </c>
      <c r="V41" s="1566">
        <v>480</v>
      </c>
      <c r="W41" s="1566">
        <v>78</v>
      </c>
      <c r="X41" s="1566">
        <v>11</v>
      </c>
      <c r="Y41" s="1566">
        <v>2</v>
      </c>
      <c r="Z41" s="1566">
        <v>29</v>
      </c>
      <c r="AA41" s="1564">
        <f t="shared" si="117"/>
      </c>
      <c r="AB41" s="1568" t="s">
        <v>1139</v>
      </c>
      <c r="AC41" s="1568" t="s">
        <v>1148</v>
      </c>
      <c r="AD41" s="1568">
        <v>22</v>
      </c>
      <c r="AE41" s="1553"/>
    </row>
    <row r="42">
      <c r="A42" s="1559"/>
      <c r="B42" s="1560" t="s">
        <v>1144</v>
      </c>
      <c r="C42" s="1560" t="s">
        <v>1154</v>
      </c>
      <c r="D42" s="1561">
        <v>2026.51</v>
      </c>
      <c r="E42" s="1562">
        <v>1</v>
      </c>
      <c r="F42" s="1561">
        <f t="shared" si="6"/>
      </c>
      <c r="G42" s="1563">
        <f t="shared" si="320"/>
      </c>
      <c r="H42" s="1563">
        <f t="shared" si="146"/>
      </c>
      <c r="I42" s="1563">
        <f t="shared" si="88"/>
      </c>
      <c r="J42" s="1570">
        <f t="shared" si="233"/>
      </c>
      <c r="K42" s="1565">
        <f t="shared" si="204"/>
      </c>
      <c r="L42" s="1565">
        <f t="shared" si="291"/>
      </c>
      <c r="M42" s="1565">
        <f t="shared" si="262"/>
      </c>
      <c r="N42" s="1565">
        <f t="shared" si="59"/>
      </c>
      <c r="O42" s="1566">
        <f t="shared" si="349"/>
      </c>
      <c r="P42" s="1565">
        <v>0.0221</v>
      </c>
      <c r="Q42" s="1567">
        <v>57</v>
      </c>
      <c r="R42" s="1564">
        <f t="shared" si="175"/>
      </c>
      <c r="S42" s="1566">
        <v>15582</v>
      </c>
      <c r="T42" s="1566">
        <v>519</v>
      </c>
      <c r="U42" s="1566">
        <v>82</v>
      </c>
      <c r="V42" s="1566">
        <v>539</v>
      </c>
      <c r="W42" s="1566">
        <v>64</v>
      </c>
      <c r="X42" s="1566">
        <v>7</v>
      </c>
      <c r="Y42" s="1566">
        <v>1</v>
      </c>
      <c r="Z42" s="1566">
        <v>16</v>
      </c>
      <c r="AA42" s="1564">
        <f t="shared" si="117"/>
      </c>
      <c r="AB42" s="1568" t="s">
        <v>1139</v>
      </c>
      <c r="AC42" s="1568" t="s">
        <v>1148</v>
      </c>
      <c r="AD42" s="1568">
        <v>23</v>
      </c>
      <c r="AE42" s="1553"/>
    </row>
    <row r="43">
      <c r="A43" s="1559"/>
      <c r="B43" s="1571" t="s">
        <v>1143</v>
      </c>
      <c r="C43" s="1571"/>
      <c r="D43" s="1572">
        <f>SUM(D39:D42)</f>
      </c>
      <c r="E43" s="1572">
        <f>SUM(E39:E42)</f>
      </c>
      <c r="F43" s="1572">
        <f>SUM(F39:F42)</f>
      </c>
      <c r="G43" s="1574">
        <f t="shared" si="320"/>
      </c>
      <c r="H43" s="1574">
        <f t="shared" si="146"/>
      </c>
      <c r="I43" s="1574">
        <f t="shared" si="88"/>
      </c>
      <c r="J43" s="1574">
        <f t="shared" si="233"/>
      </c>
      <c r="K43" s="1575">
        <f t="shared" si="204"/>
      </c>
      <c r="L43" s="1575">
        <f t="shared" si="291"/>
      </c>
      <c r="M43" s="1575">
        <f t="shared" si="262"/>
      </c>
      <c r="N43" s="1575">
        <f t="shared" si="59"/>
      </c>
      <c r="O43" s="1576">
        <f t="shared" si="349"/>
      </c>
      <c r="P43" s="1575">
        <f>AVERAGE(P39:P42)</f>
      </c>
      <c r="Q43" s="1577">
        <f>AVERAGE(Q39:Q42)</f>
      </c>
      <c r="R43" s="1574">
        <f t="shared" si="175"/>
      </c>
      <c r="S43" s="1576">
        <f>SUM(S39:S42)</f>
      </c>
      <c r="T43" s="1576">
        <f>SUM(T39:T42)</f>
      </c>
      <c r="U43" s="1576">
        <f>SUM(U39:U42)</f>
      </c>
      <c r="V43" s="1576">
        <f>SUM(V39:V42)</f>
      </c>
      <c r="W43" s="1576">
        <f>SUM(W39:W42)</f>
      </c>
      <c r="X43" s="1576">
        <f>SUM(X39:X42)</f>
      </c>
      <c r="Y43" s="1576">
        <f>SUM(Y39:Y42)</f>
      </c>
      <c r="Z43" s="1576">
        <f>SUM(Z39:Z42)</f>
      </c>
      <c r="AA43" s="1577">
        <f t="shared" si="117"/>
      </c>
      <c r="AB43" s="1578"/>
      <c r="AC43" s="1578"/>
      <c r="AD43" s="1576">
        <f>SUM(AD39:AD42)</f>
      </c>
      <c r="AE43" s="1553"/>
    </row>
    <row r="44">
      <c r="A44" s="1559"/>
      <c r="B44" s="1560" t="s">
        <v>1137</v>
      </c>
      <c r="C44" s="1560" t="s">
        <v>1155</v>
      </c>
      <c r="D44" s="1579">
        <v>1555.46</v>
      </c>
      <c r="E44" s="1562">
        <v>1</v>
      </c>
      <c r="F44" s="1561">
        <f t="shared" ref="F44:F47" si="7">E44*2000</f>
      </c>
      <c r="G44" s="1563">
        <f t="shared" si="320"/>
      </c>
      <c r="H44" s="1563">
        <f t="shared" si="146"/>
      </c>
      <c r="I44" s="1563">
        <f t="shared" si="88"/>
      </c>
      <c r="J44" s="1564">
        <f t="shared" si="233"/>
      </c>
      <c r="K44" s="1565">
        <f t="shared" si="204"/>
      </c>
      <c r="L44" s="1565">
        <f t="shared" si="291"/>
      </c>
      <c r="M44" s="1565">
        <f t="shared" si="262"/>
      </c>
      <c r="N44" s="1565">
        <f t="shared" si="59"/>
      </c>
      <c r="O44" s="1566">
        <f t="shared" si="349"/>
      </c>
      <c r="P44" s="1565">
        <v>0.0212</v>
      </c>
      <c r="Q44" s="1567">
        <v>59</v>
      </c>
      <c r="R44" s="1564">
        <f t="shared" si="175"/>
      </c>
      <c r="S44" s="1566">
        <v>15295</v>
      </c>
      <c r="T44" s="1566">
        <v>548</v>
      </c>
      <c r="U44" s="1566">
        <v>89</v>
      </c>
      <c r="V44" s="1566">
        <v>583</v>
      </c>
      <c r="W44" s="1566">
        <v>69</v>
      </c>
      <c r="X44" s="1566">
        <v>3</v>
      </c>
      <c r="Y44" s="1566">
        <v>1</v>
      </c>
      <c r="Z44" s="1566">
        <v>11</v>
      </c>
      <c r="AA44" s="1564">
        <f t="shared" si="117"/>
      </c>
      <c r="AB44" s="1568" t="s">
        <v>1139</v>
      </c>
      <c r="AC44" s="1568" t="s">
        <v>1148</v>
      </c>
      <c r="AD44" s="1568">
        <v>26</v>
      </c>
      <c r="AE44" s="1553"/>
    </row>
    <row r="45">
      <c r="A45" s="1559"/>
      <c r="B45" s="1560" t="s">
        <v>1137</v>
      </c>
      <c r="C45" s="1560" t="s">
        <v>1156</v>
      </c>
      <c r="D45" s="1561">
        <v>2074.51</v>
      </c>
      <c r="E45" s="1562">
        <v>4</v>
      </c>
      <c r="F45" s="1561">
        <f t="shared" si="7"/>
      </c>
      <c r="G45" s="1563">
        <f t="shared" si="320"/>
      </c>
      <c r="H45" s="1563">
        <f t="shared" si="146"/>
      </c>
      <c r="I45" s="1563">
        <f t="shared" si="88"/>
      </c>
      <c r="J45" s="1564">
        <f t="shared" si="233"/>
      </c>
      <c r="K45" s="1565">
        <f t="shared" si="204"/>
      </c>
      <c r="L45" s="1565">
        <f t="shared" si="291"/>
      </c>
      <c r="M45" s="1565">
        <f t="shared" si="262"/>
      </c>
      <c r="N45" s="1565">
        <f t="shared" si="59"/>
      </c>
      <c r="O45" s="1566">
        <f t="shared" si="349"/>
      </c>
      <c r="P45" s="1565">
        <v>0.0213</v>
      </c>
      <c r="Q45" s="1567">
        <v>62</v>
      </c>
      <c r="R45" s="1564">
        <f t="shared" si="175"/>
      </c>
      <c r="S45" s="1566">
        <v>17456</v>
      </c>
      <c r="T45" s="1566">
        <v>542</v>
      </c>
      <c r="U45" s="1566">
        <v>77</v>
      </c>
      <c r="V45" s="1566">
        <v>576</v>
      </c>
      <c r="W45" s="1566">
        <v>73</v>
      </c>
      <c r="X45" s="1566">
        <v>5</v>
      </c>
      <c r="Y45" s="1566">
        <v>1</v>
      </c>
      <c r="Z45" s="1566">
        <v>15</v>
      </c>
      <c r="AA45" s="1564">
        <f t="shared" si="117"/>
      </c>
      <c r="AB45" s="1568" t="s">
        <v>1139</v>
      </c>
      <c r="AC45" s="1568" t="s">
        <v>1148</v>
      </c>
      <c r="AD45" s="1568">
        <v>20</v>
      </c>
      <c r="AE45" s="1553"/>
    </row>
    <row r="46">
      <c r="A46" s="1559"/>
      <c r="B46" s="1560" t="s">
        <v>1137</v>
      </c>
      <c r="C46" s="1560" t="s">
        <v>1157</v>
      </c>
      <c r="D46" s="1561">
        <v>969.78</v>
      </c>
      <c r="E46" s="1562">
        <v>1</v>
      </c>
      <c r="F46" s="1561">
        <f t="shared" si="7"/>
      </c>
      <c r="G46" s="1563">
        <f t="shared" si="320"/>
      </c>
      <c r="H46" s="1563">
        <f t="shared" si="146"/>
      </c>
      <c r="I46" s="1563">
        <f t="shared" si="88"/>
      </c>
      <c r="J46" s="1564">
        <f t="shared" si="233"/>
      </c>
      <c r="K46" s="1565">
        <f t="shared" si="204"/>
      </c>
      <c r="L46" s="1565">
        <f t="shared" si="291"/>
      </c>
      <c r="M46" s="1565">
        <f t="shared" si="262"/>
      </c>
      <c r="N46" s="1565">
        <f t="shared" si="59"/>
      </c>
      <c r="O46" s="1566">
        <f t="shared" si="349"/>
      </c>
      <c r="P46" s="1565">
        <v>0.0113</v>
      </c>
      <c r="Q46" s="1567">
        <v>62</v>
      </c>
      <c r="R46" s="1564">
        <f t="shared" si="175"/>
      </c>
      <c r="S46" s="1566">
        <v>10700</v>
      </c>
      <c r="T46" s="1566">
        <v>378</v>
      </c>
      <c r="U46" s="1566">
        <v>52</v>
      </c>
      <c r="V46" s="1566">
        <v>390</v>
      </c>
      <c r="W46" s="1566">
        <v>25</v>
      </c>
      <c r="X46" s="1566">
        <v>2</v>
      </c>
      <c r="Y46" s="1566">
        <v>1</v>
      </c>
      <c r="Z46" s="1566">
        <v>7</v>
      </c>
      <c r="AA46" s="1564">
        <f t="shared" si="117"/>
      </c>
      <c r="AB46" s="1568" t="s">
        <v>1139</v>
      </c>
      <c r="AC46" s="1568" t="s">
        <v>1148</v>
      </c>
      <c r="AD46" s="1568">
        <v>7</v>
      </c>
      <c r="AE46" s="1553"/>
    </row>
    <row r="47">
      <c r="A47" s="1559"/>
      <c r="B47" s="1560" t="s">
        <v>1137</v>
      </c>
      <c r="C47" s="1560" t="s">
        <v>1158</v>
      </c>
      <c r="D47" s="1561">
        <v>1571.3</v>
      </c>
      <c r="E47" s="1562">
        <v>2</v>
      </c>
      <c r="F47" s="1561">
        <f t="shared" si="7"/>
      </c>
      <c r="G47" s="1563">
        <f t="shared" si="320"/>
      </c>
      <c r="H47" s="1563">
        <f t="shared" si="146"/>
      </c>
      <c r="I47" s="1563">
        <f t="shared" si="88"/>
      </c>
      <c r="J47" s="1564">
        <f t="shared" si="233"/>
      </c>
      <c r="K47" s="1565">
        <f t="shared" si="204"/>
      </c>
      <c r="L47" s="1565">
        <f t="shared" si="291"/>
      </c>
      <c r="M47" s="1565">
        <f t="shared" si="262"/>
      </c>
      <c r="N47" s="1565">
        <f t="shared" si="59"/>
      </c>
      <c r="O47" s="1566">
        <f t="shared" si="349"/>
      </c>
      <c r="P47" s="1565">
        <v>0.0182</v>
      </c>
      <c r="Q47" s="1567">
        <v>63</v>
      </c>
      <c r="R47" s="1564">
        <f t="shared" si="175"/>
      </c>
      <c r="S47" s="1566">
        <v>13703</v>
      </c>
      <c r="T47" s="1566">
        <v>348</v>
      </c>
      <c r="U47" s="1566">
        <v>56</v>
      </c>
      <c r="V47" s="1566">
        <v>369</v>
      </c>
      <c r="W47" s="1566">
        <v>40</v>
      </c>
      <c r="X47" s="1566">
        <v>9</v>
      </c>
      <c r="Y47" s="1566">
        <v>0</v>
      </c>
      <c r="Z47" s="1566">
        <v>30</v>
      </c>
      <c r="AA47" s="1564">
        <f t="shared" si="117"/>
      </c>
      <c r="AB47" s="1568" t="s">
        <v>1139</v>
      </c>
      <c r="AC47" s="1568" t="s">
        <v>1148</v>
      </c>
      <c r="AD47" s="1568">
        <v>16</v>
      </c>
      <c r="AE47" s="1553"/>
    </row>
    <row r="48">
      <c r="A48" s="1559"/>
      <c r="B48" s="1571" t="s">
        <v>1143</v>
      </c>
      <c r="C48" s="1571"/>
      <c r="D48" s="1576">
        <f>D47+D46+D45+D44</f>
      </c>
      <c r="E48" s="1576">
        <f>E47+E46+E45+E44</f>
      </c>
      <c r="F48" s="1576">
        <f>F47+F46+F45+F44</f>
      </c>
      <c r="G48" s="1574">
        <f t="shared" si="320"/>
      </c>
      <c r="H48" s="1574">
        <f t="shared" si="146"/>
      </c>
      <c r="I48" s="1574">
        <f t="shared" si="88"/>
      </c>
      <c r="J48" s="1574">
        <f t="shared" si="233"/>
      </c>
      <c r="K48" s="1575">
        <f t="shared" si="204"/>
      </c>
      <c r="L48" s="1575">
        <f t="shared" si="291"/>
      </c>
      <c r="M48" s="1575">
        <f t="shared" si="262"/>
      </c>
      <c r="N48" s="1575">
        <f t="shared" si="59"/>
      </c>
      <c r="O48" s="1576">
        <f t="shared" si="349"/>
      </c>
      <c r="P48" s="1575">
        <f>AVERAGE(P44:P47)</f>
      </c>
      <c r="Q48" s="1577">
        <f>AVERAGE(Q44:Q47)</f>
      </c>
      <c r="R48" s="1572">
        <f t="shared" si="175"/>
      </c>
      <c r="S48" s="1576">
        <f>SUM(S44:S47)</f>
      </c>
      <c r="T48" s="1576">
        <f>SUM(T44:T47)</f>
      </c>
      <c r="U48" s="1576">
        <f>SUM(U44:U47)</f>
      </c>
      <c r="V48" s="1576">
        <f>SUM(V44:V47)</f>
      </c>
      <c r="W48" s="1576">
        <f>SUM(W44:W47)</f>
      </c>
      <c r="X48" s="1576">
        <f>SUM(X44:X47)</f>
      </c>
      <c r="Y48" s="1576">
        <f>SUM(Y44:Y47)</f>
      </c>
      <c r="Z48" s="1576">
        <f>SUM(Z44:Z47)</f>
      </c>
      <c r="AA48" s="1577">
        <f t="shared" si="117"/>
      </c>
      <c r="AB48" s="1578"/>
      <c r="AC48" s="1578"/>
      <c r="AD48" s="1576">
        <f>SUM(AD44:AD47)</f>
      </c>
      <c r="AE48" s="1553"/>
    </row>
    <row r="49">
      <c r="A49" s="1559"/>
      <c r="B49" s="1581" t="s">
        <v>1149</v>
      </c>
      <c r="C49" s="1581"/>
      <c r="D49" s="1582">
        <f>D48+D43</f>
      </c>
      <c r="E49" s="1582">
        <f>E48+E43</f>
      </c>
      <c r="F49" s="1582">
        <f>F48+F43</f>
      </c>
      <c r="G49" s="1583">
        <f t="shared" si="320"/>
      </c>
      <c r="H49" s="1583">
        <f t="shared" si="146"/>
      </c>
      <c r="I49" s="1583">
        <f t="shared" si="88"/>
      </c>
      <c r="J49" s="1583">
        <f t="shared" si="233"/>
      </c>
      <c r="K49" s="1584">
        <f t="shared" si="204"/>
      </c>
      <c r="L49" s="1584">
        <f t="shared" si="291"/>
      </c>
      <c r="M49" s="1584">
        <f t="shared" si="262"/>
      </c>
      <c r="N49" s="1584">
        <f t="shared" si="59"/>
      </c>
      <c r="O49" s="1585">
        <f t="shared" si="349"/>
      </c>
      <c r="P49" s="1585">
        <f>(P48+P43)/2</f>
      </c>
      <c r="Q49" s="1586">
        <f>(Q48+Q43)/2</f>
      </c>
      <c r="R49" s="1582">
        <f>(R48+R43)/2</f>
      </c>
      <c r="S49" s="1585">
        <f>S48+S43</f>
      </c>
      <c r="T49" s="1585">
        <f>T48+T43</f>
      </c>
      <c r="U49" s="1585">
        <f>U48+U43</f>
      </c>
      <c r="V49" s="1585">
        <f>V48+V43</f>
      </c>
      <c r="W49" s="1585">
        <f>W48+W43</f>
      </c>
      <c r="X49" s="1585">
        <f>X48+X43</f>
      </c>
      <c r="Y49" s="1585">
        <f>Y48+Y43</f>
      </c>
      <c r="Z49" s="1585">
        <f>Z48+Z43</f>
      </c>
      <c r="AA49" s="1586">
        <f t="shared" si="117"/>
      </c>
      <c r="AB49" s="1587"/>
      <c r="AC49" s="1587"/>
      <c r="AD49" s="1585">
        <f>AD43+AD48</f>
      </c>
      <c r="AE49" s="1553"/>
    </row>
    <row r="50">
      <c r="A50" s="1548" t="s">
        <v>1103</v>
      </c>
      <c r="B50" s="1548" t="s">
        <v>1104</v>
      </c>
      <c r="C50" s="1548"/>
      <c r="D50" s="1549" t="s">
        <v>1105</v>
      </c>
      <c r="E50" s="1549"/>
      <c r="F50" s="1549"/>
      <c r="G50" s="1549"/>
      <c r="H50" s="1549"/>
      <c r="I50" s="1549"/>
      <c r="J50" s="1550" t="s">
        <v>1106</v>
      </c>
      <c r="K50" s="1550"/>
      <c r="L50" s="1550"/>
      <c r="M50" s="1550"/>
      <c r="N50" s="1550"/>
      <c r="O50" s="1550"/>
      <c r="P50" s="1550"/>
      <c r="Q50" s="1551"/>
      <c r="R50" s="1550"/>
      <c r="S50" s="1550"/>
      <c r="T50" s="1550"/>
      <c r="U50" s="1550"/>
      <c r="V50" s="1550"/>
      <c r="W50" s="1550"/>
      <c r="X50" s="1550"/>
      <c r="Y50" s="1550"/>
      <c r="Z50" s="1550"/>
      <c r="AA50" s="1550"/>
      <c r="AB50" s="1550"/>
      <c r="AC50" s="1550"/>
      <c r="AD50" s="1552"/>
      <c r="AE50" s="1553"/>
    </row>
    <row r="51">
      <c r="A51" s="1548"/>
      <c r="B51" s="1548" t="s">
        <v>1107</v>
      </c>
      <c r="C51" s="1548" t="s">
        <v>1108</v>
      </c>
      <c r="D51" s="1549" t="s">
        <v>1109</v>
      </c>
      <c r="E51" s="1554" t="s">
        <v>1110</v>
      </c>
      <c r="F51" s="1555" t="s">
        <v>1111</v>
      </c>
      <c r="G51" s="1556" t="s">
        <v>1112</v>
      </c>
      <c r="H51" s="1556" t="s">
        <v>1113</v>
      </c>
      <c r="I51" s="1556" t="s">
        <v>1114</v>
      </c>
      <c r="J51" s="1550" t="s">
        <v>1115</v>
      </c>
      <c r="K51" s="1557" t="s">
        <v>1116</v>
      </c>
      <c r="L51" s="1557" t="s">
        <v>1117</v>
      </c>
      <c r="M51" s="1557" t="s">
        <v>1118</v>
      </c>
      <c r="N51" s="1557" t="s">
        <v>1119</v>
      </c>
      <c r="O51" s="1558" t="s">
        <v>1120</v>
      </c>
      <c r="P51" s="1557" t="s">
        <v>1121</v>
      </c>
      <c r="Q51" s="1551" t="s">
        <v>1122</v>
      </c>
      <c r="R51" s="1550" t="s">
        <v>1123</v>
      </c>
      <c r="S51" s="1558" t="s">
        <v>1124</v>
      </c>
      <c r="T51" s="1558" t="s">
        <v>1125</v>
      </c>
      <c r="U51" s="1558" t="s">
        <v>1126</v>
      </c>
      <c r="V51" s="1558" t="s">
        <v>1127</v>
      </c>
      <c r="W51" s="1558" t="s">
        <v>1128</v>
      </c>
      <c r="X51" s="1558" t="s">
        <v>1129</v>
      </c>
      <c r="Y51" s="1558" t="s">
        <v>1130</v>
      </c>
      <c r="Z51" s="1558" t="s">
        <v>1131</v>
      </c>
      <c r="AA51" s="1550" t="s">
        <v>1132</v>
      </c>
      <c r="AB51" s="1552" t="s">
        <v>1133</v>
      </c>
      <c r="AC51" s="1552" t="s">
        <v>1134</v>
      </c>
      <c r="AD51" s="1552" t="s">
        <v>1135</v>
      </c>
      <c r="AE51" s="1553"/>
    </row>
    <row r="52">
      <c r="A52" s="1559" t="s">
        <v>1161</v>
      </c>
      <c r="B52" s="1560" t="s">
        <v>1137</v>
      </c>
      <c r="C52" s="1560" t="s">
        <v>1147</v>
      </c>
      <c r="D52" s="1561">
        <v>2162.54</v>
      </c>
      <c r="E52" s="1562">
        <v>1</v>
      </c>
      <c r="F52" s="1561">
        <f t="shared" ref="F52:F54" si="8">E52*2000</f>
      </c>
      <c r="G52" s="1563">
        <f t="shared" ref="G52:G60" si="321">F52/D52</f>
      </c>
      <c r="H52" s="1563">
        <f t="shared" ref="H52:H60" si="147">D52/E52</f>
      </c>
      <c r="I52" s="1563">
        <f t="shared" ref="I52:I60" si="89">F52/E52</f>
      </c>
      <c r="J52" s="1564">
        <f t="shared" ref="J52:J60" si="234">D52/T52</f>
      </c>
      <c r="K52" s="1565">
        <f t="shared" ref="K52:K60" si="205">O52/S52*1</f>
      </c>
      <c r="L52" s="1565">
        <f t="shared" ref="L52:L60" si="292">T52/S52</f>
      </c>
      <c r="M52" s="1565">
        <f t="shared" ref="M52:M60" si="263">V52/S52</f>
      </c>
      <c r="N52" s="1565">
        <f t="shared" ref="N52:N60" si="60">W52/V52</f>
      </c>
      <c r="O52" s="1566">
        <f t="shared" ref="O52:O60" si="350">U52/P52</f>
      </c>
      <c r="P52" s="1565">
        <v>0.0197</v>
      </c>
      <c r="Q52" s="1567">
        <v>52</v>
      </c>
      <c r="R52" s="1564">
        <f t="shared" ref="R52:R59" si="176">(D52/S52)*1000</f>
      </c>
      <c r="S52" s="1566">
        <v>23852</v>
      </c>
      <c r="T52" s="1566">
        <v>478</v>
      </c>
      <c r="U52" s="1566">
        <v>113</v>
      </c>
      <c r="V52" s="1566">
        <v>465</v>
      </c>
      <c r="W52" s="1566">
        <v>58</v>
      </c>
      <c r="X52" s="1566">
        <v>1</v>
      </c>
      <c r="Y52" s="1566">
        <v>0</v>
      </c>
      <c r="Z52" s="1566">
        <v>29</v>
      </c>
      <c r="AA52" s="1564">
        <f t="shared" ref="AA52:AA60" si="118">AD52*1000/D52</f>
      </c>
      <c r="AB52" s="1568" t="s">
        <v>1139</v>
      </c>
      <c r="AC52" s="1568" t="s">
        <v>1148</v>
      </c>
      <c r="AD52" s="1568">
        <v>27</v>
      </c>
      <c r="AE52" s="1553"/>
    </row>
    <row r="53">
      <c r="A53" s="1559"/>
      <c r="B53" s="1560" t="s">
        <v>1137</v>
      </c>
      <c r="C53" s="1560" t="s">
        <v>1152</v>
      </c>
      <c r="D53" s="1561">
        <v>1788.31</v>
      </c>
      <c r="E53" s="1562">
        <v>0</v>
      </c>
      <c r="F53" s="1561">
        <f t="shared" si="8"/>
      </c>
      <c r="G53" s="1563">
        <f t="shared" si="321"/>
      </c>
      <c r="H53" s="1569">
        <f t="shared" si="147"/>
      </c>
      <c r="I53" s="1569">
        <f t="shared" si="89"/>
      </c>
      <c r="J53" s="1564">
        <f t="shared" si="234"/>
      </c>
      <c r="K53" s="1565">
        <f t="shared" si="205"/>
      </c>
      <c r="L53" s="1565">
        <f t="shared" si="292"/>
      </c>
      <c r="M53" s="1565">
        <f t="shared" si="263"/>
      </c>
      <c r="N53" s="1565">
        <f t="shared" si="60"/>
      </c>
      <c r="O53" s="1566">
        <f t="shared" si="350"/>
      </c>
      <c r="P53" s="1565">
        <v>0.0297</v>
      </c>
      <c r="Q53" s="1567">
        <v>59</v>
      </c>
      <c r="R53" s="1564">
        <f t="shared" si="176"/>
      </c>
      <c r="S53" s="1566">
        <v>18699</v>
      </c>
      <c r="T53" s="1566">
        <v>345</v>
      </c>
      <c r="U53" s="1566">
        <v>85</v>
      </c>
      <c r="V53" s="1566">
        <v>340</v>
      </c>
      <c r="W53" s="1566">
        <v>37</v>
      </c>
      <c r="X53" s="1566">
        <v>2</v>
      </c>
      <c r="Y53" s="1566">
        <v>0</v>
      </c>
      <c r="Z53" s="1566">
        <v>20</v>
      </c>
      <c r="AA53" s="1564">
        <f t="shared" si="118"/>
      </c>
      <c r="AB53" s="1568" t="s">
        <v>1139</v>
      </c>
      <c r="AC53" s="1568" t="s">
        <v>1148</v>
      </c>
      <c r="AD53" s="1568">
        <v>19</v>
      </c>
      <c r="AE53" s="1553"/>
    </row>
    <row r="54">
      <c r="A54" s="1559"/>
      <c r="B54" s="1560" t="s">
        <v>1137</v>
      </c>
      <c r="C54" s="1560" t="s">
        <v>1153</v>
      </c>
      <c r="D54" s="1561">
        <v>1623.45</v>
      </c>
      <c r="E54" s="1562">
        <v>3</v>
      </c>
      <c r="F54" s="1561">
        <f t="shared" si="8"/>
      </c>
      <c r="G54" s="1563">
        <f t="shared" si="321"/>
      </c>
      <c r="H54" s="1563">
        <f t="shared" si="147"/>
      </c>
      <c r="I54" s="1563">
        <f t="shared" si="89"/>
      </c>
      <c r="J54" s="1570">
        <f t="shared" si="234"/>
      </c>
      <c r="K54" s="1565">
        <f t="shared" si="205"/>
      </c>
      <c r="L54" s="1565">
        <f t="shared" si="292"/>
      </c>
      <c r="M54" s="1565">
        <f t="shared" si="263"/>
      </c>
      <c r="N54" s="1565">
        <f t="shared" si="60"/>
      </c>
      <c r="O54" s="1566">
        <f t="shared" si="350"/>
      </c>
      <c r="P54" s="1565">
        <v>0.0159</v>
      </c>
      <c r="Q54" s="1567">
        <v>61</v>
      </c>
      <c r="R54" s="1564">
        <f t="shared" si="176"/>
      </c>
      <c r="S54" s="1566">
        <v>21310</v>
      </c>
      <c r="T54" s="1566">
        <v>388</v>
      </c>
      <c r="U54" s="1566">
        <v>89</v>
      </c>
      <c r="V54" s="1566">
        <v>389</v>
      </c>
      <c r="W54" s="1566">
        <v>97</v>
      </c>
      <c r="X54" s="1566">
        <v>2</v>
      </c>
      <c r="Y54" s="1566">
        <v>0</v>
      </c>
      <c r="Z54" s="1566">
        <v>22</v>
      </c>
      <c r="AA54" s="1564">
        <f t="shared" si="118"/>
      </c>
      <c r="AB54" s="1568" t="s">
        <v>1139</v>
      </c>
      <c r="AC54" s="1568" t="s">
        <v>1148</v>
      </c>
      <c r="AD54" s="1568">
        <v>31</v>
      </c>
      <c r="AE54" s="1553"/>
    </row>
    <row r="55">
      <c r="A55" s="1559"/>
      <c r="B55" s="1571" t="s">
        <v>1143</v>
      </c>
      <c r="C55" s="1571"/>
      <c r="D55" s="1572">
        <f>SUM(D52:D54)</f>
      </c>
      <c r="E55" s="1572">
        <f>SUM(E52:E54)</f>
      </c>
      <c r="F55" s="1572">
        <f>SUM(F52:F54)</f>
      </c>
      <c r="G55" s="1574">
        <f t="shared" si="321"/>
      </c>
      <c r="H55" s="1574">
        <f t="shared" si="147"/>
      </c>
      <c r="I55" s="1574">
        <f t="shared" si="89"/>
      </c>
      <c r="J55" s="1574">
        <f t="shared" si="234"/>
      </c>
      <c r="K55" s="1575">
        <f t="shared" si="205"/>
      </c>
      <c r="L55" s="1575">
        <f t="shared" si="292"/>
      </c>
      <c r="M55" s="1575">
        <f t="shared" si="263"/>
      </c>
      <c r="N55" s="1575">
        <f t="shared" si="60"/>
      </c>
      <c r="O55" s="1576">
        <f t="shared" si="350"/>
      </c>
      <c r="P55" s="1575">
        <f>AVERAGE(P52:P54)</f>
      </c>
      <c r="Q55" s="1577">
        <f>AVERAGE(Q52:Q54)</f>
      </c>
      <c r="R55" s="1574">
        <f t="shared" si="176"/>
      </c>
      <c r="S55" s="1576">
        <f>SUM(S52:S54)</f>
      </c>
      <c r="T55" s="1576">
        <f>SUM(T52:T54)</f>
      </c>
      <c r="U55" s="1576">
        <f>SUM(U52:U54)</f>
      </c>
      <c r="V55" s="1576">
        <f>SUM(V52:V54)</f>
      </c>
      <c r="W55" s="1576">
        <f>SUM(W52:W54)</f>
      </c>
      <c r="X55" s="1576">
        <f>SUM(X52:X54)</f>
      </c>
      <c r="Y55" s="1576">
        <f>SUM(Y52:Y54)</f>
      </c>
      <c r="Z55" s="1576">
        <f>SUM(Z52:Z54)</f>
      </c>
      <c r="AA55" s="1577">
        <f t="shared" si="118"/>
      </c>
      <c r="AB55" s="1578"/>
      <c r="AC55" s="1578"/>
      <c r="AD55" s="1576">
        <f>SUM(AD52:AD54)</f>
      </c>
      <c r="AE55" s="1553"/>
    </row>
    <row r="56">
      <c r="A56" s="1559"/>
      <c r="B56" s="1560" t="s">
        <v>1144</v>
      </c>
      <c r="C56" s="1560" t="s">
        <v>1154</v>
      </c>
      <c r="D56" s="1579">
        <v>1385.67</v>
      </c>
      <c r="E56" s="1562">
        <v>0</v>
      </c>
      <c r="F56" s="1561">
        <f t="shared" ref="F56:F58" si="9">E56*2000</f>
      </c>
      <c r="G56" s="1563">
        <f t="shared" si="321"/>
      </c>
      <c r="H56" s="1563">
        <f t="shared" si="147"/>
      </c>
      <c r="I56" s="1563">
        <f t="shared" si="89"/>
      </c>
      <c r="J56" s="1564">
        <f t="shared" si="234"/>
      </c>
      <c r="K56" s="1565">
        <f t="shared" si="205"/>
      </c>
      <c r="L56" s="1565">
        <f t="shared" si="292"/>
      </c>
      <c r="M56" s="1565">
        <f t="shared" si="263"/>
      </c>
      <c r="N56" s="1565">
        <f t="shared" si="60"/>
      </c>
      <c r="O56" s="1566">
        <f t="shared" si="350"/>
      </c>
      <c r="P56" s="1565">
        <v>0.0201</v>
      </c>
      <c r="Q56" s="1567">
        <v>58</v>
      </c>
      <c r="R56" s="1564">
        <f t="shared" si="176"/>
      </c>
      <c r="S56" s="1566">
        <v>18729</v>
      </c>
      <c r="T56" s="1566">
        <v>391</v>
      </c>
      <c r="U56" s="1566">
        <v>71</v>
      </c>
      <c r="V56" s="1566">
        <v>406</v>
      </c>
      <c r="W56" s="1566">
        <v>41</v>
      </c>
      <c r="X56" s="1566">
        <v>2</v>
      </c>
      <c r="Y56" s="1566">
        <v>0</v>
      </c>
      <c r="Z56" s="1566">
        <v>16</v>
      </c>
      <c r="AA56" s="1564">
        <f t="shared" si="118"/>
      </c>
      <c r="AB56" s="1568" t="s">
        <v>1139</v>
      </c>
      <c r="AC56" s="1568" t="s">
        <v>1148</v>
      </c>
      <c r="AD56" s="1568">
        <v>11</v>
      </c>
      <c r="AE56" s="1553"/>
    </row>
    <row r="57">
      <c r="A57" s="1559"/>
      <c r="B57" s="1560" t="s">
        <v>1144</v>
      </c>
      <c r="C57" s="1560" t="s">
        <v>1155</v>
      </c>
      <c r="D57" s="1561">
        <v>1392.45</v>
      </c>
      <c r="E57" s="1562">
        <v>1</v>
      </c>
      <c r="F57" s="1561">
        <f t="shared" si="9"/>
      </c>
      <c r="G57" s="1563">
        <f t="shared" si="321"/>
      </c>
      <c r="H57" s="1563">
        <f t="shared" si="147"/>
      </c>
      <c r="I57" s="1563">
        <f t="shared" si="89"/>
      </c>
      <c r="J57" s="1564">
        <f t="shared" si="234"/>
      </c>
      <c r="K57" s="1565">
        <f t="shared" si="205"/>
      </c>
      <c r="L57" s="1565">
        <f t="shared" si="292"/>
      </c>
      <c r="M57" s="1565">
        <f t="shared" si="263"/>
      </c>
      <c r="N57" s="1565">
        <f t="shared" si="60"/>
      </c>
      <c r="O57" s="1566">
        <f t="shared" si="350"/>
      </c>
      <c r="P57" s="1565">
        <v>0.0108</v>
      </c>
      <c r="Q57" s="1567">
        <v>62</v>
      </c>
      <c r="R57" s="1564">
        <f t="shared" si="176"/>
      </c>
      <c r="S57" s="1566">
        <v>16407</v>
      </c>
      <c r="T57" s="1566">
        <v>287</v>
      </c>
      <c r="U57" s="1566">
        <v>52</v>
      </c>
      <c r="V57" s="1566">
        <v>316</v>
      </c>
      <c r="W57" s="1566">
        <v>67</v>
      </c>
      <c r="X57" s="1566">
        <v>4</v>
      </c>
      <c r="Y57" s="1566">
        <v>1</v>
      </c>
      <c r="Z57" s="1566">
        <v>16</v>
      </c>
      <c r="AA57" s="1564">
        <f t="shared" si="118"/>
      </c>
      <c r="AB57" s="1568" t="s">
        <v>1139</v>
      </c>
      <c r="AC57" s="1568" t="s">
        <v>1148</v>
      </c>
      <c r="AD57" s="1568">
        <v>22</v>
      </c>
      <c r="AE57" s="1553"/>
    </row>
    <row r="58">
      <c r="A58" s="1559"/>
      <c r="B58" s="1560" t="s">
        <v>1144</v>
      </c>
      <c r="C58" s="1560" t="s">
        <v>1156</v>
      </c>
      <c r="D58" s="1561">
        <v>1604.91</v>
      </c>
      <c r="E58" s="1562">
        <v>1</v>
      </c>
      <c r="F58" s="1561">
        <f t="shared" si="9"/>
      </c>
      <c r="G58" s="1563">
        <f t="shared" si="321"/>
      </c>
      <c r="H58" s="1563">
        <f t="shared" si="147"/>
      </c>
      <c r="I58" s="1563">
        <f t="shared" si="89"/>
      </c>
      <c r="J58" s="1564">
        <f t="shared" si="234"/>
      </c>
      <c r="K58" s="1565">
        <f t="shared" si="205"/>
      </c>
      <c r="L58" s="1565">
        <f t="shared" si="292"/>
      </c>
      <c r="M58" s="1565">
        <f t="shared" si="263"/>
      </c>
      <c r="N58" s="1565">
        <f t="shared" si="60"/>
      </c>
      <c r="O58" s="1566">
        <f t="shared" si="350"/>
      </c>
      <c r="P58" s="1565">
        <v>0.0109</v>
      </c>
      <c r="Q58" s="1567">
        <v>61</v>
      </c>
      <c r="R58" s="1564">
        <f t="shared" si="176"/>
      </c>
      <c r="S58" s="1566">
        <v>18932</v>
      </c>
      <c r="T58" s="1566">
        <v>517</v>
      </c>
      <c r="U58" s="1566">
        <v>63</v>
      </c>
      <c r="V58" s="1566">
        <v>552</v>
      </c>
      <c r="W58" s="1566">
        <v>85</v>
      </c>
      <c r="X58" s="1566">
        <v>2</v>
      </c>
      <c r="Y58" s="1566">
        <v>0</v>
      </c>
      <c r="Z58" s="1566">
        <v>14</v>
      </c>
      <c r="AA58" s="1564">
        <f t="shared" si="118"/>
      </c>
      <c r="AB58" s="1568" t="s">
        <v>1139</v>
      </c>
      <c r="AC58" s="1568" t="s">
        <v>1148</v>
      </c>
      <c r="AD58" s="1568">
        <v>20</v>
      </c>
      <c r="AE58" s="1553"/>
    </row>
    <row r="59">
      <c r="A59" s="1559"/>
      <c r="B59" s="1571" t="s">
        <v>1143</v>
      </c>
      <c r="C59" s="1571"/>
      <c r="D59" s="1572">
        <f>SUM(D56:D58)</f>
      </c>
      <c r="E59" s="1572">
        <f>SUM(E56:E58)</f>
      </c>
      <c r="F59" s="1572">
        <f>SUM(F56:F58)</f>
      </c>
      <c r="G59" s="1574">
        <f t="shared" si="321"/>
      </c>
      <c r="H59" s="1574">
        <f t="shared" si="147"/>
      </c>
      <c r="I59" s="1574">
        <f t="shared" si="89"/>
      </c>
      <c r="J59" s="1574">
        <f t="shared" si="234"/>
      </c>
      <c r="K59" s="1575">
        <f t="shared" si="205"/>
      </c>
      <c r="L59" s="1575">
        <f t="shared" si="292"/>
      </c>
      <c r="M59" s="1575">
        <f t="shared" si="263"/>
      </c>
      <c r="N59" s="1575">
        <f t="shared" si="60"/>
      </c>
      <c r="O59" s="1576">
        <f t="shared" si="350"/>
      </c>
      <c r="P59" s="1575">
        <f>AVERAGE(P56:P58)</f>
      </c>
      <c r="Q59" s="1577">
        <f>AVERAGE(Q56:Q58)</f>
      </c>
      <c r="R59" s="1574">
        <f t="shared" si="176"/>
      </c>
      <c r="S59" s="1576">
        <f>SUM(S56:S58)</f>
      </c>
      <c r="T59" s="1576">
        <f>SUM(T56:T58)</f>
      </c>
      <c r="U59" s="1576">
        <f>SUM(U56:U58)</f>
      </c>
      <c r="V59" s="1576">
        <f>SUM(V56:V58)</f>
      </c>
      <c r="W59" s="1576">
        <f>SUM(W56:W58)</f>
      </c>
      <c r="X59" s="1576">
        <f>SUM(X56:X58)</f>
      </c>
      <c r="Y59" s="1576">
        <f>SUM(Y56:Y58)</f>
      </c>
      <c r="Z59" s="1576">
        <f>SUM(Z56:Z58)</f>
      </c>
      <c r="AA59" s="1577">
        <f t="shared" si="118"/>
      </c>
      <c r="AB59" s="1578"/>
      <c r="AC59" s="1578"/>
      <c r="AD59" s="1576">
        <f>SUM(AD56:AD58)</f>
      </c>
      <c r="AE59" s="1553"/>
    </row>
    <row r="60">
      <c r="A60" s="1559"/>
      <c r="B60" s="1581" t="s">
        <v>1149</v>
      </c>
      <c r="C60" s="1581"/>
      <c r="D60" s="1582">
        <f>D59+D55</f>
      </c>
      <c r="E60" s="1582">
        <f>E59+E55</f>
      </c>
      <c r="F60" s="1582">
        <f>F59+F55</f>
      </c>
      <c r="G60" s="1583">
        <f t="shared" si="321"/>
      </c>
      <c r="H60" s="1583">
        <f t="shared" si="147"/>
      </c>
      <c r="I60" s="1583">
        <f t="shared" si="89"/>
      </c>
      <c r="J60" s="1583">
        <f t="shared" si="234"/>
      </c>
      <c r="K60" s="1584">
        <f t="shared" si="205"/>
      </c>
      <c r="L60" s="1584">
        <f t="shared" si="292"/>
      </c>
      <c r="M60" s="1584">
        <f t="shared" si="263"/>
      </c>
      <c r="N60" s="1584">
        <f t="shared" si="60"/>
      </c>
      <c r="O60" s="1585">
        <f t="shared" si="350"/>
      </c>
      <c r="P60" s="1585">
        <f>(P59+P55)/2</f>
      </c>
      <c r="Q60" s="1586">
        <f>(Q59+Q55)/2</f>
      </c>
      <c r="R60" s="1582">
        <f>(R59+R55)/2</f>
      </c>
      <c r="S60" s="1585">
        <f>S59+S55</f>
      </c>
      <c r="T60" s="1585">
        <f>T59+T55</f>
      </c>
      <c r="U60" s="1585">
        <f>U59+U55</f>
      </c>
      <c r="V60" s="1585">
        <f>V59+V55</f>
      </c>
      <c r="W60" s="1585">
        <f>W59+W55</f>
      </c>
      <c r="X60" s="1585">
        <f>X59+X55</f>
      </c>
      <c r="Y60" s="1585">
        <f>Y59+Y55</f>
      </c>
      <c r="Z60" s="1585">
        <f>Z59+Z55</f>
      </c>
      <c r="AA60" s="1586">
        <f t="shared" si="118"/>
      </c>
      <c r="AB60" s="1587"/>
      <c r="AC60" s="1587"/>
      <c r="AD60" s="1585">
        <f>AD55+AD59</f>
      </c>
      <c r="AE60" s="1553"/>
    </row>
    <row r="61">
      <c r="A61" s="1548" t="s">
        <v>1103</v>
      </c>
      <c r="B61" s="1548" t="s">
        <v>1104</v>
      </c>
      <c r="C61" s="1548"/>
      <c r="D61" s="1549" t="s">
        <v>1105</v>
      </c>
      <c r="E61" s="1549"/>
      <c r="F61" s="1549"/>
      <c r="G61" s="1549"/>
      <c r="H61" s="1549"/>
      <c r="I61" s="1549"/>
      <c r="J61" s="1550" t="s">
        <v>1106</v>
      </c>
      <c r="K61" s="1550"/>
      <c r="L61" s="1550"/>
      <c r="M61" s="1550"/>
      <c r="N61" s="1550"/>
      <c r="O61" s="1550"/>
      <c r="P61" s="1550"/>
      <c r="Q61" s="1551"/>
      <c r="R61" s="1550"/>
      <c r="S61" s="1550"/>
      <c r="T61" s="1550"/>
      <c r="U61" s="1550"/>
      <c r="V61" s="1550"/>
      <c r="W61" s="1550"/>
      <c r="X61" s="1550"/>
      <c r="Y61" s="1550"/>
      <c r="Z61" s="1550"/>
      <c r="AA61" s="1550"/>
      <c r="AB61" s="1550"/>
      <c r="AC61" s="1550"/>
      <c r="AD61" s="1552"/>
      <c r="AE61" s="1553"/>
    </row>
    <row r="62">
      <c r="A62" s="1548"/>
      <c r="B62" s="1548" t="s">
        <v>1107</v>
      </c>
      <c r="C62" s="1548" t="s">
        <v>1108</v>
      </c>
      <c r="D62" s="1549" t="s">
        <v>1109</v>
      </c>
      <c r="E62" s="1554" t="s">
        <v>1110</v>
      </c>
      <c r="F62" s="1555" t="s">
        <v>1111</v>
      </c>
      <c r="G62" s="1556" t="s">
        <v>1112</v>
      </c>
      <c r="H62" s="1556" t="s">
        <v>1113</v>
      </c>
      <c r="I62" s="1556" t="s">
        <v>1114</v>
      </c>
      <c r="J62" s="1550" t="s">
        <v>1115</v>
      </c>
      <c r="K62" s="1557" t="s">
        <v>1116</v>
      </c>
      <c r="L62" s="1557" t="s">
        <v>1117</v>
      </c>
      <c r="M62" s="1557" t="s">
        <v>1118</v>
      </c>
      <c r="N62" s="1557" t="s">
        <v>1119</v>
      </c>
      <c r="O62" s="1558" t="s">
        <v>1120</v>
      </c>
      <c r="P62" s="1557" t="s">
        <v>1121</v>
      </c>
      <c r="Q62" s="1551" t="s">
        <v>1122</v>
      </c>
      <c r="R62" s="1550" t="s">
        <v>1123</v>
      </c>
      <c r="S62" s="1558" t="s">
        <v>1124</v>
      </c>
      <c r="T62" s="1558" t="s">
        <v>1125</v>
      </c>
      <c r="U62" s="1558" t="s">
        <v>1126</v>
      </c>
      <c r="V62" s="1558" t="s">
        <v>1127</v>
      </c>
      <c r="W62" s="1558" t="s">
        <v>1128</v>
      </c>
      <c r="X62" s="1558" t="s">
        <v>1129</v>
      </c>
      <c r="Y62" s="1558" t="s">
        <v>1130</v>
      </c>
      <c r="Z62" s="1558" t="s">
        <v>1131</v>
      </c>
      <c r="AA62" s="1550" t="s">
        <v>1132</v>
      </c>
      <c r="AB62" s="1552" t="s">
        <v>1133</v>
      </c>
      <c r="AC62" s="1552" t="s">
        <v>1134</v>
      </c>
      <c r="AD62" s="1552" t="s">
        <v>1135</v>
      </c>
      <c r="AE62" s="1553"/>
    </row>
    <row r="63">
      <c r="A63" s="1559" t="s">
        <v>1162</v>
      </c>
      <c r="B63" s="1560" t="s">
        <v>1144</v>
      </c>
      <c r="C63" s="1560" t="s">
        <v>1147</v>
      </c>
      <c r="D63" s="1561">
        <v>1601.05</v>
      </c>
      <c r="E63" s="1562">
        <v>0</v>
      </c>
      <c r="F63" s="1561">
        <f>E63*2000</f>
      </c>
      <c r="G63" s="1563">
        <f t="shared" ref="G63:G72" si="322">F63/D63</f>
      </c>
      <c r="H63" s="1563">
        <f t="shared" ref="H63:H72" si="148">D63/E63</f>
      </c>
      <c r="I63" s="1563">
        <f t="shared" ref="I63:I72" si="90">F63/E63</f>
      </c>
      <c r="J63" s="1564">
        <f t="shared" ref="J63:J72" si="235">D63/T63</f>
      </c>
      <c r="K63" s="1565">
        <f t="shared" ref="K63:K72" si="206">O63/S63*1</f>
      </c>
      <c r="L63" s="1565">
        <f t="shared" ref="L63:L72" si="293">T63/S63</f>
      </c>
      <c r="M63" s="1565">
        <f t="shared" ref="M63:M72" si="264">V63/S63</f>
      </c>
      <c r="N63" s="1565">
        <f t="shared" ref="N63:N72" si="61">W63/V63</f>
      </c>
      <c r="O63" s="1566">
        <f t="shared" ref="O63:O72" si="351">U63/P63</f>
      </c>
      <c r="P63" s="1565">
        <v>0.0193</v>
      </c>
      <c r="Q63" s="1567">
        <v>52</v>
      </c>
      <c r="R63" s="1564">
        <f t="shared" ref="R63:R71" si="177">(D63/S63)*1000</f>
      </c>
      <c r="S63" s="1566">
        <v>17318</v>
      </c>
      <c r="T63" s="1566">
        <v>366</v>
      </c>
      <c r="U63" s="1566">
        <v>85</v>
      </c>
      <c r="V63" s="1566">
        <v>373</v>
      </c>
      <c r="W63" s="1566">
        <v>32</v>
      </c>
      <c r="X63" s="1566">
        <v>3</v>
      </c>
      <c r="Y63" s="1566">
        <v>0</v>
      </c>
      <c r="Z63" s="1566">
        <v>11</v>
      </c>
      <c r="AA63" s="1564">
        <f t="shared" ref="AA63:AA72" si="119">AD63*1000/D63</f>
      </c>
      <c r="AB63" s="1568" t="s">
        <v>1139</v>
      </c>
      <c r="AC63" s="1568" t="s">
        <v>1148</v>
      </c>
      <c r="AD63" s="1568">
        <v>27</v>
      </c>
      <c r="AE63" s="1553"/>
    </row>
    <row r="64">
      <c r="A64" s="1559"/>
      <c r="B64" s="1560" t="s">
        <v>1144</v>
      </c>
      <c r="C64" s="1560" t="s">
        <v>1152</v>
      </c>
      <c r="D64" s="1561">
        <v>1971.97</v>
      </c>
      <c r="E64" s="1562">
        <v>4</v>
      </c>
      <c r="F64" s="1561">
        <v>6992.16</v>
      </c>
      <c r="G64" s="1563">
        <f t="shared" si="322"/>
      </c>
      <c r="H64" s="1569">
        <f t="shared" si="148"/>
      </c>
      <c r="I64" s="1569">
        <f t="shared" si="90"/>
      </c>
      <c r="J64" s="1564">
        <f t="shared" si="235"/>
      </c>
      <c r="K64" s="1565">
        <f t="shared" si="206"/>
      </c>
      <c r="L64" s="1565">
        <f t="shared" si="293"/>
      </c>
      <c r="M64" s="1565">
        <f t="shared" si="264"/>
      </c>
      <c r="N64" s="1565">
        <f t="shared" si="61"/>
      </c>
      <c r="O64" s="1566">
        <f t="shared" si="351"/>
      </c>
      <c r="P64" s="1565">
        <v>0.0199</v>
      </c>
      <c r="Q64" s="1567">
        <v>54</v>
      </c>
      <c r="R64" s="1564">
        <f t="shared" si="177"/>
      </c>
      <c r="S64" s="1566">
        <v>18678</v>
      </c>
      <c r="T64" s="1566">
        <v>389</v>
      </c>
      <c r="U64" s="1566">
        <v>89</v>
      </c>
      <c r="V64" s="1566">
        <v>405</v>
      </c>
      <c r="W64" s="1566">
        <v>40</v>
      </c>
      <c r="X64" s="1566">
        <v>2</v>
      </c>
      <c r="Y64" s="1566">
        <v>1</v>
      </c>
      <c r="Z64" s="1566">
        <v>16</v>
      </c>
      <c r="AA64" s="1564">
        <f t="shared" si="119"/>
      </c>
      <c r="AB64" s="1568" t="s">
        <v>1139</v>
      </c>
      <c r="AC64" s="1568" t="s">
        <v>1148</v>
      </c>
      <c r="AD64" s="1568">
        <v>28</v>
      </c>
      <c r="AE64" s="1553"/>
    </row>
    <row r="65">
      <c r="A65" s="1559"/>
      <c r="B65" s="1560" t="s">
        <v>1144</v>
      </c>
      <c r="C65" s="1560" t="s">
        <v>1153</v>
      </c>
      <c r="D65" s="1561">
        <v>1570.71</v>
      </c>
      <c r="E65" s="1562">
        <v>1</v>
      </c>
      <c r="F65" s="1561">
        <f>E65*2000</f>
      </c>
      <c r="G65" s="1563">
        <f t="shared" si="322"/>
      </c>
      <c r="H65" s="1563">
        <f t="shared" si="148"/>
      </c>
      <c r="I65" s="1563">
        <f t="shared" si="90"/>
      </c>
      <c r="J65" s="1570">
        <f t="shared" si="235"/>
      </c>
      <c r="K65" s="1565">
        <f t="shared" si="206"/>
      </c>
      <c r="L65" s="1565">
        <f t="shared" si="293"/>
      </c>
      <c r="M65" s="1565">
        <f t="shared" si="264"/>
      </c>
      <c r="N65" s="1565">
        <f t="shared" si="61"/>
      </c>
      <c r="O65" s="1566">
        <f t="shared" si="351"/>
      </c>
      <c r="P65" s="1565">
        <v>0.0157</v>
      </c>
      <c r="Q65" s="1567">
        <v>57</v>
      </c>
      <c r="R65" s="1564">
        <f t="shared" si="177"/>
      </c>
      <c r="S65" s="1566">
        <v>13176</v>
      </c>
      <c r="T65" s="1566">
        <v>257</v>
      </c>
      <c r="U65" s="1566">
        <v>53</v>
      </c>
      <c r="V65" s="1566">
        <v>270</v>
      </c>
      <c r="W65" s="1566">
        <v>61</v>
      </c>
      <c r="X65" s="1566">
        <v>2</v>
      </c>
      <c r="Y65" s="1566">
        <v>1</v>
      </c>
      <c r="Z65" s="1566">
        <v>20</v>
      </c>
      <c r="AA65" s="1564">
        <f t="shared" si="119"/>
      </c>
      <c r="AB65" s="1568" t="s">
        <v>1139</v>
      </c>
      <c r="AC65" s="1568" t="s">
        <v>1148</v>
      </c>
      <c r="AD65" s="1568">
        <v>26</v>
      </c>
      <c r="AE65" s="1553"/>
    </row>
    <row r="66">
      <c r="A66" s="1559"/>
      <c r="B66" s="1571" t="s">
        <v>1143</v>
      </c>
      <c r="C66" s="1571"/>
      <c r="D66" s="1572">
        <f>SUM(D63:D65)</f>
      </c>
      <c r="E66" s="1572">
        <f>SUM(E63:E65)</f>
      </c>
      <c r="F66" s="1572">
        <f>SUM(F63:F65)</f>
      </c>
      <c r="G66" s="1574">
        <f t="shared" si="322"/>
      </c>
      <c r="H66" s="1574">
        <f t="shared" si="148"/>
      </c>
      <c r="I66" s="1574">
        <f t="shared" si="90"/>
      </c>
      <c r="J66" s="1574">
        <f t="shared" si="235"/>
      </c>
      <c r="K66" s="1575">
        <f t="shared" si="206"/>
      </c>
      <c r="L66" s="1575">
        <f t="shared" si="293"/>
      </c>
      <c r="M66" s="1575">
        <f t="shared" si="264"/>
      </c>
      <c r="N66" s="1575">
        <f t="shared" si="61"/>
      </c>
      <c r="O66" s="1576">
        <f t="shared" si="351"/>
      </c>
      <c r="P66" s="1575">
        <f>AVERAGE(P63:P65)</f>
      </c>
      <c r="Q66" s="1577">
        <f>AVERAGE(Q63:Q65)</f>
      </c>
      <c r="R66" s="1574">
        <f t="shared" si="177"/>
      </c>
      <c r="S66" s="1576">
        <f>SUM(S63:S65)</f>
      </c>
      <c r="T66" s="1576">
        <f>SUM(T63:T65)</f>
      </c>
      <c r="U66" s="1576">
        <f>SUM(U63:U65)</f>
      </c>
      <c r="V66" s="1576">
        <f>SUM(V63:V65)</f>
      </c>
      <c r="W66" s="1576">
        <f>SUM(W63:W65)</f>
      </c>
      <c r="X66" s="1576">
        <f>SUM(X63:X65)</f>
      </c>
      <c r="Y66" s="1576">
        <f>SUM(Y63:Y65)</f>
      </c>
      <c r="Z66" s="1576">
        <f>SUM(Z63:Z65)</f>
      </c>
      <c r="AA66" s="1577">
        <f t="shared" si="119"/>
      </c>
      <c r="AB66" s="1578"/>
      <c r="AC66" s="1578"/>
      <c r="AD66" s="1576">
        <f>SUM(AD63:AD65)</f>
      </c>
      <c r="AE66" s="1553"/>
    </row>
    <row r="67">
      <c r="A67" s="1559"/>
      <c r="B67" s="1560" t="s">
        <v>1137</v>
      </c>
      <c r="C67" s="1560" t="s">
        <v>1154</v>
      </c>
      <c r="D67" s="1579">
        <v>1279.5</v>
      </c>
      <c r="E67" s="1562">
        <v>0</v>
      </c>
      <c r="F67" s="1561">
        <f t="shared" ref="F67:F70" si="10">E67*2000</f>
      </c>
      <c r="G67" s="1563">
        <f t="shared" si="322"/>
      </c>
      <c r="H67" s="1563">
        <f t="shared" si="148"/>
      </c>
      <c r="I67" s="1563">
        <f t="shared" si="90"/>
      </c>
      <c r="J67" s="1564">
        <f t="shared" si="235"/>
      </c>
      <c r="K67" s="1565">
        <f t="shared" si="206"/>
      </c>
      <c r="L67" s="1565">
        <f t="shared" si="293"/>
      </c>
      <c r="M67" s="1565">
        <f t="shared" si="264"/>
      </c>
      <c r="N67" s="1565">
        <f t="shared" si="61"/>
      </c>
      <c r="O67" s="1566">
        <f t="shared" si="351"/>
      </c>
      <c r="P67" s="1565">
        <v>0.0302</v>
      </c>
      <c r="Q67" s="1567">
        <v>57</v>
      </c>
      <c r="R67" s="1564">
        <f t="shared" si="177"/>
      </c>
      <c r="S67" s="1566">
        <v>10135</v>
      </c>
      <c r="T67" s="1566">
        <v>275</v>
      </c>
      <c r="U67" s="1566">
        <v>51</v>
      </c>
      <c r="V67" s="1566">
        <v>289</v>
      </c>
      <c r="W67" s="1566">
        <v>27</v>
      </c>
      <c r="X67" s="1566">
        <v>2</v>
      </c>
      <c r="Y67" s="1566">
        <v>0</v>
      </c>
      <c r="Z67" s="1566">
        <v>13</v>
      </c>
      <c r="AA67" s="1564">
        <f t="shared" si="119"/>
      </c>
      <c r="AB67" s="1568" t="s">
        <v>1139</v>
      </c>
      <c r="AC67" s="1568" t="s">
        <v>1148</v>
      </c>
      <c r="AD67" s="1568">
        <v>4</v>
      </c>
      <c r="AE67" s="1553"/>
    </row>
    <row r="68">
      <c r="A68" s="1559"/>
      <c r="B68" s="1560" t="s">
        <v>1137</v>
      </c>
      <c r="C68" s="1560" t="s">
        <v>1155</v>
      </c>
      <c r="D68" s="1561">
        <v>1444.29</v>
      </c>
      <c r="E68" s="1562">
        <v>2</v>
      </c>
      <c r="F68" s="1561">
        <f t="shared" si="10"/>
      </c>
      <c r="G68" s="1563">
        <f t="shared" si="322"/>
      </c>
      <c r="H68" s="1563">
        <f t="shared" si="148"/>
      </c>
      <c r="I68" s="1563">
        <f t="shared" si="90"/>
      </c>
      <c r="J68" s="1564">
        <f t="shared" si="235"/>
      </c>
      <c r="K68" s="1565">
        <f t="shared" si="206"/>
      </c>
      <c r="L68" s="1565">
        <f t="shared" si="293"/>
      </c>
      <c r="M68" s="1565">
        <f t="shared" si="264"/>
      </c>
      <c r="N68" s="1565">
        <f t="shared" si="61"/>
      </c>
      <c r="O68" s="1566">
        <f t="shared" si="351"/>
      </c>
      <c r="P68" s="1565">
        <v>0.0314</v>
      </c>
      <c r="Q68" s="1567">
        <v>59</v>
      </c>
      <c r="R68" s="1564">
        <f t="shared" si="177"/>
      </c>
      <c r="S68" s="1566">
        <v>11996</v>
      </c>
      <c r="T68" s="1566">
        <v>345</v>
      </c>
      <c r="U68" s="1566">
        <v>58</v>
      </c>
      <c r="V68" s="1566">
        <v>369</v>
      </c>
      <c r="W68" s="1566">
        <v>46</v>
      </c>
      <c r="X68" s="1566">
        <v>1</v>
      </c>
      <c r="Y68" s="1566">
        <v>0</v>
      </c>
      <c r="Z68" s="1566">
        <v>11</v>
      </c>
      <c r="AA68" s="1564">
        <f t="shared" si="119"/>
      </c>
      <c r="AB68" s="1568" t="s">
        <v>1139</v>
      </c>
      <c r="AC68" s="1568" t="s">
        <v>1148</v>
      </c>
      <c r="AD68" s="1568">
        <v>19</v>
      </c>
      <c r="AE68" s="1553"/>
    </row>
    <row r="69">
      <c r="A69" s="1559"/>
      <c r="B69" s="1560" t="s">
        <v>1137</v>
      </c>
      <c r="C69" s="1560" t="s">
        <v>1156</v>
      </c>
      <c r="D69" s="1561">
        <v>1321.26</v>
      </c>
      <c r="E69" s="1562">
        <v>2</v>
      </c>
      <c r="F69" s="1561">
        <f t="shared" si="10"/>
      </c>
      <c r="G69" s="1563">
        <f t="shared" si="322"/>
      </c>
      <c r="H69" s="1563">
        <f t="shared" si="148"/>
      </c>
      <c r="I69" s="1563">
        <f t="shared" si="90"/>
      </c>
      <c r="J69" s="1564">
        <f t="shared" si="235"/>
      </c>
      <c r="K69" s="1565">
        <f t="shared" si="206"/>
      </c>
      <c r="L69" s="1565">
        <f t="shared" si="293"/>
      </c>
      <c r="M69" s="1565">
        <f t="shared" si="264"/>
      </c>
      <c r="N69" s="1565">
        <f t="shared" si="61"/>
      </c>
      <c r="O69" s="1566">
        <f t="shared" si="351"/>
      </c>
      <c r="P69" s="1565">
        <v>0.0255</v>
      </c>
      <c r="Q69" s="1567">
        <v>59</v>
      </c>
      <c r="R69" s="1564">
        <f t="shared" si="177"/>
      </c>
      <c r="S69" s="1566">
        <v>12227</v>
      </c>
      <c r="T69" s="1566">
        <v>359</v>
      </c>
      <c r="U69" s="1566">
        <v>56</v>
      </c>
      <c r="V69" s="1566">
        <v>385</v>
      </c>
      <c r="W69" s="1566">
        <v>36</v>
      </c>
      <c r="X69" s="1566">
        <v>5</v>
      </c>
      <c r="Y69" s="1566">
        <v>1</v>
      </c>
      <c r="Z69" s="1566">
        <v>8</v>
      </c>
      <c r="AA69" s="1564">
        <f t="shared" si="119"/>
      </c>
      <c r="AB69" s="1568" t="s">
        <v>1139</v>
      </c>
      <c r="AC69" s="1568" t="s">
        <v>1148</v>
      </c>
      <c r="AD69" s="1568">
        <v>12</v>
      </c>
      <c r="AE69" s="1553"/>
    </row>
    <row r="70">
      <c r="A70" s="1559"/>
      <c r="B70" s="1560" t="s">
        <v>1137</v>
      </c>
      <c r="C70" s="1560" t="s">
        <v>1157</v>
      </c>
      <c r="D70" s="1561">
        <v>1537.1599999999999</v>
      </c>
      <c r="E70" s="1562">
        <v>2</v>
      </c>
      <c r="F70" s="1561">
        <f t="shared" si="10"/>
      </c>
      <c r="G70" s="1563">
        <f t="shared" si="322"/>
      </c>
      <c r="H70" s="1563">
        <f t="shared" si="148"/>
      </c>
      <c r="I70" s="1563">
        <f t="shared" si="90"/>
      </c>
      <c r="J70" s="1564">
        <f t="shared" si="235"/>
      </c>
      <c r="K70" s="1565">
        <f t="shared" si="206"/>
      </c>
      <c r="L70" s="1565">
        <f t="shared" si="293"/>
      </c>
      <c r="M70" s="1565">
        <f t="shared" si="264"/>
      </c>
      <c r="N70" s="1565">
        <f t="shared" si="61"/>
      </c>
      <c r="O70" s="1566">
        <f t="shared" si="351"/>
      </c>
      <c r="P70" s="1565">
        <v>0.0133</v>
      </c>
      <c r="Q70" s="1567">
        <v>57</v>
      </c>
      <c r="R70" s="1564">
        <f t="shared" si="177"/>
      </c>
      <c r="S70" s="1566">
        <v>13297</v>
      </c>
      <c r="T70" s="1566">
        <v>446</v>
      </c>
      <c r="U70" s="1566">
        <v>39</v>
      </c>
      <c r="V70" s="1566">
        <v>462</v>
      </c>
      <c r="W70" s="1566">
        <v>49</v>
      </c>
      <c r="X70" s="1566">
        <v>4</v>
      </c>
      <c r="Y70" s="1566">
        <v>2</v>
      </c>
      <c r="Z70" s="1566">
        <v>5</v>
      </c>
      <c r="AA70" s="1564">
        <f t="shared" si="119"/>
      </c>
      <c r="AB70" s="1568" t="s">
        <v>1139</v>
      </c>
      <c r="AC70" s="1568" t="s">
        <v>1148</v>
      </c>
      <c r="AD70" s="1568">
        <v>11</v>
      </c>
      <c r="AE70" s="1553"/>
    </row>
    <row r="71">
      <c r="A71" s="1559"/>
      <c r="B71" s="1571" t="s">
        <v>1143</v>
      </c>
      <c r="C71" s="1571"/>
      <c r="D71" s="1576">
        <f>D70+D69+D68+D67</f>
      </c>
      <c r="E71" s="1576">
        <f>E70+E69+E68+E67</f>
      </c>
      <c r="F71" s="1576">
        <f>F70+F69+F68+F67</f>
      </c>
      <c r="G71" s="1574">
        <f t="shared" si="322"/>
      </c>
      <c r="H71" s="1574">
        <f t="shared" si="148"/>
      </c>
      <c r="I71" s="1574">
        <f t="shared" si="90"/>
      </c>
      <c r="J71" s="1574">
        <f t="shared" si="235"/>
      </c>
      <c r="K71" s="1575">
        <f t="shared" si="206"/>
      </c>
      <c r="L71" s="1575">
        <f t="shared" si="293"/>
      </c>
      <c r="M71" s="1575">
        <f t="shared" si="264"/>
      </c>
      <c r="N71" s="1575">
        <f t="shared" si="61"/>
      </c>
      <c r="O71" s="1576">
        <f t="shared" si="351"/>
      </c>
      <c r="P71" s="1575">
        <f>AVERAGE(P67:P70)</f>
      </c>
      <c r="Q71" s="1577">
        <f>AVERAGE(Q67:Q70)</f>
      </c>
      <c r="R71" s="1572">
        <f t="shared" si="177"/>
      </c>
      <c r="S71" s="1576">
        <f>SUM(S67:S70)</f>
      </c>
      <c r="T71" s="1576">
        <f>SUM(T67:T70)</f>
      </c>
      <c r="U71" s="1576">
        <f>SUM(U67:U70)</f>
      </c>
      <c r="V71" s="1576">
        <f>SUM(V67:V70)</f>
      </c>
      <c r="W71" s="1576">
        <f>SUM(W67:W70)</f>
      </c>
      <c r="X71" s="1576">
        <f>SUM(X67:X70)</f>
      </c>
      <c r="Y71" s="1576">
        <f>SUM(Y67:Y70)</f>
      </c>
      <c r="Z71" s="1576">
        <f>SUM(Z67:Z70)</f>
      </c>
      <c r="AA71" s="1577">
        <f t="shared" si="119"/>
      </c>
      <c r="AB71" s="1578"/>
      <c r="AC71" s="1578"/>
      <c r="AD71" s="1576">
        <f>SUM(AD67:AD70)</f>
      </c>
      <c r="AE71" s="1553"/>
    </row>
    <row r="72">
      <c r="A72" s="1559"/>
      <c r="B72" s="1581" t="s">
        <v>1149</v>
      </c>
      <c r="C72" s="1581"/>
      <c r="D72" s="1582">
        <f>D71+D66</f>
      </c>
      <c r="E72" s="1582">
        <f>E71+E66</f>
      </c>
      <c r="F72" s="1582">
        <f>F71+F66</f>
      </c>
      <c r="G72" s="1583">
        <f t="shared" si="322"/>
      </c>
      <c r="H72" s="1583">
        <f t="shared" si="148"/>
      </c>
      <c r="I72" s="1583">
        <f t="shared" si="90"/>
      </c>
      <c r="J72" s="1583">
        <f t="shared" si="235"/>
      </c>
      <c r="K72" s="1584">
        <f t="shared" si="206"/>
      </c>
      <c r="L72" s="1584">
        <f t="shared" si="293"/>
      </c>
      <c r="M72" s="1584">
        <f t="shared" si="264"/>
      </c>
      <c r="N72" s="1584">
        <f t="shared" si="61"/>
      </c>
      <c r="O72" s="1585">
        <f t="shared" si="351"/>
      </c>
      <c r="P72" s="1585">
        <f>(P71+P66)/2</f>
      </c>
      <c r="Q72" s="1586">
        <f>(Q71+Q66)/2</f>
      </c>
      <c r="R72" s="1582">
        <f>(R71+R66)/2</f>
      </c>
      <c r="S72" s="1585">
        <f>S71+S66</f>
      </c>
      <c r="T72" s="1585">
        <f>T71+T66</f>
      </c>
      <c r="U72" s="1585">
        <f>U71+U66</f>
      </c>
      <c r="V72" s="1585">
        <f>V71+V66</f>
      </c>
      <c r="W72" s="1585">
        <f>W71+W66</f>
      </c>
      <c r="X72" s="1585">
        <f>X71+X66</f>
      </c>
      <c r="Y72" s="1585">
        <f>Y71+Y66</f>
      </c>
      <c r="Z72" s="1585">
        <f>Z71+Z66</f>
      </c>
      <c r="AA72" s="1586">
        <f t="shared" si="119"/>
      </c>
      <c r="AB72" s="1587"/>
      <c r="AC72" s="1587"/>
      <c r="AD72" s="1585">
        <f>AD66+AD71</f>
      </c>
      <c r="AE72" s="1553"/>
    </row>
    <row r="73">
      <c r="A73" s="1548" t="s">
        <v>1103</v>
      </c>
      <c r="B73" s="1548" t="s">
        <v>1104</v>
      </c>
      <c r="C73" s="1548"/>
      <c r="D73" s="1549" t="s">
        <v>1105</v>
      </c>
      <c r="E73" s="1549"/>
      <c r="F73" s="1549"/>
      <c r="G73" s="1549"/>
      <c r="H73" s="1549"/>
      <c r="I73" s="1549"/>
      <c r="J73" s="1550" t="s">
        <v>1106</v>
      </c>
      <c r="K73" s="1550"/>
      <c r="L73" s="1550"/>
      <c r="M73" s="1550"/>
      <c r="N73" s="1550"/>
      <c r="O73" s="1550"/>
      <c r="P73" s="1550"/>
      <c r="Q73" s="1551"/>
      <c r="R73" s="1550"/>
      <c r="S73" s="1550"/>
      <c r="T73" s="1550"/>
      <c r="U73" s="1550"/>
      <c r="V73" s="1550"/>
      <c r="W73" s="1550"/>
      <c r="X73" s="1550"/>
      <c r="Y73" s="1550"/>
      <c r="Z73" s="1550"/>
      <c r="AA73" s="1550"/>
      <c r="AB73" s="1550"/>
      <c r="AC73" s="1550"/>
      <c r="AD73" s="1552"/>
      <c r="AE73" s="1553"/>
    </row>
    <row r="74">
      <c r="A74" s="1548"/>
      <c r="B74" s="1548" t="s">
        <v>1107</v>
      </c>
      <c r="C74" s="1548" t="s">
        <v>1108</v>
      </c>
      <c r="D74" s="1549" t="s">
        <v>1109</v>
      </c>
      <c r="E74" s="1554" t="s">
        <v>1110</v>
      </c>
      <c r="F74" s="1555" t="s">
        <v>1111</v>
      </c>
      <c r="G74" s="1556" t="s">
        <v>1112</v>
      </c>
      <c r="H74" s="1556" t="s">
        <v>1113</v>
      </c>
      <c r="I74" s="1556" t="s">
        <v>1114</v>
      </c>
      <c r="J74" s="1550" t="s">
        <v>1115</v>
      </c>
      <c r="K74" s="1557" t="s">
        <v>1116</v>
      </c>
      <c r="L74" s="1557" t="s">
        <v>1117</v>
      </c>
      <c r="M74" s="1557" t="s">
        <v>1118</v>
      </c>
      <c r="N74" s="1557" t="s">
        <v>1119</v>
      </c>
      <c r="O74" s="1558" t="s">
        <v>1120</v>
      </c>
      <c r="P74" s="1557" t="s">
        <v>1121</v>
      </c>
      <c r="Q74" s="1551" t="s">
        <v>1122</v>
      </c>
      <c r="R74" s="1550" t="s">
        <v>1123</v>
      </c>
      <c r="S74" s="1558" t="s">
        <v>1124</v>
      </c>
      <c r="T74" s="1558" t="s">
        <v>1125</v>
      </c>
      <c r="U74" s="1558" t="s">
        <v>1126</v>
      </c>
      <c r="V74" s="1558" t="s">
        <v>1127</v>
      </c>
      <c r="W74" s="1558" t="s">
        <v>1128</v>
      </c>
      <c r="X74" s="1558" t="s">
        <v>1129</v>
      </c>
      <c r="Y74" s="1558" t="s">
        <v>1130</v>
      </c>
      <c r="Z74" s="1558" t="s">
        <v>1131</v>
      </c>
      <c r="AA74" s="1550" t="s">
        <v>1132</v>
      </c>
      <c r="AB74" s="1552" t="s">
        <v>1133</v>
      </c>
      <c r="AC74" s="1552" t="s">
        <v>1134</v>
      </c>
      <c r="AD74" s="1552" t="s">
        <v>1135</v>
      </c>
      <c r="AE74" s="1553"/>
    </row>
    <row r="75">
      <c r="A75" s="1559" t="s">
        <v>1163</v>
      </c>
      <c r="B75" s="1560" t="s">
        <v>1137</v>
      </c>
      <c r="C75" s="1560" t="s">
        <v>1147</v>
      </c>
      <c r="D75" s="1561">
        <v>1439.62</v>
      </c>
      <c r="E75" s="1562">
        <v>1</v>
      </c>
      <c r="F75" s="1561">
        <f t="shared" ref="F75:F78" si="11">E75*2000</f>
      </c>
      <c r="G75" s="1563">
        <f t="shared" ref="G75:G84" si="323">F75/D75</f>
      </c>
      <c r="H75" s="1563">
        <f t="shared" ref="H75:H84" si="149">D75/E75</f>
      </c>
      <c r="I75" s="1563">
        <f t="shared" ref="I75:I84" si="91">F75/E75</f>
      </c>
      <c r="J75" s="1564">
        <f t="shared" ref="J75:J84" si="236">D75/T75</f>
      </c>
      <c r="K75" s="1565">
        <f t="shared" ref="K75:K84" si="207">O75/S75*1</f>
      </c>
      <c r="L75" s="1565">
        <f t="shared" ref="L75:L84" si="294">T75/S75</f>
      </c>
      <c r="M75" s="1565">
        <f t="shared" ref="M75:M84" si="265">V75/S75</f>
      </c>
      <c r="N75" s="1565">
        <f t="shared" ref="N75:N84" si="62">W75/V75</f>
      </c>
      <c r="O75" s="1566">
        <f t="shared" ref="O75:O84" si="352">U75/P75</f>
      </c>
      <c r="P75" s="1565">
        <v>0.0152</v>
      </c>
      <c r="Q75" s="1567">
        <v>72</v>
      </c>
      <c r="R75" s="1564">
        <f t="shared" ref="R75:R83" si="178">(D75/S75)*1000</f>
      </c>
      <c r="S75" s="1566">
        <v>11279</v>
      </c>
      <c r="T75" s="1566">
        <v>264</v>
      </c>
      <c r="U75" s="1566">
        <v>54</v>
      </c>
      <c r="V75" s="1566">
        <v>269</v>
      </c>
      <c r="W75" s="1566">
        <v>18</v>
      </c>
      <c r="X75" s="1566">
        <v>5</v>
      </c>
      <c r="Y75" s="1566">
        <v>0</v>
      </c>
      <c r="Z75" s="1566">
        <v>9</v>
      </c>
      <c r="AA75" s="1564">
        <f t="shared" ref="AA75:AA84" si="120">AD75*1000/D75</f>
      </c>
      <c r="AB75" s="1568" t="s">
        <v>1139</v>
      </c>
      <c r="AC75" s="1568" t="s">
        <v>1148</v>
      </c>
      <c r="AD75" s="1568">
        <v>12</v>
      </c>
      <c r="AE75" s="1553"/>
    </row>
    <row r="76">
      <c r="A76" s="1559"/>
      <c r="B76" s="1560" t="s">
        <v>1137</v>
      </c>
      <c r="C76" s="1560" t="s">
        <v>1152</v>
      </c>
      <c r="D76" s="1561">
        <v>1350.49</v>
      </c>
      <c r="E76" s="1562">
        <v>3</v>
      </c>
      <c r="F76" s="1561">
        <f t="shared" si="11"/>
      </c>
      <c r="G76" s="1563">
        <f t="shared" si="323"/>
      </c>
      <c r="H76" s="1569">
        <f t="shared" si="149"/>
      </c>
      <c r="I76" s="1569">
        <f t="shared" si="91"/>
      </c>
      <c r="J76" s="1564">
        <f t="shared" si="236"/>
      </c>
      <c r="K76" s="1565">
        <f t="shared" si="207"/>
      </c>
      <c r="L76" s="1565">
        <f t="shared" si="294"/>
      </c>
      <c r="M76" s="1565">
        <f t="shared" si="265"/>
      </c>
      <c r="N76" s="1565">
        <f t="shared" si="62"/>
      </c>
      <c r="O76" s="1566">
        <f t="shared" si="352"/>
      </c>
      <c r="P76" s="1565">
        <v>0.0238</v>
      </c>
      <c r="Q76" s="1567">
        <v>71</v>
      </c>
      <c r="R76" s="1564">
        <f t="shared" si="178"/>
      </c>
      <c r="S76" s="1566">
        <v>9514</v>
      </c>
      <c r="T76" s="1566">
        <v>233</v>
      </c>
      <c r="U76" s="1566">
        <v>55</v>
      </c>
      <c r="V76" s="1566">
        <v>236</v>
      </c>
      <c r="W76" s="1566">
        <v>50</v>
      </c>
      <c r="X76" s="1566">
        <v>6</v>
      </c>
      <c r="Y76" s="1566">
        <v>1</v>
      </c>
      <c r="Z76" s="1566">
        <v>7</v>
      </c>
      <c r="AA76" s="1564">
        <f t="shared" si="120"/>
      </c>
      <c r="AB76" s="1568" t="s">
        <v>1139</v>
      </c>
      <c r="AC76" s="1568" t="s">
        <v>1148</v>
      </c>
      <c r="AD76" s="1568">
        <v>16</v>
      </c>
      <c r="AE76" s="1553"/>
    </row>
    <row r="77">
      <c r="A77" s="1559"/>
      <c r="B77" s="1560" t="s">
        <v>1137</v>
      </c>
      <c r="C77" s="1560" t="s">
        <v>1153</v>
      </c>
      <c r="D77" s="1588">
        <v>1253.75</v>
      </c>
      <c r="E77" s="1589">
        <v>2</v>
      </c>
      <c r="F77" s="1561">
        <f t="shared" si="11"/>
      </c>
      <c r="G77" s="1563">
        <f t="shared" si="323"/>
      </c>
      <c r="H77" s="1563">
        <f t="shared" si="149"/>
      </c>
      <c r="I77" s="1563">
        <f t="shared" si="91"/>
      </c>
      <c r="J77" s="1570">
        <f t="shared" si="236"/>
      </c>
      <c r="K77" s="1565">
        <f t="shared" si="207"/>
      </c>
      <c r="L77" s="1565">
        <f t="shared" si="294"/>
      </c>
      <c r="M77" s="1565">
        <f t="shared" si="265"/>
      </c>
      <c r="N77" s="1565">
        <f t="shared" si="62"/>
      </c>
      <c r="O77" s="1566">
        <f t="shared" si="352"/>
      </c>
      <c r="P77" s="1590">
        <v>0.0275</v>
      </c>
      <c r="Q77" s="1591">
        <v>72</v>
      </c>
      <c r="R77" s="1564">
        <f t="shared" si="178"/>
      </c>
      <c r="S77" s="1566">
        <v>9501</v>
      </c>
      <c r="T77" s="1566">
        <v>257</v>
      </c>
      <c r="U77" s="1566">
        <v>52</v>
      </c>
      <c r="V77" s="1566">
        <v>268</v>
      </c>
      <c r="W77" s="1566">
        <v>35</v>
      </c>
      <c r="X77" s="1566">
        <v>0</v>
      </c>
      <c r="Y77" s="1566">
        <v>0</v>
      </c>
      <c r="Z77" s="1566">
        <v>11</v>
      </c>
      <c r="AA77" s="1564">
        <f t="shared" si="120"/>
      </c>
      <c r="AB77" s="1568" t="s">
        <v>1139</v>
      </c>
      <c r="AC77" s="1568" t="s">
        <v>1148</v>
      </c>
      <c r="AD77" s="1568"/>
      <c r="AE77" s="1553"/>
    </row>
    <row r="78">
      <c r="A78" s="1559"/>
      <c r="B78" s="1560" t="s">
        <v>1137</v>
      </c>
      <c r="C78" s="1560" t="s">
        <v>1154</v>
      </c>
      <c r="D78" s="1588">
        <v>1607.35</v>
      </c>
      <c r="E78" s="1589">
        <v>2</v>
      </c>
      <c r="F78" s="1561">
        <f t="shared" si="11"/>
      </c>
      <c r="G78" s="1563">
        <f t="shared" si="323"/>
      </c>
      <c r="H78" s="1563">
        <f t="shared" si="149"/>
      </c>
      <c r="I78" s="1563">
        <f t="shared" si="91"/>
      </c>
      <c r="J78" s="1570">
        <f t="shared" si="236"/>
      </c>
      <c r="K78" s="1565">
        <f t="shared" si="207"/>
      </c>
      <c r="L78" s="1565">
        <f t="shared" si="294"/>
      </c>
      <c r="M78" s="1565">
        <f t="shared" si="265"/>
      </c>
      <c r="N78" s="1565">
        <f t="shared" si="62"/>
      </c>
      <c r="O78" s="1566">
        <f t="shared" si="352"/>
      </c>
      <c r="P78" s="1590">
        <v>0.0325</v>
      </c>
      <c r="Q78" s="1591">
        <v>78</v>
      </c>
      <c r="R78" s="1564">
        <f t="shared" si="178"/>
      </c>
      <c r="S78" s="1566">
        <v>12289</v>
      </c>
      <c r="T78" s="1566">
        <v>323</v>
      </c>
      <c r="U78" s="1566">
        <v>63</v>
      </c>
      <c r="V78" s="1566">
        <v>337</v>
      </c>
      <c r="W78" s="1566">
        <v>69</v>
      </c>
      <c r="X78" s="1566">
        <v>6</v>
      </c>
      <c r="Y78" s="1566">
        <v>1</v>
      </c>
      <c r="Z78" s="1566">
        <v>13</v>
      </c>
      <c r="AA78" s="1564">
        <f t="shared" si="120"/>
      </c>
      <c r="AB78" s="1568" t="s">
        <v>1139</v>
      </c>
      <c r="AC78" s="1568" t="s">
        <v>1148</v>
      </c>
      <c r="AD78" s="1568"/>
      <c r="AE78" s="1553"/>
    </row>
    <row r="79">
      <c r="A79" s="1559"/>
      <c r="B79" s="1571" t="s">
        <v>1143</v>
      </c>
      <c r="C79" s="1571"/>
      <c r="D79" s="1572">
        <f>SUM(D75:D78)</f>
      </c>
      <c r="E79" s="1572">
        <f>SUM(E75:E78)</f>
      </c>
      <c r="F79" s="1572">
        <f>SUM(F75:F78)</f>
      </c>
      <c r="G79" s="1574">
        <f t="shared" si="323"/>
      </c>
      <c r="H79" s="1574">
        <f t="shared" si="149"/>
      </c>
      <c r="I79" s="1574">
        <f t="shared" si="91"/>
      </c>
      <c r="J79" s="1574">
        <f t="shared" si="236"/>
      </c>
      <c r="K79" s="1575">
        <f t="shared" si="207"/>
      </c>
      <c r="L79" s="1575">
        <f t="shared" si="294"/>
      </c>
      <c r="M79" s="1575">
        <f t="shared" si="265"/>
      </c>
      <c r="N79" s="1575">
        <f t="shared" si="62"/>
      </c>
      <c r="O79" s="1576">
        <f t="shared" si="352"/>
      </c>
      <c r="P79" s="1575">
        <f>AVERAGE(P75:P78)</f>
      </c>
      <c r="Q79" s="1577">
        <f>AVERAGE(Q75:Q78)</f>
      </c>
      <c r="R79" s="1574">
        <f t="shared" si="178"/>
      </c>
      <c r="S79" s="1576">
        <f>SUM(S75:S78)</f>
      </c>
      <c r="T79" s="1576">
        <f>SUM(T75:T78)</f>
      </c>
      <c r="U79" s="1576">
        <f>SUM(U75:U78)</f>
      </c>
      <c r="V79" s="1576">
        <f>SUM(V75:V78)</f>
      </c>
      <c r="W79" s="1576">
        <f>SUM(W75:W78)</f>
      </c>
      <c r="X79" s="1576">
        <f>SUM(X75:X78)</f>
      </c>
      <c r="Y79" s="1576">
        <f>SUM(Y75:Y78)</f>
      </c>
      <c r="Z79" s="1576">
        <f>SUM(Z75:Z78)</f>
      </c>
      <c r="AA79" s="1577">
        <f t="shared" si="120"/>
      </c>
      <c r="AB79" s="1578"/>
      <c r="AC79" s="1578"/>
      <c r="AD79" s="1576">
        <f>SUM(AD75:AD78)</f>
      </c>
      <c r="AE79" s="1553"/>
    </row>
    <row r="80">
      <c r="A80" s="1559"/>
      <c r="B80" s="1560" t="s">
        <v>1144</v>
      </c>
      <c r="C80" s="1560" t="s">
        <v>1155</v>
      </c>
      <c r="D80" s="1592">
        <v>1919.79</v>
      </c>
      <c r="E80" s="1589">
        <v>1</v>
      </c>
      <c r="F80" s="1561">
        <f t="shared" ref="F80:F82" si="12">E80*2000</f>
      </c>
      <c r="G80" s="1563">
        <f t="shared" si="323"/>
      </c>
      <c r="H80" s="1563">
        <f t="shared" si="149"/>
      </c>
      <c r="I80" s="1563">
        <f t="shared" si="91"/>
      </c>
      <c r="J80" s="1564">
        <f t="shared" si="236"/>
      </c>
      <c r="K80" s="1565">
        <f t="shared" si="207"/>
      </c>
      <c r="L80" s="1565">
        <f t="shared" si="294"/>
      </c>
      <c r="M80" s="1565">
        <f t="shared" si="265"/>
      </c>
      <c r="N80" s="1565">
        <f t="shared" si="62"/>
      </c>
      <c r="O80" s="1566">
        <f t="shared" si="352"/>
      </c>
      <c r="P80" s="1590">
        <v>0.0342</v>
      </c>
      <c r="Q80" s="1591">
        <v>75</v>
      </c>
      <c r="R80" s="1564">
        <f t="shared" si="178"/>
      </c>
      <c r="S80" s="1566">
        <v>14332</v>
      </c>
      <c r="T80" s="1566">
        <v>416</v>
      </c>
      <c r="U80" s="1566">
        <v>76</v>
      </c>
      <c r="V80" s="1566">
        <v>438</v>
      </c>
      <c r="W80" s="1566">
        <v>57</v>
      </c>
      <c r="X80" s="1566">
        <v>3</v>
      </c>
      <c r="Y80" s="1593">
        <v>0</v>
      </c>
      <c r="Z80" s="1566">
        <v>19</v>
      </c>
      <c r="AA80" s="1564">
        <f t="shared" si="120"/>
      </c>
      <c r="AB80" s="1568" t="s">
        <v>1139</v>
      </c>
      <c r="AC80" s="1568" t="s">
        <v>1148</v>
      </c>
      <c r="AD80" s="1568"/>
      <c r="AE80" s="1553"/>
    </row>
    <row r="81">
      <c r="A81" s="1559"/>
      <c r="B81" s="1560" t="s">
        <v>1144</v>
      </c>
      <c r="C81" s="1560" t="s">
        <v>1156</v>
      </c>
      <c r="D81" s="1588">
        <v>1787.06</v>
      </c>
      <c r="E81" s="1589">
        <v>2</v>
      </c>
      <c r="F81" s="1561">
        <f t="shared" si="12"/>
      </c>
      <c r="G81" s="1563">
        <f t="shared" si="323"/>
      </c>
      <c r="H81" s="1563">
        <f t="shared" si="149"/>
      </c>
      <c r="I81" s="1563">
        <f t="shared" si="91"/>
      </c>
      <c r="J81" s="1564">
        <f t="shared" si="236"/>
      </c>
      <c r="K81" s="1565">
        <f t="shared" si="207"/>
      </c>
      <c r="L81" s="1565">
        <f t="shared" si="294"/>
      </c>
      <c r="M81" s="1565">
        <f t="shared" si="265"/>
      </c>
      <c r="N81" s="1565">
        <f t="shared" si="62"/>
      </c>
      <c r="O81" s="1566">
        <f t="shared" si="352"/>
      </c>
      <c r="P81" s="1590">
        <v>0.0279</v>
      </c>
      <c r="Q81" s="1591">
        <v>69</v>
      </c>
      <c r="R81" s="1564">
        <f t="shared" si="178"/>
      </c>
      <c r="S81" s="1566">
        <v>13801</v>
      </c>
      <c r="T81" s="1566">
        <v>466</v>
      </c>
      <c r="U81" s="1566">
        <v>80</v>
      </c>
      <c r="V81" s="1566">
        <v>485</v>
      </c>
      <c r="W81" s="1566">
        <v>72</v>
      </c>
      <c r="X81" s="1566">
        <v>6</v>
      </c>
      <c r="Y81" s="1593">
        <v>0</v>
      </c>
      <c r="Z81" s="1566">
        <v>16</v>
      </c>
      <c r="AA81" s="1564">
        <f t="shared" si="120"/>
      </c>
      <c r="AB81" s="1568" t="s">
        <v>1139</v>
      </c>
      <c r="AC81" s="1568" t="s">
        <v>1148</v>
      </c>
      <c r="AD81" s="1568"/>
      <c r="AE81" s="1553"/>
    </row>
    <row r="82">
      <c r="A82" s="1559"/>
      <c r="B82" s="1560" t="s">
        <v>1144</v>
      </c>
      <c r="C82" s="1560" t="s">
        <v>1157</v>
      </c>
      <c r="D82" s="1588">
        <v>2038.45</v>
      </c>
      <c r="E82" s="1589">
        <v>1</v>
      </c>
      <c r="F82" s="1561">
        <f t="shared" si="12"/>
      </c>
      <c r="G82" s="1563">
        <f t="shared" si="323"/>
      </c>
      <c r="H82" s="1563">
        <f t="shared" si="149"/>
      </c>
      <c r="I82" s="1563">
        <f t="shared" si="91"/>
      </c>
      <c r="J82" s="1564">
        <f t="shared" si="236"/>
      </c>
      <c r="K82" s="1565">
        <f t="shared" si="207"/>
      </c>
      <c r="L82" s="1565">
        <f t="shared" si="294"/>
      </c>
      <c r="M82" s="1565">
        <f t="shared" si="265"/>
      </c>
      <c r="N82" s="1565">
        <f t="shared" si="62"/>
      </c>
      <c r="O82" s="1566">
        <f t="shared" si="352"/>
      </c>
      <c r="P82" s="1590">
        <v>0.0239</v>
      </c>
      <c r="Q82" s="1591">
        <v>64</v>
      </c>
      <c r="R82" s="1564">
        <f t="shared" si="178"/>
      </c>
      <c r="S82" s="1566">
        <v>15227</v>
      </c>
      <c r="T82" s="1566">
        <v>575</v>
      </c>
      <c r="U82" s="1566">
        <v>84</v>
      </c>
      <c r="V82" s="1566">
        <v>596</v>
      </c>
      <c r="W82" s="1566">
        <v>50</v>
      </c>
      <c r="X82" s="1566">
        <v>10</v>
      </c>
      <c r="Y82" s="1593">
        <v>0</v>
      </c>
      <c r="Z82" s="1566">
        <v>20</v>
      </c>
      <c r="AA82" s="1564">
        <f t="shared" si="120"/>
      </c>
      <c r="AB82" s="1568" t="s">
        <v>1139</v>
      </c>
      <c r="AC82" s="1568" t="s">
        <v>1148</v>
      </c>
      <c r="AD82" s="1568"/>
      <c r="AE82" s="1553"/>
    </row>
    <row r="83">
      <c r="A83" s="1559"/>
      <c r="B83" s="1571" t="s">
        <v>1143</v>
      </c>
      <c r="C83" s="1571"/>
      <c r="D83" s="1576">
        <f>D82+D81+D80</f>
      </c>
      <c r="E83" s="1576">
        <f>E82+E81+E80</f>
      </c>
      <c r="F83" s="1576">
        <f>F82+F81+F80</f>
      </c>
      <c r="G83" s="1574">
        <f t="shared" si="323"/>
      </c>
      <c r="H83" s="1574">
        <f t="shared" si="149"/>
      </c>
      <c r="I83" s="1574">
        <f t="shared" si="91"/>
      </c>
      <c r="J83" s="1574">
        <f t="shared" si="236"/>
      </c>
      <c r="K83" s="1575">
        <f t="shared" si="207"/>
      </c>
      <c r="L83" s="1575">
        <f t="shared" si="294"/>
      </c>
      <c r="M83" s="1575">
        <f t="shared" si="265"/>
      </c>
      <c r="N83" s="1575">
        <f t="shared" si="62"/>
      </c>
      <c r="O83" s="1576">
        <f t="shared" si="352"/>
      </c>
      <c r="P83" s="1575">
        <f>AVERAGE(P80:P82)</f>
      </c>
      <c r="Q83" s="1577">
        <f>AVERAGE(Q80:Q82)</f>
      </c>
      <c r="R83" s="1572">
        <f t="shared" si="178"/>
      </c>
      <c r="S83" s="1576">
        <f>SUM(S80:S82)</f>
      </c>
      <c r="T83" s="1576">
        <f>SUM(T80:T82)</f>
      </c>
      <c r="U83" s="1576">
        <f>SUM(U80:U82)</f>
      </c>
      <c r="V83" s="1576">
        <f>SUM(V80:V82)</f>
      </c>
      <c r="W83" s="1576">
        <f>SUM(W80:W82)</f>
      </c>
      <c r="X83" s="1576">
        <f>SUM(X80:X82)</f>
      </c>
      <c r="Y83" s="1576">
        <f>SUM(Y80:Y82)</f>
      </c>
      <c r="Z83" s="1576">
        <f>SUM(Z80:Z82)</f>
      </c>
      <c r="AA83" s="1577">
        <f t="shared" si="120"/>
      </c>
      <c r="AB83" s="1578"/>
      <c r="AC83" s="1578"/>
      <c r="AD83" s="1576">
        <f>SUM(AD80:AD82)</f>
      </c>
      <c r="AE83" s="1553"/>
    </row>
    <row r="84">
      <c r="A84" s="1559"/>
      <c r="B84" s="1581" t="s">
        <v>1149</v>
      </c>
      <c r="C84" s="1581"/>
      <c r="D84" s="1582">
        <f>D83+D79</f>
      </c>
      <c r="E84" s="1582">
        <f>E83+E79</f>
      </c>
      <c r="F84" s="1582">
        <f>F83+F79</f>
      </c>
      <c r="G84" s="1583">
        <f t="shared" si="323"/>
      </c>
      <c r="H84" s="1583">
        <f t="shared" si="149"/>
      </c>
      <c r="I84" s="1583">
        <f t="shared" si="91"/>
      </c>
      <c r="J84" s="1583">
        <f t="shared" si="236"/>
      </c>
      <c r="K84" s="1584">
        <f t="shared" si="207"/>
      </c>
      <c r="L84" s="1584">
        <f t="shared" si="294"/>
      </c>
      <c r="M84" s="1584">
        <f t="shared" si="265"/>
      </c>
      <c r="N84" s="1584">
        <f t="shared" si="62"/>
      </c>
      <c r="O84" s="1585">
        <f t="shared" si="352"/>
      </c>
      <c r="P84" s="1585">
        <f>(P83+P79)/2</f>
      </c>
      <c r="Q84" s="1586">
        <f>(Q83+Q79)/2</f>
      </c>
      <c r="R84" s="1582">
        <f>(R83+R79)/2</f>
      </c>
      <c r="S84" s="1585">
        <f>S83+S79</f>
      </c>
      <c r="T84" s="1585">
        <f>T83+T79</f>
      </c>
      <c r="U84" s="1585">
        <f>U83+U79</f>
      </c>
      <c r="V84" s="1585">
        <f>V83+V79</f>
      </c>
      <c r="W84" s="1585">
        <f>W83+W79</f>
      </c>
      <c r="X84" s="1585">
        <f>X83+X79</f>
      </c>
      <c r="Y84" s="1585">
        <f>Y83+Y79</f>
      </c>
      <c r="Z84" s="1585">
        <f>Z83+Z79</f>
      </c>
      <c r="AA84" s="1586">
        <f t="shared" si="120"/>
      </c>
      <c r="AB84" s="1587"/>
      <c r="AC84" s="1587"/>
      <c r="AD84" s="1585">
        <f>AD79+AD83</f>
      </c>
      <c r="AE84" s="1553"/>
    </row>
    <row r="85">
      <c r="A85" s="1548" t="s">
        <v>1103</v>
      </c>
      <c r="B85" s="1548" t="s">
        <v>1104</v>
      </c>
      <c r="C85" s="1548"/>
      <c r="D85" s="1549" t="s">
        <v>1105</v>
      </c>
      <c r="E85" s="1549"/>
      <c r="F85" s="1549"/>
      <c r="G85" s="1549"/>
      <c r="H85" s="1549"/>
      <c r="I85" s="1549"/>
      <c r="J85" s="1550" t="s">
        <v>1106</v>
      </c>
      <c r="K85" s="1550"/>
      <c r="L85" s="1550"/>
      <c r="M85" s="1550"/>
      <c r="N85" s="1550"/>
      <c r="O85" s="1550"/>
      <c r="P85" s="1550"/>
      <c r="Q85" s="1551"/>
      <c r="R85" s="1550"/>
      <c r="S85" s="1550"/>
      <c r="T85" s="1550"/>
      <c r="U85" s="1550"/>
      <c r="V85" s="1550"/>
      <c r="W85" s="1550"/>
      <c r="X85" s="1550"/>
      <c r="Y85" s="1550"/>
      <c r="Z85" s="1550"/>
      <c r="AA85" s="1550"/>
      <c r="AB85" s="1550"/>
      <c r="AC85" s="1550"/>
      <c r="AD85" s="1552"/>
      <c r="AE85" s="1553"/>
    </row>
    <row r="86">
      <c r="A86" s="1548"/>
      <c r="B86" s="1548" t="s">
        <v>1107</v>
      </c>
      <c r="C86" s="1548" t="s">
        <v>1108</v>
      </c>
      <c r="D86" s="1549" t="s">
        <v>1109</v>
      </c>
      <c r="E86" s="1554" t="s">
        <v>1110</v>
      </c>
      <c r="F86" s="1555" t="s">
        <v>1111</v>
      </c>
      <c r="G86" s="1556" t="s">
        <v>1112</v>
      </c>
      <c r="H86" s="1556" t="s">
        <v>1113</v>
      </c>
      <c r="I86" s="1556" t="s">
        <v>1114</v>
      </c>
      <c r="J86" s="1550" t="s">
        <v>1115</v>
      </c>
      <c r="K86" s="1557" t="s">
        <v>1116</v>
      </c>
      <c r="L86" s="1557" t="s">
        <v>1117</v>
      </c>
      <c r="M86" s="1557" t="s">
        <v>1118</v>
      </c>
      <c r="N86" s="1557" t="s">
        <v>1119</v>
      </c>
      <c r="O86" s="1558" t="s">
        <v>1120</v>
      </c>
      <c r="P86" s="1557" t="s">
        <v>1121</v>
      </c>
      <c r="Q86" s="1551" t="s">
        <v>1122</v>
      </c>
      <c r="R86" s="1550" t="s">
        <v>1123</v>
      </c>
      <c r="S86" s="1558" t="s">
        <v>1124</v>
      </c>
      <c r="T86" s="1558" t="s">
        <v>1125</v>
      </c>
      <c r="U86" s="1558" t="s">
        <v>1126</v>
      </c>
      <c r="V86" s="1558" t="s">
        <v>1127</v>
      </c>
      <c r="W86" s="1558" t="s">
        <v>1128</v>
      </c>
      <c r="X86" s="1558" t="s">
        <v>1129</v>
      </c>
      <c r="Y86" s="1558" t="s">
        <v>1130</v>
      </c>
      <c r="Z86" s="1558" t="s">
        <v>1131</v>
      </c>
      <c r="AA86" s="1550" t="s">
        <v>1132</v>
      </c>
      <c r="AB86" s="1552" t="s">
        <v>1133</v>
      </c>
      <c r="AC86" s="1552" t="s">
        <v>1134</v>
      </c>
      <c r="AD86" s="1552" t="s">
        <v>1135</v>
      </c>
      <c r="AE86" s="1553"/>
    </row>
    <row r="87">
      <c r="A87" s="1559" t="s">
        <v>1164</v>
      </c>
      <c r="B87" s="1560" t="s">
        <v>1137</v>
      </c>
      <c r="C87" s="1560" t="s">
        <v>1147</v>
      </c>
      <c r="D87" s="1561">
        <v>1529.19</v>
      </c>
      <c r="E87" s="1562">
        <v>0</v>
      </c>
      <c r="F87" s="1561">
        <f t="shared" ref="F87:F89" si="13">E87*2000</f>
      </c>
      <c r="G87" s="1563">
        <f t="shared" ref="G87:G95" si="324">F87/D87</f>
      </c>
      <c r="H87" s="1563">
        <f t="shared" ref="H87:H95" si="150">D87/E87</f>
      </c>
      <c r="I87" s="1563">
        <f t="shared" ref="I87:I95" si="92">F87/E87</f>
      </c>
      <c r="J87" s="1564">
        <f t="shared" ref="J87:J95" si="237">D87/T87</f>
      </c>
      <c r="K87" s="1565">
        <f t="shared" ref="K87:K95" si="208">O87/S87*1</f>
      </c>
      <c r="L87" s="1565">
        <f t="shared" ref="L87:L95" si="295">T87/S87</f>
      </c>
      <c r="M87" s="1565">
        <f t="shared" ref="M87:M95" si="266">V87/S87</f>
      </c>
      <c r="N87" s="1565">
        <f t="shared" ref="N87:N95" si="63">W87/V87</f>
      </c>
      <c r="O87" s="1566">
        <f t="shared" ref="O87:O95" si="353">U87/P87</f>
      </c>
      <c r="P87" s="1565">
        <v>0.0106</v>
      </c>
      <c r="Q87" s="1567">
        <v>57</v>
      </c>
      <c r="R87" s="1564">
        <f t="shared" ref="R87:R94" si="179">(D87/S87)*1000</f>
      </c>
      <c r="S87" s="1566">
        <v>12581</v>
      </c>
      <c r="T87" s="1566">
        <v>301</v>
      </c>
      <c r="U87" s="1566">
        <v>47</v>
      </c>
      <c r="V87" s="1566">
        <v>335</v>
      </c>
      <c r="W87" s="1566">
        <v>37</v>
      </c>
      <c r="X87" s="1566">
        <v>2</v>
      </c>
      <c r="Y87" s="1566">
        <v>0</v>
      </c>
      <c r="Z87" s="1566">
        <v>14</v>
      </c>
      <c r="AA87" s="1564">
        <f t="shared" ref="AA87:AA95" si="121">AD87*1000/D87</f>
      </c>
      <c r="AB87" s="1568" t="s">
        <v>1139</v>
      </c>
      <c r="AC87" s="1568" t="s">
        <v>1165</v>
      </c>
      <c r="AD87" s="1568">
        <v>18</v>
      </c>
      <c r="AE87" s="1553"/>
    </row>
    <row r="88">
      <c r="A88" s="1559"/>
      <c r="B88" s="1560" t="s">
        <v>1137</v>
      </c>
      <c r="C88" s="1560" t="s">
        <v>1152</v>
      </c>
      <c r="D88" s="1561">
        <v>1358.83</v>
      </c>
      <c r="E88" s="1562">
        <v>3</v>
      </c>
      <c r="F88" s="1561">
        <f t="shared" si="13"/>
      </c>
      <c r="G88" s="1563">
        <f t="shared" si="324"/>
      </c>
      <c r="H88" s="1569">
        <f t="shared" si="150"/>
      </c>
      <c r="I88" s="1569">
        <f t="shared" si="92"/>
      </c>
      <c r="J88" s="1564">
        <f t="shared" si="237"/>
      </c>
      <c r="K88" s="1565">
        <f t="shared" si="208"/>
      </c>
      <c r="L88" s="1565">
        <f t="shared" si="295"/>
      </c>
      <c r="M88" s="1565">
        <f t="shared" si="266"/>
      </c>
      <c r="N88" s="1565">
        <f t="shared" si="63"/>
      </c>
      <c r="O88" s="1566">
        <f t="shared" si="353"/>
      </c>
      <c r="P88" s="1565">
        <v>0.0165</v>
      </c>
      <c r="Q88" s="1567">
        <v>64</v>
      </c>
      <c r="R88" s="1564">
        <f t="shared" si="179"/>
      </c>
      <c r="S88" s="1566">
        <v>9313</v>
      </c>
      <c r="T88" s="1566">
        <v>249</v>
      </c>
      <c r="U88" s="1566">
        <v>43</v>
      </c>
      <c r="V88" s="1566">
        <v>265</v>
      </c>
      <c r="W88" s="1566">
        <v>37</v>
      </c>
      <c r="X88" s="1566">
        <v>3</v>
      </c>
      <c r="Y88" s="1566">
        <v>0</v>
      </c>
      <c r="Z88" s="1566">
        <v>8</v>
      </c>
      <c r="AA88" s="1564">
        <f t="shared" si="121"/>
      </c>
      <c r="AB88" s="1568" t="s">
        <v>1139</v>
      </c>
      <c r="AC88" s="1568" t="s">
        <v>1165</v>
      </c>
      <c r="AD88" s="1568">
        <v>16</v>
      </c>
      <c r="AE88" s="1553"/>
    </row>
    <row r="89">
      <c r="A89" s="1559"/>
      <c r="B89" s="1560" t="s">
        <v>1137</v>
      </c>
      <c r="C89" s="1560" t="s">
        <v>1153</v>
      </c>
      <c r="D89" s="1561">
        <v>1484.3</v>
      </c>
      <c r="E89" s="1562">
        <v>1</v>
      </c>
      <c r="F89" s="1561">
        <f t="shared" si="13"/>
      </c>
      <c r="G89" s="1563">
        <f t="shared" si="324"/>
      </c>
      <c r="H89" s="1563">
        <f t="shared" si="150"/>
      </c>
      <c r="I89" s="1563">
        <f t="shared" si="92"/>
      </c>
      <c r="J89" s="1570">
        <f t="shared" si="237"/>
      </c>
      <c r="K89" s="1565">
        <f t="shared" si="208"/>
      </c>
      <c r="L89" s="1565">
        <f t="shared" si="295"/>
      </c>
      <c r="M89" s="1565">
        <f t="shared" si="266"/>
      </c>
      <c r="N89" s="1565">
        <f t="shared" si="63"/>
      </c>
      <c r="O89" s="1566">
        <f t="shared" si="353"/>
      </c>
      <c r="P89" s="1565">
        <v>0.0173</v>
      </c>
      <c r="Q89" s="1567">
        <v>64</v>
      </c>
      <c r="R89" s="1564">
        <f t="shared" si="179"/>
      </c>
      <c r="S89" s="1566">
        <v>11025</v>
      </c>
      <c r="T89" s="1566">
        <v>319</v>
      </c>
      <c r="U89" s="1566">
        <v>50</v>
      </c>
      <c r="V89" s="1566">
        <v>341</v>
      </c>
      <c r="W89" s="1566">
        <v>44</v>
      </c>
      <c r="X89" s="1566">
        <v>3</v>
      </c>
      <c r="Y89" s="1566">
        <v>1</v>
      </c>
      <c r="Z89" s="1566">
        <v>8</v>
      </c>
      <c r="AA89" s="1564">
        <f t="shared" si="121"/>
      </c>
      <c r="AB89" s="1568" t="s">
        <v>1139</v>
      </c>
      <c r="AC89" s="1568" t="s">
        <v>1165</v>
      </c>
      <c r="AD89" s="1568">
        <v>14</v>
      </c>
      <c r="AE89" s="1553"/>
    </row>
    <row r="90">
      <c r="A90" s="1559"/>
      <c r="B90" s="1571" t="s">
        <v>1143</v>
      </c>
      <c r="C90" s="1571"/>
      <c r="D90" s="1572">
        <f>SUM(D87:D89)</f>
      </c>
      <c r="E90" s="1572">
        <f>SUM(E87:E89)</f>
      </c>
      <c r="F90" s="1572">
        <f>SUM(F87:F89)</f>
      </c>
      <c r="G90" s="1574">
        <f t="shared" si="324"/>
      </c>
      <c r="H90" s="1574">
        <f t="shared" si="150"/>
      </c>
      <c r="I90" s="1574">
        <f t="shared" si="92"/>
      </c>
      <c r="J90" s="1574">
        <f t="shared" si="237"/>
      </c>
      <c r="K90" s="1575">
        <f t="shared" si="208"/>
      </c>
      <c r="L90" s="1575">
        <f t="shared" si="295"/>
      </c>
      <c r="M90" s="1575">
        <f t="shared" si="266"/>
      </c>
      <c r="N90" s="1575">
        <f t="shared" si="63"/>
      </c>
      <c r="O90" s="1576">
        <f t="shared" si="353"/>
      </c>
      <c r="P90" s="1575">
        <f>AVERAGE(P87:P89)</f>
      </c>
      <c r="Q90" s="1577">
        <f>AVERAGE(Q87:Q89)</f>
      </c>
      <c r="R90" s="1574">
        <f t="shared" si="179"/>
      </c>
      <c r="S90" s="1576">
        <f>SUM(S87:S89)</f>
      </c>
      <c r="T90" s="1576">
        <f>SUM(T87:T89)</f>
      </c>
      <c r="U90" s="1576">
        <f>SUM(U87:U89)</f>
      </c>
      <c r="V90" s="1576">
        <f>SUM(V87:V89)</f>
      </c>
      <c r="W90" s="1576">
        <f>SUM(W87:W89)</f>
      </c>
      <c r="X90" s="1576">
        <f>SUM(X87:X89)</f>
      </c>
      <c r="Y90" s="1576">
        <f>SUM(Y87:Y89)</f>
      </c>
      <c r="Z90" s="1576">
        <f>SUM(Z87:Z89)</f>
      </c>
      <c r="AA90" s="1577">
        <f t="shared" si="121"/>
      </c>
      <c r="AB90" s="1578"/>
      <c r="AC90" s="1578"/>
      <c r="AD90" s="1576">
        <f>SUM(AD87:AD89)</f>
      </c>
      <c r="AE90" s="1553"/>
    </row>
    <row r="91">
      <c r="A91" s="1559"/>
      <c r="B91" s="1560" t="s">
        <v>1144</v>
      </c>
      <c r="C91" s="1560" t="s">
        <v>1154</v>
      </c>
      <c r="D91" s="1579">
        <v>1931.67</v>
      </c>
      <c r="E91" s="1562">
        <v>1</v>
      </c>
      <c r="F91" s="1561">
        <f t="shared" ref="F91:F93" si="14">E91*2000</f>
      </c>
      <c r="G91" s="1563">
        <f t="shared" si="324"/>
      </c>
      <c r="H91" s="1563">
        <f t="shared" si="150"/>
      </c>
      <c r="I91" s="1563">
        <f t="shared" si="92"/>
      </c>
      <c r="J91" s="1564">
        <f t="shared" si="237"/>
      </c>
      <c r="K91" s="1565">
        <f t="shared" si="208"/>
      </c>
      <c r="L91" s="1565">
        <f t="shared" si="295"/>
      </c>
      <c r="M91" s="1565">
        <f t="shared" si="266"/>
      </c>
      <c r="N91" s="1565">
        <f t="shared" si="63"/>
      </c>
      <c r="O91" s="1566">
        <f t="shared" si="353"/>
      </c>
      <c r="P91" s="1565">
        <v>0.0173</v>
      </c>
      <c r="Q91" s="1567">
        <v>56</v>
      </c>
      <c r="R91" s="1564">
        <f t="shared" si="179"/>
      </c>
      <c r="S91" s="1566">
        <v>14169</v>
      </c>
      <c r="T91" s="1566">
        <v>388</v>
      </c>
      <c r="U91" s="1566">
        <v>57</v>
      </c>
      <c r="V91" s="1566">
        <v>414</v>
      </c>
      <c r="W91" s="1566">
        <v>28</v>
      </c>
      <c r="X91" s="1566">
        <v>1</v>
      </c>
      <c r="Y91" s="1566">
        <v>3</v>
      </c>
      <c r="Z91" s="1566">
        <v>16</v>
      </c>
      <c r="AA91" s="1564">
        <f t="shared" si="121"/>
      </c>
      <c r="AB91" s="1568" t="s">
        <v>1139</v>
      </c>
      <c r="AC91" s="1568" t="s">
        <v>1165</v>
      </c>
      <c r="AD91" s="1568">
        <v>24</v>
      </c>
      <c r="AE91" s="1553"/>
    </row>
    <row r="92">
      <c r="A92" s="1559"/>
      <c r="B92" s="1560" t="s">
        <v>1144</v>
      </c>
      <c r="C92" s="1560" t="s">
        <v>1155</v>
      </c>
      <c r="D92" s="1561">
        <v>2052.63</v>
      </c>
      <c r="E92" s="1562">
        <v>2</v>
      </c>
      <c r="F92" s="1561">
        <f t="shared" si="14"/>
      </c>
      <c r="G92" s="1563">
        <f t="shared" si="324"/>
      </c>
      <c r="H92" s="1563">
        <f t="shared" si="150"/>
      </c>
      <c r="I92" s="1563">
        <f t="shared" si="92"/>
      </c>
      <c r="J92" s="1564">
        <f t="shared" si="237"/>
      </c>
      <c r="K92" s="1565">
        <f t="shared" si="208"/>
      </c>
      <c r="L92" s="1565">
        <f t="shared" si="295"/>
      </c>
      <c r="M92" s="1565">
        <f t="shared" si="266"/>
      </c>
      <c r="N92" s="1565">
        <f t="shared" si="63"/>
      </c>
      <c r="O92" s="1566">
        <f t="shared" si="353"/>
      </c>
      <c r="P92" s="1565">
        <v>0.0177</v>
      </c>
      <c r="Q92" s="1567">
        <v>54</v>
      </c>
      <c r="R92" s="1564">
        <f t="shared" si="179"/>
      </c>
      <c r="S92" s="1566">
        <v>17060</v>
      </c>
      <c r="T92" s="1566">
        <v>505</v>
      </c>
      <c r="U92" s="1566">
        <v>86</v>
      </c>
      <c r="V92" s="1566">
        <v>539</v>
      </c>
      <c r="W92" s="1566">
        <v>80</v>
      </c>
      <c r="X92" s="1566">
        <v>5</v>
      </c>
      <c r="Y92" s="1566">
        <v>0</v>
      </c>
      <c r="Z92" s="1566">
        <v>15</v>
      </c>
      <c r="AA92" s="1564">
        <f t="shared" si="121"/>
      </c>
      <c r="AB92" s="1568" t="s">
        <v>1139</v>
      </c>
      <c r="AC92" s="1568" t="s">
        <v>1165</v>
      </c>
      <c r="AD92" s="1568">
        <v>35</v>
      </c>
      <c r="AE92" s="1553"/>
    </row>
    <row r="93">
      <c r="A93" s="1559"/>
      <c r="B93" s="1560" t="s">
        <v>1144</v>
      </c>
      <c r="C93" s="1560" t="s">
        <v>1156</v>
      </c>
      <c r="D93" s="1561">
        <v>1781.6200000000001</v>
      </c>
      <c r="E93" s="1562">
        <v>1</v>
      </c>
      <c r="F93" s="1561">
        <f t="shared" si="14"/>
      </c>
      <c r="G93" s="1563">
        <f t="shared" si="324"/>
      </c>
      <c r="H93" s="1563">
        <f t="shared" si="150"/>
      </c>
      <c r="I93" s="1563">
        <f t="shared" si="92"/>
      </c>
      <c r="J93" s="1564">
        <f t="shared" si="237"/>
      </c>
      <c r="K93" s="1565">
        <f t="shared" si="208"/>
      </c>
      <c r="L93" s="1565">
        <f t="shared" si="295"/>
      </c>
      <c r="M93" s="1565">
        <f t="shared" si="266"/>
      </c>
      <c r="N93" s="1565">
        <f t="shared" si="63"/>
      </c>
      <c r="O93" s="1566">
        <f t="shared" si="353"/>
      </c>
      <c r="P93" s="1565">
        <v>0.0135</v>
      </c>
      <c r="Q93" s="1567">
        <v>53</v>
      </c>
      <c r="R93" s="1564">
        <f t="shared" si="179"/>
      </c>
      <c r="S93" s="1566">
        <v>15326</v>
      </c>
      <c r="T93" s="1566">
        <v>496</v>
      </c>
      <c r="U93" s="1566">
        <v>69</v>
      </c>
      <c r="V93" s="1566">
        <v>532</v>
      </c>
      <c r="W93" s="1566">
        <v>89</v>
      </c>
      <c r="X93" s="1566">
        <v>4</v>
      </c>
      <c r="Y93" s="1566">
        <v>2</v>
      </c>
      <c r="Z93" s="1566">
        <v>18</v>
      </c>
      <c r="AA93" s="1564">
        <f t="shared" si="121"/>
      </c>
      <c r="AB93" s="1568" t="s">
        <v>1139</v>
      </c>
      <c r="AC93" s="1568" t="s">
        <v>1165</v>
      </c>
      <c r="AD93" s="1568">
        <v>20</v>
      </c>
      <c r="AE93" s="1553"/>
    </row>
    <row r="94">
      <c r="A94" s="1559"/>
      <c r="B94" s="1571" t="s">
        <v>1143</v>
      </c>
      <c r="C94" s="1571"/>
      <c r="D94" s="1576">
        <f>D93+D92+D91</f>
      </c>
      <c r="E94" s="1576">
        <f>E93+E92+E91</f>
      </c>
      <c r="F94" s="1576">
        <f>F93+F92+F91</f>
      </c>
      <c r="G94" s="1574">
        <f t="shared" si="324"/>
      </c>
      <c r="H94" s="1574">
        <f t="shared" si="150"/>
      </c>
      <c r="I94" s="1574">
        <f t="shared" si="92"/>
      </c>
      <c r="J94" s="1574">
        <f t="shared" si="237"/>
      </c>
      <c r="K94" s="1575">
        <f t="shared" si="208"/>
      </c>
      <c r="L94" s="1575">
        <f t="shared" si="295"/>
      </c>
      <c r="M94" s="1575">
        <f t="shared" si="266"/>
      </c>
      <c r="N94" s="1575">
        <f t="shared" si="63"/>
      </c>
      <c r="O94" s="1576">
        <f t="shared" si="353"/>
      </c>
      <c r="P94" s="1575">
        <f>AVERAGE(P91:P93)</f>
      </c>
      <c r="Q94" s="1577">
        <f>AVERAGE(Q91:Q93)</f>
      </c>
      <c r="R94" s="1572">
        <f t="shared" si="179"/>
      </c>
      <c r="S94" s="1576">
        <f>SUM(S91:S93)</f>
      </c>
      <c r="T94" s="1576">
        <f>SUM(T91:T93)</f>
      </c>
      <c r="U94" s="1576">
        <f>SUM(U91:U93)</f>
      </c>
      <c r="V94" s="1576">
        <f>SUM(V91:V93)</f>
      </c>
      <c r="W94" s="1576">
        <f>SUM(W91:W93)</f>
      </c>
      <c r="X94" s="1576">
        <f>SUM(X91:X93)</f>
      </c>
      <c r="Y94" s="1576">
        <f>SUM(Y91:Y93)</f>
      </c>
      <c r="Z94" s="1576">
        <f>SUM(Z91:Z93)</f>
      </c>
      <c r="AA94" s="1577">
        <f t="shared" si="121"/>
      </c>
      <c r="AB94" s="1578"/>
      <c r="AC94" s="1578"/>
      <c r="AD94" s="1576">
        <f>SUM(AD91:AD93)</f>
      </c>
      <c r="AE94" s="1553"/>
    </row>
    <row r="95">
      <c r="A95" s="1559"/>
      <c r="B95" s="1581" t="s">
        <v>1149</v>
      </c>
      <c r="C95" s="1581"/>
      <c r="D95" s="1582">
        <f>D94+D90</f>
      </c>
      <c r="E95" s="1582">
        <f>E94+E90</f>
      </c>
      <c r="F95" s="1582">
        <f>F94+F90</f>
      </c>
      <c r="G95" s="1583">
        <f t="shared" si="324"/>
      </c>
      <c r="H95" s="1583">
        <f t="shared" si="150"/>
      </c>
      <c r="I95" s="1583">
        <f t="shared" si="92"/>
      </c>
      <c r="J95" s="1583">
        <f t="shared" si="237"/>
      </c>
      <c r="K95" s="1584">
        <f t="shared" si="208"/>
      </c>
      <c r="L95" s="1584">
        <f t="shared" si="295"/>
      </c>
      <c r="M95" s="1584">
        <f t="shared" si="266"/>
      </c>
      <c r="N95" s="1584">
        <f t="shared" si="63"/>
      </c>
      <c r="O95" s="1585">
        <f t="shared" si="353"/>
      </c>
      <c r="P95" s="1585">
        <f>(P94+P90)/2</f>
      </c>
      <c r="Q95" s="1586">
        <f>(Q94+Q90)/2</f>
      </c>
      <c r="R95" s="1582">
        <f>(R94+R90)/2</f>
      </c>
      <c r="S95" s="1585">
        <f>S94+S90</f>
      </c>
      <c r="T95" s="1585">
        <f>T94+T90</f>
      </c>
      <c r="U95" s="1585">
        <f>U94+U90</f>
      </c>
      <c r="V95" s="1585">
        <f>V94+V90</f>
      </c>
      <c r="W95" s="1585">
        <f>W94+W90</f>
      </c>
      <c r="X95" s="1585">
        <f>X94+X90</f>
      </c>
      <c r="Y95" s="1585">
        <f>Y94+Y90</f>
      </c>
      <c r="Z95" s="1585">
        <f>Z94+Z90</f>
      </c>
      <c r="AA95" s="1586">
        <f t="shared" si="121"/>
      </c>
      <c r="AB95" s="1587"/>
      <c r="AC95" s="1587"/>
      <c r="AD95" s="1585">
        <f>AD90+AD94</f>
      </c>
      <c r="AE95" s="1553"/>
    </row>
    <row r="96">
      <c r="A96" s="1548" t="s">
        <v>1103</v>
      </c>
      <c r="B96" s="1548" t="s">
        <v>1104</v>
      </c>
      <c r="C96" s="1548"/>
      <c r="D96" s="1549" t="s">
        <v>1105</v>
      </c>
      <c r="E96" s="1549"/>
      <c r="F96" s="1549"/>
      <c r="G96" s="1549"/>
      <c r="H96" s="1549"/>
      <c r="I96" s="1549"/>
      <c r="J96" s="1550" t="s">
        <v>1106</v>
      </c>
      <c r="K96" s="1550"/>
      <c r="L96" s="1550"/>
      <c r="M96" s="1550"/>
      <c r="N96" s="1550"/>
      <c r="O96" s="1550"/>
      <c r="P96" s="1550"/>
      <c r="Q96" s="1551"/>
      <c r="R96" s="1550"/>
      <c r="S96" s="1550"/>
      <c r="T96" s="1550"/>
      <c r="U96" s="1550"/>
      <c r="V96" s="1550"/>
      <c r="W96" s="1550"/>
      <c r="X96" s="1550"/>
      <c r="Y96" s="1550"/>
      <c r="Z96" s="1550"/>
      <c r="AA96" s="1550"/>
      <c r="AB96" s="1550"/>
      <c r="AC96" s="1550"/>
      <c r="AD96" s="1552"/>
      <c r="AE96" s="1553"/>
    </row>
    <row r="97">
      <c r="A97" s="1548"/>
      <c r="B97" s="1548" t="s">
        <v>1107</v>
      </c>
      <c r="C97" s="1548" t="s">
        <v>1108</v>
      </c>
      <c r="D97" s="1549" t="s">
        <v>1109</v>
      </c>
      <c r="E97" s="1554" t="s">
        <v>1110</v>
      </c>
      <c r="F97" s="1555" t="s">
        <v>1111</v>
      </c>
      <c r="G97" s="1556" t="s">
        <v>1112</v>
      </c>
      <c r="H97" s="1556" t="s">
        <v>1113</v>
      </c>
      <c r="I97" s="1556" t="s">
        <v>1114</v>
      </c>
      <c r="J97" s="1550" t="s">
        <v>1115</v>
      </c>
      <c r="K97" s="1557" t="s">
        <v>1116</v>
      </c>
      <c r="L97" s="1557" t="s">
        <v>1117</v>
      </c>
      <c r="M97" s="1557" t="s">
        <v>1118</v>
      </c>
      <c r="N97" s="1557" t="s">
        <v>1119</v>
      </c>
      <c r="O97" s="1558" t="s">
        <v>1120</v>
      </c>
      <c r="P97" s="1557" t="s">
        <v>1121</v>
      </c>
      <c r="Q97" s="1551" t="s">
        <v>1122</v>
      </c>
      <c r="R97" s="1550" t="s">
        <v>1123</v>
      </c>
      <c r="S97" s="1558" t="s">
        <v>1124</v>
      </c>
      <c r="T97" s="1558" t="s">
        <v>1125</v>
      </c>
      <c r="U97" s="1558" t="s">
        <v>1126</v>
      </c>
      <c r="V97" s="1558" t="s">
        <v>1127</v>
      </c>
      <c r="W97" s="1558" t="s">
        <v>1128</v>
      </c>
      <c r="X97" s="1558" t="s">
        <v>1129</v>
      </c>
      <c r="Y97" s="1558" t="s">
        <v>1130</v>
      </c>
      <c r="Z97" s="1558" t="s">
        <v>1131</v>
      </c>
      <c r="AA97" s="1550" t="s">
        <v>1132</v>
      </c>
      <c r="AB97" s="1552" t="s">
        <v>1133</v>
      </c>
      <c r="AC97" s="1552" t="s">
        <v>1134</v>
      </c>
      <c r="AD97" s="1552" t="s">
        <v>1135</v>
      </c>
      <c r="AE97" s="1553"/>
    </row>
    <row r="98">
      <c r="A98" s="1594" t="s">
        <v>1166</v>
      </c>
      <c r="B98" s="1560" t="s">
        <v>1144</v>
      </c>
      <c r="C98" s="1560" t="s">
        <v>1147</v>
      </c>
      <c r="D98" s="1561">
        <v>1569.31</v>
      </c>
      <c r="E98" s="1589">
        <v>0</v>
      </c>
      <c r="F98" s="1561">
        <f t="shared" ref="F98:F101" si="15">E98*2000</f>
      </c>
      <c r="G98" s="1563">
        <f t="shared" ref="G98:G108" si="325">F98/D98</f>
      </c>
      <c r="H98" s="1563">
        <f t="shared" ref="H98:H108" si="151">D98/E98</f>
      </c>
      <c r="I98" s="1563">
        <f t="shared" ref="I98:I108" si="93">F98/E98</f>
      </c>
      <c r="J98" s="1564">
        <f t="shared" ref="J98:J108" si="238">D98/T98</f>
      </c>
      <c r="K98" s="1565">
        <f t="shared" ref="K98:K108" si="209">O98/S98*1</f>
      </c>
      <c r="L98" s="1565">
        <f t="shared" ref="L98:L108" si="296">T98/S98</f>
      </c>
      <c r="M98" s="1565">
        <f t="shared" ref="M98:M108" si="267">V98/S98</f>
      </c>
      <c r="N98" s="1565">
        <f t="shared" ref="N98:N108" si="64">W98/V98</f>
      </c>
      <c r="O98" s="1566">
        <f t="shared" ref="O98:O108" si="354">U98/P98</f>
      </c>
      <c r="P98" s="1590">
        <v>0.0056</v>
      </c>
      <c r="Q98" s="1591">
        <v>37</v>
      </c>
      <c r="R98" s="1564">
        <f t="shared" ref="R98:R107" si="180">(D98/S98)*1000</f>
      </c>
      <c r="S98" s="1566">
        <v>16004</v>
      </c>
      <c r="T98" s="1566">
        <v>336</v>
      </c>
      <c r="U98" s="1566">
        <v>40</v>
      </c>
      <c r="V98" s="1566">
        <v>344</v>
      </c>
      <c r="W98" s="1566">
        <v>34</v>
      </c>
      <c r="X98" s="1566">
        <v>4</v>
      </c>
      <c r="Y98" s="1566">
        <v>0</v>
      </c>
      <c r="Z98" s="1566">
        <v>9</v>
      </c>
      <c r="AA98" s="1564">
        <f t="shared" ref="AA98:AA108" si="122">AD98*1000/D98</f>
      </c>
      <c r="AB98" s="1568" t="s">
        <v>1139</v>
      </c>
      <c r="AC98" s="1595" t="s">
        <v>1165</v>
      </c>
      <c r="AD98" s="1595">
        <v>20</v>
      </c>
      <c r="AE98" s="1553"/>
    </row>
    <row r="99">
      <c r="A99" s="1559"/>
      <c r="B99" s="1560" t="s">
        <v>1144</v>
      </c>
      <c r="C99" s="1560" t="s">
        <v>1152</v>
      </c>
      <c r="D99" s="1561">
        <v>1205.52</v>
      </c>
      <c r="E99" s="1589">
        <v>2</v>
      </c>
      <c r="F99" s="1561">
        <f t="shared" si="15"/>
      </c>
      <c r="G99" s="1563">
        <f t="shared" si="325"/>
      </c>
      <c r="H99" s="1569">
        <f t="shared" si="151"/>
      </c>
      <c r="I99" s="1569">
        <f t="shared" si="93"/>
      </c>
      <c r="J99" s="1564">
        <f t="shared" si="238"/>
      </c>
      <c r="K99" s="1565">
        <f t="shared" si="209"/>
      </c>
      <c r="L99" s="1565">
        <f t="shared" si="296"/>
      </c>
      <c r="M99" s="1565">
        <f t="shared" si="267"/>
      </c>
      <c r="N99" s="1565">
        <f t="shared" si="64"/>
      </c>
      <c r="O99" s="1566">
        <f t="shared" si="354"/>
      </c>
      <c r="P99" s="1590">
        <v>0.0114</v>
      </c>
      <c r="Q99" s="1591">
        <v>39</v>
      </c>
      <c r="R99" s="1564">
        <f t="shared" si="180"/>
      </c>
      <c r="S99" s="1566">
        <v>11602</v>
      </c>
      <c r="T99" s="1566">
        <v>316</v>
      </c>
      <c r="U99" s="1566">
        <v>47</v>
      </c>
      <c r="V99" s="1566">
        <v>335</v>
      </c>
      <c r="W99" s="1566">
        <v>35</v>
      </c>
      <c r="X99" s="1566">
        <v>2</v>
      </c>
      <c r="Y99" s="1566">
        <v>1</v>
      </c>
      <c r="Z99" s="1566">
        <v>7</v>
      </c>
      <c r="AA99" s="1564">
        <f t="shared" si="122"/>
      </c>
      <c r="AB99" s="1568" t="s">
        <v>1139</v>
      </c>
      <c r="AC99" s="1595" t="s">
        <v>1165</v>
      </c>
      <c r="AD99" s="1595">
        <v>18</v>
      </c>
      <c r="AE99" s="1553"/>
    </row>
    <row r="100">
      <c r="A100" s="1559"/>
      <c r="B100" s="1560" t="s">
        <v>1144</v>
      </c>
      <c r="C100" s="1560" t="s">
        <v>1153</v>
      </c>
      <c r="D100" s="1561">
        <v>943.8</v>
      </c>
      <c r="E100" s="1589">
        <v>1</v>
      </c>
      <c r="F100" s="1561">
        <f t="shared" si="15"/>
      </c>
      <c r="G100" s="1563">
        <f t="shared" si="325"/>
      </c>
      <c r="H100" s="1563">
        <f t="shared" si="151"/>
      </c>
      <c r="I100" s="1563">
        <f t="shared" si="93"/>
      </c>
      <c r="J100" s="1570">
        <f t="shared" si="238"/>
      </c>
      <c r="K100" s="1565">
        <f t="shared" si="209"/>
      </c>
      <c r="L100" s="1565">
        <f t="shared" si="296"/>
      </c>
      <c r="M100" s="1565">
        <f t="shared" si="267"/>
      </c>
      <c r="N100" s="1565">
        <f t="shared" si="64"/>
      </c>
      <c r="O100" s="1566">
        <f t="shared" si="354"/>
      </c>
      <c r="P100" s="1590">
        <v>0.0137</v>
      </c>
      <c r="Q100" s="1591">
        <v>37</v>
      </c>
      <c r="R100" s="1564">
        <f t="shared" si="180"/>
      </c>
      <c r="S100" s="1566">
        <v>9097</v>
      </c>
      <c r="T100" s="1566">
        <v>243</v>
      </c>
      <c r="U100" s="1566">
        <v>41</v>
      </c>
      <c r="V100" s="1566">
        <v>263</v>
      </c>
      <c r="W100" s="1566">
        <v>8</v>
      </c>
      <c r="X100" s="1566">
        <v>3</v>
      </c>
      <c r="Y100" s="1566">
        <v>0</v>
      </c>
      <c r="Z100" s="1566">
        <v>7</v>
      </c>
      <c r="AA100" s="1564">
        <f t="shared" si="122"/>
      </c>
      <c r="AB100" s="1568" t="s">
        <v>1139</v>
      </c>
      <c r="AC100" s="1595" t="s">
        <v>1165</v>
      </c>
      <c r="AD100" s="1595">
        <v>6</v>
      </c>
      <c r="AE100" s="1553"/>
    </row>
    <row r="101">
      <c r="A101" s="1559"/>
      <c r="B101" s="1560" t="s">
        <v>1144</v>
      </c>
      <c r="C101" s="1560" t="s">
        <v>1154</v>
      </c>
      <c r="D101" s="1561">
        <v>1381.92</v>
      </c>
      <c r="E101" s="1589">
        <v>2</v>
      </c>
      <c r="F101" s="1561">
        <f t="shared" si="15"/>
      </c>
      <c r="G101" s="1563">
        <f t="shared" si="325"/>
      </c>
      <c r="H101" s="1563">
        <f t="shared" si="151"/>
      </c>
      <c r="I101" s="1563">
        <f t="shared" si="93"/>
      </c>
      <c r="J101" s="1570">
        <f t="shared" si="238"/>
      </c>
      <c r="K101" s="1565">
        <f t="shared" si="209"/>
      </c>
      <c r="L101" s="1565">
        <f t="shared" si="296"/>
      </c>
      <c r="M101" s="1565">
        <f t="shared" si="267"/>
      </c>
      <c r="N101" s="1565">
        <f t="shared" si="64"/>
      </c>
      <c r="O101" s="1566">
        <f t="shared" si="354"/>
      </c>
      <c r="P101" s="1590">
        <v>0.0273</v>
      </c>
      <c r="Q101" s="1591">
        <v>34</v>
      </c>
      <c r="R101" s="1564">
        <f t="shared" si="180"/>
      </c>
      <c r="S101" s="1566">
        <v>12785</v>
      </c>
      <c r="T101" s="1566">
        <v>294</v>
      </c>
      <c r="U101" s="1566">
        <v>39</v>
      </c>
      <c r="V101" s="1566">
        <v>309</v>
      </c>
      <c r="W101" s="1566">
        <v>27</v>
      </c>
      <c r="X101" s="1566">
        <v>3</v>
      </c>
      <c r="Y101" s="1566">
        <v>0</v>
      </c>
      <c r="Z101" s="1566">
        <v>14</v>
      </c>
      <c r="AA101" s="1564">
        <f t="shared" si="122"/>
      </c>
      <c r="AB101" s="1568" t="s">
        <v>1139</v>
      </c>
      <c r="AC101" s="1595" t="s">
        <v>1167</v>
      </c>
      <c r="AD101" s="1595">
        <v>15</v>
      </c>
      <c r="AE101" s="1553"/>
    </row>
    <row r="102">
      <c r="A102" s="1559"/>
      <c r="B102" s="1571" t="s">
        <v>1143</v>
      </c>
      <c r="C102" s="1571"/>
      <c r="D102" s="1572">
        <f>SUM(D98:D101)</f>
      </c>
      <c r="E102" s="1572">
        <f>SUM(E98:E101)</f>
      </c>
      <c r="F102" s="1572">
        <f>SUM(F98:F101)</f>
      </c>
      <c r="G102" s="1574">
        <f t="shared" si="325"/>
      </c>
      <c r="H102" s="1574">
        <f t="shared" si="151"/>
      </c>
      <c r="I102" s="1574">
        <f t="shared" si="93"/>
      </c>
      <c r="J102" s="1574">
        <f t="shared" si="238"/>
      </c>
      <c r="K102" s="1575">
        <f t="shared" si="209"/>
      </c>
      <c r="L102" s="1575">
        <f t="shared" si="296"/>
      </c>
      <c r="M102" s="1575">
        <f t="shared" si="267"/>
      </c>
      <c r="N102" s="1575">
        <f t="shared" si="64"/>
      </c>
      <c r="O102" s="1576">
        <f t="shared" si="354"/>
      </c>
      <c r="P102" s="1575">
        <f>AVERAGE(P98:P101)</f>
      </c>
      <c r="Q102" s="1577">
        <f>AVERAGE(Q98:Q101)</f>
      </c>
      <c r="R102" s="1574">
        <f t="shared" si="180"/>
      </c>
      <c r="S102" s="1576">
        <f>SUM(S98:S101)</f>
      </c>
      <c r="T102" s="1576">
        <f>SUM(T98:T101)</f>
      </c>
      <c r="U102" s="1576">
        <f>SUM(U98:U101)</f>
      </c>
      <c r="V102" s="1576">
        <f>SUM(V98:V101)</f>
      </c>
      <c r="W102" s="1576">
        <f>SUM(W98:W101)</f>
      </c>
      <c r="X102" s="1576">
        <f>SUM(X98:X101)</f>
      </c>
      <c r="Y102" s="1576">
        <f>SUM(Y98:Y101)</f>
      </c>
      <c r="Z102" s="1576">
        <f>SUM(Z98:Z101)</f>
      </c>
      <c r="AA102" s="1577">
        <f t="shared" si="122"/>
      </c>
      <c r="AB102" s="1578"/>
      <c r="AC102" s="1578"/>
      <c r="AD102" s="1576">
        <f>SUM(AD98:AD101)</f>
      </c>
      <c r="AE102" s="1553"/>
    </row>
    <row r="103">
      <c r="A103" s="1559"/>
      <c r="B103" s="1560" t="s">
        <v>1137</v>
      </c>
      <c r="C103" s="1560" t="s">
        <v>1155</v>
      </c>
      <c r="D103" s="1579">
        <v>1710.6</v>
      </c>
      <c r="E103" s="1589">
        <v>2</v>
      </c>
      <c r="F103" s="1561">
        <f t="shared" ref="F103:F106" si="16">E103*2000</f>
      </c>
      <c r="G103" s="1563">
        <f t="shared" si="325"/>
      </c>
      <c r="H103" s="1563">
        <f t="shared" si="151"/>
      </c>
      <c r="I103" s="1563">
        <f t="shared" si="93"/>
      </c>
      <c r="J103" s="1564">
        <f t="shared" si="238"/>
      </c>
      <c r="K103" s="1565">
        <f t="shared" si="209"/>
      </c>
      <c r="L103" s="1565">
        <f t="shared" si="296"/>
      </c>
      <c r="M103" s="1565">
        <f t="shared" si="267"/>
      </c>
      <c r="N103" s="1565">
        <f t="shared" si="64"/>
      </c>
      <c r="O103" s="1566">
        <f t="shared" si="354"/>
      </c>
      <c r="P103" s="1590">
        <v>0.0263</v>
      </c>
      <c r="Q103" s="1591">
        <v>40</v>
      </c>
      <c r="R103" s="1564">
        <f t="shared" si="180"/>
      </c>
      <c r="S103" s="1566">
        <v>14673</v>
      </c>
      <c r="T103" s="1566">
        <v>358</v>
      </c>
      <c r="U103" s="1566">
        <v>62</v>
      </c>
      <c r="V103" s="1566">
        <v>372</v>
      </c>
      <c r="W103" s="1566">
        <v>45</v>
      </c>
      <c r="X103" s="1566">
        <v>7</v>
      </c>
      <c r="Y103" s="1566">
        <v>0</v>
      </c>
      <c r="Z103" s="1593">
        <v>24</v>
      </c>
      <c r="AA103" s="1564">
        <f t="shared" si="122"/>
      </c>
      <c r="AB103" s="1568" t="s">
        <v>1139</v>
      </c>
      <c r="AC103" s="1595" t="s">
        <v>1167</v>
      </c>
      <c r="AD103" s="1595">
        <v>21</v>
      </c>
      <c r="AE103" s="1553"/>
    </row>
    <row r="104">
      <c r="A104" s="1559"/>
      <c r="B104" s="1560" t="s">
        <v>1137</v>
      </c>
      <c r="C104" s="1560" t="s">
        <v>1156</v>
      </c>
      <c r="D104" s="1561">
        <v>1906.46</v>
      </c>
      <c r="E104" s="1589">
        <v>0</v>
      </c>
      <c r="F104" s="1561">
        <f t="shared" si="16"/>
      </c>
      <c r="G104" s="1563">
        <f t="shared" si="325"/>
      </c>
      <c r="H104" s="1563">
        <f t="shared" si="151"/>
      </c>
      <c r="I104" s="1563">
        <f t="shared" si="93"/>
      </c>
      <c r="J104" s="1564">
        <f t="shared" si="238"/>
      </c>
      <c r="K104" s="1565">
        <f t="shared" si="209"/>
      </c>
      <c r="L104" s="1565">
        <f t="shared" si="296"/>
      </c>
      <c r="M104" s="1565">
        <f t="shared" si="267"/>
      </c>
      <c r="N104" s="1565">
        <f t="shared" si="64"/>
      </c>
      <c r="O104" s="1566">
        <f t="shared" si="354"/>
      </c>
      <c r="P104" s="1590">
        <v>0.0229</v>
      </c>
      <c r="Q104" s="1591">
        <v>41</v>
      </c>
      <c r="R104" s="1564">
        <f t="shared" si="180"/>
      </c>
      <c r="S104" s="1566">
        <v>13992</v>
      </c>
      <c r="T104" s="1566">
        <v>466</v>
      </c>
      <c r="U104" s="1566">
        <v>59</v>
      </c>
      <c r="V104" s="1566">
        <v>506</v>
      </c>
      <c r="W104" s="1566">
        <v>39</v>
      </c>
      <c r="X104" s="1566">
        <v>3</v>
      </c>
      <c r="Y104" s="1566">
        <v>1</v>
      </c>
      <c r="Z104" s="1566">
        <v>12</v>
      </c>
      <c r="AA104" s="1564">
        <f t="shared" si="122"/>
      </c>
      <c r="AB104" s="1568" t="s">
        <v>1139</v>
      </c>
      <c r="AC104" s="1595" t="s">
        <v>1167</v>
      </c>
      <c r="AD104" s="1595">
        <v>14</v>
      </c>
      <c r="AE104" s="1553"/>
    </row>
    <row r="105">
      <c r="A105" s="1559"/>
      <c r="B105" s="1560" t="s">
        <v>1137</v>
      </c>
      <c r="C105" s="1560" t="s">
        <v>1157</v>
      </c>
      <c r="D105" s="1561">
        <v>1433.64</v>
      </c>
      <c r="E105" s="1589">
        <v>0</v>
      </c>
      <c r="F105" s="1561">
        <f t="shared" si="16"/>
      </c>
      <c r="G105" s="1563">
        <f t="shared" si="325"/>
      </c>
      <c r="H105" s="1563">
        <f t="shared" si="151"/>
      </c>
      <c r="I105" s="1563">
        <f t="shared" si="93"/>
      </c>
      <c r="J105" s="1564">
        <f t="shared" si="238"/>
      </c>
      <c r="K105" s="1565">
        <f t="shared" si="209"/>
      </c>
      <c r="L105" s="1565">
        <f t="shared" si="296"/>
      </c>
      <c r="M105" s="1565">
        <f t="shared" si="267"/>
      </c>
      <c r="N105" s="1565">
        <f t="shared" si="64"/>
      </c>
      <c r="O105" s="1566">
        <f t="shared" si="354"/>
      </c>
      <c r="P105" s="1590">
        <v>0.0124</v>
      </c>
      <c r="Q105" s="1591">
        <v>41</v>
      </c>
      <c r="R105" s="1564">
        <f t="shared" si="180"/>
      </c>
      <c r="S105" s="1566">
        <v>11777</v>
      </c>
      <c r="T105" s="1566">
        <v>373</v>
      </c>
      <c r="U105" s="1566">
        <v>40</v>
      </c>
      <c r="V105" s="1566">
        <v>406</v>
      </c>
      <c r="W105" s="1566">
        <v>56</v>
      </c>
      <c r="X105" s="1566">
        <v>1</v>
      </c>
      <c r="Y105" s="1566">
        <v>0</v>
      </c>
      <c r="Z105" s="1566">
        <v>9</v>
      </c>
      <c r="AA105" s="1564">
        <f t="shared" si="122"/>
      </c>
      <c r="AB105" s="1568" t="s">
        <v>1139</v>
      </c>
      <c r="AC105" s="1595" t="s">
        <v>1167</v>
      </c>
      <c r="AD105" s="1595">
        <v>8</v>
      </c>
      <c r="AE105" s="1553"/>
    </row>
    <row r="106">
      <c r="A106" s="1559"/>
      <c r="B106" s="1560" t="s">
        <v>1137</v>
      </c>
      <c r="C106" s="1560" t="s">
        <v>1158</v>
      </c>
      <c r="D106" s="1561">
        <v>549.99</v>
      </c>
      <c r="E106" s="1589">
        <v>2</v>
      </c>
      <c r="F106" s="1561">
        <f t="shared" si="16"/>
      </c>
      <c r="G106" s="1563">
        <f t="shared" si="325"/>
      </c>
      <c r="H106" s="1563">
        <f t="shared" si="151"/>
      </c>
      <c r="I106" s="1563">
        <f t="shared" si="93"/>
      </c>
      <c r="J106" s="1564">
        <f t="shared" si="238"/>
      </c>
      <c r="K106" s="1565">
        <f t="shared" si="209"/>
      </c>
      <c r="L106" s="1565">
        <f t="shared" si="296"/>
      </c>
      <c r="M106" s="1565">
        <f t="shared" si="267"/>
      </c>
      <c r="N106" s="1565">
        <f t="shared" si="64"/>
      </c>
      <c r="O106" s="1566">
        <f t="shared" si="354"/>
      </c>
      <c r="P106" s="1590">
        <v>0.0135</v>
      </c>
      <c r="Q106" s="1591">
        <v>42</v>
      </c>
      <c r="R106" s="1564">
        <f t="shared" si="180"/>
      </c>
      <c r="S106" s="1566">
        <v>6156</v>
      </c>
      <c r="T106" s="1566">
        <v>219</v>
      </c>
      <c r="U106" s="1566">
        <v>29</v>
      </c>
      <c r="V106" s="1566">
        <v>244</v>
      </c>
      <c r="W106" s="1566">
        <v>50</v>
      </c>
      <c r="X106" s="1566">
        <v>3</v>
      </c>
      <c r="Y106" s="1566">
        <v>1</v>
      </c>
      <c r="Z106" s="1566">
        <v>4</v>
      </c>
      <c r="AA106" s="1564">
        <f t="shared" si="122"/>
      </c>
      <c r="AB106" s="1568" t="s">
        <v>1139</v>
      </c>
      <c r="AC106" s="1595" t="s">
        <v>1167</v>
      </c>
      <c r="AD106" s="1595">
        <v>10</v>
      </c>
      <c r="AE106" s="1553"/>
    </row>
    <row r="107">
      <c r="A107" s="1559"/>
      <c r="B107" s="1571" t="s">
        <v>1143</v>
      </c>
      <c r="C107" s="1571"/>
      <c r="D107" s="1576">
        <f>D106+D105+D104+D103</f>
      </c>
      <c r="E107" s="1576">
        <f>E106+E105+E104+E103</f>
      </c>
      <c r="F107" s="1576">
        <f>F106+F105+F104+F103</f>
      </c>
      <c r="G107" s="1574">
        <f t="shared" si="325"/>
      </c>
      <c r="H107" s="1574">
        <f t="shared" si="151"/>
      </c>
      <c r="I107" s="1574">
        <f t="shared" si="93"/>
      </c>
      <c r="J107" s="1574">
        <f t="shared" si="238"/>
      </c>
      <c r="K107" s="1575">
        <f t="shared" si="209"/>
      </c>
      <c r="L107" s="1575">
        <f t="shared" si="296"/>
      </c>
      <c r="M107" s="1575">
        <f t="shared" si="267"/>
      </c>
      <c r="N107" s="1575">
        <f t="shared" si="64"/>
      </c>
      <c r="O107" s="1576">
        <f t="shared" si="354"/>
      </c>
      <c r="P107" s="1575">
        <f>AVERAGE(P103:P106)</f>
      </c>
      <c r="Q107" s="1577">
        <f>AVERAGE(Q103:Q106)</f>
      </c>
      <c r="R107" s="1572">
        <f t="shared" si="180"/>
      </c>
      <c r="S107" s="1576">
        <f>SUM(S103:S106)</f>
      </c>
      <c r="T107" s="1576">
        <f>SUM(T103:T106)</f>
      </c>
      <c r="U107" s="1576">
        <f>SUM(U103:U106)</f>
      </c>
      <c r="V107" s="1576">
        <f>SUM(V103:V106)</f>
      </c>
      <c r="W107" s="1576">
        <f>SUM(W103:W106)</f>
      </c>
      <c r="X107" s="1576">
        <f>SUM(X103:X106)</f>
      </c>
      <c r="Y107" s="1576">
        <f>SUM(Y103:Y106)</f>
      </c>
      <c r="Z107" s="1576">
        <f>SUM(Z103:Z106)</f>
      </c>
      <c r="AA107" s="1577">
        <f t="shared" si="122"/>
      </c>
      <c r="AB107" s="1578"/>
      <c r="AC107" s="1578"/>
      <c r="AD107" s="1576">
        <f>SUM(AD103:AD106)</f>
      </c>
      <c r="AE107" s="1553"/>
    </row>
    <row r="108">
      <c r="A108" s="1559"/>
      <c r="B108" s="1581" t="s">
        <v>1149</v>
      </c>
      <c r="C108" s="1581"/>
      <c r="D108" s="1582">
        <f>D107+D102</f>
      </c>
      <c r="E108" s="1582">
        <f>E107+E102</f>
      </c>
      <c r="F108" s="1582">
        <f>F107+F102</f>
      </c>
      <c r="G108" s="1583">
        <f t="shared" si="325"/>
      </c>
      <c r="H108" s="1583">
        <f t="shared" si="151"/>
      </c>
      <c r="I108" s="1583">
        <f t="shared" si="93"/>
      </c>
      <c r="J108" s="1583">
        <f t="shared" si="238"/>
      </c>
      <c r="K108" s="1584">
        <f t="shared" si="209"/>
      </c>
      <c r="L108" s="1584">
        <f t="shared" si="296"/>
      </c>
      <c r="M108" s="1584">
        <f t="shared" si="267"/>
      </c>
      <c r="N108" s="1584">
        <f t="shared" si="64"/>
      </c>
      <c r="O108" s="1585">
        <f t="shared" si="354"/>
      </c>
      <c r="P108" s="1585">
        <f>(P107+P102)/2</f>
      </c>
      <c r="Q108" s="1586">
        <f>(Q107+Q102)/2</f>
      </c>
      <c r="R108" s="1582">
        <f>(R107+R102)/2</f>
      </c>
      <c r="S108" s="1585">
        <f>S107+S102</f>
      </c>
      <c r="T108" s="1585">
        <f>T107+T102</f>
      </c>
      <c r="U108" s="1585">
        <f>U107+U102</f>
      </c>
      <c r="V108" s="1585">
        <f>V107+V102</f>
      </c>
      <c r="W108" s="1585">
        <f>W107+W102</f>
      </c>
      <c r="X108" s="1585">
        <f>X107+X102</f>
      </c>
      <c r="Y108" s="1585">
        <f>Y107+Y102</f>
      </c>
      <c r="Z108" s="1585">
        <f>Z107+Z102</f>
      </c>
      <c r="AA108" s="1586">
        <f t="shared" si="122"/>
      </c>
      <c r="AB108" s="1587"/>
      <c r="AC108" s="1587"/>
      <c r="AD108" s="1585">
        <f>AD102+AD107</f>
      </c>
      <c r="AE108" s="1553"/>
    </row>
    <row r="109">
      <c r="A109" s="1548" t="s">
        <v>1103</v>
      </c>
      <c r="B109" s="1548" t="s">
        <v>1104</v>
      </c>
      <c r="C109" s="1548"/>
      <c r="D109" s="1549" t="s">
        <v>1105</v>
      </c>
      <c r="E109" s="1549"/>
      <c r="F109" s="1549"/>
      <c r="G109" s="1549"/>
      <c r="H109" s="1549"/>
      <c r="I109" s="1549"/>
      <c r="J109" s="1550" t="s">
        <v>1106</v>
      </c>
      <c r="K109" s="1550"/>
      <c r="L109" s="1550"/>
      <c r="M109" s="1550"/>
      <c r="N109" s="1550"/>
      <c r="O109" s="1550"/>
      <c r="P109" s="1550"/>
      <c r="Q109" s="1551"/>
      <c r="R109" s="1550"/>
      <c r="S109" s="1550"/>
      <c r="T109" s="1550"/>
      <c r="U109" s="1550"/>
      <c r="V109" s="1550"/>
      <c r="W109" s="1550"/>
      <c r="X109" s="1550"/>
      <c r="Y109" s="1550"/>
      <c r="Z109" s="1550"/>
      <c r="AA109" s="1550"/>
      <c r="AB109" s="1550"/>
      <c r="AC109" s="1550"/>
      <c r="AD109" s="1552"/>
      <c r="AE109" s="1553"/>
    </row>
    <row r="110">
      <c r="A110" s="1548"/>
      <c r="B110" s="1548" t="s">
        <v>1107</v>
      </c>
      <c r="C110" s="1548" t="s">
        <v>1108</v>
      </c>
      <c r="D110" s="1549" t="s">
        <v>1109</v>
      </c>
      <c r="E110" s="1554" t="s">
        <v>1110</v>
      </c>
      <c r="F110" s="1555" t="s">
        <v>1111</v>
      </c>
      <c r="G110" s="1556" t="s">
        <v>1112</v>
      </c>
      <c r="H110" s="1556" t="s">
        <v>1113</v>
      </c>
      <c r="I110" s="1556" t="s">
        <v>1114</v>
      </c>
      <c r="J110" s="1550" t="s">
        <v>1115</v>
      </c>
      <c r="K110" s="1557" t="s">
        <v>1116</v>
      </c>
      <c r="L110" s="1557" t="s">
        <v>1117</v>
      </c>
      <c r="M110" s="1557" t="s">
        <v>1118</v>
      </c>
      <c r="N110" s="1557" t="s">
        <v>1119</v>
      </c>
      <c r="O110" s="1558" t="s">
        <v>1120</v>
      </c>
      <c r="P110" s="1557" t="s">
        <v>1121</v>
      </c>
      <c r="Q110" s="1551" t="s">
        <v>1122</v>
      </c>
      <c r="R110" s="1550" t="s">
        <v>1123</v>
      </c>
      <c r="S110" s="1558" t="s">
        <v>1124</v>
      </c>
      <c r="T110" s="1558" t="s">
        <v>1125</v>
      </c>
      <c r="U110" s="1558" t="s">
        <v>1126</v>
      </c>
      <c r="V110" s="1558" t="s">
        <v>1127</v>
      </c>
      <c r="W110" s="1558" t="s">
        <v>1128</v>
      </c>
      <c r="X110" s="1558" t="s">
        <v>1129</v>
      </c>
      <c r="Y110" s="1558" t="s">
        <v>1130</v>
      </c>
      <c r="Z110" s="1558" t="s">
        <v>1131</v>
      </c>
      <c r="AA110" s="1550" t="s">
        <v>1132</v>
      </c>
      <c r="AB110" s="1552" t="s">
        <v>1133</v>
      </c>
      <c r="AC110" s="1552" t="s">
        <v>1134</v>
      </c>
      <c r="AD110" s="1552" t="s">
        <v>1135</v>
      </c>
      <c r="AE110" s="1553"/>
    </row>
    <row r="111">
      <c r="A111" s="1594" t="s">
        <v>1168</v>
      </c>
      <c r="B111" s="1560" t="s">
        <v>1144</v>
      </c>
      <c r="C111" s="1560" t="s">
        <v>1147</v>
      </c>
      <c r="D111" s="1561">
        <v>1779.74</v>
      </c>
      <c r="E111" s="1589">
        <v>2</v>
      </c>
      <c r="F111" s="1561">
        <f t="shared" ref="F111:F114" si="17">E111*2000</f>
      </c>
      <c r="G111" s="1563">
        <f t="shared" ref="G111:G121" si="326">F111/D111</f>
      </c>
      <c r="H111" s="1563">
        <f t="shared" ref="H111:H121" si="152">D111/E111</f>
      </c>
      <c r="I111" s="1563">
        <f t="shared" ref="I111:I121" si="94">F111/E111</f>
      </c>
      <c r="J111" s="1564">
        <f t="shared" ref="J111:J121" si="239">D111/T111</f>
      </c>
      <c r="K111" s="1565">
        <f t="shared" ref="K111:K121" si="210">O111/S111*1</f>
      </c>
      <c r="L111" s="1565">
        <f t="shared" ref="L111:L121" si="297">T111/S111</f>
      </c>
      <c r="M111" s="1565">
        <f t="shared" ref="M111:M121" si="268">V111/S111</f>
      </c>
      <c r="N111" s="1565">
        <f t="shared" ref="N111:N121" si="65">W111/V111</f>
      </c>
      <c r="O111" s="1566">
        <f t="shared" ref="O111:O121" si="355">U111/P111</f>
      </c>
      <c r="P111" s="1590">
        <v>0.0102</v>
      </c>
      <c r="Q111" s="1591">
        <v>42</v>
      </c>
      <c r="R111" s="1564">
        <f t="shared" ref="R111:R120" si="181">(D111/S111)*1000</f>
      </c>
      <c r="S111" s="1566">
        <v>16963</v>
      </c>
      <c r="T111" s="1566">
        <v>357</v>
      </c>
      <c r="U111" s="1566">
        <v>58</v>
      </c>
      <c r="V111" s="1566">
        <v>376</v>
      </c>
      <c r="W111" s="1566">
        <v>32</v>
      </c>
      <c r="X111" s="1566">
        <v>3</v>
      </c>
      <c r="Y111" s="1566">
        <v>0</v>
      </c>
      <c r="Z111" s="1566">
        <v>15</v>
      </c>
      <c r="AA111" s="1564">
        <f t="shared" ref="AA111:AA121" si="123">AD111*1000/D111</f>
      </c>
      <c r="AB111" s="1568" t="s">
        <v>1139</v>
      </c>
      <c r="AC111" s="1595" t="s">
        <v>1169</v>
      </c>
      <c r="AD111" s="1595">
        <v>20</v>
      </c>
      <c r="AE111" s="1553"/>
    </row>
    <row r="112">
      <c r="A112" s="1594"/>
      <c r="B112" s="1560" t="s">
        <v>1144</v>
      </c>
      <c r="C112" s="1560" t="s">
        <v>1152</v>
      </c>
      <c r="D112" s="1561">
        <v>1737.12</v>
      </c>
      <c r="E112" s="1589">
        <v>2</v>
      </c>
      <c r="F112" s="1561">
        <f t="shared" si="17"/>
      </c>
      <c r="G112" s="1563">
        <f t="shared" si="326"/>
      </c>
      <c r="H112" s="1569">
        <f t="shared" si="152"/>
      </c>
      <c r="I112" s="1569">
        <f t="shared" si="94"/>
      </c>
      <c r="J112" s="1564">
        <f t="shared" si="239"/>
      </c>
      <c r="K112" s="1565">
        <f t="shared" si="210"/>
      </c>
      <c r="L112" s="1565">
        <f t="shared" si="297"/>
      </c>
      <c r="M112" s="1565">
        <f t="shared" si="268"/>
      </c>
      <c r="N112" s="1565">
        <f t="shared" si="65"/>
      </c>
      <c r="O112" s="1566">
        <f t="shared" si="355"/>
      </c>
      <c r="P112" s="1590">
        <v>0.0161</v>
      </c>
      <c r="Q112" s="1591">
        <v>42</v>
      </c>
      <c r="R112" s="1564">
        <f t="shared" si="181"/>
      </c>
      <c r="S112" s="1566">
        <v>15476</v>
      </c>
      <c r="T112" s="1566">
        <v>343</v>
      </c>
      <c r="U112" s="1566">
        <v>66</v>
      </c>
      <c r="V112" s="1566">
        <v>388</v>
      </c>
      <c r="W112" s="1566">
        <v>33</v>
      </c>
      <c r="X112" s="1566">
        <v>8</v>
      </c>
      <c r="Y112" s="1566">
        <v>0</v>
      </c>
      <c r="Z112" s="1566">
        <v>19</v>
      </c>
      <c r="AA112" s="1564">
        <f t="shared" si="123"/>
      </c>
      <c r="AB112" s="1568" t="s">
        <v>1139</v>
      </c>
      <c r="AC112" s="1595" t="s">
        <v>1169</v>
      </c>
      <c r="AD112" s="1595">
        <v>13</v>
      </c>
      <c r="AE112" s="1553"/>
    </row>
    <row r="113">
      <c r="A113" s="1594"/>
      <c r="B113" s="1560" t="s">
        <v>1144</v>
      </c>
      <c r="C113" s="1560" t="s">
        <v>1153</v>
      </c>
      <c r="D113" s="1561">
        <v>1582.37</v>
      </c>
      <c r="E113" s="1589">
        <v>2</v>
      </c>
      <c r="F113" s="1561">
        <f t="shared" si="17"/>
      </c>
      <c r="G113" s="1563">
        <f t="shared" si="326"/>
      </c>
      <c r="H113" s="1563">
        <f t="shared" si="152"/>
      </c>
      <c r="I113" s="1563">
        <f t="shared" si="94"/>
      </c>
      <c r="J113" s="1570">
        <f t="shared" si="239"/>
      </c>
      <c r="K113" s="1565">
        <f t="shared" si="210"/>
      </c>
      <c r="L113" s="1565">
        <f t="shared" si="297"/>
      </c>
      <c r="M113" s="1565">
        <f t="shared" si="268"/>
      </c>
      <c r="N113" s="1565">
        <f t="shared" si="65"/>
      </c>
      <c r="O113" s="1566">
        <f t="shared" si="355"/>
      </c>
      <c r="P113" s="1590">
        <v>0.0172</v>
      </c>
      <c r="Q113" s="1591">
        <v>41</v>
      </c>
      <c r="R113" s="1564">
        <f t="shared" si="181"/>
      </c>
      <c r="S113" s="1566">
        <v>14574</v>
      </c>
      <c r="T113" s="1566">
        <v>325</v>
      </c>
      <c r="U113" s="1566">
        <v>63</v>
      </c>
      <c r="V113" s="1566">
        <v>341</v>
      </c>
      <c r="W113" s="1566">
        <v>61</v>
      </c>
      <c r="X113" s="1566">
        <v>5</v>
      </c>
      <c r="Y113" s="1566">
        <v>0</v>
      </c>
      <c r="Z113" s="1566">
        <v>18</v>
      </c>
      <c r="AA113" s="1564">
        <f t="shared" si="123"/>
      </c>
      <c r="AB113" s="1568" t="s">
        <v>1139</v>
      </c>
      <c r="AC113" s="1595" t="s">
        <v>1169</v>
      </c>
      <c r="AD113" s="1595">
        <v>16</v>
      </c>
      <c r="AE113" s="1553"/>
    </row>
    <row r="114">
      <c r="A114" s="1594"/>
      <c r="B114" s="1560" t="s">
        <v>1144</v>
      </c>
      <c r="C114" s="1560" t="s">
        <v>1154</v>
      </c>
      <c r="D114" s="1561">
        <v>1370.77</v>
      </c>
      <c r="E114" s="1589">
        <v>1</v>
      </c>
      <c r="F114" s="1561">
        <f t="shared" si="17"/>
      </c>
      <c r="G114" s="1563">
        <f t="shared" si="326"/>
      </c>
      <c r="H114" s="1563">
        <f t="shared" si="152"/>
      </c>
      <c r="I114" s="1563">
        <f t="shared" si="94"/>
      </c>
      <c r="J114" s="1570">
        <f t="shared" si="239"/>
      </c>
      <c r="K114" s="1565">
        <f t="shared" si="210"/>
      </c>
      <c r="L114" s="1565">
        <f t="shared" si="297"/>
      </c>
      <c r="M114" s="1565">
        <f t="shared" si="268"/>
      </c>
      <c r="N114" s="1565">
        <f t="shared" si="65"/>
      </c>
      <c r="O114" s="1566">
        <f t="shared" si="355"/>
      </c>
      <c r="P114" s="1590">
        <v>0.0147</v>
      </c>
      <c r="Q114" s="1591">
        <v>39</v>
      </c>
      <c r="R114" s="1564">
        <f t="shared" si="181"/>
      </c>
      <c r="S114" s="1566">
        <v>14388</v>
      </c>
      <c r="T114" s="1566">
        <v>382</v>
      </c>
      <c r="U114" s="1566">
        <v>56</v>
      </c>
      <c r="V114" s="1566">
        <v>401</v>
      </c>
      <c r="W114" s="1566">
        <v>21</v>
      </c>
      <c r="X114" s="1566">
        <v>0</v>
      </c>
      <c r="Y114" s="1566">
        <v>1</v>
      </c>
      <c r="Z114" s="1566">
        <v>15</v>
      </c>
      <c r="AA114" s="1564">
        <f t="shared" si="123"/>
      </c>
      <c r="AB114" s="1568" t="s">
        <v>1139</v>
      </c>
      <c r="AC114" s="1595" t="s">
        <v>1169</v>
      </c>
      <c r="AD114" s="1595">
        <v>11</v>
      </c>
      <c r="AE114" s="1553"/>
    </row>
    <row r="115">
      <c r="A115" s="1594"/>
      <c r="B115" s="1571" t="s">
        <v>1143</v>
      </c>
      <c r="C115" s="1571"/>
      <c r="D115" s="1572">
        <f>SUM(D111:D114)</f>
      </c>
      <c r="E115" s="1572">
        <f>SUM(E111:E114)</f>
      </c>
      <c r="F115" s="1572">
        <f>SUM(F111:F114)</f>
      </c>
      <c r="G115" s="1574">
        <f t="shared" si="326"/>
      </c>
      <c r="H115" s="1574">
        <f t="shared" si="152"/>
      </c>
      <c r="I115" s="1574">
        <f t="shared" si="94"/>
      </c>
      <c r="J115" s="1574">
        <f t="shared" si="239"/>
      </c>
      <c r="K115" s="1575">
        <f t="shared" si="210"/>
      </c>
      <c r="L115" s="1575">
        <f t="shared" si="297"/>
      </c>
      <c r="M115" s="1575">
        <f t="shared" si="268"/>
      </c>
      <c r="N115" s="1575">
        <f t="shared" si="65"/>
      </c>
      <c r="O115" s="1576">
        <f t="shared" si="355"/>
      </c>
      <c r="P115" s="1575">
        <f>AVERAGE(P111:P114)</f>
      </c>
      <c r="Q115" s="1577">
        <f>AVERAGE(Q111:Q114)</f>
      </c>
      <c r="R115" s="1574">
        <f t="shared" si="181"/>
      </c>
      <c r="S115" s="1576">
        <f>SUM(S111:S114)</f>
      </c>
      <c r="T115" s="1576">
        <f>SUM(T111:T114)</f>
      </c>
      <c r="U115" s="1576">
        <f>SUM(U111:U114)</f>
      </c>
      <c r="V115" s="1576">
        <f>SUM(V111:V114)</f>
      </c>
      <c r="W115" s="1576">
        <f>SUM(W111:W114)</f>
      </c>
      <c r="X115" s="1576">
        <f>SUM(X111:X114)</f>
      </c>
      <c r="Y115" s="1576">
        <f>SUM(Y111:Y114)</f>
      </c>
      <c r="Z115" s="1576">
        <f>SUM(Z111:Z114)</f>
      </c>
      <c r="AA115" s="1577">
        <f t="shared" si="123"/>
      </c>
      <c r="AB115" s="1578"/>
      <c r="AC115" s="1578"/>
      <c r="AD115" s="1576">
        <f>SUM(AD111:AD114)</f>
      </c>
      <c r="AE115" s="1553"/>
    </row>
    <row r="116">
      <c r="A116" s="1594"/>
      <c r="B116" s="1560" t="s">
        <v>1137</v>
      </c>
      <c r="C116" s="1560" t="s">
        <v>1155</v>
      </c>
      <c r="D116" s="1579">
        <v>1786.87</v>
      </c>
      <c r="E116" s="1589">
        <v>2</v>
      </c>
      <c r="F116" s="1561">
        <f t="shared" ref="F116:F119" si="18">E116*2000</f>
      </c>
      <c r="G116" s="1563">
        <f t="shared" si="326"/>
      </c>
      <c r="H116" s="1563">
        <f t="shared" si="152"/>
      </c>
      <c r="I116" s="1563">
        <f t="shared" si="94"/>
      </c>
      <c r="J116" s="1564">
        <f t="shared" si="239"/>
      </c>
      <c r="K116" s="1565">
        <f t="shared" si="210"/>
      </c>
      <c r="L116" s="1565">
        <f t="shared" si="297"/>
      </c>
      <c r="M116" s="1565">
        <f t="shared" si="268"/>
      </c>
      <c r="N116" s="1565">
        <f t="shared" si="65"/>
      </c>
      <c r="O116" s="1566">
        <f t="shared" si="355"/>
      </c>
      <c r="P116" s="1590">
        <v>0.0172</v>
      </c>
      <c r="Q116" s="1591">
        <v>42</v>
      </c>
      <c r="R116" s="1564">
        <f t="shared" si="181"/>
      </c>
      <c r="S116" s="1566">
        <v>15808</v>
      </c>
      <c r="T116" s="1566">
        <v>520</v>
      </c>
      <c r="U116" s="1566">
        <v>73</v>
      </c>
      <c r="V116" s="1566">
        <v>543</v>
      </c>
      <c r="W116" s="1566">
        <v>54</v>
      </c>
      <c r="X116" s="1566">
        <v>3</v>
      </c>
      <c r="Y116" s="1566">
        <v>1</v>
      </c>
      <c r="Z116" s="1593">
        <v>8</v>
      </c>
      <c r="AA116" s="1564">
        <f t="shared" si="123"/>
      </c>
      <c r="AB116" s="1568" t="s">
        <v>1139</v>
      </c>
      <c r="AC116" s="1595" t="s">
        <v>1169</v>
      </c>
      <c r="AD116" s="1595">
        <v>20</v>
      </c>
      <c r="AE116" s="1553"/>
    </row>
    <row r="117">
      <c r="A117" s="1594"/>
      <c r="B117" s="1560" t="s">
        <v>1137</v>
      </c>
      <c r="C117" s="1560" t="s">
        <v>1156</v>
      </c>
      <c r="D117" s="1561">
        <v>2361.17</v>
      </c>
      <c r="E117" s="1589">
        <v>3</v>
      </c>
      <c r="F117" s="1561">
        <f t="shared" si="18"/>
      </c>
      <c r="G117" s="1563">
        <f t="shared" si="326"/>
      </c>
      <c r="H117" s="1563">
        <f t="shared" si="152"/>
      </c>
      <c r="I117" s="1563">
        <f t="shared" si="94"/>
      </c>
      <c r="J117" s="1564">
        <f t="shared" si="239"/>
      </c>
      <c r="K117" s="1565">
        <f t="shared" si="210"/>
      </c>
      <c r="L117" s="1565">
        <f t="shared" si="297"/>
      </c>
      <c r="M117" s="1565">
        <f t="shared" si="268"/>
      </c>
      <c r="N117" s="1565">
        <f t="shared" si="65"/>
      </c>
      <c r="O117" s="1566">
        <f t="shared" si="355"/>
      </c>
      <c r="P117" s="1590">
        <v>0.013</v>
      </c>
      <c r="Q117" s="1591">
        <v>50</v>
      </c>
      <c r="R117" s="1564">
        <f t="shared" si="181"/>
      </c>
      <c r="S117" s="1566">
        <v>20968</v>
      </c>
      <c r="T117" s="1566">
        <v>611</v>
      </c>
      <c r="U117" s="1566">
        <v>79</v>
      </c>
      <c r="V117" s="1566">
        <v>638</v>
      </c>
      <c r="W117" s="1566">
        <v>57</v>
      </c>
      <c r="X117" s="1566">
        <v>6</v>
      </c>
      <c r="Y117" s="1566">
        <v>2</v>
      </c>
      <c r="Z117" s="1566">
        <v>21</v>
      </c>
      <c r="AA117" s="1564">
        <f t="shared" si="123"/>
      </c>
      <c r="AB117" s="1568" t="s">
        <v>1139</v>
      </c>
      <c r="AC117" s="1595" t="s">
        <v>1169</v>
      </c>
      <c r="AD117" s="1595">
        <v>14</v>
      </c>
      <c r="AE117" s="1553"/>
    </row>
    <row r="118">
      <c r="A118" s="1594"/>
      <c r="B118" s="1560" t="s">
        <v>1137</v>
      </c>
      <c r="C118" s="1560" t="s">
        <v>1157</v>
      </c>
      <c r="D118" s="1561">
        <v>3020.49</v>
      </c>
      <c r="E118" s="1589">
        <v>4</v>
      </c>
      <c r="F118" s="1561">
        <f t="shared" si="18"/>
      </c>
      <c r="G118" s="1563">
        <f t="shared" si="326"/>
      </c>
      <c r="H118" s="1563">
        <f t="shared" si="152"/>
      </c>
      <c r="I118" s="1563">
        <f t="shared" si="94"/>
      </c>
      <c r="J118" s="1564">
        <f t="shared" si="239"/>
      </c>
      <c r="K118" s="1565">
        <f t="shared" si="210"/>
      </c>
      <c r="L118" s="1565">
        <f t="shared" si="297"/>
      </c>
      <c r="M118" s="1565">
        <f t="shared" si="268"/>
      </c>
      <c r="N118" s="1565">
        <f t="shared" si="65"/>
      </c>
      <c r="O118" s="1566">
        <f t="shared" si="355"/>
      </c>
      <c r="P118" s="1590">
        <v>0.0149</v>
      </c>
      <c r="Q118" s="1591">
        <v>56</v>
      </c>
      <c r="R118" s="1564">
        <f t="shared" si="181"/>
      </c>
      <c r="S118" s="1566">
        <v>28031</v>
      </c>
      <c r="T118" s="1566">
        <v>778</v>
      </c>
      <c r="U118" s="1566">
        <v>105</v>
      </c>
      <c r="V118" s="1566">
        <v>822</v>
      </c>
      <c r="W118" s="1566">
        <v>71</v>
      </c>
      <c r="X118" s="1566">
        <v>12</v>
      </c>
      <c r="Y118" s="1566">
        <v>3</v>
      </c>
      <c r="Z118" s="1566">
        <v>39</v>
      </c>
      <c r="AA118" s="1564">
        <f t="shared" si="123"/>
      </c>
      <c r="AB118" s="1568" t="s">
        <v>1139</v>
      </c>
      <c r="AC118" s="1595" t="s">
        <v>1169</v>
      </c>
      <c r="AD118" s="1595">
        <v>54</v>
      </c>
      <c r="AE118" s="1553"/>
    </row>
    <row r="119">
      <c r="A119" s="1594"/>
      <c r="B119" s="1560" t="s">
        <v>1137</v>
      </c>
      <c r="C119" s="1560" t="s">
        <v>1158</v>
      </c>
      <c r="D119" s="1588">
        <v>1360.84</v>
      </c>
      <c r="E119" s="1589">
        <v>2</v>
      </c>
      <c r="F119" s="1561">
        <f t="shared" si="18"/>
      </c>
      <c r="G119" s="1563">
        <f t="shared" si="326"/>
      </c>
      <c r="H119" s="1563">
        <f t="shared" si="152"/>
      </c>
      <c r="I119" s="1563">
        <f t="shared" si="94"/>
      </c>
      <c r="J119" s="1564">
        <f t="shared" si="239"/>
      </c>
      <c r="K119" s="1565">
        <f t="shared" si="210"/>
      </c>
      <c r="L119" s="1565">
        <f t="shared" si="297"/>
      </c>
      <c r="M119" s="1565">
        <f t="shared" si="268"/>
      </c>
      <c r="N119" s="1565">
        <f t="shared" si="65"/>
      </c>
      <c r="O119" s="1566">
        <f t="shared" si="355"/>
      </c>
      <c r="P119" s="1590">
        <v>0.1824</v>
      </c>
      <c r="Q119" s="1591">
        <v>59</v>
      </c>
      <c r="R119" s="1564">
        <f t="shared" si="181"/>
      </c>
      <c r="S119" s="1566">
        <v>12434</v>
      </c>
      <c r="T119" s="1566">
        <v>201</v>
      </c>
      <c r="U119" s="1566">
        <v>110</v>
      </c>
      <c r="V119" s="1566">
        <v>213</v>
      </c>
      <c r="W119" s="1566">
        <v>36</v>
      </c>
      <c r="X119" s="1566">
        <v>5</v>
      </c>
      <c r="Y119" s="1566">
        <v>1</v>
      </c>
      <c r="Z119" s="1566">
        <v>28</v>
      </c>
      <c r="AA119" s="1564">
        <f t="shared" si="123"/>
      </c>
      <c r="AB119" s="1568" t="s">
        <v>1139</v>
      </c>
      <c r="AC119" s="1595" t="s">
        <v>1167</v>
      </c>
      <c r="AD119" s="1595">
        <v>11</v>
      </c>
      <c r="AE119" s="1553"/>
    </row>
    <row r="120">
      <c r="A120" s="1594"/>
      <c r="B120" s="1571" t="s">
        <v>1143</v>
      </c>
      <c r="C120" s="1571"/>
      <c r="D120" s="1576">
        <f>D119+D118+D117+D116</f>
      </c>
      <c r="E120" s="1576">
        <f>E119+E118+E117+E116</f>
      </c>
      <c r="F120" s="1576">
        <f>F119+F118+F117+F116</f>
      </c>
      <c r="G120" s="1574">
        <f t="shared" si="326"/>
      </c>
      <c r="H120" s="1574">
        <f t="shared" si="152"/>
      </c>
      <c r="I120" s="1574">
        <f t="shared" si="94"/>
      </c>
      <c r="J120" s="1574">
        <f t="shared" si="239"/>
      </c>
      <c r="K120" s="1575">
        <f t="shared" si="210"/>
      </c>
      <c r="L120" s="1575">
        <f t="shared" si="297"/>
      </c>
      <c r="M120" s="1575">
        <f t="shared" si="268"/>
      </c>
      <c r="N120" s="1575">
        <f t="shared" si="65"/>
      </c>
      <c r="O120" s="1576">
        <f t="shared" si="355"/>
      </c>
      <c r="P120" s="1575">
        <f>AVERAGE(P116:P119)</f>
      </c>
      <c r="Q120" s="1577">
        <f>AVERAGE(Q116:Q119)</f>
      </c>
      <c r="R120" s="1572">
        <f t="shared" si="181"/>
      </c>
      <c r="S120" s="1576">
        <f>SUM(S116:S119)</f>
      </c>
      <c r="T120" s="1576">
        <f>SUM(T116:T119)</f>
      </c>
      <c r="U120" s="1576">
        <f>SUM(U116:U119)</f>
      </c>
      <c r="V120" s="1576">
        <f>SUM(V116:V119)</f>
      </c>
      <c r="W120" s="1576">
        <f>SUM(W116:W119)</f>
      </c>
      <c r="X120" s="1576">
        <f>SUM(X116:X119)</f>
      </c>
      <c r="Y120" s="1576">
        <f>SUM(Y116:Y119)</f>
      </c>
      <c r="Z120" s="1576">
        <f>SUM(Z116:Z119)</f>
      </c>
      <c r="AA120" s="1577">
        <f t="shared" si="123"/>
      </c>
      <c r="AB120" s="1578"/>
      <c r="AC120" s="1578"/>
      <c r="AD120" s="1576">
        <f>SUM(AD116:AD119)</f>
      </c>
      <c r="AE120" s="1553"/>
    </row>
    <row r="121">
      <c r="A121" s="1594"/>
      <c r="B121" s="1581" t="s">
        <v>1149</v>
      </c>
      <c r="C121" s="1581"/>
      <c r="D121" s="1582">
        <f>D120+D115</f>
      </c>
      <c r="E121" s="1582">
        <f>E120+E115</f>
      </c>
      <c r="F121" s="1582">
        <f>F120+F115</f>
      </c>
      <c r="G121" s="1583">
        <f t="shared" si="326"/>
      </c>
      <c r="H121" s="1583">
        <f t="shared" si="152"/>
      </c>
      <c r="I121" s="1583">
        <f t="shared" si="94"/>
      </c>
      <c r="J121" s="1583">
        <f t="shared" si="239"/>
      </c>
      <c r="K121" s="1584">
        <f t="shared" si="210"/>
      </c>
      <c r="L121" s="1584">
        <f t="shared" si="297"/>
      </c>
      <c r="M121" s="1584">
        <f t="shared" si="268"/>
      </c>
      <c r="N121" s="1584">
        <f t="shared" si="65"/>
      </c>
      <c r="O121" s="1585">
        <f t="shared" si="355"/>
      </c>
      <c r="P121" s="1585">
        <f>(P120+P115)/2</f>
      </c>
      <c r="Q121" s="1586">
        <f>(Q120+Q115)/2</f>
      </c>
      <c r="R121" s="1582">
        <f>(R120+R115)/2</f>
      </c>
      <c r="S121" s="1585">
        <f>S120+S115</f>
      </c>
      <c r="T121" s="1585">
        <f>T120+T115</f>
      </c>
      <c r="U121" s="1585">
        <f>U120+U115</f>
      </c>
      <c r="V121" s="1585">
        <f>V120+V115</f>
      </c>
      <c r="W121" s="1585">
        <f>W120+W115</f>
      </c>
      <c r="X121" s="1585">
        <f>X120+X115</f>
      </c>
      <c r="Y121" s="1585">
        <f>Y120+Y115</f>
      </c>
      <c r="Z121" s="1585">
        <f>Z120+Z115</f>
      </c>
      <c r="AA121" s="1586">
        <f t="shared" si="123"/>
      </c>
      <c r="AB121" s="1587"/>
      <c r="AC121" s="1587"/>
      <c r="AD121" s="1585">
        <f>AD115+AD120</f>
      </c>
      <c r="AE121" s="1553"/>
    </row>
    <row r="122">
      <c r="A122" s="1548" t="s">
        <v>1103</v>
      </c>
      <c r="B122" s="1548" t="s">
        <v>1104</v>
      </c>
      <c r="C122" s="1548"/>
      <c r="D122" s="1549" t="s">
        <v>1105</v>
      </c>
      <c r="E122" s="1549"/>
      <c r="F122" s="1549"/>
      <c r="G122" s="1549"/>
      <c r="H122" s="1549"/>
      <c r="I122" s="1549"/>
      <c r="J122" s="1550" t="s">
        <v>1106</v>
      </c>
      <c r="K122" s="1550"/>
      <c r="L122" s="1550"/>
      <c r="M122" s="1550"/>
      <c r="N122" s="1550"/>
      <c r="O122" s="1550"/>
      <c r="P122" s="1550"/>
      <c r="Q122" s="1551"/>
      <c r="R122" s="1550"/>
      <c r="S122" s="1550"/>
      <c r="T122" s="1550"/>
      <c r="U122" s="1550"/>
      <c r="V122" s="1550"/>
      <c r="W122" s="1550"/>
      <c r="X122" s="1550"/>
      <c r="Y122" s="1550"/>
      <c r="Z122" s="1550"/>
      <c r="AA122" s="1550"/>
      <c r="AB122" s="1550"/>
      <c r="AC122" s="1550"/>
      <c r="AD122" s="1552"/>
      <c r="AE122" s="1553"/>
    </row>
    <row r="123">
      <c r="A123" s="1548"/>
      <c r="B123" s="1548" t="s">
        <v>1107</v>
      </c>
      <c r="C123" s="1548" t="s">
        <v>1108</v>
      </c>
      <c r="D123" s="1549" t="s">
        <v>1109</v>
      </c>
      <c r="E123" s="1554" t="s">
        <v>1110</v>
      </c>
      <c r="F123" s="1555" t="s">
        <v>1111</v>
      </c>
      <c r="G123" s="1556" t="s">
        <v>1112</v>
      </c>
      <c r="H123" s="1556" t="s">
        <v>1113</v>
      </c>
      <c r="I123" s="1556" t="s">
        <v>1114</v>
      </c>
      <c r="J123" s="1550" t="s">
        <v>1115</v>
      </c>
      <c r="K123" s="1557" t="s">
        <v>1116</v>
      </c>
      <c r="L123" s="1557" t="s">
        <v>1117</v>
      </c>
      <c r="M123" s="1557" t="s">
        <v>1118</v>
      </c>
      <c r="N123" s="1557" t="s">
        <v>1119</v>
      </c>
      <c r="O123" s="1558" t="s">
        <v>1120</v>
      </c>
      <c r="P123" s="1557" t="s">
        <v>1121</v>
      </c>
      <c r="Q123" s="1551" t="s">
        <v>1122</v>
      </c>
      <c r="R123" s="1550" t="s">
        <v>1123</v>
      </c>
      <c r="S123" s="1558" t="s">
        <v>1124</v>
      </c>
      <c r="T123" s="1558" t="s">
        <v>1125</v>
      </c>
      <c r="U123" s="1558" t="s">
        <v>1126</v>
      </c>
      <c r="V123" s="1558" t="s">
        <v>1127</v>
      </c>
      <c r="W123" s="1558" t="s">
        <v>1128</v>
      </c>
      <c r="X123" s="1558" t="s">
        <v>1129</v>
      </c>
      <c r="Y123" s="1558" t="s">
        <v>1130</v>
      </c>
      <c r="Z123" s="1558" t="s">
        <v>1131</v>
      </c>
      <c r="AA123" s="1550" t="s">
        <v>1132</v>
      </c>
      <c r="AB123" s="1552" t="s">
        <v>1133</v>
      </c>
      <c r="AC123" s="1552" t="s">
        <v>1134</v>
      </c>
      <c r="AD123" s="1552" t="s">
        <v>1135</v>
      </c>
      <c r="AE123" s="1553"/>
    </row>
    <row r="124">
      <c r="A124" s="1594" t="s">
        <v>1170</v>
      </c>
      <c r="B124" s="1560" t="s">
        <v>1137</v>
      </c>
      <c r="C124" s="1596" t="s">
        <v>1171</v>
      </c>
      <c r="D124" s="1561">
        <v>1407.32</v>
      </c>
      <c r="E124" s="1589">
        <v>0</v>
      </c>
      <c r="F124" s="1561">
        <f t="shared" ref="F124:F127" si="19">E124*2000</f>
      </c>
      <c r="G124" s="1563">
        <f t="shared" ref="G124:G134" si="327">F124/D124</f>
      </c>
      <c r="H124" s="1563">
        <f t="shared" ref="H124:H134" si="153">D124/E124</f>
      </c>
      <c r="I124" s="1563">
        <f t="shared" ref="I124:I134" si="95">F124/E124</f>
      </c>
      <c r="J124" s="1564">
        <f t="shared" ref="J124:J134" si="240">D124/T124</f>
      </c>
      <c r="K124" s="1565">
        <f t="shared" ref="K124:K134" si="211">O124/S124*1</f>
      </c>
      <c r="L124" s="1565">
        <f t="shared" ref="L124:L134" si="298">T124/S124</f>
      </c>
      <c r="M124" s="1565">
        <f t="shared" ref="M124:M134" si="269">V124/S124</f>
      </c>
      <c r="N124" s="1565">
        <f t="shared" ref="N124:N134" si="66">W124/V124</f>
      </c>
      <c r="O124" s="1566">
        <f t="shared" ref="O124:O134" si="356">U124/P124</f>
      </c>
      <c r="P124" s="1590">
        <v>0.0198</v>
      </c>
      <c r="Q124" s="1591">
        <v>53</v>
      </c>
      <c r="R124" s="1564">
        <f t="shared" ref="R124:R133" si="182">(D124/S124)*1000</f>
      </c>
      <c r="S124" s="1566">
        <v>12658</v>
      </c>
      <c r="T124" s="1566">
        <v>280</v>
      </c>
      <c r="U124" s="1566">
        <v>43</v>
      </c>
      <c r="V124" s="1566">
        <v>287</v>
      </c>
      <c r="W124" s="1566">
        <v>42</v>
      </c>
      <c r="X124" s="1566">
        <v>2</v>
      </c>
      <c r="Y124" s="1566">
        <v>0</v>
      </c>
      <c r="Z124" s="1566">
        <v>19</v>
      </c>
      <c r="AA124" s="1564">
        <f t="shared" ref="AA124:AA134" si="124">AD124*1000/D124</f>
      </c>
      <c r="AB124" s="1568" t="s">
        <v>1139</v>
      </c>
      <c r="AC124" s="1595" t="s">
        <v>1140</v>
      </c>
      <c r="AD124" s="1595">
        <v>11</v>
      </c>
      <c r="AE124" s="1553"/>
    </row>
    <row r="125">
      <c r="A125" s="1594"/>
      <c r="B125" s="1560" t="s">
        <v>1137</v>
      </c>
      <c r="C125" s="1560" t="s">
        <v>1152</v>
      </c>
      <c r="D125" s="1561">
        <v>1598.66</v>
      </c>
      <c r="E125" s="1589">
        <v>3</v>
      </c>
      <c r="F125" s="1561">
        <f t="shared" si="19"/>
      </c>
      <c r="G125" s="1563">
        <f t="shared" si="327"/>
      </c>
      <c r="H125" s="1569">
        <f t="shared" si="153"/>
      </c>
      <c r="I125" s="1569">
        <f t="shared" si="95"/>
      </c>
      <c r="J125" s="1564">
        <f t="shared" si="240"/>
      </c>
      <c r="K125" s="1565">
        <f t="shared" si="211"/>
      </c>
      <c r="L125" s="1565">
        <f t="shared" si="298"/>
      </c>
      <c r="M125" s="1565">
        <f t="shared" si="269"/>
      </c>
      <c r="N125" s="1565">
        <f t="shared" si="66"/>
      </c>
      <c r="O125" s="1566">
        <f t="shared" si="356"/>
      </c>
      <c r="P125" s="1590">
        <v>0.029</v>
      </c>
      <c r="Q125" s="1591">
        <v>60</v>
      </c>
      <c r="R125" s="1564">
        <f t="shared" si="182"/>
      </c>
      <c r="S125" s="1566">
        <v>14068</v>
      </c>
      <c r="T125" s="1566">
        <v>376</v>
      </c>
      <c r="U125" s="1566">
        <v>64</v>
      </c>
      <c r="V125" s="1566">
        <v>393</v>
      </c>
      <c r="W125" s="1566">
        <v>36</v>
      </c>
      <c r="X125" s="1566">
        <v>3</v>
      </c>
      <c r="Y125" s="1566">
        <v>1</v>
      </c>
      <c r="Z125" s="1566">
        <v>16</v>
      </c>
      <c r="AA125" s="1564">
        <f t="shared" si="124"/>
      </c>
      <c r="AB125" s="1568" t="s">
        <v>1139</v>
      </c>
      <c r="AC125" s="1595" t="s">
        <v>1140</v>
      </c>
      <c r="AD125" s="1595">
        <v>16</v>
      </c>
      <c r="AE125" s="1553"/>
    </row>
    <row r="126">
      <c r="A126" s="1594"/>
      <c r="B126" s="1560" t="s">
        <v>1137</v>
      </c>
      <c r="C126" s="1560" t="s">
        <v>1153</v>
      </c>
      <c r="D126" s="1561">
        <v>1449.15</v>
      </c>
      <c r="E126" s="1589">
        <v>1</v>
      </c>
      <c r="F126" s="1561">
        <f t="shared" si="19"/>
      </c>
      <c r="G126" s="1563">
        <f t="shared" si="327"/>
      </c>
      <c r="H126" s="1563">
        <f t="shared" si="153"/>
      </c>
      <c r="I126" s="1563">
        <f t="shared" si="95"/>
      </c>
      <c r="J126" s="1570">
        <f t="shared" si="240"/>
      </c>
      <c r="K126" s="1565">
        <f t="shared" si="211"/>
      </c>
      <c r="L126" s="1565">
        <f t="shared" si="298"/>
      </c>
      <c r="M126" s="1565">
        <f t="shared" si="269"/>
      </c>
      <c r="N126" s="1565">
        <f t="shared" si="66"/>
      </c>
      <c r="O126" s="1566">
        <f t="shared" si="356"/>
      </c>
      <c r="P126" s="1590">
        <v>0.0403</v>
      </c>
      <c r="Q126" s="1591">
        <v>63</v>
      </c>
      <c r="R126" s="1564">
        <f t="shared" si="182"/>
      </c>
      <c r="S126" s="1566">
        <v>13469</v>
      </c>
      <c r="T126" s="1566">
        <v>372</v>
      </c>
      <c r="U126" s="1566">
        <v>73</v>
      </c>
      <c r="V126" s="1566">
        <v>388</v>
      </c>
      <c r="W126" s="1566">
        <v>29</v>
      </c>
      <c r="X126" s="1566">
        <v>6</v>
      </c>
      <c r="Y126" s="1566">
        <v>1</v>
      </c>
      <c r="Z126" s="1566">
        <v>19</v>
      </c>
      <c r="AA126" s="1564">
        <f t="shared" si="124"/>
      </c>
      <c r="AB126" s="1568" t="s">
        <v>1139</v>
      </c>
      <c r="AC126" s="1595" t="s">
        <v>1140</v>
      </c>
      <c r="AD126" s="1595">
        <v>15</v>
      </c>
      <c r="AE126" s="1553"/>
    </row>
    <row r="127">
      <c r="A127" s="1594"/>
      <c r="B127" s="1560" t="s">
        <v>1137</v>
      </c>
      <c r="C127" s="1596" t="s">
        <v>1172</v>
      </c>
      <c r="D127" s="1588">
        <v>1537.36</v>
      </c>
      <c r="E127" s="1589">
        <v>0</v>
      </c>
      <c r="F127" s="1561">
        <f t="shared" si="19"/>
      </c>
      <c r="G127" s="1563">
        <f t="shared" si="327"/>
      </c>
      <c r="H127" s="1563">
        <f t="shared" si="153"/>
      </c>
      <c r="I127" s="1563">
        <f t="shared" si="95"/>
      </c>
      <c r="J127" s="1570">
        <f t="shared" si="240"/>
      </c>
      <c r="K127" s="1565">
        <f t="shared" si="211"/>
      </c>
      <c r="L127" s="1565">
        <f t="shared" si="298"/>
      </c>
      <c r="M127" s="1565">
        <f t="shared" si="269"/>
      </c>
      <c r="N127" s="1565">
        <f t="shared" si="66"/>
      </c>
      <c r="O127" s="1566">
        <f t="shared" si="356"/>
      </c>
      <c r="P127" s="1590">
        <v>0.0366</v>
      </c>
      <c r="Q127" s="1591">
        <v>63</v>
      </c>
      <c r="R127" s="1564">
        <f t="shared" si="182"/>
      </c>
      <c r="S127" s="1566">
        <v>12836</v>
      </c>
      <c r="T127" s="1566">
        <v>437</v>
      </c>
      <c r="U127" s="1566">
        <v>75</v>
      </c>
      <c r="V127" s="1566">
        <v>476</v>
      </c>
      <c r="W127" s="1566">
        <v>23</v>
      </c>
      <c r="X127" s="1566">
        <v>6</v>
      </c>
      <c r="Y127" s="1566">
        <v>0</v>
      </c>
      <c r="Z127" s="1566">
        <v>9</v>
      </c>
      <c r="AA127" s="1564">
        <f t="shared" si="124"/>
      </c>
      <c r="AB127" s="1568" t="s">
        <v>1139</v>
      </c>
      <c r="AC127" s="1595" t="s">
        <v>1140</v>
      </c>
      <c r="AD127" s="1595">
        <v>13</v>
      </c>
      <c r="AE127" s="1553"/>
    </row>
    <row r="128">
      <c r="A128" s="1594"/>
      <c r="B128" s="1571" t="s">
        <v>1143</v>
      </c>
      <c r="C128" s="1571"/>
      <c r="D128" s="1572">
        <f>SUM(D124:D127)</f>
      </c>
      <c r="E128" s="1573">
        <f>SUM(E124:E127)</f>
      </c>
      <c r="F128" s="1572">
        <f>SUM(F124:F127)</f>
      </c>
      <c r="G128" s="1574">
        <f t="shared" si="327"/>
      </c>
      <c r="H128" s="1574">
        <f t="shared" si="153"/>
      </c>
      <c r="I128" s="1574">
        <f t="shared" si="95"/>
      </c>
      <c r="J128" s="1574">
        <f t="shared" si="240"/>
      </c>
      <c r="K128" s="1575">
        <f t="shared" si="211"/>
      </c>
      <c r="L128" s="1575">
        <f t="shared" si="298"/>
      </c>
      <c r="M128" s="1575">
        <f t="shared" si="269"/>
      </c>
      <c r="N128" s="1575">
        <f t="shared" si="66"/>
      </c>
      <c r="O128" s="1576">
        <f t="shared" si="356"/>
      </c>
      <c r="P128" s="1575">
        <f>AVERAGE(P124:P127)</f>
      </c>
      <c r="Q128" s="1577">
        <f>AVERAGE(Q124:Q127)</f>
      </c>
      <c r="R128" s="1574">
        <f t="shared" si="182"/>
      </c>
      <c r="S128" s="1576">
        <f>SUM(S124:S127)</f>
      </c>
      <c r="T128" s="1576">
        <f>SUM(T124:T127)</f>
      </c>
      <c r="U128" s="1576">
        <f>SUM(U124:U127)</f>
      </c>
      <c r="V128" s="1576">
        <f>SUM(V124:V127)</f>
      </c>
      <c r="W128" s="1576">
        <f>SUM(W124:W127)</f>
      </c>
      <c r="X128" s="1576">
        <f>SUM(X124:X127)</f>
      </c>
      <c r="Y128" s="1576">
        <f>SUM(Y124:Y127)</f>
      </c>
      <c r="Z128" s="1576">
        <f>SUM(Z124:Z127)</f>
      </c>
      <c r="AA128" s="1577">
        <f t="shared" si="124"/>
      </c>
      <c r="AB128" s="1578"/>
      <c r="AC128" s="1578"/>
      <c r="AD128" s="1576">
        <f>SUM(AD124:AD127)</f>
      </c>
      <c r="AE128" s="1553"/>
    </row>
    <row r="129">
      <c r="A129" s="1594"/>
      <c r="B129" s="1560" t="s">
        <v>1144</v>
      </c>
      <c r="C129" s="1596" t="s">
        <v>1173</v>
      </c>
      <c r="D129" s="1579">
        <v>490.92999999999995</v>
      </c>
      <c r="E129" s="1589">
        <v>1</v>
      </c>
      <c r="F129" s="1561">
        <f t="shared" ref="F129:F132" si="20">E129*2000</f>
      </c>
      <c r="G129" s="1563">
        <f t="shared" si="327"/>
      </c>
      <c r="H129" s="1563">
        <f t="shared" si="153"/>
      </c>
      <c r="I129" s="1563">
        <f t="shared" si="95"/>
      </c>
      <c r="J129" s="1564">
        <f t="shared" si="240"/>
      </c>
      <c r="K129" s="1565">
        <f t="shared" si="211"/>
      </c>
      <c r="L129" s="1565">
        <f t="shared" si="298"/>
      </c>
      <c r="M129" s="1565">
        <f t="shared" si="269"/>
      </c>
      <c r="N129" s="1565">
        <f t="shared" si="66"/>
      </c>
      <c r="O129" s="1566">
        <f t="shared" si="356"/>
      </c>
      <c r="P129" s="1590">
        <v>0.0433</v>
      </c>
      <c r="Q129" s="1591">
        <v>67</v>
      </c>
      <c r="R129" s="1564">
        <f t="shared" si="182"/>
      </c>
      <c r="S129" s="1566">
        <v>6832</v>
      </c>
      <c r="T129" s="1566">
        <v>227</v>
      </c>
      <c r="U129" s="1566">
        <v>50</v>
      </c>
      <c r="V129" s="1566">
        <v>250</v>
      </c>
      <c r="W129" s="1566">
        <v>16</v>
      </c>
      <c r="X129" s="1566">
        <v>3</v>
      </c>
      <c r="Y129" s="1566">
        <v>1</v>
      </c>
      <c r="Z129" s="1593">
        <v>4</v>
      </c>
      <c r="AA129" s="1564">
        <f t="shared" si="124"/>
      </c>
      <c r="AB129" s="1568" t="s">
        <v>1139</v>
      </c>
      <c r="AC129" s="1595" t="s">
        <v>1140</v>
      </c>
      <c r="AD129" s="1595">
        <v>10</v>
      </c>
      <c r="AE129" s="1553"/>
    </row>
    <row r="130">
      <c r="A130" s="1594"/>
      <c r="B130" s="1560" t="s">
        <v>1144</v>
      </c>
      <c r="C130" s="1560" t="s">
        <v>1156</v>
      </c>
      <c r="D130" s="1561">
        <v>1750.73</v>
      </c>
      <c r="E130" s="1589">
        <v>0</v>
      </c>
      <c r="F130" s="1561">
        <f t="shared" si="20"/>
      </c>
      <c r="G130" s="1563">
        <f t="shared" si="327"/>
      </c>
      <c r="H130" s="1563">
        <f t="shared" si="153"/>
      </c>
      <c r="I130" s="1563">
        <f t="shared" si="95"/>
      </c>
      <c r="J130" s="1564">
        <f t="shared" si="240"/>
      </c>
      <c r="K130" s="1565">
        <f t="shared" si="211"/>
      </c>
      <c r="L130" s="1565">
        <f t="shared" si="298"/>
      </c>
      <c r="M130" s="1565">
        <f t="shared" si="269"/>
      </c>
      <c r="N130" s="1565">
        <f t="shared" si="66"/>
      </c>
      <c r="O130" s="1566">
        <f t="shared" si="356"/>
      </c>
      <c r="P130" s="1590">
        <v>0.0245</v>
      </c>
      <c r="Q130" s="1591">
        <v>66</v>
      </c>
      <c r="R130" s="1564">
        <f t="shared" si="182"/>
      </c>
      <c r="S130" s="1566">
        <v>13808</v>
      </c>
      <c r="T130" s="1566">
        <v>391</v>
      </c>
      <c r="U130" s="1566">
        <v>60</v>
      </c>
      <c r="V130" s="1566">
        <v>391</v>
      </c>
      <c r="W130" s="1566">
        <v>34</v>
      </c>
      <c r="X130" s="1566">
        <v>6</v>
      </c>
      <c r="Y130" s="1566">
        <v>1</v>
      </c>
      <c r="Z130" s="1566">
        <v>15</v>
      </c>
      <c r="AA130" s="1564">
        <f t="shared" si="124"/>
      </c>
      <c r="AB130" s="1568" t="s">
        <v>1139</v>
      </c>
      <c r="AC130" s="1595" t="s">
        <v>1140</v>
      </c>
      <c r="AD130" s="1595">
        <v>21</v>
      </c>
      <c r="AE130" s="1553"/>
    </row>
    <row r="131">
      <c r="A131" s="1594"/>
      <c r="B131" s="1560" t="s">
        <v>1144</v>
      </c>
      <c r="C131" s="1560" t="s">
        <v>1157</v>
      </c>
      <c r="D131" s="1561">
        <v>1851.79</v>
      </c>
      <c r="E131" s="1589">
        <v>2</v>
      </c>
      <c r="F131" s="1561">
        <f t="shared" si="20"/>
      </c>
      <c r="G131" s="1563">
        <f t="shared" si="327"/>
      </c>
      <c r="H131" s="1563">
        <f t="shared" si="153"/>
      </c>
      <c r="I131" s="1563">
        <f t="shared" si="95"/>
      </c>
      <c r="J131" s="1564">
        <f t="shared" si="240"/>
      </c>
      <c r="K131" s="1565">
        <f t="shared" si="211"/>
      </c>
      <c r="L131" s="1565">
        <f t="shared" si="298"/>
      </c>
      <c r="M131" s="1565">
        <f t="shared" si="269"/>
      </c>
      <c r="N131" s="1565">
        <f t="shared" si="66"/>
      </c>
      <c r="O131" s="1566">
        <f t="shared" si="356"/>
      </c>
      <c r="P131" s="1590">
        <v>0.0217</v>
      </c>
      <c r="Q131" s="1591">
        <v>67</v>
      </c>
      <c r="R131" s="1564">
        <f t="shared" si="182"/>
      </c>
      <c r="S131" s="1566">
        <v>15794</v>
      </c>
      <c r="T131" s="1566">
        <v>522</v>
      </c>
      <c r="U131" s="1566">
        <v>59</v>
      </c>
      <c r="V131" s="1566">
        <v>546</v>
      </c>
      <c r="W131" s="1566">
        <v>102</v>
      </c>
      <c r="X131" s="1566">
        <v>2</v>
      </c>
      <c r="Y131" s="1566">
        <v>0</v>
      </c>
      <c r="Z131" s="1566">
        <v>15</v>
      </c>
      <c r="AA131" s="1564">
        <f t="shared" si="124"/>
      </c>
      <c r="AB131" s="1568" t="s">
        <v>1139</v>
      </c>
      <c r="AC131" s="1595" t="s">
        <v>1140</v>
      </c>
      <c r="AD131" s="1595">
        <v>22</v>
      </c>
      <c r="AE131" s="1553"/>
    </row>
    <row r="132">
      <c r="A132" s="1594"/>
      <c r="B132" s="1560" t="s">
        <v>1144</v>
      </c>
      <c r="C132" s="1596" t="s">
        <v>1174</v>
      </c>
      <c r="D132" s="1588">
        <v>756.18</v>
      </c>
      <c r="E132" s="1589">
        <v>2</v>
      </c>
      <c r="F132" s="1561">
        <f t="shared" si="20"/>
      </c>
      <c r="G132" s="1563">
        <f t="shared" si="327"/>
      </c>
      <c r="H132" s="1563">
        <f t="shared" si="153"/>
      </c>
      <c r="I132" s="1563">
        <f t="shared" si="95"/>
      </c>
      <c r="J132" s="1564">
        <f t="shared" si="240"/>
      </c>
      <c r="K132" s="1565">
        <f t="shared" si="211"/>
      </c>
      <c r="L132" s="1565">
        <f t="shared" si="298"/>
      </c>
      <c r="M132" s="1565">
        <f t="shared" si="269"/>
      </c>
      <c r="N132" s="1565">
        <f t="shared" si="66"/>
      </c>
      <c r="O132" s="1566">
        <f t="shared" si="356"/>
      </c>
      <c r="P132" s="1590">
        <v>0.0501</v>
      </c>
      <c r="Q132" s="1591">
        <v>67</v>
      </c>
      <c r="R132" s="1564">
        <f t="shared" si="182"/>
      </c>
      <c r="S132" s="1566">
        <v>7007</v>
      </c>
      <c r="T132" s="1566">
        <v>252</v>
      </c>
      <c r="U132" s="1566">
        <v>64</v>
      </c>
      <c r="V132" s="1566">
        <v>266</v>
      </c>
      <c r="W132" s="1566">
        <v>19</v>
      </c>
      <c r="X132" s="1566">
        <v>4</v>
      </c>
      <c r="Y132" s="1566">
        <v>1</v>
      </c>
      <c r="Z132" s="1566">
        <v>11</v>
      </c>
      <c r="AA132" s="1564">
        <f t="shared" si="124"/>
      </c>
      <c r="AB132" s="1568" t="s">
        <v>1139</v>
      </c>
      <c r="AC132" s="1595" t="s">
        <v>1140</v>
      </c>
      <c r="AD132" s="1595">
        <v>10</v>
      </c>
      <c r="AE132" s="1553"/>
    </row>
    <row r="133">
      <c r="A133" s="1594"/>
      <c r="B133" s="1571" t="s">
        <v>1143</v>
      </c>
      <c r="C133" s="1571"/>
      <c r="D133" s="1576">
        <f>D132+D131+D130+D129</f>
      </c>
      <c r="E133" s="1576">
        <f>E132+E131+E130+E129</f>
      </c>
      <c r="F133" s="1576">
        <f>F132+F131+F130+F129</f>
      </c>
      <c r="G133" s="1574">
        <f t="shared" si="327"/>
      </c>
      <c r="H133" s="1574">
        <f t="shared" si="153"/>
      </c>
      <c r="I133" s="1574">
        <f t="shared" si="95"/>
      </c>
      <c r="J133" s="1574">
        <f t="shared" si="240"/>
      </c>
      <c r="K133" s="1575">
        <f t="shared" si="211"/>
      </c>
      <c r="L133" s="1575">
        <f t="shared" si="298"/>
      </c>
      <c r="M133" s="1575">
        <f t="shared" si="269"/>
      </c>
      <c r="N133" s="1575">
        <f t="shared" si="66"/>
      </c>
      <c r="O133" s="1576">
        <f t="shared" si="356"/>
      </c>
      <c r="P133" s="1575">
        <f>AVERAGE(P129:P132)</f>
      </c>
      <c r="Q133" s="1577">
        <f>AVERAGE(Q129:Q132)</f>
      </c>
      <c r="R133" s="1572">
        <f t="shared" si="182"/>
      </c>
      <c r="S133" s="1576">
        <f>SUM(S129:S132)</f>
      </c>
      <c r="T133" s="1576">
        <f>SUM(T129:T132)</f>
      </c>
      <c r="U133" s="1576">
        <f>SUM(U129:U132)</f>
      </c>
      <c r="V133" s="1576">
        <f>SUM(V129:V132)</f>
      </c>
      <c r="W133" s="1576">
        <f>SUM(W129:W132)</f>
      </c>
      <c r="X133" s="1576">
        <f>SUM(X129:X132)</f>
      </c>
      <c r="Y133" s="1576">
        <f>SUM(Y129:Y132)</f>
      </c>
      <c r="Z133" s="1576">
        <f>SUM(Z129:Z132)</f>
      </c>
      <c r="AA133" s="1577">
        <f t="shared" si="124"/>
      </c>
      <c r="AB133" s="1578"/>
      <c r="AC133" s="1578"/>
      <c r="AD133" s="1576">
        <f>SUM(AD129:AD132)</f>
      </c>
      <c r="AE133" s="1553"/>
    </row>
    <row r="134">
      <c r="A134" s="1594"/>
      <c r="B134" s="1581" t="s">
        <v>1149</v>
      </c>
      <c r="C134" s="1581"/>
      <c r="D134" s="1582">
        <f>D133+D128</f>
      </c>
      <c r="E134" s="1582">
        <f>E133+E128</f>
      </c>
      <c r="F134" s="1582">
        <f>F133+F128</f>
      </c>
      <c r="G134" s="1583">
        <f t="shared" si="327"/>
      </c>
      <c r="H134" s="1583">
        <f t="shared" si="153"/>
      </c>
      <c r="I134" s="1583">
        <f t="shared" si="95"/>
      </c>
      <c r="J134" s="1583">
        <f t="shared" si="240"/>
      </c>
      <c r="K134" s="1584">
        <f t="shared" si="211"/>
      </c>
      <c r="L134" s="1584">
        <f t="shared" si="298"/>
      </c>
      <c r="M134" s="1584">
        <f t="shared" si="269"/>
      </c>
      <c r="N134" s="1584">
        <f t="shared" si="66"/>
      </c>
      <c r="O134" s="1585">
        <f t="shared" si="356"/>
      </c>
      <c r="P134" s="1585">
        <f>(P133+P128)/2</f>
      </c>
      <c r="Q134" s="1586">
        <f>(Q133+Q128)/2</f>
      </c>
      <c r="R134" s="1582">
        <f>(R133+R128)/2</f>
      </c>
      <c r="S134" s="1585">
        <f>S133+S128</f>
      </c>
      <c r="T134" s="1585">
        <f>T133+T128</f>
      </c>
      <c r="U134" s="1585">
        <f>U133+U128</f>
      </c>
      <c r="V134" s="1585">
        <f>V133+V128</f>
      </c>
      <c r="W134" s="1585">
        <f>W133+W128</f>
      </c>
      <c r="X134" s="1585">
        <f>X133+X128</f>
      </c>
      <c r="Y134" s="1585">
        <f>Y133+Y128</f>
      </c>
      <c r="Z134" s="1585">
        <f>Z133+Z128</f>
      </c>
      <c r="AA134" s="1586">
        <f t="shared" si="124"/>
      </c>
      <c r="AB134" s="1587"/>
      <c r="AC134" s="1587"/>
      <c r="AD134" s="1585">
        <f>AD128+AD133</f>
      </c>
      <c r="AE134" s="1553"/>
    </row>
    <row r="135">
      <c r="A135" s="1548" t="s">
        <v>1103</v>
      </c>
      <c r="B135" s="1548" t="s">
        <v>1104</v>
      </c>
      <c r="C135" s="1548"/>
      <c r="D135" s="1549" t="s">
        <v>1105</v>
      </c>
      <c r="E135" s="1549"/>
      <c r="F135" s="1549"/>
      <c r="G135" s="1549"/>
      <c r="H135" s="1549"/>
      <c r="I135" s="1549"/>
      <c r="J135" s="1550" t="s">
        <v>1106</v>
      </c>
      <c r="K135" s="1550"/>
      <c r="L135" s="1550"/>
      <c r="M135" s="1550"/>
      <c r="N135" s="1550"/>
      <c r="O135" s="1550"/>
      <c r="P135" s="1550"/>
      <c r="Q135" s="1551"/>
      <c r="R135" s="1550"/>
      <c r="S135" s="1550"/>
      <c r="T135" s="1550"/>
      <c r="U135" s="1550"/>
      <c r="V135" s="1550"/>
      <c r="W135" s="1550"/>
      <c r="X135" s="1550"/>
      <c r="Y135" s="1550"/>
      <c r="Z135" s="1550"/>
      <c r="AA135" s="1550"/>
      <c r="AB135" s="1550"/>
      <c r="AC135" s="1550"/>
      <c r="AD135" s="1552"/>
      <c r="AE135" s="1553"/>
    </row>
    <row r="136">
      <c r="A136" s="1548"/>
      <c r="B136" s="1548" t="s">
        <v>1107</v>
      </c>
      <c r="C136" s="1548" t="s">
        <v>1108</v>
      </c>
      <c r="D136" s="1549" t="s">
        <v>1109</v>
      </c>
      <c r="E136" s="1554" t="s">
        <v>1110</v>
      </c>
      <c r="F136" s="1555" t="s">
        <v>1111</v>
      </c>
      <c r="G136" s="1556" t="s">
        <v>1112</v>
      </c>
      <c r="H136" s="1556" t="s">
        <v>1113</v>
      </c>
      <c r="I136" s="1556" t="s">
        <v>1114</v>
      </c>
      <c r="J136" s="1550" t="s">
        <v>1115</v>
      </c>
      <c r="K136" s="1557" t="s">
        <v>1116</v>
      </c>
      <c r="L136" s="1557" t="s">
        <v>1117</v>
      </c>
      <c r="M136" s="1557" t="s">
        <v>1118</v>
      </c>
      <c r="N136" s="1557" t="s">
        <v>1119</v>
      </c>
      <c r="O136" s="1558" t="s">
        <v>1120</v>
      </c>
      <c r="P136" s="1557" t="s">
        <v>1121</v>
      </c>
      <c r="Q136" s="1551" t="s">
        <v>1122</v>
      </c>
      <c r="R136" s="1550" t="s">
        <v>1123</v>
      </c>
      <c r="S136" s="1558" t="s">
        <v>1124</v>
      </c>
      <c r="T136" s="1558" t="s">
        <v>1125</v>
      </c>
      <c r="U136" s="1558" t="s">
        <v>1126</v>
      </c>
      <c r="V136" s="1558" t="s">
        <v>1127</v>
      </c>
      <c r="W136" s="1558" t="s">
        <v>1128</v>
      </c>
      <c r="X136" s="1558" t="s">
        <v>1129</v>
      </c>
      <c r="Y136" s="1558" t="s">
        <v>1130</v>
      </c>
      <c r="Z136" s="1558" t="s">
        <v>1131</v>
      </c>
      <c r="AA136" s="1550" t="s">
        <v>1132</v>
      </c>
      <c r="AB136" s="1552" t="s">
        <v>1133</v>
      </c>
      <c r="AC136" s="1552" t="s">
        <v>1134</v>
      </c>
      <c r="AD136" s="1552" t="s">
        <v>1135</v>
      </c>
      <c r="AE136" s="1553"/>
    </row>
    <row r="137">
      <c r="A137" s="1594" t="s">
        <v>1175</v>
      </c>
      <c r="B137" s="1560" t="s">
        <v>1137</v>
      </c>
      <c r="C137" s="1596" t="s">
        <v>1147</v>
      </c>
      <c r="D137" s="1561">
        <v>1837.27</v>
      </c>
      <c r="E137" s="1589">
        <v>1</v>
      </c>
      <c r="F137" s="1561">
        <f t="shared" ref="F137:F140" si="21">E137*2000</f>
      </c>
      <c r="G137" s="1563">
        <f t="shared" ref="G137:G147" si="328">F137/D137</f>
      </c>
      <c r="H137" s="1563">
        <f t="shared" ref="H137:H147" si="154">D137/E137</f>
      </c>
      <c r="I137" s="1563">
        <f t="shared" ref="I137:I147" si="96">F137/E137</f>
      </c>
      <c r="J137" s="1564">
        <f t="shared" ref="J137:J147" si="241">D137/T137</f>
      </c>
      <c r="K137" s="1565">
        <f t="shared" ref="K137:K147" si="212">O137/S137*1</f>
      </c>
      <c r="L137" s="1565">
        <f t="shared" ref="L137:L147" si="299">T137/S137</f>
      </c>
      <c r="M137" s="1565">
        <f t="shared" ref="M137:M147" si="270">V137/S137</f>
      </c>
      <c r="N137" s="1565">
        <f t="shared" ref="N137:N147" si="67">W137/V137</f>
      </c>
      <c r="O137" s="1566">
        <f t="shared" ref="O137:O147" si="357">U137/P137</f>
      </c>
      <c r="P137" s="1590">
        <v>0.0097</v>
      </c>
      <c r="Q137" s="1591">
        <v>62</v>
      </c>
      <c r="R137" s="1564">
        <f t="shared" ref="R137:R146" si="183">(D137/S137)*1000</f>
      </c>
      <c r="S137" s="1566">
        <v>17139</v>
      </c>
      <c r="T137" s="1566">
        <v>410</v>
      </c>
      <c r="U137" s="1566">
        <v>65</v>
      </c>
      <c r="V137" s="1566">
        <v>417</v>
      </c>
      <c r="W137" s="1566">
        <v>68</v>
      </c>
      <c r="X137" s="1566">
        <v>8</v>
      </c>
      <c r="Y137" s="1566">
        <v>0</v>
      </c>
      <c r="Z137" s="1566">
        <v>9</v>
      </c>
      <c r="AA137" s="1564">
        <f t="shared" ref="AA137:AA147" si="125">AD137*1000/D137</f>
      </c>
      <c r="AB137" s="1568" t="s">
        <v>1139</v>
      </c>
      <c r="AC137" s="1595" t="s">
        <v>1140</v>
      </c>
      <c r="AD137" s="1595">
        <v>30</v>
      </c>
      <c r="AE137" s="1553"/>
    </row>
    <row r="138">
      <c r="A138" s="1594"/>
      <c r="B138" s="1560" t="s">
        <v>1137</v>
      </c>
      <c r="C138" s="1560" t="s">
        <v>1152</v>
      </c>
      <c r="D138" s="1561">
        <v>1925.21</v>
      </c>
      <c r="E138" s="1589">
        <v>2</v>
      </c>
      <c r="F138" s="1561">
        <f t="shared" si="21"/>
      </c>
      <c r="G138" s="1563">
        <f t="shared" si="328"/>
      </c>
      <c r="H138" s="1569">
        <f t="shared" si="154"/>
      </c>
      <c r="I138" s="1569">
        <f t="shared" si="96"/>
      </c>
      <c r="J138" s="1564">
        <f t="shared" si="241"/>
      </c>
      <c r="K138" s="1565">
        <f t="shared" si="212"/>
      </c>
      <c r="L138" s="1565">
        <f t="shared" si="299"/>
      </c>
      <c r="M138" s="1565">
        <f t="shared" si="270"/>
      </c>
      <c r="N138" s="1565">
        <f t="shared" si="67"/>
      </c>
      <c r="O138" s="1566">
        <f t="shared" si="357"/>
      </c>
      <c r="P138" s="1590">
        <v>0.0222</v>
      </c>
      <c r="Q138" s="1591">
        <v>64</v>
      </c>
      <c r="R138" s="1564">
        <f t="shared" si="183"/>
      </c>
      <c r="S138" s="1566">
        <v>15637</v>
      </c>
      <c r="T138" s="1566">
        <v>388</v>
      </c>
      <c r="U138" s="1566">
        <v>87</v>
      </c>
      <c r="V138" s="1566">
        <v>420</v>
      </c>
      <c r="W138" s="1566">
        <v>33</v>
      </c>
      <c r="X138" s="1566">
        <v>4</v>
      </c>
      <c r="Y138" s="1566">
        <v>0</v>
      </c>
      <c r="Z138" s="1566">
        <v>17</v>
      </c>
      <c r="AA138" s="1564">
        <f t="shared" si="125"/>
      </c>
      <c r="AB138" s="1568" t="s">
        <v>1139</v>
      </c>
      <c r="AC138" s="1595" t="s">
        <v>1140</v>
      </c>
      <c r="AD138" s="1595">
        <v>9</v>
      </c>
      <c r="AE138" s="1553"/>
    </row>
    <row r="139">
      <c r="A139" s="1594"/>
      <c r="B139" s="1560" t="s">
        <v>1137</v>
      </c>
      <c r="C139" s="1560" t="s">
        <v>1153</v>
      </c>
      <c r="D139" s="1561">
        <v>1552.69</v>
      </c>
      <c r="E139" s="1589">
        <v>2</v>
      </c>
      <c r="F139" s="1561">
        <f t="shared" si="21"/>
      </c>
      <c r="G139" s="1563">
        <f t="shared" si="328"/>
      </c>
      <c r="H139" s="1563">
        <f t="shared" si="154"/>
      </c>
      <c r="I139" s="1563">
        <f t="shared" si="96"/>
      </c>
      <c r="J139" s="1570">
        <f t="shared" si="241"/>
      </c>
      <c r="K139" s="1565">
        <f t="shared" si="212"/>
      </c>
      <c r="L139" s="1565">
        <f t="shared" si="299"/>
      </c>
      <c r="M139" s="1565">
        <f t="shared" si="270"/>
      </c>
      <c r="N139" s="1565">
        <f t="shared" si="67"/>
      </c>
      <c r="O139" s="1566">
        <f t="shared" si="357"/>
      </c>
      <c r="P139" s="1590">
        <v>0.0239</v>
      </c>
      <c r="Q139" s="1591">
        <v>67</v>
      </c>
      <c r="R139" s="1564">
        <f t="shared" si="183"/>
      </c>
      <c r="S139" s="1566">
        <v>11482</v>
      </c>
      <c r="T139" s="1566">
        <v>314</v>
      </c>
      <c r="U139" s="1566">
        <v>62</v>
      </c>
      <c r="V139" s="1566">
        <v>328</v>
      </c>
      <c r="W139" s="1566">
        <v>28</v>
      </c>
      <c r="X139" s="1566">
        <v>3</v>
      </c>
      <c r="Y139" s="1566">
        <v>2</v>
      </c>
      <c r="Z139" s="1566">
        <v>8</v>
      </c>
      <c r="AA139" s="1564">
        <f t="shared" si="125"/>
      </c>
      <c r="AB139" s="1568" t="s">
        <v>1139</v>
      </c>
      <c r="AC139" s="1595" t="s">
        <v>1140</v>
      </c>
      <c r="AD139" s="1595">
        <v>20</v>
      </c>
      <c r="AE139" s="1553"/>
    </row>
    <row r="140">
      <c r="A140" s="1594"/>
      <c r="B140" s="1560" t="s">
        <v>1137</v>
      </c>
      <c r="C140" s="1596" t="s">
        <v>1154</v>
      </c>
      <c r="D140" s="1588">
        <v>1661.62</v>
      </c>
      <c r="E140" s="1589">
        <v>5</v>
      </c>
      <c r="F140" s="1561">
        <f t="shared" si="21"/>
      </c>
      <c r="G140" s="1563">
        <f t="shared" si="328"/>
      </c>
      <c r="H140" s="1563">
        <f t="shared" si="154"/>
      </c>
      <c r="I140" s="1563">
        <f t="shared" si="96"/>
      </c>
      <c r="J140" s="1570">
        <f t="shared" si="241"/>
      </c>
      <c r="K140" s="1565">
        <f t="shared" si="212"/>
      </c>
      <c r="L140" s="1565">
        <f t="shared" si="299"/>
      </c>
      <c r="M140" s="1565">
        <f t="shared" si="270"/>
      </c>
      <c r="N140" s="1565">
        <f t="shared" si="67"/>
      </c>
      <c r="O140" s="1566">
        <f t="shared" si="357"/>
      </c>
      <c r="P140" s="1590">
        <v>0.0308</v>
      </c>
      <c r="Q140" s="1591">
        <v>75</v>
      </c>
      <c r="R140" s="1564">
        <f t="shared" si="183"/>
      </c>
      <c r="S140" s="1566">
        <v>14921</v>
      </c>
      <c r="T140" s="1566">
        <v>399</v>
      </c>
      <c r="U140" s="1566">
        <v>95</v>
      </c>
      <c r="V140" s="1566">
        <v>410</v>
      </c>
      <c r="W140" s="1566">
        <v>62</v>
      </c>
      <c r="X140" s="1566">
        <v>2</v>
      </c>
      <c r="Y140" s="1566">
        <v>0</v>
      </c>
      <c r="Z140" s="1566">
        <v>25</v>
      </c>
      <c r="AA140" s="1564">
        <f t="shared" si="125"/>
      </c>
      <c r="AB140" s="1568" t="s">
        <v>1139</v>
      </c>
      <c r="AC140" s="1595" t="s">
        <v>1140</v>
      </c>
      <c r="AD140" s="1595">
        <v>16</v>
      </c>
      <c r="AE140" s="1553"/>
    </row>
    <row r="141">
      <c r="A141" s="1594"/>
      <c r="B141" s="1571" t="s">
        <v>1143</v>
      </c>
      <c r="C141" s="1571"/>
      <c r="D141" s="1572">
        <f>SUM(D137:D140)</f>
      </c>
      <c r="E141" s="1573">
        <f>SUM(E137:E140)</f>
      </c>
      <c r="F141" s="1572">
        <f>SUM(F137:F140)</f>
      </c>
      <c r="G141" s="1574">
        <f t="shared" si="328"/>
      </c>
      <c r="H141" s="1574">
        <f t="shared" si="154"/>
      </c>
      <c r="I141" s="1574">
        <f t="shared" si="96"/>
      </c>
      <c r="J141" s="1574">
        <f t="shared" si="241"/>
      </c>
      <c r="K141" s="1575">
        <f t="shared" si="212"/>
      </c>
      <c r="L141" s="1575">
        <f t="shared" si="299"/>
      </c>
      <c r="M141" s="1575">
        <f t="shared" si="270"/>
      </c>
      <c r="N141" s="1575">
        <f t="shared" si="67"/>
      </c>
      <c r="O141" s="1576">
        <f t="shared" si="357"/>
      </c>
      <c r="P141" s="1575">
        <f>AVERAGE(P137:P140)</f>
      </c>
      <c r="Q141" s="1577">
        <f>AVERAGE(Q137:Q140)</f>
      </c>
      <c r="R141" s="1574">
        <f t="shared" si="183"/>
      </c>
      <c r="S141" s="1576">
        <f>SUM(S137:S140)</f>
      </c>
      <c r="T141" s="1576">
        <f>SUM(T137:T140)</f>
      </c>
      <c r="U141" s="1576">
        <f>SUM(U137:U140)</f>
      </c>
      <c r="V141" s="1576">
        <f>SUM(V137:V140)</f>
      </c>
      <c r="W141" s="1576">
        <f>SUM(W137:W140)</f>
      </c>
      <c r="X141" s="1576">
        <f>SUM(X137:X140)</f>
      </c>
      <c r="Y141" s="1576">
        <f>SUM(Y137:Y140)</f>
      </c>
      <c r="Z141" s="1576">
        <f>SUM(Z137:Z140)</f>
      </c>
      <c r="AA141" s="1577">
        <f t="shared" si="125"/>
      </c>
      <c r="AB141" s="1578"/>
      <c r="AC141" s="1578"/>
      <c r="AD141" s="1576">
        <f>SUM(AD137:AD140)</f>
      </c>
      <c r="AE141" s="1553"/>
    </row>
    <row r="142">
      <c r="A142" s="1594"/>
      <c r="B142" s="1560" t="s">
        <v>1144</v>
      </c>
      <c r="C142" s="1596" t="s">
        <v>1155</v>
      </c>
      <c r="D142" s="1579">
        <v>1683.26</v>
      </c>
      <c r="E142" s="1589">
        <v>1</v>
      </c>
      <c r="F142" s="1561">
        <f t="shared" ref="F142:F145" si="22">E142*2000</f>
      </c>
      <c r="G142" s="1563">
        <f t="shared" si="328"/>
      </c>
      <c r="H142" s="1563">
        <f t="shared" si="154"/>
      </c>
      <c r="I142" s="1563">
        <f t="shared" si="96"/>
      </c>
      <c r="J142" s="1564">
        <f t="shared" si="241"/>
      </c>
      <c r="K142" s="1565">
        <f t="shared" si="212"/>
      </c>
      <c r="L142" s="1565">
        <f t="shared" si="299"/>
      </c>
      <c r="M142" s="1565">
        <f t="shared" si="270"/>
      </c>
      <c r="N142" s="1565">
        <f t="shared" si="67"/>
      </c>
      <c r="O142" s="1566">
        <f t="shared" si="357"/>
      </c>
      <c r="P142" s="1590">
        <v>0.0138</v>
      </c>
      <c r="Q142" s="1591">
        <v>70</v>
      </c>
      <c r="R142" s="1564">
        <f t="shared" si="183"/>
      </c>
      <c r="S142" s="1566">
        <v>15981</v>
      </c>
      <c r="T142" s="1566">
        <v>380</v>
      </c>
      <c r="U142" s="1566">
        <v>72</v>
      </c>
      <c r="V142" s="1566">
        <v>396</v>
      </c>
      <c r="W142" s="1566">
        <v>24</v>
      </c>
      <c r="X142" s="1566">
        <v>3</v>
      </c>
      <c r="Y142" s="1566">
        <v>1</v>
      </c>
      <c r="Z142" s="1593">
        <v>12</v>
      </c>
      <c r="AA142" s="1564">
        <f t="shared" si="125"/>
      </c>
      <c r="AB142" s="1568" t="s">
        <v>1139</v>
      </c>
      <c r="AC142" s="1595" t="s">
        <v>1140</v>
      </c>
      <c r="AD142" s="1595">
        <v>9</v>
      </c>
      <c r="AE142" s="1553"/>
    </row>
    <row r="143">
      <c r="A143" s="1594"/>
      <c r="B143" s="1560" t="s">
        <v>1144</v>
      </c>
      <c r="C143" s="1560" t="s">
        <v>1156</v>
      </c>
      <c r="D143" s="1561">
        <v>1351.68</v>
      </c>
      <c r="E143" s="1589">
        <v>1</v>
      </c>
      <c r="F143" s="1561">
        <f t="shared" si="22"/>
      </c>
      <c r="G143" s="1563">
        <f t="shared" si="328"/>
      </c>
      <c r="H143" s="1563">
        <f t="shared" si="154"/>
      </c>
      <c r="I143" s="1563">
        <f t="shared" si="96"/>
      </c>
      <c r="J143" s="1564">
        <f t="shared" si="241"/>
      </c>
      <c r="K143" s="1565">
        <f t="shared" si="212"/>
      </c>
      <c r="L143" s="1565">
        <f t="shared" si="299"/>
      </c>
      <c r="M143" s="1565">
        <f t="shared" si="270"/>
      </c>
      <c r="N143" s="1565">
        <f t="shared" si="67"/>
      </c>
      <c r="O143" s="1566">
        <f t="shared" si="357"/>
      </c>
      <c r="P143" s="1590">
        <v>0.0201</v>
      </c>
      <c r="Q143" s="1591">
        <v>68</v>
      </c>
      <c r="R143" s="1564">
        <f t="shared" si="183"/>
      </c>
      <c r="S143" s="1566">
        <v>14437</v>
      </c>
      <c r="T143" s="1566">
        <v>334</v>
      </c>
      <c r="U143" s="1566">
        <v>69</v>
      </c>
      <c r="V143" s="1566">
        <v>366</v>
      </c>
      <c r="W143" s="1566">
        <v>33</v>
      </c>
      <c r="X143" s="1566">
        <v>5</v>
      </c>
      <c r="Y143" s="1566">
        <v>0</v>
      </c>
      <c r="Z143" s="1566">
        <v>21</v>
      </c>
      <c r="AA143" s="1564">
        <f t="shared" si="125"/>
      </c>
      <c r="AB143" s="1568" t="s">
        <v>1139</v>
      </c>
      <c r="AC143" s="1595" t="s">
        <v>1140</v>
      </c>
      <c r="AD143" s="1595">
        <v>15</v>
      </c>
      <c r="AE143" s="1553"/>
    </row>
    <row r="144">
      <c r="A144" s="1594"/>
      <c r="B144" s="1560" t="s">
        <v>1144</v>
      </c>
      <c r="C144" s="1560" t="s">
        <v>1157</v>
      </c>
      <c r="D144" s="1561">
        <v>1506.63</v>
      </c>
      <c r="E144" s="1589">
        <v>3</v>
      </c>
      <c r="F144" s="1561">
        <f t="shared" si="22"/>
      </c>
      <c r="G144" s="1563">
        <f t="shared" si="328"/>
      </c>
      <c r="H144" s="1563">
        <f t="shared" si="154"/>
      </c>
      <c r="I144" s="1563">
        <f t="shared" si="96"/>
      </c>
      <c r="J144" s="1564">
        <f t="shared" si="241"/>
      </c>
      <c r="K144" s="1565">
        <f t="shared" si="212"/>
      </c>
      <c r="L144" s="1565">
        <f t="shared" si="299"/>
      </c>
      <c r="M144" s="1565">
        <f t="shared" si="270"/>
      </c>
      <c r="N144" s="1565">
        <f t="shared" si="67"/>
      </c>
      <c r="O144" s="1566">
        <f t="shared" si="357"/>
      </c>
      <c r="P144" s="1590">
        <v>0.1618</v>
      </c>
      <c r="Q144" s="1591">
        <v>70</v>
      </c>
      <c r="R144" s="1564">
        <f t="shared" si="183"/>
      </c>
      <c r="S144" s="1566">
        <v>11958</v>
      </c>
      <c r="T144" s="1566">
        <v>169</v>
      </c>
      <c r="U144" s="1566">
        <v>50</v>
      </c>
      <c r="V144" s="1566">
        <v>164</v>
      </c>
      <c r="W144" s="1566">
        <v>37</v>
      </c>
      <c r="X144" s="1566">
        <v>1</v>
      </c>
      <c r="Y144" s="1566">
        <v>3</v>
      </c>
      <c r="Z144" s="1566">
        <v>25</v>
      </c>
      <c r="AA144" s="1564">
        <f t="shared" si="125"/>
      </c>
      <c r="AB144" s="1568" t="s">
        <v>1139</v>
      </c>
      <c r="AC144" s="1595" t="s">
        <v>1140</v>
      </c>
      <c r="AD144" s="1595">
        <v>16</v>
      </c>
      <c r="AE144" s="1553"/>
    </row>
    <row r="145">
      <c r="A145" s="1594"/>
      <c r="B145" s="1560" t="s">
        <v>1144</v>
      </c>
      <c r="C145" s="1596" t="s">
        <v>1158</v>
      </c>
      <c r="D145" s="1588">
        <v>451.3</v>
      </c>
      <c r="E145" s="1589">
        <v>1</v>
      </c>
      <c r="F145" s="1561">
        <f t="shared" si="22"/>
      </c>
      <c r="G145" s="1563">
        <f t="shared" si="328"/>
      </c>
      <c r="H145" s="1563">
        <f t="shared" si="154"/>
      </c>
      <c r="I145" s="1563">
        <f t="shared" si="96"/>
      </c>
      <c r="J145" s="1564">
        <f t="shared" si="241"/>
      </c>
      <c r="K145" s="1565">
        <f t="shared" si="212"/>
      </c>
      <c r="L145" s="1565">
        <f t="shared" si="299"/>
      </c>
      <c r="M145" s="1565">
        <f t="shared" si="270"/>
      </c>
      <c r="N145" s="1565">
        <f t="shared" si="67"/>
      </c>
      <c r="O145" s="1566">
        <f t="shared" si="357"/>
      </c>
      <c r="P145" s="1590">
        <v>0.2871</v>
      </c>
      <c r="Q145" s="1591">
        <v>72</v>
      </c>
      <c r="R145" s="1564">
        <f t="shared" si="183"/>
      </c>
      <c r="S145" s="1566">
        <v>6813</v>
      </c>
      <c r="T145" s="1566">
        <v>62</v>
      </c>
      <c r="U145" s="1566">
        <v>29</v>
      </c>
      <c r="V145" s="1566">
        <v>56</v>
      </c>
      <c r="W145" s="1566">
        <v>5</v>
      </c>
      <c r="X145" s="1566">
        <v>1</v>
      </c>
      <c r="Y145" s="1566">
        <v>1</v>
      </c>
      <c r="Z145" s="1566">
        <v>12</v>
      </c>
      <c r="AA145" s="1564">
        <f t="shared" si="125"/>
      </c>
      <c r="AB145" s="1568" t="s">
        <v>1139</v>
      </c>
      <c r="AC145" s="1595" t="s">
        <v>1140</v>
      </c>
      <c r="AD145" s="1595">
        <v>5</v>
      </c>
      <c r="AE145" s="1553"/>
    </row>
    <row r="146">
      <c r="A146" s="1594"/>
      <c r="B146" s="1571" t="s">
        <v>1143</v>
      </c>
      <c r="C146" s="1571"/>
      <c r="D146" s="1576">
        <f>D145+D144+D143+D142</f>
      </c>
      <c r="E146" s="1576">
        <f>E145+E144+E143+E142</f>
      </c>
      <c r="F146" s="1576">
        <f>F145+F144+F143+F142</f>
      </c>
      <c r="G146" s="1574">
        <f t="shared" si="328"/>
      </c>
      <c r="H146" s="1574">
        <f t="shared" si="154"/>
      </c>
      <c r="I146" s="1574">
        <f t="shared" si="96"/>
      </c>
      <c r="J146" s="1574">
        <f t="shared" si="241"/>
      </c>
      <c r="K146" s="1575">
        <f t="shared" si="212"/>
      </c>
      <c r="L146" s="1575">
        <f t="shared" si="299"/>
      </c>
      <c r="M146" s="1575">
        <f t="shared" si="270"/>
      </c>
      <c r="N146" s="1575">
        <f t="shared" si="67"/>
      </c>
      <c r="O146" s="1576">
        <f t="shared" si="357"/>
      </c>
      <c r="P146" s="1575">
        <f>AVERAGE(P142:P145)</f>
      </c>
      <c r="Q146" s="1577">
        <f>AVERAGE(Q142:Q145)</f>
      </c>
      <c r="R146" s="1572">
        <f t="shared" si="183"/>
      </c>
      <c r="S146" s="1576">
        <f>SUM(S142:S145)</f>
      </c>
      <c r="T146" s="1576">
        <f>SUM(T142:T145)</f>
      </c>
      <c r="U146" s="1576">
        <f>SUM(U142:U145)</f>
      </c>
      <c r="V146" s="1576">
        <f>SUM(V142:V145)</f>
      </c>
      <c r="W146" s="1576">
        <f>SUM(W142:W145)</f>
      </c>
      <c r="X146" s="1576">
        <f>SUM(X142:X145)</f>
      </c>
      <c r="Y146" s="1576">
        <f>SUM(Y142:Y145)</f>
      </c>
      <c r="Z146" s="1576">
        <f>SUM(Z142:Z145)</f>
      </c>
      <c r="AA146" s="1577">
        <f t="shared" si="125"/>
      </c>
      <c r="AB146" s="1578"/>
      <c r="AC146" s="1578"/>
      <c r="AD146" s="1576">
        <f>SUM(AD142:AD145)</f>
      </c>
      <c r="AE146" s="1553"/>
    </row>
    <row r="147">
      <c r="A147" s="1594"/>
      <c r="B147" s="1581" t="s">
        <v>1149</v>
      </c>
      <c r="C147" s="1581"/>
      <c r="D147" s="1582">
        <f>D146+D141</f>
      </c>
      <c r="E147" s="1582">
        <f>E146+E141</f>
      </c>
      <c r="F147" s="1582">
        <f>F146+F141</f>
      </c>
      <c r="G147" s="1583">
        <f t="shared" si="328"/>
      </c>
      <c r="H147" s="1583">
        <f t="shared" si="154"/>
      </c>
      <c r="I147" s="1583">
        <f t="shared" si="96"/>
      </c>
      <c r="J147" s="1583">
        <f t="shared" si="241"/>
      </c>
      <c r="K147" s="1584">
        <f t="shared" si="212"/>
      </c>
      <c r="L147" s="1584">
        <f t="shared" si="299"/>
      </c>
      <c r="M147" s="1584">
        <f t="shared" si="270"/>
      </c>
      <c r="N147" s="1584">
        <f t="shared" si="67"/>
      </c>
      <c r="O147" s="1585">
        <f t="shared" si="357"/>
      </c>
      <c r="P147" s="1585">
        <f>(P146+P141)/2</f>
      </c>
      <c r="Q147" s="1586">
        <f>(Q146+Q141)/2</f>
      </c>
      <c r="R147" s="1582">
        <f>(R146+R141)/2</f>
      </c>
      <c r="S147" s="1585">
        <f>S146+S141</f>
      </c>
      <c r="T147" s="1585">
        <f>T146+T141</f>
      </c>
      <c r="U147" s="1585">
        <f>U146+U141</f>
      </c>
      <c r="V147" s="1585">
        <f>V146+V141</f>
      </c>
      <c r="W147" s="1585">
        <f>W146+W141</f>
      </c>
      <c r="X147" s="1585">
        <f>X146+X141</f>
      </c>
      <c r="Y147" s="1585">
        <f>Y146+Y141</f>
      </c>
      <c r="Z147" s="1585">
        <f>Z146+Z141</f>
      </c>
      <c r="AA147" s="1586">
        <f t="shared" si="125"/>
      </c>
      <c r="AB147" s="1587"/>
      <c r="AC147" s="1587"/>
      <c r="AD147" s="1585">
        <f>AD141+AD146</f>
      </c>
      <c r="AE147" s="1553"/>
    </row>
    <row r="148">
      <c r="A148" s="1548" t="s">
        <v>1103</v>
      </c>
      <c r="B148" s="1548" t="s">
        <v>1104</v>
      </c>
      <c r="C148" s="1548"/>
      <c r="D148" s="1549" t="s">
        <v>1105</v>
      </c>
      <c r="E148" s="1549"/>
      <c r="F148" s="1549"/>
      <c r="G148" s="1549"/>
      <c r="H148" s="1549"/>
      <c r="I148" s="1549"/>
      <c r="J148" s="1550" t="s">
        <v>1106</v>
      </c>
      <c r="K148" s="1550"/>
      <c r="L148" s="1550"/>
      <c r="M148" s="1550"/>
      <c r="N148" s="1550"/>
      <c r="O148" s="1550"/>
      <c r="P148" s="1550"/>
      <c r="Q148" s="1551"/>
      <c r="R148" s="1550"/>
      <c r="S148" s="1550"/>
      <c r="T148" s="1550"/>
      <c r="U148" s="1550"/>
      <c r="V148" s="1550"/>
      <c r="W148" s="1550"/>
      <c r="X148" s="1550"/>
      <c r="Y148" s="1550"/>
      <c r="Z148" s="1550"/>
      <c r="AA148" s="1550"/>
      <c r="AB148" s="1550"/>
      <c r="AC148" s="1550"/>
      <c r="AD148" s="1552"/>
      <c r="AE148" s="1553"/>
    </row>
    <row r="149">
      <c r="A149" s="1548"/>
      <c r="B149" s="1548" t="s">
        <v>1107</v>
      </c>
      <c r="C149" s="1548" t="s">
        <v>1108</v>
      </c>
      <c r="D149" s="1549" t="s">
        <v>1109</v>
      </c>
      <c r="E149" s="1554" t="s">
        <v>1110</v>
      </c>
      <c r="F149" s="1555" t="s">
        <v>1111</v>
      </c>
      <c r="G149" s="1556" t="s">
        <v>1112</v>
      </c>
      <c r="H149" s="1556" t="s">
        <v>1113</v>
      </c>
      <c r="I149" s="1556" t="s">
        <v>1114</v>
      </c>
      <c r="J149" s="1550" t="s">
        <v>1115</v>
      </c>
      <c r="K149" s="1557" t="s">
        <v>1116</v>
      </c>
      <c r="L149" s="1557" t="s">
        <v>1117</v>
      </c>
      <c r="M149" s="1557" t="s">
        <v>1118</v>
      </c>
      <c r="N149" s="1557" t="s">
        <v>1119</v>
      </c>
      <c r="O149" s="1558" t="s">
        <v>1120</v>
      </c>
      <c r="P149" s="1557" t="s">
        <v>1121</v>
      </c>
      <c r="Q149" s="1551" t="s">
        <v>1122</v>
      </c>
      <c r="R149" s="1550" t="s">
        <v>1123</v>
      </c>
      <c r="S149" s="1558" t="s">
        <v>1124</v>
      </c>
      <c r="T149" s="1558" t="s">
        <v>1125</v>
      </c>
      <c r="U149" s="1558" t="s">
        <v>1126</v>
      </c>
      <c r="V149" s="1558" t="s">
        <v>1127</v>
      </c>
      <c r="W149" s="1558" t="s">
        <v>1128</v>
      </c>
      <c r="X149" s="1558" t="s">
        <v>1129</v>
      </c>
      <c r="Y149" s="1558" t="s">
        <v>1130</v>
      </c>
      <c r="Z149" s="1558" t="s">
        <v>1131</v>
      </c>
      <c r="AA149" s="1550" t="s">
        <v>1132</v>
      </c>
      <c r="AB149" s="1552" t="s">
        <v>1133</v>
      </c>
      <c r="AC149" s="1552" t="s">
        <v>1134</v>
      </c>
      <c r="AD149" s="1552" t="s">
        <v>1135</v>
      </c>
      <c r="AE149" s="1553"/>
    </row>
    <row r="150">
      <c r="A150" s="1594" t="s">
        <v>1176</v>
      </c>
      <c r="B150" s="1560" t="s">
        <v>1144</v>
      </c>
      <c r="C150" s="1596" t="s">
        <v>1147</v>
      </c>
      <c r="D150" s="1561">
        <v>1687.49</v>
      </c>
      <c r="E150" s="1589">
        <v>3</v>
      </c>
      <c r="F150" s="1561">
        <f t="shared" ref="F150:F153" si="23">E150*2000</f>
      </c>
      <c r="G150" s="1563">
        <f t="shared" ref="G150:G160" si="329">F150/D150</f>
      </c>
      <c r="H150" s="1563">
        <f t="shared" ref="H150:H160" si="155">D150/E150</f>
      </c>
      <c r="I150" s="1563">
        <f t="shared" ref="I150:I160" si="97">F150/E150</f>
      </c>
      <c r="J150" s="1564">
        <f t="shared" ref="J150:J160" si="242">D150/T150</f>
      </c>
      <c r="K150" s="1565">
        <f t="shared" ref="K150:K160" si="213">O150/S150*1</f>
      </c>
      <c r="L150" s="1565">
        <f t="shared" ref="L150:L160" si="300">T150/S150</f>
      </c>
      <c r="M150" s="1565">
        <f t="shared" ref="M150:M160" si="271">V150/S150</f>
      </c>
      <c r="N150" s="1565">
        <f t="shared" ref="N150:N160" si="68">W150/V150</f>
      </c>
      <c r="O150" s="1566">
        <f t="shared" ref="O150:O160" si="358">U150/P150</f>
      </c>
      <c r="P150" s="1590">
        <v>0.0094</v>
      </c>
      <c r="Q150" s="1591">
        <v>41</v>
      </c>
      <c r="R150" s="1564">
        <f t="shared" ref="R150:R159" si="184">(D150/S150)*1000</f>
      </c>
      <c r="S150" s="1566">
        <v>22145</v>
      </c>
      <c r="T150" s="1566">
        <v>466</v>
      </c>
      <c r="U150" s="1566">
        <v>65</v>
      </c>
      <c r="V150" s="1566">
        <v>486</v>
      </c>
      <c r="W150" s="1566">
        <v>50</v>
      </c>
      <c r="X150" s="1566">
        <v>4</v>
      </c>
      <c r="Y150" s="1566">
        <v>0</v>
      </c>
      <c r="Z150" s="1566">
        <v>18</v>
      </c>
      <c r="AA150" s="1564">
        <f t="shared" ref="AA150:AA160" si="126">AD150*1000/D150</f>
      </c>
      <c r="AB150" s="1568" t="s">
        <v>1139</v>
      </c>
      <c r="AC150" s="1595" t="s">
        <v>1177</v>
      </c>
      <c r="AD150" s="1595">
        <v>31</v>
      </c>
      <c r="AE150" s="1553"/>
    </row>
    <row r="151">
      <c r="A151" s="1594"/>
      <c r="B151" s="1560" t="s">
        <v>1144</v>
      </c>
      <c r="C151" s="1560" t="s">
        <v>1152</v>
      </c>
      <c r="D151" s="1561">
        <v>1533.22</v>
      </c>
      <c r="E151" s="1589">
        <v>1</v>
      </c>
      <c r="F151" s="1561">
        <f t="shared" si="23"/>
      </c>
      <c r="G151" s="1563">
        <f t="shared" si="329"/>
      </c>
      <c r="H151" s="1569">
        <f t="shared" si="155"/>
      </c>
      <c r="I151" s="1569">
        <f t="shared" si="97"/>
      </c>
      <c r="J151" s="1564">
        <f t="shared" si="242"/>
      </c>
      <c r="K151" s="1565">
        <f t="shared" si="213"/>
      </c>
      <c r="L151" s="1565">
        <f t="shared" si="300"/>
      </c>
      <c r="M151" s="1565">
        <f t="shared" si="271"/>
      </c>
      <c r="N151" s="1565">
        <f t="shared" si="68"/>
      </c>
      <c r="O151" s="1566">
        <f t="shared" si="358"/>
      </c>
      <c r="P151" s="1590">
        <v>0.0094</v>
      </c>
      <c r="Q151" s="1591">
        <v>45</v>
      </c>
      <c r="R151" s="1564">
        <f t="shared" si="184"/>
      </c>
      <c r="S151" s="1566">
        <v>19132</v>
      </c>
      <c r="T151" s="1566">
        <v>454</v>
      </c>
      <c r="U151" s="1566">
        <v>67</v>
      </c>
      <c r="V151" s="1566">
        <v>462</v>
      </c>
      <c r="W151" s="1566">
        <v>24</v>
      </c>
      <c r="X151" s="1566">
        <v>2</v>
      </c>
      <c r="Y151" s="1566">
        <v>2</v>
      </c>
      <c r="Z151" s="1566">
        <v>21</v>
      </c>
      <c r="AA151" s="1564">
        <f t="shared" si="126"/>
      </c>
      <c r="AB151" s="1568" t="s">
        <v>1139</v>
      </c>
      <c r="AC151" s="1595" t="s">
        <v>1177</v>
      </c>
      <c r="AD151" s="1595">
        <v>20</v>
      </c>
      <c r="AE151" s="1553"/>
    </row>
    <row r="152">
      <c r="A152" s="1594"/>
      <c r="B152" s="1560" t="s">
        <v>1144</v>
      </c>
      <c r="C152" s="1560" t="s">
        <v>1153</v>
      </c>
      <c r="D152" s="1561">
        <v>1512.17</v>
      </c>
      <c r="E152" s="1589">
        <v>0</v>
      </c>
      <c r="F152" s="1561">
        <f t="shared" si="23"/>
      </c>
      <c r="G152" s="1563">
        <f t="shared" si="329"/>
      </c>
      <c r="H152" s="1563">
        <f t="shared" si="155"/>
      </c>
      <c r="I152" s="1563">
        <f t="shared" si="97"/>
      </c>
      <c r="J152" s="1570">
        <f t="shared" si="242"/>
      </c>
      <c r="K152" s="1565">
        <f t="shared" si="213"/>
      </c>
      <c r="L152" s="1565">
        <f t="shared" si="300"/>
      </c>
      <c r="M152" s="1565">
        <f t="shared" si="271"/>
      </c>
      <c r="N152" s="1565">
        <f t="shared" si="68"/>
      </c>
      <c r="O152" s="1566">
        <f t="shared" si="358"/>
      </c>
      <c r="P152" s="1590">
        <v>0.0178</v>
      </c>
      <c r="Q152" s="1591">
        <v>42</v>
      </c>
      <c r="R152" s="1564">
        <f t="shared" si="184"/>
      </c>
      <c r="S152" s="1566">
        <v>17641</v>
      </c>
      <c r="T152" s="1566">
        <v>399</v>
      </c>
      <c r="U152" s="1566">
        <v>73</v>
      </c>
      <c r="V152" s="1566">
        <v>416</v>
      </c>
      <c r="W152" s="1566">
        <v>32</v>
      </c>
      <c r="X152" s="1566">
        <v>3</v>
      </c>
      <c r="Y152" s="1566">
        <v>0</v>
      </c>
      <c r="Z152" s="1566">
        <v>26</v>
      </c>
      <c r="AA152" s="1564">
        <f t="shared" si="126"/>
      </c>
      <c r="AB152" s="1568" t="s">
        <v>1139</v>
      </c>
      <c r="AC152" s="1595" t="s">
        <v>1177</v>
      </c>
      <c r="AD152" s="1595">
        <v>15</v>
      </c>
      <c r="AE152" s="1553"/>
    </row>
    <row r="153">
      <c r="A153" s="1594"/>
      <c r="B153" s="1560" t="s">
        <v>1144</v>
      </c>
      <c r="C153" s="1596" t="s">
        <v>1154</v>
      </c>
      <c r="D153" s="1588">
        <v>1540.2</v>
      </c>
      <c r="E153" s="1589">
        <v>2</v>
      </c>
      <c r="F153" s="1561">
        <f t="shared" si="23"/>
      </c>
      <c r="G153" s="1563">
        <f t="shared" si="329"/>
      </c>
      <c r="H153" s="1563">
        <f t="shared" si="155"/>
      </c>
      <c r="I153" s="1563">
        <f t="shared" si="97"/>
      </c>
      <c r="J153" s="1570">
        <f t="shared" si="242"/>
      </c>
      <c r="K153" s="1565">
        <f t="shared" si="213"/>
      </c>
      <c r="L153" s="1565">
        <f t="shared" si="300"/>
      </c>
      <c r="M153" s="1565">
        <f t="shared" si="271"/>
      </c>
      <c r="N153" s="1565">
        <f t="shared" si="68"/>
      </c>
      <c r="O153" s="1566">
        <f t="shared" si="358"/>
      </c>
      <c r="P153" s="1590">
        <v>0.0172</v>
      </c>
      <c r="Q153" s="1591">
        <v>39</v>
      </c>
      <c r="R153" s="1564">
        <f t="shared" si="184"/>
      </c>
      <c r="S153" s="1566">
        <v>18402</v>
      </c>
      <c r="T153" s="1566">
        <v>544</v>
      </c>
      <c r="U153" s="1566">
        <v>66</v>
      </c>
      <c r="V153" s="1566">
        <v>580</v>
      </c>
      <c r="W153" s="1566">
        <v>38</v>
      </c>
      <c r="X153" s="1566">
        <v>4</v>
      </c>
      <c r="Y153" s="1566">
        <v>1</v>
      </c>
      <c r="Z153" s="1566">
        <v>29</v>
      </c>
      <c r="AA153" s="1564">
        <f t="shared" si="126"/>
      </c>
      <c r="AB153" s="1568" t="s">
        <v>1139</v>
      </c>
      <c r="AC153" s="1595" t="s">
        <v>1177</v>
      </c>
      <c r="AD153" s="1595">
        <v>12</v>
      </c>
      <c r="AE153" s="1553"/>
    </row>
    <row r="154">
      <c r="A154" s="1594"/>
      <c r="B154" s="1571" t="s">
        <v>1143</v>
      </c>
      <c r="C154" s="1571"/>
      <c r="D154" s="1572">
        <f>SUM(D150:D153)</f>
      </c>
      <c r="E154" s="1573">
        <f>SUM(E150:E153)</f>
      </c>
      <c r="F154" s="1572">
        <f>SUM(F150:F153)</f>
      </c>
      <c r="G154" s="1574">
        <f t="shared" si="329"/>
      </c>
      <c r="H154" s="1574">
        <f t="shared" si="155"/>
      </c>
      <c r="I154" s="1574">
        <f t="shared" si="97"/>
      </c>
      <c r="J154" s="1574">
        <f t="shared" si="242"/>
      </c>
      <c r="K154" s="1575">
        <f t="shared" si="213"/>
      </c>
      <c r="L154" s="1575">
        <f t="shared" si="300"/>
      </c>
      <c r="M154" s="1575">
        <f t="shared" si="271"/>
      </c>
      <c r="N154" s="1575">
        <f t="shared" si="68"/>
      </c>
      <c r="O154" s="1576">
        <f t="shared" si="358"/>
      </c>
      <c r="P154" s="1575">
        <f>AVERAGE(P150:P153)</f>
      </c>
      <c r="Q154" s="1577">
        <f>AVERAGE(Q150:Q153)</f>
      </c>
      <c r="R154" s="1574">
        <f t="shared" si="184"/>
      </c>
      <c r="S154" s="1576">
        <f>SUM(S150:S153)</f>
      </c>
      <c r="T154" s="1576">
        <f>SUM(T150:T153)</f>
      </c>
      <c r="U154" s="1576">
        <f>SUM(U150:U153)</f>
      </c>
      <c r="V154" s="1576">
        <f>SUM(V150:V153)</f>
      </c>
      <c r="W154" s="1576">
        <f>SUM(W150:W153)</f>
      </c>
      <c r="X154" s="1576">
        <f>SUM(X150:X153)</f>
      </c>
      <c r="Y154" s="1576">
        <f>SUM(Y150:Y153)</f>
      </c>
      <c r="Z154" s="1576">
        <f>SUM(Z150:Z153)</f>
      </c>
      <c r="AA154" s="1577">
        <f t="shared" si="126"/>
      </c>
      <c r="AB154" s="1578"/>
      <c r="AC154" s="1578"/>
      <c r="AD154" s="1576">
        <f>SUM(AD150:AD153)</f>
      </c>
      <c r="AE154" s="1553"/>
    </row>
    <row r="155">
      <c r="A155" s="1594"/>
      <c r="B155" s="1560" t="s">
        <v>1137</v>
      </c>
      <c r="C155" s="1596" t="s">
        <v>1155</v>
      </c>
      <c r="D155" s="1579">
        <v>1653.07</v>
      </c>
      <c r="E155" s="1589">
        <v>2</v>
      </c>
      <c r="F155" s="1561">
        <f t="shared" ref="F155:F158" si="24">E155*2000</f>
      </c>
      <c r="G155" s="1563">
        <f t="shared" si="329"/>
      </c>
      <c r="H155" s="1563">
        <f t="shared" si="155"/>
      </c>
      <c r="I155" s="1563">
        <f t="shared" si="97"/>
      </c>
      <c r="J155" s="1564">
        <f t="shared" si="242"/>
      </c>
      <c r="K155" s="1565">
        <f t="shared" si="213"/>
      </c>
      <c r="L155" s="1565">
        <f t="shared" si="300"/>
      </c>
      <c r="M155" s="1565">
        <f t="shared" si="271"/>
      </c>
      <c r="N155" s="1565">
        <f t="shared" si="68"/>
      </c>
      <c r="O155" s="1566">
        <f t="shared" si="358"/>
      </c>
      <c r="P155" s="1590">
        <v>0.0146</v>
      </c>
      <c r="Q155" s="1591">
        <v>37</v>
      </c>
      <c r="R155" s="1564">
        <f t="shared" si="184"/>
      </c>
      <c r="S155" s="1566">
        <v>18191</v>
      </c>
      <c r="T155" s="1566">
        <v>550</v>
      </c>
      <c r="U155" s="1566">
        <v>61</v>
      </c>
      <c r="V155" s="1566">
        <v>561</v>
      </c>
      <c r="W155" s="1566">
        <v>52</v>
      </c>
      <c r="X155" s="1566">
        <v>4</v>
      </c>
      <c r="Y155" s="1566">
        <v>1</v>
      </c>
      <c r="Z155" s="1593">
        <v>19</v>
      </c>
      <c r="AA155" s="1564">
        <f t="shared" si="126"/>
      </c>
      <c r="AB155" s="1568" t="s">
        <v>1139</v>
      </c>
      <c r="AC155" s="1595" t="s">
        <v>1177</v>
      </c>
      <c r="AD155" s="1595">
        <v>16</v>
      </c>
      <c r="AE155" s="1553"/>
    </row>
    <row r="156">
      <c r="A156" s="1594"/>
      <c r="B156" s="1560" t="s">
        <v>1137</v>
      </c>
      <c r="C156" s="1560" t="s">
        <v>1156</v>
      </c>
      <c r="D156" s="1561">
        <v>1701.16</v>
      </c>
      <c r="E156" s="1589">
        <v>1</v>
      </c>
      <c r="F156" s="1561">
        <f t="shared" si="24"/>
      </c>
      <c r="G156" s="1563">
        <f t="shared" si="329"/>
      </c>
      <c r="H156" s="1563">
        <f t="shared" si="155"/>
      </c>
      <c r="I156" s="1563">
        <f t="shared" si="97"/>
      </c>
      <c r="J156" s="1564">
        <f t="shared" si="242"/>
      </c>
      <c r="K156" s="1565">
        <f t="shared" si="213"/>
      </c>
      <c r="L156" s="1565">
        <f t="shared" si="300"/>
      </c>
      <c r="M156" s="1565">
        <f t="shared" si="271"/>
      </c>
      <c r="N156" s="1565">
        <f t="shared" si="68"/>
      </c>
      <c r="O156" s="1566">
        <f t="shared" si="358"/>
      </c>
      <c r="P156" s="1590">
        <v>0.0112</v>
      </c>
      <c r="Q156" s="1591">
        <v>38</v>
      </c>
      <c r="R156" s="1564">
        <f t="shared" si="184"/>
      </c>
      <c r="S156" s="1566">
        <v>21706</v>
      </c>
      <c r="T156" s="1566">
        <v>676</v>
      </c>
      <c r="U156" s="1566">
        <v>62</v>
      </c>
      <c r="V156" s="1566">
        <v>741</v>
      </c>
      <c r="W156" s="1566">
        <v>58</v>
      </c>
      <c r="X156" s="1566">
        <v>2</v>
      </c>
      <c r="Y156" s="1566">
        <v>0</v>
      </c>
      <c r="Z156" s="1566">
        <v>16</v>
      </c>
      <c r="AA156" s="1564">
        <f t="shared" si="126"/>
      </c>
      <c r="AB156" s="1568" t="s">
        <v>1139</v>
      </c>
      <c r="AC156" s="1595" t="s">
        <v>1177</v>
      </c>
      <c r="AD156" s="1595">
        <v>21</v>
      </c>
      <c r="AE156" s="1553"/>
    </row>
    <row r="157">
      <c r="A157" s="1594"/>
      <c r="B157" s="1560" t="s">
        <v>1137</v>
      </c>
      <c r="C157" s="1560" t="s">
        <v>1157</v>
      </c>
      <c r="D157" s="1561">
        <v>1368.05</v>
      </c>
      <c r="E157" s="1589">
        <v>3</v>
      </c>
      <c r="F157" s="1561">
        <f t="shared" si="24"/>
      </c>
      <c r="G157" s="1563">
        <f t="shared" si="329"/>
      </c>
      <c r="H157" s="1563">
        <f t="shared" si="155"/>
      </c>
      <c r="I157" s="1563">
        <f t="shared" si="97"/>
      </c>
      <c r="J157" s="1564">
        <f t="shared" si="242"/>
      </c>
      <c r="K157" s="1565">
        <f t="shared" si="213"/>
      </c>
      <c r="L157" s="1565">
        <f t="shared" si="300"/>
      </c>
      <c r="M157" s="1565">
        <f t="shared" si="271"/>
      </c>
      <c r="N157" s="1565">
        <f t="shared" si="68"/>
      </c>
      <c r="O157" s="1566">
        <f t="shared" si="358"/>
      </c>
      <c r="P157" s="1590">
        <v>0.0133</v>
      </c>
      <c r="Q157" s="1591">
        <v>44</v>
      </c>
      <c r="R157" s="1564">
        <f t="shared" si="184"/>
      </c>
      <c r="S157" s="1566">
        <v>14708</v>
      </c>
      <c r="T157" s="1566">
        <v>445</v>
      </c>
      <c r="U157" s="1566">
        <v>55</v>
      </c>
      <c r="V157" s="1566">
        <v>474</v>
      </c>
      <c r="W157" s="1566">
        <v>44</v>
      </c>
      <c r="X157" s="1566">
        <v>9</v>
      </c>
      <c r="Y157" s="1566">
        <v>1</v>
      </c>
      <c r="Z157" s="1566">
        <v>11</v>
      </c>
      <c r="AA157" s="1564">
        <f t="shared" si="126"/>
      </c>
      <c r="AB157" s="1568" t="s">
        <v>1139</v>
      </c>
      <c r="AC157" s="1595" t="s">
        <v>1177</v>
      </c>
      <c r="AD157" s="1595">
        <v>17</v>
      </c>
      <c r="AE157" s="1553"/>
    </row>
    <row r="158">
      <c r="A158" s="1594"/>
      <c r="B158" s="1560" t="s">
        <v>1137</v>
      </c>
      <c r="C158" s="1596" t="s">
        <v>1158</v>
      </c>
      <c r="D158" s="1588">
        <v>1270.71</v>
      </c>
      <c r="E158" s="1589">
        <v>2</v>
      </c>
      <c r="F158" s="1561">
        <f t="shared" si="24"/>
      </c>
      <c r="G158" s="1563">
        <f t="shared" si="329"/>
      </c>
      <c r="H158" s="1563">
        <f t="shared" si="155"/>
      </c>
      <c r="I158" s="1563">
        <f t="shared" si="97"/>
      </c>
      <c r="J158" s="1564">
        <f t="shared" si="242"/>
      </c>
      <c r="K158" s="1565">
        <f t="shared" si="213"/>
      </c>
      <c r="L158" s="1565">
        <f t="shared" si="300"/>
      </c>
      <c r="M158" s="1565">
        <f t="shared" si="271"/>
      </c>
      <c r="N158" s="1565">
        <f t="shared" si="68"/>
      </c>
      <c r="O158" s="1566">
        <f t="shared" si="358"/>
      </c>
      <c r="P158" s="1590">
        <v>0.0178</v>
      </c>
      <c r="Q158" s="1591">
        <v>49</v>
      </c>
      <c r="R158" s="1564">
        <f t="shared" si="184"/>
      </c>
      <c r="S158" s="1566">
        <v>13932</v>
      </c>
      <c r="T158" s="1566">
        <v>309</v>
      </c>
      <c r="U158" s="1566">
        <v>63</v>
      </c>
      <c r="V158" s="1566">
        <v>316</v>
      </c>
      <c r="W158" s="1566">
        <v>76</v>
      </c>
      <c r="X158" s="1566">
        <v>5</v>
      </c>
      <c r="Y158" s="1566">
        <v>1</v>
      </c>
      <c r="Z158" s="1566">
        <v>22</v>
      </c>
      <c r="AA158" s="1564">
        <f t="shared" si="126"/>
      </c>
      <c r="AB158" s="1568" t="s">
        <v>1139</v>
      </c>
      <c r="AC158" s="1595" t="s">
        <v>1177</v>
      </c>
      <c r="AD158" s="1595">
        <v>21</v>
      </c>
      <c r="AE158" s="1553"/>
    </row>
    <row r="159">
      <c r="A159" s="1594"/>
      <c r="B159" s="1571" t="s">
        <v>1143</v>
      </c>
      <c r="C159" s="1571"/>
      <c r="D159" s="1577">
        <f>D158+D157+D156+D155</f>
      </c>
      <c r="E159" s="1576">
        <f>E158+E157+E156+E155</f>
      </c>
      <c r="F159" s="1576">
        <f>F158+F157+F156+F155</f>
      </c>
      <c r="G159" s="1574">
        <f t="shared" si="329"/>
      </c>
      <c r="H159" s="1574">
        <f t="shared" si="155"/>
      </c>
      <c r="I159" s="1574">
        <f t="shared" si="97"/>
      </c>
      <c r="J159" s="1574">
        <f t="shared" si="242"/>
      </c>
      <c r="K159" s="1575">
        <f t="shared" si="213"/>
      </c>
      <c r="L159" s="1575">
        <f t="shared" si="300"/>
      </c>
      <c r="M159" s="1575">
        <f t="shared" si="271"/>
      </c>
      <c r="N159" s="1575">
        <f t="shared" si="68"/>
      </c>
      <c r="O159" s="1576">
        <f t="shared" si="358"/>
      </c>
      <c r="P159" s="1575">
        <f>AVERAGE(P155:P158)</f>
      </c>
      <c r="Q159" s="1577">
        <f>AVERAGE(Q155:Q158)</f>
      </c>
      <c r="R159" s="1572">
        <f t="shared" si="184"/>
      </c>
      <c r="S159" s="1576">
        <f>SUM(S155:S158)</f>
      </c>
      <c r="T159" s="1576">
        <f>SUM(T155:T158)</f>
      </c>
      <c r="U159" s="1576">
        <f>SUM(U155:U158)</f>
      </c>
      <c r="V159" s="1576">
        <f>SUM(V155:V158)</f>
      </c>
      <c r="W159" s="1576">
        <f>SUM(W155:W158)</f>
      </c>
      <c r="X159" s="1576">
        <f>SUM(X155:X158)</f>
      </c>
      <c r="Y159" s="1576">
        <f>SUM(Y155:Y158)</f>
      </c>
      <c r="Z159" s="1576">
        <f>SUM(Z155:Z158)</f>
      </c>
      <c r="AA159" s="1577">
        <f t="shared" si="126"/>
      </c>
      <c r="AB159" s="1578"/>
      <c r="AC159" s="1578"/>
      <c r="AD159" s="1576">
        <f>SUM(AD155:AD158)</f>
      </c>
      <c r="AE159" s="1553"/>
    </row>
    <row r="160">
      <c r="A160" s="1594"/>
      <c r="B160" s="1581" t="s">
        <v>1149</v>
      </c>
      <c r="C160" s="1581"/>
      <c r="D160" s="1582">
        <f>D159+D154</f>
      </c>
      <c r="E160" s="1582">
        <f>E159+E154</f>
      </c>
      <c r="F160" s="1582">
        <f>F159+F154</f>
      </c>
      <c r="G160" s="1583">
        <f t="shared" si="329"/>
      </c>
      <c r="H160" s="1583">
        <f t="shared" si="155"/>
      </c>
      <c r="I160" s="1583">
        <f t="shared" si="97"/>
      </c>
      <c r="J160" s="1583">
        <f t="shared" si="242"/>
      </c>
      <c r="K160" s="1584">
        <f t="shared" si="213"/>
      </c>
      <c r="L160" s="1584">
        <f t="shared" si="300"/>
      </c>
      <c r="M160" s="1584">
        <f t="shared" si="271"/>
      </c>
      <c r="N160" s="1584">
        <f t="shared" si="68"/>
      </c>
      <c r="O160" s="1585">
        <f t="shared" si="358"/>
      </c>
      <c r="P160" s="1585">
        <f>(P159+P154)/2</f>
      </c>
      <c r="Q160" s="1586">
        <f>(Q159+Q154)/2</f>
      </c>
      <c r="R160" s="1582">
        <f>(R159+R154)/2</f>
      </c>
      <c r="S160" s="1585">
        <f>S159+S154</f>
      </c>
      <c r="T160" s="1585">
        <f>T159+T154</f>
      </c>
      <c r="U160" s="1585">
        <f>U159+U154</f>
      </c>
      <c r="V160" s="1585">
        <f>V159+V154</f>
      </c>
      <c r="W160" s="1585">
        <f>W159+W154</f>
      </c>
      <c r="X160" s="1585">
        <f>X159+X154</f>
      </c>
      <c r="Y160" s="1585">
        <f>Y159+Y154</f>
      </c>
      <c r="Z160" s="1585">
        <f>Z159+Z154</f>
      </c>
      <c r="AA160" s="1586">
        <f t="shared" si="126"/>
      </c>
      <c r="AB160" s="1587"/>
      <c r="AC160" s="1587"/>
      <c r="AD160" s="1585">
        <f>AD154+AD159</f>
      </c>
      <c r="AE160" s="1553"/>
    </row>
    <row r="161">
      <c r="A161" s="1548" t="s">
        <v>1103</v>
      </c>
      <c r="B161" s="1548" t="s">
        <v>1104</v>
      </c>
      <c r="C161" s="1548"/>
      <c r="D161" s="1549" t="s">
        <v>1105</v>
      </c>
      <c r="E161" s="1549"/>
      <c r="F161" s="1549"/>
      <c r="G161" s="1549"/>
      <c r="H161" s="1549"/>
      <c r="I161" s="1549"/>
      <c r="J161" s="1550" t="s">
        <v>1106</v>
      </c>
      <c r="K161" s="1550"/>
      <c r="L161" s="1550"/>
      <c r="M161" s="1550"/>
      <c r="N161" s="1550"/>
      <c r="O161" s="1550"/>
      <c r="P161" s="1550"/>
      <c r="Q161" s="1551"/>
      <c r="R161" s="1550"/>
      <c r="S161" s="1550"/>
      <c r="T161" s="1550"/>
      <c r="U161" s="1550"/>
      <c r="V161" s="1550"/>
      <c r="W161" s="1550"/>
      <c r="X161" s="1550"/>
      <c r="Y161" s="1550"/>
      <c r="Z161" s="1550"/>
      <c r="AA161" s="1550"/>
      <c r="AB161" s="1550"/>
      <c r="AC161" s="1550"/>
      <c r="AD161" s="1552"/>
      <c r="AE161" s="1553"/>
    </row>
    <row r="162">
      <c r="A162" s="1548"/>
      <c r="B162" s="1548" t="s">
        <v>1107</v>
      </c>
      <c r="C162" s="1548" t="s">
        <v>1108</v>
      </c>
      <c r="D162" s="1549" t="s">
        <v>1109</v>
      </c>
      <c r="E162" s="1554" t="s">
        <v>1110</v>
      </c>
      <c r="F162" s="1555" t="s">
        <v>1111</v>
      </c>
      <c r="G162" s="1556" t="s">
        <v>1112</v>
      </c>
      <c r="H162" s="1556" t="s">
        <v>1113</v>
      </c>
      <c r="I162" s="1556" t="s">
        <v>1114</v>
      </c>
      <c r="J162" s="1550" t="s">
        <v>1115</v>
      </c>
      <c r="K162" s="1557" t="s">
        <v>1116</v>
      </c>
      <c r="L162" s="1557" t="s">
        <v>1117</v>
      </c>
      <c r="M162" s="1557" t="s">
        <v>1118</v>
      </c>
      <c r="N162" s="1557" t="s">
        <v>1119</v>
      </c>
      <c r="O162" s="1558" t="s">
        <v>1120</v>
      </c>
      <c r="P162" s="1557" t="s">
        <v>1121</v>
      </c>
      <c r="Q162" s="1551" t="s">
        <v>1122</v>
      </c>
      <c r="R162" s="1550" t="s">
        <v>1123</v>
      </c>
      <c r="S162" s="1558" t="s">
        <v>1124</v>
      </c>
      <c r="T162" s="1558" t="s">
        <v>1125</v>
      </c>
      <c r="U162" s="1558" t="s">
        <v>1126</v>
      </c>
      <c r="V162" s="1558" t="s">
        <v>1127</v>
      </c>
      <c r="W162" s="1558" t="s">
        <v>1128</v>
      </c>
      <c r="X162" s="1558" t="s">
        <v>1129</v>
      </c>
      <c r="Y162" s="1558" t="s">
        <v>1130</v>
      </c>
      <c r="Z162" s="1558" t="s">
        <v>1131</v>
      </c>
      <c r="AA162" s="1550" t="s">
        <v>1132</v>
      </c>
      <c r="AB162" s="1552" t="s">
        <v>1133</v>
      </c>
      <c r="AC162" s="1552" t="s">
        <v>1134</v>
      </c>
      <c r="AD162" s="1552" t="s">
        <v>1135</v>
      </c>
      <c r="AE162" s="1553"/>
    </row>
    <row r="163">
      <c r="A163" s="1594" t="s">
        <v>1178</v>
      </c>
      <c r="B163" s="1560" t="s">
        <v>1137</v>
      </c>
      <c r="C163" s="1596" t="s">
        <v>1147</v>
      </c>
      <c r="D163" s="1561">
        <v>1875.07</v>
      </c>
      <c r="E163" s="1589">
        <v>4</v>
      </c>
      <c r="F163" s="1561">
        <f t="shared" ref="F163:F166" si="25">E163*2000</f>
      </c>
      <c r="G163" s="1563">
        <f t="shared" ref="G163:G174" si="330">F163/D163</f>
      </c>
      <c r="H163" s="1563">
        <f t="shared" ref="H163:H174" si="156">D163/E163</f>
      </c>
      <c r="I163" s="1563">
        <f t="shared" ref="I163:I174" si="98">F163/E163</f>
      </c>
      <c r="J163" s="1564">
        <f t="shared" ref="J163:J174" si="243">D163/T163</f>
      </c>
      <c r="K163" s="1565">
        <f t="shared" ref="K163:K174" si="214">O163/S163*1</f>
      </c>
      <c r="L163" s="1565">
        <f t="shared" ref="L163:L174" si="301">T163/S163</f>
      </c>
      <c r="M163" s="1565">
        <f t="shared" ref="M163:M174" si="272">V163/S163</f>
      </c>
      <c r="N163" s="1565">
        <f t="shared" ref="N163:N174" si="69">W163/V163</f>
      </c>
      <c r="O163" s="1566">
        <f t="shared" ref="O163:O174" si="359">U163/P163</f>
      </c>
      <c r="P163" s="1590">
        <v>0.007</v>
      </c>
      <c r="Q163" s="1591">
        <v>57</v>
      </c>
      <c r="R163" s="1564">
        <f t="shared" ref="R163:R173" si="185">(D163/S163)*1000</f>
      </c>
      <c r="S163" s="1566">
        <v>25061</v>
      </c>
      <c r="T163" s="1566">
        <v>490</v>
      </c>
      <c r="U163" s="1566">
        <v>60</v>
      </c>
      <c r="V163" s="1566">
        <v>488</v>
      </c>
      <c r="W163" s="1566">
        <v>55</v>
      </c>
      <c r="X163" s="1566">
        <v>5</v>
      </c>
      <c r="Y163" s="1566">
        <v>0</v>
      </c>
      <c r="Z163" s="1566">
        <v>25</v>
      </c>
      <c r="AA163" s="1564">
        <f t="shared" ref="AA163:AA174" si="127">AD163*1000/D163</f>
      </c>
      <c r="AB163" s="1568" t="s">
        <v>1139</v>
      </c>
      <c r="AC163" s="1595" t="s">
        <v>1140</v>
      </c>
      <c r="AD163" s="1595">
        <v>28</v>
      </c>
      <c r="AE163" s="1553"/>
    </row>
    <row r="164">
      <c r="A164" s="1594"/>
      <c r="B164" s="1560" t="s">
        <v>1137</v>
      </c>
      <c r="C164" s="1560" t="s">
        <v>1152</v>
      </c>
      <c r="D164" s="1561">
        <v>1602.05</v>
      </c>
      <c r="E164" s="1589">
        <v>3</v>
      </c>
      <c r="F164" s="1561">
        <f t="shared" si="25"/>
      </c>
      <c r="G164" s="1563">
        <f t="shared" si="330"/>
      </c>
      <c r="H164" s="1569">
        <f t="shared" si="156"/>
      </c>
      <c r="I164" s="1569">
        <f t="shared" si="98"/>
      </c>
      <c r="J164" s="1564">
        <f t="shared" si="243"/>
      </c>
      <c r="K164" s="1565">
        <f t="shared" si="214"/>
      </c>
      <c r="L164" s="1565">
        <f t="shared" si="301"/>
      </c>
      <c r="M164" s="1565">
        <f t="shared" si="272"/>
      </c>
      <c r="N164" s="1565">
        <f t="shared" si="69"/>
      </c>
      <c r="O164" s="1566">
        <f t="shared" si="359"/>
      </c>
      <c r="P164" s="1590">
        <v>0.0106</v>
      </c>
      <c r="Q164" s="1591">
        <v>60</v>
      </c>
      <c r="R164" s="1564">
        <f t="shared" si="185"/>
      </c>
      <c r="S164" s="1566">
        <v>24119</v>
      </c>
      <c r="T164" s="1566">
        <v>550</v>
      </c>
      <c r="U164" s="1566">
        <v>66</v>
      </c>
      <c r="V164" s="1566">
        <v>475</v>
      </c>
      <c r="W164" s="1566">
        <v>80</v>
      </c>
      <c r="X164" s="1566">
        <v>3</v>
      </c>
      <c r="Y164" s="1566">
        <v>2</v>
      </c>
      <c r="Z164" s="1566">
        <v>33</v>
      </c>
      <c r="AA164" s="1564">
        <f t="shared" si="127"/>
      </c>
      <c r="AB164" s="1568" t="s">
        <v>1139</v>
      </c>
      <c r="AC164" s="1595" t="s">
        <v>1140</v>
      </c>
      <c r="AD164" s="1595">
        <v>17</v>
      </c>
      <c r="AE164" s="1553"/>
    </row>
    <row r="165">
      <c r="A165" s="1594"/>
      <c r="B165" s="1560" t="s">
        <v>1137</v>
      </c>
      <c r="C165" s="1560" t="s">
        <v>1153</v>
      </c>
      <c r="D165" s="1561">
        <v>1568.47</v>
      </c>
      <c r="E165" s="1589">
        <v>2</v>
      </c>
      <c r="F165" s="1561">
        <f t="shared" si="25"/>
      </c>
      <c r="G165" s="1563">
        <f t="shared" si="330"/>
      </c>
      <c r="H165" s="1563">
        <f t="shared" si="156"/>
      </c>
      <c r="I165" s="1563">
        <f t="shared" si="98"/>
      </c>
      <c r="J165" s="1570">
        <f t="shared" si="243"/>
      </c>
      <c r="K165" s="1565">
        <f t="shared" si="214"/>
      </c>
      <c r="L165" s="1565">
        <f t="shared" si="301"/>
      </c>
      <c r="M165" s="1565">
        <f t="shared" si="272"/>
      </c>
      <c r="N165" s="1565">
        <f t="shared" si="69"/>
      </c>
      <c r="O165" s="1566">
        <f t="shared" si="359"/>
      </c>
      <c r="P165" s="1590">
        <v>0.0122</v>
      </c>
      <c r="Q165" s="1591">
        <v>56</v>
      </c>
      <c r="R165" s="1564">
        <f t="shared" si="185"/>
      </c>
      <c r="S165" s="1566">
        <v>24436</v>
      </c>
      <c r="T165" s="1566">
        <v>605</v>
      </c>
      <c r="U165" s="1566">
        <v>61</v>
      </c>
      <c r="V165" s="1566">
        <v>496</v>
      </c>
      <c r="W165" s="1566">
        <v>52</v>
      </c>
      <c r="X165" s="1566">
        <v>3</v>
      </c>
      <c r="Y165" s="1566">
        <v>0</v>
      </c>
      <c r="Z165" s="1566">
        <v>31</v>
      </c>
      <c r="AA165" s="1564">
        <f t="shared" si="127"/>
      </c>
      <c r="AB165" s="1568" t="s">
        <v>1139</v>
      </c>
      <c r="AC165" s="1595" t="s">
        <v>1140</v>
      </c>
      <c r="AD165" s="1595">
        <v>21</v>
      </c>
      <c r="AE165" s="1553"/>
    </row>
    <row r="166">
      <c r="A166" s="1594"/>
      <c r="B166" s="1560" t="s">
        <v>1137</v>
      </c>
      <c r="C166" s="1596" t="s">
        <v>1154</v>
      </c>
      <c r="D166" s="1588">
        <v>1593.04</v>
      </c>
      <c r="E166" s="1589">
        <v>7</v>
      </c>
      <c r="F166" s="1561">
        <f t="shared" si="25"/>
      </c>
      <c r="G166" s="1563">
        <f t="shared" si="330"/>
      </c>
      <c r="H166" s="1563">
        <f t="shared" si="156"/>
      </c>
      <c r="I166" s="1563">
        <f t="shared" si="98"/>
      </c>
      <c r="J166" s="1570">
        <f t="shared" si="243"/>
      </c>
      <c r="K166" s="1565">
        <f t="shared" si="214"/>
      </c>
      <c r="L166" s="1565">
        <f t="shared" si="301"/>
      </c>
      <c r="M166" s="1565">
        <f t="shared" si="272"/>
      </c>
      <c r="N166" s="1565">
        <f t="shared" si="69"/>
      </c>
      <c r="O166" s="1566">
        <f t="shared" si="359"/>
      </c>
      <c r="P166" s="1590">
        <v>0.0119</v>
      </c>
      <c r="Q166" s="1591">
        <v>61</v>
      </c>
      <c r="R166" s="1564">
        <f t="shared" si="185"/>
      </c>
      <c r="S166" s="1566">
        <v>20586</v>
      </c>
      <c r="T166" s="1566">
        <v>603</v>
      </c>
      <c r="U166" s="1566">
        <v>65</v>
      </c>
      <c r="V166" s="1566">
        <v>617</v>
      </c>
      <c r="W166" s="1566">
        <v>57</v>
      </c>
      <c r="X166" s="1566">
        <v>8</v>
      </c>
      <c r="Y166" s="1566">
        <v>1</v>
      </c>
      <c r="Z166" s="1566">
        <v>24</v>
      </c>
      <c r="AA166" s="1564">
        <f t="shared" si="127"/>
      </c>
      <c r="AB166" s="1568" t="s">
        <v>1139</v>
      </c>
      <c r="AC166" s="1595" t="s">
        <v>1140</v>
      </c>
      <c r="AD166" s="1595">
        <v>21</v>
      </c>
      <c r="AE166" s="1553"/>
    </row>
    <row r="167">
      <c r="A167" s="1594"/>
      <c r="B167" s="1571" t="s">
        <v>1143</v>
      </c>
      <c r="C167" s="1571"/>
      <c r="D167" s="1572">
        <f>SUM(D163:D166)</f>
      </c>
      <c r="E167" s="1573">
        <f>SUM(E163:E166)</f>
      </c>
      <c r="F167" s="1572">
        <f>SUM(F163:F166)</f>
      </c>
      <c r="G167" s="1574">
        <f t="shared" si="330"/>
      </c>
      <c r="H167" s="1574">
        <f t="shared" si="156"/>
      </c>
      <c r="I167" s="1574">
        <f t="shared" si="98"/>
      </c>
      <c r="J167" s="1574">
        <f t="shared" si="243"/>
      </c>
      <c r="K167" s="1575">
        <f t="shared" si="214"/>
      </c>
      <c r="L167" s="1575">
        <f t="shared" si="301"/>
      </c>
      <c r="M167" s="1575">
        <f t="shared" si="272"/>
      </c>
      <c r="N167" s="1575">
        <f t="shared" si="69"/>
      </c>
      <c r="O167" s="1576">
        <f t="shared" si="359"/>
      </c>
      <c r="P167" s="1575">
        <f>AVERAGE(P163:P166)</f>
      </c>
      <c r="Q167" s="1577">
        <f>AVERAGE(Q163:Q166)</f>
      </c>
      <c r="R167" s="1574">
        <f t="shared" si="185"/>
      </c>
      <c r="S167" s="1576">
        <f>SUM(S163:S166)</f>
      </c>
      <c r="T167" s="1576">
        <f>SUM(T163:T166)</f>
      </c>
      <c r="U167" s="1576">
        <f>SUM(U163:U166)</f>
      </c>
      <c r="V167" s="1576">
        <f>SUM(V163:V166)</f>
      </c>
      <c r="W167" s="1576">
        <f>SUM(W163:W166)</f>
      </c>
      <c r="X167" s="1576">
        <f>SUM(X163:X166)</f>
      </c>
      <c r="Y167" s="1576">
        <f>SUM(Y163:Y166)</f>
      </c>
      <c r="Z167" s="1576">
        <f>SUM(Z163:Z166)</f>
      </c>
      <c r="AA167" s="1577">
        <f t="shared" si="127"/>
      </c>
      <c r="AB167" s="1578"/>
      <c r="AC167" s="1578"/>
      <c r="AD167" s="1576">
        <f>SUM(AD163:AD166)</f>
      </c>
      <c r="AE167" s="1553"/>
    </row>
    <row r="168">
      <c r="A168" s="1594"/>
      <c r="B168" s="1560" t="s">
        <v>1144</v>
      </c>
      <c r="C168" s="1596" t="s">
        <v>1155</v>
      </c>
      <c r="D168" s="1579">
        <v>2462.58</v>
      </c>
      <c r="E168" s="1589">
        <v>1</v>
      </c>
      <c r="F168" s="1561">
        <f t="shared" ref="F168:F172" si="26">E168*2000</f>
      </c>
      <c r="G168" s="1563">
        <f t="shared" si="330"/>
      </c>
      <c r="H168" s="1563">
        <f t="shared" si="156"/>
      </c>
      <c r="I168" s="1563">
        <f t="shared" si="98"/>
      </c>
      <c r="J168" s="1564">
        <f t="shared" si="243"/>
      </c>
      <c r="K168" s="1565">
        <f t="shared" si="214"/>
      </c>
      <c r="L168" s="1565">
        <f t="shared" si="301"/>
      </c>
      <c r="M168" s="1565">
        <f t="shared" si="272"/>
      </c>
      <c r="N168" s="1565">
        <f t="shared" si="69"/>
      </c>
      <c r="O168" s="1566">
        <f t="shared" si="359"/>
      </c>
      <c r="P168" s="1590">
        <v>0.013</v>
      </c>
      <c r="Q168" s="1591">
        <v>62</v>
      </c>
      <c r="R168" s="1564">
        <f t="shared" si="185"/>
      </c>
      <c r="S168" s="1566">
        <v>28859</v>
      </c>
      <c r="T168" s="1566">
        <v>557</v>
      </c>
      <c r="U168" s="1566">
        <v>79</v>
      </c>
      <c r="V168" s="1566">
        <v>584</v>
      </c>
      <c r="W168" s="1566">
        <v>75</v>
      </c>
      <c r="X168" s="1566">
        <v>4</v>
      </c>
      <c r="Y168" s="1566">
        <v>1</v>
      </c>
      <c r="Z168" s="1593">
        <v>33</v>
      </c>
      <c r="AA168" s="1564">
        <f t="shared" si="127"/>
      </c>
      <c r="AB168" s="1568" t="s">
        <v>1139</v>
      </c>
      <c r="AC168" s="1595" t="s">
        <v>1140</v>
      </c>
      <c r="AD168" s="1595">
        <v>28</v>
      </c>
      <c r="AE168" s="1553"/>
    </row>
    <row r="169">
      <c r="A169" s="1594"/>
      <c r="B169" s="1560" t="s">
        <v>1144</v>
      </c>
      <c r="C169" s="1560" t="s">
        <v>1156</v>
      </c>
      <c r="D169" s="1561">
        <v>1858.22</v>
      </c>
      <c r="E169" s="1589">
        <v>2</v>
      </c>
      <c r="F169" s="1561">
        <f t="shared" si="26"/>
      </c>
      <c r="G169" s="1563">
        <f t="shared" si="330"/>
      </c>
      <c r="H169" s="1563">
        <f t="shared" si="156"/>
      </c>
      <c r="I169" s="1563">
        <f t="shared" si="98"/>
      </c>
      <c r="J169" s="1564">
        <f t="shared" si="243"/>
      </c>
      <c r="K169" s="1565">
        <f t="shared" si="214"/>
      </c>
      <c r="L169" s="1565">
        <f t="shared" si="301"/>
      </c>
      <c r="M169" s="1565">
        <f t="shared" si="272"/>
      </c>
      <c r="N169" s="1565">
        <f t="shared" si="69"/>
      </c>
      <c r="O169" s="1566">
        <f t="shared" si="359"/>
      </c>
      <c r="P169" s="1590">
        <v>0.0076</v>
      </c>
      <c r="Q169" s="1591">
        <v>58</v>
      </c>
      <c r="R169" s="1564">
        <f t="shared" si="185"/>
      </c>
      <c r="S169" s="1566">
        <v>30610</v>
      </c>
      <c r="T169" s="1566">
        <v>849</v>
      </c>
      <c r="U169" s="1566">
        <v>71</v>
      </c>
      <c r="V169" s="1566">
        <v>876</v>
      </c>
      <c r="W169" s="1566">
        <v>95</v>
      </c>
      <c r="X169" s="1566">
        <v>2</v>
      </c>
      <c r="Y169" s="1566">
        <v>2</v>
      </c>
      <c r="Z169" s="1566">
        <v>28</v>
      </c>
      <c r="AA169" s="1564">
        <f t="shared" si="127"/>
      </c>
      <c r="AB169" s="1568" t="s">
        <v>1139</v>
      </c>
      <c r="AC169" s="1595" t="s">
        <v>1140</v>
      </c>
      <c r="AD169" s="1595">
        <v>29</v>
      </c>
      <c r="AE169" s="1553"/>
    </row>
    <row r="170">
      <c r="A170" s="1594"/>
      <c r="B170" s="1560" t="s">
        <v>1144</v>
      </c>
      <c r="C170" s="1560" t="s">
        <v>1157</v>
      </c>
      <c r="D170" s="1561">
        <v>2387.29</v>
      </c>
      <c r="E170" s="1589">
        <v>5</v>
      </c>
      <c r="F170" s="1561">
        <f t="shared" si="26"/>
      </c>
      <c r="G170" s="1563">
        <f t="shared" si="330"/>
      </c>
      <c r="H170" s="1563">
        <f t="shared" si="156"/>
      </c>
      <c r="I170" s="1563">
        <f t="shared" si="98"/>
      </c>
      <c r="J170" s="1564">
        <f t="shared" si="243"/>
      </c>
      <c r="K170" s="1565">
        <f t="shared" si="214"/>
      </c>
      <c r="L170" s="1565">
        <f t="shared" si="301"/>
      </c>
      <c r="M170" s="1565">
        <f t="shared" si="272"/>
      </c>
      <c r="N170" s="1565">
        <f t="shared" si="69"/>
      </c>
      <c r="O170" s="1566">
        <f t="shared" si="359"/>
      </c>
      <c r="P170" s="1590">
        <v>0.0073</v>
      </c>
      <c r="Q170" s="1591">
        <v>54</v>
      </c>
      <c r="R170" s="1564">
        <f t="shared" si="185"/>
      </c>
      <c r="S170" s="1566">
        <v>32166</v>
      </c>
      <c r="T170" s="1566">
        <v>951</v>
      </c>
      <c r="U170" s="1566">
        <v>73</v>
      </c>
      <c r="V170" s="1566">
        <v>979</v>
      </c>
      <c r="W170" s="1566">
        <v>57</v>
      </c>
      <c r="X170" s="1566">
        <v>9</v>
      </c>
      <c r="Y170" s="1566">
        <v>1</v>
      </c>
      <c r="Z170" s="1566">
        <v>21</v>
      </c>
      <c r="AA170" s="1564">
        <f t="shared" si="127"/>
      </c>
      <c r="AB170" s="1568" t="s">
        <v>1139</v>
      </c>
      <c r="AC170" s="1595" t="s">
        <v>1140</v>
      </c>
      <c r="AD170" s="1595">
        <v>19</v>
      </c>
      <c r="AE170" s="1553"/>
    </row>
    <row r="171">
      <c r="A171" s="1594"/>
      <c r="B171" s="1560" t="s">
        <v>1144</v>
      </c>
      <c r="C171" s="1596" t="s">
        <v>1158</v>
      </c>
      <c r="D171" s="1588">
        <v>1941.78</v>
      </c>
      <c r="E171" s="1589">
        <v>7</v>
      </c>
      <c r="F171" s="1561">
        <f t="shared" si="26"/>
      </c>
      <c r="G171" s="1563">
        <f t="shared" si="330"/>
      </c>
      <c r="H171" s="1563">
        <f t="shared" si="156"/>
      </c>
      <c r="I171" s="1563">
        <f t="shared" si="98"/>
      </c>
      <c r="J171" s="1564">
        <f t="shared" si="243"/>
      </c>
      <c r="K171" s="1565">
        <f t="shared" si="214"/>
      </c>
      <c r="L171" s="1565">
        <f t="shared" si="301"/>
      </c>
      <c r="M171" s="1565">
        <f t="shared" si="272"/>
      </c>
      <c r="N171" s="1565">
        <f t="shared" si="69"/>
      </c>
      <c r="O171" s="1566">
        <f t="shared" si="359"/>
      </c>
      <c r="P171" s="1590">
        <v>0.019</v>
      </c>
      <c r="Q171" s="1591">
        <v>56</v>
      </c>
      <c r="R171" s="1564">
        <f t="shared" si="185"/>
      </c>
      <c r="S171" s="1566">
        <v>27049</v>
      </c>
      <c r="T171" s="1566">
        <v>870</v>
      </c>
      <c r="U171" s="1566">
        <v>112</v>
      </c>
      <c r="V171" s="1566">
        <v>906</v>
      </c>
      <c r="W171" s="1566">
        <v>84</v>
      </c>
      <c r="X171" s="1566">
        <v>10</v>
      </c>
      <c r="Y171" s="1566">
        <v>4</v>
      </c>
      <c r="Z171" s="1566">
        <v>37</v>
      </c>
      <c r="AA171" s="1564">
        <f t="shared" si="127"/>
      </c>
      <c r="AB171" s="1568" t="s">
        <v>1139</v>
      </c>
      <c r="AC171" s="1595" t="s">
        <v>1140</v>
      </c>
      <c r="AD171" s="1595">
        <v>27</v>
      </c>
      <c r="AE171" s="1553"/>
    </row>
    <row customHeight="true" ht="18.452380952380953" r="172">
      <c r="A172" s="1594"/>
      <c r="B172" s="1560" t="s">
        <v>1144</v>
      </c>
      <c r="C172" s="1596" t="s">
        <v>1179</v>
      </c>
      <c r="D172" s="1588">
        <v>1494.6799999999998</v>
      </c>
      <c r="E172" s="1589">
        <v>1</v>
      </c>
      <c r="F172" s="1561">
        <f t="shared" si="26"/>
      </c>
      <c r="G172" s="1563">
        <f t="shared" si="330"/>
      </c>
      <c r="H172" s="1563">
        <f t="shared" si="156"/>
      </c>
      <c r="I172" s="1563">
        <f t="shared" si="98"/>
      </c>
      <c r="J172" s="1564">
        <f t="shared" si="243"/>
      </c>
      <c r="K172" s="1565">
        <f t="shared" si="214"/>
      </c>
      <c r="L172" s="1565">
        <f t="shared" si="301"/>
      </c>
      <c r="M172" s="1565">
        <f t="shared" si="272"/>
      </c>
      <c r="N172" s="1565">
        <f t="shared" si="69"/>
      </c>
      <c r="O172" s="1566">
        <f t="shared" si="359"/>
      </c>
      <c r="P172" s="1590">
        <v>0.0115</v>
      </c>
      <c r="Q172" s="1591">
        <v>55</v>
      </c>
      <c r="R172" s="1564">
        <f t="shared" si="185"/>
      </c>
      <c r="S172" s="1566">
        <v>23598</v>
      </c>
      <c r="T172" s="1566">
        <v>647</v>
      </c>
      <c r="U172" s="1566">
        <v>84</v>
      </c>
      <c r="V172" s="1566">
        <v>637</v>
      </c>
      <c r="W172" s="1566">
        <v>40</v>
      </c>
      <c r="X172" s="1566">
        <v>1</v>
      </c>
      <c r="Y172" s="1566">
        <v>1</v>
      </c>
      <c r="Z172" s="1566">
        <v>22</v>
      </c>
      <c r="AA172" s="1564">
        <f t="shared" si="127"/>
      </c>
      <c r="AB172" s="1568" t="s">
        <v>1139</v>
      </c>
      <c r="AC172" s="1595" t="s">
        <v>1140</v>
      </c>
      <c r="AD172" s="1595">
        <v>14</v>
      </c>
      <c r="AE172" s="1553"/>
    </row>
    <row r="173">
      <c r="A173" s="1594"/>
      <c r="B173" s="1571" t="s">
        <v>1143</v>
      </c>
      <c r="C173" s="1571"/>
      <c r="D173" s="1577">
        <f>D171+D170+D169+D168+D172</f>
      </c>
      <c r="E173" s="1597">
        <f>E171+E170+E169+E168+E172</f>
      </c>
      <c r="F173" s="1576">
        <f>F171+F170+F169+F168+F172</f>
      </c>
      <c r="G173" s="1574">
        <f t="shared" si="330"/>
      </c>
      <c r="H173" s="1574">
        <f t="shared" si="156"/>
      </c>
      <c r="I173" s="1574">
        <f t="shared" si="98"/>
      </c>
      <c r="J173" s="1574">
        <f t="shared" si="243"/>
      </c>
      <c r="K173" s="1575">
        <f t="shared" si="214"/>
      </c>
      <c r="L173" s="1575">
        <f t="shared" si="301"/>
      </c>
      <c r="M173" s="1575">
        <f t="shared" si="272"/>
      </c>
      <c r="N173" s="1575">
        <f t="shared" si="69"/>
      </c>
      <c r="O173" s="1576">
        <f t="shared" si="359"/>
      </c>
      <c r="P173" s="1575">
        <f>AVERAGE(P168:P172)</f>
      </c>
      <c r="Q173" s="1577">
        <f>AVERAGE(Q168:Q172)</f>
      </c>
      <c r="R173" s="1572">
        <f t="shared" si="185"/>
      </c>
      <c r="S173" s="1576">
        <f>SUM(S168:S172)</f>
      </c>
      <c r="T173" s="1576">
        <f>SUM(T168:T172)</f>
      </c>
      <c r="U173" s="1576">
        <f>SUM(U168:U172)</f>
      </c>
      <c r="V173" s="1576">
        <f>SUM(V168:V172)</f>
      </c>
      <c r="W173" s="1576">
        <f>SUM(W168:W172)</f>
      </c>
      <c r="X173" s="1576">
        <f>SUM(X168:X172)</f>
      </c>
      <c r="Y173" s="1576">
        <f>SUM(Y168:Y172)</f>
      </c>
      <c r="Z173" s="1576">
        <f>SUM(Z168:Z172)</f>
      </c>
      <c r="AA173" s="1577">
        <f t="shared" si="127"/>
      </c>
      <c r="AB173" s="1578"/>
      <c r="AC173" s="1578"/>
      <c r="AD173" s="1576">
        <f>SUM(AD168:AD172)</f>
      </c>
      <c r="AE173" s="1553"/>
    </row>
    <row r="174">
      <c r="A174" s="1594"/>
      <c r="B174" s="1581" t="s">
        <v>1149</v>
      </c>
      <c r="C174" s="1581"/>
      <c r="D174" s="1582">
        <f>D173+D167</f>
      </c>
      <c r="E174" s="1582">
        <f>E173+E167</f>
      </c>
      <c r="F174" s="1582">
        <f>F173+F167</f>
      </c>
      <c r="G174" s="1583">
        <f t="shared" si="330"/>
      </c>
      <c r="H174" s="1583">
        <f t="shared" si="156"/>
      </c>
      <c r="I174" s="1583">
        <f t="shared" si="98"/>
      </c>
      <c r="J174" s="1583">
        <f t="shared" si="243"/>
      </c>
      <c r="K174" s="1584">
        <f t="shared" si="214"/>
      </c>
      <c r="L174" s="1584">
        <f t="shared" si="301"/>
      </c>
      <c r="M174" s="1584">
        <f t="shared" si="272"/>
      </c>
      <c r="N174" s="1584">
        <f t="shared" si="69"/>
      </c>
      <c r="O174" s="1585">
        <f t="shared" si="359"/>
      </c>
      <c r="P174" s="1585">
        <f>(P173+P167)/2</f>
      </c>
      <c r="Q174" s="1586">
        <f>(Q173+Q167)/2</f>
      </c>
      <c r="R174" s="1582">
        <f>(R173+R167)/2</f>
      </c>
      <c r="S174" s="1585">
        <f>S173+S167</f>
      </c>
      <c r="T174" s="1585">
        <f>T173+T167</f>
      </c>
      <c r="U174" s="1585">
        <f>U173+U167</f>
      </c>
      <c r="V174" s="1585">
        <f>V173+V167</f>
      </c>
      <c r="W174" s="1585">
        <f>W173+W167</f>
      </c>
      <c r="X174" s="1585">
        <f>X173+X167</f>
      </c>
      <c r="Y174" s="1585">
        <f>Y173+Y167</f>
      </c>
      <c r="Z174" s="1585">
        <f>Z173+Z167</f>
      </c>
      <c r="AA174" s="1586">
        <f t="shared" si="127"/>
      </c>
      <c r="AB174" s="1587"/>
      <c r="AC174" s="1587"/>
      <c r="AD174" s="1585">
        <f>AD167+AD173</f>
      </c>
      <c r="AE174" s="1553"/>
    </row>
    <row r="175">
      <c r="A175" s="1548" t="s">
        <v>1103</v>
      </c>
      <c r="B175" s="1548" t="s">
        <v>1104</v>
      </c>
      <c r="C175" s="1548"/>
      <c r="D175" s="1549" t="s">
        <v>1105</v>
      </c>
      <c r="E175" s="1549"/>
      <c r="F175" s="1549"/>
      <c r="G175" s="1549"/>
      <c r="H175" s="1549"/>
      <c r="I175" s="1549"/>
      <c r="J175" s="1550" t="s">
        <v>1106</v>
      </c>
      <c r="K175" s="1550"/>
      <c r="L175" s="1550"/>
      <c r="M175" s="1550"/>
      <c r="N175" s="1550"/>
      <c r="O175" s="1550"/>
      <c r="P175" s="1550"/>
      <c r="Q175" s="1551"/>
      <c r="R175" s="1550"/>
      <c r="S175" s="1550"/>
      <c r="T175" s="1550"/>
      <c r="U175" s="1550"/>
      <c r="V175" s="1550"/>
      <c r="W175" s="1550"/>
      <c r="X175" s="1550"/>
      <c r="Y175" s="1550"/>
      <c r="Z175" s="1550"/>
      <c r="AA175" s="1550"/>
      <c r="AB175" s="1550"/>
      <c r="AC175" s="1550"/>
      <c r="AD175" s="1552"/>
      <c r="AE175" s="1553"/>
    </row>
    <row r="176">
      <c r="A176" s="1548"/>
      <c r="B176" s="1548" t="s">
        <v>1107</v>
      </c>
      <c r="C176" s="1548" t="s">
        <v>1108</v>
      </c>
      <c r="D176" s="1549" t="s">
        <v>1109</v>
      </c>
      <c r="E176" s="1554" t="s">
        <v>1110</v>
      </c>
      <c r="F176" s="1555" t="s">
        <v>1111</v>
      </c>
      <c r="G176" s="1556" t="s">
        <v>1112</v>
      </c>
      <c r="H176" s="1556" t="s">
        <v>1113</v>
      </c>
      <c r="I176" s="1556" t="s">
        <v>1114</v>
      </c>
      <c r="J176" s="1550" t="s">
        <v>1115</v>
      </c>
      <c r="K176" s="1557" t="s">
        <v>1116</v>
      </c>
      <c r="L176" s="1557" t="s">
        <v>1117</v>
      </c>
      <c r="M176" s="1557" t="s">
        <v>1118</v>
      </c>
      <c r="N176" s="1557" t="s">
        <v>1119</v>
      </c>
      <c r="O176" s="1558" t="s">
        <v>1120</v>
      </c>
      <c r="P176" s="1557" t="s">
        <v>1121</v>
      </c>
      <c r="Q176" s="1551" t="s">
        <v>1122</v>
      </c>
      <c r="R176" s="1550" t="s">
        <v>1123</v>
      </c>
      <c r="S176" s="1558" t="s">
        <v>1124</v>
      </c>
      <c r="T176" s="1558" t="s">
        <v>1125</v>
      </c>
      <c r="U176" s="1558" t="s">
        <v>1126</v>
      </c>
      <c r="V176" s="1558" t="s">
        <v>1127</v>
      </c>
      <c r="W176" s="1558" t="s">
        <v>1128</v>
      </c>
      <c r="X176" s="1558" t="s">
        <v>1129</v>
      </c>
      <c r="Y176" s="1558" t="s">
        <v>1130</v>
      </c>
      <c r="Z176" s="1558" t="s">
        <v>1131</v>
      </c>
      <c r="AA176" s="1550" t="s">
        <v>1132</v>
      </c>
      <c r="AB176" s="1552" t="s">
        <v>1133</v>
      </c>
      <c r="AC176" s="1552" t="s">
        <v>1134</v>
      </c>
      <c r="AD176" s="1552" t="s">
        <v>1135</v>
      </c>
      <c r="AE176" s="1553"/>
    </row>
    <row r="177">
      <c r="A177" s="1594" t="s">
        <v>1180</v>
      </c>
      <c r="B177" s="1560" t="s">
        <v>1137</v>
      </c>
      <c r="C177" s="1596" t="s">
        <v>1147</v>
      </c>
      <c r="D177" s="1561">
        <v>1873.73</v>
      </c>
      <c r="E177" s="1589">
        <v>2</v>
      </c>
      <c r="F177" s="1561">
        <v>4755.36</v>
      </c>
      <c r="G177" s="1563">
        <f t="shared" ref="G177:G187" si="331">F177/D177</f>
      </c>
      <c r="H177" s="1563">
        <f t="shared" ref="H177:H187" si="157">D177/E177</f>
      </c>
      <c r="I177" s="1563">
        <f t="shared" ref="I177:I187" si="99">F177/E177</f>
      </c>
      <c r="J177" s="1564">
        <f t="shared" ref="J177:J187" si="244">D177/T177</f>
      </c>
      <c r="K177" s="1565">
        <f t="shared" ref="K177:K187" si="215">O177/S177*1</f>
      </c>
      <c r="L177" s="1565">
        <f t="shared" ref="L177:L187" si="302">T177/S177</f>
      </c>
      <c r="M177" s="1565">
        <f t="shared" ref="M177:M187" si="273">V177/S177</f>
      </c>
      <c r="N177" s="1565">
        <f t="shared" ref="N177:N187" si="70">W177/V177</f>
      </c>
      <c r="O177" s="1566">
        <f t="shared" ref="O177:O187" si="360">U177/P177</f>
      </c>
      <c r="P177" s="1590">
        <v>0.0095</v>
      </c>
      <c r="Q177" s="1591">
        <v>49</v>
      </c>
      <c r="R177" s="1564">
        <f t="shared" ref="R177:R186" si="186">(D177/S177)*1000</f>
      </c>
      <c r="S177" s="1566">
        <v>24882</v>
      </c>
      <c r="T177" s="1566">
        <v>479</v>
      </c>
      <c r="U177" s="1566">
        <v>81</v>
      </c>
      <c r="V177" s="1566">
        <v>481</v>
      </c>
      <c r="W177" s="1566">
        <v>39</v>
      </c>
      <c r="X177" s="1566">
        <v>2</v>
      </c>
      <c r="Y177" s="1566">
        <v>0</v>
      </c>
      <c r="Z177" s="1566">
        <v>18</v>
      </c>
      <c r="AA177" s="1564">
        <f t="shared" ref="AA177:AA187" si="128">AD177*1000/D177</f>
      </c>
      <c r="AB177" s="1568" t="s">
        <v>1139</v>
      </c>
      <c r="AC177" s="1595" t="s">
        <v>1140</v>
      </c>
      <c r="AD177" s="1595">
        <v>16</v>
      </c>
      <c r="AE177" s="1553"/>
    </row>
    <row r="178">
      <c r="A178" s="1594"/>
      <c r="B178" s="1560" t="s">
        <v>1137</v>
      </c>
      <c r="C178" s="1560" t="s">
        <v>1152</v>
      </c>
      <c r="D178" s="1561">
        <v>1694.91</v>
      </c>
      <c r="E178" s="1589">
        <v>1</v>
      </c>
      <c r="F178" s="1561">
        <v>1994.52</v>
      </c>
      <c r="G178" s="1563">
        <f t="shared" si="331"/>
      </c>
      <c r="H178" s="1569">
        <f t="shared" si="157"/>
      </c>
      <c r="I178" s="1569">
        <f t="shared" si="99"/>
      </c>
      <c r="J178" s="1564">
        <f t="shared" si="244"/>
      </c>
      <c r="K178" s="1565">
        <f t="shared" si="215"/>
      </c>
      <c r="L178" s="1565">
        <f t="shared" si="302"/>
      </c>
      <c r="M178" s="1565">
        <f t="shared" si="273"/>
      </c>
      <c r="N178" s="1565">
        <f t="shared" si="70"/>
      </c>
      <c r="O178" s="1566">
        <f t="shared" si="360"/>
      </c>
      <c r="P178" s="1590">
        <v>0.0127</v>
      </c>
      <c r="Q178" s="1591">
        <v>51</v>
      </c>
      <c r="R178" s="1564">
        <f t="shared" si="186"/>
      </c>
      <c r="S178" s="1566">
        <v>21637</v>
      </c>
      <c r="T178" s="1566">
        <v>493</v>
      </c>
      <c r="U178" s="1566">
        <v>78</v>
      </c>
      <c r="V178" s="1566">
        <v>499</v>
      </c>
      <c r="W178" s="1566">
        <v>35</v>
      </c>
      <c r="X178" s="1566">
        <v>4</v>
      </c>
      <c r="Y178" s="1566">
        <v>1</v>
      </c>
      <c r="Z178" s="1566">
        <v>24</v>
      </c>
      <c r="AA178" s="1564">
        <f t="shared" si="128"/>
      </c>
      <c r="AB178" s="1568" t="s">
        <v>1139</v>
      </c>
      <c r="AC178" s="1595" t="s">
        <v>1140</v>
      </c>
      <c r="AD178" s="1595">
        <v>17</v>
      </c>
      <c r="AE178" s="1553"/>
    </row>
    <row r="179">
      <c r="A179" s="1594"/>
      <c r="B179" s="1560" t="s">
        <v>1137</v>
      </c>
      <c r="C179" s="1560" t="s">
        <v>1153</v>
      </c>
      <c r="D179" s="1561">
        <v>1503.99</v>
      </c>
      <c r="E179" s="1589">
        <v>1</v>
      </c>
      <c r="F179" s="1561">
        <f t="shared" ref="F179:F181" si="27">E179*2000</f>
      </c>
      <c r="G179" s="1563">
        <f t="shared" si="331"/>
      </c>
      <c r="H179" s="1563">
        <f t="shared" si="157"/>
      </c>
      <c r="I179" s="1563">
        <f t="shared" si="99"/>
      </c>
      <c r="J179" s="1570">
        <f t="shared" si="244"/>
      </c>
      <c r="K179" s="1565">
        <f t="shared" si="215"/>
      </c>
      <c r="L179" s="1565">
        <f t="shared" si="302"/>
      </c>
      <c r="M179" s="1565">
        <f t="shared" si="273"/>
      </c>
      <c r="N179" s="1565">
        <f t="shared" si="70"/>
      </c>
      <c r="O179" s="1566">
        <f t="shared" si="360"/>
      </c>
      <c r="P179" s="1590">
        <v>0.0111</v>
      </c>
      <c r="Q179" s="1591">
        <v>48</v>
      </c>
      <c r="R179" s="1564">
        <f t="shared" si="186"/>
      </c>
      <c r="S179" s="1566">
        <v>18840</v>
      </c>
      <c r="T179" s="1566">
        <v>502</v>
      </c>
      <c r="U179" s="1566">
        <v>66</v>
      </c>
      <c r="V179" s="1566">
        <v>525</v>
      </c>
      <c r="W179" s="1566">
        <v>41</v>
      </c>
      <c r="X179" s="1566">
        <v>2</v>
      </c>
      <c r="Y179" s="1566">
        <v>0</v>
      </c>
      <c r="Z179" s="1566">
        <v>9</v>
      </c>
      <c r="AA179" s="1564">
        <f t="shared" si="128"/>
      </c>
      <c r="AB179" s="1568" t="s">
        <v>1139</v>
      </c>
      <c r="AC179" s="1595" t="s">
        <v>1140</v>
      </c>
      <c r="AD179" s="1595">
        <v>20</v>
      </c>
      <c r="AE179" s="1553"/>
    </row>
    <row r="180">
      <c r="A180" s="1594"/>
      <c r="B180" s="1560" t="s">
        <v>1137</v>
      </c>
      <c r="C180" s="1596" t="s">
        <v>1154</v>
      </c>
      <c r="D180" s="1588">
        <v>1467.86</v>
      </c>
      <c r="E180" s="1589">
        <v>1</v>
      </c>
      <c r="F180" s="1561">
        <f t="shared" si="27"/>
      </c>
      <c r="G180" s="1563">
        <f t="shared" si="331"/>
      </c>
      <c r="H180" s="1563">
        <f t="shared" si="157"/>
      </c>
      <c r="I180" s="1563">
        <f t="shared" si="99"/>
      </c>
      <c r="J180" s="1570">
        <f t="shared" si="244"/>
      </c>
      <c r="K180" s="1565">
        <f t="shared" si="215"/>
      </c>
      <c r="L180" s="1565">
        <f t="shared" si="302"/>
      </c>
      <c r="M180" s="1565">
        <f t="shared" si="273"/>
      </c>
      <c r="N180" s="1565">
        <f t="shared" si="70"/>
      </c>
      <c r="O180" s="1566">
        <f t="shared" si="360"/>
      </c>
      <c r="P180" s="1590">
        <v>0.0077</v>
      </c>
      <c r="Q180" s="1591">
        <v>42</v>
      </c>
      <c r="R180" s="1564">
        <f t="shared" si="186"/>
      </c>
      <c r="S180" s="1566">
        <v>13551</v>
      </c>
      <c r="T180" s="1566">
        <v>414</v>
      </c>
      <c r="U180" s="1566">
        <v>29</v>
      </c>
      <c r="V180" s="1566">
        <v>430</v>
      </c>
      <c r="W180" s="1566">
        <v>24</v>
      </c>
      <c r="X180" s="1566">
        <v>0</v>
      </c>
      <c r="Y180" s="1566">
        <v>0</v>
      </c>
      <c r="Z180" s="1566">
        <v>7</v>
      </c>
      <c r="AA180" s="1564">
        <f t="shared" si="128"/>
      </c>
      <c r="AB180" s="1568" t="s">
        <v>1139</v>
      </c>
      <c r="AC180" s="1595" t="s">
        <v>1140</v>
      </c>
      <c r="AD180" s="1595">
        <v>11</v>
      </c>
      <c r="AE180" s="1553"/>
    </row>
    <row customHeight="true" ht="18.452380952380953" r="181">
      <c r="A181" s="1594"/>
      <c r="B181" s="1560" t="s">
        <v>1137</v>
      </c>
      <c r="C181" s="1596" t="s">
        <v>1155</v>
      </c>
      <c r="D181" s="1588">
        <v>1883.85</v>
      </c>
      <c r="E181" s="1589">
        <v>0</v>
      </c>
      <c r="F181" s="1561">
        <f t="shared" si="27"/>
      </c>
      <c r="G181" s="1563">
        <f t="shared" si="331"/>
      </c>
      <c r="H181" s="1563">
        <f t="shared" si="157"/>
      </c>
      <c r="I181" s="1563">
        <f t="shared" si="99"/>
      </c>
      <c r="J181" s="1570">
        <f t="shared" si="244"/>
      </c>
      <c r="K181" s="1565">
        <f t="shared" si="215"/>
      </c>
      <c r="L181" s="1565">
        <f t="shared" si="302"/>
      </c>
      <c r="M181" s="1565">
        <f t="shared" si="273"/>
      </c>
      <c r="N181" s="1565">
        <f t="shared" si="70"/>
      </c>
      <c r="O181" s="1566">
        <f t="shared" si="360"/>
      </c>
      <c r="P181" s="1590">
        <v>0.0132</v>
      </c>
      <c r="Q181" s="1591">
        <v>40</v>
      </c>
      <c r="R181" s="1564">
        <f t="shared" si="186"/>
      </c>
      <c r="S181" s="1566">
        <v>19967</v>
      </c>
      <c r="T181" s="1566">
        <v>647</v>
      </c>
      <c r="U181" s="1566">
        <v>77</v>
      </c>
      <c r="V181" s="1566">
        <v>696</v>
      </c>
      <c r="W181" s="1566">
        <v>62</v>
      </c>
      <c r="X181" s="1566">
        <v>7</v>
      </c>
      <c r="Y181" s="1566">
        <v>1</v>
      </c>
      <c r="Z181" s="1566">
        <v>10</v>
      </c>
      <c r="AA181" s="1564">
        <f t="shared" si="128"/>
      </c>
      <c r="AB181" s="1568" t="s">
        <v>1139</v>
      </c>
      <c r="AC181" s="1595" t="s">
        <v>1140</v>
      </c>
      <c r="AD181" s="1595">
        <v>20</v>
      </c>
      <c r="AE181" s="1553"/>
    </row>
    <row r="182">
      <c r="A182" s="1594"/>
      <c r="B182" s="1571" t="s">
        <v>1143</v>
      </c>
      <c r="C182" s="1571"/>
      <c r="D182" s="1572">
        <f>SUM(D177:D181)</f>
      </c>
      <c r="E182" s="1573">
        <f>SUM(E177:E181)</f>
      </c>
      <c r="F182" s="1572">
        <f>SUM(F177:F181)</f>
      </c>
      <c r="G182" s="1574">
        <f t="shared" si="331"/>
      </c>
      <c r="H182" s="1574">
        <f t="shared" si="157"/>
      </c>
      <c r="I182" s="1574">
        <f t="shared" si="99"/>
      </c>
      <c r="J182" s="1574">
        <f t="shared" si="244"/>
      </c>
      <c r="K182" s="1575">
        <f t="shared" si="215"/>
      </c>
      <c r="L182" s="1575">
        <f t="shared" si="302"/>
      </c>
      <c r="M182" s="1575">
        <f t="shared" si="273"/>
      </c>
      <c r="N182" s="1575">
        <f t="shared" si="70"/>
      </c>
      <c r="O182" s="1576">
        <f t="shared" si="360"/>
      </c>
      <c r="P182" s="1575">
        <f>AVERAGE(P177:P181)</f>
      </c>
      <c r="Q182" s="1577">
        <f>AVERAGE(Q177:Q181)</f>
      </c>
      <c r="R182" s="1574">
        <f t="shared" si="186"/>
      </c>
      <c r="S182" s="1576">
        <f>SUM(S177:S181)</f>
      </c>
      <c r="T182" s="1576">
        <f>SUM(T177:T181)</f>
      </c>
      <c r="U182" s="1576">
        <f>SUM(U177:U181)</f>
      </c>
      <c r="V182" s="1576">
        <f>SUM(V177:V181)</f>
      </c>
      <c r="W182" s="1576">
        <f>SUM(W177:W181)</f>
      </c>
      <c r="X182" s="1576">
        <f>SUM(X177:X181)</f>
      </c>
      <c r="Y182" s="1576">
        <f>SUM(Y177:Y181)</f>
      </c>
      <c r="Z182" s="1576">
        <f>SUM(Z177:Z181)</f>
      </c>
      <c r="AA182" s="1577">
        <f t="shared" si="128"/>
      </c>
      <c r="AB182" s="1578"/>
      <c r="AC182" s="1578"/>
      <c r="AD182" s="1576">
        <f>SUM(AD177:AD181)</f>
      </c>
      <c r="AE182" s="1553"/>
    </row>
    <row r="183">
      <c r="A183" s="1594"/>
      <c r="B183" s="1560" t="s">
        <v>1144</v>
      </c>
      <c r="C183" s="1560" t="s">
        <v>1156</v>
      </c>
      <c r="D183" s="1579">
        <v>2079.16</v>
      </c>
      <c r="E183" s="1589">
        <v>5</v>
      </c>
      <c r="F183" s="1561">
        <f t="shared" ref="F183:F185" si="28">E183*2000</f>
      </c>
      <c r="G183" s="1563">
        <f t="shared" si="331"/>
      </c>
      <c r="H183" s="1563">
        <f t="shared" si="157"/>
      </c>
      <c r="I183" s="1563">
        <f t="shared" si="99"/>
      </c>
      <c r="J183" s="1564">
        <f t="shared" si="244"/>
      </c>
      <c r="K183" s="1565">
        <f t="shared" si="215"/>
      </c>
      <c r="L183" s="1565">
        <f t="shared" si="302"/>
      </c>
      <c r="M183" s="1565">
        <f t="shared" si="273"/>
      </c>
      <c r="N183" s="1565">
        <f t="shared" si="70"/>
      </c>
      <c r="O183" s="1566">
        <f t="shared" si="360"/>
      </c>
      <c r="P183" s="1590">
        <v>0.0084</v>
      </c>
      <c r="Q183" s="1591">
        <v>44</v>
      </c>
      <c r="R183" s="1564">
        <f t="shared" si="186"/>
      </c>
      <c r="S183" s="1566">
        <v>19855</v>
      </c>
      <c r="T183" s="1566">
        <v>727</v>
      </c>
      <c r="U183" s="1566">
        <v>61</v>
      </c>
      <c r="V183" s="1566">
        <v>765</v>
      </c>
      <c r="W183" s="1566">
        <v>86</v>
      </c>
      <c r="X183" s="1566">
        <v>5</v>
      </c>
      <c r="Y183" s="1566">
        <v>2</v>
      </c>
      <c r="Z183" s="1593">
        <v>11</v>
      </c>
      <c r="AA183" s="1564">
        <f t="shared" si="128"/>
      </c>
      <c r="AB183" s="1568" t="s">
        <v>1139</v>
      </c>
      <c r="AC183" s="1595" t="s">
        <v>1140</v>
      </c>
      <c r="AD183" s="1595">
        <v>29</v>
      </c>
      <c r="AE183" s="1553"/>
    </row>
    <row r="184">
      <c r="A184" s="1594"/>
      <c r="B184" s="1560" t="s">
        <v>1144</v>
      </c>
      <c r="C184" s="1560" t="s">
        <v>1157</v>
      </c>
      <c r="D184" s="1561">
        <v>1811.27</v>
      </c>
      <c r="E184" s="1589">
        <v>2</v>
      </c>
      <c r="F184" s="1561">
        <f t="shared" si="28"/>
      </c>
      <c r="G184" s="1563">
        <f t="shared" si="331"/>
      </c>
      <c r="H184" s="1563">
        <f t="shared" si="157"/>
      </c>
      <c r="I184" s="1563">
        <f t="shared" si="99"/>
      </c>
      <c r="J184" s="1564">
        <f t="shared" si="244"/>
      </c>
      <c r="K184" s="1565">
        <f t="shared" si="215"/>
      </c>
      <c r="L184" s="1565">
        <f t="shared" si="302"/>
      </c>
      <c r="M184" s="1565">
        <f t="shared" si="273"/>
      </c>
      <c r="N184" s="1565">
        <f t="shared" si="70"/>
      </c>
      <c r="O184" s="1566">
        <f t="shared" si="360"/>
      </c>
      <c r="P184" s="1590">
        <v>0.0092</v>
      </c>
      <c r="Q184" s="1591">
        <v>43</v>
      </c>
      <c r="R184" s="1564">
        <f t="shared" si="186"/>
      </c>
      <c r="S184" s="1566">
        <v>22584</v>
      </c>
      <c r="T184" s="1566">
        <v>739</v>
      </c>
      <c r="U184" s="1566">
        <v>88</v>
      </c>
      <c r="V184" s="1566">
        <v>766</v>
      </c>
      <c r="W184" s="1566">
        <v>71</v>
      </c>
      <c r="X184" s="1566">
        <v>4</v>
      </c>
      <c r="Y184" s="1566">
        <v>1</v>
      </c>
      <c r="Z184" s="1566">
        <v>21</v>
      </c>
      <c r="AA184" s="1564">
        <f t="shared" si="128"/>
      </c>
      <c r="AB184" s="1568" t="s">
        <v>1139</v>
      </c>
      <c r="AC184" s="1595" t="s">
        <v>1140</v>
      </c>
      <c r="AD184" s="1595">
        <v>26</v>
      </c>
      <c r="AE184" s="1553"/>
    </row>
    <row r="185">
      <c r="A185" s="1594"/>
      <c r="B185" s="1560" t="s">
        <v>1144</v>
      </c>
      <c r="C185" s="1596" t="s">
        <v>1158</v>
      </c>
      <c r="D185" s="1561">
        <v>1725.84</v>
      </c>
      <c r="E185" s="1589">
        <v>3</v>
      </c>
      <c r="F185" s="1561">
        <f t="shared" si="28"/>
      </c>
      <c r="G185" s="1563">
        <f t="shared" si="331"/>
      </c>
      <c r="H185" s="1563">
        <f t="shared" si="157"/>
      </c>
      <c r="I185" s="1563">
        <f t="shared" si="99"/>
      </c>
      <c r="J185" s="1564">
        <f t="shared" si="244"/>
      </c>
      <c r="K185" s="1565">
        <f t="shared" si="215"/>
      </c>
      <c r="L185" s="1565">
        <f t="shared" si="302"/>
      </c>
      <c r="M185" s="1565">
        <f t="shared" si="273"/>
      </c>
      <c r="N185" s="1565">
        <f t="shared" si="70"/>
      </c>
      <c r="O185" s="1566">
        <f t="shared" si="360"/>
      </c>
      <c r="P185" s="1590">
        <v>0.0085</v>
      </c>
      <c r="Q185" s="1591">
        <v>41</v>
      </c>
      <c r="R185" s="1564">
        <f t="shared" si="186"/>
      </c>
      <c r="S185" s="1566">
        <v>22241</v>
      </c>
      <c r="T185" s="1566">
        <v>859</v>
      </c>
      <c r="U185" s="1566">
        <v>69</v>
      </c>
      <c r="V185" s="1566">
        <v>913</v>
      </c>
      <c r="W185" s="1566">
        <v>67</v>
      </c>
      <c r="X185" s="1566">
        <v>7</v>
      </c>
      <c r="Y185" s="1566">
        <v>0</v>
      </c>
      <c r="Z185" s="1566">
        <v>22</v>
      </c>
      <c r="AA185" s="1564">
        <f t="shared" si="128"/>
      </c>
      <c r="AB185" s="1568" t="s">
        <v>1139</v>
      </c>
      <c r="AC185" s="1595" t="s">
        <v>1140</v>
      </c>
      <c r="AD185" s="1595">
        <v>21</v>
      </c>
      <c r="AE185" s="1553"/>
    </row>
    <row r="186">
      <c r="A186" s="1594"/>
      <c r="B186" s="1571" t="s">
        <v>1143</v>
      </c>
      <c r="C186" s="1571"/>
      <c r="D186" s="1577">
        <f>D185+D184+D183</f>
      </c>
      <c r="E186" s="1597">
        <f>E185+E184+E183</f>
      </c>
      <c r="F186" s="1577">
        <f>F185+F184+F183</f>
      </c>
      <c r="G186" s="1574">
        <f t="shared" si="331"/>
      </c>
      <c r="H186" s="1574">
        <f t="shared" si="157"/>
      </c>
      <c r="I186" s="1574">
        <f t="shared" si="99"/>
      </c>
      <c r="J186" s="1574">
        <f t="shared" si="244"/>
      </c>
      <c r="K186" s="1575">
        <f t="shared" si="215"/>
      </c>
      <c r="L186" s="1575">
        <f t="shared" si="302"/>
      </c>
      <c r="M186" s="1575">
        <f t="shared" si="273"/>
      </c>
      <c r="N186" s="1575">
        <f t="shared" si="70"/>
      </c>
      <c r="O186" s="1576">
        <f t="shared" si="360"/>
      </c>
      <c r="P186" s="1575">
        <f>AVERAGE(P183:P185)</f>
      </c>
      <c r="Q186" s="1577">
        <f>AVERAGE(Q183:Q185)</f>
      </c>
      <c r="R186" s="1572">
        <f t="shared" si="186"/>
      </c>
      <c r="S186" s="1576">
        <f>SUM(S183:S185)</f>
      </c>
      <c r="T186" s="1576">
        <f>SUM(T183:T185)</f>
      </c>
      <c r="U186" s="1576">
        <f>SUM(U183:U185)</f>
      </c>
      <c r="V186" s="1576">
        <f>SUM(V183:V185)</f>
      </c>
      <c r="W186" s="1576">
        <f>SUM(W183:W185)</f>
      </c>
      <c r="X186" s="1576">
        <f>SUM(X183:X185)</f>
      </c>
      <c r="Y186" s="1576">
        <f>SUM(Y183:Y185)</f>
      </c>
      <c r="Z186" s="1576">
        <f>SUM(Z183:Z185)</f>
      </c>
      <c r="AA186" s="1577">
        <f t="shared" si="128"/>
      </c>
      <c r="AB186" s="1578"/>
      <c r="AC186" s="1578"/>
      <c r="AD186" s="1576">
        <f>SUM(AD183:AD185)</f>
      </c>
      <c r="AE186" s="1553"/>
    </row>
    <row r="187">
      <c r="A187" s="1594"/>
      <c r="B187" s="1581" t="s">
        <v>1149</v>
      </c>
      <c r="C187" s="1581"/>
      <c r="D187" s="1582">
        <f>D186+D182</f>
      </c>
      <c r="E187" s="1582">
        <f>E186+E182</f>
      </c>
      <c r="F187" s="1582">
        <f>F186+F182</f>
      </c>
      <c r="G187" s="1583">
        <f t="shared" si="331"/>
      </c>
      <c r="H187" s="1583">
        <f t="shared" si="157"/>
      </c>
      <c r="I187" s="1583">
        <f t="shared" si="99"/>
      </c>
      <c r="J187" s="1583">
        <f t="shared" si="244"/>
      </c>
      <c r="K187" s="1584">
        <f t="shared" si="215"/>
      </c>
      <c r="L187" s="1584">
        <f t="shared" si="302"/>
      </c>
      <c r="M187" s="1584">
        <f t="shared" si="273"/>
      </c>
      <c r="N187" s="1584">
        <f t="shared" si="70"/>
      </c>
      <c r="O187" s="1585">
        <f t="shared" si="360"/>
      </c>
      <c r="P187" s="1585">
        <f>(P186+P182)/2</f>
      </c>
      <c r="Q187" s="1586">
        <f>(Q186+Q182)/2</f>
      </c>
      <c r="R187" s="1582">
        <f>(R186+R182)/2</f>
      </c>
      <c r="S187" s="1585">
        <f>S186+S182</f>
      </c>
      <c r="T187" s="1585">
        <f>T186+T182</f>
      </c>
      <c r="U187" s="1585">
        <f>U186+U182</f>
      </c>
      <c r="V187" s="1585">
        <f>V186+V182</f>
      </c>
      <c r="W187" s="1585">
        <f>W186+W182</f>
      </c>
      <c r="X187" s="1585">
        <f>X186+X182</f>
      </c>
      <c r="Y187" s="1585">
        <f>Y186+Y182</f>
      </c>
      <c r="Z187" s="1585">
        <f>Z186+Z182</f>
      </c>
      <c r="AA187" s="1586">
        <f t="shared" si="128"/>
      </c>
      <c r="AB187" s="1587"/>
      <c r="AC187" s="1587"/>
      <c r="AD187" s="1585">
        <f>AD182+AD186</f>
      </c>
      <c r="AE187" s="1553"/>
    </row>
    <row r="188">
      <c r="A188" s="1548" t="s">
        <v>1103</v>
      </c>
      <c r="B188" s="1548" t="s">
        <v>1104</v>
      </c>
      <c r="C188" s="1548"/>
      <c r="D188" s="1549" t="s">
        <v>1105</v>
      </c>
      <c r="E188" s="1549"/>
      <c r="F188" s="1549"/>
      <c r="G188" s="1549"/>
      <c r="H188" s="1549"/>
      <c r="I188" s="1549"/>
      <c r="J188" s="1550" t="s">
        <v>1106</v>
      </c>
      <c r="K188" s="1550"/>
      <c r="L188" s="1550"/>
      <c r="M188" s="1550"/>
      <c r="N188" s="1550"/>
      <c r="O188" s="1550"/>
      <c r="P188" s="1550"/>
      <c r="Q188" s="1551"/>
      <c r="R188" s="1550"/>
      <c r="S188" s="1550"/>
      <c r="T188" s="1550"/>
      <c r="U188" s="1550"/>
      <c r="V188" s="1550"/>
      <c r="W188" s="1550"/>
      <c r="X188" s="1550"/>
      <c r="Y188" s="1550"/>
      <c r="Z188" s="1550"/>
      <c r="AA188" s="1550"/>
      <c r="AB188" s="1550"/>
      <c r="AC188" s="1550"/>
      <c r="AD188" s="1552"/>
      <c r="AE188" s="1553"/>
    </row>
    <row r="189">
      <c r="A189" s="1548"/>
      <c r="B189" s="1548" t="s">
        <v>1107</v>
      </c>
      <c r="C189" s="1548" t="s">
        <v>1108</v>
      </c>
      <c r="D189" s="1549" t="s">
        <v>1109</v>
      </c>
      <c r="E189" s="1554" t="s">
        <v>1110</v>
      </c>
      <c r="F189" s="1555" t="s">
        <v>1111</v>
      </c>
      <c r="G189" s="1556" t="s">
        <v>1112</v>
      </c>
      <c r="H189" s="1556" t="s">
        <v>1113</v>
      </c>
      <c r="I189" s="1556" t="s">
        <v>1114</v>
      </c>
      <c r="J189" s="1550" t="s">
        <v>1115</v>
      </c>
      <c r="K189" s="1557" t="s">
        <v>1116</v>
      </c>
      <c r="L189" s="1557" t="s">
        <v>1117</v>
      </c>
      <c r="M189" s="1557" t="s">
        <v>1118</v>
      </c>
      <c r="N189" s="1557" t="s">
        <v>1119</v>
      </c>
      <c r="O189" s="1558" t="s">
        <v>1120</v>
      </c>
      <c r="P189" s="1557" t="s">
        <v>1121</v>
      </c>
      <c r="Q189" s="1551" t="s">
        <v>1122</v>
      </c>
      <c r="R189" s="1550" t="s">
        <v>1123</v>
      </c>
      <c r="S189" s="1558" t="s">
        <v>1124</v>
      </c>
      <c r="T189" s="1558" t="s">
        <v>1125</v>
      </c>
      <c r="U189" s="1558" t="s">
        <v>1126</v>
      </c>
      <c r="V189" s="1558" t="s">
        <v>1127</v>
      </c>
      <c r="W189" s="1558" t="s">
        <v>1128</v>
      </c>
      <c r="X189" s="1558" t="s">
        <v>1129</v>
      </c>
      <c r="Y189" s="1558" t="s">
        <v>1130</v>
      </c>
      <c r="Z189" s="1558" t="s">
        <v>1131</v>
      </c>
      <c r="AA189" s="1550" t="s">
        <v>1132</v>
      </c>
      <c r="AB189" s="1552" t="s">
        <v>1133</v>
      </c>
      <c r="AC189" s="1552" t="s">
        <v>1134</v>
      </c>
      <c r="AD189" s="1552" t="s">
        <v>1135</v>
      </c>
      <c r="AE189" s="1553"/>
    </row>
    <row r="190">
      <c r="A190" s="1594" t="s">
        <v>1181</v>
      </c>
      <c r="B190" s="1560" t="s">
        <v>1144</v>
      </c>
      <c r="C190" s="1596" t="s">
        <v>1147</v>
      </c>
      <c r="D190" s="1561">
        <v>1857.38</v>
      </c>
      <c r="E190" s="1589">
        <v>4</v>
      </c>
      <c r="F190" s="1561">
        <v>5945.82</v>
      </c>
      <c r="G190" s="1563">
        <f t="shared" ref="G190:G200" si="332">F190/D190</f>
      </c>
      <c r="H190" s="1563">
        <f t="shared" ref="H190:H200" si="158">D190/E190</f>
      </c>
      <c r="I190" s="1563">
        <f t="shared" ref="I190:I200" si="100">F190/E190</f>
      </c>
      <c r="J190" s="1564">
        <f t="shared" ref="J190:J200" si="245">D190/T190</f>
      </c>
      <c r="K190" s="1565">
        <f t="shared" ref="K190:K200" si="216">O190/S190*1</f>
      </c>
      <c r="L190" s="1565">
        <f t="shared" ref="L190:L200" si="303">T190/S190</f>
      </c>
      <c r="M190" s="1565">
        <f t="shared" ref="M190:M200" si="274">V190/S190</f>
      </c>
      <c r="N190" s="1565">
        <f t="shared" ref="N190:N200" si="71">W190/V190</f>
      </c>
      <c r="O190" s="1566">
        <f t="shared" ref="O190:O200" si="361">U190/P190</f>
      </c>
      <c r="P190" s="1590">
        <v>0.0085</v>
      </c>
      <c r="Q190" s="1591">
        <v>44</v>
      </c>
      <c r="R190" s="1564">
        <f t="shared" ref="R190:R199" si="187">(D190/S190)*1000</f>
      </c>
      <c r="S190" s="1566">
        <v>27225</v>
      </c>
      <c r="T190" s="1566">
        <v>478</v>
      </c>
      <c r="U190" s="1566">
        <v>81</v>
      </c>
      <c r="V190" s="1566">
        <v>496</v>
      </c>
      <c r="W190" s="1566">
        <v>37</v>
      </c>
      <c r="X190" s="1566">
        <v>3</v>
      </c>
      <c r="Y190" s="1566">
        <v>1</v>
      </c>
      <c r="Z190" s="1566">
        <v>16</v>
      </c>
      <c r="AA190" s="1564">
        <f t="shared" ref="AA190:AA200" si="129">AD190*1000/D190</f>
      </c>
      <c r="AB190" s="1568" t="s">
        <v>1139</v>
      </c>
      <c r="AC190" s="1595" t="s">
        <v>1140</v>
      </c>
      <c r="AD190" s="1595">
        <v>19</v>
      </c>
      <c r="AE190" s="1553"/>
    </row>
    <row r="191">
      <c r="A191" s="1594"/>
      <c r="B191" s="1560" t="s">
        <v>1144</v>
      </c>
      <c r="C191" s="1560" t="s">
        <v>1152</v>
      </c>
      <c r="D191" s="1561">
        <v>1841.84</v>
      </c>
      <c r="E191" s="1589">
        <v>1</v>
      </c>
      <c r="F191" s="1561">
        <f t="shared" ref="F191:F192" si="29">E191*2000</f>
      </c>
      <c r="G191" s="1563">
        <f t="shared" si="332"/>
      </c>
      <c r="H191" s="1569">
        <f t="shared" si="158"/>
      </c>
      <c r="I191" s="1569">
        <f t="shared" si="100"/>
      </c>
      <c r="J191" s="1564">
        <f t="shared" si="245"/>
      </c>
      <c r="K191" s="1565">
        <f t="shared" si="216"/>
      </c>
      <c r="L191" s="1565">
        <f t="shared" si="303"/>
      </c>
      <c r="M191" s="1565">
        <f t="shared" si="274"/>
      </c>
      <c r="N191" s="1565">
        <f t="shared" si="71"/>
      </c>
      <c r="O191" s="1566">
        <f t="shared" si="361"/>
      </c>
      <c r="P191" s="1590">
        <v>0.0132</v>
      </c>
      <c r="Q191" s="1591">
        <v>48</v>
      </c>
      <c r="R191" s="1564">
        <f t="shared" si="187"/>
      </c>
      <c r="S191" s="1566">
        <v>23001</v>
      </c>
      <c r="T191" s="1566">
        <v>602</v>
      </c>
      <c r="U191" s="1566">
        <v>103</v>
      </c>
      <c r="V191" s="1566">
        <v>652</v>
      </c>
      <c r="W191" s="1566">
        <v>52</v>
      </c>
      <c r="X191" s="1566">
        <v>6</v>
      </c>
      <c r="Y191" s="1566">
        <v>2</v>
      </c>
      <c r="Z191" s="1566">
        <v>10</v>
      </c>
      <c r="AA191" s="1564">
        <f t="shared" si="129"/>
      </c>
      <c r="AB191" s="1568" t="s">
        <v>1139</v>
      </c>
      <c r="AC191" s="1595" t="s">
        <v>1140</v>
      </c>
      <c r="AD191" s="1595">
        <v>26</v>
      </c>
      <c r="AE191" s="1553"/>
    </row>
    <row r="192">
      <c r="A192" s="1594"/>
      <c r="B192" s="1560" t="s">
        <v>1144</v>
      </c>
      <c r="C192" s="1560" t="s">
        <v>1153</v>
      </c>
      <c r="D192" s="1588">
        <v>1756.94</v>
      </c>
      <c r="E192" s="1589">
        <v>3</v>
      </c>
      <c r="F192" s="1561">
        <f t="shared" si="29"/>
      </c>
      <c r="G192" s="1563">
        <f t="shared" si="332"/>
      </c>
      <c r="H192" s="1563">
        <f t="shared" si="158"/>
      </c>
      <c r="I192" s="1563">
        <f t="shared" si="100"/>
      </c>
      <c r="J192" s="1570">
        <f t="shared" si="245"/>
      </c>
      <c r="K192" s="1565">
        <f t="shared" si="216"/>
      </c>
      <c r="L192" s="1565">
        <f t="shared" si="303"/>
      </c>
      <c r="M192" s="1565">
        <f t="shared" si="274"/>
      </c>
      <c r="N192" s="1565">
        <f t="shared" si="71"/>
      </c>
      <c r="O192" s="1566">
        <f t="shared" si="361"/>
      </c>
      <c r="P192" s="1590">
        <v>0.0078</v>
      </c>
      <c r="Q192" s="1591">
        <v>44</v>
      </c>
      <c r="R192" s="1564">
        <f t="shared" si="187"/>
      </c>
      <c r="S192" s="1566">
        <v>20751</v>
      </c>
      <c r="T192" s="1566">
        <v>525</v>
      </c>
      <c r="U192" s="1566">
        <v>58</v>
      </c>
      <c r="V192" s="1566">
        <v>554</v>
      </c>
      <c r="W192" s="1566">
        <v>66</v>
      </c>
      <c r="X192" s="1566">
        <v>1</v>
      </c>
      <c r="Y192" s="1566">
        <v>1</v>
      </c>
      <c r="Z192" s="1566">
        <v>12</v>
      </c>
      <c r="AA192" s="1564">
        <f t="shared" si="129"/>
      </c>
      <c r="AB192" s="1568" t="s">
        <v>1139</v>
      </c>
      <c r="AC192" s="1595" t="s">
        <v>1140</v>
      </c>
      <c r="AD192" s="1595">
        <v>16</v>
      </c>
      <c r="AE192" s="1553"/>
    </row>
    <row r="193">
      <c r="A193" s="1594"/>
      <c r="B193" s="1571" t="s">
        <v>1143</v>
      </c>
      <c r="C193" s="1571"/>
      <c r="D193" s="1572">
        <f>SUM(D190:D192)</f>
      </c>
      <c r="E193" s="1573">
        <f>SUM(E190:E192)</f>
      </c>
      <c r="F193" s="1572">
        <f>SUM(F190:F192)</f>
      </c>
      <c r="G193" s="1574">
        <f t="shared" si="332"/>
      </c>
      <c r="H193" s="1574">
        <f t="shared" si="158"/>
      </c>
      <c r="I193" s="1574">
        <f t="shared" si="100"/>
      </c>
      <c r="J193" s="1574">
        <f t="shared" si="245"/>
      </c>
      <c r="K193" s="1575">
        <f t="shared" si="216"/>
      </c>
      <c r="L193" s="1575">
        <f t="shared" si="303"/>
      </c>
      <c r="M193" s="1575">
        <f t="shared" si="274"/>
      </c>
      <c r="N193" s="1575">
        <f t="shared" si="71"/>
      </c>
      <c r="O193" s="1576">
        <f t="shared" si="361"/>
      </c>
      <c r="P193" s="1575">
        <f>AVERAGE(P190:P192)</f>
      </c>
      <c r="Q193" s="1577">
        <f>AVERAGE(Q190:Q192)</f>
      </c>
      <c r="R193" s="1574">
        <f t="shared" si="187"/>
      </c>
      <c r="S193" s="1576">
        <f>SUM(S190:S192)</f>
      </c>
      <c r="T193" s="1576">
        <f>SUM(T190:T192)</f>
      </c>
      <c r="U193" s="1576">
        <f>SUM(U190:U192)</f>
      </c>
      <c r="V193" s="1576">
        <f>SUM(V190:V192)</f>
      </c>
      <c r="W193" s="1576">
        <f>SUM(W190:W192)</f>
      </c>
      <c r="X193" s="1576">
        <f>SUM(X190:X192)</f>
      </c>
      <c r="Y193" s="1576">
        <f>SUM(Y190:Y192)</f>
      </c>
      <c r="Z193" s="1576">
        <f>SUM(Z190:Z192)</f>
      </c>
      <c r="AA193" s="1577">
        <f t="shared" si="129"/>
      </c>
      <c r="AB193" s="1578"/>
      <c r="AC193" s="1578"/>
      <c r="AD193" s="1576">
        <f>SUM(AD190:AD192)</f>
      </c>
      <c r="AE193" s="1553"/>
    </row>
    <row r="194">
      <c r="A194" s="1594"/>
      <c r="B194" s="1560" t="s">
        <v>1137</v>
      </c>
      <c r="C194" s="1596" t="s">
        <v>1154</v>
      </c>
      <c r="D194" s="1579">
        <v>1663.67</v>
      </c>
      <c r="E194" s="1589">
        <v>2</v>
      </c>
      <c r="F194" s="1561">
        <f t="shared" ref="F194:F198" si="30">E194*2000</f>
      </c>
      <c r="G194" s="1563">
        <f t="shared" si="332"/>
      </c>
      <c r="H194" s="1563">
        <f t="shared" si="158"/>
      </c>
      <c r="I194" s="1563">
        <f t="shared" si="100"/>
      </c>
      <c r="J194" s="1564">
        <f t="shared" si="245"/>
      </c>
      <c r="K194" s="1565">
        <f t="shared" si="216"/>
      </c>
      <c r="L194" s="1565">
        <f t="shared" si="303"/>
      </c>
      <c r="M194" s="1565">
        <f t="shared" si="274"/>
      </c>
      <c r="N194" s="1565">
        <f t="shared" si="71"/>
      </c>
      <c r="O194" s="1566">
        <f t="shared" si="361"/>
      </c>
      <c r="P194" s="1590">
        <v>0.0107</v>
      </c>
      <c r="Q194" s="1591">
        <v>43</v>
      </c>
      <c r="R194" s="1564">
        <f t="shared" si="187"/>
      </c>
      <c r="S194" s="1566">
        <v>18194</v>
      </c>
      <c r="T194" s="1566">
        <v>584</v>
      </c>
      <c r="U194" s="1566">
        <v>64</v>
      </c>
      <c r="V194" s="1566">
        <v>622</v>
      </c>
      <c r="W194" s="1566">
        <v>46</v>
      </c>
      <c r="X194" s="1566">
        <v>1</v>
      </c>
      <c r="Y194" s="1566">
        <v>0</v>
      </c>
      <c r="Z194" s="1593">
        <v>11</v>
      </c>
      <c r="AA194" s="1564">
        <f t="shared" si="129"/>
      </c>
      <c r="AB194" s="1568" t="s">
        <v>1139</v>
      </c>
      <c r="AC194" s="1595" t="s">
        <v>1140</v>
      </c>
      <c r="AD194" s="1595">
        <v>13</v>
      </c>
      <c r="AE194" s="1553"/>
    </row>
    <row r="195">
      <c r="A195" s="1594"/>
      <c r="B195" s="1560" t="s">
        <v>1137</v>
      </c>
      <c r="C195" s="1596" t="s">
        <v>1155</v>
      </c>
      <c r="D195" s="1561">
        <v>1887.31</v>
      </c>
      <c r="E195" s="1589">
        <v>1</v>
      </c>
      <c r="F195" s="1561">
        <f t="shared" si="30"/>
      </c>
      <c r="G195" s="1563">
        <f t="shared" si="332"/>
      </c>
      <c r="H195" s="1563">
        <f t="shared" si="158"/>
      </c>
      <c r="I195" s="1563">
        <f t="shared" si="100"/>
      </c>
      <c r="J195" s="1564">
        <f t="shared" si="245"/>
      </c>
      <c r="K195" s="1565">
        <f t="shared" si="216"/>
      </c>
      <c r="L195" s="1565">
        <f t="shared" si="303"/>
      </c>
      <c r="M195" s="1565">
        <f t="shared" si="274"/>
      </c>
      <c r="N195" s="1565">
        <f t="shared" si="71"/>
      </c>
      <c r="O195" s="1566">
        <f t="shared" si="361"/>
      </c>
      <c r="P195" s="1590">
        <v>0.0091</v>
      </c>
      <c r="Q195" s="1591">
        <v>41</v>
      </c>
      <c r="R195" s="1564">
        <f t="shared" si="187"/>
      </c>
      <c r="S195" s="1566">
        <v>20958</v>
      </c>
      <c r="T195" s="1566">
        <v>765</v>
      </c>
      <c r="U195" s="1566">
        <v>62</v>
      </c>
      <c r="V195" s="1566">
        <v>801</v>
      </c>
      <c r="W195" s="1566">
        <v>42</v>
      </c>
      <c r="X195" s="1566">
        <v>4</v>
      </c>
      <c r="Y195" s="1566">
        <v>2</v>
      </c>
      <c r="Z195" s="1566">
        <v>12</v>
      </c>
      <c r="AA195" s="1564">
        <f t="shared" si="129"/>
      </c>
      <c r="AB195" s="1568" t="s">
        <v>1139</v>
      </c>
      <c r="AC195" s="1595" t="s">
        <v>1140</v>
      </c>
      <c r="AD195" s="1595">
        <v>16</v>
      </c>
      <c r="AE195" s="1553"/>
    </row>
    <row r="196">
      <c r="A196" s="1594"/>
      <c r="B196" s="1560" t="s">
        <v>1137</v>
      </c>
      <c r="C196" s="1560" t="s">
        <v>1156</v>
      </c>
      <c r="D196" s="1561">
        <v>1959.45</v>
      </c>
      <c r="E196" s="1589">
        <v>2</v>
      </c>
      <c r="F196" s="1561">
        <f t="shared" si="30"/>
      </c>
      <c r="G196" s="1563">
        <f t="shared" si="332"/>
      </c>
      <c r="H196" s="1563">
        <f t="shared" si="158"/>
      </c>
      <c r="I196" s="1563">
        <f t="shared" si="100"/>
      </c>
      <c r="J196" s="1564">
        <f t="shared" si="245"/>
      </c>
      <c r="K196" s="1565">
        <f t="shared" si="216"/>
      </c>
      <c r="L196" s="1565">
        <f t="shared" si="303"/>
      </c>
      <c r="M196" s="1565">
        <f t="shared" si="274"/>
      </c>
      <c r="N196" s="1565">
        <f t="shared" si="71"/>
      </c>
      <c r="O196" s="1566">
        <f t="shared" si="361"/>
      </c>
      <c r="P196" s="1590">
        <v>0.0055</v>
      </c>
      <c r="Q196" s="1591">
        <v>42</v>
      </c>
      <c r="R196" s="1564">
        <f t="shared" si="187"/>
      </c>
      <c r="S196" s="1566">
        <v>23341</v>
      </c>
      <c r="T196" s="1566">
        <v>682</v>
      </c>
      <c r="U196" s="1566">
        <v>57</v>
      </c>
      <c r="V196" s="1566">
        <v>711</v>
      </c>
      <c r="W196" s="1566">
        <v>42</v>
      </c>
      <c r="X196" s="1566">
        <v>7</v>
      </c>
      <c r="Y196" s="1566">
        <v>1</v>
      </c>
      <c r="Z196" s="1566">
        <v>17</v>
      </c>
      <c r="AA196" s="1564">
        <f t="shared" si="129"/>
      </c>
      <c r="AB196" s="1568" t="s">
        <v>1139</v>
      </c>
      <c r="AC196" s="1595" t="s">
        <v>1140</v>
      </c>
      <c r="AD196" s="1595">
        <v>14</v>
      </c>
      <c r="AE196" s="1553"/>
    </row>
    <row r="197">
      <c r="A197" s="1594"/>
      <c r="B197" s="1560" t="s">
        <v>1137</v>
      </c>
      <c r="C197" s="1560" t="s">
        <v>1157</v>
      </c>
      <c r="D197" s="1588">
        <v>1823.44</v>
      </c>
      <c r="E197" s="1589">
        <v>2</v>
      </c>
      <c r="F197" s="1561">
        <f t="shared" si="30"/>
      </c>
      <c r="G197" s="1563">
        <f t="shared" si="332"/>
      </c>
      <c r="H197" s="1563">
        <f t="shared" si="158"/>
      </c>
      <c r="I197" s="1563">
        <f t="shared" si="100"/>
      </c>
      <c r="J197" s="1564">
        <f t="shared" si="245"/>
      </c>
      <c r="K197" s="1565">
        <f t="shared" si="216"/>
      </c>
      <c r="L197" s="1565">
        <f t="shared" si="303"/>
      </c>
      <c r="M197" s="1565">
        <f t="shared" si="274"/>
      </c>
      <c r="N197" s="1565">
        <f t="shared" si="71"/>
      </c>
      <c r="O197" s="1566">
        <f t="shared" si="361"/>
      </c>
      <c r="P197" s="1590">
        <v>0.0047</v>
      </c>
      <c r="Q197" s="1591">
        <v>42</v>
      </c>
      <c r="R197" s="1564">
        <f t="shared" si="187"/>
      </c>
      <c r="S197" s="1566">
        <v>22816</v>
      </c>
      <c r="T197" s="1566">
        <v>679</v>
      </c>
      <c r="U197" s="1566">
        <v>50</v>
      </c>
      <c r="V197" s="1566">
        <v>709</v>
      </c>
      <c r="W197" s="1566">
        <v>46</v>
      </c>
      <c r="X197" s="1566">
        <v>5</v>
      </c>
      <c r="Y197" s="1566">
        <v>0</v>
      </c>
      <c r="Z197" s="1566">
        <v>9</v>
      </c>
      <c r="AA197" s="1564">
        <f t="shared" si="129"/>
      </c>
      <c r="AB197" s="1568" t="s">
        <v>1139</v>
      </c>
      <c r="AC197" s="1595" t="s">
        <v>1140</v>
      </c>
      <c r="AD197" s="1595">
        <v>14</v>
      </c>
      <c r="AE197" s="1553"/>
    </row>
    <row customHeight="true" ht="18.452380952380953" r="198">
      <c r="A198" s="1594"/>
      <c r="B198" s="1560" t="s">
        <v>1137</v>
      </c>
      <c r="C198" s="1596" t="s">
        <v>1158</v>
      </c>
      <c r="D198" s="1588">
        <v>1570.11</v>
      </c>
      <c r="E198" s="1589">
        <v>0</v>
      </c>
      <c r="F198" s="1561">
        <f t="shared" si="30"/>
      </c>
      <c r="G198" s="1563">
        <f t="shared" si="332"/>
      </c>
      <c r="H198" s="1563">
        <f t="shared" si="158"/>
      </c>
      <c r="I198" s="1563">
        <f t="shared" si="100"/>
      </c>
      <c r="J198" s="1564">
        <f t="shared" si="245"/>
      </c>
      <c r="K198" s="1565">
        <f t="shared" si="216"/>
      </c>
      <c r="L198" s="1565">
        <f t="shared" si="303"/>
      </c>
      <c r="M198" s="1565">
        <f t="shared" si="274"/>
      </c>
      <c r="N198" s="1565">
        <f t="shared" si="71"/>
      </c>
      <c r="O198" s="1566">
        <f t="shared" si="361"/>
      </c>
      <c r="P198" s="1590">
        <v>0.0087</v>
      </c>
      <c r="Q198" s="1591">
        <v>43</v>
      </c>
      <c r="R198" s="1564">
        <f t="shared" si="187"/>
      </c>
      <c r="S198" s="1566">
        <v>18643</v>
      </c>
      <c r="T198" s="1566">
        <v>706</v>
      </c>
      <c r="U198" s="1566">
        <v>56</v>
      </c>
      <c r="V198" s="1566">
        <v>764</v>
      </c>
      <c r="W198" s="1566">
        <v>43</v>
      </c>
      <c r="X198" s="1566">
        <v>4</v>
      </c>
      <c r="Y198" s="1566">
        <v>1</v>
      </c>
      <c r="Z198" s="1566">
        <v>7</v>
      </c>
      <c r="AA198" s="1564">
        <f t="shared" si="129"/>
      </c>
      <c r="AB198" s="1568" t="s">
        <v>1139</v>
      </c>
      <c r="AC198" s="1595" t="s">
        <v>1140</v>
      </c>
      <c r="AD198" s="1595">
        <v>20</v>
      </c>
      <c r="AE198" s="1553"/>
    </row>
    <row r="199">
      <c r="A199" s="1594"/>
      <c r="B199" s="1571" t="s">
        <v>1143</v>
      </c>
      <c r="C199" s="1571"/>
      <c r="D199" s="1577">
        <f>D197+D196+D195+D194+D198</f>
      </c>
      <c r="E199" s="1597">
        <f>E197+E196+E195+E194+E198</f>
      </c>
      <c r="F199" s="1577">
        <f>F197+F196+F195+F194+F198</f>
      </c>
      <c r="G199" s="1574">
        <f t="shared" si="332"/>
      </c>
      <c r="H199" s="1574">
        <f t="shared" si="158"/>
      </c>
      <c r="I199" s="1574">
        <f t="shared" si="100"/>
      </c>
      <c r="J199" s="1574">
        <f t="shared" si="245"/>
      </c>
      <c r="K199" s="1575">
        <f t="shared" si="216"/>
      </c>
      <c r="L199" s="1575">
        <f t="shared" si="303"/>
      </c>
      <c r="M199" s="1575">
        <f t="shared" si="274"/>
      </c>
      <c r="N199" s="1575">
        <f t="shared" si="71"/>
      </c>
      <c r="O199" s="1576">
        <f t="shared" si="361"/>
      </c>
      <c r="P199" s="1575">
        <f>AVERAGE(P194:P198)</f>
      </c>
      <c r="Q199" s="1577">
        <f>AVERAGE(Q194:Q198)</f>
      </c>
      <c r="R199" s="1572">
        <f t="shared" si="187"/>
      </c>
      <c r="S199" s="1576">
        <f>SUM(S194:S198)</f>
      </c>
      <c r="T199" s="1576">
        <f>SUM(T194:T198)</f>
      </c>
      <c r="U199" s="1576">
        <f>SUM(U194:U198)</f>
      </c>
      <c r="V199" s="1576">
        <f>SUM(V194:V198)</f>
      </c>
      <c r="W199" s="1576">
        <f>SUM(W194:W198)</f>
      </c>
      <c r="X199" s="1576">
        <f>SUM(X194:X198)</f>
      </c>
      <c r="Y199" s="1576">
        <f>SUM(Y194:Y198)</f>
      </c>
      <c r="Z199" s="1576">
        <f>SUM(Z194:Z198)</f>
      </c>
      <c r="AA199" s="1577">
        <f t="shared" si="129"/>
      </c>
      <c r="AB199" s="1578"/>
      <c r="AC199" s="1578"/>
      <c r="AD199" s="1576">
        <f>SUM(AD194:AD198)</f>
      </c>
      <c r="AE199" s="1553"/>
    </row>
    <row r="200">
      <c r="A200" s="1594"/>
      <c r="B200" s="1581" t="s">
        <v>1149</v>
      </c>
      <c r="C200" s="1581"/>
      <c r="D200" s="1582">
        <f>D199+D193</f>
      </c>
      <c r="E200" s="1582">
        <f>E199+E193</f>
      </c>
      <c r="F200" s="1582">
        <f>F199+F193</f>
      </c>
      <c r="G200" s="1583">
        <f t="shared" si="332"/>
      </c>
      <c r="H200" s="1583">
        <f t="shared" si="158"/>
      </c>
      <c r="I200" s="1583">
        <f t="shared" si="100"/>
      </c>
      <c r="J200" s="1583">
        <f t="shared" si="245"/>
      </c>
      <c r="K200" s="1584">
        <f t="shared" si="216"/>
      </c>
      <c r="L200" s="1584">
        <f t="shared" si="303"/>
      </c>
      <c r="M200" s="1584">
        <f t="shared" si="274"/>
      </c>
      <c r="N200" s="1584">
        <f t="shared" si="71"/>
      </c>
      <c r="O200" s="1585">
        <f t="shared" si="361"/>
      </c>
      <c r="P200" s="1585">
        <f>(P199+P193)/2</f>
      </c>
      <c r="Q200" s="1586">
        <f>(Q199+Q193)/2</f>
      </c>
      <c r="R200" s="1582">
        <f>(R199+R193)/2</f>
      </c>
      <c r="S200" s="1585">
        <f>S199+S193</f>
      </c>
      <c r="T200" s="1585">
        <f>T199+T193</f>
      </c>
      <c r="U200" s="1585">
        <f>U199+U193</f>
      </c>
      <c r="V200" s="1585">
        <f>V199+V193</f>
      </c>
      <c r="W200" s="1585">
        <f>W199+W193</f>
      </c>
      <c r="X200" s="1585">
        <f>X199+X193</f>
      </c>
      <c r="Y200" s="1585">
        <f>Y199+Y193</f>
      </c>
      <c r="Z200" s="1585">
        <f>Z199+Z193</f>
      </c>
      <c r="AA200" s="1586">
        <f t="shared" si="129"/>
      </c>
      <c r="AB200" s="1587"/>
      <c r="AC200" s="1587"/>
      <c r="AD200" s="1585">
        <f>AD193+AD199</f>
      </c>
      <c r="AE200" s="1553"/>
    </row>
    <row r="201">
      <c r="A201" s="1548" t="s">
        <v>1103</v>
      </c>
      <c r="B201" s="1548" t="s">
        <v>1104</v>
      </c>
      <c r="C201" s="1548"/>
      <c r="D201" s="1549" t="s">
        <v>1105</v>
      </c>
      <c r="E201" s="1549"/>
      <c r="F201" s="1549"/>
      <c r="G201" s="1549"/>
      <c r="H201" s="1549"/>
      <c r="I201" s="1549"/>
      <c r="J201" s="1550" t="s">
        <v>1106</v>
      </c>
      <c r="K201" s="1550"/>
      <c r="L201" s="1550"/>
      <c r="M201" s="1550"/>
      <c r="N201" s="1550"/>
      <c r="O201" s="1550"/>
      <c r="P201" s="1550"/>
      <c r="Q201" s="1551"/>
      <c r="R201" s="1550"/>
      <c r="S201" s="1550"/>
      <c r="T201" s="1550"/>
      <c r="U201" s="1550"/>
      <c r="V201" s="1550"/>
      <c r="W201" s="1550"/>
      <c r="X201" s="1550"/>
      <c r="Y201" s="1550"/>
      <c r="Z201" s="1550"/>
      <c r="AA201" s="1550"/>
      <c r="AB201" s="1550"/>
      <c r="AC201" s="1550"/>
      <c r="AD201" s="1552"/>
      <c r="AE201" s="1553"/>
    </row>
    <row r="202">
      <c r="A202" s="1548"/>
      <c r="B202" s="1548" t="s">
        <v>1107</v>
      </c>
      <c r="C202" s="1548" t="s">
        <v>1108</v>
      </c>
      <c r="D202" s="1549" t="s">
        <v>1109</v>
      </c>
      <c r="E202" s="1554" t="s">
        <v>1110</v>
      </c>
      <c r="F202" s="1555" t="s">
        <v>1111</v>
      </c>
      <c r="G202" s="1556" t="s">
        <v>1112</v>
      </c>
      <c r="H202" s="1556" t="s">
        <v>1113</v>
      </c>
      <c r="I202" s="1556" t="s">
        <v>1114</v>
      </c>
      <c r="J202" s="1550" t="s">
        <v>1115</v>
      </c>
      <c r="K202" s="1557" t="s">
        <v>1116</v>
      </c>
      <c r="L202" s="1557" t="s">
        <v>1117</v>
      </c>
      <c r="M202" s="1557" t="s">
        <v>1118</v>
      </c>
      <c r="N202" s="1557" t="s">
        <v>1119</v>
      </c>
      <c r="O202" s="1558" t="s">
        <v>1120</v>
      </c>
      <c r="P202" s="1557" t="s">
        <v>1121</v>
      </c>
      <c r="Q202" s="1551" t="s">
        <v>1122</v>
      </c>
      <c r="R202" s="1550" t="s">
        <v>1123</v>
      </c>
      <c r="S202" s="1558" t="s">
        <v>1124</v>
      </c>
      <c r="T202" s="1558" t="s">
        <v>1125</v>
      </c>
      <c r="U202" s="1558" t="s">
        <v>1126</v>
      </c>
      <c r="V202" s="1558" t="s">
        <v>1127</v>
      </c>
      <c r="W202" s="1558" t="s">
        <v>1128</v>
      </c>
      <c r="X202" s="1558" t="s">
        <v>1129</v>
      </c>
      <c r="Y202" s="1558" t="s">
        <v>1130</v>
      </c>
      <c r="Z202" s="1558" t="s">
        <v>1131</v>
      </c>
      <c r="AA202" s="1550" t="s">
        <v>1132</v>
      </c>
      <c r="AB202" s="1552" t="s">
        <v>1133</v>
      </c>
      <c r="AC202" s="1552" t="s">
        <v>1134</v>
      </c>
      <c r="AD202" s="1552" t="s">
        <v>1135</v>
      </c>
      <c r="AE202" s="1553"/>
    </row>
    <row r="203">
      <c r="A203" s="1594" t="s">
        <v>1182</v>
      </c>
      <c r="B203" s="1560" t="s">
        <v>1144</v>
      </c>
      <c r="C203" s="1596" t="s">
        <v>1147</v>
      </c>
      <c r="D203" s="1561">
        <v>2558.3</v>
      </c>
      <c r="E203" s="1589">
        <v>6</v>
      </c>
      <c r="F203" s="1561">
        <f t="shared" ref="F203:F206" si="31">E203*2000</f>
      </c>
      <c r="G203" s="1563">
        <f t="shared" ref="G203:G213" si="333">F203/D203</f>
      </c>
      <c r="H203" s="1563">
        <f t="shared" ref="H203:H213" si="159">D203/E203</f>
      </c>
      <c r="I203" s="1563">
        <f t="shared" ref="I203:I213" si="101">F203/E203</f>
      </c>
      <c r="J203" s="1564">
        <f t="shared" ref="J203:J213" si="246">D203/T203</f>
      </c>
      <c r="K203" s="1565">
        <f t="shared" ref="K203:K213" si="217">O203/S203*1</f>
      </c>
      <c r="L203" s="1565">
        <f t="shared" ref="L203:L213" si="304">T203/S203</f>
      </c>
      <c r="M203" s="1565">
        <f t="shared" ref="M203:M213" si="275">V203/S203</f>
      </c>
      <c r="N203" s="1565">
        <f t="shared" ref="N203:N213" si="72">W203/V203</f>
      </c>
      <c r="O203" s="1566">
        <f t="shared" ref="O203:O213" si="362">U203/P203</f>
      </c>
      <c r="P203" s="1590">
        <v>0.0062</v>
      </c>
      <c r="Q203" s="1591">
        <v>49</v>
      </c>
      <c r="R203" s="1564">
        <f t="shared" ref="R203:R212" si="188">(D203/S203)*1000</f>
      </c>
      <c r="S203" s="1566">
        <v>31644</v>
      </c>
      <c r="T203" s="1566">
        <v>614</v>
      </c>
      <c r="U203" s="1566">
        <v>71</v>
      </c>
      <c r="V203" s="1566">
        <v>642</v>
      </c>
      <c r="W203" s="1566">
        <v>72</v>
      </c>
      <c r="X203" s="1566">
        <v>9</v>
      </c>
      <c r="Y203" s="1566">
        <v>1</v>
      </c>
      <c r="Z203" s="1566">
        <v>18</v>
      </c>
      <c r="AA203" s="1564">
        <f t="shared" ref="AA203:AA213" si="130">AD203*1000/D203</f>
      </c>
      <c r="AB203" s="1568" t="s">
        <v>1139</v>
      </c>
      <c r="AC203" s="1595" t="s">
        <v>1140</v>
      </c>
      <c r="AD203" s="1595">
        <v>33</v>
      </c>
      <c r="AE203" s="1553"/>
    </row>
    <row r="204">
      <c r="A204" s="1594"/>
      <c r="B204" s="1560" t="s">
        <v>1144</v>
      </c>
      <c r="C204" s="1560" t="s">
        <v>1152</v>
      </c>
      <c r="D204" s="1561">
        <v>2878.56</v>
      </c>
      <c r="E204" s="1589">
        <v>4</v>
      </c>
      <c r="F204" s="1561">
        <f t="shared" si="31"/>
      </c>
      <c r="G204" s="1563">
        <f t="shared" si="333"/>
      </c>
      <c r="H204" s="1569">
        <f t="shared" si="159"/>
      </c>
      <c r="I204" s="1569">
        <f t="shared" si="101"/>
      </c>
      <c r="J204" s="1564">
        <f t="shared" si="246"/>
      </c>
      <c r="K204" s="1565">
        <f t="shared" si="217"/>
      </c>
      <c r="L204" s="1565">
        <f t="shared" si="304"/>
      </c>
      <c r="M204" s="1565">
        <f t="shared" si="275"/>
      </c>
      <c r="N204" s="1565">
        <f t="shared" si="72"/>
      </c>
      <c r="O204" s="1566">
        <f t="shared" si="362"/>
      </c>
      <c r="P204" s="1590">
        <v>0.0143</v>
      </c>
      <c r="Q204" s="1591">
        <v>54</v>
      </c>
      <c r="R204" s="1564">
        <f t="shared" si="188"/>
      </c>
      <c r="S204" s="1566">
        <v>36534</v>
      </c>
      <c r="T204" s="1566">
        <v>611</v>
      </c>
      <c r="U204" s="1566">
        <v>128</v>
      </c>
      <c r="V204" s="1566">
        <v>625</v>
      </c>
      <c r="W204" s="1566">
        <v>66</v>
      </c>
      <c r="X204" s="1566">
        <v>3</v>
      </c>
      <c r="Y204" s="1566">
        <v>1</v>
      </c>
      <c r="Z204" s="1566">
        <v>34</v>
      </c>
      <c r="AA204" s="1564">
        <f t="shared" si="130"/>
      </c>
      <c r="AB204" s="1568" t="s">
        <v>1139</v>
      </c>
      <c r="AC204" s="1595" t="s">
        <v>1140</v>
      </c>
      <c r="AD204" s="1595">
        <v>26</v>
      </c>
      <c r="AE204" s="1553"/>
    </row>
    <row r="205">
      <c r="A205" s="1594"/>
      <c r="B205" s="1560" t="s">
        <v>1144</v>
      </c>
      <c r="C205" s="1560" t="s">
        <v>1153</v>
      </c>
      <c r="D205" s="1588">
        <v>1577.68</v>
      </c>
      <c r="E205" s="1589">
        <v>1</v>
      </c>
      <c r="F205" s="1561">
        <f t="shared" si="31"/>
      </c>
      <c r="G205" s="1563">
        <f t="shared" si="333"/>
      </c>
      <c r="H205" s="1563">
        <f t="shared" si="159"/>
      </c>
      <c r="I205" s="1563">
        <f t="shared" si="101"/>
      </c>
      <c r="J205" s="1570">
        <f t="shared" si="246"/>
      </c>
      <c r="K205" s="1565">
        <f t="shared" si="217"/>
      </c>
      <c r="L205" s="1565">
        <f t="shared" si="304"/>
      </c>
      <c r="M205" s="1565">
        <f t="shared" si="275"/>
      </c>
      <c r="N205" s="1565">
        <f t="shared" si="72"/>
      </c>
      <c r="O205" s="1566">
        <f t="shared" si="362"/>
      </c>
      <c r="P205" s="1590">
        <v>0.011</v>
      </c>
      <c r="Q205" s="1591">
        <v>51</v>
      </c>
      <c r="R205" s="1564">
        <f t="shared" si="188"/>
      </c>
      <c r="S205" s="1566">
        <v>20915</v>
      </c>
      <c r="T205" s="1566">
        <v>535</v>
      </c>
      <c r="U205" s="1566">
        <v>84</v>
      </c>
      <c r="V205" s="1566">
        <v>560</v>
      </c>
      <c r="W205" s="1566">
        <v>93</v>
      </c>
      <c r="X205" s="1566">
        <v>2</v>
      </c>
      <c r="Y205" s="1566">
        <v>4</v>
      </c>
      <c r="Z205" s="1566">
        <v>10</v>
      </c>
      <c r="AA205" s="1564">
        <f t="shared" si="130"/>
      </c>
      <c r="AB205" s="1568" t="s">
        <v>1139</v>
      </c>
      <c r="AC205" s="1595" t="s">
        <v>1140</v>
      </c>
      <c r="AD205" s="1595">
        <v>17</v>
      </c>
      <c r="AE205" s="1553"/>
    </row>
    <row customHeight="true" ht="18.452380952380953" r="206">
      <c r="A206" s="1594"/>
      <c r="B206" s="1560" t="s">
        <v>1144</v>
      </c>
      <c r="C206" s="1560" t="s">
        <v>1154</v>
      </c>
      <c r="D206" s="1588">
        <v>1759.92</v>
      </c>
      <c r="E206" s="1589">
        <v>3</v>
      </c>
      <c r="F206" s="1561">
        <f t="shared" si="31"/>
      </c>
      <c r="G206" s="1563">
        <f t="shared" si="333"/>
      </c>
      <c r="H206" s="1563">
        <f t="shared" si="159"/>
      </c>
      <c r="I206" s="1563">
        <f t="shared" si="101"/>
      </c>
      <c r="J206" s="1570">
        <f t="shared" si="246"/>
      </c>
      <c r="K206" s="1565">
        <f t="shared" si="217"/>
      </c>
      <c r="L206" s="1565">
        <f t="shared" si="304"/>
      </c>
      <c r="M206" s="1565">
        <f t="shared" si="275"/>
      </c>
      <c r="N206" s="1565">
        <f t="shared" si="72"/>
      </c>
      <c r="O206" s="1566">
        <f t="shared" si="362"/>
      </c>
      <c r="P206" s="1590">
        <v>0.015</v>
      </c>
      <c r="Q206" s="1591">
        <v>50</v>
      </c>
      <c r="R206" s="1564">
        <f t="shared" si="188"/>
      </c>
      <c r="S206" s="1566">
        <v>20881</v>
      </c>
      <c r="T206" s="1566">
        <v>619</v>
      </c>
      <c r="U206" s="1566">
        <v>103</v>
      </c>
      <c r="V206" s="1566">
        <v>652</v>
      </c>
      <c r="W206" s="1566">
        <v>64</v>
      </c>
      <c r="X206" s="1566">
        <v>3</v>
      </c>
      <c r="Y206" s="1566">
        <v>4</v>
      </c>
      <c r="Z206" s="1566">
        <v>19</v>
      </c>
      <c r="AA206" s="1564">
        <f t="shared" si="130"/>
      </c>
      <c r="AB206" s="1568" t="s">
        <v>1139</v>
      </c>
      <c r="AC206" s="1595" t="s">
        <v>1140</v>
      </c>
      <c r="AD206" s="1595">
        <v>18</v>
      </c>
      <c r="AE206" s="1553"/>
    </row>
    <row r="207">
      <c r="A207" s="1594"/>
      <c r="B207" s="1571" t="s">
        <v>1143</v>
      </c>
      <c r="C207" s="1571"/>
      <c r="D207" s="1572">
        <f>SUM(D203:D206)</f>
      </c>
      <c r="E207" s="1573">
        <f>SUM(E203:E206)</f>
      </c>
      <c r="F207" s="1572">
        <f>SUM(F203:F206)</f>
      </c>
      <c r="G207" s="1574">
        <f t="shared" si="333"/>
      </c>
      <c r="H207" s="1574">
        <f t="shared" si="159"/>
      </c>
      <c r="I207" s="1574">
        <f t="shared" si="101"/>
      </c>
      <c r="J207" s="1574">
        <f t="shared" si="246"/>
      </c>
      <c r="K207" s="1575">
        <f t="shared" si="217"/>
      </c>
      <c r="L207" s="1575">
        <f t="shared" si="304"/>
      </c>
      <c r="M207" s="1575">
        <f t="shared" si="275"/>
      </c>
      <c r="N207" s="1575">
        <f t="shared" si="72"/>
      </c>
      <c r="O207" s="1576">
        <f t="shared" si="362"/>
      </c>
      <c r="P207" s="1575">
        <f>AVERAGE(P203:P206)</f>
      </c>
      <c r="Q207" s="1577">
        <f>AVERAGE(Q203:Q206)</f>
      </c>
      <c r="R207" s="1574">
        <f t="shared" si="188"/>
      </c>
      <c r="S207" s="1576">
        <f>SUM(S203:S206)</f>
      </c>
      <c r="T207" s="1576">
        <f>SUM(T203:T206)</f>
      </c>
      <c r="U207" s="1576">
        <f>SUM(U203:U206)</f>
      </c>
      <c r="V207" s="1576">
        <f>SUM(V203:V206)</f>
      </c>
      <c r="W207" s="1576">
        <f>SUM(W203:W206)</f>
      </c>
      <c r="X207" s="1576">
        <f>SUM(X203:X206)</f>
      </c>
      <c r="Y207" s="1576">
        <f>SUM(Y203:Y206)</f>
      </c>
      <c r="Z207" s="1576">
        <f>SUM(Z203:Z206)</f>
      </c>
      <c r="AA207" s="1577">
        <f t="shared" si="130"/>
      </c>
      <c r="AB207" s="1578"/>
      <c r="AC207" s="1578"/>
      <c r="AD207" s="1576">
        <f>SUM(AD203:AD206)</f>
      </c>
      <c r="AE207" s="1553"/>
    </row>
    <row r="208">
      <c r="A208" s="1594"/>
      <c r="B208" s="1560" t="s">
        <v>1137</v>
      </c>
      <c r="C208" s="1596" t="s">
        <v>1155</v>
      </c>
      <c r="D208" s="1579">
        <v>1988.84</v>
      </c>
      <c r="E208" s="1589">
        <v>2</v>
      </c>
      <c r="F208" s="1561">
        <f t="shared" ref="F208:F211" si="32">E208*2000</f>
      </c>
      <c r="G208" s="1563">
        <f t="shared" si="333"/>
      </c>
      <c r="H208" s="1563">
        <f t="shared" si="159"/>
      </c>
      <c r="I208" s="1563">
        <f t="shared" si="101"/>
      </c>
      <c r="J208" s="1564">
        <f t="shared" si="246"/>
      </c>
      <c r="K208" s="1565">
        <f t="shared" si="217"/>
      </c>
      <c r="L208" s="1565">
        <f t="shared" si="304"/>
      </c>
      <c r="M208" s="1565">
        <f t="shared" si="275"/>
      </c>
      <c r="N208" s="1565">
        <f t="shared" si="72"/>
      </c>
      <c r="O208" s="1566">
        <f t="shared" si="362"/>
      </c>
      <c r="P208" s="1590">
        <v>0.0089</v>
      </c>
      <c r="Q208" s="1591">
        <v>49</v>
      </c>
      <c r="R208" s="1564">
        <f t="shared" si="188"/>
      </c>
      <c r="S208" s="1566">
        <v>22342</v>
      </c>
      <c r="T208" s="1566">
        <v>778</v>
      </c>
      <c r="U208" s="1566">
        <v>77</v>
      </c>
      <c r="V208" s="1566">
        <v>821</v>
      </c>
      <c r="W208" s="1566">
        <v>41</v>
      </c>
      <c r="X208" s="1566">
        <v>5</v>
      </c>
      <c r="Y208" s="1566">
        <v>1</v>
      </c>
      <c r="Z208" s="1593">
        <v>15</v>
      </c>
      <c r="AA208" s="1564">
        <f t="shared" si="130"/>
      </c>
      <c r="AB208" s="1568" t="s">
        <v>1139</v>
      </c>
      <c r="AC208" s="1595" t="s">
        <v>1140</v>
      </c>
      <c r="AD208" s="1595">
        <v>14</v>
      </c>
      <c r="AE208" s="1553"/>
    </row>
    <row r="209">
      <c r="A209" s="1594"/>
      <c r="B209" s="1560" t="s">
        <v>1137</v>
      </c>
      <c r="C209" s="1560" t="s">
        <v>1156</v>
      </c>
      <c r="D209" s="1561">
        <v>2153.43</v>
      </c>
      <c r="E209" s="1589">
        <v>1</v>
      </c>
      <c r="F209" s="1561">
        <f t="shared" si="32"/>
      </c>
      <c r="G209" s="1563">
        <f t="shared" si="333"/>
      </c>
      <c r="H209" s="1563">
        <f t="shared" si="159"/>
      </c>
      <c r="I209" s="1563">
        <f t="shared" si="101"/>
      </c>
      <c r="J209" s="1564">
        <f t="shared" si="246"/>
      </c>
      <c r="K209" s="1565">
        <f t="shared" si="217"/>
      </c>
      <c r="L209" s="1565">
        <f t="shared" si="304"/>
      </c>
      <c r="M209" s="1565">
        <f t="shared" si="275"/>
      </c>
      <c r="N209" s="1565">
        <f t="shared" si="72"/>
      </c>
      <c r="O209" s="1566">
        <f t="shared" si="362"/>
      </c>
      <c r="P209" s="1590">
        <v>0.0063</v>
      </c>
      <c r="Q209" s="1591">
        <v>46</v>
      </c>
      <c r="R209" s="1564">
        <f t="shared" si="188"/>
      </c>
      <c r="S209" s="1566">
        <v>25700</v>
      </c>
      <c r="T209" s="1566">
        <v>894</v>
      </c>
      <c r="U209" s="1566">
        <v>67</v>
      </c>
      <c r="V209" s="1566">
        <v>940</v>
      </c>
      <c r="W209" s="1566">
        <v>34</v>
      </c>
      <c r="X209" s="1566">
        <v>9</v>
      </c>
      <c r="Y209" s="1566">
        <v>1</v>
      </c>
      <c r="Z209" s="1566">
        <v>20</v>
      </c>
      <c r="AA209" s="1564">
        <f t="shared" si="130"/>
      </c>
      <c r="AB209" s="1568" t="s">
        <v>1139</v>
      </c>
      <c r="AC209" s="1595" t="s">
        <v>1140</v>
      </c>
      <c r="AD209" s="1595">
        <v>17</v>
      </c>
      <c r="AE209" s="1553"/>
    </row>
    <row r="210">
      <c r="A210" s="1594"/>
      <c r="B210" s="1560" t="s">
        <v>1137</v>
      </c>
      <c r="C210" s="1560" t="s">
        <v>1157</v>
      </c>
      <c r="D210" s="1561">
        <v>1865.81</v>
      </c>
      <c r="E210" s="1589">
        <v>3</v>
      </c>
      <c r="F210" s="1561">
        <f t="shared" si="32"/>
      </c>
      <c r="G210" s="1563">
        <f t="shared" si="333"/>
      </c>
      <c r="H210" s="1563">
        <f t="shared" si="159"/>
      </c>
      <c r="I210" s="1563">
        <f t="shared" si="101"/>
      </c>
      <c r="J210" s="1564">
        <f t="shared" si="246"/>
      </c>
      <c r="K210" s="1565">
        <f t="shared" si="217"/>
      </c>
      <c r="L210" s="1565">
        <f t="shared" si="304"/>
      </c>
      <c r="M210" s="1565">
        <f t="shared" si="275"/>
      </c>
      <c r="N210" s="1565">
        <f t="shared" si="72"/>
      </c>
      <c r="O210" s="1566">
        <f t="shared" si="362"/>
      </c>
      <c r="P210" s="1590">
        <v>0.0062</v>
      </c>
      <c r="Q210" s="1591">
        <v>49</v>
      </c>
      <c r="R210" s="1564">
        <f t="shared" si="188"/>
      </c>
      <c r="S210" s="1566">
        <v>21613</v>
      </c>
      <c r="T210" s="1566">
        <v>634</v>
      </c>
      <c r="U210" s="1566">
        <v>60</v>
      </c>
      <c r="V210" s="1566">
        <v>647</v>
      </c>
      <c r="W210" s="1566">
        <v>91</v>
      </c>
      <c r="X210" s="1566">
        <v>3</v>
      </c>
      <c r="Y210" s="1566">
        <v>0</v>
      </c>
      <c r="Z210" s="1566">
        <v>16</v>
      </c>
      <c r="AA210" s="1564">
        <f t="shared" si="130"/>
      </c>
      <c r="AB210" s="1568" t="s">
        <v>1139</v>
      </c>
      <c r="AC210" s="1595" t="s">
        <v>1140</v>
      </c>
      <c r="AD210" s="1595">
        <v>22</v>
      </c>
      <c r="AE210" s="1553"/>
    </row>
    <row r="211">
      <c r="A211" s="1594"/>
      <c r="B211" s="1560" t="s">
        <v>1137</v>
      </c>
      <c r="C211" s="1596" t="s">
        <v>1158</v>
      </c>
      <c r="D211" s="1588">
        <v>1955.31</v>
      </c>
      <c r="E211" s="1589">
        <v>4</v>
      </c>
      <c r="F211" s="1561">
        <f t="shared" si="32"/>
      </c>
      <c r="G211" s="1563">
        <f t="shared" si="333"/>
      </c>
      <c r="H211" s="1563">
        <f t="shared" si="159"/>
      </c>
      <c r="I211" s="1563">
        <f t="shared" si="101"/>
      </c>
      <c r="J211" s="1564">
        <f t="shared" si="246"/>
      </c>
      <c r="K211" s="1565">
        <f t="shared" si="217"/>
      </c>
      <c r="L211" s="1565">
        <f t="shared" si="304"/>
      </c>
      <c r="M211" s="1565">
        <f t="shared" si="275"/>
      </c>
      <c r="N211" s="1565">
        <f t="shared" si="72"/>
      </c>
      <c r="O211" s="1566">
        <f t="shared" si="362"/>
      </c>
      <c r="P211" s="1590">
        <v>0.0042</v>
      </c>
      <c r="Q211" s="1591">
        <v>47</v>
      </c>
      <c r="R211" s="1564">
        <f t="shared" si="188"/>
      </c>
      <c r="S211" s="1566">
        <v>27493</v>
      </c>
      <c r="T211" s="1566">
        <v>993</v>
      </c>
      <c r="U211" s="1566">
        <v>53</v>
      </c>
      <c r="V211" s="1566">
        <v>1049</v>
      </c>
      <c r="W211" s="1566">
        <v>56</v>
      </c>
      <c r="X211" s="1566">
        <v>6</v>
      </c>
      <c r="Y211" s="1566">
        <v>0</v>
      </c>
      <c r="Z211" s="1566">
        <v>17</v>
      </c>
      <c r="AA211" s="1564">
        <f t="shared" si="130"/>
      </c>
      <c r="AB211" s="1568" t="s">
        <v>1139</v>
      </c>
      <c r="AC211" s="1595" t="s">
        <v>1140</v>
      </c>
      <c r="AD211" s="1595">
        <v>18</v>
      </c>
      <c r="AE211" s="1553"/>
    </row>
    <row r="212">
      <c r="A212" s="1594"/>
      <c r="B212" s="1571" t="s">
        <v>1143</v>
      </c>
      <c r="C212" s="1571"/>
      <c r="D212" s="1577">
        <f>D211+D210+D209+D208</f>
      </c>
      <c r="E212" s="1597">
        <f>E211+E210+E209+E208</f>
      </c>
      <c r="F212" s="1577">
        <f>F211+F210+F209+F208</f>
      </c>
      <c r="G212" s="1574">
        <f t="shared" si="333"/>
      </c>
      <c r="H212" s="1574">
        <f t="shared" si="159"/>
      </c>
      <c r="I212" s="1574">
        <f t="shared" si="101"/>
      </c>
      <c r="J212" s="1574">
        <f t="shared" si="246"/>
      </c>
      <c r="K212" s="1575">
        <f t="shared" si="217"/>
      </c>
      <c r="L212" s="1575">
        <f t="shared" si="304"/>
      </c>
      <c r="M212" s="1575">
        <f t="shared" si="275"/>
      </c>
      <c r="N212" s="1575">
        <f t="shared" si="72"/>
      </c>
      <c r="O212" s="1576">
        <f t="shared" si="362"/>
      </c>
      <c r="P212" s="1575">
        <f>AVERAGE(P208:P211)</f>
      </c>
      <c r="Q212" s="1577">
        <f>AVERAGE(Q208:Q211)</f>
      </c>
      <c r="R212" s="1572">
        <f t="shared" si="188"/>
      </c>
      <c r="S212" s="1576">
        <f>SUM(S208:S211)</f>
      </c>
      <c r="T212" s="1576">
        <f>SUM(T208:T211)</f>
      </c>
      <c r="U212" s="1576">
        <f>SUM(U208:U211)</f>
      </c>
      <c r="V212" s="1576">
        <f>SUM(V208:V211)</f>
      </c>
      <c r="W212" s="1576">
        <f>SUM(W208:W211)</f>
      </c>
      <c r="X212" s="1576">
        <f>SUM(X208:X211)</f>
      </c>
      <c r="Y212" s="1576">
        <f>SUM(Y208:Y211)</f>
      </c>
      <c r="Z212" s="1576">
        <f>SUM(Z208:Z211)</f>
      </c>
      <c r="AA212" s="1577">
        <f t="shared" si="130"/>
      </c>
      <c r="AB212" s="1578"/>
      <c r="AC212" s="1578"/>
      <c r="AD212" s="1576">
        <f>SUM(AD208:AD211)</f>
      </c>
      <c r="AE212" s="1553"/>
    </row>
    <row r="213">
      <c r="A213" s="1594"/>
      <c r="B213" s="1581" t="s">
        <v>1149</v>
      </c>
      <c r="C213" s="1581"/>
      <c r="D213" s="1582">
        <f>D212+D207</f>
      </c>
      <c r="E213" s="1582">
        <f>E212+E207</f>
      </c>
      <c r="F213" s="1582">
        <f>F212+F207</f>
      </c>
      <c r="G213" s="1583">
        <f t="shared" si="333"/>
      </c>
      <c r="H213" s="1583">
        <f t="shared" si="159"/>
      </c>
      <c r="I213" s="1583">
        <f t="shared" si="101"/>
      </c>
      <c r="J213" s="1583">
        <f t="shared" si="246"/>
      </c>
      <c r="K213" s="1584">
        <f t="shared" si="217"/>
      </c>
      <c r="L213" s="1584">
        <f t="shared" si="304"/>
      </c>
      <c r="M213" s="1584">
        <f t="shared" si="275"/>
      </c>
      <c r="N213" s="1584">
        <f t="shared" si="72"/>
      </c>
      <c r="O213" s="1585">
        <f t="shared" si="362"/>
      </c>
      <c r="P213" s="1585">
        <f>(P212+P207)/2</f>
      </c>
      <c r="Q213" s="1586">
        <f>(Q212+Q207)/2</f>
      </c>
      <c r="R213" s="1582">
        <f>(R212+R207)/2</f>
      </c>
      <c r="S213" s="1585">
        <f>S212+S207</f>
      </c>
      <c r="T213" s="1585">
        <f>T212+T207</f>
      </c>
      <c r="U213" s="1585">
        <f>U212+U207</f>
      </c>
      <c r="V213" s="1585">
        <f>V212+V207</f>
      </c>
      <c r="W213" s="1585">
        <f>W212+W207</f>
      </c>
      <c r="X213" s="1585">
        <f>X212+X207</f>
      </c>
      <c r="Y213" s="1585">
        <f>Y212+Y207</f>
      </c>
      <c r="Z213" s="1585">
        <f>Z212+Z207</f>
      </c>
      <c r="AA213" s="1586">
        <f t="shared" si="130"/>
      </c>
      <c r="AB213" s="1587"/>
      <c r="AC213" s="1587"/>
      <c r="AD213" s="1585">
        <f>AD207+AD212</f>
      </c>
      <c r="AE213" s="1553"/>
    </row>
    <row r="214">
      <c r="A214" s="1548" t="s">
        <v>1103</v>
      </c>
      <c r="B214" s="1548" t="s">
        <v>1104</v>
      </c>
      <c r="C214" s="1548"/>
      <c r="D214" s="1549" t="s">
        <v>1105</v>
      </c>
      <c r="E214" s="1549"/>
      <c r="F214" s="1549"/>
      <c r="G214" s="1549"/>
      <c r="H214" s="1549"/>
      <c r="I214" s="1549"/>
      <c r="J214" s="1550" t="s">
        <v>1106</v>
      </c>
      <c r="K214" s="1550"/>
      <c r="L214" s="1550"/>
      <c r="M214" s="1550"/>
      <c r="N214" s="1550"/>
      <c r="O214" s="1550"/>
      <c r="P214" s="1550"/>
      <c r="Q214" s="1551"/>
      <c r="R214" s="1550"/>
      <c r="S214" s="1550"/>
      <c r="T214" s="1550"/>
      <c r="U214" s="1550"/>
      <c r="V214" s="1550"/>
      <c r="W214" s="1550"/>
      <c r="X214" s="1550"/>
      <c r="Y214" s="1550"/>
      <c r="Z214" s="1550"/>
      <c r="AA214" s="1550"/>
      <c r="AB214" s="1550"/>
      <c r="AC214" s="1550"/>
      <c r="AD214" s="1552"/>
      <c r="AE214" s="1553"/>
    </row>
    <row r="215">
      <c r="A215" s="1548"/>
      <c r="B215" s="1548" t="s">
        <v>1107</v>
      </c>
      <c r="C215" s="1548" t="s">
        <v>1108</v>
      </c>
      <c r="D215" s="1549" t="s">
        <v>1109</v>
      </c>
      <c r="E215" s="1554" t="s">
        <v>1110</v>
      </c>
      <c r="F215" s="1555" t="s">
        <v>1111</v>
      </c>
      <c r="G215" s="1556" t="s">
        <v>1112</v>
      </c>
      <c r="H215" s="1556" t="s">
        <v>1113</v>
      </c>
      <c r="I215" s="1556" t="s">
        <v>1114</v>
      </c>
      <c r="J215" s="1550" t="s">
        <v>1115</v>
      </c>
      <c r="K215" s="1557" t="s">
        <v>1116</v>
      </c>
      <c r="L215" s="1557" t="s">
        <v>1117</v>
      </c>
      <c r="M215" s="1557" t="s">
        <v>1118</v>
      </c>
      <c r="N215" s="1557" t="s">
        <v>1119</v>
      </c>
      <c r="O215" s="1558" t="s">
        <v>1120</v>
      </c>
      <c r="P215" s="1557" t="s">
        <v>1121</v>
      </c>
      <c r="Q215" s="1551" t="s">
        <v>1122</v>
      </c>
      <c r="R215" s="1550" t="s">
        <v>1123</v>
      </c>
      <c r="S215" s="1558" t="s">
        <v>1124</v>
      </c>
      <c r="T215" s="1558" t="s">
        <v>1125</v>
      </c>
      <c r="U215" s="1558" t="s">
        <v>1126</v>
      </c>
      <c r="V215" s="1558" t="s">
        <v>1127</v>
      </c>
      <c r="W215" s="1558" t="s">
        <v>1128</v>
      </c>
      <c r="X215" s="1558" t="s">
        <v>1129</v>
      </c>
      <c r="Y215" s="1558" t="s">
        <v>1130</v>
      </c>
      <c r="Z215" s="1558" t="s">
        <v>1131</v>
      </c>
      <c r="AA215" s="1550" t="s">
        <v>1132</v>
      </c>
      <c r="AB215" s="1552" t="s">
        <v>1133</v>
      </c>
      <c r="AC215" s="1552" t="s">
        <v>1134</v>
      </c>
      <c r="AD215" s="1552" t="s">
        <v>1135</v>
      </c>
      <c r="AE215" s="1553"/>
    </row>
    <row r="216">
      <c r="A216" s="1594" t="s">
        <v>1183</v>
      </c>
      <c r="B216" s="1560" t="s">
        <v>1137</v>
      </c>
      <c r="C216" s="1596" t="s">
        <v>1147</v>
      </c>
      <c r="D216" s="1561">
        <v>2038.39</v>
      </c>
      <c r="E216" s="1589">
        <v>2</v>
      </c>
      <c r="F216" s="1561">
        <f t="shared" ref="F216:F219" si="33">E216*2000</f>
      </c>
      <c r="G216" s="1563">
        <f t="shared" ref="G216:G225" si="334">F216/D216</f>
      </c>
      <c r="H216" s="1563">
        <f t="shared" ref="H216:H225" si="160">D216/E216</f>
      </c>
      <c r="I216" s="1563">
        <f t="shared" ref="I216:I225" si="102">F216/E216</f>
      </c>
      <c r="J216" s="1564">
        <f t="shared" ref="J216:J225" si="247">D216/T216</f>
      </c>
      <c r="K216" s="1565">
        <f t="shared" ref="K216:K225" si="218">O216/S216*1</f>
      </c>
      <c r="L216" s="1565">
        <f t="shared" ref="L216:L225" si="305">T216/S216</f>
      </c>
      <c r="M216" s="1565">
        <f t="shared" ref="M216:M225" si="276">V216/S216</f>
      </c>
      <c r="N216" s="1565">
        <f t="shared" ref="N216:N225" si="73">W216/V216</f>
      </c>
      <c r="O216" s="1566">
        <f t="shared" ref="O216:O225" si="363">U216/P216</f>
      </c>
      <c r="P216" s="1590">
        <v>0.0066</v>
      </c>
      <c r="Q216" s="1591">
        <v>49</v>
      </c>
      <c r="R216" s="1564">
        <f t="shared" ref="R216:R224" si="189">(D216/S216)*1000</f>
      </c>
      <c r="S216" s="1566">
        <v>27581</v>
      </c>
      <c r="T216" s="1566">
        <v>592</v>
      </c>
      <c r="U216" s="1566">
        <v>72</v>
      </c>
      <c r="V216" s="1566">
        <v>615</v>
      </c>
      <c r="W216" s="1566">
        <v>88</v>
      </c>
      <c r="X216" s="1566">
        <v>3</v>
      </c>
      <c r="Y216" s="1566">
        <v>0</v>
      </c>
      <c r="Z216" s="1566">
        <v>16</v>
      </c>
      <c r="AA216" s="1564">
        <f t="shared" ref="AA216:AA225" si="131">AD216*1000/D216</f>
      </c>
      <c r="AB216" s="1568" t="s">
        <v>1139</v>
      </c>
      <c r="AC216" s="1595" t="s">
        <v>1140</v>
      </c>
      <c r="AD216" s="1595">
        <v>28</v>
      </c>
      <c r="AE216" s="1553"/>
    </row>
    <row r="217">
      <c r="A217" s="1594"/>
      <c r="B217" s="1560" t="s">
        <v>1137</v>
      </c>
      <c r="C217" s="1560" t="s">
        <v>1152</v>
      </c>
      <c r="D217" s="1561">
        <v>1762.84</v>
      </c>
      <c r="E217" s="1589">
        <v>1</v>
      </c>
      <c r="F217" s="1561">
        <f t="shared" si="33"/>
      </c>
      <c r="G217" s="1563">
        <f t="shared" si="334"/>
      </c>
      <c r="H217" s="1569">
        <f t="shared" si="160"/>
      </c>
      <c r="I217" s="1569">
        <f t="shared" si="102"/>
      </c>
      <c r="J217" s="1564">
        <f t="shared" si="247"/>
      </c>
      <c r="K217" s="1565">
        <f t="shared" si="218"/>
      </c>
      <c r="L217" s="1565">
        <f t="shared" si="305"/>
      </c>
      <c r="M217" s="1565">
        <f t="shared" si="276"/>
      </c>
      <c r="N217" s="1565">
        <f t="shared" si="73"/>
      </c>
      <c r="O217" s="1566">
        <f t="shared" si="363"/>
      </c>
      <c r="P217" s="1590">
        <v>0.0089</v>
      </c>
      <c r="Q217" s="1591">
        <v>53</v>
      </c>
      <c r="R217" s="1564">
        <f t="shared" si="189"/>
      </c>
      <c r="S217" s="1566">
        <v>20039</v>
      </c>
      <c r="T217" s="1566">
        <v>462</v>
      </c>
      <c r="U217" s="1566">
        <v>62</v>
      </c>
      <c r="V217" s="1566">
        <v>466</v>
      </c>
      <c r="W217" s="1566">
        <v>43</v>
      </c>
      <c r="X217" s="1566">
        <v>0</v>
      </c>
      <c r="Y217" s="1566">
        <v>1</v>
      </c>
      <c r="Z217" s="1566">
        <v>12</v>
      </c>
      <c r="AA217" s="1564">
        <f t="shared" si="131"/>
      </c>
      <c r="AB217" s="1568" t="s">
        <v>1139</v>
      </c>
      <c r="AC217" s="1595" t="s">
        <v>1140</v>
      </c>
      <c r="AD217" s="1595">
        <v>20</v>
      </c>
      <c r="AE217" s="1553"/>
    </row>
    <row r="218">
      <c r="A218" s="1594"/>
      <c r="B218" s="1560" t="s">
        <v>1137</v>
      </c>
      <c r="C218" s="1560" t="s">
        <v>1153</v>
      </c>
      <c r="D218" s="1561">
        <v>1549.08</v>
      </c>
      <c r="E218" s="1589">
        <v>2</v>
      </c>
      <c r="F218" s="1561">
        <f t="shared" si="33"/>
      </c>
      <c r="G218" s="1563">
        <f t="shared" si="334"/>
      </c>
      <c r="H218" s="1563">
        <f t="shared" si="160"/>
      </c>
      <c r="I218" s="1563">
        <f t="shared" si="102"/>
      </c>
      <c r="J218" s="1570">
        <f t="shared" si="247"/>
      </c>
      <c r="K218" s="1565">
        <f t="shared" si="218"/>
      </c>
      <c r="L218" s="1565">
        <f t="shared" si="305"/>
      </c>
      <c r="M218" s="1565">
        <f t="shared" si="276"/>
      </c>
      <c r="N218" s="1565">
        <f t="shared" si="73"/>
      </c>
      <c r="O218" s="1566">
        <f t="shared" si="363"/>
      </c>
      <c r="P218" s="1590">
        <v>0.0142</v>
      </c>
      <c r="Q218" s="1591">
        <v>52</v>
      </c>
      <c r="R218" s="1564">
        <f t="shared" si="189"/>
      </c>
      <c r="S218" s="1566">
        <v>17507</v>
      </c>
      <c r="T218" s="1566">
        <v>426</v>
      </c>
      <c r="U218" s="1566">
        <v>72</v>
      </c>
      <c r="V218" s="1566">
        <v>446</v>
      </c>
      <c r="W218" s="1566">
        <v>48</v>
      </c>
      <c r="X218" s="1566">
        <v>1</v>
      </c>
      <c r="Y218" s="1566">
        <v>2</v>
      </c>
      <c r="Z218" s="1566">
        <v>11</v>
      </c>
      <c r="AA218" s="1564">
        <f t="shared" si="131"/>
      </c>
      <c r="AB218" s="1568" t="s">
        <v>1139</v>
      </c>
      <c r="AC218" s="1595" t="s">
        <v>1140</v>
      </c>
      <c r="AD218" s="1595">
        <v>19</v>
      </c>
      <c r="AE218" s="1553"/>
    </row>
    <row r="219">
      <c r="A219" s="1594"/>
      <c r="B219" s="1560" t="s">
        <v>1137</v>
      </c>
      <c r="C219" s="1596" t="s">
        <v>1154</v>
      </c>
      <c r="D219" s="1588">
        <v>1830.55</v>
      </c>
      <c r="E219" s="1589">
        <v>1</v>
      </c>
      <c r="F219" s="1561">
        <f t="shared" si="33"/>
      </c>
      <c r="G219" s="1563">
        <f t="shared" si="334"/>
      </c>
      <c r="H219" s="1563">
        <f t="shared" si="160"/>
      </c>
      <c r="I219" s="1563">
        <f t="shared" si="102"/>
      </c>
      <c r="J219" s="1570">
        <f t="shared" si="247"/>
      </c>
      <c r="K219" s="1565">
        <f t="shared" si="218"/>
      </c>
      <c r="L219" s="1565">
        <f t="shared" si="305"/>
      </c>
      <c r="M219" s="1565">
        <f t="shared" si="276"/>
      </c>
      <c r="N219" s="1565">
        <f t="shared" si="73"/>
      </c>
      <c r="O219" s="1566">
        <f t="shared" si="363"/>
      </c>
      <c r="P219" s="1590">
        <v>0.0124</v>
      </c>
      <c r="Q219" s="1591">
        <v>48</v>
      </c>
      <c r="R219" s="1564">
        <f t="shared" si="189"/>
      </c>
      <c r="S219" s="1566">
        <v>19502</v>
      </c>
      <c r="T219" s="1566">
        <v>555</v>
      </c>
      <c r="U219" s="1566">
        <v>67</v>
      </c>
      <c r="V219" s="1566">
        <v>570</v>
      </c>
      <c r="W219" s="1566">
        <v>29</v>
      </c>
      <c r="X219" s="1566">
        <v>3</v>
      </c>
      <c r="Y219" s="1566">
        <v>1</v>
      </c>
      <c r="Z219" s="1566">
        <v>15</v>
      </c>
      <c r="AA219" s="1564">
        <f t="shared" si="131"/>
      </c>
      <c r="AB219" s="1568" t="s">
        <v>1139</v>
      </c>
      <c r="AC219" s="1595" t="s">
        <v>1140</v>
      </c>
      <c r="AD219" s="1595">
        <v>14</v>
      </c>
      <c r="AE219" s="1553"/>
    </row>
    <row r="220">
      <c r="A220" s="1594"/>
      <c r="B220" s="1571" t="s">
        <v>1143</v>
      </c>
      <c r="C220" s="1571"/>
      <c r="D220" s="1572">
        <f>SUM(D216:D219)</f>
      </c>
      <c r="E220" s="1573">
        <f>SUM(E216:E219)</f>
      </c>
      <c r="F220" s="1572">
        <f>SUM(F216:F219)</f>
      </c>
      <c r="G220" s="1574">
        <f t="shared" si="334"/>
      </c>
      <c r="H220" s="1574">
        <f t="shared" si="160"/>
      </c>
      <c r="I220" s="1574">
        <f t="shared" si="102"/>
      </c>
      <c r="J220" s="1574">
        <f t="shared" si="247"/>
      </c>
      <c r="K220" s="1575">
        <f t="shared" si="218"/>
      </c>
      <c r="L220" s="1575">
        <f t="shared" si="305"/>
      </c>
      <c r="M220" s="1575">
        <f t="shared" si="276"/>
      </c>
      <c r="N220" s="1575">
        <f t="shared" si="73"/>
      </c>
      <c r="O220" s="1576">
        <f t="shared" si="363"/>
      </c>
      <c r="P220" s="1575">
        <f>AVERAGE(P216:P219)</f>
      </c>
      <c r="Q220" s="1577">
        <f>AVERAGE(Q216:Q219)</f>
      </c>
      <c r="R220" s="1574">
        <f t="shared" si="189"/>
      </c>
      <c r="S220" s="1576">
        <f>SUM(S216:S219)</f>
      </c>
      <c r="T220" s="1576">
        <f>SUM(T216:T219)</f>
      </c>
      <c r="U220" s="1576">
        <f>SUM(U216:U219)</f>
      </c>
      <c r="V220" s="1576">
        <f>SUM(V216:V219)</f>
      </c>
      <c r="W220" s="1576">
        <f>SUM(W216:W219)</f>
      </c>
      <c r="X220" s="1576">
        <f>SUM(X216:X219)</f>
      </c>
      <c r="Y220" s="1576">
        <f>SUM(Y216:Y219)</f>
      </c>
      <c r="Z220" s="1576">
        <f>SUM(Z216:Z219)</f>
      </c>
      <c r="AA220" s="1577">
        <f t="shared" si="131"/>
      </c>
      <c r="AB220" s="1578"/>
      <c r="AC220" s="1578"/>
      <c r="AD220" s="1576">
        <f>SUM(AD216:AD219)</f>
      </c>
      <c r="AE220" s="1553"/>
    </row>
    <row r="221">
      <c r="A221" s="1594"/>
      <c r="B221" s="1560" t="s">
        <v>1144</v>
      </c>
      <c r="C221" s="1596" t="s">
        <v>1155</v>
      </c>
      <c r="D221" s="1579">
        <v>2027.93</v>
      </c>
      <c r="E221" s="1589">
        <v>1</v>
      </c>
      <c r="F221" s="1561">
        <f t="shared" ref="F221:F223" si="34">E221*2000</f>
      </c>
      <c r="G221" s="1563">
        <f t="shared" si="334"/>
      </c>
      <c r="H221" s="1563">
        <f t="shared" si="160"/>
      </c>
      <c r="I221" s="1563">
        <f t="shared" si="102"/>
      </c>
      <c r="J221" s="1564">
        <f t="shared" si="247"/>
      </c>
      <c r="K221" s="1565">
        <f t="shared" si="218"/>
      </c>
      <c r="L221" s="1565">
        <f t="shared" si="305"/>
      </c>
      <c r="M221" s="1565">
        <f t="shared" si="276"/>
      </c>
      <c r="N221" s="1565">
        <f t="shared" si="73"/>
      </c>
      <c r="O221" s="1566">
        <f t="shared" si="363"/>
      </c>
      <c r="P221" s="1590">
        <v>0.0079</v>
      </c>
      <c r="Q221" s="1591">
        <v>43</v>
      </c>
      <c r="R221" s="1564">
        <f t="shared" si="189"/>
      </c>
      <c r="S221" s="1566">
        <v>24292</v>
      </c>
      <c r="T221" s="1566">
        <v>777</v>
      </c>
      <c r="U221" s="1566">
        <v>61</v>
      </c>
      <c r="V221" s="1566">
        <v>797</v>
      </c>
      <c r="W221" s="1566">
        <v>47</v>
      </c>
      <c r="X221" s="1566">
        <v>7</v>
      </c>
      <c r="Y221" s="1566">
        <v>2</v>
      </c>
      <c r="Z221" s="1593">
        <v>27</v>
      </c>
      <c r="AA221" s="1564">
        <f t="shared" si="131"/>
      </c>
      <c r="AB221" s="1568" t="s">
        <v>1139</v>
      </c>
      <c r="AC221" s="1595" t="s">
        <v>1140</v>
      </c>
      <c r="AD221" s="1595">
        <v>22</v>
      </c>
      <c r="AE221" s="1553"/>
    </row>
    <row r="222">
      <c r="A222" s="1594"/>
      <c r="B222" s="1560" t="s">
        <v>1144</v>
      </c>
      <c r="C222" s="1560" t="s">
        <v>1156</v>
      </c>
      <c r="D222" s="1561">
        <v>1920.08</v>
      </c>
      <c r="E222" s="1589">
        <v>0</v>
      </c>
      <c r="F222" s="1561">
        <f t="shared" si="34"/>
      </c>
      <c r="G222" s="1563">
        <f t="shared" si="334"/>
      </c>
      <c r="H222" s="1563">
        <f t="shared" si="160"/>
      </c>
      <c r="I222" s="1563">
        <f t="shared" si="102"/>
      </c>
      <c r="J222" s="1564">
        <f t="shared" si="247"/>
      </c>
      <c r="K222" s="1565">
        <f t="shared" si="218"/>
      </c>
      <c r="L222" s="1565">
        <f t="shared" si="305"/>
      </c>
      <c r="M222" s="1565">
        <f t="shared" si="276"/>
      </c>
      <c r="N222" s="1565">
        <f t="shared" si="73"/>
      </c>
      <c r="O222" s="1566">
        <f t="shared" si="363"/>
      </c>
      <c r="P222" s="1590">
        <v>0.0088</v>
      </c>
      <c r="Q222" s="1591">
        <v>42</v>
      </c>
      <c r="R222" s="1564">
        <f t="shared" si="189"/>
      </c>
      <c r="S222" s="1566">
        <v>24473</v>
      </c>
      <c r="T222" s="1566">
        <v>665</v>
      </c>
      <c r="U222" s="1566">
        <v>58</v>
      </c>
      <c r="V222" s="1566">
        <v>706</v>
      </c>
      <c r="W222" s="1566">
        <v>28</v>
      </c>
      <c r="X222" s="1566">
        <v>1</v>
      </c>
      <c r="Y222" s="1566">
        <v>0</v>
      </c>
      <c r="Z222" s="1566">
        <v>20</v>
      </c>
      <c r="AA222" s="1564">
        <f t="shared" si="131"/>
      </c>
      <c r="AB222" s="1568" t="s">
        <v>1139</v>
      </c>
      <c r="AC222" s="1595" t="s">
        <v>1140</v>
      </c>
      <c r="AD222" s="1595">
        <v>12</v>
      </c>
      <c r="AE222" s="1553"/>
    </row>
    <row r="223">
      <c r="A223" s="1594"/>
      <c r="B223" s="1560" t="s">
        <v>1144</v>
      </c>
      <c r="C223" s="1560" t="s">
        <v>1157</v>
      </c>
      <c r="D223" s="1561">
        <v>1862.8</v>
      </c>
      <c r="E223" s="1589">
        <v>1</v>
      </c>
      <c r="F223" s="1561">
        <f t="shared" si="34"/>
      </c>
      <c r="G223" s="1563">
        <f t="shared" si="334"/>
      </c>
      <c r="H223" s="1563">
        <f t="shared" si="160"/>
      </c>
      <c r="I223" s="1563">
        <f t="shared" si="102"/>
      </c>
      <c r="J223" s="1564">
        <f t="shared" si="247"/>
      </c>
      <c r="K223" s="1565">
        <f t="shared" si="218"/>
      </c>
      <c r="L223" s="1565">
        <f t="shared" si="305"/>
      </c>
      <c r="M223" s="1565">
        <f t="shared" si="276"/>
      </c>
      <c r="N223" s="1565">
        <f t="shared" si="73"/>
      </c>
      <c r="O223" s="1566">
        <f t="shared" si="363"/>
      </c>
      <c r="P223" s="1590">
        <v>0.0064</v>
      </c>
      <c r="Q223" s="1591">
        <v>36</v>
      </c>
      <c r="R223" s="1564">
        <f t="shared" si="189"/>
      </c>
      <c r="S223" s="1566">
        <v>30671</v>
      </c>
      <c r="T223" s="1566">
        <v>595</v>
      </c>
      <c r="U223" s="1566">
        <v>57</v>
      </c>
      <c r="V223" s="1566">
        <v>594</v>
      </c>
      <c r="W223" s="1566">
        <v>27</v>
      </c>
      <c r="X223" s="1566">
        <v>7</v>
      </c>
      <c r="Y223" s="1566">
        <v>1</v>
      </c>
      <c r="Z223" s="1566">
        <v>22</v>
      </c>
      <c r="AA223" s="1564">
        <f t="shared" si="131"/>
      </c>
      <c r="AB223" s="1568" t="s">
        <v>1139</v>
      </c>
      <c r="AC223" s="1595" t="s">
        <v>1140</v>
      </c>
      <c r="AD223" s="1595">
        <v>10</v>
      </c>
      <c r="AE223" s="1553"/>
    </row>
    <row r="224">
      <c r="A224" s="1594"/>
      <c r="B224" s="1571" t="s">
        <v>1143</v>
      </c>
      <c r="C224" s="1571"/>
      <c r="D224" s="1572">
        <f>SUM(D221:D223)</f>
      </c>
      <c r="E224" s="1573">
        <f>SUM(E221:E223)</f>
      </c>
      <c r="F224" s="1572">
        <f>SUM(F221:F223)</f>
      </c>
      <c r="G224" s="1574">
        <f t="shared" si="334"/>
      </c>
      <c r="H224" s="1574">
        <f t="shared" si="160"/>
      </c>
      <c r="I224" s="1574">
        <f t="shared" si="102"/>
      </c>
      <c r="J224" s="1574">
        <f t="shared" si="247"/>
      </c>
      <c r="K224" s="1575">
        <f t="shared" si="218"/>
      </c>
      <c r="L224" s="1575">
        <f t="shared" si="305"/>
      </c>
      <c r="M224" s="1575">
        <f t="shared" si="276"/>
      </c>
      <c r="N224" s="1575">
        <f t="shared" si="73"/>
      </c>
      <c r="O224" s="1576">
        <f t="shared" si="363"/>
      </c>
      <c r="P224" s="1575">
        <f>AVERAGE(P221:P223)</f>
      </c>
      <c r="Q224" s="1577">
        <f>AVERAGE(Q221:Q223)</f>
      </c>
      <c r="R224" s="1572">
        <f t="shared" si="189"/>
      </c>
      <c r="S224" s="1576">
        <f>SUM(S221:S223)</f>
      </c>
      <c r="T224" s="1576">
        <f>SUM(T221:T223)</f>
      </c>
      <c r="U224" s="1576">
        <f>SUM(U221:U223)</f>
      </c>
      <c r="V224" s="1576">
        <f>SUM(V221:V223)</f>
      </c>
      <c r="W224" s="1576">
        <f>SUM(W221:W223)</f>
      </c>
      <c r="X224" s="1576">
        <f>SUM(X221:X223)</f>
      </c>
      <c r="Y224" s="1576">
        <f>SUM(Y221:Y223)</f>
      </c>
      <c r="Z224" s="1576">
        <f>SUM(Z221:Z223)</f>
      </c>
      <c r="AA224" s="1577">
        <f t="shared" si="131"/>
      </c>
      <c r="AB224" s="1578"/>
      <c r="AC224" s="1578"/>
      <c r="AD224" s="1576">
        <f>SUM(AD221:AD223)</f>
      </c>
      <c r="AE224" s="1553"/>
    </row>
    <row r="225">
      <c r="A225" s="1594"/>
      <c r="B225" s="1581" t="s">
        <v>1149</v>
      </c>
      <c r="C225" s="1581"/>
      <c r="D225" s="1582">
        <f>D224+D220</f>
      </c>
      <c r="E225" s="1582">
        <f>E224+E220</f>
      </c>
      <c r="F225" s="1582">
        <f>F224+F220</f>
      </c>
      <c r="G225" s="1583">
        <f t="shared" si="334"/>
      </c>
      <c r="H225" s="1583">
        <f t="shared" si="160"/>
      </c>
      <c r="I225" s="1583">
        <f t="shared" si="102"/>
      </c>
      <c r="J225" s="1583">
        <f t="shared" si="247"/>
      </c>
      <c r="K225" s="1584">
        <f t="shared" si="218"/>
      </c>
      <c r="L225" s="1584">
        <f t="shared" si="305"/>
      </c>
      <c r="M225" s="1584">
        <f t="shared" si="276"/>
      </c>
      <c r="N225" s="1584">
        <f t="shared" si="73"/>
      </c>
      <c r="O225" s="1585">
        <f t="shared" si="363"/>
      </c>
      <c r="P225" s="1585">
        <f>(P224+P220)/2</f>
      </c>
      <c r="Q225" s="1586">
        <f>(Q224+Q220)/2</f>
      </c>
      <c r="R225" s="1582">
        <f>(R224+R220)/2</f>
      </c>
      <c r="S225" s="1585">
        <f>S224+S220</f>
      </c>
      <c r="T225" s="1585">
        <f>T224+T220</f>
      </c>
      <c r="U225" s="1585">
        <f>U224+U220</f>
      </c>
      <c r="V225" s="1585">
        <f>V224+V220</f>
      </c>
      <c r="W225" s="1585">
        <f>W224+W220</f>
      </c>
      <c r="X225" s="1585">
        <f>X224+X220</f>
      </c>
      <c r="Y225" s="1585">
        <f>Y224+Y220</f>
      </c>
      <c r="Z225" s="1585">
        <f>Z224+Z220</f>
      </c>
      <c r="AA225" s="1586">
        <f t="shared" si="131"/>
      </c>
      <c r="AB225" s="1587"/>
      <c r="AC225" s="1587"/>
      <c r="AD225" s="1585">
        <f>AD220+AD224</f>
      </c>
      <c r="AE225" s="1553"/>
    </row>
    <row r="226">
      <c r="A226" s="1548" t="s">
        <v>1103</v>
      </c>
      <c r="B226" s="1548" t="s">
        <v>1104</v>
      </c>
      <c r="C226" s="1548"/>
      <c r="D226" s="1549" t="s">
        <v>1105</v>
      </c>
      <c r="E226" s="1549"/>
      <c r="F226" s="1549"/>
      <c r="G226" s="1549"/>
      <c r="H226" s="1549"/>
      <c r="I226" s="1549"/>
      <c r="J226" s="1550" t="s">
        <v>1106</v>
      </c>
      <c r="K226" s="1550"/>
      <c r="L226" s="1550"/>
      <c r="M226" s="1550"/>
      <c r="N226" s="1550"/>
      <c r="O226" s="1550"/>
      <c r="P226" s="1550"/>
      <c r="Q226" s="1551"/>
      <c r="R226" s="1550"/>
      <c r="S226" s="1550"/>
      <c r="T226" s="1550"/>
      <c r="U226" s="1550"/>
      <c r="V226" s="1550"/>
      <c r="W226" s="1550"/>
      <c r="X226" s="1550"/>
      <c r="Y226" s="1550"/>
      <c r="Z226" s="1550"/>
      <c r="AA226" s="1550"/>
      <c r="AB226" s="1550"/>
      <c r="AC226" s="1550"/>
      <c r="AD226" s="1552"/>
      <c r="AE226" s="1553"/>
    </row>
    <row r="227">
      <c r="A227" s="1548"/>
      <c r="B227" s="1548" t="s">
        <v>1107</v>
      </c>
      <c r="C227" s="1548" t="s">
        <v>1108</v>
      </c>
      <c r="D227" s="1549" t="s">
        <v>1109</v>
      </c>
      <c r="E227" s="1554" t="s">
        <v>1110</v>
      </c>
      <c r="F227" s="1555" t="s">
        <v>1111</v>
      </c>
      <c r="G227" s="1556" t="s">
        <v>1112</v>
      </c>
      <c r="H227" s="1556" t="s">
        <v>1113</v>
      </c>
      <c r="I227" s="1556" t="s">
        <v>1114</v>
      </c>
      <c r="J227" s="1550" t="s">
        <v>1115</v>
      </c>
      <c r="K227" s="1557" t="s">
        <v>1116</v>
      </c>
      <c r="L227" s="1557" t="s">
        <v>1117</v>
      </c>
      <c r="M227" s="1557" t="s">
        <v>1118</v>
      </c>
      <c r="N227" s="1557" t="s">
        <v>1119</v>
      </c>
      <c r="O227" s="1558" t="s">
        <v>1120</v>
      </c>
      <c r="P227" s="1557" t="s">
        <v>1121</v>
      </c>
      <c r="Q227" s="1551" t="s">
        <v>1122</v>
      </c>
      <c r="R227" s="1550" t="s">
        <v>1123</v>
      </c>
      <c r="S227" s="1558" t="s">
        <v>1124</v>
      </c>
      <c r="T227" s="1558" t="s">
        <v>1125</v>
      </c>
      <c r="U227" s="1558" t="s">
        <v>1126</v>
      </c>
      <c r="V227" s="1558" t="s">
        <v>1127</v>
      </c>
      <c r="W227" s="1558" t="s">
        <v>1128</v>
      </c>
      <c r="X227" s="1558" t="s">
        <v>1129</v>
      </c>
      <c r="Y227" s="1558" t="s">
        <v>1130</v>
      </c>
      <c r="Z227" s="1558" t="s">
        <v>1131</v>
      </c>
      <c r="AA227" s="1550" t="s">
        <v>1132</v>
      </c>
      <c r="AB227" s="1552" t="s">
        <v>1133</v>
      </c>
      <c r="AC227" s="1552" t="s">
        <v>1134</v>
      </c>
      <c r="AD227" s="1552" t="s">
        <v>1135</v>
      </c>
      <c r="AE227" s="1553"/>
    </row>
    <row r="228">
      <c r="A228" s="1594" t="s">
        <v>1184</v>
      </c>
      <c r="B228" s="1560" t="s">
        <v>1137</v>
      </c>
      <c r="C228" s="1596" t="s">
        <v>1147</v>
      </c>
      <c r="D228" s="1561">
        <v>2000.11</v>
      </c>
      <c r="E228" s="1589">
        <v>4</v>
      </c>
      <c r="F228" s="1561">
        <v>9391.199999999999</v>
      </c>
      <c r="G228" s="1563">
        <f t="shared" ref="G228:G239" si="335">F228/D228</f>
      </c>
      <c r="H228" s="1563">
        <f t="shared" ref="H228:H239" si="161">D228/E228</f>
      </c>
      <c r="I228" s="1563">
        <f t="shared" ref="I228:I239" si="103">F228/E228</f>
      </c>
      <c r="J228" s="1564">
        <f t="shared" ref="J228:J239" si="248">D228/T228</f>
      </c>
      <c r="K228" s="1565">
        <f t="shared" ref="K228:K239" si="219">O228/S228*1</f>
      </c>
      <c r="L228" s="1565">
        <f t="shared" ref="L228:L239" si="306">T228/S228</f>
      </c>
      <c r="M228" s="1565">
        <f t="shared" ref="M228:M239" si="277">V228/S228</f>
      </c>
      <c r="N228" s="1565">
        <f t="shared" ref="N228:N239" si="74">W228/V228</f>
      </c>
      <c r="O228" s="1566">
        <f t="shared" ref="O228:O239" si="364">U228/P228</f>
      </c>
      <c r="P228" s="1590">
        <v>0.0075</v>
      </c>
      <c r="Q228" s="1591">
        <v>62</v>
      </c>
      <c r="R228" s="1564">
        <f t="shared" ref="R228:R238" si="190">(D228/S228)*1000</f>
      </c>
      <c r="S228" s="1566">
        <v>29114</v>
      </c>
      <c r="T228" s="1566">
        <v>582</v>
      </c>
      <c r="U228" s="1566">
        <v>74</v>
      </c>
      <c r="V228" s="1566">
        <v>592</v>
      </c>
      <c r="W228" s="1566">
        <v>80</v>
      </c>
      <c r="X228" s="1566">
        <v>4</v>
      </c>
      <c r="Y228" s="1566">
        <v>2</v>
      </c>
      <c r="Z228" s="1566">
        <v>14</v>
      </c>
      <c r="AA228" s="1564">
        <f t="shared" ref="AA228:AA239" si="132">AD228*1000/D228</f>
      </c>
      <c r="AB228" s="1568" t="s">
        <v>1139</v>
      </c>
      <c r="AC228" s="1595" t="s">
        <v>1140</v>
      </c>
      <c r="AD228" s="1595">
        <v>23</v>
      </c>
      <c r="AE228" s="1553"/>
    </row>
    <row r="229">
      <c r="A229" s="1594"/>
      <c r="B229" s="1560" t="s">
        <v>1137</v>
      </c>
      <c r="C229" s="1560" t="s">
        <v>1152</v>
      </c>
      <c r="D229" s="1561">
        <v>2166.25</v>
      </c>
      <c r="E229" s="1589">
        <v>2</v>
      </c>
      <c r="F229" s="1561">
        <v>3943.56</v>
      </c>
      <c r="G229" s="1563">
        <f t="shared" si="335"/>
      </c>
      <c r="H229" s="1569">
        <f t="shared" si="161"/>
      </c>
      <c r="I229" s="1569">
        <f t="shared" si="103"/>
      </c>
      <c r="J229" s="1564">
        <f t="shared" si="248"/>
      </c>
      <c r="K229" s="1565">
        <f t="shared" si="219"/>
      </c>
      <c r="L229" s="1565">
        <f t="shared" si="306"/>
      </c>
      <c r="M229" s="1565">
        <f t="shared" si="277"/>
      </c>
      <c r="N229" s="1565">
        <f t="shared" si="74"/>
      </c>
      <c r="O229" s="1566">
        <f t="shared" si="364"/>
      </c>
      <c r="P229" s="1590">
        <v>0.0134</v>
      </c>
      <c r="Q229" s="1591">
        <v>62</v>
      </c>
      <c r="R229" s="1564">
        <f t="shared" si="190"/>
      </c>
      <c r="S229" s="1566">
        <v>27608</v>
      </c>
      <c r="T229" s="1566">
        <v>468</v>
      </c>
      <c r="U229" s="1566">
        <v>101</v>
      </c>
      <c r="V229" s="1566">
        <v>475</v>
      </c>
      <c r="W229" s="1566">
        <v>29</v>
      </c>
      <c r="X229" s="1566">
        <v>3</v>
      </c>
      <c r="Y229" s="1566">
        <v>1</v>
      </c>
      <c r="Z229" s="1566">
        <v>23</v>
      </c>
      <c r="AA229" s="1564">
        <f t="shared" si="132"/>
      </c>
      <c r="AB229" s="1568" t="s">
        <v>1139</v>
      </c>
      <c r="AC229" s="1595" t="s">
        <v>1140</v>
      </c>
      <c r="AD229" s="1595">
        <v>21</v>
      </c>
      <c r="AE229" s="1553"/>
    </row>
    <row r="230">
      <c r="A230" s="1594"/>
      <c r="B230" s="1560" t="s">
        <v>1137</v>
      </c>
      <c r="C230" s="1560" t="s">
        <v>1153</v>
      </c>
      <c r="D230" s="1561">
        <v>1639.22</v>
      </c>
      <c r="E230" s="1589">
        <v>4</v>
      </c>
      <c r="F230" s="1561">
        <f t="shared" ref="F230:F232" si="35">E230*2000</f>
      </c>
      <c r="G230" s="1563">
        <f t="shared" si="335"/>
      </c>
      <c r="H230" s="1563">
        <f t="shared" si="161"/>
      </c>
      <c r="I230" s="1563">
        <f t="shared" si="103"/>
      </c>
      <c r="J230" s="1570">
        <f t="shared" si="248"/>
      </c>
      <c r="K230" s="1565">
        <f t="shared" si="219"/>
      </c>
      <c r="L230" s="1565">
        <f t="shared" si="306"/>
      </c>
      <c r="M230" s="1565">
        <f t="shared" si="277"/>
      </c>
      <c r="N230" s="1565">
        <f t="shared" si="74"/>
      </c>
      <c r="O230" s="1566">
        <f t="shared" si="364"/>
      </c>
      <c r="P230" s="1590">
        <v>0.015</v>
      </c>
      <c r="Q230" s="1591">
        <v>58</v>
      </c>
      <c r="R230" s="1564">
        <f t="shared" si="190"/>
      </c>
      <c r="S230" s="1566">
        <v>19514</v>
      </c>
      <c r="T230" s="1566">
        <v>410</v>
      </c>
      <c r="U230" s="1566">
        <v>85</v>
      </c>
      <c r="V230" s="1566">
        <v>428</v>
      </c>
      <c r="W230" s="1566">
        <v>60</v>
      </c>
      <c r="X230" s="1566">
        <v>4</v>
      </c>
      <c r="Y230" s="1566">
        <v>1</v>
      </c>
      <c r="Z230" s="1566">
        <v>18</v>
      </c>
      <c r="AA230" s="1564">
        <f t="shared" si="132"/>
      </c>
      <c r="AB230" s="1568" t="s">
        <v>1139</v>
      </c>
      <c r="AC230" s="1595" t="s">
        <v>1140</v>
      </c>
      <c r="AD230" s="1595">
        <v>15</v>
      </c>
      <c r="AE230" s="1553"/>
    </row>
    <row r="231">
      <c r="A231" s="1594"/>
      <c r="B231" s="1560" t="s">
        <v>1137</v>
      </c>
      <c r="C231" s="1596" t="s">
        <v>1154</v>
      </c>
      <c r="D231" s="1588">
        <v>1897.33</v>
      </c>
      <c r="E231" s="1589">
        <v>3</v>
      </c>
      <c r="F231" s="1561">
        <f t="shared" si="35"/>
      </c>
      <c r="G231" s="1563">
        <f t="shared" si="335"/>
      </c>
      <c r="H231" s="1563">
        <f t="shared" si="161"/>
      </c>
      <c r="I231" s="1563">
        <f t="shared" si="103"/>
      </c>
      <c r="J231" s="1570">
        <f t="shared" si="248"/>
      </c>
      <c r="K231" s="1565">
        <f t="shared" si="219"/>
      </c>
      <c r="L231" s="1565">
        <f t="shared" si="306"/>
      </c>
      <c r="M231" s="1565">
        <f t="shared" si="277"/>
      </c>
      <c r="N231" s="1565">
        <f t="shared" si="74"/>
      </c>
      <c r="O231" s="1566">
        <f t="shared" si="364"/>
      </c>
      <c r="P231" s="1590">
        <v>0.0125</v>
      </c>
      <c r="Q231" s="1591">
        <v>56</v>
      </c>
      <c r="R231" s="1564">
        <f t="shared" si="190"/>
      </c>
      <c r="S231" s="1566">
        <v>24268</v>
      </c>
      <c r="T231" s="1566">
        <v>661</v>
      </c>
      <c r="U231" s="1566">
        <v>90</v>
      </c>
      <c r="V231" s="1566">
        <v>704</v>
      </c>
      <c r="W231" s="1566">
        <v>80</v>
      </c>
      <c r="X231" s="1566">
        <v>5</v>
      </c>
      <c r="Y231" s="1566">
        <v>2</v>
      </c>
      <c r="Z231" s="1566">
        <v>14</v>
      </c>
      <c r="AA231" s="1564">
        <f t="shared" si="132"/>
      </c>
      <c r="AB231" s="1568" t="s">
        <v>1139</v>
      </c>
      <c r="AC231" s="1595" t="s">
        <v>1140</v>
      </c>
      <c r="AD231" s="1595">
        <v>25</v>
      </c>
      <c r="AE231" s="1553"/>
    </row>
    <row r="232">
      <c r="A232" s="1594"/>
      <c r="B232" s="1560" t="s">
        <v>1137</v>
      </c>
      <c r="C232" s="1596" t="s">
        <v>1155</v>
      </c>
      <c r="D232" s="1588">
        <v>2297.09</v>
      </c>
      <c r="E232" s="1589">
        <v>0</v>
      </c>
      <c r="F232" s="1561">
        <f t="shared" si="35"/>
      </c>
      <c r="G232" s="1563">
        <f t="shared" si="335"/>
      </c>
      <c r="H232" s="1563">
        <f t="shared" si="161"/>
      </c>
      <c r="I232" s="1563">
        <f t="shared" si="103"/>
      </c>
      <c r="J232" s="1570">
        <f t="shared" si="248"/>
      </c>
      <c r="K232" s="1565">
        <f t="shared" si="219"/>
      </c>
      <c r="L232" s="1565">
        <f t="shared" si="306"/>
      </c>
      <c r="M232" s="1565">
        <f t="shared" si="277"/>
      </c>
      <c r="N232" s="1565">
        <f t="shared" si="74"/>
      </c>
      <c r="O232" s="1566">
        <f t="shared" si="364"/>
      </c>
      <c r="P232" s="1590">
        <v>0.0136</v>
      </c>
      <c r="Q232" s="1591">
        <v>53</v>
      </c>
      <c r="R232" s="1564">
        <f t="shared" si="190"/>
      </c>
      <c r="S232" s="1566">
        <v>26733</v>
      </c>
      <c r="T232" s="1566">
        <v>730</v>
      </c>
      <c r="U232" s="1566">
        <v>98</v>
      </c>
      <c r="V232" s="1566">
        <v>775</v>
      </c>
      <c r="W232" s="1566">
        <v>65</v>
      </c>
      <c r="X232" s="1566">
        <v>3</v>
      </c>
      <c r="Y232" s="1566">
        <v>4</v>
      </c>
      <c r="Z232" s="1566">
        <v>16</v>
      </c>
      <c r="AA232" s="1564">
        <f t="shared" si="132"/>
      </c>
      <c r="AB232" s="1568" t="s">
        <v>1139</v>
      </c>
      <c r="AC232" s="1595" t="s">
        <v>1140</v>
      </c>
      <c r="AD232" s="1595">
        <v>26</v>
      </c>
      <c r="AE232" s="1553"/>
    </row>
    <row r="233">
      <c r="A233" s="1594"/>
      <c r="B233" s="1571" t="s">
        <v>1143</v>
      </c>
      <c r="C233" s="1571"/>
      <c r="D233" s="1572">
        <f>SUM(D228:D232)</f>
      </c>
      <c r="E233" s="1573">
        <f>SUM(E228:E232)</f>
      </c>
      <c r="F233" s="1572">
        <f>SUM(F228:F232)</f>
      </c>
      <c r="G233" s="1574">
        <f t="shared" si="335"/>
      </c>
      <c r="H233" s="1574">
        <f t="shared" si="161"/>
      </c>
      <c r="I233" s="1574">
        <f t="shared" si="103"/>
      </c>
      <c r="J233" s="1574">
        <f t="shared" si="248"/>
      </c>
      <c r="K233" s="1575">
        <f t="shared" si="219"/>
      </c>
      <c r="L233" s="1575">
        <f t="shared" si="306"/>
      </c>
      <c r="M233" s="1575">
        <f t="shared" si="277"/>
      </c>
      <c r="N233" s="1575">
        <f t="shared" si="74"/>
      </c>
      <c r="O233" s="1576">
        <f t="shared" si="364"/>
      </c>
      <c r="P233" s="1575">
        <f>AVERAGE(P228:P232)</f>
      </c>
      <c r="Q233" s="1577">
        <f>AVERAGE(Q228:Q232)</f>
      </c>
      <c r="R233" s="1574">
        <f t="shared" si="190"/>
      </c>
      <c r="S233" s="1576">
        <f>SUM(S228:S232)</f>
      </c>
      <c r="T233" s="1576">
        <f>SUM(T228:T232)</f>
      </c>
      <c r="U233" s="1576">
        <f>SUM(U228:U232)</f>
      </c>
      <c r="V233" s="1576">
        <f>SUM(V228:V232)</f>
      </c>
      <c r="W233" s="1576">
        <f>SUM(W228:W232)</f>
      </c>
      <c r="X233" s="1576">
        <f>SUM(X228:X232)</f>
      </c>
      <c r="Y233" s="1576">
        <f>SUM(Y228:Y232)</f>
      </c>
      <c r="Z233" s="1576">
        <f>SUM(Z228:Z232)</f>
      </c>
      <c r="AA233" s="1577">
        <f t="shared" si="132"/>
      </c>
      <c r="AB233" s="1578"/>
      <c r="AC233" s="1578"/>
      <c r="AD233" s="1576">
        <f>SUM(AD228:AD232)</f>
      </c>
      <c r="AE233" s="1553"/>
    </row>
    <row r="234">
      <c r="A234" s="1594"/>
      <c r="B234" s="1560" t="s">
        <v>1144</v>
      </c>
      <c r="C234" s="1560" t="s">
        <v>1156</v>
      </c>
      <c r="D234" s="1579">
        <v>1829.83</v>
      </c>
      <c r="E234" s="1589">
        <v>4</v>
      </c>
      <c r="F234" s="1561">
        <f t="shared" ref="F234:F237" si="36">E234*2000</f>
      </c>
      <c r="G234" s="1563">
        <f t="shared" si="335"/>
      </c>
      <c r="H234" s="1563">
        <f t="shared" si="161"/>
      </c>
      <c r="I234" s="1563">
        <f t="shared" si="103"/>
      </c>
      <c r="J234" s="1564">
        <f t="shared" si="248"/>
      </c>
      <c r="K234" s="1565">
        <f t="shared" si="219"/>
      </c>
      <c r="L234" s="1565">
        <f t="shared" si="306"/>
      </c>
      <c r="M234" s="1565">
        <f t="shared" si="277"/>
      </c>
      <c r="N234" s="1565">
        <f t="shared" si="74"/>
      </c>
      <c r="O234" s="1566">
        <f t="shared" si="364"/>
      </c>
      <c r="P234" s="1590">
        <v>0.009</v>
      </c>
      <c r="Q234" s="1591">
        <v>53</v>
      </c>
      <c r="R234" s="1564">
        <f t="shared" si="190"/>
      </c>
      <c r="S234" s="1566">
        <v>21795</v>
      </c>
      <c r="T234" s="1566">
        <v>580</v>
      </c>
      <c r="U234" s="1566">
        <v>77</v>
      </c>
      <c r="V234" s="1566">
        <v>598</v>
      </c>
      <c r="W234" s="1566">
        <v>58</v>
      </c>
      <c r="X234" s="1566">
        <v>6</v>
      </c>
      <c r="Y234" s="1566">
        <v>2</v>
      </c>
      <c r="Z234" s="1593">
        <v>21</v>
      </c>
      <c r="AA234" s="1564">
        <f t="shared" si="132"/>
      </c>
      <c r="AB234" s="1568" t="s">
        <v>1139</v>
      </c>
      <c r="AC234" s="1595" t="s">
        <v>1140</v>
      </c>
      <c r="AD234" s="1595">
        <v>24</v>
      </c>
      <c r="AE234" s="1553"/>
    </row>
    <row r="235">
      <c r="A235" s="1594"/>
      <c r="B235" s="1560" t="s">
        <v>1144</v>
      </c>
      <c r="C235" s="1560" t="s">
        <v>1157</v>
      </c>
      <c r="D235" s="1561">
        <v>2132.25</v>
      </c>
      <c r="E235" s="1589">
        <v>3</v>
      </c>
      <c r="F235" s="1561">
        <f t="shared" si="36"/>
      </c>
      <c r="G235" s="1563">
        <f t="shared" si="335"/>
      </c>
      <c r="H235" s="1563">
        <f t="shared" si="161"/>
      </c>
      <c r="I235" s="1563">
        <f t="shared" si="103"/>
      </c>
      <c r="J235" s="1564">
        <f t="shared" si="248"/>
      </c>
      <c r="K235" s="1565">
        <f t="shared" si="219"/>
      </c>
      <c r="L235" s="1565">
        <f t="shared" si="306"/>
      </c>
      <c r="M235" s="1565">
        <f t="shared" si="277"/>
      </c>
      <c r="N235" s="1565">
        <f t="shared" si="74"/>
      </c>
      <c r="O235" s="1566">
        <f t="shared" si="364"/>
      </c>
      <c r="P235" s="1590">
        <v>0.008</v>
      </c>
      <c r="Q235" s="1591">
        <v>54</v>
      </c>
      <c r="R235" s="1564">
        <f t="shared" si="190"/>
      </c>
      <c r="S235" s="1566">
        <v>24470</v>
      </c>
      <c r="T235" s="1566">
        <v>784</v>
      </c>
      <c r="U235" s="1566">
        <v>68</v>
      </c>
      <c r="V235" s="1566">
        <v>838</v>
      </c>
      <c r="W235" s="1566">
        <v>83</v>
      </c>
      <c r="X235" s="1566">
        <v>9</v>
      </c>
      <c r="Y235" s="1566">
        <v>1</v>
      </c>
      <c r="Z235" s="1566">
        <v>18</v>
      </c>
      <c r="AA235" s="1564">
        <f t="shared" si="132"/>
      </c>
      <c r="AB235" s="1568" t="s">
        <v>1139</v>
      </c>
      <c r="AC235" s="1595" t="s">
        <v>1140</v>
      </c>
      <c r="AD235" s="1595">
        <v>30</v>
      </c>
      <c r="AE235" s="1553"/>
    </row>
    <row r="236">
      <c r="A236" s="1594"/>
      <c r="B236" s="1560" t="s">
        <v>1144</v>
      </c>
      <c r="C236" s="1596" t="s">
        <v>1158</v>
      </c>
      <c r="D236" s="1561">
        <v>1665.75</v>
      </c>
      <c r="E236" s="1589">
        <v>1</v>
      </c>
      <c r="F236" s="1561">
        <f t="shared" si="36"/>
      </c>
      <c r="G236" s="1563">
        <f t="shared" si="335"/>
      </c>
      <c r="H236" s="1563">
        <f t="shared" si="161"/>
      </c>
      <c r="I236" s="1563">
        <f t="shared" si="103"/>
      </c>
      <c r="J236" s="1564">
        <f t="shared" si="248"/>
      </c>
      <c r="K236" s="1565">
        <f t="shared" si="219"/>
      </c>
      <c r="L236" s="1565">
        <f t="shared" si="306"/>
      </c>
      <c r="M236" s="1565">
        <f t="shared" si="277"/>
      </c>
      <c r="N236" s="1565">
        <f t="shared" si="74"/>
      </c>
      <c r="O236" s="1566">
        <f t="shared" si="364"/>
      </c>
      <c r="P236" s="1590">
        <v>0.0069</v>
      </c>
      <c r="Q236" s="1591">
        <v>54</v>
      </c>
      <c r="R236" s="1564">
        <f t="shared" si="190"/>
      </c>
      <c r="S236" s="1566">
        <v>21213</v>
      </c>
      <c r="T236" s="1566">
        <v>475</v>
      </c>
      <c r="U236" s="1566">
        <v>59</v>
      </c>
      <c r="V236" s="1566">
        <v>489</v>
      </c>
      <c r="W236" s="1566">
        <v>40</v>
      </c>
      <c r="X236" s="1566">
        <v>6</v>
      </c>
      <c r="Y236" s="1566">
        <v>0</v>
      </c>
      <c r="Z236" s="1566">
        <v>18</v>
      </c>
      <c r="AA236" s="1564">
        <f t="shared" si="132"/>
      </c>
      <c r="AB236" s="1568" t="s">
        <v>1139</v>
      </c>
      <c r="AC236" s="1595" t="s">
        <v>1140</v>
      </c>
      <c r="AD236" s="1595">
        <v>15</v>
      </c>
      <c r="AE236" s="1553"/>
    </row>
    <row customHeight="true" ht="18.452380952380953" r="237">
      <c r="A237" s="1594"/>
      <c r="B237" s="1560" t="s">
        <v>1144</v>
      </c>
      <c r="C237" s="1596" t="s">
        <v>1179</v>
      </c>
      <c r="D237" s="1561">
        <v>1545.2</v>
      </c>
      <c r="E237" s="1589">
        <v>4</v>
      </c>
      <c r="F237" s="1561">
        <f t="shared" si="36"/>
      </c>
      <c r="G237" s="1563">
        <f t="shared" si="335"/>
      </c>
      <c r="H237" s="1563">
        <f t="shared" si="161"/>
      </c>
      <c r="I237" s="1563">
        <f t="shared" si="103"/>
      </c>
      <c r="J237" s="1564">
        <f t="shared" si="248"/>
      </c>
      <c r="K237" s="1565">
        <f t="shared" si="219"/>
      </c>
      <c r="L237" s="1565">
        <f t="shared" si="306"/>
      </c>
      <c r="M237" s="1565">
        <f t="shared" si="277"/>
      </c>
      <c r="N237" s="1565">
        <f t="shared" si="74"/>
      </c>
      <c r="O237" s="1566">
        <f t="shared" si="364"/>
      </c>
      <c r="P237" s="1590">
        <v>0.0097</v>
      </c>
      <c r="Q237" s="1591">
        <v>53</v>
      </c>
      <c r="R237" s="1564">
        <f t="shared" si="190"/>
      </c>
      <c r="S237" s="1566">
        <v>22249</v>
      </c>
      <c r="T237" s="1566">
        <v>618</v>
      </c>
      <c r="U237" s="1566">
        <v>76</v>
      </c>
      <c r="V237" s="1566">
        <v>652</v>
      </c>
      <c r="W237" s="1566">
        <v>75</v>
      </c>
      <c r="X237" s="1566">
        <v>7</v>
      </c>
      <c r="Y237" s="1566">
        <v>1</v>
      </c>
      <c r="Z237" s="1566">
        <v>20</v>
      </c>
      <c r="AA237" s="1564">
        <f t="shared" si="132"/>
      </c>
      <c r="AB237" s="1568" t="s">
        <v>1139</v>
      </c>
      <c r="AC237" s="1595" t="s">
        <v>1140</v>
      </c>
      <c r="AD237" s="1595">
        <v>25</v>
      </c>
      <c r="AE237" s="1553"/>
    </row>
    <row r="238">
      <c r="A238" s="1594"/>
      <c r="B238" s="1571" t="s">
        <v>1143</v>
      </c>
      <c r="C238" s="1571"/>
      <c r="D238" s="1572">
        <f>SUM(D234:D237)</f>
      </c>
      <c r="E238" s="1573">
        <f>SUM(E234:E237)</f>
      </c>
      <c r="F238" s="1572">
        <f>SUM(F234:F237)</f>
      </c>
      <c r="G238" s="1574">
        <f t="shared" si="335"/>
      </c>
      <c r="H238" s="1574">
        <f t="shared" si="161"/>
      </c>
      <c r="I238" s="1574">
        <f t="shared" si="103"/>
      </c>
      <c r="J238" s="1574">
        <f t="shared" si="248"/>
      </c>
      <c r="K238" s="1575">
        <f t="shared" si="219"/>
      </c>
      <c r="L238" s="1575">
        <f t="shared" si="306"/>
      </c>
      <c r="M238" s="1575">
        <f t="shared" si="277"/>
      </c>
      <c r="N238" s="1575">
        <f t="shared" si="74"/>
      </c>
      <c r="O238" s="1576">
        <f t="shared" si="364"/>
      </c>
      <c r="P238" s="1575">
        <f>AVERAGE(P234:P237)</f>
      </c>
      <c r="Q238" s="1577">
        <f>AVERAGE(Q234:Q237)</f>
      </c>
      <c r="R238" s="1572">
        <f t="shared" si="190"/>
      </c>
      <c r="S238" s="1576">
        <f>SUM(S234:S237)</f>
      </c>
      <c r="T238" s="1576">
        <f>SUM(T234:T237)</f>
      </c>
      <c r="U238" s="1576">
        <f>SUM(U234:U237)</f>
      </c>
      <c r="V238" s="1576">
        <f>SUM(V234:V237)</f>
      </c>
      <c r="W238" s="1576">
        <f>SUM(W234:W237)</f>
      </c>
      <c r="X238" s="1576">
        <f>SUM(X234:X237)</f>
      </c>
      <c r="Y238" s="1576">
        <f>SUM(Y234:Y237)</f>
      </c>
      <c r="Z238" s="1576">
        <f>SUM(Z234:Z237)</f>
      </c>
      <c r="AA238" s="1577">
        <f t="shared" si="132"/>
      </c>
      <c r="AB238" s="1578"/>
      <c r="AC238" s="1578"/>
      <c r="AD238" s="1576">
        <f>SUM(AD234:AD237)</f>
      </c>
      <c r="AE238" s="1553"/>
    </row>
    <row r="239">
      <c r="A239" s="1594"/>
      <c r="B239" s="1581" t="s">
        <v>1149</v>
      </c>
      <c r="C239" s="1581"/>
      <c r="D239" s="1582">
        <f>D238+D233</f>
      </c>
      <c r="E239" s="1582">
        <f>E238+E233</f>
      </c>
      <c r="F239" s="1582">
        <f>F238+F233</f>
      </c>
      <c r="G239" s="1583">
        <f t="shared" si="335"/>
      </c>
      <c r="H239" s="1583">
        <f t="shared" si="161"/>
      </c>
      <c r="I239" s="1583">
        <f t="shared" si="103"/>
      </c>
      <c r="J239" s="1583">
        <f t="shared" si="248"/>
      </c>
      <c r="K239" s="1584">
        <f t="shared" si="219"/>
      </c>
      <c r="L239" s="1584">
        <f t="shared" si="306"/>
      </c>
      <c r="M239" s="1584">
        <f t="shared" si="277"/>
      </c>
      <c r="N239" s="1584">
        <f t="shared" si="74"/>
      </c>
      <c r="O239" s="1585">
        <f t="shared" si="364"/>
      </c>
      <c r="P239" s="1585">
        <f>(P238+P233)/2</f>
      </c>
      <c r="Q239" s="1586">
        <f>(Q238+Q233)/2</f>
      </c>
      <c r="R239" s="1582">
        <f>(R238+R233)/2</f>
      </c>
      <c r="S239" s="1585">
        <f>S238+S233</f>
      </c>
      <c r="T239" s="1585">
        <f>T238+T233</f>
      </c>
      <c r="U239" s="1585">
        <f>U238+U233</f>
      </c>
      <c r="V239" s="1585">
        <f>V238+V233</f>
      </c>
      <c r="W239" s="1585">
        <f>W238+W233</f>
      </c>
      <c r="X239" s="1585">
        <f>X238+X233</f>
      </c>
      <c r="Y239" s="1585">
        <f>Y238+Y233</f>
      </c>
      <c r="Z239" s="1585">
        <f>Z238+Z233</f>
      </c>
      <c r="AA239" s="1586">
        <f t="shared" si="132"/>
      </c>
      <c r="AB239" s="1587"/>
      <c r="AC239" s="1587"/>
      <c r="AD239" s="1585">
        <f>AD233+AD238</f>
      </c>
      <c r="AE239" s="1553"/>
    </row>
    <row r="240">
      <c r="A240" s="1548" t="s">
        <v>1103</v>
      </c>
      <c r="B240" s="1548" t="s">
        <v>1104</v>
      </c>
      <c r="C240" s="1548"/>
      <c r="D240" s="1549" t="s">
        <v>1105</v>
      </c>
      <c r="E240" s="1549"/>
      <c r="F240" s="1549"/>
      <c r="G240" s="1549"/>
      <c r="H240" s="1549"/>
      <c r="I240" s="1549"/>
      <c r="J240" s="1550" t="s">
        <v>1106</v>
      </c>
      <c r="K240" s="1550"/>
      <c r="L240" s="1550"/>
      <c r="M240" s="1550"/>
      <c r="N240" s="1550"/>
      <c r="O240" s="1550"/>
      <c r="P240" s="1550"/>
      <c r="Q240" s="1551"/>
      <c r="R240" s="1550"/>
      <c r="S240" s="1550"/>
      <c r="T240" s="1550"/>
      <c r="U240" s="1550"/>
      <c r="V240" s="1550"/>
      <c r="W240" s="1550"/>
      <c r="X240" s="1550"/>
      <c r="Y240" s="1550"/>
      <c r="Z240" s="1550"/>
      <c r="AA240" s="1550"/>
      <c r="AB240" s="1550"/>
      <c r="AC240" s="1550"/>
      <c r="AD240" s="1552"/>
      <c r="AE240" s="1553"/>
    </row>
    <row r="241">
      <c r="A241" s="1548"/>
      <c r="B241" s="1548" t="s">
        <v>1107</v>
      </c>
      <c r="C241" s="1548" t="s">
        <v>1108</v>
      </c>
      <c r="D241" s="1549" t="s">
        <v>1109</v>
      </c>
      <c r="E241" s="1554" t="s">
        <v>1110</v>
      </c>
      <c r="F241" s="1555" t="s">
        <v>1111</v>
      </c>
      <c r="G241" s="1556" t="s">
        <v>1112</v>
      </c>
      <c r="H241" s="1556" t="s">
        <v>1113</v>
      </c>
      <c r="I241" s="1556" t="s">
        <v>1114</v>
      </c>
      <c r="J241" s="1550" t="s">
        <v>1115</v>
      </c>
      <c r="K241" s="1557" t="s">
        <v>1116</v>
      </c>
      <c r="L241" s="1557" t="s">
        <v>1117</v>
      </c>
      <c r="M241" s="1557" t="s">
        <v>1118</v>
      </c>
      <c r="N241" s="1557" t="s">
        <v>1119</v>
      </c>
      <c r="O241" s="1558" t="s">
        <v>1120</v>
      </c>
      <c r="P241" s="1557" t="s">
        <v>1121</v>
      </c>
      <c r="Q241" s="1551" t="s">
        <v>1122</v>
      </c>
      <c r="R241" s="1550" t="s">
        <v>1123</v>
      </c>
      <c r="S241" s="1558" t="s">
        <v>1124</v>
      </c>
      <c r="T241" s="1558" t="s">
        <v>1125</v>
      </c>
      <c r="U241" s="1558" t="s">
        <v>1126</v>
      </c>
      <c r="V241" s="1558" t="s">
        <v>1127</v>
      </c>
      <c r="W241" s="1558" t="s">
        <v>1128</v>
      </c>
      <c r="X241" s="1558" t="s">
        <v>1129</v>
      </c>
      <c r="Y241" s="1558" t="s">
        <v>1130</v>
      </c>
      <c r="Z241" s="1558" t="s">
        <v>1131</v>
      </c>
      <c r="AA241" s="1550" t="s">
        <v>1132</v>
      </c>
      <c r="AB241" s="1552" t="s">
        <v>1133</v>
      </c>
      <c r="AC241" s="1552" t="s">
        <v>1134</v>
      </c>
      <c r="AD241" s="1552" t="s">
        <v>1135</v>
      </c>
      <c r="AE241" s="1553"/>
    </row>
    <row r="242">
      <c r="A242" s="1594" t="s">
        <v>1185</v>
      </c>
      <c r="B242" s="1560" t="s">
        <v>1144</v>
      </c>
      <c r="C242" s="1596" t="s">
        <v>1147</v>
      </c>
      <c r="D242" s="1561">
        <v>1714.6</v>
      </c>
      <c r="E242" s="1589">
        <v>1</v>
      </c>
      <c r="F242" s="1561">
        <f t="shared" ref="F242:F245" si="37">E242*2000</f>
      </c>
      <c r="G242" s="1563">
        <f t="shared" ref="G242:G252" si="336">F242/D242</f>
      </c>
      <c r="H242" s="1563">
        <f t="shared" ref="H242:H252" si="162">D242/E242</f>
      </c>
      <c r="I242" s="1563">
        <f t="shared" ref="I242:I252" si="104">F242/E242</f>
      </c>
      <c r="J242" s="1564">
        <f t="shared" ref="J242:J252" si="249">D242/T242</f>
      </c>
      <c r="K242" s="1565">
        <f t="shared" ref="K242:K252" si="220">O242/S242*1</f>
      </c>
      <c r="L242" s="1565">
        <f t="shared" ref="L242:L252" si="307">T242/S242</f>
      </c>
      <c r="M242" s="1565">
        <f t="shared" ref="M242:M252" si="278">V242/S242</f>
      </c>
      <c r="N242" s="1565">
        <f t="shared" ref="N242:N252" si="75">W242/V242</f>
      </c>
      <c r="O242" s="1566">
        <f t="shared" ref="O242:O252" si="365">U242/P242</f>
      </c>
      <c r="P242" s="1590">
        <v>0.0089</v>
      </c>
      <c r="Q242" s="1591">
        <v>42</v>
      </c>
      <c r="R242" s="1564">
        <f t="shared" ref="R242:R251" si="191">(D242/S242)*1000</f>
      </c>
      <c r="S242" s="1566">
        <v>21185</v>
      </c>
      <c r="T242" s="1566">
        <v>376</v>
      </c>
      <c r="U242" s="1566">
        <v>55</v>
      </c>
      <c r="V242" s="1566">
        <v>381</v>
      </c>
      <c r="W242" s="1566">
        <v>42</v>
      </c>
      <c r="X242" s="1566">
        <v>3</v>
      </c>
      <c r="Y242" s="1566">
        <v>0</v>
      </c>
      <c r="Z242" s="1566">
        <v>16</v>
      </c>
      <c r="AA242" s="1564">
        <f t="shared" ref="AA242:AA252" si="133">AD242*1000/D242</f>
      </c>
      <c r="AB242" s="1568" t="s">
        <v>1139</v>
      </c>
      <c r="AC242" s="1595" t="s">
        <v>1140</v>
      </c>
      <c r="AD242" s="1595">
        <v>19</v>
      </c>
      <c r="AE242" s="1553"/>
    </row>
    <row r="243">
      <c r="A243" s="1594"/>
      <c r="B243" s="1560" t="s">
        <v>1144</v>
      </c>
      <c r="C243" s="1560" t="s">
        <v>1152</v>
      </c>
      <c r="D243" s="1561">
        <v>2500.36</v>
      </c>
      <c r="E243" s="1589">
        <v>5</v>
      </c>
      <c r="F243" s="1561">
        <f t="shared" si="37"/>
      </c>
      <c r="G243" s="1563">
        <f t="shared" si="336"/>
      </c>
      <c r="H243" s="1569">
        <f t="shared" si="162"/>
      </c>
      <c r="I243" s="1569">
        <f t="shared" si="104"/>
      </c>
      <c r="J243" s="1564">
        <f t="shared" si="249"/>
      </c>
      <c r="K243" s="1565">
        <f t="shared" si="220"/>
      </c>
      <c r="L243" s="1565">
        <f t="shared" si="307"/>
      </c>
      <c r="M243" s="1565">
        <f t="shared" si="278"/>
      </c>
      <c r="N243" s="1565">
        <f t="shared" si="75"/>
      </c>
      <c r="O243" s="1566">
        <f t="shared" si="365"/>
      </c>
      <c r="P243" s="1590">
        <v>0.0304</v>
      </c>
      <c r="Q243" s="1591">
        <v>54</v>
      </c>
      <c r="R243" s="1564">
        <f t="shared" si="191"/>
      </c>
      <c r="S243" s="1566">
        <v>28272</v>
      </c>
      <c r="T243" s="1566">
        <v>464</v>
      </c>
      <c r="U243" s="1566">
        <v>117</v>
      </c>
      <c r="V243" s="1566">
        <v>485</v>
      </c>
      <c r="W243" s="1566">
        <v>73</v>
      </c>
      <c r="X243" s="1566">
        <v>7</v>
      </c>
      <c r="Y243" s="1566">
        <v>1</v>
      </c>
      <c r="Z243" s="1566">
        <v>38</v>
      </c>
      <c r="AA243" s="1564">
        <f t="shared" si="133"/>
      </c>
      <c r="AB243" s="1568" t="s">
        <v>1139</v>
      </c>
      <c r="AC243" s="1595" t="s">
        <v>1140</v>
      </c>
      <c r="AD243" s="1595">
        <v>29</v>
      </c>
      <c r="AE243" s="1553"/>
    </row>
    <row r="244">
      <c r="A244" s="1594"/>
      <c r="B244" s="1560" t="s">
        <v>1144</v>
      </c>
      <c r="C244" s="1560" t="s">
        <v>1153</v>
      </c>
      <c r="D244" s="1588">
        <v>2021.3</v>
      </c>
      <c r="E244" s="1589">
        <v>1</v>
      </c>
      <c r="F244" s="1561">
        <f t="shared" si="37"/>
      </c>
      <c r="G244" s="1563">
        <f t="shared" si="336"/>
      </c>
      <c r="H244" s="1563">
        <f t="shared" si="162"/>
      </c>
      <c r="I244" s="1563">
        <f t="shared" si="104"/>
      </c>
      <c r="J244" s="1570">
        <f t="shared" si="249"/>
      </c>
      <c r="K244" s="1565">
        <f t="shared" si="220"/>
      </c>
      <c r="L244" s="1565">
        <f t="shared" si="307"/>
      </c>
      <c r="M244" s="1565">
        <f t="shared" si="278"/>
      </c>
      <c r="N244" s="1565">
        <f t="shared" si="75"/>
      </c>
      <c r="O244" s="1566">
        <f t="shared" si="365"/>
      </c>
      <c r="P244" s="1590">
        <v>0.0301</v>
      </c>
      <c r="Q244" s="1591">
        <v>57</v>
      </c>
      <c r="R244" s="1564">
        <f t="shared" si="191"/>
      </c>
      <c r="S244" s="1566">
        <v>20790</v>
      </c>
      <c r="T244" s="1566">
        <v>495</v>
      </c>
      <c r="U244" s="1566">
        <v>92</v>
      </c>
      <c r="V244" s="1566">
        <v>514</v>
      </c>
      <c r="W244" s="1566">
        <v>92</v>
      </c>
      <c r="X244" s="1566">
        <v>7</v>
      </c>
      <c r="Y244" s="1566">
        <v>1</v>
      </c>
      <c r="Z244" s="1566">
        <v>22</v>
      </c>
      <c r="AA244" s="1564">
        <f t="shared" si="133"/>
      </c>
      <c r="AB244" s="1568" t="s">
        <v>1139</v>
      </c>
      <c r="AC244" s="1595" t="s">
        <v>1140</v>
      </c>
      <c r="AD244" s="1595">
        <v>28</v>
      </c>
      <c r="AE244" s="1553"/>
    </row>
    <row customHeight="true" ht="18.452380952380953" r="245">
      <c r="A245" s="1594"/>
      <c r="B245" s="1560" t="s">
        <v>1144</v>
      </c>
      <c r="C245" s="1560" t="s">
        <v>1154</v>
      </c>
      <c r="D245" s="1588">
        <v>2061.6</v>
      </c>
      <c r="E245" s="1589">
        <v>0</v>
      </c>
      <c r="F245" s="1561">
        <f t="shared" si="37"/>
      </c>
      <c r="G245" s="1563">
        <f t="shared" si="336"/>
      </c>
      <c r="H245" s="1563">
        <f t="shared" si="162"/>
      </c>
      <c r="I245" s="1563">
        <f t="shared" si="104"/>
      </c>
      <c r="J245" s="1570">
        <f t="shared" si="249"/>
      </c>
      <c r="K245" s="1565">
        <f t="shared" si="220"/>
      </c>
      <c r="L245" s="1565">
        <f t="shared" si="307"/>
      </c>
      <c r="M245" s="1565">
        <f t="shared" si="278"/>
      </c>
      <c r="N245" s="1565">
        <f t="shared" si="75"/>
      </c>
      <c r="O245" s="1566">
        <f t="shared" si="365"/>
      </c>
      <c r="P245" s="1590">
        <v>0.0341</v>
      </c>
      <c r="Q245" s="1591">
        <v>57</v>
      </c>
      <c r="R245" s="1564">
        <f t="shared" si="191"/>
      </c>
      <c r="S245" s="1566">
        <v>21793</v>
      </c>
      <c r="T245" s="1566">
        <v>572</v>
      </c>
      <c r="U245" s="1566">
        <v>101</v>
      </c>
      <c r="V245" s="1566">
        <v>626</v>
      </c>
      <c r="W245" s="1566">
        <v>30</v>
      </c>
      <c r="X245" s="1566">
        <v>3</v>
      </c>
      <c r="Y245" s="1566">
        <v>2</v>
      </c>
      <c r="Z245" s="1566">
        <v>17</v>
      </c>
      <c r="AA245" s="1564">
        <f t="shared" si="133"/>
      </c>
      <c r="AB245" s="1568" t="s">
        <v>1139</v>
      </c>
      <c r="AC245" s="1595" t="s">
        <v>1140</v>
      </c>
      <c r="AD245" s="1595">
        <v>16</v>
      </c>
      <c r="AE245" s="1553"/>
    </row>
    <row r="246">
      <c r="A246" s="1594"/>
      <c r="B246" s="1571" t="s">
        <v>1143</v>
      </c>
      <c r="C246" s="1571"/>
      <c r="D246" s="1572">
        <f>SUM(D242:D245)</f>
      </c>
      <c r="E246" s="1573">
        <f>SUM(E242:E245)</f>
      </c>
      <c r="F246" s="1572">
        <f>SUM(F242:F245)</f>
      </c>
      <c r="G246" s="1574">
        <f t="shared" si="336"/>
      </c>
      <c r="H246" s="1574">
        <f t="shared" si="162"/>
      </c>
      <c r="I246" s="1574">
        <f t="shared" si="104"/>
      </c>
      <c r="J246" s="1574">
        <f t="shared" si="249"/>
      </c>
      <c r="K246" s="1575">
        <f t="shared" si="220"/>
      </c>
      <c r="L246" s="1575">
        <f t="shared" si="307"/>
      </c>
      <c r="M246" s="1575">
        <f t="shared" si="278"/>
      </c>
      <c r="N246" s="1575">
        <f t="shared" si="75"/>
      </c>
      <c r="O246" s="1576">
        <f t="shared" si="365"/>
      </c>
      <c r="P246" s="1575">
        <f>AVERAGE(P242:P245)</f>
      </c>
      <c r="Q246" s="1577">
        <f>AVERAGE(Q242:Q245)</f>
      </c>
      <c r="R246" s="1574">
        <f t="shared" si="191"/>
      </c>
      <c r="S246" s="1576">
        <f>SUM(S242:S245)</f>
      </c>
      <c r="T246" s="1576">
        <f>SUM(T242:T245)</f>
      </c>
      <c r="U246" s="1576">
        <f>SUM(U242:U245)</f>
      </c>
      <c r="V246" s="1576">
        <f>SUM(V242:V245)</f>
      </c>
      <c r="W246" s="1576">
        <f>SUM(W242:W245)</f>
      </c>
      <c r="X246" s="1576">
        <f>SUM(X242:X245)</f>
      </c>
      <c r="Y246" s="1576">
        <f>SUM(Y242:Y245)</f>
      </c>
      <c r="Z246" s="1576">
        <f>SUM(Z242:Z245)</f>
      </c>
      <c r="AA246" s="1577">
        <f t="shared" si="133"/>
      </c>
      <c r="AB246" s="1578"/>
      <c r="AC246" s="1578"/>
      <c r="AD246" s="1576">
        <f>SUM(AD242:AD245)</f>
      </c>
      <c r="AE246" s="1553"/>
    </row>
    <row r="247">
      <c r="A247" s="1594"/>
      <c r="B247" s="1560" t="s">
        <v>1137</v>
      </c>
      <c r="C247" s="1596" t="s">
        <v>1155</v>
      </c>
      <c r="D247" s="1579">
        <v>1835.61</v>
      </c>
      <c r="E247" s="1589">
        <v>4</v>
      </c>
      <c r="F247" s="1561">
        <f t="shared" ref="F247:F250" si="38">E247*2000</f>
      </c>
      <c r="G247" s="1563">
        <f t="shared" si="336"/>
      </c>
      <c r="H247" s="1563">
        <f t="shared" si="162"/>
      </c>
      <c r="I247" s="1563">
        <f t="shared" si="104"/>
      </c>
      <c r="J247" s="1564">
        <f t="shared" si="249"/>
      </c>
      <c r="K247" s="1565">
        <f t="shared" si="220"/>
      </c>
      <c r="L247" s="1565">
        <f t="shared" si="307"/>
      </c>
      <c r="M247" s="1565">
        <f t="shared" si="278"/>
      </c>
      <c r="N247" s="1565">
        <f t="shared" si="75"/>
      </c>
      <c r="O247" s="1566">
        <f t="shared" si="365"/>
      </c>
      <c r="P247" s="1590">
        <v>0.0245</v>
      </c>
      <c r="Q247" s="1591">
        <v>57</v>
      </c>
      <c r="R247" s="1564">
        <f t="shared" si="191"/>
      </c>
      <c r="S247" s="1566">
        <v>17167</v>
      </c>
      <c r="T247" s="1566">
        <v>571</v>
      </c>
      <c r="U247" s="1566">
        <v>80</v>
      </c>
      <c r="V247" s="1566">
        <v>601</v>
      </c>
      <c r="W247" s="1566">
        <v>58</v>
      </c>
      <c r="X247" s="1566">
        <v>4</v>
      </c>
      <c r="Y247" s="1566">
        <v>1</v>
      </c>
      <c r="Z247" s="1593">
        <v>21</v>
      </c>
      <c r="AA247" s="1564">
        <f t="shared" si="133"/>
      </c>
      <c r="AB247" s="1568" t="s">
        <v>1139</v>
      </c>
      <c r="AC247" s="1595" t="s">
        <v>1140</v>
      </c>
      <c r="AD247" s="1595">
        <v>19</v>
      </c>
      <c r="AE247" s="1553"/>
    </row>
    <row r="248">
      <c r="A248" s="1594"/>
      <c r="B248" s="1560" t="s">
        <v>1137</v>
      </c>
      <c r="C248" s="1560" t="s">
        <v>1156</v>
      </c>
      <c r="D248" s="1561">
        <v>2077.72</v>
      </c>
      <c r="E248" s="1589">
        <v>4</v>
      </c>
      <c r="F248" s="1561">
        <f t="shared" si="38"/>
      </c>
      <c r="G248" s="1563">
        <f t="shared" si="336"/>
      </c>
      <c r="H248" s="1563">
        <f t="shared" si="162"/>
      </c>
      <c r="I248" s="1563">
        <f t="shared" si="104"/>
      </c>
      <c r="J248" s="1564">
        <f t="shared" si="249"/>
      </c>
      <c r="K248" s="1565">
        <f t="shared" si="220"/>
      </c>
      <c r="L248" s="1565">
        <f t="shared" si="307"/>
      </c>
      <c r="M248" s="1565">
        <f t="shared" si="278"/>
      </c>
      <c r="N248" s="1565">
        <f t="shared" si="75"/>
      </c>
      <c r="O248" s="1566">
        <f t="shared" si="365"/>
      </c>
      <c r="P248" s="1590">
        <v>0.0194</v>
      </c>
      <c r="Q248" s="1591">
        <v>56</v>
      </c>
      <c r="R248" s="1564">
        <f t="shared" si="191"/>
      </c>
      <c r="S248" s="1566">
        <v>21191</v>
      </c>
      <c r="T248" s="1566">
        <v>883</v>
      </c>
      <c r="U248" s="1566">
        <v>93</v>
      </c>
      <c r="V248" s="1566">
        <v>932</v>
      </c>
      <c r="W248" s="1566">
        <v>83</v>
      </c>
      <c r="X248" s="1566">
        <v>7</v>
      </c>
      <c r="Y248" s="1566">
        <v>0</v>
      </c>
      <c r="Z248" s="1566">
        <v>16</v>
      </c>
      <c r="AA248" s="1564">
        <f t="shared" si="133"/>
      </c>
      <c r="AB248" s="1568" t="s">
        <v>1139</v>
      </c>
      <c r="AC248" s="1595" t="s">
        <v>1140</v>
      </c>
      <c r="AD248" s="1595">
        <v>29</v>
      </c>
      <c r="AE248" s="1553"/>
    </row>
    <row r="249">
      <c r="A249" s="1594"/>
      <c r="B249" s="1560" t="s">
        <v>1137</v>
      </c>
      <c r="C249" s="1560" t="s">
        <v>1157</v>
      </c>
      <c r="D249" s="1588">
        <v>2223.05</v>
      </c>
      <c r="E249" s="1589">
        <v>4</v>
      </c>
      <c r="F249" s="1561">
        <f t="shared" si="38"/>
      </c>
      <c r="G249" s="1563">
        <f t="shared" si="336"/>
      </c>
      <c r="H249" s="1563">
        <f t="shared" si="162"/>
      </c>
      <c r="I249" s="1563">
        <f t="shared" si="104"/>
      </c>
      <c r="J249" s="1564">
        <f t="shared" si="249"/>
      </c>
      <c r="K249" s="1565">
        <f t="shared" si="220"/>
      </c>
      <c r="L249" s="1565">
        <f t="shared" si="307"/>
      </c>
      <c r="M249" s="1565">
        <f t="shared" si="278"/>
      </c>
      <c r="N249" s="1565">
        <f t="shared" si="75"/>
      </c>
      <c r="O249" s="1566">
        <f t="shared" si="365"/>
      </c>
      <c r="P249" s="1590">
        <v>0.0227</v>
      </c>
      <c r="Q249" s="1591">
        <v>58</v>
      </c>
      <c r="R249" s="1564">
        <f t="shared" si="191"/>
      </c>
      <c r="S249" s="1566">
        <v>24179</v>
      </c>
      <c r="T249" s="1566">
        <v>667</v>
      </c>
      <c r="U249" s="1566">
        <v>90</v>
      </c>
      <c r="V249" s="1566">
        <v>706</v>
      </c>
      <c r="W249" s="1566">
        <v>60</v>
      </c>
      <c r="X249" s="1566">
        <v>4</v>
      </c>
      <c r="Y249" s="1566">
        <v>0</v>
      </c>
      <c r="Z249" s="1566">
        <v>15</v>
      </c>
      <c r="AA249" s="1564">
        <f t="shared" si="133"/>
      </c>
      <c r="AB249" s="1568" t="s">
        <v>1139</v>
      </c>
      <c r="AC249" s="1595" t="s">
        <v>1140</v>
      </c>
      <c r="AD249" s="1595">
        <v>24</v>
      </c>
      <c r="AE249" s="1553"/>
    </row>
    <row r="250">
      <c r="A250" s="1594"/>
      <c r="B250" s="1560" t="s">
        <v>1137</v>
      </c>
      <c r="C250" s="1596" t="s">
        <v>1158</v>
      </c>
      <c r="D250" s="1588">
        <v>1970.75</v>
      </c>
      <c r="E250" s="1589">
        <v>2</v>
      </c>
      <c r="F250" s="1561">
        <f t="shared" si="38"/>
      </c>
      <c r="G250" s="1563">
        <f t="shared" si="336"/>
      </c>
      <c r="H250" s="1563">
        <f t="shared" si="162"/>
      </c>
      <c r="I250" s="1563">
        <f t="shared" si="104"/>
      </c>
      <c r="J250" s="1564">
        <f t="shared" si="249"/>
      </c>
      <c r="K250" s="1565">
        <f t="shared" si="220"/>
      </c>
      <c r="L250" s="1565">
        <f t="shared" si="307"/>
      </c>
      <c r="M250" s="1565">
        <f t="shared" si="278"/>
      </c>
      <c r="N250" s="1565">
        <f t="shared" si="75"/>
      </c>
      <c r="O250" s="1566">
        <f t="shared" si="365"/>
      </c>
      <c r="P250" s="1590">
        <v>0.0251</v>
      </c>
      <c r="Q250" s="1591">
        <v>58</v>
      </c>
      <c r="R250" s="1564">
        <f t="shared" si="191"/>
      </c>
      <c r="S250" s="1566">
        <v>21404</v>
      </c>
      <c r="T250" s="1566">
        <v>483</v>
      </c>
      <c r="U250" s="1566">
        <v>85</v>
      </c>
      <c r="V250" s="1566">
        <v>506</v>
      </c>
      <c r="W250" s="1566">
        <v>36</v>
      </c>
      <c r="X250" s="1566">
        <v>6</v>
      </c>
      <c r="Y250" s="1566">
        <v>1</v>
      </c>
      <c r="Z250" s="1566">
        <v>19</v>
      </c>
      <c r="AA250" s="1564">
        <f t="shared" si="133"/>
      </c>
      <c r="AB250" s="1568" t="s">
        <v>1139</v>
      </c>
      <c r="AC250" s="1595" t="s">
        <v>1140</v>
      </c>
      <c r="AD250" s="1595">
        <v>10</v>
      </c>
      <c r="AE250" s="1553"/>
    </row>
    <row r="251">
      <c r="A251" s="1594"/>
      <c r="B251" s="1571" t="s">
        <v>1143</v>
      </c>
      <c r="C251" s="1571"/>
      <c r="D251" s="1572">
        <f>SUM(D247:D250)</f>
      </c>
      <c r="E251" s="1573">
        <f>SUM(E247:E250)</f>
      </c>
      <c r="F251" s="1572">
        <f>SUM(F247:F250)</f>
      </c>
      <c r="G251" s="1574">
        <f t="shared" si="336"/>
      </c>
      <c r="H251" s="1574">
        <f t="shared" si="162"/>
      </c>
      <c r="I251" s="1574">
        <f t="shared" si="104"/>
      </c>
      <c r="J251" s="1574">
        <f t="shared" si="249"/>
      </c>
      <c r="K251" s="1575">
        <f t="shared" si="220"/>
      </c>
      <c r="L251" s="1575">
        <f t="shared" si="307"/>
      </c>
      <c r="M251" s="1575">
        <f t="shared" si="278"/>
      </c>
      <c r="N251" s="1575">
        <f t="shared" si="75"/>
      </c>
      <c r="O251" s="1576">
        <f t="shared" si="365"/>
      </c>
      <c r="P251" s="1575">
        <f>AVERAGE(P247:P250)</f>
      </c>
      <c r="Q251" s="1577">
        <f>AVERAGE(Q247:Q250)</f>
      </c>
      <c r="R251" s="1572">
        <f t="shared" si="191"/>
      </c>
      <c r="S251" s="1576">
        <f>SUM(S247:S250)</f>
      </c>
      <c r="T251" s="1576">
        <f>SUM(T247:T250)</f>
      </c>
      <c r="U251" s="1576">
        <f>SUM(U247:U250)</f>
      </c>
      <c r="V251" s="1576">
        <f>SUM(V247:V250)</f>
      </c>
      <c r="W251" s="1576">
        <f>SUM(W247:W250)</f>
      </c>
      <c r="X251" s="1576">
        <f>SUM(X247:X250)</f>
      </c>
      <c r="Y251" s="1576">
        <f>SUM(Y247:Y250)</f>
      </c>
      <c r="Z251" s="1576">
        <f>SUM(Z247:Z250)</f>
      </c>
      <c r="AA251" s="1577">
        <f t="shared" si="133"/>
      </c>
      <c r="AB251" s="1578"/>
      <c r="AC251" s="1578"/>
      <c r="AD251" s="1576">
        <f>SUM(AD247:AD250)</f>
      </c>
      <c r="AE251" s="1553"/>
    </row>
    <row r="252">
      <c r="A252" s="1594"/>
      <c r="B252" s="1581" t="s">
        <v>1149</v>
      </c>
      <c r="C252" s="1581"/>
      <c r="D252" s="1582">
        <f>D251+D246</f>
      </c>
      <c r="E252" s="1582">
        <f>E251+E246</f>
      </c>
      <c r="F252" s="1582">
        <f>F251+F246</f>
      </c>
      <c r="G252" s="1583">
        <f t="shared" si="336"/>
      </c>
      <c r="H252" s="1583">
        <f t="shared" si="162"/>
      </c>
      <c r="I252" s="1583">
        <f t="shared" si="104"/>
      </c>
      <c r="J252" s="1583">
        <f t="shared" si="249"/>
      </c>
      <c r="K252" s="1584">
        <f t="shared" si="220"/>
      </c>
      <c r="L252" s="1584">
        <f t="shared" si="307"/>
      </c>
      <c r="M252" s="1584">
        <f t="shared" si="278"/>
      </c>
      <c r="N252" s="1584">
        <f t="shared" si="75"/>
      </c>
      <c r="O252" s="1585">
        <f t="shared" si="365"/>
      </c>
      <c r="P252" s="1585">
        <f>(P251+P246)/2</f>
      </c>
      <c r="Q252" s="1586">
        <f>(Q251+Q246)/2</f>
      </c>
      <c r="R252" s="1582">
        <f>(R251+R246)/2</f>
      </c>
      <c r="S252" s="1585">
        <f>S251+S246</f>
      </c>
      <c r="T252" s="1585">
        <f>T251+T246</f>
      </c>
      <c r="U252" s="1585">
        <f>U251+U246</f>
      </c>
      <c r="V252" s="1585">
        <f>V251+V246</f>
      </c>
      <c r="W252" s="1585">
        <f>W251+W246</f>
      </c>
      <c r="X252" s="1585">
        <f>X251+X246</f>
      </c>
      <c r="Y252" s="1585">
        <f>Y251+Y246</f>
      </c>
      <c r="Z252" s="1585">
        <f>Z251+Z246</f>
      </c>
      <c r="AA252" s="1586">
        <f t="shared" si="133"/>
      </c>
      <c r="AB252" s="1587"/>
      <c r="AC252" s="1587"/>
      <c r="AD252" s="1585">
        <f>AD246+AD251</f>
      </c>
      <c r="AE252" s="1553"/>
    </row>
    <row r="253">
      <c r="A253" s="1548" t="s">
        <v>1103</v>
      </c>
      <c r="B253" s="1548" t="s">
        <v>1104</v>
      </c>
      <c r="C253" s="1548"/>
      <c r="D253" s="1549" t="s">
        <v>1105</v>
      </c>
      <c r="E253" s="1549"/>
      <c r="F253" s="1549"/>
      <c r="G253" s="1549"/>
      <c r="H253" s="1549"/>
      <c r="I253" s="1549"/>
      <c r="J253" s="1550" t="s">
        <v>1106</v>
      </c>
      <c r="K253" s="1550"/>
      <c r="L253" s="1550"/>
      <c r="M253" s="1550"/>
      <c r="N253" s="1550"/>
      <c r="O253" s="1550"/>
      <c r="P253" s="1550"/>
      <c r="Q253" s="1551"/>
      <c r="R253" s="1550"/>
      <c r="S253" s="1550"/>
      <c r="T253" s="1550"/>
      <c r="U253" s="1550"/>
      <c r="V253" s="1550"/>
      <c r="W253" s="1550"/>
      <c r="X253" s="1550"/>
      <c r="Y253" s="1550"/>
      <c r="Z253" s="1550"/>
      <c r="AA253" s="1550"/>
      <c r="AB253" s="1550"/>
      <c r="AC253" s="1550"/>
      <c r="AD253" s="1552"/>
      <c r="AE253" s="1553"/>
    </row>
    <row r="254">
      <c r="A254" s="1548"/>
      <c r="B254" s="1548" t="s">
        <v>1107</v>
      </c>
      <c r="C254" s="1548" t="s">
        <v>1108</v>
      </c>
      <c r="D254" s="1549" t="s">
        <v>1109</v>
      </c>
      <c r="E254" s="1554" t="s">
        <v>1110</v>
      </c>
      <c r="F254" s="1555" t="s">
        <v>1111</v>
      </c>
      <c r="G254" s="1556" t="s">
        <v>1112</v>
      </c>
      <c r="H254" s="1556" t="s">
        <v>1113</v>
      </c>
      <c r="I254" s="1556" t="s">
        <v>1114</v>
      </c>
      <c r="J254" s="1550" t="s">
        <v>1115</v>
      </c>
      <c r="K254" s="1557" t="s">
        <v>1116</v>
      </c>
      <c r="L254" s="1557" t="s">
        <v>1117</v>
      </c>
      <c r="M254" s="1557" t="s">
        <v>1118</v>
      </c>
      <c r="N254" s="1557" t="s">
        <v>1119</v>
      </c>
      <c r="O254" s="1558" t="s">
        <v>1120</v>
      </c>
      <c r="P254" s="1557" t="s">
        <v>1121</v>
      </c>
      <c r="Q254" s="1551" t="s">
        <v>1122</v>
      </c>
      <c r="R254" s="1550" t="s">
        <v>1123</v>
      </c>
      <c r="S254" s="1558" t="s">
        <v>1124</v>
      </c>
      <c r="T254" s="1558" t="s">
        <v>1125</v>
      </c>
      <c r="U254" s="1558" t="s">
        <v>1126</v>
      </c>
      <c r="V254" s="1558" t="s">
        <v>1127</v>
      </c>
      <c r="W254" s="1558" t="s">
        <v>1128</v>
      </c>
      <c r="X254" s="1558" t="s">
        <v>1129</v>
      </c>
      <c r="Y254" s="1558" t="s">
        <v>1130</v>
      </c>
      <c r="Z254" s="1558" t="s">
        <v>1131</v>
      </c>
      <c r="AA254" s="1550" t="s">
        <v>1132</v>
      </c>
      <c r="AB254" s="1552" t="s">
        <v>1133</v>
      </c>
      <c r="AC254" s="1552" t="s">
        <v>1134</v>
      </c>
      <c r="AD254" s="1552" t="s">
        <v>1135</v>
      </c>
      <c r="AE254" s="1553"/>
    </row>
    <row r="255">
      <c r="A255" s="1594" t="s">
        <v>1186</v>
      </c>
      <c r="B255" s="1560" t="s">
        <v>1144</v>
      </c>
      <c r="C255" s="1596" t="s">
        <v>1147</v>
      </c>
      <c r="D255" s="1561">
        <v>2065.41</v>
      </c>
      <c r="E255" s="1589">
        <v>3</v>
      </c>
      <c r="F255" s="1561">
        <v>5636.400000000001</v>
      </c>
      <c r="G255" s="1563">
        <f t="shared" ref="G255:G265" si="337">F255/D255</f>
      </c>
      <c r="H255" s="1563">
        <f t="shared" ref="H255:H265" si="163">D255/E255</f>
      </c>
      <c r="I255" s="1563">
        <f t="shared" ref="I255:I265" si="105">F255/E255</f>
      </c>
      <c r="J255" s="1564">
        <f t="shared" ref="J255:J265" si="250">D255/T255</f>
      </c>
      <c r="K255" s="1565">
        <f t="shared" ref="K255:K265" si="221">O255/S255*1</f>
      </c>
      <c r="L255" s="1565">
        <f t="shared" ref="L255:L265" si="308">T255/S255</f>
      </c>
      <c r="M255" s="1565">
        <f t="shared" ref="M255:M265" si="279">V255/S255</f>
      </c>
      <c r="N255" s="1565">
        <f t="shared" ref="N255:N265" si="76">W255/V255</f>
      </c>
      <c r="O255" s="1566">
        <f t="shared" ref="O255:O265" si="366">U255/P255</f>
      </c>
      <c r="P255" s="1590">
        <v>0.0092</v>
      </c>
      <c r="Q255" s="1591">
        <v>38</v>
      </c>
      <c r="R255" s="1564">
        <f t="shared" ref="R255:R264" si="192">(D255/S255)*1000</f>
      </c>
      <c r="S255" s="1566">
        <v>26031</v>
      </c>
      <c r="T255" s="1566">
        <v>522</v>
      </c>
      <c r="U255" s="1566">
        <v>77</v>
      </c>
      <c r="V255" s="1566">
        <v>541</v>
      </c>
      <c r="W255" s="1566">
        <v>25</v>
      </c>
      <c r="X255" s="1566">
        <v>3</v>
      </c>
      <c r="Y255" s="1566">
        <v>0</v>
      </c>
      <c r="Z255" s="1566">
        <v>13</v>
      </c>
      <c r="AA255" s="1564">
        <f t="shared" ref="AA255:AA265" si="134">AD255*1000/D255</f>
      </c>
      <c r="AB255" s="1568" t="s">
        <v>1139</v>
      </c>
      <c r="AC255" s="1595" t="s">
        <v>1140</v>
      </c>
      <c r="AD255" s="1595">
        <v>17</v>
      </c>
      <c r="AE255" s="1553"/>
    </row>
    <row r="256">
      <c r="A256" s="1594"/>
      <c r="B256" s="1560" t="s">
        <v>1144</v>
      </c>
      <c r="C256" s="1560" t="s">
        <v>1152</v>
      </c>
      <c r="D256" s="1561">
        <v>1675.74</v>
      </c>
      <c r="E256" s="1589">
        <v>1</v>
      </c>
      <c r="F256" s="1561">
        <v>1647.3600000000001</v>
      </c>
      <c r="G256" s="1563">
        <f t="shared" si="337"/>
      </c>
      <c r="H256" s="1569">
        <f t="shared" si="163"/>
      </c>
      <c r="I256" s="1569">
        <f t="shared" si="105"/>
      </c>
      <c r="J256" s="1564">
        <f t="shared" si="250"/>
      </c>
      <c r="K256" s="1565">
        <f t="shared" si="221"/>
      </c>
      <c r="L256" s="1565">
        <f t="shared" si="308"/>
      </c>
      <c r="M256" s="1565">
        <f t="shared" si="279"/>
      </c>
      <c r="N256" s="1565">
        <f t="shared" si="76"/>
      </c>
      <c r="O256" s="1566">
        <f t="shared" si="366"/>
      </c>
      <c r="P256" s="1590">
        <v>0.0172</v>
      </c>
      <c r="Q256" s="1591">
        <v>49</v>
      </c>
      <c r="R256" s="1564">
        <f t="shared" si="192"/>
      </c>
      <c r="S256" s="1566">
        <v>17540</v>
      </c>
      <c r="T256" s="1566">
        <v>402</v>
      </c>
      <c r="U256" s="1566">
        <v>80</v>
      </c>
      <c r="V256" s="1566">
        <v>428</v>
      </c>
      <c r="W256" s="1566">
        <v>43</v>
      </c>
      <c r="X256" s="1566">
        <v>4</v>
      </c>
      <c r="Y256" s="1566">
        <v>1</v>
      </c>
      <c r="Z256" s="1566">
        <v>8</v>
      </c>
      <c r="AA256" s="1564">
        <f t="shared" si="134"/>
      </c>
      <c r="AB256" s="1568" t="s">
        <v>1139</v>
      </c>
      <c r="AC256" s="1595" t="s">
        <v>1140</v>
      </c>
      <c r="AD256" s="1595">
        <v>19</v>
      </c>
      <c r="AE256" s="1553"/>
    </row>
    <row r="257">
      <c r="A257" s="1594"/>
      <c r="B257" s="1560" t="s">
        <v>1144</v>
      </c>
      <c r="C257" s="1560" t="s">
        <v>1153</v>
      </c>
      <c r="D257" s="1588">
        <v>1805.82</v>
      </c>
      <c r="E257" s="1589">
        <v>4</v>
      </c>
      <c r="F257" s="1561">
        <f t="shared" ref="F257:F258" si="39">E257*2000</f>
      </c>
      <c r="G257" s="1563">
        <f t="shared" si="337"/>
      </c>
      <c r="H257" s="1563">
        <f t="shared" si="163"/>
      </c>
      <c r="I257" s="1563">
        <f t="shared" si="105"/>
      </c>
      <c r="J257" s="1570">
        <f t="shared" si="250"/>
      </c>
      <c r="K257" s="1565">
        <f t="shared" si="221"/>
      </c>
      <c r="L257" s="1565">
        <f t="shared" si="308"/>
      </c>
      <c r="M257" s="1565">
        <f t="shared" si="279"/>
      </c>
      <c r="N257" s="1565">
        <f t="shared" si="76"/>
      </c>
      <c r="O257" s="1566">
        <f t="shared" si="366"/>
      </c>
      <c r="P257" s="1590">
        <v>0.0228</v>
      </c>
      <c r="Q257" s="1591">
        <v>56</v>
      </c>
      <c r="R257" s="1564">
        <f t="shared" si="192"/>
      </c>
      <c r="S257" s="1566">
        <v>18320</v>
      </c>
      <c r="T257" s="1566">
        <v>417</v>
      </c>
      <c r="U257" s="1566">
        <v>85</v>
      </c>
      <c r="V257" s="1566">
        <v>439</v>
      </c>
      <c r="W257" s="1566">
        <v>83</v>
      </c>
      <c r="X257" s="1566">
        <v>4</v>
      </c>
      <c r="Y257" s="1566">
        <v>1</v>
      </c>
      <c r="Z257" s="1566">
        <v>19</v>
      </c>
      <c r="AA257" s="1564">
        <f t="shared" si="134"/>
      </c>
      <c r="AB257" s="1568" t="s">
        <v>1139</v>
      </c>
      <c r="AC257" s="1595" t="s">
        <v>1140</v>
      </c>
      <c r="AD257" s="1595">
        <v>25</v>
      </c>
      <c r="AE257" s="1553"/>
    </row>
    <row r="258">
      <c r="A258" s="1594"/>
      <c r="B258" s="1560" t="s">
        <v>1144</v>
      </c>
      <c r="C258" s="1560" t="s">
        <v>1154</v>
      </c>
      <c r="D258" s="1588">
        <v>1393.63</v>
      </c>
      <c r="E258" s="1589">
        <v>3</v>
      </c>
      <c r="F258" s="1561">
        <f t="shared" si="39"/>
      </c>
      <c r="G258" s="1563">
        <f t="shared" si="337"/>
      </c>
      <c r="H258" s="1563">
        <f t="shared" si="163"/>
      </c>
      <c r="I258" s="1563">
        <f t="shared" si="105"/>
      </c>
      <c r="J258" s="1570">
        <f t="shared" si="250"/>
      </c>
      <c r="K258" s="1565">
        <f t="shared" si="221"/>
      </c>
      <c r="L258" s="1565">
        <f t="shared" si="308"/>
      </c>
      <c r="M258" s="1565">
        <f t="shared" si="279"/>
      </c>
      <c r="N258" s="1565">
        <f t="shared" si="76"/>
      </c>
      <c r="O258" s="1566">
        <f t="shared" si="366"/>
      </c>
      <c r="P258" s="1590">
        <v>0.0182</v>
      </c>
      <c r="Q258" s="1591">
        <v>56</v>
      </c>
      <c r="R258" s="1564">
        <f t="shared" si="192"/>
      </c>
      <c r="S258" s="1566">
        <v>16158</v>
      </c>
      <c r="T258" s="1566">
        <v>423</v>
      </c>
      <c r="U258" s="1566">
        <v>68</v>
      </c>
      <c r="V258" s="1566">
        <v>447</v>
      </c>
      <c r="W258" s="1566">
        <v>79</v>
      </c>
      <c r="X258" s="1566">
        <v>5</v>
      </c>
      <c r="Y258" s="1566">
        <v>1</v>
      </c>
      <c r="Z258" s="1566">
        <v>17</v>
      </c>
      <c r="AA258" s="1564">
        <f t="shared" si="134"/>
      </c>
      <c r="AB258" s="1568" t="s">
        <v>1139</v>
      </c>
      <c r="AC258" s="1595" t="s">
        <v>1140</v>
      </c>
      <c r="AD258" s="1595">
        <v>20</v>
      </c>
      <c r="AE258" s="1553"/>
    </row>
    <row r="259">
      <c r="A259" s="1594"/>
      <c r="B259" s="1571" t="s">
        <v>1143</v>
      </c>
      <c r="C259" s="1571"/>
      <c r="D259" s="1572">
        <f>SUM(D255:D258)</f>
      </c>
      <c r="E259" s="1573">
        <f>SUM(E255:E258)</f>
      </c>
      <c r="F259" s="1572">
        <f>SUM(F255:F258)</f>
      </c>
      <c r="G259" s="1574">
        <f t="shared" si="337"/>
      </c>
      <c r="H259" s="1574">
        <f t="shared" si="163"/>
      </c>
      <c r="I259" s="1574">
        <f t="shared" si="105"/>
      </c>
      <c r="J259" s="1574">
        <f t="shared" si="250"/>
      </c>
      <c r="K259" s="1575">
        <f t="shared" si="221"/>
      </c>
      <c r="L259" s="1575">
        <f t="shared" si="308"/>
      </c>
      <c r="M259" s="1575">
        <f t="shared" si="279"/>
      </c>
      <c r="N259" s="1575">
        <f t="shared" si="76"/>
      </c>
      <c r="O259" s="1576">
        <f t="shared" si="366"/>
      </c>
      <c r="P259" s="1575">
        <f>AVERAGE(P255:P258)</f>
      </c>
      <c r="Q259" s="1577">
        <f>AVERAGE(Q255:Q258)</f>
      </c>
      <c r="R259" s="1574">
        <f t="shared" si="192"/>
      </c>
      <c r="S259" s="1576">
        <f>SUM(S255:S258)</f>
      </c>
      <c r="T259" s="1576">
        <f>SUM(T255:T258)</f>
      </c>
      <c r="U259" s="1576">
        <f>SUM(U255:U258)</f>
      </c>
      <c r="V259" s="1576">
        <f>SUM(V255:V258)</f>
      </c>
      <c r="W259" s="1576">
        <f>SUM(W255:W258)</f>
      </c>
      <c r="X259" s="1576">
        <f>SUM(X255:X258)</f>
      </c>
      <c r="Y259" s="1576">
        <f>SUM(Y255:Y258)</f>
      </c>
      <c r="Z259" s="1576">
        <f>SUM(Z255:Z258)</f>
      </c>
      <c r="AA259" s="1577">
        <f t="shared" si="134"/>
      </c>
      <c r="AB259" s="1578"/>
      <c r="AC259" s="1578"/>
      <c r="AD259" s="1576">
        <f>SUM(AD255:AD258)</f>
      </c>
      <c r="AE259" s="1553"/>
    </row>
    <row r="260">
      <c r="A260" s="1594"/>
      <c r="B260" s="1560" t="s">
        <v>1137</v>
      </c>
      <c r="C260" s="1596" t="s">
        <v>1155</v>
      </c>
      <c r="D260" s="1579">
        <v>2010.1</v>
      </c>
      <c r="E260" s="1589">
        <v>2</v>
      </c>
      <c r="F260" s="1561">
        <f t="shared" ref="F260:F263" si="40">E260*2000</f>
      </c>
      <c r="G260" s="1563">
        <f t="shared" si="337"/>
      </c>
      <c r="H260" s="1563">
        <f t="shared" si="163"/>
      </c>
      <c r="I260" s="1563">
        <f t="shared" si="105"/>
      </c>
      <c r="J260" s="1564">
        <f t="shared" si="250"/>
      </c>
      <c r="K260" s="1565">
        <f t="shared" si="221"/>
      </c>
      <c r="L260" s="1565">
        <f t="shared" si="308"/>
      </c>
      <c r="M260" s="1565">
        <f t="shared" si="279"/>
      </c>
      <c r="N260" s="1565">
        <f t="shared" si="76"/>
      </c>
      <c r="O260" s="1566">
        <f t="shared" si="366"/>
      </c>
      <c r="P260" s="1590">
        <v>0.0207</v>
      </c>
      <c r="Q260" s="1591">
        <v>53</v>
      </c>
      <c r="R260" s="1564">
        <f t="shared" si="192"/>
      </c>
      <c r="S260" s="1566">
        <v>20795</v>
      </c>
      <c r="T260" s="1566">
        <v>641</v>
      </c>
      <c r="U260" s="1566">
        <v>94</v>
      </c>
      <c r="V260" s="1566">
        <v>684</v>
      </c>
      <c r="W260" s="1566">
        <v>41</v>
      </c>
      <c r="X260" s="1566">
        <v>4</v>
      </c>
      <c r="Y260" s="1566">
        <v>0</v>
      </c>
      <c r="Z260" s="1593">
        <v>10</v>
      </c>
      <c r="AA260" s="1564">
        <f t="shared" si="134"/>
      </c>
      <c r="AB260" s="1568" t="s">
        <v>1139</v>
      </c>
      <c r="AC260" s="1595" t="s">
        <v>1140</v>
      </c>
      <c r="AD260" s="1595">
        <v>19</v>
      </c>
      <c r="AE260" s="1553"/>
    </row>
    <row r="261">
      <c r="A261" s="1594"/>
      <c r="B261" s="1560" t="s">
        <v>1137</v>
      </c>
      <c r="C261" s="1560" t="s">
        <v>1156</v>
      </c>
      <c r="D261" s="1561">
        <v>1845.11</v>
      </c>
      <c r="E261" s="1589">
        <v>2</v>
      </c>
      <c r="F261" s="1561">
        <f t="shared" si="40"/>
      </c>
      <c r="G261" s="1563">
        <f t="shared" si="337"/>
      </c>
      <c r="H261" s="1563">
        <f t="shared" si="163"/>
      </c>
      <c r="I261" s="1563">
        <f t="shared" si="105"/>
      </c>
      <c r="J261" s="1564">
        <f t="shared" si="250"/>
      </c>
      <c r="K261" s="1565">
        <f t="shared" si="221"/>
      </c>
      <c r="L261" s="1565">
        <f t="shared" si="308"/>
      </c>
      <c r="M261" s="1565">
        <f t="shared" si="279"/>
      </c>
      <c r="N261" s="1565">
        <f t="shared" si="76"/>
      </c>
      <c r="O261" s="1566">
        <f t="shared" si="366"/>
      </c>
      <c r="P261" s="1590">
        <v>0.0212</v>
      </c>
      <c r="Q261" s="1591">
        <v>53</v>
      </c>
      <c r="R261" s="1564">
        <f t="shared" si="192"/>
      </c>
      <c r="S261" s="1566">
        <v>18228</v>
      </c>
      <c r="T261" s="1566">
        <v>623</v>
      </c>
      <c r="U261" s="1566">
        <v>87</v>
      </c>
      <c r="V261" s="1566">
        <v>669</v>
      </c>
      <c r="W261" s="1566">
        <v>50</v>
      </c>
      <c r="X261" s="1566">
        <v>4</v>
      </c>
      <c r="Y261" s="1566">
        <v>1</v>
      </c>
      <c r="Z261" s="1566">
        <v>15</v>
      </c>
      <c r="AA261" s="1564">
        <f t="shared" si="134"/>
      </c>
      <c r="AB261" s="1568" t="s">
        <v>1139</v>
      </c>
      <c r="AC261" s="1595" t="s">
        <v>1140</v>
      </c>
      <c r="AD261" s="1595">
        <v>15</v>
      </c>
      <c r="AE261" s="1553"/>
    </row>
    <row r="262">
      <c r="A262" s="1594"/>
      <c r="B262" s="1560" t="s">
        <v>1137</v>
      </c>
      <c r="C262" s="1560" t="s">
        <v>1157</v>
      </c>
      <c r="D262" s="1588">
        <v>1465.28</v>
      </c>
      <c r="E262" s="1589">
        <v>1</v>
      </c>
      <c r="F262" s="1561">
        <f t="shared" si="40"/>
      </c>
      <c r="G262" s="1563">
        <f t="shared" si="337"/>
      </c>
      <c r="H262" s="1563">
        <f t="shared" si="163"/>
      </c>
      <c r="I262" s="1563">
        <f t="shared" si="105"/>
      </c>
      <c r="J262" s="1564">
        <f t="shared" si="250"/>
      </c>
      <c r="K262" s="1565">
        <f t="shared" si="221"/>
      </c>
      <c r="L262" s="1565">
        <f t="shared" si="308"/>
      </c>
      <c r="M262" s="1565">
        <f t="shared" si="279"/>
      </c>
      <c r="N262" s="1565">
        <f t="shared" si="76"/>
      </c>
      <c r="O262" s="1566">
        <f t="shared" si="366"/>
      </c>
      <c r="P262" s="1590">
        <v>0.0139</v>
      </c>
      <c r="Q262" s="1591">
        <v>56</v>
      </c>
      <c r="R262" s="1564">
        <f t="shared" si="192"/>
      </c>
      <c r="S262" s="1566">
        <v>18269</v>
      </c>
      <c r="T262" s="1566">
        <v>411</v>
      </c>
      <c r="U262" s="1566">
        <v>49</v>
      </c>
      <c r="V262" s="1566">
        <v>446</v>
      </c>
      <c r="W262" s="1566">
        <v>52</v>
      </c>
      <c r="X262" s="1566">
        <v>6</v>
      </c>
      <c r="Y262" s="1566">
        <v>0</v>
      </c>
      <c r="Z262" s="1566">
        <v>9</v>
      </c>
      <c r="AA262" s="1564">
        <f t="shared" si="134"/>
      </c>
      <c r="AB262" s="1568" t="s">
        <v>1139</v>
      </c>
      <c r="AC262" s="1595" t="s">
        <v>1140</v>
      </c>
      <c r="AD262" s="1595">
        <v>16</v>
      </c>
      <c r="AE262" s="1553"/>
    </row>
    <row r="263">
      <c r="A263" s="1594"/>
      <c r="B263" s="1560" t="s">
        <v>1137</v>
      </c>
      <c r="C263" s="1596" t="s">
        <v>1158</v>
      </c>
      <c r="D263" s="1588">
        <v>1329.68</v>
      </c>
      <c r="E263" s="1589">
        <v>1</v>
      </c>
      <c r="F263" s="1561">
        <f t="shared" si="40"/>
      </c>
      <c r="G263" s="1563">
        <f t="shared" si="337"/>
      </c>
      <c r="H263" s="1563">
        <f t="shared" si="163"/>
      </c>
      <c r="I263" s="1563">
        <f t="shared" si="105"/>
      </c>
      <c r="J263" s="1564">
        <f t="shared" si="250"/>
      </c>
      <c r="K263" s="1565">
        <f t="shared" si="221"/>
      </c>
      <c r="L263" s="1565">
        <f t="shared" si="308"/>
      </c>
      <c r="M263" s="1565">
        <f t="shared" si="279"/>
      </c>
      <c r="N263" s="1565">
        <f t="shared" si="76"/>
      </c>
      <c r="O263" s="1566">
        <f t="shared" si="366"/>
      </c>
      <c r="P263" s="1590">
        <v>0.033</v>
      </c>
      <c r="Q263" s="1591">
        <v>57</v>
      </c>
      <c r="R263" s="1564">
        <f t="shared" si="192"/>
      </c>
      <c r="S263" s="1566">
        <v>16615</v>
      </c>
      <c r="T263" s="1566">
        <v>451</v>
      </c>
      <c r="U263" s="1566">
        <v>83</v>
      </c>
      <c r="V263" s="1566">
        <v>488</v>
      </c>
      <c r="W263" s="1566">
        <v>49</v>
      </c>
      <c r="X263" s="1566">
        <v>1</v>
      </c>
      <c r="Y263" s="1566">
        <v>4</v>
      </c>
      <c r="Z263" s="1566">
        <v>23</v>
      </c>
      <c r="AA263" s="1564">
        <f t="shared" si="134"/>
      </c>
      <c r="AB263" s="1568" t="s">
        <v>1139</v>
      </c>
      <c r="AC263" s="1595" t="s">
        <v>1140</v>
      </c>
      <c r="AD263" s="1595">
        <v>16</v>
      </c>
      <c r="AE263" s="1553"/>
    </row>
    <row r="264">
      <c r="A264" s="1594"/>
      <c r="B264" s="1571" t="s">
        <v>1143</v>
      </c>
      <c r="C264" s="1571"/>
      <c r="D264" s="1572">
        <f>SUM(D260:D263)</f>
      </c>
      <c r="E264" s="1573">
        <f>SUM(E260:E263)</f>
      </c>
      <c r="F264" s="1572">
        <f>SUM(F260:F263)</f>
      </c>
      <c r="G264" s="1574">
        <f t="shared" si="337"/>
      </c>
      <c r="H264" s="1574">
        <f t="shared" si="163"/>
      </c>
      <c r="I264" s="1574">
        <f t="shared" si="105"/>
      </c>
      <c r="J264" s="1574">
        <f t="shared" si="250"/>
      </c>
      <c r="K264" s="1575">
        <f t="shared" si="221"/>
      </c>
      <c r="L264" s="1575">
        <f t="shared" si="308"/>
      </c>
      <c r="M264" s="1575">
        <f t="shared" si="279"/>
      </c>
      <c r="N264" s="1575">
        <f t="shared" si="76"/>
      </c>
      <c r="O264" s="1576">
        <f t="shared" si="366"/>
      </c>
      <c r="P264" s="1575">
        <f>AVERAGE(P260:P263)</f>
      </c>
      <c r="Q264" s="1577">
        <f>AVERAGE(Q260:Q263)</f>
      </c>
      <c r="R264" s="1572">
        <f t="shared" si="192"/>
      </c>
      <c r="S264" s="1576">
        <f>SUM(S260:S263)</f>
      </c>
      <c r="T264" s="1576">
        <f>SUM(T260:T263)</f>
      </c>
      <c r="U264" s="1576">
        <f>SUM(U260:U263)</f>
      </c>
      <c r="V264" s="1576">
        <f>SUM(V260:V263)</f>
      </c>
      <c r="W264" s="1576">
        <f>SUM(W260:W263)</f>
      </c>
      <c r="X264" s="1576">
        <f>SUM(X260:X263)</f>
      </c>
      <c r="Y264" s="1576">
        <f>SUM(Y260:Y263)</f>
      </c>
      <c r="Z264" s="1576">
        <f>SUM(Z260:Z263)</f>
      </c>
      <c r="AA264" s="1577">
        <f t="shared" si="134"/>
      </c>
      <c r="AB264" s="1578"/>
      <c r="AC264" s="1578"/>
      <c r="AD264" s="1576">
        <f>SUM(AD260:AD263)</f>
      </c>
      <c r="AE264" s="1553"/>
    </row>
    <row r="265">
      <c r="A265" s="1594"/>
      <c r="B265" s="1581" t="s">
        <v>1149</v>
      </c>
      <c r="C265" s="1581"/>
      <c r="D265" s="1582">
        <f>D264+D259</f>
      </c>
      <c r="E265" s="1582">
        <f>E264+E259</f>
      </c>
      <c r="F265" s="1582">
        <f>F264+F259</f>
      </c>
      <c r="G265" s="1583">
        <f t="shared" si="337"/>
      </c>
      <c r="H265" s="1583">
        <f t="shared" si="163"/>
      </c>
      <c r="I265" s="1583">
        <f t="shared" si="105"/>
      </c>
      <c r="J265" s="1583">
        <f t="shared" si="250"/>
      </c>
      <c r="K265" s="1584">
        <f t="shared" si="221"/>
      </c>
      <c r="L265" s="1584">
        <f t="shared" si="308"/>
      </c>
      <c r="M265" s="1584">
        <f t="shared" si="279"/>
      </c>
      <c r="N265" s="1584">
        <f t="shared" si="76"/>
      </c>
      <c r="O265" s="1585">
        <f t="shared" si="366"/>
      </c>
      <c r="P265" s="1585">
        <f>(P264+P259)/2</f>
      </c>
      <c r="Q265" s="1586">
        <f>(Q264+Q259)/2</f>
      </c>
      <c r="R265" s="1582">
        <f>(R264+R259)/2</f>
      </c>
      <c r="S265" s="1585">
        <f>S264+S259</f>
      </c>
      <c r="T265" s="1585">
        <f>T264+T259</f>
      </c>
      <c r="U265" s="1585">
        <f>U264+U259</f>
      </c>
      <c r="V265" s="1585">
        <f>V264+V259</f>
      </c>
      <c r="W265" s="1585">
        <f>W264+W259</f>
      </c>
      <c r="X265" s="1585">
        <f>X264+X259</f>
      </c>
      <c r="Y265" s="1585">
        <f>Y264+Y259</f>
      </c>
      <c r="Z265" s="1585">
        <f>Z264+Z259</f>
      </c>
      <c r="AA265" s="1586">
        <f t="shared" si="134"/>
      </c>
      <c r="AB265" s="1587"/>
      <c r="AC265" s="1587"/>
      <c r="AD265" s="1585">
        <f>AD259+AD264</f>
      </c>
      <c r="AE265" s="1553"/>
    </row>
    <row r="266">
      <c r="A266" s="1548" t="s">
        <v>1103</v>
      </c>
      <c r="B266" s="1548" t="s">
        <v>1104</v>
      </c>
      <c r="C266" s="1548"/>
      <c r="D266" s="1549" t="s">
        <v>1105</v>
      </c>
      <c r="E266" s="1549"/>
      <c r="F266" s="1549"/>
      <c r="G266" s="1549"/>
      <c r="H266" s="1549"/>
      <c r="I266" s="1549"/>
      <c r="J266" s="1550" t="s">
        <v>1106</v>
      </c>
      <c r="K266" s="1550"/>
      <c r="L266" s="1550"/>
      <c r="M266" s="1550"/>
      <c r="N266" s="1550"/>
      <c r="O266" s="1550"/>
      <c r="P266" s="1550"/>
      <c r="Q266" s="1551"/>
      <c r="R266" s="1550"/>
      <c r="S266" s="1550"/>
      <c r="T266" s="1550"/>
      <c r="U266" s="1550"/>
      <c r="V266" s="1550"/>
      <c r="W266" s="1550"/>
      <c r="X266" s="1550"/>
      <c r="Y266" s="1550"/>
      <c r="Z266" s="1550"/>
      <c r="AA266" s="1550"/>
      <c r="AB266" s="1550"/>
      <c r="AC266" s="1550"/>
      <c r="AD266" s="1552"/>
      <c r="AE266" s="1553"/>
    </row>
    <row r="267">
      <c r="A267" s="1548"/>
      <c r="B267" s="1548" t="s">
        <v>1107</v>
      </c>
      <c r="C267" s="1548" t="s">
        <v>1108</v>
      </c>
      <c r="D267" s="1549" t="s">
        <v>1109</v>
      </c>
      <c r="E267" s="1554" t="s">
        <v>1110</v>
      </c>
      <c r="F267" s="1555" t="s">
        <v>1111</v>
      </c>
      <c r="G267" s="1556" t="s">
        <v>1112</v>
      </c>
      <c r="H267" s="1556" t="s">
        <v>1113</v>
      </c>
      <c r="I267" s="1556" t="s">
        <v>1114</v>
      </c>
      <c r="J267" s="1550" t="s">
        <v>1115</v>
      </c>
      <c r="K267" s="1557" t="s">
        <v>1116</v>
      </c>
      <c r="L267" s="1557" t="s">
        <v>1117</v>
      </c>
      <c r="M267" s="1557" t="s">
        <v>1118</v>
      </c>
      <c r="N267" s="1557" t="s">
        <v>1119</v>
      </c>
      <c r="O267" s="1558" t="s">
        <v>1120</v>
      </c>
      <c r="P267" s="1557" t="s">
        <v>1121</v>
      </c>
      <c r="Q267" s="1551" t="s">
        <v>1122</v>
      </c>
      <c r="R267" s="1550" t="s">
        <v>1123</v>
      </c>
      <c r="S267" s="1558" t="s">
        <v>1124</v>
      </c>
      <c r="T267" s="1558" t="s">
        <v>1125</v>
      </c>
      <c r="U267" s="1558" t="s">
        <v>1126</v>
      </c>
      <c r="V267" s="1558" t="s">
        <v>1127</v>
      </c>
      <c r="W267" s="1558" t="s">
        <v>1128</v>
      </c>
      <c r="X267" s="1558" t="s">
        <v>1129</v>
      </c>
      <c r="Y267" s="1558" t="s">
        <v>1130</v>
      </c>
      <c r="Z267" s="1558" t="s">
        <v>1131</v>
      </c>
      <c r="AA267" s="1550" t="s">
        <v>1132</v>
      </c>
      <c r="AB267" s="1552" t="s">
        <v>1133</v>
      </c>
      <c r="AC267" s="1552" t="s">
        <v>1134</v>
      </c>
      <c r="AD267" s="1552" t="s">
        <v>1135</v>
      </c>
      <c r="AE267" s="1553"/>
    </row>
    <row r="268">
      <c r="A268" s="1594" t="s">
        <v>1187</v>
      </c>
      <c r="B268" s="1560" t="s">
        <v>1137</v>
      </c>
      <c r="C268" s="1596" t="s">
        <v>1147</v>
      </c>
      <c r="D268" s="1561">
        <v>2843.57</v>
      </c>
      <c r="E268" s="1589">
        <v>5</v>
      </c>
      <c r="F268" s="1561">
        <f t="shared" ref="F268:F271" si="41">E268*2000</f>
      </c>
      <c r="G268" s="1563">
        <f t="shared" ref="G268:G277" si="338">F268/D268</f>
      </c>
      <c r="H268" s="1563">
        <f t="shared" ref="H268:H277" si="164">D268/E268</f>
      </c>
      <c r="I268" s="1563">
        <f t="shared" ref="I268:I277" si="106">F268/E268</f>
      </c>
      <c r="J268" s="1564">
        <f t="shared" ref="J268:J277" si="251">D268/T268</f>
      </c>
      <c r="K268" s="1565">
        <f t="shared" ref="K268:K277" si="222">O268/S268*1</f>
      </c>
      <c r="L268" s="1565">
        <f t="shared" ref="L268:L277" si="309">T268/S268</f>
      </c>
      <c r="M268" s="1565">
        <f t="shared" ref="M268:M277" si="280">V268/S268</f>
      </c>
      <c r="N268" s="1565">
        <f t="shared" ref="N268:N277" si="77">W268/V268</f>
      </c>
      <c r="O268" s="1566">
        <f t="shared" ref="O268:O277" si="367">U268/P268</f>
      </c>
      <c r="P268" s="1590">
        <v>0.0141</v>
      </c>
      <c r="Q268" s="1591">
        <v>42</v>
      </c>
      <c r="R268" s="1564">
        <f t="shared" ref="R268:R276" si="193">(D268/S268)*1000</f>
      </c>
      <c r="S268" s="1566">
        <v>36174</v>
      </c>
      <c r="T268" s="1566">
        <v>569</v>
      </c>
      <c r="U268" s="1566">
        <v>106</v>
      </c>
      <c r="V268" s="1566">
        <v>585</v>
      </c>
      <c r="W268" s="1566">
        <v>59</v>
      </c>
      <c r="X268" s="1566">
        <v>2</v>
      </c>
      <c r="Y268" s="1566">
        <v>1</v>
      </c>
      <c r="Z268" s="1593">
        <v>25</v>
      </c>
      <c r="AA268" s="1564">
        <f t="shared" ref="AA268:AA277" si="135">AD268*1000/D268</f>
      </c>
      <c r="AB268" s="1568" t="s">
        <v>1139</v>
      </c>
      <c r="AC268" s="1595" t="s">
        <v>1165</v>
      </c>
      <c r="AD268" s="1595">
        <v>29</v>
      </c>
      <c r="AE268" s="1553"/>
    </row>
    <row r="269">
      <c r="A269" s="1594"/>
      <c r="B269" s="1560" t="s">
        <v>1137</v>
      </c>
      <c r="C269" s="1560" t="s">
        <v>1152</v>
      </c>
      <c r="D269" s="1561">
        <v>1927.04</v>
      </c>
      <c r="E269" s="1589">
        <v>0</v>
      </c>
      <c r="F269" s="1561">
        <f t="shared" si="41"/>
      </c>
      <c r="G269" s="1563">
        <f t="shared" si="338"/>
      </c>
      <c r="H269" s="1569">
        <f t="shared" si="164"/>
      </c>
      <c r="I269" s="1569">
        <f t="shared" si="106"/>
      </c>
      <c r="J269" s="1564">
        <f t="shared" si="251"/>
      </c>
      <c r="K269" s="1565">
        <f t="shared" si="222"/>
      </c>
      <c r="L269" s="1565">
        <f t="shared" si="309"/>
      </c>
      <c r="M269" s="1565">
        <f t="shared" si="280"/>
      </c>
      <c r="N269" s="1565">
        <f t="shared" si="77"/>
      </c>
      <c r="O269" s="1566">
        <f t="shared" si="367"/>
      </c>
      <c r="P269" s="1590">
        <v>0.0121</v>
      </c>
      <c r="Q269" s="1591">
        <v>40</v>
      </c>
      <c r="R269" s="1564">
        <f t="shared" si="193"/>
      </c>
      <c r="S269" s="1566">
        <v>23203</v>
      </c>
      <c r="T269" s="1566">
        <v>438</v>
      </c>
      <c r="U269" s="1566">
        <v>75</v>
      </c>
      <c r="V269" s="1566">
        <v>473</v>
      </c>
      <c r="W269" s="1566">
        <v>24</v>
      </c>
      <c r="X269" s="1566">
        <v>1</v>
      </c>
      <c r="Y269" s="1566">
        <v>1</v>
      </c>
      <c r="Z269" s="1593">
        <v>13</v>
      </c>
      <c r="AA269" s="1564">
        <f t="shared" si="135"/>
      </c>
      <c r="AB269" s="1568" t="s">
        <v>1139</v>
      </c>
      <c r="AC269" s="1595" t="s">
        <v>1148</v>
      </c>
      <c r="AD269" s="1595">
        <v>17</v>
      </c>
      <c r="AE269" s="1553"/>
    </row>
    <row r="270">
      <c r="A270" s="1594"/>
      <c r="B270" s="1560" t="s">
        <v>1137</v>
      </c>
      <c r="C270" s="1560" t="s">
        <v>1153</v>
      </c>
      <c r="D270" s="1588">
        <v>2458.84</v>
      </c>
      <c r="E270" s="1589">
        <v>3</v>
      </c>
      <c r="F270" s="1561">
        <f t="shared" si="41"/>
      </c>
      <c r="G270" s="1563">
        <f t="shared" si="338"/>
      </c>
      <c r="H270" s="1563">
        <f t="shared" si="164"/>
      </c>
      <c r="I270" s="1563">
        <f t="shared" si="106"/>
      </c>
      <c r="J270" s="1570">
        <f t="shared" si="251"/>
      </c>
      <c r="K270" s="1565">
        <f t="shared" si="222"/>
      </c>
      <c r="L270" s="1565">
        <f t="shared" si="309"/>
      </c>
      <c r="M270" s="1565">
        <f t="shared" si="280"/>
      </c>
      <c r="N270" s="1565">
        <f t="shared" si="77"/>
      </c>
      <c r="O270" s="1566">
        <f t="shared" si="367"/>
      </c>
      <c r="P270" s="1590">
        <v>0.0314</v>
      </c>
      <c r="Q270" s="1591">
        <v>46</v>
      </c>
      <c r="R270" s="1564">
        <f t="shared" si="193"/>
      </c>
      <c r="S270" s="1566">
        <v>26242</v>
      </c>
      <c r="T270" s="1566">
        <v>547</v>
      </c>
      <c r="U270" s="1566">
        <v>124</v>
      </c>
      <c r="V270" s="1566">
        <v>577</v>
      </c>
      <c r="W270" s="1566">
        <v>62</v>
      </c>
      <c r="X270" s="1566">
        <v>6</v>
      </c>
      <c r="Y270" s="1566">
        <v>1</v>
      </c>
      <c r="Z270" s="1593">
        <v>31</v>
      </c>
      <c r="AA270" s="1564">
        <f t="shared" si="135"/>
      </c>
      <c r="AB270" s="1568" t="s">
        <v>1139</v>
      </c>
      <c r="AC270" s="1595" t="s">
        <v>1148</v>
      </c>
      <c r="AD270" s="1595">
        <v>26</v>
      </c>
      <c r="AE270" s="1553"/>
    </row>
    <row r="271">
      <c r="A271" s="1594"/>
      <c r="B271" s="1560" t="s">
        <v>1137</v>
      </c>
      <c r="C271" s="1560" t="s">
        <v>1154</v>
      </c>
      <c r="D271" s="1588">
        <v>1841.56</v>
      </c>
      <c r="E271" s="1589">
        <v>0</v>
      </c>
      <c r="F271" s="1561">
        <f t="shared" si="41"/>
      </c>
      <c r="G271" s="1563">
        <f t="shared" si="338"/>
      </c>
      <c r="H271" s="1563">
        <f t="shared" si="164"/>
      </c>
      <c r="I271" s="1563">
        <f t="shared" si="106"/>
      </c>
      <c r="J271" s="1570">
        <f t="shared" si="251"/>
      </c>
      <c r="K271" s="1565">
        <f t="shared" si="222"/>
      </c>
      <c r="L271" s="1565">
        <f t="shared" si="309"/>
      </c>
      <c r="M271" s="1565">
        <f t="shared" si="280"/>
      </c>
      <c r="N271" s="1565">
        <f t="shared" si="77"/>
      </c>
      <c r="O271" s="1566">
        <f t="shared" si="367"/>
      </c>
      <c r="P271" s="1590">
        <v>0.0154</v>
      </c>
      <c r="Q271" s="1591">
        <v>41</v>
      </c>
      <c r="R271" s="1564">
        <f t="shared" si="193"/>
      </c>
      <c r="S271" s="1566">
        <v>19819</v>
      </c>
      <c r="T271" s="1566">
        <v>662</v>
      </c>
      <c r="U271" s="1566">
        <v>69</v>
      </c>
      <c r="V271" s="1566">
        <v>688</v>
      </c>
      <c r="W271" s="1566">
        <v>38</v>
      </c>
      <c r="X271" s="1566">
        <v>7</v>
      </c>
      <c r="Y271" s="1566">
        <v>0</v>
      </c>
      <c r="Z271" s="1593">
        <v>21</v>
      </c>
      <c r="AA271" s="1564">
        <f t="shared" si="135"/>
      </c>
      <c r="AB271" s="1568" t="s">
        <v>1139</v>
      </c>
      <c r="AC271" s="1595" t="s">
        <v>1148</v>
      </c>
      <c r="AD271" s="1595">
        <v>21</v>
      </c>
      <c r="AE271" s="1553"/>
    </row>
    <row customHeight="true" ht="18.452380952380953" r="272">
      <c r="A272" s="1594"/>
      <c r="B272" s="1571" t="s">
        <v>1143</v>
      </c>
      <c r="C272" s="1571"/>
      <c r="D272" s="1572">
        <f>SUM(D268:D271)</f>
      </c>
      <c r="E272" s="1573">
        <f>SUM(E268:E271)</f>
      </c>
      <c r="F272" s="1572">
        <f>SUM(F268:F271)</f>
      </c>
      <c r="G272" s="1574">
        <f t="shared" si="338"/>
      </c>
      <c r="H272" s="1574">
        <f t="shared" si="164"/>
      </c>
      <c r="I272" s="1574">
        <f t="shared" si="106"/>
      </c>
      <c r="J272" s="1574">
        <f t="shared" si="251"/>
      </c>
      <c r="K272" s="1575">
        <f t="shared" si="222"/>
      </c>
      <c r="L272" s="1575">
        <f t="shared" si="309"/>
      </c>
      <c r="M272" s="1575">
        <f t="shared" si="280"/>
      </c>
      <c r="N272" s="1575">
        <f t="shared" si="77"/>
      </c>
      <c r="O272" s="1576">
        <f t="shared" si="367"/>
      </c>
      <c r="P272" s="1575">
        <f>AVERAGE(P268:P271)</f>
      </c>
      <c r="Q272" s="1577">
        <f>AVERAGE(Q268:Q271)</f>
      </c>
      <c r="R272" s="1574">
        <f t="shared" si="193"/>
      </c>
      <c r="S272" s="1576">
        <f>SUM(S268:S271)</f>
      </c>
      <c r="T272" s="1576">
        <f>SUM(T268:T271)</f>
      </c>
      <c r="U272" s="1576">
        <f>SUM(U268:U271)</f>
      </c>
      <c r="V272" s="1576">
        <f>SUM(V268:V271)</f>
      </c>
      <c r="W272" s="1576">
        <f>SUM(W268:W271)</f>
      </c>
      <c r="X272" s="1576">
        <f>SUM(X268:X271)</f>
      </c>
      <c r="Y272" s="1576">
        <f>SUM(Y268:Y271)</f>
      </c>
      <c r="Z272" s="1576">
        <f>SUM(Z268:Z271)</f>
      </c>
      <c r="AA272" s="1577">
        <f t="shared" si="135"/>
      </c>
      <c r="AB272" s="1578"/>
      <c r="AC272" s="1578"/>
      <c r="AD272" s="1576">
        <f>SUM(AD268:AD271)</f>
      </c>
      <c r="AE272" s="1553"/>
    </row>
    <row r="273">
      <c r="A273" s="1594"/>
      <c r="B273" s="1560" t="s">
        <v>1144</v>
      </c>
      <c r="C273" s="1596" t="s">
        <v>1155</v>
      </c>
      <c r="D273" s="1579">
        <v>1839.59</v>
      </c>
      <c r="E273" s="1589">
        <v>1</v>
      </c>
      <c r="F273" s="1561">
        <f t="shared" ref="F273:F275" si="42">E273*2000</f>
      </c>
      <c r="G273" s="1563">
        <f t="shared" si="338"/>
      </c>
      <c r="H273" s="1563">
        <f t="shared" si="164"/>
      </c>
      <c r="I273" s="1563">
        <f t="shared" si="106"/>
      </c>
      <c r="J273" s="1564">
        <f t="shared" si="251"/>
      </c>
      <c r="K273" s="1565">
        <f t="shared" si="222"/>
      </c>
      <c r="L273" s="1565">
        <f t="shared" si="309"/>
      </c>
      <c r="M273" s="1565">
        <f t="shared" si="280"/>
      </c>
      <c r="N273" s="1565">
        <f t="shared" si="77"/>
      </c>
      <c r="O273" s="1566">
        <f t="shared" si="367"/>
      </c>
      <c r="P273" s="1590">
        <v>0.0173</v>
      </c>
      <c r="Q273" s="1591">
        <v>40</v>
      </c>
      <c r="R273" s="1564">
        <f t="shared" si="193"/>
      </c>
      <c r="S273" s="1566">
        <v>19568</v>
      </c>
      <c r="T273" s="1566">
        <v>582</v>
      </c>
      <c r="U273" s="1566">
        <v>68</v>
      </c>
      <c r="V273" s="1566">
        <v>615</v>
      </c>
      <c r="W273" s="1566">
        <v>41</v>
      </c>
      <c r="X273" s="1566">
        <v>2</v>
      </c>
      <c r="Y273" s="1566">
        <v>0</v>
      </c>
      <c r="Z273" s="1593">
        <v>24</v>
      </c>
      <c r="AA273" s="1564">
        <f t="shared" si="135"/>
      </c>
      <c r="AB273" s="1568" t="s">
        <v>1139</v>
      </c>
      <c r="AC273" s="1595" t="s">
        <v>1148</v>
      </c>
      <c r="AD273" s="1595">
        <v>16</v>
      </c>
      <c r="AE273" s="1553"/>
    </row>
    <row r="274">
      <c r="A274" s="1594"/>
      <c r="B274" s="1560" t="s">
        <v>1144</v>
      </c>
      <c r="C274" s="1560" t="s">
        <v>1156</v>
      </c>
      <c r="D274" s="1561">
        <v>1798.49</v>
      </c>
      <c r="E274" s="1589">
        <v>0</v>
      </c>
      <c r="F274" s="1561">
        <f t="shared" si="42"/>
      </c>
      <c r="G274" s="1563">
        <f t="shared" si="338"/>
      </c>
      <c r="H274" s="1563">
        <f t="shared" si="164"/>
      </c>
      <c r="I274" s="1563">
        <f t="shared" si="106"/>
      </c>
      <c r="J274" s="1564">
        <f t="shared" si="251"/>
      </c>
      <c r="K274" s="1565">
        <f t="shared" si="222"/>
      </c>
      <c r="L274" s="1565">
        <f t="shared" si="309"/>
      </c>
      <c r="M274" s="1565">
        <f t="shared" si="280"/>
      </c>
      <c r="N274" s="1565">
        <f t="shared" si="77"/>
      </c>
      <c r="O274" s="1566">
        <f t="shared" si="367"/>
      </c>
      <c r="P274" s="1590">
        <v>0.0182</v>
      </c>
      <c r="Q274" s="1591">
        <v>40</v>
      </c>
      <c r="R274" s="1564">
        <f t="shared" si="193"/>
      </c>
      <c r="S274" s="1566">
        <v>18576</v>
      </c>
      <c r="T274" s="1566">
        <v>596</v>
      </c>
      <c r="U274" s="1566">
        <v>75</v>
      </c>
      <c r="V274" s="1566">
        <v>649</v>
      </c>
      <c r="W274" s="1566">
        <v>40</v>
      </c>
      <c r="X274" s="1566">
        <v>5</v>
      </c>
      <c r="Y274" s="1566">
        <v>2</v>
      </c>
      <c r="Z274" s="1593">
        <v>12</v>
      </c>
      <c r="AA274" s="1564">
        <f t="shared" si="135"/>
      </c>
      <c r="AB274" s="1568" t="s">
        <v>1139</v>
      </c>
      <c r="AC274" s="1595" t="s">
        <v>1148</v>
      </c>
      <c r="AD274" s="1595">
        <v>20</v>
      </c>
      <c r="AE274" s="1553"/>
    </row>
    <row r="275">
      <c r="A275" s="1594"/>
      <c r="B275" s="1560" t="s">
        <v>1144</v>
      </c>
      <c r="C275" s="1560" t="s">
        <v>1157</v>
      </c>
      <c r="D275" s="1588">
        <v>1616.71</v>
      </c>
      <c r="E275" s="1589">
        <v>3</v>
      </c>
      <c r="F275" s="1561">
        <f t="shared" si="42"/>
      </c>
      <c r="G275" s="1563">
        <f t="shared" si="338"/>
      </c>
      <c r="H275" s="1563">
        <f t="shared" si="164"/>
      </c>
      <c r="I275" s="1563">
        <f t="shared" si="106"/>
      </c>
      <c r="J275" s="1564">
        <f t="shared" si="251"/>
      </c>
      <c r="K275" s="1565">
        <f t="shared" si="222"/>
      </c>
      <c r="L275" s="1565">
        <f t="shared" si="309"/>
      </c>
      <c r="M275" s="1565">
        <f t="shared" si="280"/>
      </c>
      <c r="N275" s="1565">
        <f t="shared" si="77"/>
      </c>
      <c r="O275" s="1566">
        <f t="shared" si="367"/>
      </c>
      <c r="P275" s="1590">
        <v>0.011</v>
      </c>
      <c r="Q275" s="1591">
        <v>39</v>
      </c>
      <c r="R275" s="1564">
        <f t="shared" si="193"/>
      </c>
      <c r="S275" s="1566">
        <v>15422</v>
      </c>
      <c r="T275" s="1566">
        <v>529</v>
      </c>
      <c r="U275" s="1566">
        <v>42</v>
      </c>
      <c r="V275" s="1566">
        <v>554</v>
      </c>
      <c r="W275" s="1566">
        <v>40</v>
      </c>
      <c r="X275" s="1566">
        <v>4</v>
      </c>
      <c r="Y275" s="1566">
        <v>1</v>
      </c>
      <c r="Z275" s="1593">
        <v>10</v>
      </c>
      <c r="AA275" s="1564">
        <f t="shared" si="135"/>
      </c>
      <c r="AB275" s="1568" t="s">
        <v>1139</v>
      </c>
      <c r="AC275" s="1595" t="s">
        <v>1148</v>
      </c>
      <c r="AD275" s="1595">
        <v>15</v>
      </c>
      <c r="AE275" s="1553"/>
    </row>
    <row r="276">
      <c r="A276" s="1594"/>
      <c r="B276" s="1571" t="s">
        <v>1143</v>
      </c>
      <c r="C276" s="1571"/>
      <c r="D276" s="1572">
        <f>SUM(D273:D275)</f>
      </c>
      <c r="E276" s="1573">
        <f>SUM(E273:E275)</f>
      </c>
      <c r="F276" s="1572">
        <f>SUM(F273:F275)</f>
      </c>
      <c r="G276" s="1574">
        <f t="shared" si="338"/>
      </c>
      <c r="H276" s="1574">
        <f t="shared" si="164"/>
      </c>
      <c r="I276" s="1574">
        <f t="shared" si="106"/>
      </c>
      <c r="J276" s="1574">
        <f t="shared" si="251"/>
      </c>
      <c r="K276" s="1575">
        <f t="shared" si="222"/>
      </c>
      <c r="L276" s="1575">
        <f t="shared" si="309"/>
      </c>
      <c r="M276" s="1575">
        <f t="shared" si="280"/>
      </c>
      <c r="N276" s="1575">
        <f t="shared" si="77"/>
      </c>
      <c r="O276" s="1576">
        <f t="shared" si="367"/>
      </c>
      <c r="P276" s="1575">
        <f>AVERAGE(P273:P275)</f>
      </c>
      <c r="Q276" s="1577">
        <f>AVERAGE(Q273:Q275)</f>
      </c>
      <c r="R276" s="1572">
        <f t="shared" si="193"/>
      </c>
      <c r="S276" s="1576">
        <f>SUM(S273:S275)</f>
      </c>
      <c r="T276" s="1576">
        <f>SUM(T273:T275)</f>
      </c>
      <c r="U276" s="1576">
        <f>SUM(U273:U275)</f>
      </c>
      <c r="V276" s="1576">
        <f>SUM(V273:V275)</f>
      </c>
      <c r="W276" s="1576">
        <f>SUM(W273:W275)</f>
      </c>
      <c r="X276" s="1576">
        <f>SUM(X273:X275)</f>
      </c>
      <c r="Y276" s="1576">
        <f>SUM(Y273:Y275)</f>
      </c>
      <c r="Z276" s="1576">
        <f>SUM(Z273:Z275)</f>
      </c>
      <c r="AA276" s="1577">
        <f t="shared" si="135"/>
      </c>
      <c r="AB276" s="1578"/>
      <c r="AC276" s="1578"/>
      <c r="AD276" s="1576">
        <f>SUM(AD273:AD275)</f>
      </c>
      <c r="AE276" s="1553"/>
    </row>
    <row r="277">
      <c r="A277" s="1594"/>
      <c r="B277" s="1581" t="s">
        <v>1149</v>
      </c>
      <c r="C277" s="1581"/>
      <c r="D277" s="1582">
        <f>D276+D272</f>
      </c>
      <c r="E277" s="1582">
        <f>E276+E272</f>
      </c>
      <c r="F277" s="1582">
        <f>F276+F272</f>
      </c>
      <c r="G277" s="1583">
        <f t="shared" si="338"/>
      </c>
      <c r="H277" s="1583">
        <f t="shared" si="164"/>
      </c>
      <c r="I277" s="1583">
        <f t="shared" si="106"/>
      </c>
      <c r="J277" s="1583">
        <f t="shared" si="251"/>
      </c>
      <c r="K277" s="1584">
        <f t="shared" si="222"/>
      </c>
      <c r="L277" s="1584">
        <f t="shared" si="309"/>
      </c>
      <c r="M277" s="1584">
        <f t="shared" si="280"/>
      </c>
      <c r="N277" s="1584">
        <f t="shared" si="77"/>
      </c>
      <c r="O277" s="1585">
        <f t="shared" si="367"/>
      </c>
      <c r="P277" s="1585">
        <f>(P276+P272)/2</f>
      </c>
      <c r="Q277" s="1586">
        <f>(Q276+Q272)/2</f>
      </c>
      <c r="R277" s="1582">
        <f>(R276+R272)/2</f>
      </c>
      <c r="S277" s="1585">
        <f>S276+S272</f>
      </c>
      <c r="T277" s="1585">
        <f>T276+T272</f>
      </c>
      <c r="U277" s="1585">
        <f>U276+U272</f>
      </c>
      <c r="V277" s="1585">
        <f>V276+V272</f>
      </c>
      <c r="W277" s="1585">
        <f>W276+W272</f>
      </c>
      <c r="X277" s="1585">
        <f>X276+X272</f>
      </c>
      <c r="Y277" s="1585">
        <f>Y276+Y272</f>
      </c>
      <c r="Z277" s="1585">
        <f>Z276+Z272</f>
      </c>
      <c r="AA277" s="1586">
        <f t="shared" si="135"/>
      </c>
      <c r="AB277" s="1587"/>
      <c r="AC277" s="1587"/>
      <c r="AD277" s="1585">
        <f>AD272+AD276</f>
      </c>
      <c r="AE277" s="1553"/>
    </row>
    <row r="278">
      <c r="A278" s="1548" t="s">
        <v>1103</v>
      </c>
      <c r="B278" s="1548" t="s">
        <v>1104</v>
      </c>
      <c r="C278" s="1548"/>
      <c r="D278" s="1549" t="s">
        <v>1105</v>
      </c>
      <c r="E278" s="1549"/>
      <c r="F278" s="1549"/>
      <c r="G278" s="1549"/>
      <c r="H278" s="1549"/>
      <c r="I278" s="1549"/>
      <c r="J278" s="1550" t="s">
        <v>1106</v>
      </c>
      <c r="K278" s="1550"/>
      <c r="L278" s="1550"/>
      <c r="M278" s="1550"/>
      <c r="N278" s="1550"/>
      <c r="O278" s="1550"/>
      <c r="P278" s="1550"/>
      <c r="Q278" s="1551"/>
      <c r="R278" s="1550"/>
      <c r="S278" s="1550"/>
      <c r="T278" s="1550"/>
      <c r="U278" s="1550"/>
      <c r="V278" s="1550"/>
      <c r="W278" s="1550"/>
      <c r="X278" s="1550"/>
      <c r="Y278" s="1550"/>
      <c r="Z278" s="1550"/>
      <c r="AA278" s="1550"/>
      <c r="AB278" s="1550"/>
      <c r="AC278" s="1550"/>
      <c r="AD278" s="1552"/>
      <c r="AE278" s="1553"/>
    </row>
    <row r="279">
      <c r="A279" s="1548"/>
      <c r="B279" s="1548" t="s">
        <v>1107</v>
      </c>
      <c r="C279" s="1548" t="s">
        <v>1108</v>
      </c>
      <c r="D279" s="1549" t="s">
        <v>1109</v>
      </c>
      <c r="E279" s="1554" t="s">
        <v>1110</v>
      </c>
      <c r="F279" s="1555" t="s">
        <v>1111</v>
      </c>
      <c r="G279" s="1556" t="s">
        <v>1112</v>
      </c>
      <c r="H279" s="1556" t="s">
        <v>1113</v>
      </c>
      <c r="I279" s="1556" t="s">
        <v>1114</v>
      </c>
      <c r="J279" s="1550" t="s">
        <v>1115</v>
      </c>
      <c r="K279" s="1557" t="s">
        <v>1116</v>
      </c>
      <c r="L279" s="1557" t="s">
        <v>1117</v>
      </c>
      <c r="M279" s="1557" t="s">
        <v>1118</v>
      </c>
      <c r="N279" s="1557" t="s">
        <v>1119</v>
      </c>
      <c r="O279" s="1558" t="s">
        <v>1120</v>
      </c>
      <c r="P279" s="1557" t="s">
        <v>1121</v>
      </c>
      <c r="Q279" s="1551" t="s">
        <v>1122</v>
      </c>
      <c r="R279" s="1550" t="s">
        <v>1123</v>
      </c>
      <c r="S279" s="1558" t="s">
        <v>1124</v>
      </c>
      <c r="T279" s="1558" t="s">
        <v>1125</v>
      </c>
      <c r="U279" s="1558" t="s">
        <v>1126</v>
      </c>
      <c r="V279" s="1558" t="s">
        <v>1127</v>
      </c>
      <c r="W279" s="1558" t="s">
        <v>1128</v>
      </c>
      <c r="X279" s="1558" t="s">
        <v>1129</v>
      </c>
      <c r="Y279" s="1558" t="s">
        <v>1130</v>
      </c>
      <c r="Z279" s="1558" t="s">
        <v>1131</v>
      </c>
      <c r="AA279" s="1550" t="s">
        <v>1132</v>
      </c>
      <c r="AB279" s="1552" t="s">
        <v>1133</v>
      </c>
      <c r="AC279" s="1552" t="s">
        <v>1134</v>
      </c>
      <c r="AD279" s="1552" t="s">
        <v>1135</v>
      </c>
      <c r="AE279" s="1553"/>
    </row>
    <row r="280">
      <c r="A280" s="1594" t="s">
        <v>1188</v>
      </c>
      <c r="B280" s="1560" t="s">
        <v>1137</v>
      </c>
      <c r="C280" s="1596" t="s">
        <v>1147</v>
      </c>
      <c r="D280" s="1561">
        <v>1947.29</v>
      </c>
      <c r="E280" s="1589">
        <v>2</v>
      </c>
      <c r="F280" s="1561">
        <f t="shared" ref="F280:F283" si="43">E280*2000</f>
      </c>
      <c r="G280" s="1563">
        <f t="shared" ref="G280:G290" si="339">F280/D280</f>
      </c>
      <c r="H280" s="1563">
        <f t="shared" ref="H280:H290" si="165">D280/E280</f>
      </c>
      <c r="I280" s="1563">
        <f t="shared" ref="I280:I290" si="107">F280/E280</f>
      </c>
      <c r="J280" s="1564">
        <f t="shared" ref="J280:J290" si="252">D280/T280</f>
      </c>
      <c r="K280" s="1565">
        <f t="shared" ref="K280:K290" si="223">O280/S280*1</f>
      </c>
      <c r="L280" s="1565">
        <f t="shared" ref="L280:L290" si="310">T280/S280</f>
      </c>
      <c r="M280" s="1565">
        <f t="shared" ref="M280:M290" si="281">V280/S280</f>
      </c>
      <c r="N280" s="1565">
        <f t="shared" ref="N280:N290" si="78">W280/V280</f>
      </c>
      <c r="O280" s="1566">
        <f t="shared" ref="O280:O290" si="368">U280/P280</f>
      </c>
      <c r="P280" s="1590">
        <v>0.0108</v>
      </c>
      <c r="Q280" s="1591">
        <v>48</v>
      </c>
      <c r="R280" s="1564">
        <f t="shared" ref="R280:R289" si="194">(D280/S280)*1000</f>
      </c>
      <c r="S280" s="1566">
        <v>27726</v>
      </c>
      <c r="T280" s="1566">
        <v>519</v>
      </c>
      <c r="U280" s="1566">
        <v>91</v>
      </c>
      <c r="V280" s="1566">
        <v>532</v>
      </c>
      <c r="W280" s="1566">
        <v>52</v>
      </c>
      <c r="X280" s="1566">
        <v>7</v>
      </c>
      <c r="Y280" s="1566">
        <v>0</v>
      </c>
      <c r="Z280" s="1593">
        <v>13</v>
      </c>
      <c r="AA280" s="1564">
        <f t="shared" ref="AA280:AA290" si="136">AD280*1000/D280</f>
      </c>
      <c r="AB280" s="1568" t="s">
        <v>1139</v>
      </c>
      <c r="AC280" s="1595" t="s">
        <v>1148</v>
      </c>
      <c r="AD280" s="1595">
        <v>29</v>
      </c>
      <c r="AE280" s="1553"/>
    </row>
    <row r="281">
      <c r="A281" s="1594"/>
      <c r="B281" s="1560" t="s">
        <v>1137</v>
      </c>
      <c r="C281" s="1560" t="s">
        <v>1152</v>
      </c>
      <c r="D281" s="1561">
        <v>1583.93</v>
      </c>
      <c r="E281" s="1589">
        <v>2</v>
      </c>
      <c r="F281" s="1561">
        <f t="shared" si="43"/>
      </c>
      <c r="G281" s="1563">
        <f t="shared" si="339"/>
      </c>
      <c r="H281" s="1569">
        <f t="shared" si="165"/>
      </c>
      <c r="I281" s="1569">
        <f t="shared" si="107"/>
      </c>
      <c r="J281" s="1564">
        <f t="shared" si="252"/>
      </c>
      <c r="K281" s="1565">
        <f t="shared" si="223"/>
      </c>
      <c r="L281" s="1565">
        <f t="shared" si="310"/>
      </c>
      <c r="M281" s="1565">
        <f t="shared" si="281"/>
      </c>
      <c r="N281" s="1565">
        <f t="shared" si="78"/>
      </c>
      <c r="O281" s="1566">
        <f t="shared" si="368"/>
      </c>
      <c r="P281" s="1590">
        <v>0.0153</v>
      </c>
      <c r="Q281" s="1591">
        <v>46</v>
      </c>
      <c r="R281" s="1564">
        <f t="shared" si="194"/>
      </c>
      <c r="S281" s="1566">
        <v>17369</v>
      </c>
      <c r="T281" s="1566">
        <v>422</v>
      </c>
      <c r="U281" s="1566">
        <v>64</v>
      </c>
      <c r="V281" s="1566">
        <v>431</v>
      </c>
      <c r="W281" s="1566">
        <v>17</v>
      </c>
      <c r="X281" s="1566">
        <v>2</v>
      </c>
      <c r="Y281" s="1566">
        <v>0</v>
      </c>
      <c r="Z281" s="1593">
        <v>7</v>
      </c>
      <c r="AA281" s="1564">
        <f t="shared" si="136"/>
      </c>
      <c r="AB281" s="1568" t="s">
        <v>1139</v>
      </c>
      <c r="AC281" s="1595" t="s">
        <v>1148</v>
      </c>
      <c r="AD281" s="1595">
        <v>13</v>
      </c>
      <c r="AE281" s="1553"/>
    </row>
    <row r="282">
      <c r="A282" s="1594"/>
      <c r="B282" s="1560" t="s">
        <v>1137</v>
      </c>
      <c r="C282" s="1560" t="s">
        <v>1153</v>
      </c>
      <c r="D282" s="1588">
        <v>2002.96</v>
      </c>
      <c r="E282" s="1589">
        <v>2</v>
      </c>
      <c r="F282" s="1561">
        <f t="shared" si="43"/>
      </c>
      <c r="G282" s="1563">
        <f t="shared" si="339"/>
      </c>
      <c r="H282" s="1563">
        <f t="shared" si="165"/>
      </c>
      <c r="I282" s="1563">
        <f t="shared" si="107"/>
      </c>
      <c r="J282" s="1570">
        <f t="shared" si="252"/>
      </c>
      <c r="K282" s="1565">
        <f t="shared" si="223"/>
      </c>
      <c r="L282" s="1565">
        <f t="shared" si="310"/>
      </c>
      <c r="M282" s="1565">
        <f t="shared" si="281"/>
      </c>
      <c r="N282" s="1565">
        <f t="shared" si="78"/>
      </c>
      <c r="O282" s="1566">
        <f t="shared" si="368"/>
      </c>
      <c r="P282" s="1590">
        <v>0.0323</v>
      </c>
      <c r="Q282" s="1591">
        <v>50</v>
      </c>
      <c r="R282" s="1564">
        <f t="shared" si="194"/>
      </c>
      <c r="S282" s="1566">
        <v>21382</v>
      </c>
      <c r="T282" s="1566">
        <v>396</v>
      </c>
      <c r="U282" s="1566">
        <v>90</v>
      </c>
      <c r="V282" s="1566">
        <v>409</v>
      </c>
      <c r="W282" s="1566">
        <v>28</v>
      </c>
      <c r="X282" s="1566">
        <v>1</v>
      </c>
      <c r="Y282" s="1566">
        <v>1</v>
      </c>
      <c r="Z282" s="1593">
        <v>24</v>
      </c>
      <c r="AA282" s="1564">
        <f t="shared" si="136"/>
      </c>
      <c r="AB282" s="1568" t="s">
        <v>1139</v>
      </c>
      <c r="AC282" s="1595" t="s">
        <v>1148</v>
      </c>
      <c r="AD282" s="1595">
        <v>14</v>
      </c>
      <c r="AE282" s="1553"/>
    </row>
    <row r="283">
      <c r="A283" s="1594"/>
      <c r="B283" s="1560" t="s">
        <v>1137</v>
      </c>
      <c r="C283" s="1560" t="s">
        <v>1154</v>
      </c>
      <c r="D283" s="1588">
        <v>1425.48</v>
      </c>
      <c r="E283" s="1589">
        <v>1</v>
      </c>
      <c r="F283" s="1561">
        <f t="shared" si="43"/>
      </c>
      <c r="G283" s="1563">
        <f t="shared" si="339"/>
      </c>
      <c r="H283" s="1563">
        <f t="shared" si="165"/>
      </c>
      <c r="I283" s="1563">
        <f t="shared" si="107"/>
      </c>
      <c r="J283" s="1570">
        <f t="shared" si="252"/>
      </c>
      <c r="K283" s="1565">
        <f t="shared" si="223"/>
      </c>
      <c r="L283" s="1565">
        <f t="shared" si="310"/>
      </c>
      <c r="M283" s="1565">
        <f t="shared" si="281"/>
      </c>
      <c r="N283" s="1565">
        <f t="shared" si="78"/>
      </c>
      <c r="O283" s="1566">
        <f t="shared" si="368"/>
      </c>
      <c r="P283" s="1590">
        <v>0.0216</v>
      </c>
      <c r="Q283" s="1591">
        <v>48</v>
      </c>
      <c r="R283" s="1564">
        <f t="shared" si="194"/>
      </c>
      <c r="S283" s="1566">
        <v>17443</v>
      </c>
      <c r="T283" s="1566">
        <v>363</v>
      </c>
      <c r="U283" s="1566">
        <v>55</v>
      </c>
      <c r="V283" s="1566">
        <v>402</v>
      </c>
      <c r="W283" s="1566">
        <v>31</v>
      </c>
      <c r="X283" s="1566">
        <v>4</v>
      </c>
      <c r="Y283" s="1566">
        <v>0</v>
      </c>
      <c r="Z283" s="1593">
        <v>25</v>
      </c>
      <c r="AA283" s="1564">
        <f t="shared" si="136"/>
      </c>
      <c r="AB283" s="1568" t="s">
        <v>1139</v>
      </c>
      <c r="AC283" s="1595" t="s">
        <v>1148</v>
      </c>
      <c r="AD283" s="1595">
        <v>15</v>
      </c>
      <c r="AE283" s="1553"/>
    </row>
    <row r="284">
      <c r="A284" s="1594"/>
      <c r="B284" s="1571" t="s">
        <v>1143</v>
      </c>
      <c r="C284" s="1571"/>
      <c r="D284" s="1572">
        <f>SUM(D280:D283)</f>
      </c>
      <c r="E284" s="1573">
        <f>SUM(E280:E283)</f>
      </c>
      <c r="F284" s="1572">
        <f>SUM(F280:F283)</f>
      </c>
      <c r="G284" s="1574">
        <f t="shared" si="339"/>
      </c>
      <c r="H284" s="1574">
        <f t="shared" si="165"/>
      </c>
      <c r="I284" s="1574">
        <f t="shared" si="107"/>
      </c>
      <c r="J284" s="1574">
        <f t="shared" si="252"/>
      </c>
      <c r="K284" s="1575">
        <f t="shared" si="223"/>
      </c>
      <c r="L284" s="1575">
        <f t="shared" si="310"/>
      </c>
      <c r="M284" s="1575">
        <f t="shared" si="281"/>
      </c>
      <c r="N284" s="1575">
        <f t="shared" si="78"/>
      </c>
      <c r="O284" s="1576">
        <f t="shared" si="368"/>
      </c>
      <c r="P284" s="1575">
        <f>AVERAGE(P280:P283)</f>
      </c>
      <c r="Q284" s="1577">
        <f>AVERAGE(Q280:Q283)</f>
      </c>
      <c r="R284" s="1574">
        <f t="shared" si="194"/>
      </c>
      <c r="S284" s="1576">
        <f>SUM(S280:S283)</f>
      </c>
      <c r="T284" s="1576">
        <f>SUM(T280:T283)</f>
      </c>
      <c r="U284" s="1576">
        <f>SUM(U280:U283)</f>
      </c>
      <c r="V284" s="1576">
        <f>SUM(V280:V283)</f>
      </c>
      <c r="W284" s="1576">
        <f>SUM(W280:W283)</f>
      </c>
      <c r="X284" s="1576">
        <f>SUM(X280:X283)</f>
      </c>
      <c r="Y284" s="1576">
        <f>SUM(Y280:Y283)</f>
      </c>
      <c r="Z284" s="1576">
        <f>SUM(Z280:Z283)</f>
      </c>
      <c r="AA284" s="1577">
        <f t="shared" si="136"/>
      </c>
      <c r="AB284" s="1578"/>
      <c r="AC284" s="1578"/>
      <c r="AD284" s="1576">
        <f>SUM(AD280:AD283)</f>
      </c>
      <c r="AE284" s="1553"/>
    </row>
    <row r="285">
      <c r="A285" s="1594"/>
      <c r="B285" s="1560" t="s">
        <v>1144</v>
      </c>
      <c r="C285" s="1596" t="s">
        <v>1155</v>
      </c>
      <c r="D285" s="1579">
        <v>1620.81</v>
      </c>
      <c r="E285" s="1589">
        <v>5</v>
      </c>
      <c r="F285" s="1561">
        <f t="shared" ref="F285:F288" si="44">E285*2000</f>
      </c>
      <c r="G285" s="1563">
        <f t="shared" si="339"/>
      </c>
      <c r="H285" s="1563">
        <f t="shared" si="165"/>
      </c>
      <c r="I285" s="1563">
        <f t="shared" si="107"/>
      </c>
      <c r="J285" s="1564">
        <f t="shared" si="252"/>
      </c>
      <c r="K285" s="1565">
        <f t="shared" si="223"/>
      </c>
      <c r="L285" s="1565">
        <f t="shared" si="310"/>
      </c>
      <c r="M285" s="1565">
        <f t="shared" si="281"/>
      </c>
      <c r="N285" s="1565">
        <f t="shared" si="78"/>
      </c>
      <c r="O285" s="1566">
        <f t="shared" si="368"/>
      </c>
      <c r="P285" s="1590">
        <v>0.0193</v>
      </c>
      <c r="Q285" s="1591">
        <v>49</v>
      </c>
      <c r="R285" s="1564">
        <f t="shared" si="194"/>
      </c>
      <c r="S285" s="1566">
        <v>18137</v>
      </c>
      <c r="T285" s="1566">
        <v>509</v>
      </c>
      <c r="U285" s="1566">
        <v>71</v>
      </c>
      <c r="V285" s="1566">
        <v>545</v>
      </c>
      <c r="W285" s="1566">
        <v>67</v>
      </c>
      <c r="X285" s="1566">
        <v>6</v>
      </c>
      <c r="Y285" s="1566">
        <v>4</v>
      </c>
      <c r="Z285" s="1593">
        <v>10</v>
      </c>
      <c r="AA285" s="1564">
        <f t="shared" si="136"/>
      </c>
      <c r="AB285" s="1568" t="s">
        <v>1139</v>
      </c>
      <c r="AC285" s="1595" t="s">
        <v>1148</v>
      </c>
      <c r="AD285" s="1595">
        <v>21</v>
      </c>
      <c r="AE285" s="1553"/>
    </row>
    <row r="286">
      <c r="A286" s="1594"/>
      <c r="B286" s="1560" t="s">
        <v>1144</v>
      </c>
      <c r="C286" s="1560" t="s">
        <v>1156</v>
      </c>
      <c r="D286" s="1561">
        <v>1746.61</v>
      </c>
      <c r="E286" s="1589">
        <v>1</v>
      </c>
      <c r="F286" s="1561">
        <f t="shared" si="44"/>
      </c>
      <c r="G286" s="1563">
        <f t="shared" si="339"/>
      </c>
      <c r="H286" s="1563">
        <f t="shared" si="165"/>
      </c>
      <c r="I286" s="1563">
        <f t="shared" si="107"/>
      </c>
      <c r="J286" s="1564">
        <f t="shared" si="252"/>
      </c>
      <c r="K286" s="1565">
        <f t="shared" si="223"/>
      </c>
      <c r="L286" s="1565">
        <f t="shared" si="310"/>
      </c>
      <c r="M286" s="1565">
        <f t="shared" si="281"/>
      </c>
      <c r="N286" s="1565">
        <f t="shared" si="78"/>
      </c>
      <c r="O286" s="1566">
        <f t="shared" si="368"/>
      </c>
      <c r="P286" s="1590">
        <v>0.0337</v>
      </c>
      <c r="Q286" s="1591">
        <v>52</v>
      </c>
      <c r="R286" s="1564">
        <f t="shared" si="194"/>
      </c>
      <c r="S286" s="1566">
        <v>18199</v>
      </c>
      <c r="T286" s="1566">
        <v>339</v>
      </c>
      <c r="U286" s="1566">
        <v>71</v>
      </c>
      <c r="V286" s="1566">
        <v>346</v>
      </c>
      <c r="W286" s="1566">
        <v>59</v>
      </c>
      <c r="X286" s="1566">
        <v>7</v>
      </c>
      <c r="Y286" s="1566">
        <v>1</v>
      </c>
      <c r="Z286" s="1593">
        <v>26</v>
      </c>
      <c r="AA286" s="1564">
        <f t="shared" si="136"/>
      </c>
      <c r="AB286" s="1568" t="s">
        <v>1139</v>
      </c>
      <c r="AC286" s="1595" t="s">
        <v>1148</v>
      </c>
      <c r="AD286" s="1595">
        <v>22</v>
      </c>
      <c r="AE286" s="1553"/>
    </row>
    <row r="287">
      <c r="A287" s="1594"/>
      <c r="B287" s="1560" t="s">
        <v>1144</v>
      </c>
      <c r="C287" s="1560" t="s">
        <v>1157</v>
      </c>
      <c r="D287" s="1588">
        <v>1805.18</v>
      </c>
      <c r="E287" s="1589">
        <v>5</v>
      </c>
      <c r="F287" s="1561">
        <f t="shared" si="44"/>
      </c>
      <c r="G287" s="1563">
        <f t="shared" si="339"/>
      </c>
      <c r="H287" s="1563">
        <f t="shared" si="165"/>
      </c>
      <c r="I287" s="1563">
        <f t="shared" si="107"/>
      </c>
      <c r="J287" s="1564">
        <f t="shared" si="252"/>
      </c>
      <c r="K287" s="1565">
        <f t="shared" si="223"/>
      </c>
      <c r="L287" s="1565">
        <f t="shared" si="310"/>
      </c>
      <c r="M287" s="1565">
        <f t="shared" si="281"/>
      </c>
      <c r="N287" s="1565">
        <f t="shared" si="78"/>
      </c>
      <c r="O287" s="1566">
        <f t="shared" si="368"/>
      </c>
      <c r="P287" s="1590">
        <v>0.0149</v>
      </c>
      <c r="Q287" s="1591">
        <v>55</v>
      </c>
      <c r="R287" s="1564">
        <f t="shared" si="194"/>
      </c>
      <c r="S287" s="1593">
        <v>21524</v>
      </c>
      <c r="T287" s="1566">
        <v>560</v>
      </c>
      <c r="U287" s="1566">
        <v>81</v>
      </c>
      <c r="V287" s="1566">
        <v>607</v>
      </c>
      <c r="W287" s="1566">
        <v>76</v>
      </c>
      <c r="X287" s="1566">
        <v>3</v>
      </c>
      <c r="Y287" s="1566">
        <v>1</v>
      </c>
      <c r="Z287" s="1593">
        <v>22</v>
      </c>
      <c r="AA287" s="1564">
        <f t="shared" si="136"/>
      </c>
      <c r="AB287" s="1568" t="s">
        <v>1139</v>
      </c>
      <c r="AC287" s="1595" t="s">
        <v>1148</v>
      </c>
      <c r="AD287" s="1595">
        <v>18</v>
      </c>
      <c r="AE287" s="1553"/>
    </row>
    <row r="288">
      <c r="A288" s="1594"/>
      <c r="B288" s="1560" t="s">
        <v>1144</v>
      </c>
      <c r="C288" s="1596" t="s">
        <v>1158</v>
      </c>
      <c r="D288" s="1588">
        <v>2081.19</v>
      </c>
      <c r="E288" s="1589">
        <v>4</v>
      </c>
      <c r="F288" s="1561">
        <f t="shared" si="44"/>
      </c>
      <c r="G288" s="1563">
        <f t="shared" si="339"/>
      </c>
      <c r="H288" s="1563">
        <f t="shared" si="165"/>
      </c>
      <c r="I288" s="1563">
        <f t="shared" si="107"/>
      </c>
      <c r="J288" s="1564">
        <f t="shared" si="252"/>
      </c>
      <c r="K288" s="1565">
        <f t="shared" si="223"/>
      </c>
      <c r="L288" s="1565">
        <f t="shared" si="310"/>
      </c>
      <c r="M288" s="1565">
        <f t="shared" si="281"/>
      </c>
      <c r="N288" s="1565">
        <f t="shared" si="78"/>
      </c>
      <c r="O288" s="1566">
        <f t="shared" si="368"/>
      </c>
      <c r="P288" s="1590">
        <v>0.0099</v>
      </c>
      <c r="Q288" s="1591">
        <v>52</v>
      </c>
      <c r="R288" s="1564">
        <f t="shared" si="194"/>
      </c>
      <c r="S288" s="1566">
        <v>25036</v>
      </c>
      <c r="T288" s="1566">
        <v>673</v>
      </c>
      <c r="U288" s="1566">
        <v>75</v>
      </c>
      <c r="V288" s="1566">
        <v>690</v>
      </c>
      <c r="W288" s="1566">
        <v>72</v>
      </c>
      <c r="X288" s="1566">
        <v>10</v>
      </c>
      <c r="Y288" s="1566">
        <v>1</v>
      </c>
      <c r="Z288" s="1593">
        <v>15</v>
      </c>
      <c r="AA288" s="1564">
        <f t="shared" si="136"/>
      </c>
      <c r="AB288" s="1568" t="s">
        <v>1139</v>
      </c>
      <c r="AC288" s="1595" t="s">
        <v>1148</v>
      </c>
      <c r="AD288" s="1595">
        <v>19</v>
      </c>
      <c r="AE288" s="1553"/>
    </row>
    <row r="289">
      <c r="A289" s="1594"/>
      <c r="B289" s="1571" t="s">
        <v>1143</v>
      </c>
      <c r="C289" s="1571"/>
      <c r="D289" s="1572">
        <f>SUM(D285:D288)</f>
      </c>
      <c r="E289" s="1573">
        <f>SUM(E285:E288)</f>
      </c>
      <c r="F289" s="1572">
        <f>SUM(F285:F288)</f>
      </c>
      <c r="G289" s="1574">
        <f t="shared" si="339"/>
      </c>
      <c r="H289" s="1574">
        <f t="shared" si="165"/>
      </c>
      <c r="I289" s="1574">
        <f t="shared" si="107"/>
      </c>
      <c r="J289" s="1574">
        <f t="shared" si="252"/>
      </c>
      <c r="K289" s="1575">
        <f t="shared" si="223"/>
      </c>
      <c r="L289" s="1575">
        <f t="shared" si="310"/>
      </c>
      <c r="M289" s="1575">
        <f t="shared" si="281"/>
      </c>
      <c r="N289" s="1575">
        <f t="shared" si="78"/>
      </c>
      <c r="O289" s="1576">
        <f t="shared" si="368"/>
      </c>
      <c r="P289" s="1575">
        <f>AVERAGE(P285:P288)</f>
      </c>
      <c r="Q289" s="1577">
        <f>AVERAGE(Q285:Q288)</f>
      </c>
      <c r="R289" s="1572">
        <f t="shared" si="194"/>
      </c>
      <c r="S289" s="1576">
        <f>SUM(S285:S288)</f>
      </c>
      <c r="T289" s="1576">
        <f>SUM(T285:T288)</f>
      </c>
      <c r="U289" s="1576">
        <f>SUM(U285:U288)</f>
      </c>
      <c r="V289" s="1576">
        <f>SUM(V285:V288)</f>
      </c>
      <c r="W289" s="1576">
        <f>SUM(W285:W288)</f>
      </c>
      <c r="X289" s="1576">
        <f>SUM(X285:X288)</f>
      </c>
      <c r="Y289" s="1576">
        <f>SUM(Y285:Y288)</f>
      </c>
      <c r="Z289" s="1576">
        <f>SUM(Z285:Z288)</f>
      </c>
      <c r="AA289" s="1577">
        <f t="shared" si="136"/>
      </c>
      <c r="AB289" s="1578"/>
      <c r="AC289" s="1578"/>
      <c r="AD289" s="1576">
        <f>SUM(AD285:AD288)</f>
      </c>
      <c r="AE289" s="1553"/>
    </row>
    <row r="290">
      <c r="A290" s="1594"/>
      <c r="B290" s="1581" t="s">
        <v>1149</v>
      </c>
      <c r="C290" s="1581"/>
      <c r="D290" s="1582">
        <f>D289+D284</f>
      </c>
      <c r="E290" s="1582">
        <f>E289+E284</f>
      </c>
      <c r="F290" s="1582">
        <f>F289+F284</f>
      </c>
      <c r="G290" s="1583">
        <f t="shared" si="339"/>
      </c>
      <c r="H290" s="1583">
        <f t="shared" si="165"/>
      </c>
      <c r="I290" s="1583">
        <f t="shared" si="107"/>
      </c>
      <c r="J290" s="1583">
        <f t="shared" si="252"/>
      </c>
      <c r="K290" s="1584">
        <f t="shared" si="223"/>
      </c>
      <c r="L290" s="1584">
        <f t="shared" si="310"/>
      </c>
      <c r="M290" s="1584">
        <f t="shared" si="281"/>
      </c>
      <c r="N290" s="1584">
        <f t="shared" si="78"/>
      </c>
      <c r="O290" s="1585">
        <f t="shared" si="368"/>
      </c>
      <c r="P290" s="1585">
        <f>(P289+P284)/2</f>
      </c>
      <c r="Q290" s="1586">
        <f>(Q289+Q284)/2</f>
      </c>
      <c r="R290" s="1582">
        <f>(R289+R284)/2</f>
      </c>
      <c r="S290" s="1585">
        <f>S289+S284</f>
      </c>
      <c r="T290" s="1585">
        <f>T289+T284</f>
      </c>
      <c r="U290" s="1585">
        <f>U289+U284</f>
      </c>
      <c r="V290" s="1585">
        <f>V289+V284</f>
      </c>
      <c r="W290" s="1585">
        <f>W289+W284</f>
      </c>
      <c r="X290" s="1585">
        <f>X289+X284</f>
      </c>
      <c r="Y290" s="1585">
        <f>Y289+Y284</f>
      </c>
      <c r="Z290" s="1585">
        <f>Z289+Z284</f>
      </c>
      <c r="AA290" s="1586">
        <f t="shared" si="136"/>
      </c>
      <c r="AB290" s="1587"/>
      <c r="AC290" s="1587"/>
      <c r="AD290" s="1585">
        <f>AD284+AD289</f>
      </c>
      <c r="AE290" s="1553"/>
    </row>
    <row r="291">
      <c r="A291" s="1548" t="s">
        <v>1103</v>
      </c>
      <c r="B291" s="1548" t="s">
        <v>1104</v>
      </c>
      <c r="C291" s="1548"/>
      <c r="D291" s="1549" t="s">
        <v>1105</v>
      </c>
      <c r="E291" s="1549"/>
      <c r="F291" s="1549"/>
      <c r="G291" s="1549"/>
      <c r="H291" s="1549"/>
      <c r="I291" s="1549"/>
      <c r="J291" s="1550" t="s">
        <v>1106</v>
      </c>
      <c r="K291" s="1550"/>
      <c r="L291" s="1550"/>
      <c r="M291" s="1550"/>
      <c r="N291" s="1550"/>
      <c r="O291" s="1550"/>
      <c r="P291" s="1550"/>
      <c r="Q291" s="1551"/>
      <c r="R291" s="1550"/>
      <c r="S291" s="1550"/>
      <c r="T291" s="1550"/>
      <c r="U291" s="1550"/>
      <c r="V291" s="1550"/>
      <c r="W291" s="1550"/>
      <c r="X291" s="1550"/>
      <c r="Y291" s="1550"/>
      <c r="Z291" s="1550"/>
      <c r="AA291" s="1550"/>
      <c r="AB291" s="1550"/>
      <c r="AC291" s="1550"/>
      <c r="AD291" s="1552"/>
      <c r="AE291" s="1553"/>
    </row>
    <row r="292">
      <c r="A292" s="1548"/>
      <c r="B292" s="1548" t="s">
        <v>1107</v>
      </c>
      <c r="C292" s="1548" t="s">
        <v>1108</v>
      </c>
      <c r="D292" s="1549" t="s">
        <v>1109</v>
      </c>
      <c r="E292" s="1554" t="s">
        <v>1110</v>
      </c>
      <c r="F292" s="1555" t="s">
        <v>1111</v>
      </c>
      <c r="G292" s="1556" t="s">
        <v>1112</v>
      </c>
      <c r="H292" s="1556" t="s">
        <v>1113</v>
      </c>
      <c r="I292" s="1556" t="s">
        <v>1114</v>
      </c>
      <c r="J292" s="1550" t="s">
        <v>1115</v>
      </c>
      <c r="K292" s="1557" t="s">
        <v>1116</v>
      </c>
      <c r="L292" s="1557" t="s">
        <v>1117</v>
      </c>
      <c r="M292" s="1557" t="s">
        <v>1118</v>
      </c>
      <c r="N292" s="1557" t="s">
        <v>1119</v>
      </c>
      <c r="O292" s="1558" t="s">
        <v>1120</v>
      </c>
      <c r="P292" s="1557" t="s">
        <v>1121</v>
      </c>
      <c r="Q292" s="1551" t="s">
        <v>1122</v>
      </c>
      <c r="R292" s="1550" t="s">
        <v>1123</v>
      </c>
      <c r="S292" s="1558" t="s">
        <v>1124</v>
      </c>
      <c r="T292" s="1558" t="s">
        <v>1125</v>
      </c>
      <c r="U292" s="1558" t="s">
        <v>1126</v>
      </c>
      <c r="V292" s="1558" t="s">
        <v>1127</v>
      </c>
      <c r="W292" s="1558" t="s">
        <v>1128</v>
      </c>
      <c r="X292" s="1558" t="s">
        <v>1129</v>
      </c>
      <c r="Y292" s="1558" t="s">
        <v>1130</v>
      </c>
      <c r="Z292" s="1558" t="s">
        <v>1131</v>
      </c>
      <c r="AA292" s="1550" t="s">
        <v>1132</v>
      </c>
      <c r="AB292" s="1552" t="s">
        <v>1133</v>
      </c>
      <c r="AC292" s="1552" t="s">
        <v>1134</v>
      </c>
      <c r="AD292" s="1552" t="s">
        <v>1135</v>
      </c>
      <c r="AE292" s="1553"/>
    </row>
    <row r="293">
      <c r="A293" s="1594" t="s">
        <v>1189</v>
      </c>
      <c r="B293" s="1560" t="s">
        <v>1137</v>
      </c>
      <c r="C293" s="1596" t="s">
        <v>1147</v>
      </c>
      <c r="D293" s="1561">
        <v>1714.46</v>
      </c>
      <c r="E293" s="1589">
        <v>2</v>
      </c>
      <c r="F293" s="1561">
        <f t="shared" ref="F293:F296" si="45">E293*2000</f>
      </c>
      <c r="G293" s="1563">
        <f t="shared" ref="G293:G302" si="340">F293/D293</f>
      </c>
      <c r="H293" s="1563">
        <f t="shared" ref="H293:H302" si="166">D293/E293</f>
      </c>
      <c r="I293" s="1563">
        <f t="shared" ref="I293:I302" si="108">F293/E293</f>
      </c>
      <c r="J293" s="1564">
        <f t="shared" ref="J293:J302" si="253">D293/T293</f>
      </c>
      <c r="K293" s="1565">
        <f t="shared" ref="K293:K302" si="224">O293/S293*1</f>
      </c>
      <c r="L293" s="1565">
        <f t="shared" ref="L293:L302" si="311">T293/S293</f>
      </c>
      <c r="M293" s="1565">
        <f t="shared" ref="M293:M302" si="282">V293/S293</f>
      </c>
      <c r="N293" s="1565">
        <f t="shared" ref="N293:N302" si="79">W293/V293</f>
      </c>
      <c r="O293" s="1566">
        <f t="shared" ref="O293:O302" si="369">U293/P293</f>
      </c>
      <c r="P293" s="1590">
        <v>0.0115</v>
      </c>
      <c r="Q293" s="1591">
        <v>35</v>
      </c>
      <c r="R293" s="1564">
        <f t="shared" ref="R293:R301" si="195">(D293/S293)*1000</f>
      </c>
      <c r="S293" s="1566">
        <v>24013</v>
      </c>
      <c r="T293" s="1566">
        <v>470</v>
      </c>
      <c r="U293" s="1566">
        <v>60</v>
      </c>
      <c r="V293" s="1566">
        <v>480</v>
      </c>
      <c r="W293" s="1566">
        <v>29</v>
      </c>
      <c r="X293" s="1566">
        <v>2</v>
      </c>
      <c r="Y293" s="1566">
        <v>0</v>
      </c>
      <c r="Z293" s="1593">
        <v>15</v>
      </c>
      <c r="AA293" s="1564">
        <f t="shared" ref="AA293:AA302" si="137">AD293*1000/D293</f>
      </c>
      <c r="AB293" s="1568" t="s">
        <v>1139</v>
      </c>
      <c r="AC293" s="1595" t="s">
        <v>1148</v>
      </c>
      <c r="AD293" s="1595">
        <v>13</v>
      </c>
      <c r="AE293" s="1553"/>
    </row>
    <row r="294">
      <c r="A294" s="1594"/>
      <c r="B294" s="1560" t="s">
        <v>1137</v>
      </c>
      <c r="C294" s="1560" t="s">
        <v>1152</v>
      </c>
      <c r="D294" s="1561">
        <v>1855.49</v>
      </c>
      <c r="E294" s="1589">
        <v>1</v>
      </c>
      <c r="F294" s="1561">
        <f t="shared" si="45"/>
      </c>
      <c r="G294" s="1563">
        <f t="shared" si="340"/>
      </c>
      <c r="H294" s="1569">
        <f t="shared" si="166"/>
      </c>
      <c r="I294" s="1569">
        <f t="shared" si="108"/>
      </c>
      <c r="J294" s="1564">
        <f t="shared" si="253"/>
      </c>
      <c r="K294" s="1565">
        <f t="shared" si="224"/>
      </c>
      <c r="L294" s="1565">
        <f t="shared" si="311"/>
      </c>
      <c r="M294" s="1565">
        <f t="shared" si="282"/>
      </c>
      <c r="N294" s="1565">
        <f t="shared" si="79"/>
      </c>
      <c r="O294" s="1566">
        <f t="shared" si="369"/>
      </c>
      <c r="P294" s="1590">
        <v>0.0139</v>
      </c>
      <c r="Q294" s="1591">
        <v>39</v>
      </c>
      <c r="R294" s="1564">
        <f t="shared" si="195"/>
      </c>
      <c r="S294" s="1566">
        <v>23223</v>
      </c>
      <c r="T294" s="1566">
        <v>645</v>
      </c>
      <c r="U294" s="1566">
        <v>83</v>
      </c>
      <c r="V294" s="1566">
        <v>684</v>
      </c>
      <c r="W294" s="1566">
        <v>53</v>
      </c>
      <c r="X294" s="1566">
        <v>3</v>
      </c>
      <c r="Y294" s="1566">
        <v>0</v>
      </c>
      <c r="Z294" s="1593">
        <v>16</v>
      </c>
      <c r="AA294" s="1564">
        <f t="shared" si="137"/>
      </c>
      <c r="AB294" s="1568" t="s">
        <v>1139</v>
      </c>
      <c r="AC294" s="1595" t="s">
        <v>1148</v>
      </c>
      <c r="AD294" s="1595">
        <v>20</v>
      </c>
      <c r="AE294" s="1553"/>
    </row>
    <row r="295">
      <c r="A295" s="1594"/>
      <c r="B295" s="1560" t="s">
        <v>1137</v>
      </c>
      <c r="C295" s="1560" t="s">
        <v>1153</v>
      </c>
      <c r="D295" s="1588">
        <v>2488.83</v>
      </c>
      <c r="E295" s="1589">
        <v>4</v>
      </c>
      <c r="F295" s="1561">
        <f t="shared" si="45"/>
      </c>
      <c r="G295" s="1563">
        <f t="shared" si="340"/>
      </c>
      <c r="H295" s="1563">
        <f t="shared" si="166"/>
      </c>
      <c r="I295" s="1563">
        <f t="shared" si="108"/>
      </c>
      <c r="J295" s="1570">
        <f t="shared" si="253"/>
      </c>
      <c r="K295" s="1565">
        <f t="shared" si="224"/>
      </c>
      <c r="L295" s="1565">
        <f t="shared" si="311"/>
      </c>
      <c r="M295" s="1565">
        <f t="shared" si="282"/>
      </c>
      <c r="N295" s="1565">
        <f t="shared" si="79"/>
      </c>
      <c r="O295" s="1566">
        <f t="shared" si="369"/>
      </c>
      <c r="P295" s="1590">
        <v>0.0286</v>
      </c>
      <c r="Q295" s="1591">
        <v>43</v>
      </c>
      <c r="R295" s="1564">
        <f t="shared" si="195"/>
      </c>
      <c r="S295" s="1566">
        <v>27939</v>
      </c>
      <c r="T295" s="1566">
        <v>645</v>
      </c>
      <c r="U295" s="1566">
        <v>117</v>
      </c>
      <c r="V295" s="1566">
        <v>675</v>
      </c>
      <c r="W295" s="1566">
        <v>60</v>
      </c>
      <c r="X295" s="1566">
        <v>3</v>
      </c>
      <c r="Y295" s="1566">
        <v>2</v>
      </c>
      <c r="Z295" s="1593">
        <v>37</v>
      </c>
      <c r="AA295" s="1564">
        <f t="shared" si="137"/>
      </c>
      <c r="AB295" s="1568" t="s">
        <v>1139</v>
      </c>
      <c r="AC295" s="1595" t="s">
        <v>1148</v>
      </c>
      <c r="AD295" s="1595">
        <v>20</v>
      </c>
      <c r="AE295" s="1553"/>
    </row>
    <row r="296">
      <c r="A296" s="1594"/>
      <c r="B296" s="1560" t="s">
        <v>1137</v>
      </c>
      <c r="C296" s="1560" t="s">
        <v>1154</v>
      </c>
      <c r="D296" s="1588">
        <v>2374.25</v>
      </c>
      <c r="E296" s="1589">
        <v>5</v>
      </c>
      <c r="F296" s="1561">
        <f t="shared" si="45"/>
      </c>
      <c r="G296" s="1563">
        <f t="shared" si="340"/>
      </c>
      <c r="H296" s="1563">
        <f t="shared" si="166"/>
      </c>
      <c r="I296" s="1563">
        <f t="shared" si="108"/>
      </c>
      <c r="J296" s="1570">
        <f t="shared" si="253"/>
      </c>
      <c r="K296" s="1565">
        <f t="shared" si="224"/>
      </c>
      <c r="L296" s="1565">
        <f t="shared" si="311"/>
      </c>
      <c r="M296" s="1565">
        <f t="shared" si="282"/>
      </c>
      <c r="N296" s="1565">
        <f t="shared" si="79"/>
      </c>
      <c r="O296" s="1566">
        <f t="shared" si="369"/>
      </c>
      <c r="P296" s="1590">
        <v>0.0224</v>
      </c>
      <c r="Q296" s="1591">
        <v>42</v>
      </c>
      <c r="R296" s="1564">
        <f t="shared" si="195"/>
      </c>
      <c r="S296" s="1566">
        <v>26950</v>
      </c>
      <c r="T296" s="1566">
        <v>785</v>
      </c>
      <c r="U296" s="1566">
        <v>114</v>
      </c>
      <c r="V296" s="1566">
        <v>820</v>
      </c>
      <c r="W296" s="1566">
        <v>90</v>
      </c>
      <c r="X296" s="1566">
        <v>4</v>
      </c>
      <c r="Y296" s="1566">
        <v>1</v>
      </c>
      <c r="Z296" s="1593">
        <v>46</v>
      </c>
      <c r="AA296" s="1564">
        <f t="shared" si="137"/>
      </c>
      <c r="AB296" s="1568" t="s">
        <v>1139</v>
      </c>
      <c r="AC296" s="1595" t="s">
        <v>1148</v>
      </c>
      <c r="AD296" s="1595">
        <v>35</v>
      </c>
      <c r="AE296" s="1553"/>
    </row>
    <row r="297">
      <c r="A297" s="1594"/>
      <c r="B297" s="1571" t="s">
        <v>1143</v>
      </c>
      <c r="C297" s="1571"/>
      <c r="D297" s="1572">
        <f>SUM(D293:D296)</f>
      </c>
      <c r="E297" s="1573">
        <f>SUM(E293:E296)</f>
      </c>
      <c r="F297" s="1572">
        <f>SUM(F293:F296)</f>
      </c>
      <c r="G297" s="1574">
        <f t="shared" si="340"/>
      </c>
      <c r="H297" s="1574">
        <f t="shared" si="166"/>
      </c>
      <c r="I297" s="1574">
        <f t="shared" si="108"/>
      </c>
      <c r="J297" s="1574">
        <f t="shared" si="253"/>
      </c>
      <c r="K297" s="1575">
        <f t="shared" si="224"/>
      </c>
      <c r="L297" s="1575">
        <f t="shared" si="311"/>
      </c>
      <c r="M297" s="1575">
        <f t="shared" si="282"/>
      </c>
      <c r="N297" s="1575">
        <f t="shared" si="79"/>
      </c>
      <c r="O297" s="1576">
        <f t="shared" si="369"/>
      </c>
      <c r="P297" s="1575">
        <f>AVERAGE(P293:P296)</f>
      </c>
      <c r="Q297" s="1577">
        <f>AVERAGE(Q293:Q296)</f>
      </c>
      <c r="R297" s="1574">
        <f t="shared" si="195"/>
      </c>
      <c r="S297" s="1576">
        <f>SUM(S293:S296)</f>
      </c>
      <c r="T297" s="1576">
        <f>SUM(T293:T296)</f>
      </c>
      <c r="U297" s="1576">
        <f>SUM(U293:U296)</f>
      </c>
      <c r="V297" s="1576">
        <f>SUM(V293:V296)</f>
      </c>
      <c r="W297" s="1576">
        <f>SUM(W293:W296)</f>
      </c>
      <c r="X297" s="1576">
        <f>SUM(X293:X296)</f>
      </c>
      <c r="Y297" s="1576">
        <f>SUM(Y293:Y296)</f>
      </c>
      <c r="Z297" s="1576">
        <f>SUM(Z293:Z296)</f>
      </c>
      <c r="AA297" s="1577">
        <f t="shared" si="137"/>
      </c>
      <c r="AB297" s="1578"/>
      <c r="AC297" s="1578"/>
      <c r="AD297" s="1576">
        <f>SUM(AD293:AD296)</f>
      </c>
      <c r="AE297" s="1553"/>
    </row>
    <row r="298">
      <c r="A298" s="1594"/>
      <c r="B298" s="1560" t="s">
        <v>1144</v>
      </c>
      <c r="C298" s="1596" t="s">
        <v>1155</v>
      </c>
      <c r="D298" s="1579">
        <v>2297.55</v>
      </c>
      <c r="E298" s="1589">
        <v>3</v>
      </c>
      <c r="F298" s="1561">
        <f t="shared" ref="F298:F300" si="46">E298*2000</f>
      </c>
      <c r="G298" s="1563">
        <f t="shared" si="340"/>
      </c>
      <c r="H298" s="1563">
        <f t="shared" si="166"/>
      </c>
      <c r="I298" s="1563">
        <f t="shared" si="108"/>
      </c>
      <c r="J298" s="1564">
        <f t="shared" si="253"/>
      </c>
      <c r="K298" s="1565">
        <f t="shared" si="224"/>
      </c>
      <c r="L298" s="1565">
        <f t="shared" si="311"/>
      </c>
      <c r="M298" s="1565">
        <f t="shared" si="282"/>
      </c>
      <c r="N298" s="1565">
        <f t="shared" si="79"/>
      </c>
      <c r="O298" s="1566">
        <f t="shared" si="369"/>
      </c>
      <c r="P298" s="1590">
        <v>0.0214</v>
      </c>
      <c r="Q298" s="1591">
        <v>42</v>
      </c>
      <c r="R298" s="1564">
        <f t="shared" si="195"/>
      </c>
      <c r="S298" s="1566">
        <v>26975</v>
      </c>
      <c r="T298" s="1566">
        <v>650</v>
      </c>
      <c r="U298" s="1566">
        <v>116</v>
      </c>
      <c r="V298" s="1566">
        <v>677</v>
      </c>
      <c r="W298" s="1566">
        <v>58</v>
      </c>
      <c r="X298" s="1566">
        <v>5</v>
      </c>
      <c r="Y298" s="1566">
        <v>1</v>
      </c>
      <c r="Z298" s="1593">
        <v>21</v>
      </c>
      <c r="AA298" s="1564">
        <f t="shared" si="137"/>
      </c>
      <c r="AB298" s="1568" t="s">
        <v>1139</v>
      </c>
      <c r="AC298" s="1595" t="s">
        <v>1148</v>
      </c>
      <c r="AD298" s="1595">
        <v>25</v>
      </c>
      <c r="AE298" s="1553"/>
    </row>
    <row r="299">
      <c r="A299" s="1594"/>
      <c r="B299" s="1560" t="s">
        <v>1144</v>
      </c>
      <c r="C299" s="1560" t="s">
        <v>1156</v>
      </c>
      <c r="D299" s="1561">
        <v>2807.53</v>
      </c>
      <c r="E299" s="1589">
        <v>1</v>
      </c>
      <c r="F299" s="1561">
        <f t="shared" si="46"/>
      </c>
      <c r="G299" s="1563">
        <f t="shared" si="340"/>
      </c>
      <c r="H299" s="1563">
        <f t="shared" si="166"/>
      </c>
      <c r="I299" s="1563">
        <f t="shared" si="108"/>
      </c>
      <c r="J299" s="1564">
        <f t="shared" si="253"/>
      </c>
      <c r="K299" s="1565">
        <f t="shared" si="224"/>
      </c>
      <c r="L299" s="1565">
        <f t="shared" si="311"/>
      </c>
      <c r="M299" s="1565">
        <f t="shared" si="282"/>
      </c>
      <c r="N299" s="1565">
        <f t="shared" si="79"/>
      </c>
      <c r="O299" s="1566">
        <f t="shared" si="369"/>
      </c>
      <c r="P299" s="1590">
        <v>0.011</v>
      </c>
      <c r="Q299" s="1591">
        <v>40</v>
      </c>
      <c r="R299" s="1564">
        <f t="shared" si="195"/>
      </c>
      <c r="S299" s="1566">
        <v>37649</v>
      </c>
      <c r="T299" s="1566">
        <v>1040</v>
      </c>
      <c r="U299" s="1566">
        <v>90</v>
      </c>
      <c r="V299" s="1566">
        <v>1071</v>
      </c>
      <c r="W299" s="1566">
        <v>67</v>
      </c>
      <c r="X299" s="1566">
        <v>7</v>
      </c>
      <c r="Y299" s="1566">
        <v>0</v>
      </c>
      <c r="Z299" s="1593">
        <v>30</v>
      </c>
      <c r="AA299" s="1564">
        <f t="shared" si="137"/>
      </c>
      <c r="AB299" s="1568" t="s">
        <v>1139</v>
      </c>
      <c r="AC299" s="1595" t="s">
        <v>1148</v>
      </c>
      <c r="AD299" s="1595">
        <v>26</v>
      </c>
      <c r="AE299" s="1553"/>
    </row>
    <row r="300">
      <c r="A300" s="1594"/>
      <c r="B300" s="1560" t="s">
        <v>1144</v>
      </c>
      <c r="C300" s="1560" t="s">
        <v>1157</v>
      </c>
      <c r="D300" s="1588">
        <v>1961.89</v>
      </c>
      <c r="E300" s="1589">
        <v>2</v>
      </c>
      <c r="F300" s="1561">
        <f t="shared" si="46"/>
      </c>
      <c r="G300" s="1563">
        <f t="shared" si="340"/>
      </c>
      <c r="H300" s="1563">
        <f t="shared" si="166"/>
      </c>
      <c r="I300" s="1563">
        <f t="shared" si="108"/>
      </c>
      <c r="J300" s="1564">
        <f t="shared" si="253"/>
      </c>
      <c r="K300" s="1565">
        <f t="shared" si="224"/>
      </c>
      <c r="L300" s="1565">
        <f t="shared" si="311"/>
      </c>
      <c r="M300" s="1565">
        <f t="shared" si="282"/>
      </c>
      <c r="N300" s="1565">
        <f t="shared" si="79"/>
      </c>
      <c r="O300" s="1566">
        <f t="shared" si="369"/>
      </c>
      <c r="P300" s="1590">
        <v>0.0108</v>
      </c>
      <c r="Q300" s="1591">
        <v>40</v>
      </c>
      <c r="R300" s="1564">
        <f t="shared" si="195"/>
      </c>
      <c r="S300" s="1593">
        <v>28446</v>
      </c>
      <c r="T300" s="1566">
        <v>649</v>
      </c>
      <c r="U300" s="1566">
        <v>89</v>
      </c>
      <c r="V300" s="1566">
        <v>667</v>
      </c>
      <c r="W300" s="1566">
        <v>62</v>
      </c>
      <c r="X300" s="1566">
        <v>6</v>
      </c>
      <c r="Y300" s="1566">
        <v>0</v>
      </c>
      <c r="Z300" s="1593">
        <v>15</v>
      </c>
      <c r="AA300" s="1564">
        <f t="shared" si="137"/>
      </c>
      <c r="AB300" s="1568" t="s">
        <v>1139</v>
      </c>
      <c r="AC300" s="1595" t="s">
        <v>1148</v>
      </c>
      <c r="AD300" s="1595">
        <v>20</v>
      </c>
      <c r="AE300" s="1553"/>
    </row>
    <row r="301">
      <c r="A301" s="1594"/>
      <c r="B301" s="1571" t="s">
        <v>1143</v>
      </c>
      <c r="C301" s="1571"/>
      <c r="D301" s="1572">
        <f>SUM(D298:D300)</f>
      </c>
      <c r="E301" s="1573">
        <f>SUM(E298:E300)</f>
      </c>
      <c r="F301" s="1572">
        <f>SUM(F298:F300)</f>
      </c>
      <c r="G301" s="1574">
        <f t="shared" si="340"/>
      </c>
      <c r="H301" s="1574">
        <f t="shared" si="166"/>
      </c>
      <c r="I301" s="1574">
        <f t="shared" si="108"/>
      </c>
      <c r="J301" s="1574">
        <f t="shared" si="253"/>
      </c>
      <c r="K301" s="1575">
        <f t="shared" si="224"/>
      </c>
      <c r="L301" s="1575">
        <f t="shared" si="311"/>
      </c>
      <c r="M301" s="1575">
        <f t="shared" si="282"/>
      </c>
      <c r="N301" s="1575">
        <f t="shared" si="79"/>
      </c>
      <c r="O301" s="1576">
        <f t="shared" si="369"/>
      </c>
      <c r="P301" s="1575">
        <f>AVERAGE(P298:P300)</f>
      </c>
      <c r="Q301" s="1577">
        <f>AVERAGE(Q298:Q300)</f>
      </c>
      <c r="R301" s="1572">
        <f t="shared" si="195"/>
      </c>
      <c r="S301" s="1576">
        <f>SUM(S298:S300)</f>
      </c>
      <c r="T301" s="1576">
        <f>SUM(T298:T300)</f>
      </c>
      <c r="U301" s="1576">
        <f>SUM(U298:U300)</f>
      </c>
      <c r="V301" s="1576">
        <f>SUM(V298:V300)</f>
      </c>
      <c r="W301" s="1576">
        <f>SUM(W298:W300)</f>
      </c>
      <c r="X301" s="1576">
        <f>SUM(X298:X300)</f>
      </c>
      <c r="Y301" s="1576">
        <f>SUM(Y298:Y300)</f>
      </c>
      <c r="Z301" s="1576">
        <f>SUM(Z298:Z300)</f>
      </c>
      <c r="AA301" s="1577">
        <f t="shared" si="137"/>
      </c>
      <c r="AB301" s="1578"/>
      <c r="AC301" s="1578"/>
      <c r="AD301" s="1576">
        <f>SUM(AD298:AD300)</f>
      </c>
      <c r="AE301" s="1553"/>
    </row>
    <row r="302">
      <c r="A302" s="1594"/>
      <c r="B302" s="1581" t="s">
        <v>1149</v>
      </c>
      <c r="C302" s="1581"/>
      <c r="D302" s="1582">
        <f>D301+D297</f>
      </c>
      <c r="E302" s="1582">
        <f>E301+E297</f>
      </c>
      <c r="F302" s="1582">
        <f>F301+F297</f>
      </c>
      <c r="G302" s="1583">
        <f t="shared" si="340"/>
      </c>
      <c r="H302" s="1583">
        <f t="shared" si="166"/>
      </c>
      <c r="I302" s="1583">
        <f t="shared" si="108"/>
      </c>
      <c r="J302" s="1583">
        <f t="shared" si="253"/>
      </c>
      <c r="K302" s="1584">
        <f t="shared" si="224"/>
      </c>
      <c r="L302" s="1584">
        <f t="shared" si="311"/>
      </c>
      <c r="M302" s="1584">
        <f t="shared" si="282"/>
      </c>
      <c r="N302" s="1584">
        <f t="shared" si="79"/>
      </c>
      <c r="O302" s="1585">
        <f t="shared" si="369"/>
      </c>
      <c r="P302" s="1585">
        <f>(P301+P297)/2</f>
      </c>
      <c r="Q302" s="1586">
        <f>(Q301+Q297)/2</f>
      </c>
      <c r="R302" s="1582">
        <f>(R301+R297)/2</f>
      </c>
      <c r="S302" s="1585">
        <f>S301+S297</f>
      </c>
      <c r="T302" s="1585">
        <f>T301+T297</f>
      </c>
      <c r="U302" s="1585">
        <f>U301+U297</f>
      </c>
      <c r="V302" s="1585">
        <f>V301+V297</f>
      </c>
      <c r="W302" s="1585">
        <f>W301+W297</f>
      </c>
      <c r="X302" s="1585">
        <f>X301+X297</f>
      </c>
      <c r="Y302" s="1585">
        <f>Y301+Y297</f>
      </c>
      <c r="Z302" s="1585">
        <f>Z301+Z297</f>
      </c>
      <c r="AA302" s="1586">
        <f t="shared" si="137"/>
      </c>
      <c r="AB302" s="1587"/>
      <c r="AC302" s="1587"/>
      <c r="AD302" s="1585">
        <f>AD297+AD301</f>
      </c>
      <c r="AE302" s="1553"/>
    </row>
    <row r="303">
      <c r="A303" s="1548" t="s">
        <v>1103</v>
      </c>
      <c r="B303" s="1548" t="s">
        <v>1104</v>
      </c>
      <c r="C303" s="1548"/>
      <c r="D303" s="1549" t="s">
        <v>1105</v>
      </c>
      <c r="E303" s="1549"/>
      <c r="F303" s="1549"/>
      <c r="G303" s="1549"/>
      <c r="H303" s="1549"/>
      <c r="I303" s="1549"/>
      <c r="J303" s="1550" t="s">
        <v>1106</v>
      </c>
      <c r="K303" s="1550"/>
      <c r="L303" s="1550"/>
      <c r="M303" s="1550"/>
      <c r="N303" s="1550"/>
      <c r="O303" s="1550"/>
      <c r="P303" s="1550"/>
      <c r="Q303" s="1551"/>
      <c r="R303" s="1550"/>
      <c r="S303" s="1550"/>
      <c r="T303" s="1550"/>
      <c r="U303" s="1550"/>
      <c r="V303" s="1550"/>
      <c r="W303" s="1550"/>
      <c r="X303" s="1550"/>
      <c r="Y303" s="1550"/>
      <c r="Z303" s="1550"/>
      <c r="AA303" s="1550"/>
      <c r="AB303" s="1550"/>
      <c r="AC303" s="1550"/>
      <c r="AD303" s="1552"/>
      <c r="AE303" s="1553"/>
    </row>
    <row r="304">
      <c r="A304" s="1548"/>
      <c r="B304" s="1548" t="s">
        <v>1107</v>
      </c>
      <c r="C304" s="1548" t="s">
        <v>1108</v>
      </c>
      <c r="D304" s="1549" t="s">
        <v>1109</v>
      </c>
      <c r="E304" s="1554" t="s">
        <v>1110</v>
      </c>
      <c r="F304" s="1555" t="s">
        <v>1111</v>
      </c>
      <c r="G304" s="1556" t="s">
        <v>1112</v>
      </c>
      <c r="H304" s="1556" t="s">
        <v>1113</v>
      </c>
      <c r="I304" s="1556" t="s">
        <v>1114</v>
      </c>
      <c r="J304" s="1550" t="s">
        <v>1115</v>
      </c>
      <c r="K304" s="1557" t="s">
        <v>1116</v>
      </c>
      <c r="L304" s="1557" t="s">
        <v>1117</v>
      </c>
      <c r="M304" s="1557" t="s">
        <v>1118</v>
      </c>
      <c r="N304" s="1557" t="s">
        <v>1119</v>
      </c>
      <c r="O304" s="1558" t="s">
        <v>1120</v>
      </c>
      <c r="P304" s="1557" t="s">
        <v>1121</v>
      </c>
      <c r="Q304" s="1551" t="s">
        <v>1122</v>
      </c>
      <c r="R304" s="1550" t="s">
        <v>1123</v>
      </c>
      <c r="S304" s="1558" t="s">
        <v>1124</v>
      </c>
      <c r="T304" s="1558" t="s">
        <v>1125</v>
      </c>
      <c r="U304" s="1558" t="s">
        <v>1126</v>
      </c>
      <c r="V304" s="1558" t="s">
        <v>1127</v>
      </c>
      <c r="W304" s="1558" t="s">
        <v>1128</v>
      </c>
      <c r="X304" s="1558" t="s">
        <v>1129</v>
      </c>
      <c r="Y304" s="1558" t="s">
        <v>1130</v>
      </c>
      <c r="Z304" s="1558" t="s">
        <v>1131</v>
      </c>
      <c r="AA304" s="1550" t="s">
        <v>1132</v>
      </c>
      <c r="AB304" s="1552" t="s">
        <v>1133</v>
      </c>
      <c r="AC304" s="1552" t="s">
        <v>1134</v>
      </c>
      <c r="AD304" s="1552" t="s">
        <v>1135</v>
      </c>
      <c r="AE304" s="1553"/>
    </row>
    <row r="305">
      <c r="A305" s="1594" t="s">
        <v>1190</v>
      </c>
      <c r="B305" s="1560" t="s">
        <v>1144</v>
      </c>
      <c r="C305" s="1596" t="s">
        <v>1147</v>
      </c>
      <c r="D305" s="1561">
        <v>2412.69</v>
      </c>
      <c r="E305" s="1589">
        <v>2</v>
      </c>
      <c r="F305" s="1561">
        <f t="shared" ref="F305:F308" si="47">E305*2000</f>
      </c>
      <c r="G305" s="1563">
        <f t="shared" ref="G305:G314" si="341">F305/D305</f>
      </c>
      <c r="H305" s="1563">
        <f t="shared" ref="H305:H314" si="167">D305/E305</f>
      </c>
      <c r="I305" s="1563">
        <f t="shared" ref="I305:I314" si="109">F305/E305</f>
      </c>
      <c r="J305" s="1564">
        <f t="shared" ref="J305:J314" si="254">D305/T305</f>
      </c>
      <c r="K305" s="1565">
        <f t="shared" ref="K305:K314" si="225">O305/S305*1</f>
      </c>
      <c r="L305" s="1565">
        <f t="shared" ref="L305:L314" si="312">T305/S305</f>
      </c>
      <c r="M305" s="1565">
        <f t="shared" ref="M305:M314" si="283">V305/S305</f>
      </c>
      <c r="N305" s="1565">
        <f t="shared" ref="N305:N314" si="80">W305/V305</f>
      </c>
      <c r="O305" s="1566">
        <f t="shared" ref="O305:O314" si="370">U305/P305</f>
      </c>
      <c r="P305" s="1590">
        <v>0.0108</v>
      </c>
      <c r="Q305" s="1591">
        <v>41</v>
      </c>
      <c r="R305" s="1564">
        <f t="shared" ref="R305:R313" si="196">(D305/S305)*1000</f>
      </c>
      <c r="S305" s="1566">
        <v>35069</v>
      </c>
      <c r="T305" s="1566">
        <v>559</v>
      </c>
      <c r="U305" s="1566">
        <v>76</v>
      </c>
      <c r="V305" s="1566">
        <v>555</v>
      </c>
      <c r="W305" s="1566">
        <v>33</v>
      </c>
      <c r="X305" s="1566">
        <v>5</v>
      </c>
      <c r="Y305" s="1566">
        <v>1</v>
      </c>
      <c r="Z305" s="1593">
        <v>33</v>
      </c>
      <c r="AA305" s="1564">
        <f t="shared" ref="AA305:AA314" si="138">AD305*1000/D305</f>
      </c>
      <c r="AB305" s="1568" t="s">
        <v>1139</v>
      </c>
      <c r="AC305" s="1595" t="s">
        <v>1148</v>
      </c>
      <c r="AD305" s="1595">
        <v>23</v>
      </c>
      <c r="AE305" s="1553"/>
    </row>
    <row r="306">
      <c r="A306" s="1594"/>
      <c r="B306" s="1560" t="s">
        <v>1144</v>
      </c>
      <c r="C306" s="1560" t="s">
        <v>1152</v>
      </c>
      <c r="D306" s="1561">
        <v>1636.78</v>
      </c>
      <c r="E306" s="1589">
        <v>1</v>
      </c>
      <c r="F306" s="1561">
        <f t="shared" si="47"/>
      </c>
      <c r="G306" s="1563">
        <f t="shared" si="341"/>
      </c>
      <c r="H306" s="1569">
        <f t="shared" si="167"/>
      </c>
      <c r="I306" s="1569">
        <f t="shared" si="109"/>
      </c>
      <c r="J306" s="1564">
        <f t="shared" si="254"/>
      </c>
      <c r="K306" s="1565">
        <f t="shared" si="225"/>
      </c>
      <c r="L306" s="1565">
        <f t="shared" si="312"/>
      </c>
      <c r="M306" s="1565">
        <f t="shared" si="283"/>
      </c>
      <c r="N306" s="1565">
        <f t="shared" si="80"/>
      </c>
      <c r="O306" s="1566">
        <f t="shared" si="370"/>
      </c>
      <c r="P306" s="1590">
        <v>0.0133</v>
      </c>
      <c r="Q306" s="1591">
        <v>39</v>
      </c>
      <c r="R306" s="1564">
        <f t="shared" si="196"/>
      </c>
      <c r="S306" s="1566">
        <v>24808</v>
      </c>
      <c r="T306" s="1566">
        <v>446</v>
      </c>
      <c r="U306" s="1566">
        <v>60</v>
      </c>
      <c r="V306" s="1566">
        <v>454</v>
      </c>
      <c r="W306" s="1566">
        <v>36</v>
      </c>
      <c r="X306" s="1566">
        <v>3</v>
      </c>
      <c r="Y306" s="1566">
        <v>1</v>
      </c>
      <c r="Z306" s="1593">
        <v>24</v>
      </c>
      <c r="AA306" s="1564">
        <f t="shared" si="138"/>
      </c>
      <c r="AB306" s="1568" t="s">
        <v>1139</v>
      </c>
      <c r="AC306" s="1595" t="s">
        <v>1148</v>
      </c>
      <c r="AD306" s="1595">
        <v>13</v>
      </c>
      <c r="AE306" s="1553"/>
    </row>
    <row r="307">
      <c r="A307" s="1594"/>
      <c r="B307" s="1560" t="s">
        <v>1144</v>
      </c>
      <c r="C307" s="1560" t="s">
        <v>1153</v>
      </c>
      <c r="D307" s="1588">
        <v>1989.09</v>
      </c>
      <c r="E307" s="1589">
        <v>3</v>
      </c>
      <c r="F307" s="1561">
        <f t="shared" si="47"/>
      </c>
      <c r="G307" s="1563">
        <f t="shared" si="341"/>
      </c>
      <c r="H307" s="1563">
        <f t="shared" si="167"/>
      </c>
      <c r="I307" s="1563">
        <f t="shared" si="109"/>
      </c>
      <c r="J307" s="1570">
        <f t="shared" si="254"/>
      </c>
      <c r="K307" s="1565">
        <f t="shared" si="225"/>
      </c>
      <c r="L307" s="1565">
        <f t="shared" si="312"/>
      </c>
      <c r="M307" s="1565">
        <f t="shared" si="283"/>
      </c>
      <c r="N307" s="1565">
        <f t="shared" si="80"/>
      </c>
      <c r="O307" s="1566">
        <f t="shared" si="370"/>
      </c>
      <c r="P307" s="1590">
        <v>0.0222</v>
      </c>
      <c r="Q307" s="1591">
        <v>39</v>
      </c>
      <c r="R307" s="1564">
        <f t="shared" si="196"/>
      </c>
      <c r="S307" s="1566">
        <v>21864</v>
      </c>
      <c r="T307" s="1566">
        <v>446</v>
      </c>
      <c r="U307" s="1566">
        <v>75</v>
      </c>
      <c r="V307" s="1566">
        <v>464</v>
      </c>
      <c r="W307" s="1566">
        <v>36</v>
      </c>
      <c r="X307" s="1566">
        <v>1</v>
      </c>
      <c r="Y307" s="1566">
        <v>0</v>
      </c>
      <c r="Z307" s="1593">
        <v>22</v>
      </c>
      <c r="AA307" s="1564">
        <f t="shared" si="138"/>
      </c>
      <c r="AB307" s="1568" t="s">
        <v>1139</v>
      </c>
      <c r="AC307" s="1595" t="s">
        <v>1148</v>
      </c>
      <c r="AD307" s="1595">
        <v>18</v>
      </c>
      <c r="AE307" s="1553"/>
    </row>
    <row r="308">
      <c r="A308" s="1594"/>
      <c r="B308" s="1560" t="s">
        <v>1144</v>
      </c>
      <c r="C308" s="1560" t="s">
        <v>1154</v>
      </c>
      <c r="D308" s="1588">
        <v>1930.39</v>
      </c>
      <c r="E308" s="1589">
        <v>2</v>
      </c>
      <c r="F308" s="1561">
        <f t="shared" si="47"/>
      </c>
      <c r="G308" s="1563">
        <f t="shared" si="341"/>
      </c>
      <c r="H308" s="1563">
        <f t="shared" si="167"/>
      </c>
      <c r="I308" s="1563">
        <f t="shared" si="109"/>
      </c>
      <c r="J308" s="1570">
        <f t="shared" si="254"/>
      </c>
      <c r="K308" s="1565">
        <f t="shared" si="225"/>
      </c>
      <c r="L308" s="1565">
        <f t="shared" si="312"/>
      </c>
      <c r="M308" s="1565">
        <f t="shared" si="283"/>
      </c>
      <c r="N308" s="1565">
        <f t="shared" si="80"/>
      </c>
      <c r="O308" s="1566">
        <f t="shared" si="370"/>
      </c>
      <c r="P308" s="1590">
        <v>0.0257</v>
      </c>
      <c r="Q308" s="1591">
        <v>41</v>
      </c>
      <c r="R308" s="1564">
        <f t="shared" si="196"/>
      </c>
      <c r="S308" s="1566">
        <v>20797</v>
      </c>
      <c r="T308" s="1566">
        <v>399</v>
      </c>
      <c r="U308" s="1566">
        <v>82</v>
      </c>
      <c r="V308" s="1566">
        <v>426</v>
      </c>
      <c r="W308" s="1566">
        <v>47</v>
      </c>
      <c r="X308" s="1566">
        <v>3</v>
      </c>
      <c r="Y308" s="1566">
        <v>2</v>
      </c>
      <c r="Z308" s="1593">
        <v>21</v>
      </c>
      <c r="AA308" s="1564">
        <f t="shared" si="138"/>
      </c>
      <c r="AB308" s="1568" t="s">
        <v>1139</v>
      </c>
      <c r="AC308" s="1595" t="s">
        <v>1148</v>
      </c>
      <c r="AD308" s="1595">
        <v>15</v>
      </c>
      <c r="AE308" s="1553"/>
    </row>
    <row r="309">
      <c r="A309" s="1594"/>
      <c r="B309" s="1571" t="s">
        <v>1143</v>
      </c>
      <c r="C309" s="1571"/>
      <c r="D309" s="1572">
        <f>SUM(D305:D308)</f>
      </c>
      <c r="E309" s="1573">
        <f>SUM(E305:E308)</f>
      </c>
      <c r="F309" s="1572">
        <f>SUM(F305:F308)</f>
      </c>
      <c r="G309" s="1574">
        <f t="shared" si="341"/>
      </c>
      <c r="H309" s="1574">
        <f t="shared" si="167"/>
      </c>
      <c r="I309" s="1574">
        <f t="shared" si="109"/>
      </c>
      <c r="J309" s="1574">
        <f t="shared" si="254"/>
      </c>
      <c r="K309" s="1575">
        <f t="shared" si="225"/>
      </c>
      <c r="L309" s="1575">
        <f t="shared" si="312"/>
      </c>
      <c r="M309" s="1575">
        <f t="shared" si="283"/>
      </c>
      <c r="N309" s="1575">
        <f t="shared" si="80"/>
      </c>
      <c r="O309" s="1576">
        <f t="shared" si="370"/>
      </c>
      <c r="P309" s="1575">
        <f>AVERAGE(P305:P308)</f>
      </c>
      <c r="Q309" s="1577">
        <f>AVERAGE(Q305:Q308)</f>
      </c>
      <c r="R309" s="1574">
        <f t="shared" si="196"/>
      </c>
      <c r="S309" s="1576">
        <f>SUM(S305:S308)</f>
      </c>
      <c r="T309" s="1576">
        <f>SUM(T305:T308)</f>
      </c>
      <c r="U309" s="1576">
        <f>SUM(U305:U308)</f>
      </c>
      <c r="V309" s="1576">
        <f>SUM(V305:V308)</f>
      </c>
      <c r="W309" s="1576">
        <f>SUM(W305:W308)</f>
      </c>
      <c r="X309" s="1576">
        <f>SUM(X305:X308)</f>
      </c>
      <c r="Y309" s="1576">
        <f>SUM(Y305:Y308)</f>
      </c>
      <c r="Z309" s="1576">
        <f>SUM(Z305:Z308)</f>
      </c>
      <c r="AA309" s="1577">
        <f t="shared" si="138"/>
      </c>
      <c r="AB309" s="1578"/>
      <c r="AC309" s="1578"/>
      <c r="AD309" s="1576">
        <f>SUM(AD305:AD308)</f>
      </c>
      <c r="AE309" s="1553"/>
    </row>
    <row r="310">
      <c r="A310" s="1594"/>
      <c r="B310" s="1560" t="s">
        <v>1137</v>
      </c>
      <c r="C310" s="1596" t="s">
        <v>1155</v>
      </c>
      <c r="D310" s="1579">
        <v>2197.29</v>
      </c>
      <c r="E310" s="1589">
        <v>1</v>
      </c>
      <c r="F310" s="1561">
        <f t="shared" ref="F310:F312" si="48">E310*2000</f>
      </c>
      <c r="G310" s="1563">
        <f t="shared" si="341"/>
      </c>
      <c r="H310" s="1563">
        <f t="shared" si="167"/>
      </c>
      <c r="I310" s="1563">
        <f t="shared" si="109"/>
      </c>
      <c r="J310" s="1564">
        <f t="shared" si="254"/>
      </c>
      <c r="K310" s="1565">
        <f t="shared" si="225"/>
      </c>
      <c r="L310" s="1565">
        <f t="shared" si="312"/>
      </c>
      <c r="M310" s="1565">
        <f t="shared" si="283"/>
      </c>
      <c r="N310" s="1565">
        <f t="shared" si="80"/>
      </c>
      <c r="O310" s="1566">
        <f t="shared" si="370"/>
      </c>
      <c r="P310" s="1590">
        <v>0.024</v>
      </c>
      <c r="Q310" s="1591">
        <v>43</v>
      </c>
      <c r="R310" s="1564">
        <f t="shared" si="196"/>
      </c>
      <c r="S310" s="1566">
        <v>20560</v>
      </c>
      <c r="T310" s="1566">
        <v>609</v>
      </c>
      <c r="U310" s="1566">
        <v>97</v>
      </c>
      <c r="V310" s="1566">
        <v>644</v>
      </c>
      <c r="W310" s="1566">
        <v>37</v>
      </c>
      <c r="X310" s="1566">
        <v>4</v>
      </c>
      <c r="Y310" s="1566">
        <v>1</v>
      </c>
      <c r="Z310" s="1593">
        <v>17</v>
      </c>
      <c r="AA310" s="1564">
        <f t="shared" si="138"/>
      </c>
      <c r="AB310" s="1568" t="s">
        <v>1139</v>
      </c>
      <c r="AC310" s="1595" t="s">
        <v>1148</v>
      </c>
      <c r="AD310" s="1595">
        <v>16</v>
      </c>
      <c r="AE310" s="1553"/>
    </row>
    <row r="311">
      <c r="A311" s="1594"/>
      <c r="B311" s="1560" t="s">
        <v>1137</v>
      </c>
      <c r="C311" s="1560" t="s">
        <v>1156</v>
      </c>
      <c r="D311" s="1561">
        <v>1784.33</v>
      </c>
      <c r="E311" s="1589">
        <v>1</v>
      </c>
      <c r="F311" s="1561">
        <f t="shared" si="48"/>
      </c>
      <c r="G311" s="1563">
        <f t="shared" si="341"/>
      </c>
      <c r="H311" s="1563">
        <f t="shared" si="167"/>
      </c>
      <c r="I311" s="1563">
        <f t="shared" si="109"/>
      </c>
      <c r="J311" s="1564">
        <f t="shared" si="254"/>
      </c>
      <c r="K311" s="1565">
        <f t="shared" si="225"/>
      </c>
      <c r="L311" s="1565">
        <f t="shared" si="312"/>
      </c>
      <c r="M311" s="1565">
        <f t="shared" si="283"/>
      </c>
      <c r="N311" s="1565">
        <f t="shared" si="80"/>
      </c>
      <c r="O311" s="1566">
        <f t="shared" si="370"/>
      </c>
      <c r="P311" s="1590">
        <v>0.0105</v>
      </c>
      <c r="Q311" s="1591">
        <v>42</v>
      </c>
      <c r="R311" s="1564">
        <f t="shared" si="196"/>
      </c>
      <c r="S311" s="1566">
        <v>19140</v>
      </c>
      <c r="T311" s="1566">
        <v>554</v>
      </c>
      <c r="U311" s="1566">
        <v>54</v>
      </c>
      <c r="V311" s="1566">
        <v>600</v>
      </c>
      <c r="W311" s="1566">
        <v>47</v>
      </c>
      <c r="X311" s="1566">
        <v>5</v>
      </c>
      <c r="Y311" s="1566">
        <v>0</v>
      </c>
      <c r="Z311" s="1593">
        <v>15</v>
      </c>
      <c r="AA311" s="1564">
        <f t="shared" si="138"/>
      </c>
      <c r="AB311" s="1568" t="s">
        <v>1139</v>
      </c>
      <c r="AC311" s="1595" t="s">
        <v>1148</v>
      </c>
      <c r="AD311" s="1595">
        <v>15</v>
      </c>
      <c r="AE311" s="1553"/>
    </row>
    <row r="312">
      <c r="A312" s="1594"/>
      <c r="B312" s="1560" t="s">
        <v>1137</v>
      </c>
      <c r="C312" s="1560" t="s">
        <v>1157</v>
      </c>
      <c r="D312" s="1588">
        <v>1492.82</v>
      </c>
      <c r="E312" s="1589">
        <v>0</v>
      </c>
      <c r="F312" s="1561">
        <f t="shared" si="48"/>
      </c>
      <c r="G312" s="1563">
        <f t="shared" si="341"/>
      </c>
      <c r="H312" s="1563">
        <f t="shared" si="167"/>
      </c>
      <c r="I312" s="1563">
        <f t="shared" si="109"/>
      </c>
      <c r="J312" s="1564">
        <f t="shared" si="254"/>
      </c>
      <c r="K312" s="1565">
        <f t="shared" si="225"/>
      </c>
      <c r="L312" s="1565">
        <f t="shared" si="312"/>
      </c>
      <c r="M312" s="1565">
        <f t="shared" si="283"/>
      </c>
      <c r="N312" s="1565">
        <f t="shared" si="80"/>
      </c>
      <c r="O312" s="1566">
        <f t="shared" si="370"/>
      </c>
      <c r="P312" s="1590">
        <v>0.0158</v>
      </c>
      <c r="Q312" s="1591">
        <v>44</v>
      </c>
      <c r="R312" s="1564">
        <f t="shared" si="196"/>
      </c>
      <c r="S312" s="1593">
        <v>13902</v>
      </c>
      <c r="T312" s="1566">
        <v>313</v>
      </c>
      <c r="U312" s="1566">
        <v>68</v>
      </c>
      <c r="V312" s="1566">
        <v>324</v>
      </c>
      <c r="W312" s="1566">
        <v>34</v>
      </c>
      <c r="X312" s="1566">
        <v>2</v>
      </c>
      <c r="Y312" s="1566">
        <v>0</v>
      </c>
      <c r="Z312" s="1593">
        <v>12</v>
      </c>
      <c r="AA312" s="1564">
        <f t="shared" si="138"/>
      </c>
      <c r="AB312" s="1568" t="s">
        <v>1139</v>
      </c>
      <c r="AC312" s="1595" t="s">
        <v>1148</v>
      </c>
      <c r="AD312" s="1595">
        <v>15</v>
      </c>
      <c r="AE312" s="1553"/>
    </row>
    <row r="313">
      <c r="A313" s="1594"/>
      <c r="B313" s="1571" t="s">
        <v>1143</v>
      </c>
      <c r="C313" s="1571"/>
      <c r="D313" s="1572">
        <f>SUM(D310:D312)</f>
      </c>
      <c r="E313" s="1573">
        <f>SUM(E310:E312)</f>
      </c>
      <c r="F313" s="1572">
        <f>SUM(F310:F312)</f>
      </c>
      <c r="G313" s="1574">
        <f t="shared" si="341"/>
      </c>
      <c r="H313" s="1574">
        <f t="shared" si="167"/>
      </c>
      <c r="I313" s="1574">
        <f t="shared" si="109"/>
      </c>
      <c r="J313" s="1574">
        <f t="shared" si="254"/>
      </c>
      <c r="K313" s="1575">
        <f t="shared" si="225"/>
      </c>
      <c r="L313" s="1575">
        <f t="shared" si="312"/>
      </c>
      <c r="M313" s="1575">
        <f t="shared" si="283"/>
      </c>
      <c r="N313" s="1575">
        <f t="shared" si="80"/>
      </c>
      <c r="O313" s="1576">
        <f t="shared" si="370"/>
      </c>
      <c r="P313" s="1575">
        <f>AVERAGE(P310:P312)</f>
      </c>
      <c r="Q313" s="1577">
        <f>AVERAGE(Q310:Q312)</f>
      </c>
      <c r="R313" s="1572">
        <f t="shared" si="196"/>
      </c>
      <c r="S313" s="1576">
        <f>SUM(S310:S312)</f>
      </c>
      <c r="T313" s="1576">
        <f>SUM(T310:T312)</f>
      </c>
      <c r="U313" s="1576">
        <f>SUM(U310:U312)</f>
      </c>
      <c r="V313" s="1576">
        <f>SUM(V310:V312)</f>
      </c>
      <c r="W313" s="1576">
        <f>SUM(W310:W312)</f>
      </c>
      <c r="X313" s="1576">
        <f>SUM(X310:X312)</f>
      </c>
      <c r="Y313" s="1576">
        <f>SUM(Y310:Y312)</f>
      </c>
      <c r="Z313" s="1576">
        <f>SUM(Z310:Z312)</f>
      </c>
      <c r="AA313" s="1577">
        <f t="shared" si="138"/>
      </c>
      <c r="AB313" s="1578"/>
      <c r="AC313" s="1578"/>
      <c r="AD313" s="1576">
        <f>SUM(AD310:AD312)</f>
      </c>
      <c r="AE313" s="1553"/>
    </row>
    <row r="314">
      <c r="A314" s="1594"/>
      <c r="B314" s="1581" t="s">
        <v>1149</v>
      </c>
      <c r="C314" s="1581"/>
      <c r="D314" s="1582">
        <f>D313+D309</f>
      </c>
      <c r="E314" s="1582">
        <f>E313+E309</f>
      </c>
      <c r="F314" s="1582">
        <f>F313+F309</f>
      </c>
      <c r="G314" s="1583">
        <f t="shared" si="341"/>
      </c>
      <c r="H314" s="1583">
        <f t="shared" si="167"/>
      </c>
      <c r="I314" s="1583">
        <f t="shared" si="109"/>
      </c>
      <c r="J314" s="1583">
        <f t="shared" si="254"/>
      </c>
      <c r="K314" s="1584">
        <f t="shared" si="225"/>
      </c>
      <c r="L314" s="1584">
        <f t="shared" si="312"/>
      </c>
      <c r="M314" s="1584">
        <f t="shared" si="283"/>
      </c>
      <c r="N314" s="1584">
        <f t="shared" si="80"/>
      </c>
      <c r="O314" s="1585">
        <f t="shared" si="370"/>
      </c>
      <c r="P314" s="1585">
        <f>(P313+P309)/2</f>
      </c>
      <c r="Q314" s="1586">
        <f>(Q313+Q309)/2</f>
      </c>
      <c r="R314" s="1582">
        <f>(R313+R309)/2</f>
      </c>
      <c r="S314" s="1585">
        <f>S313+S309</f>
      </c>
      <c r="T314" s="1585">
        <f>T313+T309</f>
      </c>
      <c r="U314" s="1585">
        <f>U313+U309</f>
      </c>
      <c r="V314" s="1585">
        <f>V313+V309</f>
      </c>
      <c r="W314" s="1585">
        <f>W313+W309</f>
      </c>
      <c r="X314" s="1585">
        <f>X313+X309</f>
      </c>
      <c r="Y314" s="1585">
        <f>Y313+Y309</f>
      </c>
      <c r="Z314" s="1585">
        <f>Z313+Z309</f>
      </c>
      <c r="AA314" s="1586">
        <f t="shared" si="138"/>
      </c>
      <c r="AB314" s="1587"/>
      <c r="AC314" s="1587"/>
      <c r="AD314" s="1585">
        <f>AD309+AD313</f>
      </c>
      <c r="AE314" s="1553"/>
    </row>
    <row r="315">
      <c r="A315" s="1548" t="s">
        <v>1103</v>
      </c>
      <c r="B315" s="1548" t="s">
        <v>1104</v>
      </c>
      <c r="C315" s="1548"/>
      <c r="D315" s="1549" t="s">
        <v>1105</v>
      </c>
      <c r="E315" s="1549"/>
      <c r="F315" s="1549"/>
      <c r="G315" s="1549"/>
      <c r="H315" s="1549"/>
      <c r="I315" s="1549"/>
      <c r="J315" s="1550" t="s">
        <v>1106</v>
      </c>
      <c r="K315" s="1550"/>
      <c r="L315" s="1550"/>
      <c r="M315" s="1550"/>
      <c r="N315" s="1550"/>
      <c r="O315" s="1550"/>
      <c r="P315" s="1550"/>
      <c r="Q315" s="1551"/>
      <c r="R315" s="1550"/>
      <c r="S315" s="1550"/>
      <c r="T315" s="1550"/>
      <c r="U315" s="1550"/>
      <c r="V315" s="1550"/>
      <c r="W315" s="1550"/>
      <c r="X315" s="1550"/>
      <c r="Y315" s="1550"/>
      <c r="Z315" s="1550"/>
      <c r="AA315" s="1550"/>
      <c r="AB315" s="1550"/>
      <c r="AC315" s="1550"/>
      <c r="AD315" s="1552"/>
      <c r="AE315" s="1553"/>
    </row>
    <row r="316">
      <c r="A316" s="1548"/>
      <c r="B316" s="1548" t="s">
        <v>1107</v>
      </c>
      <c r="C316" s="1548" t="s">
        <v>1108</v>
      </c>
      <c r="D316" s="1549" t="s">
        <v>1109</v>
      </c>
      <c r="E316" s="1554" t="s">
        <v>1110</v>
      </c>
      <c r="F316" s="1555" t="s">
        <v>1111</v>
      </c>
      <c r="G316" s="1556" t="s">
        <v>1112</v>
      </c>
      <c r="H316" s="1556" t="s">
        <v>1113</v>
      </c>
      <c r="I316" s="1556" t="s">
        <v>1114</v>
      </c>
      <c r="J316" s="1550" t="s">
        <v>1115</v>
      </c>
      <c r="K316" s="1557" t="s">
        <v>1116</v>
      </c>
      <c r="L316" s="1557" t="s">
        <v>1117</v>
      </c>
      <c r="M316" s="1557" t="s">
        <v>1118</v>
      </c>
      <c r="N316" s="1557" t="s">
        <v>1119</v>
      </c>
      <c r="O316" s="1558" t="s">
        <v>1120</v>
      </c>
      <c r="P316" s="1557" t="s">
        <v>1121</v>
      </c>
      <c r="Q316" s="1551" t="s">
        <v>1122</v>
      </c>
      <c r="R316" s="1550" t="s">
        <v>1123</v>
      </c>
      <c r="S316" s="1558" t="s">
        <v>1124</v>
      </c>
      <c r="T316" s="1558" t="s">
        <v>1125</v>
      </c>
      <c r="U316" s="1558" t="s">
        <v>1126</v>
      </c>
      <c r="V316" s="1558" t="s">
        <v>1127</v>
      </c>
      <c r="W316" s="1558" t="s">
        <v>1128</v>
      </c>
      <c r="X316" s="1558" t="s">
        <v>1129</v>
      </c>
      <c r="Y316" s="1558" t="s">
        <v>1130</v>
      </c>
      <c r="Z316" s="1558" t="s">
        <v>1131</v>
      </c>
      <c r="AA316" s="1550" t="s">
        <v>1132</v>
      </c>
      <c r="AB316" s="1552" t="s">
        <v>1133</v>
      </c>
      <c r="AC316" s="1552" t="s">
        <v>1134</v>
      </c>
      <c r="AD316" s="1552" t="s">
        <v>1135</v>
      </c>
      <c r="AE316" s="1553"/>
    </row>
    <row r="317">
      <c r="A317" s="1594" t="s">
        <v>1191</v>
      </c>
      <c r="B317" s="1560" t="s">
        <v>1137</v>
      </c>
      <c r="C317" s="1596" t="s">
        <v>1147</v>
      </c>
      <c r="D317" s="1561">
        <v>1986.34</v>
      </c>
      <c r="E317" s="1589">
        <v>2</v>
      </c>
      <c r="F317" s="1561">
        <f t="shared" ref="F317:F320" si="49">E317*2000</f>
      </c>
      <c r="G317" s="1563">
        <f t="shared" ref="G317:G322" si="342">F317/D317</f>
      </c>
      <c r="H317" s="1563">
        <f t="shared" ref="H317:H322" si="168">D317/E317</f>
      </c>
      <c r="I317" s="1563">
        <f t="shared" ref="I317:I322" si="110">F317/E317</f>
      </c>
      <c r="J317" s="1564">
        <f t="shared" ref="J317:J322" si="255">D317/T317</f>
      </c>
      <c r="K317" s="1565">
        <f t="shared" ref="K317:K322" si="226">O317/S317*1</f>
      </c>
      <c r="L317" s="1565">
        <f t="shared" ref="L317:L322" si="313">T317/S317</f>
      </c>
      <c r="M317" s="1565">
        <f t="shared" ref="M317:M322" si="284">V317/S317</f>
      </c>
      <c r="N317" s="1565">
        <f t="shared" ref="N317:N322" si="81">W317/V317</f>
      </c>
      <c r="O317" s="1566">
        <f t="shared" ref="O317:O322" si="371">U317/P317</f>
      </c>
      <c r="P317" s="1590">
        <v>0.0106</v>
      </c>
      <c r="Q317" s="1591">
        <v>51</v>
      </c>
      <c r="R317" s="1564">
        <f t="shared" ref="R317:R321" si="197">(D317/S317)*1000</f>
      </c>
      <c r="S317" s="1566">
        <v>20012</v>
      </c>
      <c r="T317" s="1566">
        <v>527</v>
      </c>
      <c r="U317" s="1566">
        <v>74</v>
      </c>
      <c r="V317" s="1566">
        <v>562</v>
      </c>
      <c r="W317" s="1566">
        <v>29</v>
      </c>
      <c r="X317" s="1566">
        <v>6</v>
      </c>
      <c r="Y317" s="1566">
        <v>1</v>
      </c>
      <c r="Z317" s="1593">
        <v>16</v>
      </c>
      <c r="AA317" s="1564">
        <f t="shared" ref="AA317:AA322" si="139">AD317*1000/D317</f>
      </c>
      <c r="AB317" s="1568" t="s">
        <v>1139</v>
      </c>
      <c r="AC317" s="1595" t="s">
        <v>1140</v>
      </c>
      <c r="AD317" s="1595">
        <v>17</v>
      </c>
      <c r="AE317" s="1553"/>
    </row>
    <row r="318">
      <c r="A318" s="1594"/>
      <c r="B318" s="1560" t="s">
        <v>1137</v>
      </c>
      <c r="C318" s="1560" t="s">
        <v>1152</v>
      </c>
      <c r="D318" s="1561">
        <v>1023.19</v>
      </c>
      <c r="E318" s="1589">
        <v>1</v>
      </c>
      <c r="F318" s="1561">
        <f t="shared" si="49"/>
      </c>
      <c r="G318" s="1563">
        <f t="shared" si="342"/>
      </c>
      <c r="H318" s="1569">
        <f t="shared" si="168"/>
      </c>
      <c r="I318" s="1569">
        <f t="shared" si="110"/>
      </c>
      <c r="J318" s="1564">
        <f t="shared" si="255"/>
      </c>
      <c r="K318" s="1565">
        <f t="shared" si="226"/>
      </c>
      <c r="L318" s="1565">
        <f t="shared" si="313"/>
      </c>
      <c r="M318" s="1565">
        <f t="shared" si="284"/>
      </c>
      <c r="N318" s="1565">
        <f t="shared" si="81"/>
      </c>
      <c r="O318" s="1566">
        <f t="shared" si="371"/>
      </c>
      <c r="P318" s="1590">
        <v>0.0491</v>
      </c>
      <c r="Q318" s="1591">
        <v>66</v>
      </c>
      <c r="R318" s="1564">
        <f t="shared" si="197"/>
      </c>
      <c r="S318" s="1566">
        <v>8897</v>
      </c>
      <c r="T318" s="1566">
        <v>126</v>
      </c>
      <c r="U318" s="1566">
        <v>46</v>
      </c>
      <c r="V318" s="1566">
        <v>141</v>
      </c>
      <c r="W318" s="1566">
        <v>69</v>
      </c>
      <c r="X318" s="1566">
        <v>2</v>
      </c>
      <c r="Y318" s="1566">
        <v>0</v>
      </c>
      <c r="Z318" s="1593">
        <v>10</v>
      </c>
      <c r="AA318" s="1564">
        <f t="shared" si="139"/>
      </c>
      <c r="AB318" s="1568" t="s">
        <v>1139</v>
      </c>
      <c r="AC318" s="1595" t="s">
        <v>1148</v>
      </c>
      <c r="AD318" s="1595">
        <v>17</v>
      </c>
      <c r="AE318" s="1553"/>
    </row>
    <row r="319">
      <c r="A319" s="1594"/>
      <c r="B319" s="1560" t="s">
        <v>1137</v>
      </c>
      <c r="C319" s="1560" t="s">
        <v>1153</v>
      </c>
      <c r="D319" s="1588">
        <v>1015.51</v>
      </c>
      <c r="E319" s="1589">
        <v>3</v>
      </c>
      <c r="F319" s="1561">
        <f t="shared" si="49"/>
      </c>
      <c r="G319" s="1563">
        <f t="shared" si="342"/>
      </c>
      <c r="H319" s="1563">
        <f t="shared" si="168"/>
      </c>
      <c r="I319" s="1563">
        <f t="shared" si="110"/>
      </c>
      <c r="J319" s="1570">
        <f t="shared" si="255"/>
      </c>
      <c r="K319" s="1565">
        <f t="shared" si="226"/>
      </c>
      <c r="L319" s="1565">
        <f t="shared" si="313"/>
      </c>
      <c r="M319" s="1565">
        <f t="shared" si="284"/>
      </c>
      <c r="N319" s="1565">
        <f t="shared" si="81"/>
      </c>
      <c r="O319" s="1566">
        <f t="shared" si="371"/>
      </c>
      <c r="P319" s="1590">
        <v>0.2649</v>
      </c>
      <c r="Q319" s="1591">
        <v>72</v>
      </c>
      <c r="R319" s="1564">
        <f t="shared" si="197"/>
      </c>
      <c r="S319" s="1566">
        <v>10082</v>
      </c>
      <c r="T319" s="1566">
        <v>140</v>
      </c>
      <c r="U319" s="1566">
        <v>49</v>
      </c>
      <c r="V319" s="1566">
        <v>134</v>
      </c>
      <c r="W319" s="1566">
        <v>34</v>
      </c>
      <c r="X319" s="1566">
        <v>4</v>
      </c>
      <c r="Y319" s="1566">
        <v>1</v>
      </c>
      <c r="Z319" s="1593">
        <v>11</v>
      </c>
      <c r="AA319" s="1564">
        <f t="shared" si="139"/>
      </c>
      <c r="AB319" s="1568" t="s">
        <v>1139</v>
      </c>
      <c r="AC319" s="1595" t="s">
        <v>1148</v>
      </c>
      <c r="AD319" s="1595">
        <v>12</v>
      </c>
      <c r="AE319" s="1553"/>
    </row>
    <row r="320">
      <c r="A320" s="1594"/>
      <c r="B320" s="1560" t="s">
        <v>1137</v>
      </c>
      <c r="C320" s="1560" t="s">
        <v>1154</v>
      </c>
      <c r="D320" s="1588">
        <v>796.09</v>
      </c>
      <c r="E320" s="1589">
        <v>0</v>
      </c>
      <c r="F320" s="1561">
        <f t="shared" si="49"/>
      </c>
      <c r="G320" s="1563">
        <f t="shared" si="342"/>
      </c>
      <c r="H320" s="1563">
        <f t="shared" si="168"/>
      </c>
      <c r="I320" s="1563">
        <f t="shared" si="110"/>
      </c>
      <c r="J320" s="1570">
        <f t="shared" si="255"/>
      </c>
      <c r="K320" s="1565">
        <f t="shared" si="226"/>
      </c>
      <c r="L320" s="1565">
        <f t="shared" si="313"/>
      </c>
      <c r="M320" s="1565">
        <f t="shared" si="284"/>
      </c>
      <c r="N320" s="1565">
        <f t="shared" si="81"/>
      </c>
      <c r="O320" s="1566">
        <f t="shared" si="371"/>
      </c>
      <c r="P320" s="1590">
        <v>0.2836</v>
      </c>
      <c r="Q320" s="1591">
        <v>79</v>
      </c>
      <c r="R320" s="1564">
        <f t="shared" si="197"/>
      </c>
      <c r="S320" s="1566">
        <v>9332</v>
      </c>
      <c r="T320" s="1566">
        <v>104</v>
      </c>
      <c r="U320" s="1566">
        <v>38</v>
      </c>
      <c r="V320" s="1566">
        <v>106</v>
      </c>
      <c r="W320" s="1566">
        <v>34</v>
      </c>
      <c r="X320" s="1566">
        <v>0</v>
      </c>
      <c r="Y320" s="1566">
        <v>0</v>
      </c>
      <c r="Z320" s="1593">
        <v>13</v>
      </c>
      <c r="AA320" s="1564">
        <f t="shared" si="139"/>
      </c>
      <c r="AB320" s="1568" t="s">
        <v>1139</v>
      </c>
      <c r="AC320" s="1595" t="s">
        <v>1148</v>
      </c>
      <c r="AD320" s="1595">
        <v>11</v>
      </c>
      <c r="AE320" s="1553"/>
    </row>
    <row r="321">
      <c r="A321" s="1594"/>
      <c r="B321" s="1571" t="s">
        <v>1143</v>
      </c>
      <c r="C321" s="1571"/>
      <c r="D321" s="1572">
        <f>SUM(D317:D320)</f>
      </c>
      <c r="E321" s="1573">
        <f>SUM(E317:E320)</f>
      </c>
      <c r="F321" s="1572">
        <f>SUM(F317:F320)</f>
      </c>
      <c r="G321" s="1574">
        <f t="shared" si="342"/>
      </c>
      <c r="H321" s="1574">
        <f t="shared" si="168"/>
      </c>
      <c r="I321" s="1574">
        <f t="shared" si="110"/>
      </c>
      <c r="J321" s="1574">
        <f t="shared" si="255"/>
      </c>
      <c r="K321" s="1575">
        <f t="shared" si="226"/>
      </c>
      <c r="L321" s="1575">
        <f t="shared" si="313"/>
      </c>
      <c r="M321" s="1575">
        <f t="shared" si="284"/>
      </c>
      <c r="N321" s="1575">
        <f t="shared" si="81"/>
      </c>
      <c r="O321" s="1576">
        <f t="shared" si="371"/>
      </c>
      <c r="P321" s="1575">
        <f>AVERAGE(P317:P320)</f>
      </c>
      <c r="Q321" s="1577">
        <f>AVERAGE(Q317:Q320)</f>
      </c>
      <c r="R321" s="1574">
        <f t="shared" si="197"/>
      </c>
      <c r="S321" s="1576">
        <f>SUM(S317:S320)</f>
      </c>
      <c r="T321" s="1576">
        <f>SUM(T317:T320)</f>
      </c>
      <c r="U321" s="1576">
        <f>SUM(U317:U320)</f>
      </c>
      <c r="V321" s="1576">
        <f>SUM(V317:V320)</f>
      </c>
      <c r="W321" s="1576">
        <f>SUM(W317:W320)</f>
      </c>
      <c r="X321" s="1576">
        <f>SUM(X317:X320)</f>
      </c>
      <c r="Y321" s="1576">
        <f>SUM(Y317:Y320)</f>
      </c>
      <c r="Z321" s="1576">
        <f>SUM(Z317:Z320)</f>
      </c>
      <c r="AA321" s="1577">
        <f t="shared" si="139"/>
      </c>
      <c r="AB321" s="1578"/>
      <c r="AC321" s="1578"/>
      <c r="AD321" s="1576">
        <f>SUM(AD317:AD320)</f>
      </c>
      <c r="AE321" s="1553"/>
    </row>
    <row r="322">
      <c r="A322" s="1594"/>
      <c r="B322" s="1581" t="s">
        <v>1149</v>
      </c>
      <c r="C322" s="1581"/>
      <c r="D322" s="1582">
        <f>D321</f>
      </c>
      <c r="E322" s="1582">
        <f>E321</f>
      </c>
      <c r="F322" s="1582">
        <f>F321</f>
      </c>
      <c r="G322" s="1583">
        <f t="shared" si="342"/>
      </c>
      <c r="H322" s="1583">
        <f t="shared" si="168"/>
      </c>
      <c r="I322" s="1583">
        <f t="shared" si="110"/>
      </c>
      <c r="J322" s="1583">
        <f t="shared" si="255"/>
      </c>
      <c r="K322" s="1584">
        <f t="shared" si="226"/>
      </c>
      <c r="L322" s="1584">
        <f t="shared" si="313"/>
      </c>
      <c r="M322" s="1584">
        <f t="shared" si="284"/>
      </c>
      <c r="N322" s="1584">
        <f t="shared" si="81"/>
      </c>
      <c r="O322" s="1585">
        <f t="shared" si="371"/>
      </c>
      <c r="P322" s="1585">
        <f>(P321)/2</f>
      </c>
      <c r="Q322" s="1586">
        <f>(Q321)/2</f>
      </c>
      <c r="R322" s="1582">
        <f>(R322:R321+R321)/2</f>
      </c>
      <c r="S322" s="1585">
        <f>S321</f>
      </c>
      <c r="T322" s="1585">
        <f>T321</f>
      </c>
      <c r="U322" s="1585">
        <f>U321</f>
      </c>
      <c r="V322" s="1585">
        <f>V321</f>
      </c>
      <c r="W322" s="1585">
        <f>W321</f>
      </c>
      <c r="X322" s="1585">
        <f>X321</f>
      </c>
      <c r="Y322" s="1585">
        <f>Y321</f>
      </c>
      <c r="Z322" s="1585">
        <f>Z321</f>
      </c>
      <c r="AA322" s="1586">
        <f t="shared" si="139"/>
      </c>
      <c r="AB322" s="1587"/>
      <c r="AC322" s="1587"/>
      <c r="AD322" s="1585">
        <f>AD321</f>
      </c>
      <c r="AE322" s="1553"/>
    </row>
    <row r="323">
      <c r="A323" s="1548" t="s">
        <v>1103</v>
      </c>
      <c r="B323" s="1548" t="s">
        <v>1104</v>
      </c>
      <c r="C323" s="1548"/>
      <c r="D323" s="1549" t="s">
        <v>1105</v>
      </c>
      <c r="E323" s="1549"/>
      <c r="F323" s="1549"/>
      <c r="G323" s="1549"/>
      <c r="H323" s="1549"/>
      <c r="I323" s="1549"/>
      <c r="J323" s="1550" t="s">
        <v>1106</v>
      </c>
      <c r="K323" s="1550"/>
      <c r="L323" s="1550"/>
      <c r="M323" s="1550"/>
      <c r="N323" s="1550"/>
      <c r="O323" s="1550"/>
      <c r="P323" s="1550"/>
      <c r="Q323" s="1551"/>
      <c r="R323" s="1550"/>
      <c r="S323" s="1550"/>
      <c r="T323" s="1550"/>
      <c r="U323" s="1550"/>
      <c r="V323" s="1550"/>
      <c r="W323" s="1550"/>
      <c r="X323" s="1550"/>
      <c r="Y323" s="1550"/>
      <c r="Z323" s="1550"/>
      <c r="AA323" s="1550"/>
      <c r="AB323" s="1550"/>
      <c r="AC323" s="1550"/>
      <c r="AD323" s="1552"/>
      <c r="AE323" s="1553"/>
    </row>
    <row r="324">
      <c r="A324" s="1548"/>
      <c r="B324" s="1548" t="s">
        <v>1107</v>
      </c>
      <c r="C324" s="1548" t="s">
        <v>1108</v>
      </c>
      <c r="D324" s="1549" t="s">
        <v>1109</v>
      </c>
      <c r="E324" s="1554" t="s">
        <v>1110</v>
      </c>
      <c r="F324" s="1555" t="s">
        <v>1111</v>
      </c>
      <c r="G324" s="1556" t="s">
        <v>1112</v>
      </c>
      <c r="H324" s="1556" t="s">
        <v>1113</v>
      </c>
      <c r="I324" s="1556" t="s">
        <v>1114</v>
      </c>
      <c r="J324" s="1550" t="s">
        <v>1115</v>
      </c>
      <c r="K324" s="1557" t="s">
        <v>1116</v>
      </c>
      <c r="L324" s="1557" t="s">
        <v>1117</v>
      </c>
      <c r="M324" s="1557" t="s">
        <v>1118</v>
      </c>
      <c r="N324" s="1557" t="s">
        <v>1119</v>
      </c>
      <c r="O324" s="1558" t="s">
        <v>1120</v>
      </c>
      <c r="P324" s="1557" t="s">
        <v>1121</v>
      </c>
      <c r="Q324" s="1551" t="s">
        <v>1122</v>
      </c>
      <c r="R324" s="1550" t="s">
        <v>1123</v>
      </c>
      <c r="S324" s="1558" t="s">
        <v>1124</v>
      </c>
      <c r="T324" s="1558" t="s">
        <v>1125</v>
      </c>
      <c r="U324" s="1558" t="s">
        <v>1126</v>
      </c>
      <c r="V324" s="1558" t="s">
        <v>1127</v>
      </c>
      <c r="W324" s="1558" t="s">
        <v>1128</v>
      </c>
      <c r="X324" s="1558" t="s">
        <v>1129</v>
      </c>
      <c r="Y324" s="1558" t="s">
        <v>1130</v>
      </c>
      <c r="Z324" s="1558" t="s">
        <v>1131</v>
      </c>
      <c r="AA324" s="1550" t="s">
        <v>1132</v>
      </c>
      <c r="AB324" s="1552" t="s">
        <v>1133</v>
      </c>
      <c r="AC324" s="1552" t="s">
        <v>1134</v>
      </c>
      <c r="AD324" s="1552" t="s">
        <v>1135</v>
      </c>
      <c r="AE324" s="1553"/>
    </row>
    <row r="325">
      <c r="A325" s="1594" t="s">
        <v>1192</v>
      </c>
      <c r="B325" s="1560" t="s">
        <v>1144</v>
      </c>
      <c r="C325" s="1560" t="s">
        <v>1152</v>
      </c>
      <c r="D325" s="1561">
        <v>1872.97</v>
      </c>
      <c r="E325" s="1589">
        <v>0</v>
      </c>
      <c r="F325" s="1561">
        <f t="shared" ref="F325:F328" si="50">E325*2000</f>
      </c>
      <c r="G325" s="1563">
        <f t="shared" ref="G325:G335" si="343">F325/D325</f>
      </c>
      <c r="H325" s="1563">
        <f t="shared" ref="H325:H335" si="169">D325/E325</f>
      </c>
      <c r="I325" s="1563">
        <f t="shared" ref="I325:I335" si="111">F325/E325</f>
      </c>
      <c r="J325" s="1564">
        <f t="shared" ref="J325:J335" si="256">D325/T325</f>
      </c>
      <c r="K325" s="1565">
        <f t="shared" ref="K325:K335" si="227">O325/S325*1</f>
      </c>
      <c r="L325" s="1565">
        <f t="shared" ref="L325:L335" si="314">T325/S325</f>
      </c>
      <c r="M325" s="1565">
        <f t="shared" ref="M325:M335" si="285">V325/S325</f>
      </c>
      <c r="N325" s="1565">
        <f t="shared" ref="N325:N335" si="82">W325/V325</f>
      </c>
      <c r="O325" s="1566">
        <f t="shared" ref="O325:O335" si="372">U325/P325</f>
      </c>
      <c r="P325" s="1590">
        <v>0.0105</v>
      </c>
      <c r="Q325" s="1591">
        <v>34</v>
      </c>
      <c r="R325" s="1564">
        <f t="shared" ref="R325:R334" si="198">(D325/S325)*1000</f>
      </c>
      <c r="S325" s="1566">
        <v>27080</v>
      </c>
      <c r="T325" s="1566">
        <v>509</v>
      </c>
      <c r="U325" s="1566">
        <v>63</v>
      </c>
      <c r="V325" s="1566">
        <v>516</v>
      </c>
      <c r="W325" s="1566">
        <v>41</v>
      </c>
      <c r="X325" s="1566">
        <v>3</v>
      </c>
      <c r="Y325" s="1566">
        <v>0</v>
      </c>
      <c r="Z325" s="1593">
        <v>23</v>
      </c>
      <c r="AA325" s="1564">
        <f t="shared" ref="AA325:AA335" si="140">AD325*1000/D325</f>
      </c>
      <c r="AB325" s="1568" t="s">
        <v>1139</v>
      </c>
      <c r="AC325" s="1595" t="s">
        <v>1148</v>
      </c>
      <c r="AD325" s="1595">
        <v>26</v>
      </c>
      <c r="AE325" s="1553"/>
    </row>
    <row r="326">
      <c r="A326" s="1594"/>
      <c r="B326" s="1560" t="s">
        <v>1144</v>
      </c>
      <c r="C326" s="1560" t="s">
        <v>1153</v>
      </c>
      <c r="D326" s="1561">
        <v>2374.11</v>
      </c>
      <c r="E326" s="1589">
        <v>1</v>
      </c>
      <c r="F326" s="1561">
        <f t="shared" si="50"/>
      </c>
      <c r="G326" s="1563">
        <f t="shared" si="343"/>
      </c>
      <c r="H326" s="1569">
        <f t="shared" si="169"/>
      </c>
      <c r="I326" s="1569">
        <f t="shared" si="111"/>
      </c>
      <c r="J326" s="1564">
        <f t="shared" si="256"/>
      </c>
      <c r="K326" s="1565">
        <f t="shared" si="227"/>
      </c>
      <c r="L326" s="1565">
        <f t="shared" si="314"/>
      </c>
      <c r="M326" s="1565">
        <f t="shared" si="285"/>
      </c>
      <c r="N326" s="1565">
        <f t="shared" si="82"/>
      </c>
      <c r="O326" s="1566">
        <f t="shared" si="372"/>
      </c>
      <c r="P326" s="1590">
        <v>0.0288</v>
      </c>
      <c r="Q326" s="1591">
        <v>41</v>
      </c>
      <c r="R326" s="1564">
        <f t="shared" si="198"/>
      </c>
      <c r="S326" s="1566">
        <v>32078</v>
      </c>
      <c r="T326" s="1566">
        <v>482</v>
      </c>
      <c r="U326" s="1566">
        <v>98</v>
      </c>
      <c r="V326" s="1566">
        <v>487</v>
      </c>
      <c r="W326" s="1566">
        <v>51</v>
      </c>
      <c r="X326" s="1566">
        <v>4</v>
      </c>
      <c r="Y326" s="1566">
        <v>2</v>
      </c>
      <c r="Z326" s="1593">
        <v>31</v>
      </c>
      <c r="AA326" s="1564">
        <f t="shared" si="140"/>
      </c>
      <c r="AB326" s="1568" t="s">
        <v>1139</v>
      </c>
      <c r="AC326" s="1595" t="s">
        <v>1148</v>
      </c>
      <c r="AD326" s="1595">
        <v>21</v>
      </c>
      <c r="AE326" s="1553"/>
    </row>
    <row r="327">
      <c r="A327" s="1594"/>
      <c r="B327" s="1560" t="s">
        <v>1144</v>
      </c>
      <c r="C327" s="1560" t="s">
        <v>1154</v>
      </c>
      <c r="D327" s="1588">
        <v>2207.3</v>
      </c>
      <c r="E327" s="1589">
        <v>3</v>
      </c>
      <c r="F327" s="1561">
        <f t="shared" si="50"/>
      </c>
      <c r="G327" s="1563">
        <f t="shared" si="343"/>
      </c>
      <c r="H327" s="1563">
        <f t="shared" si="169"/>
      </c>
      <c r="I327" s="1563">
        <f t="shared" si="111"/>
      </c>
      <c r="J327" s="1570">
        <f t="shared" si="256"/>
      </c>
      <c r="K327" s="1565">
        <f t="shared" si="227"/>
      </c>
      <c r="L327" s="1565">
        <f t="shared" si="314"/>
      </c>
      <c r="M327" s="1565">
        <f t="shared" si="285"/>
      </c>
      <c r="N327" s="1565">
        <f t="shared" si="82"/>
      </c>
      <c r="O327" s="1566">
        <f t="shared" si="372"/>
      </c>
      <c r="P327" s="1590">
        <v>0.0352</v>
      </c>
      <c r="Q327" s="1591">
        <v>47</v>
      </c>
      <c r="R327" s="1564">
        <f t="shared" si="198"/>
      </c>
      <c r="S327" s="1566">
        <v>25254</v>
      </c>
      <c r="T327" s="1566">
        <v>448</v>
      </c>
      <c r="U327" s="1566">
        <v>95</v>
      </c>
      <c r="V327" s="1566">
        <v>463</v>
      </c>
      <c r="W327" s="1566">
        <v>80</v>
      </c>
      <c r="X327" s="1566">
        <v>3</v>
      </c>
      <c r="Y327" s="1566">
        <v>1</v>
      </c>
      <c r="Z327" s="1593">
        <v>23</v>
      </c>
      <c r="AA327" s="1564">
        <f t="shared" si="140"/>
      </c>
      <c r="AB327" s="1568" t="s">
        <v>1139</v>
      </c>
      <c r="AC327" s="1595" t="s">
        <v>1148</v>
      </c>
      <c r="AD327" s="1595">
        <v>35</v>
      </c>
      <c r="AE327" s="1553"/>
    </row>
    <row r="328">
      <c r="A328" s="1594"/>
      <c r="B328" s="1560" t="s">
        <v>1144</v>
      </c>
      <c r="C328" s="1596" t="s">
        <v>1155</v>
      </c>
      <c r="D328" s="1588">
        <v>2269.97</v>
      </c>
      <c r="E328" s="1589">
        <v>2</v>
      </c>
      <c r="F328" s="1561">
        <f t="shared" si="50"/>
      </c>
      <c r="G328" s="1563">
        <f t="shared" si="343"/>
      </c>
      <c r="H328" s="1563">
        <f t="shared" si="169"/>
      </c>
      <c r="I328" s="1563">
        <f t="shared" si="111"/>
      </c>
      <c r="J328" s="1570">
        <f t="shared" si="256"/>
      </c>
      <c r="K328" s="1565">
        <f t="shared" si="227"/>
      </c>
      <c r="L328" s="1565">
        <f t="shared" si="314"/>
      </c>
      <c r="M328" s="1565">
        <f t="shared" si="285"/>
      </c>
      <c r="N328" s="1565">
        <f t="shared" si="82"/>
      </c>
      <c r="O328" s="1566">
        <f t="shared" si="372"/>
      </c>
      <c r="P328" s="1590">
        <v>0.0246</v>
      </c>
      <c r="Q328" s="1591">
        <v>45</v>
      </c>
      <c r="R328" s="1564">
        <f t="shared" si="198"/>
      </c>
      <c r="S328" s="1566">
        <v>21781</v>
      </c>
      <c r="T328" s="1566">
        <v>643</v>
      </c>
      <c r="U328" s="1566">
        <v>81</v>
      </c>
      <c r="V328" s="1566">
        <v>670</v>
      </c>
      <c r="W328" s="1566">
        <v>61</v>
      </c>
      <c r="X328" s="1566">
        <v>1</v>
      </c>
      <c r="Y328" s="1566">
        <v>2</v>
      </c>
      <c r="Z328" s="1593">
        <v>18</v>
      </c>
      <c r="AA328" s="1564">
        <f t="shared" si="140"/>
      </c>
      <c r="AB328" s="1568" t="s">
        <v>1139</v>
      </c>
      <c r="AC328" s="1595" t="s">
        <v>1148</v>
      </c>
      <c r="AD328" s="1595">
        <v>16</v>
      </c>
      <c r="AE328" s="1553"/>
    </row>
    <row r="329">
      <c r="A329" s="1594"/>
      <c r="B329" s="1571" t="s">
        <v>1143</v>
      </c>
      <c r="C329" s="1571"/>
      <c r="D329" s="1572">
        <f>SUM(D325:D328)</f>
      </c>
      <c r="E329" s="1573">
        <f>SUM(E325:E328)</f>
      </c>
      <c r="F329" s="1572">
        <f>SUM(F325:F328)</f>
      </c>
      <c r="G329" s="1574">
        <f t="shared" si="343"/>
      </c>
      <c r="H329" s="1574">
        <f t="shared" si="169"/>
      </c>
      <c r="I329" s="1574">
        <f t="shared" si="111"/>
      </c>
      <c r="J329" s="1574">
        <f t="shared" si="256"/>
      </c>
      <c r="K329" s="1575">
        <f t="shared" si="227"/>
      </c>
      <c r="L329" s="1575">
        <f t="shared" si="314"/>
      </c>
      <c r="M329" s="1575">
        <f t="shared" si="285"/>
      </c>
      <c r="N329" s="1575">
        <f t="shared" si="82"/>
      </c>
      <c r="O329" s="1576">
        <f t="shared" si="372"/>
      </c>
      <c r="P329" s="1575">
        <f>AVERAGE(P325:P328)</f>
      </c>
      <c r="Q329" s="1577">
        <f>AVERAGE(Q325:Q328)</f>
      </c>
      <c r="R329" s="1574">
        <f t="shared" si="198"/>
      </c>
      <c r="S329" s="1576">
        <f>SUM(S325:S328)</f>
      </c>
      <c r="T329" s="1576">
        <f>SUM(T325:T328)</f>
      </c>
      <c r="U329" s="1576">
        <f>SUM(U325:U328)</f>
      </c>
      <c r="V329" s="1576">
        <f>SUM(V325:V328)</f>
      </c>
      <c r="W329" s="1576">
        <f>SUM(W325:W328)</f>
      </c>
      <c r="X329" s="1576">
        <f>SUM(X325:X328)</f>
      </c>
      <c r="Y329" s="1576">
        <f>SUM(Y325:Y328)</f>
      </c>
      <c r="Z329" s="1576">
        <f>SUM(Z325:Z328)</f>
      </c>
      <c r="AA329" s="1577">
        <f t="shared" si="140"/>
      </c>
      <c r="AB329" s="1578"/>
      <c r="AC329" s="1578"/>
      <c r="AD329" s="1576">
        <f>SUM(AD325:AD328)</f>
      </c>
      <c r="AE329" s="1553"/>
    </row>
    <row r="330">
      <c r="A330" s="1594"/>
      <c r="B330" s="1560" t="s">
        <v>1137</v>
      </c>
      <c r="C330" s="1560" t="s">
        <v>1156</v>
      </c>
      <c r="D330" s="1579">
        <v>2242.87</v>
      </c>
      <c r="E330" s="1589">
        <v>3</v>
      </c>
      <c r="F330" s="1561">
        <f t="shared" ref="F330:F333" si="51">E330*2000</f>
      </c>
      <c r="G330" s="1563">
        <f t="shared" si="343"/>
      </c>
      <c r="H330" s="1563">
        <f t="shared" si="169"/>
      </c>
      <c r="I330" s="1563">
        <f t="shared" si="111"/>
      </c>
      <c r="J330" s="1564">
        <f t="shared" si="256"/>
      </c>
      <c r="K330" s="1565">
        <f t="shared" si="227"/>
      </c>
      <c r="L330" s="1565">
        <f t="shared" si="314"/>
      </c>
      <c r="M330" s="1565">
        <f t="shared" si="285"/>
      </c>
      <c r="N330" s="1565">
        <f t="shared" si="82"/>
      </c>
      <c r="O330" s="1566">
        <f t="shared" si="372"/>
      </c>
      <c r="P330" s="1590">
        <v>0.0371</v>
      </c>
      <c r="Q330" s="1591">
        <v>46</v>
      </c>
      <c r="R330" s="1564">
        <f t="shared" si="198"/>
      </c>
      <c r="S330" s="1566">
        <v>20034</v>
      </c>
      <c r="T330" s="1566">
        <v>454</v>
      </c>
      <c r="U330" s="1566">
        <v>78</v>
      </c>
      <c r="V330" s="1566">
        <v>480</v>
      </c>
      <c r="W330" s="1566">
        <v>38</v>
      </c>
      <c r="X330" s="1566">
        <v>3</v>
      </c>
      <c r="Y330" s="1566">
        <v>1</v>
      </c>
      <c r="Z330" s="1593">
        <v>24</v>
      </c>
      <c r="AA330" s="1564">
        <f t="shared" si="140"/>
      </c>
      <c r="AB330" s="1568" t="s">
        <v>1139</v>
      </c>
      <c r="AC330" s="1595" t="s">
        <v>1148</v>
      </c>
      <c r="AD330" s="1595">
        <v>18</v>
      </c>
      <c r="AE330" s="1553"/>
    </row>
    <row r="331">
      <c r="A331" s="1594"/>
      <c r="B331" s="1560" t="s">
        <v>1137</v>
      </c>
      <c r="C331" s="1560" t="s">
        <v>1157</v>
      </c>
      <c r="D331" s="1561">
        <v>2272.34</v>
      </c>
      <c r="E331" s="1589">
        <v>1</v>
      </c>
      <c r="F331" s="1561">
        <f t="shared" si="51"/>
      </c>
      <c r="G331" s="1563">
        <f t="shared" si="343"/>
      </c>
      <c r="H331" s="1563">
        <f t="shared" si="169"/>
      </c>
      <c r="I331" s="1563">
        <f t="shared" si="111"/>
      </c>
      <c r="J331" s="1564">
        <f t="shared" si="256"/>
      </c>
      <c r="K331" s="1565">
        <f t="shared" si="227"/>
      </c>
      <c r="L331" s="1565">
        <f t="shared" si="314"/>
      </c>
      <c r="M331" s="1565">
        <f t="shared" si="285"/>
      </c>
      <c r="N331" s="1565">
        <f t="shared" si="82"/>
      </c>
      <c r="O331" s="1566">
        <f t="shared" si="372"/>
      </c>
      <c r="P331" s="1590">
        <v>0.016</v>
      </c>
      <c r="Q331" s="1591">
        <v>46</v>
      </c>
      <c r="R331" s="1564">
        <f t="shared" si="198"/>
      </c>
      <c r="S331" s="1566">
        <v>21121</v>
      </c>
      <c r="T331" s="1566">
        <v>525</v>
      </c>
      <c r="U331" s="1566">
        <v>73</v>
      </c>
      <c r="V331" s="1566">
        <v>551</v>
      </c>
      <c r="W331" s="1566">
        <v>36</v>
      </c>
      <c r="X331" s="1566">
        <v>3</v>
      </c>
      <c r="Y331" s="1566">
        <v>0</v>
      </c>
      <c r="Z331" s="1593">
        <v>17</v>
      </c>
      <c r="AA331" s="1564">
        <f t="shared" si="140"/>
      </c>
      <c r="AB331" s="1568" t="s">
        <v>1139</v>
      </c>
      <c r="AC331" s="1595" t="s">
        <v>1148</v>
      </c>
      <c r="AD331" s="1595">
        <v>16</v>
      </c>
      <c r="AE331" s="1553"/>
    </row>
    <row r="332">
      <c r="A332" s="1594"/>
      <c r="B332" s="1560" t="s">
        <v>1137</v>
      </c>
      <c r="C332" s="1596" t="s">
        <v>1158</v>
      </c>
      <c r="D332" s="1588">
        <v>2015.23</v>
      </c>
      <c r="E332" s="1589">
        <v>4</v>
      </c>
      <c r="F332" s="1561">
        <f t="shared" si="51"/>
      </c>
      <c r="G332" s="1563">
        <f t="shared" si="343"/>
      </c>
      <c r="H332" s="1563">
        <f t="shared" si="169"/>
      </c>
      <c r="I332" s="1563">
        <f t="shared" si="111"/>
      </c>
      <c r="J332" s="1564">
        <f t="shared" si="256"/>
      </c>
      <c r="K332" s="1565">
        <f t="shared" si="227"/>
      </c>
      <c r="L332" s="1565">
        <f t="shared" si="314"/>
      </c>
      <c r="M332" s="1565">
        <f t="shared" si="285"/>
      </c>
      <c r="N332" s="1565">
        <f t="shared" si="82"/>
      </c>
      <c r="O332" s="1566">
        <f t="shared" si="372"/>
      </c>
      <c r="P332" s="1590">
        <v>0.0166</v>
      </c>
      <c r="Q332" s="1591">
        <v>47</v>
      </c>
      <c r="R332" s="1564">
        <f t="shared" si="198"/>
      </c>
      <c r="S332" s="1593">
        <v>18049</v>
      </c>
      <c r="T332" s="1566">
        <v>583</v>
      </c>
      <c r="U332" s="1566">
        <v>58</v>
      </c>
      <c r="V332" s="1566">
        <v>612</v>
      </c>
      <c r="W332" s="1566">
        <v>62</v>
      </c>
      <c r="X332" s="1566">
        <v>5</v>
      </c>
      <c r="Y332" s="1566">
        <v>2</v>
      </c>
      <c r="Z332" s="1593">
        <v>19</v>
      </c>
      <c r="AA332" s="1564">
        <f t="shared" si="140"/>
      </c>
      <c r="AB332" s="1568" t="s">
        <v>1139</v>
      </c>
      <c r="AC332" s="1595" t="s">
        <v>1148</v>
      </c>
      <c r="AD332" s="1595">
        <v>15</v>
      </c>
      <c r="AE332" s="1553"/>
    </row>
    <row r="333">
      <c r="A333" s="1594"/>
      <c r="B333" s="1560" t="s">
        <v>1137</v>
      </c>
      <c r="C333" s="1560" t="s">
        <v>1159</v>
      </c>
      <c r="D333" s="1588">
        <v>1303.42</v>
      </c>
      <c r="E333" s="1589">
        <v>3</v>
      </c>
      <c r="F333" s="1561">
        <f t="shared" si="51"/>
      </c>
      <c r="G333" s="1563">
        <f t="shared" si="343"/>
      </c>
      <c r="H333" s="1563">
        <f t="shared" si="169"/>
      </c>
      <c r="I333" s="1563">
        <f t="shared" si="111"/>
      </c>
      <c r="J333" s="1564">
        <f t="shared" si="256"/>
      </c>
      <c r="K333" s="1565">
        <f t="shared" si="227"/>
      </c>
      <c r="L333" s="1565">
        <f t="shared" si="314"/>
      </c>
      <c r="M333" s="1565">
        <f t="shared" si="285"/>
      </c>
      <c r="N333" s="1565">
        <f t="shared" si="82"/>
      </c>
      <c r="O333" s="1566">
        <f t="shared" si="372"/>
      </c>
      <c r="P333" s="1590">
        <v>0.0307</v>
      </c>
      <c r="Q333" s="1591">
        <v>50</v>
      </c>
      <c r="R333" s="1564">
        <f t="shared" si="198"/>
      </c>
      <c r="S333" s="1566">
        <v>15297</v>
      </c>
      <c r="T333" s="1566">
        <v>481</v>
      </c>
      <c r="U333" s="1566">
        <v>80</v>
      </c>
      <c r="V333" s="1566">
        <v>533</v>
      </c>
      <c r="W333" s="1566">
        <v>63</v>
      </c>
      <c r="X333" s="1566">
        <v>3</v>
      </c>
      <c r="Y333" s="1566">
        <v>0</v>
      </c>
      <c r="Z333" s="1593">
        <v>19</v>
      </c>
      <c r="AA333" s="1564">
        <f t="shared" si="140"/>
      </c>
      <c r="AB333" s="1568" t="s">
        <v>1139</v>
      </c>
      <c r="AC333" s="1595" t="s">
        <v>1148</v>
      </c>
      <c r="AD333" s="1595">
        <v>19</v>
      </c>
      <c r="AE333" s="1553"/>
    </row>
    <row r="334">
      <c r="A334" s="1594"/>
      <c r="B334" s="1571" t="s">
        <v>1143</v>
      </c>
      <c r="C334" s="1571"/>
      <c r="D334" s="1572">
        <f>SUM(D330:D333)</f>
      </c>
      <c r="E334" s="1573">
        <f>SUM(E330:E333)</f>
      </c>
      <c r="F334" s="1572">
        <f>SUM(F330:F333)</f>
      </c>
      <c r="G334" s="1574">
        <f t="shared" si="343"/>
      </c>
      <c r="H334" s="1574">
        <f t="shared" si="169"/>
      </c>
      <c r="I334" s="1574">
        <f t="shared" si="111"/>
      </c>
      <c r="J334" s="1574">
        <f t="shared" si="256"/>
      </c>
      <c r="K334" s="1575">
        <f t="shared" si="227"/>
      </c>
      <c r="L334" s="1575">
        <f t="shared" si="314"/>
      </c>
      <c r="M334" s="1575">
        <f t="shared" si="285"/>
      </c>
      <c r="N334" s="1575">
        <f t="shared" si="82"/>
      </c>
      <c r="O334" s="1576">
        <f t="shared" si="372"/>
      </c>
      <c r="P334" s="1575">
        <f>AVERAGE(P330:P333)</f>
      </c>
      <c r="Q334" s="1577">
        <f>AVERAGE(Q330:Q333)</f>
      </c>
      <c r="R334" s="1572">
        <f t="shared" si="198"/>
      </c>
      <c r="S334" s="1576">
        <f>SUM(S330:S333)</f>
      </c>
      <c r="T334" s="1576">
        <f>SUM(T330:T333)</f>
      </c>
      <c r="U334" s="1576">
        <f>SUM(U330:U333)</f>
      </c>
      <c r="V334" s="1576">
        <f>SUM(V330:V333)</f>
      </c>
      <c r="W334" s="1576">
        <f>SUM(W330:W333)</f>
      </c>
      <c r="X334" s="1576">
        <f>SUM(X330:X333)</f>
      </c>
      <c r="Y334" s="1576">
        <f>SUM(Y330:Y333)</f>
      </c>
      <c r="Z334" s="1576">
        <f>SUM(Z330:Z333)</f>
      </c>
      <c r="AA334" s="1577">
        <f t="shared" si="140"/>
      </c>
      <c r="AB334" s="1578"/>
      <c r="AC334" s="1578"/>
      <c r="AD334" s="1576">
        <f>SUM(AD330:AD333)</f>
      </c>
      <c r="AE334" s="1553"/>
    </row>
    <row r="335">
      <c r="A335" s="1594"/>
      <c r="B335" s="1581" t="s">
        <v>1149</v>
      </c>
      <c r="C335" s="1581"/>
      <c r="D335" s="1582">
        <f>D334+D329</f>
      </c>
      <c r="E335" s="1582">
        <f>E334+E329</f>
      </c>
      <c r="F335" s="1582">
        <f>F334+F329</f>
      </c>
      <c r="G335" s="1583">
        <f t="shared" si="343"/>
      </c>
      <c r="H335" s="1583">
        <f t="shared" si="169"/>
      </c>
      <c r="I335" s="1583">
        <f t="shared" si="111"/>
      </c>
      <c r="J335" s="1583">
        <f t="shared" si="256"/>
      </c>
      <c r="K335" s="1584">
        <f t="shared" si="227"/>
      </c>
      <c r="L335" s="1584">
        <f t="shared" si="314"/>
      </c>
      <c r="M335" s="1584">
        <f t="shared" si="285"/>
      </c>
      <c r="N335" s="1584">
        <f t="shared" si="82"/>
      </c>
      <c r="O335" s="1585">
        <f t="shared" si="372"/>
      </c>
      <c r="P335" s="1585">
        <f>(P334+P329)/2</f>
      </c>
      <c r="Q335" s="1586">
        <f>(Q334+Q329)/2</f>
      </c>
      <c r="R335" s="1582">
        <f>(R334+R329)/2</f>
      </c>
      <c r="S335" s="1585">
        <f>S334+S329</f>
      </c>
      <c r="T335" s="1585">
        <f>T334+T329</f>
      </c>
      <c r="U335" s="1585">
        <f>U334+U329</f>
      </c>
      <c r="V335" s="1585">
        <f>V334+V329</f>
      </c>
      <c r="W335" s="1585">
        <f>W334+W329</f>
      </c>
      <c r="X335" s="1585">
        <f>X334+X329</f>
      </c>
      <c r="Y335" s="1585">
        <f>Y334+Y329</f>
      </c>
      <c r="Z335" s="1585">
        <f>Z334+Z329</f>
      </c>
      <c r="AA335" s="1586">
        <f t="shared" si="140"/>
      </c>
      <c r="AB335" s="1587"/>
      <c r="AC335" s="1587"/>
      <c r="AD335" s="1585">
        <f>AD329+AD334</f>
      </c>
      <c r="AE335" s="1553"/>
    </row>
    <row r="336">
      <c r="A336" s="1548" t="s">
        <v>1103</v>
      </c>
      <c r="B336" s="1548" t="s">
        <v>1104</v>
      </c>
      <c r="C336" s="1548"/>
      <c r="D336" s="1549" t="s">
        <v>1105</v>
      </c>
      <c r="E336" s="1549"/>
      <c r="F336" s="1549"/>
      <c r="G336" s="1549"/>
      <c r="H336" s="1549"/>
      <c r="I336" s="1549"/>
      <c r="J336" s="1550" t="s">
        <v>1106</v>
      </c>
      <c r="K336" s="1550"/>
      <c r="L336" s="1550"/>
      <c r="M336" s="1550"/>
      <c r="N336" s="1550"/>
      <c r="O336" s="1550"/>
      <c r="P336" s="1550"/>
      <c r="Q336" s="1551"/>
      <c r="R336" s="1550"/>
      <c r="S336" s="1550"/>
      <c r="T336" s="1550"/>
      <c r="U336" s="1550"/>
      <c r="V336" s="1550"/>
      <c r="W336" s="1550"/>
      <c r="X336" s="1550"/>
      <c r="Y336" s="1550"/>
      <c r="Z336" s="1550"/>
      <c r="AA336" s="1550"/>
      <c r="AB336" s="1550"/>
      <c r="AC336" s="1550"/>
      <c r="AD336" s="1552"/>
      <c r="AE336" s="1553"/>
    </row>
    <row r="337">
      <c r="A337" s="1548"/>
      <c r="B337" s="1548" t="s">
        <v>1107</v>
      </c>
      <c r="C337" s="1548" t="s">
        <v>1108</v>
      </c>
      <c r="D337" s="1549" t="s">
        <v>1109</v>
      </c>
      <c r="E337" s="1554" t="s">
        <v>1110</v>
      </c>
      <c r="F337" s="1555" t="s">
        <v>1111</v>
      </c>
      <c r="G337" s="1556" t="s">
        <v>1112</v>
      </c>
      <c r="H337" s="1556" t="s">
        <v>1113</v>
      </c>
      <c r="I337" s="1556" t="s">
        <v>1114</v>
      </c>
      <c r="J337" s="1550" t="s">
        <v>1115</v>
      </c>
      <c r="K337" s="1557" t="s">
        <v>1116</v>
      </c>
      <c r="L337" s="1557" t="s">
        <v>1117</v>
      </c>
      <c r="M337" s="1557" t="s">
        <v>1118</v>
      </c>
      <c r="N337" s="1557" t="s">
        <v>1119</v>
      </c>
      <c r="O337" s="1558" t="s">
        <v>1120</v>
      </c>
      <c r="P337" s="1557" t="s">
        <v>1121</v>
      </c>
      <c r="Q337" s="1551" t="s">
        <v>1122</v>
      </c>
      <c r="R337" s="1550" t="s">
        <v>1123</v>
      </c>
      <c r="S337" s="1558" t="s">
        <v>1124</v>
      </c>
      <c r="T337" s="1558" t="s">
        <v>1125</v>
      </c>
      <c r="U337" s="1558" t="s">
        <v>1126</v>
      </c>
      <c r="V337" s="1558" t="s">
        <v>1127</v>
      </c>
      <c r="W337" s="1558" t="s">
        <v>1128</v>
      </c>
      <c r="X337" s="1558" t="s">
        <v>1129</v>
      </c>
      <c r="Y337" s="1558" t="s">
        <v>1130</v>
      </c>
      <c r="Z337" s="1558" t="s">
        <v>1131</v>
      </c>
      <c r="AA337" s="1550" t="s">
        <v>1132</v>
      </c>
      <c r="AB337" s="1552" t="s">
        <v>1133</v>
      </c>
      <c r="AC337" s="1552" t="s">
        <v>1134</v>
      </c>
      <c r="AD337" s="1552" t="s">
        <v>1135</v>
      </c>
      <c r="AE337" s="1553"/>
    </row>
    <row r="338">
      <c r="A338" s="1594" t="s">
        <v>1193</v>
      </c>
      <c r="B338" s="1560" t="s">
        <v>1144</v>
      </c>
      <c r="C338" s="1560" t="s">
        <v>1147</v>
      </c>
      <c r="D338" s="1561">
        <v>2263.68</v>
      </c>
      <c r="E338" s="1589">
        <v>2</v>
      </c>
      <c r="F338" s="1561">
        <f t="shared" ref="F338:F341" si="52">E338*2000</f>
      </c>
      <c r="G338" s="1563">
        <f t="shared" ref="G338:G348" si="344">F338/D338</f>
      </c>
      <c r="H338" s="1563">
        <f t="shared" ref="H338:H348" si="170">D338/E338</f>
      </c>
      <c r="I338" s="1563">
        <f t="shared" ref="I338:I348" si="112">F338/E338</f>
      </c>
      <c r="J338" s="1564">
        <f t="shared" ref="J338:J348" si="257">D338/T338</f>
      </c>
      <c r="K338" s="1565">
        <f t="shared" ref="K338:K348" si="228">O338/S338*1</f>
      </c>
      <c r="L338" s="1565">
        <f t="shared" ref="L338:L348" si="315">T338/S338</f>
      </c>
      <c r="M338" s="1565">
        <f t="shared" ref="M338:M348" si="286">V338/S338</f>
      </c>
      <c r="N338" s="1565">
        <f t="shared" ref="N338:N348" si="83">W338/V338</f>
      </c>
      <c r="O338" s="1566">
        <f t="shared" ref="O338:O348" si="373">U338/P338</f>
      </c>
      <c r="P338" s="1590">
        <v>0.0152</v>
      </c>
      <c r="Q338" s="1591">
        <v>31</v>
      </c>
      <c r="R338" s="1564">
        <f t="shared" ref="R338:R347" si="199">(D338/S338)*1000</f>
      </c>
      <c r="S338" s="1566">
        <v>25764</v>
      </c>
      <c r="T338" s="1566">
        <v>568</v>
      </c>
      <c r="U338" s="1566">
        <v>79</v>
      </c>
      <c r="V338" s="1566">
        <v>584</v>
      </c>
      <c r="W338" s="1566">
        <v>47</v>
      </c>
      <c r="X338" s="1566">
        <v>2</v>
      </c>
      <c r="Y338" s="1566">
        <v>1</v>
      </c>
      <c r="Z338" s="1593">
        <v>16</v>
      </c>
      <c r="AA338" s="1564">
        <f t="shared" ref="AA338:AA348" si="141">AD338*1000/D338</f>
      </c>
      <c r="AB338" s="1568" t="s">
        <v>1139</v>
      </c>
      <c r="AC338" s="1595" t="s">
        <v>1148</v>
      </c>
      <c r="AD338" s="1595">
        <v>23</v>
      </c>
      <c r="AE338" s="1553"/>
    </row>
    <row r="339">
      <c r="A339" s="1594"/>
      <c r="B339" s="1560" t="s">
        <v>1144</v>
      </c>
      <c r="C339" s="1560" t="s">
        <v>1152</v>
      </c>
      <c r="D339" s="1561">
        <v>1515.47</v>
      </c>
      <c r="E339" s="1589">
        <v>2</v>
      </c>
      <c r="F339" s="1561">
        <f t="shared" si="52"/>
      </c>
      <c r="G339" s="1563">
        <f t="shared" si="344"/>
      </c>
      <c r="H339" s="1569">
        <f t="shared" si="170"/>
      </c>
      <c r="I339" s="1569">
        <f t="shared" si="112"/>
      </c>
      <c r="J339" s="1564">
        <f t="shared" si="257"/>
      </c>
      <c r="K339" s="1565">
        <f t="shared" si="228"/>
      </c>
      <c r="L339" s="1565">
        <f t="shared" si="315"/>
      </c>
      <c r="M339" s="1565">
        <f t="shared" si="286"/>
      </c>
      <c r="N339" s="1565">
        <f t="shared" si="83"/>
      </c>
      <c r="O339" s="1566">
        <f t="shared" si="373"/>
      </c>
      <c r="P339" s="1590">
        <v>0.0149</v>
      </c>
      <c r="Q339" s="1591">
        <v>32</v>
      </c>
      <c r="R339" s="1564">
        <f t="shared" si="199"/>
      </c>
      <c r="S339" s="1566">
        <v>17742</v>
      </c>
      <c r="T339" s="1566">
        <v>434</v>
      </c>
      <c r="U339" s="1566">
        <v>61</v>
      </c>
      <c r="V339" s="1566">
        <v>474</v>
      </c>
      <c r="W339" s="1566">
        <v>24</v>
      </c>
      <c r="X339" s="1566">
        <v>1</v>
      </c>
      <c r="Y339" s="1566">
        <v>0</v>
      </c>
      <c r="Z339" s="1593">
        <v>18</v>
      </c>
      <c r="AA339" s="1564">
        <f t="shared" si="141"/>
      </c>
      <c r="AB339" s="1568" t="s">
        <v>1139</v>
      </c>
      <c r="AC339" s="1595" t="s">
        <v>1148</v>
      </c>
      <c r="AD339" s="1595">
        <v>10</v>
      </c>
      <c r="AE339" s="1553"/>
    </row>
    <row r="340">
      <c r="A340" s="1594"/>
      <c r="B340" s="1560" t="s">
        <v>1144</v>
      </c>
      <c r="C340" s="1560" t="s">
        <v>1153</v>
      </c>
      <c r="D340" s="1588">
        <v>2517.05</v>
      </c>
      <c r="E340" s="1589">
        <v>1</v>
      </c>
      <c r="F340" s="1561">
        <f t="shared" si="52"/>
      </c>
      <c r="G340" s="1563">
        <f t="shared" si="344"/>
      </c>
      <c r="H340" s="1563">
        <f t="shared" si="170"/>
      </c>
      <c r="I340" s="1563">
        <f t="shared" si="112"/>
      </c>
      <c r="J340" s="1570">
        <f t="shared" si="257"/>
      </c>
      <c r="K340" s="1565">
        <f t="shared" si="228"/>
      </c>
      <c r="L340" s="1565">
        <f t="shared" si="315"/>
      </c>
      <c r="M340" s="1565">
        <f t="shared" si="286"/>
      </c>
      <c r="N340" s="1565">
        <f t="shared" si="83"/>
      </c>
      <c r="O340" s="1566">
        <f t="shared" si="373"/>
      </c>
      <c r="P340" s="1590">
        <v>0.0287</v>
      </c>
      <c r="Q340" s="1591">
        <v>33</v>
      </c>
      <c r="R340" s="1564">
        <f t="shared" si="199"/>
      </c>
      <c r="S340" s="1566">
        <v>23676</v>
      </c>
      <c r="T340" s="1566">
        <v>472</v>
      </c>
      <c r="U340" s="1566">
        <v>93</v>
      </c>
      <c r="V340" s="1566">
        <v>517</v>
      </c>
      <c r="W340" s="1566">
        <v>54</v>
      </c>
      <c r="X340" s="1566">
        <v>7</v>
      </c>
      <c r="Y340" s="1566">
        <v>3</v>
      </c>
      <c r="Z340" s="1593">
        <v>29</v>
      </c>
      <c r="AA340" s="1564">
        <f t="shared" si="141"/>
      </c>
      <c r="AB340" s="1568" t="s">
        <v>1139</v>
      </c>
      <c r="AC340" s="1595" t="s">
        <v>1148</v>
      </c>
      <c r="AD340" s="1595">
        <v>19</v>
      </c>
      <c r="AE340" s="1553"/>
    </row>
    <row r="341">
      <c r="A341" s="1594"/>
      <c r="B341" s="1560" t="s">
        <v>1144</v>
      </c>
      <c r="C341" s="1596" t="s">
        <v>1154</v>
      </c>
      <c r="D341" s="1588">
        <v>1880.69</v>
      </c>
      <c r="E341" s="1589">
        <v>3</v>
      </c>
      <c r="F341" s="1561">
        <f t="shared" si="52"/>
      </c>
      <c r="G341" s="1563">
        <f t="shared" si="344"/>
      </c>
      <c r="H341" s="1563">
        <f t="shared" si="170"/>
      </c>
      <c r="I341" s="1563">
        <f t="shared" si="112"/>
      </c>
      <c r="J341" s="1570">
        <f t="shared" si="257"/>
      </c>
      <c r="K341" s="1565">
        <f t="shared" si="228"/>
      </c>
      <c r="L341" s="1565">
        <f t="shared" si="315"/>
      </c>
      <c r="M341" s="1565">
        <f t="shared" si="286"/>
      </c>
      <c r="N341" s="1565">
        <f t="shared" si="83"/>
      </c>
      <c r="O341" s="1566">
        <f t="shared" si="373"/>
      </c>
      <c r="P341" s="1590">
        <v>0.0242</v>
      </c>
      <c r="Q341" s="1591">
        <v>34</v>
      </c>
      <c r="R341" s="1564">
        <f t="shared" si="199"/>
      </c>
      <c r="S341" s="1566">
        <v>17430</v>
      </c>
      <c r="T341" s="1566">
        <v>568</v>
      </c>
      <c r="U341" s="1566">
        <v>75</v>
      </c>
      <c r="V341" s="1566">
        <v>586</v>
      </c>
      <c r="W341" s="1566">
        <v>70</v>
      </c>
      <c r="X341" s="1566">
        <v>1</v>
      </c>
      <c r="Y341" s="1566">
        <v>0</v>
      </c>
      <c r="Z341" s="1593">
        <v>15</v>
      </c>
      <c r="AA341" s="1564">
        <f t="shared" si="141"/>
      </c>
      <c r="AB341" s="1568" t="s">
        <v>1139</v>
      </c>
      <c r="AC341" s="1595" t="s">
        <v>1148</v>
      </c>
      <c r="AD341" s="1595">
        <v>20</v>
      </c>
      <c r="AE341" s="1553"/>
    </row>
    <row r="342">
      <c r="A342" s="1594"/>
      <c r="B342" s="1571" t="s">
        <v>1143</v>
      </c>
      <c r="C342" s="1571"/>
      <c r="D342" s="1572">
        <f>SUM(D338:D341)</f>
      </c>
      <c r="E342" s="1573">
        <f>SUM(E338:E341)</f>
      </c>
      <c r="F342" s="1572">
        <f>SUM(F338:F341)</f>
      </c>
      <c r="G342" s="1574">
        <f t="shared" si="344"/>
      </c>
      <c r="H342" s="1574">
        <f t="shared" si="170"/>
      </c>
      <c r="I342" s="1574">
        <f t="shared" si="112"/>
      </c>
      <c r="J342" s="1574">
        <f t="shared" si="257"/>
      </c>
      <c r="K342" s="1575">
        <f t="shared" si="228"/>
      </c>
      <c r="L342" s="1575">
        <f t="shared" si="315"/>
      </c>
      <c r="M342" s="1575">
        <f t="shared" si="286"/>
      </c>
      <c r="N342" s="1575">
        <f t="shared" si="83"/>
      </c>
      <c r="O342" s="1576">
        <f t="shared" si="373"/>
      </c>
      <c r="P342" s="1575">
        <f>AVERAGE(P338:P341)</f>
      </c>
      <c r="Q342" s="1577">
        <f>AVERAGE(Q338:Q341)</f>
      </c>
      <c r="R342" s="1574">
        <f t="shared" si="199"/>
      </c>
      <c r="S342" s="1576">
        <f>SUM(S338:S341)</f>
      </c>
      <c r="T342" s="1576">
        <f>SUM(T338:T341)</f>
      </c>
      <c r="U342" s="1576">
        <f>SUM(U338:U341)</f>
      </c>
      <c r="V342" s="1576">
        <f>SUM(V338:V341)</f>
      </c>
      <c r="W342" s="1576">
        <f>SUM(W338:W341)</f>
      </c>
      <c r="X342" s="1576">
        <f>SUM(X338:X341)</f>
      </c>
      <c r="Y342" s="1576">
        <f>SUM(Y338:Y341)</f>
      </c>
      <c r="Z342" s="1576">
        <f>SUM(Z338:Z341)</f>
      </c>
      <c r="AA342" s="1577">
        <f t="shared" si="141"/>
      </c>
      <c r="AB342" s="1578"/>
      <c r="AC342" s="1578"/>
      <c r="AD342" s="1576">
        <f>SUM(AD338:AD341)</f>
      </c>
      <c r="AE342" s="1553"/>
    </row>
    <row r="343">
      <c r="A343" s="1594"/>
      <c r="B343" s="1560" t="s">
        <v>1137</v>
      </c>
      <c r="C343" s="1560" t="s">
        <v>1155</v>
      </c>
      <c r="D343" s="1579">
        <v>2132.02</v>
      </c>
      <c r="E343" s="1589">
        <v>3</v>
      </c>
      <c r="F343" s="1561">
        <f t="shared" ref="F343:F346" si="53">E343*2000</f>
      </c>
      <c r="G343" s="1563">
        <f t="shared" si="344"/>
      </c>
      <c r="H343" s="1563">
        <f t="shared" si="170"/>
      </c>
      <c r="I343" s="1563">
        <f t="shared" si="112"/>
      </c>
      <c r="J343" s="1564">
        <f t="shared" si="257"/>
      </c>
      <c r="K343" s="1565">
        <f t="shared" si="228"/>
      </c>
      <c r="L343" s="1565">
        <f t="shared" si="315"/>
      </c>
      <c r="M343" s="1565">
        <f t="shared" si="286"/>
      </c>
      <c r="N343" s="1565">
        <f t="shared" si="83"/>
      </c>
      <c r="O343" s="1566">
        <f t="shared" si="373"/>
      </c>
      <c r="P343" s="1590">
        <v>0.0291</v>
      </c>
      <c r="Q343" s="1591">
        <v>40</v>
      </c>
      <c r="R343" s="1564">
        <f t="shared" si="199"/>
      </c>
      <c r="S343" s="1566">
        <v>20375</v>
      </c>
      <c r="T343" s="1566">
        <v>526</v>
      </c>
      <c r="U343" s="1566">
        <v>85</v>
      </c>
      <c r="V343" s="1566">
        <v>558</v>
      </c>
      <c r="W343" s="1566">
        <v>72</v>
      </c>
      <c r="X343" s="1566">
        <v>3</v>
      </c>
      <c r="Y343" s="1566">
        <v>1</v>
      </c>
      <c r="Z343" s="1593">
        <v>12</v>
      </c>
      <c r="AA343" s="1564">
        <f t="shared" si="141"/>
      </c>
      <c r="AB343" s="1568" t="s">
        <v>1139</v>
      </c>
      <c r="AC343" s="1595" t="s">
        <v>1148</v>
      </c>
      <c r="AD343" s="1595">
        <v>16</v>
      </c>
      <c r="AE343" s="1553"/>
    </row>
    <row r="344">
      <c r="A344" s="1594"/>
      <c r="B344" s="1560" t="s">
        <v>1137</v>
      </c>
      <c r="C344" s="1560" t="s">
        <v>1156</v>
      </c>
      <c r="D344" s="1561">
        <v>2338.02</v>
      </c>
      <c r="E344" s="1589">
        <v>2</v>
      </c>
      <c r="F344" s="1561">
        <f t="shared" si="53"/>
      </c>
      <c r="G344" s="1563">
        <f t="shared" si="344"/>
      </c>
      <c r="H344" s="1563">
        <f t="shared" si="170"/>
      </c>
      <c r="I344" s="1563">
        <f t="shared" si="112"/>
      </c>
      <c r="J344" s="1564">
        <f t="shared" si="257"/>
      </c>
      <c r="K344" s="1565">
        <f t="shared" si="228"/>
      </c>
      <c r="L344" s="1565">
        <f t="shared" si="315"/>
      </c>
      <c r="M344" s="1565">
        <f t="shared" si="286"/>
      </c>
      <c r="N344" s="1565">
        <f t="shared" si="83"/>
      </c>
      <c r="O344" s="1566">
        <f t="shared" si="373"/>
      </c>
      <c r="P344" s="1590">
        <v>0.0253</v>
      </c>
      <c r="Q344" s="1591">
        <v>43</v>
      </c>
      <c r="R344" s="1564">
        <f t="shared" si="199"/>
      </c>
      <c r="S344" s="1566">
        <v>24136</v>
      </c>
      <c r="T344" s="1566">
        <v>362</v>
      </c>
      <c r="U344" s="1566">
        <v>90</v>
      </c>
      <c r="V344" s="1566">
        <v>360</v>
      </c>
      <c r="W344" s="1566">
        <v>38</v>
      </c>
      <c r="X344" s="1566">
        <v>6</v>
      </c>
      <c r="Y344" s="1566">
        <v>2</v>
      </c>
      <c r="Z344" s="1593">
        <v>25</v>
      </c>
      <c r="AA344" s="1564">
        <f t="shared" si="141"/>
      </c>
      <c r="AB344" s="1568" t="s">
        <v>1139</v>
      </c>
      <c r="AC344" s="1595" t="s">
        <v>1148</v>
      </c>
      <c r="AD344" s="1595">
        <v>16</v>
      </c>
      <c r="AE344" s="1553"/>
    </row>
    <row r="345">
      <c r="A345" s="1594"/>
      <c r="B345" s="1560" t="s">
        <v>1137</v>
      </c>
      <c r="C345" s="1596" t="s">
        <v>1157</v>
      </c>
      <c r="D345" s="1588">
        <v>2034.71</v>
      </c>
      <c r="E345" s="1589">
        <v>3</v>
      </c>
      <c r="F345" s="1561">
        <f t="shared" si="53"/>
      </c>
      <c r="G345" s="1563">
        <f t="shared" si="344"/>
      </c>
      <c r="H345" s="1563">
        <f t="shared" si="170"/>
      </c>
      <c r="I345" s="1563">
        <f t="shared" si="112"/>
      </c>
      <c r="J345" s="1564">
        <f t="shared" si="257"/>
      </c>
      <c r="K345" s="1565">
        <f t="shared" si="228"/>
      </c>
      <c r="L345" s="1565">
        <f t="shared" si="315"/>
      </c>
      <c r="M345" s="1565">
        <f t="shared" si="286"/>
      </c>
      <c r="N345" s="1565">
        <f t="shared" si="83"/>
      </c>
      <c r="O345" s="1566">
        <f t="shared" si="373"/>
      </c>
      <c r="P345" s="1590">
        <v>0.0178</v>
      </c>
      <c r="Q345" s="1591">
        <v>44</v>
      </c>
      <c r="R345" s="1564">
        <f t="shared" si="199"/>
      </c>
      <c r="S345" s="1593">
        <v>19995</v>
      </c>
      <c r="T345" s="1566">
        <v>710</v>
      </c>
      <c r="U345" s="1566">
        <v>62</v>
      </c>
      <c r="V345" s="1566">
        <v>767</v>
      </c>
      <c r="W345" s="1566">
        <v>50</v>
      </c>
      <c r="X345" s="1566">
        <v>5</v>
      </c>
      <c r="Y345" s="1566">
        <v>0</v>
      </c>
      <c r="Z345" s="1593">
        <v>17</v>
      </c>
      <c r="AA345" s="1564">
        <f t="shared" si="141"/>
      </c>
      <c r="AB345" s="1568" t="s">
        <v>1139</v>
      </c>
      <c r="AC345" s="1595" t="s">
        <v>1148</v>
      </c>
      <c r="AD345" s="1595">
        <v>22</v>
      </c>
      <c r="AE345" s="1553"/>
    </row>
    <row r="346">
      <c r="A346" s="1594"/>
      <c r="B346" s="1560" t="s">
        <v>1137</v>
      </c>
      <c r="C346" s="1560" t="s">
        <v>1158</v>
      </c>
      <c r="D346" s="1588">
        <v>1961.71</v>
      </c>
      <c r="E346" s="1589">
        <v>2</v>
      </c>
      <c r="F346" s="1561">
        <f t="shared" si="53"/>
      </c>
      <c r="G346" s="1563">
        <f t="shared" si="344"/>
      </c>
      <c r="H346" s="1563">
        <f t="shared" si="170"/>
      </c>
      <c r="I346" s="1563">
        <f t="shared" si="112"/>
      </c>
      <c r="J346" s="1564">
        <f t="shared" si="257"/>
      </c>
      <c r="K346" s="1565">
        <f t="shared" si="228"/>
      </c>
      <c r="L346" s="1565">
        <f t="shared" si="315"/>
      </c>
      <c r="M346" s="1565">
        <f t="shared" si="286"/>
      </c>
      <c r="N346" s="1565">
        <f t="shared" si="83"/>
      </c>
      <c r="O346" s="1566">
        <f t="shared" si="373"/>
      </c>
      <c r="P346" s="1590">
        <v>0.2902</v>
      </c>
      <c r="Q346" s="1591">
        <v>50</v>
      </c>
      <c r="R346" s="1564">
        <f t="shared" si="199"/>
      </c>
      <c r="S346" s="1566">
        <v>20109</v>
      </c>
      <c r="T346" s="1566">
        <v>263</v>
      </c>
      <c r="U346" s="1566">
        <v>101</v>
      </c>
      <c r="V346" s="1566">
        <v>250</v>
      </c>
      <c r="W346" s="1566">
        <v>77</v>
      </c>
      <c r="X346" s="1566">
        <v>11</v>
      </c>
      <c r="Y346" s="1566">
        <v>0</v>
      </c>
      <c r="Z346" s="1593">
        <v>31</v>
      </c>
      <c r="AA346" s="1564">
        <f t="shared" si="141"/>
      </c>
      <c r="AB346" s="1568" t="s">
        <v>1139</v>
      </c>
      <c r="AC346" s="1595" t="s">
        <v>1148</v>
      </c>
      <c r="AD346" s="1595">
        <v>26</v>
      </c>
      <c r="AE346" s="1553"/>
    </row>
    <row r="347">
      <c r="A347" s="1594"/>
      <c r="B347" s="1571" t="s">
        <v>1143</v>
      </c>
      <c r="C347" s="1571"/>
      <c r="D347" s="1572">
        <f>SUM(D343:D346)</f>
      </c>
      <c r="E347" s="1573">
        <f>SUM(E343:E346)</f>
      </c>
      <c r="F347" s="1572">
        <f>SUM(F343:F346)</f>
      </c>
      <c r="G347" s="1574">
        <f t="shared" si="344"/>
      </c>
      <c r="H347" s="1574">
        <f t="shared" si="170"/>
      </c>
      <c r="I347" s="1574">
        <f t="shared" si="112"/>
      </c>
      <c r="J347" s="1574">
        <f t="shared" si="257"/>
      </c>
      <c r="K347" s="1575">
        <f t="shared" si="228"/>
      </c>
      <c r="L347" s="1575">
        <f t="shared" si="315"/>
      </c>
      <c r="M347" s="1575">
        <f t="shared" si="286"/>
      </c>
      <c r="N347" s="1575">
        <f t="shared" si="83"/>
      </c>
      <c r="O347" s="1576">
        <f t="shared" si="373"/>
      </c>
      <c r="P347" s="1575">
        <f>AVERAGE(P343:P346)</f>
      </c>
      <c r="Q347" s="1577">
        <f>AVERAGE(Q343:Q346)</f>
      </c>
      <c r="R347" s="1572">
        <f t="shared" si="199"/>
      </c>
      <c r="S347" s="1576">
        <f>SUM(S343:S346)</f>
      </c>
      <c r="T347" s="1576">
        <f>SUM(T343:T346)</f>
      </c>
      <c r="U347" s="1576">
        <f>SUM(U343:U346)</f>
      </c>
      <c r="V347" s="1576">
        <f>SUM(V343:V346)</f>
      </c>
      <c r="W347" s="1576">
        <f>SUM(W343:W346)</f>
      </c>
      <c r="X347" s="1576">
        <f>SUM(X343:X346)</f>
      </c>
      <c r="Y347" s="1576">
        <f>SUM(Y343:Y346)</f>
      </c>
      <c r="Z347" s="1576">
        <f>SUM(Z343:Z346)</f>
      </c>
      <c r="AA347" s="1577">
        <f t="shared" si="141"/>
      </c>
      <c r="AB347" s="1578"/>
      <c r="AC347" s="1578"/>
      <c r="AD347" s="1576">
        <f>SUM(AD343:AD346)</f>
      </c>
      <c r="AE347" s="1553"/>
    </row>
    <row r="348">
      <c r="A348" s="1594"/>
      <c r="B348" s="1581" t="s">
        <v>1149</v>
      </c>
      <c r="C348" s="1581"/>
      <c r="D348" s="1582">
        <f>D347+D342</f>
      </c>
      <c r="E348" s="1582">
        <f>E347+E342</f>
      </c>
      <c r="F348" s="1582">
        <f>F347+F342</f>
      </c>
      <c r="G348" s="1583">
        <f t="shared" si="344"/>
      </c>
      <c r="H348" s="1583">
        <f t="shared" si="170"/>
      </c>
      <c r="I348" s="1583">
        <f t="shared" si="112"/>
      </c>
      <c r="J348" s="1583">
        <f t="shared" si="257"/>
      </c>
      <c r="K348" s="1584">
        <f t="shared" si="228"/>
      </c>
      <c r="L348" s="1584">
        <f t="shared" si="315"/>
      </c>
      <c r="M348" s="1584">
        <f t="shared" si="286"/>
      </c>
      <c r="N348" s="1584">
        <f t="shared" si="83"/>
      </c>
      <c r="O348" s="1585">
        <f t="shared" si="373"/>
      </c>
      <c r="P348" s="1585">
        <f>(P347+P342)/2</f>
      </c>
      <c r="Q348" s="1586">
        <f>(Q347+Q342)/2</f>
      </c>
      <c r="R348" s="1582">
        <f>(R347+R342)/2</f>
      </c>
      <c r="S348" s="1585">
        <f>S347+S342</f>
      </c>
      <c r="T348" s="1585">
        <f>T347+T342</f>
      </c>
      <c r="U348" s="1585">
        <f>U347+U342</f>
      </c>
      <c r="V348" s="1585">
        <f>V347+V342</f>
      </c>
      <c r="W348" s="1585">
        <f>W347+W342</f>
      </c>
      <c r="X348" s="1585">
        <f>X347+X342</f>
      </c>
      <c r="Y348" s="1585">
        <f>Y347+Y342</f>
      </c>
      <c r="Z348" s="1585">
        <f>Z347+Z342</f>
      </c>
      <c r="AA348" s="1586">
        <f t="shared" si="141"/>
      </c>
      <c r="AB348" s="1587"/>
      <c r="AC348" s="1587"/>
      <c r="AD348" s="1585">
        <f>AD342+AD347</f>
      </c>
      <c r="AE348" s="1553"/>
    </row>
    <row r="349">
      <c r="A349" s="1548" t="s">
        <v>1103</v>
      </c>
      <c r="B349" s="1548" t="s">
        <v>1104</v>
      </c>
      <c r="C349" s="1548"/>
      <c r="D349" s="1549" t="s">
        <v>1105</v>
      </c>
      <c r="E349" s="1549"/>
      <c r="F349" s="1549"/>
      <c r="G349" s="1549"/>
      <c r="H349" s="1549"/>
      <c r="I349" s="1549"/>
      <c r="J349" s="1550" t="s">
        <v>1106</v>
      </c>
      <c r="K349" s="1550"/>
      <c r="L349" s="1550"/>
      <c r="M349" s="1550"/>
      <c r="N349" s="1550"/>
      <c r="O349" s="1550"/>
      <c r="P349" s="1550"/>
      <c r="Q349" s="1551"/>
      <c r="R349" s="1550"/>
      <c r="S349" s="1550"/>
      <c r="T349" s="1550"/>
      <c r="U349" s="1550"/>
      <c r="V349" s="1550"/>
      <c r="W349" s="1550"/>
      <c r="X349" s="1550"/>
      <c r="Y349" s="1550"/>
      <c r="Z349" s="1550"/>
      <c r="AA349" s="1550"/>
      <c r="AB349" s="1550"/>
      <c r="AC349" s="1550"/>
      <c r="AD349" s="1552"/>
      <c r="AE349" s="1553"/>
    </row>
    <row r="350">
      <c r="A350" s="1548"/>
      <c r="B350" s="1548" t="s">
        <v>1107</v>
      </c>
      <c r="C350" s="1548" t="s">
        <v>1108</v>
      </c>
      <c r="D350" s="1549" t="s">
        <v>1109</v>
      </c>
      <c r="E350" s="1554" t="s">
        <v>1110</v>
      </c>
      <c r="F350" s="1555" t="s">
        <v>1111</v>
      </c>
      <c r="G350" s="1556" t="s">
        <v>1112</v>
      </c>
      <c r="H350" s="1556" t="s">
        <v>1113</v>
      </c>
      <c r="I350" s="1556" t="s">
        <v>1114</v>
      </c>
      <c r="J350" s="1550" t="s">
        <v>1115</v>
      </c>
      <c r="K350" s="1557" t="s">
        <v>1116</v>
      </c>
      <c r="L350" s="1557" t="s">
        <v>1117</v>
      </c>
      <c r="M350" s="1557" t="s">
        <v>1118</v>
      </c>
      <c r="N350" s="1557" t="s">
        <v>1119</v>
      </c>
      <c r="O350" s="1558" t="s">
        <v>1120</v>
      </c>
      <c r="P350" s="1557" t="s">
        <v>1121</v>
      </c>
      <c r="Q350" s="1551" t="s">
        <v>1122</v>
      </c>
      <c r="R350" s="1550" t="s">
        <v>1123</v>
      </c>
      <c r="S350" s="1558" t="s">
        <v>1124</v>
      </c>
      <c r="T350" s="1558" t="s">
        <v>1125</v>
      </c>
      <c r="U350" s="1558" t="s">
        <v>1126</v>
      </c>
      <c r="V350" s="1558" t="s">
        <v>1127</v>
      </c>
      <c r="W350" s="1558" t="s">
        <v>1128</v>
      </c>
      <c r="X350" s="1558" t="s">
        <v>1129</v>
      </c>
      <c r="Y350" s="1558" t="s">
        <v>1130</v>
      </c>
      <c r="Z350" s="1558" t="s">
        <v>1131</v>
      </c>
      <c r="AA350" s="1550" t="s">
        <v>1132</v>
      </c>
      <c r="AB350" s="1552" t="s">
        <v>1133</v>
      </c>
      <c r="AC350" s="1552" t="s">
        <v>1134</v>
      </c>
      <c r="AD350" s="1552" t="s">
        <v>1135</v>
      </c>
      <c r="AE350" s="1553"/>
    </row>
    <row r="351">
      <c r="A351" s="1594" t="s">
        <v>1194</v>
      </c>
      <c r="B351" s="1560" t="s">
        <v>1144</v>
      </c>
      <c r="C351" s="1560" t="s">
        <v>1147</v>
      </c>
      <c r="D351" s="1561">
        <v>1751.51</v>
      </c>
      <c r="E351" s="1589">
        <v>0</v>
      </c>
      <c r="F351" s="1561">
        <f t="shared" ref="F351:F354" si="54">E351*2000</f>
      </c>
      <c r="G351" s="1563">
        <f t="shared" ref="G351:G361" si="345">F351/D351</f>
      </c>
      <c r="H351" s="1563">
        <f t="shared" ref="H351:H361" si="171">D351/E351</f>
      </c>
      <c r="I351" s="1563">
        <f t="shared" ref="I351:I361" si="113">F351/E351</f>
      </c>
      <c r="J351" s="1564">
        <f t="shared" ref="J351:J361" si="258">D351/T351</f>
      </c>
      <c r="K351" s="1565">
        <f t="shared" ref="K351:K361" si="229">O351/S351*1</f>
      </c>
      <c r="L351" s="1565">
        <f t="shared" ref="L351:L361" si="316">T351/S351</f>
      </c>
      <c r="M351" s="1565">
        <f t="shared" ref="M351:M361" si="287">V351/S351</f>
      </c>
      <c r="N351" s="1565">
        <f t="shared" ref="N351:N361" si="84">W351/V351</f>
      </c>
      <c r="O351" s="1566">
        <f t="shared" ref="O351:O361" si="374">U351/P351</f>
      </c>
      <c r="P351" s="1590">
        <v>0.0115</v>
      </c>
      <c r="Q351" s="1591">
        <v>25</v>
      </c>
      <c r="R351" s="1564">
        <f t="shared" ref="R351:R360" si="200">(D351/S351)*1000</f>
      </c>
      <c r="S351" s="1566">
        <v>22682</v>
      </c>
      <c r="T351" s="1566">
        <v>480</v>
      </c>
      <c r="U351" s="1566">
        <v>72</v>
      </c>
      <c r="V351" s="1566">
        <v>500</v>
      </c>
      <c r="W351" s="1566">
        <v>35</v>
      </c>
      <c r="X351" s="1566">
        <v>2</v>
      </c>
      <c r="Y351" s="1566">
        <v>3</v>
      </c>
      <c r="Z351" s="1593">
        <v>13</v>
      </c>
      <c r="AA351" s="1564">
        <f t="shared" ref="AA351:AA361" si="142">AD351*1000/D351</f>
      </c>
      <c r="AB351" s="1568" t="s">
        <v>1139</v>
      </c>
      <c r="AC351" s="1595" t="s">
        <v>1148</v>
      </c>
      <c r="AD351" s="1595">
        <v>18</v>
      </c>
      <c r="AE351" s="1553"/>
    </row>
    <row r="352">
      <c r="A352" s="1594"/>
      <c r="B352" s="1560" t="s">
        <v>1144</v>
      </c>
      <c r="C352" s="1560" t="s">
        <v>1152</v>
      </c>
      <c r="D352" s="1561">
        <v>2002.74</v>
      </c>
      <c r="E352" s="1589">
        <v>2</v>
      </c>
      <c r="F352" s="1561">
        <f t="shared" si="54"/>
      </c>
      <c r="G352" s="1563">
        <f t="shared" si="345"/>
      </c>
      <c r="H352" s="1569">
        <f t="shared" si="171"/>
      </c>
      <c r="I352" s="1569">
        <f t="shared" si="113"/>
      </c>
      <c r="J352" s="1564">
        <f t="shared" si="258"/>
      </c>
      <c r="K352" s="1565">
        <f t="shared" si="229"/>
      </c>
      <c r="L352" s="1565">
        <f t="shared" si="316"/>
      </c>
      <c r="M352" s="1565">
        <f t="shared" si="287"/>
      </c>
      <c r="N352" s="1565">
        <f t="shared" si="84"/>
      </c>
      <c r="O352" s="1566">
        <f t="shared" si="374"/>
      </c>
      <c r="P352" s="1590">
        <v>0.0172</v>
      </c>
      <c r="Q352" s="1591">
        <v>24</v>
      </c>
      <c r="R352" s="1564">
        <f t="shared" si="200"/>
      </c>
      <c r="S352" s="1566">
        <v>21896</v>
      </c>
      <c r="T352" s="1566">
        <v>488</v>
      </c>
      <c r="U352" s="1566">
        <v>86</v>
      </c>
      <c r="V352" s="1566">
        <v>515</v>
      </c>
      <c r="W352" s="1566">
        <v>26</v>
      </c>
      <c r="X352" s="1566">
        <v>1</v>
      </c>
      <c r="Y352" s="1566">
        <v>1</v>
      </c>
      <c r="Z352" s="1593">
        <v>15</v>
      </c>
      <c r="AA352" s="1564">
        <f t="shared" si="142"/>
      </c>
      <c r="AB352" s="1568" t="s">
        <v>1139</v>
      </c>
      <c r="AC352" s="1595" t="s">
        <v>1148</v>
      </c>
      <c r="AD352" s="1595">
        <v>9</v>
      </c>
      <c r="AE352" s="1553"/>
    </row>
    <row r="353">
      <c r="A353" s="1594"/>
      <c r="B353" s="1560" t="s">
        <v>1144</v>
      </c>
      <c r="C353" s="1560" t="s">
        <v>1153</v>
      </c>
      <c r="D353" s="1588">
        <v>2404.68</v>
      </c>
      <c r="E353" s="1589">
        <v>2</v>
      </c>
      <c r="F353" s="1561">
        <f t="shared" si="54"/>
      </c>
      <c r="G353" s="1563">
        <f t="shared" si="345"/>
      </c>
      <c r="H353" s="1563">
        <f t="shared" si="171"/>
      </c>
      <c r="I353" s="1563">
        <f t="shared" si="113"/>
      </c>
      <c r="J353" s="1570">
        <f t="shared" si="258"/>
      </c>
      <c r="K353" s="1565">
        <f t="shared" si="229"/>
      </c>
      <c r="L353" s="1565">
        <f t="shared" si="316"/>
      </c>
      <c r="M353" s="1565">
        <f t="shared" si="287"/>
      </c>
      <c r="N353" s="1565">
        <f t="shared" si="84"/>
      </c>
      <c r="O353" s="1566">
        <f t="shared" si="374"/>
      </c>
      <c r="P353" s="1590">
        <v>0.0263</v>
      </c>
      <c r="Q353" s="1591">
        <v>32</v>
      </c>
      <c r="R353" s="1564">
        <f t="shared" si="200"/>
      </c>
      <c r="S353" s="1566">
        <v>23603</v>
      </c>
      <c r="T353" s="1566">
        <v>496</v>
      </c>
      <c r="U353" s="1566">
        <v>101</v>
      </c>
      <c r="V353" s="1566">
        <v>521</v>
      </c>
      <c r="W353" s="1566">
        <v>70</v>
      </c>
      <c r="X353" s="1566">
        <v>10</v>
      </c>
      <c r="Y353" s="1566">
        <v>1</v>
      </c>
      <c r="Z353" s="1593">
        <v>27</v>
      </c>
      <c r="AA353" s="1564">
        <f t="shared" si="142"/>
      </c>
      <c r="AB353" s="1568" t="s">
        <v>1139</v>
      </c>
      <c r="AC353" s="1595" t="s">
        <v>1148</v>
      </c>
      <c r="AD353" s="1595">
        <v>28</v>
      </c>
      <c r="AE353" s="1553"/>
    </row>
    <row r="354">
      <c r="A354" s="1594"/>
      <c r="B354" s="1560" t="s">
        <v>1144</v>
      </c>
      <c r="C354" s="1596" t="s">
        <v>1154</v>
      </c>
      <c r="D354" s="1588">
        <v>2490.14</v>
      </c>
      <c r="E354" s="1589">
        <v>1</v>
      </c>
      <c r="F354" s="1561">
        <f t="shared" si="54"/>
      </c>
      <c r="G354" s="1563">
        <f t="shared" si="345"/>
      </c>
      <c r="H354" s="1563">
        <f t="shared" si="171"/>
      </c>
      <c r="I354" s="1563">
        <f t="shared" si="113"/>
      </c>
      <c r="J354" s="1570">
        <f t="shared" si="258"/>
      </c>
      <c r="K354" s="1565">
        <f t="shared" si="229"/>
      </c>
      <c r="L354" s="1565">
        <f t="shared" si="316"/>
      </c>
      <c r="M354" s="1565">
        <f t="shared" si="287"/>
      </c>
      <c r="N354" s="1565">
        <f t="shared" si="84"/>
      </c>
      <c r="O354" s="1566">
        <f t="shared" si="374"/>
      </c>
      <c r="P354" s="1590">
        <v>0.0289</v>
      </c>
      <c r="Q354" s="1591">
        <v>34</v>
      </c>
      <c r="R354" s="1564">
        <f t="shared" si="200"/>
      </c>
      <c r="S354" s="1566">
        <v>24511</v>
      </c>
      <c r="T354" s="1566">
        <v>507</v>
      </c>
      <c r="U354" s="1566">
        <v>95</v>
      </c>
      <c r="V354" s="1566">
        <v>530</v>
      </c>
      <c r="W354" s="1566">
        <v>39</v>
      </c>
      <c r="X354" s="1566">
        <v>3</v>
      </c>
      <c r="Y354" s="1566">
        <v>0</v>
      </c>
      <c r="Z354" s="1593">
        <v>24</v>
      </c>
      <c r="AA354" s="1564">
        <f t="shared" si="142"/>
      </c>
      <c r="AB354" s="1568" t="s">
        <v>1139</v>
      </c>
      <c r="AC354" s="1595" t="s">
        <v>1148</v>
      </c>
      <c r="AD354" s="1595">
        <v>19</v>
      </c>
      <c r="AE354" s="1553"/>
    </row>
    <row r="355">
      <c r="A355" s="1594"/>
      <c r="B355" s="1571" t="s">
        <v>1143</v>
      </c>
      <c r="C355" s="1571"/>
      <c r="D355" s="1572">
        <f>SUM(D351:D354)</f>
      </c>
      <c r="E355" s="1573">
        <f>SUM(E351:E354)</f>
      </c>
      <c r="F355" s="1572">
        <f>SUM(F351:F354)</f>
      </c>
      <c r="G355" s="1574">
        <f t="shared" si="345"/>
      </c>
      <c r="H355" s="1574">
        <f t="shared" si="171"/>
      </c>
      <c r="I355" s="1574">
        <f t="shared" si="113"/>
      </c>
      <c r="J355" s="1574">
        <f t="shared" si="258"/>
      </c>
      <c r="K355" s="1575">
        <f t="shared" si="229"/>
      </c>
      <c r="L355" s="1575">
        <f t="shared" si="316"/>
      </c>
      <c r="M355" s="1575">
        <f t="shared" si="287"/>
      </c>
      <c r="N355" s="1575">
        <f t="shared" si="84"/>
      </c>
      <c r="O355" s="1576">
        <f t="shared" si="374"/>
      </c>
      <c r="P355" s="1575">
        <f>AVERAGE(P351:P354)</f>
      </c>
      <c r="Q355" s="1577">
        <f>AVERAGE(Q351:Q354)</f>
      </c>
      <c r="R355" s="1574">
        <f t="shared" si="200"/>
      </c>
      <c r="S355" s="1576">
        <f>SUM(S351:S354)</f>
      </c>
      <c r="T355" s="1576">
        <f>SUM(T351:T354)</f>
      </c>
      <c r="U355" s="1576">
        <f>SUM(U351:U354)</f>
      </c>
      <c r="V355" s="1576">
        <f>SUM(V351:V354)</f>
      </c>
      <c r="W355" s="1576">
        <f>SUM(W351:W354)</f>
      </c>
      <c r="X355" s="1576">
        <f>SUM(X351:X354)</f>
      </c>
      <c r="Y355" s="1576">
        <f>SUM(Y351:Y354)</f>
      </c>
      <c r="Z355" s="1576">
        <f>SUM(Z351:Z354)</f>
      </c>
      <c r="AA355" s="1577">
        <f t="shared" si="142"/>
      </c>
      <c r="AB355" s="1578"/>
      <c r="AC355" s="1578"/>
      <c r="AD355" s="1576">
        <f>SUM(AD351:AD354)</f>
      </c>
      <c r="AE355" s="1553"/>
    </row>
    <row r="356">
      <c r="A356" s="1594"/>
      <c r="B356" s="1560" t="s">
        <v>1137</v>
      </c>
      <c r="C356" s="1560" t="s">
        <v>1155</v>
      </c>
      <c r="D356" s="1579">
        <v>2299.23</v>
      </c>
      <c r="E356" s="1589">
        <v>0</v>
      </c>
      <c r="F356" s="1561">
        <f t="shared" ref="F356:F359" si="55">E356*2000</f>
      </c>
      <c r="G356" s="1563">
        <f t="shared" si="345"/>
      </c>
      <c r="H356" s="1563">
        <f t="shared" si="171"/>
      </c>
      <c r="I356" s="1563">
        <f t="shared" si="113"/>
      </c>
      <c r="J356" s="1564">
        <f t="shared" si="258"/>
      </c>
      <c r="K356" s="1565">
        <f t="shared" si="229"/>
      </c>
      <c r="L356" s="1565">
        <f t="shared" si="316"/>
      </c>
      <c r="M356" s="1565">
        <f t="shared" si="287"/>
      </c>
      <c r="N356" s="1565">
        <f t="shared" si="84"/>
      </c>
      <c r="O356" s="1566">
        <f t="shared" si="374"/>
      </c>
      <c r="P356" s="1590">
        <v>0.0202</v>
      </c>
      <c r="Q356" s="1591">
        <v>37</v>
      </c>
      <c r="R356" s="1564">
        <f t="shared" si="200"/>
      </c>
      <c r="S356" s="1566">
        <v>23574</v>
      </c>
      <c r="T356" s="1566">
        <v>565</v>
      </c>
      <c r="U356" s="1566">
        <v>82</v>
      </c>
      <c r="V356" s="1566">
        <v>604</v>
      </c>
      <c r="W356" s="1566">
        <v>44</v>
      </c>
      <c r="X356" s="1566">
        <v>3</v>
      </c>
      <c r="Y356" s="1566">
        <v>2</v>
      </c>
      <c r="Z356" s="1593">
        <v>22</v>
      </c>
      <c r="AA356" s="1564">
        <f t="shared" si="142"/>
      </c>
      <c r="AB356" s="1568" t="s">
        <v>1139</v>
      </c>
      <c r="AC356" s="1595" t="s">
        <v>1148</v>
      </c>
      <c r="AD356" s="1595">
        <v>17</v>
      </c>
      <c r="AE356" s="1553"/>
    </row>
    <row r="357">
      <c r="A357" s="1594"/>
      <c r="B357" s="1560" t="s">
        <v>1137</v>
      </c>
      <c r="C357" s="1560" t="s">
        <v>1156</v>
      </c>
      <c r="D357" s="1561">
        <v>2271.96</v>
      </c>
      <c r="E357" s="1589">
        <v>4</v>
      </c>
      <c r="F357" s="1561">
        <f t="shared" si="55"/>
      </c>
      <c r="G357" s="1563">
        <f t="shared" si="345"/>
      </c>
      <c r="H357" s="1563">
        <f t="shared" si="171"/>
      </c>
      <c r="I357" s="1563">
        <f t="shared" si="113"/>
      </c>
      <c r="J357" s="1564">
        <f t="shared" si="258"/>
      </c>
      <c r="K357" s="1565">
        <f t="shared" si="229"/>
      </c>
      <c r="L357" s="1565">
        <f t="shared" si="316"/>
      </c>
      <c r="M357" s="1565">
        <f t="shared" si="287"/>
      </c>
      <c r="N357" s="1565">
        <f t="shared" si="84"/>
      </c>
      <c r="O357" s="1566">
        <f t="shared" si="374"/>
      </c>
      <c r="P357" s="1590">
        <v>0.0198</v>
      </c>
      <c r="Q357" s="1591">
        <v>40</v>
      </c>
      <c r="R357" s="1564">
        <f t="shared" si="200"/>
      </c>
      <c r="S357" s="1566">
        <v>21793</v>
      </c>
      <c r="T357" s="1566">
        <v>665</v>
      </c>
      <c r="U357" s="1566">
        <v>89</v>
      </c>
      <c r="V357" s="1566">
        <v>697</v>
      </c>
      <c r="W357" s="1566">
        <v>74</v>
      </c>
      <c r="X357" s="1566">
        <v>4</v>
      </c>
      <c r="Y357" s="1566">
        <v>2</v>
      </c>
      <c r="Z357" s="1593">
        <v>18</v>
      </c>
      <c r="AA357" s="1564">
        <f t="shared" si="142"/>
      </c>
      <c r="AB357" s="1568" t="s">
        <v>1139</v>
      </c>
      <c r="AC357" s="1595" t="s">
        <v>1148</v>
      </c>
      <c r="AD357" s="1595">
        <v>25</v>
      </c>
      <c r="AE357" s="1553"/>
    </row>
    <row r="358">
      <c r="A358" s="1594"/>
      <c r="B358" s="1560" t="s">
        <v>1137</v>
      </c>
      <c r="C358" s="1596" t="s">
        <v>1157</v>
      </c>
      <c r="D358" s="1588">
        <v>2487.77</v>
      </c>
      <c r="E358" s="1589">
        <v>2</v>
      </c>
      <c r="F358" s="1561">
        <f t="shared" si="55"/>
      </c>
      <c r="G358" s="1563">
        <f t="shared" si="345"/>
      </c>
      <c r="H358" s="1563">
        <f t="shared" si="171"/>
      </c>
      <c r="I358" s="1563">
        <f t="shared" si="113"/>
      </c>
      <c r="J358" s="1564">
        <f t="shared" si="258"/>
      </c>
      <c r="K358" s="1565">
        <f t="shared" si="229"/>
      </c>
      <c r="L358" s="1565">
        <f t="shared" si="316"/>
      </c>
      <c r="M358" s="1565">
        <f t="shared" si="287"/>
      </c>
      <c r="N358" s="1565">
        <f t="shared" si="84"/>
      </c>
      <c r="O358" s="1566">
        <f t="shared" si="374"/>
      </c>
      <c r="P358" s="1590">
        <v>0.0121</v>
      </c>
      <c r="Q358" s="1591">
        <v>41</v>
      </c>
      <c r="R358" s="1564">
        <f t="shared" si="200"/>
      </c>
      <c r="S358" s="1593">
        <v>23045</v>
      </c>
      <c r="T358" s="1566">
        <v>718</v>
      </c>
      <c r="U358" s="1566">
        <v>64</v>
      </c>
      <c r="V358" s="1566">
        <v>749</v>
      </c>
      <c r="W358" s="1566">
        <v>71</v>
      </c>
      <c r="X358" s="1566">
        <v>3</v>
      </c>
      <c r="Y358" s="1566">
        <v>1</v>
      </c>
      <c r="Z358" s="1593">
        <v>36</v>
      </c>
      <c r="AA358" s="1564">
        <f t="shared" si="142"/>
      </c>
      <c r="AB358" s="1568" t="s">
        <v>1139</v>
      </c>
      <c r="AC358" s="1595" t="s">
        <v>1148</v>
      </c>
      <c r="AD358" s="1595">
        <v>19</v>
      </c>
      <c r="AE358" s="1553"/>
    </row>
    <row r="359">
      <c r="A359" s="1594"/>
      <c r="B359" s="1560" t="s">
        <v>1137</v>
      </c>
      <c r="C359" s="1560" t="s">
        <v>1158</v>
      </c>
      <c r="D359" s="1588">
        <v>1386.55</v>
      </c>
      <c r="E359" s="1589">
        <v>1</v>
      </c>
      <c r="F359" s="1561">
        <f t="shared" si="55"/>
      </c>
      <c r="G359" s="1563">
        <f t="shared" si="345"/>
      </c>
      <c r="H359" s="1563">
        <f t="shared" si="171"/>
      </c>
      <c r="I359" s="1563">
        <f t="shared" si="113"/>
      </c>
      <c r="J359" s="1564">
        <f t="shared" si="258"/>
      </c>
      <c r="K359" s="1565">
        <f t="shared" si="229"/>
      </c>
      <c r="L359" s="1565">
        <f t="shared" si="316"/>
      </c>
      <c r="M359" s="1565">
        <f t="shared" si="287"/>
      </c>
      <c r="N359" s="1565">
        <f t="shared" si="84"/>
      </c>
      <c r="O359" s="1566">
        <f t="shared" si="374"/>
      </c>
      <c r="P359" s="1590">
        <v>0.0274</v>
      </c>
      <c r="Q359" s="1591">
        <v>45</v>
      </c>
      <c r="R359" s="1564">
        <f t="shared" si="200"/>
      </c>
      <c r="S359" s="1566">
        <v>14178</v>
      </c>
      <c r="T359" s="1566">
        <v>214</v>
      </c>
      <c r="U359" s="1566">
        <v>75</v>
      </c>
      <c r="V359" s="1566">
        <v>235</v>
      </c>
      <c r="W359" s="1566">
        <v>33</v>
      </c>
      <c r="X359" s="1566">
        <v>5</v>
      </c>
      <c r="Y359" s="1566">
        <v>2</v>
      </c>
      <c r="Z359" s="1593">
        <v>12</v>
      </c>
      <c r="AA359" s="1564">
        <f t="shared" si="142"/>
      </c>
      <c r="AB359" s="1568" t="s">
        <v>1139</v>
      </c>
      <c r="AC359" s="1595" t="s">
        <v>1148</v>
      </c>
      <c r="AD359" s="1595">
        <v>15</v>
      </c>
      <c r="AE359" s="1553"/>
    </row>
    <row r="360">
      <c r="A360" s="1594"/>
      <c r="B360" s="1571" t="s">
        <v>1143</v>
      </c>
      <c r="C360" s="1571"/>
      <c r="D360" s="1572">
        <f>SUM(D356:D359)</f>
      </c>
      <c r="E360" s="1573">
        <f>SUM(E356:E359)</f>
      </c>
      <c r="F360" s="1572">
        <f>SUM(F356:F359)</f>
      </c>
      <c r="G360" s="1574">
        <f t="shared" si="345"/>
      </c>
      <c r="H360" s="1574">
        <f t="shared" si="171"/>
      </c>
      <c r="I360" s="1574">
        <f t="shared" si="113"/>
      </c>
      <c r="J360" s="1574">
        <f t="shared" si="258"/>
      </c>
      <c r="K360" s="1575">
        <f t="shared" si="229"/>
      </c>
      <c r="L360" s="1575">
        <f t="shared" si="316"/>
      </c>
      <c r="M360" s="1575">
        <f t="shared" si="287"/>
      </c>
      <c r="N360" s="1575">
        <f t="shared" si="84"/>
      </c>
      <c r="O360" s="1576">
        <f t="shared" si="374"/>
      </c>
      <c r="P360" s="1575">
        <f>AVERAGE(P356:P359)</f>
      </c>
      <c r="Q360" s="1577">
        <f>AVERAGE(Q356:Q359)</f>
      </c>
      <c r="R360" s="1572">
        <f t="shared" si="200"/>
      </c>
      <c r="S360" s="1576">
        <f>SUM(S356:S359)</f>
      </c>
      <c r="T360" s="1576">
        <f>SUM(T356:T359)</f>
      </c>
      <c r="U360" s="1576">
        <f>SUM(U356:U359)</f>
      </c>
      <c r="V360" s="1576">
        <f>SUM(V356:V359)</f>
      </c>
      <c r="W360" s="1576">
        <f>SUM(W356:W359)</f>
      </c>
      <c r="X360" s="1576">
        <f>SUM(X356:X359)</f>
      </c>
      <c r="Y360" s="1576">
        <f>SUM(Y356:Y359)</f>
      </c>
      <c r="Z360" s="1576">
        <f>SUM(Z356:Z359)</f>
      </c>
      <c r="AA360" s="1577">
        <f t="shared" si="142"/>
      </c>
      <c r="AB360" s="1578"/>
      <c r="AC360" s="1578"/>
      <c r="AD360" s="1576">
        <f>SUM(AD356:AD359)</f>
      </c>
      <c r="AE360" s="1553"/>
    </row>
    <row r="361">
      <c r="A361" s="1594"/>
      <c r="B361" s="1581" t="s">
        <v>1149</v>
      </c>
      <c r="C361" s="1581"/>
      <c r="D361" s="1582">
        <f>D360+D355</f>
      </c>
      <c r="E361" s="1582">
        <f>E360+E355</f>
      </c>
      <c r="F361" s="1582">
        <f>F360+F355</f>
      </c>
      <c r="G361" s="1583">
        <f t="shared" si="345"/>
      </c>
      <c r="H361" s="1583">
        <f t="shared" si="171"/>
      </c>
      <c r="I361" s="1583">
        <f t="shared" si="113"/>
      </c>
      <c r="J361" s="1583">
        <f t="shared" si="258"/>
      </c>
      <c r="K361" s="1584">
        <f t="shared" si="229"/>
      </c>
      <c r="L361" s="1584">
        <f t="shared" si="316"/>
      </c>
      <c r="M361" s="1584">
        <f t="shared" si="287"/>
      </c>
      <c r="N361" s="1584">
        <f t="shared" si="84"/>
      </c>
      <c r="O361" s="1585">
        <f t="shared" si="374"/>
      </c>
      <c r="P361" s="1585">
        <f>(P360+P355)/2</f>
      </c>
      <c r="Q361" s="1586">
        <f>(Q360+Q355)/2</f>
      </c>
      <c r="R361" s="1582">
        <f>(R360+R355)/2</f>
      </c>
      <c r="S361" s="1585">
        <f>S360+S355</f>
      </c>
      <c r="T361" s="1585">
        <f>T360+T355</f>
      </c>
      <c r="U361" s="1585">
        <f>U360+U355</f>
      </c>
      <c r="V361" s="1585">
        <f>V360+V355</f>
      </c>
      <c r="W361" s="1585">
        <f>W360+W355</f>
      </c>
      <c r="X361" s="1585">
        <f>X360+X355</f>
      </c>
      <c r="Y361" s="1585">
        <f>Y360+Y355</f>
      </c>
      <c r="Z361" s="1585">
        <f>Z360+Z355</f>
      </c>
      <c r="AA361" s="1586">
        <f t="shared" si="142"/>
      </c>
      <c r="AB361" s="1587"/>
      <c r="AC361" s="1587"/>
      <c r="AD361" s="1585">
        <f>AD355+AD360</f>
      </c>
      <c r="AE361" s="1553"/>
    </row>
    <row r="362">
      <c r="A362" s="1553"/>
      <c r="B362" s="1553"/>
      <c r="C362" s="1553"/>
      <c r="D362" s="1553"/>
      <c r="E362" s="1553"/>
      <c r="F362" s="1553"/>
      <c r="G362" s="1553"/>
      <c r="H362" s="1553"/>
      <c r="I362" s="1553"/>
      <c r="J362" s="1553"/>
      <c r="K362" s="1553"/>
      <c r="L362" s="1553"/>
      <c r="M362" s="1553"/>
      <c r="N362" s="1553"/>
      <c r="O362" s="1553"/>
      <c r="P362" s="1553"/>
      <c r="Q362" s="1598"/>
      <c r="R362" s="1553"/>
      <c r="S362" s="1553"/>
      <c r="T362" s="1553"/>
      <c r="U362" s="1553"/>
      <c r="V362" s="1553"/>
      <c r="W362" s="1553"/>
      <c r="X362" s="1553"/>
      <c r="Y362" s="1553"/>
      <c r="Z362" s="1553"/>
      <c r="AA362" s="1553"/>
      <c r="AB362" s="1553"/>
      <c r="AC362" s="1553"/>
      <c r="AD362" s="1553"/>
      <c r="AE362" s="1553"/>
    </row>
    <row r="363">
      <c r="A363" s="1553"/>
      <c r="B363" s="1553"/>
      <c r="C363" s="1553"/>
      <c r="D363" s="1553"/>
      <c r="E363" s="1553"/>
      <c r="F363" s="1553"/>
      <c r="G363" s="1553"/>
      <c r="H363" s="1553"/>
      <c r="I363" s="1553"/>
      <c r="J363" s="1553"/>
      <c r="K363" s="1553"/>
      <c r="L363" s="1553"/>
      <c r="M363" s="1553"/>
      <c r="N363" s="1553"/>
      <c r="O363" s="1553"/>
      <c r="P363" s="1553"/>
      <c r="Q363" s="1598"/>
      <c r="R363" s="1553"/>
      <c r="S363" s="1553"/>
      <c r="T363" s="1553"/>
      <c r="U363" s="1553"/>
      <c r="V363" s="1553"/>
      <c r="W363" s="1553"/>
      <c r="X363" s="1553"/>
      <c r="Y363" s="1553"/>
      <c r="Z363" s="1553"/>
      <c r="AA363" s="1553"/>
      <c r="AB363" s="1553"/>
      <c r="AC363" s="1553"/>
      <c r="AD363" s="1553"/>
      <c r="AE363" s="1553"/>
    </row>
    <row r="364">
      <c r="A364" s="1553"/>
      <c r="B364" s="1553"/>
      <c r="C364" s="1553"/>
      <c r="D364" s="1553"/>
      <c r="E364" s="1553"/>
      <c r="F364" s="1553"/>
      <c r="G364" s="1553"/>
      <c r="H364" s="1553"/>
      <c r="I364" s="1553"/>
      <c r="J364" s="1553"/>
      <c r="K364" s="1553"/>
      <c r="L364" s="1553"/>
      <c r="M364" s="1553"/>
      <c r="N364" s="1553"/>
      <c r="O364" s="1553"/>
      <c r="P364" s="1553"/>
      <c r="Q364" s="1598"/>
      <c r="R364" s="1553"/>
      <c r="S364" s="1553"/>
      <c r="T364" s="1553"/>
      <c r="U364" s="1553"/>
      <c r="V364" s="1553"/>
      <c r="W364" s="1553"/>
      <c r="X364" s="1553"/>
      <c r="Y364" s="1553"/>
      <c r="Z364" s="1553"/>
      <c r="AA364" s="1553"/>
      <c r="AB364" s="1553"/>
      <c r="AC364" s="1553"/>
      <c r="AD364" s="1553"/>
      <c r="AE364" s="1553"/>
    </row>
    <row r="365">
      <c r="A365" s="1553"/>
      <c r="B365" s="1553"/>
      <c r="C365" s="1553"/>
      <c r="D365" s="1553"/>
      <c r="E365" s="1553"/>
      <c r="F365" s="1553"/>
      <c r="G365" s="1553"/>
      <c r="H365" s="1553"/>
      <c r="I365" s="1553"/>
      <c r="J365" s="1553"/>
      <c r="K365" s="1553"/>
      <c r="L365" s="1553"/>
      <c r="M365" s="1553"/>
      <c r="N365" s="1553"/>
      <c r="O365" s="1553"/>
      <c r="P365" s="1553"/>
      <c r="Q365" s="1598"/>
      <c r="R365" s="1553"/>
      <c r="S365" s="1553"/>
      <c r="T365" s="1553"/>
      <c r="U365" s="1553"/>
      <c r="V365" s="1553"/>
      <c r="W365" s="1553"/>
      <c r="X365" s="1553"/>
      <c r="Y365" s="1553"/>
      <c r="Z365" s="1553"/>
      <c r="AA365" s="1553"/>
      <c r="AB365" s="1553"/>
      <c r="AC365" s="1553"/>
      <c r="AD365" s="1553"/>
      <c r="AE365" s="1553"/>
    </row>
    <row r="366">
      <c r="A366" s="1553"/>
      <c r="B366" s="1553"/>
      <c r="C366" s="1553"/>
      <c r="D366" s="1553"/>
      <c r="E366" s="1553"/>
      <c r="F366" s="1553"/>
      <c r="G366" s="1553"/>
      <c r="H366" s="1553"/>
      <c r="I366" s="1553"/>
      <c r="J366" s="1553"/>
      <c r="K366" s="1553"/>
      <c r="L366" s="1553"/>
      <c r="M366" s="1553"/>
      <c r="N366" s="1553"/>
      <c r="O366" s="1553"/>
      <c r="P366" s="1553"/>
      <c r="Q366" s="1598"/>
      <c r="R366" s="1553"/>
      <c r="S366" s="1553"/>
      <c r="T366" s="1553"/>
      <c r="U366" s="1553"/>
      <c r="V366" s="1553"/>
      <c r="W366" s="1553"/>
      <c r="X366" s="1553"/>
      <c r="Y366" s="1553"/>
      <c r="Z366" s="1553"/>
      <c r="AA366" s="1553"/>
      <c r="AB366" s="1553"/>
      <c r="AC366" s="1553"/>
      <c r="AD366" s="1553"/>
      <c r="AE366" s="1553"/>
    </row>
    <row r="367">
      <c r="A367" s="1553"/>
      <c r="B367" s="1553"/>
      <c r="C367" s="1553"/>
      <c r="D367" s="1553"/>
      <c r="E367" s="1553"/>
      <c r="F367" s="1553"/>
      <c r="G367" s="1553"/>
      <c r="H367" s="1553"/>
      <c r="I367" s="1553"/>
      <c r="J367" s="1553"/>
      <c r="K367" s="1553"/>
      <c r="L367" s="1553"/>
      <c r="M367" s="1553"/>
      <c r="N367" s="1553"/>
      <c r="O367" s="1553"/>
      <c r="P367" s="1553"/>
      <c r="Q367" s="1598"/>
      <c r="R367" s="1553"/>
      <c r="S367" s="1553"/>
      <c r="T367" s="1553"/>
      <c r="U367" s="1553"/>
      <c r="V367" s="1553"/>
      <c r="W367" s="1553"/>
      <c r="X367" s="1553"/>
      <c r="Y367" s="1553"/>
      <c r="Z367" s="1553"/>
      <c r="AA367" s="1553"/>
      <c r="AB367" s="1553"/>
      <c r="AC367" s="1553"/>
      <c r="AD367" s="1553"/>
      <c r="AE367" s="1553"/>
    </row>
    <row r="368">
      <c r="A368" s="1553"/>
      <c r="B368" s="1553"/>
      <c r="C368" s="1553"/>
      <c r="D368" s="1553"/>
      <c r="E368" s="1553"/>
      <c r="F368" s="1553"/>
      <c r="G368" s="1553"/>
      <c r="H368" s="1553"/>
      <c r="I368" s="1553"/>
      <c r="J368" s="1553"/>
      <c r="K368" s="1553"/>
      <c r="L368" s="1553"/>
      <c r="M368" s="1553"/>
      <c r="N368" s="1553"/>
      <c r="O368" s="1553"/>
      <c r="P368" s="1553"/>
      <c r="Q368" s="1598"/>
      <c r="R368" s="1553"/>
      <c r="S368" s="1553"/>
      <c r="T368" s="1553"/>
      <c r="U368" s="1553"/>
      <c r="V368" s="1553"/>
      <c r="W368" s="1553"/>
      <c r="X368" s="1553"/>
      <c r="Y368" s="1553"/>
      <c r="Z368" s="1553"/>
      <c r="AA368" s="1553"/>
      <c r="AB368" s="1553"/>
      <c r="AC368" s="1553"/>
      <c r="AD368" s="1553"/>
      <c r="AE368" s="1553"/>
    </row>
    <row r="369">
      <c r="A369" s="1553"/>
      <c r="B369" s="1553"/>
      <c r="C369" s="1553"/>
      <c r="D369" s="1553"/>
      <c r="E369" s="1553"/>
      <c r="F369" s="1553"/>
      <c r="G369" s="1553"/>
      <c r="H369" s="1553"/>
      <c r="I369" s="1553"/>
      <c r="J369" s="1553"/>
      <c r="K369" s="1553"/>
      <c r="L369" s="1553"/>
      <c r="M369" s="1553"/>
      <c r="N369" s="1553"/>
      <c r="O369" s="1553"/>
      <c r="P369" s="1553"/>
      <c r="Q369" s="1598"/>
      <c r="R369" s="1553"/>
      <c r="S369" s="1553"/>
      <c r="T369" s="1553"/>
      <c r="U369" s="1553"/>
      <c r="V369" s="1553"/>
      <c r="W369" s="1553"/>
      <c r="X369" s="1553"/>
      <c r="Y369" s="1553"/>
      <c r="Z369" s="1553"/>
      <c r="AA369" s="1553"/>
      <c r="AB369" s="1553"/>
      <c r="AC369" s="1553"/>
      <c r="AD369" s="1553"/>
      <c r="AE369" s="1553"/>
    </row>
    <row r="370">
      <c r="A370" s="1553"/>
      <c r="B370" s="1553"/>
      <c r="C370" s="1553"/>
      <c r="D370" s="1553"/>
      <c r="E370" s="1553"/>
      <c r="F370" s="1553"/>
      <c r="G370" s="1553"/>
      <c r="H370" s="1553"/>
      <c r="I370" s="1553"/>
      <c r="J370" s="1553"/>
      <c r="K370" s="1553"/>
      <c r="L370" s="1553"/>
      <c r="M370" s="1553"/>
      <c r="N370" s="1553"/>
      <c r="O370" s="1553"/>
      <c r="P370" s="1553"/>
      <c r="Q370" s="1598"/>
      <c r="R370" s="1553"/>
      <c r="S370" s="1553"/>
      <c r="T370" s="1553"/>
      <c r="U370" s="1553"/>
      <c r="V370" s="1553"/>
      <c r="W370" s="1553"/>
      <c r="X370" s="1553"/>
      <c r="Y370" s="1553"/>
      <c r="Z370" s="1553"/>
      <c r="AA370" s="1553"/>
      <c r="AB370" s="1553"/>
      <c r="AC370" s="1553"/>
      <c r="AD370" s="1553"/>
      <c r="AE370" s="1553"/>
    </row>
    <row r="371">
      <c r="A371" s="1553"/>
      <c r="B371" s="1553"/>
      <c r="C371" s="1553"/>
      <c r="D371" s="1553"/>
      <c r="E371" s="1553"/>
      <c r="F371" s="1553"/>
      <c r="G371" s="1553"/>
      <c r="H371" s="1553"/>
      <c r="I371" s="1553"/>
      <c r="J371" s="1553"/>
      <c r="K371" s="1553"/>
      <c r="L371" s="1553"/>
      <c r="M371" s="1553"/>
      <c r="N371" s="1553"/>
      <c r="O371" s="1553"/>
      <c r="P371" s="1553"/>
      <c r="Q371" s="1598"/>
      <c r="R371" s="1553"/>
      <c r="S371" s="1553"/>
      <c r="T371" s="1553"/>
      <c r="U371" s="1553"/>
      <c r="V371" s="1553"/>
      <c r="W371" s="1553"/>
      <c r="X371" s="1553"/>
      <c r="Y371" s="1553"/>
      <c r="Z371" s="1553"/>
      <c r="AA371" s="1553"/>
      <c r="AB371" s="1553"/>
      <c r="AC371" s="1553"/>
      <c r="AD371" s="1553"/>
      <c r="AE371" s="1553"/>
    </row>
    <row r="372">
      <c r="A372" s="1553"/>
      <c r="B372" s="1553"/>
      <c r="C372" s="1553"/>
      <c r="D372" s="1553"/>
      <c r="E372" s="1553"/>
      <c r="F372" s="1553"/>
      <c r="G372" s="1553"/>
      <c r="H372" s="1553"/>
      <c r="I372" s="1553"/>
      <c r="J372" s="1553"/>
      <c r="K372" s="1553"/>
      <c r="L372" s="1553"/>
      <c r="M372" s="1553"/>
      <c r="N372" s="1553"/>
      <c r="O372" s="1553"/>
      <c r="P372" s="1553"/>
      <c r="Q372" s="1598"/>
      <c r="R372" s="1553"/>
      <c r="S372" s="1553"/>
      <c r="T372" s="1553"/>
      <c r="U372" s="1553"/>
      <c r="V372" s="1553"/>
      <c r="W372" s="1553"/>
      <c r="X372" s="1553"/>
      <c r="Y372" s="1553"/>
      <c r="Z372" s="1553"/>
      <c r="AA372" s="1553"/>
      <c r="AB372" s="1553"/>
      <c r="AC372" s="1553"/>
      <c r="AD372" s="1553"/>
      <c r="AE372" s="1553"/>
    </row>
    <row r="373">
      <c r="A373" s="1553"/>
      <c r="B373" s="1553"/>
      <c r="C373" s="1553"/>
      <c r="D373" s="1553"/>
      <c r="E373" s="1553"/>
      <c r="F373" s="1553"/>
      <c r="G373" s="1553"/>
      <c r="H373" s="1553"/>
      <c r="I373" s="1553"/>
      <c r="J373" s="1553"/>
      <c r="K373" s="1553"/>
      <c r="L373" s="1553"/>
      <c r="M373" s="1553"/>
      <c r="N373" s="1553"/>
      <c r="O373" s="1553"/>
      <c r="P373" s="1553"/>
      <c r="Q373" s="1598"/>
      <c r="R373" s="1553"/>
      <c r="S373" s="1553"/>
      <c r="T373" s="1553"/>
      <c r="U373" s="1553"/>
      <c r="V373" s="1553"/>
      <c r="W373" s="1553"/>
      <c r="X373" s="1553"/>
      <c r="Y373" s="1553"/>
      <c r="Z373" s="1553"/>
      <c r="AA373" s="1553"/>
      <c r="AB373" s="1553"/>
      <c r="AC373" s="1553"/>
      <c r="AD373" s="1553"/>
      <c r="AE373" s="1553"/>
    </row>
    <row r="374">
      <c r="A374" s="1553"/>
      <c r="B374" s="1553"/>
      <c r="C374" s="1553"/>
      <c r="D374" s="1553"/>
      <c r="E374" s="1553"/>
      <c r="F374" s="1553"/>
      <c r="G374" s="1553"/>
      <c r="H374" s="1553"/>
      <c r="I374" s="1553"/>
      <c r="J374" s="1553"/>
      <c r="K374" s="1553"/>
      <c r="L374" s="1553"/>
      <c r="M374" s="1553"/>
      <c r="N374" s="1553"/>
      <c r="O374" s="1553"/>
      <c r="P374" s="1553"/>
      <c r="Q374" s="1598"/>
      <c r="R374" s="1553"/>
      <c r="S374" s="1553"/>
      <c r="T374" s="1553"/>
      <c r="U374" s="1553"/>
      <c r="V374" s="1553"/>
      <c r="W374" s="1553"/>
      <c r="X374" s="1553"/>
      <c r="Y374" s="1553"/>
      <c r="Z374" s="1553"/>
      <c r="AA374" s="1553"/>
      <c r="AB374" s="1553"/>
      <c r="AC374" s="1553"/>
      <c r="AD374" s="1553"/>
      <c r="AE374" s="1553"/>
    </row>
    <row r="375">
      <c r="A375" s="1553"/>
      <c r="B375" s="1553"/>
      <c r="C375" s="1553"/>
      <c r="D375" s="1553"/>
      <c r="E375" s="1553"/>
      <c r="F375" s="1553"/>
      <c r="G375" s="1553"/>
      <c r="H375" s="1553"/>
      <c r="I375" s="1553"/>
      <c r="J375" s="1553"/>
      <c r="K375" s="1553"/>
      <c r="L375" s="1553"/>
      <c r="M375" s="1553"/>
      <c r="N375" s="1553"/>
      <c r="O375" s="1553"/>
      <c r="P375" s="1553"/>
      <c r="Q375" s="1598"/>
      <c r="R375" s="1553"/>
      <c r="S375" s="1553"/>
      <c r="T375" s="1553"/>
      <c r="U375" s="1553"/>
      <c r="V375" s="1553"/>
      <c r="W375" s="1553"/>
      <c r="X375" s="1553"/>
      <c r="Y375" s="1553"/>
      <c r="Z375" s="1553"/>
      <c r="AA375" s="1553"/>
      <c r="AB375" s="1553"/>
      <c r="AC375" s="1553"/>
      <c r="AD375" s="1553"/>
      <c r="AE375" s="1553"/>
    </row>
    <row r="376">
      <c r="A376" s="1553"/>
      <c r="B376" s="1553"/>
      <c r="C376" s="1553"/>
      <c r="D376" s="1553"/>
      <c r="E376" s="1553"/>
      <c r="F376" s="1553"/>
      <c r="G376" s="1553"/>
      <c r="H376" s="1553"/>
      <c r="I376" s="1553"/>
      <c r="J376" s="1553"/>
      <c r="K376" s="1553"/>
      <c r="L376" s="1553"/>
      <c r="M376" s="1553"/>
      <c r="N376" s="1553"/>
      <c r="O376" s="1553"/>
      <c r="P376" s="1553"/>
      <c r="Q376" s="1598"/>
      <c r="R376" s="1553"/>
      <c r="S376" s="1553"/>
      <c r="T376" s="1553"/>
      <c r="U376" s="1553"/>
      <c r="V376" s="1553"/>
      <c r="W376" s="1553"/>
      <c r="X376" s="1553"/>
      <c r="Y376" s="1553"/>
      <c r="Z376" s="1553"/>
      <c r="AA376" s="1553"/>
      <c r="AB376" s="1553"/>
      <c r="AC376" s="1553"/>
      <c r="AD376" s="1553"/>
      <c r="AE376" s="1553"/>
    </row>
    <row r="377">
      <c r="A377" s="1553"/>
      <c r="B377" s="1553"/>
      <c r="C377" s="1553"/>
      <c r="D377" s="1553"/>
      <c r="E377" s="1553"/>
      <c r="F377" s="1553"/>
      <c r="G377" s="1553"/>
      <c r="H377" s="1553"/>
      <c r="I377" s="1553"/>
      <c r="J377" s="1553"/>
      <c r="K377" s="1553"/>
      <c r="L377" s="1553"/>
      <c r="M377" s="1553"/>
      <c r="N377" s="1553"/>
      <c r="O377" s="1553"/>
      <c r="P377" s="1553"/>
      <c r="Q377" s="1598"/>
      <c r="R377" s="1553"/>
      <c r="S377" s="1553"/>
      <c r="T377" s="1553"/>
      <c r="U377" s="1553"/>
      <c r="V377" s="1553"/>
      <c r="W377" s="1553"/>
      <c r="X377" s="1553"/>
      <c r="Y377" s="1553"/>
      <c r="Z377" s="1553"/>
      <c r="AA377" s="1553"/>
      <c r="AB377" s="1553"/>
      <c r="AC377" s="1553"/>
      <c r="AD377" s="1553"/>
      <c r="AE377" s="1553"/>
    </row>
    <row r="378">
      <c r="A378" s="1553"/>
      <c r="B378" s="1553"/>
      <c r="C378" s="1553"/>
      <c r="D378" s="1553"/>
      <c r="E378" s="1553"/>
      <c r="F378" s="1553"/>
      <c r="G378" s="1553"/>
      <c r="H378" s="1553"/>
      <c r="I378" s="1553"/>
      <c r="J378" s="1553"/>
      <c r="K378" s="1553"/>
      <c r="L378" s="1553"/>
      <c r="M378" s="1553"/>
      <c r="N378" s="1553"/>
      <c r="O378" s="1553"/>
      <c r="P378" s="1553"/>
      <c r="Q378" s="1598"/>
      <c r="R378" s="1553"/>
      <c r="S378" s="1553"/>
      <c r="T378" s="1553"/>
      <c r="U378" s="1553"/>
      <c r="V378" s="1553"/>
      <c r="W378" s="1553"/>
      <c r="X378" s="1553"/>
      <c r="Y378" s="1553"/>
      <c r="Z378" s="1553"/>
      <c r="AA378" s="1553"/>
      <c r="AB378" s="1553"/>
      <c r="AC378" s="1553"/>
      <c r="AD378" s="1553"/>
      <c r="AE378" s="1553"/>
    </row>
    <row r="379">
      <c r="A379" s="1553"/>
      <c r="B379" s="1553"/>
      <c r="C379" s="1553"/>
      <c r="D379" s="1553"/>
      <c r="E379" s="1553"/>
      <c r="F379" s="1553"/>
      <c r="G379" s="1553"/>
      <c r="H379" s="1553"/>
      <c r="I379" s="1553"/>
      <c r="J379" s="1553"/>
      <c r="K379" s="1553"/>
      <c r="L379" s="1553"/>
      <c r="M379" s="1553"/>
      <c r="N379" s="1553"/>
      <c r="O379" s="1553"/>
      <c r="P379" s="1553"/>
      <c r="Q379" s="1598"/>
      <c r="R379" s="1553"/>
      <c r="S379" s="1553"/>
      <c r="T379" s="1553"/>
      <c r="U379" s="1553"/>
      <c r="V379" s="1553"/>
      <c r="W379" s="1553"/>
      <c r="X379" s="1553"/>
      <c r="Y379" s="1553"/>
      <c r="Z379" s="1553"/>
      <c r="AA379" s="1553"/>
      <c r="AB379" s="1553"/>
      <c r="AC379" s="1553"/>
      <c r="AD379" s="1553"/>
      <c r="AE379" s="1553"/>
    </row>
    <row r="380">
      <c r="A380" s="1553"/>
      <c r="B380" s="1553"/>
      <c r="C380" s="1553"/>
      <c r="D380" s="1553"/>
      <c r="E380" s="1553"/>
      <c r="F380" s="1553"/>
      <c r="G380" s="1553"/>
      <c r="H380" s="1553"/>
      <c r="I380" s="1553"/>
      <c r="J380" s="1553"/>
      <c r="K380" s="1553"/>
      <c r="L380" s="1553"/>
      <c r="M380" s="1553"/>
      <c r="N380" s="1553"/>
      <c r="O380" s="1553"/>
      <c r="P380" s="1553"/>
      <c r="Q380" s="1598"/>
      <c r="R380" s="1553"/>
      <c r="S380" s="1553"/>
      <c r="T380" s="1553"/>
      <c r="U380" s="1553"/>
      <c r="V380" s="1553"/>
      <c r="W380" s="1553"/>
      <c r="X380" s="1553"/>
      <c r="Y380" s="1553"/>
      <c r="Z380" s="1553"/>
      <c r="AA380" s="1553"/>
      <c r="AB380" s="1553"/>
      <c r="AC380" s="1553"/>
      <c r="AD380" s="1553"/>
      <c r="AE380" s="1553"/>
    </row>
    <row r="381">
      <c r="A381" s="1553"/>
      <c r="B381" s="1553"/>
      <c r="C381" s="1553"/>
      <c r="D381" s="1553"/>
      <c r="E381" s="1553"/>
      <c r="F381" s="1553"/>
      <c r="G381" s="1553"/>
      <c r="H381" s="1553"/>
      <c r="I381" s="1553"/>
      <c r="J381" s="1553"/>
      <c r="K381" s="1553"/>
      <c r="L381" s="1553"/>
      <c r="M381" s="1553"/>
      <c r="N381" s="1553"/>
      <c r="O381" s="1553"/>
      <c r="P381" s="1553"/>
      <c r="Q381" s="1598"/>
      <c r="R381" s="1553"/>
      <c r="S381" s="1553"/>
      <c r="T381" s="1553"/>
      <c r="U381" s="1553"/>
      <c r="V381" s="1553"/>
      <c r="W381" s="1553"/>
      <c r="X381" s="1553"/>
      <c r="Y381" s="1553"/>
      <c r="Z381" s="1553"/>
      <c r="AA381" s="1553"/>
      <c r="AB381" s="1553"/>
      <c r="AC381" s="1553"/>
      <c r="AD381" s="1553"/>
      <c r="AE381" s="1553"/>
    </row>
    <row r="382">
      <c r="A382" s="1553"/>
      <c r="B382" s="1553"/>
      <c r="C382" s="1553"/>
      <c r="D382" s="1553"/>
      <c r="E382" s="1553"/>
      <c r="F382" s="1553"/>
      <c r="G382" s="1553"/>
      <c r="H382" s="1553"/>
      <c r="I382" s="1553"/>
      <c r="J382" s="1553"/>
      <c r="K382" s="1553"/>
      <c r="L382" s="1553"/>
      <c r="M382" s="1553"/>
      <c r="N382" s="1553"/>
      <c r="O382" s="1553"/>
      <c r="P382" s="1553"/>
      <c r="Q382" s="1598"/>
      <c r="R382" s="1553"/>
      <c r="S382" s="1553"/>
      <c r="T382" s="1553"/>
      <c r="U382" s="1553"/>
      <c r="V382" s="1553"/>
      <c r="W382" s="1553"/>
      <c r="X382" s="1553"/>
      <c r="Y382" s="1553"/>
      <c r="Z382" s="1553"/>
      <c r="AA382" s="1553"/>
      <c r="AB382" s="1553"/>
      <c r="AC382" s="1553"/>
      <c r="AD382" s="1553"/>
      <c r="AE382" s="1553"/>
    </row>
    <row r="383">
      <c r="A383" s="1553"/>
      <c r="B383" s="1553"/>
      <c r="C383" s="1553"/>
      <c r="D383" s="1553"/>
      <c r="E383" s="1553"/>
      <c r="F383" s="1553"/>
      <c r="G383" s="1553"/>
      <c r="H383" s="1553"/>
      <c r="I383" s="1553"/>
      <c r="J383" s="1553"/>
      <c r="K383" s="1553"/>
      <c r="L383" s="1553"/>
      <c r="M383" s="1553"/>
      <c r="N383" s="1553"/>
      <c r="O383" s="1553"/>
      <c r="P383" s="1553"/>
      <c r="Q383" s="1598"/>
      <c r="R383" s="1553"/>
      <c r="S383" s="1553"/>
      <c r="T383" s="1553"/>
      <c r="U383" s="1553"/>
      <c r="V383" s="1553"/>
      <c r="W383" s="1553"/>
      <c r="X383" s="1553"/>
      <c r="Y383" s="1553"/>
      <c r="Z383" s="1553"/>
      <c r="AA383" s="1553"/>
      <c r="AB383" s="1553"/>
      <c r="AC383" s="1553"/>
      <c r="AD383" s="1553"/>
      <c r="AE383" s="1553"/>
    </row>
    <row r="384">
      <c r="A384" s="1553"/>
      <c r="B384" s="1553"/>
      <c r="C384" s="1553"/>
      <c r="D384" s="1553"/>
      <c r="E384" s="1553"/>
      <c r="F384" s="1553"/>
      <c r="G384" s="1553"/>
      <c r="H384" s="1553"/>
      <c r="I384" s="1553"/>
      <c r="J384" s="1553"/>
      <c r="K384" s="1553"/>
      <c r="L384" s="1553"/>
      <c r="M384" s="1553"/>
      <c r="N384" s="1553"/>
      <c r="O384" s="1553"/>
      <c r="P384" s="1553"/>
      <c r="Q384" s="1598"/>
      <c r="R384" s="1553"/>
      <c r="S384" s="1553"/>
      <c r="T384" s="1553"/>
      <c r="U384" s="1553"/>
      <c r="V384" s="1553"/>
      <c r="W384" s="1553"/>
      <c r="X384" s="1553"/>
      <c r="Y384" s="1553"/>
      <c r="Z384" s="1553"/>
      <c r="AA384" s="1553"/>
      <c r="AB384" s="1553"/>
      <c r="AC384" s="1553"/>
      <c r="AD384" s="1553"/>
      <c r="AE384" s="1553"/>
    </row>
    <row r="385">
      <c r="A385" s="1553"/>
      <c r="B385" s="1553"/>
      <c r="C385" s="1553"/>
      <c r="D385" s="1553"/>
      <c r="E385" s="1553"/>
      <c r="F385" s="1553"/>
      <c r="G385" s="1553"/>
      <c r="H385" s="1553"/>
      <c r="I385" s="1553"/>
      <c r="J385" s="1553"/>
      <c r="K385" s="1553"/>
      <c r="L385" s="1553"/>
      <c r="M385" s="1553"/>
      <c r="N385" s="1553"/>
      <c r="O385" s="1553"/>
      <c r="P385" s="1553"/>
      <c r="Q385" s="1598"/>
      <c r="R385" s="1553"/>
      <c r="S385" s="1553"/>
      <c r="T385" s="1553"/>
      <c r="U385" s="1553"/>
      <c r="V385" s="1553"/>
      <c r="W385" s="1553"/>
      <c r="X385" s="1553"/>
      <c r="Y385" s="1553"/>
      <c r="Z385" s="1553"/>
      <c r="AA385" s="1553"/>
      <c r="AB385" s="1553"/>
      <c r="AC385" s="1553"/>
      <c r="AD385" s="1553"/>
      <c r="AE385" s="1553"/>
    </row>
    <row r="386">
      <c r="A386" s="1553"/>
      <c r="B386" s="1553"/>
      <c r="C386" s="1553"/>
      <c r="D386" s="1553"/>
      <c r="E386" s="1553"/>
      <c r="F386" s="1553"/>
      <c r="G386" s="1553"/>
      <c r="H386" s="1553"/>
      <c r="I386" s="1553"/>
      <c r="J386" s="1553"/>
      <c r="K386" s="1553"/>
      <c r="L386" s="1553"/>
      <c r="M386" s="1553"/>
      <c r="N386" s="1553"/>
      <c r="O386" s="1553"/>
      <c r="P386" s="1553"/>
      <c r="Q386" s="1598"/>
      <c r="R386" s="1553"/>
      <c r="S386" s="1553"/>
      <c r="T386" s="1553"/>
      <c r="U386" s="1553"/>
      <c r="V386" s="1553"/>
      <c r="W386" s="1553"/>
      <c r="X386" s="1553"/>
      <c r="Y386" s="1553"/>
      <c r="Z386" s="1553"/>
      <c r="AA386" s="1553"/>
      <c r="AB386" s="1553"/>
      <c r="AC386" s="1553"/>
      <c r="AD386" s="1553"/>
      <c r="AE386" s="1553"/>
    </row>
    <row r="387">
      <c r="A387" s="1553"/>
      <c r="B387" s="1553"/>
      <c r="C387" s="1553"/>
      <c r="D387" s="1553"/>
      <c r="E387" s="1553"/>
      <c r="F387" s="1553"/>
      <c r="G387" s="1553"/>
      <c r="H387" s="1553"/>
      <c r="I387" s="1553"/>
      <c r="J387" s="1553"/>
      <c r="K387" s="1553"/>
      <c r="L387" s="1553"/>
      <c r="M387" s="1553"/>
      <c r="N387" s="1553"/>
      <c r="O387" s="1553"/>
      <c r="P387" s="1553"/>
      <c r="Q387" s="1598"/>
      <c r="R387" s="1553"/>
      <c r="S387" s="1553"/>
      <c r="T387" s="1553"/>
      <c r="U387" s="1553"/>
      <c r="V387" s="1553"/>
      <c r="W387" s="1553"/>
      <c r="X387" s="1553"/>
      <c r="Y387" s="1553"/>
      <c r="Z387" s="1553"/>
      <c r="AA387" s="1553"/>
      <c r="AB387" s="1553"/>
      <c r="AC387" s="1553"/>
      <c r="AD387" s="1553"/>
      <c r="AE387" s="1553"/>
    </row>
    <row r="388">
      <c r="A388" s="1553"/>
      <c r="B388" s="1553"/>
      <c r="C388" s="1553"/>
      <c r="D388" s="1553"/>
      <c r="E388" s="1553"/>
      <c r="F388" s="1553"/>
      <c r="G388" s="1553"/>
      <c r="H388" s="1553"/>
      <c r="I388" s="1553"/>
      <c r="J388" s="1553"/>
      <c r="K388" s="1553"/>
      <c r="L388" s="1553"/>
      <c r="M388" s="1553"/>
      <c r="N388" s="1553"/>
      <c r="O388" s="1553"/>
      <c r="P388" s="1553"/>
      <c r="Q388" s="1598"/>
      <c r="R388" s="1553"/>
      <c r="S388" s="1553"/>
      <c r="T388" s="1553"/>
      <c r="U388" s="1553"/>
      <c r="V388" s="1553"/>
      <c r="W388" s="1553"/>
      <c r="X388" s="1553"/>
      <c r="Y388" s="1553"/>
      <c r="Z388" s="1553"/>
      <c r="AA388" s="1553"/>
      <c r="AB388" s="1553"/>
      <c r="AC388" s="1553"/>
      <c r="AD388" s="1553"/>
      <c r="AE388" s="1553"/>
    </row>
    <row r="389">
      <c r="A389" s="1553"/>
      <c r="B389" s="1553"/>
      <c r="C389" s="1553"/>
      <c r="D389" s="1553"/>
      <c r="E389" s="1553"/>
      <c r="F389" s="1553"/>
      <c r="G389" s="1553"/>
      <c r="H389" s="1553"/>
      <c r="I389" s="1553"/>
      <c r="J389" s="1553"/>
      <c r="K389" s="1553"/>
      <c r="L389" s="1553"/>
      <c r="M389" s="1553"/>
      <c r="N389" s="1553"/>
      <c r="O389" s="1553"/>
      <c r="P389" s="1553"/>
      <c r="Q389" s="1598"/>
      <c r="R389" s="1553"/>
      <c r="S389" s="1553"/>
      <c r="T389" s="1553"/>
      <c r="U389" s="1553"/>
      <c r="V389" s="1553"/>
      <c r="W389" s="1553"/>
      <c r="X389" s="1553"/>
      <c r="Y389" s="1553"/>
      <c r="Z389" s="1553"/>
      <c r="AA389" s="1553"/>
      <c r="AB389" s="1553"/>
      <c r="AC389" s="1553"/>
      <c r="AD389" s="1553"/>
      <c r="AE389" s="1553"/>
    </row>
    <row r="390">
      <c r="A390" s="1553"/>
      <c r="B390" s="1553"/>
      <c r="C390" s="1553"/>
      <c r="D390" s="1553"/>
      <c r="E390" s="1553"/>
      <c r="F390" s="1553"/>
      <c r="G390" s="1553"/>
      <c r="H390" s="1553"/>
      <c r="I390" s="1553"/>
      <c r="J390" s="1553"/>
      <c r="K390" s="1553"/>
      <c r="L390" s="1553"/>
      <c r="M390" s="1553"/>
      <c r="N390" s="1553"/>
      <c r="O390" s="1553"/>
      <c r="P390" s="1553"/>
      <c r="Q390" s="1598"/>
      <c r="R390" s="1553"/>
      <c r="S390" s="1553"/>
      <c r="T390" s="1553"/>
      <c r="U390" s="1553"/>
      <c r="V390" s="1553"/>
      <c r="W390" s="1553"/>
      <c r="X390" s="1553"/>
      <c r="Y390" s="1553"/>
      <c r="Z390" s="1553"/>
      <c r="AA390" s="1553"/>
      <c r="AB390" s="1553"/>
      <c r="AC390" s="1553"/>
      <c r="AD390" s="1553"/>
      <c r="AE390" s="1553"/>
    </row>
    <row r="391">
      <c r="A391" s="1599"/>
      <c r="B391" s="1599"/>
      <c r="C391" s="1599"/>
      <c r="D391" s="1599"/>
      <c r="E391" s="1599"/>
      <c r="F391" s="1599"/>
      <c r="G391" s="1599"/>
      <c r="H391" s="1599"/>
      <c r="I391" s="1599"/>
      <c r="J391" s="1599"/>
      <c r="K391" s="1599"/>
      <c r="L391" s="1599"/>
      <c r="M391" s="1599"/>
      <c r="N391" s="1599"/>
      <c r="O391" s="1599"/>
      <c r="P391" s="1599"/>
      <c r="Q391" s="1600"/>
      <c r="R391" s="1599"/>
      <c r="S391" s="1599"/>
      <c r="T391" s="1599"/>
      <c r="U391" s="1599"/>
      <c r="V391" s="1599"/>
      <c r="W391" s="1599"/>
      <c r="X391" s="1599"/>
      <c r="Y391" s="1599"/>
      <c r="Z391" s="1599"/>
      <c r="AA391" s="1599"/>
      <c r="AB391" s="1599"/>
      <c r="AC391" s="1599"/>
      <c r="AD391" s="1599"/>
      <c r="AE391" s="1599"/>
    </row>
    <row r="392">
      <c r="A392" s="1599"/>
      <c r="B392" s="1599"/>
      <c r="C392" s="1599"/>
      <c r="D392" s="1599"/>
      <c r="E392" s="1599"/>
      <c r="F392" s="1599"/>
      <c r="G392" s="1599"/>
      <c r="H392" s="1599"/>
      <c r="I392" s="1599"/>
      <c r="J392" s="1599"/>
      <c r="K392" s="1599"/>
      <c r="L392" s="1599"/>
      <c r="M392" s="1599"/>
      <c r="N392" s="1599"/>
      <c r="O392" s="1599"/>
      <c r="P392" s="1599"/>
      <c r="Q392" s="1600"/>
      <c r="R392" s="1599"/>
      <c r="S392" s="1599"/>
      <c r="T392" s="1599"/>
      <c r="U392" s="1599"/>
      <c r="V392" s="1599"/>
      <c r="W392" s="1599"/>
      <c r="X392" s="1599"/>
      <c r="Y392" s="1599"/>
      <c r="Z392" s="1599"/>
      <c r="AA392" s="1599"/>
      <c r="AB392" s="1599"/>
      <c r="AC392" s="1599"/>
      <c r="AD392" s="1599"/>
      <c r="AE392" s="1599"/>
    </row>
    <row r="393">
      <c r="A393" s="1599"/>
      <c r="B393" s="1599"/>
      <c r="C393" s="1599"/>
      <c r="D393" s="1599"/>
      <c r="E393" s="1599"/>
      <c r="F393" s="1599"/>
      <c r="G393" s="1599"/>
      <c r="H393" s="1599"/>
      <c r="I393" s="1599"/>
      <c r="J393" s="1599"/>
      <c r="K393" s="1599"/>
      <c r="L393" s="1599"/>
      <c r="M393" s="1599"/>
      <c r="N393" s="1599"/>
      <c r="O393" s="1599"/>
      <c r="P393" s="1599"/>
      <c r="Q393" s="1600"/>
      <c r="R393" s="1599"/>
      <c r="S393" s="1599"/>
      <c r="T393" s="1599"/>
      <c r="U393" s="1599"/>
      <c r="V393" s="1599"/>
      <c r="W393" s="1599"/>
      <c r="X393" s="1599"/>
      <c r="Y393" s="1599"/>
      <c r="Z393" s="1599"/>
      <c r="AA393" s="1599"/>
      <c r="AB393" s="1599"/>
      <c r="AC393" s="1599"/>
      <c r="AD393" s="1599"/>
      <c r="AE393" s="1599"/>
    </row>
    <row r="394">
      <c r="A394" s="1599"/>
      <c r="B394" s="1599"/>
      <c r="C394" s="1599"/>
      <c r="D394" s="1599"/>
      <c r="E394" s="1599"/>
      <c r="F394" s="1599"/>
      <c r="G394" s="1599"/>
      <c r="H394" s="1599"/>
      <c r="I394" s="1599"/>
      <c r="J394" s="1599"/>
      <c r="K394" s="1599"/>
      <c r="L394" s="1599"/>
      <c r="M394" s="1599"/>
      <c r="N394" s="1599"/>
      <c r="O394" s="1599"/>
      <c r="P394" s="1599"/>
      <c r="Q394" s="1600"/>
      <c r="R394" s="1599"/>
      <c r="S394" s="1599"/>
      <c r="T394" s="1599"/>
      <c r="U394" s="1599"/>
      <c r="V394" s="1599"/>
      <c r="W394" s="1599"/>
      <c r="X394" s="1599"/>
      <c r="Y394" s="1599"/>
      <c r="Z394" s="1599"/>
      <c r="AA394" s="1599"/>
      <c r="AB394" s="1599"/>
      <c r="AC394" s="1599"/>
      <c r="AD394" s="1599"/>
      <c r="AE394" s="1599"/>
    </row>
    <row r="395">
      <c r="A395" s="1599"/>
      <c r="B395" s="1599"/>
      <c r="C395" s="1599"/>
      <c r="D395" s="1599"/>
      <c r="E395" s="1599"/>
      <c r="F395" s="1599"/>
      <c r="G395" s="1599"/>
      <c r="H395" s="1599"/>
      <c r="I395" s="1599"/>
      <c r="J395" s="1599"/>
      <c r="K395" s="1599"/>
      <c r="L395" s="1599"/>
      <c r="M395" s="1599"/>
      <c r="N395" s="1599"/>
      <c r="O395" s="1599"/>
      <c r="P395" s="1599"/>
      <c r="Q395" s="1600"/>
      <c r="R395" s="1599"/>
      <c r="S395" s="1599"/>
      <c r="T395" s="1599"/>
      <c r="U395" s="1599"/>
      <c r="V395" s="1599"/>
      <c r="W395" s="1599"/>
      <c r="X395" s="1599"/>
      <c r="Y395" s="1599"/>
      <c r="Z395" s="1599"/>
      <c r="AA395" s="1599"/>
      <c r="AB395" s="1599"/>
      <c r="AC395" s="1599"/>
      <c r="AD395" s="1599"/>
      <c r="AE395" s="1599"/>
    </row>
    <row r="396">
      <c r="A396" s="1599"/>
      <c r="B396" s="1599"/>
      <c r="C396" s="1599"/>
      <c r="D396" s="1599"/>
      <c r="E396" s="1599"/>
      <c r="F396" s="1599"/>
      <c r="G396" s="1599"/>
      <c r="H396" s="1599"/>
      <c r="I396" s="1599"/>
      <c r="J396" s="1599"/>
      <c r="K396" s="1599"/>
      <c r="L396" s="1599"/>
      <c r="M396" s="1599"/>
      <c r="N396" s="1599"/>
      <c r="O396" s="1599"/>
      <c r="P396" s="1599"/>
      <c r="Q396" s="1600"/>
      <c r="R396" s="1599"/>
      <c r="S396" s="1599"/>
      <c r="T396" s="1599"/>
      <c r="U396" s="1599"/>
      <c r="V396" s="1599"/>
      <c r="W396" s="1599"/>
      <c r="X396" s="1599"/>
      <c r="Y396" s="1599"/>
      <c r="Z396" s="1599"/>
      <c r="AA396" s="1599"/>
      <c r="AB396" s="1599"/>
      <c r="AC396" s="1599"/>
      <c r="AD396" s="1599"/>
      <c r="AE396" s="1599"/>
    </row>
    <row r="397">
      <c r="A397" s="1599"/>
      <c r="B397" s="1599"/>
      <c r="C397" s="1599"/>
      <c r="D397" s="1599"/>
      <c r="E397" s="1599"/>
      <c r="F397" s="1599"/>
      <c r="G397" s="1599"/>
      <c r="H397" s="1599"/>
      <c r="I397" s="1599"/>
      <c r="J397" s="1599"/>
      <c r="K397" s="1599"/>
      <c r="L397" s="1599"/>
      <c r="M397" s="1599"/>
      <c r="N397" s="1599"/>
      <c r="O397" s="1599"/>
      <c r="P397" s="1599"/>
      <c r="Q397" s="1600"/>
      <c r="R397" s="1599"/>
      <c r="S397" s="1599"/>
      <c r="T397" s="1599"/>
      <c r="U397" s="1599"/>
      <c r="V397" s="1599"/>
      <c r="W397" s="1599"/>
      <c r="X397" s="1599"/>
      <c r="Y397" s="1599"/>
      <c r="Z397" s="1599"/>
      <c r="AA397" s="1599"/>
      <c r="AB397" s="1599"/>
      <c r="AC397" s="1599"/>
      <c r="AD397" s="1599"/>
      <c r="AE397" s="1599"/>
    </row>
    <row r="398">
      <c r="A398" s="1599"/>
      <c r="B398" s="1599"/>
      <c r="C398" s="1599"/>
      <c r="D398" s="1599"/>
      <c r="E398" s="1599"/>
      <c r="F398" s="1599"/>
      <c r="G398" s="1599"/>
      <c r="H398" s="1599"/>
      <c r="I398" s="1599"/>
      <c r="J398" s="1599"/>
      <c r="K398" s="1599"/>
      <c r="L398" s="1599"/>
      <c r="M398" s="1599"/>
      <c r="N398" s="1599"/>
      <c r="O398" s="1599"/>
      <c r="P398" s="1599"/>
      <c r="Q398" s="1600"/>
      <c r="R398" s="1599"/>
      <c r="S398" s="1599"/>
      <c r="T398" s="1599"/>
      <c r="U398" s="1599"/>
      <c r="V398" s="1599"/>
      <c r="W398" s="1599"/>
      <c r="X398" s="1599"/>
      <c r="Y398" s="1599"/>
      <c r="Z398" s="1599"/>
      <c r="AA398" s="1599"/>
      <c r="AB398" s="1599"/>
      <c r="AC398" s="1599"/>
      <c r="AD398" s="1599"/>
      <c r="AE398" s="1599"/>
    </row>
    <row r="399">
      <c r="A399" s="1599"/>
      <c r="B399" s="1599"/>
      <c r="C399" s="1599"/>
      <c r="D399" s="1599"/>
      <c r="E399" s="1599"/>
      <c r="F399" s="1599"/>
      <c r="G399" s="1599"/>
      <c r="H399" s="1599"/>
      <c r="I399" s="1599"/>
      <c r="J399" s="1599"/>
      <c r="K399" s="1599"/>
      <c r="L399" s="1599"/>
      <c r="M399" s="1599"/>
      <c r="N399" s="1599"/>
      <c r="O399" s="1599"/>
      <c r="P399" s="1599"/>
      <c r="Q399" s="1600"/>
      <c r="R399" s="1599"/>
      <c r="S399" s="1599"/>
      <c r="T399" s="1599"/>
      <c r="U399" s="1599"/>
      <c r="V399" s="1599"/>
      <c r="W399" s="1599"/>
      <c r="X399" s="1599"/>
      <c r="Y399" s="1599"/>
      <c r="Z399" s="1599"/>
      <c r="AA399" s="1599"/>
      <c r="AB399" s="1599"/>
      <c r="AC399" s="1599"/>
      <c r="AD399" s="1599"/>
      <c r="AE399" s="1599"/>
    </row>
    <row r="400">
      <c r="A400" s="1599"/>
      <c r="B400" s="1599"/>
      <c r="C400" s="1599"/>
      <c r="D400" s="1599"/>
      <c r="E400" s="1599"/>
      <c r="F400" s="1599"/>
      <c r="G400" s="1599"/>
      <c r="H400" s="1599"/>
      <c r="I400" s="1599"/>
      <c r="J400" s="1599"/>
      <c r="K400" s="1599"/>
      <c r="L400" s="1599"/>
      <c r="M400" s="1599"/>
      <c r="N400" s="1599"/>
      <c r="O400" s="1599"/>
      <c r="P400" s="1599"/>
      <c r="Q400" s="1600"/>
      <c r="R400" s="1599"/>
      <c r="S400" s="1599"/>
      <c r="T400" s="1599"/>
      <c r="U400" s="1599"/>
      <c r="V400" s="1599"/>
      <c r="W400" s="1599"/>
      <c r="X400" s="1599"/>
      <c r="Y400" s="1599"/>
      <c r="Z400" s="1599"/>
      <c r="AA400" s="1599"/>
      <c r="AB400" s="1599"/>
      <c r="AC400" s="1599"/>
      <c r="AD400" s="1599"/>
      <c r="AE400" s="1599"/>
    </row>
    <row r="401">
      <c r="A401" s="1553"/>
      <c r="B401" s="1553"/>
      <c r="C401" s="1553"/>
      <c r="D401" s="1553"/>
      <c r="E401" s="1553"/>
      <c r="F401" s="1553"/>
      <c r="G401" s="1553"/>
      <c r="H401" s="1553"/>
      <c r="I401" s="1553"/>
      <c r="J401" s="1553"/>
      <c r="K401" s="1553"/>
      <c r="L401" s="1553"/>
      <c r="M401" s="1553"/>
      <c r="N401" s="1553"/>
      <c r="O401" s="1553"/>
      <c r="P401" s="1553"/>
      <c r="Q401" s="1598"/>
      <c r="R401" s="1553"/>
      <c r="S401" s="1553"/>
      <c r="T401" s="1553"/>
      <c r="U401" s="1553"/>
      <c r="V401" s="1553"/>
      <c r="W401" s="1553"/>
      <c r="X401" s="1553"/>
      <c r="Y401" s="1553"/>
      <c r="Z401" s="1553"/>
      <c r="AA401" s="1553"/>
      <c r="AB401" s="1553"/>
      <c r="AC401" s="1553"/>
      <c r="AD401" s="1553"/>
      <c r="AE401" s="1553"/>
    </row>
    <row r="402">
      <c r="A402" s="1553"/>
      <c r="B402" s="1553"/>
      <c r="C402" s="1553"/>
      <c r="D402" s="1553"/>
      <c r="E402" s="1553"/>
      <c r="F402" s="1553"/>
      <c r="G402" s="1553"/>
      <c r="H402" s="1553"/>
      <c r="I402" s="1553"/>
      <c r="J402" s="1553"/>
      <c r="K402" s="1553"/>
      <c r="L402" s="1553"/>
      <c r="M402" s="1553"/>
      <c r="N402" s="1553"/>
      <c r="O402" s="1553"/>
      <c r="P402" s="1553"/>
      <c r="Q402" s="1598"/>
      <c r="R402" s="1553"/>
      <c r="S402" s="1553"/>
      <c r="T402" s="1553"/>
      <c r="U402" s="1553"/>
      <c r="V402" s="1553"/>
      <c r="W402" s="1553"/>
      <c r="X402" s="1553"/>
      <c r="Y402" s="1553"/>
      <c r="Z402" s="1553"/>
      <c r="AA402" s="1553"/>
      <c r="AB402" s="1553"/>
      <c r="AC402" s="1553"/>
      <c r="AD402" s="1553"/>
      <c r="AE402" s="1553"/>
    </row>
    <row r="403">
      <c r="A403" s="1553"/>
      <c r="B403" s="1553"/>
      <c r="C403" s="1553"/>
      <c r="D403" s="1553"/>
      <c r="E403" s="1553"/>
      <c r="F403" s="1553"/>
      <c r="G403" s="1553"/>
      <c r="H403" s="1553"/>
      <c r="I403" s="1553"/>
      <c r="J403" s="1553"/>
      <c r="K403" s="1553"/>
      <c r="L403" s="1553"/>
      <c r="M403" s="1553"/>
      <c r="N403" s="1553"/>
      <c r="O403" s="1553"/>
      <c r="P403" s="1553"/>
      <c r="Q403" s="1598"/>
      <c r="R403" s="1553"/>
      <c r="S403" s="1553"/>
      <c r="T403" s="1553"/>
      <c r="U403" s="1553"/>
      <c r="V403" s="1553"/>
      <c r="W403" s="1553"/>
      <c r="X403" s="1553"/>
      <c r="Y403" s="1553"/>
      <c r="Z403" s="1553"/>
      <c r="AA403" s="1553"/>
      <c r="AB403" s="1553"/>
      <c r="AC403" s="1553"/>
      <c r="AD403" s="1553"/>
      <c r="AE403" s="1553"/>
    </row>
    <row r="404">
      <c r="A404" s="1553"/>
      <c r="B404" s="1553"/>
      <c r="C404" s="1553"/>
      <c r="D404" s="1553"/>
      <c r="E404" s="1553"/>
      <c r="F404" s="1553"/>
      <c r="G404" s="1553"/>
      <c r="H404" s="1553"/>
      <c r="I404" s="1553"/>
      <c r="J404" s="1553"/>
      <c r="K404" s="1553"/>
      <c r="L404" s="1553"/>
      <c r="M404" s="1553"/>
      <c r="N404" s="1553"/>
      <c r="O404" s="1553"/>
      <c r="P404" s="1553"/>
      <c r="Q404" s="1598"/>
      <c r="R404" s="1553"/>
      <c r="S404" s="1553"/>
      <c r="T404" s="1553"/>
      <c r="U404" s="1553"/>
      <c r="V404" s="1553"/>
      <c r="W404" s="1553"/>
      <c r="X404" s="1553"/>
      <c r="Y404" s="1553"/>
      <c r="Z404" s="1553"/>
      <c r="AA404" s="1553"/>
      <c r="AB404" s="1553"/>
      <c r="AC404" s="1553"/>
      <c r="AD404" s="1553"/>
      <c r="AE404" s="1553"/>
    </row>
    <row r="405">
      <c r="A405" s="1553"/>
      <c r="B405" s="1553"/>
      <c r="C405" s="1553"/>
      <c r="D405" s="1553"/>
      <c r="E405" s="1553"/>
      <c r="F405" s="1553"/>
      <c r="G405" s="1553"/>
      <c r="H405" s="1553"/>
      <c r="I405" s="1553"/>
      <c r="J405" s="1553"/>
      <c r="K405" s="1553"/>
      <c r="L405" s="1553"/>
      <c r="M405" s="1553"/>
      <c r="N405" s="1553"/>
      <c r="O405" s="1553"/>
      <c r="P405" s="1553"/>
      <c r="Q405" s="1598"/>
      <c r="R405" s="1553"/>
      <c r="S405" s="1553"/>
      <c r="T405" s="1553"/>
      <c r="U405" s="1553"/>
      <c r="V405" s="1553"/>
      <c r="W405" s="1553"/>
      <c r="X405" s="1553"/>
      <c r="Y405" s="1553"/>
      <c r="Z405" s="1553"/>
      <c r="AA405" s="1553"/>
      <c r="AB405" s="1553"/>
      <c r="AC405" s="1553"/>
      <c r="AD405" s="1553"/>
      <c r="AE405" s="1553"/>
    </row>
    <row r="406">
      <c r="A406" s="1553"/>
      <c r="B406" s="1553"/>
      <c r="C406" s="1553"/>
      <c r="D406" s="1553"/>
      <c r="E406" s="1553"/>
      <c r="F406" s="1553"/>
      <c r="G406" s="1553"/>
      <c r="H406" s="1553"/>
      <c r="I406" s="1553"/>
      <c r="J406" s="1553"/>
      <c r="K406" s="1553"/>
      <c r="L406" s="1553"/>
      <c r="M406" s="1553"/>
      <c r="N406" s="1553"/>
      <c r="O406" s="1553"/>
      <c r="P406" s="1553"/>
      <c r="Q406" s="1598"/>
      <c r="R406" s="1553"/>
      <c r="S406" s="1553"/>
      <c r="T406" s="1553"/>
      <c r="U406" s="1553"/>
      <c r="V406" s="1553"/>
      <c r="W406" s="1553"/>
      <c r="X406" s="1553"/>
      <c r="Y406" s="1553"/>
      <c r="Z406" s="1553"/>
      <c r="AA406" s="1553"/>
      <c r="AB406" s="1553"/>
      <c r="AC406" s="1553"/>
      <c r="AD406" s="1553"/>
      <c r="AE406" s="1553"/>
    </row>
    <row r="407">
      <c r="A407" s="1553"/>
      <c r="B407" s="1553"/>
      <c r="C407" s="1553"/>
      <c r="D407" s="1553"/>
      <c r="E407" s="1553"/>
      <c r="F407" s="1553"/>
      <c r="G407" s="1553"/>
      <c r="H407" s="1553"/>
      <c r="I407" s="1553"/>
      <c r="J407" s="1553"/>
      <c r="K407" s="1553"/>
      <c r="L407" s="1553"/>
      <c r="M407" s="1553"/>
      <c r="N407" s="1553"/>
      <c r="O407" s="1553"/>
      <c r="P407" s="1553"/>
      <c r="Q407" s="1598"/>
      <c r="R407" s="1553"/>
      <c r="S407" s="1553"/>
      <c r="T407" s="1553"/>
      <c r="U407" s="1553"/>
      <c r="V407" s="1553"/>
      <c r="W407" s="1553"/>
      <c r="X407" s="1553"/>
      <c r="Y407" s="1553"/>
      <c r="Z407" s="1553"/>
      <c r="AA407" s="1553"/>
      <c r="AB407" s="1553"/>
      <c r="AC407" s="1553"/>
      <c r="AD407" s="1553"/>
      <c r="AE407" s="1553"/>
    </row>
    <row r="408">
      <c r="A408" s="1553"/>
      <c r="B408" s="1553"/>
      <c r="C408" s="1553"/>
      <c r="D408" s="1553"/>
      <c r="E408" s="1553"/>
      <c r="F408" s="1553"/>
      <c r="G408" s="1553"/>
      <c r="H408" s="1553"/>
      <c r="I408" s="1553"/>
      <c r="J408" s="1553"/>
      <c r="K408" s="1553"/>
      <c r="L408" s="1553"/>
      <c r="M408" s="1553"/>
      <c r="N408" s="1553"/>
      <c r="O408" s="1553"/>
      <c r="P408" s="1553"/>
      <c r="Q408" s="1598"/>
      <c r="R408" s="1553"/>
      <c r="S408" s="1553"/>
      <c r="T408" s="1553"/>
      <c r="U408" s="1553"/>
      <c r="V408" s="1553"/>
      <c r="W408" s="1553"/>
      <c r="X408" s="1553"/>
      <c r="Y408" s="1553"/>
      <c r="Z408" s="1553"/>
      <c r="AA408" s="1553"/>
      <c r="AB408" s="1553"/>
      <c r="AC408" s="1553"/>
      <c r="AD408" s="1553"/>
      <c r="AE408" s="1553"/>
    </row>
    <row r="409">
      <c r="A409" s="1553"/>
      <c r="B409" s="1553"/>
      <c r="C409" s="1553"/>
      <c r="D409" s="1553"/>
      <c r="E409" s="1553"/>
      <c r="F409" s="1553"/>
      <c r="G409" s="1553"/>
      <c r="H409" s="1553"/>
      <c r="I409" s="1553"/>
      <c r="J409" s="1553"/>
      <c r="K409" s="1553"/>
      <c r="L409" s="1553"/>
      <c r="M409" s="1553"/>
      <c r="N409" s="1553"/>
      <c r="O409" s="1553"/>
      <c r="P409" s="1553"/>
      <c r="Q409" s="1598"/>
      <c r="R409" s="1553"/>
      <c r="S409" s="1553"/>
      <c r="T409" s="1553"/>
      <c r="U409" s="1553"/>
      <c r="V409" s="1553"/>
      <c r="W409" s="1553"/>
      <c r="X409" s="1553"/>
      <c r="Y409" s="1553"/>
      <c r="Z409" s="1553"/>
      <c r="AA409" s="1553"/>
      <c r="AB409" s="1553"/>
      <c r="AC409" s="1553"/>
      <c r="AD409" s="1553"/>
      <c r="AE409" s="1553"/>
    </row>
    <row r="410">
      <c r="A410" s="1553"/>
      <c r="B410" s="1553"/>
      <c r="C410" s="1553"/>
      <c r="D410" s="1553"/>
      <c r="E410" s="1553"/>
      <c r="F410" s="1553"/>
      <c r="G410" s="1553"/>
      <c r="H410" s="1553"/>
      <c r="I410" s="1553"/>
      <c r="J410" s="1553"/>
      <c r="K410" s="1553"/>
      <c r="L410" s="1553"/>
      <c r="M410" s="1553"/>
      <c r="N410" s="1553"/>
      <c r="O410" s="1553"/>
      <c r="P410" s="1553"/>
      <c r="Q410" s="1598"/>
      <c r="R410" s="1553"/>
      <c r="S410" s="1553"/>
      <c r="T410" s="1553"/>
      <c r="U410" s="1553"/>
      <c r="V410" s="1553"/>
      <c r="W410" s="1553"/>
      <c r="X410" s="1553"/>
      <c r="Y410" s="1553"/>
      <c r="Z410" s="1553"/>
      <c r="AA410" s="1553"/>
      <c r="AB410" s="1553"/>
      <c r="AC410" s="1553"/>
      <c r="AD410" s="1553"/>
      <c r="AE410" s="1553"/>
    </row>
    <row r="411">
      <c r="A411" s="1553"/>
      <c r="B411" s="1553"/>
      <c r="C411" s="1553"/>
      <c r="D411" s="1553"/>
      <c r="E411" s="1553"/>
      <c r="F411" s="1553"/>
      <c r="G411" s="1553"/>
      <c r="H411" s="1553"/>
      <c r="I411" s="1553"/>
      <c r="J411" s="1553"/>
      <c r="K411" s="1553"/>
      <c r="L411" s="1553"/>
      <c r="M411" s="1553"/>
      <c r="N411" s="1553"/>
      <c r="O411" s="1553"/>
      <c r="P411" s="1553"/>
      <c r="Q411" s="1598"/>
      <c r="R411" s="1553"/>
      <c r="S411" s="1553"/>
      <c r="T411" s="1553"/>
      <c r="U411" s="1553"/>
      <c r="V411" s="1553"/>
      <c r="W411" s="1553"/>
      <c r="X411" s="1553"/>
      <c r="Y411" s="1553"/>
      <c r="Z411" s="1553"/>
      <c r="AA411" s="1553"/>
      <c r="AB411" s="1553"/>
      <c r="AC411" s="1553"/>
      <c r="AD411" s="1553"/>
      <c r="AE411" s="1553"/>
    </row>
    <row r="412">
      <c r="A412" s="1553"/>
      <c r="B412" s="1553"/>
      <c r="C412" s="1553"/>
      <c r="D412" s="1553"/>
      <c r="E412" s="1553"/>
      <c r="F412" s="1553"/>
      <c r="G412" s="1553"/>
      <c r="H412" s="1553"/>
      <c r="I412" s="1553"/>
      <c r="J412" s="1553"/>
      <c r="K412" s="1553"/>
      <c r="L412" s="1553"/>
      <c r="M412" s="1553"/>
      <c r="N412" s="1553"/>
      <c r="O412" s="1553"/>
      <c r="P412" s="1553"/>
      <c r="Q412" s="1598"/>
      <c r="R412" s="1553"/>
      <c r="S412" s="1553"/>
      <c r="T412" s="1553"/>
      <c r="U412" s="1553"/>
      <c r="V412" s="1553"/>
      <c r="W412" s="1553"/>
      <c r="X412" s="1553"/>
      <c r="Y412" s="1553"/>
      <c r="Z412" s="1553"/>
      <c r="AA412" s="1553"/>
      <c r="AB412" s="1553"/>
      <c r="AC412" s="1553"/>
      <c r="AD412" s="1553"/>
      <c r="AE412" s="1553"/>
    </row>
    <row r="413">
      <c r="A413" s="1553"/>
      <c r="B413" s="1553"/>
      <c r="C413" s="1553"/>
      <c r="D413" s="1553"/>
      <c r="E413" s="1553"/>
      <c r="F413" s="1553"/>
      <c r="G413" s="1553"/>
      <c r="H413" s="1553"/>
      <c r="I413" s="1553"/>
      <c r="J413" s="1553"/>
      <c r="K413" s="1553"/>
      <c r="L413" s="1553"/>
      <c r="M413" s="1553"/>
      <c r="N413" s="1553"/>
      <c r="O413" s="1553"/>
      <c r="P413" s="1553"/>
      <c r="Q413" s="1598"/>
      <c r="R413" s="1553"/>
      <c r="S413" s="1553"/>
      <c r="T413" s="1553"/>
      <c r="U413" s="1553"/>
      <c r="V413" s="1553"/>
      <c r="W413" s="1553"/>
      <c r="X413" s="1553"/>
      <c r="Y413" s="1553"/>
      <c r="Z413" s="1553"/>
      <c r="AA413" s="1553"/>
      <c r="AB413" s="1553"/>
      <c r="AC413" s="1553"/>
      <c r="AD413" s="1553"/>
      <c r="AE413" s="1553"/>
    </row>
    <row r="414">
      <c r="A414" s="1553"/>
      <c r="B414" s="1553"/>
      <c r="C414" s="1553"/>
      <c r="D414" s="1553"/>
      <c r="E414" s="1553"/>
      <c r="F414" s="1553"/>
      <c r="G414" s="1553"/>
      <c r="H414" s="1553"/>
      <c r="I414" s="1553"/>
      <c r="J414" s="1553"/>
      <c r="K414" s="1553"/>
      <c r="L414" s="1553"/>
      <c r="M414" s="1553"/>
      <c r="N414" s="1553"/>
      <c r="O414" s="1553"/>
      <c r="P414" s="1553"/>
      <c r="Q414" s="1598"/>
      <c r="R414" s="1553"/>
      <c r="S414" s="1553"/>
      <c r="T414" s="1553"/>
      <c r="U414" s="1553"/>
      <c r="V414" s="1553"/>
      <c r="W414" s="1553"/>
      <c r="X414" s="1553"/>
      <c r="Y414" s="1553"/>
      <c r="Z414" s="1553"/>
      <c r="AA414" s="1553"/>
      <c r="AB414" s="1553"/>
      <c r="AC414" s="1553"/>
      <c r="AD414" s="1553"/>
      <c r="AE414" s="1553"/>
    </row>
    <row r="415">
      <c r="A415" s="1553"/>
      <c r="B415" s="1553"/>
      <c r="C415" s="1553"/>
      <c r="D415" s="1553"/>
      <c r="E415" s="1553"/>
      <c r="F415" s="1553"/>
      <c r="G415" s="1553"/>
      <c r="H415" s="1553"/>
      <c r="I415" s="1553"/>
      <c r="J415" s="1553"/>
      <c r="K415" s="1553"/>
      <c r="L415" s="1553"/>
      <c r="M415" s="1553"/>
      <c r="N415" s="1553"/>
      <c r="O415" s="1553"/>
      <c r="P415" s="1553"/>
      <c r="Q415" s="1598"/>
      <c r="R415" s="1553"/>
      <c r="S415" s="1553"/>
      <c r="T415" s="1553"/>
      <c r="U415" s="1553"/>
      <c r="V415" s="1553"/>
      <c r="W415" s="1553"/>
      <c r="X415" s="1553"/>
      <c r="Y415" s="1553"/>
      <c r="Z415" s="1553"/>
      <c r="AA415" s="1553"/>
      <c r="AB415" s="1553"/>
      <c r="AC415" s="1553"/>
      <c r="AD415" s="1553"/>
      <c r="AE415" s="1553"/>
    </row>
    <row r="416">
      <c r="A416" s="1553"/>
      <c r="B416" s="1553"/>
      <c r="C416" s="1553"/>
      <c r="D416" s="1553"/>
      <c r="E416" s="1553"/>
      <c r="F416" s="1553"/>
      <c r="G416" s="1553"/>
      <c r="H416" s="1553"/>
      <c r="I416" s="1553"/>
      <c r="J416" s="1553"/>
      <c r="K416" s="1553"/>
      <c r="L416" s="1553"/>
      <c r="M416" s="1553"/>
      <c r="N416" s="1553"/>
      <c r="O416" s="1553"/>
      <c r="P416" s="1553"/>
      <c r="Q416" s="1598"/>
      <c r="R416" s="1553"/>
      <c r="S416" s="1553"/>
      <c r="T416" s="1553"/>
      <c r="U416" s="1553"/>
      <c r="V416" s="1553"/>
      <c r="W416" s="1553"/>
      <c r="X416" s="1553"/>
      <c r="Y416" s="1553"/>
      <c r="Z416" s="1553"/>
      <c r="AA416" s="1553"/>
      <c r="AB416" s="1553"/>
      <c r="AC416" s="1553"/>
      <c r="AD416" s="1553"/>
      <c r="AE416" s="1553"/>
    </row>
    <row r="417">
      <c r="A417" s="1553"/>
      <c r="B417" s="1553"/>
      <c r="C417" s="1553"/>
      <c r="D417" s="1553"/>
      <c r="E417" s="1553"/>
      <c r="F417" s="1553"/>
      <c r="G417" s="1553"/>
      <c r="H417" s="1553"/>
      <c r="I417" s="1553"/>
      <c r="J417" s="1553"/>
      <c r="K417" s="1553"/>
      <c r="L417" s="1553"/>
      <c r="M417" s="1553"/>
      <c r="N417" s="1553"/>
      <c r="O417" s="1553"/>
      <c r="P417" s="1553"/>
      <c r="Q417" s="1598"/>
      <c r="R417" s="1553"/>
      <c r="S417" s="1553"/>
      <c r="T417" s="1553"/>
      <c r="U417" s="1553"/>
      <c r="V417" s="1553"/>
      <c r="W417" s="1553"/>
      <c r="X417" s="1553"/>
      <c r="Y417" s="1553"/>
      <c r="Z417" s="1553"/>
      <c r="AA417" s="1553"/>
      <c r="AB417" s="1553"/>
      <c r="AC417" s="1553"/>
      <c r="AD417" s="1553"/>
      <c r="AE417" s="1553"/>
    </row>
    <row r="418">
      <c r="A418" s="1553"/>
      <c r="B418" s="1553"/>
      <c r="C418" s="1553"/>
      <c r="D418" s="1553"/>
      <c r="E418" s="1553"/>
      <c r="F418" s="1553"/>
      <c r="G418" s="1553"/>
      <c r="H418" s="1553"/>
      <c r="I418" s="1553"/>
      <c r="J418" s="1553"/>
      <c r="K418" s="1553"/>
      <c r="L418" s="1553"/>
      <c r="M418" s="1553"/>
      <c r="N418" s="1553"/>
      <c r="O418" s="1553"/>
      <c r="P418" s="1553"/>
      <c r="Q418" s="1598"/>
      <c r="R418" s="1553"/>
      <c r="S418" s="1553"/>
      <c r="T418" s="1553"/>
      <c r="U418" s="1553"/>
      <c r="V418" s="1553"/>
      <c r="W418" s="1553"/>
      <c r="X418" s="1553"/>
      <c r="Y418" s="1553"/>
      <c r="Z418" s="1553"/>
      <c r="AA418" s="1553"/>
      <c r="AB418" s="1553"/>
      <c r="AC418" s="1553"/>
      <c r="AD418" s="1553"/>
      <c r="AE418" s="1553"/>
    </row>
    <row r="419">
      <c r="A419" s="1553"/>
      <c r="B419" s="1553"/>
      <c r="C419" s="1553"/>
      <c r="D419" s="1553"/>
      <c r="E419" s="1553"/>
      <c r="F419" s="1553"/>
      <c r="G419" s="1553"/>
      <c r="H419" s="1553"/>
      <c r="I419" s="1553"/>
      <c r="J419" s="1553"/>
      <c r="K419" s="1553"/>
      <c r="L419" s="1553"/>
      <c r="M419" s="1553"/>
      <c r="N419" s="1553"/>
      <c r="O419" s="1553"/>
      <c r="P419" s="1553"/>
      <c r="Q419" s="1598"/>
      <c r="R419" s="1553"/>
      <c r="S419" s="1553"/>
      <c r="T419" s="1553"/>
      <c r="U419" s="1553"/>
      <c r="V419" s="1553"/>
      <c r="W419" s="1553"/>
      <c r="X419" s="1553"/>
      <c r="Y419" s="1553"/>
      <c r="Z419" s="1553"/>
      <c r="AA419" s="1553"/>
      <c r="AB419" s="1553"/>
      <c r="AC419" s="1553"/>
      <c r="AD419" s="1553"/>
      <c r="AE419" s="1553"/>
    </row>
    <row r="420">
      <c r="A420" s="1553"/>
      <c r="B420" s="1553"/>
      <c r="C420" s="1553"/>
      <c r="D420" s="1553"/>
      <c r="E420" s="1553"/>
      <c r="F420" s="1553"/>
      <c r="G420" s="1553"/>
      <c r="H420" s="1553"/>
      <c r="I420" s="1553"/>
      <c r="J420" s="1553"/>
      <c r="K420" s="1553"/>
      <c r="L420" s="1553"/>
      <c r="M420" s="1553"/>
      <c r="N420" s="1553"/>
      <c r="O420" s="1553"/>
      <c r="P420" s="1553"/>
      <c r="Q420" s="1598"/>
      <c r="R420" s="1553"/>
      <c r="S420" s="1553"/>
      <c r="T420" s="1553"/>
      <c r="U420" s="1553"/>
      <c r="V420" s="1553"/>
      <c r="W420" s="1553"/>
      <c r="X420" s="1553"/>
      <c r="Y420" s="1553"/>
      <c r="Z420" s="1553"/>
      <c r="AA420" s="1553"/>
      <c r="AB420" s="1553"/>
      <c r="AC420" s="1553"/>
      <c r="AD420" s="1553"/>
      <c r="AE420" s="1553"/>
    </row>
    <row r="421">
      <c r="A421" s="1553"/>
      <c r="B421" s="1553"/>
      <c r="C421" s="1553"/>
      <c r="D421" s="1553"/>
      <c r="E421" s="1553"/>
      <c r="F421" s="1553"/>
      <c r="G421" s="1553"/>
      <c r="H421" s="1553"/>
      <c r="I421" s="1553"/>
      <c r="J421" s="1553"/>
      <c r="K421" s="1553"/>
      <c r="L421" s="1553"/>
      <c r="M421" s="1553"/>
      <c r="N421" s="1553"/>
      <c r="O421" s="1553"/>
      <c r="P421" s="1553"/>
      <c r="Q421" s="1598"/>
      <c r="R421" s="1553"/>
      <c r="S421" s="1553"/>
      <c r="T421" s="1553"/>
      <c r="U421" s="1553"/>
      <c r="V421" s="1553"/>
      <c r="W421" s="1553"/>
      <c r="X421" s="1553"/>
      <c r="Y421" s="1553"/>
      <c r="Z421" s="1553"/>
      <c r="AA421" s="1553"/>
      <c r="AB421" s="1553"/>
      <c r="AC421" s="1553"/>
      <c r="AD421" s="1553"/>
      <c r="AE421" s="1553"/>
    </row>
    <row r="422">
      <c r="A422" s="1553"/>
      <c r="B422" s="1553"/>
      <c r="C422" s="1553"/>
      <c r="D422" s="1553"/>
      <c r="E422" s="1553"/>
      <c r="F422" s="1553"/>
      <c r="G422" s="1553"/>
      <c r="H422" s="1553"/>
      <c r="I422" s="1553"/>
      <c r="J422" s="1553"/>
      <c r="K422" s="1553"/>
      <c r="L422" s="1553"/>
      <c r="M422" s="1553"/>
      <c r="N422" s="1553"/>
      <c r="O422" s="1553"/>
      <c r="P422" s="1553"/>
      <c r="Q422" s="1598"/>
      <c r="R422" s="1553"/>
      <c r="S422" s="1553"/>
      <c r="T422" s="1553"/>
      <c r="U422" s="1553"/>
      <c r="V422" s="1553"/>
      <c r="W422" s="1553"/>
      <c r="X422" s="1553"/>
      <c r="Y422" s="1553"/>
      <c r="Z422" s="1553"/>
      <c r="AA422" s="1553"/>
      <c r="AB422" s="1553"/>
      <c r="AC422" s="1553"/>
      <c r="AD422" s="1553"/>
      <c r="AE422" s="1553"/>
    </row>
    <row r="423">
      <c r="A423" s="1553"/>
      <c r="B423" s="1553"/>
      <c r="C423" s="1553"/>
      <c r="D423" s="1553"/>
      <c r="E423" s="1553"/>
      <c r="F423" s="1553"/>
      <c r="G423" s="1553"/>
      <c r="H423" s="1553"/>
      <c r="I423" s="1553"/>
      <c r="J423" s="1553"/>
      <c r="K423" s="1553"/>
      <c r="L423" s="1553"/>
      <c r="M423" s="1553"/>
      <c r="N423" s="1553"/>
      <c r="O423" s="1553"/>
      <c r="P423" s="1553"/>
      <c r="Q423" s="1598"/>
      <c r="R423" s="1553"/>
      <c r="S423" s="1553"/>
      <c r="T423" s="1553"/>
      <c r="U423" s="1553"/>
      <c r="V423" s="1553"/>
      <c r="W423" s="1553"/>
      <c r="X423" s="1553"/>
      <c r="Y423" s="1553"/>
      <c r="Z423" s="1553"/>
      <c r="AA423" s="1553"/>
      <c r="AB423" s="1553"/>
      <c r="AC423" s="1553"/>
      <c r="AD423" s="1553"/>
      <c r="AE423" s="1553"/>
    </row>
    <row r="424">
      <c r="A424" s="1553"/>
      <c r="B424" s="1553"/>
      <c r="C424" s="1553"/>
      <c r="D424" s="1553"/>
      <c r="E424" s="1553"/>
      <c r="F424" s="1553"/>
      <c r="G424" s="1553"/>
      <c r="H424" s="1553"/>
      <c r="I424" s="1553"/>
      <c r="J424" s="1553"/>
      <c r="K424" s="1553"/>
      <c r="L424" s="1553"/>
      <c r="M424" s="1553"/>
      <c r="N424" s="1553"/>
      <c r="O424" s="1553"/>
      <c r="P424" s="1553"/>
      <c r="Q424" s="1598"/>
      <c r="R424" s="1553"/>
      <c r="S424" s="1553"/>
      <c r="T424" s="1553"/>
      <c r="U424" s="1553"/>
      <c r="V424" s="1553"/>
      <c r="W424" s="1553"/>
      <c r="X424" s="1553"/>
      <c r="Y424" s="1553"/>
      <c r="Z424" s="1553"/>
      <c r="AA424" s="1553"/>
      <c r="AB424" s="1553"/>
      <c r="AC424" s="1553"/>
      <c r="AD424" s="1553"/>
      <c r="AE424" s="1553"/>
    </row>
    <row r="425">
      <c r="A425" s="1553"/>
      <c r="B425" s="1553"/>
      <c r="C425" s="1553"/>
      <c r="D425" s="1553"/>
      <c r="E425" s="1553"/>
      <c r="F425" s="1553"/>
      <c r="G425" s="1553"/>
      <c r="H425" s="1553"/>
      <c r="I425" s="1553"/>
      <c r="J425" s="1553"/>
      <c r="K425" s="1553"/>
      <c r="L425" s="1553"/>
      <c r="M425" s="1553"/>
      <c r="N425" s="1553"/>
      <c r="O425" s="1553"/>
      <c r="P425" s="1553"/>
      <c r="Q425" s="1598"/>
      <c r="R425" s="1553"/>
      <c r="S425" s="1553"/>
      <c r="T425" s="1553"/>
      <c r="U425" s="1553"/>
      <c r="V425" s="1553"/>
      <c r="W425" s="1553"/>
      <c r="X425" s="1553"/>
      <c r="Y425" s="1553"/>
      <c r="Z425" s="1553"/>
      <c r="AA425" s="1553"/>
      <c r="AB425" s="1553"/>
      <c r="AC425" s="1553"/>
      <c r="AD425" s="1553"/>
      <c r="AE425" s="1553"/>
    </row>
    <row r="426">
      <c r="A426" s="1553"/>
      <c r="B426" s="1553"/>
      <c r="C426" s="1553"/>
      <c r="D426" s="1553"/>
      <c r="E426" s="1553"/>
      <c r="F426" s="1553"/>
      <c r="G426" s="1553"/>
      <c r="H426" s="1553"/>
      <c r="I426" s="1553"/>
      <c r="J426" s="1553"/>
      <c r="K426" s="1553"/>
      <c r="L426" s="1553"/>
      <c r="M426" s="1553"/>
      <c r="N426" s="1553"/>
      <c r="O426" s="1553"/>
      <c r="P426" s="1553"/>
      <c r="Q426" s="1598"/>
      <c r="R426" s="1553"/>
      <c r="S426" s="1553"/>
      <c r="T426" s="1553"/>
      <c r="U426" s="1553"/>
      <c r="V426" s="1553"/>
      <c r="W426" s="1553"/>
      <c r="X426" s="1553"/>
      <c r="Y426" s="1553"/>
      <c r="Z426" s="1553"/>
      <c r="AA426" s="1553"/>
      <c r="AB426" s="1553"/>
      <c r="AC426" s="1553"/>
      <c r="AD426" s="1553"/>
      <c r="AE426" s="1553"/>
    </row>
    <row r="427">
      <c r="A427" s="1553"/>
      <c r="B427" s="1553"/>
      <c r="C427" s="1553"/>
      <c r="D427" s="1553"/>
      <c r="E427" s="1553"/>
      <c r="F427" s="1553"/>
      <c r="G427" s="1553"/>
      <c r="H427" s="1553"/>
      <c r="I427" s="1553"/>
      <c r="J427" s="1553"/>
      <c r="K427" s="1553"/>
      <c r="L427" s="1553"/>
      <c r="M427" s="1553"/>
      <c r="N427" s="1553"/>
      <c r="O427" s="1553"/>
      <c r="P427" s="1553"/>
      <c r="Q427" s="1598"/>
      <c r="R427" s="1553"/>
      <c r="S427" s="1553"/>
      <c r="T427" s="1553"/>
      <c r="U427" s="1553"/>
      <c r="V427" s="1553"/>
      <c r="W427" s="1553"/>
      <c r="X427" s="1553"/>
      <c r="Y427" s="1553"/>
      <c r="Z427" s="1553"/>
      <c r="AA427" s="1553"/>
      <c r="AB427" s="1553"/>
      <c r="AC427" s="1553"/>
      <c r="AD427" s="1553"/>
      <c r="AE427" s="1553"/>
    </row>
    <row r="428">
      <c r="A428" s="1553"/>
      <c r="B428" s="1553"/>
      <c r="C428" s="1553"/>
      <c r="D428" s="1553"/>
      <c r="E428" s="1553"/>
      <c r="F428" s="1553"/>
      <c r="G428" s="1553"/>
      <c r="H428" s="1553"/>
      <c r="I428" s="1553"/>
      <c r="J428" s="1553"/>
      <c r="K428" s="1553"/>
      <c r="L428" s="1553"/>
      <c r="M428" s="1553"/>
      <c r="N428" s="1553"/>
      <c r="O428" s="1553"/>
      <c r="P428" s="1553"/>
      <c r="Q428" s="1598"/>
      <c r="R428" s="1553"/>
      <c r="S428" s="1553"/>
      <c r="T428" s="1553"/>
      <c r="U428" s="1553"/>
      <c r="V428" s="1553"/>
      <c r="W428" s="1553"/>
      <c r="X428" s="1553"/>
      <c r="Y428" s="1553"/>
      <c r="Z428" s="1553"/>
      <c r="AA428" s="1553"/>
      <c r="AB428" s="1553"/>
      <c r="AC428" s="1553"/>
      <c r="AD428" s="1553"/>
      <c r="AE428" s="1553"/>
    </row>
  </sheetData>
  <autoFilter ref="A1:AE390"/>
  <mergeCells>
    <mergeCell ref="B335:C335"/>
    <mergeCell ref="B334:C334"/>
    <mergeCell ref="B329:C329"/>
    <mergeCell ref="A325:A335"/>
    <mergeCell ref="A323:A324"/>
    <mergeCell ref="B323:C323"/>
    <mergeCell ref="D323:I323"/>
    <mergeCell ref="J323:AC323"/>
    <mergeCell ref="B322:C322"/>
    <mergeCell ref="A317:A322"/>
    <mergeCell ref="B314:C314"/>
    <mergeCell ref="B313:C313"/>
    <mergeCell ref="B309:C309"/>
    <mergeCell ref="A305:A314"/>
    <mergeCell ref="A303:A304"/>
    <mergeCell ref="B303:C303"/>
    <mergeCell ref="D303:I303"/>
    <mergeCell ref="J303:AC303"/>
    <mergeCell ref="B277:C277"/>
    <mergeCell ref="B276:C276"/>
    <mergeCell ref="B272:C272"/>
    <mergeCell ref="A268:A277"/>
    <mergeCell ref="A266:A267"/>
    <mergeCell ref="B266:C266"/>
    <mergeCell ref="D266:I266"/>
    <mergeCell ref="J266:AC266"/>
    <mergeCell ref="A242:A252"/>
    <mergeCell ref="B246:C246"/>
    <mergeCell ref="B251:C251"/>
    <mergeCell ref="B252:C252"/>
    <mergeCell ref="A240:A241"/>
    <mergeCell ref="B240:C240"/>
    <mergeCell ref="D240:I240"/>
    <mergeCell ref="J240:AC240"/>
    <mergeCell ref="A228:A239"/>
    <mergeCell ref="B238:C238"/>
    <mergeCell ref="B239:C239"/>
    <mergeCell ref="B233:C233"/>
    <mergeCell ref="A226:A227"/>
    <mergeCell ref="B226:C226"/>
    <mergeCell ref="D226:I226"/>
    <mergeCell ref="J226:AC226"/>
    <mergeCell ref="A214:A215"/>
    <mergeCell ref="B214:C214"/>
    <mergeCell ref="D214:I214"/>
    <mergeCell ref="J214:AC214"/>
    <mergeCell ref="A190:A200"/>
    <mergeCell ref="B199:C199"/>
    <mergeCell ref="B200:C200"/>
    <mergeCell ref="B193:C193"/>
    <mergeCell ref="A188:A189"/>
    <mergeCell ref="B188:C188"/>
    <mergeCell ref="D188:I188"/>
    <mergeCell ref="J188:AC188"/>
    <mergeCell ref="A177:A187"/>
    <mergeCell ref="B182:C182"/>
    <mergeCell ref="B186:C186"/>
    <mergeCell ref="B187:C187"/>
    <mergeCell ref="A175:A176"/>
    <mergeCell ref="B175:C175"/>
    <mergeCell ref="D175:I175"/>
    <mergeCell ref="J175:AC175"/>
    <mergeCell ref="A163:A174"/>
    <mergeCell ref="B173:C173"/>
    <mergeCell ref="B174:C174"/>
    <mergeCell ref="B167:C167"/>
    <mergeCell ref="A161:A162"/>
    <mergeCell ref="B161:C161"/>
    <mergeCell ref="D161:I161"/>
    <mergeCell ref="J161:AC161"/>
    <mergeCell ref="B154:C154"/>
    <mergeCell ref="B160:C160"/>
    <mergeCell ref="B159:C159"/>
    <mergeCell ref="A150:A160"/>
    <mergeCell ref="A148:A149"/>
    <mergeCell ref="B148:C148"/>
    <mergeCell ref="D148:I148"/>
    <mergeCell ref="J148:AC148"/>
    <mergeCell ref="B147:C147"/>
    <mergeCell ref="B146:C146"/>
    <mergeCell ref="B141:C141"/>
    <mergeCell ref="A137:A147"/>
    <mergeCell ref="A135:A136"/>
    <mergeCell ref="B135:C135"/>
    <mergeCell ref="D135:I135"/>
    <mergeCell ref="J135:AC135"/>
    <mergeCell ref="A1:A2"/>
    <mergeCell ref="B1:C1"/>
    <mergeCell ref="D1:I1"/>
    <mergeCell ref="J1:AC1"/>
    <mergeCell ref="A3:A11"/>
    <mergeCell ref="B6:C6"/>
    <mergeCell ref="B10:C10"/>
    <mergeCell ref="B11:C11"/>
    <mergeCell ref="A12:A13"/>
    <mergeCell ref="B12:C12"/>
    <mergeCell ref="D12:I12"/>
    <mergeCell ref="J12:AC12"/>
    <mergeCell ref="A14:A22"/>
    <mergeCell ref="B17:C17"/>
    <mergeCell ref="B21:C21"/>
    <mergeCell ref="B22:C22"/>
    <mergeCell ref="A23:A24"/>
    <mergeCell ref="B23:C23"/>
    <mergeCell ref="D23:I23"/>
    <mergeCell ref="J23:AC23"/>
    <mergeCell ref="A25:A36"/>
    <mergeCell ref="B29:C29"/>
    <mergeCell ref="B35:C35"/>
    <mergeCell ref="B36:C36"/>
    <mergeCell ref="A37:A38"/>
    <mergeCell ref="B37:C37"/>
    <mergeCell ref="D37:I37"/>
    <mergeCell ref="J37:AC37"/>
    <mergeCell ref="A39:A49"/>
    <mergeCell ref="B43:C43"/>
    <mergeCell ref="B48:C48"/>
    <mergeCell ref="B49:C49"/>
    <mergeCell ref="A50:A51"/>
    <mergeCell ref="B50:C50"/>
    <mergeCell ref="D50:I50"/>
    <mergeCell ref="J50:AC50"/>
    <mergeCell ref="A52:A60"/>
    <mergeCell ref="B55:C55"/>
    <mergeCell ref="B59:C59"/>
    <mergeCell ref="B60:C60"/>
    <mergeCell ref="A61:A62"/>
    <mergeCell ref="B61:C61"/>
    <mergeCell ref="D61:I61"/>
    <mergeCell ref="J61:AC61"/>
    <mergeCell ref="A63:A72"/>
    <mergeCell ref="B66:C66"/>
    <mergeCell ref="B71:C71"/>
    <mergeCell ref="B72:C72"/>
    <mergeCell ref="A73:A74"/>
    <mergeCell ref="B73:C73"/>
    <mergeCell ref="D73:I73"/>
    <mergeCell ref="J73:AC73"/>
    <mergeCell ref="A75:A84"/>
    <mergeCell ref="B79:C79"/>
    <mergeCell ref="B83:C83"/>
    <mergeCell ref="B84:C84"/>
    <mergeCell ref="A85:A86"/>
    <mergeCell ref="B85:C85"/>
    <mergeCell ref="D85:I85"/>
    <mergeCell ref="J85:AC85"/>
    <mergeCell ref="A87:A95"/>
    <mergeCell ref="B90:C90"/>
    <mergeCell ref="B94:C94"/>
    <mergeCell ref="B95:C95"/>
    <mergeCell ref="A96:A97"/>
    <mergeCell ref="B96:C96"/>
    <mergeCell ref="D96:I96"/>
    <mergeCell ref="J96:AC96"/>
    <mergeCell ref="A98:A108"/>
    <mergeCell ref="B102:C102"/>
    <mergeCell ref="B107:C107"/>
    <mergeCell ref="B108:C108"/>
    <mergeCell ref="A109:A110"/>
    <mergeCell ref="B109:C109"/>
    <mergeCell ref="D109:I109"/>
    <mergeCell ref="J109:AC109"/>
    <mergeCell ref="A111:A121"/>
    <mergeCell ref="B115:C115"/>
    <mergeCell ref="B120:C120"/>
    <mergeCell ref="B121:C121"/>
    <mergeCell ref="A122:A123"/>
    <mergeCell ref="B122:C122"/>
    <mergeCell ref="D122:I122"/>
    <mergeCell ref="J122:AC122"/>
    <mergeCell ref="A124:A134"/>
    <mergeCell ref="B128:C128"/>
    <mergeCell ref="B133:C133"/>
    <mergeCell ref="B134:C134"/>
    <mergeCell ref="A201:A202"/>
    <mergeCell ref="B201:C201"/>
    <mergeCell ref="D201:I201"/>
    <mergeCell ref="J201:AC201"/>
    <mergeCell ref="B213:C213"/>
    <mergeCell ref="B212:C212"/>
    <mergeCell ref="B207:C207"/>
    <mergeCell ref="A203:A213"/>
    <mergeCell ref="A216:A225"/>
    <mergeCell ref="B220:C220"/>
    <mergeCell ref="B224:C224"/>
    <mergeCell ref="B225:C225"/>
    <mergeCell ref="A253:A254"/>
    <mergeCell ref="B253:C253"/>
    <mergeCell ref="D253:I253"/>
    <mergeCell ref="J253:AC253"/>
    <mergeCell ref="A255:A265"/>
    <mergeCell ref="B259:C259"/>
    <mergeCell ref="B264:C264"/>
    <mergeCell ref="B265:C265"/>
    <mergeCell ref="A278:A279"/>
    <mergeCell ref="B278:C278"/>
    <mergeCell ref="D278:I278"/>
    <mergeCell ref="J278:AC278"/>
    <mergeCell ref="A280:A290"/>
    <mergeCell ref="B284:C284"/>
    <mergeCell ref="B289:C289"/>
    <mergeCell ref="B290:C290"/>
    <mergeCell ref="A291:A292"/>
    <mergeCell ref="B291:C291"/>
    <mergeCell ref="D291:I291"/>
    <mergeCell ref="J291:AC291"/>
    <mergeCell ref="A293:A302"/>
    <mergeCell ref="B297:C297"/>
    <mergeCell ref="B301:C301"/>
    <mergeCell ref="B302:C302"/>
    <mergeCell ref="A315:A316"/>
    <mergeCell ref="B315:C315"/>
    <mergeCell ref="D315:I315"/>
    <mergeCell ref="J315:AC315"/>
    <mergeCell ref="B321:C321"/>
    <mergeCell ref="A336:A337"/>
    <mergeCell ref="B336:C336"/>
    <mergeCell ref="D336:I336"/>
    <mergeCell ref="J336:AC336"/>
    <mergeCell ref="A338:A348"/>
    <mergeCell ref="B342:C342"/>
    <mergeCell ref="B347:C347"/>
    <mergeCell ref="B348:C348"/>
    <mergeCell ref="A349:A350"/>
    <mergeCell ref="B349:C349"/>
    <mergeCell ref="D349:I349"/>
    <mergeCell ref="J349:AC349"/>
    <mergeCell ref="A351:A361"/>
    <mergeCell ref="B355:C355"/>
    <mergeCell ref="B360:C360"/>
    <mergeCell ref="B361:C361"/>
  </mergeCell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7" min="17" style="0" width="14.929577464788732"/>
    <col collapsed="false" customWidth="true" hidden="false" max="16" min="16" style="0" width="14.47887323943662"/>
  </cols>
  <sheetData>
    <row r="1">
      <c r="A1" s="1601" t="s">
        <v>1195</v>
      </c>
      <c r="B1" s="1601" t="s">
        <v>1196</v>
      </c>
      <c r="C1" s="1601"/>
      <c r="D1" s="1602" t="s">
        <v>1197</v>
      </c>
      <c r="E1" s="1602"/>
      <c r="F1" s="1602"/>
      <c r="G1" s="1602"/>
      <c r="H1" s="1602"/>
      <c r="I1" s="1602"/>
      <c r="J1" s="1603" t="s">
        <v>1198</v>
      </c>
      <c r="K1" s="1603"/>
      <c r="L1" s="1603"/>
      <c r="M1" s="1603"/>
      <c r="N1" s="1603"/>
      <c r="O1" s="1603"/>
      <c r="P1" s="1603"/>
      <c r="Q1" s="1603"/>
      <c r="R1" s="1603"/>
      <c r="S1" s="1603"/>
      <c r="T1" s="1603"/>
      <c r="U1" s="1603"/>
      <c r="V1" s="1603"/>
      <c r="W1" s="1603"/>
      <c r="X1" s="1603"/>
      <c r="Y1" s="1603"/>
      <c r="Z1" s="1603"/>
      <c r="AA1" s="1603"/>
      <c r="AB1" s="1603"/>
      <c r="AC1" s="1603"/>
      <c r="AD1" s="1604"/>
    </row>
    <row r="2">
      <c r="A2" s="1601"/>
      <c r="B2" s="1601" t="s">
        <v>1199</v>
      </c>
      <c r="C2" s="1601" t="s">
        <v>1200</v>
      </c>
      <c r="D2" s="1602" t="s">
        <v>1201</v>
      </c>
      <c r="E2" s="1605" t="s">
        <v>1202</v>
      </c>
      <c r="F2" s="1606" t="s">
        <v>1203</v>
      </c>
      <c r="G2" s="1607" t="s">
        <v>1204</v>
      </c>
      <c r="H2" s="1607" t="s">
        <v>1205</v>
      </c>
      <c r="I2" s="1607" t="s">
        <v>1206</v>
      </c>
      <c r="J2" s="1603" t="s">
        <v>1207</v>
      </c>
      <c r="K2" s="1608" t="s">
        <v>1208</v>
      </c>
      <c r="L2" s="1608" t="s">
        <v>1209</v>
      </c>
      <c r="M2" s="1608" t="s">
        <v>1210</v>
      </c>
      <c r="N2" s="1608" t="s">
        <v>1211</v>
      </c>
      <c r="O2" s="1609" t="s">
        <v>1212</v>
      </c>
      <c r="P2" s="1608" t="s">
        <v>1213</v>
      </c>
      <c r="Q2" s="1609" t="s">
        <v>1214</v>
      </c>
      <c r="R2" s="1603" t="s">
        <v>1215</v>
      </c>
      <c r="S2" s="1609" t="s">
        <v>1216</v>
      </c>
      <c r="T2" s="1609" t="s">
        <v>1217</v>
      </c>
      <c r="U2" s="1609" t="s">
        <v>1218</v>
      </c>
      <c r="V2" s="1609" t="s">
        <v>1219</v>
      </c>
      <c r="W2" s="1609" t="s">
        <v>1220</v>
      </c>
      <c r="X2" s="1609" t="s">
        <v>1221</v>
      </c>
      <c r="Y2" s="1609" t="s">
        <v>1222</v>
      </c>
      <c r="Z2" s="1609" t="s">
        <v>1223</v>
      </c>
      <c r="AA2" s="1610" t="s">
        <v>1224</v>
      </c>
      <c r="AB2" s="1604" t="s">
        <v>1225</v>
      </c>
      <c r="AC2" s="1604" t="s">
        <v>1226</v>
      </c>
      <c r="AD2" s="1611" t="s">
        <v>1227</v>
      </c>
    </row>
    <row r="3">
      <c r="A3" s="1612" t="s">
        <v>1228</v>
      </c>
      <c r="B3" s="1613" t="s">
        <v>1229</v>
      </c>
      <c r="C3" s="1613" t="s">
        <v>1230</v>
      </c>
      <c r="D3" s="1614">
        <v>2000.08</v>
      </c>
      <c r="E3" s="1615">
        <v>2</v>
      </c>
      <c r="F3" s="1614">
        <f t="shared" ref="F3:F7" si="146">E3*2400</f>
      </c>
      <c r="G3" s="1616">
        <f t="shared" ref="G3:G13" si="205">F3/D3</f>
      </c>
      <c r="H3" s="1616">
        <f t="shared" ref="H3:H13" si="265">D3/E3</f>
      </c>
      <c r="I3" s="1616">
        <f t="shared" ref="I3:I13" si="326">F3/E3</f>
      </c>
      <c r="J3" s="1617">
        <f t="shared" ref="J3:J13" si="0">D3/T3</f>
      </c>
      <c r="K3" s="1618">
        <f t="shared" ref="K3:K13" si="50">O3/S3*1</f>
      </c>
      <c r="L3" s="1618">
        <f t="shared" ref="L3:L13" si="84">T3/S3</f>
      </c>
      <c r="M3" s="1618">
        <f t="shared" ref="M3:M13" si="115">V3/S3</f>
      </c>
      <c r="N3" s="1618">
        <f t="shared" ref="N3:N13" si="175">W3/V3</f>
      </c>
      <c r="O3" s="1619">
        <f t="shared" ref="O3:O13" si="235">U3/P3</f>
      </c>
      <c r="P3" s="1620">
        <v>0.0146</v>
      </c>
      <c r="Q3" s="1619">
        <v>45</v>
      </c>
      <c r="R3" s="1617">
        <f t="shared" ref="R3:R12" si="295">(D3/S3)*1000</f>
      </c>
      <c r="S3" s="1621">
        <v>31420</v>
      </c>
      <c r="T3" s="1621">
        <v>725</v>
      </c>
      <c r="U3" s="1621">
        <v>112</v>
      </c>
      <c r="V3" s="1621">
        <v>767</v>
      </c>
      <c r="W3" s="1621">
        <v>45</v>
      </c>
      <c r="X3" s="1621">
        <v>3</v>
      </c>
      <c r="Y3" s="1621">
        <v>2</v>
      </c>
      <c r="Z3" s="1621">
        <v>23</v>
      </c>
      <c r="AA3" s="1617">
        <f t="shared" ref="AA3:AA13" si="356">AD3*1000/D3</f>
      </c>
      <c r="AB3" s="1622" t="s">
        <v>1231</v>
      </c>
      <c r="AC3" s="1622" t="s">
        <v>1232</v>
      </c>
      <c r="AD3" s="1622">
        <v>25</v>
      </c>
    </row>
    <row r="4">
      <c r="A4" s="1612"/>
      <c r="B4" s="1613" t="s">
        <v>1229</v>
      </c>
      <c r="C4" s="1613" t="s">
        <v>1233</v>
      </c>
      <c r="D4" s="1614">
        <v>1551.94</v>
      </c>
      <c r="E4" s="1615">
        <v>0</v>
      </c>
      <c r="F4" s="1614">
        <f t="shared" si="146"/>
      </c>
      <c r="G4" s="1616">
        <f t="shared" si="205"/>
      </c>
      <c r="H4" s="1616">
        <f t="shared" si="265"/>
      </c>
      <c r="I4" s="1616">
        <f t="shared" si="326"/>
      </c>
      <c r="J4" s="1617">
        <f t="shared" si="0"/>
      </c>
      <c r="K4" s="1618">
        <f t="shared" si="50"/>
      </c>
      <c r="L4" s="1618">
        <f t="shared" si="84"/>
      </c>
      <c r="M4" s="1618">
        <f t="shared" si="115"/>
      </c>
      <c r="N4" s="1618">
        <f t="shared" si="175"/>
      </c>
      <c r="O4" s="1619">
        <f t="shared" si="235"/>
      </c>
      <c r="P4" s="1620">
        <v>0.0116</v>
      </c>
      <c r="Q4" s="1619">
        <v>46</v>
      </c>
      <c r="R4" s="1617">
        <f t="shared" si="295"/>
      </c>
      <c r="S4" s="1621">
        <v>20772</v>
      </c>
      <c r="T4" s="1621">
        <v>464</v>
      </c>
      <c r="U4" s="1621">
        <v>67</v>
      </c>
      <c r="V4" s="1621">
        <v>477</v>
      </c>
      <c r="W4" s="1621">
        <v>64</v>
      </c>
      <c r="X4" s="1621">
        <v>6</v>
      </c>
      <c r="Y4" s="1621">
        <v>4</v>
      </c>
      <c r="Z4" s="1621">
        <v>12</v>
      </c>
      <c r="AA4" s="1617">
        <f t="shared" si="356"/>
      </c>
      <c r="AB4" s="1622" t="s">
        <v>1231</v>
      </c>
      <c r="AC4" s="1622" t="s">
        <v>1232</v>
      </c>
      <c r="AD4" s="1622">
        <v>16</v>
      </c>
    </row>
    <row r="5">
      <c r="A5" s="1612"/>
      <c r="B5" s="1613" t="s">
        <v>1229</v>
      </c>
      <c r="C5" s="1613" t="s">
        <v>1234</v>
      </c>
      <c r="D5" s="1614">
        <v>2034.11</v>
      </c>
      <c r="E5" s="1615">
        <v>4</v>
      </c>
      <c r="F5" s="1614">
        <f t="shared" si="146"/>
      </c>
      <c r="G5" s="1616">
        <f t="shared" si="205"/>
      </c>
      <c r="H5" s="1616">
        <f t="shared" si="265"/>
      </c>
      <c r="I5" s="1616">
        <f t="shared" si="326"/>
      </c>
      <c r="J5" s="1617">
        <f t="shared" si="0"/>
      </c>
      <c r="K5" s="1618">
        <f t="shared" si="50"/>
      </c>
      <c r="L5" s="1618">
        <f t="shared" si="84"/>
      </c>
      <c r="M5" s="1618">
        <f t="shared" si="115"/>
      </c>
      <c r="N5" s="1618">
        <f t="shared" si="175"/>
      </c>
      <c r="O5" s="1619">
        <f t="shared" si="235"/>
      </c>
      <c r="P5" s="1620">
        <v>0.0167</v>
      </c>
      <c r="Q5" s="1619">
        <v>45</v>
      </c>
      <c r="R5" s="1617">
        <f t="shared" si="295"/>
      </c>
      <c r="S5" s="1621">
        <v>26344</v>
      </c>
      <c r="T5" s="1621">
        <v>907</v>
      </c>
      <c r="U5" s="1621">
        <v>109</v>
      </c>
      <c r="V5" s="1621">
        <v>993</v>
      </c>
      <c r="W5" s="1621">
        <v>48</v>
      </c>
      <c r="X5" s="1621">
        <v>4</v>
      </c>
      <c r="Y5" s="1621">
        <v>0</v>
      </c>
      <c r="Z5" s="1621">
        <v>16</v>
      </c>
      <c r="AA5" s="1617">
        <f t="shared" si="356"/>
      </c>
      <c r="AB5" s="1622" t="s">
        <v>1231</v>
      </c>
      <c r="AC5" s="1622" t="s">
        <v>1232</v>
      </c>
      <c r="AD5" s="1622">
        <v>22</v>
      </c>
    </row>
    <row r="6">
      <c r="A6" s="1612"/>
      <c r="B6" s="1613" t="s">
        <v>1229</v>
      </c>
      <c r="C6" s="1613" t="s">
        <v>1235</v>
      </c>
      <c r="D6" s="1614">
        <v>369.18</v>
      </c>
      <c r="E6" s="1615">
        <v>1</v>
      </c>
      <c r="F6" s="1614">
        <f t="shared" si="146"/>
      </c>
      <c r="G6" s="1616">
        <f t="shared" si="205"/>
      </c>
      <c r="H6" s="1616">
        <f t="shared" si="265"/>
      </c>
      <c r="I6" s="1616">
        <f t="shared" si="326"/>
      </c>
      <c r="J6" s="1617">
        <f t="shared" si="0"/>
      </c>
      <c r="K6" s="1618">
        <f t="shared" si="50"/>
      </c>
      <c r="L6" s="1618">
        <f t="shared" si="84"/>
      </c>
      <c r="M6" s="1618">
        <f t="shared" si="115"/>
      </c>
      <c r="N6" s="1618">
        <f t="shared" si="175"/>
      </c>
      <c r="O6" s="1619">
        <f t="shared" si="235"/>
      </c>
      <c r="P6" s="1620">
        <v>0.008</v>
      </c>
      <c r="Q6" s="1619">
        <v>41</v>
      </c>
      <c r="R6" s="1617">
        <f t="shared" si="295"/>
      </c>
      <c r="S6" s="1621">
        <v>4885</v>
      </c>
      <c r="T6" s="1621">
        <v>110</v>
      </c>
      <c r="U6" s="1621">
        <v>9</v>
      </c>
      <c r="V6" s="1621">
        <v>93</v>
      </c>
      <c r="W6" s="1621">
        <v>1</v>
      </c>
      <c r="X6" s="1621">
        <v>0</v>
      </c>
      <c r="Y6" s="1621">
        <v>0</v>
      </c>
      <c r="Z6" s="1621">
        <v>5</v>
      </c>
      <c r="AA6" s="1617">
        <f t="shared" si="356"/>
      </c>
      <c r="AB6" s="1622" t="s">
        <v>1231</v>
      </c>
      <c r="AC6" s="1622" t="s">
        <v>1236</v>
      </c>
      <c r="AD6" s="1622">
        <v>3</v>
      </c>
    </row>
    <row r="7">
      <c r="A7" s="1612"/>
      <c r="B7" s="1613" t="s">
        <v>1229</v>
      </c>
      <c r="C7" s="1613" t="s">
        <v>1237</v>
      </c>
      <c r="D7" s="1614">
        <v>2044.69</v>
      </c>
      <c r="E7" s="1615">
        <v>1</v>
      </c>
      <c r="F7" s="1614">
        <f t="shared" si="146"/>
      </c>
      <c r="G7" s="1616">
        <f t="shared" si="205"/>
      </c>
      <c r="H7" s="1616">
        <f t="shared" si="265"/>
      </c>
      <c r="I7" s="1616">
        <f t="shared" si="326"/>
      </c>
      <c r="J7" s="1617">
        <f t="shared" si="0"/>
      </c>
      <c r="K7" s="1618">
        <f t="shared" si="50"/>
      </c>
      <c r="L7" s="1618">
        <f t="shared" si="84"/>
      </c>
      <c r="M7" s="1618">
        <f t="shared" si="115"/>
      </c>
      <c r="N7" s="1618">
        <f t="shared" si="175"/>
      </c>
      <c r="O7" s="1619">
        <f t="shared" si="235"/>
      </c>
      <c r="P7" s="1620">
        <v>0.0192</v>
      </c>
      <c r="Q7" s="1619">
        <v>28</v>
      </c>
      <c r="R7" s="1617">
        <f t="shared" si="295"/>
      </c>
      <c r="S7" s="1621">
        <v>29673</v>
      </c>
      <c r="T7" s="1621">
        <v>1083</v>
      </c>
      <c r="U7" s="1621">
        <v>87</v>
      </c>
      <c r="V7" s="1621">
        <v>1140</v>
      </c>
      <c r="W7" s="1621">
        <v>52</v>
      </c>
      <c r="X7" s="1621">
        <v>4</v>
      </c>
      <c r="Y7" s="1621">
        <v>1</v>
      </c>
      <c r="Z7" s="1621">
        <v>13</v>
      </c>
      <c r="AA7" s="1617">
        <f t="shared" si="356"/>
      </c>
      <c r="AB7" s="1622" t="s">
        <v>1231</v>
      </c>
      <c r="AC7" s="1622" t="s">
        <v>1236</v>
      </c>
      <c r="AD7" s="1622">
        <v>26</v>
      </c>
    </row>
    <row r="8">
      <c r="A8" s="1612"/>
      <c r="B8" s="1623" t="s">
        <v>1238</v>
      </c>
      <c r="C8" s="1623"/>
      <c r="D8" s="1624">
        <f>SUM(D3:D7)</f>
      </c>
      <c r="E8" s="1624">
        <f>SUM(E3:E7)</f>
      </c>
      <c r="F8" s="1624">
        <f>SUM(F3:F7)</f>
      </c>
      <c r="G8" s="1625">
        <f t="shared" si="205"/>
      </c>
      <c r="H8" s="1625">
        <f t="shared" si="265"/>
      </c>
      <c r="I8" s="1625">
        <f t="shared" si="326"/>
      </c>
      <c r="J8" s="1625">
        <f t="shared" si="0"/>
      </c>
      <c r="K8" s="1626">
        <f t="shared" si="50"/>
      </c>
      <c r="L8" s="1626">
        <f t="shared" si="84"/>
      </c>
      <c r="M8" s="1626">
        <f t="shared" si="115"/>
      </c>
      <c r="N8" s="1626">
        <f t="shared" si="175"/>
      </c>
      <c r="O8" s="1627">
        <f t="shared" si="235"/>
      </c>
      <c r="P8" s="1626">
        <f>AVERAGE(P3:P7)</f>
      </c>
      <c r="Q8" s="1624">
        <f>AVERAGE(Q3:Q7)</f>
      </c>
      <c r="R8" s="1625">
        <f t="shared" si="295"/>
      </c>
      <c r="S8" s="1628">
        <f>SUM(S3:S7)</f>
      </c>
      <c r="T8" s="1628">
        <f>SUM(T3:T7)</f>
      </c>
      <c r="U8" s="1628">
        <f>SUM(U3:U7)</f>
      </c>
      <c r="V8" s="1628">
        <f>SUM(V3:V7)</f>
      </c>
      <c r="W8" s="1628">
        <f>SUM(W3:W7)</f>
      </c>
      <c r="X8" s="1628">
        <f>SUM(X3:X7)</f>
      </c>
      <c r="Y8" s="1628">
        <f>SUM(Y3:Y7)</f>
      </c>
      <c r="Z8" s="1628">
        <f>SUM(Z3:Z7)</f>
      </c>
      <c r="AA8" s="1629">
        <f t="shared" si="356"/>
      </c>
      <c r="AB8" s="1630"/>
      <c r="AC8" s="1630"/>
      <c r="AD8" s="1628">
        <f>SUM(AD3:AD7)</f>
      </c>
    </row>
    <row r="9">
      <c r="A9" s="1612"/>
      <c r="B9" s="1613" t="s">
        <v>1239</v>
      </c>
      <c r="C9" s="1631" t="s">
        <v>1240</v>
      </c>
      <c r="D9" s="1614">
        <v>1673.49</v>
      </c>
      <c r="E9" s="1615">
        <v>2</v>
      </c>
      <c r="F9" s="1614">
        <f t="shared" ref="F9:F11" si="147">E9*2400</f>
      </c>
      <c r="G9" s="1632">
        <f t="shared" si="205"/>
      </c>
      <c r="H9" s="1632">
        <f t="shared" si="265"/>
      </c>
      <c r="I9" s="1632">
        <f t="shared" si="326"/>
      </c>
      <c r="J9" s="1633">
        <f t="shared" si="0"/>
      </c>
      <c r="K9" s="1634">
        <f t="shared" si="50"/>
      </c>
      <c r="L9" s="1634">
        <f t="shared" si="84"/>
      </c>
      <c r="M9" s="1634">
        <f t="shared" si="115"/>
      </c>
      <c r="N9" s="1634">
        <f t="shared" si="175"/>
      </c>
      <c r="O9" s="1619">
        <f t="shared" si="235"/>
      </c>
      <c r="P9" s="1635">
        <v>0.0105</v>
      </c>
      <c r="Q9" s="1619">
        <v>30</v>
      </c>
      <c r="R9" s="1633">
        <f t="shared" si="295"/>
      </c>
      <c r="S9" s="1621">
        <v>23400</v>
      </c>
      <c r="T9" s="1621">
        <v>985</v>
      </c>
      <c r="U9" s="1621">
        <v>48</v>
      </c>
      <c r="V9" s="1621">
        <v>1028</v>
      </c>
      <c r="W9" s="1621">
        <v>65</v>
      </c>
      <c r="X9" s="1621">
        <v>4</v>
      </c>
      <c r="Y9" s="1621">
        <v>2</v>
      </c>
      <c r="Z9" s="1621">
        <v>8</v>
      </c>
      <c r="AA9" s="1617">
        <f t="shared" si="356"/>
      </c>
      <c r="AB9" s="1622" t="s">
        <v>1231</v>
      </c>
      <c r="AC9" s="1622" t="s">
        <v>1236</v>
      </c>
      <c r="AD9" s="1622">
        <v>24</v>
      </c>
    </row>
    <row r="10">
      <c r="A10" s="1612"/>
      <c r="B10" s="1613" t="s">
        <v>1239</v>
      </c>
      <c r="C10" s="1631" t="s">
        <v>1241</v>
      </c>
      <c r="D10" s="1614">
        <v>1917.95</v>
      </c>
      <c r="E10" s="1615">
        <v>0</v>
      </c>
      <c r="F10" s="1614">
        <f t="shared" si="147"/>
      </c>
      <c r="G10" s="1632">
        <f t="shared" si="205"/>
      </c>
      <c r="H10" s="1632">
        <f t="shared" si="265"/>
      </c>
      <c r="I10" s="1632">
        <f t="shared" si="326"/>
      </c>
      <c r="J10" s="1633">
        <f t="shared" si="0"/>
      </c>
      <c r="K10" s="1634">
        <f t="shared" si="50"/>
      </c>
      <c r="L10" s="1634">
        <f t="shared" si="84"/>
      </c>
      <c r="M10" s="1634">
        <f t="shared" si="115"/>
      </c>
      <c r="N10" s="1634">
        <f t="shared" si="175"/>
      </c>
      <c r="O10" s="1619">
        <f t="shared" si="235"/>
      </c>
      <c r="P10" s="1635">
        <v>0.0173</v>
      </c>
      <c r="Q10" s="1619">
        <v>31</v>
      </c>
      <c r="R10" s="1633">
        <f t="shared" si="295"/>
      </c>
      <c r="S10" s="1621">
        <v>28136</v>
      </c>
      <c r="T10" s="1621">
        <v>1133</v>
      </c>
      <c r="U10" s="1621">
        <v>66</v>
      </c>
      <c r="V10" s="1621">
        <v>1217</v>
      </c>
      <c r="W10" s="1621">
        <v>91</v>
      </c>
      <c r="X10" s="1621">
        <v>9</v>
      </c>
      <c r="Y10" s="1621">
        <v>0</v>
      </c>
      <c r="Z10" s="1621">
        <v>19</v>
      </c>
      <c r="AA10" s="1617">
        <f t="shared" si="356"/>
      </c>
      <c r="AB10" s="1622" t="s">
        <v>1231</v>
      </c>
      <c r="AC10" s="1622" t="s">
        <v>1236</v>
      </c>
      <c r="AD10" s="1622">
        <v>21</v>
      </c>
    </row>
    <row r="11">
      <c r="A11" s="1612"/>
      <c r="B11" s="1613" t="s">
        <v>1239</v>
      </c>
      <c r="C11" s="1631" t="s">
        <v>1242</v>
      </c>
      <c r="D11" s="1614">
        <v>1288.23</v>
      </c>
      <c r="E11" s="1615">
        <v>2</v>
      </c>
      <c r="F11" s="1614">
        <f t="shared" si="147"/>
      </c>
      <c r="G11" s="1632">
        <f t="shared" si="205"/>
      </c>
      <c r="H11" s="1632">
        <f t="shared" si="265"/>
      </c>
      <c r="I11" s="1632">
        <f t="shared" si="326"/>
      </c>
      <c r="J11" s="1633">
        <f t="shared" si="0"/>
      </c>
      <c r="K11" s="1634">
        <f t="shared" si="50"/>
      </c>
      <c r="L11" s="1634">
        <f t="shared" si="84"/>
      </c>
      <c r="M11" s="1634">
        <f t="shared" si="115"/>
      </c>
      <c r="N11" s="1634">
        <f t="shared" si="175"/>
      </c>
      <c r="O11" s="1619">
        <f t="shared" si="235"/>
      </c>
      <c r="P11" s="1635">
        <v>0.0209</v>
      </c>
      <c r="Q11" s="1619">
        <v>36</v>
      </c>
      <c r="R11" s="1633">
        <f t="shared" si="295"/>
      </c>
      <c r="S11" s="1621">
        <v>18612</v>
      </c>
      <c r="T11" s="1621">
        <v>307</v>
      </c>
      <c r="U11" s="1621">
        <v>72</v>
      </c>
      <c r="V11" s="1621">
        <v>327</v>
      </c>
      <c r="W11" s="1621">
        <v>25</v>
      </c>
      <c r="X11" s="1621">
        <v>2</v>
      </c>
      <c r="Y11" s="1621">
        <v>1</v>
      </c>
      <c r="Z11" s="1621">
        <v>11</v>
      </c>
      <c r="AA11" s="1617">
        <f t="shared" si="356"/>
      </c>
      <c r="AB11" s="1622" t="s">
        <v>1231</v>
      </c>
      <c r="AC11" s="1622" t="s">
        <v>1236</v>
      </c>
      <c r="AD11" s="1622">
        <v>12</v>
      </c>
    </row>
    <row r="12">
      <c r="A12" s="1612"/>
      <c r="B12" s="1623" t="s">
        <v>1238</v>
      </c>
      <c r="C12" s="1623"/>
      <c r="D12" s="1624">
        <f>SUM(D9:D11)</f>
      </c>
      <c r="E12" s="1624">
        <f>SUM(E9:E11)</f>
      </c>
      <c r="F12" s="1624">
        <f>SUM(F9:F11)</f>
      </c>
      <c r="G12" s="1625">
        <f t="shared" si="205"/>
      </c>
      <c r="H12" s="1625">
        <f t="shared" si="265"/>
      </c>
      <c r="I12" s="1625">
        <f t="shared" si="326"/>
      </c>
      <c r="J12" s="1625">
        <f t="shared" si="0"/>
      </c>
      <c r="K12" s="1626">
        <f t="shared" si="50"/>
      </c>
      <c r="L12" s="1626">
        <f t="shared" si="84"/>
      </c>
      <c r="M12" s="1626">
        <f t="shared" si="115"/>
      </c>
      <c r="N12" s="1626">
        <f t="shared" si="175"/>
      </c>
      <c r="O12" s="1627">
        <f t="shared" si="235"/>
      </c>
      <c r="P12" s="1626">
        <f>AVERAGE(P9:P11)</f>
      </c>
      <c r="Q12" s="1624">
        <f>AVERAGE(Q9:Q11)</f>
      </c>
      <c r="R12" s="1624">
        <f t="shared" si="295"/>
      </c>
      <c r="S12" s="1627">
        <f>SUM(S9:S11)</f>
      </c>
      <c r="T12" s="1627">
        <f>SUM(T9:T11)</f>
      </c>
      <c r="U12" s="1627">
        <f>SUM(U9:U11)</f>
      </c>
      <c r="V12" s="1627">
        <f>SUM(V9:V11)</f>
      </c>
      <c r="W12" s="1627">
        <f>SUM(W9:W11)</f>
      </c>
      <c r="X12" s="1627">
        <f>SUM(X9:X11)</f>
      </c>
      <c r="Y12" s="1627">
        <f>SUM(Y9:Y11)</f>
      </c>
      <c r="Z12" s="1627">
        <f>SUM(Z9:Z11)</f>
      </c>
      <c r="AA12" s="1629">
        <f t="shared" si="356"/>
      </c>
      <c r="AB12" s="1630"/>
      <c r="AC12" s="1630"/>
      <c r="AD12" s="1636">
        <f>SUM(AD9:AD11)</f>
      </c>
    </row>
    <row r="13">
      <c r="A13" s="1612"/>
      <c r="B13" s="1637" t="s">
        <v>1243</v>
      </c>
      <c r="C13" s="1637"/>
      <c r="D13" s="1638">
        <f>D12+D8</f>
      </c>
      <c r="E13" s="1638">
        <f>E12+E8</f>
      </c>
      <c r="F13" s="1638">
        <f>F12+F8</f>
      </c>
      <c r="G13" s="1639">
        <f t="shared" si="205"/>
      </c>
      <c r="H13" s="1639">
        <f t="shared" si="265"/>
      </c>
      <c r="I13" s="1639">
        <f t="shared" si="326"/>
      </c>
      <c r="J13" s="1639">
        <f t="shared" si="0"/>
      </c>
      <c r="K13" s="1640">
        <f t="shared" si="50"/>
      </c>
      <c r="L13" s="1640">
        <f t="shared" si="84"/>
      </c>
      <c r="M13" s="1640">
        <f t="shared" si="115"/>
      </c>
      <c r="N13" s="1640">
        <f t="shared" si="175"/>
      </c>
      <c r="O13" s="1641">
        <f t="shared" si="235"/>
      </c>
      <c r="P13" s="1642">
        <f>(P12+P8)/2</f>
      </c>
      <c r="Q13" s="1643">
        <f>(Q12+Q8)/2</f>
      </c>
      <c r="R13" s="1638">
        <f>(R12+R7)/2</f>
      </c>
      <c r="S13" s="1641">
        <f>S12+S8</f>
      </c>
      <c r="T13" s="1641">
        <f>T12+T8</f>
      </c>
      <c r="U13" s="1641">
        <f>U12+U8</f>
      </c>
      <c r="V13" s="1641">
        <f>V12+V8</f>
      </c>
      <c r="W13" s="1641">
        <f>W12+W8</f>
      </c>
      <c r="X13" s="1641">
        <f>X12+X8</f>
      </c>
      <c r="Y13" s="1641">
        <f>Y12+Y8</f>
      </c>
      <c r="Z13" s="1641">
        <f>Z12+Z8</f>
      </c>
      <c r="AA13" s="1644">
        <f t="shared" si="356"/>
      </c>
      <c r="AB13" s="1645"/>
      <c r="AC13" s="1645"/>
      <c r="AD13" s="1646">
        <f>AD12+AD8</f>
      </c>
    </row>
    <row r="14">
      <c r="A14" s="1601" t="s">
        <v>1195</v>
      </c>
      <c r="B14" s="1601" t="s">
        <v>1196</v>
      </c>
      <c r="C14" s="1601"/>
      <c r="D14" s="1602" t="s">
        <v>1197</v>
      </c>
      <c r="E14" s="1602"/>
      <c r="F14" s="1602"/>
      <c r="G14" s="1602"/>
      <c r="H14" s="1602"/>
      <c r="I14" s="1602"/>
      <c r="J14" s="1603" t="s">
        <v>1198</v>
      </c>
      <c r="K14" s="1603"/>
      <c r="L14" s="1603"/>
      <c r="M14" s="1603"/>
      <c r="N14" s="1603"/>
      <c r="O14" s="1603"/>
      <c r="P14" s="1603"/>
      <c r="Q14" s="1603"/>
      <c r="R14" s="1603"/>
      <c r="S14" s="1603"/>
      <c r="T14" s="1603"/>
      <c r="U14" s="1603"/>
      <c r="V14" s="1603"/>
      <c r="W14" s="1603"/>
      <c r="X14" s="1603"/>
      <c r="Y14" s="1603"/>
      <c r="Z14" s="1603"/>
      <c r="AA14" s="1603"/>
      <c r="AB14" s="1603"/>
      <c r="AC14" s="1603"/>
      <c r="AD14" s="1604"/>
    </row>
    <row r="15">
      <c r="A15" s="1601"/>
      <c r="B15" s="1601" t="s">
        <v>1199</v>
      </c>
      <c r="C15" s="1601" t="s">
        <v>1200</v>
      </c>
      <c r="D15" s="1602" t="s">
        <v>1201</v>
      </c>
      <c r="E15" s="1605" t="s">
        <v>1202</v>
      </c>
      <c r="F15" s="1606" t="s">
        <v>1203</v>
      </c>
      <c r="G15" s="1607" t="s">
        <v>1204</v>
      </c>
      <c r="H15" s="1607" t="s">
        <v>1205</v>
      </c>
      <c r="I15" s="1607" t="s">
        <v>1206</v>
      </c>
      <c r="J15" s="1603" t="s">
        <v>1207</v>
      </c>
      <c r="K15" s="1608" t="s">
        <v>1208</v>
      </c>
      <c r="L15" s="1608" t="s">
        <v>1209</v>
      </c>
      <c r="M15" s="1608" t="s">
        <v>1210</v>
      </c>
      <c r="N15" s="1608" t="s">
        <v>1211</v>
      </c>
      <c r="O15" s="1609" t="s">
        <v>1212</v>
      </c>
      <c r="P15" s="1608" t="s">
        <v>1213</v>
      </c>
      <c r="Q15" s="1609" t="s">
        <v>1214</v>
      </c>
      <c r="R15" s="1603" t="s">
        <v>1215</v>
      </c>
      <c r="S15" s="1609" t="s">
        <v>1216</v>
      </c>
      <c r="T15" s="1609" t="s">
        <v>1217</v>
      </c>
      <c r="U15" s="1609" t="s">
        <v>1218</v>
      </c>
      <c r="V15" s="1609" t="s">
        <v>1219</v>
      </c>
      <c r="W15" s="1609" t="s">
        <v>1220</v>
      </c>
      <c r="X15" s="1609" t="s">
        <v>1221</v>
      </c>
      <c r="Y15" s="1609" t="s">
        <v>1222</v>
      </c>
      <c r="Z15" s="1609" t="s">
        <v>1223</v>
      </c>
      <c r="AA15" s="1610" t="s">
        <v>1224</v>
      </c>
      <c r="AB15" s="1604" t="s">
        <v>1225</v>
      </c>
      <c r="AC15" s="1604" t="s">
        <v>1226</v>
      </c>
      <c r="AD15" s="1611" t="s">
        <v>1227</v>
      </c>
    </row>
    <row r="16">
      <c r="A16" s="1612" t="s">
        <v>1244</v>
      </c>
      <c r="B16" s="1613" t="s">
        <v>1229</v>
      </c>
      <c r="C16" s="1613" t="s">
        <v>1230</v>
      </c>
      <c r="D16" s="1614">
        <v>2000.32</v>
      </c>
      <c r="E16" s="1615">
        <v>1</v>
      </c>
      <c r="F16" s="1614">
        <f t="shared" ref="F16:F20" si="148">E16*2400</f>
      </c>
      <c r="G16" s="1616">
        <f t="shared" ref="G16:G26" si="206">F16/D16</f>
      </c>
      <c r="H16" s="1616">
        <f t="shared" ref="H16:H26" si="266">D16/E16</f>
      </c>
      <c r="I16" s="1616">
        <f t="shared" ref="I16:I26" si="327">F16/E16</f>
      </c>
      <c r="J16" s="1617">
        <f t="shared" ref="J16:J26" si="1">D16/T16</f>
      </c>
      <c r="K16" s="1618">
        <f t="shared" ref="K16:K26" si="51">O16/S16*1</f>
      </c>
      <c r="L16" s="1618">
        <f t="shared" ref="L16:L26" si="85">T16/S16</f>
      </c>
      <c r="M16" s="1618">
        <f t="shared" ref="M16:M26" si="116">V16/S16</f>
      </c>
      <c r="N16" s="1618">
        <f t="shared" ref="N16:N26" si="176">W16/V16</f>
      </c>
      <c r="O16" s="1619">
        <f t="shared" ref="O16:O26" si="236">U16/P16</f>
      </c>
      <c r="P16" s="1620">
        <v>0.0091</v>
      </c>
      <c r="Q16" s="1619">
        <v>31</v>
      </c>
      <c r="R16" s="1617">
        <f t="shared" ref="R16:R25" si="296">(D16/S16)*1000</f>
      </c>
      <c r="S16" s="1621">
        <v>27726</v>
      </c>
      <c r="T16" s="1621">
        <v>669</v>
      </c>
      <c r="U16" s="1621">
        <v>75</v>
      </c>
      <c r="V16" s="1621">
        <v>714</v>
      </c>
      <c r="W16" s="1621">
        <v>36</v>
      </c>
      <c r="X16" s="1621">
        <v>1</v>
      </c>
      <c r="Y16" s="1621">
        <v>2</v>
      </c>
      <c r="Z16" s="1621">
        <v>16</v>
      </c>
      <c r="AA16" s="1617">
        <f t="shared" ref="AA16:AA26" si="357">AD16*1000/D16</f>
      </c>
      <c r="AB16" s="1622" t="s">
        <v>1231</v>
      </c>
      <c r="AC16" s="1622" t="s">
        <v>1245</v>
      </c>
      <c r="AD16" s="1622">
        <v>39</v>
      </c>
    </row>
    <row r="17">
      <c r="A17" s="1612"/>
      <c r="B17" s="1613" t="s">
        <v>1229</v>
      </c>
      <c r="C17" s="1613" t="s">
        <v>1233</v>
      </c>
      <c r="D17" s="1614">
        <v>1953.42</v>
      </c>
      <c r="E17" s="1615">
        <v>3</v>
      </c>
      <c r="F17" s="1614">
        <f t="shared" si="148"/>
      </c>
      <c r="G17" s="1616">
        <f t="shared" si="206"/>
      </c>
      <c r="H17" s="1616">
        <f t="shared" si="266"/>
      </c>
      <c r="I17" s="1616">
        <f t="shared" si="327"/>
      </c>
      <c r="J17" s="1617">
        <f t="shared" si="1"/>
      </c>
      <c r="K17" s="1618">
        <f t="shared" si="51"/>
      </c>
      <c r="L17" s="1618">
        <f t="shared" si="85"/>
      </c>
      <c r="M17" s="1618">
        <f t="shared" si="116"/>
      </c>
      <c r="N17" s="1618">
        <f t="shared" si="176"/>
      </c>
      <c r="O17" s="1619">
        <f t="shared" si="236"/>
      </c>
      <c r="P17" s="1620">
        <v>0.0113</v>
      </c>
      <c r="Q17" s="1619">
        <v>38</v>
      </c>
      <c r="R17" s="1617">
        <f t="shared" si="296"/>
      </c>
      <c r="S17" s="1621">
        <v>25302</v>
      </c>
      <c r="T17" s="1621">
        <v>659</v>
      </c>
      <c r="U17" s="1621">
        <v>80</v>
      </c>
      <c r="V17" s="1621">
        <v>699</v>
      </c>
      <c r="W17" s="1621">
        <v>66</v>
      </c>
      <c r="X17" s="1621">
        <v>3</v>
      </c>
      <c r="Y17" s="1621">
        <v>1</v>
      </c>
      <c r="Z17" s="1621">
        <v>16</v>
      </c>
      <c r="AA17" s="1617">
        <f t="shared" si="357"/>
      </c>
      <c r="AB17" s="1622" t="s">
        <v>1231</v>
      </c>
      <c r="AC17" s="1622" t="s">
        <v>1245</v>
      </c>
      <c r="AD17" s="1622">
        <v>14</v>
      </c>
    </row>
    <row r="18">
      <c r="A18" s="1612"/>
      <c r="B18" s="1613" t="s">
        <v>1229</v>
      </c>
      <c r="C18" s="1613" t="s">
        <v>1234</v>
      </c>
      <c r="D18" s="1614">
        <v>1892.07</v>
      </c>
      <c r="E18" s="1615">
        <v>1</v>
      </c>
      <c r="F18" s="1614">
        <f t="shared" si="148"/>
      </c>
      <c r="G18" s="1616">
        <f t="shared" si="206"/>
      </c>
      <c r="H18" s="1616">
        <f t="shared" si="266"/>
      </c>
      <c r="I18" s="1616">
        <f t="shared" si="327"/>
      </c>
      <c r="J18" s="1617">
        <f t="shared" si="1"/>
      </c>
      <c r="K18" s="1618">
        <f t="shared" si="51"/>
      </c>
      <c r="L18" s="1618">
        <f t="shared" si="85"/>
      </c>
      <c r="M18" s="1618">
        <f t="shared" si="116"/>
      </c>
      <c r="N18" s="1618">
        <f t="shared" si="176"/>
      </c>
      <c r="O18" s="1619">
        <f t="shared" si="236"/>
      </c>
      <c r="P18" s="1620">
        <v>0.0091</v>
      </c>
      <c r="Q18" s="1619">
        <v>33</v>
      </c>
      <c r="R18" s="1617">
        <f t="shared" si="296"/>
      </c>
      <c r="S18" s="1621">
        <v>26840</v>
      </c>
      <c r="T18" s="1621">
        <v>873</v>
      </c>
      <c r="U18" s="1621">
        <v>73</v>
      </c>
      <c r="V18" s="1621">
        <v>979</v>
      </c>
      <c r="W18" s="1621">
        <v>55</v>
      </c>
      <c r="X18" s="1621">
        <v>4</v>
      </c>
      <c r="Y18" s="1621">
        <v>1</v>
      </c>
      <c r="Z18" s="1621">
        <v>14</v>
      </c>
      <c r="AA18" s="1617">
        <f t="shared" si="357"/>
      </c>
      <c r="AB18" s="1622" t="s">
        <v>1231</v>
      </c>
      <c r="AC18" s="1622" t="s">
        <v>1245</v>
      </c>
      <c r="AD18" s="1622">
        <v>30</v>
      </c>
    </row>
    <row r="19">
      <c r="A19" s="1612"/>
      <c r="B19" s="1613" t="s">
        <v>1229</v>
      </c>
      <c r="C19" s="1613" t="s">
        <v>1235</v>
      </c>
      <c r="D19" s="1614">
        <v>1829.93</v>
      </c>
      <c r="E19" s="1615">
        <v>1</v>
      </c>
      <c r="F19" s="1614">
        <f t="shared" si="148"/>
      </c>
      <c r="G19" s="1616">
        <f t="shared" si="206"/>
      </c>
      <c r="H19" s="1616">
        <f t="shared" si="266"/>
      </c>
      <c r="I19" s="1616">
        <f t="shared" si="327"/>
      </c>
      <c r="J19" s="1617">
        <f t="shared" si="1"/>
      </c>
      <c r="K19" s="1618">
        <f t="shared" si="51"/>
      </c>
      <c r="L19" s="1618">
        <f t="shared" si="85"/>
      </c>
      <c r="M19" s="1618">
        <f t="shared" si="116"/>
      </c>
      <c r="N19" s="1618">
        <f t="shared" si="176"/>
      </c>
      <c r="O19" s="1619">
        <f t="shared" si="236"/>
      </c>
      <c r="P19" s="1620">
        <v>0.0162</v>
      </c>
      <c r="Q19" s="1619">
        <v>32</v>
      </c>
      <c r="R19" s="1617">
        <f t="shared" si="296"/>
      </c>
      <c r="S19" s="1621">
        <v>21975</v>
      </c>
      <c r="T19" s="1621">
        <v>910</v>
      </c>
      <c r="U19" s="1621">
        <v>79</v>
      </c>
      <c r="V19" s="1621">
        <v>976</v>
      </c>
      <c r="W19" s="1621">
        <v>52</v>
      </c>
      <c r="X19" s="1621">
        <v>1</v>
      </c>
      <c r="Y19" s="1621">
        <v>1</v>
      </c>
      <c r="Z19" s="1621">
        <v>20</v>
      </c>
      <c r="AA19" s="1617">
        <f t="shared" si="357"/>
      </c>
      <c r="AB19" s="1622" t="s">
        <v>1231</v>
      </c>
      <c r="AC19" s="1622" t="s">
        <v>1236</v>
      </c>
      <c r="AD19" s="1622">
        <v>22</v>
      </c>
    </row>
    <row r="20">
      <c r="A20" s="1612"/>
      <c r="B20" s="1613" t="s">
        <v>1229</v>
      </c>
      <c r="C20" s="1613" t="s">
        <v>1237</v>
      </c>
      <c r="D20" s="1614">
        <v>2147.41</v>
      </c>
      <c r="E20" s="1615">
        <v>5</v>
      </c>
      <c r="F20" s="1614">
        <f t="shared" si="148"/>
      </c>
      <c r="G20" s="1616">
        <f t="shared" si="206"/>
      </c>
      <c r="H20" s="1616">
        <f t="shared" si="266"/>
      </c>
      <c r="I20" s="1616">
        <f t="shared" si="327"/>
      </c>
      <c r="J20" s="1617">
        <f t="shared" si="1"/>
      </c>
      <c r="K20" s="1618">
        <f t="shared" si="51"/>
      </c>
      <c r="L20" s="1618">
        <f t="shared" si="85"/>
      </c>
      <c r="M20" s="1618">
        <f t="shared" si="116"/>
      </c>
      <c r="N20" s="1618">
        <f t="shared" si="176"/>
      </c>
      <c r="O20" s="1619">
        <f t="shared" si="236"/>
      </c>
      <c r="P20" s="1620">
        <v>0.019</v>
      </c>
      <c r="Q20" s="1619">
        <v>34</v>
      </c>
      <c r="R20" s="1617">
        <f t="shared" si="296"/>
      </c>
      <c r="S20" s="1621">
        <v>22861</v>
      </c>
      <c r="T20" s="1621">
        <v>1035</v>
      </c>
      <c r="U20" s="1621">
        <v>106</v>
      </c>
      <c r="V20" s="1621">
        <v>1126</v>
      </c>
      <c r="W20" s="1621">
        <v>85</v>
      </c>
      <c r="X20" s="1621">
        <v>9</v>
      </c>
      <c r="Y20" s="1621">
        <v>2</v>
      </c>
      <c r="Z20" s="1621">
        <v>17</v>
      </c>
      <c r="AA20" s="1617">
        <f t="shared" si="357"/>
      </c>
      <c r="AB20" s="1622" t="s">
        <v>1231</v>
      </c>
      <c r="AC20" s="1622" t="s">
        <v>1236</v>
      </c>
      <c r="AD20" s="1622">
        <v>33</v>
      </c>
    </row>
    <row r="21">
      <c r="A21" s="1612"/>
      <c r="B21" s="1623" t="s">
        <v>1238</v>
      </c>
      <c r="C21" s="1623"/>
      <c r="D21" s="1624">
        <f>SUM(D16:D20)</f>
      </c>
      <c r="E21" s="1624">
        <f>SUM(E16:E20)</f>
      </c>
      <c r="F21" s="1624">
        <f>SUM(F16:F20)</f>
      </c>
      <c r="G21" s="1625">
        <f t="shared" si="206"/>
      </c>
      <c r="H21" s="1625">
        <f t="shared" si="266"/>
      </c>
      <c r="I21" s="1625">
        <f t="shared" si="327"/>
      </c>
      <c r="J21" s="1625">
        <f t="shared" si="1"/>
      </c>
      <c r="K21" s="1626">
        <f t="shared" si="51"/>
      </c>
      <c r="L21" s="1626">
        <f t="shared" si="85"/>
      </c>
      <c r="M21" s="1626">
        <f t="shared" si="116"/>
      </c>
      <c r="N21" s="1626">
        <f t="shared" si="176"/>
      </c>
      <c r="O21" s="1627">
        <f t="shared" si="236"/>
      </c>
      <c r="P21" s="1626">
        <f>AVERAGE(P16:P20)</f>
      </c>
      <c r="Q21" s="1624">
        <f>AVERAGE(Q16:Q20)</f>
      </c>
      <c r="R21" s="1625">
        <f t="shared" si="296"/>
      </c>
      <c r="S21" s="1628">
        <f>SUM(S16:S20)</f>
      </c>
      <c r="T21" s="1628">
        <f>SUM(T16:T20)</f>
      </c>
      <c r="U21" s="1628">
        <f>SUM(U16:U20)</f>
      </c>
      <c r="V21" s="1628">
        <f>SUM(V16:V20)</f>
      </c>
      <c r="W21" s="1628">
        <f>SUM(W16:W20)</f>
      </c>
      <c r="X21" s="1628">
        <f>SUM(X16:X20)</f>
      </c>
      <c r="Y21" s="1628">
        <f>SUM(Y16:Y20)</f>
      </c>
      <c r="Z21" s="1628">
        <f>SUM(Z16:Z20)</f>
      </c>
      <c r="AA21" s="1629">
        <f t="shared" si="357"/>
      </c>
      <c r="AB21" s="1630"/>
      <c r="AC21" s="1630"/>
      <c r="AD21" s="1628">
        <f>SUM(AD16:AD20)</f>
      </c>
    </row>
    <row r="22">
      <c r="A22" s="1612"/>
      <c r="B22" s="1613" t="s">
        <v>1239</v>
      </c>
      <c r="C22" s="1631" t="s">
        <v>1240</v>
      </c>
      <c r="D22" s="1614">
        <v>2138.71</v>
      </c>
      <c r="E22" s="1615">
        <v>2</v>
      </c>
      <c r="F22" s="1614">
        <f t="shared" ref="F22:F24" si="149">E22*2400</f>
      </c>
      <c r="G22" s="1632">
        <f t="shared" si="206"/>
      </c>
      <c r="H22" s="1632">
        <f t="shared" si="266"/>
      </c>
      <c r="I22" s="1632">
        <f t="shared" si="327"/>
      </c>
      <c r="J22" s="1633">
        <f t="shared" si="1"/>
      </c>
      <c r="K22" s="1634">
        <f t="shared" si="51"/>
      </c>
      <c r="L22" s="1634">
        <f t="shared" si="85"/>
      </c>
      <c r="M22" s="1634">
        <f t="shared" si="116"/>
      </c>
      <c r="N22" s="1634">
        <f t="shared" si="176"/>
      </c>
      <c r="O22" s="1619">
        <f t="shared" si="236"/>
      </c>
      <c r="P22" s="1635">
        <v>0.0124</v>
      </c>
      <c r="Q22" s="1619">
        <v>33</v>
      </c>
      <c r="R22" s="1633">
        <f t="shared" si="296"/>
      </c>
      <c r="S22" s="1621">
        <v>23647</v>
      </c>
      <c r="T22" s="1621">
        <v>1031</v>
      </c>
      <c r="U22" s="1621">
        <v>69</v>
      </c>
      <c r="V22" s="1621">
        <v>1118</v>
      </c>
      <c r="W22" s="1621">
        <v>81</v>
      </c>
      <c r="X22" s="1621">
        <v>5</v>
      </c>
      <c r="Y22" s="1621">
        <v>1</v>
      </c>
      <c r="Z22" s="1621">
        <v>14</v>
      </c>
      <c r="AA22" s="1617">
        <f t="shared" si="357"/>
      </c>
      <c r="AB22" s="1622" t="s">
        <v>1231</v>
      </c>
      <c r="AC22" s="1622" t="s">
        <v>1236</v>
      </c>
      <c r="AD22" s="1622">
        <v>29</v>
      </c>
    </row>
    <row r="23">
      <c r="A23" s="1612"/>
      <c r="B23" s="1613" t="s">
        <v>1239</v>
      </c>
      <c r="C23" s="1631" t="s">
        <v>1241</v>
      </c>
      <c r="D23" s="1614">
        <v>2023.27</v>
      </c>
      <c r="E23" s="1615">
        <v>3</v>
      </c>
      <c r="F23" s="1614">
        <f t="shared" si="149"/>
      </c>
      <c r="G23" s="1632">
        <f t="shared" si="206"/>
      </c>
      <c r="H23" s="1632">
        <f t="shared" si="266"/>
      </c>
      <c r="I23" s="1632">
        <f t="shared" si="327"/>
      </c>
      <c r="J23" s="1633">
        <f t="shared" si="1"/>
      </c>
      <c r="K23" s="1634">
        <f t="shared" si="51"/>
      </c>
      <c r="L23" s="1634">
        <f t="shared" si="85"/>
      </c>
      <c r="M23" s="1634">
        <f t="shared" si="116"/>
      </c>
      <c r="N23" s="1634">
        <f t="shared" si="176"/>
      </c>
      <c r="O23" s="1619">
        <f t="shared" si="236"/>
      </c>
      <c r="P23" s="1635">
        <v>0.0136</v>
      </c>
      <c r="Q23" s="1619">
        <v>34</v>
      </c>
      <c r="R23" s="1633">
        <f t="shared" si="296"/>
      </c>
      <c r="S23" s="1621">
        <v>21614</v>
      </c>
      <c r="T23" s="1621">
        <v>968</v>
      </c>
      <c r="U23" s="1621">
        <v>72</v>
      </c>
      <c r="V23" s="1621">
        <v>1024</v>
      </c>
      <c r="W23" s="1621">
        <v>61</v>
      </c>
      <c r="X23" s="1621">
        <v>3</v>
      </c>
      <c r="Y23" s="1621">
        <v>1</v>
      </c>
      <c r="Z23" s="1621">
        <v>8</v>
      </c>
      <c r="AA23" s="1617">
        <f t="shared" si="357"/>
      </c>
      <c r="AB23" s="1622" t="s">
        <v>1231</v>
      </c>
      <c r="AC23" s="1622" t="s">
        <v>1236</v>
      </c>
      <c r="AD23" s="1622">
        <v>24</v>
      </c>
    </row>
    <row r="24">
      <c r="A24" s="1612"/>
      <c r="B24" s="1613" t="s">
        <v>1239</v>
      </c>
      <c r="C24" s="1631" t="s">
        <v>1242</v>
      </c>
      <c r="D24" s="1614">
        <v>1250.94</v>
      </c>
      <c r="E24" s="1615">
        <v>2</v>
      </c>
      <c r="F24" s="1614">
        <f t="shared" si="149"/>
      </c>
      <c r="G24" s="1632">
        <f t="shared" si="206"/>
      </c>
      <c r="H24" s="1632">
        <f t="shared" si="266"/>
      </c>
      <c r="I24" s="1632">
        <f t="shared" si="327"/>
      </c>
      <c r="J24" s="1633">
        <f t="shared" si="1"/>
      </c>
      <c r="K24" s="1634">
        <f t="shared" si="51"/>
      </c>
      <c r="L24" s="1634">
        <f t="shared" si="85"/>
      </c>
      <c r="M24" s="1634">
        <f t="shared" si="116"/>
      </c>
      <c r="N24" s="1634">
        <f t="shared" si="176"/>
      </c>
      <c r="O24" s="1619">
        <f t="shared" si="236"/>
      </c>
      <c r="P24" s="1635">
        <v>0.018</v>
      </c>
      <c r="Q24" s="1619">
        <v>35</v>
      </c>
      <c r="R24" s="1633">
        <f t="shared" si="296"/>
      </c>
      <c r="S24" s="1621">
        <v>13911</v>
      </c>
      <c r="T24" s="1621">
        <v>319</v>
      </c>
      <c r="U24" s="1621">
        <v>58</v>
      </c>
      <c r="V24" s="1621">
        <v>342</v>
      </c>
      <c r="W24" s="1621">
        <v>39</v>
      </c>
      <c r="X24" s="1621">
        <v>4</v>
      </c>
      <c r="Y24" s="1621">
        <v>0</v>
      </c>
      <c r="Z24" s="1621">
        <v>11</v>
      </c>
      <c r="AA24" s="1617">
        <f t="shared" si="357"/>
      </c>
      <c r="AB24" s="1622" t="s">
        <v>1231</v>
      </c>
      <c r="AC24" s="1622" t="s">
        <v>1236</v>
      </c>
      <c r="AD24" s="1622">
        <v>11</v>
      </c>
    </row>
    <row r="25">
      <c r="A25" s="1612"/>
      <c r="B25" s="1623" t="s">
        <v>1238</v>
      </c>
      <c r="C25" s="1623"/>
      <c r="D25" s="1624">
        <f>SUM(D22:D24)</f>
      </c>
      <c r="E25" s="1624">
        <f>SUM(E22:E24)</f>
      </c>
      <c r="F25" s="1624">
        <f>SUM(F22:F24)</f>
      </c>
      <c r="G25" s="1625">
        <f t="shared" si="206"/>
      </c>
      <c r="H25" s="1625">
        <f t="shared" si="266"/>
      </c>
      <c r="I25" s="1625">
        <f t="shared" si="327"/>
      </c>
      <c r="J25" s="1625">
        <f t="shared" si="1"/>
      </c>
      <c r="K25" s="1626">
        <f t="shared" si="51"/>
      </c>
      <c r="L25" s="1626">
        <f t="shared" si="85"/>
      </c>
      <c r="M25" s="1626">
        <f t="shared" si="116"/>
      </c>
      <c r="N25" s="1626">
        <f t="shared" si="176"/>
      </c>
      <c r="O25" s="1627">
        <f t="shared" si="236"/>
      </c>
      <c r="P25" s="1626">
        <f>AVERAGE(P22:P24)</f>
      </c>
      <c r="Q25" s="1624">
        <f>AVERAGE(Q22:Q24)</f>
      </c>
      <c r="R25" s="1624">
        <f t="shared" si="296"/>
      </c>
      <c r="S25" s="1627">
        <f>SUM(S22:S24)</f>
      </c>
      <c r="T25" s="1627">
        <f>SUM(T22:T24)</f>
      </c>
      <c r="U25" s="1627">
        <f>SUM(U22:U24)</f>
      </c>
      <c r="V25" s="1627">
        <f>SUM(V22:V24)</f>
      </c>
      <c r="W25" s="1627">
        <f>SUM(W22:W24)</f>
      </c>
      <c r="X25" s="1627">
        <f>SUM(X22:X24)</f>
      </c>
      <c r="Y25" s="1627">
        <f>SUM(Y22:Y24)</f>
      </c>
      <c r="Z25" s="1627">
        <f>SUM(Z22:Z24)</f>
      </c>
      <c r="AA25" s="1629">
        <f t="shared" si="357"/>
      </c>
      <c r="AB25" s="1630"/>
      <c r="AC25" s="1630"/>
      <c r="AD25" s="1636">
        <f>SUM(AD22:AD24)</f>
      </c>
    </row>
    <row r="26">
      <c r="A26" s="1612"/>
      <c r="B26" s="1637" t="s">
        <v>1243</v>
      </c>
      <c r="C26" s="1637"/>
      <c r="D26" s="1638">
        <f>D25+D21</f>
      </c>
      <c r="E26" s="1638">
        <f>E25+E21</f>
      </c>
      <c r="F26" s="1638">
        <f>F25+F21</f>
      </c>
      <c r="G26" s="1639">
        <f t="shared" si="206"/>
      </c>
      <c r="H26" s="1639">
        <f t="shared" si="266"/>
      </c>
      <c r="I26" s="1639">
        <f t="shared" si="327"/>
      </c>
      <c r="J26" s="1639">
        <f t="shared" si="1"/>
      </c>
      <c r="K26" s="1640">
        <f t="shared" si="51"/>
      </c>
      <c r="L26" s="1640">
        <f t="shared" si="85"/>
      </c>
      <c r="M26" s="1640">
        <f t="shared" si="116"/>
      </c>
      <c r="N26" s="1640">
        <f t="shared" si="176"/>
      </c>
      <c r="O26" s="1641">
        <f t="shared" si="236"/>
      </c>
      <c r="P26" s="1642">
        <f>(P25+P21)/2</f>
      </c>
      <c r="Q26" s="1643">
        <f>(Q25+Q21)/2</f>
      </c>
      <c r="R26" s="1638">
        <f>(R25+R20)/2</f>
      </c>
      <c r="S26" s="1641">
        <f>S25+S21</f>
      </c>
      <c r="T26" s="1641">
        <f>T25+T21</f>
      </c>
      <c r="U26" s="1641">
        <f>U25+U21</f>
      </c>
      <c r="V26" s="1641">
        <f>V25+V21</f>
      </c>
      <c r="W26" s="1641">
        <f>W25+W21</f>
      </c>
      <c r="X26" s="1641">
        <f>X25+X21</f>
      </c>
      <c r="Y26" s="1641">
        <f>Y25+Y21</f>
      </c>
      <c r="Z26" s="1641">
        <f>Z25+Z21</f>
      </c>
      <c r="AA26" s="1644">
        <f t="shared" si="357"/>
      </c>
      <c r="AB26" s="1645"/>
      <c r="AC26" s="1645"/>
      <c r="AD26" s="1646">
        <f>AD25+AD21</f>
      </c>
    </row>
    <row r="27">
      <c r="A27" s="1601" t="s">
        <v>1195</v>
      </c>
      <c r="B27" s="1601" t="s">
        <v>1196</v>
      </c>
      <c r="C27" s="1601"/>
      <c r="D27" s="1602" t="s">
        <v>1197</v>
      </c>
      <c r="E27" s="1602"/>
      <c r="F27" s="1602"/>
      <c r="G27" s="1602"/>
      <c r="H27" s="1602"/>
      <c r="I27" s="1602"/>
      <c r="J27" s="1603" t="s">
        <v>1198</v>
      </c>
      <c r="K27" s="1603"/>
      <c r="L27" s="1603"/>
      <c r="M27" s="1603"/>
      <c r="N27" s="1603"/>
      <c r="O27" s="1603"/>
      <c r="P27" s="1603"/>
      <c r="Q27" s="1603"/>
      <c r="R27" s="1603"/>
      <c r="S27" s="1603"/>
      <c r="T27" s="1603"/>
      <c r="U27" s="1603"/>
      <c r="V27" s="1603"/>
      <c r="W27" s="1603"/>
      <c r="X27" s="1603"/>
      <c r="Y27" s="1603"/>
      <c r="Z27" s="1603"/>
      <c r="AA27" s="1603"/>
      <c r="AB27" s="1603"/>
      <c r="AC27" s="1603"/>
      <c r="AD27" s="1604"/>
    </row>
    <row r="28">
      <c r="A28" s="1601"/>
      <c r="B28" s="1601" t="s">
        <v>1199</v>
      </c>
      <c r="C28" s="1601" t="s">
        <v>1200</v>
      </c>
      <c r="D28" s="1602" t="s">
        <v>1201</v>
      </c>
      <c r="E28" s="1605" t="s">
        <v>1202</v>
      </c>
      <c r="F28" s="1606" t="s">
        <v>1203</v>
      </c>
      <c r="G28" s="1607" t="s">
        <v>1204</v>
      </c>
      <c r="H28" s="1607" t="s">
        <v>1205</v>
      </c>
      <c r="I28" s="1607" t="s">
        <v>1206</v>
      </c>
      <c r="J28" s="1603" t="s">
        <v>1207</v>
      </c>
      <c r="K28" s="1608" t="s">
        <v>1208</v>
      </c>
      <c r="L28" s="1608" t="s">
        <v>1209</v>
      </c>
      <c r="M28" s="1608" t="s">
        <v>1210</v>
      </c>
      <c r="N28" s="1608" t="s">
        <v>1211</v>
      </c>
      <c r="O28" s="1609" t="s">
        <v>1212</v>
      </c>
      <c r="P28" s="1608" t="s">
        <v>1213</v>
      </c>
      <c r="Q28" s="1609" t="s">
        <v>1214</v>
      </c>
      <c r="R28" s="1603" t="s">
        <v>1215</v>
      </c>
      <c r="S28" s="1609" t="s">
        <v>1216</v>
      </c>
      <c r="T28" s="1609" t="s">
        <v>1217</v>
      </c>
      <c r="U28" s="1609" t="s">
        <v>1218</v>
      </c>
      <c r="V28" s="1609" t="s">
        <v>1219</v>
      </c>
      <c r="W28" s="1609" t="s">
        <v>1220</v>
      </c>
      <c r="X28" s="1609" t="s">
        <v>1221</v>
      </c>
      <c r="Y28" s="1609" t="s">
        <v>1222</v>
      </c>
      <c r="Z28" s="1609" t="s">
        <v>1223</v>
      </c>
      <c r="AA28" s="1610" t="s">
        <v>1224</v>
      </c>
      <c r="AB28" s="1604" t="s">
        <v>1225</v>
      </c>
      <c r="AC28" s="1604" t="s">
        <v>1226</v>
      </c>
      <c r="AD28" s="1611" t="s">
        <v>1227</v>
      </c>
    </row>
    <row r="29">
      <c r="A29" s="1612" t="s">
        <v>1246</v>
      </c>
      <c r="B29" s="1613" t="s">
        <v>1229</v>
      </c>
      <c r="C29" s="1613" t="s">
        <v>1230</v>
      </c>
      <c r="D29" s="1614">
        <v>2004.66</v>
      </c>
      <c r="E29" s="1615">
        <v>0</v>
      </c>
      <c r="F29" s="1614">
        <f t="shared" ref="F29:F33" si="150">E29*2400</f>
      </c>
      <c r="G29" s="1616">
        <f t="shared" ref="G29:G39" si="207">F29/D29</f>
      </c>
      <c r="H29" s="1616">
        <f t="shared" ref="H29:H39" si="267">D29/E29</f>
      </c>
      <c r="I29" s="1616">
        <f t="shared" ref="I29:I39" si="328">F29/E29</f>
      </c>
      <c r="J29" s="1617">
        <f t="shared" ref="J29:J39" si="2">D29/T29</f>
      </c>
      <c r="K29" s="1618">
        <f t="shared" ref="K29:K39" si="52">O29/S29*1</f>
      </c>
      <c r="L29" s="1618">
        <f t="shared" ref="L29:L39" si="86">T29/S29</f>
      </c>
      <c r="M29" s="1618">
        <f t="shared" ref="M29:M39" si="117">V29/S29</f>
      </c>
      <c r="N29" s="1618">
        <f t="shared" ref="N29:N39" si="177">W29/V29</f>
      </c>
      <c r="O29" s="1619">
        <f t="shared" ref="O29:O39" si="237">U29/P29</f>
      </c>
      <c r="P29" s="1620">
        <v>0.0145</v>
      </c>
      <c r="Q29" s="1619">
        <v>44</v>
      </c>
      <c r="R29" s="1617">
        <f t="shared" ref="R29:R38" si="297">(D29/S29)*1000</f>
      </c>
      <c r="S29" s="1621">
        <v>29067</v>
      </c>
      <c r="T29" s="1621">
        <v>716</v>
      </c>
      <c r="U29" s="1621">
        <v>96</v>
      </c>
      <c r="V29" s="1621">
        <v>754</v>
      </c>
      <c r="W29" s="1621">
        <v>54</v>
      </c>
      <c r="X29" s="1621">
        <v>4</v>
      </c>
      <c r="Y29" s="1621">
        <v>0</v>
      </c>
      <c r="Z29" s="1621">
        <v>13</v>
      </c>
      <c r="AA29" s="1617">
        <f t="shared" ref="AA29:AA39" si="358">AD29*1000/D29</f>
      </c>
      <c r="AB29" s="1622" t="s">
        <v>1231</v>
      </c>
      <c r="AC29" s="1622" t="s">
        <v>1247</v>
      </c>
      <c r="AD29" s="1622">
        <v>26</v>
      </c>
    </row>
    <row r="30">
      <c r="A30" s="1612"/>
      <c r="B30" s="1613" t="s">
        <v>1229</v>
      </c>
      <c r="C30" s="1613" t="s">
        <v>1233</v>
      </c>
      <c r="D30" s="1614">
        <v>1365.29</v>
      </c>
      <c r="E30" s="1615">
        <v>0</v>
      </c>
      <c r="F30" s="1614">
        <f t="shared" si="150"/>
      </c>
      <c r="G30" s="1616">
        <f t="shared" si="207"/>
      </c>
      <c r="H30" s="1616">
        <f t="shared" si="267"/>
      </c>
      <c r="I30" s="1616">
        <f t="shared" si="328"/>
      </c>
      <c r="J30" s="1617">
        <f t="shared" si="2"/>
      </c>
      <c r="K30" s="1618">
        <f t="shared" si="52"/>
      </c>
      <c r="L30" s="1618">
        <f t="shared" si="86"/>
      </c>
      <c r="M30" s="1618">
        <f t="shared" si="117"/>
      </c>
      <c r="N30" s="1618">
        <f t="shared" si="177"/>
      </c>
      <c r="O30" s="1619">
        <f t="shared" si="237"/>
      </c>
      <c r="P30" s="1620">
        <v>0.0137</v>
      </c>
      <c r="Q30" s="1619">
        <v>43</v>
      </c>
      <c r="R30" s="1617">
        <f t="shared" si="297"/>
      </c>
      <c r="S30" s="1621">
        <v>16161</v>
      </c>
      <c r="T30" s="1621">
        <v>291</v>
      </c>
      <c r="U30" s="1621">
        <v>43</v>
      </c>
      <c r="V30" s="1621">
        <v>301</v>
      </c>
      <c r="W30" s="1621">
        <v>27</v>
      </c>
      <c r="X30" s="1621">
        <v>4</v>
      </c>
      <c r="Y30" s="1621">
        <v>0</v>
      </c>
      <c r="Z30" s="1621">
        <v>17</v>
      </c>
      <c r="AA30" s="1617">
        <f t="shared" si="358"/>
      </c>
      <c r="AB30" s="1622" t="s">
        <v>1231</v>
      </c>
      <c r="AC30" s="1622" t="s">
        <v>1247</v>
      </c>
      <c r="AD30" s="1622">
        <v>16</v>
      </c>
    </row>
    <row r="31">
      <c r="A31" s="1612"/>
      <c r="B31" s="1613" t="s">
        <v>1229</v>
      </c>
      <c r="C31" s="1613" t="s">
        <v>1234</v>
      </c>
      <c r="D31" s="1614">
        <v>1541.36</v>
      </c>
      <c r="E31" s="1615">
        <v>0</v>
      </c>
      <c r="F31" s="1614">
        <f t="shared" si="150"/>
      </c>
      <c r="G31" s="1616">
        <f t="shared" si="207"/>
      </c>
      <c r="H31" s="1616">
        <f t="shared" si="267"/>
      </c>
      <c r="I31" s="1616">
        <f t="shared" si="328"/>
      </c>
      <c r="J31" s="1617">
        <f t="shared" si="2"/>
      </c>
      <c r="K31" s="1618">
        <f t="shared" si="52"/>
      </c>
      <c r="L31" s="1618">
        <f t="shared" si="86"/>
      </c>
      <c r="M31" s="1618">
        <f t="shared" si="117"/>
      </c>
      <c r="N31" s="1618">
        <f t="shared" si="177"/>
      </c>
      <c r="O31" s="1619">
        <f t="shared" si="237"/>
      </c>
      <c r="P31" s="1620">
        <v>0.0212</v>
      </c>
      <c r="Q31" s="1619">
        <v>37</v>
      </c>
      <c r="R31" s="1617">
        <f t="shared" si="297"/>
      </c>
      <c r="S31" s="1621">
        <v>19358</v>
      </c>
      <c r="T31" s="1621">
        <v>566</v>
      </c>
      <c r="U31" s="1621">
        <v>70</v>
      </c>
      <c r="V31" s="1621">
        <v>605</v>
      </c>
      <c r="W31" s="1621">
        <v>26</v>
      </c>
      <c r="X31" s="1621">
        <v>2</v>
      </c>
      <c r="Y31" s="1621">
        <v>1</v>
      </c>
      <c r="Z31" s="1621">
        <v>10</v>
      </c>
      <c r="AA31" s="1617">
        <f t="shared" si="358"/>
      </c>
      <c r="AB31" s="1622" t="s">
        <v>1231</v>
      </c>
      <c r="AC31" s="1622" t="s">
        <v>1247</v>
      </c>
      <c r="AD31" s="1622">
        <v>28</v>
      </c>
    </row>
    <row r="32">
      <c r="A32" s="1612"/>
      <c r="B32" s="1613" t="s">
        <v>1229</v>
      </c>
      <c r="C32" s="1613" t="s">
        <v>1235</v>
      </c>
      <c r="D32" s="1614">
        <v>1936.71</v>
      </c>
      <c r="E32" s="1615">
        <v>1</v>
      </c>
      <c r="F32" s="1614">
        <f t="shared" si="150"/>
      </c>
      <c r="G32" s="1616">
        <f t="shared" si="207"/>
      </c>
      <c r="H32" s="1616">
        <f t="shared" si="267"/>
      </c>
      <c r="I32" s="1616">
        <f t="shared" si="328"/>
      </c>
      <c r="J32" s="1617">
        <f t="shared" si="2"/>
      </c>
      <c r="K32" s="1618">
        <f t="shared" si="52"/>
      </c>
      <c r="L32" s="1618">
        <f t="shared" si="86"/>
      </c>
      <c r="M32" s="1618">
        <f t="shared" si="117"/>
      </c>
      <c r="N32" s="1618">
        <f t="shared" si="177"/>
      </c>
      <c r="O32" s="1619">
        <f t="shared" si="237"/>
      </c>
      <c r="P32" s="1620">
        <v>0.0131</v>
      </c>
      <c r="Q32" s="1619">
        <v>36</v>
      </c>
      <c r="R32" s="1617">
        <f t="shared" si="297"/>
      </c>
      <c r="S32" s="1621">
        <v>24125</v>
      </c>
      <c r="T32" s="1621">
        <v>838</v>
      </c>
      <c r="U32" s="1621">
        <v>71</v>
      </c>
      <c r="V32" s="1621">
        <v>909</v>
      </c>
      <c r="W32" s="1621">
        <v>81</v>
      </c>
      <c r="X32" s="1621">
        <v>5</v>
      </c>
      <c r="Y32" s="1621">
        <v>2</v>
      </c>
      <c r="Z32" s="1621">
        <v>14</v>
      </c>
      <c r="AA32" s="1617">
        <f t="shared" si="358"/>
      </c>
      <c r="AB32" s="1622" t="s">
        <v>1231</v>
      </c>
      <c r="AC32" s="1622" t="s">
        <v>1236</v>
      </c>
      <c r="AD32" s="1622">
        <v>20</v>
      </c>
    </row>
    <row r="33">
      <c r="A33" s="1612"/>
      <c r="B33" s="1613" t="s">
        <v>1229</v>
      </c>
      <c r="C33" s="1613" t="s">
        <v>1237</v>
      </c>
      <c r="D33" s="1614">
        <v>2013.12</v>
      </c>
      <c r="E33" s="1615">
        <v>1</v>
      </c>
      <c r="F33" s="1614">
        <f t="shared" si="150"/>
      </c>
      <c r="G33" s="1616">
        <f t="shared" si="207"/>
      </c>
      <c r="H33" s="1616">
        <f t="shared" si="267"/>
      </c>
      <c r="I33" s="1616">
        <f t="shared" si="328"/>
      </c>
      <c r="J33" s="1617">
        <f t="shared" si="2"/>
      </c>
      <c r="K33" s="1618">
        <f t="shared" si="52"/>
      </c>
      <c r="L33" s="1618">
        <f t="shared" si="86"/>
      </c>
      <c r="M33" s="1618">
        <f t="shared" si="117"/>
      </c>
      <c r="N33" s="1618">
        <f t="shared" si="177"/>
      </c>
      <c r="O33" s="1619">
        <f t="shared" si="237"/>
      </c>
      <c r="P33" s="1620">
        <v>0.0157</v>
      </c>
      <c r="Q33" s="1619">
        <v>32</v>
      </c>
      <c r="R33" s="1617">
        <f t="shared" si="297"/>
      </c>
      <c r="S33" s="1621">
        <v>23917</v>
      </c>
      <c r="T33" s="1621">
        <v>949</v>
      </c>
      <c r="U33" s="1621">
        <v>82</v>
      </c>
      <c r="V33" s="1621">
        <v>1030</v>
      </c>
      <c r="W33" s="1621">
        <v>47</v>
      </c>
      <c r="X33" s="1621">
        <v>6</v>
      </c>
      <c r="Y33" s="1621">
        <v>0</v>
      </c>
      <c r="Z33" s="1621">
        <v>12</v>
      </c>
      <c r="AA33" s="1617">
        <f t="shared" si="358"/>
      </c>
      <c r="AB33" s="1622" t="s">
        <v>1231</v>
      </c>
      <c r="AC33" s="1622" t="s">
        <v>1236</v>
      </c>
      <c r="AD33" s="1622">
        <v>17</v>
      </c>
    </row>
    <row r="34">
      <c r="A34" s="1612"/>
      <c r="B34" s="1623" t="s">
        <v>1238</v>
      </c>
      <c r="C34" s="1623"/>
      <c r="D34" s="1624">
        <f>SUM(D29:D33)</f>
      </c>
      <c r="E34" s="1624">
        <f>SUM(E29:E33)</f>
      </c>
      <c r="F34" s="1624">
        <f>SUM(F29:F33)</f>
      </c>
      <c r="G34" s="1625">
        <f t="shared" si="207"/>
      </c>
      <c r="H34" s="1625">
        <f t="shared" si="267"/>
      </c>
      <c r="I34" s="1625">
        <f t="shared" si="328"/>
      </c>
      <c r="J34" s="1625">
        <f t="shared" si="2"/>
      </c>
      <c r="K34" s="1626">
        <f t="shared" si="52"/>
      </c>
      <c r="L34" s="1626">
        <f t="shared" si="86"/>
      </c>
      <c r="M34" s="1626">
        <f t="shared" si="117"/>
      </c>
      <c r="N34" s="1626">
        <f t="shared" si="177"/>
      </c>
      <c r="O34" s="1627">
        <f t="shared" si="237"/>
      </c>
      <c r="P34" s="1626">
        <f>AVERAGE(P29:P33)</f>
      </c>
      <c r="Q34" s="1624">
        <f>AVERAGE(Q29:Q33)</f>
      </c>
      <c r="R34" s="1625">
        <f t="shared" si="297"/>
      </c>
      <c r="S34" s="1628">
        <f>SUM(S29:S33)</f>
      </c>
      <c r="T34" s="1628">
        <f>SUM(T29:T33)</f>
      </c>
      <c r="U34" s="1628">
        <f>SUM(U29:U33)</f>
      </c>
      <c r="V34" s="1628">
        <f>SUM(V29:V33)</f>
      </c>
      <c r="W34" s="1628">
        <f>SUM(W29:W33)</f>
      </c>
      <c r="X34" s="1628">
        <f>SUM(X29:X33)</f>
      </c>
      <c r="Y34" s="1628">
        <f>SUM(Y29:Y33)</f>
      </c>
      <c r="Z34" s="1628">
        <f>SUM(Z29:Z33)</f>
      </c>
      <c r="AA34" s="1629">
        <f t="shared" si="358"/>
      </c>
      <c r="AB34" s="1630"/>
      <c r="AC34" s="1630"/>
      <c r="AD34" s="1628">
        <f>SUM(AD29:AD33)</f>
      </c>
    </row>
    <row r="35">
      <c r="A35" s="1612"/>
      <c r="B35" s="1613" t="s">
        <v>1239</v>
      </c>
      <c r="C35" s="1631" t="s">
        <v>1240</v>
      </c>
      <c r="D35" s="1614">
        <v>1400.42</v>
      </c>
      <c r="E35" s="1615">
        <v>2</v>
      </c>
      <c r="F35" s="1614">
        <f t="shared" ref="F35:F37" si="151">E35*2400</f>
      </c>
      <c r="G35" s="1632">
        <f t="shared" si="207"/>
      </c>
      <c r="H35" s="1632">
        <f t="shared" si="267"/>
      </c>
      <c r="I35" s="1632">
        <f t="shared" si="328"/>
      </c>
      <c r="J35" s="1633">
        <f t="shared" si="2"/>
      </c>
      <c r="K35" s="1634">
        <f t="shared" si="52"/>
      </c>
      <c r="L35" s="1634">
        <f t="shared" si="86"/>
      </c>
      <c r="M35" s="1634">
        <f t="shared" si="117"/>
      </c>
      <c r="N35" s="1634">
        <f t="shared" si="177"/>
      </c>
      <c r="O35" s="1619">
        <f t="shared" si="237"/>
      </c>
      <c r="P35" s="1635">
        <v>0.0197</v>
      </c>
      <c r="Q35" s="1619">
        <v>34</v>
      </c>
      <c r="R35" s="1633">
        <f t="shared" si="297"/>
      </c>
      <c r="S35" s="1621">
        <v>18110</v>
      </c>
      <c r="T35" s="1621">
        <v>396</v>
      </c>
      <c r="U35" s="1621">
        <v>85</v>
      </c>
      <c r="V35" s="1621">
        <v>431</v>
      </c>
      <c r="W35" s="1621">
        <v>45</v>
      </c>
      <c r="X35" s="1621">
        <v>5</v>
      </c>
      <c r="Y35" s="1621">
        <v>1</v>
      </c>
      <c r="Z35" s="1621">
        <v>19</v>
      </c>
      <c r="AA35" s="1617">
        <f t="shared" si="358"/>
      </c>
      <c r="AB35" s="1622" t="s">
        <v>1231</v>
      </c>
      <c r="AC35" s="1622" t="s">
        <v>1236</v>
      </c>
      <c r="AD35" s="1622">
        <v>11</v>
      </c>
    </row>
    <row r="36">
      <c r="A36" s="1612"/>
      <c r="B36" s="1613" t="s">
        <v>1239</v>
      </c>
      <c r="C36" s="1631" t="s">
        <v>1241</v>
      </c>
      <c r="D36" s="1614">
        <v>2225.67</v>
      </c>
      <c r="E36" s="1615">
        <v>1</v>
      </c>
      <c r="F36" s="1614">
        <f t="shared" si="151"/>
      </c>
      <c r="G36" s="1632">
        <f t="shared" si="207"/>
      </c>
      <c r="H36" s="1632">
        <f t="shared" si="267"/>
      </c>
      <c r="I36" s="1632">
        <f t="shared" si="328"/>
      </c>
      <c r="J36" s="1633">
        <f t="shared" si="2"/>
      </c>
      <c r="K36" s="1634">
        <f t="shared" si="52"/>
      </c>
      <c r="L36" s="1634">
        <f t="shared" si="86"/>
      </c>
      <c r="M36" s="1634">
        <f t="shared" si="117"/>
      </c>
      <c r="N36" s="1634">
        <f t="shared" si="177"/>
      </c>
      <c r="O36" s="1619">
        <f t="shared" si="237"/>
      </c>
      <c r="P36" s="1635">
        <v>0.0145</v>
      </c>
      <c r="Q36" s="1619">
        <v>35</v>
      </c>
      <c r="R36" s="1633">
        <f t="shared" si="297"/>
      </c>
      <c r="S36" s="1621">
        <v>22609</v>
      </c>
      <c r="T36" s="1621">
        <v>929</v>
      </c>
      <c r="U36" s="1621">
        <v>80</v>
      </c>
      <c r="V36" s="1621">
        <v>986</v>
      </c>
      <c r="W36" s="1621">
        <v>79</v>
      </c>
      <c r="X36" s="1621">
        <v>3</v>
      </c>
      <c r="Y36" s="1621">
        <v>0</v>
      </c>
      <c r="Z36" s="1621">
        <v>28</v>
      </c>
      <c r="AA36" s="1617">
        <f t="shared" si="358"/>
      </c>
      <c r="AB36" s="1622" t="s">
        <v>1231</v>
      </c>
      <c r="AC36" s="1622" t="s">
        <v>1236</v>
      </c>
      <c r="AD36" s="1622">
        <v>32</v>
      </c>
    </row>
    <row r="37">
      <c r="A37" s="1612"/>
      <c r="B37" s="1613" t="s">
        <v>1239</v>
      </c>
      <c r="C37" s="1631" t="s">
        <v>1242</v>
      </c>
      <c r="D37" s="1614">
        <v>493.32</v>
      </c>
      <c r="E37" s="1615">
        <v>2</v>
      </c>
      <c r="F37" s="1614">
        <f t="shared" si="151"/>
      </c>
      <c r="G37" s="1632">
        <f t="shared" si="207"/>
      </c>
      <c r="H37" s="1632">
        <f t="shared" si="267"/>
      </c>
      <c r="I37" s="1632">
        <f t="shared" si="328"/>
      </c>
      <c r="J37" s="1633">
        <f t="shared" si="2"/>
      </c>
      <c r="K37" s="1634">
        <f t="shared" si="52"/>
      </c>
      <c r="L37" s="1634">
        <f t="shared" si="86"/>
      </c>
      <c r="M37" s="1634">
        <f t="shared" si="117"/>
      </c>
      <c r="N37" s="1634">
        <f t="shared" si="177"/>
      </c>
      <c r="O37" s="1619">
        <f t="shared" si="237"/>
      </c>
      <c r="P37" s="1635">
        <v>0.1217</v>
      </c>
      <c r="Q37" s="1619">
        <v>38</v>
      </c>
      <c r="R37" s="1633">
        <f t="shared" si="297"/>
      </c>
      <c r="S37" s="1621">
        <v>6508</v>
      </c>
      <c r="T37" s="1621">
        <v>111</v>
      </c>
      <c r="U37" s="1621">
        <v>42</v>
      </c>
      <c r="V37" s="1621">
        <v>126</v>
      </c>
      <c r="W37" s="1621">
        <v>26</v>
      </c>
      <c r="X37" s="1621">
        <v>0</v>
      </c>
      <c r="Y37" s="1621">
        <v>1</v>
      </c>
      <c r="Z37" s="1621">
        <v>8</v>
      </c>
      <c r="AA37" s="1617">
        <f t="shared" si="358"/>
      </c>
      <c r="AB37" s="1622" t="s">
        <v>1231</v>
      </c>
      <c r="AC37" s="1622" t="s">
        <v>1236</v>
      </c>
      <c r="AD37" s="1622">
        <v>8</v>
      </c>
    </row>
    <row r="38">
      <c r="A38" s="1612"/>
      <c r="B38" s="1623" t="s">
        <v>1238</v>
      </c>
      <c r="C38" s="1623"/>
      <c r="D38" s="1624">
        <f>SUM(D35:D37)</f>
      </c>
      <c r="E38" s="1624">
        <f>SUM(E35:E37)</f>
      </c>
      <c r="F38" s="1624">
        <f>SUM(F35:F37)</f>
      </c>
      <c r="G38" s="1625">
        <f t="shared" si="207"/>
      </c>
      <c r="H38" s="1625">
        <f t="shared" si="267"/>
      </c>
      <c r="I38" s="1625">
        <f t="shared" si="328"/>
      </c>
      <c r="J38" s="1625">
        <f t="shared" si="2"/>
      </c>
      <c r="K38" s="1626">
        <f t="shared" si="52"/>
      </c>
      <c r="L38" s="1626">
        <f t="shared" si="86"/>
      </c>
      <c r="M38" s="1626">
        <f t="shared" si="117"/>
      </c>
      <c r="N38" s="1626">
        <f t="shared" si="177"/>
      </c>
      <c r="O38" s="1627">
        <f t="shared" si="237"/>
      </c>
      <c r="P38" s="1626">
        <f>AVERAGE(P35:P37)</f>
      </c>
      <c r="Q38" s="1624">
        <f>AVERAGE(Q35:Q37)</f>
      </c>
      <c r="R38" s="1624">
        <f t="shared" si="297"/>
      </c>
      <c r="S38" s="1627">
        <f>SUM(S35:S37)</f>
      </c>
      <c r="T38" s="1627">
        <f>SUM(T35:T37)</f>
      </c>
      <c r="U38" s="1627">
        <f>SUM(U35:U37)</f>
      </c>
      <c r="V38" s="1627">
        <f>SUM(V35:V37)</f>
      </c>
      <c r="W38" s="1627">
        <f>SUM(W35:W37)</f>
      </c>
      <c r="X38" s="1627">
        <f>SUM(X35:X37)</f>
      </c>
      <c r="Y38" s="1627">
        <f>SUM(Y35:Y37)</f>
      </c>
      <c r="Z38" s="1627">
        <f>SUM(Z35:Z37)</f>
      </c>
      <c r="AA38" s="1629">
        <f t="shared" si="358"/>
      </c>
      <c r="AB38" s="1630"/>
      <c r="AC38" s="1630"/>
      <c r="AD38" s="1636">
        <f>SUM(AD35:AD37)</f>
      </c>
    </row>
    <row r="39">
      <c r="A39" s="1612"/>
      <c r="B39" s="1637" t="s">
        <v>1243</v>
      </c>
      <c r="C39" s="1637"/>
      <c r="D39" s="1638">
        <f>D38+D34</f>
      </c>
      <c r="E39" s="1638">
        <f>E38+E34</f>
      </c>
      <c r="F39" s="1638">
        <f>F38+F34</f>
      </c>
      <c r="G39" s="1639">
        <f t="shared" si="207"/>
      </c>
      <c r="H39" s="1639">
        <f t="shared" si="267"/>
      </c>
      <c r="I39" s="1639">
        <f t="shared" si="328"/>
      </c>
      <c r="J39" s="1639">
        <f t="shared" si="2"/>
      </c>
      <c r="K39" s="1640">
        <f t="shared" si="52"/>
      </c>
      <c r="L39" s="1640">
        <f t="shared" si="86"/>
      </c>
      <c r="M39" s="1640">
        <f t="shared" si="117"/>
      </c>
      <c r="N39" s="1640">
        <f t="shared" si="177"/>
      </c>
      <c r="O39" s="1641">
        <f t="shared" si="237"/>
      </c>
      <c r="P39" s="1642">
        <f>(P38+P34)/2</f>
      </c>
      <c r="Q39" s="1643">
        <f>(Q38+Q34)/2</f>
      </c>
      <c r="R39" s="1638">
        <f>(R38+R33)/2</f>
      </c>
      <c r="S39" s="1641">
        <f>S38+S34</f>
      </c>
      <c r="T39" s="1641">
        <f>T38+T34</f>
      </c>
      <c r="U39" s="1641">
        <f>U38+U34</f>
      </c>
      <c r="V39" s="1641">
        <f>V38+V34</f>
      </c>
      <c r="W39" s="1641">
        <f>W38+W34</f>
      </c>
      <c r="X39" s="1641">
        <f>X38+X34</f>
      </c>
      <c r="Y39" s="1641">
        <f>Y38+Y34</f>
      </c>
      <c r="Z39" s="1641">
        <f>Z38+Z34</f>
      </c>
      <c r="AA39" s="1644">
        <f t="shared" si="358"/>
      </c>
      <c r="AB39" s="1645"/>
      <c r="AC39" s="1645"/>
      <c r="AD39" s="1646">
        <f>AD38+AD34</f>
      </c>
    </row>
    <row r="40">
      <c r="A40" s="1601" t="s">
        <v>1195</v>
      </c>
      <c r="B40" s="1601" t="s">
        <v>1196</v>
      </c>
      <c r="C40" s="1601"/>
      <c r="D40" s="1602" t="s">
        <v>1197</v>
      </c>
      <c r="E40" s="1602"/>
      <c r="F40" s="1602"/>
      <c r="G40" s="1602"/>
      <c r="H40" s="1602"/>
      <c r="I40" s="1602"/>
      <c r="J40" s="1603" t="s">
        <v>1198</v>
      </c>
      <c r="K40" s="1603"/>
      <c r="L40" s="1603"/>
      <c r="M40" s="1603"/>
      <c r="N40" s="1603"/>
      <c r="O40" s="1603"/>
      <c r="P40" s="1603"/>
      <c r="Q40" s="1603"/>
      <c r="R40" s="1603"/>
      <c r="S40" s="1603"/>
      <c r="T40" s="1603"/>
      <c r="U40" s="1603"/>
      <c r="V40" s="1603"/>
      <c r="W40" s="1603"/>
      <c r="X40" s="1603"/>
      <c r="Y40" s="1603"/>
      <c r="Z40" s="1603"/>
      <c r="AA40" s="1603"/>
      <c r="AB40" s="1603"/>
      <c r="AC40" s="1603"/>
      <c r="AD40" s="1604"/>
    </row>
    <row r="41">
      <c r="A41" s="1601"/>
      <c r="B41" s="1601" t="s">
        <v>1199</v>
      </c>
      <c r="C41" s="1601" t="s">
        <v>1200</v>
      </c>
      <c r="D41" s="1602" t="s">
        <v>1201</v>
      </c>
      <c r="E41" s="1605" t="s">
        <v>1202</v>
      </c>
      <c r="F41" s="1606" t="s">
        <v>1203</v>
      </c>
      <c r="G41" s="1607" t="s">
        <v>1204</v>
      </c>
      <c r="H41" s="1607" t="s">
        <v>1205</v>
      </c>
      <c r="I41" s="1607" t="s">
        <v>1206</v>
      </c>
      <c r="J41" s="1603" t="s">
        <v>1207</v>
      </c>
      <c r="K41" s="1608" t="s">
        <v>1208</v>
      </c>
      <c r="L41" s="1608" t="s">
        <v>1209</v>
      </c>
      <c r="M41" s="1608" t="s">
        <v>1210</v>
      </c>
      <c r="N41" s="1608" t="s">
        <v>1211</v>
      </c>
      <c r="O41" s="1609" t="s">
        <v>1212</v>
      </c>
      <c r="P41" s="1608" t="s">
        <v>1213</v>
      </c>
      <c r="Q41" s="1609" t="s">
        <v>1214</v>
      </c>
      <c r="R41" s="1603" t="s">
        <v>1215</v>
      </c>
      <c r="S41" s="1609" t="s">
        <v>1216</v>
      </c>
      <c r="T41" s="1609" t="s">
        <v>1217</v>
      </c>
      <c r="U41" s="1609" t="s">
        <v>1218</v>
      </c>
      <c r="V41" s="1609" t="s">
        <v>1219</v>
      </c>
      <c r="W41" s="1609" t="s">
        <v>1220</v>
      </c>
      <c r="X41" s="1609" t="s">
        <v>1221</v>
      </c>
      <c r="Y41" s="1609" t="s">
        <v>1222</v>
      </c>
      <c r="Z41" s="1609" t="s">
        <v>1223</v>
      </c>
      <c r="AA41" s="1610" t="s">
        <v>1224</v>
      </c>
      <c r="AB41" s="1604" t="s">
        <v>1225</v>
      </c>
      <c r="AC41" s="1604" t="s">
        <v>1226</v>
      </c>
      <c r="AD41" s="1611" t="s">
        <v>1227</v>
      </c>
    </row>
    <row r="42">
      <c r="A42" s="1612" t="s">
        <v>1248</v>
      </c>
      <c r="B42" s="1613" t="s">
        <v>1229</v>
      </c>
      <c r="C42" s="1613" t="s">
        <v>1230</v>
      </c>
      <c r="D42" s="1614">
        <v>1765.59</v>
      </c>
      <c r="E42" s="1615">
        <v>2</v>
      </c>
      <c r="F42" s="1614">
        <f t="shared" ref="F42:F46" si="152">E42*2400</f>
      </c>
      <c r="G42" s="1616">
        <f t="shared" ref="G42:G52" si="208">F42/D42</f>
      </c>
      <c r="H42" s="1616">
        <f t="shared" ref="H42:H52" si="268">D42/E42</f>
      </c>
      <c r="I42" s="1616">
        <f t="shared" ref="I42:I52" si="329">F42/E42</f>
      </c>
      <c r="J42" s="1617">
        <f t="shared" ref="J42:J52" si="3">D42/T42</f>
      </c>
      <c r="K42" s="1618">
        <f t="shared" ref="K42:K52" si="53">O42/S42*1</f>
      </c>
      <c r="L42" s="1618">
        <f t="shared" ref="L42:L52" si="87">T42/S42</f>
      </c>
      <c r="M42" s="1618">
        <f t="shared" ref="M42:M52" si="118">V42/S42</f>
      </c>
      <c r="N42" s="1618">
        <f t="shared" ref="N42:N52" si="178">W42/V42</f>
      </c>
      <c r="O42" s="1619">
        <f t="shared" ref="O42:O52" si="238">U42/P42</f>
      </c>
      <c r="P42" s="1620">
        <v>0.0103</v>
      </c>
      <c r="Q42" s="1619">
        <v>45</v>
      </c>
      <c r="R42" s="1617">
        <f t="shared" ref="R42:R51" si="298">(D42/S42)*1000</f>
      </c>
      <c r="S42" s="1621">
        <v>24964</v>
      </c>
      <c r="T42" s="1621">
        <v>594</v>
      </c>
      <c r="U42" s="1621">
        <v>68</v>
      </c>
      <c r="V42" s="1621">
        <v>641</v>
      </c>
      <c r="W42" s="1621">
        <v>87</v>
      </c>
      <c r="X42" s="1621">
        <v>4</v>
      </c>
      <c r="Y42" s="1621">
        <v>2</v>
      </c>
      <c r="Z42" s="1621">
        <v>18</v>
      </c>
      <c r="AA42" s="1617">
        <f t="shared" ref="AA42:AA52" si="359">AD42*1000/D42</f>
      </c>
      <c r="AB42" s="1622" t="s">
        <v>1231</v>
      </c>
      <c r="AC42" s="1622" t="s">
        <v>1232</v>
      </c>
      <c r="AD42" s="1622">
        <v>30</v>
      </c>
    </row>
    <row r="43">
      <c r="A43" s="1612"/>
      <c r="B43" s="1613" t="s">
        <v>1229</v>
      </c>
      <c r="C43" s="1613" t="s">
        <v>1233</v>
      </c>
      <c r="D43" s="1614">
        <v>1634.97</v>
      </c>
      <c r="E43" s="1615">
        <v>1</v>
      </c>
      <c r="F43" s="1614">
        <f t="shared" si="152"/>
      </c>
      <c r="G43" s="1616">
        <f t="shared" si="208"/>
      </c>
      <c r="H43" s="1616">
        <f t="shared" si="268"/>
      </c>
      <c r="I43" s="1616">
        <f t="shared" si="329"/>
      </c>
      <c r="J43" s="1617">
        <f t="shared" si="3"/>
      </c>
      <c r="K43" s="1618">
        <f t="shared" si="53"/>
      </c>
      <c r="L43" s="1618">
        <f t="shared" si="87"/>
      </c>
      <c r="M43" s="1618">
        <f t="shared" si="118"/>
      </c>
      <c r="N43" s="1618">
        <f t="shared" si="178"/>
      </c>
      <c r="O43" s="1619">
        <f t="shared" si="238"/>
      </c>
      <c r="P43" s="1620">
        <v>0.0085</v>
      </c>
      <c r="Q43" s="1619">
        <v>39</v>
      </c>
      <c r="R43" s="1617">
        <f t="shared" si="298"/>
      </c>
      <c r="S43" s="1621">
        <v>25037</v>
      </c>
      <c r="T43" s="1621">
        <v>649</v>
      </c>
      <c r="U43" s="1621">
        <v>64</v>
      </c>
      <c r="V43" s="1621">
        <v>718</v>
      </c>
      <c r="W43" s="1621">
        <v>46</v>
      </c>
      <c r="X43" s="1621">
        <v>4</v>
      </c>
      <c r="Y43" s="1621">
        <v>1</v>
      </c>
      <c r="Z43" s="1621">
        <v>18</v>
      </c>
      <c r="AA43" s="1617">
        <f t="shared" si="359"/>
      </c>
      <c r="AB43" s="1622" t="s">
        <v>1231</v>
      </c>
      <c r="AC43" s="1622" t="s">
        <v>1232</v>
      </c>
      <c r="AD43" s="1622">
        <v>20</v>
      </c>
    </row>
    <row r="44">
      <c r="A44" s="1612"/>
      <c r="B44" s="1613" t="s">
        <v>1229</v>
      </c>
      <c r="C44" s="1613" t="s">
        <v>1234</v>
      </c>
      <c r="D44" s="1614">
        <v>1532.19</v>
      </c>
      <c r="E44" s="1615">
        <v>1</v>
      </c>
      <c r="F44" s="1614">
        <f t="shared" si="152"/>
      </c>
      <c r="G44" s="1616">
        <f t="shared" si="208"/>
      </c>
      <c r="H44" s="1616">
        <f t="shared" si="268"/>
      </c>
      <c r="I44" s="1616">
        <f t="shared" si="329"/>
      </c>
      <c r="J44" s="1617">
        <f t="shared" si="3"/>
      </c>
      <c r="K44" s="1618">
        <f t="shared" si="53"/>
      </c>
      <c r="L44" s="1618">
        <f t="shared" si="87"/>
      </c>
      <c r="M44" s="1618">
        <f t="shared" si="118"/>
      </c>
      <c r="N44" s="1618">
        <f t="shared" si="178"/>
      </c>
      <c r="O44" s="1619">
        <f t="shared" si="238"/>
      </c>
      <c r="P44" s="1620">
        <v>0.0134</v>
      </c>
      <c r="Q44" s="1619">
        <v>39</v>
      </c>
      <c r="R44" s="1617">
        <f t="shared" si="298"/>
      </c>
      <c r="S44" s="1621">
        <v>20745</v>
      </c>
      <c r="T44" s="1621">
        <v>660</v>
      </c>
      <c r="U44" s="1621">
        <v>60</v>
      </c>
      <c r="V44" s="1621">
        <v>736</v>
      </c>
      <c r="W44" s="1621">
        <v>77</v>
      </c>
      <c r="X44" s="1621">
        <v>3</v>
      </c>
      <c r="Y44" s="1621">
        <v>1</v>
      </c>
      <c r="Z44" s="1621">
        <v>9</v>
      </c>
      <c r="AA44" s="1617">
        <f t="shared" si="359"/>
      </c>
      <c r="AB44" s="1622" t="s">
        <v>1231</v>
      </c>
      <c r="AC44" s="1622" t="s">
        <v>1232</v>
      </c>
      <c r="AD44" s="1622">
        <v>7</v>
      </c>
    </row>
    <row r="45">
      <c r="A45" s="1612"/>
      <c r="B45" s="1613" t="s">
        <v>1229</v>
      </c>
      <c r="C45" s="1613" t="s">
        <v>1235</v>
      </c>
      <c r="D45" s="1614">
        <v>1703.58</v>
      </c>
      <c r="E45" s="1615">
        <v>0</v>
      </c>
      <c r="F45" s="1614">
        <f t="shared" si="152"/>
      </c>
      <c r="G45" s="1616">
        <f t="shared" si="208"/>
      </c>
      <c r="H45" s="1616">
        <f t="shared" si="268"/>
      </c>
      <c r="I45" s="1616">
        <f t="shared" si="329"/>
      </c>
      <c r="J45" s="1617">
        <f t="shared" si="3"/>
      </c>
      <c r="K45" s="1618">
        <f t="shared" si="53"/>
      </c>
      <c r="L45" s="1618">
        <f t="shared" si="87"/>
      </c>
      <c r="M45" s="1618">
        <f t="shared" si="118"/>
      </c>
      <c r="N45" s="1618">
        <f t="shared" si="178"/>
      </c>
      <c r="O45" s="1619">
        <f t="shared" si="238"/>
      </c>
      <c r="P45" s="1620">
        <v>0.0194</v>
      </c>
      <c r="Q45" s="1619">
        <v>37</v>
      </c>
      <c r="R45" s="1617">
        <f t="shared" si="298"/>
      </c>
      <c r="S45" s="1621">
        <v>23948</v>
      </c>
      <c r="T45" s="1621">
        <v>881</v>
      </c>
      <c r="U45" s="1621">
        <v>95</v>
      </c>
      <c r="V45" s="1621">
        <v>958</v>
      </c>
      <c r="W45" s="1621">
        <v>29</v>
      </c>
      <c r="X45" s="1621">
        <v>6</v>
      </c>
      <c r="Y45" s="1621">
        <v>2</v>
      </c>
      <c r="Z45" s="1621">
        <v>14</v>
      </c>
      <c r="AA45" s="1617">
        <f t="shared" si="359"/>
      </c>
      <c r="AB45" s="1622" t="s">
        <v>1231</v>
      </c>
      <c r="AC45" s="1622" t="s">
        <v>1247</v>
      </c>
      <c r="AD45" s="1622">
        <v>32</v>
      </c>
    </row>
    <row r="46">
      <c r="A46" s="1612"/>
      <c r="B46" s="1613" t="s">
        <v>1229</v>
      </c>
      <c r="C46" s="1613" t="s">
        <v>1237</v>
      </c>
      <c r="D46" s="1614">
        <v>1691.75</v>
      </c>
      <c r="E46" s="1615">
        <v>0</v>
      </c>
      <c r="F46" s="1614">
        <f t="shared" si="152"/>
      </c>
      <c r="G46" s="1616">
        <f t="shared" si="208"/>
      </c>
      <c r="H46" s="1616">
        <f t="shared" si="268"/>
      </c>
      <c r="I46" s="1616">
        <f t="shared" si="329"/>
      </c>
      <c r="J46" s="1617">
        <f t="shared" si="3"/>
      </c>
      <c r="K46" s="1618">
        <f t="shared" si="53"/>
      </c>
      <c r="L46" s="1618">
        <f t="shared" si="87"/>
      </c>
      <c r="M46" s="1618">
        <f t="shared" si="118"/>
      </c>
      <c r="N46" s="1618">
        <f t="shared" si="178"/>
      </c>
      <c r="O46" s="1619">
        <f t="shared" si="238"/>
      </c>
      <c r="P46" s="1620">
        <v>0.0185</v>
      </c>
      <c r="Q46" s="1619">
        <v>36</v>
      </c>
      <c r="R46" s="1617">
        <f t="shared" si="298"/>
      </c>
      <c r="S46" s="1621">
        <v>21417</v>
      </c>
      <c r="T46" s="1621">
        <v>682</v>
      </c>
      <c r="U46" s="1621">
        <v>58</v>
      </c>
      <c r="V46" s="1621">
        <v>729</v>
      </c>
      <c r="W46" s="1621">
        <v>64</v>
      </c>
      <c r="X46" s="1621">
        <v>5</v>
      </c>
      <c r="Y46" s="1621">
        <v>1</v>
      </c>
      <c r="Z46" s="1621">
        <v>17</v>
      </c>
      <c r="AA46" s="1617">
        <f t="shared" si="359"/>
      </c>
      <c r="AB46" s="1622" t="s">
        <v>1231</v>
      </c>
      <c r="AC46" s="1622" t="s">
        <v>1247</v>
      </c>
      <c r="AD46" s="1622">
        <v>23</v>
      </c>
    </row>
    <row r="47">
      <c r="A47" s="1612"/>
      <c r="B47" s="1623" t="s">
        <v>1238</v>
      </c>
      <c r="C47" s="1623"/>
      <c r="D47" s="1624">
        <f>SUM(D42:D46)</f>
      </c>
      <c r="E47" s="1624">
        <f>SUM(E42:E46)</f>
      </c>
      <c r="F47" s="1624">
        <f>SUM(F42:F46)</f>
      </c>
      <c r="G47" s="1625">
        <f t="shared" si="208"/>
      </c>
      <c r="H47" s="1625">
        <f t="shared" si="268"/>
      </c>
      <c r="I47" s="1625">
        <f t="shared" si="329"/>
      </c>
      <c r="J47" s="1625">
        <f t="shared" si="3"/>
      </c>
      <c r="K47" s="1626">
        <f t="shared" si="53"/>
      </c>
      <c r="L47" s="1626">
        <f t="shared" si="87"/>
      </c>
      <c r="M47" s="1626">
        <f t="shared" si="118"/>
      </c>
      <c r="N47" s="1626">
        <f t="shared" si="178"/>
      </c>
      <c r="O47" s="1627">
        <f t="shared" si="238"/>
      </c>
      <c r="P47" s="1626">
        <f>AVERAGE(P42:P46)</f>
      </c>
      <c r="Q47" s="1624">
        <f>AVERAGE(Q42:Q46)</f>
      </c>
      <c r="R47" s="1625">
        <f t="shared" si="298"/>
      </c>
      <c r="S47" s="1628">
        <f>SUM(S42:S46)</f>
      </c>
      <c r="T47" s="1628">
        <f>SUM(T42:T46)</f>
      </c>
      <c r="U47" s="1628">
        <f>SUM(U42:U46)</f>
      </c>
      <c r="V47" s="1628">
        <f>SUM(V42:V46)</f>
      </c>
      <c r="W47" s="1628">
        <f>SUM(W42:W46)</f>
      </c>
      <c r="X47" s="1628">
        <f>SUM(X42:X46)</f>
      </c>
      <c r="Y47" s="1628">
        <f>SUM(Y42:Y46)</f>
      </c>
      <c r="Z47" s="1628">
        <f>SUM(Z42:Z46)</f>
      </c>
      <c r="AA47" s="1629">
        <f t="shared" si="359"/>
      </c>
      <c r="AB47" s="1630"/>
      <c r="AC47" s="1630"/>
      <c r="AD47" s="1628">
        <f>SUM(AD42:AD46)</f>
      </c>
    </row>
    <row r="48">
      <c r="A48" s="1612"/>
      <c r="B48" s="1613" t="s">
        <v>1239</v>
      </c>
      <c r="C48" s="1631" t="s">
        <v>1240</v>
      </c>
      <c r="D48" s="1614">
        <v>2001.57</v>
      </c>
      <c r="E48" s="1615">
        <v>2</v>
      </c>
      <c r="F48" s="1614">
        <f t="shared" ref="F48:F50" si="153">E48*2400</f>
      </c>
      <c r="G48" s="1632">
        <f t="shared" si="208"/>
      </c>
      <c r="H48" s="1632">
        <f t="shared" si="268"/>
      </c>
      <c r="I48" s="1632">
        <f t="shared" si="329"/>
      </c>
      <c r="J48" s="1633">
        <f t="shared" si="3"/>
      </c>
      <c r="K48" s="1634">
        <f t="shared" si="53"/>
      </c>
      <c r="L48" s="1634">
        <f t="shared" si="87"/>
      </c>
      <c r="M48" s="1634">
        <f t="shared" si="118"/>
      </c>
      <c r="N48" s="1634">
        <f t="shared" si="178"/>
      </c>
      <c r="O48" s="1619">
        <f t="shared" si="238"/>
      </c>
      <c r="P48" s="1635">
        <v>0.0167</v>
      </c>
      <c r="Q48" s="1619">
        <v>35</v>
      </c>
      <c r="R48" s="1633">
        <f t="shared" si="298"/>
      </c>
      <c r="S48" s="1621">
        <v>21906</v>
      </c>
      <c r="T48" s="1621">
        <v>859</v>
      </c>
      <c r="U48" s="1621">
        <v>64</v>
      </c>
      <c r="V48" s="1621">
        <v>907</v>
      </c>
      <c r="W48" s="1621">
        <v>41</v>
      </c>
      <c r="X48" s="1621">
        <v>2</v>
      </c>
      <c r="Y48" s="1621">
        <v>1</v>
      </c>
      <c r="Z48" s="1621">
        <v>13</v>
      </c>
      <c r="AA48" s="1617">
        <f t="shared" si="359"/>
      </c>
      <c r="AB48" s="1622" t="s">
        <v>1231</v>
      </c>
      <c r="AC48" s="1622" t="s">
        <v>1247</v>
      </c>
      <c r="AD48" s="1622">
        <v>21</v>
      </c>
    </row>
    <row r="49">
      <c r="A49" s="1612"/>
      <c r="B49" s="1613" t="s">
        <v>1239</v>
      </c>
      <c r="C49" s="1631" t="s">
        <v>1241</v>
      </c>
      <c r="D49" s="1614">
        <v>2082.12</v>
      </c>
      <c r="E49" s="1615">
        <v>4</v>
      </c>
      <c r="F49" s="1614">
        <f t="shared" si="153"/>
      </c>
      <c r="G49" s="1632">
        <f t="shared" si="208"/>
      </c>
      <c r="H49" s="1632">
        <f t="shared" si="268"/>
      </c>
      <c r="I49" s="1632">
        <f t="shared" si="329"/>
      </c>
      <c r="J49" s="1633">
        <f t="shared" si="3"/>
      </c>
      <c r="K49" s="1634">
        <f t="shared" si="53"/>
      </c>
      <c r="L49" s="1634">
        <f t="shared" si="87"/>
      </c>
      <c r="M49" s="1634">
        <f t="shared" si="118"/>
      </c>
      <c r="N49" s="1634">
        <f t="shared" si="178"/>
      </c>
      <c r="O49" s="1619">
        <f t="shared" si="238"/>
      </c>
      <c r="P49" s="1635">
        <v>0.016</v>
      </c>
      <c r="Q49" s="1619">
        <v>33</v>
      </c>
      <c r="R49" s="1633">
        <f t="shared" si="298"/>
      </c>
      <c r="S49" s="1621">
        <v>24786</v>
      </c>
      <c r="T49" s="1621">
        <v>1191</v>
      </c>
      <c r="U49" s="1621">
        <v>78</v>
      </c>
      <c r="V49" s="1621">
        <v>1232</v>
      </c>
      <c r="W49" s="1621">
        <v>92</v>
      </c>
      <c r="X49" s="1621">
        <v>10</v>
      </c>
      <c r="Y49" s="1621">
        <v>1</v>
      </c>
      <c r="Z49" s="1621">
        <v>9</v>
      </c>
      <c r="AA49" s="1617">
        <f t="shared" si="359"/>
      </c>
      <c r="AB49" s="1622" t="s">
        <v>1231</v>
      </c>
      <c r="AC49" s="1622" t="s">
        <v>1247</v>
      </c>
      <c r="AD49" s="1622">
        <v>32</v>
      </c>
    </row>
    <row r="50">
      <c r="A50" s="1612"/>
      <c r="B50" s="1613" t="s">
        <v>1239</v>
      </c>
      <c r="C50" s="1631" t="s">
        <v>1242</v>
      </c>
      <c r="D50" s="1614">
        <v>2028.21</v>
      </c>
      <c r="E50" s="1615">
        <v>3</v>
      </c>
      <c r="F50" s="1614">
        <f t="shared" si="153"/>
      </c>
      <c r="G50" s="1632">
        <f t="shared" si="208"/>
      </c>
      <c r="H50" s="1632">
        <f t="shared" si="268"/>
      </c>
      <c r="I50" s="1632">
        <f t="shared" si="329"/>
      </c>
      <c r="J50" s="1633">
        <f t="shared" si="3"/>
      </c>
      <c r="K50" s="1634">
        <f t="shared" si="53"/>
      </c>
      <c r="L50" s="1634">
        <f t="shared" si="87"/>
      </c>
      <c r="M50" s="1634">
        <f t="shared" si="118"/>
      </c>
      <c r="N50" s="1634">
        <f t="shared" si="178"/>
      </c>
      <c r="O50" s="1619">
        <f t="shared" si="238"/>
      </c>
      <c r="P50" s="1635">
        <v>0.0239</v>
      </c>
      <c r="Q50" s="1619">
        <v>36</v>
      </c>
      <c r="R50" s="1633">
        <f t="shared" si="298"/>
      </c>
      <c r="S50" s="1621">
        <v>24867</v>
      </c>
      <c r="T50" s="1621">
        <v>782</v>
      </c>
      <c r="U50" s="1621">
        <v>74</v>
      </c>
      <c r="V50" s="1621">
        <v>831</v>
      </c>
      <c r="W50" s="1621">
        <v>90</v>
      </c>
      <c r="X50" s="1621">
        <v>10</v>
      </c>
      <c r="Y50" s="1621">
        <v>0</v>
      </c>
      <c r="Z50" s="1621">
        <v>25</v>
      </c>
      <c r="AA50" s="1617">
        <f t="shared" si="359"/>
      </c>
      <c r="AB50" s="1622" t="s">
        <v>1231</v>
      </c>
      <c r="AC50" s="1622" t="s">
        <v>1247</v>
      </c>
      <c r="AD50" s="1622">
        <v>15</v>
      </c>
    </row>
    <row r="51">
      <c r="A51" s="1612"/>
      <c r="B51" s="1623" t="s">
        <v>1238</v>
      </c>
      <c r="C51" s="1623"/>
      <c r="D51" s="1624">
        <f>SUM(D48:D50)</f>
      </c>
      <c r="E51" s="1624">
        <f>SUM(E48:E50)</f>
      </c>
      <c r="F51" s="1624">
        <f>SUM(F48:F50)</f>
      </c>
      <c r="G51" s="1625">
        <f t="shared" si="208"/>
      </c>
      <c r="H51" s="1625">
        <f t="shared" si="268"/>
      </c>
      <c r="I51" s="1625">
        <f t="shared" si="329"/>
      </c>
      <c r="J51" s="1625">
        <f t="shared" si="3"/>
      </c>
      <c r="K51" s="1626">
        <f t="shared" si="53"/>
      </c>
      <c r="L51" s="1626">
        <f t="shared" si="87"/>
      </c>
      <c r="M51" s="1626">
        <f t="shared" si="118"/>
      </c>
      <c r="N51" s="1626">
        <f t="shared" si="178"/>
      </c>
      <c r="O51" s="1627">
        <f t="shared" si="238"/>
      </c>
      <c r="P51" s="1626">
        <f>AVERAGE(P48:P50)</f>
      </c>
      <c r="Q51" s="1624">
        <f>AVERAGE(Q48:Q50)</f>
      </c>
      <c r="R51" s="1624">
        <f t="shared" si="298"/>
      </c>
      <c r="S51" s="1627">
        <f>SUM(S48:S50)</f>
      </c>
      <c r="T51" s="1627">
        <f>SUM(T48:T50)</f>
      </c>
      <c r="U51" s="1627">
        <f>SUM(U48:U50)</f>
      </c>
      <c r="V51" s="1627">
        <f>SUM(V48:V50)</f>
      </c>
      <c r="W51" s="1627">
        <f>SUM(W48:W50)</f>
      </c>
      <c r="X51" s="1627">
        <f>SUM(X48:X50)</f>
      </c>
      <c r="Y51" s="1627">
        <f>SUM(Y48:Y50)</f>
      </c>
      <c r="Z51" s="1627">
        <f>SUM(Z48:Z50)</f>
      </c>
      <c r="AA51" s="1629">
        <f t="shared" si="359"/>
      </c>
      <c r="AB51" s="1630"/>
      <c r="AC51" s="1630"/>
      <c r="AD51" s="1636">
        <f>SUM(AD48:AD50)</f>
      </c>
    </row>
    <row r="52">
      <c r="A52" s="1612"/>
      <c r="B52" s="1637" t="s">
        <v>1243</v>
      </c>
      <c r="C52" s="1637"/>
      <c r="D52" s="1638">
        <f>D51+D47</f>
      </c>
      <c r="E52" s="1638">
        <f>E51+E47</f>
      </c>
      <c r="F52" s="1638">
        <f>F51+F47</f>
      </c>
      <c r="G52" s="1639">
        <f t="shared" si="208"/>
      </c>
      <c r="H52" s="1639">
        <f t="shared" si="268"/>
      </c>
      <c r="I52" s="1639">
        <f t="shared" si="329"/>
      </c>
      <c r="J52" s="1639">
        <f t="shared" si="3"/>
      </c>
      <c r="K52" s="1640">
        <f t="shared" si="53"/>
      </c>
      <c r="L52" s="1640">
        <f t="shared" si="87"/>
      </c>
      <c r="M52" s="1640">
        <f t="shared" si="118"/>
      </c>
      <c r="N52" s="1640">
        <f t="shared" si="178"/>
      </c>
      <c r="O52" s="1641">
        <f t="shared" si="238"/>
      </c>
      <c r="P52" s="1642">
        <f>(P51+P47)/2</f>
      </c>
      <c r="Q52" s="1643">
        <f>(Q51+Q47)/2</f>
      </c>
      <c r="R52" s="1638">
        <f>(R51+R46)/2</f>
      </c>
      <c r="S52" s="1641">
        <f>S51+S47</f>
      </c>
      <c r="T52" s="1641">
        <f>T51+T47</f>
      </c>
      <c r="U52" s="1641">
        <f>U51+U47</f>
      </c>
      <c r="V52" s="1641">
        <f>V51+V47</f>
      </c>
      <c r="W52" s="1641">
        <f>W51+W47</f>
      </c>
      <c r="X52" s="1641">
        <f>X51+X47</f>
      </c>
      <c r="Y52" s="1641">
        <f>Y51+Y47</f>
      </c>
      <c r="Z52" s="1641">
        <f>Z51+Z47</f>
      </c>
      <c r="AA52" s="1644">
        <f t="shared" si="359"/>
      </c>
      <c r="AB52" s="1645"/>
      <c r="AC52" s="1645"/>
      <c r="AD52" s="1646">
        <f>AD51+AD47</f>
      </c>
    </row>
    <row r="53">
      <c r="A53" s="1601" t="s">
        <v>1195</v>
      </c>
      <c r="B53" s="1601" t="s">
        <v>1196</v>
      </c>
      <c r="C53" s="1601"/>
      <c r="D53" s="1602" t="s">
        <v>1197</v>
      </c>
      <c r="E53" s="1602"/>
      <c r="F53" s="1602"/>
      <c r="G53" s="1602"/>
      <c r="H53" s="1602"/>
      <c r="I53" s="1602"/>
      <c r="J53" s="1603" t="s">
        <v>1198</v>
      </c>
      <c r="K53" s="1603"/>
      <c r="L53" s="1603"/>
      <c r="M53" s="1603"/>
      <c r="N53" s="1603"/>
      <c r="O53" s="1603"/>
      <c r="P53" s="1603"/>
      <c r="Q53" s="1603"/>
      <c r="R53" s="1603"/>
      <c r="S53" s="1603"/>
      <c r="T53" s="1603"/>
      <c r="U53" s="1603"/>
      <c r="V53" s="1603"/>
      <c r="W53" s="1603"/>
      <c r="X53" s="1603"/>
      <c r="Y53" s="1603"/>
      <c r="Z53" s="1603"/>
      <c r="AA53" s="1603"/>
      <c r="AB53" s="1603"/>
      <c r="AC53" s="1603"/>
      <c r="AD53" s="1604"/>
    </row>
    <row r="54">
      <c r="A54" s="1601"/>
      <c r="B54" s="1601" t="s">
        <v>1199</v>
      </c>
      <c r="C54" s="1601" t="s">
        <v>1200</v>
      </c>
      <c r="D54" s="1602" t="s">
        <v>1201</v>
      </c>
      <c r="E54" s="1605" t="s">
        <v>1202</v>
      </c>
      <c r="F54" s="1606" t="s">
        <v>1203</v>
      </c>
      <c r="G54" s="1607" t="s">
        <v>1204</v>
      </c>
      <c r="H54" s="1607" t="s">
        <v>1205</v>
      </c>
      <c r="I54" s="1607" t="s">
        <v>1206</v>
      </c>
      <c r="J54" s="1603" t="s">
        <v>1207</v>
      </c>
      <c r="K54" s="1608" t="s">
        <v>1208</v>
      </c>
      <c r="L54" s="1608" t="s">
        <v>1209</v>
      </c>
      <c r="M54" s="1608" t="s">
        <v>1210</v>
      </c>
      <c r="N54" s="1608" t="s">
        <v>1211</v>
      </c>
      <c r="O54" s="1609" t="s">
        <v>1212</v>
      </c>
      <c r="P54" s="1608" t="s">
        <v>1213</v>
      </c>
      <c r="Q54" s="1609" t="s">
        <v>1214</v>
      </c>
      <c r="R54" s="1603" t="s">
        <v>1215</v>
      </c>
      <c r="S54" s="1609" t="s">
        <v>1216</v>
      </c>
      <c r="T54" s="1609" t="s">
        <v>1217</v>
      </c>
      <c r="U54" s="1609" t="s">
        <v>1218</v>
      </c>
      <c r="V54" s="1609" t="s">
        <v>1219</v>
      </c>
      <c r="W54" s="1609" t="s">
        <v>1220</v>
      </c>
      <c r="X54" s="1609" t="s">
        <v>1221</v>
      </c>
      <c r="Y54" s="1609" t="s">
        <v>1222</v>
      </c>
      <c r="Z54" s="1609" t="s">
        <v>1223</v>
      </c>
      <c r="AA54" s="1610" t="s">
        <v>1224</v>
      </c>
      <c r="AB54" s="1604" t="s">
        <v>1225</v>
      </c>
      <c r="AC54" s="1604" t="s">
        <v>1226</v>
      </c>
      <c r="AD54" s="1611" t="s">
        <v>1227</v>
      </c>
    </row>
    <row r="55">
      <c r="A55" s="1612" t="s">
        <v>1249</v>
      </c>
      <c r="B55" s="1613" t="s">
        <v>1229</v>
      </c>
      <c r="C55" s="1613" t="s">
        <v>1230</v>
      </c>
      <c r="D55" s="1614">
        <v>1667.6</v>
      </c>
      <c r="E55" s="1615">
        <v>1</v>
      </c>
      <c r="F55" s="1614">
        <f t="shared" ref="F55:F58" si="154">E55*2400</f>
      </c>
      <c r="G55" s="1616">
        <f t="shared" ref="G55:G65" si="209">F55/D55</f>
      </c>
      <c r="H55" s="1616">
        <f t="shared" ref="H55:H65" si="269">D55/E55</f>
      </c>
      <c r="I55" s="1616">
        <f t="shared" ref="I55:I65" si="330">F55/E55</f>
      </c>
      <c r="J55" s="1617">
        <f t="shared" ref="J55:J65" si="4">D55/T55</f>
      </c>
      <c r="K55" s="1618">
        <f t="shared" ref="K55:K65" si="54">O55/S55*1</f>
      </c>
      <c r="L55" s="1618">
        <f t="shared" ref="L55:L65" si="88">T55/S55</f>
      </c>
      <c r="M55" s="1618">
        <f t="shared" ref="M55:M65" si="119">V55/S55</f>
      </c>
      <c r="N55" s="1618">
        <f t="shared" ref="N55:N65" si="179">W55/V55</f>
      </c>
      <c r="O55" s="1619">
        <f t="shared" ref="O55:O65" si="239">U55/P55</f>
      </c>
      <c r="P55" s="1620">
        <v>0.0124</v>
      </c>
      <c r="Q55" s="1619">
        <v>38</v>
      </c>
      <c r="R55" s="1617">
        <f t="shared" ref="R55:R64" si="299">(D55/S55)*1000</f>
      </c>
      <c r="S55" s="1621">
        <v>19164</v>
      </c>
      <c r="T55" s="1621">
        <v>507</v>
      </c>
      <c r="U55" s="1621">
        <v>55</v>
      </c>
      <c r="V55" s="1621">
        <v>552</v>
      </c>
      <c r="W55" s="1621">
        <v>39</v>
      </c>
      <c r="X55" s="1621">
        <v>4</v>
      </c>
      <c r="Y55" s="1621">
        <v>1</v>
      </c>
      <c r="Z55" s="1621">
        <v>9</v>
      </c>
      <c r="AA55" s="1617">
        <f t="shared" ref="AA55:AA65" si="360">AD55*1000/D55</f>
      </c>
      <c r="AB55" s="1622" t="s">
        <v>1231</v>
      </c>
      <c r="AC55" s="1622" t="s">
        <v>1245</v>
      </c>
      <c r="AD55" s="1622">
        <v>26</v>
      </c>
    </row>
    <row r="56">
      <c r="A56" s="1612"/>
      <c r="B56" s="1613" t="s">
        <v>1229</v>
      </c>
      <c r="C56" s="1613" t="s">
        <v>1233</v>
      </c>
      <c r="D56" s="1614">
        <v>1577.28</v>
      </c>
      <c r="E56" s="1615">
        <v>1</v>
      </c>
      <c r="F56" s="1614">
        <f t="shared" si="154"/>
      </c>
      <c r="G56" s="1616">
        <f t="shared" si="209"/>
      </c>
      <c r="H56" s="1616">
        <f t="shared" si="269"/>
      </c>
      <c r="I56" s="1616">
        <f t="shared" si="330"/>
      </c>
      <c r="J56" s="1617">
        <f t="shared" si="4"/>
      </c>
      <c r="K56" s="1618">
        <f t="shared" si="54"/>
      </c>
      <c r="L56" s="1618">
        <f t="shared" si="88"/>
      </c>
      <c r="M56" s="1618">
        <f t="shared" si="119"/>
      </c>
      <c r="N56" s="1618">
        <f t="shared" si="179"/>
      </c>
      <c r="O56" s="1619">
        <f t="shared" si="239"/>
      </c>
      <c r="P56" s="1620">
        <v>0.0103</v>
      </c>
      <c r="Q56" s="1619">
        <v>35</v>
      </c>
      <c r="R56" s="1617">
        <f t="shared" si="299"/>
      </c>
      <c r="S56" s="1621">
        <v>17916</v>
      </c>
      <c r="T56" s="1621">
        <v>553</v>
      </c>
      <c r="U56" s="1621">
        <v>52</v>
      </c>
      <c r="V56" s="1621">
        <v>601</v>
      </c>
      <c r="W56" s="1621">
        <v>35</v>
      </c>
      <c r="X56" s="1621">
        <v>5</v>
      </c>
      <c r="Y56" s="1621">
        <v>0</v>
      </c>
      <c r="Z56" s="1621">
        <v>12</v>
      </c>
      <c r="AA56" s="1617">
        <f t="shared" si="360"/>
      </c>
      <c r="AB56" s="1622" t="s">
        <v>1231</v>
      </c>
      <c r="AC56" s="1622" t="s">
        <v>1245</v>
      </c>
      <c r="AD56" s="1622">
        <v>14</v>
      </c>
    </row>
    <row r="57">
      <c r="A57" s="1612"/>
      <c r="B57" s="1613" t="s">
        <v>1229</v>
      </c>
      <c r="C57" s="1613" t="s">
        <v>1234</v>
      </c>
      <c r="D57" s="1614">
        <v>1597.61</v>
      </c>
      <c r="E57" s="1615">
        <v>3</v>
      </c>
      <c r="F57" s="1614">
        <f t="shared" si="154"/>
      </c>
      <c r="G57" s="1616">
        <f t="shared" si="209"/>
      </c>
      <c r="H57" s="1616">
        <f t="shared" si="269"/>
      </c>
      <c r="I57" s="1616">
        <f t="shared" si="330"/>
      </c>
      <c r="J57" s="1617">
        <f t="shared" si="4"/>
      </c>
      <c r="K57" s="1618">
        <f t="shared" si="54"/>
      </c>
      <c r="L57" s="1618">
        <f t="shared" si="88"/>
      </c>
      <c r="M57" s="1618">
        <f t="shared" si="119"/>
      </c>
      <c r="N57" s="1618">
        <f t="shared" si="179"/>
      </c>
      <c r="O57" s="1619">
        <f t="shared" si="239"/>
      </c>
      <c r="P57" s="1620">
        <v>0.0123</v>
      </c>
      <c r="Q57" s="1619">
        <v>32</v>
      </c>
      <c r="R57" s="1617">
        <f t="shared" si="299"/>
      </c>
      <c r="S57" s="1621">
        <v>16811</v>
      </c>
      <c r="T57" s="1621">
        <v>584</v>
      </c>
      <c r="U57" s="1621">
        <v>56</v>
      </c>
      <c r="V57" s="1621">
        <v>643</v>
      </c>
      <c r="W57" s="1621">
        <v>40</v>
      </c>
      <c r="X57" s="1621">
        <v>6</v>
      </c>
      <c r="Y57" s="1621">
        <v>0</v>
      </c>
      <c r="Z57" s="1621">
        <v>7</v>
      </c>
      <c r="AA57" s="1617">
        <f t="shared" si="360"/>
      </c>
      <c r="AB57" s="1622" t="s">
        <v>1231</v>
      </c>
      <c r="AC57" s="1622" t="s">
        <v>1245</v>
      </c>
      <c r="AD57" s="1622">
        <v>12</v>
      </c>
    </row>
    <row r="58">
      <c r="A58" s="1612"/>
      <c r="B58" s="1613" t="s">
        <v>1229</v>
      </c>
      <c r="C58" s="1613" t="s">
        <v>1235</v>
      </c>
      <c r="D58" s="1614">
        <v>1516.17</v>
      </c>
      <c r="E58" s="1615">
        <v>2</v>
      </c>
      <c r="F58" s="1614">
        <f t="shared" si="154"/>
      </c>
      <c r="G58" s="1616">
        <f t="shared" si="209"/>
      </c>
      <c r="H58" s="1616">
        <f t="shared" si="269"/>
      </c>
      <c r="I58" s="1616">
        <f t="shared" si="330"/>
      </c>
      <c r="J58" s="1617">
        <f t="shared" si="4"/>
      </c>
      <c r="K58" s="1618">
        <f t="shared" si="54"/>
      </c>
      <c r="L58" s="1618">
        <f t="shared" si="88"/>
      </c>
      <c r="M58" s="1618">
        <f t="shared" si="119"/>
      </c>
      <c r="N58" s="1618">
        <f t="shared" si="179"/>
      </c>
      <c r="O58" s="1619">
        <f t="shared" si="239"/>
      </c>
      <c r="P58" s="1620">
        <v>0.0146</v>
      </c>
      <c r="Q58" s="1619">
        <v>32</v>
      </c>
      <c r="R58" s="1617">
        <f t="shared" si="299"/>
      </c>
      <c r="S58" s="1621">
        <v>17200</v>
      </c>
      <c r="T58" s="1621">
        <v>754</v>
      </c>
      <c r="U58" s="1621">
        <v>59</v>
      </c>
      <c r="V58" s="1621">
        <v>827</v>
      </c>
      <c r="W58" s="1621">
        <v>48</v>
      </c>
      <c r="X58" s="1621">
        <v>7</v>
      </c>
      <c r="Y58" s="1621">
        <v>0</v>
      </c>
      <c r="Z58" s="1621">
        <v>5</v>
      </c>
      <c r="AA58" s="1617">
        <f t="shared" si="360"/>
      </c>
      <c r="AB58" s="1622" t="s">
        <v>1231</v>
      </c>
      <c r="AC58" s="1622" t="s">
        <v>1245</v>
      </c>
      <c r="AD58" s="1622">
        <v>17</v>
      </c>
    </row>
    <row r="59">
      <c r="A59" s="1612"/>
      <c r="B59" s="1623" t="s">
        <v>1238</v>
      </c>
      <c r="C59" s="1623"/>
      <c r="D59" s="1624">
        <f>SUM(D55:D58)</f>
      </c>
      <c r="E59" s="1647">
        <f>SUM(E55:E58)</f>
      </c>
      <c r="F59" s="1624">
        <f>SUM(F55:F58)</f>
      </c>
      <c r="G59" s="1625">
        <f t="shared" si="209"/>
      </c>
      <c r="H59" s="1625">
        <f t="shared" si="269"/>
      </c>
      <c r="I59" s="1625">
        <f t="shared" si="330"/>
      </c>
      <c r="J59" s="1625">
        <f t="shared" si="4"/>
      </c>
      <c r="K59" s="1626">
        <f t="shared" si="54"/>
      </c>
      <c r="L59" s="1626">
        <f t="shared" si="88"/>
      </c>
      <c r="M59" s="1626">
        <f t="shared" si="119"/>
      </c>
      <c r="N59" s="1626">
        <f t="shared" si="179"/>
      </c>
      <c r="O59" s="1627">
        <f t="shared" si="239"/>
      </c>
      <c r="P59" s="1626">
        <f>AVERAGE(P55:P58)</f>
      </c>
      <c r="Q59" s="1624">
        <f>AVERAGE(Q55:Q58)</f>
      </c>
      <c r="R59" s="1625">
        <f t="shared" si="299"/>
      </c>
      <c r="S59" s="1628">
        <f>SUM(S55:S58)</f>
      </c>
      <c r="T59" s="1628">
        <f>SUM(T55:T58)</f>
      </c>
      <c r="U59" s="1628">
        <f>SUM(U55:U58)</f>
      </c>
      <c r="V59" s="1628">
        <f>SUM(V55:V58)</f>
      </c>
      <c r="W59" s="1628">
        <f>SUM(W55:W58)</f>
      </c>
      <c r="X59" s="1628">
        <f>SUM(X55:X58)</f>
      </c>
      <c r="Y59" s="1628">
        <f>SUM(Y55:Y58)</f>
      </c>
      <c r="Z59" s="1628">
        <f>SUM(Z55:Z58)</f>
      </c>
      <c r="AA59" s="1629">
        <f t="shared" si="360"/>
      </c>
      <c r="AB59" s="1630"/>
      <c r="AC59" s="1630"/>
      <c r="AD59" s="1628">
        <f>SUM(AD55:AD58)</f>
      </c>
    </row>
    <row r="60">
      <c r="A60" s="1612"/>
      <c r="B60" s="1613" t="s">
        <v>1239</v>
      </c>
      <c r="C60" s="1631" t="s">
        <v>1237</v>
      </c>
      <c r="D60" s="1614">
        <v>1724.09</v>
      </c>
      <c r="E60" s="1615">
        <v>1</v>
      </c>
      <c r="F60" s="1614">
        <f t="shared" ref="F60:F63" si="155">E60*2400</f>
      </c>
      <c r="G60" s="1616">
        <f t="shared" si="209"/>
      </c>
      <c r="H60" s="1616">
        <f t="shared" si="269"/>
      </c>
      <c r="I60" s="1616">
        <f t="shared" si="330"/>
      </c>
      <c r="J60" s="1617">
        <f t="shared" si="4"/>
      </c>
      <c r="K60" s="1618">
        <f t="shared" si="54"/>
      </c>
      <c r="L60" s="1618">
        <f t="shared" si="88"/>
      </c>
      <c r="M60" s="1618">
        <f t="shared" si="119"/>
      </c>
      <c r="N60" s="1618">
        <f t="shared" si="179"/>
      </c>
      <c r="O60" s="1619">
        <f t="shared" si="239"/>
      </c>
      <c r="P60" s="1635">
        <v>0.0262</v>
      </c>
      <c r="Q60" s="1619">
        <v>33</v>
      </c>
      <c r="R60" s="1617">
        <f t="shared" si="299"/>
      </c>
      <c r="S60" s="1621">
        <v>18123</v>
      </c>
      <c r="T60" s="1621">
        <v>798</v>
      </c>
      <c r="U60" s="1621">
        <v>77</v>
      </c>
      <c r="V60" s="1621">
        <v>875</v>
      </c>
      <c r="W60" s="1621">
        <v>78</v>
      </c>
      <c r="X60" s="1621">
        <v>5</v>
      </c>
      <c r="Y60" s="1621">
        <v>1</v>
      </c>
      <c r="Z60" s="1621">
        <v>16</v>
      </c>
      <c r="AA60" s="1617">
        <f t="shared" si="360"/>
      </c>
      <c r="AB60" s="1622" t="s">
        <v>1231</v>
      </c>
      <c r="AC60" s="1622" t="s">
        <v>1245</v>
      </c>
      <c r="AD60" s="1622">
        <v>37</v>
      </c>
    </row>
    <row r="61">
      <c r="A61" s="1612"/>
      <c r="B61" s="1613" t="s">
        <v>1239</v>
      </c>
      <c r="C61" s="1631" t="s">
        <v>1240</v>
      </c>
      <c r="D61" s="1614">
        <v>1722.39</v>
      </c>
      <c r="E61" s="1615">
        <v>1</v>
      </c>
      <c r="F61" s="1614">
        <f t="shared" si="155"/>
      </c>
      <c r="G61" s="1632">
        <f t="shared" si="209"/>
      </c>
      <c r="H61" s="1632">
        <f t="shared" si="269"/>
      </c>
      <c r="I61" s="1632">
        <f t="shared" si="330"/>
      </c>
      <c r="J61" s="1633">
        <f t="shared" si="4"/>
      </c>
      <c r="K61" s="1634">
        <f t="shared" si="54"/>
      </c>
      <c r="L61" s="1634">
        <f t="shared" si="88"/>
      </c>
      <c r="M61" s="1634">
        <f t="shared" si="119"/>
      </c>
      <c r="N61" s="1634">
        <f t="shared" si="179"/>
      </c>
      <c r="O61" s="1619">
        <f t="shared" si="239"/>
      </c>
      <c r="P61" s="1635">
        <v>0.0186</v>
      </c>
      <c r="Q61" s="1621">
        <v>31</v>
      </c>
      <c r="R61" s="1633">
        <f t="shared" si="299"/>
      </c>
      <c r="S61" s="1621">
        <v>19801</v>
      </c>
      <c r="T61" s="1621">
        <v>892</v>
      </c>
      <c r="U61" s="1621">
        <v>59</v>
      </c>
      <c r="V61" s="1621">
        <v>963</v>
      </c>
      <c r="W61" s="1621">
        <v>24</v>
      </c>
      <c r="X61" s="1621">
        <v>4</v>
      </c>
      <c r="Y61" s="1621">
        <v>0</v>
      </c>
      <c r="Z61" s="1621">
        <v>12</v>
      </c>
      <c r="AA61" s="1617">
        <f t="shared" si="360"/>
      </c>
      <c r="AB61" s="1622" t="s">
        <v>1231</v>
      </c>
      <c r="AC61" s="1622" t="s">
        <v>1245</v>
      </c>
      <c r="AD61" s="1622">
        <v>12</v>
      </c>
    </row>
    <row r="62">
      <c r="A62" s="1612"/>
      <c r="B62" s="1613" t="s">
        <v>1239</v>
      </c>
      <c r="C62" s="1631" t="s">
        <v>1241</v>
      </c>
      <c r="D62" s="1614">
        <v>1865.48</v>
      </c>
      <c r="E62" s="1615">
        <v>0</v>
      </c>
      <c r="F62" s="1614">
        <f t="shared" si="155"/>
      </c>
      <c r="G62" s="1632">
        <f t="shared" si="209"/>
      </c>
      <c r="H62" s="1632">
        <f t="shared" si="269"/>
      </c>
      <c r="I62" s="1632">
        <f t="shared" si="330"/>
      </c>
      <c r="J62" s="1633">
        <f t="shared" si="4"/>
      </c>
      <c r="K62" s="1634">
        <f t="shared" si="54"/>
      </c>
      <c r="L62" s="1634">
        <f t="shared" si="88"/>
      </c>
      <c r="M62" s="1634">
        <f t="shared" si="119"/>
      </c>
      <c r="N62" s="1634">
        <f t="shared" si="179"/>
      </c>
      <c r="O62" s="1619">
        <f t="shared" si="239"/>
      </c>
      <c r="P62" s="1635">
        <v>0.011</v>
      </c>
      <c r="Q62" s="1621">
        <v>30</v>
      </c>
      <c r="R62" s="1633">
        <f t="shared" si="299"/>
      </c>
      <c r="S62" s="1621">
        <v>21494</v>
      </c>
      <c r="T62" s="1621">
        <v>1006</v>
      </c>
      <c r="U62" s="1621">
        <v>54</v>
      </c>
      <c r="V62" s="1621">
        <v>1050</v>
      </c>
      <c r="W62" s="1621">
        <v>34</v>
      </c>
      <c r="X62" s="1621">
        <v>2</v>
      </c>
      <c r="Y62" s="1621">
        <v>1</v>
      </c>
      <c r="Z62" s="1621">
        <v>11</v>
      </c>
      <c r="AA62" s="1617">
        <f t="shared" si="360"/>
      </c>
      <c r="AB62" s="1622" t="s">
        <v>1231</v>
      </c>
      <c r="AC62" s="1622" t="s">
        <v>1245</v>
      </c>
      <c r="AD62" s="1622">
        <v>20</v>
      </c>
    </row>
    <row r="63">
      <c r="A63" s="1612"/>
      <c r="B63" s="1613" t="s">
        <v>1239</v>
      </c>
      <c r="C63" s="1631" t="s">
        <v>1242</v>
      </c>
      <c r="D63" s="1614">
        <v>1312.07</v>
      </c>
      <c r="E63" s="1615">
        <v>2</v>
      </c>
      <c r="F63" s="1614">
        <f t="shared" si="155"/>
      </c>
      <c r="G63" s="1632">
        <f t="shared" si="209"/>
      </c>
      <c r="H63" s="1632">
        <f t="shared" si="269"/>
      </c>
      <c r="I63" s="1632">
        <f t="shared" si="330"/>
      </c>
      <c r="J63" s="1633">
        <f t="shared" si="4"/>
      </c>
      <c r="K63" s="1634">
        <f t="shared" si="54"/>
      </c>
      <c r="L63" s="1634">
        <f t="shared" si="88"/>
      </c>
      <c r="M63" s="1634">
        <f t="shared" si="119"/>
      </c>
      <c r="N63" s="1634">
        <f t="shared" si="179"/>
      </c>
      <c r="O63" s="1619">
        <f t="shared" si="239"/>
      </c>
      <c r="P63" s="1635">
        <v>0.0182</v>
      </c>
      <c r="Q63" s="1621">
        <v>31</v>
      </c>
      <c r="R63" s="1633">
        <f t="shared" si="299"/>
      </c>
      <c r="S63" s="1621">
        <v>18242</v>
      </c>
      <c r="T63" s="1621">
        <v>640</v>
      </c>
      <c r="U63" s="1621">
        <v>60</v>
      </c>
      <c r="V63" s="1621">
        <v>687</v>
      </c>
      <c r="W63" s="1621">
        <v>77</v>
      </c>
      <c r="X63" s="1621">
        <v>2</v>
      </c>
      <c r="Y63" s="1621">
        <v>0</v>
      </c>
      <c r="Z63" s="1621">
        <v>7</v>
      </c>
      <c r="AA63" s="1617">
        <f t="shared" si="360"/>
      </c>
      <c r="AB63" s="1622" t="s">
        <v>1231</v>
      </c>
      <c r="AC63" s="1622" t="s">
        <v>1245</v>
      </c>
      <c r="AD63" s="1622">
        <v>20</v>
      </c>
    </row>
    <row r="64">
      <c r="A64" s="1612"/>
      <c r="B64" s="1623" t="s">
        <v>1238</v>
      </c>
      <c r="C64" s="1623"/>
      <c r="D64" s="1624">
        <f>SUM(D60:D63)</f>
      </c>
      <c r="E64" s="1624">
        <f>SUM(E60:E63)</f>
      </c>
      <c r="F64" s="1624">
        <f>SUM(F60:F63)</f>
      </c>
      <c r="G64" s="1625">
        <f t="shared" si="209"/>
      </c>
      <c r="H64" s="1625">
        <f t="shared" si="269"/>
      </c>
      <c r="I64" s="1625">
        <f t="shared" si="330"/>
      </c>
      <c r="J64" s="1625">
        <f t="shared" si="4"/>
      </c>
      <c r="K64" s="1626">
        <f t="shared" si="54"/>
      </c>
      <c r="L64" s="1626">
        <f t="shared" si="88"/>
      </c>
      <c r="M64" s="1626">
        <f t="shared" si="119"/>
      </c>
      <c r="N64" s="1626">
        <f t="shared" si="179"/>
      </c>
      <c r="O64" s="1627">
        <f t="shared" si="239"/>
      </c>
      <c r="P64" s="1626">
        <f>AVERAGE(P60:P63)</f>
      </c>
      <c r="Q64" s="1624">
        <f>AVERAGE(Q60:Q63)</f>
      </c>
      <c r="R64" s="1624">
        <f t="shared" si="299"/>
      </c>
      <c r="S64" s="1627">
        <f>SUM(S60:S63)</f>
      </c>
      <c r="T64" s="1627">
        <f>SUM(T60:T63)</f>
      </c>
      <c r="U64" s="1627">
        <f>SUM(U60:U63)</f>
      </c>
      <c r="V64" s="1627">
        <f>SUM(V60:V63)</f>
      </c>
      <c r="W64" s="1627">
        <f>SUM(W60:W63)</f>
      </c>
      <c r="X64" s="1627">
        <f>SUM(X60:X63)</f>
      </c>
      <c r="Y64" s="1627">
        <f>SUM(Y60:Y63)</f>
      </c>
      <c r="Z64" s="1627">
        <f>SUM(Z60:Z63)</f>
      </c>
      <c r="AA64" s="1629">
        <f t="shared" si="360"/>
      </c>
      <c r="AB64" s="1630"/>
      <c r="AC64" s="1630"/>
      <c r="AD64" s="1636">
        <f>SUM(AD60:AD63)</f>
      </c>
    </row>
    <row r="65">
      <c r="A65" s="1612"/>
      <c r="B65" s="1637" t="s">
        <v>1243</v>
      </c>
      <c r="C65" s="1637"/>
      <c r="D65" s="1638">
        <f>D64+D59</f>
      </c>
      <c r="E65" s="1638">
        <f>E64+E59</f>
      </c>
      <c r="F65" s="1638">
        <f>F64+F59</f>
      </c>
      <c r="G65" s="1639">
        <f t="shared" si="209"/>
      </c>
      <c r="H65" s="1639">
        <f t="shared" si="269"/>
      </c>
      <c r="I65" s="1639">
        <f t="shared" si="330"/>
      </c>
      <c r="J65" s="1639">
        <f t="shared" si="4"/>
      </c>
      <c r="K65" s="1640">
        <f t="shared" si="54"/>
      </c>
      <c r="L65" s="1640">
        <f t="shared" si="88"/>
      </c>
      <c r="M65" s="1640">
        <f t="shared" si="119"/>
      </c>
      <c r="N65" s="1640">
        <f t="shared" si="179"/>
      </c>
      <c r="O65" s="1641">
        <f t="shared" si="239"/>
      </c>
      <c r="P65" s="1643">
        <f>(P64+P59)/2</f>
      </c>
      <c r="Q65" s="1643">
        <f>(Q64+Q59)/2</f>
      </c>
      <c r="R65" s="1638">
        <f>(R64+R59)/2</f>
      </c>
      <c r="S65" s="1641">
        <f>S64+S59</f>
      </c>
      <c r="T65" s="1641">
        <f>T64+T59</f>
      </c>
      <c r="U65" s="1641">
        <f>U64+U59</f>
      </c>
      <c r="V65" s="1641">
        <f>V64+V59</f>
      </c>
      <c r="W65" s="1641">
        <f>W64+W59</f>
      </c>
      <c r="X65" s="1641">
        <f>X64+X59</f>
      </c>
      <c r="Y65" s="1641">
        <f>Y64+Y59</f>
      </c>
      <c r="Z65" s="1641">
        <f>Z64+Z59</f>
      </c>
      <c r="AA65" s="1644">
        <f t="shared" si="360"/>
      </c>
      <c r="AB65" s="1645"/>
      <c r="AC65" s="1645"/>
      <c r="AD65" s="1646">
        <f>AD59+AD64</f>
      </c>
    </row>
    <row r="66">
      <c r="A66" s="1601" t="s">
        <v>1195</v>
      </c>
      <c r="B66" s="1601" t="s">
        <v>1196</v>
      </c>
      <c r="C66" s="1601"/>
      <c r="D66" s="1602" t="s">
        <v>1197</v>
      </c>
      <c r="E66" s="1602"/>
      <c r="F66" s="1602"/>
      <c r="G66" s="1602"/>
      <c r="H66" s="1602"/>
      <c r="I66" s="1602"/>
      <c r="J66" s="1603" t="s">
        <v>1198</v>
      </c>
      <c r="K66" s="1603"/>
      <c r="L66" s="1603"/>
      <c r="M66" s="1603"/>
      <c r="N66" s="1603"/>
      <c r="O66" s="1603"/>
      <c r="P66" s="1603"/>
      <c r="Q66" s="1603"/>
      <c r="R66" s="1603"/>
      <c r="S66" s="1603"/>
      <c r="T66" s="1603"/>
      <c r="U66" s="1603"/>
      <c r="V66" s="1603"/>
      <c r="W66" s="1603"/>
      <c r="X66" s="1603"/>
      <c r="Y66" s="1603"/>
      <c r="Z66" s="1603"/>
      <c r="AA66" s="1603"/>
      <c r="AB66" s="1603"/>
      <c r="AC66" s="1603"/>
      <c r="AD66" s="1604"/>
    </row>
    <row r="67">
      <c r="A67" s="1601"/>
      <c r="B67" s="1601" t="s">
        <v>1199</v>
      </c>
      <c r="C67" s="1601" t="s">
        <v>1200</v>
      </c>
      <c r="D67" s="1602" t="s">
        <v>1201</v>
      </c>
      <c r="E67" s="1605" t="s">
        <v>1202</v>
      </c>
      <c r="F67" s="1606" t="s">
        <v>1203</v>
      </c>
      <c r="G67" s="1607" t="s">
        <v>1204</v>
      </c>
      <c r="H67" s="1607" t="s">
        <v>1205</v>
      </c>
      <c r="I67" s="1607" t="s">
        <v>1206</v>
      </c>
      <c r="J67" s="1603" t="s">
        <v>1207</v>
      </c>
      <c r="K67" s="1608" t="s">
        <v>1208</v>
      </c>
      <c r="L67" s="1608" t="s">
        <v>1209</v>
      </c>
      <c r="M67" s="1608" t="s">
        <v>1210</v>
      </c>
      <c r="N67" s="1608" t="s">
        <v>1211</v>
      </c>
      <c r="O67" s="1609" t="s">
        <v>1212</v>
      </c>
      <c r="P67" s="1608" t="s">
        <v>1213</v>
      </c>
      <c r="Q67" s="1609" t="s">
        <v>1214</v>
      </c>
      <c r="R67" s="1603" t="s">
        <v>1215</v>
      </c>
      <c r="S67" s="1609" t="s">
        <v>1216</v>
      </c>
      <c r="T67" s="1609" t="s">
        <v>1217</v>
      </c>
      <c r="U67" s="1609" t="s">
        <v>1218</v>
      </c>
      <c r="V67" s="1609" t="s">
        <v>1219</v>
      </c>
      <c r="W67" s="1609" t="s">
        <v>1220</v>
      </c>
      <c r="X67" s="1609" t="s">
        <v>1221</v>
      </c>
      <c r="Y67" s="1609" t="s">
        <v>1222</v>
      </c>
      <c r="Z67" s="1609" t="s">
        <v>1223</v>
      </c>
      <c r="AA67" s="1610" t="s">
        <v>1224</v>
      </c>
      <c r="AB67" s="1604" t="s">
        <v>1225</v>
      </c>
      <c r="AC67" s="1604" t="s">
        <v>1226</v>
      </c>
      <c r="AD67" s="1611" t="s">
        <v>1227</v>
      </c>
    </row>
    <row r="68">
      <c r="A68" s="1612" t="s">
        <v>1250</v>
      </c>
      <c r="B68" s="1613" t="s">
        <v>1239</v>
      </c>
      <c r="C68" s="1613" t="s">
        <v>1230</v>
      </c>
      <c r="D68" s="1614">
        <v>1219.95</v>
      </c>
      <c r="E68" s="1615">
        <v>1</v>
      </c>
      <c r="F68" s="1614">
        <f t="shared" ref="F68:F71" si="156">E68*2400</f>
      </c>
      <c r="G68" s="1616">
        <f t="shared" ref="G68:G78" si="210">F68/D68</f>
      </c>
      <c r="H68" s="1616">
        <f t="shared" ref="H68:H78" si="270">D68/E68</f>
      </c>
      <c r="I68" s="1616">
        <f t="shared" ref="I68:I78" si="331">F68/E68</f>
      </c>
      <c r="J68" s="1617">
        <f t="shared" ref="J68:J78" si="5">D68/T68</f>
      </c>
      <c r="K68" s="1618">
        <f t="shared" ref="K68:K78" si="55">O68/S68*1</f>
      </c>
      <c r="L68" s="1618">
        <f t="shared" ref="L68:L78" si="89">T68/S68</f>
      </c>
      <c r="M68" s="1618">
        <f t="shared" ref="M68:M78" si="120">V68/S68</f>
      </c>
      <c r="N68" s="1618">
        <f t="shared" ref="N68:N78" si="180">W68/V68</f>
      </c>
      <c r="O68" s="1619">
        <f t="shared" ref="O68:O78" si="240">U68/P68</f>
      </c>
      <c r="P68" s="1620">
        <v>0.0085</v>
      </c>
      <c r="Q68" s="1619">
        <v>38</v>
      </c>
      <c r="R68" s="1617">
        <f t="shared" ref="R68:R77" si="300">(D68/S68)*1000</f>
      </c>
      <c r="S68" s="1621">
        <v>13625</v>
      </c>
      <c r="T68" s="1621">
        <v>289</v>
      </c>
      <c r="U68" s="1621">
        <v>32</v>
      </c>
      <c r="V68" s="1621">
        <v>298</v>
      </c>
      <c r="W68" s="1621">
        <v>33</v>
      </c>
      <c r="X68" s="1621">
        <v>2</v>
      </c>
      <c r="Y68" s="1621">
        <v>0</v>
      </c>
      <c r="Z68" s="1621">
        <v>5</v>
      </c>
      <c r="AA68" s="1617">
        <f t="shared" ref="AA68:AA78" si="361">AD68*1000/D68</f>
      </c>
      <c r="AB68" s="1622" t="s">
        <v>1231</v>
      </c>
      <c r="AC68" s="1622" t="s">
        <v>1245</v>
      </c>
      <c r="AD68" s="1622">
        <v>22</v>
      </c>
    </row>
    <row r="69">
      <c r="A69" s="1612"/>
      <c r="B69" s="1613" t="s">
        <v>1239</v>
      </c>
      <c r="C69" s="1613" t="s">
        <v>1233</v>
      </c>
      <c r="D69" s="1614">
        <v>1537.14</v>
      </c>
      <c r="E69" s="1615">
        <v>1</v>
      </c>
      <c r="F69" s="1614">
        <f t="shared" si="156"/>
      </c>
      <c r="G69" s="1616">
        <f t="shared" si="210"/>
      </c>
      <c r="H69" s="1616">
        <f t="shared" si="270"/>
      </c>
      <c r="I69" s="1616">
        <f t="shared" si="331"/>
      </c>
      <c r="J69" s="1617">
        <f t="shared" si="5"/>
      </c>
      <c r="K69" s="1618">
        <f t="shared" si="55"/>
      </c>
      <c r="L69" s="1618">
        <f t="shared" si="89"/>
      </c>
      <c r="M69" s="1618">
        <f t="shared" si="120"/>
      </c>
      <c r="N69" s="1618">
        <f t="shared" si="180"/>
      </c>
      <c r="O69" s="1619">
        <f t="shared" si="240"/>
      </c>
      <c r="P69" s="1620">
        <v>0.0141</v>
      </c>
      <c r="Q69" s="1619">
        <v>34</v>
      </c>
      <c r="R69" s="1617">
        <f t="shared" si="300"/>
      </c>
      <c r="S69" s="1621">
        <v>16019</v>
      </c>
      <c r="T69" s="1621">
        <v>497</v>
      </c>
      <c r="U69" s="1621">
        <v>48</v>
      </c>
      <c r="V69" s="1621">
        <v>538</v>
      </c>
      <c r="W69" s="1621">
        <v>38</v>
      </c>
      <c r="X69" s="1621">
        <v>3</v>
      </c>
      <c r="Y69" s="1621">
        <v>1</v>
      </c>
      <c r="Z69" s="1621">
        <v>17</v>
      </c>
      <c r="AA69" s="1617">
        <f t="shared" si="361"/>
      </c>
      <c r="AB69" s="1622" t="s">
        <v>1231</v>
      </c>
      <c r="AC69" s="1622" t="s">
        <v>1245</v>
      </c>
      <c r="AD69" s="1622">
        <v>16</v>
      </c>
    </row>
    <row r="70">
      <c r="A70" s="1612"/>
      <c r="B70" s="1613" t="s">
        <v>1239</v>
      </c>
      <c r="C70" s="1613" t="s">
        <v>1234</v>
      </c>
      <c r="D70" s="1614">
        <v>1368.59</v>
      </c>
      <c r="E70" s="1615">
        <v>2</v>
      </c>
      <c r="F70" s="1614">
        <f t="shared" si="156"/>
      </c>
      <c r="G70" s="1616">
        <f t="shared" si="210"/>
      </c>
      <c r="H70" s="1616">
        <f t="shared" si="270"/>
      </c>
      <c r="I70" s="1616">
        <f t="shared" si="331"/>
      </c>
      <c r="J70" s="1617">
        <f t="shared" si="5"/>
      </c>
      <c r="K70" s="1618">
        <f t="shared" si="55"/>
      </c>
      <c r="L70" s="1618">
        <f t="shared" si="89"/>
      </c>
      <c r="M70" s="1618">
        <f t="shared" si="120"/>
      </c>
      <c r="N70" s="1618">
        <f t="shared" si="180"/>
      </c>
      <c r="O70" s="1619">
        <f t="shared" si="240"/>
      </c>
      <c r="P70" s="1620">
        <v>0.0188</v>
      </c>
      <c r="Q70" s="1619">
        <v>33</v>
      </c>
      <c r="R70" s="1617">
        <f t="shared" si="300"/>
      </c>
      <c r="S70" s="1621">
        <v>13583</v>
      </c>
      <c r="T70" s="1621">
        <v>496</v>
      </c>
      <c r="U70" s="1621">
        <v>61</v>
      </c>
      <c r="V70" s="1621">
        <v>530</v>
      </c>
      <c r="W70" s="1621">
        <v>51</v>
      </c>
      <c r="X70" s="1621">
        <v>0</v>
      </c>
      <c r="Y70" s="1621">
        <v>1</v>
      </c>
      <c r="Z70" s="1621">
        <v>11</v>
      </c>
      <c r="AA70" s="1617">
        <f t="shared" si="361"/>
      </c>
      <c r="AB70" s="1622" t="s">
        <v>1231</v>
      </c>
      <c r="AC70" s="1622" t="s">
        <v>1245</v>
      </c>
      <c r="AD70" s="1622">
        <v>20</v>
      </c>
    </row>
    <row r="71">
      <c r="A71" s="1612"/>
      <c r="B71" s="1613" t="s">
        <v>1239</v>
      </c>
      <c r="C71" s="1613" t="s">
        <v>1235</v>
      </c>
      <c r="D71" s="1614">
        <v>2366.17</v>
      </c>
      <c r="E71" s="1615">
        <v>4</v>
      </c>
      <c r="F71" s="1614">
        <f t="shared" si="156"/>
      </c>
      <c r="G71" s="1616">
        <f t="shared" si="210"/>
      </c>
      <c r="H71" s="1616">
        <f t="shared" si="270"/>
      </c>
      <c r="I71" s="1616">
        <f t="shared" si="331"/>
      </c>
      <c r="J71" s="1617">
        <f t="shared" si="5"/>
      </c>
      <c r="K71" s="1618">
        <f t="shared" si="55"/>
      </c>
      <c r="L71" s="1618">
        <f t="shared" si="89"/>
      </c>
      <c r="M71" s="1618">
        <f t="shared" si="120"/>
      </c>
      <c r="N71" s="1618">
        <f t="shared" si="180"/>
      </c>
      <c r="O71" s="1619">
        <f t="shared" si="240"/>
      </c>
      <c r="P71" s="1620">
        <v>0.0184</v>
      </c>
      <c r="Q71" s="1619">
        <v>30</v>
      </c>
      <c r="R71" s="1617">
        <f t="shared" si="300"/>
      </c>
      <c r="S71" s="1621">
        <v>17763</v>
      </c>
      <c r="T71" s="1621">
        <v>608</v>
      </c>
      <c r="U71" s="1621">
        <v>67</v>
      </c>
      <c r="V71" s="1621">
        <v>639</v>
      </c>
      <c r="W71" s="1621">
        <v>25</v>
      </c>
      <c r="X71" s="1621">
        <v>2</v>
      </c>
      <c r="Y71" s="1621">
        <v>2</v>
      </c>
      <c r="Z71" s="1621">
        <v>12</v>
      </c>
      <c r="AA71" s="1617">
        <f t="shared" si="361"/>
      </c>
      <c r="AB71" s="1622" t="s">
        <v>1231</v>
      </c>
      <c r="AC71" s="1622" t="s">
        <v>1245</v>
      </c>
      <c r="AD71" s="1622">
        <v>15</v>
      </c>
    </row>
    <row r="72">
      <c r="A72" s="1612"/>
      <c r="B72" s="1623" t="s">
        <v>1238</v>
      </c>
      <c r="C72" s="1623"/>
      <c r="D72" s="1624">
        <f>SUM(D68:D71)</f>
      </c>
      <c r="E72" s="1647">
        <f>SUM(E68:E71)</f>
      </c>
      <c r="F72" s="1624">
        <f>SUM(F68:F71)</f>
      </c>
      <c r="G72" s="1625">
        <f t="shared" si="210"/>
      </c>
      <c r="H72" s="1625">
        <f t="shared" si="270"/>
      </c>
      <c r="I72" s="1625">
        <f t="shared" si="331"/>
      </c>
      <c r="J72" s="1625">
        <f t="shared" si="5"/>
      </c>
      <c r="K72" s="1626">
        <f t="shared" si="55"/>
      </c>
      <c r="L72" s="1626">
        <f t="shared" si="89"/>
      </c>
      <c r="M72" s="1626">
        <f t="shared" si="120"/>
      </c>
      <c r="N72" s="1626">
        <f t="shared" si="180"/>
      </c>
      <c r="O72" s="1627">
        <f t="shared" si="240"/>
      </c>
      <c r="P72" s="1626">
        <f>AVERAGE(P68:P71)</f>
      </c>
      <c r="Q72" s="1624">
        <f>AVERAGE(Q68:Q71)</f>
      </c>
      <c r="R72" s="1625">
        <f t="shared" si="300"/>
      </c>
      <c r="S72" s="1628">
        <f>SUM(S68:S71)</f>
      </c>
      <c r="T72" s="1628">
        <f>SUM(T68:T71)</f>
      </c>
      <c r="U72" s="1628">
        <f>SUM(U68:U71)</f>
      </c>
      <c r="V72" s="1628">
        <f>SUM(V68:V71)</f>
      </c>
      <c r="W72" s="1628">
        <f>SUM(W68:W71)</f>
      </c>
      <c r="X72" s="1628">
        <f>SUM(X68:X71)</f>
      </c>
      <c r="Y72" s="1628">
        <f>SUM(Y68:Y71)</f>
      </c>
      <c r="Z72" s="1628">
        <f>SUM(Z68:Z71)</f>
      </c>
      <c r="AA72" s="1629">
        <f t="shared" si="361"/>
      </c>
      <c r="AB72" s="1630"/>
      <c r="AC72" s="1630"/>
      <c r="AD72" s="1628">
        <f>SUM(AD68:AD71)</f>
      </c>
    </row>
    <row r="73">
      <c r="A73" s="1612"/>
      <c r="B73" s="1613" t="s">
        <v>1229</v>
      </c>
      <c r="C73" s="1631" t="s">
        <v>1237</v>
      </c>
      <c r="D73" s="1614">
        <v>781.6099999999999</v>
      </c>
      <c r="E73" s="1615">
        <v>0</v>
      </c>
      <c r="F73" s="1614">
        <f t="shared" ref="F73:F76" si="157">E73*2400</f>
      </c>
      <c r="G73" s="1616">
        <f t="shared" si="210"/>
      </c>
      <c r="H73" s="1616">
        <f t="shared" si="270"/>
      </c>
      <c r="I73" s="1616">
        <f t="shared" si="331"/>
      </c>
      <c r="J73" s="1617">
        <f t="shared" si="5"/>
      </c>
      <c r="K73" s="1618">
        <f t="shared" si="55"/>
      </c>
      <c r="L73" s="1618">
        <f t="shared" si="89"/>
      </c>
      <c r="M73" s="1618">
        <f t="shared" si="120"/>
      </c>
      <c r="N73" s="1618">
        <f t="shared" si="180"/>
      </c>
      <c r="O73" s="1619">
        <f t="shared" si="240"/>
      </c>
      <c r="P73" s="1635">
        <v>0.018</v>
      </c>
      <c r="Q73" s="1619">
        <v>33</v>
      </c>
      <c r="R73" s="1617">
        <f t="shared" si="300"/>
      </c>
      <c r="S73" s="1621">
        <v>17740</v>
      </c>
      <c r="T73" s="1621">
        <v>677</v>
      </c>
      <c r="U73" s="1621">
        <v>62</v>
      </c>
      <c r="V73" s="1621">
        <v>720</v>
      </c>
      <c r="W73" s="1621">
        <v>33</v>
      </c>
      <c r="X73" s="1621">
        <v>4</v>
      </c>
      <c r="Y73" s="1621">
        <v>2</v>
      </c>
      <c r="Z73" s="1621">
        <v>12</v>
      </c>
      <c r="AA73" s="1617">
        <f t="shared" si="361"/>
      </c>
      <c r="AB73" s="1622" t="s">
        <v>1231</v>
      </c>
      <c r="AC73" s="1622" t="s">
        <v>1245</v>
      </c>
      <c r="AD73" s="1622">
        <v>17</v>
      </c>
    </row>
    <row r="74">
      <c r="A74" s="1612"/>
      <c r="B74" s="1613" t="s">
        <v>1229</v>
      </c>
      <c r="C74" s="1631" t="s">
        <v>1240</v>
      </c>
      <c r="D74" s="1614">
        <v>1882.92</v>
      </c>
      <c r="E74" s="1615">
        <v>2</v>
      </c>
      <c r="F74" s="1614">
        <f t="shared" si="157"/>
      </c>
      <c r="G74" s="1632">
        <f t="shared" si="210"/>
      </c>
      <c r="H74" s="1632">
        <f t="shared" si="270"/>
      </c>
      <c r="I74" s="1632">
        <f t="shared" si="331"/>
      </c>
      <c r="J74" s="1633">
        <f t="shared" si="5"/>
      </c>
      <c r="K74" s="1634">
        <f t="shared" si="55"/>
      </c>
      <c r="L74" s="1634">
        <f t="shared" si="89"/>
      </c>
      <c r="M74" s="1634">
        <f t="shared" si="120"/>
      </c>
      <c r="N74" s="1634">
        <f t="shared" si="180"/>
      </c>
      <c r="O74" s="1619">
        <f t="shared" si="240"/>
      </c>
      <c r="P74" s="1635">
        <v>0.0118</v>
      </c>
      <c r="Q74" s="1621">
        <v>32</v>
      </c>
      <c r="R74" s="1633">
        <f t="shared" si="300"/>
      </c>
      <c r="S74" s="1621">
        <v>19715</v>
      </c>
      <c r="T74" s="1621">
        <v>959</v>
      </c>
      <c r="U74" s="1621">
        <v>53</v>
      </c>
      <c r="V74" s="1621">
        <v>1023</v>
      </c>
      <c r="W74" s="1621">
        <v>57</v>
      </c>
      <c r="X74" s="1621">
        <v>4</v>
      </c>
      <c r="Y74" s="1621">
        <v>0</v>
      </c>
      <c r="Z74" s="1621">
        <v>6</v>
      </c>
      <c r="AA74" s="1617">
        <f t="shared" si="361"/>
      </c>
      <c r="AB74" s="1622" t="s">
        <v>1231</v>
      </c>
      <c r="AC74" s="1622" t="s">
        <v>1245</v>
      </c>
      <c r="AD74" s="1622">
        <v>16</v>
      </c>
    </row>
    <row r="75">
      <c r="A75" s="1612"/>
      <c r="B75" s="1613" t="s">
        <v>1229</v>
      </c>
      <c r="C75" s="1631" t="s">
        <v>1241</v>
      </c>
      <c r="D75" s="1614">
        <v>2724.93</v>
      </c>
      <c r="E75" s="1615">
        <v>3</v>
      </c>
      <c r="F75" s="1614">
        <f t="shared" si="157"/>
      </c>
      <c r="G75" s="1632">
        <f t="shared" si="210"/>
      </c>
      <c r="H75" s="1632">
        <f t="shared" si="270"/>
      </c>
      <c r="I75" s="1632">
        <f t="shared" si="331"/>
      </c>
      <c r="J75" s="1633">
        <f t="shared" si="5"/>
      </c>
      <c r="K75" s="1634">
        <f t="shared" si="55"/>
      </c>
      <c r="L75" s="1634">
        <f t="shared" si="89"/>
      </c>
      <c r="M75" s="1634">
        <f t="shared" si="120"/>
      </c>
      <c r="N75" s="1634">
        <f t="shared" si="180"/>
      </c>
      <c r="O75" s="1619">
        <f t="shared" si="240"/>
      </c>
      <c r="P75" s="1635">
        <v>0.02</v>
      </c>
      <c r="Q75" s="1621">
        <v>33</v>
      </c>
      <c r="R75" s="1633">
        <f t="shared" si="300"/>
      </c>
      <c r="S75" s="1621">
        <v>27047</v>
      </c>
      <c r="T75" s="1621">
        <v>1067</v>
      </c>
      <c r="U75" s="1621">
        <v>79</v>
      </c>
      <c r="V75" s="1621">
        <v>1129</v>
      </c>
      <c r="W75" s="1621">
        <v>82</v>
      </c>
      <c r="X75" s="1621">
        <v>7</v>
      </c>
      <c r="Y75" s="1621">
        <v>2</v>
      </c>
      <c r="Z75" s="1621">
        <v>21</v>
      </c>
      <c r="AA75" s="1617">
        <f t="shared" si="361"/>
      </c>
      <c r="AB75" s="1622" t="s">
        <v>1231</v>
      </c>
      <c r="AC75" s="1622" t="s">
        <v>1245</v>
      </c>
      <c r="AD75" s="1622">
        <v>25</v>
      </c>
    </row>
    <row r="76">
      <c r="A76" s="1612"/>
      <c r="B76" s="1613" t="s">
        <v>1229</v>
      </c>
      <c r="C76" s="1631" t="s">
        <v>1242</v>
      </c>
      <c r="D76" s="1614">
        <v>1841.12</v>
      </c>
      <c r="E76" s="1615">
        <v>5</v>
      </c>
      <c r="F76" s="1614">
        <f t="shared" si="157"/>
      </c>
      <c r="G76" s="1632">
        <f t="shared" si="210"/>
      </c>
      <c r="H76" s="1632">
        <f t="shared" si="270"/>
      </c>
      <c r="I76" s="1632">
        <f t="shared" si="331"/>
      </c>
      <c r="J76" s="1633">
        <f t="shared" si="5"/>
      </c>
      <c r="K76" s="1634">
        <f t="shared" si="55"/>
      </c>
      <c r="L76" s="1634">
        <f t="shared" si="89"/>
      </c>
      <c r="M76" s="1634">
        <f t="shared" si="120"/>
      </c>
      <c r="N76" s="1634">
        <f t="shared" si="180"/>
      </c>
      <c r="O76" s="1619">
        <f t="shared" si="240"/>
      </c>
      <c r="P76" s="1635">
        <v>0.0214</v>
      </c>
      <c r="Q76" s="1621">
        <v>35</v>
      </c>
      <c r="R76" s="1633">
        <f t="shared" si="300"/>
      </c>
      <c r="S76" s="1621">
        <v>20812</v>
      </c>
      <c r="T76" s="1621">
        <v>802</v>
      </c>
      <c r="U76" s="1621">
        <v>76</v>
      </c>
      <c r="V76" s="1621">
        <v>845</v>
      </c>
      <c r="W76" s="1621">
        <v>92</v>
      </c>
      <c r="X76" s="1621">
        <v>2</v>
      </c>
      <c r="Y76" s="1621">
        <v>0</v>
      </c>
      <c r="Z76" s="1621">
        <v>10</v>
      </c>
      <c r="AA76" s="1617">
        <f t="shared" si="361"/>
      </c>
      <c r="AB76" s="1622" t="s">
        <v>1231</v>
      </c>
      <c r="AC76" s="1622" t="s">
        <v>1245</v>
      </c>
      <c r="AD76" s="1622">
        <v>19</v>
      </c>
    </row>
    <row r="77">
      <c r="A77" s="1612"/>
      <c r="B77" s="1623" t="s">
        <v>1238</v>
      </c>
      <c r="C77" s="1623"/>
      <c r="D77" s="1624">
        <f>SUM(D73:D76)</f>
      </c>
      <c r="E77" s="1624">
        <f>SUM(E73:E76)</f>
      </c>
      <c r="F77" s="1624">
        <f>SUM(F73:F76)</f>
      </c>
      <c r="G77" s="1625">
        <f t="shared" si="210"/>
      </c>
      <c r="H77" s="1625">
        <f t="shared" si="270"/>
      </c>
      <c r="I77" s="1625">
        <f t="shared" si="331"/>
      </c>
      <c r="J77" s="1625">
        <f t="shared" si="5"/>
      </c>
      <c r="K77" s="1626">
        <f t="shared" si="55"/>
      </c>
      <c r="L77" s="1626">
        <f t="shared" si="89"/>
      </c>
      <c r="M77" s="1626">
        <f t="shared" si="120"/>
      </c>
      <c r="N77" s="1626">
        <f t="shared" si="180"/>
      </c>
      <c r="O77" s="1627">
        <f t="shared" si="240"/>
      </c>
      <c r="P77" s="1626">
        <f>AVERAGE(P73:P76)</f>
      </c>
      <c r="Q77" s="1624">
        <f>AVERAGE(Q73:Q76)</f>
      </c>
      <c r="R77" s="1624">
        <f t="shared" si="300"/>
      </c>
      <c r="S77" s="1627">
        <f>SUM(S73:S76)</f>
      </c>
      <c r="T77" s="1627">
        <f>SUM(T73:T76)</f>
      </c>
      <c r="U77" s="1627">
        <f>SUM(U73:U76)</f>
      </c>
      <c r="V77" s="1627">
        <f>SUM(V73:V76)</f>
      </c>
      <c r="W77" s="1627">
        <f>SUM(W73:W76)</f>
      </c>
      <c r="X77" s="1627">
        <f>SUM(X73:X76)</f>
      </c>
      <c r="Y77" s="1627">
        <f>SUM(Y73:Y76)</f>
      </c>
      <c r="Z77" s="1627">
        <f>SUM(Z73:Z76)</f>
      </c>
      <c r="AA77" s="1629">
        <f t="shared" si="361"/>
      </c>
      <c r="AB77" s="1630"/>
      <c r="AC77" s="1630"/>
      <c r="AD77" s="1636">
        <f>SUM(AD73:AD76)</f>
      </c>
    </row>
    <row r="78">
      <c r="A78" s="1612"/>
      <c r="B78" s="1637" t="s">
        <v>1243</v>
      </c>
      <c r="C78" s="1637"/>
      <c r="D78" s="1638">
        <f>D77+D72</f>
      </c>
      <c r="E78" s="1638">
        <f>E77+E72</f>
      </c>
      <c r="F78" s="1638">
        <f>F77+F72</f>
      </c>
      <c r="G78" s="1639">
        <f t="shared" si="210"/>
      </c>
      <c r="H78" s="1639">
        <f t="shared" si="270"/>
      </c>
      <c r="I78" s="1639">
        <f t="shared" si="331"/>
      </c>
      <c r="J78" s="1639">
        <f t="shared" si="5"/>
      </c>
      <c r="K78" s="1640">
        <f t="shared" si="55"/>
      </c>
      <c r="L78" s="1640">
        <f t="shared" si="89"/>
      </c>
      <c r="M78" s="1640">
        <f t="shared" si="120"/>
      </c>
      <c r="N78" s="1640">
        <f t="shared" si="180"/>
      </c>
      <c r="O78" s="1641">
        <f t="shared" si="240"/>
      </c>
      <c r="P78" s="1643">
        <f>(P77+P72)/2</f>
      </c>
      <c r="Q78" s="1643">
        <f>(Q77+Q72)/2</f>
      </c>
      <c r="R78" s="1638">
        <f>(R77+R72)/2</f>
      </c>
      <c r="S78" s="1641">
        <f>S77+S72</f>
      </c>
      <c r="T78" s="1641">
        <f>T77+T72</f>
      </c>
      <c r="U78" s="1641">
        <f>U77+U72</f>
      </c>
      <c r="V78" s="1641">
        <f>V77+V72</f>
      </c>
      <c r="W78" s="1641">
        <f>W77+W72</f>
      </c>
      <c r="X78" s="1641">
        <f>X77+X72</f>
      </c>
      <c r="Y78" s="1641">
        <f>Y77+Y72</f>
      </c>
      <c r="Z78" s="1641">
        <f>Z77+Z72</f>
      </c>
      <c r="AA78" s="1644">
        <f t="shared" si="361"/>
      </c>
      <c r="AB78" s="1645"/>
      <c r="AC78" s="1645"/>
      <c r="AD78" s="1646">
        <f>AD72+AD77</f>
      </c>
    </row>
    <row r="79">
      <c r="A79" s="1601" t="s">
        <v>1195</v>
      </c>
      <c r="B79" s="1601" t="s">
        <v>1196</v>
      </c>
      <c r="C79" s="1601"/>
      <c r="D79" s="1602" t="s">
        <v>1197</v>
      </c>
      <c r="E79" s="1602"/>
      <c r="F79" s="1602"/>
      <c r="G79" s="1602"/>
      <c r="H79" s="1602"/>
      <c r="I79" s="1602"/>
      <c r="J79" s="1603" t="s">
        <v>1198</v>
      </c>
      <c r="K79" s="1603"/>
      <c r="L79" s="1603"/>
      <c r="M79" s="1603"/>
      <c r="N79" s="1603"/>
      <c r="O79" s="1603"/>
      <c r="P79" s="1603"/>
      <c r="Q79" s="1603"/>
      <c r="R79" s="1603"/>
      <c r="S79" s="1603"/>
      <c r="T79" s="1603"/>
      <c r="U79" s="1603"/>
      <c r="V79" s="1603"/>
      <c r="W79" s="1603"/>
      <c r="X79" s="1603"/>
      <c r="Y79" s="1603"/>
      <c r="Z79" s="1603"/>
      <c r="AA79" s="1603"/>
      <c r="AB79" s="1603"/>
      <c r="AC79" s="1603"/>
      <c r="AD79" s="1604"/>
    </row>
    <row r="80">
      <c r="A80" s="1601"/>
      <c r="B80" s="1601" t="s">
        <v>1199</v>
      </c>
      <c r="C80" s="1601" t="s">
        <v>1200</v>
      </c>
      <c r="D80" s="1602" t="s">
        <v>1201</v>
      </c>
      <c r="E80" s="1605" t="s">
        <v>1202</v>
      </c>
      <c r="F80" s="1606" t="s">
        <v>1203</v>
      </c>
      <c r="G80" s="1607" t="s">
        <v>1204</v>
      </c>
      <c r="H80" s="1607" t="s">
        <v>1205</v>
      </c>
      <c r="I80" s="1607" t="s">
        <v>1206</v>
      </c>
      <c r="J80" s="1603" t="s">
        <v>1207</v>
      </c>
      <c r="K80" s="1608" t="s">
        <v>1208</v>
      </c>
      <c r="L80" s="1608" t="s">
        <v>1209</v>
      </c>
      <c r="M80" s="1608" t="s">
        <v>1210</v>
      </c>
      <c r="N80" s="1608" t="s">
        <v>1211</v>
      </c>
      <c r="O80" s="1609" t="s">
        <v>1212</v>
      </c>
      <c r="P80" s="1608" t="s">
        <v>1213</v>
      </c>
      <c r="Q80" s="1609" t="s">
        <v>1214</v>
      </c>
      <c r="R80" s="1603" t="s">
        <v>1215</v>
      </c>
      <c r="S80" s="1609" t="s">
        <v>1216</v>
      </c>
      <c r="T80" s="1609" t="s">
        <v>1217</v>
      </c>
      <c r="U80" s="1609" t="s">
        <v>1218</v>
      </c>
      <c r="V80" s="1609" t="s">
        <v>1219</v>
      </c>
      <c r="W80" s="1609" t="s">
        <v>1220</v>
      </c>
      <c r="X80" s="1609" t="s">
        <v>1221</v>
      </c>
      <c r="Y80" s="1609" t="s">
        <v>1222</v>
      </c>
      <c r="Z80" s="1609" t="s">
        <v>1223</v>
      </c>
      <c r="AA80" s="1610" t="s">
        <v>1224</v>
      </c>
      <c r="AB80" s="1604" t="s">
        <v>1225</v>
      </c>
      <c r="AC80" s="1604" t="s">
        <v>1226</v>
      </c>
      <c r="AD80" s="1611" t="s">
        <v>1227</v>
      </c>
    </row>
    <row r="81">
      <c r="A81" s="1612" t="s">
        <v>1251</v>
      </c>
      <c r="B81" s="1613" t="s">
        <v>1239</v>
      </c>
      <c r="C81" s="1613" t="s">
        <v>1230</v>
      </c>
      <c r="D81" s="1614">
        <v>1774.06</v>
      </c>
      <c r="E81" s="1615">
        <v>1</v>
      </c>
      <c r="F81" s="1614">
        <f t="shared" ref="F81:F83" si="158">E81*2400</f>
      </c>
      <c r="G81" s="1616">
        <f t="shared" ref="G81:G91" si="211">F81/D81</f>
      </c>
      <c r="H81" s="1616">
        <f t="shared" ref="H81:H91" si="271">D81/E81</f>
      </c>
      <c r="I81" s="1616">
        <f t="shared" ref="I81:I91" si="332">F81/E81</f>
      </c>
      <c r="J81" s="1617">
        <f t="shared" ref="J81:J91" si="6">D81/T81</f>
      </c>
      <c r="K81" s="1618">
        <f t="shared" ref="K81:K91" si="56">O81/S81*1</f>
      </c>
      <c r="L81" s="1618">
        <f t="shared" ref="L81:L91" si="90">T81/S81</f>
      </c>
      <c r="M81" s="1618">
        <f t="shared" ref="M81:M91" si="121">V81/S81</f>
      </c>
      <c r="N81" s="1618">
        <f t="shared" ref="N81:N91" si="181">W81/V81</f>
      </c>
      <c r="O81" s="1619">
        <f t="shared" ref="O81:O91" si="241">U81/P81</f>
      </c>
      <c r="P81" s="1620">
        <v>0.0119</v>
      </c>
      <c r="Q81" s="1619">
        <v>48</v>
      </c>
      <c r="R81" s="1617">
        <f t="shared" ref="R81:R90" si="301">(D81/S81)*1000</f>
      </c>
      <c r="S81" s="1621">
        <v>20734</v>
      </c>
      <c r="T81" s="1621">
        <v>528</v>
      </c>
      <c r="U81" s="1621">
        <v>61</v>
      </c>
      <c r="V81" s="1621">
        <v>557</v>
      </c>
      <c r="W81" s="1621">
        <v>42</v>
      </c>
      <c r="X81" s="1621">
        <v>4</v>
      </c>
      <c r="Y81" s="1621">
        <v>2</v>
      </c>
      <c r="Z81" s="1621">
        <v>7</v>
      </c>
      <c r="AA81" s="1617">
        <f t="shared" ref="AA81:AA91" si="362">AD81*1000/D81</f>
      </c>
      <c r="AB81" s="1622" t="s">
        <v>1231</v>
      </c>
      <c r="AC81" s="1622" t="s">
        <v>1236</v>
      </c>
      <c r="AD81" s="1622">
        <v>35</v>
      </c>
    </row>
    <row r="82">
      <c r="A82" s="1612"/>
      <c r="B82" s="1613" t="s">
        <v>1239</v>
      </c>
      <c r="C82" s="1613" t="s">
        <v>1233</v>
      </c>
      <c r="D82" s="1614">
        <v>1573.03</v>
      </c>
      <c r="E82" s="1615">
        <v>3</v>
      </c>
      <c r="F82" s="1614">
        <f t="shared" si="158"/>
      </c>
      <c r="G82" s="1616">
        <f t="shared" si="211"/>
      </c>
      <c r="H82" s="1616">
        <f t="shared" si="271"/>
      </c>
      <c r="I82" s="1616">
        <f t="shared" si="332"/>
      </c>
      <c r="J82" s="1617">
        <f t="shared" si="6"/>
      </c>
      <c r="K82" s="1618">
        <f t="shared" si="56"/>
      </c>
      <c r="L82" s="1618">
        <f t="shared" si="90"/>
      </c>
      <c r="M82" s="1618">
        <f t="shared" si="121"/>
      </c>
      <c r="N82" s="1618">
        <f t="shared" si="181"/>
      </c>
      <c r="O82" s="1619">
        <f t="shared" si="241"/>
      </c>
      <c r="P82" s="1620">
        <v>0.0178</v>
      </c>
      <c r="Q82" s="1619">
        <v>45</v>
      </c>
      <c r="R82" s="1617">
        <f t="shared" si="301"/>
      </c>
      <c r="S82" s="1621">
        <v>18780</v>
      </c>
      <c r="T82" s="1621">
        <v>481</v>
      </c>
      <c r="U82" s="1621">
        <v>57</v>
      </c>
      <c r="V82" s="1621">
        <v>521</v>
      </c>
      <c r="W82" s="1621">
        <v>57</v>
      </c>
      <c r="X82" s="1621">
        <v>3</v>
      </c>
      <c r="Y82" s="1621">
        <v>0</v>
      </c>
      <c r="Z82" s="1621">
        <v>15</v>
      </c>
      <c r="AA82" s="1617">
        <f t="shared" si="362"/>
      </c>
      <c r="AB82" s="1622" t="s">
        <v>1231</v>
      </c>
      <c r="AC82" s="1622" t="s">
        <v>1236</v>
      </c>
      <c r="AD82" s="1622">
        <v>23</v>
      </c>
    </row>
    <row r="83">
      <c r="A83" s="1612"/>
      <c r="B83" s="1613" t="s">
        <v>1239</v>
      </c>
      <c r="C83" s="1613" t="s">
        <v>1234</v>
      </c>
      <c r="D83" s="1614">
        <v>1391.41</v>
      </c>
      <c r="E83" s="1615">
        <v>1</v>
      </c>
      <c r="F83" s="1614">
        <f t="shared" si="158"/>
      </c>
      <c r="G83" s="1616">
        <f t="shared" si="211"/>
      </c>
      <c r="H83" s="1616">
        <f t="shared" si="271"/>
      </c>
      <c r="I83" s="1616">
        <f t="shared" si="332"/>
      </c>
      <c r="J83" s="1617">
        <f t="shared" si="6"/>
      </c>
      <c r="K83" s="1618">
        <f t="shared" si="56"/>
      </c>
      <c r="L83" s="1618">
        <f t="shared" si="90"/>
      </c>
      <c r="M83" s="1618">
        <f t="shared" si="121"/>
      </c>
      <c r="N83" s="1618">
        <f t="shared" si="181"/>
      </c>
      <c r="O83" s="1619">
        <f t="shared" si="241"/>
      </c>
      <c r="P83" s="1620">
        <v>0.0191</v>
      </c>
      <c r="Q83" s="1619">
        <v>48</v>
      </c>
      <c r="R83" s="1617">
        <f t="shared" si="301"/>
      </c>
      <c r="S83" s="1621">
        <v>18053</v>
      </c>
      <c r="T83" s="1621">
        <v>413</v>
      </c>
      <c r="U83" s="1621">
        <v>55</v>
      </c>
      <c r="V83" s="1621">
        <v>461</v>
      </c>
      <c r="W83" s="1621">
        <v>50</v>
      </c>
      <c r="X83" s="1621">
        <v>6</v>
      </c>
      <c r="Y83" s="1621">
        <v>1</v>
      </c>
      <c r="Z83" s="1621">
        <v>11</v>
      </c>
      <c r="AA83" s="1617">
        <f t="shared" si="362"/>
      </c>
      <c r="AB83" s="1622" t="s">
        <v>1231</v>
      </c>
      <c r="AC83" s="1622" t="s">
        <v>1236</v>
      </c>
      <c r="AD83" s="1622">
        <v>21</v>
      </c>
    </row>
    <row r="84">
      <c r="A84" s="1612"/>
      <c r="B84" s="1623" t="s">
        <v>1238</v>
      </c>
      <c r="C84" s="1623"/>
      <c r="D84" s="1624">
        <f>SUM(D81:D83)</f>
      </c>
      <c r="E84" s="1647">
        <f>SUM(E81:E83)</f>
      </c>
      <c r="F84" s="1624">
        <f>SUM(F81:F83)</f>
      </c>
      <c r="G84" s="1625">
        <f t="shared" si="211"/>
      </c>
      <c r="H84" s="1625">
        <f t="shared" si="271"/>
      </c>
      <c r="I84" s="1625">
        <f t="shared" si="332"/>
      </c>
      <c r="J84" s="1625">
        <f t="shared" si="6"/>
      </c>
      <c r="K84" s="1626">
        <f t="shared" si="56"/>
      </c>
      <c r="L84" s="1626">
        <f t="shared" si="90"/>
      </c>
      <c r="M84" s="1626">
        <f t="shared" si="121"/>
      </c>
      <c r="N84" s="1626">
        <f t="shared" si="181"/>
      </c>
      <c r="O84" s="1627">
        <f t="shared" si="241"/>
      </c>
      <c r="P84" s="1626">
        <f>AVERAGE(P81:P83)</f>
      </c>
      <c r="Q84" s="1624">
        <f>AVERAGE(Q81:Q83)</f>
      </c>
      <c r="R84" s="1625">
        <f t="shared" si="301"/>
      </c>
      <c r="S84" s="1628">
        <f>SUM(S81:S83)</f>
      </c>
      <c r="T84" s="1628">
        <f>SUM(T81:T83)</f>
      </c>
      <c r="U84" s="1628">
        <f>SUM(U81:U83)</f>
      </c>
      <c r="V84" s="1628">
        <f>SUM(V81:V83)</f>
      </c>
      <c r="W84" s="1628">
        <f>SUM(W81:W83)</f>
      </c>
      <c r="X84" s="1628">
        <f>SUM(X81:X83)</f>
      </c>
      <c r="Y84" s="1628">
        <f>SUM(Y81:Y83)</f>
      </c>
      <c r="Z84" s="1628">
        <f>SUM(Z81:Z83)</f>
      </c>
      <c r="AA84" s="1629">
        <f t="shared" si="362"/>
      </c>
      <c r="AB84" s="1630"/>
      <c r="AC84" s="1630"/>
      <c r="AD84" s="1628">
        <f>SUM(AD81:AD83)</f>
      </c>
    </row>
    <row r="85">
      <c r="A85" s="1612"/>
      <c r="B85" s="1613" t="s">
        <v>1229</v>
      </c>
      <c r="C85" s="1613" t="s">
        <v>1235</v>
      </c>
      <c r="D85" s="1614">
        <v>1261.73</v>
      </c>
      <c r="E85" s="1615">
        <v>2</v>
      </c>
      <c r="F85" s="1614">
        <f t="shared" ref="F85:F89" si="159">E85*2400</f>
      </c>
      <c r="G85" s="1616">
        <f t="shared" si="211"/>
      </c>
      <c r="H85" s="1616">
        <f t="shared" si="271"/>
      </c>
      <c r="I85" s="1616">
        <f t="shared" si="332"/>
      </c>
      <c r="J85" s="1617">
        <f t="shared" si="6"/>
      </c>
      <c r="K85" s="1618">
        <f t="shared" si="56"/>
      </c>
      <c r="L85" s="1618">
        <f t="shared" si="90"/>
      </c>
      <c r="M85" s="1618">
        <f t="shared" si="121"/>
      </c>
      <c r="N85" s="1618">
        <f t="shared" si="181"/>
      </c>
      <c r="O85" s="1619">
        <f t="shared" si="241"/>
      </c>
      <c r="P85" s="1635">
        <v>0.0321</v>
      </c>
      <c r="Q85" s="1619">
        <v>56</v>
      </c>
      <c r="R85" s="1617">
        <f t="shared" si="301"/>
      </c>
      <c r="S85" s="1621">
        <v>16016</v>
      </c>
      <c r="T85" s="1621">
        <v>324</v>
      </c>
      <c r="U85" s="1621">
        <v>61</v>
      </c>
      <c r="V85" s="1621">
        <v>348</v>
      </c>
      <c r="W85" s="1621">
        <v>52</v>
      </c>
      <c r="X85" s="1621">
        <v>6</v>
      </c>
      <c r="Y85" s="1621">
        <v>0</v>
      </c>
      <c r="Z85" s="1621">
        <v>9</v>
      </c>
      <c r="AA85" s="1617">
        <f t="shared" si="362"/>
      </c>
      <c r="AB85" s="1622" t="s">
        <v>1231</v>
      </c>
      <c r="AC85" s="1622" t="s">
        <v>1247</v>
      </c>
      <c r="AD85" s="1622">
        <v>35</v>
      </c>
    </row>
    <row customHeight="true" ht="18.452380952380953" r="86">
      <c r="A86" s="1612"/>
      <c r="B86" s="1613" t="s">
        <v>1229</v>
      </c>
      <c r="C86" s="1631" t="s">
        <v>1237</v>
      </c>
      <c r="D86" s="1614">
        <v>1005.2</v>
      </c>
      <c r="E86" s="1615">
        <v>3</v>
      </c>
      <c r="F86" s="1614">
        <f t="shared" si="159"/>
      </c>
      <c r="G86" s="1632">
        <f t="shared" si="211"/>
      </c>
      <c r="H86" s="1632">
        <f t="shared" si="271"/>
      </c>
      <c r="I86" s="1632">
        <f t="shared" si="332"/>
      </c>
      <c r="J86" s="1633">
        <f t="shared" si="6"/>
      </c>
      <c r="K86" s="1634">
        <f t="shared" si="56"/>
      </c>
      <c r="L86" s="1634">
        <f t="shared" si="90"/>
      </c>
      <c r="M86" s="1634">
        <f t="shared" si="121"/>
      </c>
      <c r="N86" s="1634">
        <f t="shared" si="181"/>
      </c>
      <c r="O86" s="1619">
        <f t="shared" si="241"/>
      </c>
      <c r="P86" s="1635">
        <v>0.2226</v>
      </c>
      <c r="Q86" s="1621">
        <v>60</v>
      </c>
      <c r="R86" s="1633">
        <f t="shared" si="301"/>
      </c>
      <c r="S86" s="1621">
        <v>10778</v>
      </c>
      <c r="T86" s="1621">
        <v>162</v>
      </c>
      <c r="U86" s="1621">
        <v>59</v>
      </c>
      <c r="V86" s="1621">
        <v>167</v>
      </c>
      <c r="W86" s="1621">
        <v>60</v>
      </c>
      <c r="X86" s="1621">
        <v>5</v>
      </c>
      <c r="Y86" s="1621">
        <v>0</v>
      </c>
      <c r="Z86" s="1621">
        <v>17</v>
      </c>
      <c r="AA86" s="1617">
        <f t="shared" si="362"/>
      </c>
      <c r="AB86" s="1622" t="s">
        <v>1231</v>
      </c>
      <c r="AC86" s="1622" t="s">
        <v>1247</v>
      </c>
      <c r="AD86" s="1622">
        <v>20</v>
      </c>
    </row>
    <row r="87">
      <c r="A87" s="1612"/>
      <c r="B87" s="1613" t="s">
        <v>1229</v>
      </c>
      <c r="C87" s="1631" t="s">
        <v>1240</v>
      </c>
      <c r="D87" s="1614">
        <v>919.33</v>
      </c>
      <c r="E87" s="1615">
        <v>1</v>
      </c>
      <c r="F87" s="1614">
        <f t="shared" si="159"/>
      </c>
      <c r="G87" s="1632">
        <f t="shared" si="211"/>
      </c>
      <c r="H87" s="1632">
        <f t="shared" si="271"/>
      </c>
      <c r="I87" s="1632">
        <f t="shared" si="332"/>
      </c>
      <c r="J87" s="1633">
        <f t="shared" si="6"/>
      </c>
      <c r="K87" s="1634">
        <f t="shared" si="56"/>
      </c>
      <c r="L87" s="1634">
        <f t="shared" si="90"/>
      </c>
      <c r="M87" s="1634">
        <f t="shared" si="121"/>
      </c>
      <c r="N87" s="1634">
        <f t="shared" si="181"/>
      </c>
      <c r="O87" s="1619">
        <f t="shared" si="241"/>
      </c>
      <c r="P87" s="1635">
        <v>0.2174</v>
      </c>
      <c r="Q87" s="1621">
        <v>64</v>
      </c>
      <c r="R87" s="1633">
        <f t="shared" si="301"/>
      </c>
      <c r="S87" s="1621">
        <v>10095</v>
      </c>
      <c r="T87" s="1621">
        <v>131</v>
      </c>
      <c r="U87" s="1621">
        <v>35</v>
      </c>
      <c r="V87" s="1621">
        <v>134</v>
      </c>
      <c r="W87" s="1621">
        <v>37</v>
      </c>
      <c r="X87" s="1621">
        <v>2</v>
      </c>
      <c r="Y87" s="1621">
        <v>0</v>
      </c>
      <c r="Z87" s="1621">
        <v>6</v>
      </c>
      <c r="AA87" s="1617">
        <f t="shared" si="362"/>
      </c>
      <c r="AB87" s="1622" t="s">
        <v>1231</v>
      </c>
      <c r="AC87" s="1622" t="s">
        <v>1247</v>
      </c>
      <c r="AD87" s="1622">
        <v>12</v>
      </c>
    </row>
    <row r="88">
      <c r="A88" s="1612"/>
      <c r="B88" s="1613" t="s">
        <v>1229</v>
      </c>
      <c r="C88" s="1631" t="s">
        <v>1241</v>
      </c>
      <c r="D88" s="1614">
        <v>1162.02</v>
      </c>
      <c r="E88" s="1615">
        <v>3</v>
      </c>
      <c r="F88" s="1614">
        <f t="shared" si="159"/>
      </c>
      <c r="G88" s="1632">
        <f t="shared" si="211"/>
      </c>
      <c r="H88" s="1632">
        <f t="shared" si="271"/>
      </c>
      <c r="I88" s="1632">
        <f t="shared" si="332"/>
      </c>
      <c r="J88" s="1633">
        <f t="shared" si="6"/>
      </c>
      <c r="K88" s="1634">
        <f t="shared" si="56"/>
      </c>
      <c r="L88" s="1634">
        <f t="shared" si="90"/>
      </c>
      <c r="M88" s="1634">
        <f t="shared" si="121"/>
      </c>
      <c r="N88" s="1634">
        <f t="shared" si="181"/>
      </c>
      <c r="O88" s="1619">
        <f t="shared" si="241"/>
      </c>
      <c r="P88" s="1635">
        <v>0.3061</v>
      </c>
      <c r="Q88" s="1621">
        <v>67</v>
      </c>
      <c r="R88" s="1633">
        <f t="shared" si="301"/>
      </c>
      <c r="S88" s="1621">
        <v>13271</v>
      </c>
      <c r="T88" s="1621">
        <v>161</v>
      </c>
      <c r="U88" s="1621">
        <v>60</v>
      </c>
      <c r="V88" s="1621">
        <v>167</v>
      </c>
      <c r="W88" s="1621">
        <v>78</v>
      </c>
      <c r="X88" s="1621">
        <v>3</v>
      </c>
      <c r="Y88" s="1621">
        <v>1</v>
      </c>
      <c r="Z88" s="1621">
        <v>13</v>
      </c>
      <c r="AA88" s="1617">
        <f t="shared" si="362"/>
      </c>
      <c r="AB88" s="1622" t="s">
        <v>1231</v>
      </c>
      <c r="AC88" s="1622" t="s">
        <v>1247</v>
      </c>
      <c r="AD88" s="1622">
        <v>29</v>
      </c>
    </row>
    <row r="89">
      <c r="A89" s="1612"/>
      <c r="B89" s="1613" t="s">
        <v>1229</v>
      </c>
      <c r="C89" s="1631" t="s">
        <v>1242</v>
      </c>
      <c r="D89" s="1614">
        <v>835.2</v>
      </c>
      <c r="E89" s="1615">
        <v>0</v>
      </c>
      <c r="F89" s="1614">
        <f t="shared" si="159"/>
      </c>
      <c r="G89" s="1632">
        <f t="shared" si="211"/>
      </c>
      <c r="H89" s="1632">
        <f t="shared" si="271"/>
      </c>
      <c r="I89" s="1632">
        <f t="shared" si="332"/>
      </c>
      <c r="J89" s="1633">
        <f t="shared" si="6"/>
      </c>
      <c r="K89" s="1634">
        <f t="shared" si="56"/>
      </c>
      <c r="L89" s="1634">
        <f t="shared" si="90"/>
      </c>
      <c r="M89" s="1634">
        <f t="shared" si="121"/>
      </c>
      <c r="N89" s="1634">
        <f t="shared" si="181"/>
      </c>
      <c r="O89" s="1619">
        <f t="shared" si="241"/>
      </c>
      <c r="P89" s="1635">
        <v>0.2796</v>
      </c>
      <c r="Q89" s="1621">
        <v>68</v>
      </c>
      <c r="R89" s="1633">
        <f t="shared" si="301"/>
      </c>
      <c r="S89" s="1621">
        <v>11246</v>
      </c>
      <c r="T89" s="1621">
        <v>146</v>
      </c>
      <c r="U89" s="1621">
        <v>52</v>
      </c>
      <c r="V89" s="1621">
        <v>152</v>
      </c>
      <c r="W89" s="1621">
        <v>43</v>
      </c>
      <c r="X89" s="1621">
        <v>3</v>
      </c>
      <c r="Y89" s="1621">
        <v>2</v>
      </c>
      <c r="Z89" s="1621">
        <v>14</v>
      </c>
      <c r="AA89" s="1617">
        <f t="shared" si="362"/>
      </c>
      <c r="AB89" s="1622" t="s">
        <v>1231</v>
      </c>
      <c r="AC89" s="1622" t="s">
        <v>1247</v>
      </c>
      <c r="AD89" s="1622">
        <v>6</v>
      </c>
    </row>
    <row r="90">
      <c r="A90" s="1612"/>
      <c r="B90" s="1623" t="s">
        <v>1238</v>
      </c>
      <c r="C90" s="1623"/>
      <c r="D90" s="1624">
        <f>SUM(D85:D89)</f>
      </c>
      <c r="E90" s="1624">
        <f>SUM(E85:E89)</f>
      </c>
      <c r="F90" s="1624">
        <f>SUM(F85:F89)</f>
      </c>
      <c r="G90" s="1625">
        <f t="shared" si="211"/>
      </c>
      <c r="H90" s="1625">
        <f t="shared" si="271"/>
      </c>
      <c r="I90" s="1625">
        <f t="shared" si="332"/>
      </c>
      <c r="J90" s="1625">
        <f t="shared" si="6"/>
      </c>
      <c r="K90" s="1626">
        <f t="shared" si="56"/>
      </c>
      <c r="L90" s="1626">
        <f t="shared" si="90"/>
      </c>
      <c r="M90" s="1626">
        <f t="shared" si="121"/>
      </c>
      <c r="N90" s="1626">
        <f t="shared" si="181"/>
      </c>
      <c r="O90" s="1627">
        <f t="shared" si="241"/>
      </c>
      <c r="P90" s="1626">
        <f>AVERAGE(P85:P89)</f>
      </c>
      <c r="Q90" s="1624">
        <f>AVERAGE(Q85:Q89)</f>
      </c>
      <c r="R90" s="1624">
        <f t="shared" si="301"/>
      </c>
      <c r="S90" s="1627">
        <f>SUM(S85:S89)</f>
      </c>
      <c r="T90" s="1627">
        <f>SUM(T85:T89)</f>
      </c>
      <c r="U90" s="1627">
        <f>SUM(U85:U89)</f>
      </c>
      <c r="V90" s="1627">
        <f>SUM(V85:V89)</f>
      </c>
      <c r="W90" s="1627">
        <f>SUM(W85:W89)</f>
      </c>
      <c r="X90" s="1627">
        <f>SUM(X85:X89)</f>
      </c>
      <c r="Y90" s="1627">
        <f>SUM(Y85:Y89)</f>
      </c>
      <c r="Z90" s="1627">
        <f>SUM(Z85:Z89)</f>
      </c>
      <c r="AA90" s="1629">
        <f t="shared" si="362"/>
      </c>
      <c r="AB90" s="1630"/>
      <c r="AC90" s="1630"/>
      <c r="AD90" s="1636">
        <f>SUM(AD85:AD89)</f>
      </c>
    </row>
    <row r="91">
      <c r="A91" s="1612"/>
      <c r="B91" s="1637" t="s">
        <v>1243</v>
      </c>
      <c r="C91" s="1637"/>
      <c r="D91" s="1638">
        <f>D90+D84</f>
      </c>
      <c r="E91" s="1638">
        <f>E90+E84</f>
      </c>
      <c r="F91" s="1638">
        <f>F90+F84</f>
      </c>
      <c r="G91" s="1639">
        <f t="shared" si="211"/>
      </c>
      <c r="H91" s="1639">
        <f t="shared" si="271"/>
      </c>
      <c r="I91" s="1639">
        <f t="shared" si="332"/>
      </c>
      <c r="J91" s="1639">
        <f t="shared" si="6"/>
      </c>
      <c r="K91" s="1640">
        <f t="shared" si="56"/>
      </c>
      <c r="L91" s="1640">
        <f t="shared" si="90"/>
      </c>
      <c r="M91" s="1640">
        <f t="shared" si="121"/>
      </c>
      <c r="N91" s="1640">
        <f t="shared" si="181"/>
      </c>
      <c r="O91" s="1641">
        <f t="shared" si="241"/>
      </c>
      <c r="P91" s="1643">
        <f>(P90+P84)/2</f>
      </c>
      <c r="Q91" s="1643">
        <f>(Q90+Q84)/2</f>
      </c>
      <c r="R91" s="1638">
        <f>(R90+R84)/2</f>
      </c>
      <c r="S91" s="1641">
        <f>S90+S84</f>
      </c>
      <c r="T91" s="1641">
        <f>T90+T84</f>
      </c>
      <c r="U91" s="1641">
        <f>U90+U84</f>
      </c>
      <c r="V91" s="1641">
        <f>V90+V84</f>
      </c>
      <c r="W91" s="1641">
        <f>W90+W84</f>
      </c>
      <c r="X91" s="1641">
        <f>X90+X84</f>
      </c>
      <c r="Y91" s="1641">
        <f>Y90+Y84</f>
      </c>
      <c r="Z91" s="1641">
        <f>Z90+Z84</f>
      </c>
      <c r="AA91" s="1644">
        <f t="shared" si="362"/>
      </c>
      <c r="AB91" s="1645"/>
      <c r="AC91" s="1645"/>
      <c r="AD91" s="1646">
        <f>AD84+AD90</f>
      </c>
    </row>
    <row r="92">
      <c r="A92" s="1601" t="s">
        <v>1195</v>
      </c>
      <c r="B92" s="1601" t="s">
        <v>1196</v>
      </c>
      <c r="C92" s="1601"/>
      <c r="D92" s="1602" t="s">
        <v>1197</v>
      </c>
      <c r="E92" s="1602"/>
      <c r="F92" s="1602"/>
      <c r="G92" s="1602"/>
      <c r="H92" s="1602"/>
      <c r="I92" s="1602"/>
      <c r="J92" s="1603" t="s">
        <v>1198</v>
      </c>
      <c r="K92" s="1603"/>
      <c r="L92" s="1603"/>
      <c r="M92" s="1603"/>
      <c r="N92" s="1603"/>
      <c r="O92" s="1603"/>
      <c r="P92" s="1603"/>
      <c r="Q92" s="1603"/>
      <c r="R92" s="1603"/>
      <c r="S92" s="1603"/>
      <c r="T92" s="1603"/>
      <c r="U92" s="1603"/>
      <c r="V92" s="1603"/>
      <c r="W92" s="1603"/>
      <c r="X92" s="1603"/>
      <c r="Y92" s="1603"/>
      <c r="Z92" s="1603"/>
      <c r="AA92" s="1603"/>
      <c r="AB92" s="1603"/>
      <c r="AC92" s="1603"/>
      <c r="AD92" s="1604"/>
    </row>
    <row r="93">
      <c r="A93" s="1601"/>
      <c r="B93" s="1601" t="s">
        <v>1199</v>
      </c>
      <c r="C93" s="1601" t="s">
        <v>1200</v>
      </c>
      <c r="D93" s="1602" t="s">
        <v>1201</v>
      </c>
      <c r="E93" s="1605" t="s">
        <v>1202</v>
      </c>
      <c r="F93" s="1606" t="s">
        <v>1203</v>
      </c>
      <c r="G93" s="1607" t="s">
        <v>1204</v>
      </c>
      <c r="H93" s="1607" t="s">
        <v>1205</v>
      </c>
      <c r="I93" s="1607" t="s">
        <v>1206</v>
      </c>
      <c r="J93" s="1603" t="s">
        <v>1207</v>
      </c>
      <c r="K93" s="1608" t="s">
        <v>1208</v>
      </c>
      <c r="L93" s="1608" t="s">
        <v>1209</v>
      </c>
      <c r="M93" s="1608" t="s">
        <v>1210</v>
      </c>
      <c r="N93" s="1608" t="s">
        <v>1211</v>
      </c>
      <c r="O93" s="1609" t="s">
        <v>1212</v>
      </c>
      <c r="P93" s="1608" t="s">
        <v>1213</v>
      </c>
      <c r="Q93" s="1609" t="s">
        <v>1214</v>
      </c>
      <c r="R93" s="1603" t="s">
        <v>1215</v>
      </c>
      <c r="S93" s="1609" t="s">
        <v>1216</v>
      </c>
      <c r="T93" s="1609" t="s">
        <v>1217</v>
      </c>
      <c r="U93" s="1609" t="s">
        <v>1218</v>
      </c>
      <c r="V93" s="1609" t="s">
        <v>1219</v>
      </c>
      <c r="W93" s="1609" t="s">
        <v>1220</v>
      </c>
      <c r="X93" s="1609" t="s">
        <v>1221</v>
      </c>
      <c r="Y93" s="1609" t="s">
        <v>1222</v>
      </c>
      <c r="Z93" s="1609" t="s">
        <v>1223</v>
      </c>
      <c r="AA93" s="1610" t="s">
        <v>1224</v>
      </c>
      <c r="AB93" s="1604" t="s">
        <v>1225</v>
      </c>
      <c r="AC93" s="1604" t="s">
        <v>1226</v>
      </c>
      <c r="AD93" s="1611" t="s">
        <v>1227</v>
      </c>
    </row>
    <row r="94">
      <c r="A94" s="1612" t="s">
        <v>1252</v>
      </c>
      <c r="B94" s="1613" t="s">
        <v>1239</v>
      </c>
      <c r="C94" s="1613" t="s">
        <v>1230</v>
      </c>
      <c r="D94" s="1614">
        <v>1620.99</v>
      </c>
      <c r="E94" s="1615">
        <v>1</v>
      </c>
      <c r="F94" s="1614">
        <f t="shared" ref="F94:F98" si="160">E94*2400</f>
      </c>
      <c r="G94" s="1616">
        <f t="shared" ref="G94:G104" si="212">F94/D94</f>
      </c>
      <c r="H94" s="1616">
        <f t="shared" ref="H94:H104" si="272">D94/E94</f>
      </c>
      <c r="I94" s="1616">
        <f t="shared" ref="I94:I104" si="333">F94/E94</f>
      </c>
      <c r="J94" s="1617">
        <f t="shared" ref="J94:J104" si="7">D94/T94</f>
      </c>
      <c r="K94" s="1618">
        <f t="shared" ref="K94:K104" si="57">O94/S94*1</f>
      </c>
      <c r="L94" s="1618">
        <f t="shared" ref="L94:L104" si="91">T94/S94</f>
      </c>
      <c r="M94" s="1618">
        <f t="shared" ref="M94:M104" si="122">V94/S94</f>
      </c>
      <c r="N94" s="1618">
        <f t="shared" ref="N94:N104" si="182">W94/V94</f>
      </c>
      <c r="O94" s="1619">
        <f t="shared" ref="O94:O104" si="242">U94/P94</f>
      </c>
      <c r="P94" s="1620">
        <v>0.0201</v>
      </c>
      <c r="Q94" s="1619">
        <v>37.96</v>
      </c>
      <c r="R94" s="1617">
        <f t="shared" ref="R94:R103" si="302">(D94/S94)*1000</f>
      </c>
      <c r="S94" s="1621">
        <v>20934</v>
      </c>
      <c r="T94" s="1621">
        <v>424</v>
      </c>
      <c r="U94" s="1621">
        <v>78</v>
      </c>
      <c r="V94" s="1621">
        <v>442</v>
      </c>
      <c r="W94" s="1621">
        <v>21</v>
      </c>
      <c r="X94" s="1621">
        <v>4</v>
      </c>
      <c r="Y94" s="1621">
        <v>0</v>
      </c>
      <c r="Z94" s="1621">
        <v>15</v>
      </c>
      <c r="AA94" s="1617">
        <f t="shared" ref="AA94:AA97" si="363">AD94*1000/D94</f>
      </c>
      <c r="AB94" s="1622" t="s">
        <v>1231</v>
      </c>
      <c r="AC94" s="1622" t="s">
        <v>1253</v>
      </c>
      <c r="AD94" s="1622">
        <v>14</v>
      </c>
    </row>
    <row r="95">
      <c r="A95" s="1612"/>
      <c r="B95" s="1613" t="s">
        <v>1239</v>
      </c>
      <c r="C95" s="1613" t="s">
        <v>1233</v>
      </c>
      <c r="D95" s="1614">
        <v>1465.07</v>
      </c>
      <c r="E95" s="1615">
        <v>2</v>
      </c>
      <c r="F95" s="1614">
        <f t="shared" si="160"/>
      </c>
      <c r="G95" s="1616">
        <f t="shared" si="212"/>
      </c>
      <c r="H95" s="1616">
        <f t="shared" si="272"/>
      </c>
      <c r="I95" s="1616">
        <f t="shared" si="333"/>
      </c>
      <c r="J95" s="1617">
        <f t="shared" si="7"/>
      </c>
      <c r="K95" s="1618">
        <f t="shared" si="57"/>
      </c>
      <c r="L95" s="1618">
        <f t="shared" si="91"/>
      </c>
      <c r="M95" s="1618">
        <f t="shared" si="122"/>
      </c>
      <c r="N95" s="1618">
        <f t="shared" si="182"/>
      </c>
      <c r="O95" s="1619">
        <f t="shared" si="242"/>
      </c>
      <c r="P95" s="1620">
        <v>0.0266</v>
      </c>
      <c r="Q95" s="1619">
        <v>39.78</v>
      </c>
      <c r="R95" s="1617">
        <f t="shared" si="302"/>
      </c>
      <c r="S95" s="1621">
        <v>17895</v>
      </c>
      <c r="T95" s="1621">
        <v>408</v>
      </c>
      <c r="U95" s="1621">
        <v>60</v>
      </c>
      <c r="V95" s="1621">
        <v>438</v>
      </c>
      <c r="W95" s="1621">
        <v>27</v>
      </c>
      <c r="X95" s="1621">
        <v>2</v>
      </c>
      <c r="Y95" s="1621">
        <v>2</v>
      </c>
      <c r="Z95" s="1621">
        <v>11</v>
      </c>
      <c r="AA95" s="1617">
        <f t="shared" si="363"/>
      </c>
      <c r="AB95" s="1622" t="s">
        <v>1231</v>
      </c>
      <c r="AC95" s="1622" t="s">
        <v>1253</v>
      </c>
      <c r="AD95" s="1622">
        <v>15</v>
      </c>
    </row>
    <row r="96">
      <c r="A96" s="1612"/>
      <c r="B96" s="1613" t="s">
        <v>1239</v>
      </c>
      <c r="C96" s="1613" t="s">
        <v>1234</v>
      </c>
      <c r="D96" s="1614">
        <v>1416.59</v>
      </c>
      <c r="E96" s="1615">
        <v>0</v>
      </c>
      <c r="F96" s="1614">
        <f t="shared" si="160"/>
      </c>
      <c r="G96" s="1616">
        <f t="shared" si="212"/>
      </c>
      <c r="H96" s="1616">
        <f t="shared" si="272"/>
      </c>
      <c r="I96" s="1616">
        <f t="shared" si="333"/>
      </c>
      <c r="J96" s="1617">
        <f t="shared" si="7"/>
      </c>
      <c r="K96" s="1618">
        <f t="shared" si="57"/>
      </c>
      <c r="L96" s="1618">
        <f t="shared" si="91"/>
      </c>
      <c r="M96" s="1618">
        <f t="shared" si="122"/>
      </c>
      <c r="N96" s="1618">
        <f t="shared" si="182"/>
      </c>
      <c r="O96" s="1619">
        <f t="shared" si="242"/>
      </c>
      <c r="P96" s="1620">
        <v>0.0319</v>
      </c>
      <c r="Q96" s="1619">
        <v>39</v>
      </c>
      <c r="R96" s="1617">
        <f t="shared" si="302"/>
      </c>
      <c r="S96" s="1621">
        <v>15798</v>
      </c>
      <c r="T96" s="1621">
        <v>424</v>
      </c>
      <c r="U96" s="1621">
        <v>71</v>
      </c>
      <c r="V96" s="1621">
        <v>456</v>
      </c>
      <c r="W96" s="1621">
        <v>29</v>
      </c>
      <c r="X96" s="1621">
        <v>6</v>
      </c>
      <c r="Y96" s="1621">
        <v>1</v>
      </c>
      <c r="Z96" s="1621">
        <v>14</v>
      </c>
      <c r="AA96" s="1617">
        <f t="shared" si="363"/>
      </c>
      <c r="AB96" s="1622" t="s">
        <v>1231</v>
      </c>
      <c r="AC96" s="1622" t="s">
        <v>1253</v>
      </c>
      <c r="AD96" s="1622">
        <v>26</v>
      </c>
    </row>
    <row r="97">
      <c r="A97" s="1612"/>
      <c r="B97" s="1613" t="s">
        <v>1239</v>
      </c>
      <c r="C97" s="1613" t="s">
        <v>1235</v>
      </c>
      <c r="D97" s="1614">
        <v>1464.59</v>
      </c>
      <c r="E97" s="1615">
        <v>2</v>
      </c>
      <c r="F97" s="1614">
        <f t="shared" si="160"/>
      </c>
      <c r="G97" s="1616">
        <f t="shared" si="212"/>
      </c>
      <c r="H97" s="1616">
        <f t="shared" si="272"/>
      </c>
      <c r="I97" s="1616">
        <f t="shared" si="333"/>
      </c>
      <c r="J97" s="1617">
        <f t="shared" si="7"/>
      </c>
      <c r="K97" s="1618">
        <f t="shared" si="57"/>
      </c>
      <c r="L97" s="1618">
        <f t="shared" si="91"/>
      </c>
      <c r="M97" s="1618">
        <f t="shared" si="122"/>
      </c>
      <c r="N97" s="1618">
        <f t="shared" si="182"/>
      </c>
      <c r="O97" s="1619">
        <f t="shared" si="242"/>
      </c>
      <c r="P97" s="1620">
        <v>0.0292</v>
      </c>
      <c r="Q97" s="1619">
        <v>39</v>
      </c>
      <c r="R97" s="1617">
        <f t="shared" si="302"/>
      </c>
      <c r="S97" s="1621">
        <v>18303</v>
      </c>
      <c r="T97" s="1621">
        <v>526</v>
      </c>
      <c r="U97" s="1621">
        <v>76</v>
      </c>
      <c r="V97" s="1621">
        <v>574</v>
      </c>
      <c r="W97" s="1621">
        <v>36</v>
      </c>
      <c r="X97" s="1621">
        <v>4</v>
      </c>
      <c r="Y97" s="1621">
        <v>1</v>
      </c>
      <c r="Z97" s="1621">
        <v>17</v>
      </c>
      <c r="AA97" s="1617">
        <f t="shared" si="363"/>
      </c>
      <c r="AB97" s="1622" t="s">
        <v>1231</v>
      </c>
      <c r="AC97" s="1622" t="s">
        <v>1253</v>
      </c>
      <c r="AD97" s="1622">
        <v>15</v>
      </c>
    </row>
    <row r="98">
      <c r="A98" s="1612"/>
      <c r="B98" s="1613" t="s">
        <v>1239</v>
      </c>
      <c r="C98" s="1613" t="s">
        <v>1237</v>
      </c>
      <c r="D98" s="1614">
        <v>1033.69</v>
      </c>
      <c r="E98" s="1615">
        <v>2</v>
      </c>
      <c r="F98" s="1614">
        <f t="shared" si="160"/>
      </c>
      <c r="G98" s="1616">
        <f t="shared" si="212"/>
      </c>
      <c r="H98" s="1616">
        <f t="shared" si="272"/>
      </c>
      <c r="I98" s="1616">
        <f t="shared" si="333"/>
      </c>
      <c r="J98" s="1617">
        <f t="shared" si="7"/>
      </c>
      <c r="K98" s="1618">
        <f t="shared" si="57"/>
      </c>
      <c r="L98" s="1618">
        <f t="shared" si="91"/>
      </c>
      <c r="M98" s="1618">
        <f t="shared" si="122"/>
      </c>
      <c r="N98" s="1618">
        <f t="shared" si="182"/>
      </c>
      <c r="O98" s="1619">
        <f t="shared" si="242"/>
      </c>
      <c r="P98" s="1620">
        <v>0.0227</v>
      </c>
      <c r="Q98" s="1619">
        <v>39</v>
      </c>
      <c r="R98" s="1617">
        <f t="shared" si="302"/>
      </c>
      <c r="S98" s="1621">
        <v>13637</v>
      </c>
      <c r="T98" s="1621">
        <v>473</v>
      </c>
      <c r="U98" s="1621">
        <v>55</v>
      </c>
      <c r="V98" s="1621">
        <v>519</v>
      </c>
      <c r="W98" s="1621">
        <v>51</v>
      </c>
      <c r="X98" s="1621">
        <v>5</v>
      </c>
      <c r="Y98" s="1621">
        <v>0</v>
      </c>
      <c r="Z98" s="1621">
        <v>7</v>
      </c>
      <c r="AA98" s="1617">
        <v>2</v>
      </c>
      <c r="AB98" s="1622" t="s">
        <v>1231</v>
      </c>
      <c r="AC98" s="1622" t="s">
        <v>1253</v>
      </c>
      <c r="AD98" s="1622">
        <v>21</v>
      </c>
    </row>
    <row r="99">
      <c r="A99" s="1612"/>
      <c r="B99" s="1623" t="s">
        <v>1238</v>
      </c>
      <c r="C99" s="1623"/>
      <c r="D99" s="1624">
        <f>SUM(D94:D98)</f>
      </c>
      <c r="E99" s="1624">
        <f>SUM(E94:E98)</f>
      </c>
      <c r="F99" s="1624">
        <f>SUM(F94:F98)</f>
      </c>
      <c r="G99" s="1625">
        <f t="shared" si="212"/>
      </c>
      <c r="H99" s="1625">
        <f t="shared" si="272"/>
      </c>
      <c r="I99" s="1625">
        <f t="shared" si="333"/>
      </c>
      <c r="J99" s="1625">
        <f t="shared" si="7"/>
      </c>
      <c r="K99" s="1626">
        <f t="shared" si="57"/>
      </c>
      <c r="L99" s="1626">
        <f t="shared" si="91"/>
      </c>
      <c r="M99" s="1626">
        <f t="shared" si="122"/>
      </c>
      <c r="N99" s="1626">
        <f t="shared" si="182"/>
      </c>
      <c r="O99" s="1627">
        <f t="shared" si="242"/>
      </c>
      <c r="P99" s="1626">
        <f>AVERAGE(P94:P98)</f>
      </c>
      <c r="Q99" s="1624">
        <f>AVERAGE(Q94:Q98)</f>
      </c>
      <c r="R99" s="1625">
        <f t="shared" si="302"/>
      </c>
      <c r="S99" s="1628">
        <f>SUM(S94:S98)</f>
      </c>
      <c r="T99" s="1628">
        <f>SUM(T94:T98)</f>
      </c>
      <c r="U99" s="1628">
        <f>SUM(U94:U98)</f>
      </c>
      <c r="V99" s="1628">
        <f>SUM(V94:V98)</f>
      </c>
      <c r="W99" s="1628">
        <f>SUM(W94:W98)</f>
      </c>
      <c r="X99" s="1628">
        <f>SUM(X94:X98)</f>
      </c>
      <c r="Y99" s="1628">
        <f>SUM(Y94:Y98)</f>
      </c>
      <c r="Z99" s="1628">
        <f>SUM(Z94:Z98)</f>
      </c>
      <c r="AA99" s="1617">
        <f>AD99*1000/D99</f>
      </c>
      <c r="AB99" s="1630"/>
      <c r="AC99" s="1630"/>
      <c r="AD99" s="1628">
        <f>SUM(AD94:AD98)</f>
      </c>
    </row>
    <row r="100">
      <c r="A100" s="1612"/>
      <c r="B100" s="1613" t="s">
        <v>1229</v>
      </c>
      <c r="C100" s="1631" t="s">
        <v>1240</v>
      </c>
      <c r="D100" s="1614">
        <v>1863.26</v>
      </c>
      <c r="E100" s="1615">
        <v>2</v>
      </c>
      <c r="F100" s="1614">
        <f t="shared" ref="F100:F102" si="161">E100*2400</f>
      </c>
      <c r="G100" s="1632">
        <f t="shared" si="212"/>
      </c>
      <c r="H100" s="1632">
        <f t="shared" si="272"/>
      </c>
      <c r="I100" s="1632">
        <f t="shared" si="333"/>
      </c>
      <c r="J100" s="1633">
        <f t="shared" si="7"/>
      </c>
      <c r="K100" s="1634">
        <f t="shared" si="57"/>
      </c>
      <c r="L100" s="1634">
        <f t="shared" si="91"/>
      </c>
      <c r="M100" s="1634">
        <f t="shared" si="122"/>
      </c>
      <c r="N100" s="1634">
        <f t="shared" si="182"/>
      </c>
      <c r="O100" s="1619">
        <f t="shared" si="242"/>
      </c>
      <c r="P100" s="1635">
        <v>0.0255</v>
      </c>
      <c r="Q100" s="1619">
        <v>40</v>
      </c>
      <c r="R100" s="1633">
        <f t="shared" si="302"/>
      </c>
      <c r="S100" s="1621">
        <v>23405</v>
      </c>
      <c r="T100" s="1621">
        <v>458</v>
      </c>
      <c r="U100" s="1621">
        <v>75</v>
      </c>
      <c r="V100" s="1621">
        <v>465</v>
      </c>
      <c r="W100" s="1621">
        <v>37</v>
      </c>
      <c r="X100" s="1621">
        <v>3</v>
      </c>
      <c r="Y100" s="1621">
        <v>3</v>
      </c>
      <c r="Z100" s="1621">
        <v>21</v>
      </c>
      <c r="AA100" s="1617">
        <v>2</v>
      </c>
      <c r="AB100" s="1622" t="s">
        <v>1231</v>
      </c>
      <c r="AC100" s="1622" t="s">
        <v>1253</v>
      </c>
      <c r="AD100" s="1622">
        <v>23</v>
      </c>
    </row>
    <row r="101">
      <c r="A101" s="1612"/>
      <c r="B101" s="1613" t="s">
        <v>1229</v>
      </c>
      <c r="C101" s="1631" t="s">
        <v>1241</v>
      </c>
      <c r="D101" s="1614">
        <v>1106.45</v>
      </c>
      <c r="E101" s="1615">
        <v>0</v>
      </c>
      <c r="F101" s="1614">
        <f t="shared" si="161"/>
      </c>
      <c r="G101" s="1632">
        <f t="shared" si="212"/>
      </c>
      <c r="H101" s="1632">
        <f t="shared" si="272"/>
      </c>
      <c r="I101" s="1632">
        <f t="shared" si="333"/>
      </c>
      <c r="J101" s="1633">
        <f t="shared" si="7"/>
      </c>
      <c r="K101" s="1634">
        <f t="shared" si="57"/>
      </c>
      <c r="L101" s="1634">
        <f t="shared" si="91"/>
      </c>
      <c r="M101" s="1634">
        <f t="shared" si="122"/>
      </c>
      <c r="N101" s="1634">
        <f t="shared" si="182"/>
      </c>
      <c r="O101" s="1619">
        <f t="shared" si="242"/>
      </c>
      <c r="P101" s="1635">
        <v>0.0118</v>
      </c>
      <c r="Q101" s="1619">
        <v>40</v>
      </c>
      <c r="R101" s="1633">
        <f t="shared" si="302"/>
      </c>
      <c r="S101" s="1621">
        <v>15512</v>
      </c>
      <c r="T101" s="1621">
        <v>553</v>
      </c>
      <c r="U101" s="1621">
        <v>45</v>
      </c>
      <c r="V101" s="1621">
        <v>617</v>
      </c>
      <c r="W101" s="1621">
        <v>17</v>
      </c>
      <c r="X101" s="1621">
        <v>3</v>
      </c>
      <c r="Y101" s="1621">
        <v>0</v>
      </c>
      <c r="Z101" s="1621">
        <v>9</v>
      </c>
      <c r="AA101" s="1617">
        <v>0</v>
      </c>
      <c r="AB101" s="1622" t="s">
        <v>1231</v>
      </c>
      <c r="AC101" s="1622" t="s">
        <v>1253</v>
      </c>
      <c r="AD101" s="1622">
        <v>7</v>
      </c>
    </row>
    <row r="102">
      <c r="A102" s="1612"/>
      <c r="B102" s="1613" t="s">
        <v>1229</v>
      </c>
      <c r="C102" s="1631" t="s">
        <v>1242</v>
      </c>
      <c r="D102" s="1614">
        <v>529.36</v>
      </c>
      <c r="E102" s="1615">
        <v>0</v>
      </c>
      <c r="F102" s="1614">
        <f t="shared" si="161"/>
      </c>
      <c r="G102" s="1632">
        <f t="shared" si="212"/>
      </c>
      <c r="H102" s="1632">
        <f t="shared" si="272"/>
      </c>
      <c r="I102" s="1632">
        <f t="shared" si="333"/>
      </c>
      <c r="J102" s="1633">
        <f t="shared" si="7"/>
      </c>
      <c r="K102" s="1634">
        <f t="shared" si="57"/>
      </c>
      <c r="L102" s="1634">
        <f t="shared" si="91"/>
      </c>
      <c r="M102" s="1634">
        <f t="shared" si="122"/>
      </c>
      <c r="N102" s="1634">
        <f t="shared" si="182"/>
      </c>
      <c r="O102" s="1619">
        <f t="shared" si="242"/>
      </c>
      <c r="P102" s="1635">
        <v>0.1963</v>
      </c>
      <c r="Q102" s="1619">
        <v>41</v>
      </c>
      <c r="R102" s="1633">
        <f t="shared" si="302"/>
      </c>
      <c r="S102" s="1621">
        <v>6929</v>
      </c>
      <c r="T102" s="1621">
        <v>72</v>
      </c>
      <c r="U102" s="1621">
        <v>32</v>
      </c>
      <c r="V102" s="1621">
        <v>73</v>
      </c>
      <c r="W102" s="1621">
        <v>13</v>
      </c>
      <c r="X102" s="1621">
        <v>0</v>
      </c>
      <c r="Y102" s="1621">
        <v>0</v>
      </c>
      <c r="Z102" s="1621">
        <v>9</v>
      </c>
      <c r="AA102" s="1617">
        <f t="shared" ref="AA102:AA104" si="364">AD102*1000/D102</f>
      </c>
      <c r="AB102" s="1622" t="s">
        <v>1231</v>
      </c>
      <c r="AC102" s="1622" t="s">
        <v>1253</v>
      </c>
      <c r="AD102" s="1622">
        <v>4</v>
      </c>
    </row>
    <row r="103">
      <c r="A103" s="1612"/>
      <c r="B103" s="1623" t="s">
        <v>1238</v>
      </c>
      <c r="C103" s="1623"/>
      <c r="D103" s="1624">
        <f>SUM(D100:D102)</f>
      </c>
      <c r="E103" s="1624">
        <f>SUM(E100:E102)</f>
      </c>
      <c r="F103" s="1624">
        <f>SUM(F100:F102)</f>
      </c>
      <c r="G103" s="1625">
        <f t="shared" si="212"/>
      </c>
      <c r="H103" s="1625">
        <f t="shared" si="272"/>
      </c>
      <c r="I103" s="1625">
        <f t="shared" si="333"/>
      </c>
      <c r="J103" s="1625">
        <f t="shared" si="7"/>
      </c>
      <c r="K103" s="1626">
        <f t="shared" si="57"/>
      </c>
      <c r="L103" s="1626">
        <f t="shared" si="91"/>
      </c>
      <c r="M103" s="1626">
        <f t="shared" si="122"/>
      </c>
      <c r="N103" s="1626">
        <f t="shared" si="182"/>
      </c>
      <c r="O103" s="1627">
        <f t="shared" si="242"/>
      </c>
      <c r="P103" s="1626">
        <f>AVERAGE(P100:P102)</f>
      </c>
      <c r="Q103" s="1624">
        <f>AVERAGE(Q100:Q102)</f>
      </c>
      <c r="R103" s="1624">
        <f t="shared" si="302"/>
      </c>
      <c r="S103" s="1627">
        <f>SUM(S100:S102)</f>
      </c>
      <c r="T103" s="1627">
        <f>SUM(T100:T102)</f>
      </c>
      <c r="U103" s="1627">
        <f>SUM(U100:U102)</f>
      </c>
      <c r="V103" s="1627">
        <f>SUM(V100:V102)</f>
      </c>
      <c r="W103" s="1627">
        <f>SUM(W100:W102)</f>
      </c>
      <c r="X103" s="1627">
        <f>SUM(X100:X102)</f>
      </c>
      <c r="Y103" s="1627">
        <f>SUM(Y100:Y102)</f>
      </c>
      <c r="Z103" s="1627">
        <f>SUM(Z100:Z102)</f>
      </c>
      <c r="AA103" s="1629">
        <f t="shared" si="364"/>
      </c>
      <c r="AB103" s="1630"/>
      <c r="AC103" s="1630"/>
      <c r="AD103" s="1636">
        <f>SUM(AD100:AD102)</f>
      </c>
    </row>
    <row r="104">
      <c r="A104" s="1612"/>
      <c r="B104" s="1637" t="s">
        <v>1243</v>
      </c>
      <c r="C104" s="1637"/>
      <c r="D104" s="1638">
        <f>D103+D99</f>
      </c>
      <c r="E104" s="1638">
        <f>E103+E99</f>
      </c>
      <c r="F104" s="1638">
        <f>F103+F99</f>
      </c>
      <c r="G104" s="1639">
        <f t="shared" si="212"/>
      </c>
      <c r="H104" s="1639">
        <f t="shared" si="272"/>
      </c>
      <c r="I104" s="1639">
        <f t="shared" si="333"/>
      </c>
      <c r="J104" s="1639">
        <f t="shared" si="7"/>
      </c>
      <c r="K104" s="1640">
        <f t="shared" si="57"/>
      </c>
      <c r="L104" s="1640">
        <f t="shared" si="91"/>
      </c>
      <c r="M104" s="1640">
        <f t="shared" si="122"/>
      </c>
      <c r="N104" s="1640">
        <f t="shared" si="182"/>
      </c>
      <c r="O104" s="1641">
        <f t="shared" si="242"/>
      </c>
      <c r="P104" s="1642">
        <f>(P103+P99)/2</f>
      </c>
      <c r="Q104" s="1643">
        <f>(Q103+Q99)/2</f>
      </c>
      <c r="R104" s="1638">
        <f>(R103+R98)/2</f>
      </c>
      <c r="S104" s="1641">
        <f>S103+S99</f>
      </c>
      <c r="T104" s="1641">
        <f>T103+T99</f>
      </c>
      <c r="U104" s="1641">
        <f>U103+U99</f>
      </c>
      <c r="V104" s="1641">
        <f>V103+V99</f>
      </c>
      <c r="W104" s="1641">
        <f>W103+W99</f>
      </c>
      <c r="X104" s="1641">
        <f>X103+X99</f>
      </c>
      <c r="Y104" s="1641">
        <f>Y103+Y99</f>
      </c>
      <c r="Z104" s="1641">
        <f>Z103+Z99</f>
      </c>
      <c r="AA104" s="1644">
        <f t="shared" si="364"/>
      </c>
      <c r="AB104" s="1645"/>
      <c r="AC104" s="1645"/>
      <c r="AD104" s="1646">
        <f>AD103+AD99</f>
      </c>
    </row>
    <row r="105">
      <c r="A105" s="1601" t="s">
        <v>1195</v>
      </c>
      <c r="B105" s="1601" t="s">
        <v>1196</v>
      </c>
      <c r="C105" s="1601"/>
      <c r="D105" s="1602" t="s">
        <v>1197</v>
      </c>
      <c r="E105" s="1602"/>
      <c r="F105" s="1602"/>
      <c r="G105" s="1602"/>
      <c r="H105" s="1602"/>
      <c r="I105" s="1602"/>
      <c r="J105" s="1603" t="s">
        <v>1198</v>
      </c>
      <c r="K105" s="1603"/>
      <c r="L105" s="1603"/>
      <c r="M105" s="1603"/>
      <c r="N105" s="1603"/>
      <c r="O105" s="1603"/>
      <c r="P105" s="1603"/>
      <c r="Q105" s="1603"/>
      <c r="R105" s="1603"/>
      <c r="S105" s="1603"/>
      <c r="T105" s="1603"/>
      <c r="U105" s="1603"/>
      <c r="V105" s="1603"/>
      <c r="W105" s="1603"/>
      <c r="X105" s="1603"/>
      <c r="Y105" s="1603"/>
      <c r="Z105" s="1603"/>
      <c r="AA105" s="1603"/>
      <c r="AB105" s="1603"/>
      <c r="AC105" s="1603"/>
      <c r="AD105" s="1604"/>
    </row>
    <row r="106">
      <c r="A106" s="1601"/>
      <c r="B106" s="1601" t="s">
        <v>1199</v>
      </c>
      <c r="C106" s="1601" t="s">
        <v>1200</v>
      </c>
      <c r="D106" s="1602" t="s">
        <v>1201</v>
      </c>
      <c r="E106" s="1605" t="s">
        <v>1202</v>
      </c>
      <c r="F106" s="1606" t="s">
        <v>1203</v>
      </c>
      <c r="G106" s="1607" t="s">
        <v>1204</v>
      </c>
      <c r="H106" s="1607" t="s">
        <v>1205</v>
      </c>
      <c r="I106" s="1607" t="s">
        <v>1206</v>
      </c>
      <c r="J106" s="1603" t="s">
        <v>1207</v>
      </c>
      <c r="K106" s="1608" t="s">
        <v>1208</v>
      </c>
      <c r="L106" s="1608" t="s">
        <v>1209</v>
      </c>
      <c r="M106" s="1608" t="s">
        <v>1210</v>
      </c>
      <c r="N106" s="1608" t="s">
        <v>1211</v>
      </c>
      <c r="O106" s="1609" t="s">
        <v>1212</v>
      </c>
      <c r="P106" s="1608" t="s">
        <v>1213</v>
      </c>
      <c r="Q106" s="1609" t="s">
        <v>1214</v>
      </c>
      <c r="R106" s="1603" t="s">
        <v>1215</v>
      </c>
      <c r="S106" s="1609" t="s">
        <v>1216</v>
      </c>
      <c r="T106" s="1609" t="s">
        <v>1217</v>
      </c>
      <c r="U106" s="1609" t="s">
        <v>1218</v>
      </c>
      <c r="V106" s="1609" t="s">
        <v>1219</v>
      </c>
      <c r="W106" s="1609" t="s">
        <v>1220</v>
      </c>
      <c r="X106" s="1609" t="s">
        <v>1221</v>
      </c>
      <c r="Y106" s="1609" t="s">
        <v>1222</v>
      </c>
      <c r="Z106" s="1609" t="s">
        <v>1223</v>
      </c>
      <c r="AA106" s="1610" t="s">
        <v>1224</v>
      </c>
      <c r="AB106" s="1604" t="s">
        <v>1225</v>
      </c>
      <c r="AC106" s="1604" t="s">
        <v>1226</v>
      </c>
      <c r="AD106" s="1611" t="s">
        <v>1227</v>
      </c>
    </row>
    <row r="107">
      <c r="A107" s="1612" t="s">
        <v>1254</v>
      </c>
      <c r="B107" s="1613" t="s">
        <v>1239</v>
      </c>
      <c r="C107" s="1613" t="s">
        <v>1230</v>
      </c>
      <c r="D107" s="1614">
        <v>1571.17</v>
      </c>
      <c r="E107" s="1615">
        <v>2</v>
      </c>
      <c r="F107" s="1614">
        <f t="shared" ref="F107:F110" si="162">E107*2400</f>
      </c>
      <c r="G107" s="1616">
        <f t="shared" ref="G107:G117" si="213">F107/D107</f>
      </c>
      <c r="H107" s="1616">
        <f t="shared" ref="H107:H117" si="273">D107/E107</f>
      </c>
      <c r="I107" s="1616">
        <f t="shared" ref="I107:I117" si="334">F107/E107</f>
      </c>
      <c r="J107" s="1617">
        <f t="shared" ref="J107:J117" si="8">D107/T107</f>
      </c>
      <c r="K107" s="1618">
        <f t="shared" ref="K107:K117" si="58">O107/S107*1</f>
      </c>
      <c r="L107" s="1618">
        <f t="shared" ref="L107:L117" si="92">T107/S107</f>
      </c>
      <c r="M107" s="1618">
        <f t="shared" ref="M107:M117" si="123">V107/S107</f>
      </c>
      <c r="N107" s="1618">
        <f t="shared" ref="N107:N117" si="183">W107/V107</f>
      </c>
      <c r="O107" s="1619">
        <f t="shared" ref="O107:O117" si="243">U107/P107</f>
      </c>
      <c r="P107" s="1620">
        <v>0.0243</v>
      </c>
      <c r="Q107" s="1619">
        <v>33</v>
      </c>
      <c r="R107" s="1617">
        <f t="shared" ref="R107:R116" si="303">(D107/S107)*1000</f>
      </c>
      <c r="S107" s="1621">
        <v>21536</v>
      </c>
      <c r="T107" s="1621">
        <v>449</v>
      </c>
      <c r="U107" s="1621">
        <v>68</v>
      </c>
      <c r="V107" s="1621">
        <v>472</v>
      </c>
      <c r="W107" s="1621">
        <v>25</v>
      </c>
      <c r="X107" s="1621">
        <v>4</v>
      </c>
      <c r="Y107" s="1621">
        <v>0</v>
      </c>
      <c r="Z107" s="1621">
        <v>17</v>
      </c>
      <c r="AA107" s="1617">
        <f t="shared" ref="AA107:AA117" si="365">AD107*1000/D107</f>
      </c>
      <c r="AB107" s="1622" t="s">
        <v>1231</v>
      </c>
      <c r="AC107" s="1622" t="s">
        <v>1245</v>
      </c>
      <c r="AD107" s="1622">
        <v>20</v>
      </c>
    </row>
    <row r="108">
      <c r="A108" s="1612"/>
      <c r="B108" s="1613" t="s">
        <v>1239</v>
      </c>
      <c r="C108" s="1613" t="s">
        <v>1233</v>
      </c>
      <c r="D108" s="1614">
        <v>1428.83</v>
      </c>
      <c r="E108" s="1615">
        <v>1</v>
      </c>
      <c r="F108" s="1614">
        <f t="shared" si="162"/>
      </c>
      <c r="G108" s="1616">
        <f t="shared" si="213"/>
      </c>
      <c r="H108" s="1616">
        <f t="shared" si="273"/>
      </c>
      <c r="I108" s="1616">
        <f t="shared" si="334"/>
      </c>
      <c r="J108" s="1617">
        <f t="shared" si="8"/>
      </c>
      <c r="K108" s="1618">
        <f t="shared" si="58"/>
      </c>
      <c r="L108" s="1618">
        <f t="shared" si="92"/>
      </c>
      <c r="M108" s="1618">
        <f t="shared" si="123"/>
      </c>
      <c r="N108" s="1618">
        <f t="shared" si="183"/>
      </c>
      <c r="O108" s="1619">
        <f t="shared" si="243"/>
      </c>
      <c r="P108" s="1620">
        <v>0.0392</v>
      </c>
      <c r="Q108" s="1619">
        <v>34</v>
      </c>
      <c r="R108" s="1617">
        <f t="shared" si="303"/>
      </c>
      <c r="S108" s="1621">
        <v>17858</v>
      </c>
      <c r="T108" s="1621">
        <v>377</v>
      </c>
      <c r="U108" s="1621">
        <v>69</v>
      </c>
      <c r="V108" s="1621">
        <v>413</v>
      </c>
      <c r="W108" s="1621">
        <v>16</v>
      </c>
      <c r="X108" s="1621">
        <v>4</v>
      </c>
      <c r="Y108" s="1621">
        <v>0</v>
      </c>
      <c r="Z108" s="1621">
        <v>14</v>
      </c>
      <c r="AA108" s="1617">
        <f t="shared" si="365"/>
      </c>
      <c r="AB108" s="1622" t="s">
        <v>1231</v>
      </c>
      <c r="AC108" s="1622" t="s">
        <v>1245</v>
      </c>
      <c r="AD108" s="1622">
        <v>11</v>
      </c>
    </row>
    <row r="109">
      <c r="A109" s="1612"/>
      <c r="B109" s="1613" t="s">
        <v>1239</v>
      </c>
      <c r="C109" s="1613" t="s">
        <v>1234</v>
      </c>
      <c r="D109" s="1614">
        <v>830.24</v>
      </c>
      <c r="E109" s="1615">
        <v>1</v>
      </c>
      <c r="F109" s="1614">
        <f t="shared" si="162"/>
      </c>
      <c r="G109" s="1616">
        <f t="shared" si="213"/>
      </c>
      <c r="H109" s="1616">
        <f t="shared" si="273"/>
      </c>
      <c r="I109" s="1616">
        <f t="shared" si="334"/>
      </c>
      <c r="J109" s="1617">
        <f t="shared" si="8"/>
      </c>
      <c r="K109" s="1618">
        <f t="shared" si="58"/>
      </c>
      <c r="L109" s="1618">
        <f t="shared" si="92"/>
      </c>
      <c r="M109" s="1618">
        <f t="shared" si="123"/>
      </c>
      <c r="N109" s="1618">
        <f t="shared" si="183"/>
      </c>
      <c r="O109" s="1619">
        <f t="shared" si="243"/>
      </c>
      <c r="P109" s="1620">
        <v>0.0168</v>
      </c>
      <c r="Q109" s="1619">
        <v>34</v>
      </c>
      <c r="R109" s="1617">
        <f t="shared" si="303"/>
      </c>
      <c r="S109" s="1621">
        <v>10965</v>
      </c>
      <c r="T109" s="1621">
        <v>239</v>
      </c>
      <c r="U109" s="1621">
        <v>43</v>
      </c>
      <c r="V109" s="1621">
        <v>265</v>
      </c>
      <c r="W109" s="1621">
        <v>11</v>
      </c>
      <c r="X109" s="1621">
        <v>0</v>
      </c>
      <c r="Y109" s="1621">
        <v>1</v>
      </c>
      <c r="Z109" s="1621">
        <v>11</v>
      </c>
      <c r="AA109" s="1617">
        <f t="shared" si="365"/>
      </c>
      <c r="AB109" s="1622" t="s">
        <v>1231</v>
      </c>
      <c r="AC109" s="1622" t="s">
        <v>1245</v>
      </c>
      <c r="AD109" s="1622">
        <v>12</v>
      </c>
    </row>
    <row r="110">
      <c r="A110" s="1612"/>
      <c r="B110" s="1613" t="s">
        <v>1239</v>
      </c>
      <c r="C110" s="1613" t="s">
        <v>1235</v>
      </c>
      <c r="D110" s="1614">
        <v>1094.06</v>
      </c>
      <c r="E110" s="1615">
        <v>0</v>
      </c>
      <c r="F110" s="1614">
        <f t="shared" si="162"/>
      </c>
      <c r="G110" s="1616">
        <f t="shared" si="213"/>
      </c>
      <c r="H110" s="1616">
        <f t="shared" si="273"/>
      </c>
      <c r="I110" s="1616">
        <f t="shared" si="334"/>
      </c>
      <c r="J110" s="1617">
        <f t="shared" si="8"/>
      </c>
      <c r="K110" s="1618">
        <f t="shared" si="58"/>
      </c>
      <c r="L110" s="1618">
        <f t="shared" si="92"/>
      </c>
      <c r="M110" s="1618">
        <f t="shared" si="123"/>
      </c>
      <c r="N110" s="1618">
        <f t="shared" si="183"/>
      </c>
      <c r="O110" s="1619">
        <f t="shared" si="243"/>
      </c>
      <c r="P110" s="1620">
        <v>0.0457</v>
      </c>
      <c r="Q110" s="1619">
        <v>36</v>
      </c>
      <c r="R110" s="1617">
        <f t="shared" si="303"/>
      </c>
      <c r="S110" s="1621">
        <v>14190</v>
      </c>
      <c r="T110" s="1621">
        <v>249</v>
      </c>
      <c r="U110" s="1621">
        <v>57</v>
      </c>
      <c r="V110" s="1621">
        <v>261</v>
      </c>
      <c r="W110" s="1621">
        <v>16</v>
      </c>
      <c r="X110" s="1621">
        <v>2</v>
      </c>
      <c r="Y110" s="1621">
        <v>0</v>
      </c>
      <c r="Z110" s="1621">
        <v>14</v>
      </c>
      <c r="AA110" s="1617">
        <f t="shared" si="365"/>
      </c>
      <c r="AB110" s="1622" t="s">
        <v>1231</v>
      </c>
      <c r="AC110" s="1622" t="s">
        <v>1245</v>
      </c>
      <c r="AD110" s="1622">
        <v>12</v>
      </c>
    </row>
    <row r="111">
      <c r="A111" s="1612"/>
      <c r="B111" s="1623" t="s">
        <v>1238</v>
      </c>
      <c r="C111" s="1623"/>
      <c r="D111" s="1624">
        <f>SUM(D107:D110)</f>
      </c>
      <c r="E111" s="1647">
        <f>SUM(E107:E110)</f>
      </c>
      <c r="F111" s="1624">
        <f>SUM(F107:F110)</f>
      </c>
      <c r="G111" s="1625">
        <f t="shared" si="213"/>
      </c>
      <c r="H111" s="1625">
        <f t="shared" si="273"/>
      </c>
      <c r="I111" s="1625">
        <f t="shared" si="334"/>
      </c>
      <c r="J111" s="1625">
        <f t="shared" si="8"/>
      </c>
      <c r="K111" s="1626">
        <f t="shared" si="58"/>
      </c>
      <c r="L111" s="1626">
        <f t="shared" si="92"/>
      </c>
      <c r="M111" s="1626">
        <f t="shared" si="123"/>
      </c>
      <c r="N111" s="1626">
        <f t="shared" si="183"/>
      </c>
      <c r="O111" s="1627">
        <f t="shared" si="243"/>
      </c>
      <c r="P111" s="1626">
        <f>AVERAGE(P107:P110)</f>
      </c>
      <c r="Q111" s="1624">
        <f>AVERAGE(Q107:Q110)</f>
      </c>
      <c r="R111" s="1625">
        <f t="shared" si="303"/>
      </c>
      <c r="S111" s="1628">
        <f>SUM(S107:S110)</f>
      </c>
      <c r="T111" s="1628">
        <f>SUM(T107:T110)</f>
      </c>
      <c r="U111" s="1628">
        <f>SUM(U107:U110)</f>
      </c>
      <c r="V111" s="1628">
        <f>SUM(V107:V110)</f>
      </c>
      <c r="W111" s="1628">
        <f>SUM(W107:W110)</f>
      </c>
      <c r="X111" s="1628">
        <f>SUM(X107:X110)</f>
      </c>
      <c r="Y111" s="1628">
        <f>SUM(Y107:Y110)</f>
      </c>
      <c r="Z111" s="1628">
        <f>SUM(Z107:Z110)</f>
      </c>
      <c r="AA111" s="1629">
        <f t="shared" si="365"/>
      </c>
      <c r="AB111" s="1630"/>
      <c r="AC111" s="1630"/>
      <c r="AD111" s="1628">
        <f>SUM(AD107:AD110)</f>
      </c>
    </row>
    <row r="112">
      <c r="A112" s="1612"/>
      <c r="B112" s="1613" t="s">
        <v>1229</v>
      </c>
      <c r="C112" s="1631" t="s">
        <v>1237</v>
      </c>
      <c r="D112" s="1614">
        <v>1068.8</v>
      </c>
      <c r="E112" s="1615">
        <v>1</v>
      </c>
      <c r="F112" s="1614">
        <f t="shared" ref="F112:F115" si="163">E112*2400</f>
      </c>
      <c r="G112" s="1616">
        <f t="shared" si="213"/>
      </c>
      <c r="H112" s="1616">
        <f t="shared" si="273"/>
      </c>
      <c r="I112" s="1616">
        <f t="shared" si="334"/>
      </c>
      <c r="J112" s="1617">
        <f t="shared" si="8"/>
      </c>
      <c r="K112" s="1618">
        <f t="shared" si="58"/>
      </c>
      <c r="L112" s="1618">
        <f t="shared" si="92"/>
      </c>
      <c r="M112" s="1618">
        <f t="shared" si="123"/>
      </c>
      <c r="N112" s="1618">
        <f t="shared" si="183"/>
      </c>
      <c r="O112" s="1619">
        <f t="shared" si="243"/>
      </c>
      <c r="P112" s="1635">
        <v>0.0214</v>
      </c>
      <c r="Q112" s="1619">
        <v>37</v>
      </c>
      <c r="R112" s="1617">
        <f t="shared" si="303"/>
      </c>
      <c r="S112" s="1621">
        <v>17478</v>
      </c>
      <c r="T112" s="1621">
        <v>447</v>
      </c>
      <c r="U112" s="1621">
        <v>50</v>
      </c>
      <c r="V112" s="1621">
        <v>478</v>
      </c>
      <c r="W112" s="1621">
        <v>27</v>
      </c>
      <c r="X112" s="1621">
        <v>2</v>
      </c>
      <c r="Y112" s="1621">
        <v>0</v>
      </c>
      <c r="Z112" s="1621">
        <v>11</v>
      </c>
      <c r="AA112" s="1617">
        <f t="shared" si="365"/>
      </c>
      <c r="AB112" s="1622" t="s">
        <v>1231</v>
      </c>
      <c r="AC112" s="1622" t="s">
        <v>1245</v>
      </c>
      <c r="AD112" s="1622">
        <v>11</v>
      </c>
    </row>
    <row r="113">
      <c r="A113" s="1612"/>
      <c r="B113" s="1613" t="s">
        <v>1229</v>
      </c>
      <c r="C113" s="1631" t="s">
        <v>1240</v>
      </c>
      <c r="D113" s="1614">
        <v>2006.9</v>
      </c>
      <c r="E113" s="1615">
        <v>0</v>
      </c>
      <c r="F113" s="1614">
        <f t="shared" si="163"/>
      </c>
      <c r="G113" s="1632">
        <f t="shared" si="213"/>
      </c>
      <c r="H113" s="1632">
        <f t="shared" si="273"/>
      </c>
      <c r="I113" s="1632">
        <f t="shared" si="334"/>
      </c>
      <c r="J113" s="1633">
        <f t="shared" si="8"/>
      </c>
      <c r="K113" s="1634">
        <f t="shared" si="58"/>
      </c>
      <c r="L113" s="1634">
        <f t="shared" si="92"/>
      </c>
      <c r="M113" s="1634">
        <f t="shared" si="123"/>
      </c>
      <c r="N113" s="1634">
        <f t="shared" si="183"/>
      </c>
      <c r="O113" s="1619">
        <f t="shared" si="243"/>
      </c>
      <c r="P113" s="1635">
        <v>0.1008</v>
      </c>
      <c r="Q113" s="1621">
        <v>40</v>
      </c>
      <c r="R113" s="1633">
        <f t="shared" si="303"/>
      </c>
      <c r="S113" s="1621">
        <v>24950</v>
      </c>
      <c r="T113" s="1621">
        <v>325</v>
      </c>
      <c r="U113" s="1621">
        <v>64</v>
      </c>
      <c r="V113" s="1621">
        <v>330</v>
      </c>
      <c r="W113" s="1621">
        <v>44</v>
      </c>
      <c r="X113" s="1621">
        <v>3</v>
      </c>
      <c r="Y113" s="1621">
        <v>1</v>
      </c>
      <c r="Z113" s="1621">
        <v>19</v>
      </c>
      <c r="AA113" s="1617">
        <f t="shared" si="365"/>
      </c>
      <c r="AB113" s="1622" t="s">
        <v>1231</v>
      </c>
      <c r="AC113" s="1622" t="s">
        <v>1245</v>
      </c>
      <c r="AD113" s="1622">
        <v>23</v>
      </c>
    </row>
    <row r="114">
      <c r="A114" s="1612"/>
      <c r="B114" s="1613" t="s">
        <v>1229</v>
      </c>
      <c r="C114" s="1631" t="s">
        <v>1241</v>
      </c>
      <c r="D114" s="1614">
        <v>1057.23</v>
      </c>
      <c r="E114" s="1615">
        <v>1</v>
      </c>
      <c r="F114" s="1614">
        <f t="shared" si="163"/>
      </c>
      <c r="G114" s="1632">
        <f t="shared" si="213"/>
      </c>
      <c r="H114" s="1632">
        <f t="shared" si="273"/>
      </c>
      <c r="I114" s="1632">
        <f t="shared" si="334"/>
      </c>
      <c r="J114" s="1633">
        <f t="shared" si="8"/>
      </c>
      <c r="K114" s="1634">
        <f t="shared" si="58"/>
      </c>
      <c r="L114" s="1634">
        <f t="shared" si="92"/>
      </c>
      <c r="M114" s="1634">
        <f t="shared" si="123"/>
      </c>
      <c r="N114" s="1634">
        <f t="shared" si="183"/>
      </c>
      <c r="O114" s="1619">
        <f t="shared" si="243"/>
      </c>
      <c r="P114" s="1635">
        <v>0.2811</v>
      </c>
      <c r="Q114" s="1621">
        <v>41</v>
      </c>
      <c r="R114" s="1633">
        <f t="shared" si="303"/>
      </c>
      <c r="S114" s="1621">
        <v>14548</v>
      </c>
      <c r="T114" s="1621">
        <v>200</v>
      </c>
      <c r="U114" s="1621">
        <v>70</v>
      </c>
      <c r="V114" s="1621">
        <v>213</v>
      </c>
      <c r="W114" s="1621">
        <v>37</v>
      </c>
      <c r="X114" s="1621">
        <v>2</v>
      </c>
      <c r="Y114" s="1621">
        <v>0</v>
      </c>
      <c r="Z114" s="1621">
        <v>15</v>
      </c>
      <c r="AA114" s="1617">
        <f t="shared" si="365"/>
      </c>
      <c r="AB114" s="1622" t="s">
        <v>1231</v>
      </c>
      <c r="AC114" s="1622" t="s">
        <v>1245</v>
      </c>
      <c r="AD114" s="1622">
        <v>12</v>
      </c>
    </row>
    <row r="115">
      <c r="A115" s="1612"/>
      <c r="B115" s="1613" t="s">
        <v>1229</v>
      </c>
      <c r="C115" s="1631" t="s">
        <v>1242</v>
      </c>
      <c r="D115" s="1614">
        <v>890.5</v>
      </c>
      <c r="E115" s="1615">
        <v>1</v>
      </c>
      <c r="F115" s="1614">
        <f t="shared" si="163"/>
      </c>
      <c r="G115" s="1632">
        <f t="shared" si="213"/>
      </c>
      <c r="H115" s="1632">
        <f t="shared" si="273"/>
      </c>
      <c r="I115" s="1632">
        <f t="shared" si="334"/>
      </c>
      <c r="J115" s="1633">
        <f t="shared" si="8"/>
      </c>
      <c r="K115" s="1634">
        <f t="shared" si="58"/>
      </c>
      <c r="L115" s="1634">
        <f t="shared" si="92"/>
      </c>
      <c r="M115" s="1634">
        <f t="shared" si="123"/>
      </c>
      <c r="N115" s="1634">
        <f t="shared" si="183"/>
      </c>
      <c r="O115" s="1619">
        <f t="shared" si="243"/>
      </c>
      <c r="P115" s="1635">
        <v>0.285</v>
      </c>
      <c r="Q115" s="1621">
        <v>44</v>
      </c>
      <c r="R115" s="1633">
        <f t="shared" si="303"/>
      </c>
      <c r="S115" s="1621">
        <v>11922</v>
      </c>
      <c r="T115" s="1621">
        <v>216</v>
      </c>
      <c r="U115" s="1621">
        <v>61</v>
      </c>
      <c r="V115" s="1621">
        <v>220</v>
      </c>
      <c r="W115" s="1621">
        <v>24</v>
      </c>
      <c r="X115" s="1621">
        <v>3</v>
      </c>
      <c r="Y115" s="1621">
        <v>2</v>
      </c>
      <c r="Z115" s="1621">
        <v>17</v>
      </c>
      <c r="AA115" s="1617">
        <f t="shared" si="365"/>
      </c>
      <c r="AB115" s="1622" t="s">
        <v>1231</v>
      </c>
      <c r="AC115" s="1622" t="s">
        <v>1245</v>
      </c>
      <c r="AD115" s="1622">
        <v>14</v>
      </c>
    </row>
    <row r="116">
      <c r="A116" s="1612"/>
      <c r="B116" s="1623" t="s">
        <v>1238</v>
      </c>
      <c r="C116" s="1623"/>
      <c r="D116" s="1624">
        <f>SUM(D112:D115)</f>
      </c>
      <c r="E116" s="1624">
        <f>SUM(E112:E115)</f>
      </c>
      <c r="F116" s="1624">
        <f>SUM(F112:F115)</f>
      </c>
      <c r="G116" s="1625">
        <f t="shared" si="213"/>
      </c>
      <c r="H116" s="1625">
        <f t="shared" si="273"/>
      </c>
      <c r="I116" s="1625">
        <f t="shared" si="334"/>
      </c>
      <c r="J116" s="1625">
        <f t="shared" si="8"/>
      </c>
      <c r="K116" s="1626">
        <f t="shared" si="58"/>
      </c>
      <c r="L116" s="1626">
        <f t="shared" si="92"/>
      </c>
      <c r="M116" s="1626">
        <f t="shared" si="123"/>
      </c>
      <c r="N116" s="1626">
        <f t="shared" si="183"/>
      </c>
      <c r="O116" s="1627">
        <f t="shared" si="243"/>
      </c>
      <c r="P116" s="1626">
        <f>AVERAGE(P112:P115)</f>
      </c>
      <c r="Q116" s="1624">
        <f>AVERAGE(Q112:Q115)</f>
      </c>
      <c r="R116" s="1624">
        <f t="shared" si="303"/>
      </c>
      <c r="S116" s="1627">
        <f>SUM(S112:S115)</f>
      </c>
      <c r="T116" s="1627">
        <f>SUM(T112:T115)</f>
      </c>
      <c r="U116" s="1627">
        <f>SUM(U112:U115)</f>
      </c>
      <c r="V116" s="1627">
        <f>SUM(V112:V115)</f>
      </c>
      <c r="W116" s="1627">
        <f>SUM(W112:W115)</f>
      </c>
      <c r="X116" s="1627">
        <f>SUM(X112:X115)</f>
      </c>
      <c r="Y116" s="1627">
        <f>SUM(Y112:Y115)</f>
      </c>
      <c r="Z116" s="1627">
        <f>SUM(Z112:Z115)</f>
      </c>
      <c r="AA116" s="1629">
        <f t="shared" si="365"/>
      </c>
      <c r="AB116" s="1630"/>
      <c r="AC116" s="1630"/>
      <c r="AD116" s="1636">
        <f>SUM(AD112:AD115)</f>
      </c>
    </row>
    <row r="117">
      <c r="A117" s="1612"/>
      <c r="B117" s="1637" t="s">
        <v>1243</v>
      </c>
      <c r="C117" s="1637"/>
      <c r="D117" s="1638">
        <f>D116+D111</f>
      </c>
      <c r="E117" s="1638">
        <f>E116+E111</f>
      </c>
      <c r="F117" s="1638">
        <f>F116+F111</f>
      </c>
      <c r="G117" s="1639">
        <f t="shared" si="213"/>
      </c>
      <c r="H117" s="1639">
        <f t="shared" si="273"/>
      </c>
      <c r="I117" s="1639">
        <f t="shared" si="334"/>
      </c>
      <c r="J117" s="1639">
        <f t="shared" si="8"/>
      </c>
      <c r="K117" s="1640">
        <f t="shared" si="58"/>
      </c>
      <c r="L117" s="1640">
        <f t="shared" si="92"/>
      </c>
      <c r="M117" s="1640">
        <f t="shared" si="123"/>
      </c>
      <c r="N117" s="1640">
        <f t="shared" si="183"/>
      </c>
      <c r="O117" s="1641">
        <f t="shared" si="243"/>
      </c>
      <c r="P117" s="1643">
        <f>(P116+P111)/2</f>
      </c>
      <c r="Q117" s="1643">
        <f>(Q116+Q111)/2</f>
      </c>
      <c r="R117" s="1638">
        <f>(R116+R111)/2</f>
      </c>
      <c r="S117" s="1641">
        <f>S116+S111</f>
      </c>
      <c r="T117" s="1641">
        <f>T116+T111</f>
      </c>
      <c r="U117" s="1641">
        <f>U116+U111</f>
      </c>
      <c r="V117" s="1641">
        <f>V116+V111</f>
      </c>
      <c r="W117" s="1641">
        <f>W116+W111</f>
      </c>
      <c r="X117" s="1641">
        <f>X116+X111</f>
      </c>
      <c r="Y117" s="1641">
        <f>Y116+Y111</f>
      </c>
      <c r="Z117" s="1641">
        <f>Z116+Z111</f>
      </c>
      <c r="AA117" s="1644">
        <f t="shared" si="365"/>
      </c>
      <c r="AB117" s="1645"/>
      <c r="AC117" s="1645"/>
      <c r="AD117" s="1646">
        <f>AD111+AD116</f>
      </c>
    </row>
    <row r="118">
      <c r="A118" s="1601" t="s">
        <v>1195</v>
      </c>
      <c r="B118" s="1601" t="s">
        <v>1196</v>
      </c>
      <c r="C118" s="1601"/>
      <c r="D118" s="1602" t="s">
        <v>1197</v>
      </c>
      <c r="E118" s="1602"/>
      <c r="F118" s="1602"/>
      <c r="G118" s="1602"/>
      <c r="H118" s="1602"/>
      <c r="I118" s="1602"/>
      <c r="J118" s="1603" t="s">
        <v>1198</v>
      </c>
      <c r="K118" s="1603"/>
      <c r="L118" s="1603"/>
      <c r="M118" s="1603"/>
      <c r="N118" s="1603"/>
      <c r="O118" s="1603"/>
      <c r="P118" s="1603"/>
      <c r="Q118" s="1603"/>
      <c r="R118" s="1603"/>
      <c r="S118" s="1603"/>
      <c r="T118" s="1603"/>
      <c r="U118" s="1603"/>
      <c r="V118" s="1603"/>
      <c r="W118" s="1603"/>
      <c r="X118" s="1603"/>
      <c r="Y118" s="1603"/>
      <c r="Z118" s="1603"/>
      <c r="AA118" s="1603"/>
      <c r="AB118" s="1603"/>
      <c r="AC118" s="1603"/>
      <c r="AD118" s="1604"/>
    </row>
    <row r="119">
      <c r="A119" s="1601"/>
      <c r="B119" s="1601" t="s">
        <v>1199</v>
      </c>
      <c r="C119" s="1601" t="s">
        <v>1200</v>
      </c>
      <c r="D119" s="1602" t="s">
        <v>1201</v>
      </c>
      <c r="E119" s="1605" t="s">
        <v>1202</v>
      </c>
      <c r="F119" s="1606" t="s">
        <v>1203</v>
      </c>
      <c r="G119" s="1607" t="s">
        <v>1204</v>
      </c>
      <c r="H119" s="1607" t="s">
        <v>1205</v>
      </c>
      <c r="I119" s="1607" t="s">
        <v>1206</v>
      </c>
      <c r="J119" s="1603" t="s">
        <v>1207</v>
      </c>
      <c r="K119" s="1608" t="s">
        <v>1208</v>
      </c>
      <c r="L119" s="1608" t="s">
        <v>1209</v>
      </c>
      <c r="M119" s="1608" t="s">
        <v>1210</v>
      </c>
      <c r="N119" s="1608" t="s">
        <v>1211</v>
      </c>
      <c r="O119" s="1609" t="s">
        <v>1212</v>
      </c>
      <c r="P119" s="1608" t="s">
        <v>1213</v>
      </c>
      <c r="Q119" s="1609" t="s">
        <v>1214</v>
      </c>
      <c r="R119" s="1603" t="s">
        <v>1215</v>
      </c>
      <c r="S119" s="1609" t="s">
        <v>1216</v>
      </c>
      <c r="T119" s="1609" t="s">
        <v>1217</v>
      </c>
      <c r="U119" s="1609" t="s">
        <v>1218</v>
      </c>
      <c r="V119" s="1609" t="s">
        <v>1219</v>
      </c>
      <c r="W119" s="1609" t="s">
        <v>1220</v>
      </c>
      <c r="X119" s="1609" t="s">
        <v>1221</v>
      </c>
      <c r="Y119" s="1609" t="s">
        <v>1222</v>
      </c>
      <c r="Z119" s="1609" t="s">
        <v>1223</v>
      </c>
      <c r="AA119" s="1610" t="s">
        <v>1224</v>
      </c>
      <c r="AB119" s="1604" t="s">
        <v>1225</v>
      </c>
      <c r="AC119" s="1604" t="s">
        <v>1226</v>
      </c>
      <c r="AD119" s="1611" t="s">
        <v>1227</v>
      </c>
    </row>
    <row r="120">
      <c r="A120" s="1612" t="s">
        <v>1255</v>
      </c>
      <c r="B120" s="1613" t="s">
        <v>1256</v>
      </c>
      <c r="C120" s="1613" t="s">
        <v>1230</v>
      </c>
      <c r="D120" s="1614">
        <v>1591.65</v>
      </c>
      <c r="E120" s="1615">
        <v>0</v>
      </c>
      <c r="F120" s="1614">
        <f t="shared" ref="F120:F123" si="164">E120*2400</f>
      </c>
      <c r="G120" s="1616">
        <f t="shared" ref="G120:G130" si="214">F120/D120</f>
      </c>
      <c r="H120" s="1616">
        <f t="shared" ref="H120:H130" si="274">D120/E120</f>
      </c>
      <c r="I120" s="1616">
        <f t="shared" ref="I120:I130" si="335">F120/E120</f>
      </c>
      <c r="J120" s="1617">
        <f t="shared" ref="J120:J130" si="9">D120/T120</f>
      </c>
      <c r="K120" s="1618">
        <f t="shared" ref="K120:K130" si="59">O120/S120*1</f>
      </c>
      <c r="L120" s="1618">
        <f t="shared" ref="L120:L130" si="93">T120/S120</f>
      </c>
      <c r="M120" s="1618">
        <f t="shared" ref="M120:M130" si="124">V120/S120</f>
      </c>
      <c r="N120" s="1618">
        <f t="shared" ref="N120:N130" si="184">W120/V120</f>
      </c>
      <c r="O120" s="1619">
        <f t="shared" ref="O120:O130" si="244">U120/P120</f>
      </c>
      <c r="P120" s="1620">
        <v>0.0238</v>
      </c>
      <c r="Q120" s="1619">
        <v>45</v>
      </c>
      <c r="R120" s="1617">
        <f t="shared" ref="R120:R129" si="304">(D120/S120)*1000</f>
      </c>
      <c r="S120" s="1621">
        <v>23973</v>
      </c>
      <c r="T120" s="1621">
        <v>454</v>
      </c>
      <c r="U120" s="1621">
        <v>85</v>
      </c>
      <c r="V120" s="1621">
        <v>480</v>
      </c>
      <c r="W120" s="1621">
        <v>37</v>
      </c>
      <c r="X120" s="1621">
        <v>6</v>
      </c>
      <c r="Y120" s="1621">
        <v>1</v>
      </c>
      <c r="Z120" s="1621">
        <v>10</v>
      </c>
      <c r="AA120" s="1617">
        <f t="shared" ref="AA120:AA130" si="366">AD120*1000/D120</f>
      </c>
      <c r="AB120" s="1622" t="s">
        <v>1231</v>
      </c>
      <c r="AC120" s="1622" t="s">
        <v>1253</v>
      </c>
      <c r="AD120" s="1622">
        <v>17</v>
      </c>
    </row>
    <row r="121">
      <c r="A121" s="1612"/>
      <c r="B121" s="1613" t="s">
        <v>1256</v>
      </c>
      <c r="C121" s="1613" t="s">
        <v>1233</v>
      </c>
      <c r="D121" s="1614">
        <v>1402.77</v>
      </c>
      <c r="E121" s="1615">
        <v>1</v>
      </c>
      <c r="F121" s="1614">
        <f t="shared" si="164"/>
      </c>
      <c r="G121" s="1616">
        <f t="shared" si="214"/>
      </c>
      <c r="H121" s="1616">
        <f t="shared" si="274"/>
      </c>
      <c r="I121" s="1616">
        <f t="shared" si="335"/>
      </c>
      <c r="J121" s="1617">
        <f t="shared" si="9"/>
      </c>
      <c r="K121" s="1618">
        <f t="shared" si="59"/>
      </c>
      <c r="L121" s="1618">
        <f t="shared" si="93"/>
      </c>
      <c r="M121" s="1618">
        <f t="shared" si="124"/>
      </c>
      <c r="N121" s="1618">
        <f t="shared" si="184"/>
      </c>
      <c r="O121" s="1619">
        <f t="shared" si="244"/>
      </c>
      <c r="P121" s="1620">
        <v>0.0348</v>
      </c>
      <c r="Q121" s="1619">
        <v>45</v>
      </c>
      <c r="R121" s="1617">
        <f t="shared" si="304"/>
      </c>
      <c r="S121" s="1621">
        <v>17779</v>
      </c>
      <c r="T121" s="1621">
        <v>366</v>
      </c>
      <c r="U121" s="1621">
        <v>67</v>
      </c>
      <c r="V121" s="1621">
        <v>401</v>
      </c>
      <c r="W121" s="1621">
        <v>22</v>
      </c>
      <c r="X121" s="1621">
        <v>1</v>
      </c>
      <c r="Y121" s="1621">
        <v>0</v>
      </c>
      <c r="Z121" s="1621">
        <v>11</v>
      </c>
      <c r="AA121" s="1617">
        <f t="shared" si="366"/>
      </c>
      <c r="AB121" s="1622" t="s">
        <v>1231</v>
      </c>
      <c r="AC121" s="1622" t="s">
        <v>1253</v>
      </c>
      <c r="AD121" s="1622">
        <v>18</v>
      </c>
    </row>
    <row r="122">
      <c r="A122" s="1612"/>
      <c r="B122" s="1613" t="s">
        <v>1256</v>
      </c>
      <c r="C122" s="1613" t="s">
        <v>1234</v>
      </c>
      <c r="D122" s="1614">
        <v>954.22</v>
      </c>
      <c r="E122" s="1615">
        <v>3</v>
      </c>
      <c r="F122" s="1614">
        <f t="shared" si="164"/>
      </c>
      <c r="G122" s="1616">
        <f t="shared" si="214"/>
      </c>
      <c r="H122" s="1616">
        <f t="shared" si="274"/>
      </c>
      <c r="I122" s="1616">
        <f t="shared" si="335"/>
      </c>
      <c r="J122" s="1617">
        <f t="shared" si="9"/>
      </c>
      <c r="K122" s="1618">
        <f t="shared" si="59"/>
      </c>
      <c r="L122" s="1618">
        <f t="shared" si="93"/>
      </c>
      <c r="M122" s="1618">
        <f t="shared" si="124"/>
      </c>
      <c r="N122" s="1618">
        <f t="shared" si="184"/>
      </c>
      <c r="O122" s="1619">
        <f t="shared" si="244"/>
      </c>
      <c r="P122" s="1620">
        <v>0.1467</v>
      </c>
      <c r="Q122" s="1619">
        <v>53</v>
      </c>
      <c r="R122" s="1617">
        <f t="shared" si="304"/>
      </c>
      <c r="S122" s="1621">
        <v>12089</v>
      </c>
      <c r="T122" s="1621">
        <v>117</v>
      </c>
      <c r="U122" s="1621">
        <v>44</v>
      </c>
      <c r="V122" s="1621">
        <v>131</v>
      </c>
      <c r="W122" s="1621">
        <v>26</v>
      </c>
      <c r="X122" s="1621">
        <v>0</v>
      </c>
      <c r="Y122" s="1621">
        <v>0</v>
      </c>
      <c r="Z122" s="1621">
        <v>16</v>
      </c>
      <c r="AA122" s="1617">
        <f t="shared" si="366"/>
      </c>
      <c r="AB122" s="1622" t="s">
        <v>1231</v>
      </c>
      <c r="AC122" s="1622" t="s">
        <v>1253</v>
      </c>
      <c r="AD122" s="1622">
        <v>11</v>
      </c>
    </row>
    <row r="123">
      <c r="A123" s="1612"/>
      <c r="B123" s="1613" t="s">
        <v>1256</v>
      </c>
      <c r="C123" s="1613" t="s">
        <v>1235</v>
      </c>
      <c r="D123" s="1614">
        <v>1158.21</v>
      </c>
      <c r="E123" s="1615">
        <v>2</v>
      </c>
      <c r="F123" s="1614">
        <f t="shared" si="164"/>
      </c>
      <c r="G123" s="1616">
        <f t="shared" si="214"/>
      </c>
      <c r="H123" s="1616">
        <f t="shared" si="274"/>
      </c>
      <c r="I123" s="1616">
        <f t="shared" si="335"/>
      </c>
      <c r="J123" s="1617">
        <f t="shared" si="9"/>
      </c>
      <c r="K123" s="1618">
        <f t="shared" si="59"/>
      </c>
      <c r="L123" s="1618">
        <f t="shared" si="93"/>
      </c>
      <c r="M123" s="1618">
        <f t="shared" si="124"/>
      </c>
      <c r="N123" s="1618">
        <f t="shared" si="184"/>
      </c>
      <c r="O123" s="1619">
        <f t="shared" si="244"/>
      </c>
      <c r="P123" s="1620">
        <v>0.2727</v>
      </c>
      <c r="Q123" s="1619">
        <v>58</v>
      </c>
      <c r="R123" s="1617">
        <f t="shared" si="304"/>
      </c>
      <c r="S123" s="1621">
        <v>12107</v>
      </c>
      <c r="T123" s="1621">
        <v>198</v>
      </c>
      <c r="U123" s="1621">
        <v>69</v>
      </c>
      <c r="V123" s="1621">
        <v>209</v>
      </c>
      <c r="W123" s="1621">
        <v>41</v>
      </c>
      <c r="X123" s="1621">
        <v>4</v>
      </c>
      <c r="Y123" s="1621">
        <v>0</v>
      </c>
      <c r="Z123" s="1621">
        <v>1</v>
      </c>
      <c r="AA123" s="1617">
        <f t="shared" si="366"/>
      </c>
      <c r="AB123" s="1622" t="s">
        <v>1231</v>
      </c>
      <c r="AC123" s="1622" t="s">
        <v>1253</v>
      </c>
      <c r="AD123" s="1622">
        <v>13</v>
      </c>
    </row>
    <row r="124">
      <c r="A124" s="1612"/>
      <c r="B124" s="1623" t="s">
        <v>1238</v>
      </c>
      <c r="C124" s="1623"/>
      <c r="D124" s="1624">
        <f>SUM(D120:D123)</f>
      </c>
      <c r="E124" s="1647">
        <f>SUM(E120:E123)</f>
      </c>
      <c r="F124" s="1624">
        <f>SUM(F120:F123)</f>
      </c>
      <c r="G124" s="1625">
        <f t="shared" si="214"/>
      </c>
      <c r="H124" s="1625">
        <f t="shared" si="274"/>
      </c>
      <c r="I124" s="1625">
        <f t="shared" si="335"/>
      </c>
      <c r="J124" s="1625">
        <f t="shared" si="9"/>
      </c>
      <c r="K124" s="1626">
        <f t="shared" si="59"/>
      </c>
      <c r="L124" s="1626">
        <f t="shared" si="93"/>
      </c>
      <c r="M124" s="1626">
        <f t="shared" si="124"/>
      </c>
      <c r="N124" s="1626">
        <f t="shared" si="184"/>
      </c>
      <c r="O124" s="1627">
        <f t="shared" si="244"/>
      </c>
      <c r="P124" s="1626">
        <f>AVERAGE(P120:P123)</f>
      </c>
      <c r="Q124" s="1624">
        <f>AVERAGE(Q120:Q123)</f>
      </c>
      <c r="R124" s="1625">
        <f t="shared" si="304"/>
      </c>
      <c r="S124" s="1628">
        <f>SUM(S120:S123)</f>
      </c>
      <c r="T124" s="1628">
        <f>SUM(T120:T123)</f>
      </c>
      <c r="U124" s="1628">
        <f>SUM(U120:U123)</f>
      </c>
      <c r="V124" s="1628">
        <f>SUM(V120:V123)</f>
      </c>
      <c r="W124" s="1628">
        <f>SUM(W120:W123)</f>
      </c>
      <c r="X124" s="1628">
        <f>SUM(X120:X123)</f>
      </c>
      <c r="Y124" s="1628">
        <f>SUM(Y120:Y123)</f>
      </c>
      <c r="Z124" s="1628">
        <f>SUM(Z120:Z123)</f>
      </c>
      <c r="AA124" s="1629">
        <f t="shared" si="366"/>
      </c>
      <c r="AB124" s="1630"/>
      <c r="AC124" s="1630"/>
      <c r="AD124" s="1628">
        <f>SUM(AD120:AD123)</f>
      </c>
    </row>
    <row r="125">
      <c r="A125" s="1612"/>
      <c r="B125" s="1613" t="s">
        <v>1239</v>
      </c>
      <c r="C125" s="1631" t="s">
        <v>1237</v>
      </c>
      <c r="D125" s="1614">
        <v>943.23</v>
      </c>
      <c r="E125" s="1615">
        <v>3</v>
      </c>
      <c r="F125" s="1614">
        <f t="shared" ref="F125:F128" si="165">E125*2400</f>
      </c>
      <c r="G125" s="1616">
        <f t="shared" si="214"/>
      </c>
      <c r="H125" s="1616">
        <f t="shared" si="274"/>
      </c>
      <c r="I125" s="1616">
        <f t="shared" si="335"/>
      </c>
      <c r="J125" s="1617">
        <f t="shared" si="9"/>
      </c>
      <c r="K125" s="1618">
        <f t="shared" si="59"/>
      </c>
      <c r="L125" s="1618">
        <f t="shared" si="93"/>
      </c>
      <c r="M125" s="1618">
        <f t="shared" si="124"/>
      </c>
      <c r="N125" s="1618">
        <f t="shared" si="184"/>
      </c>
      <c r="O125" s="1619">
        <f t="shared" si="244"/>
      </c>
      <c r="P125" s="1635">
        <v>0.2963</v>
      </c>
      <c r="Q125" s="1619">
        <v>61</v>
      </c>
      <c r="R125" s="1617">
        <f t="shared" si="304"/>
      </c>
      <c r="S125" s="1621">
        <v>10768</v>
      </c>
      <c r="T125" s="1621">
        <v>162</v>
      </c>
      <c r="U125" s="1621">
        <v>56</v>
      </c>
      <c r="V125" s="1621">
        <v>165</v>
      </c>
      <c r="W125" s="1621">
        <v>26</v>
      </c>
      <c r="X125" s="1621">
        <v>0</v>
      </c>
      <c r="Y125" s="1621">
        <v>0</v>
      </c>
      <c r="Z125" s="1621">
        <v>13</v>
      </c>
      <c r="AA125" s="1617">
        <f t="shared" si="366"/>
      </c>
      <c r="AB125" s="1622" t="s">
        <v>1231</v>
      </c>
      <c r="AC125" s="1622" t="s">
        <v>1253</v>
      </c>
      <c r="AD125" s="1622">
        <v>13</v>
      </c>
    </row>
    <row r="126">
      <c r="A126" s="1612"/>
      <c r="B126" s="1613" t="s">
        <v>1239</v>
      </c>
      <c r="C126" s="1631" t="s">
        <v>1240</v>
      </c>
      <c r="D126" s="1614">
        <v>1871.66</v>
      </c>
      <c r="E126" s="1615">
        <v>0</v>
      </c>
      <c r="F126" s="1614">
        <f t="shared" si="165"/>
      </c>
      <c r="G126" s="1632">
        <f t="shared" si="214"/>
      </c>
      <c r="H126" s="1632">
        <f t="shared" si="274"/>
      </c>
      <c r="I126" s="1632">
        <f t="shared" si="335"/>
      </c>
      <c r="J126" s="1633">
        <f t="shared" si="9"/>
      </c>
      <c r="K126" s="1634">
        <f t="shared" si="59"/>
      </c>
      <c r="L126" s="1634">
        <f t="shared" si="93"/>
      </c>
      <c r="M126" s="1634">
        <f t="shared" si="124"/>
      </c>
      <c r="N126" s="1634">
        <f t="shared" si="184"/>
      </c>
      <c r="O126" s="1619">
        <f t="shared" si="244"/>
      </c>
      <c r="P126" s="1635">
        <v>0.2624</v>
      </c>
      <c r="Q126" s="1621">
        <v>60</v>
      </c>
      <c r="R126" s="1633">
        <f t="shared" si="304"/>
      </c>
      <c r="S126" s="1621">
        <v>19726</v>
      </c>
      <c r="T126" s="1621">
        <v>257</v>
      </c>
      <c r="U126" s="1621">
        <v>69</v>
      </c>
      <c r="V126" s="1621">
        <v>255</v>
      </c>
      <c r="W126" s="1621">
        <v>15</v>
      </c>
      <c r="X126" s="1621">
        <v>4</v>
      </c>
      <c r="Y126" s="1621">
        <v>3</v>
      </c>
      <c r="Z126" s="1621">
        <v>22</v>
      </c>
      <c r="AA126" s="1617">
        <f t="shared" si="366"/>
      </c>
      <c r="AB126" s="1622" t="s">
        <v>1231</v>
      </c>
      <c r="AC126" s="1622" t="s">
        <v>1253</v>
      </c>
      <c r="AD126" s="1622">
        <v>9</v>
      </c>
    </row>
    <row r="127">
      <c r="A127" s="1612"/>
      <c r="B127" s="1613" t="s">
        <v>1239</v>
      </c>
      <c r="C127" s="1631" t="s">
        <v>1241</v>
      </c>
      <c r="D127" s="1614">
        <v>2034.63</v>
      </c>
      <c r="E127" s="1615">
        <v>4</v>
      </c>
      <c r="F127" s="1614">
        <f t="shared" si="165"/>
      </c>
      <c r="G127" s="1632">
        <f t="shared" si="214"/>
      </c>
      <c r="H127" s="1632">
        <f t="shared" si="274"/>
      </c>
      <c r="I127" s="1632">
        <f t="shared" si="335"/>
      </c>
      <c r="J127" s="1633">
        <f t="shared" si="9"/>
      </c>
      <c r="K127" s="1634">
        <f t="shared" si="59"/>
      </c>
      <c r="L127" s="1634">
        <f t="shared" si="93"/>
      </c>
      <c r="M127" s="1634">
        <f t="shared" si="124"/>
      </c>
      <c r="N127" s="1634">
        <f t="shared" si="184"/>
      </c>
      <c r="O127" s="1619">
        <f t="shared" si="244"/>
      </c>
      <c r="P127" s="1635">
        <v>0.2534</v>
      </c>
      <c r="Q127" s="1621">
        <v>67</v>
      </c>
      <c r="R127" s="1633">
        <f t="shared" si="304"/>
      </c>
      <c r="S127" s="1621">
        <v>26629</v>
      </c>
      <c r="T127" s="1621">
        <v>414</v>
      </c>
      <c r="U127" s="1621">
        <v>113</v>
      </c>
      <c r="V127" s="1621">
        <v>442</v>
      </c>
      <c r="W127" s="1621">
        <v>111</v>
      </c>
      <c r="X127" s="1621">
        <v>8</v>
      </c>
      <c r="Y127" s="1621">
        <v>4</v>
      </c>
      <c r="Z127" s="1621">
        <v>40</v>
      </c>
      <c r="AA127" s="1617">
        <f t="shared" si="366"/>
      </c>
      <c r="AB127" s="1622" t="s">
        <v>1231</v>
      </c>
      <c r="AC127" s="1622" t="s">
        <v>1253</v>
      </c>
      <c r="AD127" s="1622">
        <v>31</v>
      </c>
    </row>
    <row r="128">
      <c r="A128" s="1612"/>
      <c r="B128" s="1613" t="s">
        <v>1239</v>
      </c>
      <c r="C128" s="1631" t="s">
        <v>1242</v>
      </c>
      <c r="D128" s="1614">
        <v>938.6</v>
      </c>
      <c r="E128" s="1615">
        <v>2</v>
      </c>
      <c r="F128" s="1614">
        <f t="shared" si="165"/>
      </c>
      <c r="G128" s="1632">
        <f t="shared" si="214"/>
      </c>
      <c r="H128" s="1632">
        <f t="shared" si="274"/>
      </c>
      <c r="I128" s="1632">
        <f t="shared" si="335"/>
      </c>
      <c r="J128" s="1633">
        <f t="shared" si="9"/>
      </c>
      <c r="K128" s="1634">
        <f t="shared" si="59"/>
      </c>
      <c r="L128" s="1634">
        <f t="shared" si="93"/>
      </c>
      <c r="M128" s="1634">
        <f t="shared" si="124"/>
      </c>
      <c r="N128" s="1634">
        <f t="shared" si="184"/>
      </c>
      <c r="O128" s="1619">
        <f t="shared" si="244"/>
      </c>
      <c r="P128" s="1635">
        <v>0.3864</v>
      </c>
      <c r="Q128" s="1621">
        <v>70</v>
      </c>
      <c r="R128" s="1633">
        <f t="shared" si="304"/>
      </c>
      <c r="S128" s="1621">
        <v>12380</v>
      </c>
      <c r="T128" s="1621">
        <v>154</v>
      </c>
      <c r="U128" s="1621">
        <v>68</v>
      </c>
      <c r="V128" s="1621">
        <v>166</v>
      </c>
      <c r="W128" s="1621">
        <v>35</v>
      </c>
      <c r="X128" s="1621">
        <v>2</v>
      </c>
      <c r="Y128" s="1621">
        <v>0</v>
      </c>
      <c r="Z128" s="1621">
        <v>15</v>
      </c>
      <c r="AA128" s="1617">
        <f t="shared" si="366"/>
      </c>
      <c r="AB128" s="1622" t="s">
        <v>1231</v>
      </c>
      <c r="AC128" s="1622" t="s">
        <v>1253</v>
      </c>
      <c r="AD128" s="1622">
        <v>13</v>
      </c>
    </row>
    <row r="129">
      <c r="A129" s="1612"/>
      <c r="B129" s="1623" t="s">
        <v>1238</v>
      </c>
      <c r="C129" s="1623"/>
      <c r="D129" s="1624">
        <f>SUM(D125:D128)</f>
      </c>
      <c r="E129" s="1624">
        <f>SUM(E125:E128)</f>
      </c>
      <c r="F129" s="1624">
        <f>SUM(F125:F128)</f>
      </c>
      <c r="G129" s="1625">
        <f t="shared" si="214"/>
      </c>
      <c r="H129" s="1625">
        <f t="shared" si="274"/>
      </c>
      <c r="I129" s="1625">
        <f t="shared" si="335"/>
      </c>
      <c r="J129" s="1625">
        <f t="shared" si="9"/>
      </c>
      <c r="K129" s="1626">
        <f t="shared" si="59"/>
      </c>
      <c r="L129" s="1626">
        <f t="shared" si="93"/>
      </c>
      <c r="M129" s="1626">
        <f t="shared" si="124"/>
      </c>
      <c r="N129" s="1626">
        <f t="shared" si="184"/>
      </c>
      <c r="O129" s="1627">
        <f t="shared" si="244"/>
      </c>
      <c r="P129" s="1626">
        <f>AVERAGE(P125:P128)</f>
      </c>
      <c r="Q129" s="1624">
        <f>AVERAGE(Q125:Q128)</f>
      </c>
      <c r="R129" s="1624">
        <f t="shared" si="304"/>
      </c>
      <c r="S129" s="1627">
        <f>SUM(S125:S128)</f>
      </c>
      <c r="T129" s="1627">
        <f>SUM(T125:T128)</f>
      </c>
      <c r="U129" s="1627">
        <f>SUM(U125:U128)</f>
      </c>
      <c r="V129" s="1627">
        <f>SUM(V125:V128)</f>
      </c>
      <c r="W129" s="1627">
        <f>SUM(W125:W128)</f>
      </c>
      <c r="X129" s="1627">
        <f>SUM(X125:X128)</f>
      </c>
      <c r="Y129" s="1627">
        <f>SUM(Y125:Y128)</f>
      </c>
      <c r="Z129" s="1627">
        <f>SUM(Z125:Z128)</f>
      </c>
      <c r="AA129" s="1629">
        <f t="shared" si="366"/>
      </c>
      <c r="AB129" s="1630"/>
      <c r="AC129" s="1630"/>
      <c r="AD129" s="1636">
        <f>SUM(AD125:AD128)</f>
      </c>
    </row>
    <row r="130">
      <c r="A130" s="1612"/>
      <c r="B130" s="1637" t="s">
        <v>1243</v>
      </c>
      <c r="C130" s="1637"/>
      <c r="D130" s="1638">
        <f>D129+D124</f>
      </c>
      <c r="E130" s="1638">
        <f>E129+E124</f>
      </c>
      <c r="F130" s="1638">
        <f>F129+F124</f>
      </c>
      <c r="G130" s="1639">
        <f t="shared" si="214"/>
      </c>
      <c r="H130" s="1639">
        <f t="shared" si="274"/>
      </c>
      <c r="I130" s="1639">
        <f t="shared" si="335"/>
      </c>
      <c r="J130" s="1639">
        <f t="shared" si="9"/>
      </c>
      <c r="K130" s="1640">
        <f t="shared" si="59"/>
      </c>
      <c r="L130" s="1640">
        <f t="shared" si="93"/>
      </c>
      <c r="M130" s="1640">
        <f t="shared" si="124"/>
      </c>
      <c r="N130" s="1640">
        <f t="shared" si="184"/>
      </c>
      <c r="O130" s="1641">
        <f t="shared" si="244"/>
      </c>
      <c r="P130" s="1643">
        <f>(P129+P124)/2</f>
      </c>
      <c r="Q130" s="1643">
        <f>(Q129+Q124)/2</f>
      </c>
      <c r="R130" s="1638">
        <f>(R129+R124)/2</f>
      </c>
      <c r="S130" s="1641">
        <f>S129+S124</f>
      </c>
      <c r="T130" s="1641">
        <f>T129+T124</f>
      </c>
      <c r="U130" s="1641">
        <f>U129+U124</f>
      </c>
      <c r="V130" s="1641">
        <f>V129+V124</f>
      </c>
      <c r="W130" s="1641">
        <f>W129+W124</f>
      </c>
      <c r="X130" s="1641">
        <f>X129+X124</f>
      </c>
      <c r="Y130" s="1641">
        <f>Y129+Y124</f>
      </c>
      <c r="Z130" s="1641">
        <f>Z129+Z124</f>
      </c>
      <c r="AA130" s="1644">
        <f t="shared" si="366"/>
      </c>
      <c r="AB130" s="1645"/>
      <c r="AC130" s="1645"/>
      <c r="AD130" s="1646">
        <f>AD124+AD129</f>
      </c>
    </row>
    <row r="131">
      <c r="A131" s="1601" t="s">
        <v>1195</v>
      </c>
      <c r="B131" s="1601" t="s">
        <v>1196</v>
      </c>
      <c r="C131" s="1601"/>
      <c r="D131" s="1602" t="s">
        <v>1197</v>
      </c>
      <c r="E131" s="1602"/>
      <c r="F131" s="1602"/>
      <c r="G131" s="1602"/>
      <c r="H131" s="1602"/>
      <c r="I131" s="1602"/>
      <c r="J131" s="1603" t="s">
        <v>1198</v>
      </c>
      <c r="K131" s="1603"/>
      <c r="L131" s="1603"/>
      <c r="M131" s="1603"/>
      <c r="N131" s="1603"/>
      <c r="O131" s="1603"/>
      <c r="P131" s="1603"/>
      <c r="Q131" s="1603"/>
      <c r="R131" s="1603"/>
      <c r="S131" s="1603"/>
      <c r="T131" s="1603"/>
      <c r="U131" s="1603"/>
      <c r="V131" s="1603"/>
      <c r="W131" s="1603"/>
      <c r="X131" s="1603"/>
      <c r="Y131" s="1603"/>
      <c r="Z131" s="1603"/>
      <c r="AA131" s="1603"/>
      <c r="AB131" s="1603"/>
      <c r="AC131" s="1603"/>
      <c r="AD131" s="1604"/>
    </row>
    <row r="132">
      <c r="A132" s="1601"/>
      <c r="B132" s="1601" t="s">
        <v>1199</v>
      </c>
      <c r="C132" s="1601" t="s">
        <v>1200</v>
      </c>
      <c r="D132" s="1602" t="s">
        <v>1201</v>
      </c>
      <c r="E132" s="1605" t="s">
        <v>1202</v>
      </c>
      <c r="F132" s="1606" t="s">
        <v>1203</v>
      </c>
      <c r="G132" s="1607" t="s">
        <v>1204</v>
      </c>
      <c r="H132" s="1607" t="s">
        <v>1205</v>
      </c>
      <c r="I132" s="1607" t="s">
        <v>1206</v>
      </c>
      <c r="J132" s="1603" t="s">
        <v>1207</v>
      </c>
      <c r="K132" s="1608" t="s">
        <v>1208</v>
      </c>
      <c r="L132" s="1608" t="s">
        <v>1209</v>
      </c>
      <c r="M132" s="1608" t="s">
        <v>1210</v>
      </c>
      <c r="N132" s="1608" t="s">
        <v>1211</v>
      </c>
      <c r="O132" s="1609" t="s">
        <v>1212</v>
      </c>
      <c r="P132" s="1608" t="s">
        <v>1213</v>
      </c>
      <c r="Q132" s="1609" t="s">
        <v>1214</v>
      </c>
      <c r="R132" s="1603" t="s">
        <v>1215</v>
      </c>
      <c r="S132" s="1609" t="s">
        <v>1216</v>
      </c>
      <c r="T132" s="1609" t="s">
        <v>1217</v>
      </c>
      <c r="U132" s="1609" t="s">
        <v>1218</v>
      </c>
      <c r="V132" s="1609" t="s">
        <v>1219</v>
      </c>
      <c r="W132" s="1609" t="s">
        <v>1220</v>
      </c>
      <c r="X132" s="1609" t="s">
        <v>1221</v>
      </c>
      <c r="Y132" s="1609" t="s">
        <v>1222</v>
      </c>
      <c r="Z132" s="1609" t="s">
        <v>1223</v>
      </c>
      <c r="AA132" s="1610" t="s">
        <v>1224</v>
      </c>
      <c r="AB132" s="1604" t="s">
        <v>1225</v>
      </c>
      <c r="AC132" s="1604" t="s">
        <v>1226</v>
      </c>
      <c r="AD132" s="1611" t="s">
        <v>1227</v>
      </c>
    </row>
    <row r="133">
      <c r="A133" s="1612" t="s">
        <v>1257</v>
      </c>
      <c r="B133" s="1613" t="s">
        <v>1256</v>
      </c>
      <c r="C133" s="1613" t="s">
        <v>1230</v>
      </c>
      <c r="D133" s="1614">
        <v>1477.05</v>
      </c>
      <c r="E133" s="1615">
        <v>2</v>
      </c>
      <c r="F133" s="1614">
        <f t="shared" ref="F133:F136" si="166">E133*2400</f>
      </c>
      <c r="G133" s="1616">
        <f t="shared" ref="G133:G143" si="215">F133/D133</f>
      </c>
      <c r="H133" s="1616">
        <f t="shared" ref="H133:H143" si="275">D133/E133</f>
      </c>
      <c r="I133" s="1616">
        <f t="shared" ref="I133:I143" si="336">F133/E133</f>
      </c>
      <c r="J133" s="1617">
        <f t="shared" ref="J133:J143" si="10">D133/T133</f>
      </c>
      <c r="K133" s="1618">
        <f t="shared" ref="K133:K143" si="60">O133/S133*1</f>
      </c>
      <c r="L133" s="1618">
        <f t="shared" ref="L133:L143" si="94">T133/S133</f>
      </c>
      <c r="M133" s="1618">
        <f t="shared" ref="M133:M143" si="125">V133/S133</f>
      </c>
      <c r="N133" s="1618">
        <f t="shared" ref="N133:N143" si="185">W133/V133</f>
      </c>
      <c r="O133" s="1619">
        <f t="shared" ref="O133:O143" si="245">U133/P133</f>
      </c>
      <c r="P133" s="1620">
        <v>0.0216</v>
      </c>
      <c r="Q133" s="1619">
        <v>35</v>
      </c>
      <c r="R133" s="1617">
        <f t="shared" ref="R133:R142" si="305">(D133/S133)*1000</f>
      </c>
      <c r="S133" s="1621">
        <v>17821</v>
      </c>
      <c r="T133" s="1621">
        <v>362</v>
      </c>
      <c r="U133" s="1621">
        <v>55</v>
      </c>
      <c r="V133" s="1621">
        <v>384</v>
      </c>
      <c r="W133" s="1621">
        <v>37</v>
      </c>
      <c r="X133" s="1621">
        <v>1</v>
      </c>
      <c r="Y133" s="1621">
        <v>0</v>
      </c>
      <c r="Z133" s="1621">
        <v>18</v>
      </c>
      <c r="AA133" s="1617">
        <f t="shared" ref="AA133:AA143" si="367">AD133*1000/D133</f>
      </c>
      <c r="AB133" s="1622" t="s">
        <v>1231</v>
      </c>
      <c r="AC133" s="1622" t="s">
        <v>1258</v>
      </c>
      <c r="AD133" s="1622">
        <v>13</v>
      </c>
    </row>
    <row r="134">
      <c r="A134" s="1612"/>
      <c r="B134" s="1613" t="s">
        <v>1256</v>
      </c>
      <c r="C134" s="1613" t="s">
        <v>1233</v>
      </c>
      <c r="D134" s="1614">
        <v>1408.65</v>
      </c>
      <c r="E134" s="1615">
        <v>1</v>
      </c>
      <c r="F134" s="1614">
        <f t="shared" si="166"/>
      </c>
      <c r="G134" s="1616">
        <f t="shared" si="215"/>
      </c>
      <c r="H134" s="1616">
        <f t="shared" si="275"/>
      </c>
      <c r="I134" s="1616">
        <f t="shared" si="336"/>
      </c>
      <c r="J134" s="1617">
        <f t="shared" si="10"/>
      </c>
      <c r="K134" s="1618">
        <f t="shared" si="60"/>
      </c>
      <c r="L134" s="1618">
        <f t="shared" si="94"/>
      </c>
      <c r="M134" s="1618">
        <f t="shared" si="125"/>
      </c>
      <c r="N134" s="1618">
        <f t="shared" si="185"/>
      </c>
      <c r="O134" s="1619">
        <f t="shared" si="245"/>
      </c>
      <c r="P134" s="1620">
        <v>0.0334</v>
      </c>
      <c r="Q134" s="1619">
        <v>35</v>
      </c>
      <c r="R134" s="1617">
        <f t="shared" si="305"/>
      </c>
      <c r="S134" s="1621">
        <v>18144</v>
      </c>
      <c r="T134" s="1621">
        <v>394</v>
      </c>
      <c r="U134" s="1621">
        <v>57</v>
      </c>
      <c r="V134" s="1621">
        <v>430</v>
      </c>
      <c r="W134" s="1621">
        <v>34</v>
      </c>
      <c r="X134" s="1621">
        <v>4</v>
      </c>
      <c r="Y134" s="1621">
        <v>1</v>
      </c>
      <c r="Z134" s="1621">
        <v>6</v>
      </c>
      <c r="AA134" s="1617">
        <f t="shared" si="367"/>
      </c>
      <c r="AB134" s="1622" t="s">
        <v>1231</v>
      </c>
      <c r="AC134" s="1622" t="s">
        <v>1258</v>
      </c>
      <c r="AD134" s="1622">
        <v>16</v>
      </c>
    </row>
    <row r="135">
      <c r="A135" s="1612"/>
      <c r="B135" s="1613" t="s">
        <v>1256</v>
      </c>
      <c r="C135" s="1613" t="s">
        <v>1234</v>
      </c>
      <c r="D135" s="1614">
        <v>1277.92</v>
      </c>
      <c r="E135" s="1615">
        <v>0</v>
      </c>
      <c r="F135" s="1614">
        <f t="shared" si="166"/>
      </c>
      <c r="G135" s="1616">
        <f t="shared" si="215"/>
      </c>
      <c r="H135" s="1616">
        <f t="shared" si="275"/>
      </c>
      <c r="I135" s="1616">
        <f t="shared" si="336"/>
      </c>
      <c r="J135" s="1617">
        <f t="shared" si="10"/>
      </c>
      <c r="K135" s="1618">
        <f t="shared" si="60"/>
      </c>
      <c r="L135" s="1618">
        <f t="shared" si="94"/>
      </c>
      <c r="M135" s="1618">
        <f t="shared" si="125"/>
      </c>
      <c r="N135" s="1618">
        <f t="shared" si="185"/>
      </c>
      <c r="O135" s="1619">
        <f t="shared" si="245"/>
      </c>
      <c r="P135" s="1620">
        <v>0.0225</v>
      </c>
      <c r="Q135" s="1619">
        <v>33</v>
      </c>
      <c r="R135" s="1617">
        <f t="shared" si="305"/>
      </c>
      <c r="S135" s="1621">
        <v>17674</v>
      </c>
      <c r="T135" s="1621">
        <v>378</v>
      </c>
      <c r="U135" s="1621">
        <v>39</v>
      </c>
      <c r="V135" s="1621">
        <v>413</v>
      </c>
      <c r="W135" s="1621">
        <v>12</v>
      </c>
      <c r="X135" s="1621">
        <v>1</v>
      </c>
      <c r="Y135" s="1621">
        <v>1</v>
      </c>
      <c r="Z135" s="1621">
        <v>10</v>
      </c>
      <c r="AA135" s="1617">
        <f t="shared" si="367"/>
      </c>
      <c r="AB135" s="1622" t="s">
        <v>1231</v>
      </c>
      <c r="AC135" s="1622" t="s">
        <v>1258</v>
      </c>
      <c r="AD135" s="1622">
        <v>11</v>
      </c>
    </row>
    <row r="136">
      <c r="A136" s="1612"/>
      <c r="B136" s="1613" t="s">
        <v>1256</v>
      </c>
      <c r="C136" s="1613" t="s">
        <v>1235</v>
      </c>
      <c r="D136" s="1614">
        <v>1272.97</v>
      </c>
      <c r="E136" s="1615">
        <v>1</v>
      </c>
      <c r="F136" s="1614">
        <f t="shared" si="166"/>
      </c>
      <c r="G136" s="1616">
        <f t="shared" si="215"/>
      </c>
      <c r="H136" s="1616">
        <f t="shared" si="275"/>
      </c>
      <c r="I136" s="1616">
        <f t="shared" si="336"/>
      </c>
      <c r="J136" s="1617">
        <f t="shared" si="10"/>
      </c>
      <c r="K136" s="1618">
        <f t="shared" si="60"/>
      </c>
      <c r="L136" s="1618">
        <f t="shared" si="94"/>
      </c>
      <c r="M136" s="1618">
        <f t="shared" si="125"/>
      </c>
      <c r="N136" s="1618">
        <f t="shared" si="185"/>
      </c>
      <c r="O136" s="1619">
        <f t="shared" si="245"/>
      </c>
      <c r="P136" s="1620">
        <v>0.0282</v>
      </c>
      <c r="Q136" s="1619">
        <v>34</v>
      </c>
      <c r="R136" s="1617">
        <f t="shared" si="305"/>
      </c>
      <c r="S136" s="1621">
        <v>16671</v>
      </c>
      <c r="T136" s="1621">
        <v>416</v>
      </c>
      <c r="U136" s="1621">
        <v>40</v>
      </c>
      <c r="V136" s="1621">
        <v>430</v>
      </c>
      <c r="W136" s="1621">
        <v>51</v>
      </c>
      <c r="X136" s="1621">
        <v>7</v>
      </c>
      <c r="Y136" s="1621">
        <v>0</v>
      </c>
      <c r="Z136" s="1621">
        <v>15</v>
      </c>
      <c r="AA136" s="1617">
        <f t="shared" si="367"/>
      </c>
      <c r="AB136" s="1622" t="s">
        <v>1231</v>
      </c>
      <c r="AC136" s="1622" t="s">
        <v>1258</v>
      </c>
      <c r="AD136" s="1622">
        <v>10</v>
      </c>
    </row>
    <row r="137">
      <c r="A137" s="1612"/>
      <c r="B137" s="1623" t="s">
        <v>1238</v>
      </c>
      <c r="C137" s="1623"/>
      <c r="D137" s="1624">
        <f>SUM(D133:D136)</f>
      </c>
      <c r="E137" s="1647">
        <f>SUM(E133:E136)</f>
      </c>
      <c r="F137" s="1624">
        <f>SUM(F133:F136)</f>
      </c>
      <c r="G137" s="1625">
        <f t="shared" si="215"/>
      </c>
      <c r="H137" s="1625">
        <f t="shared" si="275"/>
      </c>
      <c r="I137" s="1625">
        <f t="shared" si="336"/>
      </c>
      <c r="J137" s="1625">
        <f t="shared" si="10"/>
      </c>
      <c r="K137" s="1626">
        <f t="shared" si="60"/>
      </c>
      <c r="L137" s="1626">
        <f t="shared" si="94"/>
      </c>
      <c r="M137" s="1626">
        <f t="shared" si="125"/>
      </c>
      <c r="N137" s="1626">
        <f t="shared" si="185"/>
      </c>
      <c r="O137" s="1627">
        <f t="shared" si="245"/>
      </c>
      <c r="P137" s="1626">
        <f>AVERAGE(P133:P136)</f>
      </c>
      <c r="Q137" s="1624">
        <f>AVERAGE(Q133:Q136)</f>
      </c>
      <c r="R137" s="1625">
        <f t="shared" si="305"/>
      </c>
      <c r="S137" s="1628">
        <f>SUM(S133:S136)</f>
      </c>
      <c r="T137" s="1628">
        <f>SUM(T133:T136)</f>
      </c>
      <c r="U137" s="1628">
        <f>SUM(U133:U136)</f>
      </c>
      <c r="V137" s="1628">
        <f>SUM(V133:V136)</f>
      </c>
      <c r="W137" s="1628">
        <f>SUM(W133:W136)</f>
      </c>
      <c r="X137" s="1628">
        <f>SUM(X133:X136)</f>
      </c>
      <c r="Y137" s="1628">
        <f>SUM(Y133:Y136)</f>
      </c>
      <c r="Z137" s="1628">
        <f>SUM(Z133:Z136)</f>
      </c>
      <c r="AA137" s="1629">
        <f t="shared" si="367"/>
      </c>
      <c r="AB137" s="1630"/>
      <c r="AC137" s="1630"/>
      <c r="AD137" s="1628">
        <f>SUM(AD133:AD136)</f>
      </c>
    </row>
    <row r="138">
      <c r="A138" s="1612"/>
      <c r="B138" s="1613" t="s">
        <v>1239</v>
      </c>
      <c r="C138" s="1631" t="s">
        <v>1237</v>
      </c>
      <c r="D138" s="1614">
        <v>975.44</v>
      </c>
      <c r="E138" s="1615">
        <v>1</v>
      </c>
      <c r="F138" s="1614">
        <f t="shared" ref="F138:F141" si="167">E138*2400</f>
      </c>
      <c r="G138" s="1616">
        <f t="shared" si="215"/>
      </c>
      <c r="H138" s="1616">
        <f t="shared" si="275"/>
      </c>
      <c r="I138" s="1616">
        <f t="shared" si="336"/>
      </c>
      <c r="J138" s="1617">
        <f t="shared" si="10"/>
      </c>
      <c r="K138" s="1618">
        <f t="shared" si="60"/>
      </c>
      <c r="L138" s="1618">
        <f t="shared" si="94"/>
      </c>
      <c r="M138" s="1618">
        <f t="shared" si="125"/>
      </c>
      <c r="N138" s="1618">
        <f t="shared" si="185"/>
      </c>
      <c r="O138" s="1619">
        <f t="shared" si="245"/>
      </c>
      <c r="P138" s="1635">
        <v>0.1895</v>
      </c>
      <c r="Q138" s="1619">
        <v>39</v>
      </c>
      <c r="R138" s="1617">
        <f t="shared" si="305"/>
      </c>
      <c r="S138" s="1621">
        <v>8541</v>
      </c>
      <c r="T138" s="1621">
        <v>164</v>
      </c>
      <c r="U138" s="1621">
        <v>47</v>
      </c>
      <c r="V138" s="1621">
        <v>161</v>
      </c>
      <c r="W138" s="1621">
        <v>45</v>
      </c>
      <c r="X138" s="1621">
        <v>3</v>
      </c>
      <c r="Y138" s="1621">
        <v>0</v>
      </c>
      <c r="Z138" s="1621">
        <v>9</v>
      </c>
      <c r="AA138" s="1617">
        <f t="shared" si="367"/>
      </c>
      <c r="AB138" s="1622" t="s">
        <v>1231</v>
      </c>
      <c r="AC138" s="1622" t="s">
        <v>1258</v>
      </c>
      <c r="AD138" s="1622">
        <v>12</v>
      </c>
    </row>
    <row r="139">
      <c r="A139" s="1612"/>
      <c r="B139" s="1613" t="s">
        <v>1239</v>
      </c>
      <c r="C139" s="1631" t="s">
        <v>1240</v>
      </c>
      <c r="D139" s="1614">
        <v>1630.28</v>
      </c>
      <c r="E139" s="1615">
        <v>2</v>
      </c>
      <c r="F139" s="1614">
        <f t="shared" si="167"/>
      </c>
      <c r="G139" s="1632">
        <f t="shared" si="215"/>
      </c>
      <c r="H139" s="1632">
        <f t="shared" si="275"/>
      </c>
      <c r="I139" s="1632">
        <f t="shared" si="336"/>
      </c>
      <c r="J139" s="1633">
        <f t="shared" si="10"/>
      </c>
      <c r="K139" s="1634">
        <f t="shared" si="60"/>
      </c>
      <c r="L139" s="1634">
        <f t="shared" si="94"/>
      </c>
      <c r="M139" s="1634">
        <f t="shared" si="125"/>
      </c>
      <c r="N139" s="1634">
        <f t="shared" si="185"/>
      </c>
      <c r="O139" s="1619">
        <f t="shared" si="245"/>
      </c>
      <c r="P139" s="1635">
        <v>0.0203</v>
      </c>
      <c r="Q139" s="1621">
        <v>38</v>
      </c>
      <c r="R139" s="1633">
        <f t="shared" si="305"/>
      </c>
      <c r="S139" s="1621">
        <v>15221</v>
      </c>
      <c r="T139" s="1621">
        <v>464</v>
      </c>
      <c r="U139" s="1621">
        <v>31</v>
      </c>
      <c r="V139" s="1621">
        <v>484</v>
      </c>
      <c r="W139" s="1621">
        <v>45</v>
      </c>
      <c r="X139" s="1621">
        <v>2</v>
      </c>
      <c r="Y139" s="1621">
        <v>1</v>
      </c>
      <c r="Z139" s="1621">
        <v>8</v>
      </c>
      <c r="AA139" s="1617">
        <f t="shared" si="367"/>
      </c>
      <c r="AB139" s="1622" t="s">
        <v>1231</v>
      </c>
      <c r="AC139" s="1622" t="s">
        <v>1258</v>
      </c>
      <c r="AD139" s="1622">
        <v>23</v>
      </c>
    </row>
    <row r="140">
      <c r="A140" s="1612"/>
      <c r="B140" s="1613" t="s">
        <v>1239</v>
      </c>
      <c r="C140" s="1631" t="s">
        <v>1241</v>
      </c>
      <c r="D140" s="1614">
        <v>1040.14</v>
      </c>
      <c r="E140" s="1615">
        <v>0</v>
      </c>
      <c r="F140" s="1614">
        <f t="shared" si="167"/>
      </c>
      <c r="G140" s="1632">
        <f t="shared" si="215"/>
      </c>
      <c r="H140" s="1632">
        <f t="shared" si="275"/>
      </c>
      <c r="I140" s="1632">
        <f t="shared" si="336"/>
      </c>
      <c r="J140" s="1633">
        <f t="shared" si="10"/>
      </c>
      <c r="K140" s="1634">
        <f t="shared" si="60"/>
      </c>
      <c r="L140" s="1634">
        <f t="shared" si="94"/>
      </c>
      <c r="M140" s="1634">
        <f t="shared" si="125"/>
      </c>
      <c r="N140" s="1634">
        <f t="shared" si="185"/>
      </c>
      <c r="O140" s="1619">
        <f t="shared" si="245"/>
      </c>
      <c r="P140" s="1635">
        <v>0.04543</v>
      </c>
      <c r="Q140" s="1621">
        <v>36</v>
      </c>
      <c r="R140" s="1633">
        <f t="shared" si="305"/>
      </c>
      <c r="S140" s="1621">
        <v>9658</v>
      </c>
      <c r="T140" s="1621">
        <v>369</v>
      </c>
      <c r="U140" s="1621">
        <v>36</v>
      </c>
      <c r="V140" s="1621">
        <v>391</v>
      </c>
      <c r="W140" s="1621">
        <v>16</v>
      </c>
      <c r="X140" s="1621">
        <v>2</v>
      </c>
      <c r="Y140" s="1621">
        <v>0</v>
      </c>
      <c r="Z140" s="1621">
        <v>10</v>
      </c>
      <c r="AA140" s="1617">
        <f t="shared" si="367"/>
      </c>
      <c r="AB140" s="1622" t="s">
        <v>1231</v>
      </c>
      <c r="AC140" s="1622" t="s">
        <v>1258</v>
      </c>
      <c r="AD140" s="1622">
        <v>4</v>
      </c>
    </row>
    <row r="141">
      <c r="A141" s="1612"/>
      <c r="B141" s="1613" t="s">
        <v>1239</v>
      </c>
      <c r="C141" s="1631" t="s">
        <v>1242</v>
      </c>
      <c r="D141" s="1614">
        <v>725.31</v>
      </c>
      <c r="E141" s="1615">
        <v>2</v>
      </c>
      <c r="F141" s="1614">
        <f t="shared" si="167"/>
      </c>
      <c r="G141" s="1632">
        <f t="shared" si="215"/>
      </c>
      <c r="H141" s="1632">
        <f t="shared" si="275"/>
      </c>
      <c r="I141" s="1632">
        <f t="shared" si="336"/>
      </c>
      <c r="J141" s="1633">
        <f t="shared" si="10"/>
      </c>
      <c r="K141" s="1634">
        <f t="shared" si="60"/>
      </c>
      <c r="L141" s="1634">
        <f t="shared" si="94"/>
      </c>
      <c r="M141" s="1634">
        <f t="shared" si="125"/>
      </c>
      <c r="N141" s="1634">
        <f t="shared" si="185"/>
      </c>
      <c r="O141" s="1619">
        <f t="shared" si="245"/>
      </c>
      <c r="P141" s="1635">
        <v>0.15</v>
      </c>
      <c r="Q141" s="1621">
        <v>36</v>
      </c>
      <c r="R141" s="1633">
        <f t="shared" si="305"/>
      </c>
      <c r="S141" s="1621">
        <v>5261</v>
      </c>
      <c r="T141" s="1621">
        <v>169</v>
      </c>
      <c r="U141" s="1621">
        <v>36</v>
      </c>
      <c r="V141" s="1621">
        <v>185</v>
      </c>
      <c r="W141" s="1621">
        <v>22</v>
      </c>
      <c r="X141" s="1621">
        <v>2</v>
      </c>
      <c r="Y141" s="1621">
        <v>0</v>
      </c>
      <c r="Z141" s="1621">
        <v>5</v>
      </c>
      <c r="AA141" s="1617">
        <f t="shared" si="367"/>
      </c>
      <c r="AB141" s="1622" t="s">
        <v>1231</v>
      </c>
      <c r="AC141" s="1622" t="s">
        <v>1258</v>
      </c>
      <c r="AD141" s="1622">
        <v>7</v>
      </c>
    </row>
    <row r="142">
      <c r="A142" s="1612"/>
      <c r="B142" s="1623" t="s">
        <v>1238</v>
      </c>
      <c r="C142" s="1623"/>
      <c r="D142" s="1624">
        <f>SUM(D138:D141)</f>
      </c>
      <c r="E142" s="1624">
        <f>SUM(E138:E141)</f>
      </c>
      <c r="F142" s="1624">
        <f>SUM(F138:F141)</f>
      </c>
      <c r="G142" s="1625">
        <f t="shared" si="215"/>
      </c>
      <c r="H142" s="1625">
        <f t="shared" si="275"/>
      </c>
      <c r="I142" s="1625">
        <f t="shared" si="336"/>
      </c>
      <c r="J142" s="1625">
        <f t="shared" si="10"/>
      </c>
      <c r="K142" s="1626">
        <f t="shared" si="60"/>
      </c>
      <c r="L142" s="1626">
        <f t="shared" si="94"/>
      </c>
      <c r="M142" s="1626">
        <f t="shared" si="125"/>
      </c>
      <c r="N142" s="1626">
        <f t="shared" si="185"/>
      </c>
      <c r="O142" s="1627">
        <f t="shared" si="245"/>
      </c>
      <c r="P142" s="1626">
        <f>AVERAGE(P138:P141)</f>
      </c>
      <c r="Q142" s="1624">
        <f>AVERAGE(Q138:Q141)</f>
      </c>
      <c r="R142" s="1624">
        <f t="shared" si="305"/>
      </c>
      <c r="S142" s="1627">
        <f>SUM(S138:S141)</f>
      </c>
      <c r="T142" s="1627">
        <f>SUM(T138:T141)</f>
      </c>
      <c r="U142" s="1627">
        <f>SUM(U138:U141)</f>
      </c>
      <c r="V142" s="1627">
        <f>SUM(V138:V141)</f>
      </c>
      <c r="W142" s="1627">
        <f>SUM(W138:W141)</f>
      </c>
      <c r="X142" s="1627">
        <f>SUM(X138:X141)</f>
      </c>
      <c r="Y142" s="1627">
        <f>SUM(Y138:Y141)</f>
      </c>
      <c r="Z142" s="1627">
        <f>SUM(Z138:Z141)</f>
      </c>
      <c r="AA142" s="1629">
        <f t="shared" si="367"/>
      </c>
      <c r="AB142" s="1630"/>
      <c r="AC142" s="1630"/>
      <c r="AD142" s="1636">
        <f>SUM(AD138:AD141)</f>
      </c>
    </row>
    <row r="143">
      <c r="A143" s="1612"/>
      <c r="B143" s="1637" t="s">
        <v>1243</v>
      </c>
      <c r="C143" s="1637"/>
      <c r="D143" s="1638">
        <f>D142+D137</f>
      </c>
      <c r="E143" s="1638">
        <f>E142+E137</f>
      </c>
      <c r="F143" s="1638">
        <f>F142+F137</f>
      </c>
      <c r="G143" s="1639">
        <f t="shared" si="215"/>
      </c>
      <c r="H143" s="1639">
        <f t="shared" si="275"/>
      </c>
      <c r="I143" s="1639">
        <f t="shared" si="336"/>
      </c>
      <c r="J143" s="1639">
        <f t="shared" si="10"/>
      </c>
      <c r="K143" s="1640">
        <f t="shared" si="60"/>
      </c>
      <c r="L143" s="1640">
        <f t="shared" si="94"/>
      </c>
      <c r="M143" s="1640">
        <f t="shared" si="125"/>
      </c>
      <c r="N143" s="1640">
        <f t="shared" si="185"/>
      </c>
      <c r="O143" s="1641">
        <f t="shared" si="245"/>
      </c>
      <c r="P143" s="1643">
        <f>(P142+P137)/2</f>
      </c>
      <c r="Q143" s="1643">
        <f>(Q142+Q137)/2</f>
      </c>
      <c r="R143" s="1638">
        <f>(R142+R137)/2</f>
      </c>
      <c r="S143" s="1641">
        <f>S142+S137</f>
      </c>
      <c r="T143" s="1641">
        <f>T142+T137</f>
      </c>
      <c r="U143" s="1641">
        <f>U142+U137</f>
      </c>
      <c r="V143" s="1641">
        <f>V142+V137</f>
      </c>
      <c r="W143" s="1641">
        <f>W142+W137</f>
      </c>
      <c r="X143" s="1641">
        <f>X142+X137</f>
      </c>
      <c r="Y143" s="1641">
        <f>Y142+Y137</f>
      </c>
      <c r="Z143" s="1641">
        <f>Z142+Z137</f>
      </c>
      <c r="AA143" s="1644">
        <f t="shared" si="367"/>
      </c>
      <c r="AB143" s="1645"/>
      <c r="AC143" s="1645"/>
      <c r="AD143" s="1646">
        <f>AD137+AD142</f>
      </c>
    </row>
    <row r="144">
      <c r="A144" s="1601" t="s">
        <v>1195</v>
      </c>
      <c r="B144" s="1601" t="s">
        <v>1196</v>
      </c>
      <c r="C144" s="1601"/>
      <c r="D144" s="1602" t="s">
        <v>1197</v>
      </c>
      <c r="E144" s="1602"/>
      <c r="F144" s="1602"/>
      <c r="G144" s="1602"/>
      <c r="H144" s="1602"/>
      <c r="I144" s="1602"/>
      <c r="J144" s="1603" t="s">
        <v>1198</v>
      </c>
      <c r="K144" s="1603"/>
      <c r="L144" s="1603"/>
      <c r="M144" s="1603"/>
      <c r="N144" s="1603"/>
      <c r="O144" s="1603"/>
      <c r="P144" s="1603"/>
      <c r="Q144" s="1603"/>
      <c r="R144" s="1603"/>
      <c r="S144" s="1603"/>
      <c r="T144" s="1603"/>
      <c r="U144" s="1603"/>
      <c r="V144" s="1603"/>
      <c r="W144" s="1603"/>
      <c r="X144" s="1603"/>
      <c r="Y144" s="1603"/>
      <c r="Z144" s="1603"/>
      <c r="AA144" s="1603"/>
      <c r="AB144" s="1603"/>
      <c r="AC144" s="1603"/>
      <c r="AD144" s="1604"/>
    </row>
    <row r="145">
      <c r="A145" s="1601"/>
      <c r="B145" s="1601" t="s">
        <v>1199</v>
      </c>
      <c r="C145" s="1601" t="s">
        <v>1200</v>
      </c>
      <c r="D145" s="1602" t="s">
        <v>1201</v>
      </c>
      <c r="E145" s="1605" t="s">
        <v>1202</v>
      </c>
      <c r="F145" s="1606" t="s">
        <v>1203</v>
      </c>
      <c r="G145" s="1607" t="s">
        <v>1204</v>
      </c>
      <c r="H145" s="1607" t="s">
        <v>1205</v>
      </c>
      <c r="I145" s="1607" t="s">
        <v>1206</v>
      </c>
      <c r="J145" s="1603" t="s">
        <v>1207</v>
      </c>
      <c r="K145" s="1608" t="s">
        <v>1208</v>
      </c>
      <c r="L145" s="1608" t="s">
        <v>1209</v>
      </c>
      <c r="M145" s="1608" t="s">
        <v>1210</v>
      </c>
      <c r="N145" s="1608" t="s">
        <v>1211</v>
      </c>
      <c r="O145" s="1609" t="s">
        <v>1212</v>
      </c>
      <c r="P145" s="1608" t="s">
        <v>1213</v>
      </c>
      <c r="Q145" s="1609" t="s">
        <v>1214</v>
      </c>
      <c r="R145" s="1603" t="s">
        <v>1215</v>
      </c>
      <c r="S145" s="1609" t="s">
        <v>1216</v>
      </c>
      <c r="T145" s="1609" t="s">
        <v>1217</v>
      </c>
      <c r="U145" s="1609" t="s">
        <v>1218</v>
      </c>
      <c r="V145" s="1609" t="s">
        <v>1219</v>
      </c>
      <c r="W145" s="1609" t="s">
        <v>1220</v>
      </c>
      <c r="X145" s="1609" t="s">
        <v>1221</v>
      </c>
      <c r="Y145" s="1609" t="s">
        <v>1222</v>
      </c>
      <c r="Z145" s="1609" t="s">
        <v>1223</v>
      </c>
      <c r="AA145" s="1610" t="s">
        <v>1224</v>
      </c>
      <c r="AB145" s="1604" t="s">
        <v>1225</v>
      </c>
      <c r="AC145" s="1604" t="s">
        <v>1226</v>
      </c>
      <c r="AD145" s="1611" t="s">
        <v>1227</v>
      </c>
    </row>
    <row r="146">
      <c r="A146" s="1612" t="s">
        <v>1259</v>
      </c>
      <c r="B146" s="1613" t="s">
        <v>1239</v>
      </c>
      <c r="C146" s="1613" t="s">
        <v>1230</v>
      </c>
      <c r="D146" s="1614">
        <v>1442.86</v>
      </c>
      <c r="E146" s="1615">
        <v>1</v>
      </c>
      <c r="F146" s="1614">
        <f t="shared" ref="F146:F149" si="168">E146*2400</f>
      </c>
      <c r="G146" s="1616">
        <f t="shared" ref="G146:G156" si="216">F146/D146</f>
      </c>
      <c r="H146" s="1616">
        <f t="shared" ref="H146:H156" si="276">D146/E146</f>
      </c>
      <c r="I146" s="1616">
        <f t="shared" ref="I146:I156" si="337">F146/E146</f>
      </c>
      <c r="J146" s="1617">
        <f t="shared" ref="J146:J156" si="11">D146/T146</f>
      </c>
      <c r="K146" s="1618">
        <f t="shared" ref="K146:K156" si="61">O146/S146*1</f>
      </c>
      <c r="L146" s="1618">
        <f t="shared" ref="L146:L156" si="95">T146/S146</f>
      </c>
      <c r="M146" s="1618">
        <f t="shared" ref="M146:M156" si="126">V146/S146</f>
      </c>
      <c r="N146" s="1618">
        <f t="shared" ref="N146:N156" si="186">W146/V146</f>
      </c>
      <c r="O146" s="1619">
        <f t="shared" ref="O146:O156" si="246">U146/P146</f>
      </c>
      <c r="P146" s="1620">
        <v>0.023</v>
      </c>
      <c r="Q146" s="1619">
        <v>41</v>
      </c>
      <c r="R146" s="1617">
        <f t="shared" ref="R146:R155" si="306">(D146/S146)*1000</f>
      </c>
      <c r="S146" s="1621">
        <v>17355</v>
      </c>
      <c r="T146" s="1621">
        <v>416</v>
      </c>
      <c r="U146" s="1621">
        <v>69</v>
      </c>
      <c r="V146" s="1621">
        <v>441</v>
      </c>
      <c r="W146" s="1621">
        <v>32</v>
      </c>
      <c r="X146" s="1621">
        <v>6</v>
      </c>
      <c r="Y146" s="1621">
        <v>0</v>
      </c>
      <c r="Z146" s="1621">
        <v>14</v>
      </c>
      <c r="AA146" s="1617">
        <f t="shared" ref="AA146:AA156" si="368">AD146*1000/D146</f>
      </c>
      <c r="AB146" s="1622" t="s">
        <v>1231</v>
      </c>
      <c r="AC146" s="1622" t="s">
        <v>1258</v>
      </c>
      <c r="AD146" s="1622">
        <v>12</v>
      </c>
    </row>
    <row r="147">
      <c r="A147" s="1612"/>
      <c r="B147" s="1613" t="s">
        <v>1239</v>
      </c>
      <c r="C147" s="1613" t="s">
        <v>1233</v>
      </c>
      <c r="D147" s="1614">
        <v>1237.94</v>
      </c>
      <c r="E147" s="1615">
        <v>0</v>
      </c>
      <c r="F147" s="1614">
        <f t="shared" si="168"/>
      </c>
      <c r="G147" s="1616">
        <f t="shared" si="216"/>
      </c>
      <c r="H147" s="1616">
        <f t="shared" si="276"/>
      </c>
      <c r="I147" s="1616">
        <f t="shared" si="337"/>
      </c>
      <c r="J147" s="1617">
        <f t="shared" si="11"/>
      </c>
      <c r="K147" s="1618">
        <f t="shared" si="61"/>
      </c>
      <c r="L147" s="1618">
        <f t="shared" si="95"/>
      </c>
      <c r="M147" s="1618">
        <f t="shared" si="126"/>
      </c>
      <c r="N147" s="1618">
        <f t="shared" si="186"/>
      </c>
      <c r="O147" s="1619">
        <f t="shared" si="246"/>
      </c>
      <c r="P147" s="1620">
        <v>0.0219</v>
      </c>
      <c r="Q147" s="1619">
        <v>35</v>
      </c>
      <c r="R147" s="1617">
        <f t="shared" si="306"/>
      </c>
      <c r="S147" s="1621">
        <v>13993</v>
      </c>
      <c r="T147" s="1621">
        <v>319</v>
      </c>
      <c r="U147" s="1621">
        <v>41</v>
      </c>
      <c r="V147" s="1621">
        <v>342</v>
      </c>
      <c r="W147" s="1621">
        <v>15</v>
      </c>
      <c r="X147" s="1621">
        <v>4</v>
      </c>
      <c r="Y147" s="1621">
        <v>1</v>
      </c>
      <c r="Z147" s="1648">
        <v>14</v>
      </c>
      <c r="AA147" s="1617">
        <f t="shared" si="368"/>
      </c>
      <c r="AB147" s="1622" t="s">
        <v>1231</v>
      </c>
      <c r="AC147" s="1622" t="s">
        <v>1258</v>
      </c>
      <c r="AD147" s="1622">
        <v>15</v>
      </c>
    </row>
    <row r="148">
      <c r="A148" s="1612"/>
      <c r="B148" s="1613" t="s">
        <v>1239</v>
      </c>
      <c r="C148" s="1613" t="s">
        <v>1234</v>
      </c>
      <c r="D148" s="1614">
        <v>1170.77</v>
      </c>
      <c r="E148" s="1615">
        <v>0</v>
      </c>
      <c r="F148" s="1614">
        <f t="shared" si="168"/>
      </c>
      <c r="G148" s="1616">
        <f t="shared" si="216"/>
      </c>
      <c r="H148" s="1616">
        <f t="shared" si="276"/>
      </c>
      <c r="I148" s="1616">
        <f t="shared" si="337"/>
      </c>
      <c r="J148" s="1617">
        <f t="shared" si="11"/>
      </c>
      <c r="K148" s="1618">
        <f t="shared" si="61"/>
      </c>
      <c r="L148" s="1618">
        <f t="shared" si="95"/>
      </c>
      <c r="M148" s="1618">
        <f t="shared" si="126"/>
      </c>
      <c r="N148" s="1618">
        <f t="shared" si="186"/>
      </c>
      <c r="O148" s="1619">
        <f t="shared" si="246"/>
      </c>
      <c r="P148" s="1620">
        <v>0.0311</v>
      </c>
      <c r="Q148" s="1619">
        <v>39</v>
      </c>
      <c r="R148" s="1617">
        <f t="shared" si="306"/>
      </c>
      <c r="S148" s="1621">
        <v>11133</v>
      </c>
      <c r="T148" s="1621">
        <v>261</v>
      </c>
      <c r="U148" s="1621">
        <v>52</v>
      </c>
      <c r="V148" s="1621">
        <v>274</v>
      </c>
      <c r="W148" s="1621">
        <v>19</v>
      </c>
      <c r="X148" s="1621">
        <v>0</v>
      </c>
      <c r="Y148" s="1621">
        <v>0</v>
      </c>
      <c r="Z148" s="1621">
        <v>7</v>
      </c>
      <c r="AA148" s="1617">
        <f t="shared" si="368"/>
      </c>
      <c r="AB148" s="1622" t="s">
        <v>1231</v>
      </c>
      <c r="AC148" s="1622" t="s">
        <v>1258</v>
      </c>
      <c r="AD148" s="1622">
        <v>18</v>
      </c>
    </row>
    <row r="149">
      <c r="A149" s="1612"/>
      <c r="B149" s="1613" t="s">
        <v>1239</v>
      </c>
      <c r="C149" s="1613" t="s">
        <v>1235</v>
      </c>
      <c r="D149" s="1614">
        <v>976.61</v>
      </c>
      <c r="E149" s="1615">
        <v>1</v>
      </c>
      <c r="F149" s="1614">
        <f t="shared" si="168"/>
      </c>
      <c r="G149" s="1616">
        <f t="shared" si="216"/>
      </c>
      <c r="H149" s="1616">
        <f t="shared" si="276"/>
      </c>
      <c r="I149" s="1616">
        <f t="shared" si="337"/>
      </c>
      <c r="J149" s="1617">
        <f t="shared" si="11"/>
      </c>
      <c r="K149" s="1618">
        <f t="shared" si="61"/>
      </c>
      <c r="L149" s="1618">
        <f t="shared" si="95"/>
      </c>
      <c r="M149" s="1618">
        <f t="shared" si="126"/>
      </c>
      <c r="N149" s="1618">
        <f t="shared" si="186"/>
      </c>
      <c r="O149" s="1619">
        <f t="shared" si="246"/>
      </c>
      <c r="P149" s="1620">
        <v>0.0528</v>
      </c>
      <c r="Q149" s="1619">
        <v>38</v>
      </c>
      <c r="R149" s="1617">
        <f t="shared" si="306"/>
      </c>
      <c r="S149" s="1621">
        <v>9613</v>
      </c>
      <c r="T149" s="1621">
        <v>262</v>
      </c>
      <c r="U149" s="1621">
        <v>48</v>
      </c>
      <c r="V149" s="1621">
        <v>273</v>
      </c>
      <c r="W149" s="1621">
        <v>24</v>
      </c>
      <c r="X149" s="1621">
        <v>0</v>
      </c>
      <c r="Y149" s="1621">
        <v>0</v>
      </c>
      <c r="Z149" s="1621">
        <v>13</v>
      </c>
      <c r="AA149" s="1617">
        <f t="shared" si="368"/>
      </c>
      <c r="AB149" s="1622" t="s">
        <v>1231</v>
      </c>
      <c r="AC149" s="1622" t="s">
        <v>1258</v>
      </c>
      <c r="AD149" s="1622">
        <v>8</v>
      </c>
    </row>
    <row r="150">
      <c r="A150" s="1612"/>
      <c r="B150" s="1623" t="s">
        <v>1238</v>
      </c>
      <c r="C150" s="1623"/>
      <c r="D150" s="1624">
        <f>SUM(D146:D149)</f>
      </c>
      <c r="E150" s="1647">
        <f>SUM(E146:E149)</f>
      </c>
      <c r="F150" s="1624">
        <f>SUM(F146:F149)</f>
      </c>
      <c r="G150" s="1625">
        <f t="shared" si="216"/>
      </c>
      <c r="H150" s="1625">
        <f t="shared" si="276"/>
      </c>
      <c r="I150" s="1625">
        <f t="shared" si="337"/>
      </c>
      <c r="J150" s="1625">
        <f t="shared" si="11"/>
      </c>
      <c r="K150" s="1626">
        <f t="shared" si="61"/>
      </c>
      <c r="L150" s="1626">
        <f t="shared" si="95"/>
      </c>
      <c r="M150" s="1626">
        <f t="shared" si="126"/>
      </c>
      <c r="N150" s="1626">
        <f t="shared" si="186"/>
      </c>
      <c r="O150" s="1627">
        <f t="shared" si="246"/>
      </c>
      <c r="P150" s="1626">
        <f>AVERAGE(P146:P149)</f>
      </c>
      <c r="Q150" s="1624">
        <f>AVERAGE(Q146:Q149)</f>
      </c>
      <c r="R150" s="1625">
        <f t="shared" si="306"/>
      </c>
      <c r="S150" s="1628">
        <f>SUM(S146:S149)</f>
      </c>
      <c r="T150" s="1628">
        <f>SUM(T146:T149)</f>
      </c>
      <c r="U150" s="1628">
        <f>SUM(U146:U149)</f>
      </c>
      <c r="V150" s="1628">
        <f>SUM(V146:V149)</f>
      </c>
      <c r="W150" s="1628">
        <f>SUM(W146:W149)</f>
      </c>
      <c r="X150" s="1628">
        <f>SUM(X146:X149)</f>
      </c>
      <c r="Y150" s="1628">
        <f>SUM(Y146:Y149)</f>
      </c>
      <c r="Z150" s="1628">
        <f>SUM(Z146:Z149)</f>
      </c>
      <c r="AA150" s="1629">
        <f t="shared" si="368"/>
      </c>
      <c r="AB150" s="1630"/>
      <c r="AC150" s="1630"/>
      <c r="AD150" s="1628">
        <f>SUM(AD146:AD149)</f>
      </c>
    </row>
    <row r="151">
      <c r="A151" s="1612"/>
      <c r="B151" s="1613" t="s">
        <v>1256</v>
      </c>
      <c r="C151" s="1631" t="s">
        <v>1237</v>
      </c>
      <c r="D151" s="1614">
        <v>1162.46</v>
      </c>
      <c r="E151" s="1615">
        <v>2</v>
      </c>
      <c r="F151" s="1614">
        <f t="shared" ref="F151:F154" si="169">E151*2400</f>
      </c>
      <c r="G151" s="1616">
        <f t="shared" si="216"/>
      </c>
      <c r="H151" s="1616">
        <f t="shared" si="276"/>
      </c>
      <c r="I151" s="1616">
        <f t="shared" si="337"/>
      </c>
      <c r="J151" s="1617">
        <f t="shared" si="11"/>
      </c>
      <c r="K151" s="1618">
        <f t="shared" si="61"/>
      </c>
      <c r="L151" s="1618">
        <f t="shared" si="95"/>
      </c>
      <c r="M151" s="1618">
        <f t="shared" si="126"/>
      </c>
      <c r="N151" s="1618">
        <f t="shared" si="186"/>
      </c>
      <c r="O151" s="1619">
        <f t="shared" si="246"/>
      </c>
      <c r="P151" s="1635">
        <v>0.168</v>
      </c>
      <c r="Q151" s="1619">
        <v>42</v>
      </c>
      <c r="R151" s="1617">
        <f t="shared" si="306"/>
      </c>
      <c r="S151" s="1621">
        <v>10094</v>
      </c>
      <c r="T151" s="1621">
        <v>213</v>
      </c>
      <c r="U151" s="1621">
        <v>43</v>
      </c>
      <c r="V151" s="1621">
        <v>222</v>
      </c>
      <c r="W151" s="1621">
        <v>64</v>
      </c>
      <c r="X151" s="1621">
        <v>4</v>
      </c>
      <c r="Y151" s="1621">
        <v>0</v>
      </c>
      <c r="Z151" s="1621">
        <v>16</v>
      </c>
      <c r="AA151" s="1617">
        <f t="shared" si="368"/>
      </c>
      <c r="AB151" s="1622" t="s">
        <v>1231</v>
      </c>
      <c r="AC151" s="1622" t="s">
        <v>1258</v>
      </c>
      <c r="AD151" s="1622">
        <v>13</v>
      </c>
    </row>
    <row r="152">
      <c r="A152" s="1612"/>
      <c r="B152" s="1613" t="s">
        <v>1256</v>
      </c>
      <c r="C152" s="1631" t="s">
        <v>1240</v>
      </c>
      <c r="D152" s="1614">
        <v>1016.37</v>
      </c>
      <c r="E152" s="1615">
        <v>3</v>
      </c>
      <c r="F152" s="1614">
        <f t="shared" si="169"/>
      </c>
      <c r="G152" s="1632">
        <f t="shared" si="216"/>
      </c>
      <c r="H152" s="1632">
        <f t="shared" si="276"/>
      </c>
      <c r="I152" s="1632">
        <f t="shared" si="337"/>
      </c>
      <c r="J152" s="1633">
        <f t="shared" si="11"/>
      </c>
      <c r="K152" s="1634">
        <f t="shared" si="61"/>
      </c>
      <c r="L152" s="1634">
        <f t="shared" si="95"/>
      </c>
      <c r="M152" s="1634">
        <f t="shared" si="126"/>
      </c>
      <c r="N152" s="1634">
        <f t="shared" si="186"/>
      </c>
      <c r="O152" s="1619">
        <f t="shared" si="246"/>
      </c>
      <c r="P152" s="1635">
        <v>0.1935</v>
      </c>
      <c r="Q152" s="1621">
        <v>49</v>
      </c>
      <c r="R152" s="1633">
        <f t="shared" si="306"/>
      </c>
      <c r="S152" s="1621">
        <v>9548</v>
      </c>
      <c r="T152" s="1621">
        <v>187</v>
      </c>
      <c r="U152" s="1621">
        <v>42</v>
      </c>
      <c r="V152" s="1621">
        <v>183</v>
      </c>
      <c r="W152" s="1621">
        <v>27</v>
      </c>
      <c r="X152" s="1621">
        <v>6</v>
      </c>
      <c r="Y152" s="1621">
        <v>0</v>
      </c>
      <c r="Z152" s="1621">
        <v>11</v>
      </c>
      <c r="AA152" s="1617">
        <f t="shared" si="368"/>
      </c>
      <c r="AB152" s="1622" t="s">
        <v>1231</v>
      </c>
      <c r="AC152" s="1622" t="s">
        <v>1258</v>
      </c>
      <c r="AD152" s="1622">
        <v>12</v>
      </c>
    </row>
    <row r="153">
      <c r="A153" s="1612"/>
      <c r="B153" s="1613" t="s">
        <v>1256</v>
      </c>
      <c r="C153" s="1631" t="s">
        <v>1241</v>
      </c>
      <c r="D153" s="1614">
        <v>963.63</v>
      </c>
      <c r="E153" s="1615">
        <v>4</v>
      </c>
      <c r="F153" s="1614">
        <f t="shared" si="169"/>
      </c>
      <c r="G153" s="1632">
        <f t="shared" si="216"/>
      </c>
      <c r="H153" s="1632">
        <f t="shared" si="276"/>
      </c>
      <c r="I153" s="1632">
        <f t="shared" si="337"/>
      </c>
      <c r="J153" s="1633">
        <f t="shared" si="11"/>
      </c>
      <c r="K153" s="1634">
        <f t="shared" si="61"/>
      </c>
      <c r="L153" s="1634">
        <f t="shared" si="95"/>
      </c>
      <c r="M153" s="1634">
        <f t="shared" si="126"/>
      </c>
      <c r="N153" s="1634">
        <f t="shared" si="186"/>
      </c>
      <c r="O153" s="1619">
        <f t="shared" si="246"/>
      </c>
      <c r="P153" s="1635">
        <v>0.1862</v>
      </c>
      <c r="Q153" s="1621">
        <v>56</v>
      </c>
      <c r="R153" s="1633">
        <f t="shared" si="306"/>
      </c>
      <c r="S153" s="1621">
        <v>8537</v>
      </c>
      <c r="T153" s="1621">
        <v>167</v>
      </c>
      <c r="U153" s="1621">
        <v>35</v>
      </c>
      <c r="V153" s="1621">
        <v>181</v>
      </c>
      <c r="W153" s="1621">
        <v>58</v>
      </c>
      <c r="X153" s="1621">
        <v>4</v>
      </c>
      <c r="Y153" s="1621">
        <v>1</v>
      </c>
      <c r="Z153" s="1621">
        <v>16</v>
      </c>
      <c r="AA153" s="1617">
        <f t="shared" si="368"/>
      </c>
      <c r="AB153" s="1622" t="s">
        <v>1231</v>
      </c>
      <c r="AC153" s="1622" t="s">
        <v>1258</v>
      </c>
      <c r="AD153" s="1622">
        <v>13</v>
      </c>
    </row>
    <row r="154">
      <c r="A154" s="1612"/>
      <c r="B154" s="1613" t="s">
        <v>1256</v>
      </c>
      <c r="C154" s="1631" t="s">
        <v>1242</v>
      </c>
      <c r="D154" s="1614">
        <v>736.85</v>
      </c>
      <c r="E154" s="1615">
        <v>2</v>
      </c>
      <c r="F154" s="1614">
        <f t="shared" si="169"/>
      </c>
      <c r="G154" s="1632">
        <f t="shared" si="216"/>
      </c>
      <c r="H154" s="1632">
        <f t="shared" si="276"/>
      </c>
      <c r="I154" s="1632">
        <f t="shared" si="337"/>
      </c>
      <c r="J154" s="1633">
        <f t="shared" si="11"/>
      </c>
      <c r="K154" s="1634">
        <f t="shared" si="61"/>
      </c>
      <c r="L154" s="1634">
        <f t="shared" si="95"/>
      </c>
      <c r="M154" s="1634">
        <f t="shared" si="126"/>
      </c>
      <c r="N154" s="1634">
        <f t="shared" si="186"/>
      </c>
      <c r="O154" s="1619">
        <f t="shared" si="246"/>
      </c>
      <c r="P154" s="1635">
        <v>0.2692</v>
      </c>
      <c r="Q154" s="1621">
        <v>59</v>
      </c>
      <c r="R154" s="1633">
        <f t="shared" si="306"/>
      </c>
      <c r="S154" s="1621">
        <v>6713</v>
      </c>
      <c r="T154" s="1621">
        <v>119</v>
      </c>
      <c r="U154" s="1621">
        <v>35</v>
      </c>
      <c r="V154" s="1621">
        <v>127</v>
      </c>
      <c r="W154" s="1621">
        <v>22</v>
      </c>
      <c r="X154" s="1621">
        <v>1</v>
      </c>
      <c r="Y154" s="1621">
        <v>0</v>
      </c>
      <c r="Z154" s="1621">
        <v>9</v>
      </c>
      <c r="AA154" s="1617">
        <f t="shared" si="368"/>
      </c>
      <c r="AB154" s="1622" t="s">
        <v>1231</v>
      </c>
      <c r="AC154" s="1622" t="s">
        <v>1258</v>
      </c>
      <c r="AD154" s="1622">
        <v>7</v>
      </c>
    </row>
    <row r="155">
      <c r="A155" s="1612"/>
      <c r="B155" s="1623" t="s">
        <v>1238</v>
      </c>
      <c r="C155" s="1623"/>
      <c r="D155" s="1624">
        <f>SUM(D151:D154)</f>
      </c>
      <c r="E155" s="1624">
        <f>SUM(E151:E154)</f>
      </c>
      <c r="F155" s="1624">
        <f>SUM(F151:F154)</f>
      </c>
      <c r="G155" s="1625">
        <f t="shared" si="216"/>
      </c>
      <c r="H155" s="1625">
        <f t="shared" si="276"/>
      </c>
      <c r="I155" s="1625">
        <f t="shared" si="337"/>
      </c>
      <c r="J155" s="1625">
        <f t="shared" si="11"/>
      </c>
      <c r="K155" s="1626">
        <f t="shared" si="61"/>
      </c>
      <c r="L155" s="1626">
        <f t="shared" si="95"/>
      </c>
      <c r="M155" s="1626">
        <f t="shared" si="126"/>
      </c>
      <c r="N155" s="1626">
        <f t="shared" si="186"/>
      </c>
      <c r="O155" s="1627">
        <f t="shared" si="246"/>
      </c>
      <c r="P155" s="1626">
        <f>AVERAGE(P151:P154)</f>
      </c>
      <c r="Q155" s="1624">
        <f>AVERAGE(Q151:Q154)</f>
      </c>
      <c r="R155" s="1624">
        <f t="shared" si="306"/>
      </c>
      <c r="S155" s="1627">
        <f>SUM(S151:S154)</f>
      </c>
      <c r="T155" s="1627">
        <f>SUM(T151:T154)</f>
      </c>
      <c r="U155" s="1627">
        <f>SUM(U151:U154)</f>
      </c>
      <c r="V155" s="1627">
        <f>SUM(V151:V154)</f>
      </c>
      <c r="W155" s="1627">
        <f>SUM(W151:W154)</f>
      </c>
      <c r="X155" s="1627">
        <f>SUM(X151:X154)</f>
      </c>
      <c r="Y155" s="1627">
        <f>SUM(Y151:Y154)</f>
      </c>
      <c r="Z155" s="1627">
        <f>SUM(Z151:Z154)</f>
      </c>
      <c r="AA155" s="1629">
        <f t="shared" si="368"/>
      </c>
      <c r="AB155" s="1630"/>
      <c r="AC155" s="1630"/>
      <c r="AD155" s="1636">
        <f>SUM(AD151:AD154)</f>
      </c>
    </row>
    <row r="156">
      <c r="A156" s="1612"/>
      <c r="B156" s="1637" t="s">
        <v>1243</v>
      </c>
      <c r="C156" s="1637"/>
      <c r="D156" s="1638">
        <f>D155+D150</f>
      </c>
      <c r="E156" s="1638">
        <f>E155+E150</f>
      </c>
      <c r="F156" s="1638">
        <f>F155+F150</f>
      </c>
      <c r="G156" s="1639">
        <f t="shared" si="216"/>
      </c>
      <c r="H156" s="1639">
        <f t="shared" si="276"/>
      </c>
      <c r="I156" s="1639">
        <f t="shared" si="337"/>
      </c>
      <c r="J156" s="1639">
        <f t="shared" si="11"/>
      </c>
      <c r="K156" s="1640">
        <f t="shared" si="61"/>
      </c>
      <c r="L156" s="1640">
        <f t="shared" si="95"/>
      </c>
      <c r="M156" s="1640">
        <f t="shared" si="126"/>
      </c>
      <c r="N156" s="1640">
        <f t="shared" si="186"/>
      </c>
      <c r="O156" s="1641">
        <f t="shared" si="246"/>
      </c>
      <c r="P156" s="1643">
        <f>(P155+P150)/2</f>
      </c>
      <c r="Q156" s="1643">
        <f>(Q155+Q150)/2</f>
      </c>
      <c r="R156" s="1638">
        <f>(R155+R150)/2</f>
      </c>
      <c r="S156" s="1641">
        <f>S155+S150</f>
      </c>
      <c r="T156" s="1641">
        <f>T155+T150</f>
      </c>
      <c r="U156" s="1641">
        <f>U155+U150</f>
      </c>
      <c r="V156" s="1641">
        <f>V155+V150</f>
      </c>
      <c r="W156" s="1641">
        <f>W155+W150</f>
      </c>
      <c r="X156" s="1641">
        <f>X155+X150</f>
      </c>
      <c r="Y156" s="1641">
        <f>Y155+Y150</f>
      </c>
      <c r="Z156" s="1641">
        <f>Z155+Z150</f>
      </c>
      <c r="AA156" s="1644">
        <f t="shared" si="368"/>
      </c>
      <c r="AB156" s="1645"/>
      <c r="AC156" s="1645"/>
      <c r="AD156" s="1646">
        <f>AD150+AD155</f>
      </c>
    </row>
    <row r="157">
      <c r="A157" s="1601" t="s">
        <v>1195</v>
      </c>
      <c r="B157" s="1601" t="s">
        <v>1196</v>
      </c>
      <c r="C157" s="1601"/>
      <c r="D157" s="1602" t="s">
        <v>1197</v>
      </c>
      <c r="E157" s="1602"/>
      <c r="F157" s="1602"/>
      <c r="G157" s="1602"/>
      <c r="H157" s="1602"/>
      <c r="I157" s="1602"/>
      <c r="J157" s="1603" t="s">
        <v>1198</v>
      </c>
      <c r="K157" s="1603"/>
      <c r="L157" s="1603"/>
      <c r="M157" s="1603"/>
      <c r="N157" s="1603"/>
      <c r="O157" s="1603"/>
      <c r="P157" s="1603"/>
      <c r="Q157" s="1603"/>
      <c r="R157" s="1603"/>
      <c r="S157" s="1603"/>
      <c r="T157" s="1603"/>
      <c r="U157" s="1603"/>
      <c r="V157" s="1603"/>
      <c r="W157" s="1603"/>
      <c r="X157" s="1603"/>
      <c r="Y157" s="1603"/>
      <c r="Z157" s="1603"/>
      <c r="AA157" s="1603"/>
      <c r="AB157" s="1603"/>
      <c r="AC157" s="1603"/>
      <c r="AD157" s="1604"/>
    </row>
    <row r="158">
      <c r="A158" s="1601"/>
      <c r="B158" s="1601" t="s">
        <v>1199</v>
      </c>
      <c r="C158" s="1601" t="s">
        <v>1200</v>
      </c>
      <c r="D158" s="1602" t="s">
        <v>1201</v>
      </c>
      <c r="E158" s="1605" t="s">
        <v>1202</v>
      </c>
      <c r="F158" s="1606" t="s">
        <v>1203</v>
      </c>
      <c r="G158" s="1607" t="s">
        <v>1204</v>
      </c>
      <c r="H158" s="1607" t="s">
        <v>1205</v>
      </c>
      <c r="I158" s="1607" t="s">
        <v>1206</v>
      </c>
      <c r="J158" s="1603" t="s">
        <v>1207</v>
      </c>
      <c r="K158" s="1608" t="s">
        <v>1208</v>
      </c>
      <c r="L158" s="1608" t="s">
        <v>1209</v>
      </c>
      <c r="M158" s="1608" t="s">
        <v>1210</v>
      </c>
      <c r="N158" s="1608" t="s">
        <v>1211</v>
      </c>
      <c r="O158" s="1609" t="s">
        <v>1212</v>
      </c>
      <c r="P158" s="1608" t="s">
        <v>1213</v>
      </c>
      <c r="Q158" s="1609" t="s">
        <v>1214</v>
      </c>
      <c r="R158" s="1603" t="s">
        <v>1215</v>
      </c>
      <c r="S158" s="1609" t="s">
        <v>1216</v>
      </c>
      <c r="T158" s="1609" t="s">
        <v>1217</v>
      </c>
      <c r="U158" s="1609" t="s">
        <v>1218</v>
      </c>
      <c r="V158" s="1609" t="s">
        <v>1219</v>
      </c>
      <c r="W158" s="1609" t="s">
        <v>1220</v>
      </c>
      <c r="X158" s="1609" t="s">
        <v>1221</v>
      </c>
      <c r="Y158" s="1609" t="s">
        <v>1222</v>
      </c>
      <c r="Z158" s="1609" t="s">
        <v>1223</v>
      </c>
      <c r="AA158" s="1610" t="s">
        <v>1224</v>
      </c>
      <c r="AB158" s="1604" t="s">
        <v>1225</v>
      </c>
      <c r="AC158" s="1604" t="s">
        <v>1226</v>
      </c>
      <c r="AD158" s="1611" t="s">
        <v>1227</v>
      </c>
    </row>
    <row r="159">
      <c r="A159" s="1612" t="s">
        <v>1260</v>
      </c>
      <c r="B159" s="1613" t="s">
        <v>1239</v>
      </c>
      <c r="C159" s="1613" t="s">
        <v>1230</v>
      </c>
      <c r="D159" s="1614">
        <v>1447.75</v>
      </c>
      <c r="E159" s="1615">
        <v>0</v>
      </c>
      <c r="F159" s="1614">
        <f>E159*2400</f>
      </c>
      <c r="G159" s="1616">
        <f t="shared" ref="G159:G167" si="217">F159/D159</f>
      </c>
      <c r="H159" s="1616">
        <f t="shared" ref="H159:H167" si="277">D159/E159</f>
      </c>
      <c r="I159" s="1616">
        <f t="shared" ref="I159:I167" si="338">F159/E159</f>
      </c>
      <c r="J159" s="1617">
        <f t="shared" ref="J159:J167" si="12">D159/T159</f>
      </c>
      <c r="K159" s="1618">
        <f t="shared" ref="K159:K167" si="62">O159/S159*1</f>
      </c>
      <c r="L159" s="1618">
        <f t="shared" ref="L159:L167" si="96">T159/S159</f>
      </c>
      <c r="M159" s="1618">
        <f t="shared" ref="M159:M167" si="127">V159/S159</f>
      </c>
      <c r="N159" s="1618">
        <f t="shared" ref="N159:N167" si="187">W159/V159</f>
      </c>
      <c r="O159" s="1619">
        <f t="shared" ref="O159:O167" si="247">U159/P159</f>
      </c>
      <c r="P159" s="1620">
        <v>0.0162</v>
      </c>
      <c r="Q159" s="1619">
        <v>48</v>
      </c>
      <c r="R159" s="1617">
        <f t="shared" ref="R159:R166" si="307">(D159/S159)*1000</f>
      </c>
      <c r="S159" s="1621">
        <v>14097</v>
      </c>
      <c r="T159" s="1621">
        <v>283</v>
      </c>
      <c r="U159" s="1621">
        <v>51</v>
      </c>
      <c r="V159" s="1621">
        <v>276</v>
      </c>
      <c r="W159" s="1621">
        <v>26</v>
      </c>
      <c r="X159" s="1621">
        <v>2</v>
      </c>
      <c r="Y159" s="1621">
        <v>0</v>
      </c>
      <c r="Z159" s="1621">
        <v>15</v>
      </c>
      <c r="AA159" s="1617">
        <f t="shared" ref="AA159:AA167" si="369">AD159*1000/D159</f>
      </c>
      <c r="AB159" s="1622" t="s">
        <v>1231</v>
      </c>
      <c r="AC159" s="1622" t="s">
        <v>1258</v>
      </c>
      <c r="AD159" s="1622">
        <v>15</v>
      </c>
    </row>
    <row r="160">
      <c r="A160" s="1612"/>
      <c r="B160" s="1623" t="s">
        <v>1238</v>
      </c>
      <c r="C160" s="1623"/>
      <c r="D160" s="1624">
        <f>SUM(D159)</f>
      </c>
      <c r="E160" s="1647">
        <f>SUM(E159)</f>
      </c>
      <c r="F160" s="1624">
        <f>SUM(F159)</f>
      </c>
      <c r="G160" s="1625">
        <f t="shared" si="217"/>
      </c>
      <c r="H160" s="1625">
        <f t="shared" si="277"/>
      </c>
      <c r="I160" s="1625">
        <f t="shared" si="338"/>
      </c>
      <c r="J160" s="1625">
        <f t="shared" si="12"/>
      </c>
      <c r="K160" s="1626">
        <f t="shared" si="62"/>
      </c>
      <c r="L160" s="1626">
        <f t="shared" si="96"/>
      </c>
      <c r="M160" s="1626">
        <f t="shared" si="127"/>
      </c>
      <c r="N160" s="1626">
        <f t="shared" si="187"/>
      </c>
      <c r="O160" s="1627">
        <f t="shared" si="247"/>
      </c>
      <c r="P160" s="1626">
        <f>AVERAGE(P159)</f>
      </c>
      <c r="Q160" s="1624">
        <f>AVERAGE(Q159)</f>
      </c>
      <c r="R160" s="1625">
        <f t="shared" si="307"/>
      </c>
      <c r="S160" s="1628">
        <f>SUM(S159)</f>
      </c>
      <c r="T160" s="1628">
        <f>SUM(T159)</f>
      </c>
      <c r="U160" s="1628">
        <f>SUM(U159)</f>
      </c>
      <c r="V160" s="1628">
        <f>SUM(V159)</f>
      </c>
      <c r="W160" s="1628">
        <f>SUM(W159)</f>
      </c>
      <c r="X160" s="1628">
        <f>SUM(X159)</f>
      </c>
      <c r="Y160" s="1628">
        <f>SUM(Y159)</f>
      </c>
      <c r="Z160" s="1628">
        <f>SUM(Z159)</f>
      </c>
      <c r="AA160" s="1629">
        <f t="shared" si="369"/>
      </c>
      <c r="AB160" s="1630"/>
      <c r="AC160" s="1630"/>
      <c r="AD160" s="1628">
        <f>SUM(AD159)</f>
      </c>
    </row>
    <row r="161">
      <c r="A161" s="1612"/>
      <c r="B161" s="1613" t="s">
        <v>1256</v>
      </c>
      <c r="C161" s="1613" t="s">
        <v>1235</v>
      </c>
      <c r="D161" s="1614">
        <v>1030.86</v>
      </c>
      <c r="E161" s="1615">
        <v>1</v>
      </c>
      <c r="F161" s="1614">
        <f t="shared" ref="F161:F165" si="170">E161*2400</f>
      </c>
      <c r="G161" s="1616">
        <f t="shared" si="217"/>
      </c>
      <c r="H161" s="1616">
        <f t="shared" si="277"/>
      </c>
      <c r="I161" s="1616">
        <f t="shared" si="338"/>
      </c>
      <c r="J161" s="1617">
        <f t="shared" si="12"/>
      </c>
      <c r="K161" s="1618">
        <f t="shared" si="62"/>
      </c>
      <c r="L161" s="1618">
        <f t="shared" si="96"/>
      </c>
      <c r="M161" s="1618">
        <f t="shared" si="127"/>
      </c>
      <c r="N161" s="1618">
        <f t="shared" si="187"/>
      </c>
      <c r="O161" s="1619">
        <f t="shared" si="247"/>
      </c>
      <c r="P161" s="1635">
        <v>0.0173</v>
      </c>
      <c r="Q161" s="1619">
        <v>48</v>
      </c>
      <c r="R161" s="1617">
        <f t="shared" si="307"/>
      </c>
      <c r="S161" s="1621">
        <v>10862</v>
      </c>
      <c r="T161" s="1621">
        <v>172</v>
      </c>
      <c r="U161" s="1621">
        <v>25</v>
      </c>
      <c r="V161" s="1621">
        <v>175</v>
      </c>
      <c r="W161" s="1621">
        <v>22</v>
      </c>
      <c r="X161" s="1621">
        <v>1</v>
      </c>
      <c r="Y161" s="1621">
        <v>0</v>
      </c>
      <c r="Z161" s="1621">
        <v>14</v>
      </c>
      <c r="AA161" s="1617">
        <f t="shared" si="369"/>
      </c>
      <c r="AB161" s="1622" t="s">
        <v>1231</v>
      </c>
      <c r="AC161" s="1622" t="s">
        <v>1258</v>
      </c>
      <c r="AD161" s="1622">
        <v>9</v>
      </c>
    </row>
    <row customHeight="true" ht="18.452380952380953" r="162">
      <c r="A162" s="1612"/>
      <c r="B162" s="1613" t="s">
        <v>1256</v>
      </c>
      <c r="C162" s="1631" t="s">
        <v>1237</v>
      </c>
      <c r="D162" s="1614">
        <v>1470.84</v>
      </c>
      <c r="E162" s="1615">
        <v>2</v>
      </c>
      <c r="F162" s="1614">
        <f t="shared" si="170"/>
      </c>
      <c r="G162" s="1616">
        <f t="shared" si="217"/>
      </c>
      <c r="H162" s="1616">
        <f t="shared" si="277"/>
      </c>
      <c r="I162" s="1616">
        <f t="shared" si="338"/>
      </c>
      <c r="J162" s="1617">
        <f t="shared" si="12"/>
      </c>
      <c r="K162" s="1618">
        <f t="shared" si="62"/>
      </c>
      <c r="L162" s="1618">
        <f t="shared" si="96"/>
      </c>
      <c r="M162" s="1618">
        <f t="shared" si="127"/>
      </c>
      <c r="N162" s="1618">
        <f t="shared" si="187"/>
      </c>
      <c r="O162" s="1619">
        <f t="shared" si="247"/>
      </c>
      <c r="P162" s="1635">
        <v>0.0337</v>
      </c>
      <c r="Q162" s="1619">
        <v>53</v>
      </c>
      <c r="R162" s="1617">
        <f t="shared" si="307"/>
      </c>
      <c r="S162" s="1621">
        <v>12126</v>
      </c>
      <c r="T162" s="1621">
        <v>422</v>
      </c>
      <c r="U162" s="1621">
        <v>60</v>
      </c>
      <c r="V162" s="1621">
        <v>446</v>
      </c>
      <c r="W162" s="1621">
        <v>65</v>
      </c>
      <c r="X162" s="1621">
        <v>3</v>
      </c>
      <c r="Y162" s="1621">
        <v>2</v>
      </c>
      <c r="Z162" s="1621">
        <v>12</v>
      </c>
      <c r="AA162" s="1617">
        <f t="shared" si="369"/>
      </c>
      <c r="AB162" s="1622" t="s">
        <v>1231</v>
      </c>
      <c r="AC162" s="1622" t="s">
        <v>1258</v>
      </c>
      <c r="AD162" s="1622">
        <v>19</v>
      </c>
    </row>
    <row r="163">
      <c r="A163" s="1612"/>
      <c r="B163" s="1613" t="s">
        <v>1256</v>
      </c>
      <c r="C163" s="1631" t="s">
        <v>1240</v>
      </c>
      <c r="D163" s="1614">
        <v>1261.77</v>
      </c>
      <c r="E163" s="1615">
        <v>1</v>
      </c>
      <c r="F163" s="1614">
        <f t="shared" si="170"/>
      </c>
      <c r="G163" s="1632">
        <f t="shared" si="217"/>
      </c>
      <c r="H163" s="1632">
        <f t="shared" si="277"/>
      </c>
      <c r="I163" s="1632">
        <f t="shared" si="338"/>
      </c>
      <c r="J163" s="1633">
        <f t="shared" si="12"/>
      </c>
      <c r="K163" s="1634">
        <f t="shared" si="62"/>
      </c>
      <c r="L163" s="1634">
        <f t="shared" si="96"/>
      </c>
      <c r="M163" s="1634">
        <f t="shared" si="127"/>
      </c>
      <c r="N163" s="1634">
        <f t="shared" si="187"/>
      </c>
      <c r="O163" s="1619">
        <f t="shared" si="247"/>
      </c>
      <c r="P163" s="1635">
        <v>0.0319</v>
      </c>
      <c r="Q163" s="1621">
        <v>46</v>
      </c>
      <c r="R163" s="1633">
        <f t="shared" si="307"/>
      </c>
      <c r="S163" s="1621">
        <v>10974</v>
      </c>
      <c r="T163" s="1621">
        <v>490</v>
      </c>
      <c r="U163" s="1621">
        <v>53</v>
      </c>
      <c r="V163" s="1621">
        <v>496</v>
      </c>
      <c r="W163" s="1621">
        <v>24</v>
      </c>
      <c r="X163" s="1621">
        <v>3</v>
      </c>
      <c r="Y163" s="1621">
        <v>1</v>
      </c>
      <c r="Z163" s="1621">
        <v>16</v>
      </c>
      <c r="AA163" s="1617">
        <f t="shared" si="369"/>
      </c>
      <c r="AB163" s="1622" t="s">
        <v>1231</v>
      </c>
      <c r="AC163" s="1622" t="s">
        <v>1258</v>
      </c>
      <c r="AD163" s="1622">
        <v>10</v>
      </c>
    </row>
    <row r="164">
      <c r="A164" s="1612"/>
      <c r="B164" s="1613" t="s">
        <v>1256</v>
      </c>
      <c r="C164" s="1631" t="s">
        <v>1241</v>
      </c>
      <c r="D164" s="1614">
        <v>1211.23</v>
      </c>
      <c r="E164" s="1615">
        <v>2</v>
      </c>
      <c r="F164" s="1614">
        <f t="shared" si="170"/>
      </c>
      <c r="G164" s="1632">
        <f t="shared" si="217"/>
      </c>
      <c r="H164" s="1632">
        <f t="shared" si="277"/>
      </c>
      <c r="I164" s="1632">
        <f t="shared" si="338"/>
      </c>
      <c r="J164" s="1633">
        <f t="shared" si="12"/>
      </c>
      <c r="K164" s="1634">
        <f t="shared" si="62"/>
      </c>
      <c r="L164" s="1634">
        <f t="shared" si="96"/>
      </c>
      <c r="M164" s="1634">
        <f t="shared" si="127"/>
      </c>
      <c r="N164" s="1634">
        <f t="shared" si="187"/>
      </c>
      <c r="O164" s="1619">
        <f t="shared" si="247"/>
      </c>
      <c r="P164" s="1635">
        <v>0.0298</v>
      </c>
      <c r="Q164" s="1621">
        <v>45</v>
      </c>
      <c r="R164" s="1633">
        <f t="shared" si="307"/>
      </c>
      <c r="S164" s="1621">
        <v>10136</v>
      </c>
      <c r="T164" s="1621">
        <v>492</v>
      </c>
      <c r="U164" s="1621">
        <v>50</v>
      </c>
      <c r="V164" s="1621">
        <v>531</v>
      </c>
      <c r="W164" s="1621">
        <v>60</v>
      </c>
      <c r="X164" s="1621">
        <v>3</v>
      </c>
      <c r="Y164" s="1621">
        <v>0</v>
      </c>
      <c r="Z164" s="1621">
        <v>11</v>
      </c>
      <c r="AA164" s="1617">
        <f t="shared" si="369"/>
      </c>
      <c r="AB164" s="1622" t="s">
        <v>1231</v>
      </c>
      <c r="AC164" s="1622" t="s">
        <v>1258</v>
      </c>
      <c r="AD164" s="1622">
        <v>16</v>
      </c>
    </row>
    <row r="165">
      <c r="A165" s="1612"/>
      <c r="B165" s="1613" t="s">
        <v>1256</v>
      </c>
      <c r="C165" s="1631" t="s">
        <v>1242</v>
      </c>
      <c r="D165" s="1614">
        <v>763.55</v>
      </c>
      <c r="E165" s="1615">
        <v>1</v>
      </c>
      <c r="F165" s="1614">
        <f t="shared" si="170"/>
      </c>
      <c r="G165" s="1632">
        <f t="shared" si="217"/>
      </c>
      <c r="H165" s="1632">
        <f t="shared" si="277"/>
      </c>
      <c r="I165" s="1632">
        <f t="shared" si="338"/>
      </c>
      <c r="J165" s="1633">
        <f t="shared" si="12"/>
      </c>
      <c r="K165" s="1634">
        <f t="shared" si="62"/>
      </c>
      <c r="L165" s="1634">
        <f t="shared" si="96"/>
      </c>
      <c r="M165" s="1634">
        <f t="shared" si="127"/>
      </c>
      <c r="N165" s="1634">
        <f t="shared" si="187"/>
      </c>
      <c r="O165" s="1619">
        <f t="shared" si="247"/>
      </c>
      <c r="P165" s="1635">
        <v>0.0285</v>
      </c>
      <c r="Q165" s="1621">
        <v>47</v>
      </c>
      <c r="R165" s="1633">
        <f t="shared" si="307"/>
      </c>
      <c r="S165" s="1621">
        <v>6197</v>
      </c>
      <c r="T165" s="1621">
        <v>285</v>
      </c>
      <c r="U165" s="1621">
        <v>32</v>
      </c>
      <c r="V165" s="1621">
        <v>307</v>
      </c>
      <c r="W165" s="1621">
        <v>33</v>
      </c>
      <c r="X165" s="1621">
        <v>2</v>
      </c>
      <c r="Y165" s="1621">
        <v>1</v>
      </c>
      <c r="Z165" s="1621">
        <v>6</v>
      </c>
      <c r="AA165" s="1617">
        <f t="shared" si="369"/>
      </c>
      <c r="AB165" s="1622" t="s">
        <v>1231</v>
      </c>
      <c r="AC165" s="1622" t="s">
        <v>1258</v>
      </c>
      <c r="AD165" s="1622">
        <v>11</v>
      </c>
    </row>
    <row r="166">
      <c r="A166" s="1612"/>
      <c r="B166" s="1623" t="s">
        <v>1238</v>
      </c>
      <c r="C166" s="1623"/>
      <c r="D166" s="1624">
        <f>SUM(D161:D165)</f>
      </c>
      <c r="E166" s="1624">
        <f>SUM(E161:E165)</f>
      </c>
      <c r="F166" s="1624">
        <f>SUM(F161:F165)</f>
      </c>
      <c r="G166" s="1625">
        <f t="shared" si="217"/>
      </c>
      <c r="H166" s="1625">
        <f t="shared" si="277"/>
      </c>
      <c r="I166" s="1625">
        <f t="shared" si="338"/>
      </c>
      <c r="J166" s="1625">
        <f t="shared" si="12"/>
      </c>
      <c r="K166" s="1626">
        <f t="shared" si="62"/>
      </c>
      <c r="L166" s="1626">
        <f t="shared" si="96"/>
      </c>
      <c r="M166" s="1626">
        <f t="shared" si="127"/>
      </c>
      <c r="N166" s="1626">
        <f t="shared" si="187"/>
      </c>
      <c r="O166" s="1627">
        <f t="shared" si="247"/>
      </c>
      <c r="P166" s="1626">
        <f>AVERAGE(P161:P165)</f>
      </c>
      <c r="Q166" s="1624">
        <f>AVERAGE(Q161:Q165)</f>
      </c>
      <c r="R166" s="1624">
        <f t="shared" si="307"/>
      </c>
      <c r="S166" s="1627">
        <f>SUM(S161:S165)</f>
      </c>
      <c r="T166" s="1627">
        <f>SUM(T161:T165)</f>
      </c>
      <c r="U166" s="1627">
        <f>SUM(U161:U165)</f>
      </c>
      <c r="V166" s="1627">
        <f>SUM(V161:V165)</f>
      </c>
      <c r="W166" s="1627">
        <f>SUM(W161:W165)</f>
      </c>
      <c r="X166" s="1627">
        <f>SUM(X161:X165)</f>
      </c>
      <c r="Y166" s="1627">
        <f>SUM(Y161:Y165)</f>
      </c>
      <c r="Z166" s="1627">
        <f>SUM(Z161:Z165)</f>
      </c>
      <c r="AA166" s="1629">
        <f t="shared" si="369"/>
      </c>
      <c r="AB166" s="1630"/>
      <c r="AC166" s="1630"/>
      <c r="AD166" s="1636">
        <f>SUM(AD161:AD165)</f>
      </c>
    </row>
    <row r="167">
      <c r="A167" s="1612"/>
      <c r="B167" s="1637" t="s">
        <v>1243</v>
      </c>
      <c r="C167" s="1637"/>
      <c r="D167" s="1638">
        <f>D166+D160</f>
      </c>
      <c r="E167" s="1638">
        <f>E166+E160</f>
      </c>
      <c r="F167" s="1638">
        <f>F166+F160</f>
      </c>
      <c r="G167" s="1639">
        <f t="shared" si="217"/>
      </c>
      <c r="H167" s="1639">
        <f t="shared" si="277"/>
      </c>
      <c r="I167" s="1639">
        <f t="shared" si="338"/>
      </c>
      <c r="J167" s="1639">
        <f t="shared" si="12"/>
      </c>
      <c r="K167" s="1640">
        <f t="shared" si="62"/>
      </c>
      <c r="L167" s="1640">
        <f t="shared" si="96"/>
      </c>
      <c r="M167" s="1640">
        <f t="shared" si="127"/>
      </c>
      <c r="N167" s="1640">
        <f t="shared" si="187"/>
      </c>
      <c r="O167" s="1641">
        <f t="shared" si="247"/>
      </c>
      <c r="P167" s="1643">
        <f>(P166+P160)/2</f>
      </c>
      <c r="Q167" s="1643">
        <f>(Q166+Q160)/2</f>
      </c>
      <c r="R167" s="1638">
        <f>(R166+R160)/2</f>
      </c>
      <c r="S167" s="1641">
        <f>S166+S160</f>
      </c>
      <c r="T167" s="1641">
        <f>T166+T160</f>
      </c>
      <c r="U167" s="1641">
        <f>U166+U160</f>
      </c>
      <c r="V167" s="1641">
        <f>V166+V160</f>
      </c>
      <c r="W167" s="1641">
        <f>W166+W160</f>
      </c>
      <c r="X167" s="1641">
        <f>X166+X160</f>
      </c>
      <c r="Y167" s="1641">
        <f>Y166+Y160</f>
      </c>
      <c r="Z167" s="1641">
        <f>Z166+Z160</f>
      </c>
      <c r="AA167" s="1644">
        <f t="shared" si="369"/>
      </c>
      <c r="AB167" s="1645"/>
      <c r="AC167" s="1645"/>
      <c r="AD167" s="1646">
        <f>AD160+AD166</f>
      </c>
    </row>
    <row r="168">
      <c r="A168" s="1601" t="s">
        <v>1195</v>
      </c>
      <c r="B168" s="1601" t="s">
        <v>1196</v>
      </c>
      <c r="C168" s="1601"/>
      <c r="D168" s="1602" t="s">
        <v>1197</v>
      </c>
      <c r="E168" s="1602"/>
      <c r="F168" s="1602"/>
      <c r="G168" s="1602"/>
      <c r="H168" s="1602"/>
      <c r="I168" s="1602"/>
      <c r="J168" s="1603" t="s">
        <v>1198</v>
      </c>
      <c r="K168" s="1603"/>
      <c r="L168" s="1603"/>
      <c r="M168" s="1603"/>
      <c r="N168" s="1603"/>
      <c r="O168" s="1603"/>
      <c r="P168" s="1603"/>
      <c r="Q168" s="1603"/>
      <c r="R168" s="1603"/>
      <c r="S168" s="1603"/>
      <c r="T168" s="1603"/>
      <c r="U168" s="1603"/>
      <c r="V168" s="1603"/>
      <c r="W168" s="1603"/>
      <c r="X168" s="1603"/>
      <c r="Y168" s="1603"/>
      <c r="Z168" s="1603"/>
      <c r="AA168" s="1603"/>
      <c r="AB168" s="1603"/>
      <c r="AC168" s="1603"/>
      <c r="AD168" s="1604"/>
    </row>
    <row r="169">
      <c r="A169" s="1601"/>
      <c r="B169" s="1601" t="s">
        <v>1199</v>
      </c>
      <c r="C169" s="1601" t="s">
        <v>1200</v>
      </c>
      <c r="D169" s="1602" t="s">
        <v>1201</v>
      </c>
      <c r="E169" s="1605" t="s">
        <v>1202</v>
      </c>
      <c r="F169" s="1606" t="s">
        <v>1203</v>
      </c>
      <c r="G169" s="1607" t="s">
        <v>1204</v>
      </c>
      <c r="H169" s="1607" t="s">
        <v>1205</v>
      </c>
      <c r="I169" s="1607" t="s">
        <v>1206</v>
      </c>
      <c r="J169" s="1603" t="s">
        <v>1207</v>
      </c>
      <c r="K169" s="1608" t="s">
        <v>1208</v>
      </c>
      <c r="L169" s="1608" t="s">
        <v>1209</v>
      </c>
      <c r="M169" s="1608" t="s">
        <v>1210</v>
      </c>
      <c r="N169" s="1608" t="s">
        <v>1211</v>
      </c>
      <c r="O169" s="1609" t="s">
        <v>1212</v>
      </c>
      <c r="P169" s="1608" t="s">
        <v>1213</v>
      </c>
      <c r="Q169" s="1609" t="s">
        <v>1214</v>
      </c>
      <c r="R169" s="1603" t="s">
        <v>1215</v>
      </c>
      <c r="S169" s="1609" t="s">
        <v>1216</v>
      </c>
      <c r="T169" s="1609" t="s">
        <v>1217</v>
      </c>
      <c r="U169" s="1609" t="s">
        <v>1218</v>
      </c>
      <c r="V169" s="1609" t="s">
        <v>1219</v>
      </c>
      <c r="W169" s="1609" t="s">
        <v>1220</v>
      </c>
      <c r="X169" s="1609" t="s">
        <v>1221</v>
      </c>
      <c r="Y169" s="1609" t="s">
        <v>1222</v>
      </c>
      <c r="Z169" s="1609" t="s">
        <v>1223</v>
      </c>
      <c r="AA169" s="1610" t="s">
        <v>1224</v>
      </c>
      <c r="AB169" s="1604" t="s">
        <v>1225</v>
      </c>
      <c r="AC169" s="1604" t="s">
        <v>1226</v>
      </c>
      <c r="AD169" s="1611" t="s">
        <v>1227</v>
      </c>
    </row>
    <row r="170">
      <c r="A170" s="1612" t="s">
        <v>1261</v>
      </c>
      <c r="B170" s="1613" t="s">
        <v>1239</v>
      </c>
      <c r="C170" s="1613" t="s">
        <v>1262</v>
      </c>
      <c r="D170" s="1614">
        <v>1476.04</v>
      </c>
      <c r="E170" s="1615">
        <v>1</v>
      </c>
      <c r="F170" s="1614">
        <f t="shared" ref="F170:F174" si="171">E170*2400</f>
      </c>
      <c r="G170" s="1616">
        <f t="shared" ref="G170:G182" si="218">F170/D170</f>
      </c>
      <c r="H170" s="1616">
        <f t="shared" ref="H170:H182" si="278">D170/E170</f>
      </c>
      <c r="I170" s="1616">
        <f t="shared" ref="I170:I182" si="339">F170/E170</f>
      </c>
      <c r="J170" s="1617">
        <f t="shared" ref="J170:J182" si="13">D170/T170</f>
      </c>
      <c r="K170" s="1618">
        <f t="shared" ref="K170:K182" si="63">O170/S170*1</f>
      </c>
      <c r="L170" s="1618">
        <f t="shared" ref="L170:L182" si="97">T170/S170</f>
      </c>
      <c r="M170" s="1618">
        <f t="shared" ref="M170:M182" si="128">V170/S170</f>
      </c>
      <c r="N170" s="1618">
        <f t="shared" ref="N170:N182" si="188">W170/V170</f>
      </c>
      <c r="O170" s="1619">
        <f t="shared" ref="O170:O182" si="248">U170/P170</f>
      </c>
      <c r="P170" s="1620">
        <v>0.0177</v>
      </c>
      <c r="Q170" s="1619">
        <v>47</v>
      </c>
      <c r="R170" s="1617">
        <f t="shared" ref="R170:R181" si="308">(D170/S170)*1000</f>
      </c>
      <c r="S170" s="1621">
        <v>17945</v>
      </c>
      <c r="T170" s="1621">
        <v>410</v>
      </c>
      <c r="U170" s="1621">
        <v>62</v>
      </c>
      <c r="V170" s="1621">
        <v>444</v>
      </c>
      <c r="W170" s="1621">
        <v>50</v>
      </c>
      <c r="X170" s="1621">
        <v>5</v>
      </c>
      <c r="Y170" s="1621">
        <v>1</v>
      </c>
      <c r="Z170" s="1621">
        <v>9</v>
      </c>
      <c r="AA170" s="1617">
        <f t="shared" ref="AA170:AA182" si="370">AD170*1000/D170</f>
      </c>
      <c r="AB170" s="1622" t="s">
        <v>1231</v>
      </c>
      <c r="AC170" s="1622" t="s">
        <v>1253</v>
      </c>
      <c r="AD170" s="1622">
        <v>28</v>
      </c>
    </row>
    <row r="171">
      <c r="A171" s="1612"/>
      <c r="B171" s="1613" t="s">
        <v>1239</v>
      </c>
      <c r="C171" s="1613" t="s">
        <v>1230</v>
      </c>
      <c r="D171" s="1614">
        <v>1353.48</v>
      </c>
      <c r="E171" s="1615">
        <v>0</v>
      </c>
      <c r="F171" s="1614">
        <f t="shared" si="171"/>
      </c>
      <c r="G171" s="1616">
        <f t="shared" si="218"/>
      </c>
      <c r="H171" s="1616">
        <f t="shared" si="278"/>
      </c>
      <c r="I171" s="1616">
        <f t="shared" si="339"/>
      </c>
      <c r="J171" s="1617">
        <f t="shared" si="13"/>
      </c>
      <c r="K171" s="1618">
        <f t="shared" si="63"/>
      </c>
      <c r="L171" s="1618">
        <f t="shared" si="97"/>
      </c>
      <c r="M171" s="1618">
        <f t="shared" si="128"/>
      </c>
      <c r="N171" s="1618">
        <f t="shared" si="188"/>
      </c>
      <c r="O171" s="1619">
        <f t="shared" si="248"/>
      </c>
      <c r="P171" s="1620">
        <v>0.0268</v>
      </c>
      <c r="Q171" s="1619">
        <v>51</v>
      </c>
      <c r="R171" s="1617">
        <f t="shared" si="308"/>
      </c>
      <c r="S171" s="1621">
        <v>15563</v>
      </c>
      <c r="T171" s="1621">
        <v>393</v>
      </c>
      <c r="U171" s="1621">
        <v>54</v>
      </c>
      <c r="V171" s="1621">
        <v>420</v>
      </c>
      <c r="W171" s="1621">
        <v>39</v>
      </c>
      <c r="X171" s="1621">
        <v>3</v>
      </c>
      <c r="Y171" s="1621">
        <v>1</v>
      </c>
      <c r="Z171" s="1621">
        <v>16</v>
      </c>
      <c r="AA171" s="1617">
        <f t="shared" si="370"/>
      </c>
      <c r="AB171" s="1622" t="s">
        <v>1231</v>
      </c>
      <c r="AC171" s="1622" t="s">
        <v>1258</v>
      </c>
      <c r="AD171" s="1622">
        <v>17</v>
      </c>
    </row>
    <row customHeight="true" ht="18.452380952380953" r="172">
      <c r="A172" s="1612"/>
      <c r="B172" s="1613" t="s">
        <v>1239</v>
      </c>
      <c r="C172" s="1613" t="s">
        <v>1233</v>
      </c>
      <c r="D172" s="1614">
        <v>1156.15</v>
      </c>
      <c r="E172" s="1615">
        <v>1</v>
      </c>
      <c r="F172" s="1614">
        <f t="shared" si="171"/>
      </c>
      <c r="G172" s="1616">
        <f t="shared" si="218"/>
      </c>
      <c r="H172" s="1616">
        <f t="shared" si="278"/>
      </c>
      <c r="I172" s="1616">
        <f t="shared" si="339"/>
      </c>
      <c r="J172" s="1617">
        <f t="shared" si="13"/>
      </c>
      <c r="K172" s="1618">
        <f t="shared" si="63"/>
      </c>
      <c r="L172" s="1618">
        <f t="shared" si="97"/>
      </c>
      <c r="M172" s="1618">
        <f t="shared" si="128"/>
      </c>
      <c r="N172" s="1618">
        <f t="shared" si="188"/>
      </c>
      <c r="O172" s="1619">
        <f t="shared" si="248"/>
      </c>
      <c r="P172" s="1620">
        <v>0.032</v>
      </c>
      <c r="Q172" s="1619">
        <v>59</v>
      </c>
      <c r="R172" s="1617">
        <f t="shared" si="308"/>
      </c>
      <c r="S172" s="1621">
        <v>11095</v>
      </c>
      <c r="T172" s="1621">
        <v>238</v>
      </c>
      <c r="U172" s="1621">
        <v>42</v>
      </c>
      <c r="V172" s="1621">
        <v>267</v>
      </c>
      <c r="W172" s="1621">
        <v>35</v>
      </c>
      <c r="X172" s="1621">
        <v>2</v>
      </c>
      <c r="Y172" s="1621">
        <v>1</v>
      </c>
      <c r="Z172" s="1621">
        <v>10</v>
      </c>
      <c r="AA172" s="1617">
        <f t="shared" si="370"/>
      </c>
      <c r="AB172" s="1622" t="s">
        <v>1231</v>
      </c>
      <c r="AC172" s="1622" t="s">
        <v>1258</v>
      </c>
      <c r="AD172" s="1622">
        <v>13</v>
      </c>
    </row>
    <row r="173">
      <c r="A173" s="1612"/>
      <c r="B173" s="1613" t="s">
        <v>1239</v>
      </c>
      <c r="C173" s="1613" t="s">
        <v>1234</v>
      </c>
      <c r="D173" s="1614">
        <v>764.99</v>
      </c>
      <c r="E173" s="1615">
        <v>1</v>
      </c>
      <c r="F173" s="1614">
        <f t="shared" si="171"/>
      </c>
      <c r="G173" s="1616">
        <f t="shared" si="218"/>
      </c>
      <c r="H173" s="1616">
        <f t="shared" si="278"/>
      </c>
      <c r="I173" s="1616">
        <f t="shared" si="339"/>
      </c>
      <c r="J173" s="1617">
        <f t="shared" si="13"/>
      </c>
      <c r="K173" s="1618">
        <f t="shared" si="63"/>
      </c>
      <c r="L173" s="1618">
        <f t="shared" si="97"/>
      </c>
      <c r="M173" s="1618">
        <f t="shared" si="128"/>
      </c>
      <c r="N173" s="1618">
        <f t="shared" si="188"/>
      </c>
      <c r="O173" s="1619">
        <f t="shared" si="248"/>
      </c>
      <c r="P173" s="1620">
        <v>0.0091</v>
      </c>
      <c r="Q173" s="1619">
        <v>62</v>
      </c>
      <c r="R173" s="1617">
        <f t="shared" si="308"/>
      </c>
      <c r="S173" s="1621">
        <v>6946</v>
      </c>
      <c r="T173" s="1621">
        <v>184</v>
      </c>
      <c r="U173" s="1621">
        <v>18</v>
      </c>
      <c r="V173" s="1621">
        <v>186</v>
      </c>
      <c r="W173" s="1621">
        <v>18</v>
      </c>
      <c r="X173" s="1621">
        <v>1</v>
      </c>
      <c r="Y173" s="1621">
        <v>1</v>
      </c>
      <c r="Z173" s="1621">
        <v>2</v>
      </c>
      <c r="AA173" s="1617">
        <f t="shared" si="370"/>
      </c>
      <c r="AB173" s="1622" t="s">
        <v>1231</v>
      </c>
      <c r="AC173" s="1622" t="s">
        <v>1258</v>
      </c>
      <c r="AD173" s="1622">
        <v>10</v>
      </c>
    </row>
    <row r="174">
      <c r="A174" s="1612"/>
      <c r="B174" s="1613" t="s">
        <v>1239</v>
      </c>
      <c r="C174" s="1613" t="s">
        <v>1235</v>
      </c>
      <c r="D174" s="1614">
        <v>1141.67</v>
      </c>
      <c r="E174" s="1615">
        <v>0</v>
      </c>
      <c r="F174" s="1614">
        <f t="shared" si="171"/>
      </c>
      <c r="G174" s="1616">
        <f t="shared" si="218"/>
      </c>
      <c r="H174" s="1616">
        <f t="shared" si="278"/>
      </c>
      <c r="I174" s="1616">
        <f t="shared" si="339"/>
      </c>
      <c r="J174" s="1617">
        <f t="shared" si="13"/>
      </c>
      <c r="K174" s="1618">
        <f t="shared" si="63"/>
      </c>
      <c r="L174" s="1618">
        <f t="shared" si="97"/>
      </c>
      <c r="M174" s="1618">
        <f t="shared" si="128"/>
      </c>
      <c r="N174" s="1618">
        <f t="shared" si="188"/>
      </c>
      <c r="O174" s="1619">
        <f t="shared" si="248"/>
      </c>
      <c r="P174" s="1620">
        <v>0.018</v>
      </c>
      <c r="Q174" s="1619">
        <v>57</v>
      </c>
      <c r="R174" s="1617">
        <f t="shared" si="308"/>
      </c>
      <c r="S174" s="1621">
        <v>9256</v>
      </c>
      <c r="T174" s="1621">
        <v>359</v>
      </c>
      <c r="U174" s="1621">
        <v>33</v>
      </c>
      <c r="V174" s="1621">
        <v>381</v>
      </c>
      <c r="W174" s="1621">
        <v>27</v>
      </c>
      <c r="X174" s="1621">
        <v>1</v>
      </c>
      <c r="Y174" s="1621">
        <v>1</v>
      </c>
      <c r="Z174" s="1621">
        <v>5</v>
      </c>
      <c r="AA174" s="1617">
        <f t="shared" si="370"/>
      </c>
      <c r="AB174" s="1622" t="s">
        <v>1231</v>
      </c>
      <c r="AC174" s="1622" t="s">
        <v>1258</v>
      </c>
      <c r="AD174" s="1622">
        <v>9</v>
      </c>
    </row>
    <row r="175">
      <c r="A175" s="1612"/>
      <c r="B175" s="1623" t="s">
        <v>1238</v>
      </c>
      <c r="C175" s="1623"/>
      <c r="D175" s="1624">
        <f>SUM(D170:D174)</f>
      </c>
      <c r="E175" s="1647">
        <f>SUM(E170:E174)</f>
      </c>
      <c r="F175" s="1624">
        <f>SUM(F170:F174)</f>
      </c>
      <c r="G175" s="1625">
        <f t="shared" si="218"/>
      </c>
      <c r="H175" s="1625">
        <f t="shared" si="278"/>
      </c>
      <c r="I175" s="1625">
        <f t="shared" si="339"/>
      </c>
      <c r="J175" s="1625">
        <f t="shared" si="13"/>
      </c>
      <c r="K175" s="1626">
        <f t="shared" si="63"/>
      </c>
      <c r="L175" s="1626">
        <f t="shared" si="97"/>
      </c>
      <c r="M175" s="1626">
        <f t="shared" si="128"/>
      </c>
      <c r="N175" s="1626">
        <f t="shared" si="188"/>
      </c>
      <c r="O175" s="1627">
        <f t="shared" si="248"/>
      </c>
      <c r="P175" s="1626">
        <f>AVERAGE(P170:P174)</f>
      </c>
      <c r="Q175" s="1624">
        <f>AVERAGE(Q170:Q174)</f>
      </c>
      <c r="R175" s="1625">
        <f t="shared" si="308"/>
      </c>
      <c r="S175" s="1628">
        <f>SUM(S170:S174)</f>
      </c>
      <c r="T175" s="1628">
        <f>SUM(T170:T174)</f>
      </c>
      <c r="U175" s="1628">
        <f>SUM(U170:U174)</f>
      </c>
      <c r="V175" s="1628">
        <f>SUM(V170:V174)</f>
      </c>
      <c r="W175" s="1628">
        <f>SUM(W170:W174)</f>
      </c>
      <c r="X175" s="1628">
        <f>SUM(X170:X174)</f>
      </c>
      <c r="Y175" s="1628">
        <f>SUM(Y170:Y174)</f>
      </c>
      <c r="Z175" s="1628">
        <f>SUM(Z170:Z174)</f>
      </c>
      <c r="AA175" s="1629">
        <f t="shared" si="370"/>
      </c>
      <c r="AB175" s="1630"/>
      <c r="AC175" s="1630"/>
      <c r="AD175" s="1628">
        <f>SUM(AD170:AD174)</f>
      </c>
    </row>
    <row r="176">
      <c r="A176" s="1612"/>
      <c r="B176" s="1613" t="s">
        <v>1256</v>
      </c>
      <c r="C176" s="1631" t="s">
        <v>1237</v>
      </c>
      <c r="D176" s="1614">
        <v>1352.23</v>
      </c>
      <c r="E176" s="1615">
        <v>2</v>
      </c>
      <c r="F176" s="1614">
        <f t="shared" ref="F176:F180" si="172">E176*2400</f>
      </c>
      <c r="G176" s="1616">
        <f t="shared" si="218"/>
      </c>
      <c r="H176" s="1616">
        <f t="shared" si="278"/>
      </c>
      <c r="I176" s="1616">
        <f t="shared" si="339"/>
      </c>
      <c r="J176" s="1617">
        <f t="shared" si="13"/>
      </c>
      <c r="K176" s="1618">
        <f t="shared" si="63"/>
      </c>
      <c r="L176" s="1618">
        <f t="shared" si="97"/>
      </c>
      <c r="M176" s="1618">
        <f t="shared" si="128"/>
      </c>
      <c r="N176" s="1618">
        <f t="shared" si="188"/>
      </c>
      <c r="O176" s="1619">
        <f t="shared" si="248"/>
      </c>
      <c r="P176" s="1635">
        <v>0.0276</v>
      </c>
      <c r="Q176" s="1619">
        <v>54</v>
      </c>
      <c r="R176" s="1617">
        <f t="shared" si="308"/>
      </c>
      <c r="S176" s="1621">
        <v>10840</v>
      </c>
      <c r="T176" s="1621">
        <v>434</v>
      </c>
      <c r="U176" s="1621">
        <v>51</v>
      </c>
      <c r="V176" s="1621">
        <v>466</v>
      </c>
      <c r="W176" s="1621">
        <v>25</v>
      </c>
      <c r="X176" s="1621">
        <v>2</v>
      </c>
      <c r="Y176" s="1621">
        <v>1</v>
      </c>
      <c r="Z176" s="1621">
        <v>11</v>
      </c>
      <c r="AA176" s="1617">
        <f t="shared" si="370"/>
      </c>
      <c r="AB176" s="1622" t="s">
        <v>1231</v>
      </c>
      <c r="AC176" s="1622" t="s">
        <v>1258</v>
      </c>
      <c r="AD176" s="1622">
        <v>11</v>
      </c>
    </row>
    <row customHeight="true" ht="18.452380952380953" r="177">
      <c r="A177" s="1612"/>
      <c r="B177" s="1613" t="s">
        <v>1256</v>
      </c>
      <c r="C177" s="1631" t="s">
        <v>1240</v>
      </c>
      <c r="D177" s="1614">
        <v>1354.84</v>
      </c>
      <c r="E177" s="1615">
        <v>1</v>
      </c>
      <c r="F177" s="1614">
        <f t="shared" si="172"/>
      </c>
      <c r="G177" s="1632">
        <f t="shared" si="218"/>
      </c>
      <c r="H177" s="1632">
        <f t="shared" si="278"/>
      </c>
      <c r="I177" s="1632">
        <f t="shared" si="339"/>
      </c>
      <c r="J177" s="1633">
        <f t="shared" si="13"/>
      </c>
      <c r="K177" s="1634">
        <f t="shared" si="63"/>
      </c>
      <c r="L177" s="1634">
        <f t="shared" si="97"/>
      </c>
      <c r="M177" s="1634">
        <f t="shared" si="128"/>
      </c>
      <c r="N177" s="1634">
        <f t="shared" si="188"/>
      </c>
      <c r="O177" s="1619">
        <f t="shared" si="248"/>
      </c>
      <c r="P177" s="1635">
        <v>0.0982</v>
      </c>
      <c r="Q177" s="1621">
        <v>56</v>
      </c>
      <c r="R177" s="1633">
        <f t="shared" si="308"/>
      </c>
      <c r="S177" s="1621">
        <v>9179</v>
      </c>
      <c r="T177" s="1621">
        <v>275</v>
      </c>
      <c r="U177" s="1621">
        <v>48</v>
      </c>
      <c r="V177" s="1621">
        <v>291</v>
      </c>
      <c r="W177" s="1621">
        <v>28</v>
      </c>
      <c r="X177" s="1621">
        <v>5</v>
      </c>
      <c r="Y177" s="1621">
        <v>0</v>
      </c>
      <c r="Z177" s="1621">
        <v>6</v>
      </c>
      <c r="AA177" s="1617">
        <f t="shared" si="370"/>
      </c>
      <c r="AB177" s="1622" t="s">
        <v>1231</v>
      </c>
      <c r="AC177" s="1622" t="s">
        <v>1258</v>
      </c>
      <c r="AD177" s="1622">
        <v>12</v>
      </c>
    </row>
    <row r="178">
      <c r="A178" s="1612"/>
      <c r="B178" s="1613" t="s">
        <v>1256</v>
      </c>
      <c r="C178" s="1631" t="s">
        <v>1241</v>
      </c>
      <c r="D178" s="1614">
        <v>1165.01</v>
      </c>
      <c r="E178" s="1615">
        <v>0</v>
      </c>
      <c r="F178" s="1614">
        <f t="shared" si="172"/>
      </c>
      <c r="G178" s="1632">
        <f t="shared" si="218"/>
      </c>
      <c r="H178" s="1632">
        <f t="shared" si="278"/>
      </c>
      <c r="I178" s="1632">
        <f t="shared" si="339"/>
      </c>
      <c r="J178" s="1633">
        <f t="shared" si="13"/>
      </c>
      <c r="K178" s="1634">
        <f t="shared" si="63"/>
      </c>
      <c r="L178" s="1634">
        <f t="shared" si="97"/>
      </c>
      <c r="M178" s="1634">
        <f t="shared" si="128"/>
      </c>
      <c r="N178" s="1634">
        <f t="shared" si="188"/>
      </c>
      <c r="O178" s="1619">
        <f t="shared" si="248"/>
      </c>
      <c r="P178" s="1635">
        <v>0.145</v>
      </c>
      <c r="Q178" s="1621">
        <v>57</v>
      </c>
      <c r="R178" s="1633">
        <f t="shared" si="308"/>
      </c>
      <c r="S178" s="1621">
        <v>8869</v>
      </c>
      <c r="T178" s="1621">
        <v>248</v>
      </c>
      <c r="U178" s="1621">
        <v>39</v>
      </c>
      <c r="V178" s="1621">
        <v>264</v>
      </c>
      <c r="W178" s="1621">
        <v>22</v>
      </c>
      <c r="X178" s="1621">
        <v>0</v>
      </c>
      <c r="Y178" s="1621">
        <v>0</v>
      </c>
      <c r="Z178" s="1621">
        <v>12</v>
      </c>
      <c r="AA178" s="1617">
        <f t="shared" si="370"/>
      </c>
      <c r="AB178" s="1622" t="s">
        <v>1231</v>
      </c>
      <c r="AC178" s="1622" t="s">
        <v>1258</v>
      </c>
      <c r="AD178" s="1622">
        <v>8</v>
      </c>
    </row>
    <row r="179">
      <c r="A179" s="1612"/>
      <c r="B179" s="1613" t="s">
        <v>1256</v>
      </c>
      <c r="C179" s="1631" t="s">
        <v>1242</v>
      </c>
      <c r="D179" s="1614">
        <v>843.92</v>
      </c>
      <c r="E179" s="1615">
        <v>0</v>
      </c>
      <c r="F179" s="1614">
        <f t="shared" si="172"/>
      </c>
      <c r="G179" s="1632">
        <f t="shared" si="218"/>
      </c>
      <c r="H179" s="1632">
        <f t="shared" si="278"/>
      </c>
      <c r="I179" s="1632">
        <f t="shared" si="339"/>
      </c>
      <c r="J179" s="1633">
        <f t="shared" si="13"/>
      </c>
      <c r="K179" s="1634">
        <f t="shared" si="63"/>
      </c>
      <c r="L179" s="1634">
        <f t="shared" si="97"/>
      </c>
      <c r="M179" s="1634">
        <f t="shared" si="128"/>
      </c>
      <c r="N179" s="1634">
        <f t="shared" si="188"/>
      </c>
      <c r="O179" s="1619">
        <f t="shared" si="248"/>
      </c>
      <c r="P179" s="1635">
        <v>0.1048</v>
      </c>
      <c r="Q179" s="1621">
        <v>59</v>
      </c>
      <c r="R179" s="1633">
        <f t="shared" si="308"/>
      </c>
      <c r="S179" s="1621">
        <v>7483</v>
      </c>
      <c r="T179" s="1621">
        <v>221</v>
      </c>
      <c r="U179" s="1621">
        <v>26</v>
      </c>
      <c r="V179" s="1621">
        <v>245</v>
      </c>
      <c r="W179" s="1621">
        <v>39</v>
      </c>
      <c r="X179" s="1621">
        <v>2</v>
      </c>
      <c r="Y179" s="1621">
        <v>1</v>
      </c>
      <c r="Z179" s="1621">
        <v>9</v>
      </c>
      <c r="AA179" s="1617">
        <f t="shared" si="370"/>
      </c>
      <c r="AB179" s="1622" t="s">
        <v>1231</v>
      </c>
      <c r="AC179" s="1622" t="s">
        <v>1258</v>
      </c>
      <c r="AD179" s="1622">
        <v>8</v>
      </c>
    </row>
    <row r="180">
      <c r="A180" s="1612"/>
      <c r="B180" s="1613" t="s">
        <v>1256</v>
      </c>
      <c r="C180" s="1631" t="s">
        <v>1263</v>
      </c>
      <c r="D180" s="1614">
        <v>647.13</v>
      </c>
      <c r="E180" s="1615">
        <v>2</v>
      </c>
      <c r="F180" s="1614">
        <f t="shared" si="172"/>
      </c>
      <c r="G180" s="1632">
        <f t="shared" si="218"/>
      </c>
      <c r="H180" s="1632">
        <f t="shared" si="278"/>
      </c>
      <c r="I180" s="1632">
        <f t="shared" si="339"/>
      </c>
      <c r="J180" s="1633">
        <f t="shared" si="13"/>
      </c>
      <c r="K180" s="1634">
        <f t="shared" si="63"/>
      </c>
      <c r="L180" s="1634">
        <f t="shared" si="97"/>
      </c>
      <c r="M180" s="1634">
        <f t="shared" si="128"/>
      </c>
      <c r="N180" s="1634">
        <f t="shared" si="188"/>
      </c>
      <c r="O180" s="1619">
        <f t="shared" si="248"/>
      </c>
      <c r="P180" s="1635">
        <v>0.0504</v>
      </c>
      <c r="Q180" s="1621">
        <v>60</v>
      </c>
      <c r="R180" s="1633">
        <f t="shared" si="308"/>
      </c>
      <c r="S180" s="1621">
        <v>6093</v>
      </c>
      <c r="T180" s="1621">
        <v>219</v>
      </c>
      <c r="U180" s="1621">
        <v>41</v>
      </c>
      <c r="V180" s="1621">
        <v>235</v>
      </c>
      <c r="W180" s="1621">
        <v>27</v>
      </c>
      <c r="X180" s="1621">
        <v>6</v>
      </c>
      <c r="Y180" s="1621">
        <v>0</v>
      </c>
      <c r="Z180" s="1621">
        <v>7</v>
      </c>
      <c r="AA180" s="1617">
        <f t="shared" si="370"/>
      </c>
      <c r="AB180" s="1622" t="s">
        <v>1231</v>
      </c>
      <c r="AC180" s="1622" t="s">
        <v>1258</v>
      </c>
      <c r="AD180" s="1622">
        <v>4</v>
      </c>
    </row>
    <row r="181">
      <c r="A181" s="1612"/>
      <c r="B181" s="1623" t="s">
        <v>1238</v>
      </c>
      <c r="C181" s="1623"/>
      <c r="D181" s="1624">
        <f>SUM(D176:D180)</f>
      </c>
      <c r="E181" s="1624">
        <f>SUM(E176:E180)</f>
      </c>
      <c r="F181" s="1624">
        <f>SUM(F176:F180)</f>
      </c>
      <c r="G181" s="1625">
        <f t="shared" si="218"/>
      </c>
      <c r="H181" s="1625">
        <f t="shared" si="278"/>
      </c>
      <c r="I181" s="1625">
        <f t="shared" si="339"/>
      </c>
      <c r="J181" s="1625">
        <f t="shared" si="13"/>
      </c>
      <c r="K181" s="1626">
        <f t="shared" si="63"/>
      </c>
      <c r="L181" s="1626">
        <f t="shared" si="97"/>
      </c>
      <c r="M181" s="1626">
        <f t="shared" si="128"/>
      </c>
      <c r="N181" s="1626">
        <f t="shared" si="188"/>
      </c>
      <c r="O181" s="1627">
        <f t="shared" si="248"/>
      </c>
      <c r="P181" s="1626">
        <f>AVERAGE(P176:P180)</f>
      </c>
      <c r="Q181" s="1624">
        <f>AVERAGE(Q176:Q180)</f>
      </c>
      <c r="R181" s="1624">
        <f t="shared" si="308"/>
      </c>
      <c r="S181" s="1627">
        <f>SUM(S176:S180)</f>
      </c>
      <c r="T181" s="1627">
        <f>SUM(T176:T180)</f>
      </c>
      <c r="U181" s="1627">
        <f>SUM(U176:U180)</f>
      </c>
      <c r="V181" s="1627">
        <f>SUM(V176:V180)</f>
      </c>
      <c r="W181" s="1627">
        <f>SUM(W176:W180)</f>
      </c>
      <c r="X181" s="1627">
        <f>SUM(X176:X180)</f>
      </c>
      <c r="Y181" s="1627">
        <f>SUM(Y176:Y180)</f>
      </c>
      <c r="Z181" s="1627">
        <f>SUM(Z176:Z180)</f>
      </c>
      <c r="AA181" s="1629">
        <f t="shared" si="370"/>
      </c>
      <c r="AB181" s="1630"/>
      <c r="AC181" s="1630"/>
      <c r="AD181" s="1636">
        <f>SUM(AD176:AD180)</f>
      </c>
    </row>
    <row r="182">
      <c r="A182" s="1612"/>
      <c r="B182" s="1637" t="s">
        <v>1243</v>
      </c>
      <c r="C182" s="1637"/>
      <c r="D182" s="1638">
        <f>D181+D175</f>
      </c>
      <c r="E182" s="1638">
        <f>E181+E175</f>
      </c>
      <c r="F182" s="1638">
        <f>F181+F175</f>
      </c>
      <c r="G182" s="1639">
        <f t="shared" si="218"/>
      </c>
      <c r="H182" s="1639">
        <f t="shared" si="278"/>
      </c>
      <c r="I182" s="1639">
        <f t="shared" si="339"/>
      </c>
      <c r="J182" s="1639">
        <f t="shared" si="13"/>
      </c>
      <c r="K182" s="1640">
        <f t="shared" si="63"/>
      </c>
      <c r="L182" s="1640">
        <f t="shared" si="97"/>
      </c>
      <c r="M182" s="1640">
        <f t="shared" si="128"/>
      </c>
      <c r="N182" s="1640">
        <f t="shared" si="188"/>
      </c>
      <c r="O182" s="1641">
        <f t="shared" si="248"/>
      </c>
      <c r="P182" s="1643">
        <f>(P181+P175)/2</f>
      </c>
      <c r="Q182" s="1643">
        <f>(Q181+Q175)/2</f>
      </c>
      <c r="R182" s="1638">
        <f>(R181+R175)/2</f>
      </c>
      <c r="S182" s="1641">
        <f>S181+S175</f>
      </c>
      <c r="T182" s="1641">
        <f>T181+T175</f>
      </c>
      <c r="U182" s="1641">
        <f>U181+U175</f>
      </c>
      <c r="V182" s="1641">
        <f>V181+V175</f>
      </c>
      <c r="W182" s="1641">
        <f>W181+W175</f>
      </c>
      <c r="X182" s="1641">
        <f>X181+X175</f>
      </c>
      <c r="Y182" s="1641">
        <f>Y181+Y175</f>
      </c>
      <c r="Z182" s="1641">
        <f>Z181+Z175</f>
      </c>
      <c r="AA182" s="1644">
        <f t="shared" si="370"/>
      </c>
      <c r="AB182" s="1645"/>
      <c r="AC182" s="1645"/>
      <c r="AD182" s="1646">
        <f>AD175+AD181</f>
      </c>
    </row>
    <row r="183">
      <c r="A183" s="1601" t="s">
        <v>1195</v>
      </c>
      <c r="B183" s="1601" t="s">
        <v>1196</v>
      </c>
      <c r="C183" s="1601"/>
      <c r="D183" s="1602" t="s">
        <v>1197</v>
      </c>
      <c r="E183" s="1602"/>
      <c r="F183" s="1602"/>
      <c r="G183" s="1602"/>
      <c r="H183" s="1602"/>
      <c r="I183" s="1602"/>
      <c r="J183" s="1603" t="s">
        <v>1198</v>
      </c>
      <c r="K183" s="1603"/>
      <c r="L183" s="1603"/>
      <c r="M183" s="1603"/>
      <c r="N183" s="1603"/>
      <c r="O183" s="1603"/>
      <c r="P183" s="1603"/>
      <c r="Q183" s="1603"/>
      <c r="R183" s="1603"/>
      <c r="S183" s="1603"/>
      <c r="T183" s="1603"/>
      <c r="U183" s="1603"/>
      <c r="V183" s="1603"/>
      <c r="W183" s="1603"/>
      <c r="X183" s="1603"/>
      <c r="Y183" s="1603"/>
      <c r="Z183" s="1603"/>
      <c r="AA183" s="1603"/>
      <c r="AB183" s="1603"/>
      <c r="AC183" s="1603"/>
      <c r="AD183" s="1604"/>
    </row>
    <row r="184">
      <c r="A184" s="1601"/>
      <c r="B184" s="1601" t="s">
        <v>1199</v>
      </c>
      <c r="C184" s="1601" t="s">
        <v>1200</v>
      </c>
      <c r="D184" s="1602" t="s">
        <v>1201</v>
      </c>
      <c r="E184" s="1605" t="s">
        <v>1202</v>
      </c>
      <c r="F184" s="1606" t="s">
        <v>1203</v>
      </c>
      <c r="G184" s="1607" t="s">
        <v>1204</v>
      </c>
      <c r="H184" s="1607" t="s">
        <v>1205</v>
      </c>
      <c r="I184" s="1607" t="s">
        <v>1206</v>
      </c>
      <c r="J184" s="1603" t="s">
        <v>1207</v>
      </c>
      <c r="K184" s="1608" t="s">
        <v>1208</v>
      </c>
      <c r="L184" s="1608" t="s">
        <v>1209</v>
      </c>
      <c r="M184" s="1608" t="s">
        <v>1210</v>
      </c>
      <c r="N184" s="1608" t="s">
        <v>1211</v>
      </c>
      <c r="O184" s="1609" t="s">
        <v>1212</v>
      </c>
      <c r="P184" s="1608" t="s">
        <v>1213</v>
      </c>
      <c r="Q184" s="1609" t="s">
        <v>1214</v>
      </c>
      <c r="R184" s="1603" t="s">
        <v>1215</v>
      </c>
      <c r="S184" s="1609" t="s">
        <v>1216</v>
      </c>
      <c r="T184" s="1609" t="s">
        <v>1217</v>
      </c>
      <c r="U184" s="1609" t="s">
        <v>1218</v>
      </c>
      <c r="V184" s="1609" t="s">
        <v>1219</v>
      </c>
      <c r="W184" s="1609" t="s">
        <v>1220</v>
      </c>
      <c r="X184" s="1609" t="s">
        <v>1221</v>
      </c>
      <c r="Y184" s="1609" t="s">
        <v>1222</v>
      </c>
      <c r="Z184" s="1609" t="s">
        <v>1223</v>
      </c>
      <c r="AA184" s="1610" t="s">
        <v>1224</v>
      </c>
      <c r="AB184" s="1604" t="s">
        <v>1225</v>
      </c>
      <c r="AC184" s="1604" t="s">
        <v>1226</v>
      </c>
      <c r="AD184" s="1611" t="s">
        <v>1227</v>
      </c>
    </row>
    <row r="185">
      <c r="A185" s="1612" t="s">
        <v>1264</v>
      </c>
      <c r="B185" s="1613" t="s">
        <v>1239</v>
      </c>
      <c r="C185" s="1613" t="s">
        <v>1230</v>
      </c>
      <c r="D185" s="1614">
        <v>1523.31</v>
      </c>
      <c r="E185" s="1615">
        <v>2</v>
      </c>
      <c r="F185" s="1614">
        <f t="shared" ref="F185:F188" si="173">E185*2400</f>
      </c>
      <c r="G185" s="1616">
        <f t="shared" ref="G185:G195" si="219">F185/D185</f>
      </c>
      <c r="H185" s="1616">
        <f t="shared" ref="H185:H195" si="279">D185/E185</f>
      </c>
      <c r="I185" s="1616">
        <f t="shared" ref="I185:I195" si="340">F185/E185</f>
      </c>
      <c r="J185" s="1617">
        <f t="shared" ref="J185:J195" si="14">D185/T185</f>
      </c>
      <c r="K185" s="1618">
        <f t="shared" ref="K185:K195" si="64">O185/S185*1</f>
      </c>
      <c r="L185" s="1618">
        <f t="shared" ref="L185:L195" si="98">T185/S185</f>
      </c>
      <c r="M185" s="1618">
        <f t="shared" ref="M185:M195" si="129">V185/S185</f>
      </c>
      <c r="N185" s="1618">
        <f t="shared" ref="N185:N195" si="189">W185/V185</f>
      </c>
      <c r="O185" s="1619">
        <f t="shared" ref="O185:O195" si="249">U185/P185</f>
      </c>
      <c r="P185" s="1620">
        <v>0.0463</v>
      </c>
      <c r="Q185" s="1619">
        <v>59</v>
      </c>
      <c r="R185" s="1617">
        <f t="shared" ref="R185:R194" si="309">(D185/S185)*1000</f>
      </c>
      <c r="S185" s="1621">
        <v>12788</v>
      </c>
      <c r="T185" s="1621">
        <v>282</v>
      </c>
      <c r="U185" s="1621">
        <v>71</v>
      </c>
      <c r="V185" s="1621">
        <v>292</v>
      </c>
      <c r="W185" s="1621">
        <v>37</v>
      </c>
      <c r="X185" s="1621">
        <v>4</v>
      </c>
      <c r="Y185" s="1621">
        <v>1</v>
      </c>
      <c r="Z185" s="1621">
        <v>18</v>
      </c>
      <c r="AA185" s="1617">
        <f t="shared" ref="AA185:AA195" si="371">AD185*1000/D185</f>
      </c>
      <c r="AB185" s="1622" t="s">
        <v>1231</v>
      </c>
      <c r="AC185" s="1622" t="s">
        <v>1258</v>
      </c>
      <c r="AD185" s="1622">
        <v>25</v>
      </c>
    </row>
    <row r="186">
      <c r="A186" s="1612"/>
      <c r="B186" s="1613" t="s">
        <v>1239</v>
      </c>
      <c r="C186" s="1613" t="s">
        <v>1233</v>
      </c>
      <c r="D186" s="1614">
        <v>1385.46</v>
      </c>
      <c r="E186" s="1615">
        <v>1</v>
      </c>
      <c r="F186" s="1614">
        <f t="shared" si="173"/>
      </c>
      <c r="G186" s="1616">
        <f t="shared" si="219"/>
      </c>
      <c r="H186" s="1616">
        <f t="shared" si="279"/>
      </c>
      <c r="I186" s="1616">
        <f t="shared" si="340"/>
      </c>
      <c r="J186" s="1617">
        <f t="shared" si="14"/>
      </c>
      <c r="K186" s="1618">
        <f t="shared" si="64"/>
      </c>
      <c r="L186" s="1618">
        <f t="shared" si="98"/>
      </c>
      <c r="M186" s="1618">
        <f t="shared" si="129"/>
      </c>
      <c r="N186" s="1618">
        <f t="shared" si="189"/>
      </c>
      <c r="O186" s="1619">
        <f t="shared" si="249"/>
      </c>
      <c r="P186" s="1620">
        <v>0.0572</v>
      </c>
      <c r="Q186" s="1619">
        <v>55</v>
      </c>
      <c r="R186" s="1617">
        <f t="shared" si="309"/>
      </c>
      <c r="S186" s="1621">
        <v>10737</v>
      </c>
      <c r="T186" s="1621">
        <v>307</v>
      </c>
      <c r="U186" s="1621">
        <v>58</v>
      </c>
      <c r="V186" s="1621">
        <v>339</v>
      </c>
      <c r="W186" s="1621">
        <v>35</v>
      </c>
      <c r="X186" s="1621">
        <v>3</v>
      </c>
      <c r="Y186" s="1621">
        <v>1</v>
      </c>
      <c r="Z186" s="1621">
        <v>14</v>
      </c>
      <c r="AA186" s="1617">
        <f t="shared" si="371"/>
      </c>
      <c r="AB186" s="1622" t="s">
        <v>1231</v>
      </c>
      <c r="AC186" s="1622" t="s">
        <v>1258</v>
      </c>
      <c r="AD186" s="1622">
        <v>15</v>
      </c>
    </row>
    <row r="187">
      <c r="A187" s="1612"/>
      <c r="B187" s="1613" t="s">
        <v>1239</v>
      </c>
      <c r="C187" s="1613" t="s">
        <v>1234</v>
      </c>
      <c r="D187" s="1614">
        <v>1223.33</v>
      </c>
      <c r="E187" s="1615">
        <v>2</v>
      </c>
      <c r="F187" s="1614">
        <f t="shared" si="173"/>
      </c>
      <c r="G187" s="1616">
        <f t="shared" si="219"/>
      </c>
      <c r="H187" s="1616">
        <f t="shared" si="279"/>
      </c>
      <c r="I187" s="1616">
        <f t="shared" si="340"/>
      </c>
      <c r="J187" s="1617">
        <f t="shared" si="14"/>
      </c>
      <c r="K187" s="1618">
        <f t="shared" si="64"/>
      </c>
      <c r="L187" s="1618">
        <f t="shared" si="98"/>
      </c>
      <c r="M187" s="1618">
        <f t="shared" si="129"/>
      </c>
      <c r="N187" s="1618">
        <f t="shared" si="189"/>
      </c>
      <c r="O187" s="1619">
        <f t="shared" si="249"/>
      </c>
      <c r="P187" s="1620">
        <v>0.0833</v>
      </c>
      <c r="Q187" s="1619">
        <v>58</v>
      </c>
      <c r="R187" s="1617">
        <f t="shared" si="309"/>
      </c>
      <c r="S187" s="1621">
        <v>9960</v>
      </c>
      <c r="T187" s="1621">
        <v>244</v>
      </c>
      <c r="U187" s="1621">
        <v>49</v>
      </c>
      <c r="V187" s="1621">
        <v>252</v>
      </c>
      <c r="W187" s="1621">
        <v>48</v>
      </c>
      <c r="X187" s="1621">
        <v>3</v>
      </c>
      <c r="Y187" s="1621">
        <v>1</v>
      </c>
      <c r="Z187" s="1621">
        <v>10</v>
      </c>
      <c r="AA187" s="1617">
        <f t="shared" si="371"/>
      </c>
      <c r="AB187" s="1622" t="s">
        <v>1231</v>
      </c>
      <c r="AC187" s="1622" t="s">
        <v>1258</v>
      </c>
      <c r="AD187" s="1622">
        <v>22</v>
      </c>
    </row>
    <row r="188">
      <c r="A188" s="1612"/>
      <c r="B188" s="1613" t="s">
        <v>1239</v>
      </c>
      <c r="C188" s="1613" t="s">
        <v>1235</v>
      </c>
      <c r="D188" s="1614">
        <v>1942.45</v>
      </c>
      <c r="E188" s="1615">
        <v>3</v>
      </c>
      <c r="F188" s="1614">
        <f t="shared" si="173"/>
      </c>
      <c r="G188" s="1616">
        <f t="shared" si="219"/>
      </c>
      <c r="H188" s="1616">
        <f t="shared" si="279"/>
      </c>
      <c r="I188" s="1616">
        <f t="shared" si="340"/>
      </c>
      <c r="J188" s="1617">
        <f t="shared" si="14"/>
      </c>
      <c r="K188" s="1618">
        <f t="shared" si="64"/>
      </c>
      <c r="L188" s="1618">
        <f t="shared" si="98"/>
      </c>
      <c r="M188" s="1618">
        <f t="shared" si="129"/>
      </c>
      <c r="N188" s="1618">
        <f t="shared" si="189"/>
      </c>
      <c r="O188" s="1619">
        <f t="shared" si="249"/>
      </c>
      <c r="P188" s="1620">
        <v>0.1124</v>
      </c>
      <c r="Q188" s="1619">
        <v>58</v>
      </c>
      <c r="R188" s="1617">
        <f t="shared" si="309"/>
      </c>
      <c r="S188" s="1621">
        <v>16527</v>
      </c>
      <c r="T188" s="1621">
        <v>409</v>
      </c>
      <c r="U188" s="1621">
        <v>103</v>
      </c>
      <c r="V188" s="1621">
        <v>428</v>
      </c>
      <c r="W188" s="1621">
        <v>84</v>
      </c>
      <c r="X188" s="1621">
        <v>4</v>
      </c>
      <c r="Y188" s="1621">
        <v>1</v>
      </c>
      <c r="Z188" s="1621">
        <v>19</v>
      </c>
      <c r="AA188" s="1617">
        <f t="shared" si="371"/>
      </c>
      <c r="AB188" s="1622" t="s">
        <v>1231</v>
      </c>
      <c r="AC188" s="1622" t="s">
        <v>1258</v>
      </c>
      <c r="AD188" s="1622">
        <v>26</v>
      </c>
    </row>
    <row r="189">
      <c r="A189" s="1612"/>
      <c r="B189" s="1623" t="s">
        <v>1238</v>
      </c>
      <c r="C189" s="1623"/>
      <c r="D189" s="1624">
        <f>SUM(D185:D188)</f>
      </c>
      <c r="E189" s="1647">
        <f>SUM(E185:E188)</f>
      </c>
      <c r="F189" s="1624">
        <f>SUM(F185:F188)</f>
      </c>
      <c r="G189" s="1625">
        <f t="shared" si="219"/>
      </c>
      <c r="H189" s="1625">
        <f t="shared" si="279"/>
      </c>
      <c r="I189" s="1625">
        <f t="shared" si="340"/>
      </c>
      <c r="J189" s="1625">
        <f t="shared" si="14"/>
      </c>
      <c r="K189" s="1626">
        <f t="shared" si="64"/>
      </c>
      <c r="L189" s="1626">
        <f t="shared" si="98"/>
      </c>
      <c r="M189" s="1626">
        <f t="shared" si="129"/>
      </c>
      <c r="N189" s="1626">
        <f t="shared" si="189"/>
      </c>
      <c r="O189" s="1627">
        <f t="shared" si="249"/>
      </c>
      <c r="P189" s="1626">
        <f>AVERAGE(P185:P188)</f>
      </c>
      <c r="Q189" s="1624">
        <f>AVERAGE(Q185:Q188)</f>
      </c>
      <c r="R189" s="1625">
        <f t="shared" si="309"/>
      </c>
      <c r="S189" s="1628">
        <f>SUM(S185:S188)</f>
      </c>
      <c r="T189" s="1628">
        <f>SUM(T185:T188)</f>
      </c>
      <c r="U189" s="1628">
        <f>SUM(U185:U188)</f>
      </c>
      <c r="V189" s="1628">
        <f>SUM(V185:V188)</f>
      </c>
      <c r="W189" s="1628">
        <f>SUM(W185:W188)</f>
      </c>
      <c r="X189" s="1628">
        <f>SUM(X185:X188)</f>
      </c>
      <c r="Y189" s="1628">
        <f>SUM(Y185:Y188)</f>
      </c>
      <c r="Z189" s="1628">
        <f>SUM(Z185:Z188)</f>
      </c>
      <c r="AA189" s="1629">
        <f t="shared" si="371"/>
      </c>
      <c r="AB189" s="1630"/>
      <c r="AC189" s="1630"/>
      <c r="AD189" s="1628">
        <f>SUM(AD185:AD188)</f>
      </c>
    </row>
    <row r="190">
      <c r="A190" s="1612"/>
      <c r="B190" s="1613" t="s">
        <v>1256</v>
      </c>
      <c r="C190" s="1631" t="s">
        <v>1237</v>
      </c>
      <c r="D190" s="1614">
        <v>2532.52</v>
      </c>
      <c r="E190" s="1615">
        <v>6</v>
      </c>
      <c r="F190" s="1614">
        <f t="shared" ref="F190:F193" si="174">E190*2400</f>
      </c>
      <c r="G190" s="1616">
        <f t="shared" si="219"/>
      </c>
      <c r="H190" s="1616">
        <f t="shared" si="279"/>
      </c>
      <c r="I190" s="1616">
        <f t="shared" si="340"/>
      </c>
      <c r="J190" s="1617">
        <f t="shared" si="14"/>
      </c>
      <c r="K190" s="1618">
        <f t="shared" si="64"/>
      </c>
      <c r="L190" s="1618">
        <f t="shared" si="98"/>
      </c>
      <c r="M190" s="1618">
        <f t="shared" si="129"/>
      </c>
      <c r="N190" s="1618">
        <f t="shared" si="189"/>
      </c>
      <c r="O190" s="1619">
        <f t="shared" si="249"/>
      </c>
      <c r="P190" s="1635">
        <v>0.0946</v>
      </c>
      <c r="Q190" s="1619">
        <v>69</v>
      </c>
      <c r="R190" s="1617">
        <f t="shared" si="309"/>
      </c>
      <c r="S190" s="1621">
        <v>22582</v>
      </c>
      <c r="T190" s="1621">
        <v>552</v>
      </c>
      <c r="U190" s="1621">
        <v>129</v>
      </c>
      <c r="V190" s="1621">
        <v>583</v>
      </c>
      <c r="W190" s="1621">
        <v>98</v>
      </c>
      <c r="X190" s="1621">
        <v>12</v>
      </c>
      <c r="Y190" s="1621">
        <v>2</v>
      </c>
      <c r="Z190" s="1621">
        <v>26</v>
      </c>
      <c r="AA190" s="1617">
        <f t="shared" si="371"/>
      </c>
      <c r="AB190" s="1622" t="s">
        <v>1231</v>
      </c>
      <c r="AC190" s="1622" t="s">
        <v>1258</v>
      </c>
      <c r="AD190" s="1622">
        <v>33</v>
      </c>
    </row>
    <row r="191">
      <c r="A191" s="1612"/>
      <c r="B191" s="1613" t="s">
        <v>1256</v>
      </c>
      <c r="C191" s="1631" t="s">
        <v>1240</v>
      </c>
      <c r="D191" s="1614">
        <v>3043.21</v>
      </c>
      <c r="E191" s="1615">
        <v>3</v>
      </c>
      <c r="F191" s="1614">
        <f t="shared" si="174"/>
      </c>
      <c r="G191" s="1632">
        <f t="shared" si="219"/>
      </c>
      <c r="H191" s="1632">
        <f t="shared" si="279"/>
      </c>
      <c r="I191" s="1632">
        <f t="shared" si="340"/>
      </c>
      <c r="J191" s="1633">
        <f t="shared" si="14"/>
      </c>
      <c r="K191" s="1634">
        <f t="shared" si="64"/>
      </c>
      <c r="L191" s="1634">
        <f t="shared" si="98"/>
      </c>
      <c r="M191" s="1634">
        <f t="shared" si="129"/>
      </c>
      <c r="N191" s="1634">
        <f t="shared" si="189"/>
      </c>
      <c r="O191" s="1619">
        <f t="shared" si="249"/>
      </c>
      <c r="P191" s="1635">
        <v>0.0658</v>
      </c>
      <c r="Q191" s="1621">
        <v>72</v>
      </c>
      <c r="R191" s="1633">
        <f t="shared" si="309"/>
      </c>
      <c r="S191" s="1621">
        <v>24596</v>
      </c>
      <c r="T191" s="1621">
        <v>566</v>
      </c>
      <c r="U191" s="1621">
        <v>100</v>
      </c>
      <c r="V191" s="1621">
        <v>607</v>
      </c>
      <c r="W191" s="1621">
        <v>83</v>
      </c>
      <c r="X191" s="1621">
        <v>6</v>
      </c>
      <c r="Y191" s="1621">
        <v>2</v>
      </c>
      <c r="Z191" s="1621">
        <v>32</v>
      </c>
      <c r="AA191" s="1617">
        <f t="shared" si="371"/>
      </c>
      <c r="AB191" s="1622" t="s">
        <v>1231</v>
      </c>
      <c r="AC191" s="1622" t="s">
        <v>1258</v>
      </c>
      <c r="AD191" s="1622">
        <v>33</v>
      </c>
    </row>
    <row r="192">
      <c r="A192" s="1612"/>
      <c r="B192" s="1613" t="s">
        <v>1256</v>
      </c>
      <c r="C192" s="1631" t="s">
        <v>1241</v>
      </c>
      <c r="D192" s="1614">
        <v>2908.8</v>
      </c>
      <c r="E192" s="1615">
        <v>8</v>
      </c>
      <c r="F192" s="1614">
        <f t="shared" si="174"/>
      </c>
      <c r="G192" s="1632">
        <f t="shared" si="219"/>
      </c>
      <c r="H192" s="1632">
        <f t="shared" si="279"/>
      </c>
      <c r="I192" s="1632">
        <f t="shared" si="340"/>
      </c>
      <c r="J192" s="1633">
        <f t="shared" si="14"/>
      </c>
      <c r="K192" s="1634">
        <f t="shared" si="64"/>
      </c>
      <c r="L192" s="1634">
        <f t="shared" si="98"/>
      </c>
      <c r="M192" s="1634">
        <f t="shared" si="129"/>
      </c>
      <c r="N192" s="1634">
        <f t="shared" si="189"/>
      </c>
      <c r="O192" s="1619">
        <f t="shared" si="249"/>
      </c>
      <c r="P192" s="1635">
        <v>0.0771</v>
      </c>
      <c r="Q192" s="1621">
        <v>69</v>
      </c>
      <c r="R192" s="1633">
        <f t="shared" si="309"/>
      </c>
      <c r="S192" s="1621">
        <v>26799</v>
      </c>
      <c r="T192" s="1621">
        <v>668</v>
      </c>
      <c r="U192" s="1621">
        <v>126</v>
      </c>
      <c r="V192" s="1621">
        <v>686</v>
      </c>
      <c r="W192" s="1621">
        <v>96</v>
      </c>
      <c r="X192" s="1621">
        <v>4</v>
      </c>
      <c r="Y192" s="1621">
        <v>0</v>
      </c>
      <c r="Z192" s="1621">
        <v>40</v>
      </c>
      <c r="AA192" s="1617">
        <f t="shared" si="371"/>
      </c>
      <c r="AB192" s="1622" t="s">
        <v>1231</v>
      </c>
      <c r="AC192" s="1622" t="s">
        <v>1258</v>
      </c>
      <c r="AD192" s="1622">
        <v>21</v>
      </c>
    </row>
    <row r="193">
      <c r="A193" s="1612"/>
      <c r="B193" s="1613" t="s">
        <v>1256</v>
      </c>
      <c r="C193" s="1631" t="s">
        <v>1242</v>
      </c>
      <c r="D193" s="1614">
        <v>1455.97</v>
      </c>
      <c r="E193" s="1615">
        <v>3</v>
      </c>
      <c r="F193" s="1614">
        <f t="shared" si="174"/>
      </c>
      <c r="G193" s="1632">
        <f t="shared" si="219"/>
      </c>
      <c r="H193" s="1632">
        <f t="shared" si="279"/>
      </c>
      <c r="I193" s="1632">
        <f t="shared" si="340"/>
      </c>
      <c r="J193" s="1633">
        <f t="shared" si="14"/>
      </c>
      <c r="K193" s="1634">
        <f t="shared" si="64"/>
      </c>
      <c r="L193" s="1634">
        <f t="shared" si="98"/>
      </c>
      <c r="M193" s="1634">
        <f t="shared" si="129"/>
      </c>
      <c r="N193" s="1634">
        <f t="shared" si="189"/>
      </c>
      <c r="O193" s="1619">
        <f t="shared" si="249"/>
      </c>
      <c r="P193" s="1635">
        <v>0.0885</v>
      </c>
      <c r="Q193" s="1621">
        <v>70</v>
      </c>
      <c r="R193" s="1633">
        <f t="shared" si="309"/>
      </c>
      <c r="S193" s="1621">
        <v>15152</v>
      </c>
      <c r="T193" s="1621">
        <v>456</v>
      </c>
      <c r="U193" s="1621">
        <v>88</v>
      </c>
      <c r="V193" s="1621">
        <v>489</v>
      </c>
      <c r="W193" s="1621">
        <v>38</v>
      </c>
      <c r="X193" s="1621">
        <v>6</v>
      </c>
      <c r="Y193" s="1621">
        <v>0</v>
      </c>
      <c r="Z193" s="1621">
        <v>15</v>
      </c>
      <c r="AA193" s="1617">
        <f t="shared" si="371"/>
      </c>
      <c r="AB193" s="1622" t="s">
        <v>1231</v>
      </c>
      <c r="AC193" s="1622" t="s">
        <v>1258</v>
      </c>
      <c r="AD193" s="1622">
        <v>10</v>
      </c>
    </row>
    <row r="194">
      <c r="A194" s="1612"/>
      <c r="B194" s="1623" t="s">
        <v>1238</v>
      </c>
      <c r="C194" s="1623"/>
      <c r="D194" s="1624">
        <f>SUM(D190:D193)</f>
      </c>
      <c r="E194" s="1624">
        <f>SUM(E190:E193)</f>
      </c>
      <c r="F194" s="1624">
        <f>SUM(F190:F193)</f>
      </c>
      <c r="G194" s="1625">
        <f t="shared" si="219"/>
      </c>
      <c r="H194" s="1625">
        <f t="shared" si="279"/>
      </c>
      <c r="I194" s="1625">
        <f t="shared" si="340"/>
      </c>
      <c r="J194" s="1625">
        <f t="shared" si="14"/>
      </c>
      <c r="K194" s="1626">
        <f t="shared" si="64"/>
      </c>
      <c r="L194" s="1626">
        <f t="shared" si="98"/>
      </c>
      <c r="M194" s="1626">
        <f t="shared" si="129"/>
      </c>
      <c r="N194" s="1626">
        <f t="shared" si="189"/>
      </c>
      <c r="O194" s="1627">
        <f t="shared" si="249"/>
      </c>
      <c r="P194" s="1626">
        <f>AVERAGE(P190:P193)</f>
      </c>
      <c r="Q194" s="1624">
        <f>AVERAGE(Q190:Q193)</f>
      </c>
      <c r="R194" s="1624">
        <f t="shared" si="309"/>
      </c>
      <c r="S194" s="1627">
        <f>SUM(S190:S193)</f>
      </c>
      <c r="T194" s="1627">
        <f>SUM(T190:T193)</f>
      </c>
      <c r="U194" s="1627">
        <f>SUM(U190:U193)</f>
      </c>
      <c r="V194" s="1627">
        <f>SUM(V190:V193)</f>
      </c>
      <c r="W194" s="1627">
        <f>SUM(W190:W193)</f>
      </c>
      <c r="X194" s="1627">
        <f>SUM(X190:X193)</f>
      </c>
      <c r="Y194" s="1627">
        <f>SUM(Y190:Y193)</f>
      </c>
      <c r="Z194" s="1627">
        <f>SUM(Z190:Z193)</f>
      </c>
      <c r="AA194" s="1629">
        <f t="shared" si="371"/>
      </c>
      <c r="AB194" s="1630"/>
      <c r="AC194" s="1630"/>
      <c r="AD194" s="1636">
        <f>SUM(AD190:AD193)</f>
      </c>
    </row>
    <row r="195">
      <c r="A195" s="1612"/>
      <c r="B195" s="1637" t="s">
        <v>1243</v>
      </c>
      <c r="C195" s="1637"/>
      <c r="D195" s="1638">
        <f>D194+D189</f>
      </c>
      <c r="E195" s="1638">
        <f>E194+E189</f>
      </c>
      <c r="F195" s="1638">
        <f>F194+F189</f>
      </c>
      <c r="G195" s="1639">
        <f t="shared" si="219"/>
      </c>
      <c r="H195" s="1639">
        <f t="shared" si="279"/>
      </c>
      <c r="I195" s="1639">
        <f t="shared" si="340"/>
      </c>
      <c r="J195" s="1639">
        <f t="shared" si="14"/>
      </c>
      <c r="K195" s="1640">
        <f t="shared" si="64"/>
      </c>
      <c r="L195" s="1640">
        <f t="shared" si="98"/>
      </c>
      <c r="M195" s="1640">
        <f t="shared" si="129"/>
      </c>
      <c r="N195" s="1640">
        <f t="shared" si="189"/>
      </c>
      <c r="O195" s="1641">
        <f t="shared" si="249"/>
      </c>
      <c r="P195" s="1643">
        <f>(P194+P189)/2</f>
      </c>
      <c r="Q195" s="1643">
        <f>(Q194+Q189)/2</f>
      </c>
      <c r="R195" s="1638">
        <f>(R194+R189)/2</f>
      </c>
      <c r="S195" s="1641">
        <f>S194+S189</f>
      </c>
      <c r="T195" s="1641">
        <f>T194+T189</f>
      </c>
      <c r="U195" s="1641">
        <f>U194+U189</f>
      </c>
      <c r="V195" s="1641">
        <f>V194+V189</f>
      </c>
      <c r="W195" s="1641">
        <f>W194+W189</f>
      </c>
      <c r="X195" s="1641">
        <f>X194+X189</f>
      </c>
      <c r="Y195" s="1641">
        <f>Y194+Y189</f>
      </c>
      <c r="Z195" s="1641">
        <f>Z194+Z189</f>
      </c>
      <c r="AA195" s="1644">
        <f t="shared" si="371"/>
      </c>
      <c r="AB195" s="1645"/>
      <c r="AC195" s="1645"/>
      <c r="AD195" s="1646">
        <f>AD189+AD194</f>
      </c>
    </row>
    <row r="196">
      <c r="A196" s="1601" t="s">
        <v>1195</v>
      </c>
      <c r="B196" s="1601" t="s">
        <v>1196</v>
      </c>
      <c r="C196" s="1601"/>
      <c r="D196" s="1602" t="s">
        <v>1197</v>
      </c>
      <c r="E196" s="1602"/>
      <c r="F196" s="1602"/>
      <c r="G196" s="1602"/>
      <c r="H196" s="1602"/>
      <c r="I196" s="1602"/>
      <c r="J196" s="1603" t="s">
        <v>1198</v>
      </c>
      <c r="K196" s="1603"/>
      <c r="L196" s="1603"/>
      <c r="M196" s="1603"/>
      <c r="N196" s="1603"/>
      <c r="O196" s="1603"/>
      <c r="P196" s="1603"/>
      <c r="Q196" s="1603"/>
      <c r="R196" s="1603"/>
      <c r="S196" s="1603"/>
      <c r="T196" s="1603"/>
      <c r="U196" s="1603"/>
      <c r="V196" s="1603"/>
      <c r="W196" s="1603"/>
      <c r="X196" s="1603"/>
      <c r="Y196" s="1603"/>
      <c r="Z196" s="1603"/>
      <c r="AA196" s="1603"/>
      <c r="AB196" s="1603"/>
      <c r="AC196" s="1603"/>
      <c r="AD196" s="1604"/>
    </row>
    <row r="197">
      <c r="A197" s="1601"/>
      <c r="B197" s="1601" t="s">
        <v>1199</v>
      </c>
      <c r="C197" s="1601" t="s">
        <v>1200</v>
      </c>
      <c r="D197" s="1602" t="s">
        <v>1201</v>
      </c>
      <c r="E197" s="1605" t="s">
        <v>1202</v>
      </c>
      <c r="F197" s="1606" t="s">
        <v>1203</v>
      </c>
      <c r="G197" s="1607" t="s">
        <v>1204</v>
      </c>
      <c r="H197" s="1607" t="s">
        <v>1205</v>
      </c>
      <c r="I197" s="1607" t="s">
        <v>1206</v>
      </c>
      <c r="J197" s="1603" t="s">
        <v>1207</v>
      </c>
      <c r="K197" s="1608" t="s">
        <v>1208</v>
      </c>
      <c r="L197" s="1608" t="s">
        <v>1209</v>
      </c>
      <c r="M197" s="1608" t="s">
        <v>1210</v>
      </c>
      <c r="N197" s="1608" t="s">
        <v>1211</v>
      </c>
      <c r="O197" s="1609" t="s">
        <v>1212</v>
      </c>
      <c r="P197" s="1608" t="s">
        <v>1213</v>
      </c>
      <c r="Q197" s="1609" t="s">
        <v>1214</v>
      </c>
      <c r="R197" s="1603" t="s">
        <v>1215</v>
      </c>
      <c r="S197" s="1609" t="s">
        <v>1216</v>
      </c>
      <c r="T197" s="1609" t="s">
        <v>1217</v>
      </c>
      <c r="U197" s="1609" t="s">
        <v>1218</v>
      </c>
      <c r="V197" s="1609" t="s">
        <v>1219</v>
      </c>
      <c r="W197" s="1609" t="s">
        <v>1220</v>
      </c>
      <c r="X197" s="1609" t="s">
        <v>1221</v>
      </c>
      <c r="Y197" s="1609" t="s">
        <v>1222</v>
      </c>
      <c r="Z197" s="1609" t="s">
        <v>1223</v>
      </c>
      <c r="AA197" s="1610" t="s">
        <v>1224</v>
      </c>
      <c r="AB197" s="1604" t="s">
        <v>1225</v>
      </c>
      <c r="AC197" s="1604" t="s">
        <v>1226</v>
      </c>
      <c r="AD197" s="1611" t="s">
        <v>1227</v>
      </c>
    </row>
    <row r="198">
      <c r="A198" s="1612" t="s">
        <v>1265</v>
      </c>
      <c r="B198" s="1613" t="s">
        <v>1239</v>
      </c>
      <c r="C198" s="1613" t="s">
        <v>1230</v>
      </c>
      <c r="D198" s="1614">
        <v>2390.63</v>
      </c>
      <c r="E198" s="1615">
        <v>3</v>
      </c>
      <c r="F198" s="1614">
        <v>7374.29</v>
      </c>
      <c r="G198" s="1616">
        <f t="shared" ref="G198:G208" si="220">F198/D198</f>
      </c>
      <c r="H198" s="1616">
        <f t="shared" ref="H198:H208" si="280">D198/E198</f>
      </c>
      <c r="I198" s="1616">
        <f t="shared" ref="I198:I208" si="341">F198/E198</f>
      </c>
      <c r="J198" s="1617">
        <f t="shared" ref="J198:J208" si="15">D198/T198</f>
      </c>
      <c r="K198" s="1618">
        <f t="shared" ref="K198:K208" si="65">O198/S198*1</f>
      </c>
      <c r="L198" s="1618">
        <f t="shared" ref="L198:L208" si="99">T198/S198</f>
      </c>
      <c r="M198" s="1618">
        <f t="shared" ref="M198:M208" si="130">V198/S198</f>
      </c>
      <c r="N198" s="1618">
        <f t="shared" ref="N198:N208" si="190">W198/V198</f>
      </c>
      <c r="O198" s="1619">
        <f t="shared" ref="O198:O208" si="250">U198/P198</f>
      </c>
      <c r="P198" s="1620">
        <v>0.022</v>
      </c>
      <c r="Q198" s="1619">
        <v>70</v>
      </c>
      <c r="R198" s="1617">
        <f t="shared" ref="R198:R207" si="310">(D198/S198)*1000</f>
      </c>
      <c r="S198" s="1621">
        <v>19721</v>
      </c>
      <c r="T198" s="1621">
        <v>315</v>
      </c>
      <c r="U198" s="1621">
        <v>75</v>
      </c>
      <c r="V198" s="1621">
        <v>325</v>
      </c>
      <c r="W198" s="1621">
        <v>68</v>
      </c>
      <c r="X198" s="1621">
        <v>9</v>
      </c>
      <c r="Y198" s="1621">
        <v>1</v>
      </c>
      <c r="Z198" s="1621">
        <v>18</v>
      </c>
      <c r="AA198" s="1617">
        <f t="shared" ref="AA198:AA208" si="372">AD198*1000/D198</f>
      </c>
      <c r="AB198" s="1622" t="s">
        <v>1231</v>
      </c>
      <c r="AC198" s="1622" t="s">
        <v>1258</v>
      </c>
      <c r="AD198" s="1622">
        <v>29</v>
      </c>
    </row>
    <row r="199">
      <c r="A199" s="1612"/>
      <c r="B199" s="1613" t="s">
        <v>1239</v>
      </c>
      <c r="C199" s="1613" t="s">
        <v>1233</v>
      </c>
      <c r="D199" s="1614">
        <v>2493.07</v>
      </c>
      <c r="E199" s="1615">
        <v>2</v>
      </c>
      <c r="F199" s="1614">
        <v>3123.73</v>
      </c>
      <c r="G199" s="1649">
        <f t="shared" si="220"/>
      </c>
      <c r="H199" s="1649">
        <f t="shared" si="280"/>
      </c>
      <c r="I199" s="1649">
        <f t="shared" si="341"/>
      </c>
      <c r="J199" s="1617">
        <f t="shared" si="15"/>
      </c>
      <c r="K199" s="1618">
        <f t="shared" si="65"/>
      </c>
      <c r="L199" s="1618">
        <f t="shared" si="99"/>
      </c>
      <c r="M199" s="1618">
        <f t="shared" si="130"/>
      </c>
      <c r="N199" s="1618">
        <f t="shared" si="190"/>
      </c>
      <c r="O199" s="1619">
        <f t="shared" si="250"/>
      </c>
      <c r="P199" s="1620">
        <v>0.0519</v>
      </c>
      <c r="Q199" s="1619">
        <v>66</v>
      </c>
      <c r="R199" s="1617">
        <f t="shared" si="310"/>
      </c>
      <c r="S199" s="1621">
        <v>25470</v>
      </c>
      <c r="T199" s="1621">
        <v>456</v>
      </c>
      <c r="U199" s="1621">
        <v>129</v>
      </c>
      <c r="V199" s="1621">
        <v>473</v>
      </c>
      <c r="W199" s="1621">
        <v>59</v>
      </c>
      <c r="X199" s="1621">
        <v>8</v>
      </c>
      <c r="Y199" s="1621">
        <v>2</v>
      </c>
      <c r="Z199" s="1621">
        <v>23</v>
      </c>
      <c r="AA199" s="1617">
        <f t="shared" si="372"/>
      </c>
      <c r="AB199" s="1622" t="s">
        <v>1231</v>
      </c>
      <c r="AC199" s="1622" t="s">
        <v>1258</v>
      </c>
      <c r="AD199" s="1622">
        <v>40</v>
      </c>
    </row>
    <row r="200">
      <c r="A200" s="1612"/>
      <c r="B200" s="1613" t="s">
        <v>1239</v>
      </c>
      <c r="C200" s="1613" t="s">
        <v>1234</v>
      </c>
      <c r="D200" s="1614">
        <v>1345.68</v>
      </c>
      <c r="E200" s="1615">
        <v>3</v>
      </c>
      <c r="F200" s="1650">
        <v>7007.72</v>
      </c>
      <c r="G200" s="1616">
        <f t="shared" si="220"/>
      </c>
      <c r="H200" s="1616">
        <f t="shared" si="280"/>
      </c>
      <c r="I200" s="1616">
        <f t="shared" si="341"/>
      </c>
      <c r="J200" s="1651">
        <f t="shared" si="15"/>
      </c>
      <c r="K200" s="1618">
        <f t="shared" si="65"/>
      </c>
      <c r="L200" s="1618">
        <f t="shared" si="99"/>
      </c>
      <c r="M200" s="1618">
        <f t="shared" si="130"/>
      </c>
      <c r="N200" s="1618">
        <f t="shared" si="190"/>
      </c>
      <c r="O200" s="1619">
        <f t="shared" si="250"/>
      </c>
      <c r="P200" s="1620">
        <v>0.0331</v>
      </c>
      <c r="Q200" s="1619">
        <v>72</v>
      </c>
      <c r="R200" s="1617">
        <f t="shared" si="310"/>
      </c>
      <c r="S200" s="1621">
        <v>13525</v>
      </c>
      <c r="T200" s="1621">
        <v>278</v>
      </c>
      <c r="U200" s="1621">
        <v>77</v>
      </c>
      <c r="V200" s="1621">
        <v>293</v>
      </c>
      <c r="W200" s="1621">
        <v>43</v>
      </c>
      <c r="X200" s="1621">
        <v>1</v>
      </c>
      <c r="Y200" s="1621">
        <v>1</v>
      </c>
      <c r="Z200" s="1621">
        <v>24</v>
      </c>
      <c r="AA200" s="1617">
        <f t="shared" si="372"/>
      </c>
      <c r="AB200" s="1622" t="s">
        <v>1231</v>
      </c>
      <c r="AC200" s="1622" t="s">
        <v>1258</v>
      </c>
      <c r="AD200" s="1622">
        <v>15</v>
      </c>
    </row>
    <row r="201">
      <c r="A201" s="1612"/>
      <c r="B201" s="1613" t="s">
        <v>1239</v>
      </c>
      <c r="C201" s="1613" t="s">
        <v>1235</v>
      </c>
      <c r="D201" s="1614">
        <v>2478.44</v>
      </c>
      <c r="E201" s="1615">
        <v>3</v>
      </c>
      <c r="F201" s="1614">
        <v>6492.92</v>
      </c>
      <c r="G201" s="1652">
        <f t="shared" si="220"/>
      </c>
      <c r="H201" s="1652">
        <f t="shared" si="280"/>
      </c>
      <c r="I201" s="1652">
        <f t="shared" si="341"/>
      </c>
      <c r="J201" s="1617">
        <f t="shared" si="15"/>
      </c>
      <c r="K201" s="1618">
        <f t="shared" si="65"/>
      </c>
      <c r="L201" s="1618">
        <f t="shared" si="99"/>
      </c>
      <c r="M201" s="1618">
        <f t="shared" si="130"/>
      </c>
      <c r="N201" s="1618">
        <f t="shared" si="190"/>
      </c>
      <c r="O201" s="1619">
        <f t="shared" si="250"/>
      </c>
      <c r="P201" s="1620">
        <v>0.0401</v>
      </c>
      <c r="Q201" s="1619">
        <v>64</v>
      </c>
      <c r="R201" s="1617">
        <f t="shared" si="310"/>
      </c>
      <c r="S201" s="1621">
        <v>28661</v>
      </c>
      <c r="T201" s="1621">
        <v>543</v>
      </c>
      <c r="U201" s="1621">
        <v>142</v>
      </c>
      <c r="V201" s="1621">
        <v>592</v>
      </c>
      <c r="W201" s="1621">
        <v>64</v>
      </c>
      <c r="X201" s="1621">
        <v>6</v>
      </c>
      <c r="Y201" s="1621">
        <v>3</v>
      </c>
      <c r="Z201" s="1621">
        <v>36</v>
      </c>
      <c r="AA201" s="1617">
        <f t="shared" si="372"/>
      </c>
      <c r="AB201" s="1622" t="s">
        <v>1231</v>
      </c>
      <c r="AC201" s="1622" t="s">
        <v>1258</v>
      </c>
      <c r="AD201" s="1622">
        <v>23</v>
      </c>
    </row>
    <row r="202">
      <c r="A202" s="1612"/>
      <c r="B202" s="1623" t="s">
        <v>1238</v>
      </c>
      <c r="C202" s="1623"/>
      <c r="D202" s="1624">
        <f>SUM(D198:D201)</f>
      </c>
      <c r="E202" s="1647">
        <f>SUM(E198:E201)</f>
      </c>
      <c r="F202" s="1624">
        <f>SUM(F198:F201)</f>
      </c>
      <c r="G202" s="1625">
        <f t="shared" si="220"/>
      </c>
      <c r="H202" s="1625">
        <f t="shared" si="280"/>
      </c>
      <c r="I202" s="1625">
        <f t="shared" si="341"/>
      </c>
      <c r="J202" s="1625">
        <f t="shared" si="15"/>
      </c>
      <c r="K202" s="1626">
        <f t="shared" si="65"/>
      </c>
      <c r="L202" s="1626">
        <f t="shared" si="99"/>
      </c>
      <c r="M202" s="1626">
        <f t="shared" si="130"/>
      </c>
      <c r="N202" s="1626">
        <f t="shared" si="190"/>
      </c>
      <c r="O202" s="1627">
        <f t="shared" si="250"/>
      </c>
      <c r="P202" s="1626">
        <f>AVERAGE(P198:P201)</f>
      </c>
      <c r="Q202" s="1624">
        <f>AVERAGE(Q198:Q201)</f>
      </c>
      <c r="R202" s="1625">
        <f t="shared" si="310"/>
      </c>
      <c r="S202" s="1628">
        <f>SUM(S198:S201)</f>
      </c>
      <c r="T202" s="1628">
        <f>SUM(T198:T201)</f>
      </c>
      <c r="U202" s="1628">
        <f>SUM(U198:U201)</f>
      </c>
      <c r="V202" s="1628">
        <f>SUM(V198:V201)</f>
      </c>
      <c r="W202" s="1628">
        <f>SUM(W198:W201)</f>
      </c>
      <c r="X202" s="1628">
        <f>SUM(X198:X201)</f>
      </c>
      <c r="Y202" s="1628">
        <f>SUM(Y198:Y201)</f>
      </c>
      <c r="Z202" s="1628">
        <f>SUM(Z198:Z201)</f>
      </c>
      <c r="AA202" s="1629">
        <f t="shared" si="372"/>
      </c>
      <c r="AB202" s="1630"/>
      <c r="AC202" s="1630"/>
      <c r="AD202" s="1628">
        <f>SUM(AD198:AD201)</f>
      </c>
    </row>
    <row r="203">
      <c r="A203" s="1612"/>
      <c r="B203" s="1613" t="s">
        <v>1256</v>
      </c>
      <c r="C203" s="1631" t="s">
        <v>1237</v>
      </c>
      <c r="D203" s="1614">
        <v>2256.16</v>
      </c>
      <c r="E203" s="1615">
        <v>3</v>
      </c>
      <c r="F203" s="1614">
        <v>5241.7</v>
      </c>
      <c r="G203" s="1616">
        <f t="shared" si="220"/>
      </c>
      <c r="H203" s="1616">
        <f t="shared" si="280"/>
      </c>
      <c r="I203" s="1616">
        <f t="shared" si="341"/>
      </c>
      <c r="J203" s="1617">
        <f t="shared" si="15"/>
      </c>
      <c r="K203" s="1618">
        <f t="shared" si="65"/>
      </c>
      <c r="L203" s="1618">
        <f t="shared" si="99"/>
      </c>
      <c r="M203" s="1618">
        <f t="shared" si="130"/>
      </c>
      <c r="N203" s="1618">
        <f t="shared" si="190"/>
      </c>
      <c r="O203" s="1619">
        <f t="shared" si="250"/>
      </c>
      <c r="P203" s="1635">
        <v>0.0314</v>
      </c>
      <c r="Q203" s="1619">
        <v>61</v>
      </c>
      <c r="R203" s="1617">
        <f t="shared" si="310"/>
      </c>
      <c r="S203" s="1621">
        <v>21012</v>
      </c>
      <c r="T203" s="1621">
        <v>499</v>
      </c>
      <c r="U203" s="1621">
        <v>91</v>
      </c>
      <c r="V203" s="1621">
        <v>521</v>
      </c>
      <c r="W203" s="1621">
        <v>54</v>
      </c>
      <c r="X203" s="1621">
        <v>3</v>
      </c>
      <c r="Y203" s="1621">
        <v>1</v>
      </c>
      <c r="Z203" s="1621">
        <v>26</v>
      </c>
      <c r="AA203" s="1617">
        <f t="shared" si="372"/>
      </c>
      <c r="AB203" s="1622" t="s">
        <v>1231</v>
      </c>
      <c r="AC203" s="1622" t="s">
        <v>1258</v>
      </c>
      <c r="AD203" s="1622">
        <v>25</v>
      </c>
    </row>
    <row r="204">
      <c r="A204" s="1612"/>
      <c r="B204" s="1613" t="s">
        <v>1256</v>
      </c>
      <c r="C204" s="1631" t="s">
        <v>1240</v>
      </c>
      <c r="D204" s="1614">
        <v>1812.83</v>
      </c>
      <c r="E204" s="1615">
        <v>2</v>
      </c>
      <c r="F204" s="1614">
        <f t="shared" ref="F204:F206" si="30">E204*2200</f>
      </c>
      <c r="G204" s="1632">
        <f t="shared" si="220"/>
      </c>
      <c r="H204" s="1632">
        <f t="shared" si="280"/>
      </c>
      <c r="I204" s="1632">
        <f t="shared" si="341"/>
      </c>
      <c r="J204" s="1633">
        <f t="shared" si="15"/>
      </c>
      <c r="K204" s="1634">
        <f t="shared" si="65"/>
      </c>
      <c r="L204" s="1634">
        <f t="shared" si="99"/>
      </c>
      <c r="M204" s="1634">
        <f t="shared" si="130"/>
      </c>
      <c r="N204" s="1634">
        <f t="shared" si="190"/>
      </c>
      <c r="O204" s="1619">
        <f t="shared" si="250"/>
      </c>
      <c r="P204" s="1635">
        <v>0.0264</v>
      </c>
      <c r="Q204" s="1621">
        <v>62</v>
      </c>
      <c r="R204" s="1633">
        <f t="shared" si="310"/>
      </c>
      <c r="S204" s="1621">
        <v>17888</v>
      </c>
      <c r="T204" s="1621">
        <v>500</v>
      </c>
      <c r="U204" s="1621">
        <v>64</v>
      </c>
      <c r="V204" s="1621">
        <v>537</v>
      </c>
      <c r="W204" s="1621">
        <v>87</v>
      </c>
      <c r="X204" s="1621">
        <v>7</v>
      </c>
      <c r="Y204" s="1621">
        <v>0</v>
      </c>
      <c r="Z204" s="1621">
        <v>18</v>
      </c>
      <c r="AA204" s="1617">
        <f t="shared" si="372"/>
      </c>
      <c r="AB204" s="1622" t="s">
        <v>1231</v>
      </c>
      <c r="AC204" s="1622" t="s">
        <v>1258</v>
      </c>
      <c r="AD204" s="1622">
        <v>19</v>
      </c>
    </row>
    <row r="205">
      <c r="A205" s="1612"/>
      <c r="B205" s="1613" t="s">
        <v>1256</v>
      </c>
      <c r="C205" s="1631" t="s">
        <v>1241</v>
      </c>
      <c r="D205" s="1614">
        <v>2592.7</v>
      </c>
      <c r="E205" s="1615">
        <v>3</v>
      </c>
      <c r="F205" s="1614">
        <f t="shared" si="30"/>
      </c>
      <c r="G205" s="1632">
        <f t="shared" si="220"/>
      </c>
      <c r="H205" s="1632">
        <f t="shared" si="280"/>
      </c>
      <c r="I205" s="1632">
        <f t="shared" si="341"/>
      </c>
      <c r="J205" s="1633">
        <f t="shared" si="15"/>
      </c>
      <c r="K205" s="1634">
        <f t="shared" si="65"/>
      </c>
      <c r="L205" s="1634">
        <f t="shared" si="99"/>
      </c>
      <c r="M205" s="1634">
        <f t="shared" si="130"/>
      </c>
      <c r="N205" s="1634">
        <f t="shared" si="190"/>
      </c>
      <c r="O205" s="1619">
        <f t="shared" si="250"/>
      </c>
      <c r="P205" s="1635">
        <v>0.0398</v>
      </c>
      <c r="Q205" s="1621">
        <v>63</v>
      </c>
      <c r="R205" s="1633">
        <f t="shared" si="310"/>
      </c>
      <c r="S205" s="1621">
        <v>24651</v>
      </c>
      <c r="T205" s="1621">
        <v>687</v>
      </c>
      <c r="U205" s="1621">
        <v>110</v>
      </c>
      <c r="V205" s="1621">
        <v>732</v>
      </c>
      <c r="W205" s="1621">
        <v>131</v>
      </c>
      <c r="X205" s="1621">
        <v>5</v>
      </c>
      <c r="Y205" s="1621">
        <v>7</v>
      </c>
      <c r="Z205" s="1621">
        <v>24</v>
      </c>
      <c r="AA205" s="1617">
        <f t="shared" si="372"/>
      </c>
      <c r="AB205" s="1622" t="s">
        <v>1231</v>
      </c>
      <c r="AC205" s="1622" t="s">
        <v>1258</v>
      </c>
      <c r="AD205" s="1622">
        <v>30</v>
      </c>
    </row>
    <row r="206">
      <c r="A206" s="1612"/>
      <c r="B206" s="1613" t="s">
        <v>1256</v>
      </c>
      <c r="C206" s="1631" t="s">
        <v>1242</v>
      </c>
      <c r="D206" s="1614">
        <v>1177.85</v>
      </c>
      <c r="E206" s="1615">
        <v>1</v>
      </c>
      <c r="F206" s="1614">
        <f t="shared" si="30"/>
      </c>
      <c r="G206" s="1632">
        <f t="shared" si="220"/>
      </c>
      <c r="H206" s="1632">
        <f t="shared" si="280"/>
      </c>
      <c r="I206" s="1632">
        <f t="shared" si="341"/>
      </c>
      <c r="J206" s="1633">
        <f t="shared" si="15"/>
      </c>
      <c r="K206" s="1634">
        <f t="shared" si="65"/>
      </c>
      <c r="L206" s="1634">
        <f t="shared" si="99"/>
      </c>
      <c r="M206" s="1634">
        <f t="shared" si="130"/>
      </c>
      <c r="N206" s="1634">
        <f t="shared" si="190"/>
      </c>
      <c r="O206" s="1619">
        <f t="shared" si="250"/>
      </c>
      <c r="P206" s="1635">
        <v>0.0419</v>
      </c>
      <c r="Q206" s="1621">
        <v>64</v>
      </c>
      <c r="R206" s="1633">
        <f t="shared" si="310"/>
      </c>
      <c r="S206" s="1621">
        <v>11534</v>
      </c>
      <c r="T206" s="1621">
        <v>348</v>
      </c>
      <c r="U206" s="1621">
        <v>79</v>
      </c>
      <c r="V206" s="1621">
        <v>369</v>
      </c>
      <c r="W206" s="1621">
        <v>71</v>
      </c>
      <c r="X206" s="1621">
        <v>4</v>
      </c>
      <c r="Y206" s="1621">
        <v>2</v>
      </c>
      <c r="Z206" s="1621">
        <v>9</v>
      </c>
      <c r="AA206" s="1617">
        <f t="shared" si="372"/>
      </c>
      <c r="AB206" s="1622" t="s">
        <v>1231</v>
      </c>
      <c r="AC206" s="1622" t="s">
        <v>1258</v>
      </c>
      <c r="AD206" s="1622">
        <v>14</v>
      </c>
    </row>
    <row r="207">
      <c r="A207" s="1612"/>
      <c r="B207" s="1623" t="s">
        <v>1238</v>
      </c>
      <c r="C207" s="1623"/>
      <c r="D207" s="1624">
        <f>SUM(D203:D206)</f>
      </c>
      <c r="E207" s="1624">
        <f>SUM(E203:E206)</f>
      </c>
      <c r="F207" s="1624">
        <f>SUM(F203:F206)</f>
      </c>
      <c r="G207" s="1625">
        <f t="shared" si="220"/>
      </c>
      <c r="H207" s="1625">
        <f t="shared" si="280"/>
      </c>
      <c r="I207" s="1625">
        <f t="shared" si="341"/>
      </c>
      <c r="J207" s="1625">
        <f t="shared" si="15"/>
      </c>
      <c r="K207" s="1626">
        <f t="shared" si="65"/>
      </c>
      <c r="L207" s="1626">
        <f t="shared" si="99"/>
      </c>
      <c r="M207" s="1626">
        <f t="shared" si="130"/>
      </c>
      <c r="N207" s="1626">
        <f t="shared" si="190"/>
      </c>
      <c r="O207" s="1627">
        <f t="shared" si="250"/>
      </c>
      <c r="P207" s="1626">
        <f>AVERAGE(P203:P206)</f>
      </c>
      <c r="Q207" s="1624">
        <f>AVERAGE(Q203:Q206)</f>
      </c>
      <c r="R207" s="1624">
        <f t="shared" si="310"/>
      </c>
      <c r="S207" s="1627">
        <f>SUM(S203:S206)</f>
      </c>
      <c r="T207" s="1627">
        <f>SUM(T203:T206)</f>
      </c>
      <c r="U207" s="1627">
        <f>SUM(U203:U206)</f>
      </c>
      <c r="V207" s="1627">
        <f>SUM(V203:V206)</f>
      </c>
      <c r="W207" s="1627">
        <f>SUM(W203:W206)</f>
      </c>
      <c r="X207" s="1627">
        <f>SUM(X203:X206)</f>
      </c>
      <c r="Y207" s="1627">
        <f>SUM(Y203:Y206)</f>
      </c>
      <c r="Z207" s="1627">
        <f>SUM(Z203:Z206)</f>
      </c>
      <c r="AA207" s="1629">
        <f t="shared" si="372"/>
      </c>
      <c r="AB207" s="1630"/>
      <c r="AC207" s="1630"/>
      <c r="AD207" s="1636">
        <f>SUM(AD203:AD206)</f>
      </c>
    </row>
    <row r="208">
      <c r="A208" s="1612"/>
      <c r="B208" s="1637" t="s">
        <v>1243</v>
      </c>
      <c r="C208" s="1637"/>
      <c r="D208" s="1638">
        <f>D207+D202</f>
      </c>
      <c r="E208" s="1638">
        <f>E207+E202</f>
      </c>
      <c r="F208" s="1638">
        <f>F207+F202</f>
      </c>
      <c r="G208" s="1639">
        <f t="shared" si="220"/>
      </c>
      <c r="H208" s="1639">
        <f t="shared" si="280"/>
      </c>
      <c r="I208" s="1639">
        <f t="shared" si="341"/>
      </c>
      <c r="J208" s="1639">
        <f t="shared" si="15"/>
      </c>
      <c r="K208" s="1640">
        <f t="shared" si="65"/>
      </c>
      <c r="L208" s="1640">
        <f t="shared" si="99"/>
      </c>
      <c r="M208" s="1640">
        <f t="shared" si="130"/>
      </c>
      <c r="N208" s="1640">
        <f t="shared" si="190"/>
      </c>
      <c r="O208" s="1641">
        <f t="shared" si="250"/>
      </c>
      <c r="P208" s="1643">
        <f>(P207+P202)/2</f>
      </c>
      <c r="Q208" s="1643">
        <f>(Q207+Q202)/2</f>
      </c>
      <c r="R208" s="1638">
        <f>(R207+R202)/2</f>
      </c>
      <c r="S208" s="1641">
        <f>S207+S202</f>
      </c>
      <c r="T208" s="1641">
        <f>T207+T202</f>
      </c>
      <c r="U208" s="1641">
        <f>U207+U202</f>
      </c>
      <c r="V208" s="1641">
        <f>V207+V202</f>
      </c>
      <c r="W208" s="1641">
        <f>W207+W202</f>
      </c>
      <c r="X208" s="1641">
        <f>X207+X202</f>
      </c>
      <c r="Y208" s="1641">
        <f>Y207+Y202</f>
      </c>
      <c r="Z208" s="1641">
        <f>Z207+Z202</f>
      </c>
      <c r="AA208" s="1644">
        <f t="shared" si="372"/>
      </c>
      <c r="AB208" s="1645"/>
      <c r="AC208" s="1645"/>
      <c r="AD208" s="1646">
        <f>AD202+AD207</f>
      </c>
    </row>
    <row r="209">
      <c r="A209" s="1601" t="s">
        <v>1195</v>
      </c>
      <c r="B209" s="1601" t="s">
        <v>1196</v>
      </c>
      <c r="C209" s="1601"/>
      <c r="D209" s="1602" t="s">
        <v>1197</v>
      </c>
      <c r="E209" s="1602"/>
      <c r="F209" s="1602"/>
      <c r="G209" s="1602"/>
      <c r="H209" s="1602"/>
      <c r="I209" s="1602"/>
      <c r="J209" s="1603" t="s">
        <v>1198</v>
      </c>
      <c r="K209" s="1603"/>
      <c r="L209" s="1603"/>
      <c r="M209" s="1603"/>
      <c r="N209" s="1603"/>
      <c r="O209" s="1603"/>
      <c r="P209" s="1603"/>
      <c r="Q209" s="1603"/>
      <c r="R209" s="1603"/>
      <c r="S209" s="1603"/>
      <c r="T209" s="1603"/>
      <c r="U209" s="1603"/>
      <c r="V209" s="1603"/>
      <c r="W209" s="1603"/>
      <c r="X209" s="1603"/>
      <c r="Y209" s="1603"/>
      <c r="Z209" s="1603"/>
      <c r="AA209" s="1603"/>
      <c r="AB209" s="1603"/>
      <c r="AC209" s="1603"/>
      <c r="AD209" s="1604"/>
    </row>
    <row r="210">
      <c r="A210" s="1601"/>
      <c r="B210" s="1601" t="s">
        <v>1199</v>
      </c>
      <c r="C210" s="1601" t="s">
        <v>1200</v>
      </c>
      <c r="D210" s="1602" t="s">
        <v>1201</v>
      </c>
      <c r="E210" s="1605" t="s">
        <v>1202</v>
      </c>
      <c r="F210" s="1606" t="s">
        <v>1203</v>
      </c>
      <c r="G210" s="1607" t="s">
        <v>1204</v>
      </c>
      <c r="H210" s="1607" t="s">
        <v>1205</v>
      </c>
      <c r="I210" s="1607" t="s">
        <v>1206</v>
      </c>
      <c r="J210" s="1603" t="s">
        <v>1207</v>
      </c>
      <c r="K210" s="1608" t="s">
        <v>1208</v>
      </c>
      <c r="L210" s="1608" t="s">
        <v>1209</v>
      </c>
      <c r="M210" s="1608" t="s">
        <v>1210</v>
      </c>
      <c r="N210" s="1608" t="s">
        <v>1211</v>
      </c>
      <c r="O210" s="1609" t="s">
        <v>1212</v>
      </c>
      <c r="P210" s="1608" t="s">
        <v>1213</v>
      </c>
      <c r="Q210" s="1609" t="s">
        <v>1214</v>
      </c>
      <c r="R210" s="1603" t="s">
        <v>1215</v>
      </c>
      <c r="S210" s="1609" t="s">
        <v>1216</v>
      </c>
      <c r="T210" s="1609" t="s">
        <v>1217</v>
      </c>
      <c r="U210" s="1609" t="s">
        <v>1218</v>
      </c>
      <c r="V210" s="1609" t="s">
        <v>1219</v>
      </c>
      <c r="W210" s="1609" t="s">
        <v>1220</v>
      </c>
      <c r="X210" s="1609" t="s">
        <v>1221</v>
      </c>
      <c r="Y210" s="1609" t="s">
        <v>1222</v>
      </c>
      <c r="Z210" s="1609" t="s">
        <v>1223</v>
      </c>
      <c r="AA210" s="1610" t="s">
        <v>1224</v>
      </c>
      <c r="AB210" s="1604" t="s">
        <v>1225</v>
      </c>
      <c r="AC210" s="1604" t="s">
        <v>1226</v>
      </c>
      <c r="AD210" s="1611" t="s">
        <v>1227</v>
      </c>
    </row>
    <row r="211">
      <c r="A211" s="1612" t="s">
        <v>1266</v>
      </c>
      <c r="B211" s="1613" t="s">
        <v>1256</v>
      </c>
      <c r="C211" s="1613" t="s">
        <v>1230</v>
      </c>
      <c r="D211" s="1614">
        <v>2016.94</v>
      </c>
      <c r="E211" s="1615">
        <v>3</v>
      </c>
      <c r="F211" s="1614">
        <v>6447.87</v>
      </c>
      <c r="G211" s="1616">
        <f t="shared" ref="G211:G221" si="221">F211/D211</f>
      </c>
      <c r="H211" s="1616">
        <f t="shared" ref="H211:H221" si="281">D211/E211</f>
      </c>
      <c r="I211" s="1616">
        <f t="shared" ref="I211:I221" si="342">F211/E211</f>
      </c>
      <c r="J211" s="1617">
        <f t="shared" ref="J211:J221" si="16">D211/T211</f>
      </c>
      <c r="K211" s="1618">
        <f t="shared" ref="K211:K221" si="66">O211/S211*1</f>
      </c>
      <c r="L211" s="1618">
        <f t="shared" ref="L211:L221" si="100">T211/S211</f>
      </c>
      <c r="M211" s="1618">
        <f t="shared" ref="M211:M221" si="131">V211/S211</f>
      </c>
      <c r="N211" s="1618">
        <f t="shared" ref="N211:N221" si="191">W211/V211</f>
      </c>
      <c r="O211" s="1619">
        <f t="shared" ref="O211:O221" si="251">U211/P211</f>
      </c>
      <c r="P211" s="1620">
        <v>0.0248</v>
      </c>
      <c r="Q211" s="1619">
        <v>54</v>
      </c>
      <c r="R211" s="1617">
        <f t="shared" ref="R211:R220" si="311">(D211/S211)*1000</f>
      </c>
      <c r="S211" s="1621">
        <v>21234</v>
      </c>
      <c r="T211" s="1621">
        <v>376</v>
      </c>
      <c r="U211" s="1621">
        <v>95</v>
      </c>
      <c r="V211" s="1621">
        <v>391</v>
      </c>
      <c r="W211" s="1621">
        <v>39</v>
      </c>
      <c r="X211" s="1621">
        <v>6</v>
      </c>
      <c r="Y211" s="1621">
        <v>1</v>
      </c>
      <c r="Z211" s="1621">
        <v>11</v>
      </c>
      <c r="AA211" s="1617">
        <f t="shared" ref="AA211:AA221" si="373">AD211*1000/D211</f>
      </c>
      <c r="AB211" s="1622" t="s">
        <v>1231</v>
      </c>
      <c r="AC211" s="1622" t="s">
        <v>1258</v>
      </c>
      <c r="AD211" s="1622">
        <v>24</v>
      </c>
    </row>
    <row r="212">
      <c r="A212" s="1612"/>
      <c r="B212" s="1613" t="s">
        <v>1256</v>
      </c>
      <c r="C212" s="1613" t="s">
        <v>1233</v>
      </c>
      <c r="D212" s="1614">
        <v>1876.79</v>
      </c>
      <c r="E212" s="1615">
        <v>2</v>
      </c>
      <c r="F212" s="1614">
        <v>3963.73</v>
      </c>
      <c r="G212" s="1616">
        <f t="shared" si="221"/>
      </c>
      <c r="H212" s="1649">
        <f t="shared" si="281"/>
      </c>
      <c r="I212" s="1649">
        <f t="shared" si="342"/>
      </c>
      <c r="J212" s="1617">
        <f t="shared" si="16"/>
      </c>
      <c r="K212" s="1618">
        <f t="shared" si="66"/>
      </c>
      <c r="L212" s="1618">
        <f t="shared" si="100"/>
      </c>
      <c r="M212" s="1618">
        <f t="shared" si="131"/>
      </c>
      <c r="N212" s="1618">
        <f t="shared" si="191"/>
      </c>
      <c r="O212" s="1619">
        <f t="shared" si="251"/>
      </c>
      <c r="P212" s="1620">
        <v>0.0216</v>
      </c>
      <c r="Q212" s="1619">
        <v>64</v>
      </c>
      <c r="R212" s="1617">
        <f t="shared" si="311"/>
      </c>
      <c r="S212" s="1621">
        <v>18020</v>
      </c>
      <c r="T212" s="1621">
        <v>344</v>
      </c>
      <c r="U212" s="1621">
        <v>78</v>
      </c>
      <c r="V212" s="1621">
        <v>364</v>
      </c>
      <c r="W212" s="1621">
        <v>78</v>
      </c>
      <c r="X212" s="1621">
        <v>7</v>
      </c>
      <c r="Y212" s="1621">
        <v>2</v>
      </c>
      <c r="Z212" s="1621">
        <v>13</v>
      </c>
      <c r="AA212" s="1617">
        <f t="shared" si="373"/>
      </c>
      <c r="AB212" s="1622" t="s">
        <v>1231</v>
      </c>
      <c r="AC212" s="1622" t="s">
        <v>1258</v>
      </c>
      <c r="AD212" s="1622">
        <v>26</v>
      </c>
    </row>
    <row r="213">
      <c r="A213" s="1612"/>
      <c r="B213" s="1613" t="s">
        <v>1256</v>
      </c>
      <c r="C213" s="1613" t="s">
        <v>1234</v>
      </c>
      <c r="D213" s="1614">
        <v>1606.27</v>
      </c>
      <c r="E213" s="1615">
        <v>2</v>
      </c>
      <c r="F213" s="1614">
        <v>2998.71</v>
      </c>
      <c r="G213" s="1616">
        <f t="shared" si="221"/>
      </c>
      <c r="H213" s="1616">
        <f t="shared" si="281"/>
      </c>
      <c r="I213" s="1616">
        <f t="shared" si="342"/>
      </c>
      <c r="J213" s="1651">
        <f t="shared" si="16"/>
      </c>
      <c r="K213" s="1618">
        <f t="shared" si="66"/>
      </c>
      <c r="L213" s="1618">
        <f t="shared" si="100"/>
      </c>
      <c r="M213" s="1618">
        <f t="shared" si="131"/>
      </c>
      <c r="N213" s="1618">
        <f t="shared" si="191"/>
      </c>
      <c r="O213" s="1619">
        <f t="shared" si="251"/>
      </c>
      <c r="P213" s="1620">
        <v>0.031</v>
      </c>
      <c r="Q213" s="1619">
        <v>61</v>
      </c>
      <c r="R213" s="1617">
        <f t="shared" si="311"/>
      </c>
      <c r="S213" s="1621">
        <v>14397</v>
      </c>
      <c r="T213" s="1621">
        <v>345</v>
      </c>
      <c r="U213" s="1621">
        <v>84</v>
      </c>
      <c r="V213" s="1621">
        <v>371</v>
      </c>
      <c r="W213" s="1621">
        <v>76</v>
      </c>
      <c r="X213" s="1621">
        <v>5</v>
      </c>
      <c r="Y213" s="1621">
        <v>1</v>
      </c>
      <c r="Z213" s="1621">
        <v>20</v>
      </c>
      <c r="AA213" s="1617">
        <f t="shared" si="373"/>
      </c>
      <c r="AB213" s="1622" t="s">
        <v>1231</v>
      </c>
      <c r="AC213" s="1622" t="s">
        <v>1258</v>
      </c>
      <c r="AD213" s="1622">
        <v>23</v>
      </c>
    </row>
    <row r="214">
      <c r="A214" s="1612"/>
      <c r="B214" s="1613" t="s">
        <v>1256</v>
      </c>
      <c r="C214" s="1613" t="s">
        <v>1235</v>
      </c>
      <c r="D214" s="1614">
        <v>1187.23</v>
      </c>
      <c r="E214" s="1615">
        <v>1</v>
      </c>
      <c r="F214" s="1614">
        <v>1351.35</v>
      </c>
      <c r="G214" s="1652">
        <f t="shared" si="221"/>
      </c>
      <c r="H214" s="1652">
        <f t="shared" si="281"/>
      </c>
      <c r="I214" s="1652">
        <f t="shared" si="342"/>
      </c>
      <c r="J214" s="1617">
        <f t="shared" si="16"/>
      </c>
      <c r="K214" s="1618">
        <f t="shared" si="66"/>
      </c>
      <c r="L214" s="1618">
        <f t="shared" si="100"/>
      </c>
      <c r="M214" s="1618">
        <f t="shared" si="131"/>
      </c>
      <c r="N214" s="1618">
        <f t="shared" si="191"/>
      </c>
      <c r="O214" s="1619">
        <f t="shared" si="251"/>
      </c>
      <c r="P214" s="1620">
        <v>0.0214</v>
      </c>
      <c r="Q214" s="1619">
        <v>58</v>
      </c>
      <c r="R214" s="1617">
        <f t="shared" si="311"/>
      </c>
      <c r="S214" s="1621">
        <v>12648</v>
      </c>
      <c r="T214" s="1621">
        <v>465</v>
      </c>
      <c r="U214" s="1621">
        <v>66</v>
      </c>
      <c r="V214" s="1621">
        <v>482</v>
      </c>
      <c r="W214" s="1621">
        <v>97</v>
      </c>
      <c r="X214" s="1621">
        <v>3</v>
      </c>
      <c r="Y214" s="1621">
        <v>0</v>
      </c>
      <c r="Z214" s="1621">
        <v>5</v>
      </c>
      <c r="AA214" s="1617">
        <f t="shared" si="373"/>
      </c>
      <c r="AB214" s="1622" t="s">
        <v>1231</v>
      </c>
      <c r="AC214" s="1622" t="s">
        <v>1258</v>
      </c>
      <c r="AD214" s="1622">
        <v>23</v>
      </c>
    </row>
    <row r="215">
      <c r="A215" s="1612"/>
      <c r="B215" s="1623" t="s">
        <v>1238</v>
      </c>
      <c r="C215" s="1623"/>
      <c r="D215" s="1624">
        <f>SUM(D211:D214)</f>
      </c>
      <c r="E215" s="1647">
        <f>SUM(E211:E214)</f>
      </c>
      <c r="F215" s="1624">
        <f>SUM(F211:F214)</f>
      </c>
      <c r="G215" s="1625">
        <f t="shared" si="221"/>
      </c>
      <c r="H215" s="1625">
        <f t="shared" si="281"/>
      </c>
      <c r="I215" s="1625">
        <f t="shared" si="342"/>
      </c>
      <c r="J215" s="1625">
        <f t="shared" si="16"/>
      </c>
      <c r="K215" s="1626">
        <f t="shared" si="66"/>
      </c>
      <c r="L215" s="1626">
        <f t="shared" si="100"/>
      </c>
      <c r="M215" s="1626">
        <f t="shared" si="131"/>
      </c>
      <c r="N215" s="1626">
        <f t="shared" si="191"/>
      </c>
      <c r="O215" s="1627">
        <f t="shared" si="251"/>
      </c>
      <c r="P215" s="1626">
        <f>AVERAGE(P211:P214)</f>
      </c>
      <c r="Q215" s="1624">
        <f>AVERAGE(Q211:Q214)</f>
      </c>
      <c r="R215" s="1625">
        <f t="shared" si="311"/>
      </c>
      <c r="S215" s="1628">
        <f>SUM(S211:S214)</f>
      </c>
      <c r="T215" s="1628">
        <f>SUM(T211:T214)</f>
      </c>
      <c r="U215" s="1628">
        <f>SUM(U211:U214)</f>
      </c>
      <c r="V215" s="1628">
        <f>SUM(V211:V214)</f>
      </c>
      <c r="W215" s="1628">
        <f>SUM(W211:W214)</f>
      </c>
      <c r="X215" s="1628">
        <f>SUM(X211:X214)</f>
      </c>
      <c r="Y215" s="1628">
        <f>SUM(Y211:Y214)</f>
      </c>
      <c r="Z215" s="1628">
        <f>SUM(Z211:Z214)</f>
      </c>
      <c r="AA215" s="1629">
        <f t="shared" si="373"/>
      </c>
      <c r="AB215" s="1630"/>
      <c r="AC215" s="1630"/>
      <c r="AD215" s="1628">
        <f>SUM(AD211:AD214)</f>
      </c>
    </row>
    <row r="216">
      <c r="A216" s="1612"/>
      <c r="B216" s="1613" t="s">
        <v>1239</v>
      </c>
      <c r="C216" s="1631" t="s">
        <v>1237</v>
      </c>
      <c r="D216" s="1614">
        <v>2140.38</v>
      </c>
      <c r="E216" s="1615">
        <v>3</v>
      </c>
      <c r="F216" s="1614">
        <f t="shared" ref="F216:F219" si="31">E216*2200</f>
      </c>
      <c r="G216" s="1616">
        <f t="shared" si="221"/>
      </c>
      <c r="H216" s="1616">
        <f t="shared" si="281"/>
      </c>
      <c r="I216" s="1616">
        <f t="shared" si="342"/>
      </c>
      <c r="J216" s="1617">
        <f t="shared" si="16"/>
      </c>
      <c r="K216" s="1618">
        <f t="shared" si="66"/>
      </c>
      <c r="L216" s="1618">
        <f t="shared" si="100"/>
      </c>
      <c r="M216" s="1618">
        <f t="shared" si="131"/>
      </c>
      <c r="N216" s="1618">
        <f t="shared" si="191"/>
      </c>
      <c r="O216" s="1619">
        <f t="shared" si="251"/>
      </c>
      <c r="P216" s="1635">
        <v>0.0223</v>
      </c>
      <c r="Q216" s="1619">
        <v>54</v>
      </c>
      <c r="R216" s="1617">
        <f t="shared" si="311"/>
      </c>
      <c r="S216" s="1621">
        <v>17924</v>
      </c>
      <c r="T216" s="1621">
        <v>626</v>
      </c>
      <c r="U216" s="1621">
        <v>79</v>
      </c>
      <c r="V216" s="1621">
        <v>653</v>
      </c>
      <c r="W216" s="1621">
        <v>83</v>
      </c>
      <c r="X216" s="1621">
        <v>11</v>
      </c>
      <c r="Y216" s="1621">
        <v>3</v>
      </c>
      <c r="Z216" s="1621">
        <v>9</v>
      </c>
      <c r="AA216" s="1617">
        <f t="shared" si="373"/>
      </c>
      <c r="AB216" s="1622" t="s">
        <v>1231</v>
      </c>
      <c r="AC216" s="1622" t="s">
        <v>1258</v>
      </c>
      <c r="AD216" s="1622">
        <v>22</v>
      </c>
    </row>
    <row r="217">
      <c r="A217" s="1612"/>
      <c r="B217" s="1613" t="s">
        <v>1239</v>
      </c>
      <c r="C217" s="1631" t="s">
        <v>1240</v>
      </c>
      <c r="D217" s="1614">
        <v>2206.13</v>
      </c>
      <c r="E217" s="1615">
        <v>4</v>
      </c>
      <c r="F217" s="1614">
        <f t="shared" si="31"/>
      </c>
      <c r="G217" s="1632">
        <f t="shared" si="221"/>
      </c>
      <c r="H217" s="1632">
        <f t="shared" si="281"/>
      </c>
      <c r="I217" s="1632">
        <f t="shared" si="342"/>
      </c>
      <c r="J217" s="1633">
        <f t="shared" si="16"/>
      </c>
      <c r="K217" s="1634">
        <f t="shared" si="66"/>
      </c>
      <c r="L217" s="1634">
        <f t="shared" si="100"/>
      </c>
      <c r="M217" s="1634">
        <f t="shared" si="131"/>
      </c>
      <c r="N217" s="1634">
        <f t="shared" si="191"/>
      </c>
      <c r="O217" s="1619">
        <f t="shared" si="251"/>
      </c>
      <c r="P217" s="1635">
        <v>0.0261</v>
      </c>
      <c r="Q217" s="1621">
        <v>52</v>
      </c>
      <c r="R217" s="1633">
        <f t="shared" si="311"/>
      </c>
      <c r="S217" s="1621">
        <v>19953</v>
      </c>
      <c r="T217" s="1621">
        <v>732</v>
      </c>
      <c r="U217" s="1621">
        <v>96</v>
      </c>
      <c r="V217" s="1621">
        <v>795</v>
      </c>
      <c r="W217" s="1621">
        <v>70</v>
      </c>
      <c r="X217" s="1621">
        <v>4</v>
      </c>
      <c r="Y217" s="1621">
        <v>0</v>
      </c>
      <c r="Z217" s="1621">
        <v>16</v>
      </c>
      <c r="AA217" s="1617">
        <f t="shared" si="373"/>
      </c>
      <c r="AB217" s="1622" t="s">
        <v>1231</v>
      </c>
      <c r="AC217" s="1622" t="s">
        <v>1258</v>
      </c>
      <c r="AD217" s="1622">
        <v>25</v>
      </c>
    </row>
    <row r="218">
      <c r="A218" s="1612"/>
      <c r="B218" s="1613" t="s">
        <v>1239</v>
      </c>
      <c r="C218" s="1631" t="s">
        <v>1241</v>
      </c>
      <c r="D218" s="1614">
        <v>2252.36</v>
      </c>
      <c r="E218" s="1615">
        <v>2</v>
      </c>
      <c r="F218" s="1614">
        <f t="shared" si="31"/>
      </c>
      <c r="G218" s="1632">
        <f t="shared" si="221"/>
      </c>
      <c r="H218" s="1632">
        <f t="shared" si="281"/>
      </c>
      <c r="I218" s="1632">
        <f t="shared" si="342"/>
      </c>
      <c r="J218" s="1633">
        <f t="shared" si="16"/>
      </c>
      <c r="K218" s="1634">
        <f t="shared" si="66"/>
      </c>
      <c r="L218" s="1634">
        <f t="shared" si="100"/>
      </c>
      <c r="M218" s="1634">
        <f t="shared" si="131"/>
      </c>
      <c r="N218" s="1634">
        <f t="shared" si="191"/>
      </c>
      <c r="O218" s="1619">
        <f t="shared" si="251"/>
      </c>
      <c r="P218" s="1635">
        <v>0.1273</v>
      </c>
      <c r="Q218" s="1621">
        <v>52</v>
      </c>
      <c r="R218" s="1633">
        <f t="shared" si="311"/>
      </c>
      <c r="S218" s="1621">
        <v>15974</v>
      </c>
      <c r="T218" s="1621">
        <v>332</v>
      </c>
      <c r="U218" s="1621">
        <v>89</v>
      </c>
      <c r="V218" s="1621">
        <v>353</v>
      </c>
      <c r="W218" s="1621">
        <v>52</v>
      </c>
      <c r="X218" s="1621">
        <v>5</v>
      </c>
      <c r="Y218" s="1621">
        <v>0</v>
      </c>
      <c r="Z218" s="1621">
        <v>24</v>
      </c>
      <c r="AA218" s="1617">
        <f t="shared" si="373"/>
      </c>
      <c r="AB218" s="1622" t="s">
        <v>1231</v>
      </c>
      <c r="AC218" s="1622" t="s">
        <v>1258</v>
      </c>
      <c r="AD218" s="1622">
        <v>16</v>
      </c>
    </row>
    <row r="219">
      <c r="A219" s="1612"/>
      <c r="B219" s="1613" t="s">
        <v>1239</v>
      </c>
      <c r="C219" s="1631" t="s">
        <v>1242</v>
      </c>
      <c r="D219" s="1614">
        <v>1264.27</v>
      </c>
      <c r="E219" s="1615">
        <v>1</v>
      </c>
      <c r="F219" s="1614">
        <f t="shared" si="31"/>
      </c>
      <c r="G219" s="1632">
        <f t="shared" si="221"/>
      </c>
      <c r="H219" s="1632">
        <f t="shared" si="281"/>
      </c>
      <c r="I219" s="1632">
        <f t="shared" si="342"/>
      </c>
      <c r="J219" s="1633">
        <f t="shared" si="16"/>
      </c>
      <c r="K219" s="1634">
        <f t="shared" si="66"/>
      </c>
      <c r="L219" s="1634">
        <f t="shared" si="100"/>
      </c>
      <c r="M219" s="1634">
        <f t="shared" si="131"/>
      </c>
      <c r="N219" s="1634">
        <f t="shared" si="191"/>
      </c>
      <c r="O219" s="1619">
        <f t="shared" si="251"/>
      </c>
      <c r="P219" s="1635">
        <v>0.2072</v>
      </c>
      <c r="Q219" s="1621">
        <v>54</v>
      </c>
      <c r="R219" s="1633">
        <f t="shared" si="311"/>
      </c>
      <c r="S219" s="1621">
        <v>10090</v>
      </c>
      <c r="T219" s="1621">
        <v>266</v>
      </c>
      <c r="U219" s="1621">
        <v>75</v>
      </c>
      <c r="V219" s="1621">
        <v>277</v>
      </c>
      <c r="W219" s="1621">
        <v>57</v>
      </c>
      <c r="X219" s="1621">
        <v>1</v>
      </c>
      <c r="Y219" s="1621">
        <v>0</v>
      </c>
      <c r="Z219" s="1621">
        <v>14</v>
      </c>
      <c r="AA219" s="1617">
        <f t="shared" si="373"/>
      </c>
      <c r="AB219" s="1622" t="s">
        <v>1231</v>
      </c>
      <c r="AC219" s="1622" t="s">
        <v>1258</v>
      </c>
      <c r="AD219" s="1622">
        <v>13</v>
      </c>
    </row>
    <row r="220">
      <c r="A220" s="1612"/>
      <c r="B220" s="1623" t="s">
        <v>1238</v>
      </c>
      <c r="C220" s="1623"/>
      <c r="D220" s="1624">
        <f>SUM(D216:D219)</f>
      </c>
      <c r="E220" s="1624">
        <f>SUM(E216:E219)</f>
      </c>
      <c r="F220" s="1624">
        <f>SUM(F216:F219)</f>
      </c>
      <c r="G220" s="1625">
        <f t="shared" si="221"/>
      </c>
      <c r="H220" s="1625">
        <f t="shared" si="281"/>
      </c>
      <c r="I220" s="1625">
        <f t="shared" si="342"/>
      </c>
      <c r="J220" s="1625">
        <f t="shared" si="16"/>
      </c>
      <c r="K220" s="1626">
        <f t="shared" si="66"/>
      </c>
      <c r="L220" s="1626">
        <f t="shared" si="100"/>
      </c>
      <c r="M220" s="1626">
        <f t="shared" si="131"/>
      </c>
      <c r="N220" s="1626">
        <f t="shared" si="191"/>
      </c>
      <c r="O220" s="1627">
        <f t="shared" si="251"/>
      </c>
      <c r="P220" s="1626">
        <f>AVERAGE(P216:P219)</f>
      </c>
      <c r="Q220" s="1624">
        <f>AVERAGE(Q216:Q219)</f>
      </c>
      <c r="R220" s="1624">
        <f t="shared" si="311"/>
      </c>
      <c r="S220" s="1627">
        <f>SUM(S216:S219)</f>
      </c>
      <c r="T220" s="1627">
        <f>SUM(T216:T219)</f>
      </c>
      <c r="U220" s="1627">
        <f>SUM(U216:U219)</f>
      </c>
      <c r="V220" s="1627">
        <f>SUM(V216:V219)</f>
      </c>
      <c r="W220" s="1627">
        <f>SUM(W216:W219)</f>
      </c>
      <c r="X220" s="1627">
        <f>SUM(X216:X219)</f>
      </c>
      <c r="Y220" s="1627">
        <f>SUM(Y216:Y219)</f>
      </c>
      <c r="Z220" s="1627">
        <f>SUM(Z216:Z219)</f>
      </c>
      <c r="AA220" s="1629">
        <f t="shared" si="373"/>
      </c>
      <c r="AB220" s="1630"/>
      <c r="AC220" s="1630"/>
      <c r="AD220" s="1636">
        <f>SUM(AD216:AD219)</f>
      </c>
    </row>
    <row r="221">
      <c r="A221" s="1612"/>
      <c r="B221" s="1637" t="s">
        <v>1243</v>
      </c>
      <c r="C221" s="1637"/>
      <c r="D221" s="1638">
        <f>D220+D215</f>
      </c>
      <c r="E221" s="1638">
        <f>E220+E215</f>
      </c>
      <c r="F221" s="1638">
        <f>F220+F215</f>
      </c>
      <c r="G221" s="1639">
        <f t="shared" si="221"/>
      </c>
      <c r="H221" s="1639">
        <f t="shared" si="281"/>
      </c>
      <c r="I221" s="1639">
        <f t="shared" si="342"/>
      </c>
      <c r="J221" s="1639">
        <f t="shared" si="16"/>
      </c>
      <c r="K221" s="1640">
        <f t="shared" si="66"/>
      </c>
      <c r="L221" s="1640">
        <f t="shared" si="100"/>
      </c>
      <c r="M221" s="1640">
        <f t="shared" si="131"/>
      </c>
      <c r="N221" s="1640">
        <f t="shared" si="191"/>
      </c>
      <c r="O221" s="1641">
        <f t="shared" si="251"/>
      </c>
      <c r="P221" s="1643">
        <f>(P220+P215)/2</f>
      </c>
      <c r="Q221" s="1643">
        <f>(Q220+Q215)/2</f>
      </c>
      <c r="R221" s="1638">
        <f>(R220+R215)/2</f>
      </c>
      <c r="S221" s="1641">
        <f>S220+S215</f>
      </c>
      <c r="T221" s="1641">
        <f>T220+T215</f>
      </c>
      <c r="U221" s="1641">
        <f>U220+U215</f>
      </c>
      <c r="V221" s="1641">
        <f>V220+V215</f>
      </c>
      <c r="W221" s="1641">
        <f>W220+W215</f>
      </c>
      <c r="X221" s="1641">
        <f>X220+X215</f>
      </c>
      <c r="Y221" s="1641">
        <f>Y220+Y215</f>
      </c>
      <c r="Z221" s="1641">
        <f>Z220+Z215</f>
      </c>
      <c r="AA221" s="1644">
        <f t="shared" si="373"/>
      </c>
      <c r="AB221" s="1645"/>
      <c r="AC221" s="1645"/>
      <c r="AD221" s="1646">
        <f>AD215+AD220</f>
      </c>
    </row>
    <row r="222">
      <c r="A222" s="1601" t="s">
        <v>1195</v>
      </c>
      <c r="B222" s="1601" t="s">
        <v>1196</v>
      </c>
      <c r="C222" s="1601"/>
      <c r="D222" s="1602" t="s">
        <v>1197</v>
      </c>
      <c r="E222" s="1602"/>
      <c r="F222" s="1602"/>
      <c r="G222" s="1602"/>
      <c r="H222" s="1602"/>
      <c r="I222" s="1602"/>
      <c r="J222" s="1603" t="s">
        <v>1198</v>
      </c>
      <c r="K222" s="1603"/>
      <c r="L222" s="1603"/>
      <c r="M222" s="1603"/>
      <c r="N222" s="1603"/>
      <c r="O222" s="1603"/>
      <c r="P222" s="1603"/>
      <c r="Q222" s="1603"/>
      <c r="R222" s="1603"/>
      <c r="S222" s="1603"/>
      <c r="T222" s="1603"/>
      <c r="U222" s="1603"/>
      <c r="V222" s="1603"/>
      <c r="W222" s="1603"/>
      <c r="X222" s="1603"/>
      <c r="Y222" s="1603"/>
      <c r="Z222" s="1603"/>
      <c r="AA222" s="1603"/>
      <c r="AB222" s="1603"/>
      <c r="AC222" s="1603"/>
      <c r="AD222" s="1604"/>
    </row>
    <row r="223">
      <c r="A223" s="1601"/>
      <c r="B223" s="1601" t="s">
        <v>1199</v>
      </c>
      <c r="C223" s="1601" t="s">
        <v>1200</v>
      </c>
      <c r="D223" s="1602" t="s">
        <v>1201</v>
      </c>
      <c r="E223" s="1605" t="s">
        <v>1202</v>
      </c>
      <c r="F223" s="1606" t="s">
        <v>1203</v>
      </c>
      <c r="G223" s="1607" t="s">
        <v>1204</v>
      </c>
      <c r="H223" s="1607" t="s">
        <v>1205</v>
      </c>
      <c r="I223" s="1607" t="s">
        <v>1206</v>
      </c>
      <c r="J223" s="1603" t="s">
        <v>1207</v>
      </c>
      <c r="K223" s="1608" t="s">
        <v>1208</v>
      </c>
      <c r="L223" s="1608" t="s">
        <v>1209</v>
      </c>
      <c r="M223" s="1608" t="s">
        <v>1210</v>
      </c>
      <c r="N223" s="1608" t="s">
        <v>1211</v>
      </c>
      <c r="O223" s="1609" t="s">
        <v>1212</v>
      </c>
      <c r="P223" s="1608" t="s">
        <v>1213</v>
      </c>
      <c r="Q223" s="1609" t="s">
        <v>1214</v>
      </c>
      <c r="R223" s="1603" t="s">
        <v>1215</v>
      </c>
      <c r="S223" s="1609" t="s">
        <v>1216</v>
      </c>
      <c r="T223" s="1609" t="s">
        <v>1217</v>
      </c>
      <c r="U223" s="1609" t="s">
        <v>1218</v>
      </c>
      <c r="V223" s="1609" t="s">
        <v>1219</v>
      </c>
      <c r="W223" s="1609" t="s">
        <v>1220</v>
      </c>
      <c r="X223" s="1609" t="s">
        <v>1221</v>
      </c>
      <c r="Y223" s="1609" t="s">
        <v>1222</v>
      </c>
      <c r="Z223" s="1609" t="s">
        <v>1223</v>
      </c>
      <c r="AA223" s="1610" t="s">
        <v>1224</v>
      </c>
      <c r="AB223" s="1604" t="s">
        <v>1225</v>
      </c>
      <c r="AC223" s="1604" t="s">
        <v>1226</v>
      </c>
      <c r="AD223" s="1611" t="s">
        <v>1227</v>
      </c>
    </row>
    <row r="224">
      <c r="A224" s="1612" t="s">
        <v>1267</v>
      </c>
      <c r="B224" s="1613" t="s">
        <v>1239</v>
      </c>
      <c r="C224" s="1613" t="s">
        <v>1230</v>
      </c>
      <c r="D224" s="1614">
        <v>1680.57</v>
      </c>
      <c r="E224" s="1615">
        <v>1</v>
      </c>
      <c r="F224" s="1614">
        <v>1949.81</v>
      </c>
      <c r="G224" s="1616">
        <f t="shared" ref="G224:G234" si="222">F224/D224</f>
      </c>
      <c r="H224" s="1616">
        <f t="shared" ref="H224:H234" si="282">D224/E224</f>
      </c>
      <c r="I224" s="1616">
        <f t="shared" ref="I224:I234" si="343">F224/E224</f>
      </c>
      <c r="J224" s="1617">
        <f t="shared" ref="J224:J234" si="17">D224/T224</f>
      </c>
      <c r="K224" s="1618">
        <f t="shared" ref="K224:K234" si="67">O224/S224*1</f>
      </c>
      <c r="L224" s="1618">
        <f t="shared" ref="L224:L234" si="101">T224/S224</f>
      </c>
      <c r="M224" s="1618">
        <f t="shared" ref="M224:M234" si="132">V224/S224</f>
      </c>
      <c r="N224" s="1618">
        <f t="shared" ref="N224:N234" si="192">W224/V224</f>
      </c>
      <c r="O224" s="1619">
        <f t="shared" ref="O224:O234" si="252">U224/P224</f>
      </c>
      <c r="P224" s="1620">
        <v>0.0369</v>
      </c>
      <c r="Q224" s="1619">
        <v>40</v>
      </c>
      <c r="R224" s="1617">
        <f t="shared" ref="R224:R233" si="312">(D224/S224)*1000</f>
      </c>
      <c r="S224" s="1621">
        <v>13427</v>
      </c>
      <c r="T224" s="1621">
        <v>257</v>
      </c>
      <c r="U224" s="1621">
        <v>60</v>
      </c>
      <c r="V224" s="1621">
        <v>280</v>
      </c>
      <c r="W224" s="1621">
        <v>53</v>
      </c>
      <c r="X224" s="1621">
        <v>6</v>
      </c>
      <c r="Y224" s="1621">
        <v>0</v>
      </c>
      <c r="Z224" s="1621">
        <v>17</v>
      </c>
      <c r="AA224" s="1617">
        <f t="shared" ref="AA224:AA234" si="374">AD224*1000/D224</f>
      </c>
      <c r="AB224" s="1622" t="s">
        <v>1231</v>
      </c>
      <c r="AC224" s="1622" t="s">
        <v>1258</v>
      </c>
      <c r="AD224" s="1622">
        <v>20</v>
      </c>
    </row>
    <row r="225">
      <c r="A225" s="1612"/>
      <c r="B225" s="1613" t="s">
        <v>1239</v>
      </c>
      <c r="C225" s="1613" t="s">
        <v>1233</v>
      </c>
      <c r="D225" s="1614">
        <v>2369.26</v>
      </c>
      <c r="E225" s="1615">
        <v>2</v>
      </c>
      <c r="F225" s="1614">
        <v>2579.73</v>
      </c>
      <c r="G225" s="1616">
        <f t="shared" si="222"/>
      </c>
      <c r="H225" s="1649">
        <f t="shared" si="282"/>
      </c>
      <c r="I225" s="1649">
        <f t="shared" si="343"/>
      </c>
      <c r="J225" s="1617">
        <f t="shared" si="17"/>
      </c>
      <c r="K225" s="1618">
        <f t="shared" si="67"/>
      </c>
      <c r="L225" s="1618">
        <f t="shared" si="101"/>
      </c>
      <c r="M225" s="1618">
        <f t="shared" si="132"/>
      </c>
      <c r="N225" s="1618">
        <f t="shared" si="192"/>
      </c>
      <c r="O225" s="1619">
        <f t="shared" si="252"/>
      </c>
      <c r="P225" s="1620">
        <v>0.0613</v>
      </c>
      <c r="Q225" s="1619">
        <v>39</v>
      </c>
      <c r="R225" s="1617">
        <f t="shared" si="312"/>
      </c>
      <c r="S225" s="1621">
        <v>19406</v>
      </c>
      <c r="T225" s="1621">
        <v>455</v>
      </c>
      <c r="U225" s="1621">
        <v>126</v>
      </c>
      <c r="V225" s="1621">
        <v>499</v>
      </c>
      <c r="W225" s="1621">
        <v>56</v>
      </c>
      <c r="X225" s="1621">
        <v>3</v>
      </c>
      <c r="Y225" s="1621">
        <v>2</v>
      </c>
      <c r="Z225" s="1621">
        <v>30</v>
      </c>
      <c r="AA225" s="1617">
        <f t="shared" si="374"/>
      </c>
      <c r="AB225" s="1622" t="s">
        <v>1231</v>
      </c>
      <c r="AC225" s="1622" t="s">
        <v>1258</v>
      </c>
      <c r="AD225" s="1622">
        <v>17</v>
      </c>
    </row>
    <row r="226">
      <c r="A226" s="1612"/>
      <c r="B226" s="1613" t="s">
        <v>1239</v>
      </c>
      <c r="C226" s="1613" t="s">
        <v>1234</v>
      </c>
      <c r="D226" s="1614">
        <v>1636.86</v>
      </c>
      <c r="E226" s="1615">
        <v>1</v>
      </c>
      <c r="F226" s="1614">
        <v>1647.36</v>
      </c>
      <c r="G226" s="1616">
        <f t="shared" si="222"/>
      </c>
      <c r="H226" s="1616">
        <f t="shared" si="282"/>
      </c>
      <c r="I226" s="1616">
        <f t="shared" si="343"/>
      </c>
      <c r="J226" s="1651">
        <f t="shared" si="17"/>
      </c>
      <c r="K226" s="1618">
        <f t="shared" si="67"/>
      </c>
      <c r="L226" s="1618">
        <f t="shared" si="101"/>
      </c>
      <c r="M226" s="1618">
        <f t="shared" si="132"/>
      </c>
      <c r="N226" s="1618">
        <f t="shared" si="192"/>
      </c>
      <c r="O226" s="1619">
        <f t="shared" si="252"/>
      </c>
      <c r="P226" s="1620">
        <v>0.0313</v>
      </c>
      <c r="Q226" s="1619">
        <v>40</v>
      </c>
      <c r="R226" s="1617">
        <f t="shared" si="312"/>
      </c>
      <c r="S226" s="1621">
        <v>14908</v>
      </c>
      <c r="T226" s="1621">
        <v>380</v>
      </c>
      <c r="U226" s="1621">
        <v>79</v>
      </c>
      <c r="V226" s="1621">
        <v>391</v>
      </c>
      <c r="W226" s="1621">
        <v>80</v>
      </c>
      <c r="X226" s="1621">
        <v>8</v>
      </c>
      <c r="Y226" s="1621">
        <v>2</v>
      </c>
      <c r="Z226" s="1621">
        <v>18</v>
      </c>
      <c r="AA226" s="1617">
        <f t="shared" si="374"/>
      </c>
      <c r="AB226" s="1622" t="s">
        <v>1231</v>
      </c>
      <c r="AC226" s="1622" t="s">
        <v>1258</v>
      </c>
      <c r="AD226" s="1622">
        <v>21</v>
      </c>
    </row>
    <row r="227">
      <c r="A227" s="1612"/>
      <c r="B227" s="1613" t="s">
        <v>1239</v>
      </c>
      <c r="C227" s="1613" t="s">
        <v>1235</v>
      </c>
      <c r="D227" s="1614">
        <v>2124.48</v>
      </c>
      <c r="E227" s="1615">
        <v>1</v>
      </c>
      <c r="F227" s="1614">
        <f>E227*2200</f>
      </c>
      <c r="G227" s="1652">
        <f t="shared" si="222"/>
      </c>
      <c r="H227" s="1652">
        <f t="shared" si="282"/>
      </c>
      <c r="I227" s="1652">
        <f t="shared" si="343"/>
      </c>
      <c r="J227" s="1617">
        <f t="shared" si="17"/>
      </c>
      <c r="K227" s="1618">
        <f t="shared" si="67"/>
      </c>
      <c r="L227" s="1618">
        <f t="shared" si="101"/>
      </c>
      <c r="M227" s="1618">
        <f t="shared" si="132"/>
      </c>
      <c r="N227" s="1618">
        <f t="shared" si="192"/>
      </c>
      <c r="O227" s="1619">
        <f t="shared" si="252"/>
      </c>
      <c r="P227" s="1620">
        <v>0.0459</v>
      </c>
      <c r="Q227" s="1619">
        <v>43</v>
      </c>
      <c r="R227" s="1617">
        <f t="shared" si="312"/>
      </c>
      <c r="S227" s="1621">
        <v>22340</v>
      </c>
      <c r="T227" s="1621">
        <v>574</v>
      </c>
      <c r="U227" s="1621">
        <v>110</v>
      </c>
      <c r="V227" s="1621">
        <v>586</v>
      </c>
      <c r="W227" s="1621">
        <v>64</v>
      </c>
      <c r="X227" s="1621">
        <v>5</v>
      </c>
      <c r="Y227" s="1621">
        <v>2</v>
      </c>
      <c r="Z227" s="1621">
        <v>19</v>
      </c>
      <c r="AA227" s="1617">
        <f t="shared" si="374"/>
      </c>
      <c r="AB227" s="1622" t="s">
        <v>1231</v>
      </c>
      <c r="AC227" s="1622" t="s">
        <v>1258</v>
      </c>
      <c r="AD227" s="1622">
        <v>28</v>
      </c>
    </row>
    <row r="228">
      <c r="A228" s="1612"/>
      <c r="B228" s="1623" t="s">
        <v>1238</v>
      </c>
      <c r="C228" s="1623"/>
      <c r="D228" s="1624">
        <f>SUM(D224:D227)</f>
      </c>
      <c r="E228" s="1647">
        <f>SUM(E224:E227)</f>
      </c>
      <c r="F228" s="1624">
        <f>SUM(F224:F227)</f>
      </c>
      <c r="G228" s="1625">
        <f t="shared" si="222"/>
      </c>
      <c r="H228" s="1625">
        <f t="shared" si="282"/>
      </c>
      <c r="I228" s="1625">
        <f t="shared" si="343"/>
      </c>
      <c r="J228" s="1625">
        <f t="shared" si="17"/>
      </c>
      <c r="K228" s="1626">
        <f t="shared" si="67"/>
      </c>
      <c r="L228" s="1626">
        <f t="shared" si="101"/>
      </c>
      <c r="M228" s="1626">
        <f t="shared" si="132"/>
      </c>
      <c r="N228" s="1626">
        <f t="shared" si="192"/>
      </c>
      <c r="O228" s="1627">
        <f t="shared" si="252"/>
      </c>
      <c r="P228" s="1626">
        <f>AVERAGE(P224:P227)</f>
      </c>
      <c r="Q228" s="1624">
        <f>AVERAGE(Q224:Q227)</f>
      </c>
      <c r="R228" s="1625">
        <f t="shared" si="312"/>
      </c>
      <c r="S228" s="1628">
        <f>SUM(S224:S227)</f>
      </c>
      <c r="T228" s="1628">
        <f>SUM(T224:T227)</f>
      </c>
      <c r="U228" s="1628">
        <f>SUM(U224:U227)</f>
      </c>
      <c r="V228" s="1628">
        <f>SUM(V224:V227)</f>
      </c>
      <c r="W228" s="1628">
        <f>SUM(W224:W227)</f>
      </c>
      <c r="X228" s="1628">
        <f>SUM(X224:X227)</f>
      </c>
      <c r="Y228" s="1628">
        <f>SUM(Y224:Y227)</f>
      </c>
      <c r="Z228" s="1628">
        <f>SUM(Z224:Z227)</f>
      </c>
      <c r="AA228" s="1629">
        <f t="shared" si="374"/>
      </c>
      <c r="AB228" s="1630"/>
      <c r="AC228" s="1630"/>
      <c r="AD228" s="1628">
        <f>SUM(AD224:AD227)</f>
      </c>
    </row>
    <row r="229">
      <c r="A229" s="1612"/>
      <c r="B229" s="1613" t="s">
        <v>1256</v>
      </c>
      <c r="C229" s="1631" t="s">
        <v>1237</v>
      </c>
      <c r="D229" s="1614">
        <v>2837.44</v>
      </c>
      <c r="E229" s="1615">
        <v>4</v>
      </c>
      <c r="F229" s="1614">
        <f t="shared" ref="F229:F232" si="32">E229*2200</f>
      </c>
      <c r="G229" s="1616">
        <f t="shared" si="222"/>
      </c>
      <c r="H229" s="1616">
        <f t="shared" si="282"/>
      </c>
      <c r="I229" s="1616">
        <f t="shared" si="343"/>
      </c>
      <c r="J229" s="1617">
        <f t="shared" si="17"/>
      </c>
      <c r="K229" s="1618">
        <f t="shared" si="67"/>
      </c>
      <c r="L229" s="1618">
        <f t="shared" si="101"/>
      </c>
      <c r="M229" s="1618">
        <f t="shared" si="132"/>
      </c>
      <c r="N229" s="1618">
        <f t="shared" si="192"/>
      </c>
      <c r="O229" s="1619">
        <f t="shared" si="252"/>
      </c>
      <c r="P229" s="1635">
        <v>0.0386</v>
      </c>
      <c r="Q229" s="1619">
        <v>49</v>
      </c>
      <c r="R229" s="1617">
        <f t="shared" si="312"/>
      </c>
      <c r="S229" s="1621">
        <v>26166</v>
      </c>
      <c r="T229" s="1621">
        <v>605</v>
      </c>
      <c r="U229" s="1621">
        <v>102</v>
      </c>
      <c r="V229" s="1621">
        <v>654</v>
      </c>
      <c r="W229" s="1621">
        <v>88</v>
      </c>
      <c r="X229" s="1621">
        <v>10</v>
      </c>
      <c r="Y229" s="1621">
        <v>2</v>
      </c>
      <c r="Z229" s="1621">
        <v>21</v>
      </c>
      <c r="AA229" s="1617">
        <f t="shared" si="374"/>
      </c>
      <c r="AB229" s="1622" t="s">
        <v>1231</v>
      </c>
      <c r="AC229" s="1622" t="s">
        <v>1258</v>
      </c>
      <c r="AD229" s="1622">
        <v>29</v>
      </c>
    </row>
    <row r="230">
      <c r="A230" s="1612"/>
      <c r="B230" s="1613" t="s">
        <v>1256</v>
      </c>
      <c r="C230" s="1631" t="s">
        <v>1240</v>
      </c>
      <c r="D230" s="1614">
        <v>2207.08</v>
      </c>
      <c r="E230" s="1615">
        <v>3</v>
      </c>
      <c r="F230" s="1614">
        <f t="shared" si="32"/>
      </c>
      <c r="G230" s="1632">
        <f t="shared" si="222"/>
      </c>
      <c r="H230" s="1632">
        <f t="shared" si="282"/>
      </c>
      <c r="I230" s="1632">
        <f t="shared" si="343"/>
      </c>
      <c r="J230" s="1633">
        <f t="shared" si="17"/>
      </c>
      <c r="K230" s="1634">
        <f t="shared" si="67"/>
      </c>
      <c r="L230" s="1634">
        <f t="shared" si="101"/>
      </c>
      <c r="M230" s="1634">
        <f t="shared" si="132"/>
      </c>
      <c r="N230" s="1634">
        <f t="shared" si="192"/>
      </c>
      <c r="O230" s="1619">
        <f t="shared" si="252"/>
      </c>
      <c r="P230" s="1635">
        <v>0.033</v>
      </c>
      <c r="Q230" s="1621">
        <v>51</v>
      </c>
      <c r="R230" s="1633">
        <f t="shared" si="312"/>
      </c>
      <c r="S230" s="1621">
        <v>17701</v>
      </c>
      <c r="T230" s="1621">
        <v>613</v>
      </c>
      <c r="U230" s="1621">
        <v>103</v>
      </c>
      <c r="V230" s="1621">
        <v>671</v>
      </c>
      <c r="W230" s="1621">
        <v>59</v>
      </c>
      <c r="X230" s="1621">
        <v>5</v>
      </c>
      <c r="Y230" s="1621">
        <v>2</v>
      </c>
      <c r="Z230" s="1621">
        <v>14</v>
      </c>
      <c r="AA230" s="1617">
        <f t="shared" si="374"/>
      </c>
      <c r="AB230" s="1622" t="s">
        <v>1231</v>
      </c>
      <c r="AC230" s="1622" t="s">
        <v>1258</v>
      </c>
      <c r="AD230" s="1622">
        <v>25</v>
      </c>
    </row>
    <row r="231">
      <c r="A231" s="1612"/>
      <c r="B231" s="1613" t="s">
        <v>1256</v>
      </c>
      <c r="C231" s="1631" t="s">
        <v>1241</v>
      </c>
      <c r="D231" s="1614">
        <v>1605.75</v>
      </c>
      <c r="E231" s="1615">
        <v>3</v>
      </c>
      <c r="F231" s="1614">
        <f t="shared" si="32"/>
      </c>
      <c r="G231" s="1632">
        <f t="shared" si="222"/>
      </c>
      <c r="H231" s="1632">
        <f t="shared" si="282"/>
      </c>
      <c r="I231" s="1632">
        <f t="shared" si="343"/>
      </c>
      <c r="J231" s="1633">
        <f t="shared" si="17"/>
      </c>
      <c r="K231" s="1634">
        <f t="shared" si="67"/>
      </c>
      <c r="L231" s="1634">
        <f t="shared" si="101"/>
      </c>
      <c r="M231" s="1634">
        <f t="shared" si="132"/>
      </c>
      <c r="N231" s="1634">
        <f t="shared" si="192"/>
      </c>
      <c r="O231" s="1619">
        <f t="shared" si="252"/>
      </c>
      <c r="P231" s="1635">
        <v>0.0153</v>
      </c>
      <c r="Q231" s="1621">
        <v>52</v>
      </c>
      <c r="R231" s="1633">
        <f t="shared" si="312"/>
      </c>
      <c r="S231" s="1621">
        <v>15596</v>
      </c>
      <c r="T231" s="1621">
        <v>734</v>
      </c>
      <c r="U231" s="1621">
        <v>66</v>
      </c>
      <c r="V231" s="1621">
        <v>753</v>
      </c>
      <c r="W231" s="1621">
        <v>70</v>
      </c>
      <c r="X231" s="1621">
        <v>5</v>
      </c>
      <c r="Y231" s="1621">
        <v>0</v>
      </c>
      <c r="Z231" s="1621">
        <v>13</v>
      </c>
      <c r="AA231" s="1617">
        <f t="shared" si="374"/>
      </c>
      <c r="AB231" s="1622" t="s">
        <v>1231</v>
      </c>
      <c r="AC231" s="1622" t="s">
        <v>1258</v>
      </c>
      <c r="AD231" s="1622">
        <v>20</v>
      </c>
    </row>
    <row r="232">
      <c r="A232" s="1612"/>
      <c r="B232" s="1613" t="s">
        <v>1256</v>
      </c>
      <c r="C232" s="1631" t="s">
        <v>1242</v>
      </c>
      <c r="D232" s="1614">
        <v>1394.05</v>
      </c>
      <c r="E232" s="1615">
        <v>2</v>
      </c>
      <c r="F232" s="1614">
        <f t="shared" si="32"/>
      </c>
      <c r="G232" s="1632">
        <f t="shared" si="222"/>
      </c>
      <c r="H232" s="1632">
        <f t="shared" si="282"/>
      </c>
      <c r="I232" s="1632">
        <f t="shared" si="343"/>
      </c>
      <c r="J232" s="1633">
        <f t="shared" si="17"/>
      </c>
      <c r="K232" s="1634">
        <f t="shared" si="67"/>
      </c>
      <c r="L232" s="1634">
        <f t="shared" si="101"/>
      </c>
      <c r="M232" s="1634">
        <f t="shared" si="132"/>
      </c>
      <c r="N232" s="1634">
        <f t="shared" si="192"/>
      </c>
      <c r="O232" s="1619">
        <f t="shared" si="252"/>
      </c>
      <c r="P232" s="1635">
        <v>0.0189</v>
      </c>
      <c r="Q232" s="1621">
        <v>53</v>
      </c>
      <c r="R232" s="1633">
        <f t="shared" si="312"/>
      </c>
      <c r="S232" s="1621">
        <v>13526</v>
      </c>
      <c r="T232" s="1621">
        <v>472</v>
      </c>
      <c r="U232" s="1621">
        <v>56</v>
      </c>
      <c r="V232" s="1621">
        <v>510</v>
      </c>
      <c r="W232" s="1621">
        <v>50</v>
      </c>
      <c r="X232" s="1621">
        <v>5</v>
      </c>
      <c r="Y232" s="1621">
        <v>0</v>
      </c>
      <c r="Z232" s="1621">
        <v>14</v>
      </c>
      <c r="AA232" s="1617">
        <f t="shared" si="374"/>
      </c>
      <c r="AB232" s="1622" t="s">
        <v>1231</v>
      </c>
      <c r="AC232" s="1622" t="s">
        <v>1258</v>
      </c>
      <c r="AD232" s="1622">
        <v>10</v>
      </c>
    </row>
    <row r="233">
      <c r="A233" s="1612"/>
      <c r="B233" s="1623" t="s">
        <v>1238</v>
      </c>
      <c r="C233" s="1623"/>
      <c r="D233" s="1624">
        <f>SUM(D229:D232)</f>
      </c>
      <c r="E233" s="1624">
        <f>SUM(E229:E232)</f>
      </c>
      <c r="F233" s="1624">
        <f>SUM(F229:F232)</f>
      </c>
      <c r="G233" s="1625">
        <f t="shared" si="222"/>
      </c>
      <c r="H233" s="1625">
        <f t="shared" si="282"/>
      </c>
      <c r="I233" s="1625">
        <f t="shared" si="343"/>
      </c>
      <c r="J233" s="1625">
        <f t="shared" si="17"/>
      </c>
      <c r="K233" s="1626">
        <f t="shared" si="67"/>
      </c>
      <c r="L233" s="1626">
        <f t="shared" si="101"/>
      </c>
      <c r="M233" s="1626">
        <f t="shared" si="132"/>
      </c>
      <c r="N233" s="1626">
        <f t="shared" si="192"/>
      </c>
      <c r="O233" s="1627">
        <f t="shared" si="252"/>
      </c>
      <c r="P233" s="1626">
        <f>AVERAGE(P229:P232)</f>
      </c>
      <c r="Q233" s="1624">
        <f>AVERAGE(Q229:Q232)</f>
      </c>
      <c r="R233" s="1624">
        <f t="shared" si="312"/>
      </c>
      <c r="S233" s="1627">
        <f>SUM(S229:S232)</f>
      </c>
      <c r="T233" s="1627">
        <f>SUM(T229:T232)</f>
      </c>
      <c r="U233" s="1627">
        <f>SUM(U229:U232)</f>
      </c>
      <c r="V233" s="1627">
        <f>SUM(V229:V232)</f>
      </c>
      <c r="W233" s="1627">
        <f>SUM(W229:W232)</f>
      </c>
      <c r="X233" s="1627">
        <f>SUM(X229:X232)</f>
      </c>
      <c r="Y233" s="1627">
        <f>SUM(Y229:Y232)</f>
      </c>
      <c r="Z233" s="1627">
        <f>SUM(Z229:Z232)</f>
      </c>
      <c r="AA233" s="1629">
        <f t="shared" si="374"/>
      </c>
      <c r="AB233" s="1630"/>
      <c r="AC233" s="1630"/>
      <c r="AD233" s="1636">
        <f>SUM(AD229:AD232)</f>
      </c>
    </row>
    <row r="234">
      <c r="A234" s="1612"/>
      <c r="B234" s="1637" t="s">
        <v>1243</v>
      </c>
      <c r="C234" s="1637"/>
      <c r="D234" s="1638">
        <f>D233+D228</f>
      </c>
      <c r="E234" s="1638">
        <f>E233+E228</f>
      </c>
      <c r="F234" s="1638">
        <f>F233+F228</f>
      </c>
      <c r="G234" s="1639">
        <f t="shared" si="222"/>
      </c>
      <c r="H234" s="1639">
        <f t="shared" si="282"/>
      </c>
      <c r="I234" s="1639">
        <f t="shared" si="343"/>
      </c>
      <c r="J234" s="1639">
        <f t="shared" si="17"/>
      </c>
      <c r="K234" s="1640">
        <f t="shared" si="67"/>
      </c>
      <c r="L234" s="1640">
        <f t="shared" si="101"/>
      </c>
      <c r="M234" s="1640">
        <f t="shared" si="132"/>
      </c>
      <c r="N234" s="1640">
        <f t="shared" si="192"/>
      </c>
      <c r="O234" s="1641">
        <f t="shared" si="252"/>
      </c>
      <c r="P234" s="1643">
        <f>(P233+P228)/2</f>
      </c>
      <c r="Q234" s="1643">
        <f>(Q233+Q228)/2</f>
      </c>
      <c r="R234" s="1638">
        <f>(R233+R228)/2</f>
      </c>
      <c r="S234" s="1641">
        <f>S233+S228</f>
      </c>
      <c r="T234" s="1641">
        <f>T233+T228</f>
      </c>
      <c r="U234" s="1641">
        <f>U233+U228</f>
      </c>
      <c r="V234" s="1641">
        <f>V233+V228</f>
      </c>
      <c r="W234" s="1641">
        <f>W233+W228</f>
      </c>
      <c r="X234" s="1641">
        <f>X233+X228</f>
      </c>
      <c r="Y234" s="1641">
        <f>Y233+Y228</f>
      </c>
      <c r="Z234" s="1641">
        <f>Z233+Z228</f>
      </c>
      <c r="AA234" s="1644">
        <f t="shared" si="374"/>
      </c>
      <c r="AB234" s="1645"/>
      <c r="AC234" s="1645"/>
      <c r="AD234" s="1646">
        <f>AD228+AD233</f>
      </c>
    </row>
    <row r="235">
      <c r="A235" s="1601" t="s">
        <v>1195</v>
      </c>
      <c r="B235" s="1601" t="s">
        <v>1196</v>
      </c>
      <c r="C235" s="1601"/>
      <c r="D235" s="1602" t="s">
        <v>1197</v>
      </c>
      <c r="E235" s="1602"/>
      <c r="F235" s="1602"/>
      <c r="G235" s="1602"/>
      <c r="H235" s="1602"/>
      <c r="I235" s="1602"/>
      <c r="J235" s="1603" t="s">
        <v>1198</v>
      </c>
      <c r="K235" s="1603"/>
      <c r="L235" s="1603"/>
      <c r="M235" s="1603"/>
      <c r="N235" s="1603"/>
      <c r="O235" s="1603"/>
      <c r="P235" s="1603"/>
      <c r="Q235" s="1603"/>
      <c r="R235" s="1603"/>
      <c r="S235" s="1603"/>
      <c r="T235" s="1603"/>
      <c r="U235" s="1603"/>
      <c r="V235" s="1603"/>
      <c r="W235" s="1603"/>
      <c r="X235" s="1603"/>
      <c r="Y235" s="1603"/>
      <c r="Z235" s="1603"/>
      <c r="AA235" s="1603"/>
      <c r="AB235" s="1603"/>
      <c r="AC235" s="1603"/>
      <c r="AD235" s="1604"/>
    </row>
    <row r="236">
      <c r="A236" s="1601"/>
      <c r="B236" s="1601" t="s">
        <v>1199</v>
      </c>
      <c r="C236" s="1601" t="s">
        <v>1200</v>
      </c>
      <c r="D236" s="1602" t="s">
        <v>1201</v>
      </c>
      <c r="E236" s="1605" t="s">
        <v>1202</v>
      </c>
      <c r="F236" s="1606" t="s">
        <v>1203</v>
      </c>
      <c r="G236" s="1607" t="s">
        <v>1204</v>
      </c>
      <c r="H236" s="1607" t="s">
        <v>1205</v>
      </c>
      <c r="I236" s="1607" t="s">
        <v>1206</v>
      </c>
      <c r="J236" s="1603" t="s">
        <v>1207</v>
      </c>
      <c r="K236" s="1608" t="s">
        <v>1208</v>
      </c>
      <c r="L236" s="1608" t="s">
        <v>1209</v>
      </c>
      <c r="M236" s="1608" t="s">
        <v>1210</v>
      </c>
      <c r="N236" s="1608" t="s">
        <v>1211</v>
      </c>
      <c r="O236" s="1609" t="s">
        <v>1212</v>
      </c>
      <c r="P236" s="1608" t="s">
        <v>1213</v>
      </c>
      <c r="Q236" s="1609" t="s">
        <v>1214</v>
      </c>
      <c r="R236" s="1603" t="s">
        <v>1215</v>
      </c>
      <c r="S236" s="1609" t="s">
        <v>1216</v>
      </c>
      <c r="T236" s="1609" t="s">
        <v>1217</v>
      </c>
      <c r="U236" s="1609" t="s">
        <v>1218</v>
      </c>
      <c r="V236" s="1609" t="s">
        <v>1219</v>
      </c>
      <c r="W236" s="1609" t="s">
        <v>1220</v>
      </c>
      <c r="X236" s="1609" t="s">
        <v>1221</v>
      </c>
      <c r="Y236" s="1609" t="s">
        <v>1222</v>
      </c>
      <c r="Z236" s="1609" t="s">
        <v>1223</v>
      </c>
      <c r="AA236" s="1610" t="s">
        <v>1224</v>
      </c>
      <c r="AB236" s="1604" t="s">
        <v>1225</v>
      </c>
      <c r="AC236" s="1604" t="s">
        <v>1226</v>
      </c>
      <c r="AD236" s="1611" t="s">
        <v>1227</v>
      </c>
    </row>
    <row r="237">
      <c r="A237" s="1612" t="s">
        <v>1268</v>
      </c>
      <c r="B237" s="1613" t="s">
        <v>1239</v>
      </c>
      <c r="C237" s="1613" t="s">
        <v>1230</v>
      </c>
      <c r="D237" s="1614">
        <v>1973.45</v>
      </c>
      <c r="E237" s="1615">
        <v>1</v>
      </c>
      <c r="F237" s="1653">
        <f t="shared" ref="F237:F240" si="33">E237*2200</f>
      </c>
      <c r="G237" s="1616">
        <f t="shared" ref="G237:G247" si="223">F237/D237</f>
      </c>
      <c r="H237" s="1616">
        <f t="shared" ref="H237:H247" si="283">D237/E237</f>
      </c>
      <c r="I237" s="1616">
        <f t="shared" ref="I237:I247" si="344">F237/E237</f>
      </c>
      <c r="J237" s="1617">
        <f t="shared" ref="J237:J247" si="18">D237/T237</f>
      </c>
      <c r="K237" s="1618">
        <f t="shared" ref="K237:K247" si="68">O237/S237*1</f>
      </c>
      <c r="L237" s="1618">
        <f t="shared" ref="L237:L247" si="102">T237/S237</f>
      </c>
      <c r="M237" s="1618">
        <f t="shared" ref="M237:M247" si="133">V237/S237</f>
      </c>
      <c r="N237" s="1618">
        <f t="shared" ref="N237:N247" si="193">W237/V237</f>
      </c>
      <c r="O237" s="1619">
        <f t="shared" ref="O237:O247" si="253">U237/P237</f>
      </c>
      <c r="P237" s="1620">
        <v>0.0088</v>
      </c>
      <c r="Q237" s="1619">
        <v>37</v>
      </c>
      <c r="R237" s="1617">
        <f t="shared" ref="R237:R246" si="313">(D237/S237)*1000</f>
      </c>
      <c r="S237" s="1621">
        <v>18394</v>
      </c>
      <c r="T237" s="1621">
        <v>380</v>
      </c>
      <c r="U237" s="1621">
        <v>51</v>
      </c>
      <c r="V237" s="1621">
        <v>386</v>
      </c>
      <c r="W237" s="1621">
        <v>30</v>
      </c>
      <c r="X237" s="1621">
        <v>6</v>
      </c>
      <c r="Y237" s="1621">
        <v>0</v>
      </c>
      <c r="Z237" s="1621">
        <v>14</v>
      </c>
      <c r="AA237" s="1617">
        <f t="shared" ref="AA237:AA247" si="375">AD237*1000/D237</f>
      </c>
      <c r="AB237" s="1622" t="s">
        <v>1231</v>
      </c>
      <c r="AC237" s="1622" t="s">
        <v>1258</v>
      </c>
      <c r="AD237" s="1622">
        <v>18</v>
      </c>
    </row>
    <row r="238">
      <c r="A238" s="1612"/>
      <c r="B238" s="1613" t="s">
        <v>1239</v>
      </c>
      <c r="C238" s="1613" t="s">
        <v>1233</v>
      </c>
      <c r="D238" s="1614">
        <v>1585.32</v>
      </c>
      <c r="E238" s="1615">
        <v>2</v>
      </c>
      <c r="F238" s="1653">
        <f t="shared" si="33"/>
      </c>
      <c r="G238" s="1616">
        <f t="shared" si="223"/>
      </c>
      <c r="H238" s="1649">
        <f t="shared" si="283"/>
      </c>
      <c r="I238" s="1649">
        <f t="shared" si="344"/>
      </c>
      <c r="J238" s="1617">
        <f t="shared" si="18"/>
      </c>
      <c r="K238" s="1618">
        <f t="shared" si="68"/>
      </c>
      <c r="L238" s="1618">
        <f t="shared" si="102"/>
      </c>
      <c r="M238" s="1618">
        <f t="shared" si="133"/>
      </c>
      <c r="N238" s="1618">
        <f t="shared" si="193"/>
      </c>
      <c r="O238" s="1619">
        <f t="shared" si="253"/>
      </c>
      <c r="P238" s="1620">
        <v>0.0162</v>
      </c>
      <c r="Q238" s="1619">
        <v>39</v>
      </c>
      <c r="R238" s="1617">
        <f t="shared" si="313"/>
      </c>
      <c r="S238" s="1621">
        <v>15555</v>
      </c>
      <c r="T238" s="1621">
        <v>317</v>
      </c>
      <c r="U238" s="1621">
        <v>66</v>
      </c>
      <c r="V238" s="1621">
        <v>345</v>
      </c>
      <c r="W238" s="1621">
        <v>67</v>
      </c>
      <c r="X238" s="1621">
        <v>3</v>
      </c>
      <c r="Y238" s="1621">
        <v>1</v>
      </c>
      <c r="Z238" s="1621">
        <v>11</v>
      </c>
      <c r="AA238" s="1617">
        <f t="shared" si="375"/>
      </c>
      <c r="AB238" s="1622" t="s">
        <v>1231</v>
      </c>
      <c r="AC238" s="1622" t="s">
        <v>1258</v>
      </c>
      <c r="AD238" s="1622">
        <v>17</v>
      </c>
    </row>
    <row r="239">
      <c r="A239" s="1612"/>
      <c r="B239" s="1613" t="s">
        <v>1239</v>
      </c>
      <c r="C239" s="1613" t="s">
        <v>1234</v>
      </c>
      <c r="D239" s="1614">
        <v>1669.08</v>
      </c>
      <c r="E239" s="1615">
        <v>1</v>
      </c>
      <c r="F239" s="1614">
        <f t="shared" si="33"/>
      </c>
      <c r="G239" s="1616">
        <f t="shared" si="223"/>
      </c>
      <c r="H239" s="1616">
        <f t="shared" si="283"/>
      </c>
      <c r="I239" s="1616">
        <f t="shared" si="344"/>
      </c>
      <c r="J239" s="1651">
        <f t="shared" si="18"/>
      </c>
      <c r="K239" s="1618">
        <f t="shared" si="68"/>
      </c>
      <c r="L239" s="1618">
        <f t="shared" si="102"/>
      </c>
      <c r="M239" s="1618">
        <f t="shared" si="133"/>
      </c>
      <c r="N239" s="1618">
        <f t="shared" si="193"/>
      </c>
      <c r="O239" s="1619">
        <f t="shared" si="253"/>
      </c>
      <c r="P239" s="1620">
        <v>0.0157</v>
      </c>
      <c r="Q239" s="1619">
        <v>44</v>
      </c>
      <c r="R239" s="1617">
        <f t="shared" si="313"/>
      </c>
      <c r="S239" s="1621">
        <v>16028</v>
      </c>
      <c r="T239" s="1621">
        <v>373</v>
      </c>
      <c r="U239" s="1621">
        <v>60</v>
      </c>
      <c r="V239" s="1621">
        <v>383</v>
      </c>
      <c r="W239" s="1621">
        <v>36</v>
      </c>
      <c r="X239" s="1621">
        <v>3</v>
      </c>
      <c r="Y239" s="1621">
        <v>0</v>
      </c>
      <c r="Z239" s="1621">
        <v>15</v>
      </c>
      <c r="AA239" s="1617">
        <f t="shared" si="375"/>
      </c>
      <c r="AB239" s="1622" t="s">
        <v>1231</v>
      </c>
      <c r="AC239" s="1622" t="s">
        <v>1258</v>
      </c>
      <c r="AD239" s="1622">
        <v>23</v>
      </c>
    </row>
    <row r="240">
      <c r="A240" s="1612"/>
      <c r="B240" s="1613" t="s">
        <v>1239</v>
      </c>
      <c r="C240" s="1613" t="s">
        <v>1235</v>
      </c>
      <c r="D240" s="1614">
        <v>1763.9</v>
      </c>
      <c r="E240" s="1615">
        <v>5</v>
      </c>
      <c r="F240" s="1614">
        <f t="shared" si="33"/>
      </c>
      <c r="G240" s="1652">
        <f t="shared" si="223"/>
      </c>
      <c r="H240" s="1652">
        <f t="shared" si="283"/>
      </c>
      <c r="I240" s="1652">
        <f t="shared" si="344"/>
      </c>
      <c r="J240" s="1617">
        <f t="shared" si="18"/>
      </c>
      <c r="K240" s="1618">
        <f t="shared" si="68"/>
      </c>
      <c r="L240" s="1618">
        <f t="shared" si="102"/>
      </c>
      <c r="M240" s="1618">
        <f t="shared" si="133"/>
      </c>
      <c r="N240" s="1618">
        <f t="shared" si="193"/>
      </c>
      <c r="O240" s="1619">
        <f t="shared" si="253"/>
      </c>
      <c r="P240" s="1620">
        <v>0.028</v>
      </c>
      <c r="Q240" s="1619">
        <v>50</v>
      </c>
      <c r="R240" s="1617">
        <f t="shared" si="313"/>
      </c>
      <c r="S240" s="1621">
        <v>14931</v>
      </c>
      <c r="T240" s="1621">
        <v>414</v>
      </c>
      <c r="U240" s="1621">
        <v>91</v>
      </c>
      <c r="V240" s="1621">
        <v>441</v>
      </c>
      <c r="W240" s="1621">
        <v>95</v>
      </c>
      <c r="X240" s="1621">
        <v>5</v>
      </c>
      <c r="Y240" s="1621">
        <v>0</v>
      </c>
      <c r="Z240" s="1621">
        <v>12</v>
      </c>
      <c r="AA240" s="1617">
        <f t="shared" si="375"/>
      </c>
      <c r="AB240" s="1622" t="s">
        <v>1231</v>
      </c>
      <c r="AC240" s="1622" t="s">
        <v>1258</v>
      </c>
      <c r="AD240" s="1622">
        <v>25</v>
      </c>
    </row>
    <row r="241">
      <c r="A241" s="1612"/>
      <c r="B241" s="1623" t="s">
        <v>1238</v>
      </c>
      <c r="C241" s="1623"/>
      <c r="D241" s="1624">
        <f>SUM(D237:D240)</f>
      </c>
      <c r="E241" s="1647">
        <f>SUM(E237:E240)</f>
      </c>
      <c r="F241" s="1624">
        <f>SUM(F237:F240)</f>
      </c>
      <c r="G241" s="1625">
        <f t="shared" si="223"/>
      </c>
      <c r="H241" s="1625">
        <f t="shared" si="283"/>
      </c>
      <c r="I241" s="1625">
        <f t="shared" si="344"/>
      </c>
      <c r="J241" s="1625">
        <f t="shared" si="18"/>
      </c>
      <c r="K241" s="1626">
        <f t="shared" si="68"/>
      </c>
      <c r="L241" s="1626">
        <f t="shared" si="102"/>
      </c>
      <c r="M241" s="1626">
        <f t="shared" si="133"/>
      </c>
      <c r="N241" s="1626">
        <f t="shared" si="193"/>
      </c>
      <c r="O241" s="1627">
        <f t="shared" si="253"/>
      </c>
      <c r="P241" s="1626">
        <f>AVERAGE(P237:P240)</f>
      </c>
      <c r="Q241" s="1624">
        <f>AVERAGE(Q237:Q240)</f>
      </c>
      <c r="R241" s="1625">
        <f t="shared" si="313"/>
      </c>
      <c r="S241" s="1628">
        <f>SUM(S237:S240)</f>
      </c>
      <c r="T241" s="1628">
        <f>SUM(T237:T240)</f>
      </c>
      <c r="U241" s="1628">
        <f>SUM(U237:U240)</f>
      </c>
      <c r="V241" s="1628">
        <f>SUM(V237:V240)</f>
      </c>
      <c r="W241" s="1628">
        <f>SUM(W237:W240)</f>
      </c>
      <c r="X241" s="1628">
        <f>SUM(X237:X240)</f>
      </c>
      <c r="Y241" s="1628">
        <f>SUM(Y237:Y240)</f>
      </c>
      <c r="Z241" s="1628">
        <f>SUM(Z237:Z240)</f>
      </c>
      <c r="AA241" s="1629">
        <f t="shared" si="375"/>
      </c>
      <c r="AB241" s="1630"/>
      <c r="AC241" s="1630"/>
      <c r="AD241" s="1628">
        <f>SUM(AD237:AD240)</f>
      </c>
    </row>
    <row r="242">
      <c r="A242" s="1612"/>
      <c r="B242" s="1613" t="s">
        <v>1256</v>
      </c>
      <c r="C242" s="1631" t="s">
        <v>1237</v>
      </c>
      <c r="D242" s="1614">
        <v>2494.93</v>
      </c>
      <c r="E242" s="1615">
        <v>3</v>
      </c>
      <c r="F242" s="1614">
        <f t="shared" ref="F242:F245" si="34">E242*2200</f>
      </c>
      <c r="G242" s="1616">
        <f t="shared" si="223"/>
      </c>
      <c r="H242" s="1616">
        <f t="shared" si="283"/>
      </c>
      <c r="I242" s="1616">
        <f t="shared" si="344"/>
      </c>
      <c r="J242" s="1617">
        <f t="shared" si="18"/>
      </c>
      <c r="K242" s="1618">
        <f t="shared" si="68"/>
      </c>
      <c r="L242" s="1618">
        <f t="shared" si="102"/>
      </c>
      <c r="M242" s="1618">
        <f t="shared" si="133"/>
      </c>
      <c r="N242" s="1618">
        <f t="shared" si="193"/>
      </c>
      <c r="O242" s="1619">
        <f t="shared" si="253"/>
      </c>
      <c r="P242" s="1635">
        <v>0.0252</v>
      </c>
      <c r="Q242" s="1619">
        <v>53</v>
      </c>
      <c r="R242" s="1617">
        <f t="shared" si="313"/>
      </c>
      <c r="S242" s="1621">
        <v>20260</v>
      </c>
      <c r="T242" s="1621">
        <v>484</v>
      </c>
      <c r="U242" s="1621">
        <v>82</v>
      </c>
      <c r="V242" s="1621">
        <v>531</v>
      </c>
      <c r="W242" s="1621">
        <v>49</v>
      </c>
      <c r="X242" s="1621">
        <v>2</v>
      </c>
      <c r="Y242" s="1621">
        <v>1</v>
      </c>
      <c r="Z242" s="1621">
        <v>18</v>
      </c>
      <c r="AA242" s="1617">
        <f t="shared" si="375"/>
      </c>
      <c r="AB242" s="1622" t="s">
        <v>1231</v>
      </c>
      <c r="AC242" s="1622" t="s">
        <v>1258</v>
      </c>
      <c r="AD242" s="1622">
        <v>22</v>
      </c>
    </row>
    <row r="243">
      <c r="A243" s="1612"/>
      <c r="B243" s="1613" t="s">
        <v>1256</v>
      </c>
      <c r="C243" s="1631" t="s">
        <v>1240</v>
      </c>
      <c r="D243" s="1614">
        <v>2667.12</v>
      </c>
      <c r="E243" s="1615">
        <v>4</v>
      </c>
      <c r="F243" s="1614">
        <f t="shared" si="34"/>
      </c>
      <c r="G243" s="1632">
        <f t="shared" si="223"/>
      </c>
      <c r="H243" s="1632">
        <f t="shared" si="283"/>
      </c>
      <c r="I243" s="1632">
        <f t="shared" si="344"/>
      </c>
      <c r="J243" s="1633">
        <f t="shared" si="18"/>
      </c>
      <c r="K243" s="1634">
        <f t="shared" si="68"/>
      </c>
      <c r="L243" s="1634">
        <f t="shared" si="102"/>
      </c>
      <c r="M243" s="1634">
        <f t="shared" si="133"/>
      </c>
      <c r="N243" s="1634">
        <f t="shared" si="193"/>
      </c>
      <c r="O243" s="1619">
        <f t="shared" si="253"/>
      </c>
      <c r="P243" s="1635">
        <v>0.0286</v>
      </c>
      <c r="Q243" s="1621">
        <v>52</v>
      </c>
      <c r="R243" s="1633">
        <f t="shared" si="313"/>
      </c>
      <c r="S243" s="1621">
        <v>22504</v>
      </c>
      <c r="T243" s="1621">
        <v>624</v>
      </c>
      <c r="U243" s="1621">
        <v>100</v>
      </c>
      <c r="V243" s="1621">
        <v>667</v>
      </c>
      <c r="W243" s="1621">
        <v>62</v>
      </c>
      <c r="X243" s="1621">
        <v>9</v>
      </c>
      <c r="Y243" s="1621">
        <v>2</v>
      </c>
      <c r="Z243" s="1621">
        <v>34</v>
      </c>
      <c r="AA243" s="1617">
        <f t="shared" si="375"/>
      </c>
      <c r="AB243" s="1622" t="s">
        <v>1231</v>
      </c>
      <c r="AC243" s="1622" t="s">
        <v>1258</v>
      </c>
      <c r="AD243" s="1622">
        <v>17</v>
      </c>
    </row>
    <row r="244">
      <c r="A244" s="1612"/>
      <c r="B244" s="1613" t="s">
        <v>1256</v>
      </c>
      <c r="C244" s="1631" t="s">
        <v>1241</v>
      </c>
      <c r="D244" s="1614">
        <v>2016.63</v>
      </c>
      <c r="E244" s="1615">
        <v>0</v>
      </c>
      <c r="F244" s="1614">
        <f t="shared" si="34"/>
      </c>
      <c r="G244" s="1632">
        <f t="shared" si="223"/>
      </c>
      <c r="H244" s="1632">
        <f t="shared" si="283"/>
      </c>
      <c r="I244" s="1632">
        <f t="shared" si="344"/>
      </c>
      <c r="J244" s="1633">
        <f t="shared" si="18"/>
      </c>
      <c r="K244" s="1634">
        <f t="shared" si="68"/>
      </c>
      <c r="L244" s="1634">
        <f t="shared" si="102"/>
      </c>
      <c r="M244" s="1634">
        <f t="shared" si="133"/>
      </c>
      <c r="N244" s="1634">
        <f t="shared" si="193"/>
      </c>
      <c r="O244" s="1619">
        <f t="shared" si="253"/>
      </c>
      <c r="P244" s="1635">
        <v>0.0401</v>
      </c>
      <c r="Q244" s="1621">
        <v>53</v>
      </c>
      <c r="R244" s="1633">
        <f t="shared" si="313"/>
      </c>
      <c r="S244" s="1621">
        <v>16396</v>
      </c>
      <c r="T244" s="1621">
        <v>416</v>
      </c>
      <c r="U244" s="1621">
        <v>88</v>
      </c>
      <c r="V244" s="1621">
        <v>457</v>
      </c>
      <c r="W244" s="1621">
        <v>51</v>
      </c>
      <c r="X244" s="1621">
        <v>1</v>
      </c>
      <c r="Y244" s="1621">
        <v>1</v>
      </c>
      <c r="Z244" s="1621">
        <v>24</v>
      </c>
      <c r="AA244" s="1617">
        <f t="shared" si="375"/>
      </c>
      <c r="AB244" s="1622" t="s">
        <v>1231</v>
      </c>
      <c r="AC244" s="1622" t="s">
        <v>1258</v>
      </c>
      <c r="AD244" s="1622">
        <v>23</v>
      </c>
    </row>
    <row r="245">
      <c r="A245" s="1612"/>
      <c r="B245" s="1613" t="s">
        <v>1256</v>
      </c>
      <c r="C245" s="1631" t="s">
        <v>1242</v>
      </c>
      <c r="D245" s="1614">
        <v>1452</v>
      </c>
      <c r="E245" s="1615">
        <v>1</v>
      </c>
      <c r="F245" s="1614">
        <f t="shared" si="34"/>
      </c>
      <c r="G245" s="1632">
        <f t="shared" si="223"/>
      </c>
      <c r="H245" s="1632">
        <f t="shared" si="283"/>
      </c>
      <c r="I245" s="1632">
        <f t="shared" si="344"/>
      </c>
      <c r="J245" s="1633">
        <f t="shared" si="18"/>
      </c>
      <c r="K245" s="1634">
        <f t="shared" si="68"/>
      </c>
      <c r="L245" s="1634">
        <f t="shared" si="102"/>
      </c>
      <c r="M245" s="1634">
        <f t="shared" si="133"/>
      </c>
      <c r="N245" s="1634">
        <f t="shared" si="193"/>
      </c>
      <c r="O245" s="1619">
        <f t="shared" si="253"/>
      </c>
      <c r="P245" s="1635">
        <v>0.0306</v>
      </c>
      <c r="Q245" s="1621">
        <v>56</v>
      </c>
      <c r="R245" s="1633">
        <f t="shared" si="313"/>
      </c>
      <c r="S245" s="1621">
        <v>11835</v>
      </c>
      <c r="T245" s="1621">
        <v>244</v>
      </c>
      <c r="U245" s="1621">
        <v>66</v>
      </c>
      <c r="V245" s="1621">
        <v>258</v>
      </c>
      <c r="W245" s="1621">
        <v>52</v>
      </c>
      <c r="X245" s="1621">
        <v>7</v>
      </c>
      <c r="Y245" s="1621">
        <v>0</v>
      </c>
      <c r="Z245" s="1621">
        <v>13</v>
      </c>
      <c r="AA245" s="1617">
        <f t="shared" si="375"/>
      </c>
      <c r="AB245" s="1622" t="s">
        <v>1231</v>
      </c>
      <c r="AC245" s="1622" t="s">
        <v>1258</v>
      </c>
      <c r="AD245" s="1622">
        <v>15</v>
      </c>
    </row>
    <row r="246">
      <c r="A246" s="1612"/>
      <c r="B246" s="1623" t="s">
        <v>1238</v>
      </c>
      <c r="C246" s="1623"/>
      <c r="D246" s="1624">
        <f>SUM(D242:D245)</f>
      </c>
      <c r="E246" s="1624">
        <f>SUM(E242:E245)</f>
      </c>
      <c r="F246" s="1624">
        <f>SUM(F242:F245)</f>
      </c>
      <c r="G246" s="1625">
        <f t="shared" si="223"/>
      </c>
      <c r="H246" s="1625">
        <f t="shared" si="283"/>
      </c>
      <c r="I246" s="1625">
        <f t="shared" si="344"/>
      </c>
      <c r="J246" s="1625">
        <f t="shared" si="18"/>
      </c>
      <c r="K246" s="1626">
        <f t="shared" si="68"/>
      </c>
      <c r="L246" s="1626">
        <f t="shared" si="102"/>
      </c>
      <c r="M246" s="1626">
        <f t="shared" si="133"/>
      </c>
      <c r="N246" s="1626">
        <f t="shared" si="193"/>
      </c>
      <c r="O246" s="1627">
        <f t="shared" si="253"/>
      </c>
      <c r="P246" s="1626">
        <f>AVERAGE(P242:P245)</f>
      </c>
      <c r="Q246" s="1624">
        <f>AVERAGE(Q242:Q245)</f>
      </c>
      <c r="R246" s="1624">
        <f t="shared" si="313"/>
      </c>
      <c r="S246" s="1627">
        <f>SUM(S242:S245)</f>
      </c>
      <c r="T246" s="1627">
        <f>SUM(T242:T245)</f>
      </c>
      <c r="U246" s="1627">
        <f>SUM(U242:U245)</f>
      </c>
      <c r="V246" s="1627">
        <f>SUM(V242:V245)</f>
      </c>
      <c r="W246" s="1627">
        <f>SUM(W242:W245)</f>
      </c>
      <c r="X246" s="1627">
        <f>SUM(X242:X245)</f>
      </c>
      <c r="Y246" s="1627">
        <f>SUM(Y242:Y245)</f>
      </c>
      <c r="Z246" s="1627">
        <f>SUM(Z242:Z245)</f>
      </c>
      <c r="AA246" s="1629">
        <f t="shared" si="375"/>
      </c>
      <c r="AB246" s="1630"/>
      <c r="AC246" s="1630"/>
      <c r="AD246" s="1636">
        <f>SUM(AD242:AD245)</f>
      </c>
    </row>
    <row r="247">
      <c r="A247" s="1612"/>
      <c r="B247" s="1637" t="s">
        <v>1243</v>
      </c>
      <c r="C247" s="1637"/>
      <c r="D247" s="1638">
        <f>D246+D241</f>
      </c>
      <c r="E247" s="1638">
        <f>E246+E241</f>
      </c>
      <c r="F247" s="1638">
        <f>F246+F241</f>
      </c>
      <c r="G247" s="1639">
        <f t="shared" si="223"/>
      </c>
      <c r="H247" s="1639">
        <f t="shared" si="283"/>
      </c>
      <c r="I247" s="1639">
        <f t="shared" si="344"/>
      </c>
      <c r="J247" s="1639">
        <f t="shared" si="18"/>
      </c>
      <c r="K247" s="1640">
        <f t="shared" si="68"/>
      </c>
      <c r="L247" s="1640">
        <f t="shared" si="102"/>
      </c>
      <c r="M247" s="1640">
        <f t="shared" si="133"/>
      </c>
      <c r="N247" s="1640">
        <f t="shared" si="193"/>
      </c>
      <c r="O247" s="1641">
        <f t="shared" si="253"/>
      </c>
      <c r="P247" s="1643">
        <f>(P246+P241)/2</f>
      </c>
      <c r="Q247" s="1643">
        <f>(Q246+Q241)/2</f>
      </c>
      <c r="R247" s="1638">
        <f>(R246+R241)/2</f>
      </c>
      <c r="S247" s="1641">
        <f>S246+S241</f>
      </c>
      <c r="T247" s="1641">
        <f>T246+T241</f>
      </c>
      <c r="U247" s="1641">
        <f>U246+U241</f>
      </c>
      <c r="V247" s="1641">
        <f>V246+V241</f>
      </c>
      <c r="W247" s="1641">
        <f>W246+W241</f>
      </c>
      <c r="X247" s="1641">
        <f>X246+X241</f>
      </c>
      <c r="Y247" s="1641">
        <f>Y246+Y241</f>
      </c>
      <c r="Z247" s="1641">
        <f>Z246+Z241</f>
      </c>
      <c r="AA247" s="1644">
        <f t="shared" si="375"/>
      </c>
      <c r="AB247" s="1645"/>
      <c r="AC247" s="1645"/>
      <c r="AD247" s="1646">
        <f>AD241+AD246</f>
      </c>
    </row>
    <row r="248">
      <c r="A248" s="1601" t="s">
        <v>1195</v>
      </c>
      <c r="B248" s="1601" t="s">
        <v>1196</v>
      </c>
      <c r="C248" s="1601"/>
      <c r="D248" s="1602" t="s">
        <v>1197</v>
      </c>
      <c r="E248" s="1602"/>
      <c r="F248" s="1602"/>
      <c r="G248" s="1602"/>
      <c r="H248" s="1602"/>
      <c r="I248" s="1602"/>
      <c r="J248" s="1603" t="s">
        <v>1198</v>
      </c>
      <c r="K248" s="1603"/>
      <c r="L248" s="1603"/>
      <c r="M248" s="1603"/>
      <c r="N248" s="1603"/>
      <c r="O248" s="1603"/>
      <c r="P248" s="1603"/>
      <c r="Q248" s="1603"/>
      <c r="R248" s="1603"/>
      <c r="S248" s="1603"/>
      <c r="T248" s="1603"/>
      <c r="U248" s="1603"/>
      <c r="V248" s="1603"/>
      <c r="W248" s="1603"/>
      <c r="X248" s="1603"/>
      <c r="Y248" s="1603"/>
      <c r="Z248" s="1603"/>
      <c r="AA248" s="1603"/>
      <c r="AB248" s="1603"/>
      <c r="AC248" s="1603"/>
      <c r="AD248" s="1604"/>
    </row>
    <row r="249">
      <c r="A249" s="1601"/>
      <c r="B249" s="1601" t="s">
        <v>1199</v>
      </c>
      <c r="C249" s="1601" t="s">
        <v>1200</v>
      </c>
      <c r="D249" s="1602" t="s">
        <v>1201</v>
      </c>
      <c r="E249" s="1605" t="s">
        <v>1202</v>
      </c>
      <c r="F249" s="1606" t="s">
        <v>1203</v>
      </c>
      <c r="G249" s="1607" t="s">
        <v>1204</v>
      </c>
      <c r="H249" s="1607" t="s">
        <v>1205</v>
      </c>
      <c r="I249" s="1607" t="s">
        <v>1206</v>
      </c>
      <c r="J249" s="1603" t="s">
        <v>1207</v>
      </c>
      <c r="K249" s="1608" t="s">
        <v>1208</v>
      </c>
      <c r="L249" s="1608" t="s">
        <v>1209</v>
      </c>
      <c r="M249" s="1608" t="s">
        <v>1210</v>
      </c>
      <c r="N249" s="1608" t="s">
        <v>1211</v>
      </c>
      <c r="O249" s="1609" t="s">
        <v>1212</v>
      </c>
      <c r="P249" s="1608" t="s">
        <v>1213</v>
      </c>
      <c r="Q249" s="1609" t="s">
        <v>1214</v>
      </c>
      <c r="R249" s="1603" t="s">
        <v>1215</v>
      </c>
      <c r="S249" s="1609" t="s">
        <v>1216</v>
      </c>
      <c r="T249" s="1609" t="s">
        <v>1217</v>
      </c>
      <c r="U249" s="1609" t="s">
        <v>1218</v>
      </c>
      <c r="V249" s="1609" t="s">
        <v>1219</v>
      </c>
      <c r="W249" s="1609" t="s">
        <v>1220</v>
      </c>
      <c r="X249" s="1609" t="s">
        <v>1221</v>
      </c>
      <c r="Y249" s="1609" t="s">
        <v>1222</v>
      </c>
      <c r="Z249" s="1609" t="s">
        <v>1223</v>
      </c>
      <c r="AA249" s="1610" t="s">
        <v>1224</v>
      </c>
      <c r="AB249" s="1604" t="s">
        <v>1225</v>
      </c>
      <c r="AC249" s="1604" t="s">
        <v>1226</v>
      </c>
      <c r="AD249" s="1611" t="s">
        <v>1227</v>
      </c>
    </row>
    <row r="250">
      <c r="A250" s="1612" t="s">
        <v>1269</v>
      </c>
      <c r="B250" s="1613" t="s">
        <v>1256</v>
      </c>
      <c r="C250" s="1613" t="s">
        <v>1230</v>
      </c>
      <c r="D250" s="1614">
        <v>1202.93</v>
      </c>
      <c r="E250" s="1615">
        <v>1</v>
      </c>
      <c r="F250" s="1653">
        <f t="shared" ref="F250:F253" si="35">E250*2200</f>
      </c>
      <c r="G250" s="1616">
        <f t="shared" ref="G250:G260" si="224">F250/D250</f>
      </c>
      <c r="H250" s="1616">
        <f t="shared" ref="H250:H260" si="284">D250/E250</f>
      </c>
      <c r="I250" s="1616">
        <f t="shared" ref="I250:I260" si="345">F250/E250</f>
      </c>
      <c r="J250" s="1617">
        <f t="shared" ref="J250:J260" si="19">D250/T250</f>
      </c>
      <c r="K250" s="1618">
        <f t="shared" ref="K250:K260" si="69">O250/S250*1</f>
      </c>
      <c r="L250" s="1618">
        <f t="shared" ref="L250:L260" si="103">T250/S250</f>
      </c>
      <c r="M250" s="1618">
        <f t="shared" ref="M250:M260" si="134">V250/S250</f>
      </c>
      <c r="N250" s="1618">
        <f t="shared" ref="N250:N260" si="194">W250/V250</f>
      </c>
      <c r="O250" s="1619">
        <f t="shared" ref="O250:O260" si="254">U250/P250</f>
      </c>
      <c r="P250" s="1620">
        <v>0.0067</v>
      </c>
      <c r="Q250" s="1619">
        <v>38</v>
      </c>
      <c r="R250" s="1617">
        <f t="shared" ref="R250:R259" si="314">(D250/S250)*1000</f>
      </c>
      <c r="S250" s="1621">
        <v>11762</v>
      </c>
      <c r="T250" s="1621">
        <v>268</v>
      </c>
      <c r="U250" s="1621">
        <v>31</v>
      </c>
      <c r="V250" s="1621">
        <v>288</v>
      </c>
      <c r="W250" s="1621">
        <v>43</v>
      </c>
      <c r="X250" s="1621">
        <v>2</v>
      </c>
      <c r="Y250" s="1621">
        <v>0</v>
      </c>
      <c r="Z250" s="1621">
        <v>8</v>
      </c>
      <c r="AA250" s="1617">
        <f t="shared" ref="AA250:AA260" si="376">AD250*1000/D250</f>
      </c>
      <c r="AB250" s="1622" t="s">
        <v>1231</v>
      </c>
      <c r="AC250" s="1622" t="s">
        <v>1258</v>
      </c>
      <c r="AD250" s="1622">
        <v>8</v>
      </c>
    </row>
    <row r="251">
      <c r="A251" s="1612"/>
      <c r="B251" s="1613" t="s">
        <v>1256</v>
      </c>
      <c r="C251" s="1613" t="s">
        <v>1233</v>
      </c>
      <c r="D251" s="1614">
        <v>1688.6</v>
      </c>
      <c r="E251" s="1615">
        <v>0</v>
      </c>
      <c r="F251" s="1653">
        <f t="shared" si="35"/>
      </c>
      <c r="G251" s="1616">
        <f t="shared" si="224"/>
      </c>
      <c r="H251" s="1649">
        <f t="shared" si="284"/>
      </c>
      <c r="I251" s="1649">
        <f t="shared" si="345"/>
      </c>
      <c r="J251" s="1617">
        <f t="shared" si="19"/>
      </c>
      <c r="K251" s="1618">
        <f t="shared" si="69"/>
      </c>
      <c r="L251" s="1618">
        <f t="shared" si="103"/>
      </c>
      <c r="M251" s="1618">
        <f t="shared" si="134"/>
      </c>
      <c r="N251" s="1618">
        <f t="shared" si="194"/>
      </c>
      <c r="O251" s="1619">
        <f t="shared" si="254"/>
      </c>
      <c r="P251" s="1620">
        <v>0.0297</v>
      </c>
      <c r="Q251" s="1619">
        <v>48</v>
      </c>
      <c r="R251" s="1617">
        <f t="shared" si="314"/>
      </c>
      <c r="S251" s="1621">
        <v>18432</v>
      </c>
      <c r="T251" s="1621">
        <v>343</v>
      </c>
      <c r="U251" s="1621">
        <v>86</v>
      </c>
      <c r="V251" s="1621">
        <v>369</v>
      </c>
      <c r="W251" s="1621">
        <v>46</v>
      </c>
      <c r="X251" s="1621">
        <v>4</v>
      </c>
      <c r="Y251" s="1621">
        <v>0</v>
      </c>
      <c r="Z251" s="1621">
        <v>22</v>
      </c>
      <c r="AA251" s="1617">
        <f t="shared" si="376"/>
      </c>
      <c r="AB251" s="1622" t="s">
        <v>1231</v>
      </c>
      <c r="AC251" s="1622" t="s">
        <v>1258</v>
      </c>
      <c r="AD251" s="1622">
        <v>15</v>
      </c>
    </row>
    <row r="252">
      <c r="A252" s="1612"/>
      <c r="B252" s="1613" t="s">
        <v>1256</v>
      </c>
      <c r="C252" s="1613" t="s">
        <v>1234</v>
      </c>
      <c r="D252" s="1614">
        <v>2328.69</v>
      </c>
      <c r="E252" s="1615">
        <v>8</v>
      </c>
      <c r="F252" s="1614">
        <f t="shared" si="35"/>
      </c>
      <c r="G252" s="1616">
        <f t="shared" si="224"/>
      </c>
      <c r="H252" s="1616">
        <f t="shared" si="284"/>
      </c>
      <c r="I252" s="1616">
        <f t="shared" si="345"/>
      </c>
      <c r="J252" s="1651">
        <f t="shared" si="19"/>
      </c>
      <c r="K252" s="1618">
        <f t="shared" si="69"/>
      </c>
      <c r="L252" s="1618">
        <f t="shared" si="103"/>
      </c>
      <c r="M252" s="1618">
        <f t="shared" si="134"/>
      </c>
      <c r="N252" s="1618">
        <f t="shared" si="194"/>
      </c>
      <c r="O252" s="1619">
        <f t="shared" si="254"/>
      </c>
      <c r="P252" s="1620">
        <v>0.0329</v>
      </c>
      <c r="Q252" s="1619">
        <v>54</v>
      </c>
      <c r="R252" s="1617">
        <f t="shared" si="314"/>
      </c>
      <c r="S252" s="1621">
        <v>21949</v>
      </c>
      <c r="T252" s="1621">
        <v>484</v>
      </c>
      <c r="U252" s="1621">
        <v>110</v>
      </c>
      <c r="V252" s="1621">
        <v>510</v>
      </c>
      <c r="W252" s="1621">
        <v>84</v>
      </c>
      <c r="X252" s="1621">
        <v>8</v>
      </c>
      <c r="Y252" s="1621">
        <v>1</v>
      </c>
      <c r="Z252" s="1621">
        <v>15</v>
      </c>
      <c r="AA252" s="1617">
        <f t="shared" si="376"/>
      </c>
      <c r="AB252" s="1622" t="s">
        <v>1231</v>
      </c>
      <c r="AC252" s="1622" t="s">
        <v>1258</v>
      </c>
      <c r="AD252" s="1622">
        <v>31</v>
      </c>
    </row>
    <row r="253">
      <c r="A253" s="1612"/>
      <c r="B253" s="1613" t="s">
        <v>1256</v>
      </c>
      <c r="C253" s="1613" t="s">
        <v>1235</v>
      </c>
      <c r="D253" s="1614">
        <v>2844.63</v>
      </c>
      <c r="E253" s="1615">
        <v>7</v>
      </c>
      <c r="F253" s="1614">
        <f t="shared" si="35"/>
      </c>
      <c r="G253" s="1652">
        <f t="shared" si="224"/>
      </c>
      <c r="H253" s="1652">
        <f t="shared" si="284"/>
      </c>
      <c r="I253" s="1652">
        <f t="shared" si="345"/>
      </c>
      <c r="J253" s="1617">
        <f t="shared" si="19"/>
      </c>
      <c r="K253" s="1618">
        <f t="shared" si="69"/>
      </c>
      <c r="L253" s="1618">
        <f t="shared" si="103"/>
      </c>
      <c r="M253" s="1618">
        <f t="shared" si="134"/>
      </c>
      <c r="N253" s="1618">
        <f t="shared" si="194"/>
      </c>
      <c r="O253" s="1619">
        <f t="shared" si="254"/>
      </c>
      <c r="P253" s="1620">
        <v>0.0281</v>
      </c>
      <c r="Q253" s="1619">
        <v>57</v>
      </c>
      <c r="R253" s="1617">
        <f t="shared" si="314"/>
      </c>
      <c r="S253" s="1621">
        <v>33202</v>
      </c>
      <c r="T253" s="1621">
        <v>710</v>
      </c>
      <c r="U253" s="1621">
        <v>126</v>
      </c>
      <c r="V253" s="1621">
        <v>766</v>
      </c>
      <c r="W253" s="1621">
        <v>93</v>
      </c>
      <c r="X253" s="1621">
        <v>8</v>
      </c>
      <c r="Y253" s="1621">
        <v>0</v>
      </c>
      <c r="Z253" s="1621">
        <v>55</v>
      </c>
      <c r="AA253" s="1617">
        <f t="shared" si="376"/>
      </c>
      <c r="AB253" s="1622" t="s">
        <v>1231</v>
      </c>
      <c r="AC253" s="1622" t="s">
        <v>1258</v>
      </c>
      <c r="AD253" s="1622">
        <v>26</v>
      </c>
    </row>
    <row r="254">
      <c r="A254" s="1612"/>
      <c r="B254" s="1623" t="s">
        <v>1238</v>
      </c>
      <c r="C254" s="1623"/>
      <c r="D254" s="1624">
        <f>SUM(D250:D253)</f>
      </c>
      <c r="E254" s="1647">
        <f>SUM(E250:E253)</f>
      </c>
      <c r="F254" s="1624">
        <f>SUM(F250:F253)</f>
      </c>
      <c r="G254" s="1625">
        <f t="shared" si="224"/>
      </c>
      <c r="H254" s="1625">
        <f t="shared" si="284"/>
      </c>
      <c r="I254" s="1625">
        <f t="shared" si="345"/>
      </c>
      <c r="J254" s="1625">
        <f t="shared" si="19"/>
      </c>
      <c r="K254" s="1626">
        <f t="shared" si="69"/>
      </c>
      <c r="L254" s="1626">
        <f t="shared" si="103"/>
      </c>
      <c r="M254" s="1626">
        <f t="shared" si="134"/>
      </c>
      <c r="N254" s="1626">
        <f t="shared" si="194"/>
      </c>
      <c r="O254" s="1627">
        <f t="shared" si="254"/>
      </c>
      <c r="P254" s="1626">
        <f>AVERAGE(P250:P253)</f>
      </c>
      <c r="Q254" s="1624">
        <f>AVERAGE(Q250:Q253)</f>
      </c>
      <c r="R254" s="1625">
        <f t="shared" si="314"/>
      </c>
      <c r="S254" s="1628">
        <f>SUM(S250:S253)</f>
      </c>
      <c r="T254" s="1628">
        <f>SUM(T250:T253)</f>
      </c>
      <c r="U254" s="1628">
        <f>SUM(U250:U253)</f>
      </c>
      <c r="V254" s="1628">
        <f>SUM(V250:V253)</f>
      </c>
      <c r="W254" s="1628">
        <f>SUM(W250:W253)</f>
      </c>
      <c r="X254" s="1628">
        <f>SUM(X250:X253)</f>
      </c>
      <c r="Y254" s="1628">
        <f>SUM(Y250:Y253)</f>
      </c>
      <c r="Z254" s="1628">
        <f>SUM(Z250:Z253)</f>
      </c>
      <c r="AA254" s="1629">
        <f t="shared" si="376"/>
      </c>
      <c r="AB254" s="1630"/>
      <c r="AC254" s="1630"/>
      <c r="AD254" s="1628">
        <f>SUM(AD250:AD253)</f>
      </c>
    </row>
    <row r="255">
      <c r="A255" s="1612"/>
      <c r="B255" s="1613" t="s">
        <v>1239</v>
      </c>
      <c r="C255" s="1631" t="s">
        <v>1237</v>
      </c>
      <c r="D255" s="1614">
        <v>3682.72</v>
      </c>
      <c r="E255" s="1615">
        <v>6</v>
      </c>
      <c r="F255" s="1614">
        <f t="shared" ref="F255:F258" si="36">E255*2200</f>
      </c>
      <c r="G255" s="1616">
        <f t="shared" si="224"/>
      </c>
      <c r="H255" s="1616">
        <f t="shared" si="284"/>
      </c>
      <c r="I255" s="1616">
        <f t="shared" si="345"/>
      </c>
      <c r="J255" s="1617">
        <f t="shared" si="19"/>
      </c>
      <c r="K255" s="1618">
        <f t="shared" si="69"/>
      </c>
      <c r="L255" s="1618">
        <f t="shared" si="103"/>
      </c>
      <c r="M255" s="1618">
        <f t="shared" si="134"/>
      </c>
      <c r="N255" s="1618">
        <f t="shared" si="194"/>
      </c>
      <c r="O255" s="1619">
        <f t="shared" si="254"/>
      </c>
      <c r="P255" s="1635">
        <v>0.0344</v>
      </c>
      <c r="Q255" s="1619">
        <v>55</v>
      </c>
      <c r="R255" s="1617">
        <f t="shared" si="314"/>
      </c>
      <c r="S255" s="1621">
        <v>38583</v>
      </c>
      <c r="T255" s="1621">
        <v>811</v>
      </c>
      <c r="U255" s="1621">
        <v>164</v>
      </c>
      <c r="V255" s="1621">
        <v>873</v>
      </c>
      <c r="W255" s="1621">
        <v>100</v>
      </c>
      <c r="X255" s="1621">
        <v>10</v>
      </c>
      <c r="Y255" s="1621">
        <v>3</v>
      </c>
      <c r="Z255" s="1621">
        <v>41</v>
      </c>
      <c r="AA255" s="1617">
        <f t="shared" si="376"/>
      </c>
      <c r="AB255" s="1622" t="s">
        <v>1231</v>
      </c>
      <c r="AC255" s="1622" t="s">
        <v>1258</v>
      </c>
      <c r="AD255" s="1622">
        <v>34</v>
      </c>
    </row>
    <row r="256">
      <c r="A256" s="1612"/>
      <c r="B256" s="1613" t="s">
        <v>1239</v>
      </c>
      <c r="C256" s="1631" t="s">
        <v>1240</v>
      </c>
      <c r="D256" s="1614">
        <v>2606.66</v>
      </c>
      <c r="E256" s="1615">
        <v>1</v>
      </c>
      <c r="F256" s="1614">
        <f t="shared" si="36"/>
      </c>
      <c r="G256" s="1632">
        <f t="shared" si="224"/>
      </c>
      <c r="H256" s="1632">
        <f t="shared" si="284"/>
      </c>
      <c r="I256" s="1632">
        <f t="shared" si="345"/>
      </c>
      <c r="J256" s="1633">
        <f t="shared" si="19"/>
      </c>
      <c r="K256" s="1634">
        <f t="shared" si="69"/>
      </c>
      <c r="L256" s="1634">
        <f t="shared" si="103"/>
      </c>
      <c r="M256" s="1634">
        <f t="shared" si="134"/>
      </c>
      <c r="N256" s="1634">
        <f t="shared" si="194"/>
      </c>
      <c r="O256" s="1619">
        <f t="shared" si="254"/>
      </c>
      <c r="P256" s="1635">
        <v>0.0232</v>
      </c>
      <c r="Q256" s="1621">
        <v>50</v>
      </c>
      <c r="R256" s="1633">
        <f t="shared" si="314"/>
      </c>
      <c r="S256" s="1621">
        <v>29936</v>
      </c>
      <c r="T256" s="1621">
        <v>852</v>
      </c>
      <c r="U256" s="1621">
        <v>125</v>
      </c>
      <c r="V256" s="1621">
        <v>889</v>
      </c>
      <c r="W256" s="1621">
        <v>67</v>
      </c>
      <c r="X256" s="1621">
        <v>5</v>
      </c>
      <c r="Y256" s="1621">
        <v>0</v>
      </c>
      <c r="Z256" s="1621">
        <v>22</v>
      </c>
      <c r="AA256" s="1617">
        <f t="shared" si="376"/>
      </c>
      <c r="AB256" s="1622" t="s">
        <v>1231</v>
      </c>
      <c r="AC256" s="1622" t="s">
        <v>1258</v>
      </c>
      <c r="AD256" s="1622">
        <v>16</v>
      </c>
    </row>
    <row r="257">
      <c r="A257" s="1612"/>
      <c r="B257" s="1613" t="s">
        <v>1239</v>
      </c>
      <c r="C257" s="1631" t="s">
        <v>1241</v>
      </c>
      <c r="D257" s="1614">
        <v>1731.69</v>
      </c>
      <c r="E257" s="1615">
        <v>1</v>
      </c>
      <c r="F257" s="1614">
        <f t="shared" si="36"/>
      </c>
      <c r="G257" s="1632">
        <f t="shared" si="224"/>
      </c>
      <c r="H257" s="1632">
        <f t="shared" si="284"/>
      </c>
      <c r="I257" s="1632">
        <f t="shared" si="345"/>
      </c>
      <c r="J257" s="1633">
        <f t="shared" si="19"/>
      </c>
      <c r="K257" s="1634">
        <f t="shared" si="69"/>
      </c>
      <c r="L257" s="1634">
        <f t="shared" si="103"/>
      </c>
      <c r="M257" s="1634">
        <f t="shared" si="134"/>
      </c>
      <c r="N257" s="1634">
        <f t="shared" si="194"/>
      </c>
      <c r="O257" s="1619">
        <f t="shared" si="254"/>
      </c>
      <c r="P257" s="1635">
        <v>0.015</v>
      </c>
      <c r="Q257" s="1621">
        <v>47</v>
      </c>
      <c r="R257" s="1633">
        <f t="shared" si="314"/>
      </c>
      <c r="S257" s="1621">
        <v>20711</v>
      </c>
      <c r="T257" s="1621">
        <v>755</v>
      </c>
      <c r="U257" s="1621">
        <v>91</v>
      </c>
      <c r="V257" s="1621">
        <v>805</v>
      </c>
      <c r="W257" s="1621">
        <v>51</v>
      </c>
      <c r="X257" s="1621">
        <v>5</v>
      </c>
      <c r="Y257" s="1621">
        <v>1</v>
      </c>
      <c r="Z257" s="1621">
        <v>18</v>
      </c>
      <c r="AA257" s="1617">
        <f t="shared" si="376"/>
      </c>
      <c r="AB257" s="1622" t="s">
        <v>1231</v>
      </c>
      <c r="AC257" s="1622" t="s">
        <v>1258</v>
      </c>
      <c r="AD257" s="1622">
        <v>24</v>
      </c>
    </row>
    <row r="258">
      <c r="A258" s="1612"/>
      <c r="B258" s="1613" t="s">
        <v>1239</v>
      </c>
      <c r="C258" s="1631" t="s">
        <v>1242</v>
      </c>
      <c r="D258" s="1614">
        <v>1842.53</v>
      </c>
      <c r="E258" s="1615">
        <v>2</v>
      </c>
      <c r="F258" s="1614">
        <f t="shared" si="36"/>
      </c>
      <c r="G258" s="1632">
        <f t="shared" si="224"/>
      </c>
      <c r="H258" s="1632">
        <f t="shared" si="284"/>
      </c>
      <c r="I258" s="1632">
        <f t="shared" si="345"/>
      </c>
      <c r="J258" s="1633">
        <f t="shared" si="19"/>
      </c>
      <c r="K258" s="1634">
        <f t="shared" si="69"/>
      </c>
      <c r="L258" s="1634">
        <f t="shared" si="103"/>
      </c>
      <c r="M258" s="1634">
        <f t="shared" si="134"/>
      </c>
      <c r="N258" s="1634">
        <f t="shared" si="194"/>
      </c>
      <c r="O258" s="1619">
        <f t="shared" si="254"/>
      </c>
      <c r="P258" s="1635">
        <v>0.0202</v>
      </c>
      <c r="Q258" s="1621">
        <v>49</v>
      </c>
      <c r="R258" s="1633">
        <f t="shared" si="314"/>
      </c>
      <c r="S258" s="1621">
        <v>22411</v>
      </c>
      <c r="T258" s="1621">
        <v>458</v>
      </c>
      <c r="U258" s="1621">
        <v>73</v>
      </c>
      <c r="V258" s="1621">
        <v>508</v>
      </c>
      <c r="W258" s="1621">
        <v>20</v>
      </c>
      <c r="X258" s="1621">
        <v>5</v>
      </c>
      <c r="Y258" s="1621">
        <v>2</v>
      </c>
      <c r="Z258" s="1621">
        <v>33</v>
      </c>
      <c r="AA258" s="1617">
        <f t="shared" si="376"/>
      </c>
      <c r="AB258" s="1622" t="s">
        <v>1231</v>
      </c>
      <c r="AC258" s="1622" t="s">
        <v>1258</v>
      </c>
      <c r="AD258" s="1622">
        <v>7</v>
      </c>
    </row>
    <row r="259">
      <c r="A259" s="1612"/>
      <c r="B259" s="1623" t="s">
        <v>1238</v>
      </c>
      <c r="C259" s="1623"/>
      <c r="D259" s="1624">
        <f>SUM(D255:D258)</f>
      </c>
      <c r="E259" s="1624">
        <f>SUM(E255:E258)</f>
      </c>
      <c r="F259" s="1624">
        <f>SUM(F255:F258)</f>
      </c>
      <c r="G259" s="1625">
        <f t="shared" si="224"/>
      </c>
      <c r="H259" s="1625">
        <f t="shared" si="284"/>
      </c>
      <c r="I259" s="1625">
        <f t="shared" si="345"/>
      </c>
      <c r="J259" s="1625">
        <f t="shared" si="19"/>
      </c>
      <c r="K259" s="1626">
        <f t="shared" si="69"/>
      </c>
      <c r="L259" s="1626">
        <f t="shared" si="103"/>
      </c>
      <c r="M259" s="1626">
        <f t="shared" si="134"/>
      </c>
      <c r="N259" s="1626">
        <f t="shared" si="194"/>
      </c>
      <c r="O259" s="1627">
        <f t="shared" si="254"/>
      </c>
      <c r="P259" s="1626">
        <f>AVERAGE(P255:P258)</f>
      </c>
      <c r="Q259" s="1624">
        <f>AVERAGE(Q255:Q258)</f>
      </c>
      <c r="R259" s="1624">
        <f t="shared" si="314"/>
      </c>
      <c r="S259" s="1627">
        <f>SUM(S255:S258)</f>
      </c>
      <c r="T259" s="1627">
        <f>SUM(T255:T258)</f>
      </c>
      <c r="U259" s="1627">
        <f>SUM(U255:U258)</f>
      </c>
      <c r="V259" s="1627">
        <f>SUM(V255:V258)</f>
      </c>
      <c r="W259" s="1627">
        <f>SUM(W255:W258)</f>
      </c>
      <c r="X259" s="1627">
        <f>SUM(X255:X258)</f>
      </c>
      <c r="Y259" s="1627">
        <f>SUM(Y255:Y258)</f>
      </c>
      <c r="Z259" s="1627">
        <f>SUM(Z255:Z258)</f>
      </c>
      <c r="AA259" s="1629">
        <f t="shared" si="376"/>
      </c>
      <c r="AB259" s="1630"/>
      <c r="AC259" s="1630"/>
      <c r="AD259" s="1636">
        <f>SUM(AD255:AD258)</f>
      </c>
    </row>
    <row r="260">
      <c r="A260" s="1612"/>
      <c r="B260" s="1637" t="s">
        <v>1243</v>
      </c>
      <c r="C260" s="1637"/>
      <c r="D260" s="1638">
        <f>D259+D254</f>
      </c>
      <c r="E260" s="1638">
        <f>E259+E254</f>
      </c>
      <c r="F260" s="1638">
        <f>F259+F254</f>
      </c>
      <c r="G260" s="1639">
        <f t="shared" si="224"/>
      </c>
      <c r="H260" s="1639">
        <f t="shared" si="284"/>
      </c>
      <c r="I260" s="1639">
        <f t="shared" si="345"/>
      </c>
      <c r="J260" s="1639">
        <f t="shared" si="19"/>
      </c>
      <c r="K260" s="1640">
        <f t="shared" si="69"/>
      </c>
      <c r="L260" s="1640">
        <f t="shared" si="103"/>
      </c>
      <c r="M260" s="1640">
        <f t="shared" si="134"/>
      </c>
      <c r="N260" s="1640">
        <f t="shared" si="194"/>
      </c>
      <c r="O260" s="1641">
        <f t="shared" si="254"/>
      </c>
      <c r="P260" s="1643">
        <f>(P259+P254)/2</f>
      </c>
      <c r="Q260" s="1643">
        <f>(Q259+Q254)/2</f>
      </c>
      <c r="R260" s="1638">
        <f>(R259+R254)/2</f>
      </c>
      <c r="S260" s="1641">
        <f>S259+S254</f>
      </c>
      <c r="T260" s="1641">
        <f>T259+T254</f>
      </c>
      <c r="U260" s="1641">
        <f>U259+U254</f>
      </c>
      <c r="V260" s="1641">
        <f>V259+V254</f>
      </c>
      <c r="W260" s="1641">
        <f>W259+W254</f>
      </c>
      <c r="X260" s="1641">
        <f>X259+X254</f>
      </c>
      <c r="Y260" s="1641">
        <f>Y259+Y254</f>
      </c>
      <c r="Z260" s="1641">
        <f>Z259+Z254</f>
      </c>
      <c r="AA260" s="1644">
        <f t="shared" si="376"/>
      </c>
      <c r="AB260" s="1645"/>
      <c r="AC260" s="1645"/>
      <c r="AD260" s="1646">
        <f>AD254+AD259</f>
      </c>
    </row>
    <row r="261">
      <c r="A261" s="1601" t="s">
        <v>1195</v>
      </c>
      <c r="B261" s="1601" t="s">
        <v>1196</v>
      </c>
      <c r="C261" s="1601"/>
      <c r="D261" s="1602" t="s">
        <v>1197</v>
      </c>
      <c r="E261" s="1602"/>
      <c r="F261" s="1602"/>
      <c r="G261" s="1602"/>
      <c r="H261" s="1602"/>
      <c r="I261" s="1602"/>
      <c r="J261" s="1603" t="s">
        <v>1198</v>
      </c>
      <c r="K261" s="1603"/>
      <c r="L261" s="1603"/>
      <c r="M261" s="1603"/>
      <c r="N261" s="1603"/>
      <c r="O261" s="1603"/>
      <c r="P261" s="1603"/>
      <c r="Q261" s="1603"/>
      <c r="R261" s="1603"/>
      <c r="S261" s="1603"/>
      <c r="T261" s="1603"/>
      <c r="U261" s="1603"/>
      <c r="V261" s="1603"/>
      <c r="W261" s="1603"/>
      <c r="X261" s="1603"/>
      <c r="Y261" s="1603"/>
      <c r="Z261" s="1603"/>
      <c r="AA261" s="1603"/>
      <c r="AB261" s="1603"/>
      <c r="AC261" s="1603"/>
      <c r="AD261" s="1604"/>
    </row>
    <row r="262">
      <c r="A262" s="1601"/>
      <c r="B262" s="1601" t="s">
        <v>1199</v>
      </c>
      <c r="C262" s="1601" t="s">
        <v>1200</v>
      </c>
      <c r="D262" s="1602" t="s">
        <v>1201</v>
      </c>
      <c r="E262" s="1605" t="s">
        <v>1202</v>
      </c>
      <c r="F262" s="1606" t="s">
        <v>1203</v>
      </c>
      <c r="G262" s="1607" t="s">
        <v>1204</v>
      </c>
      <c r="H262" s="1607" t="s">
        <v>1205</v>
      </c>
      <c r="I262" s="1607" t="s">
        <v>1206</v>
      </c>
      <c r="J262" s="1603" t="s">
        <v>1207</v>
      </c>
      <c r="K262" s="1608" t="s">
        <v>1208</v>
      </c>
      <c r="L262" s="1608" t="s">
        <v>1209</v>
      </c>
      <c r="M262" s="1608" t="s">
        <v>1210</v>
      </c>
      <c r="N262" s="1608" t="s">
        <v>1211</v>
      </c>
      <c r="O262" s="1609" t="s">
        <v>1212</v>
      </c>
      <c r="P262" s="1608" t="s">
        <v>1213</v>
      </c>
      <c r="Q262" s="1609" t="s">
        <v>1214</v>
      </c>
      <c r="R262" s="1603" t="s">
        <v>1215</v>
      </c>
      <c r="S262" s="1609" t="s">
        <v>1216</v>
      </c>
      <c r="T262" s="1609" t="s">
        <v>1217</v>
      </c>
      <c r="U262" s="1609" t="s">
        <v>1218</v>
      </c>
      <c r="V262" s="1609" t="s">
        <v>1219</v>
      </c>
      <c r="W262" s="1609" t="s">
        <v>1220</v>
      </c>
      <c r="X262" s="1609" t="s">
        <v>1221</v>
      </c>
      <c r="Y262" s="1609" t="s">
        <v>1222</v>
      </c>
      <c r="Z262" s="1609" t="s">
        <v>1223</v>
      </c>
      <c r="AA262" s="1610" t="s">
        <v>1224</v>
      </c>
      <c r="AB262" s="1604" t="s">
        <v>1225</v>
      </c>
      <c r="AC262" s="1604" t="s">
        <v>1226</v>
      </c>
      <c r="AD262" s="1611" t="s">
        <v>1227</v>
      </c>
    </row>
    <row r="263">
      <c r="A263" s="1612" t="s">
        <v>1270</v>
      </c>
      <c r="B263" s="1613" t="s">
        <v>1256</v>
      </c>
      <c r="C263" s="1613" t="s">
        <v>1230</v>
      </c>
      <c r="D263" s="1614">
        <v>1949.46</v>
      </c>
      <c r="E263" s="1615">
        <v>1</v>
      </c>
      <c r="F263" s="1654">
        <v>1435.01</v>
      </c>
      <c r="G263" s="1616">
        <f t="shared" ref="G263:G273" si="225">F263/D263</f>
      </c>
      <c r="H263" s="1616">
        <f t="shared" ref="H263:H273" si="285">D263/E263</f>
      </c>
      <c r="I263" s="1616">
        <f t="shared" ref="I263:I273" si="346">F263/E263</f>
      </c>
      <c r="J263" s="1617">
        <f t="shared" ref="J263:J273" si="20">D263/T263</f>
      </c>
      <c r="K263" s="1618">
        <f t="shared" ref="K263:K273" si="70">O263/S263*1</f>
      </c>
      <c r="L263" s="1618">
        <f t="shared" ref="L263:L273" si="104">T263/S263</f>
      </c>
      <c r="M263" s="1618">
        <f t="shared" ref="M263:M273" si="135">V263/S263</f>
      </c>
      <c r="N263" s="1618">
        <f t="shared" ref="N263:N273" si="195">W263/V263</f>
      </c>
      <c r="O263" s="1619">
        <f t="shared" ref="O263:O273" si="255">U263/P263</f>
      </c>
      <c r="P263" s="1620">
        <v>0.0223</v>
      </c>
      <c r="Q263" s="1619">
        <v>56</v>
      </c>
      <c r="R263" s="1617">
        <f t="shared" ref="R263:R272" si="315">(D263/S263)*1000</f>
      </c>
      <c r="S263" s="1621">
        <v>21983</v>
      </c>
      <c r="T263" s="1621">
        <v>342</v>
      </c>
      <c r="U263" s="1621">
        <v>73</v>
      </c>
      <c r="V263" s="1621">
        <v>353</v>
      </c>
      <c r="W263" s="1621">
        <v>34</v>
      </c>
      <c r="X263" s="1621">
        <v>2</v>
      </c>
      <c r="Y263" s="1621">
        <v>0</v>
      </c>
      <c r="Z263" s="1621">
        <v>18</v>
      </c>
      <c r="AA263" s="1617">
        <f t="shared" ref="AA263:AA273" si="377">AD263*1000/D263</f>
      </c>
      <c r="AB263" s="1622" t="s">
        <v>1231</v>
      </c>
      <c r="AC263" s="1622" t="s">
        <v>1258</v>
      </c>
      <c r="AD263" s="1622">
        <v>17</v>
      </c>
    </row>
    <row r="264">
      <c r="A264" s="1612"/>
      <c r="B264" s="1613" t="s">
        <v>1256</v>
      </c>
      <c r="C264" s="1613" t="s">
        <v>1233</v>
      </c>
      <c r="D264" s="1614">
        <v>2418.19</v>
      </c>
      <c r="E264" s="1615">
        <v>3</v>
      </c>
      <c r="F264" s="1654">
        <v>8764.48</v>
      </c>
      <c r="G264" s="1616">
        <f t="shared" si="225"/>
      </c>
      <c r="H264" s="1649">
        <f t="shared" si="285"/>
      </c>
      <c r="I264" s="1649">
        <f t="shared" si="346"/>
      </c>
      <c r="J264" s="1617">
        <f t="shared" si="20"/>
      </c>
      <c r="K264" s="1618">
        <f t="shared" si="70"/>
      </c>
      <c r="L264" s="1618">
        <f t="shared" si="104"/>
      </c>
      <c r="M264" s="1618">
        <f t="shared" si="135"/>
      </c>
      <c r="N264" s="1618">
        <f t="shared" si="195"/>
      </c>
      <c r="O264" s="1619">
        <f t="shared" si="255"/>
      </c>
      <c r="P264" s="1620">
        <v>0.0481</v>
      </c>
      <c r="Q264" s="1619">
        <v>62</v>
      </c>
      <c r="R264" s="1617">
        <f t="shared" si="315"/>
      </c>
      <c r="S264" s="1621">
        <v>25231</v>
      </c>
      <c r="T264" s="1621">
        <v>451</v>
      </c>
      <c r="U264" s="1621">
        <v>122</v>
      </c>
      <c r="V264" s="1621">
        <v>473</v>
      </c>
      <c r="W264" s="1621">
        <v>61</v>
      </c>
      <c r="X264" s="1621">
        <v>4</v>
      </c>
      <c r="Y264" s="1621">
        <v>2</v>
      </c>
      <c r="Z264" s="1621">
        <v>34</v>
      </c>
      <c r="AA264" s="1617">
        <f t="shared" si="377"/>
      </c>
      <c r="AB264" s="1622" t="s">
        <v>1231</v>
      </c>
      <c r="AC264" s="1622" t="s">
        <v>1258</v>
      </c>
      <c r="AD264" s="1622">
        <v>20</v>
      </c>
    </row>
    <row r="265">
      <c r="A265" s="1612"/>
      <c r="B265" s="1613" t="s">
        <v>1256</v>
      </c>
      <c r="C265" s="1613" t="s">
        <v>1234</v>
      </c>
      <c r="D265" s="1614">
        <v>2317.6</v>
      </c>
      <c r="E265" s="1615">
        <v>3</v>
      </c>
      <c r="F265" s="1614">
        <v>5797.17</v>
      </c>
      <c r="G265" s="1616">
        <f t="shared" si="225"/>
      </c>
      <c r="H265" s="1616">
        <f t="shared" si="285"/>
      </c>
      <c r="I265" s="1616">
        <f t="shared" si="346"/>
      </c>
      <c r="J265" s="1651">
        <f t="shared" si="20"/>
      </c>
      <c r="K265" s="1618">
        <f t="shared" si="70"/>
      </c>
      <c r="L265" s="1618">
        <f t="shared" si="104"/>
      </c>
      <c r="M265" s="1618">
        <f t="shared" si="135"/>
      </c>
      <c r="N265" s="1618">
        <f t="shared" si="195"/>
      </c>
      <c r="O265" s="1619">
        <f t="shared" si="255"/>
      </c>
      <c r="P265" s="1620">
        <v>0.0292</v>
      </c>
      <c r="Q265" s="1619">
        <v>66</v>
      </c>
      <c r="R265" s="1617">
        <f t="shared" si="315"/>
      </c>
      <c r="S265" s="1621">
        <v>22071</v>
      </c>
      <c r="T265" s="1621">
        <v>396</v>
      </c>
      <c r="U265" s="1621">
        <v>99</v>
      </c>
      <c r="V265" s="1621">
        <v>418</v>
      </c>
      <c r="W265" s="1621">
        <v>82</v>
      </c>
      <c r="X265" s="1621">
        <v>6</v>
      </c>
      <c r="Y265" s="1621">
        <v>0</v>
      </c>
      <c r="Z265" s="1621">
        <v>28</v>
      </c>
      <c r="AA265" s="1617">
        <f t="shared" si="377"/>
      </c>
      <c r="AB265" s="1622" t="s">
        <v>1231</v>
      </c>
      <c r="AC265" s="1622" t="s">
        <v>1258</v>
      </c>
      <c r="AD265" s="1622">
        <v>19</v>
      </c>
    </row>
    <row r="266">
      <c r="A266" s="1612"/>
      <c r="B266" s="1613" t="s">
        <v>1256</v>
      </c>
      <c r="C266" s="1613" t="s">
        <v>1235</v>
      </c>
      <c r="D266" s="1614">
        <v>2734.74</v>
      </c>
      <c r="E266" s="1615">
        <v>6</v>
      </c>
      <c r="F266" s="1614">
        <f>E266*2200</f>
      </c>
      <c r="G266" s="1652">
        <f t="shared" si="225"/>
      </c>
      <c r="H266" s="1652">
        <f t="shared" si="285"/>
      </c>
      <c r="I266" s="1652">
        <f t="shared" si="346"/>
      </c>
      <c r="J266" s="1617">
        <f t="shared" si="20"/>
      </c>
      <c r="K266" s="1618">
        <f t="shared" si="70"/>
      </c>
      <c r="L266" s="1618">
        <f t="shared" si="104"/>
      </c>
      <c r="M266" s="1618">
        <f t="shared" si="135"/>
      </c>
      <c r="N266" s="1618">
        <f t="shared" si="195"/>
      </c>
      <c r="O266" s="1619">
        <f t="shared" si="255"/>
      </c>
      <c r="P266" s="1620">
        <v>0.027</v>
      </c>
      <c r="Q266" s="1619">
        <v>63</v>
      </c>
      <c r="R266" s="1617">
        <f t="shared" si="315"/>
      </c>
      <c r="S266" s="1621">
        <v>26706</v>
      </c>
      <c r="T266" s="1621">
        <v>635</v>
      </c>
      <c r="U266" s="1621">
        <v>115</v>
      </c>
      <c r="V266" s="1621">
        <v>654</v>
      </c>
      <c r="W266" s="1621">
        <v>123</v>
      </c>
      <c r="X266" s="1621">
        <v>14</v>
      </c>
      <c r="Y266" s="1621">
        <v>6</v>
      </c>
      <c r="Z266" s="1621">
        <v>37</v>
      </c>
      <c r="AA266" s="1617">
        <f t="shared" si="377"/>
      </c>
      <c r="AB266" s="1622" t="s">
        <v>1231</v>
      </c>
      <c r="AC266" s="1622" t="s">
        <v>1258</v>
      </c>
      <c r="AD266" s="1622">
        <v>33</v>
      </c>
    </row>
    <row r="267">
      <c r="A267" s="1612"/>
      <c r="B267" s="1623" t="s">
        <v>1238</v>
      </c>
      <c r="C267" s="1623"/>
      <c r="D267" s="1624">
        <f>SUM(D263:D266)</f>
      </c>
      <c r="E267" s="1647">
        <f>SUM(E263:E266)</f>
      </c>
      <c r="F267" s="1624">
        <f>SUM(F263:F266)</f>
      </c>
      <c r="G267" s="1625">
        <f t="shared" si="225"/>
      </c>
      <c r="H267" s="1625">
        <f t="shared" si="285"/>
      </c>
      <c r="I267" s="1625">
        <f t="shared" si="346"/>
      </c>
      <c r="J267" s="1625">
        <f t="shared" si="20"/>
      </c>
      <c r="K267" s="1626">
        <f t="shared" si="70"/>
      </c>
      <c r="L267" s="1626">
        <f t="shared" si="104"/>
      </c>
      <c r="M267" s="1626">
        <f t="shared" si="135"/>
      </c>
      <c r="N267" s="1626">
        <f t="shared" si="195"/>
      </c>
      <c r="O267" s="1627">
        <f t="shared" si="255"/>
      </c>
      <c r="P267" s="1626">
        <f>AVERAGE(P263:P266)</f>
      </c>
      <c r="Q267" s="1624">
        <f>AVERAGE(Q263:Q266)</f>
      </c>
      <c r="R267" s="1625">
        <f t="shared" si="315"/>
      </c>
      <c r="S267" s="1628">
        <f>SUM(S263:S266)</f>
      </c>
      <c r="T267" s="1628">
        <f>SUM(T263:T266)</f>
      </c>
      <c r="U267" s="1628">
        <f>SUM(U263:U266)</f>
      </c>
      <c r="V267" s="1628">
        <f>SUM(V263:V266)</f>
      </c>
      <c r="W267" s="1628">
        <f>SUM(W263:W266)</f>
      </c>
      <c r="X267" s="1628">
        <f>SUM(X263:X266)</f>
      </c>
      <c r="Y267" s="1628">
        <f>SUM(Y263:Y266)</f>
      </c>
      <c r="Z267" s="1628">
        <f>SUM(Z263:Z266)</f>
      </c>
      <c r="AA267" s="1629">
        <f t="shared" si="377"/>
      </c>
      <c r="AB267" s="1630"/>
      <c r="AC267" s="1630"/>
      <c r="AD267" s="1628">
        <f>SUM(AD263:AD266)</f>
      </c>
    </row>
    <row r="268">
      <c r="A268" s="1612"/>
      <c r="B268" s="1613" t="s">
        <v>1239</v>
      </c>
      <c r="C268" s="1631" t="s">
        <v>1237</v>
      </c>
      <c r="D268" s="1614">
        <v>2932.19</v>
      </c>
      <c r="E268" s="1615">
        <v>5</v>
      </c>
      <c r="F268" s="1614">
        <f t="shared" ref="F268:F271" si="37">E268*2200</f>
      </c>
      <c r="G268" s="1616">
        <f t="shared" si="225"/>
      </c>
      <c r="H268" s="1616">
        <f t="shared" si="285"/>
      </c>
      <c r="I268" s="1616">
        <f t="shared" si="346"/>
      </c>
      <c r="J268" s="1617">
        <f t="shared" si="20"/>
      </c>
      <c r="K268" s="1618">
        <f t="shared" si="70"/>
      </c>
      <c r="L268" s="1618">
        <f t="shared" si="104"/>
      </c>
      <c r="M268" s="1618">
        <f t="shared" si="135"/>
      </c>
      <c r="N268" s="1618">
        <f t="shared" si="195"/>
      </c>
      <c r="O268" s="1619">
        <f t="shared" si="255"/>
      </c>
      <c r="P268" s="1635">
        <v>0.0306</v>
      </c>
      <c r="Q268" s="1619">
        <v>60</v>
      </c>
      <c r="R268" s="1617">
        <f t="shared" si="315"/>
      </c>
      <c r="S268" s="1621">
        <v>30932</v>
      </c>
      <c r="T268" s="1621">
        <v>733</v>
      </c>
      <c r="U268" s="1621">
        <v>138</v>
      </c>
      <c r="V268" s="1621">
        <v>763</v>
      </c>
      <c r="W268" s="1621">
        <v>101</v>
      </c>
      <c r="X268" s="1621">
        <v>12</v>
      </c>
      <c r="Y268" s="1621">
        <v>1</v>
      </c>
      <c r="Z268" s="1621">
        <v>31</v>
      </c>
      <c r="AA268" s="1617">
        <f t="shared" si="377"/>
      </c>
      <c r="AB268" s="1622" t="s">
        <v>1231</v>
      </c>
      <c r="AC268" s="1622" t="s">
        <v>1258</v>
      </c>
      <c r="AD268" s="1622">
        <v>24</v>
      </c>
    </row>
    <row r="269">
      <c r="A269" s="1612"/>
      <c r="B269" s="1613" t="s">
        <v>1239</v>
      </c>
      <c r="C269" s="1631" t="s">
        <v>1240</v>
      </c>
      <c r="D269" s="1614">
        <v>2835.96</v>
      </c>
      <c r="E269" s="1615">
        <v>5</v>
      </c>
      <c r="F269" s="1614">
        <f t="shared" si="37"/>
      </c>
      <c r="G269" s="1632">
        <f t="shared" si="225"/>
      </c>
      <c r="H269" s="1632">
        <f t="shared" si="285"/>
      </c>
      <c r="I269" s="1632">
        <f t="shared" si="346"/>
      </c>
      <c r="J269" s="1633">
        <f t="shared" si="20"/>
      </c>
      <c r="K269" s="1634">
        <f t="shared" si="70"/>
      </c>
      <c r="L269" s="1634">
        <f t="shared" si="104"/>
      </c>
      <c r="M269" s="1634">
        <f t="shared" si="135"/>
      </c>
      <c r="N269" s="1634">
        <f t="shared" si="195"/>
      </c>
      <c r="O269" s="1619">
        <f t="shared" si="255"/>
      </c>
      <c r="P269" s="1635">
        <v>0.0192</v>
      </c>
      <c r="Q269" s="1621">
        <v>58</v>
      </c>
      <c r="R269" s="1633">
        <f t="shared" si="315"/>
      </c>
      <c r="S269" s="1621">
        <v>28315</v>
      </c>
      <c r="T269" s="1621">
        <v>704</v>
      </c>
      <c r="U269" s="1621">
        <v>112</v>
      </c>
      <c r="V269" s="1621">
        <v>758</v>
      </c>
      <c r="W269" s="1621">
        <v>96</v>
      </c>
      <c r="X269" s="1621">
        <v>7</v>
      </c>
      <c r="Y269" s="1621">
        <v>1</v>
      </c>
      <c r="Z269" s="1621">
        <v>26</v>
      </c>
      <c r="AA269" s="1617">
        <f t="shared" si="377"/>
      </c>
      <c r="AB269" s="1622" t="s">
        <v>1231</v>
      </c>
      <c r="AC269" s="1622" t="s">
        <v>1258</v>
      </c>
      <c r="AD269" s="1622">
        <v>39</v>
      </c>
    </row>
    <row r="270">
      <c r="A270" s="1612"/>
      <c r="B270" s="1613" t="s">
        <v>1239</v>
      </c>
      <c r="C270" s="1631" t="s">
        <v>1241</v>
      </c>
      <c r="D270" s="1614">
        <v>2737.88</v>
      </c>
      <c r="E270" s="1615">
        <v>5</v>
      </c>
      <c r="F270" s="1614">
        <f t="shared" si="37"/>
      </c>
      <c r="G270" s="1632">
        <f t="shared" si="225"/>
      </c>
      <c r="H270" s="1632">
        <f t="shared" si="285"/>
      </c>
      <c r="I270" s="1632">
        <f t="shared" si="346"/>
      </c>
      <c r="J270" s="1633">
        <f t="shared" si="20"/>
      </c>
      <c r="K270" s="1634">
        <f t="shared" si="70"/>
      </c>
      <c r="L270" s="1634">
        <f t="shared" si="104"/>
      </c>
      <c r="M270" s="1634">
        <f t="shared" si="135"/>
      </c>
      <c r="N270" s="1634">
        <f t="shared" si="195"/>
      </c>
      <c r="O270" s="1619">
        <f t="shared" si="255"/>
      </c>
      <c r="P270" s="1635">
        <v>0.0148</v>
      </c>
      <c r="Q270" s="1621">
        <v>58</v>
      </c>
      <c r="R270" s="1633">
        <f t="shared" si="315"/>
      </c>
      <c r="S270" s="1621">
        <v>28824</v>
      </c>
      <c r="T270" s="1621">
        <v>848</v>
      </c>
      <c r="U270" s="1621">
        <v>105</v>
      </c>
      <c r="V270" s="1621">
        <v>891</v>
      </c>
      <c r="W270" s="1621">
        <v>104</v>
      </c>
      <c r="X270" s="1621">
        <v>8</v>
      </c>
      <c r="Y270" s="1621">
        <v>1</v>
      </c>
      <c r="Z270" s="1621">
        <v>36</v>
      </c>
      <c r="AA270" s="1617">
        <f t="shared" si="377"/>
      </c>
      <c r="AB270" s="1622" t="s">
        <v>1231</v>
      </c>
      <c r="AC270" s="1622" t="s">
        <v>1258</v>
      </c>
      <c r="AD270" s="1622">
        <v>35</v>
      </c>
    </row>
    <row r="271">
      <c r="A271" s="1612"/>
      <c r="B271" s="1613" t="s">
        <v>1239</v>
      </c>
      <c r="C271" s="1631" t="s">
        <v>1242</v>
      </c>
      <c r="D271" s="1614">
        <v>2291.38</v>
      </c>
      <c r="E271" s="1615">
        <v>2</v>
      </c>
      <c r="F271" s="1614">
        <f t="shared" si="37"/>
      </c>
      <c r="G271" s="1632">
        <f t="shared" si="225"/>
      </c>
      <c r="H271" s="1632">
        <f t="shared" si="285"/>
      </c>
      <c r="I271" s="1632">
        <f t="shared" si="346"/>
      </c>
      <c r="J271" s="1633">
        <f t="shared" si="20"/>
      </c>
      <c r="K271" s="1634">
        <f t="shared" si="70"/>
      </c>
      <c r="L271" s="1634">
        <f t="shared" si="104"/>
      </c>
      <c r="M271" s="1634">
        <f t="shared" si="135"/>
      </c>
      <c r="N271" s="1634">
        <f t="shared" si="195"/>
      </c>
      <c r="O271" s="1619">
        <f t="shared" si="255"/>
      </c>
      <c r="P271" s="1635">
        <v>0.0177</v>
      </c>
      <c r="Q271" s="1621">
        <v>57</v>
      </c>
      <c r="R271" s="1633">
        <f t="shared" si="315"/>
      </c>
      <c r="S271" s="1621">
        <v>22060</v>
      </c>
      <c r="T271" s="1621">
        <v>542</v>
      </c>
      <c r="U271" s="1621">
        <v>75</v>
      </c>
      <c r="V271" s="1621">
        <v>588</v>
      </c>
      <c r="W271" s="1621">
        <v>63</v>
      </c>
      <c r="X271" s="1621">
        <v>7</v>
      </c>
      <c r="Y271" s="1621">
        <v>1</v>
      </c>
      <c r="Z271" s="1621">
        <v>34</v>
      </c>
      <c r="AA271" s="1617">
        <f t="shared" si="377"/>
      </c>
      <c r="AB271" s="1622" t="s">
        <v>1231</v>
      </c>
      <c r="AC271" s="1622" t="s">
        <v>1258</v>
      </c>
      <c r="AD271" s="1622">
        <v>19</v>
      </c>
    </row>
    <row r="272">
      <c r="A272" s="1612"/>
      <c r="B272" s="1623" t="s">
        <v>1238</v>
      </c>
      <c r="C272" s="1623"/>
      <c r="D272" s="1624">
        <f>SUM(D268:D271)</f>
      </c>
      <c r="E272" s="1624">
        <f>SUM(E268:E271)</f>
      </c>
      <c r="F272" s="1624">
        <f>SUM(F268:F271)</f>
      </c>
      <c r="G272" s="1625">
        <f t="shared" si="225"/>
      </c>
      <c r="H272" s="1625">
        <f t="shared" si="285"/>
      </c>
      <c r="I272" s="1625">
        <f t="shared" si="346"/>
      </c>
      <c r="J272" s="1625">
        <f t="shared" si="20"/>
      </c>
      <c r="K272" s="1626">
        <f t="shared" si="70"/>
      </c>
      <c r="L272" s="1626">
        <f t="shared" si="104"/>
      </c>
      <c r="M272" s="1626">
        <f t="shared" si="135"/>
      </c>
      <c r="N272" s="1626">
        <f t="shared" si="195"/>
      </c>
      <c r="O272" s="1627">
        <f t="shared" si="255"/>
      </c>
      <c r="P272" s="1626">
        <f>AVERAGE(P268:P271)</f>
      </c>
      <c r="Q272" s="1624">
        <f>AVERAGE(Q268:Q271)</f>
      </c>
      <c r="R272" s="1624">
        <f t="shared" si="315"/>
      </c>
      <c r="S272" s="1627">
        <f>SUM(S268:S271)</f>
      </c>
      <c r="T272" s="1627">
        <f>SUM(T268:T271)</f>
      </c>
      <c r="U272" s="1627">
        <f>SUM(U268:U271)</f>
      </c>
      <c r="V272" s="1627">
        <f>SUM(V268:V271)</f>
      </c>
      <c r="W272" s="1627">
        <f>SUM(W268:W271)</f>
      </c>
      <c r="X272" s="1627">
        <f>SUM(X268:X271)</f>
      </c>
      <c r="Y272" s="1627">
        <f>SUM(Y268:Y271)</f>
      </c>
      <c r="Z272" s="1627">
        <f>SUM(Z268:Z271)</f>
      </c>
      <c r="AA272" s="1629">
        <f t="shared" si="377"/>
      </c>
      <c r="AB272" s="1630"/>
      <c r="AC272" s="1630"/>
      <c r="AD272" s="1636">
        <f>SUM(AD268:AD271)</f>
      </c>
    </row>
    <row r="273">
      <c r="A273" s="1612"/>
      <c r="B273" s="1637" t="s">
        <v>1243</v>
      </c>
      <c r="C273" s="1637"/>
      <c r="D273" s="1638">
        <f>D272+D267</f>
      </c>
      <c r="E273" s="1638">
        <f>E272+E267</f>
      </c>
      <c r="F273" s="1638">
        <f>F272+F267</f>
      </c>
      <c r="G273" s="1639">
        <f t="shared" si="225"/>
      </c>
      <c r="H273" s="1639">
        <f t="shared" si="285"/>
      </c>
      <c r="I273" s="1639">
        <f t="shared" si="346"/>
      </c>
      <c r="J273" s="1639">
        <f t="shared" si="20"/>
      </c>
      <c r="K273" s="1640">
        <f t="shared" si="70"/>
      </c>
      <c r="L273" s="1640">
        <f t="shared" si="104"/>
      </c>
      <c r="M273" s="1640">
        <f t="shared" si="135"/>
      </c>
      <c r="N273" s="1640">
        <f t="shared" si="195"/>
      </c>
      <c r="O273" s="1641">
        <f t="shared" si="255"/>
      </c>
      <c r="P273" s="1643">
        <f>(P272+P267)/2</f>
      </c>
      <c r="Q273" s="1643">
        <f>(Q272+Q267)/2</f>
      </c>
      <c r="R273" s="1638">
        <f>(R272+R267)/2</f>
      </c>
      <c r="S273" s="1641">
        <f>S272+S267</f>
      </c>
      <c r="T273" s="1641">
        <f>T272+T267</f>
      </c>
      <c r="U273" s="1641">
        <f>U272+U267</f>
      </c>
      <c r="V273" s="1641">
        <f>V272+V267</f>
      </c>
      <c r="W273" s="1641">
        <f>W272+W267</f>
      </c>
      <c r="X273" s="1641">
        <f>X272+X267</f>
      </c>
      <c r="Y273" s="1641">
        <f>Y272+Y267</f>
      </c>
      <c r="Z273" s="1641">
        <f>Z272+Z267</f>
      </c>
      <c r="AA273" s="1644">
        <f t="shared" si="377"/>
      </c>
      <c r="AB273" s="1645"/>
      <c r="AC273" s="1645"/>
      <c r="AD273" s="1646">
        <f>AD267+AD272</f>
      </c>
    </row>
    <row r="274">
      <c r="A274" s="1601" t="s">
        <v>1195</v>
      </c>
      <c r="B274" s="1601" t="s">
        <v>1196</v>
      </c>
      <c r="C274" s="1601"/>
      <c r="D274" s="1602" t="s">
        <v>1197</v>
      </c>
      <c r="E274" s="1602"/>
      <c r="F274" s="1602"/>
      <c r="G274" s="1602"/>
      <c r="H274" s="1602"/>
      <c r="I274" s="1602"/>
      <c r="J274" s="1603" t="s">
        <v>1198</v>
      </c>
      <c r="K274" s="1603"/>
      <c r="L274" s="1603"/>
      <c r="M274" s="1603"/>
      <c r="N274" s="1603"/>
      <c r="O274" s="1603"/>
      <c r="P274" s="1603"/>
      <c r="Q274" s="1603"/>
      <c r="R274" s="1603"/>
      <c r="S274" s="1603"/>
      <c r="T274" s="1603"/>
      <c r="U274" s="1603"/>
      <c r="V274" s="1603"/>
      <c r="W274" s="1603"/>
      <c r="X274" s="1603"/>
      <c r="Y274" s="1603"/>
      <c r="Z274" s="1603"/>
      <c r="AA274" s="1603"/>
      <c r="AB274" s="1603"/>
      <c r="AC274" s="1603"/>
      <c r="AD274" s="1604"/>
    </row>
    <row r="275">
      <c r="A275" s="1601"/>
      <c r="B275" s="1601" t="s">
        <v>1199</v>
      </c>
      <c r="C275" s="1601" t="s">
        <v>1200</v>
      </c>
      <c r="D275" s="1602" t="s">
        <v>1201</v>
      </c>
      <c r="E275" s="1605" t="s">
        <v>1202</v>
      </c>
      <c r="F275" s="1606" t="s">
        <v>1203</v>
      </c>
      <c r="G275" s="1607" t="s">
        <v>1204</v>
      </c>
      <c r="H275" s="1607" t="s">
        <v>1205</v>
      </c>
      <c r="I275" s="1607" t="s">
        <v>1206</v>
      </c>
      <c r="J275" s="1603" t="s">
        <v>1207</v>
      </c>
      <c r="K275" s="1608" t="s">
        <v>1208</v>
      </c>
      <c r="L275" s="1608" t="s">
        <v>1209</v>
      </c>
      <c r="M275" s="1608" t="s">
        <v>1210</v>
      </c>
      <c r="N275" s="1608" t="s">
        <v>1211</v>
      </c>
      <c r="O275" s="1609" t="s">
        <v>1212</v>
      </c>
      <c r="P275" s="1608" t="s">
        <v>1213</v>
      </c>
      <c r="Q275" s="1609" t="s">
        <v>1214</v>
      </c>
      <c r="R275" s="1603" t="s">
        <v>1215</v>
      </c>
      <c r="S275" s="1609" t="s">
        <v>1216</v>
      </c>
      <c r="T275" s="1609" t="s">
        <v>1217</v>
      </c>
      <c r="U275" s="1609" t="s">
        <v>1218</v>
      </c>
      <c r="V275" s="1609" t="s">
        <v>1219</v>
      </c>
      <c r="W275" s="1609" t="s">
        <v>1220</v>
      </c>
      <c r="X275" s="1609" t="s">
        <v>1221</v>
      </c>
      <c r="Y275" s="1609" t="s">
        <v>1222</v>
      </c>
      <c r="Z275" s="1609" t="s">
        <v>1223</v>
      </c>
      <c r="AA275" s="1610" t="s">
        <v>1224</v>
      </c>
      <c r="AB275" s="1604" t="s">
        <v>1225</v>
      </c>
      <c r="AC275" s="1604" t="s">
        <v>1226</v>
      </c>
      <c r="AD275" s="1611" t="s">
        <v>1227</v>
      </c>
    </row>
    <row r="276">
      <c r="A276" s="1612" t="s">
        <v>1271</v>
      </c>
      <c r="B276" s="1613" t="s">
        <v>1239</v>
      </c>
      <c r="C276" s="1613" t="s">
        <v>1230</v>
      </c>
      <c r="D276" s="1614">
        <v>2423.7</v>
      </c>
      <c r="E276" s="1615">
        <v>1</v>
      </c>
      <c r="F276" s="1614">
        <v>2548.26</v>
      </c>
      <c r="G276" s="1616">
        <f t="shared" ref="G276:G286" si="226">F276/D276</f>
      </c>
      <c r="H276" s="1616">
        <f t="shared" ref="H276:H286" si="286">D276/E276</f>
      </c>
      <c r="I276" s="1616">
        <f t="shared" ref="I276:I286" si="347">F276/E276</f>
      </c>
      <c r="J276" s="1617">
        <f t="shared" ref="J276:J286" si="21">D276/T276</f>
      </c>
      <c r="K276" s="1618">
        <f t="shared" ref="K276:K286" si="71">O276/S276*1</f>
      </c>
      <c r="L276" s="1618">
        <f t="shared" ref="L276:L286" si="105">T276/S276</f>
      </c>
      <c r="M276" s="1618">
        <f t="shared" ref="M276:M286" si="136">V276/S276</f>
      </c>
      <c r="N276" s="1618">
        <f t="shared" ref="N276:N286" si="196">W276/V276</f>
      </c>
      <c r="O276" s="1619">
        <f t="shared" ref="O276:O286" si="256">U276/P276</f>
      </c>
      <c r="P276" s="1620">
        <v>0.0089</v>
      </c>
      <c r="Q276" s="1619">
        <v>46</v>
      </c>
      <c r="R276" s="1617">
        <f t="shared" ref="R276:R285" si="316">(D276/S276)*1000</f>
      </c>
      <c r="S276" s="1621">
        <v>27933</v>
      </c>
      <c r="T276" s="1621">
        <v>502</v>
      </c>
      <c r="U276" s="1621">
        <v>91</v>
      </c>
      <c r="V276" s="1621">
        <v>508</v>
      </c>
      <c r="W276" s="1621">
        <v>53</v>
      </c>
      <c r="X276" s="1621">
        <v>7</v>
      </c>
      <c r="Y276" s="1621">
        <v>1</v>
      </c>
      <c r="Z276" s="1621">
        <v>25</v>
      </c>
      <c r="AA276" s="1617">
        <f t="shared" ref="AA276:AA286" si="378">AD276*1000/D276</f>
      </c>
      <c r="AB276" s="1622" t="s">
        <v>1231</v>
      </c>
      <c r="AC276" s="1622" t="s">
        <v>1258</v>
      </c>
      <c r="AD276" s="1622">
        <v>30</v>
      </c>
    </row>
    <row r="277">
      <c r="A277" s="1612"/>
      <c r="B277" s="1613" t="s">
        <v>1239</v>
      </c>
      <c r="C277" s="1613" t="s">
        <v>1233</v>
      </c>
      <c r="D277" s="1614">
        <v>1879.87</v>
      </c>
      <c r="E277" s="1615">
        <v>3</v>
      </c>
      <c r="F277" s="1614">
        <v>5699.53</v>
      </c>
      <c r="G277" s="1616">
        <f t="shared" si="226"/>
      </c>
      <c r="H277" s="1649">
        <f t="shared" si="286"/>
      </c>
      <c r="I277" s="1649">
        <f t="shared" si="347"/>
      </c>
      <c r="J277" s="1617">
        <f t="shared" si="21"/>
      </c>
      <c r="K277" s="1618">
        <f t="shared" si="71"/>
      </c>
      <c r="L277" s="1618">
        <f t="shared" si="105"/>
      </c>
      <c r="M277" s="1618">
        <f t="shared" si="136"/>
      </c>
      <c r="N277" s="1618">
        <f t="shared" si="196"/>
      </c>
      <c r="O277" s="1619">
        <f t="shared" si="256"/>
      </c>
      <c r="P277" s="1620">
        <v>0.0147</v>
      </c>
      <c r="Q277" s="1619">
        <v>53</v>
      </c>
      <c r="R277" s="1617">
        <f t="shared" si="316"/>
      </c>
      <c r="S277" s="1621">
        <v>17413</v>
      </c>
      <c r="T277" s="1621">
        <v>291</v>
      </c>
      <c r="U277" s="1621">
        <v>77</v>
      </c>
      <c r="V277" s="1621">
        <v>301</v>
      </c>
      <c r="W277" s="1621">
        <v>66</v>
      </c>
      <c r="X277" s="1621">
        <v>4</v>
      </c>
      <c r="Y277" s="1621">
        <v>1</v>
      </c>
      <c r="Z277" s="1621">
        <v>12</v>
      </c>
      <c r="AA277" s="1617">
        <f t="shared" si="378"/>
      </c>
      <c r="AB277" s="1622" t="s">
        <v>1231</v>
      </c>
      <c r="AC277" s="1622" t="s">
        <v>1258</v>
      </c>
      <c r="AD277" s="1622">
        <v>24</v>
      </c>
    </row>
    <row r="278">
      <c r="A278" s="1612"/>
      <c r="B278" s="1613" t="s">
        <v>1239</v>
      </c>
      <c r="C278" s="1613" t="s">
        <v>1234</v>
      </c>
      <c r="D278" s="1614">
        <v>2165.03</v>
      </c>
      <c r="E278" s="1615">
        <v>0</v>
      </c>
      <c r="F278" s="1614">
        <f t="shared" ref="F278:F279" si="38">E278*2200</f>
      </c>
      <c r="G278" s="1616">
        <f t="shared" si="226"/>
      </c>
      <c r="H278" s="1616">
        <f t="shared" si="286"/>
      </c>
      <c r="I278" s="1616">
        <f t="shared" si="347"/>
      </c>
      <c r="J278" s="1651">
        <f t="shared" si="21"/>
      </c>
      <c r="K278" s="1618">
        <f t="shared" si="71"/>
      </c>
      <c r="L278" s="1618">
        <f t="shared" si="105"/>
      </c>
      <c r="M278" s="1618">
        <f t="shared" si="136"/>
      </c>
      <c r="N278" s="1618">
        <f t="shared" si="196"/>
      </c>
      <c r="O278" s="1619">
        <f t="shared" si="256"/>
      </c>
      <c r="P278" s="1620">
        <v>0.0174</v>
      </c>
      <c r="Q278" s="1619">
        <v>49</v>
      </c>
      <c r="R278" s="1617">
        <f t="shared" si="316"/>
      </c>
      <c r="S278" s="1621">
        <v>20688</v>
      </c>
      <c r="T278" s="1621">
        <v>467</v>
      </c>
      <c r="U278" s="1621">
        <v>79</v>
      </c>
      <c r="V278" s="1621">
        <v>483</v>
      </c>
      <c r="W278" s="1621">
        <v>35</v>
      </c>
      <c r="X278" s="1621">
        <v>7</v>
      </c>
      <c r="Y278" s="1621">
        <v>3</v>
      </c>
      <c r="Z278" s="1621">
        <v>15</v>
      </c>
      <c r="AA278" s="1617">
        <f t="shared" si="378"/>
      </c>
      <c r="AB278" s="1622" t="s">
        <v>1231</v>
      </c>
      <c r="AC278" s="1622" t="s">
        <v>1258</v>
      </c>
      <c r="AD278" s="1622">
        <v>18</v>
      </c>
    </row>
    <row r="279">
      <c r="A279" s="1612"/>
      <c r="B279" s="1613" t="s">
        <v>1239</v>
      </c>
      <c r="C279" s="1613" t="s">
        <v>1235</v>
      </c>
      <c r="D279" s="1614">
        <v>1856.72</v>
      </c>
      <c r="E279" s="1615">
        <v>0</v>
      </c>
      <c r="F279" s="1614">
        <f t="shared" si="38"/>
      </c>
      <c r="G279" s="1652">
        <f t="shared" si="226"/>
      </c>
      <c r="H279" s="1652">
        <f t="shared" si="286"/>
      </c>
      <c r="I279" s="1652">
        <f t="shared" si="347"/>
      </c>
      <c r="J279" s="1617">
        <f t="shared" si="21"/>
      </c>
      <c r="K279" s="1618">
        <f t="shared" si="71"/>
      </c>
      <c r="L279" s="1618">
        <f t="shared" si="105"/>
      </c>
      <c r="M279" s="1618">
        <f t="shared" si="136"/>
      </c>
      <c r="N279" s="1618">
        <f t="shared" si="196"/>
      </c>
      <c r="O279" s="1619">
        <f t="shared" si="256"/>
      </c>
      <c r="P279" s="1620">
        <v>0.0214</v>
      </c>
      <c r="Q279" s="1619">
        <v>48</v>
      </c>
      <c r="R279" s="1617">
        <f t="shared" si="316"/>
      </c>
      <c r="S279" s="1621">
        <v>23012</v>
      </c>
      <c r="T279" s="1621">
        <v>480</v>
      </c>
      <c r="U279" s="1621">
        <v>91</v>
      </c>
      <c r="V279" s="1621">
        <v>502</v>
      </c>
      <c r="W279" s="1621">
        <v>59</v>
      </c>
      <c r="X279" s="1621">
        <v>7</v>
      </c>
      <c r="Y279" s="1621">
        <v>1</v>
      </c>
      <c r="Z279" s="1621">
        <v>24</v>
      </c>
      <c r="AA279" s="1617">
        <f t="shared" si="378"/>
      </c>
      <c r="AB279" s="1622" t="s">
        <v>1231</v>
      </c>
      <c r="AC279" s="1622" t="s">
        <v>1258</v>
      </c>
      <c r="AD279" s="1622">
        <v>22</v>
      </c>
    </row>
    <row r="280">
      <c r="A280" s="1612"/>
      <c r="B280" s="1623" t="s">
        <v>1238</v>
      </c>
      <c r="C280" s="1623"/>
      <c r="D280" s="1624">
        <f>SUM(D276:D279)</f>
      </c>
      <c r="E280" s="1647">
        <f>SUM(E276:E279)</f>
      </c>
      <c r="F280" s="1624">
        <f>SUM(F276:F279)</f>
      </c>
      <c r="G280" s="1625">
        <f t="shared" si="226"/>
      </c>
      <c r="H280" s="1625">
        <f t="shared" si="286"/>
      </c>
      <c r="I280" s="1625">
        <f t="shared" si="347"/>
      </c>
      <c r="J280" s="1625">
        <f t="shared" si="21"/>
      </c>
      <c r="K280" s="1626">
        <f t="shared" si="71"/>
      </c>
      <c r="L280" s="1626">
        <f t="shared" si="105"/>
      </c>
      <c r="M280" s="1626">
        <f t="shared" si="136"/>
      </c>
      <c r="N280" s="1626">
        <f t="shared" si="196"/>
      </c>
      <c r="O280" s="1627">
        <f t="shared" si="256"/>
      </c>
      <c r="P280" s="1626">
        <f>AVERAGE(P276:P279)</f>
      </c>
      <c r="Q280" s="1624">
        <f>AVERAGE(Q276:Q279)</f>
      </c>
      <c r="R280" s="1625">
        <f t="shared" si="316"/>
      </c>
      <c r="S280" s="1628">
        <f>SUM(S276:S279)</f>
      </c>
      <c r="T280" s="1628">
        <f>SUM(T276:T279)</f>
      </c>
      <c r="U280" s="1628">
        <f>SUM(U276:U279)</f>
      </c>
      <c r="V280" s="1628">
        <f>SUM(V276:V279)</f>
      </c>
      <c r="W280" s="1628">
        <f>SUM(W276:W279)</f>
      </c>
      <c r="X280" s="1628">
        <f>SUM(X276:X279)</f>
      </c>
      <c r="Y280" s="1628">
        <f>SUM(Y276:Y279)</f>
      </c>
      <c r="Z280" s="1628">
        <f>SUM(Z276:Z279)</f>
      </c>
      <c r="AA280" s="1629">
        <f t="shared" si="378"/>
      </c>
      <c r="AB280" s="1630"/>
      <c r="AC280" s="1630"/>
      <c r="AD280" s="1628">
        <f>SUM(AD276:AD279)</f>
      </c>
    </row>
    <row r="281">
      <c r="A281" s="1612"/>
      <c r="B281" s="1613" t="s">
        <v>1256</v>
      </c>
      <c r="C281" s="1631" t="s">
        <v>1237</v>
      </c>
      <c r="D281" s="1614">
        <v>1647.37</v>
      </c>
      <c r="E281" s="1615">
        <v>1</v>
      </c>
      <c r="F281" s="1614">
        <f t="shared" ref="F281:F284" si="39">E281*2200</f>
      </c>
      <c r="G281" s="1616">
        <f t="shared" si="226"/>
      </c>
      <c r="H281" s="1616">
        <f t="shared" si="286"/>
      </c>
      <c r="I281" s="1616">
        <f t="shared" si="347"/>
      </c>
      <c r="J281" s="1617">
        <f t="shared" si="21"/>
      </c>
      <c r="K281" s="1618">
        <f t="shared" si="71"/>
      </c>
      <c r="L281" s="1618">
        <f t="shared" si="105"/>
      </c>
      <c r="M281" s="1618">
        <f t="shared" si="136"/>
      </c>
      <c r="N281" s="1618">
        <f t="shared" si="196"/>
      </c>
      <c r="O281" s="1619">
        <f t="shared" si="256"/>
      </c>
      <c r="P281" s="1635">
        <v>0.0218</v>
      </c>
      <c r="Q281" s="1619">
        <v>50</v>
      </c>
      <c r="R281" s="1617">
        <f t="shared" si="316"/>
      </c>
      <c r="S281" s="1621">
        <v>15834</v>
      </c>
      <c r="T281" s="1621">
        <v>454</v>
      </c>
      <c r="U281" s="1621">
        <v>83</v>
      </c>
      <c r="V281" s="1621">
        <v>485</v>
      </c>
      <c r="W281" s="1621">
        <v>48</v>
      </c>
      <c r="X281" s="1621">
        <v>8</v>
      </c>
      <c r="Y281" s="1621">
        <v>2</v>
      </c>
      <c r="Z281" s="1621">
        <v>19</v>
      </c>
      <c r="AA281" s="1617">
        <f t="shared" si="378"/>
      </c>
      <c r="AB281" s="1622" t="s">
        <v>1231</v>
      </c>
      <c r="AC281" s="1622" t="s">
        <v>1258</v>
      </c>
      <c r="AD281" s="1622">
        <v>16</v>
      </c>
    </row>
    <row r="282">
      <c r="A282" s="1612"/>
      <c r="B282" s="1613" t="s">
        <v>1256</v>
      </c>
      <c r="C282" s="1631" t="s">
        <v>1240</v>
      </c>
      <c r="D282" s="1614">
        <v>1925.76</v>
      </c>
      <c r="E282" s="1615">
        <v>1</v>
      </c>
      <c r="F282" s="1614">
        <f t="shared" si="39"/>
      </c>
      <c r="G282" s="1632">
        <f t="shared" si="226"/>
      </c>
      <c r="H282" s="1632">
        <f t="shared" si="286"/>
      </c>
      <c r="I282" s="1632">
        <f t="shared" si="347"/>
      </c>
      <c r="J282" s="1633">
        <f t="shared" si="21"/>
      </c>
      <c r="K282" s="1634">
        <f t="shared" si="71"/>
      </c>
      <c r="L282" s="1634">
        <f t="shared" si="105"/>
      </c>
      <c r="M282" s="1634">
        <f t="shared" si="136"/>
      </c>
      <c r="N282" s="1634">
        <f t="shared" si="196"/>
      </c>
      <c r="O282" s="1619">
        <f t="shared" si="256"/>
      </c>
      <c r="P282" s="1635">
        <v>0.012</v>
      </c>
      <c r="Q282" s="1621">
        <v>49</v>
      </c>
      <c r="R282" s="1633">
        <f t="shared" si="316"/>
      </c>
      <c r="S282" s="1621">
        <v>17996</v>
      </c>
      <c r="T282" s="1621">
        <v>548</v>
      </c>
      <c r="U282" s="1621">
        <v>53</v>
      </c>
      <c r="V282" s="1621">
        <v>595</v>
      </c>
      <c r="W282" s="1621">
        <v>39</v>
      </c>
      <c r="X282" s="1621">
        <v>5</v>
      </c>
      <c r="Y282" s="1621">
        <v>2</v>
      </c>
      <c r="Z282" s="1621">
        <v>17</v>
      </c>
      <c r="AA282" s="1617">
        <f t="shared" si="378"/>
      </c>
      <c r="AB282" s="1622" t="s">
        <v>1231</v>
      </c>
      <c r="AC282" s="1622" t="s">
        <v>1258</v>
      </c>
      <c r="AD282" s="1622">
        <v>14</v>
      </c>
    </row>
    <row r="283">
      <c r="A283" s="1612"/>
      <c r="B283" s="1613" t="s">
        <v>1256</v>
      </c>
      <c r="C283" s="1631" t="s">
        <v>1241</v>
      </c>
      <c r="D283" s="1614">
        <v>1074.92</v>
      </c>
      <c r="E283" s="1615">
        <v>1</v>
      </c>
      <c r="F283" s="1614">
        <f t="shared" si="39"/>
      </c>
      <c r="G283" s="1632">
        <f t="shared" si="226"/>
      </c>
      <c r="H283" s="1632">
        <f t="shared" si="286"/>
      </c>
      <c r="I283" s="1632">
        <f t="shared" si="347"/>
      </c>
      <c r="J283" s="1633">
        <f t="shared" si="21"/>
      </c>
      <c r="K283" s="1634">
        <f t="shared" si="71"/>
      </c>
      <c r="L283" s="1634">
        <f t="shared" si="105"/>
      </c>
      <c r="M283" s="1634">
        <f t="shared" si="136"/>
      </c>
      <c r="N283" s="1634">
        <f t="shared" si="196"/>
      </c>
      <c r="O283" s="1619">
        <f t="shared" si="256"/>
      </c>
      <c r="P283" s="1635">
        <v>0.0382</v>
      </c>
      <c r="Q283" s="1621">
        <v>53</v>
      </c>
      <c r="R283" s="1633">
        <f t="shared" si="316"/>
      </c>
      <c r="S283" s="1621">
        <v>11809</v>
      </c>
      <c r="T283" s="1621">
        <v>188</v>
      </c>
      <c r="U283" s="1621">
        <v>53</v>
      </c>
      <c r="V283" s="1621">
        <v>204</v>
      </c>
      <c r="W283" s="1621">
        <v>56</v>
      </c>
      <c r="X283" s="1621">
        <v>4</v>
      </c>
      <c r="Y283" s="1621">
        <v>0</v>
      </c>
      <c r="Z283" s="1621">
        <v>15</v>
      </c>
      <c r="AA283" s="1617">
        <f t="shared" si="378"/>
      </c>
      <c r="AB283" s="1622" t="s">
        <v>1231</v>
      </c>
      <c r="AC283" s="1622" t="s">
        <v>1258</v>
      </c>
      <c r="AD283" s="1622">
        <v>12</v>
      </c>
    </row>
    <row r="284">
      <c r="A284" s="1612"/>
      <c r="B284" s="1613" t="s">
        <v>1256</v>
      </c>
      <c r="C284" s="1631" t="s">
        <v>1242</v>
      </c>
      <c r="D284" s="1614">
        <v>985.01</v>
      </c>
      <c r="E284" s="1615">
        <v>1</v>
      </c>
      <c r="F284" s="1614">
        <f t="shared" si="39"/>
      </c>
      <c r="G284" s="1632">
        <f t="shared" si="226"/>
      </c>
      <c r="H284" s="1632">
        <f t="shared" si="286"/>
      </c>
      <c r="I284" s="1632">
        <f t="shared" si="347"/>
      </c>
      <c r="J284" s="1633">
        <f t="shared" si="21"/>
      </c>
      <c r="K284" s="1634">
        <f t="shared" si="71"/>
      </c>
      <c r="L284" s="1634">
        <f t="shared" si="105"/>
      </c>
      <c r="M284" s="1634">
        <f t="shared" si="136"/>
      </c>
      <c r="N284" s="1634">
        <f t="shared" si="196"/>
      </c>
      <c r="O284" s="1619">
        <f t="shared" si="256"/>
      </c>
      <c r="P284" s="1635">
        <v>0.2227</v>
      </c>
      <c r="Q284" s="1621">
        <v>58</v>
      </c>
      <c r="R284" s="1633">
        <f t="shared" si="316"/>
      </c>
      <c r="S284" s="1621">
        <v>9893</v>
      </c>
      <c r="T284" s="1621">
        <v>137</v>
      </c>
      <c r="U284" s="1621">
        <v>47</v>
      </c>
      <c r="V284" s="1621">
        <v>141</v>
      </c>
      <c r="W284" s="1621">
        <v>58</v>
      </c>
      <c r="X284" s="1621">
        <v>0</v>
      </c>
      <c r="Y284" s="1621">
        <v>1</v>
      </c>
      <c r="Z284" s="1621">
        <v>8</v>
      </c>
      <c r="AA284" s="1617">
        <f t="shared" si="378"/>
      </c>
      <c r="AB284" s="1622" t="s">
        <v>1231</v>
      </c>
      <c r="AC284" s="1622" t="s">
        <v>1258</v>
      </c>
      <c r="AD284" s="1622">
        <v>14</v>
      </c>
    </row>
    <row r="285">
      <c r="A285" s="1612"/>
      <c r="B285" s="1623" t="s">
        <v>1238</v>
      </c>
      <c r="C285" s="1623"/>
      <c r="D285" s="1624">
        <f>SUM(D281:D284)</f>
      </c>
      <c r="E285" s="1624">
        <f>SUM(E281:E284)</f>
      </c>
      <c r="F285" s="1624">
        <f>SUM(F281:F284)</f>
      </c>
      <c r="G285" s="1625">
        <f t="shared" si="226"/>
      </c>
      <c r="H285" s="1625">
        <f t="shared" si="286"/>
      </c>
      <c r="I285" s="1625">
        <f t="shared" si="347"/>
      </c>
      <c r="J285" s="1625">
        <f t="shared" si="21"/>
      </c>
      <c r="K285" s="1626">
        <f t="shared" si="71"/>
      </c>
      <c r="L285" s="1626">
        <f t="shared" si="105"/>
      </c>
      <c r="M285" s="1626">
        <f t="shared" si="136"/>
      </c>
      <c r="N285" s="1626">
        <f t="shared" si="196"/>
      </c>
      <c r="O285" s="1627">
        <f t="shared" si="256"/>
      </c>
      <c r="P285" s="1626">
        <f>AVERAGE(P281:P284)</f>
      </c>
      <c r="Q285" s="1624">
        <f>AVERAGE(Q281:Q284)</f>
      </c>
      <c r="R285" s="1624">
        <f t="shared" si="316"/>
      </c>
      <c r="S285" s="1627">
        <f>SUM(S281:S284)</f>
      </c>
      <c r="T285" s="1627">
        <f>SUM(T281:T284)</f>
      </c>
      <c r="U285" s="1627">
        <f>SUM(U281:U284)</f>
      </c>
      <c r="V285" s="1627">
        <f>SUM(V281:V284)</f>
      </c>
      <c r="W285" s="1627">
        <f>SUM(W281:W284)</f>
      </c>
      <c r="X285" s="1627">
        <f>SUM(X281:X284)</f>
      </c>
      <c r="Y285" s="1627">
        <f>SUM(Y281:Y284)</f>
      </c>
      <c r="Z285" s="1627">
        <f>SUM(Z281:Z284)</f>
      </c>
      <c r="AA285" s="1629">
        <f t="shared" si="378"/>
      </c>
      <c r="AB285" s="1630"/>
      <c r="AC285" s="1630"/>
      <c r="AD285" s="1636">
        <f>SUM(AD281:AD284)</f>
      </c>
    </row>
    <row r="286">
      <c r="A286" s="1612"/>
      <c r="B286" s="1637" t="s">
        <v>1243</v>
      </c>
      <c r="C286" s="1637"/>
      <c r="D286" s="1638">
        <f>D285+D280</f>
      </c>
      <c r="E286" s="1638">
        <f>E285+E280</f>
      </c>
      <c r="F286" s="1638">
        <f>F285+F280</f>
      </c>
      <c r="G286" s="1639">
        <f t="shared" si="226"/>
      </c>
      <c r="H286" s="1639">
        <f t="shared" si="286"/>
      </c>
      <c r="I286" s="1639">
        <f t="shared" si="347"/>
      </c>
      <c r="J286" s="1639">
        <f t="shared" si="21"/>
      </c>
      <c r="K286" s="1640">
        <f t="shared" si="71"/>
      </c>
      <c r="L286" s="1640">
        <f t="shared" si="105"/>
      </c>
      <c r="M286" s="1640">
        <f t="shared" si="136"/>
      </c>
      <c r="N286" s="1640">
        <f t="shared" si="196"/>
      </c>
      <c r="O286" s="1641">
        <f t="shared" si="256"/>
      </c>
      <c r="P286" s="1643">
        <f>(P285+P280)/2</f>
      </c>
      <c r="Q286" s="1643">
        <f>(Q285+Q280)/2</f>
      </c>
      <c r="R286" s="1638">
        <f>(R285+R280)/2</f>
      </c>
      <c r="S286" s="1641">
        <f>S285+S280</f>
      </c>
      <c r="T286" s="1641">
        <f>T285+T280</f>
      </c>
      <c r="U286" s="1641">
        <f>U285+U280</f>
      </c>
      <c r="V286" s="1641">
        <f>V285+V280</f>
      </c>
      <c r="W286" s="1641">
        <f>W285+W280</f>
      </c>
      <c r="X286" s="1641">
        <f>X285+X280</f>
      </c>
      <c r="Y286" s="1641">
        <f>Y285+Y280</f>
      </c>
      <c r="Z286" s="1641">
        <f>Z285+Z280</f>
      </c>
      <c r="AA286" s="1644">
        <f t="shared" si="378"/>
      </c>
      <c r="AB286" s="1645"/>
      <c r="AC286" s="1645"/>
      <c r="AD286" s="1646">
        <f>AD280+AD285</f>
      </c>
    </row>
    <row r="287">
      <c r="A287" s="1601" t="s">
        <v>1195</v>
      </c>
      <c r="B287" s="1601" t="s">
        <v>1196</v>
      </c>
      <c r="C287" s="1601"/>
      <c r="D287" s="1602" t="s">
        <v>1197</v>
      </c>
      <c r="E287" s="1602"/>
      <c r="F287" s="1602"/>
      <c r="G287" s="1602"/>
      <c r="H287" s="1602"/>
      <c r="I287" s="1602"/>
      <c r="J287" s="1603" t="s">
        <v>1198</v>
      </c>
      <c r="K287" s="1603"/>
      <c r="L287" s="1603"/>
      <c r="M287" s="1603"/>
      <c r="N287" s="1603"/>
      <c r="O287" s="1603"/>
      <c r="P287" s="1603"/>
      <c r="Q287" s="1603"/>
      <c r="R287" s="1603"/>
      <c r="S287" s="1603"/>
      <c r="T287" s="1603"/>
      <c r="U287" s="1603"/>
      <c r="V287" s="1603"/>
      <c r="W287" s="1603"/>
      <c r="X287" s="1603"/>
      <c r="Y287" s="1603"/>
      <c r="Z287" s="1603"/>
      <c r="AA287" s="1603"/>
      <c r="AB287" s="1603"/>
      <c r="AC287" s="1603"/>
      <c r="AD287" s="1604"/>
    </row>
    <row r="288">
      <c r="A288" s="1601"/>
      <c r="B288" s="1601" t="s">
        <v>1199</v>
      </c>
      <c r="C288" s="1601" t="s">
        <v>1200</v>
      </c>
      <c r="D288" s="1602" t="s">
        <v>1201</v>
      </c>
      <c r="E288" s="1605" t="s">
        <v>1202</v>
      </c>
      <c r="F288" s="1606" t="s">
        <v>1203</v>
      </c>
      <c r="G288" s="1607" t="s">
        <v>1204</v>
      </c>
      <c r="H288" s="1607" t="s">
        <v>1205</v>
      </c>
      <c r="I288" s="1607" t="s">
        <v>1206</v>
      </c>
      <c r="J288" s="1603" t="s">
        <v>1207</v>
      </c>
      <c r="K288" s="1608" t="s">
        <v>1208</v>
      </c>
      <c r="L288" s="1608" t="s">
        <v>1209</v>
      </c>
      <c r="M288" s="1608" t="s">
        <v>1210</v>
      </c>
      <c r="N288" s="1608" t="s">
        <v>1211</v>
      </c>
      <c r="O288" s="1609" t="s">
        <v>1212</v>
      </c>
      <c r="P288" s="1608" t="s">
        <v>1213</v>
      </c>
      <c r="Q288" s="1609" t="s">
        <v>1214</v>
      </c>
      <c r="R288" s="1603" t="s">
        <v>1215</v>
      </c>
      <c r="S288" s="1609" t="s">
        <v>1216</v>
      </c>
      <c r="T288" s="1609" t="s">
        <v>1217</v>
      </c>
      <c r="U288" s="1609" t="s">
        <v>1218</v>
      </c>
      <c r="V288" s="1609" t="s">
        <v>1219</v>
      </c>
      <c r="W288" s="1609" t="s">
        <v>1220</v>
      </c>
      <c r="X288" s="1609" t="s">
        <v>1221</v>
      </c>
      <c r="Y288" s="1609" t="s">
        <v>1222</v>
      </c>
      <c r="Z288" s="1609" t="s">
        <v>1223</v>
      </c>
      <c r="AA288" s="1610" t="s">
        <v>1224</v>
      </c>
      <c r="AB288" s="1604" t="s">
        <v>1225</v>
      </c>
      <c r="AC288" s="1604" t="s">
        <v>1226</v>
      </c>
      <c r="AD288" s="1611" t="s">
        <v>1227</v>
      </c>
    </row>
    <row r="289">
      <c r="A289" s="1612" t="s">
        <v>1272</v>
      </c>
      <c r="B289" s="1613" t="s">
        <v>1239</v>
      </c>
      <c r="C289" s="1613" t="s">
        <v>1230</v>
      </c>
      <c r="D289" s="1614">
        <v>2051.51</v>
      </c>
      <c r="E289" s="1615">
        <v>3</v>
      </c>
      <c r="F289" s="1614">
        <v>5260.58</v>
      </c>
      <c r="G289" s="1616">
        <f t="shared" ref="G289:G299" si="227">F289/D289</f>
      </c>
      <c r="H289" s="1616">
        <f t="shared" ref="H289:H299" si="287">D289/E289</f>
      </c>
      <c r="I289" s="1616">
        <f t="shared" ref="I289:I299" si="348">F289/E289</f>
      </c>
      <c r="J289" s="1617">
        <f t="shared" ref="J289:J299" si="22">D289/T289</f>
      </c>
      <c r="K289" s="1618">
        <f t="shared" ref="K289:K299" si="72">O289/S289*1</f>
      </c>
      <c r="L289" s="1618">
        <f t="shared" ref="L289:L299" si="106">T289/S289</f>
      </c>
      <c r="M289" s="1618">
        <f t="shared" ref="M289:M299" si="137">V289/S289</f>
      </c>
      <c r="N289" s="1618">
        <f t="shared" ref="N289:N299" si="197">W289/V289</f>
      </c>
      <c r="O289" s="1619">
        <f t="shared" ref="O289:O299" si="257">U289/P289</f>
      </c>
      <c r="P289" s="1620">
        <v>0.0308</v>
      </c>
      <c r="Q289" s="1619">
        <v>54</v>
      </c>
      <c r="R289" s="1617">
        <f t="shared" ref="R289:R298" si="317">(D289/S289)*1000</f>
      </c>
      <c r="S289" s="1621">
        <v>21978</v>
      </c>
      <c r="T289" s="1621">
        <v>421</v>
      </c>
      <c r="U289" s="1621">
        <v>92</v>
      </c>
      <c r="V289" s="1621">
        <v>442</v>
      </c>
      <c r="W289" s="1621">
        <v>71</v>
      </c>
      <c r="X289" s="1621">
        <v>4</v>
      </c>
      <c r="Y289" s="1621">
        <v>1</v>
      </c>
      <c r="Z289" s="1621">
        <v>19</v>
      </c>
      <c r="AA289" s="1617">
        <f t="shared" ref="AA289:AA299" si="379">AD289*1000/D289</f>
      </c>
      <c r="AB289" s="1622" t="s">
        <v>1231</v>
      </c>
      <c r="AC289" s="1622" t="s">
        <v>1258</v>
      </c>
      <c r="AD289" s="1622">
        <v>23</v>
      </c>
    </row>
    <row r="290">
      <c r="A290" s="1612"/>
      <c r="B290" s="1613" t="s">
        <v>1239</v>
      </c>
      <c r="C290" s="1613" t="s">
        <v>1233</v>
      </c>
      <c r="D290" s="1614">
        <v>2109.16</v>
      </c>
      <c r="E290" s="1615">
        <v>3</v>
      </c>
      <c r="F290" s="1614">
        <v>4993.56</v>
      </c>
      <c r="G290" s="1616">
        <f t="shared" si="227"/>
      </c>
      <c r="H290" s="1649">
        <f t="shared" si="287"/>
      </c>
      <c r="I290" s="1649">
        <f t="shared" si="348"/>
      </c>
      <c r="J290" s="1617">
        <f t="shared" si="22"/>
      </c>
      <c r="K290" s="1618">
        <f t="shared" si="72"/>
      </c>
      <c r="L290" s="1618">
        <f t="shared" si="106"/>
      </c>
      <c r="M290" s="1618">
        <f t="shared" si="137"/>
      </c>
      <c r="N290" s="1618">
        <f t="shared" si="197"/>
      </c>
      <c r="O290" s="1619">
        <f t="shared" si="257"/>
      </c>
      <c r="P290" s="1620">
        <v>0.0382</v>
      </c>
      <c r="Q290" s="1619">
        <v>59</v>
      </c>
      <c r="R290" s="1617">
        <f t="shared" si="317"/>
      </c>
      <c r="S290" s="1621">
        <v>22705</v>
      </c>
      <c r="T290" s="1621">
        <v>396</v>
      </c>
      <c r="U290" s="1621">
        <v>120</v>
      </c>
      <c r="V290" s="1621">
        <v>420</v>
      </c>
      <c r="W290" s="1621">
        <v>82</v>
      </c>
      <c r="X290" s="1621">
        <v>12</v>
      </c>
      <c r="Y290" s="1621">
        <v>3</v>
      </c>
      <c r="Z290" s="1621">
        <v>18</v>
      </c>
      <c r="AA290" s="1617">
        <f t="shared" si="379"/>
      </c>
      <c r="AB290" s="1622" t="s">
        <v>1231</v>
      </c>
      <c r="AC290" s="1622" t="s">
        <v>1258</v>
      </c>
      <c r="AD290" s="1622">
        <v>29</v>
      </c>
    </row>
    <row r="291">
      <c r="A291" s="1612"/>
      <c r="B291" s="1623" t="s">
        <v>1238</v>
      </c>
      <c r="C291" s="1623"/>
      <c r="D291" s="1624">
        <f>SUM(D289:D290)</f>
      </c>
      <c r="E291" s="1647">
        <f>SUM(E289:E290)</f>
      </c>
      <c r="F291" s="1624">
        <f>SUM(F289:F290)</f>
      </c>
      <c r="G291" s="1625">
        <f t="shared" si="227"/>
      </c>
      <c r="H291" s="1625">
        <f t="shared" si="287"/>
      </c>
      <c r="I291" s="1625">
        <f t="shared" si="348"/>
      </c>
      <c r="J291" s="1625">
        <f t="shared" si="22"/>
      </c>
      <c r="K291" s="1626">
        <f t="shared" si="72"/>
      </c>
      <c r="L291" s="1626">
        <f t="shared" si="106"/>
      </c>
      <c r="M291" s="1626">
        <f t="shared" si="137"/>
      </c>
      <c r="N291" s="1626">
        <f t="shared" si="197"/>
      </c>
      <c r="O291" s="1627">
        <f t="shared" si="257"/>
      </c>
      <c r="P291" s="1626">
        <f>AVERAGE(P289:P290)</f>
      </c>
      <c r="Q291" s="1624">
        <f>AVERAGE(Q289:Q290)</f>
      </c>
      <c r="R291" s="1625">
        <f t="shared" si="317"/>
      </c>
      <c r="S291" s="1628">
        <f>SUM(S289:S290)</f>
      </c>
      <c r="T291" s="1628">
        <f>SUM(T289:T290)</f>
      </c>
      <c r="U291" s="1628">
        <f>SUM(U289:U290)</f>
      </c>
      <c r="V291" s="1628">
        <f>SUM(V289:V290)</f>
      </c>
      <c r="W291" s="1628">
        <f>SUM(W289:W290)</f>
      </c>
      <c r="X291" s="1628">
        <f>SUM(X289:X290)</f>
      </c>
      <c r="Y291" s="1628">
        <f>SUM(Y289:Y290)</f>
      </c>
      <c r="Z291" s="1628">
        <f>SUM(Z289:Z290)</f>
      </c>
      <c r="AA291" s="1629">
        <f t="shared" si="379"/>
      </c>
      <c r="AB291" s="1630"/>
      <c r="AC291" s="1630"/>
      <c r="AD291" s="1628">
        <f>SUM(AD289:AD290)</f>
      </c>
    </row>
    <row r="292">
      <c r="A292" s="1612"/>
      <c r="B292" s="1613" t="s">
        <v>1256</v>
      </c>
      <c r="C292" s="1613" t="s">
        <v>1234</v>
      </c>
      <c r="D292" s="1614">
        <v>2990.89</v>
      </c>
      <c r="E292" s="1615">
        <v>4</v>
      </c>
      <c r="F292" s="1614">
        <f t="shared" ref="F292:F297" si="40">E292*2200</f>
      </c>
      <c r="G292" s="1616">
        <f t="shared" si="227"/>
      </c>
      <c r="H292" s="1616">
        <f t="shared" si="287"/>
      </c>
      <c r="I292" s="1616">
        <f t="shared" si="348"/>
      </c>
      <c r="J292" s="1617">
        <f t="shared" si="22"/>
      </c>
      <c r="K292" s="1618">
        <f t="shared" si="72"/>
      </c>
      <c r="L292" s="1618">
        <f t="shared" si="106"/>
      </c>
      <c r="M292" s="1618">
        <f t="shared" si="137"/>
      </c>
      <c r="N292" s="1618">
        <f t="shared" si="197"/>
      </c>
      <c r="O292" s="1619">
        <f t="shared" si="257"/>
      </c>
      <c r="P292" s="1635">
        <v>0.0331</v>
      </c>
      <c r="Q292" s="1619">
        <v>57</v>
      </c>
      <c r="R292" s="1617">
        <f t="shared" si="317"/>
      </c>
      <c r="S292" s="1621">
        <v>29595</v>
      </c>
      <c r="T292" s="1621">
        <v>560</v>
      </c>
      <c r="U292" s="1621">
        <v>124</v>
      </c>
      <c r="V292" s="1621">
        <v>592</v>
      </c>
      <c r="W292" s="1621">
        <v>93</v>
      </c>
      <c r="X292" s="1621">
        <v>2</v>
      </c>
      <c r="Y292" s="1621">
        <v>3</v>
      </c>
      <c r="Z292" s="1621">
        <v>34</v>
      </c>
      <c r="AA292" s="1617">
        <f t="shared" si="379"/>
      </c>
      <c r="AB292" s="1622" t="s">
        <v>1231</v>
      </c>
      <c r="AC292" s="1622" t="s">
        <v>1258</v>
      </c>
      <c r="AD292" s="1622">
        <v>20</v>
      </c>
    </row>
    <row customHeight="true" ht="18.452380952380953" r="293">
      <c r="A293" s="1612"/>
      <c r="B293" s="1613" t="s">
        <v>1256</v>
      </c>
      <c r="C293" s="1613" t="s">
        <v>1235</v>
      </c>
      <c r="D293" s="1614">
        <v>2832.13</v>
      </c>
      <c r="E293" s="1615">
        <v>4</v>
      </c>
      <c r="F293" s="1653">
        <f t="shared" si="40"/>
      </c>
      <c r="G293" s="1616">
        <f t="shared" si="227"/>
      </c>
      <c r="H293" s="1616">
        <f t="shared" si="287"/>
      </c>
      <c r="I293" s="1616">
        <f t="shared" si="348"/>
      </c>
      <c r="J293" s="1617">
        <f t="shared" si="22"/>
      </c>
      <c r="K293" s="1618">
        <f t="shared" si="72"/>
      </c>
      <c r="L293" s="1618">
        <f t="shared" si="106"/>
      </c>
      <c r="M293" s="1618">
        <f t="shared" si="137"/>
      </c>
      <c r="N293" s="1618">
        <f t="shared" si="197"/>
      </c>
      <c r="O293" s="1619">
        <f t="shared" si="257"/>
      </c>
      <c r="P293" s="1635">
        <v>0.0248</v>
      </c>
      <c r="Q293" s="1619">
        <v>54</v>
      </c>
      <c r="R293" s="1617">
        <f t="shared" si="317"/>
      </c>
      <c r="S293" s="1621">
        <v>30505</v>
      </c>
      <c r="T293" s="1621">
        <v>796</v>
      </c>
      <c r="U293" s="1621">
        <v>131</v>
      </c>
      <c r="V293" s="1621">
        <v>816</v>
      </c>
      <c r="W293" s="1621">
        <v>113</v>
      </c>
      <c r="X293" s="1621">
        <v>6</v>
      </c>
      <c r="Y293" s="1621">
        <v>3</v>
      </c>
      <c r="Z293" s="1621">
        <v>39</v>
      </c>
      <c r="AA293" s="1617">
        <f t="shared" si="379"/>
      </c>
      <c r="AB293" s="1622" t="s">
        <v>1231</v>
      </c>
      <c r="AC293" s="1622" t="s">
        <v>1258</v>
      </c>
      <c r="AD293" s="1622">
        <v>30</v>
      </c>
    </row>
    <row customHeight="true" ht="18.452380952380953" r="294">
      <c r="A294" s="1612"/>
      <c r="B294" s="1613" t="s">
        <v>1256</v>
      </c>
      <c r="C294" s="1631" t="s">
        <v>1237</v>
      </c>
      <c r="D294" s="1614">
        <v>2448.91</v>
      </c>
      <c r="E294" s="1615">
        <v>3</v>
      </c>
      <c r="F294" s="1614">
        <f t="shared" si="40"/>
      </c>
      <c r="G294" s="1616">
        <f t="shared" si="227"/>
      </c>
      <c r="H294" s="1616">
        <f t="shared" si="287"/>
      </c>
      <c r="I294" s="1616">
        <f t="shared" si="348"/>
      </c>
      <c r="J294" s="1617">
        <f t="shared" si="22"/>
      </c>
      <c r="K294" s="1618">
        <f t="shared" si="72"/>
      </c>
      <c r="L294" s="1618">
        <f t="shared" si="106"/>
      </c>
      <c r="M294" s="1618">
        <f t="shared" si="137"/>
      </c>
      <c r="N294" s="1618">
        <f t="shared" si="197"/>
      </c>
      <c r="O294" s="1619">
        <f t="shared" si="257"/>
      </c>
      <c r="P294" s="1635">
        <v>0.0265</v>
      </c>
      <c r="Q294" s="1619">
        <v>57</v>
      </c>
      <c r="R294" s="1617">
        <f t="shared" si="317"/>
      </c>
      <c r="S294" s="1621">
        <v>29095</v>
      </c>
      <c r="T294" s="1621">
        <v>602</v>
      </c>
      <c r="U294" s="1621">
        <v>113</v>
      </c>
      <c r="V294" s="1621">
        <v>627</v>
      </c>
      <c r="W294" s="1621">
        <v>71</v>
      </c>
      <c r="X294" s="1621">
        <v>4</v>
      </c>
      <c r="Y294" s="1621">
        <v>5</v>
      </c>
      <c r="Z294" s="1621">
        <v>28</v>
      </c>
      <c r="AA294" s="1617">
        <f t="shared" si="379"/>
      </c>
      <c r="AB294" s="1622" t="s">
        <v>1231</v>
      </c>
      <c r="AC294" s="1622" t="s">
        <v>1258</v>
      </c>
      <c r="AD294" s="1622">
        <v>21</v>
      </c>
    </row>
    <row r="295">
      <c r="A295" s="1612"/>
      <c r="B295" s="1613" t="s">
        <v>1256</v>
      </c>
      <c r="C295" s="1631" t="s">
        <v>1240</v>
      </c>
      <c r="D295" s="1614">
        <v>2582.34</v>
      </c>
      <c r="E295" s="1615">
        <v>2</v>
      </c>
      <c r="F295" s="1614">
        <f t="shared" si="40"/>
      </c>
      <c r="G295" s="1632">
        <f t="shared" si="227"/>
      </c>
      <c r="H295" s="1632">
        <f t="shared" si="287"/>
      </c>
      <c r="I295" s="1632">
        <f t="shared" si="348"/>
      </c>
      <c r="J295" s="1633">
        <f t="shared" si="22"/>
      </c>
      <c r="K295" s="1634">
        <f t="shared" si="72"/>
      </c>
      <c r="L295" s="1634">
        <f t="shared" si="106"/>
      </c>
      <c r="M295" s="1634">
        <f t="shared" si="137"/>
      </c>
      <c r="N295" s="1634">
        <f t="shared" si="197"/>
      </c>
      <c r="O295" s="1619">
        <f t="shared" si="257"/>
      </c>
      <c r="P295" s="1635">
        <v>0.0162</v>
      </c>
      <c r="Q295" s="1621">
        <v>50</v>
      </c>
      <c r="R295" s="1633">
        <f t="shared" si="317"/>
      </c>
      <c r="S295" s="1621">
        <v>30811</v>
      </c>
      <c r="T295" s="1621">
        <v>454</v>
      </c>
      <c r="U295" s="1621">
        <v>80</v>
      </c>
      <c r="V295" s="1621">
        <v>443</v>
      </c>
      <c r="W295" s="1621">
        <v>72</v>
      </c>
      <c r="X295" s="1621">
        <v>3</v>
      </c>
      <c r="Y295" s="1621">
        <v>3</v>
      </c>
      <c r="Z295" s="1621">
        <v>19</v>
      </c>
      <c r="AA295" s="1617">
        <f t="shared" si="379"/>
      </c>
      <c r="AB295" s="1622" t="s">
        <v>1231</v>
      </c>
      <c r="AC295" s="1622" t="s">
        <v>1258</v>
      </c>
      <c r="AD295" s="1622">
        <v>25</v>
      </c>
    </row>
    <row r="296">
      <c r="A296" s="1612"/>
      <c r="B296" s="1613" t="s">
        <v>1256</v>
      </c>
      <c r="C296" s="1631" t="s">
        <v>1241</v>
      </c>
      <c r="D296" s="1614">
        <v>3015.9</v>
      </c>
      <c r="E296" s="1615">
        <v>1</v>
      </c>
      <c r="F296" s="1614">
        <f t="shared" si="40"/>
      </c>
      <c r="G296" s="1632">
        <f t="shared" si="227"/>
      </c>
      <c r="H296" s="1632">
        <f t="shared" si="287"/>
      </c>
      <c r="I296" s="1632">
        <f t="shared" si="348"/>
      </c>
      <c r="J296" s="1633">
        <f t="shared" si="22"/>
      </c>
      <c r="K296" s="1634">
        <f t="shared" si="72"/>
      </c>
      <c r="L296" s="1634">
        <f t="shared" si="106"/>
      </c>
      <c r="M296" s="1634">
        <f t="shared" si="137"/>
      </c>
      <c r="N296" s="1634">
        <f t="shared" si="197"/>
      </c>
      <c r="O296" s="1619">
        <f t="shared" si="257"/>
      </c>
      <c r="P296" s="1635">
        <v>0.0158</v>
      </c>
      <c r="Q296" s="1621">
        <v>51</v>
      </c>
      <c r="R296" s="1633">
        <f t="shared" si="317"/>
      </c>
      <c r="S296" s="1621">
        <v>37517</v>
      </c>
      <c r="T296" s="1621">
        <v>742</v>
      </c>
      <c r="U296" s="1621">
        <v>100</v>
      </c>
      <c r="V296" s="1621">
        <v>773</v>
      </c>
      <c r="W296" s="1621">
        <v>84</v>
      </c>
      <c r="X296" s="1621">
        <v>5</v>
      </c>
      <c r="Y296" s="1621">
        <v>1</v>
      </c>
      <c r="Z296" s="1621">
        <v>31</v>
      </c>
      <c r="AA296" s="1617">
        <f t="shared" si="379"/>
      </c>
      <c r="AB296" s="1622" t="s">
        <v>1231</v>
      </c>
      <c r="AC296" s="1622" t="s">
        <v>1258</v>
      </c>
      <c r="AD296" s="1622">
        <v>24</v>
      </c>
    </row>
    <row r="297">
      <c r="A297" s="1612"/>
      <c r="B297" s="1613" t="s">
        <v>1256</v>
      </c>
      <c r="C297" s="1631" t="s">
        <v>1242</v>
      </c>
      <c r="D297" s="1614">
        <v>1690.8</v>
      </c>
      <c r="E297" s="1615">
        <v>1</v>
      </c>
      <c r="F297" s="1614">
        <f t="shared" si="40"/>
      </c>
      <c r="G297" s="1632">
        <f t="shared" si="227"/>
      </c>
      <c r="H297" s="1632">
        <f t="shared" si="287"/>
      </c>
      <c r="I297" s="1632">
        <f t="shared" si="348"/>
      </c>
      <c r="J297" s="1633">
        <f t="shared" si="22"/>
      </c>
      <c r="K297" s="1634">
        <f t="shared" si="72"/>
      </c>
      <c r="L297" s="1634">
        <f t="shared" si="106"/>
      </c>
      <c r="M297" s="1634">
        <f t="shared" si="137"/>
      </c>
      <c r="N297" s="1634">
        <f t="shared" si="197"/>
      </c>
      <c r="O297" s="1619">
        <f t="shared" si="257"/>
      </c>
      <c r="P297" s="1635">
        <v>0.0205</v>
      </c>
      <c r="Q297" s="1621">
        <v>58</v>
      </c>
      <c r="R297" s="1633">
        <f t="shared" si="317"/>
      </c>
      <c r="S297" s="1621">
        <v>19850</v>
      </c>
      <c r="T297" s="1621">
        <v>447</v>
      </c>
      <c r="U297" s="1621">
        <v>87</v>
      </c>
      <c r="V297" s="1621">
        <v>472</v>
      </c>
      <c r="W297" s="1621">
        <v>29</v>
      </c>
      <c r="X297" s="1621">
        <v>4</v>
      </c>
      <c r="Y297" s="1621">
        <v>0</v>
      </c>
      <c r="Z297" s="1621">
        <v>12</v>
      </c>
      <c r="AA297" s="1617">
        <f t="shared" si="379"/>
      </c>
      <c r="AB297" s="1622" t="s">
        <v>1231</v>
      </c>
      <c r="AC297" s="1622" t="s">
        <v>1258</v>
      </c>
      <c r="AD297" s="1622">
        <v>8</v>
      </c>
    </row>
    <row r="298">
      <c r="A298" s="1612"/>
      <c r="B298" s="1623" t="s">
        <v>1238</v>
      </c>
      <c r="C298" s="1623"/>
      <c r="D298" s="1624">
        <f>SUM(D292:D297)</f>
      </c>
      <c r="E298" s="1624">
        <f>SUM(E292:E297)</f>
      </c>
      <c r="F298" s="1624">
        <f>SUM(F292:F297)</f>
      </c>
      <c r="G298" s="1625">
        <f t="shared" si="227"/>
      </c>
      <c r="H298" s="1625">
        <f t="shared" si="287"/>
      </c>
      <c r="I298" s="1625">
        <f t="shared" si="348"/>
      </c>
      <c r="J298" s="1625">
        <f t="shared" si="22"/>
      </c>
      <c r="K298" s="1626">
        <f t="shared" si="72"/>
      </c>
      <c r="L298" s="1626">
        <f t="shared" si="106"/>
      </c>
      <c r="M298" s="1626">
        <f t="shared" si="137"/>
      </c>
      <c r="N298" s="1626">
        <f t="shared" si="197"/>
      </c>
      <c r="O298" s="1627">
        <f t="shared" si="257"/>
      </c>
      <c r="P298" s="1626">
        <f>AVERAGE(P292:P297)</f>
      </c>
      <c r="Q298" s="1624">
        <f>AVERAGE(Q292:Q297)</f>
      </c>
      <c r="R298" s="1624">
        <f t="shared" si="317"/>
      </c>
      <c r="S298" s="1627">
        <f>SUM(S292:S297)</f>
      </c>
      <c r="T298" s="1627">
        <f>SUM(T292:T297)</f>
      </c>
      <c r="U298" s="1627">
        <f>SUM(U292:U297)</f>
      </c>
      <c r="V298" s="1627">
        <f>SUM(V292:V297)</f>
      </c>
      <c r="W298" s="1627">
        <f>SUM(W292:W297)</f>
      </c>
      <c r="X298" s="1627">
        <f>SUM(X292:X297)</f>
      </c>
      <c r="Y298" s="1627">
        <f>SUM(Y292:Y297)</f>
      </c>
      <c r="Z298" s="1627">
        <f>SUM(Z292:Z297)</f>
      </c>
      <c r="AA298" s="1629">
        <f t="shared" si="379"/>
      </c>
      <c r="AB298" s="1630"/>
      <c r="AC298" s="1630"/>
      <c r="AD298" s="1636">
        <f>SUM(AD292:AD297)</f>
      </c>
    </row>
    <row r="299">
      <c r="A299" s="1612"/>
      <c r="B299" s="1637" t="s">
        <v>1243</v>
      </c>
      <c r="C299" s="1637"/>
      <c r="D299" s="1638">
        <f>D298+D291</f>
      </c>
      <c r="E299" s="1638">
        <f>E298+E291</f>
      </c>
      <c r="F299" s="1638">
        <f>F298+F291</f>
      </c>
      <c r="G299" s="1639">
        <f t="shared" si="227"/>
      </c>
      <c r="H299" s="1639">
        <f t="shared" si="287"/>
      </c>
      <c r="I299" s="1639">
        <f t="shared" si="348"/>
      </c>
      <c r="J299" s="1639">
        <f t="shared" si="22"/>
      </c>
      <c r="K299" s="1640">
        <f t="shared" si="72"/>
      </c>
      <c r="L299" s="1640">
        <f t="shared" si="106"/>
      </c>
      <c r="M299" s="1640">
        <f t="shared" si="137"/>
      </c>
      <c r="N299" s="1640">
        <f t="shared" si="197"/>
      </c>
      <c r="O299" s="1641">
        <f t="shared" si="257"/>
      </c>
      <c r="P299" s="1643">
        <f>(P298+P291)/2</f>
      </c>
      <c r="Q299" s="1643">
        <f>(Q298+Q291)/2</f>
      </c>
      <c r="R299" s="1638">
        <f>(R298+R291)/2</f>
      </c>
      <c r="S299" s="1641">
        <f>S298+S291</f>
      </c>
      <c r="T299" s="1641">
        <f>T298+T291</f>
      </c>
      <c r="U299" s="1641">
        <f>U298+U291</f>
      </c>
      <c r="V299" s="1641">
        <f>V298+V291</f>
      </c>
      <c r="W299" s="1641">
        <f>W298+W291</f>
      </c>
      <c r="X299" s="1641">
        <f>X298+X291</f>
      </c>
      <c r="Y299" s="1641">
        <f>Y298+Y291</f>
      </c>
      <c r="Z299" s="1641">
        <f>Z298+Z291</f>
      </c>
      <c r="AA299" s="1644">
        <f t="shared" si="379"/>
      </c>
      <c r="AB299" s="1645"/>
      <c r="AC299" s="1645"/>
      <c r="AD299" s="1646">
        <f>AD291+AD298</f>
      </c>
    </row>
    <row r="300">
      <c r="A300" s="1601" t="s">
        <v>1195</v>
      </c>
      <c r="B300" s="1601" t="s">
        <v>1196</v>
      </c>
      <c r="C300" s="1601"/>
      <c r="D300" s="1602" t="s">
        <v>1197</v>
      </c>
      <c r="E300" s="1602"/>
      <c r="F300" s="1602"/>
      <c r="G300" s="1602"/>
      <c r="H300" s="1602"/>
      <c r="I300" s="1602"/>
      <c r="J300" s="1603" t="s">
        <v>1198</v>
      </c>
      <c r="K300" s="1603"/>
      <c r="L300" s="1603"/>
      <c r="M300" s="1603"/>
      <c r="N300" s="1603"/>
      <c r="O300" s="1603"/>
      <c r="P300" s="1603"/>
      <c r="Q300" s="1603"/>
      <c r="R300" s="1603"/>
      <c r="S300" s="1603"/>
      <c r="T300" s="1603"/>
      <c r="U300" s="1603"/>
      <c r="V300" s="1603"/>
      <c r="W300" s="1603"/>
      <c r="X300" s="1603"/>
      <c r="Y300" s="1603"/>
      <c r="Z300" s="1603"/>
      <c r="AA300" s="1603"/>
      <c r="AB300" s="1603"/>
      <c r="AC300" s="1603"/>
      <c r="AD300" s="1604"/>
    </row>
    <row r="301">
      <c r="A301" s="1601"/>
      <c r="B301" s="1601" t="s">
        <v>1199</v>
      </c>
      <c r="C301" s="1601" t="s">
        <v>1200</v>
      </c>
      <c r="D301" s="1602" t="s">
        <v>1201</v>
      </c>
      <c r="E301" s="1605" t="s">
        <v>1202</v>
      </c>
      <c r="F301" s="1606" t="s">
        <v>1203</v>
      </c>
      <c r="G301" s="1607" t="s">
        <v>1204</v>
      </c>
      <c r="H301" s="1607" t="s">
        <v>1205</v>
      </c>
      <c r="I301" s="1607" t="s">
        <v>1206</v>
      </c>
      <c r="J301" s="1603" t="s">
        <v>1207</v>
      </c>
      <c r="K301" s="1608" t="s">
        <v>1208</v>
      </c>
      <c r="L301" s="1608" t="s">
        <v>1209</v>
      </c>
      <c r="M301" s="1608" t="s">
        <v>1210</v>
      </c>
      <c r="N301" s="1608" t="s">
        <v>1211</v>
      </c>
      <c r="O301" s="1609" t="s">
        <v>1212</v>
      </c>
      <c r="P301" s="1608" t="s">
        <v>1213</v>
      </c>
      <c r="Q301" s="1609" t="s">
        <v>1214</v>
      </c>
      <c r="R301" s="1603" t="s">
        <v>1215</v>
      </c>
      <c r="S301" s="1609" t="s">
        <v>1216</v>
      </c>
      <c r="T301" s="1609" t="s">
        <v>1217</v>
      </c>
      <c r="U301" s="1609" t="s">
        <v>1218</v>
      </c>
      <c r="V301" s="1609" t="s">
        <v>1219</v>
      </c>
      <c r="W301" s="1609" t="s">
        <v>1220</v>
      </c>
      <c r="X301" s="1609" t="s">
        <v>1221</v>
      </c>
      <c r="Y301" s="1609" t="s">
        <v>1222</v>
      </c>
      <c r="Z301" s="1609" t="s">
        <v>1223</v>
      </c>
      <c r="AA301" s="1610" t="s">
        <v>1224</v>
      </c>
      <c r="AB301" s="1604" t="s">
        <v>1225</v>
      </c>
      <c r="AC301" s="1604" t="s">
        <v>1226</v>
      </c>
      <c r="AD301" s="1611" t="s">
        <v>1227</v>
      </c>
    </row>
    <row r="302">
      <c r="A302" s="1612" t="s">
        <v>1273</v>
      </c>
      <c r="B302" s="1613" t="s">
        <v>1256</v>
      </c>
      <c r="C302" s="1613" t="s">
        <v>1230</v>
      </c>
      <c r="D302" s="1614">
        <v>1734.64</v>
      </c>
      <c r="E302" s="1615">
        <v>0</v>
      </c>
      <c r="F302" s="1614">
        <f t="shared" ref="F302:F305" si="41">E302*2200</f>
      </c>
      <c r="G302" s="1616">
        <f t="shared" ref="G302:G312" si="228">F302/D302</f>
      </c>
      <c r="H302" s="1616">
        <f t="shared" ref="H302:H312" si="288">D302/E302</f>
      </c>
      <c r="I302" s="1616">
        <f t="shared" ref="I302:I312" si="349">F302/E302</f>
      </c>
      <c r="J302" s="1617">
        <f t="shared" ref="J302:J312" si="23">D302/T302</f>
      </c>
      <c r="K302" s="1618">
        <f t="shared" ref="K302:K312" si="73">O302/S302*1</f>
      </c>
      <c r="L302" s="1618">
        <f t="shared" ref="L302:L312" si="107">T302/S302</f>
      </c>
      <c r="M302" s="1618">
        <f t="shared" ref="M302:M312" si="138">V302/S302</f>
      </c>
      <c r="N302" s="1618">
        <f t="shared" ref="N302:N312" si="198">W302/V302</f>
      </c>
      <c r="O302" s="1619">
        <f t="shared" ref="O302:O312" si="258">U302/P302</f>
      </c>
      <c r="P302" s="1620">
        <v>0.0088</v>
      </c>
      <c r="Q302" s="1619">
        <v>38</v>
      </c>
      <c r="R302" s="1617">
        <f t="shared" ref="R302:R311" si="318">(D302/S302)*1000</f>
      </c>
      <c r="S302" s="1621">
        <v>17578</v>
      </c>
      <c r="T302" s="1621">
        <v>312</v>
      </c>
      <c r="U302" s="1621">
        <v>58</v>
      </c>
      <c r="V302" s="1621">
        <v>327</v>
      </c>
      <c r="W302" s="1621">
        <v>24</v>
      </c>
      <c r="X302" s="1621">
        <v>1</v>
      </c>
      <c r="Y302" s="1621">
        <v>1</v>
      </c>
      <c r="Z302" s="1621">
        <v>15</v>
      </c>
      <c r="AA302" s="1617">
        <f t="shared" ref="AA302:AA312" si="380">AD302*1000/D302</f>
      </c>
      <c r="AB302" s="1622" t="s">
        <v>1231</v>
      </c>
      <c r="AC302" s="1622" t="s">
        <v>1258</v>
      </c>
      <c r="AD302" s="1622">
        <v>11</v>
      </c>
    </row>
    <row r="303">
      <c r="A303" s="1612"/>
      <c r="B303" s="1613" t="s">
        <v>1256</v>
      </c>
      <c r="C303" s="1613" t="s">
        <v>1233</v>
      </c>
      <c r="D303" s="1614">
        <v>1803.44</v>
      </c>
      <c r="E303" s="1615">
        <v>0</v>
      </c>
      <c r="F303" s="1614">
        <f t="shared" si="41"/>
      </c>
      <c r="G303" s="1616">
        <f t="shared" si="228"/>
      </c>
      <c r="H303" s="1649">
        <f t="shared" si="288"/>
      </c>
      <c r="I303" s="1649">
        <f t="shared" si="349"/>
      </c>
      <c r="J303" s="1617">
        <f t="shared" si="23"/>
      </c>
      <c r="K303" s="1618">
        <f t="shared" si="73"/>
      </c>
      <c r="L303" s="1618">
        <f t="shared" si="107"/>
      </c>
      <c r="M303" s="1618">
        <f t="shared" si="138"/>
      </c>
      <c r="N303" s="1618">
        <f t="shared" si="198"/>
      </c>
      <c r="O303" s="1619">
        <f t="shared" si="258"/>
      </c>
      <c r="P303" s="1620">
        <v>0.0155</v>
      </c>
      <c r="Q303" s="1619">
        <v>40</v>
      </c>
      <c r="R303" s="1617">
        <f t="shared" si="318"/>
      </c>
      <c r="S303" s="1621">
        <v>16201</v>
      </c>
      <c r="T303" s="1621">
        <v>364</v>
      </c>
      <c r="U303" s="1621">
        <v>61</v>
      </c>
      <c r="V303" s="1621">
        <v>383</v>
      </c>
      <c r="W303" s="1621">
        <v>32</v>
      </c>
      <c r="X303" s="1621">
        <v>7</v>
      </c>
      <c r="Y303" s="1621">
        <v>0</v>
      </c>
      <c r="Z303" s="1621">
        <v>10</v>
      </c>
      <c r="AA303" s="1617">
        <f t="shared" si="380"/>
      </c>
      <c r="AB303" s="1622" t="s">
        <v>1231</v>
      </c>
      <c r="AC303" s="1622" t="s">
        <v>1258</v>
      </c>
      <c r="AD303" s="1622">
        <v>14</v>
      </c>
    </row>
    <row r="304">
      <c r="A304" s="1612"/>
      <c r="B304" s="1613" t="s">
        <v>1256</v>
      </c>
      <c r="C304" s="1613" t="s">
        <v>1234</v>
      </c>
      <c r="D304" s="1614">
        <v>1459.59</v>
      </c>
      <c r="E304" s="1615">
        <v>3</v>
      </c>
      <c r="F304" s="1614">
        <f t="shared" si="41"/>
      </c>
      <c r="G304" s="1616">
        <f t="shared" si="228"/>
      </c>
      <c r="H304" s="1616">
        <f t="shared" si="288"/>
      </c>
      <c r="I304" s="1616">
        <f t="shared" si="349"/>
      </c>
      <c r="J304" s="1651">
        <f t="shared" si="23"/>
      </c>
      <c r="K304" s="1618">
        <f t="shared" si="73"/>
      </c>
      <c r="L304" s="1618">
        <f t="shared" si="107"/>
      </c>
      <c r="M304" s="1618">
        <f t="shared" si="138"/>
      </c>
      <c r="N304" s="1618">
        <f t="shared" si="198"/>
      </c>
      <c r="O304" s="1619">
        <f t="shared" si="258"/>
      </c>
      <c r="P304" s="1620">
        <v>0.0195</v>
      </c>
      <c r="Q304" s="1619">
        <v>46</v>
      </c>
      <c r="R304" s="1617">
        <f t="shared" si="318"/>
      </c>
      <c r="S304" s="1621">
        <v>12788</v>
      </c>
      <c r="T304" s="1621">
        <v>330</v>
      </c>
      <c r="U304" s="1621">
        <v>56</v>
      </c>
      <c r="V304" s="1621">
        <v>360</v>
      </c>
      <c r="W304" s="1621">
        <v>62</v>
      </c>
      <c r="X304" s="1621">
        <v>3</v>
      </c>
      <c r="Y304" s="1621">
        <v>2</v>
      </c>
      <c r="Z304" s="1621">
        <v>7</v>
      </c>
      <c r="AA304" s="1617">
        <f t="shared" si="380"/>
      </c>
      <c r="AB304" s="1622" t="s">
        <v>1231</v>
      </c>
      <c r="AC304" s="1622" t="s">
        <v>1258</v>
      </c>
      <c r="AD304" s="1622">
        <v>14</v>
      </c>
    </row>
    <row r="305">
      <c r="A305" s="1612"/>
      <c r="B305" s="1613" t="s">
        <v>1256</v>
      </c>
      <c r="C305" s="1613" t="s">
        <v>1235</v>
      </c>
      <c r="D305" s="1614">
        <v>1637.78</v>
      </c>
      <c r="E305" s="1615">
        <v>1</v>
      </c>
      <c r="F305" s="1614">
        <f t="shared" si="41"/>
      </c>
      <c r="G305" s="1652">
        <f t="shared" si="228"/>
      </c>
      <c r="H305" s="1652">
        <f t="shared" si="288"/>
      </c>
      <c r="I305" s="1652">
        <f t="shared" si="349"/>
      </c>
      <c r="J305" s="1617">
        <f t="shared" si="23"/>
      </c>
      <c r="K305" s="1618">
        <f t="shared" si="73"/>
      </c>
      <c r="L305" s="1618">
        <f t="shared" si="107"/>
      </c>
      <c r="M305" s="1618">
        <f t="shared" si="138"/>
      </c>
      <c r="N305" s="1618">
        <f t="shared" si="198"/>
      </c>
      <c r="O305" s="1619">
        <f t="shared" si="258"/>
      </c>
      <c r="P305" s="1620">
        <v>0.0187</v>
      </c>
      <c r="Q305" s="1619">
        <v>44</v>
      </c>
      <c r="R305" s="1617">
        <f t="shared" si="318"/>
      </c>
      <c r="S305" s="1621">
        <v>13726</v>
      </c>
      <c r="T305" s="1621">
        <v>386</v>
      </c>
      <c r="U305" s="1621">
        <v>50</v>
      </c>
      <c r="V305" s="1621">
        <v>429</v>
      </c>
      <c r="W305" s="1621">
        <v>25</v>
      </c>
      <c r="X305" s="1621">
        <v>2</v>
      </c>
      <c r="Y305" s="1621">
        <v>0</v>
      </c>
      <c r="Z305" s="1621">
        <v>13</v>
      </c>
      <c r="AA305" s="1617">
        <f t="shared" si="380"/>
      </c>
      <c r="AB305" s="1622" t="s">
        <v>1231</v>
      </c>
      <c r="AC305" s="1622" t="s">
        <v>1258</v>
      </c>
      <c r="AD305" s="1622">
        <v>7</v>
      </c>
    </row>
    <row r="306">
      <c r="A306" s="1612"/>
      <c r="B306" s="1623" t="s">
        <v>1238</v>
      </c>
      <c r="C306" s="1623"/>
      <c r="D306" s="1624">
        <f>SUM(D302:D305)</f>
      </c>
      <c r="E306" s="1647">
        <f>SUM(E302:E305)</f>
      </c>
      <c r="F306" s="1624">
        <f>SUM(F302:F305)</f>
      </c>
      <c r="G306" s="1625">
        <f t="shared" si="228"/>
      </c>
      <c r="H306" s="1625">
        <f t="shared" si="288"/>
      </c>
      <c r="I306" s="1625">
        <f t="shared" si="349"/>
      </c>
      <c r="J306" s="1625">
        <f t="shared" si="23"/>
      </c>
      <c r="K306" s="1626">
        <f t="shared" si="73"/>
      </c>
      <c r="L306" s="1626">
        <f t="shared" si="107"/>
      </c>
      <c r="M306" s="1626">
        <f t="shared" si="138"/>
      </c>
      <c r="N306" s="1626">
        <f t="shared" si="198"/>
      </c>
      <c r="O306" s="1627">
        <f t="shared" si="258"/>
      </c>
      <c r="P306" s="1626">
        <f>AVERAGE(P302:P305)</f>
      </c>
      <c r="Q306" s="1624">
        <f>AVERAGE(Q302:Q305)</f>
      </c>
      <c r="R306" s="1625">
        <f t="shared" si="318"/>
      </c>
      <c r="S306" s="1628">
        <f>SUM(S302:S305)</f>
      </c>
      <c r="T306" s="1628">
        <f>SUM(T302:T305)</f>
      </c>
      <c r="U306" s="1628">
        <f>SUM(U302:U305)</f>
      </c>
      <c r="V306" s="1628">
        <f>SUM(V302:V305)</f>
      </c>
      <c r="W306" s="1628">
        <f>SUM(W302:W305)</f>
      </c>
      <c r="X306" s="1628">
        <f>SUM(X302:X305)</f>
      </c>
      <c r="Y306" s="1628">
        <f>SUM(Y302:Y305)</f>
      </c>
      <c r="Z306" s="1628">
        <f>SUM(Z302:Z305)</f>
      </c>
      <c r="AA306" s="1629">
        <f t="shared" si="380"/>
      </c>
      <c r="AB306" s="1630"/>
      <c r="AC306" s="1630"/>
      <c r="AD306" s="1628">
        <f>SUM(AD302:AD305)</f>
      </c>
    </row>
    <row r="307">
      <c r="A307" s="1612"/>
      <c r="B307" s="1613" t="s">
        <v>1239</v>
      </c>
      <c r="C307" s="1631" t="s">
        <v>1237</v>
      </c>
      <c r="D307" s="1614">
        <v>1012.84</v>
      </c>
      <c r="E307" s="1615">
        <v>0</v>
      </c>
      <c r="F307" s="1614">
        <f t="shared" ref="F307:F310" si="42">E307*2200</f>
      </c>
      <c r="G307" s="1616">
        <f t="shared" si="228"/>
      </c>
      <c r="H307" s="1616">
        <f t="shared" si="288"/>
      </c>
      <c r="I307" s="1616">
        <f t="shared" si="349"/>
      </c>
      <c r="J307" s="1617">
        <f t="shared" si="23"/>
      </c>
      <c r="K307" s="1618">
        <f t="shared" si="73"/>
      </c>
      <c r="L307" s="1618">
        <f t="shared" si="107"/>
      </c>
      <c r="M307" s="1618">
        <f t="shared" si="138"/>
      </c>
      <c r="N307" s="1618">
        <f t="shared" si="198"/>
      </c>
      <c r="O307" s="1619">
        <f t="shared" si="258"/>
      </c>
      <c r="P307" s="1635">
        <v>0.0099</v>
      </c>
      <c r="Q307" s="1619">
        <v>39</v>
      </c>
      <c r="R307" s="1617">
        <f t="shared" si="318"/>
      </c>
      <c r="S307" s="1621">
        <v>11241</v>
      </c>
      <c r="T307" s="1621">
        <v>380</v>
      </c>
      <c r="U307" s="1621">
        <v>34</v>
      </c>
      <c r="V307" s="1621">
        <v>406</v>
      </c>
      <c r="W307" s="1621">
        <v>16</v>
      </c>
      <c r="X307" s="1621">
        <v>2</v>
      </c>
      <c r="Y307" s="1621">
        <v>0</v>
      </c>
      <c r="Z307" s="1621">
        <v>5</v>
      </c>
      <c r="AA307" s="1617">
        <f t="shared" si="380"/>
      </c>
      <c r="AB307" s="1622" t="s">
        <v>1231</v>
      </c>
      <c r="AC307" s="1622" t="s">
        <v>1258</v>
      </c>
      <c r="AD307" s="1622">
        <v>8</v>
      </c>
    </row>
    <row r="308">
      <c r="A308" s="1612"/>
      <c r="B308" s="1613" t="s">
        <v>1239</v>
      </c>
      <c r="C308" s="1631" t="s">
        <v>1240</v>
      </c>
      <c r="D308" s="1614">
        <v>2103.79</v>
      </c>
      <c r="E308" s="1615">
        <v>1</v>
      </c>
      <c r="F308" s="1614">
        <f t="shared" si="42"/>
      </c>
      <c r="G308" s="1632">
        <f t="shared" si="228"/>
      </c>
      <c r="H308" s="1632">
        <f t="shared" si="288"/>
      </c>
      <c r="I308" s="1632">
        <f t="shared" si="349"/>
      </c>
      <c r="J308" s="1633">
        <f t="shared" si="23"/>
      </c>
      <c r="K308" s="1634">
        <f t="shared" si="73"/>
      </c>
      <c r="L308" s="1634">
        <f t="shared" si="107"/>
      </c>
      <c r="M308" s="1634">
        <f t="shared" si="138"/>
      </c>
      <c r="N308" s="1634">
        <f t="shared" si="198"/>
      </c>
      <c r="O308" s="1619">
        <f t="shared" si="258"/>
      </c>
      <c r="P308" s="1635">
        <v>0.0117</v>
      </c>
      <c r="Q308" s="1621">
        <v>42</v>
      </c>
      <c r="R308" s="1633">
        <f t="shared" si="318"/>
      </c>
      <c r="S308" s="1621">
        <v>19658</v>
      </c>
      <c r="T308" s="1621">
        <v>515</v>
      </c>
      <c r="U308" s="1621">
        <v>63</v>
      </c>
      <c r="V308" s="1621">
        <v>556</v>
      </c>
      <c r="W308" s="1621">
        <v>88</v>
      </c>
      <c r="X308" s="1621">
        <v>6</v>
      </c>
      <c r="Y308" s="1621">
        <v>0</v>
      </c>
      <c r="Z308" s="1621">
        <v>20</v>
      </c>
      <c r="AA308" s="1617">
        <f t="shared" si="380"/>
      </c>
      <c r="AB308" s="1622" t="s">
        <v>1231</v>
      </c>
      <c r="AC308" s="1622" t="s">
        <v>1258</v>
      </c>
      <c r="AD308" s="1622">
        <v>24</v>
      </c>
    </row>
    <row r="309">
      <c r="A309" s="1612"/>
      <c r="B309" s="1613" t="s">
        <v>1239</v>
      </c>
      <c r="C309" s="1631" t="s">
        <v>1241</v>
      </c>
      <c r="D309" s="1614">
        <v>1876.5</v>
      </c>
      <c r="E309" s="1615">
        <v>1</v>
      </c>
      <c r="F309" s="1614">
        <f t="shared" si="42"/>
      </c>
      <c r="G309" s="1632">
        <f t="shared" si="228"/>
      </c>
      <c r="H309" s="1632">
        <f t="shared" si="288"/>
      </c>
      <c r="I309" s="1632">
        <f t="shared" si="349"/>
      </c>
      <c r="J309" s="1633">
        <f t="shared" si="23"/>
      </c>
      <c r="K309" s="1634">
        <f t="shared" si="73"/>
      </c>
      <c r="L309" s="1634">
        <f t="shared" si="107"/>
      </c>
      <c r="M309" s="1634">
        <f t="shared" si="138"/>
      </c>
      <c r="N309" s="1634">
        <f t="shared" si="198"/>
      </c>
      <c r="O309" s="1619">
        <f t="shared" si="258"/>
      </c>
      <c r="P309" s="1635">
        <v>0.0193</v>
      </c>
      <c r="Q309" s="1621">
        <v>45</v>
      </c>
      <c r="R309" s="1633">
        <f t="shared" si="318"/>
      </c>
      <c r="S309" s="1621">
        <v>17019</v>
      </c>
      <c r="T309" s="1621">
        <v>467</v>
      </c>
      <c r="U309" s="1621">
        <v>69</v>
      </c>
      <c r="V309" s="1621">
        <v>501</v>
      </c>
      <c r="W309" s="1621">
        <v>62</v>
      </c>
      <c r="X309" s="1621">
        <v>7</v>
      </c>
      <c r="Y309" s="1621">
        <v>0</v>
      </c>
      <c r="Z309" s="1621">
        <v>20</v>
      </c>
      <c r="AA309" s="1617">
        <f t="shared" si="380"/>
      </c>
      <c r="AB309" s="1622" t="s">
        <v>1231</v>
      </c>
      <c r="AC309" s="1622" t="s">
        <v>1258</v>
      </c>
      <c r="AD309" s="1622">
        <v>21</v>
      </c>
    </row>
    <row r="310">
      <c r="A310" s="1612"/>
      <c r="B310" s="1613" t="s">
        <v>1239</v>
      </c>
      <c r="C310" s="1631" t="s">
        <v>1242</v>
      </c>
      <c r="D310" s="1614">
        <v>1024.34</v>
      </c>
      <c r="E310" s="1615">
        <v>1</v>
      </c>
      <c r="F310" s="1614">
        <f t="shared" si="42"/>
      </c>
      <c r="G310" s="1632">
        <f t="shared" si="228"/>
      </c>
      <c r="H310" s="1632">
        <f t="shared" si="288"/>
      </c>
      <c r="I310" s="1632">
        <f t="shared" si="349"/>
      </c>
      <c r="J310" s="1633">
        <f t="shared" si="23"/>
      </c>
      <c r="K310" s="1634">
        <f t="shared" si="73"/>
      </c>
      <c r="L310" s="1634">
        <f t="shared" si="107"/>
      </c>
      <c r="M310" s="1634">
        <f t="shared" si="138"/>
      </c>
      <c r="N310" s="1634">
        <f t="shared" si="198"/>
      </c>
      <c r="O310" s="1619">
        <f t="shared" si="258"/>
      </c>
      <c r="P310" s="1635">
        <v>0.0276</v>
      </c>
      <c r="Q310" s="1621">
        <v>49</v>
      </c>
      <c r="R310" s="1633">
        <f t="shared" si="318"/>
      </c>
      <c r="S310" s="1621">
        <v>9835</v>
      </c>
      <c r="T310" s="1621">
        <v>261</v>
      </c>
      <c r="U310" s="1621">
        <v>61</v>
      </c>
      <c r="V310" s="1621">
        <v>277</v>
      </c>
      <c r="W310" s="1621">
        <v>24</v>
      </c>
      <c r="X310" s="1621">
        <v>7</v>
      </c>
      <c r="Y310" s="1621">
        <v>0</v>
      </c>
      <c r="Z310" s="1621">
        <v>11</v>
      </c>
      <c r="AA310" s="1617">
        <f t="shared" si="380"/>
      </c>
      <c r="AB310" s="1622" t="s">
        <v>1231</v>
      </c>
      <c r="AC310" s="1622" t="s">
        <v>1258</v>
      </c>
      <c r="AD310" s="1622">
        <v>8</v>
      </c>
    </row>
    <row r="311">
      <c r="A311" s="1612"/>
      <c r="B311" s="1623" t="s">
        <v>1238</v>
      </c>
      <c r="C311" s="1623"/>
      <c r="D311" s="1624">
        <f>SUM(D307:D310)</f>
      </c>
      <c r="E311" s="1624">
        <f>SUM(E307:E310)</f>
      </c>
      <c r="F311" s="1624">
        <f>SUM(F307:F310)</f>
      </c>
      <c r="G311" s="1625">
        <f t="shared" si="228"/>
      </c>
      <c r="H311" s="1625">
        <f t="shared" si="288"/>
      </c>
      <c r="I311" s="1625">
        <f t="shared" si="349"/>
      </c>
      <c r="J311" s="1625">
        <f t="shared" si="23"/>
      </c>
      <c r="K311" s="1626">
        <f t="shared" si="73"/>
      </c>
      <c r="L311" s="1626">
        <f t="shared" si="107"/>
      </c>
      <c r="M311" s="1626">
        <f t="shared" si="138"/>
      </c>
      <c r="N311" s="1626">
        <f t="shared" si="198"/>
      </c>
      <c r="O311" s="1627">
        <f t="shared" si="258"/>
      </c>
      <c r="P311" s="1626">
        <f>AVERAGE(P307:P310)</f>
      </c>
      <c r="Q311" s="1624">
        <f>AVERAGE(Q307:Q310)</f>
      </c>
      <c r="R311" s="1624">
        <f t="shared" si="318"/>
      </c>
      <c r="S311" s="1627">
        <f>SUM(S307:S310)</f>
      </c>
      <c r="T311" s="1627">
        <f>SUM(T307:T310)</f>
      </c>
      <c r="U311" s="1627">
        <f>SUM(U307:U310)</f>
      </c>
      <c r="V311" s="1627">
        <f>SUM(V307:V310)</f>
      </c>
      <c r="W311" s="1627">
        <f>SUM(W307:W310)</f>
      </c>
      <c r="X311" s="1627">
        <f>SUM(X307:X310)</f>
      </c>
      <c r="Y311" s="1627">
        <f>SUM(Y307:Y310)</f>
      </c>
      <c r="Z311" s="1627">
        <f>SUM(Z307:Z310)</f>
      </c>
      <c r="AA311" s="1629">
        <f t="shared" si="380"/>
      </c>
      <c r="AB311" s="1630"/>
      <c r="AC311" s="1630"/>
      <c r="AD311" s="1636">
        <f>SUM(AD307:AD310)</f>
      </c>
    </row>
    <row r="312">
      <c r="A312" s="1612"/>
      <c r="B312" s="1637" t="s">
        <v>1243</v>
      </c>
      <c r="C312" s="1637"/>
      <c r="D312" s="1638">
        <f>D311+D306</f>
      </c>
      <c r="E312" s="1638">
        <f>E311+E306</f>
      </c>
      <c r="F312" s="1638">
        <f>F311+F306</f>
      </c>
      <c r="G312" s="1639">
        <f t="shared" si="228"/>
      </c>
      <c r="H312" s="1639">
        <f t="shared" si="288"/>
      </c>
      <c r="I312" s="1639">
        <f t="shared" si="349"/>
      </c>
      <c r="J312" s="1639">
        <f t="shared" si="23"/>
      </c>
      <c r="K312" s="1640">
        <f t="shared" si="73"/>
      </c>
      <c r="L312" s="1640">
        <f t="shared" si="107"/>
      </c>
      <c r="M312" s="1640">
        <f t="shared" si="138"/>
      </c>
      <c r="N312" s="1640">
        <f t="shared" si="198"/>
      </c>
      <c r="O312" s="1641">
        <f t="shared" si="258"/>
      </c>
      <c r="P312" s="1643">
        <f>(P311+P306)/2</f>
      </c>
      <c r="Q312" s="1643">
        <f>(Q311+Q306)/2</f>
      </c>
      <c r="R312" s="1638">
        <f>(R311+R306)/2</f>
      </c>
      <c r="S312" s="1641">
        <f>S311+S306</f>
      </c>
      <c r="T312" s="1641">
        <f>T311+T306</f>
      </c>
      <c r="U312" s="1641">
        <f>U311+U306</f>
      </c>
      <c r="V312" s="1641">
        <f>V311+V306</f>
      </c>
      <c r="W312" s="1641">
        <f>W311+W306</f>
      </c>
      <c r="X312" s="1641">
        <f>X311+X306</f>
      </c>
      <c r="Y312" s="1641">
        <f>Y311+Y306</f>
      </c>
      <c r="Z312" s="1641">
        <f>Z311+Z306</f>
      </c>
      <c r="AA312" s="1644">
        <f t="shared" si="380"/>
      </c>
      <c r="AB312" s="1645"/>
      <c r="AC312" s="1645"/>
      <c r="AD312" s="1646">
        <f>AD306+AD311</f>
      </c>
    </row>
    <row r="313">
      <c r="A313" s="1601" t="s">
        <v>1195</v>
      </c>
      <c r="B313" s="1601" t="s">
        <v>1196</v>
      </c>
      <c r="C313" s="1601"/>
      <c r="D313" s="1602" t="s">
        <v>1197</v>
      </c>
      <c r="E313" s="1602"/>
      <c r="F313" s="1602"/>
      <c r="G313" s="1602"/>
      <c r="H313" s="1602"/>
      <c r="I313" s="1602"/>
      <c r="J313" s="1603" t="s">
        <v>1198</v>
      </c>
      <c r="K313" s="1603"/>
      <c r="L313" s="1603"/>
      <c r="M313" s="1603"/>
      <c r="N313" s="1603"/>
      <c r="O313" s="1603"/>
      <c r="P313" s="1603"/>
      <c r="Q313" s="1603"/>
      <c r="R313" s="1603"/>
      <c r="S313" s="1603"/>
      <c r="T313" s="1603"/>
      <c r="U313" s="1603"/>
      <c r="V313" s="1603"/>
      <c r="W313" s="1603"/>
      <c r="X313" s="1603"/>
      <c r="Y313" s="1603"/>
      <c r="Z313" s="1603"/>
      <c r="AA313" s="1603"/>
      <c r="AB313" s="1603"/>
      <c r="AC313" s="1603"/>
      <c r="AD313" s="1604"/>
    </row>
    <row r="314">
      <c r="A314" s="1601"/>
      <c r="B314" s="1601" t="s">
        <v>1199</v>
      </c>
      <c r="C314" s="1601" t="s">
        <v>1200</v>
      </c>
      <c r="D314" s="1602" t="s">
        <v>1201</v>
      </c>
      <c r="E314" s="1605" t="s">
        <v>1202</v>
      </c>
      <c r="F314" s="1606" t="s">
        <v>1203</v>
      </c>
      <c r="G314" s="1607" t="s">
        <v>1204</v>
      </c>
      <c r="H314" s="1607" t="s">
        <v>1205</v>
      </c>
      <c r="I314" s="1607" t="s">
        <v>1206</v>
      </c>
      <c r="J314" s="1603" t="s">
        <v>1207</v>
      </c>
      <c r="K314" s="1608" t="s">
        <v>1208</v>
      </c>
      <c r="L314" s="1608" t="s">
        <v>1209</v>
      </c>
      <c r="M314" s="1608" t="s">
        <v>1210</v>
      </c>
      <c r="N314" s="1608" t="s">
        <v>1211</v>
      </c>
      <c r="O314" s="1609" t="s">
        <v>1212</v>
      </c>
      <c r="P314" s="1608" t="s">
        <v>1213</v>
      </c>
      <c r="Q314" s="1609" t="s">
        <v>1214</v>
      </c>
      <c r="R314" s="1603" t="s">
        <v>1215</v>
      </c>
      <c r="S314" s="1609" t="s">
        <v>1216</v>
      </c>
      <c r="T314" s="1609" t="s">
        <v>1217</v>
      </c>
      <c r="U314" s="1609" t="s">
        <v>1218</v>
      </c>
      <c r="V314" s="1609" t="s">
        <v>1219</v>
      </c>
      <c r="W314" s="1609" t="s">
        <v>1220</v>
      </c>
      <c r="X314" s="1609" t="s">
        <v>1221</v>
      </c>
      <c r="Y314" s="1609" t="s">
        <v>1222</v>
      </c>
      <c r="Z314" s="1609" t="s">
        <v>1223</v>
      </c>
      <c r="AA314" s="1610" t="s">
        <v>1224</v>
      </c>
      <c r="AB314" s="1604" t="s">
        <v>1225</v>
      </c>
      <c r="AC314" s="1604" t="s">
        <v>1226</v>
      </c>
      <c r="AD314" s="1611" t="s">
        <v>1227</v>
      </c>
    </row>
    <row r="315">
      <c r="A315" s="1612" t="s">
        <v>1274</v>
      </c>
      <c r="B315" s="1613" t="s">
        <v>1256</v>
      </c>
      <c r="C315" s="1613" t="s">
        <v>1230</v>
      </c>
      <c r="D315" s="1614">
        <v>1830.51</v>
      </c>
      <c r="E315" s="1615">
        <v>0</v>
      </c>
      <c r="F315" s="1614">
        <f>E315*2200</f>
      </c>
      <c r="G315" s="1616">
        <f t="shared" ref="G315:G325" si="229">F315/D315</f>
      </c>
      <c r="H315" s="1616">
        <f t="shared" ref="H315:H325" si="289">D315/E315</f>
      </c>
      <c r="I315" s="1616">
        <f t="shared" ref="I315:I325" si="350">F315/E315</f>
      </c>
      <c r="J315" s="1617">
        <f t="shared" ref="J315:J325" si="24">D315/T315</f>
      </c>
      <c r="K315" s="1618">
        <f t="shared" ref="K315:K325" si="74">O315/S315*1</f>
      </c>
      <c r="L315" s="1618">
        <f t="shared" ref="L315:L325" si="108">T315/S315</f>
      </c>
      <c r="M315" s="1618">
        <f t="shared" ref="M315:M325" si="139">V315/S315</f>
      </c>
      <c r="N315" s="1618">
        <f t="shared" ref="N315:N325" si="199">W315/V315</f>
      </c>
      <c r="O315" s="1619">
        <f t="shared" ref="O315:O325" si="259">U315/P315</f>
      </c>
      <c r="P315" s="1620">
        <v>0.0137</v>
      </c>
      <c r="Q315" s="1619">
        <v>54</v>
      </c>
      <c r="R315" s="1617">
        <f t="shared" ref="R315:R324" si="319">(D315/S315)*1000</f>
      </c>
      <c r="S315" s="1621">
        <v>18032</v>
      </c>
      <c r="T315" s="1621">
        <v>323</v>
      </c>
      <c r="U315" s="1621">
        <v>41</v>
      </c>
      <c r="V315" s="1621">
        <v>338</v>
      </c>
      <c r="W315" s="1621">
        <v>35</v>
      </c>
      <c r="X315" s="1621">
        <v>0</v>
      </c>
      <c r="Y315" s="1621">
        <v>0</v>
      </c>
      <c r="Z315" s="1621">
        <v>12</v>
      </c>
      <c r="AA315" s="1617">
        <f t="shared" ref="AA315:AA325" si="381">AD315*1000/D315</f>
      </c>
      <c r="AB315" s="1622" t="s">
        <v>1231</v>
      </c>
      <c r="AC315" s="1622" t="s">
        <v>1258</v>
      </c>
      <c r="AD315" s="1622">
        <v>16</v>
      </c>
    </row>
    <row r="316">
      <c r="A316" s="1612"/>
      <c r="B316" s="1613" t="s">
        <v>1256</v>
      </c>
      <c r="C316" s="1613" t="s">
        <v>1233</v>
      </c>
      <c r="D316" s="1614">
        <v>2099.97</v>
      </c>
      <c r="E316" s="1615">
        <v>1</v>
      </c>
      <c r="F316" s="1614">
        <v>1772.38</v>
      </c>
      <c r="G316" s="1616">
        <f t="shared" si="229"/>
      </c>
      <c r="H316" s="1649">
        <f t="shared" si="289"/>
      </c>
      <c r="I316" s="1649">
        <f t="shared" si="350"/>
      </c>
      <c r="J316" s="1617">
        <f t="shared" si="24"/>
      </c>
      <c r="K316" s="1618">
        <f t="shared" si="74"/>
      </c>
      <c r="L316" s="1618">
        <f t="shared" si="108"/>
      </c>
      <c r="M316" s="1618">
        <f t="shared" si="139"/>
      </c>
      <c r="N316" s="1618">
        <f t="shared" si="199"/>
      </c>
      <c r="O316" s="1619">
        <f t="shared" si="259"/>
      </c>
      <c r="P316" s="1620">
        <v>0.0283</v>
      </c>
      <c r="Q316" s="1619">
        <v>60</v>
      </c>
      <c r="R316" s="1617">
        <f t="shared" si="319"/>
      </c>
      <c r="S316" s="1621">
        <v>19708</v>
      </c>
      <c r="T316" s="1621">
        <v>354</v>
      </c>
      <c r="U316" s="1621">
        <v>86</v>
      </c>
      <c r="V316" s="1621">
        <v>370</v>
      </c>
      <c r="W316" s="1621">
        <v>50</v>
      </c>
      <c r="X316" s="1621">
        <v>5</v>
      </c>
      <c r="Y316" s="1621">
        <v>2</v>
      </c>
      <c r="Z316" s="1621">
        <v>27</v>
      </c>
      <c r="AA316" s="1617">
        <f t="shared" si="381"/>
      </c>
      <c r="AB316" s="1622" t="s">
        <v>1231</v>
      </c>
      <c r="AC316" s="1622" t="s">
        <v>1258</v>
      </c>
      <c r="AD316" s="1622">
        <v>24</v>
      </c>
    </row>
    <row r="317">
      <c r="A317" s="1612"/>
      <c r="B317" s="1613" t="s">
        <v>1256</v>
      </c>
      <c r="C317" s="1613" t="s">
        <v>1234</v>
      </c>
      <c r="D317" s="1614">
        <v>1459.03</v>
      </c>
      <c r="E317" s="1615">
        <v>2</v>
      </c>
      <c r="F317" s="1614">
        <f>E317*2200</f>
      </c>
      <c r="G317" s="1616">
        <f t="shared" si="229"/>
      </c>
      <c r="H317" s="1616">
        <f t="shared" si="289"/>
      </c>
      <c r="I317" s="1616">
        <f t="shared" si="350"/>
      </c>
      <c r="J317" s="1651">
        <f t="shared" si="24"/>
      </c>
      <c r="K317" s="1618">
        <f t="shared" si="74"/>
      </c>
      <c r="L317" s="1618">
        <f t="shared" si="108"/>
      </c>
      <c r="M317" s="1618">
        <f t="shared" si="139"/>
      </c>
      <c r="N317" s="1618">
        <f t="shared" si="199"/>
      </c>
      <c r="O317" s="1619">
        <f t="shared" si="259"/>
      </c>
      <c r="P317" s="1620">
        <v>0.0355</v>
      </c>
      <c r="Q317" s="1619">
        <v>66</v>
      </c>
      <c r="R317" s="1617">
        <f t="shared" si="319"/>
      </c>
      <c r="S317" s="1621">
        <v>14099</v>
      </c>
      <c r="T317" s="1621">
        <v>290</v>
      </c>
      <c r="U317" s="1621">
        <v>72</v>
      </c>
      <c r="V317" s="1621">
        <v>297</v>
      </c>
      <c r="W317" s="1621">
        <v>36</v>
      </c>
      <c r="X317" s="1621">
        <v>2</v>
      </c>
      <c r="Y317" s="1621">
        <v>0</v>
      </c>
      <c r="Z317" s="1621">
        <v>16</v>
      </c>
      <c r="AA317" s="1617">
        <f t="shared" si="381"/>
      </c>
      <c r="AB317" s="1622" t="s">
        <v>1231</v>
      </c>
      <c r="AC317" s="1622" t="s">
        <v>1258</v>
      </c>
      <c r="AD317" s="1622">
        <v>18</v>
      </c>
    </row>
    <row r="318">
      <c r="A318" s="1612"/>
      <c r="B318" s="1623" t="s">
        <v>1238</v>
      </c>
      <c r="C318" s="1623"/>
      <c r="D318" s="1624">
        <f>SUM(D315:D317)</f>
      </c>
      <c r="E318" s="1647">
        <f>SUM(E315:E317)</f>
      </c>
      <c r="F318" s="1624">
        <f>SUM(F315:F317)</f>
      </c>
      <c r="G318" s="1625">
        <f t="shared" si="229"/>
      </c>
      <c r="H318" s="1625">
        <f t="shared" si="289"/>
      </c>
      <c r="I318" s="1625">
        <f t="shared" si="350"/>
      </c>
      <c r="J318" s="1625">
        <f t="shared" si="24"/>
      </c>
      <c r="K318" s="1626">
        <f t="shared" si="74"/>
      </c>
      <c r="L318" s="1626">
        <f t="shared" si="108"/>
      </c>
      <c r="M318" s="1626">
        <f t="shared" si="139"/>
      </c>
      <c r="N318" s="1626">
        <f t="shared" si="199"/>
      </c>
      <c r="O318" s="1627">
        <f t="shared" si="259"/>
      </c>
      <c r="P318" s="1626">
        <f>AVERAGE(P315:P317)</f>
      </c>
      <c r="Q318" s="1624">
        <f>AVERAGE(Q315:Q317)</f>
      </c>
      <c r="R318" s="1625">
        <f t="shared" si="319"/>
      </c>
      <c r="S318" s="1628">
        <f>SUM(S315:S317)</f>
      </c>
      <c r="T318" s="1628">
        <f>SUM(T315:T317)</f>
      </c>
      <c r="U318" s="1628">
        <f>SUM(U315:U317)</f>
      </c>
      <c r="V318" s="1628">
        <f>SUM(V315:V317)</f>
      </c>
      <c r="W318" s="1628">
        <f>SUM(W315:W317)</f>
      </c>
      <c r="X318" s="1628">
        <f>SUM(X315:X317)</f>
      </c>
      <c r="Y318" s="1628">
        <f>SUM(Y315:Y317)</f>
      </c>
      <c r="Z318" s="1628">
        <f>SUM(Z315:Z317)</f>
      </c>
      <c r="AA318" s="1629">
        <f t="shared" si="381"/>
      </c>
      <c r="AB318" s="1630"/>
      <c r="AC318" s="1630"/>
      <c r="AD318" s="1628">
        <f>SUM(AD315:AD317)</f>
      </c>
    </row>
    <row r="319">
      <c r="A319" s="1612"/>
      <c r="B319" s="1613" t="s">
        <v>1239</v>
      </c>
      <c r="C319" s="1613" t="s">
        <v>1235</v>
      </c>
      <c r="D319" s="1614">
        <v>1760.11</v>
      </c>
      <c r="E319" s="1615">
        <v>3</v>
      </c>
      <c r="F319" s="1614">
        <f t="shared" ref="F319:F323" si="43">E319*2200</f>
      </c>
      <c r="G319" s="1616">
        <f t="shared" si="229"/>
      </c>
      <c r="H319" s="1616">
        <f t="shared" si="289"/>
      </c>
      <c r="I319" s="1616">
        <f t="shared" si="350"/>
      </c>
      <c r="J319" s="1617">
        <f t="shared" si="24"/>
      </c>
      <c r="K319" s="1618">
        <f t="shared" si="74"/>
      </c>
      <c r="L319" s="1618">
        <f t="shared" si="108"/>
      </c>
      <c r="M319" s="1618">
        <f t="shared" si="139"/>
      </c>
      <c r="N319" s="1618">
        <f t="shared" si="199"/>
      </c>
      <c r="O319" s="1619">
        <f t="shared" si="259"/>
      </c>
      <c r="P319" s="1635">
        <v>0.0318</v>
      </c>
      <c r="Q319" s="1619">
        <v>66</v>
      </c>
      <c r="R319" s="1617">
        <f t="shared" si="319"/>
      </c>
      <c r="S319" s="1621">
        <v>16887</v>
      </c>
      <c r="T319" s="1621">
        <v>383</v>
      </c>
      <c r="U319" s="1621">
        <v>70</v>
      </c>
      <c r="V319" s="1621">
        <v>405</v>
      </c>
      <c r="W319" s="1621">
        <v>57</v>
      </c>
      <c r="X319" s="1621">
        <v>3</v>
      </c>
      <c r="Y319" s="1621">
        <v>1</v>
      </c>
      <c r="Z319" s="1621">
        <v>21</v>
      </c>
      <c r="AA319" s="1617">
        <f t="shared" si="381"/>
      </c>
      <c r="AB319" s="1622" t="s">
        <v>1231</v>
      </c>
      <c r="AC319" s="1622" t="s">
        <v>1258</v>
      </c>
      <c r="AD319" s="1622">
        <v>22</v>
      </c>
    </row>
    <row customHeight="true" ht="18.452380952380953" r="320">
      <c r="A320" s="1612"/>
      <c r="B320" s="1613" t="s">
        <v>1239</v>
      </c>
      <c r="C320" s="1631" t="s">
        <v>1237</v>
      </c>
      <c r="D320" s="1614">
        <v>2437.81</v>
      </c>
      <c r="E320" s="1615">
        <v>4</v>
      </c>
      <c r="F320" s="1614">
        <f t="shared" si="43"/>
      </c>
      <c r="G320" s="1616">
        <f t="shared" si="229"/>
      </c>
      <c r="H320" s="1616">
        <f t="shared" si="289"/>
      </c>
      <c r="I320" s="1616">
        <f t="shared" si="350"/>
      </c>
      <c r="J320" s="1617">
        <f t="shared" si="24"/>
      </c>
      <c r="K320" s="1618">
        <f t="shared" si="74"/>
      </c>
      <c r="L320" s="1618">
        <f t="shared" si="108"/>
      </c>
      <c r="M320" s="1618">
        <f t="shared" si="139"/>
      </c>
      <c r="N320" s="1618">
        <f t="shared" si="199"/>
      </c>
      <c r="O320" s="1619">
        <f t="shared" si="259"/>
      </c>
      <c r="P320" s="1635">
        <v>0.0409</v>
      </c>
      <c r="Q320" s="1619">
        <v>65</v>
      </c>
      <c r="R320" s="1617">
        <f t="shared" si="319"/>
      </c>
      <c r="S320" s="1621">
        <v>23441</v>
      </c>
      <c r="T320" s="1621">
        <v>443</v>
      </c>
      <c r="U320" s="1621">
        <v>107</v>
      </c>
      <c r="V320" s="1621">
        <v>471</v>
      </c>
      <c r="W320" s="1621">
        <v>86</v>
      </c>
      <c r="X320" s="1621">
        <v>4</v>
      </c>
      <c r="Y320" s="1621">
        <v>2</v>
      </c>
      <c r="Z320" s="1621">
        <v>32</v>
      </c>
      <c r="AA320" s="1617">
        <f t="shared" si="381"/>
      </c>
      <c r="AB320" s="1622" t="s">
        <v>1231</v>
      </c>
      <c r="AC320" s="1622" t="s">
        <v>1258</v>
      </c>
      <c r="AD320" s="1622">
        <v>19</v>
      </c>
    </row>
    <row r="321">
      <c r="A321" s="1612"/>
      <c r="B321" s="1613" t="s">
        <v>1239</v>
      </c>
      <c r="C321" s="1631" t="s">
        <v>1240</v>
      </c>
      <c r="D321" s="1614">
        <v>2313.01</v>
      </c>
      <c r="E321" s="1615">
        <v>7</v>
      </c>
      <c r="F321" s="1614">
        <f t="shared" si="43"/>
      </c>
      <c r="G321" s="1632">
        <f t="shared" si="229"/>
      </c>
      <c r="H321" s="1632">
        <f t="shared" si="289"/>
      </c>
      <c r="I321" s="1632">
        <f t="shared" si="350"/>
      </c>
      <c r="J321" s="1633">
        <f t="shared" si="24"/>
      </c>
      <c r="K321" s="1634">
        <f t="shared" si="74"/>
      </c>
      <c r="L321" s="1634">
        <f t="shared" si="108"/>
      </c>
      <c r="M321" s="1634">
        <f t="shared" si="139"/>
      </c>
      <c r="N321" s="1634">
        <f t="shared" si="199"/>
      </c>
      <c r="O321" s="1619">
        <f t="shared" si="259"/>
      </c>
      <c r="P321" s="1635">
        <v>0.0268</v>
      </c>
      <c r="Q321" s="1621">
        <v>63</v>
      </c>
      <c r="R321" s="1633">
        <f t="shared" si="319"/>
      </c>
      <c r="S321" s="1621">
        <v>22039</v>
      </c>
      <c r="T321" s="1621">
        <v>467</v>
      </c>
      <c r="U321" s="1621">
        <v>80</v>
      </c>
      <c r="V321" s="1621">
        <v>484</v>
      </c>
      <c r="W321" s="1621">
        <v>81</v>
      </c>
      <c r="X321" s="1621">
        <v>5</v>
      </c>
      <c r="Y321" s="1621">
        <v>1</v>
      </c>
      <c r="Z321" s="1621">
        <v>27</v>
      </c>
      <c r="AA321" s="1617">
        <f t="shared" si="381"/>
      </c>
      <c r="AB321" s="1622" t="s">
        <v>1231</v>
      </c>
      <c r="AC321" s="1622" t="s">
        <v>1258</v>
      </c>
      <c r="AD321" s="1622">
        <v>25</v>
      </c>
    </row>
    <row r="322">
      <c r="A322" s="1612"/>
      <c r="B322" s="1613" t="s">
        <v>1239</v>
      </c>
      <c r="C322" s="1631" t="s">
        <v>1241</v>
      </c>
      <c r="D322" s="1614">
        <v>2788.8</v>
      </c>
      <c r="E322" s="1615">
        <v>5</v>
      </c>
      <c r="F322" s="1614">
        <f t="shared" si="43"/>
      </c>
      <c r="G322" s="1632">
        <f t="shared" si="229"/>
      </c>
      <c r="H322" s="1632">
        <f t="shared" si="289"/>
      </c>
      <c r="I322" s="1632">
        <f t="shared" si="350"/>
      </c>
      <c r="J322" s="1633">
        <f t="shared" si="24"/>
      </c>
      <c r="K322" s="1634">
        <f t="shared" si="74"/>
      </c>
      <c r="L322" s="1634">
        <f t="shared" si="108"/>
      </c>
      <c r="M322" s="1634">
        <f t="shared" si="139"/>
      </c>
      <c r="N322" s="1634">
        <f t="shared" si="199"/>
      </c>
      <c r="O322" s="1619">
        <f t="shared" si="259"/>
      </c>
      <c r="P322" s="1635">
        <v>0.0342</v>
      </c>
      <c r="Q322" s="1621">
        <v>63</v>
      </c>
      <c r="R322" s="1633">
        <f t="shared" si="319"/>
      </c>
      <c r="S322" s="1621">
        <v>24764</v>
      </c>
      <c r="T322" s="1621">
        <v>571</v>
      </c>
      <c r="U322" s="1621">
        <v>90</v>
      </c>
      <c r="V322" s="1621">
        <v>599</v>
      </c>
      <c r="W322" s="1621">
        <v>96</v>
      </c>
      <c r="X322" s="1621">
        <v>9</v>
      </c>
      <c r="Y322" s="1621">
        <v>1</v>
      </c>
      <c r="Z322" s="1621">
        <v>28</v>
      </c>
      <c r="AA322" s="1617">
        <f t="shared" si="381"/>
      </c>
      <c r="AB322" s="1622" t="s">
        <v>1231</v>
      </c>
      <c r="AC322" s="1622" t="s">
        <v>1258</v>
      </c>
      <c r="AD322" s="1622">
        <v>31</v>
      </c>
    </row>
    <row r="323">
      <c r="A323" s="1612"/>
      <c r="B323" s="1613" t="s">
        <v>1239</v>
      </c>
      <c r="C323" s="1631" t="s">
        <v>1242</v>
      </c>
      <c r="D323" s="1614">
        <v>1501.63</v>
      </c>
      <c r="E323" s="1615">
        <v>3</v>
      </c>
      <c r="F323" s="1614">
        <f t="shared" si="43"/>
      </c>
      <c r="G323" s="1632">
        <f t="shared" si="229"/>
      </c>
      <c r="H323" s="1632">
        <f t="shared" si="289"/>
      </c>
      <c r="I323" s="1632">
        <f t="shared" si="350"/>
      </c>
      <c r="J323" s="1633">
        <f t="shared" si="24"/>
      </c>
      <c r="K323" s="1634">
        <f t="shared" si="74"/>
      </c>
      <c r="L323" s="1634">
        <f t="shared" si="108"/>
      </c>
      <c r="M323" s="1634">
        <f t="shared" si="139"/>
      </c>
      <c r="N323" s="1634">
        <f t="shared" si="199"/>
      </c>
      <c r="O323" s="1619">
        <f t="shared" si="259"/>
      </c>
      <c r="P323" s="1635">
        <v>0.044</v>
      </c>
      <c r="Q323" s="1621">
        <v>64</v>
      </c>
      <c r="R323" s="1633">
        <f t="shared" si="319"/>
      </c>
      <c r="S323" s="1621">
        <v>14485</v>
      </c>
      <c r="T323" s="1621">
        <v>319</v>
      </c>
      <c r="U323" s="1621">
        <v>82</v>
      </c>
      <c r="V323" s="1621">
        <v>334</v>
      </c>
      <c r="W323" s="1621">
        <v>41</v>
      </c>
      <c r="X323" s="1621">
        <v>3</v>
      </c>
      <c r="Y323" s="1621">
        <v>0</v>
      </c>
      <c r="Z323" s="1621">
        <v>26</v>
      </c>
      <c r="AA323" s="1617">
        <f t="shared" si="381"/>
      </c>
      <c r="AB323" s="1622" t="s">
        <v>1231</v>
      </c>
      <c r="AC323" s="1622" t="s">
        <v>1258</v>
      </c>
      <c r="AD323" s="1622">
        <v>16</v>
      </c>
    </row>
    <row r="324">
      <c r="A324" s="1612"/>
      <c r="B324" s="1623" t="s">
        <v>1238</v>
      </c>
      <c r="C324" s="1623"/>
      <c r="D324" s="1624">
        <f>SUM(D319:D323)</f>
      </c>
      <c r="E324" s="1624">
        <f>SUM(E319:E323)</f>
      </c>
      <c r="F324" s="1624">
        <f>SUM(F319:F323)</f>
      </c>
      <c r="G324" s="1625">
        <f t="shared" si="229"/>
      </c>
      <c r="H324" s="1625">
        <f t="shared" si="289"/>
      </c>
      <c r="I324" s="1625">
        <f t="shared" si="350"/>
      </c>
      <c r="J324" s="1625">
        <f t="shared" si="24"/>
      </c>
      <c r="K324" s="1626">
        <f t="shared" si="74"/>
      </c>
      <c r="L324" s="1626">
        <f t="shared" si="108"/>
      </c>
      <c r="M324" s="1626">
        <f t="shared" si="139"/>
      </c>
      <c r="N324" s="1626">
        <f t="shared" si="199"/>
      </c>
      <c r="O324" s="1627">
        <f t="shared" si="259"/>
      </c>
      <c r="P324" s="1626">
        <f>AVERAGE(P319:P323)</f>
      </c>
      <c r="Q324" s="1624">
        <f>AVERAGE(Q319:Q323)</f>
      </c>
      <c r="R324" s="1624">
        <f t="shared" si="319"/>
      </c>
      <c r="S324" s="1627">
        <f>SUM(S319:S323)</f>
      </c>
      <c r="T324" s="1627">
        <f>SUM(T319:T323)</f>
      </c>
      <c r="U324" s="1627">
        <f>SUM(U319:U323)</f>
      </c>
      <c r="V324" s="1627">
        <f>SUM(V319:V323)</f>
      </c>
      <c r="W324" s="1627">
        <f>SUM(W319:W323)</f>
      </c>
      <c r="X324" s="1627">
        <f>SUM(X319:X323)</f>
      </c>
      <c r="Y324" s="1627">
        <f>SUM(Y319:Y323)</f>
      </c>
      <c r="Z324" s="1627">
        <f>SUM(Z319:Z323)</f>
      </c>
      <c r="AA324" s="1629">
        <f t="shared" si="381"/>
      </c>
      <c r="AB324" s="1630"/>
      <c r="AC324" s="1630"/>
      <c r="AD324" s="1636">
        <f>SUM(AD319:AD323)</f>
      </c>
    </row>
    <row r="325">
      <c r="A325" s="1612"/>
      <c r="B325" s="1637" t="s">
        <v>1243</v>
      </c>
      <c r="C325" s="1637"/>
      <c r="D325" s="1638">
        <f>D324+D318</f>
      </c>
      <c r="E325" s="1638">
        <f>E324+E318</f>
      </c>
      <c r="F325" s="1638">
        <f>F324+F318</f>
      </c>
      <c r="G325" s="1639">
        <f t="shared" si="229"/>
      </c>
      <c r="H325" s="1639">
        <f t="shared" si="289"/>
      </c>
      <c r="I325" s="1639">
        <f t="shared" si="350"/>
      </c>
      <c r="J325" s="1639">
        <f t="shared" si="24"/>
      </c>
      <c r="K325" s="1640">
        <f t="shared" si="74"/>
      </c>
      <c r="L325" s="1640">
        <f t="shared" si="108"/>
      </c>
      <c r="M325" s="1640">
        <f t="shared" si="139"/>
      </c>
      <c r="N325" s="1640">
        <f t="shared" si="199"/>
      </c>
      <c r="O325" s="1641">
        <f t="shared" si="259"/>
      </c>
      <c r="P325" s="1643">
        <f>(P324+P318)/2</f>
      </c>
      <c r="Q325" s="1643">
        <f>(Q324+Q318)/2</f>
      </c>
      <c r="R325" s="1638">
        <f>(R324+R318)/2</f>
      </c>
      <c r="S325" s="1641">
        <f>S324+S318</f>
      </c>
      <c r="T325" s="1641">
        <f>T324+T318</f>
      </c>
      <c r="U325" s="1641">
        <f>U324+U318</f>
      </c>
      <c r="V325" s="1641">
        <f>V324+V318</f>
      </c>
      <c r="W325" s="1641">
        <f>W324+W318</f>
      </c>
      <c r="X325" s="1641">
        <f>X324+X318</f>
      </c>
      <c r="Y325" s="1641">
        <f>Y324+Y318</f>
      </c>
      <c r="Z325" s="1641">
        <f>Z324+Z318</f>
      </c>
      <c r="AA325" s="1644">
        <f t="shared" si="381"/>
      </c>
      <c r="AB325" s="1645"/>
      <c r="AC325" s="1645"/>
      <c r="AD325" s="1646">
        <f>AD318+AD324</f>
      </c>
    </row>
    <row r="326">
      <c r="A326" s="1601" t="s">
        <v>1195</v>
      </c>
      <c r="B326" s="1601" t="s">
        <v>1196</v>
      </c>
      <c r="C326" s="1601"/>
      <c r="D326" s="1602" t="s">
        <v>1197</v>
      </c>
      <c r="E326" s="1602"/>
      <c r="F326" s="1602"/>
      <c r="G326" s="1602"/>
      <c r="H326" s="1602"/>
      <c r="I326" s="1602"/>
      <c r="J326" s="1603" t="s">
        <v>1198</v>
      </c>
      <c r="K326" s="1603"/>
      <c r="L326" s="1603"/>
      <c r="M326" s="1603"/>
      <c r="N326" s="1603"/>
      <c r="O326" s="1603"/>
      <c r="P326" s="1603"/>
      <c r="Q326" s="1603"/>
      <c r="R326" s="1603"/>
      <c r="S326" s="1603"/>
      <c r="T326" s="1603"/>
      <c r="U326" s="1603"/>
      <c r="V326" s="1603"/>
      <c r="W326" s="1603"/>
      <c r="X326" s="1603"/>
      <c r="Y326" s="1603"/>
      <c r="Z326" s="1603"/>
      <c r="AA326" s="1603"/>
      <c r="AB326" s="1603"/>
      <c r="AC326" s="1603"/>
      <c r="AD326" s="1604"/>
    </row>
    <row r="327">
      <c r="A327" s="1601"/>
      <c r="B327" s="1601" t="s">
        <v>1199</v>
      </c>
      <c r="C327" s="1601" t="s">
        <v>1200</v>
      </c>
      <c r="D327" s="1602" t="s">
        <v>1201</v>
      </c>
      <c r="E327" s="1605" t="s">
        <v>1202</v>
      </c>
      <c r="F327" s="1606" t="s">
        <v>1203</v>
      </c>
      <c r="G327" s="1607" t="s">
        <v>1204</v>
      </c>
      <c r="H327" s="1607" t="s">
        <v>1205</v>
      </c>
      <c r="I327" s="1607" t="s">
        <v>1206</v>
      </c>
      <c r="J327" s="1603" t="s">
        <v>1207</v>
      </c>
      <c r="K327" s="1608" t="s">
        <v>1208</v>
      </c>
      <c r="L327" s="1608" t="s">
        <v>1209</v>
      </c>
      <c r="M327" s="1608" t="s">
        <v>1210</v>
      </c>
      <c r="N327" s="1608" t="s">
        <v>1211</v>
      </c>
      <c r="O327" s="1609" t="s">
        <v>1212</v>
      </c>
      <c r="P327" s="1608" t="s">
        <v>1213</v>
      </c>
      <c r="Q327" s="1609" t="s">
        <v>1214</v>
      </c>
      <c r="R327" s="1603" t="s">
        <v>1215</v>
      </c>
      <c r="S327" s="1609" t="s">
        <v>1216</v>
      </c>
      <c r="T327" s="1609" t="s">
        <v>1217</v>
      </c>
      <c r="U327" s="1609" t="s">
        <v>1218</v>
      </c>
      <c r="V327" s="1609" t="s">
        <v>1219</v>
      </c>
      <c r="W327" s="1609" t="s">
        <v>1220</v>
      </c>
      <c r="X327" s="1609" t="s">
        <v>1221</v>
      </c>
      <c r="Y327" s="1609" t="s">
        <v>1222</v>
      </c>
      <c r="Z327" s="1609" t="s">
        <v>1223</v>
      </c>
      <c r="AA327" s="1610" t="s">
        <v>1224</v>
      </c>
      <c r="AB327" s="1604" t="s">
        <v>1225</v>
      </c>
      <c r="AC327" s="1604" t="s">
        <v>1226</v>
      </c>
      <c r="AD327" s="1611" t="s">
        <v>1227</v>
      </c>
    </row>
    <row r="328">
      <c r="A328" s="1612" t="s">
        <v>1275</v>
      </c>
      <c r="B328" s="1613" t="s">
        <v>1239</v>
      </c>
      <c r="C328" s="1613" t="s">
        <v>1230</v>
      </c>
      <c r="D328" s="1614">
        <v>2145.65</v>
      </c>
      <c r="E328" s="1615">
        <v>2</v>
      </c>
      <c r="F328" s="1614">
        <f t="shared" ref="F328:F331" si="44">E328*2200</f>
      </c>
      <c r="G328" s="1616">
        <f t="shared" ref="G328:G338" si="230">F328/D328</f>
      </c>
      <c r="H328" s="1616">
        <f t="shared" ref="H328:H338" si="290">D328/E328</f>
      </c>
      <c r="I328" s="1616">
        <f t="shared" ref="I328:I338" si="351">F328/E328</f>
      </c>
      <c r="J328" s="1617">
        <f t="shared" ref="J328:J338" si="25">D328/T328</f>
      </c>
      <c r="K328" s="1618">
        <f t="shared" ref="K328:K338" si="75">O328/S328*1</f>
      </c>
      <c r="L328" s="1618">
        <f t="shared" ref="L328:L338" si="109">T328/S328</f>
      </c>
      <c r="M328" s="1618">
        <f t="shared" ref="M328:M338" si="140">V328/S328</f>
      </c>
      <c r="N328" s="1618">
        <f t="shared" ref="N328:N338" si="200">W328/V328</f>
      </c>
      <c r="O328" s="1619">
        <f t="shared" ref="O328:O338" si="260">U328/P328</f>
      </c>
      <c r="P328" s="1620">
        <v>0.0143</v>
      </c>
      <c r="Q328" s="1619">
        <v>57</v>
      </c>
      <c r="R328" s="1617">
        <f t="shared" ref="R328:R337" si="320">(D328/S328)*1000</f>
      </c>
      <c r="S328" s="1621">
        <v>23386</v>
      </c>
      <c r="T328" s="1621">
        <v>396</v>
      </c>
      <c r="U328" s="1621">
        <v>79</v>
      </c>
      <c r="V328" s="1621">
        <v>404</v>
      </c>
      <c r="W328" s="1621">
        <v>56</v>
      </c>
      <c r="X328" s="1621">
        <v>2</v>
      </c>
      <c r="Y328" s="1621">
        <v>1</v>
      </c>
      <c r="Z328" s="1621">
        <v>22</v>
      </c>
      <c r="AA328" s="1617">
        <f t="shared" ref="AA328:AA338" si="382">AD328*1000/D328</f>
      </c>
      <c r="AB328" s="1622" t="s">
        <v>1231</v>
      </c>
      <c r="AC328" s="1622" t="s">
        <v>1258</v>
      </c>
      <c r="AD328" s="1622">
        <v>26</v>
      </c>
    </row>
    <row r="329">
      <c r="A329" s="1612"/>
      <c r="B329" s="1613" t="s">
        <v>1239</v>
      </c>
      <c r="C329" s="1613" t="s">
        <v>1233</v>
      </c>
      <c r="D329" s="1614">
        <v>3036.93</v>
      </c>
      <c r="E329" s="1615">
        <v>5</v>
      </c>
      <c r="F329" s="1614">
        <f t="shared" si="44"/>
      </c>
      <c r="G329" s="1616">
        <f t="shared" si="230"/>
      </c>
      <c r="H329" s="1649">
        <f t="shared" si="290"/>
      </c>
      <c r="I329" s="1649">
        <f t="shared" si="351"/>
      </c>
      <c r="J329" s="1617">
        <f t="shared" si="25"/>
      </c>
      <c r="K329" s="1618">
        <f t="shared" si="75"/>
      </c>
      <c r="L329" s="1618">
        <f t="shared" si="109"/>
      </c>
      <c r="M329" s="1618">
        <f t="shared" si="140"/>
      </c>
      <c r="N329" s="1618">
        <f t="shared" si="200"/>
      </c>
      <c r="O329" s="1619">
        <f t="shared" si="260"/>
      </c>
      <c r="P329" s="1620">
        <v>0.0248</v>
      </c>
      <c r="Q329" s="1619">
        <v>64</v>
      </c>
      <c r="R329" s="1617">
        <f t="shared" si="320"/>
      </c>
      <c r="S329" s="1621">
        <v>32589</v>
      </c>
      <c r="T329" s="1621">
        <v>535</v>
      </c>
      <c r="U329" s="1621">
        <v>123</v>
      </c>
      <c r="V329" s="1621">
        <v>568</v>
      </c>
      <c r="W329" s="1621">
        <v>77</v>
      </c>
      <c r="X329" s="1621">
        <v>4</v>
      </c>
      <c r="Y329" s="1621">
        <v>0</v>
      </c>
      <c r="Z329" s="1621">
        <v>26</v>
      </c>
      <c r="AA329" s="1617">
        <f t="shared" si="382"/>
      </c>
      <c r="AB329" s="1622" t="s">
        <v>1231</v>
      </c>
      <c r="AC329" s="1622" t="s">
        <v>1258</v>
      </c>
      <c r="AD329" s="1622">
        <v>42</v>
      </c>
    </row>
    <row r="330">
      <c r="A330" s="1612"/>
      <c r="B330" s="1613" t="s">
        <v>1239</v>
      </c>
      <c r="C330" s="1613" t="s">
        <v>1234</v>
      </c>
      <c r="D330" s="1614">
        <v>2810.02</v>
      </c>
      <c r="E330" s="1615">
        <v>2</v>
      </c>
      <c r="F330" s="1614">
        <f t="shared" si="44"/>
      </c>
      <c r="G330" s="1616">
        <f t="shared" si="230"/>
      </c>
      <c r="H330" s="1616">
        <f t="shared" si="290"/>
      </c>
      <c r="I330" s="1616">
        <f t="shared" si="351"/>
      </c>
      <c r="J330" s="1651">
        <f t="shared" si="25"/>
      </c>
      <c r="K330" s="1618">
        <f t="shared" si="75"/>
      </c>
      <c r="L330" s="1618">
        <f t="shared" si="109"/>
      </c>
      <c r="M330" s="1618">
        <f t="shared" si="140"/>
      </c>
      <c r="N330" s="1618">
        <f t="shared" si="200"/>
      </c>
      <c r="O330" s="1619">
        <f t="shared" si="260"/>
      </c>
      <c r="P330" s="1620">
        <v>0.0361</v>
      </c>
      <c r="Q330" s="1619">
        <v>64</v>
      </c>
      <c r="R330" s="1617">
        <f t="shared" si="320"/>
      </c>
      <c r="S330" s="1621">
        <v>29148</v>
      </c>
      <c r="T330" s="1621">
        <v>554</v>
      </c>
      <c r="U330" s="1621">
        <v>154</v>
      </c>
      <c r="V330" s="1621">
        <v>576</v>
      </c>
      <c r="W330" s="1621">
        <v>76</v>
      </c>
      <c r="X330" s="1621">
        <v>6</v>
      </c>
      <c r="Y330" s="1621">
        <v>0</v>
      </c>
      <c r="Z330" s="1621">
        <v>34</v>
      </c>
      <c r="AA330" s="1617">
        <f t="shared" si="382"/>
      </c>
      <c r="AB330" s="1622" t="s">
        <v>1231</v>
      </c>
      <c r="AC330" s="1622" t="s">
        <v>1258</v>
      </c>
      <c r="AD330" s="1622">
        <v>34</v>
      </c>
    </row>
    <row r="331">
      <c r="A331" s="1612"/>
      <c r="B331" s="1613" t="s">
        <v>1239</v>
      </c>
      <c r="C331" s="1613" t="s">
        <v>1235</v>
      </c>
      <c r="D331" s="1614">
        <v>2481.21</v>
      </c>
      <c r="E331" s="1615">
        <v>5</v>
      </c>
      <c r="F331" s="1614">
        <f t="shared" si="44"/>
      </c>
      <c r="G331" s="1652">
        <f t="shared" si="230"/>
      </c>
      <c r="H331" s="1652">
        <f t="shared" si="290"/>
      </c>
      <c r="I331" s="1652">
        <f t="shared" si="351"/>
      </c>
      <c r="J331" s="1617">
        <f t="shared" si="25"/>
      </c>
      <c r="K331" s="1618">
        <f t="shared" si="75"/>
      </c>
      <c r="L331" s="1618">
        <f t="shared" si="109"/>
      </c>
      <c r="M331" s="1618">
        <f t="shared" si="140"/>
      </c>
      <c r="N331" s="1618">
        <f t="shared" si="200"/>
      </c>
      <c r="O331" s="1619">
        <f t="shared" si="260"/>
      </c>
      <c r="P331" s="1620">
        <v>0.0363</v>
      </c>
      <c r="Q331" s="1619">
        <v>65</v>
      </c>
      <c r="R331" s="1617">
        <f t="shared" si="320"/>
      </c>
      <c r="S331" s="1621">
        <v>24329</v>
      </c>
      <c r="T331" s="1621">
        <v>572</v>
      </c>
      <c r="U331" s="1621">
        <v>140</v>
      </c>
      <c r="V331" s="1621">
        <v>579</v>
      </c>
      <c r="W331" s="1621">
        <v>96</v>
      </c>
      <c r="X331" s="1621">
        <v>7</v>
      </c>
      <c r="Y331" s="1621">
        <v>1</v>
      </c>
      <c r="Z331" s="1621">
        <v>27</v>
      </c>
      <c r="AA331" s="1617">
        <f t="shared" si="382"/>
      </c>
      <c r="AB331" s="1622" t="s">
        <v>1231</v>
      </c>
      <c r="AC331" s="1622" t="s">
        <v>1258</v>
      </c>
      <c r="AD331" s="1622">
        <v>28</v>
      </c>
    </row>
    <row r="332">
      <c r="A332" s="1612"/>
      <c r="B332" s="1623" t="s">
        <v>1238</v>
      </c>
      <c r="C332" s="1623"/>
      <c r="D332" s="1624">
        <f>SUM(D328:D331)</f>
      </c>
      <c r="E332" s="1647">
        <f>SUM(E328:E331)</f>
      </c>
      <c r="F332" s="1624">
        <f>SUM(F328:F331)</f>
      </c>
      <c r="G332" s="1625">
        <f t="shared" si="230"/>
      </c>
      <c r="H332" s="1625">
        <f t="shared" si="290"/>
      </c>
      <c r="I332" s="1625">
        <f t="shared" si="351"/>
      </c>
      <c r="J332" s="1625">
        <f t="shared" si="25"/>
      </c>
      <c r="K332" s="1626">
        <f t="shared" si="75"/>
      </c>
      <c r="L332" s="1626">
        <f t="shared" si="109"/>
      </c>
      <c r="M332" s="1626">
        <f t="shared" si="140"/>
      </c>
      <c r="N332" s="1626">
        <f t="shared" si="200"/>
      </c>
      <c r="O332" s="1627">
        <f t="shared" si="260"/>
      </c>
      <c r="P332" s="1626">
        <f>AVERAGE(P328:P331)</f>
      </c>
      <c r="Q332" s="1624">
        <f>AVERAGE(Q328:Q331)</f>
      </c>
      <c r="R332" s="1625">
        <f t="shared" si="320"/>
      </c>
      <c r="S332" s="1628">
        <f>SUM(S328:S331)</f>
      </c>
      <c r="T332" s="1628">
        <f>SUM(T328:T331)</f>
      </c>
      <c r="U332" s="1628">
        <f>SUM(U328:U331)</f>
      </c>
      <c r="V332" s="1628">
        <f>SUM(V328:V331)</f>
      </c>
      <c r="W332" s="1628">
        <f>SUM(W328:W331)</f>
      </c>
      <c r="X332" s="1628">
        <f>SUM(X328:X331)</f>
      </c>
      <c r="Y332" s="1628">
        <f>SUM(Y328:Y331)</f>
      </c>
      <c r="Z332" s="1628">
        <f>SUM(Z328:Z331)</f>
      </c>
      <c r="AA332" s="1629">
        <f t="shared" si="382"/>
      </c>
      <c r="AB332" s="1630"/>
      <c r="AC332" s="1630"/>
      <c r="AD332" s="1628">
        <f>SUM(AD328:AD331)</f>
      </c>
    </row>
    <row r="333">
      <c r="A333" s="1612"/>
      <c r="B333" s="1613" t="s">
        <v>1256</v>
      </c>
      <c r="C333" s="1631" t="s">
        <v>1237</v>
      </c>
      <c r="D333" s="1614">
        <v>2274.86</v>
      </c>
      <c r="E333" s="1615">
        <v>3</v>
      </c>
      <c r="F333" s="1614">
        <f t="shared" ref="F333:F336" si="45">E333*2200</f>
      </c>
      <c r="G333" s="1616">
        <f t="shared" si="230"/>
      </c>
      <c r="H333" s="1616">
        <f t="shared" si="290"/>
      </c>
      <c r="I333" s="1616">
        <f t="shared" si="351"/>
      </c>
      <c r="J333" s="1617">
        <f t="shared" si="25"/>
      </c>
      <c r="K333" s="1618">
        <f t="shared" si="75"/>
      </c>
      <c r="L333" s="1618">
        <f t="shared" si="109"/>
      </c>
      <c r="M333" s="1618">
        <f t="shared" si="140"/>
      </c>
      <c r="N333" s="1618">
        <f t="shared" si="200"/>
      </c>
      <c r="O333" s="1619">
        <f t="shared" si="260"/>
      </c>
      <c r="P333" s="1635">
        <v>0.031</v>
      </c>
      <c r="Q333" s="1619">
        <v>70</v>
      </c>
      <c r="R333" s="1617">
        <f t="shared" si="320"/>
      </c>
      <c r="S333" s="1621">
        <v>24991</v>
      </c>
      <c r="T333" s="1621">
        <v>431</v>
      </c>
      <c r="U333" s="1621">
        <v>122</v>
      </c>
      <c r="V333" s="1621">
        <v>452</v>
      </c>
      <c r="W333" s="1621">
        <v>94</v>
      </c>
      <c r="X333" s="1621">
        <v>9</v>
      </c>
      <c r="Y333" s="1621">
        <v>0</v>
      </c>
      <c r="Z333" s="1621">
        <v>37</v>
      </c>
      <c r="AA333" s="1617">
        <f t="shared" si="382"/>
      </c>
      <c r="AB333" s="1622" t="s">
        <v>1231</v>
      </c>
      <c r="AC333" s="1622" t="s">
        <v>1258</v>
      </c>
      <c r="AD333" s="1622">
        <v>27</v>
      </c>
    </row>
    <row r="334">
      <c r="A334" s="1612"/>
      <c r="B334" s="1613" t="s">
        <v>1256</v>
      </c>
      <c r="C334" s="1631" t="s">
        <v>1240</v>
      </c>
      <c r="D334" s="1614">
        <v>2762.26</v>
      </c>
      <c r="E334" s="1615">
        <v>2</v>
      </c>
      <c r="F334" s="1614">
        <f t="shared" si="45"/>
      </c>
      <c r="G334" s="1632">
        <f t="shared" si="230"/>
      </c>
      <c r="H334" s="1632">
        <f t="shared" si="290"/>
      </c>
      <c r="I334" s="1632">
        <f t="shared" si="351"/>
      </c>
      <c r="J334" s="1633">
        <f t="shared" si="25"/>
      </c>
      <c r="K334" s="1634">
        <f t="shared" si="75"/>
      </c>
      <c r="L334" s="1634">
        <f t="shared" si="109"/>
      </c>
      <c r="M334" s="1634">
        <f t="shared" si="140"/>
      </c>
      <c r="N334" s="1634">
        <f t="shared" si="200"/>
      </c>
      <c r="O334" s="1619">
        <f t="shared" si="260"/>
      </c>
      <c r="P334" s="1635">
        <v>0.0212</v>
      </c>
      <c r="Q334" s="1621">
        <v>71</v>
      </c>
      <c r="R334" s="1633">
        <f t="shared" si="320"/>
      </c>
      <c r="S334" s="1621">
        <v>28452</v>
      </c>
      <c r="T334" s="1621">
        <v>663</v>
      </c>
      <c r="U334" s="1621">
        <v>111</v>
      </c>
      <c r="V334" s="1621">
        <v>697</v>
      </c>
      <c r="W334" s="1621">
        <v>103</v>
      </c>
      <c r="X334" s="1621">
        <v>6</v>
      </c>
      <c r="Y334" s="1621">
        <v>3</v>
      </c>
      <c r="Z334" s="1621">
        <v>35</v>
      </c>
      <c r="AA334" s="1617">
        <f t="shared" si="382"/>
      </c>
      <c r="AB334" s="1622" t="s">
        <v>1231</v>
      </c>
      <c r="AC334" s="1622" t="s">
        <v>1258</v>
      </c>
      <c r="AD334" s="1622">
        <v>33</v>
      </c>
    </row>
    <row r="335">
      <c r="A335" s="1612"/>
      <c r="B335" s="1613" t="s">
        <v>1256</v>
      </c>
      <c r="C335" s="1631" t="s">
        <v>1241</v>
      </c>
      <c r="D335" s="1614">
        <v>3146.51</v>
      </c>
      <c r="E335" s="1615">
        <v>3</v>
      </c>
      <c r="F335" s="1614">
        <f t="shared" si="45"/>
      </c>
      <c r="G335" s="1632">
        <f t="shared" si="230"/>
      </c>
      <c r="H335" s="1632">
        <f t="shared" si="290"/>
      </c>
      <c r="I335" s="1632">
        <f t="shared" si="351"/>
      </c>
      <c r="J335" s="1633">
        <f t="shared" si="25"/>
      </c>
      <c r="K335" s="1634">
        <f t="shared" si="75"/>
      </c>
      <c r="L335" s="1634">
        <f t="shared" si="109"/>
      </c>
      <c r="M335" s="1634">
        <f t="shared" si="140"/>
      </c>
      <c r="N335" s="1634">
        <f t="shared" si="200"/>
      </c>
      <c r="O335" s="1619">
        <f t="shared" si="260"/>
      </c>
      <c r="P335" s="1635">
        <v>0.0213</v>
      </c>
      <c r="Q335" s="1621">
        <v>67</v>
      </c>
      <c r="R335" s="1633">
        <f t="shared" si="320"/>
      </c>
      <c r="S335" s="1621">
        <v>31495</v>
      </c>
      <c r="T335" s="1621">
        <v>747</v>
      </c>
      <c r="U335" s="1621">
        <v>116</v>
      </c>
      <c r="V335" s="1621">
        <v>764</v>
      </c>
      <c r="W335" s="1621">
        <v>92</v>
      </c>
      <c r="X335" s="1621">
        <v>19</v>
      </c>
      <c r="Y335" s="1621">
        <v>0</v>
      </c>
      <c r="Z335" s="1621">
        <v>39</v>
      </c>
      <c r="AA335" s="1617">
        <f t="shared" si="382"/>
      </c>
      <c r="AB335" s="1622" t="s">
        <v>1231</v>
      </c>
      <c r="AC335" s="1622" t="s">
        <v>1258</v>
      </c>
      <c r="AD335" s="1622">
        <v>27</v>
      </c>
    </row>
    <row r="336">
      <c r="A336" s="1612"/>
      <c r="B336" s="1613" t="s">
        <v>1256</v>
      </c>
      <c r="C336" s="1631" t="s">
        <v>1242</v>
      </c>
      <c r="D336" s="1614">
        <v>1346.25</v>
      </c>
      <c r="E336" s="1615">
        <v>1</v>
      </c>
      <c r="F336" s="1614">
        <f t="shared" si="45"/>
      </c>
      <c r="G336" s="1632">
        <f t="shared" si="230"/>
      </c>
      <c r="H336" s="1632">
        <f t="shared" si="290"/>
      </c>
      <c r="I336" s="1632">
        <f t="shared" si="351"/>
      </c>
      <c r="J336" s="1633">
        <f t="shared" si="25"/>
      </c>
      <c r="K336" s="1634">
        <f t="shared" si="75"/>
      </c>
      <c r="L336" s="1634">
        <f t="shared" si="109"/>
      </c>
      <c r="M336" s="1634">
        <f t="shared" si="140"/>
      </c>
      <c r="N336" s="1634">
        <f t="shared" si="200"/>
      </c>
      <c r="O336" s="1619">
        <f t="shared" si="260"/>
      </c>
      <c r="P336" s="1635">
        <v>0.0335</v>
      </c>
      <c r="Q336" s="1621">
        <v>67</v>
      </c>
      <c r="R336" s="1633">
        <f t="shared" si="320"/>
      </c>
      <c r="S336" s="1621">
        <v>16453</v>
      </c>
      <c r="T336" s="1621">
        <v>391</v>
      </c>
      <c r="U336" s="1621">
        <v>83</v>
      </c>
      <c r="V336" s="1621">
        <v>417</v>
      </c>
      <c r="W336" s="1621">
        <v>37</v>
      </c>
      <c r="X336" s="1621">
        <v>5</v>
      </c>
      <c r="Y336" s="1621">
        <v>1</v>
      </c>
      <c r="Z336" s="1621">
        <v>9</v>
      </c>
      <c r="AA336" s="1617">
        <f t="shared" si="382"/>
      </c>
      <c r="AB336" s="1622" t="s">
        <v>1231</v>
      </c>
      <c r="AC336" s="1622" t="s">
        <v>1258</v>
      </c>
      <c r="AD336" s="1622">
        <v>19</v>
      </c>
    </row>
    <row r="337">
      <c r="A337" s="1612"/>
      <c r="B337" s="1623" t="s">
        <v>1238</v>
      </c>
      <c r="C337" s="1623"/>
      <c r="D337" s="1624">
        <f>SUM(D333:D336)</f>
      </c>
      <c r="E337" s="1624">
        <f>SUM(E333:E336)</f>
      </c>
      <c r="F337" s="1624">
        <f>SUM(F333:F336)</f>
      </c>
      <c r="G337" s="1625">
        <f t="shared" si="230"/>
      </c>
      <c r="H337" s="1625">
        <f t="shared" si="290"/>
      </c>
      <c r="I337" s="1625">
        <f t="shared" si="351"/>
      </c>
      <c r="J337" s="1625">
        <f t="shared" si="25"/>
      </c>
      <c r="K337" s="1626">
        <f t="shared" si="75"/>
      </c>
      <c r="L337" s="1626">
        <f t="shared" si="109"/>
      </c>
      <c r="M337" s="1626">
        <f t="shared" si="140"/>
      </c>
      <c r="N337" s="1626">
        <f t="shared" si="200"/>
      </c>
      <c r="O337" s="1627">
        <f t="shared" si="260"/>
      </c>
      <c r="P337" s="1626">
        <f>AVERAGE(P333:P336)</f>
      </c>
      <c r="Q337" s="1624">
        <f>AVERAGE(Q333:Q336)</f>
      </c>
      <c r="R337" s="1624">
        <f t="shared" si="320"/>
      </c>
      <c r="S337" s="1627">
        <f>SUM(S333:S336)</f>
      </c>
      <c r="T337" s="1627">
        <f>SUM(T333:T336)</f>
      </c>
      <c r="U337" s="1627">
        <f>SUM(U333:U336)</f>
      </c>
      <c r="V337" s="1627">
        <f>SUM(V333:V336)</f>
      </c>
      <c r="W337" s="1627">
        <f>SUM(W333:W336)</f>
      </c>
      <c r="X337" s="1627">
        <f>SUM(X333:X336)</f>
      </c>
      <c r="Y337" s="1627">
        <f>SUM(Y333:Y336)</f>
      </c>
      <c r="Z337" s="1627">
        <f>SUM(Z333:Z336)</f>
      </c>
      <c r="AA337" s="1629">
        <f t="shared" si="382"/>
      </c>
      <c r="AB337" s="1630"/>
      <c r="AC337" s="1630"/>
      <c r="AD337" s="1636">
        <f>SUM(AD333:AD336)</f>
      </c>
    </row>
    <row r="338">
      <c r="A338" s="1612"/>
      <c r="B338" s="1637" t="s">
        <v>1243</v>
      </c>
      <c r="C338" s="1637"/>
      <c r="D338" s="1638">
        <f>D337+D332</f>
      </c>
      <c r="E338" s="1638">
        <f>E337+E332</f>
      </c>
      <c r="F338" s="1638">
        <f>F337+F332</f>
      </c>
      <c r="G338" s="1639">
        <f t="shared" si="230"/>
      </c>
      <c r="H338" s="1639">
        <f t="shared" si="290"/>
      </c>
      <c r="I338" s="1639">
        <f t="shared" si="351"/>
      </c>
      <c r="J338" s="1639">
        <f t="shared" si="25"/>
      </c>
      <c r="K338" s="1640">
        <f t="shared" si="75"/>
      </c>
      <c r="L338" s="1640">
        <f t="shared" si="109"/>
      </c>
      <c r="M338" s="1640">
        <f t="shared" si="140"/>
      </c>
      <c r="N338" s="1640">
        <f t="shared" si="200"/>
      </c>
      <c r="O338" s="1641">
        <f t="shared" si="260"/>
      </c>
      <c r="P338" s="1643">
        <f>(P337+P332)/2</f>
      </c>
      <c r="Q338" s="1643">
        <f>(Q337+Q332)/2</f>
      </c>
      <c r="R338" s="1638">
        <f>(R337+R332)/2</f>
      </c>
      <c r="S338" s="1641">
        <f>S337+S332</f>
      </c>
      <c r="T338" s="1641">
        <f>T337+T332</f>
      </c>
      <c r="U338" s="1641">
        <f>U337+U332</f>
      </c>
      <c r="V338" s="1641">
        <f>V337+V332</f>
      </c>
      <c r="W338" s="1641">
        <f>W337+W332</f>
      </c>
      <c r="X338" s="1641">
        <f>X337+X332</f>
      </c>
      <c r="Y338" s="1641">
        <f>Y337+Y332</f>
      </c>
      <c r="Z338" s="1641">
        <f>Z337+Z332</f>
      </c>
      <c r="AA338" s="1644">
        <f t="shared" si="382"/>
      </c>
      <c r="AB338" s="1645"/>
      <c r="AC338" s="1645"/>
      <c r="AD338" s="1646">
        <f>AD332+AD337</f>
      </c>
    </row>
    <row r="339">
      <c r="A339" s="1601" t="s">
        <v>1195</v>
      </c>
      <c r="B339" s="1601" t="s">
        <v>1196</v>
      </c>
      <c r="C339" s="1601"/>
      <c r="D339" s="1602" t="s">
        <v>1197</v>
      </c>
      <c r="E339" s="1602"/>
      <c r="F339" s="1602"/>
      <c r="G339" s="1602"/>
      <c r="H339" s="1602"/>
      <c r="I339" s="1602"/>
      <c r="J339" s="1603" t="s">
        <v>1198</v>
      </c>
      <c r="K339" s="1603"/>
      <c r="L339" s="1603"/>
      <c r="M339" s="1603"/>
      <c r="N339" s="1603"/>
      <c r="O339" s="1603"/>
      <c r="P339" s="1603"/>
      <c r="Q339" s="1603"/>
      <c r="R339" s="1603"/>
      <c r="S339" s="1603"/>
      <c r="T339" s="1603"/>
      <c r="U339" s="1603"/>
      <c r="V339" s="1603"/>
      <c r="W339" s="1603"/>
      <c r="X339" s="1603"/>
      <c r="Y339" s="1603"/>
      <c r="Z339" s="1603"/>
      <c r="AA339" s="1603"/>
      <c r="AB339" s="1603"/>
      <c r="AC339" s="1603"/>
      <c r="AD339" s="1604"/>
    </row>
    <row r="340">
      <c r="A340" s="1601"/>
      <c r="B340" s="1601" t="s">
        <v>1199</v>
      </c>
      <c r="C340" s="1601" t="s">
        <v>1200</v>
      </c>
      <c r="D340" s="1602" t="s">
        <v>1201</v>
      </c>
      <c r="E340" s="1605" t="s">
        <v>1202</v>
      </c>
      <c r="F340" s="1606" t="s">
        <v>1203</v>
      </c>
      <c r="G340" s="1607" t="s">
        <v>1204</v>
      </c>
      <c r="H340" s="1607" t="s">
        <v>1205</v>
      </c>
      <c r="I340" s="1607" t="s">
        <v>1206</v>
      </c>
      <c r="J340" s="1603" t="s">
        <v>1207</v>
      </c>
      <c r="K340" s="1608" t="s">
        <v>1208</v>
      </c>
      <c r="L340" s="1608" t="s">
        <v>1209</v>
      </c>
      <c r="M340" s="1608" t="s">
        <v>1210</v>
      </c>
      <c r="N340" s="1608" t="s">
        <v>1211</v>
      </c>
      <c r="O340" s="1609" t="s">
        <v>1212</v>
      </c>
      <c r="P340" s="1608" t="s">
        <v>1213</v>
      </c>
      <c r="Q340" s="1609" t="s">
        <v>1214</v>
      </c>
      <c r="R340" s="1603" t="s">
        <v>1215</v>
      </c>
      <c r="S340" s="1609" t="s">
        <v>1216</v>
      </c>
      <c r="T340" s="1609" t="s">
        <v>1217</v>
      </c>
      <c r="U340" s="1609" t="s">
        <v>1218</v>
      </c>
      <c r="V340" s="1609" t="s">
        <v>1219</v>
      </c>
      <c r="W340" s="1609" t="s">
        <v>1220</v>
      </c>
      <c r="X340" s="1609" t="s">
        <v>1221</v>
      </c>
      <c r="Y340" s="1609" t="s">
        <v>1222</v>
      </c>
      <c r="Z340" s="1609" t="s">
        <v>1223</v>
      </c>
      <c r="AA340" s="1610" t="s">
        <v>1224</v>
      </c>
      <c r="AB340" s="1604" t="s">
        <v>1225</v>
      </c>
      <c r="AC340" s="1604" t="s">
        <v>1226</v>
      </c>
      <c r="AD340" s="1611" t="s">
        <v>1227</v>
      </c>
    </row>
    <row r="341">
      <c r="A341" s="1612" t="s">
        <v>1276</v>
      </c>
      <c r="B341" s="1613" t="s">
        <v>1256</v>
      </c>
      <c r="C341" s="1613" t="s">
        <v>1230</v>
      </c>
      <c r="D341" s="1614">
        <v>1919.75</v>
      </c>
      <c r="E341" s="1615">
        <v>1</v>
      </c>
      <c r="F341" s="1614">
        <f t="shared" ref="F341:F343" si="46">E341*2200</f>
      </c>
      <c r="G341" s="1616">
        <f t="shared" ref="G341:G349" si="231">F341/D341</f>
      </c>
      <c r="H341" s="1616">
        <f t="shared" ref="H341:H349" si="291">D341/E341</f>
      </c>
      <c r="I341" s="1616">
        <f t="shared" ref="I341:I349" si="352">F341/E341</f>
      </c>
      <c r="J341" s="1617">
        <f t="shared" ref="J341:J349" si="26">D341/T341</f>
      </c>
      <c r="K341" s="1618">
        <f t="shared" ref="K341:K349" si="76">O341/S341*1</f>
      </c>
      <c r="L341" s="1618">
        <f t="shared" ref="L341:L349" si="110">T341/S341</f>
      </c>
      <c r="M341" s="1618">
        <f t="shared" ref="M341:M349" si="141">V341/S341</f>
      </c>
      <c r="N341" s="1618">
        <f t="shared" ref="N341:N349" si="201">W341/V341</f>
      </c>
      <c r="O341" s="1619">
        <f t="shared" ref="O341:O349" si="261">U341/P341</f>
      </c>
      <c r="P341" s="1620">
        <v>0.0242</v>
      </c>
      <c r="Q341" s="1619">
        <v>70</v>
      </c>
      <c r="R341" s="1617">
        <f t="shared" ref="R341:R348" si="321">(D341/S341)*1000</f>
      </c>
      <c r="S341" s="1621">
        <v>20530</v>
      </c>
      <c r="T341" s="1621">
        <v>341</v>
      </c>
      <c r="U341" s="1621">
        <v>79</v>
      </c>
      <c r="V341" s="1621">
        <v>348</v>
      </c>
      <c r="W341" s="1621">
        <v>66</v>
      </c>
      <c r="X341" s="1621">
        <v>3</v>
      </c>
      <c r="Y341" s="1621">
        <v>3</v>
      </c>
      <c r="Z341" s="1621">
        <v>18</v>
      </c>
      <c r="AA341" s="1617">
        <f t="shared" ref="AA341:AA349" si="383">AD341*1000/D341</f>
      </c>
      <c r="AB341" s="1622" t="s">
        <v>1231</v>
      </c>
      <c r="AC341" s="1622" t="s">
        <v>1258</v>
      </c>
      <c r="AD341" s="1622">
        <v>24</v>
      </c>
    </row>
    <row r="342">
      <c r="A342" s="1612"/>
      <c r="B342" s="1613" t="s">
        <v>1256</v>
      </c>
      <c r="C342" s="1613" t="s">
        <v>1233</v>
      </c>
      <c r="D342" s="1614">
        <v>1794.64</v>
      </c>
      <c r="E342" s="1615">
        <v>0</v>
      </c>
      <c r="F342" s="1614">
        <f t="shared" si="46"/>
      </c>
      <c r="G342" s="1616">
        <f t="shared" si="231"/>
      </c>
      <c r="H342" s="1649">
        <f t="shared" si="291"/>
      </c>
      <c r="I342" s="1649">
        <f t="shared" si="352"/>
      </c>
      <c r="J342" s="1617">
        <f t="shared" si="26"/>
      </c>
      <c r="K342" s="1618">
        <f t="shared" si="76"/>
      </c>
      <c r="L342" s="1618">
        <f t="shared" si="110"/>
      </c>
      <c r="M342" s="1618">
        <f t="shared" si="141"/>
      </c>
      <c r="N342" s="1618">
        <f t="shared" si="201"/>
      </c>
      <c r="O342" s="1619">
        <f t="shared" si="261"/>
      </c>
      <c r="P342" s="1620">
        <v>0.0274</v>
      </c>
      <c r="Q342" s="1619">
        <v>77</v>
      </c>
      <c r="R342" s="1617">
        <f t="shared" si="321"/>
      </c>
      <c r="S342" s="1621">
        <v>18237</v>
      </c>
      <c r="T342" s="1621">
        <v>320</v>
      </c>
      <c r="U342" s="1621">
        <v>68</v>
      </c>
      <c r="V342" s="1621">
        <v>332</v>
      </c>
      <c r="W342" s="1621">
        <v>62</v>
      </c>
      <c r="X342" s="1621">
        <v>7</v>
      </c>
      <c r="Y342" s="1621">
        <v>1</v>
      </c>
      <c r="Z342" s="1621">
        <v>17</v>
      </c>
      <c r="AA342" s="1617">
        <f t="shared" si="383"/>
      </c>
      <c r="AB342" s="1622" t="s">
        <v>1231</v>
      </c>
      <c r="AC342" s="1622" t="s">
        <v>1258</v>
      </c>
      <c r="AD342" s="1622">
        <v>23</v>
      </c>
    </row>
    <row r="343">
      <c r="A343" s="1612"/>
      <c r="B343" s="1613" t="s">
        <v>1256</v>
      </c>
      <c r="C343" s="1613" t="s">
        <v>1234</v>
      </c>
      <c r="D343" s="1614">
        <v>1231.34</v>
      </c>
      <c r="E343" s="1615">
        <v>1</v>
      </c>
      <c r="F343" s="1614">
        <f t="shared" si="46"/>
      </c>
      <c r="G343" s="1616">
        <f t="shared" si="231"/>
      </c>
      <c r="H343" s="1616">
        <f t="shared" si="291"/>
      </c>
      <c r="I343" s="1616">
        <f t="shared" si="352"/>
      </c>
      <c r="J343" s="1651">
        <f t="shared" si="26"/>
      </c>
      <c r="K343" s="1618">
        <f t="shared" si="76"/>
      </c>
      <c r="L343" s="1618">
        <f t="shared" si="110"/>
      </c>
      <c r="M343" s="1618">
        <f t="shared" si="141"/>
      </c>
      <c r="N343" s="1618">
        <f t="shared" si="201"/>
      </c>
      <c r="O343" s="1619">
        <f t="shared" si="261"/>
      </c>
      <c r="P343" s="1620">
        <v>0.0361</v>
      </c>
      <c r="Q343" s="1619">
        <v>79</v>
      </c>
      <c r="R343" s="1617">
        <f t="shared" si="321"/>
      </c>
      <c r="S343" s="1621">
        <v>11744</v>
      </c>
      <c r="T343" s="1621">
        <v>252</v>
      </c>
      <c r="U343" s="1621">
        <v>69</v>
      </c>
      <c r="V343" s="1621">
        <v>269</v>
      </c>
      <c r="W343" s="1621">
        <v>61</v>
      </c>
      <c r="X343" s="1621">
        <v>9</v>
      </c>
      <c r="Y343" s="1621">
        <v>0</v>
      </c>
      <c r="Z343" s="1621">
        <v>14</v>
      </c>
      <c r="AA343" s="1617">
        <f t="shared" si="383"/>
      </c>
      <c r="AB343" s="1622" t="s">
        <v>1231</v>
      </c>
      <c r="AC343" s="1622" t="s">
        <v>1258</v>
      </c>
      <c r="AD343" s="1622">
        <v>18</v>
      </c>
    </row>
    <row r="344">
      <c r="A344" s="1612"/>
      <c r="B344" s="1623" t="s">
        <v>1238</v>
      </c>
      <c r="C344" s="1623"/>
      <c r="D344" s="1624">
        <f>SUM(D341:D343)</f>
      </c>
      <c r="E344" s="1647">
        <f>SUM(E341:E343)</f>
      </c>
      <c r="F344" s="1624">
        <f>SUM(F341:F343)</f>
      </c>
      <c r="G344" s="1625">
        <f t="shared" si="231"/>
      </c>
      <c r="H344" s="1625">
        <f t="shared" si="291"/>
      </c>
      <c r="I344" s="1625">
        <f t="shared" si="352"/>
      </c>
      <c r="J344" s="1625">
        <f t="shared" si="26"/>
      </c>
      <c r="K344" s="1626">
        <f t="shared" si="76"/>
      </c>
      <c r="L344" s="1626">
        <f t="shared" si="110"/>
      </c>
      <c r="M344" s="1626">
        <f t="shared" si="141"/>
      </c>
      <c r="N344" s="1626">
        <f t="shared" si="201"/>
      </c>
      <c r="O344" s="1627">
        <f t="shared" si="261"/>
      </c>
      <c r="P344" s="1626">
        <f>AVERAGE(P341:P343)</f>
      </c>
      <c r="Q344" s="1624">
        <f>AVERAGE(Q341:Q343)</f>
      </c>
      <c r="R344" s="1625">
        <f t="shared" si="321"/>
      </c>
      <c r="S344" s="1628">
        <f>SUM(S341:S343)</f>
      </c>
      <c r="T344" s="1628">
        <f>SUM(T341:T343)</f>
      </c>
      <c r="U344" s="1628">
        <f>SUM(U341:U343)</f>
      </c>
      <c r="V344" s="1628">
        <f>SUM(V341:V343)</f>
      </c>
      <c r="W344" s="1628">
        <f>SUM(W341:W343)</f>
      </c>
      <c r="X344" s="1628">
        <f>SUM(X341:X343)</f>
      </c>
      <c r="Y344" s="1628">
        <f>SUM(Y341:Y343)</f>
      </c>
      <c r="Z344" s="1628">
        <f>SUM(Z341:Z343)</f>
      </c>
      <c r="AA344" s="1629">
        <f t="shared" si="383"/>
      </c>
      <c r="AB344" s="1630"/>
      <c r="AC344" s="1630"/>
      <c r="AD344" s="1628">
        <f>SUM(AD341:AD343)</f>
      </c>
    </row>
    <row r="345">
      <c r="A345" s="1612"/>
      <c r="B345" s="1613" t="s">
        <v>1239</v>
      </c>
      <c r="C345" s="1613" t="s">
        <v>1235</v>
      </c>
      <c r="D345" s="1614">
        <v>1253.06</v>
      </c>
      <c r="E345" s="1615">
        <v>0</v>
      </c>
      <c r="F345" s="1614">
        <f t="shared" ref="F345:F347" si="47">E345*2200</f>
      </c>
      <c r="G345" s="1616">
        <f t="shared" si="231"/>
      </c>
      <c r="H345" s="1616">
        <f t="shared" si="291"/>
      </c>
      <c r="I345" s="1616">
        <f t="shared" si="352"/>
      </c>
      <c r="J345" s="1617">
        <f t="shared" si="26"/>
      </c>
      <c r="K345" s="1618">
        <f t="shared" si="76"/>
      </c>
      <c r="L345" s="1618">
        <f t="shared" si="110"/>
      </c>
      <c r="M345" s="1618">
        <f t="shared" si="141"/>
      </c>
      <c r="N345" s="1618">
        <f t="shared" si="201"/>
      </c>
      <c r="O345" s="1619">
        <f t="shared" si="261"/>
      </c>
      <c r="P345" s="1635">
        <v>0.0518</v>
      </c>
      <c r="Q345" s="1619">
        <v>51</v>
      </c>
      <c r="R345" s="1617">
        <f t="shared" si="321"/>
      </c>
      <c r="S345" s="1621">
        <v>11135</v>
      </c>
      <c r="T345" s="1621">
        <v>197</v>
      </c>
      <c r="U345" s="1621">
        <v>45</v>
      </c>
      <c r="V345" s="1621">
        <v>184</v>
      </c>
      <c r="W345" s="1621">
        <v>18</v>
      </c>
      <c r="X345" s="1621">
        <v>2</v>
      </c>
      <c r="Y345" s="1621">
        <v>1</v>
      </c>
      <c r="Z345" s="1621">
        <v>11</v>
      </c>
      <c r="AA345" s="1617">
        <f t="shared" si="383"/>
      </c>
      <c r="AB345" s="1622" t="s">
        <v>1231</v>
      </c>
      <c r="AC345" s="1622" t="s">
        <v>1258</v>
      </c>
      <c r="AD345" s="1622">
        <v>6</v>
      </c>
    </row>
    <row customHeight="true" ht="18.452380952380953" r="346">
      <c r="A346" s="1612"/>
      <c r="B346" s="1613" t="s">
        <v>1239</v>
      </c>
      <c r="C346" s="1631" t="s">
        <v>1237</v>
      </c>
      <c r="D346" s="1614">
        <v>1748.84</v>
      </c>
      <c r="E346" s="1615">
        <v>0</v>
      </c>
      <c r="F346" s="1614">
        <f t="shared" si="47"/>
      </c>
      <c r="G346" s="1616">
        <f t="shared" si="231"/>
      </c>
      <c r="H346" s="1616">
        <f t="shared" si="291"/>
      </c>
      <c r="I346" s="1616">
        <f t="shared" si="352"/>
      </c>
      <c r="J346" s="1617">
        <f t="shared" si="26"/>
      </c>
      <c r="K346" s="1618">
        <f t="shared" si="76"/>
      </c>
      <c r="L346" s="1618">
        <f t="shared" si="110"/>
      </c>
      <c r="M346" s="1618">
        <f t="shared" si="141"/>
      </c>
      <c r="N346" s="1618">
        <f t="shared" si="201"/>
      </c>
      <c r="O346" s="1619">
        <f t="shared" si="261"/>
      </c>
      <c r="P346" s="1635">
        <v>0.0401</v>
      </c>
      <c r="Q346" s="1619">
        <v>56</v>
      </c>
      <c r="R346" s="1617">
        <f t="shared" si="321"/>
      </c>
      <c r="S346" s="1621">
        <v>17152</v>
      </c>
      <c r="T346" s="1621">
        <v>334</v>
      </c>
      <c r="U346" s="1621">
        <v>70</v>
      </c>
      <c r="V346" s="1621">
        <v>336</v>
      </c>
      <c r="W346" s="1621">
        <v>39</v>
      </c>
      <c r="X346" s="1621">
        <v>2</v>
      </c>
      <c r="Y346" s="1621">
        <v>2</v>
      </c>
      <c r="Z346" s="1621">
        <v>21</v>
      </c>
      <c r="AA346" s="1617">
        <f t="shared" si="383"/>
      </c>
      <c r="AB346" s="1622" t="s">
        <v>1231</v>
      </c>
      <c r="AC346" s="1622" t="s">
        <v>1258</v>
      </c>
      <c r="AD346" s="1622">
        <v>27</v>
      </c>
    </row>
    <row r="347">
      <c r="A347" s="1612"/>
      <c r="B347" s="1613" t="s">
        <v>1239</v>
      </c>
      <c r="C347" s="1631" t="s">
        <v>1240</v>
      </c>
      <c r="D347" s="1614">
        <v>1420.15</v>
      </c>
      <c r="E347" s="1615">
        <v>2</v>
      </c>
      <c r="F347" s="1614">
        <f t="shared" si="47"/>
      </c>
      <c r="G347" s="1632">
        <f t="shared" si="231"/>
      </c>
      <c r="H347" s="1632">
        <f t="shared" si="291"/>
      </c>
      <c r="I347" s="1632">
        <f t="shared" si="352"/>
      </c>
      <c r="J347" s="1633">
        <f t="shared" si="26"/>
      </c>
      <c r="K347" s="1634">
        <f t="shared" si="76"/>
      </c>
      <c r="L347" s="1634">
        <f t="shared" si="110"/>
      </c>
      <c r="M347" s="1634">
        <f t="shared" si="141"/>
      </c>
      <c r="N347" s="1634">
        <f t="shared" si="201"/>
      </c>
      <c r="O347" s="1619">
        <f t="shared" si="261"/>
      </c>
      <c r="P347" s="1635">
        <v>0.0324</v>
      </c>
      <c r="Q347" s="1621">
        <v>67</v>
      </c>
      <c r="R347" s="1633">
        <f t="shared" si="321"/>
      </c>
      <c r="S347" s="1621">
        <v>15693</v>
      </c>
      <c r="T347" s="1621">
        <v>334</v>
      </c>
      <c r="U347" s="1621">
        <v>66</v>
      </c>
      <c r="V347" s="1621">
        <v>350</v>
      </c>
      <c r="W347" s="1621">
        <v>79</v>
      </c>
      <c r="X347" s="1621">
        <v>4</v>
      </c>
      <c r="Y347" s="1621">
        <v>0</v>
      </c>
      <c r="Z347" s="1621">
        <v>18</v>
      </c>
      <c r="AA347" s="1617">
        <f t="shared" si="383"/>
      </c>
      <c r="AB347" s="1622" t="s">
        <v>1231</v>
      </c>
      <c r="AC347" s="1622" t="s">
        <v>1258</v>
      </c>
      <c r="AD347" s="1622">
        <v>23</v>
      </c>
    </row>
    <row r="348">
      <c r="A348" s="1612"/>
      <c r="B348" s="1623" t="s">
        <v>1238</v>
      </c>
      <c r="C348" s="1623"/>
      <c r="D348" s="1624">
        <f>SUM(D345:D347)</f>
      </c>
      <c r="E348" s="1624">
        <f>SUM(E345:E347)</f>
      </c>
      <c r="F348" s="1624">
        <f>SUM(F345:F347)</f>
      </c>
      <c r="G348" s="1625">
        <f t="shared" si="231"/>
      </c>
      <c r="H348" s="1625">
        <f t="shared" si="291"/>
      </c>
      <c r="I348" s="1625">
        <f t="shared" si="352"/>
      </c>
      <c r="J348" s="1625">
        <f t="shared" si="26"/>
      </c>
      <c r="K348" s="1626">
        <f t="shared" si="76"/>
      </c>
      <c r="L348" s="1626">
        <f t="shared" si="110"/>
      </c>
      <c r="M348" s="1626">
        <f t="shared" si="141"/>
      </c>
      <c r="N348" s="1626">
        <f t="shared" si="201"/>
      </c>
      <c r="O348" s="1627">
        <f t="shared" si="261"/>
      </c>
      <c r="P348" s="1626">
        <f>AVERAGE(P345:P347)</f>
      </c>
      <c r="Q348" s="1624">
        <f>AVERAGE(Q345:Q347)</f>
      </c>
      <c r="R348" s="1624">
        <f t="shared" si="321"/>
      </c>
      <c r="S348" s="1627">
        <f>SUM(S345:S347)</f>
      </c>
      <c r="T348" s="1627">
        <f>SUM(T345:T347)</f>
      </c>
      <c r="U348" s="1627">
        <f>SUM(U345:U347)</f>
      </c>
      <c r="V348" s="1627">
        <f>SUM(V345:V347)</f>
      </c>
      <c r="W348" s="1627">
        <f>SUM(W345:W347)</f>
      </c>
      <c r="X348" s="1627">
        <f>SUM(X345:X347)</f>
      </c>
      <c r="Y348" s="1627">
        <f>SUM(Y345:Y347)</f>
      </c>
      <c r="Z348" s="1627">
        <f>SUM(Z345:Z347)</f>
      </c>
      <c r="AA348" s="1629">
        <f t="shared" si="383"/>
      </c>
      <c r="AB348" s="1630"/>
      <c r="AC348" s="1630"/>
      <c r="AD348" s="1636">
        <f>SUM(AD345:AD347)</f>
      </c>
    </row>
    <row r="349">
      <c r="A349" s="1612"/>
      <c r="B349" s="1637" t="s">
        <v>1243</v>
      </c>
      <c r="C349" s="1637"/>
      <c r="D349" s="1638">
        <f>D348+D344</f>
      </c>
      <c r="E349" s="1638">
        <f>E348+E344</f>
      </c>
      <c r="F349" s="1638">
        <f>F348+F344</f>
      </c>
      <c r="G349" s="1639">
        <f t="shared" si="231"/>
      </c>
      <c r="H349" s="1639">
        <f t="shared" si="291"/>
      </c>
      <c r="I349" s="1639">
        <f t="shared" si="352"/>
      </c>
      <c r="J349" s="1639">
        <f t="shared" si="26"/>
      </c>
      <c r="K349" s="1640">
        <f t="shared" si="76"/>
      </c>
      <c r="L349" s="1640">
        <f t="shared" si="110"/>
      </c>
      <c r="M349" s="1640">
        <f t="shared" si="141"/>
      </c>
      <c r="N349" s="1640">
        <f t="shared" si="201"/>
      </c>
      <c r="O349" s="1641">
        <f t="shared" si="261"/>
      </c>
      <c r="P349" s="1643">
        <f>(P348+P344)/2</f>
      </c>
      <c r="Q349" s="1643">
        <f>(Q348+Q344)/2</f>
      </c>
      <c r="R349" s="1638">
        <f>(R348+R344)/2</f>
      </c>
      <c r="S349" s="1641">
        <f>S348+S344</f>
      </c>
      <c r="T349" s="1641">
        <f>T348+T344</f>
      </c>
      <c r="U349" s="1641">
        <f>U348+U344</f>
      </c>
      <c r="V349" s="1641">
        <f>V348+V344</f>
      </c>
      <c r="W349" s="1641">
        <f>W348+W344</f>
      </c>
      <c r="X349" s="1641">
        <f>X348+X344</f>
      </c>
      <c r="Y349" s="1641">
        <f>Y348+Y344</f>
      </c>
      <c r="Z349" s="1641">
        <f>Z348+Z344</f>
      </c>
      <c r="AA349" s="1644">
        <f t="shared" si="383"/>
      </c>
      <c r="AB349" s="1645"/>
      <c r="AC349" s="1645"/>
      <c r="AD349" s="1646">
        <f>AD344+AD348</f>
      </c>
    </row>
    <row r="350">
      <c r="A350" s="1601" t="s">
        <v>1195</v>
      </c>
      <c r="B350" s="1601" t="s">
        <v>1196</v>
      </c>
      <c r="C350" s="1601"/>
      <c r="D350" s="1602" t="s">
        <v>1197</v>
      </c>
      <c r="E350" s="1602"/>
      <c r="F350" s="1602"/>
      <c r="G350" s="1602"/>
      <c r="H350" s="1602"/>
      <c r="I350" s="1602"/>
      <c r="J350" s="1603" t="s">
        <v>1198</v>
      </c>
      <c r="K350" s="1603"/>
      <c r="L350" s="1603"/>
      <c r="M350" s="1603"/>
      <c r="N350" s="1603"/>
      <c r="O350" s="1603"/>
      <c r="P350" s="1603"/>
      <c r="Q350" s="1603"/>
      <c r="R350" s="1603"/>
      <c r="S350" s="1603"/>
      <c r="T350" s="1603"/>
      <c r="U350" s="1603"/>
      <c r="V350" s="1603"/>
      <c r="W350" s="1603"/>
      <c r="X350" s="1603"/>
      <c r="Y350" s="1603"/>
      <c r="Z350" s="1603"/>
      <c r="AA350" s="1603"/>
      <c r="AB350" s="1603"/>
      <c r="AC350" s="1603"/>
      <c r="AD350" s="1604"/>
    </row>
    <row r="351">
      <c r="A351" s="1601"/>
      <c r="B351" s="1601" t="s">
        <v>1199</v>
      </c>
      <c r="C351" s="1601" t="s">
        <v>1200</v>
      </c>
      <c r="D351" s="1602" t="s">
        <v>1201</v>
      </c>
      <c r="E351" s="1605" t="s">
        <v>1202</v>
      </c>
      <c r="F351" s="1606" t="s">
        <v>1203</v>
      </c>
      <c r="G351" s="1607" t="s">
        <v>1204</v>
      </c>
      <c r="H351" s="1607" t="s">
        <v>1205</v>
      </c>
      <c r="I351" s="1607" t="s">
        <v>1206</v>
      </c>
      <c r="J351" s="1603" t="s">
        <v>1207</v>
      </c>
      <c r="K351" s="1608" t="s">
        <v>1208</v>
      </c>
      <c r="L351" s="1608" t="s">
        <v>1209</v>
      </c>
      <c r="M351" s="1608" t="s">
        <v>1210</v>
      </c>
      <c r="N351" s="1608" t="s">
        <v>1211</v>
      </c>
      <c r="O351" s="1609" t="s">
        <v>1212</v>
      </c>
      <c r="P351" s="1608" t="s">
        <v>1213</v>
      </c>
      <c r="Q351" s="1609" t="s">
        <v>1214</v>
      </c>
      <c r="R351" s="1603" t="s">
        <v>1215</v>
      </c>
      <c r="S351" s="1609" t="s">
        <v>1216</v>
      </c>
      <c r="T351" s="1609" t="s">
        <v>1217</v>
      </c>
      <c r="U351" s="1609" t="s">
        <v>1218</v>
      </c>
      <c r="V351" s="1609" t="s">
        <v>1219</v>
      </c>
      <c r="W351" s="1609" t="s">
        <v>1220</v>
      </c>
      <c r="X351" s="1609" t="s">
        <v>1221</v>
      </c>
      <c r="Y351" s="1609" t="s">
        <v>1222</v>
      </c>
      <c r="Z351" s="1609" t="s">
        <v>1223</v>
      </c>
      <c r="AA351" s="1610" t="s">
        <v>1224</v>
      </c>
      <c r="AB351" s="1604" t="s">
        <v>1225</v>
      </c>
      <c r="AC351" s="1604" t="s">
        <v>1226</v>
      </c>
      <c r="AD351" s="1611" t="s">
        <v>1227</v>
      </c>
    </row>
    <row r="352">
      <c r="A352" s="1612" t="s">
        <v>1277</v>
      </c>
      <c r="B352" s="1613" t="s">
        <v>1256</v>
      </c>
      <c r="C352" s="1613" t="s">
        <v>1230</v>
      </c>
      <c r="D352" s="1614">
        <v>1919.12</v>
      </c>
      <c r="E352" s="1615">
        <v>0</v>
      </c>
      <c r="F352" s="1614">
        <f t="shared" ref="F352:F356" si="48">E352*2200</f>
      </c>
      <c r="G352" s="1616">
        <f t="shared" ref="G352:G363" si="232">F352/D352</f>
      </c>
      <c r="H352" s="1616">
        <f t="shared" ref="H352:H363" si="292">D352/E352</f>
      </c>
      <c r="I352" s="1616">
        <f t="shared" ref="I352:I363" si="353">F352/E352</f>
      </c>
      <c r="J352" s="1617">
        <f t="shared" ref="J352:J363" si="27">D352/T352</f>
      </c>
      <c r="K352" s="1618">
        <f t="shared" ref="K352:K363" si="77">O352/S352*1</f>
      </c>
      <c r="L352" s="1618">
        <f t="shared" ref="L352:L363" si="111">T352/S352</f>
      </c>
      <c r="M352" s="1618">
        <f t="shared" ref="M352:M363" si="142">V352/S352</f>
      </c>
      <c r="N352" s="1618">
        <f t="shared" ref="N352:N363" si="202">W352/V352</f>
      </c>
      <c r="O352" s="1619">
        <f t="shared" ref="O352:O363" si="262">U352/P352</f>
      </c>
      <c r="P352" s="1620">
        <v>0.0281</v>
      </c>
      <c r="Q352" s="1619">
        <v>79</v>
      </c>
      <c r="R352" s="1617">
        <f t="shared" ref="R352:R362" si="322">(D352/S352)*1000</f>
      </c>
      <c r="S352" s="1621">
        <v>19403</v>
      </c>
      <c r="T352" s="1621">
        <v>301</v>
      </c>
      <c r="U352" s="1621">
        <v>91</v>
      </c>
      <c r="V352" s="1621">
        <v>306</v>
      </c>
      <c r="W352" s="1621">
        <v>38</v>
      </c>
      <c r="X352" s="1621">
        <v>6</v>
      </c>
      <c r="Y352" s="1621">
        <v>0</v>
      </c>
      <c r="Z352" s="1621">
        <v>21</v>
      </c>
      <c r="AA352" s="1617">
        <f t="shared" ref="AA352:AA363" si="384">AD352*1000/D352</f>
      </c>
      <c r="AB352" s="1622" t="s">
        <v>1231</v>
      </c>
      <c r="AC352" s="1622" t="s">
        <v>1258</v>
      </c>
      <c r="AD352" s="1622">
        <v>19</v>
      </c>
    </row>
    <row r="353">
      <c r="A353" s="1612"/>
      <c r="B353" s="1613" t="s">
        <v>1256</v>
      </c>
      <c r="C353" s="1613" t="s">
        <v>1233</v>
      </c>
      <c r="D353" s="1614">
        <v>2022.7</v>
      </c>
      <c r="E353" s="1615">
        <v>5</v>
      </c>
      <c r="F353" s="1614">
        <f t="shared" si="48"/>
      </c>
      <c r="G353" s="1616">
        <f t="shared" si="232"/>
      </c>
      <c r="H353" s="1649">
        <f t="shared" si="292"/>
      </c>
      <c r="I353" s="1649">
        <f t="shared" si="353"/>
      </c>
      <c r="J353" s="1617">
        <f t="shared" si="27"/>
      </c>
      <c r="K353" s="1618">
        <f t="shared" si="77"/>
      </c>
      <c r="L353" s="1618">
        <f t="shared" si="111"/>
      </c>
      <c r="M353" s="1618">
        <f t="shared" si="142"/>
      </c>
      <c r="N353" s="1618">
        <f t="shared" si="202"/>
      </c>
      <c r="O353" s="1619">
        <f t="shared" si="262"/>
      </c>
      <c r="P353" s="1620">
        <v>0.0388</v>
      </c>
      <c r="Q353" s="1619">
        <v>91</v>
      </c>
      <c r="R353" s="1617">
        <f t="shared" si="322"/>
      </c>
      <c r="S353" s="1621">
        <v>17984</v>
      </c>
      <c r="T353" s="1621">
        <v>347</v>
      </c>
      <c r="U353" s="1621">
        <v>94</v>
      </c>
      <c r="V353" s="1621">
        <v>368</v>
      </c>
      <c r="W353" s="1621">
        <v>108</v>
      </c>
      <c r="X353" s="1621">
        <v>8</v>
      </c>
      <c r="Y353" s="1621">
        <v>0</v>
      </c>
      <c r="Z353" s="1621">
        <v>25</v>
      </c>
      <c r="AA353" s="1617">
        <f t="shared" si="384"/>
      </c>
      <c r="AB353" s="1622" t="s">
        <v>1231</v>
      </c>
      <c r="AC353" s="1622" t="s">
        <v>1258</v>
      </c>
      <c r="AD353" s="1622">
        <v>30</v>
      </c>
    </row>
    <row r="354">
      <c r="A354" s="1612"/>
      <c r="B354" s="1613" t="s">
        <v>1256</v>
      </c>
      <c r="C354" s="1613" t="s">
        <v>1234</v>
      </c>
      <c r="D354" s="1614">
        <v>1629.92</v>
      </c>
      <c r="E354" s="1615">
        <v>3</v>
      </c>
      <c r="F354" s="1614">
        <f t="shared" si="48"/>
      </c>
      <c r="G354" s="1616">
        <f t="shared" si="232"/>
      </c>
      <c r="H354" s="1616">
        <f t="shared" si="292"/>
      </c>
      <c r="I354" s="1616">
        <f t="shared" si="353"/>
      </c>
      <c r="J354" s="1651">
        <f t="shared" si="27"/>
      </c>
      <c r="K354" s="1618">
        <f t="shared" si="77"/>
      </c>
      <c r="L354" s="1618">
        <f t="shared" si="111"/>
      </c>
      <c r="M354" s="1618">
        <f t="shared" si="142"/>
      </c>
      <c r="N354" s="1618">
        <f t="shared" si="202"/>
      </c>
      <c r="O354" s="1619">
        <f t="shared" si="262"/>
      </c>
      <c r="P354" s="1620">
        <v>0.0329</v>
      </c>
      <c r="Q354" s="1619">
        <v>80</v>
      </c>
      <c r="R354" s="1617">
        <f t="shared" si="322"/>
      </c>
      <c r="S354" s="1621">
        <v>16887</v>
      </c>
      <c r="T354" s="1621">
        <v>305</v>
      </c>
      <c r="U354" s="1621">
        <v>71</v>
      </c>
      <c r="V354" s="1621">
        <v>330</v>
      </c>
      <c r="W354" s="1621">
        <v>47</v>
      </c>
      <c r="X354" s="1621">
        <v>6</v>
      </c>
      <c r="Y354" s="1621">
        <v>0</v>
      </c>
      <c r="Z354" s="1621">
        <v>8</v>
      </c>
      <c r="AA354" s="1617">
        <f t="shared" si="384"/>
      </c>
      <c r="AB354" s="1622" t="s">
        <v>1231</v>
      </c>
      <c r="AC354" s="1622" t="s">
        <v>1258</v>
      </c>
      <c r="AD354" s="1622">
        <v>17</v>
      </c>
    </row>
    <row customHeight="true" ht="18.452380952380953" r="355">
      <c r="A355" s="1612"/>
      <c r="B355" s="1613" t="s">
        <v>1256</v>
      </c>
      <c r="C355" s="1613" t="s">
        <v>1235</v>
      </c>
      <c r="D355" s="1614">
        <v>1779.95</v>
      </c>
      <c r="E355" s="1615">
        <v>4</v>
      </c>
      <c r="F355" s="1614">
        <f t="shared" si="48"/>
      </c>
      <c r="G355" s="1652">
        <f t="shared" si="232"/>
      </c>
      <c r="H355" s="1652">
        <f t="shared" si="292"/>
      </c>
      <c r="I355" s="1652">
        <f t="shared" si="353"/>
      </c>
      <c r="J355" s="1617">
        <f t="shared" si="27"/>
      </c>
      <c r="K355" s="1618">
        <f t="shared" si="77"/>
      </c>
      <c r="L355" s="1618">
        <f t="shared" si="111"/>
      </c>
      <c r="M355" s="1618">
        <f t="shared" si="142"/>
      </c>
      <c r="N355" s="1618">
        <f t="shared" si="202"/>
      </c>
      <c r="O355" s="1619">
        <f t="shared" si="262"/>
      </c>
      <c r="P355" s="1620">
        <v>0.0412</v>
      </c>
      <c r="Q355" s="1619">
        <v>79</v>
      </c>
      <c r="R355" s="1617">
        <f t="shared" si="322"/>
      </c>
      <c r="S355" s="1621">
        <v>16360</v>
      </c>
      <c r="T355" s="1621">
        <v>380</v>
      </c>
      <c r="U355" s="1621">
        <v>94</v>
      </c>
      <c r="V355" s="1621">
        <v>387</v>
      </c>
      <c r="W355" s="1621">
        <v>65</v>
      </c>
      <c r="X355" s="1621">
        <v>7</v>
      </c>
      <c r="Y355" s="1621">
        <v>2</v>
      </c>
      <c r="Z355" s="1621">
        <v>12</v>
      </c>
      <c r="AA355" s="1617">
        <f t="shared" si="384"/>
      </c>
      <c r="AB355" s="1622" t="s">
        <v>1231</v>
      </c>
      <c r="AC355" s="1622" t="s">
        <v>1258</v>
      </c>
      <c r="AD355" s="1622">
        <v>23</v>
      </c>
    </row>
    <row r="356">
      <c r="A356" s="1612"/>
      <c r="B356" s="1613" t="s">
        <v>1256</v>
      </c>
      <c r="C356" s="1631" t="s">
        <v>1237</v>
      </c>
      <c r="D356" s="1614">
        <v>2646.89</v>
      </c>
      <c r="E356" s="1615">
        <v>2</v>
      </c>
      <c r="F356" s="1614">
        <f t="shared" si="48"/>
      </c>
      <c r="G356" s="1652">
        <f t="shared" si="232"/>
      </c>
      <c r="H356" s="1652">
        <f t="shared" si="292"/>
      </c>
      <c r="I356" s="1652">
        <f t="shared" si="353"/>
      </c>
      <c r="J356" s="1617">
        <f t="shared" si="27"/>
      </c>
      <c r="K356" s="1618">
        <f t="shared" si="77"/>
      </c>
      <c r="L356" s="1618">
        <f t="shared" si="111"/>
      </c>
      <c r="M356" s="1618">
        <f t="shared" si="142"/>
      </c>
      <c r="N356" s="1618">
        <f t="shared" si="202"/>
      </c>
      <c r="O356" s="1619">
        <f t="shared" si="262"/>
      </c>
      <c r="P356" s="1620">
        <v>0.0333</v>
      </c>
      <c r="Q356" s="1619">
        <v>75</v>
      </c>
      <c r="R356" s="1617">
        <f t="shared" si="322"/>
      </c>
      <c r="S356" s="1621">
        <v>24136</v>
      </c>
      <c r="T356" s="1621">
        <v>516</v>
      </c>
      <c r="U356" s="1621">
        <v>109</v>
      </c>
      <c r="V356" s="1621">
        <v>535</v>
      </c>
      <c r="W356" s="1621">
        <v>68</v>
      </c>
      <c r="X356" s="1621">
        <v>6</v>
      </c>
      <c r="Y356" s="1621">
        <v>2</v>
      </c>
      <c r="Z356" s="1621">
        <v>29</v>
      </c>
      <c r="AA356" s="1617">
        <f t="shared" si="384"/>
      </c>
      <c r="AB356" s="1622" t="s">
        <v>1231</v>
      </c>
      <c r="AC356" s="1622" t="s">
        <v>1258</v>
      </c>
      <c r="AD356" s="1622">
        <v>14</v>
      </c>
    </row>
    <row r="357">
      <c r="A357" s="1612"/>
      <c r="B357" s="1623" t="s">
        <v>1238</v>
      </c>
      <c r="C357" s="1623"/>
      <c r="D357" s="1624">
        <f>SUM(D352:D356)</f>
      </c>
      <c r="E357" s="1647">
        <f>SUM(E352:E356)</f>
      </c>
      <c r="F357" s="1624">
        <f>SUM(F352:F356)</f>
      </c>
      <c r="G357" s="1625">
        <f t="shared" si="232"/>
      </c>
      <c r="H357" s="1625">
        <f t="shared" si="292"/>
      </c>
      <c r="I357" s="1625">
        <f t="shared" si="353"/>
      </c>
      <c r="J357" s="1625">
        <f t="shared" si="27"/>
      </c>
      <c r="K357" s="1626">
        <f t="shared" si="77"/>
      </c>
      <c r="L357" s="1626">
        <f t="shared" si="111"/>
      </c>
      <c r="M357" s="1626">
        <f t="shared" si="142"/>
      </c>
      <c r="N357" s="1626">
        <f t="shared" si="202"/>
      </c>
      <c r="O357" s="1627">
        <f t="shared" si="262"/>
      </c>
      <c r="P357" s="1626">
        <f>AVERAGE(P352:P356)</f>
      </c>
      <c r="Q357" s="1624">
        <f>AVERAGE(Q352:Q356)</f>
      </c>
      <c r="R357" s="1625">
        <f t="shared" si="322"/>
      </c>
      <c r="S357" s="1628">
        <f>SUM(S352:S356)</f>
      </c>
      <c r="T357" s="1628">
        <f>SUM(T352:T356)</f>
      </c>
      <c r="U357" s="1628">
        <f>SUM(U352:U356)</f>
      </c>
      <c r="V357" s="1628">
        <f>SUM(V352:V356)</f>
      </c>
      <c r="W357" s="1628">
        <f>SUM(W352:W356)</f>
      </c>
      <c r="X357" s="1628">
        <f>SUM(X352:X356)</f>
      </c>
      <c r="Y357" s="1628">
        <f>SUM(Y352:Y356)</f>
      </c>
      <c r="Z357" s="1628">
        <f>SUM(Z352:Z356)</f>
      </c>
      <c r="AA357" s="1629">
        <f t="shared" si="384"/>
      </c>
      <c r="AB357" s="1630"/>
      <c r="AC357" s="1630"/>
      <c r="AD357" s="1628">
        <f>SUM(AD352:AD356)</f>
      </c>
    </row>
    <row r="358">
      <c r="A358" s="1612"/>
      <c r="B358" s="1613" t="s">
        <v>1239</v>
      </c>
      <c r="C358" s="1631" t="s">
        <v>1240</v>
      </c>
      <c r="D358" s="1614">
        <v>2711.77</v>
      </c>
      <c r="E358" s="1615">
        <v>2</v>
      </c>
      <c r="F358" s="1614">
        <f t="shared" ref="F358:F361" si="49">E358*2200</f>
      </c>
      <c r="G358" s="1616">
        <f t="shared" si="232"/>
      </c>
      <c r="H358" s="1616">
        <f t="shared" si="292"/>
      </c>
      <c r="I358" s="1616">
        <f t="shared" si="353"/>
      </c>
      <c r="J358" s="1617">
        <f t="shared" si="27"/>
      </c>
      <c r="K358" s="1618">
        <f t="shared" si="77"/>
      </c>
      <c r="L358" s="1618">
        <f t="shared" si="111"/>
      </c>
      <c r="M358" s="1618">
        <f t="shared" si="142"/>
      </c>
      <c r="N358" s="1618">
        <f t="shared" si="202"/>
      </c>
      <c r="O358" s="1619">
        <f t="shared" si="262"/>
      </c>
      <c r="P358" s="1635">
        <v>0.0215</v>
      </c>
      <c r="Q358" s="1619">
        <v>67</v>
      </c>
      <c r="R358" s="1617">
        <f t="shared" si="322"/>
      </c>
      <c r="S358" s="1621">
        <v>24143</v>
      </c>
      <c r="T358" s="1621">
        <v>574</v>
      </c>
      <c r="U358" s="1621">
        <v>81</v>
      </c>
      <c r="V358" s="1621">
        <v>606</v>
      </c>
      <c r="W358" s="1621">
        <v>38</v>
      </c>
      <c r="X358" s="1621">
        <v>8</v>
      </c>
      <c r="Y358" s="1621">
        <v>3</v>
      </c>
      <c r="Z358" s="1621">
        <v>22</v>
      </c>
      <c r="AA358" s="1617">
        <f t="shared" si="384"/>
      </c>
      <c r="AB358" s="1622" t="s">
        <v>1231</v>
      </c>
      <c r="AC358" s="1622" t="s">
        <v>1258</v>
      </c>
      <c r="AD358" s="1622">
        <v>16</v>
      </c>
    </row>
    <row r="359">
      <c r="A359" s="1612"/>
      <c r="B359" s="1613" t="s">
        <v>1239</v>
      </c>
      <c r="C359" s="1631" t="s">
        <v>1241</v>
      </c>
      <c r="D359" s="1614">
        <v>1951.86</v>
      </c>
      <c r="E359" s="1615">
        <v>2</v>
      </c>
      <c r="F359" s="1614">
        <f t="shared" si="49"/>
      </c>
      <c r="G359" s="1632">
        <f t="shared" si="232"/>
      </c>
      <c r="H359" s="1632">
        <f t="shared" si="292"/>
      </c>
      <c r="I359" s="1632">
        <f t="shared" si="353"/>
      </c>
      <c r="J359" s="1633">
        <f t="shared" si="27"/>
      </c>
      <c r="K359" s="1634">
        <f t="shared" si="77"/>
      </c>
      <c r="L359" s="1634">
        <f t="shared" si="111"/>
      </c>
      <c r="M359" s="1634">
        <f t="shared" si="142"/>
      </c>
      <c r="N359" s="1634">
        <f t="shared" si="202"/>
      </c>
      <c r="O359" s="1619">
        <f t="shared" si="262"/>
      </c>
      <c r="P359" s="1635">
        <v>0.0208</v>
      </c>
      <c r="Q359" s="1621">
        <v>65</v>
      </c>
      <c r="R359" s="1633">
        <f t="shared" si="322"/>
      </c>
      <c r="S359" s="1621">
        <v>17183</v>
      </c>
      <c r="T359" s="1621">
        <v>488</v>
      </c>
      <c r="U359" s="1621">
        <v>70</v>
      </c>
      <c r="V359" s="1621">
        <v>540</v>
      </c>
      <c r="W359" s="1621">
        <v>58</v>
      </c>
      <c r="X359" s="1621">
        <v>3</v>
      </c>
      <c r="Y359" s="1621">
        <v>3</v>
      </c>
      <c r="Z359" s="1621">
        <v>17</v>
      </c>
      <c r="AA359" s="1617">
        <f t="shared" si="384"/>
      </c>
      <c r="AB359" s="1622" t="s">
        <v>1231</v>
      </c>
      <c r="AC359" s="1622" t="s">
        <v>1258</v>
      </c>
      <c r="AD359" s="1622">
        <v>21</v>
      </c>
    </row>
    <row r="360">
      <c r="A360" s="1612"/>
      <c r="B360" s="1613" t="s">
        <v>1239</v>
      </c>
      <c r="C360" s="1631" t="s">
        <v>1242</v>
      </c>
      <c r="D360" s="1614">
        <v>1199.02</v>
      </c>
      <c r="E360" s="1615">
        <v>2</v>
      </c>
      <c r="F360" s="1614">
        <f t="shared" si="49"/>
      </c>
      <c r="G360" s="1632">
        <f t="shared" si="232"/>
      </c>
      <c r="H360" s="1632">
        <f t="shared" si="292"/>
      </c>
      <c r="I360" s="1632">
        <f t="shared" si="353"/>
      </c>
      <c r="J360" s="1633">
        <f t="shared" si="27"/>
      </c>
      <c r="K360" s="1634">
        <f t="shared" si="77"/>
      </c>
      <c r="L360" s="1634">
        <f t="shared" si="111"/>
      </c>
      <c r="M360" s="1634">
        <f t="shared" si="142"/>
      </c>
      <c r="N360" s="1634">
        <f t="shared" si="202"/>
      </c>
      <c r="O360" s="1619">
        <f t="shared" si="262"/>
      </c>
      <c r="P360" s="1635">
        <v>0.0183</v>
      </c>
      <c r="Q360" s="1621">
        <v>65</v>
      </c>
      <c r="R360" s="1633">
        <f t="shared" si="322"/>
      </c>
      <c r="S360" s="1621">
        <v>12508</v>
      </c>
      <c r="T360" s="1621">
        <v>351</v>
      </c>
      <c r="U360" s="1621">
        <v>65</v>
      </c>
      <c r="V360" s="1621">
        <v>386</v>
      </c>
      <c r="W360" s="1621">
        <v>48</v>
      </c>
      <c r="X360" s="1621">
        <v>2</v>
      </c>
      <c r="Y360" s="1621">
        <v>0</v>
      </c>
      <c r="Z360" s="1621">
        <v>10</v>
      </c>
      <c r="AA360" s="1617">
        <f t="shared" si="384"/>
      </c>
      <c r="AB360" s="1622" t="s">
        <v>1231</v>
      </c>
      <c r="AC360" s="1622" t="s">
        <v>1258</v>
      </c>
      <c r="AD360" s="1622">
        <v>12</v>
      </c>
    </row>
    <row r="361">
      <c r="A361" s="1612"/>
      <c r="B361" s="1613" t="s">
        <v>1239</v>
      </c>
      <c r="C361" s="1631" t="s">
        <v>1263</v>
      </c>
      <c r="D361" s="1614">
        <v>761.78</v>
      </c>
      <c r="E361" s="1615">
        <v>0</v>
      </c>
      <c r="F361" s="1614">
        <f t="shared" si="49"/>
      </c>
      <c r="G361" s="1632">
        <f t="shared" si="232"/>
      </c>
      <c r="H361" s="1632">
        <f t="shared" si="292"/>
      </c>
      <c r="I361" s="1632">
        <f t="shared" si="353"/>
      </c>
      <c r="J361" s="1633">
        <f t="shared" si="27"/>
      </c>
      <c r="K361" s="1634">
        <f t="shared" si="77"/>
      </c>
      <c r="L361" s="1634">
        <f t="shared" si="111"/>
      </c>
      <c r="M361" s="1634">
        <f t="shared" si="142"/>
      </c>
      <c r="N361" s="1634">
        <f t="shared" si="202"/>
      </c>
      <c r="O361" s="1619">
        <f t="shared" si="262"/>
      </c>
      <c r="P361" s="1635">
        <v>0.0154</v>
      </c>
      <c r="Q361" s="1621">
        <v>63</v>
      </c>
      <c r="R361" s="1633">
        <f t="shared" si="322"/>
      </c>
      <c r="S361" s="1621">
        <v>8163</v>
      </c>
      <c r="T361" s="1621">
        <v>259</v>
      </c>
      <c r="U361" s="1621">
        <v>42</v>
      </c>
      <c r="V361" s="1621">
        <v>263</v>
      </c>
      <c r="W361" s="1621">
        <v>16</v>
      </c>
      <c r="X361" s="1621">
        <v>1</v>
      </c>
      <c r="Y361" s="1621">
        <v>1</v>
      </c>
      <c r="Z361" s="1621">
        <v>7</v>
      </c>
      <c r="AA361" s="1617">
        <f t="shared" si="384"/>
      </c>
      <c r="AB361" s="1622" t="s">
        <v>1231</v>
      </c>
      <c r="AC361" s="1622" t="s">
        <v>1258</v>
      </c>
      <c r="AD361" s="1622">
        <v>9</v>
      </c>
    </row>
    <row r="362">
      <c r="A362" s="1612"/>
      <c r="B362" s="1623" t="s">
        <v>1238</v>
      </c>
      <c r="C362" s="1623"/>
      <c r="D362" s="1624">
        <f>SUM(D358:D361)</f>
      </c>
      <c r="E362" s="1624">
        <f>SUM(E358:E361)</f>
      </c>
      <c r="F362" s="1624">
        <f>SUM(F358:F361)</f>
      </c>
      <c r="G362" s="1625">
        <f t="shared" si="232"/>
      </c>
      <c r="H362" s="1625">
        <f t="shared" si="292"/>
      </c>
      <c r="I362" s="1625">
        <f t="shared" si="353"/>
      </c>
      <c r="J362" s="1625">
        <f t="shared" si="27"/>
      </c>
      <c r="K362" s="1626">
        <f t="shared" si="77"/>
      </c>
      <c r="L362" s="1626">
        <f t="shared" si="111"/>
      </c>
      <c r="M362" s="1626">
        <f t="shared" si="142"/>
      </c>
      <c r="N362" s="1626">
        <f t="shared" si="202"/>
      </c>
      <c r="O362" s="1627">
        <f t="shared" si="262"/>
      </c>
      <c r="P362" s="1626">
        <f>AVERAGE(P358:P361)</f>
      </c>
      <c r="Q362" s="1624">
        <f>AVERAGE(Q358:Q361)</f>
      </c>
      <c r="R362" s="1624">
        <f t="shared" si="322"/>
      </c>
      <c r="S362" s="1627">
        <f>SUM(S358:S361)</f>
      </c>
      <c r="T362" s="1627">
        <f>SUM(T358:T361)</f>
      </c>
      <c r="U362" s="1627">
        <f>SUM(U358:U361)</f>
      </c>
      <c r="V362" s="1627">
        <f>SUM(V358:V361)</f>
      </c>
      <c r="W362" s="1627">
        <f>SUM(W358:W361)</f>
      </c>
      <c r="X362" s="1627">
        <f>SUM(X358:X361)</f>
      </c>
      <c r="Y362" s="1627">
        <f>SUM(Y358:Y361)</f>
      </c>
      <c r="Z362" s="1627">
        <f>SUM(Z358:Z361)</f>
      </c>
      <c r="AA362" s="1629">
        <f t="shared" si="384"/>
      </c>
      <c r="AB362" s="1630"/>
      <c r="AC362" s="1630"/>
      <c r="AD362" s="1636">
        <f>SUM(AD358:AD361)</f>
      </c>
    </row>
    <row r="363">
      <c r="A363" s="1612"/>
      <c r="B363" s="1637" t="s">
        <v>1243</v>
      </c>
      <c r="C363" s="1637"/>
      <c r="D363" s="1638">
        <f>D362+D357</f>
      </c>
      <c r="E363" s="1638">
        <f>E362+E357</f>
      </c>
      <c r="F363" s="1638">
        <f>F362+F357</f>
      </c>
      <c r="G363" s="1639">
        <f t="shared" si="232"/>
      </c>
      <c r="H363" s="1639">
        <f t="shared" si="292"/>
      </c>
      <c r="I363" s="1639">
        <f t="shared" si="353"/>
      </c>
      <c r="J363" s="1639">
        <f t="shared" si="27"/>
      </c>
      <c r="K363" s="1640">
        <f t="shared" si="77"/>
      </c>
      <c r="L363" s="1640">
        <f t="shared" si="111"/>
      </c>
      <c r="M363" s="1640">
        <f t="shared" si="142"/>
      </c>
      <c r="N363" s="1640">
        <f t="shared" si="202"/>
      </c>
      <c r="O363" s="1641">
        <f t="shared" si="262"/>
      </c>
      <c r="P363" s="1643">
        <f>(P362+P357)/2</f>
      </c>
      <c r="Q363" s="1643">
        <f>(Q362+Q357)/2</f>
      </c>
      <c r="R363" s="1638">
        <f>(R362+R357)/2</f>
      </c>
      <c r="S363" s="1641">
        <f>S362+S357</f>
      </c>
      <c r="T363" s="1641">
        <f>T362+T357</f>
      </c>
      <c r="U363" s="1641">
        <f>U362+U357</f>
      </c>
      <c r="V363" s="1641">
        <f>V362+V357</f>
      </c>
      <c r="W363" s="1641">
        <f>W362+W357</f>
      </c>
      <c r="X363" s="1641">
        <f>X362+X357</f>
      </c>
      <c r="Y363" s="1641">
        <f>Y362+Y357</f>
      </c>
      <c r="Z363" s="1641">
        <f>Z362+Z357</f>
      </c>
      <c r="AA363" s="1644">
        <f t="shared" si="384"/>
      </c>
      <c r="AB363" s="1645"/>
      <c r="AC363" s="1645"/>
      <c r="AD363" s="1646">
        <f>AD357+AD362</f>
      </c>
    </row>
    <row r="364">
      <c r="A364" s="1601" t="s">
        <v>1195</v>
      </c>
      <c r="B364" s="1601" t="s">
        <v>1196</v>
      </c>
      <c r="C364" s="1601"/>
      <c r="D364" s="1602" t="s">
        <v>1197</v>
      </c>
      <c r="E364" s="1602"/>
      <c r="F364" s="1602"/>
      <c r="G364" s="1602"/>
      <c r="H364" s="1602"/>
      <c r="I364" s="1602"/>
      <c r="J364" s="1603" t="s">
        <v>1198</v>
      </c>
      <c r="K364" s="1603"/>
      <c r="L364" s="1603"/>
      <c r="M364" s="1603"/>
      <c r="N364" s="1603"/>
      <c r="O364" s="1603"/>
      <c r="P364" s="1603"/>
      <c r="Q364" s="1603"/>
      <c r="R364" s="1603"/>
      <c r="S364" s="1603"/>
      <c r="T364" s="1603"/>
      <c r="U364" s="1603"/>
      <c r="V364" s="1603"/>
      <c r="W364" s="1603"/>
      <c r="X364" s="1603"/>
      <c r="Y364" s="1603"/>
      <c r="Z364" s="1603"/>
      <c r="AA364" s="1603"/>
      <c r="AB364" s="1603"/>
      <c r="AC364" s="1603"/>
      <c r="AD364" s="1604"/>
    </row>
    <row r="365">
      <c r="A365" s="1601"/>
      <c r="B365" s="1601" t="s">
        <v>1199</v>
      </c>
      <c r="C365" s="1601" t="s">
        <v>1200</v>
      </c>
      <c r="D365" s="1602" t="s">
        <v>1201</v>
      </c>
      <c r="E365" s="1605" t="s">
        <v>1202</v>
      </c>
      <c r="F365" s="1606" t="s">
        <v>1203</v>
      </c>
      <c r="G365" s="1607" t="s">
        <v>1204</v>
      </c>
      <c r="H365" s="1607" t="s">
        <v>1205</v>
      </c>
      <c r="I365" s="1607" t="s">
        <v>1206</v>
      </c>
      <c r="J365" s="1603" t="s">
        <v>1207</v>
      </c>
      <c r="K365" s="1608" t="s">
        <v>1208</v>
      </c>
      <c r="L365" s="1608" t="s">
        <v>1209</v>
      </c>
      <c r="M365" s="1608" t="s">
        <v>1210</v>
      </c>
      <c r="N365" s="1608" t="s">
        <v>1211</v>
      </c>
      <c r="O365" s="1609" t="s">
        <v>1212</v>
      </c>
      <c r="P365" s="1608" t="s">
        <v>1213</v>
      </c>
      <c r="Q365" s="1609" t="s">
        <v>1214</v>
      </c>
      <c r="R365" s="1603" t="s">
        <v>1215</v>
      </c>
      <c r="S365" s="1609" t="s">
        <v>1216</v>
      </c>
      <c r="T365" s="1609" t="s">
        <v>1217</v>
      </c>
      <c r="U365" s="1609" t="s">
        <v>1218</v>
      </c>
      <c r="V365" s="1609" t="s">
        <v>1219</v>
      </c>
      <c r="W365" s="1609" t="s">
        <v>1220</v>
      </c>
      <c r="X365" s="1609" t="s">
        <v>1221</v>
      </c>
      <c r="Y365" s="1609" t="s">
        <v>1222</v>
      </c>
      <c r="Z365" s="1609" t="s">
        <v>1223</v>
      </c>
      <c r="AA365" s="1610" t="s">
        <v>1224</v>
      </c>
      <c r="AB365" s="1604" t="s">
        <v>1225</v>
      </c>
      <c r="AC365" s="1604" t="s">
        <v>1226</v>
      </c>
      <c r="AD365" s="1611" t="s">
        <v>1227</v>
      </c>
    </row>
    <row r="366">
      <c r="A366" s="1612" t="s">
        <v>1278</v>
      </c>
      <c r="B366" s="1613" t="s">
        <v>1239</v>
      </c>
      <c r="C366" s="1613" t="s">
        <v>1230</v>
      </c>
      <c r="D366" s="1614">
        <v>1964.48</v>
      </c>
      <c r="E366" s="1615">
        <v>0</v>
      </c>
      <c r="F366" s="1614">
        <f t="shared" ref="F366:F368" si="80">E366*2000</f>
      </c>
      <c r="G366" s="1616">
        <f t="shared" ref="G366:G374" si="233">F366/D366</f>
      </c>
      <c r="H366" s="1616">
        <f t="shared" ref="H366:H374" si="293">D366/E366</f>
      </c>
      <c r="I366" s="1616">
        <f t="shared" ref="I366:I374" si="354">F366/E366</f>
      </c>
      <c r="J366" s="1617">
        <f t="shared" ref="J366:J374" si="28">D366/T366</f>
      </c>
      <c r="K366" s="1618">
        <f t="shared" ref="K366:K374" si="78">O366/S366*1</f>
      </c>
      <c r="L366" s="1618">
        <f t="shared" ref="L366:L374" si="112">T366/S366</f>
      </c>
      <c r="M366" s="1618">
        <f t="shared" ref="M366:M374" si="143">V366/S366</f>
      </c>
      <c r="N366" s="1618">
        <f t="shared" ref="N366:N374" si="203">W366/V366</f>
      </c>
      <c r="O366" s="1619">
        <f t="shared" ref="O366:O374" si="263">U366/P366</f>
      </c>
      <c r="P366" s="1620">
        <v>0.0212</v>
      </c>
      <c r="Q366" s="1619">
        <v>40</v>
      </c>
      <c r="R366" s="1617">
        <f t="shared" ref="R366:R373" si="323">(D366/S366)*1000</f>
      </c>
      <c r="S366" s="1621">
        <v>19671</v>
      </c>
      <c r="T366" s="1621">
        <v>289</v>
      </c>
      <c r="U366" s="1621">
        <v>73</v>
      </c>
      <c r="V366" s="1621">
        <v>297</v>
      </c>
      <c r="W366" s="1621">
        <v>42</v>
      </c>
      <c r="X366" s="1621">
        <v>2</v>
      </c>
      <c r="Y366" s="1621">
        <v>0</v>
      </c>
      <c r="Z366" s="1621">
        <v>9</v>
      </c>
      <c r="AA366" s="1617">
        <f t="shared" ref="AA366:AA374" si="385">AD366*1000/D366</f>
      </c>
      <c r="AB366" s="1622" t="s">
        <v>1231</v>
      </c>
      <c r="AC366" s="1622" t="s">
        <v>1258</v>
      </c>
      <c r="AD366" s="1622">
        <v>21</v>
      </c>
    </row>
    <row r="367">
      <c r="A367" s="1612"/>
      <c r="B367" s="1613" t="s">
        <v>1239</v>
      </c>
      <c r="C367" s="1613" t="s">
        <v>1233</v>
      </c>
      <c r="D367" s="1614">
        <v>2058.38</v>
      </c>
      <c r="E367" s="1615">
        <v>3</v>
      </c>
      <c r="F367" s="1614">
        <f t="shared" si="80"/>
      </c>
      <c r="G367" s="1616">
        <f t="shared" si="233"/>
      </c>
      <c r="H367" s="1649">
        <f t="shared" si="293"/>
      </c>
      <c r="I367" s="1649">
        <f t="shared" si="354"/>
      </c>
      <c r="J367" s="1617">
        <f t="shared" si="28"/>
      </c>
      <c r="K367" s="1618">
        <f t="shared" si="78"/>
      </c>
      <c r="L367" s="1618">
        <f t="shared" si="112"/>
      </c>
      <c r="M367" s="1618">
        <f t="shared" si="143"/>
      </c>
      <c r="N367" s="1618">
        <f t="shared" si="203"/>
      </c>
      <c r="O367" s="1619">
        <f t="shared" si="263"/>
      </c>
      <c r="P367" s="1620">
        <v>0.0329</v>
      </c>
      <c r="Q367" s="1619">
        <v>47</v>
      </c>
      <c r="R367" s="1617">
        <f t="shared" si="323"/>
      </c>
      <c r="S367" s="1621">
        <v>18859</v>
      </c>
      <c r="T367" s="1621">
        <v>320</v>
      </c>
      <c r="U367" s="1621">
        <v>83</v>
      </c>
      <c r="V367" s="1621">
        <v>345</v>
      </c>
      <c r="W367" s="1621">
        <v>41</v>
      </c>
      <c r="X367" s="1621">
        <v>3</v>
      </c>
      <c r="Y367" s="1621">
        <v>3</v>
      </c>
      <c r="Z367" s="1621">
        <v>26</v>
      </c>
      <c r="AA367" s="1617">
        <f t="shared" si="385"/>
      </c>
      <c r="AB367" s="1622" t="s">
        <v>1231</v>
      </c>
      <c r="AC367" s="1622" t="s">
        <v>1258</v>
      </c>
      <c r="AD367" s="1622">
        <v>15</v>
      </c>
    </row>
    <row r="368">
      <c r="A368" s="1612"/>
      <c r="B368" s="1613" t="s">
        <v>1239</v>
      </c>
      <c r="C368" s="1613" t="s">
        <v>1234</v>
      </c>
      <c r="D368" s="1614">
        <v>1865.15</v>
      </c>
      <c r="E368" s="1615">
        <v>0</v>
      </c>
      <c r="F368" s="1614">
        <f t="shared" si="80"/>
      </c>
      <c r="G368" s="1616">
        <f t="shared" si="233"/>
      </c>
      <c r="H368" s="1616">
        <f t="shared" si="293"/>
      </c>
      <c r="I368" s="1616">
        <f t="shared" si="354"/>
      </c>
      <c r="J368" s="1651">
        <f t="shared" si="28"/>
      </c>
      <c r="K368" s="1618">
        <f t="shared" si="78"/>
      </c>
      <c r="L368" s="1618">
        <f t="shared" si="112"/>
      </c>
      <c r="M368" s="1618">
        <f t="shared" si="143"/>
      </c>
      <c r="N368" s="1618">
        <f t="shared" si="203"/>
      </c>
      <c r="O368" s="1619">
        <f t="shared" si="263"/>
      </c>
      <c r="P368" s="1620">
        <v>0.0309</v>
      </c>
      <c r="Q368" s="1619">
        <v>47</v>
      </c>
      <c r="R368" s="1617">
        <f t="shared" si="323"/>
      </c>
      <c r="S368" s="1621">
        <v>19337</v>
      </c>
      <c r="T368" s="1621">
        <v>303</v>
      </c>
      <c r="U368" s="1621">
        <v>69</v>
      </c>
      <c r="V368" s="1621">
        <v>267</v>
      </c>
      <c r="W368" s="1621">
        <v>51</v>
      </c>
      <c r="X368" s="1621">
        <v>2</v>
      </c>
      <c r="Y368" s="1621">
        <v>0</v>
      </c>
      <c r="Z368" s="1621">
        <v>11</v>
      </c>
      <c r="AA368" s="1617">
        <f t="shared" si="385"/>
      </c>
      <c r="AB368" s="1622" t="s">
        <v>1231</v>
      </c>
      <c r="AC368" s="1622" t="s">
        <v>1258</v>
      </c>
      <c r="AD368" s="1622">
        <v>18</v>
      </c>
    </row>
    <row r="369">
      <c r="A369" s="1612"/>
      <c r="B369" s="1623" t="s">
        <v>1238</v>
      </c>
      <c r="C369" s="1623"/>
      <c r="D369" s="1624">
        <f>SUM(D366:D368)</f>
      </c>
      <c r="E369" s="1647">
        <f>SUM(E366:E368)</f>
      </c>
      <c r="F369" s="1624">
        <f>SUM(F366:F368)</f>
      </c>
      <c r="G369" s="1625">
        <f t="shared" si="233"/>
      </c>
      <c r="H369" s="1625">
        <f t="shared" si="293"/>
      </c>
      <c r="I369" s="1625">
        <f t="shared" si="354"/>
      </c>
      <c r="J369" s="1625">
        <f t="shared" si="28"/>
      </c>
      <c r="K369" s="1626">
        <f t="shared" si="78"/>
      </c>
      <c r="L369" s="1626">
        <f t="shared" si="112"/>
      </c>
      <c r="M369" s="1626">
        <f t="shared" si="143"/>
      </c>
      <c r="N369" s="1626">
        <f t="shared" si="203"/>
      </c>
      <c r="O369" s="1627">
        <f t="shared" si="263"/>
      </c>
      <c r="P369" s="1626">
        <f>AVERAGE(P366:P368)</f>
      </c>
      <c r="Q369" s="1624">
        <f>AVERAGE(Q366:Q368)</f>
      </c>
      <c r="R369" s="1625">
        <f t="shared" si="323"/>
      </c>
      <c r="S369" s="1628">
        <f>SUM(S366:S368)</f>
      </c>
      <c r="T369" s="1628">
        <f>SUM(T366:T368)</f>
      </c>
      <c r="U369" s="1628">
        <f>SUM(U366:U368)</f>
      </c>
      <c r="V369" s="1628">
        <f>SUM(V366:V368)</f>
      </c>
      <c r="W369" s="1628">
        <f>SUM(W366:W368)</f>
      </c>
      <c r="X369" s="1628">
        <f>SUM(X366:X368)</f>
      </c>
      <c r="Y369" s="1628">
        <f>SUM(Y366:Y368)</f>
      </c>
      <c r="Z369" s="1628">
        <f>SUM(Z366:Z368)</f>
      </c>
      <c r="AA369" s="1629">
        <f t="shared" si="385"/>
      </c>
      <c r="AB369" s="1630"/>
      <c r="AC369" s="1630"/>
      <c r="AD369" s="1628">
        <f>SUM(AD366:AD368)</f>
      </c>
    </row>
    <row r="370">
      <c r="A370" s="1612"/>
      <c r="B370" s="1613" t="s">
        <v>1256</v>
      </c>
      <c r="C370" s="1613" t="s">
        <v>1235</v>
      </c>
      <c r="D370" s="1614">
        <v>1668.55</v>
      </c>
      <c r="E370" s="1615">
        <v>1</v>
      </c>
      <c r="F370" s="1614">
        <f t="shared" ref="F370:F372" si="81">E370*2000</f>
      </c>
      <c r="G370" s="1616">
        <f t="shared" si="233"/>
      </c>
      <c r="H370" s="1616">
        <f t="shared" si="293"/>
      </c>
      <c r="I370" s="1616">
        <f t="shared" si="354"/>
      </c>
      <c r="J370" s="1617">
        <f t="shared" si="28"/>
      </c>
      <c r="K370" s="1618">
        <f t="shared" si="78"/>
      </c>
      <c r="L370" s="1618">
        <f t="shared" si="112"/>
      </c>
      <c r="M370" s="1618">
        <f t="shared" si="143"/>
      </c>
      <c r="N370" s="1618">
        <f t="shared" si="203"/>
      </c>
      <c r="O370" s="1619">
        <f t="shared" si="263"/>
      </c>
      <c r="P370" s="1635">
        <v>0.0279</v>
      </c>
      <c r="Q370" s="1619">
        <v>53</v>
      </c>
      <c r="R370" s="1617">
        <f t="shared" si="323"/>
      </c>
      <c r="S370" s="1621">
        <v>21288</v>
      </c>
      <c r="T370" s="1621">
        <v>360</v>
      </c>
      <c r="U370" s="1621">
        <v>57</v>
      </c>
      <c r="V370" s="1621">
        <v>335</v>
      </c>
      <c r="W370" s="1621">
        <v>60</v>
      </c>
      <c r="X370" s="1621">
        <v>6</v>
      </c>
      <c r="Y370" s="1621">
        <v>0</v>
      </c>
      <c r="Z370" s="1621">
        <v>11</v>
      </c>
      <c r="AA370" s="1617">
        <f t="shared" si="385"/>
      </c>
      <c r="AB370" s="1622" t="s">
        <v>1231</v>
      </c>
      <c r="AC370" s="1622" t="s">
        <v>1258</v>
      </c>
      <c r="AD370" s="1622">
        <v>20</v>
      </c>
    </row>
    <row r="371">
      <c r="A371" s="1612"/>
      <c r="B371" s="1613" t="s">
        <v>1256</v>
      </c>
      <c r="C371" s="1631" t="s">
        <v>1237</v>
      </c>
      <c r="D371" s="1614">
        <v>1661.67</v>
      </c>
      <c r="E371" s="1615">
        <v>0</v>
      </c>
      <c r="F371" s="1614">
        <f t="shared" si="81"/>
      </c>
      <c r="G371" s="1616">
        <f t="shared" si="233"/>
      </c>
      <c r="H371" s="1616">
        <f t="shared" si="293"/>
      </c>
      <c r="I371" s="1616">
        <f t="shared" si="354"/>
      </c>
      <c r="J371" s="1617">
        <f t="shared" si="28"/>
      </c>
      <c r="K371" s="1618">
        <f t="shared" si="78"/>
      </c>
      <c r="L371" s="1618">
        <f t="shared" si="112"/>
      </c>
      <c r="M371" s="1618">
        <f t="shared" si="143"/>
      </c>
      <c r="N371" s="1618">
        <f t="shared" si="203"/>
      </c>
      <c r="O371" s="1619">
        <f t="shared" si="263"/>
      </c>
      <c r="P371" s="1635">
        <v>0.0287</v>
      </c>
      <c r="Q371" s="1619">
        <v>53</v>
      </c>
      <c r="R371" s="1617">
        <f t="shared" si="323"/>
      </c>
      <c r="S371" s="1621">
        <v>14627</v>
      </c>
      <c r="T371" s="1621">
        <v>341</v>
      </c>
      <c r="U371" s="1621">
        <v>67</v>
      </c>
      <c r="V371" s="1621">
        <v>380</v>
      </c>
      <c r="W371" s="1621">
        <v>43</v>
      </c>
      <c r="X371" s="1621">
        <v>2</v>
      </c>
      <c r="Y371" s="1621">
        <v>1</v>
      </c>
      <c r="Z371" s="1621">
        <v>18</v>
      </c>
      <c r="AA371" s="1617">
        <f t="shared" si="385"/>
      </c>
      <c r="AB371" s="1622" t="s">
        <v>1231</v>
      </c>
      <c r="AC371" s="1622" t="s">
        <v>1258</v>
      </c>
      <c r="AD371" s="1622">
        <v>10</v>
      </c>
    </row>
    <row r="372">
      <c r="A372" s="1612"/>
      <c r="B372" s="1613" t="s">
        <v>1256</v>
      </c>
      <c r="C372" s="1631" t="s">
        <v>1240</v>
      </c>
      <c r="D372" s="1614">
        <v>1752.83</v>
      </c>
      <c r="E372" s="1615">
        <v>1</v>
      </c>
      <c r="F372" s="1614">
        <f t="shared" si="81"/>
      </c>
      <c r="G372" s="1632">
        <f t="shared" si="233"/>
      </c>
      <c r="H372" s="1632">
        <f t="shared" si="293"/>
      </c>
      <c r="I372" s="1632">
        <f t="shared" si="354"/>
      </c>
      <c r="J372" s="1633">
        <f t="shared" si="28"/>
      </c>
      <c r="K372" s="1634">
        <f t="shared" si="78"/>
      </c>
      <c r="L372" s="1634">
        <f t="shared" si="112"/>
      </c>
      <c r="M372" s="1634">
        <f t="shared" si="143"/>
      </c>
      <c r="N372" s="1634">
        <f t="shared" si="203"/>
      </c>
      <c r="O372" s="1619">
        <f t="shared" si="263"/>
      </c>
      <c r="P372" s="1635">
        <v>0.0262</v>
      </c>
      <c r="Q372" s="1621">
        <v>56</v>
      </c>
      <c r="R372" s="1633">
        <f t="shared" si="323"/>
      </c>
      <c r="S372" s="1621">
        <v>14603</v>
      </c>
      <c r="T372" s="1621">
        <v>343</v>
      </c>
      <c r="U372" s="1621">
        <v>63</v>
      </c>
      <c r="V372" s="1621">
        <v>364</v>
      </c>
      <c r="W372" s="1621">
        <v>57</v>
      </c>
      <c r="X372" s="1621">
        <v>2</v>
      </c>
      <c r="Y372" s="1621">
        <v>1</v>
      </c>
      <c r="Z372" s="1621">
        <v>16</v>
      </c>
      <c r="AA372" s="1617">
        <f t="shared" si="385"/>
      </c>
      <c r="AB372" s="1622" t="s">
        <v>1231</v>
      </c>
      <c r="AC372" s="1622" t="s">
        <v>1258</v>
      </c>
      <c r="AD372" s="1622">
        <v>15</v>
      </c>
    </row>
    <row r="373">
      <c r="A373" s="1612"/>
      <c r="B373" s="1623" t="s">
        <v>1238</v>
      </c>
      <c r="C373" s="1623"/>
      <c r="D373" s="1624">
        <f>SUM(D370:D372)</f>
      </c>
      <c r="E373" s="1624">
        <f>SUM(E370:E372)</f>
      </c>
      <c r="F373" s="1624">
        <f>SUM(F370:F372)</f>
      </c>
      <c r="G373" s="1625">
        <f t="shared" si="233"/>
      </c>
      <c r="H373" s="1625">
        <f t="shared" si="293"/>
      </c>
      <c r="I373" s="1625">
        <f t="shared" si="354"/>
      </c>
      <c r="J373" s="1625">
        <f t="shared" si="28"/>
      </c>
      <c r="K373" s="1626">
        <f t="shared" si="78"/>
      </c>
      <c r="L373" s="1626">
        <f t="shared" si="112"/>
      </c>
      <c r="M373" s="1626">
        <f t="shared" si="143"/>
      </c>
      <c r="N373" s="1626">
        <f t="shared" si="203"/>
      </c>
      <c r="O373" s="1627">
        <f t="shared" si="263"/>
      </c>
      <c r="P373" s="1626">
        <f>AVERAGE(P370:P372)</f>
      </c>
      <c r="Q373" s="1624">
        <f>AVERAGE(Q370:Q372)</f>
      </c>
      <c r="R373" s="1624">
        <f t="shared" si="323"/>
      </c>
      <c r="S373" s="1627">
        <f>SUM(S370:S372)</f>
      </c>
      <c r="T373" s="1627">
        <f>SUM(T370:T372)</f>
      </c>
      <c r="U373" s="1627">
        <f>SUM(U370:U372)</f>
      </c>
      <c r="V373" s="1627">
        <f>SUM(V370:V372)</f>
      </c>
      <c r="W373" s="1627">
        <f>SUM(W370:W372)</f>
      </c>
      <c r="X373" s="1627">
        <f>SUM(X370:X372)</f>
      </c>
      <c r="Y373" s="1627">
        <f>SUM(Y370:Y372)</f>
      </c>
      <c r="Z373" s="1627">
        <f>SUM(Z370:Z372)</f>
      </c>
      <c r="AA373" s="1629">
        <f t="shared" si="385"/>
      </c>
      <c r="AB373" s="1630"/>
      <c r="AC373" s="1630"/>
      <c r="AD373" s="1636">
        <f>SUM(AD370:AD372)</f>
      </c>
    </row>
    <row r="374">
      <c r="A374" s="1612"/>
      <c r="B374" s="1637" t="s">
        <v>1243</v>
      </c>
      <c r="C374" s="1637"/>
      <c r="D374" s="1638">
        <f>D373+D369</f>
      </c>
      <c r="E374" s="1638">
        <f>E373+E369</f>
      </c>
      <c r="F374" s="1638">
        <f>F373+F369</f>
      </c>
      <c r="G374" s="1639">
        <f t="shared" si="233"/>
      </c>
      <c r="H374" s="1639">
        <f t="shared" si="293"/>
      </c>
      <c r="I374" s="1639">
        <f t="shared" si="354"/>
      </c>
      <c r="J374" s="1639">
        <f t="shared" si="28"/>
      </c>
      <c r="K374" s="1640">
        <f t="shared" si="78"/>
      </c>
      <c r="L374" s="1640">
        <f t="shared" si="112"/>
      </c>
      <c r="M374" s="1640">
        <f t="shared" si="143"/>
      </c>
      <c r="N374" s="1640">
        <f t="shared" si="203"/>
      </c>
      <c r="O374" s="1641">
        <f t="shared" si="263"/>
      </c>
      <c r="P374" s="1643">
        <f>(P373+P369)/2</f>
      </c>
      <c r="Q374" s="1643">
        <f>(Q373+Q369)/2</f>
      </c>
      <c r="R374" s="1638">
        <f>(R373+R369)/2</f>
      </c>
      <c r="S374" s="1641">
        <f>S373+S369</f>
      </c>
      <c r="T374" s="1641">
        <f>T373+T369</f>
      </c>
      <c r="U374" s="1641">
        <f>U373+U369</f>
      </c>
      <c r="V374" s="1641">
        <f>V373+V369</f>
      </c>
      <c r="W374" s="1641">
        <f>W373+W369</f>
      </c>
      <c r="X374" s="1641">
        <f>X373+X369</f>
      </c>
      <c r="Y374" s="1641">
        <f>Y373+Y369</f>
      </c>
      <c r="Z374" s="1641">
        <f>Z373+Z369</f>
      </c>
      <c r="AA374" s="1644">
        <f t="shared" si="385"/>
      </c>
      <c r="AB374" s="1645"/>
      <c r="AC374" s="1645"/>
      <c r="AD374" s="1646">
        <f>AD369+AD373</f>
      </c>
    </row>
    <row r="375">
      <c r="A375" s="1601" t="s">
        <v>1195</v>
      </c>
      <c r="B375" s="1601" t="s">
        <v>1196</v>
      </c>
      <c r="C375" s="1601"/>
      <c r="D375" s="1602" t="s">
        <v>1197</v>
      </c>
      <c r="E375" s="1602"/>
      <c r="F375" s="1602"/>
      <c r="G375" s="1602"/>
      <c r="H375" s="1602"/>
      <c r="I375" s="1602"/>
      <c r="J375" s="1603" t="s">
        <v>1198</v>
      </c>
      <c r="K375" s="1603"/>
      <c r="L375" s="1603"/>
      <c r="M375" s="1603"/>
      <c r="N375" s="1603"/>
      <c r="O375" s="1603"/>
      <c r="P375" s="1603"/>
      <c r="Q375" s="1603"/>
      <c r="R375" s="1603"/>
      <c r="S375" s="1603"/>
      <c r="T375" s="1603"/>
      <c r="U375" s="1603"/>
      <c r="V375" s="1603"/>
      <c r="W375" s="1603"/>
      <c r="X375" s="1603"/>
      <c r="Y375" s="1603"/>
      <c r="Z375" s="1603"/>
      <c r="AA375" s="1603"/>
      <c r="AB375" s="1603"/>
      <c r="AC375" s="1603"/>
      <c r="AD375" s="1604"/>
    </row>
    <row r="376">
      <c r="A376" s="1601"/>
      <c r="B376" s="1601" t="s">
        <v>1199</v>
      </c>
      <c r="C376" s="1601" t="s">
        <v>1200</v>
      </c>
      <c r="D376" s="1602" t="s">
        <v>1201</v>
      </c>
      <c r="E376" s="1605" t="s">
        <v>1202</v>
      </c>
      <c r="F376" s="1606" t="s">
        <v>1203</v>
      </c>
      <c r="G376" s="1607" t="s">
        <v>1204</v>
      </c>
      <c r="H376" s="1607" t="s">
        <v>1205</v>
      </c>
      <c r="I376" s="1607" t="s">
        <v>1206</v>
      </c>
      <c r="J376" s="1603" t="s">
        <v>1207</v>
      </c>
      <c r="K376" s="1608" t="s">
        <v>1208</v>
      </c>
      <c r="L376" s="1608" t="s">
        <v>1209</v>
      </c>
      <c r="M376" s="1608" t="s">
        <v>1210</v>
      </c>
      <c r="N376" s="1608" t="s">
        <v>1211</v>
      </c>
      <c r="O376" s="1609" t="s">
        <v>1212</v>
      </c>
      <c r="P376" s="1608" t="s">
        <v>1213</v>
      </c>
      <c r="Q376" s="1609" t="s">
        <v>1214</v>
      </c>
      <c r="R376" s="1603" t="s">
        <v>1215</v>
      </c>
      <c r="S376" s="1609" t="s">
        <v>1216</v>
      </c>
      <c r="T376" s="1609" t="s">
        <v>1217</v>
      </c>
      <c r="U376" s="1609" t="s">
        <v>1218</v>
      </c>
      <c r="V376" s="1609" t="s">
        <v>1219</v>
      </c>
      <c r="W376" s="1609" t="s">
        <v>1220</v>
      </c>
      <c r="X376" s="1609" t="s">
        <v>1221</v>
      </c>
      <c r="Y376" s="1609" t="s">
        <v>1222</v>
      </c>
      <c r="Z376" s="1609" t="s">
        <v>1223</v>
      </c>
      <c r="AA376" s="1610" t="s">
        <v>1224</v>
      </c>
      <c r="AB376" s="1604" t="s">
        <v>1225</v>
      </c>
      <c r="AC376" s="1604" t="s">
        <v>1226</v>
      </c>
      <c r="AD376" s="1611" t="s">
        <v>1227</v>
      </c>
    </row>
    <row r="377">
      <c r="A377" s="1612" t="s">
        <v>1279</v>
      </c>
      <c r="B377" s="1613" t="s">
        <v>1239</v>
      </c>
      <c r="C377" s="1613" t="s">
        <v>1280</v>
      </c>
      <c r="D377" s="1614">
        <v>1004.77</v>
      </c>
      <c r="E377" s="1615">
        <v>0</v>
      </c>
      <c r="F377" s="1653">
        <f t="shared" ref="F377:F380" si="82">E377*2000</f>
      </c>
      <c r="G377" s="1616">
        <f t="shared" ref="G377:G389" si="234">F377/D377</f>
      </c>
      <c r="H377" s="1616">
        <f t="shared" ref="H377:H389" si="294">D377/E377</f>
      </c>
      <c r="I377" s="1616">
        <f t="shared" ref="I377:I389" si="355">F377/E377</f>
      </c>
      <c r="J377" s="1617">
        <f t="shared" ref="J377:J389" si="29">D377/T377</f>
      </c>
      <c r="K377" s="1618">
        <f t="shared" ref="K377:K389" si="79">O377/S377*1</f>
      </c>
      <c r="L377" s="1618">
        <f t="shared" ref="L377:L389" si="113">T377/S377</f>
      </c>
      <c r="M377" s="1618">
        <f t="shared" ref="M377:M389" si="144">V377/S377</f>
      </c>
      <c r="N377" s="1618">
        <f t="shared" ref="N377:N389" si="204">W377/V377</f>
      </c>
      <c r="O377" s="1619">
        <f t="shared" ref="O377:O389" si="264">U377/P377</f>
      </c>
      <c r="P377" s="1620">
        <v>0.0174</v>
      </c>
      <c r="Q377" s="1619">
        <v>33</v>
      </c>
      <c r="R377" s="1617">
        <f t="shared" ref="R377:R381" si="324">(D377/S377)*1000</f>
      </c>
      <c r="S377" s="1621">
        <v>8045</v>
      </c>
      <c r="T377" s="1621">
        <v>170</v>
      </c>
      <c r="U377" s="1621">
        <v>24</v>
      </c>
      <c r="V377" s="1621">
        <v>185</v>
      </c>
      <c r="W377" s="1621">
        <v>17</v>
      </c>
      <c r="X377" s="1621">
        <v>0</v>
      </c>
      <c r="Y377" s="1621">
        <v>0</v>
      </c>
      <c r="Z377" s="1621">
        <v>3</v>
      </c>
      <c r="AA377" s="1617">
        <f t="shared" ref="AA377:AA381" si="386">AD377*1000/D377</f>
      </c>
      <c r="AB377" s="1622" t="s">
        <v>1231</v>
      </c>
      <c r="AC377" s="1622" t="s">
        <v>1258</v>
      </c>
      <c r="AD377" s="1622">
        <v>9</v>
      </c>
    </row>
    <row r="378">
      <c r="A378" s="1612"/>
      <c r="B378" s="1613" t="s">
        <v>1239</v>
      </c>
      <c r="C378" s="1613" t="s">
        <v>1233</v>
      </c>
      <c r="D378" s="1614">
        <v>1393.9</v>
      </c>
      <c r="E378" s="1615">
        <v>1</v>
      </c>
      <c r="F378" s="1653">
        <f t="shared" si="82"/>
      </c>
      <c r="G378" s="1616">
        <f t="shared" si="234"/>
      </c>
      <c r="H378" s="1649">
        <f t="shared" si="294"/>
      </c>
      <c r="I378" s="1649">
        <f t="shared" si="355"/>
      </c>
      <c r="J378" s="1617">
        <f t="shared" si="29"/>
      </c>
      <c r="K378" s="1618">
        <f t="shared" si="79"/>
      </c>
      <c r="L378" s="1618">
        <f t="shared" si="113"/>
      </c>
      <c r="M378" s="1618">
        <f t="shared" si="144"/>
      </c>
      <c r="N378" s="1618">
        <f t="shared" si="204"/>
      </c>
      <c r="O378" s="1619">
        <f t="shared" si="264"/>
      </c>
      <c r="P378" s="1620">
        <v>0.0258</v>
      </c>
      <c r="Q378" s="1619">
        <v>55</v>
      </c>
      <c r="R378" s="1617">
        <f t="shared" si="324"/>
      </c>
      <c r="S378" s="1621">
        <v>12524</v>
      </c>
      <c r="T378" s="1621">
        <v>264</v>
      </c>
      <c r="U378" s="1621">
        <v>63</v>
      </c>
      <c r="V378" s="1621">
        <v>285</v>
      </c>
      <c r="W378" s="1621">
        <v>41</v>
      </c>
      <c r="X378" s="1621">
        <v>4</v>
      </c>
      <c r="Y378" s="1621">
        <v>1</v>
      </c>
      <c r="Z378" s="1621">
        <v>11</v>
      </c>
      <c r="AA378" s="1617">
        <f t="shared" si="386"/>
      </c>
      <c r="AB378" s="1622" t="s">
        <v>1231</v>
      </c>
      <c r="AC378" s="1622" t="s">
        <v>1258</v>
      </c>
      <c r="AD378" s="1622">
        <v>19</v>
      </c>
    </row>
    <row r="379">
      <c r="A379" s="1612"/>
      <c r="B379" s="1613" t="s">
        <v>1239</v>
      </c>
      <c r="C379" s="1613" t="s">
        <v>1234</v>
      </c>
      <c r="D379" s="1614">
        <v>971.37</v>
      </c>
      <c r="E379" s="1615">
        <v>0</v>
      </c>
      <c r="F379" s="1653">
        <f t="shared" si="82"/>
      </c>
      <c r="G379" s="1616">
        <f t="shared" si="234"/>
      </c>
      <c r="H379" s="1616">
        <f t="shared" si="294"/>
      </c>
      <c r="I379" s="1616">
        <f t="shared" si="355"/>
      </c>
      <c r="J379" s="1651">
        <f t="shared" si="29"/>
      </c>
      <c r="K379" s="1618">
        <f t="shared" si="79"/>
      </c>
      <c r="L379" s="1618">
        <f t="shared" si="113"/>
      </c>
      <c r="M379" s="1618">
        <f t="shared" si="144"/>
      </c>
      <c r="N379" s="1618">
        <f t="shared" si="204"/>
      </c>
      <c r="O379" s="1619">
        <f t="shared" si="264"/>
      </c>
      <c r="P379" s="1620">
        <v>0.0253</v>
      </c>
      <c r="Q379" s="1619">
        <v>51</v>
      </c>
      <c r="R379" s="1617">
        <f t="shared" si="324"/>
      </c>
      <c r="S379" s="1621">
        <v>7215</v>
      </c>
      <c r="T379" s="1621">
        <v>165</v>
      </c>
      <c r="U379" s="1621">
        <v>35</v>
      </c>
      <c r="V379" s="1621">
        <v>179</v>
      </c>
      <c r="W379" s="1621">
        <v>16</v>
      </c>
      <c r="X379" s="1621">
        <v>0</v>
      </c>
      <c r="Y379" s="1621">
        <v>0</v>
      </c>
      <c r="Z379" s="1621">
        <v>9</v>
      </c>
      <c r="AA379" s="1617">
        <f t="shared" si="386"/>
      </c>
      <c r="AB379" s="1622" t="s">
        <v>1231</v>
      </c>
      <c r="AC379" s="1622" t="s">
        <v>1258</v>
      </c>
      <c r="AD379" s="1622">
        <v>5</v>
      </c>
    </row>
    <row r="380">
      <c r="A380" s="1612"/>
      <c r="B380" s="1613" t="s">
        <v>1239</v>
      </c>
      <c r="C380" s="1613" t="s">
        <v>1281</v>
      </c>
      <c r="D380" s="1614">
        <v>364.26</v>
      </c>
      <c r="E380" s="1615">
        <v>0</v>
      </c>
      <c r="F380" s="1653">
        <f t="shared" si="82"/>
      </c>
      <c r="G380" s="1652">
        <f t="shared" si="234"/>
      </c>
      <c r="H380" s="1652">
        <f t="shared" si="294"/>
      </c>
      <c r="I380" s="1652">
        <f t="shared" si="355"/>
      </c>
      <c r="J380" s="1617">
        <f t="shared" si="29"/>
      </c>
      <c r="K380" s="1618">
        <f t="shared" si="79"/>
      </c>
      <c r="L380" s="1618">
        <f t="shared" si="113"/>
      </c>
      <c r="M380" s="1618">
        <f t="shared" si="144"/>
      </c>
      <c r="N380" s="1618">
        <f t="shared" si="204"/>
      </c>
      <c r="O380" s="1619">
        <f t="shared" si="264"/>
      </c>
      <c r="P380" s="1620">
        <v>0.0282</v>
      </c>
      <c r="Q380" s="1619">
        <v>48</v>
      </c>
      <c r="R380" s="1617">
        <f t="shared" si="324"/>
      </c>
      <c r="S380" s="1621">
        <v>6608</v>
      </c>
      <c r="T380" s="1621">
        <v>239</v>
      </c>
      <c r="U380" s="1621">
        <v>33</v>
      </c>
      <c r="V380" s="1621">
        <v>264</v>
      </c>
      <c r="W380" s="1621">
        <v>38</v>
      </c>
      <c r="X380" s="1621">
        <v>4</v>
      </c>
      <c r="Y380" s="1621">
        <v>1</v>
      </c>
      <c r="Z380" s="1621">
        <v>3</v>
      </c>
      <c r="AA380" s="1617">
        <f t="shared" si="386"/>
      </c>
      <c r="AB380" s="1622" t="s">
        <v>1231</v>
      </c>
      <c r="AC380" s="1622" t="s">
        <v>1258</v>
      </c>
      <c r="AD380" s="1622">
        <v>4</v>
      </c>
    </row>
    <row r="381">
      <c r="A381" s="1612"/>
      <c r="B381" s="1623" t="s">
        <v>1238</v>
      </c>
      <c r="C381" s="1623"/>
      <c r="D381" s="1624">
        <f>SUM(D377:D380)</f>
      </c>
      <c r="E381" s="1647">
        <f>SUM(E377:E380)</f>
      </c>
      <c r="F381" s="1624">
        <f>SUM(F377:F380)</f>
      </c>
      <c r="G381" s="1625">
        <f t="shared" si="234"/>
      </c>
      <c r="H381" s="1625">
        <f t="shared" si="294"/>
      </c>
      <c r="I381" s="1625">
        <f t="shared" si="355"/>
      </c>
      <c r="J381" s="1625">
        <f t="shared" si="29"/>
      </c>
      <c r="K381" s="1626">
        <f t="shared" si="79"/>
      </c>
      <c r="L381" s="1626">
        <f t="shared" si="113"/>
      </c>
      <c r="M381" s="1626">
        <f t="shared" si="144"/>
      </c>
      <c r="N381" s="1626">
        <f t="shared" si="204"/>
      </c>
      <c r="O381" s="1627">
        <f t="shared" si="264"/>
      </c>
      <c r="P381" s="1626">
        <f>AVERAGE(P377:P380)</f>
      </c>
      <c r="Q381" s="1624">
        <f>AVERAGE(Q377:Q380)</f>
      </c>
      <c r="R381" s="1625">
        <f t="shared" si="324"/>
      </c>
      <c r="S381" s="1628">
        <f>SUM(S377:S380)</f>
      </c>
      <c r="T381" s="1628">
        <f>SUM(T377:T380)</f>
      </c>
      <c r="U381" s="1628">
        <f>SUM(U377:U380)</f>
      </c>
      <c r="V381" s="1628">
        <f>SUM(V377:V380)</f>
      </c>
      <c r="W381" s="1628">
        <f>SUM(W377:W380)</f>
      </c>
      <c r="X381" s="1628">
        <f>SUM(X377:X380)</f>
      </c>
      <c r="Y381" s="1628">
        <f>SUM(Y377:Y380)</f>
      </c>
      <c r="Z381" s="1628">
        <f>SUM(Z377:Z380)</f>
      </c>
      <c r="AA381" s="1629">
        <f t="shared" si="386"/>
      </c>
      <c r="AB381" s="1630"/>
      <c r="AC381" s="1630"/>
      <c r="AD381" s="1628">
        <f>SUM(AD377:AD380)</f>
      </c>
    </row>
    <row r="382">
      <c r="A382" s="1612"/>
      <c r="B382" s="1613" t="s">
        <v>1256</v>
      </c>
      <c r="C382" s="1631" t="s">
        <v>1282</v>
      </c>
      <c r="D382" s="1655">
        <v>492.93000000000006</v>
      </c>
      <c r="E382" s="1615">
        <v>1</v>
      </c>
      <c r="F382" s="1653">
        <f t="shared" ref="F382:F387" si="83">E382*2000</f>
      </c>
      <c r="G382" s="1616">
        <f t="shared" si="234"/>
      </c>
      <c r="H382" s="1616">
        <f t="shared" si="294"/>
      </c>
      <c r="I382" s="1616">
        <f t="shared" si="355"/>
      </c>
      <c r="J382" s="1617">
        <f t="shared" si="29"/>
      </c>
      <c r="K382" s="1618">
        <f t="shared" si="79"/>
      </c>
      <c r="L382" s="1618">
        <f t="shared" si="113"/>
      </c>
      <c r="M382" s="1618">
        <f t="shared" si="144"/>
      </c>
      <c r="N382" s="1618">
        <f t="shared" si="204"/>
      </c>
      <c r="O382" s="1619">
        <f t="shared" si="264"/>
      </c>
      <c r="P382" s="1635">
        <v>0.0282</v>
      </c>
      <c r="Q382" s="1619">
        <v>46</v>
      </c>
      <c r="R382" s="1617">
        <f t="shared" ref="R382:R383" si="114">(D383/S382)*1000</f>
      </c>
      <c r="S382" s="1621">
        <v>6608</v>
      </c>
      <c r="T382" s="1621">
        <v>239</v>
      </c>
      <c r="U382" s="1621">
        <v>33</v>
      </c>
      <c r="V382" s="1621">
        <v>264</v>
      </c>
      <c r="W382" s="1621">
        <v>38</v>
      </c>
      <c r="X382" s="1621">
        <v>4</v>
      </c>
      <c r="Y382" s="1621">
        <v>1</v>
      </c>
      <c r="Z382" s="1621">
        <v>3</v>
      </c>
      <c r="AA382" s="1617">
        <f t="shared" ref="AA382:AA383" si="145">AD382*1000/D383</f>
      </c>
      <c r="AB382" s="1622" t="s">
        <v>1231</v>
      </c>
      <c r="AC382" s="1622" t="s">
        <v>1258</v>
      </c>
      <c r="AD382" s="1622">
        <v>9</v>
      </c>
    </row>
    <row r="383">
      <c r="A383" s="1612"/>
      <c r="B383" s="1613" t="s">
        <v>1256</v>
      </c>
      <c r="C383" s="1631" t="s">
        <v>1237</v>
      </c>
      <c r="D383" s="1614">
        <v>1039.38</v>
      </c>
      <c r="E383" s="1615">
        <v>3</v>
      </c>
      <c r="F383" s="1653">
        <f t="shared" si="83"/>
      </c>
      <c r="G383" s="1616">
        <f t="shared" si="234"/>
      </c>
      <c r="H383" s="1616">
        <f t="shared" si="294"/>
      </c>
      <c r="I383" s="1616">
        <f t="shared" si="355"/>
      </c>
      <c r="J383" s="1617">
        <f t="shared" si="29"/>
      </c>
      <c r="K383" s="1618">
        <f t="shared" si="79"/>
      </c>
      <c r="L383" s="1618">
        <f t="shared" si="113"/>
      </c>
      <c r="M383" s="1618">
        <f t="shared" si="144"/>
      </c>
      <c r="N383" s="1618">
        <f t="shared" si="204"/>
      </c>
      <c r="O383" s="1619">
        <f t="shared" si="264"/>
      </c>
      <c r="P383" s="1635">
        <v>0.0277</v>
      </c>
      <c r="Q383" s="1621">
        <v>46</v>
      </c>
      <c r="R383" s="1633">
        <f t="shared" si="114"/>
      </c>
      <c r="S383" s="1621">
        <v>8131</v>
      </c>
      <c r="T383" s="1621">
        <v>314</v>
      </c>
      <c r="U383" s="1621">
        <v>39</v>
      </c>
      <c r="V383" s="1621">
        <v>337</v>
      </c>
      <c r="W383" s="1621">
        <v>35</v>
      </c>
      <c r="X383" s="1621">
        <v>5</v>
      </c>
      <c r="Y383" s="1621">
        <v>0</v>
      </c>
      <c r="Z383" s="1621">
        <v>3</v>
      </c>
      <c r="AA383" s="1617">
        <f t="shared" si="145"/>
      </c>
      <c r="AB383" s="1622" t="s">
        <v>1231</v>
      </c>
      <c r="AC383" s="1622" t="s">
        <v>1258</v>
      </c>
      <c r="AD383" s="1622">
        <v>13</v>
      </c>
    </row>
    <row r="384">
      <c r="A384" s="1612"/>
      <c r="B384" s="1613" t="s">
        <v>1256</v>
      </c>
      <c r="C384" s="1631" t="s">
        <v>1240</v>
      </c>
      <c r="D384" s="1614">
        <v>1333.01</v>
      </c>
      <c r="E384" s="1615">
        <v>3</v>
      </c>
      <c r="F384" s="1653">
        <f t="shared" si="83"/>
      </c>
      <c r="G384" s="1616">
        <f t="shared" si="234"/>
      </c>
      <c r="H384" s="1616">
        <f t="shared" si="294"/>
      </c>
      <c r="I384" s="1616">
        <f t="shared" si="355"/>
      </c>
      <c r="J384" s="1617">
        <f t="shared" si="29"/>
      </c>
      <c r="K384" s="1618">
        <f t="shared" si="79"/>
      </c>
      <c r="L384" s="1618">
        <f t="shared" si="113"/>
      </c>
      <c r="M384" s="1618">
        <f t="shared" si="144"/>
      </c>
      <c r="N384" s="1618">
        <f t="shared" si="204"/>
      </c>
      <c r="O384" s="1619">
        <f t="shared" si="264"/>
      </c>
      <c r="P384" s="1635">
        <v>0.0232</v>
      </c>
      <c r="Q384" s="1621">
        <v>47</v>
      </c>
      <c r="R384" s="1633">
        <f>(D387/S384)*1000</f>
      </c>
      <c r="S384" s="1621">
        <v>10191</v>
      </c>
      <c r="T384" s="1621">
        <v>337</v>
      </c>
      <c r="U384" s="1621">
        <v>40</v>
      </c>
      <c r="V384" s="1621">
        <v>379</v>
      </c>
      <c r="W384" s="1621">
        <v>21</v>
      </c>
      <c r="X384" s="1621">
        <v>1</v>
      </c>
      <c r="Y384" s="1621">
        <v>0</v>
      </c>
      <c r="Z384" s="1621">
        <v>6</v>
      </c>
      <c r="AA384" s="1617">
        <f>AD384*1000/D387</f>
      </c>
      <c r="AB384" s="1622" t="s">
        <v>1231</v>
      </c>
      <c r="AC384" s="1622" t="s">
        <v>1258</v>
      </c>
      <c r="AD384" s="1622">
        <v>7</v>
      </c>
    </row>
    <row customHeight="true" ht="18.452380952380953" r="385">
      <c r="A385" s="1612"/>
      <c r="B385" s="1613" t="s">
        <v>1256</v>
      </c>
      <c r="C385" s="1631" t="s">
        <v>1241</v>
      </c>
      <c r="D385" s="1614">
        <v>1658.83</v>
      </c>
      <c r="E385" s="1615">
        <v>3</v>
      </c>
      <c r="F385" s="1653">
        <f t="shared" si="83"/>
      </c>
      <c r="G385" s="1616">
        <f t="shared" si="234"/>
      </c>
      <c r="H385" s="1616">
        <f t="shared" si="294"/>
      </c>
      <c r="I385" s="1616">
        <f t="shared" si="355"/>
      </c>
      <c r="J385" s="1617">
        <f t="shared" si="29"/>
      </c>
      <c r="K385" s="1618">
        <f t="shared" si="79"/>
      </c>
      <c r="L385" s="1618">
        <f t="shared" si="113"/>
      </c>
      <c r="M385" s="1618">
        <f t="shared" si="144"/>
      </c>
      <c r="N385" s="1618">
        <f t="shared" si="204"/>
      </c>
      <c r="O385" s="1619">
        <f t="shared" si="264"/>
      </c>
      <c r="P385" s="1635">
        <v>0.0205</v>
      </c>
      <c r="Q385" s="1621">
        <v>48</v>
      </c>
      <c r="R385" s="1633">
        <f t="shared" ref="R385:R388" si="325">(D385/S385)*1000</f>
      </c>
      <c r="S385" s="1621">
        <v>15410</v>
      </c>
      <c r="T385" s="1621">
        <v>460</v>
      </c>
      <c r="U385" s="1621">
        <v>42</v>
      </c>
      <c r="V385" s="1621">
        <v>510</v>
      </c>
      <c r="W385" s="1621">
        <v>59</v>
      </c>
      <c r="X385" s="1621">
        <v>2</v>
      </c>
      <c r="Y385" s="1621">
        <v>0</v>
      </c>
      <c r="Z385" s="1621">
        <v>21</v>
      </c>
      <c r="AA385" s="1617">
        <f t="shared" ref="AA385:AA389" si="387">AD385*1000/D385</f>
      </c>
      <c r="AB385" s="1622" t="s">
        <v>1231</v>
      </c>
      <c r="AC385" s="1622" t="s">
        <v>1258</v>
      </c>
      <c r="AD385" s="1622">
        <v>19</v>
      </c>
    </row>
    <row customHeight="true" ht="18.452380952380953" r="386">
      <c r="A386" s="1612"/>
      <c r="B386" s="1613" t="s">
        <v>1256</v>
      </c>
      <c r="C386" s="1631" t="s">
        <v>1242</v>
      </c>
      <c r="D386" s="1614">
        <v>1302.34</v>
      </c>
      <c r="E386" s="1615">
        <v>0</v>
      </c>
      <c r="F386" s="1653">
        <f t="shared" si="83"/>
      </c>
      <c r="G386" s="1616">
        <f t="shared" si="234"/>
      </c>
      <c r="H386" s="1616">
        <f t="shared" si="294"/>
      </c>
      <c r="I386" s="1616">
        <f t="shared" si="355"/>
      </c>
      <c r="J386" s="1617">
        <f t="shared" si="29"/>
      </c>
      <c r="K386" s="1618">
        <f t="shared" si="79"/>
      </c>
      <c r="L386" s="1618">
        <f t="shared" si="113"/>
      </c>
      <c r="M386" s="1618">
        <f t="shared" si="144"/>
      </c>
      <c r="N386" s="1618">
        <f t="shared" si="204"/>
      </c>
      <c r="O386" s="1619">
        <f t="shared" si="264"/>
      </c>
      <c r="P386" s="1635">
        <v>0.0206</v>
      </c>
      <c r="Q386" s="1621">
        <v>45</v>
      </c>
      <c r="R386" s="1633">
        <f t="shared" si="325"/>
      </c>
      <c r="S386" s="1621">
        <v>12857</v>
      </c>
      <c r="T386" s="1621">
        <v>467</v>
      </c>
      <c r="U386" s="1621">
        <v>42</v>
      </c>
      <c r="V386" s="1621">
        <v>532</v>
      </c>
      <c r="W386" s="1621">
        <v>27</v>
      </c>
      <c r="X386" s="1621">
        <v>8</v>
      </c>
      <c r="Y386" s="1621">
        <v>0</v>
      </c>
      <c r="Z386" s="1621">
        <v>26</v>
      </c>
      <c r="AA386" s="1617">
        <f t="shared" si="387"/>
      </c>
      <c r="AB386" s="1622" t="s">
        <v>1231</v>
      </c>
      <c r="AC386" s="1622" t="s">
        <v>1258</v>
      </c>
      <c r="AD386" s="1622">
        <v>6</v>
      </c>
    </row>
    <row r="387">
      <c r="A387" s="1612"/>
      <c r="B387" s="1613" t="s">
        <v>1256</v>
      </c>
      <c r="C387" s="1631" t="s">
        <v>1283</v>
      </c>
      <c r="D387" s="1614">
        <v>583.52</v>
      </c>
      <c r="E387" s="1615">
        <v>0</v>
      </c>
      <c r="F387" s="1653">
        <f t="shared" si="83"/>
      </c>
      <c r="G387" s="1616">
        <f t="shared" si="234"/>
      </c>
      <c r="H387" s="1616">
        <f t="shared" si="294"/>
      </c>
      <c r="I387" s="1616">
        <f t="shared" si="355"/>
      </c>
      <c r="J387" s="1617">
        <f t="shared" si="29"/>
      </c>
      <c r="K387" s="1618">
        <f t="shared" si="79"/>
      </c>
      <c r="L387" s="1618">
        <f t="shared" si="113"/>
      </c>
      <c r="M387" s="1618">
        <f t="shared" si="144"/>
      </c>
      <c r="N387" s="1618">
        <f t="shared" si="204"/>
      </c>
      <c r="O387" s="1619">
        <f t="shared" si="264"/>
      </c>
      <c r="P387" s="1635">
        <v>0.0118</v>
      </c>
      <c r="Q387" s="1621">
        <v>44</v>
      </c>
      <c r="R387" s="1633">
        <f t="shared" si="325"/>
      </c>
      <c r="S387" s="1621">
        <v>8824</v>
      </c>
      <c r="T387" s="1621">
        <v>309</v>
      </c>
      <c r="U387" s="1621">
        <v>23</v>
      </c>
      <c r="V387" s="1621">
        <v>361</v>
      </c>
      <c r="W387" s="1621">
        <v>23</v>
      </c>
      <c r="X387" s="1621">
        <v>2</v>
      </c>
      <c r="Y387" s="1621">
        <v>0</v>
      </c>
      <c r="Z387" s="1621">
        <v>6</v>
      </c>
      <c r="AA387" s="1617">
        <f t="shared" si="387"/>
      </c>
      <c r="AB387" s="1622" t="s">
        <v>1231</v>
      </c>
      <c r="AC387" s="1622" t="s">
        <v>1258</v>
      </c>
      <c r="AD387" s="1622">
        <v>7</v>
      </c>
    </row>
    <row r="388">
      <c r="A388" s="1612"/>
      <c r="B388" s="1623" t="s">
        <v>1238</v>
      </c>
      <c r="C388" s="1623"/>
      <c r="D388" s="1627">
        <f>SUM(D382:D387)</f>
      </c>
      <c r="E388" s="1627">
        <f>SUM(E382:E387)</f>
      </c>
      <c r="F388" s="1627">
        <f>SUM(F382:F387)</f>
      </c>
      <c r="G388" s="1625">
        <f t="shared" si="234"/>
      </c>
      <c r="H388" s="1625">
        <f t="shared" si="294"/>
      </c>
      <c r="I388" s="1625">
        <f t="shared" si="355"/>
      </c>
      <c r="J388" s="1625">
        <f t="shared" si="29"/>
      </c>
      <c r="K388" s="1626">
        <f t="shared" si="79"/>
      </c>
      <c r="L388" s="1626">
        <f t="shared" si="113"/>
      </c>
      <c r="M388" s="1626">
        <f t="shared" si="144"/>
      </c>
      <c r="N388" s="1626">
        <f t="shared" si="204"/>
      </c>
      <c r="O388" s="1627">
        <f t="shared" si="264"/>
      </c>
      <c r="P388" s="1626">
        <f>AVERAGE(P382:P387)</f>
      </c>
      <c r="Q388" s="1624">
        <f>AVERAGE(Q382:Q387)</f>
      </c>
      <c r="R388" s="1624">
        <f t="shared" si="325"/>
      </c>
      <c r="S388" s="1627">
        <f>SUM(S382:S387)</f>
      </c>
      <c r="T388" s="1627">
        <f>SUM(T382:T387)</f>
      </c>
      <c r="U388" s="1627">
        <f>SUM(U382:U387)</f>
      </c>
      <c r="V388" s="1627">
        <f>SUM(V382:V387)</f>
      </c>
      <c r="W388" s="1627">
        <f>SUM(W382:W387)</f>
      </c>
      <c r="X388" s="1627">
        <f>SUM(X382:X387)</f>
      </c>
      <c r="Y388" s="1627">
        <f>SUM(Y382:Y387)</f>
      </c>
      <c r="Z388" s="1627">
        <f>SUM(Z382:Z387)</f>
      </c>
      <c r="AA388" s="1629">
        <f t="shared" si="387"/>
      </c>
      <c r="AB388" s="1630"/>
      <c r="AC388" s="1630"/>
      <c r="AD388" s="1636">
        <f>SUM(AD382:AD387)</f>
      </c>
    </row>
    <row r="389">
      <c r="A389" s="1612"/>
      <c r="B389" s="1637" t="s">
        <v>1243</v>
      </c>
      <c r="C389" s="1637"/>
      <c r="D389" s="1638">
        <f>D388+D381</f>
      </c>
      <c r="E389" s="1638">
        <f>E388+E381</f>
      </c>
      <c r="F389" s="1638">
        <f>F388+F381</f>
      </c>
      <c r="G389" s="1639">
        <f t="shared" si="234"/>
      </c>
      <c r="H389" s="1639">
        <f t="shared" si="294"/>
      </c>
      <c r="I389" s="1639">
        <f t="shared" si="355"/>
      </c>
      <c r="J389" s="1639">
        <f t="shared" si="29"/>
      </c>
      <c r="K389" s="1640">
        <f t="shared" si="79"/>
      </c>
      <c r="L389" s="1640">
        <f t="shared" si="113"/>
      </c>
      <c r="M389" s="1640">
        <f t="shared" si="144"/>
      </c>
      <c r="N389" s="1640">
        <f t="shared" si="204"/>
      </c>
      <c r="O389" s="1641">
        <f t="shared" si="264"/>
      </c>
      <c r="P389" s="1643">
        <f>(P388+P381)/2</f>
      </c>
      <c r="Q389" s="1643">
        <f>(Q388+Q381)/2</f>
      </c>
      <c r="R389" s="1638">
        <f>(R388+R381)/2</f>
      </c>
      <c r="S389" s="1641">
        <f>S388+S381</f>
      </c>
      <c r="T389" s="1641">
        <f>T388+T381</f>
      </c>
      <c r="U389" s="1641">
        <f>U388+U381</f>
      </c>
      <c r="V389" s="1641">
        <f>V388+V381</f>
      </c>
      <c r="W389" s="1641">
        <f>W388+W381</f>
      </c>
      <c r="X389" s="1641">
        <f>X388+X381</f>
      </c>
      <c r="Y389" s="1641">
        <f>Y388+Y381</f>
      </c>
      <c r="Z389" s="1641">
        <f>Z388+Z381</f>
      </c>
      <c r="AA389" s="1644">
        <f t="shared" si="387"/>
      </c>
      <c r="AB389" s="1645"/>
      <c r="AC389" s="1645"/>
      <c r="AD389" s="1646">
        <f>AD381+AD388</f>
      </c>
    </row>
  </sheetData>
  <mergeCells>
    <mergeCell ref="B374:C374"/>
    <mergeCell ref="B373:C373"/>
    <mergeCell ref="B369:C369"/>
    <mergeCell ref="A366:A374"/>
    <mergeCell ref="J364:AC364"/>
    <mergeCell ref="A364:A365"/>
    <mergeCell ref="D364:I364"/>
    <mergeCell ref="B364:C364"/>
    <mergeCell ref="A352:A363"/>
    <mergeCell ref="B357:C357"/>
    <mergeCell ref="B362:C362"/>
    <mergeCell ref="B363:C363"/>
    <mergeCell ref="B349:C349"/>
    <mergeCell ref="B348:C348"/>
    <mergeCell ref="A341:A349"/>
    <mergeCell ref="B318:C318"/>
    <mergeCell ref="J313:AC313"/>
    <mergeCell ref="A313:A314"/>
    <mergeCell ref="D313:I313"/>
    <mergeCell ref="B313:C313"/>
    <mergeCell ref="B312:C312"/>
    <mergeCell ref="B311:C311"/>
    <mergeCell ref="B306:C306"/>
    <mergeCell ref="A302:A312"/>
    <mergeCell ref="J300:AC300"/>
    <mergeCell ref="A300:A301"/>
    <mergeCell ref="D300:I300"/>
    <mergeCell ref="B300:C300"/>
    <mergeCell ref="B299:C299"/>
    <mergeCell ref="B298:C298"/>
    <mergeCell ref="A289:A299"/>
    <mergeCell ref="B260:C260"/>
    <mergeCell ref="B259:C259"/>
    <mergeCell ref="B254:C254"/>
    <mergeCell ref="A250:A260"/>
    <mergeCell ref="J248:AC248"/>
    <mergeCell ref="A248:A249"/>
    <mergeCell ref="D248:I248"/>
    <mergeCell ref="B248:C248"/>
    <mergeCell ref="B247:C247"/>
    <mergeCell ref="B246:C246"/>
    <mergeCell ref="B241:C241"/>
    <mergeCell ref="A237:A247"/>
    <mergeCell ref="J235:AC235"/>
    <mergeCell ref="A235:A236"/>
    <mergeCell ref="D235:I235"/>
    <mergeCell ref="B235:C235"/>
    <mergeCell ref="B234:C234"/>
    <mergeCell ref="B233:C233"/>
    <mergeCell ref="B228:C228"/>
    <mergeCell ref="A224:A234"/>
    <mergeCell ref="J222:AC222"/>
    <mergeCell ref="A222:A223"/>
    <mergeCell ref="D222:I222"/>
    <mergeCell ref="B222:C222"/>
    <mergeCell ref="B221:C221"/>
    <mergeCell ref="B220:C220"/>
    <mergeCell ref="B215:C215"/>
    <mergeCell ref="A211:A221"/>
    <mergeCell ref="J209:AC209"/>
    <mergeCell ref="A209:A210"/>
    <mergeCell ref="D209:I209"/>
    <mergeCell ref="B209:C209"/>
    <mergeCell ref="B208:C208"/>
    <mergeCell ref="B207:C207"/>
    <mergeCell ref="B202:C202"/>
    <mergeCell ref="A198:A208"/>
    <mergeCell ref="J196:AC196"/>
    <mergeCell ref="A196:A197"/>
    <mergeCell ref="D196:I196"/>
    <mergeCell ref="B196:C196"/>
    <mergeCell ref="B195:C195"/>
    <mergeCell ref="B194:C194"/>
    <mergeCell ref="B189:C189"/>
    <mergeCell ref="A185:A195"/>
    <mergeCell ref="J183:AC183"/>
    <mergeCell ref="A183:A184"/>
    <mergeCell ref="D183:I183"/>
    <mergeCell ref="B183:C183"/>
    <mergeCell ref="B182:C182"/>
    <mergeCell ref="B181:C181"/>
    <mergeCell ref="A170:A182"/>
    <mergeCell ref="B175:C175"/>
    <mergeCell ref="J168:AC168"/>
    <mergeCell ref="A168:A169"/>
    <mergeCell ref="D168:I168"/>
    <mergeCell ref="B168:C168"/>
    <mergeCell ref="B167:C167"/>
    <mergeCell ref="B166:C166"/>
    <mergeCell ref="A159:A167"/>
    <mergeCell ref="A81:A91"/>
    <mergeCell ref="B90:C90"/>
    <mergeCell ref="B91:C91"/>
    <mergeCell ref="B84:C84"/>
    <mergeCell ref="J79:AC79"/>
    <mergeCell ref="A79:A80"/>
    <mergeCell ref="D79:I79"/>
    <mergeCell ref="B79:C79"/>
    <mergeCell ref="B78:C78"/>
    <mergeCell ref="B77:C77"/>
    <mergeCell ref="B72:C72"/>
    <mergeCell ref="A68:A78"/>
    <mergeCell ref="J66:AC66"/>
    <mergeCell ref="A66:A67"/>
    <mergeCell ref="D66:I66"/>
    <mergeCell ref="B66:C66"/>
    <mergeCell ref="B65:C65"/>
    <mergeCell ref="B64:C64"/>
    <mergeCell ref="B59:C59"/>
    <mergeCell ref="A55:A65"/>
    <mergeCell ref="J53:AC53"/>
    <mergeCell ref="A53:A54"/>
    <mergeCell ref="D53:I53"/>
    <mergeCell ref="B53:C53"/>
    <mergeCell ref="B52:C52"/>
    <mergeCell ref="B51:C51"/>
    <mergeCell ref="B47:C47"/>
    <mergeCell ref="A42:A52"/>
    <mergeCell ref="J40:AC40"/>
    <mergeCell ref="A40:A41"/>
    <mergeCell ref="D40:I40"/>
    <mergeCell ref="B40:C40"/>
    <mergeCell ref="B39:C39"/>
    <mergeCell ref="B38:C38"/>
    <mergeCell ref="B34:C34"/>
    <mergeCell ref="A29:A39"/>
    <mergeCell ref="J27:AC27"/>
    <mergeCell ref="A27:A28"/>
    <mergeCell ref="D27:I27"/>
    <mergeCell ref="B27:C27"/>
    <mergeCell ref="B26:C26"/>
    <mergeCell ref="B25:C25"/>
    <mergeCell ref="B21:C21"/>
    <mergeCell ref="A16:A26"/>
    <mergeCell ref="J14:AC14"/>
    <mergeCell ref="A14:A15"/>
    <mergeCell ref="D14:I14"/>
    <mergeCell ref="B14:C14"/>
    <mergeCell ref="B13:C13"/>
    <mergeCell ref="B12:C12"/>
    <mergeCell ref="B8:C8"/>
    <mergeCell ref="A3:A13"/>
    <mergeCell ref="J1:AC1"/>
    <mergeCell ref="A1:A2"/>
    <mergeCell ref="D1:I1"/>
    <mergeCell ref="B1:C1"/>
    <mergeCell ref="J92:AC92"/>
    <mergeCell ref="A92:A93"/>
    <mergeCell ref="D92:I92"/>
    <mergeCell ref="B92:C92"/>
    <mergeCell ref="A94:A104"/>
    <mergeCell ref="B99:C99"/>
    <mergeCell ref="B103:C103"/>
    <mergeCell ref="B104:C104"/>
    <mergeCell ref="J105:AC105"/>
    <mergeCell ref="A105:A106"/>
    <mergeCell ref="D105:I105"/>
    <mergeCell ref="B105:C105"/>
    <mergeCell ref="A107:A117"/>
    <mergeCell ref="B111:C111"/>
    <mergeCell ref="B116:C116"/>
    <mergeCell ref="B117:C117"/>
    <mergeCell ref="J118:AC118"/>
    <mergeCell ref="A118:A119"/>
    <mergeCell ref="D118:I118"/>
    <mergeCell ref="B118:C118"/>
    <mergeCell ref="A120:A130"/>
    <mergeCell ref="B124:C124"/>
    <mergeCell ref="B129:C129"/>
    <mergeCell ref="B130:C130"/>
    <mergeCell ref="J131:AC131"/>
    <mergeCell ref="A131:A132"/>
    <mergeCell ref="D131:I131"/>
    <mergeCell ref="B131:C131"/>
    <mergeCell ref="A133:A143"/>
    <mergeCell ref="B137:C137"/>
    <mergeCell ref="B142:C142"/>
    <mergeCell ref="B143:C143"/>
    <mergeCell ref="J144:AC144"/>
    <mergeCell ref="A144:A145"/>
    <mergeCell ref="D144:I144"/>
    <mergeCell ref="B144:C144"/>
    <mergeCell ref="A146:A156"/>
    <mergeCell ref="B150:C150"/>
    <mergeCell ref="B155:C155"/>
    <mergeCell ref="B156:C156"/>
    <mergeCell ref="J157:AC157"/>
    <mergeCell ref="A157:A158"/>
    <mergeCell ref="D157:I157"/>
    <mergeCell ref="B157:C157"/>
    <mergeCell ref="B160:C160"/>
    <mergeCell ref="J261:AC261"/>
    <mergeCell ref="A261:A262"/>
    <mergeCell ref="D261:I261"/>
    <mergeCell ref="B261:C261"/>
    <mergeCell ref="A263:A273"/>
    <mergeCell ref="B267:C267"/>
    <mergeCell ref="B272:C272"/>
    <mergeCell ref="B273:C273"/>
    <mergeCell ref="J274:AC274"/>
    <mergeCell ref="A274:A275"/>
    <mergeCell ref="D274:I274"/>
    <mergeCell ref="B274:C274"/>
    <mergeCell ref="A276:A286"/>
    <mergeCell ref="B280:C280"/>
    <mergeCell ref="B285:C285"/>
    <mergeCell ref="B286:C286"/>
    <mergeCell ref="J287:AC287"/>
    <mergeCell ref="A287:A288"/>
    <mergeCell ref="D287:I287"/>
    <mergeCell ref="B287:C287"/>
    <mergeCell ref="B291:C291"/>
    <mergeCell ref="A315:A325"/>
    <mergeCell ref="B324:C324"/>
    <mergeCell ref="B325:C325"/>
    <mergeCell ref="J326:AC326"/>
    <mergeCell ref="A326:A327"/>
    <mergeCell ref="D326:I326"/>
    <mergeCell ref="B326:C326"/>
    <mergeCell ref="A328:A338"/>
    <mergeCell ref="B332:C332"/>
    <mergeCell ref="B337:C337"/>
    <mergeCell ref="B338:C338"/>
    <mergeCell ref="J339:AC339"/>
    <mergeCell ref="A339:A340"/>
    <mergeCell ref="D339:I339"/>
    <mergeCell ref="B339:C339"/>
    <mergeCell ref="B344:C344"/>
    <mergeCell ref="J350:AC350"/>
    <mergeCell ref="A350:A351"/>
    <mergeCell ref="D350:I350"/>
    <mergeCell ref="B350:C350"/>
    <mergeCell ref="J375:AC375"/>
    <mergeCell ref="A375:A376"/>
    <mergeCell ref="D375:I375"/>
    <mergeCell ref="B375:C375"/>
    <mergeCell ref="B381:C381"/>
    <mergeCell ref="A377:A389"/>
    <mergeCell ref="B388:C388"/>
    <mergeCell ref="B389:C389"/>
  </mergeCells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7" min="27" style="0" width="11.211267605633802"/>
    <col collapsed="false" customWidth="true" hidden="false" max="30" min="30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16" min="16" style="0" width="13.23943661971831"/>
    <col collapsed="false" customWidth="true" hidden="false" max="17" min="17" style="0" width="14.140845070422536"/>
  </cols>
  <sheetData>
    <row r="1">
      <c r="A1" s="1656" t="s">
        <v>1284</v>
      </c>
      <c r="B1" s="1656" t="s">
        <v>1285</v>
      </c>
      <c r="C1" s="1656"/>
      <c r="D1" s="1657" t="s">
        <v>1286</v>
      </c>
      <c r="E1" s="1657"/>
      <c r="F1" s="1657"/>
      <c r="G1" s="1657"/>
      <c r="H1" s="1657"/>
      <c r="I1" s="1657"/>
      <c r="J1" s="1658" t="s">
        <v>1287</v>
      </c>
      <c r="K1" s="1658"/>
      <c r="L1" s="1658"/>
      <c r="M1" s="1658"/>
      <c r="N1" s="1658"/>
      <c r="O1" s="1658"/>
      <c r="P1" s="1658"/>
      <c r="Q1" s="1658"/>
      <c r="R1" s="1658"/>
      <c r="S1" s="1658"/>
      <c r="T1" s="1658"/>
      <c r="U1" s="1658"/>
      <c r="V1" s="1658"/>
      <c r="W1" s="1658"/>
      <c r="X1" s="1658"/>
      <c r="Y1" s="1658"/>
      <c r="Z1" s="1658"/>
      <c r="AA1" s="1658"/>
      <c r="AB1" s="1658"/>
      <c r="AC1" s="1658"/>
      <c r="AD1" s="1659"/>
    </row>
    <row r="2">
      <c r="A2" s="1656"/>
      <c r="B2" s="1656" t="s">
        <v>1288</v>
      </c>
      <c r="C2" s="1656" t="s">
        <v>1289</v>
      </c>
      <c r="D2" s="1657" t="s">
        <v>1290</v>
      </c>
      <c r="E2" s="1660" t="s">
        <v>1291</v>
      </c>
      <c r="F2" s="1661" t="s">
        <v>1292</v>
      </c>
      <c r="G2" s="1662" t="s">
        <v>1293</v>
      </c>
      <c r="H2" s="1662" t="s">
        <v>1294</v>
      </c>
      <c r="I2" s="1662" t="s">
        <v>1295</v>
      </c>
      <c r="J2" s="1658" t="s">
        <v>1296</v>
      </c>
      <c r="K2" s="1663" t="s">
        <v>1297</v>
      </c>
      <c r="L2" s="1663" t="s">
        <v>1298</v>
      </c>
      <c r="M2" s="1663" t="s">
        <v>1299</v>
      </c>
      <c r="N2" s="1663" t="s">
        <v>1300</v>
      </c>
      <c r="O2" s="1664" t="s">
        <v>1301</v>
      </c>
      <c r="P2" s="1663" t="s">
        <v>1302</v>
      </c>
      <c r="Q2" s="1664" t="s">
        <v>1303</v>
      </c>
      <c r="R2" s="1658" t="s">
        <v>1304</v>
      </c>
      <c r="S2" s="1664" t="s">
        <v>1305</v>
      </c>
      <c r="T2" s="1664" t="s">
        <v>1306</v>
      </c>
      <c r="U2" s="1664" t="s">
        <v>1307</v>
      </c>
      <c r="V2" s="1664" t="s">
        <v>1308</v>
      </c>
      <c r="W2" s="1664" t="s">
        <v>1309</v>
      </c>
      <c r="X2" s="1664" t="s">
        <v>1310</v>
      </c>
      <c r="Y2" s="1664" t="s">
        <v>1311</v>
      </c>
      <c r="Z2" s="1664" t="s">
        <v>1312</v>
      </c>
      <c r="AA2" s="1665" t="s">
        <v>1313</v>
      </c>
      <c r="AB2" s="1659" t="s">
        <v>1314</v>
      </c>
      <c r="AC2" s="1659" t="s">
        <v>1315</v>
      </c>
      <c r="AD2" s="1666" t="s">
        <v>1316</v>
      </c>
    </row>
    <row r="3">
      <c r="A3" s="1667" t="s">
        <v>1317</v>
      </c>
      <c r="B3" s="1668" t="s">
        <v>1318</v>
      </c>
      <c r="C3" s="1668" t="s">
        <v>1319</v>
      </c>
      <c r="D3" s="1669">
        <v>2236.06</v>
      </c>
      <c r="E3" s="1670">
        <v>3</v>
      </c>
      <c r="F3" s="1669">
        <f t="shared" ref="F3:F6" si="208">E3*2400</f>
      </c>
      <c r="G3" s="1671">
        <f t="shared" ref="G3:G13" si="318">F3/D3</f>
      </c>
      <c r="H3" s="1671">
        <f t="shared" ref="H3:H13" si="0">D3/E3</f>
      </c>
      <c r="I3" s="1671">
        <f t="shared" ref="I3:I13" si="58">F3/E3</f>
      </c>
      <c r="J3" s="1672">
        <f t="shared" ref="J3:J13" si="88">D3/T3</f>
      </c>
      <c r="K3" s="1673">
        <f t="shared" ref="K3:K13" si="117">O3/S3*1</f>
      </c>
      <c r="L3" s="1673">
        <f t="shared" ref="L3:L13" si="146">T3/S3</f>
      </c>
      <c r="M3" s="1673">
        <f t="shared" ref="M3:M13" si="175">V3/S3</f>
      </c>
      <c r="N3" s="1673">
        <f t="shared" ref="N3:N13" si="261">W3/V3</f>
      </c>
      <c r="O3" s="1674">
        <f t="shared" ref="O3:O13" si="347">U3/P3</f>
      </c>
      <c r="P3" s="1675">
        <v>0.0923</v>
      </c>
      <c r="Q3" s="1674">
        <v>63</v>
      </c>
      <c r="R3" s="1672">
        <f t="shared" ref="R3:R12" si="29">(D3/S3)*1000</f>
      </c>
      <c r="S3" s="1676">
        <v>24250</v>
      </c>
      <c r="T3" s="1676">
        <v>448</v>
      </c>
      <c r="U3" s="1676">
        <v>124</v>
      </c>
      <c r="V3" s="1676">
        <v>473</v>
      </c>
      <c r="W3" s="1676">
        <v>46</v>
      </c>
      <c r="X3" s="1676">
        <v>6</v>
      </c>
      <c r="Y3" s="1676">
        <v>1</v>
      </c>
      <c r="Z3" s="1676">
        <v>37</v>
      </c>
      <c r="AA3" s="1672">
        <f t="shared" ref="AA3:AA13" si="87">AF3*1000/D3</f>
      </c>
      <c r="AB3" s="1677" t="s">
        <v>1320</v>
      </c>
      <c r="AC3" s="1677" t="s">
        <v>1321</v>
      </c>
      <c r="AD3" s="1677">
        <v>32</v>
      </c>
    </row>
    <row r="4">
      <c r="A4" s="1667"/>
      <c r="B4" s="1668" t="s">
        <v>1318</v>
      </c>
      <c r="C4" s="1668" t="s">
        <v>1322</v>
      </c>
      <c r="D4" s="1669">
        <v>2261.74</v>
      </c>
      <c r="E4" s="1670">
        <v>6</v>
      </c>
      <c r="F4" s="1669">
        <f t="shared" si="208"/>
      </c>
      <c r="G4" s="1671">
        <f t="shared" si="318"/>
      </c>
      <c r="H4" s="1671">
        <f t="shared" si="0"/>
      </c>
      <c r="I4" s="1671">
        <f t="shared" si="58"/>
      </c>
      <c r="J4" s="1672">
        <f t="shared" si="88"/>
      </c>
      <c r="K4" s="1673">
        <f t="shared" si="117"/>
      </c>
      <c r="L4" s="1673">
        <f t="shared" si="146"/>
      </c>
      <c r="M4" s="1673">
        <f t="shared" si="175"/>
      </c>
      <c r="N4" s="1673">
        <f t="shared" si="261"/>
      </c>
      <c r="O4" s="1674">
        <f t="shared" si="347"/>
      </c>
      <c r="P4" s="1675">
        <v>0.0551</v>
      </c>
      <c r="Q4" s="1674">
        <v>60</v>
      </c>
      <c r="R4" s="1672">
        <f t="shared" si="29"/>
      </c>
      <c r="S4" s="1676">
        <v>22006</v>
      </c>
      <c r="T4" s="1676">
        <v>541</v>
      </c>
      <c r="U4" s="1676">
        <v>105</v>
      </c>
      <c r="V4" s="1676">
        <v>580</v>
      </c>
      <c r="W4" s="1676">
        <v>66</v>
      </c>
      <c r="X4" s="1676">
        <v>8</v>
      </c>
      <c r="Y4" s="1676">
        <v>0</v>
      </c>
      <c r="Z4" s="1676">
        <v>20</v>
      </c>
      <c r="AA4" s="1672">
        <f t="shared" si="87"/>
      </c>
      <c r="AB4" s="1677" t="s">
        <v>1320</v>
      </c>
      <c r="AC4" s="1677" t="s">
        <v>1321</v>
      </c>
      <c r="AD4" s="1677">
        <v>33</v>
      </c>
    </row>
    <row r="5">
      <c r="A5" s="1667"/>
      <c r="B5" s="1668" t="s">
        <v>1318</v>
      </c>
      <c r="C5" s="1668" t="s">
        <v>1323</v>
      </c>
      <c r="D5" s="1669">
        <v>2973.5</v>
      </c>
      <c r="E5" s="1670">
        <v>1</v>
      </c>
      <c r="F5" s="1669">
        <f t="shared" si="208"/>
      </c>
      <c r="G5" s="1671">
        <f t="shared" si="318"/>
      </c>
      <c r="H5" s="1671">
        <f t="shared" si="0"/>
      </c>
      <c r="I5" s="1671">
        <f t="shared" si="58"/>
      </c>
      <c r="J5" s="1672">
        <f t="shared" si="88"/>
      </c>
      <c r="K5" s="1673">
        <f t="shared" si="117"/>
      </c>
      <c r="L5" s="1673">
        <f t="shared" si="146"/>
      </c>
      <c r="M5" s="1673">
        <f t="shared" si="175"/>
      </c>
      <c r="N5" s="1673">
        <f t="shared" si="261"/>
      </c>
      <c r="O5" s="1674">
        <f t="shared" si="347"/>
      </c>
      <c r="P5" s="1675">
        <v>0.076</v>
      </c>
      <c r="Q5" s="1674">
        <v>59</v>
      </c>
      <c r="R5" s="1672">
        <f t="shared" si="29"/>
      </c>
      <c r="S5" s="1676">
        <v>30747</v>
      </c>
      <c r="T5" s="1676">
        <v>609</v>
      </c>
      <c r="U5" s="1676">
        <v>146</v>
      </c>
      <c r="V5" s="1676">
        <v>651</v>
      </c>
      <c r="W5" s="1676">
        <v>53</v>
      </c>
      <c r="X5" s="1676">
        <v>7</v>
      </c>
      <c r="Y5" s="1676">
        <v>2</v>
      </c>
      <c r="Z5" s="1676">
        <v>39</v>
      </c>
      <c r="AA5" s="1672">
        <f t="shared" si="87"/>
      </c>
      <c r="AB5" s="1677" t="s">
        <v>1320</v>
      </c>
      <c r="AC5" s="1677" t="s">
        <v>1321</v>
      </c>
      <c r="AD5" s="1677">
        <v>25</v>
      </c>
    </row>
    <row r="6">
      <c r="A6" s="1667"/>
      <c r="B6" s="1668" t="s">
        <v>1318</v>
      </c>
      <c r="C6" s="1668" t="s">
        <v>1324</v>
      </c>
      <c r="D6" s="1669">
        <v>2605.79</v>
      </c>
      <c r="E6" s="1670">
        <v>2</v>
      </c>
      <c r="F6" s="1669">
        <f t="shared" si="208"/>
      </c>
      <c r="G6" s="1671">
        <f t="shared" si="318"/>
      </c>
      <c r="H6" s="1671">
        <f t="shared" si="0"/>
      </c>
      <c r="I6" s="1671">
        <f t="shared" si="58"/>
      </c>
      <c r="J6" s="1672">
        <f t="shared" si="88"/>
      </c>
      <c r="K6" s="1673">
        <f t="shared" si="117"/>
      </c>
      <c r="L6" s="1673">
        <f t="shared" si="146"/>
      </c>
      <c r="M6" s="1673">
        <f t="shared" si="175"/>
      </c>
      <c r="N6" s="1673">
        <f t="shared" si="261"/>
      </c>
      <c r="O6" s="1674">
        <f t="shared" si="347"/>
      </c>
      <c r="P6" s="1675">
        <v>0.0566</v>
      </c>
      <c r="Q6" s="1674">
        <v>55</v>
      </c>
      <c r="R6" s="1672">
        <f t="shared" si="29"/>
      </c>
      <c r="S6" s="1676">
        <v>26699</v>
      </c>
      <c r="T6" s="1676">
        <v>666</v>
      </c>
      <c r="U6" s="1676">
        <v>104</v>
      </c>
      <c r="V6" s="1676">
        <v>726</v>
      </c>
      <c r="W6" s="1676">
        <v>60</v>
      </c>
      <c r="X6" s="1676">
        <v>2</v>
      </c>
      <c r="Y6" s="1676">
        <v>0</v>
      </c>
      <c r="Z6" s="1676">
        <v>37</v>
      </c>
      <c r="AA6" s="1672">
        <f t="shared" si="87"/>
      </c>
      <c r="AB6" s="1677" t="s">
        <v>1320</v>
      </c>
      <c r="AC6" s="1677" t="s">
        <v>1321</v>
      </c>
      <c r="AD6" s="1677">
        <v>28</v>
      </c>
    </row>
    <row r="7">
      <c r="A7" s="1667"/>
      <c r="B7" s="1678" t="s">
        <v>1325</v>
      </c>
      <c r="C7" s="1678"/>
      <c r="D7" s="1679">
        <f>SUM(D3:D6)</f>
      </c>
      <c r="E7" s="1680">
        <f>SUM(E3:E6)</f>
      </c>
      <c r="F7" s="1679">
        <f>SUM(F3:F6)</f>
      </c>
      <c r="G7" s="1681">
        <f t="shared" si="318"/>
      </c>
      <c r="H7" s="1681">
        <f t="shared" si="0"/>
      </c>
      <c r="I7" s="1681">
        <f t="shared" si="58"/>
      </c>
      <c r="J7" s="1681">
        <f t="shared" si="88"/>
      </c>
      <c r="K7" s="1682">
        <f t="shared" si="117"/>
      </c>
      <c r="L7" s="1682">
        <f t="shared" si="146"/>
      </c>
      <c r="M7" s="1682">
        <f t="shared" si="175"/>
      </c>
      <c r="N7" s="1682">
        <f t="shared" si="261"/>
      </c>
      <c r="O7" s="1683">
        <f t="shared" si="347"/>
      </c>
      <c r="P7" s="1682">
        <f>AVERAGE(P3:P6)</f>
      </c>
      <c r="Q7" s="1679">
        <f>AVERAGE(Q3:Q6)</f>
      </c>
      <c r="R7" s="1681">
        <f t="shared" si="29"/>
      </c>
      <c r="S7" s="1684">
        <f>SUM(S3:S6)</f>
      </c>
      <c r="T7" s="1684">
        <f>SUM(T3:T6)</f>
      </c>
      <c r="U7" s="1684">
        <f>SUM(U3:U6)</f>
      </c>
      <c r="V7" s="1684">
        <f>SUM(V3:V6)</f>
      </c>
      <c r="W7" s="1684">
        <f>SUM(W3:W6)</f>
      </c>
      <c r="X7" s="1684">
        <f>SUM(X3:X6)</f>
      </c>
      <c r="Y7" s="1684">
        <f>SUM(Y3:Y6)</f>
      </c>
      <c r="Z7" s="1684">
        <f>SUM(Z3:Z6)</f>
      </c>
      <c r="AA7" s="1685">
        <f t="shared" si="87"/>
      </c>
      <c r="AB7" s="1686"/>
      <c r="AC7" s="1686"/>
      <c r="AD7" s="1684">
        <f>SUM(AD3:AD6)</f>
      </c>
    </row>
    <row r="8">
      <c r="A8" s="1667"/>
      <c r="B8" s="1668" t="s">
        <v>1326</v>
      </c>
      <c r="C8" s="1687" t="s">
        <v>1327</v>
      </c>
      <c r="D8" s="1669">
        <v>2770.1</v>
      </c>
      <c r="E8" s="1670">
        <v>2</v>
      </c>
      <c r="F8" s="1669">
        <f t="shared" ref="F8:F11" si="209">E8*2400</f>
      </c>
      <c r="G8" s="1671">
        <f t="shared" si="318"/>
      </c>
      <c r="H8" s="1671">
        <f t="shared" si="0"/>
      </c>
      <c r="I8" s="1671">
        <f t="shared" si="58"/>
      </c>
      <c r="J8" s="1672">
        <f t="shared" si="88"/>
      </c>
      <c r="K8" s="1673">
        <f t="shared" si="117"/>
      </c>
      <c r="L8" s="1673">
        <f t="shared" si="146"/>
      </c>
      <c r="M8" s="1673">
        <f t="shared" si="175"/>
      </c>
      <c r="N8" s="1673">
        <f t="shared" si="261"/>
      </c>
      <c r="O8" s="1674">
        <f t="shared" si="347"/>
      </c>
      <c r="P8" s="1688">
        <v>0.059</v>
      </c>
      <c r="Q8" s="1674">
        <v>51</v>
      </c>
      <c r="R8" s="1672">
        <f t="shared" si="29"/>
      </c>
      <c r="S8" s="1676">
        <v>23680</v>
      </c>
      <c r="T8" s="1676">
        <v>758</v>
      </c>
      <c r="U8" s="1676">
        <v>107</v>
      </c>
      <c r="V8" s="1676">
        <v>801</v>
      </c>
      <c r="W8" s="1676">
        <v>48</v>
      </c>
      <c r="X8" s="1676">
        <v>4</v>
      </c>
      <c r="Y8" s="1676">
        <v>3</v>
      </c>
      <c r="Z8" s="1676">
        <v>34</v>
      </c>
      <c r="AA8" s="1672">
        <f t="shared" si="87"/>
      </c>
      <c r="AB8" s="1677" t="s">
        <v>1320</v>
      </c>
      <c r="AC8" s="1677" t="s">
        <v>1321</v>
      </c>
      <c r="AD8" s="1677">
        <v>25</v>
      </c>
    </row>
    <row r="9">
      <c r="A9" s="1667"/>
      <c r="B9" s="1668" t="s">
        <v>1326</v>
      </c>
      <c r="C9" s="1687" t="s">
        <v>1328</v>
      </c>
      <c r="D9" s="1669">
        <v>3022.49</v>
      </c>
      <c r="E9" s="1670">
        <v>8</v>
      </c>
      <c r="F9" s="1669">
        <f t="shared" si="209"/>
      </c>
      <c r="G9" s="1689">
        <f t="shared" si="318"/>
      </c>
      <c r="H9" s="1689">
        <f t="shared" si="0"/>
      </c>
      <c r="I9" s="1689">
        <f t="shared" si="58"/>
      </c>
      <c r="J9" s="1690">
        <f t="shared" si="88"/>
      </c>
      <c r="K9" s="1691">
        <f t="shared" si="117"/>
      </c>
      <c r="L9" s="1691">
        <f t="shared" si="146"/>
      </c>
      <c r="M9" s="1691">
        <f t="shared" si="175"/>
      </c>
      <c r="N9" s="1691">
        <f t="shared" si="261"/>
      </c>
      <c r="O9" s="1674">
        <f t="shared" si="347"/>
      </c>
      <c r="P9" s="1688">
        <v>0.0403</v>
      </c>
      <c r="Q9" s="1676">
        <v>49</v>
      </c>
      <c r="R9" s="1690">
        <f t="shared" si="29"/>
      </c>
      <c r="S9" s="1676">
        <v>27482</v>
      </c>
      <c r="T9" s="1676">
        <v>840</v>
      </c>
      <c r="U9" s="1676">
        <v>85</v>
      </c>
      <c r="V9" s="1676">
        <v>903</v>
      </c>
      <c r="W9" s="1676">
        <v>58</v>
      </c>
      <c r="X9" s="1676">
        <v>7</v>
      </c>
      <c r="Y9" s="1676">
        <v>2</v>
      </c>
      <c r="Z9" s="1676">
        <v>29</v>
      </c>
      <c r="AA9" s="1672">
        <f t="shared" si="87"/>
      </c>
      <c r="AB9" s="1677" t="s">
        <v>1320</v>
      </c>
      <c r="AC9" s="1677" t="s">
        <v>1321</v>
      </c>
      <c r="AD9" s="1677">
        <v>34</v>
      </c>
    </row>
    <row r="10">
      <c r="A10" s="1667"/>
      <c r="B10" s="1668" t="s">
        <v>1326</v>
      </c>
      <c r="C10" s="1687" t="s">
        <v>1329</v>
      </c>
      <c r="D10" s="1669">
        <v>3485.71</v>
      </c>
      <c r="E10" s="1670">
        <v>3</v>
      </c>
      <c r="F10" s="1669">
        <f t="shared" si="209"/>
      </c>
      <c r="G10" s="1689">
        <f t="shared" si="318"/>
      </c>
      <c r="H10" s="1689">
        <f t="shared" si="0"/>
      </c>
      <c r="I10" s="1689">
        <f t="shared" si="58"/>
      </c>
      <c r="J10" s="1690">
        <f t="shared" si="88"/>
      </c>
      <c r="K10" s="1691">
        <f t="shared" si="117"/>
      </c>
      <c r="L10" s="1691">
        <f t="shared" si="146"/>
      </c>
      <c r="M10" s="1691">
        <f t="shared" si="175"/>
      </c>
      <c r="N10" s="1691">
        <f t="shared" si="261"/>
      </c>
      <c r="O10" s="1674">
        <f t="shared" si="347"/>
      </c>
      <c r="P10" s="1688">
        <v>0.0359</v>
      </c>
      <c r="Q10" s="1676">
        <v>48</v>
      </c>
      <c r="R10" s="1690">
        <f t="shared" si="29"/>
      </c>
      <c r="S10" s="1676">
        <v>31431</v>
      </c>
      <c r="T10" s="1676">
        <v>1106</v>
      </c>
      <c r="U10" s="1676">
        <v>126</v>
      </c>
      <c r="V10" s="1676">
        <v>1197</v>
      </c>
      <c r="W10" s="1676">
        <v>132</v>
      </c>
      <c r="X10" s="1676">
        <v>10</v>
      </c>
      <c r="Y10" s="1676">
        <v>1</v>
      </c>
      <c r="Z10" s="1676">
        <v>36</v>
      </c>
      <c r="AA10" s="1672">
        <f t="shared" si="87"/>
      </c>
      <c r="AB10" s="1677" t="s">
        <v>1320</v>
      </c>
      <c r="AC10" s="1677" t="s">
        <v>1321</v>
      </c>
      <c r="AD10" s="1677">
        <v>38</v>
      </c>
    </row>
    <row r="11">
      <c r="A11" s="1667"/>
      <c r="B11" s="1668" t="s">
        <v>1326</v>
      </c>
      <c r="C11" s="1687" t="s">
        <v>1330</v>
      </c>
      <c r="D11" s="1669">
        <v>1879.09</v>
      </c>
      <c r="E11" s="1670">
        <v>4</v>
      </c>
      <c r="F11" s="1669">
        <f t="shared" si="209"/>
      </c>
      <c r="G11" s="1689">
        <f t="shared" si="318"/>
      </c>
      <c r="H11" s="1689">
        <f t="shared" si="0"/>
      </c>
      <c r="I11" s="1689">
        <f t="shared" si="58"/>
      </c>
      <c r="J11" s="1690">
        <f t="shared" si="88"/>
      </c>
      <c r="K11" s="1691">
        <f t="shared" si="117"/>
      </c>
      <c r="L11" s="1691">
        <f t="shared" si="146"/>
      </c>
      <c r="M11" s="1691">
        <f t="shared" si="175"/>
      </c>
      <c r="N11" s="1691">
        <f t="shared" si="261"/>
      </c>
      <c r="O11" s="1674">
        <f t="shared" si="347"/>
      </c>
      <c r="P11" s="1688">
        <v>0.0303</v>
      </c>
      <c r="Q11" s="1676">
        <v>48</v>
      </c>
      <c r="R11" s="1690">
        <f t="shared" si="29"/>
      </c>
      <c r="S11" s="1676">
        <v>20077</v>
      </c>
      <c r="T11" s="1676">
        <v>664</v>
      </c>
      <c r="U11" s="1676">
        <v>78</v>
      </c>
      <c r="V11" s="1676">
        <v>764</v>
      </c>
      <c r="W11" s="1676">
        <v>76</v>
      </c>
      <c r="X11" s="1676">
        <v>10</v>
      </c>
      <c r="Y11" s="1676">
        <v>1</v>
      </c>
      <c r="Z11" s="1676">
        <v>23</v>
      </c>
      <c r="AA11" s="1672">
        <f t="shared" si="87"/>
      </c>
      <c r="AB11" s="1677" t="s">
        <v>1320</v>
      </c>
      <c r="AC11" s="1677" t="s">
        <v>1321</v>
      </c>
      <c r="AD11" s="1677">
        <v>20</v>
      </c>
    </row>
    <row r="12">
      <c r="A12" s="1667"/>
      <c r="B12" s="1678" t="s">
        <v>1325</v>
      </c>
      <c r="C12" s="1678"/>
      <c r="D12" s="1679">
        <f>SUM(D8:D11)</f>
      </c>
      <c r="E12" s="1679">
        <f>SUM(E8:E11)</f>
      </c>
      <c r="F12" s="1679">
        <f>SUM(F8:F11)</f>
      </c>
      <c r="G12" s="1681">
        <f t="shared" si="318"/>
      </c>
      <c r="H12" s="1681">
        <f t="shared" si="0"/>
      </c>
      <c r="I12" s="1681">
        <f t="shared" si="58"/>
      </c>
      <c r="J12" s="1681">
        <f t="shared" si="88"/>
      </c>
      <c r="K12" s="1682">
        <f t="shared" si="117"/>
      </c>
      <c r="L12" s="1682">
        <f t="shared" si="146"/>
      </c>
      <c r="M12" s="1682">
        <f t="shared" si="175"/>
      </c>
      <c r="N12" s="1682">
        <f t="shared" si="261"/>
      </c>
      <c r="O12" s="1683">
        <f t="shared" si="347"/>
      </c>
      <c r="P12" s="1682">
        <f>AVERAGE(P8:P11)</f>
      </c>
      <c r="Q12" s="1679">
        <f>AVERAGE(Q8:Q11)</f>
      </c>
      <c r="R12" s="1679">
        <f t="shared" si="29"/>
      </c>
      <c r="S12" s="1683">
        <f>SUM(S8:S11)</f>
      </c>
      <c r="T12" s="1683">
        <f>SUM(T8:T11)</f>
      </c>
      <c r="U12" s="1683">
        <f>SUM(U8:U11)</f>
      </c>
      <c r="V12" s="1683">
        <f>SUM(V8:V11)</f>
      </c>
      <c r="W12" s="1683">
        <f>SUM(W8:W11)</f>
      </c>
      <c r="X12" s="1683">
        <f>SUM(X8:X11)</f>
      </c>
      <c r="Y12" s="1683">
        <f>SUM(Y8:Y11)</f>
      </c>
      <c r="Z12" s="1683">
        <f>SUM(Z8:Z11)</f>
      </c>
      <c r="AA12" s="1685">
        <f t="shared" si="87"/>
      </c>
      <c r="AB12" s="1686"/>
      <c r="AC12" s="1686"/>
      <c r="AD12" s="1692">
        <f>SUM(AD8:AD11)</f>
      </c>
    </row>
    <row r="13">
      <c r="A13" s="1667"/>
      <c r="B13" s="1693" t="s">
        <v>1331</v>
      </c>
      <c r="C13" s="1693"/>
      <c r="D13" s="1694">
        <f>D12+D7</f>
      </c>
      <c r="E13" s="1694">
        <f>E12+E7</f>
      </c>
      <c r="F13" s="1694">
        <f>F12+F7</f>
      </c>
      <c r="G13" s="1695">
        <f t="shared" si="318"/>
      </c>
      <c r="H13" s="1695">
        <f t="shared" si="0"/>
      </c>
      <c r="I13" s="1695">
        <f t="shared" si="58"/>
      </c>
      <c r="J13" s="1695">
        <f t="shared" si="88"/>
      </c>
      <c r="K13" s="1696">
        <f t="shared" si="117"/>
      </c>
      <c r="L13" s="1696">
        <f t="shared" si="146"/>
      </c>
      <c r="M13" s="1696">
        <f t="shared" si="175"/>
      </c>
      <c r="N13" s="1696">
        <f t="shared" si="261"/>
      </c>
      <c r="O13" s="1697">
        <f t="shared" si="347"/>
      </c>
      <c r="P13" s="1698">
        <f>(P12+P7)/2</f>
      </c>
      <c r="Q13" s="1698">
        <f>(Q12+Q7)/2</f>
      </c>
      <c r="R13" s="1694">
        <f>(R12+R7)/2</f>
      </c>
      <c r="S13" s="1697">
        <f>S12+S7</f>
      </c>
      <c r="T13" s="1697">
        <f>T12+T7</f>
      </c>
      <c r="U13" s="1697">
        <f>U12+U7</f>
      </c>
      <c r="V13" s="1697">
        <f>V12+V7</f>
      </c>
      <c r="W13" s="1697">
        <f>W12+W7</f>
      </c>
      <c r="X13" s="1697">
        <f>X12+X7</f>
      </c>
      <c r="Y13" s="1697">
        <f>Y12+Y7</f>
      </c>
      <c r="Z13" s="1697">
        <f>Z12+Z7</f>
      </c>
      <c r="AA13" s="1699">
        <f t="shared" si="87"/>
      </c>
      <c r="AB13" s="1700"/>
      <c r="AC13" s="1700"/>
      <c r="AD13" s="1701">
        <f>AD12+AD7</f>
      </c>
    </row>
    <row r="14">
      <c r="A14" s="1656" t="s">
        <v>1284</v>
      </c>
      <c r="B14" s="1656" t="s">
        <v>1285</v>
      </c>
      <c r="C14" s="1656"/>
      <c r="D14" s="1657" t="s">
        <v>1286</v>
      </c>
      <c r="E14" s="1657"/>
      <c r="F14" s="1657"/>
      <c r="G14" s="1657"/>
      <c r="H14" s="1657"/>
      <c r="I14" s="1657"/>
      <c r="J14" s="1658" t="s">
        <v>1287</v>
      </c>
      <c r="K14" s="1658"/>
      <c r="L14" s="1658"/>
      <c r="M14" s="1658"/>
      <c r="N14" s="1658"/>
      <c r="O14" s="1658"/>
      <c r="P14" s="1658"/>
      <c r="Q14" s="1658"/>
      <c r="R14" s="1658"/>
      <c r="S14" s="1658"/>
      <c r="T14" s="1658"/>
      <c r="U14" s="1658"/>
      <c r="V14" s="1658"/>
      <c r="W14" s="1658"/>
      <c r="X14" s="1658"/>
      <c r="Y14" s="1658"/>
      <c r="Z14" s="1658"/>
      <c r="AA14" s="1658"/>
      <c r="AB14" s="1658"/>
      <c r="AC14" s="1658"/>
      <c r="AD14" s="1659"/>
    </row>
    <row r="15">
      <c r="A15" s="1656"/>
      <c r="B15" s="1656" t="s">
        <v>1288</v>
      </c>
      <c r="C15" s="1656" t="s">
        <v>1289</v>
      </c>
      <c r="D15" s="1657" t="s">
        <v>1290</v>
      </c>
      <c r="E15" s="1660" t="s">
        <v>1291</v>
      </c>
      <c r="F15" s="1661" t="s">
        <v>1292</v>
      </c>
      <c r="G15" s="1662" t="s">
        <v>1293</v>
      </c>
      <c r="H15" s="1662" t="s">
        <v>1294</v>
      </c>
      <c r="I15" s="1662" t="s">
        <v>1295</v>
      </c>
      <c r="J15" s="1658" t="s">
        <v>1296</v>
      </c>
      <c r="K15" s="1663" t="s">
        <v>1297</v>
      </c>
      <c r="L15" s="1663" t="s">
        <v>1298</v>
      </c>
      <c r="M15" s="1663" t="s">
        <v>1299</v>
      </c>
      <c r="N15" s="1663" t="s">
        <v>1300</v>
      </c>
      <c r="O15" s="1664" t="s">
        <v>1301</v>
      </c>
      <c r="P15" s="1663" t="s">
        <v>1302</v>
      </c>
      <c r="Q15" s="1664" t="s">
        <v>1303</v>
      </c>
      <c r="R15" s="1658" t="s">
        <v>1304</v>
      </c>
      <c r="S15" s="1664" t="s">
        <v>1305</v>
      </c>
      <c r="T15" s="1664" t="s">
        <v>1306</v>
      </c>
      <c r="U15" s="1664" t="s">
        <v>1307</v>
      </c>
      <c r="V15" s="1664" t="s">
        <v>1308</v>
      </c>
      <c r="W15" s="1664" t="s">
        <v>1309</v>
      </c>
      <c r="X15" s="1664" t="s">
        <v>1310</v>
      </c>
      <c r="Y15" s="1664" t="s">
        <v>1311</v>
      </c>
      <c r="Z15" s="1664" t="s">
        <v>1312</v>
      </c>
      <c r="AA15" s="1665" t="s">
        <v>1313</v>
      </c>
      <c r="AB15" s="1659" t="s">
        <v>1314</v>
      </c>
      <c r="AC15" s="1659" t="s">
        <v>1315</v>
      </c>
      <c r="AD15" s="1666" t="s">
        <v>1316</v>
      </c>
    </row>
    <row r="16">
      <c r="A16" s="1667" t="s">
        <v>1332</v>
      </c>
      <c r="B16" s="1668" t="s">
        <v>1318</v>
      </c>
      <c r="C16" s="1668" t="s">
        <v>1319</v>
      </c>
      <c r="D16" s="1669">
        <v>4008.54</v>
      </c>
      <c r="E16" s="1670">
        <v>5</v>
      </c>
      <c r="F16" s="1669">
        <f t="shared" ref="F16:F19" si="210">E16*2400</f>
      </c>
      <c r="G16" s="1671">
        <f t="shared" ref="G16:G26" si="319">F16/D16</f>
      </c>
      <c r="H16" s="1671">
        <f t="shared" ref="H16:H26" si="1">D16/E16</f>
      </c>
      <c r="I16" s="1671">
        <f t="shared" ref="I16:I26" si="59">F16/E16</f>
      </c>
      <c r="J16" s="1672">
        <f t="shared" ref="J16:J26" si="89">D16/T16</f>
      </c>
      <c r="K16" s="1673">
        <f t="shared" ref="K16:K26" si="118">O16/S16*1</f>
      </c>
      <c r="L16" s="1673">
        <f t="shared" ref="L16:L26" si="147">T16/S16</f>
      </c>
      <c r="M16" s="1673">
        <f t="shared" ref="M16:M26" si="176">V16/S16</f>
      </c>
      <c r="N16" s="1673">
        <f t="shared" ref="N16:N26" si="262">W16/V16</f>
      </c>
      <c r="O16" s="1674">
        <f t="shared" ref="O16:O26" si="348">U16/P16</f>
      </c>
      <c r="P16" s="1675">
        <v>0.1016</v>
      </c>
      <c r="Q16" s="1674">
        <v>56</v>
      </c>
      <c r="R16" s="1672">
        <f t="shared" ref="R16:R25" si="30">(D16/S16)*1000</f>
      </c>
      <c r="S16" s="1676">
        <v>35915</v>
      </c>
      <c r="T16" s="1676">
        <v>650</v>
      </c>
      <c r="U16" s="1676">
        <v>173</v>
      </c>
      <c r="V16" s="1676">
        <v>659</v>
      </c>
      <c r="W16" s="1676">
        <v>53</v>
      </c>
      <c r="X16" s="1676">
        <v>8</v>
      </c>
      <c r="Y16" s="1676">
        <v>0</v>
      </c>
      <c r="Z16" s="1676">
        <v>50</v>
      </c>
      <c r="AA16" s="1672">
        <f t="shared" ref="AA16:AA26" si="290">AD16*1000/D16</f>
      </c>
      <c r="AB16" s="1677" t="s">
        <v>1320</v>
      </c>
      <c r="AC16" s="1677" t="s">
        <v>1321</v>
      </c>
      <c r="AD16" s="1677">
        <v>29</v>
      </c>
    </row>
    <row r="17">
      <c r="A17" s="1667"/>
      <c r="B17" s="1668" t="s">
        <v>1318</v>
      </c>
      <c r="C17" s="1668" t="s">
        <v>1322</v>
      </c>
      <c r="D17" s="1669">
        <v>3461.14</v>
      </c>
      <c r="E17" s="1670">
        <v>4</v>
      </c>
      <c r="F17" s="1669">
        <f t="shared" si="210"/>
      </c>
      <c r="G17" s="1671">
        <f t="shared" si="319"/>
      </c>
      <c r="H17" s="1671">
        <f t="shared" si="1"/>
      </c>
      <c r="I17" s="1671">
        <f t="shared" si="59"/>
      </c>
      <c r="J17" s="1672">
        <f t="shared" si="89"/>
      </c>
      <c r="K17" s="1673">
        <f t="shared" si="118"/>
      </c>
      <c r="L17" s="1673">
        <f t="shared" si="147"/>
      </c>
      <c r="M17" s="1673">
        <f t="shared" si="176"/>
      </c>
      <c r="N17" s="1673">
        <f t="shared" si="262"/>
      </c>
      <c r="O17" s="1674">
        <f t="shared" si="348"/>
      </c>
      <c r="P17" s="1675">
        <v>0.1142</v>
      </c>
      <c r="Q17" s="1674">
        <v>54</v>
      </c>
      <c r="R17" s="1672">
        <f t="shared" si="30"/>
      </c>
      <c r="S17" s="1676">
        <v>31405</v>
      </c>
      <c r="T17" s="1676">
        <v>662</v>
      </c>
      <c r="U17" s="1676">
        <v>159</v>
      </c>
      <c r="V17" s="1676">
        <v>695</v>
      </c>
      <c r="W17" s="1676">
        <v>95</v>
      </c>
      <c r="X17" s="1676">
        <v>3</v>
      </c>
      <c r="Y17" s="1676">
        <v>2</v>
      </c>
      <c r="Z17" s="1676">
        <v>28</v>
      </c>
      <c r="AA17" s="1672">
        <f t="shared" si="290"/>
      </c>
      <c r="AB17" s="1677" t="s">
        <v>1320</v>
      </c>
      <c r="AC17" s="1677" t="s">
        <v>1321</v>
      </c>
      <c r="AD17" s="1677">
        <v>25</v>
      </c>
    </row>
    <row r="18">
      <c r="A18" s="1667"/>
      <c r="B18" s="1668" t="s">
        <v>1318</v>
      </c>
      <c r="C18" s="1668" t="s">
        <v>1323</v>
      </c>
      <c r="D18" s="1669">
        <v>3319.89</v>
      </c>
      <c r="E18" s="1670">
        <v>3</v>
      </c>
      <c r="F18" s="1669">
        <f t="shared" si="210"/>
      </c>
      <c r="G18" s="1671">
        <f t="shared" si="319"/>
      </c>
      <c r="H18" s="1671">
        <f t="shared" si="1"/>
      </c>
      <c r="I18" s="1671">
        <f t="shared" si="59"/>
      </c>
      <c r="J18" s="1672">
        <f t="shared" si="89"/>
      </c>
      <c r="K18" s="1673">
        <f t="shared" si="118"/>
      </c>
      <c r="L18" s="1673">
        <f t="shared" si="147"/>
      </c>
      <c r="M18" s="1673">
        <f t="shared" si="176"/>
      </c>
      <c r="N18" s="1673">
        <f t="shared" si="262"/>
      </c>
      <c r="O18" s="1674">
        <f t="shared" si="348"/>
      </c>
      <c r="P18" s="1675">
        <v>0.0909</v>
      </c>
      <c r="Q18" s="1674">
        <v>54</v>
      </c>
      <c r="R18" s="1672">
        <f t="shared" si="30"/>
      </c>
      <c r="S18" s="1676">
        <v>34122</v>
      </c>
      <c r="T18" s="1676">
        <v>699</v>
      </c>
      <c r="U18" s="1676">
        <v>148</v>
      </c>
      <c r="V18" s="1676">
        <v>734</v>
      </c>
      <c r="W18" s="1676">
        <v>69</v>
      </c>
      <c r="X18" s="1676">
        <v>7</v>
      </c>
      <c r="Y18" s="1676">
        <v>2</v>
      </c>
      <c r="Z18" s="1676">
        <v>51</v>
      </c>
      <c r="AA18" s="1672">
        <f t="shared" si="290"/>
      </c>
      <c r="AB18" s="1677" t="s">
        <v>1320</v>
      </c>
      <c r="AC18" s="1677" t="s">
        <v>1321</v>
      </c>
      <c r="AD18" s="1677">
        <v>36</v>
      </c>
    </row>
    <row r="19">
      <c r="A19" s="1667"/>
      <c r="B19" s="1668" t="s">
        <v>1318</v>
      </c>
      <c r="C19" s="1668" t="s">
        <v>1324</v>
      </c>
      <c r="D19" s="1669">
        <v>4453.9</v>
      </c>
      <c r="E19" s="1670">
        <v>7</v>
      </c>
      <c r="F19" s="1669">
        <f t="shared" si="210"/>
      </c>
      <c r="G19" s="1671">
        <f t="shared" si="319"/>
      </c>
      <c r="H19" s="1671">
        <f t="shared" si="1"/>
      </c>
      <c r="I19" s="1671">
        <f t="shared" si="59"/>
      </c>
      <c r="J19" s="1672">
        <f t="shared" si="89"/>
      </c>
      <c r="K19" s="1673">
        <f t="shared" si="118"/>
      </c>
      <c r="L19" s="1673">
        <f t="shared" si="147"/>
      </c>
      <c r="M19" s="1673">
        <f t="shared" si="176"/>
      </c>
      <c r="N19" s="1673">
        <f t="shared" si="262"/>
      </c>
      <c r="O19" s="1674">
        <f t="shared" si="348"/>
      </c>
      <c r="P19" s="1675">
        <v>0.1056</v>
      </c>
      <c r="Q19" s="1674">
        <v>55</v>
      </c>
      <c r="R19" s="1672">
        <f t="shared" si="30"/>
      </c>
      <c r="S19" s="1676">
        <v>43749</v>
      </c>
      <c r="T19" s="1676">
        <v>897</v>
      </c>
      <c r="U19" s="1676">
        <v>199</v>
      </c>
      <c r="V19" s="1676">
        <v>947</v>
      </c>
      <c r="W19" s="1676">
        <v>67</v>
      </c>
      <c r="X19" s="1676">
        <v>12</v>
      </c>
      <c r="Y19" s="1676">
        <v>1</v>
      </c>
      <c r="Z19" s="1676">
        <v>45</v>
      </c>
      <c r="AA19" s="1672">
        <f t="shared" si="290"/>
      </c>
      <c r="AB19" s="1677" t="s">
        <v>1320</v>
      </c>
      <c r="AC19" s="1677" t="s">
        <v>1321</v>
      </c>
      <c r="AD19" s="1677">
        <v>44</v>
      </c>
    </row>
    <row r="20">
      <c r="A20" s="1667"/>
      <c r="B20" s="1678" t="s">
        <v>1325</v>
      </c>
      <c r="C20" s="1678"/>
      <c r="D20" s="1679">
        <f>SUM(D16:D19)</f>
      </c>
      <c r="E20" s="1680">
        <f>SUM(E16:E19)</f>
      </c>
      <c r="F20" s="1679">
        <f>SUM(F16:F19)</f>
      </c>
      <c r="G20" s="1681">
        <f t="shared" si="319"/>
      </c>
      <c r="H20" s="1681">
        <f t="shared" si="1"/>
      </c>
      <c r="I20" s="1681">
        <f t="shared" si="59"/>
      </c>
      <c r="J20" s="1681">
        <f t="shared" si="89"/>
      </c>
      <c r="K20" s="1682">
        <f t="shared" si="118"/>
      </c>
      <c r="L20" s="1682">
        <f t="shared" si="147"/>
      </c>
      <c r="M20" s="1682">
        <f t="shared" si="176"/>
      </c>
      <c r="N20" s="1682">
        <f t="shared" si="262"/>
      </c>
      <c r="O20" s="1683">
        <f t="shared" si="348"/>
      </c>
      <c r="P20" s="1682">
        <f>AVERAGE(P16:P19)</f>
      </c>
      <c r="Q20" s="1679">
        <f>AVERAGE(Q16:Q19)</f>
      </c>
      <c r="R20" s="1681">
        <f t="shared" si="30"/>
      </c>
      <c r="S20" s="1684">
        <f>SUM(S16:S19)</f>
      </c>
      <c r="T20" s="1684">
        <f>SUM(T16:T19)</f>
      </c>
      <c r="U20" s="1684">
        <f>SUM(U16:U19)</f>
      </c>
      <c r="V20" s="1684">
        <f>SUM(V16:V19)</f>
      </c>
      <c r="W20" s="1684">
        <f>SUM(W16:W19)</f>
      </c>
      <c r="X20" s="1684">
        <f>SUM(X16:X19)</f>
      </c>
      <c r="Y20" s="1684">
        <f>SUM(Y16:Y19)</f>
      </c>
      <c r="Z20" s="1684">
        <f>SUM(Z16:Z19)</f>
      </c>
      <c r="AA20" s="1685">
        <f t="shared" si="290"/>
      </c>
      <c r="AB20" s="1686"/>
      <c r="AC20" s="1686"/>
      <c r="AD20" s="1684">
        <f>SUM(AD16:AD19)</f>
      </c>
    </row>
    <row r="21">
      <c r="A21" s="1667"/>
      <c r="B21" s="1668" t="s">
        <v>1333</v>
      </c>
      <c r="C21" s="1687" t="s">
        <v>1327</v>
      </c>
      <c r="D21" s="1669">
        <v>4189.86</v>
      </c>
      <c r="E21" s="1670">
        <v>2</v>
      </c>
      <c r="F21" s="1669">
        <f t="shared" ref="F21:F24" si="211">E21*2400</f>
      </c>
      <c r="G21" s="1671">
        <f t="shared" si="319"/>
      </c>
      <c r="H21" s="1671">
        <f t="shared" si="1"/>
      </c>
      <c r="I21" s="1671">
        <f t="shared" si="59"/>
      </c>
      <c r="J21" s="1672">
        <f t="shared" si="89"/>
      </c>
      <c r="K21" s="1673">
        <f t="shared" si="118"/>
      </c>
      <c r="L21" s="1673">
        <f t="shared" si="147"/>
      </c>
      <c r="M21" s="1673">
        <f t="shared" si="176"/>
      </c>
      <c r="N21" s="1673">
        <f t="shared" si="262"/>
      </c>
      <c r="O21" s="1674">
        <f t="shared" si="348"/>
      </c>
      <c r="P21" s="1688">
        <v>0.0813</v>
      </c>
      <c r="Q21" s="1674">
        <v>54</v>
      </c>
      <c r="R21" s="1672">
        <f t="shared" si="30"/>
      </c>
      <c r="S21" s="1676">
        <v>46061</v>
      </c>
      <c r="T21" s="1676">
        <v>1099</v>
      </c>
      <c r="U21" s="1676">
        <v>206</v>
      </c>
      <c r="V21" s="1676">
        <v>1177</v>
      </c>
      <c r="W21" s="1676">
        <v>95</v>
      </c>
      <c r="X21" s="1676">
        <v>13</v>
      </c>
      <c r="Y21" s="1676">
        <v>3</v>
      </c>
      <c r="Z21" s="1676">
        <v>60</v>
      </c>
      <c r="AA21" s="1672">
        <f t="shared" si="290"/>
      </c>
      <c r="AB21" s="1677" t="s">
        <v>1320</v>
      </c>
      <c r="AC21" s="1677" t="s">
        <v>1321</v>
      </c>
      <c r="AD21" s="1677">
        <v>40</v>
      </c>
    </row>
    <row r="22">
      <c r="A22" s="1667"/>
      <c r="B22" s="1668" t="s">
        <v>1333</v>
      </c>
      <c r="C22" s="1687" t="s">
        <v>1328</v>
      </c>
      <c r="D22" s="1669">
        <v>4032.02</v>
      </c>
      <c r="E22" s="1670">
        <v>5</v>
      </c>
      <c r="F22" s="1669">
        <f t="shared" si="211"/>
      </c>
      <c r="G22" s="1689">
        <f t="shared" si="319"/>
      </c>
      <c r="H22" s="1689">
        <f t="shared" si="1"/>
      </c>
      <c r="I22" s="1689">
        <f t="shared" si="59"/>
      </c>
      <c r="J22" s="1690">
        <f t="shared" si="89"/>
      </c>
      <c r="K22" s="1691">
        <f t="shared" si="118"/>
      </c>
      <c r="L22" s="1691">
        <f t="shared" si="147"/>
      </c>
      <c r="M22" s="1691">
        <f t="shared" si="176"/>
      </c>
      <c r="N22" s="1691">
        <f t="shared" si="262"/>
      </c>
      <c r="O22" s="1674">
        <f t="shared" si="348"/>
      </c>
      <c r="P22" s="1688">
        <v>0.0457</v>
      </c>
      <c r="Q22" s="1676">
        <v>53</v>
      </c>
      <c r="R22" s="1690">
        <f t="shared" si="30"/>
      </c>
      <c r="S22" s="1676">
        <v>39830</v>
      </c>
      <c r="T22" s="1676">
        <v>1058</v>
      </c>
      <c r="U22" s="1676">
        <v>122</v>
      </c>
      <c r="V22" s="1676">
        <v>1124</v>
      </c>
      <c r="W22" s="1676">
        <v>82</v>
      </c>
      <c r="X22" s="1676">
        <v>4</v>
      </c>
      <c r="Y22" s="1676">
        <v>1</v>
      </c>
      <c r="Z22" s="1676">
        <v>36</v>
      </c>
      <c r="AA22" s="1672">
        <f t="shared" si="290"/>
      </c>
      <c r="AB22" s="1677" t="s">
        <v>1320</v>
      </c>
      <c r="AC22" s="1677" t="s">
        <v>1321</v>
      </c>
      <c r="AD22" s="1677">
        <v>30</v>
      </c>
    </row>
    <row r="23">
      <c r="A23" s="1667"/>
      <c r="B23" s="1668" t="s">
        <v>1333</v>
      </c>
      <c r="C23" s="1687" t="s">
        <v>1329</v>
      </c>
      <c r="D23" s="1669">
        <v>1131.01</v>
      </c>
      <c r="E23" s="1670">
        <v>3</v>
      </c>
      <c r="F23" s="1669">
        <f t="shared" si="211"/>
      </c>
      <c r="G23" s="1689">
        <f t="shared" si="319"/>
      </c>
      <c r="H23" s="1689">
        <f t="shared" si="1"/>
      </c>
      <c r="I23" s="1689">
        <f t="shared" si="59"/>
      </c>
      <c r="J23" s="1690">
        <f t="shared" si="89"/>
      </c>
      <c r="K23" s="1691">
        <f t="shared" si="118"/>
      </c>
      <c r="L23" s="1691">
        <f t="shared" si="147"/>
      </c>
      <c r="M23" s="1691">
        <f t="shared" si="176"/>
      </c>
      <c r="N23" s="1691">
        <f t="shared" si="262"/>
      </c>
      <c r="O23" s="1674">
        <f t="shared" si="348"/>
      </c>
      <c r="P23" s="1688">
        <v>0.0391</v>
      </c>
      <c r="Q23" s="1676">
        <v>50</v>
      </c>
      <c r="R23" s="1690">
        <f t="shared" si="30"/>
      </c>
      <c r="S23" s="1676">
        <v>20034</v>
      </c>
      <c r="T23" s="1676">
        <v>887</v>
      </c>
      <c r="U23" s="1676">
        <v>112</v>
      </c>
      <c r="V23" s="1676">
        <v>967</v>
      </c>
      <c r="W23" s="1676">
        <v>59</v>
      </c>
      <c r="X23" s="1676">
        <v>7</v>
      </c>
      <c r="Y23" s="1676">
        <v>2</v>
      </c>
      <c r="Z23" s="1676">
        <v>11</v>
      </c>
      <c r="AA23" s="1672">
        <f t="shared" si="290"/>
      </c>
      <c r="AB23" s="1677" t="s">
        <v>1320</v>
      </c>
      <c r="AC23" s="1677" t="s">
        <v>1321</v>
      </c>
      <c r="AD23" s="1677">
        <v>21</v>
      </c>
    </row>
    <row r="24">
      <c r="A24" s="1667"/>
      <c r="B24" s="1668" t="s">
        <v>1333</v>
      </c>
      <c r="C24" s="1687" t="s">
        <v>1330</v>
      </c>
      <c r="D24" s="1669">
        <v>381.61</v>
      </c>
      <c r="E24" s="1670">
        <v>0</v>
      </c>
      <c r="F24" s="1669">
        <f t="shared" si="211"/>
      </c>
      <c r="G24" s="1689">
        <f t="shared" si="319"/>
      </c>
      <c r="H24" s="1689">
        <f t="shared" si="1"/>
      </c>
      <c r="I24" s="1689">
        <f t="shared" si="59"/>
      </c>
      <c r="J24" s="1690">
        <f t="shared" si="89"/>
      </c>
      <c r="K24" s="1691">
        <f t="shared" si="118"/>
      </c>
      <c r="L24" s="1691">
        <f t="shared" si="147"/>
      </c>
      <c r="M24" s="1691">
        <f t="shared" si="176"/>
      </c>
      <c r="N24" s="1691">
        <f t="shared" si="262"/>
      </c>
      <c r="O24" s="1674">
        <f t="shared" si="348"/>
      </c>
      <c r="P24" s="1688">
        <v>0.0226</v>
      </c>
      <c r="Q24" s="1676">
        <v>50</v>
      </c>
      <c r="R24" s="1690">
        <f t="shared" si="30"/>
      </c>
      <c r="S24" s="1676">
        <v>5996</v>
      </c>
      <c r="T24" s="1676">
        <v>405</v>
      </c>
      <c r="U24" s="1676">
        <v>39</v>
      </c>
      <c r="V24" s="1676">
        <v>445</v>
      </c>
      <c r="W24" s="1676">
        <v>21</v>
      </c>
      <c r="X24" s="1676">
        <v>0</v>
      </c>
      <c r="Y24" s="1676">
        <v>0</v>
      </c>
      <c r="Z24" s="1676">
        <v>1</v>
      </c>
      <c r="AA24" s="1672">
        <f t="shared" si="290"/>
      </c>
      <c r="AB24" s="1677" t="s">
        <v>1320</v>
      </c>
      <c r="AC24" s="1677" t="s">
        <v>1321</v>
      </c>
      <c r="AD24" s="1677">
        <v>5</v>
      </c>
    </row>
    <row r="25">
      <c r="A25" s="1667"/>
      <c r="B25" s="1678" t="s">
        <v>1325</v>
      </c>
      <c r="C25" s="1678"/>
      <c r="D25" s="1679">
        <f>SUM(D21:D24)</f>
      </c>
      <c r="E25" s="1679">
        <f>SUM(E21:E24)</f>
      </c>
      <c r="F25" s="1679">
        <f>SUM(F21:F24)</f>
      </c>
      <c r="G25" s="1681">
        <f t="shared" si="319"/>
      </c>
      <c r="H25" s="1681">
        <f t="shared" si="1"/>
      </c>
      <c r="I25" s="1681">
        <f t="shared" si="59"/>
      </c>
      <c r="J25" s="1681">
        <f t="shared" si="89"/>
      </c>
      <c r="K25" s="1682">
        <f t="shared" si="118"/>
      </c>
      <c r="L25" s="1682">
        <f t="shared" si="147"/>
      </c>
      <c r="M25" s="1682">
        <f t="shared" si="176"/>
      </c>
      <c r="N25" s="1682">
        <f t="shared" si="262"/>
      </c>
      <c r="O25" s="1683">
        <f t="shared" si="348"/>
      </c>
      <c r="P25" s="1682">
        <f>AVERAGE(P21:P24)</f>
      </c>
      <c r="Q25" s="1679">
        <f>AVERAGE(Q21:Q24)</f>
      </c>
      <c r="R25" s="1679">
        <f t="shared" si="30"/>
      </c>
      <c r="S25" s="1683">
        <f>SUM(S21:S24)</f>
      </c>
      <c r="T25" s="1683">
        <f>SUM(T21:T24)</f>
      </c>
      <c r="U25" s="1683">
        <f>SUM(U21:U24)</f>
      </c>
      <c r="V25" s="1683">
        <f>SUM(V21:V24)</f>
      </c>
      <c r="W25" s="1683">
        <f>SUM(W21:W24)</f>
      </c>
      <c r="X25" s="1683">
        <f>SUM(X21:X24)</f>
      </c>
      <c r="Y25" s="1683">
        <f>SUM(Y21:Y24)</f>
      </c>
      <c r="Z25" s="1683">
        <f>SUM(Z21:Z24)</f>
      </c>
      <c r="AA25" s="1685">
        <f t="shared" si="290"/>
      </c>
      <c r="AB25" s="1686"/>
      <c r="AC25" s="1686"/>
      <c r="AD25" s="1692">
        <f>SUM(AD21:AD24)</f>
      </c>
    </row>
    <row r="26">
      <c r="A26" s="1667"/>
      <c r="B26" s="1693" t="s">
        <v>1331</v>
      </c>
      <c r="C26" s="1693"/>
      <c r="D26" s="1694">
        <f>D25+D20</f>
      </c>
      <c r="E26" s="1694">
        <f>E25+E20</f>
      </c>
      <c r="F26" s="1694">
        <f>F25+F20</f>
      </c>
      <c r="G26" s="1695">
        <f t="shared" si="319"/>
      </c>
      <c r="H26" s="1695">
        <f t="shared" si="1"/>
      </c>
      <c r="I26" s="1695">
        <f t="shared" si="59"/>
      </c>
      <c r="J26" s="1695">
        <f t="shared" si="89"/>
      </c>
      <c r="K26" s="1696">
        <f t="shared" si="118"/>
      </c>
      <c r="L26" s="1696">
        <f t="shared" si="147"/>
      </c>
      <c r="M26" s="1696">
        <f t="shared" si="176"/>
      </c>
      <c r="N26" s="1696">
        <f t="shared" si="262"/>
      </c>
      <c r="O26" s="1697">
        <f t="shared" si="348"/>
      </c>
      <c r="P26" s="1698">
        <f>(P25+P20)/2</f>
      </c>
      <c r="Q26" s="1698">
        <f>(Q25+Q20)/2</f>
      </c>
      <c r="R26" s="1694">
        <f>(R25+R20)/2</f>
      </c>
      <c r="S26" s="1697">
        <f>S25+S20</f>
      </c>
      <c r="T26" s="1697">
        <f>T25+T20</f>
      </c>
      <c r="U26" s="1697">
        <f>U25+U20</f>
      </c>
      <c r="V26" s="1697">
        <f>V25+V20</f>
      </c>
      <c r="W26" s="1697">
        <f>W25+W20</f>
      </c>
      <c r="X26" s="1697">
        <f>X25+X20</f>
      </c>
      <c r="Y26" s="1697">
        <f>Y25+Y20</f>
      </c>
      <c r="Z26" s="1697">
        <f>Z25+Z20</f>
      </c>
      <c r="AA26" s="1699">
        <f t="shared" si="290"/>
      </c>
      <c r="AB26" s="1700"/>
      <c r="AC26" s="1700"/>
      <c r="AD26" s="1702">
        <v>230</v>
      </c>
    </row>
    <row r="27">
      <c r="A27" s="1656" t="s">
        <v>1284</v>
      </c>
      <c r="B27" s="1656" t="s">
        <v>1285</v>
      </c>
      <c r="C27" s="1656"/>
      <c r="D27" s="1657" t="s">
        <v>1286</v>
      </c>
      <c r="E27" s="1657"/>
      <c r="F27" s="1657"/>
      <c r="G27" s="1657"/>
      <c r="H27" s="1657"/>
      <c r="I27" s="1657"/>
      <c r="J27" s="1658" t="s">
        <v>1287</v>
      </c>
      <c r="K27" s="1658"/>
      <c r="L27" s="1658"/>
      <c r="M27" s="1658"/>
      <c r="N27" s="1658"/>
      <c r="O27" s="1658"/>
      <c r="P27" s="1658"/>
      <c r="Q27" s="1658"/>
      <c r="R27" s="1658"/>
      <c r="S27" s="1658"/>
      <c r="T27" s="1658"/>
      <c r="U27" s="1658"/>
      <c r="V27" s="1658"/>
      <c r="W27" s="1658"/>
      <c r="X27" s="1658"/>
      <c r="Y27" s="1658"/>
      <c r="Z27" s="1658"/>
      <c r="AA27" s="1658"/>
      <c r="AB27" s="1658"/>
      <c r="AC27" s="1658"/>
      <c r="AD27" s="1659"/>
    </row>
    <row r="28">
      <c r="A28" s="1656"/>
      <c r="B28" s="1656" t="s">
        <v>1288</v>
      </c>
      <c r="C28" s="1656" t="s">
        <v>1289</v>
      </c>
      <c r="D28" s="1657" t="s">
        <v>1290</v>
      </c>
      <c r="E28" s="1660" t="s">
        <v>1291</v>
      </c>
      <c r="F28" s="1661" t="s">
        <v>1292</v>
      </c>
      <c r="G28" s="1662" t="s">
        <v>1293</v>
      </c>
      <c r="H28" s="1662" t="s">
        <v>1294</v>
      </c>
      <c r="I28" s="1662" t="s">
        <v>1295</v>
      </c>
      <c r="J28" s="1658" t="s">
        <v>1296</v>
      </c>
      <c r="K28" s="1663" t="s">
        <v>1297</v>
      </c>
      <c r="L28" s="1663" t="s">
        <v>1298</v>
      </c>
      <c r="M28" s="1663" t="s">
        <v>1299</v>
      </c>
      <c r="N28" s="1663" t="s">
        <v>1300</v>
      </c>
      <c r="O28" s="1664" t="s">
        <v>1301</v>
      </c>
      <c r="P28" s="1663" t="s">
        <v>1302</v>
      </c>
      <c r="Q28" s="1664" t="s">
        <v>1303</v>
      </c>
      <c r="R28" s="1658" t="s">
        <v>1304</v>
      </c>
      <c r="S28" s="1664" t="s">
        <v>1305</v>
      </c>
      <c r="T28" s="1664" t="s">
        <v>1306</v>
      </c>
      <c r="U28" s="1664" t="s">
        <v>1307</v>
      </c>
      <c r="V28" s="1664" t="s">
        <v>1308</v>
      </c>
      <c r="W28" s="1664" t="s">
        <v>1309</v>
      </c>
      <c r="X28" s="1664" t="s">
        <v>1310</v>
      </c>
      <c r="Y28" s="1664" t="s">
        <v>1311</v>
      </c>
      <c r="Z28" s="1664" t="s">
        <v>1312</v>
      </c>
      <c r="AA28" s="1665" t="s">
        <v>1313</v>
      </c>
      <c r="AB28" s="1659" t="s">
        <v>1314</v>
      </c>
      <c r="AC28" s="1659" t="s">
        <v>1315</v>
      </c>
      <c r="AD28" s="1666" t="s">
        <v>1316</v>
      </c>
    </row>
    <row r="29">
      <c r="A29" s="1667" t="s">
        <v>1334</v>
      </c>
      <c r="B29" s="1668" t="s">
        <v>1318</v>
      </c>
      <c r="C29" s="1668" t="s">
        <v>1319</v>
      </c>
      <c r="D29" s="1669">
        <v>3012.74</v>
      </c>
      <c r="E29" s="1670">
        <v>1</v>
      </c>
      <c r="F29" s="1669">
        <f t="shared" ref="F29:F32" si="212">E29*2400</f>
      </c>
      <c r="G29" s="1671">
        <f t="shared" ref="G29:G39" si="320">F29/D29</f>
      </c>
      <c r="H29" s="1671">
        <f t="shared" ref="H29:H39" si="2">D29/E29</f>
      </c>
      <c r="I29" s="1671">
        <f t="shared" ref="I29:I39" si="60">F29/E29</f>
      </c>
      <c r="J29" s="1672">
        <f t="shared" ref="J29:J39" si="90">D29/T29</f>
      </c>
      <c r="K29" s="1673">
        <f t="shared" ref="K29:K39" si="119">O29/S29*1</f>
      </c>
      <c r="L29" s="1673">
        <f t="shared" ref="L29:L39" si="148">T29/S29</f>
      </c>
      <c r="M29" s="1673">
        <f t="shared" ref="M29:M39" si="177">V29/S29</f>
      </c>
      <c r="N29" s="1673">
        <f t="shared" ref="N29:N39" si="263">W29/V29</f>
      </c>
      <c r="O29" s="1674">
        <f t="shared" ref="O29:O39" si="349">U29/P29</f>
      </c>
      <c r="P29" s="1675">
        <v>0.0724</v>
      </c>
      <c r="Q29" s="1674">
        <v>45</v>
      </c>
      <c r="R29" s="1672">
        <f t="shared" ref="R29:R38" si="31">(D29/S29)*1000</f>
      </c>
      <c r="S29" s="1676">
        <v>35858</v>
      </c>
      <c r="T29" s="1676">
        <v>529</v>
      </c>
      <c r="U29" s="1676">
        <v>140</v>
      </c>
      <c r="V29" s="1676">
        <v>551</v>
      </c>
      <c r="W29" s="1676">
        <v>78</v>
      </c>
      <c r="X29" s="1676">
        <v>5</v>
      </c>
      <c r="Y29" s="1676">
        <v>2</v>
      </c>
      <c r="Z29" s="1676">
        <v>42</v>
      </c>
      <c r="AA29" s="1672">
        <f t="shared" ref="AA29:AA39" si="291">AD29*1000/D29</f>
      </c>
      <c r="AB29" s="1677" t="s">
        <v>1320</v>
      </c>
      <c r="AC29" s="1677" t="s">
        <v>1321</v>
      </c>
      <c r="AD29" s="1677">
        <v>38</v>
      </c>
    </row>
    <row r="30">
      <c r="A30" s="1667"/>
      <c r="B30" s="1668" t="s">
        <v>1318</v>
      </c>
      <c r="C30" s="1668" t="s">
        <v>1322</v>
      </c>
      <c r="D30" s="1669">
        <v>1953.74</v>
      </c>
      <c r="E30" s="1670">
        <v>1</v>
      </c>
      <c r="F30" s="1669">
        <f t="shared" si="212"/>
      </c>
      <c r="G30" s="1671">
        <f t="shared" si="320"/>
      </c>
      <c r="H30" s="1671">
        <f t="shared" si="2"/>
      </c>
      <c r="I30" s="1671">
        <f t="shared" si="60"/>
      </c>
      <c r="J30" s="1672">
        <f t="shared" si="90"/>
      </c>
      <c r="K30" s="1673">
        <f t="shared" si="119"/>
      </c>
      <c r="L30" s="1673">
        <f t="shared" si="148"/>
      </c>
      <c r="M30" s="1673">
        <f t="shared" si="177"/>
      </c>
      <c r="N30" s="1673">
        <f t="shared" si="263"/>
      </c>
      <c r="O30" s="1674">
        <f t="shared" si="349"/>
      </c>
      <c r="P30" s="1675">
        <v>0.0265</v>
      </c>
      <c r="Q30" s="1674">
        <v>41</v>
      </c>
      <c r="R30" s="1672">
        <f t="shared" si="31"/>
      </c>
      <c r="S30" s="1676">
        <v>23036</v>
      </c>
      <c r="T30" s="1676">
        <v>494</v>
      </c>
      <c r="U30" s="1676">
        <v>74</v>
      </c>
      <c r="V30" s="1676">
        <v>522</v>
      </c>
      <c r="W30" s="1676">
        <v>35</v>
      </c>
      <c r="X30" s="1676">
        <v>3</v>
      </c>
      <c r="Y30" s="1676">
        <v>0</v>
      </c>
      <c r="Z30" s="1676">
        <v>13</v>
      </c>
      <c r="AA30" s="1672">
        <f t="shared" si="291"/>
      </c>
      <c r="AB30" s="1677" t="s">
        <v>1320</v>
      </c>
      <c r="AC30" s="1677" t="s">
        <v>1321</v>
      </c>
      <c r="AD30" s="1677">
        <v>16</v>
      </c>
    </row>
    <row r="31">
      <c r="A31" s="1667"/>
      <c r="B31" s="1668" t="s">
        <v>1318</v>
      </c>
      <c r="C31" s="1668" t="s">
        <v>1323</v>
      </c>
      <c r="D31" s="1669">
        <v>1889.87</v>
      </c>
      <c r="E31" s="1670">
        <v>1</v>
      </c>
      <c r="F31" s="1669">
        <f t="shared" si="212"/>
      </c>
      <c r="G31" s="1671">
        <f t="shared" si="320"/>
      </c>
      <c r="H31" s="1671">
        <f t="shared" si="2"/>
      </c>
      <c r="I31" s="1671">
        <f t="shared" si="60"/>
      </c>
      <c r="J31" s="1672">
        <f t="shared" si="90"/>
      </c>
      <c r="K31" s="1673">
        <f t="shared" si="119"/>
      </c>
      <c r="L31" s="1673">
        <f t="shared" si="148"/>
      </c>
      <c r="M31" s="1673">
        <f t="shared" si="177"/>
      </c>
      <c r="N31" s="1673">
        <f t="shared" si="263"/>
      </c>
      <c r="O31" s="1674">
        <f t="shared" si="349"/>
      </c>
      <c r="P31" s="1675">
        <v>0.038</v>
      </c>
      <c r="Q31" s="1674">
        <v>43</v>
      </c>
      <c r="R31" s="1672">
        <f t="shared" si="31"/>
      </c>
      <c r="S31" s="1676">
        <v>21374</v>
      </c>
      <c r="T31" s="1676">
        <v>486</v>
      </c>
      <c r="U31" s="1676">
        <v>85</v>
      </c>
      <c r="V31" s="1676">
        <v>521</v>
      </c>
      <c r="W31" s="1676">
        <v>41</v>
      </c>
      <c r="X31" s="1676">
        <v>8</v>
      </c>
      <c r="Y31" s="1676">
        <v>2</v>
      </c>
      <c r="Z31" s="1676">
        <v>18</v>
      </c>
      <c r="AA31" s="1672">
        <f t="shared" si="291"/>
      </c>
      <c r="AB31" s="1677" t="s">
        <v>1320</v>
      </c>
      <c r="AC31" s="1677" t="s">
        <v>1321</v>
      </c>
      <c r="AD31" s="1677">
        <v>16</v>
      </c>
    </row>
    <row r="32">
      <c r="A32" s="1667"/>
      <c r="B32" s="1668" t="s">
        <v>1318</v>
      </c>
      <c r="C32" s="1668" t="s">
        <v>1324</v>
      </c>
      <c r="D32" s="1669">
        <v>2315.86</v>
      </c>
      <c r="E32" s="1670">
        <v>5</v>
      </c>
      <c r="F32" s="1669">
        <f t="shared" si="212"/>
      </c>
      <c r="G32" s="1671">
        <f t="shared" si="320"/>
      </c>
      <c r="H32" s="1671">
        <f t="shared" si="2"/>
      </c>
      <c r="I32" s="1671">
        <f t="shared" si="60"/>
      </c>
      <c r="J32" s="1672">
        <f t="shared" si="90"/>
      </c>
      <c r="K32" s="1673">
        <f t="shared" si="119"/>
      </c>
      <c r="L32" s="1673">
        <f t="shared" si="148"/>
      </c>
      <c r="M32" s="1673">
        <f t="shared" si="177"/>
      </c>
      <c r="N32" s="1673">
        <f t="shared" si="263"/>
      </c>
      <c r="O32" s="1674">
        <f t="shared" si="349"/>
      </c>
      <c r="P32" s="1675">
        <v>0.0492</v>
      </c>
      <c r="Q32" s="1674">
        <v>42</v>
      </c>
      <c r="R32" s="1672">
        <f t="shared" si="31"/>
      </c>
      <c r="S32" s="1676">
        <v>23486</v>
      </c>
      <c r="T32" s="1676">
        <v>661</v>
      </c>
      <c r="U32" s="1676">
        <v>104</v>
      </c>
      <c r="V32" s="1676">
        <v>713</v>
      </c>
      <c r="W32" s="1676">
        <v>59</v>
      </c>
      <c r="X32" s="1676">
        <v>4</v>
      </c>
      <c r="Y32" s="1676">
        <v>0</v>
      </c>
      <c r="Z32" s="1676">
        <v>29</v>
      </c>
      <c r="AA32" s="1672">
        <f t="shared" si="291"/>
      </c>
      <c r="AB32" s="1677" t="s">
        <v>1320</v>
      </c>
      <c r="AC32" s="1677" t="s">
        <v>1321</v>
      </c>
      <c r="AD32" s="1677">
        <v>27</v>
      </c>
    </row>
    <row r="33">
      <c r="A33" s="1667"/>
      <c r="B33" s="1678" t="s">
        <v>1325</v>
      </c>
      <c r="C33" s="1678"/>
      <c r="D33" s="1679">
        <f>SUM(D29:D32)</f>
      </c>
      <c r="E33" s="1680">
        <f>SUM(E29:E32)</f>
      </c>
      <c r="F33" s="1679">
        <f>SUM(F29:F32)</f>
      </c>
      <c r="G33" s="1681">
        <f t="shared" si="320"/>
      </c>
      <c r="H33" s="1681">
        <f t="shared" si="2"/>
      </c>
      <c r="I33" s="1681">
        <f t="shared" si="60"/>
      </c>
      <c r="J33" s="1681">
        <f t="shared" si="90"/>
      </c>
      <c r="K33" s="1682">
        <f t="shared" si="119"/>
      </c>
      <c r="L33" s="1682">
        <f t="shared" si="148"/>
      </c>
      <c r="M33" s="1682">
        <f t="shared" si="177"/>
      </c>
      <c r="N33" s="1682">
        <f t="shared" si="263"/>
      </c>
      <c r="O33" s="1683">
        <f t="shared" si="349"/>
      </c>
      <c r="P33" s="1682">
        <f>AVERAGE(P29:P32)</f>
      </c>
      <c r="Q33" s="1679">
        <f>AVERAGE(Q29:Q32)</f>
      </c>
      <c r="R33" s="1681">
        <f t="shared" si="31"/>
      </c>
      <c r="S33" s="1684">
        <f>SUM(S29:S32)</f>
      </c>
      <c r="T33" s="1684">
        <f>SUM(T29:T32)</f>
      </c>
      <c r="U33" s="1684">
        <f>SUM(U29:U32)</f>
      </c>
      <c r="V33" s="1684">
        <f>SUM(V29:V32)</f>
      </c>
      <c r="W33" s="1684">
        <f>SUM(W29:W32)</f>
      </c>
      <c r="X33" s="1684">
        <f>SUM(X29:X32)</f>
      </c>
      <c r="Y33" s="1684">
        <f>SUM(Y29:Y32)</f>
      </c>
      <c r="Z33" s="1684">
        <f>SUM(Z29:Z32)</f>
      </c>
      <c r="AA33" s="1685">
        <f t="shared" si="291"/>
      </c>
      <c r="AB33" s="1686"/>
      <c r="AC33" s="1686"/>
      <c r="AD33" s="1684">
        <f>SUM(AD29:AD32)</f>
      </c>
    </row>
    <row r="34">
      <c r="A34" s="1667"/>
      <c r="B34" s="1668" t="s">
        <v>1326</v>
      </c>
      <c r="C34" s="1687" t="s">
        <v>1327</v>
      </c>
      <c r="D34" s="1669">
        <v>4121.78</v>
      </c>
      <c r="E34" s="1670">
        <v>3</v>
      </c>
      <c r="F34" s="1669">
        <f t="shared" ref="F34:F37" si="213">E34*2400</f>
      </c>
      <c r="G34" s="1671">
        <f t="shared" si="320"/>
      </c>
      <c r="H34" s="1671">
        <f t="shared" si="2"/>
      </c>
      <c r="I34" s="1671">
        <f t="shared" si="60"/>
      </c>
      <c r="J34" s="1672">
        <f t="shared" si="90"/>
      </c>
      <c r="K34" s="1673">
        <f t="shared" si="119"/>
      </c>
      <c r="L34" s="1673">
        <f t="shared" si="148"/>
      </c>
      <c r="M34" s="1673">
        <f t="shared" si="177"/>
      </c>
      <c r="N34" s="1673">
        <f t="shared" si="263"/>
      </c>
      <c r="O34" s="1674">
        <f t="shared" si="349"/>
      </c>
      <c r="P34" s="1688">
        <v>0.0458</v>
      </c>
      <c r="Q34" s="1674">
        <v>39</v>
      </c>
      <c r="R34" s="1672">
        <f t="shared" si="31"/>
      </c>
      <c r="S34" s="1676">
        <v>43665</v>
      </c>
      <c r="T34" s="1676">
        <v>1193</v>
      </c>
      <c r="U34" s="1676">
        <v>164</v>
      </c>
      <c r="V34" s="1676">
        <v>1273</v>
      </c>
      <c r="W34" s="1676">
        <v>73</v>
      </c>
      <c r="X34" s="1676">
        <v>7</v>
      </c>
      <c r="Y34" s="1676">
        <v>1</v>
      </c>
      <c r="Z34" s="1676">
        <v>64</v>
      </c>
      <c r="AA34" s="1672">
        <f t="shared" si="291"/>
      </c>
      <c r="AB34" s="1677" t="s">
        <v>1320</v>
      </c>
      <c r="AC34" s="1677" t="s">
        <v>1321</v>
      </c>
      <c r="AD34" s="1677">
        <v>27</v>
      </c>
    </row>
    <row r="35">
      <c r="A35" s="1667"/>
      <c r="B35" s="1668" t="s">
        <v>1326</v>
      </c>
      <c r="C35" s="1687" t="s">
        <v>1328</v>
      </c>
      <c r="D35" s="1669">
        <v>2510.21</v>
      </c>
      <c r="E35" s="1670">
        <v>1</v>
      </c>
      <c r="F35" s="1669">
        <f t="shared" si="213"/>
      </c>
      <c r="G35" s="1689">
        <f t="shared" si="320"/>
      </c>
      <c r="H35" s="1689">
        <f t="shared" si="2"/>
      </c>
      <c r="I35" s="1689">
        <f t="shared" si="60"/>
      </c>
      <c r="J35" s="1690">
        <f t="shared" si="90"/>
      </c>
      <c r="K35" s="1691">
        <f t="shared" si="119"/>
      </c>
      <c r="L35" s="1691">
        <f t="shared" si="148"/>
      </c>
      <c r="M35" s="1691">
        <f t="shared" si="177"/>
      </c>
      <c r="N35" s="1691">
        <f t="shared" si="263"/>
      </c>
      <c r="O35" s="1674">
        <f t="shared" si="349"/>
      </c>
      <c r="P35" s="1688">
        <v>0.0286</v>
      </c>
      <c r="Q35" s="1676">
        <v>39</v>
      </c>
      <c r="R35" s="1690">
        <f t="shared" si="31"/>
      </c>
      <c r="S35" s="1676">
        <v>27416</v>
      </c>
      <c r="T35" s="1676">
        <v>1090</v>
      </c>
      <c r="U35" s="1676">
        <v>100</v>
      </c>
      <c r="V35" s="1676">
        <v>1174</v>
      </c>
      <c r="W35" s="1676">
        <v>59</v>
      </c>
      <c r="X35" s="1676">
        <v>6</v>
      </c>
      <c r="Y35" s="1676">
        <v>3</v>
      </c>
      <c r="Z35" s="1676">
        <v>31</v>
      </c>
      <c r="AA35" s="1672">
        <f t="shared" si="291"/>
      </c>
      <c r="AB35" s="1677" t="s">
        <v>1320</v>
      </c>
      <c r="AC35" s="1677" t="s">
        <v>1321</v>
      </c>
      <c r="AD35" s="1677">
        <v>26</v>
      </c>
    </row>
    <row r="36">
      <c r="A36" s="1667"/>
      <c r="B36" s="1668" t="s">
        <v>1326</v>
      </c>
      <c r="C36" s="1687" t="s">
        <v>1329</v>
      </c>
      <c r="D36" s="1669">
        <v>1291.19</v>
      </c>
      <c r="E36" s="1670">
        <v>1</v>
      </c>
      <c r="F36" s="1669">
        <f t="shared" si="213"/>
      </c>
      <c r="G36" s="1689">
        <f t="shared" si="320"/>
      </c>
      <c r="H36" s="1689">
        <f t="shared" si="2"/>
      </c>
      <c r="I36" s="1689">
        <f t="shared" si="60"/>
      </c>
      <c r="J36" s="1690">
        <f t="shared" si="90"/>
      </c>
      <c r="K36" s="1691">
        <f t="shared" si="119"/>
      </c>
      <c r="L36" s="1691">
        <f t="shared" si="148"/>
      </c>
      <c r="M36" s="1691">
        <f t="shared" si="177"/>
      </c>
      <c r="N36" s="1691">
        <f t="shared" si="263"/>
      </c>
      <c r="O36" s="1674">
        <f t="shared" si="349"/>
      </c>
      <c r="P36" s="1688">
        <v>0.0149</v>
      </c>
      <c r="Q36" s="1676">
        <v>36</v>
      </c>
      <c r="R36" s="1690">
        <f t="shared" si="31"/>
      </c>
      <c r="S36" s="1676">
        <v>17200</v>
      </c>
      <c r="T36" s="1676">
        <v>960</v>
      </c>
      <c r="U36" s="1676">
        <v>49</v>
      </c>
      <c r="V36" s="1676">
        <v>1047</v>
      </c>
      <c r="W36" s="1676">
        <v>36</v>
      </c>
      <c r="X36" s="1676">
        <v>3</v>
      </c>
      <c r="Y36" s="1676">
        <v>2</v>
      </c>
      <c r="Z36" s="1676">
        <v>4</v>
      </c>
      <c r="AA36" s="1672">
        <f t="shared" si="291"/>
      </c>
      <c r="AB36" s="1677" t="s">
        <v>1320</v>
      </c>
      <c r="AC36" s="1677" t="s">
        <v>1321</v>
      </c>
      <c r="AD36" s="1677">
        <v>13</v>
      </c>
    </row>
    <row r="37">
      <c r="A37" s="1667"/>
      <c r="B37" s="1668" t="s">
        <v>1326</v>
      </c>
      <c r="C37" s="1687" t="s">
        <v>1330</v>
      </c>
      <c r="D37" s="1669">
        <v>1377.7</v>
      </c>
      <c r="E37" s="1670">
        <v>4</v>
      </c>
      <c r="F37" s="1669">
        <f t="shared" si="213"/>
      </c>
      <c r="G37" s="1689">
        <f t="shared" si="320"/>
      </c>
      <c r="H37" s="1689">
        <f t="shared" si="2"/>
      </c>
      <c r="I37" s="1689">
        <f t="shared" si="60"/>
      </c>
      <c r="J37" s="1690">
        <f t="shared" si="90"/>
      </c>
      <c r="K37" s="1691">
        <f t="shared" si="119"/>
      </c>
      <c r="L37" s="1691">
        <f t="shared" si="148"/>
      </c>
      <c r="M37" s="1691">
        <f t="shared" si="177"/>
      </c>
      <c r="N37" s="1691">
        <f t="shared" si="263"/>
      </c>
      <c r="O37" s="1674">
        <f t="shared" si="349"/>
      </c>
      <c r="P37" s="1688">
        <v>0.0255</v>
      </c>
      <c r="Q37" s="1676">
        <v>37</v>
      </c>
      <c r="R37" s="1690">
        <f t="shared" si="31"/>
      </c>
      <c r="S37" s="1676">
        <v>15645</v>
      </c>
      <c r="T37" s="1676">
        <v>656</v>
      </c>
      <c r="U37" s="1676">
        <v>57</v>
      </c>
      <c r="V37" s="1676">
        <v>716</v>
      </c>
      <c r="W37" s="1676">
        <v>63</v>
      </c>
      <c r="X37" s="1676">
        <v>6</v>
      </c>
      <c r="Y37" s="1676">
        <v>2</v>
      </c>
      <c r="Z37" s="1676">
        <v>16</v>
      </c>
      <c r="AA37" s="1672">
        <f t="shared" si="291"/>
      </c>
      <c r="AB37" s="1677" t="s">
        <v>1320</v>
      </c>
      <c r="AC37" s="1677" t="s">
        <v>1321</v>
      </c>
      <c r="AD37" s="1677">
        <v>14</v>
      </c>
    </row>
    <row r="38">
      <c r="A38" s="1667"/>
      <c r="B38" s="1678" t="s">
        <v>1325</v>
      </c>
      <c r="C38" s="1678"/>
      <c r="D38" s="1679">
        <f>SUM(D34:D37)</f>
      </c>
      <c r="E38" s="1679">
        <f>SUM(E34:E37)</f>
      </c>
      <c r="F38" s="1679">
        <f>SUM(F34:F37)</f>
      </c>
      <c r="G38" s="1681">
        <f t="shared" si="320"/>
      </c>
      <c r="H38" s="1681">
        <f t="shared" si="2"/>
      </c>
      <c r="I38" s="1681">
        <f t="shared" si="60"/>
      </c>
      <c r="J38" s="1681">
        <f t="shared" si="90"/>
      </c>
      <c r="K38" s="1682">
        <f t="shared" si="119"/>
      </c>
      <c r="L38" s="1682">
        <f t="shared" si="148"/>
      </c>
      <c r="M38" s="1682">
        <f t="shared" si="177"/>
      </c>
      <c r="N38" s="1682">
        <f t="shared" si="263"/>
      </c>
      <c r="O38" s="1683">
        <f t="shared" si="349"/>
      </c>
      <c r="P38" s="1682">
        <f>AVERAGE(P34:P37)</f>
      </c>
      <c r="Q38" s="1679">
        <f>AVERAGE(Q34:Q37)</f>
      </c>
      <c r="R38" s="1679">
        <f t="shared" si="31"/>
      </c>
      <c r="S38" s="1683">
        <f>SUM(S34:S37)</f>
      </c>
      <c r="T38" s="1683">
        <f>SUM(T34:T37)</f>
      </c>
      <c r="U38" s="1683">
        <f>SUM(U34:U37)</f>
      </c>
      <c r="V38" s="1683">
        <f>SUM(V34:V37)</f>
      </c>
      <c r="W38" s="1683">
        <f>SUM(W34:W37)</f>
      </c>
      <c r="X38" s="1683">
        <f>SUM(X34:X37)</f>
      </c>
      <c r="Y38" s="1683">
        <f>SUM(Y34:Y37)</f>
      </c>
      <c r="Z38" s="1683">
        <f>SUM(Z34:Z37)</f>
      </c>
      <c r="AA38" s="1685">
        <f t="shared" si="291"/>
      </c>
      <c r="AB38" s="1686"/>
      <c r="AC38" s="1686"/>
      <c r="AD38" s="1692">
        <f>SUM(AD34:AD37)</f>
      </c>
    </row>
    <row r="39">
      <c r="A39" s="1667"/>
      <c r="B39" s="1693" t="s">
        <v>1331</v>
      </c>
      <c r="C39" s="1693"/>
      <c r="D39" s="1694">
        <f>D38+D33</f>
      </c>
      <c r="E39" s="1694">
        <f>E38+E33</f>
      </c>
      <c r="F39" s="1694">
        <f>F38+F33</f>
      </c>
      <c r="G39" s="1695">
        <f t="shared" si="320"/>
      </c>
      <c r="H39" s="1695">
        <f t="shared" si="2"/>
      </c>
      <c r="I39" s="1695">
        <f t="shared" si="60"/>
      </c>
      <c r="J39" s="1695">
        <f t="shared" si="90"/>
      </c>
      <c r="K39" s="1696">
        <f t="shared" si="119"/>
      </c>
      <c r="L39" s="1696">
        <f t="shared" si="148"/>
      </c>
      <c r="M39" s="1696">
        <f t="shared" si="177"/>
      </c>
      <c r="N39" s="1696">
        <f t="shared" si="263"/>
      </c>
      <c r="O39" s="1697">
        <f t="shared" si="349"/>
      </c>
      <c r="P39" s="1698">
        <f>(P38+P33)/2</f>
      </c>
      <c r="Q39" s="1698">
        <f>(Q38+Q33)/2</f>
      </c>
      <c r="R39" s="1694">
        <f>(R38+R33)/2</f>
      </c>
      <c r="S39" s="1697">
        <f>S38+S33</f>
      </c>
      <c r="T39" s="1697">
        <f>T38+T33</f>
      </c>
      <c r="U39" s="1697">
        <f>U38+U33</f>
      </c>
      <c r="V39" s="1697">
        <f>V38+V33</f>
      </c>
      <c r="W39" s="1697">
        <f>W38+W33</f>
      </c>
      <c r="X39" s="1697">
        <f>X38+X33</f>
      </c>
      <c r="Y39" s="1697">
        <f>Y38+Y33</f>
      </c>
      <c r="Z39" s="1697">
        <f>Z38+Z33</f>
      </c>
      <c r="AA39" s="1699">
        <f t="shared" si="291"/>
      </c>
      <c r="AB39" s="1700"/>
      <c r="AC39" s="1700"/>
      <c r="AD39" s="1702">
        <f>AD38+AD33</f>
      </c>
    </row>
    <row r="40">
      <c r="A40" s="1656" t="s">
        <v>1284</v>
      </c>
      <c r="B40" s="1656" t="s">
        <v>1285</v>
      </c>
      <c r="C40" s="1656"/>
      <c r="D40" s="1657" t="s">
        <v>1286</v>
      </c>
      <c r="E40" s="1657"/>
      <c r="F40" s="1657"/>
      <c r="G40" s="1657"/>
      <c r="H40" s="1657"/>
      <c r="I40" s="1657"/>
      <c r="J40" s="1658" t="s">
        <v>1287</v>
      </c>
      <c r="K40" s="1658"/>
      <c r="L40" s="1658"/>
      <c r="M40" s="1658"/>
      <c r="N40" s="1658"/>
      <c r="O40" s="1658"/>
      <c r="P40" s="1658"/>
      <c r="Q40" s="1658"/>
      <c r="R40" s="1658"/>
      <c r="S40" s="1658"/>
      <c r="T40" s="1658"/>
      <c r="U40" s="1658"/>
      <c r="V40" s="1658"/>
      <c r="W40" s="1658"/>
      <c r="X40" s="1658"/>
      <c r="Y40" s="1658"/>
      <c r="Z40" s="1658"/>
      <c r="AA40" s="1658"/>
      <c r="AB40" s="1658"/>
      <c r="AC40" s="1658"/>
      <c r="AD40" s="1659"/>
    </row>
    <row r="41">
      <c r="A41" s="1656"/>
      <c r="B41" s="1656" t="s">
        <v>1288</v>
      </c>
      <c r="C41" s="1656" t="s">
        <v>1289</v>
      </c>
      <c r="D41" s="1657" t="s">
        <v>1290</v>
      </c>
      <c r="E41" s="1660" t="s">
        <v>1291</v>
      </c>
      <c r="F41" s="1661" t="s">
        <v>1292</v>
      </c>
      <c r="G41" s="1662" t="s">
        <v>1293</v>
      </c>
      <c r="H41" s="1662" t="s">
        <v>1294</v>
      </c>
      <c r="I41" s="1662" t="s">
        <v>1295</v>
      </c>
      <c r="J41" s="1658" t="s">
        <v>1296</v>
      </c>
      <c r="K41" s="1663" t="s">
        <v>1297</v>
      </c>
      <c r="L41" s="1663" t="s">
        <v>1298</v>
      </c>
      <c r="M41" s="1663" t="s">
        <v>1299</v>
      </c>
      <c r="N41" s="1663" t="s">
        <v>1300</v>
      </c>
      <c r="O41" s="1664" t="s">
        <v>1301</v>
      </c>
      <c r="P41" s="1663" t="s">
        <v>1302</v>
      </c>
      <c r="Q41" s="1664" t="s">
        <v>1303</v>
      </c>
      <c r="R41" s="1658" t="s">
        <v>1304</v>
      </c>
      <c r="S41" s="1664" t="s">
        <v>1305</v>
      </c>
      <c r="T41" s="1664" t="s">
        <v>1306</v>
      </c>
      <c r="U41" s="1664" t="s">
        <v>1307</v>
      </c>
      <c r="V41" s="1664" t="s">
        <v>1308</v>
      </c>
      <c r="W41" s="1664" t="s">
        <v>1309</v>
      </c>
      <c r="X41" s="1664" t="s">
        <v>1310</v>
      </c>
      <c r="Y41" s="1664" t="s">
        <v>1311</v>
      </c>
      <c r="Z41" s="1664" t="s">
        <v>1312</v>
      </c>
      <c r="AA41" s="1665" t="s">
        <v>1313</v>
      </c>
      <c r="AB41" s="1659" t="s">
        <v>1314</v>
      </c>
      <c r="AC41" s="1659" t="s">
        <v>1315</v>
      </c>
      <c r="AD41" s="1666" t="s">
        <v>1316</v>
      </c>
    </row>
    <row r="42">
      <c r="A42" s="1667" t="s">
        <v>1335</v>
      </c>
      <c r="B42" s="1668" t="s">
        <v>1326</v>
      </c>
      <c r="C42" s="1668" t="s">
        <v>1319</v>
      </c>
      <c r="D42" s="1669">
        <v>2872.96</v>
      </c>
      <c r="E42" s="1670">
        <v>1</v>
      </c>
      <c r="F42" s="1669">
        <f t="shared" ref="F42:F45" si="214">E42*2400</f>
      </c>
      <c r="G42" s="1671">
        <f t="shared" ref="G42:G52" si="321">F42/D42</f>
      </c>
      <c r="H42" s="1671">
        <f t="shared" ref="H42:H52" si="3">D42/E42</f>
      </c>
      <c r="I42" s="1671">
        <f t="shared" ref="I42:I52" si="61">F42/E42</f>
      </c>
      <c r="J42" s="1672">
        <f t="shared" ref="J42:J52" si="91">D42/T42</f>
      </c>
      <c r="K42" s="1673">
        <f t="shared" ref="K42:K52" si="120">O42/S42*1</f>
      </c>
      <c r="L42" s="1673">
        <f t="shared" ref="L42:L52" si="149">T42/S42</f>
      </c>
      <c r="M42" s="1673">
        <f t="shared" ref="M42:M52" si="178">V42/S42</f>
      </c>
      <c r="N42" s="1673">
        <f t="shared" ref="N42:N52" si="264">W42/V42</f>
      </c>
      <c r="O42" s="1674">
        <f t="shared" ref="O42:O52" si="350">U42/P42</f>
      </c>
      <c r="P42" s="1675">
        <v>0.0288</v>
      </c>
      <c r="Q42" s="1674">
        <v>51</v>
      </c>
      <c r="R42" s="1672">
        <f t="shared" ref="R42:R51" si="32">(D42/S42)*1000</f>
      </c>
      <c r="S42" s="1676">
        <v>36480</v>
      </c>
      <c r="T42" s="1676">
        <v>650</v>
      </c>
      <c r="U42" s="1676">
        <v>109</v>
      </c>
      <c r="V42" s="1676">
        <v>673</v>
      </c>
      <c r="W42" s="1676">
        <v>73</v>
      </c>
      <c r="X42" s="1676">
        <v>8</v>
      </c>
      <c r="Y42" s="1676">
        <v>2</v>
      </c>
      <c r="Z42" s="1676">
        <v>30</v>
      </c>
      <c r="AA42" s="1672">
        <f t="shared" ref="AA42:AA52" si="292">AD42*1000/D42</f>
      </c>
      <c r="AB42" s="1677" t="s">
        <v>1320</v>
      </c>
      <c r="AC42" s="1677" t="s">
        <v>1336</v>
      </c>
      <c r="AD42" s="1677">
        <v>34</v>
      </c>
    </row>
    <row r="43">
      <c r="A43" s="1667"/>
      <c r="B43" s="1668" t="s">
        <v>1326</v>
      </c>
      <c r="C43" s="1668" t="s">
        <v>1322</v>
      </c>
      <c r="D43" s="1669">
        <v>1663.14</v>
      </c>
      <c r="E43" s="1670">
        <v>1</v>
      </c>
      <c r="F43" s="1669">
        <f t="shared" si="214"/>
      </c>
      <c r="G43" s="1671">
        <f t="shared" si="321"/>
      </c>
      <c r="H43" s="1671">
        <f t="shared" si="3"/>
      </c>
      <c r="I43" s="1671">
        <f t="shared" si="61"/>
      </c>
      <c r="J43" s="1672">
        <f t="shared" si="91"/>
      </c>
      <c r="K43" s="1673">
        <f t="shared" si="120"/>
      </c>
      <c r="L43" s="1673">
        <f t="shared" si="149"/>
      </c>
      <c r="M43" s="1673">
        <f t="shared" si="178"/>
      </c>
      <c r="N43" s="1673">
        <f t="shared" si="264"/>
      </c>
      <c r="O43" s="1674">
        <f t="shared" si="350"/>
      </c>
      <c r="P43" s="1675">
        <v>0.0333</v>
      </c>
      <c r="Q43" s="1674">
        <v>24</v>
      </c>
      <c r="R43" s="1672">
        <f t="shared" si="32"/>
      </c>
      <c r="S43" s="1676">
        <v>20123</v>
      </c>
      <c r="T43" s="1676">
        <v>425</v>
      </c>
      <c r="U43" s="1676">
        <v>41</v>
      </c>
      <c r="V43" s="1676">
        <v>440</v>
      </c>
      <c r="W43" s="1676">
        <v>34</v>
      </c>
      <c r="X43" s="1676">
        <v>2</v>
      </c>
      <c r="Y43" s="1676">
        <v>1</v>
      </c>
      <c r="Z43" s="1676">
        <v>13</v>
      </c>
      <c r="AA43" s="1672">
        <f t="shared" si="292"/>
      </c>
      <c r="AB43" s="1677" t="s">
        <v>1320</v>
      </c>
      <c r="AC43" s="1677" t="s">
        <v>1336</v>
      </c>
      <c r="AD43" s="1677">
        <v>11</v>
      </c>
    </row>
    <row r="44">
      <c r="A44" s="1667"/>
      <c r="B44" s="1668" t="s">
        <v>1326</v>
      </c>
      <c r="C44" s="1668" t="s">
        <v>1323</v>
      </c>
      <c r="D44" s="1669">
        <v>2233.5</v>
      </c>
      <c r="E44" s="1670">
        <v>0</v>
      </c>
      <c r="F44" s="1669">
        <f t="shared" si="214"/>
      </c>
      <c r="G44" s="1671">
        <f t="shared" si="321"/>
      </c>
      <c r="H44" s="1671">
        <f t="shared" si="3"/>
      </c>
      <c r="I44" s="1671">
        <f t="shared" si="61"/>
      </c>
      <c r="J44" s="1672">
        <f t="shared" si="91"/>
      </c>
      <c r="K44" s="1673">
        <f t="shared" si="120"/>
      </c>
      <c r="L44" s="1673">
        <f t="shared" si="149"/>
      </c>
      <c r="M44" s="1673">
        <f t="shared" si="178"/>
      </c>
      <c r="N44" s="1673">
        <f t="shared" si="264"/>
      </c>
      <c r="O44" s="1674">
        <f t="shared" si="350"/>
      </c>
      <c r="P44" s="1675">
        <v>0.0365</v>
      </c>
      <c r="Q44" s="1674">
        <v>22</v>
      </c>
      <c r="R44" s="1672">
        <f t="shared" si="32"/>
      </c>
      <c r="S44" s="1676">
        <v>24521</v>
      </c>
      <c r="T44" s="1676">
        <v>1110</v>
      </c>
      <c r="U44" s="1676">
        <v>72</v>
      </c>
      <c r="V44" s="1676">
        <v>1189</v>
      </c>
      <c r="W44" s="1676">
        <v>30</v>
      </c>
      <c r="X44" s="1676">
        <v>5</v>
      </c>
      <c r="Y44" s="1676">
        <v>1</v>
      </c>
      <c r="Z44" s="1676">
        <v>6</v>
      </c>
      <c r="AA44" s="1672">
        <f t="shared" si="292"/>
      </c>
      <c r="AB44" s="1677" t="s">
        <v>1320</v>
      </c>
      <c r="AC44" s="1677" t="s">
        <v>1336</v>
      </c>
      <c r="AD44" s="1677">
        <v>17</v>
      </c>
    </row>
    <row r="45">
      <c r="A45" s="1667"/>
      <c r="B45" s="1668" t="s">
        <v>1326</v>
      </c>
      <c r="C45" s="1668" t="s">
        <v>1324</v>
      </c>
      <c r="D45" s="1669">
        <v>1337</v>
      </c>
      <c r="E45" s="1670">
        <v>3</v>
      </c>
      <c r="F45" s="1669">
        <f t="shared" si="214"/>
      </c>
      <c r="G45" s="1671">
        <f t="shared" si="321"/>
      </c>
      <c r="H45" s="1671">
        <f t="shared" si="3"/>
      </c>
      <c r="I45" s="1671">
        <f t="shared" si="61"/>
      </c>
      <c r="J45" s="1672">
        <f t="shared" si="91"/>
      </c>
      <c r="K45" s="1673">
        <f t="shared" si="120"/>
      </c>
      <c r="L45" s="1673">
        <f t="shared" si="149"/>
      </c>
      <c r="M45" s="1673">
        <f t="shared" si="178"/>
      </c>
      <c r="N45" s="1673">
        <f t="shared" si="264"/>
      </c>
      <c r="O45" s="1674">
        <f t="shared" si="350"/>
      </c>
      <c r="P45" s="1675">
        <v>0.0363</v>
      </c>
      <c r="Q45" s="1674">
        <v>29</v>
      </c>
      <c r="R45" s="1672">
        <f t="shared" si="32"/>
      </c>
      <c r="S45" s="1676">
        <v>17884</v>
      </c>
      <c r="T45" s="1676">
        <v>803</v>
      </c>
      <c r="U45" s="1676">
        <v>64</v>
      </c>
      <c r="V45" s="1676">
        <v>868</v>
      </c>
      <c r="W45" s="1676">
        <v>89</v>
      </c>
      <c r="X45" s="1676">
        <v>6</v>
      </c>
      <c r="Y45" s="1676">
        <v>2</v>
      </c>
      <c r="Z45" s="1676">
        <v>12</v>
      </c>
      <c r="AA45" s="1672">
        <f t="shared" si="292"/>
      </c>
      <c r="AB45" s="1677" t="s">
        <v>1320</v>
      </c>
      <c r="AC45" s="1677" t="s">
        <v>1336</v>
      </c>
      <c r="AD45" s="1677">
        <v>23</v>
      </c>
    </row>
    <row r="46">
      <c r="A46" s="1667"/>
      <c r="B46" s="1678" t="s">
        <v>1325</v>
      </c>
      <c r="C46" s="1678"/>
      <c r="D46" s="1679">
        <f>SUM(D42:D45)</f>
      </c>
      <c r="E46" s="1680">
        <f>SUM(E42:E45)</f>
      </c>
      <c r="F46" s="1679">
        <f>SUM(F42:F45)</f>
      </c>
      <c r="G46" s="1681">
        <f t="shared" si="321"/>
      </c>
      <c r="H46" s="1681">
        <f t="shared" si="3"/>
      </c>
      <c r="I46" s="1681">
        <f t="shared" si="61"/>
      </c>
      <c r="J46" s="1681">
        <f t="shared" si="91"/>
      </c>
      <c r="K46" s="1682">
        <f t="shared" si="120"/>
      </c>
      <c r="L46" s="1682">
        <f t="shared" si="149"/>
      </c>
      <c r="M46" s="1682">
        <f t="shared" si="178"/>
      </c>
      <c r="N46" s="1682">
        <f t="shared" si="264"/>
      </c>
      <c r="O46" s="1683">
        <f t="shared" si="350"/>
      </c>
      <c r="P46" s="1682">
        <f>AVERAGE(P42:P45)</f>
      </c>
      <c r="Q46" s="1679">
        <f>AVERAGE(Q42:Q45)</f>
      </c>
      <c r="R46" s="1681">
        <f t="shared" si="32"/>
      </c>
      <c r="S46" s="1684">
        <f>SUM(S42:S45)</f>
      </c>
      <c r="T46" s="1684">
        <f>SUM(T42:T45)</f>
      </c>
      <c r="U46" s="1684">
        <f>SUM(U42:U45)</f>
      </c>
      <c r="V46" s="1684">
        <f>SUM(V42:V45)</f>
      </c>
      <c r="W46" s="1684">
        <f>SUM(W42:W45)</f>
      </c>
      <c r="X46" s="1684">
        <f>SUM(X42:X45)</f>
      </c>
      <c r="Y46" s="1684">
        <f>SUM(Y42:Y45)</f>
      </c>
      <c r="Z46" s="1684">
        <f>SUM(Z42:Z45)</f>
      </c>
      <c r="AA46" s="1685">
        <f t="shared" si="292"/>
      </c>
      <c r="AB46" s="1686"/>
      <c r="AC46" s="1686"/>
      <c r="AD46" s="1684">
        <f>SUM(AD42:AD45)</f>
      </c>
    </row>
    <row r="47">
      <c r="A47" s="1667"/>
      <c r="B47" s="1668" t="s">
        <v>1333</v>
      </c>
      <c r="C47" s="1687" t="s">
        <v>1327</v>
      </c>
      <c r="D47" s="1669">
        <v>2564.32</v>
      </c>
      <c r="E47" s="1670">
        <v>5</v>
      </c>
      <c r="F47" s="1669">
        <f t="shared" ref="F47:F50" si="215">E47*2400</f>
      </c>
      <c r="G47" s="1671">
        <f t="shared" si="321"/>
      </c>
      <c r="H47" s="1671">
        <f t="shared" si="3"/>
      </c>
      <c r="I47" s="1671">
        <f t="shared" si="61"/>
      </c>
      <c r="J47" s="1672">
        <f t="shared" si="91"/>
      </c>
      <c r="K47" s="1673">
        <f t="shared" si="120"/>
      </c>
      <c r="L47" s="1673">
        <f t="shared" si="149"/>
      </c>
      <c r="M47" s="1673">
        <f t="shared" si="178"/>
      </c>
      <c r="N47" s="1673">
        <f t="shared" si="264"/>
      </c>
      <c r="O47" s="1674">
        <f t="shared" si="350"/>
      </c>
      <c r="P47" s="1688">
        <v>0.0228</v>
      </c>
      <c r="Q47" s="1674">
        <v>36</v>
      </c>
      <c r="R47" s="1672">
        <f t="shared" si="32"/>
      </c>
      <c r="S47" s="1676">
        <v>25752</v>
      </c>
      <c r="T47" s="1676">
        <v>786</v>
      </c>
      <c r="U47" s="1676">
        <v>88</v>
      </c>
      <c r="V47" s="1676">
        <v>874</v>
      </c>
      <c r="W47" s="1676">
        <v>71</v>
      </c>
      <c r="X47" s="1676">
        <v>6</v>
      </c>
      <c r="Y47" s="1676">
        <v>4</v>
      </c>
      <c r="Z47" s="1676">
        <v>11</v>
      </c>
      <c r="AA47" s="1672">
        <f t="shared" si="292"/>
      </c>
      <c r="AB47" s="1677" t="s">
        <v>1320</v>
      </c>
      <c r="AC47" s="1677" t="s">
        <v>1337</v>
      </c>
      <c r="AD47" s="1677">
        <v>24</v>
      </c>
    </row>
    <row r="48">
      <c r="A48" s="1667"/>
      <c r="B48" s="1668" t="s">
        <v>1333</v>
      </c>
      <c r="C48" s="1687" t="s">
        <v>1328</v>
      </c>
      <c r="D48" s="1669">
        <v>3294.05</v>
      </c>
      <c r="E48" s="1670">
        <v>4</v>
      </c>
      <c r="F48" s="1669">
        <f t="shared" si="215"/>
      </c>
      <c r="G48" s="1689">
        <f t="shared" si="321"/>
      </c>
      <c r="H48" s="1689">
        <f t="shared" si="3"/>
      </c>
      <c r="I48" s="1689">
        <f t="shared" si="61"/>
      </c>
      <c r="J48" s="1690">
        <f t="shared" si="91"/>
      </c>
      <c r="K48" s="1691">
        <f t="shared" si="120"/>
      </c>
      <c r="L48" s="1691">
        <f t="shared" si="149"/>
      </c>
      <c r="M48" s="1691">
        <f t="shared" si="178"/>
      </c>
      <c r="N48" s="1691">
        <f t="shared" si="264"/>
      </c>
      <c r="O48" s="1674">
        <f t="shared" si="350"/>
      </c>
      <c r="P48" s="1688">
        <v>0.0188</v>
      </c>
      <c r="Q48" s="1676">
        <v>37</v>
      </c>
      <c r="R48" s="1690">
        <f t="shared" si="32"/>
      </c>
      <c r="S48" s="1676">
        <v>33322</v>
      </c>
      <c r="T48" s="1676">
        <v>1035</v>
      </c>
      <c r="U48" s="1676">
        <v>97</v>
      </c>
      <c r="V48" s="1676">
        <v>1121</v>
      </c>
      <c r="W48" s="1676">
        <v>55</v>
      </c>
      <c r="X48" s="1676">
        <v>9</v>
      </c>
      <c r="Y48" s="1676">
        <v>0</v>
      </c>
      <c r="Z48" s="1676">
        <v>28</v>
      </c>
      <c r="AA48" s="1672">
        <f t="shared" si="292"/>
      </c>
      <c r="AB48" s="1677" t="s">
        <v>1320</v>
      </c>
      <c r="AC48" s="1677" t="s">
        <v>1337</v>
      </c>
      <c r="AD48" s="1677">
        <v>32</v>
      </c>
    </row>
    <row r="49">
      <c r="A49" s="1667"/>
      <c r="B49" s="1668" t="s">
        <v>1333</v>
      </c>
      <c r="C49" s="1687" t="s">
        <v>1329</v>
      </c>
      <c r="D49" s="1669">
        <v>3461</v>
      </c>
      <c r="E49" s="1670">
        <v>2</v>
      </c>
      <c r="F49" s="1669">
        <f t="shared" si="215"/>
      </c>
      <c r="G49" s="1689">
        <f t="shared" si="321"/>
      </c>
      <c r="H49" s="1689">
        <f t="shared" si="3"/>
      </c>
      <c r="I49" s="1689">
        <f t="shared" si="61"/>
      </c>
      <c r="J49" s="1690">
        <f t="shared" si="91"/>
      </c>
      <c r="K49" s="1691">
        <f t="shared" si="120"/>
      </c>
      <c r="L49" s="1691">
        <f t="shared" si="149"/>
      </c>
      <c r="M49" s="1691">
        <f t="shared" si="178"/>
      </c>
      <c r="N49" s="1691">
        <f t="shared" si="264"/>
      </c>
      <c r="O49" s="1674">
        <f t="shared" si="350"/>
      </c>
      <c r="P49" s="1688">
        <v>0.02</v>
      </c>
      <c r="Q49" s="1676">
        <v>38</v>
      </c>
      <c r="R49" s="1690">
        <f t="shared" si="32"/>
      </c>
      <c r="S49" s="1676">
        <v>36018</v>
      </c>
      <c r="T49" s="1676">
        <v>1351</v>
      </c>
      <c r="U49" s="1676">
        <v>96</v>
      </c>
      <c r="V49" s="1676">
        <v>1449</v>
      </c>
      <c r="W49" s="1676">
        <v>53</v>
      </c>
      <c r="X49" s="1676">
        <v>5</v>
      </c>
      <c r="Y49" s="1676">
        <v>0</v>
      </c>
      <c r="Z49" s="1676">
        <v>18</v>
      </c>
      <c r="AA49" s="1672">
        <f t="shared" si="292"/>
      </c>
      <c r="AB49" s="1677" t="s">
        <v>1320</v>
      </c>
      <c r="AC49" s="1677" t="s">
        <v>1337</v>
      </c>
      <c r="AD49" s="1677">
        <v>16</v>
      </c>
    </row>
    <row r="50">
      <c r="A50" s="1667"/>
      <c r="B50" s="1668" t="s">
        <v>1333</v>
      </c>
      <c r="C50" s="1687" t="s">
        <v>1330</v>
      </c>
      <c r="D50" s="1669">
        <v>1884.03</v>
      </c>
      <c r="E50" s="1670">
        <v>3</v>
      </c>
      <c r="F50" s="1669">
        <f t="shared" si="215"/>
      </c>
      <c r="G50" s="1689">
        <f t="shared" si="321"/>
      </c>
      <c r="H50" s="1689">
        <f t="shared" si="3"/>
      </c>
      <c r="I50" s="1689">
        <f t="shared" si="61"/>
      </c>
      <c r="J50" s="1690">
        <f t="shared" si="91"/>
      </c>
      <c r="K50" s="1691">
        <f t="shared" si="120"/>
      </c>
      <c r="L50" s="1691">
        <f t="shared" si="149"/>
      </c>
      <c r="M50" s="1691">
        <f t="shared" si="178"/>
      </c>
      <c r="N50" s="1691">
        <f t="shared" si="264"/>
      </c>
      <c r="O50" s="1674">
        <f t="shared" si="350"/>
      </c>
      <c r="P50" s="1688">
        <v>0.0307</v>
      </c>
      <c r="Q50" s="1676">
        <v>40</v>
      </c>
      <c r="R50" s="1690">
        <f t="shared" si="32"/>
      </c>
      <c r="S50" s="1676">
        <v>22712</v>
      </c>
      <c r="T50" s="1676">
        <v>818</v>
      </c>
      <c r="U50" s="1676">
        <v>98</v>
      </c>
      <c r="V50" s="1676">
        <v>883</v>
      </c>
      <c r="W50" s="1676">
        <v>60</v>
      </c>
      <c r="X50" s="1676">
        <v>7</v>
      </c>
      <c r="Y50" s="1676">
        <v>1</v>
      </c>
      <c r="Z50" s="1676">
        <v>17</v>
      </c>
      <c r="AA50" s="1672">
        <f t="shared" si="292"/>
      </c>
      <c r="AB50" s="1677" t="s">
        <v>1320</v>
      </c>
      <c r="AC50" s="1677" t="s">
        <v>1337</v>
      </c>
      <c r="AD50" s="1677">
        <v>21</v>
      </c>
    </row>
    <row r="51">
      <c r="A51" s="1667"/>
      <c r="B51" s="1678" t="s">
        <v>1325</v>
      </c>
      <c r="C51" s="1678"/>
      <c r="D51" s="1679">
        <f>SUM(D47:D50)</f>
      </c>
      <c r="E51" s="1679">
        <f>SUM(E47:E50)</f>
      </c>
      <c r="F51" s="1679">
        <f>SUM(F47:F50)</f>
      </c>
      <c r="G51" s="1681">
        <f t="shared" si="321"/>
      </c>
      <c r="H51" s="1681">
        <f t="shared" si="3"/>
      </c>
      <c r="I51" s="1681">
        <f t="shared" si="61"/>
      </c>
      <c r="J51" s="1681">
        <f t="shared" si="91"/>
      </c>
      <c r="K51" s="1682">
        <f t="shared" si="120"/>
      </c>
      <c r="L51" s="1682">
        <f t="shared" si="149"/>
      </c>
      <c r="M51" s="1682">
        <f t="shared" si="178"/>
      </c>
      <c r="N51" s="1682">
        <f t="shared" si="264"/>
      </c>
      <c r="O51" s="1683">
        <f t="shared" si="350"/>
      </c>
      <c r="P51" s="1682">
        <f>AVERAGE(P47:P50)</f>
      </c>
      <c r="Q51" s="1679">
        <f>AVERAGE(Q47:Q50)</f>
      </c>
      <c r="R51" s="1679">
        <f t="shared" si="32"/>
      </c>
      <c r="S51" s="1683">
        <f>SUM(S47:S50)</f>
      </c>
      <c r="T51" s="1683">
        <f>SUM(T47:T50)</f>
      </c>
      <c r="U51" s="1683">
        <f>SUM(U47:U50)</f>
      </c>
      <c r="V51" s="1683">
        <f>SUM(V47:V50)</f>
      </c>
      <c r="W51" s="1683">
        <f>SUM(W47:W50)</f>
      </c>
      <c r="X51" s="1683">
        <f>SUM(X47:X50)</f>
      </c>
      <c r="Y51" s="1683">
        <f>SUM(Y47:Y50)</f>
      </c>
      <c r="Z51" s="1683">
        <f>SUM(Z47:Z50)</f>
      </c>
      <c r="AA51" s="1685">
        <f t="shared" si="292"/>
      </c>
      <c r="AB51" s="1686"/>
      <c r="AC51" s="1686"/>
      <c r="AD51" s="1692">
        <f>SUM(AD47:AD50)</f>
      </c>
    </row>
    <row r="52">
      <c r="A52" s="1667"/>
      <c r="B52" s="1693" t="s">
        <v>1331</v>
      </c>
      <c r="C52" s="1693"/>
      <c r="D52" s="1694">
        <f>D51+D46</f>
      </c>
      <c r="E52" s="1694">
        <f>E51+E46</f>
      </c>
      <c r="F52" s="1694">
        <f>F51+F46</f>
      </c>
      <c r="G52" s="1695">
        <f t="shared" si="321"/>
      </c>
      <c r="H52" s="1695">
        <f t="shared" si="3"/>
      </c>
      <c r="I52" s="1695">
        <f t="shared" si="61"/>
      </c>
      <c r="J52" s="1695">
        <f t="shared" si="91"/>
      </c>
      <c r="K52" s="1696">
        <f t="shared" si="120"/>
      </c>
      <c r="L52" s="1696">
        <f t="shared" si="149"/>
      </c>
      <c r="M52" s="1696">
        <f t="shared" si="178"/>
      </c>
      <c r="N52" s="1696">
        <f t="shared" si="264"/>
      </c>
      <c r="O52" s="1697">
        <f t="shared" si="350"/>
      </c>
      <c r="P52" s="1698">
        <f>(P51+P46)/2</f>
      </c>
      <c r="Q52" s="1698">
        <f>(Q51+Q46)/2</f>
      </c>
      <c r="R52" s="1694">
        <f>(R51+R46)/2</f>
      </c>
      <c r="S52" s="1697">
        <f>S51+S46</f>
      </c>
      <c r="T52" s="1697">
        <f>T51+T46</f>
      </c>
      <c r="U52" s="1697">
        <f>U51+U46</f>
      </c>
      <c r="V52" s="1697">
        <f>V51+V46</f>
      </c>
      <c r="W52" s="1697">
        <f>W51+W46</f>
      </c>
      <c r="X52" s="1697">
        <f>X51+X46</f>
      </c>
      <c r="Y52" s="1697">
        <f>Y51+Y46</f>
      </c>
      <c r="Z52" s="1697">
        <f>Z51+Z46</f>
      </c>
      <c r="AA52" s="1699">
        <f t="shared" si="292"/>
      </c>
      <c r="AB52" s="1700"/>
      <c r="AC52" s="1700"/>
      <c r="AD52" s="1702">
        <f>AD51+AD46</f>
      </c>
    </row>
    <row r="53">
      <c r="A53" s="1656" t="s">
        <v>1284</v>
      </c>
      <c r="B53" s="1656" t="s">
        <v>1285</v>
      </c>
      <c r="C53" s="1656"/>
      <c r="D53" s="1657" t="s">
        <v>1286</v>
      </c>
      <c r="E53" s="1657"/>
      <c r="F53" s="1657"/>
      <c r="G53" s="1657"/>
      <c r="H53" s="1657"/>
      <c r="I53" s="1657"/>
      <c r="J53" s="1658" t="s">
        <v>1287</v>
      </c>
      <c r="K53" s="1658"/>
      <c r="L53" s="1658"/>
      <c r="M53" s="1658"/>
      <c r="N53" s="1658"/>
      <c r="O53" s="1658"/>
      <c r="P53" s="1658"/>
      <c r="Q53" s="1658"/>
      <c r="R53" s="1658"/>
      <c r="S53" s="1658"/>
      <c r="T53" s="1658"/>
      <c r="U53" s="1658"/>
      <c r="V53" s="1658"/>
      <c r="W53" s="1658"/>
      <c r="X53" s="1658"/>
      <c r="Y53" s="1658"/>
      <c r="Z53" s="1658"/>
      <c r="AA53" s="1658"/>
      <c r="AB53" s="1658"/>
      <c r="AC53" s="1658"/>
      <c r="AD53" s="1659"/>
    </row>
    <row r="54">
      <c r="A54" s="1656"/>
      <c r="B54" s="1656" t="s">
        <v>1288</v>
      </c>
      <c r="C54" s="1656" t="s">
        <v>1289</v>
      </c>
      <c r="D54" s="1657" t="s">
        <v>1290</v>
      </c>
      <c r="E54" s="1660" t="s">
        <v>1291</v>
      </c>
      <c r="F54" s="1661" t="s">
        <v>1292</v>
      </c>
      <c r="G54" s="1662" t="s">
        <v>1293</v>
      </c>
      <c r="H54" s="1662" t="s">
        <v>1294</v>
      </c>
      <c r="I54" s="1662" t="s">
        <v>1295</v>
      </c>
      <c r="J54" s="1658" t="s">
        <v>1296</v>
      </c>
      <c r="K54" s="1663" t="s">
        <v>1297</v>
      </c>
      <c r="L54" s="1663" t="s">
        <v>1298</v>
      </c>
      <c r="M54" s="1663" t="s">
        <v>1299</v>
      </c>
      <c r="N54" s="1663" t="s">
        <v>1300</v>
      </c>
      <c r="O54" s="1664" t="s">
        <v>1301</v>
      </c>
      <c r="P54" s="1663" t="s">
        <v>1302</v>
      </c>
      <c r="Q54" s="1664" t="s">
        <v>1303</v>
      </c>
      <c r="R54" s="1658" t="s">
        <v>1304</v>
      </c>
      <c r="S54" s="1664" t="s">
        <v>1305</v>
      </c>
      <c r="T54" s="1664" t="s">
        <v>1306</v>
      </c>
      <c r="U54" s="1664" t="s">
        <v>1307</v>
      </c>
      <c r="V54" s="1664" t="s">
        <v>1308</v>
      </c>
      <c r="W54" s="1664" t="s">
        <v>1309</v>
      </c>
      <c r="X54" s="1664" t="s">
        <v>1310</v>
      </c>
      <c r="Y54" s="1664" t="s">
        <v>1311</v>
      </c>
      <c r="Z54" s="1664" t="s">
        <v>1312</v>
      </c>
      <c r="AA54" s="1665" t="s">
        <v>1313</v>
      </c>
      <c r="AB54" s="1659" t="s">
        <v>1314</v>
      </c>
      <c r="AC54" s="1659" t="s">
        <v>1315</v>
      </c>
      <c r="AD54" s="1666" t="s">
        <v>1316</v>
      </c>
    </row>
    <row r="55">
      <c r="A55" s="1667" t="s">
        <v>1338</v>
      </c>
      <c r="B55" s="1668" t="s">
        <v>1318</v>
      </c>
      <c r="C55" s="1668" t="s">
        <v>1319</v>
      </c>
      <c r="D55" s="1669">
        <v>2304.49</v>
      </c>
      <c r="E55" s="1670">
        <v>0</v>
      </c>
      <c r="F55" s="1669">
        <f t="shared" ref="F55:F58" si="216">E55*2400</f>
      </c>
      <c r="G55" s="1671">
        <f t="shared" ref="G55:G65" si="322">F55/D55</f>
      </c>
      <c r="H55" s="1671">
        <f t="shared" ref="H55:H65" si="4">D55/E55</f>
      </c>
      <c r="I55" s="1671">
        <f t="shared" ref="I55:I65" si="62">F55/E55</f>
      </c>
      <c r="J55" s="1672">
        <f t="shared" ref="J55:J65" si="92">D55/T55</f>
      </c>
      <c r="K55" s="1673">
        <f t="shared" ref="K55:K65" si="121">O55/S55*1</f>
      </c>
      <c r="L55" s="1673">
        <f t="shared" ref="L55:L65" si="150">T55/S55</f>
      </c>
      <c r="M55" s="1673">
        <f t="shared" ref="M55:M65" si="179">V55/S55</f>
      </c>
      <c r="N55" s="1673">
        <f t="shared" ref="N55:N65" si="265">W55/V55</f>
      </c>
      <c r="O55" s="1674">
        <f t="shared" ref="O55:O65" si="351">U55/P55</f>
      </c>
      <c r="P55" s="1675">
        <v>0.0244</v>
      </c>
      <c r="Q55" s="1674">
        <v>36</v>
      </c>
      <c r="R55" s="1672">
        <f t="shared" ref="R55:R64" si="33">(D55/S55)*1000</f>
      </c>
      <c r="S55" s="1676">
        <v>25395</v>
      </c>
      <c r="T55" s="1676">
        <v>568</v>
      </c>
      <c r="U55" s="1676">
        <v>81</v>
      </c>
      <c r="V55" s="1676">
        <v>631</v>
      </c>
      <c r="W55" s="1676">
        <v>30</v>
      </c>
      <c r="X55" s="1676">
        <v>4</v>
      </c>
      <c r="Y55" s="1676">
        <v>0</v>
      </c>
      <c r="Z55" s="1676">
        <v>27</v>
      </c>
      <c r="AA55" s="1672">
        <f t="shared" ref="AA55:AA65" si="293">AD55*1000/D55</f>
      </c>
      <c r="AB55" s="1677" t="s">
        <v>1320</v>
      </c>
      <c r="AC55" s="1677" t="s">
        <v>1336</v>
      </c>
      <c r="AD55" s="1677">
        <v>19</v>
      </c>
    </row>
    <row r="56">
      <c r="A56" s="1667"/>
      <c r="B56" s="1668" t="s">
        <v>1318</v>
      </c>
      <c r="C56" s="1668" t="s">
        <v>1322</v>
      </c>
      <c r="D56" s="1669">
        <v>2191.06</v>
      </c>
      <c r="E56" s="1670">
        <v>2</v>
      </c>
      <c r="F56" s="1669">
        <f t="shared" si="216"/>
      </c>
      <c r="G56" s="1671">
        <f t="shared" si="322"/>
      </c>
      <c r="H56" s="1671">
        <f t="shared" si="4"/>
      </c>
      <c r="I56" s="1671">
        <f t="shared" si="62"/>
      </c>
      <c r="J56" s="1672">
        <f t="shared" si="92"/>
      </c>
      <c r="K56" s="1673">
        <f t="shared" si="121"/>
      </c>
      <c r="L56" s="1673">
        <f t="shared" si="150"/>
      </c>
      <c r="M56" s="1673">
        <f t="shared" si="179"/>
      </c>
      <c r="N56" s="1673">
        <f t="shared" si="265"/>
      </c>
      <c r="O56" s="1674">
        <f t="shared" si="351"/>
      </c>
      <c r="P56" s="1675">
        <v>0.0302</v>
      </c>
      <c r="Q56" s="1674">
        <v>37</v>
      </c>
      <c r="R56" s="1672">
        <f t="shared" si="33"/>
      </c>
      <c r="S56" s="1676">
        <v>24752</v>
      </c>
      <c r="T56" s="1676">
        <v>602</v>
      </c>
      <c r="U56" s="1676">
        <v>85</v>
      </c>
      <c r="V56" s="1676">
        <v>673</v>
      </c>
      <c r="W56" s="1676">
        <v>17</v>
      </c>
      <c r="X56" s="1676">
        <v>3</v>
      </c>
      <c r="Y56" s="1676">
        <v>1</v>
      </c>
      <c r="Z56" s="1676">
        <v>23</v>
      </c>
      <c r="AA56" s="1672">
        <f t="shared" si="293"/>
      </c>
      <c r="AB56" s="1677" t="s">
        <v>1320</v>
      </c>
      <c r="AC56" s="1677" t="s">
        <v>1336</v>
      </c>
      <c r="AD56" s="1677">
        <v>15</v>
      </c>
    </row>
    <row r="57">
      <c r="A57" s="1667"/>
      <c r="B57" s="1668" t="s">
        <v>1318</v>
      </c>
      <c r="C57" s="1668" t="s">
        <v>1323</v>
      </c>
      <c r="D57" s="1669">
        <v>2849.33</v>
      </c>
      <c r="E57" s="1670">
        <v>1</v>
      </c>
      <c r="F57" s="1669">
        <f t="shared" si="216"/>
      </c>
      <c r="G57" s="1671">
        <f t="shared" si="322"/>
      </c>
      <c r="H57" s="1671">
        <f t="shared" si="4"/>
      </c>
      <c r="I57" s="1671">
        <f t="shared" si="62"/>
      </c>
      <c r="J57" s="1672">
        <f t="shared" si="92"/>
      </c>
      <c r="K57" s="1673">
        <f t="shared" si="121"/>
      </c>
      <c r="L57" s="1673">
        <f t="shared" si="150"/>
      </c>
      <c r="M57" s="1673">
        <f t="shared" si="179"/>
      </c>
      <c r="N57" s="1673">
        <f t="shared" si="265"/>
      </c>
      <c r="O57" s="1674">
        <f t="shared" si="351"/>
      </c>
      <c r="P57" s="1675">
        <v>0.0528</v>
      </c>
      <c r="Q57" s="1674">
        <v>37</v>
      </c>
      <c r="R57" s="1672">
        <f t="shared" si="33"/>
      </c>
      <c r="S57" s="1676">
        <v>29828</v>
      </c>
      <c r="T57" s="1676">
        <v>745</v>
      </c>
      <c r="U57" s="1676">
        <v>144</v>
      </c>
      <c r="V57" s="1676">
        <v>799</v>
      </c>
      <c r="W57" s="1676">
        <v>55</v>
      </c>
      <c r="X57" s="1676">
        <v>7</v>
      </c>
      <c r="Y57" s="1676">
        <v>4</v>
      </c>
      <c r="Z57" s="1676">
        <v>41</v>
      </c>
      <c r="AA57" s="1672">
        <f t="shared" si="293"/>
      </c>
      <c r="AB57" s="1677" t="s">
        <v>1320</v>
      </c>
      <c r="AC57" s="1677" t="s">
        <v>1336</v>
      </c>
      <c r="AD57" s="1677">
        <v>27</v>
      </c>
    </row>
    <row r="58">
      <c r="A58" s="1667"/>
      <c r="B58" s="1668" t="s">
        <v>1318</v>
      </c>
      <c r="C58" s="1668" t="s">
        <v>1324</v>
      </c>
      <c r="D58" s="1669">
        <v>3951.8</v>
      </c>
      <c r="E58" s="1670">
        <v>2</v>
      </c>
      <c r="F58" s="1669">
        <f t="shared" si="216"/>
      </c>
      <c r="G58" s="1671">
        <f t="shared" si="322"/>
      </c>
      <c r="H58" s="1671">
        <f t="shared" si="4"/>
      </c>
      <c r="I58" s="1671">
        <f t="shared" si="62"/>
      </c>
      <c r="J58" s="1672">
        <f t="shared" si="92"/>
      </c>
      <c r="K58" s="1673">
        <f t="shared" si="121"/>
      </c>
      <c r="L58" s="1673">
        <f t="shared" si="150"/>
      </c>
      <c r="M58" s="1673">
        <f t="shared" si="179"/>
      </c>
      <c r="N58" s="1673">
        <f t="shared" si="265"/>
      </c>
      <c r="O58" s="1674">
        <f t="shared" si="351"/>
      </c>
      <c r="P58" s="1675">
        <v>0.0429</v>
      </c>
      <c r="Q58" s="1674">
        <v>38</v>
      </c>
      <c r="R58" s="1672">
        <f t="shared" si="33"/>
      </c>
      <c r="S58" s="1676">
        <v>38689</v>
      </c>
      <c r="T58" s="1676">
        <v>928</v>
      </c>
      <c r="U58" s="1676">
        <v>138</v>
      </c>
      <c r="V58" s="1676">
        <v>986</v>
      </c>
      <c r="W58" s="1676">
        <v>53</v>
      </c>
      <c r="X58" s="1676">
        <v>5</v>
      </c>
      <c r="Y58" s="1676">
        <v>1</v>
      </c>
      <c r="Z58" s="1676">
        <v>40</v>
      </c>
      <c r="AA58" s="1672">
        <f t="shared" si="293"/>
      </c>
      <c r="AB58" s="1677" t="s">
        <v>1320</v>
      </c>
      <c r="AC58" s="1677" t="s">
        <v>1336</v>
      </c>
      <c r="AD58" s="1677">
        <v>36</v>
      </c>
    </row>
    <row r="59">
      <c r="A59" s="1667"/>
      <c r="B59" s="1678" t="s">
        <v>1325</v>
      </c>
      <c r="C59" s="1678"/>
      <c r="D59" s="1679">
        <f>SUM(D55:D58)</f>
      </c>
      <c r="E59" s="1680">
        <f>SUM(E55:E58)</f>
      </c>
      <c r="F59" s="1679">
        <f>SUM(F55:F58)</f>
      </c>
      <c r="G59" s="1681">
        <f t="shared" si="322"/>
      </c>
      <c r="H59" s="1681">
        <f t="shared" si="4"/>
      </c>
      <c r="I59" s="1681">
        <f t="shared" si="62"/>
      </c>
      <c r="J59" s="1681">
        <f t="shared" si="92"/>
      </c>
      <c r="K59" s="1682">
        <f t="shared" si="121"/>
      </c>
      <c r="L59" s="1682">
        <f t="shared" si="150"/>
      </c>
      <c r="M59" s="1682">
        <f t="shared" si="179"/>
      </c>
      <c r="N59" s="1682">
        <f t="shared" si="265"/>
      </c>
      <c r="O59" s="1683">
        <f t="shared" si="351"/>
      </c>
      <c r="P59" s="1682">
        <f>AVERAGE(P55:P58)</f>
      </c>
      <c r="Q59" s="1679">
        <f>AVERAGE(Q55:Q58)</f>
      </c>
      <c r="R59" s="1681">
        <f t="shared" si="33"/>
      </c>
      <c r="S59" s="1684">
        <f>SUM(S55:S58)</f>
      </c>
      <c r="T59" s="1684">
        <f>SUM(T55:T58)</f>
      </c>
      <c r="U59" s="1684">
        <f>SUM(U55:U58)</f>
      </c>
      <c r="V59" s="1684">
        <f>SUM(V55:V58)</f>
      </c>
      <c r="W59" s="1684">
        <f>SUM(W55:W58)</f>
      </c>
      <c r="X59" s="1684">
        <f>SUM(X55:X58)</f>
      </c>
      <c r="Y59" s="1684">
        <f>SUM(Y55:Y58)</f>
      </c>
      <c r="Z59" s="1684">
        <f>SUM(Z55:Z58)</f>
      </c>
      <c r="AA59" s="1685">
        <f t="shared" si="293"/>
      </c>
      <c r="AB59" s="1686"/>
      <c r="AC59" s="1686"/>
      <c r="AD59" s="1684">
        <f>SUM(AD55:AD58)</f>
      </c>
    </row>
    <row r="60">
      <c r="A60" s="1667"/>
      <c r="B60" s="1668" t="s">
        <v>1326</v>
      </c>
      <c r="C60" s="1687" t="s">
        <v>1327</v>
      </c>
      <c r="D60" s="1669">
        <v>3645.28</v>
      </c>
      <c r="E60" s="1670">
        <v>2</v>
      </c>
      <c r="F60" s="1669">
        <f t="shared" ref="F60:F63" si="217">E60*2400</f>
      </c>
      <c r="G60" s="1671">
        <f t="shared" si="322"/>
      </c>
      <c r="H60" s="1671">
        <f t="shared" si="4"/>
      </c>
      <c r="I60" s="1671">
        <f t="shared" si="62"/>
      </c>
      <c r="J60" s="1672">
        <f t="shared" si="92"/>
      </c>
      <c r="K60" s="1673">
        <f t="shared" si="121"/>
      </c>
      <c r="L60" s="1673">
        <f t="shared" si="150"/>
      </c>
      <c r="M60" s="1673">
        <f t="shared" si="179"/>
      </c>
      <c r="N60" s="1673">
        <f t="shared" si="265"/>
      </c>
      <c r="O60" s="1674">
        <f t="shared" si="351"/>
      </c>
      <c r="P60" s="1688">
        <v>0.0362</v>
      </c>
      <c r="Q60" s="1674">
        <v>38</v>
      </c>
      <c r="R60" s="1672">
        <f t="shared" si="33"/>
      </c>
      <c r="S60" s="1676">
        <v>33829</v>
      </c>
      <c r="T60" s="1676">
        <v>1118</v>
      </c>
      <c r="U60" s="1676">
        <v>137</v>
      </c>
      <c r="V60" s="1676">
        <v>1212</v>
      </c>
      <c r="W60" s="1676">
        <v>62</v>
      </c>
      <c r="X60" s="1676">
        <v>10</v>
      </c>
      <c r="Y60" s="1676">
        <v>1</v>
      </c>
      <c r="Z60" s="1676">
        <v>32</v>
      </c>
      <c r="AA60" s="1672">
        <f t="shared" si="293"/>
      </c>
      <c r="AB60" s="1677" t="s">
        <v>1320</v>
      </c>
      <c r="AC60" s="1677" t="s">
        <v>1337</v>
      </c>
      <c r="AD60" s="1677">
        <v>33</v>
      </c>
    </row>
    <row r="61">
      <c r="A61" s="1667"/>
      <c r="B61" s="1668" t="s">
        <v>1326</v>
      </c>
      <c r="C61" s="1687" t="s">
        <v>1328</v>
      </c>
      <c r="D61" s="1669">
        <v>2757.15</v>
      </c>
      <c r="E61" s="1670">
        <v>0</v>
      </c>
      <c r="F61" s="1669">
        <f t="shared" si="217"/>
      </c>
      <c r="G61" s="1689">
        <f t="shared" si="322"/>
      </c>
      <c r="H61" s="1689">
        <f t="shared" si="4"/>
      </c>
      <c r="I61" s="1689">
        <f t="shared" si="62"/>
      </c>
      <c r="J61" s="1690">
        <f t="shared" si="92"/>
      </c>
      <c r="K61" s="1691">
        <f t="shared" si="121"/>
      </c>
      <c r="L61" s="1691">
        <f t="shared" si="150"/>
      </c>
      <c r="M61" s="1691">
        <f t="shared" si="179"/>
      </c>
      <c r="N61" s="1691">
        <f t="shared" si="265"/>
      </c>
      <c r="O61" s="1674">
        <f t="shared" si="351"/>
      </c>
      <c r="P61" s="1688">
        <v>0.0339</v>
      </c>
      <c r="Q61" s="1676">
        <v>39</v>
      </c>
      <c r="R61" s="1690">
        <f t="shared" si="33"/>
      </c>
      <c r="S61" s="1676">
        <v>22608</v>
      </c>
      <c r="T61" s="1676">
        <v>962</v>
      </c>
      <c r="U61" s="1676">
        <v>103</v>
      </c>
      <c r="V61" s="1676">
        <v>1063</v>
      </c>
      <c r="W61" s="1676">
        <v>44</v>
      </c>
      <c r="X61" s="1676">
        <v>4</v>
      </c>
      <c r="Y61" s="1676">
        <v>4</v>
      </c>
      <c r="Z61" s="1676">
        <v>15</v>
      </c>
      <c r="AA61" s="1672">
        <f t="shared" si="293"/>
      </c>
      <c r="AB61" s="1677" t="s">
        <v>1320</v>
      </c>
      <c r="AC61" s="1677" t="s">
        <v>1337</v>
      </c>
      <c r="AD61" s="1677">
        <v>25</v>
      </c>
    </row>
    <row r="62">
      <c r="A62" s="1667"/>
      <c r="B62" s="1668" t="s">
        <v>1326</v>
      </c>
      <c r="C62" s="1687" t="s">
        <v>1329</v>
      </c>
      <c r="D62" s="1669">
        <v>2247.31</v>
      </c>
      <c r="E62" s="1670">
        <v>2</v>
      </c>
      <c r="F62" s="1669">
        <f t="shared" si="217"/>
      </c>
      <c r="G62" s="1689">
        <f t="shared" si="322"/>
      </c>
      <c r="H62" s="1689">
        <f t="shared" si="4"/>
      </c>
      <c r="I62" s="1689">
        <f t="shared" si="62"/>
      </c>
      <c r="J62" s="1690">
        <f t="shared" si="92"/>
      </c>
      <c r="K62" s="1691">
        <f t="shared" si="121"/>
      </c>
      <c r="L62" s="1691">
        <f t="shared" si="150"/>
      </c>
      <c r="M62" s="1691">
        <f t="shared" si="179"/>
      </c>
      <c r="N62" s="1691">
        <f t="shared" si="265"/>
      </c>
      <c r="O62" s="1674">
        <f t="shared" si="351"/>
      </c>
      <c r="P62" s="1688">
        <v>0.0256</v>
      </c>
      <c r="Q62" s="1676">
        <v>37</v>
      </c>
      <c r="R62" s="1690">
        <f t="shared" si="33"/>
      </c>
      <c r="S62" s="1676">
        <v>18852</v>
      </c>
      <c r="T62" s="1676">
        <v>899</v>
      </c>
      <c r="U62" s="1676">
        <v>72</v>
      </c>
      <c r="V62" s="1676">
        <v>983</v>
      </c>
      <c r="W62" s="1676">
        <v>36</v>
      </c>
      <c r="X62" s="1676">
        <v>4</v>
      </c>
      <c r="Y62" s="1676">
        <v>1</v>
      </c>
      <c r="Z62" s="1676">
        <v>12</v>
      </c>
      <c r="AA62" s="1672">
        <f t="shared" si="293"/>
      </c>
      <c r="AB62" s="1677" t="s">
        <v>1320</v>
      </c>
      <c r="AC62" s="1677" t="s">
        <v>1337</v>
      </c>
      <c r="AD62" s="1677">
        <v>15</v>
      </c>
    </row>
    <row r="63">
      <c r="A63" s="1667"/>
      <c r="B63" s="1668" t="s">
        <v>1326</v>
      </c>
      <c r="C63" s="1687" t="s">
        <v>1330</v>
      </c>
      <c r="D63" s="1669">
        <v>666.32</v>
      </c>
      <c r="E63" s="1670">
        <v>0</v>
      </c>
      <c r="F63" s="1669">
        <f t="shared" si="217"/>
      </c>
      <c r="G63" s="1689">
        <f t="shared" si="322"/>
      </c>
      <c r="H63" s="1689">
        <f t="shared" si="4"/>
      </c>
      <c r="I63" s="1689">
        <f t="shared" si="62"/>
      </c>
      <c r="J63" s="1690">
        <f t="shared" si="92"/>
      </c>
      <c r="K63" s="1691">
        <f t="shared" si="121"/>
      </c>
      <c r="L63" s="1691">
        <f t="shared" si="150"/>
      </c>
      <c r="M63" s="1691">
        <f t="shared" si="179"/>
      </c>
      <c r="N63" s="1691">
        <f t="shared" si="265"/>
      </c>
      <c r="O63" s="1674">
        <f t="shared" si="351"/>
      </c>
      <c r="P63" s="1688">
        <v>0.0249</v>
      </c>
      <c r="Q63" s="1676">
        <v>37</v>
      </c>
      <c r="R63" s="1690">
        <f t="shared" si="33"/>
      </c>
      <c r="S63" s="1676">
        <v>7723</v>
      </c>
      <c r="T63" s="1676">
        <v>439</v>
      </c>
      <c r="U63" s="1676">
        <v>40</v>
      </c>
      <c r="V63" s="1676">
        <v>493</v>
      </c>
      <c r="W63" s="1676">
        <v>23</v>
      </c>
      <c r="X63" s="1676">
        <v>2</v>
      </c>
      <c r="Y63" s="1676">
        <v>0</v>
      </c>
      <c r="Z63" s="1676">
        <v>6</v>
      </c>
      <c r="AA63" s="1672">
        <f t="shared" si="293"/>
      </c>
      <c r="AB63" s="1677" t="s">
        <v>1320</v>
      </c>
      <c r="AC63" s="1677" t="s">
        <v>1337</v>
      </c>
      <c r="AD63" s="1677">
        <v>9</v>
      </c>
    </row>
    <row r="64">
      <c r="A64" s="1667"/>
      <c r="B64" s="1678" t="s">
        <v>1325</v>
      </c>
      <c r="C64" s="1678"/>
      <c r="D64" s="1679">
        <f>SUM(D60:D63)</f>
      </c>
      <c r="E64" s="1679">
        <f>SUM(E60:E63)</f>
      </c>
      <c r="F64" s="1679">
        <f>SUM(F60:F63)</f>
      </c>
      <c r="G64" s="1681">
        <f t="shared" si="322"/>
      </c>
      <c r="H64" s="1681">
        <f t="shared" si="4"/>
      </c>
      <c r="I64" s="1681">
        <f t="shared" si="62"/>
      </c>
      <c r="J64" s="1681">
        <f t="shared" si="92"/>
      </c>
      <c r="K64" s="1682">
        <f t="shared" si="121"/>
      </c>
      <c r="L64" s="1682">
        <f t="shared" si="150"/>
      </c>
      <c r="M64" s="1682">
        <f t="shared" si="179"/>
      </c>
      <c r="N64" s="1682">
        <f t="shared" si="265"/>
      </c>
      <c r="O64" s="1683">
        <f t="shared" si="351"/>
      </c>
      <c r="P64" s="1682">
        <f>AVERAGE(P60:P63)</f>
      </c>
      <c r="Q64" s="1679">
        <f>AVERAGE(Q60:Q63)</f>
      </c>
      <c r="R64" s="1679">
        <f t="shared" si="33"/>
      </c>
      <c r="S64" s="1683">
        <f>SUM(S60:S63)</f>
      </c>
      <c r="T64" s="1683">
        <f>SUM(T60:T63)</f>
      </c>
      <c r="U64" s="1683">
        <f>SUM(U60:U63)</f>
      </c>
      <c r="V64" s="1683">
        <f>SUM(V60:V63)</f>
      </c>
      <c r="W64" s="1683">
        <f>SUM(W60:W63)</f>
      </c>
      <c r="X64" s="1683">
        <f>SUM(X60:X63)</f>
      </c>
      <c r="Y64" s="1683">
        <f>SUM(Y60:Y63)</f>
      </c>
      <c r="Z64" s="1683">
        <f>SUM(Z60:Z63)</f>
      </c>
      <c r="AA64" s="1685">
        <f t="shared" si="293"/>
      </c>
      <c r="AB64" s="1686"/>
      <c r="AC64" s="1686"/>
      <c r="AD64" s="1692">
        <f>SUM(AD60:AD63)</f>
      </c>
    </row>
    <row r="65">
      <c r="A65" s="1667"/>
      <c r="B65" s="1693" t="s">
        <v>1331</v>
      </c>
      <c r="C65" s="1693"/>
      <c r="D65" s="1694">
        <f>D64+D59</f>
      </c>
      <c r="E65" s="1694">
        <f>E64+E59</f>
      </c>
      <c r="F65" s="1694">
        <f>F64+F59</f>
      </c>
      <c r="G65" s="1695">
        <f t="shared" si="322"/>
      </c>
      <c r="H65" s="1695">
        <f t="shared" si="4"/>
      </c>
      <c r="I65" s="1695">
        <f t="shared" si="62"/>
      </c>
      <c r="J65" s="1695">
        <f t="shared" si="92"/>
      </c>
      <c r="K65" s="1696">
        <f t="shared" si="121"/>
      </c>
      <c r="L65" s="1696">
        <f t="shared" si="150"/>
      </c>
      <c r="M65" s="1696">
        <f t="shared" si="179"/>
      </c>
      <c r="N65" s="1696">
        <f t="shared" si="265"/>
      </c>
      <c r="O65" s="1697">
        <f t="shared" si="351"/>
      </c>
      <c r="P65" s="1698">
        <f>(P64+P59)/2</f>
      </c>
      <c r="Q65" s="1698">
        <f>(Q64+Q59)/2</f>
      </c>
      <c r="R65" s="1694">
        <f>(R64+R59)/2</f>
      </c>
      <c r="S65" s="1697">
        <f>S64+S59</f>
      </c>
      <c r="T65" s="1697">
        <f>T64+T59</f>
      </c>
      <c r="U65" s="1697">
        <f>U64+U59</f>
      </c>
      <c r="V65" s="1697">
        <f>V64+V59</f>
      </c>
      <c r="W65" s="1697">
        <f>W64+W59</f>
      </c>
      <c r="X65" s="1697">
        <f>X64+X59</f>
      </c>
      <c r="Y65" s="1697">
        <f>Y64+Y59</f>
      </c>
      <c r="Z65" s="1697">
        <f>Z64+Z59</f>
      </c>
      <c r="AA65" s="1699">
        <f t="shared" si="293"/>
      </c>
      <c r="AB65" s="1700"/>
      <c r="AC65" s="1700"/>
      <c r="AD65" s="1702">
        <f>AD64+AD59</f>
      </c>
    </row>
    <row r="66">
      <c r="A66" s="1656" t="s">
        <v>1284</v>
      </c>
      <c r="B66" s="1656" t="s">
        <v>1285</v>
      </c>
      <c r="C66" s="1656"/>
      <c r="D66" s="1657" t="s">
        <v>1286</v>
      </c>
      <c r="E66" s="1657"/>
      <c r="F66" s="1657"/>
      <c r="G66" s="1657"/>
      <c r="H66" s="1657"/>
      <c r="I66" s="1657"/>
      <c r="J66" s="1658" t="s">
        <v>1287</v>
      </c>
      <c r="K66" s="1658"/>
      <c r="L66" s="1658"/>
      <c r="M66" s="1658"/>
      <c r="N66" s="1658"/>
      <c r="O66" s="1658"/>
      <c r="P66" s="1658"/>
      <c r="Q66" s="1658"/>
      <c r="R66" s="1658"/>
      <c r="S66" s="1658"/>
      <c r="T66" s="1658"/>
      <c r="U66" s="1658"/>
      <c r="V66" s="1658"/>
      <c r="W66" s="1658"/>
      <c r="X66" s="1658"/>
      <c r="Y66" s="1658"/>
      <c r="Z66" s="1658"/>
      <c r="AA66" s="1658"/>
      <c r="AB66" s="1658"/>
      <c r="AC66" s="1658"/>
      <c r="AD66" s="1659"/>
    </row>
    <row r="67">
      <c r="A67" s="1656"/>
      <c r="B67" s="1656" t="s">
        <v>1288</v>
      </c>
      <c r="C67" s="1656" t="s">
        <v>1289</v>
      </c>
      <c r="D67" s="1657" t="s">
        <v>1290</v>
      </c>
      <c r="E67" s="1660" t="s">
        <v>1291</v>
      </c>
      <c r="F67" s="1661" t="s">
        <v>1292</v>
      </c>
      <c r="G67" s="1662" t="s">
        <v>1293</v>
      </c>
      <c r="H67" s="1662" t="s">
        <v>1294</v>
      </c>
      <c r="I67" s="1662" t="s">
        <v>1295</v>
      </c>
      <c r="J67" s="1658" t="s">
        <v>1296</v>
      </c>
      <c r="K67" s="1663" t="s">
        <v>1297</v>
      </c>
      <c r="L67" s="1663" t="s">
        <v>1298</v>
      </c>
      <c r="M67" s="1663" t="s">
        <v>1299</v>
      </c>
      <c r="N67" s="1663" t="s">
        <v>1300</v>
      </c>
      <c r="O67" s="1664" t="s">
        <v>1301</v>
      </c>
      <c r="P67" s="1663" t="s">
        <v>1302</v>
      </c>
      <c r="Q67" s="1664" t="s">
        <v>1303</v>
      </c>
      <c r="R67" s="1658" t="s">
        <v>1304</v>
      </c>
      <c r="S67" s="1664" t="s">
        <v>1305</v>
      </c>
      <c r="T67" s="1664" t="s">
        <v>1306</v>
      </c>
      <c r="U67" s="1664" t="s">
        <v>1307</v>
      </c>
      <c r="V67" s="1664" t="s">
        <v>1308</v>
      </c>
      <c r="W67" s="1664" t="s">
        <v>1309</v>
      </c>
      <c r="X67" s="1664" t="s">
        <v>1310</v>
      </c>
      <c r="Y67" s="1664" t="s">
        <v>1311</v>
      </c>
      <c r="Z67" s="1664" t="s">
        <v>1312</v>
      </c>
      <c r="AA67" s="1665" t="s">
        <v>1313</v>
      </c>
      <c r="AB67" s="1659" t="s">
        <v>1314</v>
      </c>
      <c r="AC67" s="1659" t="s">
        <v>1315</v>
      </c>
      <c r="AD67" s="1666" t="s">
        <v>1316</v>
      </c>
    </row>
    <row r="68">
      <c r="A68" s="1667" t="s">
        <v>1339</v>
      </c>
      <c r="B68" s="1668" t="s">
        <v>1318</v>
      </c>
      <c r="C68" s="1668" t="s">
        <v>1319</v>
      </c>
      <c r="D68" s="1669">
        <v>2310.2</v>
      </c>
      <c r="E68" s="1670">
        <v>2</v>
      </c>
      <c r="F68" s="1669">
        <f t="shared" ref="F68:F71" si="218">E68*2400</f>
      </c>
      <c r="G68" s="1671">
        <f t="shared" ref="G68:G78" si="323">F68/D68</f>
      </c>
      <c r="H68" s="1671">
        <f t="shared" ref="H68:H78" si="5">D68/E68</f>
      </c>
      <c r="I68" s="1671">
        <f t="shared" ref="I68:I78" si="63">F68/E68</f>
      </c>
      <c r="J68" s="1672">
        <f t="shared" ref="J68:J78" si="93">D68/T68</f>
      </c>
      <c r="K68" s="1673">
        <f t="shared" ref="K68:K78" si="122">O68/S68*1</f>
      </c>
      <c r="L68" s="1673">
        <f t="shared" ref="L68:L78" si="151">T68/S68</f>
      </c>
      <c r="M68" s="1673">
        <f t="shared" ref="M68:M78" si="180">V68/S68</f>
      </c>
      <c r="N68" s="1673">
        <f t="shared" ref="N68:N78" si="266">W68/V68</f>
      </c>
      <c r="O68" s="1674">
        <f t="shared" ref="O68:O78" si="352">U68/P68</f>
      </c>
      <c r="P68" s="1675">
        <v>0.0207</v>
      </c>
      <c r="Q68" s="1674">
        <v>38</v>
      </c>
      <c r="R68" s="1672">
        <f t="shared" ref="R68:R77" si="34">(D68/S68)*1000</f>
      </c>
      <c r="S68" s="1676">
        <v>25998</v>
      </c>
      <c r="T68" s="1676">
        <v>509</v>
      </c>
      <c r="U68" s="1676">
        <v>84</v>
      </c>
      <c r="V68" s="1676">
        <v>550</v>
      </c>
      <c r="W68" s="1676">
        <v>47</v>
      </c>
      <c r="X68" s="1676">
        <v>5</v>
      </c>
      <c r="Y68" s="1676">
        <v>2</v>
      </c>
      <c r="Z68" s="1676">
        <v>17</v>
      </c>
      <c r="AA68" s="1672">
        <f t="shared" ref="AA68:AA78" si="294">AD68*1000/D68</f>
      </c>
      <c r="AB68" s="1677" t="s">
        <v>1320</v>
      </c>
      <c r="AC68" s="1677" t="s">
        <v>1340</v>
      </c>
      <c r="AD68" s="1677">
        <v>36</v>
      </c>
    </row>
    <row r="69">
      <c r="A69" s="1667"/>
      <c r="B69" s="1668" t="s">
        <v>1318</v>
      </c>
      <c r="C69" s="1668" t="s">
        <v>1322</v>
      </c>
      <c r="D69" s="1669">
        <v>2452.63</v>
      </c>
      <c r="E69" s="1670">
        <v>4</v>
      </c>
      <c r="F69" s="1669">
        <f t="shared" si="218"/>
      </c>
      <c r="G69" s="1671">
        <f t="shared" si="323"/>
      </c>
      <c r="H69" s="1671">
        <f t="shared" si="5"/>
      </c>
      <c r="I69" s="1671">
        <f t="shared" si="63"/>
      </c>
      <c r="J69" s="1672">
        <f t="shared" si="93"/>
      </c>
      <c r="K69" s="1673">
        <f t="shared" si="122"/>
      </c>
      <c r="L69" s="1673">
        <f t="shared" si="151"/>
      </c>
      <c r="M69" s="1673">
        <f t="shared" si="180"/>
      </c>
      <c r="N69" s="1673">
        <f t="shared" si="266"/>
      </c>
      <c r="O69" s="1674">
        <f t="shared" si="352"/>
      </c>
      <c r="P69" s="1675">
        <v>0.0314</v>
      </c>
      <c r="Q69" s="1674">
        <v>44</v>
      </c>
      <c r="R69" s="1672">
        <f t="shared" si="34"/>
      </c>
      <c r="S69" s="1676">
        <v>21087</v>
      </c>
      <c r="T69" s="1676">
        <v>611</v>
      </c>
      <c r="U69" s="1676">
        <v>94</v>
      </c>
      <c r="V69" s="1676">
        <v>656</v>
      </c>
      <c r="W69" s="1676">
        <v>50</v>
      </c>
      <c r="X69" s="1676">
        <v>6</v>
      </c>
      <c r="Y69" s="1676">
        <v>3</v>
      </c>
      <c r="Z69" s="1676">
        <v>26</v>
      </c>
      <c r="AA69" s="1672">
        <f t="shared" si="294"/>
      </c>
      <c r="AB69" s="1677" t="s">
        <v>1320</v>
      </c>
      <c r="AC69" s="1677" t="s">
        <v>1340</v>
      </c>
      <c r="AD69" s="1677">
        <v>25</v>
      </c>
    </row>
    <row r="70">
      <c r="A70" s="1667"/>
      <c r="B70" s="1668" t="s">
        <v>1318</v>
      </c>
      <c r="C70" s="1668" t="s">
        <v>1323</v>
      </c>
      <c r="D70" s="1669">
        <v>2675.82</v>
      </c>
      <c r="E70" s="1670">
        <v>3</v>
      </c>
      <c r="F70" s="1669">
        <f t="shared" si="218"/>
      </c>
      <c r="G70" s="1671">
        <f t="shared" si="323"/>
      </c>
      <c r="H70" s="1671">
        <f t="shared" si="5"/>
      </c>
      <c r="I70" s="1671">
        <f t="shared" si="63"/>
      </c>
      <c r="J70" s="1672">
        <f t="shared" si="93"/>
      </c>
      <c r="K70" s="1673">
        <f t="shared" si="122"/>
      </c>
      <c r="L70" s="1673">
        <f t="shared" si="151"/>
      </c>
      <c r="M70" s="1673">
        <f t="shared" si="180"/>
      </c>
      <c r="N70" s="1673">
        <f t="shared" si="266"/>
      </c>
      <c r="O70" s="1674">
        <f t="shared" si="352"/>
      </c>
      <c r="P70" s="1675">
        <v>0.0467</v>
      </c>
      <c r="Q70" s="1674">
        <v>46</v>
      </c>
      <c r="R70" s="1672">
        <f t="shared" si="34"/>
      </c>
      <c r="S70" s="1676">
        <v>19331</v>
      </c>
      <c r="T70" s="1676">
        <v>639</v>
      </c>
      <c r="U70" s="1676">
        <v>108</v>
      </c>
      <c r="V70" s="1676">
        <v>679</v>
      </c>
      <c r="W70" s="1676">
        <v>82</v>
      </c>
      <c r="X70" s="1676">
        <v>7</v>
      </c>
      <c r="Y70" s="1676">
        <v>0</v>
      </c>
      <c r="Z70" s="1676">
        <v>26</v>
      </c>
      <c r="AA70" s="1672">
        <f t="shared" si="294"/>
      </c>
      <c r="AB70" s="1677" t="s">
        <v>1320</v>
      </c>
      <c r="AC70" s="1677" t="s">
        <v>1340</v>
      </c>
      <c r="AD70" s="1677">
        <v>38</v>
      </c>
    </row>
    <row r="71">
      <c r="A71" s="1667"/>
      <c r="B71" s="1668" t="s">
        <v>1318</v>
      </c>
      <c r="C71" s="1668" t="s">
        <v>1324</v>
      </c>
      <c r="D71" s="1669">
        <v>3271.54</v>
      </c>
      <c r="E71" s="1670">
        <v>1</v>
      </c>
      <c r="F71" s="1669">
        <f t="shared" si="218"/>
      </c>
      <c r="G71" s="1671">
        <f t="shared" si="323"/>
      </c>
      <c r="H71" s="1671">
        <f t="shared" si="5"/>
      </c>
      <c r="I71" s="1671">
        <f t="shared" si="63"/>
      </c>
      <c r="J71" s="1672">
        <f t="shared" si="93"/>
      </c>
      <c r="K71" s="1673">
        <f t="shared" si="122"/>
      </c>
      <c r="L71" s="1673">
        <f t="shared" si="151"/>
      </c>
      <c r="M71" s="1673">
        <f t="shared" si="180"/>
      </c>
      <c r="N71" s="1673">
        <f t="shared" si="266"/>
      </c>
      <c r="O71" s="1674">
        <f t="shared" si="352"/>
      </c>
      <c r="P71" s="1675">
        <v>0.0522</v>
      </c>
      <c r="Q71" s="1674">
        <v>45</v>
      </c>
      <c r="R71" s="1672">
        <f t="shared" si="34"/>
      </c>
      <c r="S71" s="1676">
        <v>24756</v>
      </c>
      <c r="T71" s="1676">
        <v>760</v>
      </c>
      <c r="U71" s="1676">
        <v>120</v>
      </c>
      <c r="V71" s="1676">
        <v>839</v>
      </c>
      <c r="W71" s="1676">
        <v>54</v>
      </c>
      <c r="X71" s="1676">
        <v>13</v>
      </c>
      <c r="Y71" s="1676">
        <v>0</v>
      </c>
      <c r="Z71" s="1676">
        <v>44</v>
      </c>
      <c r="AA71" s="1672">
        <f t="shared" si="294"/>
      </c>
      <c r="AB71" s="1677" t="s">
        <v>1320</v>
      </c>
      <c r="AC71" s="1677" t="s">
        <v>1340</v>
      </c>
      <c r="AD71" s="1677">
        <v>23</v>
      </c>
    </row>
    <row r="72">
      <c r="A72" s="1667"/>
      <c r="B72" s="1678" t="s">
        <v>1325</v>
      </c>
      <c r="C72" s="1678"/>
      <c r="D72" s="1679">
        <f>SUM(D68:D71)</f>
      </c>
      <c r="E72" s="1680">
        <f>SUM(E68:E71)</f>
      </c>
      <c r="F72" s="1679">
        <f>SUM(F68:F71)</f>
      </c>
      <c r="G72" s="1681">
        <f t="shared" si="323"/>
      </c>
      <c r="H72" s="1681">
        <f t="shared" si="5"/>
      </c>
      <c r="I72" s="1681">
        <f t="shared" si="63"/>
      </c>
      <c r="J72" s="1681">
        <f t="shared" si="93"/>
      </c>
      <c r="K72" s="1682">
        <f t="shared" si="122"/>
      </c>
      <c r="L72" s="1682">
        <f t="shared" si="151"/>
      </c>
      <c r="M72" s="1682">
        <f t="shared" si="180"/>
      </c>
      <c r="N72" s="1682">
        <f t="shared" si="266"/>
      </c>
      <c r="O72" s="1683">
        <f t="shared" si="352"/>
      </c>
      <c r="P72" s="1682">
        <f>AVERAGE(P68:P71)</f>
      </c>
      <c r="Q72" s="1679">
        <f>AVERAGE(Q68:Q71)</f>
      </c>
      <c r="R72" s="1681">
        <f t="shared" si="34"/>
      </c>
      <c r="S72" s="1684">
        <f>SUM(S68:S71)</f>
      </c>
      <c r="T72" s="1684">
        <f>SUM(T68:T71)</f>
      </c>
      <c r="U72" s="1684">
        <f>SUM(U68:U71)</f>
      </c>
      <c r="V72" s="1684">
        <f>SUM(V68:V71)</f>
      </c>
      <c r="W72" s="1684">
        <f>SUM(W68:W71)</f>
      </c>
      <c r="X72" s="1684">
        <f>SUM(X68:X71)</f>
      </c>
      <c r="Y72" s="1684">
        <f>SUM(Y68:Y71)</f>
      </c>
      <c r="Z72" s="1684">
        <f>SUM(Z68:Z71)</f>
      </c>
      <c r="AA72" s="1685">
        <f t="shared" si="294"/>
      </c>
      <c r="AB72" s="1686"/>
      <c r="AC72" s="1686"/>
      <c r="AD72" s="1684">
        <f>SUM(AD68:AD71)</f>
      </c>
    </row>
    <row r="73">
      <c r="A73" s="1667"/>
      <c r="B73" s="1668" t="s">
        <v>1333</v>
      </c>
      <c r="C73" s="1687" t="s">
        <v>1327</v>
      </c>
      <c r="D73" s="1669">
        <v>2665.13</v>
      </c>
      <c r="E73" s="1670">
        <v>2</v>
      </c>
      <c r="F73" s="1669">
        <f t="shared" ref="F73:F76" si="219">E73*2400</f>
      </c>
      <c r="G73" s="1671">
        <f t="shared" si="323"/>
      </c>
      <c r="H73" s="1671">
        <f t="shared" si="5"/>
      </c>
      <c r="I73" s="1671">
        <f t="shared" si="63"/>
      </c>
      <c r="J73" s="1672">
        <f t="shared" si="93"/>
      </c>
      <c r="K73" s="1673">
        <f t="shared" si="122"/>
      </c>
      <c r="L73" s="1673">
        <f t="shared" si="151"/>
      </c>
      <c r="M73" s="1673">
        <f t="shared" si="180"/>
      </c>
      <c r="N73" s="1673">
        <f t="shared" si="266"/>
      </c>
      <c r="O73" s="1674">
        <f t="shared" si="352"/>
      </c>
      <c r="P73" s="1688">
        <v>0.0382</v>
      </c>
      <c r="Q73" s="1674">
        <v>44</v>
      </c>
      <c r="R73" s="1672">
        <f t="shared" si="34"/>
      </c>
      <c r="S73" s="1676">
        <v>24830</v>
      </c>
      <c r="T73" s="1676">
        <v>912</v>
      </c>
      <c r="U73" s="1676">
        <v>110</v>
      </c>
      <c r="V73" s="1676">
        <v>983</v>
      </c>
      <c r="W73" s="1676">
        <v>76</v>
      </c>
      <c r="X73" s="1676">
        <v>8</v>
      </c>
      <c r="Y73" s="1676">
        <v>6</v>
      </c>
      <c r="Z73" s="1676">
        <v>23</v>
      </c>
      <c r="AA73" s="1672">
        <f t="shared" si="294"/>
      </c>
      <c r="AB73" s="1677" t="s">
        <v>1320</v>
      </c>
      <c r="AC73" s="1677" t="s">
        <v>1340</v>
      </c>
      <c r="AD73" s="1677">
        <v>30</v>
      </c>
    </row>
    <row r="74">
      <c r="A74" s="1667"/>
      <c r="B74" s="1668" t="s">
        <v>1333</v>
      </c>
      <c r="C74" s="1687" t="s">
        <v>1328</v>
      </c>
      <c r="D74" s="1669">
        <v>2647.64</v>
      </c>
      <c r="E74" s="1670">
        <v>2</v>
      </c>
      <c r="F74" s="1669">
        <f t="shared" si="219"/>
      </c>
      <c r="G74" s="1689">
        <f t="shared" si="323"/>
      </c>
      <c r="H74" s="1689">
        <f t="shared" si="5"/>
      </c>
      <c r="I74" s="1689">
        <f t="shared" si="63"/>
      </c>
      <c r="J74" s="1690">
        <f t="shared" si="93"/>
      </c>
      <c r="K74" s="1691">
        <f t="shared" si="122"/>
      </c>
      <c r="L74" s="1691">
        <f t="shared" si="151"/>
      </c>
      <c r="M74" s="1691">
        <f t="shared" si="180"/>
      </c>
      <c r="N74" s="1691">
        <f t="shared" si="266"/>
      </c>
      <c r="O74" s="1674">
        <f t="shared" si="352"/>
      </c>
      <c r="P74" s="1688">
        <v>0.027</v>
      </c>
      <c r="Q74" s="1676">
        <v>43</v>
      </c>
      <c r="R74" s="1690">
        <f t="shared" si="34"/>
      </c>
      <c r="S74" s="1676">
        <v>23254</v>
      </c>
      <c r="T74" s="1676">
        <v>874</v>
      </c>
      <c r="U74" s="1676">
        <v>75</v>
      </c>
      <c r="V74" s="1676">
        <v>946</v>
      </c>
      <c r="W74" s="1676">
        <v>54</v>
      </c>
      <c r="X74" s="1676">
        <v>10</v>
      </c>
      <c r="Y74" s="1676">
        <v>0</v>
      </c>
      <c r="Z74" s="1676">
        <v>22</v>
      </c>
      <c r="AA74" s="1672">
        <f t="shared" si="294"/>
      </c>
      <c r="AB74" s="1677" t="s">
        <v>1320</v>
      </c>
      <c r="AC74" s="1677" t="s">
        <v>1340</v>
      </c>
      <c r="AD74" s="1677">
        <v>19</v>
      </c>
    </row>
    <row r="75">
      <c r="A75" s="1667"/>
      <c r="B75" s="1668" t="s">
        <v>1333</v>
      </c>
      <c r="C75" s="1687" t="s">
        <v>1329</v>
      </c>
      <c r="D75" s="1669">
        <v>2393.4</v>
      </c>
      <c r="E75" s="1670">
        <v>4</v>
      </c>
      <c r="F75" s="1669">
        <f t="shared" si="219"/>
      </c>
      <c r="G75" s="1689">
        <f t="shared" si="323"/>
      </c>
      <c r="H75" s="1689">
        <f t="shared" si="5"/>
      </c>
      <c r="I75" s="1689">
        <f t="shared" si="63"/>
      </c>
      <c r="J75" s="1690">
        <f t="shared" si="93"/>
      </c>
      <c r="K75" s="1691">
        <f t="shared" si="122"/>
      </c>
      <c r="L75" s="1691">
        <f t="shared" si="151"/>
      </c>
      <c r="M75" s="1691">
        <f t="shared" si="180"/>
      </c>
      <c r="N75" s="1691">
        <f t="shared" si="266"/>
      </c>
      <c r="O75" s="1674">
        <f t="shared" si="352"/>
      </c>
      <c r="P75" s="1688">
        <v>0.0204</v>
      </c>
      <c r="Q75" s="1676">
        <v>43</v>
      </c>
      <c r="R75" s="1690">
        <f t="shared" si="34"/>
      </c>
      <c r="S75" s="1676">
        <v>20007</v>
      </c>
      <c r="T75" s="1676">
        <v>1022</v>
      </c>
      <c r="U75" s="1676">
        <v>71</v>
      </c>
      <c r="V75" s="1676">
        <v>1078</v>
      </c>
      <c r="W75" s="1676">
        <v>40</v>
      </c>
      <c r="X75" s="1676">
        <v>8</v>
      </c>
      <c r="Y75" s="1676">
        <v>1</v>
      </c>
      <c r="Z75" s="1676">
        <v>13</v>
      </c>
      <c r="AA75" s="1672">
        <f t="shared" si="294"/>
      </c>
      <c r="AB75" s="1677" t="s">
        <v>1320</v>
      </c>
      <c r="AC75" s="1677" t="s">
        <v>1340</v>
      </c>
      <c r="AD75" s="1677">
        <v>20</v>
      </c>
    </row>
    <row r="76">
      <c r="A76" s="1667"/>
      <c r="B76" s="1668" t="s">
        <v>1333</v>
      </c>
      <c r="C76" s="1687" t="s">
        <v>1330</v>
      </c>
      <c r="D76" s="1669">
        <v>1312.28</v>
      </c>
      <c r="E76" s="1670">
        <v>3</v>
      </c>
      <c r="F76" s="1669">
        <f t="shared" si="219"/>
      </c>
      <c r="G76" s="1689">
        <f t="shared" si="323"/>
      </c>
      <c r="H76" s="1689">
        <f t="shared" si="5"/>
      </c>
      <c r="I76" s="1689">
        <f t="shared" si="63"/>
      </c>
      <c r="J76" s="1690">
        <f t="shared" si="93"/>
      </c>
      <c r="K76" s="1691">
        <f t="shared" si="122"/>
      </c>
      <c r="L76" s="1691">
        <f t="shared" si="151"/>
      </c>
      <c r="M76" s="1691">
        <f t="shared" si="180"/>
      </c>
      <c r="N76" s="1691">
        <f t="shared" si="266"/>
      </c>
      <c r="O76" s="1674">
        <f t="shared" si="352"/>
      </c>
      <c r="P76" s="1688">
        <v>0.0418</v>
      </c>
      <c r="Q76" s="1676">
        <v>45</v>
      </c>
      <c r="R76" s="1690">
        <f t="shared" si="34"/>
      </c>
      <c r="S76" s="1676">
        <v>10931</v>
      </c>
      <c r="T76" s="1676">
        <v>533</v>
      </c>
      <c r="U76" s="1676">
        <v>75</v>
      </c>
      <c r="V76" s="1676">
        <v>604</v>
      </c>
      <c r="W76" s="1676">
        <v>42</v>
      </c>
      <c r="X76" s="1676">
        <v>3</v>
      </c>
      <c r="Y76" s="1676">
        <v>0</v>
      </c>
      <c r="Z76" s="1676">
        <v>9</v>
      </c>
      <c r="AA76" s="1672">
        <f t="shared" si="294"/>
      </c>
      <c r="AB76" s="1677" t="s">
        <v>1320</v>
      </c>
      <c r="AC76" s="1677" t="s">
        <v>1340</v>
      </c>
      <c r="AD76" s="1677">
        <v>10</v>
      </c>
    </row>
    <row r="77">
      <c r="A77" s="1667"/>
      <c r="B77" s="1678" t="s">
        <v>1325</v>
      </c>
      <c r="C77" s="1678"/>
      <c r="D77" s="1679">
        <f>SUM(D73:D76)</f>
      </c>
      <c r="E77" s="1679">
        <f>SUM(E73:E76)</f>
      </c>
      <c r="F77" s="1679">
        <f>SUM(F73:F76)</f>
      </c>
      <c r="G77" s="1681">
        <f t="shared" si="323"/>
      </c>
      <c r="H77" s="1681">
        <f t="shared" si="5"/>
      </c>
      <c r="I77" s="1681">
        <f t="shared" si="63"/>
      </c>
      <c r="J77" s="1681">
        <f t="shared" si="93"/>
      </c>
      <c r="K77" s="1682">
        <f t="shared" si="122"/>
      </c>
      <c r="L77" s="1682">
        <f t="shared" si="151"/>
      </c>
      <c r="M77" s="1682">
        <f t="shared" si="180"/>
      </c>
      <c r="N77" s="1682">
        <f t="shared" si="266"/>
      </c>
      <c r="O77" s="1683">
        <f t="shared" si="352"/>
      </c>
      <c r="P77" s="1682">
        <f>AVERAGE(P73:P76)</f>
      </c>
      <c r="Q77" s="1679">
        <f>AVERAGE(Q73:Q76)</f>
      </c>
      <c r="R77" s="1679">
        <f t="shared" si="34"/>
      </c>
      <c r="S77" s="1683">
        <f>SUM(S73:S76)</f>
      </c>
      <c r="T77" s="1683">
        <f>SUM(T73:T76)</f>
      </c>
      <c r="U77" s="1683">
        <f>SUM(U73:U76)</f>
      </c>
      <c r="V77" s="1683">
        <f>SUM(V73:V76)</f>
      </c>
      <c r="W77" s="1683">
        <f>SUM(W73:W76)</f>
      </c>
      <c r="X77" s="1683">
        <f>SUM(X73:X76)</f>
      </c>
      <c r="Y77" s="1683">
        <f>SUM(Y73:Y76)</f>
      </c>
      <c r="Z77" s="1683">
        <f>SUM(Z73:Z76)</f>
      </c>
      <c r="AA77" s="1685">
        <f t="shared" si="294"/>
      </c>
      <c r="AB77" s="1686"/>
      <c r="AC77" s="1686"/>
      <c r="AD77" s="1692">
        <f>SUM(AD73:AD76)</f>
      </c>
    </row>
    <row r="78">
      <c r="A78" s="1667"/>
      <c r="B78" s="1693" t="s">
        <v>1331</v>
      </c>
      <c r="C78" s="1693"/>
      <c r="D78" s="1694">
        <f>D77+D72</f>
      </c>
      <c r="E78" s="1694">
        <f>E77+E72</f>
      </c>
      <c r="F78" s="1694">
        <f>F77+F72</f>
      </c>
      <c r="G78" s="1695">
        <f t="shared" si="323"/>
      </c>
      <c r="H78" s="1695">
        <f t="shared" si="5"/>
      </c>
      <c r="I78" s="1695">
        <f t="shared" si="63"/>
      </c>
      <c r="J78" s="1695">
        <f t="shared" si="93"/>
      </c>
      <c r="K78" s="1696">
        <f t="shared" si="122"/>
      </c>
      <c r="L78" s="1696">
        <f t="shared" si="151"/>
      </c>
      <c r="M78" s="1696">
        <f t="shared" si="180"/>
      </c>
      <c r="N78" s="1696">
        <f t="shared" si="266"/>
      </c>
      <c r="O78" s="1697">
        <f t="shared" si="352"/>
      </c>
      <c r="P78" s="1698">
        <f>(P77+P72)/2</f>
      </c>
      <c r="Q78" s="1698">
        <f>(Q77+Q72)/2</f>
      </c>
      <c r="R78" s="1694">
        <f>(R77+R72)/2</f>
      </c>
      <c r="S78" s="1697">
        <f>S77+S72</f>
      </c>
      <c r="T78" s="1697">
        <f>T77+T72</f>
      </c>
      <c r="U78" s="1697">
        <f>U77+U72</f>
      </c>
      <c r="V78" s="1697">
        <f>V77+V72</f>
      </c>
      <c r="W78" s="1697">
        <f>W77+W72</f>
      </c>
      <c r="X78" s="1697">
        <f>X77+X72</f>
      </c>
      <c r="Y78" s="1697">
        <f>Y77+Y72</f>
      </c>
      <c r="Z78" s="1697">
        <f>Z77+Z72</f>
      </c>
      <c r="AA78" s="1699">
        <f t="shared" si="294"/>
      </c>
      <c r="AB78" s="1700"/>
      <c r="AC78" s="1700"/>
      <c r="AD78" s="1702">
        <f>AD77+AD72</f>
      </c>
    </row>
    <row r="79">
      <c r="A79" s="1656" t="s">
        <v>1284</v>
      </c>
      <c r="B79" s="1656" t="s">
        <v>1285</v>
      </c>
      <c r="C79" s="1656"/>
      <c r="D79" s="1657" t="s">
        <v>1286</v>
      </c>
      <c r="E79" s="1657"/>
      <c r="F79" s="1657"/>
      <c r="G79" s="1657"/>
      <c r="H79" s="1657"/>
      <c r="I79" s="1657"/>
      <c r="J79" s="1658" t="s">
        <v>1287</v>
      </c>
      <c r="K79" s="1658"/>
      <c r="L79" s="1658"/>
      <c r="M79" s="1658"/>
      <c r="N79" s="1658"/>
      <c r="O79" s="1658"/>
      <c r="P79" s="1658"/>
      <c r="Q79" s="1658"/>
      <c r="R79" s="1658"/>
      <c r="S79" s="1658"/>
      <c r="T79" s="1658"/>
      <c r="U79" s="1658"/>
      <c r="V79" s="1658"/>
      <c r="W79" s="1658"/>
      <c r="X79" s="1658"/>
      <c r="Y79" s="1658"/>
      <c r="Z79" s="1658"/>
      <c r="AA79" s="1658"/>
      <c r="AB79" s="1658"/>
      <c r="AC79" s="1658"/>
      <c r="AD79" s="1659"/>
    </row>
    <row r="80">
      <c r="A80" s="1656"/>
      <c r="B80" s="1656" t="s">
        <v>1288</v>
      </c>
      <c r="C80" s="1656" t="s">
        <v>1289</v>
      </c>
      <c r="D80" s="1657" t="s">
        <v>1290</v>
      </c>
      <c r="E80" s="1660" t="s">
        <v>1291</v>
      </c>
      <c r="F80" s="1661" t="s">
        <v>1292</v>
      </c>
      <c r="G80" s="1662" t="s">
        <v>1293</v>
      </c>
      <c r="H80" s="1662" t="s">
        <v>1294</v>
      </c>
      <c r="I80" s="1662" t="s">
        <v>1295</v>
      </c>
      <c r="J80" s="1658" t="s">
        <v>1296</v>
      </c>
      <c r="K80" s="1663" t="s">
        <v>1297</v>
      </c>
      <c r="L80" s="1663" t="s">
        <v>1298</v>
      </c>
      <c r="M80" s="1663" t="s">
        <v>1299</v>
      </c>
      <c r="N80" s="1663" t="s">
        <v>1300</v>
      </c>
      <c r="O80" s="1664" t="s">
        <v>1301</v>
      </c>
      <c r="P80" s="1663" t="s">
        <v>1302</v>
      </c>
      <c r="Q80" s="1664" t="s">
        <v>1303</v>
      </c>
      <c r="R80" s="1658" t="s">
        <v>1304</v>
      </c>
      <c r="S80" s="1664" t="s">
        <v>1305</v>
      </c>
      <c r="T80" s="1664" t="s">
        <v>1306</v>
      </c>
      <c r="U80" s="1664" t="s">
        <v>1307</v>
      </c>
      <c r="V80" s="1664" t="s">
        <v>1308</v>
      </c>
      <c r="W80" s="1664" t="s">
        <v>1309</v>
      </c>
      <c r="X80" s="1664" t="s">
        <v>1310</v>
      </c>
      <c r="Y80" s="1664" t="s">
        <v>1311</v>
      </c>
      <c r="Z80" s="1664" t="s">
        <v>1312</v>
      </c>
      <c r="AA80" s="1665" t="s">
        <v>1313</v>
      </c>
      <c r="AB80" s="1659" t="s">
        <v>1314</v>
      </c>
      <c r="AC80" s="1659" t="s">
        <v>1315</v>
      </c>
      <c r="AD80" s="1666" t="s">
        <v>1316</v>
      </c>
    </row>
    <row r="81">
      <c r="A81" s="1667" t="s">
        <v>1341</v>
      </c>
      <c r="B81" s="1668" t="s">
        <v>1326</v>
      </c>
      <c r="C81" s="1668" t="s">
        <v>1319</v>
      </c>
      <c r="D81" s="1669">
        <v>1887.13</v>
      </c>
      <c r="E81" s="1670">
        <v>1</v>
      </c>
      <c r="F81" s="1669">
        <f t="shared" ref="F81:F84" si="220">E81*2400</f>
      </c>
      <c r="G81" s="1671">
        <f t="shared" ref="G81:G91" si="324">F81/D81</f>
      </c>
      <c r="H81" s="1671">
        <f t="shared" ref="H81:H91" si="6">D81/E81</f>
      </c>
      <c r="I81" s="1671">
        <f t="shared" ref="I81:I91" si="64">F81/E81</f>
      </c>
      <c r="J81" s="1672">
        <f t="shared" ref="J81:J91" si="94">D81/T81</f>
      </c>
      <c r="K81" s="1673">
        <f t="shared" ref="K81:K91" si="123">O81/S81*1</f>
      </c>
      <c r="L81" s="1673">
        <f t="shared" ref="L81:L91" si="152">T81/S81</f>
      </c>
      <c r="M81" s="1673">
        <f t="shared" ref="M81:M91" si="181">V81/S81</f>
      </c>
      <c r="N81" s="1673">
        <f t="shared" ref="N81:N91" si="267">W81/V81</f>
      </c>
      <c r="O81" s="1674">
        <f t="shared" ref="O81:O91" si="353">U81/P81</f>
      </c>
      <c r="P81" s="1675">
        <v>0.0771</v>
      </c>
      <c r="Q81" s="1674">
        <v>43</v>
      </c>
      <c r="R81" s="1672">
        <f t="shared" ref="R81:R90" si="35">(D81/S81)*1000</f>
      </c>
      <c r="S81" s="1676">
        <v>17866</v>
      </c>
      <c r="T81" s="1676">
        <v>395</v>
      </c>
      <c r="U81" s="1676">
        <v>78</v>
      </c>
      <c r="V81" s="1676">
        <v>433</v>
      </c>
      <c r="W81" s="1676">
        <v>59</v>
      </c>
      <c r="X81" s="1676">
        <v>3</v>
      </c>
      <c r="Y81" s="1676">
        <v>4</v>
      </c>
      <c r="Z81" s="1676">
        <v>10</v>
      </c>
      <c r="AA81" s="1672">
        <f t="shared" ref="AA81:AA91" si="295">AD81*1000/D81</f>
      </c>
      <c r="AB81" s="1677" t="s">
        <v>1320</v>
      </c>
      <c r="AC81" s="1677" t="s">
        <v>1340</v>
      </c>
      <c r="AD81" s="1677">
        <v>25</v>
      </c>
    </row>
    <row r="82">
      <c r="A82" s="1667"/>
      <c r="B82" s="1668" t="s">
        <v>1326</v>
      </c>
      <c r="C82" s="1668" t="s">
        <v>1322</v>
      </c>
      <c r="D82" s="1669">
        <v>1917.86</v>
      </c>
      <c r="E82" s="1670">
        <v>3</v>
      </c>
      <c r="F82" s="1669">
        <f t="shared" si="220"/>
      </c>
      <c r="G82" s="1671">
        <f t="shared" si="324"/>
      </c>
      <c r="H82" s="1671">
        <f t="shared" si="6"/>
      </c>
      <c r="I82" s="1671">
        <f t="shared" si="64"/>
      </c>
      <c r="J82" s="1672">
        <f t="shared" si="94"/>
      </c>
      <c r="K82" s="1673">
        <f t="shared" si="123"/>
      </c>
      <c r="L82" s="1673">
        <f t="shared" si="152"/>
      </c>
      <c r="M82" s="1673">
        <f t="shared" si="181"/>
      </c>
      <c r="N82" s="1673">
        <f t="shared" si="267"/>
      </c>
      <c r="O82" s="1674">
        <f t="shared" si="353"/>
      </c>
      <c r="P82" s="1675">
        <v>0.0548</v>
      </c>
      <c r="Q82" s="1674">
        <v>46</v>
      </c>
      <c r="R82" s="1672">
        <f t="shared" si="35"/>
      </c>
      <c r="S82" s="1676">
        <v>16478</v>
      </c>
      <c r="T82" s="1676">
        <v>480</v>
      </c>
      <c r="U82" s="1676">
        <v>60</v>
      </c>
      <c r="V82" s="1676">
        <v>506</v>
      </c>
      <c r="W82" s="1676">
        <v>55</v>
      </c>
      <c r="X82" s="1676">
        <v>4</v>
      </c>
      <c r="Y82" s="1676">
        <v>0</v>
      </c>
      <c r="Z82" s="1676">
        <v>14</v>
      </c>
      <c r="AA82" s="1672">
        <f t="shared" si="295"/>
      </c>
      <c r="AB82" s="1677" t="s">
        <v>1320</v>
      </c>
      <c r="AC82" s="1677" t="s">
        <v>1340</v>
      </c>
      <c r="AD82" s="1677">
        <v>21</v>
      </c>
    </row>
    <row r="83">
      <c r="A83" s="1667"/>
      <c r="B83" s="1668" t="s">
        <v>1326</v>
      </c>
      <c r="C83" s="1668" t="s">
        <v>1323</v>
      </c>
      <c r="D83" s="1669">
        <v>656.18</v>
      </c>
      <c r="E83" s="1670">
        <v>1</v>
      </c>
      <c r="F83" s="1669">
        <f t="shared" si="220"/>
      </c>
      <c r="G83" s="1671">
        <f t="shared" si="324"/>
      </c>
      <c r="H83" s="1671">
        <f t="shared" si="6"/>
      </c>
      <c r="I83" s="1671">
        <f t="shared" si="64"/>
      </c>
      <c r="J83" s="1672">
        <f t="shared" si="94"/>
      </c>
      <c r="K83" s="1673">
        <f t="shared" si="123"/>
      </c>
      <c r="L83" s="1673">
        <f t="shared" si="152"/>
      </c>
      <c r="M83" s="1673">
        <f t="shared" si="181"/>
      </c>
      <c r="N83" s="1673">
        <f t="shared" si="267"/>
      </c>
      <c r="O83" s="1674">
        <f t="shared" si="353"/>
      </c>
      <c r="P83" s="1675">
        <v>0.0047</v>
      </c>
      <c r="Q83" s="1674">
        <v>35</v>
      </c>
      <c r="R83" s="1672">
        <f t="shared" si="35"/>
      </c>
      <c r="S83" s="1676">
        <v>8276</v>
      </c>
      <c r="T83" s="1676">
        <v>413</v>
      </c>
      <c r="U83" s="1676">
        <v>11</v>
      </c>
      <c r="V83" s="1676">
        <v>467</v>
      </c>
      <c r="W83" s="1676">
        <v>26</v>
      </c>
      <c r="X83" s="1676">
        <v>2</v>
      </c>
      <c r="Y83" s="1676">
        <v>1</v>
      </c>
      <c r="Z83" s="1676">
        <v>2</v>
      </c>
      <c r="AA83" s="1672">
        <f t="shared" si="295"/>
      </c>
      <c r="AB83" s="1677" t="s">
        <v>1320</v>
      </c>
      <c r="AC83" s="1677" t="s">
        <v>1340</v>
      </c>
      <c r="AD83" s="1677">
        <v>6</v>
      </c>
    </row>
    <row r="84">
      <c r="A84" s="1667"/>
      <c r="B84" s="1668" t="s">
        <v>1326</v>
      </c>
      <c r="C84" s="1668" t="s">
        <v>1324</v>
      </c>
      <c r="D84" s="1669">
        <v>2191.69</v>
      </c>
      <c r="E84" s="1670">
        <v>3</v>
      </c>
      <c r="F84" s="1669">
        <f t="shared" si="220"/>
      </c>
      <c r="G84" s="1671">
        <f t="shared" si="324"/>
      </c>
      <c r="H84" s="1671">
        <f t="shared" si="6"/>
      </c>
      <c r="I84" s="1671">
        <f t="shared" si="64"/>
      </c>
      <c r="J84" s="1672">
        <f t="shared" si="94"/>
      </c>
      <c r="K84" s="1673">
        <f t="shared" si="123"/>
      </c>
      <c r="L84" s="1673">
        <f t="shared" si="152"/>
      </c>
      <c r="M84" s="1673">
        <f t="shared" si="181"/>
      </c>
      <c r="N84" s="1673">
        <f t="shared" si="267"/>
      </c>
      <c r="O84" s="1674">
        <f t="shared" si="353"/>
      </c>
      <c r="P84" s="1675">
        <v>0.0321</v>
      </c>
      <c r="Q84" s="1674">
        <v>34</v>
      </c>
      <c r="R84" s="1672">
        <f t="shared" si="35"/>
      </c>
      <c r="S84" s="1676">
        <v>17911</v>
      </c>
      <c r="T84" s="1676">
        <v>596</v>
      </c>
      <c r="U84" s="1676">
        <v>59</v>
      </c>
      <c r="V84" s="1676">
        <v>632</v>
      </c>
      <c r="W84" s="1676">
        <v>56</v>
      </c>
      <c r="X84" s="1676">
        <v>2</v>
      </c>
      <c r="Y84" s="1676">
        <v>2</v>
      </c>
      <c r="Z84" s="1676">
        <v>19</v>
      </c>
      <c r="AA84" s="1672">
        <f t="shared" si="295"/>
      </c>
      <c r="AB84" s="1677" t="s">
        <v>1320</v>
      </c>
      <c r="AC84" s="1677" t="s">
        <v>1340</v>
      </c>
      <c r="AD84" s="1677">
        <v>14</v>
      </c>
    </row>
    <row r="85">
      <c r="A85" s="1667"/>
      <c r="B85" s="1678" t="s">
        <v>1325</v>
      </c>
      <c r="C85" s="1678"/>
      <c r="D85" s="1679">
        <f>SUM(D81:D84)</f>
      </c>
      <c r="E85" s="1680">
        <f>SUM(E81:E84)</f>
      </c>
      <c r="F85" s="1679">
        <f>SUM(F81:F84)</f>
      </c>
      <c r="G85" s="1681">
        <f t="shared" si="324"/>
      </c>
      <c r="H85" s="1681">
        <f t="shared" si="6"/>
      </c>
      <c r="I85" s="1681">
        <f t="shared" si="64"/>
      </c>
      <c r="J85" s="1681">
        <f t="shared" si="94"/>
      </c>
      <c r="K85" s="1682">
        <f t="shared" si="123"/>
      </c>
      <c r="L85" s="1682">
        <f t="shared" si="152"/>
      </c>
      <c r="M85" s="1682">
        <f t="shared" si="181"/>
      </c>
      <c r="N85" s="1682">
        <f t="shared" si="267"/>
      </c>
      <c r="O85" s="1683">
        <f t="shared" si="353"/>
      </c>
      <c r="P85" s="1682">
        <f>AVERAGE(P81:P84)</f>
      </c>
      <c r="Q85" s="1679">
        <f>AVERAGE(Q81:Q84)</f>
      </c>
      <c r="R85" s="1681">
        <f t="shared" si="35"/>
      </c>
      <c r="S85" s="1684">
        <f>SUM(S81:S84)</f>
      </c>
      <c r="T85" s="1684">
        <f>SUM(T81:T84)</f>
      </c>
      <c r="U85" s="1684">
        <f>SUM(U81:U84)</f>
      </c>
      <c r="V85" s="1684">
        <f>SUM(V81:V84)</f>
      </c>
      <c r="W85" s="1684">
        <f>SUM(W81:W84)</f>
      </c>
      <c r="X85" s="1684">
        <f>SUM(X81:X84)</f>
      </c>
      <c r="Y85" s="1684">
        <f>SUM(Y81:Y84)</f>
      </c>
      <c r="Z85" s="1684">
        <f>SUM(Z81:Z84)</f>
      </c>
      <c r="AA85" s="1685">
        <f t="shared" si="295"/>
      </c>
      <c r="AB85" s="1686"/>
      <c r="AC85" s="1686"/>
      <c r="AD85" s="1684">
        <f>SUM(AD81:AD84)</f>
      </c>
    </row>
    <row r="86">
      <c r="A86" s="1667"/>
      <c r="B86" s="1668" t="s">
        <v>1333</v>
      </c>
      <c r="C86" s="1687" t="s">
        <v>1327</v>
      </c>
      <c r="D86" s="1669">
        <v>2979.93</v>
      </c>
      <c r="E86" s="1670">
        <v>3</v>
      </c>
      <c r="F86" s="1669">
        <f t="shared" ref="F86:F89" si="221">E86*2400</f>
      </c>
      <c r="G86" s="1671">
        <f t="shared" si="324"/>
      </c>
      <c r="H86" s="1671">
        <f t="shared" si="6"/>
      </c>
      <c r="I86" s="1671">
        <f t="shared" si="64"/>
      </c>
      <c r="J86" s="1672">
        <f t="shared" si="94"/>
      </c>
      <c r="K86" s="1673">
        <f t="shared" si="123"/>
      </c>
      <c r="L86" s="1673">
        <f t="shared" si="152"/>
      </c>
      <c r="M86" s="1673">
        <f t="shared" si="181"/>
      </c>
      <c r="N86" s="1673">
        <f t="shared" si="267"/>
      </c>
      <c r="O86" s="1674">
        <f t="shared" si="353"/>
      </c>
      <c r="P86" s="1688">
        <v>0.0383</v>
      </c>
      <c r="Q86" s="1674">
        <v>36</v>
      </c>
      <c r="R86" s="1672">
        <f t="shared" si="35"/>
      </c>
      <c r="S86" s="1676">
        <v>22414</v>
      </c>
      <c r="T86" s="1676">
        <v>828</v>
      </c>
      <c r="U86" s="1676">
        <v>83</v>
      </c>
      <c r="V86" s="1676">
        <v>937</v>
      </c>
      <c r="W86" s="1676">
        <v>64</v>
      </c>
      <c r="X86" s="1676">
        <v>5</v>
      </c>
      <c r="Y86" s="1676">
        <v>2</v>
      </c>
      <c r="Z86" s="1676">
        <v>10</v>
      </c>
      <c r="AA86" s="1672">
        <f t="shared" si="295"/>
      </c>
      <c r="AB86" s="1677" t="s">
        <v>1320</v>
      </c>
      <c r="AC86" s="1677" t="s">
        <v>1340</v>
      </c>
      <c r="AD86" s="1677">
        <v>36</v>
      </c>
    </row>
    <row r="87">
      <c r="A87" s="1667"/>
      <c r="B87" s="1668" t="s">
        <v>1333</v>
      </c>
      <c r="C87" s="1687" t="s">
        <v>1328</v>
      </c>
      <c r="D87" s="1669">
        <v>3383.68</v>
      </c>
      <c r="E87" s="1670">
        <v>2</v>
      </c>
      <c r="F87" s="1669">
        <f t="shared" si="221"/>
      </c>
      <c r="G87" s="1689">
        <f t="shared" si="324"/>
      </c>
      <c r="H87" s="1689">
        <f t="shared" si="6"/>
      </c>
      <c r="I87" s="1689">
        <f t="shared" si="64"/>
      </c>
      <c r="J87" s="1690">
        <f t="shared" si="94"/>
      </c>
      <c r="K87" s="1691">
        <f t="shared" si="123"/>
      </c>
      <c r="L87" s="1691">
        <f t="shared" si="152"/>
      </c>
      <c r="M87" s="1691">
        <f t="shared" si="181"/>
      </c>
      <c r="N87" s="1691">
        <f t="shared" si="267"/>
      </c>
      <c r="O87" s="1674">
        <f t="shared" si="353"/>
      </c>
      <c r="P87" s="1688">
        <v>0.0336</v>
      </c>
      <c r="Q87" s="1676">
        <v>36</v>
      </c>
      <c r="R87" s="1690">
        <f t="shared" si="35"/>
      </c>
      <c r="S87" s="1676">
        <v>22282</v>
      </c>
      <c r="T87" s="1676">
        <v>897</v>
      </c>
      <c r="U87" s="1676">
        <v>81</v>
      </c>
      <c r="V87" s="1676">
        <v>963</v>
      </c>
      <c r="W87" s="1676">
        <v>79</v>
      </c>
      <c r="X87" s="1676">
        <v>5</v>
      </c>
      <c r="Y87" s="1676">
        <v>0</v>
      </c>
      <c r="Z87" s="1676">
        <v>15</v>
      </c>
      <c r="AA87" s="1672">
        <f t="shared" si="295"/>
      </c>
      <c r="AB87" s="1677" t="s">
        <v>1320</v>
      </c>
      <c r="AC87" s="1677" t="s">
        <v>1340</v>
      </c>
      <c r="AD87" s="1677">
        <v>25</v>
      </c>
    </row>
    <row r="88">
      <c r="A88" s="1667"/>
      <c r="B88" s="1668" t="s">
        <v>1333</v>
      </c>
      <c r="C88" s="1687" t="s">
        <v>1329</v>
      </c>
      <c r="D88" s="1669">
        <v>3019.29</v>
      </c>
      <c r="E88" s="1670">
        <v>2</v>
      </c>
      <c r="F88" s="1669">
        <f t="shared" si="221"/>
      </c>
      <c r="G88" s="1689">
        <f t="shared" si="324"/>
      </c>
      <c r="H88" s="1689">
        <f t="shared" si="6"/>
      </c>
      <c r="I88" s="1689">
        <f t="shared" si="64"/>
      </c>
      <c r="J88" s="1690">
        <f t="shared" si="94"/>
      </c>
      <c r="K88" s="1691">
        <f t="shared" si="123"/>
      </c>
      <c r="L88" s="1691">
        <f t="shared" si="152"/>
      </c>
      <c r="M88" s="1691">
        <f t="shared" si="181"/>
      </c>
      <c r="N88" s="1691">
        <f t="shared" si="267"/>
      </c>
      <c r="O88" s="1674">
        <f t="shared" si="353"/>
      </c>
      <c r="P88" s="1688">
        <v>0.0317</v>
      </c>
      <c r="Q88" s="1676">
        <v>35</v>
      </c>
      <c r="R88" s="1690">
        <f t="shared" si="35"/>
      </c>
      <c r="S88" s="1676">
        <v>23242</v>
      </c>
      <c r="T88" s="1676">
        <v>985</v>
      </c>
      <c r="U88" s="1676">
        <v>73</v>
      </c>
      <c r="V88" s="1676">
        <v>1043</v>
      </c>
      <c r="W88" s="1676">
        <v>78</v>
      </c>
      <c r="X88" s="1676">
        <v>4</v>
      </c>
      <c r="Y88" s="1676">
        <v>3</v>
      </c>
      <c r="Z88" s="1676">
        <v>21</v>
      </c>
      <c r="AA88" s="1672">
        <f t="shared" si="295"/>
      </c>
      <c r="AB88" s="1677" t="s">
        <v>1320</v>
      </c>
      <c r="AC88" s="1677" t="s">
        <v>1340</v>
      </c>
      <c r="AD88" s="1677">
        <v>30</v>
      </c>
    </row>
    <row r="89">
      <c r="A89" s="1667"/>
      <c r="B89" s="1668" t="s">
        <v>1333</v>
      </c>
      <c r="C89" s="1687" t="s">
        <v>1330</v>
      </c>
      <c r="D89" s="1669">
        <v>1649.26</v>
      </c>
      <c r="E89" s="1670">
        <v>1</v>
      </c>
      <c r="F89" s="1669">
        <f t="shared" si="221"/>
      </c>
      <c r="G89" s="1689">
        <f t="shared" si="324"/>
      </c>
      <c r="H89" s="1689">
        <f t="shared" si="6"/>
      </c>
      <c r="I89" s="1689">
        <f t="shared" si="64"/>
      </c>
      <c r="J89" s="1690">
        <f t="shared" si="94"/>
      </c>
      <c r="K89" s="1691">
        <f t="shared" si="123"/>
      </c>
      <c r="L89" s="1691">
        <f t="shared" si="152"/>
      </c>
      <c r="M89" s="1691">
        <f t="shared" si="181"/>
      </c>
      <c r="N89" s="1691">
        <f t="shared" si="267"/>
      </c>
      <c r="O89" s="1674">
        <f t="shared" si="353"/>
      </c>
      <c r="P89" s="1688">
        <v>0.0472</v>
      </c>
      <c r="Q89" s="1676">
        <v>35</v>
      </c>
      <c r="R89" s="1690">
        <f t="shared" si="35"/>
      </c>
      <c r="S89" s="1676">
        <v>14622</v>
      </c>
      <c r="T89" s="1676">
        <v>760</v>
      </c>
      <c r="U89" s="1676">
        <v>74</v>
      </c>
      <c r="V89" s="1676">
        <v>835</v>
      </c>
      <c r="W89" s="1676">
        <v>46</v>
      </c>
      <c r="X89" s="1676">
        <v>4</v>
      </c>
      <c r="Y89" s="1676">
        <v>0</v>
      </c>
      <c r="Z89" s="1676">
        <v>14</v>
      </c>
      <c r="AA89" s="1672">
        <f t="shared" si="295"/>
      </c>
      <c r="AB89" s="1677" t="s">
        <v>1320</v>
      </c>
      <c r="AC89" s="1677" t="s">
        <v>1340</v>
      </c>
      <c r="AD89" s="1677">
        <v>17</v>
      </c>
    </row>
    <row r="90">
      <c r="A90" s="1667"/>
      <c r="B90" s="1678" t="s">
        <v>1325</v>
      </c>
      <c r="C90" s="1678"/>
      <c r="D90" s="1679">
        <f>SUM(D86:D89)</f>
      </c>
      <c r="E90" s="1679">
        <f>SUM(E86:E89)</f>
      </c>
      <c r="F90" s="1679">
        <f>SUM(F86:F89)</f>
      </c>
      <c r="G90" s="1681">
        <f t="shared" si="324"/>
      </c>
      <c r="H90" s="1681">
        <f t="shared" si="6"/>
      </c>
      <c r="I90" s="1681">
        <f t="shared" si="64"/>
      </c>
      <c r="J90" s="1681">
        <f t="shared" si="94"/>
      </c>
      <c r="K90" s="1682">
        <f t="shared" si="123"/>
      </c>
      <c r="L90" s="1682">
        <f t="shared" si="152"/>
      </c>
      <c r="M90" s="1682">
        <f t="shared" si="181"/>
      </c>
      <c r="N90" s="1682">
        <f t="shared" si="267"/>
      </c>
      <c r="O90" s="1683">
        <f t="shared" si="353"/>
      </c>
      <c r="P90" s="1682">
        <f>AVERAGE(P86:P89)</f>
      </c>
      <c r="Q90" s="1679">
        <f>AVERAGE(Q86:Q89)</f>
      </c>
      <c r="R90" s="1679">
        <f t="shared" si="35"/>
      </c>
      <c r="S90" s="1683">
        <f>SUM(S86:S89)</f>
      </c>
      <c r="T90" s="1683">
        <f>SUM(T86:T89)</f>
      </c>
      <c r="U90" s="1683">
        <f>SUM(U86:U89)</f>
      </c>
      <c r="V90" s="1683">
        <f>SUM(V86:V89)</f>
      </c>
      <c r="W90" s="1683">
        <f>SUM(W86:W89)</f>
      </c>
      <c r="X90" s="1683">
        <f>SUM(X86:X89)</f>
      </c>
      <c r="Y90" s="1683">
        <f>SUM(Y86:Y89)</f>
      </c>
      <c r="Z90" s="1683">
        <f>SUM(Z86:Z89)</f>
      </c>
      <c r="AA90" s="1685">
        <f t="shared" si="295"/>
      </c>
      <c r="AB90" s="1686"/>
      <c r="AC90" s="1686"/>
      <c r="AD90" s="1692">
        <f>SUM(AD86:AD89)</f>
      </c>
    </row>
    <row r="91">
      <c r="A91" s="1667"/>
      <c r="B91" s="1693" t="s">
        <v>1331</v>
      </c>
      <c r="C91" s="1693"/>
      <c r="D91" s="1694">
        <f>D90+D85</f>
      </c>
      <c r="E91" s="1694">
        <f>E90+E85</f>
      </c>
      <c r="F91" s="1694">
        <f>F90+F85</f>
      </c>
      <c r="G91" s="1695">
        <f t="shared" si="324"/>
      </c>
      <c r="H91" s="1695">
        <f t="shared" si="6"/>
      </c>
      <c r="I91" s="1695">
        <f t="shared" si="64"/>
      </c>
      <c r="J91" s="1695">
        <f t="shared" si="94"/>
      </c>
      <c r="K91" s="1696">
        <f t="shared" si="123"/>
      </c>
      <c r="L91" s="1696">
        <f t="shared" si="152"/>
      </c>
      <c r="M91" s="1696">
        <f t="shared" si="181"/>
      </c>
      <c r="N91" s="1696">
        <f t="shared" si="267"/>
      </c>
      <c r="O91" s="1697">
        <f t="shared" si="353"/>
      </c>
      <c r="P91" s="1698">
        <f>(P90+P85)/2</f>
      </c>
      <c r="Q91" s="1698">
        <f>(Q90+Q85)/2</f>
      </c>
      <c r="R91" s="1694">
        <f>(R90+R85)/2</f>
      </c>
      <c r="S91" s="1697">
        <f>S90+S85</f>
      </c>
      <c r="T91" s="1697">
        <f>T90+T85</f>
      </c>
      <c r="U91" s="1697">
        <f>U90+U85</f>
      </c>
      <c r="V91" s="1697">
        <f>V90+V85</f>
      </c>
      <c r="W91" s="1697">
        <f>W90+W85</f>
      </c>
      <c r="X91" s="1697">
        <f>X90+X85</f>
      </c>
      <c r="Y91" s="1697">
        <f>Y90+Y85</f>
      </c>
      <c r="Z91" s="1697">
        <f>Z90+Z85</f>
      </c>
      <c r="AA91" s="1699">
        <f t="shared" si="295"/>
      </c>
      <c r="AB91" s="1700"/>
      <c r="AC91" s="1700"/>
      <c r="AD91" s="1702">
        <f>AD90+AD85</f>
      </c>
    </row>
    <row r="92">
      <c r="A92" s="1656" t="s">
        <v>1284</v>
      </c>
      <c r="B92" s="1656" t="s">
        <v>1285</v>
      </c>
      <c r="C92" s="1656"/>
      <c r="D92" s="1657" t="s">
        <v>1286</v>
      </c>
      <c r="E92" s="1657"/>
      <c r="F92" s="1657"/>
      <c r="G92" s="1657"/>
      <c r="H92" s="1657"/>
      <c r="I92" s="1657"/>
      <c r="J92" s="1658" t="s">
        <v>1287</v>
      </c>
      <c r="K92" s="1658"/>
      <c r="L92" s="1658"/>
      <c r="M92" s="1658"/>
      <c r="N92" s="1658"/>
      <c r="O92" s="1658"/>
      <c r="P92" s="1658"/>
      <c r="Q92" s="1658"/>
      <c r="R92" s="1658"/>
      <c r="S92" s="1658"/>
      <c r="T92" s="1658"/>
      <c r="U92" s="1658"/>
      <c r="V92" s="1658"/>
      <c r="W92" s="1658"/>
      <c r="X92" s="1658"/>
      <c r="Y92" s="1658"/>
      <c r="Z92" s="1658"/>
      <c r="AA92" s="1658"/>
      <c r="AB92" s="1658"/>
      <c r="AC92" s="1658"/>
      <c r="AD92" s="1659"/>
    </row>
    <row r="93">
      <c r="A93" s="1656"/>
      <c r="B93" s="1656" t="s">
        <v>1288</v>
      </c>
      <c r="C93" s="1656" t="s">
        <v>1289</v>
      </c>
      <c r="D93" s="1657" t="s">
        <v>1290</v>
      </c>
      <c r="E93" s="1660" t="s">
        <v>1291</v>
      </c>
      <c r="F93" s="1661" t="s">
        <v>1292</v>
      </c>
      <c r="G93" s="1662" t="s">
        <v>1293</v>
      </c>
      <c r="H93" s="1662" t="s">
        <v>1294</v>
      </c>
      <c r="I93" s="1662" t="s">
        <v>1295</v>
      </c>
      <c r="J93" s="1658" t="s">
        <v>1296</v>
      </c>
      <c r="K93" s="1663" t="s">
        <v>1297</v>
      </c>
      <c r="L93" s="1663" t="s">
        <v>1298</v>
      </c>
      <c r="M93" s="1663" t="s">
        <v>1299</v>
      </c>
      <c r="N93" s="1663" t="s">
        <v>1300</v>
      </c>
      <c r="O93" s="1664" t="s">
        <v>1301</v>
      </c>
      <c r="P93" s="1663" t="s">
        <v>1302</v>
      </c>
      <c r="Q93" s="1664" t="s">
        <v>1303</v>
      </c>
      <c r="R93" s="1658" t="s">
        <v>1304</v>
      </c>
      <c r="S93" s="1664" t="s">
        <v>1305</v>
      </c>
      <c r="T93" s="1664" t="s">
        <v>1306</v>
      </c>
      <c r="U93" s="1664" t="s">
        <v>1307</v>
      </c>
      <c r="V93" s="1664" t="s">
        <v>1308</v>
      </c>
      <c r="W93" s="1664" t="s">
        <v>1309</v>
      </c>
      <c r="X93" s="1664" t="s">
        <v>1310</v>
      </c>
      <c r="Y93" s="1664" t="s">
        <v>1311</v>
      </c>
      <c r="Z93" s="1664" t="s">
        <v>1312</v>
      </c>
      <c r="AA93" s="1665" t="s">
        <v>1313</v>
      </c>
      <c r="AB93" s="1659" t="s">
        <v>1314</v>
      </c>
      <c r="AC93" s="1659" t="s">
        <v>1315</v>
      </c>
      <c r="AD93" s="1666" t="s">
        <v>1316</v>
      </c>
    </row>
    <row r="94">
      <c r="A94" s="1667" t="s">
        <v>1342</v>
      </c>
      <c r="B94" s="1668" t="s">
        <v>1318</v>
      </c>
      <c r="C94" s="1668" t="s">
        <v>1319</v>
      </c>
      <c r="D94" s="1669">
        <v>1926.35</v>
      </c>
      <c r="E94" s="1670">
        <v>1</v>
      </c>
      <c r="F94" s="1669">
        <f t="shared" ref="F94:F97" si="222">E94*2400</f>
      </c>
      <c r="G94" s="1671">
        <f t="shared" ref="G94:G104" si="325">F94/D94</f>
      </c>
      <c r="H94" s="1671">
        <f t="shared" ref="H94:H104" si="7">D94/E94</f>
      </c>
      <c r="I94" s="1671">
        <f t="shared" ref="I94:I104" si="65">F94/E94</f>
      </c>
      <c r="J94" s="1672">
        <f t="shared" ref="J94:J104" si="95">D94/T94</f>
      </c>
      <c r="K94" s="1673">
        <f t="shared" ref="K94:K104" si="124">O94/S94*1</f>
      </c>
      <c r="L94" s="1673">
        <f t="shared" ref="L94:L104" si="153">T94/S94</f>
      </c>
      <c r="M94" s="1673">
        <f t="shared" ref="M94:M104" si="182">V94/S94</f>
      </c>
      <c r="N94" s="1673">
        <f t="shared" ref="N94:N104" si="268">W94/V94</f>
      </c>
      <c r="O94" s="1674">
        <f t="shared" ref="O94:O104" si="354">U94/P94</f>
      </c>
      <c r="P94" s="1675">
        <v>0.021</v>
      </c>
      <c r="Q94" s="1674">
        <v>33</v>
      </c>
      <c r="R94" s="1672">
        <f t="shared" ref="R94:R103" si="36">(D94/S94)*1000</f>
      </c>
      <c r="S94" s="1676">
        <v>17371</v>
      </c>
      <c r="T94" s="1676">
        <v>424</v>
      </c>
      <c r="U94" s="1676">
        <v>57</v>
      </c>
      <c r="V94" s="1676">
        <v>466</v>
      </c>
      <c r="W94" s="1676">
        <v>24</v>
      </c>
      <c r="X94" s="1676">
        <v>4</v>
      </c>
      <c r="Y94" s="1676">
        <v>2</v>
      </c>
      <c r="Z94" s="1676">
        <v>28</v>
      </c>
      <c r="AA94" s="1672">
        <f t="shared" ref="AA94:AA104" si="296">AD94*1000/D94</f>
      </c>
      <c r="AB94" s="1677" t="s">
        <v>1320</v>
      </c>
      <c r="AC94" s="1677" t="s">
        <v>1343</v>
      </c>
      <c r="AD94" s="1677">
        <v>19</v>
      </c>
    </row>
    <row r="95">
      <c r="A95" s="1667"/>
      <c r="B95" s="1668" t="s">
        <v>1318</v>
      </c>
      <c r="C95" s="1668" t="s">
        <v>1322</v>
      </c>
      <c r="D95" s="1669">
        <v>1337.2</v>
      </c>
      <c r="E95" s="1670">
        <v>1</v>
      </c>
      <c r="F95" s="1669">
        <f t="shared" si="222"/>
      </c>
      <c r="G95" s="1671">
        <f t="shared" si="325"/>
      </c>
      <c r="H95" s="1671">
        <f t="shared" si="7"/>
      </c>
      <c r="I95" s="1671">
        <f t="shared" si="65"/>
      </c>
      <c r="J95" s="1672">
        <f t="shared" si="95"/>
      </c>
      <c r="K95" s="1673">
        <f t="shared" si="124"/>
      </c>
      <c r="L95" s="1673">
        <f t="shared" si="153"/>
      </c>
      <c r="M95" s="1673">
        <f t="shared" si="182"/>
      </c>
      <c r="N95" s="1673">
        <f t="shared" si="268"/>
      </c>
      <c r="O95" s="1674">
        <f t="shared" si="354"/>
      </c>
      <c r="P95" s="1675">
        <v>0.0322</v>
      </c>
      <c r="Q95" s="1674">
        <v>36</v>
      </c>
      <c r="R95" s="1672">
        <f t="shared" si="36"/>
      </c>
      <c r="S95" s="1676">
        <v>10615</v>
      </c>
      <c r="T95" s="1676">
        <v>432</v>
      </c>
      <c r="U95" s="1676">
        <v>49</v>
      </c>
      <c r="V95" s="1676">
        <v>471</v>
      </c>
      <c r="W95" s="1676">
        <v>53</v>
      </c>
      <c r="X95" s="1676">
        <v>6</v>
      </c>
      <c r="Y95" s="1676">
        <v>1</v>
      </c>
      <c r="Z95" s="1676">
        <v>13</v>
      </c>
      <c r="AA95" s="1672">
        <f t="shared" si="296"/>
      </c>
      <c r="AB95" s="1677" t="s">
        <v>1320</v>
      </c>
      <c r="AC95" s="1677" t="s">
        <v>1343</v>
      </c>
      <c r="AD95" s="1677">
        <v>21</v>
      </c>
    </row>
    <row r="96">
      <c r="A96" s="1667"/>
      <c r="B96" s="1668" t="s">
        <v>1318</v>
      </c>
      <c r="C96" s="1668" t="s">
        <v>1323</v>
      </c>
      <c r="D96" s="1669">
        <v>1594.62</v>
      </c>
      <c r="E96" s="1670">
        <v>0</v>
      </c>
      <c r="F96" s="1669">
        <f t="shared" si="222"/>
      </c>
      <c r="G96" s="1671">
        <f t="shared" si="325"/>
      </c>
      <c r="H96" s="1671">
        <f t="shared" si="7"/>
      </c>
      <c r="I96" s="1671">
        <f t="shared" si="65"/>
      </c>
      <c r="J96" s="1672">
        <f t="shared" si="95"/>
      </c>
      <c r="K96" s="1673">
        <f t="shared" si="124"/>
      </c>
      <c r="L96" s="1673">
        <f t="shared" si="153"/>
      </c>
      <c r="M96" s="1673">
        <f t="shared" si="182"/>
      </c>
      <c r="N96" s="1673">
        <f t="shared" si="268"/>
      </c>
      <c r="O96" s="1674">
        <f t="shared" si="354"/>
      </c>
      <c r="P96" s="1675">
        <v>0.034</v>
      </c>
      <c r="Q96" s="1674">
        <v>32</v>
      </c>
      <c r="R96" s="1672">
        <f t="shared" si="36"/>
      </c>
      <c r="S96" s="1676">
        <v>13112</v>
      </c>
      <c r="T96" s="1676">
        <v>484</v>
      </c>
      <c r="U96" s="1676">
        <v>62</v>
      </c>
      <c r="V96" s="1676">
        <v>513</v>
      </c>
      <c r="W96" s="1676">
        <v>27</v>
      </c>
      <c r="X96" s="1676">
        <v>0</v>
      </c>
      <c r="Y96" s="1676">
        <v>0</v>
      </c>
      <c r="Z96" s="1676">
        <v>10</v>
      </c>
      <c r="AA96" s="1672">
        <f t="shared" si="296"/>
      </c>
      <c r="AB96" s="1677" t="s">
        <v>1320</v>
      </c>
      <c r="AC96" s="1677" t="s">
        <v>1343</v>
      </c>
      <c r="AD96" s="1677">
        <v>9</v>
      </c>
    </row>
    <row r="97">
      <c r="A97" s="1667"/>
      <c r="B97" s="1668" t="s">
        <v>1318</v>
      </c>
      <c r="C97" s="1668" t="s">
        <v>1324</v>
      </c>
      <c r="D97" s="1669">
        <v>1808.19</v>
      </c>
      <c r="E97" s="1670">
        <v>3</v>
      </c>
      <c r="F97" s="1669">
        <f t="shared" si="222"/>
      </c>
      <c r="G97" s="1671">
        <f t="shared" si="325"/>
      </c>
      <c r="H97" s="1671">
        <f t="shared" si="7"/>
      </c>
      <c r="I97" s="1671">
        <f t="shared" si="65"/>
      </c>
      <c r="J97" s="1672">
        <f t="shared" si="95"/>
      </c>
      <c r="K97" s="1673">
        <f t="shared" si="124"/>
      </c>
      <c r="L97" s="1673">
        <f t="shared" si="153"/>
      </c>
      <c r="M97" s="1673">
        <f t="shared" si="182"/>
      </c>
      <c r="N97" s="1673">
        <f t="shared" si="268"/>
      </c>
      <c r="O97" s="1674">
        <f t="shared" si="354"/>
      </c>
      <c r="P97" s="1675">
        <v>0.0247</v>
      </c>
      <c r="Q97" s="1674">
        <v>36</v>
      </c>
      <c r="R97" s="1672">
        <f t="shared" si="36"/>
      </c>
      <c r="S97" s="1676">
        <v>14135</v>
      </c>
      <c r="T97" s="1676">
        <v>534</v>
      </c>
      <c r="U97" s="1676">
        <v>51</v>
      </c>
      <c r="V97" s="1676">
        <v>570</v>
      </c>
      <c r="W97" s="1676">
        <v>44</v>
      </c>
      <c r="X97" s="1676">
        <v>4</v>
      </c>
      <c r="Y97" s="1676">
        <v>4</v>
      </c>
      <c r="Z97" s="1676">
        <v>20</v>
      </c>
      <c r="AA97" s="1672">
        <f t="shared" si="296"/>
      </c>
      <c r="AB97" s="1677" t="s">
        <v>1320</v>
      </c>
      <c r="AC97" s="1677" t="s">
        <v>1343</v>
      </c>
      <c r="AD97" s="1677">
        <v>14</v>
      </c>
    </row>
    <row r="98">
      <c r="A98" s="1667"/>
      <c r="B98" s="1678" t="s">
        <v>1325</v>
      </c>
      <c r="C98" s="1678"/>
      <c r="D98" s="1679">
        <f>SUM(D94:D97)</f>
      </c>
      <c r="E98" s="1680">
        <f>SUM(E94:E97)</f>
      </c>
      <c r="F98" s="1679">
        <f>SUM(F94:F97)</f>
      </c>
      <c r="G98" s="1681">
        <f t="shared" si="325"/>
      </c>
      <c r="H98" s="1681">
        <f t="shared" si="7"/>
      </c>
      <c r="I98" s="1681">
        <f t="shared" si="65"/>
      </c>
      <c r="J98" s="1681">
        <f t="shared" si="95"/>
      </c>
      <c r="K98" s="1682">
        <f t="shared" si="124"/>
      </c>
      <c r="L98" s="1682">
        <f t="shared" si="153"/>
      </c>
      <c r="M98" s="1682">
        <f t="shared" si="182"/>
      </c>
      <c r="N98" s="1682">
        <f t="shared" si="268"/>
      </c>
      <c r="O98" s="1683">
        <f t="shared" si="354"/>
      </c>
      <c r="P98" s="1682">
        <f>AVERAGE(P94:P97)</f>
      </c>
      <c r="Q98" s="1679">
        <f>AVERAGE(Q94:Q97)</f>
      </c>
      <c r="R98" s="1681">
        <f t="shared" si="36"/>
      </c>
      <c r="S98" s="1684">
        <f>SUM(S94:S97)</f>
      </c>
      <c r="T98" s="1684">
        <f>SUM(T94:T97)</f>
      </c>
      <c r="U98" s="1684">
        <f>SUM(U94:U97)</f>
      </c>
      <c r="V98" s="1684">
        <f>SUM(V94:V97)</f>
      </c>
      <c r="W98" s="1684">
        <f>SUM(W94:W97)</f>
      </c>
      <c r="X98" s="1684">
        <f>SUM(X94:X97)</f>
      </c>
      <c r="Y98" s="1684">
        <f>SUM(Y94:Y97)</f>
      </c>
      <c r="Z98" s="1684">
        <f>SUM(Z94:Z97)</f>
      </c>
      <c r="AA98" s="1685">
        <f t="shared" si="296"/>
      </c>
      <c r="AB98" s="1686"/>
      <c r="AC98" s="1686"/>
      <c r="AD98" s="1684">
        <f>SUM(AD94:AD97)</f>
      </c>
    </row>
    <row r="99">
      <c r="A99" s="1667"/>
      <c r="B99" s="1668" t="s">
        <v>1333</v>
      </c>
      <c r="C99" s="1687" t="s">
        <v>1327</v>
      </c>
      <c r="D99" s="1669">
        <v>2288.81</v>
      </c>
      <c r="E99" s="1670">
        <v>2</v>
      </c>
      <c r="F99" s="1669">
        <f t="shared" ref="F99:F102" si="223">E99*2400</f>
      </c>
      <c r="G99" s="1671">
        <f t="shared" si="325"/>
      </c>
      <c r="H99" s="1671">
        <f t="shared" si="7"/>
      </c>
      <c r="I99" s="1671">
        <f t="shared" si="65"/>
      </c>
      <c r="J99" s="1672">
        <f t="shared" si="95"/>
      </c>
      <c r="K99" s="1673">
        <f t="shared" si="124"/>
      </c>
      <c r="L99" s="1673">
        <f t="shared" si="153"/>
      </c>
      <c r="M99" s="1673">
        <f t="shared" si="182"/>
      </c>
      <c r="N99" s="1673">
        <f t="shared" si="268"/>
      </c>
      <c r="O99" s="1674">
        <f t="shared" si="354"/>
      </c>
      <c r="P99" s="1688">
        <v>0.0381</v>
      </c>
      <c r="Q99" s="1674">
        <v>34</v>
      </c>
      <c r="R99" s="1672">
        <f t="shared" si="36"/>
      </c>
      <c r="S99" s="1676">
        <v>17053</v>
      </c>
      <c r="T99" s="1676">
        <v>653</v>
      </c>
      <c r="U99" s="1676">
        <v>71</v>
      </c>
      <c r="V99" s="1676">
        <v>694</v>
      </c>
      <c r="W99" s="1676">
        <v>21</v>
      </c>
      <c r="X99" s="1676">
        <v>5</v>
      </c>
      <c r="Y99" s="1676">
        <v>1</v>
      </c>
      <c r="Z99" s="1676">
        <v>30</v>
      </c>
      <c r="AA99" s="1672">
        <f t="shared" si="296"/>
      </c>
      <c r="AB99" s="1677" t="s">
        <v>1320</v>
      </c>
      <c r="AC99" s="1677" t="s">
        <v>1343</v>
      </c>
      <c r="AD99" s="1677">
        <v>9</v>
      </c>
    </row>
    <row r="100">
      <c r="A100" s="1667"/>
      <c r="B100" s="1668" t="s">
        <v>1333</v>
      </c>
      <c r="C100" s="1687" t="s">
        <v>1328</v>
      </c>
      <c r="D100" s="1669">
        <v>1578.99</v>
      </c>
      <c r="E100" s="1670">
        <v>1</v>
      </c>
      <c r="F100" s="1669">
        <f t="shared" si="223"/>
      </c>
      <c r="G100" s="1689">
        <f t="shared" si="325"/>
      </c>
      <c r="H100" s="1689">
        <f t="shared" si="7"/>
      </c>
      <c r="I100" s="1689">
        <f t="shared" si="65"/>
      </c>
      <c r="J100" s="1690">
        <f t="shared" si="95"/>
      </c>
      <c r="K100" s="1691">
        <f t="shared" si="124"/>
      </c>
      <c r="L100" s="1691">
        <f t="shared" si="153"/>
      </c>
      <c r="M100" s="1691">
        <f t="shared" si="182"/>
      </c>
      <c r="N100" s="1691">
        <f t="shared" si="268"/>
      </c>
      <c r="O100" s="1674">
        <f t="shared" si="354"/>
      </c>
      <c r="P100" s="1688">
        <v>0.0241</v>
      </c>
      <c r="Q100" s="1676">
        <v>36</v>
      </c>
      <c r="R100" s="1690">
        <f t="shared" si="36"/>
      </c>
      <c r="S100" s="1676">
        <v>14944</v>
      </c>
      <c r="T100" s="1676">
        <v>720</v>
      </c>
      <c r="U100" s="1676">
        <v>68</v>
      </c>
      <c r="V100" s="1676">
        <v>771</v>
      </c>
      <c r="W100" s="1676">
        <v>72</v>
      </c>
      <c r="X100" s="1676">
        <v>5</v>
      </c>
      <c r="Y100" s="1676">
        <v>2</v>
      </c>
      <c r="Z100" s="1676">
        <v>17</v>
      </c>
      <c r="AA100" s="1672">
        <f t="shared" si="296"/>
      </c>
      <c r="AB100" s="1677" t="s">
        <v>1320</v>
      </c>
      <c r="AC100" s="1677" t="s">
        <v>1343</v>
      </c>
      <c r="AD100" s="1677">
        <v>21</v>
      </c>
    </row>
    <row r="101">
      <c r="A101" s="1667"/>
      <c r="B101" s="1668" t="s">
        <v>1333</v>
      </c>
      <c r="C101" s="1687" t="s">
        <v>1329</v>
      </c>
      <c r="D101" s="1669">
        <v>2445.58</v>
      </c>
      <c r="E101" s="1670">
        <v>1</v>
      </c>
      <c r="F101" s="1669">
        <f t="shared" si="223"/>
      </c>
      <c r="G101" s="1689">
        <f t="shared" si="325"/>
      </c>
      <c r="H101" s="1689">
        <f t="shared" si="7"/>
      </c>
      <c r="I101" s="1689">
        <f t="shared" si="65"/>
      </c>
      <c r="J101" s="1690">
        <f t="shared" si="95"/>
      </c>
      <c r="K101" s="1691">
        <f t="shared" si="124"/>
      </c>
      <c r="L101" s="1691">
        <f t="shared" si="153"/>
      </c>
      <c r="M101" s="1691">
        <f t="shared" si="182"/>
      </c>
      <c r="N101" s="1691">
        <f t="shared" si="268"/>
      </c>
      <c r="O101" s="1674">
        <f t="shared" si="354"/>
      </c>
      <c r="P101" s="1688">
        <v>0.0197</v>
      </c>
      <c r="Q101" s="1676">
        <v>36</v>
      </c>
      <c r="R101" s="1690">
        <f t="shared" si="36"/>
      </c>
      <c r="S101" s="1676">
        <v>21244</v>
      </c>
      <c r="T101" s="1676">
        <v>701</v>
      </c>
      <c r="U101" s="1676">
        <v>57</v>
      </c>
      <c r="V101" s="1676">
        <v>761</v>
      </c>
      <c r="W101" s="1676">
        <v>50</v>
      </c>
      <c r="X101" s="1676">
        <v>2</v>
      </c>
      <c r="Y101" s="1676">
        <v>1</v>
      </c>
      <c r="Z101" s="1676">
        <v>30</v>
      </c>
      <c r="AA101" s="1672">
        <f t="shared" si="296"/>
      </c>
      <c r="AB101" s="1677" t="s">
        <v>1320</v>
      </c>
      <c r="AC101" s="1677" t="s">
        <v>1343</v>
      </c>
      <c r="AD101" s="1677">
        <v>10</v>
      </c>
    </row>
    <row r="102">
      <c r="A102" s="1667"/>
      <c r="B102" s="1668" t="s">
        <v>1333</v>
      </c>
      <c r="C102" s="1687" t="s">
        <v>1330</v>
      </c>
      <c r="D102" s="1669">
        <v>307.67</v>
      </c>
      <c r="E102" s="1670">
        <v>3</v>
      </c>
      <c r="F102" s="1669">
        <f t="shared" si="223"/>
      </c>
      <c r="G102" s="1689">
        <f t="shared" si="325"/>
      </c>
      <c r="H102" s="1689">
        <f t="shared" si="7"/>
      </c>
      <c r="I102" s="1689">
        <f t="shared" si="65"/>
      </c>
      <c r="J102" s="1690">
        <f t="shared" si="95"/>
      </c>
      <c r="K102" s="1691">
        <f t="shared" si="124"/>
      </c>
      <c r="L102" s="1691">
        <f t="shared" si="153"/>
      </c>
      <c r="M102" s="1691">
        <f t="shared" si="182"/>
      </c>
      <c r="N102" s="1691">
        <f t="shared" si="268"/>
      </c>
      <c r="O102" s="1674">
        <f t="shared" si="354"/>
      </c>
      <c r="P102" s="1688">
        <v>0.0239</v>
      </c>
      <c r="Q102" s="1676">
        <v>37</v>
      </c>
      <c r="R102" s="1690">
        <f t="shared" si="36"/>
      </c>
      <c r="S102" s="1676">
        <v>5322</v>
      </c>
      <c r="T102" s="1676">
        <v>282</v>
      </c>
      <c r="U102" s="1676">
        <v>37</v>
      </c>
      <c r="V102" s="1676">
        <v>320</v>
      </c>
      <c r="W102" s="1676">
        <v>34</v>
      </c>
      <c r="X102" s="1676">
        <v>2</v>
      </c>
      <c r="Y102" s="1676">
        <v>0</v>
      </c>
      <c r="Z102" s="1676">
        <v>6</v>
      </c>
      <c r="AA102" s="1672">
        <f t="shared" si="296"/>
      </c>
      <c r="AB102" s="1677" t="s">
        <v>1320</v>
      </c>
      <c r="AC102" s="1677" t="s">
        <v>1343</v>
      </c>
      <c r="AD102" s="1677">
        <v>8</v>
      </c>
    </row>
    <row r="103">
      <c r="A103" s="1667"/>
      <c r="B103" s="1678" t="s">
        <v>1325</v>
      </c>
      <c r="C103" s="1678"/>
      <c r="D103" s="1679">
        <f>SUM(D99:D102)</f>
      </c>
      <c r="E103" s="1679">
        <f>SUM(E99:E102)</f>
      </c>
      <c r="F103" s="1679">
        <f>SUM(F99:F102)</f>
      </c>
      <c r="G103" s="1681">
        <f t="shared" si="325"/>
      </c>
      <c r="H103" s="1681">
        <f t="shared" si="7"/>
      </c>
      <c r="I103" s="1681">
        <f t="shared" si="65"/>
      </c>
      <c r="J103" s="1681">
        <f t="shared" si="95"/>
      </c>
      <c r="K103" s="1682">
        <f t="shared" si="124"/>
      </c>
      <c r="L103" s="1682">
        <f t="shared" si="153"/>
      </c>
      <c r="M103" s="1682">
        <f t="shared" si="182"/>
      </c>
      <c r="N103" s="1682">
        <f t="shared" si="268"/>
      </c>
      <c r="O103" s="1683">
        <f t="shared" si="354"/>
      </c>
      <c r="P103" s="1682">
        <f>AVERAGE(P99:P102)</f>
      </c>
      <c r="Q103" s="1679">
        <f>AVERAGE(Q99:Q102)</f>
      </c>
      <c r="R103" s="1679">
        <f t="shared" si="36"/>
      </c>
      <c r="S103" s="1683">
        <f>SUM(S99:S102)</f>
      </c>
      <c r="T103" s="1683">
        <f>SUM(T99:T102)</f>
      </c>
      <c r="U103" s="1683">
        <f>SUM(U99:U102)</f>
      </c>
      <c r="V103" s="1683">
        <f>SUM(V99:V102)</f>
      </c>
      <c r="W103" s="1683">
        <f>SUM(W99:W102)</f>
      </c>
      <c r="X103" s="1683">
        <f>SUM(X99:X102)</f>
      </c>
      <c r="Y103" s="1683">
        <f>SUM(Y99:Y102)</f>
      </c>
      <c r="Z103" s="1683">
        <f>SUM(Z99:Z102)</f>
      </c>
      <c r="AA103" s="1685">
        <f t="shared" si="296"/>
      </c>
      <c r="AB103" s="1686"/>
      <c r="AC103" s="1686"/>
      <c r="AD103" s="1692">
        <f>SUM(AD99:AD102)</f>
      </c>
    </row>
    <row r="104">
      <c r="A104" s="1667"/>
      <c r="B104" s="1693" t="s">
        <v>1331</v>
      </c>
      <c r="C104" s="1693"/>
      <c r="D104" s="1694">
        <f>D103+D98</f>
      </c>
      <c r="E104" s="1694">
        <f>E103+E98</f>
      </c>
      <c r="F104" s="1694">
        <f>F103+F98</f>
      </c>
      <c r="G104" s="1695">
        <f t="shared" si="325"/>
      </c>
      <c r="H104" s="1695">
        <f t="shared" si="7"/>
      </c>
      <c r="I104" s="1695">
        <f t="shared" si="65"/>
      </c>
      <c r="J104" s="1695">
        <f t="shared" si="95"/>
      </c>
      <c r="K104" s="1696">
        <f t="shared" si="124"/>
      </c>
      <c r="L104" s="1696">
        <f t="shared" si="153"/>
      </c>
      <c r="M104" s="1696">
        <f t="shared" si="182"/>
      </c>
      <c r="N104" s="1696">
        <f t="shared" si="268"/>
      </c>
      <c r="O104" s="1697">
        <f t="shared" si="354"/>
      </c>
      <c r="P104" s="1698">
        <f>(P103+P98)/2</f>
      </c>
      <c r="Q104" s="1698">
        <f>(Q103+Q98)/2</f>
      </c>
      <c r="R104" s="1694">
        <f>(R103+R98)/2</f>
      </c>
      <c r="S104" s="1697">
        <f>S103+S98</f>
      </c>
      <c r="T104" s="1697">
        <f>T103+T98</f>
      </c>
      <c r="U104" s="1697">
        <f>U103+U98</f>
      </c>
      <c r="V104" s="1697">
        <f>V103+V98</f>
      </c>
      <c r="W104" s="1697">
        <f>W103+W98</f>
      </c>
      <c r="X104" s="1697">
        <f>X103+X98</f>
      </c>
      <c r="Y104" s="1697">
        <f>Y103+Y98</f>
      </c>
      <c r="Z104" s="1697">
        <f>Z103+Z98</f>
      </c>
      <c r="AA104" s="1699">
        <f t="shared" si="296"/>
      </c>
      <c r="AB104" s="1700"/>
      <c r="AC104" s="1700"/>
      <c r="AD104" s="1702">
        <f>AD103+AD98</f>
      </c>
    </row>
    <row r="105">
      <c r="A105" s="1656" t="s">
        <v>1284</v>
      </c>
      <c r="B105" s="1656" t="s">
        <v>1285</v>
      </c>
      <c r="C105" s="1656"/>
      <c r="D105" s="1657" t="s">
        <v>1286</v>
      </c>
      <c r="E105" s="1657"/>
      <c r="F105" s="1657"/>
      <c r="G105" s="1657"/>
      <c r="H105" s="1657"/>
      <c r="I105" s="1657"/>
      <c r="J105" s="1658" t="s">
        <v>1287</v>
      </c>
      <c r="K105" s="1658"/>
      <c r="L105" s="1658"/>
      <c r="M105" s="1658"/>
      <c r="N105" s="1658"/>
      <c r="O105" s="1658"/>
      <c r="P105" s="1658"/>
      <c r="Q105" s="1658"/>
      <c r="R105" s="1658"/>
      <c r="S105" s="1658"/>
      <c r="T105" s="1658"/>
      <c r="U105" s="1658"/>
      <c r="V105" s="1658"/>
      <c r="W105" s="1658"/>
      <c r="X105" s="1658"/>
      <c r="Y105" s="1658"/>
      <c r="Z105" s="1658"/>
      <c r="AA105" s="1658"/>
      <c r="AB105" s="1658"/>
      <c r="AC105" s="1658"/>
      <c r="AD105" s="1659"/>
    </row>
    <row r="106">
      <c r="A106" s="1656"/>
      <c r="B106" s="1656" t="s">
        <v>1288</v>
      </c>
      <c r="C106" s="1656" t="s">
        <v>1289</v>
      </c>
      <c r="D106" s="1657" t="s">
        <v>1290</v>
      </c>
      <c r="E106" s="1660" t="s">
        <v>1291</v>
      </c>
      <c r="F106" s="1661" t="s">
        <v>1292</v>
      </c>
      <c r="G106" s="1662" t="s">
        <v>1293</v>
      </c>
      <c r="H106" s="1662" t="s">
        <v>1294</v>
      </c>
      <c r="I106" s="1662" t="s">
        <v>1295</v>
      </c>
      <c r="J106" s="1658" t="s">
        <v>1296</v>
      </c>
      <c r="K106" s="1663" t="s">
        <v>1297</v>
      </c>
      <c r="L106" s="1663" t="s">
        <v>1298</v>
      </c>
      <c r="M106" s="1663" t="s">
        <v>1299</v>
      </c>
      <c r="N106" s="1663" t="s">
        <v>1300</v>
      </c>
      <c r="O106" s="1664" t="s">
        <v>1301</v>
      </c>
      <c r="P106" s="1663" t="s">
        <v>1302</v>
      </c>
      <c r="Q106" s="1664" t="s">
        <v>1303</v>
      </c>
      <c r="R106" s="1658" t="s">
        <v>1304</v>
      </c>
      <c r="S106" s="1664" t="s">
        <v>1305</v>
      </c>
      <c r="T106" s="1664" t="s">
        <v>1306</v>
      </c>
      <c r="U106" s="1664" t="s">
        <v>1307</v>
      </c>
      <c r="V106" s="1664" t="s">
        <v>1308</v>
      </c>
      <c r="W106" s="1664" t="s">
        <v>1309</v>
      </c>
      <c r="X106" s="1664" t="s">
        <v>1310</v>
      </c>
      <c r="Y106" s="1664" t="s">
        <v>1311</v>
      </c>
      <c r="Z106" s="1664" t="s">
        <v>1312</v>
      </c>
      <c r="AA106" s="1665" t="s">
        <v>1313</v>
      </c>
      <c r="AB106" s="1659" t="s">
        <v>1314</v>
      </c>
      <c r="AC106" s="1659" t="s">
        <v>1315</v>
      </c>
      <c r="AD106" s="1666" t="s">
        <v>1316</v>
      </c>
    </row>
    <row r="107">
      <c r="A107" s="1667" t="s">
        <v>1344</v>
      </c>
      <c r="B107" s="1668" t="s">
        <v>1318</v>
      </c>
      <c r="C107" s="1668" t="s">
        <v>1319</v>
      </c>
      <c r="D107" s="1669">
        <v>1774.28</v>
      </c>
      <c r="E107" s="1670">
        <v>2</v>
      </c>
      <c r="F107" s="1669">
        <f t="shared" ref="F107:F110" si="224">E107*2400</f>
      </c>
      <c r="G107" s="1671">
        <f t="shared" ref="G107:G116" si="326">F107/D107</f>
      </c>
      <c r="H107" s="1671">
        <f t="shared" ref="H107:H116" si="8">D107/E107</f>
      </c>
      <c r="I107" s="1671">
        <f t="shared" ref="I107:I116" si="66">F107/E107</f>
      </c>
      <c r="J107" s="1672">
        <f t="shared" ref="J107:J116" si="96">D107/T107</f>
      </c>
      <c r="K107" s="1673">
        <f t="shared" ref="K107:K116" si="125">O107/S107*1</f>
      </c>
      <c r="L107" s="1673">
        <f t="shared" ref="L107:L116" si="154">T107/S107</f>
      </c>
      <c r="M107" s="1673">
        <f t="shared" ref="M107:M116" si="183">V107/S107</f>
      </c>
      <c r="N107" s="1673">
        <f t="shared" ref="N107:N116" si="269">W107/V107</f>
      </c>
      <c r="O107" s="1674">
        <f t="shared" ref="O107:O116" si="355">U107/P107</f>
      </c>
      <c r="P107" s="1675">
        <v>0.0354</v>
      </c>
      <c r="Q107" s="1674">
        <v>34</v>
      </c>
      <c r="R107" s="1672">
        <f t="shared" ref="R107:R115" si="37">(D107/S107)*1000</f>
      </c>
      <c r="S107" s="1676">
        <v>17596</v>
      </c>
      <c r="T107" s="1676">
        <v>378</v>
      </c>
      <c r="U107" s="1676">
        <v>64</v>
      </c>
      <c r="V107" s="1676">
        <v>400</v>
      </c>
      <c r="W107" s="1676">
        <v>28</v>
      </c>
      <c r="X107" s="1676">
        <v>2</v>
      </c>
      <c r="Y107" s="1676">
        <v>1</v>
      </c>
      <c r="Z107" s="1676">
        <v>32</v>
      </c>
      <c r="AA107" s="1672">
        <f t="shared" ref="AA107:AA116" si="297">AD107*1000/D107</f>
      </c>
      <c r="AB107" s="1677" t="s">
        <v>1320</v>
      </c>
      <c r="AC107" s="1677" t="s">
        <v>1340</v>
      </c>
      <c r="AD107" s="1677">
        <v>13</v>
      </c>
    </row>
    <row r="108">
      <c r="A108" s="1667"/>
      <c r="B108" s="1668" t="s">
        <v>1318</v>
      </c>
      <c r="C108" s="1668" t="s">
        <v>1322</v>
      </c>
      <c r="D108" s="1669">
        <v>1735.01</v>
      </c>
      <c r="E108" s="1670">
        <v>0</v>
      </c>
      <c r="F108" s="1669">
        <f t="shared" si="224"/>
      </c>
      <c r="G108" s="1671">
        <f t="shared" si="326"/>
      </c>
      <c r="H108" s="1671">
        <f t="shared" si="8"/>
      </c>
      <c r="I108" s="1671">
        <f t="shared" si="66"/>
      </c>
      <c r="J108" s="1672">
        <f t="shared" si="96"/>
      </c>
      <c r="K108" s="1673">
        <f t="shared" si="125"/>
      </c>
      <c r="L108" s="1673">
        <f t="shared" si="154"/>
      </c>
      <c r="M108" s="1673">
        <f t="shared" si="183"/>
      </c>
      <c r="N108" s="1673">
        <f t="shared" si="269"/>
      </c>
      <c r="O108" s="1674">
        <f t="shared" si="355"/>
      </c>
      <c r="P108" s="1675">
        <v>0.0527</v>
      </c>
      <c r="Q108" s="1674">
        <v>42</v>
      </c>
      <c r="R108" s="1672">
        <f t="shared" si="37"/>
      </c>
      <c r="S108" s="1676">
        <v>16989</v>
      </c>
      <c r="T108" s="1676">
        <v>505</v>
      </c>
      <c r="U108" s="1676">
        <v>79</v>
      </c>
      <c r="V108" s="1676">
        <v>532</v>
      </c>
      <c r="W108" s="1676">
        <v>44</v>
      </c>
      <c r="X108" s="1676">
        <v>0</v>
      </c>
      <c r="Y108" s="1676">
        <v>0</v>
      </c>
      <c r="Z108" s="1676">
        <v>16</v>
      </c>
      <c r="AA108" s="1672">
        <f t="shared" si="297"/>
      </c>
      <c r="AB108" s="1677" t="s">
        <v>1320</v>
      </c>
      <c r="AC108" s="1677" t="s">
        <v>1340</v>
      </c>
      <c r="AD108" s="1677">
        <v>22</v>
      </c>
    </row>
    <row r="109">
      <c r="A109" s="1667"/>
      <c r="B109" s="1668" t="s">
        <v>1318</v>
      </c>
      <c r="C109" s="1668" t="s">
        <v>1323</v>
      </c>
      <c r="D109" s="1669">
        <v>1454.66</v>
      </c>
      <c r="E109" s="1670">
        <v>3</v>
      </c>
      <c r="F109" s="1669">
        <f t="shared" si="224"/>
      </c>
      <c r="G109" s="1671">
        <f t="shared" si="326"/>
      </c>
      <c r="H109" s="1671">
        <f t="shared" si="8"/>
      </c>
      <c r="I109" s="1671">
        <f t="shared" si="66"/>
      </c>
      <c r="J109" s="1672">
        <f t="shared" si="96"/>
      </c>
      <c r="K109" s="1673">
        <f t="shared" si="125"/>
      </c>
      <c r="L109" s="1673">
        <f t="shared" si="154"/>
      </c>
      <c r="M109" s="1673">
        <f t="shared" si="183"/>
      </c>
      <c r="N109" s="1673">
        <f t="shared" si="269"/>
      </c>
      <c r="O109" s="1674">
        <f t="shared" si="355"/>
      </c>
      <c r="P109" s="1675">
        <v>0.0363</v>
      </c>
      <c r="Q109" s="1674">
        <v>45</v>
      </c>
      <c r="R109" s="1672">
        <f t="shared" si="37"/>
      </c>
      <c r="S109" s="1676">
        <v>12513</v>
      </c>
      <c r="T109" s="1676">
        <v>398</v>
      </c>
      <c r="U109" s="1676">
        <v>58</v>
      </c>
      <c r="V109" s="1676">
        <v>418</v>
      </c>
      <c r="W109" s="1676">
        <v>50</v>
      </c>
      <c r="X109" s="1676">
        <v>4</v>
      </c>
      <c r="Y109" s="1676">
        <v>0</v>
      </c>
      <c r="Z109" s="1676">
        <v>11</v>
      </c>
      <c r="AA109" s="1672">
        <f t="shared" si="297"/>
      </c>
      <c r="AB109" s="1677" t="s">
        <v>1320</v>
      </c>
      <c r="AC109" s="1677" t="s">
        <v>1340</v>
      </c>
      <c r="AD109" s="1677">
        <v>21</v>
      </c>
    </row>
    <row r="110">
      <c r="A110" s="1667"/>
      <c r="B110" s="1668" t="s">
        <v>1318</v>
      </c>
      <c r="C110" s="1668" t="s">
        <v>1324</v>
      </c>
      <c r="D110" s="1669">
        <v>1734.64</v>
      </c>
      <c r="E110" s="1670">
        <v>2</v>
      </c>
      <c r="F110" s="1669">
        <f t="shared" si="224"/>
      </c>
      <c r="G110" s="1671">
        <f t="shared" si="326"/>
      </c>
      <c r="H110" s="1671">
        <f t="shared" si="8"/>
      </c>
      <c r="I110" s="1671">
        <f t="shared" si="66"/>
      </c>
      <c r="J110" s="1672">
        <f t="shared" si="96"/>
      </c>
      <c r="K110" s="1673">
        <f t="shared" si="125"/>
      </c>
      <c r="L110" s="1673">
        <f t="shared" si="154"/>
      </c>
      <c r="M110" s="1673">
        <f t="shared" si="183"/>
      </c>
      <c r="N110" s="1673">
        <f t="shared" si="269"/>
      </c>
      <c r="O110" s="1674">
        <f t="shared" si="355"/>
      </c>
      <c r="P110" s="1675">
        <v>0.1129</v>
      </c>
      <c r="Q110" s="1674">
        <v>48</v>
      </c>
      <c r="R110" s="1672">
        <f t="shared" si="37"/>
      </c>
      <c r="S110" s="1676">
        <v>12345</v>
      </c>
      <c r="T110" s="1676">
        <v>280</v>
      </c>
      <c r="U110" s="1676">
        <v>57</v>
      </c>
      <c r="V110" s="1676">
        <v>297</v>
      </c>
      <c r="W110" s="1676">
        <v>30</v>
      </c>
      <c r="X110" s="1676">
        <v>0</v>
      </c>
      <c r="Y110" s="1676">
        <v>1</v>
      </c>
      <c r="Z110" s="1676">
        <v>19</v>
      </c>
      <c r="AA110" s="1672">
        <f t="shared" si="297"/>
      </c>
      <c r="AB110" s="1677" t="s">
        <v>1320</v>
      </c>
      <c r="AC110" s="1677" t="s">
        <v>1340</v>
      </c>
      <c r="AD110" s="1677">
        <v>15</v>
      </c>
    </row>
    <row r="111">
      <c r="A111" s="1667"/>
      <c r="B111" s="1678" t="s">
        <v>1325</v>
      </c>
      <c r="C111" s="1678"/>
      <c r="D111" s="1679">
        <f>SUM(D107:D110)</f>
      </c>
      <c r="E111" s="1680">
        <f>SUM(E107:E110)</f>
      </c>
      <c r="F111" s="1679">
        <f>SUM(F107:F110)</f>
      </c>
      <c r="G111" s="1681">
        <f t="shared" si="326"/>
      </c>
      <c r="H111" s="1681">
        <f t="shared" si="8"/>
      </c>
      <c r="I111" s="1681">
        <f t="shared" si="66"/>
      </c>
      <c r="J111" s="1681">
        <f t="shared" si="96"/>
      </c>
      <c r="K111" s="1682">
        <f t="shared" si="125"/>
      </c>
      <c r="L111" s="1682">
        <f t="shared" si="154"/>
      </c>
      <c r="M111" s="1682">
        <f t="shared" si="183"/>
      </c>
      <c r="N111" s="1682">
        <f t="shared" si="269"/>
      </c>
      <c r="O111" s="1683">
        <f t="shared" si="355"/>
      </c>
      <c r="P111" s="1682">
        <f>AVERAGE(P107:P110)</f>
      </c>
      <c r="Q111" s="1679">
        <f>AVERAGE(Q107:Q110)</f>
      </c>
      <c r="R111" s="1681">
        <f t="shared" si="37"/>
      </c>
      <c r="S111" s="1684">
        <f>SUM(S107:S110)</f>
      </c>
      <c r="T111" s="1684">
        <f>SUM(T107:T110)</f>
      </c>
      <c r="U111" s="1684">
        <f>SUM(U107:U110)</f>
      </c>
      <c r="V111" s="1684">
        <f>SUM(V107:V110)</f>
      </c>
      <c r="W111" s="1684">
        <f>SUM(W107:W110)</f>
      </c>
      <c r="X111" s="1684">
        <f>SUM(X107:X110)</f>
      </c>
      <c r="Y111" s="1684">
        <f>SUM(Y107:Y110)</f>
      </c>
      <c r="Z111" s="1684">
        <f>SUM(Z107:Z110)</f>
      </c>
      <c r="AA111" s="1685">
        <f t="shared" si="297"/>
      </c>
      <c r="AB111" s="1686"/>
      <c r="AC111" s="1686"/>
      <c r="AD111" s="1684">
        <f>SUM(AD107:AD110)</f>
      </c>
    </row>
    <row r="112">
      <c r="A112" s="1667"/>
      <c r="B112" s="1668" t="s">
        <v>1326</v>
      </c>
      <c r="C112" s="1687" t="s">
        <v>1327</v>
      </c>
      <c r="D112" s="1669">
        <v>3179.26</v>
      </c>
      <c r="E112" s="1670">
        <v>2</v>
      </c>
      <c r="F112" s="1669">
        <f t="shared" ref="F112:F114" si="225">E112*2400</f>
      </c>
      <c r="G112" s="1671">
        <f t="shared" si="326"/>
      </c>
      <c r="H112" s="1671">
        <f t="shared" si="8"/>
      </c>
      <c r="I112" s="1671">
        <f t="shared" si="66"/>
      </c>
      <c r="J112" s="1672">
        <f t="shared" si="96"/>
      </c>
      <c r="K112" s="1673">
        <f t="shared" si="125"/>
      </c>
      <c r="L112" s="1673">
        <f t="shared" si="154"/>
      </c>
      <c r="M112" s="1673">
        <f t="shared" si="183"/>
      </c>
      <c r="N112" s="1673">
        <f t="shared" si="269"/>
      </c>
      <c r="O112" s="1674">
        <f t="shared" si="355"/>
      </c>
      <c r="P112" s="1688">
        <v>0.2274</v>
      </c>
      <c r="Q112" s="1674">
        <v>52</v>
      </c>
      <c r="R112" s="1672">
        <f t="shared" si="37"/>
      </c>
      <c r="S112" s="1676">
        <v>25296</v>
      </c>
      <c r="T112" s="1676">
        <v>602</v>
      </c>
      <c r="U112" s="1676">
        <v>146</v>
      </c>
      <c r="V112" s="1676">
        <v>625</v>
      </c>
      <c r="W112" s="1676">
        <v>102</v>
      </c>
      <c r="X112" s="1676">
        <v>8</v>
      </c>
      <c r="Y112" s="1676">
        <v>2</v>
      </c>
      <c r="Z112" s="1676">
        <v>43</v>
      </c>
      <c r="AA112" s="1672">
        <f t="shared" si="297"/>
      </c>
      <c r="AB112" s="1677" t="s">
        <v>1320</v>
      </c>
      <c r="AC112" s="1677" t="s">
        <v>1340</v>
      </c>
      <c r="AD112" s="1677">
        <v>43</v>
      </c>
    </row>
    <row r="113">
      <c r="A113" s="1667"/>
      <c r="B113" s="1668" t="s">
        <v>1326</v>
      </c>
      <c r="C113" s="1687" t="s">
        <v>1328</v>
      </c>
      <c r="D113" s="1669">
        <v>3132.73</v>
      </c>
      <c r="E113" s="1670">
        <v>5</v>
      </c>
      <c r="F113" s="1669">
        <f t="shared" si="225"/>
      </c>
      <c r="G113" s="1689">
        <f t="shared" si="326"/>
      </c>
      <c r="H113" s="1689">
        <f t="shared" si="8"/>
      </c>
      <c r="I113" s="1689">
        <f t="shared" si="66"/>
      </c>
      <c r="J113" s="1690">
        <f t="shared" si="96"/>
      </c>
      <c r="K113" s="1691">
        <f t="shared" si="125"/>
      </c>
      <c r="L113" s="1691">
        <f t="shared" si="154"/>
      </c>
      <c r="M113" s="1691">
        <f t="shared" si="183"/>
      </c>
      <c r="N113" s="1691">
        <f t="shared" si="269"/>
      </c>
      <c r="O113" s="1674">
        <f t="shared" si="355"/>
      </c>
      <c r="P113" s="1688">
        <v>0.0691</v>
      </c>
      <c r="Q113" s="1676">
        <v>49</v>
      </c>
      <c r="R113" s="1690">
        <f t="shared" si="37"/>
      </c>
      <c r="S113" s="1676">
        <v>22108</v>
      </c>
      <c r="T113" s="1676">
        <v>720</v>
      </c>
      <c r="U113" s="1676">
        <v>117</v>
      </c>
      <c r="V113" s="1676">
        <v>749</v>
      </c>
      <c r="W113" s="1676">
        <v>75</v>
      </c>
      <c r="X113" s="1676">
        <v>17</v>
      </c>
      <c r="Y113" s="1676">
        <v>1</v>
      </c>
      <c r="Z113" s="1676">
        <v>36</v>
      </c>
      <c r="AA113" s="1672">
        <f t="shared" si="297"/>
      </c>
      <c r="AB113" s="1677" t="s">
        <v>1320</v>
      </c>
      <c r="AC113" s="1677" t="s">
        <v>1340</v>
      </c>
      <c r="AD113" s="1677">
        <v>22</v>
      </c>
    </row>
    <row r="114">
      <c r="A114" s="1667"/>
      <c r="B114" s="1668" t="s">
        <v>1326</v>
      </c>
      <c r="C114" s="1687" t="s">
        <v>1329</v>
      </c>
      <c r="D114" s="1669">
        <v>3004.6200000000003</v>
      </c>
      <c r="E114" s="1670">
        <v>2</v>
      </c>
      <c r="F114" s="1669">
        <f t="shared" si="225"/>
      </c>
      <c r="G114" s="1689">
        <f t="shared" si="326"/>
      </c>
      <c r="H114" s="1689">
        <f t="shared" si="8"/>
      </c>
      <c r="I114" s="1689">
        <f t="shared" si="66"/>
      </c>
      <c r="J114" s="1690">
        <f t="shared" si="96"/>
      </c>
      <c r="K114" s="1691">
        <f t="shared" si="125"/>
      </c>
      <c r="L114" s="1691">
        <f t="shared" si="154"/>
      </c>
      <c r="M114" s="1691">
        <f t="shared" si="183"/>
      </c>
      <c r="N114" s="1691">
        <f t="shared" si="269"/>
      </c>
      <c r="O114" s="1674">
        <f t="shared" si="355"/>
      </c>
      <c r="P114" s="1688">
        <v>0.0246</v>
      </c>
      <c r="Q114" s="1676">
        <v>46</v>
      </c>
      <c r="R114" s="1690">
        <f t="shared" si="37"/>
      </c>
      <c r="S114" s="1676">
        <v>23600</v>
      </c>
      <c r="T114" s="1676">
        <v>960</v>
      </c>
      <c r="U114" s="1676">
        <v>107</v>
      </c>
      <c r="V114" s="1676">
        <v>1037</v>
      </c>
      <c r="W114" s="1676">
        <v>53</v>
      </c>
      <c r="X114" s="1676">
        <v>9</v>
      </c>
      <c r="Y114" s="1676">
        <v>2</v>
      </c>
      <c r="Z114" s="1676">
        <v>30</v>
      </c>
      <c r="AA114" s="1672">
        <f t="shared" si="297"/>
      </c>
      <c r="AB114" s="1677" t="s">
        <v>1320</v>
      </c>
      <c r="AC114" s="1677" t="s">
        <v>1340</v>
      </c>
      <c r="AD114" s="1677">
        <v>19</v>
      </c>
    </row>
    <row r="115">
      <c r="A115" s="1667"/>
      <c r="B115" s="1678" t="s">
        <v>1325</v>
      </c>
      <c r="C115" s="1678"/>
      <c r="D115" s="1679">
        <f>SUM(D112:D114)</f>
      </c>
      <c r="E115" s="1679">
        <f>SUM(E112:E114)</f>
      </c>
      <c r="F115" s="1679">
        <f>SUM(F112:F114)</f>
      </c>
      <c r="G115" s="1681">
        <f t="shared" si="326"/>
      </c>
      <c r="H115" s="1681">
        <f t="shared" si="8"/>
      </c>
      <c r="I115" s="1681">
        <f t="shared" si="66"/>
      </c>
      <c r="J115" s="1681">
        <f t="shared" si="96"/>
      </c>
      <c r="K115" s="1682">
        <f t="shared" si="125"/>
      </c>
      <c r="L115" s="1682">
        <f t="shared" si="154"/>
      </c>
      <c r="M115" s="1682">
        <f t="shared" si="183"/>
      </c>
      <c r="N115" s="1682">
        <f t="shared" si="269"/>
      </c>
      <c r="O115" s="1683">
        <f t="shared" si="355"/>
      </c>
      <c r="P115" s="1682">
        <f>AVERAGE(P112:P114)</f>
      </c>
      <c r="Q115" s="1679">
        <f>AVERAGE(Q112:Q114)</f>
      </c>
      <c r="R115" s="1679">
        <f t="shared" si="37"/>
      </c>
      <c r="S115" s="1683">
        <f>SUM(S112:S114)</f>
      </c>
      <c r="T115" s="1683">
        <f>SUM(T112:T114)</f>
      </c>
      <c r="U115" s="1683">
        <f>SUM(U112:U114)</f>
      </c>
      <c r="V115" s="1683">
        <f>SUM(V112:V114)</f>
      </c>
      <c r="W115" s="1683">
        <f>SUM(W112:W114)</f>
      </c>
      <c r="X115" s="1683">
        <f>SUM(X112:X114)</f>
      </c>
      <c r="Y115" s="1683">
        <f>SUM(Y112:Y114)</f>
      </c>
      <c r="Z115" s="1683">
        <f>SUM(Z112:Z114)</f>
      </c>
      <c r="AA115" s="1685">
        <f t="shared" si="297"/>
      </c>
      <c r="AB115" s="1686"/>
      <c r="AC115" s="1686"/>
      <c r="AD115" s="1692">
        <f>SUM(AD112:AD114)</f>
      </c>
    </row>
    <row r="116">
      <c r="A116" s="1667"/>
      <c r="B116" s="1693" t="s">
        <v>1331</v>
      </c>
      <c r="C116" s="1693"/>
      <c r="D116" s="1694">
        <f>D115+D111</f>
      </c>
      <c r="E116" s="1694">
        <f>E115+E111</f>
      </c>
      <c r="F116" s="1694">
        <f>F115+F111</f>
      </c>
      <c r="G116" s="1695">
        <f t="shared" si="326"/>
      </c>
      <c r="H116" s="1695">
        <f t="shared" si="8"/>
      </c>
      <c r="I116" s="1695">
        <f t="shared" si="66"/>
      </c>
      <c r="J116" s="1695">
        <f t="shared" si="96"/>
      </c>
      <c r="K116" s="1696">
        <f t="shared" si="125"/>
      </c>
      <c r="L116" s="1696">
        <f t="shared" si="154"/>
      </c>
      <c r="M116" s="1696">
        <f t="shared" si="183"/>
      </c>
      <c r="N116" s="1696">
        <f t="shared" si="269"/>
      </c>
      <c r="O116" s="1697">
        <f t="shared" si="355"/>
      </c>
      <c r="P116" s="1698">
        <f>(P115+P111)/2</f>
      </c>
      <c r="Q116" s="1698">
        <f>(Q115+Q111)/2</f>
      </c>
      <c r="R116" s="1694">
        <f>(R115+R111)/2</f>
      </c>
      <c r="S116" s="1697">
        <f>S115+S111</f>
      </c>
      <c r="T116" s="1697">
        <f>T115+T111</f>
      </c>
      <c r="U116" s="1697">
        <f>U115+U111</f>
      </c>
      <c r="V116" s="1697">
        <f>V115+V111</f>
      </c>
      <c r="W116" s="1697">
        <f>W115+W111</f>
      </c>
      <c r="X116" s="1697">
        <f>X115+X111</f>
      </c>
      <c r="Y116" s="1697">
        <f>Y115+Y111</f>
      </c>
      <c r="Z116" s="1697">
        <f>Z115+Z111</f>
      </c>
      <c r="AA116" s="1699">
        <f t="shared" si="297"/>
      </c>
      <c r="AB116" s="1700"/>
      <c r="AC116" s="1700"/>
      <c r="AD116" s="1702">
        <f>AD115+AD111</f>
      </c>
    </row>
    <row r="117">
      <c r="A117" s="1656" t="s">
        <v>1284</v>
      </c>
      <c r="B117" s="1656" t="s">
        <v>1285</v>
      </c>
      <c r="C117" s="1656"/>
      <c r="D117" s="1657" t="s">
        <v>1286</v>
      </c>
      <c r="E117" s="1657"/>
      <c r="F117" s="1657"/>
      <c r="G117" s="1657"/>
      <c r="H117" s="1657"/>
      <c r="I117" s="1657"/>
      <c r="J117" s="1658" t="s">
        <v>1287</v>
      </c>
      <c r="K117" s="1658"/>
      <c r="L117" s="1658"/>
      <c r="M117" s="1658"/>
      <c r="N117" s="1658"/>
      <c r="O117" s="1658"/>
      <c r="P117" s="1658"/>
      <c r="Q117" s="1658"/>
      <c r="R117" s="1658"/>
      <c r="S117" s="1658"/>
      <c r="T117" s="1658"/>
      <c r="U117" s="1658"/>
      <c r="V117" s="1658"/>
      <c r="W117" s="1658"/>
      <c r="X117" s="1658"/>
      <c r="Y117" s="1658"/>
      <c r="Z117" s="1658"/>
      <c r="AA117" s="1658"/>
      <c r="AB117" s="1658"/>
      <c r="AC117" s="1658"/>
      <c r="AD117" s="1659"/>
    </row>
    <row r="118">
      <c r="A118" s="1656"/>
      <c r="B118" s="1656" t="s">
        <v>1288</v>
      </c>
      <c r="C118" s="1656" t="s">
        <v>1289</v>
      </c>
      <c r="D118" s="1657" t="s">
        <v>1290</v>
      </c>
      <c r="E118" s="1660" t="s">
        <v>1291</v>
      </c>
      <c r="F118" s="1661" t="s">
        <v>1292</v>
      </c>
      <c r="G118" s="1662" t="s">
        <v>1293</v>
      </c>
      <c r="H118" s="1662" t="s">
        <v>1294</v>
      </c>
      <c r="I118" s="1662" t="s">
        <v>1295</v>
      </c>
      <c r="J118" s="1658" t="s">
        <v>1296</v>
      </c>
      <c r="K118" s="1663" t="s">
        <v>1297</v>
      </c>
      <c r="L118" s="1663" t="s">
        <v>1298</v>
      </c>
      <c r="M118" s="1663" t="s">
        <v>1299</v>
      </c>
      <c r="N118" s="1663" t="s">
        <v>1300</v>
      </c>
      <c r="O118" s="1664" t="s">
        <v>1301</v>
      </c>
      <c r="P118" s="1663" t="s">
        <v>1302</v>
      </c>
      <c r="Q118" s="1664" t="s">
        <v>1303</v>
      </c>
      <c r="R118" s="1658" t="s">
        <v>1304</v>
      </c>
      <c r="S118" s="1664" t="s">
        <v>1305</v>
      </c>
      <c r="T118" s="1664" t="s">
        <v>1306</v>
      </c>
      <c r="U118" s="1664" t="s">
        <v>1307</v>
      </c>
      <c r="V118" s="1664" t="s">
        <v>1308</v>
      </c>
      <c r="W118" s="1664" t="s">
        <v>1309</v>
      </c>
      <c r="X118" s="1664" t="s">
        <v>1310</v>
      </c>
      <c r="Y118" s="1664" t="s">
        <v>1311</v>
      </c>
      <c r="Z118" s="1664" t="s">
        <v>1312</v>
      </c>
      <c r="AA118" s="1665" t="s">
        <v>1313</v>
      </c>
      <c r="AB118" s="1659" t="s">
        <v>1314</v>
      </c>
      <c r="AC118" s="1659" t="s">
        <v>1315</v>
      </c>
      <c r="AD118" s="1666" t="s">
        <v>1316</v>
      </c>
    </row>
    <row r="119">
      <c r="A119" s="1667" t="s">
        <v>1345</v>
      </c>
      <c r="B119" s="1668" t="s">
        <v>1318</v>
      </c>
      <c r="C119" s="1668" t="s">
        <v>1319</v>
      </c>
      <c r="D119" s="1669">
        <v>2078.04</v>
      </c>
      <c r="E119" s="1670">
        <v>5</v>
      </c>
      <c r="F119" s="1669">
        <f t="shared" ref="F119:F122" si="226">E119*2400</f>
      </c>
      <c r="G119" s="1671">
        <f t="shared" ref="G119:G129" si="327">F119/D119</f>
      </c>
      <c r="H119" s="1671">
        <f t="shared" ref="H119:H129" si="9">D119/E119</f>
      </c>
      <c r="I119" s="1671">
        <f t="shared" ref="I119:I129" si="67">F119/E119</f>
      </c>
      <c r="J119" s="1672">
        <f t="shared" ref="J119:J129" si="97">D119/T119</f>
      </c>
      <c r="K119" s="1673">
        <f t="shared" ref="K119:K129" si="126">O119/S119*1</f>
      </c>
      <c r="L119" s="1673">
        <f t="shared" ref="L119:L129" si="155">T119/S119</f>
      </c>
      <c r="M119" s="1673">
        <f t="shared" ref="M119:M129" si="184">V119/S119</f>
      </c>
      <c r="N119" s="1673">
        <f t="shared" ref="N119:N129" si="270">W119/V119</f>
      </c>
      <c r="O119" s="1674">
        <f t="shared" ref="O119:O129" si="356">U119/P119</f>
      </c>
      <c r="P119" s="1675">
        <v>0.0578</v>
      </c>
      <c r="Q119" s="1674">
        <v>69</v>
      </c>
      <c r="R119" s="1672">
        <f t="shared" ref="R119:R128" si="38">(D119/S119)*1000</f>
      </c>
      <c r="S119" s="1676">
        <v>17674</v>
      </c>
      <c r="T119" s="1676">
        <v>408</v>
      </c>
      <c r="U119" s="1676">
        <v>79</v>
      </c>
      <c r="V119" s="1676">
        <v>435</v>
      </c>
      <c r="W119" s="1676">
        <v>75</v>
      </c>
      <c r="X119" s="1676">
        <v>6</v>
      </c>
      <c r="Y119" s="1676">
        <v>0</v>
      </c>
      <c r="Z119" s="1676">
        <v>16</v>
      </c>
      <c r="AA119" s="1672">
        <f t="shared" ref="AA119:AA129" si="298">AD119*1000/D119</f>
      </c>
      <c r="AB119" s="1677" t="s">
        <v>1320</v>
      </c>
      <c r="AC119" s="1677" t="s">
        <v>1321</v>
      </c>
      <c r="AD119" s="1677">
        <v>23</v>
      </c>
    </row>
    <row r="120">
      <c r="A120" s="1667"/>
      <c r="B120" s="1668" t="s">
        <v>1318</v>
      </c>
      <c r="C120" s="1668" t="s">
        <v>1322</v>
      </c>
      <c r="D120" s="1669">
        <v>2997.51</v>
      </c>
      <c r="E120" s="1670">
        <v>3</v>
      </c>
      <c r="F120" s="1669">
        <f t="shared" si="226"/>
      </c>
      <c r="G120" s="1671">
        <f t="shared" si="327"/>
      </c>
      <c r="H120" s="1671">
        <f t="shared" si="9"/>
      </c>
      <c r="I120" s="1671">
        <f t="shared" si="67"/>
      </c>
      <c r="J120" s="1672">
        <f t="shared" si="97"/>
      </c>
      <c r="K120" s="1673">
        <f t="shared" si="126"/>
      </c>
      <c r="L120" s="1673">
        <f t="shared" si="155"/>
      </c>
      <c r="M120" s="1673">
        <f t="shared" si="184"/>
      </c>
      <c r="N120" s="1673">
        <f t="shared" si="270"/>
      </c>
      <c r="O120" s="1674">
        <f t="shared" si="356"/>
      </c>
      <c r="P120" s="1675">
        <v>0.0516</v>
      </c>
      <c r="Q120" s="1674">
        <v>54</v>
      </c>
      <c r="R120" s="1672">
        <f t="shared" si="38"/>
      </c>
      <c r="S120" s="1676">
        <v>28826</v>
      </c>
      <c r="T120" s="1676">
        <v>695</v>
      </c>
      <c r="U120" s="1676">
        <v>139</v>
      </c>
      <c r="V120" s="1676">
        <v>749</v>
      </c>
      <c r="W120" s="1676">
        <v>59</v>
      </c>
      <c r="X120" s="1676">
        <v>7</v>
      </c>
      <c r="Y120" s="1676">
        <v>1</v>
      </c>
      <c r="Z120" s="1676">
        <v>39</v>
      </c>
      <c r="AA120" s="1672">
        <f t="shared" si="298"/>
      </c>
      <c r="AB120" s="1677" t="s">
        <v>1320</v>
      </c>
      <c r="AC120" s="1677" t="s">
        <v>1321</v>
      </c>
      <c r="AD120" s="1677">
        <v>23</v>
      </c>
    </row>
    <row r="121">
      <c r="A121" s="1667"/>
      <c r="B121" s="1668" t="s">
        <v>1318</v>
      </c>
      <c r="C121" s="1668" t="s">
        <v>1323</v>
      </c>
      <c r="D121" s="1669">
        <v>2943.94</v>
      </c>
      <c r="E121" s="1670">
        <v>2</v>
      </c>
      <c r="F121" s="1669">
        <f t="shared" si="226"/>
      </c>
      <c r="G121" s="1671">
        <f t="shared" si="327"/>
      </c>
      <c r="H121" s="1671">
        <f t="shared" si="9"/>
      </c>
      <c r="I121" s="1671">
        <f t="shared" si="67"/>
      </c>
      <c r="J121" s="1672">
        <f t="shared" si="97"/>
      </c>
      <c r="K121" s="1673">
        <f t="shared" si="126"/>
      </c>
      <c r="L121" s="1673">
        <f t="shared" si="155"/>
      </c>
      <c r="M121" s="1673">
        <f t="shared" si="184"/>
      </c>
      <c r="N121" s="1673">
        <f t="shared" si="270"/>
      </c>
      <c r="O121" s="1674">
        <f t="shared" si="356"/>
      </c>
      <c r="P121" s="1675">
        <v>0.0626</v>
      </c>
      <c r="Q121" s="1674">
        <v>50</v>
      </c>
      <c r="R121" s="1672">
        <f t="shared" si="38"/>
      </c>
      <c r="S121" s="1676">
        <v>32184</v>
      </c>
      <c r="T121" s="1676">
        <v>712</v>
      </c>
      <c r="U121" s="1676">
        <v>139</v>
      </c>
      <c r="V121" s="1676">
        <v>745</v>
      </c>
      <c r="W121" s="1676">
        <v>63</v>
      </c>
      <c r="X121" s="1676">
        <v>5</v>
      </c>
      <c r="Y121" s="1676">
        <v>1</v>
      </c>
      <c r="Z121" s="1676">
        <v>27</v>
      </c>
      <c r="AA121" s="1672">
        <f t="shared" si="298"/>
      </c>
      <c r="AB121" s="1677" t="s">
        <v>1320</v>
      </c>
      <c r="AC121" s="1677" t="s">
        <v>1340</v>
      </c>
      <c r="AD121" s="1677">
        <v>39</v>
      </c>
    </row>
    <row r="122">
      <c r="A122" s="1667"/>
      <c r="B122" s="1668" t="s">
        <v>1318</v>
      </c>
      <c r="C122" s="1668" t="s">
        <v>1324</v>
      </c>
      <c r="D122" s="1669">
        <v>2968.92</v>
      </c>
      <c r="E122" s="1670">
        <v>3</v>
      </c>
      <c r="F122" s="1669">
        <f t="shared" si="226"/>
      </c>
      <c r="G122" s="1671">
        <f t="shared" si="327"/>
      </c>
      <c r="H122" s="1671">
        <f t="shared" si="9"/>
      </c>
      <c r="I122" s="1671">
        <f t="shared" si="67"/>
      </c>
      <c r="J122" s="1672">
        <f t="shared" si="97"/>
      </c>
      <c r="K122" s="1673">
        <f t="shared" si="126"/>
      </c>
      <c r="L122" s="1673">
        <f t="shared" si="155"/>
      </c>
      <c r="M122" s="1673">
        <f t="shared" si="184"/>
      </c>
      <c r="N122" s="1673">
        <f t="shared" si="270"/>
      </c>
      <c r="O122" s="1674">
        <f t="shared" si="356"/>
      </c>
      <c r="P122" s="1675">
        <v>0.0457</v>
      </c>
      <c r="Q122" s="1674">
        <v>46</v>
      </c>
      <c r="R122" s="1672">
        <f t="shared" si="38"/>
      </c>
      <c r="S122" s="1676">
        <v>30038</v>
      </c>
      <c r="T122" s="1676">
        <v>857</v>
      </c>
      <c r="U122" s="1676">
        <v>106</v>
      </c>
      <c r="V122" s="1676">
        <v>924</v>
      </c>
      <c r="W122" s="1676">
        <v>79</v>
      </c>
      <c r="X122" s="1676">
        <v>12</v>
      </c>
      <c r="Y122" s="1676">
        <v>2</v>
      </c>
      <c r="Z122" s="1676">
        <v>24</v>
      </c>
      <c r="AA122" s="1672">
        <f t="shared" si="298"/>
      </c>
      <c r="AB122" s="1677" t="s">
        <v>1320</v>
      </c>
      <c r="AC122" s="1677" t="s">
        <v>1340</v>
      </c>
      <c r="AD122" s="1677">
        <v>29</v>
      </c>
    </row>
    <row r="123">
      <c r="A123" s="1667"/>
      <c r="B123" s="1678" t="s">
        <v>1325</v>
      </c>
      <c r="C123" s="1678"/>
      <c r="D123" s="1679">
        <f>SUM(D119:D122)</f>
      </c>
      <c r="E123" s="1680">
        <f>SUM(E119:E122)</f>
      </c>
      <c r="F123" s="1679">
        <f>SUM(F119:F122)</f>
      </c>
      <c r="G123" s="1681">
        <f t="shared" si="327"/>
      </c>
      <c r="H123" s="1681">
        <f t="shared" si="9"/>
      </c>
      <c r="I123" s="1681">
        <f t="shared" si="67"/>
      </c>
      <c r="J123" s="1681">
        <f t="shared" si="97"/>
      </c>
      <c r="K123" s="1682">
        <f t="shared" si="126"/>
      </c>
      <c r="L123" s="1682">
        <f t="shared" si="155"/>
      </c>
      <c r="M123" s="1682">
        <f t="shared" si="184"/>
      </c>
      <c r="N123" s="1682">
        <f t="shared" si="270"/>
      </c>
      <c r="O123" s="1683">
        <f t="shared" si="356"/>
      </c>
      <c r="P123" s="1682">
        <f>AVERAGE(P119:P122)</f>
      </c>
      <c r="Q123" s="1679">
        <f>AVERAGE(Q119:Q122)</f>
      </c>
      <c r="R123" s="1681">
        <f t="shared" si="38"/>
      </c>
      <c r="S123" s="1684">
        <f>SUM(S119:S122)</f>
      </c>
      <c r="T123" s="1684">
        <f>SUM(T119:T122)</f>
      </c>
      <c r="U123" s="1684">
        <f>SUM(U119:U122)</f>
      </c>
      <c r="V123" s="1684">
        <f>SUM(V119:V122)</f>
      </c>
      <c r="W123" s="1684">
        <f>SUM(W119:W122)</f>
      </c>
      <c r="X123" s="1684">
        <f>SUM(X119:X122)</f>
      </c>
      <c r="Y123" s="1684">
        <f>SUM(Y119:Y122)</f>
      </c>
      <c r="Z123" s="1684">
        <f>SUM(Z119:Z122)</f>
      </c>
      <c r="AA123" s="1685">
        <f t="shared" si="298"/>
      </c>
      <c r="AB123" s="1686"/>
      <c r="AC123" s="1686"/>
      <c r="AD123" s="1684">
        <f>SUM(AD119:AD122)</f>
      </c>
    </row>
    <row r="124">
      <c r="A124" s="1667"/>
      <c r="B124" s="1668" t="s">
        <v>1333</v>
      </c>
      <c r="C124" s="1687" t="s">
        <v>1327</v>
      </c>
      <c r="D124" s="1669">
        <v>2656.16</v>
      </c>
      <c r="E124" s="1670">
        <v>2</v>
      </c>
      <c r="F124" s="1669">
        <f t="shared" ref="F124:F127" si="227">E124*2400</f>
      </c>
      <c r="G124" s="1671">
        <f t="shared" si="327"/>
      </c>
      <c r="H124" s="1671">
        <f t="shared" si="9"/>
      </c>
      <c r="I124" s="1671">
        <f t="shared" si="67"/>
      </c>
      <c r="J124" s="1672">
        <f t="shared" si="97"/>
      </c>
      <c r="K124" s="1673">
        <f t="shared" si="126"/>
      </c>
      <c r="L124" s="1673">
        <f t="shared" si="155"/>
      </c>
      <c r="M124" s="1673">
        <f t="shared" si="184"/>
      </c>
      <c r="N124" s="1673">
        <f t="shared" si="270"/>
      </c>
      <c r="O124" s="1674">
        <f t="shared" si="356"/>
      </c>
      <c r="P124" s="1688">
        <v>0.0368</v>
      </c>
      <c r="Q124" s="1674">
        <v>45</v>
      </c>
      <c r="R124" s="1672">
        <f t="shared" si="38"/>
      </c>
      <c r="S124" s="1676">
        <v>20226</v>
      </c>
      <c r="T124" s="1676">
        <v>847</v>
      </c>
      <c r="U124" s="1676">
        <v>94</v>
      </c>
      <c r="V124" s="1676">
        <v>886</v>
      </c>
      <c r="W124" s="1676">
        <v>107</v>
      </c>
      <c r="X124" s="1676">
        <v>7</v>
      </c>
      <c r="Y124" s="1676">
        <v>1</v>
      </c>
      <c r="Z124" s="1676">
        <v>26</v>
      </c>
      <c r="AA124" s="1672">
        <f t="shared" si="298"/>
      </c>
      <c r="AB124" s="1677" t="s">
        <v>1320</v>
      </c>
      <c r="AC124" s="1677" t="s">
        <v>1340</v>
      </c>
      <c r="AD124" s="1677">
        <v>27</v>
      </c>
    </row>
    <row r="125">
      <c r="A125" s="1667"/>
      <c r="B125" s="1668" t="s">
        <v>1333</v>
      </c>
      <c r="C125" s="1687" t="s">
        <v>1328</v>
      </c>
      <c r="D125" s="1669">
        <v>2368</v>
      </c>
      <c r="E125" s="1670">
        <v>0</v>
      </c>
      <c r="F125" s="1669">
        <f t="shared" si="227"/>
      </c>
      <c r="G125" s="1689">
        <f t="shared" si="327"/>
      </c>
      <c r="H125" s="1689">
        <f t="shared" si="9"/>
      </c>
      <c r="I125" s="1689">
        <f t="shared" si="67"/>
      </c>
      <c r="J125" s="1690">
        <f t="shared" si="97"/>
      </c>
      <c r="K125" s="1691">
        <f t="shared" si="126"/>
      </c>
      <c r="L125" s="1691">
        <f t="shared" si="155"/>
      </c>
      <c r="M125" s="1691">
        <f t="shared" si="184"/>
      </c>
      <c r="N125" s="1691">
        <f t="shared" si="270"/>
      </c>
      <c r="O125" s="1674">
        <f t="shared" si="356"/>
      </c>
      <c r="P125" s="1688">
        <v>0.0392</v>
      </c>
      <c r="Q125" s="1676">
        <v>43</v>
      </c>
      <c r="R125" s="1690">
        <f t="shared" si="38"/>
      </c>
      <c r="S125" s="1676">
        <v>18393</v>
      </c>
      <c r="T125" s="1676">
        <v>958</v>
      </c>
      <c r="U125" s="1676">
        <v>95</v>
      </c>
      <c r="V125" s="1676">
        <v>1013</v>
      </c>
      <c r="W125" s="1676">
        <v>53</v>
      </c>
      <c r="X125" s="1676">
        <v>4</v>
      </c>
      <c r="Y125" s="1676">
        <v>0</v>
      </c>
      <c r="Z125" s="1676">
        <v>22</v>
      </c>
      <c r="AA125" s="1672">
        <f t="shared" si="298"/>
      </c>
      <c r="AB125" s="1677" t="s">
        <v>1320</v>
      </c>
      <c r="AC125" s="1677" t="s">
        <v>1340</v>
      </c>
      <c r="AD125" s="1677">
        <v>25</v>
      </c>
    </row>
    <row r="126">
      <c r="A126" s="1667"/>
      <c r="B126" s="1668" t="s">
        <v>1333</v>
      </c>
      <c r="C126" s="1687" t="s">
        <v>1329</v>
      </c>
      <c r="D126" s="1669">
        <v>2060.86</v>
      </c>
      <c r="E126" s="1670">
        <v>2</v>
      </c>
      <c r="F126" s="1669">
        <f t="shared" si="227"/>
      </c>
      <c r="G126" s="1689">
        <f t="shared" si="327"/>
      </c>
      <c r="H126" s="1689">
        <f t="shared" si="9"/>
      </c>
      <c r="I126" s="1689">
        <f t="shared" si="67"/>
      </c>
      <c r="J126" s="1690">
        <f t="shared" si="97"/>
      </c>
      <c r="K126" s="1691">
        <f t="shared" si="126"/>
      </c>
      <c r="L126" s="1691">
        <f t="shared" si="155"/>
      </c>
      <c r="M126" s="1691">
        <f t="shared" si="184"/>
      </c>
      <c r="N126" s="1691">
        <f t="shared" si="270"/>
      </c>
      <c r="O126" s="1674">
        <f t="shared" si="356"/>
      </c>
      <c r="P126" s="1688">
        <v>0.0261</v>
      </c>
      <c r="Q126" s="1676">
        <v>43</v>
      </c>
      <c r="R126" s="1690">
        <f t="shared" si="38"/>
      </c>
      <c r="S126" s="1676">
        <v>15330</v>
      </c>
      <c r="T126" s="1676">
        <v>887</v>
      </c>
      <c r="U126" s="1676">
        <v>62</v>
      </c>
      <c r="V126" s="1676">
        <v>951</v>
      </c>
      <c r="W126" s="1676">
        <v>72</v>
      </c>
      <c r="X126" s="1676">
        <v>7</v>
      </c>
      <c r="Y126" s="1676">
        <v>2</v>
      </c>
      <c r="Z126" s="1676">
        <v>20</v>
      </c>
      <c r="AA126" s="1672">
        <f t="shared" si="298"/>
      </c>
      <c r="AB126" s="1677" t="s">
        <v>1320</v>
      </c>
      <c r="AC126" s="1677" t="s">
        <v>1340</v>
      </c>
      <c r="AD126" s="1677">
        <v>26</v>
      </c>
    </row>
    <row r="127">
      <c r="A127" s="1667"/>
      <c r="B127" s="1668" t="s">
        <v>1333</v>
      </c>
      <c r="C127" s="1687" t="s">
        <v>1330</v>
      </c>
      <c r="D127" s="1669">
        <v>1007.15</v>
      </c>
      <c r="E127" s="1670">
        <v>3</v>
      </c>
      <c r="F127" s="1669">
        <f t="shared" si="227"/>
      </c>
      <c r="G127" s="1689">
        <f t="shared" si="327"/>
      </c>
      <c r="H127" s="1689">
        <f t="shared" si="9"/>
      </c>
      <c r="I127" s="1689">
        <f t="shared" si="67"/>
      </c>
      <c r="J127" s="1690">
        <f t="shared" si="97"/>
      </c>
      <c r="K127" s="1691">
        <f t="shared" si="126"/>
      </c>
      <c r="L127" s="1691">
        <f t="shared" si="155"/>
      </c>
      <c r="M127" s="1691">
        <f t="shared" si="184"/>
      </c>
      <c r="N127" s="1691">
        <f t="shared" si="270"/>
      </c>
      <c r="O127" s="1674">
        <f t="shared" si="356"/>
      </c>
      <c r="P127" s="1688">
        <v>0.0343</v>
      </c>
      <c r="Q127" s="1676">
        <v>43</v>
      </c>
      <c r="R127" s="1690">
        <f t="shared" si="38"/>
      </c>
      <c r="S127" s="1676">
        <v>7634</v>
      </c>
      <c r="T127" s="1676">
        <v>538</v>
      </c>
      <c r="U127" s="1676">
        <v>44</v>
      </c>
      <c r="V127" s="1676">
        <v>591</v>
      </c>
      <c r="W127" s="1676">
        <v>23</v>
      </c>
      <c r="X127" s="1676">
        <v>3</v>
      </c>
      <c r="Y127" s="1676">
        <v>0</v>
      </c>
      <c r="Z127" s="1676">
        <v>7</v>
      </c>
      <c r="AA127" s="1672">
        <f t="shared" si="298"/>
      </c>
      <c r="AB127" s="1677" t="s">
        <v>1320</v>
      </c>
      <c r="AC127" s="1677" t="s">
        <v>1340</v>
      </c>
      <c r="AD127" s="1677">
        <v>6</v>
      </c>
    </row>
    <row r="128">
      <c r="A128" s="1667"/>
      <c r="B128" s="1678" t="s">
        <v>1325</v>
      </c>
      <c r="C128" s="1678"/>
      <c r="D128" s="1679">
        <f>SUM(D124:D127)</f>
      </c>
      <c r="E128" s="1679">
        <f>SUM(E124:E127)</f>
      </c>
      <c r="F128" s="1679">
        <f>SUM(F124:F127)</f>
      </c>
      <c r="G128" s="1681">
        <f t="shared" si="327"/>
      </c>
      <c r="H128" s="1681">
        <f t="shared" si="9"/>
      </c>
      <c r="I128" s="1681">
        <f t="shared" si="67"/>
      </c>
      <c r="J128" s="1681">
        <f t="shared" si="97"/>
      </c>
      <c r="K128" s="1682">
        <f t="shared" si="126"/>
      </c>
      <c r="L128" s="1682">
        <f t="shared" si="155"/>
      </c>
      <c r="M128" s="1682">
        <f t="shared" si="184"/>
      </c>
      <c r="N128" s="1682">
        <f t="shared" si="270"/>
      </c>
      <c r="O128" s="1683">
        <f t="shared" si="356"/>
      </c>
      <c r="P128" s="1682">
        <f>AVERAGE(P124:P127)</f>
      </c>
      <c r="Q128" s="1679">
        <f>AVERAGE(Q124:Q127)</f>
      </c>
      <c r="R128" s="1679">
        <f t="shared" si="38"/>
      </c>
      <c r="S128" s="1683">
        <f>SUM(S124:S127)</f>
      </c>
      <c r="T128" s="1683">
        <f>SUM(T124:T127)</f>
      </c>
      <c r="U128" s="1683">
        <f>SUM(U124:U127)</f>
      </c>
      <c r="V128" s="1683">
        <f>SUM(V124:V127)</f>
      </c>
      <c r="W128" s="1683">
        <f>SUM(W124:W127)</f>
      </c>
      <c r="X128" s="1683">
        <f>SUM(X124:X127)</f>
      </c>
      <c r="Y128" s="1683">
        <f>SUM(Y124:Y127)</f>
      </c>
      <c r="Z128" s="1683">
        <f>SUM(Z124:Z127)</f>
      </c>
      <c r="AA128" s="1685">
        <f t="shared" si="298"/>
      </c>
      <c r="AB128" s="1686"/>
      <c r="AC128" s="1686"/>
      <c r="AD128" s="1692">
        <f>SUM(AD124:AD127)</f>
      </c>
    </row>
    <row r="129">
      <c r="A129" s="1667"/>
      <c r="B129" s="1693" t="s">
        <v>1331</v>
      </c>
      <c r="C129" s="1693"/>
      <c r="D129" s="1694">
        <f>D128+D123</f>
      </c>
      <c r="E129" s="1694">
        <f>E128+E123</f>
      </c>
      <c r="F129" s="1694">
        <f>F128+F123</f>
      </c>
      <c r="G129" s="1695">
        <f t="shared" si="327"/>
      </c>
      <c r="H129" s="1695">
        <f t="shared" si="9"/>
      </c>
      <c r="I129" s="1695">
        <f t="shared" si="67"/>
      </c>
      <c r="J129" s="1695">
        <f t="shared" si="97"/>
      </c>
      <c r="K129" s="1696">
        <f t="shared" si="126"/>
      </c>
      <c r="L129" s="1696">
        <f t="shared" si="155"/>
      </c>
      <c r="M129" s="1696">
        <f t="shared" si="184"/>
      </c>
      <c r="N129" s="1696">
        <f t="shared" si="270"/>
      </c>
      <c r="O129" s="1697">
        <f t="shared" si="356"/>
      </c>
      <c r="P129" s="1698">
        <f>(P128+P123)/2</f>
      </c>
      <c r="Q129" s="1698">
        <f>(Q128+Q123)/2</f>
      </c>
      <c r="R129" s="1694">
        <f>(R128+R123)/2</f>
      </c>
      <c r="S129" s="1697">
        <f>S128+S123</f>
      </c>
      <c r="T129" s="1697">
        <f>T128+T123</f>
      </c>
      <c r="U129" s="1697">
        <f>U128+U123</f>
      </c>
      <c r="V129" s="1697">
        <f>V128+V123</f>
      </c>
      <c r="W129" s="1697">
        <f>W128+W123</f>
      </c>
      <c r="X129" s="1697">
        <f>X128+X123</f>
      </c>
      <c r="Y129" s="1697">
        <f>Y128+Y123</f>
      </c>
      <c r="Z129" s="1697">
        <f>Z128+Z123</f>
      </c>
      <c r="AA129" s="1699">
        <f t="shared" si="298"/>
      </c>
      <c r="AB129" s="1700"/>
      <c r="AC129" s="1700"/>
      <c r="AD129" s="1702">
        <f>AD128+AD123</f>
      </c>
    </row>
    <row r="130">
      <c r="A130" s="1656" t="s">
        <v>1284</v>
      </c>
      <c r="B130" s="1656" t="s">
        <v>1285</v>
      </c>
      <c r="C130" s="1656"/>
      <c r="D130" s="1657" t="s">
        <v>1286</v>
      </c>
      <c r="E130" s="1657"/>
      <c r="F130" s="1657"/>
      <c r="G130" s="1657"/>
      <c r="H130" s="1657"/>
      <c r="I130" s="1657"/>
      <c r="J130" s="1658" t="s">
        <v>1287</v>
      </c>
      <c r="K130" s="1658"/>
      <c r="L130" s="1658"/>
      <c r="M130" s="1658"/>
      <c r="N130" s="1658"/>
      <c r="O130" s="1658"/>
      <c r="P130" s="1658"/>
      <c r="Q130" s="1658"/>
      <c r="R130" s="1658"/>
      <c r="S130" s="1658"/>
      <c r="T130" s="1658"/>
      <c r="U130" s="1658"/>
      <c r="V130" s="1658"/>
      <c r="W130" s="1658"/>
      <c r="X130" s="1658"/>
      <c r="Y130" s="1658"/>
      <c r="Z130" s="1658"/>
      <c r="AA130" s="1658"/>
      <c r="AB130" s="1658"/>
      <c r="AC130" s="1658"/>
      <c r="AD130" s="1659"/>
    </row>
    <row r="131">
      <c r="A131" s="1656"/>
      <c r="B131" s="1656" t="s">
        <v>1288</v>
      </c>
      <c r="C131" s="1656" t="s">
        <v>1289</v>
      </c>
      <c r="D131" s="1657" t="s">
        <v>1290</v>
      </c>
      <c r="E131" s="1660" t="s">
        <v>1291</v>
      </c>
      <c r="F131" s="1661" t="s">
        <v>1292</v>
      </c>
      <c r="G131" s="1662" t="s">
        <v>1293</v>
      </c>
      <c r="H131" s="1662" t="s">
        <v>1294</v>
      </c>
      <c r="I131" s="1662" t="s">
        <v>1295</v>
      </c>
      <c r="J131" s="1658" t="s">
        <v>1296</v>
      </c>
      <c r="K131" s="1663" t="s">
        <v>1297</v>
      </c>
      <c r="L131" s="1663" t="s">
        <v>1298</v>
      </c>
      <c r="M131" s="1663" t="s">
        <v>1299</v>
      </c>
      <c r="N131" s="1663" t="s">
        <v>1300</v>
      </c>
      <c r="O131" s="1664" t="s">
        <v>1301</v>
      </c>
      <c r="P131" s="1663" t="s">
        <v>1302</v>
      </c>
      <c r="Q131" s="1664" t="s">
        <v>1303</v>
      </c>
      <c r="R131" s="1658" t="s">
        <v>1304</v>
      </c>
      <c r="S131" s="1664" t="s">
        <v>1305</v>
      </c>
      <c r="T131" s="1664" t="s">
        <v>1306</v>
      </c>
      <c r="U131" s="1664" t="s">
        <v>1307</v>
      </c>
      <c r="V131" s="1664" t="s">
        <v>1308</v>
      </c>
      <c r="W131" s="1664" t="s">
        <v>1309</v>
      </c>
      <c r="X131" s="1664" t="s">
        <v>1310</v>
      </c>
      <c r="Y131" s="1664" t="s">
        <v>1311</v>
      </c>
      <c r="Z131" s="1664" t="s">
        <v>1312</v>
      </c>
      <c r="AA131" s="1665" t="s">
        <v>1313</v>
      </c>
      <c r="AB131" s="1659" t="s">
        <v>1314</v>
      </c>
      <c r="AC131" s="1659" t="s">
        <v>1315</v>
      </c>
      <c r="AD131" s="1666" t="s">
        <v>1316</v>
      </c>
    </row>
    <row r="132">
      <c r="A132" s="1667" t="s">
        <v>1346</v>
      </c>
      <c r="B132" s="1687" t="s">
        <v>1326</v>
      </c>
      <c r="C132" s="1668" t="s">
        <v>1347</v>
      </c>
      <c r="D132" s="1669">
        <v>677.14</v>
      </c>
      <c r="E132" s="1670">
        <v>0</v>
      </c>
      <c r="F132" s="1669">
        <v>0</v>
      </c>
      <c r="G132" s="1671">
        <f t="shared" ref="G132:G152" si="328">F132/D132</f>
      </c>
      <c r="H132" s="1671">
        <f t="shared" ref="H132:H152" si="10">D132/E132</f>
      </c>
      <c r="I132" s="1671">
        <f t="shared" ref="I132:I152" si="68">F132/E132</f>
      </c>
      <c r="J132" s="1672">
        <f t="shared" ref="J132:J152" si="98">D132/T132</f>
      </c>
      <c r="K132" s="1673">
        <f t="shared" ref="K132:K152" si="127">O132/S132*1</f>
      </c>
      <c r="L132" s="1673">
        <f t="shared" ref="L132:L152" si="156">T132/S132</f>
      </c>
      <c r="M132" s="1673">
        <f t="shared" ref="M132:M152" si="185">V132/S132</f>
      </c>
      <c r="N132" s="1673">
        <f t="shared" ref="N132:N152" si="271">W132/V132</f>
      </c>
      <c r="O132" s="1674">
        <f t="shared" ref="O132:O152" si="357">U132/P132</f>
      </c>
      <c r="P132" s="1675">
        <v>0.0113</v>
      </c>
      <c r="Q132" s="1674">
        <v>21</v>
      </c>
      <c r="R132" s="1672">
        <f t="shared" ref="R132:R151" si="39">(D132/S132)*1000</f>
      </c>
      <c r="S132" s="1676">
        <v>6095</v>
      </c>
      <c r="T132" s="1676">
        <v>250</v>
      </c>
      <c r="U132" s="1676">
        <v>35</v>
      </c>
      <c r="V132" s="1676">
        <v>322</v>
      </c>
      <c r="W132" s="1676">
        <v>21</v>
      </c>
      <c r="X132" s="1676">
        <v>0</v>
      </c>
      <c r="Y132" s="1676">
        <v>0</v>
      </c>
      <c r="Z132" s="1676">
        <v>4</v>
      </c>
      <c r="AA132" s="1672">
        <f t="shared" ref="AA132:AA152" si="299">AD132*1000/D132</f>
      </c>
      <c r="AB132" s="1677" t="s">
        <v>1348</v>
      </c>
      <c r="AC132" s="1677" t="s">
        <v>1349</v>
      </c>
      <c r="AD132" s="1677">
        <v>2</v>
      </c>
    </row>
    <row r="133">
      <c r="A133" s="1667"/>
      <c r="B133" s="1687" t="s">
        <v>1326</v>
      </c>
      <c r="C133" s="1668" t="s">
        <v>1350</v>
      </c>
      <c r="D133" s="1669">
        <v>1033.3899999999999</v>
      </c>
      <c r="E133" s="1670">
        <v>0</v>
      </c>
      <c r="F133" s="1669">
        <v>0</v>
      </c>
      <c r="G133" s="1671">
        <f t="shared" si="328"/>
      </c>
      <c r="H133" s="1671">
        <f t="shared" si="10"/>
      </c>
      <c r="I133" s="1671">
        <f t="shared" si="68"/>
      </c>
      <c r="J133" s="1672">
        <f t="shared" si="98"/>
      </c>
      <c r="K133" s="1673">
        <f t="shared" si="127"/>
      </c>
      <c r="L133" s="1673">
        <f t="shared" si="156"/>
      </c>
      <c r="M133" s="1673">
        <f t="shared" si="185"/>
      </c>
      <c r="N133" s="1673">
        <f t="shared" si="271"/>
      </c>
      <c r="O133" s="1674">
        <f t="shared" si="357"/>
      </c>
      <c r="P133" s="1675">
        <v>0.0111</v>
      </c>
      <c r="Q133" s="1674">
        <v>29</v>
      </c>
      <c r="R133" s="1672">
        <f t="shared" si="39"/>
      </c>
      <c r="S133" s="1676">
        <v>51032</v>
      </c>
      <c r="T133" s="1676">
        <v>2760</v>
      </c>
      <c r="U133" s="1676">
        <v>7</v>
      </c>
      <c r="V133" s="1676">
        <v>3108</v>
      </c>
      <c r="W133" s="1676">
        <v>13</v>
      </c>
      <c r="X133" s="1676">
        <v>4</v>
      </c>
      <c r="Y133" s="1676">
        <v>0</v>
      </c>
      <c r="Z133" s="1676">
        <v>1</v>
      </c>
      <c r="AA133" s="1672">
        <f t="shared" si="299"/>
      </c>
      <c r="AB133" s="1677" t="s">
        <v>1348</v>
      </c>
      <c r="AC133" s="1677" t="s">
        <v>1349</v>
      </c>
      <c r="AD133" s="1677">
        <v>12</v>
      </c>
    </row>
    <row r="134">
      <c r="A134" s="1667"/>
      <c r="B134" s="1678" t="s">
        <v>1325</v>
      </c>
      <c r="C134" s="1678"/>
      <c r="D134" s="1679">
        <f>SUM(D132:D133)</f>
      </c>
      <c r="E134" s="1680">
        <f>SUM(E132:E133)</f>
      </c>
      <c r="F134" s="1679">
        <f>SUM(F132:F133)</f>
      </c>
      <c r="G134" s="1681">
        <f t="shared" si="328"/>
      </c>
      <c r="H134" s="1681">
        <f t="shared" si="10"/>
      </c>
      <c r="I134" s="1681">
        <f t="shared" si="68"/>
      </c>
      <c r="J134" s="1681">
        <f t="shared" si="98"/>
      </c>
      <c r="K134" s="1682">
        <f t="shared" si="127"/>
      </c>
      <c r="L134" s="1682">
        <f t="shared" si="156"/>
      </c>
      <c r="M134" s="1682">
        <f t="shared" si="185"/>
      </c>
      <c r="N134" s="1682">
        <f t="shared" si="271"/>
      </c>
      <c r="O134" s="1683">
        <f t="shared" si="357"/>
      </c>
      <c r="P134" s="1682">
        <f>AVERAGE(P132:P133)</f>
      </c>
      <c r="Q134" s="1679">
        <f>AVERAGE(Q132:Q133)</f>
      </c>
      <c r="R134" s="1681">
        <f t="shared" si="39"/>
      </c>
      <c r="S134" s="1684">
        <f>SUM(S132:S133)</f>
      </c>
      <c r="T134" s="1684">
        <f>SUM(T132:T133)</f>
      </c>
      <c r="U134" s="1684">
        <f>SUM(U132:U133)</f>
      </c>
      <c r="V134" s="1684">
        <f>SUM(V132:V133)</f>
      </c>
      <c r="W134" s="1684">
        <f>SUM(W132:W133)</f>
      </c>
      <c r="X134" s="1684">
        <f>SUM(X132:X133)</f>
      </c>
      <c r="Y134" s="1684">
        <f>SUM(Y132:Y133)</f>
      </c>
      <c r="Z134" s="1684">
        <f>SUM(Z132:Z133)</f>
      </c>
      <c r="AA134" s="1685">
        <f t="shared" si="299"/>
      </c>
      <c r="AB134" s="1686"/>
      <c r="AC134" s="1686"/>
      <c r="AD134" s="1684">
        <f>SUM(AD132:AD133)</f>
      </c>
    </row>
    <row r="135">
      <c r="A135" s="1667"/>
      <c r="B135" s="1668" t="s">
        <v>1318</v>
      </c>
      <c r="C135" s="1687" t="s">
        <v>1351</v>
      </c>
      <c r="D135" s="1669">
        <v>1590.46</v>
      </c>
      <c r="E135" s="1670">
        <v>0</v>
      </c>
      <c r="F135" s="1669">
        <v>0</v>
      </c>
      <c r="G135" s="1671">
        <f t="shared" si="328"/>
      </c>
      <c r="H135" s="1671">
        <f t="shared" si="10"/>
      </c>
      <c r="I135" s="1671">
        <f t="shared" si="68"/>
      </c>
      <c r="J135" s="1672">
        <f t="shared" si="98"/>
      </c>
      <c r="K135" s="1673">
        <f t="shared" si="127"/>
      </c>
      <c r="L135" s="1673">
        <f t="shared" si="156"/>
      </c>
      <c r="M135" s="1673">
        <f t="shared" si="185"/>
      </c>
      <c r="N135" s="1673">
        <f t="shared" si="271"/>
      </c>
      <c r="O135" s="1674">
        <f t="shared" si="357"/>
      </c>
      <c r="P135" s="1688">
        <v>0.0017</v>
      </c>
      <c r="Q135" s="1674">
        <v>34</v>
      </c>
      <c r="R135" s="1672">
        <f t="shared" si="39"/>
      </c>
      <c r="S135" s="1676">
        <v>129731</v>
      </c>
      <c r="T135" s="1676">
        <v>3042</v>
      </c>
      <c r="U135" s="1676">
        <v>38</v>
      </c>
      <c r="V135" s="1676">
        <v>2694</v>
      </c>
      <c r="W135" s="1676">
        <v>12</v>
      </c>
      <c r="X135" s="1676">
        <v>1</v>
      </c>
      <c r="Y135" s="1676">
        <v>0</v>
      </c>
      <c r="Z135" s="1676">
        <v>96</v>
      </c>
      <c r="AA135" s="1672">
        <f t="shared" si="299"/>
      </c>
      <c r="AB135" s="1677" t="s">
        <v>1348</v>
      </c>
      <c r="AC135" s="1677" t="s">
        <v>1349</v>
      </c>
      <c r="AD135" s="1677">
        <v>12</v>
      </c>
    </row>
    <row customHeight="true" ht="18.452380952380953" r="136">
      <c r="A136" s="1667"/>
      <c r="B136" s="1668" t="s">
        <v>1318</v>
      </c>
      <c r="C136" s="1687" t="s">
        <v>1352</v>
      </c>
      <c r="D136" s="1669">
        <v>261.22000000000025</v>
      </c>
      <c r="E136" s="1670">
        <v>0</v>
      </c>
      <c r="F136" s="1669">
        <v>0</v>
      </c>
      <c r="G136" s="1671">
        <f t="shared" si="328"/>
      </c>
      <c r="H136" s="1671">
        <f t="shared" si="10"/>
      </c>
      <c r="I136" s="1671">
        <f t="shared" si="68"/>
      </c>
      <c r="J136" s="1672">
        <f t="shared" si="98"/>
      </c>
      <c r="K136" s="1673">
        <f t="shared" si="127"/>
      </c>
      <c r="L136" s="1673">
        <f t="shared" si="156"/>
      </c>
      <c r="M136" s="1673">
        <f t="shared" si="185"/>
      </c>
      <c r="N136" s="1673">
        <f t="shared" si="271"/>
      </c>
      <c r="O136" s="1674">
        <f t="shared" si="357"/>
      </c>
      <c r="P136" s="1688">
        <v>0.0005</v>
      </c>
      <c r="Q136" s="1676">
        <v>37</v>
      </c>
      <c r="R136" s="1672">
        <f t="shared" si="39"/>
      </c>
      <c r="S136" s="1676">
        <v>10727</v>
      </c>
      <c r="T136" s="1676">
        <v>288</v>
      </c>
      <c r="U136" s="1676">
        <v>7</v>
      </c>
      <c r="V136" s="1676">
        <v>280</v>
      </c>
      <c r="W136" s="1676">
        <v>1</v>
      </c>
      <c r="X136" s="1676">
        <v>0</v>
      </c>
      <c r="Y136" s="1676">
        <v>0</v>
      </c>
      <c r="Z136" s="1676">
        <v>0</v>
      </c>
      <c r="AA136" s="1672">
        <f t="shared" si="299"/>
      </c>
      <c r="AB136" s="1677" t="s">
        <v>1348</v>
      </c>
      <c r="AC136" s="1677" t="s">
        <v>1349</v>
      </c>
      <c r="AD136" s="1677">
        <v>1</v>
      </c>
    </row>
    <row r="137">
      <c r="A137" s="1667"/>
      <c r="B137" s="1668" t="s">
        <v>1318</v>
      </c>
      <c r="C137" s="1687" t="s">
        <v>1353</v>
      </c>
      <c r="D137" s="1669">
        <v>1648</v>
      </c>
      <c r="E137" s="1670">
        <v>0</v>
      </c>
      <c r="F137" s="1669">
        <v>0</v>
      </c>
      <c r="G137" s="1689">
        <f t="shared" si="328"/>
      </c>
      <c r="H137" s="1689">
        <f t="shared" si="10"/>
      </c>
      <c r="I137" s="1689">
        <f t="shared" si="68"/>
      </c>
      <c r="J137" s="1690">
        <f t="shared" si="98"/>
      </c>
      <c r="K137" s="1691">
        <f t="shared" si="127"/>
      </c>
      <c r="L137" s="1691">
        <f t="shared" si="156"/>
      </c>
      <c r="M137" s="1691">
        <f t="shared" si="185"/>
      </c>
      <c r="N137" s="1691">
        <f t="shared" si="271"/>
      </c>
      <c r="O137" s="1674">
        <f t="shared" si="357"/>
      </c>
      <c r="P137" s="1688">
        <v>0.0008</v>
      </c>
      <c r="Q137" s="1676">
        <v>29</v>
      </c>
      <c r="R137" s="1690">
        <f t="shared" si="39"/>
      </c>
      <c r="S137" s="1676">
        <v>59474</v>
      </c>
      <c r="T137" s="1676">
        <v>3411</v>
      </c>
      <c r="U137" s="1676">
        <v>9</v>
      </c>
      <c r="V137" s="1676">
        <v>2395</v>
      </c>
      <c r="W137" s="1676">
        <v>2</v>
      </c>
      <c r="X137" s="1676">
        <v>0</v>
      </c>
      <c r="Y137" s="1676">
        <v>0</v>
      </c>
      <c r="Z137" s="1676">
        <v>0</v>
      </c>
      <c r="AA137" s="1672">
        <f t="shared" si="299"/>
      </c>
      <c r="AB137" s="1677" t="s">
        <v>1348</v>
      </c>
      <c r="AC137" s="1677" t="s">
        <v>1349</v>
      </c>
      <c r="AD137" s="1677">
        <v>2</v>
      </c>
    </row>
    <row r="138">
      <c r="A138" s="1667"/>
      <c r="B138" s="1668" t="s">
        <v>1318</v>
      </c>
      <c r="C138" s="1687" t="s">
        <v>1354</v>
      </c>
      <c r="D138" s="1669">
        <v>1585.4399999999996</v>
      </c>
      <c r="E138" s="1670">
        <v>0</v>
      </c>
      <c r="F138" s="1669">
        <v>0</v>
      </c>
      <c r="G138" s="1689">
        <f t="shared" si="328"/>
      </c>
      <c r="H138" s="1689">
        <f t="shared" si="10"/>
      </c>
      <c r="I138" s="1689">
        <f t="shared" si="68"/>
      </c>
      <c r="J138" s="1690">
        <f t="shared" si="98"/>
      </c>
      <c r="K138" s="1691">
        <f t="shared" si="127"/>
      </c>
      <c r="L138" s="1691">
        <f t="shared" si="156"/>
      </c>
      <c r="M138" s="1691">
        <f t="shared" si="185"/>
      </c>
      <c r="N138" s="1691">
        <f t="shared" si="271"/>
      </c>
      <c r="O138" s="1674">
        <f t="shared" si="357"/>
      </c>
      <c r="P138" s="1688">
        <v>0</v>
      </c>
      <c r="Q138" s="1676">
        <v>32</v>
      </c>
      <c r="R138" s="1690">
        <f t="shared" si="39"/>
      </c>
      <c r="S138" s="1676">
        <v>91401</v>
      </c>
      <c r="T138" s="1676">
        <v>2882</v>
      </c>
      <c r="U138" s="1676">
        <v>1</v>
      </c>
      <c r="V138" s="1676">
        <v>2599</v>
      </c>
      <c r="W138" s="1676">
        <v>2</v>
      </c>
      <c r="X138" s="1676">
        <v>0</v>
      </c>
      <c r="Y138" s="1676">
        <v>0</v>
      </c>
      <c r="Z138" s="1676">
        <v>93</v>
      </c>
      <c r="AA138" s="1672">
        <f t="shared" si="299"/>
      </c>
      <c r="AB138" s="1677" t="s">
        <v>1348</v>
      </c>
      <c r="AC138" s="1677" t="s">
        <v>1349</v>
      </c>
      <c r="AD138" s="1677">
        <v>3</v>
      </c>
    </row>
    <row r="139">
      <c r="A139" s="1667"/>
      <c r="B139" s="1678" t="s">
        <v>1325</v>
      </c>
      <c r="C139" s="1678"/>
      <c r="D139" s="1679">
        <f>SUM(D135:D138)</f>
      </c>
      <c r="E139" s="1679">
        <f>SUM(E135:E138)</f>
      </c>
      <c r="F139" s="1679">
        <f>SUM(F135:F138)</f>
      </c>
      <c r="G139" s="1681">
        <f t="shared" si="328"/>
      </c>
      <c r="H139" s="1681">
        <f t="shared" si="10"/>
      </c>
      <c r="I139" s="1681">
        <f t="shared" si="68"/>
      </c>
      <c r="J139" s="1681">
        <f t="shared" si="98"/>
      </c>
      <c r="K139" s="1682">
        <f t="shared" si="127"/>
      </c>
      <c r="L139" s="1682">
        <f t="shared" si="156"/>
      </c>
      <c r="M139" s="1682">
        <f t="shared" si="185"/>
      </c>
      <c r="N139" s="1682">
        <f t="shared" si="271"/>
      </c>
      <c r="O139" s="1683">
        <f t="shared" si="357"/>
      </c>
      <c r="P139" s="1682">
        <f>AVERAGE(P135:P138)</f>
      </c>
      <c r="Q139" s="1679">
        <f>AVERAGE(Q135:Q138)</f>
      </c>
      <c r="R139" s="1679">
        <f t="shared" si="39"/>
      </c>
      <c r="S139" s="1683">
        <f>SUM(S135:S138)</f>
      </c>
      <c r="T139" s="1683">
        <f>SUM(T135:T138)</f>
      </c>
      <c r="U139" s="1683">
        <f>SUM(U135:U138)</f>
      </c>
      <c r="V139" s="1683">
        <f>SUM(V135:V138)</f>
      </c>
      <c r="W139" s="1683">
        <f>SUM(W135:W138)</f>
      </c>
      <c r="X139" s="1683">
        <f>SUM(X135:X138)</f>
      </c>
      <c r="Y139" s="1683">
        <f>SUM(Y135:Y138)</f>
      </c>
      <c r="Z139" s="1683">
        <f>SUM(Z135:Z138)</f>
      </c>
      <c r="AA139" s="1685">
        <f t="shared" si="299"/>
      </c>
      <c r="AB139" s="1686"/>
      <c r="AC139" s="1686"/>
      <c r="AD139" s="1692">
        <f>SUM(AD135:AD138)</f>
      </c>
    </row>
    <row customHeight="true" ht="18.452380952380953" r="140">
      <c r="A140" s="1667"/>
      <c r="B140" s="1687" t="s">
        <v>1326</v>
      </c>
      <c r="C140" s="1687" t="s">
        <v>1355</v>
      </c>
      <c r="D140" s="1703">
        <v>2009.0600000000009</v>
      </c>
      <c r="E140" s="1704">
        <v>2</v>
      </c>
      <c r="F140" s="1669">
        <f t="shared" ref="F140:F144" si="204">E140*2000*1.2</f>
      </c>
      <c r="G140" s="1689">
        <f t="shared" si="328"/>
      </c>
      <c r="H140" s="1689">
        <f t="shared" si="10"/>
      </c>
      <c r="I140" s="1689">
        <f t="shared" si="68"/>
      </c>
      <c r="J140" s="1690">
        <f t="shared" si="98"/>
      </c>
      <c r="K140" s="1691">
        <f t="shared" si="127"/>
      </c>
      <c r="L140" s="1691">
        <f t="shared" si="156"/>
      </c>
      <c r="M140" s="1691">
        <f t="shared" si="185"/>
      </c>
      <c r="N140" s="1691">
        <f t="shared" si="271"/>
      </c>
      <c r="O140" s="1705">
        <f t="shared" si="357"/>
      </c>
      <c r="P140" s="1688">
        <v>0.0309</v>
      </c>
      <c r="Q140" s="1676">
        <v>50</v>
      </c>
      <c r="R140" s="1690">
        <f t="shared" si="39"/>
      </c>
      <c r="S140" s="1705">
        <v>17200</v>
      </c>
      <c r="T140" s="1705">
        <v>407</v>
      </c>
      <c r="U140" s="1705">
        <v>79</v>
      </c>
      <c r="V140" s="1705">
        <v>409</v>
      </c>
      <c r="W140" s="1705">
        <v>47</v>
      </c>
      <c r="X140" s="1705">
        <v>3</v>
      </c>
      <c r="Y140" s="1705">
        <v>1</v>
      </c>
      <c r="Z140" s="1705">
        <v>12</v>
      </c>
      <c r="AA140" s="1690">
        <f t="shared" si="299"/>
      </c>
      <c r="AB140" s="1677" t="s">
        <v>1348</v>
      </c>
      <c r="AC140" s="1677" t="s">
        <v>1349</v>
      </c>
      <c r="AD140" s="1706">
        <v>22</v>
      </c>
    </row>
    <row customHeight="true" ht="18.452380952380953" r="141">
      <c r="A141" s="1667"/>
      <c r="B141" s="1687" t="s">
        <v>1326</v>
      </c>
      <c r="C141" s="1668" t="s">
        <v>1319</v>
      </c>
      <c r="D141" s="1703">
        <v>2046.71</v>
      </c>
      <c r="E141" s="1704">
        <v>1</v>
      </c>
      <c r="F141" s="1669">
        <f t="shared" si="204"/>
      </c>
      <c r="G141" s="1689">
        <f t="shared" si="328"/>
      </c>
      <c r="H141" s="1689">
        <f t="shared" si="10"/>
      </c>
      <c r="I141" s="1689">
        <f t="shared" si="68"/>
      </c>
      <c r="J141" s="1690">
        <f t="shared" si="98"/>
      </c>
      <c r="K141" s="1691">
        <f t="shared" si="127"/>
      </c>
      <c r="L141" s="1691">
        <f t="shared" si="156"/>
      </c>
      <c r="M141" s="1691">
        <f t="shared" si="185"/>
      </c>
      <c r="N141" s="1691">
        <f t="shared" si="271"/>
      </c>
      <c r="O141" s="1705">
        <f t="shared" si="357"/>
      </c>
      <c r="P141" s="1688">
        <v>0.0349</v>
      </c>
      <c r="Q141" s="1676">
        <v>47</v>
      </c>
      <c r="R141" s="1690">
        <f t="shared" si="39"/>
      </c>
      <c r="S141" s="1705">
        <v>17282</v>
      </c>
      <c r="T141" s="1705">
        <v>494</v>
      </c>
      <c r="U141" s="1705">
        <v>75</v>
      </c>
      <c r="V141" s="1705">
        <v>513</v>
      </c>
      <c r="W141" s="1705">
        <v>74</v>
      </c>
      <c r="X141" s="1705">
        <v>4</v>
      </c>
      <c r="Y141" s="1705">
        <v>3</v>
      </c>
      <c r="Z141" s="1705">
        <v>22</v>
      </c>
      <c r="AA141" s="1690">
        <f t="shared" si="299"/>
      </c>
      <c r="AB141" s="1677" t="s">
        <v>1348</v>
      </c>
      <c r="AC141" s="1677" t="s">
        <v>1349</v>
      </c>
      <c r="AD141" s="1707">
        <v>31</v>
      </c>
    </row>
    <row customHeight="true" ht="18.98699904637191" r="142">
      <c r="A142" s="1667"/>
      <c r="B142" s="1687" t="s">
        <v>1326</v>
      </c>
      <c r="C142" s="1668" t="s">
        <v>1322</v>
      </c>
      <c r="D142" s="1703">
        <v>2221.04</v>
      </c>
      <c r="E142" s="1704">
        <v>3</v>
      </c>
      <c r="F142" s="1669">
        <f t="shared" si="204"/>
      </c>
      <c r="G142" s="1689">
        <f t="shared" si="328"/>
      </c>
      <c r="H142" s="1689">
        <f t="shared" si="10"/>
      </c>
      <c r="I142" s="1689">
        <f t="shared" si="68"/>
      </c>
      <c r="J142" s="1690">
        <f t="shared" si="98"/>
      </c>
      <c r="K142" s="1691">
        <f t="shared" si="127"/>
      </c>
      <c r="L142" s="1691">
        <f t="shared" si="156"/>
      </c>
      <c r="M142" s="1691">
        <f t="shared" si="185"/>
      </c>
      <c r="N142" s="1691">
        <f t="shared" si="271"/>
      </c>
      <c r="O142" s="1705">
        <f t="shared" si="357"/>
      </c>
      <c r="P142" s="1688">
        <v>0.0226</v>
      </c>
      <c r="Q142" s="1676">
        <v>46</v>
      </c>
      <c r="R142" s="1690">
        <f t="shared" si="39"/>
      </c>
      <c r="S142" s="1705">
        <v>18363</v>
      </c>
      <c r="T142" s="1705">
        <v>472</v>
      </c>
      <c r="U142" s="1705">
        <v>74</v>
      </c>
      <c r="V142" s="1705">
        <v>515</v>
      </c>
      <c r="W142" s="1705">
        <v>45</v>
      </c>
      <c r="X142" s="1705">
        <v>6</v>
      </c>
      <c r="Y142" s="1705">
        <v>2</v>
      </c>
      <c r="Z142" s="1705">
        <v>16</v>
      </c>
      <c r="AA142" s="1690">
        <f t="shared" si="299"/>
      </c>
      <c r="AB142" s="1677" t="s">
        <v>1348</v>
      </c>
      <c r="AC142" s="1708" t="s">
        <v>1340</v>
      </c>
      <c r="AD142" s="1706">
        <v>26</v>
      </c>
    </row>
    <row customHeight="true" ht="18.452380952380953" r="143">
      <c r="A143" s="1667"/>
      <c r="B143" s="1687" t="s">
        <v>1326</v>
      </c>
      <c r="C143" s="1668" t="s">
        <v>1323</v>
      </c>
      <c r="D143" s="1709">
        <v>2709.25</v>
      </c>
      <c r="E143" s="1704">
        <v>3</v>
      </c>
      <c r="F143" s="1669">
        <f t="shared" si="204"/>
      </c>
      <c r="G143" s="1689">
        <f t="shared" si="328"/>
      </c>
      <c r="H143" s="1689">
        <f t="shared" si="10"/>
      </c>
      <c r="I143" s="1689">
        <f t="shared" si="68"/>
      </c>
      <c r="J143" s="1690">
        <f t="shared" si="98"/>
      </c>
      <c r="K143" s="1691">
        <f t="shared" si="127"/>
      </c>
      <c r="L143" s="1691">
        <f t="shared" si="156"/>
      </c>
      <c r="M143" s="1691">
        <f t="shared" si="185"/>
      </c>
      <c r="N143" s="1691">
        <f t="shared" si="271"/>
      </c>
      <c r="O143" s="1705">
        <f t="shared" si="357"/>
      </c>
      <c r="P143" s="1688">
        <v>0.0307</v>
      </c>
      <c r="Q143" s="1676">
        <v>43</v>
      </c>
      <c r="R143" s="1690">
        <f t="shared" si="39"/>
      </c>
      <c r="S143" s="1705">
        <v>22920</v>
      </c>
      <c r="T143" s="1705">
        <v>699</v>
      </c>
      <c r="U143" s="1705">
        <v>96</v>
      </c>
      <c r="V143" s="1705">
        <v>757</v>
      </c>
      <c r="W143" s="1705">
        <v>89</v>
      </c>
      <c r="X143" s="1705">
        <v>7</v>
      </c>
      <c r="Y143" s="1705">
        <v>2</v>
      </c>
      <c r="Z143" s="1705">
        <v>18</v>
      </c>
      <c r="AA143" s="1690">
        <f t="shared" si="299"/>
      </c>
      <c r="AB143" s="1677" t="s">
        <v>1348</v>
      </c>
      <c r="AC143" s="1708" t="s">
        <v>1340</v>
      </c>
      <c r="AD143" s="1706">
        <v>32</v>
      </c>
    </row>
    <row customHeight="true" ht="18.452380952380953" r="144">
      <c r="A144" s="1667"/>
      <c r="B144" s="1687" t="s">
        <v>1326</v>
      </c>
      <c r="C144" s="1668" t="s">
        <v>1324</v>
      </c>
      <c r="D144" s="1703">
        <v>4826.03</v>
      </c>
      <c r="E144" s="1704">
        <v>5</v>
      </c>
      <c r="F144" s="1669">
        <f t="shared" si="204"/>
      </c>
      <c r="G144" s="1689">
        <f t="shared" si="328"/>
      </c>
      <c r="H144" s="1689">
        <f t="shared" si="10"/>
      </c>
      <c r="I144" s="1689">
        <f t="shared" si="68"/>
      </c>
      <c r="J144" s="1690">
        <f t="shared" si="98"/>
      </c>
      <c r="K144" s="1691">
        <f t="shared" si="127"/>
      </c>
      <c r="L144" s="1691">
        <f t="shared" si="156"/>
      </c>
      <c r="M144" s="1691">
        <f t="shared" si="185"/>
      </c>
      <c r="N144" s="1691">
        <f t="shared" si="271"/>
      </c>
      <c r="O144" s="1705">
        <f t="shared" si="357"/>
      </c>
      <c r="P144" s="1688">
        <v>0.0444</v>
      </c>
      <c r="Q144" s="1676">
        <v>44</v>
      </c>
      <c r="R144" s="1690">
        <f t="shared" si="39"/>
      </c>
      <c r="S144" s="1705">
        <v>37815</v>
      </c>
      <c r="T144" s="1705">
        <v>950</v>
      </c>
      <c r="U144" s="1705">
        <v>148</v>
      </c>
      <c r="V144" s="1705">
        <v>1007</v>
      </c>
      <c r="W144" s="1705">
        <v>119</v>
      </c>
      <c r="X144" s="1705">
        <v>9</v>
      </c>
      <c r="Y144" s="1705">
        <v>4</v>
      </c>
      <c r="Z144" s="1705">
        <v>33</v>
      </c>
      <c r="AA144" s="1690">
        <f t="shared" si="299"/>
      </c>
      <c r="AB144" s="1677" t="s">
        <v>1348</v>
      </c>
      <c r="AC144" s="1708" t="s">
        <v>1340</v>
      </c>
      <c r="AD144" s="1706">
        <v>44</v>
      </c>
    </row>
    <row customHeight="true" ht="18.452380952380953" r="145">
      <c r="A145" s="1667"/>
      <c r="B145" s="1678" t="s">
        <v>1325</v>
      </c>
      <c r="C145" s="1678"/>
      <c r="D145" s="1679">
        <f>SUM(D140:D144)</f>
      </c>
      <c r="E145" s="1679">
        <f>SUM(E140:E144)</f>
      </c>
      <c r="F145" s="1679">
        <f>SUM(F140:F144)</f>
      </c>
      <c r="G145" s="1681">
        <f t="shared" si="328"/>
      </c>
      <c r="H145" s="1681">
        <f t="shared" si="10"/>
      </c>
      <c r="I145" s="1681">
        <f t="shared" si="68"/>
      </c>
      <c r="J145" s="1681">
        <f t="shared" si="98"/>
      </c>
      <c r="K145" s="1682">
        <f t="shared" si="127"/>
      </c>
      <c r="L145" s="1682">
        <f t="shared" si="156"/>
      </c>
      <c r="M145" s="1682">
        <f t="shared" si="185"/>
      </c>
      <c r="N145" s="1682">
        <f t="shared" si="271"/>
      </c>
      <c r="O145" s="1683">
        <f t="shared" si="357"/>
      </c>
      <c r="P145" s="1682">
        <f>AVERAGE(P140:P144)</f>
      </c>
      <c r="Q145" s="1679">
        <f>AVERAGE(Q140:Q144)</f>
      </c>
      <c r="R145" s="1679">
        <f t="shared" si="39"/>
      </c>
      <c r="S145" s="1683">
        <f>SUM(S140:S144)</f>
      </c>
      <c r="T145" s="1683">
        <f>SUM(T140:T144)</f>
      </c>
      <c r="U145" s="1683">
        <f>SUM(U140:U144)</f>
      </c>
      <c r="V145" s="1683">
        <f>SUM(V140:V144)</f>
      </c>
      <c r="W145" s="1683">
        <f>SUM(W140:W144)</f>
      </c>
      <c r="X145" s="1683">
        <f>SUM(X140:X144)</f>
      </c>
      <c r="Y145" s="1683">
        <f>SUM(Y140:Y144)</f>
      </c>
      <c r="Z145" s="1683">
        <f>SUM(Z140:Z144)</f>
      </c>
      <c r="AA145" s="1685">
        <f t="shared" si="299"/>
      </c>
      <c r="AB145" s="1686"/>
      <c r="AC145" s="1686"/>
      <c r="AD145" s="1692">
        <f>SUM(AD140:AD144)</f>
      </c>
    </row>
    <row customHeight="true" ht="18.452380952380953" r="146">
      <c r="A146" s="1667"/>
      <c r="B146" s="1710" t="s">
        <v>1333</v>
      </c>
      <c r="C146" s="1687" t="s">
        <v>1327</v>
      </c>
      <c r="D146" s="1703">
        <v>4768.39</v>
      </c>
      <c r="E146" s="1704">
        <v>4</v>
      </c>
      <c r="F146" s="1669">
        <f t="shared" ref="F146:F150" si="205">E146*2000*1.2</f>
      </c>
      <c r="G146" s="1689">
        <f t="shared" si="328"/>
      </c>
      <c r="H146" s="1689">
        <f t="shared" si="10"/>
      </c>
      <c r="I146" s="1689">
        <f t="shared" si="68"/>
      </c>
      <c r="J146" s="1690">
        <f t="shared" si="98"/>
      </c>
      <c r="K146" s="1691">
        <f t="shared" si="127"/>
      </c>
      <c r="L146" s="1691">
        <f t="shared" si="156"/>
      </c>
      <c r="M146" s="1691">
        <f t="shared" si="185"/>
      </c>
      <c r="N146" s="1691">
        <f t="shared" si="271"/>
      </c>
      <c r="O146" s="1705">
        <f t="shared" si="357"/>
      </c>
      <c r="P146" s="1688">
        <v>0.0576</v>
      </c>
      <c r="Q146" s="1676">
        <v>44</v>
      </c>
      <c r="R146" s="1690">
        <f t="shared" si="39"/>
      </c>
      <c r="S146" s="1705">
        <v>31279</v>
      </c>
      <c r="T146" s="1705">
        <v>1152</v>
      </c>
      <c r="U146" s="1705">
        <v>167</v>
      </c>
      <c r="V146" s="1705">
        <v>1196</v>
      </c>
      <c r="W146" s="1705">
        <v>130</v>
      </c>
      <c r="X146" s="1705">
        <v>5</v>
      </c>
      <c r="Y146" s="1705">
        <v>5</v>
      </c>
      <c r="Z146" s="1705">
        <v>34</v>
      </c>
      <c r="AA146" s="1690">
        <f t="shared" si="299"/>
      </c>
      <c r="AB146" s="1677" t="s">
        <v>1348</v>
      </c>
      <c r="AC146" s="1708" t="s">
        <v>1340</v>
      </c>
      <c r="AD146" s="1706">
        <v>50</v>
      </c>
    </row>
    <row customHeight="true" ht="18.452380952380953" r="147">
      <c r="A147" s="1667"/>
      <c r="B147" s="1710" t="s">
        <v>1333</v>
      </c>
      <c r="C147" s="1687" t="s">
        <v>1328</v>
      </c>
      <c r="D147" s="1703">
        <v>1405.19</v>
      </c>
      <c r="E147" s="1704">
        <v>0</v>
      </c>
      <c r="F147" s="1669">
        <f t="shared" si="205"/>
      </c>
      <c r="G147" s="1689">
        <f t="shared" si="328"/>
      </c>
      <c r="H147" s="1689">
        <f t="shared" si="10"/>
      </c>
      <c r="I147" s="1689">
        <f t="shared" si="68"/>
      </c>
      <c r="J147" s="1690">
        <f t="shared" si="98"/>
      </c>
      <c r="K147" s="1691">
        <f t="shared" si="127"/>
      </c>
      <c r="L147" s="1691">
        <f t="shared" si="156"/>
      </c>
      <c r="M147" s="1691">
        <f t="shared" si="185"/>
      </c>
      <c r="N147" s="1691">
        <f t="shared" si="271"/>
      </c>
      <c r="O147" s="1705">
        <f t="shared" si="357"/>
      </c>
      <c r="P147" s="1688">
        <v>0.0195</v>
      </c>
      <c r="Q147" s="1676">
        <v>41</v>
      </c>
      <c r="R147" s="1690">
        <f t="shared" si="39"/>
      </c>
      <c r="S147" s="1705">
        <v>15993</v>
      </c>
      <c r="T147" s="1705">
        <v>910</v>
      </c>
      <c r="U147" s="1705">
        <v>62</v>
      </c>
      <c r="V147" s="1705">
        <v>968</v>
      </c>
      <c r="W147" s="1705">
        <v>22</v>
      </c>
      <c r="X147" s="1705">
        <v>0</v>
      </c>
      <c r="Y147" s="1705">
        <v>0</v>
      </c>
      <c r="Z147" s="1705">
        <v>5</v>
      </c>
      <c r="AA147" s="1690">
        <f t="shared" si="299"/>
      </c>
      <c r="AB147" s="1677" t="s">
        <v>1348</v>
      </c>
      <c r="AC147" s="1708" t="s">
        <v>1340</v>
      </c>
      <c r="AD147" s="1706">
        <v>15</v>
      </c>
    </row>
    <row customHeight="true" ht="18.452380952380953" r="148">
      <c r="A148" s="1667"/>
      <c r="B148" s="1710" t="s">
        <v>1333</v>
      </c>
      <c r="C148" s="1687" t="s">
        <v>1329</v>
      </c>
      <c r="D148" s="1703">
        <v>3281.3</v>
      </c>
      <c r="E148" s="1704">
        <v>2</v>
      </c>
      <c r="F148" s="1669">
        <f t="shared" si="205"/>
      </c>
      <c r="G148" s="1689">
        <f t="shared" si="328"/>
      </c>
      <c r="H148" s="1689">
        <f t="shared" si="10"/>
      </c>
      <c r="I148" s="1689">
        <f t="shared" si="68"/>
      </c>
      <c r="J148" s="1690">
        <f t="shared" si="98"/>
      </c>
      <c r="K148" s="1691">
        <f t="shared" si="127"/>
      </c>
      <c r="L148" s="1691">
        <f t="shared" si="156"/>
      </c>
      <c r="M148" s="1691">
        <f t="shared" si="185"/>
      </c>
      <c r="N148" s="1691">
        <f t="shared" si="271"/>
      </c>
      <c r="O148" s="1705">
        <f t="shared" si="357"/>
      </c>
      <c r="P148" s="1688">
        <v>0.0199</v>
      </c>
      <c r="Q148" s="1676">
        <v>37</v>
      </c>
      <c r="R148" s="1690">
        <f t="shared" si="39"/>
      </c>
      <c r="S148" s="1705">
        <v>26904</v>
      </c>
      <c r="T148" s="1705">
        <v>1586</v>
      </c>
      <c r="U148" s="1705">
        <v>78</v>
      </c>
      <c r="V148" s="1705">
        <v>1706</v>
      </c>
      <c r="W148" s="1705">
        <v>73</v>
      </c>
      <c r="X148" s="1705">
        <v>3</v>
      </c>
      <c r="Y148" s="1705">
        <v>1</v>
      </c>
      <c r="Z148" s="1705">
        <v>19</v>
      </c>
      <c r="AA148" s="1690">
        <f t="shared" si="299"/>
      </c>
      <c r="AB148" s="1677" t="s">
        <v>1348</v>
      </c>
      <c r="AC148" s="1708" t="s">
        <v>1340</v>
      </c>
      <c r="AD148" s="1706">
        <v>20</v>
      </c>
    </row>
    <row customHeight="true" ht="18.452380952380953" r="149">
      <c r="A149" s="1667"/>
      <c r="B149" s="1710" t="s">
        <v>1333</v>
      </c>
      <c r="C149" s="1687" t="s">
        <v>1330</v>
      </c>
      <c r="D149" s="1703">
        <v>2548.14</v>
      </c>
      <c r="E149" s="1704">
        <v>1</v>
      </c>
      <c r="F149" s="1669">
        <f t="shared" si="205"/>
      </c>
      <c r="G149" s="1689">
        <f t="shared" si="328"/>
      </c>
      <c r="H149" s="1689">
        <f t="shared" si="10"/>
      </c>
      <c r="I149" s="1689">
        <f t="shared" si="68"/>
      </c>
      <c r="J149" s="1690">
        <f t="shared" si="98"/>
      </c>
      <c r="K149" s="1691">
        <f t="shared" si="127"/>
      </c>
      <c r="L149" s="1691">
        <f t="shared" si="156"/>
      </c>
      <c r="M149" s="1691">
        <f t="shared" si="185"/>
      </c>
      <c r="N149" s="1691">
        <f t="shared" si="271"/>
      </c>
      <c r="O149" s="1705">
        <f t="shared" si="357"/>
      </c>
      <c r="P149" s="1688">
        <v>0.0212</v>
      </c>
      <c r="Q149" s="1676">
        <v>36</v>
      </c>
      <c r="R149" s="1690">
        <f t="shared" si="39"/>
      </c>
      <c r="S149" s="1705">
        <v>24767</v>
      </c>
      <c r="T149" s="1705">
        <v>1183</v>
      </c>
      <c r="U149" s="1705">
        <v>84</v>
      </c>
      <c r="V149" s="1705">
        <v>1301</v>
      </c>
      <c r="W149" s="1705">
        <v>52</v>
      </c>
      <c r="X149" s="1705">
        <v>6</v>
      </c>
      <c r="Y149" s="1705">
        <v>0</v>
      </c>
      <c r="Z149" s="1705">
        <v>19</v>
      </c>
      <c r="AA149" s="1690">
        <f t="shared" si="299"/>
      </c>
      <c r="AB149" s="1677" t="s">
        <v>1348</v>
      </c>
      <c r="AC149" s="1708" t="s">
        <v>1340</v>
      </c>
      <c r="AD149" s="1706">
        <v>19</v>
      </c>
    </row>
    <row customHeight="true" ht="18.452380952380953" r="150">
      <c r="A150" s="1667"/>
      <c r="B150" s="1710" t="s">
        <v>1333</v>
      </c>
      <c r="C150" s="1687" t="s">
        <v>1356</v>
      </c>
      <c r="D150" s="1703">
        <v>1029.29</v>
      </c>
      <c r="E150" s="1704">
        <v>2</v>
      </c>
      <c r="F150" s="1669">
        <f t="shared" si="205"/>
      </c>
      <c r="G150" s="1689">
        <f t="shared" si="328"/>
      </c>
      <c r="H150" s="1689">
        <f t="shared" si="10"/>
      </c>
      <c r="I150" s="1689">
        <f t="shared" si="68"/>
      </c>
      <c r="J150" s="1690">
        <f t="shared" si="98"/>
      </c>
      <c r="K150" s="1691">
        <f t="shared" si="127"/>
      </c>
      <c r="L150" s="1691">
        <f t="shared" si="156"/>
      </c>
      <c r="M150" s="1691">
        <f t="shared" si="185"/>
      </c>
      <c r="N150" s="1691">
        <f t="shared" si="271"/>
      </c>
      <c r="O150" s="1705">
        <f t="shared" si="357"/>
      </c>
      <c r="P150" s="1688">
        <v>0.0757</v>
      </c>
      <c r="Q150" s="1676">
        <v>38</v>
      </c>
      <c r="R150" s="1690">
        <f t="shared" si="39"/>
      </c>
      <c r="S150" s="1705">
        <v>12019</v>
      </c>
      <c r="T150" s="1705">
        <v>452</v>
      </c>
      <c r="U150" s="1705">
        <v>76</v>
      </c>
      <c r="V150" s="1705">
        <v>493</v>
      </c>
      <c r="W150" s="1705">
        <v>36</v>
      </c>
      <c r="X150" s="1705">
        <v>5</v>
      </c>
      <c r="Y150" s="1705">
        <v>0</v>
      </c>
      <c r="Z150" s="1705">
        <v>22</v>
      </c>
      <c r="AA150" s="1690">
        <f t="shared" si="299"/>
      </c>
      <c r="AB150" s="1677" t="s">
        <v>1348</v>
      </c>
      <c r="AC150" s="1708" t="s">
        <v>1340</v>
      </c>
      <c r="AD150" s="1706">
        <v>14</v>
      </c>
    </row>
    <row customHeight="true" ht="18.452380952380953" r="151">
      <c r="A151" s="1667"/>
      <c r="B151" s="1678" t="s">
        <v>1325</v>
      </c>
      <c r="C151" s="1678"/>
      <c r="D151" s="1679">
        <f>SUM(D146:D150)</f>
      </c>
      <c r="E151" s="1679">
        <f>SUM(E146:E150)</f>
      </c>
      <c r="F151" s="1679">
        <f>SUM(F146:F150)</f>
      </c>
      <c r="G151" s="1681">
        <f t="shared" si="328"/>
      </c>
      <c r="H151" s="1681">
        <f t="shared" si="10"/>
      </c>
      <c r="I151" s="1681">
        <f t="shared" si="68"/>
      </c>
      <c r="J151" s="1681">
        <f t="shared" si="98"/>
      </c>
      <c r="K151" s="1682">
        <f t="shared" si="127"/>
      </c>
      <c r="L151" s="1682">
        <f t="shared" si="156"/>
      </c>
      <c r="M151" s="1682">
        <f t="shared" si="185"/>
      </c>
      <c r="N151" s="1682">
        <f t="shared" si="271"/>
      </c>
      <c r="O151" s="1683">
        <f t="shared" si="357"/>
      </c>
      <c r="P151" s="1682">
        <f>AVERAGE(P146:P150)</f>
      </c>
      <c r="Q151" s="1679">
        <f>AVERAGE(Q146:Q150)</f>
      </c>
      <c r="R151" s="1679">
        <f t="shared" si="39"/>
      </c>
      <c r="S151" s="1692">
        <f>SUM(S146:S150)</f>
      </c>
      <c r="T151" s="1692">
        <f>SUM(T146:T150)</f>
      </c>
      <c r="U151" s="1692">
        <f>SUM(U146:U150)</f>
      </c>
      <c r="V151" s="1692">
        <f>SUM(V146:V150)</f>
      </c>
      <c r="W151" s="1692">
        <f>SUM(W146:W150)</f>
      </c>
      <c r="X151" s="1692">
        <f>SUM(X146:X150)</f>
      </c>
      <c r="Y151" s="1692">
        <f>SUM(Y146:Y150)</f>
      </c>
      <c r="Z151" s="1692">
        <f>SUM(Z146:Z150)</f>
      </c>
      <c r="AA151" s="1685">
        <f t="shared" si="299"/>
      </c>
      <c r="AB151" s="1686"/>
      <c r="AC151" s="1686"/>
      <c r="AD151" s="1692">
        <f>SUM(AD146:AD150)</f>
      </c>
    </row>
    <row r="152">
      <c r="A152" s="1667"/>
      <c r="B152" s="1693" t="s">
        <v>1331</v>
      </c>
      <c r="C152" s="1693"/>
      <c r="D152" s="1694">
        <f>D139+D134+D145+D151</f>
      </c>
      <c r="E152" s="1694">
        <f>E139+E134+E145+E151</f>
      </c>
      <c r="F152" s="1694">
        <f>F139+F134+F145+F151</f>
      </c>
      <c r="G152" s="1695">
        <f t="shared" si="328"/>
      </c>
      <c r="H152" s="1695">
        <f t="shared" si="10"/>
      </c>
      <c r="I152" s="1695">
        <f t="shared" si="68"/>
      </c>
      <c r="J152" s="1695">
        <f t="shared" si="98"/>
      </c>
      <c r="K152" s="1696">
        <f t="shared" si="127"/>
      </c>
      <c r="L152" s="1696">
        <f t="shared" si="156"/>
      </c>
      <c r="M152" s="1696">
        <f t="shared" si="185"/>
      </c>
      <c r="N152" s="1696">
        <f t="shared" si="271"/>
      </c>
      <c r="O152" s="1697">
        <f t="shared" si="357"/>
      </c>
      <c r="P152" s="1698">
        <f>(P139+P134)/2</f>
      </c>
      <c r="Q152" s="1698">
        <f>(Q139+Q134)/2</f>
      </c>
      <c r="R152" s="1694">
        <f>(R139+R134)/2</f>
      </c>
      <c r="S152" s="1694">
        <f>S139+S134+S145+S151</f>
      </c>
      <c r="T152" s="1694">
        <f>T139+T134+T145+T151</f>
      </c>
      <c r="U152" s="1694">
        <f>U139+U134+U145+U151</f>
      </c>
      <c r="V152" s="1694">
        <f>V139+V134+V145+V151</f>
      </c>
      <c r="W152" s="1694">
        <f>W139+W134+W145+W151</f>
      </c>
      <c r="X152" s="1694">
        <f>X139+X134+X145+X151</f>
      </c>
      <c r="Y152" s="1694">
        <f>Y139+Y134+Y145+Y151</f>
      </c>
      <c r="Z152" s="1694">
        <f>Z139+Z134+Z145+Z151</f>
      </c>
      <c r="AA152" s="1699">
        <f t="shared" si="299"/>
      </c>
      <c r="AB152" s="1700"/>
      <c r="AC152" s="1700"/>
      <c r="AD152" s="1702">
        <f>AD139+AD134+AD145+AD151</f>
      </c>
    </row>
    <row r="153">
      <c r="A153" s="1656" t="s">
        <v>1284</v>
      </c>
      <c r="B153" s="1656" t="s">
        <v>1285</v>
      </c>
      <c r="C153" s="1656"/>
      <c r="D153" s="1657" t="s">
        <v>1286</v>
      </c>
      <c r="E153" s="1657"/>
      <c r="F153" s="1657"/>
      <c r="G153" s="1657"/>
      <c r="H153" s="1657"/>
      <c r="I153" s="1657"/>
      <c r="J153" s="1658" t="s">
        <v>1287</v>
      </c>
      <c r="K153" s="1658"/>
      <c r="L153" s="1658"/>
      <c r="M153" s="1658"/>
      <c r="N153" s="1658"/>
      <c r="O153" s="1658"/>
      <c r="P153" s="1658"/>
      <c r="Q153" s="1658"/>
      <c r="R153" s="1658"/>
      <c r="S153" s="1658"/>
      <c r="T153" s="1658"/>
      <c r="U153" s="1658"/>
      <c r="V153" s="1658"/>
      <c r="W153" s="1658"/>
      <c r="X153" s="1658"/>
      <c r="Y153" s="1658"/>
      <c r="Z153" s="1658"/>
      <c r="AA153" s="1658"/>
      <c r="AB153" s="1658"/>
      <c r="AC153" s="1658"/>
      <c r="AD153" s="1659"/>
    </row>
    <row r="154">
      <c r="A154" s="1656"/>
      <c r="B154" s="1656" t="s">
        <v>1288</v>
      </c>
      <c r="C154" s="1656" t="s">
        <v>1289</v>
      </c>
      <c r="D154" s="1657" t="s">
        <v>1290</v>
      </c>
      <c r="E154" s="1660" t="s">
        <v>1291</v>
      </c>
      <c r="F154" s="1661" t="s">
        <v>1292</v>
      </c>
      <c r="G154" s="1662" t="s">
        <v>1293</v>
      </c>
      <c r="H154" s="1662" t="s">
        <v>1294</v>
      </c>
      <c r="I154" s="1662" t="s">
        <v>1295</v>
      </c>
      <c r="J154" s="1658" t="s">
        <v>1296</v>
      </c>
      <c r="K154" s="1663" t="s">
        <v>1297</v>
      </c>
      <c r="L154" s="1663" t="s">
        <v>1298</v>
      </c>
      <c r="M154" s="1663" t="s">
        <v>1299</v>
      </c>
      <c r="N154" s="1663" t="s">
        <v>1300</v>
      </c>
      <c r="O154" s="1664" t="s">
        <v>1301</v>
      </c>
      <c r="P154" s="1663" t="s">
        <v>1302</v>
      </c>
      <c r="Q154" s="1664" t="s">
        <v>1303</v>
      </c>
      <c r="R154" s="1658" t="s">
        <v>1304</v>
      </c>
      <c r="S154" s="1664" t="s">
        <v>1305</v>
      </c>
      <c r="T154" s="1664" t="s">
        <v>1306</v>
      </c>
      <c r="U154" s="1664" t="s">
        <v>1307</v>
      </c>
      <c r="V154" s="1664" t="s">
        <v>1308</v>
      </c>
      <c r="W154" s="1664" t="s">
        <v>1309</v>
      </c>
      <c r="X154" s="1664" t="s">
        <v>1310</v>
      </c>
      <c r="Y154" s="1664" t="s">
        <v>1311</v>
      </c>
      <c r="Z154" s="1664" t="s">
        <v>1312</v>
      </c>
      <c r="AA154" s="1665" t="s">
        <v>1313</v>
      </c>
      <c r="AB154" s="1659" t="s">
        <v>1314</v>
      </c>
      <c r="AC154" s="1659" t="s">
        <v>1315</v>
      </c>
      <c r="AD154" s="1666" t="s">
        <v>1316</v>
      </c>
    </row>
    <row r="155">
      <c r="A155" s="1667" t="s">
        <v>1357</v>
      </c>
      <c r="B155" s="1668" t="s">
        <v>1318</v>
      </c>
      <c r="C155" s="1668" t="s">
        <v>1358</v>
      </c>
      <c r="D155" s="1669">
        <v>1376.38</v>
      </c>
      <c r="E155" s="1670">
        <v>0</v>
      </c>
      <c r="F155" s="1669">
        <v>0</v>
      </c>
      <c r="G155" s="1671">
        <f t="shared" ref="G155:G174" si="329">F155/D155</f>
      </c>
      <c r="H155" s="1671">
        <f t="shared" ref="H155:H174" si="11">D155/E155</f>
      </c>
      <c r="I155" s="1671">
        <f t="shared" ref="I155:I174" si="69">F155/E155</f>
      </c>
      <c r="J155" s="1672">
        <f t="shared" ref="J155:J174" si="99">D155/T155</f>
      </c>
      <c r="K155" s="1673">
        <f t="shared" ref="K155:K174" si="128">O155/S155*1</f>
      </c>
      <c r="L155" s="1673">
        <f t="shared" ref="L155:L174" si="157">T155/S155</f>
      </c>
      <c r="M155" s="1673">
        <f t="shared" ref="M155:M174" si="186">V155/S155</f>
      </c>
      <c r="N155" s="1673">
        <f t="shared" ref="N155:N174" si="272">W155/V155</f>
      </c>
      <c r="O155" s="1674">
        <f t="shared" ref="O155:O174" si="358">U155/P155</f>
      </c>
      <c r="P155" s="1675">
        <v>0</v>
      </c>
      <c r="Q155" s="1674">
        <v>38</v>
      </c>
      <c r="R155" s="1672">
        <f t="shared" ref="R155:R174" si="40">(D155/S155)*1000</f>
      </c>
      <c r="S155" s="1676">
        <v>162299</v>
      </c>
      <c r="T155" s="1676">
        <v>5583</v>
      </c>
      <c r="U155" s="1676">
        <v>0</v>
      </c>
      <c r="V155" s="1676">
        <v>4830</v>
      </c>
      <c r="W155" s="1676">
        <v>5</v>
      </c>
      <c r="X155" s="1676">
        <v>2</v>
      </c>
      <c r="Y155" s="1676">
        <v>0</v>
      </c>
      <c r="Z155" s="1676">
        <v>70</v>
      </c>
      <c r="AA155" s="1672">
        <f t="shared" ref="AA155:AA174" si="300">AD155*1000/D155</f>
      </c>
      <c r="AB155" s="1677" t="s">
        <v>1348</v>
      </c>
      <c r="AC155" s="1677" t="s">
        <v>1349</v>
      </c>
      <c r="AD155" s="1677">
        <v>5</v>
      </c>
    </row>
    <row customHeight="true" ht="18.452380952380953" r="156">
      <c r="A156" s="1667"/>
      <c r="B156" s="1668" t="s">
        <v>1318</v>
      </c>
      <c r="C156" s="1668" t="s">
        <v>1359</v>
      </c>
      <c r="D156" s="1669">
        <v>1540.63</v>
      </c>
      <c r="E156" s="1670">
        <v>0</v>
      </c>
      <c r="F156" s="1669">
        <v>0</v>
      </c>
      <c r="G156" s="1671">
        <f t="shared" si="329"/>
      </c>
      <c r="H156" s="1671">
        <f t="shared" si="11"/>
      </c>
      <c r="I156" s="1671">
        <f t="shared" si="69"/>
      </c>
      <c r="J156" s="1672">
        <f t="shared" si="99"/>
      </c>
      <c r="K156" s="1673">
        <f t="shared" si="128"/>
      </c>
      <c r="L156" s="1673">
        <f t="shared" si="157"/>
      </c>
      <c r="M156" s="1673">
        <f t="shared" si="186"/>
      </c>
      <c r="N156" s="1673">
        <f t="shared" si="272"/>
      </c>
      <c r="O156" s="1674">
        <f t="shared" si="358"/>
      </c>
      <c r="P156" s="1675">
        <v>0.0003</v>
      </c>
      <c r="Q156" s="1674">
        <v>36</v>
      </c>
      <c r="R156" s="1672">
        <f t="shared" si="40"/>
      </c>
      <c r="S156" s="1676">
        <v>95305</v>
      </c>
      <c r="T156" s="1676">
        <v>2074</v>
      </c>
      <c r="U156" s="1676">
        <v>18</v>
      </c>
      <c r="V156" s="1676">
        <v>1269</v>
      </c>
      <c r="W156" s="1676">
        <v>6</v>
      </c>
      <c r="X156" s="1676">
        <v>1</v>
      </c>
      <c r="Y156" s="1676">
        <v>1</v>
      </c>
      <c r="Z156" s="1676">
        <v>49</v>
      </c>
      <c r="AA156" s="1672">
        <f t="shared" si="300"/>
      </c>
      <c r="AB156" s="1677" t="s">
        <v>1348</v>
      </c>
      <c r="AC156" s="1677" t="s">
        <v>1349</v>
      </c>
      <c r="AD156" s="1677">
        <v>10</v>
      </c>
    </row>
    <row customHeight="true" ht="18.452380952380953" r="157">
      <c r="A157" s="1667"/>
      <c r="B157" s="1668" t="s">
        <v>1318</v>
      </c>
      <c r="C157" s="1668" t="s">
        <v>1360</v>
      </c>
      <c r="D157" s="1669">
        <v>1298.71</v>
      </c>
      <c r="E157" s="1670">
        <v>0</v>
      </c>
      <c r="F157" s="1669">
        <v>0</v>
      </c>
      <c r="G157" s="1671">
        <f t="shared" si="329"/>
      </c>
      <c r="H157" s="1671">
        <f t="shared" si="11"/>
      </c>
      <c r="I157" s="1671">
        <f t="shared" si="69"/>
      </c>
      <c r="J157" s="1672">
        <f t="shared" si="99"/>
      </c>
      <c r="K157" s="1673">
        <f t="shared" si="128"/>
      </c>
      <c r="L157" s="1673">
        <f t="shared" si="157"/>
      </c>
      <c r="M157" s="1673">
        <f t="shared" si="186"/>
      </c>
      <c r="N157" s="1673">
        <f t="shared" si="272"/>
      </c>
      <c r="O157" s="1674">
        <f t="shared" si="358"/>
      </c>
      <c r="P157" s="1675">
        <v>0.0002</v>
      </c>
      <c r="Q157" s="1674">
        <v>42</v>
      </c>
      <c r="R157" s="1672">
        <f t="shared" si="40"/>
      </c>
      <c r="S157" s="1676">
        <v>112094</v>
      </c>
      <c r="T157" s="1676">
        <v>2744</v>
      </c>
      <c r="U157" s="1676">
        <v>7</v>
      </c>
      <c r="V157" s="1676">
        <v>2198</v>
      </c>
      <c r="W157" s="1676">
        <v>10</v>
      </c>
      <c r="X157" s="1676">
        <v>2</v>
      </c>
      <c r="Y157" s="1676">
        <v>1</v>
      </c>
      <c r="Z157" s="1676">
        <v>70</v>
      </c>
      <c r="AA157" s="1672">
        <f t="shared" si="300"/>
      </c>
      <c r="AB157" s="1677" t="s">
        <v>1348</v>
      </c>
      <c r="AC157" s="1677" t="s">
        <v>1349</v>
      </c>
      <c r="AD157" s="1677">
        <v>9</v>
      </c>
    </row>
    <row customHeight="true" ht="18.452380952380953" r="158">
      <c r="A158" s="1667"/>
      <c r="B158" s="1668" t="s">
        <v>1318</v>
      </c>
      <c r="C158" s="1668" t="s">
        <v>1361</v>
      </c>
      <c r="D158" s="1669">
        <v>552.54</v>
      </c>
      <c r="E158" s="1670">
        <v>0</v>
      </c>
      <c r="F158" s="1669">
        <v>0</v>
      </c>
      <c r="G158" s="1671">
        <f t="shared" si="329"/>
      </c>
      <c r="H158" s="1671">
        <f t="shared" si="11"/>
      </c>
      <c r="I158" s="1671">
        <f t="shared" si="69"/>
      </c>
      <c r="J158" s="1672">
        <f t="shared" si="99"/>
      </c>
      <c r="K158" s="1673">
        <f t="shared" si="128"/>
      </c>
      <c r="L158" s="1673">
        <f t="shared" si="157"/>
      </c>
      <c r="M158" s="1673">
        <f t="shared" si="186"/>
      </c>
      <c r="N158" s="1673">
        <f t="shared" si="272"/>
      </c>
      <c r="O158" s="1674">
        <f t="shared" si="358"/>
      </c>
      <c r="P158" s="1675">
        <v>0.0012</v>
      </c>
      <c r="Q158" s="1674">
        <v>43</v>
      </c>
      <c r="R158" s="1672">
        <f t="shared" si="40"/>
      </c>
      <c r="S158" s="1676">
        <v>9256</v>
      </c>
      <c r="T158" s="1676">
        <v>267</v>
      </c>
      <c r="U158" s="1676">
        <v>4</v>
      </c>
      <c r="V158" s="1676">
        <v>311</v>
      </c>
      <c r="W158" s="1676">
        <v>0</v>
      </c>
      <c r="X158" s="1676">
        <v>0</v>
      </c>
      <c r="Y158" s="1676">
        <v>0</v>
      </c>
      <c r="Z158" s="1676">
        <v>2</v>
      </c>
      <c r="AA158" s="1672">
        <f t="shared" si="300"/>
      </c>
      <c r="AB158" s="1677" t="s">
        <v>1348</v>
      </c>
      <c r="AC158" s="1677" t="s">
        <v>1349</v>
      </c>
      <c r="AD158" s="1677">
        <v>0</v>
      </c>
    </row>
    <row customHeight="true" ht="18.452380952380953" r="159">
      <c r="A159" s="1667"/>
      <c r="B159" s="1668" t="s">
        <v>1318</v>
      </c>
      <c r="C159" s="1668" t="s">
        <v>1362</v>
      </c>
      <c r="D159" s="1669">
        <v>1317.37</v>
      </c>
      <c r="E159" s="1670">
        <v>0</v>
      </c>
      <c r="F159" s="1669">
        <v>0</v>
      </c>
      <c r="G159" s="1671">
        <f t="shared" si="329"/>
      </c>
      <c r="H159" s="1671">
        <f t="shared" si="11"/>
      </c>
      <c r="I159" s="1671">
        <f t="shared" si="69"/>
      </c>
      <c r="J159" s="1672">
        <f t="shared" si="99"/>
      </c>
      <c r="K159" s="1673">
        <f t="shared" si="128"/>
      </c>
      <c r="L159" s="1673">
        <f t="shared" si="157"/>
      </c>
      <c r="M159" s="1673">
        <f t="shared" si="186"/>
      </c>
      <c r="N159" s="1673">
        <f t="shared" si="272"/>
      </c>
      <c r="O159" s="1674">
        <f t="shared" si="358"/>
      </c>
      <c r="P159" s="1675">
        <v>0.0001</v>
      </c>
      <c r="Q159" s="1674">
        <v>42</v>
      </c>
      <c r="R159" s="1672">
        <f t="shared" si="40"/>
      </c>
      <c r="S159" s="1676">
        <v>153001</v>
      </c>
      <c r="T159" s="1676">
        <v>3428</v>
      </c>
      <c r="U159" s="1676">
        <v>3</v>
      </c>
      <c r="V159" s="1676">
        <v>1901</v>
      </c>
      <c r="W159" s="1676">
        <v>1</v>
      </c>
      <c r="X159" s="1676">
        <v>2</v>
      </c>
      <c r="Y159" s="1676">
        <v>0</v>
      </c>
      <c r="Z159" s="1676">
        <v>74</v>
      </c>
      <c r="AA159" s="1672">
        <f t="shared" si="300"/>
      </c>
      <c r="AB159" s="1677" t="s">
        <v>1348</v>
      </c>
      <c r="AC159" s="1677" t="s">
        <v>1349</v>
      </c>
      <c r="AD159" s="1677">
        <v>4</v>
      </c>
    </row>
    <row customHeight="true" ht="18.452380952380953" r="160">
      <c r="A160" s="1667"/>
      <c r="B160" s="1668" t="s">
        <v>1318</v>
      </c>
      <c r="C160" s="1668" t="s">
        <v>1363</v>
      </c>
      <c r="D160" s="1669">
        <v>346.43</v>
      </c>
      <c r="E160" s="1670">
        <v>0</v>
      </c>
      <c r="F160" s="1669">
        <v>0</v>
      </c>
      <c r="G160" s="1671">
        <f t="shared" si="329"/>
      </c>
      <c r="H160" s="1671">
        <f t="shared" si="11"/>
      </c>
      <c r="I160" s="1671">
        <f t="shared" si="69"/>
      </c>
      <c r="J160" s="1672">
        <f t="shared" si="99"/>
      </c>
      <c r="K160" s="1673">
        <f t="shared" si="128"/>
      </c>
      <c r="L160" s="1673">
        <f t="shared" si="157"/>
      </c>
      <c r="M160" s="1673">
        <f t="shared" si="186"/>
      </c>
      <c r="N160" s="1673">
        <f t="shared" si="272"/>
      </c>
      <c r="O160" s="1674">
        <f t="shared" si="358"/>
      </c>
      <c r="P160" s="1675">
        <v>0.0021</v>
      </c>
      <c r="Q160" s="1674">
        <v>44</v>
      </c>
      <c r="R160" s="1672">
        <f t="shared" si="40"/>
      </c>
      <c r="S160" s="1676">
        <v>7828</v>
      </c>
      <c r="T160" s="1676">
        <v>377</v>
      </c>
      <c r="U160" s="1676">
        <v>7</v>
      </c>
      <c r="V160" s="1676">
        <v>491</v>
      </c>
      <c r="W160" s="1676">
        <v>4</v>
      </c>
      <c r="X160" s="1676">
        <v>0</v>
      </c>
      <c r="Y160" s="1676">
        <v>0</v>
      </c>
      <c r="Z160" s="1676">
        <v>2</v>
      </c>
      <c r="AA160" s="1672">
        <f t="shared" si="300"/>
      </c>
      <c r="AB160" s="1677" t="s">
        <v>1348</v>
      </c>
      <c r="AC160" s="1677" t="s">
        <v>1349</v>
      </c>
      <c r="AD160" s="1677">
        <v>16</v>
      </c>
    </row>
    <row r="161">
      <c r="A161" s="1667"/>
      <c r="B161" s="1678" t="s">
        <v>1325</v>
      </c>
      <c r="C161" s="1678"/>
      <c r="D161" s="1679">
        <f>SUM(D155:D160)</f>
      </c>
      <c r="E161" s="1680">
        <f>SUM(E155:E160)</f>
      </c>
      <c r="F161" s="1679">
        <f>SUM(F155:F160)</f>
      </c>
      <c r="G161" s="1681">
        <f t="shared" si="329"/>
      </c>
      <c r="H161" s="1681">
        <f t="shared" si="11"/>
      </c>
      <c r="I161" s="1681">
        <f t="shared" si="69"/>
      </c>
      <c r="J161" s="1681">
        <f t="shared" si="99"/>
      </c>
      <c r="K161" s="1682">
        <f t="shared" si="128"/>
      </c>
      <c r="L161" s="1682">
        <f t="shared" si="157"/>
      </c>
      <c r="M161" s="1682">
        <f t="shared" si="186"/>
      </c>
      <c r="N161" s="1682">
        <f t="shared" si="272"/>
      </c>
      <c r="O161" s="1683">
        <f t="shared" si="358"/>
      </c>
      <c r="P161" s="1682">
        <f>AVERAGE(P155:P160)</f>
      </c>
      <c r="Q161" s="1679">
        <f>AVERAGE(Q155:Q160)</f>
      </c>
      <c r="R161" s="1681">
        <f t="shared" si="40"/>
      </c>
      <c r="S161" s="1684">
        <f>SUM(S155:S160)</f>
      </c>
      <c r="T161" s="1684">
        <f>SUM(T155:T160)</f>
      </c>
      <c r="U161" s="1684">
        <f>SUM(U155:U160)</f>
      </c>
      <c r="V161" s="1684">
        <f>SUM(V155:V160)</f>
      </c>
      <c r="W161" s="1684">
        <f>SUM(W155:W160)</f>
      </c>
      <c r="X161" s="1684">
        <f>SUM(X155:X160)</f>
      </c>
      <c r="Y161" s="1684">
        <f>SUM(Y155:Y160)</f>
      </c>
      <c r="Z161" s="1684">
        <f>SUM(Z155:Z160)</f>
      </c>
      <c r="AA161" s="1685">
        <f t="shared" si="300"/>
      </c>
      <c r="AB161" s="1686"/>
      <c r="AC161" s="1686"/>
      <c r="AD161" s="1684">
        <f>SUM(AD155:AD160)</f>
      </c>
    </row>
    <row r="162">
      <c r="A162" s="1667"/>
      <c r="B162" s="1687" t="s">
        <v>1326</v>
      </c>
      <c r="C162" s="1687" t="s">
        <v>1364</v>
      </c>
      <c r="D162" s="1703">
        <v>1655.22</v>
      </c>
      <c r="E162" s="1704">
        <v>1</v>
      </c>
      <c r="F162" s="1669">
        <f t="shared" ref="F162:F166" si="206">E162*2000*1.2</f>
      </c>
      <c r="G162" s="1689">
        <f t="shared" si="329"/>
      </c>
      <c r="H162" s="1689">
        <f t="shared" si="11"/>
      </c>
      <c r="I162" s="1689">
        <f t="shared" si="69"/>
      </c>
      <c r="J162" s="1690">
        <f t="shared" si="99"/>
      </c>
      <c r="K162" s="1691">
        <f t="shared" si="128"/>
      </c>
      <c r="L162" s="1691">
        <f t="shared" si="157"/>
      </c>
      <c r="M162" s="1691">
        <f t="shared" si="186"/>
      </c>
      <c r="N162" s="1691">
        <f t="shared" si="272"/>
      </c>
      <c r="O162" s="1705">
        <f t="shared" si="358"/>
      </c>
      <c r="P162" s="1688">
        <v>0.0741</v>
      </c>
      <c r="Q162" s="1676">
        <v>55</v>
      </c>
      <c r="R162" s="1690">
        <f t="shared" si="40"/>
      </c>
      <c r="S162" s="1705">
        <v>17432</v>
      </c>
      <c r="T162" s="1705">
        <v>316</v>
      </c>
      <c r="U162" s="1705">
        <v>70</v>
      </c>
      <c r="V162" s="1705">
        <v>322</v>
      </c>
      <c r="W162" s="1705">
        <v>17</v>
      </c>
      <c r="X162" s="1705">
        <v>0</v>
      </c>
      <c r="Y162" s="1705">
        <v>0</v>
      </c>
      <c r="Z162" s="1705">
        <v>24</v>
      </c>
      <c r="AA162" s="1690">
        <f t="shared" si="300"/>
      </c>
      <c r="AB162" s="1677" t="s">
        <v>1348</v>
      </c>
      <c r="AC162" s="1677" t="s">
        <v>1349</v>
      </c>
      <c r="AD162" s="1706">
        <v>15</v>
      </c>
    </row>
    <row r="163">
      <c r="A163" s="1667"/>
      <c r="B163" s="1687" t="s">
        <v>1326</v>
      </c>
      <c r="C163" s="1687" t="s">
        <v>1355</v>
      </c>
      <c r="D163" s="1703">
        <v>2171.34</v>
      </c>
      <c r="E163" s="1704">
        <v>5</v>
      </c>
      <c r="F163" s="1669">
        <f t="shared" si="206"/>
      </c>
      <c r="G163" s="1689">
        <f t="shared" si="329"/>
      </c>
      <c r="H163" s="1689">
        <f t="shared" si="11"/>
      </c>
      <c r="I163" s="1689">
        <f t="shared" si="69"/>
      </c>
      <c r="J163" s="1690">
        <f t="shared" si="99"/>
      </c>
      <c r="K163" s="1691">
        <f t="shared" si="128"/>
      </c>
      <c r="L163" s="1691">
        <f t="shared" si="157"/>
      </c>
      <c r="M163" s="1691">
        <f t="shared" si="186"/>
      </c>
      <c r="N163" s="1691">
        <f t="shared" si="272"/>
      </c>
      <c r="O163" s="1705">
        <f t="shared" si="358"/>
      </c>
      <c r="P163" s="1688">
        <v>0.0465</v>
      </c>
      <c r="Q163" s="1676">
        <v>56</v>
      </c>
      <c r="R163" s="1690">
        <f t="shared" si="40"/>
      </c>
      <c r="S163" s="1705">
        <v>20555</v>
      </c>
      <c r="T163" s="1705">
        <v>627</v>
      </c>
      <c r="U163" s="1705">
        <v>100</v>
      </c>
      <c r="V163" s="1705">
        <v>654</v>
      </c>
      <c r="W163" s="1705">
        <v>100</v>
      </c>
      <c r="X163" s="1705">
        <v>5</v>
      </c>
      <c r="Y163" s="1705">
        <v>1</v>
      </c>
      <c r="Z163" s="1705">
        <v>22</v>
      </c>
      <c r="AA163" s="1690">
        <f t="shared" si="300"/>
      </c>
      <c r="AB163" s="1677" t="s">
        <v>1348</v>
      </c>
      <c r="AC163" s="1677" t="s">
        <v>1349</v>
      </c>
      <c r="AD163" s="1707">
        <v>36</v>
      </c>
    </row>
    <row r="164">
      <c r="A164" s="1667"/>
      <c r="B164" s="1687" t="s">
        <v>1326</v>
      </c>
      <c r="C164" s="1668" t="s">
        <v>1319</v>
      </c>
      <c r="D164" s="1703">
        <v>3457.8</v>
      </c>
      <c r="E164" s="1704">
        <v>2</v>
      </c>
      <c r="F164" s="1669">
        <f t="shared" si="206"/>
      </c>
      <c r="G164" s="1689">
        <f t="shared" si="329"/>
      </c>
      <c r="H164" s="1689">
        <f t="shared" si="11"/>
      </c>
      <c r="I164" s="1689">
        <f t="shared" si="69"/>
      </c>
      <c r="J164" s="1690">
        <f t="shared" si="99"/>
      </c>
      <c r="K164" s="1691">
        <f t="shared" si="128"/>
      </c>
      <c r="L164" s="1691">
        <f t="shared" si="157"/>
      </c>
      <c r="M164" s="1691">
        <f t="shared" si="186"/>
      </c>
      <c r="N164" s="1691">
        <f t="shared" si="272"/>
      </c>
      <c r="O164" s="1705">
        <f t="shared" si="358"/>
      </c>
      <c r="P164" s="1688">
        <v>0.0704</v>
      </c>
      <c r="Q164" s="1676">
        <v>51</v>
      </c>
      <c r="R164" s="1690">
        <f t="shared" si="40"/>
      </c>
      <c r="S164" s="1705">
        <v>36520</v>
      </c>
      <c r="T164" s="1705">
        <v>824</v>
      </c>
      <c r="U164" s="1705">
        <v>160</v>
      </c>
      <c r="V164" s="1705">
        <v>870</v>
      </c>
      <c r="W164" s="1705">
        <v>97</v>
      </c>
      <c r="X164" s="1705">
        <v>9</v>
      </c>
      <c r="Y164" s="1705">
        <v>6</v>
      </c>
      <c r="Z164" s="1705">
        <v>34</v>
      </c>
      <c r="AA164" s="1690">
        <f t="shared" si="300"/>
      </c>
      <c r="AB164" s="1677" t="s">
        <v>1320</v>
      </c>
      <c r="AC164" s="1708" t="s">
        <v>1337</v>
      </c>
      <c r="AD164" s="1706">
        <v>35</v>
      </c>
    </row>
    <row r="165">
      <c r="A165" s="1667"/>
      <c r="B165" s="1687" t="s">
        <v>1326</v>
      </c>
      <c r="C165" s="1668" t="s">
        <v>1322</v>
      </c>
      <c r="D165" s="1709">
        <v>2509.58</v>
      </c>
      <c r="E165" s="1704">
        <v>2</v>
      </c>
      <c r="F165" s="1669">
        <f t="shared" si="206"/>
      </c>
      <c r="G165" s="1689">
        <f t="shared" si="329"/>
      </c>
      <c r="H165" s="1689">
        <f t="shared" si="11"/>
      </c>
      <c r="I165" s="1689">
        <f t="shared" si="69"/>
      </c>
      <c r="J165" s="1690">
        <f t="shared" si="99"/>
      </c>
      <c r="K165" s="1691">
        <f t="shared" si="128"/>
      </c>
      <c r="L165" s="1691">
        <f t="shared" si="157"/>
      </c>
      <c r="M165" s="1691">
        <f t="shared" si="186"/>
      </c>
      <c r="N165" s="1691">
        <f t="shared" si="272"/>
      </c>
      <c r="O165" s="1705">
        <f t="shared" si="358"/>
      </c>
      <c r="P165" s="1688">
        <v>0.0549</v>
      </c>
      <c r="Q165" s="1676">
        <v>52</v>
      </c>
      <c r="R165" s="1690">
        <f t="shared" si="40"/>
      </c>
      <c r="S165" s="1705">
        <v>25447</v>
      </c>
      <c r="T165" s="1705">
        <v>626</v>
      </c>
      <c r="U165" s="1705">
        <v>113</v>
      </c>
      <c r="V165" s="1705">
        <v>709</v>
      </c>
      <c r="W165" s="1705">
        <v>90</v>
      </c>
      <c r="X165" s="1705">
        <v>9</v>
      </c>
      <c r="Y165" s="1705">
        <v>0</v>
      </c>
      <c r="Z165" s="1705">
        <v>24</v>
      </c>
      <c r="AA165" s="1690">
        <f t="shared" si="300"/>
      </c>
      <c r="AB165" s="1677" t="s">
        <v>1320</v>
      </c>
      <c r="AC165" s="1708" t="s">
        <v>1337</v>
      </c>
      <c r="AD165" s="1706">
        <v>23</v>
      </c>
    </row>
    <row r="166">
      <c r="A166" s="1667"/>
      <c r="B166" s="1687" t="s">
        <v>1326</v>
      </c>
      <c r="C166" s="1668" t="s">
        <v>1323</v>
      </c>
      <c r="D166" s="1703">
        <v>3055.34</v>
      </c>
      <c r="E166" s="1704">
        <v>6</v>
      </c>
      <c r="F166" s="1669">
        <f t="shared" si="206"/>
      </c>
      <c r="G166" s="1689">
        <f t="shared" si="329"/>
      </c>
      <c r="H166" s="1689">
        <f t="shared" si="11"/>
      </c>
      <c r="I166" s="1689">
        <f t="shared" si="69"/>
      </c>
      <c r="J166" s="1690">
        <f t="shared" si="99"/>
      </c>
      <c r="K166" s="1691">
        <f t="shared" si="128"/>
      </c>
      <c r="L166" s="1691">
        <f t="shared" si="157"/>
      </c>
      <c r="M166" s="1691">
        <f t="shared" si="186"/>
      </c>
      <c r="N166" s="1691">
        <f t="shared" si="272"/>
      </c>
      <c r="O166" s="1705">
        <f t="shared" si="358"/>
      </c>
      <c r="P166" s="1688">
        <v>0.0485</v>
      </c>
      <c r="Q166" s="1676">
        <v>51</v>
      </c>
      <c r="R166" s="1690">
        <f t="shared" si="40"/>
      </c>
      <c r="S166" s="1705">
        <v>33933</v>
      </c>
      <c r="T166" s="1705">
        <v>701</v>
      </c>
      <c r="U166" s="1705">
        <v>113</v>
      </c>
      <c r="V166" s="1705">
        <v>745</v>
      </c>
      <c r="W166" s="1705">
        <v>107</v>
      </c>
      <c r="X166" s="1705">
        <v>3</v>
      </c>
      <c r="Y166" s="1705">
        <v>1</v>
      </c>
      <c r="Z166" s="1705">
        <v>25</v>
      </c>
      <c r="AA166" s="1690">
        <f t="shared" si="300"/>
      </c>
      <c r="AB166" s="1677" t="s">
        <v>1320</v>
      </c>
      <c r="AC166" s="1708" t="s">
        <v>1337</v>
      </c>
      <c r="AD166" s="1706">
        <v>24</v>
      </c>
    </row>
    <row r="167">
      <c r="A167" s="1667"/>
      <c r="B167" s="1678" t="s">
        <v>1325</v>
      </c>
      <c r="C167" s="1678"/>
      <c r="D167" s="1679">
        <f>SUM(D162:D166)</f>
      </c>
      <c r="E167" s="1679">
        <f>SUM(E162:E166)</f>
      </c>
      <c r="F167" s="1679">
        <f>SUM(F162:F166)</f>
      </c>
      <c r="G167" s="1681">
        <f t="shared" si="329"/>
      </c>
      <c r="H167" s="1681">
        <f t="shared" si="11"/>
      </c>
      <c r="I167" s="1681">
        <f t="shared" si="69"/>
      </c>
      <c r="J167" s="1681">
        <f t="shared" si="99"/>
      </c>
      <c r="K167" s="1682">
        <f t="shared" si="128"/>
      </c>
      <c r="L167" s="1682">
        <f t="shared" si="157"/>
      </c>
      <c r="M167" s="1682">
        <f t="shared" si="186"/>
      </c>
      <c r="N167" s="1682">
        <f t="shared" si="272"/>
      </c>
      <c r="O167" s="1683">
        <f t="shared" si="358"/>
      </c>
      <c r="P167" s="1682">
        <f>AVERAGE(P162:P166)</f>
      </c>
      <c r="Q167" s="1679">
        <f>AVERAGE(Q162:Q166)</f>
      </c>
      <c r="R167" s="1679">
        <f t="shared" si="40"/>
      </c>
      <c r="S167" s="1683">
        <f>SUM(S162:S166)</f>
      </c>
      <c r="T167" s="1683">
        <f>SUM(T162:T166)</f>
      </c>
      <c r="U167" s="1683">
        <f>SUM(U162:U166)</f>
      </c>
      <c r="V167" s="1683">
        <f>SUM(V162:V166)</f>
      </c>
      <c r="W167" s="1683">
        <f>SUM(W162:W166)</f>
      </c>
      <c r="X167" s="1683">
        <f>SUM(X162:X166)</f>
      </c>
      <c r="Y167" s="1683">
        <f>SUM(Y162:Y166)</f>
      </c>
      <c r="Z167" s="1683">
        <f>SUM(Z162:Z166)</f>
      </c>
      <c r="AA167" s="1685">
        <f t="shared" si="300"/>
      </c>
      <c r="AB167" s="1686"/>
      <c r="AC167" s="1686"/>
      <c r="AD167" s="1692">
        <f>SUM(AD162:AD166)</f>
      </c>
    </row>
    <row r="168">
      <c r="A168" s="1667"/>
      <c r="B168" s="1710" t="s">
        <v>1333</v>
      </c>
      <c r="C168" s="1687" t="s">
        <v>1324</v>
      </c>
      <c r="D168" s="1703">
        <v>4388.1</v>
      </c>
      <c r="E168" s="1704">
        <v>2</v>
      </c>
      <c r="F168" s="1669">
        <f t="shared" ref="F168:F172" si="207">E168*2000*1.2</f>
      </c>
      <c r="G168" s="1689">
        <f t="shared" si="329"/>
      </c>
      <c r="H168" s="1689">
        <f t="shared" si="11"/>
      </c>
      <c r="I168" s="1689">
        <f t="shared" si="69"/>
      </c>
      <c r="J168" s="1690">
        <f t="shared" si="99"/>
      </c>
      <c r="K168" s="1691">
        <f t="shared" si="128"/>
      </c>
      <c r="L168" s="1691">
        <f t="shared" si="157"/>
      </c>
      <c r="M168" s="1691">
        <f t="shared" si="186"/>
      </c>
      <c r="N168" s="1691">
        <f t="shared" si="272"/>
      </c>
      <c r="O168" s="1705">
        <f t="shared" si="358"/>
      </c>
      <c r="P168" s="1688">
        <v>0.0484</v>
      </c>
      <c r="Q168" s="1676">
        <v>50</v>
      </c>
      <c r="R168" s="1690">
        <f t="shared" si="40"/>
      </c>
      <c r="S168" s="1705">
        <v>48116</v>
      </c>
      <c r="T168" s="1705">
        <v>1066</v>
      </c>
      <c r="U168" s="1705">
        <v>170</v>
      </c>
      <c r="V168" s="1705">
        <v>1139</v>
      </c>
      <c r="W168" s="1705">
        <v>90</v>
      </c>
      <c r="X168" s="1705">
        <v>17</v>
      </c>
      <c r="Y168" s="1705">
        <v>3</v>
      </c>
      <c r="Z168" s="1705">
        <v>48</v>
      </c>
      <c r="AA168" s="1690">
        <f t="shared" si="300"/>
      </c>
      <c r="AB168" s="1677" t="s">
        <v>1320</v>
      </c>
      <c r="AC168" s="1708" t="s">
        <v>1337</v>
      </c>
      <c r="AD168" s="1706">
        <v>41</v>
      </c>
    </row>
    <row r="169">
      <c r="A169" s="1667"/>
      <c r="B169" s="1710" t="s">
        <v>1333</v>
      </c>
      <c r="C169" s="1687" t="s">
        <v>1327</v>
      </c>
      <c r="D169" s="1703">
        <v>5945.29</v>
      </c>
      <c r="E169" s="1704">
        <v>5</v>
      </c>
      <c r="F169" s="1669">
        <f t="shared" si="207"/>
      </c>
      <c r="G169" s="1689">
        <f t="shared" si="329"/>
      </c>
      <c r="H169" s="1689">
        <f t="shared" si="11"/>
      </c>
      <c r="I169" s="1689">
        <f t="shared" si="69"/>
      </c>
      <c r="J169" s="1690">
        <f t="shared" si="99"/>
      </c>
      <c r="K169" s="1691">
        <f t="shared" si="128"/>
      </c>
      <c r="L169" s="1691">
        <f t="shared" si="157"/>
      </c>
      <c r="M169" s="1691">
        <f t="shared" si="186"/>
      </c>
      <c r="N169" s="1691">
        <f t="shared" si="272"/>
      </c>
      <c r="O169" s="1705">
        <f t="shared" si="358"/>
      </c>
      <c r="P169" s="1688">
        <v>0.0493</v>
      </c>
      <c r="Q169" s="1676">
        <v>49</v>
      </c>
      <c r="R169" s="1690">
        <f t="shared" si="40"/>
      </c>
      <c r="S169" s="1705">
        <v>60554</v>
      </c>
      <c r="T169" s="1705">
        <v>1415</v>
      </c>
      <c r="U169" s="1705">
        <v>213</v>
      </c>
      <c r="V169" s="1705">
        <v>1480</v>
      </c>
      <c r="W169" s="1705">
        <v>121</v>
      </c>
      <c r="X169" s="1705">
        <v>14</v>
      </c>
      <c r="Y169" s="1705">
        <v>2</v>
      </c>
      <c r="Z169" s="1705">
        <v>73</v>
      </c>
      <c r="AA169" s="1690">
        <f t="shared" si="300"/>
      </c>
      <c r="AB169" s="1677" t="s">
        <v>1320</v>
      </c>
      <c r="AC169" s="1708" t="s">
        <v>1337</v>
      </c>
      <c r="AD169" s="1706">
        <v>34</v>
      </c>
    </row>
    <row r="170">
      <c r="A170" s="1667"/>
      <c r="B170" s="1710" t="s">
        <v>1333</v>
      </c>
      <c r="C170" s="1687" t="s">
        <v>1328</v>
      </c>
      <c r="D170" s="1703">
        <v>7332.56</v>
      </c>
      <c r="E170" s="1704">
        <v>4</v>
      </c>
      <c r="F170" s="1669">
        <f t="shared" si="207"/>
      </c>
      <c r="G170" s="1689">
        <f t="shared" si="329"/>
      </c>
      <c r="H170" s="1689">
        <f t="shared" si="11"/>
      </c>
      <c r="I170" s="1689">
        <f t="shared" si="69"/>
      </c>
      <c r="J170" s="1690">
        <f t="shared" si="99"/>
      </c>
      <c r="K170" s="1691">
        <f t="shared" si="128"/>
      </c>
      <c r="L170" s="1691">
        <f t="shared" si="157"/>
      </c>
      <c r="M170" s="1691">
        <f t="shared" si="186"/>
      </c>
      <c r="N170" s="1691">
        <f t="shared" si="272"/>
      </c>
      <c r="O170" s="1705">
        <f t="shared" si="358"/>
      </c>
      <c r="P170" s="1688">
        <v>0.0292</v>
      </c>
      <c r="Q170" s="1676">
        <v>47</v>
      </c>
      <c r="R170" s="1690">
        <f t="shared" si="40"/>
      </c>
      <c r="S170" s="1705">
        <v>74809</v>
      </c>
      <c r="T170" s="1705">
        <v>1974</v>
      </c>
      <c r="U170" s="1705">
        <v>297</v>
      </c>
      <c r="V170" s="1705">
        <v>2052</v>
      </c>
      <c r="W170" s="1705">
        <v>161</v>
      </c>
      <c r="X170" s="1705">
        <v>19</v>
      </c>
      <c r="Y170" s="1705">
        <v>4</v>
      </c>
      <c r="Z170" s="1705">
        <v>67</v>
      </c>
      <c r="AA170" s="1690">
        <f t="shared" si="300"/>
      </c>
      <c r="AB170" s="1677" t="s">
        <v>1320</v>
      </c>
      <c r="AC170" s="1708" t="s">
        <v>1337</v>
      </c>
      <c r="AD170" s="1706">
        <v>60</v>
      </c>
    </row>
    <row r="171">
      <c r="A171" s="1667"/>
      <c r="B171" s="1710" t="s">
        <v>1333</v>
      </c>
      <c r="C171" s="1687" t="s">
        <v>1329</v>
      </c>
      <c r="D171" s="1703">
        <v>2475.03</v>
      </c>
      <c r="E171" s="1704">
        <v>5</v>
      </c>
      <c r="F171" s="1669">
        <f t="shared" si="207"/>
      </c>
      <c r="G171" s="1689">
        <f t="shared" si="329"/>
      </c>
      <c r="H171" s="1689">
        <f t="shared" si="11"/>
      </c>
      <c r="I171" s="1689">
        <f t="shared" si="69"/>
      </c>
      <c r="J171" s="1690">
        <f t="shared" si="99"/>
      </c>
      <c r="K171" s="1691">
        <f t="shared" si="128"/>
      </c>
      <c r="L171" s="1691">
        <f t="shared" si="157"/>
      </c>
      <c r="M171" s="1691">
        <f t="shared" si="186"/>
      </c>
      <c r="N171" s="1691">
        <f t="shared" si="272"/>
      </c>
      <c r="O171" s="1705">
        <f t="shared" si="358"/>
      </c>
      <c r="P171" s="1688">
        <v>0.0111</v>
      </c>
      <c r="Q171" s="1676">
        <v>45</v>
      </c>
      <c r="R171" s="1690">
        <f t="shared" si="40"/>
      </c>
      <c r="S171" s="1705">
        <v>35140</v>
      </c>
      <c r="T171" s="1705">
        <v>1364</v>
      </c>
      <c r="U171" s="1705">
        <v>149</v>
      </c>
      <c r="V171" s="1705">
        <v>1455</v>
      </c>
      <c r="W171" s="1705">
        <v>85</v>
      </c>
      <c r="X171" s="1705">
        <v>8</v>
      </c>
      <c r="Y171" s="1705">
        <v>2</v>
      </c>
      <c r="Z171" s="1705">
        <v>21</v>
      </c>
      <c r="AA171" s="1690">
        <f t="shared" si="300"/>
      </c>
      <c r="AB171" s="1677" t="s">
        <v>1320</v>
      </c>
      <c r="AC171" s="1708" t="s">
        <v>1337</v>
      </c>
      <c r="AD171" s="1706">
        <v>51</v>
      </c>
    </row>
    <row r="172">
      <c r="A172" s="1667"/>
      <c r="B172" s="1710" t="s">
        <v>1333</v>
      </c>
      <c r="C172" s="1687" t="s">
        <v>1330</v>
      </c>
      <c r="D172" s="1703">
        <v>1175.85</v>
      </c>
      <c r="E172" s="1704">
        <v>0</v>
      </c>
      <c r="F172" s="1669">
        <f t="shared" si="207"/>
      </c>
      <c r="G172" s="1689">
        <f t="shared" si="329"/>
      </c>
      <c r="H172" s="1689">
        <f t="shared" si="11"/>
      </c>
      <c r="I172" s="1689">
        <f t="shared" si="69"/>
      </c>
      <c r="J172" s="1690">
        <f t="shared" si="99"/>
      </c>
      <c r="K172" s="1691">
        <f t="shared" si="128"/>
      </c>
      <c r="L172" s="1691">
        <f t="shared" si="157"/>
      </c>
      <c r="M172" s="1691">
        <f t="shared" si="186"/>
      </c>
      <c r="N172" s="1691">
        <f t="shared" si="272"/>
      </c>
      <c r="O172" s="1705">
        <f t="shared" si="358"/>
      </c>
      <c r="P172" s="1688">
        <v>0.0044</v>
      </c>
      <c r="Q172" s="1676">
        <v>43</v>
      </c>
      <c r="R172" s="1690">
        <f t="shared" si="40"/>
      </c>
      <c r="S172" s="1705">
        <v>23005</v>
      </c>
      <c r="T172" s="1705">
        <v>1173</v>
      </c>
      <c r="U172" s="1705">
        <v>66</v>
      </c>
      <c r="V172" s="1705">
        <v>1282</v>
      </c>
      <c r="W172" s="1705">
        <v>23</v>
      </c>
      <c r="X172" s="1705">
        <v>5</v>
      </c>
      <c r="Y172" s="1705">
        <v>0</v>
      </c>
      <c r="Z172" s="1705">
        <v>1</v>
      </c>
      <c r="AA172" s="1690">
        <f t="shared" si="300"/>
      </c>
      <c r="AB172" s="1677" t="s">
        <v>1320</v>
      </c>
      <c r="AC172" s="1708" t="s">
        <v>1337</v>
      </c>
      <c r="AD172" s="1706">
        <v>6</v>
      </c>
    </row>
    <row r="173">
      <c r="A173" s="1667"/>
      <c r="B173" s="1678" t="s">
        <v>1325</v>
      </c>
      <c r="C173" s="1678"/>
      <c r="D173" s="1679">
        <f>SUM(D168:D172)</f>
      </c>
      <c r="E173" s="1679">
        <f>SUM(E168:E172)</f>
      </c>
      <c r="F173" s="1679">
        <f>SUM(F168:F172)</f>
      </c>
      <c r="G173" s="1681">
        <f t="shared" si="329"/>
      </c>
      <c r="H173" s="1681">
        <f t="shared" si="11"/>
      </c>
      <c r="I173" s="1681">
        <f t="shared" si="69"/>
      </c>
      <c r="J173" s="1681">
        <f t="shared" si="99"/>
      </c>
      <c r="K173" s="1682">
        <f t="shared" si="128"/>
      </c>
      <c r="L173" s="1682">
        <f t="shared" si="157"/>
      </c>
      <c r="M173" s="1682">
        <f t="shared" si="186"/>
      </c>
      <c r="N173" s="1682">
        <f t="shared" si="272"/>
      </c>
      <c r="O173" s="1683">
        <f t="shared" si="358"/>
      </c>
      <c r="P173" s="1682">
        <f>AVERAGE(P168:P172)</f>
      </c>
      <c r="Q173" s="1679">
        <f>AVERAGE(Q168:Q172)</f>
      </c>
      <c r="R173" s="1679">
        <f t="shared" si="40"/>
      </c>
      <c r="S173" s="1692">
        <f>SUM(S168:S172)</f>
      </c>
      <c r="T173" s="1692">
        <f>SUM(T168:T172)</f>
      </c>
      <c r="U173" s="1692">
        <f>SUM(U168:U172)</f>
      </c>
      <c r="V173" s="1692">
        <f>SUM(V168:V172)</f>
      </c>
      <c r="W173" s="1692">
        <f>SUM(W168:W172)</f>
      </c>
      <c r="X173" s="1692">
        <f>SUM(X168:X172)</f>
      </c>
      <c r="Y173" s="1692">
        <f>SUM(Y168:Y172)</f>
      </c>
      <c r="Z173" s="1692">
        <f>SUM(Z168:Z172)</f>
      </c>
      <c r="AA173" s="1685">
        <f t="shared" si="300"/>
      </c>
      <c r="AB173" s="1686"/>
      <c r="AC173" s="1686"/>
      <c r="AD173" s="1692">
        <f>SUM(AD168:AD172)</f>
      </c>
    </row>
    <row r="174">
      <c r="A174" s="1667"/>
      <c r="B174" s="1693" t="s">
        <v>1331</v>
      </c>
      <c r="C174" s="1693"/>
      <c r="D174" s="1694">
        <f>D161+D167+D173</f>
      </c>
      <c r="E174" s="1694">
        <f>E161+E167+E173</f>
      </c>
      <c r="F174" s="1694">
        <f>F161+F167+F173</f>
      </c>
      <c r="G174" s="1695">
        <f t="shared" si="329"/>
      </c>
      <c r="H174" s="1695">
        <f t="shared" si="11"/>
      </c>
      <c r="I174" s="1695">
        <f t="shared" si="69"/>
      </c>
      <c r="J174" s="1695">
        <f t="shared" si="99"/>
      </c>
      <c r="K174" s="1696">
        <f t="shared" si="128"/>
      </c>
      <c r="L174" s="1696">
        <f t="shared" si="157"/>
      </c>
      <c r="M174" s="1696">
        <f t="shared" si="186"/>
      </c>
      <c r="N174" s="1696">
        <f t="shared" si="272"/>
      </c>
      <c r="O174" s="1697">
        <f t="shared" si="358"/>
      </c>
      <c r="P174" s="1698">
        <f>(P161+P167+P173)/3</f>
      </c>
      <c r="Q174" s="1698">
        <f>(Q161+Q167+Q173)/3</f>
      </c>
      <c r="R174" s="1702">
        <f t="shared" si="40"/>
      </c>
      <c r="S174" s="1702">
        <f>S161+S167+S173</f>
      </c>
      <c r="T174" s="1702">
        <f>T161+T167+T173</f>
      </c>
      <c r="U174" s="1702">
        <f>U161+U167+U173</f>
      </c>
      <c r="V174" s="1702">
        <f>V161+V167+V173</f>
      </c>
      <c r="W174" s="1702">
        <f>W161+W167+W173</f>
      </c>
      <c r="X174" s="1702">
        <f>X161+X167+X173</f>
      </c>
      <c r="Y174" s="1702">
        <f>Y161+Y167+Y173</f>
      </c>
      <c r="Z174" s="1702">
        <f>Z161+Z167+Z173</f>
      </c>
      <c r="AA174" s="1699">
        <f t="shared" si="300"/>
      </c>
      <c r="AB174" s="1700"/>
      <c r="AC174" s="1700"/>
      <c r="AD174" s="1702">
        <f>AD161+AD167+AD173</f>
      </c>
    </row>
    <row r="175">
      <c r="A175" s="1656" t="s">
        <v>1284</v>
      </c>
      <c r="B175" s="1656" t="s">
        <v>1285</v>
      </c>
      <c r="C175" s="1656"/>
      <c r="D175" s="1657" t="s">
        <v>1286</v>
      </c>
      <c r="E175" s="1657"/>
      <c r="F175" s="1657"/>
      <c r="G175" s="1657"/>
      <c r="H175" s="1657"/>
      <c r="I175" s="1657"/>
      <c r="J175" s="1658" t="s">
        <v>1287</v>
      </c>
      <c r="K175" s="1658"/>
      <c r="L175" s="1658"/>
      <c r="M175" s="1658"/>
      <c r="N175" s="1658"/>
      <c r="O175" s="1658"/>
      <c r="P175" s="1658"/>
      <c r="Q175" s="1658"/>
      <c r="R175" s="1658"/>
      <c r="S175" s="1658"/>
      <c r="T175" s="1658"/>
      <c r="U175" s="1658"/>
      <c r="V175" s="1658"/>
      <c r="W175" s="1658"/>
      <c r="X175" s="1658"/>
      <c r="Y175" s="1658"/>
      <c r="Z175" s="1658"/>
      <c r="AA175" s="1658"/>
      <c r="AB175" s="1658"/>
      <c r="AC175" s="1658"/>
      <c r="AD175" s="1659"/>
    </row>
    <row r="176">
      <c r="A176" s="1656"/>
      <c r="B176" s="1656" t="s">
        <v>1288</v>
      </c>
      <c r="C176" s="1656" t="s">
        <v>1289</v>
      </c>
      <c r="D176" s="1657" t="s">
        <v>1290</v>
      </c>
      <c r="E176" s="1660" t="s">
        <v>1291</v>
      </c>
      <c r="F176" s="1661" t="s">
        <v>1292</v>
      </c>
      <c r="G176" s="1662" t="s">
        <v>1293</v>
      </c>
      <c r="H176" s="1662" t="s">
        <v>1294</v>
      </c>
      <c r="I176" s="1662" t="s">
        <v>1295</v>
      </c>
      <c r="J176" s="1658" t="s">
        <v>1296</v>
      </c>
      <c r="K176" s="1663" t="s">
        <v>1297</v>
      </c>
      <c r="L176" s="1663" t="s">
        <v>1298</v>
      </c>
      <c r="M176" s="1663" t="s">
        <v>1299</v>
      </c>
      <c r="N176" s="1663" t="s">
        <v>1300</v>
      </c>
      <c r="O176" s="1664" t="s">
        <v>1301</v>
      </c>
      <c r="P176" s="1663" t="s">
        <v>1302</v>
      </c>
      <c r="Q176" s="1664" t="s">
        <v>1303</v>
      </c>
      <c r="R176" s="1658" t="s">
        <v>1304</v>
      </c>
      <c r="S176" s="1664" t="s">
        <v>1305</v>
      </c>
      <c r="T176" s="1664" t="s">
        <v>1306</v>
      </c>
      <c r="U176" s="1664" t="s">
        <v>1307</v>
      </c>
      <c r="V176" s="1664" t="s">
        <v>1308</v>
      </c>
      <c r="W176" s="1664" t="s">
        <v>1309</v>
      </c>
      <c r="X176" s="1664" t="s">
        <v>1310</v>
      </c>
      <c r="Y176" s="1664" t="s">
        <v>1311</v>
      </c>
      <c r="Z176" s="1664" t="s">
        <v>1312</v>
      </c>
      <c r="AA176" s="1665" t="s">
        <v>1313</v>
      </c>
      <c r="AB176" s="1659" t="s">
        <v>1314</v>
      </c>
      <c r="AC176" s="1659" t="s">
        <v>1315</v>
      </c>
      <c r="AD176" s="1666" t="s">
        <v>1316</v>
      </c>
    </row>
    <row customHeight="true" ht="18.452380952380953" r="177">
      <c r="A177" s="1667" t="s">
        <v>1365</v>
      </c>
      <c r="B177" s="1668" t="s">
        <v>1326</v>
      </c>
      <c r="C177" s="1668" t="s">
        <v>1366</v>
      </c>
      <c r="D177" s="1669">
        <v>1754.73</v>
      </c>
      <c r="E177" s="1670">
        <v>0</v>
      </c>
      <c r="F177" s="1669">
        <f t="shared" ref="F177:F181" si="228">E177*2400</f>
      </c>
      <c r="G177" s="1671">
        <f t="shared" ref="G177:G189" si="330">F177/D177</f>
      </c>
      <c r="H177" s="1671">
        <f t="shared" ref="H177:H189" si="12">D177/E177</f>
      </c>
      <c r="I177" s="1671">
        <f t="shared" ref="I177:I189" si="70">F177/E177</f>
      </c>
      <c r="J177" s="1672">
        <f t="shared" ref="J177:J189" si="100">D177/T177</f>
      </c>
      <c r="K177" s="1673">
        <f t="shared" ref="K177:K189" si="129">O177/S177*1</f>
      </c>
      <c r="L177" s="1673">
        <f t="shared" ref="L177:L189" si="158">T177/S177</f>
      </c>
      <c r="M177" s="1673">
        <f t="shared" ref="M177:M189" si="187">V177/S177</f>
      </c>
      <c r="N177" s="1673">
        <f t="shared" ref="N177:N189" si="273">W177/V177</f>
      </c>
      <c r="O177" s="1674">
        <f t="shared" ref="O177:O189" si="359">U177/P177</f>
      </c>
      <c r="P177" s="1675">
        <v>0.0301</v>
      </c>
      <c r="Q177" s="1674">
        <v>40</v>
      </c>
      <c r="R177" s="1672">
        <f t="shared" ref="R177:R188" si="41">(D177/S177)*1000</f>
      </c>
      <c r="S177" s="1676">
        <v>20852</v>
      </c>
      <c r="T177" s="1676">
        <v>322</v>
      </c>
      <c r="U177" s="1676">
        <v>68</v>
      </c>
      <c r="V177" s="1676">
        <v>352</v>
      </c>
      <c r="W177" s="1676">
        <v>18</v>
      </c>
      <c r="X177" s="1676">
        <v>0</v>
      </c>
      <c r="Y177" s="1676">
        <v>1</v>
      </c>
      <c r="Z177" s="1676">
        <v>19</v>
      </c>
      <c r="AA177" s="1672">
        <f t="shared" ref="AA177:AA189" si="301">AD177*1000/D177</f>
      </c>
      <c r="AB177" s="1677" t="s">
        <v>1320</v>
      </c>
      <c r="AC177" s="1677" t="s">
        <v>1340</v>
      </c>
      <c r="AD177" s="1677">
        <v>21</v>
      </c>
    </row>
    <row r="178">
      <c r="A178" s="1667"/>
      <c r="B178" s="1668" t="s">
        <v>1326</v>
      </c>
      <c r="C178" s="1668" t="s">
        <v>1319</v>
      </c>
      <c r="D178" s="1669">
        <v>2318.79</v>
      </c>
      <c r="E178" s="1670">
        <v>1</v>
      </c>
      <c r="F178" s="1669">
        <f t="shared" si="228"/>
      </c>
      <c r="G178" s="1671">
        <f t="shared" si="330"/>
      </c>
      <c r="H178" s="1671">
        <f t="shared" si="12"/>
      </c>
      <c r="I178" s="1671">
        <f t="shared" si="70"/>
      </c>
      <c r="J178" s="1672">
        <f t="shared" si="100"/>
      </c>
      <c r="K178" s="1673">
        <f t="shared" si="129"/>
      </c>
      <c r="L178" s="1673">
        <f t="shared" si="158"/>
      </c>
      <c r="M178" s="1673">
        <f t="shared" si="187"/>
      </c>
      <c r="N178" s="1673">
        <f t="shared" si="273"/>
      </c>
      <c r="O178" s="1674">
        <f t="shared" si="359"/>
      </c>
      <c r="P178" s="1675">
        <v>0.0319</v>
      </c>
      <c r="Q178" s="1674">
        <v>36</v>
      </c>
      <c r="R178" s="1672">
        <f t="shared" si="41"/>
      </c>
      <c r="S178" s="1676">
        <v>23472</v>
      </c>
      <c r="T178" s="1676">
        <v>532</v>
      </c>
      <c r="U178" s="1676">
        <v>82</v>
      </c>
      <c r="V178" s="1676">
        <v>577</v>
      </c>
      <c r="W178" s="1676">
        <v>24</v>
      </c>
      <c r="X178" s="1676">
        <v>7</v>
      </c>
      <c r="Y178" s="1676">
        <v>2</v>
      </c>
      <c r="Z178" s="1676">
        <v>18</v>
      </c>
      <c r="AA178" s="1672">
        <f t="shared" si="301"/>
      </c>
      <c r="AB178" s="1677" t="s">
        <v>1320</v>
      </c>
      <c r="AC178" s="1677" t="s">
        <v>1340</v>
      </c>
      <c r="AD178" s="1677">
        <v>20</v>
      </c>
    </row>
    <row r="179">
      <c r="A179" s="1667"/>
      <c r="B179" s="1668" t="s">
        <v>1326</v>
      </c>
      <c r="C179" s="1668" t="s">
        <v>1322</v>
      </c>
      <c r="D179" s="1669">
        <v>1578.81</v>
      </c>
      <c r="E179" s="1670">
        <v>0</v>
      </c>
      <c r="F179" s="1669">
        <f t="shared" si="228"/>
      </c>
      <c r="G179" s="1671">
        <f t="shared" si="330"/>
      </c>
      <c r="H179" s="1671">
        <f t="shared" si="12"/>
      </c>
      <c r="I179" s="1671">
        <f t="shared" si="70"/>
      </c>
      <c r="J179" s="1672">
        <f t="shared" si="100"/>
      </c>
      <c r="K179" s="1673">
        <f t="shared" si="129"/>
      </c>
      <c r="L179" s="1673">
        <f t="shared" si="158"/>
      </c>
      <c r="M179" s="1673">
        <f t="shared" si="187"/>
      </c>
      <c r="N179" s="1673">
        <f t="shared" si="273"/>
      </c>
      <c r="O179" s="1674">
        <f t="shared" si="359"/>
      </c>
      <c r="P179" s="1675">
        <v>0.0377</v>
      </c>
      <c r="Q179" s="1674">
        <v>35</v>
      </c>
      <c r="R179" s="1672">
        <f t="shared" si="41"/>
      </c>
      <c r="S179" s="1676">
        <v>13965</v>
      </c>
      <c r="T179" s="1676">
        <v>459</v>
      </c>
      <c r="U179" s="1676">
        <v>67</v>
      </c>
      <c r="V179" s="1676">
        <v>482</v>
      </c>
      <c r="W179" s="1676">
        <v>26</v>
      </c>
      <c r="X179" s="1676">
        <v>3</v>
      </c>
      <c r="Y179" s="1676">
        <v>0</v>
      </c>
      <c r="Z179" s="1676">
        <v>28</v>
      </c>
      <c r="AA179" s="1672">
        <f t="shared" si="301"/>
      </c>
      <c r="AB179" s="1677" t="s">
        <v>1320</v>
      </c>
      <c r="AC179" s="1677" t="s">
        <v>1340</v>
      </c>
      <c r="AD179" s="1677">
        <v>15</v>
      </c>
    </row>
    <row r="180">
      <c r="A180" s="1667"/>
      <c r="B180" s="1668" t="s">
        <v>1326</v>
      </c>
      <c r="C180" s="1668" t="s">
        <v>1323</v>
      </c>
      <c r="D180" s="1669">
        <v>1513.86</v>
      </c>
      <c r="E180" s="1670">
        <v>0</v>
      </c>
      <c r="F180" s="1669">
        <f t="shared" si="228"/>
      </c>
      <c r="G180" s="1671">
        <f t="shared" si="330"/>
      </c>
      <c r="H180" s="1671">
        <f t="shared" si="12"/>
      </c>
      <c r="I180" s="1671">
        <f t="shared" si="70"/>
      </c>
      <c r="J180" s="1672">
        <f t="shared" si="100"/>
      </c>
      <c r="K180" s="1673">
        <f t="shared" si="129"/>
      </c>
      <c r="L180" s="1673">
        <f t="shared" si="158"/>
      </c>
      <c r="M180" s="1673">
        <f t="shared" si="187"/>
      </c>
      <c r="N180" s="1673">
        <f t="shared" si="273"/>
      </c>
      <c r="O180" s="1674">
        <f t="shared" si="359"/>
      </c>
      <c r="P180" s="1675">
        <v>0.0178</v>
      </c>
      <c r="Q180" s="1674">
        <v>27</v>
      </c>
      <c r="R180" s="1672">
        <f t="shared" si="41"/>
      </c>
      <c r="S180" s="1676">
        <v>15878</v>
      </c>
      <c r="T180" s="1676">
        <v>449</v>
      </c>
      <c r="U180" s="1676">
        <v>58</v>
      </c>
      <c r="V180" s="1676">
        <v>474</v>
      </c>
      <c r="W180" s="1676">
        <v>37</v>
      </c>
      <c r="X180" s="1676">
        <v>6</v>
      </c>
      <c r="Y180" s="1676">
        <v>2</v>
      </c>
      <c r="Z180" s="1676">
        <v>22</v>
      </c>
      <c r="AA180" s="1672">
        <f t="shared" si="301"/>
      </c>
      <c r="AB180" s="1677" t="s">
        <v>1320</v>
      </c>
      <c r="AC180" s="1677" t="s">
        <v>1340</v>
      </c>
      <c r="AD180" s="1677">
        <v>19</v>
      </c>
    </row>
    <row r="181">
      <c r="A181" s="1667"/>
      <c r="B181" s="1668" t="s">
        <v>1326</v>
      </c>
      <c r="C181" s="1668" t="s">
        <v>1367</v>
      </c>
      <c r="D181" s="1669">
        <v>2678.89</v>
      </c>
      <c r="E181" s="1670">
        <v>1</v>
      </c>
      <c r="F181" s="1669">
        <f t="shared" si="228"/>
      </c>
      <c r="G181" s="1671">
        <f t="shared" si="330"/>
      </c>
      <c r="H181" s="1671">
        <f t="shared" si="12"/>
      </c>
      <c r="I181" s="1671">
        <f t="shared" si="70"/>
      </c>
      <c r="J181" s="1672">
        <f t="shared" si="100"/>
      </c>
      <c r="K181" s="1673">
        <f t="shared" si="129"/>
      </c>
      <c r="L181" s="1673">
        <f t="shared" si="158"/>
      </c>
      <c r="M181" s="1673">
        <f t="shared" si="187"/>
      </c>
      <c r="N181" s="1673">
        <f t="shared" si="273"/>
      </c>
      <c r="O181" s="1674">
        <f t="shared" si="359"/>
      </c>
      <c r="P181" s="1675">
        <v>0.0212</v>
      </c>
      <c r="Q181" s="1674">
        <v>27</v>
      </c>
      <c r="R181" s="1672">
        <f t="shared" si="41"/>
      </c>
      <c r="S181" s="1676">
        <v>16326</v>
      </c>
      <c r="T181" s="1676">
        <v>594</v>
      </c>
      <c r="U181" s="1676">
        <v>57</v>
      </c>
      <c r="V181" s="1676">
        <v>629</v>
      </c>
      <c r="W181" s="1676">
        <v>54</v>
      </c>
      <c r="X181" s="1676">
        <v>0</v>
      </c>
      <c r="Y181" s="1676">
        <v>2</v>
      </c>
      <c r="Z181" s="1676">
        <v>20</v>
      </c>
      <c r="AA181" s="1672">
        <f t="shared" si="301"/>
      </c>
      <c r="AB181" s="1677" t="s">
        <v>1320</v>
      </c>
      <c r="AC181" s="1677" t="s">
        <v>1340</v>
      </c>
      <c r="AD181" s="1677">
        <v>35</v>
      </c>
    </row>
    <row r="182">
      <c r="A182" s="1667"/>
      <c r="B182" s="1678" t="s">
        <v>1325</v>
      </c>
      <c r="C182" s="1678"/>
      <c r="D182" s="1679">
        <f>SUM(D177:D181)</f>
      </c>
      <c r="E182" s="1679">
        <f>SUM(E177:E181)</f>
      </c>
      <c r="F182" s="1679">
        <f>SUM(F177:F181)</f>
      </c>
      <c r="G182" s="1681">
        <f t="shared" si="330"/>
      </c>
      <c r="H182" s="1681">
        <f t="shared" si="12"/>
      </c>
      <c r="I182" s="1681">
        <f t="shared" si="70"/>
      </c>
      <c r="J182" s="1681">
        <f t="shared" si="100"/>
      </c>
      <c r="K182" s="1682">
        <f t="shared" si="129"/>
      </c>
      <c r="L182" s="1682">
        <f t="shared" si="158"/>
      </c>
      <c r="M182" s="1682">
        <f t="shared" si="187"/>
      </c>
      <c r="N182" s="1682">
        <f t="shared" si="273"/>
      </c>
      <c r="O182" s="1683">
        <f t="shared" si="359"/>
      </c>
      <c r="P182" s="1682">
        <f>AVERAGE(P177:P181)</f>
      </c>
      <c r="Q182" s="1682">
        <f>AVERAGE(Q177:Q181)</f>
      </c>
      <c r="R182" s="1681">
        <f t="shared" si="41"/>
      </c>
      <c r="S182" s="1684">
        <f>SUM(S177:S181)</f>
      </c>
      <c r="T182" s="1684">
        <f>SUM(T177:T181)</f>
      </c>
      <c r="U182" s="1684">
        <f>SUM(U177:U181)</f>
      </c>
      <c r="V182" s="1684">
        <f>SUM(V177:V181)</f>
      </c>
      <c r="W182" s="1684">
        <f>SUM(W177:W181)</f>
      </c>
      <c r="X182" s="1684">
        <f>SUM(X177:X181)</f>
      </c>
      <c r="Y182" s="1684">
        <f>SUM(Y177:Y181)</f>
      </c>
      <c r="Z182" s="1684">
        <f>SUM(Z177:Z181)</f>
      </c>
      <c r="AA182" s="1685">
        <f t="shared" si="301"/>
      </c>
      <c r="AB182" s="1686"/>
      <c r="AC182" s="1686"/>
      <c r="AD182" s="1684">
        <f>SUM(AD177:AD181)</f>
      </c>
    </row>
    <row r="183">
      <c r="A183" s="1667"/>
      <c r="B183" s="1668" t="s">
        <v>1333</v>
      </c>
      <c r="C183" s="1687" t="s">
        <v>1368</v>
      </c>
      <c r="D183" s="1669">
        <v>863.9100000000001</v>
      </c>
      <c r="E183" s="1670">
        <v>0</v>
      </c>
      <c r="F183" s="1669">
        <f t="shared" ref="F183:F187" si="229">E183*2400</f>
      </c>
      <c r="G183" s="1671">
        <f t="shared" si="330"/>
      </c>
      <c r="H183" s="1671">
        <f t="shared" si="12"/>
      </c>
      <c r="I183" s="1671">
        <f t="shared" si="70"/>
      </c>
      <c r="J183" s="1672">
        <f t="shared" si="100"/>
      </c>
      <c r="K183" s="1673">
        <f t="shared" si="129"/>
      </c>
      <c r="L183" s="1673">
        <f t="shared" si="158"/>
      </c>
      <c r="M183" s="1673">
        <f t="shared" si="187"/>
      </c>
      <c r="N183" s="1673">
        <f t="shared" si="273"/>
      </c>
      <c r="O183" s="1674">
        <f t="shared" si="359"/>
      </c>
      <c r="P183" s="1688">
        <v>0.0193</v>
      </c>
      <c r="Q183" s="1674">
        <v>28</v>
      </c>
      <c r="R183" s="1672">
        <f t="shared" si="41"/>
      </c>
      <c r="S183" s="1676">
        <v>17725</v>
      </c>
      <c r="T183" s="1676">
        <v>646</v>
      </c>
      <c r="U183" s="1676">
        <v>66</v>
      </c>
      <c r="V183" s="1676">
        <v>702</v>
      </c>
      <c r="W183" s="1676">
        <v>53</v>
      </c>
      <c r="X183" s="1676">
        <v>5</v>
      </c>
      <c r="Y183" s="1676">
        <v>0</v>
      </c>
      <c r="Z183" s="1676">
        <v>18</v>
      </c>
      <c r="AA183" s="1672">
        <f t="shared" si="301"/>
      </c>
      <c r="AB183" s="1677" t="s">
        <v>1320</v>
      </c>
      <c r="AC183" s="1677" t="s">
        <v>1340</v>
      </c>
      <c r="AD183" s="1677">
        <v>8</v>
      </c>
    </row>
    <row r="184">
      <c r="A184" s="1667"/>
      <c r="B184" s="1668" t="s">
        <v>1333</v>
      </c>
      <c r="C184" s="1687" t="s">
        <v>1328</v>
      </c>
      <c r="D184" s="1669">
        <v>1765.59</v>
      </c>
      <c r="E184" s="1670">
        <v>0</v>
      </c>
      <c r="F184" s="1669">
        <f t="shared" si="229"/>
      </c>
      <c r="G184" s="1689">
        <f t="shared" si="330"/>
      </c>
      <c r="H184" s="1689">
        <f t="shared" si="12"/>
      </c>
      <c r="I184" s="1689">
        <f t="shared" si="70"/>
      </c>
      <c r="J184" s="1690">
        <f t="shared" si="100"/>
      </c>
      <c r="K184" s="1691">
        <f t="shared" si="129"/>
      </c>
      <c r="L184" s="1691">
        <f t="shared" si="158"/>
      </c>
      <c r="M184" s="1691">
        <f t="shared" si="187"/>
      </c>
      <c r="N184" s="1691">
        <f t="shared" si="273"/>
      </c>
      <c r="O184" s="1674">
        <f t="shared" si="359"/>
      </c>
      <c r="P184" s="1688">
        <v>0.0191</v>
      </c>
      <c r="Q184" s="1676">
        <v>30</v>
      </c>
      <c r="R184" s="1690">
        <f t="shared" si="41"/>
      </c>
      <c r="S184" s="1676">
        <v>19127</v>
      </c>
      <c r="T184" s="1676">
        <v>602</v>
      </c>
      <c r="U184" s="1676">
        <v>62</v>
      </c>
      <c r="V184" s="1676">
        <v>651</v>
      </c>
      <c r="W184" s="1676">
        <v>32</v>
      </c>
      <c r="X184" s="1676">
        <v>2</v>
      </c>
      <c r="Y184" s="1676">
        <v>1</v>
      </c>
      <c r="Z184" s="1676">
        <v>17</v>
      </c>
      <c r="AA184" s="1672">
        <f t="shared" si="301"/>
      </c>
      <c r="AB184" s="1677" t="s">
        <v>1320</v>
      </c>
      <c r="AC184" s="1677" t="s">
        <v>1340</v>
      </c>
      <c r="AD184" s="1677">
        <v>12</v>
      </c>
    </row>
    <row r="185">
      <c r="A185" s="1667"/>
      <c r="B185" s="1668" t="s">
        <v>1333</v>
      </c>
      <c r="C185" s="1687" t="s">
        <v>1329</v>
      </c>
      <c r="D185" s="1669">
        <v>2102.42</v>
      </c>
      <c r="E185" s="1670">
        <v>1</v>
      </c>
      <c r="F185" s="1669">
        <f t="shared" si="229"/>
      </c>
      <c r="G185" s="1689">
        <f t="shared" si="330"/>
      </c>
      <c r="H185" s="1689">
        <f t="shared" si="12"/>
      </c>
      <c r="I185" s="1689">
        <f t="shared" si="70"/>
      </c>
      <c r="J185" s="1690">
        <f t="shared" si="100"/>
      </c>
      <c r="K185" s="1691">
        <f t="shared" si="129"/>
      </c>
      <c r="L185" s="1691">
        <f t="shared" si="158"/>
      </c>
      <c r="M185" s="1691">
        <f t="shared" si="187"/>
      </c>
      <c r="N185" s="1691">
        <f t="shared" si="273"/>
      </c>
      <c r="O185" s="1674">
        <f t="shared" si="359"/>
      </c>
      <c r="P185" s="1688">
        <v>0.0188</v>
      </c>
      <c r="Q185" s="1676">
        <v>33</v>
      </c>
      <c r="R185" s="1690">
        <f t="shared" si="41"/>
      </c>
      <c r="S185" s="1676">
        <v>18020</v>
      </c>
      <c r="T185" s="1676">
        <v>675</v>
      </c>
      <c r="U185" s="1676">
        <v>63</v>
      </c>
      <c r="V185" s="1676">
        <v>730</v>
      </c>
      <c r="W185" s="1676">
        <v>18</v>
      </c>
      <c r="X185" s="1676">
        <v>5</v>
      </c>
      <c r="Y185" s="1676">
        <v>1</v>
      </c>
      <c r="Z185" s="1676">
        <v>27</v>
      </c>
      <c r="AA185" s="1672">
        <f t="shared" si="301"/>
      </c>
      <c r="AB185" s="1677" t="s">
        <v>1320</v>
      </c>
      <c r="AC185" s="1677" t="s">
        <v>1340</v>
      </c>
      <c r="AD185" s="1677">
        <v>12</v>
      </c>
    </row>
    <row r="186">
      <c r="A186" s="1667"/>
      <c r="B186" s="1668" t="s">
        <v>1333</v>
      </c>
      <c r="C186" s="1687" t="s">
        <v>1330</v>
      </c>
      <c r="D186" s="1669">
        <v>1874.22</v>
      </c>
      <c r="E186" s="1670">
        <v>4</v>
      </c>
      <c r="F186" s="1669">
        <f t="shared" si="229"/>
      </c>
      <c r="G186" s="1689">
        <f t="shared" si="330"/>
      </c>
      <c r="H186" s="1689">
        <f t="shared" si="12"/>
      </c>
      <c r="I186" s="1689">
        <f t="shared" si="70"/>
      </c>
      <c r="J186" s="1690">
        <f t="shared" si="100"/>
      </c>
      <c r="K186" s="1691">
        <f t="shared" si="129"/>
      </c>
      <c r="L186" s="1691">
        <f t="shared" si="158"/>
      </c>
      <c r="M186" s="1691">
        <f t="shared" si="187"/>
      </c>
      <c r="N186" s="1691">
        <f t="shared" si="273"/>
      </c>
      <c r="O186" s="1674">
        <f t="shared" si="359"/>
      </c>
      <c r="P186" s="1688">
        <v>0.0184</v>
      </c>
      <c r="Q186" s="1676">
        <v>33</v>
      </c>
      <c r="R186" s="1690">
        <f t="shared" si="41"/>
      </c>
      <c r="S186" s="1676">
        <v>18104</v>
      </c>
      <c r="T186" s="1676">
        <v>708</v>
      </c>
      <c r="U186" s="1676">
        <v>70</v>
      </c>
      <c r="V186" s="1676">
        <v>767</v>
      </c>
      <c r="W186" s="1676">
        <v>71</v>
      </c>
      <c r="X186" s="1676">
        <v>3</v>
      </c>
      <c r="Y186" s="1676">
        <v>0</v>
      </c>
      <c r="Z186" s="1676">
        <v>15</v>
      </c>
      <c r="AA186" s="1672">
        <f t="shared" si="301"/>
      </c>
      <c r="AB186" s="1677" t="s">
        <v>1320</v>
      </c>
      <c r="AC186" s="1677" t="s">
        <v>1337</v>
      </c>
      <c r="AD186" s="1677">
        <v>8</v>
      </c>
    </row>
    <row customHeight="true" ht="18.452380952380953" r="187">
      <c r="A187" s="1667"/>
      <c r="B187" s="1668" t="s">
        <v>1333</v>
      </c>
      <c r="C187" s="1687" t="s">
        <v>1369</v>
      </c>
      <c r="D187" s="1669">
        <v>473.6</v>
      </c>
      <c r="E187" s="1670">
        <v>0</v>
      </c>
      <c r="F187" s="1669">
        <f t="shared" si="229"/>
      </c>
      <c r="G187" s="1689">
        <f t="shared" si="330"/>
      </c>
      <c r="H187" s="1689">
        <f t="shared" si="12"/>
      </c>
      <c r="I187" s="1689">
        <f t="shared" si="70"/>
      </c>
      <c r="J187" s="1690">
        <f t="shared" si="100"/>
      </c>
      <c r="K187" s="1691">
        <f t="shared" si="129"/>
      </c>
      <c r="L187" s="1691">
        <f t="shared" si="158"/>
      </c>
      <c r="M187" s="1691">
        <f t="shared" si="187"/>
      </c>
      <c r="N187" s="1691">
        <f t="shared" si="273"/>
      </c>
      <c r="O187" s="1674">
        <f t="shared" si="359"/>
      </c>
      <c r="P187" s="1688">
        <v>0.0065</v>
      </c>
      <c r="Q187" s="1676">
        <v>33</v>
      </c>
      <c r="R187" s="1690">
        <f t="shared" si="41"/>
      </c>
      <c r="S187" s="1676">
        <v>11345</v>
      </c>
      <c r="T187" s="1676">
        <v>541</v>
      </c>
      <c r="U187" s="1676">
        <v>42</v>
      </c>
      <c r="V187" s="1676">
        <v>614</v>
      </c>
      <c r="W187" s="1676">
        <v>27</v>
      </c>
      <c r="X187" s="1676">
        <v>1</v>
      </c>
      <c r="Y187" s="1676">
        <v>0</v>
      </c>
      <c r="Z187" s="1676">
        <v>1</v>
      </c>
      <c r="AA187" s="1672">
        <f t="shared" si="301"/>
      </c>
      <c r="AB187" s="1677" t="s">
        <v>1320</v>
      </c>
      <c r="AC187" s="1677" t="s">
        <v>1337</v>
      </c>
      <c r="AD187" s="1677">
        <v>4</v>
      </c>
    </row>
    <row r="188">
      <c r="A188" s="1667"/>
      <c r="B188" s="1678" t="s">
        <v>1325</v>
      </c>
      <c r="C188" s="1678"/>
      <c r="D188" s="1679">
        <f>SUM(D183:D187)</f>
      </c>
      <c r="E188" s="1679">
        <f>SUM(E183:E187)</f>
      </c>
      <c r="F188" s="1679">
        <f>SUM(F183:F187)</f>
      </c>
      <c r="G188" s="1681">
        <f t="shared" si="330"/>
      </c>
      <c r="H188" s="1681">
        <f t="shared" si="12"/>
      </c>
      <c r="I188" s="1681">
        <f t="shared" si="70"/>
      </c>
      <c r="J188" s="1681">
        <f t="shared" si="100"/>
      </c>
      <c r="K188" s="1682">
        <f t="shared" si="129"/>
      </c>
      <c r="L188" s="1682">
        <f t="shared" si="158"/>
      </c>
      <c r="M188" s="1682">
        <f t="shared" si="187"/>
      </c>
      <c r="N188" s="1682">
        <f t="shared" si="273"/>
      </c>
      <c r="O188" s="1683">
        <f t="shared" si="359"/>
      </c>
      <c r="P188" s="1682">
        <f>AVERAGE(P183:P187)</f>
      </c>
      <c r="Q188" s="1679">
        <f>AVERAGE(Q183:Q187)</f>
      </c>
      <c r="R188" s="1679">
        <f t="shared" si="41"/>
      </c>
      <c r="S188" s="1683">
        <f>SUM(S183:S187)</f>
      </c>
      <c r="T188" s="1683">
        <f>SUM(T183:T187)</f>
      </c>
      <c r="U188" s="1683">
        <f>SUM(U183:U187)</f>
      </c>
      <c r="V188" s="1683">
        <f>SUM(V183:V187)</f>
      </c>
      <c r="W188" s="1683">
        <f>SUM(W183:W187)</f>
      </c>
      <c r="X188" s="1683">
        <f>SUM(X183:X187)</f>
      </c>
      <c r="Y188" s="1683">
        <f>SUM(Y183:Y187)</f>
      </c>
      <c r="Z188" s="1683">
        <f>SUM(Z183:Z187)</f>
      </c>
      <c r="AA188" s="1685">
        <f t="shared" si="301"/>
      </c>
      <c r="AB188" s="1686"/>
      <c r="AC188" s="1686"/>
      <c r="AD188" s="1692">
        <f>SUM(AD183:AD187)</f>
      </c>
    </row>
    <row r="189">
      <c r="A189" s="1667"/>
      <c r="B189" s="1693" t="s">
        <v>1331</v>
      </c>
      <c r="C189" s="1693"/>
      <c r="D189" s="1694">
        <f>D188+D182</f>
      </c>
      <c r="E189" s="1694">
        <f>E188+E182</f>
      </c>
      <c r="F189" s="1694">
        <f>F188+F182</f>
      </c>
      <c r="G189" s="1695">
        <f t="shared" si="330"/>
      </c>
      <c r="H189" s="1695">
        <f t="shared" si="12"/>
      </c>
      <c r="I189" s="1695">
        <f t="shared" si="70"/>
      </c>
      <c r="J189" s="1695">
        <f t="shared" si="100"/>
      </c>
      <c r="K189" s="1696">
        <f t="shared" si="129"/>
      </c>
      <c r="L189" s="1696">
        <f t="shared" si="158"/>
      </c>
      <c r="M189" s="1696">
        <f t="shared" si="187"/>
      </c>
      <c r="N189" s="1696">
        <f t="shared" si="273"/>
      </c>
      <c r="O189" s="1697">
        <f t="shared" si="359"/>
      </c>
      <c r="P189" s="1698">
        <f>(P188+P182)/2</f>
      </c>
      <c r="Q189" s="1698">
        <f>(Q188+Q182)/2</f>
      </c>
      <c r="R189" s="1694">
        <f>(R188+R182)/2</f>
      </c>
      <c r="S189" s="1697">
        <f>S188+S182</f>
      </c>
      <c r="T189" s="1697">
        <f>T188+T182</f>
      </c>
      <c r="U189" s="1697">
        <f>U188+U182</f>
      </c>
      <c r="V189" s="1697">
        <f>V188+V182</f>
      </c>
      <c r="W189" s="1697">
        <f>W188+W182</f>
      </c>
      <c r="X189" s="1697">
        <f>X188+X182</f>
      </c>
      <c r="Y189" s="1697">
        <f>Y188+Y182</f>
      </c>
      <c r="Z189" s="1697">
        <f>Z188+Z182</f>
      </c>
      <c r="AA189" s="1699">
        <f t="shared" si="301"/>
      </c>
      <c r="AB189" s="1700"/>
      <c r="AC189" s="1700"/>
      <c r="AD189" s="1702">
        <f>AD188+AD182</f>
      </c>
    </row>
    <row r="190">
      <c r="A190" s="1656" t="s">
        <v>1284</v>
      </c>
      <c r="B190" s="1656" t="s">
        <v>1285</v>
      </c>
      <c r="C190" s="1656"/>
      <c r="D190" s="1657" t="s">
        <v>1286</v>
      </c>
      <c r="E190" s="1657"/>
      <c r="F190" s="1657"/>
      <c r="G190" s="1657"/>
      <c r="H190" s="1657"/>
      <c r="I190" s="1657"/>
      <c r="J190" s="1658" t="s">
        <v>1287</v>
      </c>
      <c r="K190" s="1658"/>
      <c r="L190" s="1658"/>
      <c r="M190" s="1658"/>
      <c r="N190" s="1658"/>
      <c r="O190" s="1658"/>
      <c r="P190" s="1658"/>
      <c r="Q190" s="1658"/>
      <c r="R190" s="1658"/>
      <c r="S190" s="1658"/>
      <c r="T190" s="1658"/>
      <c r="U190" s="1658"/>
      <c r="V190" s="1658"/>
      <c r="W190" s="1658"/>
      <c r="X190" s="1658"/>
      <c r="Y190" s="1658"/>
      <c r="Z190" s="1658"/>
      <c r="AA190" s="1658"/>
      <c r="AB190" s="1658"/>
      <c r="AC190" s="1658"/>
      <c r="AD190" s="1659"/>
    </row>
    <row r="191">
      <c r="A191" s="1656"/>
      <c r="B191" s="1656" t="s">
        <v>1288</v>
      </c>
      <c r="C191" s="1656" t="s">
        <v>1289</v>
      </c>
      <c r="D191" s="1657" t="s">
        <v>1290</v>
      </c>
      <c r="E191" s="1660" t="s">
        <v>1291</v>
      </c>
      <c r="F191" s="1661" t="s">
        <v>1292</v>
      </c>
      <c r="G191" s="1662" t="s">
        <v>1293</v>
      </c>
      <c r="H191" s="1662" t="s">
        <v>1294</v>
      </c>
      <c r="I191" s="1662" t="s">
        <v>1295</v>
      </c>
      <c r="J191" s="1658" t="s">
        <v>1296</v>
      </c>
      <c r="K191" s="1663" t="s">
        <v>1297</v>
      </c>
      <c r="L191" s="1663" t="s">
        <v>1298</v>
      </c>
      <c r="M191" s="1663" t="s">
        <v>1299</v>
      </c>
      <c r="N191" s="1663" t="s">
        <v>1300</v>
      </c>
      <c r="O191" s="1664" t="s">
        <v>1301</v>
      </c>
      <c r="P191" s="1663" t="s">
        <v>1302</v>
      </c>
      <c r="Q191" s="1664" t="s">
        <v>1303</v>
      </c>
      <c r="R191" s="1658" t="s">
        <v>1304</v>
      </c>
      <c r="S191" s="1664" t="s">
        <v>1305</v>
      </c>
      <c r="T191" s="1664" t="s">
        <v>1306</v>
      </c>
      <c r="U191" s="1664" t="s">
        <v>1307</v>
      </c>
      <c r="V191" s="1664" t="s">
        <v>1308</v>
      </c>
      <c r="W191" s="1664" t="s">
        <v>1309</v>
      </c>
      <c r="X191" s="1664" t="s">
        <v>1310</v>
      </c>
      <c r="Y191" s="1664" t="s">
        <v>1311</v>
      </c>
      <c r="Z191" s="1664" t="s">
        <v>1312</v>
      </c>
      <c r="AA191" s="1665" t="s">
        <v>1313</v>
      </c>
      <c r="AB191" s="1659" t="s">
        <v>1314</v>
      </c>
      <c r="AC191" s="1659" t="s">
        <v>1315</v>
      </c>
      <c r="AD191" s="1666" t="s">
        <v>1316</v>
      </c>
    </row>
    <row r="192">
      <c r="A192" s="1667" t="s">
        <v>1370</v>
      </c>
      <c r="B192" s="1668" t="s">
        <v>1318</v>
      </c>
      <c r="C192" s="1668" t="s">
        <v>1355</v>
      </c>
      <c r="D192" s="1669">
        <v>2219.18</v>
      </c>
      <c r="E192" s="1670">
        <v>3</v>
      </c>
      <c r="F192" s="1669">
        <f t="shared" ref="F192:F196" si="230">E192*2400</f>
      </c>
      <c r="G192" s="1671">
        <f t="shared" ref="G192:G204" si="331">F192/D192</f>
      </c>
      <c r="H192" s="1671">
        <f t="shared" ref="H192:H204" si="13">D192/E192</f>
      </c>
      <c r="I192" s="1671">
        <f t="shared" ref="I192:I204" si="71">F192/E192</f>
      </c>
      <c r="J192" s="1672">
        <f t="shared" ref="J192:J204" si="101">D192/T192</f>
      </c>
      <c r="K192" s="1673">
        <f t="shared" ref="K192:K204" si="130">O192/S192*1</f>
      </c>
      <c r="L192" s="1673">
        <f t="shared" ref="L192:L204" si="159">T192/S192</f>
      </c>
      <c r="M192" s="1673">
        <f t="shared" ref="M192:M204" si="188">V192/S192</f>
      </c>
      <c r="N192" s="1673">
        <f t="shared" ref="N192:N204" si="274">W192/V192</f>
      </c>
      <c r="O192" s="1674">
        <f t="shared" ref="O192:O204" si="360">U192/P192</f>
      </c>
      <c r="P192" s="1675">
        <v>0.0381</v>
      </c>
      <c r="Q192" s="1674">
        <v>44</v>
      </c>
      <c r="R192" s="1672">
        <f t="shared" ref="R192:R203" si="42">(D192/S192)*1000</f>
      </c>
      <c r="S192" s="1676">
        <v>25553</v>
      </c>
      <c r="T192" s="1676">
        <v>502</v>
      </c>
      <c r="U192" s="1676">
        <v>89</v>
      </c>
      <c r="V192" s="1676">
        <v>520</v>
      </c>
      <c r="W192" s="1676">
        <v>26</v>
      </c>
      <c r="X192" s="1676">
        <v>6</v>
      </c>
      <c r="Y192" s="1676">
        <v>1</v>
      </c>
      <c r="Z192" s="1676">
        <v>29</v>
      </c>
      <c r="AA192" s="1672">
        <f t="shared" ref="AA192:AA204" si="302">AD192*1000/D192</f>
      </c>
      <c r="AB192" s="1677" t="s">
        <v>1320</v>
      </c>
      <c r="AC192" s="1677" t="s">
        <v>1340</v>
      </c>
      <c r="AD192" s="1677">
        <v>29</v>
      </c>
    </row>
    <row r="193">
      <c r="A193" s="1667"/>
      <c r="B193" s="1668" t="s">
        <v>1318</v>
      </c>
      <c r="C193" s="1668" t="s">
        <v>1319</v>
      </c>
      <c r="D193" s="1669">
        <v>2434.76</v>
      </c>
      <c r="E193" s="1670">
        <v>3</v>
      </c>
      <c r="F193" s="1669">
        <f t="shared" si="230"/>
      </c>
      <c r="G193" s="1671">
        <f t="shared" si="331"/>
      </c>
      <c r="H193" s="1671">
        <f t="shared" si="13"/>
      </c>
      <c r="I193" s="1671">
        <f t="shared" si="71"/>
      </c>
      <c r="J193" s="1672">
        <f t="shared" si="101"/>
      </c>
      <c r="K193" s="1673">
        <f t="shared" si="130"/>
      </c>
      <c r="L193" s="1673">
        <f t="shared" si="159"/>
      </c>
      <c r="M193" s="1673">
        <f t="shared" si="188"/>
      </c>
      <c r="N193" s="1673">
        <f t="shared" si="274"/>
      </c>
      <c r="O193" s="1674">
        <f t="shared" si="360"/>
      </c>
      <c r="P193" s="1675">
        <v>0.0618</v>
      </c>
      <c r="Q193" s="1674">
        <v>43</v>
      </c>
      <c r="R193" s="1672">
        <f t="shared" si="42"/>
      </c>
      <c r="S193" s="1676">
        <v>23426</v>
      </c>
      <c r="T193" s="1676">
        <v>517</v>
      </c>
      <c r="U193" s="1676">
        <v>106</v>
      </c>
      <c r="V193" s="1676">
        <v>535</v>
      </c>
      <c r="W193" s="1676">
        <v>52</v>
      </c>
      <c r="X193" s="1676">
        <v>6</v>
      </c>
      <c r="Y193" s="1676">
        <v>0</v>
      </c>
      <c r="Z193" s="1676">
        <v>32</v>
      </c>
      <c r="AA193" s="1672">
        <f t="shared" si="302"/>
      </c>
      <c r="AB193" s="1677" t="s">
        <v>1320</v>
      </c>
      <c r="AC193" s="1677" t="s">
        <v>1340</v>
      </c>
      <c r="AD193" s="1677">
        <v>25</v>
      </c>
    </row>
    <row r="194">
      <c r="A194" s="1667"/>
      <c r="B194" s="1668" t="s">
        <v>1318</v>
      </c>
      <c r="C194" s="1668" t="s">
        <v>1322</v>
      </c>
      <c r="D194" s="1669">
        <v>2279.56</v>
      </c>
      <c r="E194" s="1670">
        <v>0</v>
      </c>
      <c r="F194" s="1669">
        <f t="shared" si="230"/>
      </c>
      <c r="G194" s="1671">
        <f t="shared" si="331"/>
      </c>
      <c r="H194" s="1671">
        <f t="shared" si="13"/>
      </c>
      <c r="I194" s="1671">
        <f t="shared" si="71"/>
      </c>
      <c r="J194" s="1672">
        <f t="shared" si="101"/>
      </c>
      <c r="K194" s="1673">
        <f t="shared" si="130"/>
      </c>
      <c r="L194" s="1673">
        <f t="shared" si="159"/>
      </c>
      <c r="M194" s="1673">
        <f t="shared" si="188"/>
      </c>
      <c r="N194" s="1673">
        <f t="shared" si="274"/>
      </c>
      <c r="O194" s="1674">
        <f t="shared" si="360"/>
      </c>
      <c r="P194" s="1675">
        <v>0.048</v>
      </c>
      <c r="Q194" s="1674">
        <v>46</v>
      </c>
      <c r="R194" s="1672">
        <f t="shared" si="42"/>
      </c>
      <c r="S194" s="1676">
        <v>20156</v>
      </c>
      <c r="T194" s="1676">
        <v>520</v>
      </c>
      <c r="U194" s="1676">
        <v>91</v>
      </c>
      <c r="V194" s="1676">
        <v>554</v>
      </c>
      <c r="W194" s="1676">
        <v>52</v>
      </c>
      <c r="X194" s="1676">
        <v>5</v>
      </c>
      <c r="Y194" s="1676">
        <v>0</v>
      </c>
      <c r="Z194" s="1676">
        <v>24</v>
      </c>
      <c r="AA194" s="1672">
        <f t="shared" si="302"/>
      </c>
      <c r="AB194" s="1677" t="s">
        <v>1320</v>
      </c>
      <c r="AC194" s="1677" t="s">
        <v>1340</v>
      </c>
      <c r="AD194" s="1677">
        <v>16</v>
      </c>
    </row>
    <row r="195">
      <c r="A195" s="1667"/>
      <c r="B195" s="1668" t="s">
        <v>1318</v>
      </c>
      <c r="C195" s="1668" t="s">
        <v>1323</v>
      </c>
      <c r="D195" s="1669">
        <v>1767.85</v>
      </c>
      <c r="E195" s="1670">
        <v>1</v>
      </c>
      <c r="F195" s="1669">
        <f t="shared" si="230"/>
      </c>
      <c r="G195" s="1671">
        <f t="shared" si="331"/>
      </c>
      <c r="H195" s="1671">
        <f t="shared" si="13"/>
      </c>
      <c r="I195" s="1671">
        <f t="shared" si="71"/>
      </c>
      <c r="J195" s="1672">
        <f t="shared" si="101"/>
      </c>
      <c r="K195" s="1673">
        <f t="shared" si="130"/>
      </c>
      <c r="L195" s="1673">
        <f t="shared" si="159"/>
      </c>
      <c r="M195" s="1673">
        <f t="shared" si="188"/>
      </c>
      <c r="N195" s="1673">
        <f t="shared" si="274"/>
      </c>
      <c r="O195" s="1674">
        <f t="shared" si="360"/>
      </c>
      <c r="P195" s="1675">
        <v>0.0262</v>
      </c>
      <c r="Q195" s="1674">
        <v>46</v>
      </c>
      <c r="R195" s="1672">
        <f t="shared" si="42"/>
      </c>
      <c r="S195" s="1676">
        <v>16088</v>
      </c>
      <c r="T195" s="1676">
        <v>525</v>
      </c>
      <c r="U195" s="1676">
        <v>82</v>
      </c>
      <c r="V195" s="1676">
        <v>548</v>
      </c>
      <c r="W195" s="1676">
        <v>53</v>
      </c>
      <c r="X195" s="1676">
        <v>5</v>
      </c>
      <c r="Y195" s="1676">
        <v>1</v>
      </c>
      <c r="Z195" s="1676">
        <v>16</v>
      </c>
      <c r="AA195" s="1672">
        <f t="shared" si="302"/>
      </c>
      <c r="AB195" s="1677" t="s">
        <v>1320</v>
      </c>
      <c r="AC195" s="1677" t="s">
        <v>1340</v>
      </c>
      <c r="AD195" s="1677">
        <v>14</v>
      </c>
    </row>
    <row r="196">
      <c r="A196" s="1667"/>
      <c r="B196" s="1668" t="s">
        <v>1318</v>
      </c>
      <c r="C196" s="1668" t="s">
        <v>1324</v>
      </c>
      <c r="D196" s="1669">
        <v>2418.03</v>
      </c>
      <c r="E196" s="1670">
        <v>4</v>
      </c>
      <c r="F196" s="1669">
        <f t="shared" si="230"/>
      </c>
      <c r="G196" s="1671">
        <f t="shared" si="331"/>
      </c>
      <c r="H196" s="1671">
        <f t="shared" si="13"/>
      </c>
      <c r="I196" s="1671">
        <f t="shared" si="71"/>
      </c>
      <c r="J196" s="1672">
        <f t="shared" si="101"/>
      </c>
      <c r="K196" s="1673">
        <f t="shared" si="130"/>
      </c>
      <c r="L196" s="1673">
        <f t="shared" si="159"/>
      </c>
      <c r="M196" s="1673">
        <f t="shared" si="188"/>
      </c>
      <c r="N196" s="1673">
        <f t="shared" si="274"/>
      </c>
      <c r="O196" s="1674">
        <f t="shared" si="360"/>
      </c>
      <c r="P196" s="1675">
        <v>0.0223</v>
      </c>
      <c r="Q196" s="1674">
        <v>46</v>
      </c>
      <c r="R196" s="1672">
        <f t="shared" si="42"/>
      </c>
      <c r="S196" s="1676">
        <v>22097</v>
      </c>
      <c r="T196" s="1676">
        <v>605</v>
      </c>
      <c r="U196" s="1676">
        <v>85</v>
      </c>
      <c r="V196" s="1676">
        <v>641</v>
      </c>
      <c r="W196" s="1676">
        <v>77</v>
      </c>
      <c r="X196" s="1676">
        <v>1</v>
      </c>
      <c r="Y196" s="1676">
        <v>1</v>
      </c>
      <c r="Z196" s="1676">
        <v>20</v>
      </c>
      <c r="AA196" s="1672">
        <f t="shared" si="302"/>
      </c>
      <c r="AB196" s="1677" t="s">
        <v>1320</v>
      </c>
      <c r="AC196" s="1677" t="s">
        <v>1337</v>
      </c>
      <c r="AD196" s="1677">
        <v>25</v>
      </c>
    </row>
    <row r="197">
      <c r="A197" s="1667"/>
      <c r="B197" s="1678" t="s">
        <v>1325</v>
      </c>
      <c r="C197" s="1678"/>
      <c r="D197" s="1679">
        <f>SUM(D192:D196)</f>
      </c>
      <c r="E197" s="1679">
        <f>SUM(E192:E196)</f>
      </c>
      <c r="F197" s="1679">
        <f>SUM(F192:F196)</f>
      </c>
      <c r="G197" s="1681">
        <f t="shared" si="331"/>
      </c>
      <c r="H197" s="1681">
        <f t="shared" si="13"/>
      </c>
      <c r="I197" s="1681">
        <f t="shared" si="71"/>
      </c>
      <c r="J197" s="1681">
        <f t="shared" si="101"/>
      </c>
      <c r="K197" s="1682">
        <f t="shared" si="130"/>
      </c>
      <c r="L197" s="1682">
        <f t="shared" si="159"/>
      </c>
      <c r="M197" s="1682">
        <f t="shared" si="188"/>
      </c>
      <c r="N197" s="1682">
        <f t="shared" si="274"/>
      </c>
      <c r="O197" s="1683">
        <f t="shared" si="360"/>
      </c>
      <c r="P197" s="1682">
        <f>AVERAGE(P192:P196)</f>
      </c>
      <c r="Q197" s="1682">
        <f>AVERAGE(Q192:Q196)</f>
      </c>
      <c r="R197" s="1681">
        <f t="shared" si="42"/>
      </c>
      <c r="S197" s="1684">
        <f>SUM(S192:S196)</f>
      </c>
      <c r="T197" s="1684">
        <f>SUM(T192:T196)</f>
      </c>
      <c r="U197" s="1684">
        <f>SUM(U192:U196)</f>
      </c>
      <c r="V197" s="1684">
        <f>SUM(V192:V196)</f>
      </c>
      <c r="W197" s="1684">
        <f>SUM(W192:W196)</f>
      </c>
      <c r="X197" s="1684">
        <f>SUM(X192:X196)</f>
      </c>
      <c r="Y197" s="1684">
        <f>SUM(Y192:Y196)</f>
      </c>
      <c r="Z197" s="1684">
        <f>SUM(Z192:Z196)</f>
      </c>
      <c r="AA197" s="1685">
        <f t="shared" si="302"/>
      </c>
      <c r="AB197" s="1686"/>
      <c r="AC197" s="1686"/>
      <c r="AD197" s="1684">
        <f>SUM(AD192:AD196)</f>
      </c>
    </row>
    <row r="198">
      <c r="A198" s="1667"/>
      <c r="B198" s="1668" t="s">
        <v>1333</v>
      </c>
      <c r="C198" s="1687" t="s">
        <v>1327</v>
      </c>
      <c r="D198" s="1669">
        <v>2971.12</v>
      </c>
      <c r="E198" s="1670">
        <v>5</v>
      </c>
      <c r="F198" s="1669">
        <f t="shared" ref="F198:F202" si="231">E198*2400</f>
      </c>
      <c r="G198" s="1671">
        <f t="shared" si="331"/>
      </c>
      <c r="H198" s="1671">
        <f t="shared" si="13"/>
      </c>
      <c r="I198" s="1671">
        <f t="shared" si="71"/>
      </c>
      <c r="J198" s="1672">
        <f t="shared" si="101"/>
      </c>
      <c r="K198" s="1673">
        <f t="shared" si="130"/>
      </c>
      <c r="L198" s="1673">
        <f t="shared" si="159"/>
      </c>
      <c r="M198" s="1673">
        <f t="shared" si="188"/>
      </c>
      <c r="N198" s="1673">
        <f t="shared" si="274"/>
      </c>
      <c r="O198" s="1674">
        <f t="shared" si="360"/>
      </c>
      <c r="P198" s="1688">
        <v>0.0166</v>
      </c>
      <c r="Q198" s="1674">
        <v>46</v>
      </c>
      <c r="R198" s="1672">
        <f t="shared" si="42"/>
      </c>
      <c r="S198" s="1676">
        <v>32170</v>
      </c>
      <c r="T198" s="1676">
        <v>868</v>
      </c>
      <c r="U198" s="1676">
        <v>93</v>
      </c>
      <c r="V198" s="1676">
        <v>922</v>
      </c>
      <c r="W198" s="1676">
        <v>86</v>
      </c>
      <c r="X198" s="1676">
        <v>12</v>
      </c>
      <c r="Y198" s="1676">
        <v>1</v>
      </c>
      <c r="Z198" s="1676">
        <v>42</v>
      </c>
      <c r="AA198" s="1672">
        <f t="shared" si="302"/>
      </c>
      <c r="AB198" s="1677" t="s">
        <v>1320</v>
      </c>
      <c r="AC198" s="1677" t="s">
        <v>1337</v>
      </c>
      <c r="AD198" s="1677">
        <v>26</v>
      </c>
    </row>
    <row r="199">
      <c r="A199" s="1667"/>
      <c r="B199" s="1668" t="s">
        <v>1333</v>
      </c>
      <c r="C199" s="1687" t="s">
        <v>1328</v>
      </c>
      <c r="D199" s="1669">
        <v>3831.68</v>
      </c>
      <c r="E199" s="1670">
        <v>3</v>
      </c>
      <c r="F199" s="1669">
        <f t="shared" si="231"/>
      </c>
      <c r="G199" s="1689">
        <f t="shared" si="331"/>
      </c>
      <c r="H199" s="1689">
        <f t="shared" si="13"/>
      </c>
      <c r="I199" s="1689">
        <f t="shared" si="71"/>
      </c>
      <c r="J199" s="1690">
        <f t="shared" si="101"/>
      </c>
      <c r="K199" s="1691">
        <f t="shared" si="130"/>
      </c>
      <c r="L199" s="1691">
        <f t="shared" si="159"/>
      </c>
      <c r="M199" s="1691">
        <f t="shared" si="188"/>
      </c>
      <c r="N199" s="1691">
        <f t="shared" si="274"/>
      </c>
      <c r="O199" s="1674">
        <f t="shared" si="360"/>
      </c>
      <c r="P199" s="1688">
        <v>0.0383</v>
      </c>
      <c r="Q199" s="1676">
        <v>48</v>
      </c>
      <c r="R199" s="1690">
        <f t="shared" si="42"/>
      </c>
      <c r="S199" s="1676">
        <v>36167</v>
      </c>
      <c r="T199" s="1676">
        <v>983</v>
      </c>
      <c r="U199" s="1676">
        <v>109</v>
      </c>
      <c r="V199" s="1676">
        <v>1028</v>
      </c>
      <c r="W199" s="1676">
        <v>77</v>
      </c>
      <c r="X199" s="1676">
        <v>10</v>
      </c>
      <c r="Y199" s="1676">
        <v>1</v>
      </c>
      <c r="Z199" s="1676">
        <v>34</v>
      </c>
      <c r="AA199" s="1672">
        <f t="shared" si="302"/>
      </c>
      <c r="AB199" s="1677" t="s">
        <v>1320</v>
      </c>
      <c r="AC199" s="1677" t="s">
        <v>1337</v>
      </c>
      <c r="AD199" s="1677">
        <v>27</v>
      </c>
    </row>
    <row r="200">
      <c r="A200" s="1667"/>
      <c r="B200" s="1668" t="s">
        <v>1333</v>
      </c>
      <c r="C200" s="1687" t="s">
        <v>1329</v>
      </c>
      <c r="D200" s="1669">
        <v>3080.81</v>
      </c>
      <c r="E200" s="1670">
        <v>2</v>
      </c>
      <c r="F200" s="1669">
        <f t="shared" si="231"/>
      </c>
      <c r="G200" s="1689">
        <f t="shared" si="331"/>
      </c>
      <c r="H200" s="1689">
        <f t="shared" si="13"/>
      </c>
      <c r="I200" s="1689">
        <f t="shared" si="71"/>
      </c>
      <c r="J200" s="1690">
        <f t="shared" si="101"/>
      </c>
      <c r="K200" s="1691">
        <f t="shared" si="130"/>
      </c>
      <c r="L200" s="1691">
        <f t="shared" si="159"/>
      </c>
      <c r="M200" s="1691">
        <f t="shared" si="188"/>
      </c>
      <c r="N200" s="1691">
        <f t="shared" si="274"/>
      </c>
      <c r="O200" s="1674">
        <f t="shared" si="360"/>
      </c>
      <c r="P200" s="1688">
        <v>0.0264</v>
      </c>
      <c r="Q200" s="1676">
        <v>47</v>
      </c>
      <c r="R200" s="1690">
        <f t="shared" si="42"/>
      </c>
      <c r="S200" s="1676">
        <v>34480</v>
      </c>
      <c r="T200" s="1676">
        <v>1356</v>
      </c>
      <c r="U200" s="1676">
        <v>123</v>
      </c>
      <c r="V200" s="1676">
        <v>1464</v>
      </c>
      <c r="W200" s="1676">
        <v>87</v>
      </c>
      <c r="X200" s="1676">
        <v>11</v>
      </c>
      <c r="Y200" s="1676">
        <v>5</v>
      </c>
      <c r="Z200" s="1676">
        <v>26</v>
      </c>
      <c r="AA200" s="1672">
        <f t="shared" si="302"/>
      </c>
      <c r="AB200" s="1677" t="s">
        <v>1320</v>
      </c>
      <c r="AC200" s="1677" t="s">
        <v>1337</v>
      </c>
      <c r="AD200" s="1677">
        <v>42</v>
      </c>
    </row>
    <row r="201">
      <c r="A201" s="1667"/>
      <c r="B201" s="1668" t="s">
        <v>1333</v>
      </c>
      <c r="C201" s="1687" t="s">
        <v>1330</v>
      </c>
      <c r="D201" s="1669">
        <v>2519.72</v>
      </c>
      <c r="E201" s="1670">
        <v>2</v>
      </c>
      <c r="F201" s="1669">
        <f t="shared" si="231"/>
      </c>
      <c r="G201" s="1689">
        <f t="shared" si="331"/>
      </c>
      <c r="H201" s="1689">
        <f t="shared" si="13"/>
      </c>
      <c r="I201" s="1689">
        <f t="shared" si="71"/>
      </c>
      <c r="J201" s="1690">
        <f t="shared" si="101"/>
      </c>
      <c r="K201" s="1691">
        <f t="shared" si="130"/>
      </c>
      <c r="L201" s="1691">
        <f t="shared" si="159"/>
      </c>
      <c r="M201" s="1691">
        <f t="shared" si="188"/>
      </c>
      <c r="N201" s="1691">
        <f t="shared" si="274"/>
      </c>
      <c r="O201" s="1674">
        <f t="shared" si="360"/>
      </c>
      <c r="P201" s="1688">
        <v>0.0141</v>
      </c>
      <c r="Q201" s="1676">
        <v>44</v>
      </c>
      <c r="R201" s="1690">
        <f t="shared" si="42"/>
      </c>
      <c r="S201" s="1676">
        <v>30185</v>
      </c>
      <c r="T201" s="1676">
        <v>1222</v>
      </c>
      <c r="U201" s="1676">
        <v>97</v>
      </c>
      <c r="V201" s="1676">
        <v>1309</v>
      </c>
      <c r="W201" s="1676">
        <v>67</v>
      </c>
      <c r="X201" s="1676">
        <v>8</v>
      </c>
      <c r="Y201" s="1676">
        <v>2</v>
      </c>
      <c r="Z201" s="1676">
        <v>31</v>
      </c>
      <c r="AA201" s="1672">
        <f t="shared" si="302"/>
      </c>
      <c r="AB201" s="1677" t="s">
        <v>1320</v>
      </c>
      <c r="AC201" s="1677" t="s">
        <v>1337</v>
      </c>
      <c r="AD201" s="1677">
        <v>18</v>
      </c>
    </row>
    <row r="202">
      <c r="A202" s="1667"/>
      <c r="B202" s="1668" t="s">
        <v>1333</v>
      </c>
      <c r="C202" s="1687" t="s">
        <v>1356</v>
      </c>
      <c r="D202" s="1669">
        <v>1328.36</v>
      </c>
      <c r="E202" s="1670">
        <v>1</v>
      </c>
      <c r="F202" s="1669">
        <f t="shared" si="231"/>
      </c>
      <c r="G202" s="1689">
        <f t="shared" si="331"/>
      </c>
      <c r="H202" s="1689">
        <f t="shared" si="13"/>
      </c>
      <c r="I202" s="1689">
        <f t="shared" si="71"/>
      </c>
      <c r="J202" s="1690">
        <f t="shared" si="101"/>
      </c>
      <c r="K202" s="1691">
        <f t="shared" si="130"/>
      </c>
      <c r="L202" s="1691">
        <f t="shared" si="159"/>
      </c>
      <c r="M202" s="1691">
        <f t="shared" si="188"/>
      </c>
      <c r="N202" s="1691">
        <f t="shared" si="274"/>
      </c>
      <c r="O202" s="1674">
        <f t="shared" si="360"/>
      </c>
      <c r="P202" s="1688">
        <v>0.008</v>
      </c>
      <c r="Q202" s="1676">
        <v>43</v>
      </c>
      <c r="R202" s="1690">
        <f t="shared" si="42"/>
      </c>
      <c r="S202" s="1676">
        <v>20756</v>
      </c>
      <c r="T202" s="1676">
        <v>752</v>
      </c>
      <c r="U202" s="1676">
        <v>68</v>
      </c>
      <c r="V202" s="1676">
        <v>798</v>
      </c>
      <c r="W202" s="1676">
        <v>27</v>
      </c>
      <c r="X202" s="1676">
        <v>2</v>
      </c>
      <c r="Y202" s="1676">
        <v>0</v>
      </c>
      <c r="Z202" s="1676">
        <v>16</v>
      </c>
      <c r="AA202" s="1672">
        <f t="shared" si="302"/>
      </c>
      <c r="AB202" s="1677" t="s">
        <v>1320</v>
      </c>
      <c r="AC202" s="1677" t="s">
        <v>1337</v>
      </c>
      <c r="AD202" s="1677">
        <v>8</v>
      </c>
    </row>
    <row r="203">
      <c r="A203" s="1667"/>
      <c r="B203" s="1678" t="s">
        <v>1325</v>
      </c>
      <c r="C203" s="1678"/>
      <c r="D203" s="1679">
        <f>SUM(D198:D202)</f>
      </c>
      <c r="E203" s="1679">
        <f>SUM(E198:E202)</f>
      </c>
      <c r="F203" s="1679">
        <f>SUM(F198:F202)</f>
      </c>
      <c r="G203" s="1681">
        <f t="shared" si="331"/>
      </c>
      <c r="H203" s="1681">
        <f t="shared" si="13"/>
      </c>
      <c r="I203" s="1681">
        <f t="shared" si="71"/>
      </c>
      <c r="J203" s="1681">
        <f t="shared" si="101"/>
      </c>
      <c r="K203" s="1682">
        <f t="shared" si="130"/>
      </c>
      <c r="L203" s="1682">
        <f t="shared" si="159"/>
      </c>
      <c r="M203" s="1682">
        <f t="shared" si="188"/>
      </c>
      <c r="N203" s="1682">
        <f t="shared" si="274"/>
      </c>
      <c r="O203" s="1683">
        <f t="shared" si="360"/>
      </c>
      <c r="P203" s="1682">
        <f>AVERAGE(P198:P202)</f>
      </c>
      <c r="Q203" s="1679">
        <f>AVERAGE(Q198:Q202)</f>
      </c>
      <c r="R203" s="1679">
        <f t="shared" si="42"/>
      </c>
      <c r="S203" s="1683">
        <f>SUM(S198:S202)</f>
      </c>
      <c r="T203" s="1683">
        <f>SUM(T198:T202)</f>
      </c>
      <c r="U203" s="1683">
        <f>SUM(U198:U202)</f>
      </c>
      <c r="V203" s="1683">
        <f>SUM(V198:V202)</f>
      </c>
      <c r="W203" s="1683">
        <f>SUM(W198:W202)</f>
      </c>
      <c r="X203" s="1683">
        <f>SUM(X198:X202)</f>
      </c>
      <c r="Y203" s="1683">
        <f>SUM(Y198:Y202)</f>
      </c>
      <c r="Z203" s="1683">
        <f>SUM(Z198:Z202)</f>
      </c>
      <c r="AA203" s="1685">
        <f t="shared" si="302"/>
      </c>
      <c r="AB203" s="1686"/>
      <c r="AC203" s="1686"/>
      <c r="AD203" s="1692">
        <f>SUM(AD198:AD202)</f>
      </c>
    </row>
    <row r="204">
      <c r="A204" s="1667"/>
      <c r="B204" s="1693" t="s">
        <v>1331</v>
      </c>
      <c r="C204" s="1693"/>
      <c r="D204" s="1694">
        <f>D203+D197</f>
      </c>
      <c r="E204" s="1694">
        <f>E203+E197</f>
      </c>
      <c r="F204" s="1694">
        <f>F203+F197</f>
      </c>
      <c r="G204" s="1695">
        <f t="shared" si="331"/>
      </c>
      <c r="H204" s="1695">
        <f t="shared" si="13"/>
      </c>
      <c r="I204" s="1695">
        <f t="shared" si="71"/>
      </c>
      <c r="J204" s="1695">
        <f t="shared" si="101"/>
      </c>
      <c r="K204" s="1696">
        <f t="shared" si="130"/>
      </c>
      <c r="L204" s="1696">
        <f t="shared" si="159"/>
      </c>
      <c r="M204" s="1696">
        <f t="shared" si="188"/>
      </c>
      <c r="N204" s="1696">
        <f t="shared" si="274"/>
      </c>
      <c r="O204" s="1697">
        <f t="shared" si="360"/>
      </c>
      <c r="P204" s="1698">
        <f>(P203+P197)/2</f>
      </c>
      <c r="Q204" s="1698">
        <f>(Q203+Q197)/2</f>
      </c>
      <c r="R204" s="1694">
        <f>(R203+R197)/2</f>
      </c>
      <c r="S204" s="1697">
        <f>S203+S197</f>
      </c>
      <c r="T204" s="1697">
        <f>T203+T197</f>
      </c>
      <c r="U204" s="1697">
        <f>U203+U197</f>
      </c>
      <c r="V204" s="1697">
        <f>V203+V197</f>
      </c>
      <c r="W204" s="1697">
        <f>W203+W197</f>
      </c>
      <c r="X204" s="1697">
        <f>X203+X197</f>
      </c>
      <c r="Y204" s="1697">
        <f>Y203+Y197</f>
      </c>
      <c r="Z204" s="1697">
        <f>Z203+Z197</f>
      </c>
      <c r="AA204" s="1699">
        <f t="shared" si="302"/>
      </c>
      <c r="AB204" s="1700"/>
      <c r="AC204" s="1700"/>
      <c r="AD204" s="1702">
        <f>AD203+AD197</f>
      </c>
    </row>
    <row r="205">
      <c r="A205" s="1656" t="s">
        <v>1284</v>
      </c>
      <c r="B205" s="1656" t="s">
        <v>1285</v>
      </c>
      <c r="C205" s="1656"/>
      <c r="D205" s="1657" t="s">
        <v>1286</v>
      </c>
      <c r="E205" s="1657"/>
      <c r="F205" s="1657"/>
      <c r="G205" s="1657"/>
      <c r="H205" s="1657"/>
      <c r="I205" s="1657"/>
      <c r="J205" s="1658" t="s">
        <v>1287</v>
      </c>
      <c r="K205" s="1658"/>
      <c r="L205" s="1658"/>
      <c r="M205" s="1658"/>
      <c r="N205" s="1658"/>
      <c r="O205" s="1658"/>
      <c r="P205" s="1658"/>
      <c r="Q205" s="1658"/>
      <c r="R205" s="1658"/>
      <c r="S205" s="1658"/>
      <c r="T205" s="1658"/>
      <c r="U205" s="1658"/>
      <c r="V205" s="1658"/>
      <c r="W205" s="1658"/>
      <c r="X205" s="1658"/>
      <c r="Y205" s="1658"/>
      <c r="Z205" s="1658"/>
      <c r="AA205" s="1658"/>
      <c r="AB205" s="1658"/>
      <c r="AC205" s="1658"/>
      <c r="AD205" s="1659"/>
    </row>
    <row r="206">
      <c r="A206" s="1656"/>
      <c r="B206" s="1656" t="s">
        <v>1288</v>
      </c>
      <c r="C206" s="1656" t="s">
        <v>1289</v>
      </c>
      <c r="D206" s="1657" t="s">
        <v>1290</v>
      </c>
      <c r="E206" s="1660" t="s">
        <v>1291</v>
      </c>
      <c r="F206" s="1661" t="s">
        <v>1292</v>
      </c>
      <c r="G206" s="1662" t="s">
        <v>1293</v>
      </c>
      <c r="H206" s="1662" t="s">
        <v>1294</v>
      </c>
      <c r="I206" s="1662" t="s">
        <v>1295</v>
      </c>
      <c r="J206" s="1658" t="s">
        <v>1296</v>
      </c>
      <c r="K206" s="1663" t="s">
        <v>1297</v>
      </c>
      <c r="L206" s="1663" t="s">
        <v>1298</v>
      </c>
      <c r="M206" s="1663" t="s">
        <v>1299</v>
      </c>
      <c r="N206" s="1663" t="s">
        <v>1300</v>
      </c>
      <c r="O206" s="1664" t="s">
        <v>1301</v>
      </c>
      <c r="P206" s="1663" t="s">
        <v>1302</v>
      </c>
      <c r="Q206" s="1664" t="s">
        <v>1303</v>
      </c>
      <c r="R206" s="1658" t="s">
        <v>1304</v>
      </c>
      <c r="S206" s="1664" t="s">
        <v>1305</v>
      </c>
      <c r="T206" s="1664" t="s">
        <v>1306</v>
      </c>
      <c r="U206" s="1664" t="s">
        <v>1307</v>
      </c>
      <c r="V206" s="1664" t="s">
        <v>1308</v>
      </c>
      <c r="W206" s="1664" t="s">
        <v>1309</v>
      </c>
      <c r="X206" s="1664" t="s">
        <v>1310</v>
      </c>
      <c r="Y206" s="1664" t="s">
        <v>1311</v>
      </c>
      <c r="Z206" s="1664" t="s">
        <v>1312</v>
      </c>
      <c r="AA206" s="1665" t="s">
        <v>1313</v>
      </c>
      <c r="AB206" s="1659" t="s">
        <v>1314</v>
      </c>
      <c r="AC206" s="1659" t="s">
        <v>1315</v>
      </c>
      <c r="AD206" s="1666" t="s">
        <v>1316</v>
      </c>
    </row>
    <row r="207">
      <c r="A207" s="1667" t="s">
        <v>1371</v>
      </c>
      <c r="B207" s="1668" t="s">
        <v>1333</v>
      </c>
      <c r="C207" s="1668" t="s">
        <v>1355</v>
      </c>
      <c r="D207" s="1669">
        <v>2194.04</v>
      </c>
      <c r="E207" s="1670">
        <v>2</v>
      </c>
      <c r="F207" s="1669">
        <f t="shared" ref="F207:F211" si="232">E207*2400</f>
      </c>
      <c r="G207" s="1671">
        <f t="shared" ref="G207:G219" si="332">F207/D207</f>
      </c>
      <c r="H207" s="1671">
        <f t="shared" ref="H207:H219" si="14">D207/E207</f>
      </c>
      <c r="I207" s="1671">
        <f t="shared" ref="I207:I219" si="72">F207/E207</f>
      </c>
      <c r="J207" s="1672">
        <f t="shared" ref="J207:J219" si="102">D207/T207</f>
      </c>
      <c r="K207" s="1673">
        <f t="shared" ref="K207:K219" si="131">O207/S207*1</f>
      </c>
      <c r="L207" s="1673">
        <f t="shared" ref="L207:L219" si="160">T207/S207</f>
      </c>
      <c r="M207" s="1673">
        <f t="shared" ref="M207:M219" si="189">V207/S207</f>
      </c>
      <c r="N207" s="1673">
        <f t="shared" ref="N207:N219" si="275">W207/V207</f>
      </c>
      <c r="O207" s="1674">
        <f t="shared" ref="O207:O219" si="361">U207/P207</f>
      </c>
      <c r="P207" s="1675">
        <v>0.0227</v>
      </c>
      <c r="Q207" s="1674">
        <v>33</v>
      </c>
      <c r="R207" s="1672">
        <f t="shared" ref="R207:R218" si="43">(D207/S207)*1000</f>
      </c>
      <c r="S207" s="1676">
        <v>25821</v>
      </c>
      <c r="T207" s="1676">
        <v>521</v>
      </c>
      <c r="U207" s="1676">
        <v>77</v>
      </c>
      <c r="V207" s="1676">
        <v>552</v>
      </c>
      <c r="W207" s="1676">
        <v>45</v>
      </c>
      <c r="X207" s="1676">
        <v>5</v>
      </c>
      <c r="Y207" s="1676">
        <v>1</v>
      </c>
      <c r="Z207" s="1676">
        <v>20</v>
      </c>
      <c r="AA207" s="1672">
        <f t="shared" ref="AA207:AA219" si="303">AD207*1000/D207</f>
      </c>
      <c r="AB207" s="1677" t="s">
        <v>1320</v>
      </c>
      <c r="AC207" s="1677" t="s">
        <v>1340</v>
      </c>
      <c r="AD207" s="1677">
        <v>20</v>
      </c>
    </row>
    <row r="208">
      <c r="A208" s="1667"/>
      <c r="B208" s="1668" t="s">
        <v>1333</v>
      </c>
      <c r="C208" s="1668" t="s">
        <v>1319</v>
      </c>
      <c r="D208" s="1669">
        <v>2116.31</v>
      </c>
      <c r="E208" s="1670">
        <v>2</v>
      </c>
      <c r="F208" s="1669">
        <f t="shared" si="232"/>
      </c>
      <c r="G208" s="1671">
        <f t="shared" si="332"/>
      </c>
      <c r="H208" s="1671">
        <f t="shared" si="14"/>
      </c>
      <c r="I208" s="1671">
        <f t="shared" si="72"/>
      </c>
      <c r="J208" s="1672">
        <f t="shared" si="102"/>
      </c>
      <c r="K208" s="1673">
        <f t="shared" si="131"/>
      </c>
      <c r="L208" s="1673">
        <f t="shared" si="160"/>
      </c>
      <c r="M208" s="1673">
        <f t="shared" si="189"/>
      </c>
      <c r="N208" s="1673">
        <f t="shared" si="275"/>
      </c>
      <c r="O208" s="1674">
        <f t="shared" si="361"/>
      </c>
      <c r="P208" s="1675">
        <v>0.0462</v>
      </c>
      <c r="Q208" s="1674">
        <v>36</v>
      </c>
      <c r="R208" s="1672">
        <f t="shared" si="43"/>
      </c>
      <c r="S208" s="1676">
        <v>21915</v>
      </c>
      <c r="T208" s="1676">
        <v>681</v>
      </c>
      <c r="U208" s="1676">
        <v>97</v>
      </c>
      <c r="V208" s="1676">
        <v>715</v>
      </c>
      <c r="W208" s="1676">
        <v>34</v>
      </c>
      <c r="X208" s="1676">
        <v>3</v>
      </c>
      <c r="Y208" s="1676">
        <v>0</v>
      </c>
      <c r="Z208" s="1676">
        <v>18</v>
      </c>
      <c r="AA208" s="1672">
        <f t="shared" si="303"/>
      </c>
      <c r="AB208" s="1677" t="s">
        <v>1320</v>
      </c>
      <c r="AC208" s="1677" t="s">
        <v>1337</v>
      </c>
      <c r="AD208" s="1677">
        <v>14</v>
      </c>
    </row>
    <row r="209">
      <c r="A209" s="1667"/>
      <c r="B209" s="1668" t="s">
        <v>1333</v>
      </c>
      <c r="C209" s="1668" t="s">
        <v>1322</v>
      </c>
      <c r="D209" s="1669">
        <v>2153.87</v>
      </c>
      <c r="E209" s="1670">
        <v>3</v>
      </c>
      <c r="F209" s="1669">
        <f t="shared" si="232"/>
      </c>
      <c r="G209" s="1671">
        <f t="shared" si="332"/>
      </c>
      <c r="H209" s="1671">
        <f t="shared" si="14"/>
      </c>
      <c r="I209" s="1671">
        <f t="shared" si="72"/>
      </c>
      <c r="J209" s="1672">
        <f t="shared" si="102"/>
      </c>
      <c r="K209" s="1673">
        <f t="shared" si="131"/>
      </c>
      <c r="L209" s="1673">
        <f t="shared" si="160"/>
      </c>
      <c r="M209" s="1673">
        <f t="shared" si="189"/>
      </c>
      <c r="N209" s="1673">
        <f t="shared" si="275"/>
      </c>
      <c r="O209" s="1674">
        <f t="shared" si="361"/>
      </c>
      <c r="P209" s="1675">
        <v>0.0443</v>
      </c>
      <c r="Q209" s="1674">
        <v>36</v>
      </c>
      <c r="R209" s="1672">
        <f t="shared" si="43"/>
      </c>
      <c r="S209" s="1676">
        <v>20241</v>
      </c>
      <c r="T209" s="1676">
        <v>622</v>
      </c>
      <c r="U209" s="1676">
        <v>78</v>
      </c>
      <c r="V209" s="1676">
        <v>657</v>
      </c>
      <c r="W209" s="1676">
        <v>80</v>
      </c>
      <c r="X209" s="1676">
        <v>6</v>
      </c>
      <c r="Y209" s="1676">
        <v>0</v>
      </c>
      <c r="Z209" s="1676">
        <v>14</v>
      </c>
      <c r="AA209" s="1672">
        <f t="shared" si="303"/>
      </c>
      <c r="AB209" s="1677" t="s">
        <v>1320</v>
      </c>
      <c r="AC209" s="1677" t="s">
        <v>1337</v>
      </c>
      <c r="AD209" s="1677">
        <v>19</v>
      </c>
    </row>
    <row r="210">
      <c r="A210" s="1667"/>
      <c r="B210" s="1668" t="s">
        <v>1333</v>
      </c>
      <c r="C210" s="1668" t="s">
        <v>1323</v>
      </c>
      <c r="D210" s="1669">
        <v>2361.18</v>
      </c>
      <c r="E210" s="1670">
        <v>5</v>
      </c>
      <c r="F210" s="1669">
        <f t="shared" si="232"/>
      </c>
      <c r="G210" s="1671">
        <f t="shared" si="332"/>
      </c>
      <c r="H210" s="1671">
        <f t="shared" si="14"/>
      </c>
      <c r="I210" s="1671">
        <f t="shared" si="72"/>
      </c>
      <c r="J210" s="1672">
        <f t="shared" si="102"/>
      </c>
      <c r="K210" s="1673">
        <f t="shared" si="131"/>
      </c>
      <c r="L210" s="1673">
        <f t="shared" si="160"/>
      </c>
      <c r="M210" s="1673">
        <f t="shared" si="189"/>
      </c>
      <c r="N210" s="1673">
        <f t="shared" si="275"/>
      </c>
      <c r="O210" s="1674">
        <f t="shared" si="361"/>
      </c>
      <c r="P210" s="1675">
        <v>0.0696</v>
      </c>
      <c r="Q210" s="1674">
        <v>38</v>
      </c>
      <c r="R210" s="1672">
        <f t="shared" si="43"/>
      </c>
      <c r="S210" s="1676">
        <v>22115</v>
      </c>
      <c r="T210" s="1676">
        <v>642</v>
      </c>
      <c r="U210" s="1676">
        <v>122</v>
      </c>
      <c r="V210" s="1676">
        <v>663</v>
      </c>
      <c r="W210" s="1676">
        <v>61</v>
      </c>
      <c r="X210" s="1676">
        <v>5</v>
      </c>
      <c r="Y210" s="1676">
        <v>1</v>
      </c>
      <c r="Z210" s="1676">
        <v>27</v>
      </c>
      <c r="AA210" s="1672">
        <f t="shared" si="303"/>
      </c>
      <c r="AB210" s="1677" t="s">
        <v>1320</v>
      </c>
      <c r="AC210" s="1677" t="s">
        <v>1337</v>
      </c>
      <c r="AD210" s="1677">
        <v>18</v>
      </c>
    </row>
    <row r="211">
      <c r="A211" s="1667"/>
      <c r="B211" s="1668" t="s">
        <v>1333</v>
      </c>
      <c r="C211" s="1668" t="s">
        <v>1324</v>
      </c>
      <c r="D211" s="1669">
        <v>2954.56</v>
      </c>
      <c r="E211" s="1670">
        <v>1</v>
      </c>
      <c r="F211" s="1669">
        <f t="shared" si="232"/>
      </c>
      <c r="G211" s="1671">
        <f t="shared" si="332"/>
      </c>
      <c r="H211" s="1671">
        <f t="shared" si="14"/>
      </c>
      <c r="I211" s="1671">
        <f t="shared" si="72"/>
      </c>
      <c r="J211" s="1672">
        <f t="shared" si="102"/>
      </c>
      <c r="K211" s="1673">
        <f t="shared" si="131"/>
      </c>
      <c r="L211" s="1673">
        <f t="shared" si="160"/>
      </c>
      <c r="M211" s="1673">
        <f t="shared" si="189"/>
      </c>
      <c r="N211" s="1673">
        <f t="shared" si="275"/>
      </c>
      <c r="O211" s="1674">
        <f t="shared" si="361"/>
      </c>
      <c r="P211" s="1675">
        <v>0.0519</v>
      </c>
      <c r="Q211" s="1674">
        <v>37</v>
      </c>
      <c r="R211" s="1672">
        <f t="shared" si="43"/>
      </c>
      <c r="S211" s="1676">
        <v>33227</v>
      </c>
      <c r="T211" s="1676">
        <v>801</v>
      </c>
      <c r="U211" s="1676">
        <v>117</v>
      </c>
      <c r="V211" s="1676">
        <v>847</v>
      </c>
      <c r="W211" s="1676">
        <v>83</v>
      </c>
      <c r="X211" s="1676">
        <v>5</v>
      </c>
      <c r="Y211" s="1676">
        <v>2</v>
      </c>
      <c r="Z211" s="1676">
        <v>41</v>
      </c>
      <c r="AA211" s="1672">
        <f t="shared" si="303"/>
      </c>
      <c r="AB211" s="1677" t="s">
        <v>1320</v>
      </c>
      <c r="AC211" s="1677" t="s">
        <v>1337</v>
      </c>
      <c r="AD211" s="1677">
        <v>20</v>
      </c>
    </row>
    <row r="212">
      <c r="A212" s="1667"/>
      <c r="B212" s="1678" t="s">
        <v>1325</v>
      </c>
      <c r="C212" s="1678"/>
      <c r="D212" s="1679">
        <f>SUM(D207:D211)</f>
      </c>
      <c r="E212" s="1679">
        <f>SUM(E207:E211)</f>
      </c>
      <c r="F212" s="1679">
        <f>SUM(F207:F211)</f>
      </c>
      <c r="G212" s="1681">
        <f t="shared" si="332"/>
      </c>
      <c r="H212" s="1681">
        <f t="shared" si="14"/>
      </c>
      <c r="I212" s="1681">
        <f t="shared" si="72"/>
      </c>
      <c r="J212" s="1681">
        <f t="shared" si="102"/>
      </c>
      <c r="K212" s="1682">
        <f t="shared" si="131"/>
      </c>
      <c r="L212" s="1682">
        <f t="shared" si="160"/>
      </c>
      <c r="M212" s="1682">
        <f t="shared" si="189"/>
      </c>
      <c r="N212" s="1682">
        <f t="shared" si="275"/>
      </c>
      <c r="O212" s="1683">
        <f t="shared" si="361"/>
      </c>
      <c r="P212" s="1682">
        <f>AVERAGE(P207:P211)</f>
      </c>
      <c r="Q212" s="1682">
        <f>AVERAGE(Q207:Q211)</f>
      </c>
      <c r="R212" s="1681">
        <f t="shared" si="43"/>
      </c>
      <c r="S212" s="1684">
        <f>SUM(S207:S211)</f>
      </c>
      <c r="T212" s="1684">
        <f>SUM(T207:T211)</f>
      </c>
      <c r="U212" s="1684">
        <f>SUM(U207:U211)</f>
      </c>
      <c r="V212" s="1684">
        <f>SUM(V207:V211)</f>
      </c>
      <c r="W212" s="1684">
        <f>SUM(W207:W211)</f>
      </c>
      <c r="X212" s="1684">
        <f>SUM(X207:X211)</f>
      </c>
      <c r="Y212" s="1684">
        <f>SUM(Y207:Y211)</f>
      </c>
      <c r="Z212" s="1684">
        <f>SUM(Z207:Z211)</f>
      </c>
      <c r="AA212" s="1685">
        <f t="shared" si="303"/>
      </c>
      <c r="AB212" s="1686"/>
      <c r="AC212" s="1686"/>
      <c r="AD212" s="1684">
        <f>SUM(AD207:AD211)</f>
      </c>
    </row>
    <row r="213">
      <c r="A213" s="1667"/>
      <c r="B213" s="1668" t="s">
        <v>1318</v>
      </c>
      <c r="C213" s="1687" t="s">
        <v>1327</v>
      </c>
      <c r="D213" s="1669">
        <v>2073.76</v>
      </c>
      <c r="E213" s="1670">
        <v>1</v>
      </c>
      <c r="F213" s="1669">
        <f t="shared" ref="F213:F217" si="233">E213*2400</f>
      </c>
      <c r="G213" s="1671">
        <f t="shared" si="332"/>
      </c>
      <c r="H213" s="1671">
        <f t="shared" si="14"/>
      </c>
      <c r="I213" s="1671">
        <f t="shared" si="72"/>
      </c>
      <c r="J213" s="1672">
        <f t="shared" si="102"/>
      </c>
      <c r="K213" s="1673">
        <f t="shared" si="131"/>
      </c>
      <c r="L213" s="1673">
        <f t="shared" si="160"/>
      </c>
      <c r="M213" s="1673">
        <f t="shared" si="189"/>
      </c>
      <c r="N213" s="1673">
        <f t="shared" si="275"/>
      </c>
      <c r="O213" s="1674">
        <f t="shared" si="361"/>
      </c>
      <c r="P213" s="1688">
        <v>0.0365</v>
      </c>
      <c r="Q213" s="1674">
        <v>36</v>
      </c>
      <c r="R213" s="1672">
        <f t="shared" si="43"/>
      </c>
      <c r="S213" s="1676">
        <v>18206</v>
      </c>
      <c r="T213" s="1676">
        <v>766</v>
      </c>
      <c r="U213" s="1676">
        <v>92</v>
      </c>
      <c r="V213" s="1676">
        <v>830</v>
      </c>
      <c r="W213" s="1676">
        <v>32</v>
      </c>
      <c r="X213" s="1676">
        <v>5</v>
      </c>
      <c r="Y213" s="1676">
        <v>2</v>
      </c>
      <c r="Z213" s="1676">
        <v>15</v>
      </c>
      <c r="AA213" s="1672">
        <f t="shared" si="303"/>
      </c>
      <c r="AB213" s="1677" t="s">
        <v>1320</v>
      </c>
      <c r="AC213" s="1677" t="s">
        <v>1337</v>
      </c>
      <c r="AD213" s="1677">
        <v>17</v>
      </c>
    </row>
    <row r="214">
      <c r="A214" s="1667"/>
      <c r="B214" s="1668" t="s">
        <v>1318</v>
      </c>
      <c r="C214" s="1687" t="s">
        <v>1328</v>
      </c>
      <c r="D214" s="1669">
        <v>2227.26</v>
      </c>
      <c r="E214" s="1670">
        <v>2</v>
      </c>
      <c r="F214" s="1669">
        <f t="shared" si="233"/>
      </c>
      <c r="G214" s="1689">
        <f t="shared" si="332"/>
      </c>
      <c r="H214" s="1689">
        <f t="shared" si="14"/>
      </c>
      <c r="I214" s="1689">
        <f t="shared" si="72"/>
      </c>
      <c r="J214" s="1690">
        <f t="shared" si="102"/>
      </c>
      <c r="K214" s="1691">
        <f t="shared" si="131"/>
      </c>
      <c r="L214" s="1691">
        <f t="shared" si="160"/>
      </c>
      <c r="M214" s="1691">
        <f t="shared" si="189"/>
      </c>
      <c r="N214" s="1691">
        <f t="shared" si="275"/>
      </c>
      <c r="O214" s="1674">
        <f t="shared" si="361"/>
      </c>
      <c r="P214" s="1688">
        <v>0.0355</v>
      </c>
      <c r="Q214" s="1676">
        <v>38</v>
      </c>
      <c r="R214" s="1690">
        <f t="shared" si="43"/>
      </c>
      <c r="S214" s="1676">
        <v>17241</v>
      </c>
      <c r="T214" s="1676">
        <v>735</v>
      </c>
      <c r="U214" s="1676">
        <v>85</v>
      </c>
      <c r="V214" s="1676">
        <v>810</v>
      </c>
      <c r="W214" s="1676">
        <v>28</v>
      </c>
      <c r="X214" s="1676">
        <v>7</v>
      </c>
      <c r="Y214" s="1676">
        <v>3</v>
      </c>
      <c r="Z214" s="1676">
        <v>13</v>
      </c>
      <c r="AA214" s="1672">
        <f t="shared" si="303"/>
      </c>
      <c r="AB214" s="1677" t="s">
        <v>1320</v>
      </c>
      <c r="AC214" s="1677" t="s">
        <v>1337</v>
      </c>
      <c r="AD214" s="1677">
        <v>18</v>
      </c>
    </row>
    <row r="215">
      <c r="A215" s="1667"/>
      <c r="B215" s="1668" t="s">
        <v>1318</v>
      </c>
      <c r="C215" s="1687" t="s">
        <v>1329</v>
      </c>
      <c r="D215" s="1669">
        <v>2020.09</v>
      </c>
      <c r="E215" s="1670">
        <v>0</v>
      </c>
      <c r="F215" s="1669">
        <f t="shared" si="233"/>
      </c>
      <c r="G215" s="1689">
        <f t="shared" si="332"/>
      </c>
      <c r="H215" s="1689">
        <f t="shared" si="14"/>
      </c>
      <c r="I215" s="1689">
        <f t="shared" si="72"/>
      </c>
      <c r="J215" s="1690">
        <f t="shared" si="102"/>
      </c>
      <c r="K215" s="1691">
        <f t="shared" si="131"/>
      </c>
      <c r="L215" s="1691">
        <f t="shared" si="160"/>
      </c>
      <c r="M215" s="1691">
        <f t="shared" si="189"/>
      </c>
      <c r="N215" s="1691">
        <f t="shared" si="275"/>
      </c>
      <c r="O215" s="1674">
        <f t="shared" si="361"/>
      </c>
      <c r="P215" s="1688">
        <v>0.0354</v>
      </c>
      <c r="Q215" s="1676">
        <v>38</v>
      </c>
      <c r="R215" s="1690">
        <f t="shared" si="43"/>
      </c>
      <c r="S215" s="1676">
        <v>17320</v>
      </c>
      <c r="T215" s="1676">
        <v>730</v>
      </c>
      <c r="U215" s="1676">
        <v>98</v>
      </c>
      <c r="V215" s="1676">
        <v>793</v>
      </c>
      <c r="W215" s="1676">
        <v>62</v>
      </c>
      <c r="X215" s="1676">
        <v>3</v>
      </c>
      <c r="Y215" s="1676">
        <v>0</v>
      </c>
      <c r="Z215" s="1676">
        <v>34</v>
      </c>
      <c r="AA215" s="1672">
        <f t="shared" si="303"/>
      </c>
      <c r="AB215" s="1677" t="s">
        <v>1320</v>
      </c>
      <c r="AC215" s="1677" t="s">
        <v>1337</v>
      </c>
      <c r="AD215" s="1677">
        <v>18</v>
      </c>
    </row>
    <row r="216">
      <c r="A216" s="1667"/>
      <c r="B216" s="1668" t="s">
        <v>1318</v>
      </c>
      <c r="C216" s="1687" t="s">
        <v>1330</v>
      </c>
      <c r="D216" s="1669">
        <v>1695.75</v>
      </c>
      <c r="E216" s="1670">
        <v>0</v>
      </c>
      <c r="F216" s="1669">
        <f t="shared" si="233"/>
      </c>
      <c r="G216" s="1689">
        <f t="shared" si="332"/>
      </c>
      <c r="H216" s="1689">
        <f t="shared" si="14"/>
      </c>
      <c r="I216" s="1689">
        <f t="shared" si="72"/>
      </c>
      <c r="J216" s="1690">
        <f t="shared" si="102"/>
      </c>
      <c r="K216" s="1691">
        <f t="shared" si="131"/>
      </c>
      <c r="L216" s="1691">
        <f t="shared" si="160"/>
      </c>
      <c r="M216" s="1691">
        <f t="shared" si="189"/>
      </c>
      <c r="N216" s="1691">
        <f t="shared" si="275"/>
      </c>
      <c r="O216" s="1674">
        <f t="shared" si="361"/>
      </c>
      <c r="P216" s="1688">
        <v>0.0191</v>
      </c>
      <c r="Q216" s="1676">
        <v>37</v>
      </c>
      <c r="R216" s="1690">
        <f t="shared" si="43"/>
      </c>
      <c r="S216" s="1676">
        <v>16810</v>
      </c>
      <c r="T216" s="1676">
        <v>623</v>
      </c>
      <c r="U216" s="1676">
        <v>65</v>
      </c>
      <c r="V216" s="1676">
        <v>647</v>
      </c>
      <c r="W216" s="1676">
        <v>24</v>
      </c>
      <c r="X216" s="1676">
        <v>3</v>
      </c>
      <c r="Y216" s="1676">
        <v>0</v>
      </c>
      <c r="Z216" s="1676">
        <v>13</v>
      </c>
      <c r="AA216" s="1672">
        <f t="shared" si="303"/>
      </c>
      <c r="AB216" s="1677" t="s">
        <v>1320</v>
      </c>
      <c r="AC216" s="1677" t="s">
        <v>1337</v>
      </c>
      <c r="AD216" s="1677">
        <v>10</v>
      </c>
    </row>
    <row r="217">
      <c r="A217" s="1667"/>
      <c r="B217" s="1668" t="s">
        <v>1318</v>
      </c>
      <c r="C217" s="1687" t="s">
        <v>1356</v>
      </c>
      <c r="D217" s="1669">
        <v>623.19</v>
      </c>
      <c r="E217" s="1670">
        <v>0</v>
      </c>
      <c r="F217" s="1669">
        <f t="shared" si="233"/>
      </c>
      <c r="G217" s="1689">
        <f t="shared" si="332"/>
      </c>
      <c r="H217" s="1689">
        <f t="shared" si="14"/>
      </c>
      <c r="I217" s="1689">
        <f t="shared" si="72"/>
      </c>
      <c r="J217" s="1690">
        <f t="shared" si="102"/>
      </c>
      <c r="K217" s="1691">
        <f t="shared" si="131"/>
      </c>
      <c r="L217" s="1691">
        <f t="shared" si="160"/>
      </c>
      <c r="M217" s="1691">
        <f t="shared" si="189"/>
      </c>
      <c r="N217" s="1691">
        <f t="shared" si="275"/>
      </c>
      <c r="O217" s="1674">
        <f t="shared" si="361"/>
      </c>
      <c r="P217" s="1688">
        <v>0.0246</v>
      </c>
      <c r="Q217" s="1676">
        <v>36</v>
      </c>
      <c r="R217" s="1690">
        <f t="shared" si="43"/>
      </c>
      <c r="S217" s="1676">
        <v>8527</v>
      </c>
      <c r="T217" s="1676">
        <v>423</v>
      </c>
      <c r="U217" s="1676">
        <v>44</v>
      </c>
      <c r="V217" s="1676">
        <v>457</v>
      </c>
      <c r="W217" s="1676">
        <v>17</v>
      </c>
      <c r="X217" s="1676">
        <v>2</v>
      </c>
      <c r="Y217" s="1676">
        <v>0</v>
      </c>
      <c r="Z217" s="1676">
        <v>10</v>
      </c>
      <c r="AA217" s="1672">
        <f t="shared" si="303"/>
      </c>
      <c r="AB217" s="1677" t="s">
        <v>1320</v>
      </c>
      <c r="AC217" s="1677" t="s">
        <v>1337</v>
      </c>
      <c r="AD217" s="1677">
        <v>6</v>
      </c>
    </row>
    <row r="218">
      <c r="A218" s="1667"/>
      <c r="B218" s="1678" t="s">
        <v>1325</v>
      </c>
      <c r="C218" s="1678"/>
      <c r="D218" s="1679">
        <f>SUM(D213:D217)</f>
      </c>
      <c r="E218" s="1679">
        <f>SUM(E213:E217)</f>
      </c>
      <c r="F218" s="1679">
        <f>SUM(F213:F217)</f>
      </c>
      <c r="G218" s="1681">
        <f t="shared" si="332"/>
      </c>
      <c r="H218" s="1681">
        <f t="shared" si="14"/>
      </c>
      <c r="I218" s="1681">
        <f t="shared" si="72"/>
      </c>
      <c r="J218" s="1681">
        <f t="shared" si="102"/>
      </c>
      <c r="K218" s="1682">
        <f t="shared" si="131"/>
      </c>
      <c r="L218" s="1682">
        <f t="shared" si="160"/>
      </c>
      <c r="M218" s="1682">
        <f t="shared" si="189"/>
      </c>
      <c r="N218" s="1682">
        <f t="shared" si="275"/>
      </c>
      <c r="O218" s="1683">
        <f t="shared" si="361"/>
      </c>
      <c r="P218" s="1682">
        <f>AVERAGE(P213:P217)</f>
      </c>
      <c r="Q218" s="1679">
        <f>AVERAGE(Q213:Q217)</f>
      </c>
      <c r="R218" s="1679">
        <f t="shared" si="43"/>
      </c>
      <c r="S218" s="1683">
        <f>SUM(S213:S217)</f>
      </c>
      <c r="T218" s="1683">
        <f>SUM(T213:T217)</f>
      </c>
      <c r="U218" s="1683">
        <f>SUM(U213:U217)</f>
      </c>
      <c r="V218" s="1683">
        <f>SUM(V213:V217)</f>
      </c>
      <c r="W218" s="1683">
        <f>SUM(W213:W217)</f>
      </c>
      <c r="X218" s="1683">
        <f>SUM(X213:X217)</f>
      </c>
      <c r="Y218" s="1683">
        <f>SUM(Y213:Y217)</f>
      </c>
      <c r="Z218" s="1683">
        <f>SUM(Z213:Z217)</f>
      </c>
      <c r="AA218" s="1685">
        <f t="shared" si="303"/>
      </c>
      <c r="AB218" s="1686"/>
      <c r="AC218" s="1686"/>
      <c r="AD218" s="1692">
        <f>SUM(AD213:AD217)</f>
      </c>
    </row>
    <row r="219">
      <c r="A219" s="1667"/>
      <c r="B219" s="1693" t="s">
        <v>1331</v>
      </c>
      <c r="C219" s="1693"/>
      <c r="D219" s="1694">
        <f>D218+D212</f>
      </c>
      <c r="E219" s="1694">
        <f>E218+E212</f>
      </c>
      <c r="F219" s="1694">
        <f>F218+F212</f>
      </c>
      <c r="G219" s="1695">
        <f t="shared" si="332"/>
      </c>
      <c r="H219" s="1695">
        <f t="shared" si="14"/>
      </c>
      <c r="I219" s="1695">
        <f t="shared" si="72"/>
      </c>
      <c r="J219" s="1695">
        <f t="shared" si="102"/>
      </c>
      <c r="K219" s="1696">
        <f t="shared" si="131"/>
      </c>
      <c r="L219" s="1696">
        <f t="shared" si="160"/>
      </c>
      <c r="M219" s="1696">
        <f t="shared" si="189"/>
      </c>
      <c r="N219" s="1696">
        <f t="shared" si="275"/>
      </c>
      <c r="O219" s="1697">
        <f t="shared" si="361"/>
      </c>
      <c r="P219" s="1698">
        <f>(P218+P212)/2</f>
      </c>
      <c r="Q219" s="1698">
        <f>(Q218+Q212)/2</f>
      </c>
      <c r="R219" s="1694">
        <f>(R218+R212)/2</f>
      </c>
      <c r="S219" s="1697">
        <f>S218+S212</f>
      </c>
      <c r="T219" s="1697">
        <f>T218+T212</f>
      </c>
      <c r="U219" s="1697">
        <f>U218+U212</f>
      </c>
      <c r="V219" s="1697">
        <f>V218+V212</f>
      </c>
      <c r="W219" s="1697">
        <f>W218+W212</f>
      </c>
      <c r="X219" s="1697">
        <f>X218+X212</f>
      </c>
      <c r="Y219" s="1697">
        <f>Y218+Y212</f>
      </c>
      <c r="Z219" s="1697">
        <f>Z218+Z212</f>
      </c>
      <c r="AA219" s="1699">
        <f t="shared" si="303"/>
      </c>
      <c r="AB219" s="1700"/>
      <c r="AC219" s="1700"/>
      <c r="AD219" s="1702">
        <f>AD218+AD212</f>
      </c>
    </row>
    <row r="220">
      <c r="A220" s="1656" t="s">
        <v>1284</v>
      </c>
      <c r="B220" s="1656" t="s">
        <v>1285</v>
      </c>
      <c r="C220" s="1656"/>
      <c r="D220" s="1657" t="s">
        <v>1286</v>
      </c>
      <c r="E220" s="1657"/>
      <c r="F220" s="1657"/>
      <c r="G220" s="1657"/>
      <c r="H220" s="1657"/>
      <c r="I220" s="1657"/>
      <c r="J220" s="1658" t="s">
        <v>1287</v>
      </c>
      <c r="K220" s="1658"/>
      <c r="L220" s="1658"/>
      <c r="M220" s="1658"/>
      <c r="N220" s="1658"/>
      <c r="O220" s="1658"/>
      <c r="P220" s="1658"/>
      <c r="Q220" s="1658"/>
      <c r="R220" s="1658"/>
      <c r="S220" s="1658"/>
      <c r="T220" s="1658"/>
      <c r="U220" s="1658"/>
      <c r="V220" s="1658"/>
      <c r="W220" s="1658"/>
      <c r="X220" s="1658"/>
      <c r="Y220" s="1658"/>
      <c r="Z220" s="1658"/>
      <c r="AA220" s="1658"/>
      <c r="AB220" s="1658"/>
      <c r="AC220" s="1658"/>
      <c r="AD220" s="1659"/>
    </row>
    <row r="221">
      <c r="A221" s="1656"/>
      <c r="B221" s="1656" t="s">
        <v>1288</v>
      </c>
      <c r="C221" s="1656" t="s">
        <v>1289</v>
      </c>
      <c r="D221" s="1657" t="s">
        <v>1290</v>
      </c>
      <c r="E221" s="1660" t="s">
        <v>1291</v>
      </c>
      <c r="F221" s="1661" t="s">
        <v>1292</v>
      </c>
      <c r="G221" s="1662" t="s">
        <v>1293</v>
      </c>
      <c r="H221" s="1662" t="s">
        <v>1294</v>
      </c>
      <c r="I221" s="1662" t="s">
        <v>1295</v>
      </c>
      <c r="J221" s="1658" t="s">
        <v>1296</v>
      </c>
      <c r="K221" s="1663" t="s">
        <v>1297</v>
      </c>
      <c r="L221" s="1663" t="s">
        <v>1298</v>
      </c>
      <c r="M221" s="1663" t="s">
        <v>1299</v>
      </c>
      <c r="N221" s="1663" t="s">
        <v>1300</v>
      </c>
      <c r="O221" s="1664" t="s">
        <v>1301</v>
      </c>
      <c r="P221" s="1663" t="s">
        <v>1302</v>
      </c>
      <c r="Q221" s="1664" t="s">
        <v>1303</v>
      </c>
      <c r="R221" s="1658" t="s">
        <v>1304</v>
      </c>
      <c r="S221" s="1664" t="s">
        <v>1305</v>
      </c>
      <c r="T221" s="1664" t="s">
        <v>1306</v>
      </c>
      <c r="U221" s="1664" t="s">
        <v>1307</v>
      </c>
      <c r="V221" s="1664" t="s">
        <v>1308</v>
      </c>
      <c r="W221" s="1664" t="s">
        <v>1309</v>
      </c>
      <c r="X221" s="1664" t="s">
        <v>1310</v>
      </c>
      <c r="Y221" s="1664" t="s">
        <v>1311</v>
      </c>
      <c r="Z221" s="1664" t="s">
        <v>1312</v>
      </c>
      <c r="AA221" s="1665" t="s">
        <v>1313</v>
      </c>
      <c r="AB221" s="1659" t="s">
        <v>1314</v>
      </c>
      <c r="AC221" s="1659" t="s">
        <v>1315</v>
      </c>
      <c r="AD221" s="1666" t="s">
        <v>1316</v>
      </c>
    </row>
    <row r="222">
      <c r="A222" s="1667" t="s">
        <v>1372</v>
      </c>
      <c r="B222" s="1668" t="s">
        <v>1326</v>
      </c>
      <c r="C222" s="1668" t="s">
        <v>1319</v>
      </c>
      <c r="D222" s="1669">
        <v>1722.02</v>
      </c>
      <c r="E222" s="1670">
        <v>2</v>
      </c>
      <c r="F222" s="1669">
        <f t="shared" ref="F222:F225" si="234">E222*2400</f>
      </c>
      <c r="G222" s="1671">
        <f t="shared" ref="G222:G232" si="333">F222/D222</f>
      </c>
      <c r="H222" s="1671">
        <f t="shared" ref="H222:H232" si="15">D222/E222</f>
      </c>
      <c r="I222" s="1671">
        <f t="shared" ref="I222:I232" si="73">F222/E222</f>
      </c>
      <c r="J222" s="1672">
        <f t="shared" ref="J222:J232" si="103">D222/T222</f>
      </c>
      <c r="K222" s="1673">
        <f t="shared" ref="K222:K232" si="132">O222/S222*1</f>
      </c>
      <c r="L222" s="1673">
        <f t="shared" ref="L222:L232" si="161">T222/S222</f>
      </c>
      <c r="M222" s="1673">
        <f t="shared" ref="M222:M232" si="190">V222/S222</f>
      </c>
      <c r="N222" s="1673">
        <f t="shared" ref="N222:N232" si="276">W222/V222</f>
      </c>
      <c r="O222" s="1674">
        <f t="shared" ref="O222:O232" si="362">U222/P222</f>
      </c>
      <c r="P222" s="1675">
        <v>0.0618</v>
      </c>
      <c r="Q222" s="1674">
        <v>46</v>
      </c>
      <c r="R222" s="1672">
        <f t="shared" ref="R222:R231" si="44">(D222/S222)*1000</f>
      </c>
      <c r="S222" s="1676">
        <v>10923</v>
      </c>
      <c r="T222" s="1676">
        <v>290</v>
      </c>
      <c r="U222" s="1676">
        <v>48</v>
      </c>
      <c r="V222" s="1676">
        <v>318</v>
      </c>
      <c r="W222" s="1676">
        <v>19</v>
      </c>
      <c r="X222" s="1676">
        <v>3</v>
      </c>
      <c r="Y222" s="1676">
        <v>0</v>
      </c>
      <c r="Z222" s="1676">
        <v>16</v>
      </c>
      <c r="AA222" s="1672">
        <f t="shared" ref="AA222:AA232" si="304">AD222*1000/D222</f>
      </c>
      <c r="AB222" s="1677" t="s">
        <v>1320</v>
      </c>
      <c r="AC222" s="1677" t="s">
        <v>1340</v>
      </c>
      <c r="AD222" s="1677">
        <v>16</v>
      </c>
    </row>
    <row r="223">
      <c r="A223" s="1667"/>
      <c r="B223" s="1668" t="s">
        <v>1326</v>
      </c>
      <c r="C223" s="1668" t="s">
        <v>1322</v>
      </c>
      <c r="D223" s="1669">
        <v>1887.99</v>
      </c>
      <c r="E223" s="1670">
        <v>2</v>
      </c>
      <c r="F223" s="1669">
        <f t="shared" si="234"/>
      </c>
      <c r="G223" s="1671">
        <f t="shared" si="333"/>
      </c>
      <c r="H223" s="1671">
        <f t="shared" si="15"/>
      </c>
      <c r="I223" s="1671">
        <f t="shared" si="73"/>
      </c>
      <c r="J223" s="1672">
        <f t="shared" si="103"/>
      </c>
      <c r="K223" s="1673">
        <f t="shared" si="132"/>
      </c>
      <c r="L223" s="1673">
        <f t="shared" si="161"/>
      </c>
      <c r="M223" s="1673">
        <f t="shared" si="190"/>
      </c>
      <c r="N223" s="1673">
        <f t="shared" si="276"/>
      </c>
      <c r="O223" s="1674">
        <f t="shared" si="362"/>
      </c>
      <c r="P223" s="1675">
        <v>0.0614</v>
      </c>
      <c r="Q223" s="1674">
        <v>49</v>
      </c>
      <c r="R223" s="1672">
        <f t="shared" si="44"/>
      </c>
      <c r="S223" s="1676">
        <v>11749</v>
      </c>
      <c r="T223" s="1676">
        <v>352</v>
      </c>
      <c r="U223" s="1676">
        <v>60</v>
      </c>
      <c r="V223" s="1676">
        <v>362</v>
      </c>
      <c r="W223" s="1676">
        <v>32</v>
      </c>
      <c r="X223" s="1676">
        <v>6</v>
      </c>
      <c r="Y223" s="1676">
        <v>0</v>
      </c>
      <c r="Z223" s="1676">
        <v>13</v>
      </c>
      <c r="AA223" s="1672">
        <f t="shared" si="304"/>
      </c>
      <c r="AB223" s="1677" t="s">
        <v>1320</v>
      </c>
      <c r="AC223" s="1677" t="s">
        <v>1340</v>
      </c>
      <c r="AD223" s="1677">
        <v>16</v>
      </c>
    </row>
    <row r="224">
      <c r="A224" s="1667"/>
      <c r="B224" s="1668" t="s">
        <v>1326</v>
      </c>
      <c r="C224" s="1668" t="s">
        <v>1323</v>
      </c>
      <c r="D224" s="1669">
        <v>1964.81</v>
      </c>
      <c r="E224" s="1670">
        <v>2</v>
      </c>
      <c r="F224" s="1669">
        <f t="shared" si="234"/>
      </c>
      <c r="G224" s="1671">
        <f t="shared" si="333"/>
      </c>
      <c r="H224" s="1671">
        <f t="shared" si="15"/>
      </c>
      <c r="I224" s="1671">
        <f t="shared" si="73"/>
      </c>
      <c r="J224" s="1672">
        <f t="shared" si="103"/>
      </c>
      <c r="K224" s="1673">
        <f t="shared" si="132"/>
      </c>
      <c r="L224" s="1673">
        <f t="shared" si="161"/>
      </c>
      <c r="M224" s="1673">
        <f t="shared" si="190"/>
      </c>
      <c r="N224" s="1673">
        <f t="shared" si="276"/>
      </c>
      <c r="O224" s="1674">
        <f t="shared" si="362"/>
      </c>
      <c r="P224" s="1675">
        <v>0.0618</v>
      </c>
      <c r="Q224" s="1674">
        <v>52</v>
      </c>
      <c r="R224" s="1672">
        <f t="shared" si="44"/>
      </c>
      <c r="S224" s="1676">
        <v>14671</v>
      </c>
      <c r="T224" s="1676">
        <v>402</v>
      </c>
      <c r="U224" s="1676">
        <v>70</v>
      </c>
      <c r="V224" s="1676">
        <v>434</v>
      </c>
      <c r="W224" s="1676">
        <v>69</v>
      </c>
      <c r="X224" s="1676">
        <v>5</v>
      </c>
      <c r="Y224" s="1676">
        <v>0</v>
      </c>
      <c r="Z224" s="1676">
        <v>9</v>
      </c>
      <c r="AA224" s="1672">
        <f t="shared" si="304"/>
      </c>
      <c r="AB224" s="1677" t="s">
        <v>1320</v>
      </c>
      <c r="AC224" s="1677" t="s">
        <v>1340</v>
      </c>
      <c r="AD224" s="1677">
        <v>32</v>
      </c>
    </row>
    <row r="225">
      <c r="A225" s="1667"/>
      <c r="B225" s="1668" t="s">
        <v>1326</v>
      </c>
      <c r="C225" s="1668" t="s">
        <v>1324</v>
      </c>
      <c r="D225" s="1669">
        <v>2349.17</v>
      </c>
      <c r="E225" s="1670">
        <v>3</v>
      </c>
      <c r="F225" s="1669">
        <f t="shared" si="234"/>
      </c>
      <c r="G225" s="1671">
        <f t="shared" si="333"/>
      </c>
      <c r="H225" s="1671">
        <f t="shared" si="15"/>
      </c>
      <c r="I225" s="1671">
        <f t="shared" si="73"/>
      </c>
      <c r="J225" s="1672">
        <f t="shared" si="103"/>
      </c>
      <c r="K225" s="1673">
        <f t="shared" si="132"/>
      </c>
      <c r="L225" s="1673">
        <f t="shared" si="161"/>
      </c>
      <c r="M225" s="1673">
        <f t="shared" si="190"/>
      </c>
      <c r="N225" s="1673">
        <f t="shared" si="276"/>
      </c>
      <c r="O225" s="1674">
        <f t="shared" si="362"/>
      </c>
      <c r="P225" s="1675">
        <v>0.0637</v>
      </c>
      <c r="Q225" s="1674">
        <v>52</v>
      </c>
      <c r="R225" s="1672">
        <f t="shared" si="44"/>
      </c>
      <c r="S225" s="1676">
        <v>17338</v>
      </c>
      <c r="T225" s="1676">
        <v>486</v>
      </c>
      <c r="U225" s="1676">
        <v>93</v>
      </c>
      <c r="V225" s="1676">
        <v>527</v>
      </c>
      <c r="W225" s="1676">
        <v>127</v>
      </c>
      <c r="X225" s="1676">
        <v>8</v>
      </c>
      <c r="Y225" s="1676">
        <v>0</v>
      </c>
      <c r="Z225" s="1676">
        <v>15</v>
      </c>
      <c r="AA225" s="1672">
        <f t="shared" si="304"/>
      </c>
      <c r="AB225" s="1677" t="s">
        <v>1320</v>
      </c>
      <c r="AC225" s="1677" t="s">
        <v>1340</v>
      </c>
      <c r="AD225" s="1677">
        <v>23</v>
      </c>
    </row>
    <row r="226">
      <c r="A226" s="1667"/>
      <c r="B226" s="1678" t="s">
        <v>1325</v>
      </c>
      <c r="C226" s="1678"/>
      <c r="D226" s="1679">
        <f>SUM(D222:D225)</f>
      </c>
      <c r="E226" s="1679">
        <f>SUM(E222:E225)</f>
      </c>
      <c r="F226" s="1679">
        <f>SUM(F222:F225)</f>
      </c>
      <c r="G226" s="1681">
        <f t="shared" si="333"/>
      </c>
      <c r="H226" s="1681">
        <f t="shared" si="15"/>
      </c>
      <c r="I226" s="1681">
        <f t="shared" si="73"/>
      </c>
      <c r="J226" s="1681">
        <f t="shared" si="103"/>
      </c>
      <c r="K226" s="1682">
        <f t="shared" si="132"/>
      </c>
      <c r="L226" s="1682">
        <f t="shared" si="161"/>
      </c>
      <c r="M226" s="1682">
        <f t="shared" si="190"/>
      </c>
      <c r="N226" s="1682">
        <f t="shared" si="276"/>
      </c>
      <c r="O226" s="1683">
        <f t="shared" si="362"/>
      </c>
      <c r="P226" s="1682">
        <f>AVERAGE(P222:P225)</f>
      </c>
      <c r="Q226" s="1682">
        <f>AVERAGE(Q222:Q225)</f>
      </c>
      <c r="R226" s="1681">
        <f t="shared" si="44"/>
      </c>
      <c r="S226" s="1684">
        <f>SUM(S222:S225)</f>
      </c>
      <c r="T226" s="1684">
        <f>SUM(T222:T225)</f>
      </c>
      <c r="U226" s="1684">
        <f>SUM(U222:U225)</f>
      </c>
      <c r="V226" s="1684">
        <f>SUM(V222:V225)</f>
      </c>
      <c r="W226" s="1684">
        <f>SUM(W222:W225)</f>
      </c>
      <c r="X226" s="1684">
        <f>SUM(X222:X225)</f>
      </c>
      <c r="Y226" s="1684">
        <f>SUM(Y222:Y225)</f>
      </c>
      <c r="Z226" s="1684">
        <f>SUM(Z222:Z225)</f>
      </c>
      <c r="AA226" s="1685">
        <f t="shared" si="304"/>
      </c>
      <c r="AB226" s="1686"/>
      <c r="AC226" s="1686"/>
      <c r="AD226" s="1684">
        <f>SUM(AD222:AD225)</f>
      </c>
    </row>
    <row r="227">
      <c r="A227" s="1667"/>
      <c r="B227" s="1668" t="s">
        <v>1318</v>
      </c>
      <c r="C227" s="1687" t="s">
        <v>1327</v>
      </c>
      <c r="D227" s="1669">
        <v>1951.78</v>
      </c>
      <c r="E227" s="1670">
        <v>1</v>
      </c>
      <c r="F227" s="1669">
        <f t="shared" ref="F227:F230" si="235">E227*2400</f>
      </c>
      <c r="G227" s="1671">
        <f t="shared" si="333"/>
      </c>
      <c r="H227" s="1671">
        <f t="shared" si="15"/>
      </c>
      <c r="I227" s="1671">
        <f t="shared" si="73"/>
      </c>
      <c r="J227" s="1672">
        <f t="shared" si="103"/>
      </c>
      <c r="K227" s="1673">
        <f t="shared" si="132"/>
      </c>
      <c r="L227" s="1673">
        <f t="shared" si="161"/>
      </c>
      <c r="M227" s="1673">
        <f t="shared" si="190"/>
      </c>
      <c r="N227" s="1673">
        <f t="shared" si="276"/>
      </c>
      <c r="O227" s="1674">
        <f t="shared" si="362"/>
      </c>
      <c r="P227" s="1688">
        <v>0.0355</v>
      </c>
      <c r="Q227" s="1674">
        <v>47</v>
      </c>
      <c r="R227" s="1672">
        <f t="shared" si="44"/>
      </c>
      <c r="S227" s="1676">
        <v>18664</v>
      </c>
      <c r="T227" s="1676">
        <v>520</v>
      </c>
      <c r="U227" s="1676">
        <v>73</v>
      </c>
      <c r="V227" s="1676">
        <v>533</v>
      </c>
      <c r="W227" s="1676">
        <v>32</v>
      </c>
      <c r="X227" s="1676">
        <v>3</v>
      </c>
      <c r="Y227" s="1676">
        <v>0</v>
      </c>
      <c r="Z227" s="1676">
        <v>13</v>
      </c>
      <c r="AA227" s="1672">
        <f t="shared" si="304"/>
      </c>
      <c r="AB227" s="1677" t="s">
        <v>1320</v>
      </c>
      <c r="AC227" s="1677" t="s">
        <v>1340</v>
      </c>
      <c r="AD227" s="1677">
        <v>22</v>
      </c>
    </row>
    <row r="228">
      <c r="A228" s="1667"/>
      <c r="B228" s="1668" t="s">
        <v>1318</v>
      </c>
      <c r="C228" s="1687" t="s">
        <v>1328</v>
      </c>
      <c r="D228" s="1669">
        <v>1945.15</v>
      </c>
      <c r="E228" s="1670">
        <v>1</v>
      </c>
      <c r="F228" s="1669">
        <f t="shared" si="235"/>
      </c>
      <c r="G228" s="1689">
        <f t="shared" si="333"/>
      </c>
      <c r="H228" s="1689">
        <f t="shared" si="15"/>
      </c>
      <c r="I228" s="1689">
        <f t="shared" si="73"/>
      </c>
      <c r="J228" s="1690">
        <f t="shared" si="103"/>
      </c>
      <c r="K228" s="1691">
        <f t="shared" si="132"/>
      </c>
      <c r="L228" s="1691">
        <f t="shared" si="161"/>
      </c>
      <c r="M228" s="1691">
        <f t="shared" si="190"/>
      </c>
      <c r="N228" s="1691">
        <f t="shared" si="276"/>
      </c>
      <c r="O228" s="1674">
        <f t="shared" si="362"/>
      </c>
      <c r="P228" s="1688">
        <v>0.0232</v>
      </c>
      <c r="Q228" s="1676">
        <v>52</v>
      </c>
      <c r="R228" s="1690">
        <f t="shared" si="44"/>
      </c>
      <c r="S228" s="1676">
        <v>20402</v>
      </c>
      <c r="T228" s="1676">
        <v>588</v>
      </c>
      <c r="U228" s="1676">
        <v>72</v>
      </c>
      <c r="V228" s="1676">
        <v>605</v>
      </c>
      <c r="W228" s="1676">
        <v>55</v>
      </c>
      <c r="X228" s="1676">
        <v>6</v>
      </c>
      <c r="Y228" s="1676">
        <v>0</v>
      </c>
      <c r="Z228" s="1676">
        <v>19</v>
      </c>
      <c r="AA228" s="1672">
        <f t="shared" si="304"/>
      </c>
      <c r="AB228" s="1677" t="s">
        <v>1320</v>
      </c>
      <c r="AC228" s="1677" t="s">
        <v>1340</v>
      </c>
      <c r="AD228" s="1677">
        <v>29</v>
      </c>
    </row>
    <row r="229">
      <c r="A229" s="1667"/>
      <c r="B229" s="1668" t="s">
        <v>1318</v>
      </c>
      <c r="C229" s="1687" t="s">
        <v>1329</v>
      </c>
      <c r="D229" s="1669">
        <v>1983.09</v>
      </c>
      <c r="E229" s="1670">
        <v>2</v>
      </c>
      <c r="F229" s="1669">
        <f t="shared" si="235"/>
      </c>
      <c r="G229" s="1689">
        <f t="shared" si="333"/>
      </c>
      <c r="H229" s="1689">
        <f t="shared" si="15"/>
      </c>
      <c r="I229" s="1689">
        <f t="shared" si="73"/>
      </c>
      <c r="J229" s="1690">
        <f t="shared" si="103"/>
      </c>
      <c r="K229" s="1691">
        <f t="shared" si="132"/>
      </c>
      <c r="L229" s="1691">
        <f t="shared" si="161"/>
      </c>
      <c r="M229" s="1691">
        <f t="shared" si="190"/>
      </c>
      <c r="N229" s="1691">
        <f t="shared" si="276"/>
      </c>
      <c r="O229" s="1674">
        <f t="shared" si="362"/>
      </c>
      <c r="P229" s="1688">
        <v>0.023</v>
      </c>
      <c r="Q229" s="1676">
        <v>50</v>
      </c>
      <c r="R229" s="1690">
        <f t="shared" si="44"/>
      </c>
      <c r="S229" s="1676">
        <v>16684</v>
      </c>
      <c r="T229" s="1676">
        <v>596</v>
      </c>
      <c r="U229" s="1676">
        <v>72</v>
      </c>
      <c r="V229" s="1676">
        <v>601</v>
      </c>
      <c r="W229" s="1676">
        <v>39</v>
      </c>
      <c r="X229" s="1676">
        <v>1</v>
      </c>
      <c r="Y229" s="1676">
        <v>1</v>
      </c>
      <c r="Z229" s="1676">
        <v>15</v>
      </c>
      <c r="AA229" s="1672">
        <f t="shared" si="304"/>
      </c>
      <c r="AB229" s="1677" t="s">
        <v>1320</v>
      </c>
      <c r="AC229" s="1677" t="s">
        <v>1340</v>
      </c>
      <c r="AD229" s="1677">
        <v>19</v>
      </c>
    </row>
    <row r="230">
      <c r="A230" s="1667"/>
      <c r="B230" s="1668" t="s">
        <v>1318</v>
      </c>
      <c r="C230" s="1687" t="s">
        <v>1330</v>
      </c>
      <c r="D230" s="1669">
        <v>1525.07</v>
      </c>
      <c r="E230" s="1670">
        <v>1</v>
      </c>
      <c r="F230" s="1669">
        <f t="shared" si="235"/>
      </c>
      <c r="G230" s="1689">
        <f t="shared" si="333"/>
      </c>
      <c r="H230" s="1689">
        <f t="shared" si="15"/>
      </c>
      <c r="I230" s="1689">
        <f t="shared" si="73"/>
      </c>
      <c r="J230" s="1690">
        <f t="shared" si="103"/>
      </c>
      <c r="K230" s="1691">
        <f t="shared" si="132"/>
      </c>
      <c r="L230" s="1691">
        <f t="shared" si="161"/>
      </c>
      <c r="M230" s="1691">
        <f t="shared" si="190"/>
      </c>
      <c r="N230" s="1691">
        <f t="shared" si="276"/>
      </c>
      <c r="O230" s="1674">
        <f t="shared" si="362"/>
      </c>
      <c r="P230" s="1688">
        <v>0.0155</v>
      </c>
      <c r="Q230" s="1676">
        <v>47</v>
      </c>
      <c r="R230" s="1690">
        <f t="shared" si="44"/>
      </c>
      <c r="S230" s="1676">
        <v>15612</v>
      </c>
      <c r="T230" s="1676">
        <v>590</v>
      </c>
      <c r="U230" s="1676">
        <v>62</v>
      </c>
      <c r="V230" s="1676">
        <v>626</v>
      </c>
      <c r="W230" s="1676">
        <v>35</v>
      </c>
      <c r="X230" s="1676">
        <v>3</v>
      </c>
      <c r="Y230" s="1676">
        <v>0</v>
      </c>
      <c r="Z230" s="1676">
        <v>13</v>
      </c>
      <c r="AA230" s="1672">
        <f t="shared" si="304"/>
      </c>
      <c r="AB230" s="1677" t="s">
        <v>1320</v>
      </c>
      <c r="AC230" s="1677" t="s">
        <v>1340</v>
      </c>
      <c r="AD230" s="1677">
        <v>17</v>
      </c>
    </row>
    <row r="231">
      <c r="A231" s="1667"/>
      <c r="B231" s="1678" t="s">
        <v>1325</v>
      </c>
      <c r="C231" s="1678"/>
      <c r="D231" s="1679">
        <f>SUM(D227:D230)</f>
      </c>
      <c r="E231" s="1679">
        <f>SUM(E227:E230)</f>
      </c>
      <c r="F231" s="1679">
        <f>SUM(F227:F230)</f>
      </c>
      <c r="G231" s="1681">
        <f t="shared" si="333"/>
      </c>
      <c r="H231" s="1681">
        <f t="shared" si="15"/>
      </c>
      <c r="I231" s="1681">
        <f t="shared" si="73"/>
      </c>
      <c r="J231" s="1681">
        <f t="shared" si="103"/>
      </c>
      <c r="K231" s="1682">
        <f t="shared" si="132"/>
      </c>
      <c r="L231" s="1682">
        <f t="shared" si="161"/>
      </c>
      <c r="M231" s="1682">
        <f t="shared" si="190"/>
      </c>
      <c r="N231" s="1682">
        <f t="shared" si="276"/>
      </c>
      <c r="O231" s="1683">
        <f t="shared" si="362"/>
      </c>
      <c r="P231" s="1682">
        <f>AVERAGE(P227:P230)</f>
      </c>
      <c r="Q231" s="1679">
        <f>AVERAGE(Q227:Q230)</f>
      </c>
      <c r="R231" s="1679">
        <f t="shared" si="44"/>
      </c>
      <c r="S231" s="1683">
        <f>SUM(S227:S230)</f>
      </c>
      <c r="T231" s="1683">
        <f>SUM(T227:T230)</f>
      </c>
      <c r="U231" s="1683">
        <f>SUM(U227:U230)</f>
      </c>
      <c r="V231" s="1683">
        <f>SUM(V227:V230)</f>
      </c>
      <c r="W231" s="1683">
        <f>SUM(W227:W230)</f>
      </c>
      <c r="X231" s="1683">
        <f>SUM(X227:X230)</f>
      </c>
      <c r="Y231" s="1683">
        <f>SUM(Y227:Y230)</f>
      </c>
      <c r="Z231" s="1683">
        <f>SUM(Z227:Z230)</f>
      </c>
      <c r="AA231" s="1685">
        <f t="shared" si="304"/>
      </c>
      <c r="AB231" s="1686"/>
      <c r="AC231" s="1686"/>
      <c r="AD231" s="1692">
        <f>SUM(AD227:AD230)</f>
      </c>
    </row>
    <row r="232">
      <c r="A232" s="1667"/>
      <c r="B232" s="1693" t="s">
        <v>1331</v>
      </c>
      <c r="C232" s="1693"/>
      <c r="D232" s="1694">
        <f>D231+D226</f>
      </c>
      <c r="E232" s="1694">
        <f>E231+E225</f>
      </c>
      <c r="F232" s="1694">
        <f>F231+F225</f>
      </c>
      <c r="G232" s="1695">
        <f t="shared" si="333"/>
      </c>
      <c r="H232" s="1695">
        <f t="shared" si="15"/>
      </c>
      <c r="I232" s="1695">
        <f t="shared" si="73"/>
      </c>
      <c r="J232" s="1695">
        <f t="shared" si="103"/>
      </c>
      <c r="K232" s="1696">
        <f t="shared" si="132"/>
      </c>
      <c r="L232" s="1696">
        <f t="shared" si="161"/>
      </c>
      <c r="M232" s="1696">
        <f t="shared" si="190"/>
      </c>
      <c r="N232" s="1696">
        <f t="shared" si="276"/>
      </c>
      <c r="O232" s="1697">
        <f t="shared" si="362"/>
      </c>
      <c r="P232" s="1698">
        <f>(P231+P225)/2</f>
      </c>
      <c r="Q232" s="1698">
        <f>(Q231+Q225)/2</f>
      </c>
      <c r="R232" s="1694">
        <f>(R231+R225)/2</f>
      </c>
      <c r="S232" s="1697">
        <f>S231+S225</f>
      </c>
      <c r="T232" s="1697">
        <f>T231+T225</f>
      </c>
      <c r="U232" s="1697">
        <f>U231+U225</f>
      </c>
      <c r="V232" s="1697">
        <f>V231+V225</f>
      </c>
      <c r="W232" s="1697">
        <f>W231+W225</f>
      </c>
      <c r="X232" s="1697">
        <f>X231+X225</f>
      </c>
      <c r="Y232" s="1697">
        <f>Y231+Y225</f>
      </c>
      <c r="Z232" s="1697">
        <f>Z231+Z225</f>
      </c>
      <c r="AA232" s="1699">
        <f t="shared" si="304"/>
      </c>
      <c r="AB232" s="1700"/>
      <c r="AC232" s="1700"/>
      <c r="AD232" s="1702">
        <f>AD231+AD225</f>
      </c>
    </row>
    <row r="233">
      <c r="A233" s="1656" t="s">
        <v>1284</v>
      </c>
      <c r="B233" s="1656" t="s">
        <v>1285</v>
      </c>
      <c r="C233" s="1656"/>
      <c r="D233" s="1657" t="s">
        <v>1286</v>
      </c>
      <c r="E233" s="1657"/>
      <c r="F233" s="1657"/>
      <c r="G233" s="1657"/>
      <c r="H233" s="1657"/>
      <c r="I233" s="1657"/>
      <c r="J233" s="1658" t="s">
        <v>1287</v>
      </c>
      <c r="K233" s="1658"/>
      <c r="L233" s="1658"/>
      <c r="M233" s="1658"/>
      <c r="N233" s="1658"/>
      <c r="O233" s="1658"/>
      <c r="P233" s="1658"/>
      <c r="Q233" s="1658"/>
      <c r="R233" s="1658"/>
      <c r="S233" s="1658"/>
      <c r="T233" s="1658"/>
      <c r="U233" s="1658"/>
      <c r="V233" s="1658"/>
      <c r="W233" s="1658"/>
      <c r="X233" s="1658"/>
      <c r="Y233" s="1658"/>
      <c r="Z233" s="1658"/>
      <c r="AA233" s="1658"/>
      <c r="AB233" s="1658"/>
      <c r="AC233" s="1658"/>
      <c r="AD233" s="1659"/>
    </row>
    <row r="234">
      <c r="A234" s="1656"/>
      <c r="B234" s="1656" t="s">
        <v>1288</v>
      </c>
      <c r="C234" s="1656" t="s">
        <v>1289</v>
      </c>
      <c r="D234" s="1657" t="s">
        <v>1290</v>
      </c>
      <c r="E234" s="1660" t="s">
        <v>1291</v>
      </c>
      <c r="F234" s="1661" t="s">
        <v>1292</v>
      </c>
      <c r="G234" s="1662" t="s">
        <v>1293</v>
      </c>
      <c r="H234" s="1662" t="s">
        <v>1294</v>
      </c>
      <c r="I234" s="1662" t="s">
        <v>1295</v>
      </c>
      <c r="J234" s="1658" t="s">
        <v>1296</v>
      </c>
      <c r="K234" s="1663" t="s">
        <v>1297</v>
      </c>
      <c r="L234" s="1663" t="s">
        <v>1298</v>
      </c>
      <c r="M234" s="1663" t="s">
        <v>1299</v>
      </c>
      <c r="N234" s="1663" t="s">
        <v>1300</v>
      </c>
      <c r="O234" s="1664" t="s">
        <v>1301</v>
      </c>
      <c r="P234" s="1663" t="s">
        <v>1302</v>
      </c>
      <c r="Q234" s="1664" t="s">
        <v>1303</v>
      </c>
      <c r="R234" s="1658" t="s">
        <v>1304</v>
      </c>
      <c r="S234" s="1664" t="s">
        <v>1305</v>
      </c>
      <c r="T234" s="1664" t="s">
        <v>1306</v>
      </c>
      <c r="U234" s="1664" t="s">
        <v>1307</v>
      </c>
      <c r="V234" s="1664" t="s">
        <v>1308</v>
      </c>
      <c r="W234" s="1664" t="s">
        <v>1309</v>
      </c>
      <c r="X234" s="1664" t="s">
        <v>1310</v>
      </c>
      <c r="Y234" s="1664" t="s">
        <v>1311</v>
      </c>
      <c r="Z234" s="1664" t="s">
        <v>1312</v>
      </c>
      <c r="AA234" s="1665" t="s">
        <v>1313</v>
      </c>
      <c r="AB234" s="1659" t="s">
        <v>1314</v>
      </c>
      <c r="AC234" s="1659" t="s">
        <v>1315</v>
      </c>
      <c r="AD234" s="1666" t="s">
        <v>1316</v>
      </c>
    </row>
    <row r="235">
      <c r="A235" s="1667" t="s">
        <v>1373</v>
      </c>
      <c r="B235" s="1668" t="s">
        <v>1326</v>
      </c>
      <c r="C235" s="1668" t="s">
        <v>1355</v>
      </c>
      <c r="D235" s="1669">
        <v>1764.77</v>
      </c>
      <c r="E235" s="1670">
        <v>0</v>
      </c>
      <c r="F235" s="1669">
        <f t="shared" ref="F235:F239" si="236">E235*2400</f>
      </c>
      <c r="G235" s="1671">
        <f t="shared" ref="G235:G247" si="334">F235/D235</f>
      </c>
      <c r="H235" s="1671">
        <f t="shared" ref="H235:H247" si="16">D235/E235</f>
      </c>
      <c r="I235" s="1671">
        <f t="shared" ref="I235:I247" si="74">F235/E235</f>
      </c>
      <c r="J235" s="1672">
        <f t="shared" ref="J235:J247" si="104">D235/T235</f>
      </c>
      <c r="K235" s="1673">
        <f t="shared" ref="K235:K247" si="133">O235/S235*1</f>
      </c>
      <c r="L235" s="1673">
        <f t="shared" ref="L235:L247" si="162">T235/S235</f>
      </c>
      <c r="M235" s="1673">
        <f t="shared" ref="M235:M247" si="191">V235/S235</f>
      </c>
      <c r="N235" s="1673">
        <f t="shared" ref="N235:N247" si="277">W235/V235</f>
      </c>
      <c r="O235" s="1674">
        <f t="shared" ref="O235:O247" si="363">U235/P235</f>
      </c>
      <c r="P235" s="1675">
        <v>0.0334</v>
      </c>
      <c r="Q235" s="1674">
        <v>43</v>
      </c>
      <c r="R235" s="1672">
        <f t="shared" ref="R235:R246" si="45">(D235/S235)*1000</f>
      </c>
      <c r="S235" s="1676">
        <v>13579</v>
      </c>
      <c r="T235" s="1676">
        <v>321</v>
      </c>
      <c r="U235" s="1676">
        <v>82</v>
      </c>
      <c r="V235" s="1676">
        <v>324</v>
      </c>
      <c r="W235" s="1676">
        <v>27</v>
      </c>
      <c r="X235" s="1676">
        <v>3</v>
      </c>
      <c r="Y235" s="1676">
        <v>3</v>
      </c>
      <c r="Z235" s="1676">
        <v>17</v>
      </c>
      <c r="AA235" s="1672">
        <f t="shared" ref="AA235:AA247" si="305">AD235*1000/D235</f>
      </c>
      <c r="AB235" s="1677" t="s">
        <v>1320</v>
      </c>
      <c r="AC235" s="1677" t="s">
        <v>1340</v>
      </c>
      <c r="AD235" s="1677">
        <v>21</v>
      </c>
    </row>
    <row customHeight="true" ht="18.452380952380953" r="236">
      <c r="A236" s="1667"/>
      <c r="B236" s="1668" t="s">
        <v>1326</v>
      </c>
      <c r="C236" s="1668" t="s">
        <v>1319</v>
      </c>
      <c r="D236" s="1669">
        <v>1988.46</v>
      </c>
      <c r="E236" s="1670">
        <v>1</v>
      </c>
      <c r="F236" s="1669">
        <f t="shared" si="236"/>
      </c>
      <c r="G236" s="1671">
        <f t="shared" si="334"/>
      </c>
      <c r="H236" s="1671">
        <f t="shared" si="16"/>
      </c>
      <c r="I236" s="1671">
        <f t="shared" si="74"/>
      </c>
      <c r="J236" s="1672">
        <f t="shared" si="104"/>
      </c>
      <c r="K236" s="1673">
        <f t="shared" si="133"/>
      </c>
      <c r="L236" s="1673">
        <f t="shared" si="162"/>
      </c>
      <c r="M236" s="1673">
        <f t="shared" si="191"/>
      </c>
      <c r="N236" s="1673">
        <f t="shared" si="277"/>
      </c>
      <c r="O236" s="1674">
        <f t="shared" si="363"/>
      </c>
      <c r="P236" s="1675">
        <v>0.0228</v>
      </c>
      <c r="Q236" s="1674">
        <v>40</v>
      </c>
      <c r="R236" s="1672">
        <f t="shared" si="45"/>
      </c>
      <c r="S236" s="1676">
        <v>13278</v>
      </c>
      <c r="T236" s="1676">
        <v>442</v>
      </c>
      <c r="U236" s="1676">
        <v>55</v>
      </c>
      <c r="V236" s="1676">
        <v>470</v>
      </c>
      <c r="W236" s="1676">
        <v>30</v>
      </c>
      <c r="X236" s="1676">
        <v>4</v>
      </c>
      <c r="Y236" s="1676">
        <v>1</v>
      </c>
      <c r="Z236" s="1676">
        <v>14</v>
      </c>
      <c r="AA236" s="1672">
        <f t="shared" si="305"/>
      </c>
      <c r="AB236" s="1677" t="s">
        <v>1320</v>
      </c>
      <c r="AC236" s="1677" t="s">
        <v>1340</v>
      </c>
      <c r="AD236" s="1677">
        <v>25</v>
      </c>
    </row>
    <row r="237">
      <c r="A237" s="1667"/>
      <c r="B237" s="1668" t="s">
        <v>1326</v>
      </c>
      <c r="C237" s="1668" t="s">
        <v>1322</v>
      </c>
      <c r="D237" s="1669">
        <v>1042.04</v>
      </c>
      <c r="E237" s="1670">
        <v>0</v>
      </c>
      <c r="F237" s="1669">
        <f t="shared" si="236"/>
      </c>
      <c r="G237" s="1671">
        <f t="shared" si="334"/>
      </c>
      <c r="H237" s="1671">
        <f t="shared" si="16"/>
      </c>
      <c r="I237" s="1671">
        <f t="shared" si="74"/>
      </c>
      <c r="J237" s="1672">
        <f t="shared" si="104"/>
      </c>
      <c r="K237" s="1673">
        <f t="shared" si="133"/>
      </c>
      <c r="L237" s="1673">
        <f t="shared" si="162"/>
      </c>
      <c r="M237" s="1673">
        <f t="shared" si="191"/>
      </c>
      <c r="N237" s="1673">
        <f t="shared" si="277"/>
      </c>
      <c r="O237" s="1674">
        <f t="shared" si="363"/>
      </c>
      <c r="P237" s="1675">
        <v>0.0171</v>
      </c>
      <c r="Q237" s="1674">
        <v>39</v>
      </c>
      <c r="R237" s="1672">
        <f t="shared" si="45"/>
      </c>
      <c r="S237" s="1676">
        <v>7949</v>
      </c>
      <c r="T237" s="1676">
        <v>264</v>
      </c>
      <c r="U237" s="1676">
        <v>26</v>
      </c>
      <c r="V237" s="1676">
        <v>272</v>
      </c>
      <c r="W237" s="1676">
        <v>44</v>
      </c>
      <c r="X237" s="1676">
        <v>3</v>
      </c>
      <c r="Y237" s="1676">
        <v>3</v>
      </c>
      <c r="Z237" s="1676">
        <v>11</v>
      </c>
      <c r="AA237" s="1672">
        <f t="shared" si="305"/>
      </c>
      <c r="AB237" s="1677" t="s">
        <v>1320</v>
      </c>
      <c r="AC237" s="1677" t="s">
        <v>1340</v>
      </c>
      <c r="AD237" s="1677">
        <v>10</v>
      </c>
    </row>
    <row r="238">
      <c r="A238" s="1667"/>
      <c r="B238" s="1668" t="s">
        <v>1326</v>
      </c>
      <c r="C238" s="1668" t="s">
        <v>1323</v>
      </c>
      <c r="D238" s="1669">
        <v>858.13</v>
      </c>
      <c r="E238" s="1670">
        <v>0</v>
      </c>
      <c r="F238" s="1669">
        <f t="shared" si="236"/>
      </c>
      <c r="G238" s="1671">
        <f t="shared" si="334"/>
      </c>
      <c r="H238" s="1671">
        <f t="shared" si="16"/>
      </c>
      <c r="I238" s="1671">
        <f t="shared" si="74"/>
      </c>
      <c r="J238" s="1672">
        <f t="shared" si="104"/>
      </c>
      <c r="K238" s="1673">
        <f t="shared" si="133"/>
      </c>
      <c r="L238" s="1673">
        <f t="shared" si="162"/>
      </c>
      <c r="M238" s="1673">
        <f t="shared" si="191"/>
      </c>
      <c r="N238" s="1673">
        <f t="shared" si="277"/>
      </c>
      <c r="O238" s="1674">
        <f t="shared" si="363"/>
      </c>
      <c r="P238" s="1675">
        <v>0.027</v>
      </c>
      <c r="Q238" s="1674">
        <v>20</v>
      </c>
      <c r="R238" s="1672">
        <f t="shared" si="45"/>
      </c>
      <c r="S238" s="1676">
        <v>5719</v>
      </c>
      <c r="T238" s="1676">
        <v>185</v>
      </c>
      <c r="U238" s="1676">
        <v>10</v>
      </c>
      <c r="V238" s="1676">
        <v>212</v>
      </c>
      <c r="W238" s="1676">
        <v>9</v>
      </c>
      <c r="X238" s="1676">
        <v>0</v>
      </c>
      <c r="Y238" s="1676">
        <v>0</v>
      </c>
      <c r="Z238" s="1676">
        <v>5</v>
      </c>
      <c r="AA238" s="1672">
        <f t="shared" si="305"/>
      </c>
      <c r="AB238" s="1677" t="s">
        <v>1320</v>
      </c>
      <c r="AC238" s="1677" t="s">
        <v>1340</v>
      </c>
      <c r="AD238" s="1677">
        <v>6</v>
      </c>
    </row>
    <row r="239">
      <c r="A239" s="1667"/>
      <c r="B239" s="1668" t="s">
        <v>1326</v>
      </c>
      <c r="C239" s="1668" t="s">
        <v>1324</v>
      </c>
      <c r="D239" s="1669">
        <v>1189.77</v>
      </c>
      <c r="E239" s="1670">
        <v>0</v>
      </c>
      <c r="F239" s="1669">
        <f t="shared" si="236"/>
      </c>
      <c r="G239" s="1671">
        <f t="shared" si="334"/>
      </c>
      <c r="H239" s="1671">
        <f t="shared" si="16"/>
      </c>
      <c r="I239" s="1671">
        <f t="shared" si="74"/>
      </c>
      <c r="J239" s="1672">
        <f t="shared" si="104"/>
      </c>
      <c r="K239" s="1673">
        <f t="shared" si="133"/>
      </c>
      <c r="L239" s="1673">
        <f t="shared" si="162"/>
      </c>
      <c r="M239" s="1673">
        <f t="shared" si="191"/>
      </c>
      <c r="N239" s="1673">
        <f t="shared" si="277"/>
      </c>
      <c r="O239" s="1674">
        <f t="shared" si="363"/>
      </c>
      <c r="P239" s="1675">
        <v>0.0496</v>
      </c>
      <c r="Q239" s="1674">
        <v>24</v>
      </c>
      <c r="R239" s="1672">
        <f t="shared" si="45"/>
      </c>
      <c r="S239" s="1676">
        <v>6700</v>
      </c>
      <c r="T239" s="1676">
        <v>323</v>
      </c>
      <c r="U239" s="1676">
        <v>27</v>
      </c>
      <c r="V239" s="1676">
        <v>348</v>
      </c>
      <c r="W239" s="1676">
        <v>18</v>
      </c>
      <c r="X239" s="1676">
        <v>1</v>
      </c>
      <c r="Y239" s="1676">
        <v>0</v>
      </c>
      <c r="Z239" s="1676">
        <v>4</v>
      </c>
      <c r="AA239" s="1672">
        <f t="shared" si="305"/>
      </c>
      <c r="AB239" s="1677" t="s">
        <v>1320</v>
      </c>
      <c r="AC239" s="1677" t="s">
        <v>1340</v>
      </c>
      <c r="AD239" s="1677">
        <v>14</v>
      </c>
    </row>
    <row r="240">
      <c r="A240" s="1667"/>
      <c r="B240" s="1678" t="s">
        <v>1325</v>
      </c>
      <c r="C240" s="1678"/>
      <c r="D240" s="1679">
        <f>SUM(D235:D239)</f>
      </c>
      <c r="E240" s="1679">
        <f>SUM(E235:E239)</f>
      </c>
      <c r="F240" s="1679">
        <f>SUM(F235:F239)</f>
      </c>
      <c r="G240" s="1681">
        <f t="shared" si="334"/>
      </c>
      <c r="H240" s="1681">
        <f t="shared" si="16"/>
      </c>
      <c r="I240" s="1681">
        <f t="shared" si="74"/>
      </c>
      <c r="J240" s="1681">
        <f t="shared" si="104"/>
      </c>
      <c r="K240" s="1682">
        <f t="shared" si="133"/>
      </c>
      <c r="L240" s="1682">
        <f t="shared" si="162"/>
      </c>
      <c r="M240" s="1682">
        <f t="shared" si="191"/>
      </c>
      <c r="N240" s="1682">
        <f t="shared" si="277"/>
      </c>
      <c r="O240" s="1683">
        <f t="shared" si="363"/>
      </c>
      <c r="P240" s="1682">
        <f>AVERAGE(P235:P239)</f>
      </c>
      <c r="Q240" s="1682">
        <f>AVERAGE(Q235:Q239)</f>
      </c>
      <c r="R240" s="1681">
        <f t="shared" si="45"/>
      </c>
      <c r="S240" s="1684">
        <f>SUM(S235:S239)</f>
      </c>
      <c r="T240" s="1684">
        <f>SUM(T235:T239)</f>
      </c>
      <c r="U240" s="1684">
        <f>SUM(U235:U239)</f>
      </c>
      <c r="V240" s="1684">
        <f>SUM(V235:V239)</f>
      </c>
      <c r="W240" s="1684">
        <f>SUM(W235:W239)</f>
      </c>
      <c r="X240" s="1684">
        <f>SUM(X235:X239)</f>
      </c>
      <c r="Y240" s="1684">
        <f>SUM(Y235:Y239)</f>
      </c>
      <c r="Z240" s="1684">
        <f>SUM(Z235:Z239)</f>
      </c>
      <c r="AA240" s="1685">
        <f t="shared" si="305"/>
      </c>
      <c r="AB240" s="1686"/>
      <c r="AC240" s="1686"/>
      <c r="AD240" s="1684">
        <f>SUM(AD235:AD239)</f>
      </c>
    </row>
    <row r="241">
      <c r="A241" s="1667"/>
      <c r="B241" s="1668" t="s">
        <v>1333</v>
      </c>
      <c r="C241" s="1687" t="s">
        <v>1327</v>
      </c>
      <c r="D241" s="1669">
        <v>1258.82</v>
      </c>
      <c r="E241" s="1670">
        <v>1</v>
      </c>
      <c r="F241" s="1669">
        <f t="shared" ref="F241:F245" si="237">E241*2400</f>
      </c>
      <c r="G241" s="1671">
        <f t="shared" si="334"/>
      </c>
      <c r="H241" s="1671">
        <f t="shared" si="16"/>
      </c>
      <c r="I241" s="1671">
        <f t="shared" si="74"/>
      </c>
      <c r="J241" s="1672">
        <f t="shared" si="104"/>
      </c>
      <c r="K241" s="1673">
        <f t="shared" si="133"/>
      </c>
      <c r="L241" s="1673">
        <f t="shared" si="162"/>
      </c>
      <c r="M241" s="1673">
        <f t="shared" si="191"/>
      </c>
      <c r="N241" s="1673">
        <f t="shared" si="277"/>
      </c>
      <c r="O241" s="1674">
        <f t="shared" si="363"/>
      </c>
      <c r="P241" s="1688">
        <v>0.0495</v>
      </c>
      <c r="Q241" s="1674">
        <v>36</v>
      </c>
      <c r="R241" s="1672">
        <f t="shared" si="45"/>
      </c>
      <c r="S241" s="1676">
        <v>7136</v>
      </c>
      <c r="T241" s="1676">
        <v>313</v>
      </c>
      <c r="U241" s="1676">
        <v>35</v>
      </c>
      <c r="V241" s="1676">
        <v>347</v>
      </c>
      <c r="W241" s="1676">
        <v>19</v>
      </c>
      <c r="X241" s="1676">
        <v>0</v>
      </c>
      <c r="Y241" s="1676">
        <v>0</v>
      </c>
      <c r="Z241" s="1676">
        <v>4</v>
      </c>
      <c r="AA241" s="1672">
        <f t="shared" si="305"/>
      </c>
      <c r="AB241" s="1677" t="s">
        <v>1320</v>
      </c>
      <c r="AC241" s="1677" t="s">
        <v>1340</v>
      </c>
      <c r="AD241" s="1677">
        <v>10</v>
      </c>
    </row>
    <row r="242">
      <c r="A242" s="1667"/>
      <c r="B242" s="1668" t="s">
        <v>1333</v>
      </c>
      <c r="C242" s="1687" t="s">
        <v>1328</v>
      </c>
      <c r="D242" s="1669">
        <v>1614.9</v>
      </c>
      <c r="E242" s="1670">
        <v>2</v>
      </c>
      <c r="F242" s="1669">
        <f t="shared" si="237"/>
      </c>
      <c r="G242" s="1689">
        <f t="shared" si="334"/>
      </c>
      <c r="H242" s="1689">
        <f t="shared" si="16"/>
      </c>
      <c r="I242" s="1689">
        <f t="shared" si="74"/>
      </c>
      <c r="J242" s="1690">
        <f t="shared" si="104"/>
      </c>
      <c r="K242" s="1691">
        <f t="shared" si="133"/>
      </c>
      <c r="L242" s="1691">
        <f t="shared" si="162"/>
      </c>
      <c r="M242" s="1691">
        <f t="shared" si="191"/>
      </c>
      <c r="N242" s="1691">
        <f t="shared" si="277"/>
      </c>
      <c r="O242" s="1674">
        <f t="shared" si="363"/>
      </c>
      <c r="P242" s="1688">
        <v>0.0196</v>
      </c>
      <c r="Q242" s="1676">
        <v>36</v>
      </c>
      <c r="R242" s="1690">
        <f t="shared" si="45"/>
      </c>
      <c r="S242" s="1676">
        <v>11198</v>
      </c>
      <c r="T242" s="1676">
        <v>450</v>
      </c>
      <c r="U242" s="1676">
        <v>35</v>
      </c>
      <c r="V242" s="1676">
        <v>478</v>
      </c>
      <c r="W242" s="1676">
        <v>70</v>
      </c>
      <c r="X242" s="1676">
        <v>2</v>
      </c>
      <c r="Y242" s="1676">
        <v>0</v>
      </c>
      <c r="Z242" s="1676">
        <v>7</v>
      </c>
      <c r="AA242" s="1672">
        <f t="shared" si="305"/>
      </c>
      <c r="AB242" s="1677" t="s">
        <v>1320</v>
      </c>
      <c r="AC242" s="1677" t="s">
        <v>1340</v>
      </c>
      <c r="AD242" s="1677">
        <v>11</v>
      </c>
    </row>
    <row r="243">
      <c r="A243" s="1667"/>
      <c r="B243" s="1668" t="s">
        <v>1333</v>
      </c>
      <c r="C243" s="1687" t="s">
        <v>1329</v>
      </c>
      <c r="D243" s="1669">
        <v>1664.33</v>
      </c>
      <c r="E243" s="1670">
        <v>2</v>
      </c>
      <c r="F243" s="1669">
        <f t="shared" si="237"/>
      </c>
      <c r="G243" s="1689">
        <f t="shared" si="334"/>
      </c>
      <c r="H243" s="1689">
        <f t="shared" si="16"/>
      </c>
      <c r="I243" s="1689">
        <f t="shared" si="74"/>
      </c>
      <c r="J243" s="1690">
        <f t="shared" si="104"/>
      </c>
      <c r="K243" s="1691">
        <f t="shared" si="133"/>
      </c>
      <c r="L243" s="1691">
        <f t="shared" si="162"/>
      </c>
      <c r="M243" s="1691">
        <f t="shared" si="191"/>
      </c>
      <c r="N243" s="1691">
        <f t="shared" si="277"/>
      </c>
      <c r="O243" s="1674">
        <f t="shared" si="363"/>
      </c>
      <c r="P243" s="1688">
        <v>0.0214</v>
      </c>
      <c r="Q243" s="1676">
        <v>36</v>
      </c>
      <c r="R243" s="1690">
        <f t="shared" si="45"/>
      </c>
      <c r="S243" s="1676">
        <v>11251</v>
      </c>
      <c r="T243" s="1676">
        <v>540</v>
      </c>
      <c r="U243" s="1676">
        <v>45</v>
      </c>
      <c r="V243" s="1676">
        <v>581</v>
      </c>
      <c r="W243" s="1676">
        <v>55</v>
      </c>
      <c r="X243" s="1676">
        <v>7</v>
      </c>
      <c r="Y243" s="1676">
        <v>0</v>
      </c>
      <c r="Z243" s="1676">
        <v>0</v>
      </c>
      <c r="AA243" s="1672">
        <f t="shared" si="305"/>
      </c>
      <c r="AB243" s="1677" t="s">
        <v>1320</v>
      </c>
      <c r="AC243" s="1677" t="s">
        <v>1340</v>
      </c>
      <c r="AD243" s="1677">
        <v>12</v>
      </c>
    </row>
    <row customHeight="true" ht="18.452380952380953" r="244">
      <c r="A244" s="1667"/>
      <c r="B244" s="1668" t="s">
        <v>1333</v>
      </c>
      <c r="C244" s="1687" t="s">
        <v>1330</v>
      </c>
      <c r="D244" s="1669">
        <v>1568.39</v>
      </c>
      <c r="E244" s="1670">
        <v>2</v>
      </c>
      <c r="F244" s="1669">
        <f t="shared" si="237"/>
      </c>
      <c r="G244" s="1689">
        <f t="shared" si="334"/>
      </c>
      <c r="H244" s="1689">
        <f t="shared" si="16"/>
      </c>
      <c r="I244" s="1689">
        <f t="shared" si="74"/>
      </c>
      <c r="J244" s="1690">
        <f t="shared" si="104"/>
      </c>
      <c r="K244" s="1691">
        <f t="shared" si="133"/>
      </c>
      <c r="L244" s="1691">
        <f t="shared" si="162"/>
      </c>
      <c r="M244" s="1691">
        <f t="shared" si="191"/>
      </c>
      <c r="N244" s="1691">
        <f t="shared" si="277"/>
      </c>
      <c r="O244" s="1674">
        <f t="shared" si="363"/>
      </c>
      <c r="P244" s="1688">
        <v>0.011</v>
      </c>
      <c r="Q244" s="1676">
        <v>35</v>
      </c>
      <c r="R244" s="1690">
        <f t="shared" si="45"/>
      </c>
      <c r="S244" s="1676">
        <v>12375</v>
      </c>
      <c r="T244" s="1676">
        <v>687</v>
      </c>
      <c r="U244" s="1676">
        <v>39</v>
      </c>
      <c r="V244" s="1676">
        <v>746</v>
      </c>
      <c r="W244" s="1676">
        <v>61</v>
      </c>
      <c r="X244" s="1676">
        <v>3</v>
      </c>
      <c r="Y244" s="1676">
        <v>3</v>
      </c>
      <c r="Z244" s="1676">
        <v>11</v>
      </c>
      <c r="AA244" s="1672">
        <f t="shared" si="305"/>
      </c>
      <c r="AB244" s="1677" t="s">
        <v>1320</v>
      </c>
      <c r="AC244" s="1677" t="s">
        <v>1337</v>
      </c>
      <c r="AD244" s="1677">
        <v>9</v>
      </c>
    </row>
    <row r="245">
      <c r="A245" s="1667"/>
      <c r="B245" s="1668" t="s">
        <v>1333</v>
      </c>
      <c r="C245" s="1687" t="s">
        <v>1356</v>
      </c>
      <c r="D245" s="1669">
        <v>793.47</v>
      </c>
      <c r="E245" s="1670">
        <v>0</v>
      </c>
      <c r="F245" s="1669">
        <f t="shared" si="237"/>
      </c>
      <c r="G245" s="1689">
        <f t="shared" si="334"/>
      </c>
      <c r="H245" s="1689">
        <f t="shared" si="16"/>
      </c>
      <c r="I245" s="1689">
        <f t="shared" si="74"/>
      </c>
      <c r="J245" s="1690">
        <f t="shared" si="104"/>
      </c>
      <c r="K245" s="1691">
        <f t="shared" si="133"/>
      </c>
      <c r="L245" s="1691">
        <f t="shared" si="162"/>
      </c>
      <c r="M245" s="1691">
        <f t="shared" si="191"/>
      </c>
      <c r="N245" s="1691">
        <f t="shared" si="277"/>
      </c>
      <c r="O245" s="1674">
        <f t="shared" si="363"/>
      </c>
      <c r="P245" s="1688">
        <v>0.0127</v>
      </c>
      <c r="Q245" s="1676">
        <v>36</v>
      </c>
      <c r="R245" s="1690">
        <f t="shared" si="45"/>
      </c>
      <c r="S245" s="1676">
        <v>8955</v>
      </c>
      <c r="T245" s="1676">
        <v>400</v>
      </c>
      <c r="U245" s="1676">
        <v>36</v>
      </c>
      <c r="V245" s="1676">
        <v>458</v>
      </c>
      <c r="W245" s="1676">
        <v>8</v>
      </c>
      <c r="X245" s="1676">
        <v>2</v>
      </c>
      <c r="Y245" s="1676">
        <v>0</v>
      </c>
      <c r="Z245" s="1676">
        <v>9</v>
      </c>
      <c r="AA245" s="1672">
        <f t="shared" si="305"/>
      </c>
      <c r="AB245" s="1677" t="s">
        <v>1320</v>
      </c>
      <c r="AC245" s="1677" t="s">
        <v>1337</v>
      </c>
      <c r="AD245" s="1677">
        <v>4</v>
      </c>
    </row>
    <row r="246">
      <c r="A246" s="1667"/>
      <c r="B246" s="1678" t="s">
        <v>1325</v>
      </c>
      <c r="C246" s="1678"/>
      <c r="D246" s="1679">
        <f>SUM(D241:D245)</f>
      </c>
      <c r="E246" s="1679">
        <f>SUM(E241:E245)</f>
      </c>
      <c r="F246" s="1679">
        <f>SUM(F241:F245)</f>
      </c>
      <c r="G246" s="1681">
        <f t="shared" si="334"/>
      </c>
      <c r="H246" s="1681">
        <f t="shared" si="16"/>
      </c>
      <c r="I246" s="1681">
        <f t="shared" si="74"/>
      </c>
      <c r="J246" s="1681">
        <f t="shared" si="104"/>
      </c>
      <c r="K246" s="1682">
        <f t="shared" si="133"/>
      </c>
      <c r="L246" s="1682">
        <f t="shared" si="162"/>
      </c>
      <c r="M246" s="1682">
        <f t="shared" si="191"/>
      </c>
      <c r="N246" s="1682">
        <f t="shared" si="277"/>
      </c>
      <c r="O246" s="1683">
        <f t="shared" si="363"/>
      </c>
      <c r="P246" s="1682">
        <f>AVERAGE(P241:P245)</f>
      </c>
      <c r="Q246" s="1679">
        <f>AVERAGE(Q241:Q245)</f>
      </c>
      <c r="R246" s="1679">
        <f t="shared" si="45"/>
      </c>
      <c r="S246" s="1683">
        <f>SUM(S241:S245)</f>
      </c>
      <c r="T246" s="1683">
        <f>SUM(T241:T245)</f>
      </c>
      <c r="U246" s="1683">
        <f>SUM(U241:U245)</f>
      </c>
      <c r="V246" s="1683">
        <f>SUM(V241:V245)</f>
      </c>
      <c r="W246" s="1683">
        <f>SUM(W241:W245)</f>
      </c>
      <c r="X246" s="1683">
        <f>SUM(X241:X245)</f>
      </c>
      <c r="Y246" s="1683">
        <f>SUM(Y241:Y245)</f>
      </c>
      <c r="Z246" s="1683">
        <f>SUM(Z241:Z245)</f>
      </c>
      <c r="AA246" s="1685">
        <f t="shared" si="305"/>
      </c>
      <c r="AB246" s="1686"/>
      <c r="AC246" s="1686"/>
      <c r="AD246" s="1692">
        <f>SUM(AD241:AD245)</f>
      </c>
    </row>
    <row r="247">
      <c r="A247" s="1667"/>
      <c r="B247" s="1693" t="s">
        <v>1331</v>
      </c>
      <c r="C247" s="1693"/>
      <c r="D247" s="1694">
        <f>D246+D240</f>
      </c>
      <c r="E247" s="1694">
        <f>E246+E240</f>
      </c>
      <c r="F247" s="1694">
        <f>F246+F240</f>
      </c>
      <c r="G247" s="1695">
        <f t="shared" si="334"/>
      </c>
      <c r="H247" s="1695">
        <f t="shared" si="16"/>
      </c>
      <c r="I247" s="1695">
        <f t="shared" si="74"/>
      </c>
      <c r="J247" s="1695">
        <f t="shared" si="104"/>
      </c>
      <c r="K247" s="1696">
        <f t="shared" si="133"/>
      </c>
      <c r="L247" s="1696">
        <f t="shared" si="162"/>
      </c>
      <c r="M247" s="1696">
        <f t="shared" si="191"/>
      </c>
      <c r="N247" s="1696">
        <f t="shared" si="277"/>
      </c>
      <c r="O247" s="1697">
        <f t="shared" si="363"/>
      </c>
      <c r="P247" s="1698">
        <f>(P246+P240)/2</f>
      </c>
      <c r="Q247" s="1698">
        <f>(Q246+Q240)/2</f>
      </c>
      <c r="R247" s="1694">
        <f>(R246+R239)/2</f>
      </c>
      <c r="S247" s="1697">
        <f>S246+S240</f>
      </c>
      <c r="T247" s="1697">
        <f>T246+T240</f>
      </c>
      <c r="U247" s="1697">
        <f>U246+U240</f>
      </c>
      <c r="V247" s="1697">
        <f>V246+V240</f>
      </c>
      <c r="W247" s="1697">
        <f>W246+W240</f>
      </c>
      <c r="X247" s="1697">
        <f>X246+X240</f>
      </c>
      <c r="Y247" s="1697">
        <f>Y246+Y240</f>
      </c>
      <c r="Z247" s="1697">
        <f>Z246+Z240</f>
      </c>
      <c r="AA247" s="1699">
        <f t="shared" si="305"/>
      </c>
      <c r="AB247" s="1700"/>
      <c r="AC247" s="1700"/>
      <c r="AD247" s="1702">
        <f>AD246+AD240</f>
      </c>
    </row>
    <row r="248">
      <c r="A248" s="1656" t="s">
        <v>1284</v>
      </c>
      <c r="B248" s="1656" t="s">
        <v>1285</v>
      </c>
      <c r="C248" s="1656"/>
      <c r="D248" s="1657" t="s">
        <v>1286</v>
      </c>
      <c r="E248" s="1657"/>
      <c r="F248" s="1657"/>
      <c r="G248" s="1657"/>
      <c r="H248" s="1657"/>
      <c r="I248" s="1657"/>
      <c r="J248" s="1658" t="s">
        <v>1287</v>
      </c>
      <c r="K248" s="1658"/>
      <c r="L248" s="1658"/>
      <c r="M248" s="1658"/>
      <c r="N248" s="1658"/>
      <c r="O248" s="1658"/>
      <c r="P248" s="1658"/>
      <c r="Q248" s="1658"/>
      <c r="R248" s="1658"/>
      <c r="S248" s="1658"/>
      <c r="T248" s="1658"/>
      <c r="U248" s="1658"/>
      <c r="V248" s="1658"/>
      <c r="W248" s="1658"/>
      <c r="X248" s="1658"/>
      <c r="Y248" s="1658"/>
      <c r="Z248" s="1658"/>
      <c r="AA248" s="1658"/>
      <c r="AB248" s="1658"/>
      <c r="AC248" s="1658"/>
      <c r="AD248" s="1659"/>
    </row>
    <row r="249">
      <c r="A249" s="1656"/>
      <c r="B249" s="1656" t="s">
        <v>1288</v>
      </c>
      <c r="C249" s="1656" t="s">
        <v>1289</v>
      </c>
      <c r="D249" s="1657" t="s">
        <v>1290</v>
      </c>
      <c r="E249" s="1660" t="s">
        <v>1291</v>
      </c>
      <c r="F249" s="1661" t="s">
        <v>1292</v>
      </c>
      <c r="G249" s="1662" t="s">
        <v>1293</v>
      </c>
      <c r="H249" s="1662" t="s">
        <v>1294</v>
      </c>
      <c r="I249" s="1662" t="s">
        <v>1295</v>
      </c>
      <c r="J249" s="1658" t="s">
        <v>1296</v>
      </c>
      <c r="K249" s="1663" t="s">
        <v>1297</v>
      </c>
      <c r="L249" s="1663" t="s">
        <v>1298</v>
      </c>
      <c r="M249" s="1663" t="s">
        <v>1299</v>
      </c>
      <c r="N249" s="1663" t="s">
        <v>1300</v>
      </c>
      <c r="O249" s="1664" t="s">
        <v>1301</v>
      </c>
      <c r="P249" s="1663" t="s">
        <v>1302</v>
      </c>
      <c r="Q249" s="1664" t="s">
        <v>1303</v>
      </c>
      <c r="R249" s="1658" t="s">
        <v>1304</v>
      </c>
      <c r="S249" s="1664" t="s">
        <v>1305</v>
      </c>
      <c r="T249" s="1664" t="s">
        <v>1306</v>
      </c>
      <c r="U249" s="1664" t="s">
        <v>1307</v>
      </c>
      <c r="V249" s="1664" t="s">
        <v>1308</v>
      </c>
      <c r="W249" s="1664" t="s">
        <v>1309</v>
      </c>
      <c r="X249" s="1664" t="s">
        <v>1310</v>
      </c>
      <c r="Y249" s="1664" t="s">
        <v>1311</v>
      </c>
      <c r="Z249" s="1664" t="s">
        <v>1312</v>
      </c>
      <c r="AA249" s="1665" t="s">
        <v>1313</v>
      </c>
      <c r="AB249" s="1659" t="s">
        <v>1314</v>
      </c>
      <c r="AC249" s="1659" t="s">
        <v>1315</v>
      </c>
      <c r="AD249" s="1666" t="s">
        <v>1316</v>
      </c>
    </row>
    <row r="250">
      <c r="A250" s="1667" t="s">
        <v>1374</v>
      </c>
      <c r="B250" s="1668" t="s">
        <v>1318</v>
      </c>
      <c r="C250" s="1668" t="s">
        <v>1355</v>
      </c>
      <c r="D250" s="1669">
        <v>1108.69</v>
      </c>
      <c r="E250" s="1670">
        <v>2</v>
      </c>
      <c r="F250" s="1669">
        <f t="shared" ref="F250:F254" si="238">E250*2400</f>
      </c>
      <c r="G250" s="1671">
        <f t="shared" ref="G250:G261" si="335">F250/D250</f>
      </c>
      <c r="H250" s="1671">
        <f t="shared" ref="H250:H261" si="17">D250/E250</f>
      </c>
      <c r="I250" s="1671">
        <f t="shared" ref="I250:I261" si="75">F250/E250</f>
      </c>
      <c r="J250" s="1672">
        <f t="shared" ref="J250:J261" si="105">D250/T250</f>
      </c>
      <c r="K250" s="1673">
        <f t="shared" ref="K250:K261" si="134">O250/S250*1</f>
      </c>
      <c r="L250" s="1673">
        <f t="shared" ref="L250:L261" si="163">T250/S250</f>
      </c>
      <c r="M250" s="1673">
        <f t="shared" ref="M250:M261" si="192">V250/S250</f>
      </c>
      <c r="N250" s="1673">
        <f t="shared" ref="N250:N261" si="278">W250/V250</f>
      </c>
      <c r="O250" s="1674">
        <f t="shared" ref="O250:O261" si="364">U250/P250</f>
      </c>
      <c r="P250" s="1675">
        <v>0.0161</v>
      </c>
      <c r="Q250" s="1674">
        <v>58</v>
      </c>
      <c r="R250" s="1672">
        <f t="shared" ref="R250:R260" si="46">(D250/S250)*1000</f>
      </c>
      <c r="S250" s="1676">
        <v>8895</v>
      </c>
      <c r="T250" s="1676">
        <v>217</v>
      </c>
      <c r="U250" s="1676">
        <v>39</v>
      </c>
      <c r="V250" s="1676">
        <v>226</v>
      </c>
      <c r="W250" s="1676">
        <v>15</v>
      </c>
      <c r="X250" s="1676">
        <v>3</v>
      </c>
      <c r="Y250" s="1676">
        <v>1</v>
      </c>
      <c r="Z250" s="1676">
        <v>11</v>
      </c>
      <c r="AA250" s="1672">
        <f t="shared" ref="AA250:AA261" si="306">AD250*1000/D250</f>
      </c>
      <c r="AB250" s="1677" t="s">
        <v>1320</v>
      </c>
      <c r="AC250" s="1677" t="s">
        <v>1340</v>
      </c>
      <c r="AD250" s="1677">
        <v>17</v>
      </c>
    </row>
    <row r="251">
      <c r="A251" s="1667"/>
      <c r="B251" s="1668" t="s">
        <v>1318</v>
      </c>
      <c r="C251" s="1668" t="s">
        <v>1319</v>
      </c>
      <c r="D251" s="1669">
        <v>2160.03</v>
      </c>
      <c r="E251" s="1670">
        <v>2</v>
      </c>
      <c r="F251" s="1669">
        <f t="shared" si="238"/>
      </c>
      <c r="G251" s="1671">
        <f t="shared" si="335"/>
      </c>
      <c r="H251" s="1671">
        <f t="shared" si="17"/>
      </c>
      <c r="I251" s="1671">
        <f t="shared" si="75"/>
      </c>
      <c r="J251" s="1672">
        <f t="shared" si="105"/>
      </c>
      <c r="K251" s="1673">
        <f t="shared" si="134"/>
      </c>
      <c r="L251" s="1673">
        <f t="shared" si="163"/>
      </c>
      <c r="M251" s="1673">
        <f t="shared" si="192"/>
      </c>
      <c r="N251" s="1673">
        <f t="shared" si="278"/>
      </c>
      <c r="O251" s="1674">
        <f t="shared" si="364"/>
      </c>
      <c r="P251" s="1675">
        <v>0.059</v>
      </c>
      <c r="Q251" s="1674">
        <v>55</v>
      </c>
      <c r="R251" s="1672">
        <f t="shared" si="46"/>
      </c>
      <c r="S251" s="1676">
        <v>17423</v>
      </c>
      <c r="T251" s="1676">
        <v>322</v>
      </c>
      <c r="U251" s="1676">
        <v>95</v>
      </c>
      <c r="V251" s="1676">
        <v>347</v>
      </c>
      <c r="W251" s="1676">
        <v>35</v>
      </c>
      <c r="X251" s="1676">
        <v>2</v>
      </c>
      <c r="Y251" s="1676">
        <v>0</v>
      </c>
      <c r="Z251" s="1676">
        <v>30</v>
      </c>
      <c r="AA251" s="1672">
        <f t="shared" si="306"/>
      </c>
      <c r="AB251" s="1677" t="s">
        <v>1320</v>
      </c>
      <c r="AC251" s="1677" t="s">
        <v>1340</v>
      </c>
      <c r="AD251" s="1677">
        <v>16</v>
      </c>
    </row>
    <row r="252">
      <c r="A252" s="1667"/>
      <c r="B252" s="1668" t="s">
        <v>1318</v>
      </c>
      <c r="C252" s="1668" t="s">
        <v>1322</v>
      </c>
      <c r="D252" s="1669">
        <v>2484.51</v>
      </c>
      <c r="E252" s="1670">
        <v>4</v>
      </c>
      <c r="F252" s="1669">
        <f t="shared" si="238"/>
      </c>
      <c r="G252" s="1671">
        <f t="shared" si="335"/>
      </c>
      <c r="H252" s="1671">
        <f t="shared" si="17"/>
      </c>
      <c r="I252" s="1671">
        <f t="shared" si="75"/>
      </c>
      <c r="J252" s="1672">
        <f t="shared" si="105"/>
      </c>
      <c r="K252" s="1673">
        <f t="shared" si="134"/>
      </c>
      <c r="L252" s="1673">
        <f t="shared" si="163"/>
      </c>
      <c r="M252" s="1673">
        <f t="shared" si="192"/>
      </c>
      <c r="N252" s="1673">
        <f t="shared" si="278"/>
      </c>
      <c r="O252" s="1674">
        <f t="shared" si="364"/>
      </c>
      <c r="P252" s="1675">
        <v>0.0695</v>
      </c>
      <c r="Q252" s="1674">
        <v>56</v>
      </c>
      <c r="R252" s="1672">
        <f t="shared" si="46"/>
      </c>
      <c r="S252" s="1676">
        <v>21619</v>
      </c>
      <c r="T252" s="1676">
        <v>478</v>
      </c>
      <c r="U252" s="1676">
        <v>121</v>
      </c>
      <c r="V252" s="1676">
        <v>516</v>
      </c>
      <c r="W252" s="1676">
        <v>56</v>
      </c>
      <c r="X252" s="1676">
        <v>9</v>
      </c>
      <c r="Y252" s="1676">
        <v>1</v>
      </c>
      <c r="Z252" s="1676">
        <v>26</v>
      </c>
      <c r="AA252" s="1672">
        <f t="shared" si="306"/>
      </c>
      <c r="AB252" s="1677" t="s">
        <v>1320</v>
      </c>
      <c r="AC252" s="1677" t="s">
        <v>1340</v>
      </c>
      <c r="AD252" s="1677">
        <v>27</v>
      </c>
    </row>
    <row r="253">
      <c r="A253" s="1667"/>
      <c r="B253" s="1668" t="s">
        <v>1318</v>
      </c>
      <c r="C253" s="1668" t="s">
        <v>1323</v>
      </c>
      <c r="D253" s="1669">
        <v>2242.51</v>
      </c>
      <c r="E253" s="1670">
        <v>0</v>
      </c>
      <c r="F253" s="1669">
        <f t="shared" si="238"/>
      </c>
      <c r="G253" s="1671">
        <f t="shared" si="335"/>
      </c>
      <c r="H253" s="1671">
        <f t="shared" si="17"/>
      </c>
      <c r="I253" s="1671">
        <f t="shared" si="75"/>
      </c>
      <c r="J253" s="1672">
        <f t="shared" si="105"/>
      </c>
      <c r="K253" s="1673">
        <f t="shared" si="134"/>
      </c>
      <c r="L253" s="1673">
        <f t="shared" si="163"/>
      </c>
      <c r="M253" s="1673">
        <f t="shared" si="192"/>
      </c>
      <c r="N253" s="1673">
        <f t="shared" si="278"/>
      </c>
      <c r="O253" s="1674">
        <f t="shared" si="364"/>
      </c>
      <c r="P253" s="1675">
        <v>0.0471</v>
      </c>
      <c r="Q253" s="1674">
        <v>52</v>
      </c>
      <c r="R253" s="1672">
        <f t="shared" si="46"/>
      </c>
      <c r="S253" s="1676">
        <v>15160</v>
      </c>
      <c r="T253" s="1676">
        <v>468</v>
      </c>
      <c r="U253" s="1676">
        <v>93</v>
      </c>
      <c r="V253" s="1676">
        <v>497</v>
      </c>
      <c r="W253" s="1676">
        <v>40</v>
      </c>
      <c r="X253" s="1676">
        <v>8</v>
      </c>
      <c r="Y253" s="1676">
        <v>3</v>
      </c>
      <c r="Z253" s="1676">
        <v>21</v>
      </c>
      <c r="AA253" s="1672">
        <f t="shared" si="306"/>
      </c>
      <c r="AB253" s="1677" t="s">
        <v>1320</v>
      </c>
      <c r="AC253" s="1677" t="s">
        <v>1340</v>
      </c>
      <c r="AD253" s="1677">
        <v>14</v>
      </c>
    </row>
    <row r="254">
      <c r="A254" s="1667"/>
      <c r="B254" s="1668" t="s">
        <v>1318</v>
      </c>
      <c r="C254" s="1668" t="s">
        <v>1324</v>
      </c>
      <c r="D254" s="1669">
        <v>1544.09</v>
      </c>
      <c r="E254" s="1670">
        <v>4</v>
      </c>
      <c r="F254" s="1669">
        <f t="shared" si="238"/>
      </c>
      <c r="G254" s="1671">
        <f t="shared" si="335"/>
      </c>
      <c r="H254" s="1671">
        <f t="shared" si="17"/>
      </c>
      <c r="I254" s="1671">
        <f t="shared" si="75"/>
      </c>
      <c r="J254" s="1672">
        <f t="shared" si="105"/>
      </c>
      <c r="K254" s="1673">
        <f t="shared" si="134"/>
      </c>
      <c r="L254" s="1673">
        <f t="shared" si="163"/>
      </c>
      <c r="M254" s="1673">
        <f t="shared" si="192"/>
      </c>
      <c r="N254" s="1673">
        <f t="shared" si="278"/>
      </c>
      <c r="O254" s="1674">
        <f t="shared" si="364"/>
      </c>
      <c r="P254" s="1675">
        <v>0.044</v>
      </c>
      <c r="Q254" s="1674">
        <v>53</v>
      </c>
      <c r="R254" s="1672">
        <f t="shared" si="46"/>
      </c>
      <c r="S254" s="1676">
        <v>11782</v>
      </c>
      <c r="T254" s="1676">
        <v>383</v>
      </c>
      <c r="U254" s="1676">
        <v>77</v>
      </c>
      <c r="V254" s="1676">
        <v>412</v>
      </c>
      <c r="W254" s="1676">
        <v>43</v>
      </c>
      <c r="X254" s="1676">
        <v>9</v>
      </c>
      <c r="Y254" s="1676">
        <v>1</v>
      </c>
      <c r="Z254" s="1676">
        <v>13</v>
      </c>
      <c r="AA254" s="1672">
        <f t="shared" si="306"/>
      </c>
      <c r="AB254" s="1677" t="s">
        <v>1320</v>
      </c>
      <c r="AC254" s="1677" t="s">
        <v>1340</v>
      </c>
      <c r="AD254" s="1677">
        <v>27</v>
      </c>
    </row>
    <row r="255">
      <c r="A255" s="1667"/>
      <c r="B255" s="1678" t="s">
        <v>1325</v>
      </c>
      <c r="C255" s="1678"/>
      <c r="D255" s="1679">
        <f>SUM(D250:D254)</f>
      </c>
      <c r="E255" s="1679">
        <f>SUM(E250:E254)</f>
      </c>
      <c r="F255" s="1679">
        <f>SUM(F250:F254)</f>
      </c>
      <c r="G255" s="1681">
        <f t="shared" si="335"/>
      </c>
      <c r="H255" s="1681">
        <f t="shared" si="17"/>
      </c>
      <c r="I255" s="1681">
        <f t="shared" si="75"/>
      </c>
      <c r="J255" s="1681">
        <f t="shared" si="105"/>
      </c>
      <c r="K255" s="1682">
        <f t="shared" si="134"/>
      </c>
      <c r="L255" s="1682">
        <f t="shared" si="163"/>
      </c>
      <c r="M255" s="1682">
        <f t="shared" si="192"/>
      </c>
      <c r="N255" s="1682">
        <f t="shared" si="278"/>
      </c>
      <c r="O255" s="1683">
        <f t="shared" si="364"/>
      </c>
      <c r="P255" s="1682">
        <f>AVERAGE(P250:P254)</f>
      </c>
      <c r="Q255" s="1682">
        <f>AVERAGE(Q250:Q254)</f>
      </c>
      <c r="R255" s="1681">
        <f t="shared" si="46"/>
      </c>
      <c r="S255" s="1684">
        <f>SUM(S250:S254)</f>
      </c>
      <c r="T255" s="1684">
        <f>SUM(T250:T254)</f>
      </c>
      <c r="U255" s="1684">
        <f>SUM(U250:U254)</f>
      </c>
      <c r="V255" s="1684">
        <f>SUM(V250:V254)</f>
      </c>
      <c r="W255" s="1684">
        <f>SUM(W250:W254)</f>
      </c>
      <c r="X255" s="1684">
        <f>SUM(X250:X254)</f>
      </c>
      <c r="Y255" s="1684">
        <f>SUM(Y250:Y254)</f>
      </c>
      <c r="Z255" s="1684">
        <f>SUM(Z250:Z254)</f>
      </c>
      <c r="AA255" s="1685">
        <f t="shared" si="306"/>
      </c>
      <c r="AB255" s="1686"/>
      <c r="AC255" s="1686"/>
      <c r="AD255" s="1684">
        <f>SUM(AD250:AD254)</f>
      </c>
    </row>
    <row r="256">
      <c r="A256" s="1667"/>
      <c r="B256" s="1668" t="s">
        <v>1333</v>
      </c>
      <c r="C256" s="1687" t="s">
        <v>1327</v>
      </c>
      <c r="D256" s="1669">
        <v>2420.14</v>
      </c>
      <c r="E256" s="1670">
        <v>2</v>
      </c>
      <c r="F256" s="1669">
        <f t="shared" ref="F256:F259" si="239">E256*2400</f>
      </c>
      <c r="G256" s="1671">
        <f t="shared" si="335"/>
      </c>
      <c r="H256" s="1671">
        <f t="shared" si="17"/>
      </c>
      <c r="I256" s="1671">
        <f t="shared" si="75"/>
      </c>
      <c r="J256" s="1672">
        <f t="shared" si="105"/>
      </c>
      <c r="K256" s="1673">
        <f t="shared" si="134"/>
      </c>
      <c r="L256" s="1673">
        <f t="shared" si="163"/>
      </c>
      <c r="M256" s="1673">
        <f t="shared" si="192"/>
      </c>
      <c r="N256" s="1673">
        <f t="shared" si="278"/>
      </c>
      <c r="O256" s="1674">
        <f t="shared" si="364"/>
      </c>
      <c r="P256" s="1688">
        <v>0.043</v>
      </c>
      <c r="Q256" s="1674">
        <v>53</v>
      </c>
      <c r="R256" s="1672">
        <f t="shared" si="46"/>
      </c>
      <c r="S256" s="1676">
        <v>16586</v>
      </c>
      <c r="T256" s="1676">
        <v>473</v>
      </c>
      <c r="U256" s="1676">
        <v>88</v>
      </c>
      <c r="V256" s="1676">
        <v>515</v>
      </c>
      <c r="W256" s="1676">
        <v>29</v>
      </c>
      <c r="X256" s="1676">
        <v>8</v>
      </c>
      <c r="Y256" s="1676">
        <v>2</v>
      </c>
      <c r="Z256" s="1676">
        <v>27</v>
      </c>
      <c r="AA256" s="1672">
        <f t="shared" si="306"/>
      </c>
      <c r="AB256" s="1677" t="s">
        <v>1320</v>
      </c>
      <c r="AC256" s="1677" t="s">
        <v>1340</v>
      </c>
      <c r="AD256" s="1677">
        <v>25</v>
      </c>
    </row>
    <row r="257">
      <c r="A257" s="1667"/>
      <c r="B257" s="1668" t="s">
        <v>1333</v>
      </c>
      <c r="C257" s="1687" t="s">
        <v>1328</v>
      </c>
      <c r="D257" s="1669">
        <v>2497.73</v>
      </c>
      <c r="E257" s="1670">
        <v>2</v>
      </c>
      <c r="F257" s="1669">
        <f t="shared" si="239"/>
      </c>
      <c r="G257" s="1689">
        <f t="shared" si="335"/>
      </c>
      <c r="H257" s="1689">
        <f t="shared" si="17"/>
      </c>
      <c r="I257" s="1689">
        <f t="shared" si="75"/>
      </c>
      <c r="J257" s="1690">
        <f t="shared" si="105"/>
      </c>
      <c r="K257" s="1691">
        <f t="shared" si="134"/>
      </c>
      <c r="L257" s="1691">
        <f t="shared" si="163"/>
      </c>
      <c r="M257" s="1691">
        <f t="shared" si="192"/>
      </c>
      <c r="N257" s="1691">
        <f t="shared" si="278"/>
      </c>
      <c r="O257" s="1674">
        <f t="shared" si="364"/>
      </c>
      <c r="P257" s="1688">
        <v>0.0341</v>
      </c>
      <c r="Q257" s="1676">
        <v>55</v>
      </c>
      <c r="R257" s="1690">
        <f t="shared" si="46"/>
      </c>
      <c r="S257" s="1676">
        <v>16775</v>
      </c>
      <c r="T257" s="1676">
        <v>562</v>
      </c>
      <c r="U257" s="1676">
        <v>75</v>
      </c>
      <c r="V257" s="1676">
        <v>600</v>
      </c>
      <c r="W257" s="1676">
        <v>54</v>
      </c>
      <c r="X257" s="1676">
        <v>7</v>
      </c>
      <c r="Y257" s="1676">
        <v>1</v>
      </c>
      <c r="Z257" s="1676">
        <v>18</v>
      </c>
      <c r="AA257" s="1672">
        <f t="shared" si="306"/>
      </c>
      <c r="AB257" s="1677" t="s">
        <v>1320</v>
      </c>
      <c r="AC257" s="1677" t="s">
        <v>1340</v>
      </c>
      <c r="AD257" s="1677">
        <v>18</v>
      </c>
    </row>
    <row r="258">
      <c r="A258" s="1667"/>
      <c r="B258" s="1668" t="s">
        <v>1333</v>
      </c>
      <c r="C258" s="1687" t="s">
        <v>1329</v>
      </c>
      <c r="D258" s="1669">
        <v>1977.09</v>
      </c>
      <c r="E258" s="1670">
        <v>0</v>
      </c>
      <c r="F258" s="1669">
        <f t="shared" si="239"/>
      </c>
      <c r="G258" s="1689">
        <f t="shared" si="335"/>
      </c>
      <c r="H258" s="1689">
        <f t="shared" si="17"/>
      </c>
      <c r="I258" s="1689">
        <f t="shared" si="75"/>
      </c>
      <c r="J258" s="1690">
        <f t="shared" si="105"/>
      </c>
      <c r="K258" s="1691">
        <f t="shared" si="134"/>
      </c>
      <c r="L258" s="1691">
        <f t="shared" si="163"/>
      </c>
      <c r="M258" s="1691">
        <f t="shared" si="192"/>
      </c>
      <c r="N258" s="1691">
        <f t="shared" si="278"/>
      </c>
      <c r="O258" s="1674">
        <f t="shared" si="364"/>
      </c>
      <c r="P258" s="1688">
        <v>0.0295</v>
      </c>
      <c r="Q258" s="1676">
        <v>55</v>
      </c>
      <c r="R258" s="1690">
        <f t="shared" si="46"/>
      </c>
      <c r="S258" s="1676">
        <v>15370</v>
      </c>
      <c r="T258" s="1676">
        <v>619</v>
      </c>
      <c r="U258" s="1676">
        <v>60</v>
      </c>
      <c r="V258" s="1676">
        <v>638</v>
      </c>
      <c r="W258" s="1676">
        <v>46</v>
      </c>
      <c r="X258" s="1676">
        <v>2</v>
      </c>
      <c r="Y258" s="1676">
        <v>0</v>
      </c>
      <c r="Z258" s="1676">
        <v>14</v>
      </c>
      <c r="AA258" s="1672">
        <f t="shared" si="306"/>
      </c>
      <c r="AB258" s="1677" t="s">
        <v>1320</v>
      </c>
      <c r="AC258" s="1677" t="s">
        <v>1340</v>
      </c>
      <c r="AD258" s="1677">
        <v>13</v>
      </c>
    </row>
    <row r="259">
      <c r="A259" s="1667"/>
      <c r="B259" s="1668" t="s">
        <v>1333</v>
      </c>
      <c r="C259" s="1687" t="s">
        <v>1330</v>
      </c>
      <c r="D259" s="1669">
        <v>1725.61</v>
      </c>
      <c r="E259" s="1670">
        <v>7</v>
      </c>
      <c r="F259" s="1669">
        <f t="shared" si="239"/>
      </c>
      <c r="G259" s="1689">
        <f t="shared" si="335"/>
      </c>
      <c r="H259" s="1689">
        <f t="shared" si="17"/>
      </c>
      <c r="I259" s="1689">
        <f t="shared" si="75"/>
      </c>
      <c r="J259" s="1690">
        <f t="shared" si="105"/>
      </c>
      <c r="K259" s="1691">
        <f t="shared" si="134"/>
      </c>
      <c r="L259" s="1691">
        <f t="shared" si="163"/>
      </c>
      <c r="M259" s="1691">
        <f t="shared" si="192"/>
      </c>
      <c r="N259" s="1691">
        <f t="shared" si="278"/>
      </c>
      <c r="O259" s="1674">
        <f t="shared" si="364"/>
      </c>
      <c r="P259" s="1688">
        <v>0.0379</v>
      </c>
      <c r="Q259" s="1676">
        <v>55</v>
      </c>
      <c r="R259" s="1690">
        <f t="shared" si="46"/>
      </c>
      <c r="S259" s="1676">
        <v>14297</v>
      </c>
      <c r="T259" s="1676">
        <v>615</v>
      </c>
      <c r="U259" s="1676">
        <v>80</v>
      </c>
      <c r="V259" s="1676">
        <v>676</v>
      </c>
      <c r="W259" s="1676">
        <v>84</v>
      </c>
      <c r="X259" s="1676">
        <v>6</v>
      </c>
      <c r="Y259" s="1676">
        <v>0</v>
      </c>
      <c r="Z259" s="1676">
        <v>18</v>
      </c>
      <c r="AA259" s="1672">
        <f t="shared" si="306"/>
      </c>
      <c r="AB259" s="1677" t="s">
        <v>1320</v>
      </c>
      <c r="AC259" s="1677" t="s">
        <v>1337</v>
      </c>
      <c r="AD259" s="1677">
        <v>12</v>
      </c>
    </row>
    <row r="260">
      <c r="A260" s="1667"/>
      <c r="B260" s="1678" t="s">
        <v>1325</v>
      </c>
      <c r="C260" s="1678"/>
      <c r="D260" s="1679">
        <f>SUM(D256:D259)</f>
      </c>
      <c r="E260" s="1679">
        <f>SUM(E256:E259)</f>
      </c>
      <c r="F260" s="1679">
        <f>SUM(F256:F259)</f>
      </c>
      <c r="G260" s="1681">
        <f t="shared" si="335"/>
      </c>
      <c r="H260" s="1681">
        <f t="shared" si="17"/>
      </c>
      <c r="I260" s="1681">
        <f t="shared" si="75"/>
      </c>
      <c r="J260" s="1681">
        <f t="shared" si="105"/>
      </c>
      <c r="K260" s="1682">
        <f t="shared" si="134"/>
      </c>
      <c r="L260" s="1682">
        <f t="shared" si="163"/>
      </c>
      <c r="M260" s="1682">
        <f t="shared" si="192"/>
      </c>
      <c r="N260" s="1682">
        <f t="shared" si="278"/>
      </c>
      <c r="O260" s="1683">
        <f t="shared" si="364"/>
      </c>
      <c r="P260" s="1682">
        <f>AVERAGE(P256:P259)</f>
      </c>
      <c r="Q260" s="1679">
        <f>AVERAGE(Q256:Q259)</f>
      </c>
      <c r="R260" s="1679">
        <f t="shared" si="46"/>
      </c>
      <c r="S260" s="1683">
        <f>SUM(S256:S259)</f>
      </c>
      <c r="T260" s="1683">
        <f>SUM(T256:T259)</f>
      </c>
      <c r="U260" s="1683">
        <f>SUM(U256:U259)</f>
      </c>
      <c r="V260" s="1683">
        <f>SUM(V256:V259)</f>
      </c>
      <c r="W260" s="1683">
        <f>SUM(W256:W259)</f>
      </c>
      <c r="X260" s="1683">
        <f>SUM(X256:X259)</f>
      </c>
      <c r="Y260" s="1683">
        <f>SUM(Y256:Y259)</f>
      </c>
      <c r="Z260" s="1683">
        <f>SUM(Z256:Z259)</f>
      </c>
      <c r="AA260" s="1685">
        <f t="shared" si="306"/>
      </c>
      <c r="AB260" s="1686"/>
      <c r="AC260" s="1686"/>
      <c r="AD260" s="1692">
        <f>SUM(AD256:AD259)</f>
      </c>
    </row>
    <row r="261">
      <c r="A261" s="1667"/>
      <c r="B261" s="1693" t="s">
        <v>1331</v>
      </c>
      <c r="C261" s="1693"/>
      <c r="D261" s="1694">
        <f>D260+D255</f>
      </c>
      <c r="E261" s="1694">
        <f>E260+E255</f>
      </c>
      <c r="F261" s="1694">
        <f>F260+F255</f>
      </c>
      <c r="G261" s="1695">
        <f t="shared" si="335"/>
      </c>
      <c r="H261" s="1695">
        <f t="shared" si="17"/>
      </c>
      <c r="I261" s="1695">
        <f t="shared" si="75"/>
      </c>
      <c r="J261" s="1695">
        <f t="shared" si="105"/>
      </c>
      <c r="K261" s="1696">
        <f t="shared" si="134"/>
      </c>
      <c r="L261" s="1696">
        <f t="shared" si="163"/>
      </c>
      <c r="M261" s="1696">
        <f t="shared" si="192"/>
      </c>
      <c r="N261" s="1696">
        <f t="shared" si="278"/>
      </c>
      <c r="O261" s="1697">
        <f t="shared" si="364"/>
      </c>
      <c r="P261" s="1698">
        <f>(P260+P255)/2</f>
      </c>
      <c r="Q261" s="1698">
        <f>(Q260+Q255)/2</f>
      </c>
      <c r="R261" s="1694">
        <f>(R260+R254)/2</f>
      </c>
      <c r="S261" s="1697">
        <f>S260+S255</f>
      </c>
      <c r="T261" s="1697">
        <f>T260+T255</f>
      </c>
      <c r="U261" s="1697">
        <f>U260+U255</f>
      </c>
      <c r="V261" s="1697">
        <f>V260+V255</f>
      </c>
      <c r="W261" s="1697">
        <f>W260+W255</f>
      </c>
      <c r="X261" s="1697">
        <f>X260+X255</f>
      </c>
      <c r="Y261" s="1697">
        <f>Y260+Y255</f>
      </c>
      <c r="Z261" s="1697">
        <f>Z260+Z255</f>
      </c>
      <c r="AA261" s="1699">
        <f t="shared" si="306"/>
      </c>
      <c r="AB261" s="1700"/>
      <c r="AC261" s="1700"/>
      <c r="AD261" s="1702">
        <f>AD260+AD255</f>
      </c>
    </row>
    <row r="262">
      <c r="A262" s="1656" t="s">
        <v>1284</v>
      </c>
      <c r="B262" s="1656" t="s">
        <v>1285</v>
      </c>
      <c r="C262" s="1656"/>
      <c r="D262" s="1657" t="s">
        <v>1286</v>
      </c>
      <c r="E262" s="1657"/>
      <c r="F262" s="1657"/>
      <c r="G262" s="1657"/>
      <c r="H262" s="1657"/>
      <c r="I262" s="1657"/>
      <c r="J262" s="1658" t="s">
        <v>1287</v>
      </c>
      <c r="K262" s="1658"/>
      <c r="L262" s="1658"/>
      <c r="M262" s="1658"/>
      <c r="N262" s="1658"/>
      <c r="O262" s="1658"/>
      <c r="P262" s="1658"/>
      <c r="Q262" s="1658"/>
      <c r="R262" s="1658"/>
      <c r="S262" s="1658"/>
      <c r="T262" s="1658"/>
      <c r="U262" s="1658"/>
      <c r="V262" s="1658"/>
      <c r="W262" s="1658"/>
      <c r="X262" s="1658"/>
      <c r="Y262" s="1658"/>
      <c r="Z262" s="1658"/>
      <c r="AA262" s="1658"/>
      <c r="AB262" s="1658"/>
      <c r="AC262" s="1658"/>
      <c r="AD262" s="1659"/>
    </row>
    <row r="263">
      <c r="A263" s="1656"/>
      <c r="B263" s="1656" t="s">
        <v>1288</v>
      </c>
      <c r="C263" s="1656" t="s">
        <v>1289</v>
      </c>
      <c r="D263" s="1657" t="s">
        <v>1290</v>
      </c>
      <c r="E263" s="1660" t="s">
        <v>1291</v>
      </c>
      <c r="F263" s="1661" t="s">
        <v>1292</v>
      </c>
      <c r="G263" s="1662" t="s">
        <v>1293</v>
      </c>
      <c r="H263" s="1662" t="s">
        <v>1294</v>
      </c>
      <c r="I263" s="1662" t="s">
        <v>1295</v>
      </c>
      <c r="J263" s="1658" t="s">
        <v>1296</v>
      </c>
      <c r="K263" s="1663" t="s">
        <v>1297</v>
      </c>
      <c r="L263" s="1663" t="s">
        <v>1298</v>
      </c>
      <c r="M263" s="1663" t="s">
        <v>1299</v>
      </c>
      <c r="N263" s="1663" t="s">
        <v>1300</v>
      </c>
      <c r="O263" s="1664" t="s">
        <v>1301</v>
      </c>
      <c r="P263" s="1663" t="s">
        <v>1302</v>
      </c>
      <c r="Q263" s="1664" t="s">
        <v>1303</v>
      </c>
      <c r="R263" s="1658" t="s">
        <v>1304</v>
      </c>
      <c r="S263" s="1664" t="s">
        <v>1305</v>
      </c>
      <c r="T263" s="1664" t="s">
        <v>1306</v>
      </c>
      <c r="U263" s="1664" t="s">
        <v>1307</v>
      </c>
      <c r="V263" s="1664" t="s">
        <v>1308</v>
      </c>
      <c r="W263" s="1664" t="s">
        <v>1309</v>
      </c>
      <c r="X263" s="1664" t="s">
        <v>1310</v>
      </c>
      <c r="Y263" s="1664" t="s">
        <v>1311</v>
      </c>
      <c r="Z263" s="1664" t="s">
        <v>1312</v>
      </c>
      <c r="AA263" s="1665" t="s">
        <v>1313</v>
      </c>
      <c r="AB263" s="1659" t="s">
        <v>1314</v>
      </c>
      <c r="AC263" s="1659" t="s">
        <v>1315</v>
      </c>
      <c r="AD263" s="1666" t="s">
        <v>1316</v>
      </c>
    </row>
    <row r="264">
      <c r="A264" s="1667" t="s">
        <v>1375</v>
      </c>
      <c r="B264" s="1668" t="s">
        <v>1333</v>
      </c>
      <c r="C264" s="1668" t="s">
        <v>1319</v>
      </c>
      <c r="D264" s="1669">
        <v>2945.76</v>
      </c>
      <c r="E264" s="1670">
        <v>2</v>
      </c>
      <c r="F264" s="1669">
        <f t="shared" ref="F264:F267" si="240">E264*2400</f>
      </c>
      <c r="G264" s="1671">
        <f t="shared" ref="G264:G274" si="336">F264/D264</f>
      </c>
      <c r="H264" s="1671">
        <f t="shared" ref="H264:H274" si="18">D264/E264</f>
      </c>
      <c r="I264" s="1671">
        <f t="shared" ref="I264:I274" si="76">F264/E264</f>
      </c>
      <c r="J264" s="1672">
        <f t="shared" ref="J264:J274" si="106">D264/T264</f>
      </c>
      <c r="K264" s="1673">
        <f t="shared" ref="K264:K274" si="135">O264/S264*1</f>
      </c>
      <c r="L264" s="1673">
        <f t="shared" ref="L264:L274" si="164">T264/S264</f>
      </c>
      <c r="M264" s="1673">
        <f t="shared" ref="M264:M274" si="193">V264/S264</f>
      </c>
      <c r="N264" s="1673">
        <f t="shared" ref="N264:N274" si="279">W264/V264</f>
      </c>
      <c r="O264" s="1674">
        <f t="shared" ref="O264:O274" si="365">U264/P264</f>
      </c>
      <c r="P264" s="1675">
        <v>0.0765</v>
      </c>
      <c r="Q264" s="1674">
        <v>53</v>
      </c>
      <c r="R264" s="1672">
        <f t="shared" ref="R264:R273" si="47">(D264/S264)*1000</f>
      </c>
      <c r="S264" s="1676">
        <v>25667</v>
      </c>
      <c r="T264" s="1676">
        <v>431</v>
      </c>
      <c r="U264" s="1676">
        <v>85</v>
      </c>
      <c r="V264" s="1676">
        <v>456</v>
      </c>
      <c r="W264" s="1676">
        <v>81</v>
      </c>
      <c r="X264" s="1676">
        <v>4</v>
      </c>
      <c r="Y264" s="1676">
        <v>2</v>
      </c>
      <c r="Z264" s="1676">
        <v>24</v>
      </c>
      <c r="AA264" s="1672">
        <f t="shared" ref="AA264:AA274" si="307">AD264*1000/D264</f>
      </c>
      <c r="AB264" s="1677" t="s">
        <v>1320</v>
      </c>
      <c r="AC264" s="1677" t="s">
        <v>1340</v>
      </c>
      <c r="AD264" s="1677">
        <v>32</v>
      </c>
    </row>
    <row r="265">
      <c r="A265" s="1667"/>
      <c r="B265" s="1668" t="s">
        <v>1333</v>
      </c>
      <c r="C265" s="1668" t="s">
        <v>1322</v>
      </c>
      <c r="D265" s="1669">
        <v>2222.85</v>
      </c>
      <c r="E265" s="1670">
        <v>1</v>
      </c>
      <c r="F265" s="1669">
        <f t="shared" si="240"/>
      </c>
      <c r="G265" s="1671">
        <f t="shared" si="336"/>
      </c>
      <c r="H265" s="1671">
        <f t="shared" si="18"/>
      </c>
      <c r="I265" s="1671">
        <f t="shared" si="76"/>
      </c>
      <c r="J265" s="1672">
        <f t="shared" si="106"/>
      </c>
      <c r="K265" s="1673">
        <f t="shared" si="135"/>
      </c>
      <c r="L265" s="1673">
        <f t="shared" si="164"/>
      </c>
      <c r="M265" s="1673">
        <f t="shared" si="193"/>
      </c>
      <c r="N265" s="1673">
        <f t="shared" si="279"/>
      </c>
      <c r="O265" s="1674">
        <f t="shared" si="365"/>
      </c>
      <c r="P265" s="1675">
        <v>0.1074</v>
      </c>
      <c r="Q265" s="1674">
        <v>61</v>
      </c>
      <c r="R265" s="1672">
        <f t="shared" si="47"/>
      </c>
      <c r="S265" s="1676">
        <v>20919</v>
      </c>
      <c r="T265" s="1676">
        <v>436</v>
      </c>
      <c r="U265" s="1676">
        <v>100</v>
      </c>
      <c r="V265" s="1676">
        <v>467</v>
      </c>
      <c r="W265" s="1676">
        <v>61</v>
      </c>
      <c r="X265" s="1676">
        <v>4</v>
      </c>
      <c r="Y265" s="1676">
        <v>1</v>
      </c>
      <c r="Z265" s="1676">
        <v>22</v>
      </c>
      <c r="AA265" s="1672">
        <f t="shared" si="307"/>
      </c>
      <c r="AB265" s="1677" t="s">
        <v>1320</v>
      </c>
      <c r="AC265" s="1677" t="s">
        <v>1340</v>
      </c>
      <c r="AD265" s="1677">
        <v>27</v>
      </c>
    </row>
    <row r="266">
      <c r="A266" s="1667"/>
      <c r="B266" s="1668" t="s">
        <v>1333</v>
      </c>
      <c r="C266" s="1668" t="s">
        <v>1323</v>
      </c>
      <c r="D266" s="1669">
        <v>2448.6</v>
      </c>
      <c r="E266" s="1670">
        <v>2</v>
      </c>
      <c r="F266" s="1669">
        <f t="shared" si="240"/>
      </c>
      <c r="G266" s="1671">
        <f t="shared" si="336"/>
      </c>
      <c r="H266" s="1671">
        <f t="shared" si="18"/>
      </c>
      <c r="I266" s="1671">
        <f t="shared" si="76"/>
      </c>
      <c r="J266" s="1672">
        <f t="shared" si="106"/>
      </c>
      <c r="K266" s="1673">
        <f t="shared" si="135"/>
      </c>
      <c r="L266" s="1673">
        <f t="shared" si="164"/>
      </c>
      <c r="M266" s="1673">
        <f t="shared" si="193"/>
      </c>
      <c r="N266" s="1673">
        <f t="shared" si="279"/>
      </c>
      <c r="O266" s="1674">
        <f t="shared" si="365"/>
      </c>
      <c r="P266" s="1675">
        <v>0.0682</v>
      </c>
      <c r="Q266" s="1674">
        <v>61</v>
      </c>
      <c r="R266" s="1672">
        <f t="shared" si="47"/>
      </c>
      <c r="S266" s="1676">
        <v>20770</v>
      </c>
      <c r="T266" s="1676">
        <v>418</v>
      </c>
      <c r="U266" s="1676">
        <v>89</v>
      </c>
      <c r="V266" s="1676">
        <v>449</v>
      </c>
      <c r="W266" s="1676">
        <v>60</v>
      </c>
      <c r="X266" s="1676">
        <v>4</v>
      </c>
      <c r="Y266" s="1676">
        <v>0</v>
      </c>
      <c r="Z266" s="1676">
        <v>27</v>
      </c>
      <c r="AA266" s="1672">
        <f t="shared" si="307"/>
      </c>
      <c r="AB266" s="1677" t="s">
        <v>1320</v>
      </c>
      <c r="AC266" s="1677" t="s">
        <v>1340</v>
      </c>
      <c r="AD266" s="1677">
        <v>27</v>
      </c>
    </row>
    <row r="267">
      <c r="A267" s="1667"/>
      <c r="B267" s="1668" t="s">
        <v>1333</v>
      </c>
      <c r="C267" s="1668" t="s">
        <v>1324</v>
      </c>
      <c r="D267" s="1669">
        <v>2583.85</v>
      </c>
      <c r="E267" s="1670">
        <v>2</v>
      </c>
      <c r="F267" s="1669">
        <f t="shared" si="240"/>
      </c>
      <c r="G267" s="1671">
        <f t="shared" si="336"/>
      </c>
      <c r="H267" s="1671">
        <f t="shared" si="18"/>
      </c>
      <c r="I267" s="1671">
        <f t="shared" si="76"/>
      </c>
      <c r="J267" s="1672">
        <f t="shared" si="106"/>
      </c>
      <c r="K267" s="1673">
        <f t="shared" si="135"/>
      </c>
      <c r="L267" s="1673">
        <f t="shared" si="164"/>
      </c>
      <c r="M267" s="1673">
        <f t="shared" si="193"/>
      </c>
      <c r="N267" s="1673">
        <f t="shared" si="279"/>
      </c>
      <c r="O267" s="1674">
        <f t="shared" si="365"/>
      </c>
      <c r="P267" s="1675">
        <v>0.0643</v>
      </c>
      <c r="Q267" s="1674">
        <v>55</v>
      </c>
      <c r="R267" s="1672">
        <f t="shared" si="47"/>
      </c>
      <c r="S267" s="1676">
        <v>23749</v>
      </c>
      <c r="T267" s="1676">
        <v>583</v>
      </c>
      <c r="U267" s="1676">
        <v>119</v>
      </c>
      <c r="V267" s="1676">
        <v>604</v>
      </c>
      <c r="W267" s="1676">
        <v>89</v>
      </c>
      <c r="X267" s="1676">
        <v>9</v>
      </c>
      <c r="Y267" s="1676">
        <v>0</v>
      </c>
      <c r="Z267" s="1676">
        <v>29</v>
      </c>
      <c r="AA267" s="1672">
        <f t="shared" si="307"/>
      </c>
      <c r="AB267" s="1677" t="s">
        <v>1320</v>
      </c>
      <c r="AC267" s="1677" t="s">
        <v>1340</v>
      </c>
      <c r="AD267" s="1677">
        <v>31</v>
      </c>
    </row>
    <row r="268">
      <c r="A268" s="1667"/>
      <c r="B268" s="1678" t="s">
        <v>1325</v>
      </c>
      <c r="C268" s="1678"/>
      <c r="D268" s="1679">
        <f>SUM(D264:D267)</f>
      </c>
      <c r="E268" s="1679">
        <f>SUM(E264:E267)</f>
      </c>
      <c r="F268" s="1679">
        <f>SUM(F264:F267)</f>
      </c>
      <c r="G268" s="1681">
        <f t="shared" si="336"/>
      </c>
      <c r="H268" s="1681">
        <f t="shared" si="18"/>
      </c>
      <c r="I268" s="1681">
        <f t="shared" si="76"/>
      </c>
      <c r="J268" s="1681">
        <f t="shared" si="106"/>
      </c>
      <c r="K268" s="1682">
        <f t="shared" si="135"/>
      </c>
      <c r="L268" s="1682">
        <f t="shared" si="164"/>
      </c>
      <c r="M268" s="1682">
        <f t="shared" si="193"/>
      </c>
      <c r="N268" s="1682">
        <f t="shared" si="279"/>
      </c>
      <c r="O268" s="1683">
        <f t="shared" si="365"/>
      </c>
      <c r="P268" s="1682">
        <f>AVERAGE(P264:P267)</f>
      </c>
      <c r="Q268" s="1682">
        <f>AVERAGE(Q264:Q267)</f>
      </c>
      <c r="R268" s="1681">
        <f t="shared" si="47"/>
      </c>
      <c r="S268" s="1684">
        <f>SUM(S264:S267)</f>
      </c>
      <c r="T268" s="1684">
        <f>SUM(T264:T267)</f>
      </c>
      <c r="U268" s="1684">
        <f>SUM(U264:U267)</f>
      </c>
      <c r="V268" s="1684">
        <f>SUM(V264:V267)</f>
      </c>
      <c r="W268" s="1684">
        <f>SUM(W264:W267)</f>
      </c>
      <c r="X268" s="1684">
        <f>SUM(X264:X267)</f>
      </c>
      <c r="Y268" s="1684">
        <f>SUM(Y264:Y267)</f>
      </c>
      <c r="Z268" s="1684">
        <f>SUM(Z264:Z267)</f>
      </c>
      <c r="AA268" s="1685">
        <f t="shared" si="307"/>
      </c>
      <c r="AB268" s="1686"/>
      <c r="AC268" s="1686"/>
      <c r="AD268" s="1684">
        <f>SUM(AD264:AD267)</f>
      </c>
    </row>
    <row r="269">
      <c r="A269" s="1667"/>
      <c r="B269" s="1668" t="s">
        <v>1318</v>
      </c>
      <c r="C269" s="1687" t="s">
        <v>1327</v>
      </c>
      <c r="D269" s="1669">
        <v>2703.99</v>
      </c>
      <c r="E269" s="1670">
        <v>1</v>
      </c>
      <c r="F269" s="1669">
        <f t="shared" ref="F269:F272" si="241">E269*2400</f>
      </c>
      <c r="G269" s="1671">
        <f t="shared" si="336"/>
      </c>
      <c r="H269" s="1671">
        <f t="shared" si="18"/>
      </c>
      <c r="I269" s="1671">
        <f t="shared" si="76"/>
      </c>
      <c r="J269" s="1672">
        <f t="shared" si="106"/>
      </c>
      <c r="K269" s="1673">
        <f t="shared" si="135"/>
      </c>
      <c r="L269" s="1673">
        <f t="shared" si="164"/>
      </c>
      <c r="M269" s="1673">
        <f t="shared" si="193"/>
      </c>
      <c r="N269" s="1673">
        <f t="shared" si="279"/>
      </c>
      <c r="O269" s="1674">
        <f t="shared" si="365"/>
      </c>
      <c r="P269" s="1688">
        <v>0.0378</v>
      </c>
      <c r="Q269" s="1674">
        <v>52</v>
      </c>
      <c r="R269" s="1672">
        <f t="shared" si="47"/>
      </c>
      <c r="S269" s="1676">
        <v>23820</v>
      </c>
      <c r="T269" s="1676">
        <v>745</v>
      </c>
      <c r="U269" s="1676">
        <v>100</v>
      </c>
      <c r="V269" s="1676">
        <v>824</v>
      </c>
      <c r="W269" s="1676">
        <v>36</v>
      </c>
      <c r="X269" s="1676">
        <v>8</v>
      </c>
      <c r="Y269" s="1676">
        <v>4</v>
      </c>
      <c r="Z269" s="1676">
        <v>22</v>
      </c>
      <c r="AA269" s="1672">
        <f t="shared" si="307"/>
      </c>
      <c r="AB269" s="1677" t="s">
        <v>1320</v>
      </c>
      <c r="AC269" s="1677" t="s">
        <v>1340</v>
      </c>
      <c r="AD269" s="1677">
        <v>22</v>
      </c>
    </row>
    <row r="270">
      <c r="A270" s="1667"/>
      <c r="B270" s="1668" t="s">
        <v>1318</v>
      </c>
      <c r="C270" s="1687" t="s">
        <v>1328</v>
      </c>
      <c r="D270" s="1669">
        <v>2357.02</v>
      </c>
      <c r="E270" s="1670">
        <v>3</v>
      </c>
      <c r="F270" s="1669">
        <f t="shared" si="241"/>
      </c>
      <c r="G270" s="1689">
        <f t="shared" si="336"/>
      </c>
      <c r="H270" s="1689">
        <f t="shared" si="18"/>
      </c>
      <c r="I270" s="1689">
        <f t="shared" si="76"/>
      </c>
      <c r="J270" s="1690">
        <f t="shared" si="106"/>
      </c>
      <c r="K270" s="1691">
        <f t="shared" si="135"/>
      </c>
      <c r="L270" s="1691">
        <f t="shared" si="164"/>
      </c>
      <c r="M270" s="1691">
        <f t="shared" si="193"/>
      </c>
      <c r="N270" s="1691">
        <f t="shared" si="279"/>
      </c>
      <c r="O270" s="1674">
        <f t="shared" si="365"/>
      </c>
      <c r="P270" s="1688">
        <v>0.0258</v>
      </c>
      <c r="Q270" s="1676">
        <v>55</v>
      </c>
      <c r="R270" s="1690">
        <f t="shared" si="47"/>
      </c>
      <c r="S270" s="1676">
        <v>19248</v>
      </c>
      <c r="T270" s="1676">
        <v>782</v>
      </c>
      <c r="U270" s="1676">
        <v>86</v>
      </c>
      <c r="V270" s="1676">
        <v>846</v>
      </c>
      <c r="W270" s="1676">
        <v>67</v>
      </c>
      <c r="X270" s="1676">
        <v>4</v>
      </c>
      <c r="Y270" s="1676">
        <v>2</v>
      </c>
      <c r="Z270" s="1676">
        <v>21</v>
      </c>
      <c r="AA270" s="1672">
        <f t="shared" si="307"/>
      </c>
      <c r="AB270" s="1677" t="s">
        <v>1320</v>
      </c>
      <c r="AC270" s="1677" t="s">
        <v>1340</v>
      </c>
      <c r="AD270" s="1677">
        <v>27</v>
      </c>
    </row>
    <row r="271">
      <c r="A271" s="1667"/>
      <c r="B271" s="1668" t="s">
        <v>1318</v>
      </c>
      <c r="C271" s="1687" t="s">
        <v>1329</v>
      </c>
      <c r="D271" s="1669">
        <v>2780.02</v>
      </c>
      <c r="E271" s="1670">
        <v>6</v>
      </c>
      <c r="F271" s="1669">
        <f t="shared" si="241"/>
      </c>
      <c r="G271" s="1689">
        <f t="shared" si="336"/>
      </c>
      <c r="H271" s="1689">
        <f t="shared" si="18"/>
      </c>
      <c r="I271" s="1689">
        <f t="shared" si="76"/>
      </c>
      <c r="J271" s="1690">
        <f t="shared" si="106"/>
      </c>
      <c r="K271" s="1691">
        <f t="shared" si="135"/>
      </c>
      <c r="L271" s="1691">
        <f t="shared" si="164"/>
      </c>
      <c r="M271" s="1691">
        <f t="shared" si="193"/>
      </c>
      <c r="N271" s="1691">
        <f t="shared" si="279"/>
      </c>
      <c r="O271" s="1674">
        <f t="shared" si="365"/>
      </c>
      <c r="P271" s="1688">
        <v>0.0271</v>
      </c>
      <c r="Q271" s="1676">
        <v>54</v>
      </c>
      <c r="R271" s="1690">
        <f t="shared" si="47"/>
      </c>
      <c r="S271" s="1676">
        <v>23467</v>
      </c>
      <c r="T271" s="1676">
        <v>952</v>
      </c>
      <c r="U271" s="1676">
        <v>96</v>
      </c>
      <c r="V271" s="1676">
        <v>1007</v>
      </c>
      <c r="W271" s="1676">
        <v>61</v>
      </c>
      <c r="X271" s="1676">
        <v>7</v>
      </c>
      <c r="Y271" s="1676">
        <v>0</v>
      </c>
      <c r="Z271" s="1676">
        <v>17</v>
      </c>
      <c r="AA271" s="1672">
        <f t="shared" si="307"/>
      </c>
      <c r="AB271" s="1677" t="s">
        <v>1320</v>
      </c>
      <c r="AC271" s="1677" t="s">
        <v>1340</v>
      </c>
      <c r="AD271" s="1677">
        <v>18</v>
      </c>
    </row>
    <row r="272">
      <c r="A272" s="1667"/>
      <c r="B272" s="1668" t="s">
        <v>1318</v>
      </c>
      <c r="C272" s="1687" t="s">
        <v>1330</v>
      </c>
      <c r="D272" s="1669">
        <v>1528.4</v>
      </c>
      <c r="E272" s="1670">
        <v>2</v>
      </c>
      <c r="F272" s="1669">
        <f t="shared" si="241"/>
      </c>
      <c r="G272" s="1689">
        <f t="shared" si="336"/>
      </c>
      <c r="H272" s="1689">
        <f t="shared" si="18"/>
      </c>
      <c r="I272" s="1689">
        <f t="shared" si="76"/>
      </c>
      <c r="J272" s="1690">
        <f t="shared" si="106"/>
      </c>
      <c r="K272" s="1691">
        <f t="shared" si="135"/>
      </c>
      <c r="L272" s="1691">
        <f t="shared" si="164"/>
      </c>
      <c r="M272" s="1691">
        <f t="shared" si="193"/>
      </c>
      <c r="N272" s="1691">
        <f t="shared" si="279"/>
      </c>
      <c r="O272" s="1674">
        <f t="shared" si="365"/>
      </c>
      <c r="P272" s="1688">
        <v>0.0417</v>
      </c>
      <c r="Q272" s="1676">
        <v>55</v>
      </c>
      <c r="R272" s="1690">
        <f t="shared" si="47"/>
      </c>
      <c r="S272" s="1676">
        <v>15116</v>
      </c>
      <c r="T272" s="1676">
        <v>501</v>
      </c>
      <c r="U272" s="1676">
        <v>72</v>
      </c>
      <c r="V272" s="1676">
        <v>543</v>
      </c>
      <c r="W272" s="1676">
        <v>38</v>
      </c>
      <c r="X272" s="1676">
        <v>9</v>
      </c>
      <c r="Y272" s="1676">
        <v>0</v>
      </c>
      <c r="Z272" s="1676">
        <v>13</v>
      </c>
      <c r="AA272" s="1672">
        <f t="shared" si="307"/>
      </c>
      <c r="AB272" s="1677" t="s">
        <v>1320</v>
      </c>
      <c r="AC272" s="1677" t="s">
        <v>1337</v>
      </c>
      <c r="AD272" s="1677">
        <v>22</v>
      </c>
    </row>
    <row r="273">
      <c r="A273" s="1667"/>
      <c r="B273" s="1678" t="s">
        <v>1325</v>
      </c>
      <c r="C273" s="1678"/>
      <c r="D273" s="1679">
        <f>SUM(D269:D272)</f>
      </c>
      <c r="E273" s="1679">
        <f>SUM(E269:E272)</f>
      </c>
      <c r="F273" s="1679">
        <f>SUM(F269:F272)</f>
      </c>
      <c r="G273" s="1681">
        <f t="shared" si="336"/>
      </c>
      <c r="H273" s="1681">
        <f t="shared" si="18"/>
      </c>
      <c r="I273" s="1681">
        <f t="shared" si="76"/>
      </c>
      <c r="J273" s="1681">
        <f t="shared" si="106"/>
      </c>
      <c r="K273" s="1682">
        <f t="shared" si="135"/>
      </c>
      <c r="L273" s="1682">
        <f t="shared" si="164"/>
      </c>
      <c r="M273" s="1682">
        <f t="shared" si="193"/>
      </c>
      <c r="N273" s="1682">
        <f t="shared" si="279"/>
      </c>
      <c r="O273" s="1683">
        <f t="shared" si="365"/>
      </c>
      <c r="P273" s="1682">
        <f>AVERAGE(P269:P272)</f>
      </c>
      <c r="Q273" s="1679">
        <f>AVERAGE(Q269:Q272)</f>
      </c>
      <c r="R273" s="1679">
        <f t="shared" si="47"/>
      </c>
      <c r="S273" s="1683">
        <f>SUM(S269:S272)</f>
      </c>
      <c r="T273" s="1683">
        <f>SUM(T269:T272)</f>
      </c>
      <c r="U273" s="1683">
        <f>SUM(U269:U272)</f>
      </c>
      <c r="V273" s="1683">
        <f>SUM(V269:V272)</f>
      </c>
      <c r="W273" s="1683">
        <f>SUM(W269:W272)</f>
      </c>
      <c r="X273" s="1683">
        <f>SUM(X269:X272)</f>
      </c>
      <c r="Y273" s="1683">
        <f>SUM(Y269:Y272)</f>
      </c>
      <c r="Z273" s="1683">
        <f>SUM(Z269:Z272)</f>
      </c>
      <c r="AA273" s="1685">
        <f t="shared" si="307"/>
      </c>
      <c r="AB273" s="1686"/>
      <c r="AC273" s="1686"/>
      <c r="AD273" s="1692">
        <f>SUM(AD269:AD272)</f>
      </c>
    </row>
    <row r="274">
      <c r="A274" s="1667"/>
      <c r="B274" s="1693" t="s">
        <v>1331</v>
      </c>
      <c r="C274" s="1693"/>
      <c r="D274" s="1694">
        <f>D273+D268</f>
      </c>
      <c r="E274" s="1694">
        <f>E273+E268</f>
      </c>
      <c r="F274" s="1694">
        <f>F273+F268</f>
      </c>
      <c r="G274" s="1695">
        <f t="shared" si="336"/>
      </c>
      <c r="H274" s="1695">
        <f t="shared" si="18"/>
      </c>
      <c r="I274" s="1695">
        <f t="shared" si="76"/>
      </c>
      <c r="J274" s="1695">
        <f t="shared" si="106"/>
      </c>
      <c r="K274" s="1696">
        <f t="shared" si="135"/>
      </c>
      <c r="L274" s="1696">
        <f t="shared" si="164"/>
      </c>
      <c r="M274" s="1696">
        <f t="shared" si="193"/>
      </c>
      <c r="N274" s="1696">
        <f t="shared" si="279"/>
      </c>
      <c r="O274" s="1697">
        <f t="shared" si="365"/>
      </c>
      <c r="P274" s="1698">
        <f>(P273+P268)/2</f>
      </c>
      <c r="Q274" s="1698">
        <f>(Q273+Q268)/2</f>
      </c>
      <c r="R274" s="1694">
        <f>(R273+R267)/2</f>
      </c>
      <c r="S274" s="1697">
        <f>S273+S268</f>
      </c>
      <c r="T274" s="1697">
        <f>T273+T268</f>
      </c>
      <c r="U274" s="1697">
        <f>U273+U268</f>
      </c>
      <c r="V274" s="1697">
        <f>V273+V268</f>
      </c>
      <c r="W274" s="1697">
        <f>W273+W268</f>
      </c>
      <c r="X274" s="1697">
        <f>X273+X268</f>
      </c>
      <c r="Y274" s="1697">
        <f>Y273+Y268</f>
      </c>
      <c r="Z274" s="1697">
        <f>Z273+Z268</f>
      </c>
      <c r="AA274" s="1699">
        <f t="shared" si="307"/>
      </c>
      <c r="AB274" s="1700"/>
      <c r="AC274" s="1700"/>
      <c r="AD274" s="1702">
        <f>AD273+AD268</f>
      </c>
    </row>
    <row r="275">
      <c r="A275" s="1656" t="s">
        <v>1284</v>
      </c>
      <c r="B275" s="1656" t="s">
        <v>1285</v>
      </c>
      <c r="C275" s="1656"/>
      <c r="D275" s="1657" t="s">
        <v>1286</v>
      </c>
      <c r="E275" s="1657"/>
      <c r="F275" s="1657"/>
      <c r="G275" s="1657"/>
      <c r="H275" s="1657"/>
      <c r="I275" s="1657"/>
      <c r="J275" s="1658" t="s">
        <v>1287</v>
      </c>
      <c r="K275" s="1658"/>
      <c r="L275" s="1658"/>
      <c r="M275" s="1658"/>
      <c r="N275" s="1658"/>
      <c r="O275" s="1658"/>
      <c r="P275" s="1658"/>
      <c r="Q275" s="1658"/>
      <c r="R275" s="1658"/>
      <c r="S275" s="1658"/>
      <c r="T275" s="1658"/>
      <c r="U275" s="1658"/>
      <c r="V275" s="1658"/>
      <c r="W275" s="1658"/>
      <c r="X275" s="1658"/>
      <c r="Y275" s="1658"/>
      <c r="Z275" s="1658"/>
      <c r="AA275" s="1658"/>
      <c r="AB275" s="1658"/>
      <c r="AC275" s="1658"/>
      <c r="AD275" s="1659"/>
    </row>
    <row r="276">
      <c r="A276" s="1656"/>
      <c r="B276" s="1656" t="s">
        <v>1288</v>
      </c>
      <c r="C276" s="1656" t="s">
        <v>1289</v>
      </c>
      <c r="D276" s="1657" t="s">
        <v>1290</v>
      </c>
      <c r="E276" s="1660" t="s">
        <v>1291</v>
      </c>
      <c r="F276" s="1661" t="s">
        <v>1292</v>
      </c>
      <c r="G276" s="1662" t="s">
        <v>1293</v>
      </c>
      <c r="H276" s="1662" t="s">
        <v>1294</v>
      </c>
      <c r="I276" s="1662" t="s">
        <v>1295</v>
      </c>
      <c r="J276" s="1658" t="s">
        <v>1296</v>
      </c>
      <c r="K276" s="1663" t="s">
        <v>1297</v>
      </c>
      <c r="L276" s="1663" t="s">
        <v>1298</v>
      </c>
      <c r="M276" s="1663" t="s">
        <v>1299</v>
      </c>
      <c r="N276" s="1663" t="s">
        <v>1300</v>
      </c>
      <c r="O276" s="1664" t="s">
        <v>1301</v>
      </c>
      <c r="P276" s="1663" t="s">
        <v>1302</v>
      </c>
      <c r="Q276" s="1664" t="s">
        <v>1303</v>
      </c>
      <c r="R276" s="1658" t="s">
        <v>1304</v>
      </c>
      <c r="S276" s="1664" t="s">
        <v>1305</v>
      </c>
      <c r="T276" s="1664" t="s">
        <v>1306</v>
      </c>
      <c r="U276" s="1664" t="s">
        <v>1307</v>
      </c>
      <c r="V276" s="1664" t="s">
        <v>1308</v>
      </c>
      <c r="W276" s="1664" t="s">
        <v>1309</v>
      </c>
      <c r="X276" s="1664" t="s">
        <v>1310</v>
      </c>
      <c r="Y276" s="1664" t="s">
        <v>1311</v>
      </c>
      <c r="Z276" s="1664" t="s">
        <v>1312</v>
      </c>
      <c r="AA276" s="1665" t="s">
        <v>1313</v>
      </c>
      <c r="AB276" s="1659" t="s">
        <v>1314</v>
      </c>
      <c r="AC276" s="1659" t="s">
        <v>1315</v>
      </c>
      <c r="AD276" s="1666" t="s">
        <v>1316</v>
      </c>
    </row>
    <row r="277">
      <c r="A277" s="1667" t="s">
        <v>1376</v>
      </c>
      <c r="B277" s="1668" t="s">
        <v>1326</v>
      </c>
      <c r="C277" s="1668" t="s">
        <v>1319</v>
      </c>
      <c r="D277" s="1669">
        <v>2028.99</v>
      </c>
      <c r="E277" s="1670">
        <v>1</v>
      </c>
      <c r="F277" s="1669">
        <f t="shared" ref="F277:F280" si="242">E277*2400</f>
      </c>
      <c r="G277" s="1671">
        <f t="shared" ref="G277:G287" si="337">F277/D277</f>
      </c>
      <c r="H277" s="1671">
        <f t="shared" ref="H277:H287" si="19">D277/E277</f>
      </c>
      <c r="I277" s="1671">
        <f t="shared" ref="I277:I287" si="77">F277/E277</f>
      </c>
      <c r="J277" s="1672">
        <f t="shared" ref="J277:J287" si="107">D277/T277</f>
      </c>
      <c r="K277" s="1673">
        <f t="shared" ref="K277:K287" si="136">O277/S277*1</f>
      </c>
      <c r="L277" s="1673">
        <f t="shared" ref="L277:L287" si="165">T277/S277</f>
      </c>
      <c r="M277" s="1673">
        <f t="shared" ref="M277:M287" si="194">V277/S277</f>
      </c>
      <c r="N277" s="1673">
        <f t="shared" ref="N277:N287" si="280">W277/V277</f>
      </c>
      <c r="O277" s="1674">
        <f t="shared" ref="O277:O287" si="366">U277/P277</f>
      </c>
      <c r="P277" s="1675">
        <v>0.0242</v>
      </c>
      <c r="Q277" s="1674">
        <v>42</v>
      </c>
      <c r="R277" s="1672">
        <f t="shared" ref="R277:R286" si="48">(D277/S277)*1000</f>
      </c>
      <c r="S277" s="1676">
        <v>22197</v>
      </c>
      <c r="T277" s="1676">
        <v>367</v>
      </c>
      <c r="U277" s="1676">
        <v>83</v>
      </c>
      <c r="V277" s="1676">
        <v>394</v>
      </c>
      <c r="W277" s="1676">
        <v>39</v>
      </c>
      <c r="X277" s="1676">
        <v>3</v>
      </c>
      <c r="Y277" s="1676">
        <v>2</v>
      </c>
      <c r="Z277" s="1676">
        <v>13</v>
      </c>
      <c r="AA277" s="1672">
        <f t="shared" ref="AA277:AA287" si="308">AD277*1000/D277</f>
      </c>
      <c r="AB277" s="1677" t="s">
        <v>1320</v>
      </c>
      <c r="AC277" s="1677" t="s">
        <v>1321</v>
      </c>
      <c r="AD277" s="1677">
        <v>13</v>
      </c>
    </row>
    <row r="278">
      <c r="A278" s="1667"/>
      <c r="B278" s="1668" t="s">
        <v>1326</v>
      </c>
      <c r="C278" s="1668" t="s">
        <v>1322</v>
      </c>
      <c r="D278" s="1669">
        <v>1886.5</v>
      </c>
      <c r="E278" s="1670">
        <v>0</v>
      </c>
      <c r="F278" s="1669">
        <f t="shared" si="242"/>
      </c>
      <c r="G278" s="1671">
        <f t="shared" si="337"/>
      </c>
      <c r="H278" s="1671">
        <f t="shared" si="19"/>
      </c>
      <c r="I278" s="1671">
        <f t="shared" si="77"/>
      </c>
      <c r="J278" s="1672">
        <f t="shared" si="107"/>
      </c>
      <c r="K278" s="1673">
        <f t="shared" si="136"/>
      </c>
      <c r="L278" s="1673">
        <f t="shared" si="165"/>
      </c>
      <c r="M278" s="1673">
        <f t="shared" si="194"/>
      </c>
      <c r="N278" s="1673">
        <f t="shared" si="280"/>
      </c>
      <c r="O278" s="1674">
        <f t="shared" si="366"/>
      </c>
      <c r="P278" s="1675">
        <v>0.03</v>
      </c>
      <c r="Q278" s="1674">
        <v>41</v>
      </c>
      <c r="R278" s="1672">
        <f t="shared" si="48"/>
      </c>
      <c r="S278" s="1676">
        <v>20618</v>
      </c>
      <c r="T278" s="1676">
        <v>367</v>
      </c>
      <c r="U278" s="1676">
        <v>70</v>
      </c>
      <c r="V278" s="1676">
        <v>396</v>
      </c>
      <c r="W278" s="1676">
        <v>34</v>
      </c>
      <c r="X278" s="1676">
        <v>4</v>
      </c>
      <c r="Y278" s="1676">
        <v>1</v>
      </c>
      <c r="Z278" s="1676">
        <v>18</v>
      </c>
      <c r="AA278" s="1672">
        <f t="shared" si="308"/>
      </c>
      <c r="AB278" s="1677" t="s">
        <v>1320</v>
      </c>
      <c r="AC278" s="1677" t="s">
        <v>1321</v>
      </c>
      <c r="AD278" s="1677">
        <v>18</v>
      </c>
    </row>
    <row r="279">
      <c r="A279" s="1667"/>
      <c r="B279" s="1668" t="s">
        <v>1326</v>
      </c>
      <c r="C279" s="1668" t="s">
        <v>1323</v>
      </c>
      <c r="D279" s="1669">
        <v>2156.05</v>
      </c>
      <c r="E279" s="1670">
        <v>2</v>
      </c>
      <c r="F279" s="1669">
        <f t="shared" si="242"/>
      </c>
      <c r="G279" s="1671">
        <f t="shared" si="337"/>
      </c>
      <c r="H279" s="1671">
        <f t="shared" si="19"/>
      </c>
      <c r="I279" s="1671">
        <f t="shared" si="77"/>
      </c>
      <c r="J279" s="1672">
        <f t="shared" si="107"/>
      </c>
      <c r="K279" s="1673">
        <f t="shared" si="136"/>
      </c>
      <c r="L279" s="1673">
        <f t="shared" si="165"/>
      </c>
      <c r="M279" s="1673">
        <f t="shared" si="194"/>
      </c>
      <c r="N279" s="1673">
        <f t="shared" si="280"/>
      </c>
      <c r="O279" s="1674">
        <f t="shared" si="366"/>
      </c>
      <c r="P279" s="1675">
        <v>0.0539</v>
      </c>
      <c r="Q279" s="1674">
        <v>46</v>
      </c>
      <c r="R279" s="1672">
        <f t="shared" si="48"/>
      </c>
      <c r="S279" s="1676">
        <v>19130</v>
      </c>
      <c r="T279" s="1676">
        <v>443</v>
      </c>
      <c r="U279" s="1676">
        <v>94</v>
      </c>
      <c r="V279" s="1676">
        <v>472</v>
      </c>
      <c r="W279" s="1676">
        <v>90</v>
      </c>
      <c r="X279" s="1676">
        <v>5</v>
      </c>
      <c r="Y279" s="1676">
        <v>2</v>
      </c>
      <c r="Z279" s="1676">
        <v>29</v>
      </c>
      <c r="AA279" s="1672">
        <f t="shared" si="308"/>
      </c>
      <c r="AB279" s="1677" t="s">
        <v>1320</v>
      </c>
      <c r="AC279" s="1677" t="s">
        <v>1321</v>
      </c>
      <c r="AD279" s="1677">
        <v>35</v>
      </c>
    </row>
    <row r="280">
      <c r="A280" s="1667"/>
      <c r="B280" s="1668" t="s">
        <v>1326</v>
      </c>
      <c r="C280" s="1668" t="s">
        <v>1324</v>
      </c>
      <c r="D280" s="1669">
        <v>2204.47</v>
      </c>
      <c r="E280" s="1670">
        <v>4</v>
      </c>
      <c r="F280" s="1669">
        <f t="shared" si="242"/>
      </c>
      <c r="G280" s="1671">
        <f t="shared" si="337"/>
      </c>
      <c r="H280" s="1671">
        <f t="shared" si="19"/>
      </c>
      <c r="I280" s="1671">
        <f t="shared" si="77"/>
      </c>
      <c r="J280" s="1672">
        <f t="shared" si="107"/>
      </c>
      <c r="K280" s="1673">
        <f t="shared" si="136"/>
      </c>
      <c r="L280" s="1673">
        <f t="shared" si="165"/>
      </c>
      <c r="M280" s="1673">
        <f t="shared" si="194"/>
      </c>
      <c r="N280" s="1673">
        <f t="shared" si="280"/>
      </c>
      <c r="O280" s="1674">
        <f t="shared" si="366"/>
      </c>
      <c r="P280" s="1675">
        <v>0.048</v>
      </c>
      <c r="Q280" s="1674">
        <v>49</v>
      </c>
      <c r="R280" s="1672">
        <f t="shared" si="48"/>
      </c>
      <c r="S280" s="1676">
        <v>17945</v>
      </c>
      <c r="T280" s="1676">
        <v>507</v>
      </c>
      <c r="U280" s="1676">
        <v>92</v>
      </c>
      <c r="V280" s="1676">
        <v>521</v>
      </c>
      <c r="W280" s="1676">
        <v>85</v>
      </c>
      <c r="X280" s="1676">
        <v>3</v>
      </c>
      <c r="Y280" s="1676">
        <v>1</v>
      </c>
      <c r="Z280" s="1676">
        <v>13</v>
      </c>
      <c r="AA280" s="1672">
        <f t="shared" si="308"/>
      </c>
      <c r="AB280" s="1677" t="s">
        <v>1320</v>
      </c>
      <c r="AC280" s="1677" t="s">
        <v>1337</v>
      </c>
      <c r="AD280" s="1677">
        <v>29</v>
      </c>
    </row>
    <row r="281">
      <c r="A281" s="1667"/>
      <c r="B281" s="1678" t="s">
        <v>1325</v>
      </c>
      <c r="C281" s="1678"/>
      <c r="D281" s="1679">
        <f>SUM(D277:D280)</f>
      </c>
      <c r="E281" s="1679">
        <f>SUM(E277:E280)</f>
      </c>
      <c r="F281" s="1679">
        <f>SUM(F277:F280)</f>
      </c>
      <c r="G281" s="1681">
        <f t="shared" si="337"/>
      </c>
      <c r="H281" s="1681">
        <f t="shared" si="19"/>
      </c>
      <c r="I281" s="1681">
        <f t="shared" si="77"/>
      </c>
      <c r="J281" s="1681">
        <f t="shared" si="107"/>
      </c>
      <c r="K281" s="1682">
        <f t="shared" si="136"/>
      </c>
      <c r="L281" s="1682">
        <f t="shared" si="165"/>
      </c>
      <c r="M281" s="1682">
        <f t="shared" si="194"/>
      </c>
      <c r="N281" s="1682">
        <f t="shared" si="280"/>
      </c>
      <c r="O281" s="1683">
        <f t="shared" si="366"/>
      </c>
      <c r="P281" s="1682">
        <f>AVERAGE(P277:P280)</f>
      </c>
      <c r="Q281" s="1682">
        <f>AVERAGE(Q277:Q280)</f>
      </c>
      <c r="R281" s="1681">
        <f t="shared" si="48"/>
      </c>
      <c r="S281" s="1684">
        <f>SUM(S277:S280)</f>
      </c>
      <c r="T281" s="1684">
        <f>SUM(T277:T280)</f>
      </c>
      <c r="U281" s="1684">
        <f>SUM(U277:U280)</f>
      </c>
      <c r="V281" s="1684">
        <f>SUM(V277:V280)</f>
      </c>
      <c r="W281" s="1684">
        <f>SUM(W277:W280)</f>
      </c>
      <c r="X281" s="1684">
        <f>SUM(X277:X280)</f>
      </c>
      <c r="Y281" s="1684">
        <f>SUM(Y277:Y280)</f>
      </c>
      <c r="Z281" s="1684">
        <f>SUM(Z277:Z280)</f>
      </c>
      <c r="AA281" s="1685">
        <f t="shared" si="308"/>
      </c>
      <c r="AB281" s="1686"/>
      <c r="AC281" s="1686"/>
      <c r="AD281" s="1684">
        <f>SUM(AD277:AD280)</f>
      </c>
    </row>
    <row r="282">
      <c r="A282" s="1667"/>
      <c r="B282" s="1668" t="s">
        <v>1333</v>
      </c>
      <c r="C282" s="1687" t="s">
        <v>1327</v>
      </c>
      <c r="D282" s="1669">
        <v>3330.26</v>
      </c>
      <c r="E282" s="1670">
        <v>4</v>
      </c>
      <c r="F282" s="1669">
        <f t="shared" ref="F282:F285" si="243">E282*2400</f>
      </c>
      <c r="G282" s="1671">
        <f t="shared" si="337"/>
      </c>
      <c r="H282" s="1671">
        <f t="shared" si="19"/>
      </c>
      <c r="I282" s="1671">
        <f t="shared" si="77"/>
      </c>
      <c r="J282" s="1672">
        <f t="shared" si="107"/>
      </c>
      <c r="K282" s="1673">
        <f t="shared" si="136"/>
      </c>
      <c r="L282" s="1673">
        <f t="shared" si="165"/>
      </c>
      <c r="M282" s="1673">
        <f t="shared" si="194"/>
      </c>
      <c r="N282" s="1673">
        <f t="shared" si="280"/>
      </c>
      <c r="O282" s="1674">
        <f t="shared" si="366"/>
      </c>
      <c r="P282" s="1688">
        <v>0.0682</v>
      </c>
      <c r="Q282" s="1674">
        <v>51</v>
      </c>
      <c r="R282" s="1672">
        <f t="shared" si="48"/>
      </c>
      <c r="S282" s="1676">
        <v>31145</v>
      </c>
      <c r="T282" s="1676">
        <v>814</v>
      </c>
      <c r="U282" s="1676">
        <v>153</v>
      </c>
      <c r="V282" s="1676">
        <v>856</v>
      </c>
      <c r="W282" s="1676">
        <v>58</v>
      </c>
      <c r="X282" s="1676">
        <v>8</v>
      </c>
      <c r="Y282" s="1676">
        <v>4</v>
      </c>
      <c r="Z282" s="1676">
        <v>48</v>
      </c>
      <c r="AA282" s="1672">
        <f t="shared" si="308"/>
      </c>
      <c r="AB282" s="1677" t="s">
        <v>1320</v>
      </c>
      <c r="AC282" s="1677" t="s">
        <v>1337</v>
      </c>
      <c r="AD282" s="1677">
        <v>32</v>
      </c>
    </row>
    <row r="283">
      <c r="A283" s="1667"/>
      <c r="B283" s="1668" t="s">
        <v>1333</v>
      </c>
      <c r="C283" s="1687" t="s">
        <v>1328</v>
      </c>
      <c r="D283" s="1669">
        <v>3366.21</v>
      </c>
      <c r="E283" s="1670">
        <v>1</v>
      </c>
      <c r="F283" s="1669">
        <f t="shared" si="243"/>
      </c>
      <c r="G283" s="1689">
        <f t="shared" si="337"/>
      </c>
      <c r="H283" s="1689">
        <f t="shared" si="19"/>
      </c>
      <c r="I283" s="1689">
        <f t="shared" si="77"/>
      </c>
      <c r="J283" s="1690">
        <f t="shared" si="107"/>
      </c>
      <c r="K283" s="1691">
        <f t="shared" si="136"/>
      </c>
      <c r="L283" s="1691">
        <f t="shared" si="165"/>
      </c>
      <c r="M283" s="1691">
        <f t="shared" si="194"/>
      </c>
      <c r="N283" s="1691">
        <f t="shared" si="280"/>
      </c>
      <c r="O283" s="1674">
        <f t="shared" si="366"/>
      </c>
      <c r="P283" s="1688">
        <v>0.0511</v>
      </c>
      <c r="Q283" s="1676">
        <v>51</v>
      </c>
      <c r="R283" s="1690">
        <f t="shared" si="48"/>
      </c>
      <c r="S283" s="1676">
        <v>31431</v>
      </c>
      <c r="T283" s="1676">
        <v>948</v>
      </c>
      <c r="U283" s="1676">
        <v>119</v>
      </c>
      <c r="V283" s="1676">
        <v>998</v>
      </c>
      <c r="W283" s="1676">
        <v>89</v>
      </c>
      <c r="X283" s="1676">
        <v>12</v>
      </c>
      <c r="Y283" s="1676">
        <v>0</v>
      </c>
      <c r="Z283" s="1676">
        <v>46</v>
      </c>
      <c r="AA283" s="1672">
        <f t="shared" si="308"/>
      </c>
      <c r="AB283" s="1677" t="s">
        <v>1320</v>
      </c>
      <c r="AC283" s="1677" t="s">
        <v>1337</v>
      </c>
      <c r="AD283" s="1677">
        <v>34</v>
      </c>
    </row>
    <row r="284">
      <c r="A284" s="1667"/>
      <c r="B284" s="1668" t="s">
        <v>1333</v>
      </c>
      <c r="C284" s="1687" t="s">
        <v>1329</v>
      </c>
      <c r="D284" s="1669">
        <v>2009.85</v>
      </c>
      <c r="E284" s="1670">
        <v>4</v>
      </c>
      <c r="F284" s="1669">
        <f t="shared" si="243"/>
      </c>
      <c r="G284" s="1689">
        <f t="shared" si="337"/>
      </c>
      <c r="H284" s="1689">
        <f t="shared" si="19"/>
      </c>
      <c r="I284" s="1689">
        <f t="shared" si="77"/>
      </c>
      <c r="J284" s="1690">
        <f t="shared" si="107"/>
      </c>
      <c r="K284" s="1691">
        <f t="shared" si="136"/>
      </c>
      <c r="L284" s="1691">
        <f t="shared" si="165"/>
      </c>
      <c r="M284" s="1691">
        <f t="shared" si="194"/>
      </c>
      <c r="N284" s="1691">
        <f t="shared" si="280"/>
      </c>
      <c r="O284" s="1674">
        <f t="shared" si="366"/>
      </c>
      <c r="P284" s="1688">
        <v>0.0425</v>
      </c>
      <c r="Q284" s="1676">
        <v>49</v>
      </c>
      <c r="R284" s="1690">
        <f t="shared" si="48"/>
      </c>
      <c r="S284" s="1676">
        <v>18653</v>
      </c>
      <c r="T284" s="1676">
        <v>883</v>
      </c>
      <c r="U284" s="1676">
        <v>104</v>
      </c>
      <c r="V284" s="1676">
        <v>920</v>
      </c>
      <c r="W284" s="1676">
        <v>55</v>
      </c>
      <c r="X284" s="1676">
        <v>8</v>
      </c>
      <c r="Y284" s="1676">
        <v>0</v>
      </c>
      <c r="Z284" s="1676">
        <v>21</v>
      </c>
      <c r="AA284" s="1672">
        <f t="shared" si="308"/>
      </c>
      <c r="AB284" s="1677" t="s">
        <v>1320</v>
      </c>
      <c r="AC284" s="1677" t="s">
        <v>1337</v>
      </c>
      <c r="AD284" s="1677">
        <v>38</v>
      </c>
    </row>
    <row r="285">
      <c r="A285" s="1667"/>
      <c r="B285" s="1668" t="s">
        <v>1333</v>
      </c>
      <c r="C285" s="1687" t="s">
        <v>1330</v>
      </c>
      <c r="D285" s="1669">
        <v>1234.84</v>
      </c>
      <c r="E285" s="1670">
        <v>0</v>
      </c>
      <c r="F285" s="1669">
        <f t="shared" si="243"/>
      </c>
      <c r="G285" s="1689">
        <f t="shared" si="337"/>
      </c>
      <c r="H285" s="1689">
        <f t="shared" si="19"/>
      </c>
      <c r="I285" s="1689">
        <f t="shared" si="77"/>
      </c>
      <c r="J285" s="1690">
        <f t="shared" si="107"/>
      </c>
      <c r="K285" s="1691">
        <f t="shared" si="136"/>
      </c>
      <c r="L285" s="1691">
        <f t="shared" si="165"/>
      </c>
      <c r="M285" s="1691">
        <f t="shared" si="194"/>
      </c>
      <c r="N285" s="1691">
        <f t="shared" si="280"/>
      </c>
      <c r="O285" s="1674">
        <f t="shared" si="366"/>
      </c>
      <c r="P285" s="1688">
        <v>0.0253</v>
      </c>
      <c r="Q285" s="1676">
        <v>49</v>
      </c>
      <c r="R285" s="1690">
        <f t="shared" si="48"/>
      </c>
      <c r="S285" s="1676">
        <v>12685</v>
      </c>
      <c r="T285" s="1676">
        <v>514</v>
      </c>
      <c r="U285" s="1676">
        <v>65</v>
      </c>
      <c r="V285" s="1676">
        <v>568</v>
      </c>
      <c r="W285" s="1676">
        <v>31</v>
      </c>
      <c r="X285" s="1676">
        <v>2</v>
      </c>
      <c r="Y285" s="1676">
        <v>1</v>
      </c>
      <c r="Z285" s="1676">
        <v>11</v>
      </c>
      <c r="AA285" s="1672">
        <f t="shared" si="308"/>
      </c>
      <c r="AB285" s="1677" t="s">
        <v>1320</v>
      </c>
      <c r="AC285" s="1677" t="s">
        <v>1337</v>
      </c>
      <c r="AD285" s="1677">
        <v>15</v>
      </c>
    </row>
    <row r="286">
      <c r="A286" s="1667"/>
      <c r="B286" s="1678" t="s">
        <v>1325</v>
      </c>
      <c r="C286" s="1678"/>
      <c r="D286" s="1679">
        <f>SUM(D282:D285)</f>
      </c>
      <c r="E286" s="1679">
        <f>SUM(E282:E285)</f>
      </c>
      <c r="F286" s="1679">
        <f>SUM(F282:F285)</f>
      </c>
      <c r="G286" s="1681">
        <f t="shared" si="337"/>
      </c>
      <c r="H286" s="1681">
        <f t="shared" si="19"/>
      </c>
      <c r="I286" s="1681">
        <f t="shared" si="77"/>
      </c>
      <c r="J286" s="1681">
        <f t="shared" si="107"/>
      </c>
      <c r="K286" s="1682">
        <f t="shared" si="136"/>
      </c>
      <c r="L286" s="1682">
        <f t="shared" si="165"/>
      </c>
      <c r="M286" s="1682">
        <f t="shared" si="194"/>
      </c>
      <c r="N286" s="1682">
        <f t="shared" si="280"/>
      </c>
      <c r="O286" s="1683">
        <f t="shared" si="366"/>
      </c>
      <c r="P286" s="1682">
        <f>AVERAGE(P282:P285)</f>
      </c>
      <c r="Q286" s="1679">
        <f>AVERAGE(Q282:Q285)</f>
      </c>
      <c r="R286" s="1679">
        <f t="shared" si="48"/>
      </c>
      <c r="S286" s="1683">
        <f>SUM(S282:S285)</f>
      </c>
      <c r="T286" s="1683">
        <f>SUM(T282:T285)</f>
      </c>
      <c r="U286" s="1683">
        <f>SUM(U282:U285)</f>
      </c>
      <c r="V286" s="1683">
        <f>SUM(V282:V285)</f>
      </c>
      <c r="W286" s="1683">
        <f>SUM(W282:W285)</f>
      </c>
      <c r="X286" s="1683">
        <f>SUM(X282:X285)</f>
      </c>
      <c r="Y286" s="1683">
        <f>SUM(Y282:Y285)</f>
      </c>
      <c r="Z286" s="1683">
        <f>SUM(Z282:Z285)</f>
      </c>
      <c r="AA286" s="1685">
        <f t="shared" si="308"/>
      </c>
      <c r="AB286" s="1686"/>
      <c r="AC286" s="1686"/>
      <c r="AD286" s="1692">
        <f>SUM(AD282:AD285)</f>
      </c>
    </row>
    <row r="287">
      <c r="A287" s="1667"/>
      <c r="B287" s="1693" t="s">
        <v>1331</v>
      </c>
      <c r="C287" s="1693"/>
      <c r="D287" s="1694">
        <f>D286+D281</f>
      </c>
      <c r="E287" s="1694">
        <f>E286+E281</f>
      </c>
      <c r="F287" s="1694">
        <f>F286+F281</f>
      </c>
      <c r="G287" s="1695">
        <f t="shared" si="337"/>
      </c>
      <c r="H287" s="1695">
        <f t="shared" si="19"/>
      </c>
      <c r="I287" s="1695">
        <f t="shared" si="77"/>
      </c>
      <c r="J287" s="1695">
        <f t="shared" si="107"/>
      </c>
      <c r="K287" s="1696">
        <f t="shared" si="136"/>
      </c>
      <c r="L287" s="1696">
        <f t="shared" si="165"/>
      </c>
      <c r="M287" s="1696">
        <f t="shared" si="194"/>
      </c>
      <c r="N287" s="1696">
        <f t="shared" si="280"/>
      </c>
      <c r="O287" s="1697">
        <f t="shared" si="366"/>
      </c>
      <c r="P287" s="1698">
        <f>(P286+P281)/2</f>
      </c>
      <c r="Q287" s="1698">
        <f>(Q286+Q281)/2</f>
      </c>
      <c r="R287" s="1694">
        <f>(R286+R280)/2</f>
      </c>
      <c r="S287" s="1697">
        <f>S286+S281</f>
      </c>
      <c r="T287" s="1697">
        <f>T286+T281</f>
      </c>
      <c r="U287" s="1697">
        <f>U286+U281</f>
      </c>
      <c r="V287" s="1697">
        <f>V286+V281</f>
      </c>
      <c r="W287" s="1697">
        <f>W286+W281</f>
      </c>
      <c r="X287" s="1697">
        <f>X286+X281</f>
      </c>
      <c r="Y287" s="1697">
        <f>Y286+Y281</f>
      </c>
      <c r="Z287" s="1697">
        <f>Z286+Z281</f>
      </c>
      <c r="AA287" s="1699">
        <f t="shared" si="308"/>
      </c>
      <c r="AB287" s="1700"/>
      <c r="AC287" s="1700"/>
      <c r="AD287" s="1702">
        <f>AD286+AD281</f>
      </c>
    </row>
    <row r="288">
      <c r="A288" s="1656" t="s">
        <v>1284</v>
      </c>
      <c r="B288" s="1656" t="s">
        <v>1285</v>
      </c>
      <c r="C288" s="1656"/>
      <c r="D288" s="1657" t="s">
        <v>1286</v>
      </c>
      <c r="E288" s="1657"/>
      <c r="F288" s="1657"/>
      <c r="G288" s="1657"/>
      <c r="H288" s="1657"/>
      <c r="I288" s="1657"/>
      <c r="J288" s="1658" t="s">
        <v>1287</v>
      </c>
      <c r="K288" s="1658"/>
      <c r="L288" s="1658"/>
      <c r="M288" s="1658"/>
      <c r="N288" s="1658"/>
      <c r="O288" s="1658"/>
      <c r="P288" s="1658"/>
      <c r="Q288" s="1658"/>
      <c r="R288" s="1658"/>
      <c r="S288" s="1658"/>
      <c r="T288" s="1658"/>
      <c r="U288" s="1658"/>
      <c r="V288" s="1658"/>
      <c r="W288" s="1658"/>
      <c r="X288" s="1658"/>
      <c r="Y288" s="1658"/>
      <c r="Z288" s="1658"/>
      <c r="AA288" s="1658"/>
      <c r="AB288" s="1658"/>
      <c r="AC288" s="1658"/>
      <c r="AD288" s="1659"/>
    </row>
    <row r="289">
      <c r="A289" s="1656"/>
      <c r="B289" s="1656" t="s">
        <v>1288</v>
      </c>
      <c r="C289" s="1656" t="s">
        <v>1289</v>
      </c>
      <c r="D289" s="1657" t="s">
        <v>1290</v>
      </c>
      <c r="E289" s="1660" t="s">
        <v>1291</v>
      </c>
      <c r="F289" s="1661" t="s">
        <v>1292</v>
      </c>
      <c r="G289" s="1662" t="s">
        <v>1293</v>
      </c>
      <c r="H289" s="1662" t="s">
        <v>1294</v>
      </c>
      <c r="I289" s="1662" t="s">
        <v>1295</v>
      </c>
      <c r="J289" s="1658" t="s">
        <v>1296</v>
      </c>
      <c r="K289" s="1663" t="s">
        <v>1297</v>
      </c>
      <c r="L289" s="1663" t="s">
        <v>1298</v>
      </c>
      <c r="M289" s="1663" t="s">
        <v>1299</v>
      </c>
      <c r="N289" s="1663" t="s">
        <v>1300</v>
      </c>
      <c r="O289" s="1664" t="s">
        <v>1301</v>
      </c>
      <c r="P289" s="1663" t="s">
        <v>1302</v>
      </c>
      <c r="Q289" s="1664" t="s">
        <v>1303</v>
      </c>
      <c r="R289" s="1658" t="s">
        <v>1304</v>
      </c>
      <c r="S289" s="1664" t="s">
        <v>1305</v>
      </c>
      <c r="T289" s="1664" t="s">
        <v>1306</v>
      </c>
      <c r="U289" s="1664" t="s">
        <v>1307</v>
      </c>
      <c r="V289" s="1664" t="s">
        <v>1308</v>
      </c>
      <c r="W289" s="1664" t="s">
        <v>1309</v>
      </c>
      <c r="X289" s="1664" t="s">
        <v>1310</v>
      </c>
      <c r="Y289" s="1664" t="s">
        <v>1311</v>
      </c>
      <c r="Z289" s="1664" t="s">
        <v>1312</v>
      </c>
      <c r="AA289" s="1665" t="s">
        <v>1313</v>
      </c>
      <c r="AB289" s="1659" t="s">
        <v>1314</v>
      </c>
      <c r="AC289" s="1659" t="s">
        <v>1315</v>
      </c>
      <c r="AD289" s="1666" t="s">
        <v>1316</v>
      </c>
    </row>
    <row r="290">
      <c r="A290" s="1667" t="s">
        <v>1377</v>
      </c>
      <c r="B290" s="1668" t="s">
        <v>1318</v>
      </c>
      <c r="C290" s="1668" t="s">
        <v>1319</v>
      </c>
      <c r="D290" s="1669">
        <v>2225.14</v>
      </c>
      <c r="E290" s="1670">
        <v>3</v>
      </c>
      <c r="F290" s="1669">
        <f t="shared" ref="F290:F293" si="244">E290*2400</f>
      </c>
      <c r="G290" s="1671">
        <f t="shared" ref="G290:G300" si="338">F290/D290</f>
      </c>
      <c r="H290" s="1671">
        <f t="shared" ref="H290:H300" si="20">D290/E290</f>
      </c>
      <c r="I290" s="1671">
        <f t="shared" ref="I290:I300" si="78">F290/E290</f>
      </c>
      <c r="J290" s="1672">
        <f t="shared" ref="J290:J300" si="108">D290/T290</f>
      </c>
      <c r="K290" s="1673">
        <f t="shared" ref="K290:K300" si="137">O290/S290*1</f>
      </c>
      <c r="L290" s="1673">
        <f t="shared" ref="L290:L300" si="166">T290/S290</f>
      </c>
      <c r="M290" s="1673">
        <f t="shared" ref="M290:M300" si="195">V290/S290</f>
      </c>
      <c r="N290" s="1673">
        <f t="shared" ref="N290:N300" si="281">W290/V290</f>
      </c>
      <c r="O290" s="1674">
        <f t="shared" ref="O290:O300" si="367">U290/P290</f>
      </c>
      <c r="P290" s="1675">
        <v>0.0195</v>
      </c>
      <c r="Q290" s="1674">
        <v>58</v>
      </c>
      <c r="R290" s="1672">
        <f t="shared" ref="R290:R299" si="49">(D290/S290)*1000</f>
      </c>
      <c r="S290" s="1676">
        <v>24541</v>
      </c>
      <c r="T290" s="1676">
        <v>490</v>
      </c>
      <c r="U290" s="1676">
        <v>82</v>
      </c>
      <c r="V290" s="1676">
        <v>499</v>
      </c>
      <c r="W290" s="1676">
        <v>32</v>
      </c>
      <c r="X290" s="1676">
        <v>4</v>
      </c>
      <c r="Y290" s="1676">
        <v>0</v>
      </c>
      <c r="Z290" s="1676">
        <v>18</v>
      </c>
      <c r="AA290" s="1672">
        <f t="shared" ref="AA290:AA300" si="309">AD290*1000/D290</f>
      </c>
      <c r="AB290" s="1677" t="s">
        <v>1320</v>
      </c>
      <c r="AC290" s="1677" t="s">
        <v>1340</v>
      </c>
      <c r="AD290" s="1677">
        <v>36</v>
      </c>
    </row>
    <row r="291">
      <c r="A291" s="1667"/>
      <c r="B291" s="1668" t="s">
        <v>1318</v>
      </c>
      <c r="C291" s="1668" t="s">
        <v>1322</v>
      </c>
      <c r="D291" s="1669">
        <v>2267.7</v>
      </c>
      <c r="E291" s="1670">
        <v>1</v>
      </c>
      <c r="F291" s="1669">
        <f t="shared" si="244"/>
      </c>
      <c r="G291" s="1671">
        <f t="shared" si="338"/>
      </c>
      <c r="H291" s="1671">
        <f t="shared" si="20"/>
      </c>
      <c r="I291" s="1671">
        <f t="shared" si="78"/>
      </c>
      <c r="J291" s="1672">
        <f t="shared" si="108"/>
      </c>
      <c r="K291" s="1673">
        <f t="shared" si="137"/>
      </c>
      <c r="L291" s="1673">
        <f t="shared" si="166"/>
      </c>
      <c r="M291" s="1673">
        <f t="shared" si="195"/>
      </c>
      <c r="N291" s="1673">
        <f t="shared" si="281"/>
      </c>
      <c r="O291" s="1674">
        <f t="shared" si="367"/>
      </c>
      <c r="P291" s="1675">
        <v>0.0142</v>
      </c>
      <c r="Q291" s="1674">
        <v>54</v>
      </c>
      <c r="R291" s="1672">
        <f t="shared" si="49"/>
      </c>
      <c r="S291" s="1676">
        <v>23362</v>
      </c>
      <c r="T291" s="1676">
        <v>586</v>
      </c>
      <c r="U291" s="1676">
        <v>74</v>
      </c>
      <c r="V291" s="1676">
        <v>653</v>
      </c>
      <c r="W291" s="1676">
        <v>40</v>
      </c>
      <c r="X291" s="1676">
        <v>2</v>
      </c>
      <c r="Y291" s="1676">
        <v>0</v>
      </c>
      <c r="Z291" s="1676">
        <v>29</v>
      </c>
      <c r="AA291" s="1672">
        <f t="shared" si="309"/>
      </c>
      <c r="AB291" s="1677" t="s">
        <v>1320</v>
      </c>
      <c r="AC291" s="1677" t="s">
        <v>1340</v>
      </c>
      <c r="AD291" s="1677">
        <v>36</v>
      </c>
    </row>
    <row r="292">
      <c r="A292" s="1667"/>
      <c r="B292" s="1668" t="s">
        <v>1318</v>
      </c>
      <c r="C292" s="1668" t="s">
        <v>1323</v>
      </c>
      <c r="D292" s="1669">
        <v>2127.64</v>
      </c>
      <c r="E292" s="1670">
        <v>2</v>
      </c>
      <c r="F292" s="1669">
        <f t="shared" si="244"/>
      </c>
      <c r="G292" s="1671">
        <f t="shared" si="338"/>
      </c>
      <c r="H292" s="1671">
        <f t="shared" si="20"/>
      </c>
      <c r="I292" s="1671">
        <f t="shared" si="78"/>
      </c>
      <c r="J292" s="1672">
        <f t="shared" si="108"/>
      </c>
      <c r="K292" s="1673">
        <f t="shared" si="137"/>
      </c>
      <c r="L292" s="1673">
        <f t="shared" si="166"/>
      </c>
      <c r="M292" s="1673">
        <f t="shared" si="195"/>
      </c>
      <c r="N292" s="1673">
        <f t="shared" si="281"/>
      </c>
      <c r="O292" s="1674">
        <f t="shared" si="367"/>
      </c>
      <c r="P292" s="1675">
        <v>0.02</v>
      </c>
      <c r="Q292" s="1674">
        <v>50</v>
      </c>
      <c r="R292" s="1672">
        <f t="shared" si="49"/>
      </c>
      <c r="S292" s="1676">
        <v>21138</v>
      </c>
      <c r="T292" s="1676">
        <v>587</v>
      </c>
      <c r="U292" s="1676">
        <v>93</v>
      </c>
      <c r="V292" s="1676">
        <v>620</v>
      </c>
      <c r="W292" s="1676">
        <v>42</v>
      </c>
      <c r="X292" s="1676">
        <v>10</v>
      </c>
      <c r="Y292" s="1676">
        <v>0</v>
      </c>
      <c r="Z292" s="1676">
        <v>22</v>
      </c>
      <c r="AA292" s="1672">
        <f t="shared" si="309"/>
      </c>
      <c r="AB292" s="1677" t="s">
        <v>1320</v>
      </c>
      <c r="AC292" s="1677" t="s">
        <v>1340</v>
      </c>
      <c r="AD292" s="1677">
        <v>24</v>
      </c>
    </row>
    <row r="293">
      <c r="A293" s="1667"/>
      <c r="B293" s="1668" t="s">
        <v>1318</v>
      </c>
      <c r="C293" s="1668" t="s">
        <v>1324</v>
      </c>
      <c r="D293" s="1669">
        <v>2174.18</v>
      </c>
      <c r="E293" s="1670">
        <v>0</v>
      </c>
      <c r="F293" s="1669">
        <f t="shared" si="244"/>
      </c>
      <c r="G293" s="1671">
        <f t="shared" si="338"/>
      </c>
      <c r="H293" s="1671">
        <f t="shared" si="20"/>
      </c>
      <c r="I293" s="1671">
        <f t="shared" si="78"/>
      </c>
      <c r="J293" s="1672">
        <f t="shared" si="108"/>
      </c>
      <c r="K293" s="1673">
        <f t="shared" si="137"/>
      </c>
      <c r="L293" s="1673">
        <f t="shared" si="166"/>
      </c>
      <c r="M293" s="1673">
        <f t="shared" si="195"/>
      </c>
      <c r="N293" s="1673">
        <f t="shared" si="281"/>
      </c>
      <c r="O293" s="1674">
        <f t="shared" si="367"/>
      </c>
      <c r="P293" s="1675">
        <v>0.0242</v>
      </c>
      <c r="Q293" s="1674">
        <v>49</v>
      </c>
      <c r="R293" s="1672">
        <f t="shared" si="49"/>
      </c>
      <c r="S293" s="1676">
        <v>23104</v>
      </c>
      <c r="T293" s="1676">
        <v>716</v>
      </c>
      <c r="U293" s="1676">
        <v>94</v>
      </c>
      <c r="V293" s="1676">
        <v>752</v>
      </c>
      <c r="W293" s="1676">
        <v>40</v>
      </c>
      <c r="X293" s="1676">
        <v>5</v>
      </c>
      <c r="Y293" s="1676">
        <v>0</v>
      </c>
      <c r="Z293" s="1676">
        <v>27</v>
      </c>
      <c r="AA293" s="1672">
        <f t="shared" si="309"/>
      </c>
      <c r="AB293" s="1677" t="s">
        <v>1320</v>
      </c>
      <c r="AC293" s="1677" t="s">
        <v>1337</v>
      </c>
      <c r="AD293" s="1677">
        <v>23</v>
      </c>
    </row>
    <row r="294">
      <c r="A294" s="1667"/>
      <c r="B294" s="1678" t="s">
        <v>1325</v>
      </c>
      <c r="C294" s="1678"/>
      <c r="D294" s="1679">
        <f>SUM(D290:D293)</f>
      </c>
      <c r="E294" s="1679">
        <f>SUM(E290:E293)</f>
      </c>
      <c r="F294" s="1679">
        <f>SUM(F290:F293)</f>
      </c>
      <c r="G294" s="1681">
        <f t="shared" si="338"/>
      </c>
      <c r="H294" s="1681">
        <f t="shared" si="20"/>
      </c>
      <c r="I294" s="1681">
        <f t="shared" si="78"/>
      </c>
      <c r="J294" s="1681">
        <f t="shared" si="108"/>
      </c>
      <c r="K294" s="1682">
        <f t="shared" si="137"/>
      </c>
      <c r="L294" s="1682">
        <f t="shared" si="166"/>
      </c>
      <c r="M294" s="1682">
        <f t="shared" si="195"/>
      </c>
      <c r="N294" s="1682">
        <f t="shared" si="281"/>
      </c>
      <c r="O294" s="1683">
        <f t="shared" si="367"/>
      </c>
      <c r="P294" s="1682">
        <f>AVERAGE(P290:P293)</f>
      </c>
      <c r="Q294" s="1679">
        <f>AVERAGE(Q290:Q293)</f>
      </c>
      <c r="R294" s="1681">
        <f t="shared" si="49"/>
      </c>
      <c r="S294" s="1684">
        <f>SUM(S290:S293)</f>
      </c>
      <c r="T294" s="1684">
        <f>SUM(T290:T293)</f>
      </c>
      <c r="U294" s="1684">
        <f>SUM(U290:U293)</f>
      </c>
      <c r="V294" s="1684">
        <f>SUM(V290:V293)</f>
      </c>
      <c r="W294" s="1684">
        <f>SUM(W290:W293)</f>
      </c>
      <c r="X294" s="1684">
        <f>SUM(X290:X293)</f>
      </c>
      <c r="Y294" s="1684">
        <f>SUM(Y290:Y293)</f>
      </c>
      <c r="Z294" s="1684">
        <f>SUM(Z290:Z293)</f>
      </c>
      <c r="AA294" s="1685">
        <f t="shared" si="309"/>
      </c>
      <c r="AB294" s="1686"/>
      <c r="AC294" s="1686"/>
      <c r="AD294" s="1684">
        <f>SUM(AD290:AD293)</f>
      </c>
    </row>
    <row r="295">
      <c r="A295" s="1667"/>
      <c r="B295" s="1668" t="s">
        <v>1333</v>
      </c>
      <c r="C295" s="1687" t="s">
        <v>1327</v>
      </c>
      <c r="D295" s="1669">
        <v>2375.63</v>
      </c>
      <c r="E295" s="1670">
        <v>3</v>
      </c>
      <c r="F295" s="1669">
        <f t="shared" ref="F295:F298" si="245">E295*2400</f>
      </c>
      <c r="G295" s="1671">
        <f t="shared" si="338"/>
      </c>
      <c r="H295" s="1671">
        <f t="shared" si="20"/>
      </c>
      <c r="I295" s="1671">
        <f t="shared" si="78"/>
      </c>
      <c r="J295" s="1672">
        <f t="shared" si="108"/>
      </c>
      <c r="K295" s="1673">
        <f t="shared" si="137"/>
      </c>
      <c r="L295" s="1673">
        <f t="shared" si="166"/>
      </c>
      <c r="M295" s="1673">
        <f t="shared" si="195"/>
      </c>
      <c r="N295" s="1673">
        <f t="shared" si="281"/>
      </c>
      <c r="O295" s="1674">
        <f t="shared" si="367"/>
      </c>
      <c r="P295" s="1688">
        <v>0.0211</v>
      </c>
      <c r="Q295" s="1674">
        <v>49</v>
      </c>
      <c r="R295" s="1672">
        <f t="shared" si="49"/>
      </c>
      <c r="S295" s="1676">
        <v>26188</v>
      </c>
      <c r="T295" s="1676">
        <v>888</v>
      </c>
      <c r="U295" s="1676">
        <v>93</v>
      </c>
      <c r="V295" s="1676">
        <v>949</v>
      </c>
      <c r="W295" s="1676">
        <v>59</v>
      </c>
      <c r="X295" s="1676">
        <v>4</v>
      </c>
      <c r="Y295" s="1676">
        <v>0</v>
      </c>
      <c r="Z295" s="1676">
        <v>14</v>
      </c>
      <c r="AA295" s="1672">
        <f t="shared" si="309"/>
      </c>
      <c r="AB295" s="1677" t="s">
        <v>1320</v>
      </c>
      <c r="AC295" s="1677" t="s">
        <v>1337</v>
      </c>
      <c r="AD295" s="1677">
        <v>21</v>
      </c>
    </row>
    <row r="296">
      <c r="A296" s="1667"/>
      <c r="B296" s="1668" t="s">
        <v>1333</v>
      </c>
      <c r="C296" s="1687" t="s">
        <v>1328</v>
      </c>
      <c r="D296" s="1669">
        <v>2655.46</v>
      </c>
      <c r="E296" s="1670">
        <v>5</v>
      </c>
      <c r="F296" s="1669">
        <f t="shared" si="245"/>
      </c>
      <c r="G296" s="1689">
        <f t="shared" si="338"/>
      </c>
      <c r="H296" s="1689">
        <f t="shared" si="20"/>
      </c>
      <c r="I296" s="1689">
        <f t="shared" si="78"/>
      </c>
      <c r="J296" s="1690">
        <f t="shared" si="108"/>
      </c>
      <c r="K296" s="1691">
        <f t="shared" si="137"/>
      </c>
      <c r="L296" s="1691">
        <f t="shared" si="166"/>
      </c>
      <c r="M296" s="1691">
        <f t="shared" si="195"/>
      </c>
      <c r="N296" s="1691">
        <f t="shared" si="281"/>
      </c>
      <c r="O296" s="1674">
        <f t="shared" si="367"/>
      </c>
      <c r="P296" s="1688">
        <v>0.0188</v>
      </c>
      <c r="Q296" s="1674">
        <v>43</v>
      </c>
      <c r="R296" s="1690">
        <f t="shared" si="49"/>
      </c>
      <c r="S296" s="1676">
        <v>28307</v>
      </c>
      <c r="T296" s="1676">
        <v>1248</v>
      </c>
      <c r="U296" s="1676">
        <v>107</v>
      </c>
      <c r="V296" s="1676">
        <v>1338</v>
      </c>
      <c r="W296" s="1676">
        <v>75</v>
      </c>
      <c r="X296" s="1676">
        <v>10</v>
      </c>
      <c r="Y296" s="1676">
        <v>2</v>
      </c>
      <c r="Z296" s="1676">
        <v>21</v>
      </c>
      <c r="AA296" s="1672">
        <f t="shared" si="309"/>
      </c>
      <c r="AB296" s="1677" t="s">
        <v>1320</v>
      </c>
      <c r="AC296" s="1677" t="s">
        <v>1337</v>
      </c>
      <c r="AD296" s="1677">
        <v>22</v>
      </c>
    </row>
    <row r="297">
      <c r="A297" s="1667"/>
      <c r="B297" s="1668" t="s">
        <v>1333</v>
      </c>
      <c r="C297" s="1687" t="s">
        <v>1329</v>
      </c>
      <c r="D297" s="1669">
        <v>2376.28</v>
      </c>
      <c r="E297" s="1670">
        <v>3</v>
      </c>
      <c r="F297" s="1669">
        <f t="shared" si="245"/>
      </c>
      <c r="G297" s="1689">
        <f t="shared" si="338"/>
      </c>
      <c r="H297" s="1689">
        <f t="shared" si="20"/>
      </c>
      <c r="I297" s="1689">
        <f t="shared" si="78"/>
      </c>
      <c r="J297" s="1690">
        <f t="shared" si="108"/>
      </c>
      <c r="K297" s="1691">
        <f t="shared" si="137"/>
      </c>
      <c r="L297" s="1691">
        <f t="shared" si="166"/>
      </c>
      <c r="M297" s="1691">
        <f t="shared" si="195"/>
      </c>
      <c r="N297" s="1691">
        <f t="shared" si="281"/>
      </c>
      <c r="O297" s="1674">
        <f t="shared" si="367"/>
      </c>
      <c r="P297" s="1688">
        <v>0.0194</v>
      </c>
      <c r="Q297" s="1674">
        <v>45</v>
      </c>
      <c r="R297" s="1690">
        <f t="shared" si="49"/>
      </c>
      <c r="S297" s="1676">
        <v>28382</v>
      </c>
      <c r="T297" s="1676">
        <v>1117</v>
      </c>
      <c r="U297" s="1676">
        <v>102</v>
      </c>
      <c r="V297" s="1676">
        <v>1217</v>
      </c>
      <c r="W297" s="1676">
        <v>82</v>
      </c>
      <c r="X297" s="1676">
        <v>15</v>
      </c>
      <c r="Y297" s="1676">
        <v>1</v>
      </c>
      <c r="Z297" s="1676">
        <v>26</v>
      </c>
      <c r="AA297" s="1672">
        <f t="shared" si="309"/>
      </c>
      <c r="AB297" s="1677" t="s">
        <v>1320</v>
      </c>
      <c r="AC297" s="1677" t="s">
        <v>1337</v>
      </c>
      <c r="AD297" s="1677">
        <v>18</v>
      </c>
    </row>
    <row r="298">
      <c r="A298" s="1667"/>
      <c r="B298" s="1668" t="s">
        <v>1333</v>
      </c>
      <c r="C298" s="1687" t="s">
        <v>1330</v>
      </c>
      <c r="D298" s="1669">
        <v>967.34</v>
      </c>
      <c r="E298" s="1670">
        <v>1</v>
      </c>
      <c r="F298" s="1669">
        <f t="shared" si="245"/>
      </c>
      <c r="G298" s="1689">
        <f t="shared" si="338"/>
      </c>
      <c r="H298" s="1689">
        <f t="shared" si="20"/>
      </c>
      <c r="I298" s="1689">
        <f t="shared" si="78"/>
      </c>
      <c r="J298" s="1690">
        <f t="shared" si="108"/>
      </c>
      <c r="K298" s="1691">
        <f t="shared" si="137"/>
      </c>
      <c r="L298" s="1691">
        <f t="shared" si="166"/>
      </c>
      <c r="M298" s="1691">
        <f t="shared" si="195"/>
      </c>
      <c r="N298" s="1691">
        <f t="shared" si="281"/>
      </c>
      <c r="O298" s="1674">
        <f t="shared" si="367"/>
      </c>
      <c r="P298" s="1688">
        <v>0.1589</v>
      </c>
      <c r="Q298" s="1674">
        <v>47</v>
      </c>
      <c r="R298" s="1690">
        <f t="shared" si="49"/>
      </c>
      <c r="S298" s="1676">
        <v>9436</v>
      </c>
      <c r="T298" s="1676">
        <v>223</v>
      </c>
      <c r="U298" s="1676">
        <v>65</v>
      </c>
      <c r="V298" s="1676">
        <v>242</v>
      </c>
      <c r="W298" s="1676">
        <v>57</v>
      </c>
      <c r="X298" s="1676">
        <v>4</v>
      </c>
      <c r="Y298" s="1676">
        <v>0</v>
      </c>
      <c r="Z298" s="1676">
        <v>11</v>
      </c>
      <c r="AA298" s="1672">
        <f t="shared" si="309"/>
      </c>
      <c r="AB298" s="1677" t="s">
        <v>1320</v>
      </c>
      <c r="AC298" s="1677" t="s">
        <v>1337</v>
      </c>
      <c r="AD298" s="1677">
        <v>11</v>
      </c>
    </row>
    <row r="299">
      <c r="A299" s="1667"/>
      <c r="B299" s="1678" t="s">
        <v>1325</v>
      </c>
      <c r="C299" s="1678"/>
      <c r="D299" s="1679">
        <f>SUM(D295:D298)</f>
      </c>
      <c r="E299" s="1679">
        <f>SUM(E295:E298)</f>
      </c>
      <c r="F299" s="1679">
        <f>SUM(F295:F298)</f>
      </c>
      <c r="G299" s="1681">
        <f t="shared" si="338"/>
      </c>
      <c r="H299" s="1681">
        <f t="shared" si="20"/>
      </c>
      <c r="I299" s="1681">
        <f t="shared" si="78"/>
      </c>
      <c r="J299" s="1681">
        <f t="shared" si="108"/>
      </c>
      <c r="K299" s="1682">
        <f t="shared" si="137"/>
      </c>
      <c r="L299" s="1682">
        <f t="shared" si="166"/>
      </c>
      <c r="M299" s="1682">
        <f t="shared" si="195"/>
      </c>
      <c r="N299" s="1682">
        <f t="shared" si="281"/>
      </c>
      <c r="O299" s="1683">
        <f t="shared" si="367"/>
      </c>
      <c r="P299" s="1682">
        <f>AVERAGE(P295:P298)</f>
      </c>
      <c r="Q299" s="1679">
        <f>AVERAGE(Q295:Q298)</f>
      </c>
      <c r="R299" s="1679">
        <f t="shared" si="49"/>
      </c>
      <c r="S299" s="1683">
        <f>SUM(S295:S298)</f>
      </c>
      <c r="T299" s="1683">
        <f>SUM(T295:T298)</f>
      </c>
      <c r="U299" s="1683">
        <f>SUM(U295:U298)</f>
      </c>
      <c r="V299" s="1683">
        <f>SUM(V295:V298)</f>
      </c>
      <c r="W299" s="1683">
        <f>SUM(W295:W298)</f>
      </c>
      <c r="X299" s="1683">
        <f>SUM(X295:X298)</f>
      </c>
      <c r="Y299" s="1683">
        <f>SUM(Y295:Y298)</f>
      </c>
      <c r="Z299" s="1683">
        <f>SUM(Z295:Z298)</f>
      </c>
      <c r="AA299" s="1685">
        <f t="shared" si="309"/>
      </c>
      <c r="AB299" s="1686"/>
      <c r="AC299" s="1686"/>
      <c r="AD299" s="1692">
        <f>SUM(AD295:AD298)</f>
      </c>
    </row>
    <row r="300">
      <c r="A300" s="1667"/>
      <c r="B300" s="1693" t="s">
        <v>1331</v>
      </c>
      <c r="C300" s="1693"/>
      <c r="D300" s="1694">
        <f>D299+D294</f>
      </c>
      <c r="E300" s="1694">
        <f>E299+E294</f>
      </c>
      <c r="F300" s="1694">
        <f>F299+F294</f>
      </c>
      <c r="G300" s="1695">
        <f t="shared" si="338"/>
      </c>
      <c r="H300" s="1695">
        <f t="shared" si="20"/>
      </c>
      <c r="I300" s="1695">
        <f t="shared" si="78"/>
      </c>
      <c r="J300" s="1695">
        <f t="shared" si="108"/>
      </c>
      <c r="K300" s="1696">
        <f t="shared" si="137"/>
      </c>
      <c r="L300" s="1696">
        <f t="shared" si="166"/>
      </c>
      <c r="M300" s="1696">
        <f t="shared" si="195"/>
      </c>
      <c r="N300" s="1696">
        <f t="shared" si="281"/>
      </c>
      <c r="O300" s="1697">
        <f t="shared" si="367"/>
      </c>
      <c r="P300" s="1698">
        <f>(P299+P294)/2</f>
      </c>
      <c r="Q300" s="1698">
        <f>(Q299+Q294)/2</f>
      </c>
      <c r="R300" s="1694">
        <f>(R299+R293)/2</f>
      </c>
      <c r="S300" s="1697">
        <f>S299+S294</f>
      </c>
      <c r="T300" s="1697">
        <f>T299+T294</f>
      </c>
      <c r="U300" s="1697">
        <f>U299+U294</f>
      </c>
      <c r="V300" s="1697">
        <f>V299+V294</f>
      </c>
      <c r="W300" s="1697">
        <f>W299+W294</f>
      </c>
      <c r="X300" s="1697">
        <f>X299+X294</f>
      </c>
      <c r="Y300" s="1697">
        <f>Y299+Y294</f>
      </c>
      <c r="Z300" s="1697">
        <f>Z299+Z294</f>
      </c>
      <c r="AA300" s="1699">
        <f t="shared" si="309"/>
      </c>
      <c r="AB300" s="1700"/>
      <c r="AC300" s="1700"/>
      <c r="AD300" s="1702">
        <f>AD299+AD294</f>
      </c>
    </row>
    <row r="301">
      <c r="A301" s="1656" t="s">
        <v>1284</v>
      </c>
      <c r="B301" s="1656" t="s">
        <v>1285</v>
      </c>
      <c r="C301" s="1656"/>
      <c r="D301" s="1657" t="s">
        <v>1286</v>
      </c>
      <c r="E301" s="1657"/>
      <c r="F301" s="1657"/>
      <c r="G301" s="1657"/>
      <c r="H301" s="1657"/>
      <c r="I301" s="1657"/>
      <c r="J301" s="1658" t="s">
        <v>1287</v>
      </c>
      <c r="K301" s="1658"/>
      <c r="L301" s="1658"/>
      <c r="M301" s="1658"/>
      <c r="N301" s="1658"/>
      <c r="O301" s="1658"/>
      <c r="P301" s="1658"/>
      <c r="Q301" s="1658"/>
      <c r="R301" s="1658"/>
      <c r="S301" s="1658"/>
      <c r="T301" s="1658"/>
      <c r="U301" s="1658"/>
      <c r="V301" s="1658"/>
      <c r="W301" s="1658"/>
      <c r="X301" s="1658"/>
      <c r="Y301" s="1658"/>
      <c r="Z301" s="1658"/>
      <c r="AA301" s="1658"/>
      <c r="AB301" s="1658"/>
      <c r="AC301" s="1658"/>
      <c r="AD301" s="1659"/>
    </row>
    <row r="302">
      <c r="A302" s="1656"/>
      <c r="B302" s="1656" t="s">
        <v>1288</v>
      </c>
      <c r="C302" s="1656" t="s">
        <v>1289</v>
      </c>
      <c r="D302" s="1657" t="s">
        <v>1290</v>
      </c>
      <c r="E302" s="1660" t="s">
        <v>1291</v>
      </c>
      <c r="F302" s="1661" t="s">
        <v>1292</v>
      </c>
      <c r="G302" s="1662" t="s">
        <v>1293</v>
      </c>
      <c r="H302" s="1662" t="s">
        <v>1294</v>
      </c>
      <c r="I302" s="1662" t="s">
        <v>1295</v>
      </c>
      <c r="J302" s="1658" t="s">
        <v>1296</v>
      </c>
      <c r="K302" s="1663" t="s">
        <v>1297</v>
      </c>
      <c r="L302" s="1663" t="s">
        <v>1298</v>
      </c>
      <c r="M302" s="1663" t="s">
        <v>1299</v>
      </c>
      <c r="N302" s="1663" t="s">
        <v>1300</v>
      </c>
      <c r="O302" s="1664" t="s">
        <v>1301</v>
      </c>
      <c r="P302" s="1663" t="s">
        <v>1302</v>
      </c>
      <c r="Q302" s="1664" t="s">
        <v>1303</v>
      </c>
      <c r="R302" s="1658" t="s">
        <v>1304</v>
      </c>
      <c r="S302" s="1664" t="s">
        <v>1305</v>
      </c>
      <c r="T302" s="1664" t="s">
        <v>1306</v>
      </c>
      <c r="U302" s="1664" t="s">
        <v>1307</v>
      </c>
      <c r="V302" s="1664" t="s">
        <v>1308</v>
      </c>
      <c r="W302" s="1664" t="s">
        <v>1309</v>
      </c>
      <c r="X302" s="1664" t="s">
        <v>1310</v>
      </c>
      <c r="Y302" s="1664" t="s">
        <v>1311</v>
      </c>
      <c r="Z302" s="1664" t="s">
        <v>1312</v>
      </c>
      <c r="AA302" s="1665" t="s">
        <v>1313</v>
      </c>
      <c r="AB302" s="1659" t="s">
        <v>1314</v>
      </c>
      <c r="AC302" s="1659" t="s">
        <v>1315</v>
      </c>
      <c r="AD302" s="1666" t="s">
        <v>1316</v>
      </c>
    </row>
    <row r="303">
      <c r="A303" s="1667" t="s">
        <v>1378</v>
      </c>
      <c r="B303" s="1668" t="s">
        <v>1333</v>
      </c>
      <c r="C303" s="1668" t="s">
        <v>1319</v>
      </c>
      <c r="D303" s="1669">
        <v>2422.36</v>
      </c>
      <c r="E303" s="1670">
        <v>1</v>
      </c>
      <c r="F303" s="1669">
        <f t="shared" ref="F303:F306" si="246">E303*2400</f>
      </c>
      <c r="G303" s="1671">
        <f t="shared" ref="G303:G313" si="339">F303/D303</f>
      </c>
      <c r="H303" s="1671">
        <f t="shared" ref="H303:H313" si="21">D303/E303</f>
      </c>
      <c r="I303" s="1671">
        <f t="shared" ref="I303:I313" si="79">F303/E303</f>
      </c>
      <c r="J303" s="1672">
        <f t="shared" ref="J303:J313" si="109">D303/T303</f>
      </c>
      <c r="K303" s="1673">
        <f t="shared" ref="K303:K313" si="138">O303/S303*1</f>
      </c>
      <c r="L303" s="1673">
        <f t="shared" ref="L303:L313" si="167">T303/S303</f>
      </c>
      <c r="M303" s="1673">
        <f t="shared" ref="M303:M313" si="196">V303/S303</f>
      </c>
      <c r="N303" s="1673">
        <f t="shared" ref="N303:N313" si="282">W303/V303</f>
      </c>
      <c r="O303" s="1674">
        <f t="shared" ref="O303:O313" si="368">U303/P303</f>
      </c>
      <c r="P303" s="1675">
        <v>0.0115</v>
      </c>
      <c r="Q303" s="1674">
        <v>34</v>
      </c>
      <c r="R303" s="1672">
        <f t="shared" ref="R303:R312" si="50">(D303/S303)*1000</f>
      </c>
      <c r="S303" s="1676">
        <v>30755</v>
      </c>
      <c r="T303" s="1676">
        <v>652</v>
      </c>
      <c r="U303" s="1676">
        <v>100</v>
      </c>
      <c r="V303" s="1676">
        <v>677</v>
      </c>
      <c r="W303" s="1676">
        <v>46</v>
      </c>
      <c r="X303" s="1676">
        <v>1</v>
      </c>
      <c r="Y303" s="1676">
        <v>1</v>
      </c>
      <c r="Z303" s="1676">
        <v>27</v>
      </c>
      <c r="AA303" s="1672">
        <f t="shared" ref="AA303:AA313" si="310">AD303*1000/D303</f>
      </c>
      <c r="AB303" s="1677" t="s">
        <v>1320</v>
      </c>
      <c r="AC303" s="1677" t="s">
        <v>1340</v>
      </c>
      <c r="AD303" s="1677">
        <v>39</v>
      </c>
    </row>
    <row r="304">
      <c r="A304" s="1667"/>
      <c r="B304" s="1668" t="s">
        <v>1333</v>
      </c>
      <c r="C304" s="1668" t="s">
        <v>1322</v>
      </c>
      <c r="D304" s="1669">
        <v>2249.98</v>
      </c>
      <c r="E304" s="1670">
        <v>2</v>
      </c>
      <c r="F304" s="1669">
        <f t="shared" si="246"/>
      </c>
      <c r="G304" s="1671">
        <f t="shared" si="339"/>
      </c>
      <c r="H304" s="1671">
        <f t="shared" si="21"/>
      </c>
      <c r="I304" s="1671">
        <f t="shared" si="79"/>
      </c>
      <c r="J304" s="1672">
        <f t="shared" si="109"/>
      </c>
      <c r="K304" s="1673">
        <f t="shared" si="138"/>
      </c>
      <c r="L304" s="1673">
        <f t="shared" si="167"/>
      </c>
      <c r="M304" s="1673">
        <f t="shared" si="196"/>
      </c>
      <c r="N304" s="1673">
        <f t="shared" si="282"/>
      </c>
      <c r="O304" s="1674">
        <f t="shared" si="368"/>
      </c>
      <c r="P304" s="1675">
        <v>0.0195</v>
      </c>
      <c r="Q304" s="1674">
        <v>41</v>
      </c>
      <c r="R304" s="1672">
        <f t="shared" si="50"/>
      </c>
      <c r="S304" s="1676">
        <v>25061</v>
      </c>
      <c r="T304" s="1676">
        <v>603</v>
      </c>
      <c r="U304" s="1676">
        <v>100</v>
      </c>
      <c r="V304" s="1676">
        <v>650</v>
      </c>
      <c r="W304" s="1676">
        <v>79</v>
      </c>
      <c r="X304" s="1676">
        <v>5</v>
      </c>
      <c r="Y304" s="1676">
        <v>0</v>
      </c>
      <c r="Z304" s="1676">
        <v>13</v>
      </c>
      <c r="AA304" s="1672">
        <f t="shared" si="310"/>
      </c>
      <c r="AB304" s="1677" t="s">
        <v>1320</v>
      </c>
      <c r="AC304" s="1677" t="s">
        <v>1340</v>
      </c>
      <c r="AD304" s="1677">
        <v>38</v>
      </c>
    </row>
    <row r="305">
      <c r="A305" s="1667"/>
      <c r="B305" s="1668" t="s">
        <v>1333</v>
      </c>
      <c r="C305" s="1668" t="s">
        <v>1323</v>
      </c>
      <c r="D305" s="1669">
        <v>2123.49</v>
      </c>
      <c r="E305" s="1670">
        <v>3</v>
      </c>
      <c r="F305" s="1669">
        <f t="shared" si="246"/>
      </c>
      <c r="G305" s="1671">
        <f t="shared" si="339"/>
      </c>
      <c r="H305" s="1671">
        <f t="shared" si="21"/>
      </c>
      <c r="I305" s="1671">
        <f t="shared" si="79"/>
      </c>
      <c r="J305" s="1672">
        <f t="shared" si="109"/>
      </c>
      <c r="K305" s="1673">
        <f t="shared" si="138"/>
      </c>
      <c r="L305" s="1673">
        <f t="shared" si="167"/>
      </c>
      <c r="M305" s="1673">
        <f t="shared" si="196"/>
      </c>
      <c r="N305" s="1673">
        <f t="shared" si="282"/>
      </c>
      <c r="O305" s="1674">
        <f t="shared" si="368"/>
      </c>
      <c r="P305" s="1675">
        <v>0.024</v>
      </c>
      <c r="Q305" s="1674">
        <v>40</v>
      </c>
      <c r="R305" s="1672">
        <f t="shared" si="50"/>
      </c>
      <c r="S305" s="1676">
        <v>25070</v>
      </c>
      <c r="T305" s="1676">
        <v>610</v>
      </c>
      <c r="U305" s="1676">
        <v>97</v>
      </c>
      <c r="V305" s="1676">
        <v>674</v>
      </c>
      <c r="W305" s="1676">
        <v>85</v>
      </c>
      <c r="X305" s="1676">
        <v>3</v>
      </c>
      <c r="Y305" s="1676">
        <v>0</v>
      </c>
      <c r="Z305" s="1676">
        <v>19</v>
      </c>
      <c r="AA305" s="1672">
        <f t="shared" si="310"/>
      </c>
      <c r="AB305" s="1677" t="s">
        <v>1320</v>
      </c>
      <c r="AC305" s="1677" t="s">
        <v>1340</v>
      </c>
      <c r="AD305" s="1677">
        <v>16</v>
      </c>
    </row>
    <row r="306">
      <c r="A306" s="1667"/>
      <c r="B306" s="1668" t="s">
        <v>1333</v>
      </c>
      <c r="C306" s="1668" t="s">
        <v>1324</v>
      </c>
      <c r="D306" s="1669">
        <v>2119.91</v>
      </c>
      <c r="E306" s="1670">
        <v>2</v>
      </c>
      <c r="F306" s="1669">
        <f t="shared" si="246"/>
      </c>
      <c r="G306" s="1671">
        <f t="shared" si="339"/>
      </c>
      <c r="H306" s="1671">
        <f t="shared" si="21"/>
      </c>
      <c r="I306" s="1671">
        <f t="shared" si="79"/>
      </c>
      <c r="J306" s="1672">
        <f t="shared" si="109"/>
      </c>
      <c r="K306" s="1673">
        <f t="shared" si="138"/>
      </c>
      <c r="L306" s="1673">
        <f t="shared" si="167"/>
      </c>
      <c r="M306" s="1673">
        <f t="shared" si="196"/>
      </c>
      <c r="N306" s="1673">
        <f t="shared" si="282"/>
      </c>
      <c r="O306" s="1674">
        <f t="shared" si="368"/>
      </c>
      <c r="P306" s="1675">
        <v>0.0293</v>
      </c>
      <c r="Q306" s="1674">
        <v>39</v>
      </c>
      <c r="R306" s="1672">
        <f t="shared" si="50"/>
      </c>
      <c r="S306" s="1676">
        <v>25402</v>
      </c>
      <c r="T306" s="1676">
        <v>791</v>
      </c>
      <c r="U306" s="1676">
        <v>108</v>
      </c>
      <c r="V306" s="1676">
        <v>839</v>
      </c>
      <c r="W306" s="1676">
        <v>36</v>
      </c>
      <c r="X306" s="1676">
        <v>6</v>
      </c>
      <c r="Y306" s="1676">
        <v>2</v>
      </c>
      <c r="Z306" s="1676">
        <v>15</v>
      </c>
      <c r="AA306" s="1672">
        <f t="shared" si="310"/>
      </c>
      <c r="AB306" s="1677" t="s">
        <v>1320</v>
      </c>
      <c r="AC306" s="1677" t="s">
        <v>1337</v>
      </c>
      <c r="AD306" s="1677">
        <v>22</v>
      </c>
    </row>
    <row r="307">
      <c r="A307" s="1667"/>
      <c r="B307" s="1678" t="s">
        <v>1325</v>
      </c>
      <c r="C307" s="1678"/>
      <c r="D307" s="1679">
        <f>SUM(D303:D306)</f>
      </c>
      <c r="E307" s="1679">
        <f>SUM(E303:E306)</f>
      </c>
      <c r="F307" s="1679">
        <f>SUM(F303:F306)</f>
      </c>
      <c r="G307" s="1681">
        <f t="shared" si="339"/>
      </c>
      <c r="H307" s="1681">
        <f t="shared" si="21"/>
      </c>
      <c r="I307" s="1681">
        <f t="shared" si="79"/>
      </c>
      <c r="J307" s="1681">
        <f t="shared" si="109"/>
      </c>
      <c r="K307" s="1682">
        <f t="shared" si="138"/>
      </c>
      <c r="L307" s="1682">
        <f t="shared" si="167"/>
      </c>
      <c r="M307" s="1682">
        <f t="shared" si="196"/>
      </c>
      <c r="N307" s="1682">
        <f t="shared" si="282"/>
      </c>
      <c r="O307" s="1683">
        <f t="shared" si="368"/>
      </c>
      <c r="P307" s="1682">
        <f>AVERAGE(P303:P306)</f>
      </c>
      <c r="Q307" s="1679">
        <f>AVERAGE(Q303:Q306)</f>
      </c>
      <c r="R307" s="1681">
        <f t="shared" si="50"/>
      </c>
      <c r="S307" s="1684">
        <f>SUM(S303:S306)</f>
      </c>
      <c r="T307" s="1684">
        <f>SUM(T303:T306)</f>
      </c>
      <c r="U307" s="1684">
        <f>SUM(U303:U306)</f>
      </c>
      <c r="V307" s="1684">
        <f>SUM(V303:V306)</f>
      </c>
      <c r="W307" s="1684">
        <f>SUM(W303:W306)</f>
      </c>
      <c r="X307" s="1684">
        <f>SUM(X303:X306)</f>
      </c>
      <c r="Y307" s="1684">
        <f>SUM(Y303:Y306)</f>
      </c>
      <c r="Z307" s="1684">
        <f>SUM(Z303:Z306)</f>
      </c>
      <c r="AA307" s="1685">
        <f t="shared" si="310"/>
      </c>
      <c r="AB307" s="1686"/>
      <c r="AC307" s="1686"/>
      <c r="AD307" s="1684">
        <f>SUM(AD303:AD306)</f>
      </c>
    </row>
    <row r="308">
      <c r="A308" s="1667"/>
      <c r="B308" s="1668" t="s">
        <v>1326</v>
      </c>
      <c r="C308" s="1687" t="s">
        <v>1327</v>
      </c>
      <c r="D308" s="1669">
        <v>2361.63</v>
      </c>
      <c r="E308" s="1670">
        <v>1</v>
      </c>
      <c r="F308" s="1669">
        <f t="shared" ref="F308:F311" si="247">E308*2400</f>
      </c>
      <c r="G308" s="1671">
        <f t="shared" si="339"/>
      </c>
      <c r="H308" s="1671">
        <f t="shared" si="21"/>
      </c>
      <c r="I308" s="1671">
        <f t="shared" si="79"/>
      </c>
      <c r="J308" s="1672">
        <f t="shared" si="109"/>
      </c>
      <c r="K308" s="1673">
        <f t="shared" si="138"/>
      </c>
      <c r="L308" s="1673">
        <f t="shared" si="167"/>
      </c>
      <c r="M308" s="1673">
        <f t="shared" si="196"/>
      </c>
      <c r="N308" s="1673">
        <f t="shared" si="282"/>
      </c>
      <c r="O308" s="1674">
        <f t="shared" si="368"/>
      </c>
      <c r="P308" s="1688">
        <v>0.0281</v>
      </c>
      <c r="Q308" s="1674">
        <v>39</v>
      </c>
      <c r="R308" s="1672">
        <f t="shared" si="50"/>
      </c>
      <c r="S308" s="1676">
        <v>27546</v>
      </c>
      <c r="T308" s="1676">
        <v>852</v>
      </c>
      <c r="U308" s="1676">
        <v>100</v>
      </c>
      <c r="V308" s="1676">
        <v>914</v>
      </c>
      <c r="W308" s="1676">
        <v>56</v>
      </c>
      <c r="X308" s="1676">
        <v>9</v>
      </c>
      <c r="Y308" s="1676">
        <v>3</v>
      </c>
      <c r="Z308" s="1676">
        <v>20</v>
      </c>
      <c r="AA308" s="1672">
        <f t="shared" si="310"/>
      </c>
      <c r="AB308" s="1677" t="s">
        <v>1320</v>
      </c>
      <c r="AC308" s="1677" t="s">
        <v>1337</v>
      </c>
      <c r="AD308" s="1677">
        <v>35</v>
      </c>
    </row>
    <row r="309">
      <c r="A309" s="1667"/>
      <c r="B309" s="1668" t="s">
        <v>1326</v>
      </c>
      <c r="C309" s="1687" t="s">
        <v>1328</v>
      </c>
      <c r="D309" s="1669">
        <v>2668.46</v>
      </c>
      <c r="E309" s="1670">
        <v>2</v>
      </c>
      <c r="F309" s="1669">
        <f t="shared" si="247"/>
      </c>
      <c r="G309" s="1689">
        <f t="shared" si="339"/>
      </c>
      <c r="H309" s="1689">
        <f t="shared" si="21"/>
      </c>
      <c r="I309" s="1689">
        <f t="shared" si="79"/>
      </c>
      <c r="J309" s="1690">
        <f t="shared" si="109"/>
      </c>
      <c r="K309" s="1691">
        <f t="shared" si="138"/>
      </c>
      <c r="L309" s="1691">
        <f t="shared" si="167"/>
      </c>
      <c r="M309" s="1691">
        <f t="shared" si="196"/>
      </c>
      <c r="N309" s="1691">
        <f t="shared" si="282"/>
      </c>
      <c r="O309" s="1674">
        <f t="shared" si="368"/>
      </c>
      <c r="P309" s="1688">
        <v>0.0163</v>
      </c>
      <c r="Q309" s="1674">
        <v>38</v>
      </c>
      <c r="R309" s="1690">
        <f t="shared" si="50"/>
      </c>
      <c r="S309" s="1676">
        <v>35195</v>
      </c>
      <c r="T309" s="1676">
        <v>1012</v>
      </c>
      <c r="U309" s="1676">
        <v>82</v>
      </c>
      <c r="V309" s="1676">
        <v>1082</v>
      </c>
      <c r="W309" s="1676">
        <v>45</v>
      </c>
      <c r="X309" s="1676">
        <v>2</v>
      </c>
      <c r="Y309" s="1676">
        <v>1</v>
      </c>
      <c r="Z309" s="1676">
        <v>23</v>
      </c>
      <c r="AA309" s="1672">
        <f t="shared" si="310"/>
      </c>
      <c r="AB309" s="1677" t="s">
        <v>1320</v>
      </c>
      <c r="AC309" s="1677" t="s">
        <v>1337</v>
      </c>
      <c r="AD309" s="1677">
        <v>24</v>
      </c>
    </row>
    <row r="310">
      <c r="A310" s="1667"/>
      <c r="B310" s="1668" t="s">
        <v>1326</v>
      </c>
      <c r="C310" s="1687" t="s">
        <v>1329</v>
      </c>
      <c r="D310" s="1669">
        <v>2440.96</v>
      </c>
      <c r="E310" s="1670">
        <v>2</v>
      </c>
      <c r="F310" s="1669">
        <f t="shared" si="247"/>
      </c>
      <c r="G310" s="1689">
        <f t="shared" si="339"/>
      </c>
      <c r="H310" s="1689">
        <f t="shared" si="21"/>
      </c>
      <c r="I310" s="1689">
        <f t="shared" si="79"/>
      </c>
      <c r="J310" s="1690">
        <f t="shared" si="109"/>
      </c>
      <c r="K310" s="1691">
        <f t="shared" si="138"/>
      </c>
      <c r="L310" s="1691">
        <f t="shared" si="167"/>
      </c>
      <c r="M310" s="1691">
        <f t="shared" si="196"/>
      </c>
      <c r="N310" s="1691">
        <f t="shared" si="282"/>
      </c>
      <c r="O310" s="1674">
        <f t="shared" si="368"/>
      </c>
      <c r="P310" s="1688">
        <v>0.0168</v>
      </c>
      <c r="Q310" s="1674">
        <v>41</v>
      </c>
      <c r="R310" s="1690">
        <f t="shared" si="50"/>
      </c>
      <c r="S310" s="1676">
        <v>6447</v>
      </c>
      <c r="T310" s="1676">
        <v>756</v>
      </c>
      <c r="U310" s="1676">
        <v>81</v>
      </c>
      <c r="V310" s="1676">
        <v>780</v>
      </c>
      <c r="W310" s="1676">
        <v>99</v>
      </c>
      <c r="X310" s="1676">
        <v>3</v>
      </c>
      <c r="Y310" s="1676">
        <v>1</v>
      </c>
      <c r="Z310" s="1676">
        <v>23</v>
      </c>
      <c r="AA310" s="1672">
        <f t="shared" si="310"/>
      </c>
      <c r="AB310" s="1677" t="s">
        <v>1320</v>
      </c>
      <c r="AC310" s="1677" t="s">
        <v>1337</v>
      </c>
      <c r="AD310" s="1677">
        <v>28</v>
      </c>
    </row>
    <row r="311">
      <c r="A311" s="1667"/>
      <c r="B311" s="1668" t="s">
        <v>1326</v>
      </c>
      <c r="C311" s="1687" t="s">
        <v>1330</v>
      </c>
      <c r="D311" s="1669">
        <v>1983.88</v>
      </c>
      <c r="E311" s="1670">
        <v>2</v>
      </c>
      <c r="F311" s="1669">
        <f t="shared" si="247"/>
      </c>
      <c r="G311" s="1689">
        <f t="shared" si="339"/>
      </c>
      <c r="H311" s="1689">
        <f t="shared" si="21"/>
      </c>
      <c r="I311" s="1689">
        <f t="shared" si="79"/>
      </c>
      <c r="J311" s="1690">
        <f t="shared" si="109"/>
      </c>
      <c r="K311" s="1691">
        <f t="shared" si="138"/>
      </c>
      <c r="L311" s="1691">
        <f t="shared" si="167"/>
      </c>
      <c r="M311" s="1691">
        <f t="shared" si="196"/>
      </c>
      <c r="N311" s="1691">
        <f t="shared" si="282"/>
      </c>
      <c r="O311" s="1674">
        <f t="shared" si="368"/>
      </c>
      <c r="P311" s="1688">
        <v>0.0265</v>
      </c>
      <c r="Q311" s="1674">
        <v>41</v>
      </c>
      <c r="R311" s="1690">
        <f t="shared" si="50"/>
      </c>
      <c r="S311" s="1676">
        <v>26300</v>
      </c>
      <c r="T311" s="1676">
        <v>825</v>
      </c>
      <c r="U311" s="1676">
        <v>101</v>
      </c>
      <c r="V311" s="1676">
        <v>870</v>
      </c>
      <c r="W311" s="1676">
        <v>53</v>
      </c>
      <c r="X311" s="1676">
        <v>11</v>
      </c>
      <c r="Y311" s="1676">
        <v>0</v>
      </c>
      <c r="Z311" s="1676">
        <v>15</v>
      </c>
      <c r="AA311" s="1672">
        <f t="shared" si="310"/>
      </c>
      <c r="AB311" s="1677" t="s">
        <v>1320</v>
      </c>
      <c r="AC311" s="1677" t="s">
        <v>1337</v>
      </c>
      <c r="AD311" s="1677">
        <v>22</v>
      </c>
    </row>
    <row r="312">
      <c r="A312" s="1667"/>
      <c r="B312" s="1678" t="s">
        <v>1325</v>
      </c>
      <c r="C312" s="1678"/>
      <c r="D312" s="1679">
        <f>SUM(D308:D311)</f>
      </c>
      <c r="E312" s="1679">
        <f>SUM(E308:E311)</f>
      </c>
      <c r="F312" s="1679">
        <f>SUM(F308:F311)</f>
      </c>
      <c r="G312" s="1681">
        <f t="shared" si="339"/>
      </c>
      <c r="H312" s="1681">
        <f t="shared" si="21"/>
      </c>
      <c r="I312" s="1681">
        <f t="shared" si="79"/>
      </c>
      <c r="J312" s="1681">
        <f t="shared" si="109"/>
      </c>
      <c r="K312" s="1682">
        <f t="shared" si="138"/>
      </c>
      <c r="L312" s="1682">
        <f t="shared" si="167"/>
      </c>
      <c r="M312" s="1682">
        <f t="shared" si="196"/>
      </c>
      <c r="N312" s="1682">
        <f t="shared" si="282"/>
      </c>
      <c r="O312" s="1683">
        <f t="shared" si="368"/>
      </c>
      <c r="P312" s="1682">
        <f>AVERAGE(P308:P311)</f>
      </c>
      <c r="Q312" s="1679">
        <f>AVERAGE(Q308:Q311)</f>
      </c>
      <c r="R312" s="1679">
        <f t="shared" si="50"/>
      </c>
      <c r="S312" s="1683">
        <f>SUM(S308:S311)</f>
      </c>
      <c r="T312" s="1683">
        <f>SUM(T308:T311)</f>
      </c>
      <c r="U312" s="1683">
        <f>SUM(U308:U311)</f>
      </c>
      <c r="V312" s="1683">
        <f>SUM(V308:V311)</f>
      </c>
      <c r="W312" s="1683">
        <f>SUM(W308:W311)</f>
      </c>
      <c r="X312" s="1683">
        <f>SUM(X308:X311)</f>
      </c>
      <c r="Y312" s="1683">
        <f>SUM(Y308:Y311)</f>
      </c>
      <c r="Z312" s="1683">
        <f>SUM(Z308:Z311)</f>
      </c>
      <c r="AA312" s="1685">
        <f t="shared" si="310"/>
      </c>
      <c r="AB312" s="1686"/>
      <c r="AC312" s="1686"/>
      <c r="AD312" s="1692">
        <f>SUM(AD308:AD311)</f>
      </c>
    </row>
    <row r="313">
      <c r="A313" s="1667"/>
      <c r="B313" s="1693" t="s">
        <v>1331</v>
      </c>
      <c r="C313" s="1693"/>
      <c r="D313" s="1694">
        <f>D312+D307</f>
      </c>
      <c r="E313" s="1694">
        <f>E312+E307</f>
      </c>
      <c r="F313" s="1694">
        <f>F312+F307</f>
      </c>
      <c r="G313" s="1695">
        <f t="shared" si="339"/>
      </c>
      <c r="H313" s="1695">
        <f t="shared" si="21"/>
      </c>
      <c r="I313" s="1695">
        <f t="shared" si="79"/>
      </c>
      <c r="J313" s="1695">
        <f t="shared" si="109"/>
      </c>
      <c r="K313" s="1696">
        <f t="shared" si="138"/>
      </c>
      <c r="L313" s="1696">
        <f t="shared" si="167"/>
      </c>
      <c r="M313" s="1696">
        <f t="shared" si="196"/>
      </c>
      <c r="N313" s="1696">
        <f t="shared" si="282"/>
      </c>
      <c r="O313" s="1697">
        <f t="shared" si="368"/>
      </c>
      <c r="P313" s="1698">
        <f>(P312+P307)/2</f>
      </c>
      <c r="Q313" s="1698">
        <f>(Q312+Q307)/2</f>
      </c>
      <c r="R313" s="1694">
        <f>(R312+R306)/2</f>
      </c>
      <c r="S313" s="1697">
        <f>S312+S307</f>
      </c>
      <c r="T313" s="1697">
        <f>T312+T307</f>
      </c>
      <c r="U313" s="1697">
        <f>U312+U307</f>
      </c>
      <c r="V313" s="1697">
        <f>V312+V307</f>
      </c>
      <c r="W313" s="1697">
        <f>W312+W307</f>
      </c>
      <c r="X313" s="1697">
        <f>X312+X307</f>
      </c>
      <c r="Y313" s="1697">
        <f>Y312+Y307</f>
      </c>
      <c r="Z313" s="1697">
        <f>Z312+Z307</f>
      </c>
      <c r="AA313" s="1699">
        <f t="shared" si="310"/>
      </c>
      <c r="AB313" s="1700"/>
      <c r="AC313" s="1700"/>
      <c r="AD313" s="1702">
        <f>AD312+AD307</f>
      </c>
    </row>
    <row r="314">
      <c r="A314" s="1656" t="s">
        <v>1284</v>
      </c>
      <c r="B314" s="1656" t="s">
        <v>1285</v>
      </c>
      <c r="C314" s="1656"/>
      <c r="D314" s="1657" t="s">
        <v>1286</v>
      </c>
      <c r="E314" s="1657"/>
      <c r="F314" s="1657"/>
      <c r="G314" s="1657"/>
      <c r="H314" s="1657"/>
      <c r="I314" s="1657"/>
      <c r="J314" s="1658" t="s">
        <v>1287</v>
      </c>
      <c r="K314" s="1658"/>
      <c r="L314" s="1658"/>
      <c r="M314" s="1658"/>
      <c r="N314" s="1658"/>
      <c r="O314" s="1658"/>
      <c r="P314" s="1658"/>
      <c r="Q314" s="1658"/>
      <c r="R314" s="1658"/>
      <c r="S314" s="1658"/>
      <c r="T314" s="1658"/>
      <c r="U314" s="1658"/>
      <c r="V314" s="1658"/>
      <c r="W314" s="1658"/>
      <c r="X314" s="1658"/>
      <c r="Y314" s="1658"/>
      <c r="Z314" s="1658"/>
      <c r="AA314" s="1658"/>
      <c r="AB314" s="1658"/>
      <c r="AC314" s="1658"/>
      <c r="AD314" s="1659"/>
    </row>
    <row r="315">
      <c r="A315" s="1656"/>
      <c r="B315" s="1656" t="s">
        <v>1288</v>
      </c>
      <c r="C315" s="1656" t="s">
        <v>1289</v>
      </c>
      <c r="D315" s="1657" t="s">
        <v>1290</v>
      </c>
      <c r="E315" s="1660" t="s">
        <v>1291</v>
      </c>
      <c r="F315" s="1661" t="s">
        <v>1292</v>
      </c>
      <c r="G315" s="1662" t="s">
        <v>1293</v>
      </c>
      <c r="H315" s="1662" t="s">
        <v>1294</v>
      </c>
      <c r="I315" s="1662" t="s">
        <v>1295</v>
      </c>
      <c r="J315" s="1658" t="s">
        <v>1296</v>
      </c>
      <c r="K315" s="1663" t="s">
        <v>1297</v>
      </c>
      <c r="L315" s="1663" t="s">
        <v>1298</v>
      </c>
      <c r="M315" s="1663" t="s">
        <v>1299</v>
      </c>
      <c r="N315" s="1663" t="s">
        <v>1300</v>
      </c>
      <c r="O315" s="1664" t="s">
        <v>1301</v>
      </c>
      <c r="P315" s="1663" t="s">
        <v>1302</v>
      </c>
      <c r="Q315" s="1664" t="s">
        <v>1303</v>
      </c>
      <c r="R315" s="1658" t="s">
        <v>1304</v>
      </c>
      <c r="S315" s="1664" t="s">
        <v>1305</v>
      </c>
      <c r="T315" s="1664" t="s">
        <v>1306</v>
      </c>
      <c r="U315" s="1664" t="s">
        <v>1307</v>
      </c>
      <c r="V315" s="1664" t="s">
        <v>1308</v>
      </c>
      <c r="W315" s="1664" t="s">
        <v>1309</v>
      </c>
      <c r="X315" s="1664" t="s">
        <v>1310</v>
      </c>
      <c r="Y315" s="1664" t="s">
        <v>1311</v>
      </c>
      <c r="Z315" s="1664" t="s">
        <v>1312</v>
      </c>
      <c r="AA315" s="1665" t="s">
        <v>1313</v>
      </c>
      <c r="AB315" s="1659" t="s">
        <v>1314</v>
      </c>
      <c r="AC315" s="1659" t="s">
        <v>1315</v>
      </c>
      <c r="AD315" s="1666" t="s">
        <v>1316</v>
      </c>
    </row>
    <row r="316">
      <c r="A316" s="1667" t="s">
        <v>1379</v>
      </c>
      <c r="B316" s="1668" t="s">
        <v>1326</v>
      </c>
      <c r="C316" s="1668" t="s">
        <v>1319</v>
      </c>
      <c r="D316" s="1669">
        <v>1963.96</v>
      </c>
      <c r="E316" s="1670">
        <v>1</v>
      </c>
      <c r="F316" s="1669">
        <f t="shared" ref="F316:F319" si="248">E316*2400</f>
      </c>
      <c r="G316" s="1671">
        <f t="shared" ref="G316:G326" si="340">F316/D316</f>
      </c>
      <c r="H316" s="1671">
        <f t="shared" ref="H316:H326" si="22">D316/E316</f>
      </c>
      <c r="I316" s="1671">
        <f t="shared" ref="I316:I326" si="80">F316/E316</f>
      </c>
      <c r="J316" s="1672">
        <f t="shared" ref="J316:J326" si="110">D316/T316</f>
      </c>
      <c r="K316" s="1673">
        <f t="shared" ref="K316:K326" si="139">O316/S316*1</f>
      </c>
      <c r="L316" s="1673">
        <f t="shared" ref="L316:L326" si="168">T316/S316</f>
      </c>
      <c r="M316" s="1673">
        <f t="shared" ref="M316:M326" si="197">V316/S316</f>
      </c>
      <c r="N316" s="1673">
        <f t="shared" ref="N316:N326" si="283">W316/V316</f>
      </c>
      <c r="O316" s="1674">
        <f t="shared" ref="O316:O326" si="369">U316/P316</f>
      </c>
      <c r="P316" s="1675">
        <v>0.0113</v>
      </c>
      <c r="Q316" s="1674">
        <v>38</v>
      </c>
      <c r="R316" s="1672">
        <f t="shared" ref="R316:R325" si="51">(D316/S316)*1000</f>
      </c>
      <c r="S316" s="1676">
        <v>28617</v>
      </c>
      <c r="T316" s="1676">
        <v>611</v>
      </c>
      <c r="U316" s="1676">
        <v>91</v>
      </c>
      <c r="V316" s="1676">
        <v>645</v>
      </c>
      <c r="W316" s="1676">
        <v>56</v>
      </c>
      <c r="X316" s="1676">
        <v>5</v>
      </c>
      <c r="Y316" s="1676">
        <v>2</v>
      </c>
      <c r="Z316" s="1676">
        <v>26</v>
      </c>
      <c r="AA316" s="1672">
        <f t="shared" ref="AA316:AA326" si="311">AD316*1000/D316</f>
      </c>
      <c r="AB316" s="1677" t="s">
        <v>1320</v>
      </c>
      <c r="AC316" s="1677" t="s">
        <v>1380</v>
      </c>
      <c r="AD316" s="1677">
        <v>38</v>
      </c>
    </row>
    <row r="317">
      <c r="A317" s="1667"/>
      <c r="B317" s="1668" t="s">
        <v>1326</v>
      </c>
      <c r="C317" s="1668" t="s">
        <v>1322</v>
      </c>
      <c r="D317" s="1669">
        <v>1951.46</v>
      </c>
      <c r="E317" s="1670">
        <v>2</v>
      </c>
      <c r="F317" s="1669">
        <f t="shared" si="248"/>
      </c>
      <c r="G317" s="1671">
        <f t="shared" si="340"/>
      </c>
      <c r="H317" s="1671">
        <f t="shared" si="22"/>
      </c>
      <c r="I317" s="1671">
        <f t="shared" si="80"/>
      </c>
      <c r="J317" s="1672">
        <f t="shared" si="110"/>
      </c>
      <c r="K317" s="1673">
        <f t="shared" si="139"/>
      </c>
      <c r="L317" s="1673">
        <f t="shared" si="168"/>
      </c>
      <c r="M317" s="1673">
        <f t="shared" si="197"/>
      </c>
      <c r="N317" s="1673">
        <f t="shared" si="283"/>
      </c>
      <c r="O317" s="1674">
        <f t="shared" si="369"/>
      </c>
      <c r="P317" s="1675">
        <v>0.0084</v>
      </c>
      <c r="Q317" s="1674">
        <v>36</v>
      </c>
      <c r="R317" s="1672">
        <f t="shared" si="51"/>
      </c>
      <c r="S317" s="1676">
        <v>28413</v>
      </c>
      <c r="T317" s="1676">
        <v>626</v>
      </c>
      <c r="U317" s="1676">
        <v>73</v>
      </c>
      <c r="V317" s="1676">
        <v>696</v>
      </c>
      <c r="W317" s="1676">
        <v>53</v>
      </c>
      <c r="X317" s="1676">
        <v>4</v>
      </c>
      <c r="Y317" s="1676">
        <v>1</v>
      </c>
      <c r="Z317" s="1676">
        <v>20</v>
      </c>
      <c r="AA317" s="1672">
        <f t="shared" si="311"/>
      </c>
      <c r="AB317" s="1677" t="s">
        <v>1320</v>
      </c>
      <c r="AC317" s="1677" t="s">
        <v>1380</v>
      </c>
      <c r="AD317" s="1677">
        <v>21</v>
      </c>
    </row>
    <row r="318">
      <c r="A318" s="1667"/>
      <c r="B318" s="1668" t="s">
        <v>1326</v>
      </c>
      <c r="C318" s="1668" t="s">
        <v>1323</v>
      </c>
      <c r="D318" s="1669">
        <v>1787.12</v>
      </c>
      <c r="E318" s="1670">
        <v>1</v>
      </c>
      <c r="F318" s="1669">
        <f t="shared" si="248"/>
      </c>
      <c r="G318" s="1671">
        <f t="shared" si="340"/>
      </c>
      <c r="H318" s="1671">
        <f t="shared" si="22"/>
      </c>
      <c r="I318" s="1671">
        <f t="shared" si="80"/>
      </c>
      <c r="J318" s="1672">
        <f t="shared" si="110"/>
      </c>
      <c r="K318" s="1673">
        <f t="shared" si="139"/>
      </c>
      <c r="L318" s="1673">
        <f t="shared" si="168"/>
      </c>
      <c r="M318" s="1673">
        <f t="shared" si="197"/>
      </c>
      <c r="N318" s="1673">
        <f t="shared" si="283"/>
      </c>
      <c r="O318" s="1674">
        <f t="shared" si="369"/>
      </c>
      <c r="P318" s="1675">
        <v>0.0149</v>
      </c>
      <c r="Q318" s="1674">
        <v>34</v>
      </c>
      <c r="R318" s="1672">
        <f t="shared" si="51"/>
      </c>
      <c r="S318" s="1676">
        <v>23251</v>
      </c>
      <c r="T318" s="1676">
        <v>652</v>
      </c>
      <c r="U318" s="1676">
        <v>69</v>
      </c>
      <c r="V318" s="1676">
        <v>701</v>
      </c>
      <c r="W318" s="1676">
        <v>40</v>
      </c>
      <c r="X318" s="1676">
        <v>1</v>
      </c>
      <c r="Y318" s="1676">
        <v>0</v>
      </c>
      <c r="Z318" s="1676">
        <v>13</v>
      </c>
      <c r="AA318" s="1672">
        <f t="shared" si="311"/>
      </c>
      <c r="AB318" s="1677" t="s">
        <v>1320</v>
      </c>
      <c r="AC318" s="1677" t="s">
        <v>1380</v>
      </c>
      <c r="AD318" s="1677">
        <v>23</v>
      </c>
    </row>
    <row r="319">
      <c r="A319" s="1667"/>
      <c r="B319" s="1668" t="s">
        <v>1326</v>
      </c>
      <c r="C319" s="1668" t="s">
        <v>1324</v>
      </c>
      <c r="D319" s="1669">
        <v>1813.45</v>
      </c>
      <c r="E319" s="1670">
        <v>2</v>
      </c>
      <c r="F319" s="1669">
        <f t="shared" si="248"/>
      </c>
      <c r="G319" s="1671">
        <f t="shared" si="340"/>
      </c>
      <c r="H319" s="1671">
        <f t="shared" si="22"/>
      </c>
      <c r="I319" s="1671">
        <f t="shared" si="80"/>
      </c>
      <c r="J319" s="1672">
        <f t="shared" si="110"/>
      </c>
      <c r="K319" s="1673">
        <f t="shared" si="139"/>
      </c>
      <c r="L319" s="1673">
        <f t="shared" si="168"/>
      </c>
      <c r="M319" s="1673">
        <f t="shared" si="197"/>
      </c>
      <c r="N319" s="1673">
        <f t="shared" si="283"/>
      </c>
      <c r="O319" s="1674">
        <f t="shared" si="369"/>
      </c>
      <c r="P319" s="1675">
        <v>0.0212</v>
      </c>
      <c r="Q319" s="1674">
        <v>33</v>
      </c>
      <c r="R319" s="1672">
        <f t="shared" si="51"/>
      </c>
      <c r="S319" s="1676">
        <v>23711</v>
      </c>
      <c r="T319" s="1676">
        <v>707</v>
      </c>
      <c r="U319" s="1676">
        <v>81</v>
      </c>
      <c r="V319" s="1676">
        <v>785</v>
      </c>
      <c r="W319" s="1676">
        <v>68</v>
      </c>
      <c r="X319" s="1676">
        <v>8</v>
      </c>
      <c r="Y319" s="1676">
        <v>1</v>
      </c>
      <c r="Z319" s="1676">
        <v>20</v>
      </c>
      <c r="AA319" s="1672">
        <f t="shared" si="311"/>
      </c>
      <c r="AB319" s="1677" t="s">
        <v>1320</v>
      </c>
      <c r="AC319" s="1677" t="s">
        <v>1380</v>
      </c>
      <c r="AD319" s="1677">
        <v>19</v>
      </c>
    </row>
    <row r="320">
      <c r="A320" s="1667"/>
      <c r="B320" s="1678" t="s">
        <v>1325</v>
      </c>
      <c r="C320" s="1678"/>
      <c r="D320" s="1679">
        <f>SUM(D316:D319)</f>
      </c>
      <c r="E320" s="1679">
        <f>SUM(E316:E319)</f>
      </c>
      <c r="F320" s="1679">
        <f>SUM(F316:F319)</f>
      </c>
      <c r="G320" s="1681">
        <f t="shared" si="340"/>
      </c>
      <c r="H320" s="1681">
        <f t="shared" si="22"/>
      </c>
      <c r="I320" s="1681">
        <f t="shared" si="80"/>
      </c>
      <c r="J320" s="1681">
        <f t="shared" si="110"/>
      </c>
      <c r="K320" s="1682">
        <f t="shared" si="139"/>
      </c>
      <c r="L320" s="1682">
        <f t="shared" si="168"/>
      </c>
      <c r="M320" s="1682">
        <f t="shared" si="197"/>
      </c>
      <c r="N320" s="1682">
        <f t="shared" si="283"/>
      </c>
      <c r="O320" s="1683">
        <f t="shared" si="369"/>
      </c>
      <c r="P320" s="1682">
        <f>AVERAGE(P316:P319)</f>
      </c>
      <c r="Q320" s="1679">
        <f>AVERAGE(Q316:Q319)</f>
      </c>
      <c r="R320" s="1681">
        <f t="shared" si="51"/>
      </c>
      <c r="S320" s="1684">
        <f>SUM(S316:S319)</f>
      </c>
      <c r="T320" s="1684">
        <f>SUM(T316:T319)</f>
      </c>
      <c r="U320" s="1684">
        <f>SUM(U316:U319)</f>
      </c>
      <c r="V320" s="1684">
        <f>SUM(V316:V319)</f>
      </c>
      <c r="W320" s="1684">
        <f>SUM(W316:W319)</f>
      </c>
      <c r="X320" s="1684">
        <f>SUM(X316:X319)</f>
      </c>
      <c r="Y320" s="1684">
        <f>SUM(Y316:Y319)</f>
      </c>
      <c r="Z320" s="1684">
        <f>SUM(Z316:Z319)</f>
      </c>
      <c r="AA320" s="1685">
        <f t="shared" si="311"/>
      </c>
      <c r="AB320" s="1686"/>
      <c r="AC320" s="1686"/>
      <c r="AD320" s="1684">
        <f>SUM(AD316:AD319)</f>
      </c>
    </row>
    <row r="321">
      <c r="A321" s="1667"/>
      <c r="B321" s="1668" t="s">
        <v>1318</v>
      </c>
      <c r="C321" s="1687" t="s">
        <v>1327</v>
      </c>
      <c r="D321" s="1669">
        <v>2061.18</v>
      </c>
      <c r="E321" s="1670">
        <v>2</v>
      </c>
      <c r="F321" s="1669">
        <f t="shared" ref="F321:F324" si="249">E321*2400</f>
      </c>
      <c r="G321" s="1671">
        <f t="shared" si="340"/>
      </c>
      <c r="H321" s="1671">
        <f t="shared" si="22"/>
      </c>
      <c r="I321" s="1671">
        <f t="shared" si="80"/>
      </c>
      <c r="J321" s="1672">
        <f t="shared" si="110"/>
      </c>
      <c r="K321" s="1673">
        <f t="shared" si="139"/>
      </c>
      <c r="L321" s="1673">
        <f t="shared" si="168"/>
      </c>
      <c r="M321" s="1673">
        <f t="shared" si="197"/>
      </c>
      <c r="N321" s="1673">
        <f t="shared" si="283"/>
      </c>
      <c r="O321" s="1674">
        <f t="shared" si="369"/>
      </c>
      <c r="P321" s="1688">
        <v>0.0216</v>
      </c>
      <c r="Q321" s="1674">
        <v>32</v>
      </c>
      <c r="R321" s="1672">
        <f t="shared" si="51"/>
      </c>
      <c r="S321" s="1676">
        <v>26069</v>
      </c>
      <c r="T321" s="1676">
        <v>890</v>
      </c>
      <c r="U321" s="1676">
        <v>87</v>
      </c>
      <c r="V321" s="1676">
        <v>947</v>
      </c>
      <c r="W321" s="1676">
        <v>45</v>
      </c>
      <c r="X321" s="1676">
        <v>3</v>
      </c>
      <c r="Y321" s="1676">
        <v>1</v>
      </c>
      <c r="Z321" s="1676">
        <v>29</v>
      </c>
      <c r="AA321" s="1672">
        <f t="shared" si="311"/>
      </c>
      <c r="AB321" s="1677" t="s">
        <v>1320</v>
      </c>
      <c r="AC321" s="1677" t="s">
        <v>1380</v>
      </c>
      <c r="AD321" s="1677">
        <v>25</v>
      </c>
    </row>
    <row r="322">
      <c r="A322" s="1667"/>
      <c r="B322" s="1668" t="s">
        <v>1318</v>
      </c>
      <c r="C322" s="1687" t="s">
        <v>1328</v>
      </c>
      <c r="D322" s="1669">
        <v>2138.01</v>
      </c>
      <c r="E322" s="1670">
        <v>0</v>
      </c>
      <c r="F322" s="1669">
        <f t="shared" si="249"/>
      </c>
      <c r="G322" s="1689">
        <f t="shared" si="340"/>
      </c>
      <c r="H322" s="1689">
        <f t="shared" si="22"/>
      </c>
      <c r="I322" s="1671">
        <f t="shared" si="80"/>
      </c>
      <c r="J322" s="1690">
        <f t="shared" si="110"/>
      </c>
      <c r="K322" s="1691">
        <f t="shared" si="139"/>
      </c>
      <c r="L322" s="1691">
        <f t="shared" si="168"/>
      </c>
      <c r="M322" s="1691">
        <f t="shared" si="197"/>
      </c>
      <c r="N322" s="1691">
        <f t="shared" si="283"/>
      </c>
      <c r="O322" s="1674">
        <f t="shared" si="369"/>
      </c>
      <c r="P322" s="1688">
        <v>0.0142</v>
      </c>
      <c r="Q322" s="1674">
        <v>32</v>
      </c>
      <c r="R322" s="1690">
        <f t="shared" si="51"/>
      </c>
      <c r="S322" s="1676">
        <v>31089</v>
      </c>
      <c r="T322" s="1676">
        <v>1006</v>
      </c>
      <c r="U322" s="1676">
        <v>93</v>
      </c>
      <c r="V322" s="1676">
        <v>1095</v>
      </c>
      <c r="W322" s="1676">
        <v>44</v>
      </c>
      <c r="X322" s="1676">
        <v>6</v>
      </c>
      <c r="Y322" s="1676">
        <v>0</v>
      </c>
      <c r="Z322" s="1676">
        <v>19</v>
      </c>
      <c r="AA322" s="1672">
        <f t="shared" si="311"/>
      </c>
      <c r="AB322" s="1677" t="s">
        <v>1320</v>
      </c>
      <c r="AC322" s="1677" t="s">
        <v>1380</v>
      </c>
      <c r="AD322" s="1677">
        <v>23</v>
      </c>
    </row>
    <row r="323">
      <c r="A323" s="1667"/>
      <c r="B323" s="1668" t="s">
        <v>1318</v>
      </c>
      <c r="C323" s="1687" t="s">
        <v>1329</v>
      </c>
      <c r="D323" s="1669">
        <v>2000.37</v>
      </c>
      <c r="E323" s="1670">
        <v>4</v>
      </c>
      <c r="F323" s="1669">
        <f t="shared" si="249"/>
      </c>
      <c r="G323" s="1689">
        <f t="shared" si="340"/>
      </c>
      <c r="H323" s="1689">
        <f t="shared" si="22"/>
      </c>
      <c r="I323" s="1671">
        <f t="shared" si="80"/>
      </c>
      <c r="J323" s="1690">
        <f t="shared" si="110"/>
      </c>
      <c r="K323" s="1691">
        <f t="shared" si="139"/>
      </c>
      <c r="L323" s="1691">
        <f t="shared" si="168"/>
      </c>
      <c r="M323" s="1691">
        <f t="shared" si="197"/>
      </c>
      <c r="N323" s="1691">
        <f t="shared" si="283"/>
      </c>
      <c r="O323" s="1674">
        <f t="shared" si="369"/>
      </c>
      <c r="P323" s="1688">
        <v>0.0136</v>
      </c>
      <c r="Q323" s="1674">
        <v>32</v>
      </c>
      <c r="R323" s="1690">
        <f t="shared" si="51"/>
      </c>
      <c r="S323" s="1676">
        <v>28000</v>
      </c>
      <c r="T323" s="1676">
        <v>996</v>
      </c>
      <c r="U323" s="1676">
        <v>77</v>
      </c>
      <c r="V323" s="1676">
        <v>1046</v>
      </c>
      <c r="W323" s="1676">
        <v>33</v>
      </c>
      <c r="X323" s="1676">
        <v>4</v>
      </c>
      <c r="Y323" s="1676">
        <v>1</v>
      </c>
      <c r="Z323" s="1676">
        <v>12</v>
      </c>
      <c r="AA323" s="1672">
        <f t="shared" si="311"/>
      </c>
      <c r="AB323" s="1677" t="s">
        <v>1320</v>
      </c>
      <c r="AC323" s="1677" t="s">
        <v>1380</v>
      </c>
      <c r="AD323" s="1677">
        <v>15</v>
      </c>
    </row>
    <row r="324">
      <c r="A324" s="1667"/>
      <c r="B324" s="1668" t="s">
        <v>1318</v>
      </c>
      <c r="C324" s="1687" t="s">
        <v>1330</v>
      </c>
      <c r="D324" s="1669">
        <v>1175.41</v>
      </c>
      <c r="E324" s="1670">
        <v>0</v>
      </c>
      <c r="F324" s="1669">
        <f t="shared" si="249"/>
      </c>
      <c r="G324" s="1689">
        <f t="shared" si="340"/>
      </c>
      <c r="H324" s="1689">
        <f t="shared" si="22"/>
      </c>
      <c r="I324" s="1671">
        <f t="shared" si="80"/>
      </c>
      <c r="J324" s="1690">
        <f t="shared" si="110"/>
      </c>
      <c r="K324" s="1691">
        <f t="shared" si="139"/>
      </c>
      <c r="L324" s="1691">
        <f t="shared" si="168"/>
      </c>
      <c r="M324" s="1691">
        <f t="shared" si="197"/>
      </c>
      <c r="N324" s="1691">
        <f t="shared" si="283"/>
      </c>
      <c r="O324" s="1674">
        <f t="shared" si="369"/>
      </c>
      <c r="P324" s="1688">
        <v>0.019</v>
      </c>
      <c r="Q324" s="1674">
        <v>33</v>
      </c>
      <c r="R324" s="1690">
        <f t="shared" si="51"/>
      </c>
      <c r="S324" s="1676">
        <v>20599</v>
      </c>
      <c r="T324" s="1676">
        <v>388</v>
      </c>
      <c r="U324" s="1676">
        <v>49</v>
      </c>
      <c r="V324" s="1676">
        <v>405</v>
      </c>
      <c r="W324" s="1676">
        <v>23</v>
      </c>
      <c r="X324" s="1676">
        <v>3</v>
      </c>
      <c r="Y324" s="1676">
        <v>1</v>
      </c>
      <c r="Z324" s="1676">
        <v>12</v>
      </c>
      <c r="AA324" s="1672">
        <f t="shared" si="311"/>
      </c>
      <c r="AB324" s="1677" t="s">
        <v>1320</v>
      </c>
      <c r="AC324" s="1677" t="s">
        <v>1380</v>
      </c>
      <c r="AD324" s="1677">
        <v>11</v>
      </c>
    </row>
    <row r="325">
      <c r="A325" s="1667"/>
      <c r="B325" s="1678" t="s">
        <v>1325</v>
      </c>
      <c r="C325" s="1678"/>
      <c r="D325" s="1679">
        <f>SUM(D321:D324)</f>
      </c>
      <c r="E325" s="1679">
        <f>SUM(E321:E324)</f>
      </c>
      <c r="F325" s="1679">
        <f>SUM(F321:F324)</f>
      </c>
      <c r="G325" s="1681">
        <f t="shared" si="340"/>
      </c>
      <c r="H325" s="1681">
        <f t="shared" si="22"/>
      </c>
      <c r="I325" s="1681">
        <f t="shared" si="80"/>
      </c>
      <c r="J325" s="1681">
        <f t="shared" si="110"/>
      </c>
      <c r="K325" s="1682">
        <f t="shared" si="139"/>
      </c>
      <c r="L325" s="1682">
        <f t="shared" si="168"/>
      </c>
      <c r="M325" s="1682">
        <f t="shared" si="197"/>
      </c>
      <c r="N325" s="1682">
        <f t="shared" si="283"/>
      </c>
      <c r="O325" s="1683">
        <f t="shared" si="369"/>
      </c>
      <c r="P325" s="1682">
        <f>AVERAGE(P321:P324)</f>
      </c>
      <c r="Q325" s="1679">
        <f>AVERAGE(Q321:Q324)</f>
      </c>
      <c r="R325" s="1679">
        <f t="shared" si="51"/>
      </c>
      <c r="S325" s="1683">
        <f>SUM(S321:S324)</f>
      </c>
      <c r="T325" s="1683">
        <f>SUM(T321:T324)</f>
      </c>
      <c r="U325" s="1683">
        <f>SUM(U321:U324)</f>
      </c>
      <c r="V325" s="1683">
        <f>SUM(V321:V324)</f>
      </c>
      <c r="W325" s="1683">
        <f>SUM(W321:W324)</f>
      </c>
      <c r="X325" s="1683">
        <f>SUM(X321:X324)</f>
      </c>
      <c r="Y325" s="1683">
        <f>SUM(Y321:Y324)</f>
      </c>
      <c r="Z325" s="1683">
        <f>SUM(Z321:Z324)</f>
      </c>
      <c r="AA325" s="1685">
        <f t="shared" si="311"/>
      </c>
      <c r="AB325" s="1686"/>
      <c r="AC325" s="1686"/>
      <c r="AD325" s="1692">
        <f>SUM(AD321:AD324)</f>
      </c>
    </row>
    <row r="326">
      <c r="A326" s="1667"/>
      <c r="B326" s="1693" t="s">
        <v>1331</v>
      </c>
      <c r="C326" s="1693"/>
      <c r="D326" s="1694">
        <f>D325+D320</f>
      </c>
      <c r="E326" s="1694">
        <f>E325+E320</f>
      </c>
      <c r="F326" s="1694">
        <f>F325+F320</f>
      </c>
      <c r="G326" s="1695">
        <f t="shared" si="340"/>
      </c>
      <c r="H326" s="1695">
        <f t="shared" si="22"/>
      </c>
      <c r="I326" s="1695">
        <f t="shared" si="80"/>
      </c>
      <c r="J326" s="1695">
        <f t="shared" si="110"/>
      </c>
      <c r="K326" s="1696">
        <f t="shared" si="139"/>
      </c>
      <c r="L326" s="1696">
        <f t="shared" si="168"/>
      </c>
      <c r="M326" s="1696">
        <f t="shared" si="197"/>
      </c>
      <c r="N326" s="1696">
        <f t="shared" si="283"/>
      </c>
      <c r="O326" s="1697">
        <f t="shared" si="369"/>
      </c>
      <c r="P326" s="1711">
        <f>(P325+P320)/2</f>
      </c>
      <c r="Q326" s="1698">
        <f>(Q325+Q320)/2</f>
      </c>
      <c r="R326" s="1694">
        <f>(R325+R319)/2</f>
      </c>
      <c r="S326" s="1697">
        <f>S325+S320</f>
      </c>
      <c r="T326" s="1697">
        <f>T325+T320</f>
      </c>
      <c r="U326" s="1697">
        <f>U325+U320</f>
      </c>
      <c r="V326" s="1697">
        <f>V325+V320</f>
      </c>
      <c r="W326" s="1697">
        <f>W325+W320</f>
      </c>
      <c r="X326" s="1697">
        <f>X325+X320</f>
      </c>
      <c r="Y326" s="1697">
        <f>Y325+Y320</f>
      </c>
      <c r="Z326" s="1697">
        <f>Z325+Z320</f>
      </c>
      <c r="AA326" s="1699">
        <f t="shared" si="311"/>
      </c>
      <c r="AB326" s="1700"/>
      <c r="AC326" s="1700"/>
      <c r="AD326" s="1702">
        <f>AD325+AD320</f>
      </c>
    </row>
    <row r="327">
      <c r="A327" s="1656" t="s">
        <v>1284</v>
      </c>
      <c r="B327" s="1656" t="s">
        <v>1285</v>
      </c>
      <c r="C327" s="1656"/>
      <c r="D327" s="1657" t="s">
        <v>1286</v>
      </c>
      <c r="E327" s="1657"/>
      <c r="F327" s="1657"/>
      <c r="G327" s="1657"/>
      <c r="H327" s="1657"/>
      <c r="I327" s="1657"/>
      <c r="J327" s="1658" t="s">
        <v>1287</v>
      </c>
      <c r="K327" s="1658"/>
      <c r="L327" s="1658"/>
      <c r="M327" s="1658"/>
      <c r="N327" s="1658"/>
      <c r="O327" s="1658"/>
      <c r="P327" s="1658"/>
      <c r="Q327" s="1658"/>
      <c r="R327" s="1658"/>
      <c r="S327" s="1658"/>
      <c r="T327" s="1658"/>
      <c r="U327" s="1658"/>
      <c r="V327" s="1658"/>
      <c r="W327" s="1658"/>
      <c r="X327" s="1658"/>
      <c r="Y327" s="1658"/>
      <c r="Z327" s="1658"/>
      <c r="AA327" s="1658"/>
      <c r="AB327" s="1658"/>
      <c r="AC327" s="1658"/>
      <c r="AD327" s="1659"/>
    </row>
    <row r="328">
      <c r="A328" s="1656"/>
      <c r="B328" s="1656" t="s">
        <v>1288</v>
      </c>
      <c r="C328" s="1656" t="s">
        <v>1289</v>
      </c>
      <c r="D328" s="1657" t="s">
        <v>1290</v>
      </c>
      <c r="E328" s="1660" t="s">
        <v>1291</v>
      </c>
      <c r="F328" s="1661" t="s">
        <v>1292</v>
      </c>
      <c r="G328" s="1662" t="s">
        <v>1293</v>
      </c>
      <c r="H328" s="1662" t="s">
        <v>1294</v>
      </c>
      <c r="I328" s="1662" t="s">
        <v>1295</v>
      </c>
      <c r="J328" s="1658" t="s">
        <v>1296</v>
      </c>
      <c r="K328" s="1663" t="s">
        <v>1297</v>
      </c>
      <c r="L328" s="1663" t="s">
        <v>1298</v>
      </c>
      <c r="M328" s="1663" t="s">
        <v>1299</v>
      </c>
      <c r="N328" s="1663" t="s">
        <v>1300</v>
      </c>
      <c r="O328" s="1664" t="s">
        <v>1301</v>
      </c>
      <c r="P328" s="1663" t="s">
        <v>1302</v>
      </c>
      <c r="Q328" s="1664" t="s">
        <v>1303</v>
      </c>
      <c r="R328" s="1658" t="s">
        <v>1304</v>
      </c>
      <c r="S328" s="1664" t="s">
        <v>1305</v>
      </c>
      <c r="T328" s="1664" t="s">
        <v>1306</v>
      </c>
      <c r="U328" s="1664" t="s">
        <v>1307</v>
      </c>
      <c r="V328" s="1664" t="s">
        <v>1308</v>
      </c>
      <c r="W328" s="1664" t="s">
        <v>1309</v>
      </c>
      <c r="X328" s="1664" t="s">
        <v>1310</v>
      </c>
      <c r="Y328" s="1664" t="s">
        <v>1311</v>
      </c>
      <c r="Z328" s="1664" t="s">
        <v>1312</v>
      </c>
      <c r="AA328" s="1665" t="s">
        <v>1313</v>
      </c>
      <c r="AB328" s="1659" t="s">
        <v>1314</v>
      </c>
      <c r="AC328" s="1659" t="s">
        <v>1315</v>
      </c>
      <c r="AD328" s="1666" t="s">
        <v>1316</v>
      </c>
    </row>
    <row r="329">
      <c r="A329" s="1667" t="s">
        <v>1381</v>
      </c>
      <c r="B329" s="1668" t="s">
        <v>1333</v>
      </c>
      <c r="C329" s="1668" t="s">
        <v>1319</v>
      </c>
      <c r="D329" s="1669">
        <v>2000</v>
      </c>
      <c r="E329" s="1670">
        <v>1</v>
      </c>
      <c r="F329" s="1669">
        <f t="shared" ref="F329:F333" si="250">E329*2400</f>
      </c>
      <c r="G329" s="1671">
        <f t="shared" ref="G329:G339" si="341">F329/D329</f>
      </c>
      <c r="H329" s="1671">
        <f t="shared" ref="H329:H339" si="23">D329/E329</f>
      </c>
      <c r="I329" s="1671">
        <f t="shared" ref="I329:I339" si="81">F329/E329</f>
      </c>
      <c r="J329" s="1672">
        <f t="shared" ref="J329:J339" si="111">D329/T329</f>
      </c>
      <c r="K329" s="1673">
        <f t="shared" ref="K329:K339" si="140">O329/S329*1</f>
      </c>
      <c r="L329" s="1673">
        <f t="shared" ref="L329:L339" si="169">T329/S329</f>
      </c>
      <c r="M329" s="1673">
        <f t="shared" ref="M329:M339" si="198">V329/S329</f>
      </c>
      <c r="N329" s="1673">
        <f t="shared" ref="N329:N339" si="284">W329/V329</f>
      </c>
      <c r="O329" s="1674">
        <f t="shared" ref="O329:O339" si="370">U329/P329</f>
      </c>
      <c r="P329" s="1675">
        <v>0.0104</v>
      </c>
      <c r="Q329" s="1674">
        <v>52</v>
      </c>
      <c r="R329" s="1672">
        <f t="shared" ref="R329:R338" si="52">(D329/S329)*1000</f>
      </c>
      <c r="S329" s="1676">
        <v>30850</v>
      </c>
      <c r="T329" s="1676">
        <v>528</v>
      </c>
      <c r="U329" s="1676">
        <v>82</v>
      </c>
      <c r="V329" s="1676">
        <v>565</v>
      </c>
      <c r="W329" s="1676">
        <v>53</v>
      </c>
      <c r="X329" s="1676">
        <v>4</v>
      </c>
      <c r="Y329" s="1676">
        <v>1</v>
      </c>
      <c r="Z329" s="1676">
        <v>18</v>
      </c>
      <c r="AA329" s="1672">
        <f t="shared" ref="AA329:AA339" si="312">AD329*1000/D329</f>
      </c>
      <c r="AB329" s="1677" t="s">
        <v>1320</v>
      </c>
      <c r="AC329" s="1677" t="s">
        <v>1380</v>
      </c>
      <c r="AD329" s="1677">
        <v>24</v>
      </c>
    </row>
    <row r="330">
      <c r="A330" s="1667"/>
      <c r="B330" s="1668" t="s">
        <v>1333</v>
      </c>
      <c r="C330" s="1668" t="s">
        <v>1322</v>
      </c>
      <c r="D330" s="1669">
        <v>1665.08</v>
      </c>
      <c r="E330" s="1670">
        <v>1</v>
      </c>
      <c r="F330" s="1669">
        <f t="shared" si="250"/>
      </c>
      <c r="G330" s="1671">
        <f t="shared" si="341"/>
      </c>
      <c r="H330" s="1671">
        <f t="shared" si="23"/>
      </c>
      <c r="I330" s="1671">
        <f t="shared" si="81"/>
      </c>
      <c r="J330" s="1672">
        <f t="shared" si="111"/>
      </c>
      <c r="K330" s="1673">
        <f t="shared" si="140"/>
      </c>
      <c r="L330" s="1673">
        <f t="shared" si="169"/>
      </c>
      <c r="M330" s="1673">
        <f t="shared" si="198"/>
      </c>
      <c r="N330" s="1673">
        <f t="shared" si="284"/>
      </c>
      <c r="O330" s="1674">
        <f t="shared" si="370"/>
      </c>
      <c r="P330" s="1675">
        <v>0.0102</v>
      </c>
      <c r="Q330" s="1674">
        <v>47</v>
      </c>
      <c r="R330" s="1672">
        <f t="shared" si="52"/>
      </c>
      <c r="S330" s="1676">
        <v>22030</v>
      </c>
      <c r="T330" s="1676">
        <v>418</v>
      </c>
      <c r="U330" s="1676">
        <v>62</v>
      </c>
      <c r="V330" s="1676">
        <v>433</v>
      </c>
      <c r="W330" s="1676">
        <v>36</v>
      </c>
      <c r="X330" s="1676">
        <v>2</v>
      </c>
      <c r="Y330" s="1676">
        <v>0</v>
      </c>
      <c r="Z330" s="1676">
        <v>16</v>
      </c>
      <c r="AA330" s="1672">
        <f t="shared" si="312"/>
      </c>
      <c r="AB330" s="1677" t="s">
        <v>1320</v>
      </c>
      <c r="AC330" s="1677" t="s">
        <v>1380</v>
      </c>
      <c r="AD330" s="1677">
        <v>16</v>
      </c>
    </row>
    <row r="331">
      <c r="A331" s="1667"/>
      <c r="B331" s="1668" t="s">
        <v>1333</v>
      </c>
      <c r="C331" s="1668" t="s">
        <v>1323</v>
      </c>
      <c r="D331" s="1669">
        <v>1614.54</v>
      </c>
      <c r="E331" s="1670">
        <v>1</v>
      </c>
      <c r="F331" s="1669">
        <f t="shared" si="250"/>
      </c>
      <c r="G331" s="1671">
        <f t="shared" si="341"/>
      </c>
      <c r="H331" s="1671">
        <f t="shared" si="23"/>
      </c>
      <c r="I331" s="1671">
        <f t="shared" si="81"/>
      </c>
      <c r="J331" s="1672">
        <f t="shared" si="111"/>
      </c>
      <c r="K331" s="1673">
        <f t="shared" si="140"/>
      </c>
      <c r="L331" s="1673">
        <f t="shared" si="169"/>
      </c>
      <c r="M331" s="1673">
        <f t="shared" si="198"/>
      </c>
      <c r="N331" s="1673">
        <f t="shared" si="284"/>
      </c>
      <c r="O331" s="1674">
        <f t="shared" si="370"/>
      </c>
      <c r="P331" s="1675">
        <v>0.0172</v>
      </c>
      <c r="Q331" s="1674">
        <v>42</v>
      </c>
      <c r="R331" s="1672">
        <f t="shared" si="52"/>
      </c>
      <c r="S331" s="1676">
        <v>21387</v>
      </c>
      <c r="T331" s="1676">
        <v>548</v>
      </c>
      <c r="U331" s="1676">
        <v>77</v>
      </c>
      <c r="V331" s="1676">
        <v>598</v>
      </c>
      <c r="W331" s="1676">
        <v>30</v>
      </c>
      <c r="X331" s="1676">
        <v>7</v>
      </c>
      <c r="Y331" s="1676">
        <v>1</v>
      </c>
      <c r="Z331" s="1676">
        <v>11</v>
      </c>
      <c r="AA331" s="1672">
        <f t="shared" si="312"/>
      </c>
      <c r="AB331" s="1677" t="s">
        <v>1320</v>
      </c>
      <c r="AC331" s="1677" t="s">
        <v>1380</v>
      </c>
      <c r="AD331" s="1677">
        <v>17</v>
      </c>
    </row>
    <row customHeight="true" ht="18.452380952380953" r="332">
      <c r="A332" s="1667"/>
      <c r="B332" s="1668" t="s">
        <v>1333</v>
      </c>
      <c r="C332" s="1668" t="s">
        <v>1324</v>
      </c>
      <c r="D332" s="1669">
        <v>1749.31</v>
      </c>
      <c r="E332" s="1670">
        <v>0</v>
      </c>
      <c r="F332" s="1669">
        <f t="shared" si="250"/>
      </c>
      <c r="G332" s="1671">
        <f t="shared" si="341"/>
      </c>
      <c r="H332" s="1671">
        <f t="shared" si="23"/>
      </c>
      <c r="I332" s="1671">
        <f t="shared" si="81"/>
      </c>
      <c r="J332" s="1672">
        <f t="shared" si="111"/>
      </c>
      <c r="K332" s="1673">
        <f t="shared" si="140"/>
      </c>
      <c r="L332" s="1673">
        <f t="shared" si="169"/>
      </c>
      <c r="M332" s="1673">
        <f t="shared" si="198"/>
      </c>
      <c r="N332" s="1673">
        <f t="shared" si="284"/>
      </c>
      <c r="O332" s="1674">
        <f t="shared" si="370"/>
      </c>
      <c r="P332" s="1675">
        <v>0.0177</v>
      </c>
      <c r="Q332" s="1674">
        <v>41</v>
      </c>
      <c r="R332" s="1672">
        <f t="shared" si="52"/>
      </c>
      <c r="S332" s="1676">
        <v>25731</v>
      </c>
      <c r="T332" s="1676">
        <v>776</v>
      </c>
      <c r="U332" s="1676">
        <v>78</v>
      </c>
      <c r="V332" s="1676">
        <v>843</v>
      </c>
      <c r="W332" s="1676">
        <v>61</v>
      </c>
      <c r="X332" s="1676">
        <v>1</v>
      </c>
      <c r="Y332" s="1676">
        <v>0</v>
      </c>
      <c r="Z332" s="1676">
        <v>13</v>
      </c>
      <c r="AA332" s="1672">
        <f t="shared" si="312"/>
      </c>
      <c r="AB332" s="1677" t="s">
        <v>1320</v>
      </c>
      <c r="AC332" s="1677" t="s">
        <v>1380</v>
      </c>
      <c r="AD332" s="1677">
        <v>31</v>
      </c>
    </row>
    <row r="333">
      <c r="A333" s="1667"/>
      <c r="B333" s="1668" t="s">
        <v>1333</v>
      </c>
      <c r="C333" s="1668" t="s">
        <v>1327</v>
      </c>
      <c r="D333" s="1669">
        <v>1942.76</v>
      </c>
      <c r="E333" s="1670">
        <v>3</v>
      </c>
      <c r="F333" s="1669">
        <f t="shared" si="250"/>
      </c>
      <c r="G333" s="1671">
        <f t="shared" si="341"/>
      </c>
      <c r="H333" s="1671">
        <f t="shared" si="23"/>
      </c>
      <c r="I333" s="1671">
        <f t="shared" si="81"/>
      </c>
      <c r="J333" s="1672">
        <f t="shared" si="111"/>
      </c>
      <c r="K333" s="1673">
        <f t="shared" si="140"/>
      </c>
      <c r="L333" s="1673">
        <f t="shared" si="169"/>
      </c>
      <c r="M333" s="1673">
        <f t="shared" si="198"/>
      </c>
      <c r="N333" s="1673">
        <f t="shared" si="284"/>
      </c>
      <c r="O333" s="1674">
        <f t="shared" si="370"/>
      </c>
      <c r="P333" s="1675">
        <v>0.0183</v>
      </c>
      <c r="Q333" s="1674">
        <v>39</v>
      </c>
      <c r="R333" s="1672">
        <f t="shared" si="52"/>
      </c>
      <c r="S333" s="1676">
        <v>28376</v>
      </c>
      <c r="T333" s="1676">
        <v>865</v>
      </c>
      <c r="U333" s="1676">
        <v>86</v>
      </c>
      <c r="V333" s="1676">
        <v>951</v>
      </c>
      <c r="W333" s="1676">
        <v>74</v>
      </c>
      <c r="X333" s="1676">
        <v>3</v>
      </c>
      <c r="Y333" s="1676">
        <v>2</v>
      </c>
      <c r="Z333" s="1676">
        <v>18</v>
      </c>
      <c r="AA333" s="1672">
        <f t="shared" si="312"/>
      </c>
      <c r="AB333" s="1677" t="s">
        <v>1320</v>
      </c>
      <c r="AC333" s="1677" t="s">
        <v>1380</v>
      </c>
      <c r="AD333" s="1677">
        <v>25</v>
      </c>
    </row>
    <row r="334">
      <c r="A334" s="1667"/>
      <c r="B334" s="1678" t="s">
        <v>1325</v>
      </c>
      <c r="C334" s="1678"/>
      <c r="D334" s="1679">
        <f>SUM(D329:D333)</f>
      </c>
      <c r="E334" s="1679">
        <f>SUM(E329:E333)</f>
      </c>
      <c r="F334" s="1679">
        <f>SUM(F329:F333)</f>
      </c>
      <c r="G334" s="1681">
        <f t="shared" si="341"/>
      </c>
      <c r="H334" s="1681">
        <f t="shared" si="23"/>
      </c>
      <c r="I334" s="1681">
        <f t="shared" si="81"/>
      </c>
      <c r="J334" s="1681">
        <f t="shared" si="111"/>
      </c>
      <c r="K334" s="1682">
        <f t="shared" si="140"/>
      </c>
      <c r="L334" s="1682">
        <f t="shared" si="169"/>
      </c>
      <c r="M334" s="1682">
        <f t="shared" si="198"/>
      </c>
      <c r="N334" s="1682">
        <f t="shared" si="284"/>
      </c>
      <c r="O334" s="1683">
        <f t="shared" si="370"/>
      </c>
      <c r="P334" s="1682">
        <f>AVERAGE(P329:P333)</f>
      </c>
      <c r="Q334" s="1679">
        <f>AVERAGE(Q329:Q333)</f>
      </c>
      <c r="R334" s="1681">
        <f t="shared" si="52"/>
      </c>
      <c r="S334" s="1684">
        <f>SUM(S329:S333)</f>
      </c>
      <c r="T334" s="1684">
        <f>SUM(T329:T333)</f>
      </c>
      <c r="U334" s="1684">
        <f>SUM(U329:U333)</f>
      </c>
      <c r="V334" s="1684">
        <f>SUM(V329:V333)</f>
      </c>
      <c r="W334" s="1684">
        <f>SUM(W329:W333)</f>
      </c>
      <c r="X334" s="1684">
        <f>SUM(X329:X333)</f>
      </c>
      <c r="Y334" s="1684">
        <f>SUM(Y329:Y333)</f>
      </c>
      <c r="Z334" s="1684">
        <f>SUM(Z329:Z333)</f>
      </c>
      <c r="AA334" s="1685">
        <f t="shared" si="312"/>
      </c>
      <c r="AB334" s="1686"/>
      <c r="AC334" s="1686"/>
      <c r="AD334" s="1684">
        <f>SUM(AD329:AD333)</f>
      </c>
    </row>
    <row r="335">
      <c r="A335" s="1667"/>
      <c r="B335" s="1668" t="s">
        <v>1318</v>
      </c>
      <c r="C335" s="1687" t="s">
        <v>1328</v>
      </c>
      <c r="D335" s="1669">
        <v>2034.21</v>
      </c>
      <c r="E335" s="1670">
        <v>3</v>
      </c>
      <c r="F335" s="1669">
        <f t="shared" ref="F335:F337" si="251">E335*2400</f>
      </c>
      <c r="G335" s="1689">
        <f t="shared" si="341"/>
      </c>
      <c r="H335" s="1689">
        <f t="shared" si="23"/>
      </c>
      <c r="I335" s="1689">
        <f t="shared" si="81"/>
      </c>
      <c r="J335" s="1690">
        <f t="shared" si="111"/>
      </c>
      <c r="K335" s="1691">
        <f t="shared" si="140"/>
      </c>
      <c r="L335" s="1691">
        <f t="shared" si="169"/>
      </c>
      <c r="M335" s="1691">
        <f t="shared" si="198"/>
      </c>
      <c r="N335" s="1691">
        <f t="shared" si="284"/>
      </c>
      <c r="O335" s="1674">
        <f t="shared" si="370"/>
      </c>
      <c r="P335" s="1688">
        <v>0.0135</v>
      </c>
      <c r="Q335" s="1674">
        <v>37</v>
      </c>
      <c r="R335" s="1690">
        <f t="shared" si="52"/>
      </c>
      <c r="S335" s="1676">
        <v>26586</v>
      </c>
      <c r="T335" s="1676">
        <v>1050</v>
      </c>
      <c r="U335" s="1676">
        <v>73</v>
      </c>
      <c r="V335" s="1676">
        <v>1162</v>
      </c>
      <c r="W335" s="1676">
        <v>46</v>
      </c>
      <c r="X335" s="1676">
        <v>7</v>
      </c>
      <c r="Y335" s="1676">
        <v>1</v>
      </c>
      <c r="Z335" s="1676">
        <v>13</v>
      </c>
      <c r="AA335" s="1672">
        <f t="shared" si="312"/>
      </c>
      <c r="AB335" s="1677" t="s">
        <v>1320</v>
      </c>
      <c r="AC335" s="1677" t="s">
        <v>1380</v>
      </c>
      <c r="AD335" s="1677">
        <v>21</v>
      </c>
    </row>
    <row r="336">
      <c r="A336" s="1667"/>
      <c r="B336" s="1668" t="s">
        <v>1318</v>
      </c>
      <c r="C336" s="1687" t="s">
        <v>1329</v>
      </c>
      <c r="D336" s="1669">
        <v>1617.38</v>
      </c>
      <c r="E336" s="1670">
        <v>3</v>
      </c>
      <c r="F336" s="1669">
        <f t="shared" si="251"/>
      </c>
      <c r="G336" s="1689">
        <f t="shared" si="341"/>
      </c>
      <c r="H336" s="1689">
        <f t="shared" si="23"/>
      </c>
      <c r="I336" s="1689">
        <f t="shared" si="81"/>
      </c>
      <c r="J336" s="1690">
        <f t="shared" si="111"/>
      </c>
      <c r="K336" s="1691">
        <f t="shared" si="140"/>
      </c>
      <c r="L336" s="1691">
        <f t="shared" si="169"/>
      </c>
      <c r="M336" s="1691">
        <f t="shared" si="198"/>
      </c>
      <c r="N336" s="1691">
        <f t="shared" si="284"/>
      </c>
      <c r="O336" s="1674">
        <f t="shared" si="370"/>
      </c>
      <c r="P336" s="1688">
        <v>0.0084</v>
      </c>
      <c r="Q336" s="1674">
        <v>36</v>
      </c>
      <c r="R336" s="1690">
        <f t="shared" si="52"/>
      </c>
      <c r="S336" s="1676">
        <v>23693</v>
      </c>
      <c r="T336" s="1676">
        <v>662</v>
      </c>
      <c r="U336" s="1676">
        <v>48</v>
      </c>
      <c r="V336" s="1676">
        <v>685</v>
      </c>
      <c r="W336" s="1676">
        <v>20</v>
      </c>
      <c r="X336" s="1676">
        <v>1</v>
      </c>
      <c r="Y336" s="1676">
        <v>1</v>
      </c>
      <c r="Z336" s="1676">
        <v>13</v>
      </c>
      <c r="AA336" s="1672">
        <f t="shared" si="312"/>
      </c>
      <c r="AB336" s="1677" t="s">
        <v>1320</v>
      </c>
      <c r="AC336" s="1677" t="s">
        <v>1380</v>
      </c>
      <c r="AD336" s="1677">
        <v>19</v>
      </c>
    </row>
    <row r="337">
      <c r="A337" s="1667"/>
      <c r="B337" s="1668" t="s">
        <v>1318</v>
      </c>
      <c r="C337" s="1687" t="s">
        <v>1330</v>
      </c>
      <c r="D337" s="1669">
        <v>1647.76</v>
      </c>
      <c r="E337" s="1670">
        <v>4</v>
      </c>
      <c r="F337" s="1669">
        <f t="shared" si="251"/>
      </c>
      <c r="G337" s="1689">
        <f t="shared" si="341"/>
      </c>
      <c r="H337" s="1689">
        <f t="shared" si="23"/>
      </c>
      <c r="I337" s="1689">
        <f t="shared" si="81"/>
      </c>
      <c r="J337" s="1690">
        <f t="shared" si="111"/>
      </c>
      <c r="K337" s="1691">
        <f t="shared" si="140"/>
      </c>
      <c r="L337" s="1691">
        <f t="shared" si="169"/>
      </c>
      <c r="M337" s="1691">
        <f t="shared" si="198"/>
      </c>
      <c r="N337" s="1691">
        <f t="shared" si="284"/>
      </c>
      <c r="O337" s="1674">
        <f t="shared" si="370"/>
      </c>
      <c r="P337" s="1688">
        <v>0.013</v>
      </c>
      <c r="Q337" s="1674">
        <v>36</v>
      </c>
      <c r="R337" s="1690">
        <f t="shared" si="52"/>
      </c>
      <c r="S337" s="1676">
        <v>28003</v>
      </c>
      <c r="T337" s="1676">
        <v>1027</v>
      </c>
      <c r="U337" s="1676">
        <v>75</v>
      </c>
      <c r="V337" s="1676">
        <v>1099</v>
      </c>
      <c r="W337" s="1676">
        <v>20</v>
      </c>
      <c r="X337" s="1676">
        <v>5</v>
      </c>
      <c r="Y337" s="1676">
        <v>1</v>
      </c>
      <c r="Z337" s="1676">
        <v>13</v>
      </c>
      <c r="AA337" s="1672">
        <f t="shared" si="312"/>
      </c>
      <c r="AB337" s="1677" t="s">
        <v>1320</v>
      </c>
      <c r="AC337" s="1677" t="s">
        <v>1380</v>
      </c>
      <c r="AD337" s="1677">
        <v>14</v>
      </c>
    </row>
    <row r="338">
      <c r="A338" s="1667"/>
      <c r="B338" s="1678" t="s">
        <v>1325</v>
      </c>
      <c r="C338" s="1678"/>
      <c r="D338" s="1679">
        <f>SUM(D335:D337)</f>
      </c>
      <c r="E338" s="1679">
        <f>SUM(E335:E337)</f>
      </c>
      <c r="F338" s="1679">
        <f>SUM(F335:F337)</f>
      </c>
      <c r="G338" s="1681">
        <f t="shared" si="341"/>
      </c>
      <c r="H338" s="1681">
        <f t="shared" si="23"/>
      </c>
      <c r="I338" s="1681">
        <f t="shared" si="81"/>
      </c>
      <c r="J338" s="1681">
        <f t="shared" si="111"/>
      </c>
      <c r="K338" s="1682">
        <f t="shared" si="140"/>
      </c>
      <c r="L338" s="1682">
        <f t="shared" si="169"/>
      </c>
      <c r="M338" s="1682">
        <f t="shared" si="198"/>
      </c>
      <c r="N338" s="1682">
        <f t="shared" si="284"/>
      </c>
      <c r="O338" s="1683">
        <f t="shared" si="370"/>
      </c>
      <c r="P338" s="1682">
        <f>AVERAGE(P335:P337)</f>
      </c>
      <c r="Q338" s="1679">
        <f>AVERAGE(Q335:Q337)</f>
      </c>
      <c r="R338" s="1679">
        <f t="shared" si="52"/>
      </c>
      <c r="S338" s="1683">
        <f>SUM(S335:S337)</f>
      </c>
      <c r="T338" s="1683">
        <f>SUM(T335:T337)</f>
      </c>
      <c r="U338" s="1683">
        <f>SUM(U335:U337)</f>
      </c>
      <c r="V338" s="1683">
        <f>SUM(V335:V337)</f>
      </c>
      <c r="W338" s="1683">
        <f>SUM(W335:W337)</f>
      </c>
      <c r="X338" s="1683">
        <f>SUM(X335:X337)</f>
      </c>
      <c r="Y338" s="1683">
        <f>SUM(Y335:Y337)</f>
      </c>
      <c r="Z338" s="1683">
        <f>SUM(Z335:Z337)</f>
      </c>
      <c r="AA338" s="1685">
        <f t="shared" si="312"/>
      </c>
      <c r="AB338" s="1686"/>
      <c r="AC338" s="1686"/>
      <c r="AD338" s="1692">
        <f>SUM(AD335:AD337)</f>
      </c>
    </row>
    <row r="339">
      <c r="A339" s="1667"/>
      <c r="B339" s="1693" t="s">
        <v>1331</v>
      </c>
      <c r="C339" s="1693"/>
      <c r="D339" s="1694">
        <f>D338+D334</f>
      </c>
      <c r="E339" s="1694">
        <f>E338+E334</f>
      </c>
      <c r="F339" s="1694">
        <f>F338+F334</f>
      </c>
      <c r="G339" s="1695">
        <f t="shared" si="341"/>
      </c>
      <c r="H339" s="1695">
        <f t="shared" si="23"/>
      </c>
      <c r="I339" s="1695">
        <f t="shared" si="81"/>
      </c>
      <c r="J339" s="1695">
        <f t="shared" si="111"/>
      </c>
      <c r="K339" s="1696">
        <f t="shared" si="140"/>
      </c>
      <c r="L339" s="1696">
        <f t="shared" si="169"/>
      </c>
      <c r="M339" s="1696">
        <f t="shared" si="198"/>
      </c>
      <c r="N339" s="1696">
        <f t="shared" si="284"/>
      </c>
      <c r="O339" s="1697">
        <f t="shared" si="370"/>
      </c>
      <c r="P339" s="1711">
        <f>(P338+P334)/2</f>
      </c>
      <c r="Q339" s="1698">
        <f>(Q338+Q334)/2</f>
      </c>
      <c r="R339" s="1694">
        <f>(R338+R333)/2</f>
      </c>
      <c r="S339" s="1697">
        <f>S338+S334</f>
      </c>
      <c r="T339" s="1697">
        <f>T338+T334</f>
      </c>
      <c r="U339" s="1697">
        <f>U338+U334</f>
      </c>
      <c r="V339" s="1697">
        <f>V338+V334</f>
      </c>
      <c r="W339" s="1697">
        <f>W338+W334</f>
      </c>
      <c r="X339" s="1697">
        <f>X338+X334</f>
      </c>
      <c r="Y339" s="1697">
        <f>Y338+Y334</f>
      </c>
      <c r="Z339" s="1697">
        <f>Z338+Z334</f>
      </c>
      <c r="AA339" s="1699">
        <f t="shared" si="312"/>
      </c>
      <c r="AB339" s="1700"/>
      <c r="AC339" s="1700"/>
      <c r="AD339" s="1702">
        <f>AD338+AD334</f>
      </c>
    </row>
    <row r="340">
      <c r="A340" s="1656" t="s">
        <v>1284</v>
      </c>
      <c r="B340" s="1656" t="s">
        <v>1285</v>
      </c>
      <c r="C340" s="1656"/>
      <c r="D340" s="1657" t="s">
        <v>1286</v>
      </c>
      <c r="E340" s="1657"/>
      <c r="F340" s="1657"/>
      <c r="G340" s="1657"/>
      <c r="H340" s="1657"/>
      <c r="I340" s="1657"/>
      <c r="J340" s="1658" t="s">
        <v>1287</v>
      </c>
      <c r="K340" s="1658"/>
      <c r="L340" s="1658"/>
      <c r="M340" s="1658"/>
      <c r="N340" s="1658"/>
      <c r="O340" s="1658"/>
      <c r="P340" s="1658"/>
      <c r="Q340" s="1658"/>
      <c r="R340" s="1658"/>
      <c r="S340" s="1658"/>
      <c r="T340" s="1658"/>
      <c r="U340" s="1658"/>
      <c r="V340" s="1658"/>
      <c r="W340" s="1658"/>
      <c r="X340" s="1658"/>
      <c r="Y340" s="1658"/>
      <c r="Z340" s="1658"/>
      <c r="AA340" s="1658"/>
      <c r="AB340" s="1658"/>
      <c r="AC340" s="1658"/>
      <c r="AD340" s="1659"/>
    </row>
    <row r="341">
      <c r="A341" s="1656"/>
      <c r="B341" s="1656" t="s">
        <v>1288</v>
      </c>
      <c r="C341" s="1656" t="s">
        <v>1289</v>
      </c>
      <c r="D341" s="1657" t="s">
        <v>1290</v>
      </c>
      <c r="E341" s="1660" t="s">
        <v>1291</v>
      </c>
      <c r="F341" s="1661" t="s">
        <v>1292</v>
      </c>
      <c r="G341" s="1662" t="s">
        <v>1293</v>
      </c>
      <c r="H341" s="1662" t="s">
        <v>1294</v>
      </c>
      <c r="I341" s="1662" t="s">
        <v>1295</v>
      </c>
      <c r="J341" s="1658" t="s">
        <v>1296</v>
      </c>
      <c r="K341" s="1663" t="s">
        <v>1297</v>
      </c>
      <c r="L341" s="1663" t="s">
        <v>1298</v>
      </c>
      <c r="M341" s="1663" t="s">
        <v>1299</v>
      </c>
      <c r="N341" s="1663" t="s">
        <v>1300</v>
      </c>
      <c r="O341" s="1664" t="s">
        <v>1301</v>
      </c>
      <c r="P341" s="1663" t="s">
        <v>1302</v>
      </c>
      <c r="Q341" s="1664" t="s">
        <v>1303</v>
      </c>
      <c r="R341" s="1658" t="s">
        <v>1304</v>
      </c>
      <c r="S341" s="1664" t="s">
        <v>1305</v>
      </c>
      <c r="T341" s="1664" t="s">
        <v>1306</v>
      </c>
      <c r="U341" s="1664" t="s">
        <v>1307</v>
      </c>
      <c r="V341" s="1664" t="s">
        <v>1308</v>
      </c>
      <c r="W341" s="1664" t="s">
        <v>1309</v>
      </c>
      <c r="X341" s="1664" t="s">
        <v>1310</v>
      </c>
      <c r="Y341" s="1664" t="s">
        <v>1311</v>
      </c>
      <c r="Z341" s="1664" t="s">
        <v>1312</v>
      </c>
      <c r="AA341" s="1665" t="s">
        <v>1313</v>
      </c>
      <c r="AB341" s="1659" t="s">
        <v>1314</v>
      </c>
      <c r="AC341" s="1659" t="s">
        <v>1315</v>
      </c>
      <c r="AD341" s="1666" t="s">
        <v>1316</v>
      </c>
    </row>
    <row r="342">
      <c r="A342" s="1667" t="s">
        <v>1382</v>
      </c>
      <c r="B342" s="1668" t="s">
        <v>1333</v>
      </c>
      <c r="C342" s="1668" t="s">
        <v>1319</v>
      </c>
      <c r="D342" s="1669">
        <v>2018.94</v>
      </c>
      <c r="E342" s="1670">
        <v>3</v>
      </c>
      <c r="F342" s="1669">
        <f t="shared" ref="F342:F345" si="252">E342*2400</f>
      </c>
      <c r="G342" s="1671">
        <f t="shared" ref="G342:G352" si="342">F342/D342</f>
      </c>
      <c r="H342" s="1671">
        <f t="shared" ref="H342:H352" si="24">D342/E342</f>
      </c>
      <c r="I342" s="1671">
        <f t="shared" ref="I342:I352" si="82">F342/E342</f>
      </c>
      <c r="J342" s="1672">
        <f t="shared" ref="J342:J352" si="112">D342/T342</f>
      </c>
      <c r="K342" s="1673">
        <f t="shared" ref="K342:K352" si="141">O342/S342*1</f>
      </c>
      <c r="L342" s="1673">
        <f t="shared" ref="L342:L352" si="170">T342/S342</f>
      </c>
      <c r="M342" s="1673">
        <f t="shared" ref="M342:M352" si="199">V342/S342</f>
      </c>
      <c r="N342" s="1673">
        <f t="shared" ref="N342:N352" si="285">W342/V342</f>
      </c>
      <c r="O342" s="1674">
        <f t="shared" ref="O342:O352" si="371">U342/P342</f>
      </c>
      <c r="P342" s="1675">
        <v>0.0097</v>
      </c>
      <c r="Q342" s="1674">
        <v>37</v>
      </c>
      <c r="R342" s="1672">
        <f t="shared" ref="R342:R351" si="53">(D342/S342)*1000</f>
      </c>
      <c r="S342" s="1676">
        <v>31593</v>
      </c>
      <c r="T342" s="1676">
        <v>683</v>
      </c>
      <c r="U342" s="1676">
        <v>89</v>
      </c>
      <c r="V342" s="1676">
        <v>744</v>
      </c>
      <c r="W342" s="1676">
        <v>54</v>
      </c>
      <c r="X342" s="1676">
        <v>4</v>
      </c>
      <c r="Y342" s="1676">
        <v>0</v>
      </c>
      <c r="Z342" s="1676">
        <v>17</v>
      </c>
      <c r="AA342" s="1672">
        <f t="shared" ref="AA342:AA352" si="313">AD342*1000/D342</f>
      </c>
      <c r="AB342" s="1677" t="s">
        <v>1320</v>
      </c>
      <c r="AC342" s="1677" t="s">
        <v>1340</v>
      </c>
      <c r="AD342" s="1677">
        <v>31</v>
      </c>
    </row>
    <row r="343">
      <c r="A343" s="1667"/>
      <c r="B343" s="1668" t="s">
        <v>1333</v>
      </c>
      <c r="C343" s="1668" t="s">
        <v>1322</v>
      </c>
      <c r="D343" s="1669">
        <v>1916.3</v>
      </c>
      <c r="E343" s="1670">
        <v>1</v>
      </c>
      <c r="F343" s="1669">
        <f t="shared" si="252"/>
      </c>
      <c r="G343" s="1671">
        <f t="shared" si="342"/>
      </c>
      <c r="H343" s="1671">
        <f t="shared" si="24"/>
      </c>
      <c r="I343" s="1671">
        <f t="shared" si="82"/>
      </c>
      <c r="J343" s="1672">
        <f t="shared" si="112"/>
      </c>
      <c r="K343" s="1673">
        <f t="shared" si="141"/>
      </c>
      <c r="L343" s="1673">
        <f t="shared" si="170"/>
      </c>
      <c r="M343" s="1673">
        <f t="shared" si="199"/>
      </c>
      <c r="N343" s="1673">
        <f t="shared" si="285"/>
      </c>
      <c r="O343" s="1674">
        <f t="shared" si="371"/>
      </c>
      <c r="P343" s="1675">
        <v>0.0066</v>
      </c>
      <c r="Q343" s="1674">
        <v>35</v>
      </c>
      <c r="R343" s="1672">
        <f t="shared" si="53"/>
      </c>
      <c r="S343" s="1676">
        <v>29264</v>
      </c>
      <c r="T343" s="1676">
        <v>594</v>
      </c>
      <c r="U343" s="1676">
        <v>65</v>
      </c>
      <c r="V343" s="1676">
        <v>641</v>
      </c>
      <c r="W343" s="1676">
        <v>32</v>
      </c>
      <c r="X343" s="1676">
        <v>6</v>
      </c>
      <c r="Y343" s="1676">
        <v>1</v>
      </c>
      <c r="Z343" s="1676">
        <v>10</v>
      </c>
      <c r="AA343" s="1672">
        <f t="shared" si="313"/>
      </c>
      <c r="AB343" s="1677" t="s">
        <v>1320</v>
      </c>
      <c r="AC343" s="1677" t="s">
        <v>1340</v>
      </c>
      <c r="AD343" s="1677">
        <v>12</v>
      </c>
    </row>
    <row r="344">
      <c r="A344" s="1667"/>
      <c r="B344" s="1668" t="s">
        <v>1333</v>
      </c>
      <c r="C344" s="1668" t="s">
        <v>1323</v>
      </c>
      <c r="D344" s="1669">
        <v>2028.24</v>
      </c>
      <c r="E344" s="1670">
        <v>3</v>
      </c>
      <c r="F344" s="1669">
        <f t="shared" si="252"/>
      </c>
      <c r="G344" s="1671">
        <f t="shared" si="342"/>
      </c>
      <c r="H344" s="1671">
        <f t="shared" si="24"/>
      </c>
      <c r="I344" s="1671">
        <f t="shared" si="82"/>
      </c>
      <c r="J344" s="1672">
        <f t="shared" si="112"/>
      </c>
      <c r="K344" s="1673">
        <f t="shared" si="141"/>
      </c>
      <c r="L344" s="1673">
        <f t="shared" si="170"/>
      </c>
      <c r="M344" s="1673">
        <f t="shared" si="199"/>
      </c>
      <c r="N344" s="1673">
        <f t="shared" si="285"/>
      </c>
      <c r="O344" s="1674">
        <f t="shared" si="371"/>
      </c>
      <c r="P344" s="1675">
        <v>0.0073</v>
      </c>
      <c r="Q344" s="1674">
        <v>35</v>
      </c>
      <c r="R344" s="1672">
        <f t="shared" si="53"/>
      </c>
      <c r="S344" s="1676">
        <v>31781</v>
      </c>
      <c r="T344" s="1676">
        <v>866</v>
      </c>
      <c r="U344" s="1676">
        <v>80</v>
      </c>
      <c r="V344" s="1676">
        <v>959</v>
      </c>
      <c r="W344" s="1676">
        <v>67</v>
      </c>
      <c r="X344" s="1676">
        <v>2</v>
      </c>
      <c r="Y344" s="1676">
        <v>1</v>
      </c>
      <c r="Z344" s="1676">
        <v>19</v>
      </c>
      <c r="AA344" s="1672">
        <f t="shared" si="313"/>
      </c>
      <c r="AB344" s="1677" t="s">
        <v>1320</v>
      </c>
      <c r="AC344" s="1677" t="s">
        <v>1340</v>
      </c>
      <c r="AD344" s="1677">
        <v>25</v>
      </c>
    </row>
    <row r="345">
      <c r="A345" s="1667"/>
      <c r="B345" s="1668" t="s">
        <v>1333</v>
      </c>
      <c r="C345" s="1668" t="s">
        <v>1324</v>
      </c>
      <c r="D345" s="1669">
        <v>1811.86</v>
      </c>
      <c r="E345" s="1670">
        <v>4</v>
      </c>
      <c r="F345" s="1669">
        <f t="shared" si="252"/>
      </c>
      <c r="G345" s="1671">
        <f t="shared" si="342"/>
      </c>
      <c r="H345" s="1671">
        <f t="shared" si="24"/>
      </c>
      <c r="I345" s="1671">
        <f t="shared" si="82"/>
      </c>
      <c r="J345" s="1672">
        <f t="shared" si="112"/>
      </c>
      <c r="K345" s="1673">
        <f t="shared" si="141"/>
      </c>
      <c r="L345" s="1673">
        <f t="shared" si="170"/>
      </c>
      <c r="M345" s="1673">
        <f t="shared" si="199"/>
      </c>
      <c r="N345" s="1673">
        <f t="shared" si="285"/>
      </c>
      <c r="O345" s="1674">
        <f t="shared" si="371"/>
      </c>
      <c r="P345" s="1675">
        <v>0.0064</v>
      </c>
      <c r="Q345" s="1674">
        <v>32</v>
      </c>
      <c r="R345" s="1672">
        <f t="shared" si="53"/>
      </c>
      <c r="S345" s="1676">
        <v>29379</v>
      </c>
      <c r="T345" s="1676">
        <v>710</v>
      </c>
      <c r="U345" s="1676">
        <v>66</v>
      </c>
      <c r="V345" s="1676">
        <v>752</v>
      </c>
      <c r="W345" s="1676">
        <v>42</v>
      </c>
      <c r="X345" s="1676">
        <v>3</v>
      </c>
      <c r="Y345" s="1676">
        <v>1</v>
      </c>
      <c r="Z345" s="1676">
        <v>12</v>
      </c>
      <c r="AA345" s="1672">
        <f t="shared" si="313"/>
      </c>
      <c r="AB345" s="1677" t="s">
        <v>1320</v>
      </c>
      <c r="AC345" s="1677" t="s">
        <v>1337</v>
      </c>
      <c r="AD345" s="1677">
        <v>11</v>
      </c>
    </row>
    <row r="346">
      <c r="A346" s="1667"/>
      <c r="B346" s="1678" t="s">
        <v>1325</v>
      </c>
      <c r="C346" s="1678"/>
      <c r="D346" s="1679">
        <f>SUM(D342:D345)</f>
      </c>
      <c r="E346" s="1679">
        <f>SUM(E342:E345)</f>
      </c>
      <c r="F346" s="1679">
        <f>SUM(F342:F345)</f>
      </c>
      <c r="G346" s="1681">
        <f t="shared" si="342"/>
      </c>
      <c r="H346" s="1681">
        <f t="shared" si="24"/>
      </c>
      <c r="I346" s="1681">
        <f t="shared" si="82"/>
      </c>
      <c r="J346" s="1681">
        <f t="shared" si="112"/>
      </c>
      <c r="K346" s="1682">
        <f t="shared" si="141"/>
      </c>
      <c r="L346" s="1682">
        <f t="shared" si="170"/>
      </c>
      <c r="M346" s="1682">
        <f t="shared" si="199"/>
      </c>
      <c r="N346" s="1682">
        <f t="shared" si="285"/>
      </c>
      <c r="O346" s="1683">
        <f t="shared" si="371"/>
      </c>
      <c r="P346" s="1682">
        <f>AVERAGE(P342:P345)</f>
      </c>
      <c r="Q346" s="1679">
        <f>AVERAGE(Q342:Q345)</f>
      </c>
      <c r="R346" s="1681">
        <f t="shared" si="53"/>
      </c>
      <c r="S346" s="1684">
        <f>SUM(S342:S345)</f>
      </c>
      <c r="T346" s="1684">
        <f>SUM(T342:T345)</f>
      </c>
      <c r="U346" s="1684">
        <f>SUM(U342:U345)</f>
      </c>
      <c r="V346" s="1684">
        <f>SUM(V342:V345)</f>
      </c>
      <c r="W346" s="1684">
        <f>SUM(W342:W345)</f>
      </c>
      <c r="X346" s="1684">
        <f>SUM(X342:X345)</f>
      </c>
      <c r="Y346" s="1684">
        <f>SUM(Y342:Y345)</f>
      </c>
      <c r="Z346" s="1684">
        <f>SUM(Z342:Z345)</f>
      </c>
      <c r="AA346" s="1685">
        <f t="shared" si="313"/>
      </c>
      <c r="AB346" s="1686"/>
      <c r="AC346" s="1686"/>
      <c r="AD346" s="1684">
        <f>SUM(AD342:AD345)</f>
      </c>
    </row>
    <row r="347">
      <c r="A347" s="1667"/>
      <c r="B347" s="1668" t="s">
        <v>1383</v>
      </c>
      <c r="C347" s="1687" t="s">
        <v>1327</v>
      </c>
      <c r="D347" s="1669">
        <v>2269.17</v>
      </c>
      <c r="E347" s="1670">
        <v>0</v>
      </c>
      <c r="F347" s="1669">
        <f t="shared" ref="F347:F350" si="253">E347*2400</f>
      </c>
      <c r="G347" s="1671">
        <f t="shared" si="342"/>
      </c>
      <c r="H347" s="1671">
        <f t="shared" si="24"/>
      </c>
      <c r="I347" s="1671">
        <f t="shared" si="82"/>
      </c>
      <c r="J347" s="1672">
        <f t="shared" si="112"/>
      </c>
      <c r="K347" s="1673">
        <f t="shared" si="141"/>
      </c>
      <c r="L347" s="1673">
        <f t="shared" si="170"/>
      </c>
      <c r="M347" s="1673">
        <f t="shared" si="199"/>
      </c>
      <c r="N347" s="1673">
        <f t="shared" si="285"/>
      </c>
      <c r="O347" s="1674">
        <f t="shared" si="371"/>
      </c>
      <c r="P347" s="1688">
        <v>0.0085</v>
      </c>
      <c r="Q347" s="1674">
        <v>31</v>
      </c>
      <c r="R347" s="1672">
        <f t="shared" si="53"/>
      </c>
      <c r="S347" s="1676">
        <v>36536</v>
      </c>
      <c r="T347" s="1676">
        <v>1310</v>
      </c>
      <c r="U347" s="1676">
        <v>94</v>
      </c>
      <c r="V347" s="1676">
        <v>1453</v>
      </c>
      <c r="W347" s="1676">
        <v>59</v>
      </c>
      <c r="X347" s="1676">
        <v>3</v>
      </c>
      <c r="Y347" s="1676">
        <v>2</v>
      </c>
      <c r="Z347" s="1676">
        <v>21</v>
      </c>
      <c r="AA347" s="1672">
        <f t="shared" si="313"/>
      </c>
      <c r="AB347" s="1677" t="s">
        <v>1320</v>
      </c>
      <c r="AC347" s="1677" t="s">
        <v>1337</v>
      </c>
      <c r="AD347" s="1677">
        <v>22</v>
      </c>
    </row>
    <row r="348">
      <c r="A348" s="1667"/>
      <c r="B348" s="1668" t="s">
        <v>1383</v>
      </c>
      <c r="C348" s="1687" t="s">
        <v>1328</v>
      </c>
      <c r="D348" s="1669">
        <v>1895.63</v>
      </c>
      <c r="E348" s="1670">
        <v>2</v>
      </c>
      <c r="F348" s="1669">
        <f t="shared" si="253"/>
      </c>
      <c r="G348" s="1689">
        <f t="shared" si="342"/>
      </c>
      <c r="H348" s="1689">
        <f t="shared" si="24"/>
      </c>
      <c r="I348" s="1671">
        <f t="shared" si="82"/>
      </c>
      <c r="J348" s="1690">
        <f t="shared" si="112"/>
      </c>
      <c r="K348" s="1691">
        <f t="shared" si="141"/>
      </c>
      <c r="L348" s="1691">
        <f t="shared" si="170"/>
      </c>
      <c r="M348" s="1691">
        <f t="shared" si="199"/>
      </c>
      <c r="N348" s="1691">
        <f t="shared" si="285"/>
      </c>
      <c r="O348" s="1674">
        <f t="shared" si="371"/>
      </c>
      <c r="P348" s="1688">
        <v>0.0081</v>
      </c>
      <c r="Q348" s="1674">
        <v>33</v>
      </c>
      <c r="R348" s="1690">
        <f t="shared" si="53"/>
      </c>
      <c r="S348" s="1676">
        <v>26820</v>
      </c>
      <c r="T348" s="1676">
        <v>976</v>
      </c>
      <c r="U348" s="1676">
        <v>69</v>
      </c>
      <c r="V348" s="1676">
        <v>1035</v>
      </c>
      <c r="W348" s="1676">
        <v>62</v>
      </c>
      <c r="X348" s="1676">
        <v>11</v>
      </c>
      <c r="Y348" s="1676">
        <v>2</v>
      </c>
      <c r="Z348" s="1676">
        <v>12</v>
      </c>
      <c r="AA348" s="1672">
        <f t="shared" si="313"/>
      </c>
      <c r="AB348" s="1677" t="s">
        <v>1320</v>
      </c>
      <c r="AC348" s="1677" t="s">
        <v>1337</v>
      </c>
      <c r="AD348" s="1677">
        <v>12</v>
      </c>
    </row>
    <row r="349">
      <c r="A349" s="1667"/>
      <c r="B349" s="1668" t="s">
        <v>1383</v>
      </c>
      <c r="C349" s="1687" t="s">
        <v>1329</v>
      </c>
      <c r="D349" s="1669">
        <v>2010.97</v>
      </c>
      <c r="E349" s="1670">
        <v>3</v>
      </c>
      <c r="F349" s="1669">
        <f t="shared" si="253"/>
      </c>
      <c r="G349" s="1689">
        <f t="shared" si="342"/>
      </c>
      <c r="H349" s="1689">
        <f t="shared" si="24"/>
      </c>
      <c r="I349" s="1671">
        <f t="shared" si="82"/>
      </c>
      <c r="J349" s="1690">
        <f t="shared" si="112"/>
      </c>
      <c r="K349" s="1691">
        <f t="shared" si="141"/>
      </c>
      <c r="L349" s="1691">
        <f t="shared" si="170"/>
      </c>
      <c r="M349" s="1691">
        <f t="shared" si="199"/>
      </c>
      <c r="N349" s="1691">
        <f t="shared" si="285"/>
      </c>
      <c r="O349" s="1674">
        <f t="shared" si="371"/>
      </c>
      <c r="P349" s="1688">
        <v>0.0101</v>
      </c>
      <c r="Q349" s="1674">
        <v>35</v>
      </c>
      <c r="R349" s="1690">
        <f t="shared" si="53"/>
      </c>
      <c r="S349" s="1676">
        <v>33056</v>
      </c>
      <c r="T349" s="1676">
        <v>1151</v>
      </c>
      <c r="U349" s="1676">
        <v>86</v>
      </c>
      <c r="V349" s="1676">
        <v>1224</v>
      </c>
      <c r="W349" s="1676">
        <v>84</v>
      </c>
      <c r="X349" s="1676">
        <v>13</v>
      </c>
      <c r="Y349" s="1676">
        <v>1</v>
      </c>
      <c r="Z349" s="1676">
        <v>3</v>
      </c>
      <c r="AA349" s="1672">
        <f t="shared" si="313"/>
      </c>
      <c r="AB349" s="1677" t="s">
        <v>1320</v>
      </c>
      <c r="AC349" s="1677" t="s">
        <v>1321</v>
      </c>
      <c r="AD349" s="1677">
        <v>28</v>
      </c>
    </row>
    <row r="350">
      <c r="A350" s="1667"/>
      <c r="B350" s="1668" t="s">
        <v>1383</v>
      </c>
      <c r="C350" s="1687" t="s">
        <v>1330</v>
      </c>
      <c r="D350" s="1669">
        <v>1745.09</v>
      </c>
      <c r="E350" s="1670">
        <v>4</v>
      </c>
      <c r="F350" s="1669">
        <f t="shared" si="253"/>
      </c>
      <c r="G350" s="1689">
        <f t="shared" si="342"/>
      </c>
      <c r="H350" s="1689">
        <f t="shared" si="24"/>
      </c>
      <c r="I350" s="1671">
        <f t="shared" si="82"/>
      </c>
      <c r="J350" s="1690">
        <f t="shared" si="112"/>
      </c>
      <c r="K350" s="1691">
        <f t="shared" si="141"/>
      </c>
      <c r="L350" s="1691">
        <f t="shared" si="170"/>
      </c>
      <c r="M350" s="1691">
        <f t="shared" si="199"/>
      </c>
      <c r="N350" s="1691">
        <f t="shared" si="285"/>
      </c>
      <c r="O350" s="1674">
        <f t="shared" si="371"/>
      </c>
      <c r="P350" s="1688">
        <v>0.0124</v>
      </c>
      <c r="Q350" s="1674">
        <v>34</v>
      </c>
      <c r="R350" s="1690">
        <f t="shared" si="53"/>
      </c>
      <c r="S350" s="1676">
        <v>31083</v>
      </c>
      <c r="T350" s="1676">
        <v>939</v>
      </c>
      <c r="U350" s="1676">
        <v>84</v>
      </c>
      <c r="V350" s="1676">
        <v>960</v>
      </c>
      <c r="W350" s="1676">
        <v>94</v>
      </c>
      <c r="X350" s="1676">
        <v>3</v>
      </c>
      <c r="Y350" s="1676">
        <v>0</v>
      </c>
      <c r="Z350" s="1676">
        <v>11</v>
      </c>
      <c r="AA350" s="1672">
        <f t="shared" si="313"/>
      </c>
      <c r="AB350" s="1677" t="s">
        <v>1320</v>
      </c>
      <c r="AC350" s="1677" t="s">
        <v>1321</v>
      </c>
      <c r="AD350" s="1677">
        <v>27</v>
      </c>
    </row>
    <row r="351">
      <c r="A351" s="1667"/>
      <c r="B351" s="1678" t="s">
        <v>1325</v>
      </c>
      <c r="C351" s="1678"/>
      <c r="D351" s="1679">
        <f>SUM(D347:D350)</f>
      </c>
      <c r="E351" s="1679">
        <f>SUM(E347:E350)</f>
      </c>
      <c r="F351" s="1679">
        <f>SUM(F347:F350)</f>
      </c>
      <c r="G351" s="1681">
        <f t="shared" si="342"/>
      </c>
      <c r="H351" s="1681">
        <f t="shared" si="24"/>
      </c>
      <c r="I351" s="1681">
        <f t="shared" si="82"/>
      </c>
      <c r="J351" s="1681">
        <f t="shared" si="112"/>
      </c>
      <c r="K351" s="1682">
        <f t="shared" si="141"/>
      </c>
      <c r="L351" s="1682">
        <f t="shared" si="170"/>
      </c>
      <c r="M351" s="1682">
        <f t="shared" si="199"/>
      </c>
      <c r="N351" s="1682">
        <f t="shared" si="285"/>
      </c>
      <c r="O351" s="1683">
        <f t="shared" si="371"/>
      </c>
      <c r="P351" s="1682">
        <f>AVERAGE(P347:P350)</f>
      </c>
      <c r="Q351" s="1679">
        <f>AVERAGE(Q347:Q350)</f>
      </c>
      <c r="R351" s="1679">
        <f t="shared" si="53"/>
      </c>
      <c r="S351" s="1683">
        <f>SUM(S347:S350)</f>
      </c>
      <c r="T351" s="1683">
        <f>SUM(T347:T350)</f>
      </c>
      <c r="U351" s="1683">
        <f>SUM(U347:U350)</f>
      </c>
      <c r="V351" s="1683">
        <f>SUM(V347:V350)</f>
      </c>
      <c r="W351" s="1683">
        <f>SUM(W347:W350)</f>
      </c>
      <c r="X351" s="1683">
        <f>SUM(X347:X350)</f>
      </c>
      <c r="Y351" s="1683">
        <f>SUM(Y347:Y350)</f>
      </c>
      <c r="Z351" s="1683">
        <f>SUM(Z347:Z350)</f>
      </c>
      <c r="AA351" s="1685">
        <f t="shared" si="313"/>
      </c>
      <c r="AB351" s="1686"/>
      <c r="AC351" s="1686"/>
      <c r="AD351" s="1692">
        <f>SUM(AD347:AD350)</f>
      </c>
    </row>
    <row r="352">
      <c r="A352" s="1667"/>
      <c r="B352" s="1693" t="s">
        <v>1331</v>
      </c>
      <c r="C352" s="1693"/>
      <c r="D352" s="1694">
        <f>D351+D346</f>
      </c>
      <c r="E352" s="1694">
        <f>E351+E346</f>
      </c>
      <c r="F352" s="1694">
        <f>F351+F346</f>
      </c>
      <c r="G352" s="1695">
        <f t="shared" si="342"/>
      </c>
      <c r="H352" s="1695">
        <f t="shared" si="24"/>
      </c>
      <c r="I352" s="1695">
        <f t="shared" si="82"/>
      </c>
      <c r="J352" s="1695">
        <f t="shared" si="112"/>
      </c>
      <c r="K352" s="1696">
        <f t="shared" si="141"/>
      </c>
      <c r="L352" s="1696">
        <f t="shared" si="170"/>
      </c>
      <c r="M352" s="1696">
        <f t="shared" si="199"/>
      </c>
      <c r="N352" s="1696">
        <f t="shared" si="285"/>
      </c>
      <c r="O352" s="1697">
        <f t="shared" si="371"/>
      </c>
      <c r="P352" s="1711">
        <f>(P351+P346)/2</f>
      </c>
      <c r="Q352" s="1698">
        <f>(Q351+Q346)/2</f>
      </c>
      <c r="R352" s="1694">
        <f>(R351+R345)/2</f>
      </c>
      <c r="S352" s="1697">
        <f>S351+S346</f>
      </c>
      <c r="T352" s="1697">
        <f>T351+T346</f>
      </c>
      <c r="U352" s="1697">
        <f>U351+U346</f>
      </c>
      <c r="V352" s="1697">
        <f>V351+V346</f>
      </c>
      <c r="W352" s="1697">
        <f>W351+W346</f>
      </c>
      <c r="X352" s="1697">
        <f>X351+X346</f>
      </c>
      <c r="Y352" s="1697">
        <f>Y351+Y346</f>
      </c>
      <c r="Z352" s="1697">
        <f>Z351+Z346</f>
      </c>
      <c r="AA352" s="1699">
        <f t="shared" si="313"/>
      </c>
      <c r="AB352" s="1700"/>
      <c r="AC352" s="1700"/>
      <c r="AD352" s="1702">
        <f>AD351+AD346</f>
      </c>
    </row>
    <row r="353">
      <c r="A353" s="1656" t="s">
        <v>1284</v>
      </c>
      <c r="B353" s="1656" t="s">
        <v>1285</v>
      </c>
      <c r="C353" s="1656"/>
      <c r="D353" s="1657" t="s">
        <v>1286</v>
      </c>
      <c r="E353" s="1657"/>
      <c r="F353" s="1657"/>
      <c r="G353" s="1657"/>
      <c r="H353" s="1657"/>
      <c r="I353" s="1657"/>
      <c r="J353" s="1658" t="s">
        <v>1287</v>
      </c>
      <c r="K353" s="1658"/>
      <c r="L353" s="1658"/>
      <c r="M353" s="1658"/>
      <c r="N353" s="1658"/>
      <c r="O353" s="1658"/>
      <c r="P353" s="1658"/>
      <c r="Q353" s="1658"/>
      <c r="R353" s="1658"/>
      <c r="S353" s="1658"/>
      <c r="T353" s="1658"/>
      <c r="U353" s="1658"/>
      <c r="V353" s="1658"/>
      <c r="W353" s="1658"/>
      <c r="X353" s="1658"/>
      <c r="Y353" s="1658"/>
      <c r="Z353" s="1658"/>
      <c r="AA353" s="1658"/>
      <c r="AB353" s="1658"/>
      <c r="AC353" s="1658"/>
      <c r="AD353" s="1659"/>
    </row>
    <row r="354">
      <c r="A354" s="1656"/>
      <c r="B354" s="1656" t="s">
        <v>1288</v>
      </c>
      <c r="C354" s="1656" t="s">
        <v>1289</v>
      </c>
      <c r="D354" s="1657" t="s">
        <v>1290</v>
      </c>
      <c r="E354" s="1660" t="s">
        <v>1291</v>
      </c>
      <c r="F354" s="1661" t="s">
        <v>1292</v>
      </c>
      <c r="G354" s="1662" t="s">
        <v>1293</v>
      </c>
      <c r="H354" s="1662" t="s">
        <v>1294</v>
      </c>
      <c r="I354" s="1662" t="s">
        <v>1295</v>
      </c>
      <c r="J354" s="1658" t="s">
        <v>1296</v>
      </c>
      <c r="K354" s="1663" t="s">
        <v>1297</v>
      </c>
      <c r="L354" s="1663" t="s">
        <v>1298</v>
      </c>
      <c r="M354" s="1663" t="s">
        <v>1299</v>
      </c>
      <c r="N354" s="1663" t="s">
        <v>1300</v>
      </c>
      <c r="O354" s="1664" t="s">
        <v>1301</v>
      </c>
      <c r="P354" s="1663" t="s">
        <v>1302</v>
      </c>
      <c r="Q354" s="1664" t="s">
        <v>1303</v>
      </c>
      <c r="R354" s="1658" t="s">
        <v>1304</v>
      </c>
      <c r="S354" s="1664" t="s">
        <v>1305</v>
      </c>
      <c r="T354" s="1664" t="s">
        <v>1306</v>
      </c>
      <c r="U354" s="1664" t="s">
        <v>1307</v>
      </c>
      <c r="V354" s="1664" t="s">
        <v>1308</v>
      </c>
      <c r="W354" s="1664" t="s">
        <v>1309</v>
      </c>
      <c r="X354" s="1664" t="s">
        <v>1310</v>
      </c>
      <c r="Y354" s="1664" t="s">
        <v>1311</v>
      </c>
      <c r="Z354" s="1664" t="s">
        <v>1312</v>
      </c>
      <c r="AA354" s="1665" t="s">
        <v>1313</v>
      </c>
      <c r="AB354" s="1659" t="s">
        <v>1314</v>
      </c>
      <c r="AC354" s="1659" t="s">
        <v>1315</v>
      </c>
      <c r="AD354" s="1666" t="s">
        <v>1316</v>
      </c>
    </row>
    <row r="355">
      <c r="A355" s="1667" t="s">
        <v>1384</v>
      </c>
      <c r="B355" s="1668" t="s">
        <v>1326</v>
      </c>
      <c r="C355" s="1668" t="s">
        <v>1319</v>
      </c>
      <c r="D355" s="1669">
        <v>2005.84</v>
      </c>
      <c r="E355" s="1670">
        <v>0</v>
      </c>
      <c r="F355" s="1669">
        <f t="shared" ref="F355:F358" si="254">E355*2400</f>
      </c>
      <c r="G355" s="1671">
        <f t="shared" ref="G355:G360" si="343">F355/D355</f>
      </c>
      <c r="H355" s="1671">
        <f t="shared" ref="H355:H360" si="25">D355/E355</f>
      </c>
      <c r="I355" s="1671">
        <f t="shared" ref="I355:I360" si="83">F355/E355</f>
      </c>
      <c r="J355" s="1672">
        <f t="shared" ref="J355:J360" si="113">D355/T355</f>
      </c>
      <c r="K355" s="1673">
        <f t="shared" ref="K355:K360" si="142">O355/S355*1</f>
      </c>
      <c r="L355" s="1673">
        <f t="shared" ref="L355:L360" si="171">T355/S355</f>
      </c>
      <c r="M355" s="1673">
        <f t="shared" ref="M355:M360" si="200">V355/S355</f>
      </c>
      <c r="N355" s="1673">
        <f t="shared" ref="N355:N360" si="286">W355/V355</f>
      </c>
      <c r="O355" s="1674">
        <f t="shared" ref="O355:O360" si="372">U355/P355</f>
      </c>
      <c r="P355" s="1675">
        <v>0.0111</v>
      </c>
      <c r="Q355" s="1674">
        <v>40</v>
      </c>
      <c r="R355" s="1672">
        <f t="shared" ref="R355:R359" si="54">(D355/S355)*1000</f>
      </c>
      <c r="S355" s="1676">
        <v>38152</v>
      </c>
      <c r="T355" s="1676">
        <v>780</v>
      </c>
      <c r="U355" s="1676">
        <v>125</v>
      </c>
      <c r="V355" s="1676">
        <v>858</v>
      </c>
      <c r="W355" s="1676">
        <v>65</v>
      </c>
      <c r="X355" s="1676">
        <v>8</v>
      </c>
      <c r="Y355" s="1676">
        <v>3</v>
      </c>
      <c r="Z355" s="1676">
        <v>14</v>
      </c>
      <c r="AA355" s="1672">
        <f t="shared" ref="AA355:AA360" si="314">AD355*1000/D355</f>
      </c>
      <c r="AB355" s="1677" t="s">
        <v>1320</v>
      </c>
      <c r="AC355" s="1677" t="s">
        <v>1380</v>
      </c>
      <c r="AD355" s="1677">
        <v>34</v>
      </c>
    </row>
    <row r="356">
      <c r="A356" s="1667"/>
      <c r="B356" s="1668" t="s">
        <v>1326</v>
      </c>
      <c r="C356" s="1668" t="s">
        <v>1322</v>
      </c>
      <c r="D356" s="1669">
        <v>1994.17</v>
      </c>
      <c r="E356" s="1670">
        <v>2</v>
      </c>
      <c r="F356" s="1669">
        <f t="shared" si="254"/>
      </c>
      <c r="G356" s="1671">
        <f t="shared" si="343"/>
      </c>
      <c r="H356" s="1671">
        <f t="shared" si="25"/>
      </c>
      <c r="I356" s="1671">
        <f t="shared" si="83"/>
      </c>
      <c r="J356" s="1672">
        <f t="shared" si="113"/>
      </c>
      <c r="K356" s="1673">
        <f t="shared" si="142"/>
      </c>
      <c r="L356" s="1673">
        <f t="shared" si="171"/>
      </c>
      <c r="M356" s="1673">
        <f t="shared" si="200"/>
      </c>
      <c r="N356" s="1673">
        <f t="shared" si="286"/>
      </c>
      <c r="O356" s="1674">
        <f t="shared" si="372"/>
      </c>
      <c r="P356" s="1675">
        <v>0.0076</v>
      </c>
      <c r="Q356" s="1674">
        <v>38</v>
      </c>
      <c r="R356" s="1672">
        <f t="shared" si="54"/>
      </c>
      <c r="S356" s="1676">
        <v>27258</v>
      </c>
      <c r="T356" s="1676">
        <v>512</v>
      </c>
      <c r="U356" s="1676">
        <v>65</v>
      </c>
      <c r="V356" s="1676">
        <v>568</v>
      </c>
      <c r="W356" s="1676">
        <v>31</v>
      </c>
      <c r="X356" s="1676">
        <v>3</v>
      </c>
      <c r="Y356" s="1676">
        <v>2</v>
      </c>
      <c r="Z356" s="1676">
        <v>18</v>
      </c>
      <c r="AA356" s="1672">
        <f t="shared" si="314"/>
      </c>
      <c r="AB356" s="1677" t="s">
        <v>1320</v>
      </c>
      <c r="AC356" s="1677" t="s">
        <v>1380</v>
      </c>
      <c r="AD356" s="1677">
        <v>16</v>
      </c>
    </row>
    <row r="357">
      <c r="A357" s="1667"/>
      <c r="B357" s="1668" t="s">
        <v>1326</v>
      </c>
      <c r="C357" s="1668" t="s">
        <v>1323</v>
      </c>
      <c r="D357" s="1669">
        <v>1645.53</v>
      </c>
      <c r="E357" s="1670">
        <v>0</v>
      </c>
      <c r="F357" s="1669">
        <f t="shared" si="254"/>
      </c>
      <c r="G357" s="1671">
        <f t="shared" si="343"/>
      </c>
      <c r="H357" s="1671">
        <f t="shared" si="25"/>
      </c>
      <c r="I357" s="1671">
        <f t="shared" si="83"/>
      </c>
      <c r="J357" s="1672">
        <f t="shared" si="113"/>
      </c>
      <c r="K357" s="1673">
        <f t="shared" si="142"/>
      </c>
      <c r="L357" s="1673">
        <f t="shared" si="171"/>
      </c>
      <c r="M357" s="1673">
        <f t="shared" si="200"/>
      </c>
      <c r="N357" s="1673">
        <f t="shared" si="286"/>
      </c>
      <c r="O357" s="1674">
        <f t="shared" si="372"/>
      </c>
      <c r="P357" s="1675">
        <v>0.0099</v>
      </c>
      <c r="Q357" s="1674">
        <v>36</v>
      </c>
      <c r="R357" s="1672">
        <f t="shared" si="54"/>
      </c>
      <c r="S357" s="1676">
        <v>23548</v>
      </c>
      <c r="T357" s="1676">
        <v>534</v>
      </c>
      <c r="U357" s="1676">
        <v>69</v>
      </c>
      <c r="V357" s="1676">
        <v>564</v>
      </c>
      <c r="W357" s="1676">
        <v>29</v>
      </c>
      <c r="X357" s="1676">
        <v>2</v>
      </c>
      <c r="Y357" s="1676">
        <v>0</v>
      </c>
      <c r="Z357" s="1676">
        <v>9</v>
      </c>
      <c r="AA357" s="1672">
        <f t="shared" si="314"/>
      </c>
      <c r="AB357" s="1677" t="s">
        <v>1320</v>
      </c>
      <c r="AC357" s="1677" t="s">
        <v>1380</v>
      </c>
      <c r="AD357" s="1677">
        <v>16</v>
      </c>
    </row>
    <row r="358">
      <c r="A358" s="1667"/>
      <c r="B358" s="1668" t="s">
        <v>1326</v>
      </c>
      <c r="C358" s="1668" t="s">
        <v>1324</v>
      </c>
      <c r="D358" s="1669">
        <v>2053.28</v>
      </c>
      <c r="E358" s="1670">
        <v>3</v>
      </c>
      <c r="F358" s="1669">
        <f t="shared" si="254"/>
      </c>
      <c r="G358" s="1671">
        <f t="shared" si="343"/>
      </c>
      <c r="H358" s="1671">
        <f t="shared" si="25"/>
      </c>
      <c r="I358" s="1671">
        <f t="shared" si="83"/>
      </c>
      <c r="J358" s="1672">
        <f t="shared" si="113"/>
      </c>
      <c r="K358" s="1673">
        <f t="shared" si="142"/>
      </c>
      <c r="L358" s="1673">
        <f t="shared" si="171"/>
      </c>
      <c r="M358" s="1673">
        <f t="shared" si="200"/>
      </c>
      <c r="N358" s="1673">
        <f t="shared" si="286"/>
      </c>
      <c r="O358" s="1674">
        <f t="shared" si="372"/>
      </c>
      <c r="P358" s="1675">
        <v>0.0146</v>
      </c>
      <c r="Q358" s="1674">
        <v>33</v>
      </c>
      <c r="R358" s="1672">
        <f t="shared" si="54"/>
      </c>
      <c r="S358" s="1676">
        <v>24751</v>
      </c>
      <c r="T358" s="1676">
        <v>850</v>
      </c>
      <c r="U358" s="1676">
        <v>86</v>
      </c>
      <c r="V358" s="1676">
        <v>871</v>
      </c>
      <c r="W358" s="1676">
        <v>62</v>
      </c>
      <c r="X358" s="1676">
        <v>9</v>
      </c>
      <c r="Y358" s="1676">
        <v>0</v>
      </c>
      <c r="Z358" s="1676">
        <v>11</v>
      </c>
      <c r="AA358" s="1672">
        <f t="shared" si="314"/>
      </c>
      <c r="AB358" s="1677" t="s">
        <v>1320</v>
      </c>
      <c r="AC358" s="1677" t="s">
        <v>1380</v>
      </c>
      <c r="AD358" s="1677">
        <v>22</v>
      </c>
    </row>
    <row r="359">
      <c r="A359" s="1667"/>
      <c r="B359" s="1678" t="s">
        <v>1325</v>
      </c>
      <c r="C359" s="1678"/>
      <c r="D359" s="1679">
        <f>SUM(D355:D358)</f>
      </c>
      <c r="E359" s="1679">
        <f>SUM(E355:E358)</f>
      </c>
      <c r="F359" s="1679">
        <f>SUM(F355:F358)</f>
      </c>
      <c r="G359" s="1681">
        <f t="shared" si="343"/>
      </c>
      <c r="H359" s="1681">
        <f t="shared" si="25"/>
      </c>
      <c r="I359" s="1681">
        <f t="shared" si="83"/>
      </c>
      <c r="J359" s="1681">
        <f t="shared" si="113"/>
      </c>
      <c r="K359" s="1682">
        <f t="shared" si="142"/>
      </c>
      <c r="L359" s="1682">
        <f t="shared" si="171"/>
      </c>
      <c r="M359" s="1682">
        <f t="shared" si="200"/>
      </c>
      <c r="N359" s="1682">
        <f t="shared" si="286"/>
      </c>
      <c r="O359" s="1683">
        <f t="shared" si="372"/>
      </c>
      <c r="P359" s="1682">
        <f>AVERAGE(P355:P358)</f>
      </c>
      <c r="Q359" s="1679">
        <f>AVERAGE(Q355:Q358)</f>
      </c>
      <c r="R359" s="1681">
        <f t="shared" si="54"/>
      </c>
      <c r="S359" s="1684">
        <f>SUM(S355:S358)</f>
      </c>
      <c r="T359" s="1684">
        <f>SUM(T355:T358)</f>
      </c>
      <c r="U359" s="1684">
        <f>SUM(U355:U358)</f>
      </c>
      <c r="V359" s="1684">
        <f>SUM(V355:V358)</f>
      </c>
      <c r="W359" s="1684">
        <f>SUM(W355:W358)</f>
      </c>
      <c r="X359" s="1684">
        <f>SUM(X355:X358)</f>
      </c>
      <c r="Y359" s="1684">
        <f>SUM(Y355:Y358)</f>
      </c>
      <c r="Z359" s="1684">
        <f>SUM(Z355:Z358)</f>
      </c>
      <c r="AA359" s="1685">
        <f t="shared" si="314"/>
      </c>
      <c r="AB359" s="1686"/>
      <c r="AC359" s="1686"/>
      <c r="AD359" s="1684">
        <f>SUM(AD355:AD358)</f>
      </c>
    </row>
    <row r="360">
      <c r="A360" s="1667"/>
      <c r="B360" s="1693" t="s">
        <v>1331</v>
      </c>
      <c r="C360" s="1693"/>
      <c r="D360" s="1694">
        <f>D359</f>
      </c>
      <c r="E360" s="1694">
        <f>E359</f>
      </c>
      <c r="F360" s="1694">
        <f>F359</f>
      </c>
      <c r="G360" s="1695">
        <f t="shared" si="343"/>
      </c>
      <c r="H360" s="1695">
        <f t="shared" si="25"/>
      </c>
      <c r="I360" s="1695">
        <f t="shared" si="83"/>
      </c>
      <c r="J360" s="1695">
        <f t="shared" si="113"/>
      </c>
      <c r="K360" s="1696">
        <f t="shared" si="142"/>
      </c>
      <c r="L360" s="1696">
        <f t="shared" si="171"/>
      </c>
      <c r="M360" s="1696">
        <f t="shared" si="200"/>
      </c>
      <c r="N360" s="1696">
        <f t="shared" si="286"/>
      </c>
      <c r="O360" s="1697">
        <f t="shared" si="372"/>
      </c>
      <c r="P360" s="1711">
        <f>P359</f>
      </c>
      <c r="Q360" s="1712">
        <f>Q359</f>
      </c>
      <c r="R360" s="1694">
        <f>R359</f>
      </c>
      <c r="S360" s="1697">
        <f>S359</f>
      </c>
      <c r="T360" s="1697">
        <f>T359</f>
      </c>
      <c r="U360" s="1697">
        <f>U359</f>
      </c>
      <c r="V360" s="1697">
        <f>V359</f>
      </c>
      <c r="W360" s="1697">
        <f>W359</f>
      </c>
      <c r="X360" s="1697">
        <f>X359</f>
      </c>
      <c r="Y360" s="1697">
        <f>Y359</f>
      </c>
      <c r="Z360" s="1697">
        <f>Z359</f>
      </c>
      <c r="AA360" s="1699">
        <f t="shared" si="314"/>
      </c>
      <c r="AB360" s="1700"/>
      <c r="AC360" s="1700"/>
      <c r="AD360" s="1702">
        <f>AD359</f>
      </c>
    </row>
    <row r="361">
      <c r="A361" s="1656" t="s">
        <v>1284</v>
      </c>
      <c r="B361" s="1656" t="s">
        <v>1285</v>
      </c>
      <c r="C361" s="1656"/>
      <c r="D361" s="1657" t="s">
        <v>1286</v>
      </c>
      <c r="E361" s="1657"/>
      <c r="F361" s="1657"/>
      <c r="G361" s="1657"/>
      <c r="H361" s="1657"/>
      <c r="I361" s="1657"/>
      <c r="J361" s="1658" t="s">
        <v>1287</v>
      </c>
      <c r="K361" s="1658"/>
      <c r="L361" s="1658"/>
      <c r="M361" s="1658"/>
      <c r="N361" s="1658"/>
      <c r="O361" s="1658"/>
      <c r="P361" s="1658"/>
      <c r="Q361" s="1658"/>
      <c r="R361" s="1658"/>
      <c r="S361" s="1658"/>
      <c r="T361" s="1658"/>
      <c r="U361" s="1658"/>
      <c r="V361" s="1658"/>
      <c r="W361" s="1658"/>
      <c r="X361" s="1658"/>
      <c r="Y361" s="1658"/>
      <c r="Z361" s="1658"/>
      <c r="AA361" s="1658"/>
      <c r="AB361" s="1658"/>
      <c r="AC361" s="1658"/>
      <c r="AD361" s="1659"/>
    </row>
    <row r="362">
      <c r="A362" s="1656"/>
      <c r="B362" s="1656" t="s">
        <v>1288</v>
      </c>
      <c r="C362" s="1656" t="s">
        <v>1289</v>
      </c>
      <c r="D362" s="1657" t="s">
        <v>1290</v>
      </c>
      <c r="E362" s="1660" t="s">
        <v>1291</v>
      </c>
      <c r="F362" s="1661" t="s">
        <v>1292</v>
      </c>
      <c r="G362" s="1662" t="s">
        <v>1293</v>
      </c>
      <c r="H362" s="1662" t="s">
        <v>1294</v>
      </c>
      <c r="I362" s="1662" t="s">
        <v>1295</v>
      </c>
      <c r="J362" s="1658" t="s">
        <v>1296</v>
      </c>
      <c r="K362" s="1663" t="s">
        <v>1297</v>
      </c>
      <c r="L362" s="1663" t="s">
        <v>1298</v>
      </c>
      <c r="M362" s="1663" t="s">
        <v>1299</v>
      </c>
      <c r="N362" s="1663" t="s">
        <v>1300</v>
      </c>
      <c r="O362" s="1664" t="s">
        <v>1301</v>
      </c>
      <c r="P362" s="1663" t="s">
        <v>1302</v>
      </c>
      <c r="Q362" s="1664" t="s">
        <v>1303</v>
      </c>
      <c r="R362" s="1658" t="s">
        <v>1304</v>
      </c>
      <c r="S362" s="1664" t="s">
        <v>1305</v>
      </c>
      <c r="T362" s="1664" t="s">
        <v>1306</v>
      </c>
      <c r="U362" s="1664" t="s">
        <v>1307</v>
      </c>
      <c r="V362" s="1664" t="s">
        <v>1308</v>
      </c>
      <c r="W362" s="1664" t="s">
        <v>1309</v>
      </c>
      <c r="X362" s="1664" t="s">
        <v>1310</v>
      </c>
      <c r="Y362" s="1664" t="s">
        <v>1311</v>
      </c>
      <c r="Z362" s="1664" t="s">
        <v>1312</v>
      </c>
      <c r="AA362" s="1665" t="s">
        <v>1313</v>
      </c>
      <c r="AB362" s="1659" t="s">
        <v>1314</v>
      </c>
      <c r="AC362" s="1659" t="s">
        <v>1315</v>
      </c>
      <c r="AD362" s="1666" t="s">
        <v>1316</v>
      </c>
    </row>
    <row r="363">
      <c r="A363" s="1667" t="s">
        <v>1385</v>
      </c>
      <c r="B363" s="1668" t="s">
        <v>1326</v>
      </c>
      <c r="C363" s="1668" t="s">
        <v>1319</v>
      </c>
      <c r="D363" s="1669">
        <v>1970.54</v>
      </c>
      <c r="E363" s="1670">
        <v>1</v>
      </c>
      <c r="F363" s="1669">
        <f t="shared" ref="F363:F365" si="255">E363*2400</f>
      </c>
      <c r="G363" s="1671">
        <f t="shared" ref="G363:G373" si="344">F363/D363</f>
      </c>
      <c r="H363" s="1671">
        <f t="shared" ref="H363:H373" si="26">D363/E363</f>
      </c>
      <c r="I363" s="1671">
        <f t="shared" ref="I363:I373" si="84">F363/E363</f>
      </c>
      <c r="J363" s="1672">
        <f t="shared" ref="J363:J373" si="114">D363/T363</f>
      </c>
      <c r="K363" s="1673">
        <f t="shared" ref="K363:K373" si="143">O363/S363*1</f>
      </c>
      <c r="L363" s="1673">
        <f t="shared" ref="L363:L373" si="172">T363/S363</f>
      </c>
      <c r="M363" s="1673">
        <f t="shared" ref="M363:M373" si="201">V363/S363</f>
      </c>
      <c r="N363" s="1673">
        <f t="shared" ref="N363:N373" si="287">W363/V363</f>
      </c>
      <c r="O363" s="1674">
        <f t="shared" ref="O363:O373" si="373">U363/P363</f>
      </c>
      <c r="P363" s="1675">
        <v>0.0138</v>
      </c>
      <c r="Q363" s="1674">
        <v>29</v>
      </c>
      <c r="R363" s="1672">
        <f t="shared" ref="R363:R372" si="55">(D363/S363)*1000</f>
      </c>
      <c r="S363" s="1676">
        <v>28395</v>
      </c>
      <c r="T363" s="1676">
        <v>624</v>
      </c>
      <c r="U363" s="1676">
        <v>97</v>
      </c>
      <c r="V363" s="1676">
        <v>679</v>
      </c>
      <c r="W363" s="1676">
        <v>30</v>
      </c>
      <c r="X363" s="1676">
        <v>4</v>
      </c>
      <c r="Y363" s="1676">
        <v>0</v>
      </c>
      <c r="Z363" s="1676">
        <v>16</v>
      </c>
      <c r="AA363" s="1672">
        <f t="shared" ref="AA363:AA373" si="315">AD363*1000/D363</f>
      </c>
      <c r="AB363" s="1677" t="s">
        <v>1320</v>
      </c>
      <c r="AC363" s="1677" t="s">
        <v>1380</v>
      </c>
      <c r="AD363" s="1677">
        <v>27</v>
      </c>
    </row>
    <row r="364">
      <c r="A364" s="1667"/>
      <c r="B364" s="1668" t="s">
        <v>1326</v>
      </c>
      <c r="C364" s="1668" t="s">
        <v>1322</v>
      </c>
      <c r="D364" s="1669">
        <v>1827.77</v>
      </c>
      <c r="E364" s="1670">
        <v>1</v>
      </c>
      <c r="F364" s="1669">
        <f t="shared" si="255"/>
      </c>
      <c r="G364" s="1671">
        <f t="shared" si="344"/>
      </c>
      <c r="H364" s="1671">
        <f t="shared" si="26"/>
      </c>
      <c r="I364" s="1671">
        <f t="shared" si="84"/>
      </c>
      <c r="J364" s="1672">
        <f t="shared" si="114"/>
      </c>
      <c r="K364" s="1673">
        <f t="shared" si="143"/>
      </c>
      <c r="L364" s="1673">
        <f t="shared" si="172"/>
      </c>
      <c r="M364" s="1673">
        <f t="shared" si="201"/>
      </c>
      <c r="N364" s="1673">
        <f t="shared" si="287"/>
      </c>
      <c r="O364" s="1674">
        <f t="shared" si="373"/>
      </c>
      <c r="P364" s="1675">
        <v>0.0128</v>
      </c>
      <c r="Q364" s="1674">
        <v>31</v>
      </c>
      <c r="R364" s="1672">
        <f t="shared" si="55"/>
      </c>
      <c r="S364" s="1676">
        <v>21869</v>
      </c>
      <c r="T364" s="1676">
        <v>602</v>
      </c>
      <c r="U364" s="1676">
        <v>70</v>
      </c>
      <c r="V364" s="1676">
        <v>671</v>
      </c>
      <c r="W364" s="1676">
        <v>62</v>
      </c>
      <c r="X364" s="1676">
        <v>8</v>
      </c>
      <c r="Y364" s="1676">
        <v>1</v>
      </c>
      <c r="Z364" s="1676">
        <v>15</v>
      </c>
      <c r="AA364" s="1672">
        <f t="shared" si="315"/>
      </c>
      <c r="AB364" s="1677" t="s">
        <v>1320</v>
      </c>
      <c r="AC364" s="1677" t="s">
        <v>1380</v>
      </c>
      <c r="AD364" s="1677">
        <v>30</v>
      </c>
    </row>
    <row r="365">
      <c r="A365" s="1667"/>
      <c r="B365" s="1668" t="s">
        <v>1326</v>
      </c>
      <c r="C365" s="1668" t="s">
        <v>1323</v>
      </c>
      <c r="D365" s="1669">
        <v>1550.78</v>
      </c>
      <c r="E365" s="1670">
        <v>0</v>
      </c>
      <c r="F365" s="1669">
        <f t="shared" si="255"/>
      </c>
      <c r="G365" s="1671">
        <f t="shared" si="344"/>
      </c>
      <c r="H365" s="1671">
        <f t="shared" si="26"/>
      </c>
      <c r="I365" s="1671">
        <f t="shared" si="84"/>
      </c>
      <c r="J365" s="1672">
        <f t="shared" si="114"/>
      </c>
      <c r="K365" s="1673">
        <f t="shared" si="143"/>
      </c>
      <c r="L365" s="1673">
        <f t="shared" si="172"/>
      </c>
      <c r="M365" s="1673">
        <f t="shared" si="201"/>
      </c>
      <c r="N365" s="1673">
        <f t="shared" si="287"/>
      </c>
      <c r="O365" s="1674">
        <f t="shared" si="373"/>
      </c>
      <c r="P365" s="1675">
        <v>0.0151</v>
      </c>
      <c r="Q365" s="1674">
        <v>36</v>
      </c>
      <c r="R365" s="1672">
        <f t="shared" si="55"/>
      </c>
      <c r="S365" s="1676">
        <v>19943</v>
      </c>
      <c r="T365" s="1676">
        <v>550</v>
      </c>
      <c r="U365" s="1676">
        <v>53</v>
      </c>
      <c r="V365" s="1676">
        <v>591</v>
      </c>
      <c r="W365" s="1676">
        <v>13</v>
      </c>
      <c r="X365" s="1676">
        <v>1</v>
      </c>
      <c r="Y365" s="1676">
        <v>0</v>
      </c>
      <c r="Z365" s="1676">
        <v>11</v>
      </c>
      <c r="AA365" s="1672">
        <f t="shared" si="315"/>
      </c>
      <c r="AB365" s="1677" t="s">
        <v>1320</v>
      </c>
      <c r="AC365" s="1677" t="s">
        <v>1380</v>
      </c>
      <c r="AD365" s="1677">
        <v>12</v>
      </c>
    </row>
    <row r="366">
      <c r="A366" s="1667"/>
      <c r="B366" s="1678" t="s">
        <v>1325</v>
      </c>
      <c r="C366" s="1678"/>
      <c r="D366" s="1679">
        <f>SUM(D363:D365)</f>
      </c>
      <c r="E366" s="1679">
        <f>SUM(E363:E365)</f>
      </c>
      <c r="F366" s="1679">
        <f>SUM(F363:F365)</f>
      </c>
      <c r="G366" s="1681">
        <f t="shared" si="344"/>
      </c>
      <c r="H366" s="1681">
        <f t="shared" si="26"/>
      </c>
      <c r="I366" s="1681">
        <f t="shared" si="84"/>
      </c>
      <c r="J366" s="1681">
        <f t="shared" si="114"/>
      </c>
      <c r="K366" s="1682">
        <f t="shared" si="143"/>
      </c>
      <c r="L366" s="1682">
        <f t="shared" si="172"/>
      </c>
      <c r="M366" s="1682">
        <f t="shared" si="201"/>
      </c>
      <c r="N366" s="1682">
        <f t="shared" si="287"/>
      </c>
      <c r="O366" s="1683">
        <f t="shared" si="373"/>
      </c>
      <c r="P366" s="1682">
        <f>AVERAGE(P363:P365)</f>
      </c>
      <c r="Q366" s="1685">
        <f>AVERAGE(Q363:Q365)</f>
      </c>
      <c r="R366" s="1681">
        <f t="shared" si="55"/>
      </c>
      <c r="S366" s="1684">
        <f>SUM(S363:S365)</f>
      </c>
      <c r="T366" s="1684">
        <f>SUM(T363:T365)</f>
      </c>
      <c r="U366" s="1684">
        <f>SUM(U363:U365)</f>
      </c>
      <c r="V366" s="1684">
        <f>SUM(V363:V365)</f>
      </c>
      <c r="W366" s="1684">
        <f>SUM(W363:W365)</f>
      </c>
      <c r="X366" s="1684">
        <f>SUM(X363:X365)</f>
      </c>
      <c r="Y366" s="1684">
        <f>SUM(Y363:Y365)</f>
      </c>
      <c r="Z366" s="1684">
        <f>SUM(Z363:Z365)</f>
      </c>
      <c r="AA366" s="1685">
        <f t="shared" si="315"/>
      </c>
      <c r="AB366" s="1686"/>
      <c r="AC366" s="1686"/>
      <c r="AD366" s="1684">
        <f>SUM(AD363:AD365)</f>
      </c>
    </row>
    <row r="367">
      <c r="A367" s="1667"/>
      <c r="B367" s="1668" t="s">
        <v>1333</v>
      </c>
      <c r="C367" s="1668" t="s">
        <v>1324</v>
      </c>
      <c r="D367" s="1669">
        <v>835.76</v>
      </c>
      <c r="E367" s="1670">
        <v>0</v>
      </c>
      <c r="F367" s="1669">
        <f t="shared" ref="F367:F371" si="256">E367*2400</f>
      </c>
      <c r="G367" s="1671">
        <f t="shared" si="344"/>
      </c>
      <c r="H367" s="1671">
        <f t="shared" si="26"/>
      </c>
      <c r="I367" s="1671">
        <f t="shared" si="84"/>
      </c>
      <c r="J367" s="1672">
        <f t="shared" si="114"/>
      </c>
      <c r="K367" s="1673">
        <f t="shared" si="143"/>
      </c>
      <c r="L367" s="1673">
        <f t="shared" si="172"/>
      </c>
      <c r="M367" s="1673">
        <f t="shared" si="201"/>
      </c>
      <c r="N367" s="1673">
        <f t="shared" si="287"/>
      </c>
      <c r="O367" s="1674">
        <f t="shared" si="373"/>
      </c>
      <c r="P367" s="1688">
        <v>0.0219</v>
      </c>
      <c r="Q367" s="1674">
        <v>80</v>
      </c>
      <c r="R367" s="1672">
        <f t="shared" si="55"/>
      </c>
      <c r="S367" s="1676">
        <v>10429</v>
      </c>
      <c r="T367" s="1676">
        <v>135</v>
      </c>
      <c r="U367" s="1676">
        <v>17</v>
      </c>
      <c r="V367" s="1676">
        <v>118</v>
      </c>
      <c r="W367" s="1676">
        <v>4</v>
      </c>
      <c r="X367" s="1676">
        <v>1</v>
      </c>
      <c r="Y367" s="1676">
        <v>0</v>
      </c>
      <c r="Z367" s="1676">
        <v>7</v>
      </c>
      <c r="AA367" s="1672">
        <f t="shared" si="315"/>
      </c>
      <c r="AB367" s="1677" t="s">
        <v>1320</v>
      </c>
      <c r="AC367" s="1677" t="s">
        <v>1386</v>
      </c>
      <c r="AD367" s="1677">
        <v>7</v>
      </c>
    </row>
    <row r="368">
      <c r="A368" s="1667"/>
      <c r="B368" s="1668" t="s">
        <v>1333</v>
      </c>
      <c r="C368" s="1687" t="s">
        <v>1327</v>
      </c>
      <c r="D368" s="1669">
        <v>1506.65</v>
      </c>
      <c r="E368" s="1670">
        <v>4</v>
      </c>
      <c r="F368" s="1669">
        <f t="shared" si="256"/>
      </c>
      <c r="G368" s="1689">
        <f t="shared" si="344"/>
      </c>
      <c r="H368" s="1689">
        <f t="shared" si="26"/>
      </c>
      <c r="I368" s="1689">
        <f t="shared" si="84"/>
      </c>
      <c r="J368" s="1690">
        <f t="shared" si="114"/>
      </c>
      <c r="K368" s="1691">
        <f t="shared" si="143"/>
      </c>
      <c r="L368" s="1691">
        <f t="shared" si="172"/>
      </c>
      <c r="M368" s="1691">
        <f t="shared" si="201"/>
      </c>
      <c r="N368" s="1691">
        <f t="shared" si="287"/>
      </c>
      <c r="O368" s="1674">
        <f t="shared" si="373"/>
      </c>
      <c r="P368" s="1688">
        <v>0.0197</v>
      </c>
      <c r="Q368" s="1676">
        <v>35</v>
      </c>
      <c r="R368" s="1690">
        <f t="shared" si="55"/>
      </c>
      <c r="S368" s="1676">
        <v>23492</v>
      </c>
      <c r="T368" s="1676">
        <v>731</v>
      </c>
      <c r="U368" s="1676">
        <v>49</v>
      </c>
      <c r="V368" s="1676">
        <v>781</v>
      </c>
      <c r="W368" s="1676">
        <v>51</v>
      </c>
      <c r="X368" s="1676">
        <v>1</v>
      </c>
      <c r="Y368" s="1676">
        <v>2</v>
      </c>
      <c r="Z368" s="1676">
        <v>11</v>
      </c>
      <c r="AA368" s="1672">
        <f t="shared" si="315"/>
      </c>
      <c r="AB368" s="1677" t="s">
        <v>1320</v>
      </c>
      <c r="AC368" s="1677" t="s">
        <v>1386</v>
      </c>
      <c r="AD368" s="1677">
        <v>16</v>
      </c>
    </row>
    <row r="369">
      <c r="A369" s="1667"/>
      <c r="B369" s="1668" t="s">
        <v>1333</v>
      </c>
      <c r="C369" s="1687" t="s">
        <v>1328</v>
      </c>
      <c r="D369" s="1669">
        <v>1956.02</v>
      </c>
      <c r="E369" s="1670">
        <v>1</v>
      </c>
      <c r="F369" s="1669">
        <f t="shared" si="256"/>
      </c>
      <c r="G369" s="1689">
        <f t="shared" si="344"/>
      </c>
      <c r="H369" s="1689">
        <f t="shared" si="26"/>
      </c>
      <c r="I369" s="1689">
        <f t="shared" si="84"/>
      </c>
      <c r="J369" s="1690">
        <f t="shared" si="114"/>
      </c>
      <c r="K369" s="1691">
        <f t="shared" si="143"/>
      </c>
      <c r="L369" s="1691">
        <f t="shared" si="172"/>
      </c>
      <c r="M369" s="1691">
        <f t="shared" si="201"/>
      </c>
      <c r="N369" s="1691">
        <f t="shared" si="287"/>
      </c>
      <c r="O369" s="1674">
        <f t="shared" si="373"/>
      </c>
      <c r="P369" s="1688">
        <v>0.0167</v>
      </c>
      <c r="Q369" s="1676">
        <v>36</v>
      </c>
      <c r="R369" s="1690">
        <f t="shared" si="55"/>
      </c>
      <c r="S369" s="1676">
        <v>27944</v>
      </c>
      <c r="T369" s="1676">
        <v>1036</v>
      </c>
      <c r="U369" s="1676">
        <v>62</v>
      </c>
      <c r="V369" s="1676">
        <v>1123</v>
      </c>
      <c r="W369" s="1676">
        <v>54</v>
      </c>
      <c r="X369" s="1676">
        <v>3</v>
      </c>
      <c r="Y369" s="1676">
        <v>0</v>
      </c>
      <c r="Z369" s="1676">
        <v>15</v>
      </c>
      <c r="AA369" s="1672">
        <f t="shared" si="315"/>
      </c>
      <c r="AB369" s="1677" t="s">
        <v>1320</v>
      </c>
      <c r="AC369" s="1677" t="s">
        <v>1386</v>
      </c>
      <c r="AD369" s="1677">
        <v>23</v>
      </c>
    </row>
    <row r="370">
      <c r="A370" s="1667"/>
      <c r="B370" s="1668" t="s">
        <v>1333</v>
      </c>
      <c r="C370" s="1687" t="s">
        <v>1329</v>
      </c>
      <c r="D370" s="1669">
        <v>1824.55</v>
      </c>
      <c r="E370" s="1670">
        <v>1</v>
      </c>
      <c r="F370" s="1669">
        <f t="shared" si="256"/>
      </c>
      <c r="G370" s="1689">
        <f t="shared" si="344"/>
      </c>
      <c r="H370" s="1689">
        <f t="shared" si="26"/>
      </c>
      <c r="I370" s="1689">
        <f t="shared" si="84"/>
      </c>
      <c r="J370" s="1690">
        <f t="shared" si="114"/>
      </c>
      <c r="K370" s="1691">
        <f t="shared" si="143"/>
      </c>
      <c r="L370" s="1691">
        <f t="shared" si="172"/>
      </c>
      <c r="M370" s="1691">
        <f t="shared" si="201"/>
      </c>
      <c r="N370" s="1691">
        <f t="shared" si="287"/>
      </c>
      <c r="O370" s="1674">
        <f t="shared" si="373"/>
      </c>
      <c r="P370" s="1688">
        <v>0.0201</v>
      </c>
      <c r="Q370" s="1676">
        <v>37</v>
      </c>
      <c r="R370" s="1690">
        <f t="shared" si="55"/>
      </c>
      <c r="S370" s="1676">
        <v>26315</v>
      </c>
      <c r="T370" s="1676">
        <v>775</v>
      </c>
      <c r="U370" s="1676">
        <v>75</v>
      </c>
      <c r="V370" s="1676">
        <v>833</v>
      </c>
      <c r="W370" s="1676">
        <v>41</v>
      </c>
      <c r="X370" s="1676">
        <v>2</v>
      </c>
      <c r="Y370" s="1676">
        <v>1</v>
      </c>
      <c r="Z370" s="1676">
        <v>9</v>
      </c>
      <c r="AA370" s="1672">
        <f t="shared" si="315"/>
      </c>
      <c r="AB370" s="1677" t="s">
        <v>1320</v>
      </c>
      <c r="AC370" s="1677" t="s">
        <v>1386</v>
      </c>
      <c r="AD370" s="1677">
        <v>13</v>
      </c>
    </row>
    <row r="371">
      <c r="A371" s="1667"/>
      <c r="B371" s="1668" t="s">
        <v>1333</v>
      </c>
      <c r="C371" s="1687" t="s">
        <v>1330</v>
      </c>
      <c r="D371" s="1669">
        <v>1309.75</v>
      </c>
      <c r="E371" s="1670">
        <v>2</v>
      </c>
      <c r="F371" s="1669">
        <f t="shared" si="256"/>
      </c>
      <c r="G371" s="1689">
        <f t="shared" si="344"/>
      </c>
      <c r="H371" s="1689">
        <f t="shared" si="26"/>
      </c>
      <c r="I371" s="1689">
        <f t="shared" si="84"/>
      </c>
      <c r="J371" s="1690">
        <f t="shared" si="114"/>
      </c>
      <c r="K371" s="1691">
        <f t="shared" si="143"/>
      </c>
      <c r="L371" s="1691">
        <f t="shared" si="172"/>
      </c>
      <c r="M371" s="1691">
        <f t="shared" si="201"/>
      </c>
      <c r="N371" s="1691">
        <f t="shared" si="287"/>
      </c>
      <c r="O371" s="1674">
        <f t="shared" si="373"/>
      </c>
      <c r="P371" s="1688">
        <v>0.0294</v>
      </c>
      <c r="Q371" s="1676">
        <v>40</v>
      </c>
      <c r="R371" s="1690">
        <f t="shared" si="55"/>
      </c>
      <c r="S371" s="1676">
        <v>18860</v>
      </c>
      <c r="T371" s="1676">
        <v>460</v>
      </c>
      <c r="U371" s="1676">
        <v>71</v>
      </c>
      <c r="V371" s="1676">
        <v>501</v>
      </c>
      <c r="W371" s="1676">
        <v>33</v>
      </c>
      <c r="X371" s="1676">
        <v>3</v>
      </c>
      <c r="Y371" s="1676">
        <v>1</v>
      </c>
      <c r="Z371" s="1676">
        <v>12</v>
      </c>
      <c r="AA371" s="1672">
        <f t="shared" si="315"/>
      </c>
      <c r="AB371" s="1677" t="s">
        <v>1320</v>
      </c>
      <c r="AC371" s="1677" t="s">
        <v>1386</v>
      </c>
      <c r="AD371" s="1677">
        <v>17</v>
      </c>
    </row>
    <row r="372">
      <c r="A372" s="1667"/>
      <c r="B372" s="1678" t="s">
        <v>1325</v>
      </c>
      <c r="C372" s="1678"/>
      <c r="D372" s="1679">
        <f>SUM(D367:D371)</f>
      </c>
      <c r="E372" s="1679">
        <f>SUM(E367:E371)</f>
      </c>
      <c r="F372" s="1679">
        <f>SUM(F367:F371)</f>
      </c>
      <c r="G372" s="1681">
        <f t="shared" si="344"/>
      </c>
      <c r="H372" s="1681">
        <f t="shared" si="26"/>
      </c>
      <c r="I372" s="1681">
        <f t="shared" si="84"/>
      </c>
      <c r="J372" s="1681">
        <f t="shared" si="114"/>
      </c>
      <c r="K372" s="1682">
        <f t="shared" si="143"/>
      </c>
      <c r="L372" s="1682">
        <f t="shared" si="172"/>
      </c>
      <c r="M372" s="1682">
        <f t="shared" si="201"/>
      </c>
      <c r="N372" s="1682">
        <f t="shared" si="287"/>
      </c>
      <c r="O372" s="1683">
        <f t="shared" si="373"/>
      </c>
      <c r="P372" s="1682">
        <f>AVERAGE(P367:P371)</f>
      </c>
      <c r="Q372" s="1685">
        <f>AVERAGE(Q367:Q371)</f>
      </c>
      <c r="R372" s="1679">
        <f t="shared" si="55"/>
      </c>
      <c r="S372" s="1683">
        <f>SUM(S367:S371)</f>
      </c>
      <c r="T372" s="1683">
        <f>SUM(T367:T371)</f>
      </c>
      <c r="U372" s="1683">
        <f>SUM(U367:U371)</f>
      </c>
      <c r="V372" s="1683">
        <f>SUM(V367:V371)</f>
      </c>
      <c r="W372" s="1683">
        <f>SUM(W367:W371)</f>
      </c>
      <c r="X372" s="1683">
        <f>SUM(X367:X371)</f>
      </c>
      <c r="Y372" s="1683">
        <f>SUM(Y367:Y371)</f>
      </c>
      <c r="Z372" s="1683">
        <f>SUM(Z367:Z371)</f>
      </c>
      <c r="AA372" s="1685">
        <f t="shared" si="315"/>
      </c>
      <c r="AB372" s="1686"/>
      <c r="AC372" s="1686"/>
      <c r="AD372" s="1692">
        <f>SUM(AD367:AD371)</f>
      </c>
    </row>
    <row r="373">
      <c r="A373" s="1667"/>
      <c r="B373" s="1693" t="s">
        <v>1331</v>
      </c>
      <c r="C373" s="1693"/>
      <c r="D373" s="1694">
        <f>D372+D366</f>
      </c>
      <c r="E373" s="1694">
        <f>E372+E366</f>
      </c>
      <c r="F373" s="1694">
        <f>F372+F366</f>
      </c>
      <c r="G373" s="1695">
        <f t="shared" si="344"/>
      </c>
      <c r="H373" s="1695">
        <f t="shared" si="26"/>
      </c>
      <c r="I373" s="1695">
        <f t="shared" si="84"/>
      </c>
      <c r="J373" s="1695">
        <f t="shared" si="114"/>
      </c>
      <c r="K373" s="1696">
        <f t="shared" si="143"/>
      </c>
      <c r="L373" s="1696">
        <f t="shared" si="172"/>
      </c>
      <c r="M373" s="1696">
        <f t="shared" si="201"/>
      </c>
      <c r="N373" s="1696">
        <f t="shared" si="287"/>
      </c>
      <c r="O373" s="1697">
        <f t="shared" si="373"/>
      </c>
      <c r="P373" s="1698">
        <f>(P372+P366)/2</f>
      </c>
      <c r="Q373" s="1698">
        <f>(Q372+Q366)/2</f>
      </c>
      <c r="R373" s="1694">
        <f>(R372+R366)/2</f>
      </c>
      <c r="S373" s="1697">
        <f>S372+S366</f>
      </c>
      <c r="T373" s="1697">
        <f>T372+T366</f>
      </c>
      <c r="U373" s="1697">
        <f>U372+U366</f>
      </c>
      <c r="V373" s="1697">
        <f>V372+V366</f>
      </c>
      <c r="W373" s="1697">
        <f>W372+W366</f>
      </c>
      <c r="X373" s="1697">
        <f>X372+X366</f>
      </c>
      <c r="Y373" s="1697">
        <f>Y372+Y366</f>
      </c>
      <c r="Z373" s="1697">
        <f>Z372+Z366</f>
      </c>
      <c r="AA373" s="1699">
        <f t="shared" si="315"/>
      </c>
      <c r="AB373" s="1700"/>
      <c r="AC373" s="1700"/>
      <c r="AD373" s="1702">
        <f>AD372+AD366</f>
      </c>
    </row>
    <row r="374">
      <c r="A374" s="1656" t="s">
        <v>1284</v>
      </c>
      <c r="B374" s="1656" t="s">
        <v>1285</v>
      </c>
      <c r="C374" s="1656"/>
      <c r="D374" s="1657" t="s">
        <v>1286</v>
      </c>
      <c r="E374" s="1657"/>
      <c r="F374" s="1657"/>
      <c r="G374" s="1657"/>
      <c r="H374" s="1657"/>
      <c r="I374" s="1657"/>
      <c r="J374" s="1658" t="s">
        <v>1287</v>
      </c>
      <c r="K374" s="1658"/>
      <c r="L374" s="1658"/>
      <c r="M374" s="1658"/>
      <c r="N374" s="1658"/>
      <c r="O374" s="1658"/>
      <c r="P374" s="1658"/>
      <c r="Q374" s="1658"/>
      <c r="R374" s="1658"/>
      <c r="S374" s="1658"/>
      <c r="T374" s="1658"/>
      <c r="U374" s="1658"/>
      <c r="V374" s="1658"/>
      <c r="W374" s="1658"/>
      <c r="X374" s="1658"/>
      <c r="Y374" s="1658"/>
      <c r="Z374" s="1658"/>
      <c r="AA374" s="1658"/>
      <c r="AB374" s="1658"/>
      <c r="AC374" s="1658"/>
      <c r="AD374" s="1659"/>
    </row>
    <row r="375">
      <c r="A375" s="1656"/>
      <c r="B375" s="1656" t="s">
        <v>1288</v>
      </c>
      <c r="C375" s="1656" t="s">
        <v>1289</v>
      </c>
      <c r="D375" s="1657" t="s">
        <v>1290</v>
      </c>
      <c r="E375" s="1660" t="s">
        <v>1291</v>
      </c>
      <c r="F375" s="1661" t="s">
        <v>1292</v>
      </c>
      <c r="G375" s="1662" t="s">
        <v>1293</v>
      </c>
      <c r="H375" s="1662" t="s">
        <v>1294</v>
      </c>
      <c r="I375" s="1662" t="s">
        <v>1295</v>
      </c>
      <c r="J375" s="1658" t="s">
        <v>1296</v>
      </c>
      <c r="K375" s="1663" t="s">
        <v>1297</v>
      </c>
      <c r="L375" s="1663" t="s">
        <v>1298</v>
      </c>
      <c r="M375" s="1663" t="s">
        <v>1299</v>
      </c>
      <c r="N375" s="1663" t="s">
        <v>1300</v>
      </c>
      <c r="O375" s="1664" t="s">
        <v>1301</v>
      </c>
      <c r="P375" s="1663" t="s">
        <v>1302</v>
      </c>
      <c r="Q375" s="1664" t="s">
        <v>1303</v>
      </c>
      <c r="R375" s="1658" t="s">
        <v>1304</v>
      </c>
      <c r="S375" s="1664" t="s">
        <v>1305</v>
      </c>
      <c r="T375" s="1664" t="s">
        <v>1306</v>
      </c>
      <c r="U375" s="1664" t="s">
        <v>1307</v>
      </c>
      <c r="V375" s="1664" t="s">
        <v>1308</v>
      </c>
      <c r="W375" s="1664" t="s">
        <v>1309</v>
      </c>
      <c r="X375" s="1664" t="s">
        <v>1310</v>
      </c>
      <c r="Y375" s="1664" t="s">
        <v>1311</v>
      </c>
      <c r="Z375" s="1664" t="s">
        <v>1312</v>
      </c>
      <c r="AA375" s="1665" t="s">
        <v>1313</v>
      </c>
      <c r="AB375" s="1659" t="s">
        <v>1314</v>
      </c>
      <c r="AC375" s="1659" t="s">
        <v>1315</v>
      </c>
      <c r="AD375" s="1666" t="s">
        <v>1316</v>
      </c>
    </row>
    <row r="376">
      <c r="A376" s="1667" t="s">
        <v>1387</v>
      </c>
      <c r="B376" s="1668" t="s">
        <v>1333</v>
      </c>
      <c r="C376" s="1668" t="s">
        <v>1319</v>
      </c>
      <c r="D376" s="1669">
        <v>1804.21</v>
      </c>
      <c r="E376" s="1670">
        <v>3</v>
      </c>
      <c r="F376" s="1669">
        <f t="shared" ref="F376:F379" si="257">E376*2400</f>
      </c>
      <c r="G376" s="1671">
        <f t="shared" ref="G376:G386" si="345">F376/D376</f>
      </c>
      <c r="H376" s="1671">
        <f t="shared" ref="H376:H386" si="27">D376/E376</f>
      </c>
      <c r="I376" s="1671">
        <f t="shared" ref="I376:I386" si="85">F376/E376</f>
      </c>
      <c r="J376" s="1672">
        <f t="shared" ref="J376:J386" si="115">D376/T376</f>
      </c>
      <c r="K376" s="1673">
        <f t="shared" ref="K376:K386" si="144">O376/S376*1</f>
      </c>
      <c r="L376" s="1673">
        <f t="shared" ref="L376:L386" si="173">T376/S376</f>
      </c>
      <c r="M376" s="1673">
        <f t="shared" ref="M376:M386" si="202">V376/S376</f>
      </c>
      <c r="N376" s="1673">
        <f t="shared" ref="N376:N386" si="288">W376/V376</f>
      </c>
      <c r="O376" s="1674">
        <f t="shared" ref="O376:O386" si="374">U376/P376</f>
      </c>
      <c r="P376" s="1675">
        <v>0.0149</v>
      </c>
      <c r="Q376" s="1674">
        <v>42</v>
      </c>
      <c r="R376" s="1672">
        <f t="shared" ref="R376:R385" si="56">(D376/S376)*1000</f>
      </c>
      <c r="S376" s="1676">
        <v>26824</v>
      </c>
      <c r="T376" s="1676">
        <v>612</v>
      </c>
      <c r="U376" s="1676">
        <v>85</v>
      </c>
      <c r="V376" s="1676">
        <v>633</v>
      </c>
      <c r="W376" s="1676">
        <v>85</v>
      </c>
      <c r="X376" s="1676">
        <v>3</v>
      </c>
      <c r="Y376" s="1676">
        <v>1</v>
      </c>
      <c r="Z376" s="1676">
        <v>14</v>
      </c>
      <c r="AA376" s="1672">
        <f t="shared" ref="AA376:AA386" si="316">AD376*1000/D376</f>
      </c>
      <c r="AB376" s="1677" t="s">
        <v>1320</v>
      </c>
      <c r="AC376" s="1677" t="s">
        <v>1321</v>
      </c>
      <c r="AD376" s="1677">
        <v>25</v>
      </c>
    </row>
    <row r="377">
      <c r="A377" s="1667"/>
      <c r="B377" s="1668" t="s">
        <v>1333</v>
      </c>
      <c r="C377" s="1668" t="s">
        <v>1322</v>
      </c>
      <c r="D377" s="1669">
        <v>1842.08</v>
      </c>
      <c r="E377" s="1670">
        <v>2</v>
      </c>
      <c r="F377" s="1669">
        <f t="shared" si="257"/>
      </c>
      <c r="G377" s="1671">
        <f t="shared" si="345"/>
      </c>
      <c r="H377" s="1671">
        <f t="shared" si="27"/>
      </c>
      <c r="I377" s="1671">
        <f t="shared" si="85"/>
      </c>
      <c r="J377" s="1672">
        <f t="shared" si="115"/>
      </c>
      <c r="K377" s="1673">
        <f t="shared" si="144"/>
      </c>
      <c r="L377" s="1673">
        <f t="shared" si="173"/>
      </c>
      <c r="M377" s="1673">
        <f t="shared" si="202"/>
      </c>
      <c r="N377" s="1673">
        <f t="shared" si="288"/>
      </c>
      <c r="O377" s="1674">
        <f t="shared" si="374"/>
      </c>
      <c r="P377" s="1675">
        <v>0.0081</v>
      </c>
      <c r="Q377" s="1674">
        <v>36</v>
      </c>
      <c r="R377" s="1672">
        <f t="shared" si="56"/>
      </c>
      <c r="S377" s="1676">
        <v>25016</v>
      </c>
      <c r="T377" s="1676">
        <v>744</v>
      </c>
      <c r="U377" s="1676">
        <v>57</v>
      </c>
      <c r="V377" s="1676">
        <v>809</v>
      </c>
      <c r="W377" s="1676">
        <v>37</v>
      </c>
      <c r="X377" s="1676">
        <v>2</v>
      </c>
      <c r="Y377" s="1676">
        <v>1</v>
      </c>
      <c r="Z377" s="1676">
        <v>15</v>
      </c>
      <c r="AA377" s="1672">
        <f t="shared" si="316"/>
      </c>
      <c r="AB377" s="1677" t="s">
        <v>1320</v>
      </c>
      <c r="AC377" s="1677" t="s">
        <v>1321</v>
      </c>
      <c r="AD377" s="1677">
        <v>12</v>
      </c>
    </row>
    <row r="378">
      <c r="A378" s="1667"/>
      <c r="B378" s="1668" t="s">
        <v>1333</v>
      </c>
      <c r="C378" s="1668" t="s">
        <v>1323</v>
      </c>
      <c r="D378" s="1669">
        <v>1781.32</v>
      </c>
      <c r="E378" s="1670">
        <v>3</v>
      </c>
      <c r="F378" s="1669">
        <f t="shared" si="257"/>
      </c>
      <c r="G378" s="1671">
        <f t="shared" si="345"/>
      </c>
      <c r="H378" s="1671">
        <f t="shared" si="27"/>
      </c>
      <c r="I378" s="1671">
        <f t="shared" si="85"/>
      </c>
      <c r="J378" s="1672">
        <f t="shared" si="115"/>
      </c>
      <c r="K378" s="1673">
        <f t="shared" si="144"/>
      </c>
      <c r="L378" s="1673">
        <f t="shared" si="173"/>
      </c>
      <c r="M378" s="1673">
        <f t="shared" si="202"/>
      </c>
      <c r="N378" s="1673">
        <f t="shared" si="288"/>
      </c>
      <c r="O378" s="1674">
        <f t="shared" si="374"/>
      </c>
      <c r="P378" s="1675">
        <v>0.0133</v>
      </c>
      <c r="Q378" s="1674">
        <v>35</v>
      </c>
      <c r="R378" s="1672">
        <f t="shared" si="56"/>
      </c>
      <c r="S378" s="1676">
        <v>27877</v>
      </c>
      <c r="T378" s="1676">
        <v>828</v>
      </c>
      <c r="U378" s="1676">
        <v>91</v>
      </c>
      <c r="V378" s="1676">
        <v>908</v>
      </c>
      <c r="W378" s="1676">
        <v>36</v>
      </c>
      <c r="X378" s="1676">
        <v>5</v>
      </c>
      <c r="Y378" s="1676">
        <v>3</v>
      </c>
      <c r="Z378" s="1676">
        <v>13</v>
      </c>
      <c r="AA378" s="1672">
        <f t="shared" si="316"/>
      </c>
      <c r="AB378" s="1677" t="s">
        <v>1320</v>
      </c>
      <c r="AC378" s="1677" t="s">
        <v>1321</v>
      </c>
      <c r="AD378" s="1677">
        <v>14</v>
      </c>
    </row>
    <row r="379">
      <c r="A379" s="1667"/>
      <c r="B379" s="1668" t="s">
        <v>1333</v>
      </c>
      <c r="C379" s="1668" t="s">
        <v>1324</v>
      </c>
      <c r="D379" s="1669">
        <v>1936.61</v>
      </c>
      <c r="E379" s="1670">
        <v>3</v>
      </c>
      <c r="F379" s="1669">
        <f t="shared" si="257"/>
      </c>
      <c r="G379" s="1671">
        <f t="shared" si="345"/>
      </c>
      <c r="H379" s="1671">
        <f t="shared" si="27"/>
      </c>
      <c r="I379" s="1671">
        <f t="shared" si="85"/>
      </c>
      <c r="J379" s="1672">
        <f t="shared" si="115"/>
      </c>
      <c r="K379" s="1673">
        <f t="shared" si="144"/>
      </c>
      <c r="L379" s="1673">
        <f t="shared" si="173"/>
      </c>
      <c r="M379" s="1673">
        <f t="shared" si="202"/>
      </c>
      <c r="N379" s="1673">
        <f t="shared" si="288"/>
      </c>
      <c r="O379" s="1674">
        <f t="shared" si="374"/>
      </c>
      <c r="P379" s="1675">
        <v>0.0148</v>
      </c>
      <c r="Q379" s="1674">
        <v>32</v>
      </c>
      <c r="R379" s="1672">
        <f t="shared" si="56"/>
      </c>
      <c r="S379" s="1676">
        <v>31546</v>
      </c>
      <c r="T379" s="1676">
        <v>995</v>
      </c>
      <c r="U379" s="1676">
        <v>89</v>
      </c>
      <c r="V379" s="1676">
        <v>1057</v>
      </c>
      <c r="W379" s="1676">
        <v>35</v>
      </c>
      <c r="X379" s="1676">
        <v>7</v>
      </c>
      <c r="Y379" s="1676">
        <v>2</v>
      </c>
      <c r="Z379" s="1676">
        <v>19</v>
      </c>
      <c r="AA379" s="1672">
        <f t="shared" si="316"/>
      </c>
      <c r="AB379" s="1677" t="s">
        <v>1320</v>
      </c>
      <c r="AC379" s="1677" t="s">
        <v>1321</v>
      </c>
      <c r="AD379" s="1677">
        <v>12</v>
      </c>
    </row>
    <row r="380">
      <c r="A380" s="1667"/>
      <c r="B380" s="1678" t="s">
        <v>1325</v>
      </c>
      <c r="C380" s="1678"/>
      <c r="D380" s="1679">
        <f>SUM(D376:D379)</f>
      </c>
      <c r="E380" s="1679">
        <f>SUM(E376:E379)</f>
      </c>
      <c r="F380" s="1679">
        <f>SUM(F376:F379)</f>
      </c>
      <c r="G380" s="1681">
        <f t="shared" si="345"/>
      </c>
      <c r="H380" s="1681">
        <f t="shared" si="27"/>
      </c>
      <c r="I380" s="1681">
        <f t="shared" si="85"/>
      </c>
      <c r="J380" s="1681">
        <f t="shared" si="115"/>
      </c>
      <c r="K380" s="1682">
        <f t="shared" si="144"/>
      </c>
      <c r="L380" s="1682">
        <f t="shared" si="173"/>
      </c>
      <c r="M380" s="1682">
        <f t="shared" si="202"/>
      </c>
      <c r="N380" s="1682">
        <f t="shared" si="288"/>
      </c>
      <c r="O380" s="1683">
        <f t="shared" si="374"/>
      </c>
      <c r="P380" s="1682">
        <f>AVERAGE(P377:P379)</f>
      </c>
      <c r="Q380" s="1685">
        <f>AVERAGE(Q377:Q379)</f>
      </c>
      <c r="R380" s="1681">
        <f t="shared" si="56"/>
      </c>
      <c r="S380" s="1679">
        <f>SUM(S376:S379)</f>
      </c>
      <c r="T380" s="1679">
        <f>SUM(T376:T379)</f>
      </c>
      <c r="U380" s="1679">
        <f>SUM(U376:U379)</f>
      </c>
      <c r="V380" s="1679">
        <f>SUM(V376:V379)</f>
      </c>
      <c r="W380" s="1679">
        <f>SUM(W376:W379)</f>
      </c>
      <c r="X380" s="1679">
        <f>SUM(X376:X379)</f>
      </c>
      <c r="Y380" s="1679">
        <f>SUM(Y376:Y379)</f>
      </c>
      <c r="Z380" s="1679">
        <f>SUM(Z376:Z379)</f>
      </c>
      <c r="AA380" s="1685">
        <f t="shared" si="316"/>
      </c>
      <c r="AB380" s="1686"/>
      <c r="AC380" s="1686"/>
      <c r="AD380" s="1679">
        <f>SUM(AD376:AD379)</f>
      </c>
    </row>
    <row r="381">
      <c r="A381" s="1667"/>
      <c r="B381" s="1668" t="s">
        <v>1326</v>
      </c>
      <c r="C381" s="1687" t="s">
        <v>1327</v>
      </c>
      <c r="D381" s="1669">
        <v>1597.87</v>
      </c>
      <c r="E381" s="1670">
        <v>0</v>
      </c>
      <c r="F381" s="1669">
        <f t="shared" ref="F381:F384" si="258">E381*2400</f>
      </c>
      <c r="G381" s="1689">
        <f t="shared" si="345"/>
      </c>
      <c r="H381" s="1689">
        <f t="shared" si="27"/>
      </c>
      <c r="I381" s="1689">
        <f t="shared" si="85"/>
      </c>
      <c r="J381" s="1690">
        <f t="shared" si="115"/>
      </c>
      <c r="K381" s="1691">
        <f t="shared" si="144"/>
      </c>
      <c r="L381" s="1691">
        <f t="shared" si="173"/>
      </c>
      <c r="M381" s="1691">
        <f t="shared" si="202"/>
      </c>
      <c r="N381" s="1691">
        <f t="shared" si="288"/>
      </c>
      <c r="O381" s="1674">
        <f t="shared" si="374"/>
      </c>
      <c r="P381" s="1688">
        <v>0.0178</v>
      </c>
      <c r="Q381" s="1676">
        <v>34</v>
      </c>
      <c r="R381" s="1690">
        <f t="shared" si="56"/>
      </c>
      <c r="S381" s="1676">
        <v>26906</v>
      </c>
      <c r="T381" s="1676">
        <v>632</v>
      </c>
      <c r="U381" s="1676">
        <v>90</v>
      </c>
      <c r="V381" s="1676">
        <v>653</v>
      </c>
      <c r="W381" s="1676">
        <v>41</v>
      </c>
      <c r="X381" s="1676">
        <v>4</v>
      </c>
      <c r="Y381" s="1676">
        <v>1</v>
      </c>
      <c r="Z381" s="1676">
        <v>15</v>
      </c>
      <c r="AA381" s="1672">
        <f t="shared" si="316"/>
      </c>
      <c r="AB381" s="1677" t="s">
        <v>1320</v>
      </c>
      <c r="AC381" s="1677" t="s">
        <v>1321</v>
      </c>
      <c r="AD381" s="1677">
        <v>23</v>
      </c>
    </row>
    <row r="382">
      <c r="A382" s="1667"/>
      <c r="B382" s="1668" t="s">
        <v>1326</v>
      </c>
      <c r="C382" s="1687" t="s">
        <v>1328</v>
      </c>
      <c r="D382" s="1669">
        <v>2027.66</v>
      </c>
      <c r="E382" s="1670">
        <v>1</v>
      </c>
      <c r="F382" s="1669">
        <f t="shared" si="258"/>
      </c>
      <c r="G382" s="1689">
        <f t="shared" si="345"/>
      </c>
      <c r="H382" s="1689">
        <f t="shared" si="27"/>
      </c>
      <c r="I382" s="1689">
        <f t="shared" si="85"/>
      </c>
      <c r="J382" s="1690">
        <f t="shared" si="115"/>
      </c>
      <c r="K382" s="1691">
        <f t="shared" si="144"/>
      </c>
      <c r="L382" s="1691">
        <f t="shared" si="173"/>
      </c>
      <c r="M382" s="1691">
        <f t="shared" si="202"/>
      </c>
      <c r="N382" s="1691">
        <f t="shared" si="288"/>
      </c>
      <c r="O382" s="1674">
        <f t="shared" si="374"/>
      </c>
      <c r="P382" s="1688">
        <v>0.0167</v>
      </c>
      <c r="Q382" s="1676">
        <v>33</v>
      </c>
      <c r="R382" s="1690">
        <f t="shared" si="56"/>
      </c>
      <c r="S382" s="1676">
        <v>28982</v>
      </c>
      <c r="T382" s="1676">
        <v>1123</v>
      </c>
      <c r="U382" s="1676">
        <v>85</v>
      </c>
      <c r="V382" s="1676">
        <v>1198</v>
      </c>
      <c r="W382" s="1676">
        <v>56</v>
      </c>
      <c r="X382" s="1676">
        <v>1</v>
      </c>
      <c r="Y382" s="1676">
        <v>1</v>
      </c>
      <c r="Z382" s="1676">
        <v>21</v>
      </c>
      <c r="AA382" s="1672">
        <f t="shared" si="316"/>
      </c>
      <c r="AB382" s="1677" t="s">
        <v>1320</v>
      </c>
      <c r="AC382" s="1677" t="s">
        <v>1321</v>
      </c>
      <c r="AD382" s="1677">
        <v>33</v>
      </c>
    </row>
    <row r="383">
      <c r="A383" s="1667"/>
      <c r="B383" s="1668" t="s">
        <v>1326</v>
      </c>
      <c r="C383" s="1687" t="s">
        <v>1329</v>
      </c>
      <c r="D383" s="1669">
        <v>1659.85</v>
      </c>
      <c r="E383" s="1670">
        <v>2</v>
      </c>
      <c r="F383" s="1669">
        <f t="shared" si="258"/>
      </c>
      <c r="G383" s="1689">
        <f t="shared" si="345"/>
      </c>
      <c r="H383" s="1689">
        <f t="shared" si="27"/>
      </c>
      <c r="I383" s="1689">
        <f t="shared" si="85"/>
      </c>
      <c r="J383" s="1690">
        <f t="shared" si="115"/>
      </c>
      <c r="K383" s="1691">
        <f t="shared" si="144"/>
      </c>
      <c r="L383" s="1691">
        <f t="shared" si="173"/>
      </c>
      <c r="M383" s="1691">
        <f t="shared" si="202"/>
      </c>
      <c r="N383" s="1691">
        <f t="shared" si="288"/>
      </c>
      <c r="O383" s="1674">
        <f t="shared" si="374"/>
      </c>
      <c r="P383" s="1688">
        <v>0.0123</v>
      </c>
      <c r="Q383" s="1676">
        <v>31</v>
      </c>
      <c r="R383" s="1690">
        <f t="shared" si="56"/>
      </c>
      <c r="S383" s="1676">
        <v>23445</v>
      </c>
      <c r="T383" s="1676">
        <v>669</v>
      </c>
      <c r="U383" s="1676">
        <v>60</v>
      </c>
      <c r="V383" s="1676">
        <v>698</v>
      </c>
      <c r="W383" s="1676">
        <v>22</v>
      </c>
      <c r="X383" s="1676">
        <v>4</v>
      </c>
      <c r="Y383" s="1676">
        <v>0</v>
      </c>
      <c r="Z383" s="1676">
        <v>8</v>
      </c>
      <c r="AA383" s="1672">
        <f t="shared" si="316"/>
      </c>
      <c r="AB383" s="1677" t="s">
        <v>1320</v>
      </c>
      <c r="AC383" s="1677" t="s">
        <v>1321</v>
      </c>
      <c r="AD383" s="1677">
        <v>16</v>
      </c>
    </row>
    <row r="384">
      <c r="A384" s="1667"/>
      <c r="B384" s="1668" t="s">
        <v>1326</v>
      </c>
      <c r="C384" s="1687" t="s">
        <v>1330</v>
      </c>
      <c r="D384" s="1669">
        <v>1471.44</v>
      </c>
      <c r="E384" s="1670">
        <v>1</v>
      </c>
      <c r="F384" s="1669">
        <f t="shared" si="258"/>
      </c>
      <c r="G384" s="1689">
        <f t="shared" si="345"/>
      </c>
      <c r="H384" s="1689">
        <f t="shared" si="27"/>
      </c>
      <c r="I384" s="1689">
        <f t="shared" si="85"/>
      </c>
      <c r="J384" s="1690">
        <f t="shared" si="115"/>
      </c>
      <c r="K384" s="1691">
        <f t="shared" si="144"/>
      </c>
      <c r="L384" s="1691">
        <f t="shared" si="173"/>
      </c>
      <c r="M384" s="1691">
        <f t="shared" si="202"/>
      </c>
      <c r="N384" s="1691">
        <f t="shared" si="288"/>
      </c>
      <c r="O384" s="1674">
        <f t="shared" si="374"/>
      </c>
      <c r="P384" s="1688">
        <v>0.0161</v>
      </c>
      <c r="Q384" s="1676">
        <v>32</v>
      </c>
      <c r="R384" s="1690">
        <f t="shared" si="56"/>
      </c>
      <c r="S384" s="1676">
        <v>27505</v>
      </c>
      <c r="T384" s="1676">
        <v>731</v>
      </c>
      <c r="U384" s="1676">
        <v>68</v>
      </c>
      <c r="V384" s="1676">
        <v>784</v>
      </c>
      <c r="W384" s="1676">
        <v>58</v>
      </c>
      <c r="X384" s="1676">
        <v>6</v>
      </c>
      <c r="Y384" s="1676">
        <v>1</v>
      </c>
      <c r="Z384" s="1676">
        <v>19</v>
      </c>
      <c r="AA384" s="1672">
        <f t="shared" si="316"/>
      </c>
      <c r="AB384" s="1677" t="s">
        <v>1320</v>
      </c>
      <c r="AC384" s="1677" t="s">
        <v>1321</v>
      </c>
      <c r="AD384" s="1677">
        <v>34</v>
      </c>
    </row>
    <row r="385">
      <c r="A385" s="1667"/>
      <c r="B385" s="1678" t="s">
        <v>1325</v>
      </c>
      <c r="C385" s="1678"/>
      <c r="D385" s="1679">
        <f>SUM(D381:D384)</f>
      </c>
      <c r="E385" s="1679">
        <f>SUM(E381:E384)</f>
      </c>
      <c r="F385" s="1679">
        <f>SUM(F381:F384)</f>
      </c>
      <c r="G385" s="1681">
        <f t="shared" si="345"/>
      </c>
      <c r="H385" s="1681">
        <f t="shared" si="27"/>
      </c>
      <c r="I385" s="1681">
        <f t="shared" si="85"/>
      </c>
      <c r="J385" s="1681">
        <f t="shared" si="115"/>
      </c>
      <c r="K385" s="1682">
        <f t="shared" si="144"/>
      </c>
      <c r="L385" s="1682">
        <f t="shared" si="173"/>
      </c>
      <c r="M385" s="1682">
        <f t="shared" si="202"/>
      </c>
      <c r="N385" s="1682">
        <f t="shared" si="288"/>
      </c>
      <c r="O385" s="1683">
        <f t="shared" si="374"/>
      </c>
      <c r="P385" s="1682">
        <f>AVERAGE(P380:P384)</f>
      </c>
      <c r="Q385" s="1685">
        <f>AVERAGE(Q380:Q384)</f>
      </c>
      <c r="R385" s="1679">
        <f t="shared" si="56"/>
      </c>
      <c r="S385" s="1679">
        <f>SUM(S381:S384)</f>
      </c>
      <c r="T385" s="1679">
        <f>SUM(T381:T384)</f>
      </c>
      <c r="U385" s="1679">
        <f>SUM(U381:U384)</f>
      </c>
      <c r="V385" s="1679">
        <f>SUM(V381:V384)</f>
      </c>
      <c r="W385" s="1679">
        <f>SUM(W381:W384)</f>
      </c>
      <c r="X385" s="1679">
        <f>SUM(X381:X384)</f>
      </c>
      <c r="Y385" s="1679">
        <f>SUM(Y381:Y384)</f>
      </c>
      <c r="Z385" s="1679">
        <f>SUM(Z381:Z384)</f>
      </c>
      <c r="AA385" s="1685">
        <f t="shared" si="316"/>
      </c>
      <c r="AB385" s="1686"/>
      <c r="AC385" s="1686"/>
      <c r="AD385" s="1679">
        <f>SUM(AD381:AD384)</f>
      </c>
    </row>
    <row r="386">
      <c r="A386" s="1667"/>
      <c r="B386" s="1693" t="s">
        <v>1331</v>
      </c>
      <c r="C386" s="1693"/>
      <c r="D386" s="1694">
        <f>D380+D385</f>
      </c>
      <c r="E386" s="1694">
        <f>E380+E385</f>
      </c>
      <c r="F386" s="1694">
        <f>F380+F385</f>
      </c>
      <c r="G386" s="1695">
        <f t="shared" si="345"/>
      </c>
      <c r="H386" s="1695">
        <f t="shared" si="27"/>
      </c>
      <c r="I386" s="1695">
        <f t="shared" si="85"/>
      </c>
      <c r="J386" s="1695">
        <f t="shared" si="115"/>
      </c>
      <c r="K386" s="1696">
        <f t="shared" si="144"/>
      </c>
      <c r="L386" s="1696">
        <f t="shared" si="173"/>
      </c>
      <c r="M386" s="1696">
        <f t="shared" si="202"/>
      </c>
      <c r="N386" s="1696">
        <f t="shared" si="288"/>
      </c>
      <c r="O386" s="1697">
        <f t="shared" si="374"/>
      </c>
      <c r="P386" s="1698">
        <f>(P385+P379)/2</f>
      </c>
      <c r="Q386" s="1698">
        <f>(Q385+Q379)/2</f>
      </c>
      <c r="R386" s="1694">
        <f>(R385+R379)/2</f>
      </c>
      <c r="S386" s="1694">
        <f>S380+S385</f>
      </c>
      <c r="T386" s="1694">
        <f>T380+T385</f>
      </c>
      <c r="U386" s="1694">
        <f>U380+U385</f>
      </c>
      <c r="V386" s="1694">
        <f>V380+V385</f>
      </c>
      <c r="W386" s="1694">
        <f>W380+W385</f>
      </c>
      <c r="X386" s="1694">
        <f>X380+X385</f>
      </c>
      <c r="Y386" s="1694">
        <f>Y380+Y385</f>
      </c>
      <c r="Z386" s="1694">
        <f>Z380+Z385</f>
      </c>
      <c r="AA386" s="1699">
        <f t="shared" si="316"/>
      </c>
      <c r="AB386" s="1700"/>
      <c r="AC386" s="1700"/>
      <c r="AD386" s="1694">
        <f>AD380+AD385</f>
      </c>
    </row>
    <row r="387">
      <c r="A387" s="1713" t="s">
        <v>1284</v>
      </c>
      <c r="B387" s="1713" t="s">
        <v>1285</v>
      </c>
      <c r="C387" s="1713"/>
      <c r="D387" s="1714" t="s">
        <v>1286</v>
      </c>
      <c r="E387" s="1714"/>
      <c r="F387" s="1714"/>
      <c r="G387" s="1714"/>
      <c r="H387" s="1714"/>
      <c r="I387" s="1714"/>
      <c r="J387" s="1715" t="s">
        <v>1287</v>
      </c>
      <c r="K387" s="1715"/>
      <c r="L387" s="1715"/>
      <c r="M387" s="1715"/>
      <c r="N387" s="1715"/>
      <c r="O387" s="1715"/>
      <c r="P387" s="1715"/>
      <c r="Q387" s="1715"/>
      <c r="R387" s="1715"/>
      <c r="S387" s="1715"/>
      <c r="T387" s="1715"/>
      <c r="U387" s="1715"/>
      <c r="V387" s="1715"/>
      <c r="W387" s="1715"/>
      <c r="X387" s="1715"/>
      <c r="Y387" s="1715"/>
      <c r="Z387" s="1715"/>
      <c r="AA387" s="1715"/>
      <c r="AB387" s="1715"/>
      <c r="AC387" s="1715"/>
      <c r="AD387" s="1716"/>
    </row>
    <row r="388">
      <c r="A388" s="1713"/>
      <c r="B388" s="1713" t="s">
        <v>1288</v>
      </c>
      <c r="C388" s="1713" t="s">
        <v>1289</v>
      </c>
      <c r="D388" s="1714" t="s">
        <v>1290</v>
      </c>
      <c r="E388" s="1717" t="s">
        <v>1291</v>
      </c>
      <c r="F388" s="1718" t="s">
        <v>1292</v>
      </c>
      <c r="G388" s="1719" t="s">
        <v>1293</v>
      </c>
      <c r="H388" s="1719" t="s">
        <v>1294</v>
      </c>
      <c r="I388" s="1719" t="s">
        <v>1295</v>
      </c>
      <c r="J388" s="1715" t="s">
        <v>1296</v>
      </c>
      <c r="K388" s="1720" t="s">
        <v>1297</v>
      </c>
      <c r="L388" s="1720" t="s">
        <v>1298</v>
      </c>
      <c r="M388" s="1720" t="s">
        <v>1299</v>
      </c>
      <c r="N388" s="1720" t="s">
        <v>1300</v>
      </c>
      <c r="O388" s="1721" t="s">
        <v>1301</v>
      </c>
      <c r="P388" s="1720" t="s">
        <v>1302</v>
      </c>
      <c r="Q388" s="1721" t="s">
        <v>1303</v>
      </c>
      <c r="R388" s="1715" t="s">
        <v>1304</v>
      </c>
      <c r="S388" s="1721" t="s">
        <v>1305</v>
      </c>
      <c r="T388" s="1721" t="s">
        <v>1306</v>
      </c>
      <c r="U388" s="1721" t="s">
        <v>1307</v>
      </c>
      <c r="V388" s="1721" t="s">
        <v>1308</v>
      </c>
      <c r="W388" s="1721" t="s">
        <v>1309</v>
      </c>
      <c r="X388" s="1721" t="s">
        <v>1310</v>
      </c>
      <c r="Y388" s="1721" t="s">
        <v>1311</v>
      </c>
      <c r="Z388" s="1721" t="s">
        <v>1312</v>
      </c>
      <c r="AA388" s="1715" t="s">
        <v>1313</v>
      </c>
      <c r="AB388" s="1716" t="s">
        <v>1314</v>
      </c>
      <c r="AC388" s="1716" t="s">
        <v>1315</v>
      </c>
      <c r="AD388" s="1716" t="s">
        <v>1316</v>
      </c>
    </row>
    <row r="389">
      <c r="A389" s="1722" t="s">
        <v>1388</v>
      </c>
      <c r="B389" s="1710" t="s">
        <v>1333</v>
      </c>
      <c r="C389" s="1710" t="s">
        <v>1319</v>
      </c>
      <c r="D389" s="1709">
        <v>2000</v>
      </c>
      <c r="E389" s="1704">
        <v>3</v>
      </c>
      <c r="F389" s="1703">
        <f t="shared" ref="F389:F392" si="259">E389*2400</f>
      </c>
      <c r="G389" s="1689">
        <f t="shared" ref="G389:G399" si="346">F389/D389</f>
      </c>
      <c r="H389" s="1689">
        <f t="shared" ref="H389:H399" si="28">D389/E389</f>
      </c>
      <c r="I389" s="1689">
        <f t="shared" ref="I389:I399" si="86">F389/E389</f>
      </c>
      <c r="J389" s="1690">
        <f t="shared" ref="J389:J399" si="116">D389/T389</f>
      </c>
      <c r="K389" s="1691">
        <f t="shared" ref="K389:K399" si="145">O389/S389*1</f>
      </c>
      <c r="L389" s="1691">
        <f t="shared" ref="L389:L399" si="174">T389/S389</f>
      </c>
      <c r="M389" s="1691">
        <f t="shared" ref="M389:M399" si="203">V389/S389</f>
      </c>
      <c r="N389" s="1691">
        <f t="shared" ref="N389:N399" si="289">W389/V389</f>
      </c>
      <c r="O389" s="1705">
        <f t="shared" ref="O389:O399" si="375">U389/P389</f>
      </c>
      <c r="P389" s="1688">
        <v>0.0122</v>
      </c>
      <c r="Q389" s="1676">
        <v>42</v>
      </c>
      <c r="R389" s="1690">
        <f t="shared" ref="R389:R398" si="57">(D389/S389)*1000</f>
      </c>
      <c r="S389" s="1705">
        <v>33933</v>
      </c>
      <c r="T389" s="1705">
        <v>782</v>
      </c>
      <c r="U389" s="1705">
        <v>109</v>
      </c>
      <c r="V389" s="1705">
        <v>831</v>
      </c>
      <c r="W389" s="1705">
        <v>59</v>
      </c>
      <c r="X389" s="1705">
        <v>9</v>
      </c>
      <c r="Y389" s="1705">
        <v>1</v>
      </c>
      <c r="Z389" s="1705">
        <v>16</v>
      </c>
      <c r="AA389" s="1690">
        <f t="shared" ref="AA389:AA399" si="317">AD389*1000/D389</f>
      </c>
      <c r="AB389" s="1708" t="s">
        <v>1320</v>
      </c>
      <c r="AC389" s="1708" t="s">
        <v>1340</v>
      </c>
      <c r="AD389" s="1723">
        <v>32</v>
      </c>
    </row>
    <row r="390">
      <c r="A390" s="1724"/>
      <c r="B390" s="1710" t="s">
        <v>1333</v>
      </c>
      <c r="C390" s="1710" t="s">
        <v>1322</v>
      </c>
      <c r="D390" s="1703">
        <v>2030.84</v>
      </c>
      <c r="E390" s="1704">
        <v>1</v>
      </c>
      <c r="F390" s="1703">
        <f t="shared" si="259"/>
      </c>
      <c r="G390" s="1689">
        <f t="shared" si="346"/>
      </c>
      <c r="H390" s="1689">
        <f t="shared" si="28"/>
      </c>
      <c r="I390" s="1689">
        <f t="shared" si="86"/>
      </c>
      <c r="J390" s="1690">
        <f t="shared" si="116"/>
      </c>
      <c r="K390" s="1691">
        <f t="shared" si="145"/>
      </c>
      <c r="L390" s="1691">
        <f t="shared" si="174"/>
      </c>
      <c r="M390" s="1691">
        <f t="shared" si="203"/>
      </c>
      <c r="N390" s="1691">
        <f t="shared" si="289"/>
      </c>
      <c r="O390" s="1705">
        <f t="shared" si="375"/>
      </c>
      <c r="P390" s="1688">
        <v>0.0083</v>
      </c>
      <c r="Q390" s="1676">
        <v>41</v>
      </c>
      <c r="R390" s="1690">
        <f t="shared" si="57"/>
      </c>
      <c r="S390" s="1705">
        <v>32762</v>
      </c>
      <c r="T390" s="1705">
        <v>749</v>
      </c>
      <c r="U390" s="1705">
        <v>100</v>
      </c>
      <c r="V390" s="1705">
        <v>808</v>
      </c>
      <c r="W390" s="1705">
        <v>40</v>
      </c>
      <c r="X390" s="1705">
        <v>4</v>
      </c>
      <c r="Y390" s="1705">
        <v>0</v>
      </c>
      <c r="Z390" s="1705">
        <v>13</v>
      </c>
      <c r="AA390" s="1690">
        <f t="shared" si="317"/>
      </c>
      <c r="AB390" s="1708" t="s">
        <v>1320</v>
      </c>
      <c r="AC390" s="1708" t="s">
        <v>1340</v>
      </c>
      <c r="AD390" s="1723">
        <v>26</v>
      </c>
    </row>
    <row r="391">
      <c r="A391" s="1724"/>
      <c r="B391" s="1710" t="s">
        <v>1333</v>
      </c>
      <c r="C391" s="1710" t="s">
        <v>1323</v>
      </c>
      <c r="D391" s="1703">
        <v>1960.1</v>
      </c>
      <c r="E391" s="1704">
        <v>1</v>
      </c>
      <c r="F391" s="1703">
        <f t="shared" si="259"/>
      </c>
      <c r="G391" s="1689">
        <f t="shared" si="346"/>
      </c>
      <c r="H391" s="1689">
        <f t="shared" si="28"/>
      </c>
      <c r="I391" s="1689">
        <f t="shared" si="86"/>
      </c>
      <c r="J391" s="1690">
        <f t="shared" si="116"/>
      </c>
      <c r="K391" s="1691">
        <f t="shared" si="145"/>
      </c>
      <c r="L391" s="1691">
        <f t="shared" si="174"/>
      </c>
      <c r="M391" s="1691">
        <f t="shared" si="203"/>
      </c>
      <c r="N391" s="1691">
        <f t="shared" si="289"/>
      </c>
      <c r="O391" s="1705">
        <f t="shared" si="375"/>
      </c>
      <c r="P391" s="1688">
        <v>0.0135</v>
      </c>
      <c r="Q391" s="1676">
        <v>40</v>
      </c>
      <c r="R391" s="1690">
        <f t="shared" si="57"/>
      </c>
      <c r="S391" s="1705">
        <v>28242</v>
      </c>
      <c r="T391" s="1705">
        <v>842</v>
      </c>
      <c r="U391" s="1705">
        <v>91</v>
      </c>
      <c r="V391" s="1705">
        <v>913</v>
      </c>
      <c r="W391" s="1705">
        <v>38</v>
      </c>
      <c r="X391" s="1705">
        <v>6</v>
      </c>
      <c r="Y391" s="1705">
        <v>2</v>
      </c>
      <c r="Z391" s="1705">
        <v>22</v>
      </c>
      <c r="AA391" s="1690">
        <f t="shared" si="317"/>
      </c>
      <c r="AB391" s="1708" t="s">
        <v>1320</v>
      </c>
      <c r="AC391" s="1708" t="s">
        <v>1340</v>
      </c>
      <c r="AD391" s="1723">
        <v>32</v>
      </c>
    </row>
    <row r="392">
      <c r="A392" s="1724"/>
      <c r="B392" s="1710" t="s">
        <v>1333</v>
      </c>
      <c r="C392" s="1710" t="s">
        <v>1324</v>
      </c>
      <c r="D392" s="1703">
        <v>1655.31</v>
      </c>
      <c r="E392" s="1704">
        <v>2</v>
      </c>
      <c r="F392" s="1703">
        <f t="shared" si="259"/>
      </c>
      <c r="G392" s="1689">
        <f t="shared" si="346"/>
      </c>
      <c r="H392" s="1689">
        <f t="shared" si="28"/>
      </c>
      <c r="I392" s="1689">
        <f t="shared" si="86"/>
      </c>
      <c r="J392" s="1690">
        <f t="shared" si="116"/>
      </c>
      <c r="K392" s="1691">
        <f t="shared" si="145"/>
      </c>
      <c r="L392" s="1691">
        <f t="shared" si="174"/>
      </c>
      <c r="M392" s="1691">
        <f t="shared" si="203"/>
      </c>
      <c r="N392" s="1691">
        <f t="shared" si="289"/>
      </c>
      <c r="O392" s="1705">
        <f t="shared" si="375"/>
      </c>
      <c r="P392" s="1691">
        <v>0.0135</v>
      </c>
      <c r="Q392" s="1676">
        <v>40</v>
      </c>
      <c r="R392" s="1690">
        <f t="shared" si="57"/>
      </c>
      <c r="S392" s="1705">
        <v>25910</v>
      </c>
      <c r="T392" s="1705">
        <v>595</v>
      </c>
      <c r="U392" s="1705">
        <v>84</v>
      </c>
      <c r="V392" s="1705">
        <v>636</v>
      </c>
      <c r="W392" s="1705">
        <v>44</v>
      </c>
      <c r="X392" s="1705">
        <v>5</v>
      </c>
      <c r="Y392" s="1705">
        <v>0</v>
      </c>
      <c r="Z392" s="1705">
        <v>18</v>
      </c>
      <c r="AA392" s="1690">
        <f t="shared" si="317"/>
      </c>
      <c r="AB392" s="1708" t="s">
        <v>1320</v>
      </c>
      <c r="AC392" s="1708" t="s">
        <v>1337</v>
      </c>
      <c r="AD392" s="1708">
        <v>15</v>
      </c>
    </row>
    <row r="393">
      <c r="A393" s="1724"/>
      <c r="B393" s="1725" t="s">
        <v>1325</v>
      </c>
      <c r="C393" s="1725"/>
      <c r="D393" s="1726">
        <f>SUM(D389:D392)</f>
      </c>
      <c r="E393" s="1726">
        <f>SUM(E389:E392)</f>
      </c>
      <c r="F393" s="1726">
        <f>SUM(F389:F392)</f>
      </c>
      <c r="G393" s="1727">
        <f t="shared" si="346"/>
      </c>
      <c r="H393" s="1727">
        <f t="shared" si="28"/>
      </c>
      <c r="I393" s="1727">
        <f t="shared" si="86"/>
      </c>
      <c r="J393" s="1727">
        <f t="shared" si="116"/>
      </c>
      <c r="K393" s="1728">
        <f t="shared" si="145"/>
      </c>
      <c r="L393" s="1728">
        <f t="shared" si="174"/>
      </c>
      <c r="M393" s="1728">
        <f t="shared" si="203"/>
      </c>
      <c r="N393" s="1728">
        <f t="shared" si="289"/>
      </c>
      <c r="O393" s="1729">
        <f t="shared" si="375"/>
      </c>
      <c r="P393" s="1728">
        <f>AVERAGE(P390:P392)</f>
      </c>
      <c r="Q393" s="1730">
        <f>AVERAGE(Q390:Q392)</f>
      </c>
      <c r="R393" s="1727">
        <f t="shared" si="57"/>
      </c>
      <c r="S393" s="1726">
        <f>SUM(S389:S392)</f>
      </c>
      <c r="T393" s="1726">
        <f>SUM(T389:T392)</f>
      </c>
      <c r="U393" s="1726">
        <f>SUM(U389:U392)</f>
      </c>
      <c r="V393" s="1726">
        <f>SUM(V389:V392)</f>
      </c>
      <c r="W393" s="1726">
        <f>SUM(W389:W392)</f>
      </c>
      <c r="X393" s="1726">
        <f>SUM(X389:X392)</f>
      </c>
      <c r="Y393" s="1726">
        <f>SUM(Y389:Y392)</f>
      </c>
      <c r="Z393" s="1726">
        <f>SUM(Z389:Z392)</f>
      </c>
      <c r="AA393" s="1730">
        <f t="shared" si="317"/>
      </c>
      <c r="AB393" s="1731"/>
      <c r="AC393" s="1731"/>
      <c r="AD393" s="1726">
        <f>SUM(AD389:AD392)</f>
      </c>
    </row>
    <row r="394">
      <c r="A394" s="1724"/>
      <c r="B394" s="1710" t="s">
        <v>1326</v>
      </c>
      <c r="C394" s="1710" t="s">
        <v>1327</v>
      </c>
      <c r="D394" s="1703">
        <v>1919.19</v>
      </c>
      <c r="E394" s="1704">
        <v>0</v>
      </c>
      <c r="F394" s="1703">
        <f t="shared" ref="F394:F397" si="260">E394*2400</f>
      </c>
      <c r="G394" s="1689">
        <f t="shared" si="346"/>
      </c>
      <c r="H394" s="1689">
        <f t="shared" si="28"/>
      </c>
      <c r="I394" s="1689">
        <f t="shared" si="86"/>
      </c>
      <c r="J394" s="1690">
        <f t="shared" si="116"/>
      </c>
      <c r="K394" s="1691">
        <f t="shared" si="145"/>
      </c>
      <c r="L394" s="1691">
        <f t="shared" si="174"/>
      </c>
      <c r="M394" s="1691">
        <f t="shared" si="203"/>
      </c>
      <c r="N394" s="1691">
        <f t="shared" si="289"/>
      </c>
      <c r="O394" s="1705">
        <f t="shared" si="375"/>
      </c>
      <c r="P394" s="1688">
        <v>0.016</v>
      </c>
      <c r="Q394" s="1676">
        <v>37</v>
      </c>
      <c r="R394" s="1690">
        <f t="shared" si="57"/>
      </c>
      <c r="S394" s="1705">
        <v>31989</v>
      </c>
      <c r="T394" s="1705">
        <v>967</v>
      </c>
      <c r="U394" s="1705">
        <v>102</v>
      </c>
      <c r="V394" s="1705">
        <v>1070</v>
      </c>
      <c r="W394" s="1705">
        <v>31</v>
      </c>
      <c r="X394" s="1705">
        <v>3</v>
      </c>
      <c r="Y394" s="1705">
        <v>2</v>
      </c>
      <c r="Z394" s="1705">
        <v>18</v>
      </c>
      <c r="AA394" s="1690">
        <f t="shared" si="317"/>
      </c>
      <c r="AB394" s="1708" t="s">
        <v>1320</v>
      </c>
      <c r="AC394" s="1708" t="s">
        <v>1337</v>
      </c>
      <c r="AD394" s="1723">
        <v>30</v>
      </c>
    </row>
    <row r="395">
      <c r="A395" s="1724"/>
      <c r="B395" s="1710" t="s">
        <v>1326</v>
      </c>
      <c r="C395" s="1710" t="s">
        <v>1328</v>
      </c>
      <c r="D395" s="1703">
        <v>2019.91</v>
      </c>
      <c r="E395" s="1704">
        <v>2</v>
      </c>
      <c r="F395" s="1703">
        <f t="shared" si="260"/>
      </c>
      <c r="G395" s="1689">
        <f t="shared" si="346"/>
      </c>
      <c r="H395" s="1689">
        <f t="shared" si="28"/>
      </c>
      <c r="I395" s="1689">
        <f t="shared" si="86"/>
      </c>
      <c r="J395" s="1690">
        <f t="shared" si="116"/>
      </c>
      <c r="K395" s="1691">
        <f t="shared" si="145"/>
      </c>
      <c r="L395" s="1691">
        <f t="shared" si="174"/>
      </c>
      <c r="M395" s="1691">
        <f t="shared" si="203"/>
      </c>
      <c r="N395" s="1691">
        <f t="shared" si="289"/>
      </c>
      <c r="O395" s="1705">
        <f t="shared" si="375"/>
      </c>
      <c r="P395" s="1688">
        <v>0.0129</v>
      </c>
      <c r="Q395" s="1676">
        <v>35</v>
      </c>
      <c r="R395" s="1690">
        <f t="shared" si="57"/>
      </c>
      <c r="S395" s="1705">
        <v>32711</v>
      </c>
      <c r="T395" s="1705">
        <v>1061</v>
      </c>
      <c r="U395" s="1705">
        <v>90</v>
      </c>
      <c r="V395" s="1705">
        <v>1133</v>
      </c>
      <c r="W395" s="1705">
        <v>25</v>
      </c>
      <c r="X395" s="1705">
        <v>5</v>
      </c>
      <c r="Y395" s="1705">
        <v>2</v>
      </c>
      <c r="Z395" s="1705">
        <v>10</v>
      </c>
      <c r="AA395" s="1690">
        <f t="shared" si="317"/>
      </c>
      <c r="AB395" s="1708" t="s">
        <v>1320</v>
      </c>
      <c r="AC395" s="1708" t="s">
        <v>1337</v>
      </c>
      <c r="AD395" s="1708">
        <v>24</v>
      </c>
    </row>
    <row r="396">
      <c r="A396" s="1724"/>
      <c r="B396" s="1710" t="s">
        <v>1326</v>
      </c>
      <c r="C396" s="1710" t="s">
        <v>1329</v>
      </c>
      <c r="D396" s="1703">
        <v>1995.26</v>
      </c>
      <c r="E396" s="1704">
        <v>2</v>
      </c>
      <c r="F396" s="1703">
        <f t="shared" si="260"/>
      </c>
      <c r="G396" s="1689">
        <f t="shared" si="346"/>
      </c>
      <c r="H396" s="1689">
        <f t="shared" si="28"/>
      </c>
      <c r="I396" s="1689">
        <f t="shared" si="86"/>
      </c>
      <c r="J396" s="1690">
        <f t="shared" si="116"/>
      </c>
      <c r="K396" s="1691">
        <f t="shared" si="145"/>
      </c>
      <c r="L396" s="1691">
        <f t="shared" si="174"/>
      </c>
      <c r="M396" s="1691">
        <f t="shared" si="203"/>
      </c>
      <c r="N396" s="1691">
        <f t="shared" si="289"/>
      </c>
      <c r="O396" s="1705">
        <f t="shared" si="375"/>
      </c>
      <c r="P396" s="1688">
        <v>0.0114</v>
      </c>
      <c r="Q396" s="1676">
        <v>33</v>
      </c>
      <c r="R396" s="1690">
        <f t="shared" si="57"/>
      </c>
      <c r="S396" s="1705">
        <v>27962</v>
      </c>
      <c r="T396" s="1705">
        <v>1034</v>
      </c>
      <c r="U396" s="1705">
        <v>77</v>
      </c>
      <c r="V396" s="1705">
        <v>1127</v>
      </c>
      <c r="W396" s="1705">
        <v>37</v>
      </c>
      <c r="X396" s="1705">
        <v>4</v>
      </c>
      <c r="Y396" s="1705">
        <v>0</v>
      </c>
      <c r="Z396" s="1705">
        <v>5</v>
      </c>
      <c r="AA396" s="1690">
        <f t="shared" si="317"/>
      </c>
      <c r="AB396" s="1708" t="s">
        <v>1320</v>
      </c>
      <c r="AC396" s="1708" t="s">
        <v>1337</v>
      </c>
      <c r="AD396" s="1708">
        <v>19</v>
      </c>
    </row>
    <row r="397">
      <c r="A397" s="1724"/>
      <c r="B397" s="1710" t="s">
        <v>1326</v>
      </c>
      <c r="C397" s="1710" t="s">
        <v>1330</v>
      </c>
      <c r="D397" s="1703">
        <v>1589.18</v>
      </c>
      <c r="E397" s="1704">
        <v>2</v>
      </c>
      <c r="F397" s="1703">
        <f t="shared" si="260"/>
      </c>
      <c r="G397" s="1689">
        <f t="shared" si="346"/>
      </c>
      <c r="H397" s="1689">
        <f t="shared" si="28"/>
      </c>
      <c r="I397" s="1689">
        <f t="shared" si="86"/>
      </c>
      <c r="J397" s="1690">
        <f t="shared" si="116"/>
      </c>
      <c r="K397" s="1691">
        <f t="shared" si="145"/>
      </c>
      <c r="L397" s="1691">
        <f t="shared" si="174"/>
      </c>
      <c r="M397" s="1691">
        <f t="shared" si="203"/>
      </c>
      <c r="N397" s="1691">
        <f t="shared" si="289"/>
      </c>
      <c r="O397" s="1705">
        <f t="shared" si="375"/>
      </c>
      <c r="P397" s="1688">
        <v>0.0127</v>
      </c>
      <c r="Q397" s="1676">
        <v>34</v>
      </c>
      <c r="R397" s="1690">
        <f t="shared" si="57"/>
      </c>
      <c r="S397" s="1705">
        <v>23544</v>
      </c>
      <c r="T397" s="1705">
        <v>955</v>
      </c>
      <c r="U397" s="1705">
        <v>57</v>
      </c>
      <c r="V397" s="1705">
        <v>1034</v>
      </c>
      <c r="W397" s="1705">
        <v>34</v>
      </c>
      <c r="X397" s="1705">
        <v>2</v>
      </c>
      <c r="Y397" s="1705">
        <v>1</v>
      </c>
      <c r="Z397" s="1705">
        <v>12</v>
      </c>
      <c r="AA397" s="1690">
        <f t="shared" si="317"/>
      </c>
      <c r="AB397" s="1708" t="s">
        <v>1320</v>
      </c>
      <c r="AC397" s="1708" t="s">
        <v>1337</v>
      </c>
      <c r="AD397" s="1708">
        <v>13</v>
      </c>
    </row>
    <row r="398">
      <c r="A398" s="1724"/>
      <c r="B398" s="1725" t="s">
        <v>1325</v>
      </c>
      <c r="C398" s="1725"/>
      <c r="D398" s="1726">
        <f>SUM(D394:D397)</f>
      </c>
      <c r="E398" s="1726">
        <f>SUM(E394:E397)</f>
      </c>
      <c r="F398" s="1726">
        <f>SUM(F394:F397)</f>
      </c>
      <c r="G398" s="1727">
        <f t="shared" si="346"/>
      </c>
      <c r="H398" s="1727">
        <f t="shared" si="28"/>
      </c>
      <c r="I398" s="1727">
        <f t="shared" si="86"/>
      </c>
      <c r="J398" s="1727">
        <f t="shared" si="116"/>
      </c>
      <c r="K398" s="1728">
        <f t="shared" si="145"/>
      </c>
      <c r="L398" s="1728">
        <f t="shared" si="174"/>
      </c>
      <c r="M398" s="1728">
        <f t="shared" si="203"/>
      </c>
      <c r="N398" s="1728">
        <f t="shared" si="289"/>
      </c>
      <c r="O398" s="1729">
        <f t="shared" si="375"/>
      </c>
      <c r="P398" s="1728">
        <f>AVERAGE(P393:P397)</f>
      </c>
      <c r="Q398" s="1730">
        <f>AVERAGE(Q393:Q397)</f>
      </c>
      <c r="R398" s="1726">
        <f t="shared" si="57"/>
      </c>
      <c r="S398" s="1726">
        <f>SUM(S394:S397)</f>
      </c>
      <c r="T398" s="1726">
        <f>SUM(T394:T397)</f>
      </c>
      <c r="U398" s="1726">
        <f>SUM(U394:U397)</f>
      </c>
      <c r="V398" s="1726">
        <f>SUM(V394:V397)</f>
      </c>
      <c r="W398" s="1726">
        <f>SUM(W394:W397)</f>
      </c>
      <c r="X398" s="1726">
        <f>SUM(X394:X397)</f>
      </c>
      <c r="Y398" s="1726">
        <f>SUM(Y394:Y397)</f>
      </c>
      <c r="Z398" s="1726">
        <f>SUM(Z394:Z397)</f>
      </c>
      <c r="AA398" s="1730">
        <f t="shared" si="317"/>
      </c>
      <c r="AB398" s="1731"/>
      <c r="AC398" s="1731"/>
      <c r="AD398" s="1726">
        <f>SUM(AD394:AD397)</f>
      </c>
    </row>
    <row r="399">
      <c r="A399" s="1724"/>
      <c r="B399" s="1732" t="s">
        <v>1331</v>
      </c>
      <c r="C399" s="1732"/>
      <c r="D399" s="1733">
        <f>D393+D398</f>
      </c>
      <c r="E399" s="1733">
        <f>E393+E398</f>
      </c>
      <c r="F399" s="1733">
        <f>F393+F398</f>
      </c>
      <c r="G399" s="1734">
        <f t="shared" si="346"/>
      </c>
      <c r="H399" s="1734">
        <f t="shared" si="28"/>
      </c>
      <c r="I399" s="1734">
        <f t="shared" si="86"/>
      </c>
      <c r="J399" s="1734">
        <f t="shared" si="116"/>
      </c>
      <c r="K399" s="1735">
        <f t="shared" si="145"/>
      </c>
      <c r="L399" s="1735">
        <f t="shared" si="174"/>
      </c>
      <c r="M399" s="1735">
        <f t="shared" si="203"/>
      </c>
      <c r="N399" s="1735">
        <f t="shared" si="289"/>
      </c>
      <c r="O399" s="1701">
        <f t="shared" si="375"/>
      </c>
      <c r="P399" s="1701">
        <f>(P398+P392)/2</f>
      </c>
      <c r="Q399" s="1701">
        <f>(Q398+Q392)/2</f>
      </c>
      <c r="R399" s="1733">
        <f>(R398+R392)/2</f>
      </c>
      <c r="S399" s="1733">
        <f>S393+S398</f>
      </c>
      <c r="T399" s="1733">
        <f>T393+T398</f>
      </c>
      <c r="U399" s="1733">
        <f>U393+U398</f>
      </c>
      <c r="V399" s="1733">
        <f>V393+V398</f>
      </c>
      <c r="W399" s="1733">
        <f>W393+W398</f>
      </c>
      <c r="X399" s="1733">
        <f>X393+X398</f>
      </c>
      <c r="Y399" s="1733">
        <f>Y393+Y398</f>
      </c>
      <c r="Z399" s="1733">
        <f>Z393+Z398</f>
      </c>
      <c r="AA399" s="1736">
        <f t="shared" si="317"/>
      </c>
      <c r="AB399" s="1737"/>
      <c r="AC399" s="1737"/>
      <c r="AD399" s="1733">
        <f>AD393+AD398</f>
      </c>
    </row>
    <row r="400">
      <c r="A400" s="1738"/>
      <c r="B400" s="1738"/>
      <c r="C400" s="1738"/>
      <c r="D400" s="1738"/>
      <c r="E400" s="1738"/>
      <c r="F400" s="1738"/>
      <c r="G400" s="1738"/>
      <c r="H400" s="1738"/>
      <c r="I400" s="1738"/>
      <c r="J400" s="1738"/>
      <c r="K400" s="1738"/>
      <c r="L400" s="1738"/>
      <c r="M400" s="1738"/>
      <c r="N400" s="1738"/>
      <c r="O400" s="1738"/>
      <c r="P400" s="1738"/>
      <c r="Q400" s="1738"/>
      <c r="R400" s="1738"/>
      <c r="S400" s="1738"/>
      <c r="T400" s="1738"/>
      <c r="U400" s="1738"/>
      <c r="V400" s="1738"/>
      <c r="W400" s="1738"/>
      <c r="X400" s="1738"/>
      <c r="Y400" s="1738"/>
      <c r="Z400" s="1738"/>
      <c r="AA400" s="1738"/>
      <c r="AB400" s="1738"/>
      <c r="AC400" s="1738"/>
      <c r="AD400" s="1738">
        <f>AD401-AD399</f>
      </c>
    </row>
    <row r="401">
      <c r="AD401" s="1739">
        <v>191</v>
      </c>
    </row>
    <row r="402">
      <c r="AD402" s="1739"/>
    </row>
    <row r="403">
      <c r="AD403" s="1739"/>
    </row>
    <row r="404">
      <c r="AD404" s="1739"/>
    </row>
    <row r="405">
      <c r="AD405" s="1739"/>
    </row>
    <row r="406">
      <c r="AD406" s="1739"/>
    </row>
    <row r="407">
      <c r="AD407" s="1739"/>
    </row>
    <row r="408">
      <c r="AD408" s="1739"/>
    </row>
    <row r="409">
      <c r="AD409" s="1739"/>
    </row>
    <row r="410">
      <c r="AD410" s="1739"/>
    </row>
  </sheetData>
  <autoFilter ref="A1:AD401"/>
  <mergeCells>
    <mergeCell ref="B373:C373"/>
    <mergeCell ref="B372:C372"/>
    <mergeCell ref="B366:C366"/>
    <mergeCell ref="A363:A373"/>
    <mergeCell ref="B361:C361"/>
    <mergeCell ref="D361:I361"/>
    <mergeCell ref="A361:A362"/>
    <mergeCell ref="J361:AC361"/>
    <mergeCell ref="B274:C274"/>
    <mergeCell ref="B273:C273"/>
    <mergeCell ref="B268:C268"/>
    <mergeCell ref="B262:C262"/>
    <mergeCell ref="D262:I262"/>
    <mergeCell ref="A262:A263"/>
    <mergeCell ref="J262:AC262"/>
    <mergeCell ref="B220:C220"/>
    <mergeCell ref="D220:I220"/>
    <mergeCell ref="A220:A221"/>
    <mergeCell ref="J220:AC220"/>
    <mergeCell ref="B219:C219"/>
    <mergeCell ref="B218:C218"/>
    <mergeCell ref="B212:C212"/>
    <mergeCell ref="A207:A219"/>
    <mergeCell ref="B205:C205"/>
    <mergeCell ref="D205:I205"/>
    <mergeCell ref="A205:A206"/>
    <mergeCell ref="J205:AC205"/>
    <mergeCell ref="B204:C204"/>
    <mergeCell ref="B203:C203"/>
    <mergeCell ref="B197:C197"/>
    <mergeCell ref="A192:A204"/>
    <mergeCell ref="B190:C190"/>
    <mergeCell ref="D190:I190"/>
    <mergeCell ref="A190:A191"/>
    <mergeCell ref="J190:AC190"/>
    <mergeCell ref="A177:A189"/>
    <mergeCell ref="B189:C189"/>
    <mergeCell ref="B188:C188"/>
    <mergeCell ref="B182:C182"/>
    <mergeCell ref="B175:C175"/>
    <mergeCell ref="D175:I175"/>
    <mergeCell ref="A175:A176"/>
    <mergeCell ref="J175:AC175"/>
    <mergeCell ref="B153:C153"/>
    <mergeCell ref="D153:I153"/>
    <mergeCell ref="A153:A154"/>
    <mergeCell ref="J153:AC153"/>
    <mergeCell ref="B152:C152"/>
    <mergeCell ref="B151:C151"/>
    <mergeCell ref="A132:A152"/>
    <mergeCell ref="B145:C145"/>
    <mergeCell ref="B134:C134"/>
    <mergeCell ref="B130:C130"/>
    <mergeCell ref="D130:I130"/>
    <mergeCell ref="A130:A131"/>
    <mergeCell ref="J130:AC130"/>
    <mergeCell ref="B116:C116"/>
    <mergeCell ref="B115:C115"/>
    <mergeCell ref="B111:C111"/>
    <mergeCell ref="A107:A116"/>
    <mergeCell ref="B105:C105"/>
    <mergeCell ref="D105:I105"/>
    <mergeCell ref="A105:A106"/>
    <mergeCell ref="J105:AC105"/>
    <mergeCell ref="B104:C104"/>
    <mergeCell ref="B103:C103"/>
    <mergeCell ref="B98:C98"/>
    <mergeCell ref="A94:A104"/>
    <mergeCell ref="B92:C92"/>
    <mergeCell ref="D92:I92"/>
    <mergeCell ref="A92:A93"/>
    <mergeCell ref="J92:AC92"/>
    <mergeCell ref="B85:C85"/>
    <mergeCell ref="B91:C91"/>
    <mergeCell ref="B90:C90"/>
    <mergeCell ref="A81:A91"/>
    <mergeCell ref="B79:C79"/>
    <mergeCell ref="D79:I79"/>
    <mergeCell ref="A79:A80"/>
    <mergeCell ref="J79:AC79"/>
    <mergeCell ref="B78:C78"/>
    <mergeCell ref="B77:C77"/>
    <mergeCell ref="B72:C72"/>
    <mergeCell ref="A68:A78"/>
    <mergeCell ref="B66:C66"/>
    <mergeCell ref="D66:I66"/>
    <mergeCell ref="A66:A67"/>
    <mergeCell ref="J66:AC66"/>
    <mergeCell ref="B65:C65"/>
    <mergeCell ref="B64:C64"/>
    <mergeCell ref="B59:C59"/>
    <mergeCell ref="A55:A65"/>
    <mergeCell ref="B53:C53"/>
    <mergeCell ref="D53:I53"/>
    <mergeCell ref="A53:A54"/>
    <mergeCell ref="J53:AC53"/>
    <mergeCell ref="B52:C52"/>
    <mergeCell ref="B51:C51"/>
    <mergeCell ref="B46:C46"/>
    <mergeCell ref="A42:A52"/>
    <mergeCell ref="B40:C40"/>
    <mergeCell ref="D40:I40"/>
    <mergeCell ref="A40:A41"/>
    <mergeCell ref="J40:AC40"/>
    <mergeCell ref="B39:C39"/>
    <mergeCell ref="B38:C38"/>
    <mergeCell ref="B33:C33"/>
    <mergeCell ref="A29:A39"/>
    <mergeCell ref="B27:C27"/>
    <mergeCell ref="D27:I27"/>
    <mergeCell ref="A27:A28"/>
    <mergeCell ref="J27:AC27"/>
    <mergeCell ref="B26:C26"/>
    <mergeCell ref="B25:C25"/>
    <mergeCell ref="B20:C20"/>
    <mergeCell ref="A16:A26"/>
    <mergeCell ref="B14:C14"/>
    <mergeCell ref="D14:I14"/>
    <mergeCell ref="A14:A15"/>
    <mergeCell ref="J14:AC14"/>
    <mergeCell ref="B13:C13"/>
    <mergeCell ref="B12:C12"/>
    <mergeCell ref="B7:C7"/>
    <mergeCell ref="A3:A13"/>
    <mergeCell ref="B1:C1"/>
    <mergeCell ref="D1:I1"/>
    <mergeCell ref="A1:A2"/>
    <mergeCell ref="J1:AC1"/>
    <mergeCell ref="B117:C117"/>
    <mergeCell ref="D117:I117"/>
    <mergeCell ref="A117:A118"/>
    <mergeCell ref="J117:AC117"/>
    <mergeCell ref="B123:C123"/>
    <mergeCell ref="B129:C129"/>
    <mergeCell ref="B128:C128"/>
    <mergeCell ref="A119:A129"/>
    <mergeCell ref="B139:C139"/>
    <mergeCell ref="B174:C174"/>
    <mergeCell ref="B173:C173"/>
    <mergeCell ref="B167:C167"/>
    <mergeCell ref="B161:C161"/>
    <mergeCell ref="A155:A174"/>
    <mergeCell ref="A222:A232"/>
    <mergeCell ref="B231:C231"/>
    <mergeCell ref="B226:C226"/>
    <mergeCell ref="B232:C232"/>
    <mergeCell ref="B233:C233"/>
    <mergeCell ref="D233:I233"/>
    <mergeCell ref="A233:A234"/>
    <mergeCell ref="J233:AC233"/>
    <mergeCell ref="B240:C240"/>
    <mergeCell ref="A235:A247"/>
    <mergeCell ref="B246:C246"/>
    <mergeCell ref="B247:C247"/>
    <mergeCell ref="B248:C248"/>
    <mergeCell ref="D248:I248"/>
    <mergeCell ref="A248:A249"/>
    <mergeCell ref="J248:AC248"/>
    <mergeCell ref="A250:A261"/>
    <mergeCell ref="B255:C255"/>
    <mergeCell ref="B260:C260"/>
    <mergeCell ref="B261:C261"/>
    <mergeCell ref="A264:A274"/>
    <mergeCell ref="B275:C275"/>
    <mergeCell ref="D275:I275"/>
    <mergeCell ref="A275:A276"/>
    <mergeCell ref="J275:AC275"/>
    <mergeCell ref="A277:A287"/>
    <mergeCell ref="B281:C281"/>
    <mergeCell ref="B286:C286"/>
    <mergeCell ref="B287:C287"/>
    <mergeCell ref="B288:C288"/>
    <mergeCell ref="D288:I288"/>
    <mergeCell ref="A288:A289"/>
    <mergeCell ref="J288:AC288"/>
    <mergeCell ref="A290:A300"/>
    <mergeCell ref="B294:C294"/>
    <mergeCell ref="B299:C299"/>
    <mergeCell ref="B300:C300"/>
    <mergeCell ref="B301:C301"/>
    <mergeCell ref="D301:I301"/>
    <mergeCell ref="A301:A302"/>
    <mergeCell ref="J301:AC301"/>
    <mergeCell ref="A303:A313"/>
    <mergeCell ref="B307:C307"/>
    <mergeCell ref="B312:C312"/>
    <mergeCell ref="B313:C313"/>
    <mergeCell ref="B314:C314"/>
    <mergeCell ref="D314:I314"/>
    <mergeCell ref="A314:A315"/>
    <mergeCell ref="J314:AC314"/>
    <mergeCell ref="A316:A326"/>
    <mergeCell ref="B320:C320"/>
    <mergeCell ref="B325:C325"/>
    <mergeCell ref="B326:C326"/>
    <mergeCell ref="B327:C327"/>
    <mergeCell ref="D327:I327"/>
    <mergeCell ref="A327:A328"/>
    <mergeCell ref="J327:AC327"/>
    <mergeCell ref="B339:C339"/>
    <mergeCell ref="B338:C338"/>
    <mergeCell ref="B334:C334"/>
    <mergeCell ref="A329:A339"/>
    <mergeCell ref="B340:C340"/>
    <mergeCell ref="D340:I340"/>
    <mergeCell ref="A340:A341"/>
    <mergeCell ref="J340:AC340"/>
    <mergeCell ref="A342:A352"/>
    <mergeCell ref="B346:C346"/>
    <mergeCell ref="B351:C351"/>
    <mergeCell ref="B352:C352"/>
    <mergeCell ref="B353:C353"/>
    <mergeCell ref="D353:I353"/>
    <mergeCell ref="A353:A354"/>
    <mergeCell ref="J353:AC353"/>
    <mergeCell ref="A355:A360"/>
    <mergeCell ref="B359:C359"/>
    <mergeCell ref="B360:C360"/>
    <mergeCell ref="B374:C374"/>
    <mergeCell ref="D374:I374"/>
    <mergeCell ref="A374:A375"/>
    <mergeCell ref="J374:AC374"/>
    <mergeCell ref="A376:A386"/>
    <mergeCell ref="B385:C385"/>
    <mergeCell ref="B386:C386"/>
    <mergeCell ref="B380:C380"/>
    <mergeCell ref="A387:A388"/>
    <mergeCell ref="B387:C387"/>
    <mergeCell ref="D387:I387"/>
    <mergeCell ref="J387:AC387"/>
    <mergeCell ref="A389:A399"/>
    <mergeCell ref="B393:C393"/>
    <mergeCell ref="B398:C398"/>
    <mergeCell ref="B399:C399"/>
  </mergeCells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740" t="s">
        <v>1389</v>
      </c>
      <c r="B1" s="1740" t="s">
        <v>1390</v>
      </c>
      <c r="C1" s="1740"/>
      <c r="D1" s="1741" t="s">
        <v>1391</v>
      </c>
      <c r="E1" s="1741"/>
      <c r="F1" s="1741"/>
      <c r="G1" s="1741"/>
      <c r="H1" s="1741"/>
      <c r="I1" s="1741"/>
      <c r="J1" s="1742" t="s">
        <v>1392</v>
      </c>
      <c r="K1" s="1742"/>
      <c r="L1" s="1742"/>
      <c r="M1" s="1742"/>
      <c r="N1" s="1742"/>
      <c r="O1" s="1742"/>
      <c r="P1" s="1742"/>
      <c r="Q1" s="1742"/>
      <c r="R1" s="1742"/>
      <c r="S1" s="1742"/>
      <c r="T1" s="1742"/>
      <c r="U1" s="1742"/>
      <c r="V1" s="1742"/>
      <c r="W1" s="1742"/>
      <c r="X1" s="1742"/>
      <c r="Y1" s="1742"/>
      <c r="Z1" s="1742"/>
      <c r="AA1" s="1742"/>
      <c r="AB1" s="1742"/>
      <c r="AC1" s="1742"/>
      <c r="AD1" s="1743"/>
    </row>
    <row r="2">
      <c r="A2" s="1740"/>
      <c r="B2" s="1740" t="s">
        <v>1393</v>
      </c>
      <c r="C2" s="1740" t="s">
        <v>1394</v>
      </c>
      <c r="D2" s="1741" t="s">
        <v>1395</v>
      </c>
      <c r="E2" s="1744" t="s">
        <v>1396</v>
      </c>
      <c r="F2" s="1745" t="s">
        <v>1397</v>
      </c>
      <c r="G2" s="1746" t="s">
        <v>1398</v>
      </c>
      <c r="H2" s="1746" t="s">
        <v>1399</v>
      </c>
      <c r="I2" s="1746" t="s">
        <v>1400</v>
      </c>
      <c r="J2" s="1742" t="s">
        <v>1401</v>
      </c>
      <c r="K2" s="1747" t="s">
        <v>1402</v>
      </c>
      <c r="L2" s="1747" t="s">
        <v>1403</v>
      </c>
      <c r="M2" s="1747" t="s">
        <v>1404</v>
      </c>
      <c r="N2" s="1747" t="s">
        <v>1405</v>
      </c>
      <c r="O2" s="1748" t="s">
        <v>1406</v>
      </c>
      <c r="P2" s="1747" t="s">
        <v>1407</v>
      </c>
      <c r="Q2" s="1748" t="s">
        <v>1408</v>
      </c>
      <c r="R2" s="1742" t="s">
        <v>1409</v>
      </c>
      <c r="S2" s="1748" t="s">
        <v>1410</v>
      </c>
      <c r="T2" s="1748" t="s">
        <v>1411</v>
      </c>
      <c r="U2" s="1748" t="s">
        <v>1412</v>
      </c>
      <c r="V2" s="1748" t="s">
        <v>1413</v>
      </c>
      <c r="W2" s="1748" t="s">
        <v>1414</v>
      </c>
      <c r="X2" s="1748" t="s">
        <v>1415</v>
      </c>
      <c r="Y2" s="1748" t="s">
        <v>1416</v>
      </c>
      <c r="Z2" s="1748" t="s">
        <v>1417</v>
      </c>
      <c r="AA2" s="1749" t="s">
        <v>1418</v>
      </c>
      <c r="AB2" s="1743" t="s">
        <v>1419</v>
      </c>
      <c r="AC2" s="1743" t="s">
        <v>1420</v>
      </c>
      <c r="AD2" s="1750" t="s">
        <v>1421</v>
      </c>
    </row>
    <row r="3">
      <c r="A3" s="1751" t="s">
        <v>1422</v>
      </c>
      <c r="B3" s="1752" t="s">
        <v>1423</v>
      </c>
      <c r="C3" s="1752" t="s">
        <v>1424</v>
      </c>
      <c r="D3" s="1753">
        <v>1757.1</v>
      </c>
      <c r="E3" s="1754">
        <v>0</v>
      </c>
      <c r="F3" s="1753">
        <f t="shared" ref="F3:F6" si="352">E3*2000*1.2</f>
      </c>
      <c r="G3" s="1755">
        <f t="shared" ref="G3:G13" si="62">F3/D3</f>
      </c>
      <c r="H3" s="1755">
        <f t="shared" ref="H3:H13" si="156">D3/E3</f>
      </c>
      <c r="I3" s="1755">
        <f t="shared" ref="I3:I13" si="256">F3/E3</f>
      </c>
      <c r="J3" s="1756">
        <f t="shared" ref="J3:J13" si="287">D3/T3</f>
      </c>
      <c r="K3" s="1757">
        <f t="shared" ref="K3:K13" si="0">O3/S3*1</f>
      </c>
      <c r="L3" s="1757">
        <f t="shared" ref="L3:L13" si="94">T3/S3</f>
      </c>
      <c r="M3" s="1757">
        <f t="shared" ref="M3:M13" si="187">V3/S3</f>
      </c>
      <c r="N3" s="1757">
        <f t="shared" ref="N3:N13" si="318">W3/V3</f>
      </c>
      <c r="O3" s="1758">
        <f t="shared" ref="O3:O13" si="31">U3/P3</f>
      </c>
      <c r="P3" s="1759">
        <v>0.0187</v>
      </c>
      <c r="Q3" s="1758">
        <v>47</v>
      </c>
      <c r="R3" s="1756">
        <f t="shared" ref="R3:R12" si="125">(D3/S3)*1000</f>
      </c>
      <c r="S3" s="1760">
        <v>19433</v>
      </c>
      <c r="T3" s="1760">
        <v>424</v>
      </c>
      <c r="U3" s="1760">
        <v>63</v>
      </c>
      <c r="V3" s="1760">
        <v>459</v>
      </c>
      <c r="W3" s="1760">
        <v>36</v>
      </c>
      <c r="X3" s="1760">
        <v>5</v>
      </c>
      <c r="Y3" s="1760">
        <v>3</v>
      </c>
      <c r="Z3" s="1760">
        <v>9</v>
      </c>
      <c r="AA3" s="1756">
        <f t="shared" ref="AA3:AA8" si="218">AD3*1000/D3</f>
      </c>
      <c r="AB3" s="1761" t="s">
        <v>1425</v>
      </c>
      <c r="AC3" s="1761" t="s">
        <v>1426</v>
      </c>
      <c r="AD3" s="1761">
        <v>22</v>
      </c>
    </row>
    <row r="4">
      <c r="A4" s="1751"/>
      <c r="B4" s="1752" t="s">
        <v>1423</v>
      </c>
      <c r="C4" s="1752" t="s">
        <v>1427</v>
      </c>
      <c r="D4" s="1753">
        <v>1809.62</v>
      </c>
      <c r="E4" s="1754">
        <v>1</v>
      </c>
      <c r="F4" s="1753">
        <f t="shared" si="352"/>
      </c>
      <c r="G4" s="1755">
        <f t="shared" si="62"/>
      </c>
      <c r="H4" s="1755">
        <f t="shared" si="156"/>
      </c>
      <c r="I4" s="1755">
        <f t="shared" si="256"/>
      </c>
      <c r="J4" s="1756">
        <f t="shared" si="287"/>
      </c>
      <c r="K4" s="1757">
        <f t="shared" si="0"/>
      </c>
      <c r="L4" s="1757">
        <f t="shared" si="94"/>
      </c>
      <c r="M4" s="1757">
        <f t="shared" si="187"/>
      </c>
      <c r="N4" s="1757">
        <f t="shared" si="318"/>
      </c>
      <c r="O4" s="1758">
        <f t="shared" si="31"/>
      </c>
      <c r="P4" s="1759">
        <v>0.0248</v>
      </c>
      <c r="Q4" s="1758">
        <v>47</v>
      </c>
      <c r="R4" s="1756">
        <f t="shared" si="125"/>
      </c>
      <c r="S4" s="1760">
        <v>1284</v>
      </c>
      <c r="T4" s="1760">
        <v>30</v>
      </c>
      <c r="U4" s="1760">
        <v>4</v>
      </c>
      <c r="V4" s="1760">
        <v>40</v>
      </c>
      <c r="W4" s="1760">
        <v>3</v>
      </c>
      <c r="X4" s="1760">
        <v>0</v>
      </c>
      <c r="Y4" s="1760">
        <v>0</v>
      </c>
      <c r="Z4" s="1760">
        <v>5</v>
      </c>
      <c r="AA4" s="1756">
        <f t="shared" si="218"/>
      </c>
      <c r="AB4" s="1761" t="s">
        <v>1425</v>
      </c>
      <c r="AC4" s="1761" t="s">
        <v>1428</v>
      </c>
      <c r="AD4" s="1761">
        <v>17</v>
      </c>
    </row>
    <row r="5">
      <c r="A5" s="1751"/>
      <c r="B5" s="1752" t="s">
        <v>1423</v>
      </c>
      <c r="C5" s="1752" t="s">
        <v>1429</v>
      </c>
      <c r="D5" s="1753">
        <v>1495.3</v>
      </c>
      <c r="E5" s="1754">
        <v>0</v>
      </c>
      <c r="F5" s="1753">
        <f t="shared" si="352"/>
      </c>
      <c r="G5" s="1755">
        <f t="shared" si="62"/>
      </c>
      <c r="H5" s="1755">
        <f t="shared" si="156"/>
      </c>
      <c r="I5" s="1755">
        <f t="shared" si="256"/>
      </c>
      <c r="J5" s="1756">
        <f t="shared" si="287"/>
      </c>
      <c r="K5" s="1757">
        <f t="shared" si="0"/>
      </c>
      <c r="L5" s="1757">
        <f t="shared" si="94"/>
      </c>
      <c r="M5" s="1757">
        <f t="shared" si="187"/>
      </c>
      <c r="N5" s="1757">
        <f t="shared" si="318"/>
      </c>
      <c r="O5" s="1758">
        <f t="shared" si="31"/>
      </c>
      <c r="P5" s="1759">
        <v>0.0194</v>
      </c>
      <c r="Q5" s="1758">
        <v>45</v>
      </c>
      <c r="R5" s="1756">
        <f t="shared" si="125"/>
      </c>
      <c r="S5" s="1760">
        <v>15325</v>
      </c>
      <c r="T5" s="1760">
        <v>293</v>
      </c>
      <c r="U5" s="1760">
        <v>36</v>
      </c>
      <c r="V5" s="1760">
        <v>325</v>
      </c>
      <c r="W5" s="1760">
        <v>33</v>
      </c>
      <c r="X5" s="1760">
        <v>0</v>
      </c>
      <c r="Y5" s="1760">
        <v>0</v>
      </c>
      <c r="Z5" s="1760">
        <v>11</v>
      </c>
      <c r="AA5" s="1756">
        <f t="shared" si="218"/>
      </c>
      <c r="AB5" s="1761" t="s">
        <v>1425</v>
      </c>
      <c r="AC5" s="1761" t="s">
        <v>1428</v>
      </c>
      <c r="AD5" s="1761">
        <v>14</v>
      </c>
    </row>
    <row r="6">
      <c r="A6" s="1751"/>
      <c r="B6" s="1752" t="s">
        <v>1423</v>
      </c>
      <c r="C6" s="1752" t="s">
        <v>1430</v>
      </c>
      <c r="D6" s="1753">
        <v>1483.26</v>
      </c>
      <c r="E6" s="1754">
        <v>1</v>
      </c>
      <c r="F6" s="1753">
        <f t="shared" si="352"/>
      </c>
      <c r="G6" s="1755">
        <f t="shared" si="62"/>
      </c>
      <c r="H6" s="1755">
        <f t="shared" si="156"/>
      </c>
      <c r="I6" s="1755">
        <f t="shared" si="256"/>
      </c>
      <c r="J6" s="1756">
        <f t="shared" si="287"/>
      </c>
      <c r="K6" s="1757">
        <f t="shared" si="0"/>
      </c>
      <c r="L6" s="1757">
        <f t="shared" si="94"/>
      </c>
      <c r="M6" s="1757">
        <f t="shared" si="187"/>
      </c>
      <c r="N6" s="1757">
        <f t="shared" si="318"/>
      </c>
      <c r="O6" s="1758">
        <f t="shared" si="31"/>
      </c>
      <c r="P6" s="1759">
        <v>0.0231</v>
      </c>
      <c r="Q6" s="1758">
        <v>42</v>
      </c>
      <c r="R6" s="1756">
        <f t="shared" si="125"/>
      </c>
      <c r="S6" s="1760">
        <v>12653</v>
      </c>
      <c r="T6" s="1760">
        <v>352</v>
      </c>
      <c r="U6" s="1760">
        <v>39</v>
      </c>
      <c r="V6" s="1760">
        <v>373</v>
      </c>
      <c r="W6" s="1760">
        <v>29</v>
      </c>
      <c r="X6" s="1760">
        <v>3</v>
      </c>
      <c r="Y6" s="1760">
        <v>0</v>
      </c>
      <c r="Z6" s="1760">
        <v>3</v>
      </c>
      <c r="AA6" s="1756">
        <f t="shared" si="218"/>
      </c>
      <c r="AB6" s="1761" t="s">
        <v>1425</v>
      </c>
      <c r="AC6" s="1761" t="s">
        <v>1428</v>
      </c>
      <c r="AD6" s="1761">
        <v>10</v>
      </c>
    </row>
    <row r="7">
      <c r="A7" s="1751"/>
      <c r="B7" s="1762" t="s">
        <v>1431</v>
      </c>
      <c r="C7" s="1762"/>
      <c r="D7" s="1763">
        <f>SUM(D3:D6)</f>
      </c>
      <c r="E7" s="1764">
        <f>SUM(E3:E6)</f>
      </c>
      <c r="F7" s="1763">
        <f>SUM(F3:F6)</f>
      </c>
      <c r="G7" s="1765">
        <f t="shared" si="62"/>
      </c>
      <c r="H7" s="1765">
        <f t="shared" si="156"/>
      </c>
      <c r="I7" s="1765">
        <f t="shared" si="256"/>
      </c>
      <c r="J7" s="1765">
        <f t="shared" si="287"/>
      </c>
      <c r="K7" s="1766">
        <f t="shared" si="0"/>
      </c>
      <c r="L7" s="1766">
        <f t="shared" si="94"/>
      </c>
      <c r="M7" s="1766">
        <f t="shared" si="187"/>
      </c>
      <c r="N7" s="1766">
        <f t="shared" si="318"/>
      </c>
      <c r="O7" s="1767">
        <f t="shared" si="31"/>
      </c>
      <c r="P7" s="1766">
        <f>AVERAGE(P3:P6)</f>
      </c>
      <c r="Q7" s="1763">
        <f>AVERAGE(Q3:Q6)</f>
      </c>
      <c r="R7" s="1765">
        <f t="shared" si="125"/>
      </c>
      <c r="S7" s="1768">
        <f>SUM(S3:S6)</f>
      </c>
      <c r="T7" s="1768">
        <f>SUM(T3:T6)</f>
      </c>
      <c r="U7" s="1768">
        <f>SUM(U3:U6)</f>
      </c>
      <c r="V7" s="1768">
        <f>SUM(V3:V6)</f>
      </c>
      <c r="W7" s="1768">
        <f>SUM(W3:W6)</f>
      </c>
      <c r="X7" s="1768">
        <f>SUM(X3:X6)</f>
      </c>
      <c r="Y7" s="1768">
        <f>SUM(Y3:Y6)</f>
      </c>
      <c r="Z7" s="1768">
        <f>SUM(Z3:Z6)</f>
      </c>
      <c r="AA7" s="1769">
        <f t="shared" si="218"/>
      </c>
      <c r="AB7" s="1770"/>
      <c r="AC7" s="1770"/>
      <c r="AD7" s="1771">
        <f>SUM(AD3:AD6)</f>
      </c>
    </row>
    <row r="8">
      <c r="A8" s="1751"/>
      <c r="B8" s="1752" t="s">
        <v>1432</v>
      </c>
      <c r="C8" s="1772" t="s">
        <v>1433</v>
      </c>
      <c r="D8" s="1753">
        <v>1454.49</v>
      </c>
      <c r="E8" s="1754">
        <v>2</v>
      </c>
      <c r="F8" s="1753">
        <f t="shared" ref="F8:F11" si="353">E8*2000*1.2</f>
      </c>
      <c r="G8" s="1755">
        <f t="shared" si="62"/>
      </c>
      <c r="H8" s="1755">
        <f t="shared" si="156"/>
      </c>
      <c r="I8" s="1755">
        <f t="shared" si="256"/>
      </c>
      <c r="J8" s="1756">
        <f t="shared" si="287"/>
      </c>
      <c r="K8" s="1757">
        <f t="shared" si="0"/>
      </c>
      <c r="L8" s="1757">
        <f t="shared" si="94"/>
      </c>
      <c r="M8" s="1757">
        <f t="shared" si="187"/>
      </c>
      <c r="N8" s="1757">
        <f t="shared" si="318"/>
      </c>
      <c r="O8" s="1758">
        <f t="shared" si="31"/>
      </c>
      <c r="P8" s="1773">
        <v>0.0224</v>
      </c>
      <c r="Q8" s="1758">
        <v>44</v>
      </c>
      <c r="R8" s="1756">
        <f t="shared" si="125"/>
      </c>
      <c r="S8" s="1760">
        <v>10952</v>
      </c>
      <c r="T8" s="1760">
        <v>400</v>
      </c>
      <c r="U8" s="1760">
        <v>44</v>
      </c>
      <c r="V8" s="1760">
        <v>434</v>
      </c>
      <c r="W8" s="1760">
        <v>55</v>
      </c>
      <c r="X8" s="1760">
        <v>1</v>
      </c>
      <c r="Y8" s="1760">
        <v>2</v>
      </c>
      <c r="Z8" s="1760">
        <v>6</v>
      </c>
      <c r="AA8" s="1756">
        <f t="shared" si="218"/>
      </c>
      <c r="AB8" s="1761" t="s">
        <v>1425</v>
      </c>
      <c r="AC8" s="1761" t="s">
        <v>1428</v>
      </c>
      <c r="AD8" s="1761">
        <v>14</v>
      </c>
    </row>
    <row r="9">
      <c r="A9" s="1751"/>
      <c r="B9" s="1752" t="s">
        <v>1432</v>
      </c>
      <c r="C9" s="1772" t="s">
        <v>1434</v>
      </c>
      <c r="D9" s="1753">
        <v>1411.69</v>
      </c>
      <c r="E9" s="1754">
        <v>0</v>
      </c>
      <c r="F9" s="1753">
        <f t="shared" si="353"/>
      </c>
      <c r="G9" s="1774">
        <f t="shared" si="62"/>
      </c>
      <c r="H9" s="1774">
        <f t="shared" si="156"/>
      </c>
      <c r="I9" s="1774">
        <f t="shared" si="256"/>
      </c>
      <c r="J9" s="1775">
        <f t="shared" si="287"/>
      </c>
      <c r="K9" s="1776">
        <f t="shared" si="0"/>
      </c>
      <c r="L9" s="1776">
        <f t="shared" si="94"/>
      </c>
      <c r="M9" s="1776">
        <f t="shared" si="187"/>
      </c>
      <c r="N9" s="1776">
        <f t="shared" si="318"/>
      </c>
      <c r="O9" s="1758">
        <f t="shared" si="31"/>
      </c>
      <c r="P9" s="1773">
        <v>0.0131</v>
      </c>
      <c r="Q9" s="1760">
        <v>42</v>
      </c>
      <c r="R9" s="1775">
        <f t="shared" si="125"/>
      </c>
      <c r="S9" s="1760">
        <v>10361</v>
      </c>
      <c r="T9" s="1760">
        <v>402</v>
      </c>
      <c r="U9" s="1760">
        <v>28</v>
      </c>
      <c r="V9" s="1760">
        <v>447</v>
      </c>
      <c r="W9" s="1760">
        <v>30</v>
      </c>
      <c r="X9" s="1760">
        <v>0</v>
      </c>
      <c r="Y9" s="1760">
        <v>0</v>
      </c>
      <c r="Z9" s="1760">
        <v>4</v>
      </c>
      <c r="AA9" s="1756">
        <v>0</v>
      </c>
      <c r="AB9" s="1761" t="s">
        <v>1425</v>
      </c>
      <c r="AC9" s="1761" t="s">
        <v>1428</v>
      </c>
      <c r="AD9" s="1777">
        <v>9</v>
      </c>
    </row>
    <row r="10">
      <c r="A10" s="1751"/>
      <c r="B10" s="1752" t="s">
        <v>1432</v>
      </c>
      <c r="C10" s="1772" t="s">
        <v>1435</v>
      </c>
      <c r="D10" s="1753">
        <v>1324.86</v>
      </c>
      <c r="E10" s="1754">
        <v>3</v>
      </c>
      <c r="F10" s="1753">
        <f t="shared" si="353"/>
      </c>
      <c r="G10" s="1774">
        <f t="shared" si="62"/>
      </c>
      <c r="H10" s="1774">
        <f t="shared" si="156"/>
      </c>
      <c r="I10" s="1774">
        <f t="shared" si="256"/>
      </c>
      <c r="J10" s="1775">
        <f t="shared" si="287"/>
      </c>
      <c r="K10" s="1776">
        <f t="shared" si="0"/>
      </c>
      <c r="L10" s="1776">
        <f t="shared" si="94"/>
      </c>
      <c r="M10" s="1776">
        <f t="shared" si="187"/>
      </c>
      <c r="N10" s="1776">
        <f t="shared" si="318"/>
      </c>
      <c r="O10" s="1758">
        <f t="shared" si="31"/>
      </c>
      <c r="P10" s="1773">
        <v>0.0118</v>
      </c>
      <c r="Q10" s="1760">
        <v>46</v>
      </c>
      <c r="R10" s="1775">
        <f t="shared" si="125"/>
      </c>
      <c r="S10" s="1760">
        <v>10377</v>
      </c>
      <c r="T10" s="1760">
        <v>440</v>
      </c>
      <c r="U10" s="1760">
        <v>41</v>
      </c>
      <c r="V10" s="1760">
        <v>483</v>
      </c>
      <c r="W10" s="1760">
        <v>65</v>
      </c>
      <c r="X10" s="1760">
        <v>5</v>
      </c>
      <c r="Y10" s="1760">
        <v>0</v>
      </c>
      <c r="Z10" s="1760">
        <v>5</v>
      </c>
      <c r="AA10" s="1756">
        <f t="shared" ref="AA10:AA13" si="219">AD10*1000/D10</f>
      </c>
      <c r="AB10" s="1761" t="s">
        <v>1425</v>
      </c>
      <c r="AC10" s="1761" t="s">
        <v>1428</v>
      </c>
      <c r="AD10" s="1777">
        <v>16</v>
      </c>
    </row>
    <row r="11">
      <c r="A11" s="1751"/>
      <c r="B11" s="1752" t="s">
        <v>1432</v>
      </c>
      <c r="C11" s="1772" t="s">
        <v>1436</v>
      </c>
      <c r="D11" s="1753">
        <v>682.03</v>
      </c>
      <c r="E11" s="1754">
        <v>1</v>
      </c>
      <c r="F11" s="1753">
        <f t="shared" si="353"/>
      </c>
      <c r="G11" s="1774">
        <f t="shared" si="62"/>
      </c>
      <c r="H11" s="1774">
        <f t="shared" si="156"/>
      </c>
      <c r="I11" s="1774">
        <f t="shared" si="256"/>
      </c>
      <c r="J11" s="1775">
        <f t="shared" si="287"/>
      </c>
      <c r="K11" s="1776">
        <f t="shared" si="0"/>
      </c>
      <c r="L11" s="1776">
        <f t="shared" si="94"/>
      </c>
      <c r="M11" s="1776">
        <f t="shared" si="187"/>
      </c>
      <c r="N11" s="1776">
        <f t="shared" si="318"/>
      </c>
      <c r="O11" s="1758">
        <f t="shared" si="31"/>
      </c>
      <c r="P11" s="1773">
        <v>0.02</v>
      </c>
      <c r="Q11" s="1760">
        <v>43</v>
      </c>
      <c r="R11" s="1775">
        <f t="shared" si="125"/>
      </c>
      <c r="S11" s="1760">
        <v>5096</v>
      </c>
      <c r="T11" s="1760">
        <v>224</v>
      </c>
      <c r="U11" s="1760">
        <v>19</v>
      </c>
      <c r="V11" s="1760">
        <v>258</v>
      </c>
      <c r="W11" s="1760">
        <v>24</v>
      </c>
      <c r="X11" s="1760">
        <v>4</v>
      </c>
      <c r="Y11" s="1760">
        <v>0</v>
      </c>
      <c r="Z11" s="1760">
        <v>2</v>
      </c>
      <c r="AA11" s="1756">
        <f t="shared" si="219"/>
      </c>
      <c r="AB11" s="1761" t="s">
        <v>1425</v>
      </c>
      <c r="AC11" s="1761" t="s">
        <v>1428</v>
      </c>
      <c r="AD11" s="1777">
        <v>4</v>
      </c>
    </row>
    <row r="12">
      <c r="A12" s="1751"/>
      <c r="B12" s="1762" t="s">
        <v>1431</v>
      </c>
      <c r="C12" s="1762"/>
      <c r="D12" s="1763">
        <f>SUM(D8:D11)</f>
      </c>
      <c r="E12" s="1763">
        <f>SUM(E8:E11)</f>
      </c>
      <c r="F12" s="1763">
        <f>SUM(F8:F11)</f>
      </c>
      <c r="G12" s="1765">
        <f t="shared" si="62"/>
      </c>
      <c r="H12" s="1765">
        <f t="shared" si="156"/>
      </c>
      <c r="I12" s="1765">
        <f t="shared" si="256"/>
      </c>
      <c r="J12" s="1765">
        <f t="shared" si="287"/>
      </c>
      <c r="K12" s="1766">
        <f t="shared" si="0"/>
      </c>
      <c r="L12" s="1766">
        <f t="shared" si="94"/>
      </c>
      <c r="M12" s="1766">
        <f t="shared" si="187"/>
      </c>
      <c r="N12" s="1766">
        <f t="shared" si="318"/>
      </c>
      <c r="O12" s="1767">
        <f t="shared" si="31"/>
      </c>
      <c r="P12" s="1766">
        <f>AVERAGE(P8:P11)</f>
      </c>
      <c r="Q12" s="1763">
        <f>AVERAGE(Q8:Q11)</f>
      </c>
      <c r="R12" s="1763">
        <f t="shared" si="125"/>
      </c>
      <c r="S12" s="1767">
        <f>SUM(S8:S11)</f>
      </c>
      <c r="T12" s="1767">
        <f>SUM(T8:T11)</f>
      </c>
      <c r="U12" s="1767">
        <f>SUM(U8:U11)</f>
      </c>
      <c r="V12" s="1767">
        <f>SUM(V8:V11)</f>
      </c>
      <c r="W12" s="1767">
        <f>SUM(W8:W11)</f>
      </c>
      <c r="X12" s="1767">
        <f>SUM(X8:X11)</f>
      </c>
      <c r="Y12" s="1767">
        <f>SUM(Y8:Y11)</f>
      </c>
      <c r="Z12" s="1767">
        <f>SUM(Z8:Z11)</f>
      </c>
      <c r="AA12" s="1769">
        <f t="shared" si="219"/>
      </c>
      <c r="AB12" s="1770"/>
      <c r="AC12" s="1770"/>
      <c r="AD12" s="1771">
        <f>SUM(AD8:AD11)</f>
      </c>
    </row>
    <row r="13">
      <c r="A13" s="1751"/>
      <c r="B13" s="1778" t="s">
        <v>1437</v>
      </c>
      <c r="C13" s="1778"/>
      <c r="D13" s="1779">
        <f>D12+D7</f>
      </c>
      <c r="E13" s="1779">
        <f>E12+E7</f>
      </c>
      <c r="F13" s="1779">
        <f>F12+F7</f>
      </c>
      <c r="G13" s="1780">
        <f t="shared" si="62"/>
      </c>
      <c r="H13" s="1780">
        <f t="shared" si="156"/>
      </c>
      <c r="I13" s="1780">
        <f t="shared" si="256"/>
      </c>
      <c r="J13" s="1780">
        <f t="shared" si="287"/>
      </c>
      <c r="K13" s="1781">
        <f t="shared" si="0"/>
      </c>
      <c r="L13" s="1781">
        <f t="shared" si="94"/>
      </c>
      <c r="M13" s="1781">
        <f t="shared" si="187"/>
      </c>
      <c r="N13" s="1781">
        <f t="shared" si="318"/>
      </c>
      <c r="O13" s="1782">
        <f t="shared" si="31"/>
      </c>
      <c r="P13" s="1783">
        <f>(P12+P7)/2</f>
      </c>
      <c r="Q13" s="1783">
        <f>(Q12+Q7)/2</f>
      </c>
      <c r="R13" s="1779">
        <f>(R12+R7)/2</f>
      </c>
      <c r="S13" s="1782">
        <f>S12+S7</f>
      </c>
      <c r="T13" s="1782">
        <f>T12+T7</f>
      </c>
      <c r="U13" s="1782">
        <f>U12+U7</f>
      </c>
      <c r="V13" s="1782">
        <f>V12+V7</f>
      </c>
      <c r="W13" s="1782">
        <f>W12+W7</f>
      </c>
      <c r="X13" s="1782">
        <f>X12+X7</f>
      </c>
      <c r="Y13" s="1782">
        <f>Y12+Y7</f>
      </c>
      <c r="Z13" s="1782">
        <f>Z12+Z7</f>
      </c>
      <c r="AA13" s="1784">
        <f t="shared" si="219"/>
      </c>
      <c r="AB13" s="1785"/>
      <c r="AC13" s="1785"/>
      <c r="AD13" s="1786">
        <f>AD12+AD7</f>
      </c>
    </row>
    <row r="14">
      <c r="A14" s="1740" t="s">
        <v>1389</v>
      </c>
      <c r="B14" s="1740" t="s">
        <v>1390</v>
      </c>
      <c r="C14" s="1740"/>
      <c r="D14" s="1741" t="s">
        <v>1391</v>
      </c>
      <c r="E14" s="1741"/>
      <c r="F14" s="1741"/>
      <c r="G14" s="1741"/>
      <c r="H14" s="1741"/>
      <c r="I14" s="1741"/>
      <c r="J14" s="1742" t="s">
        <v>1392</v>
      </c>
      <c r="K14" s="1742"/>
      <c r="L14" s="1742"/>
      <c r="M14" s="1742"/>
      <c r="N14" s="1742"/>
      <c r="O14" s="1742"/>
      <c r="P14" s="1742"/>
      <c r="Q14" s="1742"/>
      <c r="R14" s="1742"/>
      <c r="S14" s="1742"/>
      <c r="T14" s="1742"/>
      <c r="U14" s="1742"/>
      <c r="V14" s="1742"/>
      <c r="W14" s="1742"/>
      <c r="X14" s="1742"/>
      <c r="Y14" s="1742"/>
      <c r="Z14" s="1742"/>
      <c r="AA14" s="1742"/>
      <c r="AB14" s="1742"/>
      <c r="AC14" s="1742"/>
      <c r="AD14" s="1743"/>
    </row>
    <row r="15">
      <c r="A15" s="1740"/>
      <c r="B15" s="1740" t="s">
        <v>1393</v>
      </c>
      <c r="C15" s="1740" t="s">
        <v>1394</v>
      </c>
      <c r="D15" s="1741" t="s">
        <v>1395</v>
      </c>
      <c r="E15" s="1744" t="s">
        <v>1396</v>
      </c>
      <c r="F15" s="1745" t="s">
        <v>1397</v>
      </c>
      <c r="G15" s="1746" t="s">
        <v>1398</v>
      </c>
      <c r="H15" s="1746" t="s">
        <v>1399</v>
      </c>
      <c r="I15" s="1746" t="s">
        <v>1400</v>
      </c>
      <c r="J15" s="1742" t="s">
        <v>1401</v>
      </c>
      <c r="K15" s="1747" t="s">
        <v>1402</v>
      </c>
      <c r="L15" s="1747" t="s">
        <v>1403</v>
      </c>
      <c r="M15" s="1747" t="s">
        <v>1404</v>
      </c>
      <c r="N15" s="1747" t="s">
        <v>1405</v>
      </c>
      <c r="O15" s="1748" t="s">
        <v>1406</v>
      </c>
      <c r="P15" s="1747" t="s">
        <v>1407</v>
      </c>
      <c r="Q15" s="1748" t="s">
        <v>1408</v>
      </c>
      <c r="R15" s="1742" t="s">
        <v>1409</v>
      </c>
      <c r="S15" s="1748" t="s">
        <v>1410</v>
      </c>
      <c r="T15" s="1748" t="s">
        <v>1411</v>
      </c>
      <c r="U15" s="1748" t="s">
        <v>1412</v>
      </c>
      <c r="V15" s="1748" t="s">
        <v>1413</v>
      </c>
      <c r="W15" s="1748" t="s">
        <v>1414</v>
      </c>
      <c r="X15" s="1748" t="s">
        <v>1415</v>
      </c>
      <c r="Y15" s="1748" t="s">
        <v>1416</v>
      </c>
      <c r="Z15" s="1748" t="s">
        <v>1417</v>
      </c>
      <c r="AA15" s="1749" t="s">
        <v>1418</v>
      </c>
      <c r="AB15" s="1743" t="s">
        <v>1419</v>
      </c>
      <c r="AC15" s="1743" t="s">
        <v>1420</v>
      </c>
      <c r="AD15" s="1750" t="s">
        <v>1421</v>
      </c>
    </row>
    <row r="16">
      <c r="A16" s="1751" t="s">
        <v>1438</v>
      </c>
      <c r="B16" s="1752" t="s">
        <v>1439</v>
      </c>
      <c r="C16" s="1752" t="s">
        <v>1424</v>
      </c>
      <c r="D16" s="1753">
        <v>1138.33</v>
      </c>
      <c r="E16" s="1754">
        <v>1</v>
      </c>
      <c r="F16" s="1753">
        <f t="shared" ref="F16:F19" si="354">E16*2000*1.2</f>
      </c>
      <c r="G16" s="1755">
        <f t="shared" ref="G16:G26" si="63">F16/D16</f>
      </c>
      <c r="H16" s="1755">
        <f t="shared" ref="H16:H26" si="157">D16/E16</f>
      </c>
      <c r="I16" s="1755">
        <f t="shared" ref="I16:I26" si="257">F16/E16</f>
      </c>
      <c r="J16" s="1756">
        <f t="shared" ref="J16:J26" si="288">D16/T16</f>
      </c>
      <c r="K16" s="1757">
        <f t="shared" ref="K16:K26" si="1">O16/S16*1</f>
      </c>
      <c r="L16" s="1757">
        <f t="shared" ref="L16:L26" si="95">T16/S16</f>
      </c>
      <c r="M16" s="1757">
        <f t="shared" ref="M16:M26" si="188">V16/S16</f>
      </c>
      <c r="N16" s="1757">
        <f t="shared" ref="N16:N26" si="319">W16/V16</f>
      </c>
      <c r="O16" s="1758">
        <f t="shared" ref="O16:O26" si="32">U16/P16</f>
      </c>
      <c r="P16" s="1759">
        <v>0.0213</v>
      </c>
      <c r="Q16" s="1758">
        <v>56</v>
      </c>
      <c r="R16" s="1756">
        <f t="shared" ref="R16:R25" si="126">(D16/S16)*1000</f>
      </c>
      <c r="S16" s="1760">
        <v>14611</v>
      </c>
      <c r="T16" s="1760">
        <v>277</v>
      </c>
      <c r="U16" s="1760">
        <v>39</v>
      </c>
      <c r="V16" s="1760">
        <v>299</v>
      </c>
      <c r="W16" s="1760">
        <v>30</v>
      </c>
      <c r="X16" s="1760">
        <v>1</v>
      </c>
      <c r="Y16" s="1760">
        <v>1</v>
      </c>
      <c r="Z16" s="1760">
        <v>10</v>
      </c>
      <c r="AA16" s="1756">
        <f t="shared" ref="AA16:AA21" si="220">AD16*1000/D16</f>
      </c>
      <c r="AB16" s="1761" t="s">
        <v>1425</v>
      </c>
      <c r="AC16" s="1761" t="s">
        <v>1426</v>
      </c>
      <c r="AD16" s="1761">
        <v>19</v>
      </c>
    </row>
    <row r="17">
      <c r="A17" s="1751"/>
      <c r="B17" s="1752" t="s">
        <v>1439</v>
      </c>
      <c r="C17" s="1752" t="s">
        <v>1427</v>
      </c>
      <c r="D17" s="1753">
        <v>1435.99</v>
      </c>
      <c r="E17" s="1754">
        <v>0</v>
      </c>
      <c r="F17" s="1753">
        <f t="shared" si="354"/>
      </c>
      <c r="G17" s="1755">
        <f t="shared" si="63"/>
      </c>
      <c r="H17" s="1755">
        <f t="shared" si="157"/>
      </c>
      <c r="I17" s="1755">
        <f t="shared" si="257"/>
      </c>
      <c r="J17" s="1756">
        <f t="shared" si="288"/>
      </c>
      <c r="K17" s="1757">
        <f t="shared" si="1"/>
      </c>
      <c r="L17" s="1757">
        <f t="shared" si="95"/>
      </c>
      <c r="M17" s="1757">
        <f t="shared" si="188"/>
      </c>
      <c r="N17" s="1757">
        <f t="shared" si="319"/>
      </c>
      <c r="O17" s="1758">
        <f t="shared" si="32"/>
      </c>
      <c r="P17" s="1759">
        <v>0.0285</v>
      </c>
      <c r="Q17" s="1758">
        <v>49</v>
      </c>
      <c r="R17" s="1756">
        <f t="shared" si="126"/>
      </c>
      <c r="S17" s="1760">
        <v>12824</v>
      </c>
      <c r="T17" s="1760">
        <v>370</v>
      </c>
      <c r="U17" s="1760">
        <v>45</v>
      </c>
      <c r="V17" s="1760">
        <v>390</v>
      </c>
      <c r="W17" s="1760">
        <v>21</v>
      </c>
      <c r="X17" s="1760">
        <v>4</v>
      </c>
      <c r="Y17" s="1760">
        <v>1</v>
      </c>
      <c r="Z17" s="1760">
        <v>11</v>
      </c>
      <c r="AA17" s="1756">
        <f t="shared" si="220"/>
      </c>
      <c r="AB17" s="1761" t="s">
        <v>1425</v>
      </c>
      <c r="AC17" s="1761" t="s">
        <v>1426</v>
      </c>
      <c r="AD17" s="1761">
        <v>9</v>
      </c>
    </row>
    <row r="18">
      <c r="A18" s="1751"/>
      <c r="B18" s="1752" t="s">
        <v>1439</v>
      </c>
      <c r="C18" s="1752" t="s">
        <v>1429</v>
      </c>
      <c r="D18" s="1753">
        <v>1261.79</v>
      </c>
      <c r="E18" s="1754">
        <v>3</v>
      </c>
      <c r="F18" s="1753">
        <f t="shared" si="354"/>
      </c>
      <c r="G18" s="1755">
        <f t="shared" si="63"/>
      </c>
      <c r="H18" s="1755">
        <f t="shared" si="157"/>
      </c>
      <c r="I18" s="1755">
        <f t="shared" si="257"/>
      </c>
      <c r="J18" s="1756">
        <f t="shared" si="288"/>
      </c>
      <c r="K18" s="1757">
        <f t="shared" si="1"/>
      </c>
      <c r="L18" s="1757">
        <f t="shared" si="95"/>
      </c>
      <c r="M18" s="1757">
        <f t="shared" si="188"/>
      </c>
      <c r="N18" s="1757">
        <f t="shared" si="319"/>
      </c>
      <c r="O18" s="1758">
        <f t="shared" si="32"/>
      </c>
      <c r="P18" s="1759">
        <v>0.0297</v>
      </c>
      <c r="Q18" s="1758">
        <v>55</v>
      </c>
      <c r="R18" s="1756">
        <f t="shared" si="126"/>
      </c>
      <c r="S18" s="1760">
        <v>9718</v>
      </c>
      <c r="T18" s="1760">
        <v>285</v>
      </c>
      <c r="U18" s="1760">
        <v>42</v>
      </c>
      <c r="V18" s="1760">
        <v>311</v>
      </c>
      <c r="W18" s="1760">
        <v>44</v>
      </c>
      <c r="X18" s="1760">
        <v>3</v>
      </c>
      <c r="Y18" s="1760">
        <v>0</v>
      </c>
      <c r="Z18" s="1760">
        <v>6</v>
      </c>
      <c r="AA18" s="1756">
        <f t="shared" si="220"/>
      </c>
      <c r="AB18" s="1761" t="s">
        <v>1425</v>
      </c>
      <c r="AC18" s="1761" t="s">
        <v>1426</v>
      </c>
      <c r="AD18" s="1761">
        <v>18</v>
      </c>
    </row>
    <row r="19">
      <c r="A19" s="1751"/>
      <c r="B19" s="1752" t="s">
        <v>1439</v>
      </c>
      <c r="C19" s="1752" t="s">
        <v>1430</v>
      </c>
      <c r="D19" s="1753">
        <v>1418.22</v>
      </c>
      <c r="E19" s="1754">
        <v>1</v>
      </c>
      <c r="F19" s="1753">
        <f t="shared" si="354"/>
      </c>
      <c r="G19" s="1755">
        <f t="shared" si="63"/>
      </c>
      <c r="H19" s="1755">
        <f t="shared" si="157"/>
      </c>
      <c r="I19" s="1755">
        <f t="shared" si="257"/>
      </c>
      <c r="J19" s="1756">
        <f t="shared" si="288"/>
      </c>
      <c r="K19" s="1757">
        <f t="shared" si="1"/>
      </c>
      <c r="L19" s="1757">
        <f t="shared" si="95"/>
      </c>
      <c r="M19" s="1757">
        <f t="shared" si="188"/>
      </c>
      <c r="N19" s="1757">
        <f t="shared" si="319"/>
      </c>
      <c r="O19" s="1758">
        <f t="shared" si="32"/>
      </c>
      <c r="P19" s="1759">
        <v>0.0335</v>
      </c>
      <c r="Q19" s="1758">
        <v>54</v>
      </c>
      <c r="R19" s="1756">
        <f t="shared" si="126"/>
      </c>
      <c r="S19" s="1760">
        <v>11671</v>
      </c>
      <c r="T19" s="1760">
        <v>306</v>
      </c>
      <c r="U19" s="1760">
        <v>47</v>
      </c>
      <c r="V19" s="1760">
        <v>332</v>
      </c>
      <c r="W19" s="1760">
        <v>27</v>
      </c>
      <c r="X19" s="1760">
        <v>5</v>
      </c>
      <c r="Y19" s="1760">
        <v>1</v>
      </c>
      <c r="Z19" s="1760">
        <v>8</v>
      </c>
      <c r="AA19" s="1756">
        <f t="shared" si="220"/>
      </c>
      <c r="AB19" s="1761" t="s">
        <v>1425</v>
      </c>
      <c r="AC19" s="1761" t="s">
        <v>1426</v>
      </c>
      <c r="AD19" s="1761">
        <v>15</v>
      </c>
    </row>
    <row r="20">
      <c r="A20" s="1751"/>
      <c r="B20" s="1762" t="s">
        <v>1431</v>
      </c>
      <c r="C20" s="1762"/>
      <c r="D20" s="1763">
        <f>SUM(D16:D19)</f>
      </c>
      <c r="E20" s="1764">
        <f>SUM(E16:E19)</f>
      </c>
      <c r="F20" s="1763">
        <f>SUM(F16:F19)</f>
      </c>
      <c r="G20" s="1765">
        <f t="shared" si="63"/>
      </c>
      <c r="H20" s="1765">
        <f t="shared" si="157"/>
      </c>
      <c r="I20" s="1765">
        <f t="shared" si="257"/>
      </c>
      <c r="J20" s="1765">
        <f t="shared" si="288"/>
      </c>
      <c r="K20" s="1766">
        <f t="shared" si="1"/>
      </c>
      <c r="L20" s="1766">
        <f t="shared" si="95"/>
      </c>
      <c r="M20" s="1766">
        <f t="shared" si="188"/>
      </c>
      <c r="N20" s="1766">
        <f t="shared" si="319"/>
      </c>
      <c r="O20" s="1767">
        <f t="shared" si="32"/>
      </c>
      <c r="P20" s="1766">
        <f>AVERAGE(P16:P19)</f>
      </c>
      <c r="Q20" s="1763">
        <f>AVERAGE(Q16:Q19)</f>
      </c>
      <c r="R20" s="1765">
        <f t="shared" si="126"/>
      </c>
      <c r="S20" s="1768">
        <f>SUM(S16:S19)</f>
      </c>
      <c r="T20" s="1768">
        <f>SUM(T16:T19)</f>
      </c>
      <c r="U20" s="1768">
        <f>SUM(U16:U19)</f>
      </c>
      <c r="V20" s="1768">
        <f>SUM(V16:V19)</f>
      </c>
      <c r="W20" s="1768">
        <f>SUM(W16:W19)</f>
      </c>
      <c r="X20" s="1768">
        <f>SUM(X16:X19)</f>
      </c>
      <c r="Y20" s="1768">
        <f>SUM(Y16:Y19)</f>
      </c>
      <c r="Z20" s="1768">
        <f>SUM(Z16:Z19)</f>
      </c>
      <c r="AA20" s="1769">
        <f t="shared" si="220"/>
      </c>
      <c r="AB20" s="1770"/>
      <c r="AC20" s="1770"/>
      <c r="AD20" s="1771">
        <f>SUM(AD16:AD19)</f>
      </c>
    </row>
    <row r="21">
      <c r="A21" s="1751"/>
      <c r="B21" s="1752" t="s">
        <v>1432</v>
      </c>
      <c r="C21" s="1772" t="s">
        <v>1433</v>
      </c>
      <c r="D21" s="1753">
        <v>1856.47</v>
      </c>
      <c r="E21" s="1754">
        <v>1</v>
      </c>
      <c r="F21" s="1753">
        <f t="shared" ref="F21:F24" si="355">E21*2000*1.2</f>
      </c>
      <c r="G21" s="1755">
        <f t="shared" si="63"/>
      </c>
      <c r="H21" s="1755">
        <f t="shared" si="157"/>
      </c>
      <c r="I21" s="1755">
        <f t="shared" si="257"/>
      </c>
      <c r="J21" s="1756">
        <f t="shared" si="288"/>
      </c>
      <c r="K21" s="1757">
        <f t="shared" si="1"/>
      </c>
      <c r="L21" s="1757">
        <f t="shared" si="95"/>
      </c>
      <c r="M21" s="1757">
        <f t="shared" si="188"/>
      </c>
      <c r="N21" s="1757">
        <f t="shared" si="319"/>
      </c>
      <c r="O21" s="1758">
        <f t="shared" si="32"/>
      </c>
      <c r="P21" s="1773">
        <v>0.0283</v>
      </c>
      <c r="Q21" s="1758">
        <v>51</v>
      </c>
      <c r="R21" s="1756">
        <f t="shared" si="126"/>
      </c>
      <c r="S21" s="1760">
        <v>14003</v>
      </c>
      <c r="T21" s="1760">
        <v>411</v>
      </c>
      <c r="U21" s="1760">
        <v>44</v>
      </c>
      <c r="V21" s="1760">
        <v>441</v>
      </c>
      <c r="W21" s="1760">
        <v>27</v>
      </c>
      <c r="X21" s="1760">
        <v>1</v>
      </c>
      <c r="Y21" s="1760">
        <v>0</v>
      </c>
      <c r="Z21" s="1760">
        <v>17</v>
      </c>
      <c r="AA21" s="1756">
        <f t="shared" si="220"/>
      </c>
      <c r="AB21" s="1761" t="s">
        <v>1425</v>
      </c>
      <c r="AC21" s="1761" t="s">
        <v>1426</v>
      </c>
      <c r="AD21" s="1761">
        <v>11</v>
      </c>
    </row>
    <row r="22">
      <c r="A22" s="1751"/>
      <c r="B22" s="1752" t="s">
        <v>1432</v>
      </c>
      <c r="C22" s="1772" t="s">
        <v>1434</v>
      </c>
      <c r="D22" s="1753">
        <v>1818.37</v>
      </c>
      <c r="E22" s="1754">
        <v>4</v>
      </c>
      <c r="F22" s="1753">
        <f t="shared" si="355"/>
      </c>
      <c r="G22" s="1774">
        <f t="shared" si="63"/>
      </c>
      <c r="H22" s="1774">
        <f t="shared" si="157"/>
      </c>
      <c r="I22" s="1774">
        <f t="shared" si="257"/>
      </c>
      <c r="J22" s="1775">
        <f t="shared" si="288"/>
      </c>
      <c r="K22" s="1776">
        <f t="shared" si="1"/>
      </c>
      <c r="L22" s="1776">
        <f t="shared" si="95"/>
      </c>
      <c r="M22" s="1776">
        <f t="shared" si="188"/>
      </c>
      <c r="N22" s="1776">
        <f t="shared" si="319"/>
      </c>
      <c r="O22" s="1758">
        <f t="shared" si="32"/>
      </c>
      <c r="P22" s="1773">
        <v>0.0221</v>
      </c>
      <c r="Q22" s="1760">
        <v>53</v>
      </c>
      <c r="R22" s="1775">
        <f t="shared" si="126"/>
      </c>
      <c r="S22" s="1760">
        <v>16070</v>
      </c>
      <c r="T22" s="1760">
        <v>490</v>
      </c>
      <c r="U22" s="1760">
        <v>55</v>
      </c>
      <c r="V22" s="1760">
        <v>514</v>
      </c>
      <c r="W22" s="1760">
        <v>91</v>
      </c>
      <c r="X22" s="1760">
        <v>8</v>
      </c>
      <c r="Y22" s="1760">
        <v>0</v>
      </c>
      <c r="Z22" s="1760">
        <v>13</v>
      </c>
      <c r="AA22" s="1756">
        <v>0</v>
      </c>
      <c r="AB22" s="1761" t="s">
        <v>1425</v>
      </c>
      <c r="AC22" s="1761" t="s">
        <v>1426</v>
      </c>
      <c r="AD22" s="1777">
        <v>25</v>
      </c>
    </row>
    <row r="23">
      <c r="A23" s="1751"/>
      <c r="B23" s="1752" t="s">
        <v>1432</v>
      </c>
      <c r="C23" s="1772" t="s">
        <v>1435</v>
      </c>
      <c r="D23" s="1753">
        <v>1946.77</v>
      </c>
      <c r="E23" s="1754">
        <v>1</v>
      </c>
      <c r="F23" s="1753">
        <f t="shared" si="355"/>
      </c>
      <c r="G23" s="1774">
        <f t="shared" si="63"/>
      </c>
      <c r="H23" s="1774">
        <f t="shared" si="157"/>
      </c>
      <c r="I23" s="1774">
        <f t="shared" si="257"/>
      </c>
      <c r="J23" s="1775">
        <f t="shared" si="288"/>
      </c>
      <c r="K23" s="1776">
        <f t="shared" si="1"/>
      </c>
      <c r="L23" s="1776">
        <f t="shared" si="95"/>
      </c>
      <c r="M23" s="1776">
        <f t="shared" si="188"/>
      </c>
      <c r="N23" s="1776">
        <f t="shared" si="319"/>
      </c>
      <c r="O23" s="1758">
        <f t="shared" si="32"/>
      </c>
      <c r="P23" s="1773">
        <v>0.0243</v>
      </c>
      <c r="Q23" s="1760">
        <v>51</v>
      </c>
      <c r="R23" s="1775">
        <f t="shared" si="126"/>
      </c>
      <c r="S23" s="1760">
        <v>14116</v>
      </c>
      <c r="T23" s="1760">
        <v>538</v>
      </c>
      <c r="U23" s="1760">
        <v>58</v>
      </c>
      <c r="V23" s="1760">
        <v>603</v>
      </c>
      <c r="W23" s="1760">
        <v>38</v>
      </c>
      <c r="X23" s="1760">
        <v>4</v>
      </c>
      <c r="Y23" s="1760">
        <v>2</v>
      </c>
      <c r="Z23" s="1760">
        <v>12</v>
      </c>
      <c r="AA23" s="1756">
        <f t="shared" ref="AA23:AA26" si="221">AD23*1000/D23</f>
      </c>
      <c r="AB23" s="1761" t="s">
        <v>1425</v>
      </c>
      <c r="AC23" s="1761" t="s">
        <v>1426</v>
      </c>
      <c r="AD23" s="1777">
        <v>23</v>
      </c>
    </row>
    <row r="24">
      <c r="A24" s="1751"/>
      <c r="B24" s="1752" t="s">
        <v>1432</v>
      </c>
      <c r="C24" s="1772" t="s">
        <v>1436</v>
      </c>
      <c r="D24" s="1753">
        <v>572.8</v>
      </c>
      <c r="E24" s="1754">
        <v>2</v>
      </c>
      <c r="F24" s="1753">
        <f t="shared" si="355"/>
      </c>
      <c r="G24" s="1774">
        <f t="shared" si="63"/>
      </c>
      <c r="H24" s="1774">
        <f t="shared" si="157"/>
      </c>
      <c r="I24" s="1774">
        <f t="shared" si="257"/>
      </c>
      <c r="J24" s="1775">
        <f t="shared" si="288"/>
      </c>
      <c r="K24" s="1776">
        <f t="shared" si="1"/>
      </c>
      <c r="L24" s="1776">
        <f t="shared" si="95"/>
      </c>
      <c r="M24" s="1776">
        <f t="shared" si="188"/>
      </c>
      <c r="N24" s="1776">
        <f t="shared" si="319"/>
      </c>
      <c r="O24" s="1758">
        <f t="shared" si="32"/>
      </c>
      <c r="P24" s="1773">
        <v>0.0307</v>
      </c>
      <c r="Q24" s="1760">
        <v>51</v>
      </c>
      <c r="R24" s="1775">
        <f t="shared" si="126"/>
      </c>
      <c r="S24" s="1760">
        <v>7338</v>
      </c>
      <c r="T24" s="1760">
        <v>272</v>
      </c>
      <c r="U24" s="1760">
        <v>43</v>
      </c>
      <c r="V24" s="1760">
        <v>300</v>
      </c>
      <c r="W24" s="1760">
        <v>65</v>
      </c>
      <c r="X24" s="1760">
        <v>4</v>
      </c>
      <c r="Y24" s="1760">
        <v>2</v>
      </c>
      <c r="Z24" s="1760">
        <v>4</v>
      </c>
      <c r="AA24" s="1756">
        <f t="shared" si="221"/>
      </c>
      <c r="AB24" s="1761" t="s">
        <v>1425</v>
      </c>
      <c r="AC24" s="1761" t="s">
        <v>1426</v>
      </c>
      <c r="AD24" s="1777">
        <v>5</v>
      </c>
    </row>
    <row r="25">
      <c r="A25" s="1751"/>
      <c r="B25" s="1762" t="s">
        <v>1431</v>
      </c>
      <c r="C25" s="1762"/>
      <c r="D25" s="1763">
        <f>SUM(D21:D24)</f>
      </c>
      <c r="E25" s="1763">
        <f>SUM(E21:E24)</f>
      </c>
      <c r="F25" s="1763">
        <f>SUM(F21:F24)</f>
      </c>
      <c r="G25" s="1765">
        <f t="shared" si="63"/>
      </c>
      <c r="H25" s="1765">
        <f t="shared" si="157"/>
      </c>
      <c r="I25" s="1765">
        <f t="shared" si="257"/>
      </c>
      <c r="J25" s="1765">
        <f t="shared" si="288"/>
      </c>
      <c r="K25" s="1766">
        <f t="shared" si="1"/>
      </c>
      <c r="L25" s="1766">
        <f t="shared" si="95"/>
      </c>
      <c r="M25" s="1766">
        <f t="shared" si="188"/>
      </c>
      <c r="N25" s="1766">
        <f t="shared" si="319"/>
      </c>
      <c r="O25" s="1767">
        <f t="shared" si="32"/>
      </c>
      <c r="P25" s="1766">
        <f>AVERAGE(P21:P24)</f>
      </c>
      <c r="Q25" s="1763">
        <f>AVERAGE(Q21:Q24)</f>
      </c>
      <c r="R25" s="1763">
        <f t="shared" si="126"/>
      </c>
      <c r="S25" s="1767">
        <f>SUM(S21:S24)</f>
      </c>
      <c r="T25" s="1767">
        <f>SUM(T21:T24)</f>
      </c>
      <c r="U25" s="1767">
        <f>SUM(U21:U24)</f>
      </c>
      <c r="V25" s="1767">
        <f>SUM(V21:V24)</f>
      </c>
      <c r="W25" s="1767">
        <f>SUM(W21:W24)</f>
      </c>
      <c r="X25" s="1767">
        <f>SUM(X21:X24)</f>
      </c>
      <c r="Y25" s="1767">
        <f>SUM(Y21:Y24)</f>
      </c>
      <c r="Z25" s="1767">
        <f>SUM(Z21:Z24)</f>
      </c>
      <c r="AA25" s="1769">
        <f t="shared" si="221"/>
      </c>
      <c r="AB25" s="1770"/>
      <c r="AC25" s="1770"/>
      <c r="AD25" s="1771">
        <f>SUM(AD21:AD24)</f>
      </c>
    </row>
    <row r="26">
      <c r="A26" s="1751"/>
      <c r="B26" s="1778" t="s">
        <v>1437</v>
      </c>
      <c r="C26" s="1778"/>
      <c r="D26" s="1779">
        <f>D25+D20</f>
      </c>
      <c r="E26" s="1779">
        <f>E25+E20</f>
      </c>
      <c r="F26" s="1779">
        <f>F25+F20</f>
      </c>
      <c r="G26" s="1780">
        <f t="shared" si="63"/>
      </c>
      <c r="H26" s="1780">
        <f t="shared" si="157"/>
      </c>
      <c r="I26" s="1780">
        <f t="shared" si="257"/>
      </c>
      <c r="J26" s="1780">
        <f t="shared" si="288"/>
      </c>
      <c r="K26" s="1781">
        <f t="shared" si="1"/>
      </c>
      <c r="L26" s="1781">
        <f t="shared" si="95"/>
      </c>
      <c r="M26" s="1781">
        <f t="shared" si="188"/>
      </c>
      <c r="N26" s="1781">
        <f t="shared" si="319"/>
      </c>
      <c r="O26" s="1782">
        <f t="shared" si="32"/>
      </c>
      <c r="P26" s="1783">
        <f>(P25+P20)/2</f>
      </c>
      <c r="Q26" s="1783">
        <f>(Q25+Q20)/2</f>
      </c>
      <c r="R26" s="1779">
        <f>(R25+R20)/2</f>
      </c>
      <c r="S26" s="1782">
        <f>S25+S20</f>
      </c>
      <c r="T26" s="1782">
        <f>T25+T20</f>
      </c>
      <c r="U26" s="1782">
        <f>U25+U20</f>
      </c>
      <c r="V26" s="1782">
        <f>V25+V20</f>
      </c>
      <c r="W26" s="1782">
        <f>W25+W20</f>
      </c>
      <c r="X26" s="1782">
        <f>X25+X20</f>
      </c>
      <c r="Y26" s="1782">
        <f>Y25+Y20</f>
      </c>
      <c r="Z26" s="1782">
        <f>Z25+Z20</f>
      </c>
      <c r="AA26" s="1784">
        <f t="shared" si="221"/>
      </c>
      <c r="AB26" s="1785"/>
      <c r="AC26" s="1785"/>
      <c r="AD26" s="1786">
        <f>AD25+AD20</f>
      </c>
    </row>
    <row r="27">
      <c r="A27" s="1740" t="s">
        <v>1389</v>
      </c>
      <c r="B27" s="1740" t="s">
        <v>1390</v>
      </c>
      <c r="C27" s="1740"/>
      <c r="D27" s="1741" t="s">
        <v>1391</v>
      </c>
      <c r="E27" s="1741"/>
      <c r="F27" s="1741"/>
      <c r="G27" s="1741"/>
      <c r="H27" s="1741"/>
      <c r="I27" s="1741"/>
      <c r="J27" s="1742" t="s">
        <v>1392</v>
      </c>
      <c r="K27" s="1742"/>
      <c r="L27" s="1742"/>
      <c r="M27" s="1742"/>
      <c r="N27" s="1742"/>
      <c r="O27" s="1742"/>
      <c r="P27" s="1742"/>
      <c r="Q27" s="1742"/>
      <c r="R27" s="1742"/>
      <c r="S27" s="1742"/>
      <c r="T27" s="1742"/>
      <c r="U27" s="1742"/>
      <c r="V27" s="1742"/>
      <c r="W27" s="1742"/>
      <c r="X27" s="1742"/>
      <c r="Y27" s="1742"/>
      <c r="Z27" s="1742"/>
      <c r="AA27" s="1742"/>
      <c r="AB27" s="1742"/>
      <c r="AC27" s="1742"/>
      <c r="AD27" s="1743"/>
    </row>
    <row r="28">
      <c r="A28" s="1740"/>
      <c r="B28" s="1740" t="s">
        <v>1393</v>
      </c>
      <c r="C28" s="1740" t="s">
        <v>1394</v>
      </c>
      <c r="D28" s="1741" t="s">
        <v>1395</v>
      </c>
      <c r="E28" s="1744" t="s">
        <v>1396</v>
      </c>
      <c r="F28" s="1745" t="s">
        <v>1397</v>
      </c>
      <c r="G28" s="1746" t="s">
        <v>1398</v>
      </c>
      <c r="H28" s="1746" t="s">
        <v>1399</v>
      </c>
      <c r="I28" s="1746" t="s">
        <v>1400</v>
      </c>
      <c r="J28" s="1742" t="s">
        <v>1401</v>
      </c>
      <c r="K28" s="1747" t="s">
        <v>1402</v>
      </c>
      <c r="L28" s="1747" t="s">
        <v>1403</v>
      </c>
      <c r="M28" s="1747" t="s">
        <v>1404</v>
      </c>
      <c r="N28" s="1747" t="s">
        <v>1405</v>
      </c>
      <c r="O28" s="1748" t="s">
        <v>1406</v>
      </c>
      <c r="P28" s="1747" t="s">
        <v>1407</v>
      </c>
      <c r="Q28" s="1748" t="s">
        <v>1408</v>
      </c>
      <c r="R28" s="1742" t="s">
        <v>1409</v>
      </c>
      <c r="S28" s="1748" t="s">
        <v>1410</v>
      </c>
      <c r="T28" s="1748" t="s">
        <v>1411</v>
      </c>
      <c r="U28" s="1748" t="s">
        <v>1412</v>
      </c>
      <c r="V28" s="1748" t="s">
        <v>1413</v>
      </c>
      <c r="W28" s="1748" t="s">
        <v>1414</v>
      </c>
      <c r="X28" s="1748" t="s">
        <v>1415</v>
      </c>
      <c r="Y28" s="1748" t="s">
        <v>1416</v>
      </c>
      <c r="Z28" s="1748" t="s">
        <v>1417</v>
      </c>
      <c r="AA28" s="1749" t="s">
        <v>1418</v>
      </c>
      <c r="AB28" s="1743" t="s">
        <v>1419</v>
      </c>
      <c r="AC28" s="1743" t="s">
        <v>1420</v>
      </c>
      <c r="AD28" s="1750" t="s">
        <v>1421</v>
      </c>
    </row>
    <row r="29">
      <c r="A29" s="1751" t="s">
        <v>1440</v>
      </c>
      <c r="B29" s="1752" t="s">
        <v>1439</v>
      </c>
      <c r="C29" s="1752" t="s">
        <v>1424</v>
      </c>
      <c r="D29" s="1753">
        <v>1523.37</v>
      </c>
      <c r="E29" s="1754">
        <v>2</v>
      </c>
      <c r="F29" s="1753">
        <f t="shared" ref="F29:F32" si="356">E29*2000*1.2</f>
      </c>
      <c r="G29" s="1755">
        <f t="shared" ref="G29:G39" si="64">F29/D29</f>
      </c>
      <c r="H29" s="1755">
        <f t="shared" ref="H29:H39" si="158">D29/E29</f>
      </c>
      <c r="I29" s="1755">
        <f t="shared" ref="I29:I39" si="258">F29/E29</f>
      </c>
      <c r="J29" s="1756">
        <f t="shared" ref="J29:J39" si="289">D29/T29</f>
      </c>
      <c r="K29" s="1757">
        <f t="shared" ref="K29:K39" si="2">O29/S29*1</f>
      </c>
      <c r="L29" s="1757">
        <f t="shared" ref="L29:L39" si="96">T29/S29</f>
      </c>
      <c r="M29" s="1757">
        <f t="shared" ref="M29:M39" si="189">V29/S29</f>
      </c>
      <c r="N29" s="1757">
        <f t="shared" ref="N29:N39" si="320">W29/V29</f>
      </c>
      <c r="O29" s="1758">
        <f t="shared" ref="O29:O39" si="33">U29/P29</f>
      </c>
      <c r="P29" s="1759">
        <v>0.0218</v>
      </c>
      <c r="Q29" s="1758">
        <v>53</v>
      </c>
      <c r="R29" s="1756">
        <f t="shared" ref="R29:R38" si="127">(D29/S29)*1000</f>
      </c>
      <c r="S29" s="1760">
        <v>17371</v>
      </c>
      <c r="T29" s="1760">
        <v>379</v>
      </c>
      <c r="U29" s="1760">
        <v>49</v>
      </c>
      <c r="V29" s="1760">
        <v>398</v>
      </c>
      <c r="W29" s="1760">
        <v>101</v>
      </c>
      <c r="X29" s="1760">
        <v>2</v>
      </c>
      <c r="Y29" s="1760">
        <v>0</v>
      </c>
      <c r="Z29" s="1760">
        <v>13</v>
      </c>
      <c r="AA29" s="1756">
        <f t="shared" ref="AA29:AA34" si="222">AD29*1000/D29</f>
      </c>
      <c r="AB29" s="1761" t="s">
        <v>1425</v>
      </c>
      <c r="AC29" s="1761" t="s">
        <v>1426</v>
      </c>
      <c r="AD29" s="1761">
        <v>27</v>
      </c>
    </row>
    <row r="30">
      <c r="A30" s="1751"/>
      <c r="B30" s="1752" t="s">
        <v>1439</v>
      </c>
      <c r="C30" s="1752" t="s">
        <v>1427</v>
      </c>
      <c r="D30" s="1753">
        <v>1354.52</v>
      </c>
      <c r="E30" s="1754">
        <v>1</v>
      </c>
      <c r="F30" s="1753">
        <f t="shared" si="356"/>
      </c>
      <c r="G30" s="1755">
        <f t="shared" si="64"/>
      </c>
      <c r="H30" s="1755">
        <f t="shared" si="158"/>
      </c>
      <c r="I30" s="1755">
        <f t="shared" si="258"/>
      </c>
      <c r="J30" s="1756">
        <f t="shared" si="289"/>
      </c>
      <c r="K30" s="1757">
        <f t="shared" si="2"/>
      </c>
      <c r="L30" s="1757">
        <f t="shared" si="96"/>
      </c>
      <c r="M30" s="1757">
        <f t="shared" si="189"/>
      </c>
      <c r="N30" s="1757">
        <f t="shared" si="320"/>
      </c>
      <c r="O30" s="1758">
        <f t="shared" si="33"/>
      </c>
      <c r="P30" s="1759">
        <v>0.0186</v>
      </c>
      <c r="Q30" s="1758">
        <v>49</v>
      </c>
      <c r="R30" s="1756">
        <f t="shared" si="127"/>
      </c>
      <c r="S30" s="1760">
        <v>12790</v>
      </c>
      <c r="T30" s="1760">
        <v>416</v>
      </c>
      <c r="U30" s="1760">
        <v>50</v>
      </c>
      <c r="V30" s="1760">
        <v>438</v>
      </c>
      <c r="W30" s="1760">
        <v>20</v>
      </c>
      <c r="X30" s="1760">
        <v>6</v>
      </c>
      <c r="Y30" s="1760">
        <v>1</v>
      </c>
      <c r="Z30" s="1760">
        <v>6</v>
      </c>
      <c r="AA30" s="1756">
        <f t="shared" si="222"/>
      </c>
      <c r="AB30" s="1761" t="s">
        <v>1425</v>
      </c>
      <c r="AC30" s="1761" t="s">
        <v>1426</v>
      </c>
      <c r="AD30" s="1761">
        <v>10</v>
      </c>
    </row>
    <row r="31">
      <c r="A31" s="1751"/>
      <c r="B31" s="1752" t="s">
        <v>1439</v>
      </c>
      <c r="C31" s="1752" t="s">
        <v>1429</v>
      </c>
      <c r="D31" s="1753">
        <v>1080.85</v>
      </c>
      <c r="E31" s="1754">
        <v>0</v>
      </c>
      <c r="F31" s="1753">
        <f t="shared" si="356"/>
      </c>
      <c r="G31" s="1755">
        <f t="shared" si="64"/>
      </c>
      <c r="H31" s="1755">
        <f t="shared" si="158"/>
      </c>
      <c r="I31" s="1755">
        <f t="shared" si="258"/>
      </c>
      <c r="J31" s="1756">
        <f t="shared" si="289"/>
      </c>
      <c r="K31" s="1757">
        <f t="shared" si="2"/>
      </c>
      <c r="L31" s="1757">
        <f t="shared" si="96"/>
      </c>
      <c r="M31" s="1757">
        <f t="shared" si="189"/>
      </c>
      <c r="N31" s="1757">
        <f t="shared" si="320"/>
      </c>
      <c r="O31" s="1758">
        <f t="shared" si="33"/>
      </c>
      <c r="P31" s="1759">
        <v>0.0175</v>
      </c>
      <c r="Q31" s="1758">
        <v>47</v>
      </c>
      <c r="R31" s="1756">
        <f t="shared" si="127"/>
      </c>
      <c r="S31" s="1760">
        <v>9580</v>
      </c>
      <c r="T31" s="1760">
        <v>301</v>
      </c>
      <c r="U31" s="1760">
        <v>33</v>
      </c>
      <c r="V31" s="1760">
        <v>337</v>
      </c>
      <c r="W31" s="1760">
        <v>11</v>
      </c>
      <c r="X31" s="1760">
        <v>0</v>
      </c>
      <c r="Y31" s="1760">
        <v>1</v>
      </c>
      <c r="Z31" s="1760">
        <v>1</v>
      </c>
      <c r="AA31" s="1756">
        <f t="shared" si="222"/>
      </c>
      <c r="AB31" s="1761" t="s">
        <v>1425</v>
      </c>
      <c r="AC31" s="1761" t="s">
        <v>1426</v>
      </c>
      <c r="AD31" s="1761">
        <v>8</v>
      </c>
    </row>
    <row r="32">
      <c r="A32" s="1751"/>
      <c r="B32" s="1752" t="s">
        <v>1439</v>
      </c>
      <c r="C32" s="1752" t="s">
        <v>1430</v>
      </c>
      <c r="D32" s="1753">
        <v>1002.8</v>
      </c>
      <c r="E32" s="1754">
        <v>3</v>
      </c>
      <c r="F32" s="1753">
        <f t="shared" si="356"/>
      </c>
      <c r="G32" s="1755">
        <f t="shared" si="64"/>
      </c>
      <c r="H32" s="1755">
        <f t="shared" si="158"/>
      </c>
      <c r="I32" s="1755">
        <f t="shared" si="258"/>
      </c>
      <c r="J32" s="1756">
        <f t="shared" si="289"/>
      </c>
      <c r="K32" s="1757">
        <f t="shared" si="2"/>
      </c>
      <c r="L32" s="1757">
        <f t="shared" si="96"/>
      </c>
      <c r="M32" s="1757">
        <f t="shared" si="189"/>
      </c>
      <c r="N32" s="1757">
        <f t="shared" si="320"/>
      </c>
      <c r="O32" s="1758">
        <f t="shared" si="33"/>
      </c>
      <c r="P32" s="1759">
        <v>0.02</v>
      </c>
      <c r="Q32" s="1758">
        <v>49</v>
      </c>
      <c r="R32" s="1756">
        <f t="shared" si="127"/>
      </c>
      <c r="S32" s="1760">
        <v>8833</v>
      </c>
      <c r="T32" s="1760">
        <v>291</v>
      </c>
      <c r="U32" s="1760">
        <v>26</v>
      </c>
      <c r="V32" s="1760">
        <v>325</v>
      </c>
      <c r="W32" s="1760">
        <v>34</v>
      </c>
      <c r="X32" s="1760">
        <v>4</v>
      </c>
      <c r="Y32" s="1760">
        <v>0</v>
      </c>
      <c r="Z32" s="1760">
        <v>6</v>
      </c>
      <c r="AA32" s="1756">
        <f t="shared" si="222"/>
      </c>
      <c r="AB32" s="1761" t="s">
        <v>1425</v>
      </c>
      <c r="AC32" s="1761" t="s">
        <v>1426</v>
      </c>
      <c r="AD32" s="1761">
        <v>17</v>
      </c>
    </row>
    <row r="33">
      <c r="A33" s="1751"/>
      <c r="B33" s="1762" t="s">
        <v>1431</v>
      </c>
      <c r="C33" s="1762"/>
      <c r="D33" s="1763">
        <f>SUM(D29:D32)</f>
      </c>
      <c r="E33" s="1764">
        <f>SUM(E29:E32)</f>
      </c>
      <c r="F33" s="1763">
        <f>SUM(F29:F32)</f>
      </c>
      <c r="G33" s="1765">
        <f t="shared" si="64"/>
      </c>
      <c r="H33" s="1765">
        <f t="shared" si="158"/>
      </c>
      <c r="I33" s="1765">
        <f t="shared" si="258"/>
      </c>
      <c r="J33" s="1765">
        <f t="shared" si="289"/>
      </c>
      <c r="K33" s="1766">
        <f t="shared" si="2"/>
      </c>
      <c r="L33" s="1766">
        <f t="shared" si="96"/>
      </c>
      <c r="M33" s="1766">
        <f t="shared" si="189"/>
      </c>
      <c r="N33" s="1766">
        <f t="shared" si="320"/>
      </c>
      <c r="O33" s="1767">
        <f t="shared" si="33"/>
      </c>
      <c r="P33" s="1766">
        <f>AVERAGE(P29:P32)</f>
      </c>
      <c r="Q33" s="1763">
        <f>AVERAGE(Q29:Q32)</f>
      </c>
      <c r="R33" s="1765">
        <f t="shared" si="127"/>
      </c>
      <c r="S33" s="1768">
        <f>SUM(S29:S32)</f>
      </c>
      <c r="T33" s="1768">
        <f>SUM(T29:T32)</f>
      </c>
      <c r="U33" s="1768">
        <f>SUM(U29:U32)</f>
      </c>
      <c r="V33" s="1768">
        <f>SUM(V29:V32)</f>
      </c>
      <c r="W33" s="1768">
        <f>SUM(W29:W32)</f>
      </c>
      <c r="X33" s="1768">
        <f>SUM(X29:X32)</f>
      </c>
      <c r="Y33" s="1768">
        <f>SUM(Y29:Y32)</f>
      </c>
      <c r="Z33" s="1768">
        <f>SUM(Z29:Z32)</f>
      </c>
      <c r="AA33" s="1769">
        <f t="shared" si="222"/>
      </c>
      <c r="AB33" s="1770"/>
      <c r="AC33" s="1770"/>
      <c r="AD33" s="1771">
        <f>SUM(AD29:AD32)</f>
      </c>
    </row>
    <row r="34">
      <c r="A34" s="1751"/>
      <c r="B34" s="1752" t="s">
        <v>1432</v>
      </c>
      <c r="C34" s="1772" t="s">
        <v>1433</v>
      </c>
      <c r="D34" s="1753">
        <v>1472.82</v>
      </c>
      <c r="E34" s="1754">
        <v>0</v>
      </c>
      <c r="F34" s="1753">
        <f t="shared" ref="F34:F37" si="357">E34*2000*1.2</f>
      </c>
      <c r="G34" s="1755">
        <f t="shared" si="64"/>
      </c>
      <c r="H34" s="1755">
        <f t="shared" si="158"/>
      </c>
      <c r="I34" s="1755">
        <f t="shared" si="258"/>
      </c>
      <c r="J34" s="1756">
        <f t="shared" si="289"/>
      </c>
      <c r="K34" s="1757">
        <f t="shared" si="2"/>
      </c>
      <c r="L34" s="1757">
        <f t="shared" si="96"/>
      </c>
      <c r="M34" s="1757">
        <f t="shared" si="189"/>
      </c>
      <c r="N34" s="1757">
        <f t="shared" si="320"/>
      </c>
      <c r="O34" s="1758">
        <f t="shared" si="33"/>
      </c>
      <c r="P34" s="1773">
        <v>0.0226</v>
      </c>
      <c r="Q34" s="1758">
        <v>48</v>
      </c>
      <c r="R34" s="1756">
        <f t="shared" si="127"/>
      </c>
      <c r="S34" s="1760">
        <v>9415</v>
      </c>
      <c r="T34" s="1760">
        <v>372</v>
      </c>
      <c r="U34" s="1760">
        <v>39</v>
      </c>
      <c r="V34" s="1760">
        <v>416</v>
      </c>
      <c r="W34" s="1760">
        <v>40</v>
      </c>
      <c r="X34" s="1760">
        <v>3</v>
      </c>
      <c r="Y34" s="1760">
        <v>0</v>
      </c>
      <c r="Z34" s="1760">
        <v>8</v>
      </c>
      <c r="AA34" s="1756">
        <f t="shared" si="222"/>
      </c>
      <c r="AB34" s="1761" t="s">
        <v>1425</v>
      </c>
      <c r="AC34" s="1761" t="s">
        <v>1426</v>
      </c>
      <c r="AD34" s="1761">
        <v>13</v>
      </c>
    </row>
    <row r="35">
      <c r="A35" s="1751"/>
      <c r="B35" s="1752" t="s">
        <v>1432</v>
      </c>
      <c r="C35" s="1772" t="s">
        <v>1434</v>
      </c>
      <c r="D35" s="1753">
        <v>1906.49</v>
      </c>
      <c r="E35" s="1754">
        <v>5</v>
      </c>
      <c r="F35" s="1753">
        <f t="shared" si="357"/>
      </c>
      <c r="G35" s="1774">
        <f t="shared" si="64"/>
      </c>
      <c r="H35" s="1774">
        <f t="shared" si="158"/>
      </c>
      <c r="I35" s="1774">
        <f t="shared" si="258"/>
      </c>
      <c r="J35" s="1775">
        <f t="shared" si="289"/>
      </c>
      <c r="K35" s="1776">
        <f t="shared" si="2"/>
      </c>
      <c r="L35" s="1776">
        <f t="shared" si="96"/>
      </c>
      <c r="M35" s="1776">
        <f t="shared" si="189"/>
      </c>
      <c r="N35" s="1776">
        <f t="shared" si="320"/>
      </c>
      <c r="O35" s="1758">
        <f t="shared" si="33"/>
      </c>
      <c r="P35" s="1773">
        <v>0.022</v>
      </c>
      <c r="Q35" s="1760">
        <v>50</v>
      </c>
      <c r="R35" s="1775">
        <f t="shared" si="127"/>
      </c>
      <c r="S35" s="1760">
        <v>14666</v>
      </c>
      <c r="T35" s="1760">
        <v>490</v>
      </c>
      <c r="U35" s="1760">
        <v>58</v>
      </c>
      <c r="V35" s="1760">
        <v>530</v>
      </c>
      <c r="W35" s="1760">
        <v>37</v>
      </c>
      <c r="X35" s="1760">
        <v>5</v>
      </c>
      <c r="Y35" s="1760">
        <v>0</v>
      </c>
      <c r="Z35" s="1760">
        <v>16</v>
      </c>
      <c r="AA35" s="1756">
        <v>0</v>
      </c>
      <c r="AB35" s="1761" t="s">
        <v>1425</v>
      </c>
      <c r="AC35" s="1761" t="s">
        <v>1426</v>
      </c>
      <c r="AD35" s="1777">
        <v>14</v>
      </c>
    </row>
    <row r="36">
      <c r="A36" s="1751"/>
      <c r="B36" s="1752" t="s">
        <v>1432</v>
      </c>
      <c r="C36" s="1772" t="s">
        <v>1435</v>
      </c>
      <c r="D36" s="1753">
        <v>1591.39</v>
      </c>
      <c r="E36" s="1754">
        <v>6</v>
      </c>
      <c r="F36" s="1753">
        <f t="shared" si="357"/>
      </c>
      <c r="G36" s="1774">
        <f t="shared" si="64"/>
      </c>
      <c r="H36" s="1774">
        <f t="shared" si="158"/>
      </c>
      <c r="I36" s="1774">
        <f t="shared" si="258"/>
      </c>
      <c r="J36" s="1775">
        <f t="shared" si="289"/>
      </c>
      <c r="K36" s="1776">
        <f t="shared" si="2"/>
      </c>
      <c r="L36" s="1776">
        <f t="shared" si="96"/>
      </c>
      <c r="M36" s="1776">
        <f t="shared" si="189"/>
      </c>
      <c r="N36" s="1776">
        <f t="shared" si="320"/>
      </c>
      <c r="O36" s="1758">
        <f t="shared" si="33"/>
      </c>
      <c r="P36" s="1773">
        <v>0.0174</v>
      </c>
      <c r="Q36" s="1760">
        <v>52</v>
      </c>
      <c r="R36" s="1775">
        <f t="shared" si="127"/>
      </c>
      <c r="S36" s="1760">
        <v>13914</v>
      </c>
      <c r="T36" s="1760">
        <v>501</v>
      </c>
      <c r="U36" s="1760">
        <v>41</v>
      </c>
      <c r="V36" s="1760">
        <v>555</v>
      </c>
      <c r="W36" s="1760">
        <v>62</v>
      </c>
      <c r="X36" s="1760">
        <v>2</v>
      </c>
      <c r="Y36" s="1760">
        <v>3</v>
      </c>
      <c r="Z36" s="1760">
        <v>14</v>
      </c>
      <c r="AA36" s="1756">
        <f t="shared" ref="AA36:AA39" si="223">AD36*1000/D36</f>
      </c>
      <c r="AB36" s="1761" t="s">
        <v>1425</v>
      </c>
      <c r="AC36" s="1761" t="s">
        <v>1426</v>
      </c>
      <c r="AD36" s="1777">
        <v>18</v>
      </c>
    </row>
    <row r="37">
      <c r="A37" s="1751"/>
      <c r="B37" s="1752" t="s">
        <v>1432</v>
      </c>
      <c r="C37" s="1772" t="s">
        <v>1436</v>
      </c>
      <c r="D37" s="1753">
        <v>700.25</v>
      </c>
      <c r="E37" s="1754">
        <v>0</v>
      </c>
      <c r="F37" s="1753">
        <f t="shared" si="357"/>
      </c>
      <c r="G37" s="1774">
        <f t="shared" si="64"/>
      </c>
      <c r="H37" s="1774">
        <f t="shared" si="158"/>
      </c>
      <c r="I37" s="1774">
        <f t="shared" si="258"/>
      </c>
      <c r="J37" s="1775">
        <f t="shared" si="289"/>
      </c>
      <c r="K37" s="1776">
        <f t="shared" si="2"/>
      </c>
      <c r="L37" s="1776">
        <f t="shared" si="96"/>
      </c>
      <c r="M37" s="1776">
        <f t="shared" si="189"/>
      </c>
      <c r="N37" s="1776">
        <f t="shared" si="320"/>
      </c>
      <c r="O37" s="1758">
        <f t="shared" si="33"/>
      </c>
      <c r="P37" s="1773">
        <v>0.0164</v>
      </c>
      <c r="Q37" s="1760">
        <v>53</v>
      </c>
      <c r="R37" s="1775">
        <f t="shared" si="127"/>
      </c>
      <c r="S37" s="1760">
        <v>7099</v>
      </c>
      <c r="T37" s="1760">
        <v>253</v>
      </c>
      <c r="U37" s="1760">
        <v>25</v>
      </c>
      <c r="V37" s="1760">
        <v>279</v>
      </c>
      <c r="W37" s="1760">
        <v>6</v>
      </c>
      <c r="X37" s="1760">
        <v>0</v>
      </c>
      <c r="Y37" s="1760">
        <v>1</v>
      </c>
      <c r="Z37" s="1760">
        <v>2</v>
      </c>
      <c r="AA37" s="1756">
        <f t="shared" si="223"/>
      </c>
      <c r="AB37" s="1761" t="s">
        <v>1425</v>
      </c>
      <c r="AC37" s="1761" t="s">
        <v>1426</v>
      </c>
      <c r="AD37" s="1777">
        <v>7</v>
      </c>
    </row>
    <row r="38">
      <c r="A38" s="1751"/>
      <c r="B38" s="1762" t="s">
        <v>1431</v>
      </c>
      <c r="C38" s="1762"/>
      <c r="D38" s="1763">
        <f>SUM(D34:D37)</f>
      </c>
      <c r="E38" s="1763">
        <f>SUM(E34:E37)</f>
      </c>
      <c r="F38" s="1763">
        <f>SUM(F34:F37)</f>
      </c>
      <c r="G38" s="1765">
        <f t="shared" si="64"/>
      </c>
      <c r="H38" s="1765">
        <f t="shared" si="158"/>
      </c>
      <c r="I38" s="1765">
        <f t="shared" si="258"/>
      </c>
      <c r="J38" s="1765">
        <f t="shared" si="289"/>
      </c>
      <c r="K38" s="1766">
        <f t="shared" si="2"/>
      </c>
      <c r="L38" s="1766">
        <f t="shared" si="96"/>
      </c>
      <c r="M38" s="1766">
        <f t="shared" si="189"/>
      </c>
      <c r="N38" s="1766">
        <f t="shared" si="320"/>
      </c>
      <c r="O38" s="1767">
        <f t="shared" si="33"/>
      </c>
      <c r="P38" s="1766">
        <f>AVERAGE(P34:P37)</f>
      </c>
      <c r="Q38" s="1763">
        <f>AVERAGE(Q34:Q37)</f>
      </c>
      <c r="R38" s="1763">
        <f t="shared" si="127"/>
      </c>
      <c r="S38" s="1767">
        <f>SUM(S34:S37)</f>
      </c>
      <c r="T38" s="1767">
        <f>SUM(T34:T37)</f>
      </c>
      <c r="U38" s="1767">
        <f>SUM(U34:U37)</f>
      </c>
      <c r="V38" s="1767">
        <f>SUM(V34:V37)</f>
      </c>
      <c r="W38" s="1767">
        <f>SUM(W34:W37)</f>
      </c>
      <c r="X38" s="1767">
        <f>SUM(X34:X37)</f>
      </c>
      <c r="Y38" s="1767">
        <f>SUM(Y34:Y37)</f>
      </c>
      <c r="Z38" s="1767">
        <f>SUM(Z34:Z37)</f>
      </c>
      <c r="AA38" s="1769">
        <f t="shared" si="223"/>
      </c>
      <c r="AB38" s="1770"/>
      <c r="AC38" s="1770"/>
      <c r="AD38" s="1771">
        <f>SUM(AD34:AD37)</f>
      </c>
    </row>
    <row r="39">
      <c r="A39" s="1751"/>
      <c r="B39" s="1778" t="s">
        <v>1437</v>
      </c>
      <c r="C39" s="1778"/>
      <c r="D39" s="1779">
        <f>D38+D33</f>
      </c>
      <c r="E39" s="1779">
        <f>E38+E33</f>
      </c>
      <c r="F39" s="1779">
        <f>F38+F33</f>
      </c>
      <c r="G39" s="1780">
        <f t="shared" si="64"/>
      </c>
      <c r="H39" s="1780">
        <f t="shared" si="158"/>
      </c>
      <c r="I39" s="1780">
        <f t="shared" si="258"/>
      </c>
      <c r="J39" s="1780">
        <f t="shared" si="289"/>
      </c>
      <c r="K39" s="1781">
        <f t="shared" si="2"/>
      </c>
      <c r="L39" s="1781">
        <f t="shared" si="96"/>
      </c>
      <c r="M39" s="1781">
        <f t="shared" si="189"/>
      </c>
      <c r="N39" s="1781">
        <f t="shared" si="320"/>
      </c>
      <c r="O39" s="1782">
        <f t="shared" si="33"/>
      </c>
      <c r="P39" s="1783">
        <f>(P38+P33)/2</f>
      </c>
      <c r="Q39" s="1783">
        <f>(Q38+Q33)/2</f>
      </c>
      <c r="R39" s="1779">
        <f>(R38+R33)/2</f>
      </c>
      <c r="S39" s="1782">
        <f>S38+S33</f>
      </c>
      <c r="T39" s="1782">
        <f>T38+T33</f>
      </c>
      <c r="U39" s="1782">
        <f>U38+U33</f>
      </c>
      <c r="V39" s="1782">
        <f>V38+V33</f>
      </c>
      <c r="W39" s="1782">
        <f>W38+W33</f>
      </c>
      <c r="X39" s="1782">
        <f>X38+X33</f>
      </c>
      <c r="Y39" s="1782">
        <f>Y38+Y33</f>
      </c>
      <c r="Z39" s="1782">
        <f>Z38+Z33</f>
      </c>
      <c r="AA39" s="1784">
        <f t="shared" si="223"/>
      </c>
      <c r="AB39" s="1785"/>
      <c r="AC39" s="1785"/>
      <c r="AD39" s="1786">
        <f>AD38+AD33</f>
      </c>
    </row>
    <row r="40">
      <c r="A40" s="1740" t="s">
        <v>1389</v>
      </c>
      <c r="B40" s="1740" t="s">
        <v>1390</v>
      </c>
      <c r="C40" s="1740"/>
      <c r="D40" s="1741" t="s">
        <v>1391</v>
      </c>
      <c r="E40" s="1741"/>
      <c r="F40" s="1741"/>
      <c r="G40" s="1741"/>
      <c r="H40" s="1741"/>
      <c r="I40" s="1741"/>
      <c r="J40" s="1742" t="s">
        <v>1392</v>
      </c>
      <c r="K40" s="1742"/>
      <c r="L40" s="1742"/>
      <c r="M40" s="1742"/>
      <c r="N40" s="1742"/>
      <c r="O40" s="1742"/>
      <c r="P40" s="1742"/>
      <c r="Q40" s="1742"/>
      <c r="R40" s="1742"/>
      <c r="S40" s="1742"/>
      <c r="T40" s="1742"/>
      <c r="U40" s="1742"/>
      <c r="V40" s="1742"/>
      <c r="W40" s="1742"/>
      <c r="X40" s="1742"/>
      <c r="Y40" s="1742"/>
      <c r="Z40" s="1742"/>
      <c r="AA40" s="1742"/>
      <c r="AB40" s="1742"/>
      <c r="AC40" s="1742"/>
      <c r="AD40" s="1743"/>
    </row>
    <row r="41">
      <c r="A41" s="1740"/>
      <c r="B41" s="1740" t="s">
        <v>1393</v>
      </c>
      <c r="C41" s="1740" t="s">
        <v>1394</v>
      </c>
      <c r="D41" s="1741" t="s">
        <v>1395</v>
      </c>
      <c r="E41" s="1744" t="s">
        <v>1396</v>
      </c>
      <c r="F41" s="1745" t="s">
        <v>1397</v>
      </c>
      <c r="G41" s="1746" t="s">
        <v>1398</v>
      </c>
      <c r="H41" s="1746" t="s">
        <v>1399</v>
      </c>
      <c r="I41" s="1746" t="s">
        <v>1400</v>
      </c>
      <c r="J41" s="1742" t="s">
        <v>1401</v>
      </c>
      <c r="K41" s="1747" t="s">
        <v>1402</v>
      </c>
      <c r="L41" s="1747" t="s">
        <v>1403</v>
      </c>
      <c r="M41" s="1747" t="s">
        <v>1404</v>
      </c>
      <c r="N41" s="1747" t="s">
        <v>1405</v>
      </c>
      <c r="O41" s="1748" t="s">
        <v>1406</v>
      </c>
      <c r="P41" s="1747" t="s">
        <v>1407</v>
      </c>
      <c r="Q41" s="1748" t="s">
        <v>1408</v>
      </c>
      <c r="R41" s="1742" t="s">
        <v>1409</v>
      </c>
      <c r="S41" s="1748" t="s">
        <v>1410</v>
      </c>
      <c r="T41" s="1748" t="s">
        <v>1411</v>
      </c>
      <c r="U41" s="1748" t="s">
        <v>1412</v>
      </c>
      <c r="V41" s="1748" t="s">
        <v>1413</v>
      </c>
      <c r="W41" s="1748" t="s">
        <v>1414</v>
      </c>
      <c r="X41" s="1748" t="s">
        <v>1415</v>
      </c>
      <c r="Y41" s="1748" t="s">
        <v>1416</v>
      </c>
      <c r="Z41" s="1748" t="s">
        <v>1417</v>
      </c>
      <c r="AA41" s="1749" t="s">
        <v>1418</v>
      </c>
      <c r="AB41" s="1743" t="s">
        <v>1419</v>
      </c>
      <c r="AC41" s="1743" t="s">
        <v>1420</v>
      </c>
      <c r="AD41" s="1750" t="s">
        <v>1421</v>
      </c>
    </row>
    <row r="42">
      <c r="A42" s="1751" t="s">
        <v>1441</v>
      </c>
      <c r="B42" s="1752" t="s">
        <v>1439</v>
      </c>
      <c r="C42" s="1752" t="s">
        <v>1424</v>
      </c>
      <c r="D42" s="1753">
        <v>1592.52</v>
      </c>
      <c r="E42" s="1754">
        <v>0</v>
      </c>
      <c r="F42" s="1753">
        <f t="shared" ref="F42:F45" si="358">E42*2000*1.2</f>
      </c>
      <c r="G42" s="1755">
        <f t="shared" ref="G42:G52" si="65">F42/D42</f>
      </c>
      <c r="H42" s="1755">
        <f t="shared" ref="H42:H52" si="159">D42/E42</f>
      </c>
      <c r="I42" s="1755">
        <f t="shared" ref="I42:I52" si="259">F42/E42</f>
      </c>
      <c r="J42" s="1756">
        <f t="shared" ref="J42:J52" si="290">D42/T42</f>
      </c>
      <c r="K42" s="1757">
        <f t="shared" ref="K42:K52" si="3">O42/S42*1</f>
      </c>
      <c r="L42" s="1757">
        <f t="shared" ref="L42:L52" si="97">T42/S42</f>
      </c>
      <c r="M42" s="1757">
        <f t="shared" ref="M42:M52" si="190">V42/S42</f>
      </c>
      <c r="N42" s="1757">
        <f t="shared" ref="N42:N52" si="321">W42/V42</f>
      </c>
      <c r="O42" s="1758">
        <f t="shared" ref="O42:O52" si="34">U42/P42</f>
      </c>
      <c r="P42" s="1759">
        <v>0.0145</v>
      </c>
      <c r="Q42" s="1758">
        <v>43</v>
      </c>
      <c r="R42" s="1756">
        <f t="shared" ref="R42:R51" si="128">(D42/S42)*1000</f>
      </c>
      <c r="S42" s="1760">
        <v>15277</v>
      </c>
      <c r="T42" s="1760">
        <v>320</v>
      </c>
      <c r="U42" s="1760">
        <v>43</v>
      </c>
      <c r="V42" s="1760">
        <v>360</v>
      </c>
      <c r="W42" s="1760">
        <v>41</v>
      </c>
      <c r="X42" s="1760">
        <v>3</v>
      </c>
      <c r="Y42" s="1760">
        <v>1</v>
      </c>
      <c r="Z42" s="1760">
        <v>10</v>
      </c>
      <c r="AA42" s="1756">
        <f t="shared" ref="AA42:AA47" si="224">AD42*1000/D42</f>
      </c>
      <c r="AB42" s="1761" t="s">
        <v>1425</v>
      </c>
      <c r="AC42" s="1761" t="s">
        <v>1426</v>
      </c>
      <c r="AD42" s="1761">
        <v>16</v>
      </c>
    </row>
    <row r="43">
      <c r="A43" s="1751"/>
      <c r="B43" s="1752" t="s">
        <v>1439</v>
      </c>
      <c r="C43" s="1752" t="s">
        <v>1427</v>
      </c>
      <c r="D43" s="1753">
        <v>1357.11</v>
      </c>
      <c r="E43" s="1754">
        <v>2</v>
      </c>
      <c r="F43" s="1753">
        <f t="shared" si="358"/>
      </c>
      <c r="G43" s="1755">
        <f t="shared" si="65"/>
      </c>
      <c r="H43" s="1755">
        <f t="shared" si="159"/>
      </c>
      <c r="I43" s="1755">
        <f t="shared" si="259"/>
      </c>
      <c r="J43" s="1756">
        <f t="shared" si="290"/>
      </c>
      <c r="K43" s="1757">
        <f t="shared" si="3"/>
      </c>
      <c r="L43" s="1757">
        <f t="shared" si="97"/>
      </c>
      <c r="M43" s="1757">
        <f t="shared" si="190"/>
      </c>
      <c r="N43" s="1757">
        <f t="shared" si="321"/>
      </c>
      <c r="O43" s="1758">
        <f t="shared" si="34"/>
      </c>
      <c r="P43" s="1759">
        <v>0.0245</v>
      </c>
      <c r="Q43" s="1758">
        <v>54</v>
      </c>
      <c r="R43" s="1756">
        <f t="shared" si="128"/>
      </c>
      <c r="S43" s="1760">
        <v>11734</v>
      </c>
      <c r="T43" s="1760">
        <v>270</v>
      </c>
      <c r="U43" s="1760">
        <v>46</v>
      </c>
      <c r="V43" s="1760">
        <v>290</v>
      </c>
      <c r="W43" s="1760">
        <v>34</v>
      </c>
      <c r="X43" s="1760">
        <v>3</v>
      </c>
      <c r="Y43" s="1760">
        <v>0</v>
      </c>
      <c r="Z43" s="1760">
        <v>6</v>
      </c>
      <c r="AA43" s="1756">
        <f t="shared" si="224"/>
      </c>
      <c r="AB43" s="1761" t="s">
        <v>1425</v>
      </c>
      <c r="AC43" s="1761" t="s">
        <v>1426</v>
      </c>
      <c r="AD43" s="1761">
        <v>11</v>
      </c>
    </row>
    <row r="44">
      <c r="A44" s="1751"/>
      <c r="B44" s="1752" t="s">
        <v>1439</v>
      </c>
      <c r="C44" s="1752" t="s">
        <v>1429</v>
      </c>
      <c r="D44" s="1753">
        <v>1254.03</v>
      </c>
      <c r="E44" s="1754">
        <v>0</v>
      </c>
      <c r="F44" s="1753">
        <f t="shared" si="358"/>
      </c>
      <c r="G44" s="1755">
        <f t="shared" si="65"/>
      </c>
      <c r="H44" s="1755">
        <f t="shared" si="159"/>
      </c>
      <c r="I44" s="1755">
        <f t="shared" si="259"/>
      </c>
      <c r="J44" s="1756">
        <f t="shared" si="290"/>
      </c>
      <c r="K44" s="1757">
        <f t="shared" si="3"/>
      </c>
      <c r="L44" s="1757">
        <f t="shared" si="97"/>
      </c>
      <c r="M44" s="1757">
        <f t="shared" si="190"/>
      </c>
      <c r="N44" s="1757">
        <f t="shared" si="321"/>
      </c>
      <c r="O44" s="1758">
        <f t="shared" si="34"/>
      </c>
      <c r="P44" s="1759">
        <v>0.0242</v>
      </c>
      <c r="Q44" s="1758">
        <v>52</v>
      </c>
      <c r="R44" s="1756">
        <f t="shared" si="128"/>
      </c>
      <c r="S44" s="1760">
        <v>11890</v>
      </c>
      <c r="T44" s="1760">
        <v>244</v>
      </c>
      <c r="U44" s="1760">
        <v>39</v>
      </c>
      <c r="V44" s="1760">
        <v>268</v>
      </c>
      <c r="W44" s="1760">
        <v>19</v>
      </c>
      <c r="X44" s="1760">
        <v>2</v>
      </c>
      <c r="Y44" s="1760">
        <v>1</v>
      </c>
      <c r="Z44" s="1760">
        <v>21</v>
      </c>
      <c r="AA44" s="1756">
        <f t="shared" si="224"/>
      </c>
      <c r="AB44" s="1761" t="s">
        <v>1425</v>
      </c>
      <c r="AC44" s="1761" t="s">
        <v>1426</v>
      </c>
      <c r="AD44" s="1761">
        <v>8</v>
      </c>
    </row>
    <row r="45">
      <c r="A45" s="1751"/>
      <c r="B45" s="1752" t="s">
        <v>1439</v>
      </c>
      <c r="C45" s="1752" t="s">
        <v>1430</v>
      </c>
      <c r="D45" s="1753">
        <v>1131.57</v>
      </c>
      <c r="E45" s="1754">
        <v>2</v>
      </c>
      <c r="F45" s="1753">
        <f t="shared" si="358"/>
      </c>
      <c r="G45" s="1755">
        <f t="shared" si="65"/>
      </c>
      <c r="H45" s="1755">
        <f t="shared" si="159"/>
      </c>
      <c r="I45" s="1755">
        <f t="shared" si="259"/>
      </c>
      <c r="J45" s="1756">
        <f t="shared" si="290"/>
      </c>
      <c r="K45" s="1757">
        <f t="shared" si="3"/>
      </c>
      <c r="L45" s="1757">
        <f t="shared" si="97"/>
      </c>
      <c r="M45" s="1757">
        <f t="shared" si="190"/>
      </c>
      <c r="N45" s="1757">
        <f t="shared" si="321"/>
      </c>
      <c r="O45" s="1758">
        <f t="shared" si="34"/>
      </c>
      <c r="P45" s="1759">
        <v>0.0315</v>
      </c>
      <c r="Q45" s="1758">
        <v>51</v>
      </c>
      <c r="R45" s="1756">
        <f t="shared" si="128"/>
      </c>
      <c r="S45" s="1760">
        <v>10834</v>
      </c>
      <c r="T45" s="1760">
        <v>277</v>
      </c>
      <c r="U45" s="1760">
        <v>43</v>
      </c>
      <c r="V45" s="1760">
        <v>294</v>
      </c>
      <c r="W45" s="1760">
        <v>39</v>
      </c>
      <c r="X45" s="1760">
        <v>3</v>
      </c>
      <c r="Y45" s="1760">
        <v>0</v>
      </c>
      <c r="Z45" s="1760">
        <v>8</v>
      </c>
      <c r="AA45" s="1756">
        <f t="shared" si="224"/>
      </c>
      <c r="AB45" s="1761" t="s">
        <v>1425</v>
      </c>
      <c r="AC45" s="1761" t="s">
        <v>1426</v>
      </c>
      <c r="AD45" s="1761">
        <v>14</v>
      </c>
    </row>
    <row r="46">
      <c r="A46" s="1751"/>
      <c r="B46" s="1762" t="s">
        <v>1431</v>
      </c>
      <c r="C46" s="1762"/>
      <c r="D46" s="1763">
        <f>SUM(D42:D45)</f>
      </c>
      <c r="E46" s="1764">
        <f>SUM(E42:E45)</f>
      </c>
      <c r="F46" s="1763">
        <f>SUM(F42:F45)</f>
      </c>
      <c r="G46" s="1765">
        <f t="shared" si="65"/>
      </c>
      <c r="H46" s="1765">
        <f t="shared" si="159"/>
      </c>
      <c r="I46" s="1765">
        <f t="shared" si="259"/>
      </c>
      <c r="J46" s="1765">
        <f t="shared" si="290"/>
      </c>
      <c r="K46" s="1766">
        <f t="shared" si="3"/>
      </c>
      <c r="L46" s="1766">
        <f t="shared" si="97"/>
      </c>
      <c r="M46" s="1766">
        <f t="shared" si="190"/>
      </c>
      <c r="N46" s="1766">
        <f t="shared" si="321"/>
      </c>
      <c r="O46" s="1767">
        <f t="shared" si="34"/>
      </c>
      <c r="P46" s="1766">
        <f>AVERAGE(P42:P45)</f>
      </c>
      <c r="Q46" s="1763">
        <f>AVERAGE(Q42:Q45)</f>
      </c>
      <c r="R46" s="1765">
        <f t="shared" si="128"/>
      </c>
      <c r="S46" s="1768">
        <f>SUM(S42:S45)</f>
      </c>
      <c r="T46" s="1768">
        <f>SUM(T42:T45)</f>
      </c>
      <c r="U46" s="1768">
        <f>SUM(U42:U45)</f>
      </c>
      <c r="V46" s="1768">
        <f>SUM(V42:V45)</f>
      </c>
      <c r="W46" s="1768">
        <f>SUM(W42:W45)</f>
      </c>
      <c r="X46" s="1768">
        <f>SUM(X42:X45)</f>
      </c>
      <c r="Y46" s="1768">
        <f>SUM(Y42:Y45)</f>
      </c>
      <c r="Z46" s="1768">
        <f>SUM(Z42:Z45)</f>
      </c>
      <c r="AA46" s="1769">
        <f t="shared" si="224"/>
      </c>
      <c r="AB46" s="1770"/>
      <c r="AC46" s="1770"/>
      <c r="AD46" s="1771">
        <f>SUM(AD42:AD45)</f>
      </c>
    </row>
    <row r="47">
      <c r="A47" s="1751"/>
      <c r="B47" s="1752" t="s">
        <v>1423</v>
      </c>
      <c r="C47" s="1772" t="s">
        <v>1433</v>
      </c>
      <c r="D47" s="1753">
        <v>1879.91</v>
      </c>
      <c r="E47" s="1754">
        <v>2</v>
      </c>
      <c r="F47" s="1753">
        <f t="shared" ref="F47:F50" si="359">E47*2000*1.2</f>
      </c>
      <c r="G47" s="1755">
        <f t="shared" si="65"/>
      </c>
      <c r="H47" s="1755">
        <f t="shared" si="159"/>
      </c>
      <c r="I47" s="1755">
        <f t="shared" si="259"/>
      </c>
      <c r="J47" s="1756">
        <f t="shared" si="290"/>
      </c>
      <c r="K47" s="1757">
        <f t="shared" si="3"/>
      </c>
      <c r="L47" s="1757">
        <f t="shared" si="97"/>
      </c>
      <c r="M47" s="1757">
        <f t="shared" si="190"/>
      </c>
      <c r="N47" s="1757">
        <f t="shared" si="321"/>
      </c>
      <c r="O47" s="1758">
        <f t="shared" si="34"/>
      </c>
      <c r="P47" s="1773">
        <v>0.0267</v>
      </c>
      <c r="Q47" s="1758">
        <v>53</v>
      </c>
      <c r="R47" s="1756">
        <f t="shared" si="128"/>
      </c>
      <c r="S47" s="1760">
        <v>15691</v>
      </c>
      <c r="T47" s="1760">
        <v>379</v>
      </c>
      <c r="U47" s="1760">
        <v>51</v>
      </c>
      <c r="V47" s="1760">
        <v>397</v>
      </c>
      <c r="W47" s="1760">
        <v>45</v>
      </c>
      <c r="X47" s="1760">
        <v>4</v>
      </c>
      <c r="Y47" s="1760">
        <v>1</v>
      </c>
      <c r="Z47" s="1760">
        <v>10</v>
      </c>
      <c r="AA47" s="1756">
        <f t="shared" si="224"/>
      </c>
      <c r="AB47" s="1761" t="s">
        <v>1425</v>
      </c>
      <c r="AC47" s="1761" t="s">
        <v>1426</v>
      </c>
      <c r="AD47" s="1761">
        <v>17</v>
      </c>
    </row>
    <row r="48">
      <c r="A48" s="1751"/>
      <c r="B48" s="1752" t="s">
        <v>1423</v>
      </c>
      <c r="C48" s="1772" t="s">
        <v>1434</v>
      </c>
      <c r="D48" s="1753">
        <v>2049.26</v>
      </c>
      <c r="E48" s="1754">
        <v>3</v>
      </c>
      <c r="F48" s="1753">
        <f t="shared" si="359"/>
      </c>
      <c r="G48" s="1774">
        <f t="shared" si="65"/>
      </c>
      <c r="H48" s="1774">
        <f t="shared" si="159"/>
      </c>
      <c r="I48" s="1774">
        <f t="shared" si="259"/>
      </c>
      <c r="J48" s="1775">
        <f t="shared" si="290"/>
      </c>
      <c r="K48" s="1776">
        <f t="shared" si="3"/>
      </c>
      <c r="L48" s="1776">
        <f t="shared" si="97"/>
      </c>
      <c r="M48" s="1776">
        <f t="shared" si="190"/>
      </c>
      <c r="N48" s="1776">
        <f t="shared" si="321"/>
      </c>
      <c r="O48" s="1758">
        <f t="shared" si="34"/>
      </c>
      <c r="P48" s="1773">
        <v>0.0315</v>
      </c>
      <c r="Q48" s="1760">
        <v>54</v>
      </c>
      <c r="R48" s="1775">
        <f t="shared" si="128"/>
      </c>
      <c r="S48" s="1760">
        <v>16839</v>
      </c>
      <c r="T48" s="1760">
        <v>467</v>
      </c>
      <c r="U48" s="1760">
        <v>67</v>
      </c>
      <c r="V48" s="1760">
        <v>513</v>
      </c>
      <c r="W48" s="1760">
        <v>58</v>
      </c>
      <c r="X48" s="1760">
        <v>2</v>
      </c>
      <c r="Y48" s="1760">
        <v>0</v>
      </c>
      <c r="Z48" s="1760">
        <v>17</v>
      </c>
      <c r="AA48" s="1756">
        <v>0</v>
      </c>
      <c r="AB48" s="1761" t="s">
        <v>1425</v>
      </c>
      <c r="AC48" s="1761" t="s">
        <v>1426</v>
      </c>
      <c r="AD48" s="1777">
        <v>26</v>
      </c>
    </row>
    <row r="49">
      <c r="A49" s="1751"/>
      <c r="B49" s="1752" t="s">
        <v>1423</v>
      </c>
      <c r="C49" s="1772" t="s">
        <v>1435</v>
      </c>
      <c r="D49" s="1753">
        <v>2004.32</v>
      </c>
      <c r="E49" s="1754">
        <v>3</v>
      </c>
      <c r="F49" s="1753">
        <f t="shared" si="359"/>
      </c>
      <c r="G49" s="1774">
        <f t="shared" si="65"/>
      </c>
      <c r="H49" s="1774">
        <f t="shared" si="159"/>
      </c>
      <c r="I49" s="1774">
        <f t="shared" si="259"/>
      </c>
      <c r="J49" s="1775">
        <f t="shared" si="290"/>
      </c>
      <c r="K49" s="1776">
        <f t="shared" si="3"/>
      </c>
      <c r="L49" s="1776">
        <f t="shared" si="97"/>
      </c>
      <c r="M49" s="1776">
        <f t="shared" si="190"/>
      </c>
      <c r="N49" s="1776">
        <f t="shared" si="321"/>
      </c>
      <c r="O49" s="1758">
        <f t="shared" si="34"/>
      </c>
      <c r="P49" s="1773">
        <v>0.0111</v>
      </c>
      <c r="Q49" s="1760">
        <v>53</v>
      </c>
      <c r="R49" s="1775">
        <f t="shared" si="128"/>
      </c>
      <c r="S49" s="1760">
        <v>16205</v>
      </c>
      <c r="T49" s="1760">
        <v>550</v>
      </c>
      <c r="U49" s="1760">
        <v>46</v>
      </c>
      <c r="V49" s="1760">
        <v>623</v>
      </c>
      <c r="W49" s="1760">
        <v>57</v>
      </c>
      <c r="X49" s="1760">
        <v>2</v>
      </c>
      <c r="Y49" s="1760">
        <v>1</v>
      </c>
      <c r="Z49" s="1760">
        <v>10</v>
      </c>
      <c r="AA49" s="1756">
        <f t="shared" ref="AA49:AA52" si="225">AD49*1000/D49</f>
      </c>
      <c r="AB49" s="1761" t="s">
        <v>1425</v>
      </c>
      <c r="AC49" s="1761" t="s">
        <v>1426</v>
      </c>
      <c r="AD49" s="1777">
        <v>20</v>
      </c>
    </row>
    <row r="50">
      <c r="A50" s="1751"/>
      <c r="B50" s="1752" t="s">
        <v>1423</v>
      </c>
      <c r="C50" s="1772" t="s">
        <v>1436</v>
      </c>
      <c r="D50" s="1753">
        <v>743.13</v>
      </c>
      <c r="E50" s="1754">
        <v>1</v>
      </c>
      <c r="F50" s="1753">
        <f t="shared" si="359"/>
      </c>
      <c r="G50" s="1774">
        <f t="shared" si="65"/>
      </c>
      <c r="H50" s="1774">
        <f t="shared" si="159"/>
      </c>
      <c r="I50" s="1774">
        <f t="shared" si="259"/>
      </c>
      <c r="J50" s="1775">
        <f t="shared" si="290"/>
      </c>
      <c r="K50" s="1776">
        <f t="shared" si="3"/>
      </c>
      <c r="L50" s="1776">
        <f t="shared" si="97"/>
      </c>
      <c r="M50" s="1776">
        <f t="shared" si="190"/>
      </c>
      <c r="N50" s="1776">
        <f t="shared" si="321"/>
      </c>
      <c r="O50" s="1758">
        <f t="shared" si="34"/>
      </c>
      <c r="P50" s="1773">
        <v>0.0201</v>
      </c>
      <c r="Q50" s="1760">
        <v>52</v>
      </c>
      <c r="R50" s="1775">
        <f t="shared" si="128"/>
      </c>
      <c r="S50" s="1760">
        <v>8092</v>
      </c>
      <c r="T50" s="1760">
        <v>309</v>
      </c>
      <c r="U50" s="1760">
        <v>38</v>
      </c>
      <c r="V50" s="1760">
        <v>339</v>
      </c>
      <c r="W50" s="1760">
        <v>24</v>
      </c>
      <c r="X50" s="1760">
        <v>1</v>
      </c>
      <c r="Y50" s="1760">
        <v>2</v>
      </c>
      <c r="Z50" s="1760">
        <v>6</v>
      </c>
      <c r="AA50" s="1756">
        <f t="shared" si="225"/>
      </c>
      <c r="AB50" s="1761" t="s">
        <v>1425</v>
      </c>
      <c r="AC50" s="1761" t="s">
        <v>1426</v>
      </c>
      <c r="AD50" s="1777">
        <v>10</v>
      </c>
    </row>
    <row r="51">
      <c r="A51" s="1751"/>
      <c r="B51" s="1762" t="s">
        <v>1431</v>
      </c>
      <c r="C51" s="1762"/>
      <c r="D51" s="1763">
        <f>SUM(D47:D50)</f>
      </c>
      <c r="E51" s="1763">
        <f>SUM(E47:E50)</f>
      </c>
      <c r="F51" s="1763">
        <f>SUM(F47:F50)</f>
      </c>
      <c r="G51" s="1765">
        <f t="shared" si="65"/>
      </c>
      <c r="H51" s="1765">
        <f t="shared" si="159"/>
      </c>
      <c r="I51" s="1765">
        <f t="shared" si="259"/>
      </c>
      <c r="J51" s="1765">
        <f t="shared" si="290"/>
      </c>
      <c r="K51" s="1766">
        <f t="shared" si="3"/>
      </c>
      <c r="L51" s="1766">
        <f t="shared" si="97"/>
      </c>
      <c r="M51" s="1766">
        <f t="shared" si="190"/>
      </c>
      <c r="N51" s="1766">
        <f t="shared" si="321"/>
      </c>
      <c r="O51" s="1767">
        <f t="shared" si="34"/>
      </c>
      <c r="P51" s="1766">
        <f>AVERAGE(P47:P50)</f>
      </c>
      <c r="Q51" s="1763">
        <f>AVERAGE(Q47:Q50)</f>
      </c>
      <c r="R51" s="1763">
        <f t="shared" si="128"/>
      </c>
      <c r="S51" s="1767">
        <f>SUM(S47:S50)</f>
      </c>
      <c r="T51" s="1767">
        <f>SUM(T47:T50)</f>
      </c>
      <c r="U51" s="1767">
        <f>SUM(U47:U50)</f>
      </c>
      <c r="V51" s="1767">
        <f>SUM(V47:V50)</f>
      </c>
      <c r="W51" s="1767">
        <f>SUM(W47:W50)</f>
      </c>
      <c r="X51" s="1767">
        <f>SUM(X47:X50)</f>
      </c>
      <c r="Y51" s="1767">
        <f>SUM(Y47:Y50)</f>
      </c>
      <c r="Z51" s="1767">
        <f>SUM(Z47:Z50)</f>
      </c>
      <c r="AA51" s="1769">
        <f t="shared" si="225"/>
      </c>
      <c r="AB51" s="1770"/>
      <c r="AC51" s="1770"/>
      <c r="AD51" s="1771">
        <f>SUM(AD47:AD50)</f>
      </c>
    </row>
    <row r="52">
      <c r="A52" s="1751"/>
      <c r="B52" s="1778" t="s">
        <v>1437</v>
      </c>
      <c r="C52" s="1778"/>
      <c r="D52" s="1779">
        <f>D51+D46</f>
      </c>
      <c r="E52" s="1779">
        <f>E51+E46</f>
      </c>
      <c r="F52" s="1779">
        <f>F51+F46</f>
      </c>
      <c r="G52" s="1780">
        <f t="shared" si="65"/>
      </c>
      <c r="H52" s="1780">
        <f t="shared" si="159"/>
      </c>
      <c r="I52" s="1780">
        <f t="shared" si="259"/>
      </c>
      <c r="J52" s="1780">
        <f t="shared" si="290"/>
      </c>
      <c r="K52" s="1781">
        <f t="shared" si="3"/>
      </c>
      <c r="L52" s="1781">
        <f t="shared" si="97"/>
      </c>
      <c r="M52" s="1781">
        <f t="shared" si="190"/>
      </c>
      <c r="N52" s="1781">
        <f t="shared" si="321"/>
      </c>
      <c r="O52" s="1782">
        <f t="shared" si="34"/>
      </c>
      <c r="P52" s="1783">
        <f>(P51+P46)/2</f>
      </c>
      <c r="Q52" s="1783">
        <f>(Q51+Q46)/2</f>
      </c>
      <c r="R52" s="1779">
        <f>(R51+R46)/2</f>
      </c>
      <c r="S52" s="1782">
        <f>S51+S46</f>
      </c>
      <c r="T52" s="1782">
        <f>T51+T46</f>
      </c>
      <c r="U52" s="1782">
        <f>U51+U46</f>
      </c>
      <c r="V52" s="1782">
        <f>V51+V46</f>
      </c>
      <c r="W52" s="1782">
        <f>W51+W46</f>
      </c>
      <c r="X52" s="1782">
        <f>X51+X46</f>
      </c>
      <c r="Y52" s="1782">
        <f>Y51+Y46</f>
      </c>
      <c r="Z52" s="1782">
        <f>Z51+Z46</f>
      </c>
      <c r="AA52" s="1784">
        <f t="shared" si="225"/>
      </c>
      <c r="AB52" s="1785"/>
      <c r="AC52" s="1785"/>
      <c r="AD52" s="1786">
        <f>AD51+AD46</f>
      </c>
    </row>
    <row r="53">
      <c r="A53" s="1740" t="s">
        <v>1389</v>
      </c>
      <c r="B53" s="1740" t="s">
        <v>1390</v>
      </c>
      <c r="C53" s="1740"/>
      <c r="D53" s="1741" t="s">
        <v>1391</v>
      </c>
      <c r="E53" s="1741"/>
      <c r="F53" s="1741"/>
      <c r="G53" s="1741"/>
      <c r="H53" s="1741"/>
      <c r="I53" s="1741"/>
      <c r="J53" s="1742" t="s">
        <v>1392</v>
      </c>
      <c r="K53" s="1742"/>
      <c r="L53" s="1742"/>
      <c r="M53" s="1742"/>
      <c r="N53" s="1742"/>
      <c r="O53" s="1742"/>
      <c r="P53" s="1742"/>
      <c r="Q53" s="1742"/>
      <c r="R53" s="1742"/>
      <c r="S53" s="1742"/>
      <c r="T53" s="1742"/>
      <c r="U53" s="1742"/>
      <c r="V53" s="1742"/>
      <c r="W53" s="1742"/>
      <c r="X53" s="1742"/>
      <c r="Y53" s="1742"/>
      <c r="Z53" s="1742"/>
      <c r="AA53" s="1742"/>
      <c r="AB53" s="1742"/>
      <c r="AC53" s="1742"/>
      <c r="AD53" s="1743"/>
    </row>
    <row r="54">
      <c r="A54" s="1740"/>
      <c r="B54" s="1740" t="s">
        <v>1393</v>
      </c>
      <c r="C54" s="1740" t="s">
        <v>1394</v>
      </c>
      <c r="D54" s="1741" t="s">
        <v>1395</v>
      </c>
      <c r="E54" s="1744" t="s">
        <v>1396</v>
      </c>
      <c r="F54" s="1745" t="s">
        <v>1397</v>
      </c>
      <c r="G54" s="1746" t="s">
        <v>1398</v>
      </c>
      <c r="H54" s="1746" t="s">
        <v>1399</v>
      </c>
      <c r="I54" s="1746" t="s">
        <v>1400</v>
      </c>
      <c r="J54" s="1742" t="s">
        <v>1401</v>
      </c>
      <c r="K54" s="1747" t="s">
        <v>1402</v>
      </c>
      <c r="L54" s="1747" t="s">
        <v>1403</v>
      </c>
      <c r="M54" s="1747" t="s">
        <v>1404</v>
      </c>
      <c r="N54" s="1747" t="s">
        <v>1405</v>
      </c>
      <c r="O54" s="1748" t="s">
        <v>1406</v>
      </c>
      <c r="P54" s="1747" t="s">
        <v>1407</v>
      </c>
      <c r="Q54" s="1748" t="s">
        <v>1408</v>
      </c>
      <c r="R54" s="1742" t="s">
        <v>1409</v>
      </c>
      <c r="S54" s="1748" t="s">
        <v>1410</v>
      </c>
      <c r="T54" s="1748" t="s">
        <v>1411</v>
      </c>
      <c r="U54" s="1748" t="s">
        <v>1412</v>
      </c>
      <c r="V54" s="1748" t="s">
        <v>1413</v>
      </c>
      <c r="W54" s="1748" t="s">
        <v>1414</v>
      </c>
      <c r="X54" s="1748" t="s">
        <v>1415</v>
      </c>
      <c r="Y54" s="1748" t="s">
        <v>1416</v>
      </c>
      <c r="Z54" s="1748" t="s">
        <v>1417</v>
      </c>
      <c r="AA54" s="1749" t="s">
        <v>1418</v>
      </c>
      <c r="AB54" s="1743" t="s">
        <v>1419</v>
      </c>
      <c r="AC54" s="1743" t="s">
        <v>1420</v>
      </c>
      <c r="AD54" s="1750" t="s">
        <v>1421</v>
      </c>
    </row>
    <row r="55">
      <c r="A55" s="1751" t="s">
        <v>1442</v>
      </c>
      <c r="B55" s="1752" t="s">
        <v>1423</v>
      </c>
      <c r="C55" s="1752" t="s">
        <v>1424</v>
      </c>
      <c r="D55" s="1753">
        <v>1795.12</v>
      </c>
      <c r="E55" s="1754">
        <v>1</v>
      </c>
      <c r="F55" s="1753">
        <f t="shared" ref="F55:F58" si="360">E55*2000*1.2</f>
      </c>
      <c r="G55" s="1755">
        <f t="shared" ref="G55:G65" si="66">F55/D55</f>
      </c>
      <c r="H55" s="1755">
        <f t="shared" ref="H55:H65" si="160">D55/E55</f>
      </c>
      <c r="I55" s="1755">
        <f t="shared" ref="I55:I65" si="260">F55/E55</f>
      </c>
      <c r="J55" s="1756">
        <f t="shared" ref="J55:J65" si="291">D55/T55</f>
      </c>
      <c r="K55" s="1757">
        <f t="shared" ref="K55:K65" si="4">O55/S55*1</f>
      </c>
      <c r="L55" s="1757">
        <f t="shared" ref="L55:L65" si="98">T55/S55</f>
      </c>
      <c r="M55" s="1757">
        <f t="shared" ref="M55:M65" si="191">V55/S55</f>
      </c>
      <c r="N55" s="1757">
        <f t="shared" ref="N55:N65" si="322">W55/V55</f>
      </c>
      <c r="O55" s="1758">
        <f t="shared" ref="O55:O65" si="35">U55/P55</f>
      </c>
      <c r="P55" s="1759">
        <v>0.031</v>
      </c>
      <c r="Q55" s="1758">
        <v>46</v>
      </c>
      <c r="R55" s="1756">
        <f t="shared" ref="R55:R64" si="129">(D55/S55)*1000</f>
      </c>
      <c r="S55" s="1760">
        <v>18812</v>
      </c>
      <c r="T55" s="1760">
        <v>471</v>
      </c>
      <c r="U55" s="1760">
        <v>73</v>
      </c>
      <c r="V55" s="1760">
        <v>492</v>
      </c>
      <c r="W55" s="1760">
        <v>50</v>
      </c>
      <c r="X55" s="1760">
        <v>5</v>
      </c>
      <c r="Y55" s="1760">
        <v>2</v>
      </c>
      <c r="Z55" s="1760">
        <v>11</v>
      </c>
      <c r="AA55" s="1756">
        <f t="shared" ref="AA55:AA60" si="226">AD55*1000/D55</f>
      </c>
      <c r="AB55" s="1761" t="s">
        <v>1425</v>
      </c>
      <c r="AC55" s="1761" t="s">
        <v>1426</v>
      </c>
      <c r="AD55" s="1761">
        <v>20</v>
      </c>
    </row>
    <row r="56">
      <c r="A56" s="1751"/>
      <c r="B56" s="1752" t="s">
        <v>1423</v>
      </c>
      <c r="C56" s="1752" t="s">
        <v>1427</v>
      </c>
      <c r="D56" s="1753">
        <v>2045.23</v>
      </c>
      <c r="E56" s="1754">
        <v>2</v>
      </c>
      <c r="F56" s="1753">
        <f t="shared" si="360"/>
      </c>
      <c r="G56" s="1755">
        <f t="shared" si="66"/>
      </c>
      <c r="H56" s="1755">
        <f t="shared" si="160"/>
      </c>
      <c r="I56" s="1755">
        <f t="shared" si="260"/>
      </c>
      <c r="J56" s="1756">
        <f t="shared" si="291"/>
      </c>
      <c r="K56" s="1757">
        <f t="shared" si="4"/>
      </c>
      <c r="L56" s="1757">
        <f t="shared" si="98"/>
      </c>
      <c r="M56" s="1757">
        <f t="shared" si="191"/>
      </c>
      <c r="N56" s="1757">
        <f t="shared" si="322"/>
      </c>
      <c r="O56" s="1758">
        <f t="shared" si="35"/>
      </c>
      <c r="P56" s="1759">
        <v>0.0257</v>
      </c>
      <c r="Q56" s="1758">
        <v>41</v>
      </c>
      <c r="R56" s="1756">
        <f t="shared" si="129"/>
      </c>
      <c r="S56" s="1760">
        <v>17898</v>
      </c>
      <c r="T56" s="1760">
        <v>457</v>
      </c>
      <c r="U56" s="1760">
        <v>64</v>
      </c>
      <c r="V56" s="1760">
        <v>485</v>
      </c>
      <c r="W56" s="1760">
        <v>39</v>
      </c>
      <c r="X56" s="1760">
        <v>4</v>
      </c>
      <c r="Y56" s="1760">
        <v>0</v>
      </c>
      <c r="Z56" s="1760">
        <v>14</v>
      </c>
      <c r="AA56" s="1756">
        <f t="shared" si="226"/>
      </c>
      <c r="AB56" s="1761" t="s">
        <v>1425</v>
      </c>
      <c r="AC56" s="1761" t="s">
        <v>1426</v>
      </c>
      <c r="AD56" s="1761">
        <v>17</v>
      </c>
    </row>
    <row r="57">
      <c r="A57" s="1751"/>
      <c r="B57" s="1752" t="s">
        <v>1423</v>
      </c>
      <c r="C57" s="1752" t="s">
        <v>1429</v>
      </c>
      <c r="D57" s="1753">
        <v>1912.74</v>
      </c>
      <c r="E57" s="1754">
        <v>1</v>
      </c>
      <c r="F57" s="1753">
        <f t="shared" si="360"/>
      </c>
      <c r="G57" s="1755">
        <f t="shared" si="66"/>
      </c>
      <c r="H57" s="1755">
        <f t="shared" si="160"/>
      </c>
      <c r="I57" s="1755">
        <f t="shared" si="260"/>
      </c>
      <c r="J57" s="1756">
        <f t="shared" si="291"/>
      </c>
      <c r="K57" s="1757">
        <f t="shared" si="4"/>
      </c>
      <c r="L57" s="1757">
        <f t="shared" si="98"/>
      </c>
      <c r="M57" s="1757">
        <f t="shared" si="191"/>
      </c>
      <c r="N57" s="1757">
        <f t="shared" si="322"/>
      </c>
      <c r="O57" s="1758">
        <f t="shared" si="35"/>
      </c>
      <c r="P57" s="1759">
        <v>0.02941</v>
      </c>
      <c r="Q57" s="1758">
        <v>44</v>
      </c>
      <c r="R57" s="1756">
        <f t="shared" si="129"/>
      </c>
      <c r="S57" s="1760">
        <v>17529</v>
      </c>
      <c r="T57" s="1760">
        <v>400</v>
      </c>
      <c r="U57" s="1760">
        <v>58</v>
      </c>
      <c r="V57" s="1760">
        <v>428</v>
      </c>
      <c r="W57" s="1760">
        <v>54</v>
      </c>
      <c r="X57" s="1760">
        <v>4</v>
      </c>
      <c r="Y57" s="1760">
        <v>1</v>
      </c>
      <c r="Z57" s="1760">
        <v>18</v>
      </c>
      <c r="AA57" s="1756">
        <f t="shared" si="226"/>
      </c>
      <c r="AB57" s="1761" t="s">
        <v>1425</v>
      </c>
      <c r="AC57" s="1761" t="s">
        <v>1426</v>
      </c>
      <c r="AD57" s="1761">
        <v>14</v>
      </c>
    </row>
    <row r="58">
      <c r="A58" s="1751"/>
      <c r="B58" s="1752" t="s">
        <v>1423</v>
      </c>
      <c r="C58" s="1752" t="s">
        <v>1430</v>
      </c>
      <c r="D58" s="1753">
        <v>2030.59</v>
      </c>
      <c r="E58" s="1754">
        <v>3</v>
      </c>
      <c r="F58" s="1753">
        <f t="shared" si="360"/>
      </c>
      <c r="G58" s="1755">
        <f t="shared" si="66"/>
      </c>
      <c r="H58" s="1755">
        <f t="shared" si="160"/>
      </c>
      <c r="I58" s="1755">
        <f t="shared" si="260"/>
      </c>
      <c r="J58" s="1756">
        <f t="shared" si="291"/>
      </c>
      <c r="K58" s="1757">
        <f t="shared" si="4"/>
      </c>
      <c r="L58" s="1757">
        <f t="shared" si="98"/>
      </c>
      <c r="M58" s="1757">
        <f t="shared" si="191"/>
      </c>
      <c r="N58" s="1757">
        <f t="shared" si="322"/>
      </c>
      <c r="O58" s="1758">
        <f t="shared" si="35"/>
      </c>
      <c r="P58" s="1759">
        <v>0.0494</v>
      </c>
      <c r="Q58" s="1758">
        <v>50</v>
      </c>
      <c r="R58" s="1756">
        <f t="shared" si="129"/>
      </c>
      <c r="S58" s="1760">
        <v>23446</v>
      </c>
      <c r="T58" s="1760">
        <v>509</v>
      </c>
      <c r="U58" s="1760">
        <v>93</v>
      </c>
      <c r="V58" s="1760">
        <v>531</v>
      </c>
      <c r="W58" s="1760">
        <v>60</v>
      </c>
      <c r="X58" s="1760">
        <v>3</v>
      </c>
      <c r="Y58" s="1760">
        <v>0</v>
      </c>
      <c r="Z58" s="1760">
        <v>18</v>
      </c>
      <c r="AA58" s="1756">
        <f t="shared" si="226"/>
      </c>
      <c r="AB58" s="1761" t="s">
        <v>1425</v>
      </c>
      <c r="AC58" s="1761" t="s">
        <v>1426</v>
      </c>
      <c r="AD58" s="1761">
        <v>27</v>
      </c>
    </row>
    <row r="59">
      <c r="A59" s="1751"/>
      <c r="B59" s="1762" t="s">
        <v>1431</v>
      </c>
      <c r="C59" s="1762"/>
      <c r="D59" s="1763">
        <f>SUM(D55:D58)</f>
      </c>
      <c r="E59" s="1764">
        <f>SUM(E55:E58)</f>
      </c>
      <c r="F59" s="1763">
        <f>SUM(F55:F58)</f>
      </c>
      <c r="G59" s="1765">
        <f t="shared" si="66"/>
      </c>
      <c r="H59" s="1765">
        <f t="shared" si="160"/>
      </c>
      <c r="I59" s="1765">
        <f t="shared" si="260"/>
      </c>
      <c r="J59" s="1765">
        <f t="shared" si="291"/>
      </c>
      <c r="K59" s="1766">
        <f t="shared" si="4"/>
      </c>
      <c r="L59" s="1766">
        <f t="shared" si="98"/>
      </c>
      <c r="M59" s="1766">
        <f t="shared" si="191"/>
      </c>
      <c r="N59" s="1766">
        <f t="shared" si="322"/>
      </c>
      <c r="O59" s="1767">
        <f t="shared" si="35"/>
      </c>
      <c r="P59" s="1766">
        <f>AVERAGE(P55:P58)</f>
      </c>
      <c r="Q59" s="1763">
        <f>AVERAGE(Q55:Q58)</f>
      </c>
      <c r="R59" s="1765">
        <f t="shared" si="129"/>
      </c>
      <c r="S59" s="1768">
        <f>SUM(S55:S58)</f>
      </c>
      <c r="T59" s="1768">
        <f>SUM(T55:T58)</f>
      </c>
      <c r="U59" s="1768">
        <f>SUM(U55:U58)</f>
      </c>
      <c r="V59" s="1768">
        <f>SUM(V55:V58)</f>
      </c>
      <c r="W59" s="1768">
        <f>SUM(W55:W58)</f>
      </c>
      <c r="X59" s="1768">
        <f>SUM(X55:X58)</f>
      </c>
      <c r="Y59" s="1768">
        <f>SUM(Y55:Y58)</f>
      </c>
      <c r="Z59" s="1768">
        <f>SUM(Z55:Z58)</f>
      </c>
      <c r="AA59" s="1769">
        <f t="shared" si="226"/>
      </c>
      <c r="AB59" s="1770"/>
      <c r="AC59" s="1770"/>
      <c r="AD59" s="1771">
        <f>SUM(AD55:AD58)</f>
      </c>
    </row>
    <row r="60">
      <c r="A60" s="1751"/>
      <c r="B60" s="1752" t="s">
        <v>1439</v>
      </c>
      <c r="C60" s="1772" t="s">
        <v>1433</v>
      </c>
      <c r="D60" s="1753">
        <v>2412.54</v>
      </c>
      <c r="E60" s="1754">
        <v>3</v>
      </c>
      <c r="F60" s="1753">
        <f t="shared" ref="F60:F63" si="361">E60*2000*1.2</f>
      </c>
      <c r="G60" s="1755">
        <f t="shared" si="66"/>
      </c>
      <c r="H60" s="1755">
        <f t="shared" si="160"/>
      </c>
      <c r="I60" s="1755">
        <f t="shared" si="260"/>
      </c>
      <c r="J60" s="1756">
        <f t="shared" si="291"/>
      </c>
      <c r="K60" s="1757">
        <f t="shared" si="4"/>
      </c>
      <c r="L60" s="1757">
        <f t="shared" si="98"/>
      </c>
      <c r="M60" s="1757">
        <f t="shared" si="191"/>
      </c>
      <c r="N60" s="1757">
        <f t="shared" si="322"/>
      </c>
      <c r="O60" s="1758">
        <f t="shared" si="35"/>
      </c>
      <c r="P60" s="1773">
        <v>0.0385</v>
      </c>
      <c r="Q60" s="1758">
        <v>51</v>
      </c>
      <c r="R60" s="1756">
        <f t="shared" si="129"/>
      </c>
      <c r="S60" s="1760">
        <v>27767</v>
      </c>
      <c r="T60" s="1760">
        <v>589</v>
      </c>
      <c r="U60" s="1760">
        <v>79</v>
      </c>
      <c r="V60" s="1760">
        <v>572</v>
      </c>
      <c r="W60" s="1760">
        <v>78</v>
      </c>
      <c r="X60" s="1760">
        <v>1</v>
      </c>
      <c r="Y60" s="1760">
        <v>2</v>
      </c>
      <c r="Z60" s="1760">
        <v>19</v>
      </c>
      <c r="AA60" s="1756">
        <f t="shared" si="226"/>
      </c>
      <c r="AB60" s="1761" t="s">
        <v>1425</v>
      </c>
      <c r="AC60" s="1761" t="s">
        <v>1426</v>
      </c>
      <c r="AD60" s="1761">
        <v>34</v>
      </c>
    </row>
    <row r="61">
      <c r="A61" s="1751"/>
      <c r="B61" s="1752" t="s">
        <v>1439</v>
      </c>
      <c r="C61" s="1772" t="s">
        <v>1434</v>
      </c>
      <c r="D61" s="1753">
        <v>3236.77</v>
      </c>
      <c r="E61" s="1754">
        <v>6</v>
      </c>
      <c r="F61" s="1753">
        <f t="shared" si="361"/>
      </c>
      <c r="G61" s="1774">
        <f t="shared" si="66"/>
      </c>
      <c r="H61" s="1774">
        <f t="shared" si="160"/>
      </c>
      <c r="I61" s="1774">
        <f t="shared" si="260"/>
      </c>
      <c r="J61" s="1775">
        <f t="shared" si="291"/>
      </c>
      <c r="K61" s="1776">
        <f t="shared" si="4"/>
      </c>
      <c r="L61" s="1776">
        <f t="shared" si="98"/>
      </c>
      <c r="M61" s="1776">
        <f t="shared" si="191"/>
      </c>
      <c r="N61" s="1776">
        <f t="shared" si="322"/>
      </c>
      <c r="O61" s="1758">
        <f t="shared" si="35"/>
      </c>
      <c r="P61" s="1773">
        <v>0.0347</v>
      </c>
      <c r="Q61" s="1760">
        <v>52</v>
      </c>
      <c r="R61" s="1775">
        <f t="shared" si="129"/>
      </c>
      <c r="S61" s="1760">
        <v>44056</v>
      </c>
      <c r="T61" s="1760">
        <v>813</v>
      </c>
      <c r="U61" s="1760">
        <v>97</v>
      </c>
      <c r="V61" s="1760">
        <v>739</v>
      </c>
      <c r="W61" s="1760">
        <v>47</v>
      </c>
      <c r="X61" s="1760">
        <v>4</v>
      </c>
      <c r="Y61" s="1760">
        <v>0</v>
      </c>
      <c r="Z61" s="1760">
        <v>39</v>
      </c>
      <c r="AA61" s="1756">
        <v>0</v>
      </c>
      <c r="AB61" s="1761" t="s">
        <v>1425</v>
      </c>
      <c r="AC61" s="1761" t="s">
        <v>1426</v>
      </c>
      <c r="AD61" s="1777">
        <v>18</v>
      </c>
    </row>
    <row r="62">
      <c r="A62" s="1751"/>
      <c r="B62" s="1752" t="s">
        <v>1439</v>
      </c>
      <c r="C62" s="1772" t="s">
        <v>1435</v>
      </c>
      <c r="D62" s="1753">
        <v>2345.35</v>
      </c>
      <c r="E62" s="1754">
        <v>4</v>
      </c>
      <c r="F62" s="1753">
        <f t="shared" si="361"/>
      </c>
      <c r="G62" s="1774">
        <f t="shared" si="66"/>
      </c>
      <c r="H62" s="1774">
        <f t="shared" si="160"/>
      </c>
      <c r="I62" s="1774">
        <f t="shared" si="260"/>
      </c>
      <c r="J62" s="1775">
        <f t="shared" si="291"/>
      </c>
      <c r="K62" s="1776">
        <f t="shared" si="4"/>
      </c>
      <c r="L62" s="1776">
        <f t="shared" si="98"/>
      </c>
      <c r="M62" s="1776">
        <f t="shared" si="191"/>
      </c>
      <c r="N62" s="1776">
        <f t="shared" si="322"/>
      </c>
      <c r="O62" s="1758">
        <f t="shared" si="35"/>
      </c>
      <c r="P62" s="1773">
        <v>0.034</v>
      </c>
      <c r="Q62" s="1760">
        <v>53</v>
      </c>
      <c r="R62" s="1775">
        <f t="shared" si="129"/>
      </c>
      <c r="S62" s="1760">
        <v>26030</v>
      </c>
      <c r="T62" s="1760">
        <v>736</v>
      </c>
      <c r="U62" s="1760">
        <v>83</v>
      </c>
      <c r="V62" s="1760">
        <v>730</v>
      </c>
      <c r="W62" s="1760">
        <v>68</v>
      </c>
      <c r="X62" s="1760">
        <v>3</v>
      </c>
      <c r="Y62" s="1760">
        <v>0</v>
      </c>
      <c r="Z62" s="1760">
        <v>21</v>
      </c>
      <c r="AA62" s="1756">
        <f t="shared" ref="AA62:AA65" si="227">AD62*1000/D62</f>
      </c>
      <c r="AB62" s="1761" t="s">
        <v>1425</v>
      </c>
      <c r="AC62" s="1761" t="s">
        <v>1426</v>
      </c>
      <c r="AD62" s="1777">
        <v>33</v>
      </c>
    </row>
    <row r="63">
      <c r="A63" s="1751"/>
      <c r="B63" s="1752" t="s">
        <v>1439</v>
      </c>
      <c r="C63" s="1772" t="s">
        <v>1436</v>
      </c>
      <c r="D63" s="1753">
        <v>1006.64</v>
      </c>
      <c r="E63" s="1754">
        <v>2</v>
      </c>
      <c r="F63" s="1753">
        <f t="shared" si="361"/>
      </c>
      <c r="G63" s="1774">
        <f t="shared" si="66"/>
      </c>
      <c r="H63" s="1774">
        <f t="shared" si="160"/>
      </c>
      <c r="I63" s="1774">
        <f t="shared" si="260"/>
      </c>
      <c r="J63" s="1775">
        <f t="shared" si="291"/>
      </c>
      <c r="K63" s="1776">
        <f t="shared" si="4"/>
      </c>
      <c r="L63" s="1776">
        <f t="shared" si="98"/>
      </c>
      <c r="M63" s="1776">
        <f t="shared" si="191"/>
      </c>
      <c r="N63" s="1776">
        <f t="shared" si="322"/>
      </c>
      <c r="O63" s="1758">
        <f t="shared" si="35"/>
      </c>
      <c r="P63" s="1773">
        <v>0.0266</v>
      </c>
      <c r="Q63" s="1760">
        <v>53</v>
      </c>
      <c r="R63" s="1775">
        <f t="shared" si="129"/>
      </c>
      <c r="S63" s="1760">
        <v>10888</v>
      </c>
      <c r="T63" s="1760">
        <v>352</v>
      </c>
      <c r="U63" s="1760">
        <v>50</v>
      </c>
      <c r="V63" s="1760">
        <v>390</v>
      </c>
      <c r="W63" s="1760">
        <v>79</v>
      </c>
      <c r="X63" s="1760">
        <v>3</v>
      </c>
      <c r="Y63" s="1760">
        <v>1</v>
      </c>
      <c r="Z63" s="1760">
        <v>13</v>
      </c>
      <c r="AA63" s="1756">
        <f t="shared" si="227"/>
      </c>
      <c r="AB63" s="1761" t="s">
        <v>1425</v>
      </c>
      <c r="AC63" s="1761" t="s">
        <v>1426</v>
      </c>
      <c r="AD63" s="1777">
        <v>16</v>
      </c>
    </row>
    <row r="64">
      <c r="A64" s="1751"/>
      <c r="B64" s="1762" t="s">
        <v>1431</v>
      </c>
      <c r="C64" s="1762"/>
      <c r="D64" s="1763">
        <f>SUM(D60:D63)</f>
      </c>
      <c r="E64" s="1763">
        <f>SUM(E60:E63)</f>
      </c>
      <c r="F64" s="1763">
        <f>SUM(F60:F63)</f>
      </c>
      <c r="G64" s="1765">
        <f t="shared" si="66"/>
      </c>
      <c r="H64" s="1765">
        <f t="shared" si="160"/>
      </c>
      <c r="I64" s="1765">
        <f t="shared" si="260"/>
      </c>
      <c r="J64" s="1765">
        <f t="shared" si="291"/>
      </c>
      <c r="K64" s="1766">
        <f t="shared" si="4"/>
      </c>
      <c r="L64" s="1766">
        <f t="shared" si="98"/>
      </c>
      <c r="M64" s="1766">
        <f t="shared" si="191"/>
      </c>
      <c r="N64" s="1766">
        <f t="shared" si="322"/>
      </c>
      <c r="O64" s="1767">
        <f t="shared" si="35"/>
      </c>
      <c r="P64" s="1766">
        <f>AVERAGE(P60:P63)</f>
      </c>
      <c r="Q64" s="1763">
        <f>AVERAGE(Q60:Q63)</f>
      </c>
      <c r="R64" s="1763">
        <f t="shared" si="129"/>
      </c>
      <c r="S64" s="1767">
        <f>SUM(S60:S63)</f>
      </c>
      <c r="T64" s="1767">
        <f>SUM(T60:T63)</f>
      </c>
      <c r="U64" s="1767">
        <f>SUM(U60:U63)</f>
      </c>
      <c r="V64" s="1767">
        <f>SUM(V60:V63)</f>
      </c>
      <c r="W64" s="1767">
        <f>SUM(W60:W63)</f>
      </c>
      <c r="X64" s="1767">
        <f>SUM(X60:X63)</f>
      </c>
      <c r="Y64" s="1767">
        <f>SUM(Y60:Y63)</f>
      </c>
      <c r="Z64" s="1767">
        <f>SUM(Z60:Z63)</f>
      </c>
      <c r="AA64" s="1769">
        <f t="shared" si="227"/>
      </c>
      <c r="AB64" s="1770"/>
      <c r="AC64" s="1770"/>
      <c r="AD64" s="1771">
        <f>SUM(AD60:AD63)</f>
      </c>
    </row>
    <row r="65">
      <c r="A65" s="1751"/>
      <c r="B65" s="1778" t="s">
        <v>1437</v>
      </c>
      <c r="C65" s="1778"/>
      <c r="D65" s="1779">
        <f>D64+D59</f>
      </c>
      <c r="E65" s="1779">
        <f>E64+E59</f>
      </c>
      <c r="F65" s="1779">
        <f>F64+F59</f>
      </c>
      <c r="G65" s="1780">
        <f t="shared" si="66"/>
      </c>
      <c r="H65" s="1780">
        <f t="shared" si="160"/>
      </c>
      <c r="I65" s="1780">
        <f t="shared" si="260"/>
      </c>
      <c r="J65" s="1780">
        <f t="shared" si="291"/>
      </c>
      <c r="K65" s="1781">
        <f t="shared" si="4"/>
      </c>
      <c r="L65" s="1781">
        <f t="shared" si="98"/>
      </c>
      <c r="M65" s="1781">
        <f t="shared" si="191"/>
      </c>
      <c r="N65" s="1781">
        <f t="shared" si="322"/>
      </c>
      <c r="O65" s="1782">
        <f t="shared" si="35"/>
      </c>
      <c r="P65" s="1783">
        <f>(P64+P59)/2</f>
      </c>
      <c r="Q65" s="1783">
        <f>(Q64+Q59)/2</f>
      </c>
      <c r="R65" s="1779">
        <f>(R64+R59)/2</f>
      </c>
      <c r="S65" s="1782">
        <f>S64+S59</f>
      </c>
      <c r="T65" s="1782">
        <f>T64+T59</f>
      </c>
      <c r="U65" s="1782">
        <f>U64+U59</f>
      </c>
      <c r="V65" s="1782">
        <f>V64+V59</f>
      </c>
      <c r="W65" s="1782">
        <f>W64+W59</f>
      </c>
      <c r="X65" s="1782">
        <f>X64+X59</f>
      </c>
      <c r="Y65" s="1782">
        <f>Y64+Y59</f>
      </c>
      <c r="Z65" s="1782">
        <f>Z64+Z59</f>
      </c>
      <c r="AA65" s="1784">
        <f t="shared" si="227"/>
      </c>
      <c r="AB65" s="1785"/>
      <c r="AC65" s="1785"/>
      <c r="AD65" s="1786">
        <f>AD64+AD59</f>
      </c>
    </row>
    <row r="66">
      <c r="A66" s="1740" t="s">
        <v>1389</v>
      </c>
      <c r="B66" s="1740" t="s">
        <v>1390</v>
      </c>
      <c r="C66" s="1740"/>
      <c r="D66" s="1741" t="s">
        <v>1391</v>
      </c>
      <c r="E66" s="1741"/>
      <c r="F66" s="1741"/>
      <c r="G66" s="1741"/>
      <c r="H66" s="1741"/>
      <c r="I66" s="1741"/>
      <c r="J66" s="1742" t="s">
        <v>1392</v>
      </c>
      <c r="K66" s="1742"/>
      <c r="L66" s="1742"/>
      <c r="M66" s="1742"/>
      <c r="N66" s="1742"/>
      <c r="O66" s="1742"/>
      <c r="P66" s="1742"/>
      <c r="Q66" s="1742"/>
      <c r="R66" s="1742"/>
      <c r="S66" s="1742"/>
      <c r="T66" s="1742"/>
      <c r="U66" s="1742"/>
      <c r="V66" s="1742"/>
      <c r="W66" s="1742"/>
      <c r="X66" s="1742"/>
      <c r="Y66" s="1742"/>
      <c r="Z66" s="1742"/>
      <c r="AA66" s="1742"/>
      <c r="AB66" s="1742"/>
      <c r="AC66" s="1742"/>
      <c r="AD66" s="1743"/>
    </row>
    <row r="67">
      <c r="A67" s="1740"/>
      <c r="B67" s="1740" t="s">
        <v>1393</v>
      </c>
      <c r="C67" s="1740" t="s">
        <v>1394</v>
      </c>
      <c r="D67" s="1741" t="s">
        <v>1395</v>
      </c>
      <c r="E67" s="1744" t="s">
        <v>1396</v>
      </c>
      <c r="F67" s="1745" t="s">
        <v>1397</v>
      </c>
      <c r="G67" s="1746" t="s">
        <v>1398</v>
      </c>
      <c r="H67" s="1746" t="s">
        <v>1399</v>
      </c>
      <c r="I67" s="1746" t="s">
        <v>1400</v>
      </c>
      <c r="J67" s="1742" t="s">
        <v>1401</v>
      </c>
      <c r="K67" s="1747" t="s">
        <v>1402</v>
      </c>
      <c r="L67" s="1747" t="s">
        <v>1403</v>
      </c>
      <c r="M67" s="1747" t="s">
        <v>1404</v>
      </c>
      <c r="N67" s="1747" t="s">
        <v>1405</v>
      </c>
      <c r="O67" s="1748" t="s">
        <v>1406</v>
      </c>
      <c r="P67" s="1747" t="s">
        <v>1407</v>
      </c>
      <c r="Q67" s="1748" t="s">
        <v>1408</v>
      </c>
      <c r="R67" s="1742" t="s">
        <v>1409</v>
      </c>
      <c r="S67" s="1748" t="s">
        <v>1410</v>
      </c>
      <c r="T67" s="1748" t="s">
        <v>1411</v>
      </c>
      <c r="U67" s="1748" t="s">
        <v>1412</v>
      </c>
      <c r="V67" s="1748" t="s">
        <v>1413</v>
      </c>
      <c r="W67" s="1748" t="s">
        <v>1414</v>
      </c>
      <c r="X67" s="1748" t="s">
        <v>1415</v>
      </c>
      <c r="Y67" s="1748" t="s">
        <v>1416</v>
      </c>
      <c r="Z67" s="1748" t="s">
        <v>1417</v>
      </c>
      <c r="AA67" s="1749" t="s">
        <v>1418</v>
      </c>
      <c r="AB67" s="1743" t="s">
        <v>1419</v>
      </c>
      <c r="AC67" s="1743" t="s">
        <v>1420</v>
      </c>
      <c r="AD67" s="1750" t="s">
        <v>1421</v>
      </c>
    </row>
    <row r="68">
      <c r="A68" s="1751" t="s">
        <v>1443</v>
      </c>
      <c r="B68" s="1752" t="s">
        <v>1423</v>
      </c>
      <c r="C68" s="1752" t="s">
        <v>1424</v>
      </c>
      <c r="D68" s="1753">
        <v>2249.5</v>
      </c>
      <c r="E68" s="1754">
        <v>1</v>
      </c>
      <c r="F68" s="1753">
        <f t="shared" ref="F68:F71" si="362">E68*2000*1.2</f>
      </c>
      <c r="G68" s="1755">
        <f t="shared" ref="G68:G78" si="67">F68/D68</f>
      </c>
      <c r="H68" s="1755">
        <f t="shared" ref="H68:H78" si="161">D68/E68</f>
      </c>
      <c r="I68" s="1755">
        <f t="shared" ref="I68:I78" si="261">F68/E68</f>
      </c>
      <c r="J68" s="1756">
        <f t="shared" ref="J68:J78" si="292">D68/T68</f>
      </c>
      <c r="K68" s="1757">
        <f t="shared" ref="K68:K78" si="5">O68/S68*1</f>
      </c>
      <c r="L68" s="1757">
        <f t="shared" ref="L68:L78" si="99">T68/S68</f>
      </c>
      <c r="M68" s="1757">
        <f t="shared" ref="M68:M78" si="192">V68/S68</f>
      </c>
      <c r="N68" s="1757">
        <f t="shared" ref="N68:N78" si="323">W68/V68</f>
      </c>
      <c r="O68" s="1758">
        <f t="shared" ref="O68:O78" si="36">U68/P68</f>
      </c>
      <c r="P68" s="1759">
        <v>0.042</v>
      </c>
      <c r="Q68" s="1758">
        <v>45</v>
      </c>
      <c r="R68" s="1756">
        <f t="shared" ref="R68:R77" si="130">(D68/S68)*1000</f>
      </c>
      <c r="S68" s="1760">
        <v>24603</v>
      </c>
      <c r="T68" s="1760">
        <v>490</v>
      </c>
      <c r="U68" s="1760">
        <v>78</v>
      </c>
      <c r="V68" s="1760">
        <v>518</v>
      </c>
      <c r="W68" s="1760">
        <v>46</v>
      </c>
      <c r="X68" s="1760">
        <v>4</v>
      </c>
      <c r="Y68" s="1760">
        <v>1</v>
      </c>
      <c r="Z68" s="1760">
        <v>20</v>
      </c>
      <c r="AA68" s="1756">
        <f t="shared" ref="AA68:AA73" si="228">AD68*1000/D68</f>
      </c>
      <c r="AB68" s="1761" t="s">
        <v>1425</v>
      </c>
      <c r="AC68" s="1761" t="s">
        <v>1426</v>
      </c>
      <c r="AD68" s="1761">
        <v>26</v>
      </c>
    </row>
    <row r="69">
      <c r="A69" s="1751"/>
      <c r="B69" s="1752" t="s">
        <v>1423</v>
      </c>
      <c r="C69" s="1752" t="s">
        <v>1427</v>
      </c>
      <c r="D69" s="1753">
        <v>2288.86</v>
      </c>
      <c r="E69" s="1754">
        <v>1</v>
      </c>
      <c r="F69" s="1753">
        <f t="shared" si="362"/>
      </c>
      <c r="G69" s="1755">
        <f t="shared" si="67"/>
      </c>
      <c r="H69" s="1755">
        <f t="shared" si="161"/>
      </c>
      <c r="I69" s="1755">
        <f t="shared" si="261"/>
      </c>
      <c r="J69" s="1756">
        <f t="shared" si="292"/>
      </c>
      <c r="K69" s="1757">
        <f t="shared" si="5"/>
      </c>
      <c r="L69" s="1757">
        <f t="shared" si="99"/>
      </c>
      <c r="M69" s="1757">
        <f t="shared" si="192"/>
      </c>
      <c r="N69" s="1757">
        <f t="shared" si="323"/>
      </c>
      <c r="O69" s="1758">
        <f t="shared" si="36"/>
      </c>
      <c r="P69" s="1759">
        <v>0.044</v>
      </c>
      <c r="Q69" s="1758">
        <v>52</v>
      </c>
      <c r="R69" s="1756">
        <f t="shared" si="130"/>
      </c>
      <c r="S69" s="1760">
        <v>39200</v>
      </c>
      <c r="T69" s="1760">
        <v>761</v>
      </c>
      <c r="U69" s="1760">
        <v>104</v>
      </c>
      <c r="V69" s="1760">
        <v>526</v>
      </c>
      <c r="W69" s="1760">
        <v>52</v>
      </c>
      <c r="X69" s="1760">
        <v>4</v>
      </c>
      <c r="Y69" s="1760">
        <v>1</v>
      </c>
      <c r="Z69" s="1760">
        <v>20</v>
      </c>
      <c r="AA69" s="1756">
        <f t="shared" si="228"/>
      </c>
      <c r="AB69" s="1761" t="s">
        <v>1425</v>
      </c>
      <c r="AC69" s="1761" t="s">
        <v>1426</v>
      </c>
      <c r="AD69" s="1761">
        <v>23</v>
      </c>
    </row>
    <row r="70">
      <c r="A70" s="1751"/>
      <c r="B70" s="1752" t="s">
        <v>1423</v>
      </c>
      <c r="C70" s="1752" t="s">
        <v>1429</v>
      </c>
      <c r="D70" s="1753">
        <v>1652.03</v>
      </c>
      <c r="E70" s="1754">
        <v>2</v>
      </c>
      <c r="F70" s="1753">
        <f t="shared" si="362"/>
      </c>
      <c r="G70" s="1755">
        <f t="shared" si="67"/>
      </c>
      <c r="H70" s="1755">
        <f t="shared" si="161"/>
      </c>
      <c r="I70" s="1755">
        <f t="shared" si="261"/>
      </c>
      <c r="J70" s="1756">
        <f t="shared" si="292"/>
      </c>
      <c r="K70" s="1757">
        <f t="shared" si="5"/>
      </c>
      <c r="L70" s="1757">
        <f t="shared" si="99"/>
      </c>
      <c r="M70" s="1757">
        <f t="shared" si="192"/>
      </c>
      <c r="N70" s="1757">
        <f t="shared" si="323"/>
      </c>
      <c r="O70" s="1758">
        <f t="shared" si="36"/>
      </c>
      <c r="P70" s="1759">
        <v>0.0252</v>
      </c>
      <c r="Q70" s="1758">
        <v>51</v>
      </c>
      <c r="R70" s="1756">
        <f t="shared" si="130"/>
      </c>
      <c r="S70" s="1760">
        <v>18532</v>
      </c>
      <c r="T70" s="1760">
        <v>356</v>
      </c>
      <c r="U70" s="1760">
        <v>55</v>
      </c>
      <c r="V70" s="1760">
        <v>364</v>
      </c>
      <c r="W70" s="1760">
        <v>34</v>
      </c>
      <c r="X70" s="1760">
        <v>1</v>
      </c>
      <c r="Y70" s="1760">
        <v>0</v>
      </c>
      <c r="Z70" s="1760">
        <v>23</v>
      </c>
      <c r="AA70" s="1756">
        <f t="shared" si="228"/>
      </c>
      <c r="AB70" s="1761" t="s">
        <v>1425</v>
      </c>
      <c r="AC70" s="1761" t="s">
        <v>1426</v>
      </c>
      <c r="AD70" s="1761">
        <v>9</v>
      </c>
    </row>
    <row r="71">
      <c r="A71" s="1751"/>
      <c r="B71" s="1752" t="s">
        <v>1423</v>
      </c>
      <c r="C71" s="1752" t="s">
        <v>1430</v>
      </c>
      <c r="D71" s="1753">
        <v>1705.21</v>
      </c>
      <c r="E71" s="1754">
        <v>1</v>
      </c>
      <c r="F71" s="1753">
        <f t="shared" si="362"/>
      </c>
      <c r="G71" s="1755">
        <f t="shared" si="67"/>
      </c>
      <c r="H71" s="1755">
        <f t="shared" si="161"/>
      </c>
      <c r="I71" s="1755">
        <f t="shared" si="261"/>
      </c>
      <c r="J71" s="1756">
        <f t="shared" si="292"/>
      </c>
      <c r="K71" s="1757">
        <f t="shared" si="5"/>
      </c>
      <c r="L71" s="1757">
        <f t="shared" si="99"/>
      </c>
      <c r="M71" s="1757">
        <f t="shared" si="192"/>
      </c>
      <c r="N71" s="1757">
        <f t="shared" si="323"/>
      </c>
      <c r="O71" s="1758">
        <f t="shared" si="36"/>
      </c>
      <c r="P71" s="1759">
        <v>0.0283</v>
      </c>
      <c r="Q71" s="1758">
        <v>51</v>
      </c>
      <c r="R71" s="1756">
        <f t="shared" si="130"/>
      </c>
      <c r="S71" s="1760">
        <v>18333</v>
      </c>
      <c r="T71" s="1760">
        <v>372</v>
      </c>
      <c r="U71" s="1760">
        <v>65</v>
      </c>
      <c r="V71" s="1760">
        <v>394</v>
      </c>
      <c r="W71" s="1760">
        <v>47</v>
      </c>
      <c r="X71" s="1760">
        <v>4</v>
      </c>
      <c r="Y71" s="1760">
        <v>1</v>
      </c>
      <c r="Z71" s="1760">
        <v>19</v>
      </c>
      <c r="AA71" s="1756">
        <f t="shared" si="228"/>
      </c>
      <c r="AB71" s="1761" t="s">
        <v>1425</v>
      </c>
      <c r="AC71" s="1761" t="s">
        <v>1426</v>
      </c>
      <c r="AD71" s="1761">
        <v>12</v>
      </c>
    </row>
    <row r="72">
      <c r="A72" s="1751"/>
      <c r="B72" s="1762" t="s">
        <v>1431</v>
      </c>
      <c r="C72" s="1762"/>
      <c r="D72" s="1763">
        <f>SUM(D68:D71)</f>
      </c>
      <c r="E72" s="1764">
        <f>SUM(E68:E71)</f>
      </c>
      <c r="F72" s="1763">
        <f>SUM(F68:F71)</f>
      </c>
      <c r="G72" s="1765">
        <f t="shared" si="67"/>
      </c>
      <c r="H72" s="1765">
        <f t="shared" si="161"/>
      </c>
      <c r="I72" s="1765">
        <f t="shared" si="261"/>
      </c>
      <c r="J72" s="1765">
        <f t="shared" si="292"/>
      </c>
      <c r="K72" s="1766">
        <f t="shared" si="5"/>
      </c>
      <c r="L72" s="1766">
        <f t="shared" si="99"/>
      </c>
      <c r="M72" s="1766">
        <f t="shared" si="192"/>
      </c>
      <c r="N72" s="1766">
        <f t="shared" si="323"/>
      </c>
      <c r="O72" s="1767">
        <f t="shared" si="36"/>
      </c>
      <c r="P72" s="1766">
        <f>AVERAGE(P68:P71)</f>
      </c>
      <c r="Q72" s="1763">
        <f>AVERAGE(Q68:Q71)</f>
      </c>
      <c r="R72" s="1765">
        <f t="shared" si="130"/>
      </c>
      <c r="S72" s="1768">
        <f>SUM(S68:S71)</f>
      </c>
      <c r="T72" s="1768">
        <f>SUM(T68:T71)</f>
      </c>
      <c r="U72" s="1768">
        <f>SUM(U68:U71)</f>
      </c>
      <c r="V72" s="1768">
        <f>SUM(V68:V71)</f>
      </c>
      <c r="W72" s="1768">
        <f>SUM(W68:W71)</f>
      </c>
      <c r="X72" s="1768">
        <f>SUM(X68:X71)</f>
      </c>
      <c r="Y72" s="1768">
        <f>SUM(Y68:Y71)</f>
      </c>
      <c r="Z72" s="1768">
        <f>SUM(Z68:Z71)</f>
      </c>
      <c r="AA72" s="1769">
        <f t="shared" si="228"/>
      </c>
      <c r="AB72" s="1770"/>
      <c r="AC72" s="1770"/>
      <c r="AD72" s="1771">
        <f>SUM(AD68:AD71)</f>
      </c>
    </row>
    <row r="73">
      <c r="A73" s="1751"/>
      <c r="B73" s="1752" t="s">
        <v>1444</v>
      </c>
      <c r="C73" s="1772" t="s">
        <v>1433</v>
      </c>
      <c r="D73" s="1753">
        <v>1479.31</v>
      </c>
      <c r="E73" s="1754">
        <v>3</v>
      </c>
      <c r="F73" s="1753">
        <f t="shared" ref="F73:F76" si="363">E73*2000*1.2</f>
      </c>
      <c r="G73" s="1755">
        <f t="shared" si="67"/>
      </c>
      <c r="H73" s="1755">
        <f t="shared" si="161"/>
      </c>
      <c r="I73" s="1755">
        <f t="shared" si="261"/>
      </c>
      <c r="J73" s="1756">
        <f t="shared" si="292"/>
      </c>
      <c r="K73" s="1757">
        <f t="shared" si="5"/>
      </c>
      <c r="L73" s="1757">
        <f t="shared" si="99"/>
      </c>
      <c r="M73" s="1757">
        <f t="shared" si="192"/>
      </c>
      <c r="N73" s="1757">
        <f t="shared" si="323"/>
      </c>
      <c r="O73" s="1758">
        <f t="shared" si="36"/>
      </c>
      <c r="P73" s="1773">
        <v>0.029</v>
      </c>
      <c r="Q73" s="1758">
        <v>53</v>
      </c>
      <c r="R73" s="1756">
        <f t="shared" si="130"/>
      </c>
      <c r="S73" s="1760">
        <v>15016</v>
      </c>
      <c r="T73" s="1760">
        <v>433</v>
      </c>
      <c r="U73" s="1760">
        <v>64</v>
      </c>
      <c r="V73" s="1760">
        <v>466</v>
      </c>
      <c r="W73" s="1760">
        <v>55</v>
      </c>
      <c r="X73" s="1760">
        <v>5</v>
      </c>
      <c r="Y73" s="1760">
        <v>0</v>
      </c>
      <c r="Z73" s="1760">
        <v>12</v>
      </c>
      <c r="AA73" s="1756">
        <f t="shared" si="228"/>
      </c>
      <c r="AB73" s="1761" t="s">
        <v>1425</v>
      </c>
      <c r="AC73" s="1761" t="s">
        <v>1426</v>
      </c>
      <c r="AD73" s="1761">
        <v>17</v>
      </c>
    </row>
    <row r="74">
      <c r="A74" s="1751"/>
      <c r="B74" s="1752" t="s">
        <v>1444</v>
      </c>
      <c r="C74" s="1772" t="s">
        <v>1434</v>
      </c>
      <c r="D74" s="1753">
        <v>1718.56</v>
      </c>
      <c r="E74" s="1754">
        <v>1</v>
      </c>
      <c r="F74" s="1753">
        <f t="shared" si="363"/>
      </c>
      <c r="G74" s="1774">
        <f t="shared" si="67"/>
      </c>
      <c r="H74" s="1774">
        <f t="shared" si="161"/>
      </c>
      <c r="I74" s="1774">
        <f t="shared" si="261"/>
      </c>
      <c r="J74" s="1775">
        <f t="shared" si="292"/>
      </c>
      <c r="K74" s="1776">
        <f t="shared" si="5"/>
      </c>
      <c r="L74" s="1776">
        <f t="shared" si="99"/>
      </c>
      <c r="M74" s="1776">
        <f t="shared" si="192"/>
      </c>
      <c r="N74" s="1776">
        <f t="shared" si="323"/>
      </c>
      <c r="O74" s="1758">
        <f t="shared" si="36"/>
      </c>
      <c r="P74" s="1773">
        <v>0.0157</v>
      </c>
      <c r="Q74" s="1760">
        <v>54</v>
      </c>
      <c r="R74" s="1775">
        <f t="shared" si="130"/>
      </c>
      <c r="S74" s="1760">
        <v>16161</v>
      </c>
      <c r="T74" s="1760">
        <v>481</v>
      </c>
      <c r="U74" s="1760">
        <v>45</v>
      </c>
      <c r="V74" s="1760">
        <v>522</v>
      </c>
      <c r="W74" s="1760">
        <v>81</v>
      </c>
      <c r="X74" s="1760">
        <v>2</v>
      </c>
      <c r="Y74" s="1760">
        <v>0</v>
      </c>
      <c r="Z74" s="1760">
        <v>11</v>
      </c>
      <c r="AA74" s="1756">
        <v>0</v>
      </c>
      <c r="AB74" s="1761" t="s">
        <v>1425</v>
      </c>
      <c r="AC74" s="1761" t="s">
        <v>1426</v>
      </c>
      <c r="AD74" s="1777">
        <v>25</v>
      </c>
    </row>
    <row r="75">
      <c r="A75" s="1751"/>
      <c r="B75" s="1752" t="s">
        <v>1444</v>
      </c>
      <c r="C75" s="1772" t="s">
        <v>1435</v>
      </c>
      <c r="D75" s="1753">
        <v>1634.77</v>
      </c>
      <c r="E75" s="1754">
        <v>1</v>
      </c>
      <c r="F75" s="1753">
        <f t="shared" si="363"/>
      </c>
      <c r="G75" s="1774">
        <f t="shared" si="67"/>
      </c>
      <c r="H75" s="1774">
        <f t="shared" si="161"/>
      </c>
      <c r="I75" s="1774">
        <f t="shared" si="261"/>
      </c>
      <c r="J75" s="1775">
        <f t="shared" si="292"/>
      </c>
      <c r="K75" s="1776">
        <f t="shared" si="5"/>
      </c>
      <c r="L75" s="1776">
        <f t="shared" si="99"/>
      </c>
      <c r="M75" s="1776">
        <f t="shared" si="192"/>
      </c>
      <c r="N75" s="1776">
        <f t="shared" si="323"/>
      </c>
      <c r="O75" s="1758">
        <f t="shared" si="36"/>
      </c>
      <c r="P75" s="1773">
        <v>0.0174</v>
      </c>
      <c r="Q75" s="1760">
        <v>52</v>
      </c>
      <c r="R75" s="1775">
        <f t="shared" si="130"/>
      </c>
      <c r="S75" s="1760">
        <v>14826</v>
      </c>
      <c r="T75" s="1760">
        <v>505</v>
      </c>
      <c r="U75" s="1760">
        <v>53</v>
      </c>
      <c r="V75" s="1760">
        <v>556</v>
      </c>
      <c r="W75" s="1760">
        <v>68</v>
      </c>
      <c r="X75" s="1760">
        <v>3</v>
      </c>
      <c r="Y75" s="1760">
        <v>1</v>
      </c>
      <c r="Z75" s="1760">
        <v>7</v>
      </c>
      <c r="AA75" s="1756">
        <f t="shared" ref="AA75:AA78" si="229">AD75*1000/D75</f>
      </c>
      <c r="AB75" s="1761" t="s">
        <v>1425</v>
      </c>
      <c r="AC75" s="1761" t="s">
        <v>1426</v>
      </c>
      <c r="AD75" s="1777">
        <v>15</v>
      </c>
    </row>
    <row r="76">
      <c r="A76" s="1751"/>
      <c r="B76" s="1752" t="s">
        <v>1444</v>
      </c>
      <c r="C76" s="1772" t="s">
        <v>1436</v>
      </c>
      <c r="D76" s="1753">
        <v>508.86</v>
      </c>
      <c r="E76" s="1754">
        <v>1</v>
      </c>
      <c r="F76" s="1753">
        <f t="shared" si="363"/>
      </c>
      <c r="G76" s="1774">
        <f t="shared" si="67"/>
      </c>
      <c r="H76" s="1774">
        <f t="shared" si="161"/>
      </c>
      <c r="I76" s="1774">
        <f t="shared" si="261"/>
      </c>
      <c r="J76" s="1775">
        <f t="shared" si="292"/>
      </c>
      <c r="K76" s="1776">
        <f t="shared" si="5"/>
      </c>
      <c r="L76" s="1776">
        <f t="shared" si="99"/>
      </c>
      <c r="M76" s="1776">
        <f t="shared" si="192"/>
      </c>
      <c r="N76" s="1776">
        <f t="shared" si="323"/>
      </c>
      <c r="O76" s="1758">
        <f t="shared" si="36"/>
      </c>
      <c r="P76" s="1773">
        <v>0.0214</v>
      </c>
      <c r="Q76" s="1760">
        <v>52</v>
      </c>
      <c r="R76" s="1775">
        <f t="shared" si="130"/>
      </c>
      <c r="S76" s="1760">
        <v>6844</v>
      </c>
      <c r="T76" s="1760">
        <v>271</v>
      </c>
      <c r="U76" s="1760">
        <v>31</v>
      </c>
      <c r="V76" s="1760">
        <v>327</v>
      </c>
      <c r="W76" s="1760">
        <v>33</v>
      </c>
      <c r="X76" s="1760">
        <v>2</v>
      </c>
      <c r="Y76" s="1760">
        <v>0</v>
      </c>
      <c r="Z76" s="1760">
        <v>4</v>
      </c>
      <c r="AA76" s="1756">
        <f t="shared" si="229"/>
      </c>
      <c r="AB76" s="1761" t="s">
        <v>1425</v>
      </c>
      <c r="AC76" s="1761" t="s">
        <v>1426</v>
      </c>
      <c r="AD76" s="1777">
        <v>9</v>
      </c>
    </row>
    <row r="77">
      <c r="A77" s="1751"/>
      <c r="B77" s="1762" t="s">
        <v>1431</v>
      </c>
      <c r="C77" s="1762"/>
      <c r="D77" s="1763">
        <f>SUM(D73:D76)</f>
      </c>
      <c r="E77" s="1763">
        <f>SUM(E73:E76)</f>
      </c>
      <c r="F77" s="1763">
        <f>SUM(F73:F76)</f>
      </c>
      <c r="G77" s="1765">
        <f t="shared" si="67"/>
      </c>
      <c r="H77" s="1765">
        <f t="shared" si="161"/>
      </c>
      <c r="I77" s="1765">
        <f t="shared" si="261"/>
      </c>
      <c r="J77" s="1765">
        <f t="shared" si="292"/>
      </c>
      <c r="K77" s="1766">
        <f t="shared" si="5"/>
      </c>
      <c r="L77" s="1766">
        <f t="shared" si="99"/>
      </c>
      <c r="M77" s="1766">
        <f t="shared" si="192"/>
      </c>
      <c r="N77" s="1766">
        <f t="shared" si="323"/>
      </c>
      <c r="O77" s="1767">
        <f t="shared" si="36"/>
      </c>
      <c r="P77" s="1766">
        <f>AVERAGE(P73:P76)</f>
      </c>
      <c r="Q77" s="1763">
        <f>AVERAGE(Q73:Q76)</f>
      </c>
      <c r="R77" s="1763">
        <f t="shared" si="130"/>
      </c>
      <c r="S77" s="1767">
        <f>SUM(S73:S76)</f>
      </c>
      <c r="T77" s="1767">
        <f>SUM(T73:T76)</f>
      </c>
      <c r="U77" s="1767">
        <f>SUM(U73:U76)</f>
      </c>
      <c r="V77" s="1767">
        <f>SUM(V73:V76)</f>
      </c>
      <c r="W77" s="1767">
        <f>SUM(W73:W76)</f>
      </c>
      <c r="X77" s="1767">
        <f>SUM(X73:X76)</f>
      </c>
      <c r="Y77" s="1767">
        <f>SUM(Y73:Y76)</f>
      </c>
      <c r="Z77" s="1767">
        <f>SUM(Z73:Z76)</f>
      </c>
      <c r="AA77" s="1769">
        <f t="shared" si="229"/>
      </c>
      <c r="AB77" s="1770"/>
      <c r="AC77" s="1770"/>
      <c r="AD77" s="1771">
        <f>SUM(AD73:AD76)</f>
      </c>
    </row>
    <row r="78">
      <c r="A78" s="1751"/>
      <c r="B78" s="1778" t="s">
        <v>1437</v>
      </c>
      <c r="C78" s="1778"/>
      <c r="D78" s="1779">
        <f>D77+D72</f>
      </c>
      <c r="E78" s="1779">
        <f>E77+E72</f>
      </c>
      <c r="F78" s="1779">
        <f>F77+F72</f>
      </c>
      <c r="G78" s="1780">
        <f t="shared" si="67"/>
      </c>
      <c r="H78" s="1780">
        <f t="shared" si="161"/>
      </c>
      <c r="I78" s="1780">
        <f t="shared" si="261"/>
      </c>
      <c r="J78" s="1780">
        <f t="shared" si="292"/>
      </c>
      <c r="K78" s="1781">
        <f t="shared" si="5"/>
      </c>
      <c r="L78" s="1781">
        <f t="shared" si="99"/>
      </c>
      <c r="M78" s="1781">
        <f t="shared" si="192"/>
      </c>
      <c r="N78" s="1781">
        <f t="shared" si="323"/>
      </c>
      <c r="O78" s="1782">
        <f t="shared" si="36"/>
      </c>
      <c r="P78" s="1783">
        <f>(P77+P72)/2</f>
      </c>
      <c r="Q78" s="1783">
        <f>(Q77+Q72)/2</f>
      </c>
      <c r="R78" s="1779">
        <f>(R77+R72)/2</f>
      </c>
      <c r="S78" s="1782">
        <f>S77+S72</f>
      </c>
      <c r="T78" s="1782">
        <f>T77+T72</f>
      </c>
      <c r="U78" s="1782">
        <f>U77+U72</f>
      </c>
      <c r="V78" s="1782">
        <f>V77+V72</f>
      </c>
      <c r="W78" s="1782">
        <f>W77+W72</f>
      </c>
      <c r="X78" s="1782">
        <f>X77+X72</f>
      </c>
      <c r="Y78" s="1782">
        <f>Y77+Y72</f>
      </c>
      <c r="Z78" s="1782">
        <f>Z77+Z72</f>
      </c>
      <c r="AA78" s="1784">
        <f t="shared" si="229"/>
      </c>
      <c r="AB78" s="1785"/>
      <c r="AC78" s="1785"/>
      <c r="AD78" s="1786">
        <f>AD77+AD72</f>
      </c>
    </row>
    <row r="79">
      <c r="A79" s="1740" t="s">
        <v>1389</v>
      </c>
      <c r="B79" s="1740" t="s">
        <v>1390</v>
      </c>
      <c r="C79" s="1740"/>
      <c r="D79" s="1741" t="s">
        <v>1391</v>
      </c>
      <c r="E79" s="1741"/>
      <c r="F79" s="1741"/>
      <c r="G79" s="1741"/>
      <c r="H79" s="1741"/>
      <c r="I79" s="1741"/>
      <c r="J79" s="1742" t="s">
        <v>1392</v>
      </c>
      <c r="K79" s="1742"/>
      <c r="L79" s="1742"/>
      <c r="M79" s="1742"/>
      <c r="N79" s="1742"/>
      <c r="O79" s="1742"/>
      <c r="P79" s="1742"/>
      <c r="Q79" s="1742"/>
      <c r="R79" s="1742"/>
      <c r="S79" s="1742"/>
      <c r="T79" s="1742"/>
      <c r="U79" s="1742"/>
      <c r="V79" s="1742"/>
      <c r="W79" s="1742"/>
      <c r="X79" s="1742"/>
      <c r="Y79" s="1742"/>
      <c r="Z79" s="1742"/>
      <c r="AA79" s="1742"/>
      <c r="AB79" s="1742"/>
      <c r="AC79" s="1742"/>
      <c r="AD79" s="1743"/>
    </row>
    <row r="80">
      <c r="A80" s="1740"/>
      <c r="B80" s="1740" t="s">
        <v>1393</v>
      </c>
      <c r="C80" s="1740" t="s">
        <v>1394</v>
      </c>
      <c r="D80" s="1741" t="s">
        <v>1395</v>
      </c>
      <c r="E80" s="1744" t="s">
        <v>1396</v>
      </c>
      <c r="F80" s="1745" t="s">
        <v>1397</v>
      </c>
      <c r="G80" s="1746" t="s">
        <v>1398</v>
      </c>
      <c r="H80" s="1746" t="s">
        <v>1399</v>
      </c>
      <c r="I80" s="1746" t="s">
        <v>1400</v>
      </c>
      <c r="J80" s="1742" t="s">
        <v>1401</v>
      </c>
      <c r="K80" s="1747" t="s">
        <v>1402</v>
      </c>
      <c r="L80" s="1747" t="s">
        <v>1403</v>
      </c>
      <c r="M80" s="1747" t="s">
        <v>1404</v>
      </c>
      <c r="N80" s="1747" t="s">
        <v>1405</v>
      </c>
      <c r="O80" s="1748" t="s">
        <v>1406</v>
      </c>
      <c r="P80" s="1747" t="s">
        <v>1407</v>
      </c>
      <c r="Q80" s="1748" t="s">
        <v>1408</v>
      </c>
      <c r="R80" s="1742" t="s">
        <v>1409</v>
      </c>
      <c r="S80" s="1748" t="s">
        <v>1410</v>
      </c>
      <c r="T80" s="1748" t="s">
        <v>1411</v>
      </c>
      <c r="U80" s="1748" t="s">
        <v>1412</v>
      </c>
      <c r="V80" s="1748" t="s">
        <v>1413</v>
      </c>
      <c r="W80" s="1748" t="s">
        <v>1414</v>
      </c>
      <c r="X80" s="1748" t="s">
        <v>1415</v>
      </c>
      <c r="Y80" s="1748" t="s">
        <v>1416</v>
      </c>
      <c r="Z80" s="1748" t="s">
        <v>1417</v>
      </c>
      <c r="AA80" s="1749" t="s">
        <v>1418</v>
      </c>
      <c r="AB80" s="1743" t="s">
        <v>1419</v>
      </c>
      <c r="AC80" s="1743" t="s">
        <v>1420</v>
      </c>
      <c r="AD80" s="1750" t="s">
        <v>1421</v>
      </c>
    </row>
    <row r="81">
      <c r="A81" s="1751" t="s">
        <v>1445</v>
      </c>
      <c r="B81" s="1752" t="s">
        <v>1423</v>
      </c>
      <c r="C81" s="1752" t="s">
        <v>1424</v>
      </c>
      <c r="D81" s="1753">
        <v>1795.53</v>
      </c>
      <c r="E81" s="1754">
        <v>2</v>
      </c>
      <c r="F81" s="1753">
        <f t="shared" ref="F81:F84" si="364">E81*2000*1.2</f>
      </c>
      <c r="G81" s="1755">
        <f t="shared" ref="G81:G91" si="68">F81/D81</f>
      </c>
      <c r="H81" s="1755">
        <f t="shared" ref="H81:H91" si="162">D81/E81</f>
      </c>
      <c r="I81" s="1755">
        <f t="shared" ref="I81:I91" si="262">F81/E81</f>
      </c>
      <c r="J81" s="1756">
        <f t="shared" ref="J81:J91" si="293">D81/T81</f>
      </c>
      <c r="K81" s="1757">
        <f t="shared" ref="K81:K91" si="6">O81/S81*1</f>
      </c>
      <c r="L81" s="1757">
        <f t="shared" ref="L81:L91" si="100">T81/S81</f>
      </c>
      <c r="M81" s="1757">
        <f t="shared" ref="M81:M91" si="193">V81/S81</f>
      </c>
      <c r="N81" s="1757">
        <f t="shared" ref="N81:N91" si="324">W81/V81</f>
      </c>
      <c r="O81" s="1758">
        <f t="shared" ref="O81:O91" si="37">U81/P81</f>
      </c>
      <c r="P81" s="1759">
        <v>0.0626</v>
      </c>
      <c r="Q81" s="1758">
        <v>48</v>
      </c>
      <c r="R81" s="1756">
        <f t="shared" ref="R81:R90" si="131">(D81/S81)*1000</f>
      </c>
      <c r="S81" s="1760">
        <v>19615</v>
      </c>
      <c r="T81" s="1760">
        <v>412</v>
      </c>
      <c r="U81" s="1760">
        <v>93</v>
      </c>
      <c r="V81" s="1760">
        <v>428</v>
      </c>
      <c r="W81" s="1760">
        <v>43</v>
      </c>
      <c r="X81" s="1760">
        <v>6</v>
      </c>
      <c r="Y81" s="1760">
        <v>0</v>
      </c>
      <c r="Z81" s="1760">
        <v>19</v>
      </c>
      <c r="AA81" s="1756">
        <f t="shared" ref="AA81:AA86" si="230">AD81*1000/D81</f>
      </c>
      <c r="AB81" s="1761" t="s">
        <v>1425</v>
      </c>
      <c r="AC81" s="1761" t="s">
        <v>1428</v>
      </c>
      <c r="AD81" s="1761">
        <v>24</v>
      </c>
    </row>
    <row r="82">
      <c r="A82" s="1751"/>
      <c r="B82" s="1752" t="s">
        <v>1423</v>
      </c>
      <c r="C82" s="1752" t="s">
        <v>1427</v>
      </c>
      <c r="D82" s="1753">
        <v>2387.82</v>
      </c>
      <c r="E82" s="1754">
        <v>2</v>
      </c>
      <c r="F82" s="1753">
        <f t="shared" si="364"/>
      </c>
      <c r="G82" s="1755">
        <f t="shared" si="68"/>
      </c>
      <c r="H82" s="1755">
        <f t="shared" si="162"/>
      </c>
      <c r="I82" s="1755">
        <f t="shared" si="262"/>
      </c>
      <c r="J82" s="1756">
        <f t="shared" si="293"/>
      </c>
      <c r="K82" s="1757">
        <f t="shared" si="6"/>
      </c>
      <c r="L82" s="1757">
        <f t="shared" si="100"/>
      </c>
      <c r="M82" s="1757">
        <f t="shared" si="193"/>
      </c>
      <c r="N82" s="1757">
        <f t="shared" si="324"/>
      </c>
      <c r="O82" s="1758">
        <f t="shared" si="37"/>
      </c>
      <c r="P82" s="1759">
        <v>0.0615</v>
      </c>
      <c r="Q82" s="1758">
        <v>50</v>
      </c>
      <c r="R82" s="1756">
        <f t="shared" si="131"/>
      </c>
      <c r="S82" s="1760">
        <v>31168</v>
      </c>
      <c r="T82" s="1760">
        <v>595</v>
      </c>
      <c r="U82" s="1760">
        <v>95</v>
      </c>
      <c r="V82" s="1760">
        <v>485</v>
      </c>
      <c r="W82" s="1760">
        <v>39</v>
      </c>
      <c r="X82" s="1760">
        <v>1</v>
      </c>
      <c r="Y82" s="1760">
        <v>0</v>
      </c>
      <c r="Z82" s="1760">
        <v>29</v>
      </c>
      <c r="AA82" s="1756">
        <f t="shared" si="230"/>
      </c>
      <c r="AB82" s="1761" t="s">
        <v>1425</v>
      </c>
      <c r="AC82" s="1761" t="s">
        <v>1428</v>
      </c>
      <c r="AD82" s="1761">
        <v>18</v>
      </c>
    </row>
    <row r="83">
      <c r="A83" s="1751"/>
      <c r="B83" s="1752" t="s">
        <v>1423</v>
      </c>
      <c r="C83" s="1752" t="s">
        <v>1429</v>
      </c>
      <c r="D83" s="1753">
        <v>1788.39</v>
      </c>
      <c r="E83" s="1754">
        <v>2</v>
      </c>
      <c r="F83" s="1753">
        <f t="shared" si="364"/>
      </c>
      <c r="G83" s="1755">
        <f t="shared" si="68"/>
      </c>
      <c r="H83" s="1755">
        <f t="shared" si="162"/>
      </c>
      <c r="I83" s="1755">
        <f t="shared" si="262"/>
      </c>
      <c r="J83" s="1756">
        <f t="shared" si="293"/>
      </c>
      <c r="K83" s="1757">
        <f t="shared" si="6"/>
      </c>
      <c r="L83" s="1757">
        <f t="shared" si="100"/>
      </c>
      <c r="M83" s="1757">
        <f t="shared" si="193"/>
      </c>
      <c r="N83" s="1757">
        <f t="shared" si="324"/>
      </c>
      <c r="O83" s="1758">
        <f t="shared" si="37"/>
      </c>
      <c r="P83" s="1759">
        <v>0.0579</v>
      </c>
      <c r="Q83" s="1758">
        <v>49</v>
      </c>
      <c r="R83" s="1756">
        <f t="shared" si="131"/>
      </c>
      <c r="S83" s="1760">
        <v>22366</v>
      </c>
      <c r="T83" s="1760">
        <v>459</v>
      </c>
      <c r="U83" s="1760">
        <v>73</v>
      </c>
      <c r="V83" s="1760">
        <v>445</v>
      </c>
      <c r="W83" s="1760">
        <v>51</v>
      </c>
      <c r="X83" s="1760">
        <v>1</v>
      </c>
      <c r="Y83" s="1760">
        <v>0</v>
      </c>
      <c r="Z83" s="1760">
        <v>26</v>
      </c>
      <c r="AA83" s="1756">
        <f t="shared" si="230"/>
      </c>
      <c r="AB83" s="1761" t="s">
        <v>1425</v>
      </c>
      <c r="AC83" s="1761" t="s">
        <v>1428</v>
      </c>
      <c r="AD83" s="1761">
        <v>18</v>
      </c>
    </row>
    <row r="84">
      <c r="A84" s="1751"/>
      <c r="B84" s="1752" t="s">
        <v>1423</v>
      </c>
      <c r="C84" s="1752" t="s">
        <v>1430</v>
      </c>
      <c r="D84" s="1753">
        <v>2018.23</v>
      </c>
      <c r="E84" s="1754">
        <v>3</v>
      </c>
      <c r="F84" s="1753">
        <f t="shared" si="364"/>
      </c>
      <c r="G84" s="1755">
        <f t="shared" si="68"/>
      </c>
      <c r="H84" s="1755">
        <f t="shared" si="162"/>
      </c>
      <c r="I84" s="1755">
        <f t="shared" si="262"/>
      </c>
      <c r="J84" s="1756">
        <f t="shared" si="293"/>
      </c>
      <c r="K84" s="1757">
        <f t="shared" si="6"/>
      </c>
      <c r="L84" s="1757">
        <f t="shared" si="100"/>
      </c>
      <c r="M84" s="1757">
        <f t="shared" si="193"/>
      </c>
      <c r="N84" s="1757">
        <f t="shared" si="324"/>
      </c>
      <c r="O84" s="1758">
        <f t="shared" si="37"/>
      </c>
      <c r="P84" s="1759">
        <v>0.0559</v>
      </c>
      <c r="Q84" s="1758">
        <v>50</v>
      </c>
      <c r="R84" s="1756">
        <f t="shared" si="131"/>
      </c>
      <c r="S84" s="1760">
        <v>19633</v>
      </c>
      <c r="T84" s="1760">
        <v>485</v>
      </c>
      <c r="U84" s="1760">
        <v>69</v>
      </c>
      <c r="V84" s="1760">
        <v>501</v>
      </c>
      <c r="W84" s="1760">
        <v>50</v>
      </c>
      <c r="X84" s="1760">
        <v>6</v>
      </c>
      <c r="Y84" s="1760">
        <v>0</v>
      </c>
      <c r="Z84" s="1760">
        <v>23</v>
      </c>
      <c r="AA84" s="1756">
        <f t="shared" si="230"/>
      </c>
      <c r="AB84" s="1761" t="s">
        <v>1425</v>
      </c>
      <c r="AC84" s="1761" t="s">
        <v>1428</v>
      </c>
      <c r="AD84" s="1761">
        <v>16</v>
      </c>
    </row>
    <row r="85">
      <c r="A85" s="1751"/>
      <c r="B85" s="1762" t="s">
        <v>1431</v>
      </c>
      <c r="C85" s="1762"/>
      <c r="D85" s="1763">
        <f>SUM(D81:D84)</f>
      </c>
      <c r="E85" s="1764">
        <f>SUM(E81:E84)</f>
      </c>
      <c r="F85" s="1763">
        <f>SUM(F81:F84)</f>
      </c>
      <c r="G85" s="1765">
        <f t="shared" si="68"/>
      </c>
      <c r="H85" s="1765">
        <f t="shared" si="162"/>
      </c>
      <c r="I85" s="1765">
        <f t="shared" si="262"/>
      </c>
      <c r="J85" s="1765">
        <f t="shared" si="293"/>
      </c>
      <c r="K85" s="1766">
        <f t="shared" si="6"/>
      </c>
      <c r="L85" s="1766">
        <f t="shared" si="100"/>
      </c>
      <c r="M85" s="1766">
        <f t="shared" si="193"/>
      </c>
      <c r="N85" s="1766">
        <f t="shared" si="324"/>
      </c>
      <c r="O85" s="1767">
        <f t="shared" si="37"/>
      </c>
      <c r="P85" s="1766">
        <f>AVERAGE(P81:P84)</f>
      </c>
      <c r="Q85" s="1763">
        <f>AVERAGE(Q81:Q84)</f>
      </c>
      <c r="R85" s="1765">
        <f t="shared" si="131"/>
      </c>
      <c r="S85" s="1768">
        <f>SUM(S81:S84)</f>
      </c>
      <c r="T85" s="1768">
        <f>SUM(T81:T84)</f>
      </c>
      <c r="U85" s="1768">
        <f>SUM(U81:U84)</f>
      </c>
      <c r="V85" s="1768">
        <f>SUM(V81:V84)</f>
      </c>
      <c r="W85" s="1768">
        <f>SUM(W81:W84)</f>
      </c>
      <c r="X85" s="1768">
        <f>SUM(X81:X84)</f>
      </c>
      <c r="Y85" s="1768">
        <f>SUM(Y81:Y84)</f>
      </c>
      <c r="Z85" s="1768">
        <f>SUM(Z81:Z84)</f>
      </c>
      <c r="AA85" s="1769">
        <f t="shared" si="230"/>
      </c>
      <c r="AB85" s="1770"/>
      <c r="AC85" s="1770"/>
      <c r="AD85" s="1771">
        <f>SUM(AD81:AD84)</f>
      </c>
    </row>
    <row r="86">
      <c r="A86" s="1751"/>
      <c r="B86" s="1752" t="s">
        <v>1444</v>
      </c>
      <c r="C86" s="1772" t="s">
        <v>1433</v>
      </c>
      <c r="D86" s="1753">
        <v>2633.67</v>
      </c>
      <c r="E86" s="1754">
        <v>1</v>
      </c>
      <c r="F86" s="1753">
        <f t="shared" ref="F86:F89" si="365">E86*2000*1.2</f>
      </c>
      <c r="G86" s="1755">
        <f t="shared" si="68"/>
      </c>
      <c r="H86" s="1755">
        <f t="shared" si="162"/>
      </c>
      <c r="I86" s="1755">
        <f t="shared" si="262"/>
      </c>
      <c r="J86" s="1756">
        <f t="shared" si="293"/>
      </c>
      <c r="K86" s="1757">
        <f t="shared" si="6"/>
      </c>
      <c r="L86" s="1757">
        <f t="shared" si="100"/>
      </c>
      <c r="M86" s="1757">
        <f t="shared" si="193"/>
      </c>
      <c r="N86" s="1757">
        <f t="shared" si="324"/>
      </c>
      <c r="O86" s="1758">
        <f t="shared" si="37"/>
      </c>
      <c r="P86" s="1773">
        <v>0.0676</v>
      </c>
      <c r="Q86" s="1758">
        <v>54</v>
      </c>
      <c r="R86" s="1756">
        <f t="shared" si="131"/>
      </c>
      <c r="S86" s="1760">
        <v>21924</v>
      </c>
      <c r="T86" s="1760">
        <v>524</v>
      </c>
      <c r="U86" s="1760">
        <v>97</v>
      </c>
      <c r="V86" s="1760">
        <v>553</v>
      </c>
      <c r="W86" s="1760">
        <v>77</v>
      </c>
      <c r="X86" s="1760">
        <v>5</v>
      </c>
      <c r="Y86" s="1760">
        <v>0</v>
      </c>
      <c r="Z86" s="1760">
        <v>21</v>
      </c>
      <c r="AA86" s="1756">
        <f t="shared" si="230"/>
      </c>
      <c r="AB86" s="1761" t="s">
        <v>1425</v>
      </c>
      <c r="AC86" s="1761" t="s">
        <v>1428</v>
      </c>
      <c r="AD86" s="1761">
        <v>26</v>
      </c>
    </row>
    <row r="87">
      <c r="A87" s="1751"/>
      <c r="B87" s="1752" t="s">
        <v>1444</v>
      </c>
      <c r="C87" s="1772" t="s">
        <v>1434</v>
      </c>
      <c r="D87" s="1753">
        <v>2247.93</v>
      </c>
      <c r="E87" s="1754">
        <v>1</v>
      </c>
      <c r="F87" s="1753">
        <f t="shared" si="365"/>
      </c>
      <c r="G87" s="1774">
        <f t="shared" si="68"/>
      </c>
      <c r="H87" s="1774">
        <f t="shared" si="162"/>
      </c>
      <c r="I87" s="1774">
        <f t="shared" si="262"/>
      </c>
      <c r="J87" s="1775">
        <f t="shared" si="293"/>
      </c>
      <c r="K87" s="1776">
        <f t="shared" si="6"/>
      </c>
      <c r="L87" s="1776">
        <f t="shared" si="100"/>
      </c>
      <c r="M87" s="1776">
        <f t="shared" si="193"/>
      </c>
      <c r="N87" s="1776">
        <f t="shared" si="324"/>
      </c>
      <c r="O87" s="1758">
        <f t="shared" si="37"/>
      </c>
      <c r="P87" s="1773">
        <v>0.0628</v>
      </c>
      <c r="Q87" s="1760">
        <v>56</v>
      </c>
      <c r="R87" s="1775">
        <f t="shared" si="131"/>
      </c>
      <c r="S87" s="1760">
        <v>19583</v>
      </c>
      <c r="T87" s="1760">
        <v>551</v>
      </c>
      <c r="U87" s="1760">
        <v>71</v>
      </c>
      <c r="V87" s="1760">
        <v>571</v>
      </c>
      <c r="W87" s="1760">
        <v>66</v>
      </c>
      <c r="X87" s="1760">
        <v>2</v>
      </c>
      <c r="Y87" s="1760">
        <v>1</v>
      </c>
      <c r="Z87" s="1760">
        <v>19</v>
      </c>
      <c r="AA87" s="1756">
        <v>0</v>
      </c>
      <c r="AB87" s="1761" t="s">
        <v>1425</v>
      </c>
      <c r="AC87" s="1761" t="s">
        <v>1428</v>
      </c>
      <c r="AD87" s="1777">
        <v>25</v>
      </c>
    </row>
    <row r="88">
      <c r="A88" s="1751"/>
      <c r="B88" s="1752" t="s">
        <v>1444</v>
      </c>
      <c r="C88" s="1772" t="s">
        <v>1435</v>
      </c>
      <c r="D88" s="1753">
        <v>1989.9</v>
      </c>
      <c r="E88" s="1754">
        <v>6</v>
      </c>
      <c r="F88" s="1753">
        <f t="shared" si="365"/>
      </c>
      <c r="G88" s="1774">
        <f t="shared" si="68"/>
      </c>
      <c r="H88" s="1774">
        <f t="shared" si="162"/>
      </c>
      <c r="I88" s="1774">
        <f t="shared" si="262"/>
      </c>
      <c r="J88" s="1775">
        <f t="shared" si="293"/>
      </c>
      <c r="K88" s="1776">
        <f t="shared" si="6"/>
      </c>
      <c r="L88" s="1776">
        <f t="shared" si="100"/>
      </c>
      <c r="M88" s="1776">
        <f t="shared" si="193"/>
      </c>
      <c r="N88" s="1776">
        <f t="shared" si="324"/>
      </c>
      <c r="O88" s="1758">
        <f t="shared" si="37"/>
      </c>
      <c r="P88" s="1773">
        <v>0.044</v>
      </c>
      <c r="Q88" s="1760">
        <v>58</v>
      </c>
      <c r="R88" s="1775">
        <f t="shared" si="131"/>
      </c>
      <c r="S88" s="1760">
        <v>16602</v>
      </c>
      <c r="T88" s="1760">
        <v>540</v>
      </c>
      <c r="U88" s="1760">
        <v>62</v>
      </c>
      <c r="V88" s="1760">
        <v>577</v>
      </c>
      <c r="W88" s="1760">
        <v>85</v>
      </c>
      <c r="X88" s="1760">
        <v>6</v>
      </c>
      <c r="Y88" s="1760">
        <v>0</v>
      </c>
      <c r="Z88" s="1760">
        <v>15</v>
      </c>
      <c r="AA88" s="1756">
        <f t="shared" ref="AA88:AA91" si="231">AD88*1000/D88</f>
      </c>
      <c r="AB88" s="1761" t="s">
        <v>1425</v>
      </c>
      <c r="AC88" s="1761" t="s">
        <v>1428</v>
      </c>
      <c r="AD88" s="1777">
        <v>16</v>
      </c>
    </row>
    <row r="89">
      <c r="A89" s="1751"/>
      <c r="B89" s="1752" t="s">
        <v>1444</v>
      </c>
      <c r="C89" s="1772" t="s">
        <v>1436</v>
      </c>
      <c r="D89" s="1753">
        <v>933.58</v>
      </c>
      <c r="E89" s="1754">
        <v>1</v>
      </c>
      <c r="F89" s="1753">
        <f t="shared" si="365"/>
      </c>
      <c r="G89" s="1774">
        <f t="shared" si="68"/>
      </c>
      <c r="H89" s="1774">
        <f t="shared" si="162"/>
      </c>
      <c r="I89" s="1774">
        <f t="shared" si="262"/>
      </c>
      <c r="J89" s="1775">
        <f t="shared" si="293"/>
      </c>
      <c r="K89" s="1776">
        <f t="shared" si="6"/>
      </c>
      <c r="L89" s="1776">
        <f t="shared" si="100"/>
      </c>
      <c r="M89" s="1776">
        <f t="shared" si="193"/>
      </c>
      <c r="N89" s="1776">
        <f t="shared" si="324"/>
      </c>
      <c r="O89" s="1758">
        <f t="shared" si="37"/>
      </c>
      <c r="P89" s="1773">
        <v>0.0512</v>
      </c>
      <c r="Q89" s="1760">
        <v>61</v>
      </c>
      <c r="R89" s="1775">
        <f t="shared" si="131"/>
      </c>
      <c r="S89" s="1760">
        <v>10228</v>
      </c>
      <c r="T89" s="1760">
        <v>300</v>
      </c>
      <c r="U89" s="1760">
        <v>53</v>
      </c>
      <c r="V89" s="1760">
        <v>323</v>
      </c>
      <c r="W89" s="1760">
        <v>72</v>
      </c>
      <c r="X89" s="1760">
        <v>4</v>
      </c>
      <c r="Y89" s="1760">
        <v>0</v>
      </c>
      <c r="Z89" s="1760">
        <v>19</v>
      </c>
      <c r="AA89" s="1756">
        <f t="shared" si="231"/>
      </c>
      <c r="AB89" s="1761" t="s">
        <v>1425</v>
      </c>
      <c r="AC89" s="1761" t="s">
        <v>1428</v>
      </c>
      <c r="AD89" s="1777">
        <v>15</v>
      </c>
    </row>
    <row r="90">
      <c r="A90" s="1751"/>
      <c r="B90" s="1762" t="s">
        <v>1431</v>
      </c>
      <c r="C90" s="1762"/>
      <c r="D90" s="1763">
        <f>SUM(D86:D89)</f>
      </c>
      <c r="E90" s="1763">
        <f>SUM(E86:E89)</f>
      </c>
      <c r="F90" s="1763">
        <f>SUM(F86:F89)</f>
      </c>
      <c r="G90" s="1765">
        <f t="shared" si="68"/>
      </c>
      <c r="H90" s="1765">
        <f t="shared" si="162"/>
      </c>
      <c r="I90" s="1765">
        <f t="shared" si="262"/>
      </c>
      <c r="J90" s="1765">
        <f t="shared" si="293"/>
      </c>
      <c r="K90" s="1766">
        <f t="shared" si="6"/>
      </c>
      <c r="L90" s="1766">
        <f t="shared" si="100"/>
      </c>
      <c r="M90" s="1766">
        <f t="shared" si="193"/>
      </c>
      <c r="N90" s="1766">
        <f t="shared" si="324"/>
      </c>
      <c r="O90" s="1767">
        <f t="shared" si="37"/>
      </c>
      <c r="P90" s="1766">
        <f>AVERAGE(P86:P89)</f>
      </c>
      <c r="Q90" s="1763">
        <f>AVERAGE(Q86:Q89)</f>
      </c>
      <c r="R90" s="1763">
        <f t="shared" si="131"/>
      </c>
      <c r="S90" s="1767">
        <f>SUM(S86:S89)</f>
      </c>
      <c r="T90" s="1767">
        <f>SUM(T86:T89)</f>
      </c>
      <c r="U90" s="1767">
        <f>SUM(U86:U89)</f>
      </c>
      <c r="V90" s="1767">
        <f>SUM(V86:V89)</f>
      </c>
      <c r="W90" s="1767">
        <f>SUM(W86:W89)</f>
      </c>
      <c r="X90" s="1767">
        <f>SUM(X86:X89)</f>
      </c>
      <c r="Y90" s="1767">
        <f>SUM(Y86:Y89)</f>
      </c>
      <c r="Z90" s="1767">
        <f>SUM(Z86:Z89)</f>
      </c>
      <c r="AA90" s="1769">
        <f t="shared" si="231"/>
      </c>
      <c r="AB90" s="1770"/>
      <c r="AC90" s="1770"/>
      <c r="AD90" s="1771">
        <f>SUM(AD86:AD89)</f>
      </c>
    </row>
    <row r="91">
      <c r="A91" s="1751"/>
      <c r="B91" s="1778" t="s">
        <v>1437</v>
      </c>
      <c r="C91" s="1778"/>
      <c r="D91" s="1779">
        <f>D90+D85</f>
      </c>
      <c r="E91" s="1779">
        <f>E90+E85</f>
      </c>
      <c r="F91" s="1779">
        <f>F90+F85</f>
      </c>
      <c r="G91" s="1780">
        <f t="shared" si="68"/>
      </c>
      <c r="H91" s="1780">
        <f t="shared" si="162"/>
      </c>
      <c r="I91" s="1780">
        <f t="shared" si="262"/>
      </c>
      <c r="J91" s="1780">
        <f t="shared" si="293"/>
      </c>
      <c r="K91" s="1781">
        <f t="shared" si="6"/>
      </c>
      <c r="L91" s="1781">
        <f t="shared" si="100"/>
      </c>
      <c r="M91" s="1781">
        <f t="shared" si="193"/>
      </c>
      <c r="N91" s="1781">
        <f t="shared" si="324"/>
      </c>
      <c r="O91" s="1782">
        <f t="shared" si="37"/>
      </c>
      <c r="P91" s="1783">
        <f>(P90+P85)/2</f>
      </c>
      <c r="Q91" s="1783">
        <f>(Q90+Q85)/2</f>
      </c>
      <c r="R91" s="1779">
        <f>(R90+R85)/2</f>
      </c>
      <c r="S91" s="1782">
        <f>S90+S85</f>
      </c>
      <c r="T91" s="1782">
        <f>T90+T85</f>
      </c>
      <c r="U91" s="1782">
        <f>U90+U85</f>
      </c>
      <c r="V91" s="1782">
        <f>V90+V85</f>
      </c>
      <c r="W91" s="1782">
        <f>W90+W85</f>
      </c>
      <c r="X91" s="1782">
        <f>X90+X85</f>
      </c>
      <c r="Y91" s="1782">
        <f>Y90+Y85</f>
      </c>
      <c r="Z91" s="1782">
        <f>Z90+Z85</f>
      </c>
      <c r="AA91" s="1784">
        <f t="shared" si="231"/>
      </c>
      <c r="AB91" s="1785"/>
      <c r="AC91" s="1785"/>
      <c r="AD91" s="1786">
        <f>AD90+AD85</f>
      </c>
    </row>
    <row r="92">
      <c r="A92" s="1740" t="s">
        <v>1389</v>
      </c>
      <c r="B92" s="1740" t="s">
        <v>1390</v>
      </c>
      <c r="C92" s="1740"/>
      <c r="D92" s="1741" t="s">
        <v>1391</v>
      </c>
      <c r="E92" s="1741"/>
      <c r="F92" s="1741"/>
      <c r="G92" s="1741"/>
      <c r="H92" s="1741"/>
      <c r="I92" s="1741"/>
      <c r="J92" s="1742" t="s">
        <v>1392</v>
      </c>
      <c r="K92" s="1742"/>
      <c r="L92" s="1742"/>
      <c r="M92" s="1742"/>
      <c r="N92" s="1742"/>
      <c r="O92" s="1742"/>
      <c r="P92" s="1742"/>
      <c r="Q92" s="1742"/>
      <c r="R92" s="1742"/>
      <c r="S92" s="1742"/>
      <c r="T92" s="1742"/>
      <c r="U92" s="1742"/>
      <c r="V92" s="1742"/>
      <c r="W92" s="1742"/>
      <c r="X92" s="1742"/>
      <c r="Y92" s="1742"/>
      <c r="Z92" s="1742"/>
      <c r="AA92" s="1742"/>
      <c r="AB92" s="1742"/>
      <c r="AC92" s="1742"/>
      <c r="AD92" s="1743"/>
    </row>
    <row r="93">
      <c r="A93" s="1740"/>
      <c r="B93" s="1740" t="s">
        <v>1393</v>
      </c>
      <c r="C93" s="1740" t="s">
        <v>1394</v>
      </c>
      <c r="D93" s="1741" t="s">
        <v>1395</v>
      </c>
      <c r="E93" s="1744" t="s">
        <v>1396</v>
      </c>
      <c r="F93" s="1745" t="s">
        <v>1397</v>
      </c>
      <c r="G93" s="1746" t="s">
        <v>1398</v>
      </c>
      <c r="H93" s="1746" t="s">
        <v>1399</v>
      </c>
      <c r="I93" s="1746" t="s">
        <v>1400</v>
      </c>
      <c r="J93" s="1742" t="s">
        <v>1401</v>
      </c>
      <c r="K93" s="1747" t="s">
        <v>1402</v>
      </c>
      <c r="L93" s="1747" t="s">
        <v>1403</v>
      </c>
      <c r="M93" s="1747" t="s">
        <v>1404</v>
      </c>
      <c r="N93" s="1747" t="s">
        <v>1405</v>
      </c>
      <c r="O93" s="1748" t="s">
        <v>1406</v>
      </c>
      <c r="P93" s="1747" t="s">
        <v>1407</v>
      </c>
      <c r="Q93" s="1748" t="s">
        <v>1408</v>
      </c>
      <c r="R93" s="1742" t="s">
        <v>1409</v>
      </c>
      <c r="S93" s="1748" t="s">
        <v>1410</v>
      </c>
      <c r="T93" s="1748" t="s">
        <v>1411</v>
      </c>
      <c r="U93" s="1748" t="s">
        <v>1412</v>
      </c>
      <c r="V93" s="1748" t="s">
        <v>1413</v>
      </c>
      <c r="W93" s="1748" t="s">
        <v>1414</v>
      </c>
      <c r="X93" s="1748" t="s">
        <v>1415</v>
      </c>
      <c r="Y93" s="1748" t="s">
        <v>1416</v>
      </c>
      <c r="Z93" s="1748" t="s">
        <v>1417</v>
      </c>
      <c r="AA93" s="1749" t="s">
        <v>1418</v>
      </c>
      <c r="AB93" s="1743" t="s">
        <v>1419</v>
      </c>
      <c r="AC93" s="1743" t="s">
        <v>1420</v>
      </c>
      <c r="AD93" s="1750" t="s">
        <v>1421</v>
      </c>
    </row>
    <row r="94">
      <c r="A94" s="1751" t="s">
        <v>1446</v>
      </c>
      <c r="B94" s="1752" t="s">
        <v>1439</v>
      </c>
      <c r="C94" s="1752" t="s">
        <v>1424</v>
      </c>
      <c r="D94" s="1753">
        <v>2317.28</v>
      </c>
      <c r="E94" s="1754">
        <v>1</v>
      </c>
      <c r="F94" s="1753">
        <f t="shared" ref="F94:F97" si="366">E94*2000*1.2</f>
      </c>
      <c r="G94" s="1755">
        <f t="shared" ref="G94:G104" si="69">F94/D94</f>
      </c>
      <c r="H94" s="1755">
        <f t="shared" ref="H94:H104" si="163">D94/E94</f>
      </c>
      <c r="I94" s="1755">
        <f t="shared" ref="I94:I104" si="263">F94/E94</f>
      </c>
      <c r="J94" s="1756">
        <f t="shared" ref="J94:J104" si="294">D94/T94</f>
      </c>
      <c r="K94" s="1757">
        <f t="shared" ref="K94:K104" si="7">O94/S94*1</f>
      </c>
      <c r="L94" s="1757">
        <f t="shared" ref="L94:L104" si="101">T94/S94</f>
      </c>
      <c r="M94" s="1757">
        <f t="shared" ref="M94:M104" si="194">V94/S94</f>
      </c>
      <c r="N94" s="1757">
        <f t="shared" ref="N94:N104" si="325">W94/V94</f>
      </c>
      <c r="O94" s="1758">
        <f t="shared" ref="O94:O104" si="38">U94/P94</f>
      </c>
      <c r="P94" s="1759">
        <v>0.0342</v>
      </c>
      <c r="Q94" s="1758">
        <v>48</v>
      </c>
      <c r="R94" s="1756">
        <f t="shared" ref="R94:R103" si="132">(D94/S94)*1000</f>
      </c>
      <c r="S94" s="1760">
        <v>23569</v>
      </c>
      <c r="T94" s="1760">
        <v>496</v>
      </c>
      <c r="U94" s="1760">
        <v>96</v>
      </c>
      <c r="V94" s="1760">
        <v>512</v>
      </c>
      <c r="W94" s="1760">
        <v>57</v>
      </c>
      <c r="X94" s="1760">
        <v>3</v>
      </c>
      <c r="Y94" s="1760">
        <v>1</v>
      </c>
      <c r="Z94" s="1760">
        <v>14</v>
      </c>
      <c r="AA94" s="1756">
        <f t="shared" ref="AA94:AA104" si="232">AD94*1000/D94</f>
      </c>
      <c r="AB94" s="1761" t="s">
        <v>1425</v>
      </c>
      <c r="AC94" s="1761" t="s">
        <v>1428</v>
      </c>
      <c r="AD94" s="1761">
        <v>25</v>
      </c>
    </row>
    <row r="95">
      <c r="A95" s="1751"/>
      <c r="B95" s="1752" t="s">
        <v>1439</v>
      </c>
      <c r="C95" s="1752" t="s">
        <v>1427</v>
      </c>
      <c r="D95" s="1753">
        <v>2448.86</v>
      </c>
      <c r="E95" s="1754">
        <v>3</v>
      </c>
      <c r="F95" s="1753">
        <f t="shared" si="366"/>
      </c>
      <c r="G95" s="1755">
        <f t="shared" si="69"/>
      </c>
      <c r="H95" s="1755">
        <f t="shared" si="163"/>
      </c>
      <c r="I95" s="1755">
        <f t="shared" si="263"/>
      </c>
      <c r="J95" s="1756">
        <f t="shared" si="294"/>
      </c>
      <c r="K95" s="1757">
        <f t="shared" si="7"/>
      </c>
      <c r="L95" s="1757">
        <f t="shared" si="101"/>
      </c>
      <c r="M95" s="1757">
        <f t="shared" si="194"/>
      </c>
      <c r="N95" s="1757">
        <f t="shared" si="325"/>
      </c>
      <c r="O95" s="1758">
        <f t="shared" si="38"/>
      </c>
      <c r="P95" s="1759">
        <v>0.0334</v>
      </c>
      <c r="Q95" s="1758">
        <v>59</v>
      </c>
      <c r="R95" s="1756">
        <f t="shared" si="132"/>
      </c>
      <c r="S95" s="1760">
        <v>20248</v>
      </c>
      <c r="T95" s="1760">
        <v>417</v>
      </c>
      <c r="U95" s="1760">
        <v>71</v>
      </c>
      <c r="V95" s="1760">
        <v>459</v>
      </c>
      <c r="W95" s="1760">
        <v>79</v>
      </c>
      <c r="X95" s="1760">
        <v>5</v>
      </c>
      <c r="Y95" s="1760">
        <v>1</v>
      </c>
      <c r="Z95" s="1760">
        <v>13</v>
      </c>
      <c r="AA95" s="1756">
        <f t="shared" si="232"/>
      </c>
      <c r="AB95" s="1761" t="s">
        <v>1425</v>
      </c>
      <c r="AC95" s="1761" t="s">
        <v>1428</v>
      </c>
      <c r="AD95" s="1761">
        <v>24</v>
      </c>
    </row>
    <row r="96">
      <c r="A96" s="1751"/>
      <c r="B96" s="1752" t="s">
        <v>1439</v>
      </c>
      <c r="C96" s="1752" t="s">
        <v>1429</v>
      </c>
      <c r="D96" s="1753">
        <v>2153.5</v>
      </c>
      <c r="E96" s="1754">
        <v>1</v>
      </c>
      <c r="F96" s="1753">
        <f t="shared" si="366"/>
      </c>
      <c r="G96" s="1755">
        <f t="shared" si="69"/>
      </c>
      <c r="H96" s="1755">
        <f t="shared" si="163"/>
      </c>
      <c r="I96" s="1755">
        <f t="shared" si="263"/>
      </c>
      <c r="J96" s="1756">
        <f t="shared" si="294"/>
      </c>
      <c r="K96" s="1757">
        <f t="shared" si="7"/>
      </c>
      <c r="L96" s="1757">
        <f t="shared" si="101"/>
      </c>
      <c r="M96" s="1757">
        <f t="shared" si="194"/>
      </c>
      <c r="N96" s="1757">
        <f t="shared" si="325"/>
      </c>
      <c r="O96" s="1758">
        <f t="shared" si="38"/>
      </c>
      <c r="P96" s="1759">
        <v>0.0422</v>
      </c>
      <c r="Q96" s="1758">
        <v>55</v>
      </c>
      <c r="R96" s="1756">
        <f t="shared" si="132"/>
      </c>
      <c r="S96" s="1760">
        <v>21833</v>
      </c>
      <c r="T96" s="1760">
        <v>407</v>
      </c>
      <c r="U96" s="1760">
        <v>64</v>
      </c>
      <c r="V96" s="1760">
        <v>420</v>
      </c>
      <c r="W96" s="1760">
        <v>63</v>
      </c>
      <c r="X96" s="1760">
        <v>2</v>
      </c>
      <c r="Y96" s="1760">
        <v>0</v>
      </c>
      <c r="Z96" s="1760">
        <v>20</v>
      </c>
      <c r="AA96" s="1756">
        <f t="shared" si="232"/>
      </c>
      <c r="AB96" s="1761" t="s">
        <v>1425</v>
      </c>
      <c r="AC96" s="1761" t="s">
        <v>1428</v>
      </c>
      <c r="AD96" s="1761">
        <v>23</v>
      </c>
    </row>
    <row r="97">
      <c r="A97" s="1751"/>
      <c r="B97" s="1752" t="s">
        <v>1439</v>
      </c>
      <c r="C97" s="1752" t="s">
        <v>1430</v>
      </c>
      <c r="D97" s="1753">
        <v>1567.44</v>
      </c>
      <c r="E97" s="1754">
        <v>3</v>
      </c>
      <c r="F97" s="1753">
        <f t="shared" si="366"/>
      </c>
      <c r="G97" s="1755">
        <f t="shared" si="69"/>
      </c>
      <c r="H97" s="1755">
        <f t="shared" si="163"/>
      </c>
      <c r="I97" s="1755">
        <f t="shared" si="263"/>
      </c>
      <c r="J97" s="1756">
        <f t="shared" si="294"/>
      </c>
      <c r="K97" s="1757">
        <f t="shared" si="7"/>
      </c>
      <c r="L97" s="1757">
        <f t="shared" si="101"/>
      </c>
      <c r="M97" s="1757">
        <f t="shared" si="194"/>
      </c>
      <c r="N97" s="1757">
        <f t="shared" si="325"/>
      </c>
      <c r="O97" s="1758">
        <f t="shared" si="38"/>
      </c>
      <c r="P97" s="1759">
        <v>0.0329</v>
      </c>
      <c r="Q97" s="1758">
        <v>54</v>
      </c>
      <c r="R97" s="1756">
        <f t="shared" si="132"/>
      </c>
      <c r="S97" s="1760">
        <v>13863</v>
      </c>
      <c r="T97" s="1760">
        <v>349</v>
      </c>
      <c r="U97" s="1760">
        <v>50</v>
      </c>
      <c r="V97" s="1760">
        <v>384</v>
      </c>
      <c r="W97" s="1760">
        <v>47</v>
      </c>
      <c r="X97" s="1760">
        <v>4</v>
      </c>
      <c r="Y97" s="1760">
        <v>2</v>
      </c>
      <c r="Z97" s="1760">
        <v>11</v>
      </c>
      <c r="AA97" s="1756">
        <f t="shared" si="232"/>
      </c>
      <c r="AB97" s="1761" t="s">
        <v>1425</v>
      </c>
      <c r="AC97" s="1761" t="s">
        <v>1428</v>
      </c>
      <c r="AD97" s="1761">
        <v>15</v>
      </c>
    </row>
    <row r="98">
      <c r="A98" s="1751"/>
      <c r="B98" s="1762" t="s">
        <v>1431</v>
      </c>
      <c r="C98" s="1762"/>
      <c r="D98" s="1763">
        <f>SUM(D94:D97)</f>
      </c>
      <c r="E98" s="1764">
        <f>SUM(E94:E97)</f>
      </c>
      <c r="F98" s="1763">
        <f>SUM(F94:F97)</f>
      </c>
      <c r="G98" s="1765">
        <f t="shared" si="69"/>
      </c>
      <c r="H98" s="1765">
        <f t="shared" si="163"/>
      </c>
      <c r="I98" s="1765">
        <f t="shared" si="263"/>
      </c>
      <c r="J98" s="1765">
        <f t="shared" si="294"/>
      </c>
      <c r="K98" s="1766">
        <f t="shared" si="7"/>
      </c>
      <c r="L98" s="1766">
        <f t="shared" si="101"/>
      </c>
      <c r="M98" s="1766">
        <f t="shared" si="194"/>
      </c>
      <c r="N98" s="1766">
        <f t="shared" si="325"/>
      </c>
      <c r="O98" s="1767">
        <f t="shared" si="38"/>
      </c>
      <c r="P98" s="1766">
        <f>AVERAGE(P94:P97)</f>
      </c>
      <c r="Q98" s="1763">
        <f>AVERAGE(Q94:Q97)</f>
      </c>
      <c r="R98" s="1765">
        <f t="shared" si="132"/>
      </c>
      <c r="S98" s="1768">
        <f>SUM(S94:S97)</f>
      </c>
      <c r="T98" s="1768">
        <f>SUM(T94:T97)</f>
      </c>
      <c r="U98" s="1768">
        <f>SUM(U94:U97)</f>
      </c>
      <c r="V98" s="1768">
        <f>SUM(V94:V97)</f>
      </c>
      <c r="W98" s="1768">
        <f>SUM(W94:W97)</f>
      </c>
      <c r="X98" s="1768">
        <f>SUM(X94:X97)</f>
      </c>
      <c r="Y98" s="1768">
        <f>SUM(Y94:Y97)</f>
      </c>
      <c r="Z98" s="1768">
        <f>SUM(Z94:Z97)</f>
      </c>
      <c r="AA98" s="1769">
        <f t="shared" si="232"/>
      </c>
      <c r="AB98" s="1770"/>
      <c r="AC98" s="1770"/>
      <c r="AD98" s="1771">
        <f>SUM(AD94:AD97)</f>
      </c>
    </row>
    <row r="99">
      <c r="A99" s="1751"/>
      <c r="B99" s="1752" t="s">
        <v>1423</v>
      </c>
      <c r="C99" s="1772" t="s">
        <v>1433</v>
      </c>
      <c r="D99" s="1753">
        <v>1674.04</v>
      </c>
      <c r="E99" s="1754">
        <v>3</v>
      </c>
      <c r="F99" s="1753">
        <f t="shared" ref="F99:F102" si="367">E99*2000*1.2</f>
      </c>
      <c r="G99" s="1755">
        <f t="shared" si="69"/>
      </c>
      <c r="H99" s="1755">
        <f t="shared" si="163"/>
      </c>
      <c r="I99" s="1755">
        <f t="shared" si="263"/>
      </c>
      <c r="J99" s="1756">
        <f t="shared" si="294"/>
      </c>
      <c r="K99" s="1757">
        <f t="shared" si="7"/>
      </c>
      <c r="L99" s="1757">
        <f t="shared" si="101"/>
      </c>
      <c r="M99" s="1757">
        <f t="shared" si="194"/>
      </c>
      <c r="N99" s="1757">
        <f t="shared" si="325"/>
      </c>
      <c r="O99" s="1758">
        <f t="shared" si="38"/>
      </c>
      <c r="P99" s="1773">
        <v>0.015</v>
      </c>
      <c r="Q99" s="1758">
        <v>55</v>
      </c>
      <c r="R99" s="1756">
        <f t="shared" si="132"/>
      </c>
      <c r="S99" s="1760">
        <v>11827</v>
      </c>
      <c r="T99" s="1760">
        <v>386</v>
      </c>
      <c r="U99" s="1760">
        <v>27</v>
      </c>
      <c r="V99" s="1760">
        <v>422</v>
      </c>
      <c r="W99" s="1760">
        <v>44</v>
      </c>
      <c r="X99" s="1760">
        <v>4</v>
      </c>
      <c r="Y99" s="1760">
        <v>0</v>
      </c>
      <c r="Z99" s="1760">
        <v>6</v>
      </c>
      <c r="AA99" s="1756">
        <f t="shared" si="232"/>
      </c>
      <c r="AB99" s="1761" t="s">
        <v>1425</v>
      </c>
      <c r="AC99" s="1761" t="s">
        <v>1428</v>
      </c>
      <c r="AD99" s="1761">
        <v>19</v>
      </c>
    </row>
    <row r="100">
      <c r="A100" s="1751"/>
      <c r="B100" s="1752" t="s">
        <v>1423</v>
      </c>
      <c r="C100" s="1772" t="s">
        <v>1434</v>
      </c>
      <c r="D100" s="1753">
        <v>2176.86</v>
      </c>
      <c r="E100" s="1754">
        <v>1</v>
      </c>
      <c r="F100" s="1753">
        <f t="shared" si="367"/>
      </c>
      <c r="G100" s="1774">
        <f t="shared" si="69"/>
      </c>
      <c r="H100" s="1774">
        <f t="shared" si="163"/>
      </c>
      <c r="I100" s="1774">
        <f t="shared" si="263"/>
      </c>
      <c r="J100" s="1775">
        <f t="shared" si="294"/>
      </c>
      <c r="K100" s="1776">
        <f t="shared" si="7"/>
      </c>
      <c r="L100" s="1776">
        <f t="shared" si="101"/>
      </c>
      <c r="M100" s="1776">
        <f t="shared" si="194"/>
      </c>
      <c r="N100" s="1776">
        <f t="shared" si="325"/>
      </c>
      <c r="O100" s="1758">
        <f t="shared" si="38"/>
      </c>
      <c r="P100" s="1773">
        <v>0.0244</v>
      </c>
      <c r="Q100" s="1760">
        <v>55</v>
      </c>
      <c r="R100" s="1775">
        <f t="shared" si="132"/>
      </c>
      <c r="S100" s="1760">
        <v>15665</v>
      </c>
      <c r="T100" s="1760">
        <v>494</v>
      </c>
      <c r="U100" s="1760">
        <v>50</v>
      </c>
      <c r="V100" s="1760">
        <v>560</v>
      </c>
      <c r="W100" s="1760">
        <v>20</v>
      </c>
      <c r="X100" s="1760">
        <v>4</v>
      </c>
      <c r="Y100" s="1760">
        <v>1</v>
      </c>
      <c r="Z100" s="1760">
        <v>7</v>
      </c>
      <c r="AA100" s="1756">
        <f t="shared" si="232"/>
      </c>
      <c r="AB100" s="1761" t="s">
        <v>1425</v>
      </c>
      <c r="AC100" s="1761" t="s">
        <v>1428</v>
      </c>
      <c r="AD100" s="1777">
        <v>14</v>
      </c>
    </row>
    <row r="101">
      <c r="A101" s="1751"/>
      <c r="B101" s="1752" t="s">
        <v>1423</v>
      </c>
      <c r="C101" s="1772" t="s">
        <v>1435</v>
      </c>
      <c r="D101" s="1753">
        <v>2471</v>
      </c>
      <c r="E101" s="1754">
        <v>3</v>
      </c>
      <c r="F101" s="1753">
        <f t="shared" si="367"/>
      </c>
      <c r="G101" s="1774">
        <f t="shared" si="69"/>
      </c>
      <c r="H101" s="1774">
        <f t="shared" si="163"/>
      </c>
      <c r="I101" s="1774">
        <f t="shared" si="263"/>
      </c>
      <c r="J101" s="1775">
        <f t="shared" si="294"/>
      </c>
      <c r="K101" s="1776">
        <f t="shared" si="7"/>
      </c>
      <c r="L101" s="1776">
        <f t="shared" si="101"/>
      </c>
      <c r="M101" s="1776">
        <f t="shared" si="194"/>
      </c>
      <c r="N101" s="1776">
        <f t="shared" si="325"/>
      </c>
      <c r="O101" s="1758">
        <f t="shared" si="38"/>
      </c>
      <c r="P101" s="1773">
        <v>0.0475</v>
      </c>
      <c r="Q101" s="1760">
        <v>56</v>
      </c>
      <c r="R101" s="1775">
        <f t="shared" si="132"/>
      </c>
      <c r="S101" s="1760">
        <v>16793</v>
      </c>
      <c r="T101" s="1760">
        <v>533</v>
      </c>
      <c r="U101" s="1760">
        <v>78</v>
      </c>
      <c r="V101" s="1760">
        <v>584</v>
      </c>
      <c r="W101" s="1760">
        <v>45</v>
      </c>
      <c r="X101" s="1760">
        <v>3</v>
      </c>
      <c r="Y101" s="1760">
        <v>0</v>
      </c>
      <c r="Z101" s="1760">
        <v>15</v>
      </c>
      <c r="AA101" s="1756">
        <f t="shared" si="232"/>
      </c>
      <c r="AB101" s="1761" t="s">
        <v>1425</v>
      </c>
      <c r="AC101" s="1761" t="s">
        <v>1428</v>
      </c>
      <c r="AD101" s="1777">
        <v>19</v>
      </c>
    </row>
    <row r="102">
      <c r="A102" s="1751"/>
      <c r="B102" s="1752" t="s">
        <v>1423</v>
      </c>
      <c r="C102" s="1772" t="s">
        <v>1436</v>
      </c>
      <c r="D102" s="1753">
        <v>844.17</v>
      </c>
      <c r="E102" s="1754">
        <v>3</v>
      </c>
      <c r="F102" s="1753">
        <f t="shared" si="367"/>
      </c>
      <c r="G102" s="1774">
        <f t="shared" si="69"/>
      </c>
      <c r="H102" s="1774">
        <f t="shared" si="163"/>
      </c>
      <c r="I102" s="1774">
        <f t="shared" si="263"/>
      </c>
      <c r="J102" s="1775">
        <f t="shared" si="294"/>
      </c>
      <c r="K102" s="1776">
        <f t="shared" si="7"/>
      </c>
      <c r="L102" s="1776">
        <f t="shared" si="101"/>
      </c>
      <c r="M102" s="1776">
        <f t="shared" si="194"/>
      </c>
      <c r="N102" s="1776">
        <f t="shared" si="325"/>
      </c>
      <c r="O102" s="1758">
        <f t="shared" si="38"/>
      </c>
      <c r="P102" s="1773">
        <v>0.0363</v>
      </c>
      <c r="Q102" s="1760">
        <v>59</v>
      </c>
      <c r="R102" s="1775">
        <f t="shared" si="132"/>
      </c>
      <c r="S102" s="1760">
        <v>9608</v>
      </c>
      <c r="T102" s="1760">
        <v>279</v>
      </c>
      <c r="U102" s="1760">
        <v>40</v>
      </c>
      <c r="V102" s="1760">
        <v>293</v>
      </c>
      <c r="W102" s="1760">
        <v>21</v>
      </c>
      <c r="X102" s="1760">
        <v>2</v>
      </c>
      <c r="Y102" s="1760">
        <v>0</v>
      </c>
      <c r="Z102" s="1760">
        <v>5</v>
      </c>
      <c r="AA102" s="1756">
        <f t="shared" si="232"/>
      </c>
      <c r="AB102" s="1761" t="s">
        <v>1425</v>
      </c>
      <c r="AC102" s="1761" t="s">
        <v>1428</v>
      </c>
      <c r="AD102" s="1777">
        <v>22</v>
      </c>
    </row>
    <row r="103">
      <c r="A103" s="1751"/>
      <c r="B103" s="1762" t="s">
        <v>1431</v>
      </c>
      <c r="C103" s="1762"/>
      <c r="D103" s="1763">
        <f>SUM(D99:D102)</f>
      </c>
      <c r="E103" s="1763">
        <f>SUM(E99:E102)</f>
      </c>
      <c r="F103" s="1763">
        <f>SUM(F99:F102)</f>
      </c>
      <c r="G103" s="1765">
        <f t="shared" si="69"/>
      </c>
      <c r="H103" s="1765">
        <f t="shared" si="163"/>
      </c>
      <c r="I103" s="1765">
        <f t="shared" si="263"/>
      </c>
      <c r="J103" s="1765">
        <f t="shared" si="294"/>
      </c>
      <c r="K103" s="1766">
        <f t="shared" si="7"/>
      </c>
      <c r="L103" s="1766">
        <f t="shared" si="101"/>
      </c>
      <c r="M103" s="1766">
        <f t="shared" si="194"/>
      </c>
      <c r="N103" s="1766">
        <f t="shared" si="325"/>
      </c>
      <c r="O103" s="1767">
        <f t="shared" si="38"/>
      </c>
      <c r="P103" s="1766">
        <f>AVERAGE(P99:P102)</f>
      </c>
      <c r="Q103" s="1763">
        <f>AVERAGE(Q99:Q102)</f>
      </c>
      <c r="R103" s="1763">
        <f t="shared" si="132"/>
      </c>
      <c r="S103" s="1767">
        <f>SUM(S99:S102)</f>
      </c>
      <c r="T103" s="1767">
        <f>SUM(T99:T102)</f>
      </c>
      <c r="U103" s="1767">
        <f>SUM(U99:U102)</f>
      </c>
      <c r="V103" s="1767">
        <f>SUM(V99:V102)</f>
      </c>
      <c r="W103" s="1767">
        <f>SUM(W99:W102)</f>
      </c>
      <c r="X103" s="1767">
        <f>SUM(X99:X102)</f>
      </c>
      <c r="Y103" s="1767">
        <f>SUM(Y99:Y102)</f>
      </c>
      <c r="Z103" s="1767">
        <f>SUM(Z99:Z102)</f>
      </c>
      <c r="AA103" s="1769">
        <f t="shared" si="232"/>
      </c>
      <c r="AB103" s="1770"/>
      <c r="AC103" s="1770"/>
      <c r="AD103" s="1771">
        <f>SUM(AD99:AD102)</f>
      </c>
    </row>
    <row r="104">
      <c r="A104" s="1751"/>
      <c r="B104" s="1778" t="s">
        <v>1437</v>
      </c>
      <c r="C104" s="1778"/>
      <c r="D104" s="1779">
        <f>D103+D98</f>
      </c>
      <c r="E104" s="1779">
        <f>E103+E98</f>
      </c>
      <c r="F104" s="1779">
        <f>F103+F98</f>
      </c>
      <c r="G104" s="1780">
        <f t="shared" si="69"/>
      </c>
      <c r="H104" s="1780">
        <f t="shared" si="163"/>
      </c>
      <c r="I104" s="1780">
        <f t="shared" si="263"/>
      </c>
      <c r="J104" s="1780">
        <f t="shared" si="294"/>
      </c>
      <c r="K104" s="1781">
        <f t="shared" si="7"/>
      </c>
      <c r="L104" s="1781">
        <f t="shared" si="101"/>
      </c>
      <c r="M104" s="1781">
        <f t="shared" si="194"/>
      </c>
      <c r="N104" s="1781">
        <f t="shared" si="325"/>
      </c>
      <c r="O104" s="1782">
        <f t="shared" si="38"/>
      </c>
      <c r="P104" s="1783">
        <f>(P103+P98)/2</f>
      </c>
      <c r="Q104" s="1783">
        <f>(Q103+Q98)/2</f>
      </c>
      <c r="R104" s="1779">
        <f>(R103+R98)/2</f>
      </c>
      <c r="S104" s="1782">
        <f>S103+S98</f>
      </c>
      <c r="T104" s="1782">
        <f>T103+T98</f>
      </c>
      <c r="U104" s="1782">
        <f>U103+U98</f>
      </c>
      <c r="V104" s="1782">
        <f>V103+V98</f>
      </c>
      <c r="W104" s="1782">
        <f>W103+W98</f>
      </c>
      <c r="X104" s="1782">
        <f>X103+X98</f>
      </c>
      <c r="Y104" s="1782">
        <f>Y103+Y98</f>
      </c>
      <c r="Z104" s="1782">
        <f>Z103+Z98</f>
      </c>
      <c r="AA104" s="1784">
        <f t="shared" si="232"/>
      </c>
      <c r="AB104" s="1785"/>
      <c r="AC104" s="1785"/>
      <c r="AD104" s="1786">
        <f>AD103+AD98</f>
      </c>
    </row>
    <row r="105">
      <c r="A105" s="1740" t="s">
        <v>1389</v>
      </c>
      <c r="B105" s="1740" t="s">
        <v>1390</v>
      </c>
      <c r="C105" s="1740"/>
      <c r="D105" s="1741" t="s">
        <v>1391</v>
      </c>
      <c r="E105" s="1741"/>
      <c r="F105" s="1741"/>
      <c r="G105" s="1741"/>
      <c r="H105" s="1741"/>
      <c r="I105" s="1741"/>
      <c r="J105" s="1742" t="s">
        <v>1392</v>
      </c>
      <c r="K105" s="1742"/>
      <c r="L105" s="1742"/>
      <c r="M105" s="1742"/>
      <c r="N105" s="1742"/>
      <c r="O105" s="1742"/>
      <c r="P105" s="1742"/>
      <c r="Q105" s="1742"/>
      <c r="R105" s="1742"/>
      <c r="S105" s="1742"/>
      <c r="T105" s="1742"/>
      <c r="U105" s="1742"/>
      <c r="V105" s="1742"/>
      <c r="W105" s="1742"/>
      <c r="X105" s="1742"/>
      <c r="Y105" s="1742"/>
      <c r="Z105" s="1742"/>
      <c r="AA105" s="1742"/>
      <c r="AB105" s="1742"/>
      <c r="AC105" s="1742"/>
      <c r="AD105" s="1743"/>
    </row>
    <row r="106">
      <c r="A106" s="1740"/>
      <c r="B106" s="1740" t="s">
        <v>1393</v>
      </c>
      <c r="C106" s="1740" t="s">
        <v>1394</v>
      </c>
      <c r="D106" s="1741" t="s">
        <v>1395</v>
      </c>
      <c r="E106" s="1744" t="s">
        <v>1396</v>
      </c>
      <c r="F106" s="1745" t="s">
        <v>1397</v>
      </c>
      <c r="G106" s="1746" t="s">
        <v>1398</v>
      </c>
      <c r="H106" s="1746" t="s">
        <v>1399</v>
      </c>
      <c r="I106" s="1746" t="s">
        <v>1400</v>
      </c>
      <c r="J106" s="1742" t="s">
        <v>1401</v>
      </c>
      <c r="K106" s="1747" t="s">
        <v>1402</v>
      </c>
      <c r="L106" s="1747" t="s">
        <v>1403</v>
      </c>
      <c r="M106" s="1747" t="s">
        <v>1404</v>
      </c>
      <c r="N106" s="1747" t="s">
        <v>1405</v>
      </c>
      <c r="O106" s="1748" t="s">
        <v>1406</v>
      </c>
      <c r="P106" s="1747" t="s">
        <v>1407</v>
      </c>
      <c r="Q106" s="1748" t="s">
        <v>1408</v>
      </c>
      <c r="R106" s="1742" t="s">
        <v>1409</v>
      </c>
      <c r="S106" s="1748" t="s">
        <v>1410</v>
      </c>
      <c r="T106" s="1748" t="s">
        <v>1411</v>
      </c>
      <c r="U106" s="1748" t="s">
        <v>1412</v>
      </c>
      <c r="V106" s="1748" t="s">
        <v>1413</v>
      </c>
      <c r="W106" s="1748" t="s">
        <v>1414</v>
      </c>
      <c r="X106" s="1748" t="s">
        <v>1415</v>
      </c>
      <c r="Y106" s="1748" t="s">
        <v>1416</v>
      </c>
      <c r="Z106" s="1748" t="s">
        <v>1417</v>
      </c>
      <c r="AA106" s="1749" t="s">
        <v>1418</v>
      </c>
      <c r="AB106" s="1743" t="s">
        <v>1419</v>
      </c>
      <c r="AC106" s="1743" t="s">
        <v>1420</v>
      </c>
      <c r="AD106" s="1750" t="s">
        <v>1421</v>
      </c>
    </row>
    <row r="107">
      <c r="A107" s="1751" t="s">
        <v>1447</v>
      </c>
      <c r="B107" s="1752" t="s">
        <v>1439</v>
      </c>
      <c r="C107" s="1752" t="s">
        <v>1424</v>
      </c>
      <c r="D107" s="1753">
        <v>1953.29</v>
      </c>
      <c r="E107" s="1754">
        <v>3</v>
      </c>
      <c r="F107" s="1753">
        <f t="shared" ref="F107:F110" si="368">E107*2000*1.2</f>
      </c>
      <c r="G107" s="1755">
        <f t="shared" ref="G107:G117" si="70">F107/D107</f>
      </c>
      <c r="H107" s="1755">
        <f t="shared" ref="H107:H117" si="164">D107/E107</f>
      </c>
      <c r="I107" s="1755">
        <f t="shared" ref="I107:I117" si="264">F107/E107</f>
      </c>
      <c r="J107" s="1756">
        <f t="shared" ref="J107:J117" si="295">D107/T107</f>
      </c>
      <c r="K107" s="1757">
        <f t="shared" ref="K107:K117" si="8">O107/S107*1</f>
      </c>
      <c r="L107" s="1757">
        <f t="shared" ref="L107:L117" si="102">T107/S107</f>
      </c>
      <c r="M107" s="1757">
        <f t="shared" ref="M107:M117" si="195">V107/S107</f>
      </c>
      <c r="N107" s="1757">
        <f t="shared" ref="N107:N117" si="326">W107/V107</f>
      </c>
      <c r="O107" s="1758">
        <f t="shared" ref="O107:O117" si="39">U107/P107</f>
      </c>
      <c r="P107" s="1759">
        <v>0.0267</v>
      </c>
      <c r="Q107" s="1758">
        <v>71</v>
      </c>
      <c r="R107" s="1756">
        <f t="shared" ref="R107:R116" si="133">(D107/S107)*1000</f>
      </c>
      <c r="S107" s="1760">
        <v>16192</v>
      </c>
      <c r="T107" s="1760">
        <v>340</v>
      </c>
      <c r="U107" s="1760">
        <v>61</v>
      </c>
      <c r="V107" s="1760">
        <v>381</v>
      </c>
      <c r="W107" s="1760">
        <v>31</v>
      </c>
      <c r="X107" s="1760">
        <v>3</v>
      </c>
      <c r="Y107" s="1760">
        <v>1</v>
      </c>
      <c r="Z107" s="1760">
        <v>3</v>
      </c>
      <c r="AA107" s="1756">
        <f t="shared" ref="AA107:AA117" si="233">AD107*1000/D107</f>
      </c>
      <c r="AB107" s="1761" t="s">
        <v>1425</v>
      </c>
      <c r="AC107" s="1761" t="s">
        <v>1428</v>
      </c>
      <c r="AD107" s="1761">
        <v>17</v>
      </c>
    </row>
    <row r="108">
      <c r="A108" s="1751"/>
      <c r="B108" s="1752" t="s">
        <v>1439</v>
      </c>
      <c r="C108" s="1752" t="s">
        <v>1427</v>
      </c>
      <c r="D108" s="1753">
        <v>1503.26</v>
      </c>
      <c r="E108" s="1754">
        <v>0</v>
      </c>
      <c r="F108" s="1753">
        <f t="shared" si="368"/>
      </c>
      <c r="G108" s="1755">
        <f t="shared" si="70"/>
      </c>
      <c r="H108" s="1755">
        <f t="shared" si="164"/>
      </c>
      <c r="I108" s="1755">
        <f t="shared" si="264"/>
      </c>
      <c r="J108" s="1756">
        <f t="shared" si="295"/>
      </c>
      <c r="K108" s="1757">
        <f t="shared" si="8"/>
      </c>
      <c r="L108" s="1757">
        <f t="shared" si="102"/>
      </c>
      <c r="M108" s="1757">
        <f t="shared" si="195"/>
      </c>
      <c r="N108" s="1757">
        <f t="shared" si="326"/>
      </c>
      <c r="O108" s="1758">
        <f t="shared" si="39"/>
      </c>
      <c r="P108" s="1759">
        <v>0.0238</v>
      </c>
      <c r="Q108" s="1758">
        <v>75</v>
      </c>
      <c r="R108" s="1756">
        <f t="shared" si="133"/>
      </c>
      <c r="S108" s="1760">
        <v>11294</v>
      </c>
      <c r="T108" s="1760">
        <v>218</v>
      </c>
      <c r="U108" s="1760">
        <v>43</v>
      </c>
      <c r="V108" s="1760">
        <v>227</v>
      </c>
      <c r="W108" s="1760">
        <v>63</v>
      </c>
      <c r="X108" s="1760">
        <v>1</v>
      </c>
      <c r="Y108" s="1760">
        <v>0</v>
      </c>
      <c r="Z108" s="1760">
        <v>8</v>
      </c>
      <c r="AA108" s="1756">
        <f t="shared" si="233"/>
      </c>
      <c r="AB108" s="1761" t="s">
        <v>1425</v>
      </c>
      <c r="AC108" s="1761" t="s">
        <v>1428</v>
      </c>
      <c r="AD108" s="1761">
        <v>16</v>
      </c>
    </row>
    <row r="109">
      <c r="A109" s="1751"/>
      <c r="B109" s="1752" t="s">
        <v>1439</v>
      </c>
      <c r="C109" s="1752" t="s">
        <v>1429</v>
      </c>
      <c r="D109" s="1753">
        <v>1465.11</v>
      </c>
      <c r="E109" s="1754">
        <v>2</v>
      </c>
      <c r="F109" s="1753">
        <f t="shared" si="368"/>
      </c>
      <c r="G109" s="1755">
        <f t="shared" si="70"/>
      </c>
      <c r="H109" s="1755">
        <f t="shared" si="164"/>
      </c>
      <c r="I109" s="1755">
        <f t="shared" si="264"/>
      </c>
      <c r="J109" s="1756">
        <f t="shared" si="295"/>
      </c>
      <c r="K109" s="1757">
        <f t="shared" si="8"/>
      </c>
      <c r="L109" s="1757">
        <f t="shared" si="102"/>
      </c>
      <c r="M109" s="1757">
        <f t="shared" si="195"/>
      </c>
      <c r="N109" s="1757">
        <f t="shared" si="326"/>
      </c>
      <c r="O109" s="1758">
        <f t="shared" si="39"/>
      </c>
      <c r="P109" s="1759">
        <v>0.0361</v>
      </c>
      <c r="Q109" s="1758">
        <v>76</v>
      </c>
      <c r="R109" s="1756">
        <f t="shared" si="133"/>
      </c>
      <c r="S109" s="1760">
        <v>12078</v>
      </c>
      <c r="T109" s="1760">
        <v>176</v>
      </c>
      <c r="U109" s="1760">
        <v>44</v>
      </c>
      <c r="V109" s="1760">
        <v>182</v>
      </c>
      <c r="W109" s="1760">
        <v>47</v>
      </c>
      <c r="X109" s="1760">
        <v>3</v>
      </c>
      <c r="Y109" s="1760">
        <v>0</v>
      </c>
      <c r="Z109" s="1760">
        <v>6</v>
      </c>
      <c r="AA109" s="1756">
        <f t="shared" si="233"/>
      </c>
      <c r="AB109" s="1761" t="s">
        <v>1425</v>
      </c>
      <c r="AC109" s="1761" t="s">
        <v>1428</v>
      </c>
      <c r="AD109" s="1761">
        <v>12</v>
      </c>
    </row>
    <row r="110">
      <c r="A110" s="1751"/>
      <c r="B110" s="1752" t="s">
        <v>1439</v>
      </c>
      <c r="C110" s="1752" t="s">
        <v>1430</v>
      </c>
      <c r="D110" s="1753">
        <v>1887.89</v>
      </c>
      <c r="E110" s="1754">
        <v>3</v>
      </c>
      <c r="F110" s="1753">
        <f t="shared" si="368"/>
      </c>
      <c r="G110" s="1755">
        <f t="shared" si="70"/>
      </c>
      <c r="H110" s="1755">
        <f t="shared" si="164"/>
      </c>
      <c r="I110" s="1755">
        <f t="shared" si="264"/>
      </c>
      <c r="J110" s="1756">
        <f t="shared" si="295"/>
      </c>
      <c r="K110" s="1757">
        <f t="shared" si="8"/>
      </c>
      <c r="L110" s="1757">
        <f t="shared" si="102"/>
      </c>
      <c r="M110" s="1757">
        <f t="shared" si="195"/>
      </c>
      <c r="N110" s="1757">
        <f t="shared" si="326"/>
      </c>
      <c r="O110" s="1758">
        <f t="shared" si="39"/>
      </c>
      <c r="P110" s="1759">
        <v>0.0296</v>
      </c>
      <c r="Q110" s="1758">
        <v>65</v>
      </c>
      <c r="R110" s="1756">
        <f t="shared" si="133"/>
      </c>
      <c r="S110" s="1760">
        <v>14740</v>
      </c>
      <c r="T110" s="1760">
        <v>394</v>
      </c>
      <c r="U110" s="1760">
        <v>53</v>
      </c>
      <c r="V110" s="1760">
        <v>432</v>
      </c>
      <c r="W110" s="1760">
        <v>35</v>
      </c>
      <c r="X110" s="1760">
        <v>5</v>
      </c>
      <c r="Y110" s="1760">
        <v>1</v>
      </c>
      <c r="Z110" s="1760">
        <v>12</v>
      </c>
      <c r="AA110" s="1756">
        <f t="shared" si="233"/>
      </c>
      <c r="AB110" s="1761" t="s">
        <v>1425</v>
      </c>
      <c r="AC110" s="1761" t="s">
        <v>1428</v>
      </c>
      <c r="AD110" s="1761">
        <v>17</v>
      </c>
    </row>
    <row r="111">
      <c r="A111" s="1751"/>
      <c r="B111" s="1762" t="s">
        <v>1431</v>
      </c>
      <c r="C111" s="1762"/>
      <c r="D111" s="1763">
        <f>SUM(D107:D110)</f>
      </c>
      <c r="E111" s="1764">
        <f>SUM(E107:E110)</f>
      </c>
      <c r="F111" s="1763">
        <f>SUM(F107:F110)</f>
      </c>
      <c r="G111" s="1765">
        <f t="shared" si="70"/>
      </c>
      <c r="H111" s="1765">
        <f t="shared" si="164"/>
      </c>
      <c r="I111" s="1765">
        <f t="shared" si="264"/>
      </c>
      <c r="J111" s="1765">
        <f t="shared" si="295"/>
      </c>
      <c r="K111" s="1766">
        <f t="shared" si="8"/>
      </c>
      <c r="L111" s="1766">
        <f t="shared" si="102"/>
      </c>
      <c r="M111" s="1766">
        <f t="shared" si="195"/>
      </c>
      <c r="N111" s="1766">
        <f t="shared" si="326"/>
      </c>
      <c r="O111" s="1767">
        <f t="shared" si="39"/>
      </c>
      <c r="P111" s="1766">
        <f>AVERAGE(P107:P110)</f>
      </c>
      <c r="Q111" s="1763">
        <f>AVERAGE(Q107:Q110)</f>
      </c>
      <c r="R111" s="1765">
        <f t="shared" si="133"/>
      </c>
      <c r="S111" s="1768">
        <f>SUM(S107:S110)</f>
      </c>
      <c r="T111" s="1768">
        <f>SUM(T107:T110)</f>
      </c>
      <c r="U111" s="1768">
        <f>SUM(U107:U110)</f>
      </c>
      <c r="V111" s="1768">
        <f>SUM(V107:V110)</f>
      </c>
      <c r="W111" s="1768">
        <f>SUM(W107:W110)</f>
      </c>
      <c r="X111" s="1768">
        <f>SUM(X107:X110)</f>
      </c>
      <c r="Y111" s="1768">
        <f>SUM(Y107:Y110)</f>
      </c>
      <c r="Z111" s="1768">
        <f>SUM(Z107:Z110)</f>
      </c>
      <c r="AA111" s="1769">
        <f t="shared" si="233"/>
      </c>
      <c r="AB111" s="1770"/>
      <c r="AC111" s="1770"/>
      <c r="AD111" s="1771">
        <f>SUM(AD107:AD110)</f>
      </c>
    </row>
    <row r="112">
      <c r="A112" s="1751"/>
      <c r="B112" s="1752" t="s">
        <v>1423</v>
      </c>
      <c r="C112" s="1772" t="s">
        <v>1433</v>
      </c>
      <c r="D112" s="1753">
        <v>2383.52</v>
      </c>
      <c r="E112" s="1754">
        <v>1</v>
      </c>
      <c r="F112" s="1753">
        <f t="shared" ref="F112:F115" si="369">E112*2000*1.2</f>
      </c>
      <c r="G112" s="1755">
        <f t="shared" si="70"/>
      </c>
      <c r="H112" s="1755">
        <f t="shared" si="164"/>
      </c>
      <c r="I112" s="1755">
        <f t="shared" si="264"/>
      </c>
      <c r="J112" s="1756">
        <f t="shared" si="295"/>
      </c>
      <c r="K112" s="1757">
        <f t="shared" si="8"/>
      </c>
      <c r="L112" s="1757">
        <f t="shared" si="102"/>
      </c>
      <c r="M112" s="1757">
        <f t="shared" si="195"/>
      </c>
      <c r="N112" s="1757">
        <f t="shared" si="326"/>
      </c>
      <c r="O112" s="1758">
        <f t="shared" si="39"/>
      </c>
      <c r="P112" s="1773">
        <v>0.0322</v>
      </c>
      <c r="Q112" s="1758">
        <v>62</v>
      </c>
      <c r="R112" s="1756">
        <f t="shared" si="133"/>
      </c>
      <c r="S112" s="1760">
        <v>15593</v>
      </c>
      <c r="T112" s="1760">
        <v>477</v>
      </c>
      <c r="U112" s="1760">
        <v>55</v>
      </c>
      <c r="V112" s="1760">
        <v>521</v>
      </c>
      <c r="W112" s="1760">
        <v>44</v>
      </c>
      <c r="X112" s="1760">
        <v>2</v>
      </c>
      <c r="Y112" s="1760">
        <v>3</v>
      </c>
      <c r="Z112" s="1760">
        <v>7</v>
      </c>
      <c r="AA112" s="1756">
        <f t="shared" si="233"/>
      </c>
      <c r="AB112" s="1761" t="s">
        <v>1425</v>
      </c>
      <c r="AC112" s="1761" t="s">
        <v>1428</v>
      </c>
      <c r="AD112" s="1761">
        <v>18</v>
      </c>
    </row>
    <row r="113">
      <c r="A113" s="1751"/>
      <c r="B113" s="1752" t="s">
        <v>1423</v>
      </c>
      <c r="C113" s="1772" t="s">
        <v>1434</v>
      </c>
      <c r="D113" s="1753">
        <v>2814.68</v>
      </c>
      <c r="E113" s="1754">
        <v>3</v>
      </c>
      <c r="F113" s="1753">
        <f t="shared" si="369"/>
      </c>
      <c r="G113" s="1774">
        <f t="shared" si="70"/>
      </c>
      <c r="H113" s="1774">
        <f t="shared" si="164"/>
      </c>
      <c r="I113" s="1774">
        <f t="shared" si="264"/>
      </c>
      <c r="J113" s="1775">
        <f t="shared" si="295"/>
      </c>
      <c r="K113" s="1776">
        <f t="shared" si="8"/>
      </c>
      <c r="L113" s="1776">
        <f t="shared" si="102"/>
      </c>
      <c r="M113" s="1776">
        <f t="shared" si="195"/>
      </c>
      <c r="N113" s="1776">
        <f t="shared" si="326"/>
      </c>
      <c r="O113" s="1758">
        <f t="shared" si="39"/>
      </c>
      <c r="P113" s="1773">
        <v>0.0304</v>
      </c>
      <c r="Q113" s="1760">
        <v>59</v>
      </c>
      <c r="R113" s="1775">
        <f t="shared" si="133"/>
      </c>
      <c r="S113" s="1760">
        <v>16285</v>
      </c>
      <c r="T113" s="1760">
        <v>578</v>
      </c>
      <c r="U113" s="1760">
        <v>55</v>
      </c>
      <c r="V113" s="1760">
        <v>646</v>
      </c>
      <c r="W113" s="1760">
        <v>63</v>
      </c>
      <c r="X113" s="1760">
        <v>3</v>
      </c>
      <c r="Y113" s="1760">
        <v>0</v>
      </c>
      <c r="Z113" s="1760">
        <v>5</v>
      </c>
      <c r="AA113" s="1756">
        <f t="shared" si="233"/>
      </c>
      <c r="AB113" s="1761" t="s">
        <v>1425</v>
      </c>
      <c r="AC113" s="1761" t="s">
        <v>1428</v>
      </c>
      <c r="AD113" s="1777">
        <v>29</v>
      </c>
    </row>
    <row r="114">
      <c r="A114" s="1751"/>
      <c r="B114" s="1752" t="s">
        <v>1423</v>
      </c>
      <c r="C114" s="1772" t="s">
        <v>1435</v>
      </c>
      <c r="D114" s="1753">
        <v>2404.63</v>
      </c>
      <c r="E114" s="1754">
        <v>3</v>
      </c>
      <c r="F114" s="1753">
        <f t="shared" si="369"/>
      </c>
      <c r="G114" s="1774">
        <f t="shared" si="70"/>
      </c>
      <c r="H114" s="1774">
        <f t="shared" si="164"/>
      </c>
      <c r="I114" s="1774">
        <f t="shared" si="264"/>
      </c>
      <c r="J114" s="1775">
        <f t="shared" si="295"/>
      </c>
      <c r="K114" s="1776">
        <f t="shared" si="8"/>
      </c>
      <c r="L114" s="1776">
        <f t="shared" si="102"/>
      </c>
      <c r="M114" s="1776">
        <f t="shared" si="195"/>
      </c>
      <c r="N114" s="1776">
        <f t="shared" si="326"/>
      </c>
      <c r="O114" s="1758">
        <f t="shared" si="39"/>
      </c>
      <c r="P114" s="1773">
        <v>0.0375</v>
      </c>
      <c r="Q114" s="1760">
        <v>59</v>
      </c>
      <c r="R114" s="1775">
        <f t="shared" si="133"/>
      </c>
      <c r="S114" s="1760">
        <v>14709</v>
      </c>
      <c r="T114" s="1760">
        <v>598</v>
      </c>
      <c r="U114" s="1760">
        <v>53</v>
      </c>
      <c r="V114" s="1760">
        <v>657</v>
      </c>
      <c r="W114" s="1760">
        <v>74</v>
      </c>
      <c r="X114" s="1760">
        <v>2</v>
      </c>
      <c r="Y114" s="1760">
        <v>1</v>
      </c>
      <c r="Z114" s="1760">
        <v>10</v>
      </c>
      <c r="AA114" s="1756">
        <f t="shared" si="233"/>
      </c>
      <c r="AB114" s="1761" t="s">
        <v>1425</v>
      </c>
      <c r="AC114" s="1761" t="s">
        <v>1428</v>
      </c>
      <c r="AD114" s="1777">
        <v>23</v>
      </c>
    </row>
    <row r="115">
      <c r="A115" s="1751"/>
      <c r="B115" s="1752" t="s">
        <v>1423</v>
      </c>
      <c r="C115" s="1772" t="s">
        <v>1436</v>
      </c>
      <c r="D115" s="1753">
        <v>858.99</v>
      </c>
      <c r="E115" s="1754">
        <v>2</v>
      </c>
      <c r="F115" s="1753">
        <f t="shared" si="369"/>
      </c>
      <c r="G115" s="1774">
        <f t="shared" si="70"/>
      </c>
      <c r="H115" s="1774">
        <f t="shared" si="164"/>
      </c>
      <c r="I115" s="1774">
        <f t="shared" si="264"/>
      </c>
      <c r="J115" s="1775">
        <f t="shared" si="295"/>
      </c>
      <c r="K115" s="1776">
        <f t="shared" si="8"/>
      </c>
      <c r="L115" s="1776">
        <f t="shared" si="102"/>
      </c>
      <c r="M115" s="1776">
        <f t="shared" si="195"/>
      </c>
      <c r="N115" s="1776">
        <f t="shared" si="326"/>
      </c>
      <c r="O115" s="1758">
        <f t="shared" si="39"/>
      </c>
      <c r="P115" s="1773">
        <v>0.0255</v>
      </c>
      <c r="Q115" s="1760">
        <v>59</v>
      </c>
      <c r="R115" s="1775">
        <f t="shared" si="133"/>
      </c>
      <c r="S115" s="1760">
        <v>7611</v>
      </c>
      <c r="T115" s="1760">
        <v>317</v>
      </c>
      <c r="U115" s="1760">
        <v>37</v>
      </c>
      <c r="V115" s="1760">
        <v>343</v>
      </c>
      <c r="W115" s="1760">
        <v>34</v>
      </c>
      <c r="X115" s="1760">
        <v>2</v>
      </c>
      <c r="Y115" s="1760">
        <v>0</v>
      </c>
      <c r="Z115" s="1760">
        <v>4</v>
      </c>
      <c r="AA115" s="1756">
        <f t="shared" si="233"/>
      </c>
      <c r="AB115" s="1761" t="s">
        <v>1425</v>
      </c>
      <c r="AC115" s="1761" t="s">
        <v>1428</v>
      </c>
      <c r="AD115" s="1777">
        <v>7</v>
      </c>
    </row>
    <row r="116">
      <c r="A116" s="1751"/>
      <c r="B116" s="1762" t="s">
        <v>1431</v>
      </c>
      <c r="C116" s="1762"/>
      <c r="D116" s="1763">
        <f>SUM(D112:D115)</f>
      </c>
      <c r="E116" s="1763">
        <f>SUM(E112:E115)</f>
      </c>
      <c r="F116" s="1763">
        <f>SUM(F112:F115)</f>
      </c>
      <c r="G116" s="1765">
        <f t="shared" si="70"/>
      </c>
      <c r="H116" s="1765">
        <f t="shared" si="164"/>
      </c>
      <c r="I116" s="1765">
        <f t="shared" si="264"/>
      </c>
      <c r="J116" s="1765">
        <f t="shared" si="295"/>
      </c>
      <c r="K116" s="1766">
        <f t="shared" si="8"/>
      </c>
      <c r="L116" s="1766">
        <f t="shared" si="102"/>
      </c>
      <c r="M116" s="1766">
        <f t="shared" si="195"/>
      </c>
      <c r="N116" s="1766">
        <f t="shared" si="326"/>
      </c>
      <c r="O116" s="1767">
        <f t="shared" si="39"/>
      </c>
      <c r="P116" s="1766">
        <f>AVERAGE(P112:P115)</f>
      </c>
      <c r="Q116" s="1763">
        <f>AVERAGE(Q112:Q115)</f>
      </c>
      <c r="R116" s="1763">
        <f t="shared" si="133"/>
      </c>
      <c r="S116" s="1767">
        <f>SUM(S112:S115)</f>
      </c>
      <c r="T116" s="1767">
        <f>SUM(T112:T115)</f>
      </c>
      <c r="U116" s="1767">
        <f>SUM(U112:U115)</f>
      </c>
      <c r="V116" s="1767">
        <f>SUM(V112:V115)</f>
      </c>
      <c r="W116" s="1767">
        <f>SUM(W112:W115)</f>
      </c>
      <c r="X116" s="1767">
        <f>SUM(X112:X115)</f>
      </c>
      <c r="Y116" s="1767">
        <f>SUM(Y112:Y115)</f>
      </c>
      <c r="Z116" s="1767">
        <f>SUM(Z112:Z115)</f>
      </c>
      <c r="AA116" s="1769">
        <f t="shared" si="233"/>
      </c>
      <c r="AB116" s="1770"/>
      <c r="AC116" s="1770"/>
      <c r="AD116" s="1771">
        <f>SUM(AD112:AD115)</f>
      </c>
    </row>
    <row r="117">
      <c r="A117" s="1751"/>
      <c r="B117" s="1778" t="s">
        <v>1437</v>
      </c>
      <c r="C117" s="1778"/>
      <c r="D117" s="1779">
        <f>D116+D111</f>
      </c>
      <c r="E117" s="1779">
        <f>E116+E111</f>
      </c>
      <c r="F117" s="1779">
        <f>F116+F111</f>
      </c>
      <c r="G117" s="1780">
        <f t="shared" si="70"/>
      </c>
      <c r="H117" s="1780">
        <f t="shared" si="164"/>
      </c>
      <c r="I117" s="1780">
        <f t="shared" si="264"/>
      </c>
      <c r="J117" s="1780">
        <f t="shared" si="295"/>
      </c>
      <c r="K117" s="1781">
        <f t="shared" si="8"/>
      </c>
      <c r="L117" s="1781">
        <f t="shared" si="102"/>
      </c>
      <c r="M117" s="1781">
        <f t="shared" si="195"/>
      </c>
      <c r="N117" s="1781">
        <f t="shared" si="326"/>
      </c>
      <c r="O117" s="1782">
        <f t="shared" si="39"/>
      </c>
      <c r="P117" s="1783">
        <f>(P116+P111)/2</f>
      </c>
      <c r="Q117" s="1783">
        <f>(Q116+Q111)/2</f>
      </c>
      <c r="R117" s="1779">
        <f>(R116+R111)/2</f>
      </c>
      <c r="S117" s="1782">
        <f>S116+S111</f>
      </c>
      <c r="T117" s="1782">
        <f>T116+T111</f>
      </c>
      <c r="U117" s="1782">
        <f>U116+U111</f>
      </c>
      <c r="V117" s="1782">
        <f>V116+V111</f>
      </c>
      <c r="W117" s="1782">
        <f>W116+W111</f>
      </c>
      <c r="X117" s="1782">
        <f>X116+X111</f>
      </c>
      <c r="Y117" s="1782">
        <f>Y116+Y111</f>
      </c>
      <c r="Z117" s="1782">
        <f>Z116+Z111</f>
      </c>
      <c r="AA117" s="1784">
        <f t="shared" si="233"/>
      </c>
      <c r="AB117" s="1785"/>
      <c r="AC117" s="1785"/>
      <c r="AD117" s="1786">
        <f>AD116+AD111</f>
      </c>
    </row>
    <row r="118">
      <c r="A118" s="1740" t="s">
        <v>1389</v>
      </c>
      <c r="B118" s="1740" t="s">
        <v>1390</v>
      </c>
      <c r="C118" s="1740"/>
      <c r="D118" s="1741" t="s">
        <v>1391</v>
      </c>
      <c r="E118" s="1741"/>
      <c r="F118" s="1741"/>
      <c r="G118" s="1741"/>
      <c r="H118" s="1741"/>
      <c r="I118" s="1741"/>
      <c r="J118" s="1742" t="s">
        <v>1392</v>
      </c>
      <c r="K118" s="1742"/>
      <c r="L118" s="1742"/>
      <c r="M118" s="1742"/>
      <c r="N118" s="1742"/>
      <c r="O118" s="1742"/>
      <c r="P118" s="1742"/>
      <c r="Q118" s="1742"/>
      <c r="R118" s="1742"/>
      <c r="S118" s="1742"/>
      <c r="T118" s="1742"/>
      <c r="U118" s="1742"/>
      <c r="V118" s="1742"/>
      <c r="W118" s="1742"/>
      <c r="X118" s="1742"/>
      <c r="Y118" s="1742"/>
      <c r="Z118" s="1742"/>
      <c r="AA118" s="1742"/>
      <c r="AB118" s="1742"/>
      <c r="AC118" s="1742"/>
      <c r="AD118" s="1743"/>
    </row>
    <row r="119">
      <c r="A119" s="1740"/>
      <c r="B119" s="1740" t="s">
        <v>1393</v>
      </c>
      <c r="C119" s="1740" t="s">
        <v>1394</v>
      </c>
      <c r="D119" s="1741" t="s">
        <v>1395</v>
      </c>
      <c r="E119" s="1744" t="s">
        <v>1396</v>
      </c>
      <c r="F119" s="1745" t="s">
        <v>1397</v>
      </c>
      <c r="G119" s="1746" t="s">
        <v>1398</v>
      </c>
      <c r="H119" s="1746" t="s">
        <v>1399</v>
      </c>
      <c r="I119" s="1746" t="s">
        <v>1400</v>
      </c>
      <c r="J119" s="1742" t="s">
        <v>1401</v>
      </c>
      <c r="K119" s="1747" t="s">
        <v>1402</v>
      </c>
      <c r="L119" s="1747" t="s">
        <v>1403</v>
      </c>
      <c r="M119" s="1747" t="s">
        <v>1404</v>
      </c>
      <c r="N119" s="1747" t="s">
        <v>1405</v>
      </c>
      <c r="O119" s="1748" t="s">
        <v>1406</v>
      </c>
      <c r="P119" s="1747" t="s">
        <v>1407</v>
      </c>
      <c r="Q119" s="1748" t="s">
        <v>1408</v>
      </c>
      <c r="R119" s="1742" t="s">
        <v>1409</v>
      </c>
      <c r="S119" s="1748" t="s">
        <v>1410</v>
      </c>
      <c r="T119" s="1748" t="s">
        <v>1411</v>
      </c>
      <c r="U119" s="1748" t="s">
        <v>1412</v>
      </c>
      <c r="V119" s="1748" t="s">
        <v>1413</v>
      </c>
      <c r="W119" s="1748" t="s">
        <v>1414</v>
      </c>
      <c r="X119" s="1748" t="s">
        <v>1415</v>
      </c>
      <c r="Y119" s="1748" t="s">
        <v>1416</v>
      </c>
      <c r="Z119" s="1748" t="s">
        <v>1417</v>
      </c>
      <c r="AA119" s="1749" t="s">
        <v>1418</v>
      </c>
      <c r="AB119" s="1743" t="s">
        <v>1419</v>
      </c>
      <c r="AC119" s="1743" t="s">
        <v>1420</v>
      </c>
      <c r="AD119" s="1750" t="s">
        <v>1421</v>
      </c>
    </row>
    <row r="120">
      <c r="A120" s="1751" t="s">
        <v>1448</v>
      </c>
      <c r="B120" s="1752" t="s">
        <v>1423</v>
      </c>
      <c r="C120" s="1752" t="s">
        <v>1424</v>
      </c>
      <c r="D120" s="1753">
        <v>1754.93</v>
      </c>
      <c r="E120" s="1754">
        <v>0</v>
      </c>
      <c r="F120" s="1753">
        <f t="shared" ref="F120:F123" si="370">E120*2000*1.2</f>
      </c>
      <c r="G120" s="1755">
        <f t="shared" ref="G120:G130" si="71">F120/D120</f>
      </c>
      <c r="H120" s="1755">
        <f t="shared" ref="H120:H130" si="165">D120/E120</f>
      </c>
      <c r="I120" s="1755">
        <f t="shared" ref="I120:I130" si="265">F120/E120</f>
      </c>
      <c r="J120" s="1756">
        <f t="shared" ref="J120:J130" si="296">D120/T120</f>
      </c>
      <c r="K120" s="1757">
        <f t="shared" ref="K120:K130" si="9">O120/S120*1</f>
      </c>
      <c r="L120" s="1757">
        <f t="shared" ref="L120:L130" si="103">T120/S120</f>
      </c>
      <c r="M120" s="1757">
        <f t="shared" ref="M120:M130" si="196">V120/S120</f>
      </c>
      <c r="N120" s="1757">
        <f t="shared" ref="N120:N130" si="327">W120/V120</f>
      </c>
      <c r="O120" s="1758">
        <f t="shared" ref="O120:O130" si="40">U120/P120</f>
      </c>
      <c r="P120" s="1759">
        <v>0.0211</v>
      </c>
      <c r="Q120" s="1758">
        <v>52</v>
      </c>
      <c r="R120" s="1756">
        <f t="shared" ref="R120:R129" si="134">(D120/S120)*1000</f>
      </c>
      <c r="S120" s="1760">
        <v>16153</v>
      </c>
      <c r="T120" s="1760">
        <v>349</v>
      </c>
      <c r="U120" s="1760">
        <v>39</v>
      </c>
      <c r="V120" s="1760">
        <v>394</v>
      </c>
      <c r="W120" s="1760">
        <v>42</v>
      </c>
      <c r="X120" s="1760">
        <v>0</v>
      </c>
      <c r="Y120" s="1760">
        <v>2</v>
      </c>
      <c r="Z120" s="1760">
        <v>9</v>
      </c>
      <c r="AA120" s="1756">
        <f t="shared" ref="AA120:AA130" si="234">AD120*1000/D120</f>
      </c>
      <c r="AB120" s="1761" t="s">
        <v>1425</v>
      </c>
      <c r="AC120" s="1761" t="s">
        <v>1428</v>
      </c>
      <c r="AD120" s="1761">
        <v>19</v>
      </c>
    </row>
    <row r="121">
      <c r="A121" s="1751"/>
      <c r="B121" s="1752" t="s">
        <v>1423</v>
      </c>
      <c r="C121" s="1752" t="s">
        <v>1427</v>
      </c>
      <c r="D121" s="1753">
        <v>1460.22</v>
      </c>
      <c r="E121" s="1754">
        <v>1</v>
      </c>
      <c r="F121" s="1753">
        <f t="shared" si="370"/>
      </c>
      <c r="G121" s="1755">
        <f t="shared" si="71"/>
      </c>
      <c r="H121" s="1755">
        <f t="shared" si="165"/>
      </c>
      <c r="I121" s="1755">
        <f t="shared" si="265"/>
      </c>
      <c r="J121" s="1756">
        <f t="shared" si="296"/>
      </c>
      <c r="K121" s="1757">
        <f t="shared" si="9"/>
      </c>
      <c r="L121" s="1757">
        <f t="shared" si="103"/>
      </c>
      <c r="M121" s="1757">
        <f t="shared" si="196"/>
      </c>
      <c r="N121" s="1757">
        <f t="shared" si="327"/>
      </c>
      <c r="O121" s="1758">
        <f t="shared" si="40"/>
      </c>
      <c r="P121" s="1759">
        <v>0.0265</v>
      </c>
      <c r="Q121" s="1758">
        <v>57</v>
      </c>
      <c r="R121" s="1756">
        <f t="shared" si="134"/>
      </c>
      <c r="S121" s="1760">
        <v>10999</v>
      </c>
      <c r="T121" s="1760">
        <v>342</v>
      </c>
      <c r="U121" s="1760">
        <v>48</v>
      </c>
      <c r="V121" s="1760">
        <v>358</v>
      </c>
      <c r="W121" s="1760">
        <v>41</v>
      </c>
      <c r="X121" s="1760">
        <v>2</v>
      </c>
      <c r="Y121" s="1760">
        <v>0</v>
      </c>
      <c r="Z121" s="1760">
        <v>6</v>
      </c>
      <c r="AA121" s="1756">
        <f t="shared" si="234"/>
      </c>
      <c r="AB121" s="1761" t="s">
        <v>1425</v>
      </c>
      <c r="AC121" s="1761" t="s">
        <v>1428</v>
      </c>
      <c r="AD121" s="1761">
        <v>17</v>
      </c>
    </row>
    <row r="122">
      <c r="A122" s="1751"/>
      <c r="B122" s="1752" t="s">
        <v>1423</v>
      </c>
      <c r="C122" s="1752" t="s">
        <v>1429</v>
      </c>
      <c r="D122" s="1753">
        <v>1260.16</v>
      </c>
      <c r="E122" s="1754">
        <v>2</v>
      </c>
      <c r="F122" s="1753">
        <f t="shared" si="370"/>
      </c>
      <c r="G122" s="1755">
        <f t="shared" si="71"/>
      </c>
      <c r="H122" s="1755">
        <f t="shared" si="165"/>
      </c>
      <c r="I122" s="1755">
        <f t="shared" si="265"/>
      </c>
      <c r="J122" s="1756">
        <f t="shared" si="296"/>
      </c>
      <c r="K122" s="1757">
        <f t="shared" si="9"/>
      </c>
      <c r="L122" s="1757">
        <f t="shared" si="103"/>
      </c>
      <c r="M122" s="1757">
        <f t="shared" si="196"/>
      </c>
      <c r="N122" s="1757">
        <f t="shared" si="327"/>
      </c>
      <c r="O122" s="1758">
        <f t="shared" si="40"/>
      </c>
      <c r="P122" s="1759">
        <v>0.0258</v>
      </c>
      <c r="Q122" s="1758">
        <v>53</v>
      </c>
      <c r="R122" s="1756">
        <f t="shared" si="134"/>
      </c>
      <c r="S122" s="1760">
        <v>10585</v>
      </c>
      <c r="T122" s="1760">
        <v>326</v>
      </c>
      <c r="U122" s="1760">
        <v>47</v>
      </c>
      <c r="V122" s="1760">
        <v>369</v>
      </c>
      <c r="W122" s="1760">
        <v>45</v>
      </c>
      <c r="X122" s="1760">
        <v>2</v>
      </c>
      <c r="Y122" s="1760">
        <v>0</v>
      </c>
      <c r="Z122" s="1760">
        <v>6</v>
      </c>
      <c r="AA122" s="1756">
        <f t="shared" si="234"/>
      </c>
      <c r="AB122" s="1761" t="s">
        <v>1425</v>
      </c>
      <c r="AC122" s="1761" t="s">
        <v>1428</v>
      </c>
      <c r="AD122" s="1761">
        <v>13</v>
      </c>
    </row>
    <row r="123">
      <c r="A123" s="1751"/>
      <c r="B123" s="1752" t="s">
        <v>1423</v>
      </c>
      <c r="C123" s="1752" t="s">
        <v>1430</v>
      </c>
      <c r="D123" s="1753">
        <v>1334.92</v>
      </c>
      <c r="E123" s="1754">
        <v>2</v>
      </c>
      <c r="F123" s="1753">
        <f t="shared" si="370"/>
      </c>
      <c r="G123" s="1755">
        <f t="shared" si="71"/>
      </c>
      <c r="H123" s="1755">
        <f t="shared" si="165"/>
      </c>
      <c r="I123" s="1755">
        <f t="shared" si="265"/>
      </c>
      <c r="J123" s="1756">
        <f t="shared" si="296"/>
      </c>
      <c r="K123" s="1757">
        <f t="shared" si="9"/>
      </c>
      <c r="L123" s="1757">
        <f t="shared" si="103"/>
      </c>
      <c r="M123" s="1757">
        <f t="shared" si="196"/>
      </c>
      <c r="N123" s="1757">
        <f t="shared" si="327"/>
      </c>
      <c r="O123" s="1758">
        <f t="shared" si="40"/>
      </c>
      <c r="P123" s="1759">
        <v>0.0142</v>
      </c>
      <c r="Q123" s="1758">
        <v>55</v>
      </c>
      <c r="R123" s="1756">
        <f t="shared" si="134"/>
      </c>
      <c r="S123" s="1760">
        <v>10235</v>
      </c>
      <c r="T123" s="1760">
        <v>344</v>
      </c>
      <c r="U123" s="1760">
        <v>25</v>
      </c>
      <c r="V123" s="1760">
        <v>372</v>
      </c>
      <c r="W123" s="1760">
        <v>75</v>
      </c>
      <c r="X123" s="1760">
        <v>5</v>
      </c>
      <c r="Y123" s="1760">
        <v>1</v>
      </c>
      <c r="Z123" s="1760">
        <v>2</v>
      </c>
      <c r="AA123" s="1756">
        <f t="shared" si="234"/>
      </c>
      <c r="AB123" s="1761" t="s">
        <v>1425</v>
      </c>
      <c r="AC123" s="1761" t="s">
        <v>1428</v>
      </c>
      <c r="AD123" s="1761">
        <v>11</v>
      </c>
    </row>
    <row r="124">
      <c r="A124" s="1751"/>
      <c r="B124" s="1762" t="s">
        <v>1431</v>
      </c>
      <c r="C124" s="1762"/>
      <c r="D124" s="1763">
        <f>SUM(D120:D123)</f>
      </c>
      <c r="E124" s="1764">
        <f>SUM(E120:E123)</f>
      </c>
      <c r="F124" s="1763">
        <f>SUM(F120:F123)</f>
      </c>
      <c r="G124" s="1765">
        <f t="shared" si="71"/>
      </c>
      <c r="H124" s="1765">
        <f t="shared" si="165"/>
      </c>
      <c r="I124" s="1765">
        <f t="shared" si="265"/>
      </c>
      <c r="J124" s="1765">
        <f t="shared" si="296"/>
      </c>
      <c r="K124" s="1766">
        <f t="shared" si="9"/>
      </c>
      <c r="L124" s="1766">
        <f t="shared" si="103"/>
      </c>
      <c r="M124" s="1766">
        <f t="shared" si="196"/>
      </c>
      <c r="N124" s="1766">
        <f t="shared" si="327"/>
      </c>
      <c r="O124" s="1767">
        <f t="shared" si="40"/>
      </c>
      <c r="P124" s="1766">
        <f>AVERAGE(P120:P123)</f>
      </c>
      <c r="Q124" s="1763">
        <f>AVERAGE(Q120:Q123)</f>
      </c>
      <c r="R124" s="1765">
        <f t="shared" si="134"/>
      </c>
      <c r="S124" s="1768">
        <f>SUM(S120:S123)</f>
      </c>
      <c r="T124" s="1768">
        <f>SUM(T120:T123)</f>
      </c>
      <c r="U124" s="1768">
        <f>SUM(U120:U123)</f>
      </c>
      <c r="V124" s="1768">
        <f>SUM(V120:V123)</f>
      </c>
      <c r="W124" s="1768">
        <f>SUM(W120:W123)</f>
      </c>
      <c r="X124" s="1768">
        <f>SUM(X120:X123)</f>
      </c>
      <c r="Y124" s="1768">
        <f>SUM(Y120:Y123)</f>
      </c>
      <c r="Z124" s="1768">
        <f>SUM(Z120:Z123)</f>
      </c>
      <c r="AA124" s="1769">
        <f t="shared" si="234"/>
      </c>
      <c r="AB124" s="1770"/>
      <c r="AC124" s="1770"/>
      <c r="AD124" s="1771">
        <f>SUM(AD120:AD123)</f>
      </c>
    </row>
    <row r="125">
      <c r="A125" s="1751"/>
      <c r="B125" s="1752" t="s">
        <v>1432</v>
      </c>
      <c r="C125" s="1772" t="s">
        <v>1433</v>
      </c>
      <c r="D125" s="1753">
        <v>1798.53</v>
      </c>
      <c r="E125" s="1754">
        <v>2</v>
      </c>
      <c r="F125" s="1753">
        <f t="shared" ref="F125:F128" si="371">E125*2000*1.2</f>
      </c>
      <c r="G125" s="1755">
        <f t="shared" si="71"/>
      </c>
      <c r="H125" s="1755">
        <f t="shared" si="165"/>
      </c>
      <c r="I125" s="1755">
        <f t="shared" si="265"/>
      </c>
      <c r="J125" s="1756">
        <f t="shared" si="296"/>
      </c>
      <c r="K125" s="1757">
        <f t="shared" si="9"/>
      </c>
      <c r="L125" s="1757">
        <f t="shared" si="103"/>
      </c>
      <c r="M125" s="1757">
        <f t="shared" si="196"/>
      </c>
      <c r="N125" s="1757">
        <f t="shared" si="327"/>
      </c>
      <c r="O125" s="1758">
        <f t="shared" si="40"/>
      </c>
      <c r="P125" s="1773">
        <v>0.0194</v>
      </c>
      <c r="Q125" s="1758">
        <v>49</v>
      </c>
      <c r="R125" s="1756">
        <f t="shared" si="134"/>
      </c>
      <c r="S125" s="1760">
        <v>12712</v>
      </c>
      <c r="T125" s="1760">
        <v>479</v>
      </c>
      <c r="U125" s="1760">
        <v>46</v>
      </c>
      <c r="V125" s="1760">
        <v>515</v>
      </c>
      <c r="W125" s="1760">
        <v>37</v>
      </c>
      <c r="X125" s="1760">
        <v>2</v>
      </c>
      <c r="Y125" s="1760">
        <v>1</v>
      </c>
      <c r="Z125" s="1760">
        <v>2</v>
      </c>
      <c r="AA125" s="1756">
        <f t="shared" si="234"/>
      </c>
      <c r="AB125" s="1761" t="s">
        <v>1425</v>
      </c>
      <c r="AC125" s="1761" t="s">
        <v>1428</v>
      </c>
      <c r="AD125" s="1761">
        <v>17</v>
      </c>
    </row>
    <row r="126">
      <c r="A126" s="1751"/>
      <c r="B126" s="1752" t="s">
        <v>1432</v>
      </c>
      <c r="C126" s="1772" t="s">
        <v>1434</v>
      </c>
      <c r="D126" s="1753">
        <v>2748.33</v>
      </c>
      <c r="E126" s="1754">
        <v>3</v>
      </c>
      <c r="F126" s="1753">
        <f t="shared" si="371"/>
      </c>
      <c r="G126" s="1774">
        <f t="shared" si="71"/>
      </c>
      <c r="H126" s="1774">
        <f t="shared" si="165"/>
      </c>
      <c r="I126" s="1774">
        <f t="shared" si="265"/>
      </c>
      <c r="J126" s="1775">
        <f t="shared" si="296"/>
      </c>
      <c r="K126" s="1776">
        <f t="shared" si="9"/>
      </c>
      <c r="L126" s="1776">
        <f t="shared" si="103"/>
      </c>
      <c r="M126" s="1776">
        <f t="shared" si="196"/>
      </c>
      <c r="N126" s="1776">
        <f t="shared" si="327"/>
      </c>
      <c r="O126" s="1758">
        <f t="shared" si="40"/>
      </c>
      <c r="P126" s="1773">
        <v>0.0129</v>
      </c>
      <c r="Q126" s="1760">
        <v>52</v>
      </c>
      <c r="R126" s="1775">
        <f t="shared" si="134"/>
      </c>
      <c r="S126" s="1760">
        <v>14509</v>
      </c>
      <c r="T126" s="1760">
        <v>555</v>
      </c>
      <c r="U126" s="1760">
        <v>51</v>
      </c>
      <c r="V126" s="1760">
        <v>604</v>
      </c>
      <c r="W126" s="1760">
        <v>64</v>
      </c>
      <c r="X126" s="1760">
        <v>6</v>
      </c>
      <c r="Y126" s="1760">
        <v>0</v>
      </c>
      <c r="Z126" s="1760">
        <v>8</v>
      </c>
      <c r="AA126" s="1756">
        <f t="shared" si="234"/>
      </c>
      <c r="AB126" s="1761" t="s">
        <v>1425</v>
      </c>
      <c r="AC126" s="1761" t="s">
        <v>1428</v>
      </c>
      <c r="AD126" s="1777">
        <v>26</v>
      </c>
    </row>
    <row r="127">
      <c r="A127" s="1751"/>
      <c r="B127" s="1752" t="s">
        <v>1432</v>
      </c>
      <c r="C127" s="1772" t="s">
        <v>1435</v>
      </c>
      <c r="D127" s="1753">
        <v>1819.26</v>
      </c>
      <c r="E127" s="1754">
        <v>4</v>
      </c>
      <c r="F127" s="1753">
        <f t="shared" si="371"/>
      </c>
      <c r="G127" s="1774">
        <f t="shared" si="71"/>
      </c>
      <c r="H127" s="1774">
        <f t="shared" si="165"/>
      </c>
      <c r="I127" s="1774">
        <f t="shared" si="265"/>
      </c>
      <c r="J127" s="1775">
        <f t="shared" si="296"/>
      </c>
      <c r="K127" s="1776">
        <f t="shared" si="9"/>
      </c>
      <c r="L127" s="1776">
        <f t="shared" si="103"/>
      </c>
      <c r="M127" s="1776">
        <f t="shared" si="196"/>
      </c>
      <c r="N127" s="1776">
        <f t="shared" si="327"/>
      </c>
      <c r="O127" s="1758">
        <f t="shared" si="40"/>
      </c>
      <c r="P127" s="1773">
        <v>0.0143</v>
      </c>
      <c r="Q127" s="1760">
        <v>50</v>
      </c>
      <c r="R127" s="1775">
        <f t="shared" si="134"/>
      </c>
      <c r="S127" s="1760">
        <v>13847</v>
      </c>
      <c r="T127" s="1760">
        <v>593</v>
      </c>
      <c r="U127" s="1760">
        <v>47</v>
      </c>
      <c r="V127" s="1760">
        <v>653</v>
      </c>
      <c r="W127" s="1760">
        <v>59</v>
      </c>
      <c r="X127" s="1760">
        <v>2</v>
      </c>
      <c r="Y127" s="1760">
        <v>1</v>
      </c>
      <c r="Z127" s="1760">
        <v>7</v>
      </c>
      <c r="AA127" s="1756">
        <f t="shared" si="234"/>
      </c>
      <c r="AB127" s="1761" t="s">
        <v>1425</v>
      </c>
      <c r="AC127" s="1761" t="s">
        <v>1428</v>
      </c>
      <c r="AD127" s="1777">
        <v>17</v>
      </c>
    </row>
    <row r="128">
      <c r="A128" s="1751"/>
      <c r="B128" s="1752" t="s">
        <v>1432</v>
      </c>
      <c r="C128" s="1772" t="s">
        <v>1436</v>
      </c>
      <c r="D128" s="1753">
        <v>672.56</v>
      </c>
      <c r="E128" s="1754">
        <v>1</v>
      </c>
      <c r="F128" s="1753">
        <f t="shared" si="371"/>
      </c>
      <c r="G128" s="1774">
        <f t="shared" si="71"/>
      </c>
      <c r="H128" s="1774">
        <f t="shared" si="165"/>
      </c>
      <c r="I128" s="1774">
        <f t="shared" si="265"/>
      </c>
      <c r="J128" s="1775">
        <f t="shared" si="296"/>
      </c>
      <c r="K128" s="1776">
        <f t="shared" si="9"/>
      </c>
      <c r="L128" s="1776">
        <f t="shared" si="103"/>
      </c>
      <c r="M128" s="1776">
        <f t="shared" si="196"/>
      </c>
      <c r="N128" s="1776">
        <f t="shared" si="327"/>
      </c>
      <c r="O128" s="1758">
        <f t="shared" si="40"/>
      </c>
      <c r="P128" s="1773">
        <v>0.0091</v>
      </c>
      <c r="Q128" s="1760">
        <v>50</v>
      </c>
      <c r="R128" s="1775">
        <f t="shared" si="134"/>
      </c>
      <c r="S128" s="1760">
        <v>6715</v>
      </c>
      <c r="T128" s="1760">
        <v>321</v>
      </c>
      <c r="U128" s="1760">
        <v>18</v>
      </c>
      <c r="V128" s="1760">
        <v>357</v>
      </c>
      <c r="W128" s="1760">
        <v>21</v>
      </c>
      <c r="X128" s="1760">
        <v>2</v>
      </c>
      <c r="Y128" s="1760">
        <v>0</v>
      </c>
      <c r="Z128" s="1760">
        <v>3</v>
      </c>
      <c r="AA128" s="1756">
        <f t="shared" si="234"/>
      </c>
      <c r="AB128" s="1761" t="s">
        <v>1425</v>
      </c>
      <c r="AC128" s="1761" t="s">
        <v>1428</v>
      </c>
      <c r="AD128" s="1777">
        <v>10</v>
      </c>
    </row>
    <row r="129">
      <c r="A129" s="1751"/>
      <c r="B129" s="1762" t="s">
        <v>1431</v>
      </c>
      <c r="C129" s="1762"/>
      <c r="D129" s="1763">
        <f>SUM(D125:D128)</f>
      </c>
      <c r="E129" s="1763">
        <f>SUM(E125:E128)</f>
      </c>
      <c r="F129" s="1763">
        <f>SUM(F125:F128)</f>
      </c>
      <c r="G129" s="1765">
        <f t="shared" si="71"/>
      </c>
      <c r="H129" s="1765">
        <f t="shared" si="165"/>
      </c>
      <c r="I129" s="1765">
        <f t="shared" si="265"/>
      </c>
      <c r="J129" s="1765">
        <f t="shared" si="296"/>
      </c>
      <c r="K129" s="1766">
        <f t="shared" si="9"/>
      </c>
      <c r="L129" s="1766">
        <f t="shared" si="103"/>
      </c>
      <c r="M129" s="1766">
        <f t="shared" si="196"/>
      </c>
      <c r="N129" s="1766">
        <f t="shared" si="327"/>
      </c>
      <c r="O129" s="1767">
        <f t="shared" si="40"/>
      </c>
      <c r="P129" s="1766">
        <f>AVERAGE(P125:P128)</f>
      </c>
      <c r="Q129" s="1763">
        <f>AVERAGE(Q125:Q128)</f>
      </c>
      <c r="R129" s="1763">
        <f t="shared" si="134"/>
      </c>
      <c r="S129" s="1767">
        <f>SUM(S125:S128)</f>
      </c>
      <c r="T129" s="1767">
        <f>SUM(T125:T128)</f>
      </c>
      <c r="U129" s="1767">
        <f>SUM(U125:U128)</f>
      </c>
      <c r="V129" s="1767">
        <f>SUM(V125:V128)</f>
      </c>
      <c r="W129" s="1767">
        <f>SUM(W125:W128)</f>
      </c>
      <c r="X129" s="1767">
        <f>SUM(X125:X128)</f>
      </c>
      <c r="Y129" s="1767">
        <f>SUM(Y125:Y128)</f>
      </c>
      <c r="Z129" s="1767">
        <f>SUM(Z125:Z128)</f>
      </c>
      <c r="AA129" s="1769">
        <f t="shared" si="234"/>
      </c>
      <c r="AB129" s="1770"/>
      <c r="AC129" s="1770"/>
      <c r="AD129" s="1771">
        <f>SUM(AD125:AD128)</f>
      </c>
    </row>
    <row r="130">
      <c r="A130" s="1751"/>
      <c r="B130" s="1778" t="s">
        <v>1437</v>
      </c>
      <c r="C130" s="1778"/>
      <c r="D130" s="1779">
        <f>D129+D124</f>
      </c>
      <c r="E130" s="1779">
        <f>E129+E124</f>
      </c>
      <c r="F130" s="1779">
        <f>F129+F124</f>
      </c>
      <c r="G130" s="1780">
        <f t="shared" si="71"/>
      </c>
      <c r="H130" s="1780">
        <f t="shared" si="165"/>
      </c>
      <c r="I130" s="1780">
        <f t="shared" si="265"/>
      </c>
      <c r="J130" s="1780">
        <f t="shared" si="296"/>
      </c>
      <c r="K130" s="1781">
        <f t="shared" si="9"/>
      </c>
      <c r="L130" s="1781">
        <f t="shared" si="103"/>
      </c>
      <c r="M130" s="1781">
        <f t="shared" si="196"/>
      </c>
      <c r="N130" s="1781">
        <f t="shared" si="327"/>
      </c>
      <c r="O130" s="1782">
        <f t="shared" si="40"/>
      </c>
      <c r="P130" s="1783">
        <f>(P129+P124)/2</f>
      </c>
      <c r="Q130" s="1783">
        <f>(Q129+Q124)/2</f>
      </c>
      <c r="R130" s="1779">
        <f>(R129+R124)/2</f>
      </c>
      <c r="S130" s="1782">
        <f>S129+S124</f>
      </c>
      <c r="T130" s="1782">
        <f>T129+T124</f>
      </c>
      <c r="U130" s="1782">
        <f>U129+U124</f>
      </c>
      <c r="V130" s="1782">
        <f>V129+V124</f>
      </c>
      <c r="W130" s="1782">
        <f>W129+W124</f>
      </c>
      <c r="X130" s="1782">
        <f>X129+X124</f>
      </c>
      <c r="Y130" s="1782">
        <f>Y129+Y124</f>
      </c>
      <c r="Z130" s="1782">
        <f>Z129+Z124</f>
      </c>
      <c r="AA130" s="1784">
        <f t="shared" si="234"/>
      </c>
      <c r="AB130" s="1785"/>
      <c r="AC130" s="1785"/>
      <c r="AD130" s="1786">
        <f>AD129+AD124</f>
      </c>
    </row>
    <row r="131">
      <c r="A131" s="1740" t="s">
        <v>1389</v>
      </c>
      <c r="B131" s="1740" t="s">
        <v>1390</v>
      </c>
      <c r="C131" s="1740"/>
      <c r="D131" s="1741" t="s">
        <v>1391</v>
      </c>
      <c r="E131" s="1741"/>
      <c r="F131" s="1741"/>
      <c r="G131" s="1741"/>
      <c r="H131" s="1741"/>
      <c r="I131" s="1741"/>
      <c r="J131" s="1742" t="s">
        <v>1392</v>
      </c>
      <c r="K131" s="1742"/>
      <c r="L131" s="1742"/>
      <c r="M131" s="1742"/>
      <c r="N131" s="1742"/>
      <c r="O131" s="1742"/>
      <c r="P131" s="1742"/>
      <c r="Q131" s="1742"/>
      <c r="R131" s="1742"/>
      <c r="S131" s="1742"/>
      <c r="T131" s="1742"/>
      <c r="U131" s="1742"/>
      <c r="V131" s="1742"/>
      <c r="W131" s="1742"/>
      <c r="X131" s="1742"/>
      <c r="Y131" s="1742"/>
      <c r="Z131" s="1742"/>
      <c r="AA131" s="1742"/>
      <c r="AB131" s="1742"/>
      <c r="AC131" s="1742"/>
      <c r="AD131" s="1743"/>
    </row>
    <row r="132">
      <c r="A132" s="1740"/>
      <c r="B132" s="1740" t="s">
        <v>1393</v>
      </c>
      <c r="C132" s="1740" t="s">
        <v>1394</v>
      </c>
      <c r="D132" s="1741" t="s">
        <v>1395</v>
      </c>
      <c r="E132" s="1744" t="s">
        <v>1396</v>
      </c>
      <c r="F132" s="1745" t="s">
        <v>1397</v>
      </c>
      <c r="G132" s="1746" t="s">
        <v>1398</v>
      </c>
      <c r="H132" s="1746" t="s">
        <v>1399</v>
      </c>
      <c r="I132" s="1746" t="s">
        <v>1400</v>
      </c>
      <c r="J132" s="1742" t="s">
        <v>1401</v>
      </c>
      <c r="K132" s="1747" t="s">
        <v>1402</v>
      </c>
      <c r="L132" s="1747" t="s">
        <v>1403</v>
      </c>
      <c r="M132" s="1747" t="s">
        <v>1404</v>
      </c>
      <c r="N132" s="1747" t="s">
        <v>1405</v>
      </c>
      <c r="O132" s="1748" t="s">
        <v>1406</v>
      </c>
      <c r="P132" s="1747" t="s">
        <v>1407</v>
      </c>
      <c r="Q132" s="1748" t="s">
        <v>1408</v>
      </c>
      <c r="R132" s="1742" t="s">
        <v>1409</v>
      </c>
      <c r="S132" s="1748" t="s">
        <v>1410</v>
      </c>
      <c r="T132" s="1748" t="s">
        <v>1411</v>
      </c>
      <c r="U132" s="1748" t="s">
        <v>1412</v>
      </c>
      <c r="V132" s="1748" t="s">
        <v>1413</v>
      </c>
      <c r="W132" s="1748" t="s">
        <v>1414</v>
      </c>
      <c r="X132" s="1748" t="s">
        <v>1415</v>
      </c>
      <c r="Y132" s="1748" t="s">
        <v>1416</v>
      </c>
      <c r="Z132" s="1748" t="s">
        <v>1417</v>
      </c>
      <c r="AA132" s="1749" t="s">
        <v>1418</v>
      </c>
      <c r="AB132" s="1743" t="s">
        <v>1419</v>
      </c>
      <c r="AC132" s="1743" t="s">
        <v>1420</v>
      </c>
      <c r="AD132" s="1750" t="s">
        <v>1421</v>
      </c>
    </row>
    <row r="133">
      <c r="A133" s="1751" t="s">
        <v>1449</v>
      </c>
      <c r="B133" s="1752" t="s">
        <v>1432</v>
      </c>
      <c r="C133" s="1752" t="s">
        <v>1424</v>
      </c>
      <c r="D133" s="1753">
        <v>1205.09</v>
      </c>
      <c r="E133" s="1754">
        <v>0</v>
      </c>
      <c r="F133" s="1753">
        <f t="shared" ref="F133:F136" si="372">E133*2000*1.2</f>
      </c>
      <c r="G133" s="1755">
        <f t="shared" ref="G133:G143" si="72">F133/D133</f>
      </c>
      <c r="H133" s="1755">
        <f t="shared" ref="H133:H143" si="166">D133/E133</f>
      </c>
      <c r="I133" s="1755">
        <f t="shared" ref="I133:I143" si="266">F133/E133</f>
      </c>
      <c r="J133" s="1756">
        <f t="shared" ref="J133:J143" si="297">D133/T133</f>
      </c>
      <c r="K133" s="1757">
        <f t="shared" ref="K133:K143" si="10">O133/S133*1</f>
      </c>
      <c r="L133" s="1757">
        <f t="shared" ref="L133:L143" si="104">T133/S133</f>
      </c>
      <c r="M133" s="1757">
        <f t="shared" ref="M133:M143" si="197">V133/S133</f>
      </c>
      <c r="N133" s="1757">
        <f t="shared" ref="N133:N143" si="328">W133/V133</f>
      </c>
      <c r="O133" s="1758">
        <f t="shared" ref="O133:O143" si="41">U133/P133</f>
      </c>
      <c r="P133" s="1759">
        <v>0.0244</v>
      </c>
      <c r="Q133" s="1758">
        <v>40</v>
      </c>
      <c r="R133" s="1756">
        <f t="shared" ref="R133:R142" si="135">(D133/S133)*1000</f>
      </c>
      <c r="S133" s="1760">
        <v>11139</v>
      </c>
      <c r="T133" s="1760">
        <v>298</v>
      </c>
      <c r="U133" s="1760">
        <v>37</v>
      </c>
      <c r="V133" s="1760">
        <v>328</v>
      </c>
      <c r="W133" s="1760">
        <v>16</v>
      </c>
      <c r="X133" s="1760">
        <v>1</v>
      </c>
      <c r="Y133" s="1760">
        <v>0</v>
      </c>
      <c r="Z133" s="1760">
        <v>3</v>
      </c>
      <c r="AA133" s="1756">
        <f t="shared" ref="AA133:AA143" si="235">AD133*1000/D133</f>
      </c>
      <c r="AB133" s="1761" t="s">
        <v>1425</v>
      </c>
      <c r="AC133" s="1761" t="s">
        <v>1428</v>
      </c>
      <c r="AD133" s="1761">
        <v>6</v>
      </c>
    </row>
    <row r="134">
      <c r="A134" s="1751"/>
      <c r="B134" s="1752" t="s">
        <v>1432</v>
      </c>
      <c r="C134" s="1752" t="s">
        <v>1427</v>
      </c>
      <c r="D134" s="1753">
        <v>1262.67</v>
      </c>
      <c r="E134" s="1754">
        <v>0</v>
      </c>
      <c r="F134" s="1753">
        <f t="shared" si="372"/>
      </c>
      <c r="G134" s="1755">
        <f t="shared" si="72"/>
      </c>
      <c r="H134" s="1755">
        <f t="shared" si="166"/>
      </c>
      <c r="I134" s="1755">
        <f t="shared" si="266"/>
      </c>
      <c r="J134" s="1756">
        <f t="shared" si="297"/>
      </c>
      <c r="K134" s="1757">
        <f t="shared" si="10"/>
      </c>
      <c r="L134" s="1757">
        <f t="shared" si="104"/>
      </c>
      <c r="M134" s="1757">
        <f t="shared" si="197"/>
      </c>
      <c r="N134" s="1757">
        <f t="shared" si="328"/>
      </c>
      <c r="O134" s="1758">
        <f t="shared" si="41"/>
      </c>
      <c r="P134" s="1759">
        <v>0.0206</v>
      </c>
      <c r="Q134" s="1758">
        <v>49</v>
      </c>
      <c r="R134" s="1756">
        <f t="shared" si="135"/>
      </c>
      <c r="S134" s="1760">
        <v>9899</v>
      </c>
      <c r="T134" s="1760">
        <v>302</v>
      </c>
      <c r="U134" s="1760">
        <v>35</v>
      </c>
      <c r="V134" s="1760">
        <v>328</v>
      </c>
      <c r="W134" s="1760">
        <v>23</v>
      </c>
      <c r="X134" s="1760">
        <v>4</v>
      </c>
      <c r="Y134" s="1760">
        <v>0</v>
      </c>
      <c r="Z134" s="1760">
        <v>0</v>
      </c>
      <c r="AA134" s="1756">
        <f t="shared" si="235"/>
      </c>
      <c r="AB134" s="1761" t="s">
        <v>1425</v>
      </c>
      <c r="AC134" s="1761" t="s">
        <v>1428</v>
      </c>
      <c r="AD134" s="1761">
        <v>26</v>
      </c>
    </row>
    <row r="135">
      <c r="A135" s="1751"/>
      <c r="B135" s="1752" t="s">
        <v>1432</v>
      </c>
      <c r="C135" s="1752" t="s">
        <v>1429</v>
      </c>
      <c r="D135" s="1753">
        <v>1118.35</v>
      </c>
      <c r="E135" s="1754">
        <v>0</v>
      </c>
      <c r="F135" s="1753">
        <f t="shared" si="372"/>
      </c>
      <c r="G135" s="1755">
        <f t="shared" si="72"/>
      </c>
      <c r="H135" s="1755">
        <f t="shared" si="166"/>
      </c>
      <c r="I135" s="1755">
        <f t="shared" si="266"/>
      </c>
      <c r="J135" s="1756">
        <f t="shared" si="297"/>
      </c>
      <c r="K135" s="1757">
        <f t="shared" si="10"/>
      </c>
      <c r="L135" s="1757">
        <f t="shared" si="104"/>
      </c>
      <c r="M135" s="1757">
        <f t="shared" si="197"/>
      </c>
      <c r="N135" s="1757">
        <f t="shared" si="328"/>
      </c>
      <c r="O135" s="1758">
        <f t="shared" si="41"/>
      </c>
      <c r="P135" s="1759">
        <v>0.0164</v>
      </c>
      <c r="Q135" s="1758">
        <v>49</v>
      </c>
      <c r="R135" s="1756">
        <f t="shared" si="135"/>
      </c>
      <c r="S135" s="1760">
        <v>7596</v>
      </c>
      <c r="T135" s="1760">
        <v>266</v>
      </c>
      <c r="U135" s="1760">
        <v>33</v>
      </c>
      <c r="V135" s="1760">
        <v>294</v>
      </c>
      <c r="W135" s="1760">
        <v>16</v>
      </c>
      <c r="X135" s="1760">
        <v>0</v>
      </c>
      <c r="Y135" s="1760">
        <v>0</v>
      </c>
      <c r="Z135" s="1760">
        <v>3</v>
      </c>
      <c r="AA135" s="1756">
        <f t="shared" si="235"/>
      </c>
      <c r="AB135" s="1761" t="s">
        <v>1425</v>
      </c>
      <c r="AC135" s="1761" t="s">
        <v>1428</v>
      </c>
      <c r="AD135" s="1761">
        <v>13</v>
      </c>
    </row>
    <row r="136">
      <c r="A136" s="1751"/>
      <c r="B136" s="1752" t="s">
        <v>1432</v>
      </c>
      <c r="C136" s="1752" t="s">
        <v>1430</v>
      </c>
      <c r="D136" s="1753">
        <v>866.13</v>
      </c>
      <c r="E136" s="1754">
        <v>0</v>
      </c>
      <c r="F136" s="1753">
        <f t="shared" si="372"/>
      </c>
      <c r="G136" s="1755">
        <f t="shared" si="72"/>
      </c>
      <c r="H136" s="1755">
        <f t="shared" si="166"/>
      </c>
      <c r="I136" s="1755">
        <f t="shared" si="266"/>
      </c>
      <c r="J136" s="1756">
        <f t="shared" si="297"/>
      </c>
      <c r="K136" s="1757">
        <f t="shared" si="10"/>
      </c>
      <c r="L136" s="1757">
        <f t="shared" si="104"/>
      </c>
      <c r="M136" s="1757">
        <f t="shared" si="197"/>
      </c>
      <c r="N136" s="1757">
        <f t="shared" si="328"/>
      </c>
      <c r="O136" s="1758">
        <f t="shared" si="41"/>
      </c>
      <c r="P136" s="1759">
        <v>0.0108</v>
      </c>
      <c r="Q136" s="1758">
        <v>50</v>
      </c>
      <c r="R136" s="1756">
        <f t="shared" si="135"/>
      </c>
      <c r="S136" s="1760">
        <v>7141</v>
      </c>
      <c r="T136" s="1760">
        <v>253</v>
      </c>
      <c r="U136" s="1760">
        <v>19</v>
      </c>
      <c r="V136" s="1760">
        <v>304</v>
      </c>
      <c r="W136" s="1760">
        <v>27</v>
      </c>
      <c r="X136" s="1760">
        <v>0</v>
      </c>
      <c r="Y136" s="1760">
        <v>0</v>
      </c>
      <c r="Z136" s="1760">
        <v>4</v>
      </c>
      <c r="AA136" s="1756">
        <f t="shared" si="235"/>
      </c>
      <c r="AB136" s="1761" t="s">
        <v>1425</v>
      </c>
      <c r="AC136" s="1761" t="s">
        <v>1428</v>
      </c>
      <c r="AD136" s="1761">
        <v>15</v>
      </c>
    </row>
    <row r="137">
      <c r="A137" s="1751"/>
      <c r="B137" s="1762" t="s">
        <v>1431</v>
      </c>
      <c r="C137" s="1762"/>
      <c r="D137" s="1763">
        <f>SUM(D133:D136)</f>
      </c>
      <c r="E137" s="1764">
        <f>SUM(E133:E136)</f>
      </c>
      <c r="F137" s="1763">
        <f>SUM(F133:F136)</f>
      </c>
      <c r="G137" s="1765">
        <f t="shared" si="72"/>
      </c>
      <c r="H137" s="1765">
        <f t="shared" si="166"/>
      </c>
      <c r="I137" s="1765">
        <f t="shared" si="266"/>
      </c>
      <c r="J137" s="1765">
        <f t="shared" si="297"/>
      </c>
      <c r="K137" s="1766">
        <f t="shared" si="10"/>
      </c>
      <c r="L137" s="1766">
        <f t="shared" si="104"/>
      </c>
      <c r="M137" s="1766">
        <f t="shared" si="197"/>
      </c>
      <c r="N137" s="1766">
        <f t="shared" si="328"/>
      </c>
      <c r="O137" s="1767">
        <f t="shared" si="41"/>
      </c>
      <c r="P137" s="1766">
        <f>AVERAGE(P133:P136)</f>
      </c>
      <c r="Q137" s="1763">
        <f>AVERAGE(Q133:Q136)</f>
      </c>
      <c r="R137" s="1765">
        <f t="shared" si="135"/>
      </c>
      <c r="S137" s="1768">
        <f>SUM(S133:S136)</f>
      </c>
      <c r="T137" s="1768">
        <f>SUM(T133:T136)</f>
      </c>
      <c r="U137" s="1768">
        <f>SUM(U133:U136)</f>
      </c>
      <c r="V137" s="1768">
        <f>SUM(V133:V136)</f>
      </c>
      <c r="W137" s="1768">
        <f>SUM(W133:W136)</f>
      </c>
      <c r="X137" s="1768">
        <f>SUM(X133:X136)</f>
      </c>
      <c r="Y137" s="1768">
        <f>SUM(Y133:Y136)</f>
      </c>
      <c r="Z137" s="1768">
        <f>SUM(Z133:Z136)</f>
      </c>
      <c r="AA137" s="1769">
        <f t="shared" si="235"/>
      </c>
      <c r="AB137" s="1770"/>
      <c r="AC137" s="1770"/>
      <c r="AD137" s="1771">
        <f>SUM(AD133:AD136)</f>
      </c>
    </row>
    <row r="138">
      <c r="A138" s="1751"/>
      <c r="B138" s="1752" t="s">
        <v>1439</v>
      </c>
      <c r="C138" s="1772" t="s">
        <v>1433</v>
      </c>
      <c r="D138" s="1753">
        <v>866.94</v>
      </c>
      <c r="E138" s="1754">
        <v>0</v>
      </c>
      <c r="F138" s="1753">
        <f t="shared" ref="F138:F141" si="373">E138*2000*1.2</f>
      </c>
      <c r="G138" s="1755">
        <f t="shared" si="72"/>
      </c>
      <c r="H138" s="1755">
        <f t="shared" si="166"/>
      </c>
      <c r="I138" s="1755">
        <f t="shared" si="266"/>
      </c>
      <c r="J138" s="1756">
        <f t="shared" si="297"/>
      </c>
      <c r="K138" s="1757">
        <f t="shared" si="10"/>
      </c>
      <c r="L138" s="1757">
        <f t="shared" si="104"/>
      </c>
      <c r="M138" s="1757">
        <f t="shared" si="197"/>
      </c>
      <c r="N138" s="1757">
        <f t="shared" si="328"/>
      </c>
      <c r="O138" s="1758">
        <f t="shared" si="41"/>
      </c>
      <c r="P138" s="1773">
        <v>0.0128</v>
      </c>
      <c r="Q138" s="1758">
        <v>45</v>
      </c>
      <c r="R138" s="1756">
        <f t="shared" si="135"/>
      </c>
      <c r="S138" s="1760">
        <v>7878</v>
      </c>
      <c r="T138" s="1760">
        <v>331</v>
      </c>
      <c r="U138" s="1760">
        <v>23</v>
      </c>
      <c r="V138" s="1760">
        <v>373</v>
      </c>
      <c r="W138" s="1760">
        <v>24</v>
      </c>
      <c r="X138" s="1760">
        <v>1</v>
      </c>
      <c r="Y138" s="1760">
        <v>0</v>
      </c>
      <c r="Z138" s="1760">
        <v>1</v>
      </c>
      <c r="AA138" s="1756">
        <f t="shared" si="235"/>
      </c>
      <c r="AB138" s="1761" t="s">
        <v>1425</v>
      </c>
      <c r="AC138" s="1761" t="s">
        <v>1428</v>
      </c>
      <c r="AD138" s="1761">
        <v>13</v>
      </c>
    </row>
    <row r="139">
      <c r="A139" s="1751"/>
      <c r="B139" s="1752" t="s">
        <v>1439</v>
      </c>
      <c r="C139" s="1772" t="s">
        <v>1434</v>
      </c>
      <c r="D139" s="1753">
        <v>1221.88</v>
      </c>
      <c r="E139" s="1754">
        <v>1</v>
      </c>
      <c r="F139" s="1753">
        <f t="shared" si="373"/>
      </c>
      <c r="G139" s="1774">
        <f t="shared" si="72"/>
      </c>
      <c r="H139" s="1774">
        <f t="shared" si="166"/>
      </c>
      <c r="I139" s="1774">
        <f t="shared" si="266"/>
      </c>
      <c r="J139" s="1775">
        <f t="shared" si="297"/>
      </c>
      <c r="K139" s="1776">
        <f t="shared" si="10"/>
      </c>
      <c r="L139" s="1776">
        <f t="shared" si="104"/>
      </c>
      <c r="M139" s="1776">
        <f t="shared" si="197"/>
      </c>
      <c r="N139" s="1776">
        <f t="shared" si="328"/>
      </c>
      <c r="O139" s="1758">
        <f t="shared" si="41"/>
      </c>
      <c r="P139" s="1773">
        <v>0.0277</v>
      </c>
      <c r="Q139" s="1760">
        <v>32</v>
      </c>
      <c r="R139" s="1775">
        <f t="shared" si="135"/>
      </c>
      <c r="S139" s="1760">
        <v>11011</v>
      </c>
      <c r="T139" s="1760">
        <v>435</v>
      </c>
      <c r="U139" s="1760">
        <v>35</v>
      </c>
      <c r="V139" s="1760">
        <v>511</v>
      </c>
      <c r="W139" s="1760">
        <v>36</v>
      </c>
      <c r="X139" s="1760">
        <v>1</v>
      </c>
      <c r="Y139" s="1760">
        <v>0</v>
      </c>
      <c r="Z139" s="1760">
        <v>6</v>
      </c>
      <c r="AA139" s="1756">
        <f t="shared" si="235"/>
      </c>
      <c r="AB139" s="1761" t="s">
        <v>1425</v>
      </c>
      <c r="AC139" s="1761" t="s">
        <v>1428</v>
      </c>
      <c r="AD139" s="1777">
        <v>12</v>
      </c>
    </row>
    <row r="140">
      <c r="A140" s="1751"/>
      <c r="B140" s="1752" t="s">
        <v>1439</v>
      </c>
      <c r="C140" s="1772" t="s">
        <v>1435</v>
      </c>
      <c r="D140" s="1753">
        <v>1288.34</v>
      </c>
      <c r="E140" s="1754">
        <v>0</v>
      </c>
      <c r="F140" s="1753">
        <f t="shared" si="373"/>
      </c>
      <c r="G140" s="1774">
        <f t="shared" si="72"/>
      </c>
      <c r="H140" s="1774">
        <f t="shared" si="166"/>
      </c>
      <c r="I140" s="1774">
        <f t="shared" si="266"/>
      </c>
      <c r="J140" s="1775">
        <f t="shared" si="297"/>
      </c>
      <c r="K140" s="1776">
        <f t="shared" si="10"/>
      </c>
      <c r="L140" s="1776">
        <f t="shared" si="104"/>
      </c>
      <c r="M140" s="1776">
        <f t="shared" si="197"/>
      </c>
      <c r="N140" s="1776">
        <f t="shared" si="328"/>
      </c>
      <c r="O140" s="1758">
        <f t="shared" si="41"/>
      </c>
      <c r="P140" s="1773">
        <v>0.0407</v>
      </c>
      <c r="Q140" s="1760">
        <v>33</v>
      </c>
      <c r="R140" s="1775">
        <f t="shared" si="135"/>
      </c>
      <c r="S140" s="1760">
        <v>9197</v>
      </c>
      <c r="T140" s="1760">
        <v>422</v>
      </c>
      <c r="U140" s="1760">
        <v>43</v>
      </c>
      <c r="V140" s="1760">
        <v>456</v>
      </c>
      <c r="W140" s="1760">
        <v>40</v>
      </c>
      <c r="X140" s="1760">
        <v>3</v>
      </c>
      <c r="Y140" s="1760">
        <v>0</v>
      </c>
      <c r="Z140" s="1760">
        <v>3</v>
      </c>
      <c r="AA140" s="1756">
        <f t="shared" si="235"/>
      </c>
      <c r="AB140" s="1761" t="s">
        <v>1425</v>
      </c>
      <c r="AC140" s="1761" t="s">
        <v>1428</v>
      </c>
      <c r="AD140" s="1777">
        <v>17</v>
      </c>
    </row>
    <row r="141">
      <c r="A141" s="1751"/>
      <c r="B141" s="1752" t="s">
        <v>1439</v>
      </c>
      <c r="C141" s="1772" t="s">
        <v>1436</v>
      </c>
      <c r="D141" s="1753">
        <v>447.42</v>
      </c>
      <c r="E141" s="1754">
        <v>0</v>
      </c>
      <c r="F141" s="1753">
        <f t="shared" si="373"/>
      </c>
      <c r="G141" s="1774">
        <f t="shared" si="72"/>
      </c>
      <c r="H141" s="1774">
        <f t="shared" si="166"/>
      </c>
      <c r="I141" s="1774">
        <f t="shared" si="266"/>
      </c>
      <c r="J141" s="1775">
        <f t="shared" si="297"/>
      </c>
      <c r="K141" s="1776">
        <f t="shared" si="10"/>
      </c>
      <c r="L141" s="1776">
        <f t="shared" si="104"/>
      </c>
      <c r="M141" s="1776">
        <f t="shared" si="197"/>
      </c>
      <c r="N141" s="1776">
        <f t="shared" si="328"/>
      </c>
      <c r="O141" s="1758">
        <f t="shared" si="41"/>
      </c>
      <c r="P141" s="1773">
        <v>0.0455</v>
      </c>
      <c r="Q141" s="1760">
        <v>34</v>
      </c>
      <c r="R141" s="1775">
        <f t="shared" si="135"/>
      </c>
      <c r="S141" s="1760">
        <v>4380</v>
      </c>
      <c r="T141" s="1760">
        <v>230</v>
      </c>
      <c r="U141" s="1760">
        <v>23</v>
      </c>
      <c r="V141" s="1760">
        <v>269</v>
      </c>
      <c r="W141" s="1760">
        <v>10</v>
      </c>
      <c r="X141" s="1760">
        <v>1</v>
      </c>
      <c r="Y141" s="1760">
        <v>1</v>
      </c>
      <c r="Z141" s="1760">
        <v>3</v>
      </c>
      <c r="AA141" s="1756">
        <f t="shared" si="235"/>
      </c>
      <c r="AB141" s="1761" t="s">
        <v>1425</v>
      </c>
      <c r="AC141" s="1761" t="s">
        <v>1428</v>
      </c>
      <c r="AD141" s="1777">
        <v>5</v>
      </c>
    </row>
    <row r="142">
      <c r="A142" s="1751"/>
      <c r="B142" s="1762" t="s">
        <v>1431</v>
      </c>
      <c r="C142" s="1762"/>
      <c r="D142" s="1763">
        <f>SUM(D138:D141)</f>
      </c>
      <c r="E142" s="1763">
        <f>SUM(E138:E141)</f>
      </c>
      <c r="F142" s="1763">
        <f>SUM(F138:F141)</f>
      </c>
      <c r="G142" s="1765">
        <f t="shared" si="72"/>
      </c>
      <c r="H142" s="1765">
        <f t="shared" si="166"/>
      </c>
      <c r="I142" s="1765">
        <f t="shared" si="266"/>
      </c>
      <c r="J142" s="1765">
        <f t="shared" si="297"/>
      </c>
      <c r="K142" s="1766">
        <f t="shared" si="10"/>
      </c>
      <c r="L142" s="1766">
        <f t="shared" si="104"/>
      </c>
      <c r="M142" s="1766">
        <f t="shared" si="197"/>
      </c>
      <c r="N142" s="1766">
        <f t="shared" si="328"/>
      </c>
      <c r="O142" s="1767">
        <f t="shared" si="41"/>
      </c>
      <c r="P142" s="1766">
        <f>AVERAGE(P138:P141)</f>
      </c>
      <c r="Q142" s="1763">
        <f>AVERAGE(Q138:Q141)</f>
      </c>
      <c r="R142" s="1763">
        <f t="shared" si="135"/>
      </c>
      <c r="S142" s="1767">
        <f>SUM(S138:S141)</f>
      </c>
      <c r="T142" s="1767">
        <f>SUM(T138:T141)</f>
      </c>
      <c r="U142" s="1767">
        <f>SUM(U138:U141)</f>
      </c>
      <c r="V142" s="1767">
        <f>SUM(V138:V141)</f>
      </c>
      <c r="W142" s="1767">
        <f>SUM(W138:W141)</f>
      </c>
      <c r="X142" s="1767">
        <f>SUM(X138:X141)</f>
      </c>
      <c r="Y142" s="1767">
        <f>SUM(Y138:Y141)</f>
      </c>
      <c r="Z142" s="1767">
        <f>SUM(Z138:Z141)</f>
      </c>
      <c r="AA142" s="1769">
        <f t="shared" si="235"/>
      </c>
      <c r="AB142" s="1770"/>
      <c r="AC142" s="1770"/>
      <c r="AD142" s="1771">
        <f>SUM(AD138:AD141)</f>
      </c>
    </row>
    <row r="143">
      <c r="A143" s="1751"/>
      <c r="B143" s="1778" t="s">
        <v>1437</v>
      </c>
      <c r="C143" s="1778"/>
      <c r="D143" s="1779">
        <f>D142+D137</f>
      </c>
      <c r="E143" s="1779">
        <f>E142+E137</f>
      </c>
      <c r="F143" s="1779">
        <f>F142+F137</f>
      </c>
      <c r="G143" s="1780">
        <f t="shared" si="72"/>
      </c>
      <c r="H143" s="1780">
        <f t="shared" si="166"/>
      </c>
      <c r="I143" s="1780">
        <f t="shared" si="266"/>
      </c>
      <c r="J143" s="1780">
        <f t="shared" si="297"/>
      </c>
      <c r="K143" s="1781">
        <f t="shared" si="10"/>
      </c>
      <c r="L143" s="1781">
        <f t="shared" si="104"/>
      </c>
      <c r="M143" s="1781">
        <f t="shared" si="197"/>
      </c>
      <c r="N143" s="1781">
        <f t="shared" si="328"/>
      </c>
      <c r="O143" s="1782">
        <f t="shared" si="41"/>
      </c>
      <c r="P143" s="1783">
        <f>(P142+P137)/2</f>
      </c>
      <c r="Q143" s="1783">
        <f>(Q142+Q137)/2</f>
      </c>
      <c r="R143" s="1779">
        <f>(R142+R137)/2</f>
      </c>
      <c r="S143" s="1782">
        <f>S142+S137</f>
      </c>
      <c r="T143" s="1782">
        <f>T142+T137</f>
      </c>
      <c r="U143" s="1782">
        <f>U142+U137</f>
      </c>
      <c r="V143" s="1782">
        <f>V142+V137</f>
      </c>
      <c r="W143" s="1782">
        <f>W142+W137</f>
      </c>
      <c r="X143" s="1782">
        <f>X142+X137</f>
      </c>
      <c r="Y143" s="1782">
        <f>Y142+Y137</f>
      </c>
      <c r="Z143" s="1782">
        <f>Z142+Z137</f>
      </c>
      <c r="AA143" s="1784">
        <f t="shared" si="235"/>
      </c>
      <c r="AB143" s="1785"/>
      <c r="AC143" s="1785"/>
      <c r="AD143" s="1786">
        <f>AD142+AD137</f>
      </c>
    </row>
    <row r="144">
      <c r="A144" s="1740" t="s">
        <v>1389</v>
      </c>
      <c r="B144" s="1740" t="s">
        <v>1390</v>
      </c>
      <c r="C144" s="1740"/>
      <c r="D144" s="1741" t="s">
        <v>1391</v>
      </c>
      <c r="E144" s="1741"/>
      <c r="F144" s="1741"/>
      <c r="G144" s="1741"/>
      <c r="H144" s="1741"/>
      <c r="I144" s="1741"/>
      <c r="J144" s="1742" t="s">
        <v>1392</v>
      </c>
      <c r="K144" s="1742"/>
      <c r="L144" s="1742"/>
      <c r="M144" s="1742"/>
      <c r="N144" s="1742"/>
      <c r="O144" s="1742"/>
      <c r="P144" s="1742"/>
      <c r="Q144" s="1742"/>
      <c r="R144" s="1742"/>
      <c r="S144" s="1742"/>
      <c r="T144" s="1742"/>
      <c r="U144" s="1742"/>
      <c r="V144" s="1742"/>
      <c r="W144" s="1742"/>
      <c r="X144" s="1742"/>
      <c r="Y144" s="1742"/>
      <c r="Z144" s="1742"/>
      <c r="AA144" s="1742"/>
      <c r="AB144" s="1742"/>
      <c r="AC144" s="1742"/>
      <c r="AD144" s="1743"/>
    </row>
    <row r="145">
      <c r="A145" s="1740"/>
      <c r="B145" s="1740" t="s">
        <v>1393</v>
      </c>
      <c r="C145" s="1740" t="s">
        <v>1394</v>
      </c>
      <c r="D145" s="1741" t="s">
        <v>1395</v>
      </c>
      <c r="E145" s="1744" t="s">
        <v>1396</v>
      </c>
      <c r="F145" s="1745" t="s">
        <v>1397</v>
      </c>
      <c r="G145" s="1746" t="s">
        <v>1398</v>
      </c>
      <c r="H145" s="1746" t="s">
        <v>1399</v>
      </c>
      <c r="I145" s="1746" t="s">
        <v>1400</v>
      </c>
      <c r="J145" s="1742" t="s">
        <v>1401</v>
      </c>
      <c r="K145" s="1747" t="s">
        <v>1402</v>
      </c>
      <c r="L145" s="1747" t="s">
        <v>1403</v>
      </c>
      <c r="M145" s="1747" t="s">
        <v>1404</v>
      </c>
      <c r="N145" s="1747" t="s">
        <v>1405</v>
      </c>
      <c r="O145" s="1748" t="s">
        <v>1406</v>
      </c>
      <c r="P145" s="1747" t="s">
        <v>1407</v>
      </c>
      <c r="Q145" s="1748" t="s">
        <v>1408</v>
      </c>
      <c r="R145" s="1742" t="s">
        <v>1409</v>
      </c>
      <c r="S145" s="1748" t="s">
        <v>1410</v>
      </c>
      <c r="T145" s="1748" t="s">
        <v>1411</v>
      </c>
      <c r="U145" s="1748" t="s">
        <v>1412</v>
      </c>
      <c r="V145" s="1748" t="s">
        <v>1413</v>
      </c>
      <c r="W145" s="1748" t="s">
        <v>1414</v>
      </c>
      <c r="X145" s="1748" t="s">
        <v>1415</v>
      </c>
      <c r="Y145" s="1748" t="s">
        <v>1416</v>
      </c>
      <c r="Z145" s="1748" t="s">
        <v>1417</v>
      </c>
      <c r="AA145" s="1749" t="s">
        <v>1418</v>
      </c>
      <c r="AB145" s="1743" t="s">
        <v>1419</v>
      </c>
      <c r="AC145" s="1743" t="s">
        <v>1420</v>
      </c>
      <c r="AD145" s="1750" t="s">
        <v>1421</v>
      </c>
    </row>
    <row r="146">
      <c r="A146" s="1751" t="s">
        <v>1450</v>
      </c>
      <c r="B146" s="1752" t="s">
        <v>1432</v>
      </c>
      <c r="C146" s="1752" t="s">
        <v>1424</v>
      </c>
      <c r="D146" s="1753">
        <v>1093.28</v>
      </c>
      <c r="E146" s="1754">
        <v>0</v>
      </c>
      <c r="F146" s="1753">
        <f t="shared" ref="F146:F149" si="374">E146*2000*1.2</f>
      </c>
      <c r="G146" s="1755">
        <f t="shared" ref="G146:G156" si="73">F146/D146</f>
      </c>
      <c r="H146" s="1755">
        <f t="shared" ref="H146:H156" si="167">D146/E146</f>
      </c>
      <c r="I146" s="1755">
        <f t="shared" ref="I146:I156" si="267">F146/E146</f>
      </c>
      <c r="J146" s="1756">
        <f t="shared" ref="J146:J156" si="298">D146/T146</f>
      </c>
      <c r="K146" s="1757">
        <f t="shared" ref="K146:K156" si="11">O146/S146*1</f>
      </c>
      <c r="L146" s="1757">
        <f t="shared" ref="L146:L156" si="105">T146/S146</f>
      </c>
      <c r="M146" s="1757">
        <f t="shared" ref="M146:M156" si="198">V146/S146</f>
      </c>
      <c r="N146" s="1757">
        <f t="shared" ref="N146:N156" si="329">W146/V146</f>
      </c>
      <c r="O146" s="1758">
        <f t="shared" ref="O146:O156" si="42">U146/P146</f>
      </c>
      <c r="P146" s="1759">
        <v>0.0263</v>
      </c>
      <c r="Q146" s="1758">
        <v>42</v>
      </c>
      <c r="R146" s="1756">
        <f t="shared" ref="R146:R155" si="136">(D146/S146)*1000</f>
      </c>
      <c r="S146" s="1760">
        <v>10352</v>
      </c>
      <c r="T146" s="1760">
        <v>298</v>
      </c>
      <c r="U146" s="1760">
        <v>28</v>
      </c>
      <c r="V146" s="1760">
        <v>317</v>
      </c>
      <c r="W146" s="1760">
        <v>30</v>
      </c>
      <c r="X146" s="1760">
        <v>0</v>
      </c>
      <c r="Y146" s="1760">
        <v>0</v>
      </c>
      <c r="Z146" s="1760">
        <v>4</v>
      </c>
      <c r="AA146" s="1756">
        <f t="shared" ref="AA146:AA156" si="236">AD146*1000/D146</f>
      </c>
      <c r="AB146" s="1761" t="s">
        <v>1425</v>
      </c>
      <c r="AC146" s="1761" t="s">
        <v>1428</v>
      </c>
      <c r="AD146" s="1761">
        <v>15</v>
      </c>
    </row>
    <row r="147">
      <c r="A147" s="1751"/>
      <c r="B147" s="1752" t="s">
        <v>1432</v>
      </c>
      <c r="C147" s="1752" t="s">
        <v>1427</v>
      </c>
      <c r="D147" s="1753">
        <v>1055.17</v>
      </c>
      <c r="E147" s="1754">
        <v>2</v>
      </c>
      <c r="F147" s="1753">
        <f t="shared" si="374"/>
      </c>
      <c r="G147" s="1755">
        <f t="shared" si="73"/>
      </c>
      <c r="H147" s="1755">
        <f t="shared" si="167"/>
      </c>
      <c r="I147" s="1755">
        <f t="shared" si="267"/>
      </c>
      <c r="J147" s="1756">
        <f t="shared" si="298"/>
      </c>
      <c r="K147" s="1757">
        <f t="shared" si="11"/>
      </c>
      <c r="L147" s="1757">
        <f t="shared" si="105"/>
      </c>
      <c r="M147" s="1757">
        <f t="shared" si="198"/>
      </c>
      <c r="N147" s="1757">
        <f t="shared" si="329"/>
      </c>
      <c r="O147" s="1758">
        <f t="shared" si="42"/>
      </c>
      <c r="P147" s="1759">
        <v>0.0523</v>
      </c>
      <c r="Q147" s="1758">
        <v>46</v>
      </c>
      <c r="R147" s="1756">
        <f t="shared" si="136"/>
      </c>
      <c r="S147" s="1760">
        <v>7321</v>
      </c>
      <c r="T147" s="1760">
        <v>285</v>
      </c>
      <c r="U147" s="1760">
        <v>39</v>
      </c>
      <c r="V147" s="1760">
        <v>321</v>
      </c>
      <c r="W147" s="1760">
        <v>14</v>
      </c>
      <c r="X147" s="1760">
        <v>1</v>
      </c>
      <c r="Y147" s="1760">
        <v>2</v>
      </c>
      <c r="Z147" s="1760">
        <v>6</v>
      </c>
      <c r="AA147" s="1756">
        <f t="shared" si="236"/>
      </c>
      <c r="AB147" s="1761" t="s">
        <v>1425</v>
      </c>
      <c r="AC147" s="1761" t="s">
        <v>1428</v>
      </c>
      <c r="AD147" s="1761">
        <v>16</v>
      </c>
    </row>
    <row r="148">
      <c r="A148" s="1751"/>
      <c r="B148" s="1752" t="s">
        <v>1432</v>
      </c>
      <c r="C148" s="1752" t="s">
        <v>1429</v>
      </c>
      <c r="D148" s="1753">
        <v>751.48</v>
      </c>
      <c r="E148" s="1754">
        <v>1</v>
      </c>
      <c r="F148" s="1753">
        <f t="shared" si="374"/>
      </c>
      <c r="G148" s="1755">
        <f t="shared" si="73"/>
      </c>
      <c r="H148" s="1755">
        <f t="shared" si="167"/>
      </c>
      <c r="I148" s="1755">
        <f t="shared" si="267"/>
      </c>
      <c r="J148" s="1756">
        <f t="shared" si="298"/>
      </c>
      <c r="K148" s="1757">
        <f t="shared" si="11"/>
      </c>
      <c r="L148" s="1757">
        <f t="shared" si="105"/>
      </c>
      <c r="M148" s="1757">
        <f t="shared" si="198"/>
      </c>
      <c r="N148" s="1757">
        <f t="shared" si="329"/>
      </c>
      <c r="O148" s="1758">
        <f t="shared" si="42"/>
      </c>
      <c r="P148" s="1759">
        <v>0.0285</v>
      </c>
      <c r="Q148" s="1758">
        <v>44</v>
      </c>
      <c r="R148" s="1756">
        <f t="shared" si="136"/>
      </c>
      <c r="S148" s="1760">
        <v>6799</v>
      </c>
      <c r="T148" s="1760">
        <v>262</v>
      </c>
      <c r="U148" s="1760">
        <v>29</v>
      </c>
      <c r="V148" s="1760">
        <v>293</v>
      </c>
      <c r="W148" s="1760">
        <v>32</v>
      </c>
      <c r="X148" s="1760">
        <v>1</v>
      </c>
      <c r="Y148" s="1760">
        <v>0</v>
      </c>
      <c r="Z148" s="1760">
        <v>2</v>
      </c>
      <c r="AA148" s="1756">
        <f t="shared" si="236"/>
      </c>
      <c r="AB148" s="1761" t="s">
        <v>1425</v>
      </c>
      <c r="AC148" s="1761" t="s">
        <v>1428</v>
      </c>
      <c r="AD148" s="1761">
        <v>8</v>
      </c>
    </row>
    <row r="149">
      <c r="A149" s="1751"/>
      <c r="B149" s="1752" t="s">
        <v>1432</v>
      </c>
      <c r="C149" s="1752" t="s">
        <v>1430</v>
      </c>
      <c r="D149" s="1753">
        <v>1044.69</v>
      </c>
      <c r="E149" s="1754">
        <v>0</v>
      </c>
      <c r="F149" s="1753">
        <f t="shared" si="374"/>
      </c>
      <c r="G149" s="1755">
        <f t="shared" si="73"/>
      </c>
      <c r="H149" s="1755">
        <f t="shared" si="167"/>
      </c>
      <c r="I149" s="1755">
        <f t="shared" si="267"/>
      </c>
      <c r="J149" s="1756">
        <f t="shared" si="298"/>
      </c>
      <c r="K149" s="1757">
        <f t="shared" si="11"/>
      </c>
      <c r="L149" s="1757">
        <f t="shared" si="105"/>
      </c>
      <c r="M149" s="1757">
        <f t="shared" si="198"/>
      </c>
      <c r="N149" s="1757">
        <f t="shared" si="329"/>
      </c>
      <c r="O149" s="1758">
        <f t="shared" si="42"/>
      </c>
      <c r="P149" s="1759">
        <v>0.0314</v>
      </c>
      <c r="Q149" s="1758">
        <v>43</v>
      </c>
      <c r="R149" s="1756">
        <f t="shared" si="136"/>
      </c>
      <c r="S149" s="1760">
        <v>7908</v>
      </c>
      <c r="T149" s="1760">
        <v>313</v>
      </c>
      <c r="U149" s="1760">
        <v>40</v>
      </c>
      <c r="V149" s="1760">
        <v>339</v>
      </c>
      <c r="W149" s="1760">
        <v>39</v>
      </c>
      <c r="X149" s="1760">
        <v>1</v>
      </c>
      <c r="Y149" s="1760">
        <v>0</v>
      </c>
      <c r="Z149" s="1760">
        <v>4</v>
      </c>
      <c r="AA149" s="1756">
        <f t="shared" si="236"/>
      </c>
      <c r="AB149" s="1761" t="s">
        <v>1425</v>
      </c>
      <c r="AC149" s="1761" t="s">
        <v>1428</v>
      </c>
      <c r="AD149" s="1761">
        <v>19</v>
      </c>
    </row>
    <row r="150">
      <c r="A150" s="1751"/>
      <c r="B150" s="1762" t="s">
        <v>1431</v>
      </c>
      <c r="C150" s="1762"/>
      <c r="D150" s="1763">
        <f>SUM(D146:D149)</f>
      </c>
      <c r="E150" s="1764">
        <f>SUM(E146:E149)</f>
      </c>
      <c r="F150" s="1763">
        <f>SUM(F146:F149)</f>
      </c>
      <c r="G150" s="1765">
        <f t="shared" si="73"/>
      </c>
      <c r="H150" s="1765">
        <f t="shared" si="167"/>
      </c>
      <c r="I150" s="1765">
        <f t="shared" si="267"/>
      </c>
      <c r="J150" s="1765">
        <f t="shared" si="298"/>
      </c>
      <c r="K150" s="1766">
        <f t="shared" si="11"/>
      </c>
      <c r="L150" s="1766">
        <f t="shared" si="105"/>
      </c>
      <c r="M150" s="1766">
        <f t="shared" si="198"/>
      </c>
      <c r="N150" s="1766">
        <f t="shared" si="329"/>
      </c>
      <c r="O150" s="1767">
        <f t="shared" si="42"/>
      </c>
      <c r="P150" s="1766">
        <f>AVERAGE(P146:P149)</f>
      </c>
      <c r="Q150" s="1763">
        <f>AVERAGE(Q146:Q149)</f>
      </c>
      <c r="R150" s="1765">
        <f t="shared" si="136"/>
      </c>
      <c r="S150" s="1768">
        <f>SUM(S146:S149)</f>
      </c>
      <c r="T150" s="1768">
        <f>SUM(T146:T149)</f>
      </c>
      <c r="U150" s="1768">
        <f>SUM(U146:U149)</f>
      </c>
      <c r="V150" s="1768">
        <f>SUM(V146:V149)</f>
      </c>
      <c r="W150" s="1768">
        <f>SUM(W146:W149)</f>
      </c>
      <c r="X150" s="1768">
        <f>SUM(X146:X149)</f>
      </c>
      <c r="Y150" s="1768">
        <f>SUM(Y146:Y149)</f>
      </c>
      <c r="Z150" s="1768">
        <f>SUM(Z146:Z149)</f>
      </c>
      <c r="AA150" s="1769">
        <f t="shared" si="236"/>
      </c>
      <c r="AB150" s="1770"/>
      <c r="AC150" s="1770"/>
      <c r="AD150" s="1771">
        <f>SUM(AD146:AD149)</f>
      </c>
    </row>
    <row r="151">
      <c r="A151" s="1751"/>
      <c r="B151" s="1752" t="s">
        <v>1439</v>
      </c>
      <c r="C151" s="1772" t="s">
        <v>1433</v>
      </c>
      <c r="D151" s="1753">
        <v>1215.46</v>
      </c>
      <c r="E151" s="1754">
        <v>1</v>
      </c>
      <c r="F151" s="1753">
        <f t="shared" ref="F151:F154" si="375">E151*2000*1.2</f>
      </c>
      <c r="G151" s="1755">
        <f t="shared" si="73"/>
      </c>
      <c r="H151" s="1755">
        <f t="shared" si="167"/>
      </c>
      <c r="I151" s="1755">
        <f t="shared" si="267"/>
      </c>
      <c r="J151" s="1756">
        <f t="shared" si="298"/>
      </c>
      <c r="K151" s="1757">
        <f t="shared" si="11"/>
      </c>
      <c r="L151" s="1757">
        <f t="shared" si="105"/>
      </c>
      <c r="M151" s="1757">
        <f t="shared" si="198"/>
      </c>
      <c r="N151" s="1757">
        <f t="shared" si="329"/>
      </c>
      <c r="O151" s="1758">
        <f t="shared" si="42"/>
      </c>
      <c r="P151" s="1773">
        <v>0.0259</v>
      </c>
      <c r="Q151" s="1758">
        <v>42</v>
      </c>
      <c r="R151" s="1756">
        <f t="shared" si="136"/>
      </c>
      <c r="S151" s="1760">
        <v>8207</v>
      </c>
      <c r="T151" s="1760">
        <v>327</v>
      </c>
      <c r="U151" s="1760">
        <v>39</v>
      </c>
      <c r="V151" s="1760">
        <v>347</v>
      </c>
      <c r="W151" s="1760">
        <v>28</v>
      </c>
      <c r="X151" s="1760">
        <v>1</v>
      </c>
      <c r="Y151" s="1760">
        <v>1</v>
      </c>
      <c r="Z151" s="1760">
        <v>3</v>
      </c>
      <c r="AA151" s="1756">
        <f t="shared" si="236"/>
      </c>
      <c r="AB151" s="1761" t="s">
        <v>1425</v>
      </c>
      <c r="AC151" s="1761" t="s">
        <v>1428</v>
      </c>
      <c r="AD151" s="1761">
        <v>6</v>
      </c>
    </row>
    <row r="152">
      <c r="A152" s="1751"/>
      <c r="B152" s="1752" t="s">
        <v>1439</v>
      </c>
      <c r="C152" s="1772" t="s">
        <v>1434</v>
      </c>
      <c r="D152" s="1753">
        <v>1055.56</v>
      </c>
      <c r="E152" s="1754">
        <v>1</v>
      </c>
      <c r="F152" s="1753">
        <f t="shared" si="375"/>
      </c>
      <c r="G152" s="1774">
        <f t="shared" si="73"/>
      </c>
      <c r="H152" s="1774">
        <f t="shared" si="167"/>
      </c>
      <c r="I152" s="1774">
        <f t="shared" si="267"/>
      </c>
      <c r="J152" s="1775">
        <f t="shared" si="298"/>
      </c>
      <c r="K152" s="1776">
        <f t="shared" si="11"/>
      </c>
      <c r="L152" s="1776">
        <f t="shared" si="105"/>
      </c>
      <c r="M152" s="1776">
        <f t="shared" si="198"/>
      </c>
      <c r="N152" s="1776">
        <f t="shared" si="329"/>
      </c>
      <c r="O152" s="1758">
        <f t="shared" si="42"/>
      </c>
      <c r="P152" s="1773">
        <v>0.0216</v>
      </c>
      <c r="Q152" s="1760">
        <v>41</v>
      </c>
      <c r="R152" s="1775">
        <f t="shared" si="136"/>
      </c>
      <c r="S152" s="1760">
        <v>8576</v>
      </c>
      <c r="T152" s="1760">
        <v>352</v>
      </c>
      <c r="U152" s="1760">
        <v>39</v>
      </c>
      <c r="V152" s="1760">
        <v>377</v>
      </c>
      <c r="W152" s="1760">
        <v>89</v>
      </c>
      <c r="X152" s="1760">
        <v>1</v>
      </c>
      <c r="Y152" s="1760">
        <v>2</v>
      </c>
      <c r="Z152" s="1760">
        <v>5</v>
      </c>
      <c r="AA152" s="1756">
        <f t="shared" si="236"/>
      </c>
      <c r="AB152" s="1761" t="s">
        <v>1425</v>
      </c>
      <c r="AC152" s="1761" t="s">
        <v>1428</v>
      </c>
      <c r="AD152" s="1777">
        <v>16</v>
      </c>
    </row>
    <row r="153">
      <c r="A153" s="1751"/>
      <c r="B153" s="1752" t="s">
        <v>1439</v>
      </c>
      <c r="C153" s="1772" t="s">
        <v>1435</v>
      </c>
      <c r="D153" s="1753">
        <v>1057.85</v>
      </c>
      <c r="E153" s="1754">
        <v>2</v>
      </c>
      <c r="F153" s="1753">
        <f t="shared" si="375"/>
      </c>
      <c r="G153" s="1774">
        <f t="shared" si="73"/>
      </c>
      <c r="H153" s="1774">
        <f t="shared" si="167"/>
      </c>
      <c r="I153" s="1774">
        <f t="shared" si="267"/>
      </c>
      <c r="J153" s="1775">
        <f t="shared" si="298"/>
      </c>
      <c r="K153" s="1776">
        <f t="shared" si="11"/>
      </c>
      <c r="L153" s="1776">
        <f t="shared" si="105"/>
      </c>
      <c r="M153" s="1776">
        <f t="shared" si="198"/>
      </c>
      <c r="N153" s="1776">
        <f t="shared" si="329"/>
      </c>
      <c r="O153" s="1758">
        <f t="shared" si="42"/>
      </c>
      <c r="P153" s="1773">
        <v>0.0181</v>
      </c>
      <c r="Q153" s="1760">
        <v>41</v>
      </c>
      <c r="R153" s="1775">
        <f t="shared" si="136"/>
      </c>
      <c r="S153" s="1760">
        <v>8457</v>
      </c>
      <c r="T153" s="1760">
        <v>370</v>
      </c>
      <c r="U153" s="1760">
        <v>39</v>
      </c>
      <c r="V153" s="1760">
        <v>389</v>
      </c>
      <c r="W153" s="1760">
        <v>63</v>
      </c>
      <c r="X153" s="1760">
        <v>2</v>
      </c>
      <c r="Y153" s="1760">
        <v>0</v>
      </c>
      <c r="Z153" s="1760">
        <v>4</v>
      </c>
      <c r="AA153" s="1756">
        <f t="shared" si="236"/>
      </c>
      <c r="AB153" s="1761" t="s">
        <v>1425</v>
      </c>
      <c r="AC153" s="1761" t="s">
        <v>1428</v>
      </c>
      <c r="AD153" s="1777">
        <v>20</v>
      </c>
    </row>
    <row r="154">
      <c r="A154" s="1751"/>
      <c r="B154" s="1752" t="s">
        <v>1439</v>
      </c>
      <c r="C154" s="1772" t="s">
        <v>1436</v>
      </c>
      <c r="D154" s="1753">
        <v>543.9</v>
      </c>
      <c r="E154" s="1754">
        <v>0</v>
      </c>
      <c r="F154" s="1753">
        <f t="shared" si="375"/>
      </c>
      <c r="G154" s="1774">
        <f t="shared" si="73"/>
      </c>
      <c r="H154" s="1774">
        <f t="shared" si="167"/>
      </c>
      <c r="I154" s="1774">
        <f t="shared" si="267"/>
      </c>
      <c r="J154" s="1775">
        <f t="shared" si="298"/>
      </c>
      <c r="K154" s="1776">
        <f t="shared" si="11"/>
      </c>
      <c r="L154" s="1776">
        <f t="shared" si="105"/>
      </c>
      <c r="M154" s="1776">
        <f t="shared" si="198"/>
      </c>
      <c r="N154" s="1776">
        <f t="shared" si="329"/>
      </c>
      <c r="O154" s="1758">
        <f t="shared" si="42"/>
      </c>
      <c r="P154" s="1773">
        <v>0.0318</v>
      </c>
      <c r="Q154" s="1760">
        <v>42</v>
      </c>
      <c r="R154" s="1775">
        <f t="shared" si="136"/>
      </c>
      <c r="S154" s="1760">
        <v>4763</v>
      </c>
      <c r="T154" s="1760">
        <v>191</v>
      </c>
      <c r="U154" s="1760">
        <v>30</v>
      </c>
      <c r="V154" s="1760">
        <v>216</v>
      </c>
      <c r="W154" s="1760">
        <v>17</v>
      </c>
      <c r="X154" s="1760">
        <v>1</v>
      </c>
      <c r="Y154" s="1760">
        <v>2</v>
      </c>
      <c r="Z154" s="1760">
        <v>1</v>
      </c>
      <c r="AA154" s="1756">
        <f t="shared" si="236"/>
      </c>
      <c r="AB154" s="1761" t="s">
        <v>1425</v>
      </c>
      <c r="AC154" s="1761" t="s">
        <v>1428</v>
      </c>
      <c r="AD154" s="1777">
        <v>8</v>
      </c>
    </row>
    <row r="155">
      <c r="A155" s="1751"/>
      <c r="B155" s="1762" t="s">
        <v>1431</v>
      </c>
      <c r="C155" s="1762"/>
      <c r="D155" s="1763">
        <f>SUM(D151:D154)</f>
      </c>
      <c r="E155" s="1763">
        <f>SUM(E151:E154)</f>
      </c>
      <c r="F155" s="1763">
        <f>SUM(F151:F154)</f>
      </c>
      <c r="G155" s="1765">
        <f t="shared" si="73"/>
      </c>
      <c r="H155" s="1765">
        <f t="shared" si="167"/>
      </c>
      <c r="I155" s="1765">
        <f t="shared" si="267"/>
      </c>
      <c r="J155" s="1765">
        <f t="shared" si="298"/>
      </c>
      <c r="K155" s="1766">
        <f t="shared" si="11"/>
      </c>
      <c r="L155" s="1766">
        <f t="shared" si="105"/>
      </c>
      <c r="M155" s="1766">
        <f t="shared" si="198"/>
      </c>
      <c r="N155" s="1766">
        <f t="shared" si="329"/>
      </c>
      <c r="O155" s="1767">
        <f t="shared" si="42"/>
      </c>
      <c r="P155" s="1766">
        <f>AVERAGE(P151:P154)</f>
      </c>
      <c r="Q155" s="1763">
        <f>AVERAGE(Q151:Q154)</f>
      </c>
      <c r="R155" s="1763">
        <f t="shared" si="136"/>
      </c>
      <c r="S155" s="1767">
        <f>SUM(S151:S154)</f>
      </c>
      <c r="T155" s="1767">
        <f>SUM(T151:T154)</f>
      </c>
      <c r="U155" s="1767">
        <f>SUM(U151:U154)</f>
      </c>
      <c r="V155" s="1767">
        <f>SUM(V151:V154)</f>
      </c>
      <c r="W155" s="1767">
        <f>SUM(W151:W154)</f>
      </c>
      <c r="X155" s="1767">
        <f>SUM(X151:X154)</f>
      </c>
      <c r="Y155" s="1767">
        <f>SUM(Y151:Y154)</f>
      </c>
      <c r="Z155" s="1767">
        <f>SUM(Z151:Z154)</f>
      </c>
      <c r="AA155" s="1769">
        <f t="shared" si="236"/>
      </c>
      <c r="AB155" s="1770"/>
      <c r="AC155" s="1770"/>
      <c r="AD155" s="1771">
        <f>SUM(AD151:AD154)</f>
      </c>
    </row>
    <row r="156">
      <c r="A156" s="1751"/>
      <c r="B156" s="1778" t="s">
        <v>1437</v>
      </c>
      <c r="C156" s="1778"/>
      <c r="D156" s="1779">
        <f>D155+D150</f>
      </c>
      <c r="E156" s="1779">
        <f>E155+E150</f>
      </c>
      <c r="F156" s="1779">
        <f>F155+F150</f>
      </c>
      <c r="G156" s="1780">
        <f t="shared" si="73"/>
      </c>
      <c r="H156" s="1780">
        <f t="shared" si="167"/>
      </c>
      <c r="I156" s="1780">
        <f t="shared" si="267"/>
      </c>
      <c r="J156" s="1780">
        <f t="shared" si="298"/>
      </c>
      <c r="K156" s="1781">
        <f t="shared" si="11"/>
      </c>
      <c r="L156" s="1781">
        <f t="shared" si="105"/>
      </c>
      <c r="M156" s="1781">
        <f t="shared" si="198"/>
      </c>
      <c r="N156" s="1781">
        <f t="shared" si="329"/>
      </c>
      <c r="O156" s="1782">
        <f t="shared" si="42"/>
      </c>
      <c r="P156" s="1783">
        <f>(P155+P150)/2</f>
      </c>
      <c r="Q156" s="1783">
        <f>(Q155+Q150)/2</f>
      </c>
      <c r="R156" s="1779">
        <f>(R155+R150)/2</f>
      </c>
      <c r="S156" s="1782">
        <f>S155+S150</f>
      </c>
      <c r="T156" s="1782">
        <f>T155+T150</f>
      </c>
      <c r="U156" s="1782">
        <f>U155+U150</f>
      </c>
      <c r="V156" s="1782">
        <f>V155+V150</f>
      </c>
      <c r="W156" s="1782">
        <f>W155+W150</f>
      </c>
      <c r="X156" s="1782">
        <f>X155+X150</f>
      </c>
      <c r="Y156" s="1782">
        <f>Y155+Y150</f>
      </c>
      <c r="Z156" s="1782">
        <f>Z155+Z150</f>
      </c>
      <c r="AA156" s="1784">
        <f t="shared" si="236"/>
      </c>
      <c r="AB156" s="1785"/>
      <c r="AC156" s="1785"/>
      <c r="AD156" s="1786">
        <f>AD155+AD150</f>
      </c>
    </row>
    <row r="157">
      <c r="A157" s="1740" t="s">
        <v>1389</v>
      </c>
      <c r="B157" s="1740" t="s">
        <v>1390</v>
      </c>
      <c r="C157" s="1740"/>
      <c r="D157" s="1741" t="s">
        <v>1391</v>
      </c>
      <c r="E157" s="1741"/>
      <c r="F157" s="1741"/>
      <c r="G157" s="1741"/>
      <c r="H157" s="1741"/>
      <c r="I157" s="1741"/>
      <c r="J157" s="1742" t="s">
        <v>1392</v>
      </c>
      <c r="K157" s="1742"/>
      <c r="L157" s="1742"/>
      <c r="M157" s="1742"/>
      <c r="N157" s="1742"/>
      <c r="O157" s="1742"/>
      <c r="P157" s="1742"/>
      <c r="Q157" s="1742"/>
      <c r="R157" s="1742"/>
      <c r="S157" s="1742"/>
      <c r="T157" s="1742"/>
      <c r="U157" s="1742"/>
      <c r="V157" s="1742"/>
      <c r="W157" s="1742"/>
      <c r="X157" s="1742"/>
      <c r="Y157" s="1742"/>
      <c r="Z157" s="1742"/>
      <c r="AA157" s="1742"/>
      <c r="AB157" s="1742"/>
      <c r="AC157" s="1742"/>
      <c r="AD157" s="1743"/>
    </row>
    <row r="158">
      <c r="A158" s="1740"/>
      <c r="B158" s="1740" t="s">
        <v>1393</v>
      </c>
      <c r="C158" s="1740" t="s">
        <v>1394</v>
      </c>
      <c r="D158" s="1741" t="s">
        <v>1395</v>
      </c>
      <c r="E158" s="1744" t="s">
        <v>1396</v>
      </c>
      <c r="F158" s="1745" t="s">
        <v>1397</v>
      </c>
      <c r="G158" s="1746" t="s">
        <v>1398</v>
      </c>
      <c r="H158" s="1746" t="s">
        <v>1399</v>
      </c>
      <c r="I158" s="1746" t="s">
        <v>1400</v>
      </c>
      <c r="J158" s="1742" t="s">
        <v>1401</v>
      </c>
      <c r="K158" s="1747" t="s">
        <v>1402</v>
      </c>
      <c r="L158" s="1747" t="s">
        <v>1403</v>
      </c>
      <c r="M158" s="1747" t="s">
        <v>1404</v>
      </c>
      <c r="N158" s="1747" t="s">
        <v>1405</v>
      </c>
      <c r="O158" s="1748" t="s">
        <v>1406</v>
      </c>
      <c r="P158" s="1747" t="s">
        <v>1407</v>
      </c>
      <c r="Q158" s="1748" t="s">
        <v>1408</v>
      </c>
      <c r="R158" s="1742" t="s">
        <v>1409</v>
      </c>
      <c r="S158" s="1748" t="s">
        <v>1410</v>
      </c>
      <c r="T158" s="1748" t="s">
        <v>1411</v>
      </c>
      <c r="U158" s="1748" t="s">
        <v>1412</v>
      </c>
      <c r="V158" s="1748" t="s">
        <v>1413</v>
      </c>
      <c r="W158" s="1748" t="s">
        <v>1414</v>
      </c>
      <c r="X158" s="1748" t="s">
        <v>1415</v>
      </c>
      <c r="Y158" s="1748" t="s">
        <v>1416</v>
      </c>
      <c r="Z158" s="1748" t="s">
        <v>1417</v>
      </c>
      <c r="AA158" s="1749" t="s">
        <v>1418</v>
      </c>
      <c r="AB158" s="1743" t="s">
        <v>1419</v>
      </c>
      <c r="AC158" s="1743" t="s">
        <v>1420</v>
      </c>
      <c r="AD158" s="1750" t="s">
        <v>1421</v>
      </c>
    </row>
    <row r="159">
      <c r="A159" s="1751" t="s">
        <v>1451</v>
      </c>
      <c r="B159" s="1752" t="s">
        <v>1439</v>
      </c>
      <c r="C159" s="1752" t="s">
        <v>1424</v>
      </c>
      <c r="D159" s="1753">
        <v>908.62</v>
      </c>
      <c r="E159" s="1754">
        <v>1</v>
      </c>
      <c r="F159" s="1753">
        <f t="shared" ref="F159:F162" si="376">E159*2000*1.2</f>
      </c>
      <c r="G159" s="1755">
        <f t="shared" ref="G159:G169" si="74">F159/D159</f>
      </c>
      <c r="H159" s="1755">
        <f t="shared" ref="H159:H169" si="168">D159/E159</f>
      </c>
      <c r="I159" s="1755">
        <f t="shared" ref="I159:I169" si="268">F159/E159</f>
      </c>
      <c r="J159" s="1756">
        <f t="shared" ref="J159:J169" si="299">D159/T159</f>
      </c>
      <c r="K159" s="1757">
        <f t="shared" ref="K159:K169" si="12">O159/S159*1</f>
      </c>
      <c r="L159" s="1757">
        <f t="shared" ref="L159:L169" si="106">T159/S159</f>
      </c>
      <c r="M159" s="1757">
        <f t="shared" ref="M159:M169" si="199">V159/S159</f>
      </c>
      <c r="N159" s="1757">
        <f t="shared" ref="N159:N169" si="330">W159/V159</f>
      </c>
      <c r="O159" s="1758">
        <f t="shared" ref="O159:O169" si="43">U159/P159</f>
      </c>
      <c r="P159" s="1759">
        <v>0.017</v>
      </c>
      <c r="Q159" s="1758">
        <v>52</v>
      </c>
      <c r="R159" s="1756">
        <f t="shared" ref="R159:R168" si="137">(D159/S159)*1000</f>
      </c>
      <c r="S159" s="1760">
        <v>7776</v>
      </c>
      <c r="T159" s="1760">
        <v>150</v>
      </c>
      <c r="U159" s="1760">
        <v>21</v>
      </c>
      <c r="V159" s="1760">
        <v>161</v>
      </c>
      <c r="W159" s="1760">
        <v>10</v>
      </c>
      <c r="X159" s="1760">
        <v>1</v>
      </c>
      <c r="Y159" s="1760">
        <v>0</v>
      </c>
      <c r="Z159" s="1760">
        <v>6</v>
      </c>
      <c r="AA159" s="1756">
        <f t="shared" ref="AA159:AA169" si="237">AD159*1000/D159</f>
      </c>
      <c r="AB159" s="1761" t="s">
        <v>1425</v>
      </c>
      <c r="AC159" s="1761" t="s">
        <v>1428</v>
      </c>
      <c r="AD159" s="1761">
        <v>12</v>
      </c>
    </row>
    <row r="160">
      <c r="A160" s="1751"/>
      <c r="B160" s="1752" t="s">
        <v>1439</v>
      </c>
      <c r="C160" s="1752" t="s">
        <v>1427</v>
      </c>
      <c r="D160" s="1753">
        <v>1464.63</v>
      </c>
      <c r="E160" s="1754">
        <v>2</v>
      </c>
      <c r="F160" s="1753">
        <f t="shared" si="376"/>
      </c>
      <c r="G160" s="1755">
        <f t="shared" si="74"/>
      </c>
      <c r="H160" s="1755">
        <f t="shared" si="168"/>
      </c>
      <c r="I160" s="1755">
        <f t="shared" si="268"/>
      </c>
      <c r="J160" s="1756">
        <f t="shared" si="299"/>
      </c>
      <c r="K160" s="1757">
        <f t="shared" si="12"/>
      </c>
      <c r="L160" s="1757">
        <f t="shared" si="106"/>
      </c>
      <c r="M160" s="1757">
        <f t="shared" si="199"/>
      </c>
      <c r="N160" s="1757">
        <f t="shared" si="330"/>
      </c>
      <c r="O160" s="1758">
        <f t="shared" si="43"/>
      </c>
      <c r="P160" s="1759">
        <v>0.0238</v>
      </c>
      <c r="Q160" s="1758">
        <v>52</v>
      </c>
      <c r="R160" s="1756">
        <f t="shared" si="137"/>
      </c>
      <c r="S160" s="1760">
        <v>7714</v>
      </c>
      <c r="T160" s="1760">
        <v>218</v>
      </c>
      <c r="U160" s="1760">
        <v>30</v>
      </c>
      <c r="V160" s="1760">
        <v>239</v>
      </c>
      <c r="W160" s="1760">
        <v>46</v>
      </c>
      <c r="X160" s="1760">
        <v>0</v>
      </c>
      <c r="Y160" s="1760">
        <v>0</v>
      </c>
      <c r="Z160" s="1760">
        <v>4</v>
      </c>
      <c r="AA160" s="1756">
        <f t="shared" si="237"/>
      </c>
      <c r="AB160" s="1761" t="s">
        <v>1425</v>
      </c>
      <c r="AC160" s="1761" t="s">
        <v>1428</v>
      </c>
      <c r="AD160" s="1761">
        <v>21</v>
      </c>
    </row>
    <row r="161">
      <c r="A161" s="1751"/>
      <c r="B161" s="1752" t="s">
        <v>1439</v>
      </c>
      <c r="C161" s="1752" t="s">
        <v>1429</v>
      </c>
      <c r="D161" s="1753">
        <v>863.1</v>
      </c>
      <c r="E161" s="1754">
        <v>1</v>
      </c>
      <c r="F161" s="1753">
        <f t="shared" si="376"/>
      </c>
      <c r="G161" s="1755">
        <f t="shared" si="74"/>
      </c>
      <c r="H161" s="1755">
        <f t="shared" si="168"/>
      </c>
      <c r="I161" s="1755">
        <f t="shared" si="268"/>
      </c>
      <c r="J161" s="1756">
        <f t="shared" si="299"/>
      </c>
      <c r="K161" s="1757">
        <f t="shared" si="12"/>
      </c>
      <c r="L161" s="1757">
        <f t="shared" si="106"/>
      </c>
      <c r="M161" s="1757">
        <f t="shared" si="199"/>
      </c>
      <c r="N161" s="1757">
        <f t="shared" si="330"/>
      </c>
      <c r="O161" s="1758">
        <f t="shared" si="43"/>
      </c>
      <c r="P161" s="1759">
        <v>0.0278</v>
      </c>
      <c r="Q161" s="1758">
        <v>53</v>
      </c>
      <c r="R161" s="1756">
        <f t="shared" si="137"/>
      </c>
      <c r="S161" s="1760">
        <v>6158</v>
      </c>
      <c r="T161" s="1760">
        <v>182</v>
      </c>
      <c r="U161" s="1760">
        <v>27</v>
      </c>
      <c r="V161" s="1760">
        <v>216</v>
      </c>
      <c r="W161" s="1760">
        <v>22</v>
      </c>
      <c r="X161" s="1760">
        <v>1</v>
      </c>
      <c r="Y161" s="1760">
        <v>1</v>
      </c>
      <c r="Z161" s="1760">
        <v>5</v>
      </c>
      <c r="AA161" s="1756">
        <f t="shared" si="237"/>
      </c>
      <c r="AB161" s="1761" t="s">
        <v>1425</v>
      </c>
      <c r="AC161" s="1761" t="s">
        <v>1428</v>
      </c>
      <c r="AD161" s="1761">
        <v>9</v>
      </c>
    </row>
    <row r="162">
      <c r="A162" s="1751"/>
      <c r="B162" s="1752" t="s">
        <v>1439</v>
      </c>
      <c r="C162" s="1752" t="s">
        <v>1430</v>
      </c>
      <c r="D162" s="1753">
        <v>969.84</v>
      </c>
      <c r="E162" s="1754">
        <v>0</v>
      </c>
      <c r="F162" s="1753">
        <f t="shared" si="376"/>
      </c>
      <c r="G162" s="1755">
        <f t="shared" si="74"/>
      </c>
      <c r="H162" s="1755">
        <f t="shared" si="168"/>
      </c>
      <c r="I162" s="1755">
        <f t="shared" si="268"/>
      </c>
      <c r="J162" s="1756">
        <f t="shared" si="299"/>
      </c>
      <c r="K162" s="1757">
        <f t="shared" si="12"/>
      </c>
      <c r="L162" s="1757">
        <f t="shared" si="106"/>
      </c>
      <c r="M162" s="1757">
        <f t="shared" si="199"/>
      </c>
      <c r="N162" s="1757">
        <f t="shared" si="330"/>
      </c>
      <c r="O162" s="1758">
        <f t="shared" si="43"/>
      </c>
      <c r="P162" s="1759">
        <v>0.0266</v>
      </c>
      <c r="Q162" s="1758">
        <v>46</v>
      </c>
      <c r="R162" s="1756">
        <f t="shared" si="137"/>
      </c>
      <c r="S162" s="1760">
        <v>6418</v>
      </c>
      <c r="T162" s="1760">
        <v>292</v>
      </c>
      <c r="U162" s="1760">
        <v>33</v>
      </c>
      <c r="V162" s="1760">
        <v>298</v>
      </c>
      <c r="W162" s="1760">
        <v>33</v>
      </c>
      <c r="X162" s="1760">
        <v>3</v>
      </c>
      <c r="Y162" s="1760">
        <v>0</v>
      </c>
      <c r="Z162" s="1760">
        <v>3</v>
      </c>
      <c r="AA162" s="1756">
        <f t="shared" si="237"/>
      </c>
      <c r="AB162" s="1761" t="s">
        <v>1425</v>
      </c>
      <c r="AC162" s="1761" t="s">
        <v>1428</v>
      </c>
      <c r="AD162" s="1761">
        <v>13</v>
      </c>
    </row>
    <row r="163">
      <c r="A163" s="1751"/>
      <c r="B163" s="1762" t="s">
        <v>1431</v>
      </c>
      <c r="C163" s="1762"/>
      <c r="D163" s="1763">
        <f>SUM(D159:D162)</f>
      </c>
      <c r="E163" s="1764">
        <f>SUM(E159:E162)</f>
      </c>
      <c r="F163" s="1763">
        <f>SUM(F159:F162)</f>
      </c>
      <c r="G163" s="1765">
        <f t="shared" si="74"/>
      </c>
      <c r="H163" s="1765">
        <f t="shared" si="168"/>
      </c>
      <c r="I163" s="1765">
        <f t="shared" si="268"/>
      </c>
      <c r="J163" s="1765">
        <f t="shared" si="299"/>
      </c>
      <c r="K163" s="1766">
        <f t="shared" si="12"/>
      </c>
      <c r="L163" s="1766">
        <f t="shared" si="106"/>
      </c>
      <c r="M163" s="1766">
        <f t="shared" si="199"/>
      </c>
      <c r="N163" s="1766">
        <f t="shared" si="330"/>
      </c>
      <c r="O163" s="1767">
        <f t="shared" si="43"/>
      </c>
      <c r="P163" s="1766">
        <f>AVERAGE(P159:P162)</f>
      </c>
      <c r="Q163" s="1763">
        <f>AVERAGE(Q159:Q162)</f>
      </c>
      <c r="R163" s="1765">
        <f t="shared" si="137"/>
      </c>
      <c r="S163" s="1768">
        <f>SUM(S159:S162)</f>
      </c>
      <c r="T163" s="1768">
        <f>SUM(T159:T162)</f>
      </c>
      <c r="U163" s="1768">
        <f>SUM(U159:U162)</f>
      </c>
      <c r="V163" s="1768">
        <f>SUM(V159:V162)</f>
      </c>
      <c r="W163" s="1768">
        <f>SUM(W159:W162)</f>
      </c>
      <c r="X163" s="1768">
        <f>SUM(X159:X162)</f>
      </c>
      <c r="Y163" s="1768">
        <f>SUM(Y159:Y162)</f>
      </c>
      <c r="Z163" s="1768">
        <f>SUM(Z159:Z162)</f>
      </c>
      <c r="AA163" s="1769">
        <f t="shared" si="237"/>
      </c>
      <c r="AB163" s="1770"/>
      <c r="AC163" s="1770"/>
      <c r="AD163" s="1771">
        <f>SUM(AD159:AD162)</f>
      </c>
    </row>
    <row r="164">
      <c r="A164" s="1751"/>
      <c r="B164" s="1752" t="s">
        <v>1423</v>
      </c>
      <c r="C164" s="1772" t="s">
        <v>1433</v>
      </c>
      <c r="D164" s="1753">
        <v>904.51</v>
      </c>
      <c r="E164" s="1754">
        <v>0</v>
      </c>
      <c r="F164" s="1753">
        <f t="shared" ref="F164:F167" si="377">E164*2000*1.2</f>
      </c>
      <c r="G164" s="1755">
        <f t="shared" si="74"/>
      </c>
      <c r="H164" s="1755">
        <f t="shared" si="168"/>
      </c>
      <c r="I164" s="1755">
        <f t="shared" si="268"/>
      </c>
      <c r="J164" s="1756">
        <f t="shared" si="299"/>
      </c>
      <c r="K164" s="1757">
        <f t="shared" si="12"/>
      </c>
      <c r="L164" s="1757">
        <f t="shared" si="106"/>
      </c>
      <c r="M164" s="1757">
        <f t="shared" si="199"/>
      </c>
      <c r="N164" s="1757">
        <f t="shared" si="330"/>
      </c>
      <c r="O164" s="1758">
        <f t="shared" si="43"/>
      </c>
      <c r="P164" s="1773">
        <v>0.0163</v>
      </c>
      <c r="Q164" s="1758">
        <v>46</v>
      </c>
      <c r="R164" s="1756">
        <f t="shared" si="137"/>
      </c>
      <c r="S164" s="1760">
        <v>6250</v>
      </c>
      <c r="T164" s="1760">
        <v>223</v>
      </c>
      <c r="U164" s="1760">
        <v>16</v>
      </c>
      <c r="V164" s="1760">
        <v>251</v>
      </c>
      <c r="W164" s="1760">
        <v>30</v>
      </c>
      <c r="X164" s="1760">
        <v>0</v>
      </c>
      <c r="Y164" s="1760">
        <v>0</v>
      </c>
      <c r="Z164" s="1760">
        <v>4</v>
      </c>
      <c r="AA164" s="1756">
        <f t="shared" si="237"/>
      </c>
      <c r="AB164" s="1761" t="s">
        <v>1425</v>
      </c>
      <c r="AC164" s="1761" t="s">
        <v>1428</v>
      </c>
      <c r="AD164" s="1761">
        <v>14</v>
      </c>
    </row>
    <row r="165">
      <c r="A165" s="1751"/>
      <c r="B165" s="1752" t="s">
        <v>1423</v>
      </c>
      <c r="C165" s="1772" t="s">
        <v>1434</v>
      </c>
      <c r="D165" s="1753">
        <v>1002.34</v>
      </c>
      <c r="E165" s="1754">
        <v>0</v>
      </c>
      <c r="F165" s="1753">
        <f t="shared" si="377"/>
      </c>
      <c r="G165" s="1774">
        <f t="shared" si="74"/>
      </c>
      <c r="H165" s="1774">
        <f t="shared" si="168"/>
      </c>
      <c r="I165" s="1774">
        <f t="shared" si="268"/>
      </c>
      <c r="J165" s="1775">
        <f t="shared" si="299"/>
      </c>
      <c r="K165" s="1776">
        <f t="shared" si="12"/>
      </c>
      <c r="L165" s="1776">
        <f t="shared" si="106"/>
      </c>
      <c r="M165" s="1776">
        <f t="shared" si="199"/>
      </c>
      <c r="N165" s="1776">
        <f t="shared" si="330"/>
      </c>
      <c r="O165" s="1758">
        <f t="shared" si="43"/>
      </c>
      <c r="P165" s="1773">
        <v>0.0322</v>
      </c>
      <c r="Q165" s="1760">
        <v>45</v>
      </c>
      <c r="R165" s="1775">
        <f t="shared" si="137"/>
      </c>
      <c r="S165" s="1760">
        <v>6554</v>
      </c>
      <c r="T165" s="1760">
        <v>276</v>
      </c>
      <c r="U165" s="1760">
        <v>32</v>
      </c>
      <c r="V165" s="1760">
        <v>308</v>
      </c>
      <c r="W165" s="1760">
        <v>21</v>
      </c>
      <c r="X165" s="1760">
        <v>2</v>
      </c>
      <c r="Y165" s="1760">
        <v>1</v>
      </c>
      <c r="Z165" s="1760">
        <v>5</v>
      </c>
      <c r="AA165" s="1756">
        <f t="shared" si="237"/>
      </c>
      <c r="AB165" s="1761" t="s">
        <v>1425</v>
      </c>
      <c r="AC165" s="1761" t="s">
        <v>1428</v>
      </c>
      <c r="AD165" s="1777">
        <v>18</v>
      </c>
    </row>
    <row r="166">
      <c r="A166" s="1751"/>
      <c r="B166" s="1752" t="s">
        <v>1423</v>
      </c>
      <c r="C166" s="1772" t="s">
        <v>1435</v>
      </c>
      <c r="D166" s="1753">
        <v>779.73</v>
      </c>
      <c r="E166" s="1754">
        <v>0</v>
      </c>
      <c r="F166" s="1753">
        <f t="shared" si="377"/>
      </c>
      <c r="G166" s="1774">
        <f t="shared" si="74"/>
      </c>
      <c r="H166" s="1774">
        <f t="shared" si="168"/>
      </c>
      <c r="I166" s="1774">
        <f t="shared" si="268"/>
      </c>
      <c r="J166" s="1775">
        <f t="shared" si="299"/>
      </c>
      <c r="K166" s="1776">
        <f t="shared" si="12"/>
      </c>
      <c r="L166" s="1776">
        <f t="shared" si="106"/>
      </c>
      <c r="M166" s="1776">
        <f t="shared" si="199"/>
      </c>
      <c r="N166" s="1776">
        <f t="shared" si="330"/>
      </c>
      <c r="O166" s="1758">
        <f t="shared" si="43"/>
      </c>
      <c r="P166" s="1773">
        <v>0.0293</v>
      </c>
      <c r="Q166" s="1760">
        <v>45</v>
      </c>
      <c r="R166" s="1775">
        <f t="shared" si="137"/>
      </c>
      <c r="S166" s="1760">
        <v>6363</v>
      </c>
      <c r="T166" s="1760">
        <v>269</v>
      </c>
      <c r="U166" s="1760">
        <v>31</v>
      </c>
      <c r="V166" s="1760">
        <v>292</v>
      </c>
      <c r="W166" s="1760">
        <v>25</v>
      </c>
      <c r="X166" s="1760">
        <v>1</v>
      </c>
      <c r="Y166" s="1760">
        <v>0</v>
      </c>
      <c r="Z166" s="1760">
        <v>4</v>
      </c>
      <c r="AA166" s="1756">
        <f t="shared" si="237"/>
      </c>
      <c r="AB166" s="1761" t="s">
        <v>1425</v>
      </c>
      <c r="AC166" s="1761" t="s">
        <v>1428</v>
      </c>
      <c r="AD166" s="1777">
        <v>7</v>
      </c>
    </row>
    <row r="167">
      <c r="A167" s="1751"/>
      <c r="B167" s="1752" t="s">
        <v>1423</v>
      </c>
      <c r="C167" s="1772" t="s">
        <v>1436</v>
      </c>
      <c r="D167" s="1753">
        <v>343.82</v>
      </c>
      <c r="E167" s="1754">
        <v>0</v>
      </c>
      <c r="F167" s="1753">
        <f t="shared" si="377"/>
      </c>
      <c r="G167" s="1774">
        <f t="shared" si="74"/>
      </c>
      <c r="H167" s="1774">
        <f t="shared" si="168"/>
      </c>
      <c r="I167" s="1774">
        <f t="shared" si="268"/>
      </c>
      <c r="J167" s="1775">
        <f t="shared" si="299"/>
      </c>
      <c r="K167" s="1776">
        <f t="shared" si="12"/>
      </c>
      <c r="L167" s="1776">
        <f t="shared" si="106"/>
      </c>
      <c r="M167" s="1776">
        <f t="shared" si="199"/>
      </c>
      <c r="N167" s="1776">
        <f t="shared" si="330"/>
      </c>
      <c r="O167" s="1758">
        <f t="shared" si="43"/>
      </c>
      <c r="P167" s="1773">
        <v>0.0297</v>
      </c>
      <c r="Q167" s="1760">
        <v>45</v>
      </c>
      <c r="R167" s="1775">
        <f t="shared" si="137"/>
      </c>
      <c r="S167" s="1760">
        <v>2786</v>
      </c>
      <c r="T167" s="1760">
        <v>124</v>
      </c>
      <c r="U167" s="1760">
        <v>18</v>
      </c>
      <c r="V167" s="1760">
        <v>144</v>
      </c>
      <c r="W167" s="1760">
        <v>22</v>
      </c>
      <c r="X167" s="1760">
        <v>1</v>
      </c>
      <c r="Y167" s="1760">
        <v>1</v>
      </c>
      <c r="Z167" s="1760">
        <v>2</v>
      </c>
      <c r="AA167" s="1756">
        <f t="shared" si="237"/>
      </c>
      <c r="AB167" s="1761" t="s">
        <v>1425</v>
      </c>
      <c r="AC167" s="1761" t="s">
        <v>1428</v>
      </c>
      <c r="AD167" s="1777">
        <v>4</v>
      </c>
    </row>
    <row r="168">
      <c r="A168" s="1751"/>
      <c r="B168" s="1762" t="s">
        <v>1431</v>
      </c>
      <c r="C168" s="1762"/>
      <c r="D168" s="1763">
        <f>SUM(D164:D167)</f>
      </c>
      <c r="E168" s="1763">
        <f>SUM(E164:E167)</f>
      </c>
      <c r="F168" s="1763">
        <f>SUM(F164:F167)</f>
      </c>
      <c r="G168" s="1765">
        <f t="shared" si="74"/>
      </c>
      <c r="H168" s="1765">
        <f t="shared" si="168"/>
      </c>
      <c r="I168" s="1765">
        <f t="shared" si="268"/>
      </c>
      <c r="J168" s="1765">
        <f t="shared" si="299"/>
      </c>
      <c r="K168" s="1766">
        <f t="shared" si="12"/>
      </c>
      <c r="L168" s="1766">
        <f t="shared" si="106"/>
      </c>
      <c r="M168" s="1766">
        <f t="shared" si="199"/>
      </c>
      <c r="N168" s="1766">
        <f t="shared" si="330"/>
      </c>
      <c r="O168" s="1767">
        <f t="shared" si="43"/>
      </c>
      <c r="P168" s="1766">
        <f>AVERAGE(P164:P167)</f>
      </c>
      <c r="Q168" s="1763">
        <f>AVERAGE(Q164:Q167)</f>
      </c>
      <c r="R168" s="1763">
        <f t="shared" si="137"/>
      </c>
      <c r="S168" s="1767">
        <f>SUM(S164:S167)</f>
      </c>
      <c r="T168" s="1767">
        <f>SUM(T164:T167)</f>
      </c>
      <c r="U168" s="1767">
        <f>SUM(U164:U167)</f>
      </c>
      <c r="V168" s="1767">
        <f>SUM(V164:V167)</f>
      </c>
      <c r="W168" s="1767">
        <f>SUM(W164:W167)</f>
      </c>
      <c r="X168" s="1767">
        <f>SUM(X164:X167)</f>
      </c>
      <c r="Y168" s="1767">
        <f>SUM(Y164:Y167)</f>
      </c>
      <c r="Z168" s="1767">
        <f>SUM(Z164:Z167)</f>
      </c>
      <c r="AA168" s="1769">
        <f t="shared" si="237"/>
      </c>
      <c r="AB168" s="1770"/>
      <c r="AC168" s="1770"/>
      <c r="AD168" s="1771">
        <f>SUM(AD164:AD167)</f>
      </c>
    </row>
    <row r="169">
      <c r="A169" s="1751"/>
      <c r="B169" s="1778" t="s">
        <v>1437</v>
      </c>
      <c r="C169" s="1778"/>
      <c r="D169" s="1779">
        <f>D168+D163</f>
      </c>
      <c r="E169" s="1779">
        <f>E168+E163</f>
      </c>
      <c r="F169" s="1779">
        <f>F168+F163</f>
      </c>
      <c r="G169" s="1780">
        <f t="shared" si="74"/>
      </c>
      <c r="H169" s="1780">
        <f t="shared" si="168"/>
      </c>
      <c r="I169" s="1780">
        <f t="shared" si="268"/>
      </c>
      <c r="J169" s="1780">
        <f t="shared" si="299"/>
      </c>
      <c r="K169" s="1781">
        <f t="shared" si="12"/>
      </c>
      <c r="L169" s="1781">
        <f t="shared" si="106"/>
      </c>
      <c r="M169" s="1781">
        <f t="shared" si="199"/>
      </c>
      <c r="N169" s="1781">
        <f t="shared" si="330"/>
      </c>
      <c r="O169" s="1782">
        <f t="shared" si="43"/>
      </c>
      <c r="P169" s="1783">
        <f>(P168+P163)/2</f>
      </c>
      <c r="Q169" s="1783">
        <f>(Q168+Q163)/2</f>
      </c>
      <c r="R169" s="1779">
        <f>(R168+R163)/2</f>
      </c>
      <c r="S169" s="1782">
        <f>S168+S163</f>
      </c>
      <c r="T169" s="1782">
        <f>T168+T163</f>
      </c>
      <c r="U169" s="1782">
        <f>U168+U163</f>
      </c>
      <c r="V169" s="1782">
        <f>V168+V163</f>
      </c>
      <c r="W169" s="1782">
        <f>W168+W163</f>
      </c>
      <c r="X169" s="1782">
        <f>X168+X163</f>
      </c>
      <c r="Y169" s="1782">
        <f>Y168+Y163</f>
      </c>
      <c r="Z169" s="1782">
        <f>Z168+Z163</f>
      </c>
      <c r="AA169" s="1784">
        <f t="shared" si="237"/>
      </c>
      <c r="AB169" s="1785"/>
      <c r="AC169" s="1785"/>
      <c r="AD169" s="1786">
        <f>AD168+AD163</f>
      </c>
    </row>
    <row r="170">
      <c r="A170" s="1740" t="s">
        <v>1389</v>
      </c>
      <c r="B170" s="1740" t="s">
        <v>1390</v>
      </c>
      <c r="C170" s="1740"/>
      <c r="D170" s="1741" t="s">
        <v>1391</v>
      </c>
      <c r="E170" s="1741"/>
      <c r="F170" s="1741"/>
      <c r="G170" s="1741"/>
      <c r="H170" s="1741"/>
      <c r="I170" s="1741"/>
      <c r="J170" s="1742" t="s">
        <v>1392</v>
      </c>
      <c r="K170" s="1742"/>
      <c r="L170" s="1742"/>
      <c r="M170" s="1742"/>
      <c r="N170" s="1742"/>
      <c r="O170" s="1742"/>
      <c r="P170" s="1742"/>
      <c r="Q170" s="1742"/>
      <c r="R170" s="1742"/>
      <c r="S170" s="1742"/>
      <c r="T170" s="1742"/>
      <c r="U170" s="1742"/>
      <c r="V170" s="1742"/>
      <c r="W170" s="1742"/>
      <c r="X170" s="1742"/>
      <c r="Y170" s="1742"/>
      <c r="Z170" s="1742"/>
      <c r="AA170" s="1742"/>
      <c r="AB170" s="1742"/>
      <c r="AC170" s="1742"/>
      <c r="AD170" s="1743"/>
    </row>
    <row r="171">
      <c r="A171" s="1740"/>
      <c r="B171" s="1740" t="s">
        <v>1393</v>
      </c>
      <c r="C171" s="1740" t="s">
        <v>1394</v>
      </c>
      <c r="D171" s="1741" t="s">
        <v>1395</v>
      </c>
      <c r="E171" s="1744" t="s">
        <v>1396</v>
      </c>
      <c r="F171" s="1745" t="s">
        <v>1397</v>
      </c>
      <c r="G171" s="1746" t="s">
        <v>1398</v>
      </c>
      <c r="H171" s="1746" t="s">
        <v>1399</v>
      </c>
      <c r="I171" s="1746" t="s">
        <v>1400</v>
      </c>
      <c r="J171" s="1742" t="s">
        <v>1401</v>
      </c>
      <c r="K171" s="1747" t="s">
        <v>1402</v>
      </c>
      <c r="L171" s="1747" t="s">
        <v>1403</v>
      </c>
      <c r="M171" s="1747" t="s">
        <v>1404</v>
      </c>
      <c r="N171" s="1747" t="s">
        <v>1405</v>
      </c>
      <c r="O171" s="1748" t="s">
        <v>1406</v>
      </c>
      <c r="P171" s="1747" t="s">
        <v>1407</v>
      </c>
      <c r="Q171" s="1748" t="s">
        <v>1408</v>
      </c>
      <c r="R171" s="1742" t="s">
        <v>1409</v>
      </c>
      <c r="S171" s="1748" t="s">
        <v>1410</v>
      </c>
      <c r="T171" s="1748" t="s">
        <v>1411</v>
      </c>
      <c r="U171" s="1748" t="s">
        <v>1412</v>
      </c>
      <c r="V171" s="1748" t="s">
        <v>1413</v>
      </c>
      <c r="W171" s="1748" t="s">
        <v>1414</v>
      </c>
      <c r="X171" s="1748" t="s">
        <v>1415</v>
      </c>
      <c r="Y171" s="1748" t="s">
        <v>1416</v>
      </c>
      <c r="Z171" s="1748" t="s">
        <v>1417</v>
      </c>
      <c r="AA171" s="1749" t="s">
        <v>1418</v>
      </c>
      <c r="AB171" s="1743" t="s">
        <v>1419</v>
      </c>
      <c r="AC171" s="1743" t="s">
        <v>1420</v>
      </c>
      <c r="AD171" s="1750" t="s">
        <v>1421</v>
      </c>
    </row>
    <row r="172">
      <c r="A172" s="1751" t="s">
        <v>1452</v>
      </c>
      <c r="B172" s="1752" t="s">
        <v>1423</v>
      </c>
      <c r="C172" s="1752" t="s">
        <v>1424</v>
      </c>
      <c r="D172" s="1753">
        <v>1986.54</v>
      </c>
      <c r="E172" s="1754">
        <v>1</v>
      </c>
      <c r="F172" s="1753">
        <f t="shared" ref="F172:F175" si="378">E172*2000*1.2</f>
      </c>
      <c r="G172" s="1755">
        <f t="shared" ref="G172:G182" si="75">F172/D172</f>
      </c>
      <c r="H172" s="1755">
        <f t="shared" ref="H172:H182" si="169">D172/E172</f>
      </c>
      <c r="I172" s="1755">
        <f t="shared" ref="I172:I182" si="269">F172/E172</f>
      </c>
      <c r="J172" s="1756">
        <f t="shared" ref="J172:J182" si="300">D172/T172</f>
      </c>
      <c r="K172" s="1757">
        <f t="shared" ref="K172:K182" si="13">O172/S172*1</f>
      </c>
      <c r="L172" s="1757">
        <f t="shared" ref="L172:L182" si="107">T172/S172</f>
      </c>
      <c r="M172" s="1757">
        <f t="shared" ref="M172:M182" si="200">V172/S172</f>
      </c>
      <c r="N172" s="1757">
        <f t="shared" ref="N172:N182" si="331">W172/V172</f>
      </c>
      <c r="O172" s="1758">
        <f t="shared" ref="O172:O182" si="44">U172/P172</f>
      </c>
      <c r="P172" s="1759">
        <v>0.0396</v>
      </c>
      <c r="Q172" s="1758">
        <v>36</v>
      </c>
      <c r="R172" s="1756">
        <f t="shared" ref="R172:R181" si="138">(D172/S172)*1000</f>
      </c>
      <c r="S172" s="1760">
        <v>16670</v>
      </c>
      <c r="T172" s="1760">
        <v>386</v>
      </c>
      <c r="U172" s="1760">
        <v>65</v>
      </c>
      <c r="V172" s="1760">
        <v>418</v>
      </c>
      <c r="W172" s="1760">
        <v>50</v>
      </c>
      <c r="X172" s="1760">
        <v>5</v>
      </c>
      <c r="Y172" s="1760">
        <v>1</v>
      </c>
      <c r="Z172" s="1760">
        <v>6</v>
      </c>
      <c r="AA172" s="1756">
        <f t="shared" ref="AA172:AA182" si="238">AD172*1000/D172</f>
      </c>
      <c r="AB172" s="1761" t="s">
        <v>1425</v>
      </c>
      <c r="AC172" s="1761" t="s">
        <v>1428</v>
      </c>
      <c r="AD172" s="1761">
        <v>29</v>
      </c>
    </row>
    <row r="173">
      <c r="A173" s="1751"/>
      <c r="B173" s="1752" t="s">
        <v>1423</v>
      </c>
      <c r="C173" s="1752" t="s">
        <v>1427</v>
      </c>
      <c r="D173" s="1753">
        <v>1855.11</v>
      </c>
      <c r="E173" s="1754">
        <v>0</v>
      </c>
      <c r="F173" s="1753">
        <f t="shared" si="378"/>
      </c>
      <c r="G173" s="1755">
        <f t="shared" si="75"/>
      </c>
      <c r="H173" s="1755">
        <f t="shared" si="169"/>
      </c>
      <c r="I173" s="1755">
        <f t="shared" si="269"/>
      </c>
      <c r="J173" s="1756">
        <f t="shared" si="300"/>
      </c>
      <c r="K173" s="1757">
        <f t="shared" si="13"/>
      </c>
      <c r="L173" s="1757">
        <f t="shared" si="107"/>
      </c>
      <c r="M173" s="1757">
        <f t="shared" si="200"/>
      </c>
      <c r="N173" s="1757">
        <f t="shared" si="331"/>
      </c>
      <c r="O173" s="1758">
        <f t="shared" si="44"/>
      </c>
      <c r="P173" s="1759">
        <v>0.0298</v>
      </c>
      <c r="Q173" s="1758">
        <v>35</v>
      </c>
      <c r="R173" s="1756">
        <f t="shared" si="138"/>
      </c>
      <c r="S173" s="1760">
        <v>18304</v>
      </c>
      <c r="T173" s="1760">
        <v>508</v>
      </c>
      <c r="U173" s="1760">
        <v>52</v>
      </c>
      <c r="V173" s="1760">
        <v>577</v>
      </c>
      <c r="W173" s="1760">
        <v>32</v>
      </c>
      <c r="X173" s="1760">
        <v>0</v>
      </c>
      <c r="Y173" s="1760">
        <v>2</v>
      </c>
      <c r="Z173" s="1760">
        <v>14</v>
      </c>
      <c r="AA173" s="1756">
        <f t="shared" si="238"/>
      </c>
      <c r="AB173" s="1761" t="s">
        <v>1425</v>
      </c>
      <c r="AC173" s="1761" t="s">
        <v>1428</v>
      </c>
      <c r="AD173" s="1761">
        <v>20</v>
      </c>
    </row>
    <row r="174">
      <c r="A174" s="1751"/>
      <c r="B174" s="1752" t="s">
        <v>1423</v>
      </c>
      <c r="C174" s="1752" t="s">
        <v>1429</v>
      </c>
      <c r="D174" s="1753">
        <v>1314.33</v>
      </c>
      <c r="E174" s="1754">
        <v>0</v>
      </c>
      <c r="F174" s="1753">
        <f t="shared" si="378"/>
      </c>
      <c r="G174" s="1755">
        <f t="shared" si="75"/>
      </c>
      <c r="H174" s="1755">
        <f t="shared" si="169"/>
      </c>
      <c r="I174" s="1755">
        <f t="shared" si="269"/>
      </c>
      <c r="J174" s="1756">
        <f t="shared" si="300"/>
      </c>
      <c r="K174" s="1757">
        <f t="shared" si="13"/>
      </c>
      <c r="L174" s="1757">
        <f t="shared" si="107"/>
      </c>
      <c r="M174" s="1757">
        <f t="shared" si="200"/>
      </c>
      <c r="N174" s="1757">
        <f t="shared" si="331"/>
      </c>
      <c r="O174" s="1758">
        <f t="shared" si="44"/>
      </c>
      <c r="P174" s="1759">
        <v>0.0279</v>
      </c>
      <c r="Q174" s="1758">
        <v>35</v>
      </c>
      <c r="R174" s="1756">
        <f t="shared" si="138"/>
      </c>
      <c r="S174" s="1760">
        <v>13215</v>
      </c>
      <c r="T174" s="1760">
        <v>401</v>
      </c>
      <c r="U174" s="1760">
        <v>49</v>
      </c>
      <c r="V174" s="1760">
        <v>455</v>
      </c>
      <c r="W174" s="1760">
        <v>29</v>
      </c>
      <c r="X174" s="1760">
        <v>2</v>
      </c>
      <c r="Y174" s="1760">
        <v>0</v>
      </c>
      <c r="Z174" s="1760">
        <v>7</v>
      </c>
      <c r="AA174" s="1756">
        <f t="shared" si="238"/>
      </c>
      <c r="AB174" s="1761" t="s">
        <v>1425</v>
      </c>
      <c r="AC174" s="1761" t="s">
        <v>1428</v>
      </c>
      <c r="AD174" s="1761">
        <v>14</v>
      </c>
    </row>
    <row r="175">
      <c r="A175" s="1751"/>
      <c r="B175" s="1752" t="s">
        <v>1423</v>
      </c>
      <c r="C175" s="1752" t="s">
        <v>1430</v>
      </c>
      <c r="D175" s="1753">
        <v>1611.07</v>
      </c>
      <c r="E175" s="1754">
        <v>3</v>
      </c>
      <c r="F175" s="1753">
        <f t="shared" si="378"/>
      </c>
      <c r="G175" s="1755">
        <f t="shared" si="75"/>
      </c>
      <c r="H175" s="1755">
        <f t="shared" si="169"/>
      </c>
      <c r="I175" s="1755">
        <f t="shared" si="269"/>
      </c>
      <c r="J175" s="1756">
        <f t="shared" si="300"/>
      </c>
      <c r="K175" s="1757">
        <f t="shared" si="13"/>
      </c>
      <c r="L175" s="1757">
        <f t="shared" si="107"/>
      </c>
      <c r="M175" s="1757">
        <f t="shared" si="200"/>
      </c>
      <c r="N175" s="1757">
        <f t="shared" si="331"/>
      </c>
      <c r="O175" s="1758">
        <f t="shared" si="44"/>
      </c>
      <c r="P175" s="1759">
        <v>0.0337</v>
      </c>
      <c r="Q175" s="1758">
        <v>36</v>
      </c>
      <c r="R175" s="1756">
        <f t="shared" si="138"/>
      </c>
      <c r="S175" s="1760">
        <v>13148</v>
      </c>
      <c r="T175" s="1760">
        <v>424</v>
      </c>
      <c r="U175" s="1760">
        <v>60</v>
      </c>
      <c r="V175" s="1760">
        <v>461</v>
      </c>
      <c r="W175" s="1760">
        <v>35</v>
      </c>
      <c r="X175" s="1760">
        <v>3</v>
      </c>
      <c r="Y175" s="1760">
        <v>0</v>
      </c>
      <c r="Z175" s="1760">
        <v>8</v>
      </c>
      <c r="AA175" s="1756">
        <f t="shared" si="238"/>
      </c>
      <c r="AB175" s="1761" t="s">
        <v>1425</v>
      </c>
      <c r="AC175" s="1761" t="s">
        <v>1428</v>
      </c>
      <c r="AD175" s="1761">
        <v>20</v>
      </c>
    </row>
    <row r="176">
      <c r="A176" s="1751"/>
      <c r="B176" s="1762" t="s">
        <v>1431</v>
      </c>
      <c r="C176" s="1762"/>
      <c r="D176" s="1763">
        <f>SUM(D172:D175)</f>
      </c>
      <c r="E176" s="1764">
        <f>SUM(E172:E175)</f>
      </c>
      <c r="F176" s="1763">
        <f>SUM(F172:F175)</f>
      </c>
      <c r="G176" s="1765">
        <f t="shared" si="75"/>
      </c>
      <c r="H176" s="1765">
        <f t="shared" si="169"/>
      </c>
      <c r="I176" s="1765">
        <f t="shared" si="269"/>
      </c>
      <c r="J176" s="1765">
        <f t="shared" si="300"/>
      </c>
      <c r="K176" s="1766">
        <f t="shared" si="13"/>
      </c>
      <c r="L176" s="1766">
        <f t="shared" si="107"/>
      </c>
      <c r="M176" s="1766">
        <f t="shared" si="200"/>
      </c>
      <c r="N176" s="1766">
        <f t="shared" si="331"/>
      </c>
      <c r="O176" s="1767">
        <f t="shared" si="44"/>
      </c>
      <c r="P176" s="1766">
        <f>AVERAGE(P172:P175)</f>
      </c>
      <c r="Q176" s="1763">
        <f>AVERAGE(Q172:Q175)</f>
      </c>
      <c r="R176" s="1765">
        <f t="shared" si="138"/>
      </c>
      <c r="S176" s="1768">
        <f>SUM(S172:S175)</f>
      </c>
      <c r="T176" s="1768">
        <f>SUM(T172:T175)</f>
      </c>
      <c r="U176" s="1768">
        <f>SUM(U172:U175)</f>
      </c>
      <c r="V176" s="1768">
        <f>SUM(V172:V175)</f>
      </c>
      <c r="W176" s="1768">
        <f>SUM(W172:W175)</f>
      </c>
      <c r="X176" s="1768">
        <f>SUM(X172:X175)</f>
      </c>
      <c r="Y176" s="1768">
        <f>SUM(Y172:Y175)</f>
      </c>
      <c r="Z176" s="1768">
        <f>SUM(Z172:Z175)</f>
      </c>
      <c r="AA176" s="1769">
        <f t="shared" si="238"/>
      </c>
      <c r="AB176" s="1770"/>
      <c r="AC176" s="1770"/>
      <c r="AD176" s="1771">
        <f>SUM(AD172:AD175)</f>
      </c>
    </row>
    <row r="177">
      <c r="A177" s="1751"/>
      <c r="B177" s="1752" t="s">
        <v>1439</v>
      </c>
      <c r="C177" s="1772" t="s">
        <v>1433</v>
      </c>
      <c r="D177" s="1753">
        <v>1949.9</v>
      </c>
      <c r="E177" s="1754">
        <v>1</v>
      </c>
      <c r="F177" s="1753">
        <f t="shared" ref="F177:F180" si="379">E177*2000*1.2</f>
      </c>
      <c r="G177" s="1755">
        <f t="shared" si="75"/>
      </c>
      <c r="H177" s="1755">
        <f t="shared" si="169"/>
      </c>
      <c r="I177" s="1755">
        <f t="shared" si="269"/>
      </c>
      <c r="J177" s="1756">
        <f t="shared" si="300"/>
      </c>
      <c r="K177" s="1757">
        <f t="shared" si="13"/>
      </c>
      <c r="L177" s="1757">
        <f t="shared" si="107"/>
      </c>
      <c r="M177" s="1757">
        <f t="shared" si="200"/>
      </c>
      <c r="N177" s="1757">
        <f t="shared" si="331"/>
      </c>
      <c r="O177" s="1758">
        <f t="shared" si="44"/>
      </c>
      <c r="P177" s="1773">
        <v>0.0283</v>
      </c>
      <c r="Q177" s="1758">
        <v>37</v>
      </c>
      <c r="R177" s="1756">
        <f t="shared" si="138"/>
      </c>
      <c r="S177" s="1760">
        <v>18838</v>
      </c>
      <c r="T177" s="1760">
        <v>526</v>
      </c>
      <c r="U177" s="1760">
        <v>59</v>
      </c>
      <c r="V177" s="1760">
        <v>559</v>
      </c>
      <c r="W177" s="1760">
        <v>55</v>
      </c>
      <c r="X177" s="1760">
        <v>4</v>
      </c>
      <c r="Y177" s="1760">
        <v>0</v>
      </c>
      <c r="Z177" s="1760">
        <v>8</v>
      </c>
      <c r="AA177" s="1756">
        <f t="shared" si="238"/>
      </c>
      <c r="AB177" s="1761" t="s">
        <v>1425</v>
      </c>
      <c r="AC177" s="1761" t="s">
        <v>1428</v>
      </c>
      <c r="AD177" s="1761">
        <v>31</v>
      </c>
    </row>
    <row r="178">
      <c r="A178" s="1751"/>
      <c r="B178" s="1752" t="s">
        <v>1439</v>
      </c>
      <c r="C178" s="1772" t="s">
        <v>1434</v>
      </c>
      <c r="D178" s="1753">
        <v>2196.76</v>
      </c>
      <c r="E178" s="1754">
        <v>1</v>
      </c>
      <c r="F178" s="1753">
        <f t="shared" si="379"/>
      </c>
      <c r="G178" s="1774">
        <f t="shared" si="75"/>
      </c>
      <c r="H178" s="1774">
        <f t="shared" si="169"/>
      </c>
      <c r="I178" s="1774">
        <f t="shared" si="269"/>
      </c>
      <c r="J178" s="1775">
        <f t="shared" si="300"/>
      </c>
      <c r="K178" s="1776">
        <f t="shared" si="13"/>
      </c>
      <c r="L178" s="1776">
        <f t="shared" si="107"/>
      </c>
      <c r="M178" s="1776">
        <f t="shared" si="200"/>
      </c>
      <c r="N178" s="1776">
        <f t="shared" si="331"/>
      </c>
      <c r="O178" s="1758">
        <f t="shared" si="44"/>
      </c>
      <c r="P178" s="1773">
        <v>0.0186</v>
      </c>
      <c r="Q178" s="1760">
        <v>40</v>
      </c>
      <c r="R178" s="1775">
        <f t="shared" si="138"/>
      </c>
      <c r="S178" s="1760">
        <v>19203</v>
      </c>
      <c r="T178" s="1760">
        <v>596</v>
      </c>
      <c r="U178" s="1760">
        <v>59</v>
      </c>
      <c r="V178" s="1760">
        <v>650</v>
      </c>
      <c r="W178" s="1760">
        <v>80</v>
      </c>
      <c r="X178" s="1760">
        <v>5</v>
      </c>
      <c r="Y178" s="1760">
        <v>0</v>
      </c>
      <c r="Z178" s="1760">
        <v>5</v>
      </c>
      <c r="AA178" s="1756">
        <f t="shared" si="238"/>
      </c>
      <c r="AB178" s="1761" t="s">
        <v>1425</v>
      </c>
      <c r="AC178" s="1761" t="s">
        <v>1428</v>
      </c>
      <c r="AD178" s="1777">
        <v>26</v>
      </c>
    </row>
    <row r="179">
      <c r="A179" s="1751"/>
      <c r="B179" s="1752" t="s">
        <v>1439</v>
      </c>
      <c r="C179" s="1772" t="s">
        <v>1435</v>
      </c>
      <c r="D179" s="1753">
        <v>2420.62</v>
      </c>
      <c r="E179" s="1754">
        <v>2</v>
      </c>
      <c r="F179" s="1753">
        <f t="shared" si="379"/>
      </c>
      <c r="G179" s="1774">
        <f t="shared" si="75"/>
      </c>
      <c r="H179" s="1774">
        <f t="shared" si="169"/>
      </c>
      <c r="I179" s="1774">
        <f t="shared" si="269"/>
      </c>
      <c r="J179" s="1775">
        <f t="shared" si="300"/>
      </c>
      <c r="K179" s="1776">
        <f t="shared" si="13"/>
      </c>
      <c r="L179" s="1776">
        <f t="shared" si="107"/>
      </c>
      <c r="M179" s="1776">
        <f t="shared" si="200"/>
      </c>
      <c r="N179" s="1776">
        <f t="shared" si="331"/>
      </c>
      <c r="O179" s="1758">
        <f t="shared" si="44"/>
      </c>
      <c r="P179" s="1773">
        <v>0.0294</v>
      </c>
      <c r="Q179" s="1760">
        <v>44</v>
      </c>
      <c r="R179" s="1775">
        <f t="shared" si="138"/>
      </c>
      <c r="S179" s="1760">
        <v>25649</v>
      </c>
      <c r="T179" s="1760">
        <v>656</v>
      </c>
      <c r="U179" s="1760">
        <v>95</v>
      </c>
      <c r="V179" s="1760">
        <v>703</v>
      </c>
      <c r="W179" s="1760">
        <v>98</v>
      </c>
      <c r="X179" s="1760">
        <v>9</v>
      </c>
      <c r="Y179" s="1760">
        <v>2</v>
      </c>
      <c r="Z179" s="1760">
        <v>15</v>
      </c>
      <c r="AA179" s="1756">
        <f t="shared" si="238"/>
      </c>
      <c r="AB179" s="1761" t="s">
        <v>1425</v>
      </c>
      <c r="AC179" s="1761" t="s">
        <v>1428</v>
      </c>
      <c r="AD179" s="1777">
        <v>26</v>
      </c>
    </row>
    <row r="180">
      <c r="A180" s="1751"/>
      <c r="B180" s="1752" t="s">
        <v>1439</v>
      </c>
      <c r="C180" s="1772" t="s">
        <v>1436</v>
      </c>
      <c r="D180" s="1753">
        <v>865.45</v>
      </c>
      <c r="E180" s="1754">
        <v>2</v>
      </c>
      <c r="F180" s="1753">
        <f t="shared" si="379"/>
      </c>
      <c r="G180" s="1774">
        <f t="shared" si="75"/>
      </c>
      <c r="H180" s="1774">
        <f t="shared" si="169"/>
      </c>
      <c r="I180" s="1774">
        <f t="shared" si="269"/>
      </c>
      <c r="J180" s="1775">
        <f t="shared" si="300"/>
      </c>
      <c r="K180" s="1776">
        <f t="shared" si="13"/>
      </c>
      <c r="L180" s="1776">
        <f t="shared" si="107"/>
      </c>
      <c r="M180" s="1776">
        <f t="shared" si="200"/>
      </c>
      <c r="N180" s="1776">
        <f t="shared" si="331"/>
      </c>
      <c r="O180" s="1758">
        <f t="shared" si="44"/>
      </c>
      <c r="P180" s="1773">
        <v>0.0173</v>
      </c>
      <c r="Q180" s="1760">
        <v>45</v>
      </c>
      <c r="R180" s="1775">
        <f t="shared" si="138"/>
      </c>
      <c r="S180" s="1760">
        <v>10017</v>
      </c>
      <c r="T180" s="1760">
        <v>342</v>
      </c>
      <c r="U180" s="1760">
        <v>45</v>
      </c>
      <c r="V180" s="1760">
        <v>373</v>
      </c>
      <c r="W180" s="1760">
        <v>28</v>
      </c>
      <c r="X180" s="1760">
        <v>5</v>
      </c>
      <c r="Y180" s="1760">
        <v>1</v>
      </c>
      <c r="Z180" s="1760">
        <v>14</v>
      </c>
      <c r="AA180" s="1756">
        <f t="shared" si="238"/>
      </c>
      <c r="AB180" s="1761" t="s">
        <v>1425</v>
      </c>
      <c r="AC180" s="1761" t="s">
        <v>1428</v>
      </c>
      <c r="AD180" s="1777">
        <v>12</v>
      </c>
    </row>
    <row r="181">
      <c r="A181" s="1751"/>
      <c r="B181" s="1762" t="s">
        <v>1431</v>
      </c>
      <c r="C181" s="1762"/>
      <c r="D181" s="1763">
        <f>SUM(D177:D180)</f>
      </c>
      <c r="E181" s="1763">
        <f>SUM(E177:E180)</f>
      </c>
      <c r="F181" s="1763">
        <f>SUM(F177:F180)</f>
      </c>
      <c r="G181" s="1765">
        <f t="shared" si="75"/>
      </c>
      <c r="H181" s="1765">
        <f t="shared" si="169"/>
      </c>
      <c r="I181" s="1765">
        <f t="shared" si="269"/>
      </c>
      <c r="J181" s="1765">
        <f t="shared" si="300"/>
      </c>
      <c r="K181" s="1766">
        <f t="shared" si="13"/>
      </c>
      <c r="L181" s="1766">
        <f t="shared" si="107"/>
      </c>
      <c r="M181" s="1766">
        <f t="shared" si="200"/>
      </c>
      <c r="N181" s="1766">
        <f t="shared" si="331"/>
      </c>
      <c r="O181" s="1767">
        <f t="shared" si="44"/>
      </c>
      <c r="P181" s="1766">
        <f>AVERAGE(P177:P180)</f>
      </c>
      <c r="Q181" s="1763">
        <f>AVERAGE(Q177:Q180)</f>
      </c>
      <c r="R181" s="1763">
        <f t="shared" si="138"/>
      </c>
      <c r="S181" s="1767">
        <f>SUM(S177:S180)</f>
      </c>
      <c r="T181" s="1767">
        <f>SUM(T177:T180)</f>
      </c>
      <c r="U181" s="1767">
        <f>SUM(U177:U180)</f>
      </c>
      <c r="V181" s="1767">
        <f>SUM(V177:V180)</f>
      </c>
      <c r="W181" s="1767">
        <f>SUM(W177:W180)</f>
      </c>
      <c r="X181" s="1767">
        <f>SUM(X177:X180)</f>
      </c>
      <c r="Y181" s="1767">
        <f>SUM(Y177:Y180)</f>
      </c>
      <c r="Z181" s="1767">
        <f>SUM(Z177:Z180)</f>
      </c>
      <c r="AA181" s="1769">
        <f t="shared" si="238"/>
      </c>
      <c r="AB181" s="1770"/>
      <c r="AC181" s="1770"/>
      <c r="AD181" s="1771">
        <f>SUM(AD177:AD180)</f>
      </c>
    </row>
    <row r="182">
      <c r="A182" s="1751"/>
      <c r="B182" s="1778" t="s">
        <v>1437</v>
      </c>
      <c r="C182" s="1778"/>
      <c r="D182" s="1779">
        <f>D181+D176</f>
      </c>
      <c r="E182" s="1779">
        <f>E181+E176</f>
      </c>
      <c r="F182" s="1779">
        <f>F181+F176</f>
      </c>
      <c r="G182" s="1780">
        <f t="shared" si="75"/>
      </c>
      <c r="H182" s="1780">
        <f t="shared" si="169"/>
      </c>
      <c r="I182" s="1780">
        <f t="shared" si="269"/>
      </c>
      <c r="J182" s="1780">
        <f t="shared" si="300"/>
      </c>
      <c r="K182" s="1781">
        <f t="shared" si="13"/>
      </c>
      <c r="L182" s="1781">
        <f t="shared" si="107"/>
      </c>
      <c r="M182" s="1781">
        <f t="shared" si="200"/>
      </c>
      <c r="N182" s="1781">
        <f t="shared" si="331"/>
      </c>
      <c r="O182" s="1782">
        <f t="shared" si="44"/>
      </c>
      <c r="P182" s="1783">
        <f>(P181+P176)/2</f>
      </c>
      <c r="Q182" s="1783">
        <f>(Q181+Q176)/2</f>
      </c>
      <c r="R182" s="1779">
        <f>(R181+R176)/2</f>
      </c>
      <c r="S182" s="1782">
        <f>S181+S176</f>
      </c>
      <c r="T182" s="1782">
        <f>T181+T176</f>
      </c>
      <c r="U182" s="1782">
        <f>U181+U176</f>
      </c>
      <c r="V182" s="1782">
        <f>V181+V176</f>
      </c>
      <c r="W182" s="1782">
        <f>W181+W176</f>
      </c>
      <c r="X182" s="1782">
        <f>X181+X176</f>
      </c>
      <c r="Y182" s="1782">
        <f>Y181+Y176</f>
      </c>
      <c r="Z182" s="1782">
        <f>Z181+Z176</f>
      </c>
      <c r="AA182" s="1784">
        <f t="shared" si="238"/>
      </c>
      <c r="AB182" s="1785"/>
      <c r="AC182" s="1785"/>
      <c r="AD182" s="1786">
        <f>AD181+AD176</f>
      </c>
    </row>
    <row r="183">
      <c r="A183" s="1740" t="s">
        <v>1389</v>
      </c>
      <c r="B183" s="1740" t="s">
        <v>1390</v>
      </c>
      <c r="C183" s="1740"/>
      <c r="D183" s="1741" t="s">
        <v>1391</v>
      </c>
      <c r="E183" s="1741"/>
      <c r="F183" s="1741"/>
      <c r="G183" s="1741"/>
      <c r="H183" s="1741"/>
      <c r="I183" s="1741"/>
      <c r="J183" s="1742" t="s">
        <v>1392</v>
      </c>
      <c r="K183" s="1742"/>
      <c r="L183" s="1742"/>
      <c r="M183" s="1742"/>
      <c r="N183" s="1742"/>
      <c r="O183" s="1742"/>
      <c r="P183" s="1742"/>
      <c r="Q183" s="1742"/>
      <c r="R183" s="1742"/>
      <c r="S183" s="1742"/>
      <c r="T183" s="1742"/>
      <c r="U183" s="1742"/>
      <c r="V183" s="1742"/>
      <c r="W183" s="1742"/>
      <c r="X183" s="1742"/>
      <c r="Y183" s="1742"/>
      <c r="Z183" s="1742"/>
      <c r="AA183" s="1742"/>
      <c r="AB183" s="1742"/>
      <c r="AC183" s="1742"/>
      <c r="AD183" s="1743"/>
    </row>
    <row r="184">
      <c r="A184" s="1740"/>
      <c r="B184" s="1740" t="s">
        <v>1393</v>
      </c>
      <c r="C184" s="1740" t="s">
        <v>1394</v>
      </c>
      <c r="D184" s="1741" t="s">
        <v>1395</v>
      </c>
      <c r="E184" s="1744" t="s">
        <v>1396</v>
      </c>
      <c r="F184" s="1745" t="s">
        <v>1397</v>
      </c>
      <c r="G184" s="1746" t="s">
        <v>1398</v>
      </c>
      <c r="H184" s="1746" t="s">
        <v>1399</v>
      </c>
      <c r="I184" s="1746" t="s">
        <v>1400</v>
      </c>
      <c r="J184" s="1742" t="s">
        <v>1401</v>
      </c>
      <c r="K184" s="1747" t="s">
        <v>1402</v>
      </c>
      <c r="L184" s="1747" t="s">
        <v>1403</v>
      </c>
      <c r="M184" s="1747" t="s">
        <v>1404</v>
      </c>
      <c r="N184" s="1747" t="s">
        <v>1405</v>
      </c>
      <c r="O184" s="1748" t="s">
        <v>1406</v>
      </c>
      <c r="P184" s="1747" t="s">
        <v>1407</v>
      </c>
      <c r="Q184" s="1748" t="s">
        <v>1408</v>
      </c>
      <c r="R184" s="1742" t="s">
        <v>1409</v>
      </c>
      <c r="S184" s="1748" t="s">
        <v>1410</v>
      </c>
      <c r="T184" s="1748" t="s">
        <v>1411</v>
      </c>
      <c r="U184" s="1748" t="s">
        <v>1412</v>
      </c>
      <c r="V184" s="1748" t="s">
        <v>1413</v>
      </c>
      <c r="W184" s="1748" t="s">
        <v>1414</v>
      </c>
      <c r="X184" s="1748" t="s">
        <v>1415</v>
      </c>
      <c r="Y184" s="1748" t="s">
        <v>1416</v>
      </c>
      <c r="Z184" s="1748" t="s">
        <v>1417</v>
      </c>
      <c r="AA184" s="1749" t="s">
        <v>1418</v>
      </c>
      <c r="AB184" s="1743" t="s">
        <v>1419</v>
      </c>
      <c r="AC184" s="1743" t="s">
        <v>1420</v>
      </c>
      <c r="AD184" s="1750" t="s">
        <v>1421</v>
      </c>
    </row>
    <row r="185">
      <c r="A185" s="1751" t="s">
        <v>1453</v>
      </c>
      <c r="B185" s="1752" t="s">
        <v>1423</v>
      </c>
      <c r="C185" s="1752" t="s">
        <v>1424</v>
      </c>
      <c r="D185" s="1753">
        <v>956.38</v>
      </c>
      <c r="E185" s="1754">
        <v>1</v>
      </c>
      <c r="F185" s="1753">
        <f t="shared" ref="F185:F188" si="380">E185*2000*1.2</f>
      </c>
      <c r="G185" s="1755">
        <f t="shared" ref="G185:G195" si="76">F185/D185</f>
      </c>
      <c r="H185" s="1755">
        <f t="shared" ref="H185:H195" si="170">D185/E185</f>
      </c>
      <c r="I185" s="1755">
        <f t="shared" ref="I185:I195" si="270">F185/E185</f>
      </c>
      <c r="J185" s="1756">
        <f t="shared" ref="J185:J195" si="301">D185/T185</f>
      </c>
      <c r="K185" s="1757">
        <f t="shared" ref="K185:K195" si="14">O185/S185*1</f>
      </c>
      <c r="L185" s="1757">
        <f t="shared" ref="L185:L195" si="108">T185/S185</f>
      </c>
      <c r="M185" s="1757">
        <f t="shared" ref="M185:M195" si="201">V185/S185</f>
      </c>
      <c r="N185" s="1757">
        <f t="shared" ref="N185:N195" si="332">W185/V185</f>
      </c>
      <c r="O185" s="1758">
        <f t="shared" ref="O185:O195" si="45">U185/P185</f>
      </c>
      <c r="P185" s="1759">
        <v>0.0145</v>
      </c>
      <c r="Q185" s="1758">
        <v>43</v>
      </c>
      <c r="R185" s="1756">
        <f t="shared" ref="R185:R194" si="139">(D185/S185)*1000</f>
      </c>
      <c r="S185" s="1760">
        <v>8583</v>
      </c>
      <c r="T185" s="1760">
        <v>197</v>
      </c>
      <c r="U185" s="1760">
        <v>22</v>
      </c>
      <c r="V185" s="1760">
        <v>212</v>
      </c>
      <c r="W185" s="1760">
        <v>27</v>
      </c>
      <c r="X185" s="1760">
        <v>0</v>
      </c>
      <c r="Y185" s="1760">
        <v>1</v>
      </c>
      <c r="Z185" s="1760">
        <v>3</v>
      </c>
      <c r="AA185" s="1756">
        <f t="shared" ref="AA185:AA195" si="239">AD185*1000/D185</f>
      </c>
      <c r="AB185" s="1761" t="s">
        <v>1425</v>
      </c>
      <c r="AC185" s="1761" t="s">
        <v>1428</v>
      </c>
      <c r="AD185" s="1761">
        <v>13</v>
      </c>
    </row>
    <row r="186">
      <c r="A186" s="1751"/>
      <c r="B186" s="1752" t="s">
        <v>1423</v>
      </c>
      <c r="C186" s="1752" t="s">
        <v>1427</v>
      </c>
      <c r="D186" s="1753">
        <v>852.47</v>
      </c>
      <c r="E186" s="1754">
        <v>0</v>
      </c>
      <c r="F186" s="1753">
        <f t="shared" si="380"/>
      </c>
      <c r="G186" s="1755">
        <f t="shared" si="76"/>
      </c>
      <c r="H186" s="1755">
        <f t="shared" si="170"/>
      </c>
      <c r="I186" s="1755">
        <f t="shared" si="270"/>
      </c>
      <c r="J186" s="1756">
        <f t="shared" si="301"/>
      </c>
      <c r="K186" s="1757">
        <f t="shared" si="14"/>
      </c>
      <c r="L186" s="1757">
        <f t="shared" si="108"/>
      </c>
      <c r="M186" s="1757">
        <f t="shared" si="201"/>
      </c>
      <c r="N186" s="1757">
        <f t="shared" si="332"/>
      </c>
      <c r="O186" s="1758">
        <f t="shared" si="45"/>
      </c>
      <c r="P186" s="1759">
        <v>0.0217</v>
      </c>
      <c r="Q186" s="1758">
        <v>44</v>
      </c>
      <c r="R186" s="1756">
        <f t="shared" si="139"/>
      </c>
      <c r="S186" s="1760">
        <v>6863</v>
      </c>
      <c r="T186" s="1760">
        <v>184</v>
      </c>
      <c r="U186" s="1760">
        <v>29</v>
      </c>
      <c r="V186" s="1760">
        <v>197</v>
      </c>
      <c r="W186" s="1760">
        <v>12</v>
      </c>
      <c r="X186" s="1760">
        <v>2</v>
      </c>
      <c r="Y186" s="1760">
        <v>0</v>
      </c>
      <c r="Z186" s="1760">
        <v>2</v>
      </c>
      <c r="AA186" s="1756">
        <f t="shared" si="239"/>
      </c>
      <c r="AB186" s="1761" t="s">
        <v>1425</v>
      </c>
      <c r="AC186" s="1761" t="s">
        <v>1428</v>
      </c>
      <c r="AD186" s="1761">
        <v>8</v>
      </c>
    </row>
    <row r="187">
      <c r="A187" s="1751"/>
      <c r="B187" s="1752" t="s">
        <v>1423</v>
      </c>
      <c r="C187" s="1752" t="s">
        <v>1429</v>
      </c>
      <c r="D187" s="1753">
        <v>685.01</v>
      </c>
      <c r="E187" s="1754">
        <v>0</v>
      </c>
      <c r="F187" s="1753">
        <f t="shared" si="380"/>
      </c>
      <c r="G187" s="1755">
        <f t="shared" si="76"/>
      </c>
      <c r="H187" s="1755">
        <f t="shared" si="170"/>
      </c>
      <c r="I187" s="1755">
        <f t="shared" si="270"/>
      </c>
      <c r="J187" s="1756">
        <f t="shared" si="301"/>
      </c>
      <c r="K187" s="1757">
        <f t="shared" si="14"/>
      </c>
      <c r="L187" s="1757">
        <f t="shared" si="108"/>
      </c>
      <c r="M187" s="1757">
        <f t="shared" si="201"/>
      </c>
      <c r="N187" s="1757">
        <f t="shared" si="332"/>
      </c>
      <c r="O187" s="1758">
        <f t="shared" si="45"/>
      </c>
      <c r="P187" s="1759">
        <v>0.0156</v>
      </c>
      <c r="Q187" s="1758">
        <v>44</v>
      </c>
      <c r="R187" s="1756">
        <f t="shared" si="139"/>
      </c>
      <c r="S187" s="1760">
        <v>5098</v>
      </c>
      <c r="T187" s="1760">
        <v>174</v>
      </c>
      <c r="U187" s="1760">
        <v>23</v>
      </c>
      <c r="V187" s="1760">
        <v>192</v>
      </c>
      <c r="W187" s="1760">
        <v>13</v>
      </c>
      <c r="X187" s="1760">
        <v>1</v>
      </c>
      <c r="Y187" s="1760">
        <v>0</v>
      </c>
      <c r="Z187" s="1760">
        <v>3</v>
      </c>
      <c r="AA187" s="1756">
        <f t="shared" si="239"/>
      </c>
      <c r="AB187" s="1761" t="s">
        <v>1425</v>
      </c>
      <c r="AC187" s="1761" t="s">
        <v>1428</v>
      </c>
      <c r="AD187" s="1761">
        <v>8</v>
      </c>
    </row>
    <row r="188">
      <c r="A188" s="1751"/>
      <c r="B188" s="1752" t="s">
        <v>1423</v>
      </c>
      <c r="C188" s="1752" t="s">
        <v>1430</v>
      </c>
      <c r="D188" s="1753">
        <v>743.34</v>
      </c>
      <c r="E188" s="1754">
        <v>0</v>
      </c>
      <c r="F188" s="1753">
        <f t="shared" si="380"/>
      </c>
      <c r="G188" s="1755">
        <f t="shared" si="76"/>
      </c>
      <c r="H188" s="1755">
        <f t="shared" si="170"/>
      </c>
      <c r="I188" s="1755">
        <f t="shared" si="270"/>
      </c>
      <c r="J188" s="1756">
        <f t="shared" si="301"/>
      </c>
      <c r="K188" s="1757">
        <f t="shared" si="14"/>
      </c>
      <c r="L188" s="1757">
        <f t="shared" si="108"/>
      </c>
      <c r="M188" s="1757">
        <f t="shared" si="201"/>
      </c>
      <c r="N188" s="1757">
        <f t="shared" si="332"/>
      </c>
      <c r="O188" s="1758">
        <f t="shared" si="45"/>
      </c>
      <c r="P188" s="1759">
        <v>0.015</v>
      </c>
      <c r="Q188" s="1758">
        <v>41</v>
      </c>
      <c r="R188" s="1756">
        <f t="shared" si="139"/>
      </c>
      <c r="S188" s="1760">
        <v>5342</v>
      </c>
      <c r="T188" s="1760">
        <v>200</v>
      </c>
      <c r="U188" s="1760">
        <v>18</v>
      </c>
      <c r="V188" s="1760">
        <v>224</v>
      </c>
      <c r="W188" s="1760">
        <v>19</v>
      </c>
      <c r="X188" s="1760">
        <v>2</v>
      </c>
      <c r="Y188" s="1760">
        <v>0</v>
      </c>
      <c r="Z188" s="1760">
        <v>3</v>
      </c>
      <c r="AA188" s="1756">
        <f t="shared" si="239"/>
      </c>
      <c r="AB188" s="1761" t="s">
        <v>1425</v>
      </c>
      <c r="AC188" s="1761" t="s">
        <v>1428</v>
      </c>
      <c r="AD188" s="1761">
        <v>7</v>
      </c>
    </row>
    <row r="189">
      <c r="A189" s="1751"/>
      <c r="B189" s="1762" t="s">
        <v>1431</v>
      </c>
      <c r="C189" s="1762"/>
      <c r="D189" s="1763">
        <f>SUM(D185:D188)</f>
      </c>
      <c r="E189" s="1764">
        <f>SUM(E185:E188)</f>
      </c>
      <c r="F189" s="1763">
        <f>SUM(F185:F188)</f>
      </c>
      <c r="G189" s="1765">
        <f t="shared" si="76"/>
      </c>
      <c r="H189" s="1765">
        <f t="shared" si="170"/>
      </c>
      <c r="I189" s="1765">
        <f t="shared" si="270"/>
      </c>
      <c r="J189" s="1765">
        <f t="shared" si="301"/>
      </c>
      <c r="K189" s="1766">
        <f t="shared" si="14"/>
      </c>
      <c r="L189" s="1766">
        <f t="shared" si="108"/>
      </c>
      <c r="M189" s="1766">
        <f t="shared" si="201"/>
      </c>
      <c r="N189" s="1766">
        <f t="shared" si="332"/>
      </c>
      <c r="O189" s="1767">
        <f t="shared" si="45"/>
      </c>
      <c r="P189" s="1766">
        <f>AVERAGE(P185:P188)</f>
      </c>
      <c r="Q189" s="1763">
        <f>AVERAGE(Q185:Q188)</f>
      </c>
      <c r="R189" s="1765">
        <f t="shared" si="139"/>
      </c>
      <c r="S189" s="1768">
        <f>SUM(S185:S188)</f>
      </c>
      <c r="T189" s="1768">
        <f>SUM(T185:T188)</f>
      </c>
      <c r="U189" s="1768">
        <f>SUM(U185:U188)</f>
      </c>
      <c r="V189" s="1768">
        <f>SUM(V185:V188)</f>
      </c>
      <c r="W189" s="1768">
        <f>SUM(W185:W188)</f>
      </c>
      <c r="X189" s="1768">
        <f>SUM(X185:X188)</f>
      </c>
      <c r="Y189" s="1768">
        <f>SUM(Y185:Y188)</f>
      </c>
      <c r="Z189" s="1768">
        <f>SUM(Z185:Z188)</f>
      </c>
      <c r="AA189" s="1769">
        <f t="shared" si="239"/>
      </c>
      <c r="AB189" s="1770"/>
      <c r="AC189" s="1770"/>
      <c r="AD189" s="1771">
        <f>SUM(AD185:AD188)</f>
      </c>
    </row>
    <row r="190">
      <c r="A190" s="1751"/>
      <c r="B190" s="1752" t="s">
        <v>1439</v>
      </c>
      <c r="C190" s="1772" t="s">
        <v>1433</v>
      </c>
      <c r="D190" s="1753">
        <v>805.22</v>
      </c>
      <c r="E190" s="1754">
        <v>0</v>
      </c>
      <c r="F190" s="1753">
        <f t="shared" ref="F190:F193" si="381">E190*2000*1.2</f>
      </c>
      <c r="G190" s="1755">
        <f t="shared" si="76"/>
      </c>
      <c r="H190" s="1755">
        <f t="shared" si="170"/>
      </c>
      <c r="I190" s="1755">
        <f t="shared" si="270"/>
      </c>
      <c r="J190" s="1756">
        <f t="shared" si="301"/>
      </c>
      <c r="K190" s="1757">
        <f t="shared" si="14"/>
      </c>
      <c r="L190" s="1757">
        <f t="shared" si="108"/>
      </c>
      <c r="M190" s="1757">
        <f t="shared" si="201"/>
      </c>
      <c r="N190" s="1757">
        <f t="shared" si="332"/>
      </c>
      <c r="O190" s="1758">
        <f t="shared" si="45"/>
      </c>
      <c r="P190" s="1773">
        <v>0.0451</v>
      </c>
      <c r="Q190" s="1758">
        <v>38</v>
      </c>
      <c r="R190" s="1756">
        <f t="shared" si="139"/>
      </c>
      <c r="S190" s="1760">
        <v>6055</v>
      </c>
      <c r="T190" s="1760">
        <v>213</v>
      </c>
      <c r="U190" s="1760">
        <v>24</v>
      </c>
      <c r="V190" s="1760">
        <v>231</v>
      </c>
      <c r="W190" s="1760">
        <v>10</v>
      </c>
      <c r="X190" s="1760">
        <v>3</v>
      </c>
      <c r="Y190" s="1760">
        <v>1</v>
      </c>
      <c r="Z190" s="1760">
        <v>4</v>
      </c>
      <c r="AA190" s="1756">
        <f t="shared" si="239"/>
      </c>
      <c r="AB190" s="1761" t="s">
        <v>1425</v>
      </c>
      <c r="AC190" s="1761" t="s">
        <v>1428</v>
      </c>
      <c r="AD190" s="1761">
        <v>11</v>
      </c>
    </row>
    <row r="191">
      <c r="A191" s="1751"/>
      <c r="B191" s="1752" t="s">
        <v>1439</v>
      </c>
      <c r="C191" s="1772" t="s">
        <v>1434</v>
      </c>
      <c r="D191" s="1753">
        <v>1191.18</v>
      </c>
      <c r="E191" s="1754">
        <v>0</v>
      </c>
      <c r="F191" s="1753">
        <f t="shared" si="381"/>
      </c>
      <c r="G191" s="1774">
        <f t="shared" si="76"/>
      </c>
      <c r="H191" s="1774">
        <f t="shared" si="170"/>
      </c>
      <c r="I191" s="1774">
        <f t="shared" si="270"/>
      </c>
      <c r="J191" s="1775">
        <f t="shared" si="301"/>
      </c>
      <c r="K191" s="1776">
        <f t="shared" si="14"/>
      </c>
      <c r="L191" s="1776">
        <f t="shared" si="108"/>
      </c>
      <c r="M191" s="1776">
        <f t="shared" si="201"/>
      </c>
      <c r="N191" s="1776">
        <f t="shared" si="332"/>
      </c>
      <c r="O191" s="1758">
        <f t="shared" si="45"/>
      </c>
      <c r="P191" s="1773">
        <v>0.0538</v>
      </c>
      <c r="Q191" s="1760">
        <v>43</v>
      </c>
      <c r="R191" s="1775">
        <f t="shared" si="139"/>
      </c>
      <c r="S191" s="1760">
        <v>6727</v>
      </c>
      <c r="T191" s="1760">
        <v>242</v>
      </c>
      <c r="U191" s="1760">
        <v>28</v>
      </c>
      <c r="V191" s="1760">
        <v>269</v>
      </c>
      <c r="W191" s="1760">
        <v>32</v>
      </c>
      <c r="X191" s="1760">
        <v>1</v>
      </c>
      <c r="Y191" s="1760">
        <v>1</v>
      </c>
      <c r="Z191" s="1760">
        <v>7</v>
      </c>
      <c r="AA191" s="1756">
        <f t="shared" si="239"/>
      </c>
      <c r="AB191" s="1761" t="s">
        <v>1425</v>
      </c>
      <c r="AC191" s="1761" t="s">
        <v>1428</v>
      </c>
      <c r="AD191" s="1777">
        <v>13</v>
      </c>
    </row>
    <row r="192">
      <c r="A192" s="1751"/>
      <c r="B192" s="1752" t="s">
        <v>1439</v>
      </c>
      <c r="C192" s="1772" t="s">
        <v>1435</v>
      </c>
      <c r="D192" s="1753">
        <v>1015.61</v>
      </c>
      <c r="E192" s="1754">
        <v>0</v>
      </c>
      <c r="F192" s="1753">
        <f t="shared" si="381"/>
      </c>
      <c r="G192" s="1774">
        <f t="shared" si="76"/>
      </c>
      <c r="H192" s="1774">
        <f t="shared" si="170"/>
      </c>
      <c r="I192" s="1774">
        <f t="shared" si="270"/>
      </c>
      <c r="J192" s="1775">
        <f t="shared" si="301"/>
      </c>
      <c r="K192" s="1776">
        <f t="shared" si="14"/>
      </c>
      <c r="L192" s="1776">
        <f t="shared" si="108"/>
      </c>
      <c r="M192" s="1776">
        <f t="shared" si="201"/>
      </c>
      <c r="N192" s="1776">
        <f t="shared" si="332"/>
      </c>
      <c r="O192" s="1758">
        <f t="shared" si="45"/>
      </c>
      <c r="P192" s="1773">
        <v>0.0108</v>
      </c>
      <c r="Q192" s="1760">
        <v>42</v>
      </c>
      <c r="R192" s="1775">
        <f t="shared" si="139"/>
      </c>
      <c r="S192" s="1760">
        <v>8490</v>
      </c>
      <c r="T192" s="1760">
        <v>321</v>
      </c>
      <c r="U192" s="1760">
        <v>26</v>
      </c>
      <c r="V192" s="1760">
        <v>352</v>
      </c>
      <c r="W192" s="1760">
        <v>39</v>
      </c>
      <c r="X192" s="1760">
        <v>2</v>
      </c>
      <c r="Y192" s="1760">
        <v>2</v>
      </c>
      <c r="Z192" s="1760">
        <v>4</v>
      </c>
      <c r="AA192" s="1756">
        <f t="shared" si="239"/>
      </c>
      <c r="AB192" s="1761" t="s">
        <v>1425</v>
      </c>
      <c r="AC192" s="1761" t="s">
        <v>1428</v>
      </c>
      <c r="AD192" s="1777">
        <v>12</v>
      </c>
    </row>
    <row r="193">
      <c r="A193" s="1751"/>
      <c r="B193" s="1752" t="s">
        <v>1439</v>
      </c>
      <c r="C193" s="1772" t="s">
        <v>1436</v>
      </c>
      <c r="D193" s="1753">
        <v>470.08</v>
      </c>
      <c r="E193" s="1754">
        <v>1</v>
      </c>
      <c r="F193" s="1753">
        <f t="shared" si="381"/>
      </c>
      <c r="G193" s="1774">
        <f t="shared" si="76"/>
      </c>
      <c r="H193" s="1774">
        <f t="shared" si="170"/>
      </c>
      <c r="I193" s="1774">
        <f t="shared" si="270"/>
      </c>
      <c r="J193" s="1775">
        <f t="shared" si="301"/>
      </c>
      <c r="K193" s="1776">
        <f t="shared" si="14"/>
      </c>
      <c r="L193" s="1776">
        <f t="shared" si="108"/>
      </c>
      <c r="M193" s="1776">
        <f t="shared" si="201"/>
      </c>
      <c r="N193" s="1776">
        <f t="shared" si="332"/>
      </c>
      <c r="O193" s="1758">
        <f t="shared" si="45"/>
      </c>
      <c r="P193" s="1773">
        <v>0.0149</v>
      </c>
      <c r="Q193" s="1760">
        <v>46</v>
      </c>
      <c r="R193" s="1775">
        <f t="shared" si="139"/>
      </c>
      <c r="S193" s="1760">
        <v>4174</v>
      </c>
      <c r="T193" s="1760">
        <v>199</v>
      </c>
      <c r="U193" s="1760">
        <v>22</v>
      </c>
      <c r="V193" s="1760">
        <v>239</v>
      </c>
      <c r="W193" s="1760">
        <v>29</v>
      </c>
      <c r="X193" s="1760">
        <v>1</v>
      </c>
      <c r="Y193" s="1760">
        <v>0</v>
      </c>
      <c r="Z193" s="1760">
        <v>1</v>
      </c>
      <c r="AA193" s="1756">
        <f t="shared" si="239"/>
      </c>
      <c r="AB193" s="1761" t="s">
        <v>1425</v>
      </c>
      <c r="AC193" s="1761" t="s">
        <v>1428</v>
      </c>
      <c r="AD193" s="1777">
        <v>11</v>
      </c>
    </row>
    <row r="194">
      <c r="A194" s="1751"/>
      <c r="B194" s="1762" t="s">
        <v>1431</v>
      </c>
      <c r="C194" s="1762"/>
      <c r="D194" s="1763">
        <f>SUM(D190:D193)</f>
      </c>
      <c r="E194" s="1763">
        <f>SUM(E190:E193)</f>
      </c>
      <c r="F194" s="1763">
        <f>SUM(F190:F193)</f>
      </c>
      <c r="G194" s="1765">
        <f t="shared" si="76"/>
      </c>
      <c r="H194" s="1765">
        <f t="shared" si="170"/>
      </c>
      <c r="I194" s="1765">
        <f t="shared" si="270"/>
      </c>
      <c r="J194" s="1765">
        <f t="shared" si="301"/>
      </c>
      <c r="K194" s="1766">
        <f t="shared" si="14"/>
      </c>
      <c r="L194" s="1766">
        <f t="shared" si="108"/>
      </c>
      <c r="M194" s="1766">
        <f t="shared" si="201"/>
      </c>
      <c r="N194" s="1766">
        <f t="shared" si="332"/>
      </c>
      <c r="O194" s="1767">
        <f t="shared" si="45"/>
      </c>
      <c r="P194" s="1766">
        <f>AVERAGE(P190:P193)</f>
      </c>
      <c r="Q194" s="1763">
        <f>AVERAGE(Q190:Q193)</f>
      </c>
      <c r="R194" s="1763">
        <f t="shared" si="139"/>
      </c>
      <c r="S194" s="1767">
        <f>SUM(S190:S193)</f>
      </c>
      <c r="T194" s="1767">
        <f>SUM(T190:T193)</f>
      </c>
      <c r="U194" s="1767">
        <f>SUM(U190:U193)</f>
      </c>
      <c r="V194" s="1767">
        <f>SUM(V190:V193)</f>
      </c>
      <c r="W194" s="1767">
        <f>SUM(W190:W193)</f>
      </c>
      <c r="X194" s="1767">
        <f>SUM(X190:X193)</f>
      </c>
      <c r="Y194" s="1767">
        <f>SUM(Y190:Y193)</f>
      </c>
      <c r="Z194" s="1767">
        <f>SUM(Z190:Z193)</f>
      </c>
      <c r="AA194" s="1769">
        <f t="shared" si="239"/>
      </c>
      <c r="AB194" s="1770"/>
      <c r="AC194" s="1770"/>
      <c r="AD194" s="1771">
        <f>SUM(AD190:AD193)</f>
      </c>
    </row>
    <row r="195">
      <c r="A195" s="1751"/>
      <c r="B195" s="1778" t="s">
        <v>1437</v>
      </c>
      <c r="C195" s="1778"/>
      <c r="D195" s="1779">
        <f>D194+D189</f>
      </c>
      <c r="E195" s="1779">
        <f>E194+E189</f>
      </c>
      <c r="F195" s="1779">
        <f>F194+F189</f>
      </c>
      <c r="G195" s="1780">
        <f t="shared" si="76"/>
      </c>
      <c r="H195" s="1780">
        <f t="shared" si="170"/>
      </c>
      <c r="I195" s="1780">
        <f t="shared" si="270"/>
      </c>
      <c r="J195" s="1780">
        <f t="shared" si="301"/>
      </c>
      <c r="K195" s="1781">
        <f t="shared" si="14"/>
      </c>
      <c r="L195" s="1781">
        <f t="shared" si="108"/>
      </c>
      <c r="M195" s="1781">
        <f t="shared" si="201"/>
      </c>
      <c r="N195" s="1781">
        <f t="shared" si="332"/>
      </c>
      <c r="O195" s="1782">
        <f t="shared" si="45"/>
      </c>
      <c r="P195" s="1783">
        <f>(P194+P189)/2</f>
      </c>
      <c r="Q195" s="1783">
        <f>(Q194+Q189)/2</f>
      </c>
      <c r="R195" s="1779">
        <f>(R194+R189)/2</f>
      </c>
      <c r="S195" s="1782">
        <f>S194+S189</f>
      </c>
      <c r="T195" s="1782">
        <f>T194+T189</f>
      </c>
      <c r="U195" s="1782">
        <f>U194+U189</f>
      </c>
      <c r="V195" s="1782">
        <f>V194+V189</f>
      </c>
      <c r="W195" s="1782">
        <f>W194+W189</f>
      </c>
      <c r="X195" s="1782">
        <f>X194+X189</f>
      </c>
      <c r="Y195" s="1782">
        <f>Y194+Y189</f>
      </c>
      <c r="Z195" s="1782">
        <f>Z194+Z189</f>
      </c>
      <c r="AA195" s="1784">
        <f t="shared" si="239"/>
      </c>
      <c r="AB195" s="1785"/>
      <c r="AC195" s="1785"/>
      <c r="AD195" s="1786">
        <f>AD194+AD189</f>
      </c>
    </row>
    <row r="196">
      <c r="A196" s="1740" t="s">
        <v>1389</v>
      </c>
      <c r="B196" s="1740" t="s">
        <v>1390</v>
      </c>
      <c r="C196" s="1740"/>
      <c r="D196" s="1741" t="s">
        <v>1391</v>
      </c>
      <c r="E196" s="1741"/>
      <c r="F196" s="1741"/>
      <c r="G196" s="1741"/>
      <c r="H196" s="1741"/>
      <c r="I196" s="1741"/>
      <c r="J196" s="1742" t="s">
        <v>1392</v>
      </c>
      <c r="K196" s="1742"/>
      <c r="L196" s="1742"/>
      <c r="M196" s="1742"/>
      <c r="N196" s="1742"/>
      <c r="O196" s="1742"/>
      <c r="P196" s="1742"/>
      <c r="Q196" s="1742"/>
      <c r="R196" s="1742"/>
      <c r="S196" s="1742"/>
      <c r="T196" s="1742"/>
      <c r="U196" s="1742"/>
      <c r="V196" s="1742"/>
      <c r="W196" s="1742"/>
      <c r="X196" s="1742"/>
      <c r="Y196" s="1742"/>
      <c r="Z196" s="1742"/>
      <c r="AA196" s="1742"/>
      <c r="AB196" s="1742"/>
      <c r="AC196" s="1742"/>
      <c r="AD196" s="1743"/>
    </row>
    <row r="197">
      <c r="A197" s="1740"/>
      <c r="B197" s="1740" t="s">
        <v>1393</v>
      </c>
      <c r="C197" s="1740" t="s">
        <v>1394</v>
      </c>
      <c r="D197" s="1741" t="s">
        <v>1395</v>
      </c>
      <c r="E197" s="1744" t="s">
        <v>1396</v>
      </c>
      <c r="F197" s="1745" t="s">
        <v>1397</v>
      </c>
      <c r="G197" s="1746" t="s">
        <v>1398</v>
      </c>
      <c r="H197" s="1746" t="s">
        <v>1399</v>
      </c>
      <c r="I197" s="1746" t="s">
        <v>1400</v>
      </c>
      <c r="J197" s="1742" t="s">
        <v>1401</v>
      </c>
      <c r="K197" s="1747" t="s">
        <v>1402</v>
      </c>
      <c r="L197" s="1747" t="s">
        <v>1403</v>
      </c>
      <c r="M197" s="1747" t="s">
        <v>1404</v>
      </c>
      <c r="N197" s="1747" t="s">
        <v>1405</v>
      </c>
      <c r="O197" s="1748" t="s">
        <v>1406</v>
      </c>
      <c r="P197" s="1747" t="s">
        <v>1407</v>
      </c>
      <c r="Q197" s="1748" t="s">
        <v>1408</v>
      </c>
      <c r="R197" s="1742" t="s">
        <v>1409</v>
      </c>
      <c r="S197" s="1748" t="s">
        <v>1410</v>
      </c>
      <c r="T197" s="1748" t="s">
        <v>1411</v>
      </c>
      <c r="U197" s="1748" t="s">
        <v>1412</v>
      </c>
      <c r="V197" s="1748" t="s">
        <v>1413</v>
      </c>
      <c r="W197" s="1748" t="s">
        <v>1414</v>
      </c>
      <c r="X197" s="1748" t="s">
        <v>1415</v>
      </c>
      <c r="Y197" s="1748" t="s">
        <v>1416</v>
      </c>
      <c r="Z197" s="1748" t="s">
        <v>1417</v>
      </c>
      <c r="AA197" s="1749" t="s">
        <v>1418</v>
      </c>
      <c r="AB197" s="1743" t="s">
        <v>1419</v>
      </c>
      <c r="AC197" s="1743" t="s">
        <v>1420</v>
      </c>
      <c r="AD197" s="1750" t="s">
        <v>1421</v>
      </c>
    </row>
    <row r="198">
      <c r="A198" s="1751" t="s">
        <v>1454</v>
      </c>
      <c r="B198" s="1752" t="s">
        <v>1423</v>
      </c>
      <c r="C198" s="1752" t="s">
        <v>1424</v>
      </c>
      <c r="D198" s="1753">
        <v>538.3</v>
      </c>
      <c r="E198" s="1754">
        <v>0</v>
      </c>
      <c r="F198" s="1753">
        <f t="shared" ref="F198:F201" si="382">E198*2000*1.2</f>
      </c>
      <c r="G198" s="1755">
        <f t="shared" ref="G198:G208" si="77">F198/D198</f>
      </c>
      <c r="H198" s="1755">
        <f t="shared" ref="H198:H208" si="171">D198/E198</f>
      </c>
      <c r="I198" s="1755">
        <f t="shared" ref="I198:I208" si="271">F198/E198</f>
      </c>
      <c r="J198" s="1756">
        <f t="shared" ref="J198:J208" si="302">D198/T198</f>
      </c>
      <c r="K198" s="1757">
        <f t="shared" ref="K198:K208" si="15">O198/S198*1</f>
      </c>
      <c r="L198" s="1757">
        <f t="shared" ref="L198:L208" si="109">T198/S198</f>
      </c>
      <c r="M198" s="1757">
        <f t="shared" ref="M198:M208" si="202">V198/S198</f>
      </c>
      <c r="N198" s="1757">
        <f t="shared" ref="N198:N208" si="333">W198/V198</f>
      </c>
      <c r="O198" s="1758">
        <f t="shared" ref="O198:O208" si="46">U198/P198</f>
      </c>
      <c r="P198" s="1759">
        <v>0.0138</v>
      </c>
      <c r="Q198" s="1758">
        <v>42</v>
      </c>
      <c r="R198" s="1756">
        <f t="shared" ref="R198:R207" si="140">(D198/S198)*1000</f>
      </c>
      <c r="S198" s="1760">
        <v>4355</v>
      </c>
      <c r="T198" s="1760">
        <v>150</v>
      </c>
      <c r="U198" s="1760">
        <v>18</v>
      </c>
      <c r="V198" s="1760">
        <v>169</v>
      </c>
      <c r="W198" s="1760">
        <v>20</v>
      </c>
      <c r="X198" s="1760">
        <v>2</v>
      </c>
      <c r="Y198" s="1760">
        <v>1</v>
      </c>
      <c r="Z198" s="1760">
        <v>2</v>
      </c>
      <c r="AA198" s="1756">
        <f t="shared" ref="AA198:AA208" si="240">AD198*1000/D198</f>
      </c>
      <c r="AB198" s="1761" t="s">
        <v>1425</v>
      </c>
      <c r="AC198" s="1761" t="s">
        <v>1428</v>
      </c>
      <c r="AD198" s="1761">
        <v>11</v>
      </c>
    </row>
    <row r="199">
      <c r="A199" s="1751"/>
      <c r="B199" s="1752" t="s">
        <v>1423</v>
      </c>
      <c r="C199" s="1752" t="s">
        <v>1427</v>
      </c>
      <c r="D199" s="1753">
        <v>513.6</v>
      </c>
      <c r="E199" s="1754">
        <v>0</v>
      </c>
      <c r="F199" s="1753">
        <f t="shared" si="382"/>
      </c>
      <c r="G199" s="1755">
        <f t="shared" si="77"/>
      </c>
      <c r="H199" s="1755">
        <f t="shared" si="171"/>
      </c>
      <c r="I199" s="1755">
        <f t="shared" si="271"/>
      </c>
      <c r="J199" s="1756">
        <f t="shared" si="302"/>
      </c>
      <c r="K199" s="1757">
        <f t="shared" si="15"/>
      </c>
      <c r="L199" s="1757">
        <f t="shared" si="109"/>
      </c>
      <c r="M199" s="1757">
        <f t="shared" si="202"/>
      </c>
      <c r="N199" s="1757">
        <f t="shared" si="333"/>
      </c>
      <c r="O199" s="1758">
        <f t="shared" si="46"/>
      </c>
      <c r="P199" s="1759">
        <v>0.0087</v>
      </c>
      <c r="Q199" s="1758">
        <v>40</v>
      </c>
      <c r="R199" s="1756">
        <f t="shared" si="140"/>
      </c>
      <c r="S199" s="1760">
        <v>3601</v>
      </c>
      <c r="T199" s="1760">
        <v>113</v>
      </c>
      <c r="U199" s="1760">
        <v>8</v>
      </c>
      <c r="V199" s="1760">
        <v>115</v>
      </c>
      <c r="W199" s="1760">
        <v>1</v>
      </c>
      <c r="X199" s="1760">
        <v>0</v>
      </c>
      <c r="Y199" s="1760">
        <v>0</v>
      </c>
      <c r="Z199" s="1760">
        <v>0</v>
      </c>
      <c r="AA199" s="1756">
        <f t="shared" si="240"/>
      </c>
      <c r="AB199" s="1761" t="s">
        <v>1425</v>
      </c>
      <c r="AC199" s="1761" t="s">
        <v>1428</v>
      </c>
      <c r="AD199" s="1761">
        <v>4</v>
      </c>
    </row>
    <row r="200">
      <c r="A200" s="1751"/>
      <c r="B200" s="1752" t="s">
        <v>1423</v>
      </c>
      <c r="C200" s="1752" t="s">
        <v>1429</v>
      </c>
      <c r="D200" s="1753">
        <v>489.36</v>
      </c>
      <c r="E200" s="1754">
        <v>1</v>
      </c>
      <c r="F200" s="1753">
        <f t="shared" si="382"/>
      </c>
      <c r="G200" s="1755">
        <f t="shared" si="77"/>
      </c>
      <c r="H200" s="1755">
        <f t="shared" si="171"/>
      </c>
      <c r="I200" s="1755">
        <f t="shared" si="271"/>
      </c>
      <c r="J200" s="1756">
        <f t="shared" si="302"/>
      </c>
      <c r="K200" s="1757">
        <f t="shared" si="15"/>
      </c>
      <c r="L200" s="1757">
        <f t="shared" si="109"/>
      </c>
      <c r="M200" s="1757">
        <f t="shared" si="202"/>
      </c>
      <c r="N200" s="1757">
        <f t="shared" si="333"/>
      </c>
      <c r="O200" s="1758">
        <f t="shared" si="46"/>
      </c>
      <c r="P200" s="1759">
        <v>0.02</v>
      </c>
      <c r="Q200" s="1758">
        <v>46</v>
      </c>
      <c r="R200" s="1756">
        <f t="shared" si="140"/>
      </c>
      <c r="S200" s="1760">
        <v>4638</v>
      </c>
      <c r="T200" s="1760">
        <v>169</v>
      </c>
      <c r="U200" s="1760">
        <v>25</v>
      </c>
      <c r="V200" s="1760">
        <v>194</v>
      </c>
      <c r="W200" s="1760">
        <v>28</v>
      </c>
      <c r="X200" s="1760">
        <v>3</v>
      </c>
      <c r="Y200" s="1760">
        <v>1</v>
      </c>
      <c r="Z200" s="1760">
        <v>6</v>
      </c>
      <c r="AA200" s="1756">
        <f t="shared" si="240"/>
      </c>
      <c r="AB200" s="1761" t="s">
        <v>1425</v>
      </c>
      <c r="AC200" s="1761" t="s">
        <v>1428</v>
      </c>
      <c r="AD200" s="1761">
        <v>17</v>
      </c>
    </row>
    <row r="201">
      <c r="A201" s="1751"/>
      <c r="B201" s="1752" t="s">
        <v>1423</v>
      </c>
      <c r="C201" s="1752" t="s">
        <v>1430</v>
      </c>
      <c r="D201" s="1753">
        <v>648.03</v>
      </c>
      <c r="E201" s="1754">
        <v>0</v>
      </c>
      <c r="F201" s="1753">
        <f t="shared" si="382"/>
      </c>
      <c r="G201" s="1755">
        <f t="shared" si="77"/>
      </c>
      <c r="H201" s="1755">
        <f t="shared" si="171"/>
      </c>
      <c r="I201" s="1755">
        <f t="shared" si="271"/>
      </c>
      <c r="J201" s="1756">
        <f t="shared" si="302"/>
      </c>
      <c r="K201" s="1757">
        <f t="shared" si="15"/>
      </c>
      <c r="L201" s="1757">
        <f t="shared" si="109"/>
      </c>
      <c r="M201" s="1757">
        <f t="shared" si="202"/>
      </c>
      <c r="N201" s="1757">
        <f t="shared" si="333"/>
      </c>
      <c r="O201" s="1758">
        <f t="shared" si="46"/>
      </c>
      <c r="P201" s="1759">
        <v>0.0136</v>
      </c>
      <c r="Q201" s="1758">
        <v>44</v>
      </c>
      <c r="R201" s="1756">
        <f t="shared" si="140"/>
      </c>
      <c r="S201" s="1760">
        <v>5767</v>
      </c>
      <c r="T201" s="1760">
        <v>226</v>
      </c>
      <c r="U201" s="1760">
        <v>16</v>
      </c>
      <c r="V201" s="1760">
        <v>257</v>
      </c>
      <c r="W201" s="1760">
        <v>12</v>
      </c>
      <c r="X201" s="1760">
        <v>0</v>
      </c>
      <c r="Y201" s="1760">
        <v>0</v>
      </c>
      <c r="Z201" s="1760">
        <v>2</v>
      </c>
      <c r="AA201" s="1756">
        <f t="shared" si="240"/>
      </c>
      <c r="AB201" s="1761" t="s">
        <v>1425</v>
      </c>
      <c r="AC201" s="1761" t="s">
        <v>1428</v>
      </c>
      <c r="AD201" s="1761">
        <v>8</v>
      </c>
    </row>
    <row r="202">
      <c r="A202" s="1751"/>
      <c r="B202" s="1762" t="s">
        <v>1431</v>
      </c>
      <c r="C202" s="1762"/>
      <c r="D202" s="1763">
        <f>SUM(D198:D201)</f>
      </c>
      <c r="E202" s="1764">
        <f>SUM(E198:E201)</f>
      </c>
      <c r="F202" s="1763">
        <f>SUM(F198:F201)</f>
      </c>
      <c r="G202" s="1765">
        <f t="shared" si="77"/>
      </c>
      <c r="H202" s="1765">
        <f t="shared" si="171"/>
      </c>
      <c r="I202" s="1765">
        <f t="shared" si="271"/>
      </c>
      <c r="J202" s="1765">
        <f t="shared" si="302"/>
      </c>
      <c r="K202" s="1766">
        <f t="shared" si="15"/>
      </c>
      <c r="L202" s="1766">
        <f t="shared" si="109"/>
      </c>
      <c r="M202" s="1766">
        <f t="shared" si="202"/>
      </c>
      <c r="N202" s="1766">
        <f t="shared" si="333"/>
      </c>
      <c r="O202" s="1767">
        <f t="shared" si="46"/>
      </c>
      <c r="P202" s="1766">
        <f>AVERAGE(P198:P201)</f>
      </c>
      <c r="Q202" s="1763">
        <f>AVERAGE(Q198:Q201)</f>
      </c>
      <c r="R202" s="1765">
        <f t="shared" si="140"/>
      </c>
      <c r="S202" s="1768">
        <f>SUM(S198:S201)</f>
      </c>
      <c r="T202" s="1768">
        <f>SUM(T198:T201)</f>
      </c>
      <c r="U202" s="1768">
        <f>SUM(U198:U201)</f>
      </c>
      <c r="V202" s="1768">
        <f>SUM(V198:V201)</f>
      </c>
      <c r="W202" s="1768">
        <f>SUM(W198:W201)</f>
      </c>
      <c r="X202" s="1768">
        <f>SUM(X198:X201)</f>
      </c>
      <c r="Y202" s="1768">
        <f>SUM(Y198:Y201)</f>
      </c>
      <c r="Z202" s="1768">
        <f>SUM(Z198:Z201)</f>
      </c>
      <c r="AA202" s="1769">
        <f t="shared" si="240"/>
      </c>
      <c r="AB202" s="1770"/>
      <c r="AC202" s="1770"/>
      <c r="AD202" s="1771">
        <f>SUM(AD198:AD201)</f>
      </c>
    </row>
    <row r="203">
      <c r="A203" s="1751"/>
      <c r="B203" s="1752" t="s">
        <v>1432</v>
      </c>
      <c r="C203" s="1772" t="s">
        <v>1433</v>
      </c>
      <c r="D203" s="1753">
        <v>975.26</v>
      </c>
      <c r="E203" s="1754">
        <v>2</v>
      </c>
      <c r="F203" s="1753">
        <f t="shared" ref="F203:F206" si="383">E203*2000*1.2</f>
      </c>
      <c r="G203" s="1755">
        <f t="shared" si="77"/>
      </c>
      <c r="H203" s="1755">
        <f t="shared" si="171"/>
      </c>
      <c r="I203" s="1755">
        <f t="shared" si="271"/>
      </c>
      <c r="J203" s="1756">
        <f t="shared" si="302"/>
      </c>
      <c r="K203" s="1757">
        <f t="shared" si="15"/>
      </c>
      <c r="L203" s="1757">
        <f t="shared" si="109"/>
      </c>
      <c r="M203" s="1757">
        <f t="shared" si="202"/>
      </c>
      <c r="N203" s="1757">
        <f t="shared" si="333"/>
      </c>
      <c r="O203" s="1758">
        <f t="shared" si="46"/>
      </c>
      <c r="P203" s="1773">
        <v>0.0219</v>
      </c>
      <c r="Q203" s="1758">
        <v>52</v>
      </c>
      <c r="R203" s="1756">
        <f t="shared" si="140"/>
      </c>
      <c r="S203" s="1760">
        <v>7474</v>
      </c>
      <c r="T203" s="1760">
        <v>253</v>
      </c>
      <c r="U203" s="1760">
        <v>38</v>
      </c>
      <c r="V203" s="1760">
        <v>274</v>
      </c>
      <c r="W203" s="1760">
        <v>25</v>
      </c>
      <c r="X203" s="1760">
        <v>2</v>
      </c>
      <c r="Y203" s="1760">
        <v>1</v>
      </c>
      <c r="Z203" s="1760">
        <v>3</v>
      </c>
      <c r="AA203" s="1756">
        <f t="shared" si="240"/>
      </c>
      <c r="AB203" s="1761" t="s">
        <v>1425</v>
      </c>
      <c r="AC203" s="1761" t="s">
        <v>1428</v>
      </c>
      <c r="AD203" s="1761">
        <v>18</v>
      </c>
    </row>
    <row r="204">
      <c r="A204" s="1751"/>
      <c r="B204" s="1752" t="s">
        <v>1432</v>
      </c>
      <c r="C204" s="1772" t="s">
        <v>1434</v>
      </c>
      <c r="D204" s="1753">
        <v>1047.43</v>
      </c>
      <c r="E204" s="1754">
        <v>0</v>
      </c>
      <c r="F204" s="1753">
        <f t="shared" si="383"/>
      </c>
      <c r="G204" s="1774">
        <f t="shared" si="77"/>
      </c>
      <c r="H204" s="1774">
        <f t="shared" si="171"/>
      </c>
      <c r="I204" s="1774">
        <f t="shared" si="271"/>
      </c>
      <c r="J204" s="1775">
        <f t="shared" si="302"/>
      </c>
      <c r="K204" s="1776">
        <f t="shared" si="15"/>
      </c>
      <c r="L204" s="1776">
        <f t="shared" si="109"/>
      </c>
      <c r="M204" s="1776">
        <f t="shared" si="202"/>
      </c>
      <c r="N204" s="1776">
        <f t="shared" si="333"/>
      </c>
      <c r="O204" s="1758">
        <f t="shared" si="46"/>
      </c>
      <c r="P204" s="1773">
        <v>0.0162</v>
      </c>
      <c r="Q204" s="1760">
        <v>50</v>
      </c>
      <c r="R204" s="1775">
        <f t="shared" si="140"/>
      </c>
      <c r="S204" s="1760">
        <v>8485</v>
      </c>
      <c r="T204" s="1760">
        <v>298</v>
      </c>
      <c r="U204" s="1760">
        <v>35</v>
      </c>
      <c r="V204" s="1760">
        <v>333</v>
      </c>
      <c r="W204" s="1760">
        <v>28</v>
      </c>
      <c r="X204" s="1760">
        <v>3</v>
      </c>
      <c r="Y204" s="1760">
        <v>1</v>
      </c>
      <c r="Z204" s="1760">
        <v>6</v>
      </c>
      <c r="AA204" s="1756">
        <f t="shared" si="240"/>
      </c>
      <c r="AB204" s="1761" t="s">
        <v>1425</v>
      </c>
      <c r="AC204" s="1761" t="s">
        <v>1428</v>
      </c>
      <c r="AD204" s="1777">
        <v>9</v>
      </c>
    </row>
    <row r="205">
      <c r="A205" s="1751"/>
      <c r="B205" s="1752" t="s">
        <v>1432</v>
      </c>
      <c r="C205" s="1772" t="s">
        <v>1435</v>
      </c>
      <c r="D205" s="1753">
        <v>1103.55</v>
      </c>
      <c r="E205" s="1754">
        <v>1</v>
      </c>
      <c r="F205" s="1753">
        <f t="shared" si="383"/>
      </c>
      <c r="G205" s="1774">
        <f t="shared" si="77"/>
      </c>
      <c r="H205" s="1774">
        <f t="shared" si="171"/>
      </c>
      <c r="I205" s="1774">
        <f t="shared" si="271"/>
      </c>
      <c r="J205" s="1775">
        <f t="shared" si="302"/>
      </c>
      <c r="K205" s="1776">
        <f t="shared" si="15"/>
      </c>
      <c r="L205" s="1776">
        <f t="shared" si="109"/>
      </c>
      <c r="M205" s="1776">
        <f t="shared" si="202"/>
      </c>
      <c r="N205" s="1776">
        <f t="shared" si="333"/>
      </c>
      <c r="O205" s="1758">
        <f t="shared" si="46"/>
      </c>
      <c r="P205" s="1773">
        <v>0.0207</v>
      </c>
      <c r="Q205" s="1760">
        <v>50</v>
      </c>
      <c r="R205" s="1775">
        <f t="shared" si="140"/>
      </c>
      <c r="S205" s="1760">
        <v>9007</v>
      </c>
      <c r="T205" s="1760">
        <v>353</v>
      </c>
      <c r="U205" s="1760">
        <v>39</v>
      </c>
      <c r="V205" s="1760">
        <v>386</v>
      </c>
      <c r="W205" s="1760">
        <v>22</v>
      </c>
      <c r="X205" s="1760">
        <v>2</v>
      </c>
      <c r="Y205" s="1760">
        <v>1</v>
      </c>
      <c r="Z205" s="1760">
        <v>4</v>
      </c>
      <c r="AA205" s="1756">
        <f t="shared" si="240"/>
      </c>
      <c r="AB205" s="1761" t="s">
        <v>1425</v>
      </c>
      <c r="AC205" s="1761" t="s">
        <v>1428</v>
      </c>
      <c r="AD205" s="1777">
        <v>10</v>
      </c>
    </row>
    <row r="206">
      <c r="A206" s="1751"/>
      <c r="B206" s="1752" t="s">
        <v>1432</v>
      </c>
      <c r="C206" s="1772" t="s">
        <v>1436</v>
      </c>
      <c r="D206" s="1753">
        <v>385.05</v>
      </c>
      <c r="E206" s="1754">
        <v>0</v>
      </c>
      <c r="F206" s="1753">
        <f t="shared" si="383"/>
      </c>
      <c r="G206" s="1774">
        <f t="shared" si="77"/>
      </c>
      <c r="H206" s="1774">
        <f t="shared" si="171"/>
      </c>
      <c r="I206" s="1774">
        <f t="shared" si="271"/>
      </c>
      <c r="J206" s="1775">
        <f t="shared" si="302"/>
      </c>
      <c r="K206" s="1776">
        <f t="shared" si="15"/>
      </c>
      <c r="L206" s="1776">
        <f t="shared" si="109"/>
      </c>
      <c r="M206" s="1776">
        <f t="shared" si="202"/>
      </c>
      <c r="N206" s="1776">
        <f t="shared" si="333"/>
      </c>
      <c r="O206" s="1758">
        <f t="shared" si="46"/>
      </c>
      <c r="P206" s="1773">
        <v>0.0263</v>
      </c>
      <c r="Q206" s="1760">
        <v>49</v>
      </c>
      <c r="R206" s="1775">
        <f t="shared" si="140"/>
      </c>
      <c r="S206" s="1760">
        <v>4005</v>
      </c>
      <c r="T206" s="1760">
        <v>165</v>
      </c>
      <c r="U206" s="1760">
        <v>22</v>
      </c>
      <c r="V206" s="1760">
        <v>180</v>
      </c>
      <c r="W206" s="1760">
        <v>13</v>
      </c>
      <c r="X206" s="1760">
        <v>3</v>
      </c>
      <c r="Y206" s="1760">
        <v>0</v>
      </c>
      <c r="Z206" s="1760">
        <v>3</v>
      </c>
      <c r="AA206" s="1756">
        <f t="shared" si="240"/>
      </c>
      <c r="AB206" s="1761" t="s">
        <v>1425</v>
      </c>
      <c r="AC206" s="1761" t="s">
        <v>1428</v>
      </c>
      <c r="AD206" s="1777">
        <v>8</v>
      </c>
    </row>
    <row r="207">
      <c r="A207" s="1751"/>
      <c r="B207" s="1762" t="s">
        <v>1431</v>
      </c>
      <c r="C207" s="1762"/>
      <c r="D207" s="1763">
        <f>SUM(D203:D206)</f>
      </c>
      <c r="E207" s="1763">
        <f>SUM(E203:E206)</f>
      </c>
      <c r="F207" s="1763">
        <f>SUM(F203:F206)</f>
      </c>
      <c r="G207" s="1765">
        <f t="shared" si="77"/>
      </c>
      <c r="H207" s="1765">
        <f t="shared" si="171"/>
      </c>
      <c r="I207" s="1765">
        <f t="shared" si="271"/>
      </c>
      <c r="J207" s="1765">
        <f t="shared" si="302"/>
      </c>
      <c r="K207" s="1766">
        <f t="shared" si="15"/>
      </c>
      <c r="L207" s="1766">
        <f t="shared" si="109"/>
      </c>
      <c r="M207" s="1766">
        <f t="shared" si="202"/>
      </c>
      <c r="N207" s="1766">
        <f t="shared" si="333"/>
      </c>
      <c r="O207" s="1767">
        <f t="shared" si="46"/>
      </c>
      <c r="P207" s="1766">
        <f>AVERAGE(P203:P206)</f>
      </c>
      <c r="Q207" s="1763">
        <f>AVERAGE(Q203:Q206)</f>
      </c>
      <c r="R207" s="1763">
        <f t="shared" si="140"/>
      </c>
      <c r="S207" s="1767">
        <f>SUM(S203:S206)</f>
      </c>
      <c r="T207" s="1767">
        <f>SUM(T203:T206)</f>
      </c>
      <c r="U207" s="1767">
        <f>SUM(U203:U206)</f>
      </c>
      <c r="V207" s="1767">
        <f>SUM(V203:V206)</f>
      </c>
      <c r="W207" s="1767">
        <f>SUM(W203:W206)</f>
      </c>
      <c r="X207" s="1767">
        <f>SUM(X203:X206)</f>
      </c>
      <c r="Y207" s="1767">
        <f>SUM(Y203:Y206)</f>
      </c>
      <c r="Z207" s="1767">
        <f>SUM(Z203:Z206)</f>
      </c>
      <c r="AA207" s="1769">
        <f t="shared" si="240"/>
      </c>
      <c r="AB207" s="1770"/>
      <c r="AC207" s="1770"/>
      <c r="AD207" s="1771">
        <f>SUM(AD203:AD206)</f>
      </c>
    </row>
    <row r="208">
      <c r="A208" s="1751"/>
      <c r="B208" s="1778" t="s">
        <v>1437</v>
      </c>
      <c r="C208" s="1778"/>
      <c r="D208" s="1779">
        <f>D207+D202</f>
      </c>
      <c r="E208" s="1779">
        <f>E207+E202</f>
      </c>
      <c r="F208" s="1779">
        <f>F207+F202</f>
      </c>
      <c r="G208" s="1780">
        <f t="shared" si="77"/>
      </c>
      <c r="H208" s="1780">
        <f t="shared" si="171"/>
      </c>
      <c r="I208" s="1780">
        <f t="shared" si="271"/>
      </c>
      <c r="J208" s="1780">
        <f t="shared" si="302"/>
      </c>
      <c r="K208" s="1781">
        <f t="shared" si="15"/>
      </c>
      <c r="L208" s="1781">
        <f t="shared" si="109"/>
      </c>
      <c r="M208" s="1781">
        <f t="shared" si="202"/>
      </c>
      <c r="N208" s="1781">
        <f t="shared" si="333"/>
      </c>
      <c r="O208" s="1782">
        <f t="shared" si="46"/>
      </c>
      <c r="P208" s="1783">
        <f>(P207+P202)/2</f>
      </c>
      <c r="Q208" s="1783">
        <f>(Q207+Q202)/2</f>
      </c>
      <c r="R208" s="1779">
        <f>(R207+R202)/2</f>
      </c>
      <c r="S208" s="1782">
        <f>S207+S202</f>
      </c>
      <c r="T208" s="1782">
        <f>T207+T202</f>
      </c>
      <c r="U208" s="1782">
        <f>U207+U202</f>
      </c>
      <c r="V208" s="1782">
        <f>V207+V202</f>
      </c>
      <c r="W208" s="1782">
        <f>W207+W202</f>
      </c>
      <c r="X208" s="1782">
        <f>X207+X202</f>
      </c>
      <c r="Y208" s="1782">
        <f>Y207+Y202</f>
      </c>
      <c r="Z208" s="1782">
        <f>Z207+Z202</f>
      </c>
      <c r="AA208" s="1784">
        <f t="shared" si="240"/>
      </c>
      <c r="AB208" s="1785"/>
      <c r="AC208" s="1785"/>
      <c r="AD208" s="1786">
        <f>AD207+AD202</f>
      </c>
    </row>
    <row r="209">
      <c r="A209" s="1740" t="s">
        <v>1389</v>
      </c>
      <c r="B209" s="1740" t="s">
        <v>1390</v>
      </c>
      <c r="C209" s="1740"/>
      <c r="D209" s="1741" t="s">
        <v>1391</v>
      </c>
      <c r="E209" s="1741"/>
      <c r="F209" s="1741"/>
      <c r="G209" s="1741"/>
      <c r="H209" s="1741"/>
      <c r="I209" s="1741"/>
      <c r="J209" s="1742" t="s">
        <v>1392</v>
      </c>
      <c r="K209" s="1742"/>
      <c r="L209" s="1742"/>
      <c r="M209" s="1742"/>
      <c r="N209" s="1742"/>
      <c r="O209" s="1742"/>
      <c r="P209" s="1742"/>
      <c r="Q209" s="1742"/>
      <c r="R209" s="1742"/>
      <c r="S209" s="1742"/>
      <c r="T209" s="1742"/>
      <c r="U209" s="1742"/>
      <c r="V209" s="1742"/>
      <c r="W209" s="1742"/>
      <c r="X209" s="1742"/>
      <c r="Y209" s="1742"/>
      <c r="Z209" s="1742"/>
      <c r="AA209" s="1742"/>
      <c r="AB209" s="1742"/>
      <c r="AC209" s="1742"/>
      <c r="AD209" s="1743"/>
    </row>
    <row r="210">
      <c r="A210" s="1740"/>
      <c r="B210" s="1740" t="s">
        <v>1393</v>
      </c>
      <c r="C210" s="1740" t="s">
        <v>1394</v>
      </c>
      <c r="D210" s="1741" t="s">
        <v>1395</v>
      </c>
      <c r="E210" s="1744" t="s">
        <v>1396</v>
      </c>
      <c r="F210" s="1745" t="s">
        <v>1397</v>
      </c>
      <c r="G210" s="1746" t="s">
        <v>1398</v>
      </c>
      <c r="H210" s="1746" t="s">
        <v>1399</v>
      </c>
      <c r="I210" s="1746" t="s">
        <v>1400</v>
      </c>
      <c r="J210" s="1742" t="s">
        <v>1401</v>
      </c>
      <c r="K210" s="1747" t="s">
        <v>1402</v>
      </c>
      <c r="L210" s="1747" t="s">
        <v>1403</v>
      </c>
      <c r="M210" s="1747" t="s">
        <v>1404</v>
      </c>
      <c r="N210" s="1747" t="s">
        <v>1405</v>
      </c>
      <c r="O210" s="1748" t="s">
        <v>1406</v>
      </c>
      <c r="P210" s="1747" t="s">
        <v>1407</v>
      </c>
      <c r="Q210" s="1748" t="s">
        <v>1408</v>
      </c>
      <c r="R210" s="1742" t="s">
        <v>1409</v>
      </c>
      <c r="S210" s="1748" t="s">
        <v>1410</v>
      </c>
      <c r="T210" s="1748" t="s">
        <v>1411</v>
      </c>
      <c r="U210" s="1748" t="s">
        <v>1412</v>
      </c>
      <c r="V210" s="1748" t="s">
        <v>1413</v>
      </c>
      <c r="W210" s="1748" t="s">
        <v>1414</v>
      </c>
      <c r="X210" s="1748" t="s">
        <v>1415</v>
      </c>
      <c r="Y210" s="1748" t="s">
        <v>1416</v>
      </c>
      <c r="Z210" s="1748" t="s">
        <v>1417</v>
      </c>
      <c r="AA210" s="1749" t="s">
        <v>1418</v>
      </c>
      <c r="AB210" s="1743" t="s">
        <v>1419</v>
      </c>
      <c r="AC210" s="1743" t="s">
        <v>1420</v>
      </c>
      <c r="AD210" s="1750" t="s">
        <v>1421</v>
      </c>
    </row>
    <row r="211">
      <c r="A211" s="1751" t="s">
        <v>1455</v>
      </c>
      <c r="B211" s="1752" t="s">
        <v>1423</v>
      </c>
      <c r="C211" s="1752" t="s">
        <v>1424</v>
      </c>
      <c r="D211" s="1753">
        <v>684.33</v>
      </c>
      <c r="E211" s="1754">
        <v>0</v>
      </c>
      <c r="F211" s="1753">
        <f t="shared" ref="F211:F214" si="384">E211*2000*1.2</f>
      </c>
      <c r="G211" s="1755">
        <f t="shared" ref="G211:G221" si="78">F211/D211</f>
      </c>
      <c r="H211" s="1755">
        <f t="shared" ref="H211:H221" si="172">D211/E211</f>
      </c>
      <c r="I211" s="1755">
        <f t="shared" ref="I211:I221" si="272">F211/E211</f>
      </c>
      <c r="J211" s="1756">
        <f t="shared" ref="J211:J221" si="303">D211/T211</f>
      </c>
      <c r="K211" s="1757">
        <f t="shared" ref="K211:K221" si="16">O211/S211*1</f>
      </c>
      <c r="L211" s="1757">
        <f t="shared" ref="L211:L221" si="110">T211/S211</f>
      </c>
      <c r="M211" s="1757">
        <f t="shared" ref="M211:M221" si="203">V211/S211</f>
      </c>
      <c r="N211" s="1757">
        <f t="shared" ref="N211:N221" si="334">W211/V211</f>
      </c>
      <c r="O211" s="1758">
        <f t="shared" ref="O211:O221" si="47">U211/P211</f>
      </c>
      <c r="P211" s="1759">
        <v>0.0404</v>
      </c>
      <c r="Q211" s="1758">
        <v>56</v>
      </c>
      <c r="R211" s="1756">
        <f t="shared" ref="R211:R220" si="141">(D211/S211)*1000</f>
      </c>
      <c r="S211" s="1760">
        <v>5481</v>
      </c>
      <c r="T211" s="1760">
        <v>122</v>
      </c>
      <c r="U211" s="1760">
        <v>25</v>
      </c>
      <c r="V211" s="1760">
        <v>141</v>
      </c>
      <c r="W211" s="1760">
        <v>8</v>
      </c>
      <c r="X211" s="1760">
        <v>0</v>
      </c>
      <c r="Y211" s="1760">
        <v>0</v>
      </c>
      <c r="Z211" s="1760">
        <v>3</v>
      </c>
      <c r="AA211" s="1756">
        <f t="shared" ref="AA211:AA221" si="241">AD211*1000/D211</f>
      </c>
      <c r="AB211" s="1761" t="s">
        <v>1425</v>
      </c>
      <c r="AC211" s="1761" t="s">
        <v>1428</v>
      </c>
      <c r="AD211" s="1761">
        <v>14</v>
      </c>
    </row>
    <row r="212">
      <c r="A212" s="1751"/>
      <c r="B212" s="1752" t="s">
        <v>1423</v>
      </c>
      <c r="C212" s="1752" t="s">
        <v>1427</v>
      </c>
      <c r="D212" s="1753">
        <v>566.66</v>
      </c>
      <c r="E212" s="1754">
        <v>0</v>
      </c>
      <c r="F212" s="1753">
        <f t="shared" si="384"/>
      </c>
      <c r="G212" s="1755">
        <f t="shared" si="78"/>
      </c>
      <c r="H212" s="1755">
        <f t="shared" si="172"/>
      </c>
      <c r="I212" s="1755">
        <f t="shared" si="272"/>
      </c>
      <c r="J212" s="1756">
        <f t="shared" si="303"/>
      </c>
      <c r="K212" s="1757">
        <f t="shared" si="16"/>
      </c>
      <c r="L212" s="1757">
        <f t="shared" si="110"/>
      </c>
      <c r="M212" s="1757">
        <f t="shared" si="203"/>
      </c>
      <c r="N212" s="1757">
        <f t="shared" si="334"/>
      </c>
      <c r="O212" s="1758">
        <f t="shared" si="47"/>
      </c>
      <c r="P212" s="1759">
        <v>0.0337</v>
      </c>
      <c r="Q212" s="1758">
        <v>53</v>
      </c>
      <c r="R212" s="1756">
        <f t="shared" si="141"/>
      </c>
      <c r="S212" s="1760">
        <v>4706</v>
      </c>
      <c r="T212" s="1760">
        <v>172</v>
      </c>
      <c r="U212" s="1760">
        <v>19</v>
      </c>
      <c r="V212" s="1760">
        <v>193</v>
      </c>
      <c r="W212" s="1760">
        <v>13</v>
      </c>
      <c r="X212" s="1760">
        <v>0</v>
      </c>
      <c r="Y212" s="1760">
        <v>0</v>
      </c>
      <c r="Z212" s="1760">
        <v>1</v>
      </c>
      <c r="AA212" s="1756">
        <f t="shared" si="241"/>
      </c>
      <c r="AB212" s="1761" t="s">
        <v>1425</v>
      </c>
      <c r="AC212" s="1761" t="s">
        <v>1428</v>
      </c>
      <c r="AD212" s="1761">
        <v>10</v>
      </c>
    </row>
    <row r="213">
      <c r="A213" s="1751"/>
      <c r="B213" s="1752" t="s">
        <v>1423</v>
      </c>
      <c r="C213" s="1752" t="s">
        <v>1429</v>
      </c>
      <c r="D213" s="1753">
        <v>505.56</v>
      </c>
      <c r="E213" s="1754">
        <v>0</v>
      </c>
      <c r="F213" s="1753">
        <f t="shared" si="384"/>
      </c>
      <c r="G213" s="1755">
        <f t="shared" si="78"/>
      </c>
      <c r="H213" s="1755">
        <f t="shared" si="172"/>
      </c>
      <c r="I213" s="1755">
        <f t="shared" si="272"/>
      </c>
      <c r="J213" s="1756">
        <f t="shared" si="303"/>
      </c>
      <c r="K213" s="1757">
        <f t="shared" si="16"/>
      </c>
      <c r="L213" s="1757">
        <f t="shared" si="110"/>
      </c>
      <c r="M213" s="1757">
        <f t="shared" si="203"/>
      </c>
      <c r="N213" s="1757">
        <f t="shared" si="334"/>
      </c>
      <c r="O213" s="1758">
        <f t="shared" si="47"/>
      </c>
      <c r="P213" s="1759">
        <v>0.0357</v>
      </c>
      <c r="Q213" s="1758">
        <v>47</v>
      </c>
      <c r="R213" s="1756">
        <f t="shared" si="141"/>
      </c>
      <c r="S213" s="1760">
        <v>3656</v>
      </c>
      <c r="T213" s="1760">
        <v>132</v>
      </c>
      <c r="U213" s="1760">
        <v>16</v>
      </c>
      <c r="V213" s="1760">
        <v>149</v>
      </c>
      <c r="W213" s="1760">
        <v>25</v>
      </c>
      <c r="X213" s="1760">
        <v>0</v>
      </c>
      <c r="Y213" s="1760">
        <v>0</v>
      </c>
      <c r="Z213" s="1760">
        <v>0</v>
      </c>
      <c r="AA213" s="1756">
        <f t="shared" si="241"/>
      </c>
      <c r="AB213" s="1761" t="s">
        <v>1425</v>
      </c>
      <c r="AC213" s="1761" t="s">
        <v>1428</v>
      </c>
      <c r="AD213" s="1761">
        <v>2</v>
      </c>
    </row>
    <row r="214">
      <c r="A214" s="1751"/>
      <c r="B214" s="1752" t="s">
        <v>1423</v>
      </c>
      <c r="C214" s="1752" t="s">
        <v>1430</v>
      </c>
      <c r="D214" s="1753">
        <v>405.62</v>
      </c>
      <c r="E214" s="1754">
        <v>0</v>
      </c>
      <c r="F214" s="1753">
        <f t="shared" si="384"/>
      </c>
      <c r="G214" s="1755">
        <f t="shared" si="78"/>
      </c>
      <c r="H214" s="1755">
        <f t="shared" si="172"/>
      </c>
      <c r="I214" s="1755">
        <f t="shared" si="272"/>
      </c>
      <c r="J214" s="1756">
        <f t="shared" si="303"/>
      </c>
      <c r="K214" s="1757">
        <f t="shared" si="16"/>
      </c>
      <c r="L214" s="1757">
        <f t="shared" si="110"/>
      </c>
      <c r="M214" s="1757">
        <f t="shared" si="203"/>
      </c>
      <c r="N214" s="1757">
        <f t="shared" si="334"/>
      </c>
      <c r="O214" s="1758">
        <f t="shared" si="47"/>
      </c>
      <c r="P214" s="1759">
        <v>0.0347</v>
      </c>
      <c r="Q214" s="1758">
        <v>49</v>
      </c>
      <c r="R214" s="1756">
        <f t="shared" si="141"/>
      </c>
      <c r="S214" s="1760">
        <v>3689</v>
      </c>
      <c r="T214" s="1760">
        <v>153</v>
      </c>
      <c r="U214" s="1760">
        <v>15</v>
      </c>
      <c r="V214" s="1760">
        <v>175</v>
      </c>
      <c r="W214" s="1760">
        <v>14</v>
      </c>
      <c r="X214" s="1760">
        <v>1</v>
      </c>
      <c r="Y214" s="1760">
        <v>0</v>
      </c>
      <c r="Z214" s="1760">
        <v>2</v>
      </c>
      <c r="AA214" s="1756">
        <f t="shared" si="241"/>
      </c>
      <c r="AB214" s="1761" t="s">
        <v>1425</v>
      </c>
      <c r="AC214" s="1761" t="s">
        <v>1428</v>
      </c>
      <c r="AD214" s="1761">
        <v>4</v>
      </c>
    </row>
    <row r="215">
      <c r="A215" s="1751"/>
      <c r="B215" s="1762" t="s">
        <v>1431</v>
      </c>
      <c r="C215" s="1762"/>
      <c r="D215" s="1763">
        <f>SUM(D211:D214)</f>
      </c>
      <c r="E215" s="1764">
        <f>SUM(E211:E214)</f>
      </c>
      <c r="F215" s="1763">
        <f>SUM(F211:F214)</f>
      </c>
      <c r="G215" s="1765">
        <f t="shared" si="78"/>
      </c>
      <c r="H215" s="1765">
        <f t="shared" si="172"/>
      </c>
      <c r="I215" s="1765">
        <f t="shared" si="272"/>
      </c>
      <c r="J215" s="1765">
        <f t="shared" si="303"/>
      </c>
      <c r="K215" s="1766">
        <f t="shared" si="16"/>
      </c>
      <c r="L215" s="1766">
        <f t="shared" si="110"/>
      </c>
      <c r="M215" s="1766">
        <f t="shared" si="203"/>
      </c>
      <c r="N215" s="1766">
        <f t="shared" si="334"/>
      </c>
      <c r="O215" s="1767">
        <f t="shared" si="47"/>
      </c>
      <c r="P215" s="1766">
        <f>AVERAGE(P211:P214)</f>
      </c>
      <c r="Q215" s="1763">
        <f>AVERAGE(Q211:Q214)</f>
      </c>
      <c r="R215" s="1765">
        <f t="shared" si="141"/>
      </c>
      <c r="S215" s="1768">
        <f>SUM(S211:S214)</f>
      </c>
      <c r="T215" s="1768">
        <f>SUM(T211:T214)</f>
      </c>
      <c r="U215" s="1768">
        <f>SUM(U211:U214)</f>
      </c>
      <c r="V215" s="1768">
        <f>SUM(V211:V214)</f>
      </c>
      <c r="W215" s="1768">
        <f>SUM(W211:W214)</f>
      </c>
      <c r="X215" s="1768">
        <f>SUM(X211:X214)</f>
      </c>
      <c r="Y215" s="1768">
        <f>SUM(Y211:Y214)</f>
      </c>
      <c r="Z215" s="1768">
        <f>SUM(Z211:Z214)</f>
      </c>
      <c r="AA215" s="1769">
        <f t="shared" si="241"/>
      </c>
      <c r="AB215" s="1770"/>
      <c r="AC215" s="1770"/>
      <c r="AD215" s="1771">
        <f>SUM(AD211:AD214)</f>
      </c>
    </row>
    <row r="216">
      <c r="A216" s="1751"/>
      <c r="B216" s="1752" t="s">
        <v>1439</v>
      </c>
      <c r="C216" s="1772" t="s">
        <v>1433</v>
      </c>
      <c r="D216" s="1753">
        <v>672.04</v>
      </c>
      <c r="E216" s="1754">
        <v>1</v>
      </c>
      <c r="F216" s="1753">
        <f t="shared" ref="F216:F219" si="385">E216*2000*1.2</f>
      </c>
      <c r="G216" s="1755">
        <f t="shared" si="78"/>
      </c>
      <c r="H216" s="1755">
        <f t="shared" si="172"/>
      </c>
      <c r="I216" s="1755">
        <f t="shared" si="272"/>
      </c>
      <c r="J216" s="1756">
        <f t="shared" si="303"/>
      </c>
      <c r="K216" s="1757">
        <f t="shared" si="16"/>
      </c>
      <c r="L216" s="1757">
        <f t="shared" si="110"/>
      </c>
      <c r="M216" s="1757">
        <f t="shared" si="203"/>
      </c>
      <c r="N216" s="1757">
        <f t="shared" si="334"/>
      </c>
      <c r="O216" s="1758">
        <f t="shared" si="47"/>
      </c>
      <c r="P216" s="1773">
        <v>0.022</v>
      </c>
      <c r="Q216" s="1758">
        <v>41</v>
      </c>
      <c r="R216" s="1756">
        <f t="shared" si="141"/>
      </c>
      <c r="S216" s="1760">
        <v>4383</v>
      </c>
      <c r="T216" s="1760">
        <v>170</v>
      </c>
      <c r="U216" s="1760">
        <v>14</v>
      </c>
      <c r="V216" s="1760">
        <v>186</v>
      </c>
      <c r="W216" s="1760">
        <v>17</v>
      </c>
      <c r="X216" s="1760">
        <v>0</v>
      </c>
      <c r="Y216" s="1760">
        <v>0</v>
      </c>
      <c r="Z216" s="1760">
        <v>2</v>
      </c>
      <c r="AA216" s="1756">
        <f t="shared" si="241"/>
      </c>
      <c r="AB216" s="1761" t="s">
        <v>1425</v>
      </c>
      <c r="AC216" s="1761" t="s">
        <v>1428</v>
      </c>
      <c r="AD216" s="1761">
        <v>5</v>
      </c>
    </row>
    <row r="217">
      <c r="A217" s="1751"/>
      <c r="B217" s="1752" t="s">
        <v>1439</v>
      </c>
      <c r="C217" s="1772" t="s">
        <v>1434</v>
      </c>
      <c r="D217" s="1753">
        <v>606.48</v>
      </c>
      <c r="E217" s="1754">
        <v>1</v>
      </c>
      <c r="F217" s="1753">
        <f t="shared" si="385"/>
      </c>
      <c r="G217" s="1774">
        <f t="shared" si="78"/>
      </c>
      <c r="H217" s="1774">
        <f t="shared" si="172"/>
      </c>
      <c r="I217" s="1774">
        <f t="shared" si="272"/>
      </c>
      <c r="J217" s="1775">
        <f t="shared" si="303"/>
      </c>
      <c r="K217" s="1776">
        <f t="shared" si="16"/>
      </c>
      <c r="L217" s="1776">
        <f t="shared" si="110"/>
      </c>
      <c r="M217" s="1776">
        <f t="shared" si="203"/>
      </c>
      <c r="N217" s="1776">
        <f t="shared" si="334"/>
      </c>
      <c r="O217" s="1758">
        <f t="shared" si="47"/>
      </c>
      <c r="P217" s="1773">
        <v>0.0197</v>
      </c>
      <c r="Q217" s="1760">
        <v>36</v>
      </c>
      <c r="R217" s="1775">
        <f t="shared" si="141"/>
      </c>
      <c r="S217" s="1760">
        <v>4484</v>
      </c>
      <c r="T217" s="1760">
        <v>180</v>
      </c>
      <c r="U217" s="1760">
        <v>15</v>
      </c>
      <c r="V217" s="1760">
        <v>190</v>
      </c>
      <c r="W217" s="1760">
        <v>6</v>
      </c>
      <c r="X217" s="1760">
        <v>1</v>
      </c>
      <c r="Y217" s="1760">
        <v>0</v>
      </c>
      <c r="Z217" s="1760">
        <v>2</v>
      </c>
      <c r="AA217" s="1756">
        <f t="shared" si="241"/>
      </c>
      <c r="AB217" s="1761" t="s">
        <v>1425</v>
      </c>
      <c r="AC217" s="1761" t="s">
        <v>1428</v>
      </c>
      <c r="AD217" s="1777">
        <v>9</v>
      </c>
    </row>
    <row r="218">
      <c r="A218" s="1751"/>
      <c r="B218" s="1752" t="s">
        <v>1439</v>
      </c>
      <c r="C218" s="1772" t="s">
        <v>1435</v>
      </c>
      <c r="D218" s="1753">
        <v>541.27</v>
      </c>
      <c r="E218" s="1754">
        <v>0</v>
      </c>
      <c r="F218" s="1753">
        <f t="shared" si="385"/>
      </c>
      <c r="G218" s="1774">
        <f t="shared" si="78"/>
      </c>
      <c r="H218" s="1774">
        <f t="shared" si="172"/>
      </c>
      <c r="I218" s="1774">
        <f t="shared" si="272"/>
      </c>
      <c r="J218" s="1775">
        <f t="shared" si="303"/>
      </c>
      <c r="K218" s="1776">
        <f t="shared" si="16"/>
      </c>
      <c r="L218" s="1776">
        <f t="shared" si="110"/>
      </c>
      <c r="M218" s="1776">
        <f t="shared" si="203"/>
      </c>
      <c r="N218" s="1776">
        <f t="shared" si="334"/>
      </c>
      <c r="O218" s="1758">
        <f t="shared" si="47"/>
      </c>
      <c r="P218" s="1773">
        <v>0.0254</v>
      </c>
      <c r="Q218" s="1760">
        <v>30</v>
      </c>
      <c r="R218" s="1775">
        <f t="shared" si="141"/>
      </c>
      <c r="S218" s="1760">
        <v>4484</v>
      </c>
      <c r="T218" s="1760">
        <v>209</v>
      </c>
      <c r="U218" s="1760">
        <v>19</v>
      </c>
      <c r="V218" s="1760">
        <v>231</v>
      </c>
      <c r="W218" s="1760">
        <v>27</v>
      </c>
      <c r="X218" s="1760">
        <v>0</v>
      </c>
      <c r="Y218" s="1760">
        <v>0</v>
      </c>
      <c r="Z218" s="1760">
        <v>6</v>
      </c>
      <c r="AA218" s="1756">
        <f t="shared" si="241"/>
      </c>
      <c r="AB218" s="1761" t="s">
        <v>1425</v>
      </c>
      <c r="AC218" s="1761" t="s">
        <v>1428</v>
      </c>
      <c r="AD218" s="1777">
        <v>7</v>
      </c>
    </row>
    <row r="219">
      <c r="A219" s="1751"/>
      <c r="B219" s="1752" t="s">
        <v>1439</v>
      </c>
      <c r="C219" s="1772" t="s">
        <v>1436</v>
      </c>
      <c r="D219" s="1753">
        <v>276.54</v>
      </c>
      <c r="E219" s="1754">
        <v>1</v>
      </c>
      <c r="F219" s="1753">
        <f t="shared" si="385"/>
      </c>
      <c r="G219" s="1774">
        <f t="shared" si="78"/>
      </c>
      <c r="H219" s="1774">
        <f t="shared" si="172"/>
      </c>
      <c r="I219" s="1774">
        <f t="shared" si="272"/>
      </c>
      <c r="J219" s="1775">
        <f t="shared" si="303"/>
      </c>
      <c r="K219" s="1776">
        <f t="shared" si="16"/>
      </c>
      <c r="L219" s="1776">
        <f t="shared" si="110"/>
      </c>
      <c r="M219" s="1776">
        <f t="shared" si="203"/>
      </c>
      <c r="N219" s="1776">
        <f t="shared" si="334"/>
      </c>
      <c r="O219" s="1758">
        <f t="shared" si="47"/>
      </c>
      <c r="P219" s="1773">
        <v>0.0315</v>
      </c>
      <c r="Q219" s="1760">
        <v>41</v>
      </c>
      <c r="R219" s="1775">
        <f t="shared" si="141"/>
      </c>
      <c r="S219" s="1760">
        <v>2139</v>
      </c>
      <c r="T219" s="1760">
        <v>83</v>
      </c>
      <c r="U219" s="1760">
        <v>11</v>
      </c>
      <c r="V219" s="1760">
        <v>94</v>
      </c>
      <c r="W219" s="1760">
        <v>25</v>
      </c>
      <c r="X219" s="1760">
        <v>1</v>
      </c>
      <c r="Y219" s="1760">
        <v>0</v>
      </c>
      <c r="Z219" s="1760">
        <v>2</v>
      </c>
      <c r="AA219" s="1756">
        <f t="shared" si="241"/>
      </c>
      <c r="AB219" s="1761" t="s">
        <v>1425</v>
      </c>
      <c r="AC219" s="1761" t="s">
        <v>1428</v>
      </c>
      <c r="AD219" s="1777">
        <v>3</v>
      </c>
    </row>
    <row r="220">
      <c r="A220" s="1751"/>
      <c r="B220" s="1762" t="s">
        <v>1431</v>
      </c>
      <c r="C220" s="1762"/>
      <c r="D220" s="1763">
        <f>SUM(D216:D219)</f>
      </c>
      <c r="E220" s="1763">
        <f>SUM(E216:E219)</f>
      </c>
      <c r="F220" s="1763">
        <f>SUM(F216:F219)</f>
      </c>
      <c r="G220" s="1765">
        <f t="shared" si="78"/>
      </c>
      <c r="H220" s="1765">
        <f t="shared" si="172"/>
      </c>
      <c r="I220" s="1765">
        <f t="shared" si="272"/>
      </c>
      <c r="J220" s="1765">
        <f t="shared" si="303"/>
      </c>
      <c r="K220" s="1766">
        <f t="shared" si="16"/>
      </c>
      <c r="L220" s="1766">
        <f t="shared" si="110"/>
      </c>
      <c r="M220" s="1766">
        <f t="shared" si="203"/>
      </c>
      <c r="N220" s="1766">
        <f t="shared" si="334"/>
      </c>
      <c r="O220" s="1767">
        <f t="shared" si="47"/>
      </c>
      <c r="P220" s="1766">
        <f>AVERAGE(P216:P219)</f>
      </c>
      <c r="Q220" s="1763">
        <f>AVERAGE(Q216:Q219)</f>
      </c>
      <c r="R220" s="1763">
        <f t="shared" si="141"/>
      </c>
      <c r="S220" s="1767">
        <f>SUM(S216:S219)</f>
      </c>
      <c r="T220" s="1767">
        <f>SUM(T216:T219)</f>
      </c>
      <c r="U220" s="1767">
        <f>SUM(U216:U219)</f>
      </c>
      <c r="V220" s="1767">
        <f>SUM(V216:V219)</f>
      </c>
      <c r="W220" s="1767">
        <f>SUM(W216:W219)</f>
      </c>
      <c r="X220" s="1767">
        <f>SUM(X216:X219)</f>
      </c>
      <c r="Y220" s="1767">
        <f>SUM(Y216:Y219)</f>
      </c>
      <c r="Z220" s="1767">
        <f>SUM(Z216:Z219)</f>
      </c>
      <c r="AA220" s="1769">
        <f t="shared" si="241"/>
      </c>
      <c r="AB220" s="1770"/>
      <c r="AC220" s="1770"/>
      <c r="AD220" s="1771">
        <f>SUM(AD216:AD219)</f>
      </c>
    </row>
    <row r="221">
      <c r="A221" s="1751"/>
      <c r="B221" s="1778" t="s">
        <v>1437</v>
      </c>
      <c r="C221" s="1778"/>
      <c r="D221" s="1779">
        <f>D220+D215</f>
      </c>
      <c r="E221" s="1779">
        <f>E220+E215</f>
      </c>
      <c r="F221" s="1779">
        <f>F220+F215</f>
      </c>
      <c r="G221" s="1780">
        <f t="shared" si="78"/>
      </c>
      <c r="H221" s="1780">
        <f t="shared" si="172"/>
      </c>
      <c r="I221" s="1780">
        <f t="shared" si="272"/>
      </c>
      <c r="J221" s="1780">
        <f t="shared" si="303"/>
      </c>
      <c r="K221" s="1781">
        <f t="shared" si="16"/>
      </c>
      <c r="L221" s="1781">
        <f t="shared" si="110"/>
      </c>
      <c r="M221" s="1781">
        <f t="shared" si="203"/>
      </c>
      <c r="N221" s="1781">
        <f t="shared" si="334"/>
      </c>
      <c r="O221" s="1782">
        <f t="shared" si="47"/>
      </c>
      <c r="P221" s="1783">
        <f>(P220+P215)/2</f>
      </c>
      <c r="Q221" s="1783">
        <f>(Q220+Q215)/2</f>
      </c>
      <c r="R221" s="1779">
        <f>(R220+R215)/2</f>
      </c>
      <c r="S221" s="1782">
        <f>S220+S215</f>
      </c>
      <c r="T221" s="1782">
        <f>T220+T215</f>
      </c>
      <c r="U221" s="1782">
        <f>U220+U215</f>
      </c>
      <c r="V221" s="1782">
        <f>V220+V215</f>
      </c>
      <c r="W221" s="1782">
        <f>W220+W215</f>
      </c>
      <c r="X221" s="1782">
        <f>X220+X215</f>
      </c>
      <c r="Y221" s="1782">
        <f>Y220+Y215</f>
      </c>
      <c r="Z221" s="1782">
        <f>Z220+Z215</f>
      </c>
      <c r="AA221" s="1784">
        <f t="shared" si="241"/>
      </c>
      <c r="AB221" s="1785"/>
      <c r="AC221" s="1785"/>
      <c r="AD221" s="1786">
        <f>AD220+AD215</f>
      </c>
    </row>
    <row r="222">
      <c r="A222" s="1740" t="s">
        <v>1389</v>
      </c>
      <c r="B222" s="1740" t="s">
        <v>1390</v>
      </c>
      <c r="C222" s="1740"/>
      <c r="D222" s="1741" t="s">
        <v>1391</v>
      </c>
      <c r="E222" s="1741"/>
      <c r="F222" s="1741"/>
      <c r="G222" s="1741"/>
      <c r="H222" s="1741"/>
      <c r="I222" s="1741"/>
      <c r="J222" s="1742" t="s">
        <v>1392</v>
      </c>
      <c r="K222" s="1742"/>
      <c r="L222" s="1742"/>
      <c r="M222" s="1742"/>
      <c r="N222" s="1742"/>
      <c r="O222" s="1742"/>
      <c r="P222" s="1742"/>
      <c r="Q222" s="1742"/>
      <c r="R222" s="1742"/>
      <c r="S222" s="1742"/>
      <c r="T222" s="1742"/>
      <c r="U222" s="1742"/>
      <c r="V222" s="1742"/>
      <c r="W222" s="1742"/>
      <c r="X222" s="1742"/>
      <c r="Y222" s="1742"/>
      <c r="Z222" s="1742"/>
      <c r="AA222" s="1742"/>
      <c r="AB222" s="1742"/>
      <c r="AC222" s="1742"/>
      <c r="AD222" s="1743"/>
    </row>
    <row r="223">
      <c r="A223" s="1740"/>
      <c r="B223" s="1740" t="s">
        <v>1393</v>
      </c>
      <c r="C223" s="1740" t="s">
        <v>1394</v>
      </c>
      <c r="D223" s="1741" t="s">
        <v>1395</v>
      </c>
      <c r="E223" s="1744" t="s">
        <v>1396</v>
      </c>
      <c r="F223" s="1745" t="s">
        <v>1397</v>
      </c>
      <c r="G223" s="1746" t="s">
        <v>1398</v>
      </c>
      <c r="H223" s="1746" t="s">
        <v>1399</v>
      </c>
      <c r="I223" s="1746" t="s">
        <v>1400</v>
      </c>
      <c r="J223" s="1742" t="s">
        <v>1401</v>
      </c>
      <c r="K223" s="1747" t="s">
        <v>1402</v>
      </c>
      <c r="L223" s="1747" t="s">
        <v>1403</v>
      </c>
      <c r="M223" s="1747" t="s">
        <v>1404</v>
      </c>
      <c r="N223" s="1747" t="s">
        <v>1405</v>
      </c>
      <c r="O223" s="1748" t="s">
        <v>1406</v>
      </c>
      <c r="P223" s="1747" t="s">
        <v>1407</v>
      </c>
      <c r="Q223" s="1748" t="s">
        <v>1408</v>
      </c>
      <c r="R223" s="1742" t="s">
        <v>1409</v>
      </c>
      <c r="S223" s="1748" t="s">
        <v>1410</v>
      </c>
      <c r="T223" s="1748" t="s">
        <v>1411</v>
      </c>
      <c r="U223" s="1748" t="s">
        <v>1412</v>
      </c>
      <c r="V223" s="1748" t="s">
        <v>1413</v>
      </c>
      <c r="W223" s="1748" t="s">
        <v>1414</v>
      </c>
      <c r="X223" s="1748" t="s">
        <v>1415</v>
      </c>
      <c r="Y223" s="1748" t="s">
        <v>1416</v>
      </c>
      <c r="Z223" s="1748" t="s">
        <v>1417</v>
      </c>
      <c r="AA223" s="1749" t="s">
        <v>1418</v>
      </c>
      <c r="AB223" s="1743" t="s">
        <v>1419</v>
      </c>
      <c r="AC223" s="1743" t="s">
        <v>1420</v>
      </c>
      <c r="AD223" s="1750" t="s">
        <v>1421</v>
      </c>
    </row>
    <row r="224">
      <c r="A224" s="1751" t="s">
        <v>1456</v>
      </c>
      <c r="B224" s="1752" t="s">
        <v>1423</v>
      </c>
      <c r="C224" s="1752" t="s">
        <v>1424</v>
      </c>
      <c r="D224" s="1753">
        <v>476.85</v>
      </c>
      <c r="E224" s="1754">
        <v>0</v>
      </c>
      <c r="F224" s="1753">
        <f t="shared" ref="F224:F227" si="386">E224*2000*1.2</f>
      </c>
      <c r="G224" s="1755">
        <f t="shared" ref="G224:G234" si="79">F224/D224</f>
      </c>
      <c r="H224" s="1755">
        <f t="shared" ref="H224:H234" si="173">D224/E224</f>
      </c>
      <c r="I224" s="1755">
        <f t="shared" ref="I224:I234" si="273">F224/E224</f>
      </c>
      <c r="J224" s="1756">
        <f t="shared" ref="J224:J234" si="304">D224/T224</f>
      </c>
      <c r="K224" s="1757">
        <f t="shared" ref="K224:K234" si="17">O224/S224*1</f>
      </c>
      <c r="L224" s="1757">
        <f t="shared" ref="L224:L234" si="111">T224/S224</f>
      </c>
      <c r="M224" s="1757">
        <f t="shared" ref="M224:M234" si="204">V224/S224</f>
      </c>
      <c r="N224" s="1757">
        <f t="shared" ref="N224:N234" si="335">W224/V224</f>
      </c>
      <c r="O224" s="1758">
        <f t="shared" ref="O224:O234" si="48">U224/P224</f>
      </c>
      <c r="P224" s="1759">
        <v>0.0292</v>
      </c>
      <c r="Q224" s="1758">
        <v>65</v>
      </c>
      <c r="R224" s="1756">
        <f t="shared" ref="R224:R233" si="142">(D224/S224)*1000</f>
      </c>
      <c r="S224" s="1760">
        <v>3593</v>
      </c>
      <c r="T224" s="1760">
        <v>95</v>
      </c>
      <c r="U224" s="1760">
        <v>20</v>
      </c>
      <c r="V224" s="1760">
        <v>102</v>
      </c>
      <c r="W224" s="1760">
        <v>15</v>
      </c>
      <c r="X224" s="1760">
        <v>2</v>
      </c>
      <c r="Y224" s="1760">
        <v>0</v>
      </c>
      <c r="Z224" s="1760">
        <v>4</v>
      </c>
      <c r="AA224" s="1756">
        <f t="shared" ref="AA224:AA234" si="242">AD224*1000/D224</f>
      </c>
      <c r="AB224" s="1761" t="s">
        <v>1425</v>
      </c>
      <c r="AC224" s="1761" t="s">
        <v>1457</v>
      </c>
      <c r="AD224" s="1761">
        <v>17</v>
      </c>
    </row>
    <row r="225">
      <c r="A225" s="1751"/>
      <c r="B225" s="1752" t="s">
        <v>1423</v>
      </c>
      <c r="C225" s="1752" t="s">
        <v>1427</v>
      </c>
      <c r="D225" s="1753">
        <v>421.99</v>
      </c>
      <c r="E225" s="1754">
        <v>0</v>
      </c>
      <c r="F225" s="1753">
        <f t="shared" si="386"/>
      </c>
      <c r="G225" s="1755">
        <f t="shared" si="79"/>
      </c>
      <c r="H225" s="1755">
        <f t="shared" si="173"/>
      </c>
      <c r="I225" s="1755">
        <f t="shared" si="273"/>
      </c>
      <c r="J225" s="1756">
        <f t="shared" si="304"/>
      </c>
      <c r="K225" s="1757">
        <f t="shared" si="17"/>
      </c>
      <c r="L225" s="1757">
        <f t="shared" si="111"/>
      </c>
      <c r="M225" s="1757">
        <f t="shared" si="204"/>
      </c>
      <c r="N225" s="1757">
        <f t="shared" si="335"/>
      </c>
      <c r="O225" s="1758">
        <f t="shared" si="48"/>
      </c>
      <c r="P225" s="1759">
        <v>0.0346</v>
      </c>
      <c r="Q225" s="1758">
        <v>72</v>
      </c>
      <c r="R225" s="1756">
        <f t="shared" si="142"/>
      </c>
      <c r="S225" s="1760">
        <v>2793</v>
      </c>
      <c r="T225" s="1760">
        <v>89</v>
      </c>
      <c r="U225" s="1760">
        <v>15</v>
      </c>
      <c r="V225" s="1760">
        <v>102</v>
      </c>
      <c r="W225" s="1760">
        <v>10</v>
      </c>
      <c r="X225" s="1760">
        <v>0</v>
      </c>
      <c r="Y225" s="1760">
        <v>0</v>
      </c>
      <c r="Z225" s="1760">
        <v>0</v>
      </c>
      <c r="AA225" s="1756">
        <f t="shared" si="242"/>
      </c>
      <c r="AB225" s="1761" t="s">
        <v>1425</v>
      </c>
      <c r="AC225" s="1761" t="s">
        <v>1457</v>
      </c>
      <c r="AD225" s="1761">
        <v>12</v>
      </c>
    </row>
    <row r="226">
      <c r="A226" s="1751"/>
      <c r="B226" s="1752" t="s">
        <v>1423</v>
      </c>
      <c r="C226" s="1752" t="s">
        <v>1429</v>
      </c>
      <c r="D226" s="1753">
        <v>459.12</v>
      </c>
      <c r="E226" s="1754">
        <v>0</v>
      </c>
      <c r="F226" s="1753">
        <f t="shared" si="386"/>
      </c>
      <c r="G226" s="1755">
        <f t="shared" si="79"/>
      </c>
      <c r="H226" s="1755">
        <f t="shared" si="173"/>
      </c>
      <c r="I226" s="1755">
        <f t="shared" si="273"/>
      </c>
      <c r="J226" s="1756">
        <f t="shared" si="304"/>
      </c>
      <c r="K226" s="1757">
        <f t="shared" si="17"/>
      </c>
      <c r="L226" s="1757">
        <f t="shared" si="111"/>
      </c>
      <c r="M226" s="1757">
        <f t="shared" si="204"/>
      </c>
      <c r="N226" s="1757">
        <f t="shared" si="335"/>
      </c>
      <c r="O226" s="1758">
        <f t="shared" si="48"/>
      </c>
      <c r="P226" s="1759">
        <v>0.0203</v>
      </c>
      <c r="Q226" s="1758">
        <v>67</v>
      </c>
      <c r="R226" s="1756">
        <f t="shared" si="142"/>
      </c>
      <c r="S226" s="1760">
        <v>2759</v>
      </c>
      <c r="T226" s="1760">
        <v>93</v>
      </c>
      <c r="U226" s="1760">
        <v>9</v>
      </c>
      <c r="V226" s="1760">
        <v>97</v>
      </c>
      <c r="W226" s="1760">
        <v>14</v>
      </c>
      <c r="X226" s="1760">
        <v>0</v>
      </c>
      <c r="Y226" s="1760">
        <v>0</v>
      </c>
      <c r="Z226" s="1760">
        <v>3</v>
      </c>
      <c r="AA226" s="1756">
        <f t="shared" si="242"/>
      </c>
      <c r="AB226" s="1761" t="s">
        <v>1425</v>
      </c>
      <c r="AC226" s="1761" t="s">
        <v>1457</v>
      </c>
      <c r="AD226" s="1761">
        <v>10</v>
      </c>
    </row>
    <row r="227">
      <c r="A227" s="1751"/>
      <c r="B227" s="1752" t="s">
        <v>1423</v>
      </c>
      <c r="C227" s="1752" t="s">
        <v>1430</v>
      </c>
      <c r="D227" s="1753">
        <v>360.96</v>
      </c>
      <c r="E227" s="1754">
        <v>0</v>
      </c>
      <c r="F227" s="1753">
        <f t="shared" si="386"/>
      </c>
      <c r="G227" s="1755">
        <f t="shared" si="79"/>
      </c>
      <c r="H227" s="1755">
        <f t="shared" si="173"/>
      </c>
      <c r="I227" s="1755">
        <f t="shared" si="273"/>
      </c>
      <c r="J227" s="1756">
        <f t="shared" si="304"/>
      </c>
      <c r="K227" s="1757">
        <f t="shared" si="17"/>
      </c>
      <c r="L227" s="1757">
        <f t="shared" si="111"/>
      </c>
      <c r="M227" s="1757">
        <f t="shared" si="204"/>
      </c>
      <c r="N227" s="1757">
        <f t="shared" si="335"/>
      </c>
      <c r="O227" s="1758">
        <f t="shared" si="48"/>
      </c>
      <c r="P227" s="1759">
        <v>0.026</v>
      </c>
      <c r="Q227" s="1758">
        <v>59</v>
      </c>
      <c r="R227" s="1756">
        <f t="shared" si="142"/>
      </c>
      <c r="S227" s="1760">
        <v>3048</v>
      </c>
      <c r="T227" s="1760">
        <v>133</v>
      </c>
      <c r="U227" s="1760">
        <v>15</v>
      </c>
      <c r="V227" s="1760">
        <v>139</v>
      </c>
      <c r="W227" s="1760">
        <v>21</v>
      </c>
      <c r="X227" s="1760">
        <v>0</v>
      </c>
      <c r="Y227" s="1760">
        <v>0</v>
      </c>
      <c r="Z227" s="1760">
        <v>2</v>
      </c>
      <c r="AA227" s="1756">
        <f t="shared" si="242"/>
      </c>
      <c r="AB227" s="1761" t="s">
        <v>1425</v>
      </c>
      <c r="AC227" s="1761" t="s">
        <v>1457</v>
      </c>
      <c r="AD227" s="1761">
        <v>7</v>
      </c>
    </row>
    <row r="228">
      <c r="A228" s="1751"/>
      <c r="B228" s="1762" t="s">
        <v>1431</v>
      </c>
      <c r="C228" s="1762"/>
      <c r="D228" s="1763">
        <f>SUM(D224:D227)</f>
      </c>
      <c r="E228" s="1764">
        <f>SUM(E224:E227)</f>
      </c>
      <c r="F228" s="1763">
        <f>SUM(F224:F227)</f>
      </c>
      <c r="G228" s="1765">
        <f t="shared" si="79"/>
      </c>
      <c r="H228" s="1765">
        <f t="shared" si="173"/>
      </c>
      <c r="I228" s="1765">
        <f t="shared" si="273"/>
      </c>
      <c r="J228" s="1765">
        <f t="shared" si="304"/>
      </c>
      <c r="K228" s="1766">
        <f t="shared" si="17"/>
      </c>
      <c r="L228" s="1766">
        <f t="shared" si="111"/>
      </c>
      <c r="M228" s="1766">
        <f t="shared" si="204"/>
      </c>
      <c r="N228" s="1766">
        <f t="shared" si="335"/>
      </c>
      <c r="O228" s="1767">
        <f t="shared" si="48"/>
      </c>
      <c r="P228" s="1766">
        <f>AVERAGE(P224:P227)</f>
      </c>
      <c r="Q228" s="1763">
        <f>AVERAGE(Q224:Q227)</f>
      </c>
      <c r="R228" s="1765">
        <f t="shared" si="142"/>
      </c>
      <c r="S228" s="1768">
        <f>SUM(S224:S227)</f>
      </c>
      <c r="T228" s="1768">
        <f>SUM(T224:T227)</f>
      </c>
      <c r="U228" s="1768">
        <f>SUM(U224:U227)</f>
      </c>
      <c r="V228" s="1768">
        <f>SUM(V224:V227)</f>
      </c>
      <c r="W228" s="1768">
        <f>SUM(W224:W227)</f>
      </c>
      <c r="X228" s="1768">
        <f>SUM(X224:X227)</f>
      </c>
      <c r="Y228" s="1768">
        <f>SUM(Y224:Y227)</f>
      </c>
      <c r="Z228" s="1768">
        <f>SUM(Z224:Z227)</f>
      </c>
      <c r="AA228" s="1769">
        <f t="shared" si="242"/>
      </c>
      <c r="AB228" s="1770"/>
      <c r="AC228" s="1770"/>
      <c r="AD228" s="1771">
        <f>SUM(AD224:AD227)</f>
      </c>
    </row>
    <row r="229">
      <c r="A229" s="1751"/>
      <c r="B229" s="1752" t="s">
        <v>1439</v>
      </c>
      <c r="C229" s="1772" t="s">
        <v>1433</v>
      </c>
      <c r="D229" s="1753">
        <v>390.71</v>
      </c>
      <c r="E229" s="1754">
        <v>1</v>
      </c>
      <c r="F229" s="1753">
        <f t="shared" ref="F229:F232" si="387">E229*2000*1.2</f>
      </c>
      <c r="G229" s="1755">
        <f t="shared" si="79"/>
      </c>
      <c r="H229" s="1755">
        <f t="shared" si="173"/>
      </c>
      <c r="I229" s="1755">
        <f t="shared" si="273"/>
      </c>
      <c r="J229" s="1756">
        <f t="shared" si="304"/>
      </c>
      <c r="K229" s="1757">
        <f t="shared" si="17"/>
      </c>
      <c r="L229" s="1757">
        <f t="shared" si="111"/>
      </c>
      <c r="M229" s="1757">
        <f t="shared" si="204"/>
      </c>
      <c r="N229" s="1757">
        <f t="shared" si="335"/>
      </c>
      <c r="O229" s="1758">
        <f t="shared" si="48"/>
      </c>
      <c r="P229" s="1773">
        <v>0.0117</v>
      </c>
      <c r="Q229" s="1758">
        <v>32</v>
      </c>
      <c r="R229" s="1756">
        <f t="shared" si="142"/>
      </c>
      <c r="S229" s="1760">
        <v>3144</v>
      </c>
      <c r="T229" s="1760">
        <v>139</v>
      </c>
      <c r="U229" s="1760">
        <v>5</v>
      </c>
      <c r="V229" s="1760">
        <v>146</v>
      </c>
      <c r="W229" s="1760">
        <v>43</v>
      </c>
      <c r="X229" s="1760">
        <v>1</v>
      </c>
      <c r="Y229" s="1760">
        <v>0</v>
      </c>
      <c r="Z229" s="1760">
        <v>3</v>
      </c>
      <c r="AA229" s="1756">
        <f t="shared" si="242"/>
      </c>
      <c r="AB229" s="1761" t="s">
        <v>1425</v>
      </c>
      <c r="AC229" s="1761" t="s">
        <v>1457</v>
      </c>
      <c r="AD229" s="1761">
        <v>8</v>
      </c>
    </row>
    <row r="230">
      <c r="A230" s="1751"/>
      <c r="B230" s="1752" t="s">
        <v>1439</v>
      </c>
      <c r="C230" s="1772" t="s">
        <v>1434</v>
      </c>
      <c r="D230" s="1753">
        <v>651.44</v>
      </c>
      <c r="E230" s="1754">
        <v>2</v>
      </c>
      <c r="F230" s="1753">
        <f t="shared" si="387"/>
      </c>
      <c r="G230" s="1774">
        <f t="shared" si="79"/>
      </c>
      <c r="H230" s="1774">
        <f t="shared" si="173"/>
      </c>
      <c r="I230" s="1774">
        <f t="shared" si="273"/>
      </c>
      <c r="J230" s="1775">
        <f t="shared" si="304"/>
      </c>
      <c r="K230" s="1776">
        <f t="shared" si="17"/>
      </c>
      <c r="L230" s="1776">
        <f t="shared" si="111"/>
      </c>
      <c r="M230" s="1776">
        <f t="shared" si="204"/>
      </c>
      <c r="N230" s="1776">
        <f t="shared" si="335"/>
      </c>
      <c r="O230" s="1758">
        <f t="shared" si="48"/>
      </c>
      <c r="P230" s="1773">
        <v>0.0466</v>
      </c>
      <c r="Q230" s="1760">
        <v>42</v>
      </c>
      <c r="R230" s="1775">
        <f t="shared" si="142"/>
      </c>
      <c r="S230" s="1760">
        <v>4646</v>
      </c>
      <c r="T230" s="1760">
        <v>188</v>
      </c>
      <c r="U230" s="1760">
        <v>21</v>
      </c>
      <c r="V230" s="1760">
        <v>214</v>
      </c>
      <c r="W230" s="1760">
        <v>30</v>
      </c>
      <c r="X230" s="1760">
        <v>0</v>
      </c>
      <c r="Y230" s="1760">
        <v>0</v>
      </c>
      <c r="Z230" s="1760">
        <v>3</v>
      </c>
      <c r="AA230" s="1756">
        <f t="shared" si="242"/>
      </c>
      <c r="AB230" s="1761" t="s">
        <v>1425</v>
      </c>
      <c r="AC230" s="1761" t="s">
        <v>1457</v>
      </c>
      <c r="AD230" s="1777">
        <v>17</v>
      </c>
    </row>
    <row r="231">
      <c r="A231" s="1751"/>
      <c r="B231" s="1752" t="s">
        <v>1439</v>
      </c>
      <c r="C231" s="1772" t="s">
        <v>1435</v>
      </c>
      <c r="D231" s="1753">
        <v>815.37</v>
      </c>
      <c r="E231" s="1754">
        <v>2</v>
      </c>
      <c r="F231" s="1753">
        <f t="shared" si="387"/>
      </c>
      <c r="G231" s="1774">
        <f t="shared" si="79"/>
      </c>
      <c r="H231" s="1774">
        <f t="shared" si="173"/>
      </c>
      <c r="I231" s="1774">
        <f t="shared" si="273"/>
      </c>
      <c r="J231" s="1775">
        <f t="shared" si="304"/>
      </c>
      <c r="K231" s="1776">
        <f t="shared" si="17"/>
      </c>
      <c r="L231" s="1776">
        <f t="shared" si="111"/>
      </c>
      <c r="M231" s="1776">
        <f t="shared" si="204"/>
      </c>
      <c r="N231" s="1776">
        <f t="shared" si="335"/>
      </c>
      <c r="O231" s="1758">
        <f t="shared" si="48"/>
      </c>
      <c r="P231" s="1773">
        <v>0.0263</v>
      </c>
      <c r="Q231" s="1760">
        <v>45</v>
      </c>
      <c r="R231" s="1775">
        <f t="shared" si="142"/>
      </c>
      <c r="S231" s="1760">
        <v>7063</v>
      </c>
      <c r="T231" s="1760">
        <v>293</v>
      </c>
      <c r="U231" s="1760">
        <v>27</v>
      </c>
      <c r="V231" s="1760">
        <v>327</v>
      </c>
      <c r="W231" s="1760">
        <v>48</v>
      </c>
      <c r="X231" s="1760">
        <v>1</v>
      </c>
      <c r="Y231" s="1760">
        <v>0</v>
      </c>
      <c r="Z231" s="1760">
        <v>1</v>
      </c>
      <c r="AA231" s="1756">
        <f t="shared" si="242"/>
      </c>
      <c r="AB231" s="1761" t="s">
        <v>1425</v>
      </c>
      <c r="AC231" s="1761" t="s">
        <v>1457</v>
      </c>
      <c r="AD231" s="1777">
        <v>13</v>
      </c>
    </row>
    <row r="232">
      <c r="A232" s="1751"/>
      <c r="B232" s="1752" t="s">
        <v>1439</v>
      </c>
      <c r="C232" s="1772" t="s">
        <v>1436</v>
      </c>
      <c r="D232" s="1753">
        <v>383.28</v>
      </c>
      <c r="E232" s="1754">
        <v>0</v>
      </c>
      <c r="F232" s="1753">
        <f t="shared" si="387"/>
      </c>
      <c r="G232" s="1774">
        <f t="shared" si="79"/>
      </c>
      <c r="H232" s="1774">
        <f t="shared" si="173"/>
      </c>
      <c r="I232" s="1774">
        <f t="shared" si="273"/>
      </c>
      <c r="J232" s="1775">
        <f t="shared" si="304"/>
      </c>
      <c r="K232" s="1776">
        <f t="shared" si="17"/>
      </c>
      <c r="L232" s="1776">
        <f t="shared" si="111"/>
      </c>
      <c r="M232" s="1776">
        <f t="shared" si="204"/>
      </c>
      <c r="N232" s="1776">
        <f t="shared" si="335"/>
      </c>
      <c r="O232" s="1758">
        <f t="shared" si="48"/>
      </c>
      <c r="P232" s="1773">
        <v>0.0225</v>
      </c>
      <c r="Q232" s="1760">
        <v>42</v>
      </c>
      <c r="R232" s="1775">
        <f t="shared" si="142"/>
      </c>
      <c r="S232" s="1760">
        <v>3748</v>
      </c>
      <c r="T232" s="1760">
        <v>181</v>
      </c>
      <c r="U232" s="1760">
        <v>17</v>
      </c>
      <c r="V232" s="1760">
        <v>202</v>
      </c>
      <c r="W232" s="1760">
        <v>4</v>
      </c>
      <c r="X232" s="1760">
        <v>0</v>
      </c>
      <c r="Y232" s="1760">
        <v>0</v>
      </c>
      <c r="Z232" s="1760">
        <v>2</v>
      </c>
      <c r="AA232" s="1756">
        <f t="shared" si="242"/>
      </c>
      <c r="AB232" s="1761" t="s">
        <v>1425</v>
      </c>
      <c r="AC232" s="1761" t="s">
        <v>1457</v>
      </c>
      <c r="AD232" s="1777">
        <v>3</v>
      </c>
    </row>
    <row r="233">
      <c r="A233" s="1751"/>
      <c r="B233" s="1762" t="s">
        <v>1431</v>
      </c>
      <c r="C233" s="1762"/>
      <c r="D233" s="1763">
        <f>SUM(D229:D232)</f>
      </c>
      <c r="E233" s="1763">
        <f>SUM(E229:E232)</f>
      </c>
      <c r="F233" s="1763">
        <f>SUM(F229:F232)</f>
      </c>
      <c r="G233" s="1765">
        <f t="shared" si="79"/>
      </c>
      <c r="H233" s="1765">
        <f t="shared" si="173"/>
      </c>
      <c r="I233" s="1765">
        <f t="shared" si="273"/>
      </c>
      <c r="J233" s="1765">
        <f t="shared" si="304"/>
      </c>
      <c r="K233" s="1766">
        <f t="shared" si="17"/>
      </c>
      <c r="L233" s="1766">
        <f t="shared" si="111"/>
      </c>
      <c r="M233" s="1766">
        <f t="shared" si="204"/>
      </c>
      <c r="N233" s="1766">
        <f t="shared" si="335"/>
      </c>
      <c r="O233" s="1767">
        <f t="shared" si="48"/>
      </c>
      <c r="P233" s="1766">
        <f>AVERAGE(P229:P232)</f>
      </c>
      <c r="Q233" s="1763">
        <f>AVERAGE(Q229:Q232)</f>
      </c>
      <c r="R233" s="1763">
        <f t="shared" si="142"/>
      </c>
      <c r="S233" s="1767">
        <f>SUM(S229:S232)</f>
      </c>
      <c r="T233" s="1767">
        <f>SUM(T229:T232)</f>
      </c>
      <c r="U233" s="1767">
        <f>SUM(U229:U232)</f>
      </c>
      <c r="V233" s="1767">
        <f>SUM(V229:V232)</f>
      </c>
      <c r="W233" s="1767">
        <f>SUM(W229:W232)</f>
      </c>
      <c r="X233" s="1767">
        <f>SUM(X229:X232)</f>
      </c>
      <c r="Y233" s="1767">
        <f>SUM(Y229:Y232)</f>
      </c>
      <c r="Z233" s="1767">
        <f>SUM(Z229:Z232)</f>
      </c>
      <c r="AA233" s="1769">
        <f t="shared" si="242"/>
      </c>
      <c r="AB233" s="1770"/>
      <c r="AC233" s="1770"/>
      <c r="AD233" s="1771">
        <f>SUM(AD229:AD232)</f>
      </c>
    </row>
    <row r="234">
      <c r="A234" s="1751"/>
      <c r="B234" s="1778" t="s">
        <v>1437</v>
      </c>
      <c r="C234" s="1778"/>
      <c r="D234" s="1779">
        <f>D233+D228</f>
      </c>
      <c r="E234" s="1779">
        <f>E233+E228</f>
      </c>
      <c r="F234" s="1779">
        <f>F233+F228</f>
      </c>
      <c r="G234" s="1780">
        <f t="shared" si="79"/>
      </c>
      <c r="H234" s="1780">
        <f t="shared" si="173"/>
      </c>
      <c r="I234" s="1780">
        <f t="shared" si="273"/>
      </c>
      <c r="J234" s="1780">
        <f t="shared" si="304"/>
      </c>
      <c r="K234" s="1781">
        <f t="shared" si="17"/>
      </c>
      <c r="L234" s="1781">
        <f t="shared" si="111"/>
      </c>
      <c r="M234" s="1781">
        <f t="shared" si="204"/>
      </c>
      <c r="N234" s="1781">
        <f t="shared" si="335"/>
      </c>
      <c r="O234" s="1782">
        <f t="shared" si="48"/>
      </c>
      <c r="P234" s="1783">
        <f>(P233+P228)/2</f>
      </c>
      <c r="Q234" s="1783">
        <f>(Q233+Q228)/2</f>
      </c>
      <c r="R234" s="1779">
        <f>(R233+R228)/2</f>
      </c>
      <c r="S234" s="1782">
        <f>S233+S228</f>
      </c>
      <c r="T234" s="1782">
        <f>T233+T228</f>
      </c>
      <c r="U234" s="1782">
        <f>U233+U228</f>
      </c>
      <c r="V234" s="1782">
        <f>V233+V228</f>
      </c>
      <c r="W234" s="1782">
        <f>W233+W228</f>
      </c>
      <c r="X234" s="1782">
        <f>X233+X228</f>
      </c>
      <c r="Y234" s="1782">
        <f>Y233+Y228</f>
      </c>
      <c r="Z234" s="1782">
        <f>Z233+Z228</f>
      </c>
      <c r="AA234" s="1784">
        <f t="shared" si="242"/>
      </c>
      <c r="AB234" s="1785"/>
      <c r="AC234" s="1785"/>
      <c r="AD234" s="1786">
        <f>AD233+AD228</f>
      </c>
    </row>
    <row r="235">
      <c r="A235" s="1740" t="s">
        <v>1389</v>
      </c>
      <c r="B235" s="1740" t="s">
        <v>1390</v>
      </c>
      <c r="C235" s="1740"/>
      <c r="D235" s="1741" t="s">
        <v>1391</v>
      </c>
      <c r="E235" s="1741"/>
      <c r="F235" s="1741"/>
      <c r="G235" s="1741"/>
      <c r="H235" s="1741"/>
      <c r="I235" s="1741"/>
      <c r="J235" s="1742" t="s">
        <v>1392</v>
      </c>
      <c r="K235" s="1742"/>
      <c r="L235" s="1742"/>
      <c r="M235" s="1742"/>
      <c r="N235" s="1742"/>
      <c r="O235" s="1742"/>
      <c r="P235" s="1742"/>
      <c r="Q235" s="1742"/>
      <c r="R235" s="1742"/>
      <c r="S235" s="1742"/>
      <c r="T235" s="1742"/>
      <c r="U235" s="1742"/>
      <c r="V235" s="1742"/>
      <c r="W235" s="1742"/>
      <c r="X235" s="1742"/>
      <c r="Y235" s="1742"/>
      <c r="Z235" s="1742"/>
      <c r="AA235" s="1742"/>
      <c r="AB235" s="1742"/>
      <c r="AC235" s="1742"/>
      <c r="AD235" s="1743"/>
    </row>
    <row r="236">
      <c r="A236" s="1740"/>
      <c r="B236" s="1740" t="s">
        <v>1393</v>
      </c>
      <c r="C236" s="1740" t="s">
        <v>1394</v>
      </c>
      <c r="D236" s="1741" t="s">
        <v>1395</v>
      </c>
      <c r="E236" s="1744" t="s">
        <v>1396</v>
      </c>
      <c r="F236" s="1745" t="s">
        <v>1397</v>
      </c>
      <c r="G236" s="1746" t="s">
        <v>1398</v>
      </c>
      <c r="H236" s="1746" t="s">
        <v>1399</v>
      </c>
      <c r="I236" s="1746" t="s">
        <v>1400</v>
      </c>
      <c r="J236" s="1742" t="s">
        <v>1401</v>
      </c>
      <c r="K236" s="1747" t="s">
        <v>1402</v>
      </c>
      <c r="L236" s="1747" t="s">
        <v>1403</v>
      </c>
      <c r="M236" s="1747" t="s">
        <v>1404</v>
      </c>
      <c r="N236" s="1747" t="s">
        <v>1405</v>
      </c>
      <c r="O236" s="1748" t="s">
        <v>1406</v>
      </c>
      <c r="P236" s="1747" t="s">
        <v>1407</v>
      </c>
      <c r="Q236" s="1748" t="s">
        <v>1408</v>
      </c>
      <c r="R236" s="1742" t="s">
        <v>1409</v>
      </c>
      <c r="S236" s="1748" t="s">
        <v>1410</v>
      </c>
      <c r="T236" s="1748" t="s">
        <v>1411</v>
      </c>
      <c r="U236" s="1748" t="s">
        <v>1412</v>
      </c>
      <c r="V236" s="1748" t="s">
        <v>1413</v>
      </c>
      <c r="W236" s="1748" t="s">
        <v>1414</v>
      </c>
      <c r="X236" s="1748" t="s">
        <v>1415</v>
      </c>
      <c r="Y236" s="1748" t="s">
        <v>1416</v>
      </c>
      <c r="Z236" s="1748" t="s">
        <v>1417</v>
      </c>
      <c r="AA236" s="1749" t="s">
        <v>1418</v>
      </c>
      <c r="AB236" s="1743" t="s">
        <v>1419</v>
      </c>
      <c r="AC236" s="1743" t="s">
        <v>1420</v>
      </c>
      <c r="AD236" s="1750" t="s">
        <v>1421</v>
      </c>
    </row>
    <row r="237">
      <c r="A237" s="1751" t="s">
        <v>1458</v>
      </c>
      <c r="B237" s="1752" t="s">
        <v>1423</v>
      </c>
      <c r="C237" s="1752" t="s">
        <v>1424</v>
      </c>
      <c r="D237" s="1753">
        <v>327.39</v>
      </c>
      <c r="E237" s="1754">
        <v>0</v>
      </c>
      <c r="F237" s="1753">
        <f t="shared" ref="F237:F240" si="388">E237*2000*1.2</f>
      </c>
      <c r="G237" s="1755">
        <f t="shared" ref="G237:G247" si="80">F237/D237</f>
      </c>
      <c r="H237" s="1755">
        <f t="shared" ref="H237:H247" si="174">D237/E237</f>
      </c>
      <c r="I237" s="1755">
        <f t="shared" ref="I237:I247" si="274">F237/E237</f>
      </c>
      <c r="J237" s="1756">
        <f t="shared" ref="J237:J247" si="305">D237/T237</f>
      </c>
      <c r="K237" s="1757">
        <f t="shared" ref="K237:K247" si="18">O237/S237*1</f>
      </c>
      <c r="L237" s="1757">
        <f t="shared" ref="L237:L247" si="112">T237/S237</f>
      </c>
      <c r="M237" s="1757">
        <f t="shared" ref="M237:M247" si="205">V237/S237</f>
      </c>
      <c r="N237" s="1757">
        <f t="shared" ref="N237:N247" si="336">W237/V237</f>
      </c>
      <c r="O237" s="1758">
        <f t="shared" ref="O237:O247" si="49">U237/P237</f>
      </c>
      <c r="P237" s="1759">
        <v>0.0122</v>
      </c>
      <c r="Q237" s="1758">
        <v>38</v>
      </c>
      <c r="R237" s="1756">
        <f t="shared" ref="R237:R246" si="143">(D237/S237)*1000</f>
      </c>
      <c r="S237" s="1760">
        <v>3099</v>
      </c>
      <c r="T237" s="1760">
        <v>92</v>
      </c>
      <c r="U237" s="1760">
        <v>9</v>
      </c>
      <c r="V237" s="1760">
        <v>93</v>
      </c>
      <c r="W237" s="1760">
        <v>5</v>
      </c>
      <c r="X237" s="1760">
        <v>2</v>
      </c>
      <c r="Y237" s="1760">
        <v>0</v>
      </c>
      <c r="Z237" s="1760">
        <v>1</v>
      </c>
      <c r="AA237" s="1756">
        <f t="shared" ref="AA237:AA247" si="243">AD237*1000/D237</f>
      </c>
      <c r="AB237" s="1761" t="s">
        <v>1425</v>
      </c>
      <c r="AC237" s="1761" t="s">
        <v>1426</v>
      </c>
      <c r="AD237" s="1761">
        <v>5</v>
      </c>
    </row>
    <row r="238">
      <c r="A238" s="1751"/>
      <c r="B238" s="1752" t="s">
        <v>1423</v>
      </c>
      <c r="C238" s="1752" t="s">
        <v>1427</v>
      </c>
      <c r="D238" s="1753">
        <v>315.95</v>
      </c>
      <c r="E238" s="1754">
        <v>0</v>
      </c>
      <c r="F238" s="1753">
        <f t="shared" si="388"/>
      </c>
      <c r="G238" s="1755">
        <f t="shared" si="80"/>
      </c>
      <c r="H238" s="1755">
        <f t="shared" si="174"/>
      </c>
      <c r="I238" s="1755">
        <f t="shared" si="274"/>
      </c>
      <c r="J238" s="1756">
        <f t="shared" si="305"/>
      </c>
      <c r="K238" s="1757">
        <f t="shared" si="18"/>
      </c>
      <c r="L238" s="1757">
        <f t="shared" si="112"/>
      </c>
      <c r="M238" s="1757">
        <f t="shared" si="205"/>
      </c>
      <c r="N238" s="1757">
        <f t="shared" si="336"/>
      </c>
      <c r="O238" s="1758">
        <f t="shared" si="49"/>
      </c>
      <c r="P238" s="1759">
        <v>0.0218</v>
      </c>
      <c r="Q238" s="1758">
        <v>34</v>
      </c>
      <c r="R238" s="1756">
        <f t="shared" si="143"/>
      </c>
      <c r="S238" s="1760">
        <v>2954</v>
      </c>
      <c r="T238" s="1760">
        <v>128</v>
      </c>
      <c r="U238" s="1760">
        <v>15</v>
      </c>
      <c r="V238" s="1760">
        <v>137</v>
      </c>
      <c r="W238" s="1760">
        <v>11</v>
      </c>
      <c r="X238" s="1760">
        <v>0</v>
      </c>
      <c r="Y238" s="1760">
        <v>0</v>
      </c>
      <c r="Z238" s="1760">
        <v>0</v>
      </c>
      <c r="AA238" s="1756">
        <f t="shared" si="243"/>
      </c>
      <c r="AB238" s="1761" t="s">
        <v>1425</v>
      </c>
      <c r="AC238" s="1761" t="s">
        <v>1426</v>
      </c>
      <c r="AD238" s="1761">
        <v>6</v>
      </c>
    </row>
    <row r="239">
      <c r="A239" s="1751"/>
      <c r="B239" s="1752" t="s">
        <v>1423</v>
      </c>
      <c r="C239" s="1752" t="s">
        <v>1429</v>
      </c>
      <c r="D239" s="1753">
        <v>337.76</v>
      </c>
      <c r="E239" s="1754">
        <v>0</v>
      </c>
      <c r="F239" s="1753">
        <f t="shared" si="388"/>
      </c>
      <c r="G239" s="1755">
        <f t="shared" si="80"/>
      </c>
      <c r="H239" s="1755">
        <f t="shared" si="174"/>
      </c>
      <c r="I239" s="1755">
        <f t="shared" si="274"/>
      </c>
      <c r="J239" s="1756">
        <f t="shared" si="305"/>
      </c>
      <c r="K239" s="1757">
        <f t="shared" si="18"/>
      </c>
      <c r="L239" s="1757">
        <f t="shared" si="112"/>
      </c>
      <c r="M239" s="1757">
        <f t="shared" si="205"/>
      </c>
      <c r="N239" s="1757">
        <f t="shared" si="336"/>
      </c>
      <c r="O239" s="1758">
        <f t="shared" si="49"/>
      </c>
      <c r="P239" s="1759">
        <v>0.0118</v>
      </c>
      <c r="Q239" s="1758">
        <v>34</v>
      </c>
      <c r="R239" s="1756">
        <f t="shared" si="143"/>
      </c>
      <c r="S239" s="1760">
        <v>3112</v>
      </c>
      <c r="T239" s="1760">
        <v>130</v>
      </c>
      <c r="U239" s="1760">
        <v>13</v>
      </c>
      <c r="V239" s="1760">
        <v>152</v>
      </c>
      <c r="W239" s="1760">
        <v>7</v>
      </c>
      <c r="X239" s="1760">
        <v>1</v>
      </c>
      <c r="Y239" s="1760">
        <v>0</v>
      </c>
      <c r="Z239" s="1760">
        <v>3</v>
      </c>
      <c r="AA239" s="1756">
        <f t="shared" si="243"/>
      </c>
      <c r="AB239" s="1761" t="s">
        <v>1425</v>
      </c>
      <c r="AC239" s="1761" t="s">
        <v>1426</v>
      </c>
      <c r="AD239" s="1761">
        <v>8</v>
      </c>
    </row>
    <row r="240">
      <c r="A240" s="1751"/>
      <c r="B240" s="1752" t="s">
        <v>1423</v>
      </c>
      <c r="C240" s="1752" t="s">
        <v>1430</v>
      </c>
      <c r="D240" s="1753">
        <v>472.43</v>
      </c>
      <c r="E240" s="1754">
        <v>0</v>
      </c>
      <c r="F240" s="1753">
        <f t="shared" si="388"/>
      </c>
      <c r="G240" s="1755">
        <f t="shared" si="80"/>
      </c>
      <c r="H240" s="1755">
        <f t="shared" si="174"/>
      </c>
      <c r="I240" s="1755">
        <f t="shared" si="274"/>
      </c>
      <c r="J240" s="1756">
        <f t="shared" si="305"/>
      </c>
      <c r="K240" s="1757">
        <f t="shared" si="18"/>
      </c>
      <c r="L240" s="1757">
        <f t="shared" si="112"/>
      </c>
      <c r="M240" s="1757">
        <f t="shared" si="205"/>
      </c>
      <c r="N240" s="1757">
        <f t="shared" si="336"/>
      </c>
      <c r="O240" s="1758">
        <f t="shared" si="49"/>
      </c>
      <c r="P240" s="1759">
        <v>0.0195</v>
      </c>
      <c r="Q240" s="1758">
        <v>38</v>
      </c>
      <c r="R240" s="1756">
        <f t="shared" si="143"/>
      </c>
      <c r="S240" s="1760">
        <v>4052</v>
      </c>
      <c r="T240" s="1760">
        <v>164</v>
      </c>
      <c r="U240" s="1760">
        <v>18</v>
      </c>
      <c r="V240" s="1760">
        <v>186</v>
      </c>
      <c r="W240" s="1760">
        <v>30</v>
      </c>
      <c r="X240" s="1760">
        <v>5</v>
      </c>
      <c r="Y240" s="1760">
        <v>0</v>
      </c>
      <c r="Z240" s="1760">
        <v>0</v>
      </c>
      <c r="AA240" s="1756">
        <f t="shared" si="243"/>
      </c>
      <c r="AB240" s="1761" t="s">
        <v>1425</v>
      </c>
      <c r="AC240" s="1761" t="s">
        <v>1426</v>
      </c>
      <c r="AD240" s="1761">
        <v>11</v>
      </c>
    </row>
    <row r="241">
      <c r="A241" s="1751"/>
      <c r="B241" s="1762" t="s">
        <v>1431</v>
      </c>
      <c r="C241" s="1762"/>
      <c r="D241" s="1763">
        <f>SUM(D237:D240)</f>
      </c>
      <c r="E241" s="1764">
        <f>SUM(E237:E240)</f>
      </c>
      <c r="F241" s="1763">
        <f>SUM(F237:F240)</f>
      </c>
      <c r="G241" s="1765">
        <f t="shared" si="80"/>
      </c>
      <c r="H241" s="1765">
        <f t="shared" si="174"/>
      </c>
      <c r="I241" s="1765">
        <f t="shared" si="274"/>
      </c>
      <c r="J241" s="1765">
        <f t="shared" si="305"/>
      </c>
      <c r="K241" s="1766">
        <f t="shared" si="18"/>
      </c>
      <c r="L241" s="1766">
        <f t="shared" si="112"/>
      </c>
      <c r="M241" s="1766">
        <f t="shared" si="205"/>
      </c>
      <c r="N241" s="1766">
        <f t="shared" si="336"/>
      </c>
      <c r="O241" s="1767">
        <f t="shared" si="49"/>
      </c>
      <c r="P241" s="1766">
        <f>AVERAGE(P237:P240)</f>
      </c>
      <c r="Q241" s="1763">
        <f>AVERAGE(Q237:Q240)</f>
      </c>
      <c r="R241" s="1765">
        <f t="shared" si="143"/>
      </c>
      <c r="S241" s="1768">
        <f>SUM(S237:S240)</f>
      </c>
      <c r="T241" s="1768">
        <f>SUM(T237:T240)</f>
      </c>
      <c r="U241" s="1768">
        <f>SUM(U237:U240)</f>
      </c>
      <c r="V241" s="1768">
        <f>SUM(V237:V240)</f>
      </c>
      <c r="W241" s="1768">
        <f>SUM(W237:W240)</f>
      </c>
      <c r="X241" s="1768">
        <f>SUM(X237:X240)</f>
      </c>
      <c r="Y241" s="1768">
        <f>SUM(Y237:Y240)</f>
      </c>
      <c r="Z241" s="1768">
        <f>SUM(Z237:Z240)</f>
      </c>
      <c r="AA241" s="1769">
        <f t="shared" si="243"/>
      </c>
      <c r="AB241" s="1770"/>
      <c r="AC241" s="1770"/>
      <c r="AD241" s="1771">
        <f>SUM(AD237:AD240)</f>
      </c>
    </row>
    <row r="242">
      <c r="A242" s="1751"/>
      <c r="B242" s="1752" t="s">
        <v>1432</v>
      </c>
      <c r="C242" s="1772" t="s">
        <v>1433</v>
      </c>
      <c r="D242" s="1753">
        <v>757.99</v>
      </c>
      <c r="E242" s="1754">
        <v>0</v>
      </c>
      <c r="F242" s="1753">
        <f t="shared" ref="F242:F245" si="389">E242*2000*1.2</f>
      </c>
      <c r="G242" s="1755">
        <f t="shared" si="80"/>
      </c>
      <c r="H242" s="1755">
        <f t="shared" si="174"/>
      </c>
      <c r="I242" s="1755">
        <f t="shared" si="274"/>
      </c>
      <c r="J242" s="1756">
        <f t="shared" si="305"/>
      </c>
      <c r="K242" s="1757">
        <f t="shared" si="18"/>
      </c>
      <c r="L242" s="1757">
        <f t="shared" si="112"/>
      </c>
      <c r="M242" s="1757">
        <f t="shared" si="205"/>
      </c>
      <c r="N242" s="1757">
        <f t="shared" si="336"/>
      </c>
      <c r="O242" s="1758">
        <f t="shared" si="49"/>
      </c>
      <c r="P242" s="1773">
        <v>0.0349</v>
      </c>
      <c r="Q242" s="1758">
        <v>39</v>
      </c>
      <c r="R242" s="1756">
        <f t="shared" si="143"/>
      </c>
      <c r="S242" s="1760">
        <v>5110</v>
      </c>
      <c r="T242" s="1760">
        <v>191</v>
      </c>
      <c r="U242" s="1760">
        <v>29</v>
      </c>
      <c r="V242" s="1760">
        <v>208</v>
      </c>
      <c r="W242" s="1760">
        <v>8</v>
      </c>
      <c r="X242" s="1760">
        <v>3</v>
      </c>
      <c r="Y242" s="1760">
        <v>0</v>
      </c>
      <c r="Z242" s="1760">
        <v>3</v>
      </c>
      <c r="AA242" s="1756">
        <f t="shared" si="243"/>
      </c>
      <c r="AB242" s="1761" t="s">
        <v>1425</v>
      </c>
      <c r="AC242" s="1761" t="s">
        <v>1426</v>
      </c>
      <c r="AD242" s="1761">
        <v>8</v>
      </c>
    </row>
    <row r="243">
      <c r="A243" s="1751"/>
      <c r="B243" s="1752" t="s">
        <v>1432</v>
      </c>
      <c r="C243" s="1772" t="s">
        <v>1434</v>
      </c>
      <c r="D243" s="1753">
        <v>812.85</v>
      </c>
      <c r="E243" s="1754">
        <v>2</v>
      </c>
      <c r="F243" s="1753">
        <f t="shared" si="389"/>
      </c>
      <c r="G243" s="1774">
        <f t="shared" si="80"/>
      </c>
      <c r="H243" s="1774">
        <f t="shared" si="174"/>
      </c>
      <c r="I243" s="1774">
        <f t="shared" si="274"/>
      </c>
      <c r="J243" s="1775">
        <f t="shared" si="305"/>
      </c>
      <c r="K243" s="1776">
        <f t="shared" si="18"/>
      </c>
      <c r="L243" s="1776">
        <f t="shared" si="112"/>
      </c>
      <c r="M243" s="1776">
        <f t="shared" si="205"/>
      </c>
      <c r="N243" s="1776">
        <f t="shared" si="336"/>
      </c>
      <c r="O243" s="1758">
        <f t="shared" si="49"/>
      </c>
      <c r="P243" s="1773">
        <v>0.0192</v>
      </c>
      <c r="Q243" s="1760">
        <v>47</v>
      </c>
      <c r="R243" s="1775">
        <f t="shared" si="143"/>
      </c>
      <c r="S243" s="1760">
        <v>5904</v>
      </c>
      <c r="T243" s="1760">
        <v>206</v>
      </c>
      <c r="U243" s="1760">
        <v>24</v>
      </c>
      <c r="V243" s="1760">
        <v>219</v>
      </c>
      <c r="W243" s="1760">
        <v>39</v>
      </c>
      <c r="X243" s="1760">
        <v>4</v>
      </c>
      <c r="Y243" s="1760">
        <v>1</v>
      </c>
      <c r="Z243" s="1760">
        <v>6</v>
      </c>
      <c r="AA243" s="1756">
        <f t="shared" si="243"/>
      </c>
      <c r="AB243" s="1761" t="s">
        <v>1425</v>
      </c>
      <c r="AC243" s="1761" t="s">
        <v>1426</v>
      </c>
      <c r="AD243" s="1777">
        <v>14</v>
      </c>
    </row>
    <row r="244">
      <c r="A244" s="1751"/>
      <c r="B244" s="1752" t="s">
        <v>1432</v>
      </c>
      <c r="C244" s="1772" t="s">
        <v>1435</v>
      </c>
      <c r="D244" s="1753">
        <v>849.03</v>
      </c>
      <c r="E244" s="1754">
        <v>0</v>
      </c>
      <c r="F244" s="1753">
        <f t="shared" si="389"/>
      </c>
      <c r="G244" s="1774">
        <f t="shared" si="80"/>
      </c>
      <c r="H244" s="1774">
        <f t="shared" si="174"/>
      </c>
      <c r="I244" s="1774">
        <f t="shared" si="274"/>
      </c>
      <c r="J244" s="1775">
        <f t="shared" si="305"/>
      </c>
      <c r="K244" s="1776">
        <f t="shared" si="18"/>
      </c>
      <c r="L244" s="1776">
        <f t="shared" si="112"/>
      </c>
      <c r="M244" s="1776">
        <f t="shared" si="205"/>
      </c>
      <c r="N244" s="1776">
        <f t="shared" si="336"/>
      </c>
      <c r="O244" s="1758">
        <f t="shared" si="49"/>
      </c>
      <c r="P244" s="1773">
        <v>0.0281</v>
      </c>
      <c r="Q244" s="1760">
        <v>51</v>
      </c>
      <c r="R244" s="1775">
        <f t="shared" si="143"/>
      </c>
      <c r="S244" s="1760">
        <v>5675</v>
      </c>
      <c r="T244" s="1760">
        <v>246</v>
      </c>
      <c r="U244" s="1760">
        <v>32</v>
      </c>
      <c r="V244" s="1760">
        <v>258</v>
      </c>
      <c r="W244" s="1760">
        <v>40</v>
      </c>
      <c r="X244" s="1760">
        <v>3</v>
      </c>
      <c r="Y244" s="1760">
        <v>1</v>
      </c>
      <c r="Z244" s="1760">
        <v>3</v>
      </c>
      <c r="AA244" s="1756">
        <f t="shared" si="243"/>
      </c>
      <c r="AB244" s="1761" t="s">
        <v>1425</v>
      </c>
      <c r="AC244" s="1761" t="s">
        <v>1426</v>
      </c>
      <c r="AD244" s="1777">
        <v>11</v>
      </c>
    </row>
    <row r="245">
      <c r="A245" s="1751"/>
      <c r="B245" s="1752" t="s">
        <v>1432</v>
      </c>
      <c r="C245" s="1772" t="s">
        <v>1436</v>
      </c>
      <c r="D245" s="1753">
        <v>354.85</v>
      </c>
      <c r="E245" s="1754">
        <v>0</v>
      </c>
      <c r="F245" s="1753">
        <f t="shared" si="389"/>
      </c>
      <c r="G245" s="1774">
        <f t="shared" si="80"/>
      </c>
      <c r="H245" s="1774">
        <f t="shared" si="174"/>
      </c>
      <c r="I245" s="1774">
        <f t="shared" si="274"/>
      </c>
      <c r="J245" s="1775">
        <f t="shared" si="305"/>
      </c>
      <c r="K245" s="1776">
        <f t="shared" si="18"/>
      </c>
      <c r="L245" s="1776">
        <f t="shared" si="112"/>
      </c>
      <c r="M245" s="1776">
        <f t="shared" si="205"/>
      </c>
      <c r="N245" s="1776">
        <f t="shared" si="336"/>
      </c>
      <c r="O245" s="1758">
        <f t="shared" si="49"/>
      </c>
      <c r="P245" s="1773">
        <v>0.0195</v>
      </c>
      <c r="Q245" s="1760">
        <v>51</v>
      </c>
      <c r="R245" s="1775">
        <f t="shared" si="143"/>
      </c>
      <c r="S245" s="1760">
        <v>3033</v>
      </c>
      <c r="T245" s="1760">
        <v>145</v>
      </c>
      <c r="U245" s="1760">
        <v>14</v>
      </c>
      <c r="V245" s="1760">
        <v>161</v>
      </c>
      <c r="W245" s="1760">
        <v>3</v>
      </c>
      <c r="X245" s="1760">
        <v>2</v>
      </c>
      <c r="Y245" s="1760">
        <v>0</v>
      </c>
      <c r="Z245" s="1760">
        <v>5</v>
      </c>
      <c r="AA245" s="1756">
        <f t="shared" si="243"/>
      </c>
      <c r="AB245" s="1761" t="s">
        <v>1425</v>
      </c>
      <c r="AC245" s="1761" t="s">
        <v>1426</v>
      </c>
      <c r="AD245" s="1777">
        <v>5</v>
      </c>
    </row>
    <row r="246">
      <c r="A246" s="1751"/>
      <c r="B246" s="1762" t="s">
        <v>1431</v>
      </c>
      <c r="C246" s="1762"/>
      <c r="D246" s="1763">
        <f>SUM(D242:D245)</f>
      </c>
      <c r="E246" s="1763">
        <f>SUM(E242:E245)</f>
      </c>
      <c r="F246" s="1763">
        <f>SUM(F242:F245)</f>
      </c>
      <c r="G246" s="1765">
        <f t="shared" si="80"/>
      </c>
      <c r="H246" s="1765">
        <f t="shared" si="174"/>
      </c>
      <c r="I246" s="1765">
        <f t="shared" si="274"/>
      </c>
      <c r="J246" s="1765">
        <f t="shared" si="305"/>
      </c>
      <c r="K246" s="1766">
        <f t="shared" si="18"/>
      </c>
      <c r="L246" s="1766">
        <f t="shared" si="112"/>
      </c>
      <c r="M246" s="1766">
        <f t="shared" si="205"/>
      </c>
      <c r="N246" s="1766">
        <f t="shared" si="336"/>
      </c>
      <c r="O246" s="1767">
        <f t="shared" si="49"/>
      </c>
      <c r="P246" s="1766">
        <f>AVERAGE(P242:P245)</f>
      </c>
      <c r="Q246" s="1763">
        <f>AVERAGE(Q242:Q245)</f>
      </c>
      <c r="R246" s="1763">
        <f t="shared" si="143"/>
      </c>
      <c r="S246" s="1767">
        <f>SUM(S242:S245)</f>
      </c>
      <c r="T246" s="1767">
        <f>SUM(T242:T245)</f>
      </c>
      <c r="U246" s="1767">
        <f>SUM(U242:U245)</f>
      </c>
      <c r="V246" s="1767">
        <f>SUM(V242:V245)</f>
      </c>
      <c r="W246" s="1767">
        <f>SUM(W242:W245)</f>
      </c>
      <c r="X246" s="1767">
        <f>SUM(X242:X245)</f>
      </c>
      <c r="Y246" s="1767">
        <f>SUM(Y242:Y245)</f>
      </c>
      <c r="Z246" s="1767">
        <f>SUM(Z242:Z245)</f>
      </c>
      <c r="AA246" s="1769">
        <f t="shared" si="243"/>
      </c>
      <c r="AB246" s="1770"/>
      <c r="AC246" s="1770"/>
      <c r="AD246" s="1771">
        <f>SUM(AD242:AD245)</f>
      </c>
    </row>
    <row r="247">
      <c r="A247" s="1751"/>
      <c r="B247" s="1778" t="s">
        <v>1437</v>
      </c>
      <c r="C247" s="1778"/>
      <c r="D247" s="1779">
        <f>D246+D241</f>
      </c>
      <c r="E247" s="1779">
        <f>E246+E241</f>
      </c>
      <c r="F247" s="1779">
        <f>F246+F241</f>
      </c>
      <c r="G247" s="1780">
        <f t="shared" si="80"/>
      </c>
      <c r="H247" s="1780">
        <f t="shared" si="174"/>
      </c>
      <c r="I247" s="1780">
        <f t="shared" si="274"/>
      </c>
      <c r="J247" s="1780">
        <f t="shared" si="305"/>
      </c>
      <c r="K247" s="1781">
        <f t="shared" si="18"/>
      </c>
      <c r="L247" s="1781">
        <f t="shared" si="112"/>
      </c>
      <c r="M247" s="1781">
        <f t="shared" si="205"/>
      </c>
      <c r="N247" s="1781">
        <f t="shared" si="336"/>
      </c>
      <c r="O247" s="1782">
        <f t="shared" si="49"/>
      </c>
      <c r="P247" s="1783">
        <f>(P246+P241)/2</f>
      </c>
      <c r="Q247" s="1783">
        <f>(Q246+Q241)/2</f>
      </c>
      <c r="R247" s="1779">
        <f>(R246+R241)/2</f>
      </c>
      <c r="S247" s="1782">
        <f>S246+S241</f>
      </c>
      <c r="T247" s="1782">
        <f>T246+T241</f>
      </c>
      <c r="U247" s="1782">
        <f>U246+U241</f>
      </c>
      <c r="V247" s="1782">
        <f>V246+V241</f>
      </c>
      <c r="W247" s="1782">
        <f>W246+W241</f>
      </c>
      <c r="X247" s="1782">
        <f>X246+X241</f>
      </c>
      <c r="Y247" s="1782">
        <f>Y246+Y241</f>
      </c>
      <c r="Z247" s="1782">
        <f>Z246+Z241</f>
      </c>
      <c r="AA247" s="1784">
        <f t="shared" si="243"/>
      </c>
      <c r="AB247" s="1785"/>
      <c r="AC247" s="1785"/>
      <c r="AD247" s="1786">
        <f>AD246+AD241</f>
      </c>
    </row>
    <row r="248">
      <c r="A248" s="1740" t="s">
        <v>1389</v>
      </c>
      <c r="B248" s="1740" t="s">
        <v>1390</v>
      </c>
      <c r="C248" s="1740"/>
      <c r="D248" s="1741" t="s">
        <v>1391</v>
      </c>
      <c r="E248" s="1741"/>
      <c r="F248" s="1741"/>
      <c r="G248" s="1741"/>
      <c r="H248" s="1741"/>
      <c r="I248" s="1741"/>
      <c r="J248" s="1742" t="s">
        <v>1392</v>
      </c>
      <c r="K248" s="1742"/>
      <c r="L248" s="1742"/>
      <c r="M248" s="1742"/>
      <c r="N248" s="1742"/>
      <c r="O248" s="1742"/>
      <c r="P248" s="1742"/>
      <c r="Q248" s="1742"/>
      <c r="R248" s="1742"/>
      <c r="S248" s="1742"/>
      <c r="T248" s="1742"/>
      <c r="U248" s="1742"/>
      <c r="V248" s="1742"/>
      <c r="W248" s="1742"/>
      <c r="X248" s="1742"/>
      <c r="Y248" s="1742"/>
      <c r="Z248" s="1742"/>
      <c r="AA248" s="1742"/>
      <c r="AB248" s="1742"/>
      <c r="AC248" s="1742"/>
      <c r="AD248" s="1743"/>
    </row>
    <row r="249">
      <c r="A249" s="1740"/>
      <c r="B249" s="1740" t="s">
        <v>1393</v>
      </c>
      <c r="C249" s="1740" t="s">
        <v>1394</v>
      </c>
      <c r="D249" s="1741" t="s">
        <v>1395</v>
      </c>
      <c r="E249" s="1744" t="s">
        <v>1396</v>
      </c>
      <c r="F249" s="1745" t="s">
        <v>1397</v>
      </c>
      <c r="G249" s="1746" t="s">
        <v>1398</v>
      </c>
      <c r="H249" s="1746" t="s">
        <v>1399</v>
      </c>
      <c r="I249" s="1746" t="s">
        <v>1400</v>
      </c>
      <c r="J249" s="1742" t="s">
        <v>1401</v>
      </c>
      <c r="K249" s="1747" t="s">
        <v>1402</v>
      </c>
      <c r="L249" s="1747" t="s">
        <v>1403</v>
      </c>
      <c r="M249" s="1747" t="s">
        <v>1404</v>
      </c>
      <c r="N249" s="1747" t="s">
        <v>1405</v>
      </c>
      <c r="O249" s="1748" t="s">
        <v>1406</v>
      </c>
      <c r="P249" s="1747" t="s">
        <v>1407</v>
      </c>
      <c r="Q249" s="1748" t="s">
        <v>1408</v>
      </c>
      <c r="R249" s="1742" t="s">
        <v>1409</v>
      </c>
      <c r="S249" s="1748" t="s">
        <v>1410</v>
      </c>
      <c r="T249" s="1748" t="s">
        <v>1411</v>
      </c>
      <c r="U249" s="1748" t="s">
        <v>1412</v>
      </c>
      <c r="V249" s="1748" t="s">
        <v>1413</v>
      </c>
      <c r="W249" s="1748" t="s">
        <v>1414</v>
      </c>
      <c r="X249" s="1748" t="s">
        <v>1415</v>
      </c>
      <c r="Y249" s="1748" t="s">
        <v>1416</v>
      </c>
      <c r="Z249" s="1748" t="s">
        <v>1417</v>
      </c>
      <c r="AA249" s="1749" t="s">
        <v>1418</v>
      </c>
      <c r="AB249" s="1743" t="s">
        <v>1419</v>
      </c>
      <c r="AC249" s="1743" t="s">
        <v>1420</v>
      </c>
      <c r="AD249" s="1750" t="s">
        <v>1421</v>
      </c>
    </row>
    <row r="250">
      <c r="A250" s="1751" t="s">
        <v>1459</v>
      </c>
      <c r="B250" s="1752" t="s">
        <v>1439</v>
      </c>
      <c r="C250" s="1752" t="s">
        <v>1424</v>
      </c>
      <c r="D250" s="1753">
        <v>564.89</v>
      </c>
      <c r="E250" s="1754">
        <v>0</v>
      </c>
      <c r="F250" s="1753">
        <f t="shared" ref="F250:F253" si="390">E250*2000*1.2</f>
      </c>
      <c r="G250" s="1755">
        <f t="shared" ref="G250:G260" si="81">F250/D250</f>
      </c>
      <c r="H250" s="1755">
        <f t="shared" ref="H250:H260" si="175">D250/E250</f>
      </c>
      <c r="I250" s="1755">
        <f t="shared" ref="I250:I260" si="275">F250/E250</f>
      </c>
      <c r="J250" s="1756">
        <f t="shared" ref="J250:J260" si="306">D250/T250</f>
      </c>
      <c r="K250" s="1757">
        <f t="shared" ref="K250:K260" si="19">O250/S250*1</f>
      </c>
      <c r="L250" s="1757">
        <f t="shared" ref="L250:L260" si="113">T250/S250</f>
      </c>
      <c r="M250" s="1757">
        <f t="shared" ref="M250:M260" si="206">V250/S250</f>
      </c>
      <c r="N250" s="1757">
        <f t="shared" ref="N250:N260" si="337">W250/V250</f>
      </c>
      <c r="O250" s="1758">
        <f t="shared" ref="O250:O260" si="50">U250/P250</f>
      </c>
      <c r="P250" s="1759">
        <v>0.014</v>
      </c>
      <c r="Q250" s="1758">
        <v>43</v>
      </c>
      <c r="R250" s="1756">
        <f t="shared" ref="R250:R259" si="144">(D250/S250)*1000</f>
      </c>
      <c r="S250" s="1760">
        <v>4944</v>
      </c>
      <c r="T250" s="1760">
        <v>127</v>
      </c>
      <c r="U250" s="1760">
        <v>21</v>
      </c>
      <c r="V250" s="1760">
        <v>137</v>
      </c>
      <c r="W250" s="1760">
        <v>20</v>
      </c>
      <c r="X250" s="1760">
        <v>0</v>
      </c>
      <c r="Y250" s="1760">
        <v>0</v>
      </c>
      <c r="Z250" s="1760">
        <v>1</v>
      </c>
      <c r="AA250" s="1756">
        <f t="shared" ref="AA250:AA260" si="244">AD250*1000/D250</f>
      </c>
      <c r="AB250" s="1761" t="s">
        <v>1425</v>
      </c>
      <c r="AC250" s="1761" t="s">
        <v>1428</v>
      </c>
      <c r="AD250" s="1761">
        <v>11</v>
      </c>
    </row>
    <row r="251">
      <c r="A251" s="1751"/>
      <c r="B251" s="1752" t="s">
        <v>1439</v>
      </c>
      <c r="C251" s="1752" t="s">
        <v>1427</v>
      </c>
      <c r="D251" s="1753">
        <v>595.22</v>
      </c>
      <c r="E251" s="1754">
        <v>0</v>
      </c>
      <c r="F251" s="1753">
        <f t="shared" si="390"/>
      </c>
      <c r="G251" s="1755">
        <f t="shared" si="81"/>
      </c>
      <c r="H251" s="1755">
        <f t="shared" si="175"/>
      </c>
      <c r="I251" s="1755">
        <f t="shared" si="275"/>
      </c>
      <c r="J251" s="1756">
        <f t="shared" si="306"/>
      </c>
      <c r="K251" s="1757">
        <f t="shared" si="19"/>
      </c>
      <c r="L251" s="1757">
        <f t="shared" si="113"/>
      </c>
      <c r="M251" s="1757">
        <f t="shared" si="206"/>
      </c>
      <c r="N251" s="1757">
        <f t="shared" si="337"/>
      </c>
      <c r="O251" s="1758">
        <f t="shared" si="50"/>
      </c>
      <c r="P251" s="1759">
        <v>0.0112</v>
      </c>
      <c r="Q251" s="1758">
        <v>47</v>
      </c>
      <c r="R251" s="1756">
        <f t="shared" si="144"/>
      </c>
      <c r="S251" s="1760">
        <v>5310</v>
      </c>
      <c r="T251" s="1760">
        <v>134</v>
      </c>
      <c r="U251" s="1760">
        <v>19</v>
      </c>
      <c r="V251" s="1760">
        <v>151</v>
      </c>
      <c r="W251" s="1760">
        <v>27</v>
      </c>
      <c r="X251" s="1760">
        <v>1</v>
      </c>
      <c r="Y251" s="1760">
        <v>0</v>
      </c>
      <c r="Z251" s="1760">
        <v>1</v>
      </c>
      <c r="AA251" s="1756">
        <f t="shared" si="244"/>
      </c>
      <c r="AB251" s="1761" t="s">
        <v>1425</v>
      </c>
      <c r="AC251" s="1761" t="s">
        <v>1428</v>
      </c>
      <c r="AD251" s="1761">
        <v>11</v>
      </c>
    </row>
    <row r="252">
      <c r="A252" s="1751"/>
      <c r="B252" s="1752" t="s">
        <v>1439</v>
      </c>
      <c r="C252" s="1752" t="s">
        <v>1429</v>
      </c>
      <c r="D252" s="1753">
        <v>541.84</v>
      </c>
      <c r="E252" s="1754">
        <v>1</v>
      </c>
      <c r="F252" s="1753">
        <f t="shared" si="390"/>
      </c>
      <c r="G252" s="1755">
        <f t="shared" si="81"/>
      </c>
      <c r="H252" s="1755">
        <f t="shared" si="175"/>
      </c>
      <c r="I252" s="1755">
        <f t="shared" si="275"/>
      </c>
      <c r="J252" s="1756">
        <f t="shared" si="306"/>
      </c>
      <c r="K252" s="1757">
        <f t="shared" si="19"/>
      </c>
      <c r="L252" s="1757">
        <f t="shared" si="113"/>
      </c>
      <c r="M252" s="1757">
        <f t="shared" si="206"/>
      </c>
      <c r="N252" s="1757">
        <f t="shared" si="337"/>
      </c>
      <c r="O252" s="1758">
        <f t="shared" si="50"/>
      </c>
      <c r="P252" s="1759">
        <v>0.0138</v>
      </c>
      <c r="Q252" s="1758">
        <v>45</v>
      </c>
      <c r="R252" s="1756">
        <f t="shared" si="144"/>
      </c>
      <c r="S252" s="1760">
        <v>4532</v>
      </c>
      <c r="T252" s="1760">
        <v>194</v>
      </c>
      <c r="U252" s="1760">
        <v>20</v>
      </c>
      <c r="V252" s="1760">
        <v>202</v>
      </c>
      <c r="W252" s="1760">
        <v>22</v>
      </c>
      <c r="X252" s="1760">
        <v>2</v>
      </c>
      <c r="Y252" s="1760">
        <v>0</v>
      </c>
      <c r="Z252" s="1760">
        <v>1</v>
      </c>
      <c r="AA252" s="1756">
        <f t="shared" si="244"/>
      </c>
      <c r="AB252" s="1761" t="s">
        <v>1425</v>
      </c>
      <c r="AC252" s="1761" t="s">
        <v>1428</v>
      </c>
      <c r="AD252" s="1761">
        <v>9</v>
      </c>
    </row>
    <row r="253">
      <c r="A253" s="1751"/>
      <c r="B253" s="1752" t="s">
        <v>1439</v>
      </c>
      <c r="C253" s="1752" t="s">
        <v>1430</v>
      </c>
      <c r="D253" s="1753">
        <v>637.18</v>
      </c>
      <c r="E253" s="1754">
        <v>1</v>
      </c>
      <c r="F253" s="1753">
        <f t="shared" si="390"/>
      </c>
      <c r="G253" s="1755">
        <f t="shared" si="81"/>
      </c>
      <c r="H253" s="1755">
        <f t="shared" si="175"/>
      </c>
      <c r="I253" s="1755">
        <f t="shared" si="275"/>
      </c>
      <c r="J253" s="1756">
        <f t="shared" si="306"/>
      </c>
      <c r="K253" s="1757">
        <f t="shared" si="19"/>
      </c>
      <c r="L253" s="1757">
        <f t="shared" si="113"/>
      </c>
      <c r="M253" s="1757">
        <f t="shared" si="206"/>
      </c>
      <c r="N253" s="1757">
        <f t="shared" si="337"/>
      </c>
      <c r="O253" s="1758">
        <f t="shared" si="50"/>
      </c>
      <c r="P253" s="1759">
        <v>0.0119</v>
      </c>
      <c r="Q253" s="1758">
        <v>43</v>
      </c>
      <c r="R253" s="1756">
        <f t="shared" si="144"/>
      </c>
      <c r="S253" s="1760">
        <v>5631</v>
      </c>
      <c r="T253" s="1760">
        <v>222</v>
      </c>
      <c r="U253" s="1760">
        <v>17</v>
      </c>
      <c r="V253" s="1760">
        <v>244</v>
      </c>
      <c r="W253" s="1760">
        <v>21</v>
      </c>
      <c r="X253" s="1760">
        <v>1</v>
      </c>
      <c r="Y253" s="1760">
        <v>0</v>
      </c>
      <c r="Z253" s="1760">
        <v>6</v>
      </c>
      <c r="AA253" s="1756">
        <f t="shared" si="244"/>
      </c>
      <c r="AB253" s="1761" t="s">
        <v>1425</v>
      </c>
      <c r="AC253" s="1761" t="s">
        <v>1428</v>
      </c>
      <c r="AD253" s="1761">
        <v>14</v>
      </c>
    </row>
    <row r="254">
      <c r="A254" s="1751"/>
      <c r="B254" s="1762" t="s">
        <v>1431</v>
      </c>
      <c r="C254" s="1762"/>
      <c r="D254" s="1763">
        <f>SUM(D250:D253)</f>
      </c>
      <c r="E254" s="1764">
        <f>SUM(E250:E253)</f>
      </c>
      <c r="F254" s="1763">
        <f>SUM(F250:F253)</f>
      </c>
      <c r="G254" s="1765">
        <f t="shared" si="81"/>
      </c>
      <c r="H254" s="1765">
        <f t="shared" si="175"/>
      </c>
      <c r="I254" s="1765">
        <f t="shared" si="275"/>
      </c>
      <c r="J254" s="1765">
        <f t="shared" si="306"/>
      </c>
      <c r="K254" s="1766">
        <f t="shared" si="19"/>
      </c>
      <c r="L254" s="1766">
        <f t="shared" si="113"/>
      </c>
      <c r="M254" s="1766">
        <f t="shared" si="206"/>
      </c>
      <c r="N254" s="1766">
        <f t="shared" si="337"/>
      </c>
      <c r="O254" s="1767">
        <f t="shared" si="50"/>
      </c>
      <c r="P254" s="1766">
        <f>AVERAGE(P250:P253)</f>
      </c>
      <c r="Q254" s="1763">
        <f>AVERAGE(Q250:Q253)</f>
      </c>
      <c r="R254" s="1765">
        <f t="shared" si="144"/>
      </c>
      <c r="S254" s="1768">
        <f>SUM(S250:S253)</f>
      </c>
      <c r="T254" s="1768">
        <f>SUM(T250:T253)</f>
      </c>
      <c r="U254" s="1768">
        <f>SUM(U250:U253)</f>
      </c>
      <c r="V254" s="1768">
        <f>SUM(V250:V253)</f>
      </c>
      <c r="W254" s="1768">
        <f>SUM(W250:W253)</f>
      </c>
      <c r="X254" s="1768">
        <f>SUM(X250:X253)</f>
      </c>
      <c r="Y254" s="1768">
        <f>SUM(Y250:Y253)</f>
      </c>
      <c r="Z254" s="1768">
        <f>SUM(Z250:Z253)</f>
      </c>
      <c r="AA254" s="1769">
        <f t="shared" si="244"/>
      </c>
      <c r="AB254" s="1770"/>
      <c r="AC254" s="1770"/>
      <c r="AD254" s="1771">
        <f>SUM(AD250:AD253)</f>
      </c>
    </row>
    <row r="255">
      <c r="A255" s="1751"/>
      <c r="B255" s="1752" t="s">
        <v>1432</v>
      </c>
      <c r="C255" s="1772" t="s">
        <v>1433</v>
      </c>
      <c r="D255" s="1753">
        <v>794.98</v>
      </c>
      <c r="E255" s="1754">
        <v>0</v>
      </c>
      <c r="F255" s="1753">
        <f t="shared" ref="F255:F258" si="391">E255*2000*1.2</f>
      </c>
      <c r="G255" s="1755">
        <f t="shared" si="81"/>
      </c>
      <c r="H255" s="1755">
        <f t="shared" si="175"/>
      </c>
      <c r="I255" s="1755">
        <f t="shared" si="275"/>
      </c>
      <c r="J255" s="1756">
        <f t="shared" si="306"/>
      </c>
      <c r="K255" s="1757">
        <f t="shared" si="19"/>
      </c>
      <c r="L255" s="1757">
        <f t="shared" si="113"/>
      </c>
      <c r="M255" s="1757">
        <f t="shared" si="206"/>
      </c>
      <c r="N255" s="1757">
        <f t="shared" si="337"/>
      </c>
      <c r="O255" s="1758">
        <f t="shared" si="50"/>
      </c>
      <c r="P255" s="1773">
        <v>0.0197</v>
      </c>
      <c r="Q255" s="1758">
        <v>43</v>
      </c>
      <c r="R255" s="1756">
        <f t="shared" si="144"/>
      </c>
      <c r="S255" s="1760">
        <v>5727</v>
      </c>
      <c r="T255" s="1760">
        <v>243</v>
      </c>
      <c r="U255" s="1760">
        <v>27</v>
      </c>
      <c r="V255" s="1760">
        <v>257</v>
      </c>
      <c r="W255" s="1760">
        <v>35</v>
      </c>
      <c r="X255" s="1760">
        <v>1</v>
      </c>
      <c r="Y255" s="1760">
        <v>0</v>
      </c>
      <c r="Z255" s="1760">
        <v>2</v>
      </c>
      <c r="AA255" s="1756">
        <f t="shared" si="244"/>
      </c>
      <c r="AB255" s="1761" t="s">
        <v>1425</v>
      </c>
      <c r="AC255" s="1761" t="s">
        <v>1428</v>
      </c>
      <c r="AD255" s="1761">
        <v>8</v>
      </c>
    </row>
    <row r="256">
      <c r="A256" s="1751"/>
      <c r="B256" s="1752" t="s">
        <v>1432</v>
      </c>
      <c r="C256" s="1772" t="s">
        <v>1434</v>
      </c>
      <c r="D256" s="1753">
        <v>796.05</v>
      </c>
      <c r="E256" s="1754">
        <v>0</v>
      </c>
      <c r="F256" s="1753">
        <f t="shared" si="391"/>
      </c>
      <c r="G256" s="1774">
        <f t="shared" si="81"/>
      </c>
      <c r="H256" s="1774">
        <f t="shared" si="175"/>
      </c>
      <c r="I256" s="1774">
        <f t="shared" si="275"/>
      </c>
      <c r="J256" s="1775">
        <f t="shared" si="306"/>
      </c>
      <c r="K256" s="1776">
        <f t="shared" si="19"/>
      </c>
      <c r="L256" s="1776">
        <f t="shared" si="113"/>
      </c>
      <c r="M256" s="1776">
        <f t="shared" si="206"/>
      </c>
      <c r="N256" s="1776">
        <f t="shared" si="337"/>
      </c>
      <c r="O256" s="1758">
        <f t="shared" si="50"/>
      </c>
      <c r="P256" s="1773">
        <v>0.011</v>
      </c>
      <c r="Q256" s="1760">
        <v>44</v>
      </c>
      <c r="R256" s="1775">
        <f t="shared" si="144"/>
      </c>
      <c r="S256" s="1760">
        <v>5875</v>
      </c>
      <c r="T256" s="1760">
        <v>217</v>
      </c>
      <c r="U256" s="1760">
        <v>19</v>
      </c>
      <c r="V256" s="1760">
        <v>231</v>
      </c>
      <c r="W256" s="1760">
        <v>7</v>
      </c>
      <c r="X256" s="1760">
        <v>0</v>
      </c>
      <c r="Y256" s="1760">
        <v>0</v>
      </c>
      <c r="Z256" s="1760">
        <v>2</v>
      </c>
      <c r="AA256" s="1756">
        <f t="shared" si="244"/>
      </c>
      <c r="AB256" s="1761" t="s">
        <v>1425</v>
      </c>
      <c r="AC256" s="1761" t="s">
        <v>1428</v>
      </c>
      <c r="AD256" s="1777">
        <v>8</v>
      </c>
    </row>
    <row r="257">
      <c r="A257" s="1751"/>
      <c r="B257" s="1752" t="s">
        <v>1432</v>
      </c>
      <c r="C257" s="1772" t="s">
        <v>1435</v>
      </c>
      <c r="D257" s="1753">
        <v>935.47</v>
      </c>
      <c r="E257" s="1754">
        <v>0</v>
      </c>
      <c r="F257" s="1753">
        <f t="shared" si="391"/>
      </c>
      <c r="G257" s="1774">
        <f t="shared" si="81"/>
      </c>
      <c r="H257" s="1774">
        <f t="shared" si="175"/>
      </c>
      <c r="I257" s="1774">
        <f t="shared" si="275"/>
      </c>
      <c r="J257" s="1775">
        <f t="shared" si="306"/>
      </c>
      <c r="K257" s="1776">
        <f t="shared" si="19"/>
      </c>
      <c r="L257" s="1776">
        <f t="shared" si="113"/>
      </c>
      <c r="M257" s="1776">
        <f t="shared" si="206"/>
      </c>
      <c r="N257" s="1776">
        <f t="shared" si="337"/>
      </c>
      <c r="O257" s="1758">
        <f t="shared" si="50"/>
      </c>
      <c r="P257" s="1773">
        <v>0.0146</v>
      </c>
      <c r="Q257" s="1760">
        <v>44</v>
      </c>
      <c r="R257" s="1775">
        <f t="shared" si="144"/>
      </c>
      <c r="S257" s="1760">
        <v>4812</v>
      </c>
      <c r="T257" s="1760">
        <v>212</v>
      </c>
      <c r="U257" s="1760">
        <v>23</v>
      </c>
      <c r="V257" s="1760">
        <v>235</v>
      </c>
      <c r="W257" s="1760">
        <v>34</v>
      </c>
      <c r="X257" s="1760">
        <v>1</v>
      </c>
      <c r="Y257" s="1760">
        <v>0</v>
      </c>
      <c r="Z257" s="1760">
        <v>3</v>
      </c>
      <c r="AA257" s="1756">
        <f t="shared" si="244"/>
      </c>
      <c r="AB257" s="1761" t="s">
        <v>1425</v>
      </c>
      <c r="AC257" s="1761" t="s">
        <v>1428</v>
      </c>
      <c r="AD257" s="1777">
        <v>7</v>
      </c>
    </row>
    <row r="258">
      <c r="A258" s="1751"/>
      <c r="B258" s="1752" t="s">
        <v>1432</v>
      </c>
      <c r="C258" s="1772" t="s">
        <v>1436</v>
      </c>
      <c r="D258" s="1753">
        <v>265.56</v>
      </c>
      <c r="E258" s="1754">
        <v>0</v>
      </c>
      <c r="F258" s="1753">
        <f t="shared" si="391"/>
      </c>
      <c r="G258" s="1774">
        <f t="shared" si="81"/>
      </c>
      <c r="H258" s="1774">
        <f t="shared" si="175"/>
      </c>
      <c r="I258" s="1774">
        <f t="shared" si="275"/>
      </c>
      <c r="J258" s="1775">
        <f t="shared" si="306"/>
      </c>
      <c r="K258" s="1776">
        <f t="shared" si="19"/>
      </c>
      <c r="L258" s="1776">
        <f t="shared" si="113"/>
      </c>
      <c r="M258" s="1776">
        <f t="shared" si="206"/>
      </c>
      <c r="N258" s="1776">
        <f t="shared" si="337"/>
      </c>
      <c r="O258" s="1758">
        <f t="shared" si="50"/>
      </c>
      <c r="P258" s="1773">
        <v>0.0063</v>
      </c>
      <c r="Q258" s="1760">
        <v>44</v>
      </c>
      <c r="R258" s="1775">
        <f t="shared" si="144"/>
      </c>
      <c r="S258" s="1760">
        <v>2263</v>
      </c>
      <c r="T258" s="1760">
        <v>125</v>
      </c>
      <c r="U258" s="1760">
        <v>6</v>
      </c>
      <c r="V258" s="1760">
        <v>138</v>
      </c>
      <c r="W258" s="1760">
        <v>4</v>
      </c>
      <c r="X258" s="1760">
        <v>0</v>
      </c>
      <c r="Y258" s="1760">
        <v>0</v>
      </c>
      <c r="Z258" s="1760">
        <v>0</v>
      </c>
      <c r="AA258" s="1756">
        <f t="shared" si="244"/>
      </c>
      <c r="AB258" s="1761" t="s">
        <v>1425</v>
      </c>
      <c r="AC258" s="1761" t="s">
        <v>1428</v>
      </c>
      <c r="AD258" s="1777">
        <v>1</v>
      </c>
    </row>
    <row r="259">
      <c r="A259" s="1751"/>
      <c r="B259" s="1762" t="s">
        <v>1431</v>
      </c>
      <c r="C259" s="1762"/>
      <c r="D259" s="1763">
        <f>SUM(D255:D258)</f>
      </c>
      <c r="E259" s="1763">
        <f>SUM(E255:E258)</f>
      </c>
      <c r="F259" s="1763">
        <f>SUM(F255:F258)</f>
      </c>
      <c r="G259" s="1765">
        <f t="shared" si="81"/>
      </c>
      <c r="H259" s="1765">
        <f t="shared" si="175"/>
      </c>
      <c r="I259" s="1765">
        <f t="shared" si="275"/>
      </c>
      <c r="J259" s="1765">
        <f t="shared" si="306"/>
      </c>
      <c r="K259" s="1766">
        <f t="shared" si="19"/>
      </c>
      <c r="L259" s="1766">
        <f t="shared" si="113"/>
      </c>
      <c r="M259" s="1766">
        <f t="shared" si="206"/>
      </c>
      <c r="N259" s="1766">
        <f t="shared" si="337"/>
      </c>
      <c r="O259" s="1767">
        <f t="shared" si="50"/>
      </c>
      <c r="P259" s="1766">
        <f>AVERAGE(P255:P258)</f>
      </c>
      <c r="Q259" s="1763">
        <f>AVERAGE(Q255:Q258)</f>
      </c>
      <c r="R259" s="1763">
        <f t="shared" si="144"/>
      </c>
      <c r="S259" s="1767">
        <f>SUM(S255:S258)</f>
      </c>
      <c r="T259" s="1767">
        <f>SUM(T255:T258)</f>
      </c>
      <c r="U259" s="1767">
        <f>SUM(U255:U258)</f>
      </c>
      <c r="V259" s="1767">
        <f>SUM(V255:V258)</f>
      </c>
      <c r="W259" s="1767">
        <f>SUM(W255:W258)</f>
      </c>
      <c r="X259" s="1767">
        <f>SUM(X255:X258)</f>
      </c>
      <c r="Y259" s="1767">
        <f>SUM(Y255:Y258)</f>
      </c>
      <c r="Z259" s="1767">
        <f>SUM(Z255:Z258)</f>
      </c>
      <c r="AA259" s="1769">
        <f t="shared" si="244"/>
      </c>
      <c r="AB259" s="1770"/>
      <c r="AC259" s="1770"/>
      <c r="AD259" s="1771">
        <f>SUM(AD255:AD258)</f>
      </c>
    </row>
    <row r="260">
      <c r="A260" s="1751"/>
      <c r="B260" s="1778" t="s">
        <v>1437</v>
      </c>
      <c r="C260" s="1778"/>
      <c r="D260" s="1779">
        <f>D259+D254</f>
      </c>
      <c r="E260" s="1779">
        <f>E259+E254</f>
      </c>
      <c r="F260" s="1779">
        <f>F259+F254</f>
      </c>
      <c r="G260" s="1780">
        <f t="shared" si="81"/>
      </c>
      <c r="H260" s="1780">
        <f t="shared" si="175"/>
      </c>
      <c r="I260" s="1780">
        <f t="shared" si="275"/>
      </c>
      <c r="J260" s="1780">
        <f t="shared" si="306"/>
      </c>
      <c r="K260" s="1781">
        <f t="shared" si="19"/>
      </c>
      <c r="L260" s="1781">
        <f t="shared" si="113"/>
      </c>
      <c r="M260" s="1781">
        <f t="shared" si="206"/>
      </c>
      <c r="N260" s="1781">
        <f t="shared" si="337"/>
      </c>
      <c r="O260" s="1782">
        <f t="shared" si="50"/>
      </c>
      <c r="P260" s="1783">
        <f>(P259+P254)/2</f>
      </c>
      <c r="Q260" s="1783">
        <f>(Q259+Q254)/2</f>
      </c>
      <c r="R260" s="1779">
        <f>(R259+R254)/2</f>
      </c>
      <c r="S260" s="1782">
        <f>S259+S254</f>
      </c>
      <c r="T260" s="1782">
        <f>T259+T254</f>
      </c>
      <c r="U260" s="1782">
        <f>U259+U254</f>
      </c>
      <c r="V260" s="1782">
        <f>V259+V254</f>
      </c>
      <c r="W260" s="1782">
        <f>W259+W254</f>
      </c>
      <c r="X260" s="1782">
        <f>X259+X254</f>
      </c>
      <c r="Y260" s="1782">
        <f>Y259+Y254</f>
      </c>
      <c r="Z260" s="1782">
        <f>Z259+Z254</f>
      </c>
      <c r="AA260" s="1784">
        <f t="shared" si="244"/>
      </c>
      <c r="AB260" s="1785"/>
      <c r="AC260" s="1785"/>
      <c r="AD260" s="1786">
        <f>AD259+AD254</f>
      </c>
    </row>
    <row r="261">
      <c r="A261" s="1740" t="s">
        <v>1389</v>
      </c>
      <c r="B261" s="1740" t="s">
        <v>1390</v>
      </c>
      <c r="C261" s="1740"/>
      <c r="D261" s="1741" t="s">
        <v>1391</v>
      </c>
      <c r="E261" s="1741"/>
      <c r="F261" s="1741"/>
      <c r="G261" s="1741"/>
      <c r="H261" s="1741"/>
      <c r="I261" s="1741"/>
      <c r="J261" s="1742" t="s">
        <v>1392</v>
      </c>
      <c r="K261" s="1742"/>
      <c r="L261" s="1742"/>
      <c r="M261" s="1742"/>
      <c r="N261" s="1742"/>
      <c r="O261" s="1742"/>
      <c r="P261" s="1742"/>
      <c r="Q261" s="1742"/>
      <c r="R261" s="1742"/>
      <c r="S261" s="1742"/>
      <c r="T261" s="1742"/>
      <c r="U261" s="1742"/>
      <c r="V261" s="1742"/>
      <c r="W261" s="1742"/>
      <c r="X261" s="1742"/>
      <c r="Y261" s="1742"/>
      <c r="Z261" s="1742"/>
      <c r="AA261" s="1742"/>
      <c r="AB261" s="1742"/>
      <c r="AC261" s="1742"/>
      <c r="AD261" s="1743"/>
    </row>
    <row r="262">
      <c r="A262" s="1740"/>
      <c r="B262" s="1740" t="s">
        <v>1393</v>
      </c>
      <c r="C262" s="1740" t="s">
        <v>1394</v>
      </c>
      <c r="D262" s="1741" t="s">
        <v>1395</v>
      </c>
      <c r="E262" s="1744" t="s">
        <v>1396</v>
      </c>
      <c r="F262" s="1745" t="s">
        <v>1397</v>
      </c>
      <c r="G262" s="1746" t="s">
        <v>1398</v>
      </c>
      <c r="H262" s="1746" t="s">
        <v>1399</v>
      </c>
      <c r="I262" s="1746" t="s">
        <v>1400</v>
      </c>
      <c r="J262" s="1742" t="s">
        <v>1401</v>
      </c>
      <c r="K262" s="1747" t="s">
        <v>1402</v>
      </c>
      <c r="L262" s="1747" t="s">
        <v>1403</v>
      </c>
      <c r="M262" s="1747" t="s">
        <v>1404</v>
      </c>
      <c r="N262" s="1747" t="s">
        <v>1405</v>
      </c>
      <c r="O262" s="1748" t="s">
        <v>1406</v>
      </c>
      <c r="P262" s="1747" t="s">
        <v>1407</v>
      </c>
      <c r="Q262" s="1748" t="s">
        <v>1408</v>
      </c>
      <c r="R262" s="1742" t="s">
        <v>1409</v>
      </c>
      <c r="S262" s="1748" t="s">
        <v>1410</v>
      </c>
      <c r="T262" s="1748" t="s">
        <v>1411</v>
      </c>
      <c r="U262" s="1748" t="s">
        <v>1412</v>
      </c>
      <c r="V262" s="1748" t="s">
        <v>1413</v>
      </c>
      <c r="W262" s="1748" t="s">
        <v>1414</v>
      </c>
      <c r="X262" s="1748" t="s">
        <v>1415</v>
      </c>
      <c r="Y262" s="1748" t="s">
        <v>1416</v>
      </c>
      <c r="Z262" s="1748" t="s">
        <v>1417</v>
      </c>
      <c r="AA262" s="1749" t="s">
        <v>1418</v>
      </c>
      <c r="AB262" s="1743" t="s">
        <v>1419</v>
      </c>
      <c r="AC262" s="1743" t="s">
        <v>1420</v>
      </c>
      <c r="AD262" s="1750" t="s">
        <v>1421</v>
      </c>
    </row>
    <row r="263">
      <c r="A263" s="1751" t="s">
        <v>1460</v>
      </c>
      <c r="B263" s="1752" t="s">
        <v>1423</v>
      </c>
      <c r="C263" s="1752" t="s">
        <v>1424</v>
      </c>
      <c r="D263" s="1753">
        <v>468.53</v>
      </c>
      <c r="E263" s="1754">
        <v>0</v>
      </c>
      <c r="F263" s="1753">
        <f t="shared" ref="F263:F266" si="392">E263*2000*1.2</f>
      </c>
      <c r="G263" s="1755">
        <f t="shared" ref="G263:G273" si="82">F263/D263</f>
      </c>
      <c r="H263" s="1755">
        <f t="shared" ref="H263:H273" si="176">D263/E263</f>
      </c>
      <c r="I263" s="1755">
        <f t="shared" ref="I263:I273" si="276">F263/E263</f>
      </c>
      <c r="J263" s="1756">
        <f t="shared" ref="J263:J273" si="307">D263/T263</f>
      </c>
      <c r="K263" s="1757">
        <f t="shared" ref="K263:K273" si="20">O263/S263*1</f>
      </c>
      <c r="L263" s="1757">
        <f t="shared" ref="L263:L273" si="114">T263/S263</f>
      </c>
      <c r="M263" s="1757">
        <f t="shared" ref="M263:M273" si="207">V263/S263</f>
      </c>
      <c r="N263" s="1757">
        <f t="shared" ref="N263:N273" si="338">W263/V263</f>
      </c>
      <c r="O263" s="1758">
        <f t="shared" ref="O263:O273" si="51">U263/P263</f>
      </c>
      <c r="P263" s="1759">
        <v>0.0207</v>
      </c>
      <c r="Q263" s="1758">
        <v>53</v>
      </c>
      <c r="R263" s="1756">
        <f t="shared" ref="R263:R272" si="145">(D263/S263)*1000</f>
      </c>
      <c r="S263" s="1760">
        <v>3538</v>
      </c>
      <c r="T263" s="1760">
        <v>103</v>
      </c>
      <c r="U263" s="1760">
        <v>20</v>
      </c>
      <c r="V263" s="1760">
        <v>117</v>
      </c>
      <c r="W263" s="1760">
        <v>3</v>
      </c>
      <c r="X263" s="1760">
        <v>0</v>
      </c>
      <c r="Y263" s="1760">
        <v>0</v>
      </c>
      <c r="Z263" s="1760">
        <v>1</v>
      </c>
      <c r="AA263" s="1756">
        <f t="shared" ref="AA263:AA273" si="245">AD263*1000/D263</f>
      </c>
      <c r="AB263" s="1761" t="s">
        <v>1425</v>
      </c>
      <c r="AC263" s="1761" t="s">
        <v>1428</v>
      </c>
      <c r="AD263" s="1761">
        <v>11</v>
      </c>
    </row>
    <row r="264">
      <c r="A264" s="1751"/>
      <c r="B264" s="1752" t="s">
        <v>1423</v>
      </c>
      <c r="C264" s="1752" t="s">
        <v>1427</v>
      </c>
      <c r="D264" s="1753">
        <v>357.58</v>
      </c>
      <c r="E264" s="1754">
        <v>0</v>
      </c>
      <c r="F264" s="1753">
        <f t="shared" si="392"/>
      </c>
      <c r="G264" s="1755">
        <f t="shared" si="82"/>
      </c>
      <c r="H264" s="1755">
        <f t="shared" si="176"/>
      </c>
      <c r="I264" s="1755">
        <f t="shared" si="276"/>
      </c>
      <c r="J264" s="1756">
        <f t="shared" si="307"/>
      </c>
      <c r="K264" s="1757">
        <f t="shared" si="20"/>
      </c>
      <c r="L264" s="1757">
        <f t="shared" si="114"/>
      </c>
      <c r="M264" s="1757">
        <f t="shared" si="207"/>
      </c>
      <c r="N264" s="1757">
        <f t="shared" si="338"/>
      </c>
      <c r="O264" s="1758">
        <f t="shared" si="51"/>
      </c>
      <c r="P264" s="1759">
        <v>0.0142</v>
      </c>
      <c r="Q264" s="1758">
        <v>52</v>
      </c>
      <c r="R264" s="1756">
        <f t="shared" si="145"/>
      </c>
      <c r="S264" s="1760">
        <v>3115</v>
      </c>
      <c r="T264" s="1760">
        <v>101</v>
      </c>
      <c r="U264" s="1760">
        <v>15</v>
      </c>
      <c r="V264" s="1760">
        <v>124</v>
      </c>
      <c r="W264" s="1760">
        <v>11</v>
      </c>
      <c r="X264" s="1760">
        <v>0</v>
      </c>
      <c r="Y264" s="1760">
        <v>0</v>
      </c>
      <c r="Z264" s="1760">
        <v>1</v>
      </c>
      <c r="AA264" s="1756">
        <f t="shared" si="245"/>
      </c>
      <c r="AB264" s="1761" t="s">
        <v>1425</v>
      </c>
      <c r="AC264" s="1761" t="s">
        <v>1428</v>
      </c>
      <c r="AD264" s="1761">
        <v>10</v>
      </c>
    </row>
    <row r="265">
      <c r="A265" s="1751"/>
      <c r="B265" s="1752" t="s">
        <v>1423</v>
      </c>
      <c r="C265" s="1752" t="s">
        <v>1429</v>
      </c>
      <c r="D265" s="1753">
        <v>296.72</v>
      </c>
      <c r="E265" s="1754">
        <v>0</v>
      </c>
      <c r="F265" s="1753">
        <f t="shared" si="392"/>
      </c>
      <c r="G265" s="1755">
        <f t="shared" si="82"/>
      </c>
      <c r="H265" s="1755">
        <f t="shared" si="176"/>
      </c>
      <c r="I265" s="1755">
        <f t="shared" si="276"/>
      </c>
      <c r="J265" s="1756">
        <f t="shared" si="307"/>
      </c>
      <c r="K265" s="1757">
        <f t="shared" si="20"/>
      </c>
      <c r="L265" s="1757">
        <f t="shared" si="114"/>
      </c>
      <c r="M265" s="1757">
        <f t="shared" si="207"/>
      </c>
      <c r="N265" s="1757">
        <f t="shared" si="338"/>
      </c>
      <c r="O265" s="1758">
        <f t="shared" si="51"/>
      </c>
      <c r="P265" s="1759">
        <v>0.018</v>
      </c>
      <c r="Q265" s="1758">
        <v>54</v>
      </c>
      <c r="R265" s="1756">
        <f t="shared" si="145"/>
      </c>
      <c r="S265" s="1760">
        <v>2839</v>
      </c>
      <c r="T265" s="1760">
        <v>90</v>
      </c>
      <c r="U265" s="1760">
        <v>15</v>
      </c>
      <c r="V265" s="1760">
        <v>104</v>
      </c>
      <c r="W265" s="1760">
        <v>4</v>
      </c>
      <c r="X265" s="1760">
        <v>0</v>
      </c>
      <c r="Y265" s="1760">
        <v>0</v>
      </c>
      <c r="Z265" s="1760">
        <v>1</v>
      </c>
      <c r="AA265" s="1756">
        <f t="shared" si="245"/>
      </c>
      <c r="AB265" s="1761" t="s">
        <v>1425</v>
      </c>
      <c r="AC265" s="1761" t="s">
        <v>1428</v>
      </c>
      <c r="AD265" s="1761">
        <v>5</v>
      </c>
    </row>
    <row r="266">
      <c r="A266" s="1751"/>
      <c r="B266" s="1752" t="s">
        <v>1423</v>
      </c>
      <c r="C266" s="1752" t="s">
        <v>1430</v>
      </c>
      <c r="D266" s="1753">
        <v>361.83</v>
      </c>
      <c r="E266" s="1754">
        <v>0</v>
      </c>
      <c r="F266" s="1753">
        <f t="shared" si="392"/>
      </c>
      <c r="G266" s="1755">
        <f t="shared" si="82"/>
      </c>
      <c r="H266" s="1755">
        <f t="shared" si="176"/>
      </c>
      <c r="I266" s="1755">
        <f t="shared" si="276"/>
      </c>
      <c r="J266" s="1756">
        <f t="shared" si="307"/>
      </c>
      <c r="K266" s="1757">
        <f t="shared" si="20"/>
      </c>
      <c r="L266" s="1757">
        <f t="shared" si="114"/>
      </c>
      <c r="M266" s="1757">
        <f t="shared" si="207"/>
      </c>
      <c r="N266" s="1757">
        <f t="shared" si="338"/>
      </c>
      <c r="O266" s="1758">
        <f t="shared" si="51"/>
      </c>
      <c r="P266" s="1759">
        <v>0.0167</v>
      </c>
      <c r="Q266" s="1758">
        <v>52</v>
      </c>
      <c r="R266" s="1756">
        <f t="shared" si="145"/>
      </c>
      <c r="S266" s="1760">
        <v>3022</v>
      </c>
      <c r="T266" s="1760">
        <v>112</v>
      </c>
      <c r="U266" s="1760">
        <v>14</v>
      </c>
      <c r="V266" s="1760">
        <v>126</v>
      </c>
      <c r="W266" s="1760">
        <v>15</v>
      </c>
      <c r="X266" s="1760">
        <v>1</v>
      </c>
      <c r="Y266" s="1760">
        <v>0</v>
      </c>
      <c r="Z266" s="1760">
        <v>1</v>
      </c>
      <c r="AA266" s="1756">
        <f t="shared" si="245"/>
      </c>
      <c r="AB266" s="1761" t="s">
        <v>1425</v>
      </c>
      <c r="AC266" s="1761" t="s">
        <v>1428</v>
      </c>
      <c r="AD266" s="1761">
        <v>5</v>
      </c>
    </row>
    <row r="267">
      <c r="A267" s="1751"/>
      <c r="B267" s="1762" t="s">
        <v>1431</v>
      </c>
      <c r="C267" s="1762"/>
      <c r="D267" s="1763">
        <f>SUM(D263:D266)</f>
      </c>
      <c r="E267" s="1764">
        <f>SUM(E263:E266)</f>
      </c>
      <c r="F267" s="1763">
        <f>SUM(F263:F266)</f>
      </c>
      <c r="G267" s="1765">
        <f t="shared" si="82"/>
      </c>
      <c r="H267" s="1765">
        <f t="shared" si="176"/>
      </c>
      <c r="I267" s="1765">
        <f t="shared" si="276"/>
      </c>
      <c r="J267" s="1765">
        <f t="shared" si="307"/>
      </c>
      <c r="K267" s="1766">
        <f t="shared" si="20"/>
      </c>
      <c r="L267" s="1766">
        <f t="shared" si="114"/>
      </c>
      <c r="M267" s="1766">
        <f t="shared" si="207"/>
      </c>
      <c r="N267" s="1766">
        <f t="shared" si="338"/>
      </c>
      <c r="O267" s="1767">
        <f t="shared" si="51"/>
      </c>
      <c r="P267" s="1766">
        <f>AVERAGE(P263:P266)</f>
      </c>
      <c r="Q267" s="1763">
        <f>AVERAGE(Q263:Q266)</f>
      </c>
      <c r="R267" s="1765">
        <f t="shared" si="145"/>
      </c>
      <c r="S267" s="1768">
        <f>SUM(S263:S266)</f>
      </c>
      <c r="T267" s="1768">
        <f>SUM(T263:T266)</f>
      </c>
      <c r="U267" s="1768">
        <f>SUM(U263:U266)</f>
      </c>
      <c r="V267" s="1768">
        <f>SUM(V263:V266)</f>
      </c>
      <c r="W267" s="1768">
        <f>SUM(W263:W266)</f>
      </c>
      <c r="X267" s="1768">
        <f>SUM(X263:X266)</f>
      </c>
      <c r="Y267" s="1768">
        <f>SUM(Y263:Y266)</f>
      </c>
      <c r="Z267" s="1768">
        <f>SUM(Z263:Z266)</f>
      </c>
      <c r="AA267" s="1769">
        <f t="shared" si="245"/>
      </c>
      <c r="AB267" s="1770"/>
      <c r="AC267" s="1770"/>
      <c r="AD267" s="1771">
        <f>SUM(AD263:AD266)</f>
      </c>
    </row>
    <row r="268">
      <c r="A268" s="1751"/>
      <c r="B268" s="1752" t="s">
        <v>1432</v>
      </c>
      <c r="C268" s="1772" t="s">
        <v>1433</v>
      </c>
      <c r="D268" s="1753">
        <v>458.23</v>
      </c>
      <c r="E268" s="1754">
        <v>0</v>
      </c>
      <c r="F268" s="1753">
        <f t="shared" ref="F268:F271" si="393">E268*2000*1.2</f>
      </c>
      <c r="G268" s="1755">
        <f t="shared" si="82"/>
      </c>
      <c r="H268" s="1755">
        <f t="shared" si="176"/>
      </c>
      <c r="I268" s="1755">
        <f t="shared" si="276"/>
      </c>
      <c r="J268" s="1756">
        <f t="shared" si="307"/>
      </c>
      <c r="K268" s="1757">
        <f t="shared" si="20"/>
      </c>
      <c r="L268" s="1757">
        <f t="shared" si="114"/>
      </c>
      <c r="M268" s="1757">
        <f t="shared" si="207"/>
      </c>
      <c r="N268" s="1757">
        <f t="shared" si="338"/>
      </c>
      <c r="O268" s="1758">
        <f t="shared" si="51"/>
      </c>
      <c r="P268" s="1773">
        <v>0.0152</v>
      </c>
      <c r="Q268" s="1758">
        <v>48</v>
      </c>
      <c r="R268" s="1756">
        <f t="shared" si="145"/>
      </c>
      <c r="S268" s="1760">
        <v>2872</v>
      </c>
      <c r="T268" s="1760">
        <v>106</v>
      </c>
      <c r="U268" s="1760">
        <v>12</v>
      </c>
      <c r="V268" s="1760">
        <v>115</v>
      </c>
      <c r="W268" s="1760">
        <v>5</v>
      </c>
      <c r="X268" s="1760">
        <v>2</v>
      </c>
      <c r="Y268" s="1760">
        <v>1</v>
      </c>
      <c r="Z268" s="1760">
        <v>0</v>
      </c>
      <c r="AA268" s="1756">
        <f t="shared" si="245"/>
      </c>
      <c r="AB268" s="1761" t="s">
        <v>1425</v>
      </c>
      <c r="AC268" s="1761" t="s">
        <v>1428</v>
      </c>
      <c r="AD268" s="1761">
        <v>11</v>
      </c>
    </row>
    <row r="269">
      <c r="A269" s="1751"/>
      <c r="B269" s="1752" t="s">
        <v>1432</v>
      </c>
      <c r="C269" s="1772" t="s">
        <v>1434</v>
      </c>
      <c r="D269" s="1753">
        <v>428</v>
      </c>
      <c r="E269" s="1754">
        <v>2</v>
      </c>
      <c r="F269" s="1753">
        <f t="shared" si="393"/>
      </c>
      <c r="G269" s="1774">
        <f t="shared" si="82"/>
      </c>
      <c r="H269" s="1774">
        <f t="shared" si="176"/>
      </c>
      <c r="I269" s="1774">
        <f t="shared" si="276"/>
      </c>
      <c r="J269" s="1775">
        <f t="shared" si="307"/>
      </c>
      <c r="K269" s="1776">
        <f t="shared" si="20"/>
      </c>
      <c r="L269" s="1776">
        <f t="shared" si="114"/>
      </c>
      <c r="M269" s="1776">
        <f t="shared" si="207"/>
      </c>
      <c r="N269" s="1776">
        <f t="shared" si="338"/>
      </c>
      <c r="O269" s="1758">
        <f t="shared" si="51"/>
      </c>
      <c r="P269" s="1773">
        <v>0.0347</v>
      </c>
      <c r="Q269" s="1760">
        <v>51</v>
      </c>
      <c r="R269" s="1775">
        <f t="shared" si="145"/>
      </c>
      <c r="S269" s="1760">
        <v>2968</v>
      </c>
      <c r="T269" s="1760">
        <v>126</v>
      </c>
      <c r="U269" s="1760">
        <v>26</v>
      </c>
      <c r="V269" s="1760">
        <v>131</v>
      </c>
      <c r="W269" s="1760">
        <v>43</v>
      </c>
      <c r="X269" s="1760">
        <v>1</v>
      </c>
      <c r="Y269" s="1760">
        <v>0</v>
      </c>
      <c r="Z269" s="1760">
        <v>1</v>
      </c>
      <c r="AA269" s="1756">
        <f t="shared" si="245"/>
      </c>
      <c r="AB269" s="1761" t="s">
        <v>1425</v>
      </c>
      <c r="AC269" s="1761" t="s">
        <v>1428</v>
      </c>
      <c r="AD269" s="1777">
        <v>14</v>
      </c>
    </row>
    <row r="270">
      <c r="A270" s="1751"/>
      <c r="B270" s="1752" t="s">
        <v>1432</v>
      </c>
      <c r="C270" s="1772" t="s">
        <v>1435</v>
      </c>
      <c r="D270" s="1753">
        <v>490.63</v>
      </c>
      <c r="E270" s="1754">
        <v>0</v>
      </c>
      <c r="F270" s="1753">
        <f t="shared" si="393"/>
      </c>
      <c r="G270" s="1774">
        <f t="shared" si="82"/>
      </c>
      <c r="H270" s="1774">
        <f t="shared" si="176"/>
      </c>
      <c r="I270" s="1774">
        <f t="shared" si="276"/>
      </c>
      <c r="J270" s="1775">
        <f t="shared" si="307"/>
      </c>
      <c r="K270" s="1776">
        <f t="shared" si="20"/>
      </c>
      <c r="L270" s="1776">
        <f t="shared" si="114"/>
      </c>
      <c r="M270" s="1776">
        <f t="shared" si="207"/>
      </c>
      <c r="N270" s="1776">
        <f t="shared" si="338"/>
      </c>
      <c r="O270" s="1758">
        <f t="shared" si="51"/>
      </c>
      <c r="P270" s="1773">
        <v>0.0122</v>
      </c>
      <c r="Q270" s="1760">
        <v>55</v>
      </c>
      <c r="R270" s="1775">
        <f t="shared" si="145"/>
      </c>
      <c r="S270" s="1760">
        <v>2855</v>
      </c>
      <c r="T270" s="1760">
        <v>110</v>
      </c>
      <c r="U270" s="1760">
        <v>10</v>
      </c>
      <c r="V270" s="1760">
        <v>129</v>
      </c>
      <c r="W270" s="1760">
        <v>4</v>
      </c>
      <c r="X270" s="1760">
        <v>0</v>
      </c>
      <c r="Y270" s="1760">
        <v>0</v>
      </c>
      <c r="Z270" s="1760">
        <v>2</v>
      </c>
      <c r="AA270" s="1756">
        <f t="shared" si="245"/>
      </c>
      <c r="AB270" s="1761" t="s">
        <v>1425</v>
      </c>
      <c r="AC270" s="1761" t="s">
        <v>1428</v>
      </c>
      <c r="AD270" s="1777">
        <v>4</v>
      </c>
    </row>
    <row r="271">
      <c r="A271" s="1751"/>
      <c r="B271" s="1752" t="s">
        <v>1432</v>
      </c>
      <c r="C271" s="1772" t="s">
        <v>1436</v>
      </c>
      <c r="D271" s="1753">
        <v>101.35</v>
      </c>
      <c r="E271" s="1754">
        <v>0</v>
      </c>
      <c r="F271" s="1753">
        <f t="shared" si="393"/>
      </c>
      <c r="G271" s="1774">
        <f t="shared" si="82"/>
      </c>
      <c r="H271" s="1774">
        <f t="shared" si="176"/>
      </c>
      <c r="I271" s="1774">
        <f t="shared" si="276"/>
      </c>
      <c r="J271" s="1775">
        <f t="shared" si="307"/>
      </c>
      <c r="K271" s="1776">
        <f t="shared" si="20"/>
      </c>
      <c r="L271" s="1776">
        <f t="shared" si="114"/>
      </c>
      <c r="M271" s="1776">
        <f t="shared" si="207"/>
      </c>
      <c r="N271" s="1776">
        <f t="shared" si="338"/>
      </c>
      <c r="O271" s="1758">
        <f t="shared" si="51"/>
      </c>
      <c r="P271" s="1773">
        <v>0.0183</v>
      </c>
      <c r="Q271" s="1760">
        <v>56</v>
      </c>
      <c r="R271" s="1775">
        <f t="shared" si="145"/>
      </c>
      <c r="S271" s="1760">
        <v>1090</v>
      </c>
      <c r="T271" s="1760">
        <v>49</v>
      </c>
      <c r="U271" s="1760">
        <v>6</v>
      </c>
      <c r="V271" s="1760">
        <v>59</v>
      </c>
      <c r="W271" s="1760">
        <v>0</v>
      </c>
      <c r="X271" s="1760">
        <v>0</v>
      </c>
      <c r="Y271" s="1760">
        <v>0</v>
      </c>
      <c r="Z271" s="1760">
        <v>0</v>
      </c>
      <c r="AA271" s="1756">
        <f t="shared" si="245"/>
      </c>
      <c r="AB271" s="1761" t="s">
        <v>1425</v>
      </c>
      <c r="AC271" s="1761" t="s">
        <v>1428</v>
      </c>
      <c r="AD271" s="1777">
        <v>0</v>
      </c>
    </row>
    <row r="272">
      <c r="A272" s="1751"/>
      <c r="B272" s="1762" t="s">
        <v>1431</v>
      </c>
      <c r="C272" s="1762"/>
      <c r="D272" s="1763">
        <f>SUM(D268:D271)</f>
      </c>
      <c r="E272" s="1763">
        <f>SUM(E268:E271)</f>
      </c>
      <c r="F272" s="1763">
        <f>SUM(F268:F271)</f>
      </c>
      <c r="G272" s="1765">
        <f t="shared" si="82"/>
      </c>
      <c r="H272" s="1765">
        <f t="shared" si="176"/>
      </c>
      <c r="I272" s="1765">
        <f t="shared" si="276"/>
      </c>
      <c r="J272" s="1765">
        <f t="shared" si="307"/>
      </c>
      <c r="K272" s="1766">
        <f t="shared" si="20"/>
      </c>
      <c r="L272" s="1766">
        <f t="shared" si="114"/>
      </c>
      <c r="M272" s="1766">
        <f t="shared" si="207"/>
      </c>
      <c r="N272" s="1766">
        <f t="shared" si="338"/>
      </c>
      <c r="O272" s="1767">
        <f t="shared" si="51"/>
      </c>
      <c r="P272" s="1766">
        <f>AVERAGE(P268:P271)</f>
      </c>
      <c r="Q272" s="1763">
        <f>AVERAGE(Q268:Q271)</f>
      </c>
      <c r="R272" s="1763">
        <f t="shared" si="145"/>
      </c>
      <c r="S272" s="1767">
        <f>SUM(S268:S271)</f>
      </c>
      <c r="T272" s="1767">
        <f>SUM(T268:T271)</f>
      </c>
      <c r="U272" s="1767">
        <f>SUM(U268:U271)</f>
      </c>
      <c r="V272" s="1767">
        <f>SUM(V268:V271)</f>
      </c>
      <c r="W272" s="1767">
        <f>SUM(W268:W271)</f>
      </c>
      <c r="X272" s="1767">
        <f>SUM(X268:X271)</f>
      </c>
      <c r="Y272" s="1767">
        <f>SUM(Y268:Y271)</f>
      </c>
      <c r="Z272" s="1767">
        <f>SUM(Z268:Z271)</f>
      </c>
      <c r="AA272" s="1769">
        <f t="shared" si="245"/>
      </c>
      <c r="AB272" s="1770"/>
      <c r="AC272" s="1770"/>
      <c r="AD272" s="1771">
        <f>SUM(AD268:AD271)</f>
      </c>
    </row>
    <row r="273">
      <c r="A273" s="1751"/>
      <c r="B273" s="1778" t="s">
        <v>1437</v>
      </c>
      <c r="C273" s="1778"/>
      <c r="D273" s="1779">
        <f>D272+D267</f>
      </c>
      <c r="E273" s="1779">
        <f>E272+E267</f>
      </c>
      <c r="F273" s="1779">
        <f>F272+F267</f>
      </c>
      <c r="G273" s="1780">
        <f t="shared" si="82"/>
      </c>
      <c r="H273" s="1780">
        <f t="shared" si="176"/>
      </c>
      <c r="I273" s="1780">
        <f t="shared" si="276"/>
      </c>
      <c r="J273" s="1780">
        <f t="shared" si="307"/>
      </c>
      <c r="K273" s="1781">
        <f t="shared" si="20"/>
      </c>
      <c r="L273" s="1781">
        <f t="shared" si="114"/>
      </c>
      <c r="M273" s="1781">
        <f t="shared" si="207"/>
      </c>
      <c r="N273" s="1781">
        <f t="shared" si="338"/>
      </c>
      <c r="O273" s="1782">
        <f t="shared" si="51"/>
      </c>
      <c r="P273" s="1783">
        <f>(P272+P267)/2</f>
      </c>
      <c r="Q273" s="1783">
        <f>(Q272+Q267)/2</f>
      </c>
      <c r="R273" s="1779">
        <f>(R272+R267)/2</f>
      </c>
      <c r="S273" s="1782">
        <f>S272+S267</f>
      </c>
      <c r="T273" s="1782">
        <f>T272+T267</f>
      </c>
      <c r="U273" s="1782">
        <f>U272+U267</f>
      </c>
      <c r="V273" s="1782">
        <f>V272+V267</f>
      </c>
      <c r="W273" s="1782">
        <f>W272+W267</f>
      </c>
      <c r="X273" s="1782">
        <f>X272+X267</f>
      </c>
      <c r="Y273" s="1782">
        <f>Y272+Y267</f>
      </c>
      <c r="Z273" s="1782">
        <f>Z272+Z267</f>
      </c>
      <c r="AA273" s="1784">
        <f t="shared" si="245"/>
      </c>
      <c r="AB273" s="1785"/>
      <c r="AC273" s="1785"/>
      <c r="AD273" s="1786">
        <f>AD272+AD267</f>
      </c>
    </row>
    <row r="274">
      <c r="A274" s="1740" t="s">
        <v>1389</v>
      </c>
      <c r="B274" s="1740" t="s">
        <v>1390</v>
      </c>
      <c r="C274" s="1740"/>
      <c r="D274" s="1741" t="s">
        <v>1391</v>
      </c>
      <c r="E274" s="1741"/>
      <c r="F274" s="1741"/>
      <c r="G274" s="1741"/>
      <c r="H274" s="1741"/>
      <c r="I274" s="1741"/>
      <c r="J274" s="1742" t="s">
        <v>1392</v>
      </c>
      <c r="K274" s="1742"/>
      <c r="L274" s="1742"/>
      <c r="M274" s="1742"/>
      <c r="N274" s="1742"/>
      <c r="O274" s="1742"/>
      <c r="P274" s="1742"/>
      <c r="Q274" s="1742"/>
      <c r="R274" s="1742"/>
      <c r="S274" s="1742"/>
      <c r="T274" s="1742"/>
      <c r="U274" s="1742"/>
      <c r="V274" s="1742"/>
      <c r="W274" s="1742"/>
      <c r="X274" s="1742"/>
      <c r="Y274" s="1742"/>
      <c r="Z274" s="1742"/>
      <c r="AA274" s="1742"/>
      <c r="AB274" s="1742"/>
      <c r="AC274" s="1742"/>
      <c r="AD274" s="1743"/>
    </row>
    <row r="275">
      <c r="A275" s="1740"/>
      <c r="B275" s="1740" t="s">
        <v>1393</v>
      </c>
      <c r="C275" s="1740" t="s">
        <v>1394</v>
      </c>
      <c r="D275" s="1741" t="s">
        <v>1395</v>
      </c>
      <c r="E275" s="1744" t="s">
        <v>1396</v>
      </c>
      <c r="F275" s="1745" t="s">
        <v>1397</v>
      </c>
      <c r="G275" s="1746" t="s">
        <v>1398</v>
      </c>
      <c r="H275" s="1746" t="s">
        <v>1399</v>
      </c>
      <c r="I275" s="1746" t="s">
        <v>1400</v>
      </c>
      <c r="J275" s="1742" t="s">
        <v>1401</v>
      </c>
      <c r="K275" s="1747" t="s">
        <v>1402</v>
      </c>
      <c r="L275" s="1747" t="s">
        <v>1403</v>
      </c>
      <c r="M275" s="1747" t="s">
        <v>1404</v>
      </c>
      <c r="N275" s="1747" t="s">
        <v>1405</v>
      </c>
      <c r="O275" s="1748" t="s">
        <v>1406</v>
      </c>
      <c r="P275" s="1747" t="s">
        <v>1407</v>
      </c>
      <c r="Q275" s="1748" t="s">
        <v>1408</v>
      </c>
      <c r="R275" s="1742" t="s">
        <v>1409</v>
      </c>
      <c r="S275" s="1748" t="s">
        <v>1410</v>
      </c>
      <c r="T275" s="1748" t="s">
        <v>1411</v>
      </c>
      <c r="U275" s="1748" t="s">
        <v>1412</v>
      </c>
      <c r="V275" s="1748" t="s">
        <v>1413</v>
      </c>
      <c r="W275" s="1748" t="s">
        <v>1414</v>
      </c>
      <c r="X275" s="1748" t="s">
        <v>1415</v>
      </c>
      <c r="Y275" s="1748" t="s">
        <v>1416</v>
      </c>
      <c r="Z275" s="1748" t="s">
        <v>1417</v>
      </c>
      <c r="AA275" s="1749" t="s">
        <v>1418</v>
      </c>
      <c r="AB275" s="1743" t="s">
        <v>1419</v>
      </c>
      <c r="AC275" s="1743" t="s">
        <v>1420</v>
      </c>
      <c r="AD275" s="1750" t="s">
        <v>1421</v>
      </c>
    </row>
    <row r="276">
      <c r="A276" s="1751" t="s">
        <v>1461</v>
      </c>
      <c r="B276" s="1752" t="s">
        <v>1439</v>
      </c>
      <c r="C276" s="1752" t="s">
        <v>1427</v>
      </c>
      <c r="D276" s="1753">
        <v>275.65</v>
      </c>
      <c r="E276" s="1754">
        <v>0</v>
      </c>
      <c r="F276" s="1753">
        <v>0</v>
      </c>
      <c r="G276" s="1755">
        <f t="shared" ref="G276:G286" si="83">F276/D276</f>
      </c>
      <c r="H276" s="1755">
        <f t="shared" ref="H276:H286" si="177">D276/E276</f>
      </c>
      <c r="I276" s="1755">
        <f t="shared" ref="I276:I286" si="277">F276/E276</f>
      </c>
      <c r="J276" s="1756">
        <f t="shared" ref="J276:J286" si="308">D276/T276</f>
      </c>
      <c r="K276" s="1757">
        <f t="shared" ref="K276:K286" si="21">O276/S276*1</f>
      </c>
      <c r="L276" s="1757">
        <f t="shared" ref="L276:L286" si="115">T276/S276</f>
      </c>
      <c r="M276" s="1757">
        <f t="shared" ref="M276:M286" si="208">V276/S276</f>
      </c>
      <c r="N276" s="1757">
        <f t="shared" ref="N276:N286" si="339">W276/V276</f>
      </c>
      <c r="O276" s="1758">
        <f t="shared" ref="O276:O286" si="52">U276/P276</f>
      </c>
      <c r="P276" s="1759">
        <v>0.0069</v>
      </c>
      <c r="Q276" s="1758">
        <v>57</v>
      </c>
      <c r="R276" s="1756">
        <f t="shared" ref="R276:R285" si="146">(D276/S276)*1000</f>
      </c>
      <c r="S276" s="1760">
        <v>2653</v>
      </c>
      <c r="T276" s="1760">
        <v>61</v>
      </c>
      <c r="U276" s="1760">
        <v>6</v>
      </c>
      <c r="V276" s="1760">
        <v>69</v>
      </c>
      <c r="W276" s="1760">
        <v>20</v>
      </c>
      <c r="X276" s="1760">
        <v>0</v>
      </c>
      <c r="Y276" s="1760">
        <v>0</v>
      </c>
      <c r="Z276" s="1760">
        <v>0</v>
      </c>
      <c r="AA276" s="1756">
        <f t="shared" ref="AA276:AA286" si="246">AD276*1000/D276</f>
      </c>
      <c r="AB276" s="1761" t="s">
        <v>1425</v>
      </c>
      <c r="AC276" s="1761" t="s">
        <v>1462</v>
      </c>
      <c r="AD276" s="1761">
        <v>7</v>
      </c>
    </row>
    <row r="277">
      <c r="A277" s="1751"/>
      <c r="B277" s="1752" t="s">
        <v>1439</v>
      </c>
      <c r="C277" s="1752" t="s">
        <v>1429</v>
      </c>
      <c r="D277" s="1753">
        <v>459.8</v>
      </c>
      <c r="E277" s="1754">
        <v>1</v>
      </c>
      <c r="F277" s="1753">
        <v>2400</v>
      </c>
      <c r="G277" s="1755">
        <f t="shared" si="83"/>
      </c>
      <c r="H277" s="1755">
        <f t="shared" si="177"/>
      </c>
      <c r="I277" s="1755">
        <f t="shared" si="277"/>
      </c>
      <c r="J277" s="1756">
        <f t="shared" si="308"/>
      </c>
      <c r="K277" s="1757">
        <f t="shared" si="21"/>
      </c>
      <c r="L277" s="1757">
        <f t="shared" si="115"/>
      </c>
      <c r="M277" s="1757">
        <f t="shared" si="208"/>
      </c>
      <c r="N277" s="1757">
        <f t="shared" si="339"/>
      </c>
      <c r="O277" s="1758">
        <f t="shared" si="52"/>
      </c>
      <c r="P277" s="1759">
        <v>0.0154</v>
      </c>
      <c r="Q277" s="1758">
        <v>50</v>
      </c>
      <c r="R277" s="1756">
        <f t="shared" si="146"/>
      </c>
      <c r="S277" s="1760">
        <v>2432</v>
      </c>
      <c r="T277" s="1760">
        <v>99</v>
      </c>
      <c r="U277" s="1760">
        <v>12</v>
      </c>
      <c r="V277" s="1760">
        <v>108</v>
      </c>
      <c r="W277" s="1760">
        <v>10</v>
      </c>
      <c r="X277" s="1760">
        <v>1</v>
      </c>
      <c r="Y277" s="1760">
        <v>0</v>
      </c>
      <c r="Z277" s="1760">
        <v>4</v>
      </c>
      <c r="AA277" s="1756">
        <f t="shared" si="246"/>
      </c>
      <c r="AB277" s="1761" t="s">
        <v>1425</v>
      </c>
      <c r="AC277" s="1761" t="s">
        <v>1462</v>
      </c>
      <c r="AD277" s="1761">
        <v>10</v>
      </c>
    </row>
    <row r="278">
      <c r="A278" s="1751"/>
      <c r="B278" s="1752" t="s">
        <v>1439</v>
      </c>
      <c r="C278" s="1752" t="s">
        <v>1430</v>
      </c>
      <c r="D278" s="1753">
        <v>281.7</v>
      </c>
      <c r="E278" s="1754">
        <v>1</v>
      </c>
      <c r="F278" s="1753">
        <v>2400</v>
      </c>
      <c r="G278" s="1755">
        <f t="shared" si="83"/>
      </c>
      <c r="H278" s="1755">
        <f t="shared" si="177"/>
      </c>
      <c r="I278" s="1755">
        <f t="shared" si="277"/>
      </c>
      <c r="J278" s="1756">
        <f t="shared" si="308"/>
      </c>
      <c r="K278" s="1757">
        <f t="shared" si="21"/>
      </c>
      <c r="L278" s="1757">
        <f t="shared" si="115"/>
      </c>
      <c r="M278" s="1757">
        <f t="shared" si="208"/>
      </c>
      <c r="N278" s="1757">
        <f t="shared" si="339"/>
      </c>
      <c r="O278" s="1758">
        <f t="shared" si="52"/>
      </c>
      <c r="P278" s="1759">
        <v>0.0152</v>
      </c>
      <c r="Q278" s="1758">
        <v>60</v>
      </c>
      <c r="R278" s="1756">
        <f t="shared" si="146"/>
      </c>
      <c r="S278" s="1760">
        <v>2550</v>
      </c>
      <c r="T278" s="1760">
        <v>90</v>
      </c>
      <c r="U278" s="1760">
        <v>11</v>
      </c>
      <c r="V278" s="1760">
        <v>99</v>
      </c>
      <c r="W278" s="1760">
        <v>10</v>
      </c>
      <c r="X278" s="1760">
        <v>2</v>
      </c>
      <c r="Y278" s="1760">
        <v>0</v>
      </c>
      <c r="Z278" s="1760">
        <v>1</v>
      </c>
      <c r="AA278" s="1756">
        <f t="shared" si="246"/>
      </c>
      <c r="AB278" s="1761" t="s">
        <v>1425</v>
      </c>
      <c r="AC278" s="1761" t="s">
        <v>1462</v>
      </c>
      <c r="AD278" s="1761">
        <v>7</v>
      </c>
    </row>
    <row r="279">
      <c r="A279" s="1751"/>
      <c r="B279" s="1752" t="s">
        <v>1439</v>
      </c>
      <c r="C279" s="1772" t="s">
        <v>1433</v>
      </c>
      <c r="D279" s="1753">
        <v>402.17</v>
      </c>
      <c r="E279" s="1754">
        <v>0</v>
      </c>
      <c r="F279" s="1753">
        <v>0</v>
      </c>
      <c r="G279" s="1755">
        <f t="shared" si="83"/>
      </c>
      <c r="H279" s="1755">
        <f t="shared" si="177"/>
      </c>
      <c r="I279" s="1755">
        <f t="shared" si="277"/>
      </c>
      <c r="J279" s="1756">
        <f t="shared" si="308"/>
      </c>
      <c r="K279" s="1757">
        <f t="shared" si="21"/>
      </c>
      <c r="L279" s="1757">
        <f t="shared" si="115"/>
      </c>
      <c r="M279" s="1757">
        <f t="shared" si="208"/>
      </c>
      <c r="N279" s="1757">
        <f t="shared" si="339"/>
      </c>
      <c r="O279" s="1758">
        <f t="shared" si="52"/>
      </c>
      <c r="P279" s="1759">
        <v>0.0241</v>
      </c>
      <c r="Q279" s="1758">
        <v>52</v>
      </c>
      <c r="R279" s="1756">
        <f t="shared" si="146"/>
      </c>
      <c r="S279" s="1760">
        <v>2984</v>
      </c>
      <c r="T279" s="1760">
        <v>123</v>
      </c>
      <c r="U279" s="1760">
        <v>20</v>
      </c>
      <c r="V279" s="1760">
        <v>132</v>
      </c>
      <c r="W279" s="1760">
        <v>5</v>
      </c>
      <c r="X279" s="1760">
        <v>1</v>
      </c>
      <c r="Y279" s="1760">
        <v>0</v>
      </c>
      <c r="Z279" s="1760">
        <v>0</v>
      </c>
      <c r="AA279" s="1756">
        <f t="shared" si="246"/>
      </c>
      <c r="AB279" s="1761" t="s">
        <v>1425</v>
      </c>
      <c r="AC279" s="1761" t="s">
        <v>1462</v>
      </c>
      <c r="AD279" s="1761">
        <v>8</v>
      </c>
    </row>
    <row r="280">
      <c r="A280" s="1751"/>
      <c r="B280" s="1762" t="s">
        <v>1431</v>
      </c>
      <c r="C280" s="1762"/>
      <c r="D280" s="1763">
        <f>SUM(D276:D279)</f>
      </c>
      <c r="E280" s="1764">
        <f>SUM(E276:E279)</f>
      </c>
      <c r="F280" s="1763">
        <f>SUM(F276:F279)</f>
      </c>
      <c r="G280" s="1765">
        <f t="shared" si="83"/>
      </c>
      <c r="H280" s="1765">
        <f t="shared" si="177"/>
      </c>
      <c r="I280" s="1765">
        <f t="shared" si="277"/>
      </c>
      <c r="J280" s="1765">
        <f t="shared" si="308"/>
      </c>
      <c r="K280" s="1766">
        <f t="shared" si="21"/>
      </c>
      <c r="L280" s="1766">
        <f t="shared" si="115"/>
      </c>
      <c r="M280" s="1766">
        <f t="shared" si="208"/>
      </c>
      <c r="N280" s="1766">
        <f t="shared" si="339"/>
      </c>
      <c r="O280" s="1767">
        <f t="shared" si="52"/>
      </c>
      <c r="P280" s="1766">
        <f>AVERAGE(P276:P279)</f>
      </c>
      <c r="Q280" s="1763">
        <f>AVERAGE(Q276:Q279)</f>
      </c>
      <c r="R280" s="1765">
        <f t="shared" si="146"/>
      </c>
      <c r="S280" s="1768">
        <f>SUM(S276:S279)</f>
      </c>
      <c r="T280" s="1768">
        <f>SUM(T276:T279)</f>
      </c>
      <c r="U280" s="1768">
        <f>SUM(U276:U279)</f>
      </c>
      <c r="V280" s="1768">
        <f>SUM(V276:V279)</f>
      </c>
      <c r="W280" s="1768">
        <f>SUM(W276:W279)</f>
      </c>
      <c r="X280" s="1768">
        <f>SUM(X276:X279)</f>
      </c>
      <c r="Y280" s="1768">
        <f>SUM(Y276:Y279)</f>
      </c>
      <c r="Z280" s="1768">
        <f>SUM(Z276:Z279)</f>
      </c>
      <c r="AA280" s="1769">
        <f t="shared" si="246"/>
      </c>
      <c r="AB280" s="1770"/>
      <c r="AC280" s="1770"/>
      <c r="AD280" s="1771">
        <f>SUM(AD276:AD279)</f>
      </c>
    </row>
    <row r="281">
      <c r="A281" s="1751"/>
      <c r="B281" s="1752" t="s">
        <v>1423</v>
      </c>
      <c r="C281" s="1772" t="s">
        <v>1434</v>
      </c>
      <c r="D281" s="1753">
        <v>589.85</v>
      </c>
      <c r="E281" s="1754">
        <v>1</v>
      </c>
      <c r="F281" s="1753">
        <v>2400</v>
      </c>
      <c r="G281" s="1755">
        <f t="shared" si="83"/>
      </c>
      <c r="H281" s="1755">
        <f t="shared" si="177"/>
      </c>
      <c r="I281" s="1755">
        <f t="shared" si="277"/>
      </c>
      <c r="J281" s="1756">
        <f t="shared" si="308"/>
      </c>
      <c r="K281" s="1757">
        <f t="shared" si="21"/>
      </c>
      <c r="L281" s="1757">
        <f t="shared" si="115"/>
      </c>
      <c r="M281" s="1757">
        <f t="shared" si="208"/>
      </c>
      <c r="N281" s="1757">
        <f t="shared" si="339"/>
      </c>
      <c r="O281" s="1758">
        <f t="shared" si="52"/>
      </c>
      <c r="P281" s="1773">
        <v>0.0119</v>
      </c>
      <c r="Q281" s="1758">
        <v>47</v>
      </c>
      <c r="R281" s="1756">
        <f t="shared" si="146"/>
      </c>
      <c r="S281" s="1760">
        <v>3051</v>
      </c>
      <c r="T281" s="1760">
        <v>148</v>
      </c>
      <c r="U281" s="1760">
        <v>10</v>
      </c>
      <c r="V281" s="1760">
        <v>161</v>
      </c>
      <c r="W281" s="1760">
        <v>15</v>
      </c>
      <c r="X281" s="1760">
        <v>0</v>
      </c>
      <c r="Y281" s="1760">
        <v>0</v>
      </c>
      <c r="Z281" s="1760">
        <v>0</v>
      </c>
      <c r="AA281" s="1756">
        <f t="shared" si="246"/>
      </c>
      <c r="AB281" s="1761" t="s">
        <v>1425</v>
      </c>
      <c r="AC281" s="1761" t="s">
        <v>1462</v>
      </c>
      <c r="AD281" s="1761">
        <v>9</v>
      </c>
    </row>
    <row r="282">
      <c r="A282" s="1751"/>
      <c r="B282" s="1752" t="s">
        <v>1423</v>
      </c>
      <c r="C282" s="1772" t="s">
        <v>1435</v>
      </c>
      <c r="D282" s="1753">
        <v>399.32</v>
      </c>
      <c r="E282" s="1754">
        <v>0</v>
      </c>
      <c r="F282" s="1753">
        <v>0</v>
      </c>
      <c r="G282" s="1774">
        <f t="shared" si="83"/>
      </c>
      <c r="H282" s="1774">
        <f t="shared" si="177"/>
      </c>
      <c r="I282" s="1774">
        <f t="shared" si="277"/>
      </c>
      <c r="J282" s="1775">
        <f t="shared" si="308"/>
      </c>
      <c r="K282" s="1776">
        <f t="shared" si="21"/>
      </c>
      <c r="L282" s="1776">
        <f t="shared" si="115"/>
      </c>
      <c r="M282" s="1776">
        <f t="shared" si="208"/>
      </c>
      <c r="N282" s="1776">
        <f t="shared" si="339"/>
      </c>
      <c r="O282" s="1758">
        <f t="shared" si="52"/>
      </c>
      <c r="P282" s="1773">
        <v>0.0109</v>
      </c>
      <c r="Q282" s="1760">
        <v>44</v>
      </c>
      <c r="R282" s="1775">
        <f t="shared" si="146"/>
      </c>
      <c r="S282" s="1760">
        <v>2785</v>
      </c>
      <c r="T282" s="1760">
        <v>196</v>
      </c>
      <c r="U282" s="1760">
        <v>10</v>
      </c>
      <c r="V282" s="1760">
        <v>213</v>
      </c>
      <c r="W282" s="1760">
        <v>12</v>
      </c>
      <c r="X282" s="1760">
        <v>1</v>
      </c>
      <c r="Y282" s="1760">
        <v>0</v>
      </c>
      <c r="Z282" s="1760">
        <v>0</v>
      </c>
      <c r="AA282" s="1756">
        <f t="shared" si="246"/>
      </c>
      <c r="AB282" s="1761" t="s">
        <v>1425</v>
      </c>
      <c r="AC282" s="1761" t="s">
        <v>1462</v>
      </c>
      <c r="AD282" s="1777">
        <v>8</v>
      </c>
    </row>
    <row r="283">
      <c r="A283" s="1751"/>
      <c r="B283" s="1752" t="s">
        <v>1423</v>
      </c>
      <c r="C283" s="1772" t="s">
        <v>1436</v>
      </c>
      <c r="D283" s="1753">
        <v>232.33</v>
      </c>
      <c r="E283" s="1754">
        <v>1</v>
      </c>
      <c r="F283" s="1753">
        <v>2400</v>
      </c>
      <c r="G283" s="1774">
        <f t="shared" si="83"/>
      </c>
      <c r="H283" s="1774">
        <f t="shared" si="177"/>
      </c>
      <c r="I283" s="1774">
        <f t="shared" si="277"/>
      </c>
      <c r="J283" s="1775">
        <f t="shared" si="308"/>
      </c>
      <c r="K283" s="1776">
        <f t="shared" si="21"/>
      </c>
      <c r="L283" s="1776">
        <f t="shared" si="115"/>
      </c>
      <c r="M283" s="1776">
        <f t="shared" si="208"/>
      </c>
      <c r="N283" s="1776">
        <f t="shared" si="339"/>
      </c>
      <c r="O283" s="1758">
        <f t="shared" si="52"/>
      </c>
      <c r="P283" s="1773">
        <v>0.0132</v>
      </c>
      <c r="Q283" s="1760">
        <v>49</v>
      </c>
      <c r="R283" s="1775">
        <f t="shared" si="146"/>
      </c>
      <c r="S283" s="1760">
        <v>1964</v>
      </c>
      <c r="T283" s="1760">
        <v>116</v>
      </c>
      <c r="U283" s="1760">
        <v>9</v>
      </c>
      <c r="V283" s="1760">
        <v>129</v>
      </c>
      <c r="W283" s="1760">
        <v>14</v>
      </c>
      <c r="X283" s="1760">
        <v>3</v>
      </c>
      <c r="Y283" s="1760">
        <v>0</v>
      </c>
      <c r="Z283" s="1760">
        <v>0</v>
      </c>
      <c r="AA283" s="1756">
        <f t="shared" si="246"/>
      </c>
      <c r="AB283" s="1761" t="s">
        <v>1425</v>
      </c>
      <c r="AC283" s="1761" t="s">
        <v>1462</v>
      </c>
      <c r="AD283" s="1777">
        <v>5</v>
      </c>
    </row>
    <row r="284">
      <c r="A284" s="1751"/>
      <c r="B284" s="1752" t="s">
        <v>1423</v>
      </c>
      <c r="C284" s="1772" t="s">
        <v>1463</v>
      </c>
      <c r="D284" s="1753">
        <v>179.53</v>
      </c>
      <c r="E284" s="1754">
        <v>0</v>
      </c>
      <c r="F284" s="1753">
        <v>0</v>
      </c>
      <c r="G284" s="1774">
        <f t="shared" si="83"/>
      </c>
      <c r="H284" s="1774">
        <f t="shared" si="177"/>
      </c>
      <c r="I284" s="1774">
        <f t="shared" si="277"/>
      </c>
      <c r="J284" s="1775">
        <f t="shared" si="308"/>
      </c>
      <c r="K284" s="1776">
        <f t="shared" si="21"/>
      </c>
      <c r="L284" s="1776">
        <f t="shared" si="115"/>
      </c>
      <c r="M284" s="1776">
        <f t="shared" si="208"/>
      </c>
      <c r="N284" s="1776">
        <f t="shared" si="339"/>
      </c>
      <c r="O284" s="1758">
        <f t="shared" si="52"/>
      </c>
      <c r="P284" s="1773">
        <v>0.0065</v>
      </c>
      <c r="Q284" s="1760">
        <v>46</v>
      </c>
      <c r="R284" s="1775">
        <f t="shared" si="146"/>
      </c>
      <c r="S284" s="1760">
        <v>1831</v>
      </c>
      <c r="T284" s="1760">
        <v>94</v>
      </c>
      <c r="U284" s="1760">
        <v>5</v>
      </c>
      <c r="V284" s="1760">
        <v>103</v>
      </c>
      <c r="W284" s="1760">
        <v>5</v>
      </c>
      <c r="X284" s="1760">
        <v>0</v>
      </c>
      <c r="Y284" s="1760">
        <v>0</v>
      </c>
      <c r="Z284" s="1760">
        <v>0</v>
      </c>
      <c r="AA284" s="1756">
        <f t="shared" si="246"/>
      </c>
      <c r="AB284" s="1761" t="s">
        <v>1425</v>
      </c>
      <c r="AC284" s="1761" t="s">
        <v>1462</v>
      </c>
      <c r="AD284" s="1777">
        <v>4</v>
      </c>
    </row>
    <row r="285">
      <c r="A285" s="1751"/>
      <c r="B285" s="1762" t="s">
        <v>1431</v>
      </c>
      <c r="C285" s="1762"/>
      <c r="D285" s="1763">
        <f>SUM(D281:D284)</f>
      </c>
      <c r="E285" s="1763">
        <f>SUM(E281:E284)</f>
      </c>
      <c r="F285" s="1763">
        <f>SUM(F281:F284)</f>
      </c>
      <c r="G285" s="1765">
        <f t="shared" si="83"/>
      </c>
      <c r="H285" s="1765">
        <f t="shared" si="177"/>
      </c>
      <c r="I285" s="1765">
        <f t="shared" si="277"/>
      </c>
      <c r="J285" s="1765">
        <f t="shared" si="308"/>
      </c>
      <c r="K285" s="1766">
        <f t="shared" si="21"/>
      </c>
      <c r="L285" s="1766">
        <f t="shared" si="115"/>
      </c>
      <c r="M285" s="1766">
        <f t="shared" si="208"/>
      </c>
      <c r="N285" s="1766">
        <f t="shared" si="339"/>
      </c>
      <c r="O285" s="1767">
        <f t="shared" si="52"/>
      </c>
      <c r="P285" s="1766">
        <f>AVERAGE(P281:P284)</f>
      </c>
      <c r="Q285" s="1763">
        <f>AVERAGE(Q281:Q284)</f>
      </c>
      <c r="R285" s="1763">
        <f t="shared" si="146"/>
      </c>
      <c r="S285" s="1767">
        <f>SUM(S281:S284)</f>
      </c>
      <c r="T285" s="1767">
        <f>SUM(T281:T284)</f>
      </c>
      <c r="U285" s="1767">
        <f>SUM(U281:U284)</f>
      </c>
      <c r="V285" s="1767">
        <f>SUM(V281:V284)</f>
      </c>
      <c r="W285" s="1767">
        <f>SUM(W281:W284)</f>
      </c>
      <c r="X285" s="1767">
        <f>SUM(X281:X284)</f>
      </c>
      <c r="Y285" s="1767">
        <f>SUM(Y281:Y284)</f>
      </c>
      <c r="Z285" s="1767">
        <f>SUM(Z281:Z284)</f>
      </c>
      <c r="AA285" s="1769">
        <f t="shared" si="246"/>
      </c>
      <c r="AB285" s="1770"/>
      <c r="AC285" s="1770"/>
      <c r="AD285" s="1771">
        <f>SUM(AD281:AD284)</f>
      </c>
    </row>
    <row r="286">
      <c r="A286" s="1751"/>
      <c r="B286" s="1778" t="s">
        <v>1437</v>
      </c>
      <c r="C286" s="1778"/>
      <c r="D286" s="1779">
        <f>D285+D280</f>
      </c>
      <c r="E286" s="1779">
        <f>E285+E280</f>
      </c>
      <c r="F286" s="1779">
        <f>F285+F280</f>
      </c>
      <c r="G286" s="1780">
        <f t="shared" si="83"/>
      </c>
      <c r="H286" s="1780">
        <f t="shared" si="177"/>
      </c>
      <c r="I286" s="1780">
        <f t="shared" si="277"/>
      </c>
      <c r="J286" s="1780">
        <f t="shared" si="308"/>
      </c>
      <c r="K286" s="1781">
        <f t="shared" si="21"/>
      </c>
      <c r="L286" s="1781">
        <f t="shared" si="115"/>
      </c>
      <c r="M286" s="1781">
        <f t="shared" si="208"/>
      </c>
      <c r="N286" s="1781">
        <f t="shared" si="339"/>
      </c>
      <c r="O286" s="1782">
        <f t="shared" si="52"/>
      </c>
      <c r="P286" s="1783">
        <f>(P285+P280)/2</f>
      </c>
      <c r="Q286" s="1783">
        <f>(Q285+Q280)/2</f>
      </c>
      <c r="R286" s="1779">
        <f>(R285+R280)/2</f>
      </c>
      <c r="S286" s="1782">
        <f>S285+S280</f>
      </c>
      <c r="T286" s="1782">
        <f>T285+T280</f>
      </c>
      <c r="U286" s="1782">
        <f>U285+U280</f>
      </c>
      <c r="V286" s="1782">
        <f>V285+V280</f>
      </c>
      <c r="W286" s="1782">
        <f>W285+W280</f>
      </c>
      <c r="X286" s="1782">
        <f>X285+X280</f>
      </c>
      <c r="Y286" s="1782">
        <f>Y285+Y280</f>
      </c>
      <c r="Z286" s="1782">
        <f>Z285+Z280</f>
      </c>
      <c r="AA286" s="1784">
        <f t="shared" si="246"/>
      </c>
      <c r="AB286" s="1785"/>
      <c r="AC286" s="1785"/>
      <c r="AD286" s="1786">
        <f>AD285+AD280</f>
      </c>
    </row>
    <row r="287">
      <c r="A287" s="1740" t="s">
        <v>1389</v>
      </c>
      <c r="B287" s="1740" t="s">
        <v>1390</v>
      </c>
      <c r="C287" s="1740"/>
      <c r="D287" s="1741" t="s">
        <v>1391</v>
      </c>
      <c r="E287" s="1741"/>
      <c r="F287" s="1741"/>
      <c r="G287" s="1741"/>
      <c r="H287" s="1741"/>
      <c r="I287" s="1741"/>
      <c r="J287" s="1742" t="s">
        <v>1392</v>
      </c>
      <c r="K287" s="1742"/>
      <c r="L287" s="1742"/>
      <c r="M287" s="1742"/>
      <c r="N287" s="1742"/>
      <c r="O287" s="1742"/>
      <c r="P287" s="1742"/>
      <c r="Q287" s="1742"/>
      <c r="R287" s="1742"/>
      <c r="S287" s="1742"/>
      <c r="T287" s="1742"/>
      <c r="U287" s="1742"/>
      <c r="V287" s="1742"/>
      <c r="W287" s="1742"/>
      <c r="X287" s="1742"/>
      <c r="Y287" s="1742"/>
      <c r="Z287" s="1742"/>
      <c r="AA287" s="1742"/>
      <c r="AB287" s="1742"/>
      <c r="AC287" s="1742"/>
      <c r="AD287" s="1743"/>
    </row>
    <row r="288">
      <c r="A288" s="1740"/>
      <c r="B288" s="1740" t="s">
        <v>1393</v>
      </c>
      <c r="C288" s="1740" t="s">
        <v>1394</v>
      </c>
      <c r="D288" s="1741" t="s">
        <v>1395</v>
      </c>
      <c r="E288" s="1744" t="s">
        <v>1396</v>
      </c>
      <c r="F288" s="1745" t="s">
        <v>1397</v>
      </c>
      <c r="G288" s="1746" t="s">
        <v>1398</v>
      </c>
      <c r="H288" s="1746" t="s">
        <v>1399</v>
      </c>
      <c r="I288" s="1746" t="s">
        <v>1400</v>
      </c>
      <c r="J288" s="1742" t="s">
        <v>1401</v>
      </c>
      <c r="K288" s="1747" t="s">
        <v>1402</v>
      </c>
      <c r="L288" s="1747" t="s">
        <v>1403</v>
      </c>
      <c r="M288" s="1747" t="s">
        <v>1404</v>
      </c>
      <c r="N288" s="1747" t="s">
        <v>1405</v>
      </c>
      <c r="O288" s="1748" t="s">
        <v>1406</v>
      </c>
      <c r="P288" s="1747" t="s">
        <v>1407</v>
      </c>
      <c r="Q288" s="1748" t="s">
        <v>1408</v>
      </c>
      <c r="R288" s="1742" t="s">
        <v>1409</v>
      </c>
      <c r="S288" s="1748" t="s">
        <v>1410</v>
      </c>
      <c r="T288" s="1748" t="s">
        <v>1411</v>
      </c>
      <c r="U288" s="1748" t="s">
        <v>1412</v>
      </c>
      <c r="V288" s="1748" t="s">
        <v>1413</v>
      </c>
      <c r="W288" s="1748" t="s">
        <v>1414</v>
      </c>
      <c r="X288" s="1748" t="s">
        <v>1415</v>
      </c>
      <c r="Y288" s="1748" t="s">
        <v>1416</v>
      </c>
      <c r="Z288" s="1748" t="s">
        <v>1417</v>
      </c>
      <c r="AA288" s="1749" t="s">
        <v>1418</v>
      </c>
      <c r="AB288" s="1743" t="s">
        <v>1419</v>
      </c>
      <c r="AC288" s="1743" t="s">
        <v>1420</v>
      </c>
      <c r="AD288" s="1750" t="s">
        <v>1421</v>
      </c>
    </row>
    <row r="289">
      <c r="A289" s="1751" t="s">
        <v>1464</v>
      </c>
      <c r="B289" s="1752" t="s">
        <v>1439</v>
      </c>
      <c r="C289" s="1752" t="s">
        <v>1427</v>
      </c>
      <c r="D289" s="1753">
        <v>327.46</v>
      </c>
      <c r="E289" s="1754">
        <v>0</v>
      </c>
      <c r="F289" s="1753">
        <v>0</v>
      </c>
      <c r="G289" s="1755">
        <f t="shared" ref="G289:G293" si="84">F289/D289</f>
      </c>
      <c r="H289" s="1755">
        <f t="shared" ref="H289:H299" si="178">D289/E289</f>
      </c>
      <c r="I289" s="1755">
        <f t="shared" ref="I289:I299" si="278">F289/E289</f>
      </c>
      <c r="J289" s="1756">
        <f t="shared" ref="J289:J299" si="309">D289/T289</f>
      </c>
      <c r="K289" s="1757">
        <f t="shared" ref="K289:K299" si="22">O289/S289*1</f>
      </c>
      <c r="L289" s="1757">
        <f t="shared" ref="L289:L299" si="116">T289/S289</f>
      </c>
      <c r="M289" s="1757">
        <f t="shared" ref="M289:M299" si="209">V289/S289</f>
      </c>
      <c r="N289" s="1757">
        <f t="shared" ref="N289:N299" si="340">W289/V289</f>
      </c>
      <c r="O289" s="1758">
        <f t="shared" ref="O289:O299" si="53">U289/P289</f>
      </c>
      <c r="P289" s="1759">
        <v>0.0071</v>
      </c>
      <c r="Q289" s="1758">
        <v>49</v>
      </c>
      <c r="R289" s="1756">
        <f t="shared" ref="R289:R298" si="147">(D289/S289)*1000</f>
      </c>
      <c r="S289" s="1760">
        <v>2683</v>
      </c>
      <c r="T289" s="1760">
        <v>68</v>
      </c>
      <c r="U289" s="1760">
        <v>7</v>
      </c>
      <c r="V289" s="1760">
        <v>72</v>
      </c>
      <c r="W289" s="1760">
        <v>20</v>
      </c>
      <c r="X289" s="1760">
        <v>1</v>
      </c>
      <c r="Y289" s="1760">
        <v>0</v>
      </c>
      <c r="Z289" s="1760">
        <v>1</v>
      </c>
      <c r="AA289" s="1756">
        <f t="shared" ref="AA289:AA299" si="247">AD289*1000/D289</f>
      </c>
      <c r="AB289" s="1761" t="s">
        <v>1425</v>
      </c>
      <c r="AC289" s="1761" t="s">
        <v>1428</v>
      </c>
      <c r="AD289" s="1761">
        <v>8</v>
      </c>
    </row>
    <row r="290">
      <c r="A290" s="1751"/>
      <c r="B290" s="1752" t="s">
        <v>1439</v>
      </c>
      <c r="C290" s="1752" t="s">
        <v>1429</v>
      </c>
      <c r="D290" s="1753">
        <v>347.14</v>
      </c>
      <c r="E290" s="1754">
        <v>1</v>
      </c>
      <c r="F290" s="1753">
        <v>1497.6</v>
      </c>
      <c r="G290" s="1755">
        <f t="shared" si="84"/>
      </c>
      <c r="H290" s="1755">
        <f t="shared" si="178"/>
      </c>
      <c r="I290" s="1755">
        <f t="shared" si="278"/>
      </c>
      <c r="J290" s="1756">
        <f t="shared" si="309"/>
      </c>
      <c r="K290" s="1757">
        <f t="shared" si="22"/>
      </c>
      <c r="L290" s="1757">
        <f t="shared" si="116"/>
      </c>
      <c r="M290" s="1757">
        <f t="shared" si="209"/>
      </c>
      <c r="N290" s="1757">
        <f t="shared" si="340"/>
      </c>
      <c r="O290" s="1758">
        <f t="shared" si="53"/>
      </c>
      <c r="P290" s="1759">
        <v>0.0107</v>
      </c>
      <c r="Q290" s="1758">
        <v>53</v>
      </c>
      <c r="R290" s="1756">
        <f t="shared" si="147"/>
      </c>
      <c r="S290" s="1760">
        <v>2527</v>
      </c>
      <c r="T290" s="1760">
        <v>70</v>
      </c>
      <c r="U290" s="1760">
        <v>8</v>
      </c>
      <c r="V290" s="1760">
        <v>81</v>
      </c>
      <c r="W290" s="1760">
        <v>14</v>
      </c>
      <c r="X290" s="1760">
        <v>0</v>
      </c>
      <c r="Y290" s="1760">
        <v>0</v>
      </c>
      <c r="Z290" s="1760">
        <v>1</v>
      </c>
      <c r="AA290" s="1756">
        <f t="shared" si="247"/>
      </c>
      <c r="AB290" s="1761" t="s">
        <v>1425</v>
      </c>
      <c r="AC290" s="1761" t="s">
        <v>1428</v>
      </c>
      <c r="AD290" s="1761">
        <v>14</v>
      </c>
    </row>
    <row r="291">
      <c r="A291" s="1751"/>
      <c r="B291" s="1752" t="s">
        <v>1439</v>
      </c>
      <c r="C291" s="1752" t="s">
        <v>1430</v>
      </c>
      <c r="D291" s="1753">
        <v>300.19</v>
      </c>
      <c r="E291" s="1754">
        <v>0</v>
      </c>
      <c r="F291" s="1753">
        <v>0</v>
      </c>
      <c r="G291" s="1755">
        <f t="shared" si="84"/>
      </c>
      <c r="H291" s="1755">
        <f t="shared" si="178"/>
      </c>
      <c r="I291" s="1755">
        <f t="shared" si="278"/>
      </c>
      <c r="J291" s="1756">
        <f t="shared" si="309"/>
      </c>
      <c r="K291" s="1757">
        <f t="shared" si="22"/>
      </c>
      <c r="L291" s="1757">
        <f t="shared" si="116"/>
      </c>
      <c r="M291" s="1757">
        <f t="shared" si="209"/>
      </c>
      <c r="N291" s="1757">
        <f t="shared" si="340"/>
      </c>
      <c r="O291" s="1758">
        <f t="shared" si="53"/>
      </c>
      <c r="P291" s="1759">
        <v>0.017</v>
      </c>
      <c r="Q291" s="1758">
        <v>44</v>
      </c>
      <c r="R291" s="1756">
        <f t="shared" si="147"/>
      </c>
      <c r="S291" s="1760">
        <v>2440</v>
      </c>
      <c r="T291" s="1760">
        <v>82</v>
      </c>
      <c r="U291" s="1760">
        <v>10</v>
      </c>
      <c r="V291" s="1760">
        <v>88</v>
      </c>
      <c r="W291" s="1760">
        <v>2</v>
      </c>
      <c r="X291" s="1760">
        <v>0</v>
      </c>
      <c r="Y291" s="1760">
        <v>0</v>
      </c>
      <c r="Z291" s="1760">
        <v>1</v>
      </c>
      <c r="AA291" s="1756">
        <f t="shared" si="247"/>
      </c>
      <c r="AB291" s="1761" t="s">
        <v>1425</v>
      </c>
      <c r="AC291" s="1761" t="s">
        <v>1428</v>
      </c>
      <c r="AD291" s="1761">
        <v>4</v>
      </c>
    </row>
    <row r="292">
      <c r="A292" s="1751"/>
      <c r="B292" s="1752" t="s">
        <v>1439</v>
      </c>
      <c r="C292" s="1772" t="s">
        <v>1433</v>
      </c>
      <c r="D292" s="1753">
        <v>446.09</v>
      </c>
      <c r="E292" s="1754">
        <v>2</v>
      </c>
      <c r="F292" s="1753">
        <v>5241.6</v>
      </c>
      <c r="G292" s="1755">
        <f t="shared" si="84"/>
      </c>
      <c r="H292" s="1755">
        <f t="shared" si="178"/>
      </c>
      <c r="I292" s="1755">
        <f t="shared" si="278"/>
      </c>
      <c r="J292" s="1756">
        <f t="shared" si="309"/>
      </c>
      <c r="K292" s="1757">
        <f t="shared" si="22"/>
      </c>
      <c r="L292" s="1757">
        <f t="shared" si="116"/>
      </c>
      <c r="M292" s="1757">
        <f t="shared" si="209"/>
      </c>
      <c r="N292" s="1757">
        <f t="shared" si="340"/>
      </c>
      <c r="O292" s="1758">
        <f t="shared" si="53"/>
      </c>
      <c r="P292" s="1759">
        <v>0.0188</v>
      </c>
      <c r="Q292" s="1758">
        <v>49</v>
      </c>
      <c r="R292" s="1756">
        <f t="shared" si="147"/>
      </c>
      <c r="S292" s="1760">
        <v>3155</v>
      </c>
      <c r="T292" s="1760">
        <v>121</v>
      </c>
      <c r="U292" s="1760">
        <v>16</v>
      </c>
      <c r="V292" s="1760">
        <v>133</v>
      </c>
      <c r="W292" s="1760">
        <v>24</v>
      </c>
      <c r="X292" s="1760">
        <v>3</v>
      </c>
      <c r="Y292" s="1760">
        <v>0</v>
      </c>
      <c r="Z292" s="1760">
        <v>2</v>
      </c>
      <c r="AA292" s="1756">
        <f t="shared" si="247"/>
      </c>
      <c r="AB292" s="1761" t="s">
        <v>1425</v>
      </c>
      <c r="AC292" s="1761" t="s">
        <v>1428</v>
      </c>
      <c r="AD292" s="1761">
        <v>8</v>
      </c>
    </row>
    <row r="293">
      <c r="A293" s="1751"/>
      <c r="B293" s="1762" t="s">
        <v>1431</v>
      </c>
      <c r="C293" s="1762"/>
      <c r="D293" s="1763">
        <f>SUM(D289:D292)</f>
      </c>
      <c r="E293" s="1764">
        <f>SUM(E289:E292)</f>
      </c>
      <c r="F293" s="1763">
        <f>SUM(F289:F292)</f>
      </c>
      <c r="G293" s="1765">
        <f t="shared" si="84"/>
      </c>
      <c r="H293" s="1765">
        <f t="shared" si="178"/>
      </c>
      <c r="I293" s="1765">
        <f t="shared" si="278"/>
      </c>
      <c r="J293" s="1765">
        <f t="shared" si="309"/>
      </c>
      <c r="K293" s="1766">
        <f t="shared" si="22"/>
      </c>
      <c r="L293" s="1766">
        <f t="shared" si="116"/>
      </c>
      <c r="M293" s="1766">
        <f t="shared" si="209"/>
      </c>
      <c r="N293" s="1766">
        <f t="shared" si="340"/>
      </c>
      <c r="O293" s="1767">
        <f t="shared" si="53"/>
      </c>
      <c r="P293" s="1766">
        <f>AVERAGE(P289:P292)</f>
      </c>
      <c r="Q293" s="1763">
        <f>AVERAGE(Q289:Q292)</f>
      </c>
      <c r="R293" s="1765">
        <f t="shared" si="147"/>
      </c>
      <c r="S293" s="1768">
        <f>SUM(S289:S292)</f>
      </c>
      <c r="T293" s="1768">
        <f>SUM(T289:T292)</f>
      </c>
      <c r="U293" s="1768">
        <f>SUM(U289:U292)</f>
      </c>
      <c r="V293" s="1768">
        <f>SUM(V289:V292)</f>
      </c>
      <c r="W293" s="1768">
        <f>SUM(W289:W292)</f>
      </c>
      <c r="X293" s="1768">
        <f>SUM(X289:X292)</f>
      </c>
      <c r="Y293" s="1768">
        <f>SUM(Y289:Y292)</f>
      </c>
      <c r="Z293" s="1768">
        <f>SUM(Z289:Z292)</f>
      </c>
      <c r="AA293" s="1769">
        <f t="shared" si="247"/>
      </c>
      <c r="AB293" s="1770"/>
      <c r="AC293" s="1770"/>
      <c r="AD293" s="1771">
        <f>SUM(AD289:AD292)</f>
      </c>
    </row>
    <row r="294">
      <c r="A294" s="1751"/>
      <c r="B294" s="1752" t="s">
        <v>1423</v>
      </c>
      <c r="C294" s="1772" t="s">
        <v>1434</v>
      </c>
      <c r="D294" s="1753">
        <v>631.1</v>
      </c>
      <c r="E294" s="1754">
        <v>0</v>
      </c>
      <c r="F294" s="1753">
        <v>0</v>
      </c>
      <c r="G294" s="1787">
        <v>0</v>
      </c>
      <c r="H294" s="1755">
        <f t="shared" si="178"/>
      </c>
      <c r="I294" s="1755">
        <f t="shared" si="278"/>
      </c>
      <c r="J294" s="1756">
        <f t="shared" si="309"/>
      </c>
      <c r="K294" s="1757">
        <f t="shared" si="22"/>
      </c>
      <c r="L294" s="1757">
        <f t="shared" si="116"/>
      </c>
      <c r="M294" s="1757">
        <f t="shared" si="209"/>
      </c>
      <c r="N294" s="1757">
        <f t="shared" si="340"/>
      </c>
      <c r="O294" s="1758">
        <f t="shared" si="53"/>
      </c>
      <c r="P294" s="1773">
        <v>0.0188</v>
      </c>
      <c r="Q294" s="1758">
        <v>48</v>
      </c>
      <c r="R294" s="1756">
        <f t="shared" si="147"/>
      </c>
      <c r="S294" s="1760">
        <v>3155</v>
      </c>
      <c r="T294" s="1760">
        <v>121</v>
      </c>
      <c r="U294" s="1760">
        <v>16</v>
      </c>
      <c r="V294" s="1760">
        <v>133</v>
      </c>
      <c r="W294" s="1760">
        <v>24</v>
      </c>
      <c r="X294" s="1760">
        <v>3</v>
      </c>
      <c r="Y294" s="1760">
        <v>0</v>
      </c>
      <c r="Z294" s="1760">
        <v>2</v>
      </c>
      <c r="AA294" s="1756">
        <f t="shared" si="247"/>
      </c>
      <c r="AB294" s="1761" t="s">
        <v>1425</v>
      </c>
      <c r="AC294" s="1761" t="s">
        <v>1428</v>
      </c>
      <c r="AD294" s="1761">
        <v>12</v>
      </c>
    </row>
    <row r="295">
      <c r="A295" s="1751"/>
      <c r="B295" s="1752" t="s">
        <v>1423</v>
      </c>
      <c r="C295" s="1772" t="s">
        <v>1435</v>
      </c>
      <c r="D295" s="1753">
        <v>635.47</v>
      </c>
      <c r="E295" s="1754">
        <v>0</v>
      </c>
      <c r="F295" s="1753">
        <v>0</v>
      </c>
      <c r="G295" s="1774">
        <f t="shared" ref="G295:G299" si="85">F295/D295</f>
      </c>
      <c r="H295" s="1774">
        <f t="shared" si="178"/>
      </c>
      <c r="I295" s="1774">
        <f t="shared" si="278"/>
      </c>
      <c r="J295" s="1775">
        <f t="shared" si="309"/>
      </c>
      <c r="K295" s="1776">
        <f t="shared" si="22"/>
      </c>
      <c r="L295" s="1776">
        <f t="shared" si="116"/>
      </c>
      <c r="M295" s="1776">
        <f t="shared" si="209"/>
      </c>
      <c r="N295" s="1776">
        <f t="shared" si="340"/>
      </c>
      <c r="O295" s="1758">
        <f t="shared" si="53"/>
      </c>
      <c r="P295" s="1773">
        <v>0.0135</v>
      </c>
      <c r="Q295" s="1760">
        <v>45</v>
      </c>
      <c r="R295" s="1775">
        <f t="shared" si="147"/>
      </c>
      <c r="S295" s="1760">
        <v>4248</v>
      </c>
      <c r="T295" s="1760">
        <v>194</v>
      </c>
      <c r="U295" s="1760">
        <v>18</v>
      </c>
      <c r="V295" s="1760">
        <v>203</v>
      </c>
      <c r="W295" s="1760">
        <v>27</v>
      </c>
      <c r="X295" s="1760">
        <v>0</v>
      </c>
      <c r="Y295" s="1760">
        <v>0</v>
      </c>
      <c r="Z295" s="1760">
        <v>2</v>
      </c>
      <c r="AA295" s="1756">
        <f t="shared" si="247"/>
      </c>
      <c r="AB295" s="1761" t="s">
        <v>1425</v>
      </c>
      <c r="AC295" s="1761" t="s">
        <v>1428</v>
      </c>
      <c r="AD295" s="1777">
        <v>8</v>
      </c>
    </row>
    <row r="296">
      <c r="A296" s="1751"/>
      <c r="B296" s="1752" t="s">
        <v>1423</v>
      </c>
      <c r="C296" s="1772" t="s">
        <v>1436</v>
      </c>
      <c r="D296" s="1753">
        <v>441.9</v>
      </c>
      <c r="E296" s="1754">
        <v>0</v>
      </c>
      <c r="F296" s="1753">
        <v>0</v>
      </c>
      <c r="G296" s="1774">
        <f t="shared" si="85"/>
      </c>
      <c r="H296" s="1774">
        <f t="shared" si="178"/>
      </c>
      <c r="I296" s="1774">
        <f t="shared" si="278"/>
      </c>
      <c r="J296" s="1775">
        <f t="shared" si="309"/>
      </c>
      <c r="K296" s="1776">
        <f t="shared" si="22"/>
      </c>
      <c r="L296" s="1776">
        <f t="shared" si="116"/>
      </c>
      <c r="M296" s="1776">
        <f t="shared" si="209"/>
      </c>
      <c r="N296" s="1776">
        <f t="shared" si="340"/>
      </c>
      <c r="O296" s="1758">
        <f t="shared" si="53"/>
      </c>
      <c r="P296" s="1773">
        <v>0.015</v>
      </c>
      <c r="Q296" s="1760">
        <v>43</v>
      </c>
      <c r="R296" s="1775">
        <f t="shared" si="147"/>
      </c>
      <c r="S296" s="1760">
        <v>3302</v>
      </c>
      <c r="T296" s="1760">
        <v>163</v>
      </c>
      <c r="U296" s="1760">
        <v>15</v>
      </c>
      <c r="V296" s="1760">
        <v>183</v>
      </c>
      <c r="W296" s="1760">
        <v>3</v>
      </c>
      <c r="X296" s="1760">
        <v>0</v>
      </c>
      <c r="Y296" s="1760">
        <v>0</v>
      </c>
      <c r="Z296" s="1760">
        <v>3</v>
      </c>
      <c r="AA296" s="1756">
        <f t="shared" si="247"/>
      </c>
      <c r="AB296" s="1761" t="s">
        <v>1425</v>
      </c>
      <c r="AC296" s="1761" t="s">
        <v>1428</v>
      </c>
      <c r="AD296" s="1777">
        <v>2</v>
      </c>
    </row>
    <row r="297">
      <c r="A297" s="1751"/>
      <c r="B297" s="1752" t="s">
        <v>1423</v>
      </c>
      <c r="C297" s="1772" t="s">
        <v>1463</v>
      </c>
      <c r="D297" s="1753">
        <v>259.61</v>
      </c>
      <c r="E297" s="1754">
        <v>0</v>
      </c>
      <c r="F297" s="1753">
        <v>0</v>
      </c>
      <c r="G297" s="1774">
        <f t="shared" si="85"/>
      </c>
      <c r="H297" s="1774">
        <f t="shared" si="178"/>
      </c>
      <c r="I297" s="1774">
        <f t="shared" si="278"/>
      </c>
      <c r="J297" s="1775">
        <f t="shared" si="309"/>
      </c>
      <c r="K297" s="1776">
        <f t="shared" si="22"/>
      </c>
      <c r="L297" s="1776">
        <f t="shared" si="116"/>
      </c>
      <c r="M297" s="1776">
        <f t="shared" si="209"/>
      </c>
      <c r="N297" s="1776">
        <f t="shared" si="340"/>
      </c>
      <c r="O297" s="1758">
        <f t="shared" si="53"/>
      </c>
      <c r="P297" s="1773">
        <v>0.0233</v>
      </c>
      <c r="Q297" s="1760">
        <v>44</v>
      </c>
      <c r="R297" s="1775">
        <f t="shared" si="147"/>
      </c>
      <c r="S297" s="1760">
        <v>2016</v>
      </c>
      <c r="T297" s="1760">
        <v>88</v>
      </c>
      <c r="U297" s="1760">
        <v>18</v>
      </c>
      <c r="V297" s="1760">
        <v>97</v>
      </c>
      <c r="W297" s="1760">
        <v>22</v>
      </c>
      <c r="X297" s="1760">
        <v>1</v>
      </c>
      <c r="Y297" s="1760">
        <v>0</v>
      </c>
      <c r="Z297" s="1760">
        <v>0</v>
      </c>
      <c r="AA297" s="1756">
        <f t="shared" si="247"/>
      </c>
      <c r="AB297" s="1761" t="s">
        <v>1425</v>
      </c>
      <c r="AC297" s="1761" t="s">
        <v>1428</v>
      </c>
      <c r="AD297" s="1777">
        <v>6</v>
      </c>
    </row>
    <row r="298">
      <c r="A298" s="1751"/>
      <c r="B298" s="1762" t="s">
        <v>1431</v>
      </c>
      <c r="C298" s="1762"/>
      <c r="D298" s="1763">
        <f>SUM(D294:D297)</f>
      </c>
      <c r="E298" s="1763">
        <f>SUM(E294:E297)</f>
      </c>
      <c r="F298" s="1763">
        <f>SUM(F294:F297)</f>
      </c>
      <c r="G298" s="1765">
        <f t="shared" si="85"/>
      </c>
      <c r="H298" s="1765">
        <f t="shared" si="178"/>
      </c>
      <c r="I298" s="1765">
        <f t="shared" si="278"/>
      </c>
      <c r="J298" s="1765">
        <f t="shared" si="309"/>
      </c>
      <c r="K298" s="1766">
        <f t="shared" si="22"/>
      </c>
      <c r="L298" s="1766">
        <f t="shared" si="116"/>
      </c>
      <c r="M298" s="1766">
        <f t="shared" si="209"/>
      </c>
      <c r="N298" s="1766">
        <f t="shared" si="340"/>
      </c>
      <c r="O298" s="1767">
        <f t="shared" si="53"/>
      </c>
      <c r="P298" s="1766">
        <f>AVERAGE(P294:P297)</f>
      </c>
      <c r="Q298" s="1763">
        <f>AVERAGE(Q294:Q297)</f>
      </c>
      <c r="R298" s="1763">
        <f t="shared" si="147"/>
      </c>
      <c r="S298" s="1767">
        <f>SUM(S294:S297)</f>
      </c>
      <c r="T298" s="1767">
        <f>SUM(T294:T297)</f>
      </c>
      <c r="U298" s="1767">
        <f>SUM(U294:U297)</f>
      </c>
      <c r="V298" s="1767">
        <f>SUM(V294:V297)</f>
      </c>
      <c r="W298" s="1767">
        <f>SUM(W294:W297)</f>
      </c>
      <c r="X298" s="1767">
        <f>SUM(X294:X297)</f>
      </c>
      <c r="Y298" s="1767">
        <f>SUM(Y294:Y297)</f>
      </c>
      <c r="Z298" s="1767">
        <f>SUM(Z294:Z297)</f>
      </c>
      <c r="AA298" s="1769">
        <f t="shared" si="247"/>
      </c>
      <c r="AB298" s="1770"/>
      <c r="AC298" s="1770"/>
      <c r="AD298" s="1771">
        <f>SUM(AD294:AD297)</f>
      </c>
    </row>
    <row r="299">
      <c r="A299" s="1751"/>
      <c r="B299" s="1778" t="s">
        <v>1437</v>
      </c>
      <c r="C299" s="1778"/>
      <c r="D299" s="1779">
        <f>D298+D293</f>
      </c>
      <c r="E299" s="1779">
        <f>E298+E293</f>
      </c>
      <c r="F299" s="1779">
        <f>F298+F293</f>
      </c>
      <c r="G299" s="1780">
        <f t="shared" si="85"/>
      </c>
      <c r="H299" s="1780">
        <f t="shared" si="178"/>
      </c>
      <c r="I299" s="1780">
        <f t="shared" si="278"/>
      </c>
      <c r="J299" s="1780">
        <f t="shared" si="309"/>
      </c>
      <c r="K299" s="1781">
        <f t="shared" si="22"/>
      </c>
      <c r="L299" s="1781">
        <f t="shared" si="116"/>
      </c>
      <c r="M299" s="1781">
        <f t="shared" si="209"/>
      </c>
      <c r="N299" s="1781">
        <f t="shared" si="340"/>
      </c>
      <c r="O299" s="1782">
        <f t="shared" si="53"/>
      </c>
      <c r="P299" s="1783">
        <f>(P298+P293)/2</f>
      </c>
      <c r="Q299" s="1783">
        <f>(Q298+Q293)/2</f>
      </c>
      <c r="R299" s="1779">
        <f>(R298+R293)/2</f>
      </c>
      <c r="S299" s="1782">
        <f>S298+S293</f>
      </c>
      <c r="T299" s="1782">
        <f>T298+T293</f>
      </c>
      <c r="U299" s="1782">
        <f>U298+U293</f>
      </c>
      <c r="V299" s="1782">
        <f>V298+V293</f>
      </c>
      <c r="W299" s="1782">
        <f>W298+W293</f>
      </c>
      <c r="X299" s="1782">
        <f>X298+X293</f>
      </c>
      <c r="Y299" s="1782">
        <f>Y298+Y293</f>
      </c>
      <c r="Z299" s="1782">
        <f>Z298+Z293</f>
      </c>
      <c r="AA299" s="1784">
        <f t="shared" si="247"/>
      </c>
      <c r="AB299" s="1785"/>
      <c r="AC299" s="1785"/>
      <c r="AD299" s="1786">
        <f>AD298+AD293</f>
      </c>
    </row>
    <row r="300">
      <c r="A300" s="1740" t="s">
        <v>1389</v>
      </c>
      <c r="B300" s="1740" t="s">
        <v>1390</v>
      </c>
      <c r="C300" s="1740"/>
      <c r="D300" s="1741" t="s">
        <v>1391</v>
      </c>
      <c r="E300" s="1741"/>
      <c r="F300" s="1741"/>
      <c r="G300" s="1741"/>
      <c r="H300" s="1741"/>
      <c r="I300" s="1741"/>
      <c r="J300" s="1742" t="s">
        <v>1392</v>
      </c>
      <c r="K300" s="1742"/>
      <c r="L300" s="1742"/>
      <c r="M300" s="1742"/>
      <c r="N300" s="1742"/>
      <c r="O300" s="1742"/>
      <c r="P300" s="1742"/>
      <c r="Q300" s="1742"/>
      <c r="R300" s="1742"/>
      <c r="S300" s="1742"/>
      <c r="T300" s="1742"/>
      <c r="U300" s="1742"/>
      <c r="V300" s="1742"/>
      <c r="W300" s="1742"/>
      <c r="X300" s="1742"/>
      <c r="Y300" s="1742"/>
      <c r="Z300" s="1742"/>
      <c r="AA300" s="1742"/>
      <c r="AB300" s="1742"/>
      <c r="AC300" s="1742"/>
      <c r="AD300" s="1743"/>
    </row>
    <row r="301">
      <c r="A301" s="1740"/>
      <c r="B301" s="1740" t="s">
        <v>1393</v>
      </c>
      <c r="C301" s="1740" t="s">
        <v>1394</v>
      </c>
      <c r="D301" s="1741" t="s">
        <v>1395</v>
      </c>
      <c r="E301" s="1744" t="s">
        <v>1396</v>
      </c>
      <c r="F301" s="1745" t="s">
        <v>1397</v>
      </c>
      <c r="G301" s="1746" t="s">
        <v>1398</v>
      </c>
      <c r="H301" s="1746" t="s">
        <v>1399</v>
      </c>
      <c r="I301" s="1746" t="s">
        <v>1400</v>
      </c>
      <c r="J301" s="1742" t="s">
        <v>1401</v>
      </c>
      <c r="K301" s="1747" t="s">
        <v>1402</v>
      </c>
      <c r="L301" s="1747" t="s">
        <v>1403</v>
      </c>
      <c r="M301" s="1747" t="s">
        <v>1404</v>
      </c>
      <c r="N301" s="1747" t="s">
        <v>1405</v>
      </c>
      <c r="O301" s="1748" t="s">
        <v>1406</v>
      </c>
      <c r="P301" s="1747" t="s">
        <v>1407</v>
      </c>
      <c r="Q301" s="1748" t="s">
        <v>1408</v>
      </c>
      <c r="R301" s="1742" t="s">
        <v>1409</v>
      </c>
      <c r="S301" s="1748" t="s">
        <v>1410</v>
      </c>
      <c r="T301" s="1748" t="s">
        <v>1411</v>
      </c>
      <c r="U301" s="1748" t="s">
        <v>1412</v>
      </c>
      <c r="V301" s="1748" t="s">
        <v>1413</v>
      </c>
      <c r="W301" s="1748" t="s">
        <v>1414</v>
      </c>
      <c r="X301" s="1748" t="s">
        <v>1415</v>
      </c>
      <c r="Y301" s="1748" t="s">
        <v>1416</v>
      </c>
      <c r="Z301" s="1748" t="s">
        <v>1417</v>
      </c>
      <c r="AA301" s="1749" t="s">
        <v>1418</v>
      </c>
      <c r="AB301" s="1743" t="s">
        <v>1419</v>
      </c>
      <c r="AC301" s="1743" t="s">
        <v>1420</v>
      </c>
      <c r="AD301" s="1750" t="s">
        <v>1421</v>
      </c>
    </row>
    <row r="302">
      <c r="A302" s="1751" t="s">
        <v>1465</v>
      </c>
      <c r="B302" s="1752" t="s">
        <v>1423</v>
      </c>
      <c r="C302" s="1752" t="s">
        <v>1424</v>
      </c>
      <c r="D302" s="1753">
        <v>110.32</v>
      </c>
      <c r="E302" s="1754">
        <v>0</v>
      </c>
      <c r="F302" s="1753">
        <v>0</v>
      </c>
      <c r="G302" s="1755">
        <f t="shared" ref="G302:G312" si="86">F302/D302</f>
      </c>
      <c r="H302" s="1755">
        <f t="shared" ref="H302:H312" si="179">D302/E302</f>
      </c>
      <c r="I302" s="1755">
        <f t="shared" ref="I302:I312" si="279">F302/E302</f>
      </c>
      <c r="J302" s="1756">
        <f t="shared" ref="J302:J312" si="310">D302/T302</f>
      </c>
      <c r="K302" s="1757">
        <f t="shared" ref="K302:K312" si="23">O302/S302*1</f>
      </c>
      <c r="L302" s="1757">
        <f t="shared" ref="L302:L312" si="117">T302/S302</f>
      </c>
      <c r="M302" s="1757">
        <f t="shared" ref="M302:M312" si="210">V302/S302</f>
      </c>
      <c r="N302" s="1757">
        <f t="shared" ref="N302:N312" si="341">W302/V302</f>
      </c>
      <c r="O302" s="1758">
        <f t="shared" ref="O302:O312" si="54">U302/P302</f>
      </c>
      <c r="P302" s="1759">
        <v>0.0187</v>
      </c>
      <c r="Q302" s="1758">
        <v>41</v>
      </c>
      <c r="R302" s="1756">
        <f t="shared" ref="R302:R311" si="148">(D302/S302)*1000</f>
      </c>
      <c r="S302" s="1760">
        <v>761</v>
      </c>
      <c r="T302" s="1760">
        <v>13</v>
      </c>
      <c r="U302" s="1760">
        <v>2</v>
      </c>
      <c r="V302" s="1760">
        <v>17</v>
      </c>
      <c r="W302" s="1760">
        <v>4</v>
      </c>
      <c r="X302" s="1760">
        <v>0</v>
      </c>
      <c r="Y302" s="1760">
        <v>0</v>
      </c>
      <c r="Z302" s="1760">
        <v>0</v>
      </c>
      <c r="AA302" s="1756">
        <f t="shared" ref="AA302:AA312" si="248">AD302*1000/D302</f>
      </c>
      <c r="AB302" s="1761" t="s">
        <v>1425</v>
      </c>
      <c r="AC302" s="1761" t="s">
        <v>1428</v>
      </c>
      <c r="AD302" s="1761">
        <v>4</v>
      </c>
    </row>
    <row r="303">
      <c r="A303" s="1751"/>
      <c r="B303" s="1752" t="s">
        <v>1423</v>
      </c>
      <c r="C303" s="1752" t="s">
        <v>1427</v>
      </c>
      <c r="D303" s="1753">
        <v>342.42</v>
      </c>
      <c r="E303" s="1754">
        <v>1</v>
      </c>
      <c r="F303" s="1753">
        <v>2316.6</v>
      </c>
      <c r="G303" s="1755">
        <f t="shared" si="86"/>
      </c>
      <c r="H303" s="1755">
        <f t="shared" si="179"/>
      </c>
      <c r="I303" s="1755">
        <f t="shared" si="279"/>
      </c>
      <c r="J303" s="1756">
        <f t="shared" si="310"/>
      </c>
      <c r="K303" s="1757">
        <f t="shared" si="23"/>
      </c>
      <c r="L303" s="1757">
        <f t="shared" si="117"/>
      </c>
      <c r="M303" s="1757">
        <f t="shared" si="210"/>
      </c>
      <c r="N303" s="1757">
        <f t="shared" si="341"/>
      </c>
      <c r="O303" s="1758">
        <f t="shared" si="54"/>
      </c>
      <c r="P303" s="1759">
        <v>0.0329</v>
      </c>
      <c r="Q303" s="1758">
        <v>71</v>
      </c>
      <c r="R303" s="1756">
        <f t="shared" si="148"/>
      </c>
      <c r="S303" s="1760">
        <v>2792</v>
      </c>
      <c r="T303" s="1760">
        <v>76</v>
      </c>
      <c r="U303" s="1760">
        <v>15</v>
      </c>
      <c r="V303" s="1760">
        <v>74</v>
      </c>
      <c r="W303" s="1760">
        <v>9</v>
      </c>
      <c r="X303" s="1760">
        <v>1</v>
      </c>
      <c r="Y303" s="1760">
        <v>0</v>
      </c>
      <c r="Z303" s="1760">
        <v>7</v>
      </c>
      <c r="AA303" s="1756">
        <f t="shared" si="248"/>
      </c>
      <c r="AB303" s="1761" t="s">
        <v>1425</v>
      </c>
      <c r="AC303" s="1761" t="s">
        <v>1428</v>
      </c>
      <c r="AD303" s="1761">
        <v>10</v>
      </c>
    </row>
    <row r="304">
      <c r="A304" s="1751"/>
      <c r="B304" s="1752" t="s">
        <v>1423</v>
      </c>
      <c r="C304" s="1752" t="s">
        <v>1429</v>
      </c>
      <c r="D304" s="1753">
        <v>553.2</v>
      </c>
      <c r="E304" s="1754">
        <v>0</v>
      </c>
      <c r="F304" s="1753">
        <v>0</v>
      </c>
      <c r="G304" s="1755">
        <f t="shared" si="86"/>
      </c>
      <c r="H304" s="1755">
        <f t="shared" si="179"/>
      </c>
      <c r="I304" s="1755">
        <f t="shared" si="279"/>
      </c>
      <c r="J304" s="1756">
        <f t="shared" si="310"/>
      </c>
      <c r="K304" s="1757">
        <f t="shared" si="23"/>
      </c>
      <c r="L304" s="1757">
        <f t="shared" si="117"/>
      </c>
      <c r="M304" s="1757">
        <f t="shared" si="210"/>
      </c>
      <c r="N304" s="1757">
        <f t="shared" si="341"/>
      </c>
      <c r="O304" s="1758">
        <f t="shared" si="54"/>
      </c>
      <c r="P304" s="1759">
        <v>0.0203</v>
      </c>
      <c r="Q304" s="1758">
        <v>64</v>
      </c>
      <c r="R304" s="1756">
        <f t="shared" si="148"/>
      </c>
      <c r="S304" s="1760">
        <v>3436</v>
      </c>
      <c r="T304" s="1760">
        <v>90</v>
      </c>
      <c r="U304" s="1760">
        <v>11</v>
      </c>
      <c r="V304" s="1760">
        <v>98</v>
      </c>
      <c r="W304" s="1760">
        <v>7</v>
      </c>
      <c r="X304" s="1760">
        <v>0</v>
      </c>
      <c r="Y304" s="1760">
        <v>0</v>
      </c>
      <c r="Z304" s="1760">
        <v>3</v>
      </c>
      <c r="AA304" s="1756">
        <f t="shared" si="248"/>
      </c>
      <c r="AB304" s="1761" t="s">
        <v>1425</v>
      </c>
      <c r="AC304" s="1761" t="s">
        <v>1428</v>
      </c>
      <c r="AD304" s="1761">
        <v>1</v>
      </c>
    </row>
    <row r="305">
      <c r="A305" s="1751"/>
      <c r="B305" s="1752" t="s">
        <v>1423</v>
      </c>
      <c r="C305" s="1752" t="s">
        <v>1430</v>
      </c>
      <c r="D305" s="1753">
        <v>475.4</v>
      </c>
      <c r="E305" s="1754">
        <v>0</v>
      </c>
      <c r="F305" s="1753">
        <v>0</v>
      </c>
      <c r="G305" s="1755">
        <f t="shared" si="86"/>
      </c>
      <c r="H305" s="1755">
        <f t="shared" si="179"/>
      </c>
      <c r="I305" s="1755">
        <f t="shared" si="279"/>
      </c>
      <c r="J305" s="1756">
        <f t="shared" si="310"/>
      </c>
      <c r="K305" s="1757">
        <f t="shared" si="23"/>
      </c>
      <c r="L305" s="1757">
        <f t="shared" si="117"/>
      </c>
      <c r="M305" s="1757">
        <f t="shared" si="210"/>
      </c>
      <c r="N305" s="1757">
        <f t="shared" si="341"/>
      </c>
      <c r="O305" s="1758">
        <f t="shared" si="54"/>
      </c>
      <c r="P305" s="1759">
        <v>0.0187</v>
      </c>
      <c r="Q305" s="1758">
        <v>56</v>
      </c>
      <c r="R305" s="1756">
        <f t="shared" si="148"/>
      </c>
      <c r="S305" s="1760">
        <v>3743</v>
      </c>
      <c r="T305" s="1760">
        <v>91</v>
      </c>
      <c r="U305" s="1760">
        <v>10</v>
      </c>
      <c r="V305" s="1760">
        <v>110</v>
      </c>
      <c r="W305" s="1760">
        <v>22</v>
      </c>
      <c r="X305" s="1760">
        <v>1</v>
      </c>
      <c r="Y305" s="1760">
        <v>1</v>
      </c>
      <c r="Z305" s="1760">
        <v>1</v>
      </c>
      <c r="AA305" s="1756">
        <f t="shared" si="248"/>
      </c>
      <c r="AB305" s="1761" t="s">
        <v>1425</v>
      </c>
      <c r="AC305" s="1761" t="s">
        <v>1428</v>
      </c>
      <c r="AD305" s="1761">
        <v>10</v>
      </c>
    </row>
    <row r="306">
      <c r="A306" s="1751"/>
      <c r="B306" s="1762" t="s">
        <v>1431</v>
      </c>
      <c r="C306" s="1762"/>
      <c r="D306" s="1763">
        <f>SUM(D302:D305)</f>
      </c>
      <c r="E306" s="1764">
        <f>SUM(E302:E305)</f>
      </c>
      <c r="F306" s="1763">
        <f>SUM(F302:F305)</f>
      </c>
      <c r="G306" s="1765">
        <f t="shared" si="86"/>
      </c>
      <c r="H306" s="1765">
        <f t="shared" si="179"/>
      </c>
      <c r="I306" s="1765">
        <f t="shared" si="279"/>
      </c>
      <c r="J306" s="1765">
        <f t="shared" si="310"/>
      </c>
      <c r="K306" s="1766">
        <f t="shared" si="23"/>
      </c>
      <c r="L306" s="1766">
        <f t="shared" si="117"/>
      </c>
      <c r="M306" s="1766">
        <f t="shared" si="210"/>
      </c>
      <c r="N306" s="1766">
        <f t="shared" si="341"/>
      </c>
      <c r="O306" s="1767">
        <f t="shared" si="54"/>
      </c>
      <c r="P306" s="1766">
        <f>AVERAGE(P302:P305)</f>
      </c>
      <c r="Q306" s="1763">
        <f>AVERAGE(Q302:Q305)</f>
      </c>
      <c r="R306" s="1765">
        <f t="shared" si="148"/>
      </c>
      <c r="S306" s="1768">
        <f>SUM(S302:S305)</f>
      </c>
      <c r="T306" s="1768">
        <f>SUM(T302:T305)</f>
      </c>
      <c r="U306" s="1768">
        <f>SUM(U302:U305)</f>
      </c>
      <c r="V306" s="1768">
        <f>SUM(V302:V305)</f>
      </c>
      <c r="W306" s="1768">
        <f>SUM(W302:W305)</f>
      </c>
      <c r="X306" s="1768">
        <f>SUM(X302:X305)</f>
      </c>
      <c r="Y306" s="1768">
        <f>SUM(Y302:Y305)</f>
      </c>
      <c r="Z306" s="1768">
        <f>SUM(Z302:Z305)</f>
      </c>
      <c r="AA306" s="1769">
        <f t="shared" si="248"/>
      </c>
      <c r="AB306" s="1770"/>
      <c r="AC306" s="1770"/>
      <c r="AD306" s="1768">
        <f>SUM(AD302:AD305)</f>
      </c>
    </row>
    <row r="307">
      <c r="A307" s="1751"/>
      <c r="B307" s="1752" t="s">
        <v>1432</v>
      </c>
      <c r="C307" s="1772" t="s">
        <v>1433</v>
      </c>
      <c r="D307" s="1753">
        <v>858</v>
      </c>
      <c r="E307" s="1754">
        <v>2</v>
      </c>
      <c r="F307" s="1753">
        <v>3270.15</v>
      </c>
      <c r="G307" s="1755">
        <f t="shared" si="86"/>
      </c>
      <c r="H307" s="1755">
        <f t="shared" si="179"/>
      </c>
      <c r="I307" s="1755">
        <f t="shared" si="279"/>
      </c>
      <c r="J307" s="1756">
        <f t="shared" si="310"/>
      </c>
      <c r="K307" s="1757">
        <f t="shared" si="23"/>
      </c>
      <c r="L307" s="1757">
        <f t="shared" si="117"/>
      </c>
      <c r="M307" s="1757">
        <f t="shared" si="210"/>
      </c>
      <c r="N307" s="1757">
        <f t="shared" si="341"/>
      </c>
      <c r="O307" s="1758">
        <f t="shared" si="54"/>
      </c>
      <c r="P307" s="1773">
        <v>0.0361</v>
      </c>
      <c r="Q307" s="1758">
        <v>62</v>
      </c>
      <c r="R307" s="1756">
        <f t="shared" si="148"/>
      </c>
      <c r="S307" s="1760">
        <v>4931</v>
      </c>
      <c r="T307" s="1760">
        <v>158</v>
      </c>
      <c r="U307" s="1760">
        <v>26</v>
      </c>
      <c r="V307" s="1760">
        <v>173</v>
      </c>
      <c r="W307" s="1760">
        <v>39</v>
      </c>
      <c r="X307" s="1760">
        <v>2</v>
      </c>
      <c r="Y307" s="1760">
        <v>0</v>
      </c>
      <c r="Z307" s="1760">
        <v>3</v>
      </c>
      <c r="AA307" s="1756">
        <f t="shared" si="248"/>
      </c>
      <c r="AB307" s="1761" t="s">
        <v>1425</v>
      </c>
      <c r="AC307" s="1761" t="s">
        <v>1428</v>
      </c>
      <c r="AD307" s="1761">
        <v>19</v>
      </c>
    </row>
    <row r="308">
      <c r="A308" s="1751"/>
      <c r="B308" s="1752" t="s">
        <v>1432</v>
      </c>
      <c r="C308" s="1772" t="s">
        <v>1434</v>
      </c>
      <c r="D308" s="1753">
        <v>831.72</v>
      </c>
      <c r="E308" s="1754">
        <v>1</v>
      </c>
      <c r="F308" s="1753">
        <v>3469.05</v>
      </c>
      <c r="G308" s="1774">
        <f t="shared" si="86"/>
      </c>
      <c r="H308" s="1774">
        <f t="shared" si="179"/>
      </c>
      <c r="I308" s="1774">
        <f t="shared" si="279"/>
      </c>
      <c r="J308" s="1775">
        <f t="shared" si="310"/>
      </c>
      <c r="K308" s="1776">
        <f t="shared" si="23"/>
      </c>
      <c r="L308" s="1776">
        <f t="shared" si="117"/>
      </c>
      <c r="M308" s="1776">
        <f t="shared" si="210"/>
      </c>
      <c r="N308" s="1776">
        <f t="shared" si="341"/>
      </c>
      <c r="O308" s="1758">
        <f t="shared" si="54"/>
      </c>
      <c r="P308" s="1773">
        <v>0.0333</v>
      </c>
      <c r="Q308" s="1760">
        <v>59</v>
      </c>
      <c r="R308" s="1775">
        <f t="shared" si="148"/>
      </c>
      <c r="S308" s="1760">
        <v>5894</v>
      </c>
      <c r="T308" s="1760">
        <v>190</v>
      </c>
      <c r="U308" s="1760">
        <v>29</v>
      </c>
      <c r="V308" s="1760">
        <v>200</v>
      </c>
      <c r="W308" s="1760">
        <v>18</v>
      </c>
      <c r="X308" s="1760">
        <v>3</v>
      </c>
      <c r="Y308" s="1760">
        <v>0</v>
      </c>
      <c r="Z308" s="1760">
        <v>9</v>
      </c>
      <c r="AA308" s="1756">
        <f t="shared" si="248"/>
      </c>
      <c r="AB308" s="1761" t="s">
        <v>1425</v>
      </c>
      <c r="AC308" s="1761" t="s">
        <v>1428</v>
      </c>
      <c r="AD308" s="1777">
        <v>12</v>
      </c>
    </row>
    <row r="309">
      <c r="A309" s="1751"/>
      <c r="B309" s="1752" t="s">
        <v>1432</v>
      </c>
      <c r="C309" s="1772" t="s">
        <v>1435</v>
      </c>
      <c r="D309" s="1753">
        <v>514.52</v>
      </c>
      <c r="E309" s="1754">
        <v>0</v>
      </c>
      <c r="F309" s="1753">
        <v>0</v>
      </c>
      <c r="G309" s="1774">
        <f t="shared" si="86"/>
      </c>
      <c r="H309" s="1774">
        <f t="shared" si="179"/>
      </c>
      <c r="I309" s="1774">
        <f t="shared" si="279"/>
      </c>
      <c r="J309" s="1775">
        <f t="shared" si="310"/>
      </c>
      <c r="K309" s="1776">
        <f t="shared" si="23"/>
      </c>
      <c r="L309" s="1776">
        <f t="shared" si="117"/>
      </c>
      <c r="M309" s="1776">
        <f t="shared" si="210"/>
      </c>
      <c r="N309" s="1776">
        <f t="shared" si="341"/>
      </c>
      <c r="O309" s="1758">
        <f t="shared" si="54"/>
      </c>
      <c r="P309" s="1773">
        <v>0.0305</v>
      </c>
      <c r="Q309" s="1760">
        <v>56</v>
      </c>
      <c r="R309" s="1775">
        <f t="shared" si="148"/>
      </c>
      <c r="S309" s="1760">
        <v>4589</v>
      </c>
      <c r="T309" s="1760">
        <v>180</v>
      </c>
      <c r="U309" s="1760">
        <v>21</v>
      </c>
      <c r="V309" s="1760">
        <v>186</v>
      </c>
      <c r="W309" s="1760">
        <v>27</v>
      </c>
      <c r="X309" s="1760">
        <v>4</v>
      </c>
      <c r="Y309" s="1760">
        <v>0</v>
      </c>
      <c r="Z309" s="1760">
        <v>1</v>
      </c>
      <c r="AA309" s="1756">
        <f t="shared" si="248"/>
      </c>
      <c r="AB309" s="1761" t="s">
        <v>1425</v>
      </c>
      <c r="AC309" s="1761" t="s">
        <v>1428</v>
      </c>
      <c r="AD309" s="1777">
        <v>9</v>
      </c>
    </row>
    <row r="310">
      <c r="A310" s="1751"/>
      <c r="B310" s="1752" t="s">
        <v>1432</v>
      </c>
      <c r="C310" s="1772" t="s">
        <v>1436</v>
      </c>
      <c r="D310" s="1753">
        <v>173.73</v>
      </c>
      <c r="E310" s="1754">
        <v>0</v>
      </c>
      <c r="F310" s="1753">
        <v>0</v>
      </c>
      <c r="G310" s="1774">
        <f t="shared" si="86"/>
      </c>
      <c r="H310" s="1774">
        <f t="shared" si="179"/>
      </c>
      <c r="I310" s="1774">
        <f t="shared" si="279"/>
      </c>
      <c r="J310" s="1775">
        <f t="shared" si="310"/>
      </c>
      <c r="K310" s="1776">
        <f t="shared" si="23"/>
      </c>
      <c r="L310" s="1776">
        <f t="shared" si="117"/>
      </c>
      <c r="M310" s="1776">
        <f t="shared" si="210"/>
      </c>
      <c r="N310" s="1776">
        <f t="shared" si="341"/>
      </c>
      <c r="O310" s="1758">
        <f t="shared" si="54"/>
      </c>
      <c r="P310" s="1773">
        <v>0.0456</v>
      </c>
      <c r="Q310" s="1760">
        <v>55</v>
      </c>
      <c r="R310" s="1775">
        <f t="shared" si="148"/>
      </c>
      <c r="S310" s="1760">
        <v>1817</v>
      </c>
      <c r="T310" s="1760">
        <v>87</v>
      </c>
      <c r="U310" s="1760">
        <v>20</v>
      </c>
      <c r="V310" s="1760">
        <v>104</v>
      </c>
      <c r="W310" s="1760">
        <v>15</v>
      </c>
      <c r="X310" s="1760">
        <v>2</v>
      </c>
      <c r="Y310" s="1760">
        <v>0</v>
      </c>
      <c r="Z310" s="1760">
        <v>2</v>
      </c>
      <c r="AA310" s="1756">
        <f t="shared" si="248"/>
      </c>
      <c r="AB310" s="1761" t="s">
        <v>1425</v>
      </c>
      <c r="AC310" s="1761" t="s">
        <v>1428</v>
      </c>
      <c r="AD310" s="1777">
        <v>3</v>
      </c>
    </row>
    <row r="311">
      <c r="A311" s="1751"/>
      <c r="B311" s="1762" t="s">
        <v>1431</v>
      </c>
      <c r="C311" s="1762"/>
      <c r="D311" s="1763">
        <f>SUM(D307:D310)</f>
      </c>
      <c r="E311" s="1763">
        <f>SUM(E307:E310)</f>
      </c>
      <c r="F311" s="1763">
        <f>SUM(F307:F310)</f>
      </c>
      <c r="G311" s="1765">
        <f t="shared" si="86"/>
      </c>
      <c r="H311" s="1765">
        <f t="shared" si="179"/>
      </c>
      <c r="I311" s="1765">
        <f t="shared" si="279"/>
      </c>
      <c r="J311" s="1765">
        <f t="shared" si="310"/>
      </c>
      <c r="K311" s="1766">
        <f t="shared" si="23"/>
      </c>
      <c r="L311" s="1766">
        <f t="shared" si="117"/>
      </c>
      <c r="M311" s="1766">
        <f t="shared" si="210"/>
      </c>
      <c r="N311" s="1766">
        <f t="shared" si="341"/>
      </c>
      <c r="O311" s="1767">
        <f t="shared" si="54"/>
      </c>
      <c r="P311" s="1766">
        <f>AVERAGE(P307:P310)</f>
      </c>
      <c r="Q311" s="1763">
        <f>AVERAGE(Q307:Q310)</f>
      </c>
      <c r="R311" s="1763">
        <f t="shared" si="148"/>
      </c>
      <c r="S311" s="1767">
        <f>SUM(S307:S310)</f>
      </c>
      <c r="T311" s="1767">
        <f>SUM(T307:T310)</f>
      </c>
      <c r="U311" s="1767">
        <f>SUM(U307:U310)</f>
      </c>
      <c r="V311" s="1767">
        <f>SUM(V307:V310)</f>
      </c>
      <c r="W311" s="1767">
        <f>SUM(W307:W310)</f>
      </c>
      <c r="X311" s="1767">
        <f>SUM(X307:X310)</f>
      </c>
      <c r="Y311" s="1767">
        <f>SUM(Y307:Y310)</f>
      </c>
      <c r="Z311" s="1767">
        <f>SUM(Z307:Z310)</f>
      </c>
      <c r="AA311" s="1769">
        <f t="shared" si="248"/>
      </c>
      <c r="AB311" s="1770"/>
      <c r="AC311" s="1770"/>
      <c r="AD311" s="1771">
        <f>SUM(AD307:AD310)</f>
      </c>
    </row>
    <row r="312">
      <c r="A312" s="1751"/>
      <c r="B312" s="1778" t="s">
        <v>1437</v>
      </c>
      <c r="C312" s="1778"/>
      <c r="D312" s="1779">
        <f>D311+D306</f>
      </c>
      <c r="E312" s="1779">
        <f>E311+E306</f>
      </c>
      <c r="F312" s="1779">
        <f>F311+F306</f>
      </c>
      <c r="G312" s="1780">
        <f t="shared" si="86"/>
      </c>
      <c r="H312" s="1780">
        <f t="shared" si="179"/>
      </c>
      <c r="I312" s="1780">
        <f t="shared" si="279"/>
      </c>
      <c r="J312" s="1780">
        <f t="shared" si="310"/>
      </c>
      <c r="K312" s="1781">
        <f t="shared" si="23"/>
      </c>
      <c r="L312" s="1781">
        <f t="shared" si="117"/>
      </c>
      <c r="M312" s="1781">
        <f t="shared" si="210"/>
      </c>
      <c r="N312" s="1781">
        <f t="shared" si="341"/>
      </c>
      <c r="O312" s="1782">
        <f t="shared" si="54"/>
      </c>
      <c r="P312" s="1783">
        <f>(P311+P306)/2</f>
      </c>
      <c r="Q312" s="1783">
        <f>(Q311+Q306)/2</f>
      </c>
      <c r="R312" s="1779">
        <f>(R311+R306)/2</f>
      </c>
      <c r="S312" s="1782">
        <f>S311+S306</f>
      </c>
      <c r="T312" s="1782">
        <f>T311+T306</f>
      </c>
      <c r="U312" s="1782">
        <f>U311+U306</f>
      </c>
      <c r="V312" s="1782">
        <f>V311+V306</f>
      </c>
      <c r="W312" s="1782">
        <f>W311+W306</f>
      </c>
      <c r="X312" s="1782">
        <f>X311+X306</f>
      </c>
      <c r="Y312" s="1782">
        <f>Y311+Y306</f>
      </c>
      <c r="Z312" s="1782">
        <f>Z311+Z306</f>
      </c>
      <c r="AA312" s="1784">
        <f t="shared" si="248"/>
      </c>
      <c r="AB312" s="1785"/>
      <c r="AC312" s="1785"/>
      <c r="AD312" s="1786">
        <f>AD311+AD306</f>
      </c>
    </row>
    <row r="313">
      <c r="A313" s="1740" t="s">
        <v>1389</v>
      </c>
      <c r="B313" s="1740" t="s">
        <v>1390</v>
      </c>
      <c r="C313" s="1740"/>
      <c r="D313" s="1741" t="s">
        <v>1391</v>
      </c>
      <c r="E313" s="1741"/>
      <c r="F313" s="1741"/>
      <c r="G313" s="1741"/>
      <c r="H313" s="1741"/>
      <c r="I313" s="1741"/>
      <c r="J313" s="1742" t="s">
        <v>1392</v>
      </c>
      <c r="K313" s="1742"/>
      <c r="L313" s="1742"/>
      <c r="M313" s="1742"/>
      <c r="N313" s="1742"/>
      <c r="O313" s="1742"/>
      <c r="P313" s="1742"/>
      <c r="Q313" s="1742"/>
      <c r="R313" s="1742"/>
      <c r="S313" s="1742"/>
      <c r="T313" s="1742"/>
      <c r="U313" s="1742"/>
      <c r="V313" s="1742"/>
      <c r="W313" s="1742"/>
      <c r="X313" s="1742"/>
      <c r="Y313" s="1742"/>
      <c r="Z313" s="1742"/>
      <c r="AA313" s="1742"/>
      <c r="AB313" s="1742"/>
      <c r="AC313" s="1742"/>
      <c r="AD313" s="1743"/>
    </row>
    <row r="314">
      <c r="A314" s="1740"/>
      <c r="B314" s="1740" t="s">
        <v>1393</v>
      </c>
      <c r="C314" s="1740" t="s">
        <v>1394</v>
      </c>
      <c r="D314" s="1741" t="s">
        <v>1395</v>
      </c>
      <c r="E314" s="1744" t="s">
        <v>1396</v>
      </c>
      <c r="F314" s="1745" t="s">
        <v>1397</v>
      </c>
      <c r="G314" s="1746" t="s">
        <v>1398</v>
      </c>
      <c r="H314" s="1746" t="s">
        <v>1399</v>
      </c>
      <c r="I314" s="1746" t="s">
        <v>1400</v>
      </c>
      <c r="J314" s="1742" t="s">
        <v>1401</v>
      </c>
      <c r="K314" s="1747" t="s">
        <v>1402</v>
      </c>
      <c r="L314" s="1747" t="s">
        <v>1403</v>
      </c>
      <c r="M314" s="1747" t="s">
        <v>1404</v>
      </c>
      <c r="N314" s="1747" t="s">
        <v>1405</v>
      </c>
      <c r="O314" s="1748" t="s">
        <v>1406</v>
      </c>
      <c r="P314" s="1747" t="s">
        <v>1407</v>
      </c>
      <c r="Q314" s="1748" t="s">
        <v>1408</v>
      </c>
      <c r="R314" s="1742" t="s">
        <v>1409</v>
      </c>
      <c r="S314" s="1748" t="s">
        <v>1410</v>
      </c>
      <c r="T314" s="1748" t="s">
        <v>1411</v>
      </c>
      <c r="U314" s="1748" t="s">
        <v>1412</v>
      </c>
      <c r="V314" s="1748" t="s">
        <v>1413</v>
      </c>
      <c r="W314" s="1748" t="s">
        <v>1414</v>
      </c>
      <c r="X314" s="1748" t="s">
        <v>1415</v>
      </c>
      <c r="Y314" s="1748" t="s">
        <v>1416</v>
      </c>
      <c r="Z314" s="1748" t="s">
        <v>1417</v>
      </c>
      <c r="AA314" s="1749" t="s">
        <v>1418</v>
      </c>
      <c r="AB314" s="1743" t="s">
        <v>1419</v>
      </c>
      <c r="AC314" s="1743" t="s">
        <v>1420</v>
      </c>
      <c r="AD314" s="1750" t="s">
        <v>1421</v>
      </c>
    </row>
    <row r="315">
      <c r="A315" s="1751" t="s">
        <v>1466</v>
      </c>
      <c r="B315" s="1752" t="s">
        <v>1439</v>
      </c>
      <c r="C315" s="1752" t="s">
        <v>1424</v>
      </c>
      <c r="D315" s="1753">
        <v>506.14</v>
      </c>
      <c r="E315" s="1754">
        <v>1</v>
      </c>
      <c r="F315" s="1753">
        <v>1772.55</v>
      </c>
      <c r="G315" s="1755">
        <f t="shared" ref="G315:G325" si="87">F315/D315</f>
      </c>
      <c r="H315" s="1755">
        <f t="shared" ref="H315:H325" si="180">D315/E315</f>
      </c>
      <c r="I315" s="1755">
        <f t="shared" ref="I315:I325" si="280">F315/E315</f>
      </c>
      <c r="J315" s="1756">
        <f t="shared" ref="J315:J325" si="311">D315/T315</f>
      </c>
      <c r="K315" s="1757">
        <f t="shared" ref="K315:K325" si="24">O315/S315*1</f>
      </c>
      <c r="L315" s="1757">
        <f t="shared" ref="L315:L325" si="118">T315/S315</f>
      </c>
      <c r="M315" s="1757">
        <f t="shared" ref="M315:M325" si="211">V315/S315</f>
      </c>
      <c r="N315" s="1757">
        <f t="shared" ref="N315:N325" si="342">W315/V315</f>
      </c>
      <c r="O315" s="1758">
        <f t="shared" ref="O315:O325" si="55">U315/P315</f>
      </c>
      <c r="P315" s="1759">
        <v>0.0416</v>
      </c>
      <c r="Q315" s="1758">
        <v>62</v>
      </c>
      <c r="R315" s="1756">
        <f t="shared" ref="R315:R324" si="149">(D315/S315)*1000</f>
      </c>
      <c r="S315" s="1760">
        <v>3120</v>
      </c>
      <c r="T315" s="1760">
        <v>75</v>
      </c>
      <c r="U315" s="1760">
        <v>17</v>
      </c>
      <c r="V315" s="1760">
        <v>78</v>
      </c>
      <c r="W315" s="1760">
        <v>22</v>
      </c>
      <c r="X315" s="1760">
        <v>0</v>
      </c>
      <c r="Y315" s="1760">
        <v>2</v>
      </c>
      <c r="Z315" s="1760">
        <v>3</v>
      </c>
      <c r="AA315" s="1756">
        <f t="shared" ref="AA315:AA325" si="249">AD315*1000/D315</f>
      </c>
      <c r="AB315" s="1761" t="s">
        <v>1425</v>
      </c>
      <c r="AC315" s="1761" t="s">
        <v>1428</v>
      </c>
      <c r="AD315" s="1761">
        <v>12</v>
      </c>
    </row>
    <row r="316">
      <c r="A316" s="1751"/>
      <c r="B316" s="1752" t="s">
        <v>1439</v>
      </c>
      <c r="C316" s="1752" t="s">
        <v>1427</v>
      </c>
      <c r="D316" s="1753">
        <v>520.88</v>
      </c>
      <c r="E316" s="1754">
        <v>1</v>
      </c>
      <c r="F316" s="1753">
        <v>1228.5</v>
      </c>
      <c r="G316" s="1755">
        <f t="shared" si="87"/>
      </c>
      <c r="H316" s="1755">
        <f t="shared" si="180"/>
      </c>
      <c r="I316" s="1755">
        <f t="shared" si="280"/>
      </c>
      <c r="J316" s="1756">
        <f t="shared" si="311"/>
      </c>
      <c r="K316" s="1757">
        <f t="shared" si="24"/>
      </c>
      <c r="L316" s="1757">
        <f t="shared" si="118"/>
      </c>
      <c r="M316" s="1757">
        <f t="shared" si="211"/>
      </c>
      <c r="N316" s="1757">
        <f t="shared" si="342"/>
      </c>
      <c r="O316" s="1758">
        <f t="shared" si="55"/>
      </c>
      <c r="P316" s="1759">
        <v>0.0583</v>
      </c>
      <c r="Q316" s="1758">
        <v>56</v>
      </c>
      <c r="R316" s="1756">
        <f t="shared" si="149"/>
      </c>
      <c r="S316" s="1760">
        <v>3513</v>
      </c>
      <c r="T316" s="1760">
        <v>121</v>
      </c>
      <c r="U316" s="1760">
        <v>27</v>
      </c>
      <c r="V316" s="1760">
        <v>127</v>
      </c>
      <c r="W316" s="1760">
        <v>16</v>
      </c>
      <c r="X316" s="1760">
        <v>2</v>
      </c>
      <c r="Y316" s="1760">
        <v>0</v>
      </c>
      <c r="Z316" s="1760">
        <v>6</v>
      </c>
      <c r="AA316" s="1756">
        <f t="shared" si="249"/>
      </c>
      <c r="AB316" s="1761" t="s">
        <v>1425</v>
      </c>
      <c r="AC316" s="1761" t="s">
        <v>1428</v>
      </c>
      <c r="AD316" s="1761">
        <v>8</v>
      </c>
    </row>
    <row r="317">
      <c r="A317" s="1751"/>
      <c r="B317" s="1752" t="s">
        <v>1439</v>
      </c>
      <c r="C317" s="1752" t="s">
        <v>1429</v>
      </c>
      <c r="D317" s="1753">
        <v>484.48</v>
      </c>
      <c r="E317" s="1754">
        <v>0</v>
      </c>
      <c r="F317" s="1753">
        <v>0</v>
      </c>
      <c r="G317" s="1755">
        <f t="shared" si="87"/>
      </c>
      <c r="H317" s="1755">
        <f t="shared" si="180"/>
      </c>
      <c r="I317" s="1755">
        <f t="shared" si="280"/>
      </c>
      <c r="J317" s="1756">
        <f t="shared" si="311"/>
      </c>
      <c r="K317" s="1757">
        <f t="shared" si="24"/>
      </c>
      <c r="L317" s="1757">
        <f t="shared" si="118"/>
      </c>
      <c r="M317" s="1757">
        <f t="shared" si="211"/>
      </c>
      <c r="N317" s="1757">
        <f t="shared" si="342"/>
      </c>
      <c r="O317" s="1758">
        <f t="shared" si="55"/>
      </c>
      <c r="P317" s="1759">
        <v>0.0329</v>
      </c>
      <c r="Q317" s="1758">
        <v>52</v>
      </c>
      <c r="R317" s="1756">
        <f t="shared" si="149"/>
      </c>
      <c r="S317" s="1760">
        <v>3300</v>
      </c>
      <c r="T317" s="1760">
        <v>121</v>
      </c>
      <c r="U317" s="1760">
        <v>14</v>
      </c>
      <c r="V317" s="1760">
        <v>130</v>
      </c>
      <c r="W317" s="1760">
        <v>31</v>
      </c>
      <c r="X317" s="1760">
        <v>0</v>
      </c>
      <c r="Y317" s="1760">
        <v>0</v>
      </c>
      <c r="Z317" s="1760">
        <v>2</v>
      </c>
      <c r="AA317" s="1756">
        <f t="shared" si="249"/>
      </c>
      <c r="AB317" s="1761" t="s">
        <v>1425</v>
      </c>
      <c r="AC317" s="1761" t="s">
        <v>1428</v>
      </c>
      <c r="AD317" s="1761">
        <v>9</v>
      </c>
    </row>
    <row r="318">
      <c r="A318" s="1751"/>
      <c r="B318" s="1752" t="s">
        <v>1439</v>
      </c>
      <c r="C318" s="1752" t="s">
        <v>1430</v>
      </c>
      <c r="D318" s="1753">
        <v>512.54</v>
      </c>
      <c r="E318" s="1754">
        <v>1</v>
      </c>
      <c r="F318" s="1753">
        <v>1228.5</v>
      </c>
      <c r="G318" s="1755">
        <f t="shared" si="87"/>
      </c>
      <c r="H318" s="1755">
        <f t="shared" si="180"/>
      </c>
      <c r="I318" s="1755">
        <f t="shared" si="280"/>
      </c>
      <c r="J318" s="1756">
        <f t="shared" si="311"/>
      </c>
      <c r="K318" s="1757">
        <f t="shared" si="24"/>
      </c>
      <c r="L318" s="1757">
        <f t="shared" si="118"/>
      </c>
      <c r="M318" s="1757">
        <f t="shared" si="211"/>
      </c>
      <c r="N318" s="1757">
        <f t="shared" si="342"/>
      </c>
      <c r="O318" s="1758">
        <f t="shared" si="55"/>
      </c>
      <c r="P318" s="1759">
        <v>0.0789</v>
      </c>
      <c r="Q318" s="1758">
        <v>50</v>
      </c>
      <c r="R318" s="1756">
        <f t="shared" si="149"/>
      </c>
      <c r="S318" s="1760">
        <v>3697</v>
      </c>
      <c r="T318" s="1760">
        <v>153</v>
      </c>
      <c r="U318" s="1760">
        <v>31</v>
      </c>
      <c r="V318" s="1760">
        <v>158</v>
      </c>
      <c r="W318" s="1760">
        <v>35</v>
      </c>
      <c r="X318" s="1760">
        <v>1</v>
      </c>
      <c r="Y318" s="1760">
        <v>0</v>
      </c>
      <c r="Z318" s="1760">
        <v>2</v>
      </c>
      <c r="AA318" s="1756">
        <f t="shared" si="249"/>
      </c>
      <c r="AB318" s="1761" t="s">
        <v>1425</v>
      </c>
      <c r="AC318" s="1761" t="s">
        <v>1428</v>
      </c>
      <c r="AD318" s="1761">
        <v>8</v>
      </c>
    </row>
    <row r="319">
      <c r="A319" s="1751"/>
      <c r="B319" s="1762" t="s">
        <v>1431</v>
      </c>
      <c r="C319" s="1762"/>
      <c r="D319" s="1763">
        <f>SUM(D315:D318)</f>
      </c>
      <c r="E319" s="1764">
        <f>SUM(E315:E318)</f>
      </c>
      <c r="F319" s="1763">
        <f>SUM(F315:F318)</f>
      </c>
      <c r="G319" s="1765">
        <f t="shared" si="87"/>
      </c>
      <c r="H319" s="1765">
        <f t="shared" si="180"/>
      </c>
      <c r="I319" s="1765">
        <f t="shared" si="280"/>
      </c>
      <c r="J319" s="1765">
        <f t="shared" si="311"/>
      </c>
      <c r="K319" s="1766">
        <f t="shared" si="24"/>
      </c>
      <c r="L319" s="1766">
        <f t="shared" si="118"/>
      </c>
      <c r="M319" s="1766">
        <f t="shared" si="211"/>
      </c>
      <c r="N319" s="1766">
        <f t="shared" si="342"/>
      </c>
      <c r="O319" s="1767">
        <f t="shared" si="55"/>
      </c>
      <c r="P319" s="1766">
        <f>AVERAGE(P315:P318)</f>
      </c>
      <c r="Q319" s="1763">
        <f>AVERAGE(Q315:Q318)</f>
      </c>
      <c r="R319" s="1765">
        <f t="shared" si="149"/>
      </c>
      <c r="S319" s="1768">
        <f>SUM(S315:S318)</f>
      </c>
      <c r="T319" s="1768">
        <f>SUM(T315:T318)</f>
      </c>
      <c r="U319" s="1768">
        <f>SUM(U315:U318)</f>
      </c>
      <c r="V319" s="1768">
        <f>SUM(V315:V318)</f>
      </c>
      <c r="W319" s="1768">
        <f>SUM(W315:W318)</f>
      </c>
      <c r="X319" s="1768">
        <f>SUM(X315:X318)</f>
      </c>
      <c r="Y319" s="1768">
        <f>SUM(Y315:Y318)</f>
      </c>
      <c r="Z319" s="1768">
        <f>SUM(Z315:Z318)</f>
      </c>
      <c r="AA319" s="1769">
        <f t="shared" si="249"/>
      </c>
      <c r="AB319" s="1770"/>
      <c r="AC319" s="1770"/>
      <c r="AD319" s="1768">
        <f>SUM(AD315:AD318)</f>
      </c>
    </row>
    <row r="320">
      <c r="A320" s="1751"/>
      <c r="B320" s="1752" t="s">
        <v>1423</v>
      </c>
      <c r="C320" s="1772" t="s">
        <v>1433</v>
      </c>
      <c r="D320" s="1753">
        <v>916.27</v>
      </c>
      <c r="E320" s="1754">
        <v>0</v>
      </c>
      <c r="F320" s="1753">
        <v>0</v>
      </c>
      <c r="G320" s="1755">
        <f t="shared" si="87"/>
      </c>
      <c r="H320" s="1755">
        <f t="shared" si="180"/>
      </c>
      <c r="I320" s="1755">
        <f t="shared" si="280"/>
      </c>
      <c r="J320" s="1756">
        <f t="shared" si="311"/>
      </c>
      <c r="K320" s="1757">
        <f t="shared" si="24"/>
      </c>
      <c r="L320" s="1757">
        <f t="shared" si="118"/>
      </c>
      <c r="M320" s="1757">
        <f t="shared" si="211"/>
      </c>
      <c r="N320" s="1757">
        <f t="shared" si="342"/>
      </c>
      <c r="O320" s="1758">
        <f t="shared" si="55"/>
      </c>
      <c r="P320" s="1773">
        <v>0.0747</v>
      </c>
      <c r="Q320" s="1758">
        <v>49</v>
      </c>
      <c r="R320" s="1756">
        <f t="shared" si="149"/>
      </c>
      <c r="S320" s="1760">
        <v>5685</v>
      </c>
      <c r="T320" s="1760">
        <v>178</v>
      </c>
      <c r="U320" s="1760">
        <v>33</v>
      </c>
      <c r="V320" s="1760">
        <v>192</v>
      </c>
      <c r="W320" s="1760">
        <v>17</v>
      </c>
      <c r="X320" s="1760">
        <v>2</v>
      </c>
      <c r="Y320" s="1760">
        <v>0</v>
      </c>
      <c r="Z320" s="1760">
        <v>9</v>
      </c>
      <c r="AA320" s="1756">
        <f t="shared" si="249"/>
      </c>
      <c r="AB320" s="1761" t="s">
        <v>1425</v>
      </c>
      <c r="AC320" s="1761" t="s">
        <v>1428</v>
      </c>
      <c r="AD320" s="1761">
        <v>11</v>
      </c>
    </row>
    <row r="321">
      <c r="A321" s="1751"/>
      <c r="B321" s="1752" t="s">
        <v>1423</v>
      </c>
      <c r="C321" s="1772" t="s">
        <v>1434</v>
      </c>
      <c r="D321" s="1753">
        <v>1229.07</v>
      </c>
      <c r="E321" s="1754">
        <v>2</v>
      </c>
      <c r="F321" s="1753">
        <v>4598.1</v>
      </c>
      <c r="G321" s="1774">
        <f t="shared" si="87"/>
      </c>
      <c r="H321" s="1774">
        <f t="shared" si="180"/>
      </c>
      <c r="I321" s="1774">
        <f t="shared" si="280"/>
      </c>
      <c r="J321" s="1775">
        <f t="shared" si="311"/>
      </c>
      <c r="K321" s="1776">
        <f t="shared" si="24"/>
      </c>
      <c r="L321" s="1776">
        <f t="shared" si="118"/>
      </c>
      <c r="M321" s="1776">
        <f t="shared" si="211"/>
      </c>
      <c r="N321" s="1776">
        <f t="shared" si="342"/>
      </c>
      <c r="O321" s="1758">
        <f t="shared" si="55"/>
      </c>
      <c r="P321" s="1773">
        <v>0.04</v>
      </c>
      <c r="Q321" s="1760">
        <v>54</v>
      </c>
      <c r="R321" s="1775">
        <f t="shared" si="149"/>
      </c>
      <c r="S321" s="1760">
        <v>8389</v>
      </c>
      <c r="T321" s="1760">
        <v>258</v>
      </c>
      <c r="U321" s="1760">
        <v>35</v>
      </c>
      <c r="V321" s="1760">
        <v>258</v>
      </c>
      <c r="W321" s="1760">
        <v>29</v>
      </c>
      <c r="X321" s="1760">
        <v>0</v>
      </c>
      <c r="Y321" s="1760">
        <v>1</v>
      </c>
      <c r="Z321" s="1760">
        <v>13</v>
      </c>
      <c r="AA321" s="1756">
        <f t="shared" si="249"/>
      </c>
      <c r="AB321" s="1761" t="s">
        <v>1425</v>
      </c>
      <c r="AC321" s="1761" t="s">
        <v>1428</v>
      </c>
      <c r="AD321" s="1777">
        <v>12</v>
      </c>
    </row>
    <row r="322">
      <c r="A322" s="1751"/>
      <c r="B322" s="1752" t="s">
        <v>1423</v>
      </c>
      <c r="C322" s="1772" t="s">
        <v>1435</v>
      </c>
      <c r="D322" s="1753">
        <v>959.47</v>
      </c>
      <c r="E322" s="1754">
        <v>0</v>
      </c>
      <c r="F322" s="1753">
        <v>0</v>
      </c>
      <c r="G322" s="1774">
        <f t="shared" si="87"/>
      </c>
      <c r="H322" s="1774">
        <f t="shared" si="180"/>
      </c>
      <c r="I322" s="1774">
        <f t="shared" si="280"/>
      </c>
      <c r="J322" s="1775">
        <f t="shared" si="311"/>
      </c>
      <c r="K322" s="1776">
        <f t="shared" si="24"/>
      </c>
      <c r="L322" s="1776">
        <f t="shared" si="118"/>
      </c>
      <c r="M322" s="1776">
        <f t="shared" si="211"/>
      </c>
      <c r="N322" s="1776">
        <f t="shared" si="342"/>
      </c>
      <c r="O322" s="1758">
        <f t="shared" si="55"/>
      </c>
      <c r="P322" s="1773">
        <v>0.0356</v>
      </c>
      <c r="Q322" s="1760">
        <v>53</v>
      </c>
      <c r="R322" s="1775">
        <f t="shared" si="149"/>
      </c>
      <c r="S322" s="1760">
        <v>6331</v>
      </c>
      <c r="T322" s="1760">
        <v>209</v>
      </c>
      <c r="U322" s="1760">
        <v>33</v>
      </c>
      <c r="V322" s="1760">
        <v>233</v>
      </c>
      <c r="W322" s="1760">
        <v>12</v>
      </c>
      <c r="X322" s="1760">
        <v>2</v>
      </c>
      <c r="Y322" s="1760">
        <v>0</v>
      </c>
      <c r="Z322" s="1760">
        <v>9</v>
      </c>
      <c r="AA322" s="1756">
        <f t="shared" si="249"/>
      </c>
      <c r="AB322" s="1761" t="s">
        <v>1425</v>
      </c>
      <c r="AC322" s="1761" t="s">
        <v>1428</v>
      </c>
      <c r="AD322" s="1777">
        <v>9</v>
      </c>
    </row>
    <row r="323">
      <c r="A323" s="1751"/>
      <c r="B323" s="1752" t="s">
        <v>1423</v>
      </c>
      <c r="C323" s="1772" t="s">
        <v>1436</v>
      </c>
      <c r="D323" s="1753">
        <v>342.65</v>
      </c>
      <c r="E323" s="1754">
        <v>2</v>
      </c>
      <c r="F323" s="1753">
        <v>3118.05</v>
      </c>
      <c r="G323" s="1774">
        <f t="shared" si="87"/>
      </c>
      <c r="H323" s="1774">
        <f t="shared" si="180"/>
      </c>
      <c r="I323" s="1774">
        <f t="shared" si="280"/>
      </c>
      <c r="J323" s="1775">
        <f t="shared" si="311"/>
      </c>
      <c r="K323" s="1776">
        <f t="shared" si="24"/>
      </c>
      <c r="L323" s="1776">
        <f t="shared" si="118"/>
      </c>
      <c r="M323" s="1776">
        <f t="shared" si="211"/>
      </c>
      <c r="N323" s="1776">
        <f t="shared" si="342"/>
      </c>
      <c r="O323" s="1758">
        <f t="shared" si="55"/>
      </c>
      <c r="P323" s="1773">
        <v>0.0223</v>
      </c>
      <c r="Q323" s="1760">
        <v>56</v>
      </c>
      <c r="R323" s="1775">
        <f t="shared" si="149"/>
      </c>
      <c r="S323" s="1760">
        <v>2557</v>
      </c>
      <c r="T323" s="1760">
        <v>117</v>
      </c>
      <c r="U323" s="1760">
        <v>14</v>
      </c>
      <c r="V323" s="1760">
        <v>127</v>
      </c>
      <c r="W323" s="1760">
        <v>21</v>
      </c>
      <c r="X323" s="1760">
        <v>2</v>
      </c>
      <c r="Y323" s="1760">
        <v>0</v>
      </c>
      <c r="Z323" s="1760">
        <v>3</v>
      </c>
      <c r="AA323" s="1756">
        <f t="shared" si="249"/>
      </c>
      <c r="AB323" s="1761" t="s">
        <v>1425</v>
      </c>
      <c r="AC323" s="1761" t="s">
        <v>1428</v>
      </c>
      <c r="AD323" s="1777">
        <v>5</v>
      </c>
    </row>
    <row r="324">
      <c r="A324" s="1751"/>
      <c r="B324" s="1762" t="s">
        <v>1431</v>
      </c>
      <c r="C324" s="1762"/>
      <c r="D324" s="1763">
        <f>SUM(D320:D323)</f>
      </c>
      <c r="E324" s="1763">
        <f>SUM(E320:E323)</f>
      </c>
      <c r="F324" s="1763">
        <f>SUM(F320:F323)</f>
      </c>
      <c r="G324" s="1765">
        <f t="shared" si="87"/>
      </c>
      <c r="H324" s="1765">
        <f t="shared" si="180"/>
      </c>
      <c r="I324" s="1765">
        <f t="shared" si="280"/>
      </c>
      <c r="J324" s="1765">
        <f t="shared" si="311"/>
      </c>
      <c r="K324" s="1766">
        <f t="shared" si="24"/>
      </c>
      <c r="L324" s="1766">
        <f t="shared" si="118"/>
      </c>
      <c r="M324" s="1766">
        <f t="shared" si="211"/>
      </c>
      <c r="N324" s="1766">
        <f t="shared" si="342"/>
      </c>
      <c r="O324" s="1767">
        <f t="shared" si="55"/>
      </c>
      <c r="P324" s="1766">
        <f>AVERAGE(P320:P323)</f>
      </c>
      <c r="Q324" s="1763">
        <f>AVERAGE(Q320:Q323)</f>
      </c>
      <c r="R324" s="1763">
        <f t="shared" si="149"/>
      </c>
      <c r="S324" s="1767">
        <f>SUM(S320:S323)</f>
      </c>
      <c r="T324" s="1767">
        <f>SUM(T320:T323)</f>
      </c>
      <c r="U324" s="1767">
        <f>SUM(U320:U323)</f>
      </c>
      <c r="V324" s="1767">
        <f>SUM(V320:V323)</f>
      </c>
      <c r="W324" s="1767">
        <f>SUM(W320:W323)</f>
      </c>
      <c r="X324" s="1767">
        <f>SUM(X320:X323)</f>
      </c>
      <c r="Y324" s="1767">
        <f>SUM(Y320:Y323)</f>
      </c>
      <c r="Z324" s="1767">
        <f>SUM(Z320:Z323)</f>
      </c>
      <c r="AA324" s="1769">
        <f t="shared" si="249"/>
      </c>
      <c r="AB324" s="1770"/>
      <c r="AC324" s="1770"/>
      <c r="AD324" s="1771">
        <f>SUM(AD320:AD323)</f>
      </c>
    </row>
    <row r="325">
      <c r="A325" s="1751"/>
      <c r="B325" s="1778" t="s">
        <v>1437</v>
      </c>
      <c r="C325" s="1778"/>
      <c r="D325" s="1779">
        <f>D324+D319</f>
      </c>
      <c r="E325" s="1779">
        <f>E324+E319</f>
      </c>
      <c r="F325" s="1779">
        <f>F324+F319</f>
      </c>
      <c r="G325" s="1780">
        <f t="shared" si="87"/>
      </c>
      <c r="H325" s="1780">
        <f t="shared" si="180"/>
      </c>
      <c r="I325" s="1780">
        <f t="shared" si="280"/>
      </c>
      <c r="J325" s="1780">
        <f t="shared" si="311"/>
      </c>
      <c r="K325" s="1781">
        <f t="shared" si="24"/>
      </c>
      <c r="L325" s="1781">
        <f t="shared" si="118"/>
      </c>
      <c r="M325" s="1781">
        <f t="shared" si="211"/>
      </c>
      <c r="N325" s="1781">
        <f t="shared" si="342"/>
      </c>
      <c r="O325" s="1782">
        <f t="shared" si="55"/>
      </c>
      <c r="P325" s="1783">
        <f>(P324+P319)/2</f>
      </c>
      <c r="Q325" s="1783">
        <f>(Q324+Q319)/2</f>
      </c>
      <c r="R325" s="1779">
        <f>(R324+R319)/2</f>
      </c>
      <c r="S325" s="1782">
        <f>S324+S319</f>
      </c>
      <c r="T325" s="1782">
        <f>T324+T319</f>
      </c>
      <c r="U325" s="1782">
        <f>U324+U319</f>
      </c>
      <c r="V325" s="1782">
        <f>V324+V319</f>
      </c>
      <c r="W325" s="1782">
        <f>W324+W319</f>
      </c>
      <c r="X325" s="1782">
        <f>X324+X319</f>
      </c>
      <c r="Y325" s="1782">
        <f>Y324+Y319</f>
      </c>
      <c r="Z325" s="1782">
        <f>Z324+Z319</f>
      </c>
      <c r="AA325" s="1784">
        <f t="shared" si="249"/>
      </c>
      <c r="AB325" s="1785"/>
      <c r="AC325" s="1785"/>
      <c r="AD325" s="1786">
        <f>AD324+AD319</f>
      </c>
    </row>
    <row r="326">
      <c r="A326" s="1740" t="s">
        <v>1389</v>
      </c>
      <c r="B326" s="1740" t="s">
        <v>1390</v>
      </c>
      <c r="C326" s="1740"/>
      <c r="D326" s="1741" t="s">
        <v>1391</v>
      </c>
      <c r="E326" s="1741"/>
      <c r="F326" s="1741"/>
      <c r="G326" s="1741"/>
      <c r="H326" s="1741"/>
      <c r="I326" s="1741"/>
      <c r="J326" s="1742" t="s">
        <v>1392</v>
      </c>
      <c r="K326" s="1742"/>
      <c r="L326" s="1742"/>
      <c r="M326" s="1742"/>
      <c r="N326" s="1742"/>
      <c r="O326" s="1742"/>
      <c r="P326" s="1742"/>
      <c r="Q326" s="1742"/>
      <c r="R326" s="1742"/>
      <c r="S326" s="1742"/>
      <c r="T326" s="1742"/>
      <c r="U326" s="1742"/>
      <c r="V326" s="1742"/>
      <c r="W326" s="1742"/>
      <c r="X326" s="1742"/>
      <c r="Y326" s="1742"/>
      <c r="Z326" s="1742"/>
      <c r="AA326" s="1742"/>
      <c r="AB326" s="1742"/>
      <c r="AC326" s="1742"/>
      <c r="AD326" s="1743"/>
    </row>
    <row r="327">
      <c r="A327" s="1740"/>
      <c r="B327" s="1740" t="s">
        <v>1393</v>
      </c>
      <c r="C327" s="1740" t="s">
        <v>1394</v>
      </c>
      <c r="D327" s="1741" t="s">
        <v>1395</v>
      </c>
      <c r="E327" s="1744" t="s">
        <v>1396</v>
      </c>
      <c r="F327" s="1745" t="s">
        <v>1397</v>
      </c>
      <c r="G327" s="1746" t="s">
        <v>1398</v>
      </c>
      <c r="H327" s="1746" t="s">
        <v>1399</v>
      </c>
      <c r="I327" s="1746" t="s">
        <v>1400</v>
      </c>
      <c r="J327" s="1742" t="s">
        <v>1401</v>
      </c>
      <c r="K327" s="1747" t="s">
        <v>1402</v>
      </c>
      <c r="L327" s="1747" t="s">
        <v>1403</v>
      </c>
      <c r="M327" s="1747" t="s">
        <v>1404</v>
      </c>
      <c r="N327" s="1747" t="s">
        <v>1405</v>
      </c>
      <c r="O327" s="1748" t="s">
        <v>1406</v>
      </c>
      <c r="P327" s="1747" t="s">
        <v>1407</v>
      </c>
      <c r="Q327" s="1748" t="s">
        <v>1408</v>
      </c>
      <c r="R327" s="1742" t="s">
        <v>1409</v>
      </c>
      <c r="S327" s="1748" t="s">
        <v>1410</v>
      </c>
      <c r="T327" s="1748" t="s">
        <v>1411</v>
      </c>
      <c r="U327" s="1748" t="s">
        <v>1412</v>
      </c>
      <c r="V327" s="1748" t="s">
        <v>1413</v>
      </c>
      <c r="W327" s="1748" t="s">
        <v>1414</v>
      </c>
      <c r="X327" s="1748" t="s">
        <v>1415</v>
      </c>
      <c r="Y327" s="1748" t="s">
        <v>1416</v>
      </c>
      <c r="Z327" s="1748" t="s">
        <v>1417</v>
      </c>
      <c r="AA327" s="1749" t="s">
        <v>1418</v>
      </c>
      <c r="AB327" s="1743" t="s">
        <v>1419</v>
      </c>
      <c r="AC327" s="1743" t="s">
        <v>1420</v>
      </c>
      <c r="AD327" s="1750" t="s">
        <v>1421</v>
      </c>
    </row>
    <row r="328">
      <c r="A328" s="1751" t="s">
        <v>1467</v>
      </c>
      <c r="B328" s="1752" t="s">
        <v>1423</v>
      </c>
      <c r="C328" s="1752" t="s">
        <v>1424</v>
      </c>
      <c r="D328" s="1753">
        <v>522.37</v>
      </c>
      <c r="E328" s="1754">
        <v>1</v>
      </c>
      <c r="F328" s="1753">
        <v>1228.5</v>
      </c>
      <c r="G328" s="1755">
        <f t="shared" ref="G328:G338" si="88">F328/D328</f>
      </c>
      <c r="H328" s="1755">
        <f t="shared" ref="H328:H338" si="181">D328/E328</f>
      </c>
      <c r="I328" s="1755">
        <f t="shared" ref="I328:I338" si="281">F328/E328</f>
      </c>
      <c r="J328" s="1756">
        <f t="shared" ref="J328:J338" si="312">D328/T328</f>
      </c>
      <c r="K328" s="1757">
        <f t="shared" ref="K328:K338" si="25">O328/S328*1</f>
      </c>
      <c r="L328" s="1757">
        <f t="shared" ref="L328:L338" si="119">T328/S328</f>
      </c>
      <c r="M328" s="1757">
        <f t="shared" ref="M328:M338" si="212">V328/S328</f>
      </c>
      <c r="N328" s="1757">
        <f t="shared" ref="N328:N338" si="343">W328/V328</f>
      </c>
      <c r="O328" s="1758">
        <f t="shared" ref="O328:O338" si="56">U328/P328</f>
      </c>
      <c r="P328" s="1759">
        <v>0.0222</v>
      </c>
      <c r="Q328" s="1758">
        <v>50</v>
      </c>
      <c r="R328" s="1756">
        <f t="shared" ref="R328:R337" si="150">(D328/S328)*1000</f>
      </c>
      <c r="S328" s="1760">
        <v>4080</v>
      </c>
      <c r="T328" s="1760">
        <v>103</v>
      </c>
      <c r="U328" s="1760">
        <v>18</v>
      </c>
      <c r="V328" s="1760">
        <v>108</v>
      </c>
      <c r="W328" s="1760">
        <v>14</v>
      </c>
      <c r="X328" s="1760">
        <v>0</v>
      </c>
      <c r="Y328" s="1760">
        <v>0</v>
      </c>
      <c r="Z328" s="1760">
        <v>6</v>
      </c>
      <c r="AA328" s="1756">
        <f t="shared" ref="AA328:AA338" si="250">AD328*1000/D328</f>
      </c>
      <c r="AB328" s="1761" t="s">
        <v>1425</v>
      </c>
      <c r="AC328" s="1761" t="s">
        <v>1428</v>
      </c>
      <c r="AD328" s="1761">
        <v>14</v>
      </c>
    </row>
    <row r="329">
      <c r="A329" s="1751"/>
      <c r="B329" s="1752" t="s">
        <v>1423</v>
      </c>
      <c r="C329" s="1752" t="s">
        <v>1427</v>
      </c>
      <c r="D329" s="1753">
        <v>524.57</v>
      </c>
      <c r="E329" s="1754">
        <v>0</v>
      </c>
      <c r="F329" s="1753">
        <v>0</v>
      </c>
      <c r="G329" s="1755">
        <f t="shared" si="88"/>
      </c>
      <c r="H329" s="1755">
        <f t="shared" si="181"/>
      </c>
      <c r="I329" s="1755">
        <f t="shared" si="281"/>
      </c>
      <c r="J329" s="1756">
        <f t="shared" si="312"/>
      </c>
      <c r="K329" s="1757">
        <f t="shared" si="25"/>
      </c>
      <c r="L329" s="1757">
        <f t="shared" si="119"/>
      </c>
      <c r="M329" s="1757">
        <f t="shared" si="212"/>
      </c>
      <c r="N329" s="1757">
        <f t="shared" si="343"/>
      </c>
      <c r="O329" s="1758">
        <f t="shared" si="56"/>
      </c>
      <c r="P329" s="1759">
        <v>0.0372</v>
      </c>
      <c r="Q329" s="1758">
        <v>53</v>
      </c>
      <c r="R329" s="1756">
        <f t="shared" si="150"/>
      </c>
      <c r="S329" s="1760">
        <v>3377</v>
      </c>
      <c r="T329" s="1760">
        <v>103</v>
      </c>
      <c r="U329" s="1760">
        <v>21</v>
      </c>
      <c r="V329" s="1760">
        <v>111</v>
      </c>
      <c r="W329" s="1760">
        <v>25</v>
      </c>
      <c r="X329" s="1760">
        <v>1</v>
      </c>
      <c r="Y329" s="1760">
        <v>0</v>
      </c>
      <c r="Z329" s="1760">
        <v>5</v>
      </c>
      <c r="AA329" s="1756">
        <f t="shared" si="250"/>
      </c>
      <c r="AB329" s="1761" t="s">
        <v>1425</v>
      </c>
      <c r="AC329" s="1761" t="s">
        <v>1428</v>
      </c>
      <c r="AD329" s="1761">
        <v>5</v>
      </c>
    </row>
    <row r="330">
      <c r="A330" s="1751"/>
      <c r="B330" s="1752" t="s">
        <v>1423</v>
      </c>
      <c r="C330" s="1752" t="s">
        <v>1429</v>
      </c>
      <c r="D330" s="1753">
        <v>520.29</v>
      </c>
      <c r="E330" s="1754">
        <v>1</v>
      </c>
      <c r="F330" s="1753">
        <v>1497.6</v>
      </c>
      <c r="G330" s="1755">
        <f t="shared" si="88"/>
      </c>
      <c r="H330" s="1755">
        <f t="shared" si="181"/>
      </c>
      <c r="I330" s="1755">
        <f t="shared" si="281"/>
      </c>
      <c r="J330" s="1756">
        <f t="shared" si="312"/>
      </c>
      <c r="K330" s="1757">
        <f t="shared" si="25"/>
      </c>
      <c r="L330" s="1757">
        <f t="shared" si="119"/>
      </c>
      <c r="M330" s="1757">
        <f t="shared" si="212"/>
      </c>
      <c r="N330" s="1757">
        <f t="shared" si="343"/>
      </c>
      <c r="O330" s="1758">
        <f t="shared" si="56"/>
      </c>
      <c r="P330" s="1759">
        <v>0.0384</v>
      </c>
      <c r="Q330" s="1758">
        <v>52</v>
      </c>
      <c r="R330" s="1756">
        <f t="shared" si="150"/>
      </c>
      <c r="S330" s="1760">
        <v>3086</v>
      </c>
      <c r="T330" s="1760">
        <v>111</v>
      </c>
      <c r="U330" s="1760">
        <v>21</v>
      </c>
      <c r="V330" s="1760">
        <v>114</v>
      </c>
      <c r="W330" s="1760">
        <v>6</v>
      </c>
      <c r="X330" s="1760">
        <v>0</v>
      </c>
      <c r="Y330" s="1760">
        <v>0</v>
      </c>
      <c r="Z330" s="1760">
        <v>2</v>
      </c>
      <c r="AA330" s="1756">
        <f t="shared" si="250"/>
      </c>
      <c r="AB330" s="1761" t="s">
        <v>1425</v>
      </c>
      <c r="AC330" s="1761" t="s">
        <v>1428</v>
      </c>
      <c r="AD330" s="1761">
        <v>10</v>
      </c>
    </row>
    <row r="331">
      <c r="A331" s="1751"/>
      <c r="B331" s="1752" t="s">
        <v>1423</v>
      </c>
      <c r="C331" s="1752" t="s">
        <v>1430</v>
      </c>
      <c r="D331" s="1753">
        <v>605.34</v>
      </c>
      <c r="E331" s="1754">
        <v>1</v>
      </c>
      <c r="F331" s="1753">
        <v>1813.5</v>
      </c>
      <c r="G331" s="1755">
        <f t="shared" si="88"/>
      </c>
      <c r="H331" s="1755">
        <f t="shared" si="181"/>
      </c>
      <c r="I331" s="1755">
        <f t="shared" si="281"/>
      </c>
      <c r="J331" s="1756">
        <f t="shared" si="312"/>
      </c>
      <c r="K331" s="1757">
        <f t="shared" si="25"/>
      </c>
      <c r="L331" s="1757">
        <f t="shared" si="119"/>
      </c>
      <c r="M331" s="1757">
        <f t="shared" si="212"/>
      </c>
      <c r="N331" s="1757">
        <f t="shared" si="343"/>
      </c>
      <c r="O331" s="1758">
        <f t="shared" si="56"/>
      </c>
      <c r="P331" s="1759">
        <v>0.0395</v>
      </c>
      <c r="Q331" s="1758">
        <v>55</v>
      </c>
      <c r="R331" s="1756">
        <f t="shared" si="150"/>
      </c>
      <c r="S331" s="1760">
        <v>4252</v>
      </c>
      <c r="T331" s="1760">
        <v>129</v>
      </c>
      <c r="U331" s="1760">
        <v>24</v>
      </c>
      <c r="V331" s="1760">
        <v>140</v>
      </c>
      <c r="W331" s="1760">
        <v>14</v>
      </c>
      <c r="X331" s="1760">
        <v>2</v>
      </c>
      <c r="Y331" s="1760">
        <v>1</v>
      </c>
      <c r="Z331" s="1760">
        <v>5</v>
      </c>
      <c r="AA331" s="1756">
        <f t="shared" si="250"/>
      </c>
      <c r="AB331" s="1761" t="s">
        <v>1425</v>
      </c>
      <c r="AC331" s="1761" t="s">
        <v>1428</v>
      </c>
      <c r="AD331" s="1761">
        <v>7</v>
      </c>
    </row>
    <row r="332">
      <c r="A332" s="1751"/>
      <c r="B332" s="1762" t="s">
        <v>1431</v>
      </c>
      <c r="C332" s="1762"/>
      <c r="D332" s="1763">
        <f>SUM(D328:D331)</f>
      </c>
      <c r="E332" s="1764">
        <f>SUM(E328:E331)</f>
      </c>
      <c r="F332" s="1763">
        <f>SUM(F328:F331)</f>
      </c>
      <c r="G332" s="1765">
        <f t="shared" si="88"/>
      </c>
      <c r="H332" s="1765">
        <f t="shared" si="181"/>
      </c>
      <c r="I332" s="1765">
        <f t="shared" si="281"/>
      </c>
      <c r="J332" s="1765">
        <f t="shared" si="312"/>
      </c>
      <c r="K332" s="1766">
        <f t="shared" si="25"/>
      </c>
      <c r="L332" s="1766">
        <f t="shared" si="119"/>
      </c>
      <c r="M332" s="1766">
        <f t="shared" si="212"/>
      </c>
      <c r="N332" s="1766">
        <f t="shared" si="343"/>
      </c>
      <c r="O332" s="1767">
        <f t="shared" si="56"/>
      </c>
      <c r="P332" s="1766">
        <f>AVERAGE(P328:P331)</f>
      </c>
      <c r="Q332" s="1763">
        <f>AVERAGE(Q328:Q331)</f>
      </c>
      <c r="R332" s="1765">
        <f t="shared" si="150"/>
      </c>
      <c r="S332" s="1768">
        <f>SUM(S328:S331)</f>
      </c>
      <c r="T332" s="1768">
        <f>SUM(T328:T331)</f>
      </c>
      <c r="U332" s="1768">
        <f>SUM(U328:U331)</f>
      </c>
      <c r="V332" s="1768">
        <f>SUM(V328:V331)</f>
      </c>
      <c r="W332" s="1768">
        <f>SUM(W328:W331)</f>
      </c>
      <c r="X332" s="1768">
        <f>SUM(X328:X331)</f>
      </c>
      <c r="Y332" s="1768">
        <f>SUM(Y328:Y331)</f>
      </c>
      <c r="Z332" s="1768">
        <f>SUM(Z328:Z331)</f>
      </c>
      <c r="AA332" s="1769">
        <f t="shared" si="250"/>
      </c>
      <c r="AB332" s="1770"/>
      <c r="AC332" s="1770"/>
      <c r="AD332" s="1768">
        <f>SUM(AD328:AD331)</f>
      </c>
    </row>
    <row r="333">
      <c r="A333" s="1751"/>
      <c r="B333" s="1752" t="s">
        <v>1439</v>
      </c>
      <c r="C333" s="1772" t="s">
        <v>1433</v>
      </c>
      <c r="D333" s="1753">
        <v>1261.97</v>
      </c>
      <c r="E333" s="1754">
        <v>2</v>
      </c>
      <c r="F333" s="1753">
        <v>2726.1</v>
      </c>
      <c r="G333" s="1755">
        <f t="shared" si="88"/>
      </c>
      <c r="H333" s="1755">
        <f t="shared" si="181"/>
      </c>
      <c r="I333" s="1755">
        <f t="shared" si="281"/>
      </c>
      <c r="J333" s="1756">
        <f t="shared" si="312"/>
      </c>
      <c r="K333" s="1757">
        <f t="shared" si="25"/>
      </c>
      <c r="L333" s="1757">
        <f t="shared" si="119"/>
      </c>
      <c r="M333" s="1757">
        <f t="shared" si="212"/>
      </c>
      <c r="N333" s="1757">
        <f t="shared" si="343"/>
      </c>
      <c r="O333" s="1758">
        <f t="shared" si="56"/>
      </c>
      <c r="P333" s="1773">
        <v>0.0515</v>
      </c>
      <c r="Q333" s="1758">
        <v>57</v>
      </c>
      <c r="R333" s="1756">
        <f t="shared" si="150"/>
      </c>
      <c r="S333" s="1760">
        <v>5289</v>
      </c>
      <c r="T333" s="1760">
        <v>203</v>
      </c>
      <c r="U333" s="1760">
        <v>38</v>
      </c>
      <c r="V333" s="1760">
        <v>222</v>
      </c>
      <c r="W333" s="1760">
        <v>19</v>
      </c>
      <c r="X333" s="1760">
        <v>1</v>
      </c>
      <c r="Y333" s="1760">
        <v>0</v>
      </c>
      <c r="Z333" s="1760">
        <v>3</v>
      </c>
      <c r="AA333" s="1756">
        <f t="shared" si="250"/>
      </c>
      <c r="AB333" s="1761" t="s">
        <v>1425</v>
      </c>
      <c r="AC333" s="1761" t="s">
        <v>1428</v>
      </c>
      <c r="AD333" s="1761">
        <v>16</v>
      </c>
    </row>
    <row r="334">
      <c r="A334" s="1751"/>
      <c r="B334" s="1752" t="s">
        <v>1439</v>
      </c>
      <c r="C334" s="1772" t="s">
        <v>1434</v>
      </c>
      <c r="D334" s="1753">
        <v>939.38</v>
      </c>
      <c r="E334" s="1754">
        <v>2</v>
      </c>
      <c r="F334" s="1753">
        <v>3270.15</v>
      </c>
      <c r="G334" s="1774">
        <f t="shared" si="88"/>
      </c>
      <c r="H334" s="1774">
        <f t="shared" si="181"/>
      </c>
      <c r="I334" s="1774">
        <f t="shared" si="281"/>
      </c>
      <c r="J334" s="1775">
        <f t="shared" si="312"/>
      </c>
      <c r="K334" s="1776">
        <f t="shared" si="25"/>
      </c>
      <c r="L334" s="1776">
        <f t="shared" si="119"/>
      </c>
      <c r="M334" s="1776">
        <f t="shared" si="212"/>
      </c>
      <c r="N334" s="1776">
        <f t="shared" si="343"/>
      </c>
      <c r="O334" s="1758">
        <f t="shared" si="56"/>
      </c>
      <c r="P334" s="1773">
        <v>0.047</v>
      </c>
      <c r="Q334" s="1760">
        <v>60</v>
      </c>
      <c r="R334" s="1775">
        <f t="shared" si="150"/>
      </c>
      <c r="S334" s="1760">
        <v>5209</v>
      </c>
      <c r="T334" s="1760">
        <v>168</v>
      </c>
      <c r="U334" s="1760">
        <v>35</v>
      </c>
      <c r="V334" s="1760">
        <v>182</v>
      </c>
      <c r="W334" s="1760">
        <v>29</v>
      </c>
      <c r="X334" s="1760">
        <v>0</v>
      </c>
      <c r="Y334" s="1760">
        <v>0</v>
      </c>
      <c r="Z334" s="1760">
        <v>2</v>
      </c>
      <c r="AA334" s="1756">
        <f t="shared" si="250"/>
      </c>
      <c r="AB334" s="1761" t="s">
        <v>1425</v>
      </c>
      <c r="AC334" s="1761" t="s">
        <v>1428</v>
      </c>
      <c r="AD334" s="1777">
        <v>17</v>
      </c>
    </row>
    <row r="335">
      <c r="A335" s="1751"/>
      <c r="B335" s="1752" t="s">
        <v>1439</v>
      </c>
      <c r="C335" s="1772" t="s">
        <v>1435</v>
      </c>
      <c r="D335" s="1753">
        <v>820.58</v>
      </c>
      <c r="E335" s="1754">
        <v>3</v>
      </c>
      <c r="F335" s="1753">
        <v>5042.7</v>
      </c>
      <c r="G335" s="1774">
        <f t="shared" si="88"/>
      </c>
      <c r="H335" s="1774">
        <f t="shared" si="181"/>
      </c>
      <c r="I335" s="1774">
        <f t="shared" si="281"/>
      </c>
      <c r="J335" s="1775">
        <f t="shared" si="312"/>
      </c>
      <c r="K335" s="1776">
        <f t="shared" si="25"/>
      </c>
      <c r="L335" s="1776">
        <f t="shared" si="119"/>
      </c>
      <c r="M335" s="1776">
        <f t="shared" si="212"/>
      </c>
      <c r="N335" s="1776">
        <f t="shared" si="343"/>
      </c>
      <c r="O335" s="1758">
        <f t="shared" si="56"/>
      </c>
      <c r="P335" s="1773">
        <v>0.0406</v>
      </c>
      <c r="Q335" s="1760">
        <v>62</v>
      </c>
      <c r="R335" s="1775">
        <f t="shared" si="150"/>
      </c>
      <c r="S335" s="1760">
        <v>5069</v>
      </c>
      <c r="T335" s="1760">
        <v>210</v>
      </c>
      <c r="U335" s="1760">
        <v>30</v>
      </c>
      <c r="V335" s="1760">
        <v>232</v>
      </c>
      <c r="W335" s="1760">
        <v>59</v>
      </c>
      <c r="X335" s="1760">
        <v>3</v>
      </c>
      <c r="Y335" s="1760">
        <v>1</v>
      </c>
      <c r="Z335" s="1760">
        <v>8</v>
      </c>
      <c r="AA335" s="1756">
        <f t="shared" si="250"/>
      </c>
      <c r="AB335" s="1761" t="s">
        <v>1425</v>
      </c>
      <c r="AC335" s="1761" t="s">
        <v>1428</v>
      </c>
      <c r="AD335" s="1777">
        <v>8</v>
      </c>
    </row>
    <row r="336">
      <c r="A336" s="1751"/>
      <c r="B336" s="1752" t="s">
        <v>1439</v>
      </c>
      <c r="C336" s="1772" t="s">
        <v>1436</v>
      </c>
      <c r="D336" s="1753">
        <v>426.13</v>
      </c>
      <c r="E336" s="1754">
        <v>1</v>
      </c>
      <c r="F336" s="1753">
        <v>1772.55</v>
      </c>
      <c r="G336" s="1774">
        <f t="shared" si="88"/>
      </c>
      <c r="H336" s="1774">
        <f t="shared" si="181"/>
      </c>
      <c r="I336" s="1774">
        <f t="shared" si="281"/>
      </c>
      <c r="J336" s="1775">
        <f t="shared" si="312"/>
      </c>
      <c r="K336" s="1776">
        <f t="shared" si="25"/>
      </c>
      <c r="L336" s="1776">
        <f t="shared" si="119"/>
      </c>
      <c r="M336" s="1776">
        <f t="shared" si="212"/>
      </c>
      <c r="N336" s="1776">
        <f t="shared" si="343"/>
      </c>
      <c r="O336" s="1758">
        <f t="shared" si="56"/>
      </c>
      <c r="P336" s="1773">
        <v>0.0526</v>
      </c>
      <c r="Q336" s="1760">
        <v>63</v>
      </c>
      <c r="R336" s="1775">
        <f t="shared" si="150"/>
      </c>
      <c r="S336" s="1760">
        <v>2907</v>
      </c>
      <c r="T336" s="1760">
        <v>110</v>
      </c>
      <c r="U336" s="1760">
        <v>23</v>
      </c>
      <c r="V336" s="1760">
        <v>129</v>
      </c>
      <c r="W336" s="1760">
        <v>15</v>
      </c>
      <c r="X336" s="1760">
        <v>1</v>
      </c>
      <c r="Y336" s="1760">
        <v>0</v>
      </c>
      <c r="Z336" s="1760">
        <v>5</v>
      </c>
      <c r="AA336" s="1756">
        <f t="shared" si="250"/>
      </c>
      <c r="AB336" s="1761" t="s">
        <v>1425</v>
      </c>
      <c r="AC336" s="1761" t="s">
        <v>1428</v>
      </c>
      <c r="AD336" s="1777">
        <v>7</v>
      </c>
    </row>
    <row r="337">
      <c r="A337" s="1751"/>
      <c r="B337" s="1762" t="s">
        <v>1431</v>
      </c>
      <c r="C337" s="1762"/>
      <c r="D337" s="1763">
        <f>SUM(D333:D336)</f>
      </c>
      <c r="E337" s="1763">
        <f>SUM(E333:E336)</f>
      </c>
      <c r="F337" s="1763">
        <f>SUM(F333:F336)</f>
      </c>
      <c r="G337" s="1765">
        <f t="shared" si="88"/>
      </c>
      <c r="H337" s="1765">
        <f t="shared" si="181"/>
      </c>
      <c r="I337" s="1765">
        <f t="shared" si="281"/>
      </c>
      <c r="J337" s="1765">
        <f t="shared" si="312"/>
      </c>
      <c r="K337" s="1766">
        <f t="shared" si="25"/>
      </c>
      <c r="L337" s="1766">
        <f t="shared" si="119"/>
      </c>
      <c r="M337" s="1766">
        <f t="shared" si="212"/>
      </c>
      <c r="N337" s="1766">
        <f t="shared" si="343"/>
      </c>
      <c r="O337" s="1767">
        <f t="shared" si="56"/>
      </c>
      <c r="P337" s="1766">
        <f>AVERAGE(P333:P336)</f>
      </c>
      <c r="Q337" s="1763">
        <f>AVERAGE(Q333:Q336)</f>
      </c>
      <c r="R337" s="1763">
        <f t="shared" si="150"/>
      </c>
      <c r="S337" s="1767">
        <f>SUM(S333:S336)</f>
      </c>
      <c r="T337" s="1767">
        <f>SUM(T333:T336)</f>
      </c>
      <c r="U337" s="1767">
        <f>SUM(U333:U336)</f>
      </c>
      <c r="V337" s="1767">
        <f>SUM(V333:V336)</f>
      </c>
      <c r="W337" s="1767">
        <f>SUM(W333:W336)</f>
      </c>
      <c r="X337" s="1767">
        <f>SUM(X333:X336)</f>
      </c>
      <c r="Y337" s="1767">
        <f>SUM(Y333:Y336)</f>
      </c>
      <c r="Z337" s="1767">
        <f>SUM(Z333:Z336)</f>
      </c>
      <c r="AA337" s="1769">
        <f t="shared" si="250"/>
      </c>
      <c r="AB337" s="1770"/>
      <c r="AC337" s="1770"/>
      <c r="AD337" s="1771">
        <f>SUM(AD333:AD336)</f>
      </c>
    </row>
    <row r="338">
      <c r="A338" s="1751"/>
      <c r="B338" s="1778" t="s">
        <v>1437</v>
      </c>
      <c r="C338" s="1778"/>
      <c r="D338" s="1779">
        <f>D337+D332</f>
      </c>
      <c r="E338" s="1779">
        <f>E337+E332</f>
      </c>
      <c r="F338" s="1779">
        <f>F337+F332</f>
      </c>
      <c r="G338" s="1780">
        <f t="shared" si="88"/>
      </c>
      <c r="H338" s="1780">
        <f t="shared" si="181"/>
      </c>
      <c r="I338" s="1780">
        <f t="shared" si="281"/>
      </c>
      <c r="J338" s="1780">
        <f t="shared" si="312"/>
      </c>
      <c r="K338" s="1781">
        <f t="shared" si="25"/>
      </c>
      <c r="L338" s="1781">
        <f t="shared" si="119"/>
      </c>
      <c r="M338" s="1781">
        <f t="shared" si="212"/>
      </c>
      <c r="N338" s="1781">
        <f t="shared" si="343"/>
      </c>
      <c r="O338" s="1782">
        <f t="shared" si="56"/>
      </c>
      <c r="P338" s="1783">
        <f>(P337+P332)/2</f>
      </c>
      <c r="Q338" s="1783">
        <f>(Q337+Q332)/2</f>
      </c>
      <c r="R338" s="1779">
        <f>(R337+R332)/2</f>
      </c>
      <c r="S338" s="1782">
        <f>S337+S332</f>
      </c>
      <c r="T338" s="1782">
        <f>T337+T332</f>
      </c>
      <c r="U338" s="1782">
        <f>U337+U332</f>
      </c>
      <c r="V338" s="1782">
        <f>V337+V332</f>
      </c>
      <c r="W338" s="1782">
        <f>W337+W332</f>
      </c>
      <c r="X338" s="1782">
        <f>X337+X332</f>
      </c>
      <c r="Y338" s="1782">
        <f>Y337+Y332</f>
      </c>
      <c r="Z338" s="1782">
        <f>Z337+Z332</f>
      </c>
      <c r="AA338" s="1784">
        <f t="shared" si="250"/>
      </c>
      <c r="AB338" s="1785"/>
      <c r="AC338" s="1785"/>
      <c r="AD338" s="1786">
        <f>AD337+AD332</f>
      </c>
    </row>
    <row r="339">
      <c r="A339" s="1740" t="s">
        <v>1389</v>
      </c>
      <c r="B339" s="1740" t="s">
        <v>1390</v>
      </c>
      <c r="C339" s="1740"/>
      <c r="D339" s="1741" t="s">
        <v>1391</v>
      </c>
      <c r="E339" s="1741"/>
      <c r="F339" s="1741"/>
      <c r="G339" s="1741"/>
      <c r="H339" s="1741"/>
      <c r="I339" s="1741"/>
      <c r="J339" s="1742" t="s">
        <v>1392</v>
      </c>
      <c r="K339" s="1742"/>
      <c r="L339" s="1742"/>
      <c r="M339" s="1742"/>
      <c r="N339" s="1742"/>
      <c r="O339" s="1742"/>
      <c r="P339" s="1742"/>
      <c r="Q339" s="1742"/>
      <c r="R339" s="1742"/>
      <c r="S339" s="1742"/>
      <c r="T339" s="1742"/>
      <c r="U339" s="1742"/>
      <c r="V339" s="1742"/>
      <c r="W339" s="1742"/>
      <c r="X339" s="1742"/>
      <c r="Y339" s="1742"/>
      <c r="Z339" s="1742"/>
      <c r="AA339" s="1742"/>
      <c r="AB339" s="1742"/>
      <c r="AC339" s="1742"/>
      <c r="AD339" s="1743"/>
    </row>
    <row r="340">
      <c r="A340" s="1740"/>
      <c r="B340" s="1740" t="s">
        <v>1393</v>
      </c>
      <c r="C340" s="1740" t="s">
        <v>1394</v>
      </c>
      <c r="D340" s="1741" t="s">
        <v>1395</v>
      </c>
      <c r="E340" s="1744" t="s">
        <v>1396</v>
      </c>
      <c r="F340" s="1745" t="s">
        <v>1397</v>
      </c>
      <c r="G340" s="1746" t="s">
        <v>1398</v>
      </c>
      <c r="H340" s="1746" t="s">
        <v>1399</v>
      </c>
      <c r="I340" s="1746" t="s">
        <v>1400</v>
      </c>
      <c r="J340" s="1742" t="s">
        <v>1401</v>
      </c>
      <c r="K340" s="1747" t="s">
        <v>1402</v>
      </c>
      <c r="L340" s="1747" t="s">
        <v>1403</v>
      </c>
      <c r="M340" s="1747" t="s">
        <v>1404</v>
      </c>
      <c r="N340" s="1747" t="s">
        <v>1405</v>
      </c>
      <c r="O340" s="1748" t="s">
        <v>1406</v>
      </c>
      <c r="P340" s="1747" t="s">
        <v>1407</v>
      </c>
      <c r="Q340" s="1748" t="s">
        <v>1408</v>
      </c>
      <c r="R340" s="1742" t="s">
        <v>1409</v>
      </c>
      <c r="S340" s="1748" t="s">
        <v>1410</v>
      </c>
      <c r="T340" s="1748" t="s">
        <v>1411</v>
      </c>
      <c r="U340" s="1748" t="s">
        <v>1412</v>
      </c>
      <c r="V340" s="1748" t="s">
        <v>1413</v>
      </c>
      <c r="W340" s="1748" t="s">
        <v>1414</v>
      </c>
      <c r="X340" s="1748" t="s">
        <v>1415</v>
      </c>
      <c r="Y340" s="1748" t="s">
        <v>1416</v>
      </c>
      <c r="Z340" s="1748" t="s">
        <v>1417</v>
      </c>
      <c r="AA340" s="1749" t="s">
        <v>1418</v>
      </c>
      <c r="AB340" s="1743" t="s">
        <v>1419</v>
      </c>
      <c r="AC340" s="1743" t="s">
        <v>1420</v>
      </c>
      <c r="AD340" s="1750" t="s">
        <v>1421</v>
      </c>
    </row>
    <row r="341">
      <c r="A341" s="1751" t="s">
        <v>1468</v>
      </c>
      <c r="B341" s="1752" t="s">
        <v>1423</v>
      </c>
      <c r="C341" s="1752" t="s">
        <v>1424</v>
      </c>
      <c r="D341" s="1753">
        <v>925.68</v>
      </c>
      <c r="E341" s="1754">
        <v>0</v>
      </c>
      <c r="F341" s="1753">
        <v>0</v>
      </c>
      <c r="G341" s="1755">
        <f t="shared" ref="G341:G351" si="89">F341/D341</f>
      </c>
      <c r="H341" s="1755">
        <f t="shared" ref="H341:H351" si="182">D341/E341</f>
      </c>
      <c r="I341" s="1755">
        <f t="shared" ref="I341:I351" si="282">F341/E341</f>
      </c>
      <c r="J341" s="1756">
        <f t="shared" ref="J341:J351" si="313">D341/T341</f>
      </c>
      <c r="K341" s="1757">
        <f t="shared" ref="K341:K351" si="26">O341/S341*1</f>
      </c>
      <c r="L341" s="1757">
        <f t="shared" ref="L341:L351" si="120">T341/S341</f>
      </c>
      <c r="M341" s="1757">
        <f t="shared" ref="M341:M351" si="213">V341/S341</f>
      </c>
      <c r="N341" s="1757">
        <f t="shared" ref="N341:N351" si="344">W341/V341</f>
      </c>
      <c r="O341" s="1758">
        <f t="shared" ref="O341:O351" si="57">U341/P341</f>
      </c>
      <c r="P341" s="1759">
        <v>0.0422</v>
      </c>
      <c r="Q341" s="1758">
        <v>52</v>
      </c>
      <c r="R341" s="1756">
        <f t="shared" ref="R341:R350" si="151">(D341/S341)*1000</f>
      </c>
      <c r="S341" s="1760">
        <v>5508</v>
      </c>
      <c r="T341" s="1760">
        <v>127</v>
      </c>
      <c r="U341" s="1760">
        <v>26</v>
      </c>
      <c r="V341" s="1760">
        <v>132</v>
      </c>
      <c r="W341" s="1760">
        <v>8</v>
      </c>
      <c r="X341" s="1760">
        <v>1</v>
      </c>
      <c r="Y341" s="1760">
        <v>0</v>
      </c>
      <c r="Z341" s="1760">
        <v>7</v>
      </c>
      <c r="AA341" s="1756">
        <f t="shared" ref="AA341:AA351" si="251">AD341*1000/D341</f>
      </c>
      <c r="AB341" s="1761" t="s">
        <v>1425</v>
      </c>
      <c r="AC341" s="1761" t="s">
        <v>1462</v>
      </c>
      <c r="AD341" s="1761">
        <v>9</v>
      </c>
    </row>
    <row r="342">
      <c r="A342" s="1751"/>
      <c r="B342" s="1752" t="s">
        <v>1423</v>
      </c>
      <c r="C342" s="1752" t="s">
        <v>1427</v>
      </c>
      <c r="D342" s="1753">
        <v>946.96</v>
      </c>
      <c r="E342" s="1754">
        <v>1</v>
      </c>
      <c r="F342" s="1753">
        <v>1813.5</v>
      </c>
      <c r="G342" s="1755">
        <f t="shared" si="89"/>
      </c>
      <c r="H342" s="1755">
        <f t="shared" si="182"/>
      </c>
      <c r="I342" s="1755">
        <f t="shared" si="282"/>
      </c>
      <c r="J342" s="1756">
        <f t="shared" si="313"/>
      </c>
      <c r="K342" s="1757">
        <f t="shared" si="26"/>
      </c>
      <c r="L342" s="1757">
        <f t="shared" si="120"/>
      </c>
      <c r="M342" s="1757">
        <f t="shared" si="213"/>
      </c>
      <c r="N342" s="1757">
        <f t="shared" si="344"/>
      </c>
      <c r="O342" s="1758">
        <f t="shared" si="57"/>
      </c>
      <c r="P342" s="1759">
        <v>0.0293</v>
      </c>
      <c r="Q342" s="1758">
        <v>44</v>
      </c>
      <c r="R342" s="1756">
        <f t="shared" si="151"/>
      </c>
      <c r="S342" s="1760">
        <v>7042</v>
      </c>
      <c r="T342" s="1760">
        <v>129</v>
      </c>
      <c r="U342" s="1760">
        <v>18</v>
      </c>
      <c r="V342" s="1760">
        <v>116</v>
      </c>
      <c r="W342" s="1760">
        <v>7</v>
      </c>
      <c r="X342" s="1760">
        <v>1</v>
      </c>
      <c r="Y342" s="1760">
        <v>1</v>
      </c>
      <c r="Z342" s="1760">
        <v>11</v>
      </c>
      <c r="AA342" s="1756">
        <f t="shared" si="251"/>
      </c>
      <c r="AB342" s="1761" t="s">
        <v>1425</v>
      </c>
      <c r="AC342" s="1761" t="s">
        <v>1462</v>
      </c>
      <c r="AD342" s="1761">
        <v>3</v>
      </c>
    </row>
    <row r="343">
      <c r="A343" s="1751"/>
      <c r="B343" s="1752" t="s">
        <v>1423</v>
      </c>
      <c r="C343" s="1752" t="s">
        <v>1429</v>
      </c>
      <c r="D343" s="1753">
        <v>700.95</v>
      </c>
      <c r="E343" s="1754">
        <v>1</v>
      </c>
      <c r="F343" s="1753">
        <v>1497.6</v>
      </c>
      <c r="G343" s="1755">
        <f t="shared" si="89"/>
      </c>
      <c r="H343" s="1755">
        <f t="shared" si="182"/>
      </c>
      <c r="I343" s="1755">
        <f t="shared" si="282"/>
      </c>
      <c r="J343" s="1756">
        <f t="shared" si="313"/>
      </c>
      <c r="K343" s="1757">
        <f t="shared" si="26"/>
      </c>
      <c r="L343" s="1757">
        <f t="shared" si="120"/>
      </c>
      <c r="M343" s="1757">
        <f t="shared" si="213"/>
      </c>
      <c r="N343" s="1757">
        <f t="shared" si="344"/>
      </c>
      <c r="O343" s="1758">
        <f t="shared" si="57"/>
      </c>
      <c r="P343" s="1759">
        <v>0.0234</v>
      </c>
      <c r="Q343" s="1758">
        <v>44</v>
      </c>
      <c r="R343" s="1756">
        <f t="shared" si="151"/>
      </c>
      <c r="S343" s="1760">
        <v>5357</v>
      </c>
      <c r="T343" s="1760">
        <v>106</v>
      </c>
      <c r="U343" s="1760">
        <v>17</v>
      </c>
      <c r="V343" s="1760">
        <v>117</v>
      </c>
      <c r="W343" s="1760">
        <v>18</v>
      </c>
      <c r="X343" s="1760">
        <v>1</v>
      </c>
      <c r="Y343" s="1760">
        <v>1</v>
      </c>
      <c r="Z343" s="1760">
        <v>6</v>
      </c>
      <c r="AA343" s="1756">
        <f t="shared" si="251"/>
      </c>
      <c r="AB343" s="1761" t="s">
        <v>1425</v>
      </c>
      <c r="AC343" s="1761" t="s">
        <v>1462</v>
      </c>
      <c r="AD343" s="1761">
        <v>7</v>
      </c>
    </row>
    <row r="344">
      <c r="A344" s="1751"/>
      <c r="B344" s="1752" t="s">
        <v>1423</v>
      </c>
      <c r="C344" s="1752" t="s">
        <v>1430</v>
      </c>
      <c r="D344" s="1753">
        <v>671.29</v>
      </c>
      <c r="E344" s="1754">
        <v>0</v>
      </c>
      <c r="F344" s="1753">
        <v>0</v>
      </c>
      <c r="G344" s="1755">
        <f t="shared" si="89"/>
      </c>
      <c r="H344" s="1755">
        <f t="shared" si="182"/>
      </c>
      <c r="I344" s="1755">
        <f t="shared" si="282"/>
      </c>
      <c r="J344" s="1756">
        <f t="shared" si="313"/>
      </c>
      <c r="K344" s="1757">
        <f t="shared" si="26"/>
      </c>
      <c r="L344" s="1757">
        <f t="shared" si="120"/>
      </c>
      <c r="M344" s="1757">
        <f t="shared" si="213"/>
      </c>
      <c r="N344" s="1757">
        <f t="shared" si="344"/>
      </c>
      <c r="O344" s="1758">
        <f t="shared" si="57"/>
      </c>
      <c r="P344" s="1759">
        <v>0.0029</v>
      </c>
      <c r="Q344" s="1758">
        <v>48</v>
      </c>
      <c r="R344" s="1756">
        <f t="shared" si="151"/>
      </c>
      <c r="S344" s="1760">
        <v>5167</v>
      </c>
      <c r="T344" s="1760">
        <v>161</v>
      </c>
      <c r="U344" s="1760">
        <v>21</v>
      </c>
      <c r="V344" s="1760">
        <v>173</v>
      </c>
      <c r="W344" s="1760">
        <v>28</v>
      </c>
      <c r="X344" s="1760">
        <v>2</v>
      </c>
      <c r="Y344" s="1760">
        <v>1</v>
      </c>
      <c r="Z344" s="1760">
        <v>3</v>
      </c>
      <c r="AA344" s="1756">
        <f t="shared" si="251"/>
      </c>
      <c r="AB344" s="1761" t="s">
        <v>1425</v>
      </c>
      <c r="AC344" s="1761" t="s">
        <v>1462</v>
      </c>
      <c r="AD344" s="1761">
        <v>8</v>
      </c>
    </row>
    <row r="345">
      <c r="A345" s="1751"/>
      <c r="B345" s="1762" t="s">
        <v>1431</v>
      </c>
      <c r="C345" s="1762"/>
      <c r="D345" s="1763">
        <f>SUM(D341:D344)</f>
      </c>
      <c r="E345" s="1764">
        <f>SUM(E341:E344)</f>
      </c>
      <c r="F345" s="1763">
        <f>SUM(F341:F344)</f>
      </c>
      <c r="G345" s="1765">
        <f t="shared" si="89"/>
      </c>
      <c r="H345" s="1765">
        <f t="shared" si="182"/>
      </c>
      <c r="I345" s="1765">
        <f t="shared" si="282"/>
      </c>
      <c r="J345" s="1765">
        <f t="shared" si="313"/>
      </c>
      <c r="K345" s="1766">
        <f t="shared" si="26"/>
      </c>
      <c r="L345" s="1766">
        <f t="shared" si="120"/>
      </c>
      <c r="M345" s="1766">
        <f t="shared" si="213"/>
      </c>
      <c r="N345" s="1766">
        <f t="shared" si="344"/>
      </c>
      <c r="O345" s="1767">
        <f t="shared" si="57"/>
      </c>
      <c r="P345" s="1766">
        <f>AVERAGE(P341:P344)</f>
      </c>
      <c r="Q345" s="1763">
        <f>AVERAGE(Q341:Q344)</f>
      </c>
      <c r="R345" s="1765">
        <f t="shared" si="151"/>
      </c>
      <c r="S345" s="1768">
        <f>SUM(S341:S344)</f>
      </c>
      <c r="T345" s="1768">
        <f>SUM(T341:T344)</f>
      </c>
      <c r="U345" s="1768">
        <f>SUM(U341:U344)</f>
      </c>
      <c r="V345" s="1768">
        <f>SUM(V341:V344)</f>
      </c>
      <c r="W345" s="1768">
        <f>SUM(W341:W344)</f>
      </c>
      <c r="X345" s="1768">
        <f>SUM(X341:X344)</f>
      </c>
      <c r="Y345" s="1768">
        <f>SUM(Y341:Y344)</f>
      </c>
      <c r="Z345" s="1768">
        <f>SUM(Z341:Z344)</f>
      </c>
      <c r="AA345" s="1769">
        <f t="shared" si="251"/>
      </c>
      <c r="AB345" s="1770"/>
      <c r="AC345" s="1770"/>
      <c r="AD345" s="1768">
        <f>SUM(AD341:AD344)</f>
      </c>
    </row>
    <row r="346">
      <c r="A346" s="1751"/>
      <c r="B346" s="1752" t="s">
        <v>1432</v>
      </c>
      <c r="C346" s="1772" t="s">
        <v>1433</v>
      </c>
      <c r="D346" s="1753">
        <v>905.36</v>
      </c>
      <c r="E346" s="1754">
        <v>0</v>
      </c>
      <c r="F346" s="1753">
        <v>0</v>
      </c>
      <c r="G346" s="1755">
        <f t="shared" si="89"/>
      </c>
      <c r="H346" s="1755">
        <f t="shared" si="182"/>
      </c>
      <c r="I346" s="1755">
        <f t="shared" si="282"/>
      </c>
      <c r="J346" s="1756">
        <f t="shared" si="313"/>
      </c>
      <c r="K346" s="1757">
        <f t="shared" si="26"/>
      </c>
      <c r="L346" s="1757">
        <f t="shared" si="120"/>
      </c>
      <c r="M346" s="1757">
        <f t="shared" si="213"/>
      </c>
      <c r="N346" s="1757">
        <f t="shared" si="344"/>
      </c>
      <c r="O346" s="1758">
        <f t="shared" si="57"/>
      </c>
      <c r="P346" s="1773">
        <v>0.0266</v>
      </c>
      <c r="Q346" s="1758">
        <v>50</v>
      </c>
      <c r="R346" s="1756">
        <f t="shared" si="151"/>
      </c>
      <c r="S346" s="1760">
        <v>6587</v>
      </c>
      <c r="T346" s="1760">
        <v>198</v>
      </c>
      <c r="U346" s="1760">
        <v>26</v>
      </c>
      <c r="V346" s="1760">
        <v>204</v>
      </c>
      <c r="W346" s="1760">
        <v>35</v>
      </c>
      <c r="X346" s="1760">
        <v>3</v>
      </c>
      <c r="Y346" s="1760">
        <v>0</v>
      </c>
      <c r="Z346" s="1760">
        <v>4</v>
      </c>
      <c r="AA346" s="1756">
        <f t="shared" si="251"/>
      </c>
      <c r="AB346" s="1761" t="s">
        <v>1425</v>
      </c>
      <c r="AC346" s="1761" t="s">
        <v>1462</v>
      </c>
      <c r="AD346" s="1761">
        <v>10</v>
      </c>
    </row>
    <row r="347">
      <c r="A347" s="1751"/>
      <c r="B347" s="1752" t="s">
        <v>1432</v>
      </c>
      <c r="C347" s="1772" t="s">
        <v>1434</v>
      </c>
      <c r="D347" s="1753">
        <v>809.75</v>
      </c>
      <c r="E347" s="1754">
        <v>1</v>
      </c>
      <c r="F347" s="1753">
        <v>1304.55</v>
      </c>
      <c r="G347" s="1774">
        <f t="shared" si="89"/>
      </c>
      <c r="H347" s="1774">
        <f t="shared" si="182"/>
      </c>
      <c r="I347" s="1774">
        <f t="shared" si="282"/>
      </c>
      <c r="J347" s="1775">
        <f t="shared" si="313"/>
      </c>
      <c r="K347" s="1776">
        <f t="shared" si="26"/>
      </c>
      <c r="L347" s="1776">
        <f t="shared" si="120"/>
      </c>
      <c r="M347" s="1776">
        <f t="shared" si="213"/>
      </c>
      <c r="N347" s="1776">
        <f t="shared" si="344"/>
      </c>
      <c r="O347" s="1758">
        <f t="shared" si="57"/>
      </c>
      <c r="P347" s="1773">
        <v>0.0387</v>
      </c>
      <c r="Q347" s="1760">
        <v>52</v>
      </c>
      <c r="R347" s="1775">
        <f t="shared" si="151"/>
      </c>
      <c r="S347" s="1760">
        <v>5273</v>
      </c>
      <c r="T347" s="1760">
        <v>206</v>
      </c>
      <c r="U347" s="1760">
        <v>30</v>
      </c>
      <c r="V347" s="1760">
        <v>218</v>
      </c>
      <c r="W347" s="1760">
        <v>41</v>
      </c>
      <c r="X347" s="1760">
        <v>1</v>
      </c>
      <c r="Y347" s="1760">
        <v>0</v>
      </c>
      <c r="Z347" s="1760">
        <v>2</v>
      </c>
      <c r="AA347" s="1756">
        <f t="shared" si="251"/>
      </c>
      <c r="AB347" s="1761" t="s">
        <v>1425</v>
      </c>
      <c r="AC347" s="1761" t="s">
        <v>1462</v>
      </c>
      <c r="AD347" s="1761">
        <v>19</v>
      </c>
    </row>
    <row r="348">
      <c r="A348" s="1751"/>
      <c r="B348" s="1752" t="s">
        <v>1432</v>
      </c>
      <c r="C348" s="1772" t="s">
        <v>1435</v>
      </c>
      <c r="D348" s="1753">
        <v>1255.46</v>
      </c>
      <c r="E348" s="1754">
        <v>3</v>
      </c>
      <c r="F348" s="1753">
        <v>5042.7</v>
      </c>
      <c r="G348" s="1774">
        <f t="shared" si="89"/>
      </c>
      <c r="H348" s="1774">
        <f t="shared" si="182"/>
      </c>
      <c r="I348" s="1774">
        <f t="shared" si="282"/>
      </c>
      <c r="J348" s="1775">
        <f t="shared" si="313"/>
      </c>
      <c r="K348" s="1776">
        <f t="shared" si="26"/>
      </c>
      <c r="L348" s="1776">
        <f t="shared" si="120"/>
      </c>
      <c r="M348" s="1776">
        <f t="shared" si="213"/>
      </c>
      <c r="N348" s="1776">
        <f t="shared" si="344"/>
      </c>
      <c r="O348" s="1758">
        <f t="shared" si="57"/>
      </c>
      <c r="P348" s="1773">
        <v>0.0409</v>
      </c>
      <c r="Q348" s="1760">
        <v>54</v>
      </c>
      <c r="R348" s="1775">
        <f t="shared" si="151"/>
      </c>
      <c r="S348" s="1760">
        <v>8323</v>
      </c>
      <c r="T348" s="1760">
        <v>256</v>
      </c>
      <c r="U348" s="1760">
        <v>35</v>
      </c>
      <c r="V348" s="1760">
        <v>260</v>
      </c>
      <c r="W348" s="1760">
        <v>42</v>
      </c>
      <c r="X348" s="1760">
        <v>4</v>
      </c>
      <c r="Y348" s="1760">
        <v>1</v>
      </c>
      <c r="Z348" s="1760">
        <v>11</v>
      </c>
      <c r="AA348" s="1756">
        <f t="shared" si="251"/>
      </c>
      <c r="AB348" s="1761" t="s">
        <v>1425</v>
      </c>
      <c r="AC348" s="1761" t="s">
        <v>1462</v>
      </c>
      <c r="AD348" s="1761">
        <v>11</v>
      </c>
    </row>
    <row r="349">
      <c r="A349" s="1751"/>
      <c r="B349" s="1752" t="s">
        <v>1432</v>
      </c>
      <c r="C349" s="1772" t="s">
        <v>1436</v>
      </c>
      <c r="D349" s="1753">
        <v>706.58</v>
      </c>
      <c r="E349" s="1754">
        <v>4</v>
      </c>
      <c r="F349" s="1753">
        <v>6774.3</v>
      </c>
      <c r="G349" s="1774">
        <f t="shared" si="89"/>
      </c>
      <c r="H349" s="1774">
        <f t="shared" si="182"/>
      </c>
      <c r="I349" s="1774">
        <f t="shared" si="282"/>
      </c>
      <c r="J349" s="1775">
        <f t="shared" si="313"/>
      </c>
      <c r="K349" s="1776">
        <f t="shared" si="26"/>
      </c>
      <c r="L349" s="1776">
        <f t="shared" si="120"/>
      </c>
      <c r="M349" s="1776">
        <f t="shared" si="213"/>
      </c>
      <c r="N349" s="1776">
        <f t="shared" si="344"/>
      </c>
      <c r="O349" s="1758">
        <f t="shared" si="57"/>
      </c>
      <c r="P349" s="1773">
        <v>0.061</v>
      </c>
      <c r="Q349" s="1760">
        <v>59</v>
      </c>
      <c r="R349" s="1775">
        <f t="shared" si="151"/>
      </c>
      <c r="S349" s="1760">
        <v>5855</v>
      </c>
      <c r="T349" s="1760">
        <v>170</v>
      </c>
      <c r="U349" s="1760">
        <v>31</v>
      </c>
      <c r="V349" s="1760">
        <v>171</v>
      </c>
      <c r="W349" s="1760">
        <v>64</v>
      </c>
      <c r="X349" s="1760">
        <v>3</v>
      </c>
      <c r="Y349" s="1760">
        <v>1</v>
      </c>
      <c r="Z349" s="1760">
        <v>8</v>
      </c>
      <c r="AA349" s="1756">
        <f t="shared" si="251"/>
      </c>
      <c r="AB349" s="1761" t="s">
        <v>1425</v>
      </c>
      <c r="AC349" s="1761" t="s">
        <v>1462</v>
      </c>
      <c r="AD349" s="1761">
        <v>10</v>
      </c>
    </row>
    <row r="350">
      <c r="A350" s="1751"/>
      <c r="B350" s="1762" t="s">
        <v>1431</v>
      </c>
      <c r="C350" s="1762"/>
      <c r="D350" s="1763">
        <f>SUM(D346:D349)</f>
      </c>
      <c r="E350" s="1763">
        <f>SUM(E346:E349)</f>
      </c>
      <c r="F350" s="1763">
        <f>SUM(F346:F349)</f>
      </c>
      <c r="G350" s="1765">
        <f t="shared" si="89"/>
      </c>
      <c r="H350" s="1765">
        <f t="shared" si="182"/>
      </c>
      <c r="I350" s="1765">
        <f t="shared" si="282"/>
      </c>
      <c r="J350" s="1765">
        <f t="shared" si="313"/>
      </c>
      <c r="K350" s="1766">
        <f t="shared" si="26"/>
      </c>
      <c r="L350" s="1766">
        <f t="shared" si="120"/>
      </c>
      <c r="M350" s="1766">
        <f t="shared" si="213"/>
      </c>
      <c r="N350" s="1766">
        <f t="shared" si="344"/>
      </c>
      <c r="O350" s="1767">
        <f t="shared" si="57"/>
      </c>
      <c r="P350" s="1766">
        <f>AVERAGE(P346:P349)</f>
      </c>
      <c r="Q350" s="1763">
        <f>AVERAGE(Q346:Q349)</f>
      </c>
      <c r="R350" s="1763">
        <f t="shared" si="151"/>
      </c>
      <c r="S350" s="1767">
        <f>SUM(S346:S349)</f>
      </c>
      <c r="T350" s="1767">
        <f>SUM(T346:T349)</f>
      </c>
      <c r="U350" s="1767">
        <f>SUM(U346:U349)</f>
      </c>
      <c r="V350" s="1767">
        <f>SUM(V346:V349)</f>
      </c>
      <c r="W350" s="1767">
        <f>SUM(W346:W349)</f>
      </c>
      <c r="X350" s="1767">
        <f>SUM(X346:X349)</f>
      </c>
      <c r="Y350" s="1767">
        <f>SUM(Y346:Y349)</f>
      </c>
      <c r="Z350" s="1767">
        <f>SUM(Z346:Z349)</f>
      </c>
      <c r="AA350" s="1769">
        <f t="shared" si="251"/>
      </c>
      <c r="AB350" s="1770"/>
      <c r="AC350" s="1770"/>
      <c r="AD350" s="1771">
        <f>SUM(AD346:AD349)</f>
      </c>
    </row>
    <row r="351">
      <c r="A351" s="1751"/>
      <c r="B351" s="1778" t="s">
        <v>1437</v>
      </c>
      <c r="C351" s="1778"/>
      <c r="D351" s="1779">
        <f>D350+D345</f>
      </c>
      <c r="E351" s="1779">
        <f>E350+E345</f>
      </c>
      <c r="F351" s="1779">
        <f>F350+F345</f>
      </c>
      <c r="G351" s="1780">
        <f t="shared" si="89"/>
      </c>
      <c r="H351" s="1780">
        <f t="shared" si="182"/>
      </c>
      <c r="I351" s="1780">
        <f t="shared" si="282"/>
      </c>
      <c r="J351" s="1780">
        <f t="shared" si="313"/>
      </c>
      <c r="K351" s="1781">
        <f t="shared" si="26"/>
      </c>
      <c r="L351" s="1781">
        <f t="shared" si="120"/>
      </c>
      <c r="M351" s="1781">
        <f t="shared" si="213"/>
      </c>
      <c r="N351" s="1781">
        <f t="shared" si="344"/>
      </c>
      <c r="O351" s="1782">
        <f t="shared" si="57"/>
      </c>
      <c r="P351" s="1783">
        <f>(P350+P345)/2</f>
      </c>
      <c r="Q351" s="1783">
        <f>(Q350+Q345)/2</f>
      </c>
      <c r="R351" s="1779">
        <f>(R350+R345)/2</f>
      </c>
      <c r="S351" s="1782">
        <f>S350+S345</f>
      </c>
      <c r="T351" s="1782">
        <f>T350+T345</f>
      </c>
      <c r="U351" s="1782">
        <f>U350+U345</f>
      </c>
      <c r="V351" s="1782">
        <f>V350+V345</f>
      </c>
      <c r="W351" s="1782">
        <f>W350+W345</f>
      </c>
      <c r="X351" s="1782">
        <f>X350+X345</f>
      </c>
      <c r="Y351" s="1782">
        <f>Y350+Y345</f>
      </c>
      <c r="Z351" s="1782">
        <f>Z350+Z345</f>
      </c>
      <c r="AA351" s="1784">
        <f t="shared" si="251"/>
      </c>
      <c r="AB351" s="1785"/>
      <c r="AC351" s="1785"/>
      <c r="AD351" s="1786">
        <f>AD350+AD345</f>
      </c>
    </row>
    <row r="352">
      <c r="A352" s="1740" t="s">
        <v>1389</v>
      </c>
      <c r="B352" s="1740" t="s">
        <v>1390</v>
      </c>
      <c r="C352" s="1740"/>
      <c r="D352" s="1741" t="s">
        <v>1391</v>
      </c>
      <c r="E352" s="1741"/>
      <c r="F352" s="1741"/>
      <c r="G352" s="1741"/>
      <c r="H352" s="1741"/>
      <c r="I352" s="1741"/>
      <c r="J352" s="1742" t="s">
        <v>1392</v>
      </c>
      <c r="K352" s="1742"/>
      <c r="L352" s="1742"/>
      <c r="M352" s="1742"/>
      <c r="N352" s="1742"/>
      <c r="O352" s="1742"/>
      <c r="P352" s="1742"/>
      <c r="Q352" s="1742"/>
      <c r="R352" s="1742"/>
      <c r="S352" s="1742"/>
      <c r="T352" s="1742"/>
      <c r="U352" s="1742"/>
      <c r="V352" s="1742"/>
      <c r="W352" s="1742"/>
      <c r="X352" s="1742"/>
      <c r="Y352" s="1742"/>
      <c r="Z352" s="1742"/>
      <c r="AA352" s="1742"/>
      <c r="AB352" s="1742"/>
      <c r="AC352" s="1742"/>
      <c r="AD352" s="1743"/>
    </row>
    <row r="353">
      <c r="A353" s="1740"/>
      <c r="B353" s="1740" t="s">
        <v>1393</v>
      </c>
      <c r="C353" s="1740" t="s">
        <v>1394</v>
      </c>
      <c r="D353" s="1741" t="s">
        <v>1395</v>
      </c>
      <c r="E353" s="1744" t="s">
        <v>1396</v>
      </c>
      <c r="F353" s="1745" t="s">
        <v>1397</v>
      </c>
      <c r="G353" s="1746" t="s">
        <v>1398</v>
      </c>
      <c r="H353" s="1746" t="s">
        <v>1399</v>
      </c>
      <c r="I353" s="1746" t="s">
        <v>1400</v>
      </c>
      <c r="J353" s="1742" t="s">
        <v>1401</v>
      </c>
      <c r="K353" s="1747" t="s">
        <v>1402</v>
      </c>
      <c r="L353" s="1747" t="s">
        <v>1403</v>
      </c>
      <c r="M353" s="1747" t="s">
        <v>1404</v>
      </c>
      <c r="N353" s="1747" t="s">
        <v>1405</v>
      </c>
      <c r="O353" s="1748" t="s">
        <v>1406</v>
      </c>
      <c r="P353" s="1747" t="s">
        <v>1407</v>
      </c>
      <c r="Q353" s="1748" t="s">
        <v>1408</v>
      </c>
      <c r="R353" s="1742" t="s">
        <v>1409</v>
      </c>
      <c r="S353" s="1748" t="s">
        <v>1410</v>
      </c>
      <c r="T353" s="1748" t="s">
        <v>1411</v>
      </c>
      <c r="U353" s="1748" t="s">
        <v>1412</v>
      </c>
      <c r="V353" s="1748" t="s">
        <v>1413</v>
      </c>
      <c r="W353" s="1748" t="s">
        <v>1414</v>
      </c>
      <c r="X353" s="1748" t="s">
        <v>1415</v>
      </c>
      <c r="Y353" s="1748" t="s">
        <v>1416</v>
      </c>
      <c r="Z353" s="1748" t="s">
        <v>1417</v>
      </c>
      <c r="AA353" s="1749" t="s">
        <v>1418</v>
      </c>
      <c r="AB353" s="1743" t="s">
        <v>1419</v>
      </c>
      <c r="AC353" s="1743" t="s">
        <v>1420</v>
      </c>
      <c r="AD353" s="1750" t="s">
        <v>1421</v>
      </c>
    </row>
    <row r="354">
      <c r="A354" s="1751" t="s">
        <v>1469</v>
      </c>
      <c r="B354" s="1752" t="s">
        <v>1439</v>
      </c>
      <c r="C354" s="1752" t="s">
        <v>1424</v>
      </c>
      <c r="D354" s="1753">
        <v>930.41</v>
      </c>
      <c r="E354" s="1754">
        <v>1</v>
      </c>
      <c r="F354" s="1753">
        <v>1772.55</v>
      </c>
      <c r="G354" s="1755">
        <f t="shared" ref="G354:G364" si="90">F354/D354</f>
      </c>
      <c r="H354" s="1755">
        <f t="shared" ref="H354:H364" si="183">D354/E354</f>
      </c>
      <c r="I354" s="1755">
        <f t="shared" ref="I354:I364" si="283">F354/E354</f>
      </c>
      <c r="J354" s="1756">
        <f t="shared" ref="J354:J364" si="314">D354/T354</f>
      </c>
      <c r="K354" s="1757">
        <f t="shared" ref="K354:K364" si="27">O354/S354*1</f>
      </c>
      <c r="L354" s="1757">
        <f t="shared" ref="L354:L364" si="121">T354/S354</f>
      </c>
      <c r="M354" s="1757">
        <f t="shared" ref="M354:M364" si="214">V354/S354</f>
      </c>
      <c r="N354" s="1757">
        <f t="shared" ref="N354:N364" si="345">W354/V354</f>
      </c>
      <c r="O354" s="1758">
        <f t="shared" ref="O354:O364" si="58">U354/P354</f>
      </c>
      <c r="P354" s="1759">
        <v>0.0429</v>
      </c>
      <c r="Q354" s="1758">
        <v>46</v>
      </c>
      <c r="R354" s="1756">
        <f t="shared" ref="R354:R363" si="152">(D354/S354)*1000</f>
      </c>
      <c r="S354" s="1760">
        <v>7386</v>
      </c>
      <c r="T354" s="1760">
        <v>111</v>
      </c>
      <c r="U354" s="1760">
        <v>27</v>
      </c>
      <c r="V354" s="1760">
        <v>117</v>
      </c>
      <c r="W354" s="1760">
        <v>18</v>
      </c>
      <c r="X354" s="1760">
        <v>3</v>
      </c>
      <c r="Y354" s="1760">
        <v>0</v>
      </c>
      <c r="Z354" s="1760">
        <v>8</v>
      </c>
      <c r="AA354" s="1756">
        <f t="shared" ref="AA354:AA364" si="252">AD354*1000/D354</f>
      </c>
      <c r="AB354" s="1761" t="s">
        <v>1425</v>
      </c>
      <c r="AC354" s="1761" t="s">
        <v>1462</v>
      </c>
      <c r="AD354" s="1761">
        <v>6</v>
      </c>
    </row>
    <row r="355">
      <c r="A355" s="1751"/>
      <c r="B355" s="1752" t="s">
        <v>1439</v>
      </c>
      <c r="C355" s="1752" t="s">
        <v>1427</v>
      </c>
      <c r="D355" s="1753">
        <v>1347.15</v>
      </c>
      <c r="E355" s="1754">
        <v>1</v>
      </c>
      <c r="F355" s="1753">
        <v>1772.55</v>
      </c>
      <c r="G355" s="1755">
        <f t="shared" si="90"/>
      </c>
      <c r="H355" s="1755">
        <f t="shared" si="183"/>
      </c>
      <c r="I355" s="1755">
        <f t="shared" si="283"/>
      </c>
      <c r="J355" s="1756">
        <f t="shared" si="314"/>
      </c>
      <c r="K355" s="1757">
        <f t="shared" si="27"/>
      </c>
      <c r="L355" s="1757">
        <f t="shared" si="121"/>
      </c>
      <c r="M355" s="1757">
        <f t="shared" si="214"/>
      </c>
      <c r="N355" s="1757">
        <f t="shared" si="345"/>
      </c>
      <c r="O355" s="1758">
        <f t="shared" si="58"/>
      </c>
      <c r="P355" s="1759">
        <v>0.0591</v>
      </c>
      <c r="Q355" s="1758">
        <v>57</v>
      </c>
      <c r="R355" s="1756">
        <f t="shared" si="152"/>
      </c>
      <c r="S355" s="1760">
        <v>12111</v>
      </c>
      <c r="T355" s="1760">
        <v>199</v>
      </c>
      <c r="U355" s="1760">
        <v>43</v>
      </c>
      <c r="V355" s="1760">
        <v>200</v>
      </c>
      <c r="W355" s="1760">
        <v>35</v>
      </c>
      <c r="X355" s="1760">
        <v>1</v>
      </c>
      <c r="Y355" s="1760">
        <v>1</v>
      </c>
      <c r="Z355" s="1760">
        <v>20</v>
      </c>
      <c r="AA355" s="1756">
        <f t="shared" si="252"/>
      </c>
      <c r="AB355" s="1761" t="s">
        <v>1425</v>
      </c>
      <c r="AC355" s="1761" t="s">
        <v>1462</v>
      </c>
      <c r="AD355" s="1761">
        <v>17</v>
      </c>
    </row>
    <row r="356">
      <c r="A356" s="1751"/>
      <c r="B356" s="1752" t="s">
        <v>1439</v>
      </c>
      <c r="C356" s="1752" t="s">
        <v>1429</v>
      </c>
      <c r="D356" s="1753">
        <v>1281.05</v>
      </c>
      <c r="E356" s="1754">
        <v>1</v>
      </c>
      <c r="F356" s="1753">
        <v>1048.91</v>
      </c>
      <c r="G356" s="1755">
        <f t="shared" si="90"/>
      </c>
      <c r="H356" s="1755">
        <f t="shared" si="183"/>
      </c>
      <c r="I356" s="1755">
        <f t="shared" si="283"/>
      </c>
      <c r="J356" s="1756">
        <f t="shared" si="314"/>
      </c>
      <c r="K356" s="1757">
        <f t="shared" si="27"/>
      </c>
      <c r="L356" s="1757">
        <f t="shared" si="121"/>
      </c>
      <c r="M356" s="1757">
        <f t="shared" si="214"/>
      </c>
      <c r="N356" s="1757">
        <f t="shared" si="345"/>
      </c>
      <c r="O356" s="1758">
        <f t="shared" si="58"/>
      </c>
      <c r="P356" s="1759">
        <v>0.0613</v>
      </c>
      <c r="Q356" s="1758">
        <v>62</v>
      </c>
      <c r="R356" s="1756">
        <f t="shared" si="152"/>
      </c>
      <c r="S356" s="1760">
        <v>9492</v>
      </c>
      <c r="T356" s="1760">
        <v>209</v>
      </c>
      <c r="U356" s="1760">
        <v>38</v>
      </c>
      <c r="V356" s="1760">
        <v>209</v>
      </c>
      <c r="W356" s="1760">
        <v>30</v>
      </c>
      <c r="X356" s="1760">
        <v>6</v>
      </c>
      <c r="Y356" s="1760">
        <v>1</v>
      </c>
      <c r="Z356" s="1760">
        <v>10</v>
      </c>
      <c r="AA356" s="1756">
        <f t="shared" si="252"/>
      </c>
      <c r="AB356" s="1761" t="s">
        <v>1425</v>
      </c>
      <c r="AC356" s="1761" t="s">
        <v>1462</v>
      </c>
      <c r="AD356" s="1761">
        <v>17</v>
      </c>
    </row>
    <row r="357">
      <c r="A357" s="1751"/>
      <c r="B357" s="1752" t="s">
        <v>1439</v>
      </c>
      <c r="C357" s="1752" t="s">
        <v>1430</v>
      </c>
      <c r="D357" s="1753">
        <v>1394.16</v>
      </c>
      <c r="E357" s="1754">
        <v>0</v>
      </c>
      <c r="F357" s="1753">
        <v>0</v>
      </c>
      <c r="G357" s="1755">
        <f t="shared" si="90"/>
      </c>
      <c r="H357" s="1755">
        <f t="shared" si="183"/>
      </c>
      <c r="I357" s="1755">
        <f t="shared" si="283"/>
      </c>
      <c r="J357" s="1756">
        <f t="shared" si="314"/>
      </c>
      <c r="K357" s="1757">
        <f t="shared" si="27"/>
      </c>
      <c r="L357" s="1757">
        <f t="shared" si="121"/>
      </c>
      <c r="M357" s="1757">
        <f t="shared" si="214"/>
      </c>
      <c r="N357" s="1757">
        <f t="shared" si="345"/>
      </c>
      <c r="O357" s="1758">
        <f t="shared" si="58"/>
      </c>
      <c r="P357" s="1759">
        <v>0.0685</v>
      </c>
      <c r="Q357" s="1758">
        <v>58</v>
      </c>
      <c r="R357" s="1756">
        <f t="shared" si="152"/>
      </c>
      <c r="S357" s="1760">
        <v>9126</v>
      </c>
      <c r="T357" s="1760">
        <v>240</v>
      </c>
      <c r="U357" s="1760">
        <v>48</v>
      </c>
      <c r="V357" s="1760">
        <v>249</v>
      </c>
      <c r="W357" s="1760">
        <v>42</v>
      </c>
      <c r="X357" s="1760">
        <v>4</v>
      </c>
      <c r="Y357" s="1760">
        <v>1</v>
      </c>
      <c r="Z357" s="1760">
        <v>9</v>
      </c>
      <c r="AA357" s="1756">
        <f t="shared" si="252"/>
      </c>
      <c r="AB357" s="1761" t="s">
        <v>1425</v>
      </c>
      <c r="AC357" s="1761" t="s">
        <v>1462</v>
      </c>
      <c r="AD357" s="1761">
        <v>16</v>
      </c>
    </row>
    <row r="358">
      <c r="A358" s="1751"/>
      <c r="B358" s="1762" t="s">
        <v>1431</v>
      </c>
      <c r="C358" s="1762"/>
      <c r="D358" s="1763">
        <f>SUM(D354:D357)</f>
      </c>
      <c r="E358" s="1764">
        <f>SUM(E354:E357)</f>
      </c>
      <c r="F358" s="1763">
        <f>SUM(F354:F357)</f>
      </c>
      <c r="G358" s="1765">
        <f t="shared" si="90"/>
      </c>
      <c r="H358" s="1765">
        <f t="shared" si="183"/>
      </c>
      <c r="I358" s="1765">
        <f t="shared" si="283"/>
      </c>
      <c r="J358" s="1765">
        <f t="shared" si="314"/>
      </c>
      <c r="K358" s="1766">
        <f t="shared" si="27"/>
      </c>
      <c r="L358" s="1766">
        <f t="shared" si="121"/>
      </c>
      <c r="M358" s="1766">
        <f t="shared" si="214"/>
      </c>
      <c r="N358" s="1766">
        <f t="shared" si="345"/>
      </c>
      <c r="O358" s="1767">
        <f t="shared" si="58"/>
      </c>
      <c r="P358" s="1766">
        <f>AVERAGE(P354:P357)</f>
      </c>
      <c r="Q358" s="1763">
        <f>AVERAGE(Q354:Q357)</f>
      </c>
      <c r="R358" s="1765">
        <f t="shared" si="152"/>
      </c>
      <c r="S358" s="1768">
        <f>SUM(S354:S357)</f>
      </c>
      <c r="T358" s="1768">
        <f>SUM(T354:T357)</f>
      </c>
      <c r="U358" s="1768">
        <f>SUM(U354:U357)</f>
      </c>
      <c r="V358" s="1768">
        <f>SUM(V354:V357)</f>
      </c>
      <c r="W358" s="1768">
        <f>SUM(W354:W357)</f>
      </c>
      <c r="X358" s="1768">
        <f>SUM(X354:X357)</f>
      </c>
      <c r="Y358" s="1768">
        <f>SUM(Y354:Y357)</f>
      </c>
      <c r="Z358" s="1768">
        <f>SUM(Z354:Z357)</f>
      </c>
      <c r="AA358" s="1769">
        <f t="shared" si="252"/>
      </c>
      <c r="AB358" s="1770"/>
      <c r="AC358" s="1770"/>
      <c r="AD358" s="1768">
        <f>SUM(AD354:AD357)</f>
      </c>
    </row>
    <row r="359">
      <c r="A359" s="1751"/>
      <c r="B359" s="1752" t="s">
        <v>1432</v>
      </c>
      <c r="C359" s="1772" t="s">
        <v>1433</v>
      </c>
      <c r="D359" s="1753">
        <v>1655.01</v>
      </c>
      <c r="E359" s="1754">
        <v>0</v>
      </c>
      <c r="F359" s="1753">
        <v>0</v>
      </c>
      <c r="G359" s="1755">
        <f t="shared" si="90"/>
      </c>
      <c r="H359" s="1755">
        <f t="shared" si="183"/>
      </c>
      <c r="I359" s="1755">
        <f t="shared" si="283"/>
      </c>
      <c r="J359" s="1756">
        <f t="shared" si="314"/>
      </c>
      <c r="K359" s="1757">
        <f t="shared" si="27"/>
      </c>
      <c r="L359" s="1757">
        <f t="shared" si="121"/>
      </c>
      <c r="M359" s="1757">
        <f t="shared" si="214"/>
      </c>
      <c r="N359" s="1757">
        <f t="shared" si="345"/>
      </c>
      <c r="O359" s="1758">
        <f t="shared" si="58"/>
      </c>
      <c r="P359" s="1773">
        <v>0.0665</v>
      </c>
      <c r="Q359" s="1758">
        <v>60</v>
      </c>
      <c r="R359" s="1756">
        <f t="shared" si="152"/>
      </c>
      <c r="S359" s="1760">
        <v>9060</v>
      </c>
      <c r="T359" s="1760">
        <v>253</v>
      </c>
      <c r="U359" s="1760">
        <v>52</v>
      </c>
      <c r="V359" s="1760">
        <v>248</v>
      </c>
      <c r="W359" s="1760">
        <v>21</v>
      </c>
      <c r="X359" s="1760">
        <v>0</v>
      </c>
      <c r="Y359" s="1760">
        <v>1</v>
      </c>
      <c r="Z359" s="1760">
        <v>10</v>
      </c>
      <c r="AA359" s="1756">
        <f t="shared" si="252"/>
      </c>
      <c r="AB359" s="1761" t="s">
        <v>1425</v>
      </c>
      <c r="AC359" s="1761" t="s">
        <v>1462</v>
      </c>
      <c r="AD359" s="1761">
        <v>16</v>
      </c>
    </row>
    <row r="360">
      <c r="A360" s="1751"/>
      <c r="B360" s="1752" t="s">
        <v>1432</v>
      </c>
      <c r="C360" s="1772" t="s">
        <v>1434</v>
      </c>
      <c r="D360" s="1753">
        <v>1628.5</v>
      </c>
      <c r="E360" s="1754">
        <v>1</v>
      </c>
      <c r="F360" s="1753">
        <v>1994.85</v>
      </c>
      <c r="G360" s="1774">
        <f t="shared" si="90"/>
      </c>
      <c r="H360" s="1774">
        <f t="shared" si="183"/>
      </c>
      <c r="I360" s="1774">
        <f t="shared" si="283"/>
      </c>
      <c r="J360" s="1775">
        <f t="shared" si="314"/>
      </c>
      <c r="K360" s="1776">
        <f t="shared" si="27"/>
      </c>
      <c r="L360" s="1776">
        <f t="shared" si="121"/>
      </c>
      <c r="M360" s="1776">
        <f t="shared" si="214"/>
      </c>
      <c r="N360" s="1776">
        <f t="shared" si="345"/>
      </c>
      <c r="O360" s="1758">
        <f t="shared" si="58"/>
      </c>
      <c r="P360" s="1773">
        <v>0.0606</v>
      </c>
      <c r="Q360" s="1760">
        <v>63</v>
      </c>
      <c r="R360" s="1775">
        <f t="shared" si="152"/>
      </c>
      <c r="S360" s="1760">
        <v>11159</v>
      </c>
      <c r="T360" s="1760">
        <v>336</v>
      </c>
      <c r="U360" s="1760">
        <v>61</v>
      </c>
      <c r="V360" s="1760">
        <v>320</v>
      </c>
      <c r="W360" s="1760">
        <v>44</v>
      </c>
      <c r="X360" s="1760">
        <v>2</v>
      </c>
      <c r="Y360" s="1760">
        <v>1</v>
      </c>
      <c r="Z360" s="1760">
        <v>12</v>
      </c>
      <c r="AA360" s="1756">
        <f t="shared" si="252"/>
      </c>
      <c r="AB360" s="1761" t="s">
        <v>1425</v>
      </c>
      <c r="AC360" s="1761" t="s">
        <v>1462</v>
      </c>
      <c r="AD360" s="1761">
        <v>20</v>
      </c>
    </row>
    <row r="361">
      <c r="A361" s="1751"/>
      <c r="B361" s="1752" t="s">
        <v>1432</v>
      </c>
      <c r="C361" s="1772" t="s">
        <v>1435</v>
      </c>
      <c r="D361" s="1753">
        <v>1727.86</v>
      </c>
      <c r="E361" s="1754">
        <v>4</v>
      </c>
      <c r="F361" s="1753">
        <v>8487.78</v>
      </c>
      <c r="G361" s="1774">
        <f t="shared" si="90"/>
      </c>
      <c r="H361" s="1774">
        <f t="shared" si="183"/>
      </c>
      <c r="I361" s="1774">
        <f t="shared" si="283"/>
      </c>
      <c r="J361" s="1775">
        <f t="shared" si="314"/>
      </c>
      <c r="K361" s="1776">
        <f t="shared" si="27"/>
      </c>
      <c r="L361" s="1776">
        <f t="shared" si="121"/>
      </c>
      <c r="M361" s="1776">
        <f t="shared" si="214"/>
      </c>
      <c r="N361" s="1776">
        <f t="shared" si="345"/>
      </c>
      <c r="O361" s="1758">
        <f t="shared" si="58"/>
      </c>
      <c r="P361" s="1773">
        <v>0.044</v>
      </c>
      <c r="Q361" s="1760">
        <v>65</v>
      </c>
      <c r="R361" s="1775">
        <f t="shared" si="152"/>
      </c>
      <c r="S361" s="1760">
        <v>10477</v>
      </c>
      <c r="T361" s="1760">
        <v>424</v>
      </c>
      <c r="U361" s="1760">
        <v>50</v>
      </c>
      <c r="V361" s="1760">
        <v>447</v>
      </c>
      <c r="W361" s="1760">
        <v>62</v>
      </c>
      <c r="X361" s="1760">
        <v>2</v>
      </c>
      <c r="Y361" s="1760">
        <v>0</v>
      </c>
      <c r="Z361" s="1760">
        <v>13</v>
      </c>
      <c r="AA361" s="1756">
        <f t="shared" si="252"/>
      </c>
      <c r="AB361" s="1761" t="s">
        <v>1425</v>
      </c>
      <c r="AC361" s="1761" t="s">
        <v>1462</v>
      </c>
      <c r="AD361" s="1761">
        <v>22</v>
      </c>
    </row>
    <row r="362">
      <c r="A362" s="1751"/>
      <c r="B362" s="1752" t="s">
        <v>1432</v>
      </c>
      <c r="C362" s="1772" t="s">
        <v>1436</v>
      </c>
      <c r="D362" s="1753">
        <v>579.67</v>
      </c>
      <c r="E362" s="1754">
        <v>3</v>
      </c>
      <c r="F362" s="1753">
        <v>5842.98</v>
      </c>
      <c r="G362" s="1774">
        <f t="shared" si="90"/>
      </c>
      <c r="H362" s="1774">
        <f t="shared" si="183"/>
      </c>
      <c r="I362" s="1774">
        <f t="shared" si="283"/>
      </c>
      <c r="J362" s="1775">
        <f t="shared" si="314"/>
      </c>
      <c r="K362" s="1776">
        <f t="shared" si="27"/>
      </c>
      <c r="L362" s="1776">
        <f t="shared" si="121"/>
      </c>
      <c r="M362" s="1776">
        <f t="shared" si="214"/>
      </c>
      <c r="N362" s="1776">
        <f t="shared" si="345"/>
      </c>
      <c r="O362" s="1758">
        <f t="shared" si="58"/>
      </c>
      <c r="P362" s="1773">
        <v>0.0629</v>
      </c>
      <c r="Q362" s="1760">
        <v>68</v>
      </c>
      <c r="R362" s="1775">
        <f t="shared" si="152"/>
      </c>
      <c r="S362" s="1760">
        <v>4661</v>
      </c>
      <c r="T362" s="1760">
        <v>211</v>
      </c>
      <c r="U362" s="1760">
        <v>42</v>
      </c>
      <c r="V362" s="1760">
        <v>227</v>
      </c>
      <c r="W362" s="1760">
        <v>59</v>
      </c>
      <c r="X362" s="1760">
        <v>3</v>
      </c>
      <c r="Y362" s="1760">
        <v>0</v>
      </c>
      <c r="Z362" s="1760">
        <v>7</v>
      </c>
      <c r="AA362" s="1756">
        <f t="shared" si="252"/>
      </c>
      <c r="AB362" s="1761" t="s">
        <v>1425</v>
      </c>
      <c r="AC362" s="1761" t="s">
        <v>1462</v>
      </c>
      <c r="AD362" s="1761">
        <v>8</v>
      </c>
    </row>
    <row r="363">
      <c r="A363" s="1751"/>
      <c r="B363" s="1762" t="s">
        <v>1431</v>
      </c>
      <c r="C363" s="1762"/>
      <c r="D363" s="1763">
        <f>SUM(D359:D362)</f>
      </c>
      <c r="E363" s="1763">
        <f>SUM(E359:E362)</f>
      </c>
      <c r="F363" s="1763">
        <f>SUM(F359:F362)</f>
      </c>
      <c r="G363" s="1765">
        <f t="shared" si="90"/>
      </c>
      <c r="H363" s="1765">
        <f t="shared" si="183"/>
      </c>
      <c r="I363" s="1765">
        <f t="shared" si="283"/>
      </c>
      <c r="J363" s="1765">
        <f t="shared" si="314"/>
      </c>
      <c r="K363" s="1766">
        <f t="shared" si="27"/>
      </c>
      <c r="L363" s="1766">
        <f t="shared" si="121"/>
      </c>
      <c r="M363" s="1766">
        <f t="shared" si="214"/>
      </c>
      <c r="N363" s="1766">
        <f t="shared" si="345"/>
      </c>
      <c r="O363" s="1767">
        <f t="shared" si="58"/>
      </c>
      <c r="P363" s="1766">
        <f>AVERAGE(P359:P362)</f>
      </c>
      <c r="Q363" s="1763">
        <f>AVERAGE(Q359:Q362)</f>
      </c>
      <c r="R363" s="1763">
        <f t="shared" si="152"/>
      </c>
      <c r="S363" s="1767">
        <f>SUM(S359:S362)</f>
      </c>
      <c r="T363" s="1767">
        <f>SUM(T359:T362)</f>
      </c>
      <c r="U363" s="1767">
        <f>SUM(U359:U362)</f>
      </c>
      <c r="V363" s="1767">
        <f>SUM(V359:V362)</f>
      </c>
      <c r="W363" s="1767">
        <f>SUM(W359:W362)</f>
      </c>
      <c r="X363" s="1767">
        <f>SUM(X359:X362)</f>
      </c>
      <c r="Y363" s="1767">
        <f>SUM(Y359:Y362)</f>
      </c>
      <c r="Z363" s="1767">
        <f>SUM(Z359:Z362)</f>
      </c>
      <c r="AA363" s="1769">
        <f t="shared" si="252"/>
      </c>
      <c r="AB363" s="1770"/>
      <c r="AC363" s="1770"/>
      <c r="AD363" s="1771">
        <f>SUM(AD359:AD362)</f>
      </c>
    </row>
    <row r="364">
      <c r="A364" s="1751"/>
      <c r="B364" s="1778" t="s">
        <v>1437</v>
      </c>
      <c r="C364" s="1778"/>
      <c r="D364" s="1779">
        <f>D363+D358</f>
      </c>
      <c r="E364" s="1779">
        <f>E363+E358</f>
      </c>
      <c r="F364" s="1779">
        <f>F363+F358</f>
      </c>
      <c r="G364" s="1780">
        <f t="shared" si="90"/>
      </c>
      <c r="H364" s="1780">
        <f t="shared" si="183"/>
      </c>
      <c r="I364" s="1780">
        <f t="shared" si="283"/>
      </c>
      <c r="J364" s="1780">
        <f t="shared" si="314"/>
      </c>
      <c r="K364" s="1781">
        <f t="shared" si="27"/>
      </c>
      <c r="L364" s="1781">
        <f t="shared" si="121"/>
      </c>
      <c r="M364" s="1781">
        <f t="shared" si="214"/>
      </c>
      <c r="N364" s="1781">
        <f t="shared" si="345"/>
      </c>
      <c r="O364" s="1782">
        <f t="shared" si="58"/>
      </c>
      <c r="P364" s="1783">
        <f>(P363+P358)/2</f>
      </c>
      <c r="Q364" s="1783">
        <f>(Q363+Q358)/2</f>
      </c>
      <c r="R364" s="1779">
        <f>(R363+R358)/2</f>
      </c>
      <c r="S364" s="1782">
        <f>S363+S358</f>
      </c>
      <c r="T364" s="1782">
        <f>T363+T358</f>
      </c>
      <c r="U364" s="1782">
        <f>U363+U358</f>
      </c>
      <c r="V364" s="1782">
        <f>V363+V358</f>
      </c>
      <c r="W364" s="1782">
        <f>W363+W358</f>
      </c>
      <c r="X364" s="1782">
        <f>X363+X358</f>
      </c>
      <c r="Y364" s="1782">
        <f>Y363+Y358</f>
      </c>
      <c r="Z364" s="1782">
        <f>Z363+Z358</f>
      </c>
      <c r="AA364" s="1784">
        <f t="shared" si="252"/>
      </c>
      <c r="AB364" s="1785"/>
      <c r="AC364" s="1785"/>
      <c r="AD364" s="1786">
        <f>AD363+AD358</f>
      </c>
    </row>
    <row r="365">
      <c r="A365" s="1740" t="s">
        <v>1389</v>
      </c>
      <c r="B365" s="1740" t="s">
        <v>1390</v>
      </c>
      <c r="C365" s="1740"/>
      <c r="D365" s="1741" t="s">
        <v>1391</v>
      </c>
      <c r="E365" s="1741"/>
      <c r="F365" s="1741"/>
      <c r="G365" s="1741"/>
      <c r="H365" s="1741"/>
      <c r="I365" s="1741"/>
      <c r="J365" s="1742" t="s">
        <v>1392</v>
      </c>
      <c r="K365" s="1742"/>
      <c r="L365" s="1742"/>
      <c r="M365" s="1742"/>
      <c r="N365" s="1742"/>
      <c r="O365" s="1742"/>
      <c r="P365" s="1742"/>
      <c r="Q365" s="1742"/>
      <c r="R365" s="1742"/>
      <c r="S365" s="1742"/>
      <c r="T365" s="1742"/>
      <c r="U365" s="1742"/>
      <c r="V365" s="1742"/>
      <c r="W365" s="1742"/>
      <c r="X365" s="1742"/>
      <c r="Y365" s="1742"/>
      <c r="Z365" s="1742"/>
      <c r="AA365" s="1742"/>
      <c r="AB365" s="1742"/>
      <c r="AC365" s="1742"/>
      <c r="AD365" s="1743"/>
    </row>
    <row r="366">
      <c r="A366" s="1740"/>
      <c r="B366" s="1740" t="s">
        <v>1393</v>
      </c>
      <c r="C366" s="1740" t="s">
        <v>1394</v>
      </c>
      <c r="D366" s="1741" t="s">
        <v>1395</v>
      </c>
      <c r="E366" s="1744" t="s">
        <v>1396</v>
      </c>
      <c r="F366" s="1745" t="s">
        <v>1397</v>
      </c>
      <c r="G366" s="1746" t="s">
        <v>1398</v>
      </c>
      <c r="H366" s="1746" t="s">
        <v>1399</v>
      </c>
      <c r="I366" s="1746" t="s">
        <v>1400</v>
      </c>
      <c r="J366" s="1742" t="s">
        <v>1401</v>
      </c>
      <c r="K366" s="1747" t="s">
        <v>1402</v>
      </c>
      <c r="L366" s="1747" t="s">
        <v>1403</v>
      </c>
      <c r="M366" s="1747" t="s">
        <v>1404</v>
      </c>
      <c r="N366" s="1747" t="s">
        <v>1405</v>
      </c>
      <c r="O366" s="1748" t="s">
        <v>1406</v>
      </c>
      <c r="P366" s="1747" t="s">
        <v>1407</v>
      </c>
      <c r="Q366" s="1748" t="s">
        <v>1408</v>
      </c>
      <c r="R366" s="1742" t="s">
        <v>1409</v>
      </c>
      <c r="S366" s="1748" t="s">
        <v>1410</v>
      </c>
      <c r="T366" s="1748" t="s">
        <v>1411</v>
      </c>
      <c r="U366" s="1748" t="s">
        <v>1412</v>
      </c>
      <c r="V366" s="1748" t="s">
        <v>1413</v>
      </c>
      <c r="W366" s="1748" t="s">
        <v>1414</v>
      </c>
      <c r="X366" s="1748" t="s">
        <v>1415</v>
      </c>
      <c r="Y366" s="1748" t="s">
        <v>1416</v>
      </c>
      <c r="Z366" s="1748" t="s">
        <v>1417</v>
      </c>
      <c r="AA366" s="1749" t="s">
        <v>1418</v>
      </c>
      <c r="AB366" s="1743" t="s">
        <v>1419</v>
      </c>
      <c r="AC366" s="1743" t="s">
        <v>1420</v>
      </c>
      <c r="AD366" s="1750" t="s">
        <v>1421</v>
      </c>
    </row>
    <row r="367">
      <c r="A367" s="1751" t="s">
        <v>1470</v>
      </c>
      <c r="B367" s="1752" t="s">
        <v>1439</v>
      </c>
      <c r="C367" s="1752" t="s">
        <v>1424</v>
      </c>
      <c r="D367" s="1753">
        <v>1329.16</v>
      </c>
      <c r="E367" s="1754">
        <v>3</v>
      </c>
      <c r="F367" s="1753">
        <v>4948.52</v>
      </c>
      <c r="G367" s="1755">
        <f t="shared" ref="G367:G377" si="91">F367/D367</f>
      </c>
      <c r="H367" s="1755">
        <f t="shared" ref="H367:H377" si="184">D367/E367</f>
      </c>
      <c r="I367" s="1755">
        <f t="shared" ref="I367:I377" si="284">F367/E367</f>
      </c>
      <c r="J367" s="1756">
        <f t="shared" ref="J367:J377" si="315">D367/T367</f>
      </c>
      <c r="K367" s="1757">
        <f t="shared" ref="K367:K377" si="28">O367/S367*1</f>
      </c>
      <c r="L367" s="1757">
        <f t="shared" ref="L367:L377" si="122">T367/S367</f>
      </c>
      <c r="M367" s="1757">
        <f t="shared" ref="M367:M377" si="215">V367/S367</f>
      </c>
      <c r="N367" s="1757">
        <f t="shared" ref="N367:N377" si="346">W367/V367</f>
      </c>
      <c r="O367" s="1758">
        <f t="shared" ref="O367:O377" si="59">U367/P367</f>
      </c>
      <c r="P367" s="1759">
        <v>0.0463</v>
      </c>
      <c r="Q367" s="1758">
        <v>57</v>
      </c>
      <c r="R367" s="1756">
        <f t="shared" ref="R367:R376" si="153">(D367/S367)*1000</f>
      </c>
      <c r="S367" s="1760">
        <v>7592</v>
      </c>
      <c r="T367" s="1760">
        <v>175</v>
      </c>
      <c r="U367" s="1760">
        <v>45</v>
      </c>
      <c r="V367" s="1760">
        <v>184</v>
      </c>
      <c r="W367" s="1760">
        <v>37</v>
      </c>
      <c r="X367" s="1760">
        <v>1</v>
      </c>
      <c r="Y367" s="1760">
        <v>0</v>
      </c>
      <c r="Z367" s="1760">
        <v>2</v>
      </c>
      <c r="AA367" s="1756">
        <f t="shared" ref="AA367:AA377" si="253">AD367*1000/D367</f>
      </c>
      <c r="AB367" s="1761" t="s">
        <v>1425</v>
      </c>
      <c r="AC367" s="1761" t="s">
        <v>1462</v>
      </c>
      <c r="AD367" s="1761">
        <v>11</v>
      </c>
    </row>
    <row r="368">
      <c r="A368" s="1751"/>
      <c r="B368" s="1752" t="s">
        <v>1439</v>
      </c>
      <c r="C368" s="1752" t="s">
        <v>1427</v>
      </c>
      <c r="D368" s="1753">
        <v>1557.81</v>
      </c>
      <c r="E368" s="1754">
        <v>4</v>
      </c>
      <c r="F368" s="1753">
        <v>6042.469999999999</v>
      </c>
      <c r="G368" s="1755">
        <f t="shared" si="91"/>
      </c>
      <c r="H368" s="1755">
        <f t="shared" si="184"/>
      </c>
      <c r="I368" s="1755">
        <f t="shared" si="284"/>
      </c>
      <c r="J368" s="1756">
        <f t="shared" si="315"/>
      </c>
      <c r="K368" s="1757">
        <f t="shared" si="28"/>
      </c>
      <c r="L368" s="1757">
        <f t="shared" si="122"/>
      </c>
      <c r="M368" s="1757">
        <f t="shared" si="215"/>
      </c>
      <c r="N368" s="1757">
        <f t="shared" si="346"/>
      </c>
      <c r="O368" s="1758">
        <f t="shared" si="59"/>
      </c>
      <c r="P368" s="1759">
        <v>0.0506</v>
      </c>
      <c r="Q368" s="1758">
        <v>54</v>
      </c>
      <c r="R368" s="1756">
        <f t="shared" si="153"/>
      </c>
      <c r="S368" s="1760">
        <v>9324</v>
      </c>
      <c r="T368" s="1760">
        <v>245</v>
      </c>
      <c r="U368" s="1760">
        <v>44</v>
      </c>
      <c r="V368" s="1760">
        <v>257</v>
      </c>
      <c r="W368" s="1760">
        <v>31</v>
      </c>
      <c r="X368" s="1760">
        <v>4</v>
      </c>
      <c r="Y368" s="1760">
        <v>1</v>
      </c>
      <c r="Z368" s="1760">
        <v>12</v>
      </c>
      <c r="AA368" s="1756">
        <f t="shared" si="253"/>
      </c>
      <c r="AB368" s="1761" t="s">
        <v>1425</v>
      </c>
      <c r="AC368" s="1761" t="s">
        <v>1462</v>
      </c>
      <c r="AD368" s="1761">
        <v>15</v>
      </c>
    </row>
    <row r="369">
      <c r="A369" s="1751"/>
      <c r="B369" s="1752" t="s">
        <v>1439</v>
      </c>
      <c r="C369" s="1752" t="s">
        <v>1429</v>
      </c>
      <c r="D369" s="1753">
        <v>1341.23</v>
      </c>
      <c r="E369" s="1754">
        <v>1</v>
      </c>
      <c r="F369" s="1753">
        <v>1351.35</v>
      </c>
      <c r="G369" s="1755">
        <f t="shared" si="91"/>
      </c>
      <c r="H369" s="1755">
        <f t="shared" si="184"/>
      </c>
      <c r="I369" s="1755">
        <f t="shared" si="284"/>
      </c>
      <c r="J369" s="1756">
        <f t="shared" si="315"/>
      </c>
      <c r="K369" s="1757">
        <f t="shared" si="28"/>
      </c>
      <c r="L369" s="1757">
        <f t="shared" si="122"/>
      </c>
      <c r="M369" s="1757">
        <f t="shared" si="215"/>
      </c>
      <c r="N369" s="1757">
        <f t="shared" si="346"/>
      </c>
      <c r="O369" s="1758">
        <f t="shared" si="59"/>
      </c>
      <c r="P369" s="1759">
        <v>0.0666</v>
      </c>
      <c r="Q369" s="1758">
        <v>54</v>
      </c>
      <c r="R369" s="1756">
        <f t="shared" si="153"/>
      </c>
      <c r="S369" s="1760">
        <v>8221</v>
      </c>
      <c r="T369" s="1760">
        <v>231</v>
      </c>
      <c r="U369" s="1760">
        <v>43</v>
      </c>
      <c r="V369" s="1760">
        <v>244</v>
      </c>
      <c r="W369" s="1760">
        <v>17</v>
      </c>
      <c r="X369" s="1760">
        <v>2</v>
      </c>
      <c r="Y369" s="1760">
        <v>2</v>
      </c>
      <c r="Z369" s="1760">
        <v>7</v>
      </c>
      <c r="AA369" s="1756">
        <f t="shared" si="253"/>
      </c>
      <c r="AB369" s="1761" t="s">
        <v>1425</v>
      </c>
      <c r="AC369" s="1761" t="s">
        <v>1462</v>
      </c>
      <c r="AD369" s="1761">
        <v>14</v>
      </c>
    </row>
    <row r="370">
      <c r="A370" s="1751"/>
      <c r="B370" s="1752" t="s">
        <v>1439</v>
      </c>
      <c r="C370" s="1752" t="s">
        <v>1430</v>
      </c>
      <c r="D370" s="1753">
        <v>1429.78</v>
      </c>
      <c r="E370" s="1754">
        <v>1</v>
      </c>
      <c r="F370" s="1753">
        <v>1994.85</v>
      </c>
      <c r="G370" s="1755">
        <f t="shared" si="91"/>
      </c>
      <c r="H370" s="1755">
        <f t="shared" si="184"/>
      </c>
      <c r="I370" s="1755">
        <f t="shared" si="284"/>
      </c>
      <c r="J370" s="1756">
        <f t="shared" si="315"/>
      </c>
      <c r="K370" s="1757">
        <f t="shared" si="28"/>
      </c>
      <c r="L370" s="1757">
        <f t="shared" si="122"/>
      </c>
      <c r="M370" s="1757">
        <f t="shared" si="215"/>
      </c>
      <c r="N370" s="1757">
        <f t="shared" si="346"/>
      </c>
      <c r="O370" s="1758">
        <f t="shared" si="59"/>
      </c>
      <c r="P370" s="1759">
        <v>0.0545</v>
      </c>
      <c r="Q370" s="1758">
        <v>52</v>
      </c>
      <c r="R370" s="1756">
        <f t="shared" si="153"/>
      </c>
      <c r="S370" s="1760">
        <v>9121</v>
      </c>
      <c r="T370" s="1760">
        <v>297</v>
      </c>
      <c r="U370" s="1760">
        <v>42</v>
      </c>
      <c r="V370" s="1760">
        <v>302</v>
      </c>
      <c r="W370" s="1760">
        <v>19</v>
      </c>
      <c r="X370" s="1760">
        <v>1</v>
      </c>
      <c r="Y370" s="1760">
        <v>1</v>
      </c>
      <c r="Z370" s="1760">
        <v>11</v>
      </c>
      <c r="AA370" s="1756">
        <f t="shared" si="253"/>
      </c>
      <c r="AB370" s="1761" t="s">
        <v>1425</v>
      </c>
      <c r="AC370" s="1761" t="s">
        <v>1462</v>
      </c>
      <c r="AD370" s="1761">
        <v>12</v>
      </c>
    </row>
    <row r="371">
      <c r="A371" s="1751"/>
      <c r="B371" s="1762" t="s">
        <v>1431</v>
      </c>
      <c r="C371" s="1762"/>
      <c r="D371" s="1763">
        <f>SUM(D367:D370)</f>
      </c>
      <c r="E371" s="1764">
        <f>SUM(E367:E370)</f>
      </c>
      <c r="F371" s="1763">
        <f>SUM(F367:F370)</f>
      </c>
      <c r="G371" s="1765">
        <f t="shared" si="91"/>
      </c>
      <c r="H371" s="1765">
        <f t="shared" si="184"/>
      </c>
      <c r="I371" s="1765">
        <f t="shared" si="284"/>
      </c>
      <c r="J371" s="1765">
        <f t="shared" si="315"/>
      </c>
      <c r="K371" s="1766">
        <f t="shared" si="28"/>
      </c>
      <c r="L371" s="1766">
        <f t="shared" si="122"/>
      </c>
      <c r="M371" s="1766">
        <f t="shared" si="215"/>
      </c>
      <c r="N371" s="1766">
        <f t="shared" si="346"/>
      </c>
      <c r="O371" s="1767">
        <f t="shared" si="59"/>
      </c>
      <c r="P371" s="1766">
        <f>AVERAGE(P367:P370)</f>
      </c>
      <c r="Q371" s="1763">
        <f>AVERAGE(Q367:Q370)</f>
      </c>
      <c r="R371" s="1765">
        <f t="shared" si="153"/>
      </c>
      <c r="S371" s="1768">
        <f>SUM(S367:S370)</f>
      </c>
      <c r="T371" s="1768">
        <f>SUM(T367:T370)</f>
      </c>
      <c r="U371" s="1768">
        <f>SUM(U367:U370)</f>
      </c>
      <c r="V371" s="1768">
        <f>SUM(V367:V370)</f>
      </c>
      <c r="W371" s="1768">
        <f>SUM(W367:W370)</f>
      </c>
      <c r="X371" s="1768">
        <f>SUM(X367:X370)</f>
      </c>
      <c r="Y371" s="1768">
        <f>SUM(Y367:Y370)</f>
      </c>
      <c r="Z371" s="1768">
        <f>SUM(Z367:Z370)</f>
      </c>
      <c r="AA371" s="1769">
        <f t="shared" si="253"/>
      </c>
      <c r="AB371" s="1770"/>
      <c r="AC371" s="1770"/>
      <c r="AD371" s="1768">
        <f>SUM(AD367:AD370)</f>
      </c>
    </row>
    <row r="372">
      <c r="A372" s="1751"/>
      <c r="B372" s="1752" t="s">
        <v>1423</v>
      </c>
      <c r="C372" s="1772" t="s">
        <v>1433</v>
      </c>
      <c r="D372" s="1753">
        <v>2152.76</v>
      </c>
      <c r="E372" s="1754">
        <v>3</v>
      </c>
      <c r="F372" s="1753">
        <v>5244.53</v>
      </c>
      <c r="G372" s="1755">
        <f t="shared" si="91"/>
      </c>
      <c r="H372" s="1755">
        <f t="shared" si="184"/>
      </c>
      <c r="I372" s="1755">
        <f t="shared" si="284"/>
      </c>
      <c r="J372" s="1756">
        <f t="shared" si="315"/>
      </c>
      <c r="K372" s="1757">
        <f t="shared" si="28"/>
      </c>
      <c r="L372" s="1757">
        <f t="shared" si="122"/>
      </c>
      <c r="M372" s="1757">
        <f t="shared" si="215"/>
      </c>
      <c r="N372" s="1757">
        <f t="shared" si="346"/>
      </c>
      <c r="O372" s="1758">
        <f t="shared" si="59"/>
      </c>
      <c r="P372" s="1773">
        <v>0.0727</v>
      </c>
      <c r="Q372" s="1758">
        <v>61</v>
      </c>
      <c r="R372" s="1756">
        <f t="shared" si="153"/>
      </c>
      <c r="S372" s="1760">
        <v>15474</v>
      </c>
      <c r="T372" s="1760">
        <v>386</v>
      </c>
      <c r="U372" s="1760">
        <v>69</v>
      </c>
      <c r="V372" s="1760">
        <v>414</v>
      </c>
      <c r="W372" s="1760">
        <v>68</v>
      </c>
      <c r="X372" s="1760">
        <v>5</v>
      </c>
      <c r="Y372" s="1760">
        <v>0</v>
      </c>
      <c r="Z372" s="1760">
        <v>20</v>
      </c>
      <c r="AA372" s="1756">
        <f t="shared" si="253"/>
      </c>
      <c r="AB372" s="1761" t="s">
        <v>1425</v>
      </c>
      <c r="AC372" s="1761" t="s">
        <v>1462</v>
      </c>
      <c r="AD372" s="1761">
        <v>34</v>
      </c>
    </row>
    <row r="373">
      <c r="A373" s="1751"/>
      <c r="B373" s="1752" t="s">
        <v>1423</v>
      </c>
      <c r="C373" s="1772" t="s">
        <v>1434</v>
      </c>
      <c r="D373" s="1753">
        <v>2836.31</v>
      </c>
      <c r="E373" s="1754">
        <v>2</v>
      </c>
      <c r="F373" s="1753">
        <v>4498.07</v>
      </c>
      <c r="G373" s="1774">
        <f t="shared" si="91"/>
      </c>
      <c r="H373" s="1774">
        <f t="shared" si="184"/>
      </c>
      <c r="I373" s="1774">
        <f t="shared" si="284"/>
      </c>
      <c r="J373" s="1775">
        <f t="shared" si="315"/>
      </c>
      <c r="K373" s="1776">
        <f t="shared" si="28"/>
      </c>
      <c r="L373" s="1776">
        <f t="shared" si="122"/>
      </c>
      <c r="M373" s="1776">
        <f t="shared" si="215"/>
      </c>
      <c r="N373" s="1776">
        <f t="shared" si="346"/>
      </c>
      <c r="O373" s="1758">
        <f t="shared" si="59"/>
      </c>
      <c r="P373" s="1773">
        <v>0.0648</v>
      </c>
      <c r="Q373" s="1760">
        <v>63</v>
      </c>
      <c r="R373" s="1775">
        <f t="shared" si="153"/>
      </c>
      <c r="S373" s="1760">
        <v>17267</v>
      </c>
      <c r="T373" s="1760">
        <v>485</v>
      </c>
      <c r="U373" s="1760">
        <v>87</v>
      </c>
      <c r="V373" s="1760">
        <v>529</v>
      </c>
      <c r="W373" s="1760">
        <v>62</v>
      </c>
      <c r="X373" s="1760">
        <v>4</v>
      </c>
      <c r="Y373" s="1760">
        <v>1</v>
      </c>
      <c r="Z373" s="1760">
        <v>17</v>
      </c>
      <c r="AA373" s="1756">
        <f t="shared" si="253"/>
      </c>
      <c r="AB373" s="1761" t="s">
        <v>1425</v>
      </c>
      <c r="AC373" s="1761" t="s">
        <v>1462</v>
      </c>
      <c r="AD373" s="1761">
        <v>26</v>
      </c>
    </row>
    <row r="374">
      <c r="A374" s="1751"/>
      <c r="B374" s="1752" t="s">
        <v>1423</v>
      </c>
      <c r="C374" s="1772" t="s">
        <v>1435</v>
      </c>
      <c r="D374" s="1753">
        <v>1821.95</v>
      </c>
      <c r="E374" s="1754">
        <v>1</v>
      </c>
      <c r="F374" s="1753">
        <v>1228.38</v>
      </c>
      <c r="G374" s="1774">
        <f t="shared" si="91"/>
      </c>
      <c r="H374" s="1774">
        <f t="shared" si="184"/>
      </c>
      <c r="I374" s="1774">
        <f t="shared" si="284"/>
      </c>
      <c r="J374" s="1775">
        <f t="shared" si="315"/>
      </c>
      <c r="K374" s="1776">
        <f t="shared" si="28"/>
      </c>
      <c r="L374" s="1776">
        <f t="shared" si="122"/>
      </c>
      <c r="M374" s="1776">
        <f t="shared" si="215"/>
      </c>
      <c r="N374" s="1776">
        <f t="shared" si="346"/>
      </c>
      <c r="O374" s="1758">
        <f t="shared" si="59"/>
      </c>
      <c r="P374" s="1773">
        <v>0.0483</v>
      </c>
      <c r="Q374" s="1760">
        <v>64</v>
      </c>
      <c r="R374" s="1775">
        <f t="shared" si="153"/>
      </c>
      <c r="S374" s="1760">
        <v>11986</v>
      </c>
      <c r="T374" s="1760">
        <v>388</v>
      </c>
      <c r="U374" s="1760">
        <v>64</v>
      </c>
      <c r="V374" s="1760">
        <v>414</v>
      </c>
      <c r="W374" s="1760">
        <v>72</v>
      </c>
      <c r="X374" s="1760">
        <v>2</v>
      </c>
      <c r="Y374" s="1760">
        <v>0</v>
      </c>
      <c r="Z374" s="1760">
        <v>12</v>
      </c>
      <c r="AA374" s="1756">
        <f t="shared" si="253"/>
      </c>
      <c r="AB374" s="1761" t="s">
        <v>1425</v>
      </c>
      <c r="AC374" s="1761" t="s">
        <v>1462</v>
      </c>
      <c r="AD374" s="1761">
        <v>24</v>
      </c>
    </row>
    <row r="375">
      <c r="A375" s="1751"/>
      <c r="B375" s="1752" t="s">
        <v>1423</v>
      </c>
      <c r="C375" s="1772" t="s">
        <v>1436</v>
      </c>
      <c r="D375" s="1753">
        <v>622.82</v>
      </c>
      <c r="E375" s="1754">
        <v>2</v>
      </c>
      <c r="F375" s="1753">
        <v>2998.71</v>
      </c>
      <c r="G375" s="1774">
        <f t="shared" si="91"/>
      </c>
      <c r="H375" s="1774">
        <f t="shared" si="184"/>
      </c>
      <c r="I375" s="1774">
        <f t="shared" si="284"/>
      </c>
      <c r="J375" s="1775">
        <f t="shared" si="315"/>
      </c>
      <c r="K375" s="1776">
        <f t="shared" si="28"/>
      </c>
      <c r="L375" s="1776">
        <f t="shared" si="122"/>
      </c>
      <c r="M375" s="1776">
        <f t="shared" si="215"/>
      </c>
      <c r="N375" s="1776">
        <f t="shared" si="346"/>
      </c>
      <c r="O375" s="1758">
        <f t="shared" si="59"/>
      </c>
      <c r="P375" s="1773">
        <v>0.0367</v>
      </c>
      <c r="Q375" s="1760">
        <v>64</v>
      </c>
      <c r="R375" s="1775">
        <f t="shared" si="153"/>
      </c>
      <c r="S375" s="1760">
        <v>11986</v>
      </c>
      <c r="T375" s="1760">
        <v>388</v>
      </c>
      <c r="U375" s="1760">
        <v>64</v>
      </c>
      <c r="V375" s="1760">
        <v>414</v>
      </c>
      <c r="W375" s="1760">
        <v>72</v>
      </c>
      <c r="X375" s="1760">
        <v>2</v>
      </c>
      <c r="Y375" s="1760">
        <v>0</v>
      </c>
      <c r="Z375" s="1760">
        <v>12</v>
      </c>
      <c r="AA375" s="1756">
        <f t="shared" si="253"/>
      </c>
      <c r="AB375" s="1761" t="s">
        <v>1425</v>
      </c>
      <c r="AC375" s="1761" t="s">
        <v>1462</v>
      </c>
      <c r="AD375" s="1761">
        <v>5</v>
      </c>
    </row>
    <row r="376">
      <c r="A376" s="1751"/>
      <c r="B376" s="1762" t="s">
        <v>1431</v>
      </c>
      <c r="C376" s="1762"/>
      <c r="D376" s="1763">
        <f>SUM(D372:D375)</f>
      </c>
      <c r="E376" s="1763">
        <f>SUM(E372:E375)</f>
      </c>
      <c r="F376" s="1763">
        <f>SUM(F372:F375)</f>
      </c>
      <c r="G376" s="1765">
        <f t="shared" si="91"/>
      </c>
      <c r="H376" s="1765">
        <f t="shared" si="184"/>
      </c>
      <c r="I376" s="1765">
        <f t="shared" si="284"/>
      </c>
      <c r="J376" s="1765">
        <f t="shared" si="315"/>
      </c>
      <c r="K376" s="1766">
        <f t="shared" si="28"/>
      </c>
      <c r="L376" s="1766">
        <f t="shared" si="122"/>
      </c>
      <c r="M376" s="1766">
        <f t="shared" si="215"/>
      </c>
      <c r="N376" s="1766">
        <f t="shared" si="346"/>
      </c>
      <c r="O376" s="1767">
        <f t="shared" si="59"/>
      </c>
      <c r="P376" s="1766">
        <f>AVERAGE(P372:P375)</f>
      </c>
      <c r="Q376" s="1763">
        <f>AVERAGE(Q372:Q375)</f>
      </c>
      <c r="R376" s="1763">
        <f t="shared" si="153"/>
      </c>
      <c r="S376" s="1767">
        <f>SUM(S372:S375)</f>
      </c>
      <c r="T376" s="1767">
        <f>SUM(T372:T375)</f>
      </c>
      <c r="U376" s="1767">
        <f>SUM(U372:U375)</f>
      </c>
      <c r="V376" s="1767">
        <f>SUM(V372:V375)</f>
      </c>
      <c r="W376" s="1767">
        <f>SUM(W372:W375)</f>
      </c>
      <c r="X376" s="1767">
        <f>SUM(X372:X375)</f>
      </c>
      <c r="Y376" s="1767">
        <f>SUM(Y372:Y375)</f>
      </c>
      <c r="Z376" s="1767">
        <f>SUM(Z372:Z375)</f>
      </c>
      <c r="AA376" s="1769">
        <f t="shared" si="253"/>
      </c>
      <c r="AB376" s="1770"/>
      <c r="AC376" s="1770"/>
      <c r="AD376" s="1771">
        <f>SUM(AD372:AD375)</f>
      </c>
    </row>
    <row r="377">
      <c r="A377" s="1751"/>
      <c r="B377" s="1778" t="s">
        <v>1437</v>
      </c>
      <c r="C377" s="1778"/>
      <c r="D377" s="1779">
        <f>D376+D371</f>
      </c>
      <c r="E377" s="1779">
        <f>E376+E371</f>
      </c>
      <c r="F377" s="1779">
        <f>F376+F371</f>
      </c>
      <c r="G377" s="1780">
        <f t="shared" si="91"/>
      </c>
      <c r="H377" s="1780">
        <f t="shared" si="184"/>
      </c>
      <c r="I377" s="1780">
        <f t="shared" si="284"/>
      </c>
      <c r="J377" s="1780">
        <f t="shared" si="315"/>
      </c>
      <c r="K377" s="1781">
        <f t="shared" si="28"/>
      </c>
      <c r="L377" s="1781">
        <f t="shared" si="122"/>
      </c>
      <c r="M377" s="1781">
        <f t="shared" si="215"/>
      </c>
      <c r="N377" s="1781">
        <f t="shared" si="346"/>
      </c>
      <c r="O377" s="1782">
        <f t="shared" si="59"/>
      </c>
      <c r="P377" s="1783">
        <f>(P376+P371)/2</f>
      </c>
      <c r="Q377" s="1783">
        <f>(Q376+Q371)/2</f>
      </c>
      <c r="R377" s="1779">
        <f>(R376+R371)/2</f>
      </c>
      <c r="S377" s="1782">
        <f>S376+S371</f>
      </c>
      <c r="T377" s="1782">
        <f>T376+T371</f>
      </c>
      <c r="U377" s="1782">
        <f>U376+U371</f>
      </c>
      <c r="V377" s="1782">
        <f>V376+V371</f>
      </c>
      <c r="W377" s="1782">
        <f>W376+W371</f>
      </c>
      <c r="X377" s="1782">
        <f>X376+X371</f>
      </c>
      <c r="Y377" s="1782">
        <f>Y376+Y371</f>
      </c>
      <c r="Z377" s="1782">
        <f>Z376+Z371</f>
      </c>
      <c r="AA377" s="1784">
        <f t="shared" si="253"/>
      </c>
      <c r="AB377" s="1785"/>
      <c r="AC377" s="1785"/>
      <c r="AD377" s="1786">
        <f>AD376+AD371</f>
      </c>
    </row>
    <row r="378">
      <c r="A378" s="1740" t="s">
        <v>1389</v>
      </c>
      <c r="B378" s="1740" t="s">
        <v>1390</v>
      </c>
      <c r="C378" s="1740"/>
      <c r="D378" s="1741" t="s">
        <v>1391</v>
      </c>
      <c r="E378" s="1741"/>
      <c r="F378" s="1741"/>
      <c r="G378" s="1741"/>
      <c r="H378" s="1741"/>
      <c r="I378" s="1741"/>
      <c r="J378" s="1742" t="s">
        <v>1392</v>
      </c>
      <c r="K378" s="1742"/>
      <c r="L378" s="1742"/>
      <c r="M378" s="1742"/>
      <c r="N378" s="1742"/>
      <c r="O378" s="1742"/>
      <c r="P378" s="1742"/>
      <c r="Q378" s="1742"/>
      <c r="R378" s="1742"/>
      <c r="S378" s="1742"/>
      <c r="T378" s="1742"/>
      <c r="U378" s="1742"/>
      <c r="V378" s="1742"/>
      <c r="W378" s="1742"/>
      <c r="X378" s="1742"/>
      <c r="Y378" s="1742"/>
      <c r="Z378" s="1742"/>
      <c r="AA378" s="1742"/>
      <c r="AB378" s="1742"/>
      <c r="AC378" s="1742"/>
      <c r="AD378" s="1743"/>
    </row>
    <row r="379">
      <c r="A379" s="1740"/>
      <c r="B379" s="1740" t="s">
        <v>1393</v>
      </c>
      <c r="C379" s="1740" t="s">
        <v>1394</v>
      </c>
      <c r="D379" s="1741" t="s">
        <v>1395</v>
      </c>
      <c r="E379" s="1744" t="s">
        <v>1396</v>
      </c>
      <c r="F379" s="1745" t="s">
        <v>1397</v>
      </c>
      <c r="G379" s="1746" t="s">
        <v>1398</v>
      </c>
      <c r="H379" s="1746" t="s">
        <v>1399</v>
      </c>
      <c r="I379" s="1746" t="s">
        <v>1400</v>
      </c>
      <c r="J379" s="1742" t="s">
        <v>1401</v>
      </c>
      <c r="K379" s="1747" t="s">
        <v>1402</v>
      </c>
      <c r="L379" s="1747" t="s">
        <v>1403</v>
      </c>
      <c r="M379" s="1747" t="s">
        <v>1404</v>
      </c>
      <c r="N379" s="1747" t="s">
        <v>1405</v>
      </c>
      <c r="O379" s="1748" t="s">
        <v>1406</v>
      </c>
      <c r="P379" s="1747" t="s">
        <v>1407</v>
      </c>
      <c r="Q379" s="1748" t="s">
        <v>1408</v>
      </c>
      <c r="R379" s="1742" t="s">
        <v>1409</v>
      </c>
      <c r="S379" s="1748" t="s">
        <v>1410</v>
      </c>
      <c r="T379" s="1748" t="s">
        <v>1411</v>
      </c>
      <c r="U379" s="1748" t="s">
        <v>1412</v>
      </c>
      <c r="V379" s="1748" t="s">
        <v>1413</v>
      </c>
      <c r="W379" s="1748" t="s">
        <v>1414</v>
      </c>
      <c r="X379" s="1748" t="s">
        <v>1415</v>
      </c>
      <c r="Y379" s="1748" t="s">
        <v>1416</v>
      </c>
      <c r="Z379" s="1748" t="s">
        <v>1417</v>
      </c>
      <c r="AA379" s="1749" t="s">
        <v>1418</v>
      </c>
      <c r="AB379" s="1743" t="s">
        <v>1419</v>
      </c>
      <c r="AC379" s="1743" t="s">
        <v>1420</v>
      </c>
      <c r="AD379" s="1750" t="s">
        <v>1421</v>
      </c>
    </row>
    <row r="380">
      <c r="A380" s="1751" t="s">
        <v>1471</v>
      </c>
      <c r="B380" s="1752" t="s">
        <v>1423</v>
      </c>
      <c r="C380" s="1752" t="s">
        <v>1424</v>
      </c>
      <c r="D380" s="1753">
        <v>1631.89</v>
      </c>
      <c r="E380" s="1754">
        <v>2</v>
      </c>
      <c r="F380" s="1753">
        <f t="shared" ref="F380:F381" si="349">E380*2400</f>
      </c>
      <c r="G380" s="1755">
        <f t="shared" ref="G380:G390" si="92">F380/D380</f>
      </c>
      <c r="H380" s="1755">
        <f t="shared" ref="H380:H390" si="185">D380/E380</f>
      </c>
      <c r="I380" s="1755">
        <f t="shared" ref="I380:I390" si="285">F380/E380</f>
      </c>
      <c r="J380" s="1756">
        <f t="shared" ref="J380:J390" si="316">D380/T380</f>
      </c>
      <c r="K380" s="1757">
        <f t="shared" ref="K380:K390" si="29">O380/S380*1</f>
      </c>
      <c r="L380" s="1757">
        <f t="shared" ref="L380:L390" si="123">T380/S380</f>
      </c>
      <c r="M380" s="1757">
        <f t="shared" ref="M380:M390" si="216">V380/S380</f>
      </c>
      <c r="N380" s="1757">
        <f t="shared" ref="N380:N390" si="347">W380/V380</f>
      </c>
      <c r="O380" s="1758">
        <f t="shared" ref="O380:O390" si="60">U380/P380</f>
      </c>
      <c r="P380" s="1759">
        <v>0.0395</v>
      </c>
      <c r="Q380" s="1758">
        <v>58</v>
      </c>
      <c r="R380" s="1756">
        <f t="shared" ref="R380:R389" si="154">(D380/S380)*1000</f>
      </c>
      <c r="S380" s="1760">
        <v>14741</v>
      </c>
      <c r="T380" s="1760">
        <v>262</v>
      </c>
      <c r="U380" s="1760">
        <v>83</v>
      </c>
      <c r="V380" s="1760">
        <v>266</v>
      </c>
      <c r="W380" s="1760">
        <v>48</v>
      </c>
      <c r="X380" s="1760">
        <v>7</v>
      </c>
      <c r="Y380" s="1760">
        <v>0</v>
      </c>
      <c r="Z380" s="1760">
        <v>17</v>
      </c>
      <c r="AA380" s="1756">
        <f t="shared" ref="AA380:AA390" si="254">AD380*1000/D380</f>
      </c>
      <c r="AB380" s="1761" t="s">
        <v>1425</v>
      </c>
      <c r="AC380" s="1761" t="s">
        <v>1428</v>
      </c>
      <c r="AD380" s="1761">
        <v>25</v>
      </c>
    </row>
    <row r="381">
      <c r="A381" s="1751"/>
      <c r="B381" s="1752" t="s">
        <v>1423</v>
      </c>
      <c r="C381" s="1752" t="s">
        <v>1427</v>
      </c>
      <c r="D381" s="1753">
        <v>1935.47</v>
      </c>
      <c r="E381" s="1754">
        <v>4</v>
      </c>
      <c r="F381" s="1753">
        <f t="shared" si="349"/>
      </c>
      <c r="G381" s="1755">
        <f t="shared" si="92"/>
      </c>
      <c r="H381" s="1755">
        <f t="shared" si="185"/>
      </c>
      <c r="I381" s="1755">
        <f t="shared" si="285"/>
      </c>
      <c r="J381" s="1756">
        <f t="shared" si="316"/>
      </c>
      <c r="K381" s="1757">
        <f t="shared" si="29"/>
      </c>
      <c r="L381" s="1757">
        <f t="shared" si="123"/>
      </c>
      <c r="M381" s="1757">
        <f t="shared" si="216"/>
      </c>
      <c r="N381" s="1757">
        <f t="shared" si="347"/>
      </c>
      <c r="O381" s="1758">
        <f t="shared" si="60"/>
      </c>
      <c r="P381" s="1759">
        <v>0.069</v>
      </c>
      <c r="Q381" s="1758">
        <v>56</v>
      </c>
      <c r="R381" s="1756">
        <f t="shared" si="154"/>
      </c>
      <c r="S381" s="1760">
        <v>12198</v>
      </c>
      <c r="T381" s="1760">
        <v>274</v>
      </c>
      <c r="U381" s="1760">
        <v>67</v>
      </c>
      <c r="V381" s="1760">
        <v>281</v>
      </c>
      <c r="W381" s="1760">
        <v>31</v>
      </c>
      <c r="X381" s="1760">
        <v>4</v>
      </c>
      <c r="Y381" s="1760">
        <v>1</v>
      </c>
      <c r="Z381" s="1760">
        <v>14</v>
      </c>
      <c r="AA381" s="1756">
        <f t="shared" si="254"/>
      </c>
      <c r="AB381" s="1761" t="s">
        <v>1425</v>
      </c>
      <c r="AC381" s="1761" t="s">
        <v>1428</v>
      </c>
      <c r="AD381" s="1761">
        <v>16</v>
      </c>
    </row>
    <row r="382">
      <c r="A382" s="1751"/>
      <c r="B382" s="1752" t="s">
        <v>1423</v>
      </c>
      <c r="C382" s="1752" t="s">
        <v>1429</v>
      </c>
      <c r="D382" s="1753">
        <v>1374.93</v>
      </c>
      <c r="E382" s="1754">
        <v>0</v>
      </c>
      <c r="F382" s="1753">
        <v>0</v>
      </c>
      <c r="G382" s="1755">
        <f t="shared" si="92"/>
      </c>
      <c r="H382" s="1755">
        <f t="shared" si="185"/>
      </c>
      <c r="I382" s="1755">
        <f t="shared" si="285"/>
      </c>
      <c r="J382" s="1756">
        <f t="shared" si="316"/>
      </c>
      <c r="K382" s="1757">
        <f t="shared" si="29"/>
      </c>
      <c r="L382" s="1757">
        <f t="shared" si="123"/>
      </c>
      <c r="M382" s="1757">
        <f t="shared" si="216"/>
      </c>
      <c r="N382" s="1757">
        <f t="shared" si="347"/>
      </c>
      <c r="O382" s="1758">
        <f t="shared" si="60"/>
      </c>
      <c r="P382" s="1759">
        <v>0.053</v>
      </c>
      <c r="Q382" s="1758">
        <v>60</v>
      </c>
      <c r="R382" s="1756">
        <f t="shared" si="154"/>
      </c>
      <c r="S382" s="1760">
        <v>9954</v>
      </c>
      <c r="T382" s="1760">
        <v>244</v>
      </c>
      <c r="U382" s="1760">
        <v>51</v>
      </c>
      <c r="V382" s="1760">
        <v>246</v>
      </c>
      <c r="W382" s="1760">
        <v>33</v>
      </c>
      <c r="X382" s="1760">
        <v>5</v>
      </c>
      <c r="Y382" s="1760">
        <v>0</v>
      </c>
      <c r="Z382" s="1760">
        <v>6</v>
      </c>
      <c r="AA382" s="1756">
        <f t="shared" si="254"/>
      </c>
      <c r="AB382" s="1761" t="s">
        <v>1425</v>
      </c>
      <c r="AC382" s="1761" t="s">
        <v>1428</v>
      </c>
      <c r="AD382" s="1761">
        <v>24</v>
      </c>
    </row>
    <row r="383">
      <c r="A383" s="1751"/>
      <c r="B383" s="1752" t="s">
        <v>1423</v>
      </c>
      <c r="C383" s="1752" t="s">
        <v>1430</v>
      </c>
      <c r="D383" s="1753">
        <v>1688.73</v>
      </c>
      <c r="E383" s="1754">
        <v>1</v>
      </c>
      <c r="F383" s="1753">
        <v>2400</v>
      </c>
      <c r="G383" s="1755">
        <f t="shared" si="92"/>
      </c>
      <c r="H383" s="1755">
        <f t="shared" si="185"/>
      </c>
      <c r="I383" s="1755">
        <f t="shared" si="285"/>
      </c>
      <c r="J383" s="1756">
        <f t="shared" si="316"/>
      </c>
      <c r="K383" s="1757">
        <f t="shared" si="29"/>
      </c>
      <c r="L383" s="1757">
        <f t="shared" si="123"/>
      </c>
      <c r="M383" s="1757">
        <f t="shared" si="216"/>
      </c>
      <c r="N383" s="1757">
        <f t="shared" si="347"/>
      </c>
      <c r="O383" s="1758">
        <f t="shared" si="60"/>
      </c>
      <c r="P383" s="1759">
        <v>0.0468</v>
      </c>
      <c r="Q383" s="1758">
        <v>57.5</v>
      </c>
      <c r="R383" s="1756">
        <f t="shared" si="154"/>
      </c>
      <c r="S383" s="1760">
        <v>11413</v>
      </c>
      <c r="T383" s="1760">
        <v>278</v>
      </c>
      <c r="U383" s="1760">
        <v>48</v>
      </c>
      <c r="V383" s="1760">
        <v>290</v>
      </c>
      <c r="W383" s="1760">
        <v>34</v>
      </c>
      <c r="X383" s="1760">
        <v>2</v>
      </c>
      <c r="Y383" s="1760">
        <v>1</v>
      </c>
      <c r="Z383" s="1760">
        <v>17</v>
      </c>
      <c r="AA383" s="1756">
        <f t="shared" si="254"/>
      </c>
      <c r="AB383" s="1761" t="s">
        <v>1425</v>
      </c>
      <c r="AC383" s="1761" t="s">
        <v>1462</v>
      </c>
      <c r="AD383" s="1761">
        <v>21</v>
      </c>
    </row>
    <row r="384">
      <c r="A384" s="1751"/>
      <c r="B384" s="1762" t="s">
        <v>1431</v>
      </c>
      <c r="C384" s="1762"/>
      <c r="D384" s="1763">
        <f>SUM(D380:D383)</f>
      </c>
      <c r="E384" s="1764">
        <f>SUM(E380:E383)</f>
      </c>
      <c r="F384" s="1763">
        <f>SUM(F380:F383)</f>
      </c>
      <c r="G384" s="1765">
        <f t="shared" si="92"/>
      </c>
      <c r="H384" s="1765">
        <f t="shared" si="185"/>
      </c>
      <c r="I384" s="1765">
        <f t="shared" si="285"/>
      </c>
      <c r="J384" s="1765">
        <f t="shared" si="316"/>
      </c>
      <c r="K384" s="1766">
        <f t="shared" si="29"/>
      </c>
      <c r="L384" s="1766">
        <f t="shared" si="123"/>
      </c>
      <c r="M384" s="1766">
        <f t="shared" si="216"/>
      </c>
      <c r="N384" s="1766">
        <f t="shared" si="347"/>
      </c>
      <c r="O384" s="1767">
        <f t="shared" si="60"/>
      </c>
      <c r="P384" s="1766">
        <f>AVERAGE(P380:P383)</f>
      </c>
      <c r="Q384" s="1763">
        <f>AVERAGE(Q380:Q383)</f>
      </c>
      <c r="R384" s="1765">
        <f t="shared" si="154"/>
      </c>
      <c r="S384" s="1768">
        <f>SUM(S380:S383)</f>
      </c>
      <c r="T384" s="1768">
        <f>SUM(T380:T383)</f>
      </c>
      <c r="U384" s="1768">
        <f>SUM(U380:U383)</f>
      </c>
      <c r="V384" s="1768">
        <f>SUM(V380:V383)</f>
      </c>
      <c r="W384" s="1768">
        <f>SUM(W380:W383)</f>
      </c>
      <c r="X384" s="1768">
        <f>SUM(X380:X383)</f>
      </c>
      <c r="Y384" s="1768">
        <f>SUM(Y380:Y383)</f>
      </c>
      <c r="Z384" s="1768">
        <f>SUM(Z380:Z383)</f>
      </c>
      <c r="AA384" s="1769">
        <f t="shared" si="254"/>
      </c>
      <c r="AB384" s="1770"/>
      <c r="AC384" s="1770"/>
      <c r="AD384" s="1768">
        <f>SUM(AD380:AD383)</f>
      </c>
    </row>
    <row r="385">
      <c r="A385" s="1751"/>
      <c r="B385" s="1752" t="s">
        <v>1432</v>
      </c>
      <c r="C385" s="1772" t="s">
        <v>1433</v>
      </c>
      <c r="D385" s="1753">
        <v>1953.41</v>
      </c>
      <c r="E385" s="1754">
        <v>1</v>
      </c>
      <c r="F385" s="1753">
        <v>2400</v>
      </c>
      <c r="G385" s="1755">
        <f t="shared" si="92"/>
      </c>
      <c r="H385" s="1755">
        <f t="shared" si="185"/>
      </c>
      <c r="I385" s="1755">
        <f t="shared" si="285"/>
      </c>
      <c r="J385" s="1756">
        <f t="shared" si="316"/>
      </c>
      <c r="K385" s="1757">
        <f t="shared" si="29"/>
      </c>
      <c r="L385" s="1757">
        <f t="shared" si="123"/>
      </c>
      <c r="M385" s="1757">
        <f t="shared" si="216"/>
      </c>
      <c r="N385" s="1757">
        <f t="shared" si="347"/>
      </c>
      <c r="O385" s="1758">
        <f t="shared" si="60"/>
      </c>
      <c r="P385" s="1773">
        <v>0.0506</v>
      </c>
      <c r="Q385" s="1758">
        <v>62</v>
      </c>
      <c r="R385" s="1756">
        <f t="shared" si="154"/>
      </c>
      <c r="S385" s="1760">
        <v>10015</v>
      </c>
      <c r="T385" s="1760">
        <v>307</v>
      </c>
      <c r="U385" s="1760">
        <v>44</v>
      </c>
      <c r="V385" s="1760">
        <v>331</v>
      </c>
      <c r="W385" s="1760">
        <v>52</v>
      </c>
      <c r="X385" s="1760">
        <v>4</v>
      </c>
      <c r="Y385" s="1760">
        <v>1</v>
      </c>
      <c r="Z385" s="1760">
        <v>11</v>
      </c>
      <c r="AA385" s="1756">
        <f t="shared" si="254"/>
      </c>
      <c r="AB385" s="1761" t="s">
        <v>1425</v>
      </c>
      <c r="AC385" s="1761" t="s">
        <v>1462</v>
      </c>
      <c r="AD385" s="1761">
        <v>30</v>
      </c>
    </row>
    <row r="386">
      <c r="A386" s="1751"/>
      <c r="B386" s="1752" t="s">
        <v>1432</v>
      </c>
      <c r="C386" s="1772" t="s">
        <v>1434</v>
      </c>
      <c r="D386" s="1753">
        <v>2498.3</v>
      </c>
      <c r="E386" s="1754">
        <v>4</v>
      </c>
      <c r="F386" s="1753">
        <v>9600</v>
      </c>
      <c r="G386" s="1774">
        <f t="shared" si="92"/>
      </c>
      <c r="H386" s="1774">
        <f t="shared" si="185"/>
      </c>
      <c r="I386" s="1774">
        <f t="shared" si="285"/>
      </c>
      <c r="J386" s="1775">
        <f t="shared" si="316"/>
      </c>
      <c r="K386" s="1776">
        <f t="shared" si="29"/>
      </c>
      <c r="L386" s="1776">
        <f t="shared" si="123"/>
      </c>
      <c r="M386" s="1776">
        <f t="shared" si="216"/>
      </c>
      <c r="N386" s="1776">
        <f t="shared" si="347"/>
      </c>
      <c r="O386" s="1758">
        <f t="shared" si="60"/>
      </c>
      <c r="P386" s="1773">
        <v>0.0355</v>
      </c>
      <c r="Q386" s="1760">
        <v>59</v>
      </c>
      <c r="R386" s="1775">
        <f t="shared" si="154"/>
      </c>
      <c r="S386" s="1760">
        <v>11936</v>
      </c>
      <c r="T386" s="1760">
        <v>433</v>
      </c>
      <c r="U386" s="1760">
        <v>50</v>
      </c>
      <c r="V386" s="1760">
        <v>451</v>
      </c>
      <c r="W386" s="1760">
        <v>48</v>
      </c>
      <c r="X386" s="1760">
        <v>6</v>
      </c>
      <c r="Y386" s="1760">
        <v>2</v>
      </c>
      <c r="Z386" s="1760">
        <v>10</v>
      </c>
      <c r="AA386" s="1756">
        <f t="shared" si="254"/>
      </c>
      <c r="AB386" s="1761" t="s">
        <v>1425</v>
      </c>
      <c r="AC386" s="1761" t="s">
        <v>1462</v>
      </c>
      <c r="AD386" s="1761">
        <v>17</v>
      </c>
    </row>
    <row r="387">
      <c r="A387" s="1751"/>
      <c r="B387" s="1752" t="s">
        <v>1432</v>
      </c>
      <c r="C387" s="1772" t="s">
        <v>1435</v>
      </c>
      <c r="D387" s="1753">
        <v>2338.17</v>
      </c>
      <c r="E387" s="1754">
        <v>3</v>
      </c>
      <c r="F387" s="1753">
        <v>7200</v>
      </c>
      <c r="G387" s="1774">
        <f t="shared" si="92"/>
      </c>
      <c r="H387" s="1774">
        <f t="shared" si="185"/>
      </c>
      <c r="I387" s="1774">
        <f t="shared" si="285"/>
      </c>
      <c r="J387" s="1775">
        <f t="shared" si="316"/>
      </c>
      <c r="K387" s="1776">
        <f t="shared" si="29"/>
      </c>
      <c r="L387" s="1776">
        <f t="shared" si="123"/>
      </c>
      <c r="M387" s="1776">
        <f t="shared" si="216"/>
      </c>
      <c r="N387" s="1776">
        <f t="shared" si="347"/>
      </c>
      <c r="O387" s="1758">
        <f t="shared" si="60"/>
      </c>
      <c r="P387" s="1773">
        <v>0.0362</v>
      </c>
      <c r="Q387" s="1760">
        <v>54</v>
      </c>
      <c r="R387" s="1775">
        <f t="shared" si="154"/>
      </c>
      <c r="S387" s="1760">
        <v>15642</v>
      </c>
      <c r="T387" s="1760">
        <v>536</v>
      </c>
      <c r="U387" s="1760">
        <v>66</v>
      </c>
      <c r="V387" s="1760">
        <v>572</v>
      </c>
      <c r="W387" s="1760">
        <v>44</v>
      </c>
      <c r="X387" s="1760">
        <v>4</v>
      </c>
      <c r="Y387" s="1760">
        <v>2</v>
      </c>
      <c r="Z387" s="1760">
        <v>15</v>
      </c>
      <c r="AA387" s="1756">
        <f t="shared" si="254"/>
      </c>
      <c r="AB387" s="1761" t="s">
        <v>1425</v>
      </c>
      <c r="AC387" s="1761" t="s">
        <v>1462</v>
      </c>
      <c r="AD387" s="1761">
        <v>22</v>
      </c>
    </row>
    <row r="388">
      <c r="A388" s="1751"/>
      <c r="B388" s="1752" t="s">
        <v>1432</v>
      </c>
      <c r="C388" s="1772" t="s">
        <v>1436</v>
      </c>
      <c r="D388" s="1753">
        <v>868.32</v>
      </c>
      <c r="E388" s="1754">
        <v>1</v>
      </c>
      <c r="F388" s="1753">
        <v>2400</v>
      </c>
      <c r="G388" s="1774">
        <f t="shared" si="92"/>
      </c>
      <c r="H388" s="1774">
        <f t="shared" si="185"/>
      </c>
      <c r="I388" s="1774">
        <f t="shared" si="285"/>
      </c>
      <c r="J388" s="1775">
        <f t="shared" si="316"/>
      </c>
      <c r="K388" s="1776">
        <f t="shared" si="29"/>
      </c>
      <c r="L388" s="1776">
        <f t="shared" si="123"/>
      </c>
      <c r="M388" s="1776">
        <f t="shared" si="216"/>
      </c>
      <c r="N388" s="1776">
        <f t="shared" si="347"/>
      </c>
      <c r="O388" s="1758">
        <f t="shared" si="60"/>
      </c>
      <c r="P388" s="1773">
        <v>0.0499</v>
      </c>
      <c r="Q388" s="1760">
        <v>56</v>
      </c>
      <c r="R388" s="1775">
        <f t="shared" si="154"/>
      </c>
      <c r="S388" s="1760">
        <v>6306</v>
      </c>
      <c r="T388" s="1760">
        <v>267</v>
      </c>
      <c r="U388" s="1760">
        <v>47</v>
      </c>
      <c r="V388" s="1760">
        <v>286</v>
      </c>
      <c r="W388" s="1760">
        <v>64</v>
      </c>
      <c r="X388" s="1760">
        <v>3</v>
      </c>
      <c r="Y388" s="1760">
        <v>2</v>
      </c>
      <c r="Z388" s="1760">
        <v>10</v>
      </c>
      <c r="AA388" s="1756">
        <f t="shared" si="254"/>
      </c>
      <c r="AB388" s="1761" t="s">
        <v>1425</v>
      </c>
      <c r="AC388" s="1761" t="s">
        <v>1462</v>
      </c>
      <c r="AD388" s="1761">
        <v>7</v>
      </c>
    </row>
    <row r="389">
      <c r="A389" s="1751"/>
      <c r="B389" s="1762" t="s">
        <v>1431</v>
      </c>
      <c r="C389" s="1762"/>
      <c r="D389" s="1763">
        <f>SUM(D385:D388)</f>
      </c>
      <c r="E389" s="1763">
        <f>SUM(E385:E388)</f>
      </c>
      <c r="F389" s="1763">
        <f>SUM(F385:F388)</f>
      </c>
      <c r="G389" s="1765">
        <f t="shared" si="92"/>
      </c>
      <c r="H389" s="1765">
        <f t="shared" si="185"/>
      </c>
      <c r="I389" s="1765">
        <f t="shared" si="285"/>
      </c>
      <c r="J389" s="1765">
        <f t="shared" si="316"/>
      </c>
      <c r="K389" s="1766">
        <f t="shared" si="29"/>
      </c>
      <c r="L389" s="1766">
        <f t="shared" si="123"/>
      </c>
      <c r="M389" s="1766">
        <f t="shared" si="216"/>
      </c>
      <c r="N389" s="1766">
        <f t="shared" si="347"/>
      </c>
      <c r="O389" s="1767">
        <f t="shared" si="60"/>
      </c>
      <c r="P389" s="1766">
        <f>AVERAGE(P385:P388)</f>
      </c>
      <c r="Q389" s="1763">
        <f>AVERAGE(Q385:Q388)</f>
      </c>
      <c r="R389" s="1763">
        <f t="shared" si="154"/>
      </c>
      <c r="S389" s="1767">
        <f>SUM(S385:S388)</f>
      </c>
      <c r="T389" s="1767">
        <f>SUM(T385:T388)</f>
      </c>
      <c r="U389" s="1767">
        <f>SUM(U385:U388)</f>
      </c>
      <c r="V389" s="1767">
        <f>SUM(V385:V388)</f>
      </c>
      <c r="W389" s="1767">
        <f>SUM(W385:W388)</f>
      </c>
      <c r="X389" s="1767">
        <f>SUM(X385:X388)</f>
      </c>
      <c r="Y389" s="1767">
        <f>SUM(Y385:Y388)</f>
      </c>
      <c r="Z389" s="1767">
        <f>SUM(Z385:Z388)</f>
      </c>
      <c r="AA389" s="1769">
        <f t="shared" si="254"/>
      </c>
      <c r="AB389" s="1770"/>
      <c r="AC389" s="1770"/>
      <c r="AD389" s="1771">
        <f>SUM(AD385:AD388)</f>
      </c>
    </row>
    <row r="390">
      <c r="A390" s="1751"/>
      <c r="B390" s="1778" t="s">
        <v>1437</v>
      </c>
      <c r="C390" s="1778"/>
      <c r="D390" s="1779">
        <f>D389+D384</f>
      </c>
      <c r="E390" s="1779">
        <f>E389+E384</f>
      </c>
      <c r="F390" s="1779">
        <f>F389+F384</f>
      </c>
      <c r="G390" s="1780">
        <f t="shared" si="92"/>
      </c>
      <c r="H390" s="1780">
        <f t="shared" si="185"/>
      </c>
      <c r="I390" s="1780">
        <f t="shared" si="285"/>
      </c>
      <c r="J390" s="1780">
        <f t="shared" si="316"/>
      </c>
      <c r="K390" s="1781">
        <f t="shared" si="29"/>
      </c>
      <c r="L390" s="1781">
        <f t="shared" si="123"/>
      </c>
      <c r="M390" s="1781">
        <f t="shared" si="216"/>
      </c>
      <c r="N390" s="1781">
        <f t="shared" si="347"/>
      </c>
      <c r="O390" s="1782">
        <f t="shared" si="60"/>
      </c>
      <c r="P390" s="1783">
        <f>(P389+P384)/2</f>
      </c>
      <c r="Q390" s="1783">
        <f>(Q389+Q384)/2</f>
      </c>
      <c r="R390" s="1779">
        <f>(R389+R384)/2</f>
      </c>
      <c r="S390" s="1782">
        <f>S389+S384</f>
      </c>
      <c r="T390" s="1782">
        <f>T389+T384</f>
      </c>
      <c r="U390" s="1782">
        <f>U389+U384</f>
      </c>
      <c r="V390" s="1782">
        <f>V389+V384</f>
      </c>
      <c r="W390" s="1782">
        <f>W389+W384</f>
      </c>
      <c r="X390" s="1782">
        <f>X389+X384</f>
      </c>
      <c r="Y390" s="1782">
        <f>Y389+Y384</f>
      </c>
      <c r="Z390" s="1782">
        <f>Z389+Z384</f>
      </c>
      <c r="AA390" s="1784">
        <f t="shared" si="254"/>
      </c>
      <c r="AB390" s="1785"/>
      <c r="AC390" s="1785"/>
      <c r="AD390" s="1786">
        <f>AD389+AD384</f>
      </c>
    </row>
    <row r="391">
      <c r="A391" s="1740" t="s">
        <v>1389</v>
      </c>
      <c r="B391" s="1740" t="s">
        <v>1390</v>
      </c>
      <c r="C391" s="1740"/>
      <c r="D391" s="1741" t="s">
        <v>1391</v>
      </c>
      <c r="E391" s="1741"/>
      <c r="F391" s="1741"/>
      <c r="G391" s="1741"/>
      <c r="H391" s="1741"/>
      <c r="I391" s="1741"/>
      <c r="J391" s="1742" t="s">
        <v>1392</v>
      </c>
      <c r="K391" s="1742"/>
      <c r="L391" s="1742"/>
      <c r="M391" s="1742"/>
      <c r="N391" s="1742"/>
      <c r="O391" s="1742"/>
      <c r="P391" s="1742"/>
      <c r="Q391" s="1742"/>
      <c r="R391" s="1742"/>
      <c r="S391" s="1742"/>
      <c r="T391" s="1742"/>
      <c r="U391" s="1742"/>
      <c r="V391" s="1742"/>
      <c r="W391" s="1742"/>
      <c r="X391" s="1742"/>
      <c r="Y391" s="1742"/>
      <c r="Z391" s="1742"/>
      <c r="AA391" s="1742"/>
      <c r="AB391" s="1742"/>
      <c r="AC391" s="1742"/>
      <c r="AD391" s="1743"/>
    </row>
    <row r="392">
      <c r="A392" s="1740"/>
      <c r="B392" s="1740" t="s">
        <v>1393</v>
      </c>
      <c r="C392" s="1740" t="s">
        <v>1394</v>
      </c>
      <c r="D392" s="1741" t="s">
        <v>1395</v>
      </c>
      <c r="E392" s="1744" t="s">
        <v>1396</v>
      </c>
      <c r="F392" s="1745" t="s">
        <v>1397</v>
      </c>
      <c r="G392" s="1746" t="s">
        <v>1398</v>
      </c>
      <c r="H392" s="1746" t="s">
        <v>1399</v>
      </c>
      <c r="I392" s="1746" t="s">
        <v>1400</v>
      </c>
      <c r="J392" s="1742" t="s">
        <v>1401</v>
      </c>
      <c r="K392" s="1747" t="s">
        <v>1402</v>
      </c>
      <c r="L392" s="1747" t="s">
        <v>1403</v>
      </c>
      <c r="M392" s="1747" t="s">
        <v>1404</v>
      </c>
      <c r="N392" s="1747" t="s">
        <v>1405</v>
      </c>
      <c r="O392" s="1748" t="s">
        <v>1406</v>
      </c>
      <c r="P392" s="1747" t="s">
        <v>1407</v>
      </c>
      <c r="Q392" s="1748" t="s">
        <v>1408</v>
      </c>
      <c r="R392" s="1742" t="s">
        <v>1409</v>
      </c>
      <c r="S392" s="1748" t="s">
        <v>1410</v>
      </c>
      <c r="T392" s="1748" t="s">
        <v>1411</v>
      </c>
      <c r="U392" s="1748" t="s">
        <v>1412</v>
      </c>
      <c r="V392" s="1748" t="s">
        <v>1413</v>
      </c>
      <c r="W392" s="1748" t="s">
        <v>1414</v>
      </c>
      <c r="X392" s="1748" t="s">
        <v>1415</v>
      </c>
      <c r="Y392" s="1748" t="s">
        <v>1416</v>
      </c>
      <c r="Z392" s="1748" t="s">
        <v>1417</v>
      </c>
      <c r="AA392" s="1749" t="s">
        <v>1418</v>
      </c>
      <c r="AB392" s="1743" t="s">
        <v>1419</v>
      </c>
      <c r="AC392" s="1743" t="s">
        <v>1420</v>
      </c>
      <c r="AD392" s="1750" t="s">
        <v>1421</v>
      </c>
    </row>
    <row r="393">
      <c r="A393" s="1751" t="s">
        <v>1472</v>
      </c>
      <c r="B393" s="1752" t="s">
        <v>1439</v>
      </c>
      <c r="C393" s="1752" t="s">
        <v>1424</v>
      </c>
      <c r="D393" s="1753">
        <v>1530.06</v>
      </c>
      <c r="E393" s="1754">
        <v>1</v>
      </c>
      <c r="F393" s="1753">
        <f t="shared" ref="F393:F396" si="350">E393*2400</f>
      </c>
      <c r="G393" s="1755">
        <f t="shared" ref="G393:G403" si="93">F393/D393</f>
      </c>
      <c r="H393" s="1755">
        <f t="shared" ref="H393:H403" si="186">D393/E393</f>
      </c>
      <c r="I393" s="1755">
        <f t="shared" ref="I393:I403" si="286">F393/E393</f>
      </c>
      <c r="J393" s="1756">
        <f t="shared" ref="J393:J403" si="317">D393/T393</f>
      </c>
      <c r="K393" s="1757">
        <f t="shared" ref="K393:K403" si="30">O393/S393*1</f>
      </c>
      <c r="L393" s="1757">
        <f t="shared" ref="L393:L403" si="124">T393/S393</f>
      </c>
      <c r="M393" s="1757">
        <f t="shared" ref="M393:M403" si="217">V393/S393</f>
      </c>
      <c r="N393" s="1757">
        <f t="shared" ref="N393:N403" si="348">W393/V393</f>
      </c>
      <c r="O393" s="1758">
        <f t="shared" ref="O393:O403" si="61">U393/P393</f>
      </c>
      <c r="P393" s="1759">
        <v>0.081</v>
      </c>
      <c r="Q393" s="1758">
        <v>48</v>
      </c>
      <c r="R393" s="1756">
        <f t="shared" ref="R393:R402" si="155">(D393/S393)*1000</f>
      </c>
      <c r="S393" s="1760">
        <v>8661</v>
      </c>
      <c r="T393" s="1760">
        <v>189</v>
      </c>
      <c r="U393" s="1760">
        <v>46</v>
      </c>
      <c r="V393" s="1760">
        <v>208</v>
      </c>
      <c r="W393" s="1760">
        <v>29</v>
      </c>
      <c r="X393" s="1760">
        <v>1</v>
      </c>
      <c r="Y393" s="1760">
        <v>0</v>
      </c>
      <c r="Z393" s="1760">
        <v>4</v>
      </c>
      <c r="AA393" s="1756">
        <f t="shared" ref="AA393:AA403" si="255">AD393*1000/D393</f>
      </c>
      <c r="AB393" s="1761" t="s">
        <v>1425</v>
      </c>
      <c r="AC393" s="1761" t="s">
        <v>1428</v>
      </c>
      <c r="AD393" s="1761">
        <v>20</v>
      </c>
    </row>
    <row r="394">
      <c r="A394" s="1751"/>
      <c r="B394" s="1752" t="s">
        <v>1439</v>
      </c>
      <c r="C394" s="1752" t="s">
        <v>1427</v>
      </c>
      <c r="D394" s="1753">
        <v>1215.2</v>
      </c>
      <c r="E394" s="1754">
        <v>1</v>
      </c>
      <c r="F394" s="1753">
        <f t="shared" si="350"/>
      </c>
      <c r="G394" s="1755">
        <f t="shared" si="93"/>
      </c>
      <c r="H394" s="1755">
        <f t="shared" si="186"/>
      </c>
      <c r="I394" s="1755">
        <f t="shared" si="286"/>
      </c>
      <c r="J394" s="1756">
        <f t="shared" si="317"/>
      </c>
      <c r="K394" s="1757">
        <f t="shared" si="30"/>
      </c>
      <c r="L394" s="1757">
        <f t="shared" si="124"/>
      </c>
      <c r="M394" s="1757">
        <f t="shared" si="217"/>
      </c>
      <c r="N394" s="1757">
        <f t="shared" si="348"/>
      </c>
      <c r="O394" s="1758">
        <f t="shared" si="61"/>
      </c>
      <c r="P394" s="1759">
        <v>0.0627</v>
      </c>
      <c r="Q394" s="1758">
        <v>47</v>
      </c>
      <c r="R394" s="1756">
        <f t="shared" si="155"/>
      </c>
      <c r="S394" s="1760">
        <v>8281</v>
      </c>
      <c r="T394" s="1760">
        <v>226</v>
      </c>
      <c r="U394" s="1760">
        <v>49</v>
      </c>
      <c r="V394" s="1760">
        <v>244</v>
      </c>
      <c r="W394" s="1760">
        <v>43</v>
      </c>
      <c r="X394" s="1760">
        <v>6</v>
      </c>
      <c r="Y394" s="1760">
        <v>1</v>
      </c>
      <c r="Z394" s="1760">
        <v>7</v>
      </c>
      <c r="AA394" s="1756">
        <f t="shared" si="255"/>
      </c>
      <c r="AB394" s="1761" t="s">
        <v>1425</v>
      </c>
      <c r="AC394" s="1761" t="s">
        <v>1428</v>
      </c>
      <c r="AD394" s="1761">
        <v>16</v>
      </c>
    </row>
    <row r="395">
      <c r="A395" s="1751"/>
      <c r="B395" s="1752" t="s">
        <v>1439</v>
      </c>
      <c r="C395" s="1752" t="s">
        <v>1429</v>
      </c>
      <c r="D395" s="1753">
        <v>1315.38</v>
      </c>
      <c r="E395" s="1754">
        <v>1</v>
      </c>
      <c r="F395" s="1753">
        <f t="shared" si="350"/>
      </c>
      <c r="G395" s="1755">
        <f t="shared" si="93"/>
      </c>
      <c r="H395" s="1755">
        <f t="shared" si="186"/>
      </c>
      <c r="I395" s="1755">
        <f t="shared" si="286"/>
      </c>
      <c r="J395" s="1756">
        <f t="shared" si="317"/>
      </c>
      <c r="K395" s="1757">
        <f t="shared" si="30"/>
      </c>
      <c r="L395" s="1757">
        <f t="shared" si="124"/>
      </c>
      <c r="M395" s="1757">
        <f t="shared" si="217"/>
      </c>
      <c r="N395" s="1757">
        <f t="shared" si="348"/>
      </c>
      <c r="O395" s="1758">
        <f t="shared" si="61"/>
      </c>
      <c r="P395" s="1759">
        <v>0.0532</v>
      </c>
      <c r="Q395" s="1758">
        <v>49</v>
      </c>
      <c r="R395" s="1756">
        <f t="shared" si="155"/>
      </c>
      <c r="S395" s="1760">
        <v>9944</v>
      </c>
      <c r="T395" s="1760">
        <v>272</v>
      </c>
      <c r="U395" s="1760">
        <v>53</v>
      </c>
      <c r="V395" s="1760">
        <v>296</v>
      </c>
      <c r="W395" s="1760">
        <v>52</v>
      </c>
      <c r="X395" s="1760">
        <v>6</v>
      </c>
      <c r="Y395" s="1760">
        <v>2</v>
      </c>
      <c r="Z395" s="1760">
        <v>19</v>
      </c>
      <c r="AA395" s="1756">
        <f t="shared" si="255"/>
      </c>
      <c r="AB395" s="1761" t="s">
        <v>1425</v>
      </c>
      <c r="AC395" s="1761" t="s">
        <v>1428</v>
      </c>
      <c r="AD395" s="1761">
        <v>20</v>
      </c>
    </row>
    <row r="396">
      <c r="A396" s="1751"/>
      <c r="B396" s="1752" t="s">
        <v>1439</v>
      </c>
      <c r="C396" s="1752" t="s">
        <v>1430</v>
      </c>
      <c r="D396" s="1753">
        <v>1213.41</v>
      </c>
      <c r="E396" s="1754">
        <v>2</v>
      </c>
      <c r="F396" s="1753">
        <f t="shared" si="350"/>
      </c>
      <c r="G396" s="1755">
        <f t="shared" si="93"/>
      </c>
      <c r="H396" s="1755">
        <f t="shared" si="186"/>
      </c>
      <c r="I396" s="1755">
        <f t="shared" si="286"/>
      </c>
      <c r="J396" s="1756">
        <f t="shared" si="317"/>
      </c>
      <c r="K396" s="1757">
        <f t="shared" si="30"/>
      </c>
      <c r="L396" s="1757">
        <f t="shared" si="124"/>
      </c>
      <c r="M396" s="1757">
        <f t="shared" si="217"/>
      </c>
      <c r="N396" s="1757">
        <f t="shared" si="348"/>
      </c>
      <c r="O396" s="1758">
        <f t="shared" si="61"/>
      </c>
      <c r="P396" s="1759">
        <v>0.0422</v>
      </c>
      <c r="Q396" s="1758">
        <v>48</v>
      </c>
      <c r="R396" s="1756">
        <f t="shared" si="155"/>
      </c>
      <c r="S396" s="1760">
        <v>8329</v>
      </c>
      <c r="T396" s="1760">
        <v>285</v>
      </c>
      <c r="U396" s="1760">
        <v>50</v>
      </c>
      <c r="V396" s="1760">
        <v>315</v>
      </c>
      <c r="W396" s="1760">
        <v>36</v>
      </c>
      <c r="X396" s="1760">
        <v>2</v>
      </c>
      <c r="Y396" s="1760">
        <v>2</v>
      </c>
      <c r="Z396" s="1760">
        <v>9</v>
      </c>
      <c r="AA396" s="1756">
        <f t="shared" si="255"/>
      </c>
      <c r="AB396" s="1761" t="s">
        <v>1425</v>
      </c>
      <c r="AC396" s="1761" t="s">
        <v>1428</v>
      </c>
      <c r="AD396" s="1761">
        <v>18</v>
      </c>
    </row>
    <row r="397">
      <c r="A397" s="1751"/>
      <c r="B397" s="1762" t="s">
        <v>1431</v>
      </c>
      <c r="C397" s="1762"/>
      <c r="D397" s="1763">
        <f>SUM(D393:D396)</f>
      </c>
      <c r="E397" s="1764">
        <f>SUM(E393:E396)</f>
      </c>
      <c r="F397" s="1763">
        <f>SUM(F393:F396)</f>
      </c>
      <c r="G397" s="1765">
        <f t="shared" si="93"/>
      </c>
      <c r="H397" s="1765">
        <f t="shared" si="186"/>
      </c>
      <c r="I397" s="1765">
        <f t="shared" si="286"/>
      </c>
      <c r="J397" s="1765">
        <f t="shared" si="317"/>
      </c>
      <c r="K397" s="1766">
        <f t="shared" si="30"/>
      </c>
      <c r="L397" s="1766">
        <f t="shared" si="124"/>
      </c>
      <c r="M397" s="1766">
        <f t="shared" si="217"/>
      </c>
      <c r="N397" s="1766">
        <f t="shared" si="348"/>
      </c>
      <c r="O397" s="1767">
        <f t="shared" si="61"/>
      </c>
      <c r="P397" s="1766">
        <f>AVERAGE(P393:P396)</f>
      </c>
      <c r="Q397" s="1763">
        <f>AVERAGE(Q393:Q396)</f>
      </c>
      <c r="R397" s="1765">
        <f t="shared" si="155"/>
      </c>
      <c r="S397" s="1768">
        <f>SUM(S393:S396)</f>
      </c>
      <c r="T397" s="1768">
        <f>SUM(T393:T396)</f>
      </c>
      <c r="U397" s="1768">
        <f>SUM(U393:U396)</f>
      </c>
      <c r="V397" s="1768">
        <f>SUM(V393:V396)</f>
      </c>
      <c r="W397" s="1768">
        <f>SUM(W393:W396)</f>
      </c>
      <c r="X397" s="1768">
        <f>SUM(X393:X396)</f>
      </c>
      <c r="Y397" s="1768">
        <f>SUM(Y393:Y396)</f>
      </c>
      <c r="Z397" s="1768">
        <f>SUM(Z393:Z396)</f>
      </c>
      <c r="AA397" s="1769">
        <f t="shared" si="255"/>
      </c>
      <c r="AB397" s="1770"/>
      <c r="AC397" s="1770"/>
      <c r="AD397" s="1768">
        <f>SUM(AD393:AD396)</f>
      </c>
    </row>
    <row r="398">
      <c r="A398" s="1751"/>
      <c r="B398" s="1752" t="s">
        <v>1432</v>
      </c>
      <c r="C398" s="1772" t="s">
        <v>1433</v>
      </c>
      <c r="D398" s="1753">
        <v>2358.11</v>
      </c>
      <c r="E398" s="1754">
        <v>1</v>
      </c>
      <c r="F398" s="1753">
        <f t="shared" ref="F398:F401" si="351">E398*2400</f>
      </c>
      <c r="G398" s="1755">
        <f t="shared" si="93"/>
      </c>
      <c r="H398" s="1755">
        <f t="shared" si="186"/>
      </c>
      <c r="I398" s="1755">
        <f t="shared" si="286"/>
      </c>
      <c r="J398" s="1756">
        <f t="shared" si="317"/>
      </c>
      <c r="K398" s="1757">
        <f t="shared" si="30"/>
      </c>
      <c r="L398" s="1757">
        <f t="shared" si="124"/>
      </c>
      <c r="M398" s="1757">
        <f t="shared" si="217"/>
      </c>
      <c r="N398" s="1757">
        <f t="shared" si="348"/>
      </c>
      <c r="O398" s="1758">
        <f t="shared" si="61"/>
      </c>
      <c r="P398" s="1773">
        <v>0.0453</v>
      </c>
      <c r="Q398" s="1758">
        <v>50</v>
      </c>
      <c r="R398" s="1756">
        <f t="shared" si="155"/>
      </c>
      <c r="S398" s="1760">
        <v>15934</v>
      </c>
      <c r="T398" s="1760">
        <v>453</v>
      </c>
      <c r="U398" s="1760">
        <v>76</v>
      </c>
      <c r="V398" s="1760">
        <v>483</v>
      </c>
      <c r="W398" s="1760">
        <v>73</v>
      </c>
      <c r="X398" s="1760">
        <v>3</v>
      </c>
      <c r="Y398" s="1760">
        <v>0</v>
      </c>
      <c r="Z398" s="1760">
        <v>17</v>
      </c>
      <c r="AA398" s="1756">
        <f t="shared" si="255"/>
      </c>
      <c r="AB398" s="1761" t="s">
        <v>1425</v>
      </c>
      <c r="AC398" s="1761" t="s">
        <v>1428</v>
      </c>
      <c r="AD398" s="1761">
        <v>26</v>
      </c>
    </row>
    <row r="399">
      <c r="A399" s="1751"/>
      <c r="B399" s="1752" t="s">
        <v>1432</v>
      </c>
      <c r="C399" s="1772" t="s">
        <v>1434</v>
      </c>
      <c r="D399" s="1753">
        <v>2357.39</v>
      </c>
      <c r="E399" s="1754">
        <v>3</v>
      </c>
      <c r="F399" s="1753">
        <f t="shared" si="351"/>
      </c>
      <c r="G399" s="1774">
        <f t="shared" si="93"/>
      </c>
      <c r="H399" s="1774">
        <f t="shared" si="186"/>
      </c>
      <c r="I399" s="1774">
        <f t="shared" si="286"/>
      </c>
      <c r="J399" s="1775">
        <f t="shared" si="317"/>
      </c>
      <c r="K399" s="1776">
        <f t="shared" si="30"/>
      </c>
      <c r="L399" s="1776">
        <f t="shared" si="124"/>
      </c>
      <c r="M399" s="1776">
        <f t="shared" si="217"/>
      </c>
      <c r="N399" s="1776">
        <f t="shared" si="348"/>
      </c>
      <c r="O399" s="1758">
        <f t="shared" si="61"/>
      </c>
      <c r="P399" s="1773">
        <v>0.0439</v>
      </c>
      <c r="Q399" s="1760">
        <v>52</v>
      </c>
      <c r="R399" s="1775">
        <f t="shared" si="155"/>
      </c>
      <c r="S399" s="1760">
        <v>16643</v>
      </c>
      <c r="T399" s="1760">
        <v>601</v>
      </c>
      <c r="U399" s="1760">
        <v>77</v>
      </c>
      <c r="V399" s="1760">
        <v>665</v>
      </c>
      <c r="W399" s="1760">
        <v>86</v>
      </c>
      <c r="X399" s="1760">
        <v>5</v>
      </c>
      <c r="Y399" s="1760">
        <v>0</v>
      </c>
      <c r="Z399" s="1760">
        <v>17</v>
      </c>
      <c r="AA399" s="1756">
        <f t="shared" si="255"/>
      </c>
      <c r="AB399" s="1761" t="s">
        <v>1425</v>
      </c>
      <c r="AC399" s="1761" t="s">
        <v>1428</v>
      </c>
      <c r="AD399" s="1761">
        <v>25</v>
      </c>
    </row>
    <row r="400">
      <c r="A400" s="1751"/>
      <c r="B400" s="1752" t="s">
        <v>1432</v>
      </c>
      <c r="C400" s="1772" t="s">
        <v>1435</v>
      </c>
      <c r="D400" s="1753">
        <v>2432.28</v>
      </c>
      <c r="E400" s="1754">
        <v>5</v>
      </c>
      <c r="F400" s="1753">
        <f t="shared" si="351"/>
      </c>
      <c r="G400" s="1774">
        <f t="shared" si="93"/>
      </c>
      <c r="H400" s="1774">
        <f t="shared" si="186"/>
      </c>
      <c r="I400" s="1774">
        <f t="shared" si="286"/>
      </c>
      <c r="J400" s="1775">
        <f t="shared" si="317"/>
      </c>
      <c r="K400" s="1776">
        <f t="shared" si="30"/>
      </c>
      <c r="L400" s="1776">
        <f t="shared" si="124"/>
      </c>
      <c r="M400" s="1776">
        <f t="shared" si="217"/>
      </c>
      <c r="N400" s="1776">
        <f t="shared" si="348"/>
      </c>
      <c r="O400" s="1758">
        <f t="shared" si="61"/>
      </c>
      <c r="P400" s="1773">
        <v>0.036</v>
      </c>
      <c r="Q400" s="1760">
        <v>54</v>
      </c>
      <c r="R400" s="1775">
        <f t="shared" si="155"/>
      </c>
      <c r="S400" s="1760">
        <v>16542</v>
      </c>
      <c r="T400" s="1760">
        <v>634</v>
      </c>
      <c r="U400" s="1760">
        <v>73</v>
      </c>
      <c r="V400" s="1760">
        <v>685</v>
      </c>
      <c r="W400" s="1760">
        <v>97</v>
      </c>
      <c r="X400" s="1760">
        <v>6</v>
      </c>
      <c r="Y400" s="1760">
        <v>1</v>
      </c>
      <c r="Z400" s="1760">
        <v>15</v>
      </c>
      <c r="AA400" s="1756">
        <f t="shared" si="255"/>
      </c>
      <c r="AB400" s="1761" t="s">
        <v>1425</v>
      </c>
      <c r="AC400" s="1761" t="s">
        <v>1428</v>
      </c>
      <c r="AD400" s="1761">
        <v>31</v>
      </c>
    </row>
    <row r="401">
      <c r="A401" s="1751"/>
      <c r="B401" s="1752" t="s">
        <v>1432</v>
      </c>
      <c r="C401" s="1772" t="s">
        <v>1436</v>
      </c>
      <c r="D401" s="1753">
        <v>1357.49</v>
      </c>
      <c r="E401" s="1754">
        <v>3</v>
      </c>
      <c r="F401" s="1753">
        <f t="shared" si="351"/>
      </c>
      <c r="G401" s="1774">
        <f t="shared" si="93"/>
      </c>
      <c r="H401" s="1774">
        <f t="shared" si="186"/>
      </c>
      <c r="I401" s="1774">
        <f t="shared" si="286"/>
      </c>
      <c r="J401" s="1775">
        <f t="shared" si="317"/>
      </c>
      <c r="K401" s="1776">
        <f t="shared" si="30"/>
      </c>
      <c r="L401" s="1776">
        <f t="shared" si="124"/>
      </c>
      <c r="M401" s="1776">
        <f t="shared" si="217"/>
      </c>
      <c r="N401" s="1776">
        <f t="shared" si="348"/>
      </c>
      <c r="O401" s="1758">
        <f t="shared" si="61"/>
      </c>
      <c r="P401" s="1773">
        <v>0.0574</v>
      </c>
      <c r="Q401" s="1760">
        <v>53</v>
      </c>
      <c r="R401" s="1775">
        <f t="shared" si="155"/>
      </c>
      <c r="S401" s="1760">
        <v>12768</v>
      </c>
      <c r="T401" s="1760">
        <v>438</v>
      </c>
      <c r="U401" s="1760">
        <v>64</v>
      </c>
      <c r="V401" s="1760">
        <v>476</v>
      </c>
      <c r="W401" s="1760">
        <v>53</v>
      </c>
      <c r="X401" s="1760">
        <v>6</v>
      </c>
      <c r="Y401" s="1760">
        <v>0</v>
      </c>
      <c r="Z401" s="1760">
        <v>14</v>
      </c>
      <c r="AA401" s="1756">
        <f t="shared" si="255"/>
      </c>
      <c r="AB401" s="1761" t="s">
        <v>1425</v>
      </c>
      <c r="AC401" s="1761" t="s">
        <v>1428</v>
      </c>
      <c r="AD401" s="1761">
        <v>11</v>
      </c>
    </row>
    <row r="402">
      <c r="A402" s="1751"/>
      <c r="B402" s="1762" t="s">
        <v>1431</v>
      </c>
      <c r="C402" s="1762"/>
      <c r="D402" s="1763">
        <f>SUM(D398:D401)</f>
      </c>
      <c r="E402" s="1763">
        <f>SUM(E398:E401)</f>
      </c>
      <c r="F402" s="1763">
        <f>SUM(F398:F401)</f>
      </c>
      <c r="G402" s="1765">
        <f t="shared" si="93"/>
      </c>
      <c r="H402" s="1765">
        <f t="shared" si="186"/>
      </c>
      <c r="I402" s="1765">
        <f t="shared" si="286"/>
      </c>
      <c r="J402" s="1765">
        <f t="shared" si="317"/>
      </c>
      <c r="K402" s="1766">
        <f t="shared" si="30"/>
      </c>
      <c r="L402" s="1766">
        <f t="shared" si="124"/>
      </c>
      <c r="M402" s="1766">
        <f t="shared" si="217"/>
      </c>
      <c r="N402" s="1766">
        <f t="shared" si="348"/>
      </c>
      <c r="O402" s="1767">
        <f t="shared" si="61"/>
      </c>
      <c r="P402" s="1766">
        <f>AVERAGE(P398:P401)</f>
      </c>
      <c r="Q402" s="1763">
        <f>AVERAGE(Q398:Q401)</f>
      </c>
      <c r="R402" s="1763">
        <f t="shared" si="155"/>
      </c>
      <c r="S402" s="1767">
        <f>SUM(S398:S401)</f>
      </c>
      <c r="T402" s="1767">
        <f>SUM(T398:T401)</f>
      </c>
      <c r="U402" s="1767">
        <f>SUM(U398:U401)</f>
      </c>
      <c r="V402" s="1767">
        <f>SUM(V398:V401)</f>
      </c>
      <c r="W402" s="1767">
        <f>SUM(W398:W401)</f>
      </c>
      <c r="X402" s="1767">
        <f>SUM(X398:X401)</f>
      </c>
      <c r="Y402" s="1767">
        <f>SUM(Y398:Y401)</f>
      </c>
      <c r="Z402" s="1767">
        <f>SUM(Z398:Z401)</f>
      </c>
      <c r="AA402" s="1769">
        <f t="shared" si="255"/>
      </c>
      <c r="AB402" s="1770"/>
      <c r="AC402" s="1770"/>
      <c r="AD402" s="1771">
        <f>SUM(AD398:AD401)</f>
      </c>
    </row>
    <row r="403">
      <c r="A403" s="1751"/>
      <c r="B403" s="1778" t="s">
        <v>1437</v>
      </c>
      <c r="C403" s="1778"/>
      <c r="D403" s="1779">
        <f>D402+D397</f>
      </c>
      <c r="E403" s="1779">
        <f>E402+E397</f>
      </c>
      <c r="F403" s="1779">
        <f>F402+F397</f>
      </c>
      <c r="G403" s="1780">
        <f t="shared" si="93"/>
      </c>
      <c r="H403" s="1780">
        <f t="shared" si="186"/>
      </c>
      <c r="I403" s="1780">
        <f t="shared" si="286"/>
      </c>
      <c r="J403" s="1780">
        <f t="shared" si="317"/>
      </c>
      <c r="K403" s="1781">
        <f t="shared" si="30"/>
      </c>
      <c r="L403" s="1781">
        <f t="shared" si="124"/>
      </c>
      <c r="M403" s="1781">
        <f t="shared" si="217"/>
      </c>
      <c r="N403" s="1781">
        <f t="shared" si="348"/>
      </c>
      <c r="O403" s="1782">
        <f t="shared" si="61"/>
      </c>
      <c r="P403" s="1783">
        <f>(P402+P397)/2</f>
      </c>
      <c r="Q403" s="1783">
        <f>(Q402+Q397)/2</f>
      </c>
      <c r="R403" s="1779">
        <f>(R402+R397)/2</f>
      </c>
      <c r="S403" s="1782">
        <f>S402+S397</f>
      </c>
      <c r="T403" s="1782">
        <f>T402+T397</f>
      </c>
      <c r="U403" s="1782">
        <f>U402+U397</f>
      </c>
      <c r="V403" s="1782">
        <f>V402+V397</f>
      </c>
      <c r="W403" s="1782">
        <f>W402+W397</f>
      </c>
      <c r="X403" s="1782">
        <f>X402+X397</f>
      </c>
      <c r="Y403" s="1782">
        <f>Y402+Y397</f>
      </c>
      <c r="Z403" s="1782">
        <f>Z402+Z397</f>
      </c>
      <c r="AA403" s="1784">
        <f t="shared" si="255"/>
      </c>
      <c r="AB403" s="1785"/>
      <c r="AC403" s="1785"/>
      <c r="AD403" s="1786">
        <f>AD402+AD397</f>
      </c>
    </row>
    <row r="404">
      <c r="D404">
        <f>D405-D403</f>
      </c>
      <c r="S404">
        <f>S405-S403</f>
      </c>
      <c r="T404">
        <f>T405-T403</f>
      </c>
      <c r="U404">
        <f>U405-U403</f>
      </c>
      <c r="V404">
        <f>V405-V403</f>
      </c>
      <c r="W404">
        <f>W405-W403</f>
      </c>
      <c r="X404">
        <f>X405-X403</f>
      </c>
      <c r="Y404">
        <f>Y405-Y403</f>
      </c>
      <c r="Z404">
        <f>Z405-Z403</f>
      </c>
      <c r="AD404">
        <f>AD405-AD403</f>
      </c>
    </row>
    <row r="405">
      <c r="D405" s="1788"/>
      <c r="S405" s="1789">
        <v>30430</v>
      </c>
      <c r="T405">
        <v>445</v>
      </c>
      <c r="U405">
        <v>141</v>
      </c>
      <c r="V405">
        <v>456</v>
      </c>
      <c r="W405">
        <v>79</v>
      </c>
      <c r="X405">
        <v>8</v>
      </c>
      <c r="Y405">
        <v>2</v>
      </c>
      <c r="AD405" s="1788">
        <v>156</v>
      </c>
    </row>
  </sheetData>
  <mergeCells>
    <mergeCell ref="B39:C39"/>
    <mergeCell ref="B38:C38"/>
    <mergeCell ref="B33:C33"/>
    <mergeCell ref="A29:A39"/>
    <mergeCell ref="B27:C27"/>
    <mergeCell ref="D27:I27"/>
    <mergeCell ref="A27:A28"/>
    <mergeCell ref="J27:AC27"/>
    <mergeCell ref="B26:C26"/>
    <mergeCell ref="B25:C25"/>
    <mergeCell ref="B20:C20"/>
    <mergeCell ref="A16:A26"/>
    <mergeCell ref="B14:C14"/>
    <mergeCell ref="D14:I14"/>
    <mergeCell ref="A14:A15"/>
    <mergeCell ref="J14:AC14"/>
    <mergeCell ref="B13:C13"/>
    <mergeCell ref="B12:C12"/>
    <mergeCell ref="B7:C7"/>
    <mergeCell ref="A3:A13"/>
    <mergeCell ref="B1:C1"/>
    <mergeCell ref="D1:I1"/>
    <mergeCell ref="A1:A2"/>
    <mergeCell ref="J1:AC1"/>
    <mergeCell ref="B403:C403"/>
    <mergeCell ref="B402:C402"/>
    <mergeCell ref="B397:C397"/>
    <mergeCell ref="A393:A403"/>
    <mergeCell ref="J391:AC391"/>
    <mergeCell ref="A391:A392"/>
    <mergeCell ref="D391:I391"/>
    <mergeCell ref="B391:C391"/>
    <mergeCell ref="B390:C390"/>
    <mergeCell ref="B389:C389"/>
    <mergeCell ref="B384:C384"/>
    <mergeCell ref="A380:A390"/>
    <mergeCell ref="J378:AC378"/>
    <mergeCell ref="A378:A379"/>
    <mergeCell ref="D378:I378"/>
    <mergeCell ref="B378:C378"/>
    <mergeCell ref="B377:C377"/>
    <mergeCell ref="B376:C376"/>
    <mergeCell ref="B371:C371"/>
    <mergeCell ref="A367:A377"/>
    <mergeCell ref="J365:AC365"/>
    <mergeCell ref="A365:A366"/>
    <mergeCell ref="D365:I365"/>
    <mergeCell ref="B365:C365"/>
    <mergeCell ref="B364:C364"/>
    <mergeCell ref="B363:C363"/>
    <mergeCell ref="B358:C358"/>
    <mergeCell ref="A354:A364"/>
    <mergeCell ref="J352:AC352"/>
    <mergeCell ref="A352:A353"/>
    <mergeCell ref="D352:I352"/>
    <mergeCell ref="B352:C352"/>
    <mergeCell ref="B351:C351"/>
    <mergeCell ref="B350:C350"/>
    <mergeCell ref="B345:C345"/>
    <mergeCell ref="A341:A351"/>
    <mergeCell ref="J339:AC339"/>
    <mergeCell ref="A339:A340"/>
    <mergeCell ref="D339:I339"/>
    <mergeCell ref="B339:C339"/>
    <mergeCell ref="B338:C338"/>
    <mergeCell ref="B337:C337"/>
    <mergeCell ref="B332:C332"/>
    <mergeCell ref="A328:A338"/>
    <mergeCell ref="J326:AC326"/>
    <mergeCell ref="A326:A327"/>
    <mergeCell ref="D326:I326"/>
    <mergeCell ref="B326:C326"/>
    <mergeCell ref="B325:C325"/>
    <mergeCell ref="B324:C324"/>
    <mergeCell ref="B319:C319"/>
    <mergeCell ref="A315:A325"/>
    <mergeCell ref="J313:AC313"/>
    <mergeCell ref="A313:A314"/>
    <mergeCell ref="D313:I313"/>
    <mergeCell ref="B313:C313"/>
    <mergeCell ref="B312:C312"/>
    <mergeCell ref="B311:C311"/>
    <mergeCell ref="B306:C306"/>
    <mergeCell ref="A302:A312"/>
    <mergeCell ref="J300:AC300"/>
    <mergeCell ref="A300:A301"/>
    <mergeCell ref="D300:I300"/>
    <mergeCell ref="B300:C300"/>
    <mergeCell ref="B299:C299"/>
    <mergeCell ref="B298:C298"/>
    <mergeCell ref="B293:C293"/>
    <mergeCell ref="A289:A299"/>
    <mergeCell ref="J287:AC287"/>
    <mergeCell ref="A287:A288"/>
    <mergeCell ref="D287:I287"/>
    <mergeCell ref="B287:C287"/>
    <mergeCell ref="B286:C286"/>
    <mergeCell ref="B285:C285"/>
    <mergeCell ref="B280:C280"/>
    <mergeCell ref="A276:A286"/>
    <mergeCell ref="J274:AC274"/>
    <mergeCell ref="A274:A275"/>
    <mergeCell ref="D274:I274"/>
    <mergeCell ref="B274:C274"/>
    <mergeCell ref="B273:C273"/>
    <mergeCell ref="B272:C272"/>
    <mergeCell ref="B267:C267"/>
    <mergeCell ref="A263:A273"/>
    <mergeCell ref="J261:AC261"/>
    <mergeCell ref="A261:A262"/>
    <mergeCell ref="D261:I261"/>
    <mergeCell ref="B261:C261"/>
    <mergeCell ref="B260:C260"/>
    <mergeCell ref="B259:C259"/>
    <mergeCell ref="B254:C254"/>
    <mergeCell ref="A250:A260"/>
    <mergeCell ref="J248:AC248"/>
    <mergeCell ref="A248:A249"/>
    <mergeCell ref="D248:I248"/>
    <mergeCell ref="B248:C248"/>
    <mergeCell ref="B247:C247"/>
    <mergeCell ref="B246:C246"/>
    <mergeCell ref="B241:C241"/>
    <mergeCell ref="A237:A247"/>
    <mergeCell ref="J235:AC235"/>
    <mergeCell ref="A235:A236"/>
    <mergeCell ref="D235:I235"/>
    <mergeCell ref="B235:C235"/>
    <mergeCell ref="B234:C234"/>
    <mergeCell ref="B233:C233"/>
    <mergeCell ref="B228:C228"/>
    <mergeCell ref="A224:A234"/>
    <mergeCell ref="J222:AC222"/>
    <mergeCell ref="A222:A223"/>
    <mergeCell ref="D222:I222"/>
    <mergeCell ref="B222:C222"/>
    <mergeCell ref="B221:C221"/>
    <mergeCell ref="B220:C220"/>
    <mergeCell ref="B215:C215"/>
    <mergeCell ref="A211:A221"/>
    <mergeCell ref="J209:AC209"/>
    <mergeCell ref="A209:A210"/>
    <mergeCell ref="D209:I209"/>
    <mergeCell ref="B209:C209"/>
    <mergeCell ref="B208:C208"/>
    <mergeCell ref="B207:C207"/>
    <mergeCell ref="B202:C202"/>
    <mergeCell ref="A198:A208"/>
    <mergeCell ref="J196:AC196"/>
    <mergeCell ref="A196:A197"/>
    <mergeCell ref="D196:I196"/>
    <mergeCell ref="B196:C196"/>
    <mergeCell ref="B195:C195"/>
    <mergeCell ref="B194:C194"/>
    <mergeCell ref="B189:C189"/>
    <mergeCell ref="A185:A195"/>
    <mergeCell ref="J183:AC183"/>
    <mergeCell ref="A183:A184"/>
    <mergeCell ref="D183:I183"/>
    <mergeCell ref="B183:C183"/>
    <mergeCell ref="A42:A52"/>
    <mergeCell ref="B46:C46"/>
    <mergeCell ref="B51:C51"/>
    <mergeCell ref="B52:C52"/>
    <mergeCell ref="J53:AC53"/>
    <mergeCell ref="A53:A54"/>
    <mergeCell ref="D53:I53"/>
    <mergeCell ref="B53:C53"/>
    <mergeCell ref="A55:A65"/>
    <mergeCell ref="B59:C59"/>
    <mergeCell ref="B64:C64"/>
    <mergeCell ref="B65:C65"/>
    <mergeCell ref="J66:AC66"/>
    <mergeCell ref="A66:A67"/>
    <mergeCell ref="D66:I66"/>
    <mergeCell ref="B66:C66"/>
    <mergeCell ref="A68:A78"/>
    <mergeCell ref="B72:C72"/>
    <mergeCell ref="B77:C77"/>
    <mergeCell ref="B78:C78"/>
    <mergeCell ref="J79:AC79"/>
    <mergeCell ref="A79:A80"/>
    <mergeCell ref="D79:I79"/>
    <mergeCell ref="B79:C79"/>
    <mergeCell ref="A81:A91"/>
    <mergeCell ref="B85:C85"/>
    <mergeCell ref="B90:C90"/>
    <mergeCell ref="B91:C91"/>
    <mergeCell ref="J92:AC92"/>
    <mergeCell ref="A92:A93"/>
    <mergeCell ref="D92:I92"/>
    <mergeCell ref="B92:C92"/>
    <mergeCell ref="A94:A104"/>
    <mergeCell ref="B98:C98"/>
    <mergeCell ref="B103:C103"/>
    <mergeCell ref="B104:C104"/>
    <mergeCell ref="J105:AC105"/>
    <mergeCell ref="A105:A106"/>
    <mergeCell ref="D105:I105"/>
    <mergeCell ref="B105:C105"/>
    <mergeCell ref="A107:A117"/>
    <mergeCell ref="B111:C111"/>
    <mergeCell ref="B116:C116"/>
    <mergeCell ref="B117:C117"/>
    <mergeCell ref="J118:AC118"/>
    <mergeCell ref="A118:A119"/>
    <mergeCell ref="D118:I118"/>
    <mergeCell ref="B118:C118"/>
    <mergeCell ref="A120:A130"/>
    <mergeCell ref="B124:C124"/>
    <mergeCell ref="B129:C129"/>
    <mergeCell ref="B130:C130"/>
    <mergeCell ref="J131:AC131"/>
    <mergeCell ref="A131:A132"/>
    <mergeCell ref="D131:I131"/>
    <mergeCell ref="B131:C131"/>
    <mergeCell ref="A133:A143"/>
    <mergeCell ref="B137:C137"/>
    <mergeCell ref="B142:C142"/>
    <mergeCell ref="B143:C143"/>
    <mergeCell ref="J144:AC144"/>
    <mergeCell ref="A144:A145"/>
    <mergeCell ref="D144:I144"/>
    <mergeCell ref="B144:C144"/>
    <mergeCell ref="A146:A156"/>
    <mergeCell ref="B150:C150"/>
    <mergeCell ref="B155:C155"/>
    <mergeCell ref="B156:C156"/>
    <mergeCell ref="J157:AC157"/>
    <mergeCell ref="A157:A158"/>
    <mergeCell ref="D157:I157"/>
    <mergeCell ref="B157:C157"/>
    <mergeCell ref="A159:A169"/>
    <mergeCell ref="B163:C163"/>
    <mergeCell ref="B168:C168"/>
    <mergeCell ref="B169:C169"/>
    <mergeCell ref="J170:AC170"/>
    <mergeCell ref="A170:A171"/>
    <mergeCell ref="D170:I170"/>
    <mergeCell ref="B170:C170"/>
    <mergeCell ref="A172:A182"/>
    <mergeCell ref="B176:C176"/>
    <mergeCell ref="B181:C181"/>
    <mergeCell ref="B182:C182"/>
    <mergeCell ref="J40:AC40"/>
    <mergeCell ref="A40:A41"/>
    <mergeCell ref="D40:I40"/>
    <mergeCell ref="B40:C40"/>
  </mergeCells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5" min="5" style="0" width="11.211267605633802"/>
  </cols>
  <sheetData>
    <row r="1">
      <c r="A1" s="1790" t="s">
        <v>1473</v>
      </c>
      <c r="B1" s="1790" t="s">
        <v>1474</v>
      </c>
      <c r="C1" s="1790"/>
      <c r="D1" s="1791" t="s">
        <v>1475</v>
      </c>
      <c r="E1" s="1791"/>
      <c r="F1" s="1791"/>
      <c r="G1" s="1791"/>
      <c r="H1" s="1791"/>
      <c r="I1" s="1791"/>
      <c r="J1" s="1792" t="s">
        <v>1476</v>
      </c>
      <c r="K1" s="1792"/>
      <c r="L1" s="1792"/>
      <c r="M1" s="1792"/>
      <c r="N1" s="1792"/>
      <c r="O1" s="1792"/>
      <c r="P1" s="1792"/>
      <c r="Q1" s="1792"/>
      <c r="R1" s="1792"/>
      <c r="S1" s="1792"/>
      <c r="T1" s="1792"/>
      <c r="U1" s="1792"/>
      <c r="V1" s="1792"/>
      <c r="W1" s="1792"/>
      <c r="X1" s="1792"/>
      <c r="Y1" s="1792"/>
      <c r="Z1" s="1792"/>
      <c r="AA1" s="1792"/>
      <c r="AB1" s="1792"/>
      <c r="AC1" s="1792"/>
      <c r="AD1" s="1793"/>
    </row>
    <row r="2">
      <c r="A2" s="1790"/>
      <c r="B2" s="1790" t="s">
        <v>1477</v>
      </c>
      <c r="C2" s="1790" t="s">
        <v>1478</v>
      </c>
      <c r="D2" s="1791" t="s">
        <v>1479</v>
      </c>
      <c r="E2" s="1794" t="s">
        <v>1480</v>
      </c>
      <c r="F2" s="1795" t="s">
        <v>1481</v>
      </c>
      <c r="G2" s="1796" t="s">
        <v>1482</v>
      </c>
      <c r="H2" s="1796" t="s">
        <v>1483</v>
      </c>
      <c r="I2" s="1796" t="s">
        <v>1484</v>
      </c>
      <c r="J2" s="1792" t="s">
        <v>1485</v>
      </c>
      <c r="K2" s="1797" t="s">
        <v>1486</v>
      </c>
      <c r="L2" s="1797" t="s">
        <v>1487</v>
      </c>
      <c r="M2" s="1797" t="s">
        <v>1488</v>
      </c>
      <c r="N2" s="1797" t="s">
        <v>1489</v>
      </c>
      <c r="O2" s="1798" t="s">
        <v>1490</v>
      </c>
      <c r="P2" s="1797" t="s">
        <v>1491</v>
      </c>
      <c r="Q2" s="1798" t="s">
        <v>1492</v>
      </c>
      <c r="R2" s="1792" t="s">
        <v>1493</v>
      </c>
      <c r="S2" s="1798" t="s">
        <v>1494</v>
      </c>
      <c r="T2" s="1798" t="s">
        <v>1495</v>
      </c>
      <c r="U2" s="1798" t="s">
        <v>1496</v>
      </c>
      <c r="V2" s="1798" t="s">
        <v>1497</v>
      </c>
      <c r="W2" s="1798" t="s">
        <v>1498</v>
      </c>
      <c r="X2" s="1798" t="s">
        <v>1499</v>
      </c>
      <c r="Y2" s="1798" t="s">
        <v>1500</v>
      </c>
      <c r="Z2" s="1798" t="s">
        <v>1501</v>
      </c>
      <c r="AA2" s="1799" t="s">
        <v>1502</v>
      </c>
      <c r="AB2" s="1793" t="s">
        <v>1503</v>
      </c>
      <c r="AC2" s="1793" t="s">
        <v>1504</v>
      </c>
      <c r="AD2" s="1800" t="s">
        <v>1505</v>
      </c>
    </row>
    <row r="3">
      <c r="A3" s="1801" t="s">
        <v>1506</v>
      </c>
      <c r="B3" s="1802" t="s">
        <v>1507</v>
      </c>
      <c r="C3" s="1802" t="s">
        <v>1508</v>
      </c>
      <c r="D3" s="1803">
        <v>1522.79</v>
      </c>
      <c r="E3" s="1804">
        <v>0</v>
      </c>
      <c r="F3" s="1803">
        <f t="shared" ref="F3:F6" si="88">E3*2000*1.2</f>
      </c>
      <c r="G3" s="1805">
        <f t="shared" ref="G3:G12" si="198">F3/D3</f>
      </c>
      <c r="H3" s="1805">
        <f t="shared" ref="H3:H12" si="282">D3/E3</f>
      </c>
      <c r="I3" s="1805">
        <f t="shared" ref="I3:I12" si="0">F3/E3</f>
      </c>
      <c r="J3" s="1806">
        <f t="shared" ref="J3:J12" si="142">D3/T3</f>
      </c>
      <c r="K3" s="1807">
        <f t="shared" ref="K3:K12" si="226">O3/S3*1</f>
      </c>
      <c r="L3" s="1807">
        <f t="shared" ref="L3:L12" si="310">T3/S3</f>
      </c>
      <c r="M3" s="1807">
        <f t="shared" ref="M3:M12" si="28">V3/S3</f>
      </c>
      <c r="N3" s="1807">
        <f t="shared" ref="N3:N12" si="170">W3/V3</f>
      </c>
      <c r="O3" s="1808">
        <f t="shared" ref="O3:O12" si="254">U3/P3</f>
      </c>
      <c r="P3" s="1809">
        <v>0.0114</v>
      </c>
      <c r="Q3" s="1808">
        <v>52</v>
      </c>
      <c r="R3" s="1806">
        <f t="shared" ref="R3:R11" si="338">(D3/S3)*1000</f>
      </c>
      <c r="S3" s="1810">
        <v>16848</v>
      </c>
      <c r="T3" s="1810">
        <v>295</v>
      </c>
      <c r="U3" s="1810">
        <v>52</v>
      </c>
      <c r="V3" s="1810">
        <v>336</v>
      </c>
      <c r="W3" s="1810">
        <v>31</v>
      </c>
      <c r="X3" s="1810">
        <v>2</v>
      </c>
      <c r="Y3" s="1810">
        <v>2</v>
      </c>
      <c r="Z3" s="1810">
        <v>4</v>
      </c>
      <c r="AA3" s="1806">
        <f t="shared" ref="AA3:AA12" si="56">AD3*1000/D3</f>
      </c>
      <c r="AB3" s="1811" t="s">
        <v>1509</v>
      </c>
      <c r="AC3" s="1811" t="s">
        <v>1510</v>
      </c>
      <c r="AD3" s="1811">
        <v>19</v>
      </c>
    </row>
    <row r="4">
      <c r="A4" s="1801"/>
      <c r="B4" s="1802" t="s">
        <v>1507</v>
      </c>
      <c r="C4" s="1802" t="s">
        <v>1511</v>
      </c>
      <c r="D4" s="1803">
        <v>1383.18</v>
      </c>
      <c r="E4" s="1804">
        <v>2</v>
      </c>
      <c r="F4" s="1803">
        <f t="shared" si="88"/>
      </c>
      <c r="G4" s="1805">
        <f t="shared" si="198"/>
      </c>
      <c r="H4" s="1805">
        <f t="shared" si="282"/>
      </c>
      <c r="I4" s="1805">
        <f t="shared" si="0"/>
      </c>
      <c r="J4" s="1806">
        <f t="shared" si="142"/>
      </c>
      <c r="K4" s="1807">
        <f t="shared" si="226"/>
      </c>
      <c r="L4" s="1807">
        <f t="shared" si="310"/>
      </c>
      <c r="M4" s="1807">
        <f t="shared" si="28"/>
      </c>
      <c r="N4" s="1807">
        <f t="shared" si="170"/>
      </c>
      <c r="O4" s="1808">
        <f t="shared" si="254"/>
      </c>
      <c r="P4" s="1809">
        <v>0.0158</v>
      </c>
      <c r="Q4" s="1808">
        <v>48</v>
      </c>
      <c r="R4" s="1806">
        <f t="shared" si="338"/>
      </c>
      <c r="S4" s="1810">
        <v>12414</v>
      </c>
      <c r="T4" s="1810">
        <v>330</v>
      </c>
      <c r="U4" s="1810">
        <v>41</v>
      </c>
      <c r="V4" s="1810">
        <v>345</v>
      </c>
      <c r="W4" s="1810">
        <v>49</v>
      </c>
      <c r="X4" s="1810">
        <v>2</v>
      </c>
      <c r="Y4" s="1810">
        <v>1</v>
      </c>
      <c r="Z4" s="1810">
        <v>10</v>
      </c>
      <c r="AA4" s="1806">
        <f t="shared" si="56"/>
      </c>
      <c r="AB4" s="1811" t="s">
        <v>1509</v>
      </c>
      <c r="AC4" s="1811" t="s">
        <v>1510</v>
      </c>
      <c r="AD4" s="1811">
        <v>14</v>
      </c>
    </row>
    <row r="5">
      <c r="A5" s="1801"/>
      <c r="B5" s="1802" t="s">
        <v>1507</v>
      </c>
      <c r="C5" s="1802" t="s">
        <v>1512</v>
      </c>
      <c r="D5" s="1803">
        <v>1335.51</v>
      </c>
      <c r="E5" s="1804">
        <v>1</v>
      </c>
      <c r="F5" s="1803">
        <f t="shared" si="88"/>
      </c>
      <c r="G5" s="1805">
        <f t="shared" si="198"/>
      </c>
      <c r="H5" s="1805">
        <f t="shared" si="282"/>
      </c>
      <c r="I5" s="1805">
        <f t="shared" si="0"/>
      </c>
      <c r="J5" s="1806">
        <f t="shared" si="142"/>
      </c>
      <c r="K5" s="1807">
        <f t="shared" si="226"/>
      </c>
      <c r="L5" s="1807">
        <f t="shared" si="310"/>
      </c>
      <c r="M5" s="1807">
        <f t="shared" si="28"/>
      </c>
      <c r="N5" s="1807">
        <f t="shared" si="170"/>
      </c>
      <c r="O5" s="1808">
        <f t="shared" si="254"/>
      </c>
      <c r="P5" s="1809">
        <v>0.018</v>
      </c>
      <c r="Q5" s="1808">
        <v>52</v>
      </c>
      <c r="R5" s="1806">
        <f t="shared" si="338"/>
      </c>
      <c r="S5" s="1810">
        <v>12094</v>
      </c>
      <c r="T5" s="1810">
        <v>312</v>
      </c>
      <c r="U5" s="1810">
        <v>46</v>
      </c>
      <c r="V5" s="1810">
        <v>329</v>
      </c>
      <c r="W5" s="1810">
        <v>48</v>
      </c>
      <c r="X5" s="1810">
        <v>5</v>
      </c>
      <c r="Y5" s="1810">
        <v>4</v>
      </c>
      <c r="Z5" s="1810">
        <v>6</v>
      </c>
      <c r="AA5" s="1806">
        <f t="shared" si="56"/>
      </c>
      <c r="AB5" s="1811" t="s">
        <v>1509</v>
      </c>
      <c r="AC5" s="1811" t="s">
        <v>1510</v>
      </c>
      <c r="AD5" s="1811">
        <v>20</v>
      </c>
    </row>
    <row r="6">
      <c r="A6" s="1801"/>
      <c r="B6" s="1802" t="s">
        <v>1507</v>
      </c>
      <c r="C6" s="1802" t="s">
        <v>1513</v>
      </c>
      <c r="D6" s="1803">
        <v>1144.04</v>
      </c>
      <c r="E6" s="1804">
        <v>2</v>
      </c>
      <c r="F6" s="1803">
        <f t="shared" si="88"/>
      </c>
      <c r="G6" s="1805">
        <f t="shared" si="198"/>
      </c>
      <c r="H6" s="1805">
        <f t="shared" si="282"/>
      </c>
      <c r="I6" s="1805">
        <f t="shared" si="0"/>
      </c>
      <c r="J6" s="1806">
        <f t="shared" si="142"/>
      </c>
      <c r="K6" s="1807">
        <f t="shared" si="226"/>
      </c>
      <c r="L6" s="1807">
        <f t="shared" si="310"/>
      </c>
      <c r="M6" s="1807">
        <f t="shared" si="28"/>
      </c>
      <c r="N6" s="1807">
        <f t="shared" si="170"/>
      </c>
      <c r="O6" s="1808">
        <f t="shared" si="254"/>
      </c>
      <c r="P6" s="1809">
        <v>0.0186</v>
      </c>
      <c r="Q6" s="1808">
        <v>54</v>
      </c>
      <c r="R6" s="1806">
        <f t="shared" si="338"/>
      </c>
      <c r="S6" s="1810">
        <v>9396</v>
      </c>
      <c r="T6" s="1810">
        <v>302</v>
      </c>
      <c r="U6" s="1810">
        <v>39</v>
      </c>
      <c r="V6" s="1810">
        <v>324</v>
      </c>
      <c r="W6" s="1810">
        <v>38</v>
      </c>
      <c r="X6" s="1810">
        <v>5</v>
      </c>
      <c r="Y6" s="1810">
        <v>0</v>
      </c>
      <c r="Z6" s="1810">
        <v>7</v>
      </c>
      <c r="AA6" s="1806">
        <f t="shared" si="56"/>
      </c>
      <c r="AB6" s="1811" t="s">
        <v>1509</v>
      </c>
      <c r="AC6" s="1811" t="s">
        <v>1510</v>
      </c>
      <c r="AD6" s="1811">
        <v>18</v>
      </c>
    </row>
    <row r="7">
      <c r="A7" s="1801"/>
      <c r="B7" s="1812" t="s">
        <v>1514</v>
      </c>
      <c r="C7" s="1812"/>
      <c r="D7" s="1813">
        <f>SUM(D3:D6)</f>
      </c>
      <c r="E7" s="1814">
        <f>SUM(E3:E6)</f>
      </c>
      <c r="F7" s="1813">
        <f>SUM(F3:F6)</f>
      </c>
      <c r="G7" s="1815">
        <f t="shared" si="198"/>
      </c>
      <c r="H7" s="1815">
        <f t="shared" si="282"/>
      </c>
      <c r="I7" s="1815">
        <f t="shared" si="0"/>
      </c>
      <c r="J7" s="1815">
        <f t="shared" si="142"/>
      </c>
      <c r="K7" s="1816">
        <f t="shared" si="226"/>
      </c>
      <c r="L7" s="1816">
        <f t="shared" si="310"/>
      </c>
      <c r="M7" s="1816">
        <f t="shared" si="28"/>
      </c>
      <c r="N7" s="1816">
        <f t="shared" si="170"/>
      </c>
      <c r="O7" s="1817">
        <f t="shared" si="254"/>
      </c>
      <c r="P7" s="1816">
        <f>AVERAGE(P3:P6)</f>
      </c>
      <c r="Q7" s="1813">
        <f>AVERAGE(Q3:Q6)</f>
      </c>
      <c r="R7" s="1815">
        <f t="shared" si="338"/>
      </c>
      <c r="S7" s="1818">
        <f>SUM(S3:S6)</f>
      </c>
      <c r="T7" s="1818">
        <f>SUM(T3:T6)</f>
      </c>
      <c r="U7" s="1818">
        <f>SUM(U3:U6)</f>
      </c>
      <c r="V7" s="1818">
        <f>SUM(V3:V6)</f>
      </c>
      <c r="W7" s="1818">
        <f>SUM(W3:W6)</f>
      </c>
      <c r="X7" s="1818">
        <f>SUM(X3:X6)</f>
      </c>
      <c r="Y7" s="1818">
        <f>SUM(Y3:Y6)</f>
      </c>
      <c r="Z7" s="1818">
        <f>SUM(Z3:Z6)</f>
      </c>
      <c r="AA7" s="1819">
        <f t="shared" si="56"/>
      </c>
      <c r="AB7" s="1820"/>
      <c r="AC7" s="1820"/>
      <c r="AD7" s="1821">
        <f>SUM(AD3:AD6)</f>
      </c>
    </row>
    <row r="8">
      <c r="A8" s="1801"/>
      <c r="B8" s="1802" t="s">
        <v>1515</v>
      </c>
      <c r="C8" s="1822" t="s">
        <v>1516</v>
      </c>
      <c r="D8" s="1803">
        <v>1583.17</v>
      </c>
      <c r="E8" s="1804">
        <v>1</v>
      </c>
      <c r="F8" s="1803">
        <f t="shared" ref="F8:F10" si="89">E8*2000*1.2</f>
      </c>
      <c r="G8" s="1805">
        <f t="shared" si="198"/>
      </c>
      <c r="H8" s="1805">
        <f t="shared" si="282"/>
      </c>
      <c r="I8" s="1805">
        <f t="shared" si="0"/>
      </c>
      <c r="J8" s="1806">
        <f t="shared" si="142"/>
      </c>
      <c r="K8" s="1807">
        <f t="shared" si="226"/>
      </c>
      <c r="L8" s="1807">
        <f t="shared" si="310"/>
      </c>
      <c r="M8" s="1807">
        <f t="shared" si="28"/>
      </c>
      <c r="N8" s="1807">
        <f t="shared" si="170"/>
      </c>
      <c r="O8" s="1808">
        <f t="shared" si="254"/>
      </c>
      <c r="P8" s="1823">
        <v>0.0167</v>
      </c>
      <c r="Q8" s="1808">
        <v>56</v>
      </c>
      <c r="R8" s="1806">
        <f t="shared" si="338"/>
      </c>
      <c r="S8" s="1810">
        <v>11922</v>
      </c>
      <c r="T8" s="1810">
        <v>413</v>
      </c>
      <c r="U8" s="1810">
        <v>36</v>
      </c>
      <c r="V8" s="1810">
        <v>454</v>
      </c>
      <c r="W8" s="1810">
        <v>21</v>
      </c>
      <c r="X8" s="1810">
        <v>3</v>
      </c>
      <c r="Y8" s="1810">
        <v>1</v>
      </c>
      <c r="Z8" s="1810">
        <v>12</v>
      </c>
      <c r="AA8" s="1806">
        <f t="shared" si="56"/>
      </c>
      <c r="AB8" s="1811" t="s">
        <v>1509</v>
      </c>
      <c r="AC8" s="1811" t="s">
        <v>1510</v>
      </c>
      <c r="AD8" s="1811">
        <v>10</v>
      </c>
    </row>
    <row r="9">
      <c r="A9" s="1801"/>
      <c r="B9" s="1802" t="s">
        <v>1515</v>
      </c>
      <c r="C9" s="1822" t="s">
        <v>1517</v>
      </c>
      <c r="D9" s="1803">
        <v>1476.15</v>
      </c>
      <c r="E9" s="1804">
        <v>2</v>
      </c>
      <c r="F9" s="1803">
        <f t="shared" si="89"/>
      </c>
      <c r="G9" s="1824">
        <f t="shared" si="198"/>
      </c>
      <c r="H9" s="1824">
        <f t="shared" si="282"/>
      </c>
      <c r="I9" s="1824">
        <f t="shared" si="0"/>
      </c>
      <c r="J9" s="1825">
        <f t="shared" si="142"/>
      </c>
      <c r="K9" s="1826">
        <f t="shared" si="226"/>
      </c>
      <c r="L9" s="1826">
        <f t="shared" si="310"/>
      </c>
      <c r="M9" s="1826">
        <f t="shared" si="28"/>
      </c>
      <c r="N9" s="1826">
        <f t="shared" si="170"/>
      </c>
      <c r="O9" s="1808">
        <f t="shared" si="254"/>
      </c>
      <c r="P9" s="1823">
        <v>0.0207</v>
      </c>
      <c r="Q9" s="1810">
        <v>58</v>
      </c>
      <c r="R9" s="1825">
        <f t="shared" si="338"/>
      </c>
      <c r="S9" s="1810">
        <v>12342</v>
      </c>
      <c r="T9" s="1810">
        <v>454</v>
      </c>
      <c r="U9" s="1810">
        <v>42</v>
      </c>
      <c r="V9" s="1810">
        <v>500</v>
      </c>
      <c r="W9" s="1810">
        <v>69</v>
      </c>
      <c r="X9" s="1810">
        <v>3</v>
      </c>
      <c r="Y9" s="1810">
        <v>1</v>
      </c>
      <c r="Z9" s="1810">
        <v>7</v>
      </c>
      <c r="AA9" s="1806">
        <f t="shared" si="56"/>
      </c>
      <c r="AB9" s="1811" t="s">
        <v>1509</v>
      </c>
      <c r="AC9" s="1811" t="s">
        <v>1510</v>
      </c>
      <c r="AD9" s="1827">
        <v>26</v>
      </c>
    </row>
    <row r="10">
      <c r="A10" s="1801"/>
      <c r="B10" s="1802" t="s">
        <v>1515</v>
      </c>
      <c r="C10" s="1822" t="s">
        <v>1518</v>
      </c>
      <c r="D10" s="1803">
        <v>996.06</v>
      </c>
      <c r="E10" s="1804">
        <v>1</v>
      </c>
      <c r="F10" s="1803">
        <f t="shared" si="89"/>
      </c>
      <c r="G10" s="1824">
        <f t="shared" si="198"/>
      </c>
      <c r="H10" s="1824">
        <f t="shared" si="282"/>
      </c>
      <c r="I10" s="1824">
        <f t="shared" si="0"/>
      </c>
      <c r="J10" s="1825">
        <f t="shared" si="142"/>
      </c>
      <c r="K10" s="1826">
        <f t="shared" si="226"/>
      </c>
      <c r="L10" s="1826">
        <f t="shared" si="310"/>
      </c>
      <c r="M10" s="1826">
        <f t="shared" si="28"/>
      </c>
      <c r="N10" s="1826">
        <f t="shared" si="170"/>
      </c>
      <c r="O10" s="1808">
        <f t="shared" si="254"/>
      </c>
      <c r="P10" s="1823">
        <v>0.0338</v>
      </c>
      <c r="Q10" s="1810">
        <v>61</v>
      </c>
      <c r="R10" s="1825">
        <f t="shared" si="338"/>
      </c>
      <c r="S10" s="1810">
        <v>7509</v>
      </c>
      <c r="T10" s="1810">
        <v>297</v>
      </c>
      <c r="U10" s="1810">
        <v>47</v>
      </c>
      <c r="V10" s="1810">
        <v>323</v>
      </c>
      <c r="W10" s="1810">
        <v>99</v>
      </c>
      <c r="X10" s="1810">
        <v>3</v>
      </c>
      <c r="Y10" s="1810">
        <v>2</v>
      </c>
      <c r="Z10" s="1810">
        <v>4</v>
      </c>
      <c r="AA10" s="1806">
        <f t="shared" si="56"/>
      </c>
      <c r="AB10" s="1811" t="s">
        <v>1509</v>
      </c>
      <c r="AC10" s="1811" t="s">
        <v>1510</v>
      </c>
      <c r="AD10" s="1827">
        <v>25</v>
      </c>
    </row>
    <row r="11">
      <c r="A11" s="1801"/>
      <c r="B11" s="1812" t="s">
        <v>1514</v>
      </c>
      <c r="C11" s="1812"/>
      <c r="D11" s="1813">
        <f>SUM(D8:D10)</f>
      </c>
      <c r="E11" s="1813">
        <f>SUM(E8:E10)</f>
      </c>
      <c r="F11" s="1813">
        <f>SUM(F8:F10)</f>
      </c>
      <c r="G11" s="1815">
        <f t="shared" si="198"/>
      </c>
      <c r="H11" s="1815">
        <f t="shared" si="282"/>
      </c>
      <c r="I11" s="1815">
        <f t="shared" si="0"/>
      </c>
      <c r="J11" s="1815">
        <f t="shared" si="142"/>
      </c>
      <c r="K11" s="1816">
        <f t="shared" si="226"/>
      </c>
      <c r="L11" s="1816">
        <f t="shared" si="310"/>
      </c>
      <c r="M11" s="1816">
        <f t="shared" si="28"/>
      </c>
      <c r="N11" s="1816">
        <f t="shared" si="170"/>
      </c>
      <c r="O11" s="1817">
        <f t="shared" si="254"/>
      </c>
      <c r="P11" s="1816">
        <f>AVERAGE(P8:P10)</f>
      </c>
      <c r="Q11" s="1813">
        <f>AVERAGE(Q8:Q10)</f>
      </c>
      <c r="R11" s="1813">
        <f t="shared" si="338"/>
      </c>
      <c r="S11" s="1817">
        <f>SUM(S8:S10)</f>
      </c>
      <c r="T11" s="1817">
        <f>SUM(T8:T10)</f>
      </c>
      <c r="U11" s="1817">
        <f>SUM(U8:U10)</f>
      </c>
      <c r="V11" s="1817">
        <f>SUM(V8:V10)</f>
      </c>
      <c r="W11" s="1817">
        <f>SUM(W8:W10)</f>
      </c>
      <c r="X11" s="1817">
        <f>SUM(X8:X10)</f>
      </c>
      <c r="Y11" s="1817">
        <f>SUM(Y8:Y10)</f>
      </c>
      <c r="Z11" s="1817">
        <f>SUM(Z8:Z10)</f>
      </c>
      <c r="AA11" s="1819">
        <f t="shared" si="56"/>
      </c>
      <c r="AB11" s="1820"/>
      <c r="AC11" s="1820"/>
      <c r="AD11" s="1821">
        <f>SUM(AD8:AD10)</f>
      </c>
    </row>
    <row r="12">
      <c r="A12" s="1801"/>
      <c r="B12" s="1828" t="s">
        <v>1519</v>
      </c>
      <c r="C12" s="1828"/>
      <c r="D12" s="1829">
        <f>D11+D7</f>
      </c>
      <c r="E12" s="1829">
        <f>E11+E7</f>
      </c>
      <c r="F12" s="1829">
        <f>F11+F7</f>
      </c>
      <c r="G12" s="1830">
        <f t="shared" si="198"/>
      </c>
      <c r="H12" s="1830">
        <f t="shared" si="282"/>
      </c>
      <c r="I12" s="1830">
        <f t="shared" si="0"/>
      </c>
      <c r="J12" s="1830">
        <f t="shared" si="142"/>
      </c>
      <c r="K12" s="1831">
        <f t="shared" si="226"/>
      </c>
      <c r="L12" s="1831">
        <f t="shared" si="310"/>
      </c>
      <c r="M12" s="1831">
        <f t="shared" si="28"/>
      </c>
      <c r="N12" s="1831">
        <f t="shared" si="170"/>
      </c>
      <c r="O12" s="1832">
        <f t="shared" si="254"/>
      </c>
      <c r="P12" s="1833">
        <f>(P11+P7)/2</f>
      </c>
      <c r="Q12" s="1833">
        <f>(Q11+Q7)/2</f>
      </c>
      <c r="R12" s="1829">
        <f>(R11+R7)/2</f>
      </c>
      <c r="S12" s="1832">
        <f>S11+S7</f>
      </c>
      <c r="T12" s="1832">
        <f>T11+T7</f>
      </c>
      <c r="U12" s="1832">
        <f>U11+U7</f>
      </c>
      <c r="V12" s="1832">
        <f>V11+V7</f>
      </c>
      <c r="W12" s="1832">
        <f>W11+W7</f>
      </c>
      <c r="X12" s="1832">
        <f>X11+X7</f>
      </c>
      <c r="Y12" s="1832">
        <f>Y11+Y7</f>
      </c>
      <c r="Z12" s="1832">
        <f>Z11+Z7</f>
      </c>
      <c r="AA12" s="1834">
        <f t="shared" si="56"/>
      </c>
      <c r="AB12" s="1835"/>
      <c r="AC12" s="1835"/>
      <c r="AD12" s="1836">
        <f>AD11+AD7</f>
      </c>
    </row>
    <row r="13">
      <c r="A13" s="1790" t="s">
        <v>1473</v>
      </c>
      <c r="B13" s="1790" t="s">
        <v>1474</v>
      </c>
      <c r="C13" s="1790"/>
      <c r="D13" s="1791" t="s">
        <v>1475</v>
      </c>
      <c r="E13" s="1791"/>
      <c r="F13" s="1791"/>
      <c r="G13" s="1791"/>
      <c r="H13" s="1791"/>
      <c r="I13" s="1791"/>
      <c r="J13" s="1792" t="s">
        <v>1476</v>
      </c>
      <c r="K13" s="1792"/>
      <c r="L13" s="1792"/>
      <c r="M13" s="1792"/>
      <c r="N13" s="1792"/>
      <c r="O13" s="1792"/>
      <c r="P13" s="1792"/>
      <c r="Q13" s="1792"/>
      <c r="R13" s="1792"/>
      <c r="S13" s="1792"/>
      <c r="T13" s="1792"/>
      <c r="U13" s="1792"/>
      <c r="V13" s="1792"/>
      <c r="W13" s="1792"/>
      <c r="X13" s="1792"/>
      <c r="Y13" s="1792"/>
      <c r="Z13" s="1792"/>
      <c r="AA13" s="1792"/>
      <c r="AB13" s="1792"/>
      <c r="AC13" s="1792"/>
      <c r="AD13" s="1793"/>
    </row>
    <row r="14">
      <c r="A14" s="1790"/>
      <c r="B14" s="1790" t="s">
        <v>1477</v>
      </c>
      <c r="C14" s="1790" t="s">
        <v>1478</v>
      </c>
      <c r="D14" s="1791" t="s">
        <v>1479</v>
      </c>
      <c r="E14" s="1794" t="s">
        <v>1480</v>
      </c>
      <c r="F14" s="1795" t="s">
        <v>1481</v>
      </c>
      <c r="G14" s="1796" t="s">
        <v>1482</v>
      </c>
      <c r="H14" s="1796" t="s">
        <v>1483</v>
      </c>
      <c r="I14" s="1796" t="s">
        <v>1484</v>
      </c>
      <c r="J14" s="1792" t="s">
        <v>1485</v>
      </c>
      <c r="K14" s="1797" t="s">
        <v>1486</v>
      </c>
      <c r="L14" s="1797" t="s">
        <v>1487</v>
      </c>
      <c r="M14" s="1797" t="s">
        <v>1488</v>
      </c>
      <c r="N14" s="1797" t="s">
        <v>1489</v>
      </c>
      <c r="O14" s="1798" t="s">
        <v>1490</v>
      </c>
      <c r="P14" s="1797" t="s">
        <v>1491</v>
      </c>
      <c r="Q14" s="1798" t="s">
        <v>1492</v>
      </c>
      <c r="R14" s="1792" t="s">
        <v>1493</v>
      </c>
      <c r="S14" s="1798" t="s">
        <v>1494</v>
      </c>
      <c r="T14" s="1798" t="s">
        <v>1495</v>
      </c>
      <c r="U14" s="1798" t="s">
        <v>1496</v>
      </c>
      <c r="V14" s="1798" t="s">
        <v>1497</v>
      </c>
      <c r="W14" s="1798" t="s">
        <v>1498</v>
      </c>
      <c r="X14" s="1798" t="s">
        <v>1499</v>
      </c>
      <c r="Y14" s="1798" t="s">
        <v>1500</v>
      </c>
      <c r="Z14" s="1798" t="s">
        <v>1501</v>
      </c>
      <c r="AA14" s="1799" t="s">
        <v>1502</v>
      </c>
      <c r="AB14" s="1793" t="s">
        <v>1503</v>
      </c>
      <c r="AC14" s="1793" t="s">
        <v>1504</v>
      </c>
      <c r="AD14" s="1800" t="s">
        <v>1505</v>
      </c>
    </row>
    <row r="15">
      <c r="A15" s="1801" t="s">
        <v>1520</v>
      </c>
      <c r="B15" s="1802" t="s">
        <v>1515</v>
      </c>
      <c r="C15" s="1802" t="s">
        <v>1508</v>
      </c>
      <c r="D15" s="1803">
        <v>1342.49</v>
      </c>
      <c r="E15" s="1804">
        <v>3</v>
      </c>
      <c r="F15" s="1803">
        <f t="shared" ref="F15:F18" si="90">E15*2000*1.2</f>
      </c>
      <c r="G15" s="1805">
        <f t="shared" ref="G15:G24" si="199">F15/D15</f>
      </c>
      <c r="H15" s="1805">
        <f t="shared" ref="H15:H24" si="283">D15/E15</f>
      </c>
      <c r="I15" s="1805">
        <f t="shared" ref="I15:I24" si="1">F15/E15</f>
      </c>
      <c r="J15" s="1806">
        <f t="shared" ref="J15:J24" si="143">D15/T15</f>
      </c>
      <c r="K15" s="1807">
        <f t="shared" ref="K15:K24" si="227">O15/S15*1</f>
      </c>
      <c r="L15" s="1807">
        <f t="shared" ref="L15:L24" si="311">T15/S15</f>
      </c>
      <c r="M15" s="1807">
        <f t="shared" ref="M15:M24" si="29">V15/S15</f>
      </c>
      <c r="N15" s="1807">
        <f t="shared" ref="N15:N24" si="171">W15/V15</f>
      </c>
      <c r="O15" s="1808">
        <f t="shared" ref="O15:O24" si="255">U15/P15</f>
      </c>
      <c r="P15" s="1809">
        <v>0.0117</v>
      </c>
      <c r="Q15" s="1808">
        <v>54</v>
      </c>
      <c r="R15" s="1806">
        <f t="shared" ref="R15:R23" si="339">(D15/S15)*1000</f>
      </c>
      <c r="S15" s="1810">
        <v>14716</v>
      </c>
      <c r="T15" s="1810">
        <v>379</v>
      </c>
      <c r="U15" s="1810">
        <v>56</v>
      </c>
      <c r="V15" s="1810">
        <v>388</v>
      </c>
      <c r="W15" s="1810">
        <v>46</v>
      </c>
      <c r="X15" s="1810">
        <v>5</v>
      </c>
      <c r="Y15" s="1810">
        <v>2</v>
      </c>
      <c r="Z15" s="1810">
        <v>8</v>
      </c>
      <c r="AA15" s="1806">
        <f t="shared" ref="AA15:AA24" si="57">AD15*1000/D15</f>
      </c>
      <c r="AB15" s="1811" t="s">
        <v>1509</v>
      </c>
      <c r="AC15" s="1811" t="s">
        <v>1510</v>
      </c>
      <c r="AD15" s="1811">
        <v>19</v>
      </c>
    </row>
    <row r="16">
      <c r="A16" s="1801"/>
      <c r="B16" s="1802" t="s">
        <v>1515</v>
      </c>
      <c r="C16" s="1802" t="s">
        <v>1511</v>
      </c>
      <c r="D16" s="1803">
        <v>1442.49</v>
      </c>
      <c r="E16" s="1804">
        <v>2</v>
      </c>
      <c r="F16" s="1803">
        <f t="shared" si="90"/>
      </c>
      <c r="G16" s="1805">
        <f t="shared" si="199"/>
      </c>
      <c r="H16" s="1805">
        <f t="shared" si="283"/>
      </c>
      <c r="I16" s="1805">
        <f t="shared" si="1"/>
      </c>
      <c r="J16" s="1806">
        <f t="shared" si="143"/>
      </c>
      <c r="K16" s="1807">
        <f t="shared" si="227"/>
      </c>
      <c r="L16" s="1807">
        <f t="shared" si="311"/>
      </c>
      <c r="M16" s="1807">
        <f t="shared" si="29"/>
      </c>
      <c r="N16" s="1807">
        <f t="shared" si="171"/>
      </c>
      <c r="O16" s="1808">
        <f t="shared" si="255"/>
      </c>
      <c r="P16" s="1809">
        <v>0.0212</v>
      </c>
      <c r="Q16" s="1808">
        <v>65</v>
      </c>
      <c r="R16" s="1806">
        <f t="shared" si="339"/>
      </c>
      <c r="S16" s="1810">
        <v>13609</v>
      </c>
      <c r="T16" s="1810">
        <v>380</v>
      </c>
      <c r="U16" s="1810">
        <v>67</v>
      </c>
      <c r="V16" s="1810">
        <v>401</v>
      </c>
      <c r="W16" s="1810">
        <v>59</v>
      </c>
      <c r="X16" s="1810">
        <v>4</v>
      </c>
      <c r="Y16" s="1810">
        <v>3</v>
      </c>
      <c r="Z16" s="1810">
        <v>5</v>
      </c>
      <c r="AA16" s="1806">
        <f t="shared" si="57"/>
      </c>
      <c r="AB16" s="1811" t="s">
        <v>1509</v>
      </c>
      <c r="AC16" s="1811" t="s">
        <v>1510</v>
      </c>
      <c r="AD16" s="1811">
        <v>26</v>
      </c>
    </row>
    <row r="17">
      <c r="A17" s="1801"/>
      <c r="B17" s="1802" t="s">
        <v>1515</v>
      </c>
      <c r="C17" s="1802" t="s">
        <v>1512</v>
      </c>
      <c r="D17" s="1803">
        <v>1424.2</v>
      </c>
      <c r="E17" s="1804">
        <v>2</v>
      </c>
      <c r="F17" s="1803">
        <f t="shared" si="90"/>
      </c>
      <c r="G17" s="1805">
        <f t="shared" si="199"/>
      </c>
      <c r="H17" s="1805">
        <f t="shared" si="283"/>
      </c>
      <c r="I17" s="1805">
        <f t="shared" si="1"/>
      </c>
      <c r="J17" s="1806">
        <f t="shared" si="143"/>
      </c>
      <c r="K17" s="1807">
        <f t="shared" si="227"/>
      </c>
      <c r="L17" s="1807">
        <f t="shared" si="311"/>
      </c>
      <c r="M17" s="1807">
        <f t="shared" si="29"/>
      </c>
      <c r="N17" s="1807">
        <f t="shared" si="171"/>
      </c>
      <c r="O17" s="1808">
        <f t="shared" si="255"/>
      </c>
      <c r="P17" s="1809">
        <v>0.0136</v>
      </c>
      <c r="Q17" s="1808">
        <v>66</v>
      </c>
      <c r="R17" s="1806">
        <f t="shared" si="339"/>
      </c>
      <c r="S17" s="1810">
        <v>14035</v>
      </c>
      <c r="T17" s="1810">
        <v>371</v>
      </c>
      <c r="U17" s="1810">
        <v>49</v>
      </c>
      <c r="V17" s="1810">
        <v>404</v>
      </c>
      <c r="W17" s="1810">
        <v>44</v>
      </c>
      <c r="X17" s="1810">
        <v>3</v>
      </c>
      <c r="Y17" s="1810">
        <v>2</v>
      </c>
      <c r="Z17" s="1810">
        <v>8</v>
      </c>
      <c r="AA17" s="1806">
        <f t="shared" si="57"/>
      </c>
      <c r="AB17" s="1811" t="s">
        <v>1509</v>
      </c>
      <c r="AC17" s="1811" t="s">
        <v>1510</v>
      </c>
      <c r="AD17" s="1811">
        <v>22</v>
      </c>
    </row>
    <row r="18">
      <c r="A18" s="1801"/>
      <c r="B18" s="1802" t="s">
        <v>1515</v>
      </c>
      <c r="C18" s="1802" t="s">
        <v>1513</v>
      </c>
      <c r="D18" s="1803">
        <v>1507.51</v>
      </c>
      <c r="E18" s="1804">
        <v>2</v>
      </c>
      <c r="F18" s="1803">
        <f t="shared" si="90"/>
      </c>
      <c r="G18" s="1805">
        <f t="shared" si="199"/>
      </c>
      <c r="H18" s="1805">
        <f t="shared" si="283"/>
      </c>
      <c r="I18" s="1805">
        <f t="shared" si="1"/>
      </c>
      <c r="J18" s="1806">
        <f t="shared" si="143"/>
      </c>
      <c r="K18" s="1807">
        <f t="shared" si="227"/>
      </c>
      <c r="L18" s="1807">
        <f t="shared" si="311"/>
      </c>
      <c r="M18" s="1807">
        <f t="shared" si="29"/>
      </c>
      <c r="N18" s="1807">
        <f t="shared" si="171"/>
      </c>
      <c r="O18" s="1808">
        <f t="shared" si="255"/>
      </c>
      <c r="P18" s="1809">
        <v>0.0141</v>
      </c>
      <c r="Q18" s="1808">
        <v>59</v>
      </c>
      <c r="R18" s="1806">
        <f t="shared" si="339"/>
      </c>
      <c r="S18" s="1810">
        <v>14416</v>
      </c>
      <c r="T18" s="1810">
        <v>425</v>
      </c>
      <c r="U18" s="1810">
        <v>46</v>
      </c>
      <c r="V18" s="1810">
        <v>451</v>
      </c>
      <c r="W18" s="1810">
        <v>54</v>
      </c>
      <c r="X18" s="1810">
        <v>0</v>
      </c>
      <c r="Y18" s="1810">
        <v>1</v>
      </c>
      <c r="Z18" s="1810">
        <v>9</v>
      </c>
      <c r="AA18" s="1806">
        <f t="shared" si="57"/>
      </c>
      <c r="AB18" s="1811" t="s">
        <v>1509</v>
      </c>
      <c r="AC18" s="1811" t="s">
        <v>1510</v>
      </c>
      <c r="AD18" s="1811">
        <v>11</v>
      </c>
    </row>
    <row r="19">
      <c r="A19" s="1801"/>
      <c r="B19" s="1812" t="s">
        <v>1514</v>
      </c>
      <c r="C19" s="1812"/>
      <c r="D19" s="1813">
        <f>SUM(D15:D18)</f>
      </c>
      <c r="E19" s="1814">
        <f>SUM(E15:E18)</f>
      </c>
      <c r="F19" s="1813">
        <f>SUM(F15:F18)</f>
      </c>
      <c r="G19" s="1815">
        <f t="shared" si="199"/>
      </c>
      <c r="H19" s="1815">
        <f t="shared" si="283"/>
      </c>
      <c r="I19" s="1815">
        <f t="shared" si="1"/>
      </c>
      <c r="J19" s="1815">
        <f t="shared" si="143"/>
      </c>
      <c r="K19" s="1816">
        <f t="shared" si="227"/>
      </c>
      <c r="L19" s="1816">
        <f t="shared" si="311"/>
      </c>
      <c r="M19" s="1816">
        <f t="shared" si="29"/>
      </c>
      <c r="N19" s="1816">
        <f t="shared" si="171"/>
      </c>
      <c r="O19" s="1817">
        <f t="shared" si="255"/>
      </c>
      <c r="P19" s="1816">
        <f>AVERAGE(P15:P18)</f>
      </c>
      <c r="Q19" s="1813">
        <f>AVERAGE(Q15:Q18)</f>
      </c>
      <c r="R19" s="1815">
        <f t="shared" si="339"/>
      </c>
      <c r="S19" s="1818">
        <f>SUM(S15:S18)</f>
      </c>
      <c r="T19" s="1818">
        <f>SUM(T15:T18)</f>
      </c>
      <c r="U19" s="1818">
        <f>SUM(U15:U18)</f>
      </c>
      <c r="V19" s="1818">
        <f>SUM(V15:V18)</f>
      </c>
      <c r="W19" s="1818">
        <f>SUM(W15:W18)</f>
      </c>
      <c r="X19" s="1818">
        <f>SUM(X15:X18)</f>
      </c>
      <c r="Y19" s="1818">
        <f>SUM(Y15:Y18)</f>
      </c>
      <c r="Z19" s="1818">
        <f>SUM(Z15:Z18)</f>
      </c>
      <c r="AA19" s="1819">
        <f t="shared" si="57"/>
      </c>
      <c r="AB19" s="1820"/>
      <c r="AC19" s="1820"/>
      <c r="AD19" s="1821">
        <f>SUM(AD15:AD18)</f>
      </c>
    </row>
    <row r="20">
      <c r="A20" s="1801"/>
      <c r="B20" s="1802" t="s">
        <v>1521</v>
      </c>
      <c r="C20" s="1822" t="s">
        <v>1516</v>
      </c>
      <c r="D20" s="1803">
        <v>1670.96</v>
      </c>
      <c r="E20" s="1804">
        <v>0</v>
      </c>
      <c r="F20" s="1803">
        <f t="shared" ref="F20:F22" si="91">E20*2000*1.2</f>
      </c>
      <c r="G20" s="1805">
        <f t="shared" si="199"/>
      </c>
      <c r="H20" s="1805">
        <f t="shared" si="283"/>
      </c>
      <c r="I20" s="1805">
        <f t="shared" si="1"/>
      </c>
      <c r="J20" s="1806">
        <f t="shared" si="143"/>
      </c>
      <c r="K20" s="1807">
        <f t="shared" si="227"/>
      </c>
      <c r="L20" s="1807">
        <f t="shared" si="311"/>
      </c>
      <c r="M20" s="1807">
        <f t="shared" si="29"/>
      </c>
      <c r="N20" s="1807">
        <f t="shared" si="171"/>
      </c>
      <c r="O20" s="1808">
        <f t="shared" si="255"/>
      </c>
      <c r="P20" s="1823">
        <v>0.0221</v>
      </c>
      <c r="Q20" s="1808">
        <v>55</v>
      </c>
      <c r="R20" s="1806">
        <f t="shared" si="339"/>
      </c>
      <c r="S20" s="1810">
        <v>16001</v>
      </c>
      <c r="T20" s="1810">
        <v>537</v>
      </c>
      <c r="U20" s="1810">
        <v>67</v>
      </c>
      <c r="V20" s="1810">
        <v>574</v>
      </c>
      <c r="W20" s="1810">
        <v>53</v>
      </c>
      <c r="X20" s="1810">
        <v>4</v>
      </c>
      <c r="Y20" s="1810">
        <v>2</v>
      </c>
      <c r="Z20" s="1810">
        <v>4</v>
      </c>
      <c r="AA20" s="1806">
        <f t="shared" si="57"/>
      </c>
      <c r="AB20" s="1811" t="s">
        <v>1509</v>
      </c>
      <c r="AC20" s="1811" t="s">
        <v>1510</v>
      </c>
      <c r="AD20" s="1811">
        <v>27</v>
      </c>
    </row>
    <row r="21">
      <c r="A21" s="1801"/>
      <c r="B21" s="1802" t="s">
        <v>1521</v>
      </c>
      <c r="C21" s="1822" t="s">
        <v>1517</v>
      </c>
      <c r="D21" s="1803">
        <v>2770.45</v>
      </c>
      <c r="E21" s="1804">
        <v>3</v>
      </c>
      <c r="F21" s="1803">
        <f t="shared" si="91"/>
      </c>
      <c r="G21" s="1824">
        <f t="shared" si="199"/>
      </c>
      <c r="H21" s="1824">
        <f t="shared" si="283"/>
      </c>
      <c r="I21" s="1824">
        <f t="shared" si="1"/>
      </c>
      <c r="J21" s="1825">
        <f t="shared" si="143"/>
      </c>
      <c r="K21" s="1826">
        <f t="shared" si="227"/>
      </c>
      <c r="L21" s="1826">
        <f t="shared" si="311"/>
      </c>
      <c r="M21" s="1826">
        <f t="shared" si="29"/>
      </c>
      <c r="N21" s="1826">
        <f t="shared" si="171"/>
      </c>
      <c r="O21" s="1808">
        <f t="shared" si="255"/>
      </c>
      <c r="P21" s="1823">
        <v>0.013</v>
      </c>
      <c r="Q21" s="1810">
        <v>46</v>
      </c>
      <c r="R21" s="1825">
        <f t="shared" si="339"/>
      </c>
      <c r="S21" s="1810">
        <v>30285</v>
      </c>
      <c r="T21" s="1810">
        <v>1344</v>
      </c>
      <c r="U21" s="1810">
        <v>84</v>
      </c>
      <c r="V21" s="1810">
        <v>1450</v>
      </c>
      <c r="W21" s="1810">
        <v>65</v>
      </c>
      <c r="X21" s="1810">
        <v>9</v>
      </c>
      <c r="Y21" s="1810">
        <v>2</v>
      </c>
      <c r="Z21" s="1810">
        <v>21</v>
      </c>
      <c r="AA21" s="1806">
        <f t="shared" si="57"/>
      </c>
      <c r="AB21" s="1811" t="s">
        <v>1509</v>
      </c>
      <c r="AC21" s="1811" t="s">
        <v>1510</v>
      </c>
      <c r="AD21" s="1827">
        <v>26</v>
      </c>
    </row>
    <row r="22">
      <c r="A22" s="1801"/>
      <c r="B22" s="1802" t="s">
        <v>1521</v>
      </c>
      <c r="C22" s="1822" t="s">
        <v>1518</v>
      </c>
      <c r="D22" s="1803">
        <v>1140.29</v>
      </c>
      <c r="E22" s="1804">
        <v>3</v>
      </c>
      <c r="F22" s="1803">
        <f t="shared" si="91"/>
      </c>
      <c r="G22" s="1824">
        <f t="shared" si="199"/>
      </c>
      <c r="H22" s="1824">
        <f t="shared" si="283"/>
      </c>
      <c r="I22" s="1824">
        <f t="shared" si="1"/>
      </c>
      <c r="J22" s="1825">
        <f t="shared" si="143"/>
      </c>
      <c r="K22" s="1826">
        <f t="shared" si="227"/>
      </c>
      <c r="L22" s="1826">
        <f t="shared" si="311"/>
      </c>
      <c r="M22" s="1826">
        <f t="shared" si="29"/>
      </c>
      <c r="N22" s="1826">
        <f t="shared" si="171"/>
      </c>
      <c r="O22" s="1808">
        <f t="shared" si="255"/>
      </c>
      <c r="P22" s="1823">
        <v>0.0225</v>
      </c>
      <c r="Q22" s="1810">
        <v>49</v>
      </c>
      <c r="R22" s="1825">
        <f t="shared" si="339"/>
      </c>
      <c r="S22" s="1810">
        <v>12470</v>
      </c>
      <c r="T22" s="1810">
        <v>401</v>
      </c>
      <c r="U22" s="1810">
        <v>52</v>
      </c>
      <c r="V22" s="1810">
        <v>448</v>
      </c>
      <c r="W22" s="1810">
        <v>73</v>
      </c>
      <c r="X22" s="1810">
        <v>5</v>
      </c>
      <c r="Y22" s="1810">
        <v>0</v>
      </c>
      <c r="Z22" s="1810">
        <v>10</v>
      </c>
      <c r="AA22" s="1806">
        <f t="shared" si="57"/>
      </c>
      <c r="AB22" s="1811" t="s">
        <v>1509</v>
      </c>
      <c r="AC22" s="1811" t="s">
        <v>1510</v>
      </c>
      <c r="AD22" s="1827">
        <v>16</v>
      </c>
    </row>
    <row r="23">
      <c r="A23" s="1801"/>
      <c r="B23" s="1812" t="s">
        <v>1514</v>
      </c>
      <c r="C23" s="1812"/>
      <c r="D23" s="1813">
        <f>SUM(D20:D22)</f>
      </c>
      <c r="E23" s="1813">
        <f>SUM(E20:E22)</f>
      </c>
      <c r="F23" s="1813">
        <f>SUM(F20:F22)</f>
      </c>
      <c r="G23" s="1815">
        <f t="shared" si="199"/>
      </c>
      <c r="H23" s="1815">
        <f t="shared" si="283"/>
      </c>
      <c r="I23" s="1815">
        <f t="shared" si="1"/>
      </c>
      <c r="J23" s="1815">
        <f t="shared" si="143"/>
      </c>
      <c r="K23" s="1816">
        <f t="shared" si="227"/>
      </c>
      <c r="L23" s="1816">
        <f t="shared" si="311"/>
      </c>
      <c r="M23" s="1816">
        <f t="shared" si="29"/>
      </c>
      <c r="N23" s="1816">
        <f t="shared" si="171"/>
      </c>
      <c r="O23" s="1817">
        <f t="shared" si="255"/>
      </c>
      <c r="P23" s="1816">
        <f>AVERAGE(P20:P22)</f>
      </c>
      <c r="Q23" s="1813">
        <f>AVERAGE(Q20:Q22)</f>
      </c>
      <c r="R23" s="1813">
        <f t="shared" si="339"/>
      </c>
      <c r="S23" s="1817">
        <f>SUM(S20:S22)</f>
      </c>
      <c r="T23" s="1817">
        <f>SUM(T20:T22)</f>
      </c>
      <c r="U23" s="1817">
        <f>SUM(U20:U22)</f>
      </c>
      <c r="V23" s="1817">
        <f>SUM(V20:V22)</f>
      </c>
      <c r="W23" s="1817">
        <f>SUM(W20:W22)</f>
      </c>
      <c r="X23" s="1817">
        <f>SUM(X20:X22)</f>
      </c>
      <c r="Y23" s="1817">
        <f>SUM(Y20:Y22)</f>
      </c>
      <c r="Z23" s="1817">
        <f>SUM(Z20:Z22)</f>
      </c>
      <c r="AA23" s="1819">
        <f t="shared" si="57"/>
      </c>
      <c r="AB23" s="1820"/>
      <c r="AC23" s="1820"/>
      <c r="AD23" s="1821">
        <f>SUM(AD20:AD22)</f>
      </c>
    </row>
    <row r="24">
      <c r="A24" s="1801"/>
      <c r="B24" s="1828" t="s">
        <v>1519</v>
      </c>
      <c r="C24" s="1828"/>
      <c r="D24" s="1829">
        <f>D23+D19</f>
      </c>
      <c r="E24" s="1829">
        <f>E23+E19</f>
      </c>
      <c r="F24" s="1829">
        <f>F23+F19</f>
      </c>
      <c r="G24" s="1830">
        <f t="shared" si="199"/>
      </c>
      <c r="H24" s="1830">
        <f t="shared" si="283"/>
      </c>
      <c r="I24" s="1830">
        <f t="shared" si="1"/>
      </c>
      <c r="J24" s="1830">
        <f t="shared" si="143"/>
      </c>
      <c r="K24" s="1831">
        <f t="shared" si="227"/>
      </c>
      <c r="L24" s="1831">
        <f t="shared" si="311"/>
      </c>
      <c r="M24" s="1831">
        <f t="shared" si="29"/>
      </c>
      <c r="N24" s="1831">
        <f t="shared" si="171"/>
      </c>
      <c r="O24" s="1832">
        <f t="shared" si="255"/>
      </c>
      <c r="P24" s="1833">
        <f>(P23+P19)/2</f>
      </c>
      <c r="Q24" s="1833">
        <f>(Q23+Q19)/2</f>
      </c>
      <c r="R24" s="1829">
        <f>(R23+R19)/2</f>
      </c>
      <c r="S24" s="1832">
        <f>S23+S19</f>
      </c>
      <c r="T24" s="1832">
        <f>T23+T19</f>
      </c>
      <c r="U24" s="1832">
        <f>U23+U19</f>
      </c>
      <c r="V24" s="1832">
        <f>V23+V19</f>
      </c>
      <c r="W24" s="1832">
        <f>W23+W19</f>
      </c>
      <c r="X24" s="1832">
        <f>X23+X19</f>
      </c>
      <c r="Y24" s="1832">
        <f>Y23+Y19</f>
      </c>
      <c r="Z24" s="1832">
        <f>Z23+Z19</f>
      </c>
      <c r="AA24" s="1834">
        <f t="shared" si="57"/>
      </c>
      <c r="AB24" s="1835"/>
      <c r="AC24" s="1835"/>
      <c r="AD24" s="1836">
        <f>AD23+AD19</f>
      </c>
    </row>
    <row r="25">
      <c r="A25" s="1790" t="s">
        <v>1473</v>
      </c>
      <c r="B25" s="1790" t="s">
        <v>1474</v>
      </c>
      <c r="C25" s="1790"/>
      <c r="D25" s="1791" t="s">
        <v>1475</v>
      </c>
      <c r="E25" s="1791"/>
      <c r="F25" s="1791"/>
      <c r="G25" s="1791"/>
      <c r="H25" s="1791"/>
      <c r="I25" s="1791"/>
      <c r="J25" s="1792" t="s">
        <v>1476</v>
      </c>
      <c r="K25" s="1792"/>
      <c r="L25" s="1792"/>
      <c r="M25" s="1792"/>
      <c r="N25" s="1792"/>
      <c r="O25" s="1792"/>
      <c r="P25" s="1792"/>
      <c r="Q25" s="1792"/>
      <c r="R25" s="1792"/>
      <c r="S25" s="1792"/>
      <c r="T25" s="1792"/>
      <c r="U25" s="1792"/>
      <c r="V25" s="1792"/>
      <c r="W25" s="1792"/>
      <c r="X25" s="1792"/>
      <c r="Y25" s="1792"/>
      <c r="Z25" s="1792"/>
      <c r="AA25" s="1792"/>
      <c r="AB25" s="1792"/>
      <c r="AC25" s="1792"/>
      <c r="AD25" s="1793"/>
    </row>
    <row r="26">
      <c r="A26" s="1790"/>
      <c r="B26" s="1790" t="s">
        <v>1477</v>
      </c>
      <c r="C26" s="1790" t="s">
        <v>1478</v>
      </c>
      <c r="D26" s="1791" t="s">
        <v>1479</v>
      </c>
      <c r="E26" s="1794" t="s">
        <v>1480</v>
      </c>
      <c r="F26" s="1795" t="s">
        <v>1481</v>
      </c>
      <c r="G26" s="1796" t="s">
        <v>1482</v>
      </c>
      <c r="H26" s="1796" t="s">
        <v>1483</v>
      </c>
      <c r="I26" s="1796" t="s">
        <v>1484</v>
      </c>
      <c r="J26" s="1792" t="s">
        <v>1485</v>
      </c>
      <c r="K26" s="1797" t="s">
        <v>1486</v>
      </c>
      <c r="L26" s="1797" t="s">
        <v>1487</v>
      </c>
      <c r="M26" s="1797" t="s">
        <v>1488</v>
      </c>
      <c r="N26" s="1797" t="s">
        <v>1489</v>
      </c>
      <c r="O26" s="1798" t="s">
        <v>1490</v>
      </c>
      <c r="P26" s="1797" t="s">
        <v>1491</v>
      </c>
      <c r="Q26" s="1798" t="s">
        <v>1492</v>
      </c>
      <c r="R26" s="1792" t="s">
        <v>1493</v>
      </c>
      <c r="S26" s="1798" t="s">
        <v>1494</v>
      </c>
      <c r="T26" s="1798" t="s">
        <v>1495</v>
      </c>
      <c r="U26" s="1798" t="s">
        <v>1496</v>
      </c>
      <c r="V26" s="1798" t="s">
        <v>1497</v>
      </c>
      <c r="W26" s="1798" t="s">
        <v>1498</v>
      </c>
      <c r="X26" s="1798" t="s">
        <v>1499</v>
      </c>
      <c r="Y26" s="1798" t="s">
        <v>1500</v>
      </c>
      <c r="Z26" s="1798" t="s">
        <v>1501</v>
      </c>
      <c r="AA26" s="1799" t="s">
        <v>1502</v>
      </c>
      <c r="AB26" s="1793" t="s">
        <v>1503</v>
      </c>
      <c r="AC26" s="1793" t="s">
        <v>1504</v>
      </c>
      <c r="AD26" s="1800" t="s">
        <v>1505</v>
      </c>
    </row>
    <row r="27">
      <c r="A27" s="1801" t="s">
        <v>1522</v>
      </c>
      <c r="B27" s="1802" t="s">
        <v>1523</v>
      </c>
      <c r="C27" s="1802" t="s">
        <v>1508</v>
      </c>
      <c r="D27" s="1803">
        <v>1724.61</v>
      </c>
      <c r="E27" s="1804">
        <v>1</v>
      </c>
      <c r="F27" s="1803">
        <f t="shared" ref="F27:F30" si="92">E27*2000*1.2</f>
      </c>
      <c r="G27" s="1805">
        <f t="shared" ref="G27:G36" si="200">F27/D27</f>
      </c>
      <c r="H27" s="1805">
        <f t="shared" ref="H27:H36" si="284">D27/E27</f>
      </c>
      <c r="I27" s="1805">
        <f t="shared" ref="I27:I36" si="2">F27/E27</f>
      </c>
      <c r="J27" s="1806">
        <f t="shared" ref="J27:J36" si="144">D27/T27</f>
      </c>
      <c r="K27" s="1807">
        <f t="shared" ref="K27:K36" si="228">O27/S27*1</f>
      </c>
      <c r="L27" s="1807">
        <f t="shared" ref="L27:L36" si="312">T27/S27</f>
      </c>
      <c r="M27" s="1807">
        <f t="shared" ref="M27:M36" si="30">V27/S27</f>
      </c>
      <c r="N27" s="1807">
        <f t="shared" ref="N27:N36" si="172">W27/V27</f>
      </c>
      <c r="O27" s="1808">
        <f t="shared" ref="O27:O36" si="256">U27/P27</f>
      </c>
      <c r="P27" s="1809">
        <v>0.0125</v>
      </c>
      <c r="Q27" s="1808">
        <v>58</v>
      </c>
      <c r="R27" s="1806">
        <f t="shared" ref="R27:R35" si="340">(D27/S27)*1000</f>
      </c>
      <c r="S27" s="1810">
        <v>17033</v>
      </c>
      <c r="T27" s="1810">
        <v>368</v>
      </c>
      <c r="U27" s="1810">
        <v>58</v>
      </c>
      <c r="V27" s="1810">
        <v>391</v>
      </c>
      <c r="W27" s="1810">
        <v>46</v>
      </c>
      <c r="X27" s="1810">
        <v>8</v>
      </c>
      <c r="Y27" s="1810">
        <v>0</v>
      </c>
      <c r="Z27" s="1810">
        <v>13</v>
      </c>
      <c r="AA27" s="1806">
        <f t="shared" ref="AA27:AA36" si="58">AD27*1000/D27</f>
      </c>
      <c r="AB27" s="1811" t="s">
        <v>1509</v>
      </c>
      <c r="AC27" s="1811" t="s">
        <v>1524</v>
      </c>
      <c r="AD27" s="1811">
        <v>28</v>
      </c>
    </row>
    <row r="28">
      <c r="A28" s="1801"/>
      <c r="B28" s="1802" t="s">
        <v>1523</v>
      </c>
      <c r="C28" s="1802" t="s">
        <v>1511</v>
      </c>
      <c r="D28" s="1803">
        <v>1466.68</v>
      </c>
      <c r="E28" s="1804">
        <v>0</v>
      </c>
      <c r="F28" s="1803">
        <f t="shared" si="92"/>
      </c>
      <c r="G28" s="1805">
        <f t="shared" si="200"/>
      </c>
      <c r="H28" s="1805">
        <f t="shared" si="284"/>
      </c>
      <c r="I28" s="1805">
        <f t="shared" si="2"/>
      </c>
      <c r="J28" s="1806">
        <f t="shared" si="144"/>
      </c>
      <c r="K28" s="1807">
        <f t="shared" si="228"/>
      </c>
      <c r="L28" s="1807">
        <f t="shared" si="312"/>
      </c>
      <c r="M28" s="1807">
        <f t="shared" si="30"/>
      </c>
      <c r="N28" s="1807">
        <f t="shared" si="172"/>
      </c>
      <c r="O28" s="1808">
        <f t="shared" si="256"/>
      </c>
      <c r="P28" s="1809">
        <v>0.0166</v>
      </c>
      <c r="Q28" s="1808">
        <v>52</v>
      </c>
      <c r="R28" s="1806">
        <f t="shared" si="340"/>
      </c>
      <c r="S28" s="1810">
        <v>13619</v>
      </c>
      <c r="T28" s="1810">
        <v>456</v>
      </c>
      <c r="U28" s="1810">
        <v>60</v>
      </c>
      <c r="V28" s="1810">
        <v>481</v>
      </c>
      <c r="W28" s="1810">
        <v>29</v>
      </c>
      <c r="X28" s="1810">
        <v>4</v>
      </c>
      <c r="Y28" s="1810">
        <v>1</v>
      </c>
      <c r="Z28" s="1810">
        <v>8</v>
      </c>
      <c r="AA28" s="1806">
        <f t="shared" si="58"/>
      </c>
      <c r="AB28" s="1811" t="s">
        <v>1509</v>
      </c>
      <c r="AC28" s="1811" t="s">
        <v>1524</v>
      </c>
      <c r="AD28" s="1811">
        <v>21</v>
      </c>
    </row>
    <row r="29">
      <c r="A29" s="1801"/>
      <c r="B29" s="1802" t="s">
        <v>1523</v>
      </c>
      <c r="C29" s="1802" t="s">
        <v>1512</v>
      </c>
      <c r="D29" s="1803">
        <v>1401.94</v>
      </c>
      <c r="E29" s="1804">
        <v>4</v>
      </c>
      <c r="F29" s="1803">
        <f t="shared" si="92"/>
      </c>
      <c r="G29" s="1805">
        <f t="shared" si="200"/>
      </c>
      <c r="H29" s="1805">
        <f t="shared" si="284"/>
      </c>
      <c r="I29" s="1805">
        <f t="shared" si="2"/>
      </c>
      <c r="J29" s="1806">
        <f t="shared" si="144"/>
      </c>
      <c r="K29" s="1807">
        <f t="shared" si="228"/>
      </c>
      <c r="L29" s="1807">
        <f t="shared" si="312"/>
      </c>
      <c r="M29" s="1807">
        <f t="shared" si="30"/>
      </c>
      <c r="N29" s="1807">
        <f t="shared" si="172"/>
      </c>
      <c r="O29" s="1808">
        <f t="shared" si="256"/>
      </c>
      <c r="P29" s="1809">
        <v>0.0126</v>
      </c>
      <c r="Q29" s="1808">
        <v>48</v>
      </c>
      <c r="R29" s="1806">
        <f t="shared" si="340"/>
      </c>
      <c r="S29" s="1810">
        <v>12101</v>
      </c>
      <c r="T29" s="1810">
        <v>452</v>
      </c>
      <c r="U29" s="1810">
        <v>49</v>
      </c>
      <c r="V29" s="1810">
        <v>490</v>
      </c>
      <c r="W29" s="1810">
        <v>57</v>
      </c>
      <c r="X29" s="1810">
        <v>6</v>
      </c>
      <c r="Y29" s="1810">
        <v>2</v>
      </c>
      <c r="Z29" s="1810">
        <v>7</v>
      </c>
      <c r="AA29" s="1806">
        <f t="shared" si="58"/>
      </c>
      <c r="AB29" s="1811" t="s">
        <v>1509</v>
      </c>
      <c r="AC29" s="1811" t="s">
        <v>1524</v>
      </c>
      <c r="AD29" s="1811">
        <v>19</v>
      </c>
    </row>
    <row r="30">
      <c r="A30" s="1801"/>
      <c r="B30" s="1802" t="s">
        <v>1523</v>
      </c>
      <c r="C30" s="1802" t="s">
        <v>1513</v>
      </c>
      <c r="D30" s="1803">
        <v>2009.72</v>
      </c>
      <c r="E30" s="1804">
        <v>0</v>
      </c>
      <c r="F30" s="1803">
        <f t="shared" si="92"/>
      </c>
      <c r="G30" s="1805">
        <f t="shared" si="200"/>
      </c>
      <c r="H30" s="1805">
        <f t="shared" si="284"/>
      </c>
      <c r="I30" s="1805">
        <f t="shared" si="2"/>
      </c>
      <c r="J30" s="1806">
        <f t="shared" si="144"/>
      </c>
      <c r="K30" s="1807">
        <f t="shared" si="228"/>
      </c>
      <c r="L30" s="1807">
        <f t="shared" si="312"/>
      </c>
      <c r="M30" s="1807">
        <f t="shared" si="30"/>
      </c>
      <c r="N30" s="1807">
        <f t="shared" si="172"/>
      </c>
      <c r="O30" s="1808">
        <f t="shared" si="256"/>
      </c>
      <c r="P30" s="1809">
        <v>0.0222</v>
      </c>
      <c r="Q30" s="1808">
        <v>50</v>
      </c>
      <c r="R30" s="1806">
        <f t="shared" si="340"/>
      </c>
      <c r="S30" s="1810">
        <v>15371</v>
      </c>
      <c r="T30" s="1810">
        <v>453</v>
      </c>
      <c r="U30" s="1810">
        <v>64</v>
      </c>
      <c r="V30" s="1810">
        <v>491</v>
      </c>
      <c r="W30" s="1810">
        <v>44</v>
      </c>
      <c r="X30" s="1810">
        <v>5</v>
      </c>
      <c r="Y30" s="1810">
        <v>5</v>
      </c>
      <c r="Z30" s="1810">
        <v>12</v>
      </c>
      <c r="AA30" s="1806">
        <f t="shared" si="58"/>
      </c>
      <c r="AB30" s="1811" t="s">
        <v>1509</v>
      </c>
      <c r="AC30" s="1811" t="s">
        <v>1524</v>
      </c>
      <c r="AD30" s="1811">
        <v>23</v>
      </c>
    </row>
    <row r="31">
      <c r="A31" s="1801"/>
      <c r="B31" s="1812" t="s">
        <v>1514</v>
      </c>
      <c r="C31" s="1812"/>
      <c r="D31" s="1813">
        <f>SUM(D27:D30)</f>
      </c>
      <c r="E31" s="1814">
        <f>SUM(E27:E30)</f>
      </c>
      <c r="F31" s="1813">
        <f>SUM(F27:F30)</f>
      </c>
      <c r="G31" s="1815">
        <f t="shared" si="200"/>
      </c>
      <c r="H31" s="1815">
        <f t="shared" si="284"/>
      </c>
      <c r="I31" s="1815">
        <f t="shared" si="2"/>
      </c>
      <c r="J31" s="1815">
        <f t="shared" si="144"/>
      </c>
      <c r="K31" s="1816">
        <f t="shared" si="228"/>
      </c>
      <c r="L31" s="1816">
        <f t="shared" si="312"/>
      </c>
      <c r="M31" s="1816">
        <f t="shared" si="30"/>
      </c>
      <c r="N31" s="1816">
        <f t="shared" si="172"/>
      </c>
      <c r="O31" s="1817">
        <f t="shared" si="256"/>
      </c>
      <c r="P31" s="1816">
        <f>AVERAGE(P27:P30)</f>
      </c>
      <c r="Q31" s="1813">
        <f>AVERAGE(Q27:Q30)</f>
      </c>
      <c r="R31" s="1815">
        <f t="shared" si="340"/>
      </c>
      <c r="S31" s="1818">
        <f>SUM(S27:S30)</f>
      </c>
      <c r="T31" s="1818">
        <f>SUM(T27:T30)</f>
      </c>
      <c r="U31" s="1818">
        <f>SUM(U27:U30)</f>
      </c>
      <c r="V31" s="1818">
        <f>SUM(V27:V30)</f>
      </c>
      <c r="W31" s="1818">
        <f>SUM(W27:W30)</f>
      </c>
      <c r="X31" s="1818">
        <f>SUM(X27:X30)</f>
      </c>
      <c r="Y31" s="1818">
        <f>SUM(Y27:Y30)</f>
      </c>
      <c r="Z31" s="1818">
        <f>SUM(Z27:Z30)</f>
      </c>
      <c r="AA31" s="1819">
        <f t="shared" si="58"/>
      </c>
      <c r="AB31" s="1820"/>
      <c r="AC31" s="1820"/>
      <c r="AD31" s="1821">
        <f>SUM(AD27:AD30)</f>
      </c>
    </row>
    <row r="32">
      <c r="A32" s="1801"/>
      <c r="B32" s="1802" t="s">
        <v>1515</v>
      </c>
      <c r="C32" s="1822" t="s">
        <v>1516</v>
      </c>
      <c r="D32" s="1803">
        <v>2020.09</v>
      </c>
      <c r="E32" s="1804">
        <v>1</v>
      </c>
      <c r="F32" s="1803">
        <f t="shared" ref="F32:F34" si="93">E32*2000*1.2</f>
      </c>
      <c r="G32" s="1805">
        <f t="shared" si="200"/>
      </c>
      <c r="H32" s="1805">
        <f t="shared" si="284"/>
      </c>
      <c r="I32" s="1805">
        <f t="shared" si="2"/>
      </c>
      <c r="J32" s="1806">
        <f t="shared" si="144"/>
      </c>
      <c r="K32" s="1807">
        <f t="shared" si="228"/>
      </c>
      <c r="L32" s="1807">
        <f t="shared" si="312"/>
      </c>
      <c r="M32" s="1807">
        <f t="shared" si="30"/>
      </c>
      <c r="N32" s="1807">
        <f t="shared" si="172"/>
      </c>
      <c r="O32" s="1808">
        <f t="shared" si="256"/>
      </c>
      <c r="P32" s="1823">
        <v>0.0168</v>
      </c>
      <c r="Q32" s="1808">
        <v>54</v>
      </c>
      <c r="R32" s="1806">
        <f t="shared" si="340"/>
      </c>
      <c r="S32" s="1810">
        <v>14682</v>
      </c>
      <c r="T32" s="1810">
        <v>557</v>
      </c>
      <c r="U32" s="1810">
        <v>59</v>
      </c>
      <c r="V32" s="1810">
        <v>607</v>
      </c>
      <c r="W32" s="1810">
        <v>35</v>
      </c>
      <c r="X32" s="1810">
        <v>2</v>
      </c>
      <c r="Y32" s="1810">
        <v>3</v>
      </c>
      <c r="Z32" s="1810">
        <v>9</v>
      </c>
      <c r="AA32" s="1806">
        <f t="shared" si="58"/>
      </c>
      <c r="AB32" s="1811" t="s">
        <v>1509</v>
      </c>
      <c r="AC32" s="1811" t="s">
        <v>1524</v>
      </c>
      <c r="AD32" s="1811">
        <v>26</v>
      </c>
    </row>
    <row r="33">
      <c r="A33" s="1801"/>
      <c r="B33" s="1802" t="s">
        <v>1515</v>
      </c>
      <c r="C33" s="1822" t="s">
        <v>1517</v>
      </c>
      <c r="D33" s="1803">
        <v>1714.83</v>
      </c>
      <c r="E33" s="1804">
        <v>5</v>
      </c>
      <c r="F33" s="1803">
        <f t="shared" si="93"/>
      </c>
      <c r="G33" s="1824">
        <f t="shared" si="200"/>
      </c>
      <c r="H33" s="1824">
        <f t="shared" si="284"/>
      </c>
      <c r="I33" s="1824">
        <f t="shared" si="2"/>
      </c>
      <c r="J33" s="1825">
        <f t="shared" si="144"/>
      </c>
      <c r="K33" s="1826">
        <f t="shared" si="228"/>
      </c>
      <c r="L33" s="1826">
        <f t="shared" si="312"/>
      </c>
      <c r="M33" s="1826">
        <f t="shared" si="30"/>
      </c>
      <c r="N33" s="1826">
        <f t="shared" si="172"/>
      </c>
      <c r="O33" s="1808">
        <f t="shared" si="256"/>
      </c>
      <c r="P33" s="1823">
        <v>0.0207</v>
      </c>
      <c r="Q33" s="1810">
        <v>56</v>
      </c>
      <c r="R33" s="1825">
        <f t="shared" si="340"/>
      </c>
      <c r="S33" s="1810">
        <v>15474</v>
      </c>
      <c r="T33" s="1810">
        <v>572</v>
      </c>
      <c r="U33" s="1810">
        <v>62</v>
      </c>
      <c r="V33" s="1810">
        <v>631</v>
      </c>
      <c r="W33" s="1810">
        <v>74</v>
      </c>
      <c r="X33" s="1810">
        <v>7</v>
      </c>
      <c r="Y33" s="1810">
        <v>2</v>
      </c>
      <c r="Z33" s="1810">
        <v>12</v>
      </c>
      <c r="AA33" s="1806">
        <f t="shared" si="58"/>
      </c>
      <c r="AB33" s="1811" t="s">
        <v>1509</v>
      </c>
      <c r="AC33" s="1811" t="s">
        <v>1524</v>
      </c>
      <c r="AD33" s="1827">
        <v>26</v>
      </c>
    </row>
    <row r="34">
      <c r="A34" s="1801"/>
      <c r="B34" s="1802" t="s">
        <v>1515</v>
      </c>
      <c r="C34" s="1822" t="s">
        <v>1518</v>
      </c>
      <c r="D34" s="1803">
        <v>950.9</v>
      </c>
      <c r="E34" s="1804">
        <v>2</v>
      </c>
      <c r="F34" s="1803">
        <f t="shared" si="93"/>
      </c>
      <c r="G34" s="1824">
        <f t="shared" si="200"/>
      </c>
      <c r="H34" s="1824">
        <f t="shared" si="284"/>
      </c>
      <c r="I34" s="1824">
        <f t="shared" si="2"/>
      </c>
      <c r="J34" s="1825">
        <f t="shared" si="144"/>
      </c>
      <c r="K34" s="1826">
        <f t="shared" si="228"/>
      </c>
      <c r="L34" s="1826">
        <f t="shared" si="312"/>
      </c>
      <c r="M34" s="1826">
        <f t="shared" si="30"/>
      </c>
      <c r="N34" s="1826">
        <f t="shared" si="172"/>
      </c>
      <c r="O34" s="1808">
        <f t="shared" si="256"/>
      </c>
      <c r="P34" s="1823">
        <v>0.0329</v>
      </c>
      <c r="Q34" s="1810">
        <v>55</v>
      </c>
      <c r="R34" s="1825">
        <f t="shared" si="340"/>
      </c>
      <c r="S34" s="1810">
        <v>9081</v>
      </c>
      <c r="T34" s="1810">
        <v>347</v>
      </c>
      <c r="U34" s="1810">
        <v>50</v>
      </c>
      <c r="V34" s="1810">
        <v>380</v>
      </c>
      <c r="W34" s="1810">
        <v>52</v>
      </c>
      <c r="X34" s="1810">
        <v>5</v>
      </c>
      <c r="Y34" s="1810">
        <v>5</v>
      </c>
      <c r="Z34" s="1810">
        <v>6</v>
      </c>
      <c r="AA34" s="1806">
        <f t="shared" si="58"/>
      </c>
      <c r="AB34" s="1811" t="s">
        <v>1509</v>
      </c>
      <c r="AC34" s="1811" t="s">
        <v>1524</v>
      </c>
      <c r="AD34" s="1827">
        <v>15</v>
      </c>
    </row>
    <row r="35">
      <c r="A35" s="1801"/>
      <c r="B35" s="1812" t="s">
        <v>1514</v>
      </c>
      <c r="C35" s="1812"/>
      <c r="D35" s="1813">
        <f>SUM(D32:D34)</f>
      </c>
      <c r="E35" s="1813">
        <f>SUM(E32:E34)</f>
      </c>
      <c r="F35" s="1813">
        <f>SUM(F32:F34)</f>
      </c>
      <c r="G35" s="1815">
        <f t="shared" si="200"/>
      </c>
      <c r="H35" s="1815">
        <f t="shared" si="284"/>
      </c>
      <c r="I35" s="1815">
        <f t="shared" si="2"/>
      </c>
      <c r="J35" s="1815">
        <f t="shared" si="144"/>
      </c>
      <c r="K35" s="1816">
        <f t="shared" si="228"/>
      </c>
      <c r="L35" s="1816">
        <f t="shared" si="312"/>
      </c>
      <c r="M35" s="1816">
        <f t="shared" si="30"/>
      </c>
      <c r="N35" s="1816">
        <f t="shared" si="172"/>
      </c>
      <c r="O35" s="1817">
        <f t="shared" si="256"/>
      </c>
      <c r="P35" s="1816">
        <f>AVERAGE(P32:P34)</f>
      </c>
      <c r="Q35" s="1813">
        <f>AVERAGE(Q32:Q34)</f>
      </c>
      <c r="R35" s="1813">
        <f t="shared" si="340"/>
      </c>
      <c r="S35" s="1817">
        <f>SUM(S32:S34)</f>
      </c>
      <c r="T35" s="1817">
        <f>SUM(T32:T34)</f>
      </c>
      <c r="U35" s="1817">
        <f>SUM(U32:U34)</f>
      </c>
      <c r="V35" s="1817">
        <f>SUM(V32:V34)</f>
      </c>
      <c r="W35" s="1817">
        <f>SUM(W32:W34)</f>
      </c>
      <c r="X35" s="1817">
        <f>SUM(X32:X34)</f>
      </c>
      <c r="Y35" s="1817">
        <f>SUM(Y32:Y34)</f>
      </c>
      <c r="Z35" s="1817">
        <f>SUM(Z32:Z34)</f>
      </c>
      <c r="AA35" s="1819">
        <f t="shared" si="58"/>
      </c>
      <c r="AB35" s="1820"/>
      <c r="AC35" s="1820"/>
      <c r="AD35" s="1821">
        <f>SUM(AD32:AD34)</f>
      </c>
    </row>
    <row r="36">
      <c r="A36" s="1801"/>
      <c r="B36" s="1828" t="s">
        <v>1519</v>
      </c>
      <c r="C36" s="1828"/>
      <c r="D36" s="1829">
        <f>D35+D31</f>
      </c>
      <c r="E36" s="1829">
        <f>E35+E31</f>
      </c>
      <c r="F36" s="1829">
        <f>F35+F31</f>
      </c>
      <c r="G36" s="1830">
        <f t="shared" si="200"/>
      </c>
      <c r="H36" s="1830">
        <f t="shared" si="284"/>
      </c>
      <c r="I36" s="1830">
        <f t="shared" si="2"/>
      </c>
      <c r="J36" s="1830">
        <f t="shared" si="144"/>
      </c>
      <c r="K36" s="1831">
        <f t="shared" si="228"/>
      </c>
      <c r="L36" s="1831">
        <f t="shared" si="312"/>
      </c>
      <c r="M36" s="1831">
        <f t="shared" si="30"/>
      </c>
      <c r="N36" s="1831">
        <f t="shared" si="172"/>
      </c>
      <c r="O36" s="1832">
        <f t="shared" si="256"/>
      </c>
      <c r="P36" s="1833">
        <f>(P35+P31)/2</f>
      </c>
      <c r="Q36" s="1833">
        <f>(Q35+Q31)/2</f>
      </c>
      <c r="R36" s="1829">
        <f>(R35+R31)/2</f>
      </c>
      <c r="S36" s="1832">
        <f>S35+S31</f>
      </c>
      <c r="T36" s="1832">
        <f>T35+T31</f>
      </c>
      <c r="U36" s="1832">
        <f>U35+U31</f>
      </c>
      <c r="V36" s="1832">
        <f>V35+V31</f>
      </c>
      <c r="W36" s="1832">
        <f>W35+W31</f>
      </c>
      <c r="X36" s="1832">
        <f>X35+X31</f>
      </c>
      <c r="Y36" s="1832">
        <f>Y35+Y31</f>
      </c>
      <c r="Z36" s="1832">
        <f>Z35+Z31</f>
      </c>
      <c r="AA36" s="1834">
        <f t="shared" si="58"/>
      </c>
      <c r="AB36" s="1835"/>
      <c r="AC36" s="1835"/>
      <c r="AD36" s="1836">
        <f>AD35+AD31</f>
      </c>
    </row>
    <row r="37">
      <c r="A37" s="1790" t="s">
        <v>1473</v>
      </c>
      <c r="B37" s="1790" t="s">
        <v>1474</v>
      </c>
      <c r="C37" s="1790"/>
      <c r="D37" s="1791" t="s">
        <v>1475</v>
      </c>
      <c r="E37" s="1791"/>
      <c r="F37" s="1791"/>
      <c r="G37" s="1791"/>
      <c r="H37" s="1791"/>
      <c r="I37" s="1791"/>
      <c r="J37" s="1792" t="s">
        <v>1476</v>
      </c>
      <c r="K37" s="1792"/>
      <c r="L37" s="1792"/>
      <c r="M37" s="1792"/>
      <c r="N37" s="1792"/>
      <c r="O37" s="1792"/>
      <c r="P37" s="1792"/>
      <c r="Q37" s="1792"/>
      <c r="R37" s="1792"/>
      <c r="S37" s="1792"/>
      <c r="T37" s="1792"/>
      <c r="U37" s="1792"/>
      <c r="V37" s="1792"/>
      <c r="W37" s="1792"/>
      <c r="X37" s="1792"/>
      <c r="Y37" s="1792"/>
      <c r="Z37" s="1792"/>
      <c r="AA37" s="1792"/>
      <c r="AB37" s="1792"/>
      <c r="AC37" s="1792"/>
      <c r="AD37" s="1793"/>
    </row>
    <row r="38">
      <c r="A38" s="1790"/>
      <c r="B38" s="1790" t="s">
        <v>1477</v>
      </c>
      <c r="C38" s="1790" t="s">
        <v>1478</v>
      </c>
      <c r="D38" s="1791" t="s">
        <v>1479</v>
      </c>
      <c r="E38" s="1794" t="s">
        <v>1480</v>
      </c>
      <c r="F38" s="1795" t="s">
        <v>1481</v>
      </c>
      <c r="G38" s="1796" t="s">
        <v>1482</v>
      </c>
      <c r="H38" s="1796" t="s">
        <v>1483</v>
      </c>
      <c r="I38" s="1796" t="s">
        <v>1484</v>
      </c>
      <c r="J38" s="1792" t="s">
        <v>1485</v>
      </c>
      <c r="K38" s="1797" t="s">
        <v>1486</v>
      </c>
      <c r="L38" s="1797" t="s">
        <v>1487</v>
      </c>
      <c r="M38" s="1797" t="s">
        <v>1488</v>
      </c>
      <c r="N38" s="1797" t="s">
        <v>1489</v>
      </c>
      <c r="O38" s="1798" t="s">
        <v>1490</v>
      </c>
      <c r="P38" s="1797" t="s">
        <v>1491</v>
      </c>
      <c r="Q38" s="1798" t="s">
        <v>1492</v>
      </c>
      <c r="R38" s="1792" t="s">
        <v>1493</v>
      </c>
      <c r="S38" s="1798" t="s">
        <v>1494</v>
      </c>
      <c r="T38" s="1798" t="s">
        <v>1495</v>
      </c>
      <c r="U38" s="1798" t="s">
        <v>1496</v>
      </c>
      <c r="V38" s="1798" t="s">
        <v>1497</v>
      </c>
      <c r="W38" s="1798" t="s">
        <v>1498</v>
      </c>
      <c r="X38" s="1798" t="s">
        <v>1499</v>
      </c>
      <c r="Y38" s="1798" t="s">
        <v>1500</v>
      </c>
      <c r="Z38" s="1798" t="s">
        <v>1501</v>
      </c>
      <c r="AA38" s="1799" t="s">
        <v>1502</v>
      </c>
      <c r="AB38" s="1793" t="s">
        <v>1503</v>
      </c>
      <c r="AC38" s="1793" t="s">
        <v>1504</v>
      </c>
      <c r="AD38" s="1800" t="s">
        <v>1505</v>
      </c>
    </row>
    <row r="39">
      <c r="A39" s="1801" t="s">
        <v>1525</v>
      </c>
      <c r="B39" s="1802" t="s">
        <v>1515</v>
      </c>
      <c r="C39" s="1802" t="s">
        <v>1508</v>
      </c>
      <c r="D39" s="1803">
        <v>1480.34</v>
      </c>
      <c r="E39" s="1804">
        <v>1</v>
      </c>
      <c r="F39" s="1803">
        <f t="shared" ref="F39:F42" si="94">E39*2000*1.2</f>
      </c>
      <c r="G39" s="1805">
        <f t="shared" ref="G39:G49" si="201">F39/D39</f>
      </c>
      <c r="H39" s="1805">
        <f t="shared" ref="H39:H49" si="285">D39/E39</f>
      </c>
      <c r="I39" s="1805">
        <f t="shared" ref="I39:I49" si="3">F39/E39</f>
      </c>
      <c r="J39" s="1806">
        <f t="shared" ref="J39:J49" si="145">D39/T39</f>
      </c>
      <c r="K39" s="1807">
        <f t="shared" ref="K39:K49" si="229">O39/S39*1</f>
      </c>
      <c r="L39" s="1807">
        <f t="shared" ref="L39:L49" si="313">T39/S39</f>
      </c>
      <c r="M39" s="1807">
        <f t="shared" ref="M39:M49" si="31">V39/S39</f>
      </c>
      <c r="N39" s="1807">
        <f t="shared" ref="N39:N49" si="173">W39/V39</f>
      </c>
      <c r="O39" s="1808">
        <f t="shared" ref="O39:O49" si="257">U39/P39</f>
      </c>
      <c r="P39" s="1809">
        <v>0.0092</v>
      </c>
      <c r="Q39" s="1808">
        <v>55</v>
      </c>
      <c r="R39" s="1806">
        <f t="shared" ref="R39:R48" si="341">(D39/S39)*1000</f>
      </c>
      <c r="S39" s="1810">
        <v>15555</v>
      </c>
      <c r="T39" s="1810">
        <v>412</v>
      </c>
      <c r="U39" s="1810">
        <v>57</v>
      </c>
      <c r="V39" s="1810">
        <v>449</v>
      </c>
      <c r="W39" s="1810">
        <v>27</v>
      </c>
      <c r="X39" s="1810">
        <v>6</v>
      </c>
      <c r="Y39" s="1810">
        <v>0</v>
      </c>
      <c r="Z39" s="1810">
        <v>5</v>
      </c>
      <c r="AA39" s="1806">
        <f t="shared" ref="AA39:AA49" si="59">AD39*1000/D39</f>
      </c>
      <c r="AB39" s="1811" t="s">
        <v>1509</v>
      </c>
      <c r="AC39" s="1811" t="s">
        <v>1524</v>
      </c>
      <c r="AD39" s="1811">
        <v>22</v>
      </c>
    </row>
    <row r="40">
      <c r="A40" s="1801"/>
      <c r="B40" s="1802" t="s">
        <v>1515</v>
      </c>
      <c r="C40" s="1802" t="s">
        <v>1511</v>
      </c>
      <c r="D40" s="1803">
        <v>1508.51</v>
      </c>
      <c r="E40" s="1804">
        <v>2</v>
      </c>
      <c r="F40" s="1803">
        <f t="shared" si="94"/>
      </c>
      <c r="G40" s="1805">
        <f t="shared" si="201"/>
      </c>
      <c r="H40" s="1805">
        <f t="shared" si="285"/>
      </c>
      <c r="I40" s="1805">
        <f t="shared" si="3"/>
      </c>
      <c r="J40" s="1806">
        <f t="shared" si="145"/>
      </c>
      <c r="K40" s="1807">
        <f t="shared" si="229"/>
      </c>
      <c r="L40" s="1807">
        <f t="shared" si="313"/>
      </c>
      <c r="M40" s="1807">
        <f t="shared" si="31"/>
      </c>
      <c r="N40" s="1807">
        <f t="shared" si="173"/>
      </c>
      <c r="O40" s="1808">
        <f t="shared" si="257"/>
      </c>
      <c r="P40" s="1809">
        <v>0.0132</v>
      </c>
      <c r="Q40" s="1808">
        <v>61</v>
      </c>
      <c r="R40" s="1806">
        <f t="shared" si="341"/>
      </c>
      <c r="S40" s="1810">
        <v>12099</v>
      </c>
      <c r="T40" s="1810">
        <v>334</v>
      </c>
      <c r="U40" s="1810">
        <v>49</v>
      </c>
      <c r="V40" s="1810">
        <v>355</v>
      </c>
      <c r="W40" s="1810">
        <v>75</v>
      </c>
      <c r="X40" s="1810">
        <v>7</v>
      </c>
      <c r="Y40" s="1810">
        <v>1</v>
      </c>
      <c r="Z40" s="1810">
        <v>11</v>
      </c>
      <c r="AA40" s="1806">
        <f t="shared" si="59"/>
      </c>
      <c r="AB40" s="1811" t="s">
        <v>1509</v>
      </c>
      <c r="AC40" s="1811" t="s">
        <v>1524</v>
      </c>
      <c r="AD40" s="1811">
        <v>17</v>
      </c>
    </row>
    <row r="41">
      <c r="A41" s="1801"/>
      <c r="B41" s="1802" t="s">
        <v>1515</v>
      </c>
      <c r="C41" s="1802" t="s">
        <v>1512</v>
      </c>
      <c r="D41" s="1803">
        <v>1193.69</v>
      </c>
      <c r="E41" s="1804">
        <v>0</v>
      </c>
      <c r="F41" s="1803">
        <f t="shared" si="94"/>
      </c>
      <c r="G41" s="1805">
        <f t="shared" si="201"/>
      </c>
      <c r="H41" s="1805">
        <f t="shared" si="285"/>
      </c>
      <c r="I41" s="1805">
        <f t="shared" si="3"/>
      </c>
      <c r="J41" s="1806">
        <f t="shared" si="145"/>
      </c>
      <c r="K41" s="1807">
        <f t="shared" si="229"/>
      </c>
      <c r="L41" s="1807">
        <f t="shared" si="313"/>
      </c>
      <c r="M41" s="1807">
        <f t="shared" si="31"/>
      </c>
      <c r="N41" s="1807">
        <f t="shared" si="173"/>
      </c>
      <c r="O41" s="1808">
        <f t="shared" si="257"/>
      </c>
      <c r="P41" s="1809">
        <v>0.0131</v>
      </c>
      <c r="Q41" s="1808">
        <v>60</v>
      </c>
      <c r="R41" s="1806">
        <f t="shared" si="341"/>
      </c>
      <c r="S41" s="1810">
        <v>10172</v>
      </c>
      <c r="T41" s="1810">
        <v>363</v>
      </c>
      <c r="U41" s="1810">
        <v>39</v>
      </c>
      <c r="V41" s="1810">
        <v>388</v>
      </c>
      <c r="W41" s="1810">
        <v>30</v>
      </c>
      <c r="X41" s="1810">
        <v>1</v>
      </c>
      <c r="Y41" s="1810">
        <v>2</v>
      </c>
      <c r="Z41" s="1810">
        <v>6</v>
      </c>
      <c r="AA41" s="1806">
        <f t="shared" si="59"/>
      </c>
      <c r="AB41" s="1811" t="s">
        <v>1509</v>
      </c>
      <c r="AC41" s="1811" t="s">
        <v>1524</v>
      </c>
      <c r="AD41" s="1811">
        <v>14</v>
      </c>
    </row>
    <row r="42">
      <c r="A42" s="1801"/>
      <c r="B42" s="1802" t="s">
        <v>1515</v>
      </c>
      <c r="C42" s="1802" t="s">
        <v>1513</v>
      </c>
      <c r="D42" s="1803">
        <v>1233.01</v>
      </c>
      <c r="E42" s="1804">
        <v>3</v>
      </c>
      <c r="F42" s="1803">
        <f t="shared" si="94"/>
      </c>
      <c r="G42" s="1805">
        <f t="shared" si="201"/>
      </c>
      <c r="H42" s="1805">
        <f t="shared" si="285"/>
      </c>
      <c r="I42" s="1805">
        <f t="shared" si="3"/>
      </c>
      <c r="J42" s="1806">
        <f t="shared" si="145"/>
      </c>
      <c r="K42" s="1807">
        <f t="shared" si="229"/>
      </c>
      <c r="L42" s="1807">
        <f t="shared" si="313"/>
      </c>
      <c r="M42" s="1807">
        <f t="shared" si="31"/>
      </c>
      <c r="N42" s="1807">
        <f t="shared" si="173"/>
      </c>
      <c r="O42" s="1808">
        <f t="shared" si="257"/>
      </c>
      <c r="P42" s="1809">
        <v>0.0175</v>
      </c>
      <c r="Q42" s="1808">
        <v>60</v>
      </c>
      <c r="R42" s="1806">
        <f t="shared" si="341"/>
      </c>
      <c r="S42" s="1810">
        <v>9973</v>
      </c>
      <c r="T42" s="1810">
        <v>391</v>
      </c>
      <c r="U42" s="1810">
        <v>48</v>
      </c>
      <c r="V42" s="1810">
        <v>400</v>
      </c>
      <c r="W42" s="1810">
        <v>51</v>
      </c>
      <c r="X42" s="1810">
        <v>5</v>
      </c>
      <c r="Y42" s="1810">
        <v>1</v>
      </c>
      <c r="Z42" s="1810">
        <v>5</v>
      </c>
      <c r="AA42" s="1806">
        <f t="shared" si="59"/>
      </c>
      <c r="AB42" s="1811" t="s">
        <v>1509</v>
      </c>
      <c r="AC42" s="1811" t="s">
        <v>1524</v>
      </c>
      <c r="AD42" s="1811">
        <v>20</v>
      </c>
    </row>
    <row r="43">
      <c r="A43" s="1801"/>
      <c r="B43" s="1812" t="s">
        <v>1514</v>
      </c>
      <c r="C43" s="1812"/>
      <c r="D43" s="1813">
        <f>SUM(D39:D42)</f>
      </c>
      <c r="E43" s="1814">
        <f>SUM(E39:E42)</f>
      </c>
      <c r="F43" s="1813">
        <f>SUM(F39:F42)</f>
      </c>
      <c r="G43" s="1815">
        <f t="shared" si="201"/>
      </c>
      <c r="H43" s="1815">
        <f t="shared" si="285"/>
      </c>
      <c r="I43" s="1815">
        <f t="shared" si="3"/>
      </c>
      <c r="J43" s="1815">
        <f t="shared" si="145"/>
      </c>
      <c r="K43" s="1816">
        <f t="shared" si="229"/>
      </c>
      <c r="L43" s="1816">
        <f t="shared" si="313"/>
      </c>
      <c r="M43" s="1816">
        <f t="shared" si="31"/>
      </c>
      <c r="N43" s="1816">
        <f t="shared" si="173"/>
      </c>
      <c r="O43" s="1817">
        <f t="shared" si="257"/>
      </c>
      <c r="P43" s="1816">
        <f>AVERAGE(P39:P42)</f>
      </c>
      <c r="Q43" s="1813">
        <f>AVERAGE(Q39:Q42)</f>
      </c>
      <c r="R43" s="1815">
        <f t="shared" si="341"/>
      </c>
      <c r="S43" s="1818">
        <f>SUM(S39:S42)</f>
      </c>
      <c r="T43" s="1818">
        <f>SUM(T39:T42)</f>
      </c>
      <c r="U43" s="1818">
        <f>SUM(U39:U42)</f>
      </c>
      <c r="V43" s="1818">
        <f>SUM(V39:V42)</f>
      </c>
      <c r="W43" s="1818">
        <f>SUM(W39:W42)</f>
      </c>
      <c r="X43" s="1818">
        <f>SUM(X39:X42)</f>
      </c>
      <c r="Y43" s="1818">
        <f>SUM(Y39:Y42)</f>
      </c>
      <c r="Z43" s="1818">
        <f>SUM(Z39:Z42)</f>
      </c>
      <c r="AA43" s="1819">
        <f t="shared" si="59"/>
      </c>
      <c r="AB43" s="1820"/>
      <c r="AC43" s="1820"/>
      <c r="AD43" s="1821">
        <f>SUM(AD39:AD42)</f>
      </c>
    </row>
    <row r="44">
      <c r="A44" s="1801"/>
      <c r="B44" s="1802" t="s">
        <v>1507</v>
      </c>
      <c r="C44" s="1822" t="s">
        <v>1516</v>
      </c>
      <c r="D44" s="1803">
        <v>1865.27</v>
      </c>
      <c r="E44" s="1804">
        <v>1</v>
      </c>
      <c r="F44" s="1803">
        <f t="shared" ref="F44:F47" si="95">E44*2000*1.2</f>
      </c>
      <c r="G44" s="1805">
        <f t="shared" si="201"/>
      </c>
      <c r="H44" s="1805">
        <f t="shared" si="285"/>
      </c>
      <c r="I44" s="1805">
        <f t="shared" si="3"/>
      </c>
      <c r="J44" s="1806">
        <f t="shared" si="145"/>
      </c>
      <c r="K44" s="1807">
        <f t="shared" si="229"/>
      </c>
      <c r="L44" s="1807">
        <f t="shared" si="313"/>
      </c>
      <c r="M44" s="1807">
        <f t="shared" si="31"/>
      </c>
      <c r="N44" s="1807">
        <f t="shared" si="173"/>
      </c>
      <c r="O44" s="1808">
        <f t="shared" si="257"/>
      </c>
      <c r="P44" s="1823">
        <v>0.0266</v>
      </c>
      <c r="Q44" s="1808">
        <v>57</v>
      </c>
      <c r="R44" s="1806">
        <f t="shared" si="341"/>
      </c>
      <c r="S44" s="1810">
        <v>11977</v>
      </c>
      <c r="T44" s="1810">
        <v>435</v>
      </c>
      <c r="U44" s="1810">
        <v>55</v>
      </c>
      <c r="V44" s="1810">
        <v>458</v>
      </c>
      <c r="W44" s="1810">
        <v>38</v>
      </c>
      <c r="X44" s="1810">
        <v>0</v>
      </c>
      <c r="Y44" s="1810">
        <v>0</v>
      </c>
      <c r="Z44" s="1810">
        <v>5</v>
      </c>
      <c r="AA44" s="1806">
        <f t="shared" si="59"/>
      </c>
      <c r="AB44" s="1811" t="s">
        <v>1509</v>
      </c>
      <c r="AC44" s="1811" t="s">
        <v>1524</v>
      </c>
      <c r="AD44" s="1811">
        <v>18</v>
      </c>
    </row>
    <row r="45">
      <c r="A45" s="1801"/>
      <c r="B45" s="1802" t="s">
        <v>1507</v>
      </c>
      <c r="C45" s="1822" t="s">
        <v>1517</v>
      </c>
      <c r="D45" s="1803">
        <v>1906.5</v>
      </c>
      <c r="E45" s="1804">
        <v>3</v>
      </c>
      <c r="F45" s="1803">
        <f t="shared" si="95"/>
      </c>
      <c r="G45" s="1824">
        <f t="shared" si="201"/>
      </c>
      <c r="H45" s="1824">
        <f t="shared" si="285"/>
      </c>
      <c r="I45" s="1824">
        <f t="shared" si="3"/>
      </c>
      <c r="J45" s="1825">
        <f t="shared" si="145"/>
      </c>
      <c r="K45" s="1826">
        <f t="shared" si="229"/>
      </c>
      <c r="L45" s="1826">
        <f t="shared" si="313"/>
      </c>
      <c r="M45" s="1826">
        <f t="shared" si="31"/>
      </c>
      <c r="N45" s="1826">
        <f t="shared" si="173"/>
      </c>
      <c r="O45" s="1808">
        <f t="shared" si="257"/>
      </c>
      <c r="P45" s="1823">
        <v>0.0288</v>
      </c>
      <c r="Q45" s="1810">
        <v>60</v>
      </c>
      <c r="R45" s="1825">
        <f t="shared" si="341"/>
      </c>
      <c r="S45" s="1810">
        <v>13176</v>
      </c>
      <c r="T45" s="1810">
        <v>489</v>
      </c>
      <c r="U45" s="1810">
        <v>62</v>
      </c>
      <c r="V45" s="1810">
        <v>513</v>
      </c>
      <c r="W45" s="1810">
        <v>98</v>
      </c>
      <c r="X45" s="1810">
        <v>4</v>
      </c>
      <c r="Y45" s="1810">
        <v>2</v>
      </c>
      <c r="Z45" s="1810">
        <v>8</v>
      </c>
      <c r="AA45" s="1806">
        <f t="shared" si="59"/>
      </c>
      <c r="AB45" s="1811" t="s">
        <v>1509</v>
      </c>
      <c r="AC45" s="1811" t="s">
        <v>1524</v>
      </c>
      <c r="AD45" s="1827">
        <v>30</v>
      </c>
    </row>
    <row customHeight="true" ht="18.452380952380953" r="46">
      <c r="A46" s="1801"/>
      <c r="B46" s="1802" t="s">
        <v>1507</v>
      </c>
      <c r="C46" s="1822" t="s">
        <v>1518</v>
      </c>
      <c r="D46" s="1803">
        <v>962.32</v>
      </c>
      <c r="E46" s="1804">
        <v>1</v>
      </c>
      <c r="F46" s="1803">
        <f t="shared" si="95"/>
      </c>
      <c r="G46" s="1824">
        <f t="shared" si="201"/>
      </c>
      <c r="H46" s="1824">
        <f t="shared" si="285"/>
      </c>
      <c r="I46" s="1824">
        <f t="shared" si="3"/>
      </c>
      <c r="J46" s="1825">
        <f t="shared" si="145"/>
      </c>
      <c r="K46" s="1826">
        <f t="shared" si="229"/>
      </c>
      <c r="L46" s="1826">
        <f t="shared" si="313"/>
      </c>
      <c r="M46" s="1826">
        <f t="shared" si="31"/>
      </c>
      <c r="N46" s="1826">
        <f t="shared" si="173"/>
      </c>
      <c r="O46" s="1808">
        <f t="shared" si="257"/>
      </c>
      <c r="P46" s="1823">
        <v>0.0328</v>
      </c>
      <c r="Q46" s="1810">
        <v>62</v>
      </c>
      <c r="R46" s="1825">
        <f t="shared" si="341"/>
      </c>
      <c r="S46" s="1810">
        <v>7742</v>
      </c>
      <c r="T46" s="1810">
        <v>325</v>
      </c>
      <c r="U46" s="1810">
        <v>52</v>
      </c>
      <c r="V46" s="1810">
        <v>351</v>
      </c>
      <c r="W46" s="1810">
        <v>43</v>
      </c>
      <c r="X46" s="1810">
        <v>4</v>
      </c>
      <c r="Y46" s="1810">
        <v>1</v>
      </c>
      <c r="Z46" s="1810">
        <v>3</v>
      </c>
      <c r="AA46" s="1806">
        <f t="shared" si="59"/>
      </c>
      <c r="AB46" s="1811" t="s">
        <v>1509</v>
      </c>
      <c r="AC46" s="1811" t="s">
        <v>1524</v>
      </c>
      <c r="AD46" s="1827">
        <v>20</v>
      </c>
    </row>
    <row r="47">
      <c r="A47" s="1801"/>
      <c r="B47" s="1802" t="s">
        <v>1507</v>
      </c>
      <c r="C47" s="1822" t="s">
        <v>1526</v>
      </c>
      <c r="D47" s="1803">
        <v>385.99</v>
      </c>
      <c r="E47" s="1804">
        <v>1</v>
      </c>
      <c r="F47" s="1803">
        <f t="shared" si="95"/>
      </c>
      <c r="G47" s="1824">
        <f t="shared" si="201"/>
      </c>
      <c r="H47" s="1824">
        <f t="shared" si="285"/>
      </c>
      <c r="I47" s="1824">
        <f t="shared" si="3"/>
      </c>
      <c r="J47" s="1825">
        <f t="shared" si="145"/>
      </c>
      <c r="K47" s="1826">
        <f t="shared" si="229"/>
      </c>
      <c r="L47" s="1826">
        <f t="shared" si="313"/>
      </c>
      <c r="M47" s="1826">
        <f t="shared" si="31"/>
      </c>
      <c r="N47" s="1826">
        <f t="shared" si="173"/>
      </c>
      <c r="O47" s="1808">
        <f t="shared" si="257"/>
      </c>
      <c r="P47" s="1823">
        <v>0.0124</v>
      </c>
      <c r="Q47" s="1810">
        <v>63</v>
      </c>
      <c r="R47" s="1825">
        <f t="shared" si="341"/>
      </c>
      <c r="S47" s="1810">
        <v>4285</v>
      </c>
      <c r="T47" s="1810">
        <v>135</v>
      </c>
      <c r="U47" s="1810">
        <v>15</v>
      </c>
      <c r="V47" s="1810">
        <v>152</v>
      </c>
      <c r="W47" s="1810">
        <v>20</v>
      </c>
      <c r="X47" s="1810">
        <v>0</v>
      </c>
      <c r="Y47" s="1810">
        <v>0</v>
      </c>
      <c r="Z47" s="1810">
        <v>0</v>
      </c>
      <c r="AA47" s="1806">
        <f t="shared" si="59"/>
      </c>
      <c r="AB47" s="1811" t="s">
        <v>1509</v>
      </c>
      <c r="AC47" s="1811" t="s">
        <v>1524</v>
      </c>
      <c r="AD47" s="1827">
        <v>10</v>
      </c>
    </row>
    <row r="48">
      <c r="A48" s="1801"/>
      <c r="B48" s="1812" t="s">
        <v>1514</v>
      </c>
      <c r="C48" s="1812"/>
      <c r="D48" s="1813">
        <f>SUM(D44:D47)</f>
      </c>
      <c r="E48" s="1813">
        <f>SUM(E44:E47)</f>
      </c>
      <c r="F48" s="1813">
        <f>SUM(F44:F47)</f>
      </c>
      <c r="G48" s="1815">
        <f t="shared" si="201"/>
      </c>
      <c r="H48" s="1815">
        <f t="shared" si="285"/>
      </c>
      <c r="I48" s="1815">
        <f t="shared" si="3"/>
      </c>
      <c r="J48" s="1815">
        <f t="shared" si="145"/>
      </c>
      <c r="K48" s="1816">
        <f t="shared" si="229"/>
      </c>
      <c r="L48" s="1816">
        <f t="shared" si="313"/>
      </c>
      <c r="M48" s="1816">
        <f t="shared" si="31"/>
      </c>
      <c r="N48" s="1816">
        <f t="shared" si="173"/>
      </c>
      <c r="O48" s="1817">
        <f t="shared" si="257"/>
      </c>
      <c r="P48" s="1816">
        <f>AVERAGE(P44:P47)</f>
      </c>
      <c r="Q48" s="1813">
        <f>AVERAGE(Q44:Q47)</f>
      </c>
      <c r="R48" s="1813">
        <f t="shared" si="341"/>
      </c>
      <c r="S48" s="1817">
        <f>SUM(S44:S47)</f>
      </c>
      <c r="T48" s="1817">
        <f>SUM(T44:T47)</f>
      </c>
      <c r="U48" s="1817">
        <f>SUM(U44:U47)</f>
      </c>
      <c r="V48" s="1817">
        <f>SUM(V44:V47)</f>
      </c>
      <c r="W48" s="1817">
        <f>SUM(W44:W47)</f>
      </c>
      <c r="X48" s="1817">
        <f>SUM(X44:X47)</f>
      </c>
      <c r="Y48" s="1817">
        <f>SUM(Y44:Y47)</f>
      </c>
      <c r="Z48" s="1817">
        <f>SUM(Z44:Z47)</f>
      </c>
      <c r="AA48" s="1819">
        <f t="shared" si="59"/>
      </c>
      <c r="AB48" s="1820"/>
      <c r="AC48" s="1820"/>
      <c r="AD48" s="1821">
        <f>SUM(AD44:AD47)</f>
      </c>
    </row>
    <row r="49">
      <c r="A49" s="1801"/>
      <c r="B49" s="1828" t="s">
        <v>1519</v>
      </c>
      <c r="C49" s="1828"/>
      <c r="D49" s="1829">
        <f>D48+D43</f>
      </c>
      <c r="E49" s="1829">
        <f>E48+E43</f>
      </c>
      <c r="F49" s="1829">
        <f>F48+F43</f>
      </c>
      <c r="G49" s="1830">
        <f t="shared" si="201"/>
      </c>
      <c r="H49" s="1830">
        <f t="shared" si="285"/>
      </c>
      <c r="I49" s="1830">
        <f t="shared" si="3"/>
      </c>
      <c r="J49" s="1830">
        <f t="shared" si="145"/>
      </c>
      <c r="K49" s="1831">
        <f t="shared" si="229"/>
      </c>
      <c r="L49" s="1831">
        <f t="shared" si="313"/>
      </c>
      <c r="M49" s="1831">
        <f t="shared" si="31"/>
      </c>
      <c r="N49" s="1831">
        <f t="shared" si="173"/>
      </c>
      <c r="O49" s="1832">
        <f t="shared" si="257"/>
      </c>
      <c r="P49" s="1833">
        <f>(P48+P43)/2</f>
      </c>
      <c r="Q49" s="1833">
        <f>(Q48+Q43)/2</f>
      </c>
      <c r="R49" s="1829">
        <f>(R48+R43)/2</f>
      </c>
      <c r="S49" s="1832">
        <f>S48+S43</f>
      </c>
      <c r="T49" s="1832">
        <f>T48+T43</f>
      </c>
      <c r="U49" s="1832">
        <f>U48+U43</f>
      </c>
      <c r="V49" s="1832">
        <f>V48+V43</f>
      </c>
      <c r="W49" s="1832">
        <f>W48+W43</f>
      </c>
      <c r="X49" s="1832">
        <f>X48+X43</f>
      </c>
      <c r="Y49" s="1832">
        <f>Y48+Y43</f>
      </c>
      <c r="Z49" s="1832">
        <f>Z48+Z43</f>
      </c>
      <c r="AA49" s="1834">
        <f t="shared" si="59"/>
      </c>
      <c r="AB49" s="1835"/>
      <c r="AC49" s="1835"/>
      <c r="AD49" s="1836">
        <f>AD48+AD43</f>
      </c>
    </row>
    <row r="50">
      <c r="A50" s="1790" t="s">
        <v>1473</v>
      </c>
      <c r="B50" s="1790" t="s">
        <v>1474</v>
      </c>
      <c r="C50" s="1790"/>
      <c r="D50" s="1791" t="s">
        <v>1475</v>
      </c>
      <c r="E50" s="1791"/>
      <c r="F50" s="1791"/>
      <c r="G50" s="1791"/>
      <c r="H50" s="1791"/>
      <c r="I50" s="1791"/>
      <c r="J50" s="1792" t="s">
        <v>1476</v>
      </c>
      <c r="K50" s="1792"/>
      <c r="L50" s="1792"/>
      <c r="M50" s="1792"/>
      <c r="N50" s="1792"/>
      <c r="O50" s="1792"/>
      <c r="P50" s="1792"/>
      <c r="Q50" s="1792"/>
      <c r="R50" s="1792"/>
      <c r="S50" s="1792"/>
      <c r="T50" s="1792"/>
      <c r="U50" s="1792"/>
      <c r="V50" s="1792"/>
      <c r="W50" s="1792"/>
      <c r="X50" s="1792"/>
      <c r="Y50" s="1792"/>
      <c r="Z50" s="1792"/>
      <c r="AA50" s="1792"/>
      <c r="AB50" s="1792"/>
      <c r="AC50" s="1792"/>
      <c r="AD50" s="1793"/>
    </row>
    <row r="51">
      <c r="A51" s="1790"/>
      <c r="B51" s="1790" t="s">
        <v>1477</v>
      </c>
      <c r="C51" s="1790" t="s">
        <v>1478</v>
      </c>
      <c r="D51" s="1791" t="s">
        <v>1479</v>
      </c>
      <c r="E51" s="1794" t="s">
        <v>1480</v>
      </c>
      <c r="F51" s="1795" t="s">
        <v>1481</v>
      </c>
      <c r="G51" s="1796" t="s">
        <v>1482</v>
      </c>
      <c r="H51" s="1796" t="s">
        <v>1483</v>
      </c>
      <c r="I51" s="1796" t="s">
        <v>1484</v>
      </c>
      <c r="J51" s="1792" t="s">
        <v>1485</v>
      </c>
      <c r="K51" s="1797" t="s">
        <v>1486</v>
      </c>
      <c r="L51" s="1797" t="s">
        <v>1487</v>
      </c>
      <c r="M51" s="1797" t="s">
        <v>1488</v>
      </c>
      <c r="N51" s="1797" t="s">
        <v>1489</v>
      </c>
      <c r="O51" s="1798" t="s">
        <v>1490</v>
      </c>
      <c r="P51" s="1797" t="s">
        <v>1491</v>
      </c>
      <c r="Q51" s="1798" t="s">
        <v>1492</v>
      </c>
      <c r="R51" s="1792" t="s">
        <v>1493</v>
      </c>
      <c r="S51" s="1798" t="s">
        <v>1494</v>
      </c>
      <c r="T51" s="1798" t="s">
        <v>1495</v>
      </c>
      <c r="U51" s="1798" t="s">
        <v>1496</v>
      </c>
      <c r="V51" s="1798" t="s">
        <v>1497</v>
      </c>
      <c r="W51" s="1798" t="s">
        <v>1498</v>
      </c>
      <c r="X51" s="1798" t="s">
        <v>1499</v>
      </c>
      <c r="Y51" s="1798" t="s">
        <v>1500</v>
      </c>
      <c r="Z51" s="1798" t="s">
        <v>1501</v>
      </c>
      <c r="AA51" s="1799" t="s">
        <v>1502</v>
      </c>
      <c r="AB51" s="1793" t="s">
        <v>1503</v>
      </c>
      <c r="AC51" s="1793" t="s">
        <v>1504</v>
      </c>
      <c r="AD51" s="1800" t="s">
        <v>1505</v>
      </c>
    </row>
    <row r="52">
      <c r="A52" s="1801" t="s">
        <v>1527</v>
      </c>
      <c r="B52" s="1802" t="s">
        <v>1515</v>
      </c>
      <c r="C52" s="1802" t="s">
        <v>1508</v>
      </c>
      <c r="D52" s="1803">
        <v>1481.06</v>
      </c>
      <c r="E52" s="1804">
        <v>1</v>
      </c>
      <c r="F52" s="1803">
        <f t="shared" ref="F52:F55" si="96">E52*2000*1.2</f>
      </c>
      <c r="G52" s="1805">
        <f t="shared" ref="G52:G62" si="202">F52/D52</f>
      </c>
      <c r="H52" s="1805">
        <f t="shared" ref="H52:H62" si="286">D52/E52</f>
      </c>
      <c r="I52" s="1805">
        <f t="shared" ref="I52:I62" si="4">F52/E52</f>
      </c>
      <c r="J52" s="1806">
        <f t="shared" ref="J52:J62" si="146">D52/T52</f>
      </c>
      <c r="K52" s="1807">
        <f t="shared" ref="K52:K62" si="230">O52/S52*1</f>
      </c>
      <c r="L52" s="1807">
        <f t="shared" ref="L52:L62" si="314">T52/S52</f>
      </c>
      <c r="M52" s="1807">
        <f t="shared" ref="M52:M62" si="32">V52/S52</f>
      </c>
      <c r="N52" s="1807">
        <f t="shared" ref="N52:N62" si="174">W52/V52</f>
      </c>
      <c r="O52" s="1808">
        <f t="shared" ref="O52:O62" si="258">U52/P52</f>
      </c>
      <c r="P52" s="1809">
        <v>0.0069</v>
      </c>
      <c r="Q52" s="1808">
        <v>38</v>
      </c>
      <c r="R52" s="1806">
        <f t="shared" ref="R52:R61" si="342">(D52/S52)*1000</f>
      </c>
      <c r="S52" s="1810">
        <v>13145</v>
      </c>
      <c r="T52" s="1810">
        <v>287</v>
      </c>
      <c r="U52" s="1810">
        <v>33</v>
      </c>
      <c r="V52" s="1810">
        <v>295</v>
      </c>
      <c r="W52" s="1810">
        <v>28</v>
      </c>
      <c r="X52" s="1810">
        <v>0</v>
      </c>
      <c r="Y52" s="1810">
        <v>1</v>
      </c>
      <c r="Z52" s="1810">
        <v>7</v>
      </c>
      <c r="AA52" s="1806">
        <f t="shared" ref="AA52:AA62" si="60">AD52*1000/D52</f>
      </c>
      <c r="AB52" s="1811" t="s">
        <v>1509</v>
      </c>
      <c r="AC52" s="1811" t="s">
        <v>1524</v>
      </c>
      <c r="AD52" s="1811">
        <v>23</v>
      </c>
    </row>
    <row r="53">
      <c r="A53" s="1801"/>
      <c r="B53" s="1802" t="s">
        <v>1515</v>
      </c>
      <c r="C53" s="1802" t="s">
        <v>1511</v>
      </c>
      <c r="D53" s="1803">
        <v>1540.23</v>
      </c>
      <c r="E53" s="1804">
        <v>3</v>
      </c>
      <c r="F53" s="1803">
        <f t="shared" si="96"/>
      </c>
      <c r="G53" s="1805">
        <f t="shared" si="202"/>
      </c>
      <c r="H53" s="1805">
        <f t="shared" si="286"/>
      </c>
      <c r="I53" s="1805">
        <f t="shared" si="4"/>
      </c>
      <c r="J53" s="1806">
        <f t="shared" si="146"/>
      </c>
      <c r="K53" s="1807">
        <f t="shared" si="230"/>
      </c>
      <c r="L53" s="1807">
        <f t="shared" si="314"/>
      </c>
      <c r="M53" s="1807">
        <f t="shared" si="32"/>
      </c>
      <c r="N53" s="1807">
        <f t="shared" si="174"/>
      </c>
      <c r="O53" s="1808">
        <f t="shared" si="258"/>
      </c>
      <c r="P53" s="1809">
        <v>0.0147</v>
      </c>
      <c r="Q53" s="1808">
        <v>44</v>
      </c>
      <c r="R53" s="1806">
        <f t="shared" si="342"/>
      </c>
      <c r="S53" s="1810">
        <v>12071</v>
      </c>
      <c r="T53" s="1810">
        <v>367</v>
      </c>
      <c r="U53" s="1810">
        <v>57</v>
      </c>
      <c r="V53" s="1810">
        <v>398</v>
      </c>
      <c r="W53" s="1810">
        <v>32</v>
      </c>
      <c r="X53" s="1810">
        <v>5</v>
      </c>
      <c r="Y53" s="1810">
        <v>0</v>
      </c>
      <c r="Z53" s="1810">
        <v>6</v>
      </c>
      <c r="AA53" s="1806">
        <f t="shared" si="60"/>
      </c>
      <c r="AB53" s="1811" t="s">
        <v>1509</v>
      </c>
      <c r="AC53" s="1811" t="s">
        <v>1524</v>
      </c>
      <c r="AD53" s="1811">
        <v>16</v>
      </c>
    </row>
    <row r="54">
      <c r="A54" s="1801"/>
      <c r="B54" s="1802" t="s">
        <v>1515</v>
      </c>
      <c r="C54" s="1802" t="s">
        <v>1512</v>
      </c>
      <c r="D54" s="1803">
        <v>1642.84</v>
      </c>
      <c r="E54" s="1804">
        <v>3</v>
      </c>
      <c r="F54" s="1803">
        <f t="shared" si="96"/>
      </c>
      <c r="G54" s="1805">
        <f t="shared" si="202"/>
      </c>
      <c r="H54" s="1805">
        <f t="shared" si="286"/>
      </c>
      <c r="I54" s="1805">
        <f t="shared" si="4"/>
      </c>
      <c r="J54" s="1806">
        <f t="shared" si="146"/>
      </c>
      <c r="K54" s="1807">
        <f t="shared" si="230"/>
      </c>
      <c r="L54" s="1807">
        <f t="shared" si="314"/>
      </c>
      <c r="M54" s="1807">
        <f t="shared" si="32"/>
      </c>
      <c r="N54" s="1807">
        <f t="shared" si="174"/>
      </c>
      <c r="O54" s="1808">
        <f t="shared" si="258"/>
      </c>
      <c r="P54" s="1809">
        <v>0.0211</v>
      </c>
      <c r="Q54" s="1808">
        <v>51</v>
      </c>
      <c r="R54" s="1806">
        <f t="shared" si="342"/>
      </c>
      <c r="S54" s="1810">
        <v>9352</v>
      </c>
      <c r="T54" s="1810">
        <v>358</v>
      </c>
      <c r="U54" s="1810">
        <v>46</v>
      </c>
      <c r="V54" s="1810">
        <v>379</v>
      </c>
      <c r="W54" s="1810">
        <v>70</v>
      </c>
      <c r="X54" s="1810">
        <v>7</v>
      </c>
      <c r="Y54" s="1810">
        <v>1</v>
      </c>
      <c r="Z54" s="1810">
        <v>8</v>
      </c>
      <c r="AA54" s="1806">
        <f t="shared" si="60"/>
      </c>
      <c r="AB54" s="1811" t="s">
        <v>1509</v>
      </c>
      <c r="AC54" s="1811" t="s">
        <v>1524</v>
      </c>
      <c r="AD54" s="1811">
        <v>20</v>
      </c>
    </row>
    <row r="55">
      <c r="A55" s="1801"/>
      <c r="B55" s="1802" t="s">
        <v>1515</v>
      </c>
      <c r="C55" s="1802" t="s">
        <v>1513</v>
      </c>
      <c r="D55" s="1803">
        <v>1555.21</v>
      </c>
      <c r="E55" s="1804">
        <v>1</v>
      </c>
      <c r="F55" s="1803">
        <f t="shared" si="96"/>
      </c>
      <c r="G55" s="1805">
        <f t="shared" si="202"/>
      </c>
      <c r="H55" s="1805">
        <f t="shared" si="286"/>
      </c>
      <c r="I55" s="1805">
        <f t="shared" si="4"/>
      </c>
      <c r="J55" s="1806">
        <f t="shared" si="146"/>
      </c>
      <c r="K55" s="1807">
        <f t="shared" si="230"/>
      </c>
      <c r="L55" s="1807">
        <f t="shared" si="314"/>
      </c>
      <c r="M55" s="1807">
        <f t="shared" si="32"/>
      </c>
      <c r="N55" s="1807">
        <f t="shared" si="174"/>
      </c>
      <c r="O55" s="1808">
        <f t="shared" si="258"/>
      </c>
      <c r="P55" s="1809">
        <v>0.0226</v>
      </c>
      <c r="Q55" s="1808">
        <v>53</v>
      </c>
      <c r="R55" s="1806">
        <f t="shared" si="342"/>
      </c>
      <c r="S55" s="1810">
        <v>10851</v>
      </c>
      <c r="T55" s="1810">
        <v>342</v>
      </c>
      <c r="U55" s="1810">
        <v>38</v>
      </c>
      <c r="V55" s="1810">
        <v>374</v>
      </c>
      <c r="W55" s="1810">
        <v>42</v>
      </c>
      <c r="X55" s="1810">
        <v>1</v>
      </c>
      <c r="Y55" s="1810">
        <v>1</v>
      </c>
      <c r="Z55" s="1810">
        <v>9</v>
      </c>
      <c r="AA55" s="1806">
        <f t="shared" si="60"/>
      </c>
      <c r="AB55" s="1811" t="s">
        <v>1509</v>
      </c>
      <c r="AC55" s="1811" t="s">
        <v>1524</v>
      </c>
      <c r="AD55" s="1811">
        <v>8</v>
      </c>
    </row>
    <row r="56">
      <c r="A56" s="1801"/>
      <c r="B56" s="1812" t="s">
        <v>1514</v>
      </c>
      <c r="C56" s="1812"/>
      <c r="D56" s="1813">
        <f>SUM(D52:D55)</f>
      </c>
      <c r="E56" s="1814">
        <f>SUM(E52:E55)</f>
      </c>
      <c r="F56" s="1813">
        <f>SUM(F52:F55)</f>
      </c>
      <c r="G56" s="1815">
        <f t="shared" si="202"/>
      </c>
      <c r="H56" s="1815">
        <f t="shared" si="286"/>
      </c>
      <c r="I56" s="1815">
        <f t="shared" si="4"/>
      </c>
      <c r="J56" s="1815">
        <f t="shared" si="146"/>
      </c>
      <c r="K56" s="1816">
        <f t="shared" si="230"/>
      </c>
      <c r="L56" s="1816">
        <f t="shared" si="314"/>
      </c>
      <c r="M56" s="1816">
        <f t="shared" si="32"/>
      </c>
      <c r="N56" s="1816">
        <f t="shared" si="174"/>
      </c>
      <c r="O56" s="1817">
        <f t="shared" si="258"/>
      </c>
      <c r="P56" s="1816">
        <f>AVERAGE(P52:P55)</f>
      </c>
      <c r="Q56" s="1813">
        <f>AVERAGE(Q52:Q55)</f>
      </c>
      <c r="R56" s="1815">
        <f t="shared" si="342"/>
      </c>
      <c r="S56" s="1818">
        <f>SUM(S52:S55)</f>
      </c>
      <c r="T56" s="1818">
        <f>SUM(T52:T55)</f>
      </c>
      <c r="U56" s="1818">
        <f>SUM(U52:U55)</f>
      </c>
      <c r="V56" s="1818">
        <f>SUM(V52:V55)</f>
      </c>
      <c r="W56" s="1818">
        <f>SUM(W52:W55)</f>
      </c>
      <c r="X56" s="1818">
        <f>SUM(X52:X55)</f>
      </c>
      <c r="Y56" s="1818">
        <f>SUM(Y52:Y55)</f>
      </c>
      <c r="Z56" s="1818">
        <f>SUM(Z52:Z55)</f>
      </c>
      <c r="AA56" s="1819">
        <f t="shared" si="60"/>
      </c>
      <c r="AB56" s="1820"/>
      <c r="AC56" s="1820"/>
      <c r="AD56" s="1821">
        <f>SUM(AD52:AD55)</f>
      </c>
    </row>
    <row r="57">
      <c r="A57" s="1801"/>
      <c r="B57" s="1802" t="s">
        <v>1507</v>
      </c>
      <c r="C57" s="1822" t="s">
        <v>1516</v>
      </c>
      <c r="D57" s="1803">
        <v>1878.59</v>
      </c>
      <c r="E57" s="1804">
        <v>0</v>
      </c>
      <c r="F57" s="1803">
        <f t="shared" ref="F57:F60" si="97">E57*2000*1.2</f>
      </c>
      <c r="G57" s="1805">
        <f t="shared" si="202"/>
      </c>
      <c r="H57" s="1805">
        <f t="shared" si="286"/>
      </c>
      <c r="I57" s="1805">
        <f t="shared" si="4"/>
      </c>
      <c r="J57" s="1806">
        <f t="shared" si="146"/>
      </c>
      <c r="K57" s="1807">
        <f t="shared" si="230"/>
      </c>
      <c r="L57" s="1807">
        <f t="shared" si="314"/>
      </c>
      <c r="M57" s="1807">
        <f t="shared" si="32"/>
      </c>
      <c r="N57" s="1807">
        <f t="shared" si="174"/>
      </c>
      <c r="O57" s="1808">
        <f t="shared" si="258"/>
      </c>
      <c r="P57" s="1823">
        <v>0.0267</v>
      </c>
      <c r="Q57" s="1808">
        <v>51</v>
      </c>
      <c r="R57" s="1806">
        <f t="shared" si="342"/>
      </c>
      <c r="S57" s="1810">
        <v>13227</v>
      </c>
      <c r="T57" s="1810">
        <v>458</v>
      </c>
      <c r="U57" s="1810">
        <v>56</v>
      </c>
      <c r="V57" s="1810">
        <v>498</v>
      </c>
      <c r="W57" s="1810">
        <v>44</v>
      </c>
      <c r="X57" s="1810">
        <v>3</v>
      </c>
      <c r="Y57" s="1810">
        <v>1</v>
      </c>
      <c r="Z57" s="1810">
        <v>10</v>
      </c>
      <c r="AA57" s="1806">
        <f t="shared" si="60"/>
      </c>
      <c r="AB57" s="1811" t="s">
        <v>1509</v>
      </c>
      <c r="AC57" s="1811" t="s">
        <v>1524</v>
      </c>
      <c r="AD57" s="1811">
        <v>18</v>
      </c>
    </row>
    <row r="58">
      <c r="A58" s="1801"/>
      <c r="B58" s="1802" t="s">
        <v>1507</v>
      </c>
      <c r="C58" s="1822" t="s">
        <v>1517</v>
      </c>
      <c r="D58" s="1803">
        <v>1919.22</v>
      </c>
      <c r="E58" s="1804">
        <v>1</v>
      </c>
      <c r="F58" s="1803">
        <f t="shared" si="97"/>
      </c>
      <c r="G58" s="1824">
        <f t="shared" si="202"/>
      </c>
      <c r="H58" s="1824">
        <f t="shared" si="286"/>
      </c>
      <c r="I58" s="1824">
        <f t="shared" si="4"/>
      </c>
      <c r="J58" s="1825">
        <f t="shared" si="146"/>
      </c>
      <c r="K58" s="1826">
        <f t="shared" si="230"/>
      </c>
      <c r="L58" s="1826">
        <f t="shared" si="314"/>
      </c>
      <c r="M58" s="1826">
        <f t="shared" si="32"/>
      </c>
      <c r="N58" s="1826">
        <f t="shared" si="174"/>
      </c>
      <c r="O58" s="1808">
        <f t="shared" si="258"/>
      </c>
      <c r="P58" s="1823">
        <v>0.021</v>
      </c>
      <c r="Q58" s="1810">
        <v>53</v>
      </c>
      <c r="R58" s="1825">
        <f t="shared" si="342"/>
      </c>
      <c r="S58" s="1810">
        <v>15096</v>
      </c>
      <c r="T58" s="1810">
        <v>533</v>
      </c>
      <c r="U58" s="1810">
        <v>50</v>
      </c>
      <c r="V58" s="1810">
        <v>619</v>
      </c>
      <c r="W58" s="1810">
        <v>62</v>
      </c>
      <c r="X58" s="1810">
        <v>4</v>
      </c>
      <c r="Y58" s="1810">
        <v>1</v>
      </c>
      <c r="Z58" s="1810">
        <v>11</v>
      </c>
      <c r="AA58" s="1806">
        <f t="shared" si="60"/>
      </c>
      <c r="AB58" s="1811" t="s">
        <v>1509</v>
      </c>
      <c r="AC58" s="1811" t="s">
        <v>1524</v>
      </c>
      <c r="AD58" s="1827">
        <v>34</v>
      </c>
    </row>
    <row r="59">
      <c r="A59" s="1801"/>
      <c r="B59" s="1802" t="s">
        <v>1507</v>
      </c>
      <c r="C59" s="1822" t="s">
        <v>1518</v>
      </c>
      <c r="D59" s="1803">
        <v>1661.55</v>
      </c>
      <c r="E59" s="1804">
        <v>2</v>
      </c>
      <c r="F59" s="1803">
        <f t="shared" si="97"/>
      </c>
      <c r="G59" s="1824">
        <f t="shared" si="202"/>
      </c>
      <c r="H59" s="1824">
        <f t="shared" si="286"/>
      </c>
      <c r="I59" s="1824">
        <f t="shared" si="4"/>
      </c>
      <c r="J59" s="1825">
        <f t="shared" si="146"/>
      </c>
      <c r="K59" s="1826">
        <f t="shared" si="230"/>
      </c>
      <c r="L59" s="1826">
        <f t="shared" si="314"/>
      </c>
      <c r="M59" s="1826">
        <f t="shared" si="32"/>
      </c>
      <c r="N59" s="1826">
        <f t="shared" si="174"/>
      </c>
      <c r="O59" s="1808">
        <f t="shared" si="258"/>
      </c>
      <c r="P59" s="1823">
        <v>0.0269</v>
      </c>
      <c r="Q59" s="1810">
        <v>52</v>
      </c>
      <c r="R59" s="1825">
        <f t="shared" si="342"/>
      </c>
      <c r="S59" s="1810">
        <v>13584</v>
      </c>
      <c r="T59" s="1810">
        <v>528</v>
      </c>
      <c r="U59" s="1810">
        <v>63</v>
      </c>
      <c r="V59" s="1810">
        <v>581</v>
      </c>
      <c r="W59" s="1810">
        <v>83</v>
      </c>
      <c r="X59" s="1810">
        <v>5</v>
      </c>
      <c r="Y59" s="1810">
        <v>1</v>
      </c>
      <c r="Z59" s="1810">
        <v>7</v>
      </c>
      <c r="AA59" s="1806">
        <f t="shared" si="60"/>
      </c>
      <c r="AB59" s="1811" t="s">
        <v>1509</v>
      </c>
      <c r="AC59" s="1811" t="s">
        <v>1524</v>
      </c>
      <c r="AD59" s="1827">
        <v>19</v>
      </c>
    </row>
    <row r="60">
      <c r="A60" s="1801"/>
      <c r="B60" s="1802" t="s">
        <v>1507</v>
      </c>
      <c r="C60" s="1822" t="s">
        <v>1526</v>
      </c>
      <c r="D60" s="1803">
        <v>727.3</v>
      </c>
      <c r="E60" s="1804">
        <v>2</v>
      </c>
      <c r="F60" s="1803">
        <f t="shared" si="97"/>
      </c>
      <c r="G60" s="1824">
        <f t="shared" si="202"/>
      </c>
      <c r="H60" s="1824">
        <f t="shared" si="286"/>
      </c>
      <c r="I60" s="1824">
        <f t="shared" si="4"/>
      </c>
      <c r="J60" s="1825">
        <f t="shared" si="146"/>
      </c>
      <c r="K60" s="1826">
        <f t="shared" si="230"/>
      </c>
      <c r="L60" s="1826">
        <f t="shared" si="314"/>
      </c>
      <c r="M60" s="1826">
        <f t="shared" si="32"/>
      </c>
      <c r="N60" s="1826">
        <f t="shared" si="174"/>
      </c>
      <c r="O60" s="1808">
        <f t="shared" si="258"/>
      </c>
      <c r="P60" s="1823">
        <v>0.026</v>
      </c>
      <c r="Q60" s="1810">
        <v>52</v>
      </c>
      <c r="R60" s="1825">
        <f t="shared" si="342"/>
      </c>
      <c r="S60" s="1810">
        <v>7063</v>
      </c>
      <c r="T60" s="1810">
        <v>270</v>
      </c>
      <c r="U60" s="1810">
        <v>40</v>
      </c>
      <c r="V60" s="1810">
        <v>291</v>
      </c>
      <c r="W60" s="1810">
        <v>52</v>
      </c>
      <c r="X60" s="1810">
        <v>4</v>
      </c>
      <c r="Y60" s="1810">
        <v>0</v>
      </c>
      <c r="Z60" s="1810">
        <v>2</v>
      </c>
      <c r="AA60" s="1806">
        <f t="shared" si="60"/>
      </c>
      <c r="AB60" s="1811" t="s">
        <v>1509</v>
      </c>
      <c r="AC60" s="1811" t="s">
        <v>1524</v>
      </c>
      <c r="AD60" s="1827">
        <v>19</v>
      </c>
    </row>
    <row r="61">
      <c r="A61" s="1801"/>
      <c r="B61" s="1812" t="s">
        <v>1514</v>
      </c>
      <c r="C61" s="1812"/>
      <c r="D61" s="1813">
        <f>SUM(D57:D60)</f>
      </c>
      <c r="E61" s="1813">
        <f>SUM(E57:E60)</f>
      </c>
      <c r="F61" s="1813">
        <f>SUM(F57:F60)</f>
      </c>
      <c r="G61" s="1815">
        <f t="shared" si="202"/>
      </c>
      <c r="H61" s="1815">
        <f t="shared" si="286"/>
      </c>
      <c r="I61" s="1815">
        <f t="shared" si="4"/>
      </c>
      <c r="J61" s="1815">
        <f t="shared" si="146"/>
      </c>
      <c r="K61" s="1816">
        <f t="shared" si="230"/>
      </c>
      <c r="L61" s="1816">
        <f t="shared" si="314"/>
      </c>
      <c r="M61" s="1816">
        <f t="shared" si="32"/>
      </c>
      <c r="N61" s="1816">
        <f t="shared" si="174"/>
      </c>
      <c r="O61" s="1817">
        <f t="shared" si="258"/>
      </c>
      <c r="P61" s="1816">
        <f>AVERAGE(P57:P60)</f>
      </c>
      <c r="Q61" s="1813">
        <f>AVERAGE(Q57:Q60)</f>
      </c>
      <c r="R61" s="1813">
        <f t="shared" si="342"/>
      </c>
      <c r="S61" s="1817">
        <f>SUM(S57:S60)</f>
      </c>
      <c r="T61" s="1817">
        <f>SUM(T57:T60)</f>
      </c>
      <c r="U61" s="1817">
        <f>SUM(U57:U60)</f>
      </c>
      <c r="V61" s="1817">
        <f>SUM(V57:V60)</f>
      </c>
      <c r="W61" s="1817">
        <f>SUM(W57:W60)</f>
      </c>
      <c r="X61" s="1817">
        <f>SUM(X57:X60)</f>
      </c>
      <c r="Y61" s="1817">
        <f>SUM(Y57:Y60)</f>
      </c>
      <c r="Z61" s="1817">
        <f>SUM(Z57:Z60)</f>
      </c>
      <c r="AA61" s="1819">
        <f t="shared" si="60"/>
      </c>
      <c r="AB61" s="1820"/>
      <c r="AC61" s="1820"/>
      <c r="AD61" s="1821">
        <f>SUM(AD57:AD60)</f>
      </c>
    </row>
    <row r="62">
      <c r="A62" s="1801"/>
      <c r="B62" s="1828" t="s">
        <v>1519</v>
      </c>
      <c r="C62" s="1828"/>
      <c r="D62" s="1829">
        <f>D61+D56</f>
      </c>
      <c r="E62" s="1829">
        <f>E61+E56</f>
      </c>
      <c r="F62" s="1829">
        <f>F61+F56</f>
      </c>
      <c r="G62" s="1830">
        <f t="shared" si="202"/>
      </c>
      <c r="H62" s="1830">
        <f t="shared" si="286"/>
      </c>
      <c r="I62" s="1830">
        <f t="shared" si="4"/>
      </c>
      <c r="J62" s="1830">
        <f t="shared" si="146"/>
      </c>
      <c r="K62" s="1831">
        <f t="shared" si="230"/>
      </c>
      <c r="L62" s="1831">
        <f t="shared" si="314"/>
      </c>
      <c r="M62" s="1831">
        <f t="shared" si="32"/>
      </c>
      <c r="N62" s="1831">
        <f t="shared" si="174"/>
      </c>
      <c r="O62" s="1832">
        <f t="shared" si="258"/>
      </c>
      <c r="P62" s="1833">
        <f>(P61+P56)/2</f>
      </c>
      <c r="Q62" s="1833">
        <f>(Q61+Q56)/2</f>
      </c>
      <c r="R62" s="1829">
        <f>(R61+R56)/2</f>
      </c>
      <c r="S62" s="1832">
        <f>S61+S56</f>
      </c>
      <c r="T62" s="1832">
        <f>T61+T56</f>
      </c>
      <c r="U62" s="1832">
        <f>U61+U56</f>
      </c>
      <c r="V62" s="1832">
        <f>V61+V56</f>
      </c>
      <c r="W62" s="1832">
        <f>W61+W56</f>
      </c>
      <c r="X62" s="1832">
        <f>X61+X56</f>
      </c>
      <c r="Y62" s="1832">
        <f>Y61+Y56</f>
      </c>
      <c r="Z62" s="1832">
        <f>Z61+Z56</f>
      </c>
      <c r="AA62" s="1834">
        <f t="shared" si="60"/>
      </c>
      <c r="AB62" s="1835"/>
      <c r="AC62" s="1835"/>
      <c r="AD62" s="1836">
        <f>AD61+AD56</f>
      </c>
    </row>
    <row r="63">
      <c r="A63" s="1790" t="s">
        <v>1473</v>
      </c>
      <c r="B63" s="1790" t="s">
        <v>1474</v>
      </c>
      <c r="C63" s="1790"/>
      <c r="D63" s="1791" t="s">
        <v>1475</v>
      </c>
      <c r="E63" s="1791"/>
      <c r="F63" s="1791"/>
      <c r="G63" s="1791"/>
      <c r="H63" s="1791"/>
      <c r="I63" s="1791"/>
      <c r="J63" s="1792" t="s">
        <v>1476</v>
      </c>
      <c r="K63" s="1792"/>
      <c r="L63" s="1792"/>
      <c r="M63" s="1792"/>
      <c r="N63" s="1792"/>
      <c r="O63" s="1792"/>
      <c r="P63" s="1792"/>
      <c r="Q63" s="1792"/>
      <c r="R63" s="1792"/>
      <c r="S63" s="1792"/>
      <c r="T63" s="1792"/>
      <c r="U63" s="1792"/>
      <c r="V63" s="1792"/>
      <c r="W63" s="1792"/>
      <c r="X63" s="1792"/>
      <c r="Y63" s="1792"/>
      <c r="Z63" s="1792"/>
      <c r="AA63" s="1792"/>
      <c r="AB63" s="1792"/>
      <c r="AC63" s="1792"/>
      <c r="AD63" s="1793"/>
    </row>
    <row r="64">
      <c r="A64" s="1790"/>
      <c r="B64" s="1790" t="s">
        <v>1477</v>
      </c>
      <c r="C64" s="1790" t="s">
        <v>1478</v>
      </c>
      <c r="D64" s="1791" t="s">
        <v>1479</v>
      </c>
      <c r="E64" s="1794" t="s">
        <v>1480</v>
      </c>
      <c r="F64" s="1795" t="s">
        <v>1481</v>
      </c>
      <c r="G64" s="1796" t="s">
        <v>1482</v>
      </c>
      <c r="H64" s="1796" t="s">
        <v>1483</v>
      </c>
      <c r="I64" s="1796" t="s">
        <v>1484</v>
      </c>
      <c r="J64" s="1792" t="s">
        <v>1485</v>
      </c>
      <c r="K64" s="1797" t="s">
        <v>1486</v>
      </c>
      <c r="L64" s="1797" t="s">
        <v>1487</v>
      </c>
      <c r="M64" s="1797" t="s">
        <v>1488</v>
      </c>
      <c r="N64" s="1797" t="s">
        <v>1489</v>
      </c>
      <c r="O64" s="1798" t="s">
        <v>1490</v>
      </c>
      <c r="P64" s="1797" t="s">
        <v>1491</v>
      </c>
      <c r="Q64" s="1798" t="s">
        <v>1492</v>
      </c>
      <c r="R64" s="1792" t="s">
        <v>1493</v>
      </c>
      <c r="S64" s="1798" t="s">
        <v>1494</v>
      </c>
      <c r="T64" s="1798" t="s">
        <v>1495</v>
      </c>
      <c r="U64" s="1798" t="s">
        <v>1496</v>
      </c>
      <c r="V64" s="1798" t="s">
        <v>1497</v>
      </c>
      <c r="W64" s="1798" t="s">
        <v>1498</v>
      </c>
      <c r="X64" s="1798" t="s">
        <v>1499</v>
      </c>
      <c r="Y64" s="1798" t="s">
        <v>1500</v>
      </c>
      <c r="Z64" s="1798" t="s">
        <v>1501</v>
      </c>
      <c r="AA64" s="1799" t="s">
        <v>1502</v>
      </c>
      <c r="AB64" s="1793" t="s">
        <v>1503</v>
      </c>
      <c r="AC64" s="1793" t="s">
        <v>1504</v>
      </c>
      <c r="AD64" s="1800" t="s">
        <v>1505</v>
      </c>
    </row>
    <row r="65">
      <c r="A65" s="1801" t="s">
        <v>1528</v>
      </c>
      <c r="B65" s="1802" t="s">
        <v>1507</v>
      </c>
      <c r="C65" s="1802" t="s">
        <v>1508</v>
      </c>
      <c r="D65" s="1803">
        <v>1611.53</v>
      </c>
      <c r="E65" s="1804">
        <v>1</v>
      </c>
      <c r="F65" s="1803">
        <f t="shared" ref="F65:F68" si="98">E65*2000*1.2</f>
      </c>
      <c r="G65" s="1805">
        <f t="shared" ref="G65:G75" si="203">F65/D65</f>
      </c>
      <c r="H65" s="1805">
        <f t="shared" ref="H65:H75" si="287">D65/E65</f>
      </c>
      <c r="I65" s="1805">
        <f t="shared" ref="I65:I75" si="5">F65/E65</f>
      </c>
      <c r="J65" s="1806">
        <f t="shared" ref="J65:J75" si="147">D65/T65</f>
      </c>
      <c r="K65" s="1807">
        <f t="shared" ref="K65:K75" si="231">O65/S65*1</f>
      </c>
      <c r="L65" s="1807">
        <f t="shared" ref="L65:L75" si="315">T65/S65</f>
      </c>
      <c r="M65" s="1807">
        <f t="shared" ref="M65:M75" si="33">V65/S65</f>
      </c>
      <c r="N65" s="1807">
        <f t="shared" ref="N65:N75" si="175">W65/V65</f>
      </c>
      <c r="O65" s="1808">
        <f t="shared" ref="O65:O75" si="259">U65/P65</f>
      </c>
      <c r="P65" s="1809">
        <v>0.0062</v>
      </c>
      <c r="Q65" s="1808">
        <v>42</v>
      </c>
      <c r="R65" s="1806">
        <f t="shared" ref="R65:R74" si="343">(D65/S65)*1000</f>
      </c>
      <c r="S65" s="1810">
        <v>12952</v>
      </c>
      <c r="T65" s="1810">
        <v>305</v>
      </c>
      <c r="U65" s="1810">
        <v>28</v>
      </c>
      <c r="V65" s="1810">
        <v>333</v>
      </c>
      <c r="W65" s="1810">
        <v>49</v>
      </c>
      <c r="X65" s="1810">
        <v>0</v>
      </c>
      <c r="Y65" s="1810">
        <v>0</v>
      </c>
      <c r="Z65" s="1810">
        <v>8</v>
      </c>
      <c r="AA65" s="1806">
        <f t="shared" ref="AA65:AA75" si="61">AD65*1000/D65</f>
      </c>
      <c r="AB65" s="1811" t="s">
        <v>1509</v>
      </c>
      <c r="AC65" s="1811" t="s">
        <v>1510</v>
      </c>
      <c r="AD65" s="1811">
        <v>14</v>
      </c>
    </row>
    <row r="66">
      <c r="A66" s="1801"/>
      <c r="B66" s="1802" t="s">
        <v>1507</v>
      </c>
      <c r="C66" s="1802" t="s">
        <v>1511</v>
      </c>
      <c r="D66" s="1803">
        <v>1398.03</v>
      </c>
      <c r="E66" s="1804">
        <v>2</v>
      </c>
      <c r="F66" s="1803">
        <f t="shared" si="98"/>
      </c>
      <c r="G66" s="1805">
        <f t="shared" si="203"/>
      </c>
      <c r="H66" s="1805">
        <f t="shared" si="287"/>
      </c>
      <c r="I66" s="1805">
        <f t="shared" si="5"/>
      </c>
      <c r="J66" s="1806">
        <f t="shared" si="147"/>
      </c>
      <c r="K66" s="1807">
        <f t="shared" si="231"/>
      </c>
      <c r="L66" s="1807">
        <f t="shared" si="315"/>
      </c>
      <c r="M66" s="1807">
        <f t="shared" si="33"/>
      </c>
      <c r="N66" s="1807">
        <f t="shared" si="175"/>
      </c>
      <c r="O66" s="1808">
        <f t="shared" si="259"/>
      </c>
      <c r="P66" s="1809">
        <v>0.0172</v>
      </c>
      <c r="Q66" s="1808">
        <v>54</v>
      </c>
      <c r="R66" s="1806">
        <f t="shared" si="343"/>
      </c>
      <c r="S66" s="1810">
        <v>10291</v>
      </c>
      <c r="T66" s="1810">
        <v>317</v>
      </c>
      <c r="U66" s="1810">
        <v>53</v>
      </c>
      <c r="V66" s="1810">
        <v>350</v>
      </c>
      <c r="W66" s="1810">
        <v>54</v>
      </c>
      <c r="X66" s="1810">
        <v>1</v>
      </c>
      <c r="Y66" s="1810">
        <v>2</v>
      </c>
      <c r="Z66" s="1810">
        <v>6</v>
      </c>
      <c r="AA66" s="1806">
        <f t="shared" si="61"/>
      </c>
      <c r="AB66" s="1811" t="s">
        <v>1509</v>
      </c>
      <c r="AC66" s="1811" t="s">
        <v>1510</v>
      </c>
      <c r="AD66" s="1811">
        <v>20</v>
      </c>
    </row>
    <row r="67">
      <c r="A67" s="1801"/>
      <c r="B67" s="1802" t="s">
        <v>1507</v>
      </c>
      <c r="C67" s="1802" t="s">
        <v>1512</v>
      </c>
      <c r="D67" s="1803">
        <v>1111.47</v>
      </c>
      <c r="E67" s="1804">
        <v>2</v>
      </c>
      <c r="F67" s="1803">
        <f t="shared" si="98"/>
      </c>
      <c r="G67" s="1805">
        <f t="shared" si="203"/>
      </c>
      <c r="H67" s="1805">
        <f t="shared" si="287"/>
      </c>
      <c r="I67" s="1805">
        <f t="shared" si="5"/>
      </c>
      <c r="J67" s="1806">
        <f t="shared" si="147"/>
      </c>
      <c r="K67" s="1807">
        <f t="shared" si="231"/>
      </c>
      <c r="L67" s="1807">
        <f t="shared" si="315"/>
      </c>
      <c r="M67" s="1807">
        <f t="shared" si="33"/>
      </c>
      <c r="N67" s="1807">
        <f t="shared" si="175"/>
      </c>
      <c r="O67" s="1808">
        <f t="shared" si="259"/>
      </c>
      <c r="P67" s="1809">
        <v>0.0119</v>
      </c>
      <c r="Q67" s="1808">
        <v>55</v>
      </c>
      <c r="R67" s="1806">
        <f t="shared" si="343"/>
      </c>
      <c r="S67" s="1810">
        <v>8063</v>
      </c>
      <c r="T67" s="1810">
        <v>272</v>
      </c>
      <c r="U67" s="1810">
        <v>29</v>
      </c>
      <c r="V67" s="1810">
        <v>285</v>
      </c>
      <c r="W67" s="1810">
        <v>45</v>
      </c>
      <c r="X67" s="1810">
        <v>0</v>
      </c>
      <c r="Y67" s="1810">
        <v>0</v>
      </c>
      <c r="Z67" s="1810">
        <v>6</v>
      </c>
      <c r="AA67" s="1806">
        <f t="shared" si="61"/>
      </c>
      <c r="AB67" s="1811" t="s">
        <v>1509</v>
      </c>
      <c r="AC67" s="1811" t="s">
        <v>1510</v>
      </c>
      <c r="AD67" s="1811">
        <v>14</v>
      </c>
    </row>
    <row r="68">
      <c r="A68" s="1801"/>
      <c r="B68" s="1802" t="s">
        <v>1507</v>
      </c>
      <c r="C68" s="1802" t="s">
        <v>1513</v>
      </c>
      <c r="D68" s="1803">
        <v>1210.5</v>
      </c>
      <c r="E68" s="1804">
        <v>2</v>
      </c>
      <c r="F68" s="1803">
        <f t="shared" si="98"/>
      </c>
      <c r="G68" s="1805">
        <f t="shared" si="203"/>
      </c>
      <c r="H68" s="1805">
        <f t="shared" si="287"/>
      </c>
      <c r="I68" s="1805">
        <f t="shared" si="5"/>
      </c>
      <c r="J68" s="1806">
        <f t="shared" si="147"/>
      </c>
      <c r="K68" s="1807">
        <f t="shared" si="231"/>
      </c>
      <c r="L68" s="1807">
        <f t="shared" si="315"/>
      </c>
      <c r="M68" s="1807">
        <f t="shared" si="33"/>
      </c>
      <c r="N68" s="1807">
        <f t="shared" si="175"/>
      </c>
      <c r="O68" s="1808">
        <f t="shared" si="259"/>
      </c>
      <c r="P68" s="1809">
        <v>0.0138</v>
      </c>
      <c r="Q68" s="1808">
        <v>53</v>
      </c>
      <c r="R68" s="1806">
        <f t="shared" si="343"/>
      </c>
      <c r="S68" s="1810">
        <v>9603</v>
      </c>
      <c r="T68" s="1810">
        <v>327</v>
      </c>
      <c r="U68" s="1810">
        <v>41</v>
      </c>
      <c r="V68" s="1810">
        <v>356</v>
      </c>
      <c r="W68" s="1810">
        <v>26</v>
      </c>
      <c r="X68" s="1810">
        <v>0</v>
      </c>
      <c r="Y68" s="1810">
        <v>0</v>
      </c>
      <c r="Z68" s="1810">
        <v>4</v>
      </c>
      <c r="AA68" s="1806">
        <f t="shared" si="61"/>
      </c>
      <c r="AB68" s="1811" t="s">
        <v>1509</v>
      </c>
      <c r="AC68" s="1811" t="s">
        <v>1510</v>
      </c>
      <c r="AD68" s="1811">
        <v>18</v>
      </c>
    </row>
    <row r="69">
      <c r="A69" s="1801"/>
      <c r="B69" s="1812" t="s">
        <v>1514</v>
      </c>
      <c r="C69" s="1812"/>
      <c r="D69" s="1813">
        <f>SUM(D65:D68)</f>
      </c>
      <c r="E69" s="1814">
        <f>SUM(E65:E68)</f>
      </c>
      <c r="F69" s="1813">
        <f>SUM(F65:F68)</f>
      </c>
      <c r="G69" s="1815">
        <f t="shared" si="203"/>
      </c>
      <c r="H69" s="1815">
        <f t="shared" si="287"/>
      </c>
      <c r="I69" s="1815">
        <f t="shared" si="5"/>
      </c>
      <c r="J69" s="1815">
        <f t="shared" si="147"/>
      </c>
      <c r="K69" s="1816">
        <f t="shared" si="231"/>
      </c>
      <c r="L69" s="1816">
        <f t="shared" si="315"/>
      </c>
      <c r="M69" s="1816">
        <f t="shared" si="33"/>
      </c>
      <c r="N69" s="1816">
        <f t="shared" si="175"/>
      </c>
      <c r="O69" s="1817">
        <f t="shared" si="259"/>
      </c>
      <c r="P69" s="1816">
        <f>AVERAGE(P65:P68)</f>
      </c>
      <c r="Q69" s="1813">
        <f>AVERAGE(Q65:Q68)</f>
      </c>
      <c r="R69" s="1815">
        <f t="shared" si="343"/>
      </c>
      <c r="S69" s="1818">
        <f>SUM(S65:S68)</f>
      </c>
      <c r="T69" s="1818">
        <f>SUM(T65:T68)</f>
      </c>
      <c r="U69" s="1818">
        <f>SUM(U65:U68)</f>
      </c>
      <c r="V69" s="1818">
        <f>SUM(V65:V68)</f>
      </c>
      <c r="W69" s="1818">
        <f>SUM(W65:W68)</f>
      </c>
      <c r="X69" s="1818">
        <f>SUM(X65:X68)</f>
      </c>
      <c r="Y69" s="1818">
        <f>SUM(Y65:Y68)</f>
      </c>
      <c r="Z69" s="1818">
        <f>SUM(Z65:Z68)</f>
      </c>
      <c r="AA69" s="1819">
        <f t="shared" si="61"/>
      </c>
      <c r="AB69" s="1820"/>
      <c r="AC69" s="1820"/>
      <c r="AD69" s="1821">
        <f>SUM(AD65:AD68)</f>
      </c>
    </row>
    <row r="70">
      <c r="A70" s="1801"/>
      <c r="B70" s="1802" t="s">
        <v>1523</v>
      </c>
      <c r="C70" s="1822" t="s">
        <v>1516</v>
      </c>
      <c r="D70" s="1803">
        <v>1312.03</v>
      </c>
      <c r="E70" s="1804">
        <v>2</v>
      </c>
      <c r="F70" s="1803">
        <f t="shared" ref="F70:F73" si="99">E70*2000*1.2</f>
      </c>
      <c r="G70" s="1805">
        <f t="shared" si="203"/>
      </c>
      <c r="H70" s="1805">
        <f t="shared" si="287"/>
      </c>
      <c r="I70" s="1805">
        <f t="shared" si="5"/>
      </c>
      <c r="J70" s="1806">
        <f t="shared" si="147"/>
      </c>
      <c r="K70" s="1807">
        <f t="shared" si="231"/>
      </c>
      <c r="L70" s="1807">
        <f t="shared" si="315"/>
      </c>
      <c r="M70" s="1807">
        <f t="shared" si="33"/>
      </c>
      <c r="N70" s="1807">
        <f t="shared" si="175"/>
      </c>
      <c r="O70" s="1808">
        <f t="shared" si="259"/>
      </c>
      <c r="P70" s="1823">
        <v>0.0168</v>
      </c>
      <c r="Q70" s="1808">
        <v>54</v>
      </c>
      <c r="R70" s="1806">
        <f t="shared" si="343"/>
      </c>
      <c r="S70" s="1810">
        <v>10888</v>
      </c>
      <c r="T70" s="1810">
        <v>363</v>
      </c>
      <c r="U70" s="1810">
        <v>43</v>
      </c>
      <c r="V70" s="1810">
        <v>358</v>
      </c>
      <c r="W70" s="1810">
        <v>40</v>
      </c>
      <c r="X70" s="1810">
        <v>3</v>
      </c>
      <c r="Y70" s="1810">
        <v>0</v>
      </c>
      <c r="Z70" s="1810">
        <v>9</v>
      </c>
      <c r="AA70" s="1806">
        <f t="shared" si="61"/>
      </c>
      <c r="AB70" s="1811" t="s">
        <v>1509</v>
      </c>
      <c r="AC70" s="1811" t="s">
        <v>1524</v>
      </c>
      <c r="AD70" s="1811">
        <v>20</v>
      </c>
    </row>
    <row r="71">
      <c r="A71" s="1801"/>
      <c r="B71" s="1802" t="s">
        <v>1523</v>
      </c>
      <c r="C71" s="1822" t="s">
        <v>1517</v>
      </c>
      <c r="D71" s="1803">
        <v>1810</v>
      </c>
      <c r="E71" s="1804">
        <v>4</v>
      </c>
      <c r="F71" s="1803">
        <f t="shared" si="99"/>
      </c>
      <c r="G71" s="1824">
        <f t="shared" si="203"/>
      </c>
      <c r="H71" s="1824">
        <f t="shared" si="287"/>
      </c>
      <c r="I71" s="1824">
        <f t="shared" si="5"/>
      </c>
      <c r="J71" s="1825">
        <f t="shared" si="147"/>
      </c>
      <c r="K71" s="1826">
        <f t="shared" si="231"/>
      </c>
      <c r="L71" s="1826">
        <f t="shared" si="315"/>
      </c>
      <c r="M71" s="1826">
        <f t="shared" si="33"/>
      </c>
      <c r="N71" s="1826">
        <f t="shared" si="175"/>
      </c>
      <c r="O71" s="1808">
        <f t="shared" si="259"/>
      </c>
      <c r="P71" s="1823">
        <v>0.0234</v>
      </c>
      <c r="Q71" s="1810">
        <v>55</v>
      </c>
      <c r="R71" s="1825">
        <f t="shared" si="343"/>
      </c>
      <c r="S71" s="1810">
        <v>13100</v>
      </c>
      <c r="T71" s="1810">
        <v>494</v>
      </c>
      <c r="U71" s="1810">
        <v>55</v>
      </c>
      <c r="V71" s="1810">
        <v>533</v>
      </c>
      <c r="W71" s="1810">
        <v>53</v>
      </c>
      <c r="X71" s="1810">
        <v>8</v>
      </c>
      <c r="Y71" s="1810">
        <v>1</v>
      </c>
      <c r="Z71" s="1810">
        <v>10</v>
      </c>
      <c r="AA71" s="1806">
        <f t="shared" si="61"/>
      </c>
      <c r="AB71" s="1811" t="s">
        <v>1509</v>
      </c>
      <c r="AC71" s="1811" t="s">
        <v>1524</v>
      </c>
      <c r="AD71" s="1827">
        <v>22</v>
      </c>
    </row>
    <row r="72">
      <c r="A72" s="1801"/>
      <c r="B72" s="1802" t="s">
        <v>1523</v>
      </c>
      <c r="C72" s="1822" t="s">
        <v>1518</v>
      </c>
      <c r="D72" s="1803">
        <v>1640.89</v>
      </c>
      <c r="E72" s="1804">
        <v>0</v>
      </c>
      <c r="F72" s="1803">
        <f t="shared" si="99"/>
      </c>
      <c r="G72" s="1824">
        <f t="shared" si="203"/>
      </c>
      <c r="H72" s="1824">
        <f t="shared" si="287"/>
      </c>
      <c r="I72" s="1824">
        <f t="shared" si="5"/>
      </c>
      <c r="J72" s="1825">
        <f t="shared" si="147"/>
      </c>
      <c r="K72" s="1826">
        <f t="shared" si="231"/>
      </c>
      <c r="L72" s="1826">
        <f t="shared" si="315"/>
      </c>
      <c r="M72" s="1826">
        <f t="shared" si="33"/>
      </c>
      <c r="N72" s="1826">
        <f t="shared" si="175"/>
      </c>
      <c r="O72" s="1808">
        <f t="shared" si="259"/>
      </c>
      <c r="P72" s="1823">
        <v>0.0253</v>
      </c>
      <c r="Q72" s="1810">
        <v>55</v>
      </c>
      <c r="R72" s="1825">
        <f t="shared" si="343"/>
      </c>
      <c r="S72" s="1810">
        <v>10782</v>
      </c>
      <c r="T72" s="1810">
        <v>504</v>
      </c>
      <c r="U72" s="1810">
        <v>59</v>
      </c>
      <c r="V72" s="1810">
        <v>531</v>
      </c>
      <c r="W72" s="1810">
        <v>46</v>
      </c>
      <c r="X72" s="1810">
        <v>4</v>
      </c>
      <c r="Y72" s="1810">
        <v>5</v>
      </c>
      <c r="Z72" s="1810">
        <v>10</v>
      </c>
      <c r="AA72" s="1806">
        <f t="shared" si="61"/>
      </c>
      <c r="AB72" s="1811" t="s">
        <v>1509</v>
      </c>
      <c r="AC72" s="1811" t="s">
        <v>1524</v>
      </c>
      <c r="AD72" s="1827">
        <v>21</v>
      </c>
    </row>
    <row r="73">
      <c r="A73" s="1801"/>
      <c r="B73" s="1802" t="s">
        <v>1523</v>
      </c>
      <c r="C73" s="1822" t="s">
        <v>1526</v>
      </c>
      <c r="D73" s="1803">
        <v>592.88</v>
      </c>
      <c r="E73" s="1804">
        <v>2</v>
      </c>
      <c r="F73" s="1803">
        <f t="shared" si="99"/>
      </c>
      <c r="G73" s="1824">
        <f t="shared" si="203"/>
      </c>
      <c r="H73" s="1824">
        <f t="shared" si="287"/>
      </c>
      <c r="I73" s="1824">
        <f t="shared" si="5"/>
      </c>
      <c r="J73" s="1825">
        <f t="shared" si="147"/>
      </c>
      <c r="K73" s="1826">
        <f t="shared" si="231"/>
      </c>
      <c r="L73" s="1826">
        <f t="shared" si="315"/>
      </c>
      <c r="M73" s="1826">
        <f t="shared" si="33"/>
      </c>
      <c r="N73" s="1826">
        <f t="shared" si="175"/>
      </c>
      <c r="O73" s="1808">
        <f t="shared" si="259"/>
      </c>
      <c r="P73" s="1823">
        <v>0.0311</v>
      </c>
      <c r="Q73" s="1810">
        <v>56</v>
      </c>
      <c r="R73" s="1825">
        <f t="shared" si="343"/>
      </c>
      <c r="S73" s="1810">
        <v>4437</v>
      </c>
      <c r="T73" s="1810">
        <v>213</v>
      </c>
      <c r="U73" s="1810">
        <v>31</v>
      </c>
      <c r="V73" s="1810">
        <v>234</v>
      </c>
      <c r="W73" s="1810">
        <v>29</v>
      </c>
      <c r="X73" s="1810">
        <v>6</v>
      </c>
      <c r="Y73" s="1810">
        <v>4</v>
      </c>
      <c r="Z73" s="1810">
        <v>9</v>
      </c>
      <c r="AA73" s="1806">
        <f t="shared" si="61"/>
      </c>
      <c r="AB73" s="1811" t="s">
        <v>1509</v>
      </c>
      <c r="AC73" s="1811" t="s">
        <v>1524</v>
      </c>
      <c r="AD73" s="1827">
        <v>12</v>
      </c>
    </row>
    <row r="74">
      <c r="A74" s="1801"/>
      <c r="B74" s="1812" t="s">
        <v>1514</v>
      </c>
      <c r="C74" s="1812"/>
      <c r="D74" s="1813">
        <f>SUM(D70:D73)</f>
      </c>
      <c r="E74" s="1813">
        <f>SUM(E70:E73)</f>
      </c>
      <c r="F74" s="1813">
        <f>SUM(F70:F73)</f>
      </c>
      <c r="G74" s="1815">
        <f t="shared" si="203"/>
      </c>
      <c r="H74" s="1815">
        <f t="shared" si="287"/>
      </c>
      <c r="I74" s="1815">
        <f t="shared" si="5"/>
      </c>
      <c r="J74" s="1815">
        <f t="shared" si="147"/>
      </c>
      <c r="K74" s="1816">
        <f t="shared" si="231"/>
      </c>
      <c r="L74" s="1816">
        <f t="shared" si="315"/>
      </c>
      <c r="M74" s="1816">
        <f t="shared" si="33"/>
      </c>
      <c r="N74" s="1816">
        <f t="shared" si="175"/>
      </c>
      <c r="O74" s="1817">
        <f t="shared" si="259"/>
      </c>
      <c r="P74" s="1816">
        <f>AVERAGE(P70:P73)</f>
      </c>
      <c r="Q74" s="1813">
        <f>AVERAGE(Q70:Q73)</f>
      </c>
      <c r="R74" s="1813">
        <f t="shared" si="343"/>
      </c>
      <c r="S74" s="1817">
        <f>SUM(S70:S73)</f>
      </c>
      <c r="T74" s="1817">
        <f>SUM(T70:T73)</f>
      </c>
      <c r="U74" s="1817">
        <f>SUM(U70:U73)</f>
      </c>
      <c r="V74" s="1817">
        <f>SUM(V70:V73)</f>
      </c>
      <c r="W74" s="1817">
        <f>SUM(W70:W73)</f>
      </c>
      <c r="X74" s="1817">
        <f>SUM(X70:X73)</f>
      </c>
      <c r="Y74" s="1817">
        <f>SUM(Y70:Y73)</f>
      </c>
      <c r="Z74" s="1817">
        <f>SUM(Z70:Z73)</f>
      </c>
      <c r="AA74" s="1819">
        <f t="shared" si="61"/>
      </c>
      <c r="AB74" s="1820"/>
      <c r="AC74" s="1820"/>
      <c r="AD74" s="1821">
        <f>SUM(AD70:AD73)</f>
      </c>
    </row>
    <row r="75">
      <c r="A75" s="1801"/>
      <c r="B75" s="1828" t="s">
        <v>1519</v>
      </c>
      <c r="C75" s="1828"/>
      <c r="D75" s="1829">
        <f>D74+D69</f>
      </c>
      <c r="E75" s="1829">
        <f>E74+E69</f>
      </c>
      <c r="F75" s="1829">
        <f>F74+F69</f>
      </c>
      <c r="G75" s="1830">
        <f t="shared" si="203"/>
      </c>
      <c r="H75" s="1830">
        <f t="shared" si="287"/>
      </c>
      <c r="I75" s="1830">
        <f t="shared" si="5"/>
      </c>
      <c r="J75" s="1830">
        <f t="shared" si="147"/>
      </c>
      <c r="K75" s="1831">
        <f t="shared" si="231"/>
      </c>
      <c r="L75" s="1831">
        <f t="shared" si="315"/>
      </c>
      <c r="M75" s="1831">
        <f t="shared" si="33"/>
      </c>
      <c r="N75" s="1831">
        <f t="shared" si="175"/>
      </c>
      <c r="O75" s="1832">
        <f t="shared" si="259"/>
      </c>
      <c r="P75" s="1833">
        <f>(P74+P69)/2</f>
      </c>
      <c r="Q75" s="1833">
        <f>(Q74+Q69)/2</f>
      </c>
      <c r="R75" s="1829">
        <f>(R74+R69)/2</f>
      </c>
      <c r="S75" s="1832">
        <f>S74+S69</f>
      </c>
      <c r="T75" s="1832">
        <f>T74+T69</f>
      </c>
      <c r="U75" s="1832">
        <f>U74+U69</f>
      </c>
      <c r="V75" s="1832">
        <f>V74+V69</f>
      </c>
      <c r="W75" s="1832">
        <f>W74+W69</f>
      </c>
      <c r="X75" s="1832">
        <f>X74+X69</f>
      </c>
      <c r="Y75" s="1832">
        <f>Y74+Y69</f>
      </c>
      <c r="Z75" s="1832">
        <f>Z74+Z69</f>
      </c>
      <c r="AA75" s="1834">
        <f t="shared" si="61"/>
      </c>
      <c r="AB75" s="1835"/>
      <c r="AC75" s="1835"/>
      <c r="AD75" s="1836">
        <f>AD74+AD69</f>
      </c>
    </row>
    <row r="76">
      <c r="A76" s="1790" t="s">
        <v>1473</v>
      </c>
      <c r="B76" s="1790" t="s">
        <v>1474</v>
      </c>
      <c r="C76" s="1790"/>
      <c r="D76" s="1791" t="s">
        <v>1475</v>
      </c>
      <c r="E76" s="1791"/>
      <c r="F76" s="1791"/>
      <c r="G76" s="1791"/>
      <c r="H76" s="1791"/>
      <c r="I76" s="1791"/>
      <c r="J76" s="1792" t="s">
        <v>1476</v>
      </c>
      <c r="K76" s="1792"/>
      <c r="L76" s="1792"/>
      <c r="M76" s="1792"/>
      <c r="N76" s="1792"/>
      <c r="O76" s="1792"/>
      <c r="P76" s="1792"/>
      <c r="Q76" s="1792"/>
      <c r="R76" s="1792"/>
      <c r="S76" s="1792"/>
      <c r="T76" s="1792"/>
      <c r="U76" s="1792"/>
      <c r="V76" s="1792"/>
      <c r="W76" s="1792"/>
      <c r="X76" s="1792"/>
      <c r="Y76" s="1792"/>
      <c r="Z76" s="1792"/>
      <c r="AA76" s="1792"/>
      <c r="AB76" s="1792"/>
      <c r="AC76" s="1792"/>
      <c r="AD76" s="1793"/>
    </row>
    <row r="77">
      <c r="A77" s="1790"/>
      <c r="B77" s="1790" t="s">
        <v>1477</v>
      </c>
      <c r="C77" s="1790" t="s">
        <v>1478</v>
      </c>
      <c r="D77" s="1791" t="s">
        <v>1479</v>
      </c>
      <c r="E77" s="1794" t="s">
        <v>1480</v>
      </c>
      <c r="F77" s="1795" t="s">
        <v>1481</v>
      </c>
      <c r="G77" s="1796" t="s">
        <v>1482</v>
      </c>
      <c r="H77" s="1796" t="s">
        <v>1483</v>
      </c>
      <c r="I77" s="1796" t="s">
        <v>1484</v>
      </c>
      <c r="J77" s="1792" t="s">
        <v>1485</v>
      </c>
      <c r="K77" s="1797" t="s">
        <v>1486</v>
      </c>
      <c r="L77" s="1797" t="s">
        <v>1487</v>
      </c>
      <c r="M77" s="1797" t="s">
        <v>1488</v>
      </c>
      <c r="N77" s="1797" t="s">
        <v>1489</v>
      </c>
      <c r="O77" s="1798" t="s">
        <v>1490</v>
      </c>
      <c r="P77" s="1797" t="s">
        <v>1491</v>
      </c>
      <c r="Q77" s="1798" t="s">
        <v>1492</v>
      </c>
      <c r="R77" s="1792" t="s">
        <v>1493</v>
      </c>
      <c r="S77" s="1798" t="s">
        <v>1494</v>
      </c>
      <c r="T77" s="1798" t="s">
        <v>1495</v>
      </c>
      <c r="U77" s="1798" t="s">
        <v>1496</v>
      </c>
      <c r="V77" s="1798" t="s">
        <v>1497</v>
      </c>
      <c r="W77" s="1798" t="s">
        <v>1498</v>
      </c>
      <c r="X77" s="1798" t="s">
        <v>1499</v>
      </c>
      <c r="Y77" s="1798" t="s">
        <v>1500</v>
      </c>
      <c r="Z77" s="1798" t="s">
        <v>1501</v>
      </c>
      <c r="AA77" s="1799" t="s">
        <v>1502</v>
      </c>
      <c r="AB77" s="1793" t="s">
        <v>1503</v>
      </c>
      <c r="AC77" s="1793" t="s">
        <v>1504</v>
      </c>
      <c r="AD77" s="1800" t="s">
        <v>1505</v>
      </c>
    </row>
    <row r="78">
      <c r="A78" s="1801" t="s">
        <v>1529</v>
      </c>
      <c r="B78" s="1802" t="s">
        <v>1515</v>
      </c>
      <c r="C78" s="1802" t="s">
        <v>1508</v>
      </c>
      <c r="D78" s="1803">
        <v>1680.24</v>
      </c>
      <c r="E78" s="1804">
        <v>0</v>
      </c>
      <c r="F78" s="1803">
        <f t="shared" ref="F78:F81" si="100">E78*2000*1.2</f>
      </c>
      <c r="G78" s="1805">
        <f t="shared" ref="G78:G88" si="204">F78/D78</f>
      </c>
      <c r="H78" s="1805">
        <f t="shared" ref="H78:H88" si="288">D78/E78</f>
      </c>
      <c r="I78" s="1805">
        <f t="shared" ref="I78:I88" si="6">F78/E78</f>
      </c>
      <c r="J78" s="1806">
        <f t="shared" ref="J78:J88" si="148">D78/T78</f>
      </c>
      <c r="K78" s="1807">
        <f t="shared" ref="K78:K88" si="232">O78/S78*1</f>
      </c>
      <c r="L78" s="1807">
        <f t="shared" ref="L78:L88" si="316">T78/S78</f>
      </c>
      <c r="M78" s="1807">
        <f t="shared" ref="M78:M88" si="34">V78/S78</f>
      </c>
      <c r="N78" s="1807">
        <f t="shared" ref="N78:N88" si="176">W78/V78</f>
      </c>
      <c r="O78" s="1808">
        <f t="shared" ref="O78:O88" si="260">U78/P78</f>
      </c>
      <c r="P78" s="1809">
        <v>0.0208</v>
      </c>
      <c r="Q78" s="1808">
        <v>40</v>
      </c>
      <c r="R78" s="1806">
        <f t="shared" ref="R78:R87" si="344">(D78/S78)*1000</f>
      </c>
      <c r="S78" s="1810">
        <v>18260</v>
      </c>
      <c r="T78" s="1810">
        <v>288</v>
      </c>
      <c r="U78" s="1810">
        <v>47</v>
      </c>
      <c r="V78" s="1810">
        <v>290</v>
      </c>
      <c r="W78" s="1810">
        <v>17</v>
      </c>
      <c r="X78" s="1810">
        <v>3</v>
      </c>
      <c r="Y78" s="1810">
        <v>2</v>
      </c>
      <c r="Z78" s="1810">
        <v>8</v>
      </c>
      <c r="AA78" s="1806">
        <f t="shared" ref="AA78:AA88" si="62">AD78*1000/D78</f>
      </c>
      <c r="AB78" s="1811" t="s">
        <v>1509</v>
      </c>
      <c r="AC78" s="1811" t="s">
        <v>1510</v>
      </c>
      <c r="AD78" s="1811">
        <v>12</v>
      </c>
    </row>
    <row r="79">
      <c r="A79" s="1801"/>
      <c r="B79" s="1802" t="s">
        <v>1515</v>
      </c>
      <c r="C79" s="1802" t="s">
        <v>1511</v>
      </c>
      <c r="D79" s="1803">
        <v>2367.78</v>
      </c>
      <c r="E79" s="1804">
        <v>1</v>
      </c>
      <c r="F79" s="1803">
        <f t="shared" si="100"/>
      </c>
      <c r="G79" s="1805">
        <f t="shared" si="204"/>
      </c>
      <c r="H79" s="1805">
        <f t="shared" si="288"/>
      </c>
      <c r="I79" s="1805">
        <f t="shared" si="6"/>
      </c>
      <c r="J79" s="1806">
        <f t="shared" si="148"/>
      </c>
      <c r="K79" s="1807">
        <f t="shared" si="232"/>
      </c>
      <c r="L79" s="1807">
        <f t="shared" si="316"/>
      </c>
      <c r="M79" s="1807">
        <f t="shared" si="34"/>
      </c>
      <c r="N79" s="1807">
        <f t="shared" si="176"/>
      </c>
      <c r="O79" s="1808">
        <f t="shared" si="260"/>
      </c>
      <c r="P79" s="1809">
        <v>0.032</v>
      </c>
      <c r="Q79" s="1808">
        <v>52</v>
      </c>
      <c r="R79" s="1806">
        <f t="shared" si="344"/>
      </c>
      <c r="S79" s="1810">
        <v>25879</v>
      </c>
      <c r="T79" s="1810">
        <v>414</v>
      </c>
      <c r="U79" s="1810">
        <v>92</v>
      </c>
      <c r="V79" s="1810">
        <v>423</v>
      </c>
      <c r="W79" s="1810">
        <v>58</v>
      </c>
      <c r="X79" s="1810">
        <v>4</v>
      </c>
      <c r="Y79" s="1810">
        <v>3</v>
      </c>
      <c r="Z79" s="1810">
        <v>14</v>
      </c>
      <c r="AA79" s="1806">
        <f t="shared" si="62"/>
      </c>
      <c r="AB79" s="1811" t="s">
        <v>1509</v>
      </c>
      <c r="AC79" s="1811" t="s">
        <v>1510</v>
      </c>
      <c r="AD79" s="1811">
        <v>34</v>
      </c>
    </row>
    <row r="80">
      <c r="A80" s="1801"/>
      <c r="B80" s="1802" t="s">
        <v>1515</v>
      </c>
      <c r="C80" s="1802" t="s">
        <v>1512</v>
      </c>
      <c r="D80" s="1803">
        <v>1820.29</v>
      </c>
      <c r="E80" s="1804">
        <v>0</v>
      </c>
      <c r="F80" s="1803">
        <f t="shared" si="100"/>
      </c>
      <c r="G80" s="1805">
        <f t="shared" si="204"/>
      </c>
      <c r="H80" s="1805">
        <f t="shared" si="288"/>
      </c>
      <c r="I80" s="1805">
        <f t="shared" si="6"/>
      </c>
      <c r="J80" s="1806">
        <f t="shared" si="148"/>
      </c>
      <c r="K80" s="1807">
        <f t="shared" si="232"/>
      </c>
      <c r="L80" s="1807">
        <f t="shared" si="316"/>
      </c>
      <c r="M80" s="1807">
        <f t="shared" si="34"/>
      </c>
      <c r="N80" s="1807">
        <f t="shared" si="176"/>
      </c>
      <c r="O80" s="1808">
        <f t="shared" si="260"/>
      </c>
      <c r="P80" s="1809">
        <v>0.028</v>
      </c>
      <c r="Q80" s="1808">
        <v>52</v>
      </c>
      <c r="R80" s="1806">
        <f t="shared" si="344"/>
      </c>
      <c r="S80" s="1810">
        <v>18591</v>
      </c>
      <c r="T80" s="1810">
        <v>378</v>
      </c>
      <c r="U80" s="1810">
        <v>76</v>
      </c>
      <c r="V80" s="1810">
        <v>399</v>
      </c>
      <c r="W80" s="1810">
        <v>31</v>
      </c>
      <c r="X80" s="1810">
        <v>3</v>
      </c>
      <c r="Y80" s="1810">
        <v>1</v>
      </c>
      <c r="Z80" s="1810">
        <v>14</v>
      </c>
      <c r="AA80" s="1806">
        <f t="shared" si="62"/>
      </c>
      <c r="AB80" s="1811" t="s">
        <v>1509</v>
      </c>
      <c r="AC80" s="1811" t="s">
        <v>1510</v>
      </c>
      <c r="AD80" s="1811">
        <v>10</v>
      </c>
    </row>
    <row r="81">
      <c r="A81" s="1801"/>
      <c r="B81" s="1802" t="s">
        <v>1515</v>
      </c>
      <c r="C81" s="1802" t="s">
        <v>1513</v>
      </c>
      <c r="D81" s="1803">
        <v>1310.21</v>
      </c>
      <c r="E81" s="1804">
        <v>1</v>
      </c>
      <c r="F81" s="1803">
        <f t="shared" si="100"/>
      </c>
      <c r="G81" s="1805">
        <f t="shared" si="204"/>
      </c>
      <c r="H81" s="1805">
        <f t="shared" si="288"/>
      </c>
      <c r="I81" s="1805">
        <f t="shared" si="6"/>
      </c>
      <c r="J81" s="1806">
        <f t="shared" si="148"/>
      </c>
      <c r="K81" s="1807">
        <f t="shared" si="232"/>
      </c>
      <c r="L81" s="1807">
        <f t="shared" si="316"/>
      </c>
      <c r="M81" s="1807">
        <f t="shared" si="34"/>
      </c>
      <c r="N81" s="1807">
        <f t="shared" si="176"/>
      </c>
      <c r="O81" s="1808">
        <f t="shared" si="260"/>
      </c>
      <c r="P81" s="1809">
        <v>0.0191</v>
      </c>
      <c r="Q81" s="1808">
        <v>55</v>
      </c>
      <c r="R81" s="1806">
        <f t="shared" si="344"/>
      </c>
      <c r="S81" s="1810">
        <v>11747</v>
      </c>
      <c r="T81" s="1810">
        <v>280</v>
      </c>
      <c r="U81" s="1810">
        <v>48</v>
      </c>
      <c r="V81" s="1810">
        <v>296</v>
      </c>
      <c r="W81" s="1810">
        <v>67</v>
      </c>
      <c r="X81" s="1810">
        <v>3</v>
      </c>
      <c r="Y81" s="1810">
        <v>2</v>
      </c>
      <c r="Z81" s="1810">
        <v>8</v>
      </c>
      <c r="AA81" s="1806">
        <f t="shared" si="62"/>
      </c>
      <c r="AB81" s="1811" t="s">
        <v>1509</v>
      </c>
      <c r="AC81" s="1811" t="s">
        <v>1510</v>
      </c>
      <c r="AD81" s="1811">
        <v>21</v>
      </c>
    </row>
    <row r="82">
      <c r="A82" s="1801"/>
      <c r="B82" s="1812" t="s">
        <v>1514</v>
      </c>
      <c r="C82" s="1812"/>
      <c r="D82" s="1813">
        <f>SUM(D78:D81)</f>
      </c>
      <c r="E82" s="1814">
        <f>SUM(E78:E81)</f>
      </c>
      <c r="F82" s="1813">
        <f>SUM(F78:F81)</f>
      </c>
      <c r="G82" s="1815">
        <f t="shared" si="204"/>
      </c>
      <c r="H82" s="1815">
        <f t="shared" si="288"/>
      </c>
      <c r="I82" s="1815">
        <f t="shared" si="6"/>
      </c>
      <c r="J82" s="1815">
        <f t="shared" si="148"/>
      </c>
      <c r="K82" s="1816">
        <f t="shared" si="232"/>
      </c>
      <c r="L82" s="1816">
        <f t="shared" si="316"/>
      </c>
      <c r="M82" s="1816">
        <f t="shared" si="34"/>
      </c>
      <c r="N82" s="1816">
        <f t="shared" si="176"/>
      </c>
      <c r="O82" s="1817">
        <f t="shared" si="260"/>
      </c>
      <c r="P82" s="1816">
        <f>AVERAGE(P78:P81)</f>
      </c>
      <c r="Q82" s="1813">
        <f>AVERAGE(Q78:Q81)</f>
      </c>
      <c r="R82" s="1815">
        <f t="shared" si="344"/>
      </c>
      <c r="S82" s="1818">
        <f>SUM(S78:S81)</f>
      </c>
      <c r="T82" s="1818">
        <f>SUM(T78:T81)</f>
      </c>
      <c r="U82" s="1818">
        <f>SUM(U78:U81)</f>
      </c>
      <c r="V82" s="1818">
        <f>SUM(V78:V81)</f>
      </c>
      <c r="W82" s="1818">
        <f>SUM(W78:W81)</f>
      </c>
      <c r="X82" s="1818">
        <f>SUM(X78:X81)</f>
      </c>
      <c r="Y82" s="1818">
        <f>SUM(Y78:Y81)</f>
      </c>
      <c r="Z82" s="1818">
        <f>SUM(Z78:Z81)</f>
      </c>
      <c r="AA82" s="1819">
        <f t="shared" si="62"/>
      </c>
      <c r="AB82" s="1820"/>
      <c r="AC82" s="1820"/>
      <c r="AD82" s="1821">
        <f>SUM(AD78:AD81)</f>
      </c>
    </row>
    <row r="83">
      <c r="A83" s="1801"/>
      <c r="B83" s="1802" t="s">
        <v>1523</v>
      </c>
      <c r="C83" s="1822" t="s">
        <v>1516</v>
      </c>
      <c r="D83" s="1803">
        <v>1412.77</v>
      </c>
      <c r="E83" s="1804">
        <v>1</v>
      </c>
      <c r="F83" s="1803">
        <f t="shared" ref="F83:F86" si="101">E83*2000*1.2</f>
      </c>
      <c r="G83" s="1805">
        <f t="shared" si="204"/>
      </c>
      <c r="H83" s="1805">
        <f t="shared" si="288"/>
      </c>
      <c r="I83" s="1805">
        <f t="shared" si="6"/>
      </c>
      <c r="J83" s="1806">
        <f t="shared" si="148"/>
      </c>
      <c r="K83" s="1807">
        <f t="shared" si="232"/>
      </c>
      <c r="L83" s="1807">
        <f t="shared" si="316"/>
      </c>
      <c r="M83" s="1807">
        <f t="shared" si="34"/>
      </c>
      <c r="N83" s="1807">
        <f t="shared" si="176"/>
      </c>
      <c r="O83" s="1808">
        <f t="shared" si="260"/>
      </c>
      <c r="P83" s="1823">
        <v>0.0184</v>
      </c>
      <c r="Q83" s="1808">
        <v>57</v>
      </c>
      <c r="R83" s="1806">
        <f t="shared" si="344"/>
      </c>
      <c r="S83" s="1810">
        <v>10587</v>
      </c>
      <c r="T83" s="1810">
        <v>340</v>
      </c>
      <c r="U83" s="1810">
        <v>35</v>
      </c>
      <c r="V83" s="1810">
        <v>380</v>
      </c>
      <c r="W83" s="1810">
        <v>45</v>
      </c>
      <c r="X83" s="1810">
        <v>1</v>
      </c>
      <c r="Y83" s="1810">
        <v>0</v>
      </c>
      <c r="Z83" s="1810">
        <v>10</v>
      </c>
      <c r="AA83" s="1806">
        <f t="shared" si="62"/>
      </c>
      <c r="AB83" s="1811" t="s">
        <v>1509</v>
      </c>
      <c r="AC83" s="1811" t="s">
        <v>1510</v>
      </c>
      <c r="AD83" s="1811">
        <v>12</v>
      </c>
    </row>
    <row r="84">
      <c r="A84" s="1801"/>
      <c r="B84" s="1802" t="s">
        <v>1523</v>
      </c>
      <c r="C84" s="1822" t="s">
        <v>1517</v>
      </c>
      <c r="D84" s="1803">
        <v>1488.97</v>
      </c>
      <c r="E84" s="1804">
        <v>3</v>
      </c>
      <c r="F84" s="1803">
        <f t="shared" si="101"/>
      </c>
      <c r="G84" s="1824">
        <f t="shared" si="204"/>
      </c>
      <c r="H84" s="1824">
        <f t="shared" si="288"/>
      </c>
      <c r="I84" s="1824">
        <f t="shared" si="6"/>
      </c>
      <c r="J84" s="1825">
        <f t="shared" si="148"/>
      </c>
      <c r="K84" s="1826">
        <f t="shared" si="232"/>
      </c>
      <c r="L84" s="1826">
        <f t="shared" si="316"/>
      </c>
      <c r="M84" s="1826">
        <f t="shared" si="34"/>
      </c>
      <c r="N84" s="1826">
        <f t="shared" si="176"/>
      </c>
      <c r="O84" s="1808">
        <f t="shared" si="260"/>
      </c>
      <c r="P84" s="1823">
        <v>0.0161</v>
      </c>
      <c r="Q84" s="1810">
        <v>58</v>
      </c>
      <c r="R84" s="1825">
        <f t="shared" si="344"/>
      </c>
      <c r="S84" s="1810">
        <v>10766</v>
      </c>
      <c r="T84" s="1810">
        <v>371</v>
      </c>
      <c r="U84" s="1810">
        <v>37</v>
      </c>
      <c r="V84" s="1810">
        <v>403</v>
      </c>
      <c r="W84" s="1810">
        <v>35</v>
      </c>
      <c r="X84" s="1810">
        <v>3</v>
      </c>
      <c r="Y84" s="1810">
        <v>2</v>
      </c>
      <c r="Z84" s="1810">
        <v>1</v>
      </c>
      <c r="AA84" s="1806">
        <f t="shared" si="62"/>
      </c>
      <c r="AB84" s="1811" t="s">
        <v>1509</v>
      </c>
      <c r="AC84" s="1811" t="s">
        <v>1510</v>
      </c>
      <c r="AD84" s="1827">
        <v>18</v>
      </c>
    </row>
    <row r="85">
      <c r="A85" s="1801"/>
      <c r="B85" s="1802" t="s">
        <v>1523</v>
      </c>
      <c r="C85" s="1822" t="s">
        <v>1518</v>
      </c>
      <c r="D85" s="1803">
        <v>1578.19</v>
      </c>
      <c r="E85" s="1804">
        <v>2</v>
      </c>
      <c r="F85" s="1803">
        <f t="shared" si="101"/>
      </c>
      <c r="G85" s="1824">
        <f t="shared" si="204"/>
      </c>
      <c r="H85" s="1824">
        <f t="shared" si="288"/>
      </c>
      <c r="I85" s="1824">
        <f t="shared" si="6"/>
      </c>
      <c r="J85" s="1825">
        <f t="shared" si="148"/>
      </c>
      <c r="K85" s="1826">
        <f t="shared" si="232"/>
      </c>
      <c r="L85" s="1826">
        <f t="shared" si="316"/>
      </c>
      <c r="M85" s="1826">
        <f t="shared" si="34"/>
      </c>
      <c r="N85" s="1826">
        <f t="shared" si="176"/>
      </c>
      <c r="O85" s="1808">
        <f t="shared" si="260"/>
      </c>
      <c r="P85" s="1823">
        <v>0.0169</v>
      </c>
      <c r="Q85" s="1810">
        <v>56</v>
      </c>
      <c r="R85" s="1825">
        <f t="shared" si="344"/>
      </c>
      <c r="S85" s="1810">
        <v>11704</v>
      </c>
      <c r="T85" s="1810">
        <v>450</v>
      </c>
      <c r="U85" s="1810">
        <v>36</v>
      </c>
      <c r="V85" s="1810">
        <v>475</v>
      </c>
      <c r="W85" s="1810">
        <v>57</v>
      </c>
      <c r="X85" s="1810">
        <v>2</v>
      </c>
      <c r="Y85" s="1810">
        <v>0</v>
      </c>
      <c r="Z85" s="1810">
        <v>12</v>
      </c>
      <c r="AA85" s="1806">
        <f t="shared" si="62"/>
      </c>
      <c r="AB85" s="1811" t="s">
        <v>1509</v>
      </c>
      <c r="AC85" s="1811" t="s">
        <v>1510</v>
      </c>
      <c r="AD85" s="1827">
        <v>14</v>
      </c>
    </row>
    <row r="86">
      <c r="A86" s="1801"/>
      <c r="B86" s="1802" t="s">
        <v>1523</v>
      </c>
      <c r="C86" s="1822" t="s">
        <v>1526</v>
      </c>
      <c r="D86" s="1803">
        <v>681.22</v>
      </c>
      <c r="E86" s="1804">
        <v>3</v>
      </c>
      <c r="F86" s="1803">
        <f t="shared" si="101"/>
      </c>
      <c r="G86" s="1824">
        <f t="shared" si="204"/>
      </c>
      <c r="H86" s="1824">
        <f t="shared" si="288"/>
      </c>
      <c r="I86" s="1824">
        <f t="shared" si="6"/>
      </c>
      <c r="J86" s="1825">
        <f t="shared" si="148"/>
      </c>
      <c r="K86" s="1826">
        <f t="shared" si="232"/>
      </c>
      <c r="L86" s="1826">
        <f t="shared" si="316"/>
      </c>
      <c r="M86" s="1826">
        <f t="shared" si="34"/>
      </c>
      <c r="N86" s="1826">
        <f t="shared" si="176"/>
      </c>
      <c r="O86" s="1808">
        <f t="shared" si="260"/>
      </c>
      <c r="P86" s="1823">
        <v>0.0337</v>
      </c>
      <c r="Q86" s="1810">
        <v>58</v>
      </c>
      <c r="R86" s="1825">
        <f t="shared" si="344"/>
      </c>
      <c r="S86" s="1810">
        <v>4629</v>
      </c>
      <c r="T86" s="1810">
        <v>193</v>
      </c>
      <c r="U86" s="1810">
        <v>28</v>
      </c>
      <c r="V86" s="1810">
        <v>209</v>
      </c>
      <c r="W86" s="1810">
        <v>38</v>
      </c>
      <c r="X86" s="1810">
        <v>1</v>
      </c>
      <c r="Y86" s="1810">
        <v>1</v>
      </c>
      <c r="Z86" s="1810">
        <v>4</v>
      </c>
      <c r="AA86" s="1806">
        <f t="shared" si="62"/>
      </c>
      <c r="AB86" s="1811" t="s">
        <v>1509</v>
      </c>
      <c r="AC86" s="1811" t="s">
        <v>1510</v>
      </c>
      <c r="AD86" s="1827">
        <v>11</v>
      </c>
    </row>
    <row r="87">
      <c r="A87" s="1801"/>
      <c r="B87" s="1812" t="s">
        <v>1514</v>
      </c>
      <c r="C87" s="1812"/>
      <c r="D87" s="1813">
        <f>SUM(D83:D86)</f>
      </c>
      <c r="E87" s="1813">
        <f>SUM(E83:E86)</f>
      </c>
      <c r="F87" s="1813">
        <f>SUM(F83:F86)</f>
      </c>
      <c r="G87" s="1815">
        <f t="shared" si="204"/>
      </c>
      <c r="H87" s="1815">
        <f t="shared" si="288"/>
      </c>
      <c r="I87" s="1815">
        <f t="shared" si="6"/>
      </c>
      <c r="J87" s="1815">
        <f t="shared" si="148"/>
      </c>
      <c r="K87" s="1816">
        <f t="shared" si="232"/>
      </c>
      <c r="L87" s="1816">
        <f t="shared" si="316"/>
      </c>
      <c r="M87" s="1816">
        <f t="shared" si="34"/>
      </c>
      <c r="N87" s="1816">
        <f t="shared" si="176"/>
      </c>
      <c r="O87" s="1817">
        <f t="shared" si="260"/>
      </c>
      <c r="P87" s="1816">
        <f>AVERAGE(P83:P86)</f>
      </c>
      <c r="Q87" s="1813">
        <f>AVERAGE(Q83:Q86)</f>
      </c>
      <c r="R87" s="1813">
        <f t="shared" si="344"/>
      </c>
      <c r="S87" s="1817">
        <f>SUM(S83:S86)</f>
      </c>
      <c r="T87" s="1817">
        <f>SUM(T83:T86)</f>
      </c>
      <c r="U87" s="1817">
        <f>SUM(U83:U86)</f>
      </c>
      <c r="V87" s="1817">
        <f>SUM(V83:V86)</f>
      </c>
      <c r="W87" s="1817">
        <f>SUM(W83:W86)</f>
      </c>
      <c r="X87" s="1817">
        <f>SUM(X83:X86)</f>
      </c>
      <c r="Y87" s="1817">
        <f>SUM(Y83:Y86)</f>
      </c>
      <c r="Z87" s="1817">
        <f>SUM(Z83:Z86)</f>
      </c>
      <c r="AA87" s="1819">
        <f t="shared" si="62"/>
      </c>
      <c r="AB87" s="1820"/>
      <c r="AC87" s="1820"/>
      <c r="AD87" s="1821">
        <f>SUM(AD83:AD86)</f>
      </c>
    </row>
    <row r="88">
      <c r="A88" s="1801"/>
      <c r="B88" s="1828" t="s">
        <v>1519</v>
      </c>
      <c r="C88" s="1828"/>
      <c r="D88" s="1829">
        <f>D87+D82</f>
      </c>
      <c r="E88" s="1829">
        <f>E87+E82</f>
      </c>
      <c r="F88" s="1829">
        <f>F87+F82</f>
      </c>
      <c r="G88" s="1830">
        <f t="shared" si="204"/>
      </c>
      <c r="H88" s="1830">
        <f t="shared" si="288"/>
      </c>
      <c r="I88" s="1830">
        <f t="shared" si="6"/>
      </c>
      <c r="J88" s="1830">
        <f t="shared" si="148"/>
      </c>
      <c r="K88" s="1831">
        <f t="shared" si="232"/>
      </c>
      <c r="L88" s="1831">
        <f t="shared" si="316"/>
      </c>
      <c r="M88" s="1831">
        <f t="shared" si="34"/>
      </c>
      <c r="N88" s="1831">
        <f t="shared" si="176"/>
      </c>
      <c r="O88" s="1832">
        <f t="shared" si="260"/>
      </c>
      <c r="P88" s="1833">
        <f>(P87+P82)/2</f>
      </c>
      <c r="Q88" s="1833">
        <f>(Q87+Q82)/2</f>
      </c>
      <c r="R88" s="1829">
        <f>(R87+R82)/2</f>
      </c>
      <c r="S88" s="1832">
        <f>S87+S82</f>
      </c>
      <c r="T88" s="1832">
        <f>T87+T82</f>
      </c>
      <c r="U88" s="1832">
        <f>U87+U82</f>
      </c>
      <c r="V88" s="1832">
        <f>V87+V82</f>
      </c>
      <c r="W88" s="1832">
        <f>W87+W82</f>
      </c>
      <c r="X88" s="1832">
        <f>X87+X82</f>
      </c>
      <c r="Y88" s="1832">
        <f>Y87+Y82</f>
      </c>
      <c r="Z88" s="1832">
        <f>Z87+Z82</f>
      </c>
      <c r="AA88" s="1834">
        <f t="shared" si="62"/>
      </c>
      <c r="AB88" s="1835"/>
      <c r="AC88" s="1835"/>
      <c r="AD88" s="1836">
        <f>AD87+AD82</f>
      </c>
    </row>
    <row r="89">
      <c r="A89" s="1790" t="s">
        <v>1473</v>
      </c>
      <c r="B89" s="1790" t="s">
        <v>1474</v>
      </c>
      <c r="C89" s="1790"/>
      <c r="D89" s="1791" t="s">
        <v>1475</v>
      </c>
      <c r="E89" s="1791"/>
      <c r="F89" s="1791"/>
      <c r="G89" s="1791"/>
      <c r="H89" s="1791"/>
      <c r="I89" s="1791"/>
      <c r="J89" s="1792" t="s">
        <v>1476</v>
      </c>
      <c r="K89" s="1792"/>
      <c r="L89" s="1792"/>
      <c r="M89" s="1792"/>
      <c r="N89" s="1792"/>
      <c r="O89" s="1792"/>
      <c r="P89" s="1792"/>
      <c r="Q89" s="1792"/>
      <c r="R89" s="1792"/>
      <c r="S89" s="1792"/>
      <c r="T89" s="1792"/>
      <c r="U89" s="1792"/>
      <c r="V89" s="1792"/>
      <c r="W89" s="1792"/>
      <c r="X89" s="1792"/>
      <c r="Y89" s="1792"/>
      <c r="Z89" s="1792"/>
      <c r="AA89" s="1792"/>
      <c r="AB89" s="1792"/>
      <c r="AC89" s="1792"/>
      <c r="AD89" s="1793"/>
    </row>
    <row r="90">
      <c r="A90" s="1790"/>
      <c r="B90" s="1790" t="s">
        <v>1477</v>
      </c>
      <c r="C90" s="1790" t="s">
        <v>1478</v>
      </c>
      <c r="D90" s="1791" t="s">
        <v>1479</v>
      </c>
      <c r="E90" s="1794" t="s">
        <v>1480</v>
      </c>
      <c r="F90" s="1795" t="s">
        <v>1481</v>
      </c>
      <c r="G90" s="1796" t="s">
        <v>1482</v>
      </c>
      <c r="H90" s="1796" t="s">
        <v>1483</v>
      </c>
      <c r="I90" s="1796" t="s">
        <v>1484</v>
      </c>
      <c r="J90" s="1792" t="s">
        <v>1485</v>
      </c>
      <c r="K90" s="1797" t="s">
        <v>1486</v>
      </c>
      <c r="L90" s="1797" t="s">
        <v>1487</v>
      </c>
      <c r="M90" s="1797" t="s">
        <v>1488</v>
      </c>
      <c r="N90" s="1797" t="s">
        <v>1489</v>
      </c>
      <c r="O90" s="1798" t="s">
        <v>1490</v>
      </c>
      <c r="P90" s="1797" t="s">
        <v>1491</v>
      </c>
      <c r="Q90" s="1798" t="s">
        <v>1492</v>
      </c>
      <c r="R90" s="1792" t="s">
        <v>1493</v>
      </c>
      <c r="S90" s="1798" t="s">
        <v>1494</v>
      </c>
      <c r="T90" s="1798" t="s">
        <v>1495</v>
      </c>
      <c r="U90" s="1798" t="s">
        <v>1496</v>
      </c>
      <c r="V90" s="1798" t="s">
        <v>1497</v>
      </c>
      <c r="W90" s="1798" t="s">
        <v>1498</v>
      </c>
      <c r="X90" s="1798" t="s">
        <v>1499</v>
      </c>
      <c r="Y90" s="1798" t="s">
        <v>1500</v>
      </c>
      <c r="Z90" s="1798" t="s">
        <v>1501</v>
      </c>
      <c r="AA90" s="1799" t="s">
        <v>1502</v>
      </c>
      <c r="AB90" s="1793" t="s">
        <v>1503</v>
      </c>
      <c r="AC90" s="1793" t="s">
        <v>1504</v>
      </c>
      <c r="AD90" s="1800" t="s">
        <v>1505</v>
      </c>
    </row>
    <row r="91">
      <c r="A91" s="1801" t="s">
        <v>1530</v>
      </c>
      <c r="B91" s="1802" t="s">
        <v>1507</v>
      </c>
      <c r="C91" s="1802" t="s">
        <v>1508</v>
      </c>
      <c r="D91" s="1803">
        <v>2410.7</v>
      </c>
      <c r="E91" s="1804">
        <v>2</v>
      </c>
      <c r="F91" s="1803">
        <f t="shared" ref="F91:F94" si="102">E91*2000*1.2</f>
      </c>
      <c r="G91" s="1805">
        <f t="shared" ref="G91:G101" si="205">F91/D91</f>
      </c>
      <c r="H91" s="1805">
        <f t="shared" ref="H91:H101" si="289">D91/E91</f>
      </c>
      <c r="I91" s="1805">
        <f t="shared" ref="I91:I101" si="7">F91/E91</f>
      </c>
      <c r="J91" s="1806">
        <f t="shared" ref="J91:J101" si="149">D91/T91</f>
      </c>
      <c r="K91" s="1807">
        <f t="shared" ref="K91:K101" si="233">O91/S91*1</f>
      </c>
      <c r="L91" s="1807">
        <f t="shared" ref="L91:L101" si="317">T91/S91</f>
      </c>
      <c r="M91" s="1807">
        <f t="shared" ref="M91:M101" si="35">V91/S91</f>
      </c>
      <c r="N91" s="1807">
        <f t="shared" ref="N91:N101" si="177">W91/V91</f>
      </c>
      <c r="O91" s="1808">
        <f t="shared" ref="O91:O101" si="261">U91/P91</f>
      </c>
      <c r="P91" s="1809">
        <v>0.0364</v>
      </c>
      <c r="Q91" s="1808">
        <v>64</v>
      </c>
      <c r="R91" s="1806">
        <f t="shared" ref="R91:R100" si="345">(D91/S91)*1000</f>
      </c>
      <c r="S91" s="1810">
        <v>23919</v>
      </c>
      <c r="T91" s="1810">
        <v>416</v>
      </c>
      <c r="U91" s="1810">
        <v>112</v>
      </c>
      <c r="V91" s="1810">
        <v>434</v>
      </c>
      <c r="W91" s="1810">
        <v>67</v>
      </c>
      <c r="X91" s="1810">
        <v>5</v>
      </c>
      <c r="Y91" s="1810">
        <v>0</v>
      </c>
      <c r="Z91" s="1810">
        <v>14</v>
      </c>
      <c r="AA91" s="1806">
        <f t="shared" ref="AA91:AA101" si="63">AD91*1000/D91</f>
      </c>
      <c r="AB91" s="1811" t="s">
        <v>1509</v>
      </c>
      <c r="AC91" s="1811" t="s">
        <v>1510</v>
      </c>
      <c r="AD91" s="1811">
        <v>22</v>
      </c>
    </row>
    <row r="92">
      <c r="A92" s="1801"/>
      <c r="B92" s="1802" t="s">
        <v>1507</v>
      </c>
      <c r="C92" s="1802" t="s">
        <v>1511</v>
      </c>
      <c r="D92" s="1803">
        <v>1733.17</v>
      </c>
      <c r="E92" s="1804">
        <v>1</v>
      </c>
      <c r="F92" s="1803">
        <f t="shared" si="102"/>
      </c>
      <c r="G92" s="1805">
        <f t="shared" si="205"/>
      </c>
      <c r="H92" s="1805">
        <f t="shared" si="289"/>
      </c>
      <c r="I92" s="1805">
        <f t="shared" si="7"/>
      </c>
      <c r="J92" s="1806">
        <f t="shared" si="149"/>
      </c>
      <c r="K92" s="1807">
        <f t="shared" si="233"/>
      </c>
      <c r="L92" s="1807">
        <f t="shared" si="317"/>
      </c>
      <c r="M92" s="1807">
        <f t="shared" si="35"/>
      </c>
      <c r="N92" s="1807">
        <f t="shared" si="177"/>
      </c>
      <c r="O92" s="1808">
        <f t="shared" si="261"/>
      </c>
      <c r="P92" s="1809">
        <v>0.0349</v>
      </c>
      <c r="Q92" s="1808">
        <v>68</v>
      </c>
      <c r="R92" s="1806">
        <f t="shared" si="345"/>
      </c>
      <c r="S92" s="1810">
        <v>15975</v>
      </c>
      <c r="T92" s="1810">
        <v>314</v>
      </c>
      <c r="U92" s="1810">
        <v>82</v>
      </c>
      <c r="V92" s="1810">
        <v>329</v>
      </c>
      <c r="W92" s="1810">
        <v>65</v>
      </c>
      <c r="X92" s="1810">
        <v>5</v>
      </c>
      <c r="Y92" s="1810">
        <v>0</v>
      </c>
      <c r="Z92" s="1810">
        <v>9</v>
      </c>
      <c r="AA92" s="1806">
        <f t="shared" si="63"/>
      </c>
      <c r="AB92" s="1811" t="s">
        <v>1509</v>
      </c>
      <c r="AC92" s="1811" t="s">
        <v>1510</v>
      </c>
      <c r="AD92" s="1811">
        <v>25</v>
      </c>
    </row>
    <row r="93">
      <c r="A93" s="1801"/>
      <c r="B93" s="1802" t="s">
        <v>1507</v>
      </c>
      <c r="C93" s="1802" t="s">
        <v>1512</v>
      </c>
      <c r="D93" s="1803">
        <v>1261.82</v>
      </c>
      <c r="E93" s="1804">
        <v>3</v>
      </c>
      <c r="F93" s="1803">
        <f t="shared" si="102"/>
      </c>
      <c r="G93" s="1805">
        <f t="shared" si="205"/>
      </c>
      <c r="H93" s="1805">
        <f t="shared" si="289"/>
      </c>
      <c r="I93" s="1805">
        <f t="shared" si="7"/>
      </c>
      <c r="J93" s="1806">
        <f t="shared" si="149"/>
      </c>
      <c r="K93" s="1807">
        <f t="shared" si="233"/>
      </c>
      <c r="L93" s="1807">
        <f t="shared" si="317"/>
      </c>
      <c r="M93" s="1807">
        <f t="shared" si="35"/>
      </c>
      <c r="N93" s="1807">
        <f t="shared" si="177"/>
      </c>
      <c r="O93" s="1808">
        <f t="shared" si="261"/>
      </c>
      <c r="P93" s="1809">
        <v>0.0197</v>
      </c>
      <c r="Q93" s="1808">
        <v>64</v>
      </c>
      <c r="R93" s="1806">
        <f t="shared" si="345"/>
      </c>
      <c r="S93" s="1810">
        <v>12173</v>
      </c>
      <c r="T93" s="1810">
        <v>266</v>
      </c>
      <c r="U93" s="1810">
        <v>48</v>
      </c>
      <c r="V93" s="1810">
        <v>278</v>
      </c>
      <c r="W93" s="1810">
        <v>58</v>
      </c>
      <c r="X93" s="1810">
        <v>2</v>
      </c>
      <c r="Y93" s="1810">
        <v>1</v>
      </c>
      <c r="Z93" s="1810">
        <v>9</v>
      </c>
      <c r="AA93" s="1806">
        <f t="shared" si="63"/>
      </c>
      <c r="AB93" s="1811" t="s">
        <v>1509</v>
      </c>
      <c r="AC93" s="1811" t="s">
        <v>1510</v>
      </c>
      <c r="AD93" s="1811">
        <v>16</v>
      </c>
    </row>
    <row r="94">
      <c r="A94" s="1801"/>
      <c r="B94" s="1802" t="s">
        <v>1507</v>
      </c>
      <c r="C94" s="1802" t="s">
        <v>1513</v>
      </c>
      <c r="D94" s="1803">
        <v>1392.78</v>
      </c>
      <c r="E94" s="1804">
        <v>3</v>
      </c>
      <c r="F94" s="1803">
        <f t="shared" si="102"/>
      </c>
      <c r="G94" s="1805">
        <f t="shared" si="205"/>
      </c>
      <c r="H94" s="1805">
        <f t="shared" si="289"/>
      </c>
      <c r="I94" s="1805">
        <f t="shared" si="7"/>
      </c>
      <c r="J94" s="1806">
        <f t="shared" si="149"/>
      </c>
      <c r="K94" s="1807">
        <f t="shared" si="233"/>
      </c>
      <c r="L94" s="1807">
        <f t="shared" si="317"/>
      </c>
      <c r="M94" s="1807">
        <f t="shared" si="35"/>
      </c>
      <c r="N94" s="1807">
        <f t="shared" si="177"/>
      </c>
      <c r="O94" s="1808">
        <f t="shared" si="261"/>
      </c>
      <c r="P94" s="1809">
        <v>0.0291</v>
      </c>
      <c r="Q94" s="1808">
        <v>64</v>
      </c>
      <c r="R94" s="1806">
        <f t="shared" si="345"/>
      </c>
      <c r="S94" s="1810">
        <v>11731</v>
      </c>
      <c r="T94" s="1810">
        <v>278</v>
      </c>
      <c r="U94" s="1810">
        <v>48</v>
      </c>
      <c r="V94" s="1810">
        <v>306</v>
      </c>
      <c r="W94" s="1810">
        <v>56</v>
      </c>
      <c r="X94" s="1810">
        <v>5</v>
      </c>
      <c r="Y94" s="1810">
        <v>0</v>
      </c>
      <c r="Z94" s="1810">
        <v>8</v>
      </c>
      <c r="AA94" s="1806">
        <f t="shared" si="63"/>
      </c>
      <c r="AB94" s="1811" t="s">
        <v>1509</v>
      </c>
      <c r="AC94" s="1811" t="s">
        <v>1510</v>
      </c>
      <c r="AD94" s="1811">
        <v>25</v>
      </c>
    </row>
    <row r="95">
      <c r="A95" s="1801"/>
      <c r="B95" s="1812" t="s">
        <v>1514</v>
      </c>
      <c r="C95" s="1812"/>
      <c r="D95" s="1813">
        <f>SUM(D91:D94)</f>
      </c>
      <c r="E95" s="1814">
        <f>SUM(E91:E94)</f>
      </c>
      <c r="F95" s="1813">
        <f>SUM(F91:F94)</f>
      </c>
      <c r="G95" s="1815">
        <f t="shared" si="205"/>
      </c>
      <c r="H95" s="1815">
        <f t="shared" si="289"/>
      </c>
      <c r="I95" s="1815">
        <f t="shared" si="7"/>
      </c>
      <c r="J95" s="1815">
        <f t="shared" si="149"/>
      </c>
      <c r="K95" s="1816">
        <f t="shared" si="233"/>
      </c>
      <c r="L95" s="1816">
        <f t="shared" si="317"/>
      </c>
      <c r="M95" s="1816">
        <f t="shared" si="35"/>
      </c>
      <c r="N95" s="1816">
        <f t="shared" si="177"/>
      </c>
      <c r="O95" s="1817">
        <f t="shared" si="261"/>
      </c>
      <c r="P95" s="1816">
        <f>AVERAGE(P91:P94)</f>
      </c>
      <c r="Q95" s="1813">
        <f>AVERAGE(Q91:Q94)</f>
      </c>
      <c r="R95" s="1815">
        <f t="shared" si="345"/>
      </c>
      <c r="S95" s="1818">
        <f>SUM(S91:S94)</f>
      </c>
      <c r="T95" s="1818">
        <f>SUM(T91:T94)</f>
      </c>
      <c r="U95" s="1818">
        <f>SUM(U91:U94)</f>
      </c>
      <c r="V95" s="1818">
        <f>SUM(V91:V94)</f>
      </c>
      <c r="W95" s="1818">
        <f>SUM(W91:W94)</f>
      </c>
      <c r="X95" s="1818">
        <f>SUM(X91:X94)</f>
      </c>
      <c r="Y95" s="1818">
        <f>SUM(Y91:Y94)</f>
      </c>
      <c r="Z95" s="1818">
        <f>SUM(Z91:Z94)</f>
      </c>
      <c r="AA95" s="1819">
        <f t="shared" si="63"/>
      </c>
      <c r="AB95" s="1820"/>
      <c r="AC95" s="1820"/>
      <c r="AD95" s="1821">
        <f>SUM(AD91:AD94)</f>
      </c>
    </row>
    <row r="96">
      <c r="A96" s="1801"/>
      <c r="B96" s="1802" t="s">
        <v>1521</v>
      </c>
      <c r="C96" s="1822" t="s">
        <v>1516</v>
      </c>
      <c r="D96" s="1803">
        <v>1603.29</v>
      </c>
      <c r="E96" s="1804">
        <v>1</v>
      </c>
      <c r="F96" s="1803">
        <f t="shared" ref="F96:F99" si="103">E96*2000*1.2</f>
      </c>
      <c r="G96" s="1805">
        <f t="shared" si="205"/>
      </c>
      <c r="H96" s="1805">
        <f t="shared" si="289"/>
      </c>
      <c r="I96" s="1805">
        <f t="shared" si="7"/>
      </c>
      <c r="J96" s="1806">
        <f t="shared" si="149"/>
      </c>
      <c r="K96" s="1807">
        <f t="shared" si="233"/>
      </c>
      <c r="L96" s="1807">
        <f t="shared" si="317"/>
      </c>
      <c r="M96" s="1807">
        <f t="shared" si="35"/>
      </c>
      <c r="N96" s="1807">
        <f t="shared" si="177"/>
      </c>
      <c r="O96" s="1808">
        <f t="shared" si="261"/>
      </c>
      <c r="P96" s="1823">
        <v>0.0311</v>
      </c>
      <c r="Q96" s="1808">
        <v>62</v>
      </c>
      <c r="R96" s="1806">
        <f t="shared" si="345"/>
      </c>
      <c r="S96" s="1810">
        <v>15824</v>
      </c>
      <c r="T96" s="1810">
        <v>377</v>
      </c>
      <c r="U96" s="1810">
        <v>52</v>
      </c>
      <c r="V96" s="1810">
        <v>405</v>
      </c>
      <c r="W96" s="1810">
        <v>39</v>
      </c>
      <c r="X96" s="1810">
        <v>1</v>
      </c>
      <c r="Y96" s="1810">
        <v>0</v>
      </c>
      <c r="Z96" s="1810">
        <v>13</v>
      </c>
      <c r="AA96" s="1806">
        <f t="shared" si="63"/>
      </c>
      <c r="AB96" s="1811" t="s">
        <v>1509</v>
      </c>
      <c r="AC96" s="1811" t="s">
        <v>1510</v>
      </c>
      <c r="AD96" s="1811">
        <v>22</v>
      </c>
    </row>
    <row r="97">
      <c r="A97" s="1801"/>
      <c r="B97" s="1802" t="s">
        <v>1521</v>
      </c>
      <c r="C97" s="1822" t="s">
        <v>1517</v>
      </c>
      <c r="D97" s="1803">
        <v>1829.66</v>
      </c>
      <c r="E97" s="1804">
        <v>3</v>
      </c>
      <c r="F97" s="1803">
        <f t="shared" si="103"/>
      </c>
      <c r="G97" s="1824">
        <f t="shared" si="205"/>
      </c>
      <c r="H97" s="1824">
        <f t="shared" si="289"/>
      </c>
      <c r="I97" s="1824">
        <f t="shared" si="7"/>
      </c>
      <c r="J97" s="1825">
        <f t="shared" si="149"/>
      </c>
      <c r="K97" s="1826">
        <f t="shared" si="233"/>
      </c>
      <c r="L97" s="1826">
        <f t="shared" si="317"/>
      </c>
      <c r="M97" s="1826">
        <f t="shared" si="35"/>
      </c>
      <c r="N97" s="1826">
        <f t="shared" si="177"/>
      </c>
      <c r="O97" s="1808">
        <f t="shared" si="261"/>
      </c>
      <c r="P97" s="1823">
        <v>0.021</v>
      </c>
      <c r="Q97" s="1810">
        <v>63</v>
      </c>
      <c r="R97" s="1825">
        <f t="shared" si="345"/>
      </c>
      <c r="S97" s="1810">
        <v>13682</v>
      </c>
      <c r="T97" s="1810">
        <v>467</v>
      </c>
      <c r="U97" s="1810">
        <v>59</v>
      </c>
      <c r="V97" s="1810">
        <v>476</v>
      </c>
      <c r="W97" s="1810">
        <v>97</v>
      </c>
      <c r="X97" s="1810">
        <v>7</v>
      </c>
      <c r="Y97" s="1810">
        <v>1</v>
      </c>
      <c r="Z97" s="1810">
        <v>7</v>
      </c>
      <c r="AA97" s="1806">
        <f t="shared" si="63"/>
      </c>
      <c r="AB97" s="1811" t="s">
        <v>1509</v>
      </c>
      <c r="AC97" s="1811" t="s">
        <v>1510</v>
      </c>
      <c r="AD97" s="1827">
        <v>30</v>
      </c>
    </row>
    <row r="98">
      <c r="A98" s="1801"/>
      <c r="B98" s="1802" t="s">
        <v>1521</v>
      </c>
      <c r="C98" s="1822" t="s">
        <v>1518</v>
      </c>
      <c r="D98" s="1803">
        <v>1908.98</v>
      </c>
      <c r="E98" s="1804">
        <v>2</v>
      </c>
      <c r="F98" s="1803">
        <f t="shared" si="103"/>
      </c>
      <c r="G98" s="1824">
        <f t="shared" si="205"/>
      </c>
      <c r="H98" s="1824">
        <f t="shared" si="289"/>
      </c>
      <c r="I98" s="1824">
        <f t="shared" si="7"/>
      </c>
      <c r="J98" s="1825">
        <f t="shared" si="149"/>
      </c>
      <c r="K98" s="1826">
        <f t="shared" si="233"/>
      </c>
      <c r="L98" s="1826">
        <f t="shared" si="317"/>
      </c>
      <c r="M98" s="1826">
        <f t="shared" si="35"/>
      </c>
      <c r="N98" s="1826">
        <f t="shared" si="177"/>
      </c>
      <c r="O98" s="1808">
        <f t="shared" si="261"/>
      </c>
      <c r="P98" s="1823">
        <v>0.0157</v>
      </c>
      <c r="Q98" s="1810">
        <v>61</v>
      </c>
      <c r="R98" s="1825">
        <f t="shared" si="345"/>
      </c>
      <c r="S98" s="1810">
        <v>13532</v>
      </c>
      <c r="T98" s="1810">
        <v>502</v>
      </c>
      <c r="U98" s="1810">
        <v>40</v>
      </c>
      <c r="V98" s="1810">
        <v>550</v>
      </c>
      <c r="W98" s="1810">
        <v>51</v>
      </c>
      <c r="X98" s="1810">
        <v>5</v>
      </c>
      <c r="Y98" s="1810">
        <v>0</v>
      </c>
      <c r="Z98" s="1810">
        <v>10</v>
      </c>
      <c r="AA98" s="1806">
        <f t="shared" si="63"/>
      </c>
      <c r="AB98" s="1811" t="s">
        <v>1509</v>
      </c>
      <c r="AC98" s="1811" t="s">
        <v>1510</v>
      </c>
      <c r="AD98" s="1827">
        <v>25</v>
      </c>
    </row>
    <row r="99">
      <c r="A99" s="1801"/>
      <c r="B99" s="1802" t="s">
        <v>1521</v>
      </c>
      <c r="C99" s="1822" t="s">
        <v>1526</v>
      </c>
      <c r="D99" s="1803">
        <v>1157.46</v>
      </c>
      <c r="E99" s="1804">
        <v>2</v>
      </c>
      <c r="F99" s="1803">
        <f t="shared" si="103"/>
      </c>
      <c r="G99" s="1824">
        <f t="shared" si="205"/>
      </c>
      <c r="H99" s="1824">
        <f t="shared" si="289"/>
      </c>
      <c r="I99" s="1824">
        <f t="shared" si="7"/>
      </c>
      <c r="J99" s="1825">
        <f t="shared" si="149"/>
      </c>
      <c r="K99" s="1826">
        <f t="shared" si="233"/>
      </c>
      <c r="L99" s="1826">
        <f t="shared" si="317"/>
      </c>
      <c r="M99" s="1826">
        <f t="shared" si="35"/>
      </c>
      <c r="N99" s="1826">
        <f t="shared" si="177"/>
      </c>
      <c r="O99" s="1808">
        <f t="shared" si="261"/>
      </c>
      <c r="P99" s="1823">
        <v>0.0273</v>
      </c>
      <c r="Q99" s="1810">
        <v>63</v>
      </c>
      <c r="R99" s="1825">
        <f t="shared" si="345"/>
      </c>
      <c r="S99" s="1810">
        <v>9363</v>
      </c>
      <c r="T99" s="1810">
        <v>344</v>
      </c>
      <c r="U99" s="1810">
        <v>56</v>
      </c>
      <c r="V99" s="1810">
        <v>385</v>
      </c>
      <c r="W99" s="1810">
        <v>117</v>
      </c>
      <c r="X99" s="1810">
        <v>5</v>
      </c>
      <c r="Y99" s="1810">
        <v>4</v>
      </c>
      <c r="Z99" s="1810">
        <v>6</v>
      </c>
      <c r="AA99" s="1806">
        <f t="shared" si="63"/>
      </c>
      <c r="AB99" s="1811" t="s">
        <v>1509</v>
      </c>
      <c r="AC99" s="1811" t="s">
        <v>1510</v>
      </c>
      <c r="AD99" s="1827">
        <v>23</v>
      </c>
    </row>
    <row r="100">
      <c r="A100" s="1801"/>
      <c r="B100" s="1812" t="s">
        <v>1514</v>
      </c>
      <c r="C100" s="1812"/>
      <c r="D100" s="1813">
        <f>SUM(D96:D99)</f>
      </c>
      <c r="E100" s="1813">
        <f>SUM(E96:E99)</f>
      </c>
      <c r="F100" s="1813">
        <f>SUM(F96:F99)</f>
      </c>
      <c r="G100" s="1815">
        <f t="shared" si="205"/>
      </c>
      <c r="H100" s="1815">
        <f t="shared" si="289"/>
      </c>
      <c r="I100" s="1815">
        <f t="shared" si="7"/>
      </c>
      <c r="J100" s="1815">
        <f t="shared" si="149"/>
      </c>
      <c r="K100" s="1816">
        <f t="shared" si="233"/>
      </c>
      <c r="L100" s="1816">
        <f t="shared" si="317"/>
      </c>
      <c r="M100" s="1816">
        <f t="shared" si="35"/>
      </c>
      <c r="N100" s="1816">
        <f t="shared" si="177"/>
      </c>
      <c r="O100" s="1817">
        <f t="shared" si="261"/>
      </c>
      <c r="P100" s="1816">
        <f>AVERAGE(P96:P99)</f>
      </c>
      <c r="Q100" s="1813">
        <f>AVERAGE(Q96:Q99)</f>
      </c>
      <c r="R100" s="1813">
        <f t="shared" si="345"/>
      </c>
      <c r="S100" s="1817">
        <f>SUM(S96:S99)</f>
      </c>
      <c r="T100" s="1817">
        <f>SUM(T96:T99)</f>
      </c>
      <c r="U100" s="1817">
        <f>SUM(U96:U99)</f>
      </c>
      <c r="V100" s="1817">
        <f>SUM(V96:V99)</f>
      </c>
      <c r="W100" s="1817">
        <f>SUM(W96:W99)</f>
      </c>
      <c r="X100" s="1817">
        <f>SUM(X96:X99)</f>
      </c>
      <c r="Y100" s="1817">
        <f>SUM(Y96:Y99)</f>
      </c>
      <c r="Z100" s="1817">
        <f>SUM(Z96:Z99)</f>
      </c>
      <c r="AA100" s="1819">
        <f t="shared" si="63"/>
      </c>
      <c r="AB100" s="1820"/>
      <c r="AC100" s="1820"/>
      <c r="AD100" s="1821">
        <f>SUM(AD96:AD99)</f>
      </c>
    </row>
    <row r="101">
      <c r="A101" s="1801"/>
      <c r="B101" s="1828" t="s">
        <v>1519</v>
      </c>
      <c r="C101" s="1828"/>
      <c r="D101" s="1829">
        <f>D100+D95</f>
      </c>
      <c r="E101" s="1829">
        <f>E100+E95</f>
      </c>
      <c r="F101" s="1829">
        <f>F100+F95</f>
      </c>
      <c r="G101" s="1830">
        <f t="shared" si="205"/>
      </c>
      <c r="H101" s="1830">
        <f t="shared" si="289"/>
      </c>
      <c r="I101" s="1830">
        <f t="shared" si="7"/>
      </c>
      <c r="J101" s="1830">
        <f t="shared" si="149"/>
      </c>
      <c r="K101" s="1831">
        <f t="shared" si="233"/>
      </c>
      <c r="L101" s="1831">
        <f t="shared" si="317"/>
      </c>
      <c r="M101" s="1831">
        <f t="shared" si="35"/>
      </c>
      <c r="N101" s="1831">
        <f t="shared" si="177"/>
      </c>
      <c r="O101" s="1832">
        <f t="shared" si="261"/>
      </c>
      <c r="P101" s="1833">
        <f>(P100+P95)/2</f>
      </c>
      <c r="Q101" s="1833">
        <f>(Q100+Q95)/2</f>
      </c>
      <c r="R101" s="1829">
        <f>(R100+R95)/2</f>
      </c>
      <c r="S101" s="1832">
        <f>S100+S95</f>
      </c>
      <c r="T101" s="1832">
        <f>T100+T95</f>
      </c>
      <c r="U101" s="1832">
        <f>U100+U95</f>
      </c>
      <c r="V101" s="1832">
        <f>V100+V95</f>
      </c>
      <c r="W101" s="1832">
        <f>W100+W95</f>
      </c>
      <c r="X101" s="1832">
        <f>X100+X95</f>
      </c>
      <c r="Y101" s="1832">
        <f>Y100+Y95</f>
      </c>
      <c r="Z101" s="1832">
        <f>Z100+Z95</f>
      </c>
      <c r="AA101" s="1834">
        <f t="shared" si="63"/>
      </c>
      <c r="AB101" s="1835"/>
      <c r="AC101" s="1835"/>
      <c r="AD101" s="1836">
        <f>AD100+AD95</f>
      </c>
    </row>
    <row r="102">
      <c r="A102" s="1790" t="s">
        <v>1473</v>
      </c>
      <c r="B102" s="1790" t="s">
        <v>1474</v>
      </c>
      <c r="C102" s="1790"/>
      <c r="D102" s="1791" t="s">
        <v>1475</v>
      </c>
      <c r="E102" s="1791"/>
      <c r="F102" s="1791"/>
      <c r="G102" s="1791"/>
      <c r="H102" s="1791"/>
      <c r="I102" s="1791"/>
      <c r="J102" s="1792" t="s">
        <v>1476</v>
      </c>
      <c r="K102" s="1792"/>
      <c r="L102" s="1792"/>
      <c r="M102" s="1792"/>
      <c r="N102" s="1792"/>
      <c r="O102" s="1792"/>
      <c r="P102" s="1792"/>
      <c r="Q102" s="1792"/>
      <c r="R102" s="1792"/>
      <c r="S102" s="1792"/>
      <c r="T102" s="1792"/>
      <c r="U102" s="1792"/>
      <c r="V102" s="1792"/>
      <c r="W102" s="1792"/>
      <c r="X102" s="1792"/>
      <c r="Y102" s="1792"/>
      <c r="Z102" s="1792"/>
      <c r="AA102" s="1792"/>
      <c r="AB102" s="1792"/>
      <c r="AC102" s="1792"/>
      <c r="AD102" s="1793"/>
    </row>
    <row r="103">
      <c r="A103" s="1790"/>
      <c r="B103" s="1790" t="s">
        <v>1477</v>
      </c>
      <c r="C103" s="1790" t="s">
        <v>1478</v>
      </c>
      <c r="D103" s="1791" t="s">
        <v>1479</v>
      </c>
      <c r="E103" s="1794" t="s">
        <v>1480</v>
      </c>
      <c r="F103" s="1795" t="s">
        <v>1481</v>
      </c>
      <c r="G103" s="1796" t="s">
        <v>1482</v>
      </c>
      <c r="H103" s="1796" t="s">
        <v>1483</v>
      </c>
      <c r="I103" s="1796" t="s">
        <v>1484</v>
      </c>
      <c r="J103" s="1792" t="s">
        <v>1485</v>
      </c>
      <c r="K103" s="1797" t="s">
        <v>1486</v>
      </c>
      <c r="L103" s="1797" t="s">
        <v>1487</v>
      </c>
      <c r="M103" s="1797" t="s">
        <v>1488</v>
      </c>
      <c r="N103" s="1797" t="s">
        <v>1489</v>
      </c>
      <c r="O103" s="1798" t="s">
        <v>1490</v>
      </c>
      <c r="P103" s="1797" t="s">
        <v>1491</v>
      </c>
      <c r="Q103" s="1798" t="s">
        <v>1492</v>
      </c>
      <c r="R103" s="1792" t="s">
        <v>1493</v>
      </c>
      <c r="S103" s="1798" t="s">
        <v>1494</v>
      </c>
      <c r="T103" s="1798" t="s">
        <v>1495</v>
      </c>
      <c r="U103" s="1798" t="s">
        <v>1496</v>
      </c>
      <c r="V103" s="1798" t="s">
        <v>1497</v>
      </c>
      <c r="W103" s="1798" t="s">
        <v>1498</v>
      </c>
      <c r="X103" s="1798" t="s">
        <v>1499</v>
      </c>
      <c r="Y103" s="1798" t="s">
        <v>1500</v>
      </c>
      <c r="Z103" s="1798" t="s">
        <v>1501</v>
      </c>
      <c r="AA103" s="1799" t="s">
        <v>1502</v>
      </c>
      <c r="AB103" s="1793" t="s">
        <v>1503</v>
      </c>
      <c r="AC103" s="1793" t="s">
        <v>1504</v>
      </c>
      <c r="AD103" s="1800" t="s">
        <v>1505</v>
      </c>
    </row>
    <row r="104">
      <c r="A104" s="1801" t="s">
        <v>1531</v>
      </c>
      <c r="B104" s="1802" t="s">
        <v>1507</v>
      </c>
      <c r="C104" s="1802" t="s">
        <v>1508</v>
      </c>
      <c r="D104" s="1803">
        <v>1776.43</v>
      </c>
      <c r="E104" s="1804">
        <v>0</v>
      </c>
      <c r="F104" s="1803">
        <f t="shared" ref="F104:F107" si="104">E104*2000*1.2</f>
      </c>
      <c r="G104" s="1805">
        <f t="shared" ref="G104:G114" si="206">F104/D104</f>
      </c>
      <c r="H104" s="1805">
        <f t="shared" ref="H104:H114" si="290">D104/E104</f>
      </c>
      <c r="I104" s="1805">
        <f t="shared" ref="I104:I114" si="8">F104/E104</f>
      </c>
      <c r="J104" s="1806">
        <f t="shared" ref="J104:J114" si="150">D104/T104</f>
      </c>
      <c r="K104" s="1807">
        <f t="shared" ref="K104:K114" si="234">O104/S104*1</f>
      </c>
      <c r="L104" s="1807">
        <f t="shared" ref="L104:L114" si="318">T104/S104</f>
      </c>
      <c r="M104" s="1807">
        <f t="shared" ref="M104:M114" si="36">V104/S104</f>
      </c>
      <c r="N104" s="1807">
        <f t="shared" ref="N104:N114" si="178">W104/V104</f>
      </c>
      <c r="O104" s="1808">
        <f t="shared" ref="O104:O114" si="262">U104/P104</f>
      </c>
      <c r="P104" s="1809">
        <v>0.013</v>
      </c>
      <c r="Q104" s="1808">
        <v>51</v>
      </c>
      <c r="R104" s="1806">
        <f t="shared" ref="R104:R113" si="346">(D104/S104)*1000</f>
      </c>
      <c r="S104" s="1810">
        <v>17203</v>
      </c>
      <c r="T104" s="1810">
        <v>360</v>
      </c>
      <c r="U104" s="1810">
        <v>62</v>
      </c>
      <c r="V104" s="1810">
        <v>368</v>
      </c>
      <c r="W104" s="1810">
        <v>65</v>
      </c>
      <c r="X104" s="1810">
        <v>3</v>
      </c>
      <c r="Y104" s="1810">
        <v>2</v>
      </c>
      <c r="Z104" s="1810">
        <v>12</v>
      </c>
      <c r="AA104" s="1806">
        <f t="shared" ref="AA104:AA114" si="64">AD104*1000/D104</f>
      </c>
      <c r="AB104" s="1811" t="s">
        <v>1509</v>
      </c>
      <c r="AC104" s="1811" t="s">
        <v>1510</v>
      </c>
      <c r="AD104" s="1811">
        <v>28</v>
      </c>
    </row>
    <row r="105">
      <c r="A105" s="1801"/>
      <c r="B105" s="1802" t="s">
        <v>1507</v>
      </c>
      <c r="C105" s="1802" t="s">
        <v>1511</v>
      </c>
      <c r="D105" s="1803">
        <v>1483.18</v>
      </c>
      <c r="E105" s="1804">
        <v>2</v>
      </c>
      <c r="F105" s="1803">
        <f t="shared" si="104"/>
      </c>
      <c r="G105" s="1805">
        <f t="shared" si="206"/>
      </c>
      <c r="H105" s="1805">
        <f t="shared" si="290"/>
      </c>
      <c r="I105" s="1805">
        <f t="shared" si="8"/>
      </c>
      <c r="J105" s="1806">
        <f t="shared" si="150"/>
      </c>
      <c r="K105" s="1807">
        <f t="shared" si="234"/>
      </c>
      <c r="L105" s="1807">
        <f t="shared" si="318"/>
      </c>
      <c r="M105" s="1807">
        <f t="shared" si="36"/>
      </c>
      <c r="N105" s="1807">
        <f t="shared" si="178"/>
      </c>
      <c r="O105" s="1808">
        <f t="shared" si="262"/>
      </c>
      <c r="P105" s="1809">
        <v>0.0198</v>
      </c>
      <c r="Q105" s="1808">
        <v>64</v>
      </c>
      <c r="R105" s="1806">
        <f t="shared" si="346"/>
      </c>
      <c r="S105" s="1810">
        <v>12474</v>
      </c>
      <c r="T105" s="1810">
        <v>281</v>
      </c>
      <c r="U105" s="1810">
        <v>56</v>
      </c>
      <c r="V105" s="1810">
        <v>309</v>
      </c>
      <c r="W105" s="1810">
        <v>57</v>
      </c>
      <c r="X105" s="1810">
        <v>1</v>
      </c>
      <c r="Y105" s="1810">
        <v>1</v>
      </c>
      <c r="Z105" s="1810">
        <v>5</v>
      </c>
      <c r="AA105" s="1806">
        <f t="shared" si="64"/>
      </c>
      <c r="AB105" s="1811" t="s">
        <v>1509</v>
      </c>
      <c r="AC105" s="1811" t="s">
        <v>1510</v>
      </c>
      <c r="AD105" s="1811">
        <v>25</v>
      </c>
    </row>
    <row r="106">
      <c r="A106" s="1801"/>
      <c r="B106" s="1802" t="s">
        <v>1507</v>
      </c>
      <c r="C106" s="1802" t="s">
        <v>1512</v>
      </c>
      <c r="D106" s="1803">
        <v>1240.06</v>
      </c>
      <c r="E106" s="1804">
        <v>5</v>
      </c>
      <c r="F106" s="1803">
        <f t="shared" si="104"/>
      </c>
      <c r="G106" s="1805">
        <f t="shared" si="206"/>
      </c>
      <c r="H106" s="1805">
        <f t="shared" si="290"/>
      </c>
      <c r="I106" s="1805">
        <f t="shared" si="8"/>
      </c>
      <c r="J106" s="1806">
        <f t="shared" si="150"/>
      </c>
      <c r="K106" s="1807">
        <f t="shared" si="234"/>
      </c>
      <c r="L106" s="1807">
        <f t="shared" si="318"/>
      </c>
      <c r="M106" s="1807">
        <f t="shared" si="36"/>
      </c>
      <c r="N106" s="1807">
        <f t="shared" si="178"/>
      </c>
      <c r="O106" s="1808">
        <f t="shared" si="262"/>
      </c>
      <c r="P106" s="1809">
        <v>0.0178</v>
      </c>
      <c r="Q106" s="1808">
        <v>67</v>
      </c>
      <c r="R106" s="1806">
        <f t="shared" si="346"/>
      </c>
      <c r="S106" s="1810">
        <v>9412</v>
      </c>
      <c r="T106" s="1810">
        <v>224</v>
      </c>
      <c r="U106" s="1810">
        <v>35</v>
      </c>
      <c r="V106" s="1810">
        <v>235</v>
      </c>
      <c r="W106" s="1810">
        <v>49</v>
      </c>
      <c r="X106" s="1810">
        <v>2</v>
      </c>
      <c r="Y106" s="1810">
        <v>0</v>
      </c>
      <c r="Z106" s="1810">
        <v>1</v>
      </c>
      <c r="AA106" s="1806">
        <f t="shared" si="64"/>
      </c>
      <c r="AB106" s="1811" t="s">
        <v>1509</v>
      </c>
      <c r="AC106" s="1811" t="s">
        <v>1510</v>
      </c>
      <c r="AD106" s="1811">
        <v>10</v>
      </c>
    </row>
    <row r="107">
      <c r="A107" s="1801"/>
      <c r="B107" s="1802" t="s">
        <v>1507</v>
      </c>
      <c r="C107" s="1802" t="s">
        <v>1513</v>
      </c>
      <c r="D107" s="1803">
        <v>1820.48</v>
      </c>
      <c r="E107" s="1804">
        <v>3</v>
      </c>
      <c r="F107" s="1803">
        <f t="shared" si="104"/>
      </c>
      <c r="G107" s="1805">
        <f t="shared" si="206"/>
      </c>
      <c r="H107" s="1805">
        <f t="shared" si="290"/>
      </c>
      <c r="I107" s="1805">
        <f t="shared" si="8"/>
      </c>
      <c r="J107" s="1806">
        <f t="shared" si="150"/>
      </c>
      <c r="K107" s="1807">
        <f t="shared" si="234"/>
      </c>
      <c r="L107" s="1807">
        <f t="shared" si="318"/>
      </c>
      <c r="M107" s="1807">
        <f t="shared" si="36"/>
      </c>
      <c r="N107" s="1807">
        <f t="shared" si="178"/>
      </c>
      <c r="O107" s="1808">
        <f t="shared" si="262"/>
      </c>
      <c r="P107" s="1809">
        <v>0.0305</v>
      </c>
      <c r="Q107" s="1808">
        <v>63</v>
      </c>
      <c r="R107" s="1806">
        <f t="shared" si="346"/>
      </c>
      <c r="S107" s="1810">
        <v>11992</v>
      </c>
      <c r="T107" s="1810">
        <v>286</v>
      </c>
      <c r="U107" s="1810">
        <v>51</v>
      </c>
      <c r="V107" s="1810">
        <v>309</v>
      </c>
      <c r="W107" s="1810">
        <v>49</v>
      </c>
      <c r="X107" s="1810">
        <v>3</v>
      </c>
      <c r="Y107" s="1810">
        <v>1</v>
      </c>
      <c r="Z107" s="1810">
        <v>6</v>
      </c>
      <c r="AA107" s="1806">
        <f t="shared" si="64"/>
      </c>
      <c r="AB107" s="1811" t="s">
        <v>1509</v>
      </c>
      <c r="AC107" s="1811" t="s">
        <v>1510</v>
      </c>
      <c r="AD107" s="1811">
        <v>24</v>
      </c>
    </row>
    <row r="108">
      <c r="A108" s="1801"/>
      <c r="B108" s="1812" t="s">
        <v>1514</v>
      </c>
      <c r="C108" s="1812"/>
      <c r="D108" s="1813">
        <f>SUM(D104:D107)</f>
      </c>
      <c r="E108" s="1814">
        <f>SUM(E104:E107)</f>
      </c>
      <c r="F108" s="1813">
        <f>SUM(F104:F107)</f>
      </c>
      <c r="G108" s="1815">
        <f t="shared" si="206"/>
      </c>
      <c r="H108" s="1815">
        <f t="shared" si="290"/>
      </c>
      <c r="I108" s="1815">
        <f t="shared" si="8"/>
      </c>
      <c r="J108" s="1815">
        <f t="shared" si="150"/>
      </c>
      <c r="K108" s="1816">
        <f t="shared" si="234"/>
      </c>
      <c r="L108" s="1816">
        <f t="shared" si="318"/>
      </c>
      <c r="M108" s="1816">
        <f t="shared" si="36"/>
      </c>
      <c r="N108" s="1816">
        <f t="shared" si="178"/>
      </c>
      <c r="O108" s="1817">
        <f t="shared" si="262"/>
      </c>
      <c r="P108" s="1816">
        <f>AVERAGE(P104:P107)</f>
      </c>
      <c r="Q108" s="1813">
        <f>AVERAGE(Q104:Q107)</f>
      </c>
      <c r="R108" s="1815">
        <f t="shared" si="346"/>
      </c>
      <c r="S108" s="1818">
        <f>SUM(S104:S107)</f>
      </c>
      <c r="T108" s="1818">
        <f>SUM(T104:T107)</f>
      </c>
      <c r="U108" s="1818">
        <f>SUM(U104:U107)</f>
      </c>
      <c r="V108" s="1818">
        <f>SUM(V104:V107)</f>
      </c>
      <c r="W108" s="1818">
        <f>SUM(W104:W107)</f>
      </c>
      <c r="X108" s="1818">
        <f>SUM(X104:X107)</f>
      </c>
      <c r="Y108" s="1818">
        <f>SUM(Y104:Y107)</f>
      </c>
      <c r="Z108" s="1818">
        <f>SUM(Z104:Z107)</f>
      </c>
      <c r="AA108" s="1819">
        <f t="shared" si="64"/>
      </c>
      <c r="AB108" s="1820"/>
      <c r="AC108" s="1820"/>
      <c r="AD108" s="1821">
        <f>SUM(AD104:AD107)</f>
      </c>
    </row>
    <row r="109">
      <c r="A109" s="1801"/>
      <c r="B109" s="1802" t="s">
        <v>1523</v>
      </c>
      <c r="C109" s="1822" t="s">
        <v>1516</v>
      </c>
      <c r="D109" s="1803">
        <v>2364.3</v>
      </c>
      <c r="E109" s="1804">
        <v>5</v>
      </c>
      <c r="F109" s="1803">
        <f t="shared" ref="F109:F112" si="105">E109*2000*1.2</f>
      </c>
      <c r="G109" s="1805">
        <f t="shared" si="206"/>
      </c>
      <c r="H109" s="1805">
        <f t="shared" si="290"/>
      </c>
      <c r="I109" s="1805">
        <f t="shared" si="8"/>
      </c>
      <c r="J109" s="1806">
        <f t="shared" si="150"/>
      </c>
      <c r="K109" s="1807">
        <f t="shared" si="234"/>
      </c>
      <c r="L109" s="1807">
        <f t="shared" si="318"/>
      </c>
      <c r="M109" s="1807">
        <f t="shared" si="36"/>
      </c>
      <c r="N109" s="1807">
        <f t="shared" si="178"/>
      </c>
      <c r="O109" s="1808">
        <f t="shared" si="262"/>
      </c>
      <c r="P109" s="1823">
        <v>0.0301</v>
      </c>
      <c r="Q109" s="1808">
        <v>64</v>
      </c>
      <c r="R109" s="1806">
        <f t="shared" si="346"/>
      </c>
      <c r="S109" s="1810">
        <v>18992</v>
      </c>
      <c r="T109" s="1810">
        <v>428</v>
      </c>
      <c r="U109" s="1810">
        <v>50</v>
      </c>
      <c r="V109" s="1810">
        <v>446</v>
      </c>
      <c r="W109" s="1810">
        <v>120</v>
      </c>
      <c r="X109" s="1810">
        <v>9</v>
      </c>
      <c r="Y109" s="1810">
        <v>1</v>
      </c>
      <c r="Z109" s="1810">
        <v>22</v>
      </c>
      <c r="AA109" s="1806">
        <f t="shared" si="64"/>
      </c>
      <c r="AB109" s="1811" t="s">
        <v>1509</v>
      </c>
      <c r="AC109" s="1811" t="s">
        <v>1510</v>
      </c>
      <c r="AD109" s="1811">
        <v>23</v>
      </c>
    </row>
    <row r="110">
      <c r="A110" s="1801"/>
      <c r="B110" s="1802" t="s">
        <v>1523</v>
      </c>
      <c r="C110" s="1822" t="s">
        <v>1517</v>
      </c>
      <c r="D110" s="1803">
        <v>3114</v>
      </c>
      <c r="E110" s="1804">
        <v>1</v>
      </c>
      <c r="F110" s="1803">
        <f t="shared" si="105"/>
      </c>
      <c r="G110" s="1824">
        <f t="shared" si="206"/>
      </c>
      <c r="H110" s="1824">
        <f t="shared" si="290"/>
      </c>
      <c r="I110" s="1824">
        <f t="shared" si="8"/>
      </c>
      <c r="J110" s="1825">
        <f t="shared" si="150"/>
      </c>
      <c r="K110" s="1826">
        <f t="shared" si="234"/>
      </c>
      <c r="L110" s="1826">
        <f t="shared" si="318"/>
      </c>
      <c r="M110" s="1826">
        <f t="shared" si="36"/>
      </c>
      <c r="N110" s="1826">
        <f t="shared" si="178"/>
      </c>
      <c r="O110" s="1808">
        <f t="shared" si="262"/>
      </c>
      <c r="P110" s="1823">
        <v>0.048</v>
      </c>
      <c r="Q110" s="1810">
        <v>62</v>
      </c>
      <c r="R110" s="1825">
        <f t="shared" si="346"/>
      </c>
      <c r="S110" s="1810">
        <v>33101</v>
      </c>
      <c r="T110" s="1810">
        <v>623</v>
      </c>
      <c r="U110" s="1810">
        <v>102</v>
      </c>
      <c r="V110" s="1810">
        <v>671</v>
      </c>
      <c r="W110" s="1810">
        <v>88</v>
      </c>
      <c r="X110" s="1810">
        <v>5</v>
      </c>
      <c r="Y110" s="1810">
        <v>4</v>
      </c>
      <c r="Z110" s="1810">
        <v>25</v>
      </c>
      <c r="AA110" s="1806">
        <f t="shared" si="64"/>
      </c>
      <c r="AB110" s="1811" t="s">
        <v>1509</v>
      </c>
      <c r="AC110" s="1811" t="s">
        <v>1510</v>
      </c>
      <c r="AD110" s="1827">
        <v>33</v>
      </c>
    </row>
    <row r="111">
      <c r="A111" s="1801"/>
      <c r="B111" s="1802" t="s">
        <v>1523</v>
      </c>
      <c r="C111" s="1822" t="s">
        <v>1518</v>
      </c>
      <c r="D111" s="1803">
        <v>2566.78</v>
      </c>
      <c r="E111" s="1804">
        <v>2</v>
      </c>
      <c r="F111" s="1803">
        <f t="shared" si="105"/>
      </c>
      <c r="G111" s="1824">
        <f t="shared" si="206"/>
      </c>
      <c r="H111" s="1824">
        <f t="shared" si="290"/>
      </c>
      <c r="I111" s="1824">
        <f t="shared" si="8"/>
      </c>
      <c r="J111" s="1825">
        <f t="shared" si="150"/>
      </c>
      <c r="K111" s="1826">
        <f t="shared" si="234"/>
      </c>
      <c r="L111" s="1826">
        <f t="shared" si="318"/>
      </c>
      <c r="M111" s="1826">
        <f t="shared" si="36"/>
      </c>
      <c r="N111" s="1826">
        <f t="shared" si="178"/>
      </c>
      <c r="O111" s="1808">
        <f t="shared" si="262"/>
      </c>
      <c r="P111" s="1823">
        <v>0.0411</v>
      </c>
      <c r="Q111" s="1810">
        <v>60</v>
      </c>
      <c r="R111" s="1825">
        <f t="shared" si="346"/>
      </c>
      <c r="S111" s="1810">
        <v>18670</v>
      </c>
      <c r="T111" s="1810">
        <v>586</v>
      </c>
      <c r="U111" s="1810">
        <v>108</v>
      </c>
      <c r="V111" s="1810">
        <v>630</v>
      </c>
      <c r="W111" s="1810">
        <v>45</v>
      </c>
      <c r="X111" s="1810">
        <v>4</v>
      </c>
      <c r="Y111" s="1810">
        <v>1</v>
      </c>
      <c r="Z111" s="1810">
        <v>12</v>
      </c>
      <c r="AA111" s="1806">
        <f t="shared" si="64"/>
      </c>
      <c r="AB111" s="1811" t="s">
        <v>1509</v>
      </c>
      <c r="AC111" s="1811" t="s">
        <v>1510</v>
      </c>
      <c r="AD111" s="1827">
        <v>21</v>
      </c>
    </row>
    <row r="112">
      <c r="A112" s="1801"/>
      <c r="B112" s="1802" t="s">
        <v>1523</v>
      </c>
      <c r="C112" s="1822" t="s">
        <v>1526</v>
      </c>
      <c r="D112" s="1803">
        <v>1177.3</v>
      </c>
      <c r="E112" s="1804">
        <v>0</v>
      </c>
      <c r="F112" s="1803">
        <f t="shared" si="105"/>
      </c>
      <c r="G112" s="1824">
        <f t="shared" si="206"/>
      </c>
      <c r="H112" s="1824">
        <f t="shared" si="290"/>
      </c>
      <c r="I112" s="1824">
        <f t="shared" si="8"/>
      </c>
      <c r="J112" s="1825">
        <f t="shared" si="150"/>
      </c>
      <c r="K112" s="1826">
        <f t="shared" si="234"/>
      </c>
      <c r="L112" s="1826">
        <f t="shared" si="318"/>
      </c>
      <c r="M112" s="1826">
        <f t="shared" si="36"/>
      </c>
      <c r="N112" s="1826">
        <f t="shared" si="178"/>
      </c>
      <c r="O112" s="1808">
        <f t="shared" si="262"/>
      </c>
      <c r="P112" s="1823">
        <v>0.0351</v>
      </c>
      <c r="Q112" s="1810">
        <v>61</v>
      </c>
      <c r="R112" s="1825">
        <f t="shared" si="346"/>
      </c>
      <c r="S112" s="1810">
        <v>11104</v>
      </c>
      <c r="T112" s="1810">
        <v>352</v>
      </c>
      <c r="U112" s="1810">
        <v>60</v>
      </c>
      <c r="V112" s="1810">
        <v>374</v>
      </c>
      <c r="W112" s="1810">
        <v>28</v>
      </c>
      <c r="X112" s="1810">
        <v>4</v>
      </c>
      <c r="Y112" s="1810">
        <v>2</v>
      </c>
      <c r="Z112" s="1810">
        <v>5</v>
      </c>
      <c r="AA112" s="1806">
        <f t="shared" si="64"/>
      </c>
      <c r="AB112" s="1811" t="s">
        <v>1509</v>
      </c>
      <c r="AC112" s="1811" t="s">
        <v>1510</v>
      </c>
      <c r="AD112" s="1827">
        <v>17</v>
      </c>
    </row>
    <row r="113">
      <c r="A113" s="1801"/>
      <c r="B113" s="1812" t="s">
        <v>1514</v>
      </c>
      <c r="C113" s="1812"/>
      <c r="D113" s="1813">
        <f>SUM(D109:D112)</f>
      </c>
      <c r="E113" s="1813">
        <f>SUM(E109:E112)</f>
      </c>
      <c r="F113" s="1813">
        <f>SUM(F109:F112)</f>
      </c>
      <c r="G113" s="1815">
        <f t="shared" si="206"/>
      </c>
      <c r="H113" s="1815">
        <f t="shared" si="290"/>
      </c>
      <c r="I113" s="1815">
        <f t="shared" si="8"/>
      </c>
      <c r="J113" s="1815">
        <f t="shared" si="150"/>
      </c>
      <c r="K113" s="1816">
        <f t="shared" si="234"/>
      </c>
      <c r="L113" s="1816">
        <f t="shared" si="318"/>
      </c>
      <c r="M113" s="1816">
        <f t="shared" si="36"/>
      </c>
      <c r="N113" s="1816">
        <f t="shared" si="178"/>
      </c>
      <c r="O113" s="1817">
        <f t="shared" si="262"/>
      </c>
      <c r="P113" s="1816">
        <f>AVERAGE(P109:P112)</f>
      </c>
      <c r="Q113" s="1813">
        <f>AVERAGE(Q109:Q112)</f>
      </c>
      <c r="R113" s="1813">
        <f t="shared" si="346"/>
      </c>
      <c r="S113" s="1817">
        <f>SUM(S109:S112)</f>
      </c>
      <c r="T113" s="1817">
        <f>SUM(T109:T112)</f>
      </c>
      <c r="U113" s="1817">
        <f>SUM(U109:U112)</f>
      </c>
      <c r="V113" s="1817">
        <f>SUM(V109:V112)</f>
      </c>
      <c r="W113" s="1817">
        <f>SUM(W109:W112)</f>
      </c>
      <c r="X113" s="1817">
        <f>SUM(X109:X112)</f>
      </c>
      <c r="Y113" s="1817">
        <f>SUM(Y109:Y112)</f>
      </c>
      <c r="Z113" s="1817">
        <f>SUM(Z109:Z112)</f>
      </c>
      <c r="AA113" s="1819">
        <f t="shared" si="64"/>
      </c>
      <c r="AB113" s="1820"/>
      <c r="AC113" s="1820"/>
      <c r="AD113" s="1821">
        <f>SUM(AD109:AD112)</f>
      </c>
    </row>
    <row r="114">
      <c r="A114" s="1801"/>
      <c r="B114" s="1828" t="s">
        <v>1519</v>
      </c>
      <c r="C114" s="1828"/>
      <c r="D114" s="1829">
        <f>D113+D108</f>
      </c>
      <c r="E114" s="1829">
        <f>E113+E108</f>
      </c>
      <c r="F114" s="1829">
        <f>F113+F108</f>
      </c>
      <c r="G114" s="1830">
        <f t="shared" si="206"/>
      </c>
      <c r="H114" s="1830">
        <f t="shared" si="290"/>
      </c>
      <c r="I114" s="1830">
        <f t="shared" si="8"/>
      </c>
      <c r="J114" s="1830">
        <f t="shared" si="150"/>
      </c>
      <c r="K114" s="1831">
        <f t="shared" si="234"/>
      </c>
      <c r="L114" s="1831">
        <f t="shared" si="318"/>
      </c>
      <c r="M114" s="1831">
        <f t="shared" si="36"/>
      </c>
      <c r="N114" s="1831">
        <f t="shared" si="178"/>
      </c>
      <c r="O114" s="1832">
        <f t="shared" si="262"/>
      </c>
      <c r="P114" s="1833">
        <f>(P113+P108)/2</f>
      </c>
      <c r="Q114" s="1833">
        <f>(Q113+Q108)/2</f>
      </c>
      <c r="R114" s="1829">
        <f>(R113+R108)/2</f>
      </c>
      <c r="S114" s="1832">
        <f>S113+S108</f>
      </c>
      <c r="T114" s="1832">
        <f>T113+T108</f>
      </c>
      <c r="U114" s="1832">
        <f>U113+U108</f>
      </c>
      <c r="V114" s="1832">
        <f>V113+V108</f>
      </c>
      <c r="W114" s="1832">
        <f>W113+W108</f>
      </c>
      <c r="X114" s="1832">
        <f>X113+X108</f>
      </c>
      <c r="Y114" s="1832">
        <f>Y113+Y108</f>
      </c>
      <c r="Z114" s="1832">
        <f>Z113+Z108</f>
      </c>
      <c r="AA114" s="1834">
        <f t="shared" si="64"/>
      </c>
      <c r="AB114" s="1835"/>
      <c r="AC114" s="1835"/>
      <c r="AD114" s="1836">
        <f>AD113+AD108</f>
      </c>
    </row>
    <row r="115">
      <c r="A115" s="1790" t="s">
        <v>1473</v>
      </c>
      <c r="B115" s="1790" t="s">
        <v>1474</v>
      </c>
      <c r="C115" s="1790"/>
      <c r="D115" s="1791" t="s">
        <v>1475</v>
      </c>
      <c r="E115" s="1791"/>
      <c r="F115" s="1791"/>
      <c r="G115" s="1791"/>
      <c r="H115" s="1791"/>
      <c r="I115" s="1791"/>
      <c r="J115" s="1792" t="s">
        <v>1476</v>
      </c>
      <c r="K115" s="1792"/>
      <c r="L115" s="1792"/>
      <c r="M115" s="1792"/>
      <c r="N115" s="1792"/>
      <c r="O115" s="1792"/>
      <c r="P115" s="1792"/>
      <c r="Q115" s="1792"/>
      <c r="R115" s="1792"/>
      <c r="S115" s="1792"/>
      <c r="T115" s="1792"/>
      <c r="U115" s="1792"/>
      <c r="V115" s="1792"/>
      <c r="W115" s="1792"/>
      <c r="X115" s="1792"/>
      <c r="Y115" s="1792"/>
      <c r="Z115" s="1792"/>
      <c r="AA115" s="1792"/>
      <c r="AB115" s="1792"/>
      <c r="AC115" s="1792"/>
      <c r="AD115" s="1793"/>
    </row>
    <row r="116">
      <c r="A116" s="1790"/>
      <c r="B116" s="1790" t="s">
        <v>1477</v>
      </c>
      <c r="C116" s="1790" t="s">
        <v>1478</v>
      </c>
      <c r="D116" s="1791" t="s">
        <v>1479</v>
      </c>
      <c r="E116" s="1794" t="s">
        <v>1480</v>
      </c>
      <c r="F116" s="1795" t="s">
        <v>1481</v>
      </c>
      <c r="G116" s="1796" t="s">
        <v>1482</v>
      </c>
      <c r="H116" s="1796" t="s">
        <v>1483</v>
      </c>
      <c r="I116" s="1796" t="s">
        <v>1484</v>
      </c>
      <c r="J116" s="1792" t="s">
        <v>1485</v>
      </c>
      <c r="K116" s="1797" t="s">
        <v>1486</v>
      </c>
      <c r="L116" s="1797" t="s">
        <v>1487</v>
      </c>
      <c r="M116" s="1797" t="s">
        <v>1488</v>
      </c>
      <c r="N116" s="1797" t="s">
        <v>1489</v>
      </c>
      <c r="O116" s="1798" t="s">
        <v>1490</v>
      </c>
      <c r="P116" s="1797" t="s">
        <v>1491</v>
      </c>
      <c r="Q116" s="1798" t="s">
        <v>1492</v>
      </c>
      <c r="R116" s="1792" t="s">
        <v>1493</v>
      </c>
      <c r="S116" s="1798" t="s">
        <v>1494</v>
      </c>
      <c r="T116" s="1798" t="s">
        <v>1495</v>
      </c>
      <c r="U116" s="1798" t="s">
        <v>1496</v>
      </c>
      <c r="V116" s="1798" t="s">
        <v>1497</v>
      </c>
      <c r="W116" s="1798" t="s">
        <v>1498</v>
      </c>
      <c r="X116" s="1798" t="s">
        <v>1499</v>
      </c>
      <c r="Y116" s="1798" t="s">
        <v>1500</v>
      </c>
      <c r="Z116" s="1798" t="s">
        <v>1501</v>
      </c>
      <c r="AA116" s="1799" t="s">
        <v>1502</v>
      </c>
      <c r="AB116" s="1793" t="s">
        <v>1503</v>
      </c>
      <c r="AC116" s="1793" t="s">
        <v>1504</v>
      </c>
      <c r="AD116" s="1800" t="s">
        <v>1505</v>
      </c>
    </row>
    <row r="117">
      <c r="A117" s="1801" t="s">
        <v>1532</v>
      </c>
      <c r="B117" s="1802" t="s">
        <v>1523</v>
      </c>
      <c r="C117" s="1802" t="s">
        <v>1508</v>
      </c>
      <c r="D117" s="1803">
        <v>1924.83</v>
      </c>
      <c r="E117" s="1804">
        <v>0</v>
      </c>
      <c r="F117" s="1803">
        <f t="shared" ref="F117:F120" si="106">E117*2000*1.2</f>
      </c>
      <c r="G117" s="1805">
        <f t="shared" ref="G117:G127" si="207">F117/D117</f>
      </c>
      <c r="H117" s="1805">
        <f t="shared" ref="H117:H127" si="291">D117/E117</f>
      </c>
      <c r="I117" s="1805">
        <f t="shared" ref="I117:I127" si="9">F117/E117</f>
      </c>
      <c r="J117" s="1806">
        <f t="shared" ref="J117:J127" si="151">D117/T117</f>
      </c>
      <c r="K117" s="1807">
        <f t="shared" ref="K117:K127" si="235">O117/S117*1</f>
      </c>
      <c r="L117" s="1807">
        <f t="shared" ref="L117:L127" si="319">T117/S117</f>
      </c>
      <c r="M117" s="1807">
        <f t="shared" ref="M117:M127" si="37">V117/S117</f>
      </c>
      <c r="N117" s="1807">
        <f t="shared" ref="N117:N127" si="179">W117/V117</f>
      </c>
      <c r="O117" s="1808">
        <f t="shared" ref="O117:O127" si="263">U117/P117</f>
      </c>
      <c r="P117" s="1809">
        <v>0.0149</v>
      </c>
      <c r="Q117" s="1808">
        <v>49</v>
      </c>
      <c r="R117" s="1806">
        <f t="shared" ref="R117:R126" si="347">(D117/S117)*1000</f>
      </c>
      <c r="S117" s="1810">
        <v>17892</v>
      </c>
      <c r="T117" s="1810">
        <v>376</v>
      </c>
      <c r="U117" s="1810">
        <v>57</v>
      </c>
      <c r="V117" s="1810">
        <v>395</v>
      </c>
      <c r="W117" s="1810">
        <v>26</v>
      </c>
      <c r="X117" s="1810">
        <v>3</v>
      </c>
      <c r="Y117" s="1810">
        <v>2</v>
      </c>
      <c r="Z117" s="1810">
        <v>12</v>
      </c>
      <c r="AA117" s="1806">
        <f t="shared" ref="AA117:AA127" si="65">AD117*1000/D117</f>
      </c>
      <c r="AB117" s="1811" t="s">
        <v>1509</v>
      </c>
      <c r="AC117" s="1811" t="s">
        <v>1510</v>
      </c>
      <c r="AD117" s="1811">
        <v>24</v>
      </c>
    </row>
    <row r="118">
      <c r="A118" s="1801"/>
      <c r="B118" s="1802" t="s">
        <v>1523</v>
      </c>
      <c r="C118" s="1802" t="s">
        <v>1511</v>
      </c>
      <c r="D118" s="1803">
        <v>1917.01</v>
      </c>
      <c r="E118" s="1804">
        <v>0</v>
      </c>
      <c r="F118" s="1803">
        <f t="shared" si="106"/>
      </c>
      <c r="G118" s="1805">
        <f t="shared" si="207"/>
      </c>
      <c r="H118" s="1805">
        <f t="shared" si="291"/>
      </c>
      <c r="I118" s="1805">
        <f t="shared" si="9"/>
      </c>
      <c r="J118" s="1806">
        <f t="shared" si="151"/>
      </c>
      <c r="K118" s="1807">
        <f t="shared" si="235"/>
      </c>
      <c r="L118" s="1807">
        <f t="shared" si="319"/>
      </c>
      <c r="M118" s="1807">
        <f t="shared" si="37"/>
      </c>
      <c r="N118" s="1807">
        <f t="shared" si="179"/>
      </c>
      <c r="O118" s="1808">
        <f t="shared" si="263"/>
      </c>
      <c r="P118" s="1809">
        <v>0.0171</v>
      </c>
      <c r="Q118" s="1808">
        <v>49</v>
      </c>
      <c r="R118" s="1806">
        <f t="shared" si="347"/>
      </c>
      <c r="S118" s="1810">
        <v>14336</v>
      </c>
      <c r="T118" s="1810">
        <v>330</v>
      </c>
      <c r="U118" s="1810">
        <v>43</v>
      </c>
      <c r="V118" s="1810">
        <v>368</v>
      </c>
      <c r="W118" s="1810">
        <v>34</v>
      </c>
      <c r="X118" s="1810">
        <v>2</v>
      </c>
      <c r="Y118" s="1810">
        <v>1</v>
      </c>
      <c r="Z118" s="1810">
        <v>5</v>
      </c>
      <c r="AA118" s="1806">
        <f t="shared" si="65"/>
      </c>
      <c r="AB118" s="1811" t="s">
        <v>1509</v>
      </c>
      <c r="AC118" s="1811" t="s">
        <v>1510</v>
      </c>
      <c r="AD118" s="1811">
        <v>23</v>
      </c>
    </row>
    <row r="119">
      <c r="A119" s="1801"/>
      <c r="B119" s="1802" t="s">
        <v>1523</v>
      </c>
      <c r="C119" s="1802" t="s">
        <v>1512</v>
      </c>
      <c r="D119" s="1803">
        <v>1320.86</v>
      </c>
      <c r="E119" s="1804">
        <v>0</v>
      </c>
      <c r="F119" s="1803">
        <f t="shared" si="106"/>
      </c>
      <c r="G119" s="1805">
        <f t="shared" si="207"/>
      </c>
      <c r="H119" s="1805">
        <f t="shared" si="291"/>
      </c>
      <c r="I119" s="1805">
        <f t="shared" si="9"/>
      </c>
      <c r="J119" s="1806">
        <f t="shared" si="151"/>
      </c>
      <c r="K119" s="1807">
        <f t="shared" si="235"/>
      </c>
      <c r="L119" s="1807">
        <f t="shared" si="319"/>
      </c>
      <c r="M119" s="1807">
        <f t="shared" si="37"/>
      </c>
      <c r="N119" s="1807">
        <f t="shared" si="179"/>
      </c>
      <c r="O119" s="1808">
        <f t="shared" si="263"/>
      </c>
      <c r="P119" s="1809">
        <v>0.0131</v>
      </c>
      <c r="Q119" s="1808">
        <v>48</v>
      </c>
      <c r="R119" s="1806">
        <f t="shared" si="347"/>
      </c>
      <c r="S119" s="1810">
        <v>10034</v>
      </c>
      <c r="T119" s="1810">
        <v>248</v>
      </c>
      <c r="U119" s="1810">
        <v>37</v>
      </c>
      <c r="V119" s="1810">
        <v>251</v>
      </c>
      <c r="W119" s="1810">
        <v>25</v>
      </c>
      <c r="X119" s="1810">
        <v>0</v>
      </c>
      <c r="Y119" s="1810">
        <v>0</v>
      </c>
      <c r="Z119" s="1810">
        <v>6</v>
      </c>
      <c r="AA119" s="1806">
        <f t="shared" si="65"/>
      </c>
      <c r="AB119" s="1811" t="s">
        <v>1509</v>
      </c>
      <c r="AC119" s="1811" t="s">
        <v>1510</v>
      </c>
      <c r="AD119" s="1811">
        <v>10</v>
      </c>
    </row>
    <row r="120">
      <c r="A120" s="1801"/>
      <c r="B120" s="1802" t="s">
        <v>1523</v>
      </c>
      <c r="C120" s="1802" t="s">
        <v>1513</v>
      </c>
      <c r="D120" s="1803">
        <v>1213.99</v>
      </c>
      <c r="E120" s="1804">
        <v>1</v>
      </c>
      <c r="F120" s="1803">
        <f t="shared" si="106"/>
      </c>
      <c r="G120" s="1805">
        <f t="shared" si="207"/>
      </c>
      <c r="H120" s="1805">
        <f t="shared" si="291"/>
      </c>
      <c r="I120" s="1805">
        <f t="shared" si="9"/>
      </c>
      <c r="J120" s="1806">
        <f t="shared" si="151"/>
      </c>
      <c r="K120" s="1807">
        <f t="shared" si="235"/>
      </c>
      <c r="L120" s="1807">
        <f t="shared" si="319"/>
      </c>
      <c r="M120" s="1807">
        <f t="shared" si="37"/>
      </c>
      <c r="N120" s="1807">
        <f t="shared" si="179"/>
      </c>
      <c r="O120" s="1808">
        <f t="shared" si="263"/>
      </c>
      <c r="P120" s="1809">
        <v>0.0056</v>
      </c>
      <c r="Q120" s="1808">
        <v>48</v>
      </c>
      <c r="R120" s="1806">
        <f t="shared" si="347"/>
      </c>
      <c r="S120" s="1810">
        <v>9129</v>
      </c>
      <c r="T120" s="1810">
        <v>256</v>
      </c>
      <c r="U120" s="1810">
        <v>18</v>
      </c>
      <c r="V120" s="1810">
        <v>277</v>
      </c>
      <c r="W120" s="1810">
        <v>25</v>
      </c>
      <c r="X120" s="1810">
        <v>1</v>
      </c>
      <c r="Y120" s="1810">
        <v>1</v>
      </c>
      <c r="Z120" s="1810">
        <v>5</v>
      </c>
      <c r="AA120" s="1806">
        <f t="shared" si="65"/>
      </c>
      <c r="AB120" s="1811" t="s">
        <v>1509</v>
      </c>
      <c r="AC120" s="1811" t="s">
        <v>1510</v>
      </c>
      <c r="AD120" s="1811">
        <v>10</v>
      </c>
    </row>
    <row r="121">
      <c r="A121" s="1801"/>
      <c r="B121" s="1812" t="s">
        <v>1514</v>
      </c>
      <c r="C121" s="1812"/>
      <c r="D121" s="1813">
        <f>SUM(D117:D120)</f>
      </c>
      <c r="E121" s="1814">
        <f>SUM(E117:E120)</f>
      </c>
      <c r="F121" s="1813">
        <f>SUM(F117:F120)</f>
      </c>
      <c r="G121" s="1815">
        <f t="shared" si="207"/>
      </c>
      <c r="H121" s="1815">
        <f t="shared" si="291"/>
      </c>
      <c r="I121" s="1815">
        <f t="shared" si="9"/>
      </c>
      <c r="J121" s="1815">
        <f t="shared" si="151"/>
      </c>
      <c r="K121" s="1816">
        <f t="shared" si="235"/>
      </c>
      <c r="L121" s="1816">
        <f t="shared" si="319"/>
      </c>
      <c r="M121" s="1816">
        <f t="shared" si="37"/>
      </c>
      <c r="N121" s="1816">
        <f t="shared" si="179"/>
      </c>
      <c r="O121" s="1817">
        <f t="shared" si="263"/>
      </c>
      <c r="P121" s="1816">
        <f>AVERAGE(P117:P120)</f>
      </c>
      <c r="Q121" s="1813">
        <f>AVERAGE(Q117:Q120)</f>
      </c>
      <c r="R121" s="1815">
        <f t="shared" si="347"/>
      </c>
      <c r="S121" s="1818">
        <f>SUM(S117:S120)</f>
      </c>
      <c r="T121" s="1818">
        <f>SUM(T117:T120)</f>
      </c>
      <c r="U121" s="1818">
        <f>SUM(U117:U120)</f>
      </c>
      <c r="V121" s="1818">
        <f>SUM(V117:V120)</f>
      </c>
      <c r="W121" s="1818">
        <f>SUM(W117:W120)</f>
      </c>
      <c r="X121" s="1818">
        <f>SUM(X117:X120)</f>
      </c>
      <c r="Y121" s="1818">
        <f>SUM(Y117:Y120)</f>
      </c>
      <c r="Z121" s="1818">
        <f>SUM(Z117:Z120)</f>
      </c>
      <c r="AA121" s="1819">
        <f t="shared" si="65"/>
      </c>
      <c r="AB121" s="1820"/>
      <c r="AC121" s="1820"/>
      <c r="AD121" s="1821">
        <f>SUM(AD117:AD120)</f>
      </c>
    </row>
    <row r="122">
      <c r="A122" s="1801"/>
      <c r="B122" s="1802" t="s">
        <v>1521</v>
      </c>
      <c r="C122" s="1822" t="s">
        <v>1516</v>
      </c>
      <c r="D122" s="1803">
        <v>1163.98</v>
      </c>
      <c r="E122" s="1804">
        <v>1</v>
      </c>
      <c r="F122" s="1803">
        <f t="shared" ref="F122:F125" si="107">E122*2000*1.2</f>
      </c>
      <c r="G122" s="1805">
        <f t="shared" si="207"/>
      </c>
      <c r="H122" s="1805">
        <f t="shared" si="291"/>
      </c>
      <c r="I122" s="1805">
        <f t="shared" si="9"/>
      </c>
      <c r="J122" s="1806">
        <f t="shared" si="151"/>
      </c>
      <c r="K122" s="1807">
        <f t="shared" si="235"/>
      </c>
      <c r="L122" s="1807">
        <f t="shared" si="319"/>
      </c>
      <c r="M122" s="1807">
        <f t="shared" si="37"/>
      </c>
      <c r="N122" s="1807">
        <f t="shared" si="179"/>
      </c>
      <c r="O122" s="1808">
        <f t="shared" si="263"/>
      </c>
      <c r="P122" s="1823">
        <v>0.0101</v>
      </c>
      <c r="Q122" s="1808">
        <v>54</v>
      </c>
      <c r="R122" s="1806">
        <f t="shared" si="347"/>
      </c>
      <c r="S122" s="1810">
        <v>10071</v>
      </c>
      <c r="T122" s="1810">
        <v>321</v>
      </c>
      <c r="U122" s="1810">
        <v>37</v>
      </c>
      <c r="V122" s="1810">
        <v>340</v>
      </c>
      <c r="W122" s="1810">
        <v>77</v>
      </c>
      <c r="X122" s="1810">
        <v>2</v>
      </c>
      <c r="Y122" s="1810">
        <v>2</v>
      </c>
      <c r="Z122" s="1810">
        <v>0</v>
      </c>
      <c r="AA122" s="1806">
        <f t="shared" si="65"/>
      </c>
      <c r="AB122" s="1811" t="s">
        <v>1509</v>
      </c>
      <c r="AC122" s="1811" t="s">
        <v>1510</v>
      </c>
      <c r="AD122" s="1811">
        <v>27</v>
      </c>
    </row>
    <row r="123">
      <c r="A123" s="1801"/>
      <c r="B123" s="1802" t="s">
        <v>1521</v>
      </c>
      <c r="C123" s="1822" t="s">
        <v>1517</v>
      </c>
      <c r="D123" s="1803">
        <v>1630.02</v>
      </c>
      <c r="E123" s="1804">
        <v>4</v>
      </c>
      <c r="F123" s="1803">
        <f t="shared" si="107"/>
      </c>
      <c r="G123" s="1824">
        <f t="shared" si="207"/>
      </c>
      <c r="H123" s="1824">
        <f t="shared" si="291"/>
      </c>
      <c r="I123" s="1824">
        <f t="shared" si="9"/>
      </c>
      <c r="J123" s="1825">
        <f t="shared" si="151"/>
      </c>
      <c r="K123" s="1826">
        <f t="shared" si="235"/>
      </c>
      <c r="L123" s="1826">
        <f t="shared" si="319"/>
      </c>
      <c r="M123" s="1826">
        <f t="shared" si="37"/>
      </c>
      <c r="N123" s="1826">
        <f t="shared" si="179"/>
      </c>
      <c r="O123" s="1808">
        <f t="shared" si="263"/>
      </c>
      <c r="P123" s="1823">
        <v>0.0085</v>
      </c>
      <c r="Q123" s="1810">
        <v>58</v>
      </c>
      <c r="R123" s="1825">
        <f t="shared" si="347"/>
      </c>
      <c r="S123" s="1810">
        <v>12230</v>
      </c>
      <c r="T123" s="1810">
        <v>403</v>
      </c>
      <c r="U123" s="1810">
        <v>43</v>
      </c>
      <c r="V123" s="1810">
        <v>430</v>
      </c>
      <c r="W123" s="1810">
        <v>78</v>
      </c>
      <c r="X123" s="1810">
        <v>3</v>
      </c>
      <c r="Y123" s="1810">
        <v>0</v>
      </c>
      <c r="Z123" s="1810">
        <v>4</v>
      </c>
      <c r="AA123" s="1806">
        <f t="shared" si="65"/>
      </c>
      <c r="AB123" s="1811" t="s">
        <v>1509</v>
      </c>
      <c r="AC123" s="1811" t="s">
        <v>1510</v>
      </c>
      <c r="AD123" s="1827">
        <v>29</v>
      </c>
    </row>
    <row r="124">
      <c r="A124" s="1801"/>
      <c r="B124" s="1802" t="s">
        <v>1521</v>
      </c>
      <c r="C124" s="1822" t="s">
        <v>1518</v>
      </c>
      <c r="D124" s="1803">
        <v>2164.6</v>
      </c>
      <c r="E124" s="1804">
        <v>3</v>
      </c>
      <c r="F124" s="1803">
        <f t="shared" si="107"/>
      </c>
      <c r="G124" s="1824">
        <f t="shared" si="207"/>
      </c>
      <c r="H124" s="1824">
        <f t="shared" si="291"/>
      </c>
      <c r="I124" s="1824">
        <f t="shared" si="9"/>
      </c>
      <c r="J124" s="1825">
        <f t="shared" si="151"/>
      </c>
      <c r="K124" s="1826">
        <f t="shared" si="235"/>
      </c>
      <c r="L124" s="1826">
        <f t="shared" si="319"/>
      </c>
      <c r="M124" s="1826">
        <f t="shared" si="37"/>
      </c>
      <c r="N124" s="1826">
        <f t="shared" si="179"/>
      </c>
      <c r="O124" s="1808">
        <f t="shared" si="263"/>
      </c>
      <c r="P124" s="1823">
        <v>0.0236</v>
      </c>
      <c r="Q124" s="1810">
        <v>59</v>
      </c>
      <c r="R124" s="1825">
        <f t="shared" si="347"/>
      </c>
      <c r="S124" s="1810">
        <v>10241</v>
      </c>
      <c r="T124" s="1810">
        <v>412</v>
      </c>
      <c r="U124" s="1810">
        <v>56</v>
      </c>
      <c r="V124" s="1810">
        <v>451</v>
      </c>
      <c r="W124" s="1810">
        <v>79</v>
      </c>
      <c r="X124" s="1810">
        <v>7</v>
      </c>
      <c r="Y124" s="1810">
        <v>1</v>
      </c>
      <c r="Z124" s="1810">
        <v>9</v>
      </c>
      <c r="AA124" s="1806">
        <f t="shared" si="65"/>
      </c>
      <c r="AB124" s="1811" t="s">
        <v>1509</v>
      </c>
      <c r="AC124" s="1811" t="s">
        <v>1510</v>
      </c>
      <c r="AD124" s="1827">
        <v>20</v>
      </c>
    </row>
    <row r="125">
      <c r="A125" s="1801"/>
      <c r="B125" s="1802" t="s">
        <v>1521</v>
      </c>
      <c r="C125" s="1822" t="s">
        <v>1526</v>
      </c>
      <c r="D125" s="1803">
        <v>1091.94</v>
      </c>
      <c r="E125" s="1804">
        <v>4</v>
      </c>
      <c r="F125" s="1803">
        <f t="shared" si="107"/>
      </c>
      <c r="G125" s="1824">
        <f t="shared" si="207"/>
      </c>
      <c r="H125" s="1824">
        <f t="shared" si="291"/>
      </c>
      <c r="I125" s="1824">
        <f t="shared" si="9"/>
      </c>
      <c r="J125" s="1825">
        <f t="shared" si="151"/>
      </c>
      <c r="K125" s="1826">
        <f t="shared" si="235"/>
      </c>
      <c r="L125" s="1826">
        <f t="shared" si="319"/>
      </c>
      <c r="M125" s="1826">
        <f t="shared" si="37"/>
      </c>
      <c r="N125" s="1826">
        <f t="shared" si="179"/>
      </c>
      <c r="O125" s="1808">
        <f t="shared" si="263"/>
      </c>
      <c r="P125" s="1823">
        <v>0.0205</v>
      </c>
      <c r="Q125" s="1810">
        <v>60</v>
      </c>
      <c r="R125" s="1825">
        <f t="shared" si="347"/>
      </c>
      <c r="S125" s="1810">
        <v>6635</v>
      </c>
      <c r="T125" s="1810">
        <v>251</v>
      </c>
      <c r="U125" s="1810">
        <v>32</v>
      </c>
      <c r="V125" s="1810">
        <v>275</v>
      </c>
      <c r="W125" s="1810">
        <v>61</v>
      </c>
      <c r="X125" s="1810">
        <v>4</v>
      </c>
      <c r="Y125" s="1810">
        <v>0</v>
      </c>
      <c r="Z125" s="1810">
        <v>1</v>
      </c>
      <c r="AA125" s="1806">
        <f t="shared" si="65"/>
      </c>
      <c r="AB125" s="1811" t="s">
        <v>1509</v>
      </c>
      <c r="AC125" s="1811" t="s">
        <v>1510</v>
      </c>
      <c r="AD125" s="1827">
        <v>13</v>
      </c>
    </row>
    <row r="126">
      <c r="A126" s="1801"/>
      <c r="B126" s="1812" t="s">
        <v>1514</v>
      </c>
      <c r="C126" s="1812"/>
      <c r="D126" s="1813">
        <f>SUM(D122:D125)</f>
      </c>
      <c r="E126" s="1813">
        <f>SUM(E122:E125)</f>
      </c>
      <c r="F126" s="1813">
        <f>SUM(F122:F125)</f>
      </c>
      <c r="G126" s="1815">
        <f t="shared" si="207"/>
      </c>
      <c r="H126" s="1815">
        <f t="shared" si="291"/>
      </c>
      <c r="I126" s="1815">
        <f t="shared" si="9"/>
      </c>
      <c r="J126" s="1815">
        <f t="shared" si="151"/>
      </c>
      <c r="K126" s="1816">
        <f t="shared" si="235"/>
      </c>
      <c r="L126" s="1816">
        <f t="shared" si="319"/>
      </c>
      <c r="M126" s="1816">
        <f t="shared" si="37"/>
      </c>
      <c r="N126" s="1816">
        <f t="shared" si="179"/>
      </c>
      <c r="O126" s="1817">
        <f t="shared" si="263"/>
      </c>
      <c r="P126" s="1816">
        <f>AVERAGE(P122:P125)</f>
      </c>
      <c r="Q126" s="1813">
        <f>AVERAGE(Q122:Q125)</f>
      </c>
      <c r="R126" s="1813">
        <f t="shared" si="347"/>
      </c>
      <c r="S126" s="1817">
        <f>SUM(S122:S125)</f>
      </c>
      <c r="T126" s="1817">
        <f>SUM(T122:T125)</f>
      </c>
      <c r="U126" s="1817">
        <f>SUM(U122:U125)</f>
      </c>
      <c r="V126" s="1817">
        <f>SUM(V122:V125)</f>
      </c>
      <c r="W126" s="1817">
        <f>SUM(W122:W125)</f>
      </c>
      <c r="X126" s="1817">
        <f>SUM(X122:X125)</f>
      </c>
      <c r="Y126" s="1817">
        <f>SUM(Y122:Y125)</f>
      </c>
      <c r="Z126" s="1817">
        <f>SUM(Z122:Z125)</f>
      </c>
      <c r="AA126" s="1819">
        <f t="shared" si="65"/>
      </c>
      <c r="AB126" s="1820"/>
      <c r="AC126" s="1820"/>
      <c r="AD126" s="1821">
        <f>SUM(AD122:AD125)</f>
      </c>
    </row>
    <row r="127">
      <c r="A127" s="1801"/>
      <c r="B127" s="1828" t="s">
        <v>1519</v>
      </c>
      <c r="C127" s="1828"/>
      <c r="D127" s="1829">
        <f>D126+D121</f>
      </c>
      <c r="E127" s="1829">
        <f>E126+E121</f>
      </c>
      <c r="F127" s="1829">
        <f>F126+F121</f>
      </c>
      <c r="G127" s="1830">
        <f t="shared" si="207"/>
      </c>
      <c r="H127" s="1830">
        <f t="shared" si="291"/>
      </c>
      <c r="I127" s="1830">
        <f t="shared" si="9"/>
      </c>
      <c r="J127" s="1830">
        <f t="shared" si="151"/>
      </c>
      <c r="K127" s="1831">
        <f t="shared" si="235"/>
      </c>
      <c r="L127" s="1831">
        <f t="shared" si="319"/>
      </c>
      <c r="M127" s="1831">
        <f t="shared" si="37"/>
      </c>
      <c r="N127" s="1831">
        <f t="shared" si="179"/>
      </c>
      <c r="O127" s="1832">
        <f t="shared" si="263"/>
      </c>
      <c r="P127" s="1833">
        <f>(P126+P121)/2</f>
      </c>
      <c r="Q127" s="1833">
        <f>(Q126+Q121)/2</f>
      </c>
      <c r="R127" s="1829">
        <f>(R126+R121)/2</f>
      </c>
      <c r="S127" s="1832">
        <f>S126+S121</f>
      </c>
      <c r="T127" s="1832">
        <f>T126+T121</f>
      </c>
      <c r="U127" s="1832">
        <f>U126+U121</f>
      </c>
      <c r="V127" s="1832">
        <f>V126+V121</f>
      </c>
      <c r="W127" s="1832">
        <f>W126+W121</f>
      </c>
      <c r="X127" s="1832">
        <f>X126+X121</f>
      </c>
      <c r="Y127" s="1832">
        <f>Y126+Y121</f>
      </c>
      <c r="Z127" s="1832">
        <f>Z126+Z121</f>
      </c>
      <c r="AA127" s="1834">
        <f t="shared" si="65"/>
      </c>
      <c r="AB127" s="1835"/>
      <c r="AC127" s="1835"/>
      <c r="AD127" s="1836">
        <f>AD126+AD121</f>
      </c>
    </row>
    <row r="128">
      <c r="A128" s="1790" t="s">
        <v>1473</v>
      </c>
      <c r="B128" s="1790" t="s">
        <v>1474</v>
      </c>
      <c r="C128" s="1790"/>
      <c r="D128" s="1791" t="s">
        <v>1475</v>
      </c>
      <c r="E128" s="1791"/>
      <c r="F128" s="1791"/>
      <c r="G128" s="1791"/>
      <c r="H128" s="1791"/>
      <c r="I128" s="1791"/>
      <c r="J128" s="1792" t="s">
        <v>1476</v>
      </c>
      <c r="K128" s="1792"/>
      <c r="L128" s="1792"/>
      <c r="M128" s="1792"/>
      <c r="N128" s="1792"/>
      <c r="O128" s="1792"/>
      <c r="P128" s="1792"/>
      <c r="Q128" s="1792"/>
      <c r="R128" s="1792"/>
      <c r="S128" s="1792"/>
      <c r="T128" s="1792"/>
      <c r="U128" s="1792"/>
      <c r="V128" s="1792"/>
      <c r="W128" s="1792"/>
      <c r="X128" s="1792"/>
      <c r="Y128" s="1792"/>
      <c r="Z128" s="1792"/>
      <c r="AA128" s="1792"/>
      <c r="AB128" s="1792"/>
      <c r="AC128" s="1792"/>
      <c r="AD128" s="1793"/>
    </row>
    <row r="129">
      <c r="A129" s="1790"/>
      <c r="B129" s="1790" t="s">
        <v>1477</v>
      </c>
      <c r="C129" s="1790" t="s">
        <v>1478</v>
      </c>
      <c r="D129" s="1791" t="s">
        <v>1479</v>
      </c>
      <c r="E129" s="1794" t="s">
        <v>1480</v>
      </c>
      <c r="F129" s="1795" t="s">
        <v>1481</v>
      </c>
      <c r="G129" s="1796" t="s">
        <v>1482</v>
      </c>
      <c r="H129" s="1796" t="s">
        <v>1483</v>
      </c>
      <c r="I129" s="1796" t="s">
        <v>1484</v>
      </c>
      <c r="J129" s="1792" t="s">
        <v>1485</v>
      </c>
      <c r="K129" s="1797" t="s">
        <v>1486</v>
      </c>
      <c r="L129" s="1797" t="s">
        <v>1487</v>
      </c>
      <c r="M129" s="1797" t="s">
        <v>1488</v>
      </c>
      <c r="N129" s="1797" t="s">
        <v>1489</v>
      </c>
      <c r="O129" s="1798" t="s">
        <v>1490</v>
      </c>
      <c r="P129" s="1797" t="s">
        <v>1491</v>
      </c>
      <c r="Q129" s="1798" t="s">
        <v>1492</v>
      </c>
      <c r="R129" s="1792" t="s">
        <v>1493</v>
      </c>
      <c r="S129" s="1798" t="s">
        <v>1494</v>
      </c>
      <c r="T129" s="1798" t="s">
        <v>1495</v>
      </c>
      <c r="U129" s="1798" t="s">
        <v>1496</v>
      </c>
      <c r="V129" s="1798" t="s">
        <v>1497</v>
      </c>
      <c r="W129" s="1798" t="s">
        <v>1498</v>
      </c>
      <c r="X129" s="1798" t="s">
        <v>1499</v>
      </c>
      <c r="Y129" s="1798" t="s">
        <v>1500</v>
      </c>
      <c r="Z129" s="1798" t="s">
        <v>1501</v>
      </c>
      <c r="AA129" s="1799" t="s">
        <v>1502</v>
      </c>
      <c r="AB129" s="1793" t="s">
        <v>1503</v>
      </c>
      <c r="AC129" s="1793" t="s">
        <v>1504</v>
      </c>
      <c r="AD129" s="1800" t="s">
        <v>1505</v>
      </c>
    </row>
    <row r="130">
      <c r="A130" s="1801" t="s">
        <v>1533</v>
      </c>
      <c r="B130" s="1802" t="s">
        <v>1521</v>
      </c>
      <c r="C130" s="1802" t="s">
        <v>1508</v>
      </c>
      <c r="D130" s="1803">
        <v>1328.68</v>
      </c>
      <c r="E130" s="1804">
        <v>2</v>
      </c>
      <c r="F130" s="1803">
        <f t="shared" ref="F130:F133" si="108">E130*2000*1.2</f>
      </c>
      <c r="G130" s="1805">
        <f t="shared" ref="G130:G140" si="208">F130/D130</f>
      </c>
      <c r="H130" s="1805">
        <f t="shared" ref="H130:H140" si="292">D130/E130</f>
      </c>
      <c r="I130" s="1805">
        <f t="shared" ref="I130:I140" si="10">F130/E130</f>
      </c>
      <c r="J130" s="1806">
        <f t="shared" ref="J130:J140" si="152">D130/T130</f>
      </c>
      <c r="K130" s="1807">
        <f t="shared" ref="K130:K140" si="236">O130/S130*1</f>
      </c>
      <c r="L130" s="1807">
        <f t="shared" ref="L130:L140" si="320">T130/S130</f>
      </c>
      <c r="M130" s="1807">
        <f t="shared" ref="M130:M140" si="38">V130/S130</f>
      </c>
      <c r="N130" s="1807">
        <f t="shared" ref="N130:N140" si="180">W130/V130</f>
      </c>
      <c r="O130" s="1808">
        <f t="shared" ref="O130:O140" si="264">U130/P130</f>
      </c>
      <c r="P130" s="1809">
        <v>0.013</v>
      </c>
      <c r="Q130" s="1808">
        <v>42</v>
      </c>
      <c r="R130" s="1806">
        <f t="shared" ref="R130:R139" si="348">(D130/S130)*1000</f>
      </c>
      <c r="S130" s="1810">
        <v>11709</v>
      </c>
      <c r="T130" s="1810">
        <v>288</v>
      </c>
      <c r="U130" s="1810">
        <v>34</v>
      </c>
      <c r="V130" s="1810">
        <v>299</v>
      </c>
      <c r="W130" s="1810">
        <v>62</v>
      </c>
      <c r="X130" s="1810">
        <v>2</v>
      </c>
      <c r="Y130" s="1810">
        <v>0</v>
      </c>
      <c r="Z130" s="1810">
        <v>6</v>
      </c>
      <c r="AA130" s="1806">
        <f t="shared" ref="AA130:AA140" si="66">AD130*1000/D130</f>
      </c>
      <c r="AB130" s="1811" t="s">
        <v>1509</v>
      </c>
      <c r="AC130" s="1811" t="s">
        <v>1510</v>
      </c>
      <c r="AD130" s="1811">
        <v>15</v>
      </c>
    </row>
    <row r="131">
      <c r="A131" s="1801"/>
      <c r="B131" s="1802" t="s">
        <v>1521</v>
      </c>
      <c r="C131" s="1802" t="s">
        <v>1511</v>
      </c>
      <c r="D131" s="1803">
        <v>1745.73</v>
      </c>
      <c r="E131" s="1804">
        <v>1</v>
      </c>
      <c r="F131" s="1803">
        <f t="shared" si="108"/>
      </c>
      <c r="G131" s="1805">
        <f t="shared" si="208"/>
      </c>
      <c r="H131" s="1805">
        <f t="shared" si="292"/>
      </c>
      <c r="I131" s="1805">
        <f t="shared" si="10"/>
      </c>
      <c r="J131" s="1806">
        <f t="shared" si="152"/>
      </c>
      <c r="K131" s="1807">
        <f t="shared" si="236"/>
      </c>
      <c r="L131" s="1807">
        <f t="shared" si="320"/>
      </c>
      <c r="M131" s="1807">
        <f t="shared" si="38"/>
      </c>
      <c r="N131" s="1807">
        <f t="shared" si="180"/>
      </c>
      <c r="O131" s="1808">
        <f t="shared" si="264"/>
      </c>
      <c r="P131" s="1809">
        <v>0.0267</v>
      </c>
      <c r="Q131" s="1808">
        <v>39</v>
      </c>
      <c r="R131" s="1806">
        <f t="shared" si="348"/>
      </c>
      <c r="S131" s="1810">
        <v>12003</v>
      </c>
      <c r="T131" s="1810">
        <v>304</v>
      </c>
      <c r="U131" s="1810">
        <v>38</v>
      </c>
      <c r="V131" s="1810">
        <v>327</v>
      </c>
      <c r="W131" s="1810">
        <v>9</v>
      </c>
      <c r="X131" s="1810">
        <v>3</v>
      </c>
      <c r="Y131" s="1810">
        <v>4</v>
      </c>
      <c r="Z131" s="1810">
        <v>10</v>
      </c>
      <c r="AA131" s="1806">
        <f t="shared" si="66"/>
      </c>
      <c r="AB131" s="1811" t="s">
        <v>1509</v>
      </c>
      <c r="AC131" s="1811" t="s">
        <v>1510</v>
      </c>
      <c r="AD131" s="1811">
        <v>9</v>
      </c>
    </row>
    <row r="132">
      <c r="A132" s="1801"/>
      <c r="B132" s="1802" t="s">
        <v>1521</v>
      </c>
      <c r="C132" s="1802" t="s">
        <v>1512</v>
      </c>
      <c r="D132" s="1803">
        <v>1094.98</v>
      </c>
      <c r="E132" s="1804">
        <v>1</v>
      </c>
      <c r="F132" s="1803">
        <f t="shared" si="108"/>
      </c>
      <c r="G132" s="1805">
        <f t="shared" si="208"/>
      </c>
      <c r="H132" s="1805">
        <f t="shared" si="292"/>
      </c>
      <c r="I132" s="1805">
        <f t="shared" si="10"/>
      </c>
      <c r="J132" s="1806">
        <f t="shared" si="152"/>
      </c>
      <c r="K132" s="1807">
        <f t="shared" si="236"/>
      </c>
      <c r="L132" s="1807">
        <f t="shared" si="320"/>
      </c>
      <c r="M132" s="1807">
        <f t="shared" si="38"/>
      </c>
      <c r="N132" s="1807">
        <f t="shared" si="180"/>
      </c>
      <c r="O132" s="1808">
        <f t="shared" si="264"/>
      </c>
      <c r="P132" s="1809">
        <v>0.0154</v>
      </c>
      <c r="Q132" s="1808">
        <v>43</v>
      </c>
      <c r="R132" s="1806">
        <f t="shared" si="348"/>
      </c>
      <c r="S132" s="1810">
        <v>9494</v>
      </c>
      <c r="T132" s="1810">
        <v>263</v>
      </c>
      <c r="U132" s="1810">
        <v>38</v>
      </c>
      <c r="V132" s="1810">
        <v>276</v>
      </c>
      <c r="W132" s="1810">
        <v>40</v>
      </c>
      <c r="X132" s="1810">
        <v>4</v>
      </c>
      <c r="Y132" s="1810">
        <v>0</v>
      </c>
      <c r="Z132" s="1810">
        <v>4</v>
      </c>
      <c r="AA132" s="1806">
        <f t="shared" si="66"/>
      </c>
      <c r="AB132" s="1811" t="s">
        <v>1509</v>
      </c>
      <c r="AC132" s="1811" t="s">
        <v>1510</v>
      </c>
      <c r="AD132" s="1811">
        <v>12</v>
      </c>
    </row>
    <row r="133">
      <c r="A133" s="1801"/>
      <c r="B133" s="1802" t="s">
        <v>1521</v>
      </c>
      <c r="C133" s="1802" t="s">
        <v>1513</v>
      </c>
      <c r="D133" s="1803">
        <v>1463.85</v>
      </c>
      <c r="E133" s="1804">
        <v>1</v>
      </c>
      <c r="F133" s="1803">
        <f t="shared" si="108"/>
      </c>
      <c r="G133" s="1805">
        <f t="shared" si="208"/>
      </c>
      <c r="H133" s="1805">
        <f t="shared" si="292"/>
      </c>
      <c r="I133" s="1805">
        <f t="shared" si="10"/>
      </c>
      <c r="J133" s="1806">
        <f t="shared" si="152"/>
      </c>
      <c r="K133" s="1807">
        <f t="shared" si="236"/>
      </c>
      <c r="L133" s="1807">
        <f t="shared" si="320"/>
      </c>
      <c r="M133" s="1807">
        <f t="shared" si="38"/>
      </c>
      <c r="N133" s="1807">
        <f t="shared" si="180"/>
      </c>
      <c r="O133" s="1808">
        <f t="shared" si="264"/>
      </c>
      <c r="P133" s="1809">
        <v>0.0179</v>
      </c>
      <c r="Q133" s="1808">
        <v>44</v>
      </c>
      <c r="R133" s="1806">
        <f t="shared" si="348"/>
      </c>
      <c r="S133" s="1810">
        <v>9247</v>
      </c>
      <c r="T133" s="1810">
        <v>279</v>
      </c>
      <c r="U133" s="1810">
        <v>33</v>
      </c>
      <c r="V133" s="1810">
        <v>325</v>
      </c>
      <c r="W133" s="1810">
        <v>55</v>
      </c>
      <c r="X133" s="1810">
        <v>0</v>
      </c>
      <c r="Y133" s="1810">
        <v>0</v>
      </c>
      <c r="Z133" s="1810">
        <v>5</v>
      </c>
      <c r="AA133" s="1806">
        <f t="shared" si="66"/>
      </c>
      <c r="AB133" s="1811" t="s">
        <v>1509</v>
      </c>
      <c r="AC133" s="1811" t="s">
        <v>1510</v>
      </c>
      <c r="AD133" s="1811">
        <v>11</v>
      </c>
    </row>
    <row r="134">
      <c r="A134" s="1801"/>
      <c r="B134" s="1812" t="s">
        <v>1514</v>
      </c>
      <c r="C134" s="1812"/>
      <c r="D134" s="1813">
        <f>SUM(D130:D133)</f>
      </c>
      <c r="E134" s="1814">
        <f>SUM(E130:E133)</f>
      </c>
      <c r="F134" s="1813">
        <f>SUM(F130:F133)</f>
      </c>
      <c r="G134" s="1815">
        <f t="shared" si="208"/>
      </c>
      <c r="H134" s="1815">
        <f t="shared" si="292"/>
      </c>
      <c r="I134" s="1815">
        <f t="shared" si="10"/>
      </c>
      <c r="J134" s="1815">
        <f t="shared" si="152"/>
      </c>
      <c r="K134" s="1816">
        <f t="shared" si="236"/>
      </c>
      <c r="L134" s="1816">
        <f t="shared" si="320"/>
      </c>
      <c r="M134" s="1816">
        <f t="shared" si="38"/>
      </c>
      <c r="N134" s="1816">
        <f t="shared" si="180"/>
      </c>
      <c r="O134" s="1817">
        <f t="shared" si="264"/>
      </c>
      <c r="P134" s="1816">
        <f>AVERAGE(P130:P133)</f>
      </c>
      <c r="Q134" s="1813">
        <f>AVERAGE(Q130:Q133)</f>
      </c>
      <c r="R134" s="1815">
        <f t="shared" si="348"/>
      </c>
      <c r="S134" s="1818">
        <f>SUM(S130:S133)</f>
      </c>
      <c r="T134" s="1818">
        <f>SUM(T130:T133)</f>
      </c>
      <c r="U134" s="1818">
        <f>SUM(U130:U133)</f>
      </c>
      <c r="V134" s="1818">
        <f>SUM(V130:V133)</f>
      </c>
      <c r="W134" s="1818">
        <f>SUM(W130:W133)</f>
      </c>
      <c r="X134" s="1818">
        <f>SUM(X130:X133)</f>
      </c>
      <c r="Y134" s="1818">
        <f>SUM(Y130:Y133)</f>
      </c>
      <c r="Z134" s="1818">
        <f>SUM(Z130:Z133)</f>
      </c>
      <c r="AA134" s="1819">
        <f t="shared" si="66"/>
      </c>
      <c r="AB134" s="1820"/>
      <c r="AC134" s="1820"/>
      <c r="AD134" s="1821">
        <f>SUM(AD130:AD133)</f>
      </c>
    </row>
    <row r="135">
      <c r="A135" s="1801"/>
      <c r="B135" s="1802" t="s">
        <v>1523</v>
      </c>
      <c r="C135" s="1822" t="s">
        <v>1516</v>
      </c>
      <c r="D135" s="1803">
        <v>1449.67</v>
      </c>
      <c r="E135" s="1804">
        <v>2</v>
      </c>
      <c r="F135" s="1803">
        <f t="shared" ref="F135:F138" si="109">E135*2000*1.2</f>
      </c>
      <c r="G135" s="1805">
        <f t="shared" si="208"/>
      </c>
      <c r="H135" s="1805">
        <f t="shared" si="292"/>
      </c>
      <c r="I135" s="1805">
        <f t="shared" si="10"/>
      </c>
      <c r="J135" s="1806">
        <f t="shared" si="152"/>
      </c>
      <c r="K135" s="1807">
        <f t="shared" si="236"/>
      </c>
      <c r="L135" s="1807">
        <f t="shared" si="320"/>
      </c>
      <c r="M135" s="1807">
        <f t="shared" si="38"/>
      </c>
      <c r="N135" s="1807">
        <f t="shared" si="180"/>
      </c>
      <c r="O135" s="1808">
        <f t="shared" si="264"/>
      </c>
      <c r="P135" s="1823">
        <v>0.018</v>
      </c>
      <c r="Q135" s="1808">
        <v>46</v>
      </c>
      <c r="R135" s="1806">
        <f t="shared" si="348"/>
      </c>
      <c r="S135" s="1810">
        <v>11200</v>
      </c>
      <c r="T135" s="1810">
        <v>371</v>
      </c>
      <c r="U135" s="1810">
        <v>41</v>
      </c>
      <c r="V135" s="1810">
        <v>397</v>
      </c>
      <c r="W135" s="1810">
        <v>43</v>
      </c>
      <c r="X135" s="1810">
        <v>1</v>
      </c>
      <c r="Y135" s="1810">
        <v>0</v>
      </c>
      <c r="Z135" s="1810">
        <v>6</v>
      </c>
      <c r="AA135" s="1806">
        <f t="shared" si="66"/>
      </c>
      <c r="AB135" s="1811" t="s">
        <v>1509</v>
      </c>
      <c r="AC135" s="1811" t="s">
        <v>1510</v>
      </c>
      <c r="AD135" s="1811">
        <v>18</v>
      </c>
    </row>
    <row r="136">
      <c r="A136" s="1801"/>
      <c r="B136" s="1802" t="s">
        <v>1523</v>
      </c>
      <c r="C136" s="1822" t="s">
        <v>1517</v>
      </c>
      <c r="D136" s="1803">
        <v>1454.76</v>
      </c>
      <c r="E136" s="1804">
        <v>1</v>
      </c>
      <c r="F136" s="1803">
        <f t="shared" si="109"/>
      </c>
      <c r="G136" s="1824">
        <f t="shared" si="208"/>
      </c>
      <c r="H136" s="1824">
        <f t="shared" si="292"/>
      </c>
      <c r="I136" s="1824">
        <f t="shared" si="10"/>
      </c>
      <c r="J136" s="1825">
        <f t="shared" si="152"/>
      </c>
      <c r="K136" s="1826">
        <f t="shared" si="236"/>
      </c>
      <c r="L136" s="1826">
        <f t="shared" si="320"/>
      </c>
      <c r="M136" s="1826">
        <f t="shared" si="38"/>
      </c>
      <c r="N136" s="1826">
        <f t="shared" si="180"/>
      </c>
      <c r="O136" s="1808">
        <f t="shared" si="264"/>
      </c>
      <c r="P136" s="1823">
        <v>0.0161</v>
      </c>
      <c r="Q136" s="1810">
        <v>49</v>
      </c>
      <c r="R136" s="1825">
        <f t="shared" si="348"/>
      </c>
      <c r="S136" s="1810">
        <v>11281</v>
      </c>
      <c r="T136" s="1810">
        <v>392</v>
      </c>
      <c r="U136" s="1810">
        <v>37</v>
      </c>
      <c r="V136" s="1810">
        <v>423</v>
      </c>
      <c r="W136" s="1810">
        <v>42</v>
      </c>
      <c r="X136" s="1810">
        <v>1</v>
      </c>
      <c r="Y136" s="1810">
        <v>0</v>
      </c>
      <c r="Z136" s="1810">
        <v>7</v>
      </c>
      <c r="AA136" s="1806">
        <f t="shared" si="66"/>
      </c>
      <c r="AB136" s="1811" t="s">
        <v>1509</v>
      </c>
      <c r="AC136" s="1811" t="s">
        <v>1510</v>
      </c>
      <c r="AD136" s="1827">
        <v>21</v>
      </c>
    </row>
    <row r="137">
      <c r="A137" s="1801"/>
      <c r="B137" s="1802" t="s">
        <v>1523</v>
      </c>
      <c r="C137" s="1822" t="s">
        <v>1518</v>
      </c>
      <c r="D137" s="1803">
        <v>1432.75</v>
      </c>
      <c r="E137" s="1804">
        <v>2</v>
      </c>
      <c r="F137" s="1803">
        <f t="shared" si="109"/>
      </c>
      <c r="G137" s="1824">
        <f t="shared" si="208"/>
      </c>
      <c r="H137" s="1824">
        <f t="shared" si="292"/>
      </c>
      <c r="I137" s="1824">
        <f t="shared" si="10"/>
      </c>
      <c r="J137" s="1825">
        <f t="shared" si="152"/>
      </c>
      <c r="K137" s="1826">
        <f t="shared" si="236"/>
      </c>
      <c r="L137" s="1826">
        <f t="shared" si="320"/>
      </c>
      <c r="M137" s="1826">
        <f t="shared" si="38"/>
      </c>
      <c r="N137" s="1826">
        <f t="shared" si="180"/>
      </c>
      <c r="O137" s="1808">
        <f t="shared" si="264"/>
      </c>
      <c r="P137" s="1823">
        <v>0.0225</v>
      </c>
      <c r="Q137" s="1810">
        <v>49</v>
      </c>
      <c r="R137" s="1825">
        <f t="shared" si="348"/>
      </c>
      <c r="S137" s="1810">
        <v>10852</v>
      </c>
      <c r="T137" s="1810">
        <v>440</v>
      </c>
      <c r="U137" s="1810">
        <v>55</v>
      </c>
      <c r="V137" s="1810">
        <v>489</v>
      </c>
      <c r="W137" s="1810">
        <v>19</v>
      </c>
      <c r="X137" s="1810">
        <v>3</v>
      </c>
      <c r="Y137" s="1810">
        <v>0</v>
      </c>
      <c r="Z137" s="1810">
        <v>7</v>
      </c>
      <c r="AA137" s="1806">
        <f t="shared" si="66"/>
      </c>
      <c r="AB137" s="1811" t="s">
        <v>1509</v>
      </c>
      <c r="AC137" s="1811" t="s">
        <v>1510</v>
      </c>
      <c r="AD137" s="1827">
        <v>11</v>
      </c>
    </row>
    <row r="138">
      <c r="A138" s="1801"/>
      <c r="B138" s="1802" t="s">
        <v>1523</v>
      </c>
      <c r="C138" s="1822" t="s">
        <v>1526</v>
      </c>
      <c r="D138" s="1803">
        <v>748.16</v>
      </c>
      <c r="E138" s="1804">
        <v>4</v>
      </c>
      <c r="F138" s="1803">
        <f t="shared" si="109"/>
      </c>
      <c r="G138" s="1824">
        <f t="shared" si="208"/>
      </c>
      <c r="H138" s="1824">
        <f t="shared" si="292"/>
      </c>
      <c r="I138" s="1824">
        <f t="shared" si="10"/>
      </c>
      <c r="J138" s="1825">
        <f t="shared" si="152"/>
      </c>
      <c r="K138" s="1826">
        <f t="shared" si="236"/>
      </c>
      <c r="L138" s="1826">
        <f t="shared" si="320"/>
      </c>
      <c r="M138" s="1826">
        <f t="shared" si="38"/>
      </c>
      <c r="N138" s="1826">
        <f t="shared" si="180"/>
      </c>
      <c r="O138" s="1808">
        <f t="shared" si="264"/>
      </c>
      <c r="P138" s="1823">
        <v>0.0101</v>
      </c>
      <c r="Q138" s="1810">
        <v>49</v>
      </c>
      <c r="R138" s="1825">
        <f t="shared" si="348"/>
      </c>
      <c r="S138" s="1810">
        <v>5958</v>
      </c>
      <c r="T138" s="1810">
        <v>247</v>
      </c>
      <c r="U138" s="1810">
        <v>19</v>
      </c>
      <c r="V138" s="1810">
        <v>275</v>
      </c>
      <c r="W138" s="1810">
        <v>35</v>
      </c>
      <c r="X138" s="1810">
        <v>5</v>
      </c>
      <c r="Y138" s="1810">
        <v>0</v>
      </c>
      <c r="Z138" s="1810">
        <v>2</v>
      </c>
      <c r="AA138" s="1806">
        <f t="shared" si="66"/>
      </c>
      <c r="AB138" s="1811" t="s">
        <v>1509</v>
      </c>
      <c r="AC138" s="1811" t="s">
        <v>1510</v>
      </c>
      <c r="AD138" s="1827">
        <v>9</v>
      </c>
    </row>
    <row r="139">
      <c r="A139" s="1801"/>
      <c r="B139" s="1812" t="s">
        <v>1514</v>
      </c>
      <c r="C139" s="1812"/>
      <c r="D139" s="1813">
        <f>SUM(D135:D138)</f>
      </c>
      <c r="E139" s="1813">
        <f>SUM(E135:E138)</f>
      </c>
      <c r="F139" s="1813">
        <f>SUM(F135:F138)</f>
      </c>
      <c r="G139" s="1815">
        <f t="shared" si="208"/>
      </c>
      <c r="H139" s="1815">
        <f t="shared" si="292"/>
      </c>
      <c r="I139" s="1815">
        <f t="shared" si="10"/>
      </c>
      <c r="J139" s="1815">
        <f t="shared" si="152"/>
      </c>
      <c r="K139" s="1816">
        <f t="shared" si="236"/>
      </c>
      <c r="L139" s="1816">
        <f t="shared" si="320"/>
      </c>
      <c r="M139" s="1816">
        <f t="shared" si="38"/>
      </c>
      <c r="N139" s="1816">
        <f t="shared" si="180"/>
      </c>
      <c r="O139" s="1817">
        <f t="shared" si="264"/>
      </c>
      <c r="P139" s="1816">
        <f>AVERAGE(P135:P138)</f>
      </c>
      <c r="Q139" s="1813">
        <f>AVERAGE(Q135:Q138)</f>
      </c>
      <c r="R139" s="1813">
        <f t="shared" si="348"/>
      </c>
      <c r="S139" s="1817">
        <f>SUM(S135:S138)</f>
      </c>
      <c r="T139" s="1817">
        <f>SUM(T135:T138)</f>
      </c>
      <c r="U139" s="1817">
        <f>SUM(U135:U138)</f>
      </c>
      <c r="V139" s="1817">
        <f>SUM(V135:V138)</f>
      </c>
      <c r="W139" s="1817">
        <f>SUM(W135:W138)</f>
      </c>
      <c r="X139" s="1817">
        <f>SUM(X135:X138)</f>
      </c>
      <c r="Y139" s="1817">
        <f>SUM(Y135:Y138)</f>
      </c>
      <c r="Z139" s="1817">
        <f>SUM(Z135:Z138)</f>
      </c>
      <c r="AA139" s="1819">
        <f t="shared" si="66"/>
      </c>
      <c r="AB139" s="1820"/>
      <c r="AC139" s="1820"/>
      <c r="AD139" s="1821">
        <f>SUM(AD135:AD138)</f>
      </c>
    </row>
    <row r="140">
      <c r="A140" s="1801"/>
      <c r="B140" s="1828" t="s">
        <v>1519</v>
      </c>
      <c r="C140" s="1828"/>
      <c r="D140" s="1829">
        <f>D139+D134</f>
      </c>
      <c r="E140" s="1829">
        <f>E139+E134</f>
      </c>
      <c r="F140" s="1829">
        <f>F139+F134</f>
      </c>
      <c r="G140" s="1830">
        <f t="shared" si="208"/>
      </c>
      <c r="H140" s="1830">
        <f t="shared" si="292"/>
      </c>
      <c r="I140" s="1830">
        <f t="shared" si="10"/>
      </c>
      <c r="J140" s="1830">
        <f t="shared" si="152"/>
      </c>
      <c r="K140" s="1831">
        <f t="shared" si="236"/>
      </c>
      <c r="L140" s="1831">
        <f t="shared" si="320"/>
      </c>
      <c r="M140" s="1831">
        <f t="shared" si="38"/>
      </c>
      <c r="N140" s="1831">
        <f t="shared" si="180"/>
      </c>
      <c r="O140" s="1832">
        <f t="shared" si="264"/>
      </c>
      <c r="P140" s="1837">
        <f>(P139+P134)/2</f>
      </c>
      <c r="Q140" s="1833">
        <f>(Q139+Q134)/2</f>
      </c>
      <c r="R140" s="1829">
        <f>(R139+R134)/2</f>
      </c>
      <c r="S140" s="1832">
        <f>S139+S134</f>
      </c>
      <c r="T140" s="1832">
        <f>T139+T134</f>
      </c>
      <c r="U140" s="1832">
        <f>U139+U134</f>
      </c>
      <c r="V140" s="1832">
        <f>V139+V134</f>
      </c>
      <c r="W140" s="1832">
        <f>W139+W134</f>
      </c>
      <c r="X140" s="1832">
        <f>X139+X134</f>
      </c>
      <c r="Y140" s="1832">
        <f>Y139+Y134</f>
      </c>
      <c r="Z140" s="1832">
        <f>Z139+Z134</f>
      </c>
      <c r="AA140" s="1834">
        <f t="shared" si="66"/>
      </c>
      <c r="AB140" s="1835"/>
      <c r="AC140" s="1835"/>
      <c r="AD140" s="1836">
        <f>AD139+AD134</f>
      </c>
    </row>
    <row r="141">
      <c r="A141" s="1790" t="s">
        <v>1473</v>
      </c>
      <c r="B141" s="1790" t="s">
        <v>1474</v>
      </c>
      <c r="C141" s="1790"/>
      <c r="D141" s="1791" t="s">
        <v>1475</v>
      </c>
      <c r="E141" s="1791"/>
      <c r="F141" s="1791"/>
      <c r="G141" s="1791"/>
      <c r="H141" s="1791"/>
      <c r="I141" s="1791"/>
      <c r="J141" s="1792" t="s">
        <v>1476</v>
      </c>
      <c r="K141" s="1792"/>
      <c r="L141" s="1792"/>
      <c r="M141" s="1792"/>
      <c r="N141" s="1792"/>
      <c r="O141" s="1792"/>
      <c r="P141" s="1792"/>
      <c r="Q141" s="1792"/>
      <c r="R141" s="1792"/>
      <c r="S141" s="1792"/>
      <c r="T141" s="1792"/>
      <c r="U141" s="1792"/>
      <c r="V141" s="1792"/>
      <c r="W141" s="1792"/>
      <c r="X141" s="1792"/>
      <c r="Y141" s="1792"/>
      <c r="Z141" s="1792"/>
      <c r="AA141" s="1792"/>
      <c r="AB141" s="1792"/>
      <c r="AC141" s="1792"/>
      <c r="AD141" s="1793"/>
    </row>
    <row r="142">
      <c r="A142" s="1790"/>
      <c r="B142" s="1790" t="s">
        <v>1477</v>
      </c>
      <c r="C142" s="1790" t="s">
        <v>1478</v>
      </c>
      <c r="D142" s="1791" t="s">
        <v>1479</v>
      </c>
      <c r="E142" s="1794" t="s">
        <v>1480</v>
      </c>
      <c r="F142" s="1795" t="s">
        <v>1481</v>
      </c>
      <c r="G142" s="1796" t="s">
        <v>1482</v>
      </c>
      <c r="H142" s="1796" t="s">
        <v>1483</v>
      </c>
      <c r="I142" s="1796" t="s">
        <v>1484</v>
      </c>
      <c r="J142" s="1792" t="s">
        <v>1485</v>
      </c>
      <c r="K142" s="1797" t="s">
        <v>1486</v>
      </c>
      <c r="L142" s="1797" t="s">
        <v>1487</v>
      </c>
      <c r="M142" s="1797" t="s">
        <v>1488</v>
      </c>
      <c r="N142" s="1797" t="s">
        <v>1489</v>
      </c>
      <c r="O142" s="1798" t="s">
        <v>1490</v>
      </c>
      <c r="P142" s="1797" t="s">
        <v>1491</v>
      </c>
      <c r="Q142" s="1798" t="s">
        <v>1492</v>
      </c>
      <c r="R142" s="1792" t="s">
        <v>1493</v>
      </c>
      <c r="S142" s="1798" t="s">
        <v>1494</v>
      </c>
      <c r="T142" s="1798" t="s">
        <v>1495</v>
      </c>
      <c r="U142" s="1798" t="s">
        <v>1496</v>
      </c>
      <c r="V142" s="1798" t="s">
        <v>1497</v>
      </c>
      <c r="W142" s="1798" t="s">
        <v>1498</v>
      </c>
      <c r="X142" s="1798" t="s">
        <v>1499</v>
      </c>
      <c r="Y142" s="1798" t="s">
        <v>1500</v>
      </c>
      <c r="Z142" s="1798" t="s">
        <v>1501</v>
      </c>
      <c r="AA142" s="1799" t="s">
        <v>1502</v>
      </c>
      <c r="AB142" s="1793" t="s">
        <v>1503</v>
      </c>
      <c r="AC142" s="1793" t="s">
        <v>1504</v>
      </c>
      <c r="AD142" s="1800" t="s">
        <v>1505</v>
      </c>
    </row>
    <row r="143">
      <c r="A143" s="1801" t="s">
        <v>1534</v>
      </c>
      <c r="B143" s="1802" t="s">
        <v>1521</v>
      </c>
      <c r="C143" s="1802" t="s">
        <v>1508</v>
      </c>
      <c r="D143" s="1803">
        <v>1067.14</v>
      </c>
      <c r="E143" s="1804">
        <v>0</v>
      </c>
      <c r="F143" s="1803">
        <f t="shared" ref="F143:F146" si="110">E143*2000*1.2</f>
      </c>
      <c r="G143" s="1805">
        <f t="shared" ref="G143:G153" si="209">F143/D143</f>
      </c>
      <c r="H143" s="1805">
        <f t="shared" ref="H143:H153" si="293">D143/E143</f>
      </c>
      <c r="I143" s="1805">
        <f t="shared" ref="I143:I153" si="11">F143/E143</f>
      </c>
      <c r="J143" s="1806">
        <f t="shared" ref="J143:J153" si="153">D143/T143</f>
      </c>
      <c r="K143" s="1807">
        <f t="shared" ref="K143:K153" si="237">O143/S143*1</f>
      </c>
      <c r="L143" s="1807">
        <f t="shared" ref="L143:L153" si="321">T143/S143</f>
      </c>
      <c r="M143" s="1807">
        <f t="shared" ref="M143:M153" si="39">V143/S143</f>
      </c>
      <c r="N143" s="1807">
        <f t="shared" ref="N143:N153" si="181">W143/V143</f>
      </c>
      <c r="O143" s="1808">
        <f t="shared" ref="O143:O153" si="265">U143/P143</f>
      </c>
      <c r="P143" s="1809">
        <v>0.0191</v>
      </c>
      <c r="Q143" s="1808">
        <v>41</v>
      </c>
      <c r="R143" s="1806">
        <f t="shared" ref="R143:R152" si="349">(D143/S143)*1000</f>
      </c>
      <c r="S143" s="1810">
        <v>9454</v>
      </c>
      <c r="T143" s="1810">
        <v>257</v>
      </c>
      <c r="U143" s="1810">
        <v>36</v>
      </c>
      <c r="V143" s="1810">
        <v>274</v>
      </c>
      <c r="W143" s="1810">
        <v>33</v>
      </c>
      <c r="X143" s="1810">
        <v>1</v>
      </c>
      <c r="Y143" s="1810">
        <v>0</v>
      </c>
      <c r="Z143" s="1810">
        <v>3</v>
      </c>
      <c r="AA143" s="1806">
        <f t="shared" ref="AA143:AA153" si="67">AD143*1000/D143</f>
      </c>
      <c r="AB143" s="1811" t="s">
        <v>1509</v>
      </c>
      <c r="AC143" s="1811" t="s">
        <v>1535</v>
      </c>
      <c r="AD143" s="1811">
        <v>15</v>
      </c>
    </row>
    <row r="144">
      <c r="A144" s="1801"/>
      <c r="B144" s="1802" t="s">
        <v>1521</v>
      </c>
      <c r="C144" s="1802" t="s">
        <v>1511</v>
      </c>
      <c r="D144" s="1803">
        <v>898.04</v>
      </c>
      <c r="E144" s="1804">
        <v>0</v>
      </c>
      <c r="F144" s="1803">
        <f t="shared" si="110"/>
      </c>
      <c r="G144" s="1805">
        <f t="shared" si="209"/>
      </c>
      <c r="H144" s="1805">
        <f t="shared" si="293"/>
      </c>
      <c r="I144" s="1805">
        <f t="shared" si="11"/>
      </c>
      <c r="J144" s="1806">
        <f t="shared" si="153"/>
      </c>
      <c r="K144" s="1807">
        <f t="shared" si="237"/>
      </c>
      <c r="L144" s="1807">
        <f t="shared" si="321"/>
      </c>
      <c r="M144" s="1807">
        <f t="shared" si="39"/>
      </c>
      <c r="N144" s="1807">
        <f t="shared" si="181"/>
      </c>
      <c r="O144" s="1808">
        <f t="shared" si="265"/>
      </c>
      <c r="P144" s="1809">
        <v>0.017</v>
      </c>
      <c r="Q144" s="1808">
        <v>44</v>
      </c>
      <c r="R144" s="1806">
        <f t="shared" si="349"/>
      </c>
      <c r="S144" s="1810">
        <v>6288</v>
      </c>
      <c r="T144" s="1810">
        <v>188</v>
      </c>
      <c r="U144" s="1810">
        <v>25</v>
      </c>
      <c r="V144" s="1810">
        <v>205</v>
      </c>
      <c r="W144" s="1810">
        <v>22</v>
      </c>
      <c r="X144" s="1810">
        <v>0</v>
      </c>
      <c r="Y144" s="1810">
        <v>0</v>
      </c>
      <c r="Z144" s="1810">
        <v>0</v>
      </c>
      <c r="AA144" s="1806">
        <f t="shared" si="67"/>
      </c>
      <c r="AB144" s="1811" t="s">
        <v>1509</v>
      </c>
      <c r="AC144" s="1811" t="s">
        <v>1535</v>
      </c>
      <c r="AD144" s="1811">
        <v>7</v>
      </c>
    </row>
    <row r="145">
      <c r="A145" s="1801"/>
      <c r="B145" s="1802" t="s">
        <v>1521</v>
      </c>
      <c r="C145" s="1802" t="s">
        <v>1512</v>
      </c>
      <c r="D145" s="1803">
        <v>1088.67</v>
      </c>
      <c r="E145" s="1804">
        <v>1</v>
      </c>
      <c r="F145" s="1803">
        <f t="shared" si="110"/>
      </c>
      <c r="G145" s="1805">
        <f t="shared" si="209"/>
      </c>
      <c r="H145" s="1805">
        <f t="shared" si="293"/>
      </c>
      <c r="I145" s="1805">
        <f t="shared" si="11"/>
      </c>
      <c r="J145" s="1806">
        <f t="shared" si="153"/>
      </c>
      <c r="K145" s="1807">
        <f t="shared" si="237"/>
      </c>
      <c r="L145" s="1807">
        <f t="shared" si="321"/>
      </c>
      <c r="M145" s="1807">
        <f t="shared" si="39"/>
      </c>
      <c r="N145" s="1807">
        <f t="shared" si="181"/>
      </c>
      <c r="O145" s="1808">
        <f t="shared" si="265"/>
      </c>
      <c r="P145" s="1809">
        <v>0.017</v>
      </c>
      <c r="Q145" s="1808">
        <v>47</v>
      </c>
      <c r="R145" s="1806">
        <f t="shared" si="349"/>
      </c>
      <c r="S145" s="1810">
        <v>7342</v>
      </c>
      <c r="T145" s="1810">
        <v>213</v>
      </c>
      <c r="U145" s="1810">
        <v>19</v>
      </c>
      <c r="V145" s="1810">
        <v>246</v>
      </c>
      <c r="W145" s="1810">
        <v>29</v>
      </c>
      <c r="X145" s="1810">
        <v>0</v>
      </c>
      <c r="Y145" s="1810">
        <v>0</v>
      </c>
      <c r="Z145" s="1810">
        <v>8</v>
      </c>
      <c r="AA145" s="1806">
        <f t="shared" si="67"/>
      </c>
      <c r="AB145" s="1811" t="s">
        <v>1509</v>
      </c>
      <c r="AC145" s="1811" t="s">
        <v>1535</v>
      </c>
      <c r="AD145" s="1811">
        <v>13</v>
      </c>
    </row>
    <row r="146">
      <c r="A146" s="1801"/>
      <c r="B146" s="1802" t="s">
        <v>1521</v>
      </c>
      <c r="C146" s="1802" t="s">
        <v>1513</v>
      </c>
      <c r="D146" s="1803">
        <v>1034.24</v>
      </c>
      <c r="E146" s="1804">
        <v>0</v>
      </c>
      <c r="F146" s="1803">
        <f t="shared" si="110"/>
      </c>
      <c r="G146" s="1805">
        <f t="shared" si="209"/>
      </c>
      <c r="H146" s="1805">
        <f t="shared" si="293"/>
      </c>
      <c r="I146" s="1805">
        <f t="shared" si="11"/>
      </c>
      <c r="J146" s="1806">
        <f t="shared" si="153"/>
      </c>
      <c r="K146" s="1807">
        <f t="shared" si="237"/>
      </c>
      <c r="L146" s="1807">
        <f t="shared" si="321"/>
      </c>
      <c r="M146" s="1807">
        <f t="shared" si="39"/>
      </c>
      <c r="N146" s="1807">
        <f t="shared" si="181"/>
      </c>
      <c r="O146" s="1808">
        <f t="shared" si="265"/>
      </c>
      <c r="P146" s="1809">
        <v>0.0248</v>
      </c>
      <c r="Q146" s="1808">
        <v>39</v>
      </c>
      <c r="R146" s="1806">
        <f t="shared" si="349"/>
      </c>
      <c r="S146" s="1810">
        <v>7375</v>
      </c>
      <c r="T146" s="1810">
        <v>266</v>
      </c>
      <c r="U146" s="1810">
        <v>29</v>
      </c>
      <c r="V146" s="1810">
        <v>304</v>
      </c>
      <c r="W146" s="1810">
        <v>18</v>
      </c>
      <c r="X146" s="1810">
        <v>1</v>
      </c>
      <c r="Y146" s="1810">
        <v>0</v>
      </c>
      <c r="Z146" s="1810">
        <v>6</v>
      </c>
      <c r="AA146" s="1806">
        <f t="shared" si="67"/>
      </c>
      <c r="AB146" s="1811" t="s">
        <v>1509</v>
      </c>
      <c r="AC146" s="1811" t="s">
        <v>1535</v>
      </c>
      <c r="AD146" s="1811">
        <v>15</v>
      </c>
    </row>
    <row r="147">
      <c r="A147" s="1801"/>
      <c r="B147" s="1812" t="s">
        <v>1514</v>
      </c>
      <c r="C147" s="1812"/>
      <c r="D147" s="1813">
        <f>SUM(D143:D146)</f>
      </c>
      <c r="E147" s="1814">
        <f>SUM(E143:E146)</f>
      </c>
      <c r="F147" s="1813">
        <f>SUM(F143:F146)</f>
      </c>
      <c r="G147" s="1815">
        <f t="shared" si="209"/>
      </c>
      <c r="H147" s="1815">
        <f t="shared" si="293"/>
      </c>
      <c r="I147" s="1815">
        <f t="shared" si="11"/>
      </c>
      <c r="J147" s="1815">
        <f t="shared" si="153"/>
      </c>
      <c r="K147" s="1816">
        <f t="shared" si="237"/>
      </c>
      <c r="L147" s="1816">
        <f t="shared" si="321"/>
      </c>
      <c r="M147" s="1816">
        <f t="shared" si="39"/>
      </c>
      <c r="N147" s="1816">
        <f t="shared" si="181"/>
      </c>
      <c r="O147" s="1817">
        <f t="shared" si="265"/>
      </c>
      <c r="P147" s="1816">
        <f>AVERAGE(P143:P146)</f>
      </c>
      <c r="Q147" s="1813">
        <f>AVERAGE(Q143:Q146)</f>
      </c>
      <c r="R147" s="1815">
        <f t="shared" si="349"/>
      </c>
      <c r="S147" s="1818">
        <f>SUM(S143:S146)</f>
      </c>
      <c r="T147" s="1818">
        <f>SUM(T143:T146)</f>
      </c>
      <c r="U147" s="1818">
        <f>SUM(U143:U146)</f>
      </c>
      <c r="V147" s="1818">
        <f>SUM(V143:V146)</f>
      </c>
      <c r="W147" s="1818">
        <f>SUM(W143:W146)</f>
      </c>
      <c r="X147" s="1818">
        <f>SUM(X143:X146)</f>
      </c>
      <c r="Y147" s="1818">
        <f>SUM(Y143:Y146)</f>
      </c>
      <c r="Z147" s="1818">
        <f>SUM(Z143:Z146)</f>
      </c>
      <c r="AA147" s="1819">
        <f t="shared" si="67"/>
      </c>
      <c r="AB147" s="1820"/>
      <c r="AC147" s="1820"/>
      <c r="AD147" s="1821">
        <f>SUM(AD143:AD146)</f>
      </c>
    </row>
    <row r="148">
      <c r="A148" s="1801"/>
      <c r="B148" s="1802" t="s">
        <v>1523</v>
      </c>
      <c r="C148" s="1822" t="s">
        <v>1516</v>
      </c>
      <c r="D148" s="1803">
        <v>1007.75</v>
      </c>
      <c r="E148" s="1804">
        <v>0</v>
      </c>
      <c r="F148" s="1803">
        <f t="shared" ref="F148:F151" si="111">E148*2000*1.2</f>
      </c>
      <c r="G148" s="1805">
        <f t="shared" si="209"/>
      </c>
      <c r="H148" s="1805">
        <f t="shared" si="293"/>
      </c>
      <c r="I148" s="1805">
        <f t="shared" si="11"/>
      </c>
      <c r="J148" s="1806">
        <f t="shared" si="153"/>
      </c>
      <c r="K148" s="1807">
        <f t="shared" si="237"/>
      </c>
      <c r="L148" s="1807">
        <f t="shared" si="321"/>
      </c>
      <c r="M148" s="1807">
        <f t="shared" si="39"/>
      </c>
      <c r="N148" s="1807">
        <f t="shared" si="181"/>
      </c>
      <c r="O148" s="1808">
        <f t="shared" si="265"/>
      </c>
      <c r="P148" s="1823">
        <v>0.0107</v>
      </c>
      <c r="Q148" s="1808">
        <v>42</v>
      </c>
      <c r="R148" s="1806">
        <f t="shared" si="349"/>
      </c>
      <c r="S148" s="1810">
        <v>7835</v>
      </c>
      <c r="T148" s="1810">
        <v>289</v>
      </c>
      <c r="U148" s="1810">
        <v>26</v>
      </c>
      <c r="V148" s="1810">
        <v>326</v>
      </c>
      <c r="W148" s="1810">
        <v>33</v>
      </c>
      <c r="X148" s="1810">
        <v>7</v>
      </c>
      <c r="Y148" s="1810">
        <v>1</v>
      </c>
      <c r="Z148" s="1810">
        <v>3</v>
      </c>
      <c r="AA148" s="1806">
        <f t="shared" si="67"/>
      </c>
      <c r="AB148" s="1811" t="s">
        <v>1509</v>
      </c>
      <c r="AC148" s="1811" t="s">
        <v>1535</v>
      </c>
      <c r="AD148" s="1811">
        <v>11</v>
      </c>
    </row>
    <row r="149">
      <c r="A149" s="1801"/>
      <c r="B149" s="1802" t="s">
        <v>1523</v>
      </c>
      <c r="C149" s="1822" t="s">
        <v>1517</v>
      </c>
      <c r="D149" s="1803">
        <v>958.14</v>
      </c>
      <c r="E149" s="1804">
        <v>1</v>
      </c>
      <c r="F149" s="1803">
        <f t="shared" si="111"/>
      </c>
      <c r="G149" s="1824">
        <f t="shared" si="209"/>
      </c>
      <c r="H149" s="1824">
        <f t="shared" si="293"/>
      </c>
      <c r="I149" s="1824">
        <f t="shared" si="11"/>
      </c>
      <c r="J149" s="1825">
        <f t="shared" si="153"/>
      </c>
      <c r="K149" s="1826">
        <f t="shared" si="237"/>
      </c>
      <c r="L149" s="1826">
        <f t="shared" si="321"/>
      </c>
      <c r="M149" s="1826">
        <f t="shared" si="39"/>
      </c>
      <c r="N149" s="1826">
        <f t="shared" si="181"/>
      </c>
      <c r="O149" s="1808">
        <f t="shared" si="265"/>
      </c>
      <c r="P149" s="1823">
        <v>0.0108</v>
      </c>
      <c r="Q149" s="1810">
        <v>46</v>
      </c>
      <c r="R149" s="1825">
        <f t="shared" si="349"/>
      </c>
      <c r="S149" s="1810">
        <v>8157</v>
      </c>
      <c r="T149" s="1810">
        <v>253</v>
      </c>
      <c r="U149" s="1810">
        <v>23</v>
      </c>
      <c r="V149" s="1810">
        <v>277</v>
      </c>
      <c r="W149" s="1810">
        <v>49</v>
      </c>
      <c r="X149" s="1810">
        <v>0</v>
      </c>
      <c r="Y149" s="1810">
        <v>1</v>
      </c>
      <c r="Z149" s="1810">
        <v>2</v>
      </c>
      <c r="AA149" s="1806">
        <f t="shared" si="67"/>
      </c>
      <c r="AB149" s="1811" t="s">
        <v>1509</v>
      </c>
      <c r="AC149" s="1811" t="s">
        <v>1535</v>
      </c>
      <c r="AD149" s="1827">
        <v>14</v>
      </c>
    </row>
    <row r="150">
      <c r="A150" s="1801"/>
      <c r="B150" s="1802" t="s">
        <v>1523</v>
      </c>
      <c r="C150" s="1822" t="s">
        <v>1518</v>
      </c>
      <c r="D150" s="1803">
        <v>1129.76</v>
      </c>
      <c r="E150" s="1804">
        <v>2</v>
      </c>
      <c r="F150" s="1803">
        <f t="shared" si="111"/>
      </c>
      <c r="G150" s="1824">
        <f t="shared" si="209"/>
      </c>
      <c r="H150" s="1824">
        <f t="shared" si="293"/>
      </c>
      <c r="I150" s="1824">
        <f t="shared" si="11"/>
      </c>
      <c r="J150" s="1825">
        <f t="shared" si="153"/>
      </c>
      <c r="K150" s="1826">
        <f t="shared" si="237"/>
      </c>
      <c r="L150" s="1826">
        <f t="shared" si="321"/>
      </c>
      <c r="M150" s="1826">
        <f t="shared" si="39"/>
      </c>
      <c r="N150" s="1826">
        <f t="shared" si="181"/>
      </c>
      <c r="O150" s="1808">
        <f t="shared" si="265"/>
      </c>
      <c r="P150" s="1823">
        <v>0.008</v>
      </c>
      <c r="Q150" s="1810">
        <v>45</v>
      </c>
      <c r="R150" s="1825">
        <f t="shared" si="349"/>
      </c>
      <c r="S150" s="1810">
        <v>10769</v>
      </c>
      <c r="T150" s="1810">
        <v>355</v>
      </c>
      <c r="U150" s="1810">
        <v>32</v>
      </c>
      <c r="V150" s="1810">
        <v>391</v>
      </c>
      <c r="W150" s="1810">
        <v>15</v>
      </c>
      <c r="X150" s="1810">
        <v>1</v>
      </c>
      <c r="Y150" s="1810">
        <v>1</v>
      </c>
      <c r="Z150" s="1810">
        <v>3</v>
      </c>
      <c r="AA150" s="1806">
        <f t="shared" si="67"/>
      </c>
      <c r="AB150" s="1811" t="s">
        <v>1509</v>
      </c>
      <c r="AC150" s="1811" t="s">
        <v>1535</v>
      </c>
      <c r="AD150" s="1827">
        <v>20</v>
      </c>
    </row>
    <row r="151">
      <c r="A151" s="1801"/>
      <c r="B151" s="1802" t="s">
        <v>1523</v>
      </c>
      <c r="C151" s="1822" t="s">
        <v>1526</v>
      </c>
      <c r="D151" s="1803">
        <v>675.22</v>
      </c>
      <c r="E151" s="1804">
        <v>1</v>
      </c>
      <c r="F151" s="1803">
        <f t="shared" si="111"/>
      </c>
      <c r="G151" s="1824">
        <f t="shared" si="209"/>
      </c>
      <c r="H151" s="1824">
        <f t="shared" si="293"/>
      </c>
      <c r="I151" s="1824">
        <f t="shared" si="11"/>
      </c>
      <c r="J151" s="1825">
        <f t="shared" si="153"/>
      </c>
      <c r="K151" s="1826">
        <f t="shared" si="237"/>
      </c>
      <c r="L151" s="1826">
        <f t="shared" si="321"/>
      </c>
      <c r="M151" s="1826">
        <f t="shared" si="39"/>
      </c>
      <c r="N151" s="1826">
        <f t="shared" si="181"/>
      </c>
      <c r="O151" s="1808">
        <f t="shared" si="265"/>
      </c>
      <c r="P151" s="1823">
        <v>0.01</v>
      </c>
      <c r="Q151" s="1810">
        <v>44</v>
      </c>
      <c r="R151" s="1825">
        <f t="shared" si="349"/>
      </c>
      <c r="S151" s="1810">
        <v>6355</v>
      </c>
      <c r="T151" s="1810">
        <v>236</v>
      </c>
      <c r="U151" s="1810">
        <v>25</v>
      </c>
      <c r="V151" s="1810">
        <v>267</v>
      </c>
      <c r="W151" s="1810">
        <v>35</v>
      </c>
      <c r="X151" s="1810">
        <v>0</v>
      </c>
      <c r="Y151" s="1810">
        <v>0</v>
      </c>
      <c r="Z151" s="1810">
        <v>2</v>
      </c>
      <c r="AA151" s="1806">
        <f t="shared" si="67"/>
      </c>
      <c r="AB151" s="1811" t="s">
        <v>1509</v>
      </c>
      <c r="AC151" s="1811" t="s">
        <v>1535</v>
      </c>
      <c r="AD151" s="1827">
        <v>13</v>
      </c>
    </row>
    <row r="152">
      <c r="A152" s="1801"/>
      <c r="B152" s="1812" t="s">
        <v>1514</v>
      </c>
      <c r="C152" s="1812"/>
      <c r="D152" s="1813">
        <f>SUM(D148:D151)</f>
      </c>
      <c r="E152" s="1813">
        <f>SUM(E148:E151)</f>
      </c>
      <c r="F152" s="1813">
        <f>SUM(F148:F151)</f>
      </c>
      <c r="G152" s="1815">
        <f t="shared" si="209"/>
      </c>
      <c r="H152" s="1815">
        <f t="shared" si="293"/>
      </c>
      <c r="I152" s="1815">
        <f t="shared" si="11"/>
      </c>
      <c r="J152" s="1815">
        <f t="shared" si="153"/>
      </c>
      <c r="K152" s="1816">
        <f t="shared" si="237"/>
      </c>
      <c r="L152" s="1816">
        <f t="shared" si="321"/>
      </c>
      <c r="M152" s="1816">
        <f t="shared" si="39"/>
      </c>
      <c r="N152" s="1816">
        <f t="shared" si="181"/>
      </c>
      <c r="O152" s="1817">
        <f t="shared" si="265"/>
      </c>
      <c r="P152" s="1816">
        <f>AVERAGE(P148:P151)</f>
      </c>
      <c r="Q152" s="1813">
        <f>AVERAGE(Q148:Q151)</f>
      </c>
      <c r="R152" s="1813">
        <f t="shared" si="349"/>
      </c>
      <c r="S152" s="1817">
        <f>SUM(S148:S151)</f>
      </c>
      <c r="T152" s="1817">
        <f>SUM(T148:T151)</f>
      </c>
      <c r="U152" s="1817">
        <f>SUM(U148:U151)</f>
      </c>
      <c r="V152" s="1817">
        <f>SUM(V148:V151)</f>
      </c>
      <c r="W152" s="1817">
        <f>SUM(W148:W151)</f>
      </c>
      <c r="X152" s="1817">
        <f>SUM(X148:X151)</f>
      </c>
      <c r="Y152" s="1817">
        <f>SUM(Y148:Y151)</f>
      </c>
      <c r="Z152" s="1817">
        <f>SUM(Z148:Z151)</f>
      </c>
      <c r="AA152" s="1819">
        <f t="shared" si="67"/>
      </c>
      <c r="AB152" s="1820"/>
      <c r="AC152" s="1820"/>
      <c r="AD152" s="1821">
        <f>SUM(AD148:AD151)</f>
      </c>
    </row>
    <row r="153">
      <c r="A153" s="1801"/>
      <c r="B153" s="1828" t="s">
        <v>1519</v>
      </c>
      <c r="C153" s="1828"/>
      <c r="D153" s="1829">
        <f>D152+D147</f>
      </c>
      <c r="E153" s="1829">
        <f>E152+E147</f>
      </c>
      <c r="F153" s="1829">
        <f>F152+F147</f>
      </c>
      <c r="G153" s="1830">
        <f t="shared" si="209"/>
      </c>
      <c r="H153" s="1830">
        <f t="shared" si="293"/>
      </c>
      <c r="I153" s="1830">
        <f t="shared" si="11"/>
      </c>
      <c r="J153" s="1830">
        <f t="shared" si="153"/>
      </c>
      <c r="K153" s="1831">
        <f t="shared" si="237"/>
      </c>
      <c r="L153" s="1831">
        <f t="shared" si="321"/>
      </c>
      <c r="M153" s="1831">
        <f t="shared" si="39"/>
      </c>
      <c r="N153" s="1831">
        <f t="shared" si="181"/>
      </c>
      <c r="O153" s="1832">
        <f t="shared" si="265"/>
      </c>
      <c r="P153" s="1833">
        <f>(P152+P147)/2</f>
      </c>
      <c r="Q153" s="1833">
        <f>(Q152+Q147)/2</f>
      </c>
      <c r="R153" s="1829">
        <f>(R152+R147)/2</f>
      </c>
      <c r="S153" s="1832">
        <f>S152+S147</f>
      </c>
      <c r="T153" s="1832">
        <f>T152+T147</f>
      </c>
      <c r="U153" s="1832">
        <f>U152+U147</f>
      </c>
      <c r="V153" s="1832">
        <f>V152+V147</f>
      </c>
      <c r="W153" s="1832">
        <f>W152+W147</f>
      </c>
      <c r="X153" s="1832">
        <f>X152+X147</f>
      </c>
      <c r="Y153" s="1832">
        <f>Y152+Y147</f>
      </c>
      <c r="Z153" s="1832">
        <f>Z152+Z147</f>
      </c>
      <c r="AA153" s="1834">
        <f t="shared" si="67"/>
      </c>
      <c r="AB153" s="1835"/>
      <c r="AC153" s="1835"/>
      <c r="AD153" s="1836">
        <f>AD152+AD147</f>
      </c>
    </row>
    <row r="154">
      <c r="A154" s="1790" t="s">
        <v>1473</v>
      </c>
      <c r="B154" s="1790" t="s">
        <v>1474</v>
      </c>
      <c r="C154" s="1790"/>
      <c r="D154" s="1791" t="s">
        <v>1475</v>
      </c>
      <c r="E154" s="1791"/>
      <c r="F154" s="1791"/>
      <c r="G154" s="1791"/>
      <c r="H154" s="1791"/>
      <c r="I154" s="1791"/>
      <c r="J154" s="1792" t="s">
        <v>1476</v>
      </c>
      <c r="K154" s="1792"/>
      <c r="L154" s="1792"/>
      <c r="M154" s="1792"/>
      <c r="N154" s="1792"/>
      <c r="O154" s="1792"/>
      <c r="P154" s="1792"/>
      <c r="Q154" s="1792"/>
      <c r="R154" s="1792"/>
      <c r="S154" s="1792"/>
      <c r="T154" s="1792"/>
      <c r="U154" s="1792"/>
      <c r="V154" s="1792"/>
      <c r="W154" s="1792"/>
      <c r="X154" s="1792"/>
      <c r="Y154" s="1792"/>
      <c r="Z154" s="1792"/>
      <c r="AA154" s="1792"/>
      <c r="AB154" s="1792"/>
      <c r="AC154" s="1792"/>
      <c r="AD154" s="1793"/>
    </row>
    <row r="155">
      <c r="A155" s="1790"/>
      <c r="B155" s="1790" t="s">
        <v>1477</v>
      </c>
      <c r="C155" s="1790" t="s">
        <v>1478</v>
      </c>
      <c r="D155" s="1791" t="s">
        <v>1479</v>
      </c>
      <c r="E155" s="1794" t="s">
        <v>1480</v>
      </c>
      <c r="F155" s="1795" t="s">
        <v>1481</v>
      </c>
      <c r="G155" s="1796" t="s">
        <v>1482</v>
      </c>
      <c r="H155" s="1796" t="s">
        <v>1483</v>
      </c>
      <c r="I155" s="1796" t="s">
        <v>1484</v>
      </c>
      <c r="J155" s="1792" t="s">
        <v>1485</v>
      </c>
      <c r="K155" s="1797" t="s">
        <v>1486</v>
      </c>
      <c r="L155" s="1797" t="s">
        <v>1487</v>
      </c>
      <c r="M155" s="1797" t="s">
        <v>1488</v>
      </c>
      <c r="N155" s="1797" t="s">
        <v>1489</v>
      </c>
      <c r="O155" s="1798" t="s">
        <v>1490</v>
      </c>
      <c r="P155" s="1797" t="s">
        <v>1491</v>
      </c>
      <c r="Q155" s="1798" t="s">
        <v>1492</v>
      </c>
      <c r="R155" s="1792" t="s">
        <v>1493</v>
      </c>
      <c r="S155" s="1798" t="s">
        <v>1494</v>
      </c>
      <c r="T155" s="1798" t="s">
        <v>1495</v>
      </c>
      <c r="U155" s="1798" t="s">
        <v>1496</v>
      </c>
      <c r="V155" s="1798" t="s">
        <v>1497</v>
      </c>
      <c r="W155" s="1798" t="s">
        <v>1498</v>
      </c>
      <c r="X155" s="1798" t="s">
        <v>1499</v>
      </c>
      <c r="Y155" s="1798" t="s">
        <v>1500</v>
      </c>
      <c r="Z155" s="1798" t="s">
        <v>1501</v>
      </c>
      <c r="AA155" s="1799" t="s">
        <v>1502</v>
      </c>
      <c r="AB155" s="1793" t="s">
        <v>1503</v>
      </c>
      <c r="AC155" s="1793" t="s">
        <v>1504</v>
      </c>
      <c r="AD155" s="1800" t="s">
        <v>1505</v>
      </c>
    </row>
    <row r="156">
      <c r="A156" s="1801" t="s">
        <v>1536</v>
      </c>
      <c r="B156" s="1802" t="s">
        <v>1521</v>
      </c>
      <c r="C156" s="1802" t="s">
        <v>1508</v>
      </c>
      <c r="D156" s="1803">
        <v>1019.8</v>
      </c>
      <c r="E156" s="1804">
        <v>1</v>
      </c>
      <c r="F156" s="1803">
        <f t="shared" ref="F156:F159" si="112">E156*2000*1.2</f>
      </c>
      <c r="G156" s="1805">
        <f t="shared" ref="G156:G166" si="210">F156/D156</f>
      </c>
      <c r="H156" s="1805">
        <f t="shared" ref="H156:H166" si="294">D156/E156</f>
      </c>
      <c r="I156" s="1805">
        <f t="shared" ref="I156:I166" si="12">F156/E156</f>
      </c>
      <c r="J156" s="1806">
        <f t="shared" ref="J156:J166" si="154">D156/T156</f>
      </c>
      <c r="K156" s="1807">
        <f t="shared" ref="K156:K166" si="238">O156/S156*1</f>
      </c>
      <c r="L156" s="1807">
        <f t="shared" ref="L156:L166" si="322">T156/S156</f>
      </c>
      <c r="M156" s="1807">
        <f t="shared" ref="M156:M166" si="40">V156/S156</f>
      </c>
      <c r="N156" s="1807">
        <f t="shared" ref="N156:N166" si="182">W156/V156</f>
      </c>
      <c r="O156" s="1808">
        <f t="shared" ref="O156:O166" si="266">U156/P156</f>
      </c>
      <c r="P156" s="1809">
        <v>0.013</v>
      </c>
      <c r="Q156" s="1808">
        <v>30</v>
      </c>
      <c r="R156" s="1806">
        <f t="shared" ref="R156:R165" si="350">(D156/S156)*1000</f>
      </c>
      <c r="S156" s="1810">
        <v>9231</v>
      </c>
      <c r="T156" s="1810">
        <v>265</v>
      </c>
      <c r="U156" s="1810">
        <v>23</v>
      </c>
      <c r="V156" s="1810">
        <v>284</v>
      </c>
      <c r="W156" s="1810">
        <v>19</v>
      </c>
      <c r="X156" s="1810">
        <v>5</v>
      </c>
      <c r="Y156" s="1810">
        <v>0</v>
      </c>
      <c r="Z156" s="1810">
        <v>7</v>
      </c>
      <c r="AA156" s="1806">
        <f t="shared" ref="AA156:AA166" si="68">AD156*1000/D156</f>
      </c>
      <c r="AB156" s="1811" t="s">
        <v>1509</v>
      </c>
      <c r="AC156" s="1811" t="s">
        <v>1510</v>
      </c>
      <c r="AD156" s="1811">
        <v>10</v>
      </c>
    </row>
    <row r="157">
      <c r="A157" s="1801"/>
      <c r="B157" s="1802" t="s">
        <v>1521</v>
      </c>
      <c r="C157" s="1802" t="s">
        <v>1511</v>
      </c>
      <c r="D157" s="1803">
        <v>1196.68</v>
      </c>
      <c r="E157" s="1804">
        <v>1</v>
      </c>
      <c r="F157" s="1803">
        <f t="shared" si="112"/>
      </c>
      <c r="G157" s="1805">
        <f t="shared" si="210"/>
      </c>
      <c r="H157" s="1805">
        <f t="shared" si="294"/>
      </c>
      <c r="I157" s="1805">
        <f t="shared" si="12"/>
      </c>
      <c r="J157" s="1806">
        <f t="shared" si="154"/>
      </c>
      <c r="K157" s="1807">
        <f t="shared" si="238"/>
      </c>
      <c r="L157" s="1807">
        <f t="shared" si="322"/>
      </c>
      <c r="M157" s="1807">
        <f t="shared" si="40"/>
      </c>
      <c r="N157" s="1807">
        <f t="shared" si="182"/>
      </c>
      <c r="O157" s="1808">
        <f t="shared" si="266"/>
      </c>
      <c r="P157" s="1809">
        <v>0.0117</v>
      </c>
      <c r="Q157" s="1808">
        <v>33</v>
      </c>
      <c r="R157" s="1806">
        <f t="shared" si="350"/>
      </c>
      <c r="S157" s="1810">
        <v>8649</v>
      </c>
      <c r="T157" s="1810">
        <v>236</v>
      </c>
      <c r="U157" s="1810">
        <v>22</v>
      </c>
      <c r="V157" s="1810">
        <v>250</v>
      </c>
      <c r="W157" s="1810">
        <v>46</v>
      </c>
      <c r="X157" s="1810">
        <v>2</v>
      </c>
      <c r="Y157" s="1810">
        <v>0</v>
      </c>
      <c r="Z157" s="1810">
        <v>1</v>
      </c>
      <c r="AA157" s="1806">
        <f t="shared" si="68"/>
      </c>
      <c r="AB157" s="1811" t="s">
        <v>1509</v>
      </c>
      <c r="AC157" s="1811" t="s">
        <v>1510</v>
      </c>
      <c r="AD157" s="1811">
        <v>9</v>
      </c>
    </row>
    <row r="158">
      <c r="A158" s="1801"/>
      <c r="B158" s="1802" t="s">
        <v>1521</v>
      </c>
      <c r="C158" s="1802" t="s">
        <v>1512</v>
      </c>
      <c r="D158" s="1803">
        <v>775.05</v>
      </c>
      <c r="E158" s="1804">
        <v>1</v>
      </c>
      <c r="F158" s="1803">
        <f t="shared" si="112"/>
      </c>
      <c r="G158" s="1805">
        <f t="shared" si="210"/>
      </c>
      <c r="H158" s="1805">
        <f t="shared" si="294"/>
      </c>
      <c r="I158" s="1805">
        <f t="shared" si="12"/>
      </c>
      <c r="J158" s="1806">
        <f t="shared" si="154"/>
      </c>
      <c r="K158" s="1807">
        <f t="shared" si="238"/>
      </c>
      <c r="L158" s="1807">
        <f t="shared" si="322"/>
      </c>
      <c r="M158" s="1807">
        <f t="shared" si="40"/>
      </c>
      <c r="N158" s="1807">
        <f t="shared" si="182"/>
      </c>
      <c r="O158" s="1808">
        <f t="shared" si="266"/>
      </c>
      <c r="P158" s="1809">
        <v>0.014</v>
      </c>
      <c r="Q158" s="1808">
        <v>35</v>
      </c>
      <c r="R158" s="1806">
        <f t="shared" si="350"/>
      </c>
      <c r="S158" s="1810">
        <v>6427</v>
      </c>
      <c r="T158" s="1810">
        <v>225</v>
      </c>
      <c r="U158" s="1810">
        <v>19</v>
      </c>
      <c r="V158" s="1810">
        <v>249</v>
      </c>
      <c r="W158" s="1810">
        <v>29</v>
      </c>
      <c r="X158" s="1810">
        <v>4</v>
      </c>
      <c r="Y158" s="1810">
        <v>0</v>
      </c>
      <c r="Z158" s="1810">
        <v>3</v>
      </c>
      <c r="AA158" s="1806">
        <f t="shared" si="68"/>
      </c>
      <c r="AB158" s="1811" t="s">
        <v>1509</v>
      </c>
      <c r="AC158" s="1811" t="s">
        <v>1510</v>
      </c>
      <c r="AD158" s="1811">
        <v>11</v>
      </c>
    </row>
    <row r="159">
      <c r="A159" s="1801"/>
      <c r="B159" s="1802" t="s">
        <v>1521</v>
      </c>
      <c r="C159" s="1802" t="s">
        <v>1513</v>
      </c>
      <c r="D159" s="1803">
        <v>1026.47</v>
      </c>
      <c r="E159" s="1804">
        <v>4</v>
      </c>
      <c r="F159" s="1803">
        <f t="shared" si="112"/>
      </c>
      <c r="G159" s="1805">
        <f t="shared" si="210"/>
      </c>
      <c r="H159" s="1805">
        <f t="shared" si="294"/>
      </c>
      <c r="I159" s="1805">
        <f t="shared" si="12"/>
      </c>
      <c r="J159" s="1806">
        <f t="shared" si="154"/>
      </c>
      <c r="K159" s="1807">
        <f t="shared" si="238"/>
      </c>
      <c r="L159" s="1807">
        <f t="shared" si="322"/>
      </c>
      <c r="M159" s="1807">
        <f t="shared" si="40"/>
      </c>
      <c r="N159" s="1807">
        <f t="shared" si="182"/>
      </c>
      <c r="O159" s="1808">
        <f t="shared" si="266"/>
      </c>
      <c r="P159" s="1809">
        <v>0.0166</v>
      </c>
      <c r="Q159" s="1808">
        <v>40</v>
      </c>
      <c r="R159" s="1806">
        <f t="shared" si="350"/>
      </c>
      <c r="S159" s="1810">
        <v>6395</v>
      </c>
      <c r="T159" s="1810">
        <v>263</v>
      </c>
      <c r="U159" s="1810">
        <v>23</v>
      </c>
      <c r="V159" s="1810">
        <v>270</v>
      </c>
      <c r="W159" s="1810">
        <v>47</v>
      </c>
      <c r="X159" s="1810">
        <v>1</v>
      </c>
      <c r="Y159" s="1810">
        <v>1</v>
      </c>
      <c r="Z159" s="1810">
        <v>1</v>
      </c>
      <c r="AA159" s="1806">
        <f t="shared" si="68"/>
      </c>
      <c r="AB159" s="1811" t="s">
        <v>1509</v>
      </c>
      <c r="AC159" s="1811" t="s">
        <v>1510</v>
      </c>
      <c r="AD159" s="1811">
        <v>15</v>
      </c>
    </row>
    <row r="160">
      <c r="A160" s="1801"/>
      <c r="B160" s="1812" t="s">
        <v>1514</v>
      </c>
      <c r="C160" s="1812"/>
      <c r="D160" s="1813">
        <f>SUM(D156:D159)</f>
      </c>
      <c r="E160" s="1814">
        <f>SUM(E156:E159)</f>
      </c>
      <c r="F160" s="1813">
        <f>SUM(F156:F159)</f>
      </c>
      <c r="G160" s="1815">
        <f t="shared" si="210"/>
      </c>
      <c r="H160" s="1815">
        <f t="shared" si="294"/>
      </c>
      <c r="I160" s="1815">
        <f t="shared" si="12"/>
      </c>
      <c r="J160" s="1815">
        <f t="shared" si="154"/>
      </c>
      <c r="K160" s="1816">
        <f t="shared" si="238"/>
      </c>
      <c r="L160" s="1816">
        <f t="shared" si="322"/>
      </c>
      <c r="M160" s="1816">
        <f t="shared" si="40"/>
      </c>
      <c r="N160" s="1816">
        <f t="shared" si="182"/>
      </c>
      <c r="O160" s="1817">
        <f t="shared" si="266"/>
      </c>
      <c r="P160" s="1816">
        <f>AVERAGE(P156:P159)</f>
      </c>
      <c r="Q160" s="1813">
        <f>AVERAGE(Q156:Q159)</f>
      </c>
      <c r="R160" s="1815">
        <f t="shared" si="350"/>
      </c>
      <c r="S160" s="1818">
        <f>SUM(S156:S159)</f>
      </c>
      <c r="T160" s="1818">
        <f>SUM(T156:T159)</f>
      </c>
      <c r="U160" s="1818">
        <f>SUM(U156:U159)</f>
      </c>
      <c r="V160" s="1818">
        <f>SUM(V156:V159)</f>
      </c>
      <c r="W160" s="1818">
        <f>SUM(W156:W159)</f>
      </c>
      <c r="X160" s="1818">
        <f>SUM(X156:X159)</f>
      </c>
      <c r="Y160" s="1818">
        <f>SUM(Y156:Y159)</f>
      </c>
      <c r="Z160" s="1818">
        <f>SUM(Z156:Z159)</f>
      </c>
      <c r="AA160" s="1819">
        <f t="shared" si="68"/>
      </c>
      <c r="AB160" s="1820"/>
      <c r="AC160" s="1820"/>
      <c r="AD160" s="1821">
        <f>SUM(AD156:AD159)</f>
      </c>
    </row>
    <row r="161">
      <c r="A161" s="1801"/>
      <c r="B161" s="1802" t="s">
        <v>1523</v>
      </c>
      <c r="C161" s="1822" t="s">
        <v>1516</v>
      </c>
      <c r="D161" s="1803">
        <v>1699.91</v>
      </c>
      <c r="E161" s="1804">
        <v>0</v>
      </c>
      <c r="F161" s="1803">
        <f t="shared" ref="F161:F164" si="113">E161*2000*1.2</f>
      </c>
      <c r="G161" s="1805">
        <f t="shared" si="210"/>
      </c>
      <c r="H161" s="1805">
        <f t="shared" si="294"/>
      </c>
      <c r="I161" s="1805">
        <f t="shared" si="12"/>
      </c>
      <c r="J161" s="1806">
        <f t="shared" si="154"/>
      </c>
      <c r="K161" s="1807">
        <f t="shared" si="238"/>
      </c>
      <c r="L161" s="1807">
        <f t="shared" si="322"/>
      </c>
      <c r="M161" s="1807">
        <f t="shared" si="40"/>
      </c>
      <c r="N161" s="1807">
        <f t="shared" si="182"/>
      </c>
      <c r="O161" s="1808">
        <f t="shared" si="266"/>
      </c>
      <c r="P161" s="1823">
        <v>0.0266</v>
      </c>
      <c r="Q161" s="1808">
        <v>43</v>
      </c>
      <c r="R161" s="1806">
        <f t="shared" si="350"/>
      </c>
      <c r="S161" s="1810">
        <v>9807</v>
      </c>
      <c r="T161" s="1810">
        <v>380</v>
      </c>
      <c r="U161" s="1810">
        <v>43</v>
      </c>
      <c r="V161" s="1810">
        <v>426</v>
      </c>
      <c r="W161" s="1810">
        <v>29</v>
      </c>
      <c r="X161" s="1810">
        <v>4</v>
      </c>
      <c r="Y161" s="1810">
        <v>2</v>
      </c>
      <c r="Z161" s="1810">
        <v>5</v>
      </c>
      <c r="AA161" s="1806">
        <f t="shared" si="68"/>
      </c>
      <c r="AB161" s="1811" t="s">
        <v>1509</v>
      </c>
      <c r="AC161" s="1811" t="s">
        <v>1510</v>
      </c>
      <c r="AD161" s="1811">
        <v>26</v>
      </c>
    </row>
    <row r="162">
      <c r="A162" s="1801"/>
      <c r="B162" s="1802" t="s">
        <v>1523</v>
      </c>
      <c r="C162" s="1822" t="s">
        <v>1517</v>
      </c>
      <c r="D162" s="1803">
        <v>1655.66</v>
      </c>
      <c r="E162" s="1804">
        <v>2</v>
      </c>
      <c r="F162" s="1803">
        <f t="shared" si="113"/>
      </c>
      <c r="G162" s="1824">
        <f t="shared" si="210"/>
      </c>
      <c r="H162" s="1824">
        <f t="shared" si="294"/>
      </c>
      <c r="I162" s="1824">
        <f t="shared" si="12"/>
      </c>
      <c r="J162" s="1825">
        <f t="shared" si="154"/>
      </c>
      <c r="K162" s="1826">
        <f t="shared" si="238"/>
      </c>
      <c r="L162" s="1826">
        <f t="shared" si="322"/>
      </c>
      <c r="M162" s="1826">
        <f t="shared" si="40"/>
      </c>
      <c r="N162" s="1826">
        <f t="shared" si="182"/>
      </c>
      <c r="O162" s="1808">
        <f t="shared" si="266"/>
      </c>
      <c r="P162" s="1823">
        <v>0.0139</v>
      </c>
      <c r="Q162" s="1810">
        <v>41</v>
      </c>
      <c r="R162" s="1825">
        <f t="shared" si="350"/>
      </c>
      <c r="S162" s="1810">
        <v>11064</v>
      </c>
      <c r="T162" s="1810">
        <v>457</v>
      </c>
      <c r="U162" s="1810">
        <v>34</v>
      </c>
      <c r="V162" s="1810">
        <v>504</v>
      </c>
      <c r="W162" s="1810">
        <v>43</v>
      </c>
      <c r="X162" s="1810">
        <v>1</v>
      </c>
      <c r="Y162" s="1810">
        <v>0</v>
      </c>
      <c r="Z162" s="1810">
        <v>3</v>
      </c>
      <c r="AA162" s="1806">
        <f t="shared" si="68"/>
      </c>
      <c r="AB162" s="1811" t="s">
        <v>1509</v>
      </c>
      <c r="AC162" s="1811" t="s">
        <v>1510</v>
      </c>
      <c r="AD162" s="1827">
        <v>20</v>
      </c>
    </row>
    <row r="163">
      <c r="A163" s="1801"/>
      <c r="B163" s="1802" t="s">
        <v>1523</v>
      </c>
      <c r="C163" s="1822" t="s">
        <v>1518</v>
      </c>
      <c r="D163" s="1803">
        <v>1662.59</v>
      </c>
      <c r="E163" s="1804">
        <v>2</v>
      </c>
      <c r="F163" s="1803">
        <f t="shared" si="113"/>
      </c>
      <c r="G163" s="1824">
        <f t="shared" si="210"/>
      </c>
      <c r="H163" s="1824">
        <f t="shared" si="294"/>
      </c>
      <c r="I163" s="1824">
        <f t="shared" si="12"/>
      </c>
      <c r="J163" s="1825">
        <f t="shared" si="154"/>
      </c>
      <c r="K163" s="1826">
        <f t="shared" si="238"/>
      </c>
      <c r="L163" s="1826">
        <f t="shared" si="322"/>
      </c>
      <c r="M163" s="1826">
        <f t="shared" si="40"/>
      </c>
      <c r="N163" s="1826">
        <f t="shared" si="182"/>
      </c>
      <c r="O163" s="1808">
        <f t="shared" si="266"/>
      </c>
      <c r="P163" s="1823">
        <v>0.0122</v>
      </c>
      <c r="Q163" s="1810">
        <v>44</v>
      </c>
      <c r="R163" s="1825">
        <f t="shared" si="350"/>
      </c>
      <c r="S163" s="1810">
        <v>13033</v>
      </c>
      <c r="T163" s="1810">
        <v>568</v>
      </c>
      <c r="U163" s="1810">
        <v>53</v>
      </c>
      <c r="V163" s="1810">
        <v>612</v>
      </c>
      <c r="W163" s="1810">
        <v>48</v>
      </c>
      <c r="X163" s="1810">
        <v>1</v>
      </c>
      <c r="Y163" s="1810">
        <v>3</v>
      </c>
      <c r="Z163" s="1810">
        <v>3</v>
      </c>
      <c r="AA163" s="1806">
        <f t="shared" si="68"/>
      </c>
      <c r="AB163" s="1811" t="s">
        <v>1509</v>
      </c>
      <c r="AC163" s="1811" t="s">
        <v>1510</v>
      </c>
      <c r="AD163" s="1827">
        <v>22</v>
      </c>
    </row>
    <row r="164">
      <c r="A164" s="1801"/>
      <c r="B164" s="1802" t="s">
        <v>1523</v>
      </c>
      <c r="C164" s="1822" t="s">
        <v>1526</v>
      </c>
      <c r="D164" s="1803">
        <v>592.5</v>
      </c>
      <c r="E164" s="1804">
        <v>1</v>
      </c>
      <c r="F164" s="1803">
        <f t="shared" si="113"/>
      </c>
      <c r="G164" s="1824">
        <f t="shared" si="210"/>
      </c>
      <c r="H164" s="1824">
        <f t="shared" si="294"/>
      </c>
      <c r="I164" s="1824">
        <f t="shared" si="12"/>
      </c>
      <c r="J164" s="1825">
        <f t="shared" si="154"/>
      </c>
      <c r="K164" s="1826">
        <f t="shared" si="238"/>
      </c>
      <c r="L164" s="1826">
        <f t="shared" si="322"/>
      </c>
      <c r="M164" s="1826">
        <f t="shared" si="40"/>
      </c>
      <c r="N164" s="1826">
        <f t="shared" si="182"/>
      </c>
      <c r="O164" s="1808">
        <f t="shared" si="266"/>
      </c>
      <c r="P164" s="1823">
        <v>0.0162</v>
      </c>
      <c r="Q164" s="1810">
        <v>45</v>
      </c>
      <c r="R164" s="1825">
        <f t="shared" si="350"/>
      </c>
      <c r="S164" s="1810">
        <v>6336</v>
      </c>
      <c r="T164" s="1810">
        <v>319</v>
      </c>
      <c r="U164" s="1810">
        <v>32</v>
      </c>
      <c r="V164" s="1810">
        <v>360</v>
      </c>
      <c r="W164" s="1810">
        <v>43</v>
      </c>
      <c r="X164" s="1810">
        <v>1</v>
      </c>
      <c r="Y164" s="1810">
        <v>1</v>
      </c>
      <c r="Z164" s="1810">
        <v>0</v>
      </c>
      <c r="AA164" s="1806">
        <f t="shared" si="68"/>
      </c>
      <c r="AB164" s="1811" t="s">
        <v>1509</v>
      </c>
      <c r="AC164" s="1811" t="s">
        <v>1510</v>
      </c>
      <c r="AD164" s="1827">
        <v>3</v>
      </c>
    </row>
    <row r="165">
      <c r="A165" s="1801"/>
      <c r="B165" s="1812" t="s">
        <v>1514</v>
      </c>
      <c r="C165" s="1812"/>
      <c r="D165" s="1813">
        <f>SUM(D161:D164)</f>
      </c>
      <c r="E165" s="1813">
        <f>SUM(E161:E164)</f>
      </c>
      <c r="F165" s="1813">
        <f>SUM(F161:F164)</f>
      </c>
      <c r="G165" s="1815">
        <f t="shared" si="210"/>
      </c>
      <c r="H165" s="1815">
        <f t="shared" si="294"/>
      </c>
      <c r="I165" s="1815">
        <f t="shared" si="12"/>
      </c>
      <c r="J165" s="1815">
        <f t="shared" si="154"/>
      </c>
      <c r="K165" s="1816">
        <f t="shared" si="238"/>
      </c>
      <c r="L165" s="1816">
        <f t="shared" si="322"/>
      </c>
      <c r="M165" s="1816">
        <f t="shared" si="40"/>
      </c>
      <c r="N165" s="1816">
        <f t="shared" si="182"/>
      </c>
      <c r="O165" s="1817">
        <f t="shared" si="266"/>
      </c>
      <c r="P165" s="1816">
        <f>AVERAGE(P161:P164)</f>
      </c>
      <c r="Q165" s="1813">
        <f>AVERAGE(Q161:Q164)</f>
      </c>
      <c r="R165" s="1813">
        <f t="shared" si="350"/>
      </c>
      <c r="S165" s="1817">
        <f>SUM(S161:S164)</f>
      </c>
      <c r="T165" s="1817">
        <f>SUM(T161:T164)</f>
      </c>
      <c r="U165" s="1817">
        <f>SUM(U161:U164)</f>
      </c>
      <c r="V165" s="1817">
        <f>SUM(V161:V164)</f>
      </c>
      <c r="W165" s="1817">
        <f>SUM(W161:W164)</f>
      </c>
      <c r="X165" s="1817">
        <f>SUM(X161:X164)</f>
      </c>
      <c r="Y165" s="1817">
        <f>SUM(Y161:Y164)</f>
      </c>
      <c r="Z165" s="1817">
        <f>SUM(Z161:Z164)</f>
      </c>
      <c r="AA165" s="1819">
        <f t="shared" si="68"/>
      </c>
      <c r="AB165" s="1820"/>
      <c r="AC165" s="1820"/>
      <c r="AD165" s="1821">
        <f>SUM(AD161:AD164)</f>
      </c>
    </row>
    <row r="166">
      <c r="A166" s="1801"/>
      <c r="B166" s="1828" t="s">
        <v>1519</v>
      </c>
      <c r="C166" s="1828"/>
      <c r="D166" s="1829">
        <f>D165+D160</f>
      </c>
      <c r="E166" s="1829">
        <f>E165+E160</f>
      </c>
      <c r="F166" s="1829">
        <f>F165+F160</f>
      </c>
      <c r="G166" s="1830">
        <f t="shared" si="210"/>
      </c>
      <c r="H166" s="1830">
        <f t="shared" si="294"/>
      </c>
      <c r="I166" s="1830">
        <f t="shared" si="12"/>
      </c>
      <c r="J166" s="1830">
        <f t="shared" si="154"/>
      </c>
      <c r="K166" s="1831">
        <f t="shared" si="238"/>
      </c>
      <c r="L166" s="1831">
        <f t="shared" si="322"/>
      </c>
      <c r="M166" s="1831">
        <f t="shared" si="40"/>
      </c>
      <c r="N166" s="1831">
        <f t="shared" si="182"/>
      </c>
      <c r="O166" s="1832">
        <f t="shared" si="266"/>
      </c>
      <c r="P166" s="1833">
        <f>(P165+P160)/2</f>
      </c>
      <c r="Q166" s="1833">
        <f>(Q165+Q160)/2</f>
      </c>
      <c r="R166" s="1829">
        <f>(R165+R160)/2</f>
      </c>
      <c r="S166" s="1832">
        <f>S165+S160</f>
      </c>
      <c r="T166" s="1832">
        <f>T165+T160</f>
      </c>
      <c r="U166" s="1832">
        <f>U165+U160</f>
      </c>
      <c r="V166" s="1832">
        <f>V165+V160</f>
      </c>
      <c r="W166" s="1832">
        <f>W165+W160</f>
      </c>
      <c r="X166" s="1832">
        <f>X165+X160</f>
      </c>
      <c r="Y166" s="1832">
        <f>Y165+Y160</f>
      </c>
      <c r="Z166" s="1832">
        <f>Z165+Z160</f>
      </c>
      <c r="AA166" s="1834">
        <f t="shared" si="68"/>
      </c>
      <c r="AB166" s="1835"/>
      <c r="AC166" s="1835"/>
      <c r="AD166" s="1836">
        <f>AD165+AD160</f>
      </c>
    </row>
    <row r="167">
      <c r="A167" s="1790" t="s">
        <v>1473</v>
      </c>
      <c r="B167" s="1790" t="s">
        <v>1474</v>
      </c>
      <c r="C167" s="1790"/>
      <c r="D167" s="1791" t="s">
        <v>1475</v>
      </c>
      <c r="E167" s="1791"/>
      <c r="F167" s="1791"/>
      <c r="G167" s="1791"/>
      <c r="H167" s="1791"/>
      <c r="I167" s="1791"/>
      <c r="J167" s="1792" t="s">
        <v>1476</v>
      </c>
      <c r="K167" s="1792"/>
      <c r="L167" s="1792"/>
      <c r="M167" s="1792"/>
      <c r="N167" s="1792"/>
      <c r="O167" s="1792"/>
      <c r="P167" s="1792"/>
      <c r="Q167" s="1792"/>
      <c r="R167" s="1792"/>
      <c r="S167" s="1792"/>
      <c r="T167" s="1792"/>
      <c r="U167" s="1792"/>
      <c r="V167" s="1792"/>
      <c r="W167" s="1792"/>
      <c r="X167" s="1792"/>
      <c r="Y167" s="1792"/>
      <c r="Z167" s="1792"/>
      <c r="AA167" s="1792"/>
      <c r="AB167" s="1792"/>
      <c r="AC167" s="1792"/>
      <c r="AD167" s="1793"/>
    </row>
    <row r="168">
      <c r="A168" s="1790"/>
      <c r="B168" s="1790" t="s">
        <v>1477</v>
      </c>
      <c r="C168" s="1790" t="s">
        <v>1478</v>
      </c>
      <c r="D168" s="1791" t="s">
        <v>1479</v>
      </c>
      <c r="E168" s="1794" t="s">
        <v>1480</v>
      </c>
      <c r="F168" s="1795" t="s">
        <v>1481</v>
      </c>
      <c r="G168" s="1796" t="s">
        <v>1482</v>
      </c>
      <c r="H168" s="1796" t="s">
        <v>1483</v>
      </c>
      <c r="I168" s="1796" t="s">
        <v>1484</v>
      </c>
      <c r="J168" s="1792" t="s">
        <v>1485</v>
      </c>
      <c r="K168" s="1797" t="s">
        <v>1486</v>
      </c>
      <c r="L168" s="1797" t="s">
        <v>1487</v>
      </c>
      <c r="M168" s="1797" t="s">
        <v>1488</v>
      </c>
      <c r="N168" s="1797" t="s">
        <v>1489</v>
      </c>
      <c r="O168" s="1798" t="s">
        <v>1490</v>
      </c>
      <c r="P168" s="1797" t="s">
        <v>1491</v>
      </c>
      <c r="Q168" s="1798" t="s">
        <v>1492</v>
      </c>
      <c r="R168" s="1792" t="s">
        <v>1493</v>
      </c>
      <c r="S168" s="1798" t="s">
        <v>1494</v>
      </c>
      <c r="T168" s="1798" t="s">
        <v>1495</v>
      </c>
      <c r="U168" s="1798" t="s">
        <v>1496</v>
      </c>
      <c r="V168" s="1798" t="s">
        <v>1497</v>
      </c>
      <c r="W168" s="1798" t="s">
        <v>1498</v>
      </c>
      <c r="X168" s="1798" t="s">
        <v>1499</v>
      </c>
      <c r="Y168" s="1798" t="s">
        <v>1500</v>
      </c>
      <c r="Z168" s="1798" t="s">
        <v>1501</v>
      </c>
      <c r="AA168" s="1799" t="s">
        <v>1502</v>
      </c>
      <c r="AB168" s="1793" t="s">
        <v>1503</v>
      </c>
      <c r="AC168" s="1793" t="s">
        <v>1504</v>
      </c>
      <c r="AD168" s="1800" t="s">
        <v>1505</v>
      </c>
    </row>
    <row r="169">
      <c r="A169" s="1801" t="s">
        <v>1537</v>
      </c>
      <c r="B169" s="1802" t="s">
        <v>1521</v>
      </c>
      <c r="C169" s="1802" t="s">
        <v>1508</v>
      </c>
      <c r="D169" s="1803">
        <v>1304.12</v>
      </c>
      <c r="E169" s="1804">
        <v>0</v>
      </c>
      <c r="F169" s="1803">
        <f t="shared" ref="F169:F172" si="114">E169*2000*1.2</f>
      </c>
      <c r="G169" s="1805">
        <f t="shared" ref="G169:G179" si="211">F169/D169</f>
      </c>
      <c r="H169" s="1805">
        <f t="shared" ref="H169:H179" si="295">D169/E169</f>
      </c>
      <c r="I169" s="1805">
        <f t="shared" ref="I169:I179" si="13">F169/E169</f>
      </c>
      <c r="J169" s="1806">
        <f t="shared" ref="J169:J179" si="155">D169/T169</f>
      </c>
      <c r="K169" s="1807">
        <f t="shared" ref="K169:K179" si="239">O169/S169*1</f>
      </c>
      <c r="L169" s="1807">
        <f t="shared" ref="L169:L179" si="323">T169/S169</f>
      </c>
      <c r="M169" s="1807">
        <f t="shared" ref="M169:M179" si="41">V169/S169</f>
      </c>
      <c r="N169" s="1807">
        <f t="shared" ref="N169:N179" si="183">W169/V169</f>
      </c>
      <c r="O169" s="1808">
        <f t="shared" ref="O169:O179" si="267">U169/P169</f>
      </c>
      <c r="P169" s="1809">
        <v>0.0082</v>
      </c>
      <c r="Q169" s="1808">
        <v>41</v>
      </c>
      <c r="R169" s="1806">
        <f t="shared" ref="R169:R178" si="351">(D169/S169)*1000</f>
      </c>
      <c r="S169" s="1810">
        <v>10186</v>
      </c>
      <c r="T169" s="1810">
        <v>256</v>
      </c>
      <c r="U169" s="1810">
        <v>20</v>
      </c>
      <c r="V169" s="1810">
        <v>280</v>
      </c>
      <c r="W169" s="1810">
        <v>28</v>
      </c>
      <c r="X169" s="1810">
        <v>1</v>
      </c>
      <c r="Y169" s="1810">
        <v>0</v>
      </c>
      <c r="Z169" s="1810">
        <v>3</v>
      </c>
      <c r="AA169" s="1806">
        <f t="shared" ref="AA169:AA179" si="69">AD169*1000/D169</f>
      </c>
      <c r="AB169" s="1811" t="s">
        <v>1509</v>
      </c>
      <c r="AC169" s="1811" t="s">
        <v>1510</v>
      </c>
      <c r="AD169" s="1811">
        <v>12</v>
      </c>
    </row>
    <row r="170">
      <c r="A170" s="1801"/>
      <c r="B170" s="1802" t="s">
        <v>1521</v>
      </c>
      <c r="C170" s="1802" t="s">
        <v>1511</v>
      </c>
      <c r="D170" s="1803">
        <v>1347.89</v>
      </c>
      <c r="E170" s="1804">
        <v>1</v>
      </c>
      <c r="F170" s="1803">
        <f t="shared" si="114"/>
      </c>
      <c r="G170" s="1805">
        <f t="shared" si="211"/>
      </c>
      <c r="H170" s="1805">
        <f t="shared" si="295"/>
      </c>
      <c r="I170" s="1805">
        <f t="shared" si="13"/>
      </c>
      <c r="J170" s="1806">
        <f t="shared" si="155"/>
      </c>
      <c r="K170" s="1807">
        <f t="shared" si="239"/>
      </c>
      <c r="L170" s="1807">
        <f t="shared" si="323"/>
      </c>
      <c r="M170" s="1807">
        <f t="shared" si="41"/>
      </c>
      <c r="N170" s="1807">
        <f t="shared" si="183"/>
      </c>
      <c r="O170" s="1808">
        <f t="shared" si="267"/>
      </c>
      <c r="P170" s="1809">
        <v>0.0185</v>
      </c>
      <c r="Q170" s="1808">
        <v>50</v>
      </c>
      <c r="R170" s="1806">
        <f t="shared" si="351"/>
      </c>
      <c r="S170" s="1810">
        <v>9151</v>
      </c>
      <c r="T170" s="1810">
        <v>247</v>
      </c>
      <c r="U170" s="1810">
        <v>29</v>
      </c>
      <c r="V170" s="1810">
        <v>270</v>
      </c>
      <c r="W170" s="1810">
        <v>44</v>
      </c>
      <c r="X170" s="1810">
        <v>3</v>
      </c>
      <c r="Y170" s="1810">
        <v>1</v>
      </c>
      <c r="Z170" s="1810">
        <v>7</v>
      </c>
      <c r="AA170" s="1806">
        <f t="shared" si="69"/>
      </c>
      <c r="AB170" s="1811" t="s">
        <v>1509</v>
      </c>
      <c r="AC170" s="1811" t="s">
        <v>1510</v>
      </c>
      <c r="AD170" s="1811">
        <v>16</v>
      </c>
    </row>
    <row r="171">
      <c r="A171" s="1801"/>
      <c r="B171" s="1802" t="s">
        <v>1521</v>
      </c>
      <c r="C171" s="1802" t="s">
        <v>1512</v>
      </c>
      <c r="D171" s="1803">
        <v>1861.87</v>
      </c>
      <c r="E171" s="1804">
        <v>2</v>
      </c>
      <c r="F171" s="1803">
        <f t="shared" si="114"/>
      </c>
      <c r="G171" s="1805">
        <f t="shared" si="211"/>
      </c>
      <c r="H171" s="1805">
        <f t="shared" si="295"/>
      </c>
      <c r="I171" s="1805">
        <f t="shared" si="13"/>
      </c>
      <c r="J171" s="1806">
        <f t="shared" si="155"/>
      </c>
      <c r="K171" s="1807">
        <f t="shared" si="239"/>
      </c>
      <c r="L171" s="1807">
        <f t="shared" si="323"/>
      </c>
      <c r="M171" s="1807">
        <f t="shared" si="41"/>
      </c>
      <c r="N171" s="1807">
        <f t="shared" si="183"/>
      </c>
      <c r="O171" s="1808">
        <f t="shared" si="267"/>
      </c>
      <c r="P171" s="1809">
        <v>0.0183</v>
      </c>
      <c r="Q171" s="1808">
        <v>48</v>
      </c>
      <c r="R171" s="1806">
        <f t="shared" si="351"/>
      </c>
      <c r="S171" s="1810">
        <v>14737</v>
      </c>
      <c r="T171" s="1810">
        <v>353</v>
      </c>
      <c r="U171" s="1810">
        <v>49</v>
      </c>
      <c r="V171" s="1810">
        <v>395</v>
      </c>
      <c r="W171" s="1810">
        <v>78</v>
      </c>
      <c r="X171" s="1810">
        <v>4</v>
      </c>
      <c r="Y171" s="1810">
        <v>0</v>
      </c>
      <c r="Z171" s="1810">
        <v>8</v>
      </c>
      <c r="AA171" s="1806">
        <f t="shared" si="69"/>
      </c>
      <c r="AB171" s="1811" t="s">
        <v>1509</v>
      </c>
      <c r="AC171" s="1811" t="s">
        <v>1510</v>
      </c>
      <c r="AD171" s="1811">
        <v>26</v>
      </c>
    </row>
    <row r="172">
      <c r="A172" s="1801"/>
      <c r="B172" s="1802" t="s">
        <v>1521</v>
      </c>
      <c r="C172" s="1802" t="s">
        <v>1513</v>
      </c>
      <c r="D172" s="1803">
        <v>1918.4</v>
      </c>
      <c r="E172" s="1804">
        <v>2</v>
      </c>
      <c r="F172" s="1803">
        <f t="shared" si="114"/>
      </c>
      <c r="G172" s="1805">
        <f t="shared" si="211"/>
      </c>
      <c r="H172" s="1805">
        <f t="shared" si="295"/>
      </c>
      <c r="I172" s="1805">
        <f t="shared" si="13"/>
      </c>
      <c r="J172" s="1806">
        <f t="shared" si="155"/>
      </c>
      <c r="K172" s="1807">
        <f t="shared" si="239"/>
      </c>
      <c r="L172" s="1807">
        <f t="shared" si="323"/>
      </c>
      <c r="M172" s="1807">
        <f t="shared" si="41"/>
      </c>
      <c r="N172" s="1807">
        <f t="shared" si="183"/>
      </c>
      <c r="O172" s="1808">
        <f t="shared" si="267"/>
      </c>
      <c r="P172" s="1809">
        <v>0.0271</v>
      </c>
      <c r="Q172" s="1808">
        <v>48</v>
      </c>
      <c r="R172" s="1806">
        <f t="shared" si="351"/>
      </c>
      <c r="S172" s="1810">
        <v>14247</v>
      </c>
      <c r="T172" s="1810">
        <v>389</v>
      </c>
      <c r="U172" s="1810">
        <v>62</v>
      </c>
      <c r="V172" s="1810">
        <v>424</v>
      </c>
      <c r="W172" s="1810">
        <v>90</v>
      </c>
      <c r="X172" s="1810">
        <v>1</v>
      </c>
      <c r="Y172" s="1810">
        <v>2</v>
      </c>
      <c r="Z172" s="1810">
        <v>6</v>
      </c>
      <c r="AA172" s="1806">
        <f t="shared" si="69"/>
      </c>
      <c r="AB172" s="1811" t="s">
        <v>1509</v>
      </c>
      <c r="AC172" s="1811" t="s">
        <v>1510</v>
      </c>
      <c r="AD172" s="1811">
        <v>20</v>
      </c>
    </row>
    <row r="173">
      <c r="A173" s="1801"/>
      <c r="B173" s="1812" t="s">
        <v>1514</v>
      </c>
      <c r="C173" s="1812"/>
      <c r="D173" s="1813">
        <f>SUM(D169:D172)</f>
      </c>
      <c r="E173" s="1814">
        <f>SUM(E169:E172)</f>
      </c>
      <c r="F173" s="1813">
        <f>SUM(F169:F172)</f>
      </c>
      <c r="G173" s="1815">
        <f t="shared" si="211"/>
      </c>
      <c r="H173" s="1815">
        <f t="shared" si="295"/>
      </c>
      <c r="I173" s="1815">
        <f t="shared" si="13"/>
      </c>
      <c r="J173" s="1815">
        <f t="shared" si="155"/>
      </c>
      <c r="K173" s="1816">
        <f t="shared" si="239"/>
      </c>
      <c r="L173" s="1816">
        <f t="shared" si="323"/>
      </c>
      <c r="M173" s="1816">
        <f t="shared" si="41"/>
      </c>
      <c r="N173" s="1816">
        <f t="shared" si="183"/>
      </c>
      <c r="O173" s="1817">
        <f t="shared" si="267"/>
      </c>
      <c r="P173" s="1816">
        <f>AVERAGE(P169:P172)</f>
      </c>
      <c r="Q173" s="1813">
        <f>AVERAGE(Q169:Q172)</f>
      </c>
      <c r="R173" s="1815">
        <f t="shared" si="351"/>
      </c>
      <c r="S173" s="1818">
        <f>SUM(S169:S172)</f>
      </c>
      <c r="T173" s="1818">
        <f>SUM(T169:T172)</f>
      </c>
      <c r="U173" s="1818">
        <f>SUM(U169:U172)</f>
      </c>
      <c r="V173" s="1818">
        <f>SUM(V169:V172)</f>
      </c>
      <c r="W173" s="1818">
        <f>SUM(W169:W172)</f>
      </c>
      <c r="X173" s="1818">
        <f>SUM(X169:X172)</f>
      </c>
      <c r="Y173" s="1818">
        <f>SUM(Y169:Y172)</f>
      </c>
      <c r="Z173" s="1818">
        <f>SUM(Z169:Z172)</f>
      </c>
      <c r="AA173" s="1819">
        <f t="shared" si="69"/>
      </c>
      <c r="AB173" s="1820"/>
      <c r="AC173" s="1820"/>
      <c r="AD173" s="1821">
        <f>SUM(AD169:AD172)</f>
      </c>
    </row>
    <row r="174">
      <c r="A174" s="1801"/>
      <c r="B174" s="1802" t="s">
        <v>1523</v>
      </c>
      <c r="C174" s="1822" t="s">
        <v>1516</v>
      </c>
      <c r="D174" s="1803">
        <v>1759.6</v>
      </c>
      <c r="E174" s="1804">
        <v>1</v>
      </c>
      <c r="F174" s="1803">
        <f t="shared" ref="F174:F177" si="115">E174*2000*1.2</f>
      </c>
      <c r="G174" s="1805">
        <f t="shared" si="211"/>
      </c>
      <c r="H174" s="1805">
        <f t="shared" si="295"/>
      </c>
      <c r="I174" s="1805">
        <f t="shared" si="13"/>
      </c>
      <c r="J174" s="1806">
        <f t="shared" si="155"/>
      </c>
      <c r="K174" s="1807">
        <f t="shared" si="239"/>
      </c>
      <c r="L174" s="1807">
        <f t="shared" si="323"/>
      </c>
      <c r="M174" s="1807">
        <f t="shared" si="41"/>
      </c>
      <c r="N174" s="1807">
        <f t="shared" si="183"/>
      </c>
      <c r="O174" s="1808">
        <f t="shared" si="267"/>
      </c>
      <c r="P174" s="1823">
        <v>0.0286</v>
      </c>
      <c r="Q174" s="1808">
        <v>54</v>
      </c>
      <c r="R174" s="1806">
        <f t="shared" si="351"/>
      </c>
      <c r="S174" s="1810">
        <v>13337</v>
      </c>
      <c r="T174" s="1810">
        <v>474</v>
      </c>
      <c r="U174" s="1810">
        <v>66</v>
      </c>
      <c r="V174" s="1810">
        <v>516</v>
      </c>
      <c r="W174" s="1810">
        <v>42</v>
      </c>
      <c r="X174" s="1810">
        <v>4</v>
      </c>
      <c r="Y174" s="1810">
        <v>1</v>
      </c>
      <c r="Z174" s="1810">
        <v>1</v>
      </c>
      <c r="AA174" s="1806">
        <f t="shared" si="69"/>
      </c>
      <c r="AB174" s="1811" t="s">
        <v>1509</v>
      </c>
      <c r="AC174" s="1811" t="s">
        <v>1510</v>
      </c>
      <c r="AD174" s="1811">
        <v>25</v>
      </c>
    </row>
    <row r="175">
      <c r="A175" s="1801"/>
      <c r="B175" s="1802" t="s">
        <v>1523</v>
      </c>
      <c r="C175" s="1822" t="s">
        <v>1517</v>
      </c>
      <c r="D175" s="1803">
        <v>2125.69</v>
      </c>
      <c r="E175" s="1804">
        <v>4</v>
      </c>
      <c r="F175" s="1803">
        <f t="shared" si="115"/>
      </c>
      <c r="G175" s="1824">
        <f t="shared" si="211"/>
      </c>
      <c r="H175" s="1824">
        <f t="shared" si="295"/>
      </c>
      <c r="I175" s="1824">
        <f t="shared" si="13"/>
      </c>
      <c r="J175" s="1825">
        <f t="shared" si="155"/>
      </c>
      <c r="K175" s="1826">
        <f t="shared" si="239"/>
      </c>
      <c r="L175" s="1826">
        <f t="shared" si="323"/>
      </c>
      <c r="M175" s="1826">
        <f t="shared" si="41"/>
      </c>
      <c r="N175" s="1826">
        <f t="shared" si="183"/>
      </c>
      <c r="O175" s="1808">
        <f t="shared" si="267"/>
      </c>
      <c r="P175" s="1823">
        <v>0.02</v>
      </c>
      <c r="Q175" s="1810">
        <v>60</v>
      </c>
      <c r="R175" s="1825">
        <f t="shared" si="351"/>
      </c>
      <c r="S175" s="1810">
        <v>12780</v>
      </c>
      <c r="T175" s="1810">
        <v>450</v>
      </c>
      <c r="U175" s="1810">
        <v>58</v>
      </c>
      <c r="V175" s="1810">
        <v>494</v>
      </c>
      <c r="W175" s="1810">
        <v>68</v>
      </c>
      <c r="X175" s="1810">
        <v>6</v>
      </c>
      <c r="Y175" s="1810">
        <v>0</v>
      </c>
      <c r="Z175" s="1810">
        <v>7</v>
      </c>
      <c r="AA175" s="1806">
        <f t="shared" si="69"/>
      </c>
      <c r="AB175" s="1811" t="s">
        <v>1509</v>
      </c>
      <c r="AC175" s="1811" t="s">
        <v>1510</v>
      </c>
      <c r="AD175" s="1827">
        <v>26</v>
      </c>
    </row>
    <row r="176">
      <c r="A176" s="1801"/>
      <c r="B176" s="1802" t="s">
        <v>1523</v>
      </c>
      <c r="C176" s="1822" t="s">
        <v>1518</v>
      </c>
      <c r="D176" s="1803">
        <v>1897.81</v>
      </c>
      <c r="E176" s="1804">
        <v>4</v>
      </c>
      <c r="F176" s="1803">
        <f t="shared" si="115"/>
      </c>
      <c r="G176" s="1824">
        <f t="shared" si="211"/>
      </c>
      <c r="H176" s="1824">
        <f t="shared" si="295"/>
      </c>
      <c r="I176" s="1824">
        <f t="shared" si="13"/>
      </c>
      <c r="J176" s="1825">
        <f t="shared" si="155"/>
      </c>
      <c r="K176" s="1826">
        <f t="shared" si="239"/>
      </c>
      <c r="L176" s="1826">
        <f t="shared" si="323"/>
      </c>
      <c r="M176" s="1826">
        <f t="shared" si="41"/>
      </c>
      <c r="N176" s="1826">
        <f t="shared" si="183"/>
      </c>
      <c r="O176" s="1808">
        <f t="shared" si="267"/>
      </c>
      <c r="P176" s="1823">
        <v>0.0178</v>
      </c>
      <c r="Q176" s="1810">
        <v>59</v>
      </c>
      <c r="R176" s="1825">
        <f t="shared" si="351"/>
      </c>
      <c r="S176" s="1810">
        <v>14829</v>
      </c>
      <c r="T176" s="1810">
        <v>581</v>
      </c>
      <c r="U176" s="1810">
        <v>48</v>
      </c>
      <c r="V176" s="1810">
        <v>641</v>
      </c>
      <c r="W176" s="1810">
        <v>50</v>
      </c>
      <c r="X176" s="1810">
        <v>5</v>
      </c>
      <c r="Y176" s="1810">
        <v>1</v>
      </c>
      <c r="Z176" s="1810">
        <v>5</v>
      </c>
      <c r="AA176" s="1806">
        <f t="shared" si="69"/>
      </c>
      <c r="AB176" s="1811" t="s">
        <v>1509</v>
      </c>
      <c r="AC176" s="1811" t="s">
        <v>1510</v>
      </c>
      <c r="AD176" s="1827">
        <v>20</v>
      </c>
    </row>
    <row r="177">
      <c r="A177" s="1801"/>
      <c r="B177" s="1802" t="s">
        <v>1523</v>
      </c>
      <c r="C177" s="1822" t="s">
        <v>1526</v>
      </c>
      <c r="D177" s="1803">
        <v>1053.21</v>
      </c>
      <c r="E177" s="1804">
        <v>3</v>
      </c>
      <c r="F177" s="1803">
        <f t="shared" si="115"/>
      </c>
      <c r="G177" s="1824">
        <f t="shared" si="211"/>
      </c>
      <c r="H177" s="1824">
        <f t="shared" si="295"/>
      </c>
      <c r="I177" s="1824">
        <f t="shared" si="13"/>
      </c>
      <c r="J177" s="1825">
        <f t="shared" si="155"/>
      </c>
      <c r="K177" s="1826">
        <f t="shared" si="239"/>
      </c>
      <c r="L177" s="1826">
        <f t="shared" si="323"/>
      </c>
      <c r="M177" s="1826">
        <f t="shared" si="41"/>
      </c>
      <c r="N177" s="1826">
        <f t="shared" si="183"/>
      </c>
      <c r="O177" s="1808">
        <f t="shared" si="267"/>
      </c>
      <c r="P177" s="1823">
        <v>0.0203</v>
      </c>
      <c r="Q177" s="1810">
        <v>59</v>
      </c>
      <c r="R177" s="1825">
        <f t="shared" si="351"/>
      </c>
      <c r="S177" s="1810">
        <v>10912</v>
      </c>
      <c r="T177" s="1810">
        <v>371</v>
      </c>
      <c r="U177" s="1810">
        <v>46</v>
      </c>
      <c r="V177" s="1810">
        <v>404</v>
      </c>
      <c r="W177" s="1810">
        <v>32</v>
      </c>
      <c r="X177" s="1810">
        <v>3</v>
      </c>
      <c r="Y177" s="1810">
        <v>1</v>
      </c>
      <c r="Z177" s="1810">
        <v>2</v>
      </c>
      <c r="AA177" s="1806">
        <f t="shared" si="69"/>
      </c>
      <c r="AB177" s="1811" t="s">
        <v>1509</v>
      </c>
      <c r="AC177" s="1811" t="s">
        <v>1510</v>
      </c>
      <c r="AD177" s="1827">
        <v>15</v>
      </c>
    </row>
    <row r="178">
      <c r="A178" s="1801"/>
      <c r="B178" s="1812" t="s">
        <v>1514</v>
      </c>
      <c r="C178" s="1812"/>
      <c r="D178" s="1813">
        <f>SUM(D174:D177)</f>
      </c>
      <c r="E178" s="1813">
        <f>SUM(E174:E177)</f>
      </c>
      <c r="F178" s="1813">
        <f>SUM(F174:F177)</f>
      </c>
      <c r="G178" s="1815">
        <f t="shared" si="211"/>
      </c>
      <c r="H178" s="1815">
        <f t="shared" si="295"/>
      </c>
      <c r="I178" s="1815">
        <f t="shared" si="13"/>
      </c>
      <c r="J178" s="1815">
        <f t="shared" si="155"/>
      </c>
      <c r="K178" s="1816">
        <f t="shared" si="239"/>
      </c>
      <c r="L178" s="1816">
        <f t="shared" si="323"/>
      </c>
      <c r="M178" s="1816">
        <f t="shared" si="41"/>
      </c>
      <c r="N178" s="1816">
        <f t="shared" si="183"/>
      </c>
      <c r="O178" s="1817">
        <f t="shared" si="267"/>
      </c>
      <c r="P178" s="1816">
        <f>AVERAGE(P174:P177)</f>
      </c>
      <c r="Q178" s="1813">
        <f>AVERAGE(Q174:Q177)</f>
      </c>
      <c r="R178" s="1813">
        <f t="shared" si="351"/>
      </c>
      <c r="S178" s="1817">
        <f>SUM(S174:S177)</f>
      </c>
      <c r="T178" s="1817">
        <f>SUM(T174:T177)</f>
      </c>
      <c r="U178" s="1817">
        <f>SUM(U174:U177)</f>
      </c>
      <c r="V178" s="1817">
        <f>SUM(V174:V177)</f>
      </c>
      <c r="W178" s="1817">
        <f>SUM(W174:W177)</f>
      </c>
      <c r="X178" s="1817">
        <f>SUM(X174:X177)</f>
      </c>
      <c r="Y178" s="1817">
        <f>SUM(Y174:Y177)</f>
      </c>
      <c r="Z178" s="1817">
        <f>SUM(Z174:Z177)</f>
      </c>
      <c r="AA178" s="1819">
        <f t="shared" si="69"/>
      </c>
      <c r="AB178" s="1820"/>
      <c r="AC178" s="1820"/>
      <c r="AD178" s="1821">
        <f>SUM(AD174:AD177)</f>
      </c>
    </row>
    <row r="179">
      <c r="A179" s="1801"/>
      <c r="B179" s="1828" t="s">
        <v>1519</v>
      </c>
      <c r="C179" s="1828"/>
      <c r="D179" s="1829">
        <f>D178+D173</f>
      </c>
      <c r="E179" s="1829">
        <f>E178+E173</f>
      </c>
      <c r="F179" s="1829">
        <f>F178+F173</f>
      </c>
      <c r="G179" s="1830">
        <f t="shared" si="211"/>
      </c>
      <c r="H179" s="1830">
        <f t="shared" si="295"/>
      </c>
      <c r="I179" s="1830">
        <f t="shared" si="13"/>
      </c>
      <c r="J179" s="1830">
        <f t="shared" si="155"/>
      </c>
      <c r="K179" s="1831">
        <f t="shared" si="239"/>
      </c>
      <c r="L179" s="1831">
        <f t="shared" si="323"/>
      </c>
      <c r="M179" s="1831">
        <f t="shared" si="41"/>
      </c>
      <c r="N179" s="1831">
        <f t="shared" si="183"/>
      </c>
      <c r="O179" s="1832">
        <f t="shared" si="267"/>
      </c>
      <c r="P179" s="1833">
        <f>(P178+P173)/2</f>
      </c>
      <c r="Q179" s="1833">
        <f>(Q178+Q173)/2</f>
      </c>
      <c r="R179" s="1829">
        <f>(R178+R173)/2</f>
      </c>
      <c r="S179" s="1832">
        <f>S178+S173</f>
      </c>
      <c r="T179" s="1832">
        <f>T178+T173</f>
      </c>
      <c r="U179" s="1832">
        <f>U178+U173</f>
      </c>
      <c r="V179" s="1832">
        <f>V178+V173</f>
      </c>
      <c r="W179" s="1832">
        <f>W178+W173</f>
      </c>
      <c r="X179" s="1832">
        <f>X178+X173</f>
      </c>
      <c r="Y179" s="1832">
        <f>Y178+Y173</f>
      </c>
      <c r="Z179" s="1832">
        <f>Z178+Z173</f>
      </c>
      <c r="AA179" s="1834">
        <f t="shared" si="69"/>
      </c>
      <c r="AB179" s="1835"/>
      <c r="AC179" s="1835"/>
      <c r="AD179" s="1836">
        <f>AD178+AD173</f>
      </c>
    </row>
    <row r="180">
      <c r="A180" s="1790" t="s">
        <v>1473</v>
      </c>
      <c r="B180" s="1790" t="s">
        <v>1474</v>
      </c>
      <c r="C180" s="1790"/>
      <c r="D180" s="1791" t="s">
        <v>1475</v>
      </c>
      <c r="E180" s="1791"/>
      <c r="F180" s="1791"/>
      <c r="G180" s="1791"/>
      <c r="H180" s="1791"/>
      <c r="I180" s="1791"/>
      <c r="J180" s="1792" t="s">
        <v>1476</v>
      </c>
      <c r="K180" s="1792"/>
      <c r="L180" s="1792"/>
      <c r="M180" s="1792"/>
      <c r="N180" s="1792"/>
      <c r="O180" s="1792"/>
      <c r="P180" s="1792"/>
      <c r="Q180" s="1792"/>
      <c r="R180" s="1792"/>
      <c r="S180" s="1792"/>
      <c r="T180" s="1792"/>
      <c r="U180" s="1792"/>
      <c r="V180" s="1792"/>
      <c r="W180" s="1792"/>
      <c r="X180" s="1792"/>
      <c r="Y180" s="1792"/>
      <c r="Z180" s="1792"/>
      <c r="AA180" s="1792"/>
      <c r="AB180" s="1792"/>
      <c r="AC180" s="1792"/>
      <c r="AD180" s="1793"/>
    </row>
    <row r="181">
      <c r="A181" s="1790"/>
      <c r="B181" s="1790" t="s">
        <v>1477</v>
      </c>
      <c r="C181" s="1790" t="s">
        <v>1478</v>
      </c>
      <c r="D181" s="1791" t="s">
        <v>1479</v>
      </c>
      <c r="E181" s="1794" t="s">
        <v>1480</v>
      </c>
      <c r="F181" s="1795" t="s">
        <v>1481</v>
      </c>
      <c r="G181" s="1796" t="s">
        <v>1482</v>
      </c>
      <c r="H181" s="1796" t="s">
        <v>1483</v>
      </c>
      <c r="I181" s="1796" t="s">
        <v>1484</v>
      </c>
      <c r="J181" s="1792" t="s">
        <v>1485</v>
      </c>
      <c r="K181" s="1797" t="s">
        <v>1486</v>
      </c>
      <c r="L181" s="1797" t="s">
        <v>1487</v>
      </c>
      <c r="M181" s="1797" t="s">
        <v>1488</v>
      </c>
      <c r="N181" s="1797" t="s">
        <v>1489</v>
      </c>
      <c r="O181" s="1798" t="s">
        <v>1490</v>
      </c>
      <c r="P181" s="1797" t="s">
        <v>1491</v>
      </c>
      <c r="Q181" s="1798" t="s">
        <v>1492</v>
      </c>
      <c r="R181" s="1792" t="s">
        <v>1493</v>
      </c>
      <c r="S181" s="1798" t="s">
        <v>1494</v>
      </c>
      <c r="T181" s="1798" t="s">
        <v>1495</v>
      </c>
      <c r="U181" s="1798" t="s">
        <v>1496</v>
      </c>
      <c r="V181" s="1798" t="s">
        <v>1497</v>
      </c>
      <c r="W181" s="1798" t="s">
        <v>1498</v>
      </c>
      <c r="X181" s="1798" t="s">
        <v>1499</v>
      </c>
      <c r="Y181" s="1798" t="s">
        <v>1500</v>
      </c>
      <c r="Z181" s="1798" t="s">
        <v>1501</v>
      </c>
      <c r="AA181" s="1799" t="s">
        <v>1502</v>
      </c>
      <c r="AB181" s="1793" t="s">
        <v>1503</v>
      </c>
      <c r="AC181" s="1793" t="s">
        <v>1504</v>
      </c>
      <c r="AD181" s="1800" t="s">
        <v>1505</v>
      </c>
    </row>
    <row r="182">
      <c r="A182" s="1801" t="s">
        <v>1538</v>
      </c>
      <c r="B182" s="1802" t="s">
        <v>1523</v>
      </c>
      <c r="C182" s="1802" t="s">
        <v>1508</v>
      </c>
      <c r="D182" s="1803">
        <v>1980.18</v>
      </c>
      <c r="E182" s="1804">
        <v>1</v>
      </c>
      <c r="F182" s="1803">
        <f t="shared" ref="F182:F185" si="116">E182*2000*1.2</f>
      </c>
      <c r="G182" s="1805">
        <f t="shared" ref="G182:G192" si="212">F182/D182</f>
      </c>
      <c r="H182" s="1805">
        <f t="shared" ref="H182:H192" si="296">D182/E182</f>
      </c>
      <c r="I182" s="1805">
        <f t="shared" ref="I182:I192" si="14">F182/E182</f>
      </c>
      <c r="J182" s="1806">
        <f t="shared" ref="J182:J192" si="156">D182/T182</f>
      </c>
      <c r="K182" s="1807">
        <f t="shared" ref="K182:K192" si="240">O182/S182*1</f>
      </c>
      <c r="L182" s="1807">
        <f t="shared" ref="L182:L192" si="324">T182/S182</f>
      </c>
      <c r="M182" s="1807">
        <f t="shared" ref="M182:M192" si="42">V182/S182</f>
      </c>
      <c r="N182" s="1807">
        <f t="shared" ref="N182:N192" si="184">W182/V182</f>
      </c>
      <c r="O182" s="1808">
        <f t="shared" ref="O182:O192" si="268">U182/P182</f>
      </c>
      <c r="P182" s="1809">
        <v>0.0198</v>
      </c>
      <c r="Q182" s="1808">
        <v>55</v>
      </c>
      <c r="R182" s="1806">
        <f t="shared" ref="R182:R191" si="352">(D182/S182)*1000</f>
      </c>
      <c r="S182" s="1810">
        <v>19251</v>
      </c>
      <c r="T182" s="1810">
        <v>405</v>
      </c>
      <c r="U182" s="1810">
        <v>69</v>
      </c>
      <c r="V182" s="1810">
        <v>440</v>
      </c>
      <c r="W182" s="1810">
        <v>38</v>
      </c>
      <c r="X182" s="1810">
        <v>7</v>
      </c>
      <c r="Y182" s="1810">
        <v>2</v>
      </c>
      <c r="Z182" s="1810">
        <v>9</v>
      </c>
      <c r="AA182" s="1806">
        <f t="shared" ref="AA182:AA192" si="70">AD182*1000/D182</f>
      </c>
      <c r="AB182" s="1811" t="s">
        <v>1509</v>
      </c>
      <c r="AC182" s="1811" t="s">
        <v>1535</v>
      </c>
      <c r="AD182" s="1811">
        <v>21</v>
      </c>
    </row>
    <row r="183">
      <c r="A183" s="1801"/>
      <c r="B183" s="1802" t="s">
        <v>1523</v>
      </c>
      <c r="C183" s="1802" t="s">
        <v>1511</v>
      </c>
      <c r="D183" s="1803">
        <v>2220.96</v>
      </c>
      <c r="E183" s="1804">
        <v>3</v>
      </c>
      <c r="F183" s="1803">
        <f t="shared" si="116"/>
      </c>
      <c r="G183" s="1805">
        <f t="shared" si="212"/>
      </c>
      <c r="H183" s="1805">
        <f t="shared" si="296"/>
      </c>
      <c r="I183" s="1805">
        <f t="shared" si="14"/>
      </c>
      <c r="J183" s="1806">
        <f t="shared" si="156"/>
      </c>
      <c r="K183" s="1807">
        <f t="shared" si="240"/>
      </c>
      <c r="L183" s="1807">
        <f t="shared" si="324"/>
      </c>
      <c r="M183" s="1807">
        <f t="shared" si="42"/>
      </c>
      <c r="N183" s="1807">
        <f t="shared" si="184"/>
      </c>
      <c r="O183" s="1808">
        <f t="shared" si="268"/>
      </c>
      <c r="P183" s="1809">
        <v>0.0194</v>
      </c>
      <c r="Q183" s="1808">
        <v>52</v>
      </c>
      <c r="R183" s="1806">
        <f t="shared" si="352"/>
      </c>
      <c r="S183" s="1810">
        <v>18181</v>
      </c>
      <c r="T183" s="1810">
        <v>429</v>
      </c>
      <c r="U183" s="1810">
        <v>70</v>
      </c>
      <c r="V183" s="1810">
        <v>461</v>
      </c>
      <c r="W183" s="1810">
        <v>63</v>
      </c>
      <c r="X183" s="1810">
        <v>3</v>
      </c>
      <c r="Y183" s="1810">
        <v>1</v>
      </c>
      <c r="Z183" s="1810">
        <v>12</v>
      </c>
      <c r="AA183" s="1806">
        <f t="shared" si="70"/>
      </c>
      <c r="AB183" s="1811" t="s">
        <v>1509</v>
      </c>
      <c r="AC183" s="1811" t="s">
        <v>1535</v>
      </c>
      <c r="AD183" s="1811">
        <v>21</v>
      </c>
    </row>
    <row r="184">
      <c r="A184" s="1801"/>
      <c r="B184" s="1802" t="s">
        <v>1523</v>
      </c>
      <c r="C184" s="1802" t="s">
        <v>1512</v>
      </c>
      <c r="D184" s="1803">
        <v>1466.23</v>
      </c>
      <c r="E184" s="1804">
        <v>1</v>
      </c>
      <c r="F184" s="1803">
        <f t="shared" si="116"/>
      </c>
      <c r="G184" s="1805">
        <f t="shared" si="212"/>
      </c>
      <c r="H184" s="1805">
        <f t="shared" si="296"/>
      </c>
      <c r="I184" s="1805">
        <f t="shared" si="14"/>
      </c>
      <c r="J184" s="1806">
        <f t="shared" si="156"/>
      </c>
      <c r="K184" s="1807">
        <f t="shared" si="240"/>
      </c>
      <c r="L184" s="1807">
        <f t="shared" si="324"/>
      </c>
      <c r="M184" s="1807">
        <f t="shared" si="42"/>
      </c>
      <c r="N184" s="1807">
        <f t="shared" si="184"/>
      </c>
      <c r="O184" s="1808">
        <f t="shared" si="268"/>
      </c>
      <c r="P184" s="1809">
        <v>0.0145</v>
      </c>
      <c r="Q184" s="1808">
        <v>51</v>
      </c>
      <c r="R184" s="1806">
        <f t="shared" si="352"/>
      </c>
      <c r="S184" s="1810">
        <v>11247</v>
      </c>
      <c r="T184" s="1810">
        <v>347</v>
      </c>
      <c r="U184" s="1810">
        <v>42</v>
      </c>
      <c r="V184" s="1810">
        <v>380</v>
      </c>
      <c r="W184" s="1810">
        <v>14</v>
      </c>
      <c r="X184" s="1810">
        <v>5</v>
      </c>
      <c r="Y184" s="1810">
        <v>1</v>
      </c>
      <c r="Z184" s="1810">
        <v>4</v>
      </c>
      <c r="AA184" s="1806">
        <f t="shared" si="70"/>
      </c>
      <c r="AB184" s="1811" t="s">
        <v>1509</v>
      </c>
      <c r="AC184" s="1811" t="s">
        <v>1535</v>
      </c>
      <c r="AD184" s="1811">
        <v>13</v>
      </c>
    </row>
    <row r="185">
      <c r="A185" s="1801"/>
      <c r="B185" s="1802" t="s">
        <v>1523</v>
      </c>
      <c r="C185" s="1802" t="s">
        <v>1513</v>
      </c>
      <c r="D185" s="1803">
        <v>1853.29</v>
      </c>
      <c r="E185" s="1804">
        <v>2</v>
      </c>
      <c r="F185" s="1803">
        <f t="shared" si="116"/>
      </c>
      <c r="G185" s="1805">
        <f t="shared" si="212"/>
      </c>
      <c r="H185" s="1805">
        <f t="shared" si="296"/>
      </c>
      <c r="I185" s="1805">
        <f t="shared" si="14"/>
      </c>
      <c r="J185" s="1806">
        <f t="shared" si="156"/>
      </c>
      <c r="K185" s="1807">
        <f t="shared" si="240"/>
      </c>
      <c r="L185" s="1807">
        <f t="shared" si="324"/>
      </c>
      <c r="M185" s="1807">
        <f t="shared" si="42"/>
      </c>
      <c r="N185" s="1807">
        <f t="shared" si="184"/>
      </c>
      <c r="O185" s="1808">
        <f t="shared" si="268"/>
      </c>
      <c r="P185" s="1809">
        <v>0.0147</v>
      </c>
      <c r="Q185" s="1808">
        <v>49</v>
      </c>
      <c r="R185" s="1806">
        <f t="shared" si="352"/>
      </c>
      <c r="S185" s="1810">
        <v>12552</v>
      </c>
      <c r="T185" s="1810">
        <v>367</v>
      </c>
      <c r="U185" s="1810">
        <v>40</v>
      </c>
      <c r="V185" s="1810">
        <v>400</v>
      </c>
      <c r="W185" s="1810">
        <v>41</v>
      </c>
      <c r="X185" s="1810">
        <v>4</v>
      </c>
      <c r="Y185" s="1810">
        <v>0</v>
      </c>
      <c r="Z185" s="1810">
        <v>7</v>
      </c>
      <c r="AA185" s="1806">
        <f t="shared" si="70"/>
      </c>
      <c r="AB185" s="1811" t="s">
        <v>1509</v>
      </c>
      <c r="AC185" s="1811" t="s">
        <v>1535</v>
      </c>
      <c r="AD185" s="1811">
        <v>17</v>
      </c>
    </row>
    <row r="186">
      <c r="A186" s="1801"/>
      <c r="B186" s="1812" t="s">
        <v>1514</v>
      </c>
      <c r="C186" s="1812"/>
      <c r="D186" s="1813">
        <f>SUM(D182:D185)</f>
      </c>
      <c r="E186" s="1814">
        <f>SUM(E182:E185)</f>
      </c>
      <c r="F186" s="1813">
        <f>SUM(F182:F185)</f>
      </c>
      <c r="G186" s="1815">
        <f t="shared" si="212"/>
      </c>
      <c r="H186" s="1815">
        <f t="shared" si="296"/>
      </c>
      <c r="I186" s="1815">
        <f t="shared" si="14"/>
      </c>
      <c r="J186" s="1815">
        <f t="shared" si="156"/>
      </c>
      <c r="K186" s="1816">
        <f t="shared" si="240"/>
      </c>
      <c r="L186" s="1816">
        <f t="shared" si="324"/>
      </c>
      <c r="M186" s="1816">
        <f t="shared" si="42"/>
      </c>
      <c r="N186" s="1816">
        <f t="shared" si="184"/>
      </c>
      <c r="O186" s="1817">
        <f t="shared" si="268"/>
      </c>
      <c r="P186" s="1816">
        <f>AVERAGE(P182:P185)</f>
      </c>
      <c r="Q186" s="1813">
        <f>AVERAGE(Q182:Q185)</f>
      </c>
      <c r="R186" s="1815">
        <f t="shared" si="352"/>
      </c>
      <c r="S186" s="1818">
        <f>SUM(S182:S185)</f>
      </c>
      <c r="T186" s="1818">
        <f>SUM(T182:T185)</f>
      </c>
      <c r="U186" s="1818">
        <f>SUM(U182:U185)</f>
      </c>
      <c r="V186" s="1818">
        <f>SUM(V182:V185)</f>
      </c>
      <c r="W186" s="1818">
        <f>SUM(W182:W185)</f>
      </c>
      <c r="X186" s="1818">
        <f>SUM(X182:X185)</f>
      </c>
      <c r="Y186" s="1818">
        <f>SUM(Y182:Y185)</f>
      </c>
      <c r="Z186" s="1818">
        <f>SUM(Z182:Z185)</f>
      </c>
      <c r="AA186" s="1819">
        <f t="shared" si="70"/>
      </c>
      <c r="AB186" s="1820"/>
      <c r="AC186" s="1820"/>
      <c r="AD186" s="1821">
        <f>SUM(AD182:AD185)</f>
      </c>
    </row>
    <row r="187">
      <c r="A187" s="1801"/>
      <c r="B187" s="1802" t="s">
        <v>1521</v>
      </c>
      <c r="C187" s="1822" t="s">
        <v>1516</v>
      </c>
      <c r="D187" s="1803">
        <v>2295.13</v>
      </c>
      <c r="E187" s="1804">
        <v>1</v>
      </c>
      <c r="F187" s="1803">
        <f t="shared" ref="F187:F190" si="117">E187*2000*1.2</f>
      </c>
      <c r="G187" s="1805">
        <f t="shared" si="212"/>
      </c>
      <c r="H187" s="1805">
        <f t="shared" si="296"/>
      </c>
      <c r="I187" s="1805">
        <f t="shared" si="14"/>
      </c>
      <c r="J187" s="1806">
        <f t="shared" si="156"/>
      </c>
      <c r="K187" s="1807">
        <f t="shared" si="240"/>
      </c>
      <c r="L187" s="1807">
        <f t="shared" si="324"/>
      </c>
      <c r="M187" s="1807">
        <f t="shared" si="42"/>
      </c>
      <c r="N187" s="1807">
        <f t="shared" si="184"/>
      </c>
      <c r="O187" s="1808">
        <f t="shared" si="268"/>
      </c>
      <c r="P187" s="1823">
        <v>0.0219</v>
      </c>
      <c r="Q187" s="1808">
        <v>50</v>
      </c>
      <c r="R187" s="1806">
        <f t="shared" si="352"/>
      </c>
      <c r="S187" s="1810">
        <v>16632</v>
      </c>
      <c r="T187" s="1810">
        <v>487</v>
      </c>
      <c r="U187" s="1810">
        <v>68</v>
      </c>
      <c r="V187" s="1810">
        <v>526</v>
      </c>
      <c r="W187" s="1810">
        <v>40</v>
      </c>
      <c r="X187" s="1810">
        <v>4</v>
      </c>
      <c r="Y187" s="1810">
        <v>0</v>
      </c>
      <c r="Z187" s="1810">
        <v>10</v>
      </c>
      <c r="AA187" s="1806">
        <f t="shared" si="70"/>
      </c>
      <c r="AB187" s="1811" t="s">
        <v>1509</v>
      </c>
      <c r="AC187" s="1811" t="s">
        <v>1535</v>
      </c>
      <c r="AD187" s="1811">
        <v>20</v>
      </c>
    </row>
    <row r="188">
      <c r="A188" s="1801"/>
      <c r="B188" s="1802" t="s">
        <v>1521</v>
      </c>
      <c r="C188" s="1822" t="s">
        <v>1517</v>
      </c>
      <c r="D188" s="1803">
        <v>2334.83</v>
      </c>
      <c r="E188" s="1804">
        <v>4</v>
      </c>
      <c r="F188" s="1803">
        <f t="shared" si="117"/>
      </c>
      <c r="G188" s="1824">
        <f t="shared" si="212"/>
      </c>
      <c r="H188" s="1824">
        <f t="shared" si="296"/>
      </c>
      <c r="I188" s="1824">
        <f t="shared" si="14"/>
      </c>
      <c r="J188" s="1825">
        <f t="shared" si="156"/>
      </c>
      <c r="K188" s="1826">
        <f t="shared" si="240"/>
      </c>
      <c r="L188" s="1826">
        <f t="shared" si="324"/>
      </c>
      <c r="M188" s="1826">
        <f t="shared" si="42"/>
      </c>
      <c r="N188" s="1826">
        <f t="shared" si="184"/>
      </c>
      <c r="O188" s="1808">
        <f t="shared" si="268"/>
      </c>
      <c r="P188" s="1823">
        <v>0.0221</v>
      </c>
      <c r="Q188" s="1810">
        <v>50</v>
      </c>
      <c r="R188" s="1825">
        <f t="shared" si="352"/>
      </c>
      <c r="S188" s="1810">
        <v>16234</v>
      </c>
      <c r="T188" s="1810">
        <v>617</v>
      </c>
      <c r="U188" s="1810">
        <v>59</v>
      </c>
      <c r="V188" s="1810">
        <v>656</v>
      </c>
      <c r="W188" s="1810">
        <v>85</v>
      </c>
      <c r="X188" s="1810">
        <v>8</v>
      </c>
      <c r="Y188" s="1810">
        <v>0</v>
      </c>
      <c r="Z188" s="1810">
        <v>13</v>
      </c>
      <c r="AA188" s="1806">
        <f t="shared" si="70"/>
      </c>
      <c r="AB188" s="1811" t="s">
        <v>1509</v>
      </c>
      <c r="AC188" s="1811" t="s">
        <v>1535</v>
      </c>
      <c r="AD188" s="1827">
        <v>33</v>
      </c>
    </row>
    <row r="189">
      <c r="A189" s="1801"/>
      <c r="B189" s="1802" t="s">
        <v>1521</v>
      </c>
      <c r="C189" s="1822" t="s">
        <v>1518</v>
      </c>
      <c r="D189" s="1803">
        <v>2311.03</v>
      </c>
      <c r="E189" s="1804">
        <v>4</v>
      </c>
      <c r="F189" s="1803">
        <f t="shared" si="117"/>
      </c>
      <c r="G189" s="1824">
        <f t="shared" si="212"/>
      </c>
      <c r="H189" s="1824">
        <f t="shared" si="296"/>
      </c>
      <c r="I189" s="1824">
        <f t="shared" si="14"/>
      </c>
      <c r="J189" s="1825">
        <f t="shared" si="156"/>
      </c>
      <c r="K189" s="1826">
        <f t="shared" si="240"/>
      </c>
      <c r="L189" s="1826">
        <f t="shared" si="324"/>
      </c>
      <c r="M189" s="1826">
        <f t="shared" si="42"/>
      </c>
      <c r="N189" s="1826">
        <f t="shared" si="184"/>
      </c>
      <c r="O189" s="1808">
        <f t="shared" si="268"/>
      </c>
      <c r="P189" s="1823">
        <v>0.0264</v>
      </c>
      <c r="Q189" s="1810">
        <v>52</v>
      </c>
      <c r="R189" s="1825">
        <f t="shared" si="352"/>
      </c>
      <c r="S189" s="1810">
        <v>15733</v>
      </c>
      <c r="T189" s="1810">
        <v>620</v>
      </c>
      <c r="U189" s="1810">
        <v>68</v>
      </c>
      <c r="V189" s="1810">
        <v>678</v>
      </c>
      <c r="W189" s="1810">
        <v>141</v>
      </c>
      <c r="X189" s="1810">
        <v>5</v>
      </c>
      <c r="Y189" s="1810">
        <v>1</v>
      </c>
      <c r="Z189" s="1810">
        <v>7</v>
      </c>
      <c r="AA189" s="1806">
        <f t="shared" si="70"/>
      </c>
      <c r="AB189" s="1811" t="s">
        <v>1509</v>
      </c>
      <c r="AC189" s="1811" t="s">
        <v>1535</v>
      </c>
      <c r="AD189" s="1827">
        <v>33</v>
      </c>
    </row>
    <row r="190">
      <c r="A190" s="1801"/>
      <c r="B190" s="1802" t="s">
        <v>1521</v>
      </c>
      <c r="C190" s="1822" t="s">
        <v>1526</v>
      </c>
      <c r="D190" s="1803">
        <v>1159.34</v>
      </c>
      <c r="E190" s="1804">
        <v>3</v>
      </c>
      <c r="F190" s="1803">
        <f t="shared" si="117"/>
      </c>
      <c r="G190" s="1824">
        <f t="shared" si="212"/>
      </c>
      <c r="H190" s="1824">
        <f t="shared" si="296"/>
      </c>
      <c r="I190" s="1824">
        <f t="shared" si="14"/>
      </c>
      <c r="J190" s="1825">
        <f t="shared" si="156"/>
      </c>
      <c r="K190" s="1826">
        <f t="shared" si="240"/>
      </c>
      <c r="L190" s="1826">
        <f t="shared" si="324"/>
      </c>
      <c r="M190" s="1826">
        <f t="shared" si="42"/>
      </c>
      <c r="N190" s="1826">
        <f t="shared" si="184"/>
      </c>
      <c r="O190" s="1808">
        <f t="shared" si="268"/>
      </c>
      <c r="P190" s="1823">
        <v>0.0276</v>
      </c>
      <c r="Q190" s="1810">
        <v>48</v>
      </c>
      <c r="R190" s="1825">
        <f t="shared" si="352"/>
      </c>
      <c r="S190" s="1810">
        <v>9252</v>
      </c>
      <c r="T190" s="1810">
        <v>415</v>
      </c>
      <c r="U190" s="1810">
        <v>52</v>
      </c>
      <c r="V190" s="1810">
        <v>471</v>
      </c>
      <c r="W190" s="1810">
        <v>76</v>
      </c>
      <c r="X190" s="1810">
        <v>6</v>
      </c>
      <c r="Y190" s="1810">
        <v>0</v>
      </c>
      <c r="Z190" s="1810">
        <v>6</v>
      </c>
      <c r="AA190" s="1806">
        <f t="shared" si="70"/>
      </c>
      <c r="AB190" s="1811" t="s">
        <v>1509</v>
      </c>
      <c r="AC190" s="1811" t="s">
        <v>1535</v>
      </c>
      <c r="AD190" s="1827">
        <v>24</v>
      </c>
    </row>
    <row r="191">
      <c r="A191" s="1801"/>
      <c r="B191" s="1812" t="s">
        <v>1514</v>
      </c>
      <c r="C191" s="1812"/>
      <c r="D191" s="1813">
        <f>SUM(D187:D190)</f>
      </c>
      <c r="E191" s="1813">
        <f>SUM(E187:E190)</f>
      </c>
      <c r="F191" s="1813">
        <f>SUM(F187:F190)</f>
      </c>
      <c r="G191" s="1815">
        <f t="shared" si="212"/>
      </c>
      <c r="H191" s="1815">
        <f t="shared" si="296"/>
      </c>
      <c r="I191" s="1815">
        <f t="shared" si="14"/>
      </c>
      <c r="J191" s="1815">
        <f t="shared" si="156"/>
      </c>
      <c r="K191" s="1816">
        <f t="shared" si="240"/>
      </c>
      <c r="L191" s="1816">
        <f t="shared" si="324"/>
      </c>
      <c r="M191" s="1816">
        <f t="shared" si="42"/>
      </c>
      <c r="N191" s="1816">
        <f t="shared" si="184"/>
      </c>
      <c r="O191" s="1817">
        <f t="shared" si="268"/>
      </c>
      <c r="P191" s="1816">
        <f>AVERAGE(P187:P190)</f>
      </c>
      <c r="Q191" s="1813">
        <f>AVERAGE(Q187:Q190)</f>
      </c>
      <c r="R191" s="1813">
        <f t="shared" si="352"/>
      </c>
      <c r="S191" s="1817">
        <f>SUM(S187:S190)</f>
      </c>
      <c r="T191" s="1817">
        <f>SUM(T187:T190)</f>
      </c>
      <c r="U191" s="1817">
        <f>SUM(U187:U190)</f>
      </c>
      <c r="V191" s="1817">
        <f>SUM(V187:V190)</f>
      </c>
      <c r="W191" s="1817">
        <f>SUM(W187:W190)</f>
      </c>
      <c r="X191" s="1817">
        <f>SUM(X187:X190)</f>
      </c>
      <c r="Y191" s="1817">
        <f>SUM(Y187:Y190)</f>
      </c>
      <c r="Z191" s="1817">
        <f>SUM(Z187:Z190)</f>
      </c>
      <c r="AA191" s="1819">
        <f t="shared" si="70"/>
      </c>
      <c r="AB191" s="1820"/>
      <c r="AC191" s="1820"/>
      <c r="AD191" s="1821">
        <f>SUM(AD187:AD190)</f>
      </c>
    </row>
    <row r="192">
      <c r="A192" s="1801"/>
      <c r="B192" s="1828" t="s">
        <v>1519</v>
      </c>
      <c r="C192" s="1828"/>
      <c r="D192" s="1829">
        <f>D191+D186</f>
      </c>
      <c r="E192" s="1829">
        <f>E191+E186</f>
      </c>
      <c r="F192" s="1829">
        <f>F191+F186</f>
      </c>
      <c r="G192" s="1830">
        <f t="shared" si="212"/>
      </c>
      <c r="H192" s="1830">
        <f t="shared" si="296"/>
      </c>
      <c r="I192" s="1830">
        <f t="shared" si="14"/>
      </c>
      <c r="J192" s="1830">
        <f t="shared" si="156"/>
      </c>
      <c r="K192" s="1831">
        <f t="shared" si="240"/>
      </c>
      <c r="L192" s="1831">
        <f t="shared" si="324"/>
      </c>
      <c r="M192" s="1831">
        <f t="shared" si="42"/>
      </c>
      <c r="N192" s="1831">
        <f t="shared" si="184"/>
      </c>
      <c r="O192" s="1832">
        <f t="shared" si="268"/>
      </c>
      <c r="P192" s="1833">
        <f>(P191+P186)/2</f>
      </c>
      <c r="Q192" s="1833">
        <f>(Q191+Q186)/2</f>
      </c>
      <c r="R192" s="1829">
        <f>(R191+R186)/2</f>
      </c>
      <c r="S192" s="1832">
        <f>S191+S186</f>
      </c>
      <c r="T192" s="1832">
        <f>T191+T186</f>
      </c>
      <c r="U192" s="1832">
        <f>U191+U186</f>
      </c>
      <c r="V192" s="1832">
        <f>V191+V186</f>
      </c>
      <c r="W192" s="1832">
        <f>W191+W186</f>
      </c>
      <c r="X192" s="1832">
        <f>X191+X186</f>
      </c>
      <c r="Y192" s="1832">
        <f>Y191+Y186</f>
      </c>
      <c r="Z192" s="1832">
        <f>Z191+Z186</f>
      </c>
      <c r="AA192" s="1834">
        <f t="shared" si="70"/>
      </c>
      <c r="AB192" s="1835"/>
      <c r="AC192" s="1835"/>
      <c r="AD192" s="1836">
        <f>AD191+AD186</f>
      </c>
    </row>
    <row r="193">
      <c r="A193" s="1790" t="s">
        <v>1473</v>
      </c>
      <c r="B193" s="1790" t="s">
        <v>1474</v>
      </c>
      <c r="C193" s="1790"/>
      <c r="D193" s="1791" t="s">
        <v>1475</v>
      </c>
      <c r="E193" s="1791"/>
      <c r="F193" s="1791"/>
      <c r="G193" s="1791"/>
      <c r="H193" s="1791"/>
      <c r="I193" s="1791"/>
      <c r="J193" s="1792" t="s">
        <v>1476</v>
      </c>
      <c r="K193" s="1792"/>
      <c r="L193" s="1792"/>
      <c r="M193" s="1792"/>
      <c r="N193" s="1792"/>
      <c r="O193" s="1792"/>
      <c r="P193" s="1792"/>
      <c r="Q193" s="1792"/>
      <c r="R193" s="1792"/>
      <c r="S193" s="1792"/>
      <c r="T193" s="1792"/>
      <c r="U193" s="1792"/>
      <c r="V193" s="1792"/>
      <c r="W193" s="1792"/>
      <c r="X193" s="1792"/>
      <c r="Y193" s="1792"/>
      <c r="Z193" s="1792"/>
      <c r="AA193" s="1792"/>
      <c r="AB193" s="1792"/>
      <c r="AC193" s="1792"/>
      <c r="AD193" s="1793"/>
    </row>
    <row r="194">
      <c r="A194" s="1790"/>
      <c r="B194" s="1790" t="s">
        <v>1477</v>
      </c>
      <c r="C194" s="1790" t="s">
        <v>1478</v>
      </c>
      <c r="D194" s="1791" t="s">
        <v>1479</v>
      </c>
      <c r="E194" s="1794" t="s">
        <v>1480</v>
      </c>
      <c r="F194" s="1795" t="s">
        <v>1481</v>
      </c>
      <c r="G194" s="1796" t="s">
        <v>1482</v>
      </c>
      <c r="H194" s="1796" t="s">
        <v>1483</v>
      </c>
      <c r="I194" s="1796" t="s">
        <v>1484</v>
      </c>
      <c r="J194" s="1792" t="s">
        <v>1485</v>
      </c>
      <c r="K194" s="1797" t="s">
        <v>1486</v>
      </c>
      <c r="L194" s="1797" t="s">
        <v>1487</v>
      </c>
      <c r="M194" s="1797" t="s">
        <v>1488</v>
      </c>
      <c r="N194" s="1797" t="s">
        <v>1489</v>
      </c>
      <c r="O194" s="1798" t="s">
        <v>1490</v>
      </c>
      <c r="P194" s="1797" t="s">
        <v>1491</v>
      </c>
      <c r="Q194" s="1798" t="s">
        <v>1492</v>
      </c>
      <c r="R194" s="1792" t="s">
        <v>1493</v>
      </c>
      <c r="S194" s="1798" t="s">
        <v>1494</v>
      </c>
      <c r="T194" s="1798" t="s">
        <v>1495</v>
      </c>
      <c r="U194" s="1798" t="s">
        <v>1496</v>
      </c>
      <c r="V194" s="1798" t="s">
        <v>1497</v>
      </c>
      <c r="W194" s="1798" t="s">
        <v>1498</v>
      </c>
      <c r="X194" s="1798" t="s">
        <v>1499</v>
      </c>
      <c r="Y194" s="1798" t="s">
        <v>1500</v>
      </c>
      <c r="Z194" s="1798" t="s">
        <v>1501</v>
      </c>
      <c r="AA194" s="1799" t="s">
        <v>1502</v>
      </c>
      <c r="AB194" s="1793" t="s">
        <v>1503</v>
      </c>
      <c r="AC194" s="1793" t="s">
        <v>1504</v>
      </c>
      <c r="AD194" s="1800" t="s">
        <v>1505</v>
      </c>
    </row>
    <row r="195">
      <c r="A195" s="1801" t="s">
        <v>1539</v>
      </c>
      <c r="B195" s="1802" t="s">
        <v>1523</v>
      </c>
      <c r="C195" s="1802" t="s">
        <v>1508</v>
      </c>
      <c r="D195" s="1803">
        <v>2140.94</v>
      </c>
      <c r="E195" s="1804">
        <v>1</v>
      </c>
      <c r="F195" s="1803">
        <v>2400</v>
      </c>
      <c r="G195" s="1805">
        <f t="shared" ref="G195:G205" si="213">F195/D195</f>
      </c>
      <c r="H195" s="1805">
        <f t="shared" ref="H195:H205" si="297">D195/E195</f>
      </c>
      <c r="I195" s="1805">
        <f t="shared" ref="I195:I205" si="15">F195/E195</f>
      </c>
      <c r="J195" s="1806">
        <f t="shared" ref="J195:J205" si="157">D195/T195</f>
      </c>
      <c r="K195" s="1807">
        <f t="shared" ref="K195:K205" si="241">O195/S195*1</f>
      </c>
      <c r="L195" s="1807">
        <f t="shared" ref="L195:L205" si="325">T195/S195</f>
      </c>
      <c r="M195" s="1807">
        <f t="shared" ref="M195:M205" si="43">V195/S195</f>
      </c>
      <c r="N195" s="1807">
        <f t="shared" ref="N195:N205" si="185">W195/V195</f>
      </c>
      <c r="O195" s="1808">
        <f t="shared" ref="O195:O205" si="269">U195/P195</f>
      </c>
      <c r="P195" s="1809">
        <v>0.0408</v>
      </c>
      <c r="Q195" s="1808">
        <v>69</v>
      </c>
      <c r="R195" s="1806">
        <f t="shared" ref="R195:R204" si="353">(D195/S195)*1000</f>
      </c>
      <c r="S195" s="1810">
        <v>17176</v>
      </c>
      <c r="T195" s="1810">
        <v>346</v>
      </c>
      <c r="U195" s="1810">
        <v>76</v>
      </c>
      <c r="V195" s="1810">
        <v>387</v>
      </c>
      <c r="W195" s="1810">
        <v>59</v>
      </c>
      <c r="X195" s="1810">
        <v>3</v>
      </c>
      <c r="Y195" s="1810">
        <v>0</v>
      </c>
      <c r="Z195" s="1810">
        <v>13</v>
      </c>
      <c r="AA195" s="1806">
        <f t="shared" ref="AA195:AA205" si="71">AD195*1000/D195</f>
      </c>
      <c r="AB195" s="1811" t="s">
        <v>1509</v>
      </c>
      <c r="AC195" s="1811" t="s">
        <v>1540</v>
      </c>
      <c r="AD195" s="1811">
        <v>34</v>
      </c>
    </row>
    <row r="196">
      <c r="A196" s="1801"/>
      <c r="B196" s="1802" t="s">
        <v>1523</v>
      </c>
      <c r="C196" s="1802" t="s">
        <v>1511</v>
      </c>
      <c r="D196" s="1803">
        <v>1699.67</v>
      </c>
      <c r="E196" s="1804">
        <v>4</v>
      </c>
      <c r="F196" s="1803">
        <v>9600</v>
      </c>
      <c r="G196" s="1805">
        <f t="shared" si="213"/>
      </c>
      <c r="H196" s="1805">
        <f t="shared" si="297"/>
      </c>
      <c r="I196" s="1805">
        <f t="shared" si="15"/>
      </c>
      <c r="J196" s="1806">
        <f t="shared" si="157"/>
      </c>
      <c r="K196" s="1807">
        <f t="shared" si="241"/>
      </c>
      <c r="L196" s="1807">
        <f t="shared" si="325"/>
      </c>
      <c r="M196" s="1807">
        <f t="shared" si="43"/>
      </c>
      <c r="N196" s="1807">
        <f t="shared" si="185"/>
      </c>
      <c r="O196" s="1808">
        <f t="shared" si="269"/>
      </c>
      <c r="P196" s="1809">
        <v>0.0566</v>
      </c>
      <c r="Q196" s="1808">
        <v>60</v>
      </c>
      <c r="R196" s="1806">
        <f t="shared" si="353"/>
      </c>
      <c r="S196" s="1810">
        <v>10553</v>
      </c>
      <c r="T196" s="1810">
        <v>334</v>
      </c>
      <c r="U196" s="1810">
        <v>52</v>
      </c>
      <c r="V196" s="1810">
        <v>370</v>
      </c>
      <c r="W196" s="1810">
        <v>21</v>
      </c>
      <c r="X196" s="1810">
        <v>4</v>
      </c>
      <c r="Y196" s="1810">
        <v>0</v>
      </c>
      <c r="Z196" s="1810">
        <v>3</v>
      </c>
      <c r="AA196" s="1806">
        <f t="shared" si="71"/>
      </c>
      <c r="AB196" s="1811" t="s">
        <v>1509</v>
      </c>
      <c r="AC196" s="1811" t="s">
        <v>1540</v>
      </c>
      <c r="AD196" s="1811">
        <v>16</v>
      </c>
    </row>
    <row r="197">
      <c r="A197" s="1801"/>
      <c r="B197" s="1802" t="s">
        <v>1523</v>
      </c>
      <c r="C197" s="1802" t="s">
        <v>1512</v>
      </c>
      <c r="D197" s="1803">
        <v>1570.76</v>
      </c>
      <c r="E197" s="1804">
        <v>1</v>
      </c>
      <c r="F197" s="1803">
        <v>2400</v>
      </c>
      <c r="G197" s="1805">
        <f t="shared" si="213"/>
      </c>
      <c r="H197" s="1805">
        <f t="shared" si="297"/>
      </c>
      <c r="I197" s="1805">
        <f t="shared" si="15"/>
      </c>
      <c r="J197" s="1806">
        <f t="shared" si="157"/>
      </c>
      <c r="K197" s="1807">
        <f t="shared" si="241"/>
      </c>
      <c r="L197" s="1807">
        <f t="shared" si="325"/>
      </c>
      <c r="M197" s="1807">
        <f t="shared" si="43"/>
      </c>
      <c r="N197" s="1807">
        <f t="shared" si="185"/>
      </c>
      <c r="O197" s="1808">
        <f t="shared" si="269"/>
      </c>
      <c r="P197" s="1809">
        <v>0.0323</v>
      </c>
      <c r="Q197" s="1808">
        <v>56</v>
      </c>
      <c r="R197" s="1806">
        <f t="shared" si="353"/>
      </c>
      <c r="S197" s="1810">
        <v>10594</v>
      </c>
      <c r="T197" s="1810">
        <v>345</v>
      </c>
      <c r="U197" s="1810">
        <v>45</v>
      </c>
      <c r="V197" s="1810">
        <v>385</v>
      </c>
      <c r="W197" s="1810">
        <v>41</v>
      </c>
      <c r="X197" s="1810">
        <v>4</v>
      </c>
      <c r="Y197" s="1810">
        <v>0</v>
      </c>
      <c r="Z197" s="1810">
        <v>5</v>
      </c>
      <c r="AA197" s="1806">
        <f t="shared" si="71"/>
      </c>
      <c r="AB197" s="1811" t="s">
        <v>1509</v>
      </c>
      <c r="AC197" s="1811" t="s">
        <v>1540</v>
      </c>
      <c r="AD197" s="1811">
        <v>19</v>
      </c>
    </row>
    <row r="198">
      <c r="A198" s="1801"/>
      <c r="B198" s="1802" t="s">
        <v>1523</v>
      </c>
      <c r="C198" s="1802" t="s">
        <v>1513</v>
      </c>
      <c r="D198" s="1803">
        <v>1789.28</v>
      </c>
      <c r="E198" s="1804">
        <v>3</v>
      </c>
      <c r="F198" s="1803">
        <v>7200</v>
      </c>
      <c r="G198" s="1805">
        <f t="shared" si="213"/>
      </c>
      <c r="H198" s="1805">
        <f t="shared" si="297"/>
      </c>
      <c r="I198" s="1805">
        <f t="shared" si="15"/>
      </c>
      <c r="J198" s="1806">
        <f t="shared" si="157"/>
      </c>
      <c r="K198" s="1807">
        <f t="shared" si="241"/>
      </c>
      <c r="L198" s="1807">
        <f t="shared" si="325"/>
      </c>
      <c r="M198" s="1807">
        <f t="shared" si="43"/>
      </c>
      <c r="N198" s="1807">
        <f t="shared" si="185"/>
      </c>
      <c r="O198" s="1808">
        <f t="shared" si="269"/>
      </c>
      <c r="P198" s="1809">
        <v>0.0416</v>
      </c>
      <c r="Q198" s="1808">
        <v>53</v>
      </c>
      <c r="R198" s="1806">
        <f t="shared" si="353"/>
      </c>
      <c r="S198" s="1810">
        <v>11429</v>
      </c>
      <c r="T198" s="1810">
        <v>407</v>
      </c>
      <c r="U198" s="1810">
        <v>54</v>
      </c>
      <c r="V198" s="1810">
        <v>457</v>
      </c>
      <c r="W198" s="1810">
        <v>43</v>
      </c>
      <c r="X198" s="1810">
        <v>5</v>
      </c>
      <c r="Y198" s="1810">
        <v>0</v>
      </c>
      <c r="Z198" s="1810">
        <v>5</v>
      </c>
      <c r="AA198" s="1806">
        <f t="shared" si="71"/>
      </c>
      <c r="AB198" s="1811" t="s">
        <v>1509</v>
      </c>
      <c r="AC198" s="1811" t="s">
        <v>1540</v>
      </c>
      <c r="AD198" s="1811">
        <v>17</v>
      </c>
    </row>
    <row r="199">
      <c r="A199" s="1801"/>
      <c r="B199" s="1812" t="s">
        <v>1514</v>
      </c>
      <c r="C199" s="1812"/>
      <c r="D199" s="1813">
        <f>SUM(D195:D198)</f>
      </c>
      <c r="E199" s="1814">
        <f>SUM(E195:E198)</f>
      </c>
      <c r="F199" s="1813">
        <f>SUM(F195:F198)</f>
      </c>
      <c r="G199" s="1815">
        <f t="shared" si="213"/>
      </c>
      <c r="H199" s="1815">
        <f t="shared" si="297"/>
      </c>
      <c r="I199" s="1815">
        <f t="shared" si="15"/>
      </c>
      <c r="J199" s="1815">
        <f t="shared" si="157"/>
      </c>
      <c r="K199" s="1816">
        <f t="shared" si="241"/>
      </c>
      <c r="L199" s="1816">
        <f t="shared" si="325"/>
      </c>
      <c r="M199" s="1816">
        <f t="shared" si="43"/>
      </c>
      <c r="N199" s="1816">
        <f t="shared" si="185"/>
      </c>
      <c r="O199" s="1817">
        <f t="shared" si="269"/>
      </c>
      <c r="P199" s="1816">
        <f>AVERAGE(P195:P198)</f>
      </c>
      <c r="Q199" s="1813">
        <f>AVERAGE(Q195:Q198)</f>
      </c>
      <c r="R199" s="1815">
        <f t="shared" si="353"/>
      </c>
      <c r="S199" s="1818">
        <f>SUM(S195:S198)</f>
      </c>
      <c r="T199" s="1818">
        <f>SUM(T195:T198)</f>
      </c>
      <c r="U199" s="1818">
        <f>SUM(U195:U198)</f>
      </c>
      <c r="V199" s="1818">
        <f>SUM(V195:V198)</f>
      </c>
      <c r="W199" s="1818">
        <f>SUM(W195:W198)</f>
      </c>
      <c r="X199" s="1818">
        <f>SUM(X195:X198)</f>
      </c>
      <c r="Y199" s="1818">
        <f>SUM(Y195:Y198)</f>
      </c>
      <c r="Z199" s="1818">
        <f>SUM(Z195:Z198)</f>
      </c>
      <c r="AA199" s="1819">
        <f t="shared" si="71"/>
      </c>
      <c r="AB199" s="1820"/>
      <c r="AC199" s="1820"/>
      <c r="AD199" s="1821">
        <f>SUM(AD195:AD198)</f>
      </c>
    </row>
    <row r="200">
      <c r="A200" s="1801"/>
      <c r="B200" s="1802" t="s">
        <v>1521</v>
      </c>
      <c r="C200" s="1822" t="s">
        <v>1516</v>
      </c>
      <c r="D200" s="1803">
        <v>2145.79</v>
      </c>
      <c r="E200" s="1804">
        <v>2</v>
      </c>
      <c r="F200" s="1803">
        <v>4800</v>
      </c>
      <c r="G200" s="1805">
        <f t="shared" si="213"/>
      </c>
      <c r="H200" s="1805">
        <f t="shared" si="297"/>
      </c>
      <c r="I200" s="1805">
        <f t="shared" si="15"/>
      </c>
      <c r="J200" s="1806">
        <f t="shared" si="157"/>
      </c>
      <c r="K200" s="1807">
        <f t="shared" si="241"/>
      </c>
      <c r="L200" s="1807">
        <f t="shared" si="325"/>
      </c>
      <c r="M200" s="1807">
        <f t="shared" si="43"/>
      </c>
      <c r="N200" s="1807">
        <f t="shared" si="185"/>
      </c>
      <c r="O200" s="1808">
        <f t="shared" si="269"/>
      </c>
      <c r="P200" s="1823">
        <v>0.0351</v>
      </c>
      <c r="Q200" s="1808">
        <v>54</v>
      </c>
      <c r="R200" s="1806">
        <f t="shared" si="353"/>
      </c>
      <c r="S200" s="1810">
        <v>12816</v>
      </c>
      <c r="T200" s="1810">
        <v>480</v>
      </c>
      <c r="U200" s="1810">
        <v>62</v>
      </c>
      <c r="V200" s="1810">
        <v>528</v>
      </c>
      <c r="W200" s="1810">
        <v>48</v>
      </c>
      <c r="X200" s="1810">
        <v>3</v>
      </c>
      <c r="Y200" s="1810">
        <v>0</v>
      </c>
      <c r="Z200" s="1810">
        <v>9</v>
      </c>
      <c r="AA200" s="1806">
        <f t="shared" si="71"/>
      </c>
      <c r="AB200" s="1811" t="s">
        <v>1509</v>
      </c>
      <c r="AC200" s="1811" t="s">
        <v>1540</v>
      </c>
      <c r="AD200" s="1811">
        <v>25</v>
      </c>
    </row>
    <row r="201">
      <c r="A201" s="1801"/>
      <c r="B201" s="1802" t="s">
        <v>1521</v>
      </c>
      <c r="C201" s="1822" t="s">
        <v>1517</v>
      </c>
      <c r="D201" s="1803">
        <v>2112.49</v>
      </c>
      <c r="E201" s="1804">
        <v>5</v>
      </c>
      <c r="F201" s="1803">
        <v>12000</v>
      </c>
      <c r="G201" s="1824">
        <f t="shared" si="213"/>
      </c>
      <c r="H201" s="1824">
        <f t="shared" si="297"/>
      </c>
      <c r="I201" s="1824">
        <f t="shared" si="15"/>
      </c>
      <c r="J201" s="1825">
        <f t="shared" si="157"/>
      </c>
      <c r="K201" s="1826">
        <f t="shared" si="241"/>
      </c>
      <c r="L201" s="1826">
        <f t="shared" si="325"/>
      </c>
      <c r="M201" s="1826">
        <f t="shared" si="43"/>
      </c>
      <c r="N201" s="1826">
        <f t="shared" si="185"/>
      </c>
      <c r="O201" s="1808">
        <f t="shared" si="269"/>
      </c>
      <c r="P201" s="1823">
        <v>0.026</v>
      </c>
      <c r="Q201" s="1810">
        <v>55</v>
      </c>
      <c r="R201" s="1825">
        <f t="shared" si="353"/>
      </c>
      <c r="S201" s="1810">
        <v>14055</v>
      </c>
      <c r="T201" s="1810">
        <v>546</v>
      </c>
      <c r="U201" s="1810">
        <v>66</v>
      </c>
      <c r="V201" s="1810">
        <v>578</v>
      </c>
      <c r="W201" s="1810">
        <v>76</v>
      </c>
      <c r="X201" s="1810">
        <v>3</v>
      </c>
      <c r="Y201" s="1810">
        <v>0</v>
      </c>
      <c r="Z201" s="1810">
        <v>12</v>
      </c>
      <c r="AA201" s="1806">
        <f t="shared" si="71"/>
      </c>
      <c r="AB201" s="1811" t="s">
        <v>1509</v>
      </c>
      <c r="AC201" s="1811" t="s">
        <v>1540</v>
      </c>
      <c r="AD201" s="1827">
        <v>23</v>
      </c>
    </row>
    <row r="202">
      <c r="A202" s="1801"/>
      <c r="B202" s="1802" t="s">
        <v>1521</v>
      </c>
      <c r="C202" s="1822" t="s">
        <v>1518</v>
      </c>
      <c r="D202" s="1803">
        <v>2127.45</v>
      </c>
      <c r="E202" s="1804">
        <v>2</v>
      </c>
      <c r="F202" s="1803">
        <v>4800</v>
      </c>
      <c r="G202" s="1824">
        <f t="shared" si="213"/>
      </c>
      <c r="H202" s="1824">
        <f t="shared" si="297"/>
      </c>
      <c r="I202" s="1824">
        <f t="shared" si="15"/>
      </c>
      <c r="J202" s="1825">
        <f t="shared" si="157"/>
      </c>
      <c r="K202" s="1826">
        <f t="shared" si="241"/>
      </c>
      <c r="L202" s="1826">
        <f t="shared" si="325"/>
      </c>
      <c r="M202" s="1826">
        <f t="shared" si="43"/>
      </c>
      <c r="N202" s="1826">
        <f t="shared" si="185"/>
      </c>
      <c r="O202" s="1808">
        <f t="shared" si="269"/>
      </c>
      <c r="P202" s="1823">
        <v>0.0293</v>
      </c>
      <c r="Q202" s="1810">
        <v>53</v>
      </c>
      <c r="R202" s="1825">
        <f t="shared" si="353"/>
      </c>
      <c r="S202" s="1810">
        <v>15276</v>
      </c>
      <c r="T202" s="1810">
        <v>637</v>
      </c>
      <c r="U202" s="1810">
        <v>71</v>
      </c>
      <c r="V202" s="1810">
        <v>693</v>
      </c>
      <c r="W202" s="1810">
        <v>88</v>
      </c>
      <c r="X202" s="1810">
        <v>3</v>
      </c>
      <c r="Y202" s="1810">
        <v>0</v>
      </c>
      <c r="Z202" s="1810">
        <v>12</v>
      </c>
      <c r="AA202" s="1806">
        <f t="shared" si="71"/>
      </c>
      <c r="AB202" s="1811" t="s">
        <v>1509</v>
      </c>
      <c r="AC202" s="1811" t="s">
        <v>1540</v>
      </c>
      <c r="AD202" s="1827">
        <v>24</v>
      </c>
    </row>
    <row r="203">
      <c r="A203" s="1801"/>
      <c r="B203" s="1802" t="s">
        <v>1521</v>
      </c>
      <c r="C203" s="1822" t="s">
        <v>1526</v>
      </c>
      <c r="D203" s="1803">
        <v>755.93</v>
      </c>
      <c r="E203" s="1804">
        <v>4</v>
      </c>
      <c r="F203" s="1803">
        <v>9600</v>
      </c>
      <c r="G203" s="1824">
        <f t="shared" si="213"/>
      </c>
      <c r="H203" s="1824">
        <f t="shared" si="297"/>
      </c>
      <c r="I203" s="1824">
        <f t="shared" si="15"/>
      </c>
      <c r="J203" s="1825">
        <f t="shared" si="157"/>
      </c>
      <c r="K203" s="1826">
        <f t="shared" si="241"/>
      </c>
      <c r="L203" s="1826">
        <f t="shared" si="325"/>
      </c>
      <c r="M203" s="1826">
        <f t="shared" si="43"/>
      </c>
      <c r="N203" s="1826">
        <f t="shared" si="185"/>
      </c>
      <c r="O203" s="1808">
        <f t="shared" si="269"/>
      </c>
      <c r="P203" s="1823">
        <v>0.028</v>
      </c>
      <c r="Q203" s="1810">
        <v>55</v>
      </c>
      <c r="R203" s="1825">
        <f t="shared" si="353"/>
      </c>
      <c r="S203" s="1810">
        <v>7003</v>
      </c>
      <c r="T203" s="1810">
        <v>280</v>
      </c>
      <c r="U203" s="1810">
        <v>42</v>
      </c>
      <c r="V203" s="1810">
        <v>301</v>
      </c>
      <c r="W203" s="1810">
        <v>107</v>
      </c>
      <c r="X203" s="1810">
        <v>4</v>
      </c>
      <c r="Y203" s="1810">
        <v>1</v>
      </c>
      <c r="Z203" s="1810">
        <v>6</v>
      </c>
      <c r="AA203" s="1806">
        <f t="shared" si="71"/>
      </c>
      <c r="AB203" s="1811" t="s">
        <v>1509</v>
      </c>
      <c r="AC203" s="1811" t="s">
        <v>1540</v>
      </c>
      <c r="AD203" s="1827">
        <v>12</v>
      </c>
    </row>
    <row r="204">
      <c r="A204" s="1801"/>
      <c r="B204" s="1812" t="s">
        <v>1514</v>
      </c>
      <c r="C204" s="1812"/>
      <c r="D204" s="1813">
        <f>SUM(D200:D203)</f>
      </c>
      <c r="E204" s="1813">
        <f>SUM(E200:E203)</f>
      </c>
      <c r="F204" s="1813">
        <f>SUM(F200:F203)</f>
      </c>
      <c r="G204" s="1815">
        <f t="shared" si="213"/>
      </c>
      <c r="H204" s="1815">
        <f t="shared" si="297"/>
      </c>
      <c r="I204" s="1815">
        <f t="shared" si="15"/>
      </c>
      <c r="J204" s="1815">
        <f t="shared" si="157"/>
      </c>
      <c r="K204" s="1816">
        <f t="shared" si="241"/>
      </c>
      <c r="L204" s="1816">
        <f t="shared" si="325"/>
      </c>
      <c r="M204" s="1816">
        <f t="shared" si="43"/>
      </c>
      <c r="N204" s="1816">
        <f t="shared" si="185"/>
      </c>
      <c r="O204" s="1817">
        <f t="shared" si="269"/>
      </c>
      <c r="P204" s="1816">
        <f>AVERAGE(P200:P203)</f>
      </c>
      <c r="Q204" s="1813">
        <f>AVERAGE(Q200:Q203)</f>
      </c>
      <c r="R204" s="1813">
        <f t="shared" si="353"/>
      </c>
      <c r="S204" s="1817">
        <f>SUM(S200:S203)</f>
      </c>
      <c r="T204" s="1817">
        <f>SUM(T200:T203)</f>
      </c>
      <c r="U204" s="1817">
        <f>SUM(U200:U203)</f>
      </c>
      <c r="V204" s="1817">
        <f>SUM(V200:V203)</f>
      </c>
      <c r="W204" s="1817">
        <f>SUM(W200:W203)</f>
      </c>
      <c r="X204" s="1817">
        <f>SUM(X200:X203)</f>
      </c>
      <c r="Y204" s="1817">
        <f>SUM(Y200:Y203)</f>
      </c>
      <c r="Z204" s="1817">
        <f>SUM(Z200:Z203)</f>
      </c>
      <c r="AA204" s="1819">
        <f t="shared" si="71"/>
      </c>
      <c r="AB204" s="1820"/>
      <c r="AC204" s="1820"/>
      <c r="AD204" s="1821">
        <f>SUM(AD200:AD203)</f>
      </c>
    </row>
    <row r="205">
      <c r="A205" s="1801"/>
      <c r="B205" s="1828" t="s">
        <v>1519</v>
      </c>
      <c r="C205" s="1828"/>
      <c r="D205" s="1829">
        <f>D204+D199</f>
      </c>
      <c r="E205" s="1829">
        <f>E204+E199</f>
      </c>
      <c r="F205" s="1829">
        <f>F204+F199</f>
      </c>
      <c r="G205" s="1830">
        <f t="shared" si="213"/>
      </c>
      <c r="H205" s="1830">
        <f t="shared" si="297"/>
      </c>
      <c r="I205" s="1830">
        <f t="shared" si="15"/>
      </c>
      <c r="J205" s="1830">
        <f t="shared" si="157"/>
      </c>
      <c r="K205" s="1831">
        <f t="shared" si="241"/>
      </c>
      <c r="L205" s="1831">
        <f t="shared" si="325"/>
      </c>
      <c r="M205" s="1831">
        <f t="shared" si="43"/>
      </c>
      <c r="N205" s="1831">
        <f t="shared" si="185"/>
      </c>
      <c r="O205" s="1832">
        <f t="shared" si="269"/>
      </c>
      <c r="P205" s="1833">
        <f>(P204+P199)/2</f>
      </c>
      <c r="Q205" s="1833">
        <f>(Q204+Q199)/2</f>
      </c>
      <c r="R205" s="1829">
        <f>(R204+R199)/2</f>
      </c>
      <c r="S205" s="1832">
        <f>S204+S199</f>
      </c>
      <c r="T205" s="1832">
        <f>T204+T199</f>
      </c>
      <c r="U205" s="1832">
        <f>U204+U199</f>
      </c>
      <c r="V205" s="1832">
        <f>V204+V199</f>
      </c>
      <c r="W205" s="1832">
        <f>W204+W199</f>
      </c>
      <c r="X205" s="1832">
        <f>X204+X199</f>
      </c>
      <c r="Y205" s="1832">
        <f>Y204+Y199</f>
      </c>
      <c r="Z205" s="1832">
        <f>Z204+Z199</f>
      </c>
      <c r="AA205" s="1834">
        <f t="shared" si="71"/>
      </c>
      <c r="AB205" s="1835"/>
      <c r="AC205" s="1835"/>
      <c r="AD205" s="1836">
        <f>AD204+AD199</f>
      </c>
    </row>
    <row r="206">
      <c r="A206" s="1790" t="s">
        <v>1473</v>
      </c>
      <c r="B206" s="1790" t="s">
        <v>1474</v>
      </c>
      <c r="C206" s="1790"/>
      <c r="D206" s="1791" t="s">
        <v>1475</v>
      </c>
      <c r="E206" s="1791"/>
      <c r="F206" s="1791"/>
      <c r="G206" s="1791"/>
      <c r="H206" s="1791"/>
      <c r="I206" s="1791"/>
      <c r="J206" s="1792" t="s">
        <v>1476</v>
      </c>
      <c r="K206" s="1792"/>
      <c r="L206" s="1792"/>
      <c r="M206" s="1792"/>
      <c r="N206" s="1792"/>
      <c r="O206" s="1792"/>
      <c r="P206" s="1792"/>
      <c r="Q206" s="1792"/>
      <c r="R206" s="1792"/>
      <c r="S206" s="1792"/>
      <c r="T206" s="1792"/>
      <c r="U206" s="1792"/>
      <c r="V206" s="1792"/>
      <c r="W206" s="1792"/>
      <c r="X206" s="1792"/>
      <c r="Y206" s="1792"/>
      <c r="Z206" s="1792"/>
      <c r="AA206" s="1792"/>
      <c r="AB206" s="1792"/>
      <c r="AC206" s="1792"/>
      <c r="AD206" s="1793"/>
    </row>
    <row r="207">
      <c r="A207" s="1790"/>
      <c r="B207" s="1790" t="s">
        <v>1477</v>
      </c>
      <c r="C207" s="1790" t="s">
        <v>1478</v>
      </c>
      <c r="D207" s="1791" t="s">
        <v>1479</v>
      </c>
      <c r="E207" s="1794" t="s">
        <v>1480</v>
      </c>
      <c r="F207" s="1795" t="s">
        <v>1481</v>
      </c>
      <c r="G207" s="1796" t="s">
        <v>1482</v>
      </c>
      <c r="H207" s="1796" t="s">
        <v>1483</v>
      </c>
      <c r="I207" s="1796" t="s">
        <v>1484</v>
      </c>
      <c r="J207" s="1792" t="s">
        <v>1485</v>
      </c>
      <c r="K207" s="1797" t="s">
        <v>1486</v>
      </c>
      <c r="L207" s="1797" t="s">
        <v>1487</v>
      </c>
      <c r="M207" s="1797" t="s">
        <v>1488</v>
      </c>
      <c r="N207" s="1797" t="s">
        <v>1489</v>
      </c>
      <c r="O207" s="1798" t="s">
        <v>1490</v>
      </c>
      <c r="P207" s="1797" t="s">
        <v>1491</v>
      </c>
      <c r="Q207" s="1798" t="s">
        <v>1492</v>
      </c>
      <c r="R207" s="1792" t="s">
        <v>1493</v>
      </c>
      <c r="S207" s="1798" t="s">
        <v>1494</v>
      </c>
      <c r="T207" s="1798" t="s">
        <v>1495</v>
      </c>
      <c r="U207" s="1798" t="s">
        <v>1496</v>
      </c>
      <c r="V207" s="1798" t="s">
        <v>1497</v>
      </c>
      <c r="W207" s="1798" t="s">
        <v>1498</v>
      </c>
      <c r="X207" s="1798" t="s">
        <v>1499</v>
      </c>
      <c r="Y207" s="1798" t="s">
        <v>1500</v>
      </c>
      <c r="Z207" s="1798" t="s">
        <v>1501</v>
      </c>
      <c r="AA207" s="1799" t="s">
        <v>1502</v>
      </c>
      <c r="AB207" s="1793" t="s">
        <v>1503</v>
      </c>
      <c r="AC207" s="1793" t="s">
        <v>1504</v>
      </c>
      <c r="AD207" s="1800" t="s">
        <v>1505</v>
      </c>
    </row>
    <row r="208">
      <c r="A208" s="1801" t="s">
        <v>1541</v>
      </c>
      <c r="B208" s="1802" t="s">
        <v>1507</v>
      </c>
      <c r="C208" s="1802" t="s">
        <v>1508</v>
      </c>
      <c r="D208" s="1803">
        <v>1606.35</v>
      </c>
      <c r="E208" s="1804">
        <v>1</v>
      </c>
      <c r="F208" s="1803">
        <f t="shared" ref="F208:F211" si="118">E208*2000*1.2</f>
      </c>
      <c r="G208" s="1805">
        <f t="shared" ref="G208:G218" si="214">F208/D208</f>
      </c>
      <c r="H208" s="1805">
        <f t="shared" ref="H208:H218" si="298">D208/E208</f>
      </c>
      <c r="I208" s="1805">
        <f t="shared" ref="I208:I218" si="16">F208/E208</f>
      </c>
      <c r="J208" s="1806">
        <f t="shared" ref="J208:J218" si="158">D208/T208</f>
      </c>
      <c r="K208" s="1807">
        <f t="shared" ref="K208:K218" si="242">O208/S208*1</f>
      </c>
      <c r="L208" s="1807">
        <f t="shared" ref="L208:L218" si="326">T208/S208</f>
      </c>
      <c r="M208" s="1807">
        <f t="shared" ref="M208:M218" si="44">V208/S208</f>
      </c>
      <c r="N208" s="1807">
        <f t="shared" ref="N208:N218" si="186">W208/V208</f>
      </c>
      <c r="O208" s="1808">
        <f t="shared" ref="O208:O218" si="270">U208/P208</f>
      </c>
      <c r="P208" s="1809">
        <v>0.0391</v>
      </c>
      <c r="Q208" s="1808">
        <v>33</v>
      </c>
      <c r="R208" s="1806">
        <f t="shared" ref="R208:R217" si="354">(D208/S208)*1000</f>
      </c>
      <c r="S208" s="1810">
        <v>14334</v>
      </c>
      <c r="T208" s="1810">
        <v>288</v>
      </c>
      <c r="U208" s="1810">
        <v>52</v>
      </c>
      <c r="V208" s="1810">
        <v>302</v>
      </c>
      <c r="W208" s="1810">
        <v>62</v>
      </c>
      <c r="X208" s="1810">
        <v>3</v>
      </c>
      <c r="Y208" s="1810">
        <v>0</v>
      </c>
      <c r="Z208" s="1810">
        <v>6</v>
      </c>
      <c r="AA208" s="1806">
        <f t="shared" ref="AA208:AA218" si="72">AD208*1000/D208</f>
      </c>
      <c r="AB208" s="1811" t="s">
        <v>1542</v>
      </c>
      <c r="AC208" s="1811" t="s">
        <v>1510</v>
      </c>
      <c r="AD208" s="1811">
        <v>15</v>
      </c>
    </row>
    <row r="209">
      <c r="A209" s="1801"/>
      <c r="B209" s="1802" t="s">
        <v>1507</v>
      </c>
      <c r="C209" s="1802" t="s">
        <v>1511</v>
      </c>
      <c r="D209" s="1803">
        <v>1766.29</v>
      </c>
      <c r="E209" s="1804">
        <v>4</v>
      </c>
      <c r="F209" s="1803">
        <f t="shared" si="118"/>
      </c>
      <c r="G209" s="1805">
        <f t="shared" si="214"/>
      </c>
      <c r="H209" s="1805">
        <f t="shared" si="298"/>
      </c>
      <c r="I209" s="1805">
        <f t="shared" si="16"/>
      </c>
      <c r="J209" s="1806">
        <f t="shared" si="158"/>
      </c>
      <c r="K209" s="1807">
        <f t="shared" si="242"/>
      </c>
      <c r="L209" s="1807">
        <f t="shared" si="326"/>
      </c>
      <c r="M209" s="1807">
        <f t="shared" si="44"/>
      </c>
      <c r="N209" s="1807">
        <f t="shared" si="186"/>
      </c>
      <c r="O209" s="1808">
        <f t="shared" si="270"/>
      </c>
      <c r="P209" s="1809">
        <v>0.0314</v>
      </c>
      <c r="Q209" s="1808">
        <v>51</v>
      </c>
      <c r="R209" s="1806">
        <f t="shared" si="354"/>
      </c>
      <c r="S209" s="1810">
        <v>12078</v>
      </c>
      <c r="T209" s="1810">
        <v>415</v>
      </c>
      <c r="U209" s="1810">
        <v>46</v>
      </c>
      <c r="V209" s="1810">
        <v>435</v>
      </c>
      <c r="W209" s="1810">
        <v>47</v>
      </c>
      <c r="X209" s="1810">
        <v>2</v>
      </c>
      <c r="Y209" s="1810">
        <v>1</v>
      </c>
      <c r="Z209" s="1810">
        <v>7</v>
      </c>
      <c r="AA209" s="1806">
        <f t="shared" si="72"/>
      </c>
      <c r="AB209" s="1811" t="s">
        <v>1542</v>
      </c>
      <c r="AC209" s="1811" t="s">
        <v>1510</v>
      </c>
      <c r="AD209" s="1811">
        <v>21</v>
      </c>
    </row>
    <row r="210">
      <c r="A210" s="1801"/>
      <c r="B210" s="1802" t="s">
        <v>1507</v>
      </c>
      <c r="C210" s="1802" t="s">
        <v>1512</v>
      </c>
      <c r="D210" s="1803">
        <v>1335.95</v>
      </c>
      <c r="E210" s="1804">
        <v>2</v>
      </c>
      <c r="F210" s="1803">
        <f t="shared" si="118"/>
      </c>
      <c r="G210" s="1805">
        <f t="shared" si="214"/>
      </c>
      <c r="H210" s="1805">
        <f t="shared" si="298"/>
      </c>
      <c r="I210" s="1805">
        <f t="shared" si="16"/>
      </c>
      <c r="J210" s="1806">
        <f t="shared" si="158"/>
      </c>
      <c r="K210" s="1807">
        <f t="shared" si="242"/>
      </c>
      <c r="L210" s="1807">
        <f t="shared" si="326"/>
      </c>
      <c r="M210" s="1807">
        <f t="shared" si="44"/>
      </c>
      <c r="N210" s="1807">
        <f t="shared" si="186"/>
      </c>
      <c r="O210" s="1808">
        <f t="shared" si="270"/>
      </c>
      <c r="P210" s="1809">
        <v>0.0231</v>
      </c>
      <c r="Q210" s="1808">
        <v>50</v>
      </c>
      <c r="R210" s="1806">
        <f t="shared" si="354"/>
      </c>
      <c r="S210" s="1810">
        <v>8824</v>
      </c>
      <c r="T210" s="1810">
        <v>356</v>
      </c>
      <c r="U210" s="1810">
        <v>36</v>
      </c>
      <c r="V210" s="1810">
        <v>377</v>
      </c>
      <c r="W210" s="1810">
        <v>42</v>
      </c>
      <c r="X210" s="1810">
        <v>3</v>
      </c>
      <c r="Y210" s="1810">
        <v>0</v>
      </c>
      <c r="Z210" s="1810">
        <v>4</v>
      </c>
      <c r="AA210" s="1806">
        <f t="shared" si="72"/>
      </c>
      <c r="AB210" s="1811" t="s">
        <v>1542</v>
      </c>
      <c r="AC210" s="1811" t="s">
        <v>1510</v>
      </c>
      <c r="AD210" s="1811">
        <v>11</v>
      </c>
    </row>
    <row r="211">
      <c r="A211" s="1801"/>
      <c r="B211" s="1802" t="s">
        <v>1507</v>
      </c>
      <c r="C211" s="1802" t="s">
        <v>1513</v>
      </c>
      <c r="D211" s="1803">
        <v>1676.33</v>
      </c>
      <c r="E211" s="1804">
        <v>2</v>
      </c>
      <c r="F211" s="1803">
        <f t="shared" si="118"/>
      </c>
      <c r="G211" s="1805">
        <f t="shared" si="214"/>
      </c>
      <c r="H211" s="1805">
        <f t="shared" si="298"/>
      </c>
      <c r="I211" s="1805">
        <f t="shared" si="16"/>
      </c>
      <c r="J211" s="1806">
        <f t="shared" si="158"/>
      </c>
      <c r="K211" s="1807">
        <f t="shared" si="242"/>
      </c>
      <c r="L211" s="1807">
        <f t="shared" si="326"/>
      </c>
      <c r="M211" s="1807">
        <f t="shared" si="44"/>
      </c>
      <c r="N211" s="1807">
        <f t="shared" si="186"/>
      </c>
      <c r="O211" s="1808">
        <f t="shared" si="270"/>
      </c>
      <c r="P211" s="1809">
        <v>0.0269</v>
      </c>
      <c r="Q211" s="1808">
        <v>49</v>
      </c>
      <c r="R211" s="1806">
        <f t="shared" si="354"/>
      </c>
      <c r="S211" s="1810">
        <v>9547</v>
      </c>
      <c r="T211" s="1810">
        <v>402</v>
      </c>
      <c r="U211" s="1810">
        <v>38</v>
      </c>
      <c r="V211" s="1810">
        <v>434</v>
      </c>
      <c r="W211" s="1810">
        <v>92</v>
      </c>
      <c r="X211" s="1810">
        <v>3</v>
      </c>
      <c r="Y211" s="1810">
        <v>1</v>
      </c>
      <c r="Z211" s="1810">
        <v>6</v>
      </c>
      <c r="AA211" s="1806">
        <f t="shared" si="72"/>
      </c>
      <c r="AB211" s="1811" t="s">
        <v>1542</v>
      </c>
      <c r="AC211" s="1811" t="s">
        <v>1510</v>
      </c>
      <c r="AD211" s="1811">
        <v>21</v>
      </c>
    </row>
    <row r="212">
      <c r="A212" s="1801"/>
      <c r="B212" s="1812" t="s">
        <v>1514</v>
      </c>
      <c r="C212" s="1812"/>
      <c r="D212" s="1813">
        <f>SUM(D208:D211)</f>
      </c>
      <c r="E212" s="1814">
        <f>SUM(E208:E211)</f>
      </c>
      <c r="F212" s="1813">
        <f>SUM(F208:F211)</f>
      </c>
      <c r="G212" s="1815">
        <f t="shared" si="214"/>
      </c>
      <c r="H212" s="1815">
        <f t="shared" si="298"/>
      </c>
      <c r="I212" s="1815">
        <f t="shared" si="16"/>
      </c>
      <c r="J212" s="1815">
        <f t="shared" si="158"/>
      </c>
      <c r="K212" s="1816">
        <f t="shared" si="242"/>
      </c>
      <c r="L212" s="1816">
        <f t="shared" si="326"/>
      </c>
      <c r="M212" s="1816">
        <f t="shared" si="44"/>
      </c>
      <c r="N212" s="1816">
        <f t="shared" si="186"/>
      </c>
      <c r="O212" s="1817">
        <f t="shared" si="270"/>
      </c>
      <c r="P212" s="1816">
        <f>AVERAGE(P208:P211)</f>
      </c>
      <c r="Q212" s="1817">
        <f>AVERAGE(Q208:Q211)</f>
      </c>
      <c r="R212" s="1815">
        <f t="shared" si="354"/>
      </c>
      <c r="S212" s="1818">
        <f>SUM(S208:S211)</f>
      </c>
      <c r="T212" s="1818">
        <f>SUM(T208:T211)</f>
      </c>
      <c r="U212" s="1818">
        <f>SUM(U208:U211)</f>
      </c>
      <c r="V212" s="1818">
        <f>SUM(V208:V211)</f>
      </c>
      <c r="W212" s="1818">
        <f>SUM(W208:W211)</f>
      </c>
      <c r="X212" s="1818">
        <f>SUM(X208:X211)</f>
      </c>
      <c r="Y212" s="1818">
        <f>SUM(Y208:Y211)</f>
      </c>
      <c r="Z212" s="1818">
        <f>SUM(Z208:Z211)</f>
      </c>
      <c r="AA212" s="1819">
        <f t="shared" si="72"/>
      </c>
      <c r="AB212" s="1820"/>
      <c r="AC212" s="1820"/>
      <c r="AD212" s="1821">
        <f>SUM(AD208:AD211)</f>
      </c>
    </row>
    <row r="213">
      <c r="A213" s="1801"/>
      <c r="B213" s="1802" t="s">
        <v>1521</v>
      </c>
      <c r="C213" s="1822" t="s">
        <v>1516</v>
      </c>
      <c r="D213" s="1803">
        <v>1742.14</v>
      </c>
      <c r="E213" s="1804">
        <v>3</v>
      </c>
      <c r="F213" s="1803">
        <f t="shared" ref="F213:F216" si="119">E213*2000*1.2</f>
      </c>
      <c r="G213" s="1805">
        <f t="shared" si="214"/>
      </c>
      <c r="H213" s="1805">
        <f t="shared" si="298"/>
      </c>
      <c r="I213" s="1805">
        <f t="shared" si="16"/>
      </c>
      <c r="J213" s="1806">
        <f t="shared" si="158"/>
      </c>
      <c r="K213" s="1807">
        <f t="shared" si="242"/>
      </c>
      <c r="L213" s="1807">
        <f t="shared" si="326"/>
      </c>
      <c r="M213" s="1807">
        <f t="shared" si="44"/>
      </c>
      <c r="N213" s="1807">
        <f t="shared" si="186"/>
      </c>
      <c r="O213" s="1808">
        <f t="shared" si="270"/>
      </c>
      <c r="P213" s="1823">
        <v>0.0278</v>
      </c>
      <c r="Q213" s="1808">
        <v>49</v>
      </c>
      <c r="R213" s="1806">
        <f t="shared" si="354"/>
      </c>
      <c r="S213" s="1810">
        <v>10695</v>
      </c>
      <c r="T213" s="1810">
        <v>418</v>
      </c>
      <c r="U213" s="1810">
        <v>37</v>
      </c>
      <c r="V213" s="1810">
        <v>465</v>
      </c>
      <c r="W213" s="1810">
        <v>48</v>
      </c>
      <c r="X213" s="1810">
        <v>2</v>
      </c>
      <c r="Y213" s="1810">
        <v>0</v>
      </c>
      <c r="Z213" s="1810">
        <v>4</v>
      </c>
      <c r="AA213" s="1806">
        <f t="shared" si="72"/>
      </c>
      <c r="AB213" s="1811" t="s">
        <v>1542</v>
      </c>
      <c r="AC213" s="1811" t="s">
        <v>1510</v>
      </c>
      <c r="AD213" s="1811">
        <v>13</v>
      </c>
    </row>
    <row r="214">
      <c r="A214" s="1801"/>
      <c r="B214" s="1802" t="s">
        <v>1521</v>
      </c>
      <c r="C214" s="1822" t="s">
        <v>1517</v>
      </c>
      <c r="D214" s="1803">
        <v>1697.88</v>
      </c>
      <c r="E214" s="1804">
        <v>2</v>
      </c>
      <c r="F214" s="1803">
        <f t="shared" si="119"/>
      </c>
      <c r="G214" s="1824">
        <f t="shared" si="214"/>
      </c>
      <c r="H214" s="1824">
        <f t="shared" si="298"/>
      </c>
      <c r="I214" s="1824">
        <f t="shared" si="16"/>
      </c>
      <c r="J214" s="1825">
        <f t="shared" si="158"/>
      </c>
      <c r="K214" s="1826">
        <f t="shared" si="242"/>
      </c>
      <c r="L214" s="1826">
        <f t="shared" si="326"/>
      </c>
      <c r="M214" s="1826">
        <f t="shared" si="44"/>
      </c>
      <c r="N214" s="1826">
        <f t="shared" si="186"/>
      </c>
      <c r="O214" s="1808">
        <f t="shared" si="270"/>
      </c>
      <c r="P214" s="1823">
        <v>0.0297</v>
      </c>
      <c r="Q214" s="1810">
        <v>47</v>
      </c>
      <c r="R214" s="1825">
        <f t="shared" si="354"/>
      </c>
      <c r="S214" s="1810">
        <v>10536</v>
      </c>
      <c r="T214" s="1810">
        <v>427</v>
      </c>
      <c r="U214" s="1810">
        <v>33</v>
      </c>
      <c r="V214" s="1810">
        <v>469</v>
      </c>
      <c r="W214" s="1810">
        <v>53</v>
      </c>
      <c r="X214" s="1810">
        <v>0</v>
      </c>
      <c r="Y214" s="1810">
        <v>0</v>
      </c>
      <c r="Z214" s="1810">
        <v>4</v>
      </c>
      <c r="AA214" s="1806">
        <f t="shared" si="72"/>
      </c>
      <c r="AB214" s="1811" t="s">
        <v>1542</v>
      </c>
      <c r="AC214" s="1811" t="s">
        <v>1510</v>
      </c>
      <c r="AD214" s="1827">
        <v>21</v>
      </c>
    </row>
    <row r="215">
      <c r="A215" s="1801"/>
      <c r="B215" s="1802" t="s">
        <v>1521</v>
      </c>
      <c r="C215" s="1822" t="s">
        <v>1518</v>
      </c>
      <c r="D215" s="1803">
        <v>1464.82</v>
      </c>
      <c r="E215" s="1804">
        <v>1</v>
      </c>
      <c r="F215" s="1803">
        <f t="shared" si="119"/>
      </c>
      <c r="G215" s="1824">
        <f t="shared" si="214"/>
      </c>
      <c r="H215" s="1824">
        <f t="shared" si="298"/>
      </c>
      <c r="I215" s="1824">
        <f t="shared" si="16"/>
      </c>
      <c r="J215" s="1825">
        <f t="shared" si="158"/>
      </c>
      <c r="K215" s="1826">
        <f t="shared" si="242"/>
      </c>
      <c r="L215" s="1826">
        <f t="shared" si="326"/>
      </c>
      <c r="M215" s="1826">
        <f t="shared" si="44"/>
      </c>
      <c r="N215" s="1826">
        <f t="shared" si="186"/>
      </c>
      <c r="O215" s="1808">
        <f t="shared" si="270"/>
      </c>
      <c r="P215" s="1823">
        <v>0.0269</v>
      </c>
      <c r="Q215" s="1810">
        <v>47</v>
      </c>
      <c r="R215" s="1825">
        <f t="shared" si="354"/>
      </c>
      <c r="S215" s="1810">
        <v>9611</v>
      </c>
      <c r="T215" s="1810">
        <v>457</v>
      </c>
      <c r="U215" s="1810">
        <v>37</v>
      </c>
      <c r="V215" s="1810">
        <v>485</v>
      </c>
      <c r="W215" s="1810">
        <v>57</v>
      </c>
      <c r="X215" s="1810">
        <v>3</v>
      </c>
      <c r="Y215" s="1810">
        <v>1</v>
      </c>
      <c r="Z215" s="1810">
        <v>7</v>
      </c>
      <c r="AA215" s="1806">
        <f t="shared" si="72"/>
      </c>
      <c r="AB215" s="1811" t="s">
        <v>1542</v>
      </c>
      <c r="AC215" s="1811" t="s">
        <v>1510</v>
      </c>
      <c r="AD215" s="1827">
        <v>21</v>
      </c>
    </row>
    <row r="216">
      <c r="A216" s="1801"/>
      <c r="B216" s="1802" t="s">
        <v>1521</v>
      </c>
      <c r="C216" s="1822" t="s">
        <v>1526</v>
      </c>
      <c r="D216" s="1803">
        <v>609.51</v>
      </c>
      <c r="E216" s="1804">
        <v>3</v>
      </c>
      <c r="F216" s="1803">
        <f t="shared" si="119"/>
      </c>
      <c r="G216" s="1824">
        <f t="shared" si="214"/>
      </c>
      <c r="H216" s="1824">
        <f t="shared" si="298"/>
      </c>
      <c r="I216" s="1824">
        <f t="shared" si="16"/>
      </c>
      <c r="J216" s="1825">
        <f t="shared" si="158"/>
      </c>
      <c r="K216" s="1826">
        <f t="shared" si="242"/>
      </c>
      <c r="L216" s="1826">
        <f t="shared" si="326"/>
      </c>
      <c r="M216" s="1826">
        <f t="shared" si="44"/>
      </c>
      <c r="N216" s="1826">
        <f t="shared" si="186"/>
      </c>
      <c r="O216" s="1808">
        <f t="shared" si="270"/>
      </c>
      <c r="P216" s="1823">
        <v>0.0293</v>
      </c>
      <c r="Q216" s="1810">
        <v>51</v>
      </c>
      <c r="R216" s="1825">
        <f t="shared" si="354"/>
      </c>
      <c r="S216" s="1810">
        <v>5370</v>
      </c>
      <c r="T216" s="1810">
        <v>259</v>
      </c>
      <c r="U216" s="1810">
        <v>25</v>
      </c>
      <c r="V216" s="1810">
        <v>310</v>
      </c>
      <c r="W216" s="1810">
        <v>81</v>
      </c>
      <c r="X216" s="1810">
        <v>8</v>
      </c>
      <c r="Y216" s="1810">
        <v>1</v>
      </c>
      <c r="Z216" s="1810">
        <v>2</v>
      </c>
      <c r="AA216" s="1806">
        <f t="shared" si="72"/>
      </c>
      <c r="AB216" s="1811" t="s">
        <v>1542</v>
      </c>
      <c r="AC216" s="1811" t="s">
        <v>1510</v>
      </c>
      <c r="AD216" s="1827">
        <v>12</v>
      </c>
    </row>
    <row r="217">
      <c r="A217" s="1801"/>
      <c r="B217" s="1812" t="s">
        <v>1514</v>
      </c>
      <c r="C217" s="1812"/>
      <c r="D217" s="1813">
        <f>SUM(D213:D216)</f>
      </c>
      <c r="E217" s="1813">
        <f>SUM(E213:E216)</f>
      </c>
      <c r="F217" s="1813">
        <f>SUM(F213:F216)</f>
      </c>
      <c r="G217" s="1815">
        <f t="shared" si="214"/>
      </c>
      <c r="H217" s="1815">
        <f t="shared" si="298"/>
      </c>
      <c r="I217" s="1815">
        <f t="shared" si="16"/>
      </c>
      <c r="J217" s="1815">
        <f t="shared" si="158"/>
      </c>
      <c r="K217" s="1816">
        <f t="shared" si="242"/>
      </c>
      <c r="L217" s="1816">
        <f t="shared" si="326"/>
      </c>
      <c r="M217" s="1816">
        <f t="shared" si="44"/>
      </c>
      <c r="N217" s="1816">
        <f t="shared" si="186"/>
      </c>
      <c r="O217" s="1817">
        <f t="shared" si="270"/>
      </c>
      <c r="P217" s="1816">
        <f>AVERAGE(P213:P216)</f>
      </c>
      <c r="Q217" s="1817">
        <f>AVERAGE(Q213:Q216)</f>
      </c>
      <c r="R217" s="1813">
        <f t="shared" si="354"/>
      </c>
      <c r="S217" s="1817">
        <f>SUM(S213:S216)</f>
      </c>
      <c r="T217" s="1817">
        <f>SUM(T213:T216)</f>
      </c>
      <c r="U217" s="1817">
        <f>SUM(U213:U216)</f>
      </c>
      <c r="V217" s="1817">
        <f>SUM(V213:V216)</f>
      </c>
      <c r="W217" s="1817">
        <f>SUM(W213:W216)</f>
      </c>
      <c r="X217" s="1817">
        <f>SUM(X213:X216)</f>
      </c>
      <c r="Y217" s="1817">
        <f>SUM(Y213:Y216)</f>
      </c>
      <c r="Z217" s="1817">
        <f>SUM(Z213:Z216)</f>
      </c>
      <c r="AA217" s="1819">
        <f t="shared" si="72"/>
      </c>
      <c r="AB217" s="1820"/>
      <c r="AC217" s="1820"/>
      <c r="AD217" s="1821">
        <f>SUM(AD213:AD216)</f>
      </c>
    </row>
    <row r="218">
      <c r="A218" s="1801"/>
      <c r="B218" s="1828" t="s">
        <v>1519</v>
      </c>
      <c r="C218" s="1828"/>
      <c r="D218" s="1829">
        <f>D217+D212</f>
      </c>
      <c r="E218" s="1829">
        <f>E217+E212</f>
      </c>
      <c r="F218" s="1829">
        <f>F217+F212</f>
      </c>
      <c r="G218" s="1830">
        <f t="shared" si="214"/>
      </c>
      <c r="H218" s="1830">
        <f t="shared" si="298"/>
      </c>
      <c r="I218" s="1830">
        <f t="shared" si="16"/>
      </c>
      <c r="J218" s="1830">
        <f t="shared" si="158"/>
      </c>
      <c r="K218" s="1831">
        <f t="shared" si="242"/>
      </c>
      <c r="L218" s="1831">
        <f t="shared" si="326"/>
      </c>
      <c r="M218" s="1831">
        <f t="shared" si="44"/>
      </c>
      <c r="N218" s="1831">
        <f t="shared" si="186"/>
      </c>
      <c r="O218" s="1832">
        <f t="shared" si="270"/>
      </c>
      <c r="P218" s="1833">
        <f>(P217+P212)/2</f>
      </c>
      <c r="Q218" s="1833">
        <f>(Q217+Q212)/2</f>
      </c>
      <c r="R218" s="1829">
        <f>(R217+R212)/2</f>
      </c>
      <c r="S218" s="1832">
        <f>S217+S212</f>
      </c>
      <c r="T218" s="1832">
        <f>T217+T212</f>
      </c>
      <c r="U218" s="1832">
        <f>U217+U212</f>
      </c>
      <c r="V218" s="1832">
        <f>V217+V212</f>
      </c>
      <c r="W218" s="1832">
        <f>W217+W212</f>
      </c>
      <c r="X218" s="1832">
        <f>X217+X212</f>
      </c>
      <c r="Y218" s="1832">
        <f>Y217+Y212</f>
      </c>
      <c r="Z218" s="1832">
        <f>Z217+Z212</f>
      </c>
      <c r="AA218" s="1834">
        <f t="shared" si="72"/>
      </c>
      <c r="AB218" s="1835"/>
      <c r="AC218" s="1835"/>
      <c r="AD218" s="1836">
        <f>AD217+AD212</f>
      </c>
    </row>
    <row r="219">
      <c r="A219" s="1790" t="s">
        <v>1473</v>
      </c>
      <c r="B219" s="1790" t="s">
        <v>1474</v>
      </c>
      <c r="C219" s="1790"/>
      <c r="D219" s="1791" t="s">
        <v>1475</v>
      </c>
      <c r="E219" s="1791"/>
      <c r="F219" s="1791"/>
      <c r="G219" s="1791"/>
      <c r="H219" s="1791"/>
      <c r="I219" s="1791"/>
      <c r="J219" s="1792" t="s">
        <v>1476</v>
      </c>
      <c r="K219" s="1792"/>
      <c r="L219" s="1792"/>
      <c r="M219" s="1792"/>
      <c r="N219" s="1792"/>
      <c r="O219" s="1792"/>
      <c r="P219" s="1792"/>
      <c r="Q219" s="1792"/>
      <c r="R219" s="1792"/>
      <c r="S219" s="1792"/>
      <c r="T219" s="1792"/>
      <c r="U219" s="1792"/>
      <c r="V219" s="1792"/>
      <c r="W219" s="1792"/>
      <c r="X219" s="1792"/>
      <c r="Y219" s="1792"/>
      <c r="Z219" s="1792"/>
      <c r="AA219" s="1792"/>
      <c r="AB219" s="1792"/>
      <c r="AC219" s="1792"/>
      <c r="AD219" s="1793"/>
    </row>
    <row r="220">
      <c r="A220" s="1790"/>
      <c r="B220" s="1790" t="s">
        <v>1477</v>
      </c>
      <c r="C220" s="1790" t="s">
        <v>1478</v>
      </c>
      <c r="D220" s="1791" t="s">
        <v>1479</v>
      </c>
      <c r="E220" s="1794" t="s">
        <v>1480</v>
      </c>
      <c r="F220" s="1795" t="s">
        <v>1481</v>
      </c>
      <c r="G220" s="1796" t="s">
        <v>1482</v>
      </c>
      <c r="H220" s="1796" t="s">
        <v>1483</v>
      </c>
      <c r="I220" s="1796" t="s">
        <v>1484</v>
      </c>
      <c r="J220" s="1792" t="s">
        <v>1485</v>
      </c>
      <c r="K220" s="1797" t="s">
        <v>1486</v>
      </c>
      <c r="L220" s="1797" t="s">
        <v>1487</v>
      </c>
      <c r="M220" s="1797" t="s">
        <v>1488</v>
      </c>
      <c r="N220" s="1797" t="s">
        <v>1489</v>
      </c>
      <c r="O220" s="1798" t="s">
        <v>1490</v>
      </c>
      <c r="P220" s="1797" t="s">
        <v>1491</v>
      </c>
      <c r="Q220" s="1798" t="s">
        <v>1492</v>
      </c>
      <c r="R220" s="1792" t="s">
        <v>1493</v>
      </c>
      <c r="S220" s="1798" t="s">
        <v>1494</v>
      </c>
      <c r="T220" s="1798" t="s">
        <v>1495</v>
      </c>
      <c r="U220" s="1798" t="s">
        <v>1496</v>
      </c>
      <c r="V220" s="1798" t="s">
        <v>1497</v>
      </c>
      <c r="W220" s="1798" t="s">
        <v>1498</v>
      </c>
      <c r="X220" s="1798" t="s">
        <v>1499</v>
      </c>
      <c r="Y220" s="1798" t="s">
        <v>1500</v>
      </c>
      <c r="Z220" s="1798" t="s">
        <v>1501</v>
      </c>
      <c r="AA220" s="1799" t="s">
        <v>1502</v>
      </c>
      <c r="AB220" s="1793" t="s">
        <v>1503</v>
      </c>
      <c r="AC220" s="1793" t="s">
        <v>1504</v>
      </c>
      <c r="AD220" s="1800" t="s">
        <v>1505</v>
      </c>
    </row>
    <row r="221">
      <c r="A221" s="1801" t="s">
        <v>1543</v>
      </c>
      <c r="B221" s="1802" t="s">
        <v>1523</v>
      </c>
      <c r="C221" s="1802" t="s">
        <v>1508</v>
      </c>
      <c r="D221" s="1803">
        <v>1884.17</v>
      </c>
      <c r="E221" s="1804">
        <v>0</v>
      </c>
      <c r="F221" s="1803">
        <f t="shared" ref="F221:F225" si="120">E221*2000*1.2</f>
      </c>
      <c r="G221" s="1805">
        <f t="shared" ref="G221:G231" si="215">F221/D221</f>
      </c>
      <c r="H221" s="1805">
        <f t="shared" ref="H221:H231" si="299">D221/E221</f>
      </c>
      <c r="I221" s="1805">
        <f t="shared" ref="I221:I231" si="17">F221/E221</f>
      </c>
      <c r="J221" s="1806">
        <f t="shared" ref="J221:J231" si="159">D221/T221</f>
      </c>
      <c r="K221" s="1807">
        <f t="shared" ref="K221:K231" si="243">O221/S221*1</f>
      </c>
      <c r="L221" s="1807">
        <f t="shared" ref="L221:L231" si="327">T221/S221</f>
      </c>
      <c r="M221" s="1807">
        <f t="shared" ref="M221:M231" si="45">V221/S221</f>
      </c>
      <c r="N221" s="1807">
        <f t="shared" ref="N221:N231" si="187">W221/V221</f>
      </c>
      <c r="O221" s="1808">
        <f t="shared" ref="O221:O231" si="271">U221/P221</f>
      </c>
      <c r="P221" s="1809">
        <v>0.0186</v>
      </c>
      <c r="Q221" s="1808">
        <v>34</v>
      </c>
      <c r="R221" s="1806">
        <f t="shared" ref="R221:R230" si="355">(D221/S221)*1000</f>
      </c>
      <c r="S221" s="1810">
        <v>15710</v>
      </c>
      <c r="T221" s="1810">
        <v>320</v>
      </c>
      <c r="U221" s="1810">
        <v>45</v>
      </c>
      <c r="V221" s="1810">
        <v>341</v>
      </c>
      <c r="W221" s="1810">
        <v>18</v>
      </c>
      <c r="X221" s="1810">
        <v>1</v>
      </c>
      <c r="Y221" s="1810">
        <v>0</v>
      </c>
      <c r="Z221" s="1810">
        <v>6</v>
      </c>
      <c r="AA221" s="1806">
        <f t="shared" ref="AA221:AA231" si="73">AD221*1000/D221</f>
      </c>
      <c r="AB221" s="1811" t="s">
        <v>1542</v>
      </c>
      <c r="AC221" s="1811" t="s">
        <v>1535</v>
      </c>
      <c r="AD221" s="1811">
        <v>13</v>
      </c>
    </row>
    <row r="222">
      <c r="A222" s="1801"/>
      <c r="B222" s="1802" t="s">
        <v>1523</v>
      </c>
      <c r="C222" s="1802" t="s">
        <v>1511</v>
      </c>
      <c r="D222" s="1803">
        <v>1717.89</v>
      </c>
      <c r="E222" s="1804">
        <v>3</v>
      </c>
      <c r="F222" s="1803">
        <f t="shared" si="120"/>
      </c>
      <c r="G222" s="1805">
        <f t="shared" si="215"/>
      </c>
      <c r="H222" s="1805">
        <f t="shared" si="299"/>
      </c>
      <c r="I222" s="1805">
        <f t="shared" si="17"/>
      </c>
      <c r="J222" s="1806">
        <f t="shared" si="159"/>
      </c>
      <c r="K222" s="1807">
        <f t="shared" si="243"/>
      </c>
      <c r="L222" s="1807">
        <f t="shared" si="327"/>
      </c>
      <c r="M222" s="1807">
        <f t="shared" si="45"/>
      </c>
      <c r="N222" s="1807">
        <f t="shared" si="187"/>
      </c>
      <c r="O222" s="1808">
        <f t="shared" si="271"/>
      </c>
      <c r="P222" s="1809">
        <v>0.0287</v>
      </c>
      <c r="Q222" s="1808">
        <v>43</v>
      </c>
      <c r="R222" s="1806">
        <f t="shared" si="355"/>
      </c>
      <c r="S222" s="1810">
        <v>11760</v>
      </c>
      <c r="T222" s="1810">
        <v>399</v>
      </c>
      <c r="U222" s="1810">
        <v>52</v>
      </c>
      <c r="V222" s="1810">
        <v>419</v>
      </c>
      <c r="W222" s="1810">
        <v>59</v>
      </c>
      <c r="X222" s="1810">
        <v>1</v>
      </c>
      <c r="Y222" s="1810">
        <v>0</v>
      </c>
      <c r="Z222" s="1810">
        <v>2</v>
      </c>
      <c r="AA222" s="1806">
        <f t="shared" si="73"/>
      </c>
      <c r="AB222" s="1811" t="s">
        <v>1542</v>
      </c>
      <c r="AC222" s="1811" t="s">
        <v>1535</v>
      </c>
      <c r="AD222" s="1811">
        <v>15</v>
      </c>
    </row>
    <row r="223">
      <c r="A223" s="1801"/>
      <c r="B223" s="1802" t="s">
        <v>1523</v>
      </c>
      <c r="C223" s="1802" t="s">
        <v>1512</v>
      </c>
      <c r="D223" s="1803">
        <v>1514.26</v>
      </c>
      <c r="E223" s="1804">
        <v>2</v>
      </c>
      <c r="F223" s="1803">
        <f t="shared" si="120"/>
      </c>
      <c r="G223" s="1805">
        <f t="shared" si="215"/>
      </c>
      <c r="H223" s="1805">
        <f t="shared" si="299"/>
      </c>
      <c r="I223" s="1805">
        <f t="shared" si="17"/>
      </c>
      <c r="J223" s="1806">
        <f t="shared" si="159"/>
      </c>
      <c r="K223" s="1807">
        <f t="shared" si="243"/>
      </c>
      <c r="L223" s="1807">
        <f t="shared" si="327"/>
      </c>
      <c r="M223" s="1807">
        <f t="shared" si="45"/>
      </c>
      <c r="N223" s="1807">
        <f t="shared" si="187"/>
      </c>
      <c r="O223" s="1808">
        <f t="shared" si="271"/>
      </c>
      <c r="P223" s="1809">
        <v>0.0183</v>
      </c>
      <c r="Q223" s="1808">
        <v>42</v>
      </c>
      <c r="R223" s="1806">
        <f t="shared" si="355"/>
      </c>
      <c r="S223" s="1810">
        <v>10629</v>
      </c>
      <c r="T223" s="1810">
        <v>317</v>
      </c>
      <c r="U223" s="1810">
        <v>34</v>
      </c>
      <c r="V223" s="1810">
        <v>348</v>
      </c>
      <c r="W223" s="1810">
        <v>26</v>
      </c>
      <c r="X223" s="1810">
        <v>1</v>
      </c>
      <c r="Y223" s="1810">
        <v>1</v>
      </c>
      <c r="Z223" s="1810">
        <v>8</v>
      </c>
      <c r="AA223" s="1806">
        <f t="shared" si="73"/>
      </c>
      <c r="AB223" s="1811" t="s">
        <v>1542</v>
      </c>
      <c r="AC223" s="1811" t="s">
        <v>1535</v>
      </c>
      <c r="AD223" s="1811">
        <v>13</v>
      </c>
    </row>
    <row r="224">
      <c r="A224" s="1801"/>
      <c r="B224" s="1802" t="s">
        <v>1523</v>
      </c>
      <c r="C224" s="1802" t="s">
        <v>1513</v>
      </c>
      <c r="D224" s="1803">
        <v>1045.22</v>
      </c>
      <c r="E224" s="1804">
        <v>3</v>
      </c>
      <c r="F224" s="1803">
        <f t="shared" si="120"/>
      </c>
      <c r="G224" s="1805">
        <f t="shared" si="215"/>
      </c>
      <c r="H224" s="1805">
        <f t="shared" si="299"/>
      </c>
      <c r="I224" s="1805">
        <f t="shared" si="17"/>
      </c>
      <c r="J224" s="1806">
        <f t="shared" si="159"/>
      </c>
      <c r="K224" s="1807">
        <f t="shared" si="243"/>
      </c>
      <c r="L224" s="1807">
        <f t="shared" si="327"/>
      </c>
      <c r="M224" s="1807">
        <f t="shared" si="45"/>
      </c>
      <c r="N224" s="1807">
        <f t="shared" si="187"/>
      </c>
      <c r="O224" s="1808">
        <f t="shared" si="271"/>
      </c>
      <c r="P224" s="1809">
        <v>0.0185</v>
      </c>
      <c r="Q224" s="1808">
        <v>45</v>
      </c>
      <c r="R224" s="1806">
        <f t="shared" si="355"/>
      </c>
      <c r="S224" s="1810">
        <v>8756</v>
      </c>
      <c r="T224" s="1810">
        <v>293</v>
      </c>
      <c r="U224" s="1810">
        <v>30</v>
      </c>
      <c r="V224" s="1810">
        <v>315</v>
      </c>
      <c r="W224" s="1810">
        <v>30</v>
      </c>
      <c r="X224" s="1810">
        <v>0</v>
      </c>
      <c r="Y224" s="1810">
        <v>0</v>
      </c>
      <c r="Z224" s="1810">
        <v>1</v>
      </c>
      <c r="AA224" s="1806">
        <f t="shared" si="73"/>
      </c>
      <c r="AB224" s="1811" t="s">
        <v>1542</v>
      </c>
      <c r="AC224" s="1811" t="s">
        <v>1535</v>
      </c>
      <c r="AD224" s="1811">
        <v>13</v>
      </c>
    </row>
    <row r="225">
      <c r="A225" s="1801"/>
      <c r="B225" s="1838" t="s">
        <v>1523</v>
      </c>
      <c r="C225" s="1822" t="s">
        <v>1516</v>
      </c>
      <c r="D225" s="1839">
        <v>1547.6</v>
      </c>
      <c r="E225" s="1840">
        <v>2</v>
      </c>
      <c r="F225" s="1839">
        <f t="shared" si="120"/>
      </c>
      <c r="G225" s="1824">
        <f t="shared" si="215"/>
      </c>
      <c r="H225" s="1824">
        <f t="shared" si="299"/>
      </c>
      <c r="I225" s="1824">
        <f t="shared" si="17"/>
      </c>
      <c r="J225" s="1825">
        <f t="shared" si="159"/>
      </c>
      <c r="K225" s="1826">
        <f t="shared" si="243"/>
      </c>
      <c r="L225" s="1826">
        <f t="shared" si="327"/>
      </c>
      <c r="M225" s="1826">
        <f t="shared" si="45"/>
      </c>
      <c r="N225" s="1826">
        <f t="shared" si="187"/>
      </c>
      <c r="O225" s="1841">
        <f t="shared" si="271"/>
      </c>
      <c r="P225" s="1823">
        <v>0.0165</v>
      </c>
      <c r="Q225" s="1810">
        <v>49</v>
      </c>
      <c r="R225" s="1825">
        <f t="shared" si="355"/>
      </c>
      <c r="S225" s="1841">
        <v>11188</v>
      </c>
      <c r="T225" s="1841">
        <v>414</v>
      </c>
      <c r="U225" s="1841">
        <v>32</v>
      </c>
      <c r="V225" s="1841">
        <v>439</v>
      </c>
      <c r="W225" s="1841">
        <v>41</v>
      </c>
      <c r="X225" s="1841">
        <v>2</v>
      </c>
      <c r="Y225" s="1841">
        <v>1</v>
      </c>
      <c r="Z225" s="1841">
        <v>9</v>
      </c>
      <c r="AA225" s="1825">
        <f t="shared" si="73"/>
      </c>
      <c r="AB225" s="1842" t="s">
        <v>1542</v>
      </c>
      <c r="AC225" s="1842" t="s">
        <v>1535</v>
      </c>
      <c r="AD225" s="1843">
        <v>21</v>
      </c>
    </row>
    <row r="226">
      <c r="A226" s="1801"/>
      <c r="B226" s="1844" t="s">
        <v>1514</v>
      </c>
      <c r="C226" s="1844"/>
      <c r="D226" s="1845">
        <f>SUM(D221:D225)</f>
      </c>
      <c r="E226" s="1845">
        <f>SUM(E221:E225)</f>
      </c>
      <c r="F226" s="1845">
        <f>SUM(F221:F225)</f>
      </c>
      <c r="G226" s="1846">
        <f t="shared" si="215"/>
      </c>
      <c r="H226" s="1846">
        <f t="shared" si="299"/>
      </c>
      <c r="I226" s="1846">
        <f t="shared" si="17"/>
      </c>
      <c r="J226" s="1846">
        <f t="shared" si="159"/>
      </c>
      <c r="K226" s="1847">
        <f t="shared" si="243"/>
      </c>
      <c r="L226" s="1847">
        <f t="shared" si="327"/>
      </c>
      <c r="M226" s="1847">
        <f t="shared" si="45"/>
      </c>
      <c r="N226" s="1847">
        <f t="shared" si="187"/>
      </c>
      <c r="O226" s="1848">
        <f t="shared" si="271"/>
      </c>
      <c r="P226" s="1847">
        <f>AVERAGE(P222:P225)</f>
      </c>
      <c r="Q226" s="1848">
        <f>AVERAGE(Q222:Q225)</f>
      </c>
      <c r="R226" s="1846">
        <f t="shared" si="355"/>
      </c>
      <c r="S226" s="1849">
        <f>SUM(S221:S225)</f>
      </c>
      <c r="T226" s="1849">
        <f>SUM(T221:T225)</f>
      </c>
      <c r="U226" s="1849">
        <f>SUM(U221:U225)</f>
      </c>
      <c r="V226" s="1849">
        <f>SUM(V221:V225)</f>
      </c>
      <c r="W226" s="1849">
        <f>SUM(W221:W225)</f>
      </c>
      <c r="X226" s="1849">
        <f>SUM(X221:X225)</f>
      </c>
      <c r="Y226" s="1849">
        <f>SUM(Y221:Y225)</f>
      </c>
      <c r="Z226" s="1849">
        <f>SUM(Z221:Z225)</f>
      </c>
      <c r="AA226" s="1850">
        <f t="shared" si="73"/>
      </c>
      <c r="AB226" s="1851"/>
      <c r="AC226" s="1851"/>
      <c r="AD226" s="1849">
        <f>SUM(AD221:AD225)</f>
      </c>
    </row>
    <row r="227">
      <c r="A227" s="1801"/>
      <c r="B227" s="1838" t="s">
        <v>1544</v>
      </c>
      <c r="C227" s="1822" t="s">
        <v>1517</v>
      </c>
      <c r="D227" s="1803">
        <v>2092.33</v>
      </c>
      <c r="E227" s="1804">
        <v>3</v>
      </c>
      <c r="F227" s="1803">
        <f t="shared" ref="F227:F229" si="121">E227*2000*1.2</f>
      </c>
      <c r="G227" s="1824">
        <f t="shared" si="215"/>
      </c>
      <c r="H227" s="1824">
        <f t="shared" si="299"/>
      </c>
      <c r="I227" s="1824">
        <f t="shared" si="17"/>
      </c>
      <c r="J227" s="1825">
        <f t="shared" si="159"/>
      </c>
      <c r="K227" s="1826">
        <f t="shared" si="243"/>
      </c>
      <c r="L227" s="1826">
        <f t="shared" si="327"/>
      </c>
      <c r="M227" s="1826">
        <f t="shared" si="45"/>
      </c>
      <c r="N227" s="1826">
        <f t="shared" si="187"/>
      </c>
      <c r="O227" s="1808">
        <f t="shared" si="271"/>
      </c>
      <c r="P227" s="1823">
        <v>0.0251</v>
      </c>
      <c r="Q227" s="1810">
        <v>50</v>
      </c>
      <c r="R227" s="1825">
        <f t="shared" si="355"/>
      </c>
      <c r="S227" s="1810">
        <v>12586</v>
      </c>
      <c r="T227" s="1810">
        <v>483</v>
      </c>
      <c r="U227" s="1810">
        <v>47</v>
      </c>
      <c r="V227" s="1810">
        <v>529</v>
      </c>
      <c r="W227" s="1810">
        <v>35</v>
      </c>
      <c r="X227" s="1810">
        <v>3</v>
      </c>
      <c r="Y227" s="1810">
        <v>0</v>
      </c>
      <c r="Z227" s="1810">
        <v>2</v>
      </c>
      <c r="AA227" s="1806">
        <f t="shared" si="73"/>
      </c>
      <c r="AB227" s="1811" t="s">
        <v>1542</v>
      </c>
      <c r="AC227" s="1811" t="s">
        <v>1535</v>
      </c>
      <c r="AD227" s="1827">
        <v>20</v>
      </c>
    </row>
    <row r="228">
      <c r="A228" s="1801"/>
      <c r="B228" s="1838" t="s">
        <v>1544</v>
      </c>
      <c r="C228" s="1822" t="s">
        <v>1518</v>
      </c>
      <c r="D228" s="1803">
        <v>2097.63</v>
      </c>
      <c r="E228" s="1804">
        <v>3</v>
      </c>
      <c r="F228" s="1803">
        <f t="shared" si="121"/>
      </c>
      <c r="G228" s="1824">
        <f t="shared" si="215"/>
      </c>
      <c r="H228" s="1824">
        <f t="shared" si="299"/>
      </c>
      <c r="I228" s="1824">
        <f t="shared" si="17"/>
      </c>
      <c r="J228" s="1825">
        <f t="shared" si="159"/>
      </c>
      <c r="K228" s="1826">
        <f t="shared" si="243"/>
      </c>
      <c r="L228" s="1826">
        <f t="shared" si="327"/>
      </c>
      <c r="M228" s="1826">
        <f t="shared" si="45"/>
      </c>
      <c r="N228" s="1826">
        <f t="shared" si="187"/>
      </c>
      <c r="O228" s="1808">
        <f t="shared" si="271"/>
      </c>
      <c r="P228" s="1823">
        <v>0.0203</v>
      </c>
      <c r="Q228" s="1810">
        <v>53</v>
      </c>
      <c r="R228" s="1825">
        <f t="shared" si="355"/>
      </c>
      <c r="S228" s="1810">
        <v>16156</v>
      </c>
      <c r="T228" s="1810">
        <v>559</v>
      </c>
      <c r="U228" s="1810">
        <v>56</v>
      </c>
      <c r="V228" s="1810">
        <v>622</v>
      </c>
      <c r="W228" s="1810">
        <v>73</v>
      </c>
      <c r="X228" s="1810">
        <v>4</v>
      </c>
      <c r="Y228" s="1810">
        <v>0</v>
      </c>
      <c r="Z228" s="1810">
        <v>12</v>
      </c>
      <c r="AA228" s="1806">
        <f t="shared" si="73"/>
      </c>
      <c r="AB228" s="1811" t="s">
        <v>1542</v>
      </c>
      <c r="AC228" s="1811" t="s">
        <v>1535</v>
      </c>
      <c r="AD228" s="1827">
        <v>24</v>
      </c>
    </row>
    <row r="229">
      <c r="A229" s="1801"/>
      <c r="B229" s="1838" t="s">
        <v>1544</v>
      </c>
      <c r="C229" s="1822" t="s">
        <v>1526</v>
      </c>
      <c r="D229" s="1803">
        <v>934.86</v>
      </c>
      <c r="E229" s="1804">
        <v>0</v>
      </c>
      <c r="F229" s="1803">
        <f t="shared" si="121"/>
      </c>
      <c r="G229" s="1824">
        <f t="shared" si="215"/>
      </c>
      <c r="H229" s="1824">
        <f t="shared" si="299"/>
      </c>
      <c r="I229" s="1824">
        <f t="shared" si="17"/>
      </c>
      <c r="J229" s="1825">
        <f t="shared" si="159"/>
      </c>
      <c r="K229" s="1826">
        <f t="shared" si="243"/>
      </c>
      <c r="L229" s="1826">
        <f t="shared" si="327"/>
      </c>
      <c r="M229" s="1826">
        <f t="shared" si="45"/>
      </c>
      <c r="N229" s="1826">
        <f t="shared" si="187"/>
      </c>
      <c r="O229" s="1808">
        <f t="shared" si="271"/>
      </c>
      <c r="P229" s="1823">
        <v>0.025</v>
      </c>
      <c r="Q229" s="1810">
        <v>55</v>
      </c>
      <c r="R229" s="1825">
        <f t="shared" si="355"/>
      </c>
      <c r="S229" s="1810">
        <v>9422</v>
      </c>
      <c r="T229" s="1810">
        <v>334</v>
      </c>
      <c r="U229" s="1810">
        <v>45</v>
      </c>
      <c r="V229" s="1810">
        <v>349</v>
      </c>
      <c r="W229" s="1810">
        <v>34</v>
      </c>
      <c r="X229" s="1810">
        <v>5</v>
      </c>
      <c r="Y229" s="1810">
        <v>0</v>
      </c>
      <c r="Z229" s="1810">
        <v>5</v>
      </c>
      <c r="AA229" s="1806">
        <f t="shared" si="73"/>
      </c>
      <c r="AB229" s="1811" t="s">
        <v>1542</v>
      </c>
      <c r="AC229" s="1811" t="s">
        <v>1535</v>
      </c>
      <c r="AD229" s="1827">
        <v>8</v>
      </c>
    </row>
    <row r="230">
      <c r="A230" s="1801"/>
      <c r="B230" s="1812" t="s">
        <v>1514</v>
      </c>
      <c r="C230" s="1812"/>
      <c r="D230" s="1813">
        <f>SUM(D227:D229)</f>
      </c>
      <c r="E230" s="1813">
        <f>SUM(E227:E229)</f>
      </c>
      <c r="F230" s="1813">
        <f>SUM(F227:F229)</f>
      </c>
      <c r="G230" s="1815">
        <f t="shared" si="215"/>
      </c>
      <c r="H230" s="1815">
        <f t="shared" si="299"/>
      </c>
      <c r="I230" s="1815">
        <f t="shared" si="17"/>
      </c>
      <c r="J230" s="1815">
        <f t="shared" si="159"/>
      </c>
      <c r="K230" s="1816">
        <f t="shared" si="243"/>
      </c>
      <c r="L230" s="1816">
        <f t="shared" si="327"/>
      </c>
      <c r="M230" s="1816">
        <f t="shared" si="45"/>
      </c>
      <c r="N230" s="1816">
        <f t="shared" si="187"/>
      </c>
      <c r="O230" s="1817">
        <f t="shared" si="271"/>
      </c>
      <c r="P230" s="1816">
        <f>AVERAGE(P226:P229)</f>
      </c>
      <c r="Q230" s="1817">
        <f>AVERAGE(Q226:Q229)</f>
      </c>
      <c r="R230" s="1813">
        <f t="shared" si="355"/>
      </c>
      <c r="S230" s="1849">
        <f>SUM(S227:S229)</f>
      </c>
      <c r="T230" s="1849">
        <f>SUM(T227:T229)</f>
      </c>
      <c r="U230" s="1849">
        <f>SUM(U227:U229)</f>
      </c>
      <c r="V230" s="1849">
        <f>SUM(V227:V229)</f>
      </c>
      <c r="W230" s="1849">
        <f>SUM(W227:W229)</f>
      </c>
      <c r="X230" s="1849">
        <f>SUM(X227:X229)</f>
      </c>
      <c r="Y230" s="1849">
        <f>SUM(Y227:Y229)</f>
      </c>
      <c r="Z230" s="1849">
        <f>SUM(Z227:Z229)</f>
      </c>
      <c r="AA230" s="1819">
        <f t="shared" si="73"/>
      </c>
      <c r="AB230" s="1820"/>
      <c r="AC230" s="1820"/>
      <c r="AD230" s="1849">
        <f>SUM(AD227:AD229)</f>
      </c>
    </row>
    <row r="231">
      <c r="A231" s="1801"/>
      <c r="B231" s="1828" t="s">
        <v>1519</v>
      </c>
      <c r="C231" s="1828"/>
      <c r="D231" s="1829">
        <f>D226+D230</f>
      </c>
      <c r="E231" s="1829">
        <f>E226+E230</f>
      </c>
      <c r="F231" s="1829">
        <f>F226+F230</f>
      </c>
      <c r="G231" s="1830">
        <f t="shared" si="215"/>
      </c>
      <c r="H231" s="1830">
        <f t="shared" si="299"/>
      </c>
      <c r="I231" s="1830">
        <f t="shared" si="17"/>
      </c>
      <c r="J231" s="1830">
        <f t="shared" si="159"/>
      </c>
      <c r="K231" s="1831">
        <f t="shared" si="243"/>
      </c>
      <c r="L231" s="1831">
        <f t="shared" si="327"/>
      </c>
      <c r="M231" s="1831">
        <f t="shared" si="45"/>
      </c>
      <c r="N231" s="1831">
        <f t="shared" si="187"/>
      </c>
      <c r="O231" s="1832">
        <f t="shared" si="271"/>
      </c>
      <c r="P231" s="1833">
        <f>(P230+P225)/2</f>
      </c>
      <c r="Q231" s="1833">
        <f>(Q230+Q225)/2</f>
      </c>
      <c r="R231" s="1829">
        <f>(R230+R225)/2</f>
      </c>
      <c r="S231" s="1852">
        <f>S226+S230</f>
      </c>
      <c r="T231" s="1852">
        <f>T226+T230</f>
      </c>
      <c r="U231" s="1852">
        <f>U226+U230</f>
      </c>
      <c r="V231" s="1852">
        <f>V226+V230</f>
      </c>
      <c r="W231" s="1852">
        <f>W226+W230</f>
      </c>
      <c r="X231" s="1852">
        <f>X226+X230</f>
      </c>
      <c r="Y231" s="1852">
        <f>Y226+Y230</f>
      </c>
      <c r="Z231" s="1852">
        <f>Z226+Z230</f>
      </c>
      <c r="AA231" s="1834">
        <f t="shared" si="73"/>
      </c>
      <c r="AB231" s="1835"/>
      <c r="AC231" s="1835"/>
      <c r="AD231" s="1852">
        <f>AD226+AD230</f>
      </c>
    </row>
    <row r="232">
      <c r="A232" s="1790" t="s">
        <v>1473</v>
      </c>
      <c r="B232" s="1790" t="s">
        <v>1474</v>
      </c>
      <c r="C232" s="1790"/>
      <c r="D232" s="1791" t="s">
        <v>1475</v>
      </c>
      <c r="E232" s="1791"/>
      <c r="F232" s="1791"/>
      <c r="G232" s="1791"/>
      <c r="H232" s="1791"/>
      <c r="I232" s="1791"/>
      <c r="J232" s="1792" t="s">
        <v>1476</v>
      </c>
      <c r="K232" s="1792"/>
      <c r="L232" s="1792"/>
      <c r="M232" s="1792"/>
      <c r="N232" s="1792"/>
      <c r="O232" s="1792"/>
      <c r="P232" s="1792"/>
      <c r="Q232" s="1792"/>
      <c r="R232" s="1792"/>
      <c r="S232" s="1792"/>
      <c r="T232" s="1792"/>
      <c r="U232" s="1792"/>
      <c r="V232" s="1792"/>
      <c r="W232" s="1792"/>
      <c r="X232" s="1792"/>
      <c r="Y232" s="1792"/>
      <c r="Z232" s="1792"/>
      <c r="AA232" s="1792"/>
      <c r="AB232" s="1792"/>
      <c r="AC232" s="1792"/>
      <c r="AD232" s="1793"/>
    </row>
    <row r="233">
      <c r="A233" s="1790"/>
      <c r="B233" s="1790" t="s">
        <v>1477</v>
      </c>
      <c r="C233" s="1790" t="s">
        <v>1478</v>
      </c>
      <c r="D233" s="1791" t="s">
        <v>1479</v>
      </c>
      <c r="E233" s="1794" t="s">
        <v>1480</v>
      </c>
      <c r="F233" s="1795" t="s">
        <v>1481</v>
      </c>
      <c r="G233" s="1796" t="s">
        <v>1482</v>
      </c>
      <c r="H233" s="1796" t="s">
        <v>1483</v>
      </c>
      <c r="I233" s="1796" t="s">
        <v>1484</v>
      </c>
      <c r="J233" s="1792" t="s">
        <v>1485</v>
      </c>
      <c r="K233" s="1797" t="s">
        <v>1486</v>
      </c>
      <c r="L233" s="1797" t="s">
        <v>1487</v>
      </c>
      <c r="M233" s="1797" t="s">
        <v>1488</v>
      </c>
      <c r="N233" s="1797" t="s">
        <v>1489</v>
      </c>
      <c r="O233" s="1798" t="s">
        <v>1490</v>
      </c>
      <c r="P233" s="1797" t="s">
        <v>1491</v>
      </c>
      <c r="Q233" s="1798" t="s">
        <v>1492</v>
      </c>
      <c r="R233" s="1792" t="s">
        <v>1493</v>
      </c>
      <c r="S233" s="1798" t="s">
        <v>1494</v>
      </c>
      <c r="T233" s="1798" t="s">
        <v>1495</v>
      </c>
      <c r="U233" s="1798" t="s">
        <v>1496</v>
      </c>
      <c r="V233" s="1798" t="s">
        <v>1497</v>
      </c>
      <c r="W233" s="1798" t="s">
        <v>1498</v>
      </c>
      <c r="X233" s="1798" t="s">
        <v>1499</v>
      </c>
      <c r="Y233" s="1798" t="s">
        <v>1500</v>
      </c>
      <c r="Z233" s="1798" t="s">
        <v>1501</v>
      </c>
      <c r="AA233" s="1799" t="s">
        <v>1502</v>
      </c>
      <c r="AB233" s="1793" t="s">
        <v>1503</v>
      </c>
      <c r="AC233" s="1793" t="s">
        <v>1504</v>
      </c>
      <c r="AD233" s="1800" t="s">
        <v>1505</v>
      </c>
    </row>
    <row r="234">
      <c r="A234" s="1801" t="s">
        <v>1545</v>
      </c>
      <c r="B234" s="1802" t="s">
        <v>1521</v>
      </c>
      <c r="C234" s="1802" t="s">
        <v>1508</v>
      </c>
      <c r="D234" s="1803">
        <v>1740.74</v>
      </c>
      <c r="E234" s="1804">
        <v>0</v>
      </c>
      <c r="F234" s="1803">
        <f t="shared" ref="F234:F238" si="122">E234*2000*1.2</f>
      </c>
      <c r="G234" s="1805">
        <f t="shared" ref="G234:G244" si="216">F234/D234</f>
      </c>
      <c r="H234" s="1805">
        <f t="shared" ref="H234:H244" si="300">D234/E234</f>
      </c>
      <c r="I234" s="1805">
        <f t="shared" ref="I234:I244" si="18">F234/E234</f>
      </c>
      <c r="J234" s="1806">
        <f t="shared" ref="J234:J244" si="160">D234/T234</f>
      </c>
      <c r="K234" s="1807">
        <f t="shared" ref="K234:K244" si="244">O234/S234*1</f>
      </c>
      <c r="L234" s="1807">
        <f t="shared" ref="L234:L244" si="328">T234/S234</f>
      </c>
      <c r="M234" s="1807">
        <f t="shared" ref="M234:M244" si="46">V234/S234</f>
      </c>
      <c r="N234" s="1807">
        <f t="shared" ref="N234:N244" si="188">W234/V234</f>
      </c>
      <c r="O234" s="1808">
        <f t="shared" ref="O234:O244" si="272">U234/P234</f>
      </c>
      <c r="P234" s="1809">
        <v>0.0247</v>
      </c>
      <c r="Q234" s="1808">
        <v>37</v>
      </c>
      <c r="R234" s="1806">
        <f t="shared" ref="R234:R243" si="356">(D234/S234)*1000</f>
      </c>
      <c r="S234" s="1810">
        <v>17478</v>
      </c>
      <c r="T234" s="1810">
        <v>396</v>
      </c>
      <c r="U234" s="1810">
        <v>50</v>
      </c>
      <c r="V234" s="1810">
        <v>417</v>
      </c>
      <c r="W234" s="1810">
        <v>48</v>
      </c>
      <c r="X234" s="1810">
        <v>3</v>
      </c>
      <c r="Y234" s="1810">
        <v>1</v>
      </c>
      <c r="Z234" s="1810">
        <v>12</v>
      </c>
      <c r="AA234" s="1806">
        <f t="shared" ref="AA234:AA244" si="74">AD234*1000/D234</f>
      </c>
      <c r="AB234" s="1811" t="s">
        <v>1542</v>
      </c>
      <c r="AC234" s="1811" t="s">
        <v>1535</v>
      </c>
      <c r="AD234" s="1811">
        <v>22</v>
      </c>
    </row>
    <row r="235">
      <c r="A235" s="1801"/>
      <c r="B235" s="1802" t="s">
        <v>1521</v>
      </c>
      <c r="C235" s="1802" t="s">
        <v>1511</v>
      </c>
      <c r="D235" s="1803">
        <v>1709.2</v>
      </c>
      <c r="E235" s="1804">
        <v>2</v>
      </c>
      <c r="F235" s="1803">
        <f t="shared" si="122"/>
      </c>
      <c r="G235" s="1805">
        <f t="shared" si="216"/>
      </c>
      <c r="H235" s="1805">
        <f t="shared" si="300"/>
      </c>
      <c r="I235" s="1805">
        <f t="shared" si="18"/>
      </c>
      <c r="J235" s="1806">
        <f t="shared" si="160"/>
      </c>
      <c r="K235" s="1807">
        <f t="shared" si="244"/>
      </c>
      <c r="L235" s="1807">
        <f t="shared" si="328"/>
      </c>
      <c r="M235" s="1807">
        <f t="shared" si="46"/>
      </c>
      <c r="N235" s="1807">
        <f t="shared" si="188"/>
      </c>
      <c r="O235" s="1808">
        <f t="shared" si="272"/>
      </c>
      <c r="P235" s="1809">
        <v>0.024</v>
      </c>
      <c r="Q235" s="1808">
        <v>38</v>
      </c>
      <c r="R235" s="1806">
        <f t="shared" si="356"/>
      </c>
      <c r="S235" s="1810">
        <v>13951</v>
      </c>
      <c r="T235" s="1810">
        <v>355</v>
      </c>
      <c r="U235" s="1810">
        <v>43</v>
      </c>
      <c r="V235" s="1810">
        <v>386</v>
      </c>
      <c r="W235" s="1810">
        <v>31</v>
      </c>
      <c r="X235" s="1810">
        <v>2</v>
      </c>
      <c r="Y235" s="1810">
        <v>0</v>
      </c>
      <c r="Z235" s="1810">
        <v>9</v>
      </c>
      <c r="AA235" s="1806">
        <f t="shared" si="74"/>
      </c>
      <c r="AB235" s="1811" t="s">
        <v>1542</v>
      </c>
      <c r="AC235" s="1811" t="s">
        <v>1535</v>
      </c>
      <c r="AD235" s="1811">
        <v>13</v>
      </c>
    </row>
    <row r="236">
      <c r="A236" s="1801"/>
      <c r="B236" s="1802" t="s">
        <v>1521</v>
      </c>
      <c r="C236" s="1802" t="s">
        <v>1512</v>
      </c>
      <c r="D236" s="1803">
        <v>1658.28</v>
      </c>
      <c r="E236" s="1804">
        <v>3</v>
      </c>
      <c r="F236" s="1803">
        <f t="shared" si="122"/>
      </c>
      <c r="G236" s="1805">
        <f t="shared" si="216"/>
      </c>
      <c r="H236" s="1805">
        <f t="shared" si="300"/>
      </c>
      <c r="I236" s="1805">
        <f t="shared" si="18"/>
      </c>
      <c r="J236" s="1806">
        <f t="shared" si="160"/>
      </c>
      <c r="K236" s="1807">
        <f t="shared" si="244"/>
      </c>
      <c r="L236" s="1807">
        <f t="shared" si="328"/>
      </c>
      <c r="M236" s="1807">
        <f t="shared" si="46"/>
      </c>
      <c r="N236" s="1807">
        <f t="shared" si="188"/>
      </c>
      <c r="O236" s="1808">
        <f t="shared" si="272"/>
      </c>
      <c r="P236" s="1809">
        <v>0.0309</v>
      </c>
      <c r="Q236" s="1808">
        <v>42</v>
      </c>
      <c r="R236" s="1806">
        <f t="shared" si="356"/>
      </c>
      <c r="S236" s="1810">
        <v>11284</v>
      </c>
      <c r="T236" s="1810">
        <v>376</v>
      </c>
      <c r="U236" s="1810">
        <v>50</v>
      </c>
      <c r="V236" s="1810">
        <v>414</v>
      </c>
      <c r="W236" s="1810">
        <v>75</v>
      </c>
      <c r="X236" s="1810">
        <v>2</v>
      </c>
      <c r="Y236" s="1810">
        <v>0</v>
      </c>
      <c r="Z236" s="1810">
        <v>7</v>
      </c>
      <c r="AA236" s="1806">
        <f t="shared" si="74"/>
      </c>
      <c r="AB236" s="1811" t="s">
        <v>1542</v>
      </c>
      <c r="AC236" s="1811" t="s">
        <v>1535</v>
      </c>
      <c r="AD236" s="1811">
        <v>20</v>
      </c>
    </row>
    <row r="237">
      <c r="A237" s="1801"/>
      <c r="B237" s="1802" t="s">
        <v>1521</v>
      </c>
      <c r="C237" s="1802" t="s">
        <v>1513</v>
      </c>
      <c r="D237" s="1803">
        <v>1876.66</v>
      </c>
      <c r="E237" s="1804">
        <v>3</v>
      </c>
      <c r="F237" s="1803">
        <f t="shared" si="122"/>
      </c>
      <c r="G237" s="1805">
        <f t="shared" si="216"/>
      </c>
      <c r="H237" s="1805">
        <f t="shared" si="300"/>
      </c>
      <c r="I237" s="1805">
        <f t="shared" si="18"/>
      </c>
      <c r="J237" s="1806">
        <f t="shared" si="160"/>
      </c>
      <c r="K237" s="1807">
        <f t="shared" si="244"/>
      </c>
      <c r="L237" s="1807">
        <f t="shared" si="328"/>
      </c>
      <c r="M237" s="1807">
        <f t="shared" si="46"/>
      </c>
      <c r="N237" s="1807">
        <f t="shared" si="188"/>
      </c>
      <c r="O237" s="1808">
        <f t="shared" si="272"/>
      </c>
      <c r="P237" s="1809">
        <v>0.0271</v>
      </c>
      <c r="Q237" s="1808">
        <v>43</v>
      </c>
      <c r="R237" s="1806">
        <f t="shared" si="356"/>
      </c>
      <c r="S237" s="1810">
        <v>12901</v>
      </c>
      <c r="T237" s="1810">
        <v>453</v>
      </c>
      <c r="U237" s="1810">
        <v>54</v>
      </c>
      <c r="V237" s="1810">
        <v>498</v>
      </c>
      <c r="W237" s="1810">
        <v>69</v>
      </c>
      <c r="X237" s="1810">
        <v>5</v>
      </c>
      <c r="Y237" s="1810">
        <v>0</v>
      </c>
      <c r="Z237" s="1810">
        <v>8</v>
      </c>
      <c r="AA237" s="1806">
        <f t="shared" si="74"/>
      </c>
      <c r="AB237" s="1811" t="s">
        <v>1542</v>
      </c>
      <c r="AC237" s="1811" t="s">
        <v>1535</v>
      </c>
      <c r="AD237" s="1811">
        <v>16</v>
      </c>
    </row>
    <row r="238">
      <c r="A238" s="1801"/>
      <c r="B238" s="1802" t="s">
        <v>1521</v>
      </c>
      <c r="C238" s="1822" t="s">
        <v>1516</v>
      </c>
      <c r="D238" s="1839">
        <v>2319.37</v>
      </c>
      <c r="E238" s="1840">
        <v>2</v>
      </c>
      <c r="F238" s="1839">
        <f t="shared" si="122"/>
      </c>
      <c r="G238" s="1824">
        <f t="shared" si="216"/>
      </c>
      <c r="H238" s="1824">
        <f t="shared" si="300"/>
      </c>
      <c r="I238" s="1824">
        <f t="shared" si="18"/>
      </c>
      <c r="J238" s="1825">
        <f t="shared" si="160"/>
      </c>
      <c r="K238" s="1826">
        <f t="shared" si="244"/>
      </c>
      <c r="L238" s="1826">
        <f t="shared" si="328"/>
      </c>
      <c r="M238" s="1826">
        <f t="shared" si="46"/>
      </c>
      <c r="N238" s="1826">
        <f t="shared" si="188"/>
      </c>
      <c r="O238" s="1841">
        <f t="shared" si="272"/>
      </c>
      <c r="P238" s="1823">
        <v>0.0326</v>
      </c>
      <c r="Q238" s="1810">
        <v>44</v>
      </c>
      <c r="R238" s="1825">
        <f t="shared" si="356"/>
      </c>
      <c r="S238" s="1841">
        <v>16999</v>
      </c>
      <c r="T238" s="1841">
        <v>597</v>
      </c>
      <c r="U238" s="1841">
        <v>78</v>
      </c>
      <c r="V238" s="1841">
        <v>634</v>
      </c>
      <c r="W238" s="1841">
        <v>55</v>
      </c>
      <c r="X238" s="1841">
        <v>4</v>
      </c>
      <c r="Y238" s="1841">
        <v>2</v>
      </c>
      <c r="Z238" s="1841">
        <v>8</v>
      </c>
      <c r="AA238" s="1825">
        <f t="shared" si="74"/>
      </c>
      <c r="AB238" s="1842" t="s">
        <v>1542</v>
      </c>
      <c r="AC238" s="1842" t="s">
        <v>1535</v>
      </c>
      <c r="AD238" s="1843">
        <v>27</v>
      </c>
    </row>
    <row r="239">
      <c r="A239" s="1801"/>
      <c r="B239" s="1844" t="s">
        <v>1514</v>
      </c>
      <c r="C239" s="1844"/>
      <c r="D239" s="1845">
        <f>SUM(D234:D238)</f>
      </c>
      <c r="E239" s="1845">
        <f>SUM(E234:E238)</f>
      </c>
      <c r="F239" s="1845">
        <f>SUM(F234:F238)</f>
      </c>
      <c r="G239" s="1846">
        <f t="shared" si="216"/>
      </c>
      <c r="H239" s="1846">
        <f t="shared" si="300"/>
      </c>
      <c r="I239" s="1846">
        <f t="shared" si="18"/>
      </c>
      <c r="J239" s="1846">
        <f t="shared" si="160"/>
      </c>
      <c r="K239" s="1847">
        <f t="shared" si="244"/>
      </c>
      <c r="L239" s="1847">
        <f t="shared" si="328"/>
      </c>
      <c r="M239" s="1847">
        <f t="shared" si="46"/>
      </c>
      <c r="N239" s="1847">
        <f t="shared" si="188"/>
      </c>
      <c r="O239" s="1848">
        <f t="shared" si="272"/>
      </c>
      <c r="P239" s="1847">
        <f>AVERAGE(P235:P238)</f>
      </c>
      <c r="Q239" s="1848">
        <f>AVERAGE(Q235:Q238)</f>
      </c>
      <c r="R239" s="1846">
        <f t="shared" si="356"/>
      </c>
      <c r="S239" s="1849">
        <f>SUM(S234:S238)</f>
      </c>
      <c r="T239" s="1849">
        <f>SUM(T234:T238)</f>
      </c>
      <c r="U239" s="1849">
        <f>SUM(U234:U238)</f>
      </c>
      <c r="V239" s="1849">
        <f>SUM(V234:V238)</f>
      </c>
      <c r="W239" s="1849">
        <f>SUM(W234:W238)</f>
      </c>
      <c r="X239" s="1849">
        <f>SUM(X234:X238)</f>
      </c>
      <c r="Y239" s="1849">
        <f>SUM(Y234:Y238)</f>
      </c>
      <c r="Z239" s="1849">
        <f>SUM(Z234:Z238)</f>
      </c>
      <c r="AA239" s="1850">
        <f t="shared" si="74"/>
      </c>
      <c r="AB239" s="1851"/>
      <c r="AC239" s="1851"/>
      <c r="AD239" s="1849">
        <f>SUM(AD234:AD238)</f>
      </c>
    </row>
    <row r="240">
      <c r="A240" s="1801"/>
      <c r="B240" s="1838" t="s">
        <v>1544</v>
      </c>
      <c r="C240" s="1822" t="s">
        <v>1517</v>
      </c>
      <c r="D240" s="1803">
        <v>2489.65</v>
      </c>
      <c r="E240" s="1804">
        <v>1</v>
      </c>
      <c r="F240" s="1803">
        <f t="shared" ref="F240:F242" si="123">E240*2000*1.2</f>
      </c>
      <c r="G240" s="1824">
        <f t="shared" si="216"/>
      </c>
      <c r="H240" s="1824">
        <f t="shared" si="300"/>
      </c>
      <c r="I240" s="1824">
        <f t="shared" si="18"/>
      </c>
      <c r="J240" s="1825">
        <f t="shared" si="160"/>
      </c>
      <c r="K240" s="1826">
        <f t="shared" si="244"/>
      </c>
      <c r="L240" s="1826">
        <f t="shared" si="328"/>
      </c>
      <c r="M240" s="1826">
        <f t="shared" si="46"/>
      </c>
      <c r="N240" s="1826">
        <f t="shared" si="188"/>
      </c>
      <c r="O240" s="1808">
        <f t="shared" si="272"/>
      </c>
      <c r="P240" s="1823">
        <v>0.0358</v>
      </c>
      <c r="Q240" s="1810">
        <v>45</v>
      </c>
      <c r="R240" s="1825">
        <f t="shared" si="356"/>
      </c>
      <c r="S240" s="1810">
        <v>21017</v>
      </c>
      <c r="T240" s="1810">
        <v>639</v>
      </c>
      <c r="U240" s="1810">
        <v>94</v>
      </c>
      <c r="V240" s="1810">
        <v>712</v>
      </c>
      <c r="W240" s="1810">
        <v>82</v>
      </c>
      <c r="X240" s="1810">
        <v>9</v>
      </c>
      <c r="Y240" s="1810">
        <v>2</v>
      </c>
      <c r="Z240" s="1810">
        <v>10</v>
      </c>
      <c r="AA240" s="1806">
        <f t="shared" si="74"/>
      </c>
      <c r="AB240" s="1811" t="s">
        <v>1542</v>
      </c>
      <c r="AC240" s="1811" t="s">
        <v>1535</v>
      </c>
      <c r="AD240" s="1827">
        <v>28</v>
      </c>
    </row>
    <row r="241">
      <c r="A241" s="1801"/>
      <c r="B241" s="1838" t="s">
        <v>1544</v>
      </c>
      <c r="C241" s="1822" t="s">
        <v>1518</v>
      </c>
      <c r="D241" s="1803">
        <v>2227.92</v>
      </c>
      <c r="E241" s="1804">
        <v>3</v>
      </c>
      <c r="F241" s="1803">
        <f t="shared" si="123"/>
      </c>
      <c r="G241" s="1824">
        <f t="shared" si="216"/>
      </c>
      <c r="H241" s="1824">
        <f t="shared" si="300"/>
      </c>
      <c r="I241" s="1824">
        <f t="shared" si="18"/>
      </c>
      <c r="J241" s="1825">
        <f t="shared" si="160"/>
      </c>
      <c r="K241" s="1826">
        <f t="shared" si="244"/>
      </c>
      <c r="L241" s="1826">
        <f t="shared" si="328"/>
      </c>
      <c r="M241" s="1826">
        <f t="shared" si="46"/>
      </c>
      <c r="N241" s="1826">
        <f t="shared" si="188"/>
      </c>
      <c r="O241" s="1808">
        <f t="shared" si="272"/>
      </c>
      <c r="P241" s="1823">
        <v>0.0355</v>
      </c>
      <c r="Q241" s="1810">
        <v>49</v>
      </c>
      <c r="R241" s="1825">
        <f t="shared" si="356"/>
      </c>
      <c r="S241" s="1810">
        <v>18407</v>
      </c>
      <c r="T241" s="1810">
        <v>673</v>
      </c>
      <c r="U241" s="1810">
        <v>97</v>
      </c>
      <c r="V241" s="1810">
        <v>718</v>
      </c>
      <c r="W241" s="1810">
        <v>95</v>
      </c>
      <c r="X241" s="1810">
        <v>7</v>
      </c>
      <c r="Y241" s="1810">
        <v>3</v>
      </c>
      <c r="Z241" s="1810">
        <v>8</v>
      </c>
      <c r="AA241" s="1806">
        <f t="shared" si="74"/>
      </c>
      <c r="AB241" s="1811" t="s">
        <v>1542</v>
      </c>
      <c r="AC241" s="1811" t="s">
        <v>1535</v>
      </c>
      <c r="AD241" s="1827">
        <v>30</v>
      </c>
    </row>
    <row r="242">
      <c r="A242" s="1801"/>
      <c r="B242" s="1838" t="s">
        <v>1544</v>
      </c>
      <c r="C242" s="1822" t="s">
        <v>1526</v>
      </c>
      <c r="D242" s="1803">
        <v>1157.58</v>
      </c>
      <c r="E242" s="1804">
        <v>0</v>
      </c>
      <c r="F242" s="1803">
        <f t="shared" si="123"/>
      </c>
      <c r="G242" s="1824">
        <f t="shared" si="216"/>
      </c>
      <c r="H242" s="1824">
        <f t="shared" si="300"/>
      </c>
      <c r="I242" s="1824">
        <f t="shared" si="18"/>
      </c>
      <c r="J242" s="1825">
        <f t="shared" si="160"/>
      </c>
      <c r="K242" s="1826">
        <f t="shared" si="244"/>
      </c>
      <c r="L242" s="1826">
        <f t="shared" si="328"/>
      </c>
      <c r="M242" s="1826">
        <f t="shared" si="46"/>
      </c>
      <c r="N242" s="1826">
        <f t="shared" si="188"/>
      </c>
      <c r="O242" s="1808">
        <f t="shared" si="272"/>
      </c>
      <c r="P242" s="1823">
        <v>0.0363</v>
      </c>
      <c r="Q242" s="1810">
        <v>50</v>
      </c>
      <c r="R242" s="1825">
        <f t="shared" si="356"/>
      </c>
      <c r="S242" s="1810">
        <v>12193</v>
      </c>
      <c r="T242" s="1810">
        <v>319</v>
      </c>
      <c r="U242" s="1810">
        <v>55</v>
      </c>
      <c r="V242" s="1810">
        <v>351</v>
      </c>
      <c r="W242" s="1810">
        <v>56</v>
      </c>
      <c r="X242" s="1810">
        <v>4</v>
      </c>
      <c r="Y242" s="1810">
        <v>1</v>
      </c>
      <c r="Z242" s="1810">
        <v>4</v>
      </c>
      <c r="AA242" s="1806">
        <f t="shared" si="74"/>
      </c>
      <c r="AB242" s="1811" t="s">
        <v>1542</v>
      </c>
      <c r="AC242" s="1811" t="s">
        <v>1535</v>
      </c>
      <c r="AD242" s="1827">
        <v>10</v>
      </c>
    </row>
    <row r="243">
      <c r="A243" s="1801"/>
      <c r="B243" s="1812" t="s">
        <v>1514</v>
      </c>
      <c r="C243" s="1812"/>
      <c r="D243" s="1813">
        <f>SUM(D240:D242)</f>
      </c>
      <c r="E243" s="1813">
        <f>SUM(E240:E242)</f>
      </c>
      <c r="F243" s="1813">
        <f>SUM(F240:F242)</f>
      </c>
      <c r="G243" s="1815">
        <f t="shared" si="216"/>
      </c>
      <c r="H243" s="1815">
        <f t="shared" si="300"/>
      </c>
      <c r="I243" s="1815">
        <f t="shared" si="18"/>
      </c>
      <c r="J243" s="1815">
        <f t="shared" si="160"/>
      </c>
      <c r="K243" s="1816">
        <f t="shared" si="244"/>
      </c>
      <c r="L243" s="1816">
        <f t="shared" si="328"/>
      </c>
      <c r="M243" s="1816">
        <f t="shared" si="46"/>
      </c>
      <c r="N243" s="1816">
        <f t="shared" si="188"/>
      </c>
      <c r="O243" s="1817">
        <f t="shared" si="272"/>
      </c>
      <c r="P243" s="1816">
        <f>AVERAGE(P239:P242)</f>
      </c>
      <c r="Q243" s="1817">
        <f>AVERAGE(Q239:Q242)</f>
      </c>
      <c r="R243" s="1813">
        <f t="shared" si="356"/>
      </c>
      <c r="S243" s="1849">
        <f>SUM(S240:S242)</f>
      </c>
      <c r="T243" s="1849">
        <f>SUM(T240:T242)</f>
      </c>
      <c r="U243" s="1849">
        <f>SUM(U240:U242)</f>
      </c>
      <c r="V243" s="1849">
        <f>SUM(V240:V242)</f>
      </c>
      <c r="W243" s="1849">
        <f>SUM(W240:W242)</f>
      </c>
      <c r="X243" s="1849">
        <f>SUM(X240:X242)</f>
      </c>
      <c r="Y243" s="1849">
        <f>SUM(Y240:Y242)</f>
      </c>
      <c r="Z243" s="1849">
        <f>SUM(Z240:Z242)</f>
      </c>
      <c r="AA243" s="1819">
        <f t="shared" si="74"/>
      </c>
      <c r="AB243" s="1820"/>
      <c r="AC243" s="1820"/>
      <c r="AD243" s="1849">
        <f>SUM(AD240:AD242)</f>
      </c>
    </row>
    <row r="244">
      <c r="A244" s="1801"/>
      <c r="B244" s="1828" t="s">
        <v>1519</v>
      </c>
      <c r="C244" s="1828"/>
      <c r="D244" s="1829">
        <f>D239+D243</f>
      </c>
      <c r="E244" s="1829">
        <f>E239+E243</f>
      </c>
      <c r="F244" s="1829">
        <f>F239+F243</f>
      </c>
      <c r="G244" s="1830">
        <f t="shared" si="216"/>
      </c>
      <c r="H244" s="1830">
        <f t="shared" si="300"/>
      </c>
      <c r="I244" s="1830">
        <f t="shared" si="18"/>
      </c>
      <c r="J244" s="1830">
        <f t="shared" si="160"/>
      </c>
      <c r="K244" s="1831">
        <f t="shared" si="244"/>
      </c>
      <c r="L244" s="1831">
        <f t="shared" si="328"/>
      </c>
      <c r="M244" s="1831">
        <f t="shared" si="46"/>
      </c>
      <c r="N244" s="1831">
        <f t="shared" si="188"/>
      </c>
      <c r="O244" s="1832">
        <f t="shared" si="272"/>
      </c>
      <c r="P244" s="1833">
        <f>(P243+P238)/2</f>
      </c>
      <c r="Q244" s="1833">
        <f>(Q243+Q238)/2</f>
      </c>
      <c r="R244" s="1829">
        <f>(R243+R238)/2</f>
      </c>
      <c r="S244" s="1852">
        <f>S239+S243</f>
      </c>
      <c r="T244" s="1852">
        <f>T239+T243</f>
      </c>
      <c r="U244" s="1852">
        <f>U239+U243</f>
      </c>
      <c r="V244" s="1852">
        <f>V239+V243</f>
      </c>
      <c r="W244" s="1852">
        <f>W239+W243</f>
      </c>
      <c r="X244" s="1852">
        <f>X239+X243</f>
      </c>
      <c r="Y244" s="1852">
        <f>Y239+Y243</f>
      </c>
      <c r="Z244" s="1852">
        <f>Z239+Z243</f>
      </c>
      <c r="AA244" s="1834">
        <f t="shared" si="74"/>
      </c>
      <c r="AB244" s="1835"/>
      <c r="AC244" s="1835"/>
      <c r="AD244" s="1852">
        <f>AD239+AD243</f>
      </c>
    </row>
    <row r="245">
      <c r="A245" s="1790" t="s">
        <v>1473</v>
      </c>
      <c r="B245" s="1790" t="s">
        <v>1474</v>
      </c>
      <c r="C245" s="1790"/>
      <c r="D245" s="1791" t="s">
        <v>1475</v>
      </c>
      <c r="E245" s="1791"/>
      <c r="F245" s="1791"/>
      <c r="G245" s="1791"/>
      <c r="H245" s="1791"/>
      <c r="I245" s="1791"/>
      <c r="J245" s="1792" t="s">
        <v>1476</v>
      </c>
      <c r="K245" s="1792"/>
      <c r="L245" s="1792"/>
      <c r="M245" s="1792"/>
      <c r="N245" s="1792"/>
      <c r="O245" s="1792"/>
      <c r="P245" s="1792"/>
      <c r="Q245" s="1792"/>
      <c r="R245" s="1792"/>
      <c r="S245" s="1792"/>
      <c r="T245" s="1792"/>
      <c r="U245" s="1792"/>
      <c r="V245" s="1792"/>
      <c r="W245" s="1792"/>
      <c r="X245" s="1792"/>
      <c r="Y245" s="1792"/>
      <c r="Z245" s="1792"/>
      <c r="AA245" s="1792"/>
      <c r="AB245" s="1792"/>
      <c r="AC245" s="1792"/>
      <c r="AD245" s="1793"/>
    </row>
    <row r="246">
      <c r="A246" s="1790"/>
      <c r="B246" s="1790" t="s">
        <v>1477</v>
      </c>
      <c r="C246" s="1790" t="s">
        <v>1478</v>
      </c>
      <c r="D246" s="1791" t="s">
        <v>1479</v>
      </c>
      <c r="E246" s="1794" t="s">
        <v>1480</v>
      </c>
      <c r="F246" s="1795" t="s">
        <v>1481</v>
      </c>
      <c r="G246" s="1796" t="s">
        <v>1482</v>
      </c>
      <c r="H246" s="1796" t="s">
        <v>1483</v>
      </c>
      <c r="I246" s="1796" t="s">
        <v>1484</v>
      </c>
      <c r="J246" s="1792" t="s">
        <v>1485</v>
      </c>
      <c r="K246" s="1797" t="s">
        <v>1486</v>
      </c>
      <c r="L246" s="1797" t="s">
        <v>1487</v>
      </c>
      <c r="M246" s="1797" t="s">
        <v>1488</v>
      </c>
      <c r="N246" s="1797" t="s">
        <v>1489</v>
      </c>
      <c r="O246" s="1798" t="s">
        <v>1490</v>
      </c>
      <c r="P246" s="1797" t="s">
        <v>1491</v>
      </c>
      <c r="Q246" s="1798" t="s">
        <v>1492</v>
      </c>
      <c r="R246" s="1792" t="s">
        <v>1493</v>
      </c>
      <c r="S246" s="1798" t="s">
        <v>1494</v>
      </c>
      <c r="T246" s="1798" t="s">
        <v>1495</v>
      </c>
      <c r="U246" s="1798" t="s">
        <v>1496</v>
      </c>
      <c r="V246" s="1798" t="s">
        <v>1497</v>
      </c>
      <c r="W246" s="1798" t="s">
        <v>1498</v>
      </c>
      <c r="X246" s="1798" t="s">
        <v>1499</v>
      </c>
      <c r="Y246" s="1798" t="s">
        <v>1500</v>
      </c>
      <c r="Z246" s="1798" t="s">
        <v>1501</v>
      </c>
      <c r="AA246" s="1799" t="s">
        <v>1502</v>
      </c>
      <c r="AB246" s="1793" t="s">
        <v>1503</v>
      </c>
      <c r="AC246" s="1793" t="s">
        <v>1504</v>
      </c>
      <c r="AD246" s="1800" t="s">
        <v>1505</v>
      </c>
    </row>
    <row r="247">
      <c r="A247" s="1801" t="s">
        <v>1546</v>
      </c>
      <c r="B247" s="1802" t="s">
        <v>1523</v>
      </c>
      <c r="C247" s="1802" t="s">
        <v>1508</v>
      </c>
      <c r="D247" s="1803">
        <v>1931.65</v>
      </c>
      <c r="E247" s="1804">
        <v>4</v>
      </c>
      <c r="F247" s="1803">
        <f t="shared" ref="F247:F250" si="124">E247*2000*1.2</f>
      </c>
      <c r="G247" s="1805">
        <f t="shared" ref="G247:G257" si="217">F247/D247</f>
      </c>
      <c r="H247" s="1805">
        <f t="shared" ref="H247:H257" si="301">D247/E247</f>
      </c>
      <c r="I247" s="1805">
        <f t="shared" ref="I247:I257" si="19">F247/E247</f>
      </c>
      <c r="J247" s="1806">
        <f t="shared" ref="J247:J257" si="161">D247/T247</f>
      </c>
      <c r="K247" s="1807">
        <f t="shared" ref="K247:K257" si="245">O247/S247*1</f>
      </c>
      <c r="L247" s="1807">
        <f t="shared" ref="L247:L257" si="329">T247/S247</f>
      </c>
      <c r="M247" s="1807">
        <f t="shared" ref="M247:M257" si="47">V247/S247</f>
      </c>
      <c r="N247" s="1807">
        <f t="shared" ref="N247:N257" si="189">W247/V247</f>
      </c>
      <c r="O247" s="1808">
        <f t="shared" ref="O247:O257" si="273">U247/P247</f>
      </c>
      <c r="P247" s="1809">
        <v>0.0189</v>
      </c>
      <c r="Q247" s="1808">
        <v>66</v>
      </c>
      <c r="R247" s="1806">
        <f t="shared" ref="R247:R256" si="357">(D247/S247)*1000</f>
      </c>
      <c r="S247" s="1810">
        <v>15904</v>
      </c>
      <c r="T247" s="1810">
        <v>313</v>
      </c>
      <c r="U247" s="1810">
        <v>45</v>
      </c>
      <c r="V247" s="1810">
        <v>351</v>
      </c>
      <c r="W247" s="1810">
        <v>72</v>
      </c>
      <c r="X247" s="1810">
        <v>2</v>
      </c>
      <c r="Y247" s="1810">
        <v>0</v>
      </c>
      <c r="Z247" s="1810">
        <v>8</v>
      </c>
      <c r="AA247" s="1806">
        <f t="shared" ref="AA247:AA257" si="75">AD247*1000/D247</f>
      </c>
      <c r="AB247" s="1811" t="s">
        <v>1509</v>
      </c>
      <c r="AC247" s="1811" t="s">
        <v>1535</v>
      </c>
      <c r="AD247" s="1811">
        <v>23</v>
      </c>
    </row>
    <row r="248">
      <c r="A248" s="1801"/>
      <c r="B248" s="1802" t="s">
        <v>1523</v>
      </c>
      <c r="C248" s="1802" t="s">
        <v>1511</v>
      </c>
      <c r="D248" s="1803">
        <v>1896.24</v>
      </c>
      <c r="E248" s="1804">
        <v>1</v>
      </c>
      <c r="F248" s="1803">
        <f t="shared" si="124"/>
      </c>
      <c r="G248" s="1805">
        <f t="shared" si="217"/>
      </c>
      <c r="H248" s="1805">
        <f t="shared" si="301"/>
      </c>
      <c r="I248" s="1805">
        <f t="shared" si="19"/>
      </c>
      <c r="J248" s="1806">
        <f t="shared" si="161"/>
      </c>
      <c r="K248" s="1807">
        <f t="shared" si="245"/>
      </c>
      <c r="L248" s="1807">
        <f t="shared" si="329"/>
      </c>
      <c r="M248" s="1807">
        <f t="shared" si="47"/>
      </c>
      <c r="N248" s="1807">
        <f t="shared" si="189"/>
      </c>
      <c r="O248" s="1808">
        <f t="shared" si="273"/>
      </c>
      <c r="P248" s="1809">
        <v>0.0185</v>
      </c>
      <c r="Q248" s="1808">
        <v>61</v>
      </c>
      <c r="R248" s="1806">
        <f t="shared" si="357"/>
      </c>
      <c r="S248" s="1810">
        <v>14357</v>
      </c>
      <c r="T248" s="1810">
        <v>313</v>
      </c>
      <c r="U248" s="1810">
        <v>45</v>
      </c>
      <c r="V248" s="1810">
        <v>346</v>
      </c>
      <c r="W248" s="1810">
        <v>29</v>
      </c>
      <c r="X248" s="1810">
        <v>2</v>
      </c>
      <c r="Y248" s="1810">
        <v>1</v>
      </c>
      <c r="Z248" s="1810">
        <v>8</v>
      </c>
      <c r="AA248" s="1806">
        <f t="shared" si="75"/>
      </c>
      <c r="AB248" s="1811" t="s">
        <v>1509</v>
      </c>
      <c r="AC248" s="1811" t="s">
        <v>1535</v>
      </c>
      <c r="AD248" s="1811">
        <v>13</v>
      </c>
    </row>
    <row r="249">
      <c r="A249" s="1801"/>
      <c r="B249" s="1802" t="s">
        <v>1523</v>
      </c>
      <c r="C249" s="1802" t="s">
        <v>1512</v>
      </c>
      <c r="D249" s="1803">
        <v>2338.65</v>
      </c>
      <c r="E249" s="1804">
        <v>4</v>
      </c>
      <c r="F249" s="1803">
        <f t="shared" si="124"/>
      </c>
      <c r="G249" s="1805">
        <f t="shared" si="217"/>
      </c>
      <c r="H249" s="1805">
        <f t="shared" si="301"/>
      </c>
      <c r="I249" s="1805">
        <f t="shared" si="19"/>
      </c>
      <c r="J249" s="1806">
        <f t="shared" si="161"/>
      </c>
      <c r="K249" s="1807">
        <f t="shared" si="245"/>
      </c>
      <c r="L249" s="1807">
        <f t="shared" si="329"/>
      </c>
      <c r="M249" s="1807">
        <f t="shared" si="47"/>
      </c>
      <c r="N249" s="1807">
        <f t="shared" si="189"/>
      </c>
      <c r="O249" s="1808">
        <f t="shared" si="273"/>
      </c>
      <c r="P249" s="1809">
        <v>0.0325</v>
      </c>
      <c r="Q249" s="1808">
        <v>68</v>
      </c>
      <c r="R249" s="1806">
        <f t="shared" si="357"/>
      </c>
      <c r="S249" s="1810">
        <v>24810</v>
      </c>
      <c r="T249" s="1810">
        <v>401</v>
      </c>
      <c r="U249" s="1810">
        <v>77</v>
      </c>
      <c r="V249" s="1810">
        <v>420</v>
      </c>
      <c r="W249" s="1810">
        <v>56</v>
      </c>
      <c r="X249" s="1810">
        <v>6</v>
      </c>
      <c r="Y249" s="1810">
        <v>2</v>
      </c>
      <c r="Z249" s="1810">
        <v>11</v>
      </c>
      <c r="AA249" s="1806">
        <f t="shared" si="75"/>
      </c>
      <c r="AB249" s="1811" t="s">
        <v>1509</v>
      </c>
      <c r="AC249" s="1811" t="s">
        <v>1535</v>
      </c>
      <c r="AD249" s="1811">
        <v>23</v>
      </c>
    </row>
    <row r="250">
      <c r="A250" s="1801"/>
      <c r="B250" s="1802" t="s">
        <v>1523</v>
      </c>
      <c r="C250" s="1802" t="s">
        <v>1513</v>
      </c>
      <c r="D250" s="1803">
        <v>1772.85</v>
      </c>
      <c r="E250" s="1804">
        <v>2</v>
      </c>
      <c r="F250" s="1803">
        <f t="shared" si="124"/>
      </c>
      <c r="G250" s="1805">
        <f t="shared" si="217"/>
      </c>
      <c r="H250" s="1805">
        <f t="shared" si="301"/>
      </c>
      <c r="I250" s="1805">
        <f t="shared" si="19"/>
      </c>
      <c r="J250" s="1806">
        <f t="shared" si="161"/>
      </c>
      <c r="K250" s="1807">
        <f t="shared" si="245"/>
      </c>
      <c r="L250" s="1807">
        <f t="shared" si="329"/>
      </c>
      <c r="M250" s="1807">
        <f t="shared" si="47"/>
      </c>
      <c r="N250" s="1807">
        <f t="shared" si="189"/>
      </c>
      <c r="O250" s="1808">
        <f t="shared" si="273"/>
      </c>
      <c r="P250" s="1809">
        <v>0.0318</v>
      </c>
      <c r="Q250" s="1808">
        <v>65</v>
      </c>
      <c r="R250" s="1806">
        <f t="shared" si="357"/>
      </c>
      <c r="S250" s="1810">
        <v>15209</v>
      </c>
      <c r="T250" s="1810">
        <v>448</v>
      </c>
      <c r="U250" s="1810">
        <v>70</v>
      </c>
      <c r="V250" s="1810">
        <v>479</v>
      </c>
      <c r="W250" s="1810">
        <v>42</v>
      </c>
      <c r="X250" s="1810">
        <v>5</v>
      </c>
      <c r="Y250" s="1810">
        <v>0</v>
      </c>
      <c r="Z250" s="1810">
        <v>8</v>
      </c>
      <c r="AA250" s="1806">
        <f t="shared" si="75"/>
      </c>
      <c r="AB250" s="1811" t="s">
        <v>1509</v>
      </c>
      <c r="AC250" s="1811" t="s">
        <v>1535</v>
      </c>
      <c r="AD250" s="1811">
        <v>20</v>
      </c>
    </row>
    <row r="251">
      <c r="A251" s="1801"/>
      <c r="B251" s="1812" t="s">
        <v>1514</v>
      </c>
      <c r="C251" s="1812"/>
      <c r="D251" s="1813">
        <f>SUM(D247:D250)</f>
      </c>
      <c r="E251" s="1814">
        <f>SUM(E247:E250)</f>
      </c>
      <c r="F251" s="1813">
        <f>SUM(F247:F250)</f>
      </c>
      <c r="G251" s="1815">
        <f t="shared" si="217"/>
      </c>
      <c r="H251" s="1815">
        <f t="shared" si="301"/>
      </c>
      <c r="I251" s="1815">
        <f t="shared" si="19"/>
      </c>
      <c r="J251" s="1815">
        <f t="shared" si="161"/>
      </c>
      <c r="K251" s="1816">
        <f t="shared" si="245"/>
      </c>
      <c r="L251" s="1816">
        <f t="shared" si="329"/>
      </c>
      <c r="M251" s="1816">
        <f t="shared" si="47"/>
      </c>
      <c r="N251" s="1816">
        <f t="shared" si="189"/>
      </c>
      <c r="O251" s="1817">
        <f t="shared" si="273"/>
      </c>
      <c r="P251" s="1816">
        <f>AVERAGE(P247:P250)</f>
      </c>
      <c r="Q251" s="1813">
        <f>AVERAGE(Q247:Q250)</f>
      </c>
      <c r="R251" s="1815">
        <f t="shared" si="357"/>
      </c>
      <c r="S251" s="1818">
        <f>SUM(S247:S250)</f>
      </c>
      <c r="T251" s="1818">
        <f>SUM(T247:T250)</f>
      </c>
      <c r="U251" s="1818">
        <f>SUM(U247:U250)</f>
      </c>
      <c r="V251" s="1818">
        <f>SUM(V247:V250)</f>
      </c>
      <c r="W251" s="1818">
        <f>SUM(W247:W250)</f>
      </c>
      <c r="X251" s="1818">
        <f>SUM(X247:X250)</f>
      </c>
      <c r="Y251" s="1818">
        <f>SUM(Y247:Y250)</f>
      </c>
      <c r="Z251" s="1818">
        <f>SUM(Z247:Z250)</f>
      </c>
      <c r="AA251" s="1819">
        <f t="shared" si="75"/>
      </c>
      <c r="AB251" s="1820"/>
      <c r="AC251" s="1820"/>
      <c r="AD251" s="1821">
        <f>SUM(AD247:AD250)</f>
      </c>
    </row>
    <row r="252">
      <c r="A252" s="1801"/>
      <c r="B252" s="1802" t="s">
        <v>1507</v>
      </c>
      <c r="C252" s="1822" t="s">
        <v>1516</v>
      </c>
      <c r="D252" s="1803">
        <v>2064.07</v>
      </c>
      <c r="E252" s="1804">
        <v>1</v>
      </c>
      <c r="F252" s="1803">
        <f t="shared" ref="F252:F255" si="125">E252*2000*1.2</f>
      </c>
      <c r="G252" s="1805">
        <f t="shared" si="217"/>
      </c>
      <c r="H252" s="1805">
        <f t="shared" si="301"/>
      </c>
      <c r="I252" s="1805">
        <f t="shared" si="19"/>
      </c>
      <c r="J252" s="1806">
        <f t="shared" si="161"/>
      </c>
      <c r="K252" s="1807">
        <f t="shared" si="245"/>
      </c>
      <c r="L252" s="1807">
        <f t="shared" si="329"/>
      </c>
      <c r="M252" s="1807">
        <f t="shared" si="47"/>
      </c>
      <c r="N252" s="1807">
        <f t="shared" si="189"/>
      </c>
      <c r="O252" s="1808">
        <f t="shared" si="273"/>
      </c>
      <c r="P252" s="1823">
        <v>0.024</v>
      </c>
      <c r="Q252" s="1808">
        <v>62</v>
      </c>
      <c r="R252" s="1806">
        <f t="shared" si="357"/>
      </c>
      <c r="S252" s="1810">
        <v>16349</v>
      </c>
      <c r="T252" s="1810">
        <v>439</v>
      </c>
      <c r="U252" s="1810">
        <v>66</v>
      </c>
      <c r="V252" s="1810">
        <v>467</v>
      </c>
      <c r="W252" s="1810">
        <v>55</v>
      </c>
      <c r="X252" s="1810">
        <v>5</v>
      </c>
      <c r="Y252" s="1810">
        <v>1</v>
      </c>
      <c r="Z252" s="1810">
        <v>6</v>
      </c>
      <c r="AA252" s="1806">
        <f t="shared" si="75"/>
      </c>
      <c r="AB252" s="1811" t="s">
        <v>1509</v>
      </c>
      <c r="AC252" s="1811" t="s">
        <v>1535</v>
      </c>
      <c r="AD252" s="1811">
        <v>24</v>
      </c>
    </row>
    <row r="253">
      <c r="A253" s="1801"/>
      <c r="B253" s="1802" t="s">
        <v>1507</v>
      </c>
      <c r="C253" s="1822" t="s">
        <v>1517</v>
      </c>
      <c r="D253" s="1803">
        <v>92.26</v>
      </c>
      <c r="E253" s="1804">
        <v>0</v>
      </c>
      <c r="F253" s="1803">
        <f t="shared" si="125"/>
      </c>
      <c r="G253" s="1824">
        <f t="shared" si="217"/>
      </c>
      <c r="H253" s="1824">
        <f t="shared" si="301"/>
      </c>
      <c r="I253" s="1824">
        <f t="shared" si="19"/>
      </c>
      <c r="J253" s="1825">
        <f t="shared" si="161"/>
      </c>
      <c r="K253" s="1826">
        <f t="shared" si="245"/>
      </c>
      <c r="L253" s="1826">
        <f t="shared" si="329"/>
      </c>
      <c r="M253" s="1826">
        <f t="shared" si="47"/>
      </c>
      <c r="N253" s="1826">
        <f t="shared" si="189"/>
      </c>
      <c r="O253" s="1808">
        <f t="shared" si="273"/>
      </c>
      <c r="P253" s="1823">
        <v>0.0368</v>
      </c>
      <c r="Q253" s="1810">
        <v>64</v>
      </c>
      <c r="R253" s="1825">
        <f t="shared" si="357"/>
      </c>
      <c r="S253" s="1810">
        <v>2453</v>
      </c>
      <c r="T253" s="1810">
        <v>48</v>
      </c>
      <c r="U253" s="1810">
        <v>13</v>
      </c>
      <c r="V253" s="1810">
        <v>51</v>
      </c>
      <c r="W253" s="1810">
        <v>10</v>
      </c>
      <c r="X253" s="1810">
        <v>1</v>
      </c>
      <c r="Y253" s="1810">
        <v>1</v>
      </c>
      <c r="Z253" s="1810">
        <v>2</v>
      </c>
      <c r="AA253" s="1806">
        <f t="shared" si="75"/>
      </c>
      <c r="AB253" s="1811" t="s">
        <v>1509</v>
      </c>
      <c r="AC253" s="1811" t="s">
        <v>1535</v>
      </c>
      <c r="AD253" s="1827">
        <v>15</v>
      </c>
    </row>
    <row r="254">
      <c r="A254" s="1801"/>
      <c r="B254" s="1802" t="s">
        <v>1507</v>
      </c>
      <c r="C254" s="1822" t="s">
        <v>1518</v>
      </c>
      <c r="D254" s="1803">
        <v>1261.82</v>
      </c>
      <c r="E254" s="1804">
        <v>3</v>
      </c>
      <c r="F254" s="1803">
        <f t="shared" si="125"/>
      </c>
      <c r="G254" s="1824">
        <f t="shared" si="217"/>
      </c>
      <c r="H254" s="1824">
        <f t="shared" si="301"/>
      </c>
      <c r="I254" s="1824">
        <f t="shared" si="19"/>
      </c>
      <c r="J254" s="1825">
        <f t="shared" si="161"/>
      </c>
      <c r="K254" s="1826">
        <f t="shared" si="245"/>
      </c>
      <c r="L254" s="1826">
        <f t="shared" si="329"/>
      </c>
      <c r="M254" s="1826">
        <f t="shared" si="47"/>
      </c>
      <c r="N254" s="1826">
        <f t="shared" si="189"/>
      </c>
      <c r="O254" s="1808">
        <f t="shared" si="273"/>
      </c>
      <c r="P254" s="1823">
        <v>0.0113</v>
      </c>
      <c r="Q254" s="1810">
        <v>62</v>
      </c>
      <c r="R254" s="1825">
        <f t="shared" si="357"/>
      </c>
      <c r="S254" s="1810">
        <v>12819</v>
      </c>
      <c r="T254" s="1810">
        <v>377</v>
      </c>
      <c r="U254" s="1810">
        <v>36</v>
      </c>
      <c r="V254" s="1810">
        <v>397</v>
      </c>
      <c r="W254" s="1810">
        <v>42</v>
      </c>
      <c r="X254" s="1810">
        <v>2</v>
      </c>
      <c r="Y254" s="1810">
        <v>0</v>
      </c>
      <c r="Z254" s="1810">
        <v>4</v>
      </c>
      <c r="AA254" s="1806">
        <f t="shared" si="75"/>
      </c>
      <c r="AB254" s="1811" t="s">
        <v>1509</v>
      </c>
      <c r="AC254" s="1811" t="s">
        <v>1535</v>
      </c>
      <c r="AD254" s="1827">
        <v>7</v>
      </c>
    </row>
    <row r="255">
      <c r="A255" s="1801"/>
      <c r="B255" s="1802" t="s">
        <v>1507</v>
      </c>
      <c r="C255" s="1822" t="s">
        <v>1526</v>
      </c>
      <c r="D255" s="1803">
        <v>752.11</v>
      </c>
      <c r="E255" s="1804">
        <v>0</v>
      </c>
      <c r="F255" s="1803">
        <f t="shared" si="125"/>
      </c>
      <c r="G255" s="1824">
        <f t="shared" si="217"/>
      </c>
      <c r="H255" s="1824">
        <f t="shared" si="301"/>
      </c>
      <c r="I255" s="1824">
        <f t="shared" si="19"/>
      </c>
      <c r="J255" s="1825">
        <f t="shared" si="161"/>
      </c>
      <c r="K255" s="1826">
        <f t="shared" si="245"/>
      </c>
      <c r="L255" s="1826">
        <f t="shared" si="329"/>
      </c>
      <c r="M255" s="1826">
        <f t="shared" si="47"/>
      </c>
      <c r="N255" s="1826">
        <f t="shared" si="189"/>
      </c>
      <c r="O255" s="1808">
        <f t="shared" si="273"/>
      </c>
      <c r="P255" s="1823">
        <v>0.0121</v>
      </c>
      <c r="Q255" s="1810">
        <v>63</v>
      </c>
      <c r="R255" s="1825">
        <f t="shared" si="357"/>
      </c>
      <c r="S255" s="1810">
        <v>7238</v>
      </c>
      <c r="T255" s="1810">
        <v>297</v>
      </c>
      <c r="U255" s="1810">
        <v>26</v>
      </c>
      <c r="V255" s="1810">
        <v>329</v>
      </c>
      <c r="W255" s="1810">
        <v>29</v>
      </c>
      <c r="X255" s="1810">
        <v>3</v>
      </c>
      <c r="Y255" s="1810">
        <v>0</v>
      </c>
      <c r="Z255" s="1810">
        <v>2</v>
      </c>
      <c r="AA255" s="1806">
        <f t="shared" si="75"/>
      </c>
      <c r="AB255" s="1811" t="s">
        <v>1509</v>
      </c>
      <c r="AC255" s="1811" t="s">
        <v>1535</v>
      </c>
      <c r="AD255" s="1827">
        <v>10</v>
      </c>
    </row>
    <row r="256">
      <c r="A256" s="1801"/>
      <c r="B256" s="1812" t="s">
        <v>1514</v>
      </c>
      <c r="C256" s="1812"/>
      <c r="D256" s="1813">
        <f>SUM(D252:D255)</f>
      </c>
      <c r="E256" s="1813">
        <f>SUM(E252:E255)</f>
      </c>
      <c r="F256" s="1813">
        <f>SUM(F252:F255)</f>
      </c>
      <c r="G256" s="1815">
        <f t="shared" si="217"/>
      </c>
      <c r="H256" s="1815">
        <f t="shared" si="301"/>
      </c>
      <c r="I256" s="1815">
        <f t="shared" si="19"/>
      </c>
      <c r="J256" s="1815">
        <f t="shared" si="161"/>
      </c>
      <c r="K256" s="1816">
        <f t="shared" si="245"/>
      </c>
      <c r="L256" s="1816">
        <f t="shared" si="329"/>
      </c>
      <c r="M256" s="1816">
        <f t="shared" si="47"/>
      </c>
      <c r="N256" s="1816">
        <f t="shared" si="189"/>
      </c>
      <c r="O256" s="1817">
        <f t="shared" si="273"/>
      </c>
      <c r="P256" s="1816">
        <f>AVERAGE(P252:P255)</f>
      </c>
      <c r="Q256" s="1813">
        <f>AVERAGE(Q252:Q255)</f>
      </c>
      <c r="R256" s="1813">
        <f t="shared" si="357"/>
      </c>
      <c r="S256" s="1817">
        <f>SUM(S252:S255)</f>
      </c>
      <c r="T256" s="1817">
        <f>SUM(T252:T255)</f>
      </c>
      <c r="U256" s="1817">
        <f>SUM(U252:U255)</f>
      </c>
      <c r="V256" s="1817">
        <f>SUM(V252:V255)</f>
      </c>
      <c r="W256" s="1817">
        <f>SUM(W252:W255)</f>
      </c>
      <c r="X256" s="1817">
        <f>SUM(X252:X255)</f>
      </c>
      <c r="Y256" s="1817">
        <f>SUM(Y252:Y255)</f>
      </c>
      <c r="Z256" s="1817">
        <f>SUM(Z252:Z255)</f>
      </c>
      <c r="AA256" s="1819">
        <f t="shared" si="75"/>
      </c>
      <c r="AB256" s="1820"/>
      <c r="AC256" s="1820"/>
      <c r="AD256" s="1821">
        <f>SUM(AD252:AD255)</f>
      </c>
    </row>
    <row r="257">
      <c r="A257" s="1801"/>
      <c r="B257" s="1828" t="s">
        <v>1519</v>
      </c>
      <c r="C257" s="1828"/>
      <c r="D257" s="1829">
        <f>D256+D251</f>
      </c>
      <c r="E257" s="1829">
        <f>E256+E251</f>
      </c>
      <c r="F257" s="1829">
        <f>F256+F251</f>
      </c>
      <c r="G257" s="1830">
        <f t="shared" si="217"/>
      </c>
      <c r="H257" s="1830">
        <f t="shared" si="301"/>
      </c>
      <c r="I257" s="1830">
        <f t="shared" si="19"/>
      </c>
      <c r="J257" s="1830">
        <f t="shared" si="161"/>
      </c>
      <c r="K257" s="1831">
        <f t="shared" si="245"/>
      </c>
      <c r="L257" s="1831">
        <f t="shared" si="329"/>
      </c>
      <c r="M257" s="1831">
        <f t="shared" si="47"/>
      </c>
      <c r="N257" s="1831">
        <f t="shared" si="189"/>
      </c>
      <c r="O257" s="1832">
        <f t="shared" si="273"/>
      </c>
      <c r="P257" s="1833">
        <f>(P256+P251)/2</f>
      </c>
      <c r="Q257" s="1833">
        <f>(Q256+Q251)/2</f>
      </c>
      <c r="R257" s="1829">
        <f>(R256+R251)/2</f>
      </c>
      <c r="S257" s="1832">
        <f>S256+S251</f>
      </c>
      <c r="T257" s="1832">
        <f>T256+T251</f>
      </c>
      <c r="U257" s="1832">
        <f>U256+U251</f>
      </c>
      <c r="V257" s="1832">
        <f>V256+V251</f>
      </c>
      <c r="W257" s="1832">
        <f>W256+W251</f>
      </c>
      <c r="X257" s="1832">
        <f>X256+X251</f>
      </c>
      <c r="Y257" s="1832">
        <f>Y256+Y251</f>
      </c>
      <c r="Z257" s="1832">
        <f>Z256+Z251</f>
      </c>
      <c r="AA257" s="1834">
        <f t="shared" si="75"/>
      </c>
      <c r="AB257" s="1835"/>
      <c r="AC257" s="1835"/>
      <c r="AD257" s="1836">
        <f>AD256+AD251</f>
      </c>
    </row>
    <row r="258">
      <c r="A258" s="1790" t="s">
        <v>1473</v>
      </c>
      <c r="B258" s="1790" t="s">
        <v>1474</v>
      </c>
      <c r="C258" s="1790"/>
      <c r="D258" s="1791" t="s">
        <v>1475</v>
      </c>
      <c r="E258" s="1791"/>
      <c r="F258" s="1791"/>
      <c r="G258" s="1791"/>
      <c r="H258" s="1791"/>
      <c r="I258" s="1791"/>
      <c r="J258" s="1792" t="s">
        <v>1476</v>
      </c>
      <c r="K258" s="1792"/>
      <c r="L258" s="1792"/>
      <c r="M258" s="1792"/>
      <c r="N258" s="1792"/>
      <c r="O258" s="1792"/>
      <c r="P258" s="1792"/>
      <c r="Q258" s="1792"/>
      <c r="R258" s="1792"/>
      <c r="S258" s="1792"/>
      <c r="T258" s="1792"/>
      <c r="U258" s="1792"/>
      <c r="V258" s="1792"/>
      <c r="W258" s="1792"/>
      <c r="X258" s="1792"/>
      <c r="Y258" s="1792"/>
      <c r="Z258" s="1792"/>
      <c r="AA258" s="1792"/>
      <c r="AB258" s="1792"/>
      <c r="AC258" s="1792"/>
      <c r="AD258" s="1793"/>
    </row>
    <row r="259">
      <c r="A259" s="1790"/>
      <c r="B259" s="1790" t="s">
        <v>1477</v>
      </c>
      <c r="C259" s="1790" t="s">
        <v>1478</v>
      </c>
      <c r="D259" s="1791" t="s">
        <v>1479</v>
      </c>
      <c r="E259" s="1794" t="s">
        <v>1480</v>
      </c>
      <c r="F259" s="1795" t="s">
        <v>1481</v>
      </c>
      <c r="G259" s="1796" t="s">
        <v>1482</v>
      </c>
      <c r="H259" s="1796" t="s">
        <v>1483</v>
      </c>
      <c r="I259" s="1796" t="s">
        <v>1484</v>
      </c>
      <c r="J259" s="1792" t="s">
        <v>1485</v>
      </c>
      <c r="K259" s="1797" t="s">
        <v>1486</v>
      </c>
      <c r="L259" s="1797" t="s">
        <v>1487</v>
      </c>
      <c r="M259" s="1797" t="s">
        <v>1488</v>
      </c>
      <c r="N259" s="1797" t="s">
        <v>1489</v>
      </c>
      <c r="O259" s="1798" t="s">
        <v>1490</v>
      </c>
      <c r="P259" s="1797" t="s">
        <v>1491</v>
      </c>
      <c r="Q259" s="1798" t="s">
        <v>1492</v>
      </c>
      <c r="R259" s="1792" t="s">
        <v>1493</v>
      </c>
      <c r="S259" s="1798" t="s">
        <v>1494</v>
      </c>
      <c r="T259" s="1798" t="s">
        <v>1495</v>
      </c>
      <c r="U259" s="1798" t="s">
        <v>1496</v>
      </c>
      <c r="V259" s="1798" t="s">
        <v>1497</v>
      </c>
      <c r="W259" s="1798" t="s">
        <v>1498</v>
      </c>
      <c r="X259" s="1798" t="s">
        <v>1499</v>
      </c>
      <c r="Y259" s="1798" t="s">
        <v>1500</v>
      </c>
      <c r="Z259" s="1798" t="s">
        <v>1501</v>
      </c>
      <c r="AA259" s="1799" t="s">
        <v>1502</v>
      </c>
      <c r="AB259" s="1793" t="s">
        <v>1503</v>
      </c>
      <c r="AC259" s="1793" t="s">
        <v>1504</v>
      </c>
      <c r="AD259" s="1800" t="s">
        <v>1505</v>
      </c>
    </row>
    <row r="260">
      <c r="A260" s="1801" t="s">
        <v>1547</v>
      </c>
      <c r="B260" s="1802" t="s">
        <v>1523</v>
      </c>
      <c r="C260" s="1802" t="s">
        <v>1508</v>
      </c>
      <c r="D260" s="1803">
        <v>1985.81</v>
      </c>
      <c r="E260" s="1804">
        <v>2</v>
      </c>
      <c r="F260" s="1803">
        <f t="shared" ref="F260:F263" si="126">E260*2000*1.2</f>
      </c>
      <c r="G260" s="1805">
        <f t="shared" ref="G260:G270" si="218">F260/D260</f>
      </c>
      <c r="H260" s="1805">
        <f t="shared" ref="H260:H270" si="302">D260/E260</f>
      </c>
      <c r="I260" s="1805">
        <f t="shared" ref="I260:I270" si="20">F260/E260</f>
      </c>
      <c r="J260" s="1806">
        <f t="shared" ref="J260:J270" si="162">D260/T260</f>
      </c>
      <c r="K260" s="1807">
        <f t="shared" ref="K260:K270" si="246">O260/S260*1</f>
      </c>
      <c r="L260" s="1807">
        <f t="shared" ref="L260:L270" si="330">T260/S260</f>
      </c>
      <c r="M260" s="1807">
        <f t="shared" ref="M260:M270" si="48">V260/S260</f>
      </c>
      <c r="N260" s="1807">
        <f t="shared" ref="N260:N270" si="190">W260/V260</f>
      </c>
      <c r="O260" s="1808">
        <f t="shared" ref="O260:O270" si="274">U260/P260</f>
      </c>
      <c r="P260" s="1809">
        <v>0.0387</v>
      </c>
      <c r="Q260" s="1808">
        <v>51</v>
      </c>
      <c r="R260" s="1806">
        <f t="shared" ref="R260:R269" si="358">(D260/S260)*1000</f>
      </c>
      <c r="S260" s="1810">
        <v>17573</v>
      </c>
      <c r="T260" s="1810">
        <v>346</v>
      </c>
      <c r="U260" s="1810">
        <v>55</v>
      </c>
      <c r="V260" s="1810">
        <v>373</v>
      </c>
      <c r="W260" s="1810">
        <v>29</v>
      </c>
      <c r="X260" s="1810">
        <v>1</v>
      </c>
      <c r="Y260" s="1810">
        <v>0</v>
      </c>
      <c r="Z260" s="1810">
        <v>7</v>
      </c>
      <c r="AA260" s="1806">
        <f t="shared" ref="AA260:AA265" si="76">AD260*1000/D260</f>
      </c>
      <c r="AB260" s="1811" t="s">
        <v>1509</v>
      </c>
      <c r="AC260" s="1811" t="s">
        <v>1535</v>
      </c>
      <c r="AD260" s="1811">
        <v>27</v>
      </c>
    </row>
    <row r="261">
      <c r="A261" s="1801"/>
      <c r="B261" s="1802" t="s">
        <v>1523</v>
      </c>
      <c r="C261" s="1802" t="s">
        <v>1511</v>
      </c>
      <c r="D261" s="1803">
        <v>1715.09</v>
      </c>
      <c r="E261" s="1804">
        <v>2</v>
      </c>
      <c r="F261" s="1803">
        <f t="shared" si="126"/>
      </c>
      <c r="G261" s="1805">
        <f t="shared" si="218"/>
      </c>
      <c r="H261" s="1805">
        <f t="shared" si="302"/>
      </c>
      <c r="I261" s="1805">
        <f t="shared" si="20"/>
      </c>
      <c r="J261" s="1806">
        <f t="shared" si="162"/>
      </c>
      <c r="K261" s="1807">
        <f t="shared" si="246"/>
      </c>
      <c r="L261" s="1807">
        <f t="shared" si="330"/>
      </c>
      <c r="M261" s="1807">
        <f t="shared" si="48"/>
      </c>
      <c r="N261" s="1807">
        <f t="shared" si="190"/>
      </c>
      <c r="O261" s="1808">
        <f t="shared" si="274"/>
      </c>
      <c r="P261" s="1809">
        <v>0.0313</v>
      </c>
      <c r="Q261" s="1808">
        <v>54</v>
      </c>
      <c r="R261" s="1806">
        <f t="shared" si="358"/>
      </c>
      <c r="S261" s="1810">
        <v>14553</v>
      </c>
      <c r="T261" s="1810">
        <v>380</v>
      </c>
      <c r="U261" s="1810">
        <v>46</v>
      </c>
      <c r="V261" s="1810">
        <v>407</v>
      </c>
      <c r="W261" s="1810">
        <v>35</v>
      </c>
      <c r="X261" s="1810">
        <v>2</v>
      </c>
      <c r="Y261" s="1810">
        <v>1</v>
      </c>
      <c r="Z261" s="1810">
        <v>11</v>
      </c>
      <c r="AA261" s="1806">
        <f t="shared" si="76"/>
      </c>
      <c r="AB261" s="1811" t="s">
        <v>1509</v>
      </c>
      <c r="AC261" s="1811" t="s">
        <v>1535</v>
      </c>
      <c r="AD261" s="1811">
        <v>18</v>
      </c>
    </row>
    <row r="262">
      <c r="A262" s="1801"/>
      <c r="B262" s="1802" t="s">
        <v>1523</v>
      </c>
      <c r="C262" s="1802" t="s">
        <v>1512</v>
      </c>
      <c r="D262" s="1803">
        <v>1708.42</v>
      </c>
      <c r="E262" s="1804">
        <v>1</v>
      </c>
      <c r="F262" s="1803">
        <f t="shared" si="126"/>
      </c>
      <c r="G262" s="1805">
        <f t="shared" si="218"/>
      </c>
      <c r="H262" s="1805">
        <f t="shared" si="302"/>
      </c>
      <c r="I262" s="1805">
        <f t="shared" si="20"/>
      </c>
      <c r="J262" s="1806">
        <f t="shared" si="162"/>
      </c>
      <c r="K262" s="1807">
        <f t="shared" si="246"/>
      </c>
      <c r="L262" s="1807">
        <f t="shared" si="330"/>
      </c>
      <c r="M262" s="1807">
        <f t="shared" si="48"/>
      </c>
      <c r="N262" s="1807">
        <f t="shared" si="190"/>
      </c>
      <c r="O262" s="1808">
        <f t="shared" si="274"/>
      </c>
      <c r="P262" s="1809">
        <v>0.0281</v>
      </c>
      <c r="Q262" s="1808">
        <v>54</v>
      </c>
      <c r="R262" s="1806">
        <f t="shared" si="358"/>
      </c>
      <c r="S262" s="1810">
        <v>18419</v>
      </c>
      <c r="T262" s="1810">
        <v>341</v>
      </c>
      <c r="U262" s="1810">
        <v>56</v>
      </c>
      <c r="V262" s="1810">
        <v>385</v>
      </c>
      <c r="W262" s="1810">
        <v>35</v>
      </c>
      <c r="X262" s="1810">
        <v>4</v>
      </c>
      <c r="Y262" s="1810">
        <v>0</v>
      </c>
      <c r="Z262" s="1810">
        <v>11</v>
      </c>
      <c r="AA262" s="1806">
        <f t="shared" si="76"/>
      </c>
      <c r="AB262" s="1811" t="s">
        <v>1509</v>
      </c>
      <c r="AC262" s="1811" t="s">
        <v>1535</v>
      </c>
      <c r="AD262" s="1811">
        <v>10</v>
      </c>
    </row>
    <row r="263">
      <c r="A263" s="1801"/>
      <c r="B263" s="1802" t="s">
        <v>1523</v>
      </c>
      <c r="C263" s="1802" t="s">
        <v>1513</v>
      </c>
      <c r="D263" s="1803">
        <v>1705.29</v>
      </c>
      <c r="E263" s="1804">
        <v>2</v>
      </c>
      <c r="F263" s="1803">
        <f t="shared" si="126"/>
      </c>
      <c r="G263" s="1805">
        <f t="shared" si="218"/>
      </c>
      <c r="H263" s="1805">
        <f t="shared" si="302"/>
      </c>
      <c r="I263" s="1805">
        <f t="shared" si="20"/>
      </c>
      <c r="J263" s="1806">
        <f t="shared" si="162"/>
      </c>
      <c r="K263" s="1807">
        <f t="shared" si="246"/>
      </c>
      <c r="L263" s="1807">
        <f t="shared" si="330"/>
      </c>
      <c r="M263" s="1807">
        <f t="shared" si="48"/>
      </c>
      <c r="N263" s="1807">
        <f t="shared" si="190"/>
      </c>
      <c r="O263" s="1808">
        <f t="shared" si="274"/>
      </c>
      <c r="P263" s="1809">
        <v>0.0151</v>
      </c>
      <c r="Q263" s="1808">
        <v>51</v>
      </c>
      <c r="R263" s="1806">
        <f t="shared" si="358"/>
      </c>
      <c r="S263" s="1810">
        <v>14663</v>
      </c>
      <c r="T263" s="1810">
        <v>422</v>
      </c>
      <c r="U263" s="1810">
        <v>42</v>
      </c>
      <c r="V263" s="1810">
        <v>469</v>
      </c>
      <c r="W263" s="1810">
        <v>48</v>
      </c>
      <c r="X263" s="1810">
        <v>6</v>
      </c>
      <c r="Y263" s="1810">
        <v>0</v>
      </c>
      <c r="Z263" s="1810">
        <v>5</v>
      </c>
      <c r="AA263" s="1806">
        <f t="shared" si="76"/>
      </c>
      <c r="AB263" s="1811" t="s">
        <v>1509</v>
      </c>
      <c r="AC263" s="1811" t="s">
        <v>1535</v>
      </c>
      <c r="AD263" s="1811">
        <v>15</v>
      </c>
    </row>
    <row r="264">
      <c r="A264" s="1801"/>
      <c r="B264" s="1812" t="s">
        <v>1514</v>
      </c>
      <c r="C264" s="1812"/>
      <c r="D264" s="1813">
        <f>SUM(D260:D263)</f>
      </c>
      <c r="E264" s="1814">
        <f>SUM(E260:E263)</f>
      </c>
      <c r="F264" s="1813">
        <f>SUM(F260:F263)</f>
      </c>
      <c r="G264" s="1815">
        <f t="shared" si="218"/>
      </c>
      <c r="H264" s="1815">
        <f t="shared" si="302"/>
      </c>
      <c r="I264" s="1815">
        <f t="shared" si="20"/>
      </c>
      <c r="J264" s="1815">
        <f t="shared" si="162"/>
      </c>
      <c r="K264" s="1816">
        <f t="shared" si="246"/>
      </c>
      <c r="L264" s="1816">
        <f t="shared" si="330"/>
      </c>
      <c r="M264" s="1816">
        <f t="shared" si="48"/>
      </c>
      <c r="N264" s="1816">
        <f t="shared" si="190"/>
      </c>
      <c r="O264" s="1817">
        <f t="shared" si="274"/>
      </c>
      <c r="P264" s="1816">
        <f>AVERAGE(P260:P263)</f>
      </c>
      <c r="Q264" s="1813">
        <f>AVERAGE(Q260:Q263)</f>
      </c>
      <c r="R264" s="1815">
        <f t="shared" si="358"/>
      </c>
      <c r="S264" s="1818">
        <f>SUM(S260:S263)</f>
      </c>
      <c r="T264" s="1818">
        <f>SUM(T260:T263)</f>
      </c>
      <c r="U264" s="1818">
        <f>SUM(U260:U263)</f>
      </c>
      <c r="V264" s="1818">
        <f>SUM(V260:V263)</f>
      </c>
      <c r="W264" s="1818">
        <f>SUM(W260:W263)</f>
      </c>
      <c r="X264" s="1818">
        <f>SUM(X260:X263)</f>
      </c>
      <c r="Y264" s="1818">
        <f>SUM(Y260:Y263)</f>
      </c>
      <c r="Z264" s="1818">
        <f>SUM(Z260:Z263)</f>
      </c>
      <c r="AA264" s="1819">
        <f t="shared" si="76"/>
      </c>
      <c r="AB264" s="1820"/>
      <c r="AC264" s="1820"/>
      <c r="AD264" s="1821">
        <f>SUM(AD260:AD263)</f>
      </c>
    </row>
    <row r="265">
      <c r="A265" s="1801"/>
      <c r="B265" s="1802" t="s">
        <v>1521</v>
      </c>
      <c r="C265" s="1822" t="s">
        <v>1516</v>
      </c>
      <c r="D265" s="1803">
        <v>2109.03</v>
      </c>
      <c r="E265" s="1804">
        <v>2</v>
      </c>
      <c r="F265" s="1803">
        <f t="shared" ref="F265:F268" si="127">E265*2000*1.2</f>
      </c>
      <c r="G265" s="1805">
        <f t="shared" si="218"/>
      </c>
      <c r="H265" s="1805">
        <f t="shared" si="302"/>
      </c>
      <c r="I265" s="1805">
        <f t="shared" si="20"/>
      </c>
      <c r="J265" s="1806">
        <f t="shared" si="162"/>
      </c>
      <c r="K265" s="1807">
        <f t="shared" si="246"/>
      </c>
      <c r="L265" s="1807">
        <f t="shared" si="330"/>
      </c>
      <c r="M265" s="1807">
        <f t="shared" si="48"/>
      </c>
      <c r="N265" s="1807">
        <f t="shared" si="190"/>
      </c>
      <c r="O265" s="1808">
        <f t="shared" si="274"/>
      </c>
      <c r="P265" s="1823">
        <v>0.0208</v>
      </c>
      <c r="Q265" s="1808">
        <v>51</v>
      </c>
      <c r="R265" s="1806">
        <f t="shared" si="358"/>
      </c>
      <c r="S265" s="1810">
        <v>14142</v>
      </c>
      <c r="T265" s="1810">
        <v>485</v>
      </c>
      <c r="U265" s="1810">
        <v>57</v>
      </c>
      <c r="V265" s="1810">
        <v>552</v>
      </c>
      <c r="W265" s="1810">
        <v>78</v>
      </c>
      <c r="X265" s="1810">
        <v>6</v>
      </c>
      <c r="Y265" s="1810">
        <v>0</v>
      </c>
      <c r="Z265" s="1810">
        <v>6</v>
      </c>
      <c r="AA265" s="1806">
        <f t="shared" si="76"/>
      </c>
      <c r="AB265" s="1811" t="s">
        <v>1509</v>
      </c>
      <c r="AC265" s="1811" t="s">
        <v>1535</v>
      </c>
      <c r="AD265" s="1811">
        <v>23</v>
      </c>
    </row>
    <row r="266">
      <c r="A266" s="1801"/>
      <c r="B266" s="1802" t="s">
        <v>1521</v>
      </c>
      <c r="C266" s="1822" t="s">
        <v>1517</v>
      </c>
      <c r="D266" s="1803">
        <v>2248.59</v>
      </c>
      <c r="E266" s="1804">
        <v>3</v>
      </c>
      <c r="F266" s="1803">
        <f t="shared" si="127"/>
      </c>
      <c r="G266" s="1824">
        <f t="shared" si="218"/>
      </c>
      <c r="H266" s="1824">
        <f t="shared" si="302"/>
      </c>
      <c r="I266" s="1824">
        <f t="shared" si="20"/>
      </c>
      <c r="J266" s="1825">
        <f t="shared" si="162"/>
      </c>
      <c r="K266" s="1826">
        <f t="shared" si="246"/>
      </c>
      <c r="L266" s="1826">
        <f t="shared" si="330"/>
      </c>
      <c r="M266" s="1826">
        <f t="shared" si="48"/>
      </c>
      <c r="N266" s="1826">
        <f t="shared" si="190"/>
      </c>
      <c r="O266" s="1808">
        <f t="shared" si="274"/>
      </c>
      <c r="P266" s="1823">
        <v>0.0202</v>
      </c>
      <c r="Q266" s="1810">
        <v>52</v>
      </c>
      <c r="R266" s="1825">
        <f t="shared" si="358"/>
      </c>
      <c r="S266" s="1810">
        <v>14988</v>
      </c>
      <c r="T266" s="1810">
        <v>522</v>
      </c>
      <c r="U266" s="1810">
        <v>54</v>
      </c>
      <c r="V266" s="1810">
        <v>580</v>
      </c>
      <c r="W266" s="1810">
        <v>76</v>
      </c>
      <c r="X266" s="1810">
        <v>3</v>
      </c>
      <c r="Y266" s="1810">
        <v>0</v>
      </c>
      <c r="Z266" s="1810">
        <v>8</v>
      </c>
      <c r="AA266" s="1806">
        <v>0</v>
      </c>
      <c r="AB266" s="1811" t="s">
        <v>1509</v>
      </c>
      <c r="AC266" s="1811" t="s">
        <v>1535</v>
      </c>
      <c r="AD266" s="1827">
        <v>30</v>
      </c>
    </row>
    <row r="267">
      <c r="A267" s="1801"/>
      <c r="B267" s="1802" t="s">
        <v>1521</v>
      </c>
      <c r="C267" s="1822" t="s">
        <v>1518</v>
      </c>
      <c r="D267" s="1803">
        <v>2272.52</v>
      </c>
      <c r="E267" s="1804">
        <v>0</v>
      </c>
      <c r="F267" s="1803">
        <f t="shared" si="127"/>
      </c>
      <c r="G267" s="1824">
        <f t="shared" si="218"/>
      </c>
      <c r="H267" s="1824">
        <f t="shared" si="302"/>
      </c>
      <c r="I267" s="1824">
        <f t="shared" si="20"/>
      </c>
      <c r="J267" s="1825">
        <f t="shared" si="162"/>
      </c>
      <c r="K267" s="1826">
        <f t="shared" si="246"/>
      </c>
      <c r="L267" s="1826">
        <f t="shared" si="330"/>
      </c>
      <c r="M267" s="1826">
        <f t="shared" si="48"/>
      </c>
      <c r="N267" s="1826">
        <f t="shared" si="190"/>
      </c>
      <c r="O267" s="1808">
        <f t="shared" si="274"/>
      </c>
      <c r="P267" s="1823">
        <v>0.0148</v>
      </c>
      <c r="Q267" s="1810">
        <v>52</v>
      </c>
      <c r="R267" s="1825">
        <f t="shared" si="358"/>
      </c>
      <c r="S267" s="1810">
        <v>13954</v>
      </c>
      <c r="T267" s="1810">
        <v>514</v>
      </c>
      <c r="U267" s="1810">
        <v>44</v>
      </c>
      <c r="V267" s="1810">
        <v>589</v>
      </c>
      <c r="W267" s="1810">
        <v>35</v>
      </c>
      <c r="X267" s="1810">
        <v>6</v>
      </c>
      <c r="Y267" s="1810">
        <v>2</v>
      </c>
      <c r="Z267" s="1810">
        <v>6</v>
      </c>
      <c r="AA267" s="1806">
        <v>2</v>
      </c>
      <c r="AB267" s="1811" t="s">
        <v>1509</v>
      </c>
      <c r="AC267" s="1811" t="s">
        <v>1535</v>
      </c>
      <c r="AD267" s="1827">
        <v>17</v>
      </c>
    </row>
    <row r="268">
      <c r="A268" s="1801"/>
      <c r="B268" s="1802" t="s">
        <v>1521</v>
      </c>
      <c r="C268" s="1822" t="s">
        <v>1526</v>
      </c>
      <c r="D268" s="1803">
        <v>881.6</v>
      </c>
      <c r="E268" s="1804">
        <v>1</v>
      </c>
      <c r="F268" s="1803">
        <f t="shared" si="127"/>
      </c>
      <c r="G268" s="1824">
        <f t="shared" si="218"/>
      </c>
      <c r="H268" s="1824">
        <f t="shared" si="302"/>
      </c>
      <c r="I268" s="1824">
        <f t="shared" si="20"/>
      </c>
      <c r="J268" s="1825">
        <f t="shared" si="162"/>
      </c>
      <c r="K268" s="1826">
        <f t="shared" si="246"/>
      </c>
      <c r="L268" s="1826">
        <f t="shared" si="330"/>
      </c>
      <c r="M268" s="1826">
        <f t="shared" si="48"/>
      </c>
      <c r="N268" s="1826">
        <f t="shared" si="190"/>
      </c>
      <c r="O268" s="1808">
        <f t="shared" si="274"/>
      </c>
      <c r="P268" s="1823">
        <v>0.0139</v>
      </c>
      <c r="Q268" s="1810">
        <v>54</v>
      </c>
      <c r="R268" s="1825">
        <f t="shared" si="358"/>
      </c>
      <c r="S268" s="1810">
        <v>5683</v>
      </c>
      <c r="T268" s="1810">
        <v>218</v>
      </c>
      <c r="U268" s="1810">
        <v>17</v>
      </c>
      <c r="V268" s="1810">
        <v>249</v>
      </c>
      <c r="W268" s="1810">
        <v>58</v>
      </c>
      <c r="X268" s="1810">
        <v>3</v>
      </c>
      <c r="Y268" s="1810">
        <v>0</v>
      </c>
      <c r="Z268" s="1810">
        <v>5</v>
      </c>
      <c r="AA268" s="1806">
        <v>0</v>
      </c>
      <c r="AB268" s="1811" t="s">
        <v>1509</v>
      </c>
      <c r="AC268" s="1811" t="s">
        <v>1535</v>
      </c>
      <c r="AD268" s="1827">
        <v>11</v>
      </c>
    </row>
    <row r="269">
      <c r="A269" s="1801"/>
      <c r="B269" s="1812" t="s">
        <v>1514</v>
      </c>
      <c r="C269" s="1812"/>
      <c r="D269" s="1813">
        <f>SUM(D265:D268)</f>
      </c>
      <c r="E269" s="1813">
        <f>SUM(E265:E268)</f>
      </c>
      <c r="F269" s="1813">
        <f>SUM(F265:F268)</f>
      </c>
      <c r="G269" s="1815">
        <f t="shared" si="218"/>
      </c>
      <c r="H269" s="1815">
        <f t="shared" si="302"/>
      </c>
      <c r="I269" s="1815">
        <f t="shared" si="20"/>
      </c>
      <c r="J269" s="1815">
        <f t="shared" si="162"/>
      </c>
      <c r="K269" s="1816">
        <f t="shared" si="246"/>
      </c>
      <c r="L269" s="1816">
        <f t="shared" si="330"/>
      </c>
      <c r="M269" s="1816">
        <f t="shared" si="48"/>
      </c>
      <c r="N269" s="1816">
        <f t="shared" si="190"/>
      </c>
      <c r="O269" s="1817">
        <f t="shared" si="274"/>
      </c>
      <c r="P269" s="1816">
        <f>AVERAGE(P265:P268)</f>
      </c>
      <c r="Q269" s="1813">
        <f>AVERAGE(Q265:Q268)</f>
      </c>
      <c r="R269" s="1813">
        <f t="shared" si="358"/>
      </c>
      <c r="S269" s="1817">
        <f>SUM(S265:S268)</f>
      </c>
      <c r="T269" s="1817">
        <f>SUM(T265:T268)</f>
      </c>
      <c r="U269" s="1817">
        <f>SUM(U265:U268)</f>
      </c>
      <c r="V269" s="1817">
        <f>SUM(V265:V268)</f>
      </c>
      <c r="W269" s="1817">
        <f>SUM(W265:W268)</f>
      </c>
      <c r="X269" s="1817">
        <f>SUM(X265:X268)</f>
      </c>
      <c r="Y269" s="1817">
        <f>SUM(Y265:Y268)</f>
      </c>
      <c r="Z269" s="1817">
        <f>SUM(Z265:Z268)</f>
      </c>
      <c r="AA269" s="1819">
        <f t="shared" ref="AA269:AA270" si="77">AD269*1000/D269</f>
      </c>
      <c r="AB269" s="1820"/>
      <c r="AC269" s="1820"/>
      <c r="AD269" s="1821">
        <f>SUM(AD265:AD268)</f>
      </c>
    </row>
    <row r="270">
      <c r="A270" s="1801"/>
      <c r="B270" s="1828" t="s">
        <v>1519</v>
      </c>
      <c r="C270" s="1828"/>
      <c r="D270" s="1829">
        <f>D269+D264</f>
      </c>
      <c r="E270" s="1829">
        <f>E269+E264</f>
      </c>
      <c r="F270" s="1829">
        <f>F269+F264</f>
      </c>
      <c r="G270" s="1830">
        <f t="shared" si="218"/>
      </c>
      <c r="H270" s="1830">
        <f t="shared" si="302"/>
      </c>
      <c r="I270" s="1830">
        <f t="shared" si="20"/>
      </c>
      <c r="J270" s="1830">
        <f t="shared" si="162"/>
      </c>
      <c r="K270" s="1831">
        <f t="shared" si="246"/>
      </c>
      <c r="L270" s="1831">
        <f t="shared" si="330"/>
      </c>
      <c r="M270" s="1831">
        <f t="shared" si="48"/>
      </c>
      <c r="N270" s="1831">
        <f t="shared" si="190"/>
      </c>
      <c r="O270" s="1832">
        <f t="shared" si="274"/>
      </c>
      <c r="P270" s="1833">
        <f>(P269+P264)/2</f>
      </c>
      <c r="Q270" s="1833">
        <f>(Q269+Q264)/2</f>
      </c>
      <c r="R270" s="1829">
        <f>(R269+R264)/2</f>
      </c>
      <c r="S270" s="1832">
        <f>S269+S264</f>
      </c>
      <c r="T270" s="1832">
        <f>T269+T264</f>
      </c>
      <c r="U270" s="1832">
        <f>U269+U264</f>
      </c>
      <c r="V270" s="1832">
        <f>V269+V264</f>
      </c>
      <c r="W270" s="1832">
        <f>W269+W264</f>
      </c>
      <c r="X270" s="1832">
        <f>X269+X264</f>
      </c>
      <c r="Y270" s="1832">
        <f>Y269+Y264</f>
      </c>
      <c r="Z270" s="1832">
        <f>Z269+Z264</f>
      </c>
      <c r="AA270" s="1834">
        <f t="shared" si="77"/>
      </c>
      <c r="AB270" s="1835"/>
      <c r="AC270" s="1835"/>
      <c r="AD270" s="1836">
        <f>AD269+AD264</f>
      </c>
    </row>
    <row r="271">
      <c r="A271" s="1790" t="s">
        <v>1473</v>
      </c>
      <c r="B271" s="1790" t="s">
        <v>1474</v>
      </c>
      <c r="C271" s="1790"/>
      <c r="D271" s="1791" t="s">
        <v>1475</v>
      </c>
      <c r="E271" s="1791"/>
      <c r="F271" s="1791"/>
      <c r="G271" s="1791"/>
      <c r="H271" s="1791"/>
      <c r="I271" s="1791"/>
      <c r="J271" s="1792" t="s">
        <v>1476</v>
      </c>
      <c r="K271" s="1792"/>
      <c r="L271" s="1792"/>
      <c r="M271" s="1792"/>
      <c r="N271" s="1792"/>
      <c r="O271" s="1792"/>
      <c r="P271" s="1792"/>
      <c r="Q271" s="1792"/>
      <c r="R271" s="1792"/>
      <c r="S271" s="1792"/>
      <c r="T271" s="1792"/>
      <c r="U271" s="1792"/>
      <c r="V271" s="1792"/>
      <c r="W271" s="1792"/>
      <c r="X271" s="1792"/>
      <c r="Y271" s="1792"/>
      <c r="Z271" s="1792"/>
      <c r="AA271" s="1792"/>
      <c r="AB271" s="1792"/>
      <c r="AC271" s="1792"/>
      <c r="AD271" s="1793"/>
    </row>
    <row r="272">
      <c r="A272" s="1790"/>
      <c r="B272" s="1790" t="s">
        <v>1477</v>
      </c>
      <c r="C272" s="1790" t="s">
        <v>1478</v>
      </c>
      <c r="D272" s="1791" t="s">
        <v>1479</v>
      </c>
      <c r="E272" s="1794" t="s">
        <v>1480</v>
      </c>
      <c r="F272" s="1795" t="s">
        <v>1481</v>
      </c>
      <c r="G272" s="1796" t="s">
        <v>1482</v>
      </c>
      <c r="H272" s="1796" t="s">
        <v>1483</v>
      </c>
      <c r="I272" s="1796" t="s">
        <v>1484</v>
      </c>
      <c r="J272" s="1792" t="s">
        <v>1485</v>
      </c>
      <c r="K272" s="1797" t="s">
        <v>1486</v>
      </c>
      <c r="L272" s="1797" t="s">
        <v>1487</v>
      </c>
      <c r="M272" s="1797" t="s">
        <v>1488</v>
      </c>
      <c r="N272" s="1797" t="s">
        <v>1489</v>
      </c>
      <c r="O272" s="1798" t="s">
        <v>1490</v>
      </c>
      <c r="P272" s="1797" t="s">
        <v>1491</v>
      </c>
      <c r="Q272" s="1798" t="s">
        <v>1492</v>
      </c>
      <c r="R272" s="1792" t="s">
        <v>1493</v>
      </c>
      <c r="S272" s="1798" t="s">
        <v>1494</v>
      </c>
      <c r="T272" s="1798" t="s">
        <v>1495</v>
      </c>
      <c r="U272" s="1798" t="s">
        <v>1496</v>
      </c>
      <c r="V272" s="1798" t="s">
        <v>1497</v>
      </c>
      <c r="W272" s="1798" t="s">
        <v>1498</v>
      </c>
      <c r="X272" s="1798" t="s">
        <v>1499</v>
      </c>
      <c r="Y272" s="1798" t="s">
        <v>1500</v>
      </c>
      <c r="Z272" s="1798" t="s">
        <v>1501</v>
      </c>
      <c r="AA272" s="1799" t="s">
        <v>1502</v>
      </c>
      <c r="AB272" s="1793" t="s">
        <v>1503</v>
      </c>
      <c r="AC272" s="1793" t="s">
        <v>1504</v>
      </c>
      <c r="AD272" s="1800" t="s">
        <v>1505</v>
      </c>
    </row>
    <row r="273">
      <c r="A273" s="1801" t="s">
        <v>1548</v>
      </c>
      <c r="B273" s="1802" t="s">
        <v>1521</v>
      </c>
      <c r="C273" s="1802" t="s">
        <v>1508</v>
      </c>
      <c r="D273" s="1803">
        <v>1778.07</v>
      </c>
      <c r="E273" s="1804">
        <v>1</v>
      </c>
      <c r="F273" s="1803">
        <f t="shared" ref="F273:F277" si="128">E273*2000*1.2</f>
      </c>
      <c r="G273" s="1805">
        <f t="shared" ref="G273:G283" si="219">F273/D273</f>
      </c>
      <c r="H273" s="1805">
        <f t="shared" ref="H273:H283" si="303">D273/E273</f>
      </c>
      <c r="I273" s="1805">
        <f t="shared" ref="I273:I283" si="21">F273/E273</f>
      </c>
      <c r="J273" s="1806">
        <f t="shared" ref="J273:J283" si="163">D273/T273</f>
      </c>
      <c r="K273" s="1807">
        <f t="shared" ref="K273:K283" si="247">O273/S273*1</f>
      </c>
      <c r="L273" s="1807">
        <f t="shared" ref="L273:L283" si="331">T273/S273</f>
      </c>
      <c r="M273" s="1807">
        <f t="shared" ref="M273:M283" si="49">V273/S273</f>
      </c>
      <c r="N273" s="1807">
        <f t="shared" ref="N273:N283" si="191">W273/V273</f>
      </c>
      <c r="O273" s="1808">
        <f t="shared" ref="O273:O283" si="275">U273/P273</f>
      </c>
      <c r="P273" s="1809">
        <v>0.0256</v>
      </c>
      <c r="Q273" s="1808">
        <v>55</v>
      </c>
      <c r="R273" s="1806">
        <f t="shared" ref="R273:R282" si="359">(D273/S273)*1000</f>
      </c>
      <c r="S273" s="1810">
        <v>16063</v>
      </c>
      <c r="T273" s="1810">
        <v>286</v>
      </c>
      <c r="U273" s="1810">
        <v>54</v>
      </c>
      <c r="V273" s="1810">
        <v>317</v>
      </c>
      <c r="W273" s="1810">
        <v>38</v>
      </c>
      <c r="X273" s="1810">
        <v>2</v>
      </c>
      <c r="Y273" s="1810">
        <v>1</v>
      </c>
      <c r="Z273" s="1810">
        <v>6</v>
      </c>
      <c r="AA273" s="1806">
        <f t="shared" ref="AA273:AA283" si="78">AD273*1000/D273</f>
      </c>
      <c r="AB273" s="1811" t="s">
        <v>1542</v>
      </c>
      <c r="AC273" s="1811" t="s">
        <v>1510</v>
      </c>
      <c r="AD273" s="1811">
        <v>18</v>
      </c>
    </row>
    <row r="274">
      <c r="A274" s="1801"/>
      <c r="B274" s="1802" t="s">
        <v>1521</v>
      </c>
      <c r="C274" s="1802" t="s">
        <v>1511</v>
      </c>
      <c r="D274" s="1803">
        <v>2012.65</v>
      </c>
      <c r="E274" s="1804">
        <v>2</v>
      </c>
      <c r="F274" s="1803">
        <f t="shared" si="128"/>
      </c>
      <c r="G274" s="1805">
        <f t="shared" si="219"/>
      </c>
      <c r="H274" s="1805">
        <f t="shared" si="303"/>
      </c>
      <c r="I274" s="1805">
        <f t="shared" si="21"/>
      </c>
      <c r="J274" s="1806">
        <f t="shared" si="163"/>
      </c>
      <c r="K274" s="1807">
        <f t="shared" si="247"/>
      </c>
      <c r="L274" s="1807">
        <f t="shared" si="331"/>
      </c>
      <c r="M274" s="1807">
        <f t="shared" si="49"/>
      </c>
      <c r="N274" s="1807">
        <f t="shared" si="191"/>
      </c>
      <c r="O274" s="1808">
        <f t="shared" si="275"/>
      </c>
      <c r="P274" s="1809">
        <v>0.0304</v>
      </c>
      <c r="Q274" s="1808">
        <v>64</v>
      </c>
      <c r="R274" s="1806">
        <f t="shared" si="359"/>
      </c>
      <c r="S274" s="1810">
        <v>12895</v>
      </c>
      <c r="T274" s="1810">
        <v>350</v>
      </c>
      <c r="U274" s="1810">
        <v>56</v>
      </c>
      <c r="V274" s="1810">
        <v>394</v>
      </c>
      <c r="W274" s="1810">
        <v>95</v>
      </c>
      <c r="X274" s="1810">
        <v>4</v>
      </c>
      <c r="Y274" s="1810">
        <v>0</v>
      </c>
      <c r="Z274" s="1810">
        <v>8</v>
      </c>
      <c r="AA274" s="1806">
        <f t="shared" si="78"/>
      </c>
      <c r="AB274" s="1811" t="s">
        <v>1542</v>
      </c>
      <c r="AC274" s="1811" t="s">
        <v>1510</v>
      </c>
      <c r="AD274" s="1811">
        <v>27</v>
      </c>
    </row>
    <row r="275">
      <c r="A275" s="1801"/>
      <c r="B275" s="1802" t="s">
        <v>1521</v>
      </c>
      <c r="C275" s="1802" t="s">
        <v>1512</v>
      </c>
      <c r="D275" s="1803">
        <v>1306.52</v>
      </c>
      <c r="E275" s="1804">
        <v>2</v>
      </c>
      <c r="F275" s="1803">
        <f t="shared" si="128"/>
      </c>
      <c r="G275" s="1805">
        <f t="shared" si="219"/>
      </c>
      <c r="H275" s="1805">
        <f t="shared" si="303"/>
      </c>
      <c r="I275" s="1805">
        <f t="shared" si="21"/>
      </c>
      <c r="J275" s="1806">
        <f t="shared" si="163"/>
      </c>
      <c r="K275" s="1807">
        <f t="shared" si="247"/>
      </c>
      <c r="L275" s="1807">
        <f t="shared" si="331"/>
      </c>
      <c r="M275" s="1807">
        <f t="shared" si="49"/>
      </c>
      <c r="N275" s="1807">
        <f t="shared" si="191"/>
      </c>
      <c r="O275" s="1808">
        <f t="shared" si="275"/>
      </c>
      <c r="P275" s="1809">
        <v>0.0279</v>
      </c>
      <c r="Q275" s="1808">
        <v>54</v>
      </c>
      <c r="R275" s="1806">
        <f t="shared" si="359"/>
      </c>
      <c r="S275" s="1810">
        <v>9559</v>
      </c>
      <c r="T275" s="1810">
        <v>306</v>
      </c>
      <c r="U275" s="1810">
        <v>48</v>
      </c>
      <c r="V275" s="1810">
        <v>318</v>
      </c>
      <c r="W275" s="1810">
        <v>41</v>
      </c>
      <c r="X275" s="1810">
        <v>2</v>
      </c>
      <c r="Y275" s="1810">
        <v>0</v>
      </c>
      <c r="Z275" s="1810">
        <v>2</v>
      </c>
      <c r="AA275" s="1806">
        <f t="shared" si="78"/>
      </c>
      <c r="AB275" s="1811" t="s">
        <v>1542</v>
      </c>
      <c r="AC275" s="1811" t="s">
        <v>1510</v>
      </c>
      <c r="AD275" s="1811">
        <v>25</v>
      </c>
    </row>
    <row r="276">
      <c r="A276" s="1801"/>
      <c r="B276" s="1802" t="s">
        <v>1521</v>
      </c>
      <c r="C276" s="1802" t="s">
        <v>1513</v>
      </c>
      <c r="D276" s="1803">
        <v>1401.22</v>
      </c>
      <c r="E276" s="1804">
        <v>0</v>
      </c>
      <c r="F276" s="1803">
        <f t="shared" si="128"/>
      </c>
      <c r="G276" s="1805">
        <f t="shared" si="219"/>
      </c>
      <c r="H276" s="1805">
        <f t="shared" si="303"/>
      </c>
      <c r="I276" s="1805">
        <f t="shared" si="21"/>
      </c>
      <c r="J276" s="1806">
        <f t="shared" si="163"/>
      </c>
      <c r="K276" s="1807">
        <f t="shared" si="247"/>
      </c>
      <c r="L276" s="1807">
        <f t="shared" si="331"/>
      </c>
      <c r="M276" s="1807">
        <f t="shared" si="49"/>
      </c>
      <c r="N276" s="1807">
        <f t="shared" si="191"/>
      </c>
      <c r="O276" s="1808">
        <f t="shared" si="275"/>
      </c>
      <c r="P276" s="1809">
        <v>0.0161</v>
      </c>
      <c r="Q276" s="1808">
        <v>59</v>
      </c>
      <c r="R276" s="1806">
        <f t="shared" si="359"/>
      </c>
      <c r="S276" s="1810">
        <v>8460</v>
      </c>
      <c r="T276" s="1810">
        <v>306</v>
      </c>
      <c r="U276" s="1810">
        <v>25</v>
      </c>
      <c r="V276" s="1810">
        <v>351</v>
      </c>
      <c r="W276" s="1810">
        <v>29</v>
      </c>
      <c r="X276" s="1810">
        <v>1</v>
      </c>
      <c r="Y276" s="1810">
        <v>0</v>
      </c>
      <c r="Z276" s="1810">
        <v>2</v>
      </c>
      <c r="AA276" s="1806">
        <f t="shared" si="78"/>
      </c>
      <c r="AB276" s="1811" t="s">
        <v>1542</v>
      </c>
      <c r="AC276" s="1811" t="s">
        <v>1510</v>
      </c>
      <c r="AD276" s="1811">
        <v>17</v>
      </c>
    </row>
    <row r="277">
      <c r="A277" s="1801"/>
      <c r="B277" s="1802" t="s">
        <v>1521</v>
      </c>
      <c r="C277" s="1822" t="s">
        <v>1516</v>
      </c>
      <c r="D277" s="1839">
        <v>1807.1</v>
      </c>
      <c r="E277" s="1840">
        <v>2</v>
      </c>
      <c r="F277" s="1839">
        <f t="shared" si="128"/>
      </c>
      <c r="G277" s="1824">
        <f t="shared" si="219"/>
      </c>
      <c r="H277" s="1824">
        <f t="shared" si="303"/>
      </c>
      <c r="I277" s="1824">
        <f t="shared" si="21"/>
      </c>
      <c r="J277" s="1825">
        <f t="shared" si="163"/>
      </c>
      <c r="K277" s="1826">
        <f t="shared" si="247"/>
      </c>
      <c r="L277" s="1826">
        <f t="shared" si="331"/>
      </c>
      <c r="M277" s="1826">
        <f t="shared" si="49"/>
      </c>
      <c r="N277" s="1826">
        <f t="shared" si="191"/>
      </c>
      <c r="O277" s="1841">
        <f t="shared" si="275"/>
      </c>
      <c r="P277" s="1823">
        <v>0.0187</v>
      </c>
      <c r="Q277" s="1810">
        <v>56</v>
      </c>
      <c r="R277" s="1825">
        <f t="shared" si="359"/>
      </c>
      <c r="S277" s="1841">
        <v>10593</v>
      </c>
      <c r="T277" s="1841">
        <v>426</v>
      </c>
      <c r="U277" s="1841">
        <v>40</v>
      </c>
      <c r="V277" s="1841">
        <v>470</v>
      </c>
      <c r="W277" s="1841">
        <v>64</v>
      </c>
      <c r="X277" s="1841">
        <v>3</v>
      </c>
      <c r="Y277" s="1841">
        <v>0</v>
      </c>
      <c r="Z277" s="1841">
        <v>2</v>
      </c>
      <c r="AA277" s="1825">
        <f t="shared" si="78"/>
      </c>
      <c r="AB277" s="1842" t="s">
        <v>1542</v>
      </c>
      <c r="AC277" s="1811" t="s">
        <v>1510</v>
      </c>
      <c r="AD277" s="1843">
        <v>20</v>
      </c>
    </row>
    <row r="278">
      <c r="A278" s="1801"/>
      <c r="B278" s="1844" t="s">
        <v>1514</v>
      </c>
      <c r="C278" s="1844"/>
      <c r="D278" s="1845">
        <f>SUM(D273:D277)</f>
      </c>
      <c r="E278" s="1845">
        <f>SUM(E273:E277)</f>
      </c>
      <c r="F278" s="1845">
        <f>SUM(F273:F277)</f>
      </c>
      <c r="G278" s="1846">
        <f t="shared" si="219"/>
      </c>
      <c r="H278" s="1846">
        <f t="shared" si="303"/>
      </c>
      <c r="I278" s="1846">
        <f t="shared" si="21"/>
      </c>
      <c r="J278" s="1846">
        <f t="shared" si="163"/>
      </c>
      <c r="K278" s="1847">
        <f t="shared" si="247"/>
      </c>
      <c r="L278" s="1847">
        <f t="shared" si="331"/>
      </c>
      <c r="M278" s="1847">
        <f t="shared" si="49"/>
      </c>
      <c r="N278" s="1847">
        <f t="shared" si="191"/>
      </c>
      <c r="O278" s="1848">
        <f t="shared" si="275"/>
      </c>
      <c r="P278" s="1847">
        <f>AVERAGE(P274:P277)</f>
      </c>
      <c r="Q278" s="1848">
        <f>AVERAGE(Q274:Q277)</f>
      </c>
      <c r="R278" s="1846">
        <f t="shared" si="359"/>
      </c>
      <c r="S278" s="1849">
        <f>SUM(S273:S277)</f>
      </c>
      <c r="T278" s="1849">
        <f>SUM(T273:T277)</f>
      </c>
      <c r="U278" s="1849">
        <f>SUM(U273:U277)</f>
      </c>
      <c r="V278" s="1849">
        <f>SUM(V273:V277)</f>
      </c>
      <c r="W278" s="1849">
        <f>SUM(W273:W277)</f>
      </c>
      <c r="X278" s="1849">
        <f>SUM(X273:X277)</f>
      </c>
      <c r="Y278" s="1849">
        <f>SUM(Y273:Y277)</f>
      </c>
      <c r="Z278" s="1849">
        <f>SUM(Z273:Z277)</f>
      </c>
      <c r="AA278" s="1850">
        <f t="shared" si="78"/>
      </c>
      <c r="AB278" s="1851"/>
      <c r="AC278" s="1851"/>
      <c r="AD278" s="1849">
        <f>SUM(AD273:AD277)</f>
      </c>
    </row>
    <row r="279">
      <c r="A279" s="1801"/>
      <c r="B279" s="1838" t="s">
        <v>1544</v>
      </c>
      <c r="C279" s="1822" t="s">
        <v>1517</v>
      </c>
      <c r="D279" s="1803">
        <v>1475.45</v>
      </c>
      <c r="E279" s="1804">
        <v>1</v>
      </c>
      <c r="F279" s="1803">
        <f t="shared" ref="F279:F281" si="129">E279*2000*1.2</f>
      </c>
      <c r="G279" s="1824">
        <f t="shared" si="219"/>
      </c>
      <c r="H279" s="1824">
        <f t="shared" si="303"/>
      </c>
      <c r="I279" s="1824">
        <f t="shared" si="21"/>
      </c>
      <c r="J279" s="1825">
        <f t="shared" si="163"/>
      </c>
      <c r="K279" s="1826">
        <f t="shared" si="247"/>
      </c>
      <c r="L279" s="1826">
        <f t="shared" si="331"/>
      </c>
      <c r="M279" s="1826">
        <f t="shared" si="49"/>
      </c>
      <c r="N279" s="1826">
        <f t="shared" si="191"/>
      </c>
      <c r="O279" s="1808">
        <f t="shared" si="275"/>
      </c>
      <c r="P279" s="1823">
        <v>0.0226</v>
      </c>
      <c r="Q279" s="1810">
        <v>56</v>
      </c>
      <c r="R279" s="1825">
        <f t="shared" si="359"/>
      </c>
      <c r="S279" s="1810">
        <v>10885</v>
      </c>
      <c r="T279" s="1810">
        <v>514</v>
      </c>
      <c r="U279" s="1810">
        <v>40</v>
      </c>
      <c r="V279" s="1810">
        <v>553</v>
      </c>
      <c r="W279" s="1810">
        <v>58</v>
      </c>
      <c r="X279" s="1810">
        <v>1</v>
      </c>
      <c r="Y279" s="1810">
        <v>1</v>
      </c>
      <c r="Z279" s="1810">
        <v>4</v>
      </c>
      <c r="AA279" s="1806">
        <f t="shared" si="78"/>
      </c>
      <c r="AB279" s="1811" t="s">
        <v>1542</v>
      </c>
      <c r="AC279" s="1811" t="s">
        <v>1510</v>
      </c>
      <c r="AD279" s="1827">
        <v>12</v>
      </c>
    </row>
    <row r="280">
      <c r="A280" s="1801"/>
      <c r="B280" s="1838" t="s">
        <v>1544</v>
      </c>
      <c r="C280" s="1822" t="s">
        <v>1518</v>
      </c>
      <c r="D280" s="1803">
        <v>1499.41</v>
      </c>
      <c r="E280" s="1804">
        <v>1</v>
      </c>
      <c r="F280" s="1803">
        <f t="shared" si="129"/>
      </c>
      <c r="G280" s="1824">
        <f t="shared" si="219"/>
      </c>
      <c r="H280" s="1824">
        <f t="shared" si="303"/>
      </c>
      <c r="I280" s="1824">
        <f t="shared" si="21"/>
      </c>
      <c r="J280" s="1825">
        <f t="shared" si="163"/>
      </c>
      <c r="K280" s="1826">
        <f t="shared" si="247"/>
      </c>
      <c r="L280" s="1826">
        <f t="shared" si="331"/>
      </c>
      <c r="M280" s="1826">
        <f t="shared" si="49"/>
      </c>
      <c r="N280" s="1826">
        <f t="shared" si="191"/>
      </c>
      <c r="O280" s="1808">
        <f t="shared" si="275"/>
      </c>
      <c r="P280" s="1823">
        <v>0.0202</v>
      </c>
      <c r="Q280" s="1810">
        <v>56</v>
      </c>
      <c r="R280" s="1825">
        <f t="shared" si="359"/>
      </c>
      <c r="S280" s="1810">
        <v>10212</v>
      </c>
      <c r="T280" s="1810">
        <v>514</v>
      </c>
      <c r="U280" s="1810">
        <v>37</v>
      </c>
      <c r="V280" s="1810">
        <v>572</v>
      </c>
      <c r="W280" s="1810">
        <v>67</v>
      </c>
      <c r="X280" s="1810">
        <v>1</v>
      </c>
      <c r="Y280" s="1810">
        <v>1</v>
      </c>
      <c r="Z280" s="1810">
        <v>4</v>
      </c>
      <c r="AA280" s="1806">
        <f t="shared" si="78"/>
      </c>
      <c r="AB280" s="1811" t="s">
        <v>1542</v>
      </c>
      <c r="AC280" s="1811" t="s">
        <v>1510</v>
      </c>
      <c r="AD280" s="1827">
        <v>13</v>
      </c>
    </row>
    <row r="281">
      <c r="A281" s="1801"/>
      <c r="B281" s="1838" t="s">
        <v>1544</v>
      </c>
      <c r="C281" s="1822" t="s">
        <v>1526</v>
      </c>
      <c r="D281" s="1803">
        <v>703.78</v>
      </c>
      <c r="E281" s="1804">
        <v>1</v>
      </c>
      <c r="F281" s="1803">
        <f t="shared" si="129"/>
      </c>
      <c r="G281" s="1824">
        <f t="shared" si="219"/>
      </c>
      <c r="H281" s="1824">
        <f t="shared" si="303"/>
      </c>
      <c r="I281" s="1824">
        <f t="shared" si="21"/>
      </c>
      <c r="J281" s="1825">
        <f t="shared" si="163"/>
      </c>
      <c r="K281" s="1826">
        <f t="shared" si="247"/>
      </c>
      <c r="L281" s="1826">
        <f t="shared" si="331"/>
      </c>
      <c r="M281" s="1826">
        <f t="shared" si="49"/>
      </c>
      <c r="N281" s="1826">
        <f t="shared" si="191"/>
      </c>
      <c r="O281" s="1808">
        <f t="shared" si="275"/>
      </c>
      <c r="P281" s="1823">
        <v>0.0237</v>
      </c>
      <c r="Q281" s="1810">
        <v>58</v>
      </c>
      <c r="R281" s="1825">
        <f t="shared" si="359"/>
      </c>
      <c r="S281" s="1810">
        <v>4599</v>
      </c>
      <c r="T281" s="1810">
        <v>259</v>
      </c>
      <c r="U281" s="1810">
        <v>20</v>
      </c>
      <c r="V281" s="1810">
        <v>304</v>
      </c>
      <c r="W281" s="1810">
        <v>33</v>
      </c>
      <c r="X281" s="1810">
        <v>1</v>
      </c>
      <c r="Y281" s="1810">
        <v>0</v>
      </c>
      <c r="Z281" s="1810">
        <v>2</v>
      </c>
      <c r="AA281" s="1806">
        <f t="shared" si="78"/>
      </c>
      <c r="AB281" s="1811" t="s">
        <v>1542</v>
      </c>
      <c r="AC281" s="1811" t="s">
        <v>1510</v>
      </c>
      <c r="AD281" s="1827">
        <v>7</v>
      </c>
    </row>
    <row r="282">
      <c r="A282" s="1801"/>
      <c r="B282" s="1812" t="s">
        <v>1514</v>
      </c>
      <c r="C282" s="1812"/>
      <c r="D282" s="1813">
        <f>SUM(D279:D281)</f>
      </c>
      <c r="E282" s="1813">
        <f>SUM(E279:E281)</f>
      </c>
      <c r="F282" s="1813">
        <f>SUM(F279:F281)</f>
      </c>
      <c r="G282" s="1815">
        <f t="shared" si="219"/>
      </c>
      <c r="H282" s="1815">
        <f t="shared" si="303"/>
      </c>
      <c r="I282" s="1815">
        <f t="shared" si="21"/>
      </c>
      <c r="J282" s="1815">
        <f t="shared" si="163"/>
      </c>
      <c r="K282" s="1816">
        <f t="shared" si="247"/>
      </c>
      <c r="L282" s="1816">
        <f t="shared" si="331"/>
      </c>
      <c r="M282" s="1816">
        <f t="shared" si="49"/>
      </c>
      <c r="N282" s="1816">
        <f t="shared" si="191"/>
      </c>
      <c r="O282" s="1817">
        <f t="shared" si="275"/>
      </c>
      <c r="P282" s="1816">
        <f>AVERAGE(P278:P281)</f>
      </c>
      <c r="Q282" s="1817">
        <f>AVERAGE(Q278:Q281)</f>
      </c>
      <c r="R282" s="1813">
        <f t="shared" si="359"/>
      </c>
      <c r="S282" s="1849">
        <f>SUM(S279:S281)</f>
      </c>
      <c r="T282" s="1849">
        <f>SUM(T279:T281)</f>
      </c>
      <c r="U282" s="1849">
        <f>SUM(U279:U281)</f>
      </c>
      <c r="V282" s="1849">
        <f>SUM(V279:V281)</f>
      </c>
      <c r="W282" s="1849">
        <f>SUM(W279:W281)</f>
      </c>
      <c r="X282" s="1849">
        <f>SUM(X279:X281)</f>
      </c>
      <c r="Y282" s="1849">
        <f>SUM(Y279:Y281)</f>
      </c>
      <c r="Z282" s="1849">
        <f>SUM(Z279:Z281)</f>
      </c>
      <c r="AA282" s="1819">
        <f t="shared" si="78"/>
      </c>
      <c r="AB282" s="1820"/>
      <c r="AC282" s="1820"/>
      <c r="AD282" s="1849">
        <f>SUM(AD279:AD281)</f>
      </c>
    </row>
    <row r="283">
      <c r="A283" s="1801"/>
      <c r="B283" s="1828" t="s">
        <v>1519</v>
      </c>
      <c r="C283" s="1828"/>
      <c r="D283" s="1829">
        <f>D278+D282</f>
      </c>
      <c r="E283" s="1829">
        <f>E278+E282</f>
      </c>
      <c r="F283" s="1829">
        <f>F278+F282</f>
      </c>
      <c r="G283" s="1830">
        <f t="shared" si="219"/>
      </c>
      <c r="H283" s="1830">
        <f t="shared" si="303"/>
      </c>
      <c r="I283" s="1830">
        <f t="shared" si="21"/>
      </c>
      <c r="J283" s="1830">
        <f t="shared" si="163"/>
      </c>
      <c r="K283" s="1831">
        <f t="shared" si="247"/>
      </c>
      <c r="L283" s="1831">
        <f t="shared" si="331"/>
      </c>
      <c r="M283" s="1831">
        <f t="shared" si="49"/>
      </c>
      <c r="N283" s="1831">
        <f t="shared" si="191"/>
      </c>
      <c r="O283" s="1832">
        <f t="shared" si="275"/>
      </c>
      <c r="P283" s="1833">
        <f>(P282+P277)/2</f>
      </c>
      <c r="Q283" s="1833">
        <f>(Q282+Q277)/2</f>
      </c>
      <c r="R283" s="1829">
        <f>(R282+R277)/2</f>
      </c>
      <c r="S283" s="1852">
        <f>S278+S282</f>
      </c>
      <c r="T283" s="1852">
        <f>T278+T282</f>
      </c>
      <c r="U283" s="1852">
        <f>U278+U282</f>
      </c>
      <c r="V283" s="1852">
        <f>V278+V282</f>
      </c>
      <c r="W283" s="1852">
        <f>W278+W282</f>
      </c>
      <c r="X283" s="1852">
        <f>X278+X282</f>
      </c>
      <c r="Y283" s="1852">
        <f>Y278+Y282</f>
      </c>
      <c r="Z283" s="1852">
        <f>Z278+Z282</f>
      </c>
      <c r="AA283" s="1834">
        <f t="shared" si="78"/>
      </c>
      <c r="AB283" s="1835"/>
      <c r="AC283" s="1835"/>
      <c r="AD283" s="1852">
        <f>AD278+AD282</f>
      </c>
    </row>
    <row r="284">
      <c r="A284" s="1790" t="s">
        <v>1473</v>
      </c>
      <c r="B284" s="1790" t="s">
        <v>1474</v>
      </c>
      <c r="C284" s="1790"/>
      <c r="D284" s="1791" t="s">
        <v>1475</v>
      </c>
      <c r="E284" s="1791"/>
      <c r="F284" s="1791"/>
      <c r="G284" s="1791"/>
      <c r="H284" s="1791"/>
      <c r="I284" s="1791"/>
      <c r="J284" s="1792" t="s">
        <v>1476</v>
      </c>
      <c r="K284" s="1792"/>
      <c r="L284" s="1792"/>
      <c r="M284" s="1792"/>
      <c r="N284" s="1792"/>
      <c r="O284" s="1792"/>
      <c r="P284" s="1792"/>
      <c r="Q284" s="1792"/>
      <c r="R284" s="1792"/>
      <c r="S284" s="1792"/>
      <c r="T284" s="1792"/>
      <c r="U284" s="1792"/>
      <c r="V284" s="1792"/>
      <c r="W284" s="1792"/>
      <c r="X284" s="1792"/>
      <c r="Y284" s="1792"/>
      <c r="Z284" s="1792"/>
      <c r="AA284" s="1792"/>
      <c r="AB284" s="1792"/>
      <c r="AC284" s="1792"/>
      <c r="AD284" s="1793"/>
    </row>
    <row r="285">
      <c r="A285" s="1790"/>
      <c r="B285" s="1790" t="s">
        <v>1477</v>
      </c>
      <c r="C285" s="1790" t="s">
        <v>1478</v>
      </c>
      <c r="D285" s="1791" t="s">
        <v>1479</v>
      </c>
      <c r="E285" s="1794" t="s">
        <v>1480</v>
      </c>
      <c r="F285" s="1795" t="s">
        <v>1481</v>
      </c>
      <c r="G285" s="1796" t="s">
        <v>1482</v>
      </c>
      <c r="H285" s="1796" t="s">
        <v>1483</v>
      </c>
      <c r="I285" s="1796" t="s">
        <v>1484</v>
      </c>
      <c r="J285" s="1792" t="s">
        <v>1485</v>
      </c>
      <c r="K285" s="1797" t="s">
        <v>1486</v>
      </c>
      <c r="L285" s="1797" t="s">
        <v>1487</v>
      </c>
      <c r="M285" s="1797" t="s">
        <v>1488</v>
      </c>
      <c r="N285" s="1797" t="s">
        <v>1489</v>
      </c>
      <c r="O285" s="1798" t="s">
        <v>1490</v>
      </c>
      <c r="P285" s="1797" t="s">
        <v>1491</v>
      </c>
      <c r="Q285" s="1798" t="s">
        <v>1492</v>
      </c>
      <c r="R285" s="1792" t="s">
        <v>1493</v>
      </c>
      <c r="S285" s="1798" t="s">
        <v>1494</v>
      </c>
      <c r="T285" s="1798" t="s">
        <v>1495</v>
      </c>
      <c r="U285" s="1798" t="s">
        <v>1496</v>
      </c>
      <c r="V285" s="1798" t="s">
        <v>1497</v>
      </c>
      <c r="W285" s="1798" t="s">
        <v>1498</v>
      </c>
      <c r="X285" s="1798" t="s">
        <v>1499</v>
      </c>
      <c r="Y285" s="1798" t="s">
        <v>1500</v>
      </c>
      <c r="Z285" s="1798" t="s">
        <v>1501</v>
      </c>
      <c r="AA285" s="1799" t="s">
        <v>1502</v>
      </c>
      <c r="AB285" s="1793" t="s">
        <v>1503</v>
      </c>
      <c r="AC285" s="1793" t="s">
        <v>1504</v>
      </c>
      <c r="AD285" s="1800" t="s">
        <v>1505</v>
      </c>
    </row>
    <row r="286">
      <c r="A286" s="1801" t="s">
        <v>1549</v>
      </c>
      <c r="B286" s="1802" t="s">
        <v>1523</v>
      </c>
      <c r="C286" s="1802" t="s">
        <v>1508</v>
      </c>
      <c r="D286" s="1803">
        <v>1199.14</v>
      </c>
      <c r="E286" s="1804">
        <v>0</v>
      </c>
      <c r="F286" s="1803">
        <f t="shared" ref="F286:F290" si="130">E286*2000*1.2</f>
      </c>
      <c r="G286" s="1805">
        <f t="shared" ref="G286:G296" si="220">F286/D286</f>
      </c>
      <c r="H286" s="1805">
        <f t="shared" ref="H286:H296" si="304">D286/E286</f>
      </c>
      <c r="I286" s="1805">
        <f t="shared" ref="I286:I296" si="22">F286/E286</f>
      </c>
      <c r="J286" s="1806">
        <f t="shared" ref="J286:J296" si="164">D286/T286</f>
      </c>
      <c r="K286" s="1807">
        <f t="shared" ref="K286:K296" si="248">O286/S286*1</f>
      </c>
      <c r="L286" s="1807">
        <f t="shared" ref="L286:L296" si="332">T286/S286</f>
      </c>
      <c r="M286" s="1807">
        <f t="shared" ref="M286:M296" si="50">V286/S286</f>
      </c>
      <c r="N286" s="1807">
        <f t="shared" ref="N286:N296" si="192">W286/V286</f>
      </c>
      <c r="O286" s="1808">
        <f t="shared" ref="O286:O296" si="276">U286/P286</f>
      </c>
      <c r="P286" s="1809">
        <v>0.0322</v>
      </c>
      <c r="Q286" s="1808">
        <v>61</v>
      </c>
      <c r="R286" s="1806">
        <f t="shared" ref="R286:R295" si="360">(D286/S286)*1000</f>
      </c>
      <c r="S286" s="1810">
        <v>11427</v>
      </c>
      <c r="T286" s="1810">
        <v>259</v>
      </c>
      <c r="U286" s="1810">
        <v>38</v>
      </c>
      <c r="V286" s="1810">
        <v>268</v>
      </c>
      <c r="W286" s="1810">
        <v>20</v>
      </c>
      <c r="X286" s="1810">
        <v>1</v>
      </c>
      <c r="Y286" s="1810">
        <v>0</v>
      </c>
      <c r="Z286" s="1810">
        <v>5</v>
      </c>
      <c r="AA286" s="1806">
        <f t="shared" ref="AA286:AA296" si="79">AD286*1000/D286</f>
      </c>
      <c r="AB286" s="1811" t="s">
        <v>1542</v>
      </c>
      <c r="AC286" s="1811" t="s">
        <v>1510</v>
      </c>
      <c r="AD286" s="1811">
        <v>21</v>
      </c>
    </row>
    <row r="287">
      <c r="A287" s="1801"/>
      <c r="B287" s="1802" t="s">
        <v>1523</v>
      </c>
      <c r="C287" s="1802" t="s">
        <v>1511</v>
      </c>
      <c r="D287" s="1803">
        <v>1521.27</v>
      </c>
      <c r="E287" s="1804">
        <v>2</v>
      </c>
      <c r="F287" s="1803">
        <f t="shared" si="130"/>
      </c>
      <c r="G287" s="1805">
        <f t="shared" si="220"/>
      </c>
      <c r="H287" s="1805">
        <f t="shared" si="304"/>
      </c>
      <c r="I287" s="1805">
        <f t="shared" si="22"/>
      </c>
      <c r="J287" s="1806">
        <f t="shared" si="164"/>
      </c>
      <c r="K287" s="1807">
        <f t="shared" si="248"/>
      </c>
      <c r="L287" s="1807">
        <f t="shared" si="332"/>
      </c>
      <c r="M287" s="1807">
        <f t="shared" si="50"/>
      </c>
      <c r="N287" s="1807">
        <f t="shared" si="192"/>
      </c>
      <c r="O287" s="1808">
        <f t="shared" si="276"/>
      </c>
      <c r="P287" s="1809">
        <v>0.0431</v>
      </c>
      <c r="Q287" s="1808">
        <v>60</v>
      </c>
      <c r="R287" s="1806">
        <f t="shared" si="360"/>
      </c>
      <c r="S287" s="1810">
        <v>9895</v>
      </c>
      <c r="T287" s="1810">
        <v>250</v>
      </c>
      <c r="U287" s="1810">
        <v>39</v>
      </c>
      <c r="V287" s="1810">
        <v>276</v>
      </c>
      <c r="W287" s="1810">
        <v>45</v>
      </c>
      <c r="X287" s="1810">
        <v>3</v>
      </c>
      <c r="Y287" s="1810">
        <v>1</v>
      </c>
      <c r="Z287" s="1810">
        <v>5</v>
      </c>
      <c r="AA287" s="1806">
        <f t="shared" si="79"/>
      </c>
      <c r="AB287" s="1811" t="s">
        <v>1542</v>
      </c>
      <c r="AC287" s="1811" t="s">
        <v>1510</v>
      </c>
      <c r="AD287" s="1811">
        <v>21</v>
      </c>
    </row>
    <row r="288">
      <c r="A288" s="1801"/>
      <c r="B288" s="1802" t="s">
        <v>1523</v>
      </c>
      <c r="C288" s="1802" t="s">
        <v>1512</v>
      </c>
      <c r="D288" s="1803">
        <v>1086.87</v>
      </c>
      <c r="E288" s="1804">
        <v>2</v>
      </c>
      <c r="F288" s="1803">
        <f t="shared" si="130"/>
      </c>
      <c r="G288" s="1805">
        <f t="shared" si="220"/>
      </c>
      <c r="H288" s="1805">
        <f t="shared" si="304"/>
      </c>
      <c r="I288" s="1805">
        <f t="shared" si="22"/>
      </c>
      <c r="J288" s="1806">
        <f t="shared" si="164"/>
      </c>
      <c r="K288" s="1807">
        <f t="shared" si="248"/>
      </c>
      <c r="L288" s="1807">
        <f t="shared" si="332"/>
      </c>
      <c r="M288" s="1807">
        <f t="shared" si="50"/>
      </c>
      <c r="N288" s="1807">
        <f t="shared" si="192"/>
      </c>
      <c r="O288" s="1808">
        <f t="shared" si="276"/>
      </c>
      <c r="P288" s="1809">
        <v>0.0331</v>
      </c>
      <c r="Q288" s="1808">
        <v>64</v>
      </c>
      <c r="R288" s="1806">
        <f t="shared" si="360"/>
      </c>
      <c r="S288" s="1810">
        <v>8263</v>
      </c>
      <c r="T288" s="1810">
        <v>237</v>
      </c>
      <c r="U288" s="1810">
        <v>29</v>
      </c>
      <c r="V288" s="1810">
        <v>265</v>
      </c>
      <c r="W288" s="1810">
        <v>51</v>
      </c>
      <c r="X288" s="1810">
        <v>0</v>
      </c>
      <c r="Y288" s="1810">
        <v>1</v>
      </c>
      <c r="Z288" s="1810">
        <v>4</v>
      </c>
      <c r="AA288" s="1806">
        <f t="shared" si="79"/>
      </c>
      <c r="AB288" s="1811" t="s">
        <v>1542</v>
      </c>
      <c r="AC288" s="1811" t="s">
        <v>1510</v>
      </c>
      <c r="AD288" s="1811">
        <v>23</v>
      </c>
    </row>
    <row r="289">
      <c r="A289" s="1801"/>
      <c r="B289" s="1802" t="s">
        <v>1523</v>
      </c>
      <c r="C289" s="1802" t="s">
        <v>1513</v>
      </c>
      <c r="D289" s="1803">
        <v>1234</v>
      </c>
      <c r="E289" s="1804">
        <v>1</v>
      </c>
      <c r="F289" s="1803">
        <f t="shared" si="130"/>
      </c>
      <c r="G289" s="1805">
        <f t="shared" si="220"/>
      </c>
      <c r="H289" s="1805">
        <f t="shared" si="304"/>
      </c>
      <c r="I289" s="1805">
        <f t="shared" si="22"/>
      </c>
      <c r="J289" s="1806">
        <f t="shared" si="164"/>
      </c>
      <c r="K289" s="1807">
        <f t="shared" si="248"/>
      </c>
      <c r="L289" s="1807">
        <f t="shared" si="332"/>
      </c>
      <c r="M289" s="1807">
        <f t="shared" si="50"/>
      </c>
      <c r="N289" s="1807">
        <f t="shared" si="192"/>
      </c>
      <c r="O289" s="1808">
        <f t="shared" si="276"/>
      </c>
      <c r="P289" s="1809">
        <v>0.0336</v>
      </c>
      <c r="Q289" s="1808">
        <v>63</v>
      </c>
      <c r="R289" s="1806">
        <f t="shared" si="360"/>
      </c>
      <c r="S289" s="1810">
        <v>9095</v>
      </c>
      <c r="T289" s="1810">
        <v>271</v>
      </c>
      <c r="U289" s="1810">
        <v>38</v>
      </c>
      <c r="V289" s="1810">
        <v>308</v>
      </c>
      <c r="W289" s="1810">
        <v>51</v>
      </c>
      <c r="X289" s="1810">
        <v>3</v>
      </c>
      <c r="Y289" s="1810">
        <v>0</v>
      </c>
      <c r="Z289" s="1810">
        <v>3</v>
      </c>
      <c r="AA289" s="1806">
        <f t="shared" si="79"/>
      </c>
      <c r="AB289" s="1811" t="s">
        <v>1542</v>
      </c>
      <c r="AC289" s="1811" t="s">
        <v>1510</v>
      </c>
      <c r="AD289" s="1811">
        <v>15</v>
      </c>
    </row>
    <row r="290">
      <c r="A290" s="1801"/>
      <c r="B290" s="1802" t="s">
        <v>1523</v>
      </c>
      <c r="C290" s="1822" t="s">
        <v>1516</v>
      </c>
      <c r="D290" s="1839">
        <v>1337.35</v>
      </c>
      <c r="E290" s="1840">
        <v>2</v>
      </c>
      <c r="F290" s="1839">
        <f t="shared" si="130"/>
      </c>
      <c r="G290" s="1824">
        <f t="shared" si="220"/>
      </c>
      <c r="H290" s="1824">
        <f t="shared" si="304"/>
      </c>
      <c r="I290" s="1824">
        <f t="shared" si="22"/>
      </c>
      <c r="J290" s="1825">
        <f t="shared" si="164"/>
      </c>
      <c r="K290" s="1826">
        <f t="shared" si="248"/>
      </c>
      <c r="L290" s="1826">
        <f t="shared" si="332"/>
      </c>
      <c r="M290" s="1826">
        <f t="shared" si="50"/>
      </c>
      <c r="N290" s="1826">
        <f t="shared" si="192"/>
      </c>
      <c r="O290" s="1841">
        <f t="shared" si="276"/>
      </c>
      <c r="P290" s="1823">
        <v>0.0395</v>
      </c>
      <c r="Q290" s="1810">
        <v>62</v>
      </c>
      <c r="R290" s="1825">
        <f t="shared" si="360"/>
      </c>
      <c r="S290" s="1841">
        <v>7880</v>
      </c>
      <c r="T290" s="1841">
        <v>295</v>
      </c>
      <c r="U290" s="1841">
        <v>45</v>
      </c>
      <c r="V290" s="1841">
        <v>334</v>
      </c>
      <c r="W290" s="1841">
        <v>25</v>
      </c>
      <c r="X290" s="1841">
        <v>7</v>
      </c>
      <c r="Y290" s="1841">
        <v>0</v>
      </c>
      <c r="Z290" s="1810">
        <v>3</v>
      </c>
      <c r="AA290" s="1825">
        <f t="shared" si="79"/>
      </c>
      <c r="AB290" s="1842" t="s">
        <v>1542</v>
      </c>
      <c r="AC290" s="1811" t="s">
        <v>1510</v>
      </c>
      <c r="AD290" s="1843">
        <v>23</v>
      </c>
    </row>
    <row r="291">
      <c r="A291" s="1801"/>
      <c r="B291" s="1844" t="s">
        <v>1514</v>
      </c>
      <c r="C291" s="1844"/>
      <c r="D291" s="1845">
        <f>SUM(D286:D290)</f>
      </c>
      <c r="E291" s="1845">
        <f>SUM(E286:E290)</f>
      </c>
      <c r="F291" s="1845">
        <f>SUM(F286:F290)</f>
      </c>
      <c r="G291" s="1846">
        <f t="shared" si="220"/>
      </c>
      <c r="H291" s="1846">
        <f t="shared" si="304"/>
      </c>
      <c r="I291" s="1846">
        <f t="shared" si="22"/>
      </c>
      <c r="J291" s="1846">
        <f t="shared" si="164"/>
      </c>
      <c r="K291" s="1847">
        <f t="shared" si="248"/>
      </c>
      <c r="L291" s="1847">
        <f t="shared" si="332"/>
      </c>
      <c r="M291" s="1847">
        <f t="shared" si="50"/>
      </c>
      <c r="N291" s="1847">
        <f t="shared" si="192"/>
      </c>
      <c r="O291" s="1848">
        <f t="shared" si="276"/>
      </c>
      <c r="P291" s="1847">
        <f>AVERAGE(P287:P290)</f>
      </c>
      <c r="Q291" s="1848">
        <f>AVERAGE(Q287:Q290)</f>
      </c>
      <c r="R291" s="1846">
        <f t="shared" si="360"/>
      </c>
      <c r="S291" s="1849">
        <f>SUM(S286:S290)</f>
      </c>
      <c r="T291" s="1849">
        <f>SUM(T286:T290)</f>
      </c>
      <c r="U291" s="1849">
        <f>SUM(U286:U290)</f>
      </c>
      <c r="V291" s="1849">
        <f>SUM(V286:V290)</f>
      </c>
      <c r="W291" s="1849">
        <f>SUM(W286:W290)</f>
      </c>
      <c r="X291" s="1849">
        <f>SUM(X286:X290)</f>
      </c>
      <c r="Y291" s="1849">
        <f>SUM(Y286:Y290)</f>
      </c>
      <c r="Z291" s="1849">
        <f>SUM(Z286:Z290)</f>
      </c>
      <c r="AA291" s="1850">
        <f t="shared" si="79"/>
      </c>
      <c r="AB291" s="1851"/>
      <c r="AC291" s="1851"/>
      <c r="AD291" s="1849">
        <f>SUM(AD286:AD290)</f>
      </c>
    </row>
    <row r="292">
      <c r="A292" s="1801"/>
      <c r="B292" s="1838" t="s">
        <v>1544</v>
      </c>
      <c r="C292" s="1822" t="s">
        <v>1517</v>
      </c>
      <c r="D292" s="1803">
        <v>1420.09</v>
      </c>
      <c r="E292" s="1804">
        <v>2</v>
      </c>
      <c r="F292" s="1803">
        <f t="shared" ref="F292:F294" si="131">E292*2000*1.2</f>
      </c>
      <c r="G292" s="1824">
        <f t="shared" si="220"/>
      </c>
      <c r="H292" s="1824">
        <f t="shared" si="304"/>
      </c>
      <c r="I292" s="1824">
        <f t="shared" si="22"/>
      </c>
      <c r="J292" s="1825">
        <f t="shared" si="164"/>
      </c>
      <c r="K292" s="1826">
        <f t="shared" si="248"/>
      </c>
      <c r="L292" s="1826">
        <f t="shared" si="332"/>
      </c>
      <c r="M292" s="1826">
        <f t="shared" si="50"/>
      </c>
      <c r="N292" s="1826">
        <f t="shared" si="192"/>
      </c>
      <c r="O292" s="1808">
        <f t="shared" si="276"/>
      </c>
      <c r="P292" s="1823">
        <v>0.0341</v>
      </c>
      <c r="Q292" s="1810">
        <v>65</v>
      </c>
      <c r="R292" s="1825">
        <f t="shared" si="360"/>
      </c>
      <c r="S292" s="1810">
        <v>9472</v>
      </c>
      <c r="T292" s="1810">
        <v>333</v>
      </c>
      <c r="U292" s="1810">
        <v>47</v>
      </c>
      <c r="V292" s="1810">
        <v>362</v>
      </c>
      <c r="W292" s="1810">
        <v>66</v>
      </c>
      <c r="X292" s="1810">
        <v>3</v>
      </c>
      <c r="Y292" s="1810">
        <v>1</v>
      </c>
      <c r="Z292" s="1810">
        <v>7</v>
      </c>
      <c r="AA292" s="1806">
        <f t="shared" si="79"/>
      </c>
      <c r="AB292" s="1811" t="s">
        <v>1542</v>
      </c>
      <c r="AC292" s="1811" t="s">
        <v>1510</v>
      </c>
      <c r="AD292" s="1827">
        <v>19</v>
      </c>
    </row>
    <row r="293">
      <c r="A293" s="1801"/>
      <c r="B293" s="1838" t="s">
        <v>1544</v>
      </c>
      <c r="C293" s="1822" t="s">
        <v>1518</v>
      </c>
      <c r="D293" s="1803">
        <v>1626.26</v>
      </c>
      <c r="E293" s="1804">
        <v>1</v>
      </c>
      <c r="F293" s="1803">
        <f t="shared" si="131"/>
      </c>
      <c r="G293" s="1824">
        <f t="shared" si="220"/>
      </c>
      <c r="H293" s="1824">
        <f t="shared" si="304"/>
      </c>
      <c r="I293" s="1824">
        <f t="shared" si="22"/>
      </c>
      <c r="J293" s="1825">
        <f t="shared" si="164"/>
      </c>
      <c r="K293" s="1826">
        <f t="shared" si="248"/>
      </c>
      <c r="L293" s="1826">
        <f t="shared" si="332"/>
      </c>
      <c r="M293" s="1826">
        <f t="shared" si="50"/>
      </c>
      <c r="N293" s="1826">
        <f t="shared" si="192"/>
      </c>
      <c r="O293" s="1808">
        <f t="shared" si="276"/>
      </c>
      <c r="P293" s="1823">
        <v>0.0283</v>
      </c>
      <c r="Q293" s="1810">
        <v>68</v>
      </c>
      <c r="R293" s="1825">
        <f t="shared" si="360"/>
      </c>
      <c r="S293" s="1810">
        <v>11225</v>
      </c>
      <c r="T293" s="1810">
        <v>367</v>
      </c>
      <c r="U293" s="1810">
        <v>46</v>
      </c>
      <c r="V293" s="1810">
        <v>388</v>
      </c>
      <c r="W293" s="1810">
        <v>65</v>
      </c>
      <c r="X293" s="1810">
        <v>7</v>
      </c>
      <c r="Y293" s="1810">
        <v>0</v>
      </c>
      <c r="Z293" s="1810">
        <v>2</v>
      </c>
      <c r="AA293" s="1806">
        <f t="shared" si="79"/>
      </c>
      <c r="AB293" s="1811" t="s">
        <v>1542</v>
      </c>
      <c r="AC293" s="1811" t="s">
        <v>1510</v>
      </c>
      <c r="AD293" s="1827">
        <v>18</v>
      </c>
    </row>
    <row r="294">
      <c r="A294" s="1801"/>
      <c r="B294" s="1838" t="s">
        <v>1544</v>
      </c>
      <c r="C294" s="1822" t="s">
        <v>1526</v>
      </c>
      <c r="D294" s="1803">
        <v>757.21</v>
      </c>
      <c r="E294" s="1804">
        <v>1</v>
      </c>
      <c r="F294" s="1803">
        <f t="shared" si="131"/>
      </c>
      <c r="G294" s="1824">
        <f t="shared" si="220"/>
      </c>
      <c r="H294" s="1824">
        <f t="shared" si="304"/>
      </c>
      <c r="I294" s="1824">
        <f t="shared" si="22"/>
      </c>
      <c r="J294" s="1825">
        <f t="shared" si="164"/>
      </c>
      <c r="K294" s="1826">
        <f t="shared" si="248"/>
      </c>
      <c r="L294" s="1826">
        <f t="shared" si="332"/>
      </c>
      <c r="M294" s="1826">
        <f t="shared" si="50"/>
      </c>
      <c r="N294" s="1826">
        <f t="shared" si="192"/>
      </c>
      <c r="O294" s="1808">
        <f t="shared" si="276"/>
      </c>
      <c r="P294" s="1823">
        <v>0.0438</v>
      </c>
      <c r="Q294" s="1810">
        <v>72</v>
      </c>
      <c r="R294" s="1825">
        <f t="shared" si="360"/>
      </c>
      <c r="S294" s="1810">
        <v>6324</v>
      </c>
      <c r="T294" s="1810">
        <v>193</v>
      </c>
      <c r="U294" s="1810">
        <v>40</v>
      </c>
      <c r="V294" s="1810">
        <v>215</v>
      </c>
      <c r="W294" s="1810">
        <v>36</v>
      </c>
      <c r="X294" s="1810">
        <v>3</v>
      </c>
      <c r="Y294" s="1810">
        <v>1</v>
      </c>
      <c r="Z294" s="1810">
        <v>2</v>
      </c>
      <c r="AA294" s="1806">
        <f t="shared" si="79"/>
      </c>
      <c r="AB294" s="1811" t="s">
        <v>1542</v>
      </c>
      <c r="AC294" s="1811" t="s">
        <v>1510</v>
      </c>
      <c r="AD294" s="1827">
        <v>8</v>
      </c>
    </row>
    <row r="295">
      <c r="A295" s="1801"/>
      <c r="B295" s="1812" t="s">
        <v>1514</v>
      </c>
      <c r="C295" s="1812"/>
      <c r="D295" s="1813">
        <f>SUM(D292:D294)</f>
      </c>
      <c r="E295" s="1813">
        <f>SUM(E292:E294)</f>
      </c>
      <c r="F295" s="1813">
        <f>SUM(F292:F294)</f>
      </c>
      <c r="G295" s="1815">
        <f t="shared" si="220"/>
      </c>
      <c r="H295" s="1815">
        <f t="shared" si="304"/>
      </c>
      <c r="I295" s="1815">
        <f t="shared" si="22"/>
      </c>
      <c r="J295" s="1815">
        <f t="shared" si="164"/>
      </c>
      <c r="K295" s="1816">
        <f t="shared" si="248"/>
      </c>
      <c r="L295" s="1816">
        <f t="shared" si="332"/>
      </c>
      <c r="M295" s="1816">
        <f t="shared" si="50"/>
      </c>
      <c r="N295" s="1816">
        <f t="shared" si="192"/>
      </c>
      <c r="O295" s="1817">
        <f t="shared" si="276"/>
      </c>
      <c r="P295" s="1816">
        <f>AVERAGE(P291:P294)</f>
      </c>
      <c r="Q295" s="1817">
        <f>AVERAGE(Q291:Q294)</f>
      </c>
      <c r="R295" s="1813">
        <f t="shared" si="360"/>
      </c>
      <c r="S295" s="1849">
        <f>SUM(S292:S294)</f>
      </c>
      <c r="T295" s="1849">
        <f>SUM(T292:T294)</f>
      </c>
      <c r="U295" s="1849">
        <f>SUM(U292:U294)</f>
      </c>
      <c r="V295" s="1849">
        <f>SUM(V292:V294)</f>
      </c>
      <c r="W295" s="1849">
        <f>SUM(W292:W294)</f>
      </c>
      <c r="X295" s="1849">
        <f>SUM(X292:X294)</f>
      </c>
      <c r="Y295" s="1849">
        <f>SUM(Y292:Y294)</f>
      </c>
      <c r="Z295" s="1849">
        <f>SUM(Z292:Z294)</f>
      </c>
      <c r="AA295" s="1819">
        <f t="shared" si="79"/>
      </c>
      <c r="AB295" s="1820"/>
      <c r="AC295" s="1820"/>
      <c r="AD295" s="1849">
        <f>SUM(AD292:AD294)</f>
      </c>
    </row>
    <row r="296">
      <c r="A296" s="1801"/>
      <c r="B296" s="1828" t="s">
        <v>1519</v>
      </c>
      <c r="C296" s="1828"/>
      <c r="D296" s="1829">
        <f>D291+D295</f>
      </c>
      <c r="E296" s="1829">
        <f>E291+E295</f>
      </c>
      <c r="F296" s="1829">
        <f>F291+F295</f>
      </c>
      <c r="G296" s="1830">
        <f t="shared" si="220"/>
      </c>
      <c r="H296" s="1830">
        <f t="shared" si="304"/>
      </c>
      <c r="I296" s="1830">
        <f t="shared" si="22"/>
      </c>
      <c r="J296" s="1830">
        <f t="shared" si="164"/>
      </c>
      <c r="K296" s="1831">
        <f t="shared" si="248"/>
      </c>
      <c r="L296" s="1831">
        <f t="shared" si="332"/>
      </c>
      <c r="M296" s="1831">
        <f t="shared" si="50"/>
      </c>
      <c r="N296" s="1831">
        <f t="shared" si="192"/>
      </c>
      <c r="O296" s="1832">
        <f t="shared" si="276"/>
      </c>
      <c r="P296" s="1833">
        <f>(P295+P290)/2</f>
      </c>
      <c r="Q296" s="1833">
        <f>(Q295+Q290)/2</f>
      </c>
      <c r="R296" s="1829">
        <f>(R295+R290)/2</f>
      </c>
      <c r="S296" s="1852">
        <f>S291+S295</f>
      </c>
      <c r="T296" s="1852">
        <f>T291+T295</f>
      </c>
      <c r="U296" s="1852">
        <f>U291+U295</f>
      </c>
      <c r="V296" s="1852">
        <f>V291+V295</f>
      </c>
      <c r="W296" s="1852">
        <f>W291+W295</f>
      </c>
      <c r="X296" s="1852">
        <f>X291+X295</f>
      </c>
      <c r="Y296" s="1852">
        <f>Y291+Y295</f>
      </c>
      <c r="Z296" s="1852">
        <f>Z291+Z295</f>
      </c>
      <c r="AA296" s="1834">
        <f t="shared" si="79"/>
      </c>
      <c r="AB296" s="1835"/>
      <c r="AC296" s="1835"/>
      <c r="AD296" s="1852">
        <f>AD291+AD295</f>
      </c>
    </row>
    <row r="297">
      <c r="A297" s="1790" t="s">
        <v>1473</v>
      </c>
      <c r="B297" s="1790" t="s">
        <v>1474</v>
      </c>
      <c r="C297" s="1790"/>
      <c r="D297" s="1791" t="s">
        <v>1475</v>
      </c>
      <c r="E297" s="1791"/>
      <c r="F297" s="1791"/>
      <c r="G297" s="1791"/>
      <c r="H297" s="1791"/>
      <c r="I297" s="1791"/>
      <c r="J297" s="1792" t="s">
        <v>1476</v>
      </c>
      <c r="K297" s="1792"/>
      <c r="L297" s="1792"/>
      <c r="M297" s="1792"/>
      <c r="N297" s="1792"/>
      <c r="O297" s="1792"/>
      <c r="P297" s="1792"/>
      <c r="Q297" s="1792"/>
      <c r="R297" s="1792"/>
      <c r="S297" s="1792"/>
      <c r="T297" s="1792"/>
      <c r="U297" s="1792"/>
      <c r="V297" s="1792"/>
      <c r="W297" s="1792"/>
      <c r="X297" s="1792"/>
      <c r="Y297" s="1792"/>
      <c r="Z297" s="1792"/>
      <c r="AA297" s="1792"/>
      <c r="AB297" s="1792"/>
      <c r="AC297" s="1792"/>
      <c r="AD297" s="1793"/>
    </row>
    <row r="298">
      <c r="A298" s="1790"/>
      <c r="B298" s="1790" t="s">
        <v>1477</v>
      </c>
      <c r="C298" s="1790" t="s">
        <v>1478</v>
      </c>
      <c r="D298" s="1791" t="s">
        <v>1479</v>
      </c>
      <c r="E298" s="1794" t="s">
        <v>1480</v>
      </c>
      <c r="F298" s="1795" t="s">
        <v>1481</v>
      </c>
      <c r="G298" s="1796" t="s">
        <v>1482</v>
      </c>
      <c r="H298" s="1796" t="s">
        <v>1483</v>
      </c>
      <c r="I298" s="1796" t="s">
        <v>1484</v>
      </c>
      <c r="J298" s="1792" t="s">
        <v>1485</v>
      </c>
      <c r="K298" s="1797" t="s">
        <v>1486</v>
      </c>
      <c r="L298" s="1797" t="s">
        <v>1487</v>
      </c>
      <c r="M298" s="1797" t="s">
        <v>1488</v>
      </c>
      <c r="N298" s="1797" t="s">
        <v>1489</v>
      </c>
      <c r="O298" s="1798" t="s">
        <v>1490</v>
      </c>
      <c r="P298" s="1797" t="s">
        <v>1491</v>
      </c>
      <c r="Q298" s="1798" t="s">
        <v>1492</v>
      </c>
      <c r="R298" s="1792" t="s">
        <v>1493</v>
      </c>
      <c r="S298" s="1798" t="s">
        <v>1494</v>
      </c>
      <c r="T298" s="1798" t="s">
        <v>1495</v>
      </c>
      <c r="U298" s="1798" t="s">
        <v>1496</v>
      </c>
      <c r="V298" s="1798" t="s">
        <v>1497</v>
      </c>
      <c r="W298" s="1798" t="s">
        <v>1498</v>
      </c>
      <c r="X298" s="1798" t="s">
        <v>1499</v>
      </c>
      <c r="Y298" s="1798" t="s">
        <v>1500</v>
      </c>
      <c r="Z298" s="1798" t="s">
        <v>1501</v>
      </c>
      <c r="AA298" s="1799" t="s">
        <v>1502</v>
      </c>
      <c r="AB298" s="1793" t="s">
        <v>1503</v>
      </c>
      <c r="AC298" s="1793" t="s">
        <v>1504</v>
      </c>
      <c r="AD298" s="1800" t="s">
        <v>1505</v>
      </c>
    </row>
    <row r="299">
      <c r="A299" s="1801" t="s">
        <v>1550</v>
      </c>
      <c r="B299" s="1802" t="s">
        <v>1523</v>
      </c>
      <c r="C299" s="1802" t="s">
        <v>1508</v>
      </c>
      <c r="D299" s="1803">
        <v>1172.79</v>
      </c>
      <c r="E299" s="1804">
        <v>3</v>
      </c>
      <c r="F299" s="1803">
        <f t="shared" ref="F299:F302" si="132">E299*2000*1.2</f>
      </c>
      <c r="G299" s="1805">
        <f t="shared" ref="G299:G309" si="221">F299/D299</f>
      </c>
      <c r="H299" s="1805">
        <f t="shared" ref="H299:H309" si="305">D299/E299</f>
      </c>
      <c r="I299" s="1805">
        <f t="shared" ref="I299:I309" si="23">F299/E299</f>
      </c>
      <c r="J299" s="1806">
        <f t="shared" ref="J299:J309" si="165">D299/T299</f>
      </c>
      <c r="K299" s="1807">
        <f t="shared" ref="K299:K309" si="249">O299/S299*1</f>
      </c>
      <c r="L299" s="1807">
        <f t="shared" ref="L299:L309" si="333">T299/S299</f>
      </c>
      <c r="M299" s="1807">
        <f t="shared" ref="M299:M309" si="51">V299/S299</f>
      </c>
      <c r="N299" s="1807">
        <f t="shared" ref="N299:N309" si="193">W299/V299</f>
      </c>
      <c r="O299" s="1808">
        <f t="shared" ref="O299:O309" si="277">U299/P299</f>
      </c>
      <c r="P299" s="1809">
        <v>0.0269</v>
      </c>
      <c r="Q299" s="1808">
        <v>56</v>
      </c>
      <c r="R299" s="1806">
        <f t="shared" ref="R299:R308" si="361">(D299/S299)*1000</f>
      </c>
      <c r="S299" s="1810">
        <v>9846</v>
      </c>
      <c r="T299" s="1810">
        <v>199</v>
      </c>
      <c r="U299" s="1810">
        <v>36</v>
      </c>
      <c r="V299" s="1810">
        <v>210</v>
      </c>
      <c r="W299" s="1810">
        <v>21</v>
      </c>
      <c r="X299" s="1810">
        <v>3</v>
      </c>
      <c r="Y299" s="1810">
        <v>0</v>
      </c>
      <c r="Z299" s="1810">
        <v>3</v>
      </c>
      <c r="AA299" s="1806">
        <f t="shared" ref="AA299:AA304" si="80">AD299*1000/D299</f>
      </c>
      <c r="AB299" s="1811" t="s">
        <v>1542</v>
      </c>
      <c r="AC299" s="1811" t="s">
        <v>1510</v>
      </c>
      <c r="AD299" s="1811">
        <v>15</v>
      </c>
    </row>
    <row r="300">
      <c r="A300" s="1801"/>
      <c r="B300" s="1802" t="s">
        <v>1523</v>
      </c>
      <c r="C300" s="1802" t="s">
        <v>1511</v>
      </c>
      <c r="D300" s="1803">
        <v>1509.18</v>
      </c>
      <c r="E300" s="1804">
        <v>0</v>
      </c>
      <c r="F300" s="1803">
        <f t="shared" si="132"/>
      </c>
      <c r="G300" s="1805">
        <f t="shared" si="221"/>
      </c>
      <c r="H300" s="1805">
        <f t="shared" si="305"/>
      </c>
      <c r="I300" s="1805">
        <f t="shared" si="23"/>
      </c>
      <c r="J300" s="1806">
        <f t="shared" si="165"/>
      </c>
      <c r="K300" s="1807">
        <f t="shared" si="249"/>
      </c>
      <c r="L300" s="1807">
        <f t="shared" si="333"/>
      </c>
      <c r="M300" s="1807">
        <f t="shared" si="51"/>
      </c>
      <c r="N300" s="1807">
        <f t="shared" si="193"/>
      </c>
      <c r="O300" s="1808">
        <f t="shared" si="277"/>
      </c>
      <c r="P300" s="1809">
        <v>0.0417</v>
      </c>
      <c r="Q300" s="1808">
        <v>59</v>
      </c>
      <c r="R300" s="1806">
        <f t="shared" si="361"/>
      </c>
      <c r="S300" s="1810">
        <v>10856</v>
      </c>
      <c r="T300" s="1810">
        <v>235</v>
      </c>
      <c r="U300" s="1810">
        <v>46</v>
      </c>
      <c r="V300" s="1810">
        <v>252</v>
      </c>
      <c r="W300" s="1810">
        <v>42</v>
      </c>
      <c r="X300" s="1810">
        <v>0</v>
      </c>
      <c r="Y300" s="1810">
        <v>0</v>
      </c>
      <c r="Z300" s="1810">
        <v>6</v>
      </c>
      <c r="AA300" s="1806">
        <f t="shared" si="80"/>
      </c>
      <c r="AB300" s="1811" t="s">
        <v>1542</v>
      </c>
      <c r="AC300" s="1811" t="s">
        <v>1510</v>
      </c>
      <c r="AD300" s="1811">
        <v>23</v>
      </c>
    </row>
    <row r="301">
      <c r="A301" s="1801"/>
      <c r="B301" s="1802" t="s">
        <v>1523</v>
      </c>
      <c r="C301" s="1802" t="s">
        <v>1512</v>
      </c>
      <c r="D301" s="1803">
        <v>1070.43</v>
      </c>
      <c r="E301" s="1804">
        <v>1</v>
      </c>
      <c r="F301" s="1803">
        <f t="shared" si="132"/>
      </c>
      <c r="G301" s="1805">
        <f t="shared" si="221"/>
      </c>
      <c r="H301" s="1805">
        <f t="shared" si="305"/>
      </c>
      <c r="I301" s="1805">
        <f t="shared" si="23"/>
      </c>
      <c r="J301" s="1806">
        <f t="shared" si="165"/>
      </c>
      <c r="K301" s="1807">
        <f t="shared" si="249"/>
      </c>
      <c r="L301" s="1807">
        <f t="shared" si="333"/>
      </c>
      <c r="M301" s="1807">
        <f t="shared" si="51"/>
      </c>
      <c r="N301" s="1807">
        <f t="shared" si="193"/>
      </c>
      <c r="O301" s="1808">
        <f t="shared" si="277"/>
      </c>
      <c r="P301" s="1809">
        <v>0.0281</v>
      </c>
      <c r="Q301" s="1808">
        <v>62</v>
      </c>
      <c r="R301" s="1806">
        <f t="shared" si="361"/>
      </c>
      <c r="S301" s="1810">
        <v>7329</v>
      </c>
      <c r="T301" s="1810">
        <v>169</v>
      </c>
      <c r="U301" s="1810">
        <v>27</v>
      </c>
      <c r="V301" s="1810">
        <v>198</v>
      </c>
      <c r="W301" s="1810">
        <v>40</v>
      </c>
      <c r="X301" s="1810">
        <v>2</v>
      </c>
      <c r="Y301" s="1810">
        <v>0</v>
      </c>
      <c r="Z301" s="1810">
        <v>4</v>
      </c>
      <c r="AA301" s="1806">
        <f t="shared" si="80"/>
      </c>
      <c r="AB301" s="1811" t="s">
        <v>1542</v>
      </c>
      <c r="AC301" s="1811" t="s">
        <v>1510</v>
      </c>
      <c r="AD301" s="1811">
        <v>20</v>
      </c>
    </row>
    <row r="302">
      <c r="A302" s="1801"/>
      <c r="B302" s="1802" t="s">
        <v>1523</v>
      </c>
      <c r="C302" s="1802" t="s">
        <v>1513</v>
      </c>
      <c r="D302" s="1803">
        <v>1243.29</v>
      </c>
      <c r="E302" s="1804">
        <v>2</v>
      </c>
      <c r="F302" s="1803">
        <f t="shared" si="132"/>
      </c>
      <c r="G302" s="1805">
        <f t="shared" si="221"/>
      </c>
      <c r="H302" s="1805">
        <f t="shared" si="305"/>
      </c>
      <c r="I302" s="1805">
        <f t="shared" si="23"/>
      </c>
      <c r="J302" s="1806">
        <f t="shared" si="165"/>
      </c>
      <c r="K302" s="1807">
        <f t="shared" si="249"/>
      </c>
      <c r="L302" s="1807">
        <f t="shared" si="333"/>
      </c>
      <c r="M302" s="1807">
        <f t="shared" si="51"/>
      </c>
      <c r="N302" s="1807">
        <f t="shared" si="193"/>
      </c>
      <c r="O302" s="1808">
        <f t="shared" si="277"/>
      </c>
      <c r="P302" s="1809">
        <v>0.0414</v>
      </c>
      <c r="Q302" s="1808">
        <v>66</v>
      </c>
      <c r="R302" s="1806">
        <f t="shared" si="361"/>
      </c>
      <c r="S302" s="1810">
        <v>8317</v>
      </c>
      <c r="T302" s="1810">
        <v>209</v>
      </c>
      <c r="U302" s="1810">
        <v>40</v>
      </c>
      <c r="V302" s="1810">
        <v>225</v>
      </c>
      <c r="W302" s="1810">
        <v>39</v>
      </c>
      <c r="X302" s="1810">
        <v>3</v>
      </c>
      <c r="Y302" s="1810">
        <v>1</v>
      </c>
      <c r="Z302" s="1810">
        <v>4</v>
      </c>
      <c r="AA302" s="1806">
        <f t="shared" si="80"/>
      </c>
      <c r="AB302" s="1811" t="s">
        <v>1542</v>
      </c>
      <c r="AC302" s="1811" t="s">
        <v>1510</v>
      </c>
      <c r="AD302" s="1811">
        <v>21</v>
      </c>
    </row>
    <row r="303">
      <c r="A303" s="1801"/>
      <c r="B303" s="1812" t="s">
        <v>1514</v>
      </c>
      <c r="C303" s="1812"/>
      <c r="D303" s="1813">
        <f>SUM(D299:D302)</f>
      </c>
      <c r="E303" s="1814">
        <f>SUM(E299:E302)</f>
      </c>
      <c r="F303" s="1813">
        <f>SUM(F299:F302)</f>
      </c>
      <c r="G303" s="1815">
        <f t="shared" si="221"/>
      </c>
      <c r="H303" s="1815">
        <f t="shared" si="305"/>
      </c>
      <c r="I303" s="1815">
        <f t="shared" si="23"/>
      </c>
      <c r="J303" s="1815">
        <f t="shared" si="165"/>
      </c>
      <c r="K303" s="1816">
        <f t="shared" si="249"/>
      </c>
      <c r="L303" s="1816">
        <f t="shared" si="333"/>
      </c>
      <c r="M303" s="1816">
        <f t="shared" si="51"/>
      </c>
      <c r="N303" s="1816">
        <f t="shared" si="193"/>
      </c>
      <c r="O303" s="1817">
        <f t="shared" si="277"/>
      </c>
      <c r="P303" s="1816">
        <f>AVERAGE(P299:P302)</f>
      </c>
      <c r="Q303" s="1813">
        <f>AVERAGE(Q299:Q302)</f>
      </c>
      <c r="R303" s="1815">
        <f t="shared" si="361"/>
      </c>
      <c r="S303" s="1818">
        <f>SUM(S299:S302)</f>
      </c>
      <c r="T303" s="1818">
        <f>SUM(T299:T302)</f>
      </c>
      <c r="U303" s="1818">
        <f>SUM(U299:U302)</f>
      </c>
      <c r="V303" s="1818">
        <f>SUM(V299:V302)</f>
      </c>
      <c r="W303" s="1818">
        <f>SUM(W299:W302)</f>
      </c>
      <c r="X303" s="1818">
        <f>SUM(X299:X302)</f>
      </c>
      <c r="Y303" s="1818">
        <f>SUM(Y299:Y302)</f>
      </c>
      <c r="Z303" s="1818">
        <f>SUM(Z299:Z302)</f>
      </c>
      <c r="AA303" s="1819">
        <f t="shared" si="80"/>
      </c>
      <c r="AB303" s="1820"/>
      <c r="AC303" s="1820"/>
      <c r="AD303" s="1821">
        <f>SUM(AD299:AD302)</f>
      </c>
    </row>
    <row r="304">
      <c r="A304" s="1801"/>
      <c r="B304" s="1802" t="s">
        <v>1521</v>
      </c>
      <c r="C304" s="1822" t="s">
        <v>1516</v>
      </c>
      <c r="D304" s="1803">
        <v>1613.35</v>
      </c>
      <c r="E304" s="1804">
        <v>2</v>
      </c>
      <c r="F304" s="1803">
        <f t="shared" ref="F304:F307" si="133">E304*2000*1.2</f>
      </c>
      <c r="G304" s="1805">
        <f t="shared" si="221"/>
      </c>
      <c r="H304" s="1805">
        <f t="shared" si="305"/>
      </c>
      <c r="I304" s="1805">
        <f t="shared" si="23"/>
      </c>
      <c r="J304" s="1806">
        <f t="shared" si="165"/>
      </c>
      <c r="K304" s="1807">
        <f t="shared" si="249"/>
      </c>
      <c r="L304" s="1807">
        <f t="shared" si="333"/>
      </c>
      <c r="M304" s="1807">
        <f t="shared" si="51"/>
      </c>
      <c r="N304" s="1807">
        <f t="shared" si="193"/>
      </c>
      <c r="O304" s="1808">
        <f t="shared" si="277"/>
      </c>
      <c r="P304" s="1823">
        <v>0.0394</v>
      </c>
      <c r="Q304" s="1808">
        <v>66</v>
      </c>
      <c r="R304" s="1806">
        <f t="shared" si="361"/>
      </c>
      <c r="S304" s="1810">
        <v>10770</v>
      </c>
      <c r="T304" s="1810">
        <v>266</v>
      </c>
      <c r="U304" s="1810">
        <v>46</v>
      </c>
      <c r="V304" s="1810">
        <v>287</v>
      </c>
      <c r="W304" s="1810">
        <v>43</v>
      </c>
      <c r="X304" s="1810">
        <v>3</v>
      </c>
      <c r="Y304" s="1810">
        <v>2</v>
      </c>
      <c r="Z304" s="1810">
        <v>6</v>
      </c>
      <c r="AA304" s="1806">
        <f t="shared" si="80"/>
      </c>
      <c r="AB304" s="1811" t="s">
        <v>1542</v>
      </c>
      <c r="AC304" s="1811" t="s">
        <v>1510</v>
      </c>
      <c r="AD304" s="1811">
        <v>19</v>
      </c>
    </row>
    <row r="305">
      <c r="A305" s="1801"/>
      <c r="B305" s="1802" t="s">
        <v>1521</v>
      </c>
      <c r="C305" s="1822" t="s">
        <v>1517</v>
      </c>
      <c r="D305" s="1803">
        <v>1674.05</v>
      </c>
      <c r="E305" s="1804">
        <v>3</v>
      </c>
      <c r="F305" s="1803">
        <f t="shared" si="133"/>
      </c>
      <c r="G305" s="1824">
        <f t="shared" si="221"/>
      </c>
      <c r="H305" s="1824">
        <f t="shared" si="305"/>
      </c>
      <c r="I305" s="1824">
        <f t="shared" si="23"/>
      </c>
      <c r="J305" s="1825">
        <f t="shared" si="165"/>
      </c>
      <c r="K305" s="1826">
        <f t="shared" si="249"/>
      </c>
      <c r="L305" s="1826">
        <f t="shared" si="333"/>
      </c>
      <c r="M305" s="1826">
        <f t="shared" si="51"/>
      </c>
      <c r="N305" s="1826">
        <f t="shared" si="193"/>
      </c>
      <c r="O305" s="1808">
        <f t="shared" si="277"/>
      </c>
      <c r="P305" s="1823">
        <v>0.0352</v>
      </c>
      <c r="Q305" s="1810">
        <v>64</v>
      </c>
      <c r="R305" s="1825">
        <f t="shared" si="361"/>
      </c>
      <c r="S305" s="1810">
        <v>12350</v>
      </c>
      <c r="T305" s="1810">
        <v>351</v>
      </c>
      <c r="U305" s="1810">
        <v>49</v>
      </c>
      <c r="V305" s="1810">
        <v>374</v>
      </c>
      <c r="W305" s="1810">
        <v>63</v>
      </c>
      <c r="X305" s="1810">
        <v>4</v>
      </c>
      <c r="Y305" s="1810">
        <v>0</v>
      </c>
      <c r="Z305" s="1810">
        <v>7</v>
      </c>
      <c r="AA305" s="1806">
        <v>0</v>
      </c>
      <c r="AB305" s="1811" t="s">
        <v>1542</v>
      </c>
      <c r="AC305" s="1811" t="s">
        <v>1510</v>
      </c>
      <c r="AD305" s="1827">
        <v>22</v>
      </c>
    </row>
    <row r="306">
      <c r="A306" s="1801"/>
      <c r="B306" s="1802" t="s">
        <v>1521</v>
      </c>
      <c r="C306" s="1822" t="s">
        <v>1518</v>
      </c>
      <c r="D306" s="1803">
        <v>1550.75</v>
      </c>
      <c r="E306" s="1804">
        <v>4</v>
      </c>
      <c r="F306" s="1803">
        <f t="shared" si="133"/>
      </c>
      <c r="G306" s="1824">
        <f t="shared" si="221"/>
      </c>
      <c r="H306" s="1824">
        <f t="shared" si="305"/>
      </c>
      <c r="I306" s="1824">
        <f t="shared" si="23"/>
      </c>
      <c r="J306" s="1825">
        <f t="shared" si="165"/>
      </c>
      <c r="K306" s="1826">
        <f t="shared" si="249"/>
      </c>
      <c r="L306" s="1826">
        <f t="shared" si="333"/>
      </c>
      <c r="M306" s="1826">
        <f t="shared" si="51"/>
      </c>
      <c r="N306" s="1826">
        <f t="shared" si="193"/>
      </c>
      <c r="O306" s="1808">
        <f t="shared" si="277"/>
      </c>
      <c r="P306" s="1823">
        <v>0.0415</v>
      </c>
      <c r="Q306" s="1810">
        <v>69</v>
      </c>
      <c r="R306" s="1825">
        <f t="shared" si="361"/>
      </c>
      <c r="S306" s="1810">
        <v>11517</v>
      </c>
      <c r="T306" s="1810">
        <v>381</v>
      </c>
      <c r="U306" s="1810">
        <v>59</v>
      </c>
      <c r="V306" s="1810">
        <v>400</v>
      </c>
      <c r="W306" s="1810">
        <v>87</v>
      </c>
      <c r="X306" s="1810">
        <v>4</v>
      </c>
      <c r="Y306" s="1810">
        <v>1</v>
      </c>
      <c r="Z306" s="1810">
        <v>5</v>
      </c>
      <c r="AA306" s="1806">
        <v>2</v>
      </c>
      <c r="AB306" s="1811" t="s">
        <v>1542</v>
      </c>
      <c r="AC306" s="1811" t="s">
        <v>1510</v>
      </c>
      <c r="AD306" s="1827">
        <v>22</v>
      </c>
    </row>
    <row r="307">
      <c r="A307" s="1801"/>
      <c r="B307" s="1802" t="s">
        <v>1521</v>
      </c>
      <c r="C307" s="1822" t="s">
        <v>1526</v>
      </c>
      <c r="D307" s="1803">
        <v>694.37</v>
      </c>
      <c r="E307" s="1804">
        <v>0</v>
      </c>
      <c r="F307" s="1803">
        <f t="shared" si="133"/>
      </c>
      <c r="G307" s="1824">
        <f t="shared" si="221"/>
      </c>
      <c r="H307" s="1824">
        <f t="shared" si="305"/>
      </c>
      <c r="I307" s="1824">
        <f t="shared" si="23"/>
      </c>
      <c r="J307" s="1825">
        <f t="shared" si="165"/>
      </c>
      <c r="K307" s="1826">
        <f t="shared" si="249"/>
      </c>
      <c r="L307" s="1826">
        <f t="shared" si="333"/>
      </c>
      <c r="M307" s="1826">
        <f t="shared" si="51"/>
      </c>
      <c r="N307" s="1826">
        <f t="shared" si="193"/>
      </c>
      <c r="O307" s="1808">
        <f t="shared" si="277"/>
      </c>
      <c r="P307" s="1823">
        <v>0.0296</v>
      </c>
      <c r="Q307" s="1810">
        <v>70</v>
      </c>
      <c r="R307" s="1825">
        <f t="shared" si="361"/>
      </c>
      <c r="S307" s="1810">
        <v>5121</v>
      </c>
      <c r="T307" s="1810">
        <v>165</v>
      </c>
      <c r="U307" s="1810">
        <v>22</v>
      </c>
      <c r="V307" s="1810">
        <v>185</v>
      </c>
      <c r="W307" s="1810">
        <v>33</v>
      </c>
      <c r="X307" s="1810">
        <v>1</v>
      </c>
      <c r="Y307" s="1810">
        <v>1</v>
      </c>
      <c r="Z307" s="1810">
        <v>5</v>
      </c>
      <c r="AA307" s="1806">
        <v>0</v>
      </c>
      <c r="AB307" s="1811" t="s">
        <v>1542</v>
      </c>
      <c r="AC307" s="1811" t="s">
        <v>1510</v>
      </c>
      <c r="AD307" s="1827">
        <v>12</v>
      </c>
    </row>
    <row r="308">
      <c r="A308" s="1801"/>
      <c r="B308" s="1812" t="s">
        <v>1514</v>
      </c>
      <c r="C308" s="1812"/>
      <c r="D308" s="1813">
        <f>SUM(D304:D307)</f>
      </c>
      <c r="E308" s="1813">
        <f>SUM(E304:E307)</f>
      </c>
      <c r="F308" s="1813">
        <f>SUM(F304:F307)</f>
      </c>
      <c r="G308" s="1815">
        <f t="shared" si="221"/>
      </c>
      <c r="H308" s="1815">
        <f t="shared" si="305"/>
      </c>
      <c r="I308" s="1815">
        <f t="shared" si="23"/>
      </c>
      <c r="J308" s="1815">
        <f t="shared" si="165"/>
      </c>
      <c r="K308" s="1816">
        <f t="shared" si="249"/>
      </c>
      <c r="L308" s="1816">
        <f t="shared" si="333"/>
      </c>
      <c r="M308" s="1816">
        <f t="shared" si="51"/>
      </c>
      <c r="N308" s="1816">
        <f t="shared" si="193"/>
      </c>
      <c r="O308" s="1817">
        <f t="shared" si="277"/>
      </c>
      <c r="P308" s="1816">
        <f>AVERAGE(P304:P307)</f>
      </c>
      <c r="Q308" s="1813">
        <f>AVERAGE(Q304:Q307)</f>
      </c>
      <c r="R308" s="1813">
        <f t="shared" si="361"/>
      </c>
      <c r="S308" s="1817">
        <f>SUM(S304:S307)</f>
      </c>
      <c r="T308" s="1817">
        <f>SUM(T304:T307)</f>
      </c>
      <c r="U308" s="1817">
        <f>SUM(U304:U307)</f>
      </c>
      <c r="V308" s="1817">
        <f>SUM(V304:V307)</f>
      </c>
      <c r="W308" s="1817">
        <f>SUM(W304:W307)</f>
      </c>
      <c r="X308" s="1817">
        <f>SUM(X304:X307)</f>
      </c>
      <c r="Y308" s="1817">
        <f>SUM(Y304:Y307)</f>
      </c>
      <c r="Z308" s="1817">
        <f>SUM(Z304:Z307)</f>
      </c>
      <c r="AA308" s="1819">
        <f t="shared" ref="AA308:AA309" si="81">AD308*1000/D308</f>
      </c>
      <c r="AB308" s="1820"/>
      <c r="AC308" s="1820"/>
      <c r="AD308" s="1821">
        <f>SUM(AD304:AD307)</f>
      </c>
    </row>
    <row r="309">
      <c r="A309" s="1801"/>
      <c r="B309" s="1828" t="s">
        <v>1519</v>
      </c>
      <c r="C309" s="1828"/>
      <c r="D309" s="1829">
        <f>D308+D303</f>
      </c>
      <c r="E309" s="1829">
        <f>E308+E303</f>
      </c>
      <c r="F309" s="1829">
        <f>F308+F303</f>
      </c>
      <c r="G309" s="1830">
        <f t="shared" si="221"/>
      </c>
      <c r="H309" s="1830">
        <f t="shared" si="305"/>
      </c>
      <c r="I309" s="1830">
        <f t="shared" si="23"/>
      </c>
      <c r="J309" s="1830">
        <f t="shared" si="165"/>
      </c>
      <c r="K309" s="1831">
        <f t="shared" si="249"/>
      </c>
      <c r="L309" s="1831">
        <f t="shared" si="333"/>
      </c>
      <c r="M309" s="1831">
        <f t="shared" si="51"/>
      </c>
      <c r="N309" s="1831">
        <f t="shared" si="193"/>
      </c>
      <c r="O309" s="1832">
        <f t="shared" si="277"/>
      </c>
      <c r="P309" s="1833">
        <f>(P308+P303)/2</f>
      </c>
      <c r="Q309" s="1833">
        <f>(Q308+Q303)/2</f>
      </c>
      <c r="R309" s="1829">
        <f>(R308+R303)/2</f>
      </c>
      <c r="S309" s="1832">
        <f>S308+S303</f>
      </c>
      <c r="T309" s="1832">
        <f>T308+T303</f>
      </c>
      <c r="U309" s="1832">
        <f>U308+U303</f>
      </c>
      <c r="V309" s="1832">
        <f>V308+V303</f>
      </c>
      <c r="W309" s="1832">
        <f>W308+W303</f>
      </c>
      <c r="X309" s="1832">
        <f>X308+X303</f>
      </c>
      <c r="Y309" s="1832">
        <f>Y308+Y303</f>
      </c>
      <c r="Z309" s="1832">
        <f>Z308+Z303</f>
      </c>
      <c r="AA309" s="1834">
        <f t="shared" si="81"/>
      </c>
      <c r="AB309" s="1835"/>
      <c r="AC309" s="1835"/>
      <c r="AD309" s="1836">
        <f>AD308+AD303</f>
      </c>
    </row>
    <row r="310">
      <c r="A310" s="1790" t="s">
        <v>1473</v>
      </c>
      <c r="B310" s="1790" t="s">
        <v>1474</v>
      </c>
      <c r="C310" s="1790"/>
      <c r="D310" s="1791" t="s">
        <v>1475</v>
      </c>
      <c r="E310" s="1791"/>
      <c r="F310" s="1791"/>
      <c r="G310" s="1791"/>
      <c r="H310" s="1791"/>
      <c r="I310" s="1791"/>
      <c r="J310" s="1792" t="s">
        <v>1476</v>
      </c>
      <c r="K310" s="1792"/>
      <c r="L310" s="1792"/>
      <c r="M310" s="1792"/>
      <c r="N310" s="1792"/>
      <c r="O310" s="1792"/>
      <c r="P310" s="1792"/>
      <c r="Q310" s="1792"/>
      <c r="R310" s="1792"/>
      <c r="S310" s="1792"/>
      <c r="T310" s="1792"/>
      <c r="U310" s="1792"/>
      <c r="V310" s="1792"/>
      <c r="W310" s="1792"/>
      <c r="X310" s="1792"/>
      <c r="Y310" s="1792"/>
      <c r="Z310" s="1792"/>
      <c r="AA310" s="1792"/>
      <c r="AB310" s="1792"/>
      <c r="AC310" s="1792"/>
      <c r="AD310" s="1793"/>
    </row>
    <row r="311">
      <c r="A311" s="1790"/>
      <c r="B311" s="1790" t="s">
        <v>1477</v>
      </c>
      <c r="C311" s="1790" t="s">
        <v>1478</v>
      </c>
      <c r="D311" s="1791" t="s">
        <v>1479</v>
      </c>
      <c r="E311" s="1794" t="s">
        <v>1480</v>
      </c>
      <c r="F311" s="1795" t="s">
        <v>1481</v>
      </c>
      <c r="G311" s="1796" t="s">
        <v>1482</v>
      </c>
      <c r="H311" s="1796" t="s">
        <v>1483</v>
      </c>
      <c r="I311" s="1796" t="s">
        <v>1484</v>
      </c>
      <c r="J311" s="1792" t="s">
        <v>1485</v>
      </c>
      <c r="K311" s="1797" t="s">
        <v>1486</v>
      </c>
      <c r="L311" s="1797" t="s">
        <v>1487</v>
      </c>
      <c r="M311" s="1797" t="s">
        <v>1488</v>
      </c>
      <c r="N311" s="1797" t="s">
        <v>1489</v>
      </c>
      <c r="O311" s="1798" t="s">
        <v>1490</v>
      </c>
      <c r="P311" s="1797" t="s">
        <v>1491</v>
      </c>
      <c r="Q311" s="1798" t="s">
        <v>1492</v>
      </c>
      <c r="R311" s="1792" t="s">
        <v>1493</v>
      </c>
      <c r="S311" s="1798" t="s">
        <v>1494</v>
      </c>
      <c r="T311" s="1798" t="s">
        <v>1495</v>
      </c>
      <c r="U311" s="1798" t="s">
        <v>1496</v>
      </c>
      <c r="V311" s="1798" t="s">
        <v>1497</v>
      </c>
      <c r="W311" s="1798" t="s">
        <v>1498</v>
      </c>
      <c r="X311" s="1798" t="s">
        <v>1499</v>
      </c>
      <c r="Y311" s="1798" t="s">
        <v>1500</v>
      </c>
      <c r="Z311" s="1798" t="s">
        <v>1501</v>
      </c>
      <c r="AA311" s="1799" t="s">
        <v>1502</v>
      </c>
      <c r="AB311" s="1793" t="s">
        <v>1503</v>
      </c>
      <c r="AC311" s="1793" t="s">
        <v>1504</v>
      </c>
      <c r="AD311" s="1800" t="s">
        <v>1505</v>
      </c>
    </row>
    <row r="312">
      <c r="A312" s="1801" t="s">
        <v>1551</v>
      </c>
      <c r="B312" s="1802" t="s">
        <v>1521</v>
      </c>
      <c r="C312" s="1802" t="s">
        <v>1508</v>
      </c>
      <c r="D312" s="1803">
        <v>1754.69</v>
      </c>
      <c r="E312" s="1804">
        <v>3</v>
      </c>
      <c r="F312" s="1803">
        <f t="shared" ref="F312:F316" si="134">E312*2000*1.2</f>
      </c>
      <c r="G312" s="1805">
        <f t="shared" ref="G312:G322" si="222">F312/D312</f>
      </c>
      <c r="H312" s="1805">
        <f t="shared" ref="H312:H322" si="306">D312/E312</f>
      </c>
      <c r="I312" s="1805">
        <f t="shared" ref="I312:I322" si="24">F312/E312</f>
      </c>
      <c r="J312" s="1806">
        <f t="shared" ref="J312:J322" si="166">D312/T312</f>
      </c>
      <c r="K312" s="1807">
        <f t="shared" ref="K312:K322" si="250">O312/S312*1</f>
      </c>
      <c r="L312" s="1807">
        <f t="shared" ref="L312:L322" si="334">T312/S312</f>
      </c>
      <c r="M312" s="1807">
        <f t="shared" ref="M312:M322" si="52">V312/S312</f>
      </c>
      <c r="N312" s="1807">
        <f t="shared" ref="N312:N322" si="194">W312/V312</f>
      </c>
      <c r="O312" s="1808">
        <f t="shared" ref="O312:O322" si="278">U312/P312</f>
      </c>
      <c r="P312" s="1809">
        <v>0.0326</v>
      </c>
      <c r="Q312" s="1808">
        <v>58</v>
      </c>
      <c r="R312" s="1806">
        <f t="shared" ref="R312:R321" si="362">(D312/S312)*1000</f>
      </c>
      <c r="S312" s="1810">
        <v>14574</v>
      </c>
      <c r="T312" s="1810">
        <v>275</v>
      </c>
      <c r="U312" s="1810">
        <v>49</v>
      </c>
      <c r="V312" s="1810">
        <v>287</v>
      </c>
      <c r="W312" s="1810">
        <v>33</v>
      </c>
      <c r="X312" s="1810">
        <v>5</v>
      </c>
      <c r="Y312" s="1810">
        <v>0</v>
      </c>
      <c r="Z312" s="1810">
        <v>10</v>
      </c>
      <c r="AA312" s="1806">
        <f t="shared" ref="AA312:AA322" si="82">AD312*1000/D312</f>
      </c>
      <c r="AB312" s="1811" t="s">
        <v>1542</v>
      </c>
      <c r="AC312" s="1811" t="s">
        <v>1524</v>
      </c>
      <c r="AD312" s="1811">
        <v>23</v>
      </c>
    </row>
    <row r="313">
      <c r="A313" s="1801"/>
      <c r="B313" s="1802" t="s">
        <v>1521</v>
      </c>
      <c r="C313" s="1802" t="s">
        <v>1511</v>
      </c>
      <c r="D313" s="1803">
        <v>1649.21</v>
      </c>
      <c r="E313" s="1804">
        <v>1</v>
      </c>
      <c r="F313" s="1803">
        <f t="shared" si="134"/>
      </c>
      <c r="G313" s="1805">
        <f t="shared" si="222"/>
      </c>
      <c r="H313" s="1805">
        <f t="shared" si="306"/>
      </c>
      <c r="I313" s="1805">
        <f t="shared" si="24"/>
      </c>
      <c r="J313" s="1806">
        <f t="shared" si="166"/>
      </c>
      <c r="K313" s="1807">
        <f t="shared" si="250"/>
      </c>
      <c r="L313" s="1807">
        <f t="shared" si="334"/>
      </c>
      <c r="M313" s="1807">
        <f t="shared" si="52"/>
      </c>
      <c r="N313" s="1807">
        <f t="shared" si="194"/>
      </c>
      <c r="O313" s="1808">
        <f t="shared" si="278"/>
      </c>
      <c r="P313" s="1809">
        <v>0.0427</v>
      </c>
      <c r="Q313" s="1808">
        <v>56</v>
      </c>
      <c r="R313" s="1806">
        <f t="shared" si="362"/>
      </c>
      <c r="S313" s="1810">
        <v>11860</v>
      </c>
      <c r="T313" s="1810">
        <v>271</v>
      </c>
      <c r="U313" s="1810">
        <v>37</v>
      </c>
      <c r="V313" s="1810">
        <v>296</v>
      </c>
      <c r="W313" s="1810">
        <v>25</v>
      </c>
      <c r="X313" s="1810">
        <v>2</v>
      </c>
      <c r="Y313" s="1810">
        <v>0</v>
      </c>
      <c r="Z313" s="1810">
        <v>7</v>
      </c>
      <c r="AA313" s="1806">
        <f t="shared" si="82"/>
      </c>
      <c r="AB313" s="1811" t="s">
        <v>1542</v>
      </c>
      <c r="AC313" s="1811" t="s">
        <v>1524</v>
      </c>
      <c r="AD313" s="1811">
        <v>11</v>
      </c>
    </row>
    <row r="314">
      <c r="A314" s="1801"/>
      <c r="B314" s="1802" t="s">
        <v>1521</v>
      </c>
      <c r="C314" s="1802" t="s">
        <v>1512</v>
      </c>
      <c r="D314" s="1803">
        <v>1072.12</v>
      </c>
      <c r="E314" s="1804">
        <v>2</v>
      </c>
      <c r="F314" s="1803">
        <f t="shared" si="134"/>
      </c>
      <c r="G314" s="1805">
        <f t="shared" si="222"/>
      </c>
      <c r="H314" s="1805">
        <f t="shared" si="306"/>
      </c>
      <c r="I314" s="1805">
        <f t="shared" si="24"/>
      </c>
      <c r="J314" s="1806">
        <f t="shared" si="166"/>
      </c>
      <c r="K314" s="1807">
        <f t="shared" si="250"/>
      </c>
      <c r="L314" s="1807">
        <f t="shared" si="334"/>
      </c>
      <c r="M314" s="1807">
        <f t="shared" si="52"/>
      </c>
      <c r="N314" s="1807">
        <f t="shared" si="194"/>
      </c>
      <c r="O314" s="1808">
        <f t="shared" si="278"/>
      </c>
      <c r="P314" s="1809">
        <v>0.0307</v>
      </c>
      <c r="Q314" s="1808">
        <v>49</v>
      </c>
      <c r="R314" s="1806">
        <f t="shared" si="362"/>
      </c>
      <c r="S314" s="1810">
        <v>8966</v>
      </c>
      <c r="T314" s="1810">
        <v>200</v>
      </c>
      <c r="U314" s="1810">
        <v>24</v>
      </c>
      <c r="V314" s="1810">
        <v>219</v>
      </c>
      <c r="W314" s="1810">
        <v>24</v>
      </c>
      <c r="X314" s="1810">
        <v>1</v>
      </c>
      <c r="Y314" s="1810">
        <v>0</v>
      </c>
      <c r="Z314" s="1810">
        <v>2</v>
      </c>
      <c r="AA314" s="1806">
        <f t="shared" si="82"/>
      </c>
      <c r="AB314" s="1811" t="s">
        <v>1542</v>
      </c>
      <c r="AC314" s="1811" t="s">
        <v>1524</v>
      </c>
      <c r="AD314" s="1811">
        <v>7</v>
      </c>
    </row>
    <row r="315">
      <c r="A315" s="1801"/>
      <c r="B315" s="1802" t="s">
        <v>1521</v>
      </c>
      <c r="C315" s="1802" t="s">
        <v>1513</v>
      </c>
      <c r="D315" s="1803">
        <v>1358.28</v>
      </c>
      <c r="E315" s="1804">
        <v>1</v>
      </c>
      <c r="F315" s="1803">
        <f t="shared" si="134"/>
      </c>
      <c r="G315" s="1805">
        <f t="shared" si="222"/>
      </c>
      <c r="H315" s="1805">
        <f t="shared" si="306"/>
      </c>
      <c r="I315" s="1805">
        <f t="shared" si="24"/>
      </c>
      <c r="J315" s="1806">
        <f t="shared" si="166"/>
      </c>
      <c r="K315" s="1807">
        <f t="shared" si="250"/>
      </c>
      <c r="L315" s="1807">
        <f t="shared" si="334"/>
      </c>
      <c r="M315" s="1807">
        <f t="shared" si="52"/>
      </c>
      <c r="N315" s="1807">
        <f t="shared" si="194"/>
      </c>
      <c r="O315" s="1808">
        <f t="shared" si="278"/>
      </c>
      <c r="P315" s="1809">
        <v>0.0152</v>
      </c>
      <c r="Q315" s="1808">
        <v>30</v>
      </c>
      <c r="R315" s="1806">
        <f t="shared" si="362"/>
      </c>
      <c r="S315" s="1810">
        <v>11132</v>
      </c>
      <c r="T315" s="1810">
        <v>228</v>
      </c>
      <c r="U315" s="1810">
        <v>16</v>
      </c>
      <c r="V315" s="1810">
        <v>241</v>
      </c>
      <c r="W315" s="1810">
        <v>23</v>
      </c>
      <c r="X315" s="1810">
        <v>2</v>
      </c>
      <c r="Y315" s="1810">
        <v>1</v>
      </c>
      <c r="Z315" s="1810">
        <v>4</v>
      </c>
      <c r="AA315" s="1806">
        <f t="shared" si="82"/>
      </c>
      <c r="AB315" s="1811" t="s">
        <v>1542</v>
      </c>
      <c r="AC315" s="1811" t="s">
        <v>1524</v>
      </c>
      <c r="AD315" s="1811">
        <v>13</v>
      </c>
    </row>
    <row r="316">
      <c r="A316" s="1801"/>
      <c r="B316" s="1802" t="s">
        <v>1521</v>
      </c>
      <c r="C316" s="1822" t="s">
        <v>1516</v>
      </c>
      <c r="D316" s="1853">
        <v>1329.24</v>
      </c>
      <c r="E316" s="1840">
        <v>0</v>
      </c>
      <c r="F316" s="1839">
        <f t="shared" si="134"/>
      </c>
      <c r="G316" s="1824">
        <f t="shared" si="222"/>
      </c>
      <c r="H316" s="1824">
        <f t="shared" si="306"/>
      </c>
      <c r="I316" s="1824">
        <f t="shared" si="24"/>
      </c>
      <c r="J316" s="1825">
        <f t="shared" si="166"/>
      </c>
      <c r="K316" s="1826">
        <f t="shared" si="250"/>
      </c>
      <c r="L316" s="1826">
        <f t="shared" si="334"/>
      </c>
      <c r="M316" s="1826">
        <f t="shared" si="52"/>
      </c>
      <c r="N316" s="1826">
        <f t="shared" si="194"/>
      </c>
      <c r="O316" s="1841">
        <f t="shared" si="278"/>
      </c>
      <c r="P316" s="1823">
        <v>0.0286</v>
      </c>
      <c r="Q316" s="1810">
        <v>37</v>
      </c>
      <c r="R316" s="1825">
        <f t="shared" si="362"/>
      </c>
      <c r="S316" s="1841">
        <v>10081</v>
      </c>
      <c r="T316" s="1841">
        <v>278</v>
      </c>
      <c r="U316" s="1841">
        <v>30</v>
      </c>
      <c r="V316" s="1841">
        <v>296</v>
      </c>
      <c r="W316" s="1841">
        <v>50</v>
      </c>
      <c r="X316" s="1841">
        <v>3</v>
      </c>
      <c r="Y316" s="1841">
        <v>1</v>
      </c>
      <c r="Z316" s="1841">
        <v>9</v>
      </c>
      <c r="AA316" s="1825">
        <f t="shared" si="82"/>
      </c>
      <c r="AB316" s="1811" t="s">
        <v>1542</v>
      </c>
      <c r="AC316" s="1811" t="s">
        <v>1524</v>
      </c>
      <c r="AD316" s="1843">
        <v>14</v>
      </c>
    </row>
    <row r="317">
      <c r="A317" s="1801"/>
      <c r="B317" s="1844" t="s">
        <v>1514</v>
      </c>
      <c r="C317" s="1844"/>
      <c r="D317" s="1845">
        <f>SUM(D312:D316)</f>
      </c>
      <c r="E317" s="1845">
        <f>SUM(E312:E316)</f>
      </c>
      <c r="F317" s="1845">
        <f>SUM(F312:F316)</f>
      </c>
      <c r="G317" s="1846">
        <f t="shared" si="222"/>
      </c>
      <c r="H317" s="1846">
        <f t="shared" si="306"/>
      </c>
      <c r="I317" s="1846">
        <f t="shared" si="24"/>
      </c>
      <c r="J317" s="1846">
        <f t="shared" si="166"/>
      </c>
      <c r="K317" s="1847">
        <f t="shared" si="250"/>
      </c>
      <c r="L317" s="1847">
        <f t="shared" si="334"/>
      </c>
      <c r="M317" s="1847">
        <f t="shared" si="52"/>
      </c>
      <c r="N317" s="1847">
        <f t="shared" si="194"/>
      </c>
      <c r="O317" s="1848">
        <f t="shared" si="278"/>
      </c>
      <c r="P317" s="1847">
        <f>AVERAGE(P312:P316)</f>
      </c>
      <c r="Q317" s="1848">
        <f>AVERAGE(Q312:Q316)</f>
      </c>
      <c r="R317" s="1846">
        <f t="shared" si="362"/>
      </c>
      <c r="S317" s="1849">
        <f>SUM(S312:S316)</f>
      </c>
      <c r="T317" s="1849">
        <f>SUM(T312:T316)</f>
      </c>
      <c r="U317" s="1849">
        <f>SUM(U312:U316)</f>
      </c>
      <c r="V317" s="1849">
        <f>SUM(V312:V316)</f>
      </c>
      <c r="W317" s="1849">
        <f>SUM(W312:W316)</f>
      </c>
      <c r="X317" s="1849">
        <f>SUM(X312:X316)</f>
      </c>
      <c r="Y317" s="1849">
        <f>SUM(Y312:Y316)</f>
      </c>
      <c r="Z317" s="1849">
        <f>SUM(Z312:Z316)</f>
      </c>
      <c r="AA317" s="1850">
        <f t="shared" si="82"/>
      </c>
      <c r="AB317" s="1851"/>
      <c r="AC317" s="1851"/>
      <c r="AD317" s="1849">
        <f>SUM(AD312:AD316)</f>
      </c>
    </row>
    <row r="318">
      <c r="A318" s="1801"/>
      <c r="B318" s="1838" t="s">
        <v>1544</v>
      </c>
      <c r="C318" s="1822" t="s">
        <v>1517</v>
      </c>
      <c r="D318" s="1803">
        <v>1131.96</v>
      </c>
      <c r="E318" s="1804">
        <v>1</v>
      </c>
      <c r="F318" s="1803">
        <f t="shared" ref="F318:F320" si="135">E318*2000*1.2</f>
      </c>
      <c r="G318" s="1824">
        <f t="shared" si="222"/>
      </c>
      <c r="H318" s="1824">
        <f t="shared" si="306"/>
      </c>
      <c r="I318" s="1824">
        <f t="shared" si="24"/>
      </c>
      <c r="J318" s="1825">
        <f t="shared" si="166"/>
      </c>
      <c r="K318" s="1826">
        <f t="shared" si="250"/>
      </c>
      <c r="L318" s="1826">
        <f t="shared" si="334"/>
      </c>
      <c r="M318" s="1826">
        <f t="shared" si="52"/>
      </c>
      <c r="N318" s="1826">
        <f t="shared" si="194"/>
      </c>
      <c r="O318" s="1808">
        <f t="shared" si="278"/>
      </c>
      <c r="P318" s="1823">
        <v>0.0163</v>
      </c>
      <c r="Q318" s="1810">
        <v>43</v>
      </c>
      <c r="R318" s="1825">
        <f t="shared" si="362"/>
      </c>
      <c r="S318" s="1810">
        <v>8641</v>
      </c>
      <c r="T318" s="1810">
        <v>301</v>
      </c>
      <c r="U318" s="1810">
        <v>24</v>
      </c>
      <c r="V318" s="1810">
        <v>316</v>
      </c>
      <c r="W318" s="1810">
        <v>73</v>
      </c>
      <c r="X318" s="1810">
        <v>4</v>
      </c>
      <c r="Y318" s="1810">
        <v>1</v>
      </c>
      <c r="Z318" s="1810">
        <v>4</v>
      </c>
      <c r="AA318" s="1806">
        <f t="shared" si="82"/>
      </c>
      <c r="AB318" s="1811" t="s">
        <v>1542</v>
      </c>
      <c r="AC318" s="1811" t="s">
        <v>1524</v>
      </c>
      <c r="AD318" s="1827">
        <v>18</v>
      </c>
    </row>
    <row r="319">
      <c r="A319" s="1801"/>
      <c r="B319" s="1838" t="s">
        <v>1544</v>
      </c>
      <c r="C319" s="1822" t="s">
        <v>1518</v>
      </c>
      <c r="D319" s="1803">
        <v>1334.36</v>
      </c>
      <c r="E319" s="1804">
        <v>1</v>
      </c>
      <c r="F319" s="1803">
        <f t="shared" si="135"/>
      </c>
      <c r="G319" s="1824">
        <f t="shared" si="222"/>
      </c>
      <c r="H319" s="1824">
        <f t="shared" si="306"/>
      </c>
      <c r="I319" s="1824">
        <f t="shared" si="24"/>
      </c>
      <c r="J319" s="1825">
        <f t="shared" si="166"/>
      </c>
      <c r="K319" s="1826">
        <f t="shared" si="250"/>
      </c>
      <c r="L319" s="1826">
        <f t="shared" si="334"/>
      </c>
      <c r="M319" s="1826">
        <f t="shared" si="52"/>
      </c>
      <c r="N319" s="1826">
        <f t="shared" si="194"/>
      </c>
      <c r="O319" s="1808">
        <f t="shared" si="278"/>
      </c>
      <c r="P319" s="1823">
        <v>0.0144</v>
      </c>
      <c r="Q319" s="1810">
        <v>45</v>
      </c>
      <c r="R319" s="1825">
        <f t="shared" si="362"/>
      </c>
      <c r="S319" s="1810">
        <v>9312</v>
      </c>
      <c r="T319" s="1810">
        <v>382</v>
      </c>
      <c r="U319" s="1810">
        <v>26</v>
      </c>
      <c r="V319" s="1810">
        <v>427</v>
      </c>
      <c r="W319" s="1810">
        <v>60</v>
      </c>
      <c r="X319" s="1810">
        <v>2</v>
      </c>
      <c r="Y319" s="1810">
        <v>0</v>
      </c>
      <c r="Z319" s="1810">
        <v>1</v>
      </c>
      <c r="AA319" s="1806">
        <f t="shared" si="82"/>
      </c>
      <c r="AB319" s="1811" t="s">
        <v>1542</v>
      </c>
      <c r="AC319" s="1811" t="s">
        <v>1524</v>
      </c>
      <c r="AD319" s="1827">
        <v>15</v>
      </c>
    </row>
    <row r="320">
      <c r="A320" s="1801"/>
      <c r="B320" s="1838" t="s">
        <v>1544</v>
      </c>
      <c r="C320" s="1822" t="s">
        <v>1526</v>
      </c>
      <c r="D320" s="1803">
        <v>526.45</v>
      </c>
      <c r="E320" s="1804">
        <v>1</v>
      </c>
      <c r="F320" s="1803">
        <f t="shared" si="135"/>
      </c>
      <c r="G320" s="1824">
        <f t="shared" si="222"/>
      </c>
      <c r="H320" s="1824">
        <f t="shared" si="306"/>
      </c>
      <c r="I320" s="1824">
        <f t="shared" si="24"/>
      </c>
      <c r="J320" s="1825">
        <f t="shared" si="166"/>
      </c>
      <c r="K320" s="1826">
        <f t="shared" si="250"/>
      </c>
      <c r="L320" s="1826">
        <f t="shared" si="334"/>
      </c>
      <c r="M320" s="1826">
        <f t="shared" si="52"/>
      </c>
      <c r="N320" s="1826">
        <f t="shared" si="194"/>
      </c>
      <c r="O320" s="1808">
        <f t="shared" si="278"/>
      </c>
      <c r="P320" s="1823">
        <v>0.0305</v>
      </c>
      <c r="Q320" s="1810">
        <v>45</v>
      </c>
      <c r="R320" s="1825">
        <f t="shared" si="362"/>
      </c>
      <c r="S320" s="1810">
        <v>4424</v>
      </c>
      <c r="T320" s="1810">
        <v>194</v>
      </c>
      <c r="U320" s="1810">
        <v>19</v>
      </c>
      <c r="V320" s="1810">
        <v>218</v>
      </c>
      <c r="W320" s="1810">
        <v>28</v>
      </c>
      <c r="X320" s="1810">
        <v>0</v>
      </c>
      <c r="Y320" s="1810">
        <v>1</v>
      </c>
      <c r="Z320" s="1810">
        <v>3</v>
      </c>
      <c r="AA320" s="1806">
        <f t="shared" si="82"/>
      </c>
      <c r="AB320" s="1811" t="s">
        <v>1542</v>
      </c>
      <c r="AC320" s="1811" t="s">
        <v>1524</v>
      </c>
      <c r="AD320" s="1827">
        <v>12</v>
      </c>
    </row>
    <row r="321">
      <c r="A321" s="1801"/>
      <c r="B321" s="1812" t="s">
        <v>1514</v>
      </c>
      <c r="C321" s="1812"/>
      <c r="D321" s="1813">
        <f>SUM(D318:D320)</f>
      </c>
      <c r="E321" s="1813">
        <f>SUM(E318:E320)</f>
      </c>
      <c r="F321" s="1813">
        <f>SUM(F318:F320)</f>
      </c>
      <c r="G321" s="1815">
        <f t="shared" si="222"/>
      </c>
      <c r="H321" s="1815">
        <f t="shared" si="306"/>
      </c>
      <c r="I321" s="1815">
        <f t="shared" si="24"/>
      </c>
      <c r="J321" s="1815">
        <f t="shared" si="166"/>
      </c>
      <c r="K321" s="1816">
        <f t="shared" si="250"/>
      </c>
      <c r="L321" s="1816">
        <f t="shared" si="334"/>
      </c>
      <c r="M321" s="1816">
        <f t="shared" si="52"/>
      </c>
      <c r="N321" s="1816">
        <f t="shared" si="194"/>
      </c>
      <c r="O321" s="1817">
        <f t="shared" si="278"/>
      </c>
      <c r="P321" s="1816">
        <f>AVERAGE(P317:P320)</f>
      </c>
      <c r="Q321" s="1817">
        <f>AVERAGE(Q317:Q320)</f>
      </c>
      <c r="R321" s="1813">
        <f t="shared" si="362"/>
      </c>
      <c r="S321" s="1849">
        <f>SUM(S318:S320)</f>
      </c>
      <c r="T321" s="1849">
        <f>SUM(T318:T320)</f>
      </c>
      <c r="U321" s="1849">
        <f>SUM(U318:U320)</f>
      </c>
      <c r="V321" s="1849">
        <f>SUM(V318:V320)</f>
      </c>
      <c r="W321" s="1849">
        <f>SUM(W318:W320)</f>
      </c>
      <c r="X321" s="1849">
        <f>SUM(X318:X320)</f>
      </c>
      <c r="Y321" s="1849">
        <f>SUM(Y318:Y320)</f>
      </c>
      <c r="Z321" s="1849">
        <f>SUM(Z318:Z320)</f>
      </c>
      <c r="AA321" s="1819">
        <f t="shared" si="82"/>
      </c>
      <c r="AB321" s="1820"/>
      <c r="AC321" s="1820"/>
      <c r="AD321" s="1849">
        <f>SUM(AD318:AD320)</f>
      </c>
    </row>
    <row r="322">
      <c r="A322" s="1801"/>
      <c r="B322" s="1828" t="s">
        <v>1519</v>
      </c>
      <c r="C322" s="1828"/>
      <c r="D322" s="1829">
        <f>D317+D321</f>
      </c>
      <c r="E322" s="1829">
        <f>E317+E321</f>
      </c>
      <c r="F322" s="1829">
        <f>F317+F321</f>
      </c>
      <c r="G322" s="1830">
        <f t="shared" si="222"/>
      </c>
      <c r="H322" s="1830">
        <f t="shared" si="306"/>
      </c>
      <c r="I322" s="1830">
        <f t="shared" si="24"/>
      </c>
      <c r="J322" s="1830">
        <f t="shared" si="166"/>
      </c>
      <c r="K322" s="1831">
        <f t="shared" si="250"/>
      </c>
      <c r="L322" s="1831">
        <f t="shared" si="334"/>
      </c>
      <c r="M322" s="1831">
        <f t="shared" si="52"/>
      </c>
      <c r="N322" s="1831">
        <f t="shared" si="194"/>
      </c>
      <c r="O322" s="1832">
        <f t="shared" si="278"/>
      </c>
      <c r="P322" s="1833">
        <f>(P321+P316)/2</f>
      </c>
      <c r="Q322" s="1833">
        <f>(Q321+Q316)/2</f>
      </c>
      <c r="R322" s="1829">
        <f>(R321+R316)/2</f>
      </c>
      <c r="S322" s="1852">
        <f>S317+S321</f>
      </c>
      <c r="T322" s="1852">
        <f>T317+T321</f>
      </c>
      <c r="U322" s="1852">
        <f>U317+U321</f>
      </c>
      <c r="V322" s="1852">
        <f>V317+V321</f>
      </c>
      <c r="W322" s="1852">
        <f>W317+W321</f>
      </c>
      <c r="X322" s="1852">
        <f>X317+X321</f>
      </c>
      <c r="Y322" s="1852">
        <f>Y317+Y321</f>
      </c>
      <c r="Z322" s="1852">
        <f>Z317+Z321</f>
      </c>
      <c r="AA322" s="1834">
        <f t="shared" si="82"/>
      </c>
      <c r="AB322" s="1835"/>
      <c r="AC322" s="1835"/>
      <c r="AD322" s="1852">
        <f>AD317+AD321</f>
      </c>
    </row>
    <row r="323">
      <c r="A323" s="1790" t="s">
        <v>1473</v>
      </c>
      <c r="B323" s="1790" t="s">
        <v>1474</v>
      </c>
      <c r="C323" s="1790"/>
      <c r="D323" s="1791" t="s">
        <v>1475</v>
      </c>
      <c r="E323" s="1791"/>
      <c r="F323" s="1791"/>
      <c r="G323" s="1791"/>
      <c r="H323" s="1791"/>
      <c r="I323" s="1791"/>
      <c r="J323" s="1792" t="s">
        <v>1476</v>
      </c>
      <c r="K323" s="1792"/>
      <c r="L323" s="1792"/>
      <c r="M323" s="1792"/>
      <c r="N323" s="1792"/>
      <c r="O323" s="1792"/>
      <c r="P323" s="1792"/>
      <c r="Q323" s="1792"/>
      <c r="R323" s="1792"/>
      <c r="S323" s="1792"/>
      <c r="T323" s="1792"/>
      <c r="U323" s="1792"/>
      <c r="V323" s="1792"/>
      <c r="W323" s="1792"/>
      <c r="X323" s="1792"/>
      <c r="Y323" s="1792"/>
      <c r="Z323" s="1792"/>
      <c r="AA323" s="1792"/>
      <c r="AB323" s="1792"/>
      <c r="AC323" s="1792"/>
      <c r="AD323" s="1793"/>
    </row>
    <row r="324">
      <c r="A324" s="1790"/>
      <c r="B324" s="1790" t="s">
        <v>1477</v>
      </c>
      <c r="C324" s="1790" t="s">
        <v>1478</v>
      </c>
      <c r="D324" s="1791" t="s">
        <v>1479</v>
      </c>
      <c r="E324" s="1794" t="s">
        <v>1480</v>
      </c>
      <c r="F324" s="1795" t="s">
        <v>1481</v>
      </c>
      <c r="G324" s="1796" t="s">
        <v>1482</v>
      </c>
      <c r="H324" s="1796" t="s">
        <v>1483</v>
      </c>
      <c r="I324" s="1796" t="s">
        <v>1484</v>
      </c>
      <c r="J324" s="1792" t="s">
        <v>1485</v>
      </c>
      <c r="K324" s="1797" t="s">
        <v>1486</v>
      </c>
      <c r="L324" s="1797" t="s">
        <v>1487</v>
      </c>
      <c r="M324" s="1797" t="s">
        <v>1488</v>
      </c>
      <c r="N324" s="1797" t="s">
        <v>1489</v>
      </c>
      <c r="O324" s="1798" t="s">
        <v>1490</v>
      </c>
      <c r="P324" s="1797" t="s">
        <v>1491</v>
      </c>
      <c r="Q324" s="1798" t="s">
        <v>1492</v>
      </c>
      <c r="R324" s="1792" t="s">
        <v>1493</v>
      </c>
      <c r="S324" s="1798" t="s">
        <v>1494</v>
      </c>
      <c r="T324" s="1798" t="s">
        <v>1495</v>
      </c>
      <c r="U324" s="1798" t="s">
        <v>1496</v>
      </c>
      <c r="V324" s="1798" t="s">
        <v>1497</v>
      </c>
      <c r="W324" s="1798" t="s">
        <v>1498</v>
      </c>
      <c r="X324" s="1798" t="s">
        <v>1499</v>
      </c>
      <c r="Y324" s="1798" t="s">
        <v>1500</v>
      </c>
      <c r="Z324" s="1798" t="s">
        <v>1501</v>
      </c>
      <c r="AA324" s="1799" t="s">
        <v>1502</v>
      </c>
      <c r="AB324" s="1793" t="s">
        <v>1503</v>
      </c>
      <c r="AC324" s="1793" t="s">
        <v>1504</v>
      </c>
      <c r="AD324" s="1800" t="s">
        <v>1505</v>
      </c>
    </row>
    <row r="325">
      <c r="A325" s="1801" t="s">
        <v>1552</v>
      </c>
      <c r="B325" s="1802" t="s">
        <v>1521</v>
      </c>
      <c r="C325" s="1802" t="s">
        <v>1508</v>
      </c>
      <c r="D325" s="1803">
        <v>1545.02</v>
      </c>
      <c r="E325" s="1804">
        <v>1</v>
      </c>
      <c r="F325" s="1803">
        <f t="shared" ref="F325:F328" si="136">E325*2000*1.2</f>
      </c>
      <c r="G325" s="1805">
        <f t="shared" ref="G325:G335" si="223">F325/D325</f>
      </c>
      <c r="H325" s="1805">
        <f t="shared" ref="H325:H335" si="307">D325/E325</f>
      </c>
      <c r="I325" s="1805">
        <f t="shared" ref="I325:I335" si="25">F325/E325</f>
      </c>
      <c r="J325" s="1806">
        <f t="shared" ref="J325:J335" si="167">D325/T325</f>
      </c>
      <c r="K325" s="1807">
        <f t="shared" ref="K325:K335" si="251">O325/S325*1</f>
      </c>
      <c r="L325" s="1807">
        <f t="shared" ref="L325:L335" si="335">T325/S325</f>
      </c>
      <c r="M325" s="1807">
        <f t="shared" ref="M325:M335" si="53">V325/S325</f>
      </c>
      <c r="N325" s="1807">
        <f t="shared" ref="N325:N335" si="195">W325/V325</f>
      </c>
      <c r="O325" s="1808">
        <f t="shared" ref="O325:O335" si="279">U325/P325</f>
      </c>
      <c r="P325" s="1809">
        <v>0.1257</v>
      </c>
      <c r="Q325" s="1808">
        <v>77</v>
      </c>
      <c r="R325" s="1806">
        <f t="shared" ref="R325:R334" si="363">(D325/S325)*1000</f>
      </c>
      <c r="S325" s="1810">
        <v>12282</v>
      </c>
      <c r="T325" s="1810">
        <v>246</v>
      </c>
      <c r="U325" s="1810">
        <v>71</v>
      </c>
      <c r="V325" s="1810">
        <v>258</v>
      </c>
      <c r="W325" s="1810">
        <v>52</v>
      </c>
      <c r="X325" s="1810">
        <v>2</v>
      </c>
      <c r="Y325" s="1810">
        <v>0</v>
      </c>
      <c r="Z325" s="1810">
        <v>10</v>
      </c>
      <c r="AA325" s="1806">
        <f t="shared" ref="AA325:AA330" si="83">AD325*1000/D325</f>
      </c>
      <c r="AB325" s="1811" t="s">
        <v>1542</v>
      </c>
      <c r="AC325" s="1811" t="s">
        <v>1510</v>
      </c>
      <c r="AD325" s="1811">
        <v>26</v>
      </c>
    </row>
    <row r="326">
      <c r="A326" s="1801"/>
      <c r="B326" s="1802" t="s">
        <v>1521</v>
      </c>
      <c r="C326" s="1802" t="s">
        <v>1511</v>
      </c>
      <c r="D326" s="1803">
        <v>1655.74</v>
      </c>
      <c r="E326" s="1804">
        <v>2</v>
      </c>
      <c r="F326" s="1803">
        <f t="shared" si="136"/>
      </c>
      <c r="G326" s="1805">
        <f t="shared" si="223"/>
      </c>
      <c r="H326" s="1805">
        <f t="shared" si="307"/>
      </c>
      <c r="I326" s="1805">
        <f t="shared" si="25"/>
      </c>
      <c r="J326" s="1806">
        <f t="shared" si="167"/>
      </c>
      <c r="K326" s="1807">
        <f t="shared" si="251"/>
      </c>
      <c r="L326" s="1807">
        <f t="shared" si="335"/>
      </c>
      <c r="M326" s="1807">
        <f t="shared" si="53"/>
      </c>
      <c r="N326" s="1807">
        <f t="shared" si="195"/>
      </c>
      <c r="O326" s="1808">
        <f t="shared" si="279"/>
      </c>
      <c r="P326" s="1809">
        <v>0.125</v>
      </c>
      <c r="Q326" s="1808">
        <v>70</v>
      </c>
      <c r="R326" s="1806">
        <f t="shared" si="363"/>
      </c>
      <c r="S326" s="1810">
        <v>11787</v>
      </c>
      <c r="T326" s="1810">
        <v>261</v>
      </c>
      <c r="U326" s="1810">
        <v>54</v>
      </c>
      <c r="V326" s="1810">
        <v>270</v>
      </c>
      <c r="W326" s="1810">
        <v>55</v>
      </c>
      <c r="X326" s="1810">
        <v>1</v>
      </c>
      <c r="Y326" s="1810">
        <v>0</v>
      </c>
      <c r="Z326" s="1810">
        <v>12</v>
      </c>
      <c r="AA326" s="1806">
        <f t="shared" si="83"/>
      </c>
      <c r="AB326" s="1811" t="s">
        <v>1542</v>
      </c>
      <c r="AC326" s="1811" t="s">
        <v>1510</v>
      </c>
      <c r="AD326" s="1811">
        <v>20</v>
      </c>
    </row>
    <row r="327">
      <c r="A327" s="1801"/>
      <c r="B327" s="1802" t="s">
        <v>1521</v>
      </c>
      <c r="C327" s="1802" t="s">
        <v>1512</v>
      </c>
      <c r="D327" s="1803">
        <v>1001.8</v>
      </c>
      <c r="E327" s="1804">
        <v>0</v>
      </c>
      <c r="F327" s="1803">
        <f t="shared" si="136"/>
      </c>
      <c r="G327" s="1805">
        <f t="shared" si="223"/>
      </c>
      <c r="H327" s="1805">
        <f t="shared" si="307"/>
      </c>
      <c r="I327" s="1805">
        <f t="shared" si="25"/>
      </c>
      <c r="J327" s="1806">
        <f t="shared" si="167"/>
      </c>
      <c r="K327" s="1807">
        <f t="shared" si="251"/>
      </c>
      <c r="L327" s="1807">
        <f t="shared" si="335"/>
      </c>
      <c r="M327" s="1807">
        <f t="shared" si="53"/>
      </c>
      <c r="N327" s="1807">
        <f t="shared" si="195"/>
      </c>
      <c r="O327" s="1808">
        <f t="shared" si="279"/>
      </c>
      <c r="P327" s="1809">
        <v>0.0146</v>
      </c>
      <c r="Q327" s="1808">
        <v>29</v>
      </c>
      <c r="R327" s="1806">
        <f t="shared" si="363"/>
      </c>
      <c r="S327" s="1810">
        <v>8775</v>
      </c>
      <c r="T327" s="1810">
        <v>193</v>
      </c>
      <c r="U327" s="1810">
        <v>27</v>
      </c>
      <c r="V327" s="1810">
        <v>212</v>
      </c>
      <c r="W327" s="1810">
        <v>28</v>
      </c>
      <c r="X327" s="1810">
        <v>3</v>
      </c>
      <c r="Y327" s="1810">
        <v>1</v>
      </c>
      <c r="Z327" s="1810">
        <v>12</v>
      </c>
      <c r="AA327" s="1806">
        <f t="shared" si="83"/>
      </c>
      <c r="AB327" s="1811" t="s">
        <v>1542</v>
      </c>
      <c r="AC327" s="1811" t="s">
        <v>1510</v>
      </c>
      <c r="AD327" s="1811">
        <v>9</v>
      </c>
    </row>
    <row r="328">
      <c r="A328" s="1801"/>
      <c r="B328" s="1802" t="s">
        <v>1521</v>
      </c>
      <c r="C328" s="1802" t="s">
        <v>1513</v>
      </c>
      <c r="D328" s="1803">
        <v>1728.25</v>
      </c>
      <c r="E328" s="1804">
        <v>4</v>
      </c>
      <c r="F328" s="1803">
        <f t="shared" si="136"/>
      </c>
      <c r="G328" s="1805">
        <f t="shared" si="223"/>
      </c>
      <c r="H328" s="1805">
        <f t="shared" si="307"/>
      </c>
      <c r="I328" s="1805">
        <f t="shared" si="25"/>
      </c>
      <c r="J328" s="1806">
        <f t="shared" si="167"/>
      </c>
      <c r="K328" s="1807">
        <f t="shared" si="251"/>
      </c>
      <c r="L328" s="1807">
        <f t="shared" si="335"/>
      </c>
      <c r="M328" s="1807">
        <f t="shared" si="53"/>
      </c>
      <c r="N328" s="1807">
        <f t="shared" si="195"/>
      </c>
      <c r="O328" s="1808">
        <f t="shared" si="279"/>
      </c>
      <c r="P328" s="1809">
        <v>0.028</v>
      </c>
      <c r="Q328" s="1808">
        <v>55</v>
      </c>
      <c r="R328" s="1806">
        <f t="shared" si="363"/>
      </c>
      <c r="S328" s="1810">
        <v>12096</v>
      </c>
      <c r="T328" s="1810">
        <v>287</v>
      </c>
      <c r="U328" s="1810">
        <v>51</v>
      </c>
      <c r="V328" s="1810">
        <v>301</v>
      </c>
      <c r="W328" s="1810">
        <v>70</v>
      </c>
      <c r="X328" s="1810">
        <v>1</v>
      </c>
      <c r="Y328" s="1810">
        <v>1</v>
      </c>
      <c r="Z328" s="1810">
        <v>9</v>
      </c>
      <c r="AA328" s="1806">
        <f t="shared" si="83"/>
      </c>
      <c r="AB328" s="1811" t="s">
        <v>1542</v>
      </c>
      <c r="AC328" s="1811" t="s">
        <v>1510</v>
      </c>
      <c r="AD328" s="1811">
        <v>26</v>
      </c>
    </row>
    <row r="329">
      <c r="A329" s="1801"/>
      <c r="B329" s="1812" t="s">
        <v>1514</v>
      </c>
      <c r="C329" s="1812"/>
      <c r="D329" s="1813">
        <f>SUM(D325:D328)</f>
      </c>
      <c r="E329" s="1814">
        <f>SUM(E325:E328)</f>
      </c>
      <c r="F329" s="1813">
        <f>SUM(F325:F328)</f>
      </c>
      <c r="G329" s="1815">
        <f t="shared" si="223"/>
      </c>
      <c r="H329" s="1815">
        <f t="shared" si="307"/>
      </c>
      <c r="I329" s="1815">
        <f t="shared" si="25"/>
      </c>
      <c r="J329" s="1815">
        <f t="shared" si="167"/>
      </c>
      <c r="K329" s="1816">
        <f t="shared" si="251"/>
      </c>
      <c r="L329" s="1816">
        <f t="shared" si="335"/>
      </c>
      <c r="M329" s="1816">
        <f t="shared" si="53"/>
      </c>
      <c r="N329" s="1816">
        <f t="shared" si="195"/>
      </c>
      <c r="O329" s="1817">
        <f t="shared" si="279"/>
      </c>
      <c r="P329" s="1816">
        <f>AVERAGE(P325:P328)</f>
      </c>
      <c r="Q329" s="1817">
        <f>AVERAGE(Q325:Q328)</f>
      </c>
      <c r="R329" s="1815">
        <f t="shared" si="363"/>
      </c>
      <c r="S329" s="1818">
        <f>SUM(S325:S328)</f>
      </c>
      <c r="T329" s="1818">
        <f>SUM(T325:T328)</f>
      </c>
      <c r="U329" s="1818">
        <f>SUM(U325:U328)</f>
      </c>
      <c r="V329" s="1818">
        <f>SUM(V325:V328)</f>
      </c>
      <c r="W329" s="1818">
        <f>SUM(W325:W328)</f>
      </c>
      <c r="X329" s="1818">
        <f>SUM(X325:X328)</f>
      </c>
      <c r="Y329" s="1818">
        <f>SUM(Y325:Y328)</f>
      </c>
      <c r="Z329" s="1818">
        <f>SUM(Z325:Z328)</f>
      </c>
      <c r="AA329" s="1819">
        <f t="shared" si="83"/>
      </c>
      <c r="AB329" s="1820"/>
      <c r="AC329" s="1820"/>
      <c r="AD329" s="1821">
        <f>SUM(AD325:AD328)</f>
      </c>
    </row>
    <row r="330">
      <c r="A330" s="1801"/>
      <c r="B330" s="1802" t="s">
        <v>1523</v>
      </c>
      <c r="C330" s="1822" t="s">
        <v>1516</v>
      </c>
      <c r="D330" s="1803">
        <v>2081.8</v>
      </c>
      <c r="E330" s="1804">
        <v>3</v>
      </c>
      <c r="F330" s="1803">
        <f t="shared" ref="F330:F333" si="137">E330*2000*1.2</f>
      </c>
      <c r="G330" s="1805">
        <f t="shared" si="223"/>
      </c>
      <c r="H330" s="1805">
        <f t="shared" si="307"/>
      </c>
      <c r="I330" s="1805">
        <f t="shared" si="25"/>
      </c>
      <c r="J330" s="1806">
        <f t="shared" si="167"/>
      </c>
      <c r="K330" s="1807">
        <f t="shared" si="251"/>
      </c>
      <c r="L330" s="1807">
        <f t="shared" si="335"/>
      </c>
      <c r="M330" s="1807">
        <f t="shared" si="53"/>
      </c>
      <c r="N330" s="1807">
        <f t="shared" si="195"/>
      </c>
      <c r="O330" s="1808">
        <f t="shared" si="279"/>
      </c>
      <c r="P330" s="1823">
        <v>0.0357</v>
      </c>
      <c r="Q330" s="1808">
        <v>57</v>
      </c>
      <c r="R330" s="1806">
        <f t="shared" si="363"/>
      </c>
      <c r="S330" s="1810">
        <v>13053</v>
      </c>
      <c r="T330" s="1810">
        <v>354</v>
      </c>
      <c r="U330" s="1810">
        <v>53</v>
      </c>
      <c r="V330" s="1810">
        <v>378</v>
      </c>
      <c r="W330" s="1810">
        <v>63</v>
      </c>
      <c r="X330" s="1810">
        <v>3</v>
      </c>
      <c r="Y330" s="1810">
        <v>0</v>
      </c>
      <c r="Z330" s="1810">
        <v>8</v>
      </c>
      <c r="AA330" s="1806">
        <f t="shared" si="83"/>
      </c>
      <c r="AB330" s="1811" t="s">
        <v>1542</v>
      </c>
      <c r="AC330" s="1811" t="s">
        <v>1510</v>
      </c>
      <c r="AD330" s="1811">
        <v>22</v>
      </c>
    </row>
    <row r="331">
      <c r="A331" s="1801"/>
      <c r="B331" s="1802" t="s">
        <v>1523</v>
      </c>
      <c r="C331" s="1822" t="s">
        <v>1517</v>
      </c>
      <c r="D331" s="1803">
        <v>1997.33</v>
      </c>
      <c r="E331" s="1804">
        <v>1</v>
      </c>
      <c r="F331" s="1803">
        <f t="shared" si="137"/>
      </c>
      <c r="G331" s="1824">
        <f t="shared" si="223"/>
      </c>
      <c r="H331" s="1824">
        <f t="shared" si="307"/>
      </c>
      <c r="I331" s="1824">
        <f t="shared" si="25"/>
      </c>
      <c r="J331" s="1825">
        <f t="shared" si="167"/>
      </c>
      <c r="K331" s="1826">
        <f t="shared" si="251"/>
      </c>
      <c r="L331" s="1826">
        <f t="shared" si="335"/>
      </c>
      <c r="M331" s="1826">
        <f t="shared" si="53"/>
      </c>
      <c r="N331" s="1826">
        <f t="shared" si="195"/>
      </c>
      <c r="O331" s="1808">
        <f t="shared" si="279"/>
      </c>
      <c r="P331" s="1823">
        <v>0.0451</v>
      </c>
      <c r="Q331" s="1810">
        <v>65</v>
      </c>
      <c r="R331" s="1825">
        <f t="shared" si="363"/>
      </c>
      <c r="S331" s="1810">
        <v>11656</v>
      </c>
      <c r="T331" s="1810">
        <v>368</v>
      </c>
      <c r="U331" s="1810">
        <v>48</v>
      </c>
      <c r="V331" s="1810">
        <v>393</v>
      </c>
      <c r="W331" s="1810">
        <v>64</v>
      </c>
      <c r="X331" s="1810">
        <v>6</v>
      </c>
      <c r="Y331" s="1810">
        <v>1</v>
      </c>
      <c r="Z331" s="1810">
        <v>8</v>
      </c>
      <c r="AA331" s="1806">
        <v>0</v>
      </c>
      <c r="AB331" s="1811" t="s">
        <v>1542</v>
      </c>
      <c r="AC331" s="1811" t="s">
        <v>1510</v>
      </c>
      <c r="AD331" s="1827">
        <v>18</v>
      </c>
    </row>
    <row r="332">
      <c r="A332" s="1801"/>
      <c r="B332" s="1802" t="s">
        <v>1523</v>
      </c>
      <c r="C332" s="1822" t="s">
        <v>1518</v>
      </c>
      <c r="D332" s="1803">
        <v>1864.41</v>
      </c>
      <c r="E332" s="1804">
        <v>4</v>
      </c>
      <c r="F332" s="1803">
        <f t="shared" si="137"/>
      </c>
      <c r="G332" s="1824">
        <f t="shared" si="223"/>
      </c>
      <c r="H332" s="1824">
        <f t="shared" si="307"/>
      </c>
      <c r="I332" s="1824">
        <f t="shared" si="25"/>
      </c>
      <c r="J332" s="1825">
        <f t="shared" si="167"/>
      </c>
      <c r="K332" s="1826">
        <f t="shared" si="251"/>
      </c>
      <c r="L332" s="1826">
        <f t="shared" si="335"/>
      </c>
      <c r="M332" s="1826">
        <f t="shared" si="53"/>
      </c>
      <c r="N332" s="1826">
        <f t="shared" si="195"/>
      </c>
      <c r="O332" s="1808">
        <f t="shared" si="279"/>
      </c>
      <c r="P332" s="1823">
        <v>0.0513</v>
      </c>
      <c r="Q332" s="1810">
        <v>64</v>
      </c>
      <c r="R332" s="1825">
        <f t="shared" si="363"/>
      </c>
      <c r="S332" s="1810">
        <v>11868</v>
      </c>
      <c r="T332" s="1810">
        <v>444</v>
      </c>
      <c r="U332" s="1810">
        <v>55</v>
      </c>
      <c r="V332" s="1810">
        <v>491</v>
      </c>
      <c r="W332" s="1810">
        <v>42</v>
      </c>
      <c r="X332" s="1810">
        <v>8</v>
      </c>
      <c r="Y332" s="1810">
        <v>0</v>
      </c>
      <c r="Z332" s="1810">
        <v>6</v>
      </c>
      <c r="AA332" s="1806">
        <v>2</v>
      </c>
      <c r="AB332" s="1811" t="s">
        <v>1542</v>
      </c>
      <c r="AC332" s="1811" t="s">
        <v>1510</v>
      </c>
      <c r="AD332" s="1827">
        <v>26</v>
      </c>
    </row>
    <row r="333">
      <c r="A333" s="1801"/>
      <c r="B333" s="1802" t="s">
        <v>1523</v>
      </c>
      <c r="C333" s="1822" t="s">
        <v>1526</v>
      </c>
      <c r="D333" s="1803">
        <v>707.51</v>
      </c>
      <c r="E333" s="1804">
        <v>1</v>
      </c>
      <c r="F333" s="1803">
        <f t="shared" si="137"/>
      </c>
      <c r="G333" s="1824">
        <f t="shared" si="223"/>
      </c>
      <c r="H333" s="1824">
        <f t="shared" si="307"/>
      </c>
      <c r="I333" s="1824">
        <f t="shared" si="25"/>
      </c>
      <c r="J333" s="1825">
        <f t="shared" si="167"/>
      </c>
      <c r="K333" s="1826">
        <f t="shared" si="251"/>
      </c>
      <c r="L333" s="1826">
        <f t="shared" si="335"/>
      </c>
      <c r="M333" s="1826">
        <f t="shared" si="53"/>
      </c>
      <c r="N333" s="1826">
        <f t="shared" si="195"/>
      </c>
      <c r="O333" s="1808">
        <f t="shared" si="279"/>
      </c>
      <c r="P333" s="1823">
        <v>0.0369</v>
      </c>
      <c r="Q333" s="1810">
        <v>62</v>
      </c>
      <c r="R333" s="1825">
        <f t="shared" si="363"/>
      </c>
      <c r="S333" s="1810">
        <v>6800</v>
      </c>
      <c r="T333" s="1810">
        <v>294</v>
      </c>
      <c r="U333" s="1810">
        <v>30</v>
      </c>
      <c r="V333" s="1810">
        <v>315</v>
      </c>
      <c r="W333" s="1810">
        <v>23</v>
      </c>
      <c r="X333" s="1810">
        <v>1</v>
      </c>
      <c r="Y333" s="1810">
        <v>0</v>
      </c>
      <c r="Z333" s="1810">
        <v>4</v>
      </c>
      <c r="AA333" s="1806">
        <v>0</v>
      </c>
      <c r="AB333" s="1811" t="s">
        <v>1542</v>
      </c>
      <c r="AC333" s="1811" t="s">
        <v>1510</v>
      </c>
      <c r="AD333" s="1827">
        <v>12</v>
      </c>
    </row>
    <row r="334">
      <c r="A334" s="1801"/>
      <c r="B334" s="1812" t="s">
        <v>1514</v>
      </c>
      <c r="C334" s="1812"/>
      <c r="D334" s="1813">
        <f>SUM(D330:D333)</f>
      </c>
      <c r="E334" s="1813">
        <f>SUM(E330:E333)</f>
      </c>
      <c r="F334" s="1813">
        <f>SUM(F330:F333)</f>
      </c>
      <c r="G334" s="1815">
        <f t="shared" si="223"/>
      </c>
      <c r="H334" s="1815">
        <f t="shared" si="307"/>
      </c>
      <c r="I334" s="1815">
        <f t="shared" si="25"/>
      </c>
      <c r="J334" s="1815">
        <f t="shared" si="167"/>
      </c>
      <c r="K334" s="1816">
        <f t="shared" si="251"/>
      </c>
      <c r="L334" s="1816">
        <f t="shared" si="335"/>
      </c>
      <c r="M334" s="1816">
        <f t="shared" si="53"/>
      </c>
      <c r="N334" s="1816">
        <f t="shared" si="195"/>
      </c>
      <c r="O334" s="1817">
        <f t="shared" si="279"/>
      </c>
      <c r="P334" s="1816">
        <f>AVERAGE(P330:P333)</f>
      </c>
      <c r="Q334" s="1817">
        <f>AVERAGE(Q330:Q333)</f>
      </c>
      <c r="R334" s="1813">
        <f t="shared" si="363"/>
      </c>
      <c r="S334" s="1817">
        <f>SUM(S330:S333)</f>
      </c>
      <c r="T334" s="1817">
        <f>SUM(T330:T333)</f>
      </c>
      <c r="U334" s="1817">
        <f>SUM(U330:U333)</f>
      </c>
      <c r="V334" s="1817">
        <f>SUM(V330:V333)</f>
      </c>
      <c r="W334" s="1817">
        <f>SUM(W330:W333)</f>
      </c>
      <c r="X334" s="1817">
        <f>SUM(X330:X333)</f>
      </c>
      <c r="Y334" s="1817">
        <f>SUM(Y330:Y333)</f>
      </c>
      <c r="Z334" s="1817">
        <f>SUM(Z330:Z333)</f>
      </c>
      <c r="AA334" s="1819">
        <f t="shared" ref="AA334:AA335" si="84">AD334*1000/D334</f>
      </c>
      <c r="AB334" s="1820"/>
      <c r="AC334" s="1820"/>
      <c r="AD334" s="1821">
        <f>SUM(AD330:AD333)</f>
      </c>
    </row>
    <row r="335">
      <c r="A335" s="1801"/>
      <c r="B335" s="1828" t="s">
        <v>1519</v>
      </c>
      <c r="C335" s="1828"/>
      <c r="D335" s="1829">
        <f>D334+D329</f>
      </c>
      <c r="E335" s="1829">
        <f>E334+E329</f>
      </c>
      <c r="F335" s="1829">
        <f>F334+F329</f>
      </c>
      <c r="G335" s="1830">
        <f t="shared" si="223"/>
      </c>
      <c r="H335" s="1830">
        <f t="shared" si="307"/>
      </c>
      <c r="I335" s="1830">
        <f t="shared" si="25"/>
      </c>
      <c r="J335" s="1830">
        <f t="shared" si="167"/>
      </c>
      <c r="K335" s="1831">
        <f t="shared" si="251"/>
      </c>
      <c r="L335" s="1831">
        <f t="shared" si="335"/>
      </c>
      <c r="M335" s="1831">
        <f t="shared" si="53"/>
      </c>
      <c r="N335" s="1831">
        <f t="shared" si="195"/>
      </c>
      <c r="O335" s="1832">
        <f t="shared" si="279"/>
      </c>
      <c r="P335" s="1833">
        <f>(P334+P329)/2</f>
      </c>
      <c r="Q335" s="1833">
        <f>(Q334+Q329)/2</f>
      </c>
      <c r="R335" s="1829">
        <f>(R334+R329)/2</f>
      </c>
      <c r="S335" s="1832">
        <f>S334+S329</f>
      </c>
      <c r="T335" s="1832">
        <f>T334+T329</f>
      </c>
      <c r="U335" s="1832">
        <f>U334+U329</f>
      </c>
      <c r="V335" s="1832">
        <f>V334+V329</f>
      </c>
      <c r="W335" s="1832">
        <f>W334+W329</f>
      </c>
      <c r="X335" s="1832">
        <f>X334+X329</f>
      </c>
      <c r="Y335" s="1832">
        <f>Y334+Y329</f>
      </c>
      <c r="Z335" s="1832">
        <f>Z334+Z329</f>
      </c>
      <c r="AA335" s="1834">
        <f t="shared" si="84"/>
      </c>
      <c r="AB335" s="1835"/>
      <c r="AC335" s="1835"/>
      <c r="AD335" s="1836">
        <f>AD334+AD329</f>
      </c>
    </row>
    <row r="336">
      <c r="A336" s="1790" t="s">
        <v>1473</v>
      </c>
      <c r="B336" s="1790" t="s">
        <v>1474</v>
      </c>
      <c r="C336" s="1790"/>
      <c r="D336" s="1791" t="s">
        <v>1475</v>
      </c>
      <c r="E336" s="1791"/>
      <c r="F336" s="1791"/>
      <c r="G336" s="1791"/>
      <c r="H336" s="1791"/>
      <c r="I336" s="1791"/>
      <c r="J336" s="1792" t="s">
        <v>1476</v>
      </c>
      <c r="K336" s="1792"/>
      <c r="L336" s="1792"/>
      <c r="M336" s="1792"/>
      <c r="N336" s="1792"/>
      <c r="O336" s="1792"/>
      <c r="P336" s="1792"/>
      <c r="Q336" s="1792"/>
      <c r="R336" s="1792"/>
      <c r="S336" s="1792"/>
      <c r="T336" s="1792"/>
      <c r="U336" s="1792"/>
      <c r="V336" s="1792"/>
      <c r="W336" s="1792"/>
      <c r="X336" s="1792"/>
      <c r="Y336" s="1792"/>
      <c r="Z336" s="1792"/>
      <c r="AA336" s="1792"/>
      <c r="AB336" s="1792"/>
      <c r="AC336" s="1792"/>
      <c r="AD336" s="1793"/>
    </row>
    <row r="337">
      <c r="A337" s="1790"/>
      <c r="B337" s="1790" t="s">
        <v>1477</v>
      </c>
      <c r="C337" s="1790" t="s">
        <v>1478</v>
      </c>
      <c r="D337" s="1791" t="s">
        <v>1479</v>
      </c>
      <c r="E337" s="1794" t="s">
        <v>1480</v>
      </c>
      <c r="F337" s="1795" t="s">
        <v>1481</v>
      </c>
      <c r="G337" s="1796" t="s">
        <v>1482</v>
      </c>
      <c r="H337" s="1796" t="s">
        <v>1483</v>
      </c>
      <c r="I337" s="1796" t="s">
        <v>1484</v>
      </c>
      <c r="J337" s="1792" t="s">
        <v>1485</v>
      </c>
      <c r="K337" s="1797" t="s">
        <v>1486</v>
      </c>
      <c r="L337" s="1797" t="s">
        <v>1487</v>
      </c>
      <c r="M337" s="1797" t="s">
        <v>1488</v>
      </c>
      <c r="N337" s="1797" t="s">
        <v>1489</v>
      </c>
      <c r="O337" s="1798" t="s">
        <v>1490</v>
      </c>
      <c r="P337" s="1797" t="s">
        <v>1491</v>
      </c>
      <c r="Q337" s="1798" t="s">
        <v>1492</v>
      </c>
      <c r="R337" s="1792" t="s">
        <v>1493</v>
      </c>
      <c r="S337" s="1798" t="s">
        <v>1494</v>
      </c>
      <c r="T337" s="1798" t="s">
        <v>1495</v>
      </c>
      <c r="U337" s="1798" t="s">
        <v>1496</v>
      </c>
      <c r="V337" s="1798" t="s">
        <v>1497</v>
      </c>
      <c r="W337" s="1798" t="s">
        <v>1498</v>
      </c>
      <c r="X337" s="1798" t="s">
        <v>1499</v>
      </c>
      <c r="Y337" s="1798" t="s">
        <v>1500</v>
      </c>
      <c r="Z337" s="1798" t="s">
        <v>1501</v>
      </c>
      <c r="AA337" s="1799" t="s">
        <v>1502</v>
      </c>
      <c r="AB337" s="1793" t="s">
        <v>1503</v>
      </c>
      <c r="AC337" s="1793" t="s">
        <v>1504</v>
      </c>
      <c r="AD337" s="1800" t="s">
        <v>1505</v>
      </c>
    </row>
    <row r="338">
      <c r="A338" s="1801" t="s">
        <v>1553</v>
      </c>
      <c r="B338" s="1802" t="s">
        <v>1523</v>
      </c>
      <c r="C338" s="1802" t="s">
        <v>1508</v>
      </c>
      <c r="D338" s="1803">
        <v>1420.83</v>
      </c>
      <c r="E338" s="1804">
        <v>2</v>
      </c>
      <c r="F338" s="1803">
        <f t="shared" ref="F338:F342" si="138">E338*2000*1.2</f>
      </c>
      <c r="G338" s="1805">
        <f t="shared" ref="G338:G348" si="224">F338/D338</f>
      </c>
      <c r="H338" s="1805">
        <f t="shared" ref="H338:H348" si="308">D338/E338</f>
      </c>
      <c r="I338" s="1805">
        <f t="shared" ref="I338:I348" si="26">F338/E338</f>
      </c>
      <c r="J338" s="1806">
        <f t="shared" ref="J338:J348" si="168">D338/T338</f>
      </c>
      <c r="K338" s="1807">
        <f t="shared" ref="K338:K348" si="252">O338/S338*1</f>
      </c>
      <c r="L338" s="1807">
        <f t="shared" ref="L338:L348" si="336">T338/S338</f>
      </c>
      <c r="M338" s="1807">
        <f t="shared" ref="M338:M348" si="54">V338/S338</f>
      </c>
      <c r="N338" s="1807">
        <f t="shared" ref="N338:N348" si="196">W338/V338</f>
      </c>
      <c r="O338" s="1808">
        <f t="shared" ref="O338:O348" si="280">U338/P338</f>
      </c>
      <c r="P338" s="1809">
        <v>0.0202</v>
      </c>
      <c r="Q338" s="1808">
        <v>49</v>
      </c>
      <c r="R338" s="1806">
        <f t="shared" ref="R338:R347" si="364">(D338/S338)*1000</f>
      </c>
      <c r="S338" s="1810">
        <v>11973</v>
      </c>
      <c r="T338" s="1810">
        <v>241</v>
      </c>
      <c r="U338" s="1810">
        <v>29</v>
      </c>
      <c r="V338" s="1810">
        <v>265</v>
      </c>
      <c r="W338" s="1810">
        <v>15</v>
      </c>
      <c r="X338" s="1810">
        <v>5</v>
      </c>
      <c r="Y338" s="1810">
        <v>0</v>
      </c>
      <c r="Z338" s="1810">
        <v>2</v>
      </c>
      <c r="AA338" s="1806">
        <f t="shared" ref="AA338:AA348" si="85">AD338*1000/D338</f>
      </c>
      <c r="AB338" s="1811" t="s">
        <v>1542</v>
      </c>
      <c r="AC338" s="1811" t="s">
        <v>1510</v>
      </c>
      <c r="AD338" s="1811">
        <v>11</v>
      </c>
    </row>
    <row r="339">
      <c r="A339" s="1801"/>
      <c r="B339" s="1802" t="s">
        <v>1523</v>
      </c>
      <c r="C339" s="1802" t="s">
        <v>1511</v>
      </c>
      <c r="D339" s="1803">
        <v>1250.64</v>
      </c>
      <c r="E339" s="1804">
        <v>0</v>
      </c>
      <c r="F339" s="1803">
        <f t="shared" si="138"/>
      </c>
      <c r="G339" s="1805">
        <f t="shared" si="224"/>
      </c>
      <c r="H339" s="1805">
        <f t="shared" si="308"/>
      </c>
      <c r="I339" s="1805">
        <f t="shared" si="26"/>
      </c>
      <c r="J339" s="1806">
        <f t="shared" si="168"/>
      </c>
      <c r="K339" s="1807">
        <f t="shared" si="252"/>
      </c>
      <c r="L339" s="1807">
        <f t="shared" si="336"/>
      </c>
      <c r="M339" s="1807">
        <f t="shared" si="54"/>
      </c>
      <c r="N339" s="1807">
        <f t="shared" si="196"/>
      </c>
      <c r="O339" s="1808">
        <f t="shared" si="280"/>
      </c>
      <c r="P339" s="1809">
        <v>0.021</v>
      </c>
      <c r="Q339" s="1808">
        <v>54</v>
      </c>
      <c r="R339" s="1806">
        <f t="shared" si="364"/>
      </c>
      <c r="S339" s="1810">
        <v>9469</v>
      </c>
      <c r="T339" s="1810">
        <v>231</v>
      </c>
      <c r="U339" s="1810">
        <v>27</v>
      </c>
      <c r="V339" s="1810">
        <v>248</v>
      </c>
      <c r="W339" s="1810">
        <v>34</v>
      </c>
      <c r="X339" s="1810">
        <v>1</v>
      </c>
      <c r="Y339" s="1810">
        <v>0</v>
      </c>
      <c r="Z339" s="1810">
        <v>4</v>
      </c>
      <c r="AA339" s="1806">
        <f t="shared" si="85"/>
      </c>
      <c r="AB339" s="1811" t="s">
        <v>1542</v>
      </c>
      <c r="AC339" s="1811" t="s">
        <v>1510</v>
      </c>
      <c r="AD339" s="1811">
        <v>11</v>
      </c>
    </row>
    <row r="340">
      <c r="A340" s="1801"/>
      <c r="B340" s="1802" t="s">
        <v>1523</v>
      </c>
      <c r="C340" s="1802" t="s">
        <v>1512</v>
      </c>
      <c r="D340" s="1803">
        <v>1008.4</v>
      </c>
      <c r="E340" s="1804">
        <v>0</v>
      </c>
      <c r="F340" s="1803">
        <f t="shared" si="138"/>
      </c>
      <c r="G340" s="1805">
        <f t="shared" si="224"/>
      </c>
      <c r="H340" s="1805">
        <f t="shared" si="308"/>
      </c>
      <c r="I340" s="1805">
        <f t="shared" si="26"/>
      </c>
      <c r="J340" s="1806">
        <f t="shared" si="168"/>
      </c>
      <c r="K340" s="1807">
        <f t="shared" si="252"/>
      </c>
      <c r="L340" s="1807">
        <f t="shared" si="336"/>
      </c>
      <c r="M340" s="1807">
        <f t="shared" si="54"/>
      </c>
      <c r="N340" s="1807">
        <f t="shared" si="196"/>
      </c>
      <c r="O340" s="1808">
        <f t="shared" si="280"/>
      </c>
      <c r="P340" s="1809">
        <v>0.0154</v>
      </c>
      <c r="Q340" s="1808">
        <v>47</v>
      </c>
      <c r="R340" s="1806">
        <f t="shared" si="364"/>
      </c>
      <c r="S340" s="1810">
        <v>7548</v>
      </c>
      <c r="T340" s="1810">
        <v>215</v>
      </c>
      <c r="U340" s="1810">
        <v>19</v>
      </c>
      <c r="V340" s="1810">
        <v>236</v>
      </c>
      <c r="W340" s="1810">
        <v>12</v>
      </c>
      <c r="X340" s="1810">
        <v>1</v>
      </c>
      <c r="Y340" s="1810">
        <v>1</v>
      </c>
      <c r="Z340" s="1810">
        <v>1</v>
      </c>
      <c r="AA340" s="1806">
        <f t="shared" si="85"/>
      </c>
      <c r="AB340" s="1811" t="s">
        <v>1542</v>
      </c>
      <c r="AC340" s="1811" t="s">
        <v>1510</v>
      </c>
      <c r="AD340" s="1811">
        <v>8</v>
      </c>
    </row>
    <row r="341">
      <c r="A341" s="1801"/>
      <c r="B341" s="1802" t="s">
        <v>1523</v>
      </c>
      <c r="C341" s="1802" t="s">
        <v>1513</v>
      </c>
      <c r="D341" s="1803">
        <v>1078.21</v>
      </c>
      <c r="E341" s="1804">
        <v>0</v>
      </c>
      <c r="F341" s="1803">
        <f t="shared" si="138"/>
      </c>
      <c r="G341" s="1805">
        <f t="shared" si="224"/>
      </c>
      <c r="H341" s="1805">
        <f t="shared" si="308"/>
      </c>
      <c r="I341" s="1805">
        <f t="shared" si="26"/>
      </c>
      <c r="J341" s="1806">
        <f t="shared" si="168"/>
      </c>
      <c r="K341" s="1807">
        <f t="shared" si="252"/>
      </c>
      <c r="L341" s="1807">
        <f t="shared" si="336"/>
      </c>
      <c r="M341" s="1807">
        <f t="shared" si="54"/>
      </c>
      <c r="N341" s="1807">
        <f t="shared" si="196"/>
      </c>
      <c r="O341" s="1808">
        <f t="shared" si="280"/>
      </c>
      <c r="P341" s="1809">
        <v>0.0147</v>
      </c>
      <c r="Q341" s="1808">
        <v>36</v>
      </c>
      <c r="R341" s="1806">
        <f t="shared" si="364"/>
      </c>
      <c r="S341" s="1810">
        <v>9491</v>
      </c>
      <c r="T341" s="1810">
        <v>232</v>
      </c>
      <c r="U341" s="1810">
        <v>22</v>
      </c>
      <c r="V341" s="1810">
        <v>261</v>
      </c>
      <c r="W341" s="1810">
        <v>21</v>
      </c>
      <c r="X341" s="1810">
        <v>1</v>
      </c>
      <c r="Y341" s="1810">
        <v>1</v>
      </c>
      <c r="Z341" s="1810">
        <v>6</v>
      </c>
      <c r="AA341" s="1806">
        <f t="shared" si="85"/>
      </c>
      <c r="AB341" s="1811" t="s">
        <v>1542</v>
      </c>
      <c r="AC341" s="1811" t="s">
        <v>1510</v>
      </c>
      <c r="AD341" s="1811">
        <v>11</v>
      </c>
    </row>
    <row r="342">
      <c r="A342" s="1801"/>
      <c r="B342" s="1802" t="s">
        <v>1523</v>
      </c>
      <c r="C342" s="1822" t="s">
        <v>1516</v>
      </c>
      <c r="D342" s="1853">
        <v>1443.63</v>
      </c>
      <c r="E342" s="1840">
        <v>1</v>
      </c>
      <c r="F342" s="1839">
        <f t="shared" si="138"/>
      </c>
      <c r="G342" s="1824">
        <f t="shared" si="224"/>
      </c>
      <c r="H342" s="1824">
        <f t="shared" si="308"/>
      </c>
      <c r="I342" s="1824">
        <f t="shared" si="26"/>
      </c>
      <c r="J342" s="1825">
        <f t="shared" si="168"/>
      </c>
      <c r="K342" s="1826">
        <f t="shared" si="252"/>
      </c>
      <c r="L342" s="1826">
        <f t="shared" si="336"/>
      </c>
      <c r="M342" s="1826">
        <f t="shared" si="54"/>
      </c>
      <c r="N342" s="1826">
        <f t="shared" si="196"/>
      </c>
      <c r="O342" s="1841">
        <f t="shared" si="280"/>
      </c>
      <c r="P342" s="1823">
        <v>0.0359</v>
      </c>
      <c r="Q342" s="1810">
        <v>42</v>
      </c>
      <c r="R342" s="1825">
        <f t="shared" si="364"/>
      </c>
      <c r="S342" s="1841">
        <v>11779</v>
      </c>
      <c r="T342" s="1841">
        <v>327</v>
      </c>
      <c r="U342" s="1841">
        <v>44</v>
      </c>
      <c r="V342" s="1841">
        <v>360</v>
      </c>
      <c r="W342" s="1841">
        <v>37</v>
      </c>
      <c r="X342" s="1841">
        <v>5</v>
      </c>
      <c r="Y342" s="1841">
        <v>1</v>
      </c>
      <c r="Z342" s="1841">
        <v>11</v>
      </c>
      <c r="AA342" s="1825">
        <f t="shared" si="85"/>
      </c>
      <c r="AB342" s="1811" t="s">
        <v>1542</v>
      </c>
      <c r="AC342" s="1811" t="s">
        <v>1510</v>
      </c>
      <c r="AD342" s="1843">
        <v>22</v>
      </c>
    </row>
    <row r="343">
      <c r="A343" s="1801"/>
      <c r="B343" s="1844" t="s">
        <v>1514</v>
      </c>
      <c r="C343" s="1844"/>
      <c r="D343" s="1845">
        <f>SUM(D338:D342)</f>
      </c>
      <c r="E343" s="1845">
        <f>SUM(E338:E342)</f>
      </c>
      <c r="F343" s="1845">
        <f>SUM(F338:F342)</f>
      </c>
      <c r="G343" s="1846">
        <f t="shared" si="224"/>
      </c>
      <c r="H343" s="1846">
        <f t="shared" si="308"/>
      </c>
      <c r="I343" s="1846">
        <f t="shared" si="26"/>
      </c>
      <c r="J343" s="1846">
        <f t="shared" si="168"/>
      </c>
      <c r="K343" s="1847">
        <f t="shared" si="252"/>
      </c>
      <c r="L343" s="1847">
        <f t="shared" si="336"/>
      </c>
      <c r="M343" s="1847">
        <f t="shared" si="54"/>
      </c>
      <c r="N343" s="1847">
        <f t="shared" si="196"/>
      </c>
      <c r="O343" s="1848">
        <f t="shared" si="280"/>
      </c>
      <c r="P343" s="1847">
        <f>AVERAGE(P338:P342)</f>
      </c>
      <c r="Q343" s="1848">
        <f>AVERAGE(Q338:Q342)</f>
      </c>
      <c r="R343" s="1846">
        <f t="shared" si="364"/>
      </c>
      <c r="S343" s="1849">
        <f>SUM(S338:S342)</f>
      </c>
      <c r="T343" s="1849">
        <f>SUM(T338:T342)</f>
      </c>
      <c r="U343" s="1849">
        <f>SUM(U338:U342)</f>
      </c>
      <c r="V343" s="1849">
        <f>SUM(V338:V342)</f>
      </c>
      <c r="W343" s="1849">
        <f>SUM(W338:W342)</f>
      </c>
      <c r="X343" s="1849">
        <f>SUM(X338:X342)</f>
      </c>
      <c r="Y343" s="1849">
        <f>SUM(Y338:Y342)</f>
      </c>
      <c r="Z343" s="1849">
        <f>SUM(Z338:Z342)</f>
      </c>
      <c r="AA343" s="1850">
        <f t="shared" si="85"/>
      </c>
      <c r="AB343" s="1851"/>
      <c r="AC343" s="1851"/>
      <c r="AD343" s="1849">
        <f>SUM(AD338:AD342)</f>
      </c>
    </row>
    <row r="344">
      <c r="A344" s="1801"/>
      <c r="B344" s="1838" t="s">
        <v>1544</v>
      </c>
      <c r="C344" s="1822" t="s">
        <v>1517</v>
      </c>
      <c r="D344" s="1803">
        <v>1881.81</v>
      </c>
      <c r="E344" s="1804">
        <v>1</v>
      </c>
      <c r="F344" s="1803">
        <f t="shared" ref="F344:F346" si="139">E344*2000*1.2</f>
      </c>
      <c r="G344" s="1824">
        <f t="shared" si="224"/>
      </c>
      <c r="H344" s="1824">
        <f t="shared" si="308"/>
      </c>
      <c r="I344" s="1824">
        <f t="shared" si="26"/>
      </c>
      <c r="J344" s="1825">
        <f t="shared" si="168"/>
      </c>
      <c r="K344" s="1826">
        <f t="shared" si="252"/>
      </c>
      <c r="L344" s="1826">
        <f t="shared" si="336"/>
      </c>
      <c r="M344" s="1826">
        <f t="shared" si="54"/>
      </c>
      <c r="N344" s="1826">
        <f t="shared" si="196"/>
      </c>
      <c r="O344" s="1808">
        <f t="shared" si="280"/>
      </c>
      <c r="P344" s="1823">
        <v>0.03</v>
      </c>
      <c r="Q344" s="1810">
        <v>44</v>
      </c>
      <c r="R344" s="1825">
        <f t="shared" si="364"/>
      </c>
      <c r="S344" s="1810">
        <v>13233</v>
      </c>
      <c r="T344" s="1810">
        <v>366</v>
      </c>
      <c r="U344" s="1810">
        <v>39</v>
      </c>
      <c r="V344" s="1810">
        <v>414</v>
      </c>
      <c r="W344" s="1810">
        <v>30</v>
      </c>
      <c r="X344" s="1810">
        <v>3</v>
      </c>
      <c r="Y344" s="1810">
        <v>0</v>
      </c>
      <c r="Z344" s="1810">
        <v>2</v>
      </c>
      <c r="AA344" s="1806">
        <f t="shared" si="85"/>
      </c>
      <c r="AB344" s="1811" t="s">
        <v>1542</v>
      </c>
      <c r="AC344" s="1811" t="s">
        <v>1510</v>
      </c>
      <c r="AD344" s="1827">
        <v>16</v>
      </c>
    </row>
    <row r="345">
      <c r="A345" s="1801"/>
      <c r="B345" s="1838" t="s">
        <v>1544</v>
      </c>
      <c r="C345" s="1822" t="s">
        <v>1518</v>
      </c>
      <c r="D345" s="1803">
        <v>1349.65</v>
      </c>
      <c r="E345" s="1804">
        <v>2</v>
      </c>
      <c r="F345" s="1803">
        <f t="shared" si="139"/>
      </c>
      <c r="G345" s="1824">
        <f t="shared" si="224"/>
      </c>
      <c r="H345" s="1824">
        <f t="shared" si="308"/>
      </c>
      <c r="I345" s="1824">
        <f t="shared" si="26"/>
      </c>
      <c r="J345" s="1825">
        <f t="shared" si="168"/>
      </c>
      <c r="K345" s="1826">
        <f t="shared" si="252"/>
      </c>
      <c r="L345" s="1826">
        <f t="shared" si="336"/>
      </c>
      <c r="M345" s="1826">
        <f t="shared" si="54"/>
      </c>
      <c r="N345" s="1826">
        <f t="shared" si="196"/>
      </c>
      <c r="O345" s="1808">
        <f t="shared" si="280"/>
      </c>
      <c r="P345" s="1823">
        <v>0.0329</v>
      </c>
      <c r="Q345" s="1810">
        <v>46</v>
      </c>
      <c r="R345" s="1825">
        <f t="shared" si="364"/>
      </c>
      <c r="S345" s="1810">
        <v>9860</v>
      </c>
      <c r="T345" s="1810">
        <v>308</v>
      </c>
      <c r="U345" s="1810">
        <v>36</v>
      </c>
      <c r="V345" s="1810">
        <v>355</v>
      </c>
      <c r="W345" s="1810">
        <v>61</v>
      </c>
      <c r="X345" s="1810">
        <v>0</v>
      </c>
      <c r="Y345" s="1810">
        <v>0</v>
      </c>
      <c r="Z345" s="1810">
        <v>3</v>
      </c>
      <c r="AA345" s="1806">
        <f t="shared" si="85"/>
      </c>
      <c r="AB345" s="1811" t="s">
        <v>1542</v>
      </c>
      <c r="AC345" s="1811" t="s">
        <v>1510</v>
      </c>
      <c r="AD345" s="1827">
        <v>10</v>
      </c>
    </row>
    <row r="346">
      <c r="A346" s="1801"/>
      <c r="B346" s="1838" t="s">
        <v>1544</v>
      </c>
      <c r="C346" s="1822" t="s">
        <v>1526</v>
      </c>
      <c r="D346" s="1803">
        <v>478.82</v>
      </c>
      <c r="E346" s="1804">
        <v>2</v>
      </c>
      <c r="F346" s="1803">
        <f t="shared" si="139"/>
      </c>
      <c r="G346" s="1824">
        <f t="shared" si="224"/>
      </c>
      <c r="H346" s="1824">
        <f t="shared" si="308"/>
      </c>
      <c r="I346" s="1824">
        <f t="shared" si="26"/>
      </c>
      <c r="J346" s="1825">
        <f t="shared" si="168"/>
      </c>
      <c r="K346" s="1826">
        <f t="shared" si="252"/>
      </c>
      <c r="L346" s="1826">
        <f t="shared" si="336"/>
      </c>
      <c r="M346" s="1826">
        <f t="shared" si="54"/>
      </c>
      <c r="N346" s="1826">
        <f t="shared" si="196"/>
      </c>
      <c r="O346" s="1808">
        <f t="shared" si="280"/>
      </c>
      <c r="P346" s="1823">
        <v>0.0182</v>
      </c>
      <c r="Q346" s="1810">
        <v>48</v>
      </c>
      <c r="R346" s="1825">
        <f t="shared" si="364"/>
      </c>
      <c r="S346" s="1810">
        <v>4832</v>
      </c>
      <c r="T346" s="1810">
        <v>200</v>
      </c>
      <c r="U346" s="1810">
        <v>12</v>
      </c>
      <c r="V346" s="1810">
        <v>230</v>
      </c>
      <c r="W346" s="1810">
        <v>54</v>
      </c>
      <c r="X346" s="1810">
        <v>3</v>
      </c>
      <c r="Y346" s="1810">
        <v>0</v>
      </c>
      <c r="Z346" s="1810">
        <v>2</v>
      </c>
      <c r="AA346" s="1806">
        <f t="shared" si="85"/>
      </c>
      <c r="AB346" s="1811" t="s">
        <v>1542</v>
      </c>
      <c r="AC346" s="1811" t="s">
        <v>1510</v>
      </c>
      <c r="AD346" s="1827">
        <v>3</v>
      </c>
    </row>
    <row r="347">
      <c r="A347" s="1801"/>
      <c r="B347" s="1812" t="s">
        <v>1514</v>
      </c>
      <c r="C347" s="1812"/>
      <c r="D347" s="1813">
        <f>SUM(D344:D346)</f>
      </c>
      <c r="E347" s="1813">
        <f>SUM(E344:E346)</f>
      </c>
      <c r="F347" s="1813">
        <f>SUM(F344:F346)</f>
      </c>
      <c r="G347" s="1815">
        <f t="shared" si="224"/>
      </c>
      <c r="H347" s="1815">
        <f t="shared" si="308"/>
      </c>
      <c r="I347" s="1815">
        <f t="shared" si="26"/>
      </c>
      <c r="J347" s="1815">
        <f t="shared" si="168"/>
      </c>
      <c r="K347" s="1816">
        <f t="shared" si="252"/>
      </c>
      <c r="L347" s="1816">
        <f t="shared" si="336"/>
      </c>
      <c r="M347" s="1816">
        <f t="shared" si="54"/>
      </c>
      <c r="N347" s="1816">
        <f t="shared" si="196"/>
      </c>
      <c r="O347" s="1817">
        <f t="shared" si="280"/>
      </c>
      <c r="P347" s="1816">
        <f>AVERAGE(P343:P346)</f>
      </c>
      <c r="Q347" s="1817">
        <f>AVERAGE(Q343:Q346)</f>
      </c>
      <c r="R347" s="1813">
        <f t="shared" si="364"/>
      </c>
      <c r="S347" s="1849">
        <f>SUM(S344:S346)</f>
      </c>
      <c r="T347" s="1849">
        <f>SUM(T344:T346)</f>
      </c>
      <c r="U347" s="1849">
        <f>SUM(U344:U346)</f>
      </c>
      <c r="V347" s="1849">
        <f>SUM(V344:V346)</f>
      </c>
      <c r="W347" s="1849">
        <f>SUM(W344:W346)</f>
      </c>
      <c r="X347" s="1849">
        <f>SUM(X344:X346)</f>
      </c>
      <c r="Y347" s="1849">
        <f>SUM(Y344:Y346)</f>
      </c>
      <c r="Z347" s="1849">
        <f>SUM(Z344:Z346)</f>
      </c>
      <c r="AA347" s="1819">
        <f t="shared" si="85"/>
      </c>
      <c r="AB347" s="1820"/>
      <c r="AC347" s="1820"/>
      <c r="AD347" s="1849">
        <f>SUM(AD344:AD346)</f>
      </c>
    </row>
    <row r="348">
      <c r="A348" s="1801"/>
      <c r="B348" s="1828" t="s">
        <v>1519</v>
      </c>
      <c r="C348" s="1828"/>
      <c r="D348" s="1829">
        <f>D343+D347</f>
      </c>
      <c r="E348" s="1829">
        <f>E343+E347</f>
      </c>
      <c r="F348" s="1829">
        <f>F343+F347</f>
      </c>
      <c r="G348" s="1830">
        <f t="shared" si="224"/>
      </c>
      <c r="H348" s="1830">
        <f t="shared" si="308"/>
      </c>
      <c r="I348" s="1830">
        <f t="shared" si="26"/>
      </c>
      <c r="J348" s="1830">
        <f t="shared" si="168"/>
      </c>
      <c r="K348" s="1831">
        <f t="shared" si="252"/>
      </c>
      <c r="L348" s="1831">
        <f t="shared" si="336"/>
      </c>
      <c r="M348" s="1831">
        <f t="shared" si="54"/>
      </c>
      <c r="N348" s="1831">
        <f t="shared" si="196"/>
      </c>
      <c r="O348" s="1832">
        <f t="shared" si="280"/>
      </c>
      <c r="P348" s="1833">
        <f>(P347+P342)/2</f>
      </c>
      <c r="Q348" s="1833">
        <f>(Q347+Q342)/2</f>
      </c>
      <c r="R348" s="1829">
        <f>(R347+R342)/2</f>
      </c>
      <c r="S348" s="1852">
        <f>S343+S347</f>
      </c>
      <c r="T348" s="1852">
        <f>T343+T347</f>
      </c>
      <c r="U348" s="1852">
        <f>U343+U347</f>
      </c>
      <c r="V348" s="1852">
        <f>V343+V347</f>
      </c>
      <c r="W348" s="1852">
        <f>W343+W347</f>
      </c>
      <c r="X348" s="1852">
        <f>X343+X347</f>
      </c>
      <c r="Y348" s="1852">
        <f>Y343+Y347</f>
      </c>
      <c r="Z348" s="1852">
        <f>Z343+Z347</f>
      </c>
      <c r="AA348" s="1834">
        <f t="shared" si="85"/>
      </c>
      <c r="AB348" s="1835"/>
      <c r="AC348" s="1835"/>
      <c r="AD348" s="1852">
        <f>AD343+AD347</f>
      </c>
    </row>
    <row r="349">
      <c r="A349" s="1790" t="s">
        <v>1473</v>
      </c>
      <c r="B349" s="1790" t="s">
        <v>1474</v>
      </c>
      <c r="C349" s="1790"/>
      <c r="D349" s="1791" t="s">
        <v>1475</v>
      </c>
      <c r="E349" s="1791"/>
      <c r="F349" s="1791"/>
      <c r="G349" s="1791"/>
      <c r="H349" s="1791"/>
      <c r="I349" s="1791"/>
      <c r="J349" s="1792" t="s">
        <v>1476</v>
      </c>
      <c r="K349" s="1792"/>
      <c r="L349" s="1792"/>
      <c r="M349" s="1792"/>
      <c r="N349" s="1792"/>
      <c r="O349" s="1792"/>
      <c r="P349" s="1792"/>
      <c r="Q349" s="1792"/>
      <c r="R349" s="1792"/>
      <c r="S349" s="1792"/>
      <c r="T349" s="1792"/>
      <c r="U349" s="1792"/>
      <c r="V349" s="1792"/>
      <c r="W349" s="1792"/>
      <c r="X349" s="1792"/>
      <c r="Y349" s="1792"/>
      <c r="Z349" s="1792"/>
      <c r="AA349" s="1792"/>
      <c r="AB349" s="1792"/>
      <c r="AC349" s="1792"/>
      <c r="AD349" s="1793"/>
    </row>
    <row r="350">
      <c r="A350" s="1790"/>
      <c r="B350" s="1790" t="s">
        <v>1477</v>
      </c>
      <c r="C350" s="1790" t="s">
        <v>1478</v>
      </c>
      <c r="D350" s="1791" t="s">
        <v>1479</v>
      </c>
      <c r="E350" s="1794" t="s">
        <v>1480</v>
      </c>
      <c r="F350" s="1795" t="s">
        <v>1481</v>
      </c>
      <c r="G350" s="1796" t="s">
        <v>1482</v>
      </c>
      <c r="H350" s="1796" t="s">
        <v>1483</v>
      </c>
      <c r="I350" s="1796" t="s">
        <v>1484</v>
      </c>
      <c r="J350" s="1792" t="s">
        <v>1485</v>
      </c>
      <c r="K350" s="1797" t="s">
        <v>1486</v>
      </c>
      <c r="L350" s="1797" t="s">
        <v>1487</v>
      </c>
      <c r="M350" s="1797" t="s">
        <v>1488</v>
      </c>
      <c r="N350" s="1797" t="s">
        <v>1489</v>
      </c>
      <c r="O350" s="1798" t="s">
        <v>1490</v>
      </c>
      <c r="P350" s="1797" t="s">
        <v>1491</v>
      </c>
      <c r="Q350" s="1798" t="s">
        <v>1492</v>
      </c>
      <c r="R350" s="1792" t="s">
        <v>1493</v>
      </c>
      <c r="S350" s="1798" t="s">
        <v>1494</v>
      </c>
      <c r="T350" s="1798" t="s">
        <v>1495</v>
      </c>
      <c r="U350" s="1798" t="s">
        <v>1496</v>
      </c>
      <c r="V350" s="1798" t="s">
        <v>1497</v>
      </c>
      <c r="W350" s="1798" t="s">
        <v>1498</v>
      </c>
      <c r="X350" s="1798" t="s">
        <v>1499</v>
      </c>
      <c r="Y350" s="1798" t="s">
        <v>1500</v>
      </c>
      <c r="Z350" s="1798" t="s">
        <v>1501</v>
      </c>
      <c r="AA350" s="1799" t="s">
        <v>1502</v>
      </c>
      <c r="AB350" s="1793" t="s">
        <v>1503</v>
      </c>
      <c r="AC350" s="1793" t="s">
        <v>1504</v>
      </c>
      <c r="AD350" s="1800" t="s">
        <v>1505</v>
      </c>
    </row>
    <row r="351">
      <c r="A351" s="1801" t="s">
        <v>1554</v>
      </c>
      <c r="B351" s="1802" t="s">
        <v>1507</v>
      </c>
      <c r="C351" s="1802" t="s">
        <v>1508</v>
      </c>
      <c r="D351" s="1803">
        <v>1399.04</v>
      </c>
      <c r="E351" s="1804">
        <v>1</v>
      </c>
      <c r="F351" s="1803">
        <f t="shared" ref="F351:F354" si="140">E351*2000*1.2</f>
      </c>
      <c r="G351" s="1805">
        <f t="shared" ref="G351:G361" si="225">F351/D351</f>
      </c>
      <c r="H351" s="1805">
        <f t="shared" ref="H351:H361" si="309">D351/E351</f>
      </c>
      <c r="I351" s="1805">
        <f t="shared" ref="I351:I361" si="27">F351/E351</f>
      </c>
      <c r="J351" s="1806">
        <f t="shared" ref="J351:J361" si="169">D351/T351</f>
      </c>
      <c r="K351" s="1807">
        <f t="shared" ref="K351:K361" si="253">O351/S351*1</f>
      </c>
      <c r="L351" s="1807">
        <f t="shared" ref="L351:L361" si="337">T351/S351</f>
      </c>
      <c r="M351" s="1807">
        <f t="shared" ref="M351:M361" si="55">V351/S351</f>
      </c>
      <c r="N351" s="1807">
        <f t="shared" ref="N351:N361" si="197">W351/V351</f>
      </c>
      <c r="O351" s="1808">
        <f t="shared" ref="O351:O361" si="281">U351/P351</f>
      </c>
      <c r="P351" s="1809">
        <v>0.0331</v>
      </c>
      <c r="Q351" s="1808">
        <v>63</v>
      </c>
      <c r="R351" s="1806">
        <f t="shared" ref="R351:R360" si="365">(D351/S351)*1000</f>
      </c>
      <c r="S351" s="1810">
        <v>13422</v>
      </c>
      <c r="T351" s="1810">
        <v>298</v>
      </c>
      <c r="U351" s="1810">
        <v>51</v>
      </c>
      <c r="V351" s="1810">
        <v>332</v>
      </c>
      <c r="W351" s="1810">
        <v>70</v>
      </c>
      <c r="X351" s="1810">
        <v>3</v>
      </c>
      <c r="Y351" s="1810">
        <v>0</v>
      </c>
      <c r="Z351" s="1810">
        <v>2</v>
      </c>
      <c r="AA351" s="1806">
        <f t="shared" ref="AA351:AA356" si="86">AD351*1000/D351</f>
      </c>
      <c r="AB351" s="1811" t="s">
        <v>1542</v>
      </c>
      <c r="AC351" s="1811" t="s">
        <v>1510</v>
      </c>
      <c r="AD351" s="1811">
        <v>26</v>
      </c>
    </row>
    <row r="352">
      <c r="A352" s="1801"/>
      <c r="B352" s="1802" t="s">
        <v>1507</v>
      </c>
      <c r="C352" s="1802" t="s">
        <v>1511</v>
      </c>
      <c r="D352" s="1803">
        <v>1696.08</v>
      </c>
      <c r="E352" s="1804">
        <v>2</v>
      </c>
      <c r="F352" s="1803">
        <f t="shared" si="140"/>
      </c>
      <c r="G352" s="1805">
        <f t="shared" si="225"/>
      </c>
      <c r="H352" s="1805">
        <f t="shared" si="309"/>
      </c>
      <c r="I352" s="1805">
        <f t="shared" si="27"/>
      </c>
      <c r="J352" s="1806">
        <f t="shared" si="169"/>
      </c>
      <c r="K352" s="1807">
        <f t="shared" si="253"/>
      </c>
      <c r="L352" s="1807">
        <f t="shared" si="337"/>
      </c>
      <c r="M352" s="1807">
        <f t="shared" si="55"/>
      </c>
      <c r="N352" s="1807">
        <f t="shared" si="197"/>
      </c>
      <c r="O352" s="1808">
        <f t="shared" si="281"/>
      </c>
      <c r="P352" s="1809">
        <v>0.032</v>
      </c>
      <c r="Q352" s="1808">
        <v>54</v>
      </c>
      <c r="R352" s="1806">
        <f t="shared" si="365"/>
      </c>
      <c r="S352" s="1810">
        <v>12401</v>
      </c>
      <c r="T352" s="1810">
        <v>334</v>
      </c>
      <c r="U352" s="1810">
        <v>48</v>
      </c>
      <c r="V352" s="1810">
        <v>376</v>
      </c>
      <c r="W352" s="1810">
        <v>66</v>
      </c>
      <c r="X352" s="1810">
        <v>2</v>
      </c>
      <c r="Y352" s="1810">
        <v>0</v>
      </c>
      <c r="Z352" s="1810">
        <v>4</v>
      </c>
      <c r="AA352" s="1806">
        <f t="shared" si="86"/>
      </c>
      <c r="AB352" s="1811" t="s">
        <v>1542</v>
      </c>
      <c r="AC352" s="1811" t="s">
        <v>1510</v>
      </c>
      <c r="AD352" s="1811">
        <v>18</v>
      </c>
    </row>
    <row r="353">
      <c r="A353" s="1801"/>
      <c r="B353" s="1802" t="s">
        <v>1507</v>
      </c>
      <c r="C353" s="1802" t="s">
        <v>1512</v>
      </c>
      <c r="D353" s="1803">
        <v>1598.98</v>
      </c>
      <c r="E353" s="1804">
        <v>2</v>
      </c>
      <c r="F353" s="1803">
        <f t="shared" si="140"/>
      </c>
      <c r="G353" s="1805">
        <f t="shared" si="225"/>
      </c>
      <c r="H353" s="1805">
        <f t="shared" si="309"/>
      </c>
      <c r="I353" s="1805">
        <f t="shared" si="27"/>
      </c>
      <c r="J353" s="1806">
        <f t="shared" si="169"/>
      </c>
      <c r="K353" s="1807">
        <f t="shared" si="253"/>
      </c>
      <c r="L353" s="1807">
        <f t="shared" si="337"/>
      </c>
      <c r="M353" s="1807">
        <f t="shared" si="55"/>
      </c>
      <c r="N353" s="1807">
        <f t="shared" si="197"/>
      </c>
      <c r="O353" s="1808">
        <f t="shared" si="281"/>
      </c>
      <c r="P353" s="1809">
        <v>0.0231</v>
      </c>
      <c r="Q353" s="1808">
        <v>54</v>
      </c>
      <c r="R353" s="1806">
        <f t="shared" si="365"/>
      </c>
      <c r="S353" s="1810">
        <v>11120</v>
      </c>
      <c r="T353" s="1810">
        <v>275</v>
      </c>
      <c r="U353" s="1810">
        <v>39</v>
      </c>
      <c r="V353" s="1810">
        <v>327</v>
      </c>
      <c r="W353" s="1810">
        <v>39</v>
      </c>
      <c r="X353" s="1810">
        <v>2</v>
      </c>
      <c r="Y353" s="1810">
        <v>0</v>
      </c>
      <c r="Z353" s="1810">
        <v>9</v>
      </c>
      <c r="AA353" s="1806">
        <f t="shared" si="86"/>
      </c>
      <c r="AB353" s="1811" t="s">
        <v>1542</v>
      </c>
      <c r="AC353" s="1811" t="s">
        <v>1510</v>
      </c>
      <c r="AD353" s="1811">
        <v>15</v>
      </c>
    </row>
    <row r="354">
      <c r="A354" s="1801"/>
      <c r="B354" s="1802" t="s">
        <v>1507</v>
      </c>
      <c r="C354" s="1802" t="s">
        <v>1513</v>
      </c>
      <c r="D354" s="1803">
        <v>1162.42</v>
      </c>
      <c r="E354" s="1804">
        <v>3</v>
      </c>
      <c r="F354" s="1803">
        <f t="shared" si="140"/>
      </c>
      <c r="G354" s="1805">
        <f t="shared" si="225"/>
      </c>
      <c r="H354" s="1805">
        <f t="shared" si="309"/>
      </c>
      <c r="I354" s="1805">
        <f t="shared" si="27"/>
      </c>
      <c r="J354" s="1806">
        <f t="shared" si="169"/>
      </c>
      <c r="K354" s="1807">
        <f t="shared" si="253"/>
      </c>
      <c r="L354" s="1807">
        <f t="shared" si="337"/>
      </c>
      <c r="M354" s="1807">
        <f t="shared" si="55"/>
      </c>
      <c r="N354" s="1807">
        <f t="shared" si="197"/>
      </c>
      <c r="O354" s="1808">
        <f t="shared" si="281"/>
      </c>
      <c r="P354" s="1809">
        <v>0.0149</v>
      </c>
      <c r="Q354" s="1808">
        <v>79</v>
      </c>
      <c r="R354" s="1806">
        <f t="shared" si="365"/>
      </c>
      <c r="S354" s="1810">
        <v>10145</v>
      </c>
      <c r="T354" s="1810">
        <v>336</v>
      </c>
      <c r="U354" s="1810">
        <v>28</v>
      </c>
      <c r="V354" s="1810">
        <v>364</v>
      </c>
      <c r="W354" s="1810">
        <v>40</v>
      </c>
      <c r="X354" s="1810">
        <v>2</v>
      </c>
      <c r="Y354" s="1810">
        <v>0</v>
      </c>
      <c r="Z354" s="1810">
        <v>4</v>
      </c>
      <c r="AA354" s="1806">
        <f t="shared" si="86"/>
      </c>
      <c r="AB354" s="1811" t="s">
        <v>1542</v>
      </c>
      <c r="AC354" s="1811" t="s">
        <v>1510</v>
      </c>
      <c r="AD354" s="1811">
        <v>20</v>
      </c>
    </row>
    <row r="355">
      <c r="A355" s="1801"/>
      <c r="B355" s="1812" t="s">
        <v>1514</v>
      </c>
      <c r="C355" s="1812"/>
      <c r="D355" s="1813">
        <f>SUM(D351:D354)</f>
      </c>
      <c r="E355" s="1814">
        <f>SUM(E351:E354)</f>
      </c>
      <c r="F355" s="1813">
        <f>SUM(F351:F354)</f>
      </c>
      <c r="G355" s="1815">
        <f t="shared" si="225"/>
      </c>
      <c r="H355" s="1815">
        <f t="shared" si="309"/>
      </c>
      <c r="I355" s="1815">
        <f t="shared" si="27"/>
      </c>
      <c r="J355" s="1815">
        <f t="shared" si="169"/>
      </c>
      <c r="K355" s="1816">
        <f t="shared" si="253"/>
      </c>
      <c r="L355" s="1816">
        <f t="shared" si="337"/>
      </c>
      <c r="M355" s="1816">
        <f t="shared" si="55"/>
      </c>
      <c r="N355" s="1816">
        <f t="shared" si="197"/>
      </c>
      <c r="O355" s="1817">
        <f t="shared" si="281"/>
      </c>
      <c r="P355" s="1816">
        <f>AVERAGE(P351:P354)</f>
      </c>
      <c r="Q355" s="1817">
        <f>AVERAGE(Q351:Q354)</f>
      </c>
      <c r="R355" s="1815">
        <f t="shared" si="365"/>
      </c>
      <c r="S355" s="1818">
        <f>SUM(S351:S354)</f>
      </c>
      <c r="T355" s="1818">
        <f>SUM(T351:T354)</f>
      </c>
      <c r="U355" s="1818">
        <f>SUM(U351:U354)</f>
      </c>
      <c r="V355" s="1818">
        <f>SUM(V351:V354)</f>
      </c>
      <c r="W355" s="1818">
        <f>SUM(W351:W354)</f>
      </c>
      <c r="X355" s="1818">
        <f>SUM(X351:X354)</f>
      </c>
      <c r="Y355" s="1818">
        <f>SUM(Y351:Y354)</f>
      </c>
      <c r="Z355" s="1818">
        <f>SUM(Z351:Z354)</f>
      </c>
      <c r="AA355" s="1819">
        <f t="shared" si="86"/>
      </c>
      <c r="AB355" s="1820"/>
      <c r="AC355" s="1820"/>
      <c r="AD355" s="1821">
        <f>SUM(AD351:AD354)</f>
      </c>
    </row>
    <row r="356">
      <c r="A356" s="1801"/>
      <c r="B356" s="1802" t="s">
        <v>1523</v>
      </c>
      <c r="C356" s="1822" t="s">
        <v>1516</v>
      </c>
      <c r="D356" s="1803">
        <v>1588.32</v>
      </c>
      <c r="E356" s="1804">
        <v>4</v>
      </c>
      <c r="F356" s="1803">
        <f t="shared" ref="F356:F359" si="141">E356*2000*1.2</f>
      </c>
      <c r="G356" s="1805">
        <f t="shared" si="225"/>
      </c>
      <c r="H356" s="1805">
        <f t="shared" si="309"/>
      </c>
      <c r="I356" s="1805">
        <f t="shared" si="27"/>
      </c>
      <c r="J356" s="1806">
        <f t="shared" si="169"/>
      </c>
      <c r="K356" s="1807">
        <f t="shared" si="253"/>
      </c>
      <c r="L356" s="1807">
        <f t="shared" si="337"/>
      </c>
      <c r="M356" s="1807">
        <f t="shared" si="55"/>
      </c>
      <c r="N356" s="1807">
        <f t="shared" si="197"/>
      </c>
      <c r="O356" s="1808">
        <f t="shared" si="281"/>
      </c>
      <c r="P356" s="1823">
        <v>0.0226</v>
      </c>
      <c r="Q356" s="1808">
        <v>47</v>
      </c>
      <c r="R356" s="1806">
        <f t="shared" si="365"/>
      </c>
      <c r="S356" s="1810">
        <v>12157</v>
      </c>
      <c r="T356" s="1810">
        <v>430</v>
      </c>
      <c r="U356" s="1810">
        <v>45</v>
      </c>
      <c r="V356" s="1810">
        <v>491</v>
      </c>
      <c r="W356" s="1810">
        <v>56</v>
      </c>
      <c r="X356" s="1810">
        <v>6</v>
      </c>
      <c r="Y356" s="1810">
        <v>0</v>
      </c>
      <c r="Z356" s="1810">
        <v>4</v>
      </c>
      <c r="AA356" s="1806">
        <f t="shared" si="86"/>
      </c>
      <c r="AB356" s="1811" t="s">
        <v>1542</v>
      </c>
      <c r="AC356" s="1811" t="s">
        <v>1510</v>
      </c>
      <c r="AD356" s="1811">
        <v>17</v>
      </c>
    </row>
    <row r="357">
      <c r="A357" s="1801"/>
      <c r="B357" s="1802" t="s">
        <v>1523</v>
      </c>
      <c r="C357" s="1822" t="s">
        <v>1517</v>
      </c>
      <c r="D357" s="1803">
        <v>1953.5</v>
      </c>
      <c r="E357" s="1804">
        <v>1</v>
      </c>
      <c r="F357" s="1803">
        <f t="shared" si="141"/>
      </c>
      <c r="G357" s="1824">
        <f t="shared" si="225"/>
      </c>
      <c r="H357" s="1824">
        <f t="shared" si="309"/>
      </c>
      <c r="I357" s="1824">
        <f t="shared" si="27"/>
      </c>
      <c r="J357" s="1825">
        <f t="shared" si="169"/>
      </c>
      <c r="K357" s="1826">
        <f t="shared" si="253"/>
      </c>
      <c r="L357" s="1826">
        <f t="shared" si="337"/>
      </c>
      <c r="M357" s="1826">
        <f t="shared" si="55"/>
      </c>
      <c r="N357" s="1826">
        <f t="shared" si="197"/>
      </c>
      <c r="O357" s="1808">
        <f t="shared" si="281"/>
      </c>
      <c r="P357" s="1823">
        <v>0.0196</v>
      </c>
      <c r="Q357" s="1810">
        <v>46</v>
      </c>
      <c r="R357" s="1825">
        <f t="shared" si="365"/>
      </c>
      <c r="S357" s="1810">
        <v>13881</v>
      </c>
      <c r="T357" s="1810">
        <v>502</v>
      </c>
      <c r="U357" s="1810">
        <v>41</v>
      </c>
      <c r="V357" s="1810">
        <v>550</v>
      </c>
      <c r="W357" s="1810">
        <v>31</v>
      </c>
      <c r="X357" s="1810">
        <v>3</v>
      </c>
      <c r="Y357" s="1810">
        <v>1</v>
      </c>
      <c r="Z357" s="1810">
        <v>5</v>
      </c>
      <c r="AA357" s="1806">
        <v>0</v>
      </c>
      <c r="AB357" s="1811" t="s">
        <v>1542</v>
      </c>
      <c r="AC357" s="1811" t="s">
        <v>1510</v>
      </c>
      <c r="AD357" s="1827">
        <v>18</v>
      </c>
    </row>
    <row r="358">
      <c r="A358" s="1801"/>
      <c r="B358" s="1802" t="s">
        <v>1523</v>
      </c>
      <c r="C358" s="1822" t="s">
        <v>1518</v>
      </c>
      <c r="D358" s="1803">
        <v>2710.83</v>
      </c>
      <c r="E358" s="1804">
        <v>3</v>
      </c>
      <c r="F358" s="1803">
        <f t="shared" si="141"/>
      </c>
      <c r="G358" s="1824">
        <f t="shared" si="225"/>
      </c>
      <c r="H358" s="1824">
        <f t="shared" si="309"/>
      </c>
      <c r="I358" s="1824">
        <f t="shared" si="27"/>
      </c>
      <c r="J358" s="1825">
        <f t="shared" si="169"/>
      </c>
      <c r="K358" s="1826">
        <f t="shared" si="253"/>
      </c>
      <c r="L358" s="1826">
        <f t="shared" si="337"/>
      </c>
      <c r="M358" s="1826">
        <f t="shared" si="55"/>
      </c>
      <c r="N358" s="1826">
        <f t="shared" si="197"/>
      </c>
      <c r="O358" s="1808">
        <f t="shared" si="281"/>
      </c>
      <c r="P358" s="1823">
        <v>0.0211</v>
      </c>
      <c r="Q358" s="1810">
        <v>51</v>
      </c>
      <c r="R358" s="1825">
        <f t="shared" si="365"/>
      </c>
      <c r="S358" s="1810">
        <v>18090</v>
      </c>
      <c r="T358" s="1810">
        <v>701</v>
      </c>
      <c r="U358" s="1810">
        <v>61</v>
      </c>
      <c r="V358" s="1810">
        <v>788</v>
      </c>
      <c r="W358" s="1810">
        <v>102</v>
      </c>
      <c r="X358" s="1810">
        <v>4</v>
      </c>
      <c r="Y358" s="1810">
        <v>2</v>
      </c>
      <c r="Z358" s="1810">
        <v>7</v>
      </c>
      <c r="AA358" s="1806">
        <v>2</v>
      </c>
      <c r="AB358" s="1811" t="s">
        <v>1542</v>
      </c>
      <c r="AC358" s="1811" t="s">
        <v>1510</v>
      </c>
      <c r="AD358" s="1827">
        <v>30</v>
      </c>
    </row>
    <row r="359">
      <c r="A359" s="1801"/>
      <c r="B359" s="1802" t="s">
        <v>1523</v>
      </c>
      <c r="C359" s="1822" t="s">
        <v>1526</v>
      </c>
      <c r="D359" s="1803">
        <v>1324.59</v>
      </c>
      <c r="E359" s="1804">
        <v>2</v>
      </c>
      <c r="F359" s="1803">
        <f t="shared" si="141"/>
      </c>
      <c r="G359" s="1824">
        <f t="shared" si="225"/>
      </c>
      <c r="H359" s="1824">
        <f t="shared" si="309"/>
      </c>
      <c r="I359" s="1824">
        <f t="shared" si="27"/>
      </c>
      <c r="J359" s="1825">
        <f t="shared" si="169"/>
      </c>
      <c r="K359" s="1826">
        <f t="shared" si="253"/>
      </c>
      <c r="L359" s="1826">
        <f t="shared" si="337"/>
      </c>
      <c r="M359" s="1826">
        <f t="shared" si="55"/>
      </c>
      <c r="N359" s="1826">
        <f t="shared" si="197"/>
      </c>
      <c r="O359" s="1808">
        <f t="shared" si="281"/>
      </c>
      <c r="P359" s="1823">
        <v>0.0281</v>
      </c>
      <c r="Q359" s="1810">
        <v>52</v>
      </c>
      <c r="R359" s="1825">
        <f t="shared" si="365"/>
      </c>
      <c r="S359" s="1810">
        <v>13907</v>
      </c>
      <c r="T359" s="1810">
        <v>448</v>
      </c>
      <c r="U359" s="1810">
        <v>54</v>
      </c>
      <c r="V359" s="1810">
        <v>501</v>
      </c>
      <c r="W359" s="1810">
        <v>29</v>
      </c>
      <c r="X359" s="1810">
        <v>4</v>
      </c>
      <c r="Y359" s="1810">
        <v>2</v>
      </c>
      <c r="Z359" s="1810">
        <v>10</v>
      </c>
      <c r="AA359" s="1806">
        <v>0</v>
      </c>
      <c r="AB359" s="1811" t="s">
        <v>1542</v>
      </c>
      <c r="AC359" s="1811" t="s">
        <v>1510</v>
      </c>
      <c r="AD359" s="1827">
        <v>14</v>
      </c>
    </row>
    <row r="360">
      <c r="A360" s="1801"/>
      <c r="B360" s="1812" t="s">
        <v>1514</v>
      </c>
      <c r="C360" s="1812"/>
      <c r="D360" s="1813">
        <f>SUM(D356:D359)</f>
      </c>
      <c r="E360" s="1813">
        <f>SUM(E356:E359)</f>
      </c>
      <c r="F360" s="1813">
        <f>SUM(F356:F359)</f>
      </c>
      <c r="G360" s="1815">
        <f t="shared" si="225"/>
      </c>
      <c r="H360" s="1815">
        <f t="shared" si="309"/>
      </c>
      <c r="I360" s="1815">
        <f t="shared" si="27"/>
      </c>
      <c r="J360" s="1815">
        <f t="shared" si="169"/>
      </c>
      <c r="K360" s="1816">
        <f t="shared" si="253"/>
      </c>
      <c r="L360" s="1816">
        <f t="shared" si="337"/>
      </c>
      <c r="M360" s="1816">
        <f t="shared" si="55"/>
      </c>
      <c r="N360" s="1816">
        <f t="shared" si="197"/>
      </c>
      <c r="O360" s="1817">
        <f t="shared" si="281"/>
      </c>
      <c r="P360" s="1816">
        <f>AVERAGE(P356:P359)</f>
      </c>
      <c r="Q360" s="1817">
        <f>AVERAGE(Q356:Q359)</f>
      </c>
      <c r="R360" s="1813">
        <f t="shared" si="365"/>
      </c>
      <c r="S360" s="1817">
        <f>SUM(S356:S359)</f>
      </c>
      <c r="T360" s="1817">
        <f>SUM(T356:T359)</f>
      </c>
      <c r="U360" s="1817">
        <f>SUM(U356:U359)</f>
      </c>
      <c r="V360" s="1817">
        <f>SUM(V356:V359)</f>
      </c>
      <c r="W360" s="1817">
        <f>SUM(W356:W359)</f>
      </c>
      <c r="X360" s="1817">
        <f>SUM(X356:X359)</f>
      </c>
      <c r="Y360" s="1817">
        <f>SUM(Y356:Y359)</f>
      </c>
      <c r="Z360" s="1817">
        <f>SUM(Z356:Z359)</f>
      </c>
      <c r="AA360" s="1819">
        <f t="shared" ref="AA360:AA361" si="87">AD360*1000/D360</f>
      </c>
      <c r="AB360" s="1820"/>
      <c r="AC360" s="1820"/>
      <c r="AD360" s="1821">
        <f>SUM(AD356:AD359)</f>
      </c>
    </row>
    <row r="361">
      <c r="A361" s="1801"/>
      <c r="B361" s="1828" t="s">
        <v>1519</v>
      </c>
      <c r="C361" s="1828"/>
      <c r="D361" s="1829">
        <f>D360+D355</f>
      </c>
      <c r="E361" s="1829">
        <f>E360+E355</f>
      </c>
      <c r="F361" s="1829">
        <f>F360+F355</f>
      </c>
      <c r="G361" s="1830">
        <f t="shared" si="225"/>
      </c>
      <c r="H361" s="1830">
        <f t="shared" si="309"/>
      </c>
      <c r="I361" s="1830">
        <f t="shared" si="27"/>
      </c>
      <c r="J361" s="1830">
        <f t="shared" si="169"/>
      </c>
      <c r="K361" s="1831">
        <f t="shared" si="253"/>
      </c>
      <c r="L361" s="1831">
        <f t="shared" si="337"/>
      </c>
      <c r="M361" s="1831">
        <f t="shared" si="55"/>
      </c>
      <c r="N361" s="1831">
        <f t="shared" si="197"/>
      </c>
      <c r="O361" s="1832">
        <f t="shared" si="281"/>
      </c>
      <c r="P361" s="1833">
        <f>(P360+P355)/2</f>
      </c>
      <c r="Q361" s="1833">
        <f>(Q360+Q355)/2</f>
      </c>
      <c r="R361" s="1829">
        <f>(R360+R355)/2</f>
      </c>
      <c r="S361" s="1832">
        <f>S360+S355</f>
      </c>
      <c r="T361" s="1832">
        <f>T360+T355</f>
      </c>
      <c r="U361" s="1832">
        <f>U360+U355</f>
      </c>
      <c r="V361" s="1832">
        <f>V360+V355</f>
      </c>
      <c r="W361" s="1832">
        <f>W360+W355</f>
      </c>
      <c r="X361" s="1832">
        <f>X360+X355</f>
      </c>
      <c r="Y361" s="1832">
        <f>Y360+Y355</f>
      </c>
      <c r="Z361" s="1832">
        <f>Z360+Z355</f>
      </c>
      <c r="AA361" s="1834">
        <f t="shared" si="87"/>
      </c>
      <c r="AB361" s="1835"/>
      <c r="AC361" s="1835"/>
      <c r="AD361" s="1836">
        <f>AD360+AD355</f>
      </c>
    </row>
    <row r="362">
      <c r="A362" s="1801"/>
      <c r="B362" s="1828"/>
      <c r="C362" s="1828"/>
      <c r="D362" s="1829"/>
      <c r="E362" s="1829"/>
      <c r="F362" s="1829"/>
      <c r="G362" s="1830"/>
      <c r="H362" s="1830"/>
      <c r="I362" s="1830"/>
      <c r="J362" s="1830"/>
      <c r="K362" s="1831"/>
      <c r="L362" s="1831"/>
      <c r="M362" s="1831"/>
      <c r="N362" s="1831"/>
      <c r="O362" s="1832"/>
      <c r="P362" s="1833"/>
      <c r="Q362" s="1833"/>
      <c r="R362" s="1829"/>
      <c r="S362" s="1832"/>
      <c r="T362" s="1832"/>
      <c r="U362" s="1832"/>
      <c r="V362" s="1832"/>
      <c r="W362" s="1832"/>
      <c r="X362" s="1832"/>
      <c r="Y362" s="1832"/>
      <c r="Z362" s="1832"/>
      <c r="AA362" s="1834"/>
      <c r="AB362" s="1835"/>
      <c r="AC362" s="1835"/>
      <c r="AD362" s="1854"/>
    </row>
    <row r="363">
      <c r="A363" s="1801"/>
      <c r="B363" s="1828"/>
      <c r="C363" s="1828"/>
      <c r="D363" s="1829"/>
      <c r="E363" s="1829"/>
      <c r="F363" s="1829"/>
      <c r="G363" s="1830"/>
      <c r="H363" s="1830"/>
      <c r="I363" s="1830"/>
      <c r="J363" s="1830"/>
      <c r="K363" s="1831"/>
      <c r="L363" s="1831"/>
      <c r="M363" s="1831"/>
      <c r="N363" s="1831"/>
      <c r="O363" s="1832"/>
      <c r="P363" s="1833"/>
      <c r="Q363" s="1833"/>
      <c r="R363" s="1829"/>
      <c r="S363" s="1832"/>
      <c r="T363" s="1832"/>
      <c r="U363" s="1832"/>
      <c r="V363" s="1832"/>
      <c r="W363" s="1832"/>
      <c r="X363" s="1832"/>
      <c r="Y363" s="1832"/>
      <c r="Z363" s="1832"/>
      <c r="AA363" s="1834"/>
      <c r="AB363" s="1835"/>
      <c r="AC363" s="1835"/>
      <c r="AD363" s="1836"/>
    </row>
    <row r="364">
      <c r="A364" s="1801"/>
      <c r="B364" s="1828"/>
      <c r="C364" s="1828"/>
      <c r="D364" s="1829"/>
      <c r="E364" s="1829"/>
      <c r="F364" s="1829"/>
      <c r="G364" s="1830"/>
      <c r="H364" s="1830"/>
      <c r="I364" s="1830"/>
      <c r="J364" s="1830"/>
      <c r="K364" s="1831"/>
      <c r="L364" s="1831"/>
      <c r="M364" s="1831"/>
      <c r="N364" s="1831"/>
      <c r="O364" s="1832"/>
      <c r="P364" s="1833"/>
      <c r="Q364" s="1833"/>
      <c r="R364" s="1829"/>
      <c r="S364" s="1832"/>
      <c r="T364" s="1832"/>
      <c r="U364" s="1832"/>
      <c r="V364" s="1832"/>
      <c r="W364" s="1832"/>
      <c r="X364" s="1832"/>
      <c r="Y364" s="1832"/>
      <c r="Z364" s="1832"/>
      <c r="AA364" s="1834"/>
      <c r="AB364" s="1835"/>
      <c r="AC364" s="1835"/>
      <c r="AD364" s="1836"/>
    </row>
    <row r="365">
      <c r="A365" s="1801"/>
      <c r="B365" s="1828"/>
      <c r="C365" s="1828"/>
      <c r="D365" s="1829"/>
      <c r="E365" s="1829"/>
      <c r="F365" s="1829"/>
      <c r="G365" s="1830"/>
      <c r="H365" s="1830"/>
      <c r="I365" s="1830"/>
      <c r="J365" s="1830"/>
      <c r="K365" s="1831"/>
      <c r="L365" s="1831"/>
      <c r="M365" s="1831"/>
      <c r="N365" s="1831"/>
      <c r="O365" s="1832"/>
      <c r="P365" s="1833"/>
      <c r="Q365" s="1833"/>
      <c r="R365" s="1829"/>
      <c r="S365" s="1832"/>
      <c r="T365" s="1832"/>
      <c r="U365" s="1832"/>
      <c r="V365" s="1832"/>
      <c r="W365" s="1832"/>
      <c r="X365" s="1832"/>
      <c r="Y365" s="1832"/>
      <c r="Z365" s="1832"/>
      <c r="AA365" s="1834"/>
      <c r="AB365" s="1835"/>
      <c r="AC365" s="1835"/>
      <c r="AD365" s="1836"/>
    </row>
    <row r="366">
      <c r="A366" s="1801"/>
      <c r="B366" s="1828"/>
      <c r="C366" s="1828"/>
      <c r="D366" s="1829"/>
      <c r="E366" s="1829"/>
      <c r="F366" s="1829"/>
      <c r="G366" s="1830"/>
      <c r="H366" s="1830"/>
      <c r="I366" s="1830"/>
      <c r="J366" s="1830"/>
      <c r="K366" s="1831"/>
      <c r="L366" s="1831"/>
      <c r="M366" s="1831"/>
      <c r="N366" s="1831"/>
      <c r="O366" s="1832"/>
      <c r="P366" s="1833"/>
      <c r="Q366" s="1833"/>
      <c r="R366" s="1829"/>
      <c r="S366" s="1832"/>
      <c r="T366" s="1832"/>
      <c r="U366" s="1832"/>
      <c r="V366" s="1832"/>
      <c r="W366" s="1832"/>
      <c r="X366" s="1832"/>
      <c r="Y366" s="1832"/>
      <c r="Z366" s="1832"/>
      <c r="AA366" s="1834"/>
      <c r="AB366" s="1835"/>
      <c r="AC366" s="1835"/>
      <c r="AD366" s="1836"/>
    </row>
    <row r="367">
      <c r="A367" s="1801"/>
      <c r="B367" s="1828"/>
      <c r="C367" s="1828"/>
      <c r="D367" s="1829"/>
      <c r="E367" s="1829"/>
      <c r="F367" s="1829"/>
      <c r="G367" s="1830"/>
      <c r="H367" s="1830"/>
      <c r="I367" s="1830"/>
      <c r="J367" s="1830"/>
      <c r="K367" s="1831"/>
      <c r="L367" s="1831"/>
      <c r="M367" s="1831"/>
      <c r="N367" s="1831"/>
      <c r="O367" s="1832"/>
      <c r="P367" s="1833"/>
      <c r="Q367" s="1833"/>
      <c r="R367" s="1829"/>
      <c r="S367" s="1832"/>
      <c r="T367" s="1832"/>
      <c r="U367" s="1832"/>
      <c r="V367" s="1832"/>
      <c r="W367" s="1832"/>
      <c r="X367" s="1832"/>
      <c r="Y367" s="1832"/>
      <c r="Z367" s="1832"/>
      <c r="AA367" s="1834"/>
      <c r="AB367" s="1835"/>
      <c r="AC367" s="1835"/>
      <c r="AD367" s="1836"/>
    </row>
    <row r="368">
      <c r="A368" s="1801"/>
      <c r="B368" s="1828"/>
      <c r="C368" s="1828"/>
      <c r="D368" s="1829"/>
      <c r="E368" s="1829"/>
      <c r="F368" s="1829"/>
      <c r="G368" s="1830"/>
      <c r="H368" s="1830"/>
      <c r="I368" s="1830"/>
      <c r="J368" s="1830"/>
      <c r="K368" s="1831"/>
      <c r="L368" s="1831"/>
      <c r="M368" s="1831"/>
      <c r="N368" s="1831"/>
      <c r="O368" s="1832"/>
      <c r="P368" s="1833"/>
      <c r="Q368" s="1833"/>
      <c r="R368" s="1829"/>
      <c r="S368" s="1832"/>
      <c r="T368" s="1832"/>
      <c r="U368" s="1832"/>
      <c r="V368" s="1832"/>
      <c r="W368" s="1832"/>
      <c r="X368" s="1832"/>
      <c r="Y368" s="1832"/>
      <c r="Z368" s="1832"/>
      <c r="AA368" s="1834"/>
      <c r="AB368" s="1835"/>
      <c r="AC368" s="1835"/>
      <c r="AD368" s="1836"/>
    </row>
    <row r="369">
      <c r="A369" s="1801"/>
      <c r="B369" s="1828"/>
      <c r="C369" s="1828"/>
      <c r="D369" s="1829"/>
      <c r="E369" s="1829"/>
      <c r="F369" s="1829"/>
      <c r="G369" s="1830"/>
      <c r="H369" s="1830"/>
      <c r="I369" s="1830"/>
      <c r="J369" s="1830"/>
      <c r="K369" s="1831"/>
      <c r="L369" s="1831"/>
      <c r="M369" s="1831"/>
      <c r="N369" s="1831"/>
      <c r="O369" s="1832"/>
      <c r="P369" s="1833"/>
      <c r="Q369" s="1833"/>
      <c r="R369" s="1829"/>
      <c r="S369" s="1832"/>
      <c r="T369" s="1832"/>
      <c r="U369" s="1832"/>
      <c r="V369" s="1832"/>
      <c r="W369" s="1832"/>
      <c r="X369" s="1832"/>
      <c r="Y369" s="1832"/>
      <c r="Z369" s="1832"/>
      <c r="AA369" s="1834"/>
      <c r="AB369" s="1835"/>
      <c r="AC369" s="1835"/>
      <c r="AD369" s="1836"/>
    </row>
    <row r="370">
      <c r="A370" s="1801"/>
      <c r="B370" s="1828"/>
      <c r="C370" s="1828"/>
      <c r="D370" s="1829"/>
      <c r="E370" s="1829"/>
      <c r="F370" s="1829"/>
      <c r="G370" s="1830"/>
      <c r="H370" s="1830"/>
      <c r="I370" s="1830"/>
      <c r="J370" s="1830"/>
      <c r="K370" s="1831"/>
      <c r="L370" s="1831"/>
      <c r="M370" s="1831"/>
      <c r="N370" s="1831"/>
      <c r="O370" s="1832"/>
      <c r="P370" s="1833"/>
      <c r="Q370" s="1833"/>
      <c r="R370" s="1829"/>
      <c r="S370" s="1832"/>
      <c r="T370" s="1832"/>
      <c r="U370" s="1832"/>
      <c r="V370" s="1832"/>
      <c r="W370" s="1832"/>
      <c r="X370" s="1832"/>
      <c r="Y370" s="1832"/>
      <c r="Z370" s="1832"/>
      <c r="AA370" s="1834"/>
      <c r="AB370" s="1835"/>
      <c r="AC370" s="1835"/>
      <c r="AD370" s="1836"/>
    </row>
    <row r="371">
      <c r="A371" s="1801"/>
      <c r="B371" s="1828"/>
      <c r="C371" s="1828"/>
      <c r="D371" s="1829"/>
      <c r="E371" s="1829"/>
      <c r="F371" s="1829"/>
      <c r="G371" s="1830"/>
      <c r="H371" s="1830"/>
      <c r="I371" s="1830"/>
      <c r="J371" s="1830"/>
      <c r="K371" s="1831"/>
      <c r="L371" s="1831"/>
      <c r="M371" s="1831"/>
      <c r="N371" s="1831"/>
      <c r="O371" s="1832"/>
      <c r="P371" s="1833"/>
      <c r="Q371" s="1833"/>
      <c r="R371" s="1829"/>
      <c r="S371" s="1832"/>
      <c r="T371" s="1832"/>
      <c r="U371" s="1832"/>
      <c r="V371" s="1832"/>
      <c r="W371" s="1832"/>
      <c r="X371" s="1832"/>
      <c r="Y371" s="1832"/>
      <c r="Z371" s="1832"/>
      <c r="AA371" s="1834"/>
      <c r="AB371" s="1835"/>
      <c r="AC371" s="1835"/>
      <c r="AD371" s="1836"/>
    </row>
    <row r="372">
      <c r="A372" s="1801"/>
      <c r="B372" s="1828"/>
      <c r="C372" s="1828"/>
      <c r="D372" s="1829"/>
      <c r="E372" s="1829"/>
      <c r="F372" s="1829"/>
      <c r="G372" s="1830"/>
      <c r="H372" s="1830"/>
      <c r="I372" s="1830"/>
      <c r="J372" s="1830"/>
      <c r="K372" s="1831"/>
      <c r="L372" s="1831"/>
      <c r="M372" s="1831"/>
      <c r="N372" s="1831"/>
      <c r="O372" s="1832"/>
      <c r="P372" s="1833"/>
      <c r="Q372" s="1833"/>
      <c r="R372" s="1829"/>
      <c r="S372" s="1832"/>
      <c r="T372" s="1832"/>
      <c r="U372" s="1832"/>
      <c r="V372" s="1832"/>
      <c r="W372" s="1832"/>
      <c r="X372" s="1832"/>
      <c r="Y372" s="1832"/>
      <c r="Z372" s="1832"/>
      <c r="AA372" s="1834"/>
      <c r="AB372" s="1835"/>
      <c r="AC372" s="1835"/>
      <c r="AD372" s="1836"/>
    </row>
    <row r="373">
      <c r="A373" s="1801"/>
      <c r="B373" s="1828"/>
      <c r="C373" s="1828"/>
      <c r="D373" s="1829"/>
      <c r="E373" s="1829"/>
      <c r="F373" s="1829"/>
      <c r="G373" s="1830"/>
      <c r="H373" s="1830"/>
      <c r="I373" s="1830"/>
      <c r="J373" s="1830"/>
      <c r="K373" s="1831"/>
      <c r="L373" s="1831"/>
      <c r="M373" s="1831"/>
      <c r="N373" s="1831"/>
      <c r="O373" s="1832"/>
      <c r="P373" s="1833"/>
      <c r="Q373" s="1833"/>
      <c r="R373" s="1829"/>
      <c r="S373" s="1832"/>
      <c r="T373" s="1832"/>
      <c r="U373" s="1832"/>
      <c r="V373" s="1832"/>
      <c r="W373" s="1832"/>
      <c r="X373" s="1832"/>
      <c r="Y373" s="1832"/>
      <c r="Z373" s="1832"/>
      <c r="AA373" s="1834"/>
      <c r="AB373" s="1835"/>
      <c r="AC373" s="1835"/>
      <c r="AD373" s="1836"/>
    </row>
    <row r="374">
      <c r="A374" s="1801"/>
      <c r="B374" s="1828"/>
      <c r="C374" s="1828"/>
      <c r="D374" s="1829"/>
      <c r="E374" s="1829"/>
      <c r="F374" s="1829"/>
      <c r="G374" s="1830"/>
      <c r="H374" s="1830"/>
      <c r="I374" s="1830"/>
      <c r="J374" s="1830"/>
      <c r="K374" s="1831"/>
      <c r="L374" s="1831"/>
      <c r="M374" s="1831"/>
      <c r="N374" s="1831"/>
      <c r="O374" s="1832"/>
      <c r="P374" s="1833"/>
      <c r="Q374" s="1833"/>
      <c r="R374" s="1829"/>
      <c r="S374" s="1832"/>
      <c r="T374" s="1832"/>
      <c r="U374" s="1832"/>
      <c r="V374" s="1832"/>
      <c r="W374" s="1832"/>
      <c r="X374" s="1832"/>
      <c r="Y374" s="1832"/>
      <c r="Z374" s="1832"/>
      <c r="AA374" s="1834"/>
      <c r="AB374" s="1835"/>
      <c r="AC374" s="1835"/>
      <c r="AD374" s="1836"/>
    </row>
    <row r="375">
      <c r="A375" s="1801"/>
      <c r="B375" s="1828"/>
      <c r="C375" s="1828"/>
      <c r="D375" s="1829"/>
      <c r="E375" s="1829"/>
      <c r="F375" s="1829"/>
      <c r="G375" s="1830"/>
      <c r="H375" s="1830"/>
      <c r="I375" s="1830"/>
      <c r="J375" s="1830"/>
      <c r="K375" s="1831"/>
      <c r="L375" s="1831"/>
      <c r="M375" s="1831"/>
      <c r="N375" s="1831"/>
      <c r="O375" s="1832"/>
      <c r="P375" s="1833"/>
      <c r="Q375" s="1833"/>
      <c r="R375" s="1829"/>
      <c r="S375" s="1832"/>
      <c r="T375" s="1832"/>
      <c r="U375" s="1832"/>
      <c r="V375" s="1832"/>
      <c r="W375" s="1832"/>
      <c r="X375" s="1832"/>
      <c r="Y375" s="1832"/>
      <c r="Z375" s="1832"/>
      <c r="AA375" s="1834"/>
      <c r="AB375" s="1835"/>
      <c r="AC375" s="1835"/>
      <c r="AD375" s="1836"/>
    </row>
    <row r="376">
      <c r="A376" s="1801"/>
      <c r="B376" s="1828"/>
      <c r="C376" s="1828"/>
      <c r="D376" s="1829"/>
      <c r="E376" s="1829"/>
      <c r="F376" s="1829"/>
      <c r="G376" s="1830"/>
      <c r="H376" s="1830"/>
      <c r="I376" s="1830"/>
      <c r="J376" s="1830"/>
      <c r="K376" s="1831"/>
      <c r="L376" s="1831"/>
      <c r="M376" s="1831"/>
      <c r="N376" s="1831"/>
      <c r="O376" s="1832"/>
      <c r="P376" s="1833"/>
      <c r="Q376" s="1833"/>
      <c r="R376" s="1829"/>
      <c r="S376" s="1832"/>
      <c r="T376" s="1832"/>
      <c r="U376" s="1832"/>
      <c r="V376" s="1832"/>
      <c r="W376" s="1832"/>
      <c r="X376" s="1832"/>
      <c r="Y376" s="1832"/>
      <c r="Z376" s="1832"/>
      <c r="AA376" s="1834"/>
      <c r="AB376" s="1835"/>
      <c r="AC376" s="1835"/>
      <c r="AD376" s="1836"/>
    </row>
    <row r="377">
      <c r="A377" s="1801"/>
      <c r="B377" s="1828"/>
      <c r="C377" s="1828"/>
      <c r="D377" s="1829"/>
      <c r="E377" s="1829"/>
      <c r="F377" s="1829"/>
      <c r="G377" s="1830"/>
      <c r="H377" s="1830"/>
      <c r="I377" s="1830"/>
      <c r="J377" s="1830"/>
      <c r="K377" s="1831"/>
      <c r="L377" s="1831"/>
      <c r="M377" s="1831"/>
      <c r="N377" s="1831"/>
      <c r="O377" s="1832"/>
      <c r="P377" s="1833"/>
      <c r="Q377" s="1833"/>
      <c r="R377" s="1829"/>
      <c r="S377" s="1832"/>
      <c r="T377" s="1832"/>
      <c r="U377" s="1832"/>
      <c r="V377" s="1832"/>
      <c r="W377" s="1832"/>
      <c r="X377" s="1832"/>
      <c r="Y377" s="1832"/>
      <c r="Z377" s="1832"/>
      <c r="AA377" s="1834"/>
      <c r="AB377" s="1835"/>
      <c r="AC377" s="1835"/>
      <c r="AD377" s="1836"/>
    </row>
    <row r="378">
      <c r="A378" s="1801"/>
      <c r="B378" s="1828"/>
      <c r="C378" s="1828"/>
      <c r="D378" s="1829"/>
      <c r="E378" s="1829"/>
      <c r="F378" s="1829"/>
      <c r="G378" s="1830"/>
      <c r="H378" s="1830"/>
      <c r="I378" s="1830"/>
      <c r="J378" s="1830"/>
      <c r="K378" s="1831"/>
      <c r="L378" s="1831"/>
      <c r="M378" s="1831"/>
      <c r="N378" s="1831"/>
      <c r="O378" s="1832"/>
      <c r="P378" s="1833"/>
      <c r="Q378" s="1833"/>
      <c r="R378" s="1829"/>
      <c r="S378" s="1832"/>
      <c r="T378" s="1832"/>
      <c r="U378" s="1832"/>
      <c r="V378" s="1832"/>
      <c r="W378" s="1832"/>
      <c r="X378" s="1832"/>
      <c r="Y378" s="1832"/>
      <c r="Z378" s="1832"/>
      <c r="AA378" s="1834"/>
      <c r="AB378" s="1835"/>
      <c r="AC378" s="1835"/>
      <c r="AD378" s="1836"/>
    </row>
    <row r="379">
      <c r="A379" s="1801"/>
      <c r="B379" s="1828"/>
      <c r="C379" s="1828"/>
      <c r="D379" s="1829"/>
      <c r="E379" s="1829"/>
      <c r="F379" s="1829"/>
      <c r="G379" s="1830"/>
      <c r="H379" s="1830"/>
      <c r="I379" s="1830"/>
      <c r="J379" s="1830"/>
      <c r="K379" s="1831"/>
      <c r="L379" s="1831"/>
      <c r="M379" s="1831"/>
      <c r="N379" s="1831"/>
      <c r="O379" s="1832"/>
      <c r="P379" s="1833"/>
      <c r="Q379" s="1833"/>
      <c r="R379" s="1829"/>
      <c r="S379" s="1832"/>
      <c r="T379" s="1832"/>
      <c r="U379" s="1832"/>
      <c r="V379" s="1832"/>
      <c r="W379" s="1832"/>
      <c r="X379" s="1832"/>
      <c r="Y379" s="1832"/>
      <c r="Z379" s="1832"/>
      <c r="AA379" s="1834"/>
      <c r="AB379" s="1835"/>
      <c r="AC379" s="1835"/>
      <c r="AD379" s="1836"/>
    </row>
  </sheetData>
  <autoFilter ref="A1:AD362"/>
  <mergeCells>
    <mergeCell ref="B270:C270"/>
    <mergeCell ref="B269:C269"/>
    <mergeCell ref="B264:C264"/>
    <mergeCell ref="A260:A270"/>
    <mergeCell ref="J258:AC258"/>
    <mergeCell ref="A258:A259"/>
    <mergeCell ref="D258:I258"/>
    <mergeCell ref="B258:C258"/>
    <mergeCell ref="B257:C257"/>
    <mergeCell ref="B256:C256"/>
    <mergeCell ref="B251:C251"/>
    <mergeCell ref="A247:A257"/>
    <mergeCell ref="J245:AC245"/>
    <mergeCell ref="A245:A246"/>
    <mergeCell ref="D245:I245"/>
    <mergeCell ref="B245:C245"/>
    <mergeCell ref="B244:C244"/>
    <mergeCell ref="B243:C243"/>
    <mergeCell ref="B239:C239"/>
    <mergeCell ref="A234:A244"/>
    <mergeCell ref="J232:AC232"/>
    <mergeCell ref="A232:A233"/>
    <mergeCell ref="D232:I232"/>
    <mergeCell ref="B232:C232"/>
    <mergeCell ref="B139:C139"/>
    <mergeCell ref="B140:C140"/>
    <mergeCell ref="B134:C134"/>
    <mergeCell ref="A130:A140"/>
    <mergeCell ref="J128:AC128"/>
    <mergeCell ref="A128:A129"/>
    <mergeCell ref="D128:I128"/>
    <mergeCell ref="B128:C128"/>
    <mergeCell ref="B127:C127"/>
    <mergeCell ref="B126:C126"/>
    <mergeCell ref="B121:C121"/>
    <mergeCell ref="A117:A127"/>
    <mergeCell ref="J115:AC115"/>
    <mergeCell ref="A115:A116"/>
    <mergeCell ref="D115:I115"/>
    <mergeCell ref="B115:C115"/>
    <mergeCell ref="B114:C114"/>
    <mergeCell ref="B113:C113"/>
    <mergeCell ref="B108:C108"/>
    <mergeCell ref="A104:A114"/>
    <mergeCell ref="J102:AC102"/>
    <mergeCell ref="A102:A103"/>
    <mergeCell ref="D102:I102"/>
    <mergeCell ref="B102:C102"/>
    <mergeCell ref="B101:C101"/>
    <mergeCell ref="B100:C100"/>
    <mergeCell ref="B95:C95"/>
    <mergeCell ref="A91:A101"/>
    <mergeCell ref="J89:AC89"/>
    <mergeCell ref="A89:A90"/>
    <mergeCell ref="D89:I89"/>
    <mergeCell ref="B89:C89"/>
    <mergeCell ref="B88:C88"/>
    <mergeCell ref="B87:C87"/>
    <mergeCell ref="B82:C82"/>
    <mergeCell ref="A78:A88"/>
    <mergeCell ref="J76:AC76"/>
    <mergeCell ref="A76:A77"/>
    <mergeCell ref="D76:I76"/>
    <mergeCell ref="B76:C76"/>
    <mergeCell ref="B75:C75"/>
    <mergeCell ref="B74:C74"/>
    <mergeCell ref="B69:C69"/>
    <mergeCell ref="A65:A75"/>
    <mergeCell ref="J63:AC63"/>
    <mergeCell ref="A63:A64"/>
    <mergeCell ref="D63:I63"/>
    <mergeCell ref="B63:C63"/>
    <mergeCell ref="B62:C62"/>
    <mergeCell ref="B61:C61"/>
    <mergeCell ref="B56:C56"/>
    <mergeCell ref="A52:A62"/>
    <mergeCell ref="J50:AC50"/>
    <mergeCell ref="A50:A51"/>
    <mergeCell ref="D50:I50"/>
    <mergeCell ref="B50:C50"/>
    <mergeCell ref="A39:A49"/>
    <mergeCell ref="B48:C48"/>
    <mergeCell ref="B49:C49"/>
    <mergeCell ref="B43:C43"/>
    <mergeCell ref="J37:AC37"/>
    <mergeCell ref="A37:A38"/>
    <mergeCell ref="D37:I37"/>
    <mergeCell ref="B37:C37"/>
    <mergeCell ref="B36:C36"/>
    <mergeCell ref="B35:C35"/>
    <mergeCell ref="B31:C31"/>
    <mergeCell ref="A27:A36"/>
    <mergeCell ref="J25:AC25"/>
    <mergeCell ref="A25:A26"/>
    <mergeCell ref="D25:I25"/>
    <mergeCell ref="B25:C25"/>
    <mergeCell ref="B24:C24"/>
    <mergeCell ref="B23:C23"/>
    <mergeCell ref="B19:C19"/>
    <mergeCell ref="A15:A24"/>
    <mergeCell ref="J13:AC13"/>
    <mergeCell ref="A13:A14"/>
    <mergeCell ref="D13:I13"/>
    <mergeCell ref="B13:C13"/>
    <mergeCell ref="B12:C12"/>
    <mergeCell ref="B11:C11"/>
    <mergeCell ref="B7:C7"/>
    <mergeCell ref="A3:A12"/>
    <mergeCell ref="J1:AC1"/>
    <mergeCell ref="A1:A2"/>
    <mergeCell ref="D1:I1"/>
    <mergeCell ref="B1:C1"/>
    <mergeCell ref="J141:AC141"/>
    <mergeCell ref="A141:A142"/>
    <mergeCell ref="D141:I141"/>
    <mergeCell ref="B141:C141"/>
    <mergeCell ref="A143:A153"/>
    <mergeCell ref="B147:C147"/>
    <mergeCell ref="B152:C152"/>
    <mergeCell ref="B153:C153"/>
    <mergeCell ref="J154:AC154"/>
    <mergeCell ref="A154:A155"/>
    <mergeCell ref="D154:I154"/>
    <mergeCell ref="B154:C154"/>
    <mergeCell ref="A156:A166"/>
    <mergeCell ref="B160:C160"/>
    <mergeCell ref="B165:C165"/>
    <mergeCell ref="B166:C166"/>
    <mergeCell ref="J167:AC167"/>
    <mergeCell ref="A167:A168"/>
    <mergeCell ref="D167:I167"/>
    <mergeCell ref="B167:C167"/>
    <mergeCell ref="A169:A179"/>
    <mergeCell ref="B173:C173"/>
    <mergeCell ref="B178:C178"/>
    <mergeCell ref="B179:C179"/>
    <mergeCell ref="J180:AC180"/>
    <mergeCell ref="A180:A181"/>
    <mergeCell ref="D180:I180"/>
    <mergeCell ref="B180:C180"/>
    <mergeCell ref="A182:A192"/>
    <mergeCell ref="B186:C186"/>
    <mergeCell ref="B191:C191"/>
    <mergeCell ref="B192:C192"/>
    <mergeCell ref="J193:AC193"/>
    <mergeCell ref="A193:A194"/>
    <mergeCell ref="D193:I193"/>
    <mergeCell ref="B193:C193"/>
    <mergeCell ref="A195:A205"/>
    <mergeCell ref="B199:C199"/>
    <mergeCell ref="B204:C204"/>
    <mergeCell ref="B205:C205"/>
    <mergeCell ref="J206:AC206"/>
    <mergeCell ref="A206:A207"/>
    <mergeCell ref="D206:I206"/>
    <mergeCell ref="B206:C206"/>
    <mergeCell ref="A208:A218"/>
    <mergeCell ref="B212:C212"/>
    <mergeCell ref="B217:C217"/>
    <mergeCell ref="B218:C218"/>
    <mergeCell ref="J219:AC219"/>
    <mergeCell ref="A219:A220"/>
    <mergeCell ref="D219:I219"/>
    <mergeCell ref="B219:C219"/>
    <mergeCell ref="A221:A231"/>
    <mergeCell ref="B230:C230"/>
    <mergeCell ref="B231:C231"/>
    <mergeCell ref="B226:C226"/>
    <mergeCell ref="J271:AC271"/>
    <mergeCell ref="A271:A272"/>
    <mergeCell ref="D271:I271"/>
    <mergeCell ref="B271:C271"/>
    <mergeCell ref="A273:A283"/>
    <mergeCell ref="B278:C278"/>
    <mergeCell ref="B282:C282"/>
    <mergeCell ref="B283:C283"/>
    <mergeCell ref="J284:AC284"/>
    <mergeCell ref="A284:A285"/>
    <mergeCell ref="D284:I284"/>
    <mergeCell ref="B284:C284"/>
    <mergeCell ref="A286:A296"/>
    <mergeCell ref="B291:C291"/>
    <mergeCell ref="B295:C295"/>
    <mergeCell ref="B296:C296"/>
    <mergeCell ref="J297:AC297"/>
    <mergeCell ref="A297:A298"/>
    <mergeCell ref="D297:I297"/>
    <mergeCell ref="B297:C297"/>
    <mergeCell ref="A299:A309"/>
    <mergeCell ref="B303:C303"/>
    <mergeCell ref="B308:C308"/>
    <mergeCell ref="B309:C309"/>
    <mergeCell ref="J310:AC310"/>
    <mergeCell ref="A310:A311"/>
    <mergeCell ref="D310:I310"/>
    <mergeCell ref="B310:C310"/>
    <mergeCell ref="A312:A322"/>
    <mergeCell ref="B317:C317"/>
    <mergeCell ref="B321:C321"/>
    <mergeCell ref="B322:C322"/>
    <mergeCell ref="J323:AC323"/>
    <mergeCell ref="A323:A324"/>
    <mergeCell ref="D323:I323"/>
    <mergeCell ref="B323:C323"/>
    <mergeCell ref="A325:A335"/>
    <mergeCell ref="B329:C329"/>
    <mergeCell ref="B334:C334"/>
    <mergeCell ref="B335:C335"/>
    <mergeCell ref="J336:AC336"/>
    <mergeCell ref="A336:A337"/>
    <mergeCell ref="D336:I336"/>
    <mergeCell ref="B336:C336"/>
    <mergeCell ref="A338:A348"/>
    <mergeCell ref="B343:C343"/>
    <mergeCell ref="B347:C347"/>
    <mergeCell ref="B348:C348"/>
    <mergeCell ref="J349:AC349"/>
    <mergeCell ref="A349:A350"/>
    <mergeCell ref="D349:I349"/>
    <mergeCell ref="B349:C349"/>
    <mergeCell ref="A351:A361"/>
    <mergeCell ref="B355:C355"/>
    <mergeCell ref="B360:C360"/>
    <mergeCell ref="B361:C361"/>
  </mergeCells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7" min="17" style="0" width="11.211267605633802"/>
    <col collapsed="false" customWidth="true" hidden="false" max="27" min="27" style="0" width="11.211267605633802"/>
    <col collapsed="false" customWidth="true" hidden="false" max="28" min="28" style="0" width="11.211267605633802"/>
    <col collapsed="false" customWidth="true" hidden="false" max="29" min="29" style="0" width="11.211267605633802"/>
    <col collapsed="false" customWidth="true" hidden="false" max="30" min="30" style="0" width="11.211267605633802"/>
  </cols>
  <sheetData>
    <row r="1">
      <c r="A1" s="1855" t="s">
        <v>1555</v>
      </c>
      <c r="B1" s="1855" t="s">
        <v>1556</v>
      </c>
      <c r="C1" s="1855"/>
      <c r="D1" s="1856" t="s">
        <v>1557</v>
      </c>
      <c r="E1" s="1856"/>
      <c r="F1" s="1856"/>
      <c r="G1" s="1856"/>
      <c r="H1" s="1856"/>
      <c r="I1" s="1856"/>
      <c r="J1" s="1857" t="s">
        <v>1558</v>
      </c>
      <c r="K1" s="1857"/>
      <c r="L1" s="1857"/>
      <c r="M1" s="1857"/>
      <c r="N1" s="1857"/>
      <c r="O1" s="1857"/>
      <c r="P1" s="1857"/>
      <c r="Q1" s="1857"/>
      <c r="R1" s="1857"/>
      <c r="S1" s="1857"/>
      <c r="T1" s="1857"/>
      <c r="U1" s="1857"/>
      <c r="V1" s="1857"/>
      <c r="W1" s="1857"/>
      <c r="X1" s="1857"/>
      <c r="Y1" s="1857"/>
      <c r="Z1" s="1857"/>
      <c r="AA1" s="1857"/>
      <c r="AB1" s="1857"/>
      <c r="AC1" s="1857"/>
      <c r="AD1" s="1858"/>
    </row>
    <row r="2">
      <c r="A2" s="1855"/>
      <c r="B2" s="1855" t="s">
        <v>1559</v>
      </c>
      <c r="C2" s="1855" t="s">
        <v>1560</v>
      </c>
      <c r="D2" s="1856" t="s">
        <v>1561</v>
      </c>
      <c r="E2" s="1859" t="s">
        <v>1562</v>
      </c>
      <c r="F2" s="1860" t="s">
        <v>1563</v>
      </c>
      <c r="G2" s="1861" t="s">
        <v>1564</v>
      </c>
      <c r="H2" s="1861" t="s">
        <v>1565</v>
      </c>
      <c r="I2" s="1861" t="s">
        <v>1566</v>
      </c>
      <c r="J2" s="1857" t="s">
        <v>1567</v>
      </c>
      <c r="K2" s="1862" t="s">
        <v>1568</v>
      </c>
      <c r="L2" s="1862" t="s">
        <v>1569</v>
      </c>
      <c r="M2" s="1862" t="s">
        <v>1570</v>
      </c>
      <c r="N2" s="1862" t="s">
        <v>1571</v>
      </c>
      <c r="O2" s="1863" t="s">
        <v>1572</v>
      </c>
      <c r="P2" s="1862" t="s">
        <v>1573</v>
      </c>
      <c r="Q2" s="1863" t="s">
        <v>1574</v>
      </c>
      <c r="R2" s="1857" t="s">
        <v>1575</v>
      </c>
      <c r="S2" s="1863" t="s">
        <v>1576</v>
      </c>
      <c r="T2" s="1863" t="s">
        <v>1577</v>
      </c>
      <c r="U2" s="1863" t="s">
        <v>1578</v>
      </c>
      <c r="V2" s="1863" t="s">
        <v>1579</v>
      </c>
      <c r="W2" s="1863" t="s">
        <v>1580</v>
      </c>
      <c r="X2" s="1863" t="s">
        <v>1581</v>
      </c>
      <c r="Y2" s="1863" t="s">
        <v>1582</v>
      </c>
      <c r="Z2" s="1863" t="s">
        <v>1583</v>
      </c>
      <c r="AA2" s="1864" t="s">
        <v>1584</v>
      </c>
      <c r="AB2" s="1858" t="s">
        <v>1585</v>
      </c>
      <c r="AC2" s="1858" t="s">
        <v>1586</v>
      </c>
      <c r="AD2" s="1865" t="s">
        <v>1587</v>
      </c>
    </row>
    <row r="3">
      <c r="A3" s="1866" t="s">
        <v>1588</v>
      </c>
      <c r="B3" s="1867" t="s">
        <v>1589</v>
      </c>
      <c r="C3" s="1868" t="s">
        <v>1590</v>
      </c>
      <c r="D3" s="1869">
        <v>1327.64</v>
      </c>
      <c r="E3" s="1870">
        <v>2</v>
      </c>
      <c r="F3" s="1869">
        <f t="shared" ref="F3:F6" si="93">E3*2000*1.2</f>
      </c>
      <c r="G3" s="1871">
        <f t="shared" ref="G3:G13" si="31">F3/D3</f>
      </c>
      <c r="H3" s="1871">
        <f t="shared" ref="H3:H13" si="248">D3/E3</f>
      </c>
      <c r="I3" s="1871">
        <f t="shared" ref="I3:I13" si="186">F3/E3</f>
      </c>
      <c r="J3" s="1872">
        <f t="shared" ref="J3:J13" si="341">D3/T3</f>
      </c>
      <c r="K3" s="1873">
        <f t="shared" ref="K3:K13" si="310">O3/S3*1</f>
      </c>
      <c r="L3" s="1873">
        <f t="shared" ref="L3:L13" si="0">T3/S3</f>
      </c>
      <c r="M3" s="1873">
        <f t="shared" ref="M3:M13" si="372">V3/S3</f>
      </c>
      <c r="N3" s="1873">
        <f t="shared" ref="N3:N13" si="155">W3/V3</f>
      </c>
      <c r="O3" s="1874">
        <f t="shared" ref="O3:O13" si="62">U3/P3</f>
      </c>
      <c r="P3" s="1875">
        <v>0.0075</v>
      </c>
      <c r="Q3" s="1874">
        <v>60</v>
      </c>
      <c r="R3" s="1872">
        <f t="shared" ref="R3:R12" si="279">(D3/S3)*1000</f>
      </c>
      <c r="S3" s="1876">
        <v>15415</v>
      </c>
      <c r="T3" s="1876">
        <v>326</v>
      </c>
      <c r="U3" s="1876">
        <v>57</v>
      </c>
      <c r="V3" s="1876">
        <v>339</v>
      </c>
      <c r="W3" s="1876">
        <v>45</v>
      </c>
      <c r="X3" s="1876">
        <v>2</v>
      </c>
      <c r="Y3" s="1876">
        <v>1</v>
      </c>
      <c r="Z3" s="1876">
        <v>9</v>
      </c>
      <c r="AA3" s="1872">
        <f t="shared" ref="AA3:AA13" si="217">AD3*1000/D3</f>
      </c>
      <c r="AB3" s="1877" t="s">
        <v>1591</v>
      </c>
      <c r="AC3" s="1877" t="s">
        <v>1592</v>
      </c>
      <c r="AD3" s="1877">
        <v>21</v>
      </c>
    </row>
    <row r="4">
      <c r="A4" s="1866"/>
      <c r="B4" s="1867" t="s">
        <v>1589</v>
      </c>
      <c r="C4" s="1868" t="s">
        <v>1593</v>
      </c>
      <c r="D4" s="1869">
        <v>1754.92</v>
      </c>
      <c r="E4" s="1870">
        <v>2</v>
      </c>
      <c r="F4" s="1869">
        <f t="shared" si="93"/>
      </c>
      <c r="G4" s="1871">
        <f t="shared" si="31"/>
      </c>
      <c r="H4" s="1871">
        <f t="shared" si="248"/>
      </c>
      <c r="I4" s="1871">
        <f t="shared" si="186"/>
      </c>
      <c r="J4" s="1872">
        <f t="shared" si="341"/>
      </c>
      <c r="K4" s="1873">
        <f t="shared" si="310"/>
      </c>
      <c r="L4" s="1873">
        <f t="shared" si="0"/>
      </c>
      <c r="M4" s="1873">
        <f t="shared" si="372"/>
      </c>
      <c r="N4" s="1873">
        <f t="shared" si="155"/>
      </c>
      <c r="O4" s="1874">
        <f t="shared" si="62"/>
      </c>
      <c r="P4" s="1875">
        <v>0.0191</v>
      </c>
      <c r="Q4" s="1874">
        <v>58</v>
      </c>
      <c r="R4" s="1872">
        <f t="shared" si="279"/>
      </c>
      <c r="S4" s="1876">
        <v>16110</v>
      </c>
      <c r="T4" s="1876">
        <v>361</v>
      </c>
      <c r="U4" s="1876">
        <v>87</v>
      </c>
      <c r="V4" s="1876">
        <v>407</v>
      </c>
      <c r="W4" s="1876">
        <v>69</v>
      </c>
      <c r="X4" s="1876">
        <v>3</v>
      </c>
      <c r="Y4" s="1876">
        <v>0</v>
      </c>
      <c r="Z4" s="1876">
        <v>10</v>
      </c>
      <c r="AA4" s="1872">
        <f t="shared" si="217"/>
      </c>
      <c r="AB4" s="1877" t="s">
        <v>1591</v>
      </c>
      <c r="AC4" s="1877" t="s">
        <v>1592</v>
      </c>
      <c r="AD4" s="1877">
        <v>27</v>
      </c>
    </row>
    <row r="5">
      <c r="A5" s="1866"/>
      <c r="B5" s="1867" t="s">
        <v>1589</v>
      </c>
      <c r="C5" s="1868" t="s">
        <v>1594</v>
      </c>
      <c r="D5" s="1869">
        <v>1488.14</v>
      </c>
      <c r="E5" s="1870">
        <v>2</v>
      </c>
      <c r="F5" s="1869">
        <f t="shared" si="93"/>
      </c>
      <c r="G5" s="1871">
        <f t="shared" si="31"/>
      </c>
      <c r="H5" s="1871">
        <f t="shared" si="248"/>
      </c>
      <c r="I5" s="1871">
        <f t="shared" si="186"/>
      </c>
      <c r="J5" s="1872">
        <f t="shared" si="341"/>
      </c>
      <c r="K5" s="1873">
        <f t="shared" si="310"/>
      </c>
      <c r="L5" s="1873">
        <f t="shared" si="0"/>
      </c>
      <c r="M5" s="1873">
        <f t="shared" si="372"/>
      </c>
      <c r="N5" s="1873">
        <f t="shared" si="155"/>
      </c>
      <c r="O5" s="1874">
        <f t="shared" si="62"/>
      </c>
      <c r="P5" s="1875">
        <v>0.0212</v>
      </c>
      <c r="Q5" s="1874">
        <v>61</v>
      </c>
      <c r="R5" s="1872">
        <f t="shared" si="279"/>
      </c>
      <c r="S5" s="1876">
        <v>15369</v>
      </c>
      <c r="T5" s="1876">
        <v>362</v>
      </c>
      <c r="U5" s="1876">
        <v>63</v>
      </c>
      <c r="V5" s="1876">
        <v>379</v>
      </c>
      <c r="W5" s="1876">
        <v>79</v>
      </c>
      <c r="X5" s="1876">
        <v>10</v>
      </c>
      <c r="Y5" s="1876">
        <v>0</v>
      </c>
      <c r="Z5" s="1876">
        <v>9</v>
      </c>
      <c r="AA5" s="1872">
        <f t="shared" si="217"/>
      </c>
      <c r="AB5" s="1877" t="s">
        <v>1591</v>
      </c>
      <c r="AC5" s="1877" t="s">
        <v>1592</v>
      </c>
      <c r="AD5" s="1877">
        <v>20</v>
      </c>
    </row>
    <row r="6">
      <c r="A6" s="1866"/>
      <c r="B6" s="1867" t="s">
        <v>1589</v>
      </c>
      <c r="C6" s="1868" t="s">
        <v>1595</v>
      </c>
      <c r="D6" s="1869">
        <v>1670.11</v>
      </c>
      <c r="E6" s="1870">
        <v>1</v>
      </c>
      <c r="F6" s="1869">
        <f t="shared" si="93"/>
      </c>
      <c r="G6" s="1871">
        <f t="shared" si="31"/>
      </c>
      <c r="H6" s="1871">
        <f t="shared" si="248"/>
      </c>
      <c r="I6" s="1871">
        <f t="shared" si="186"/>
      </c>
      <c r="J6" s="1872">
        <f t="shared" si="341"/>
      </c>
      <c r="K6" s="1873">
        <f t="shared" si="310"/>
      </c>
      <c r="L6" s="1873">
        <f t="shared" si="0"/>
      </c>
      <c r="M6" s="1873">
        <f t="shared" si="372"/>
      </c>
      <c r="N6" s="1873">
        <f t="shared" si="155"/>
      </c>
      <c r="O6" s="1874">
        <f t="shared" si="62"/>
      </c>
      <c r="P6" s="1875">
        <v>0.0236</v>
      </c>
      <c r="Q6" s="1874">
        <v>57</v>
      </c>
      <c r="R6" s="1872">
        <f t="shared" si="279"/>
      </c>
      <c r="S6" s="1876">
        <v>18597</v>
      </c>
      <c r="T6" s="1876">
        <v>372</v>
      </c>
      <c r="U6" s="1876">
        <v>63</v>
      </c>
      <c r="V6" s="1876">
        <v>424</v>
      </c>
      <c r="W6" s="1876">
        <v>33</v>
      </c>
      <c r="X6" s="1876">
        <v>3</v>
      </c>
      <c r="Y6" s="1876">
        <v>2</v>
      </c>
      <c r="Z6" s="1876">
        <v>15</v>
      </c>
      <c r="AA6" s="1872">
        <f t="shared" si="217"/>
      </c>
      <c r="AB6" s="1877" t="s">
        <v>1591</v>
      </c>
      <c r="AC6" s="1877" t="s">
        <v>1592</v>
      </c>
      <c r="AD6" s="1877">
        <v>21</v>
      </c>
    </row>
    <row r="7">
      <c r="A7" s="1866"/>
      <c r="B7" s="1878" t="s">
        <v>1596</v>
      </c>
      <c r="C7" s="1878"/>
      <c r="D7" s="1879">
        <f>SUM(D3:D6)</f>
      </c>
      <c r="E7" s="1880">
        <f>SUM(E3:E6)</f>
      </c>
      <c r="F7" s="1879">
        <f>SUM(F3:F6)</f>
      </c>
      <c r="G7" s="1881">
        <f t="shared" si="31"/>
      </c>
      <c r="H7" s="1881">
        <f t="shared" si="248"/>
      </c>
      <c r="I7" s="1881">
        <f t="shared" si="186"/>
      </c>
      <c r="J7" s="1881">
        <f t="shared" si="341"/>
      </c>
      <c r="K7" s="1882">
        <f t="shared" si="310"/>
      </c>
      <c r="L7" s="1882">
        <f t="shared" si="0"/>
      </c>
      <c r="M7" s="1882">
        <f t="shared" si="372"/>
      </c>
      <c r="N7" s="1882">
        <f t="shared" si="155"/>
      </c>
      <c r="O7" s="1883">
        <f t="shared" si="62"/>
      </c>
      <c r="P7" s="1882">
        <f>AVERAGE(P3:P6)</f>
      </c>
      <c r="Q7" s="1879">
        <f>AVERAGE(Q3:Q6)</f>
      </c>
      <c r="R7" s="1881">
        <f t="shared" si="279"/>
      </c>
      <c r="S7" s="1884">
        <f>SUM(S3:S6)</f>
      </c>
      <c r="T7" s="1884">
        <f>SUM(T3:T6)</f>
      </c>
      <c r="U7" s="1884">
        <f>SUM(U3:U6)</f>
      </c>
      <c r="V7" s="1884">
        <f>SUM(V3:V6)</f>
      </c>
      <c r="W7" s="1884">
        <f>SUM(W3:W6)</f>
      </c>
      <c r="X7" s="1884">
        <f>SUM(X3:X6)</f>
      </c>
      <c r="Y7" s="1884">
        <f>SUM(Y3:Y6)</f>
      </c>
      <c r="Z7" s="1884">
        <f>SUM(Z3:Z6)</f>
      </c>
      <c r="AA7" s="1885">
        <f t="shared" si="217"/>
      </c>
      <c r="AB7" s="1886"/>
      <c r="AC7" s="1886"/>
      <c r="AD7" s="1887">
        <f>SUM(AD3:AD6)</f>
      </c>
    </row>
    <row r="8">
      <c r="A8" s="1866"/>
      <c r="B8" s="1868" t="s">
        <v>1597</v>
      </c>
      <c r="C8" s="1868" t="s">
        <v>1598</v>
      </c>
      <c r="D8" s="1869">
        <v>1287.66</v>
      </c>
      <c r="E8" s="1870">
        <v>2</v>
      </c>
      <c r="F8" s="1869">
        <f t="shared" ref="F8:F11" si="94">E8*2000*1.2</f>
      </c>
      <c r="G8" s="1871">
        <f t="shared" si="31"/>
      </c>
      <c r="H8" s="1871">
        <f t="shared" si="248"/>
      </c>
      <c r="I8" s="1871">
        <f t="shared" si="186"/>
      </c>
      <c r="J8" s="1872">
        <f t="shared" si="341"/>
      </c>
      <c r="K8" s="1873">
        <f t="shared" si="310"/>
      </c>
      <c r="L8" s="1873">
        <f t="shared" si="0"/>
      </c>
      <c r="M8" s="1873">
        <f t="shared" si="372"/>
      </c>
      <c r="N8" s="1873">
        <f t="shared" si="155"/>
      </c>
      <c r="O8" s="1874">
        <f t="shared" si="62"/>
      </c>
      <c r="P8" s="1888">
        <v>0.0245</v>
      </c>
      <c r="Q8" s="1874">
        <v>60</v>
      </c>
      <c r="R8" s="1872">
        <f t="shared" si="279"/>
      </c>
      <c r="S8" s="1876">
        <v>12364</v>
      </c>
      <c r="T8" s="1876">
        <v>360</v>
      </c>
      <c r="U8" s="1876">
        <v>75</v>
      </c>
      <c r="V8" s="1876">
        <v>394</v>
      </c>
      <c r="W8" s="1876">
        <v>58</v>
      </c>
      <c r="X8" s="1876">
        <v>4</v>
      </c>
      <c r="Y8" s="1876">
        <v>1</v>
      </c>
      <c r="Z8" s="1876">
        <v>14</v>
      </c>
      <c r="AA8" s="1872">
        <f t="shared" si="217"/>
      </c>
      <c r="AB8" s="1877" t="s">
        <v>1591</v>
      </c>
      <c r="AC8" s="1877" t="s">
        <v>1592</v>
      </c>
      <c r="AD8" s="1877">
        <v>24</v>
      </c>
    </row>
    <row r="9">
      <c r="A9" s="1866"/>
      <c r="B9" s="1868" t="s">
        <v>1597</v>
      </c>
      <c r="C9" s="1867" t="s">
        <v>1599</v>
      </c>
      <c r="D9" s="1889">
        <v>1829.32</v>
      </c>
      <c r="E9" s="1890">
        <v>3</v>
      </c>
      <c r="F9" s="1869">
        <f t="shared" si="94"/>
      </c>
      <c r="G9" s="1891">
        <f t="shared" si="31"/>
      </c>
      <c r="H9" s="1891">
        <f t="shared" si="248"/>
      </c>
      <c r="I9" s="1891">
        <f t="shared" si="186"/>
      </c>
      <c r="J9" s="1892">
        <f t="shared" si="341"/>
      </c>
      <c r="K9" s="1893">
        <f t="shared" si="310"/>
      </c>
      <c r="L9" s="1893">
        <f t="shared" si="0"/>
      </c>
      <c r="M9" s="1893">
        <f t="shared" si="372"/>
      </c>
      <c r="N9" s="1893">
        <f t="shared" si="155"/>
      </c>
      <c r="O9" s="1874">
        <f t="shared" si="62"/>
      </c>
      <c r="P9" s="1888">
        <v>0.0189</v>
      </c>
      <c r="Q9" s="1876">
        <v>64</v>
      </c>
      <c r="R9" s="1892">
        <f t="shared" si="279"/>
      </c>
      <c r="S9" s="1876">
        <v>16545</v>
      </c>
      <c r="T9" s="1876">
        <v>470</v>
      </c>
      <c r="U9" s="1876">
        <v>66</v>
      </c>
      <c r="V9" s="1876">
        <v>521</v>
      </c>
      <c r="W9" s="1876">
        <v>73</v>
      </c>
      <c r="X9" s="1876">
        <v>6</v>
      </c>
      <c r="Y9" s="1876">
        <v>1</v>
      </c>
      <c r="Z9" s="1876">
        <v>15</v>
      </c>
      <c r="AA9" s="1872">
        <f t="shared" si="217"/>
      </c>
      <c r="AB9" s="1877" t="s">
        <v>1591</v>
      </c>
      <c r="AC9" s="1877" t="s">
        <v>1592</v>
      </c>
      <c r="AD9" s="1894">
        <v>22</v>
      </c>
    </row>
    <row r="10">
      <c r="A10" s="1866"/>
      <c r="B10" s="1868" t="s">
        <v>1597</v>
      </c>
      <c r="C10" s="1867" t="s">
        <v>1600</v>
      </c>
      <c r="D10" s="1889">
        <v>2184.19</v>
      </c>
      <c r="E10" s="1890">
        <v>5</v>
      </c>
      <c r="F10" s="1869">
        <f t="shared" si="94"/>
      </c>
      <c r="G10" s="1891">
        <f t="shared" si="31"/>
      </c>
      <c r="H10" s="1891">
        <f t="shared" si="248"/>
      </c>
      <c r="I10" s="1891">
        <f t="shared" si="186"/>
      </c>
      <c r="J10" s="1892">
        <f t="shared" si="341"/>
      </c>
      <c r="K10" s="1893">
        <f t="shared" si="310"/>
      </c>
      <c r="L10" s="1893">
        <f t="shared" si="0"/>
      </c>
      <c r="M10" s="1893">
        <f t="shared" si="372"/>
      </c>
      <c r="N10" s="1893">
        <f t="shared" si="155"/>
      </c>
      <c r="O10" s="1874">
        <f t="shared" si="62"/>
      </c>
      <c r="P10" s="1888">
        <v>0.0182</v>
      </c>
      <c r="Q10" s="1876">
        <v>64</v>
      </c>
      <c r="R10" s="1892">
        <f t="shared" si="279"/>
      </c>
      <c r="S10" s="1876">
        <v>21168</v>
      </c>
      <c r="T10" s="1876">
        <v>635</v>
      </c>
      <c r="U10" s="1876">
        <v>87</v>
      </c>
      <c r="V10" s="1876">
        <v>688</v>
      </c>
      <c r="W10" s="1876">
        <v>82</v>
      </c>
      <c r="X10" s="1876">
        <v>9</v>
      </c>
      <c r="Y10" s="1876">
        <v>0</v>
      </c>
      <c r="Z10" s="1876">
        <v>13</v>
      </c>
      <c r="AA10" s="1872">
        <f t="shared" si="217"/>
      </c>
      <c r="AB10" s="1877" t="s">
        <v>1591</v>
      </c>
      <c r="AC10" s="1877" t="s">
        <v>1592</v>
      </c>
      <c r="AD10" s="1894">
        <v>28</v>
      </c>
    </row>
    <row r="11">
      <c r="A11" s="1866"/>
      <c r="B11" s="1868" t="s">
        <v>1597</v>
      </c>
      <c r="C11" s="1867" t="s">
        <v>1601</v>
      </c>
      <c r="D11" s="1889">
        <v>1336.46</v>
      </c>
      <c r="E11" s="1890">
        <v>2</v>
      </c>
      <c r="F11" s="1869">
        <f t="shared" si="94"/>
      </c>
      <c r="G11" s="1891">
        <f t="shared" si="31"/>
      </c>
      <c r="H11" s="1891">
        <f t="shared" si="248"/>
      </c>
      <c r="I11" s="1891">
        <f t="shared" si="186"/>
      </c>
      <c r="J11" s="1892">
        <f t="shared" si="341"/>
      </c>
      <c r="K11" s="1893">
        <f t="shared" si="310"/>
      </c>
      <c r="L11" s="1893">
        <f t="shared" si="0"/>
      </c>
      <c r="M11" s="1893">
        <f t="shared" si="372"/>
      </c>
      <c r="N11" s="1893">
        <f t="shared" si="155"/>
      </c>
      <c r="O11" s="1874">
        <f t="shared" si="62"/>
      </c>
      <c r="P11" s="1888">
        <v>0.0145</v>
      </c>
      <c r="Q11" s="1876">
        <v>64</v>
      </c>
      <c r="R11" s="1892">
        <f t="shared" si="279"/>
      </c>
      <c r="S11" s="1876">
        <v>18536</v>
      </c>
      <c r="T11" s="1876">
        <v>526</v>
      </c>
      <c r="U11" s="1876">
        <v>89</v>
      </c>
      <c r="V11" s="1876">
        <v>597</v>
      </c>
      <c r="W11" s="1876">
        <v>58</v>
      </c>
      <c r="X11" s="1876">
        <v>2</v>
      </c>
      <c r="Y11" s="1876">
        <v>1</v>
      </c>
      <c r="Z11" s="1876">
        <v>17</v>
      </c>
      <c r="AA11" s="1872">
        <f t="shared" si="217"/>
      </c>
      <c r="AB11" s="1877" t="s">
        <v>1591</v>
      </c>
      <c r="AC11" s="1877" t="s">
        <v>1592</v>
      </c>
      <c r="AD11" s="1894">
        <v>23</v>
      </c>
    </row>
    <row r="12">
      <c r="A12" s="1866"/>
      <c r="B12" s="1878" t="s">
        <v>1596</v>
      </c>
      <c r="C12" s="1878"/>
      <c r="D12" s="1879">
        <f>SUM(D8:D11)</f>
      </c>
      <c r="E12" s="1879">
        <f>SUM(E8:E11)</f>
      </c>
      <c r="F12" s="1879">
        <f>SUM(F8:F11)</f>
      </c>
      <c r="G12" s="1881">
        <f t="shared" si="31"/>
      </c>
      <c r="H12" s="1881">
        <f t="shared" si="248"/>
      </c>
      <c r="I12" s="1881">
        <f t="shared" si="186"/>
      </c>
      <c r="J12" s="1881">
        <f t="shared" si="341"/>
      </c>
      <c r="K12" s="1882">
        <f t="shared" si="310"/>
      </c>
      <c r="L12" s="1882">
        <f t="shared" si="0"/>
      </c>
      <c r="M12" s="1882">
        <f t="shared" si="372"/>
      </c>
      <c r="N12" s="1882">
        <f t="shared" si="155"/>
      </c>
      <c r="O12" s="1883">
        <f t="shared" si="62"/>
      </c>
      <c r="P12" s="1882">
        <f>AVERAGE(P8:P11)</f>
      </c>
      <c r="Q12" s="1879">
        <f>AVERAGE(Q8:Q11)</f>
      </c>
      <c r="R12" s="1879">
        <f t="shared" si="279"/>
      </c>
      <c r="S12" s="1883">
        <f>SUM(S8:S11)</f>
      </c>
      <c r="T12" s="1883">
        <f>SUM(T8:T11)</f>
      </c>
      <c r="U12" s="1883">
        <f>SUM(U8:U11)</f>
      </c>
      <c r="V12" s="1883">
        <f>SUM(V8:V11)</f>
      </c>
      <c r="W12" s="1883">
        <f>SUM(W8:W11)</f>
      </c>
      <c r="X12" s="1883">
        <f>SUM(X8:X11)</f>
      </c>
      <c r="Y12" s="1883">
        <f>SUM(Y8:Y11)</f>
      </c>
      <c r="Z12" s="1883">
        <f>SUM(Z8:Z11)</f>
      </c>
      <c r="AA12" s="1885">
        <f t="shared" si="217"/>
      </c>
      <c r="AB12" s="1886"/>
      <c r="AC12" s="1886"/>
      <c r="AD12" s="1887">
        <f>SUM(AD8:AD11)</f>
      </c>
    </row>
    <row r="13">
      <c r="A13" s="1866"/>
      <c r="B13" s="1895" t="s">
        <v>1602</v>
      </c>
      <c r="C13" s="1895"/>
      <c r="D13" s="1896">
        <f>D12+D7</f>
      </c>
      <c r="E13" s="1896">
        <f>E12+E7</f>
      </c>
      <c r="F13" s="1896">
        <f>F12+F7</f>
      </c>
      <c r="G13" s="1897">
        <f t="shared" si="31"/>
      </c>
      <c r="H13" s="1897">
        <f t="shared" si="248"/>
      </c>
      <c r="I13" s="1897">
        <f t="shared" si="186"/>
      </c>
      <c r="J13" s="1897">
        <f t="shared" si="341"/>
      </c>
      <c r="K13" s="1898">
        <f t="shared" si="310"/>
      </c>
      <c r="L13" s="1898">
        <f t="shared" si="0"/>
      </c>
      <c r="M13" s="1898">
        <f t="shared" si="372"/>
      </c>
      <c r="N13" s="1898">
        <f t="shared" si="155"/>
      </c>
      <c r="O13" s="1899">
        <f t="shared" si="62"/>
      </c>
      <c r="P13" s="1900">
        <f>(P12+P7)/2</f>
      </c>
      <c r="Q13" s="1900">
        <f>(Q12+Q7)/2</f>
      </c>
      <c r="R13" s="1896">
        <f>(R12+R7)/2</f>
      </c>
      <c r="S13" s="1899">
        <f>S12+S7</f>
      </c>
      <c r="T13" s="1899">
        <f>T12+T7</f>
      </c>
      <c r="U13" s="1899">
        <f>U12+U7</f>
      </c>
      <c r="V13" s="1899">
        <f>V12+V7</f>
      </c>
      <c r="W13" s="1899">
        <f>W12+W7</f>
      </c>
      <c r="X13" s="1899">
        <f>X12+X7</f>
      </c>
      <c r="Y13" s="1899">
        <f>Y12+Y7</f>
      </c>
      <c r="Z13" s="1899">
        <f>Z12+Z7</f>
      </c>
      <c r="AA13" s="1901">
        <f t="shared" si="217"/>
      </c>
      <c r="AB13" s="1902"/>
      <c r="AC13" s="1902"/>
      <c r="AD13" s="1903">
        <f>AD12+AD7</f>
      </c>
    </row>
    <row r="14">
      <c r="A14" s="1855" t="s">
        <v>1555</v>
      </c>
      <c r="B14" s="1855" t="s">
        <v>1556</v>
      </c>
      <c r="C14" s="1855"/>
      <c r="D14" s="1856" t="s">
        <v>1557</v>
      </c>
      <c r="E14" s="1856"/>
      <c r="F14" s="1856"/>
      <c r="G14" s="1856"/>
      <c r="H14" s="1856"/>
      <c r="I14" s="1856"/>
      <c r="J14" s="1857" t="s">
        <v>1558</v>
      </c>
      <c r="K14" s="1857"/>
      <c r="L14" s="1857"/>
      <c r="M14" s="1857"/>
      <c r="N14" s="1857"/>
      <c r="O14" s="1857"/>
      <c r="P14" s="1857"/>
      <c r="Q14" s="1857"/>
      <c r="R14" s="1857"/>
      <c r="S14" s="1857"/>
      <c r="T14" s="1857"/>
      <c r="U14" s="1857"/>
      <c r="V14" s="1857"/>
      <c r="W14" s="1857"/>
      <c r="X14" s="1857"/>
      <c r="Y14" s="1857"/>
      <c r="Z14" s="1857"/>
      <c r="AA14" s="1857"/>
      <c r="AB14" s="1857"/>
      <c r="AC14" s="1857"/>
      <c r="AD14" s="1858"/>
    </row>
    <row r="15">
      <c r="A15" s="1855"/>
      <c r="B15" s="1855" t="s">
        <v>1559</v>
      </c>
      <c r="C15" s="1855" t="s">
        <v>1560</v>
      </c>
      <c r="D15" s="1856" t="s">
        <v>1561</v>
      </c>
      <c r="E15" s="1859" t="s">
        <v>1562</v>
      </c>
      <c r="F15" s="1860" t="s">
        <v>1563</v>
      </c>
      <c r="G15" s="1861" t="s">
        <v>1564</v>
      </c>
      <c r="H15" s="1861" t="s">
        <v>1565</v>
      </c>
      <c r="I15" s="1861" t="s">
        <v>1566</v>
      </c>
      <c r="J15" s="1857" t="s">
        <v>1567</v>
      </c>
      <c r="K15" s="1862" t="s">
        <v>1568</v>
      </c>
      <c r="L15" s="1862" t="s">
        <v>1569</v>
      </c>
      <c r="M15" s="1862" t="s">
        <v>1570</v>
      </c>
      <c r="N15" s="1862" t="s">
        <v>1571</v>
      </c>
      <c r="O15" s="1863" t="s">
        <v>1572</v>
      </c>
      <c r="P15" s="1862" t="s">
        <v>1573</v>
      </c>
      <c r="Q15" s="1863" t="s">
        <v>1574</v>
      </c>
      <c r="R15" s="1857" t="s">
        <v>1575</v>
      </c>
      <c r="S15" s="1863" t="s">
        <v>1576</v>
      </c>
      <c r="T15" s="1863" t="s">
        <v>1577</v>
      </c>
      <c r="U15" s="1863" t="s">
        <v>1578</v>
      </c>
      <c r="V15" s="1863" t="s">
        <v>1579</v>
      </c>
      <c r="W15" s="1863" t="s">
        <v>1580</v>
      </c>
      <c r="X15" s="1863" t="s">
        <v>1581</v>
      </c>
      <c r="Y15" s="1863" t="s">
        <v>1582</v>
      </c>
      <c r="Z15" s="1863" t="s">
        <v>1583</v>
      </c>
      <c r="AA15" s="1864" t="s">
        <v>1584</v>
      </c>
      <c r="AB15" s="1858" t="s">
        <v>1585</v>
      </c>
      <c r="AC15" s="1858" t="s">
        <v>1586</v>
      </c>
      <c r="AD15" s="1865" t="s">
        <v>1587</v>
      </c>
    </row>
    <row r="16">
      <c r="A16" s="1866" t="s">
        <v>1603</v>
      </c>
      <c r="B16" s="1867" t="s">
        <v>1589</v>
      </c>
      <c r="C16" s="1868" t="s">
        <v>1590</v>
      </c>
      <c r="D16" s="1869">
        <v>2385.49</v>
      </c>
      <c r="E16" s="1870">
        <v>1</v>
      </c>
      <c r="F16" s="1869">
        <f t="shared" ref="F16:F19" si="95">E16*2000*1.2</f>
      </c>
      <c r="G16" s="1871">
        <f t="shared" ref="G16:G26" si="32">F16/D16</f>
      </c>
      <c r="H16" s="1871">
        <f t="shared" ref="H16:H26" si="249">D16/E16</f>
      </c>
      <c r="I16" s="1871">
        <f t="shared" ref="I16:I26" si="187">F16/E16</f>
      </c>
      <c r="J16" s="1872">
        <f t="shared" ref="J16:J26" si="342">D16/T16</f>
      </c>
      <c r="K16" s="1873">
        <f t="shared" ref="K16:K26" si="311">O16/S16*1</f>
      </c>
      <c r="L16" s="1873">
        <f t="shared" ref="L16:L26" si="1">T16/S16</f>
      </c>
      <c r="M16" s="1873">
        <f t="shared" ref="M16:M26" si="373">V16/S16</f>
      </c>
      <c r="N16" s="1873">
        <f t="shared" ref="N16:N26" si="156">W16/V16</f>
      </c>
      <c r="O16" s="1874">
        <f t="shared" ref="O16:O26" si="63">U16/P16</f>
      </c>
      <c r="P16" s="1875">
        <v>0.0074</v>
      </c>
      <c r="Q16" s="1874">
        <v>56</v>
      </c>
      <c r="R16" s="1872">
        <f t="shared" ref="R16:R25" si="280">(D16/S16)*1000</f>
      </c>
      <c r="S16" s="1876">
        <v>27334</v>
      </c>
      <c r="T16" s="1876">
        <v>655</v>
      </c>
      <c r="U16" s="1876">
        <v>95</v>
      </c>
      <c r="V16" s="1876">
        <v>699</v>
      </c>
      <c r="W16" s="1876">
        <v>82</v>
      </c>
      <c r="X16" s="1876">
        <v>10</v>
      </c>
      <c r="Y16" s="1876">
        <v>0</v>
      </c>
      <c r="Z16" s="1876">
        <v>12</v>
      </c>
      <c r="AA16" s="1872">
        <f t="shared" ref="AA16:AA26" si="218">AD16*1000/D16</f>
      </c>
      <c r="AB16" s="1877" t="s">
        <v>1591</v>
      </c>
      <c r="AC16" s="1877" t="s">
        <v>1592</v>
      </c>
      <c r="AD16" s="1877">
        <v>32</v>
      </c>
    </row>
    <row r="17">
      <c r="A17" s="1866"/>
      <c r="B17" s="1867" t="s">
        <v>1589</v>
      </c>
      <c r="C17" s="1868" t="s">
        <v>1593</v>
      </c>
      <c r="D17" s="1869">
        <v>2227.66</v>
      </c>
      <c r="E17" s="1870">
        <v>4</v>
      </c>
      <c r="F17" s="1869">
        <f t="shared" si="95"/>
      </c>
      <c r="G17" s="1871">
        <f t="shared" si="32"/>
      </c>
      <c r="H17" s="1871">
        <f t="shared" si="249"/>
      </c>
      <c r="I17" s="1871">
        <f t="shared" si="187"/>
      </c>
      <c r="J17" s="1872">
        <f t="shared" si="342"/>
      </c>
      <c r="K17" s="1873">
        <f t="shared" si="311"/>
      </c>
      <c r="L17" s="1873">
        <f t="shared" si="1"/>
      </c>
      <c r="M17" s="1873">
        <f t="shared" si="373"/>
      </c>
      <c r="N17" s="1873">
        <f t="shared" si="156"/>
      </c>
      <c r="O17" s="1874">
        <f t="shared" si="63"/>
      </c>
      <c r="P17" s="1875">
        <v>0.0132</v>
      </c>
      <c r="Q17" s="1874">
        <v>58</v>
      </c>
      <c r="R17" s="1872">
        <f t="shared" si="280"/>
      </c>
      <c r="S17" s="1876">
        <v>21780</v>
      </c>
      <c r="T17" s="1876">
        <v>690</v>
      </c>
      <c r="U17" s="1876">
        <v>108</v>
      </c>
      <c r="V17" s="1876">
        <v>741</v>
      </c>
      <c r="W17" s="1876">
        <v>113</v>
      </c>
      <c r="X17" s="1876">
        <v>7</v>
      </c>
      <c r="Y17" s="1876">
        <v>0</v>
      </c>
      <c r="Z17" s="1876">
        <v>10</v>
      </c>
      <c r="AA17" s="1872">
        <f t="shared" si="218"/>
      </c>
      <c r="AB17" s="1877" t="s">
        <v>1591</v>
      </c>
      <c r="AC17" s="1877" t="s">
        <v>1592</v>
      </c>
      <c r="AD17" s="1877">
        <v>40</v>
      </c>
    </row>
    <row r="18">
      <c r="A18" s="1866"/>
      <c r="B18" s="1867" t="s">
        <v>1589</v>
      </c>
      <c r="C18" s="1868" t="s">
        <v>1594</v>
      </c>
      <c r="D18" s="1869">
        <v>2230.08</v>
      </c>
      <c r="E18" s="1870">
        <v>2</v>
      </c>
      <c r="F18" s="1869">
        <f t="shared" si="95"/>
      </c>
      <c r="G18" s="1871">
        <f t="shared" si="32"/>
      </c>
      <c r="H18" s="1871">
        <f t="shared" si="249"/>
      </c>
      <c r="I18" s="1871">
        <f t="shared" si="187"/>
      </c>
      <c r="J18" s="1872">
        <f t="shared" si="342"/>
      </c>
      <c r="K18" s="1873">
        <f t="shared" si="311"/>
      </c>
      <c r="L18" s="1873">
        <f t="shared" si="1"/>
      </c>
      <c r="M18" s="1873">
        <f t="shared" si="373"/>
      </c>
      <c r="N18" s="1873">
        <f t="shared" si="156"/>
      </c>
      <c r="O18" s="1874">
        <f t="shared" si="63"/>
      </c>
      <c r="P18" s="1875">
        <v>0.0127</v>
      </c>
      <c r="Q18" s="1874">
        <v>59</v>
      </c>
      <c r="R18" s="1872">
        <f t="shared" si="280"/>
      </c>
      <c r="S18" s="1876">
        <v>21186</v>
      </c>
      <c r="T18" s="1876">
        <v>617</v>
      </c>
      <c r="U18" s="1876">
        <v>92</v>
      </c>
      <c r="V18" s="1876">
        <v>679</v>
      </c>
      <c r="W18" s="1876">
        <v>78</v>
      </c>
      <c r="X18" s="1876">
        <v>4</v>
      </c>
      <c r="Y18" s="1876">
        <v>2</v>
      </c>
      <c r="Z18" s="1876">
        <v>11</v>
      </c>
      <c r="AA18" s="1872">
        <f t="shared" si="218"/>
      </c>
      <c r="AB18" s="1877" t="s">
        <v>1591</v>
      </c>
      <c r="AC18" s="1877" t="s">
        <v>1592</v>
      </c>
      <c r="AD18" s="1877">
        <v>41</v>
      </c>
    </row>
    <row r="19">
      <c r="A19" s="1866"/>
      <c r="B19" s="1867" t="s">
        <v>1589</v>
      </c>
      <c r="C19" s="1868" t="s">
        <v>1595</v>
      </c>
      <c r="D19" s="1869">
        <v>1713.66</v>
      </c>
      <c r="E19" s="1870">
        <v>0</v>
      </c>
      <c r="F19" s="1869">
        <f t="shared" si="95"/>
      </c>
      <c r="G19" s="1871">
        <f t="shared" si="32"/>
      </c>
      <c r="H19" s="1871">
        <f t="shared" si="249"/>
      </c>
      <c r="I19" s="1871">
        <f t="shared" si="187"/>
      </c>
      <c r="J19" s="1872">
        <f t="shared" si="342"/>
      </c>
      <c r="K19" s="1873">
        <f t="shared" si="311"/>
      </c>
      <c r="L19" s="1873">
        <f t="shared" si="1"/>
      </c>
      <c r="M19" s="1873">
        <f t="shared" si="373"/>
      </c>
      <c r="N19" s="1873">
        <f t="shared" si="156"/>
      </c>
      <c r="O19" s="1874">
        <f t="shared" si="63"/>
      </c>
      <c r="P19" s="1875">
        <v>0.0193</v>
      </c>
      <c r="Q19" s="1874">
        <v>58</v>
      </c>
      <c r="R19" s="1872">
        <f t="shared" si="280"/>
      </c>
      <c r="S19" s="1876">
        <v>15671</v>
      </c>
      <c r="T19" s="1876">
        <v>517</v>
      </c>
      <c r="U19" s="1876">
        <v>74</v>
      </c>
      <c r="V19" s="1876">
        <v>529</v>
      </c>
      <c r="W19" s="1876">
        <v>47</v>
      </c>
      <c r="X19" s="1876">
        <v>3</v>
      </c>
      <c r="Y19" s="1876">
        <v>1</v>
      </c>
      <c r="Z19" s="1876">
        <v>18</v>
      </c>
      <c r="AA19" s="1872">
        <f t="shared" si="218"/>
      </c>
      <c r="AB19" s="1877" t="s">
        <v>1591</v>
      </c>
      <c r="AC19" s="1877" t="s">
        <v>1592</v>
      </c>
      <c r="AD19" s="1877">
        <v>25</v>
      </c>
    </row>
    <row r="20">
      <c r="A20" s="1866"/>
      <c r="B20" s="1878" t="s">
        <v>1596</v>
      </c>
      <c r="C20" s="1878"/>
      <c r="D20" s="1879">
        <f>SUM(D16:D19)</f>
      </c>
      <c r="E20" s="1880">
        <f>SUM(E16:E19)</f>
      </c>
      <c r="F20" s="1879">
        <f>SUM(F16:F19)</f>
      </c>
      <c r="G20" s="1881">
        <f t="shared" si="32"/>
      </c>
      <c r="H20" s="1881">
        <f t="shared" si="249"/>
      </c>
      <c r="I20" s="1881">
        <f t="shared" si="187"/>
      </c>
      <c r="J20" s="1881">
        <f t="shared" si="342"/>
      </c>
      <c r="K20" s="1882">
        <f t="shared" si="311"/>
      </c>
      <c r="L20" s="1882">
        <f t="shared" si="1"/>
      </c>
      <c r="M20" s="1882">
        <f t="shared" si="373"/>
      </c>
      <c r="N20" s="1882">
        <f t="shared" si="156"/>
      </c>
      <c r="O20" s="1883">
        <f t="shared" si="63"/>
      </c>
      <c r="P20" s="1882">
        <f>AVERAGE(P16:P19)</f>
      </c>
      <c r="Q20" s="1879">
        <f>AVERAGE(Q16:Q19)</f>
      </c>
      <c r="R20" s="1881">
        <f t="shared" si="280"/>
      </c>
      <c r="S20" s="1884">
        <f>SUM(S16:S19)</f>
      </c>
      <c r="T20" s="1884">
        <f>SUM(T16:T19)</f>
      </c>
      <c r="U20" s="1884">
        <f>SUM(U16:U19)</f>
      </c>
      <c r="V20" s="1884">
        <f>SUM(V16:V19)</f>
      </c>
      <c r="W20" s="1884">
        <f>SUM(W16:W19)</f>
      </c>
      <c r="X20" s="1884">
        <f>SUM(X16:X19)</f>
      </c>
      <c r="Y20" s="1884">
        <f>SUM(Y16:Y19)</f>
      </c>
      <c r="Z20" s="1884">
        <f>SUM(Z16:Z19)</f>
      </c>
      <c r="AA20" s="1885">
        <f t="shared" si="218"/>
      </c>
      <c r="AB20" s="1886"/>
      <c r="AC20" s="1886"/>
      <c r="AD20" s="1887">
        <f>SUM(AD16:AD19)</f>
      </c>
    </row>
    <row r="21">
      <c r="A21" s="1866"/>
      <c r="B21" s="1868" t="s">
        <v>1604</v>
      </c>
      <c r="C21" s="1868" t="s">
        <v>1598</v>
      </c>
      <c r="D21" s="1869">
        <v>1676.06</v>
      </c>
      <c r="E21" s="1870">
        <v>3</v>
      </c>
      <c r="F21" s="1869">
        <f t="shared" ref="F21:F24" si="96">E21*2000*1.2</f>
      </c>
      <c r="G21" s="1871">
        <f t="shared" si="32"/>
      </c>
      <c r="H21" s="1871">
        <f t="shared" si="249"/>
      </c>
      <c r="I21" s="1871">
        <f t="shared" si="187"/>
      </c>
      <c r="J21" s="1872">
        <f t="shared" si="342"/>
      </c>
      <c r="K21" s="1873">
        <f t="shared" si="311"/>
      </c>
      <c r="L21" s="1873">
        <f t="shared" si="1"/>
      </c>
      <c r="M21" s="1873">
        <f t="shared" si="373"/>
      </c>
      <c r="N21" s="1873">
        <f t="shared" si="156"/>
      </c>
      <c r="O21" s="1874">
        <f t="shared" si="63"/>
      </c>
      <c r="P21" s="1888">
        <v>0.0198</v>
      </c>
      <c r="Q21" s="1874">
        <v>59</v>
      </c>
      <c r="R21" s="1872">
        <f t="shared" si="280"/>
      </c>
      <c r="S21" s="1876">
        <v>14184</v>
      </c>
      <c r="T21" s="1876">
        <v>476</v>
      </c>
      <c r="U21" s="1876">
        <v>62</v>
      </c>
      <c r="V21" s="1876">
        <v>497</v>
      </c>
      <c r="W21" s="1876">
        <v>52</v>
      </c>
      <c r="X21" s="1876">
        <v>7</v>
      </c>
      <c r="Y21" s="1876">
        <v>1</v>
      </c>
      <c r="Z21" s="1876">
        <v>10</v>
      </c>
      <c r="AA21" s="1872">
        <f t="shared" si="218"/>
      </c>
      <c r="AB21" s="1877" t="s">
        <v>1591</v>
      </c>
      <c r="AC21" s="1877" t="s">
        <v>1592</v>
      </c>
      <c r="AD21" s="1877">
        <v>22</v>
      </c>
    </row>
    <row r="22">
      <c r="A22" s="1866"/>
      <c r="B22" s="1868" t="s">
        <v>1604</v>
      </c>
      <c r="C22" s="1867" t="s">
        <v>1599</v>
      </c>
      <c r="D22" s="1889">
        <v>2184.76</v>
      </c>
      <c r="E22" s="1890">
        <v>2</v>
      </c>
      <c r="F22" s="1869">
        <f t="shared" si="96"/>
      </c>
      <c r="G22" s="1891">
        <f t="shared" si="32"/>
      </c>
      <c r="H22" s="1891">
        <f t="shared" si="249"/>
      </c>
      <c r="I22" s="1891">
        <f t="shared" si="187"/>
      </c>
      <c r="J22" s="1892">
        <f t="shared" si="342"/>
      </c>
      <c r="K22" s="1893">
        <f t="shared" si="311"/>
      </c>
      <c r="L22" s="1893">
        <f t="shared" si="1"/>
      </c>
      <c r="M22" s="1893">
        <f t="shared" si="373"/>
      </c>
      <c r="N22" s="1893">
        <f t="shared" si="156"/>
      </c>
      <c r="O22" s="1874">
        <f t="shared" si="63"/>
      </c>
      <c r="P22" s="1888">
        <v>0.0202</v>
      </c>
      <c r="Q22" s="1876">
        <v>58</v>
      </c>
      <c r="R22" s="1892">
        <f t="shared" si="280"/>
      </c>
      <c r="S22" s="1876">
        <v>19400</v>
      </c>
      <c r="T22" s="1876">
        <v>535</v>
      </c>
      <c r="U22" s="1876">
        <v>65</v>
      </c>
      <c r="V22" s="1876">
        <v>553</v>
      </c>
      <c r="W22" s="1876">
        <v>81</v>
      </c>
      <c r="X22" s="1876">
        <v>8</v>
      </c>
      <c r="Y22" s="1876">
        <v>1</v>
      </c>
      <c r="Z22" s="1876">
        <v>30</v>
      </c>
      <c r="AA22" s="1872">
        <f t="shared" si="218"/>
      </c>
      <c r="AB22" s="1877" t="s">
        <v>1591</v>
      </c>
      <c r="AC22" s="1877" t="s">
        <v>1592</v>
      </c>
      <c r="AD22" s="1894">
        <v>28</v>
      </c>
    </row>
    <row r="23">
      <c r="A23" s="1866"/>
      <c r="B23" s="1868" t="s">
        <v>1604</v>
      </c>
      <c r="C23" s="1867" t="s">
        <v>1600</v>
      </c>
      <c r="D23" s="1889">
        <v>1983.37</v>
      </c>
      <c r="E23" s="1890">
        <v>2</v>
      </c>
      <c r="F23" s="1869">
        <f t="shared" si="96"/>
      </c>
      <c r="G23" s="1891">
        <f t="shared" si="32"/>
      </c>
      <c r="H23" s="1891">
        <f t="shared" si="249"/>
      </c>
      <c r="I23" s="1891">
        <f t="shared" si="187"/>
      </c>
      <c r="J23" s="1892">
        <f t="shared" si="342"/>
      </c>
      <c r="K23" s="1893">
        <f t="shared" si="311"/>
      </c>
      <c r="L23" s="1893">
        <f t="shared" si="1"/>
      </c>
      <c r="M23" s="1893">
        <f t="shared" si="373"/>
      </c>
      <c r="N23" s="1893">
        <f t="shared" si="156"/>
      </c>
      <c r="O23" s="1874">
        <f t="shared" si="63"/>
      </c>
      <c r="P23" s="1888">
        <v>0.0255</v>
      </c>
      <c r="Q23" s="1876">
        <v>59</v>
      </c>
      <c r="R23" s="1892">
        <f t="shared" si="280"/>
      </c>
      <c r="S23" s="1876">
        <v>16335</v>
      </c>
      <c r="T23" s="1876">
        <v>574</v>
      </c>
      <c r="U23" s="1876">
        <v>82</v>
      </c>
      <c r="V23" s="1876">
        <v>600</v>
      </c>
      <c r="W23" s="1876">
        <v>80</v>
      </c>
      <c r="X23" s="1876">
        <v>4</v>
      </c>
      <c r="Y23" s="1876">
        <v>0</v>
      </c>
      <c r="Z23" s="1876">
        <v>10</v>
      </c>
      <c r="AA23" s="1872">
        <f t="shared" si="218"/>
      </c>
      <c r="AB23" s="1877" t="s">
        <v>1591</v>
      </c>
      <c r="AC23" s="1877" t="s">
        <v>1592</v>
      </c>
      <c r="AD23" s="1894">
        <v>27</v>
      </c>
    </row>
    <row r="24">
      <c r="A24" s="1866"/>
      <c r="B24" s="1868" t="s">
        <v>1604</v>
      </c>
      <c r="C24" s="1867" t="s">
        <v>1601</v>
      </c>
      <c r="D24" s="1889">
        <v>1060.26</v>
      </c>
      <c r="E24" s="1890">
        <v>2</v>
      </c>
      <c r="F24" s="1869">
        <f t="shared" si="96"/>
      </c>
      <c r="G24" s="1891">
        <f t="shared" si="32"/>
      </c>
      <c r="H24" s="1891">
        <f t="shared" si="249"/>
      </c>
      <c r="I24" s="1891">
        <f t="shared" si="187"/>
      </c>
      <c r="J24" s="1892">
        <f t="shared" si="342"/>
      </c>
      <c r="K24" s="1893">
        <f t="shared" si="311"/>
      </c>
      <c r="L24" s="1893">
        <f t="shared" si="1"/>
      </c>
      <c r="M24" s="1893">
        <f t="shared" si="373"/>
      </c>
      <c r="N24" s="1893">
        <f t="shared" si="156"/>
      </c>
      <c r="O24" s="1874">
        <f t="shared" si="63"/>
      </c>
      <c r="P24" s="1888">
        <v>0.037</v>
      </c>
      <c r="Q24" s="1876">
        <v>60</v>
      </c>
      <c r="R24" s="1892">
        <f t="shared" si="280"/>
      </c>
      <c r="S24" s="1876">
        <v>7959</v>
      </c>
      <c r="T24" s="1876">
        <v>256</v>
      </c>
      <c r="U24" s="1876">
        <v>63</v>
      </c>
      <c r="V24" s="1876">
        <v>301</v>
      </c>
      <c r="W24" s="1876">
        <v>40</v>
      </c>
      <c r="X24" s="1876">
        <v>3</v>
      </c>
      <c r="Y24" s="1876">
        <v>1</v>
      </c>
      <c r="Z24" s="1876">
        <v>9</v>
      </c>
      <c r="AA24" s="1872">
        <f t="shared" si="218"/>
      </c>
      <c r="AB24" s="1877" t="s">
        <v>1591</v>
      </c>
      <c r="AC24" s="1877" t="s">
        <v>1592</v>
      </c>
      <c r="AD24" s="1894">
        <v>20</v>
      </c>
    </row>
    <row r="25">
      <c r="A25" s="1866"/>
      <c r="B25" s="1878" t="s">
        <v>1596</v>
      </c>
      <c r="C25" s="1878"/>
      <c r="D25" s="1879">
        <f>SUM(D21:D24)</f>
      </c>
      <c r="E25" s="1879">
        <f>SUM(E21:E24)</f>
      </c>
      <c r="F25" s="1879">
        <f>SUM(F21:F24)</f>
      </c>
      <c r="G25" s="1881">
        <f t="shared" si="32"/>
      </c>
      <c r="H25" s="1881">
        <f t="shared" si="249"/>
      </c>
      <c r="I25" s="1881">
        <f t="shared" si="187"/>
      </c>
      <c r="J25" s="1881">
        <f t="shared" si="342"/>
      </c>
      <c r="K25" s="1882">
        <f t="shared" si="311"/>
      </c>
      <c r="L25" s="1882">
        <f t="shared" si="1"/>
      </c>
      <c r="M25" s="1882">
        <f t="shared" si="373"/>
      </c>
      <c r="N25" s="1882">
        <f t="shared" si="156"/>
      </c>
      <c r="O25" s="1883">
        <f t="shared" si="63"/>
      </c>
      <c r="P25" s="1882">
        <f>AVERAGE(P21:P24)</f>
      </c>
      <c r="Q25" s="1879">
        <f>AVERAGE(Q21:Q24)</f>
      </c>
      <c r="R25" s="1879">
        <f t="shared" si="280"/>
      </c>
      <c r="S25" s="1883">
        <f>SUM(S21:S24)</f>
      </c>
      <c r="T25" s="1883">
        <f>SUM(T21:T24)</f>
      </c>
      <c r="U25" s="1883">
        <f>SUM(U21:U24)</f>
      </c>
      <c r="V25" s="1883">
        <f>SUM(V21:V24)</f>
      </c>
      <c r="W25" s="1883">
        <f>SUM(W21:W24)</f>
      </c>
      <c r="X25" s="1883">
        <f>SUM(X21:X24)</f>
      </c>
      <c r="Y25" s="1883">
        <f>SUM(Y21:Y24)</f>
      </c>
      <c r="Z25" s="1883">
        <f>SUM(Z21:Z24)</f>
      </c>
      <c r="AA25" s="1885">
        <f t="shared" si="218"/>
      </c>
      <c r="AB25" s="1886"/>
      <c r="AC25" s="1886"/>
      <c r="AD25" s="1887">
        <f>SUM(AD21:AD24)</f>
      </c>
    </row>
    <row r="26">
      <c r="A26" s="1866"/>
      <c r="B26" s="1895" t="s">
        <v>1602</v>
      </c>
      <c r="C26" s="1895"/>
      <c r="D26" s="1896">
        <f>D25+D20</f>
      </c>
      <c r="E26" s="1896">
        <f>E25+E20</f>
      </c>
      <c r="F26" s="1896">
        <f>F25+F20</f>
      </c>
      <c r="G26" s="1897">
        <f t="shared" si="32"/>
      </c>
      <c r="H26" s="1897">
        <f t="shared" si="249"/>
      </c>
      <c r="I26" s="1897">
        <f t="shared" si="187"/>
      </c>
      <c r="J26" s="1897">
        <f t="shared" si="342"/>
      </c>
      <c r="K26" s="1898">
        <f t="shared" si="311"/>
      </c>
      <c r="L26" s="1898">
        <f t="shared" si="1"/>
      </c>
      <c r="M26" s="1898">
        <f t="shared" si="373"/>
      </c>
      <c r="N26" s="1898">
        <f t="shared" si="156"/>
      </c>
      <c r="O26" s="1899">
        <f t="shared" si="63"/>
      </c>
      <c r="P26" s="1900">
        <f>(P25+P20)/2</f>
      </c>
      <c r="Q26" s="1900">
        <f>(Q25+Q20)/2</f>
      </c>
      <c r="R26" s="1896">
        <f>(R25+R20)/2</f>
      </c>
      <c r="S26" s="1899">
        <f>S25+S20</f>
      </c>
      <c r="T26" s="1899">
        <f>T25+T20</f>
      </c>
      <c r="U26" s="1899">
        <f>U25+U20</f>
      </c>
      <c r="V26" s="1899">
        <f>V25+V20</f>
      </c>
      <c r="W26" s="1899">
        <f>W25+W20</f>
      </c>
      <c r="X26" s="1899">
        <f>X25+X20</f>
      </c>
      <c r="Y26" s="1899">
        <f>Y25+Y20</f>
      </c>
      <c r="Z26" s="1899">
        <f>Z25+Z20</f>
      </c>
      <c r="AA26" s="1901">
        <f t="shared" si="218"/>
      </c>
      <c r="AB26" s="1902"/>
      <c r="AC26" s="1902"/>
      <c r="AD26" s="1903">
        <f>AD25+AD20</f>
      </c>
    </row>
    <row r="27">
      <c r="A27" s="1855" t="s">
        <v>1555</v>
      </c>
      <c r="B27" s="1855" t="s">
        <v>1556</v>
      </c>
      <c r="C27" s="1855"/>
      <c r="D27" s="1856" t="s">
        <v>1557</v>
      </c>
      <c r="E27" s="1856"/>
      <c r="F27" s="1856"/>
      <c r="G27" s="1856"/>
      <c r="H27" s="1856"/>
      <c r="I27" s="1856"/>
      <c r="J27" s="1857" t="s">
        <v>1558</v>
      </c>
      <c r="K27" s="1857"/>
      <c r="L27" s="1857"/>
      <c r="M27" s="1857"/>
      <c r="N27" s="1857"/>
      <c r="O27" s="1857"/>
      <c r="P27" s="1857"/>
      <c r="Q27" s="1857"/>
      <c r="R27" s="1857"/>
      <c r="S27" s="1857"/>
      <c r="T27" s="1857"/>
      <c r="U27" s="1857"/>
      <c r="V27" s="1857"/>
      <c r="W27" s="1857"/>
      <c r="X27" s="1857"/>
      <c r="Y27" s="1857"/>
      <c r="Z27" s="1857"/>
      <c r="AA27" s="1857"/>
      <c r="AB27" s="1857"/>
      <c r="AC27" s="1857"/>
      <c r="AD27" s="1858"/>
    </row>
    <row r="28">
      <c r="A28" s="1855"/>
      <c r="B28" s="1855" t="s">
        <v>1559</v>
      </c>
      <c r="C28" s="1855" t="s">
        <v>1560</v>
      </c>
      <c r="D28" s="1856" t="s">
        <v>1561</v>
      </c>
      <c r="E28" s="1859" t="s">
        <v>1562</v>
      </c>
      <c r="F28" s="1860" t="s">
        <v>1563</v>
      </c>
      <c r="G28" s="1861" t="s">
        <v>1564</v>
      </c>
      <c r="H28" s="1861" t="s">
        <v>1565</v>
      </c>
      <c r="I28" s="1861" t="s">
        <v>1566</v>
      </c>
      <c r="J28" s="1857" t="s">
        <v>1567</v>
      </c>
      <c r="K28" s="1862" t="s">
        <v>1568</v>
      </c>
      <c r="L28" s="1862" t="s">
        <v>1569</v>
      </c>
      <c r="M28" s="1862" t="s">
        <v>1570</v>
      </c>
      <c r="N28" s="1862" t="s">
        <v>1571</v>
      </c>
      <c r="O28" s="1863" t="s">
        <v>1572</v>
      </c>
      <c r="P28" s="1862" t="s">
        <v>1573</v>
      </c>
      <c r="Q28" s="1863" t="s">
        <v>1574</v>
      </c>
      <c r="R28" s="1857" t="s">
        <v>1575</v>
      </c>
      <c r="S28" s="1863" t="s">
        <v>1576</v>
      </c>
      <c r="T28" s="1863" t="s">
        <v>1577</v>
      </c>
      <c r="U28" s="1863" t="s">
        <v>1578</v>
      </c>
      <c r="V28" s="1863" t="s">
        <v>1579</v>
      </c>
      <c r="W28" s="1863" t="s">
        <v>1580</v>
      </c>
      <c r="X28" s="1863" t="s">
        <v>1581</v>
      </c>
      <c r="Y28" s="1863" t="s">
        <v>1582</v>
      </c>
      <c r="Z28" s="1863" t="s">
        <v>1583</v>
      </c>
      <c r="AA28" s="1864" t="s">
        <v>1584</v>
      </c>
      <c r="AB28" s="1858" t="s">
        <v>1585</v>
      </c>
      <c r="AC28" s="1858" t="s">
        <v>1586</v>
      </c>
      <c r="AD28" s="1865" t="s">
        <v>1587</v>
      </c>
    </row>
    <row r="29">
      <c r="A29" s="1866" t="s">
        <v>1605</v>
      </c>
      <c r="B29" s="1867" t="s">
        <v>1589</v>
      </c>
      <c r="C29" s="1868" t="s">
        <v>1590</v>
      </c>
      <c r="D29" s="1869">
        <v>1850.72</v>
      </c>
      <c r="E29" s="1870">
        <v>3</v>
      </c>
      <c r="F29" s="1869">
        <f t="shared" ref="F29:F31" si="97">E29*2000*1.2</f>
      </c>
      <c r="G29" s="1871">
        <f t="shared" ref="G29:G39" si="33">F29/D29</f>
      </c>
      <c r="H29" s="1871">
        <f t="shared" ref="H29:H39" si="250">D29/E29</f>
      </c>
      <c r="I29" s="1871">
        <f t="shared" ref="I29:I39" si="188">F29/E29</f>
      </c>
      <c r="J29" s="1872">
        <f t="shared" ref="J29:J39" si="343">D29/T29</f>
      </c>
      <c r="K29" s="1873">
        <f t="shared" ref="K29:K39" si="312">O29/S29*1</f>
      </c>
      <c r="L29" s="1873">
        <f t="shared" ref="L29:L39" si="2">T29/S29</f>
      </c>
      <c r="M29" s="1873">
        <f t="shared" ref="M29:M39" si="374">V29/S29</f>
      </c>
      <c r="N29" s="1873">
        <f t="shared" ref="N29:N39" si="157">W29/V29</f>
      </c>
      <c r="O29" s="1874">
        <f t="shared" ref="O29:O39" si="64">U29/P29</f>
      </c>
      <c r="P29" s="1875">
        <v>0.008</v>
      </c>
      <c r="Q29" s="1874">
        <v>71</v>
      </c>
      <c r="R29" s="1872">
        <f t="shared" ref="R29:R38" si="281">(D29/S29)*1000</f>
      </c>
      <c r="S29" s="1876">
        <v>22459</v>
      </c>
      <c r="T29" s="1876">
        <v>453</v>
      </c>
      <c r="U29" s="1876">
        <v>86</v>
      </c>
      <c r="V29" s="1876">
        <v>472</v>
      </c>
      <c r="W29" s="1876">
        <v>95</v>
      </c>
      <c r="X29" s="1876">
        <v>4</v>
      </c>
      <c r="Y29" s="1876">
        <v>2</v>
      </c>
      <c r="Z29" s="1876">
        <v>18</v>
      </c>
      <c r="AA29" s="1872">
        <f t="shared" ref="AA29:AA39" si="219">AD29*1000/D29</f>
      </c>
      <c r="AB29" s="1877" t="s">
        <v>1591</v>
      </c>
      <c r="AC29" s="1877" t="s">
        <v>1592</v>
      </c>
      <c r="AD29" s="1877">
        <v>41</v>
      </c>
    </row>
    <row r="30">
      <c r="A30" s="1866"/>
      <c r="B30" s="1867" t="s">
        <v>1589</v>
      </c>
      <c r="C30" s="1868" t="s">
        <v>1593</v>
      </c>
      <c r="D30" s="1869">
        <v>1707.61</v>
      </c>
      <c r="E30" s="1870">
        <v>1</v>
      </c>
      <c r="F30" s="1869">
        <f t="shared" si="97"/>
      </c>
      <c r="G30" s="1871">
        <f t="shared" si="33"/>
      </c>
      <c r="H30" s="1871">
        <f t="shared" si="250"/>
      </c>
      <c r="I30" s="1871">
        <f t="shared" si="188"/>
      </c>
      <c r="J30" s="1872">
        <f t="shared" si="343"/>
      </c>
      <c r="K30" s="1873">
        <f t="shared" si="312"/>
      </c>
      <c r="L30" s="1873">
        <f t="shared" si="2"/>
      </c>
      <c r="M30" s="1873">
        <f t="shared" si="374"/>
      </c>
      <c r="N30" s="1873">
        <f t="shared" si="157"/>
      </c>
      <c r="O30" s="1874">
        <f t="shared" si="64"/>
      </c>
      <c r="P30" s="1875">
        <v>0.0105</v>
      </c>
      <c r="Q30" s="1874">
        <v>64</v>
      </c>
      <c r="R30" s="1872">
        <f t="shared" si="281"/>
      </c>
      <c r="S30" s="1876">
        <v>18586</v>
      </c>
      <c r="T30" s="1876">
        <v>536</v>
      </c>
      <c r="U30" s="1876">
        <v>87</v>
      </c>
      <c r="V30" s="1876">
        <v>565</v>
      </c>
      <c r="W30" s="1876">
        <v>63</v>
      </c>
      <c r="X30" s="1876">
        <v>7</v>
      </c>
      <c r="Y30" s="1876">
        <v>1</v>
      </c>
      <c r="Z30" s="1876">
        <v>5</v>
      </c>
      <c r="AA30" s="1872">
        <f t="shared" si="219"/>
      </c>
      <c r="AB30" s="1877" t="s">
        <v>1591</v>
      </c>
      <c r="AC30" s="1877" t="s">
        <v>1592</v>
      </c>
      <c r="AD30" s="1877">
        <v>26</v>
      </c>
    </row>
    <row r="31">
      <c r="A31" s="1866"/>
      <c r="B31" s="1867" t="s">
        <v>1589</v>
      </c>
      <c r="C31" s="1868" t="s">
        <v>1594</v>
      </c>
      <c r="D31" s="1869">
        <v>1644.27</v>
      </c>
      <c r="E31" s="1870">
        <v>2</v>
      </c>
      <c r="F31" s="1869">
        <f t="shared" si="97"/>
      </c>
      <c r="G31" s="1871">
        <f t="shared" si="33"/>
      </c>
      <c r="H31" s="1871">
        <f t="shared" si="250"/>
      </c>
      <c r="I31" s="1871">
        <f t="shared" si="188"/>
      </c>
      <c r="J31" s="1872">
        <f t="shared" si="343"/>
      </c>
      <c r="K31" s="1873">
        <f t="shared" si="312"/>
      </c>
      <c r="L31" s="1873">
        <f t="shared" si="2"/>
      </c>
      <c r="M31" s="1873">
        <f t="shared" si="374"/>
      </c>
      <c r="N31" s="1873">
        <f t="shared" si="157"/>
      </c>
      <c r="O31" s="1874">
        <f t="shared" si="64"/>
      </c>
      <c r="P31" s="1875">
        <v>0.018</v>
      </c>
      <c r="Q31" s="1874">
        <v>61</v>
      </c>
      <c r="R31" s="1872">
        <f t="shared" si="281"/>
      </c>
      <c r="S31" s="1876">
        <v>13170</v>
      </c>
      <c r="T31" s="1876">
        <v>438</v>
      </c>
      <c r="U31" s="1876">
        <v>69</v>
      </c>
      <c r="V31" s="1876">
        <v>473</v>
      </c>
      <c r="W31" s="1876">
        <v>78</v>
      </c>
      <c r="X31" s="1876">
        <v>4</v>
      </c>
      <c r="Y31" s="1876">
        <v>1</v>
      </c>
      <c r="Z31" s="1876">
        <v>4</v>
      </c>
      <c r="AA31" s="1872">
        <f t="shared" si="219"/>
      </c>
      <c r="AB31" s="1877" t="s">
        <v>1591</v>
      </c>
      <c r="AC31" s="1877" t="s">
        <v>1592</v>
      </c>
      <c r="AD31" s="1877">
        <v>31</v>
      </c>
    </row>
    <row r="32">
      <c r="A32" s="1866"/>
      <c r="B32" s="1878" t="s">
        <v>1596</v>
      </c>
      <c r="C32" s="1878"/>
      <c r="D32" s="1879">
        <f>SUM(D29:D31)</f>
      </c>
      <c r="E32" s="1880">
        <f>SUM(E29:E31)</f>
      </c>
      <c r="F32" s="1879">
        <f>SUM(F29:F31)</f>
      </c>
      <c r="G32" s="1881">
        <f t="shared" si="33"/>
      </c>
      <c r="H32" s="1881">
        <f t="shared" si="250"/>
      </c>
      <c r="I32" s="1881">
        <f t="shared" si="188"/>
      </c>
      <c r="J32" s="1881">
        <f t="shared" si="343"/>
      </c>
      <c r="K32" s="1882">
        <f t="shared" si="312"/>
      </c>
      <c r="L32" s="1882">
        <f t="shared" si="2"/>
      </c>
      <c r="M32" s="1882">
        <f t="shared" si="374"/>
      </c>
      <c r="N32" s="1882">
        <f t="shared" si="157"/>
      </c>
      <c r="O32" s="1883">
        <f t="shared" si="64"/>
      </c>
      <c r="P32" s="1882">
        <f>AVERAGE(P29:P31)</f>
      </c>
      <c r="Q32" s="1879">
        <f>AVERAGE(Q29:Q31)</f>
      </c>
      <c r="R32" s="1881">
        <f t="shared" si="281"/>
      </c>
      <c r="S32" s="1884">
        <f>SUM(S29:S31)</f>
      </c>
      <c r="T32" s="1884">
        <f>SUM(T29:T31)</f>
      </c>
      <c r="U32" s="1884">
        <f>SUM(U29:U31)</f>
      </c>
      <c r="V32" s="1884">
        <f>SUM(V29:V31)</f>
      </c>
      <c r="W32" s="1884">
        <f>SUM(W29:W31)</f>
      </c>
      <c r="X32" s="1884">
        <f>SUM(X29:X31)</f>
      </c>
      <c r="Y32" s="1884">
        <f>SUM(Y29:Y31)</f>
      </c>
      <c r="Z32" s="1884">
        <f>SUM(Z29:Z31)</f>
      </c>
      <c r="AA32" s="1885">
        <f t="shared" si="219"/>
      </c>
      <c r="AB32" s="1886"/>
      <c r="AC32" s="1886"/>
      <c r="AD32" s="1887">
        <f>SUM(AD29:AD31)</f>
      </c>
    </row>
    <row customHeight="true" ht="18.452380952380953" r="33">
      <c r="A33" s="1866"/>
      <c r="B33" s="1868" t="s">
        <v>1604</v>
      </c>
      <c r="C33" s="1868" t="s">
        <v>1595</v>
      </c>
      <c r="D33" s="1869">
        <v>1577.13</v>
      </c>
      <c r="E33" s="1870">
        <v>2</v>
      </c>
      <c r="F33" s="1869">
        <f t="shared" ref="F33:F37" si="98">E33*2000*1.2</f>
      </c>
      <c r="G33" s="1871">
        <f t="shared" si="33"/>
      </c>
      <c r="H33" s="1871">
        <f t="shared" si="250"/>
      </c>
      <c r="I33" s="1871">
        <f t="shared" si="188"/>
      </c>
      <c r="J33" s="1872">
        <f t="shared" si="343"/>
      </c>
      <c r="K33" s="1873">
        <f t="shared" si="312"/>
      </c>
      <c r="L33" s="1873">
        <f t="shared" si="2"/>
      </c>
      <c r="M33" s="1873">
        <f t="shared" si="374"/>
      </c>
      <c r="N33" s="1873">
        <f t="shared" si="157"/>
      </c>
      <c r="O33" s="1874">
        <f t="shared" si="64"/>
      </c>
      <c r="P33" s="1888">
        <v>0.0204</v>
      </c>
      <c r="Q33" s="1874">
        <v>65</v>
      </c>
      <c r="R33" s="1872">
        <f t="shared" si="281"/>
      </c>
      <c r="S33" s="1876">
        <v>11818</v>
      </c>
      <c r="T33" s="1876">
        <v>372</v>
      </c>
      <c r="U33" s="1876">
        <v>63</v>
      </c>
      <c r="V33" s="1876">
        <v>419</v>
      </c>
      <c r="W33" s="1876">
        <v>75</v>
      </c>
      <c r="X33" s="1876">
        <v>10</v>
      </c>
      <c r="Y33" s="1876">
        <v>0</v>
      </c>
      <c r="Z33" s="1876">
        <v>9</v>
      </c>
      <c r="AA33" s="1872">
        <f t="shared" si="219"/>
      </c>
      <c r="AB33" s="1877" t="s">
        <v>1591</v>
      </c>
      <c r="AC33" s="1877" t="s">
        <v>1592</v>
      </c>
      <c r="AD33" s="1877">
        <v>25</v>
      </c>
    </row>
    <row r="34">
      <c r="A34" s="1866"/>
      <c r="B34" s="1868" t="s">
        <v>1604</v>
      </c>
      <c r="C34" s="1868" t="s">
        <v>1598</v>
      </c>
      <c r="D34" s="1869">
        <v>1394.84</v>
      </c>
      <c r="E34" s="1870">
        <v>3</v>
      </c>
      <c r="F34" s="1869">
        <f t="shared" si="98"/>
      </c>
      <c r="G34" s="1871">
        <f t="shared" si="33"/>
      </c>
      <c r="H34" s="1871">
        <f t="shared" si="250"/>
      </c>
      <c r="I34" s="1871">
        <f t="shared" si="188"/>
      </c>
      <c r="J34" s="1872">
        <f t="shared" si="343"/>
      </c>
      <c r="K34" s="1873">
        <f t="shared" si="312"/>
      </c>
      <c r="L34" s="1873">
        <f t="shared" si="2"/>
      </c>
      <c r="M34" s="1873">
        <f t="shared" si="374"/>
      </c>
      <c r="N34" s="1873">
        <f t="shared" si="157"/>
      </c>
      <c r="O34" s="1874">
        <f t="shared" si="64"/>
      </c>
      <c r="P34" s="1888">
        <v>0.0137</v>
      </c>
      <c r="Q34" s="1874">
        <v>64</v>
      </c>
      <c r="R34" s="1872">
        <f t="shared" si="281"/>
      </c>
      <c r="S34" s="1876">
        <v>11174</v>
      </c>
      <c r="T34" s="1876">
        <v>346</v>
      </c>
      <c r="U34" s="1876">
        <v>50</v>
      </c>
      <c r="V34" s="1876">
        <v>364</v>
      </c>
      <c r="W34" s="1876">
        <v>83</v>
      </c>
      <c r="X34" s="1876">
        <v>2</v>
      </c>
      <c r="Y34" s="1876">
        <v>0</v>
      </c>
      <c r="Z34" s="1876">
        <v>3</v>
      </c>
      <c r="AA34" s="1872">
        <f t="shared" si="219"/>
      </c>
      <c r="AB34" s="1877" t="s">
        <v>1591</v>
      </c>
      <c r="AC34" s="1877" t="s">
        <v>1592</v>
      </c>
      <c r="AD34" s="1877">
        <v>39</v>
      </c>
    </row>
    <row r="35">
      <c r="A35" s="1866"/>
      <c r="B35" s="1868" t="s">
        <v>1604</v>
      </c>
      <c r="C35" s="1867" t="s">
        <v>1599</v>
      </c>
      <c r="D35" s="1889">
        <v>1217.82</v>
      </c>
      <c r="E35" s="1890">
        <v>3</v>
      </c>
      <c r="F35" s="1869">
        <f t="shared" si="98"/>
      </c>
      <c r="G35" s="1891">
        <f t="shared" si="33"/>
      </c>
      <c r="H35" s="1891">
        <f t="shared" si="250"/>
      </c>
      <c r="I35" s="1891">
        <f t="shared" si="188"/>
      </c>
      <c r="J35" s="1892">
        <f t="shared" si="343"/>
      </c>
      <c r="K35" s="1893">
        <f t="shared" si="312"/>
      </c>
      <c r="L35" s="1893">
        <f t="shared" si="2"/>
      </c>
      <c r="M35" s="1893">
        <f t="shared" si="374"/>
      </c>
      <c r="N35" s="1893">
        <f t="shared" si="157"/>
      </c>
      <c r="O35" s="1874">
        <f t="shared" si="64"/>
      </c>
      <c r="P35" s="1888">
        <v>0.015</v>
      </c>
      <c r="Q35" s="1876">
        <v>65</v>
      </c>
      <c r="R35" s="1892">
        <f t="shared" si="281"/>
      </c>
      <c r="S35" s="1876">
        <v>11688</v>
      </c>
      <c r="T35" s="1876">
        <v>454</v>
      </c>
      <c r="U35" s="1876">
        <v>60</v>
      </c>
      <c r="V35" s="1876">
        <v>483</v>
      </c>
      <c r="W35" s="1876">
        <v>59</v>
      </c>
      <c r="X35" s="1876">
        <v>3</v>
      </c>
      <c r="Y35" s="1876">
        <v>0</v>
      </c>
      <c r="Z35" s="1876">
        <v>4</v>
      </c>
      <c r="AA35" s="1872">
        <f t="shared" si="219"/>
      </c>
      <c r="AB35" s="1877" t="s">
        <v>1591</v>
      </c>
      <c r="AC35" s="1877" t="s">
        <v>1592</v>
      </c>
      <c r="AD35" s="1894">
        <v>22</v>
      </c>
    </row>
    <row r="36">
      <c r="A36" s="1866"/>
      <c r="B36" s="1868" t="s">
        <v>1604</v>
      </c>
      <c r="C36" s="1867" t="s">
        <v>1600</v>
      </c>
      <c r="D36" s="1889">
        <v>1543.47</v>
      </c>
      <c r="E36" s="1890">
        <v>0</v>
      </c>
      <c r="F36" s="1869">
        <f t="shared" si="98"/>
      </c>
      <c r="G36" s="1891">
        <f t="shared" si="33"/>
      </c>
      <c r="H36" s="1891">
        <f t="shared" si="250"/>
      </c>
      <c r="I36" s="1891">
        <f t="shared" si="188"/>
      </c>
      <c r="J36" s="1892">
        <f t="shared" si="343"/>
      </c>
      <c r="K36" s="1893">
        <f t="shared" si="312"/>
      </c>
      <c r="L36" s="1893">
        <f t="shared" si="2"/>
      </c>
      <c r="M36" s="1893">
        <f t="shared" si="374"/>
      </c>
      <c r="N36" s="1893">
        <f t="shared" si="157"/>
      </c>
      <c r="O36" s="1874">
        <f t="shared" si="64"/>
      </c>
      <c r="P36" s="1888">
        <v>0.0172</v>
      </c>
      <c r="Q36" s="1876">
        <v>67</v>
      </c>
      <c r="R36" s="1892">
        <f t="shared" si="281"/>
      </c>
      <c r="S36" s="1876">
        <v>10991</v>
      </c>
      <c r="T36" s="1876">
        <v>454</v>
      </c>
      <c r="U36" s="1876">
        <v>52</v>
      </c>
      <c r="V36" s="1876">
        <v>499</v>
      </c>
      <c r="W36" s="1876">
        <v>44</v>
      </c>
      <c r="X36" s="1876">
        <v>3</v>
      </c>
      <c r="Y36" s="1876">
        <v>1</v>
      </c>
      <c r="Z36" s="1876">
        <v>2</v>
      </c>
      <c r="AA36" s="1872">
        <f t="shared" si="219"/>
      </c>
      <c r="AB36" s="1877" t="s">
        <v>1591</v>
      </c>
      <c r="AC36" s="1877" t="s">
        <v>1592</v>
      </c>
      <c r="AD36" s="1894">
        <v>15</v>
      </c>
    </row>
    <row r="37">
      <c r="A37" s="1866"/>
      <c r="B37" s="1868" t="s">
        <v>1604</v>
      </c>
      <c r="C37" s="1867" t="s">
        <v>1601</v>
      </c>
      <c r="D37" s="1889">
        <v>764.95</v>
      </c>
      <c r="E37" s="1890">
        <v>3</v>
      </c>
      <c r="F37" s="1869">
        <f t="shared" si="98"/>
      </c>
      <c r="G37" s="1891">
        <f t="shared" si="33"/>
      </c>
      <c r="H37" s="1891">
        <f t="shared" si="250"/>
      </c>
      <c r="I37" s="1891">
        <f t="shared" si="188"/>
      </c>
      <c r="J37" s="1892">
        <f t="shared" si="343"/>
      </c>
      <c r="K37" s="1893">
        <f t="shared" si="312"/>
      </c>
      <c r="L37" s="1893">
        <f t="shared" si="2"/>
      </c>
      <c r="M37" s="1893">
        <f t="shared" si="374"/>
      </c>
      <c r="N37" s="1893">
        <f t="shared" si="157"/>
      </c>
      <c r="O37" s="1874">
        <f t="shared" si="64"/>
      </c>
      <c r="P37" s="1888">
        <v>0.0195</v>
      </c>
      <c r="Q37" s="1876">
        <v>67</v>
      </c>
      <c r="R37" s="1892">
        <f t="shared" si="281"/>
      </c>
      <c r="S37" s="1876">
        <v>6760</v>
      </c>
      <c r="T37" s="1876">
        <v>284</v>
      </c>
      <c r="U37" s="1876">
        <v>40</v>
      </c>
      <c r="V37" s="1876">
        <v>325</v>
      </c>
      <c r="W37" s="1876">
        <v>72</v>
      </c>
      <c r="X37" s="1876">
        <v>2</v>
      </c>
      <c r="Y37" s="1876">
        <v>0</v>
      </c>
      <c r="Z37" s="1876">
        <v>3</v>
      </c>
      <c r="AA37" s="1872">
        <f t="shared" si="219"/>
      </c>
      <c r="AB37" s="1877" t="s">
        <v>1591</v>
      </c>
      <c r="AC37" s="1877" t="s">
        <v>1592</v>
      </c>
      <c r="AD37" s="1894">
        <v>12</v>
      </c>
    </row>
    <row r="38">
      <c r="A38" s="1866"/>
      <c r="B38" s="1878" t="s">
        <v>1596</v>
      </c>
      <c r="C38" s="1878"/>
      <c r="D38" s="1879">
        <f>SUM(D34:D37)+D33</f>
      </c>
      <c r="E38" s="1879">
        <f>SUM(E34:E37)+E33</f>
      </c>
      <c r="F38" s="1879">
        <f>SUM(F33:F37)</f>
      </c>
      <c r="G38" s="1881">
        <f t="shared" si="33"/>
      </c>
      <c r="H38" s="1881">
        <f t="shared" si="250"/>
      </c>
      <c r="I38" s="1881">
        <f t="shared" si="188"/>
      </c>
      <c r="J38" s="1881">
        <f t="shared" si="343"/>
      </c>
      <c r="K38" s="1882">
        <f t="shared" si="312"/>
      </c>
      <c r="L38" s="1882">
        <f t="shared" si="2"/>
      </c>
      <c r="M38" s="1882">
        <f t="shared" si="374"/>
      </c>
      <c r="N38" s="1882">
        <f t="shared" si="157"/>
      </c>
      <c r="O38" s="1883">
        <f t="shared" si="64"/>
      </c>
      <c r="P38" s="1882">
        <f>AVERAGE(P33:P37)</f>
      </c>
      <c r="Q38" s="1885">
        <f>AVERAGE(Q33:Q37)</f>
      </c>
      <c r="R38" s="1879">
        <f t="shared" si="281"/>
      </c>
      <c r="S38" s="1883">
        <f>SUM(S33:S37)</f>
      </c>
      <c r="T38" s="1883">
        <f>SUM(T33:T37)</f>
      </c>
      <c r="U38" s="1883">
        <f>SUM(U33:U37)</f>
      </c>
      <c r="V38" s="1883">
        <f>SUM(V33:V37)</f>
      </c>
      <c r="W38" s="1883">
        <f>SUM(W33:W37)</f>
      </c>
      <c r="X38" s="1883">
        <f>SUM(X33:X37)</f>
      </c>
      <c r="Y38" s="1883">
        <f>SUM(Y33:Y37)</f>
      </c>
      <c r="Z38" s="1883">
        <f>SUM(Z33:Z37)</f>
      </c>
      <c r="AA38" s="1885">
        <f t="shared" si="219"/>
      </c>
      <c r="AB38" s="1886"/>
      <c r="AC38" s="1886"/>
      <c r="AD38" s="1887">
        <f>SUM(AD34:AD37)</f>
      </c>
    </row>
    <row r="39">
      <c r="A39" s="1866"/>
      <c r="B39" s="1895" t="s">
        <v>1602</v>
      </c>
      <c r="C39" s="1895"/>
      <c r="D39" s="1896">
        <f>D38+D32</f>
      </c>
      <c r="E39" s="1896">
        <f>E38+E32</f>
      </c>
      <c r="F39" s="1896">
        <f>F38+F32</f>
      </c>
      <c r="G39" s="1897">
        <f t="shared" si="33"/>
      </c>
      <c r="H39" s="1897">
        <f t="shared" si="250"/>
      </c>
      <c r="I39" s="1897">
        <f t="shared" si="188"/>
      </c>
      <c r="J39" s="1897">
        <f t="shared" si="343"/>
      </c>
      <c r="K39" s="1898">
        <f t="shared" si="312"/>
      </c>
      <c r="L39" s="1898">
        <f t="shared" si="2"/>
      </c>
      <c r="M39" s="1898">
        <f t="shared" si="374"/>
      </c>
      <c r="N39" s="1898">
        <f t="shared" si="157"/>
      </c>
      <c r="O39" s="1899">
        <f t="shared" si="64"/>
      </c>
      <c r="P39" s="1900">
        <f>(P38+P32)/2</f>
      </c>
      <c r="Q39" s="1900">
        <f>(Q38+Q32)/2</f>
      </c>
      <c r="R39" s="1896">
        <f>(R38+R32)/2</f>
      </c>
      <c r="S39" s="1899">
        <f>S38+S32</f>
      </c>
      <c r="T39" s="1899">
        <f>T38+T32</f>
      </c>
      <c r="U39" s="1899">
        <f>U38+U32</f>
      </c>
      <c r="V39" s="1899">
        <f>V38+V32</f>
      </c>
      <c r="W39" s="1899">
        <f>W38+W32</f>
      </c>
      <c r="X39" s="1899">
        <f>X38+X32</f>
      </c>
      <c r="Y39" s="1899">
        <f>Y38+Y32</f>
      </c>
      <c r="Z39" s="1899">
        <f>Z38+Z32</f>
      </c>
      <c r="AA39" s="1901">
        <f t="shared" si="219"/>
      </c>
      <c r="AB39" s="1902"/>
      <c r="AC39" s="1902"/>
      <c r="AD39" s="1903">
        <f>AD38+AD32</f>
      </c>
    </row>
    <row r="40">
      <c r="A40" s="1855" t="s">
        <v>1555</v>
      </c>
      <c r="B40" s="1855" t="s">
        <v>1556</v>
      </c>
      <c r="C40" s="1855"/>
      <c r="D40" s="1856" t="s">
        <v>1557</v>
      </c>
      <c r="E40" s="1856"/>
      <c r="F40" s="1856"/>
      <c r="G40" s="1856"/>
      <c r="H40" s="1856"/>
      <c r="I40" s="1856"/>
      <c r="J40" s="1857" t="s">
        <v>1558</v>
      </c>
      <c r="K40" s="1857"/>
      <c r="L40" s="1857"/>
      <c r="M40" s="1857"/>
      <c r="N40" s="1857"/>
      <c r="O40" s="1857"/>
      <c r="P40" s="1857"/>
      <c r="Q40" s="1857"/>
      <c r="R40" s="1857"/>
      <c r="S40" s="1857"/>
      <c r="T40" s="1857"/>
      <c r="U40" s="1857"/>
      <c r="V40" s="1857"/>
      <c r="W40" s="1857"/>
      <c r="X40" s="1857"/>
      <c r="Y40" s="1857"/>
      <c r="Z40" s="1857"/>
      <c r="AA40" s="1857"/>
      <c r="AB40" s="1857"/>
      <c r="AC40" s="1857"/>
      <c r="AD40" s="1858"/>
    </row>
    <row r="41">
      <c r="A41" s="1855"/>
      <c r="B41" s="1855" t="s">
        <v>1559</v>
      </c>
      <c r="C41" s="1855" t="s">
        <v>1560</v>
      </c>
      <c r="D41" s="1856" t="s">
        <v>1561</v>
      </c>
      <c r="E41" s="1859" t="s">
        <v>1562</v>
      </c>
      <c r="F41" s="1860" t="s">
        <v>1563</v>
      </c>
      <c r="G41" s="1861" t="s">
        <v>1564</v>
      </c>
      <c r="H41" s="1861" t="s">
        <v>1565</v>
      </c>
      <c r="I41" s="1861" t="s">
        <v>1566</v>
      </c>
      <c r="J41" s="1857" t="s">
        <v>1567</v>
      </c>
      <c r="K41" s="1862" t="s">
        <v>1568</v>
      </c>
      <c r="L41" s="1862" t="s">
        <v>1569</v>
      </c>
      <c r="M41" s="1862" t="s">
        <v>1570</v>
      </c>
      <c r="N41" s="1862" t="s">
        <v>1571</v>
      </c>
      <c r="O41" s="1863" t="s">
        <v>1572</v>
      </c>
      <c r="P41" s="1862" t="s">
        <v>1573</v>
      </c>
      <c r="Q41" s="1863" t="s">
        <v>1574</v>
      </c>
      <c r="R41" s="1857" t="s">
        <v>1575</v>
      </c>
      <c r="S41" s="1863" t="s">
        <v>1576</v>
      </c>
      <c r="T41" s="1863" t="s">
        <v>1577</v>
      </c>
      <c r="U41" s="1863" t="s">
        <v>1578</v>
      </c>
      <c r="V41" s="1863" t="s">
        <v>1579</v>
      </c>
      <c r="W41" s="1863" t="s">
        <v>1580</v>
      </c>
      <c r="X41" s="1863" t="s">
        <v>1581</v>
      </c>
      <c r="Y41" s="1863" t="s">
        <v>1582</v>
      </c>
      <c r="Z41" s="1863" t="s">
        <v>1583</v>
      </c>
      <c r="AA41" s="1864" t="s">
        <v>1584</v>
      </c>
      <c r="AB41" s="1858" t="s">
        <v>1585</v>
      </c>
      <c r="AC41" s="1858" t="s">
        <v>1586</v>
      </c>
      <c r="AD41" s="1865" t="s">
        <v>1587</v>
      </c>
    </row>
    <row r="42">
      <c r="A42" s="1866" t="s">
        <v>1606</v>
      </c>
      <c r="B42" s="1868" t="s">
        <v>1604</v>
      </c>
      <c r="C42" s="1868" t="s">
        <v>1590</v>
      </c>
      <c r="D42" s="1869">
        <v>2037.77</v>
      </c>
      <c r="E42" s="1870">
        <v>0</v>
      </c>
      <c r="F42" s="1869">
        <f t="shared" ref="F42:F45" si="99">E42*2000*1.2</f>
      </c>
      <c r="G42" s="1871">
        <f t="shared" ref="G42:G52" si="34">F42/D42</f>
      </c>
      <c r="H42" s="1871">
        <f t="shared" ref="H42:H52" si="251">D42/E42</f>
      </c>
      <c r="I42" s="1871">
        <f t="shared" ref="I42:I52" si="189">F42/E42</f>
      </c>
      <c r="J42" s="1872">
        <f t="shared" ref="J42:J52" si="344">D42/T42</f>
      </c>
      <c r="K42" s="1873">
        <f t="shared" ref="K42:K52" si="313">O42/S42*1</f>
      </c>
      <c r="L42" s="1873">
        <f t="shared" ref="L42:L52" si="3">T42/S42</f>
      </c>
      <c r="M42" s="1873">
        <f t="shared" ref="M42:M52" si="375">V42/S42</f>
      </c>
      <c r="N42" s="1873">
        <f t="shared" ref="N42:N52" si="158">W42/V42</f>
      </c>
      <c r="O42" s="1874">
        <f t="shared" ref="O42:O52" si="65">U42/P42</f>
      </c>
      <c r="P42" s="1875">
        <v>0.0074</v>
      </c>
      <c r="Q42" s="1874">
        <v>63</v>
      </c>
      <c r="R42" s="1872">
        <f t="shared" ref="R42:R51" si="282">(D42/S42)*1000</f>
      </c>
      <c r="S42" s="1876">
        <v>28659</v>
      </c>
      <c r="T42" s="1876">
        <v>523</v>
      </c>
      <c r="U42" s="1876">
        <v>75</v>
      </c>
      <c r="V42" s="1876">
        <v>543</v>
      </c>
      <c r="W42" s="1876">
        <v>49</v>
      </c>
      <c r="X42" s="1876">
        <v>3</v>
      </c>
      <c r="Y42" s="1876">
        <v>1</v>
      </c>
      <c r="Z42" s="1876">
        <v>15</v>
      </c>
      <c r="AA42" s="1872">
        <f t="shared" ref="AA42:AA52" si="220">AD42*1000/D42</f>
      </c>
      <c r="AB42" s="1877" t="s">
        <v>1591</v>
      </c>
      <c r="AC42" s="1877" t="s">
        <v>1607</v>
      </c>
      <c r="AD42" s="1877">
        <v>35</v>
      </c>
    </row>
    <row r="43">
      <c r="A43" s="1866"/>
      <c r="B43" s="1868" t="s">
        <v>1604</v>
      </c>
      <c r="C43" s="1868" t="s">
        <v>1593</v>
      </c>
      <c r="D43" s="1869">
        <v>1831.68</v>
      </c>
      <c r="E43" s="1870">
        <v>1</v>
      </c>
      <c r="F43" s="1869">
        <f t="shared" si="99"/>
      </c>
      <c r="G43" s="1871">
        <f t="shared" si="34"/>
      </c>
      <c r="H43" s="1871">
        <f t="shared" si="251"/>
      </c>
      <c r="I43" s="1871">
        <f t="shared" si="189"/>
      </c>
      <c r="J43" s="1872">
        <f t="shared" si="344"/>
      </c>
      <c r="K43" s="1873">
        <f t="shared" si="313"/>
      </c>
      <c r="L43" s="1873">
        <f t="shared" si="3"/>
      </c>
      <c r="M43" s="1873">
        <f t="shared" si="375"/>
      </c>
      <c r="N43" s="1873">
        <f t="shared" si="158"/>
      </c>
      <c r="O43" s="1874">
        <f t="shared" si="65"/>
      </c>
      <c r="P43" s="1875">
        <v>0.0132</v>
      </c>
      <c r="Q43" s="1874">
        <v>52</v>
      </c>
      <c r="R43" s="1872">
        <f t="shared" si="282"/>
      </c>
      <c r="S43" s="1876">
        <v>18606</v>
      </c>
      <c r="T43" s="1876">
        <v>487</v>
      </c>
      <c r="U43" s="1876">
        <v>90</v>
      </c>
      <c r="V43" s="1876">
        <v>491</v>
      </c>
      <c r="W43" s="1876">
        <v>65</v>
      </c>
      <c r="X43" s="1876">
        <v>4</v>
      </c>
      <c r="Y43" s="1876">
        <v>0</v>
      </c>
      <c r="Z43" s="1876">
        <v>19</v>
      </c>
      <c r="AA43" s="1872">
        <f t="shared" si="220"/>
      </c>
      <c r="AB43" s="1877" t="s">
        <v>1591</v>
      </c>
      <c r="AC43" s="1877" t="s">
        <v>1607</v>
      </c>
      <c r="AD43" s="1877">
        <v>29</v>
      </c>
    </row>
    <row r="44">
      <c r="A44" s="1866"/>
      <c r="B44" s="1868" t="s">
        <v>1604</v>
      </c>
      <c r="C44" s="1868" t="s">
        <v>1594</v>
      </c>
      <c r="D44" s="1869">
        <v>1208.71</v>
      </c>
      <c r="E44" s="1870">
        <v>0</v>
      </c>
      <c r="F44" s="1869">
        <f t="shared" si="99"/>
      </c>
      <c r="G44" s="1871">
        <f t="shared" si="34"/>
      </c>
      <c r="H44" s="1871">
        <f t="shared" si="251"/>
      </c>
      <c r="I44" s="1871">
        <f t="shared" si="189"/>
      </c>
      <c r="J44" s="1872">
        <f t="shared" si="344"/>
      </c>
      <c r="K44" s="1873">
        <f t="shared" si="313"/>
      </c>
      <c r="L44" s="1873">
        <f t="shared" si="3"/>
      </c>
      <c r="M44" s="1873">
        <f t="shared" si="375"/>
      </c>
      <c r="N44" s="1873">
        <f t="shared" si="158"/>
      </c>
      <c r="O44" s="1874">
        <f t="shared" si="65"/>
      </c>
      <c r="P44" s="1875">
        <v>0.0127</v>
      </c>
      <c r="Q44" s="1874">
        <v>39</v>
      </c>
      <c r="R44" s="1872">
        <f t="shared" si="282"/>
      </c>
      <c r="S44" s="1876">
        <v>13674</v>
      </c>
      <c r="T44" s="1876">
        <v>329</v>
      </c>
      <c r="U44" s="1876">
        <v>47</v>
      </c>
      <c r="V44" s="1876">
        <v>333</v>
      </c>
      <c r="W44" s="1876">
        <v>54</v>
      </c>
      <c r="X44" s="1876">
        <v>2</v>
      </c>
      <c r="Y44" s="1876">
        <v>0</v>
      </c>
      <c r="Z44" s="1876">
        <v>6</v>
      </c>
      <c r="AA44" s="1872">
        <f t="shared" si="220"/>
      </c>
      <c r="AB44" s="1877" t="s">
        <v>1591</v>
      </c>
      <c r="AC44" s="1877" t="s">
        <v>1607</v>
      </c>
      <c r="AD44" s="1877">
        <v>20</v>
      </c>
    </row>
    <row r="45">
      <c r="A45" s="1866"/>
      <c r="B45" s="1868" t="s">
        <v>1604</v>
      </c>
      <c r="C45" s="1868" t="s">
        <v>1595</v>
      </c>
      <c r="D45" s="1869">
        <v>1395.13</v>
      </c>
      <c r="E45" s="1870">
        <v>0</v>
      </c>
      <c r="F45" s="1869">
        <f t="shared" si="99"/>
      </c>
      <c r="G45" s="1871">
        <f t="shared" si="34"/>
      </c>
      <c r="H45" s="1871">
        <f t="shared" si="251"/>
      </c>
      <c r="I45" s="1871">
        <f t="shared" si="189"/>
      </c>
      <c r="J45" s="1872">
        <f t="shared" si="344"/>
      </c>
      <c r="K45" s="1873">
        <f t="shared" si="313"/>
      </c>
      <c r="L45" s="1873">
        <f t="shared" si="3"/>
      </c>
      <c r="M45" s="1873">
        <f t="shared" si="375"/>
      </c>
      <c r="N45" s="1873">
        <f t="shared" si="158"/>
      </c>
      <c r="O45" s="1874">
        <f t="shared" si="65"/>
      </c>
      <c r="P45" s="1875">
        <v>0.0193</v>
      </c>
      <c r="Q45" s="1874">
        <v>70</v>
      </c>
      <c r="R45" s="1872">
        <f t="shared" si="282"/>
      </c>
      <c r="S45" s="1876">
        <v>16596</v>
      </c>
      <c r="T45" s="1876">
        <v>388</v>
      </c>
      <c r="U45" s="1876">
        <v>99</v>
      </c>
      <c r="V45" s="1876">
        <v>406</v>
      </c>
      <c r="W45" s="1876">
        <v>58</v>
      </c>
      <c r="X45" s="1876">
        <v>4</v>
      </c>
      <c r="Y45" s="1876">
        <v>1</v>
      </c>
      <c r="Z45" s="1876">
        <v>15</v>
      </c>
      <c r="AA45" s="1872">
        <f t="shared" si="220"/>
      </c>
      <c r="AB45" s="1877" t="s">
        <v>1591</v>
      </c>
      <c r="AC45" s="1877" t="s">
        <v>1607</v>
      </c>
      <c r="AD45" s="1877">
        <v>19</v>
      </c>
    </row>
    <row r="46">
      <c r="A46" s="1866"/>
      <c r="B46" s="1878" t="s">
        <v>1596</v>
      </c>
      <c r="C46" s="1878"/>
      <c r="D46" s="1879">
        <f>SUM(D42:D45)</f>
      </c>
      <c r="E46" s="1880">
        <f>SUM(E42:E45)</f>
      </c>
      <c r="F46" s="1879">
        <f>SUM(F42:F45)</f>
      </c>
      <c r="G46" s="1881">
        <f t="shared" si="34"/>
      </c>
      <c r="H46" s="1881">
        <f t="shared" si="251"/>
      </c>
      <c r="I46" s="1881">
        <f t="shared" si="189"/>
      </c>
      <c r="J46" s="1881">
        <f t="shared" si="344"/>
      </c>
      <c r="K46" s="1882">
        <f t="shared" si="313"/>
      </c>
      <c r="L46" s="1882">
        <f t="shared" si="3"/>
      </c>
      <c r="M46" s="1882">
        <f t="shared" si="375"/>
      </c>
      <c r="N46" s="1882">
        <f t="shared" si="158"/>
      </c>
      <c r="O46" s="1883">
        <f t="shared" si="65"/>
      </c>
      <c r="P46" s="1882">
        <f>AVERAGE(P42:P45)</f>
      </c>
      <c r="Q46" s="1879">
        <f>AVERAGE(Q42:Q45)</f>
      </c>
      <c r="R46" s="1881">
        <f t="shared" si="282"/>
      </c>
      <c r="S46" s="1884">
        <f>SUM(S42:S45)</f>
      </c>
      <c r="T46" s="1884">
        <f>SUM(T42:T45)</f>
      </c>
      <c r="U46" s="1884">
        <f>SUM(U42:U45)</f>
      </c>
      <c r="V46" s="1884">
        <f>SUM(V42:V45)</f>
      </c>
      <c r="W46" s="1884">
        <f>SUM(W42:W45)</f>
      </c>
      <c r="X46" s="1884">
        <f>SUM(X42:X45)</f>
      </c>
      <c r="Y46" s="1884">
        <f>SUM(Y42:Y45)</f>
      </c>
      <c r="Z46" s="1884">
        <f>SUM(Z42:Z45)</f>
      </c>
      <c r="AA46" s="1885">
        <f t="shared" si="220"/>
      </c>
      <c r="AB46" s="1886"/>
      <c r="AC46" s="1886"/>
      <c r="AD46" s="1887">
        <f>SUM(AD42:AD45)</f>
      </c>
    </row>
    <row r="47">
      <c r="A47" s="1866"/>
      <c r="B47" s="1868" t="s">
        <v>1597</v>
      </c>
      <c r="C47" s="1868" t="s">
        <v>1598</v>
      </c>
      <c r="D47" s="1869">
        <v>1194.4</v>
      </c>
      <c r="E47" s="1870">
        <v>0</v>
      </c>
      <c r="F47" s="1869">
        <f t="shared" ref="F47:F50" si="100">E47*2000*1.2</f>
      </c>
      <c r="G47" s="1871">
        <f t="shared" si="34"/>
      </c>
      <c r="H47" s="1871">
        <f t="shared" si="251"/>
      </c>
      <c r="I47" s="1871">
        <f t="shared" si="189"/>
      </c>
      <c r="J47" s="1872">
        <f t="shared" si="344"/>
      </c>
      <c r="K47" s="1873">
        <f t="shared" si="313"/>
      </c>
      <c r="L47" s="1873">
        <f t="shared" si="3"/>
      </c>
      <c r="M47" s="1873">
        <f t="shared" si="375"/>
      </c>
      <c r="N47" s="1873">
        <f t="shared" si="158"/>
      </c>
      <c r="O47" s="1874">
        <f t="shared" si="65"/>
      </c>
      <c r="P47" s="1888">
        <v>0.0198</v>
      </c>
      <c r="Q47" s="1874">
        <v>66</v>
      </c>
      <c r="R47" s="1872">
        <f t="shared" si="282"/>
      </c>
      <c r="S47" s="1876">
        <v>10053</v>
      </c>
      <c r="T47" s="1876">
        <v>279</v>
      </c>
      <c r="U47" s="1876">
        <v>58</v>
      </c>
      <c r="V47" s="1876">
        <v>290</v>
      </c>
      <c r="W47" s="1876">
        <v>39</v>
      </c>
      <c r="X47" s="1876">
        <v>2</v>
      </c>
      <c r="Y47" s="1876">
        <v>1</v>
      </c>
      <c r="Z47" s="1876">
        <v>8</v>
      </c>
      <c r="AA47" s="1872">
        <f t="shared" si="220"/>
      </c>
      <c r="AB47" s="1877" t="s">
        <v>1591</v>
      </c>
      <c r="AC47" s="1877" t="s">
        <v>1607</v>
      </c>
      <c r="AD47" s="1877">
        <v>10</v>
      </c>
    </row>
    <row r="48">
      <c r="A48" s="1866"/>
      <c r="B48" s="1868" t="s">
        <v>1597</v>
      </c>
      <c r="C48" s="1867" t="s">
        <v>1599</v>
      </c>
      <c r="D48" s="1889">
        <v>1002.38</v>
      </c>
      <c r="E48" s="1890">
        <v>3</v>
      </c>
      <c r="F48" s="1869">
        <f t="shared" si="100"/>
      </c>
      <c r="G48" s="1891">
        <f t="shared" si="34"/>
      </c>
      <c r="H48" s="1891">
        <f t="shared" si="251"/>
      </c>
      <c r="I48" s="1891">
        <f t="shared" si="189"/>
      </c>
      <c r="J48" s="1892">
        <f t="shared" si="344"/>
      </c>
      <c r="K48" s="1893">
        <f t="shared" si="313"/>
      </c>
      <c r="L48" s="1893">
        <f t="shared" si="3"/>
      </c>
      <c r="M48" s="1893">
        <f t="shared" si="375"/>
      </c>
      <c r="N48" s="1893">
        <f t="shared" si="158"/>
      </c>
      <c r="O48" s="1874">
        <f t="shared" si="65"/>
      </c>
      <c r="P48" s="1888">
        <v>0.0202</v>
      </c>
      <c r="Q48" s="1876">
        <v>73</v>
      </c>
      <c r="R48" s="1892">
        <f t="shared" si="282"/>
      </c>
      <c r="S48" s="1876">
        <v>10177</v>
      </c>
      <c r="T48" s="1876">
        <v>329</v>
      </c>
      <c r="U48" s="1876">
        <v>62</v>
      </c>
      <c r="V48" s="1876">
        <v>357</v>
      </c>
      <c r="W48" s="1876">
        <v>66</v>
      </c>
      <c r="X48" s="1876">
        <v>5</v>
      </c>
      <c r="Y48" s="1876">
        <v>3</v>
      </c>
      <c r="Z48" s="1876">
        <v>2</v>
      </c>
      <c r="AA48" s="1872">
        <f t="shared" si="220"/>
      </c>
      <c r="AB48" s="1877" t="s">
        <v>1591</v>
      </c>
      <c r="AC48" s="1877" t="s">
        <v>1607</v>
      </c>
      <c r="AD48" s="1894">
        <v>28</v>
      </c>
    </row>
    <row r="49">
      <c r="A49" s="1866"/>
      <c r="B49" s="1868" t="s">
        <v>1597</v>
      </c>
      <c r="C49" s="1867" t="s">
        <v>1600</v>
      </c>
      <c r="D49" s="1889">
        <v>1446.7</v>
      </c>
      <c r="E49" s="1890">
        <v>4</v>
      </c>
      <c r="F49" s="1869">
        <f t="shared" si="100"/>
      </c>
      <c r="G49" s="1891">
        <f t="shared" si="34"/>
      </c>
      <c r="H49" s="1891">
        <f t="shared" si="251"/>
      </c>
      <c r="I49" s="1891">
        <f t="shared" si="189"/>
      </c>
      <c r="J49" s="1892">
        <f t="shared" si="344"/>
      </c>
      <c r="K49" s="1893">
        <f t="shared" si="313"/>
      </c>
      <c r="L49" s="1893">
        <f t="shared" si="3"/>
      </c>
      <c r="M49" s="1893">
        <f t="shared" si="375"/>
      </c>
      <c r="N49" s="1893">
        <f t="shared" si="158"/>
      </c>
      <c r="O49" s="1874">
        <f t="shared" si="65"/>
      </c>
      <c r="P49" s="1888">
        <v>0.0255</v>
      </c>
      <c r="Q49" s="1876">
        <v>76</v>
      </c>
      <c r="R49" s="1892">
        <f t="shared" si="282"/>
      </c>
      <c r="S49" s="1876">
        <v>12707</v>
      </c>
      <c r="T49" s="1876">
        <v>337</v>
      </c>
      <c r="U49" s="1876">
        <v>68</v>
      </c>
      <c r="V49" s="1876">
        <v>356</v>
      </c>
      <c r="W49" s="1876">
        <v>62</v>
      </c>
      <c r="X49" s="1876">
        <v>6</v>
      </c>
      <c r="Y49" s="1876">
        <v>0</v>
      </c>
      <c r="Z49" s="1876">
        <v>7</v>
      </c>
      <c r="AA49" s="1872">
        <f t="shared" si="220"/>
      </c>
      <c r="AB49" s="1877" t="s">
        <v>1591</v>
      </c>
      <c r="AC49" s="1877" t="s">
        <v>1607</v>
      </c>
      <c r="AD49" s="1894">
        <v>30</v>
      </c>
    </row>
    <row r="50">
      <c r="A50" s="1866"/>
      <c r="B50" s="1868" t="s">
        <v>1597</v>
      </c>
      <c r="C50" s="1867" t="s">
        <v>1601</v>
      </c>
      <c r="D50" s="1889">
        <v>791.65</v>
      </c>
      <c r="E50" s="1890">
        <v>2</v>
      </c>
      <c r="F50" s="1869">
        <f t="shared" si="100"/>
      </c>
      <c r="G50" s="1891">
        <f t="shared" si="34"/>
      </c>
      <c r="H50" s="1891">
        <f t="shared" si="251"/>
      </c>
      <c r="I50" s="1891">
        <f t="shared" si="189"/>
      </c>
      <c r="J50" s="1892">
        <f t="shared" si="344"/>
      </c>
      <c r="K50" s="1893">
        <f t="shared" si="313"/>
      </c>
      <c r="L50" s="1893">
        <f t="shared" si="3"/>
      </c>
      <c r="M50" s="1893">
        <f t="shared" si="375"/>
      </c>
      <c r="N50" s="1893">
        <f t="shared" si="158"/>
      </c>
      <c r="O50" s="1874">
        <f t="shared" si="65"/>
      </c>
      <c r="P50" s="1888">
        <v>0.037</v>
      </c>
      <c r="Q50" s="1876">
        <v>80</v>
      </c>
      <c r="R50" s="1892">
        <f t="shared" si="282"/>
      </c>
      <c r="S50" s="1876">
        <v>7865</v>
      </c>
      <c r="T50" s="1876">
        <v>260</v>
      </c>
      <c r="U50" s="1876">
        <v>52</v>
      </c>
      <c r="V50" s="1876">
        <v>270</v>
      </c>
      <c r="W50" s="1876">
        <v>54</v>
      </c>
      <c r="X50" s="1876">
        <v>5</v>
      </c>
      <c r="Y50" s="1876">
        <v>0</v>
      </c>
      <c r="Z50" s="1876">
        <v>5</v>
      </c>
      <c r="AA50" s="1872">
        <f t="shared" si="220"/>
      </c>
      <c r="AB50" s="1876" t="s">
        <v>1591</v>
      </c>
      <c r="AC50" s="1876" t="s">
        <v>1607</v>
      </c>
      <c r="AD50" s="1876">
        <v>24</v>
      </c>
    </row>
    <row r="51">
      <c r="A51" s="1866"/>
      <c r="B51" s="1878" t="s">
        <v>1596</v>
      </c>
      <c r="C51" s="1878"/>
      <c r="D51" s="1879">
        <f>SUM(D47:D50)</f>
      </c>
      <c r="E51" s="1879">
        <f>SUM(E47:E50)</f>
      </c>
      <c r="F51" s="1879">
        <f>SUM(F47:F50)</f>
      </c>
      <c r="G51" s="1881">
        <f t="shared" si="34"/>
      </c>
      <c r="H51" s="1881">
        <f t="shared" si="251"/>
      </c>
      <c r="I51" s="1881">
        <f t="shared" si="189"/>
      </c>
      <c r="J51" s="1881">
        <f t="shared" si="344"/>
      </c>
      <c r="K51" s="1882">
        <f t="shared" si="313"/>
      </c>
      <c r="L51" s="1882">
        <f t="shared" si="3"/>
      </c>
      <c r="M51" s="1882">
        <f t="shared" si="375"/>
      </c>
      <c r="N51" s="1882">
        <f t="shared" si="158"/>
      </c>
      <c r="O51" s="1883">
        <f t="shared" si="65"/>
      </c>
      <c r="P51" s="1882">
        <f>AVERAGE(P47:P50)</f>
      </c>
      <c r="Q51" s="1879">
        <f>AVERAGE(Q47:Q50)</f>
      </c>
      <c r="R51" s="1879">
        <f t="shared" si="282"/>
      </c>
      <c r="S51" s="1883">
        <f>SUM(S47:S50)</f>
      </c>
      <c r="T51" s="1883">
        <f>SUM(T47:T50)</f>
      </c>
      <c r="U51" s="1883">
        <f>SUM(U47:U50)</f>
      </c>
      <c r="V51" s="1883">
        <f>SUM(V47:V50)</f>
      </c>
      <c r="W51" s="1883">
        <f>SUM(W47:W50)</f>
      </c>
      <c r="X51" s="1883">
        <f>SUM(X47:X50)</f>
      </c>
      <c r="Y51" s="1883">
        <f>SUM(Y47:Y50)</f>
      </c>
      <c r="Z51" s="1883">
        <f>SUM(Z47:Z50)</f>
      </c>
      <c r="AA51" s="1885">
        <f t="shared" si="220"/>
      </c>
      <c r="AB51" s="1886"/>
      <c r="AC51" s="1886"/>
      <c r="AD51" s="1887">
        <f>SUM(AD47:AD50)</f>
      </c>
    </row>
    <row r="52">
      <c r="A52" s="1866"/>
      <c r="B52" s="1895" t="s">
        <v>1602</v>
      </c>
      <c r="C52" s="1895"/>
      <c r="D52" s="1896">
        <f>D51+D46</f>
      </c>
      <c r="E52" s="1896">
        <f>E51+E46</f>
      </c>
      <c r="F52" s="1896">
        <f>F51+F46</f>
      </c>
      <c r="G52" s="1897">
        <f t="shared" si="34"/>
      </c>
      <c r="H52" s="1897">
        <f t="shared" si="251"/>
      </c>
      <c r="I52" s="1897">
        <f t="shared" si="189"/>
      </c>
      <c r="J52" s="1897">
        <f t="shared" si="344"/>
      </c>
      <c r="K52" s="1898">
        <f t="shared" si="313"/>
      </c>
      <c r="L52" s="1898">
        <f t="shared" si="3"/>
      </c>
      <c r="M52" s="1898">
        <f t="shared" si="375"/>
      </c>
      <c r="N52" s="1898">
        <f t="shared" si="158"/>
      </c>
      <c r="O52" s="1899">
        <f t="shared" si="65"/>
      </c>
      <c r="P52" s="1900">
        <f>(P51+P46)/2</f>
      </c>
      <c r="Q52" s="1900">
        <f>(Q51+Q46)/2</f>
      </c>
      <c r="R52" s="1896">
        <f>(R51+R46)/2</f>
      </c>
      <c r="S52" s="1899">
        <f>S51+S46</f>
      </c>
      <c r="T52" s="1899">
        <f>T51+T46</f>
      </c>
      <c r="U52" s="1899">
        <f>U51+U46</f>
      </c>
      <c r="V52" s="1899">
        <f>V51+V46</f>
      </c>
      <c r="W52" s="1899">
        <f>W51+W46</f>
      </c>
      <c r="X52" s="1899">
        <f>X51+X46</f>
      </c>
      <c r="Y52" s="1899">
        <f>Y51+Y46</f>
      </c>
      <c r="Z52" s="1899">
        <f>Z51+Z46</f>
      </c>
      <c r="AA52" s="1901">
        <f t="shared" si="220"/>
      </c>
      <c r="AB52" s="1902"/>
      <c r="AC52" s="1902"/>
      <c r="AD52" s="1903">
        <f>AD51+AD46</f>
      </c>
    </row>
    <row r="53">
      <c r="A53" s="1855" t="s">
        <v>1555</v>
      </c>
      <c r="B53" s="1855" t="s">
        <v>1556</v>
      </c>
      <c r="C53" s="1855"/>
      <c r="D53" s="1856" t="s">
        <v>1557</v>
      </c>
      <c r="E53" s="1856"/>
      <c r="F53" s="1856"/>
      <c r="G53" s="1856"/>
      <c r="H53" s="1856"/>
      <c r="I53" s="1856"/>
      <c r="J53" s="1857" t="s">
        <v>1558</v>
      </c>
      <c r="K53" s="1857"/>
      <c r="L53" s="1857"/>
      <c r="M53" s="1857"/>
      <c r="N53" s="1857"/>
      <c r="O53" s="1857"/>
      <c r="P53" s="1857"/>
      <c r="Q53" s="1857"/>
      <c r="R53" s="1857"/>
      <c r="S53" s="1857"/>
      <c r="T53" s="1857"/>
      <c r="U53" s="1857"/>
      <c r="V53" s="1857"/>
      <c r="W53" s="1857"/>
      <c r="X53" s="1857"/>
      <c r="Y53" s="1857"/>
      <c r="Z53" s="1857"/>
      <c r="AA53" s="1857"/>
      <c r="AB53" s="1857"/>
      <c r="AC53" s="1857"/>
      <c r="AD53" s="1858"/>
    </row>
    <row r="54">
      <c r="A54" s="1855"/>
      <c r="B54" s="1855" t="s">
        <v>1559</v>
      </c>
      <c r="C54" s="1855" t="s">
        <v>1560</v>
      </c>
      <c r="D54" s="1856" t="s">
        <v>1561</v>
      </c>
      <c r="E54" s="1859" t="s">
        <v>1562</v>
      </c>
      <c r="F54" s="1860" t="s">
        <v>1563</v>
      </c>
      <c r="G54" s="1861" t="s">
        <v>1564</v>
      </c>
      <c r="H54" s="1861" t="s">
        <v>1565</v>
      </c>
      <c r="I54" s="1861" t="s">
        <v>1566</v>
      </c>
      <c r="J54" s="1857" t="s">
        <v>1567</v>
      </c>
      <c r="K54" s="1862" t="s">
        <v>1568</v>
      </c>
      <c r="L54" s="1862" t="s">
        <v>1569</v>
      </c>
      <c r="M54" s="1862" t="s">
        <v>1570</v>
      </c>
      <c r="N54" s="1862" t="s">
        <v>1571</v>
      </c>
      <c r="O54" s="1863" t="s">
        <v>1572</v>
      </c>
      <c r="P54" s="1862" t="s">
        <v>1573</v>
      </c>
      <c r="Q54" s="1863" t="s">
        <v>1574</v>
      </c>
      <c r="R54" s="1857" t="s">
        <v>1575</v>
      </c>
      <c r="S54" s="1863" t="s">
        <v>1576</v>
      </c>
      <c r="T54" s="1863" t="s">
        <v>1577</v>
      </c>
      <c r="U54" s="1863" t="s">
        <v>1578</v>
      </c>
      <c r="V54" s="1863" t="s">
        <v>1579</v>
      </c>
      <c r="W54" s="1863" t="s">
        <v>1580</v>
      </c>
      <c r="X54" s="1863" t="s">
        <v>1581</v>
      </c>
      <c r="Y54" s="1863" t="s">
        <v>1582</v>
      </c>
      <c r="Z54" s="1863" t="s">
        <v>1583</v>
      </c>
      <c r="AA54" s="1864" t="s">
        <v>1584</v>
      </c>
      <c r="AB54" s="1858" t="s">
        <v>1585</v>
      </c>
      <c r="AC54" s="1858" t="s">
        <v>1586</v>
      </c>
      <c r="AD54" s="1865" t="s">
        <v>1587</v>
      </c>
    </row>
    <row r="55">
      <c r="A55" s="1866" t="s">
        <v>1608</v>
      </c>
      <c r="B55" s="1868" t="s">
        <v>1604</v>
      </c>
      <c r="C55" s="1868" t="s">
        <v>1590</v>
      </c>
      <c r="D55" s="1869">
        <v>2065.87</v>
      </c>
      <c r="E55" s="1870">
        <v>1</v>
      </c>
      <c r="F55" s="1869">
        <f t="shared" ref="F55:F58" si="101">E55*2000*1.2</f>
      </c>
      <c r="G55" s="1871">
        <f t="shared" ref="G55:G65" si="35">F55/D55</f>
      </c>
      <c r="H55" s="1871">
        <f t="shared" ref="H55:H65" si="252">D55/E55</f>
      </c>
      <c r="I55" s="1871">
        <f t="shared" ref="I55:I65" si="190">F55/E55</f>
      </c>
      <c r="J55" s="1872">
        <f t="shared" ref="J55:J65" si="345">D55/T55</f>
      </c>
      <c r="K55" s="1873">
        <f t="shared" ref="K55:K65" si="314">O55/S55*1</f>
      </c>
      <c r="L55" s="1873">
        <f t="shared" ref="L55:L65" si="4">T55/S55</f>
      </c>
      <c r="M55" s="1873">
        <f t="shared" ref="M55:M65" si="376">V55/S55</f>
      </c>
      <c r="N55" s="1873">
        <f t="shared" ref="N55:N65" si="159">W55/V55</f>
      </c>
      <c r="O55" s="1874">
        <f t="shared" ref="O55:O65" si="66">U55/P55</f>
      </c>
      <c r="P55" s="1875">
        <v>0.0074</v>
      </c>
      <c r="Q55" s="1874">
        <v>52</v>
      </c>
      <c r="R55" s="1872">
        <f t="shared" ref="R55:R64" si="283">(D55/S55)*1000</f>
      </c>
      <c r="S55" s="1876">
        <v>22394</v>
      </c>
      <c r="T55" s="1876">
        <v>489</v>
      </c>
      <c r="U55" s="1876">
        <v>102</v>
      </c>
      <c r="V55" s="1876">
        <v>489</v>
      </c>
      <c r="W55" s="1876">
        <v>70</v>
      </c>
      <c r="X55" s="1876">
        <v>0</v>
      </c>
      <c r="Y55" s="1876">
        <v>3</v>
      </c>
      <c r="Z55" s="1876">
        <v>12</v>
      </c>
      <c r="AA55" s="1872">
        <f t="shared" ref="AA55:AA65" si="221">AD55*1000/D55</f>
      </c>
      <c r="AB55" s="1877" t="s">
        <v>1591</v>
      </c>
      <c r="AC55" s="1877" t="s">
        <v>1607</v>
      </c>
      <c r="AD55" s="1877">
        <v>39</v>
      </c>
    </row>
    <row r="56">
      <c r="A56" s="1866"/>
      <c r="B56" s="1868" t="s">
        <v>1604</v>
      </c>
      <c r="C56" s="1868" t="s">
        <v>1593</v>
      </c>
      <c r="D56" s="1869">
        <v>1525.75</v>
      </c>
      <c r="E56" s="1870">
        <v>1</v>
      </c>
      <c r="F56" s="1869">
        <f t="shared" si="101"/>
      </c>
      <c r="G56" s="1871">
        <f t="shared" si="35"/>
      </c>
      <c r="H56" s="1871">
        <f t="shared" si="252"/>
      </c>
      <c r="I56" s="1871">
        <f t="shared" si="190"/>
      </c>
      <c r="J56" s="1872">
        <f t="shared" si="345"/>
      </c>
      <c r="K56" s="1873">
        <f t="shared" si="314"/>
      </c>
      <c r="L56" s="1873">
        <f t="shared" si="4"/>
      </c>
      <c r="M56" s="1873">
        <f t="shared" si="376"/>
      </c>
      <c r="N56" s="1873">
        <f t="shared" si="159"/>
      </c>
      <c r="O56" s="1874">
        <f t="shared" si="66"/>
      </c>
      <c r="P56" s="1875">
        <v>0.0132</v>
      </c>
      <c r="Q56" s="1874">
        <v>70</v>
      </c>
      <c r="R56" s="1872">
        <f t="shared" si="283"/>
      </c>
      <c r="S56" s="1876">
        <v>14360</v>
      </c>
      <c r="T56" s="1876">
        <v>403</v>
      </c>
      <c r="U56" s="1876">
        <v>72</v>
      </c>
      <c r="V56" s="1876">
        <v>426</v>
      </c>
      <c r="W56" s="1876">
        <v>73</v>
      </c>
      <c r="X56" s="1876">
        <v>3</v>
      </c>
      <c r="Y56" s="1876">
        <v>0</v>
      </c>
      <c r="Z56" s="1876">
        <v>12</v>
      </c>
      <c r="AA56" s="1872">
        <f t="shared" si="221"/>
      </c>
      <c r="AB56" s="1877" t="s">
        <v>1591</v>
      </c>
      <c r="AC56" s="1877" t="s">
        <v>1607</v>
      </c>
      <c r="AD56" s="1877">
        <v>19</v>
      </c>
    </row>
    <row r="57">
      <c r="A57" s="1866"/>
      <c r="B57" s="1868" t="s">
        <v>1604</v>
      </c>
      <c r="C57" s="1868" t="s">
        <v>1594</v>
      </c>
      <c r="D57" s="1869">
        <v>1248.28</v>
      </c>
      <c r="E57" s="1870">
        <v>0</v>
      </c>
      <c r="F57" s="1869">
        <f t="shared" si="101"/>
      </c>
      <c r="G57" s="1871">
        <f t="shared" si="35"/>
      </c>
      <c r="H57" s="1871">
        <f t="shared" si="252"/>
      </c>
      <c r="I57" s="1871">
        <f t="shared" si="190"/>
      </c>
      <c r="J57" s="1872">
        <f t="shared" si="345"/>
      </c>
      <c r="K57" s="1873">
        <f t="shared" si="314"/>
      </c>
      <c r="L57" s="1873">
        <f t="shared" si="4"/>
      </c>
      <c r="M57" s="1873">
        <f t="shared" si="376"/>
      </c>
      <c r="N57" s="1873">
        <f t="shared" si="159"/>
      </c>
      <c r="O57" s="1874">
        <f t="shared" si="66"/>
      </c>
      <c r="P57" s="1875">
        <v>0.0127</v>
      </c>
      <c r="Q57" s="1874">
        <v>68</v>
      </c>
      <c r="R57" s="1872">
        <f t="shared" si="283"/>
      </c>
      <c r="S57" s="1876">
        <v>10804</v>
      </c>
      <c r="T57" s="1876">
        <v>345</v>
      </c>
      <c r="U57" s="1876">
        <v>48</v>
      </c>
      <c r="V57" s="1876">
        <v>351</v>
      </c>
      <c r="W57" s="1876">
        <v>52</v>
      </c>
      <c r="X57" s="1876">
        <v>5</v>
      </c>
      <c r="Y57" s="1876">
        <v>1</v>
      </c>
      <c r="Z57" s="1876">
        <v>9</v>
      </c>
      <c r="AA57" s="1872">
        <f t="shared" si="221"/>
      </c>
      <c r="AB57" s="1877" t="s">
        <v>1591</v>
      </c>
      <c r="AC57" s="1877" t="s">
        <v>1607</v>
      </c>
      <c r="AD57" s="1877">
        <v>22</v>
      </c>
    </row>
    <row r="58">
      <c r="A58" s="1866"/>
      <c r="B58" s="1868" t="s">
        <v>1604</v>
      </c>
      <c r="C58" s="1868" t="s">
        <v>1595</v>
      </c>
      <c r="D58" s="1869">
        <v>1030.59</v>
      </c>
      <c r="E58" s="1870">
        <v>2</v>
      </c>
      <c r="F58" s="1869">
        <f t="shared" si="101"/>
      </c>
      <c r="G58" s="1871">
        <f t="shared" si="35"/>
      </c>
      <c r="H58" s="1871">
        <f t="shared" si="252"/>
      </c>
      <c r="I58" s="1871">
        <f t="shared" si="190"/>
      </c>
      <c r="J58" s="1872">
        <f t="shared" si="345"/>
      </c>
      <c r="K58" s="1873">
        <f t="shared" si="314"/>
      </c>
      <c r="L58" s="1873">
        <f t="shared" si="4"/>
      </c>
      <c r="M58" s="1873">
        <f t="shared" si="376"/>
      </c>
      <c r="N58" s="1873">
        <f t="shared" si="159"/>
      </c>
      <c r="O58" s="1874">
        <f t="shared" si="66"/>
      </c>
      <c r="P58" s="1875">
        <v>0.0193</v>
      </c>
      <c r="Q58" s="1874">
        <v>67</v>
      </c>
      <c r="R58" s="1872">
        <f t="shared" si="283"/>
      </c>
      <c r="S58" s="1876">
        <v>7702</v>
      </c>
      <c r="T58" s="1876">
        <v>274</v>
      </c>
      <c r="U58" s="1876">
        <v>33</v>
      </c>
      <c r="V58" s="1876">
        <v>291</v>
      </c>
      <c r="W58" s="1876">
        <v>35</v>
      </c>
      <c r="X58" s="1876">
        <v>1</v>
      </c>
      <c r="Y58" s="1876">
        <v>0</v>
      </c>
      <c r="Z58" s="1876">
        <v>6</v>
      </c>
      <c r="AA58" s="1872">
        <f t="shared" si="221"/>
      </c>
      <c r="AB58" s="1877" t="s">
        <v>1591</v>
      </c>
      <c r="AC58" s="1877" t="s">
        <v>1607</v>
      </c>
      <c r="AD58" s="1877">
        <v>24</v>
      </c>
    </row>
    <row r="59">
      <c r="A59" s="1866"/>
      <c r="B59" s="1878" t="s">
        <v>1596</v>
      </c>
      <c r="C59" s="1878"/>
      <c r="D59" s="1879">
        <f>SUM(D55:D58)</f>
      </c>
      <c r="E59" s="1880">
        <f>SUM(E55:E58)</f>
      </c>
      <c r="F59" s="1879">
        <f>SUM(F55:F58)</f>
      </c>
      <c r="G59" s="1881">
        <f t="shared" si="35"/>
      </c>
      <c r="H59" s="1881">
        <f t="shared" si="252"/>
      </c>
      <c r="I59" s="1881">
        <f t="shared" si="190"/>
      </c>
      <c r="J59" s="1881">
        <f t="shared" si="345"/>
      </c>
      <c r="K59" s="1882">
        <f t="shared" si="314"/>
      </c>
      <c r="L59" s="1882">
        <f t="shared" si="4"/>
      </c>
      <c r="M59" s="1882">
        <f t="shared" si="376"/>
      </c>
      <c r="N59" s="1882">
        <f t="shared" si="159"/>
      </c>
      <c r="O59" s="1883">
        <f t="shared" si="66"/>
      </c>
      <c r="P59" s="1882">
        <f>AVERAGE(P55:P58)</f>
      </c>
      <c r="Q59" s="1879">
        <f>AVERAGE(Q55:Q58)</f>
      </c>
      <c r="R59" s="1881">
        <f t="shared" si="283"/>
      </c>
      <c r="S59" s="1884">
        <f>SUM(S55:S58)</f>
      </c>
      <c r="T59" s="1884">
        <f>SUM(T55:T58)</f>
      </c>
      <c r="U59" s="1884">
        <f>SUM(U55:U58)</f>
      </c>
      <c r="V59" s="1884">
        <f>SUM(V55:V58)</f>
      </c>
      <c r="W59" s="1884">
        <f>SUM(W55:W58)</f>
      </c>
      <c r="X59" s="1884">
        <f>SUM(X55:X58)</f>
      </c>
      <c r="Y59" s="1884">
        <f>SUM(Y55:Y58)</f>
      </c>
      <c r="Z59" s="1884">
        <f>SUM(Z55:Z58)</f>
      </c>
      <c r="AA59" s="1885">
        <f t="shared" si="221"/>
      </c>
      <c r="AB59" s="1886"/>
      <c r="AC59" s="1886"/>
      <c r="AD59" s="1887">
        <f>SUM(AD55:AD58)</f>
      </c>
    </row>
    <row r="60">
      <c r="A60" s="1866"/>
      <c r="B60" s="1868" t="s">
        <v>1597</v>
      </c>
      <c r="C60" s="1868" t="s">
        <v>1598</v>
      </c>
      <c r="D60" s="1869">
        <v>1199.57</v>
      </c>
      <c r="E60" s="1870">
        <v>0</v>
      </c>
      <c r="F60" s="1869">
        <f t="shared" ref="F60:F63" si="102">E60*2000*1.2</f>
      </c>
      <c r="G60" s="1871">
        <f t="shared" si="35"/>
      </c>
      <c r="H60" s="1871">
        <f t="shared" si="252"/>
      </c>
      <c r="I60" s="1871">
        <f t="shared" si="190"/>
      </c>
      <c r="J60" s="1872">
        <f t="shared" si="345"/>
      </c>
      <c r="K60" s="1873">
        <f t="shared" si="314"/>
      </c>
      <c r="L60" s="1873">
        <f t="shared" si="4"/>
      </c>
      <c r="M60" s="1873">
        <f t="shared" si="376"/>
      </c>
      <c r="N60" s="1873">
        <f t="shared" si="159"/>
      </c>
      <c r="O60" s="1874">
        <f t="shared" si="66"/>
      </c>
      <c r="P60" s="1888">
        <v>0.0198</v>
      </c>
      <c r="Q60" s="1874">
        <v>73</v>
      </c>
      <c r="R60" s="1872">
        <f t="shared" si="283"/>
      </c>
      <c r="S60" s="1876">
        <v>7713</v>
      </c>
      <c r="T60" s="1876">
        <v>312</v>
      </c>
      <c r="U60" s="1876">
        <v>65</v>
      </c>
      <c r="V60" s="1876">
        <v>324</v>
      </c>
      <c r="W60" s="1876">
        <v>82</v>
      </c>
      <c r="X60" s="1876">
        <v>7</v>
      </c>
      <c r="Y60" s="1876">
        <v>1</v>
      </c>
      <c r="Z60" s="1876">
        <v>6</v>
      </c>
      <c r="AA60" s="1872">
        <f t="shared" si="221"/>
      </c>
      <c r="AB60" s="1877" t="s">
        <v>1591</v>
      </c>
      <c r="AC60" s="1877" t="s">
        <v>1607</v>
      </c>
      <c r="AD60" s="1877">
        <v>31</v>
      </c>
    </row>
    <row r="61">
      <c r="A61" s="1866"/>
      <c r="B61" s="1868" t="s">
        <v>1597</v>
      </c>
      <c r="C61" s="1867" t="s">
        <v>1599</v>
      </c>
      <c r="D61" s="1889">
        <v>1356.6</v>
      </c>
      <c r="E61" s="1890">
        <v>3</v>
      </c>
      <c r="F61" s="1869">
        <f t="shared" si="102"/>
      </c>
      <c r="G61" s="1891">
        <f t="shared" si="35"/>
      </c>
      <c r="H61" s="1891">
        <f t="shared" si="252"/>
      </c>
      <c r="I61" s="1891">
        <f t="shared" si="190"/>
      </c>
      <c r="J61" s="1892">
        <f t="shared" si="345"/>
      </c>
      <c r="K61" s="1893">
        <f t="shared" si="314"/>
      </c>
      <c r="L61" s="1893">
        <f t="shared" si="4"/>
      </c>
      <c r="M61" s="1893">
        <f t="shared" si="376"/>
      </c>
      <c r="N61" s="1893">
        <f t="shared" si="159"/>
      </c>
      <c r="O61" s="1874">
        <f t="shared" si="66"/>
      </c>
      <c r="P61" s="1888">
        <v>0.0202</v>
      </c>
      <c r="Q61" s="1876">
        <v>78</v>
      </c>
      <c r="R61" s="1892">
        <f t="shared" si="283"/>
      </c>
      <c r="S61" s="1876">
        <v>8046</v>
      </c>
      <c r="T61" s="1876">
        <v>283</v>
      </c>
      <c r="U61" s="1876">
        <v>53</v>
      </c>
      <c r="V61" s="1876">
        <v>326</v>
      </c>
      <c r="W61" s="1876">
        <v>85</v>
      </c>
      <c r="X61" s="1876">
        <v>4</v>
      </c>
      <c r="Y61" s="1876">
        <v>1</v>
      </c>
      <c r="Z61" s="1876">
        <v>3</v>
      </c>
      <c r="AA61" s="1872">
        <f t="shared" si="221"/>
      </c>
      <c r="AB61" s="1877" t="s">
        <v>1591</v>
      </c>
      <c r="AC61" s="1877" t="s">
        <v>1607</v>
      </c>
      <c r="AD61" s="1894">
        <v>25</v>
      </c>
    </row>
    <row r="62">
      <c r="A62" s="1866"/>
      <c r="B62" s="1868" t="s">
        <v>1597</v>
      </c>
      <c r="C62" s="1867" t="s">
        <v>1600</v>
      </c>
      <c r="D62" s="1889">
        <v>1298.11</v>
      </c>
      <c r="E62" s="1890">
        <v>1</v>
      </c>
      <c r="F62" s="1869">
        <f t="shared" si="102"/>
      </c>
      <c r="G62" s="1891">
        <f t="shared" si="35"/>
      </c>
      <c r="H62" s="1891">
        <f t="shared" si="252"/>
      </c>
      <c r="I62" s="1891">
        <f t="shared" si="190"/>
      </c>
      <c r="J62" s="1892">
        <f t="shared" si="345"/>
      </c>
      <c r="K62" s="1893">
        <f t="shared" si="314"/>
      </c>
      <c r="L62" s="1893">
        <f t="shared" si="4"/>
      </c>
      <c r="M62" s="1893">
        <f t="shared" si="376"/>
      </c>
      <c r="N62" s="1893">
        <f t="shared" si="159"/>
      </c>
      <c r="O62" s="1874">
        <f t="shared" si="66"/>
      </c>
      <c r="P62" s="1888">
        <v>0.0255</v>
      </c>
      <c r="Q62" s="1876">
        <v>80</v>
      </c>
      <c r="R62" s="1892">
        <f t="shared" si="283"/>
      </c>
      <c r="S62" s="1876">
        <v>8551</v>
      </c>
      <c r="T62" s="1876">
        <v>320</v>
      </c>
      <c r="U62" s="1876">
        <v>61</v>
      </c>
      <c r="V62" s="1876">
        <v>379</v>
      </c>
      <c r="W62" s="1876">
        <v>100</v>
      </c>
      <c r="X62" s="1876">
        <v>4</v>
      </c>
      <c r="Y62" s="1876">
        <v>0</v>
      </c>
      <c r="Z62" s="1876">
        <v>5</v>
      </c>
      <c r="AA62" s="1872">
        <f t="shared" si="221"/>
      </c>
      <c r="AB62" s="1877" t="s">
        <v>1591</v>
      </c>
      <c r="AC62" s="1877" t="s">
        <v>1607</v>
      </c>
      <c r="AD62" s="1894">
        <v>26</v>
      </c>
    </row>
    <row r="63">
      <c r="A63" s="1866"/>
      <c r="B63" s="1868" t="s">
        <v>1597</v>
      </c>
      <c r="C63" s="1867" t="s">
        <v>1601</v>
      </c>
      <c r="D63" s="1889">
        <v>735.35</v>
      </c>
      <c r="E63" s="1890">
        <v>2</v>
      </c>
      <c r="F63" s="1869">
        <f t="shared" si="102"/>
      </c>
      <c r="G63" s="1891">
        <f t="shared" si="35"/>
      </c>
      <c r="H63" s="1891">
        <f t="shared" si="252"/>
      </c>
      <c r="I63" s="1891">
        <f t="shared" si="190"/>
      </c>
      <c r="J63" s="1892">
        <f t="shared" si="345"/>
      </c>
      <c r="K63" s="1893">
        <f t="shared" si="314"/>
      </c>
      <c r="L63" s="1893">
        <f t="shared" si="4"/>
      </c>
      <c r="M63" s="1893">
        <f t="shared" si="376"/>
      </c>
      <c r="N63" s="1893">
        <f t="shared" si="159"/>
      </c>
      <c r="O63" s="1874">
        <f t="shared" si="66"/>
      </c>
      <c r="P63" s="1888">
        <v>0.037</v>
      </c>
      <c r="Q63" s="1876">
        <v>80</v>
      </c>
      <c r="R63" s="1892">
        <f t="shared" si="283"/>
      </c>
      <c r="S63" s="1876">
        <v>5885</v>
      </c>
      <c r="T63" s="1876">
        <v>225</v>
      </c>
      <c r="U63" s="1876">
        <v>33</v>
      </c>
      <c r="V63" s="1876">
        <v>261</v>
      </c>
      <c r="W63" s="1876">
        <v>37</v>
      </c>
      <c r="X63" s="1876">
        <v>2</v>
      </c>
      <c r="Y63" s="1876">
        <v>1</v>
      </c>
      <c r="Z63" s="1876">
        <v>2</v>
      </c>
      <c r="AA63" s="1872">
        <f t="shared" si="221"/>
      </c>
      <c r="AB63" s="1876" t="s">
        <v>1591</v>
      </c>
      <c r="AC63" s="1876" t="s">
        <v>1607</v>
      </c>
      <c r="AD63" s="1876">
        <v>12</v>
      </c>
    </row>
    <row r="64">
      <c r="A64" s="1866"/>
      <c r="B64" s="1878" t="s">
        <v>1596</v>
      </c>
      <c r="C64" s="1878"/>
      <c r="D64" s="1879">
        <f>SUM(D60:D63)</f>
      </c>
      <c r="E64" s="1879">
        <f>SUM(E60:E63)</f>
      </c>
      <c r="F64" s="1879">
        <f>SUM(F60:F63)</f>
      </c>
      <c r="G64" s="1881">
        <f t="shared" si="35"/>
      </c>
      <c r="H64" s="1881">
        <f t="shared" si="252"/>
      </c>
      <c r="I64" s="1881">
        <f t="shared" si="190"/>
      </c>
      <c r="J64" s="1881">
        <f t="shared" si="345"/>
      </c>
      <c r="K64" s="1882">
        <f t="shared" si="314"/>
      </c>
      <c r="L64" s="1882">
        <f t="shared" si="4"/>
      </c>
      <c r="M64" s="1882">
        <f t="shared" si="376"/>
      </c>
      <c r="N64" s="1882">
        <f t="shared" si="159"/>
      </c>
      <c r="O64" s="1883">
        <f t="shared" si="66"/>
      </c>
      <c r="P64" s="1882">
        <f>AVERAGE(P60:P63)</f>
      </c>
      <c r="Q64" s="1879">
        <f>AVERAGE(Q60:Q63)</f>
      </c>
      <c r="R64" s="1879">
        <f t="shared" si="283"/>
      </c>
      <c r="S64" s="1883">
        <f>SUM(S60:S63)</f>
      </c>
      <c r="T64" s="1883">
        <f>SUM(T60:T63)</f>
      </c>
      <c r="U64" s="1883">
        <f>SUM(U60:U63)</f>
      </c>
      <c r="V64" s="1883">
        <f>SUM(V60:V63)</f>
      </c>
      <c r="W64" s="1883">
        <f>SUM(W60:W63)</f>
      </c>
      <c r="X64" s="1883">
        <f>SUM(X60:X63)</f>
      </c>
      <c r="Y64" s="1883">
        <f>SUM(Y60:Y63)</f>
      </c>
      <c r="Z64" s="1883">
        <f>SUM(Z60:Z63)</f>
      </c>
      <c r="AA64" s="1885">
        <f t="shared" si="221"/>
      </c>
      <c r="AB64" s="1886"/>
      <c r="AC64" s="1886"/>
      <c r="AD64" s="1887">
        <f>SUM(AD60:AD63)</f>
      </c>
    </row>
    <row r="65">
      <c r="A65" s="1866"/>
      <c r="B65" s="1895" t="s">
        <v>1602</v>
      </c>
      <c r="C65" s="1895"/>
      <c r="D65" s="1896">
        <f>D64+D59</f>
      </c>
      <c r="E65" s="1896">
        <f>E64+E59</f>
      </c>
      <c r="F65" s="1896">
        <f>F64+F59</f>
      </c>
      <c r="G65" s="1897">
        <f t="shared" si="35"/>
      </c>
      <c r="H65" s="1897">
        <f t="shared" si="252"/>
      </c>
      <c r="I65" s="1897">
        <f t="shared" si="190"/>
      </c>
      <c r="J65" s="1897">
        <f t="shared" si="345"/>
      </c>
      <c r="K65" s="1898">
        <f t="shared" si="314"/>
      </c>
      <c r="L65" s="1898">
        <f t="shared" si="4"/>
      </c>
      <c r="M65" s="1898">
        <f t="shared" si="376"/>
      </c>
      <c r="N65" s="1898">
        <f t="shared" si="159"/>
      </c>
      <c r="O65" s="1899">
        <f t="shared" si="66"/>
      </c>
      <c r="P65" s="1900">
        <f>(P64+P59)/2</f>
      </c>
      <c r="Q65" s="1900">
        <f>(Q64+Q59)/2</f>
      </c>
      <c r="R65" s="1896">
        <f>(R64+R59)/2</f>
      </c>
      <c r="S65" s="1899">
        <f>S64+S59</f>
      </c>
      <c r="T65" s="1899">
        <f>T64+T59</f>
      </c>
      <c r="U65" s="1899">
        <f>U64+U59</f>
      </c>
      <c r="V65" s="1899">
        <f>V64+V59</f>
      </c>
      <c r="W65" s="1899">
        <f>W64+W59</f>
      </c>
      <c r="X65" s="1899">
        <f>X64+X59</f>
      </c>
      <c r="Y65" s="1899">
        <f>Y64+Y59</f>
      </c>
      <c r="Z65" s="1899">
        <f>Z64+Z59</f>
      </c>
      <c r="AA65" s="1901">
        <f t="shared" si="221"/>
      </c>
      <c r="AB65" s="1902"/>
      <c r="AC65" s="1902"/>
      <c r="AD65" s="1903">
        <f>AD64+AD59</f>
      </c>
    </row>
    <row r="66">
      <c r="A66" s="1855" t="s">
        <v>1555</v>
      </c>
      <c r="B66" s="1855" t="s">
        <v>1556</v>
      </c>
      <c r="C66" s="1855"/>
      <c r="D66" s="1856" t="s">
        <v>1557</v>
      </c>
      <c r="E66" s="1856"/>
      <c r="F66" s="1856"/>
      <c r="G66" s="1856"/>
      <c r="H66" s="1856"/>
      <c r="I66" s="1856"/>
      <c r="J66" s="1857" t="s">
        <v>1558</v>
      </c>
      <c r="K66" s="1857"/>
      <c r="L66" s="1857"/>
      <c r="M66" s="1857"/>
      <c r="N66" s="1857"/>
      <c r="O66" s="1857"/>
      <c r="P66" s="1857"/>
      <c r="Q66" s="1857"/>
      <c r="R66" s="1857"/>
      <c r="S66" s="1857"/>
      <c r="T66" s="1857"/>
      <c r="U66" s="1857"/>
      <c r="V66" s="1857"/>
      <c r="W66" s="1857"/>
      <c r="X66" s="1857"/>
      <c r="Y66" s="1857"/>
      <c r="Z66" s="1857"/>
      <c r="AA66" s="1857"/>
      <c r="AB66" s="1857"/>
      <c r="AC66" s="1857"/>
      <c r="AD66" s="1858"/>
    </row>
    <row r="67">
      <c r="A67" s="1855"/>
      <c r="B67" s="1855" t="s">
        <v>1559</v>
      </c>
      <c r="C67" s="1855" t="s">
        <v>1560</v>
      </c>
      <c r="D67" s="1856" t="s">
        <v>1561</v>
      </c>
      <c r="E67" s="1859" t="s">
        <v>1562</v>
      </c>
      <c r="F67" s="1860" t="s">
        <v>1563</v>
      </c>
      <c r="G67" s="1861" t="s">
        <v>1564</v>
      </c>
      <c r="H67" s="1861" t="s">
        <v>1565</v>
      </c>
      <c r="I67" s="1861" t="s">
        <v>1566</v>
      </c>
      <c r="J67" s="1857" t="s">
        <v>1567</v>
      </c>
      <c r="K67" s="1862" t="s">
        <v>1568</v>
      </c>
      <c r="L67" s="1862" t="s">
        <v>1569</v>
      </c>
      <c r="M67" s="1862" t="s">
        <v>1570</v>
      </c>
      <c r="N67" s="1862" t="s">
        <v>1571</v>
      </c>
      <c r="O67" s="1863" t="s">
        <v>1572</v>
      </c>
      <c r="P67" s="1862" t="s">
        <v>1573</v>
      </c>
      <c r="Q67" s="1863" t="s">
        <v>1574</v>
      </c>
      <c r="R67" s="1857" t="s">
        <v>1575</v>
      </c>
      <c r="S67" s="1863" t="s">
        <v>1576</v>
      </c>
      <c r="T67" s="1863" t="s">
        <v>1577</v>
      </c>
      <c r="U67" s="1863" t="s">
        <v>1578</v>
      </c>
      <c r="V67" s="1863" t="s">
        <v>1579</v>
      </c>
      <c r="W67" s="1863" t="s">
        <v>1580</v>
      </c>
      <c r="X67" s="1863" t="s">
        <v>1581</v>
      </c>
      <c r="Y67" s="1863" t="s">
        <v>1582</v>
      </c>
      <c r="Z67" s="1863" t="s">
        <v>1583</v>
      </c>
      <c r="AA67" s="1864" t="s">
        <v>1584</v>
      </c>
      <c r="AB67" s="1858" t="s">
        <v>1585</v>
      </c>
      <c r="AC67" s="1858" t="s">
        <v>1586</v>
      </c>
      <c r="AD67" s="1865" t="s">
        <v>1587</v>
      </c>
    </row>
    <row r="68">
      <c r="A68" s="1866" t="s">
        <v>1609</v>
      </c>
      <c r="B68" s="1868" t="s">
        <v>1604</v>
      </c>
      <c r="C68" s="1868" t="s">
        <v>1590</v>
      </c>
      <c r="D68" s="1869">
        <v>1665.79</v>
      </c>
      <c r="E68" s="1870">
        <v>2</v>
      </c>
      <c r="F68" s="1869">
        <f t="shared" ref="F68:F71" si="103">E68*2000*1.2</f>
      </c>
      <c r="G68" s="1871">
        <f t="shared" ref="G68:G78" si="36">F68/D68</f>
      </c>
      <c r="H68" s="1871">
        <f t="shared" ref="H68:H78" si="253">D68/E68</f>
      </c>
      <c r="I68" s="1871">
        <f t="shared" ref="I68:I78" si="191">F68/E68</f>
      </c>
      <c r="J68" s="1872">
        <f t="shared" ref="J68:J78" si="346">D68/T68</f>
      </c>
      <c r="K68" s="1873">
        <f t="shared" ref="K68:K78" si="315">O68/S68*1</f>
      </c>
      <c r="L68" s="1873">
        <f t="shared" ref="L68:L78" si="5">T68/S68</f>
      </c>
      <c r="M68" s="1873">
        <f t="shared" ref="M68:M78" si="377">V68/S68</f>
      </c>
      <c r="N68" s="1873">
        <f t="shared" ref="N68:N78" si="160">W68/V68</f>
      </c>
      <c r="O68" s="1874">
        <f t="shared" ref="O68:O78" si="67">U68/P68</f>
      </c>
      <c r="P68" s="1875">
        <v>0.0074</v>
      </c>
      <c r="Q68" s="1874">
        <v>56</v>
      </c>
      <c r="R68" s="1872">
        <f t="shared" ref="R68:R77" si="284">(D68/S68)*1000</f>
      </c>
      <c r="S68" s="1876">
        <v>18108</v>
      </c>
      <c r="T68" s="1876">
        <v>395</v>
      </c>
      <c r="U68" s="1876">
        <v>60</v>
      </c>
      <c r="V68" s="1876">
        <v>430</v>
      </c>
      <c r="W68" s="1876">
        <v>41</v>
      </c>
      <c r="X68" s="1876">
        <v>3</v>
      </c>
      <c r="Y68" s="1876">
        <v>0</v>
      </c>
      <c r="Z68" s="1876">
        <v>6</v>
      </c>
      <c r="AA68" s="1872">
        <f t="shared" ref="AA68:AA78" si="222">AD68*1000/D68</f>
      </c>
      <c r="AB68" s="1877" t="s">
        <v>1591</v>
      </c>
      <c r="AC68" s="1877" t="s">
        <v>1607</v>
      </c>
      <c r="AD68" s="1877">
        <v>28</v>
      </c>
    </row>
    <row r="69">
      <c r="A69" s="1866"/>
      <c r="B69" s="1868" t="s">
        <v>1604</v>
      </c>
      <c r="C69" s="1868" t="s">
        <v>1593</v>
      </c>
      <c r="D69" s="1869">
        <v>1711.9</v>
      </c>
      <c r="E69" s="1870">
        <v>2</v>
      </c>
      <c r="F69" s="1869">
        <f t="shared" si="103"/>
      </c>
      <c r="G69" s="1871">
        <f t="shared" si="36"/>
      </c>
      <c r="H69" s="1871">
        <f t="shared" si="253"/>
      </c>
      <c r="I69" s="1871">
        <f t="shared" si="191"/>
      </c>
      <c r="J69" s="1872">
        <f t="shared" si="346"/>
      </c>
      <c r="K69" s="1873">
        <f t="shared" si="315"/>
      </c>
      <c r="L69" s="1873">
        <f t="shared" si="5"/>
      </c>
      <c r="M69" s="1873">
        <f t="shared" si="377"/>
      </c>
      <c r="N69" s="1873">
        <f t="shared" si="160"/>
      </c>
      <c r="O69" s="1874">
        <f t="shared" si="67"/>
      </c>
      <c r="P69" s="1875">
        <v>0.0132</v>
      </c>
      <c r="Q69" s="1874">
        <v>65</v>
      </c>
      <c r="R69" s="1872">
        <f t="shared" si="284"/>
      </c>
      <c r="S69" s="1876">
        <v>13481</v>
      </c>
      <c r="T69" s="1876">
        <v>402</v>
      </c>
      <c r="U69" s="1876">
        <v>81</v>
      </c>
      <c r="V69" s="1876">
        <v>430</v>
      </c>
      <c r="W69" s="1876">
        <v>63</v>
      </c>
      <c r="X69" s="1876">
        <v>4</v>
      </c>
      <c r="Y69" s="1876">
        <v>4</v>
      </c>
      <c r="Z69" s="1876">
        <v>5</v>
      </c>
      <c r="AA69" s="1872">
        <f t="shared" si="222"/>
      </c>
      <c r="AB69" s="1877" t="s">
        <v>1591</v>
      </c>
      <c r="AC69" s="1877" t="s">
        <v>1607</v>
      </c>
      <c r="AD69" s="1877">
        <v>25</v>
      </c>
    </row>
    <row r="70">
      <c r="A70" s="1866"/>
      <c r="B70" s="1868" t="s">
        <v>1604</v>
      </c>
      <c r="C70" s="1868" t="s">
        <v>1594</v>
      </c>
      <c r="D70" s="1869">
        <v>1379.28</v>
      </c>
      <c r="E70" s="1870">
        <v>2</v>
      </c>
      <c r="F70" s="1869">
        <f t="shared" si="103"/>
      </c>
      <c r="G70" s="1871">
        <f t="shared" si="36"/>
      </c>
      <c r="H70" s="1871">
        <f t="shared" si="253"/>
      </c>
      <c r="I70" s="1871">
        <f t="shared" si="191"/>
      </c>
      <c r="J70" s="1872">
        <f t="shared" si="346"/>
      </c>
      <c r="K70" s="1873">
        <f t="shared" si="315"/>
      </c>
      <c r="L70" s="1873">
        <f t="shared" si="5"/>
      </c>
      <c r="M70" s="1873">
        <f t="shared" si="377"/>
      </c>
      <c r="N70" s="1873">
        <f t="shared" si="160"/>
      </c>
      <c r="O70" s="1874">
        <f t="shared" si="67"/>
      </c>
      <c r="P70" s="1875">
        <v>0.0127</v>
      </c>
      <c r="Q70" s="1874">
        <v>63</v>
      </c>
      <c r="R70" s="1872">
        <f t="shared" si="284"/>
      </c>
      <c r="S70" s="1876">
        <v>11261</v>
      </c>
      <c r="T70" s="1876">
        <v>388</v>
      </c>
      <c r="U70" s="1876">
        <v>60</v>
      </c>
      <c r="V70" s="1876">
        <v>424</v>
      </c>
      <c r="W70" s="1876">
        <v>52</v>
      </c>
      <c r="X70" s="1876">
        <v>8</v>
      </c>
      <c r="Y70" s="1876">
        <v>0</v>
      </c>
      <c r="Z70" s="1876">
        <v>10</v>
      </c>
      <c r="AA70" s="1872">
        <f t="shared" si="222"/>
      </c>
      <c r="AB70" s="1877" t="s">
        <v>1591</v>
      </c>
      <c r="AC70" s="1877" t="s">
        <v>1607</v>
      </c>
      <c r="AD70" s="1877">
        <v>21</v>
      </c>
    </row>
    <row r="71">
      <c r="A71" s="1866"/>
      <c r="B71" s="1868" t="s">
        <v>1604</v>
      </c>
      <c r="C71" s="1868" t="s">
        <v>1595</v>
      </c>
      <c r="D71" s="1869">
        <v>1452.72</v>
      </c>
      <c r="E71" s="1870">
        <v>1</v>
      </c>
      <c r="F71" s="1869">
        <f t="shared" si="103"/>
      </c>
      <c r="G71" s="1871">
        <f t="shared" si="36"/>
      </c>
      <c r="H71" s="1871">
        <f t="shared" si="253"/>
      </c>
      <c r="I71" s="1871">
        <f t="shared" si="191"/>
      </c>
      <c r="J71" s="1872">
        <f t="shared" si="346"/>
      </c>
      <c r="K71" s="1873">
        <f t="shared" si="315"/>
      </c>
      <c r="L71" s="1873">
        <f t="shared" si="5"/>
      </c>
      <c r="M71" s="1873">
        <f t="shared" si="377"/>
      </c>
      <c r="N71" s="1873">
        <f t="shared" si="160"/>
      </c>
      <c r="O71" s="1874">
        <f t="shared" si="67"/>
      </c>
      <c r="P71" s="1875">
        <v>0.0193</v>
      </c>
      <c r="Q71" s="1874">
        <v>60</v>
      </c>
      <c r="R71" s="1872">
        <f t="shared" si="284"/>
      </c>
      <c r="S71" s="1876">
        <v>10371</v>
      </c>
      <c r="T71" s="1876">
        <v>378</v>
      </c>
      <c r="U71" s="1876">
        <v>54</v>
      </c>
      <c r="V71" s="1876">
        <v>409</v>
      </c>
      <c r="W71" s="1876">
        <v>43</v>
      </c>
      <c r="X71" s="1876">
        <v>5</v>
      </c>
      <c r="Y71" s="1876">
        <v>2</v>
      </c>
      <c r="Z71" s="1876">
        <v>5</v>
      </c>
      <c r="AA71" s="1872">
        <f t="shared" si="222"/>
      </c>
      <c r="AB71" s="1877" t="s">
        <v>1591</v>
      </c>
      <c r="AC71" s="1877" t="s">
        <v>1607</v>
      </c>
      <c r="AD71" s="1877">
        <v>18</v>
      </c>
    </row>
    <row r="72">
      <c r="A72" s="1866"/>
      <c r="B72" s="1878" t="s">
        <v>1596</v>
      </c>
      <c r="C72" s="1878"/>
      <c r="D72" s="1879">
        <f>SUM(D68:D71)</f>
      </c>
      <c r="E72" s="1880">
        <f>SUM(E68:E71)</f>
      </c>
      <c r="F72" s="1879">
        <f>SUM(F68:F71)</f>
      </c>
      <c r="G72" s="1881">
        <f t="shared" si="36"/>
      </c>
      <c r="H72" s="1881">
        <f t="shared" si="253"/>
      </c>
      <c r="I72" s="1881">
        <f t="shared" si="191"/>
      </c>
      <c r="J72" s="1881">
        <f t="shared" si="346"/>
      </c>
      <c r="K72" s="1882">
        <f t="shared" si="315"/>
      </c>
      <c r="L72" s="1882">
        <f t="shared" si="5"/>
      </c>
      <c r="M72" s="1882">
        <f t="shared" si="377"/>
      </c>
      <c r="N72" s="1882">
        <f t="shared" si="160"/>
      </c>
      <c r="O72" s="1883">
        <f t="shared" si="67"/>
      </c>
      <c r="P72" s="1882">
        <f>AVERAGE(P68:P71)</f>
      </c>
      <c r="Q72" s="1879">
        <f>AVERAGE(Q68:Q71)</f>
      </c>
      <c r="R72" s="1881">
        <f t="shared" si="284"/>
      </c>
      <c r="S72" s="1884">
        <f>SUM(S68:S71)</f>
      </c>
      <c r="T72" s="1884">
        <f>SUM(T68:T71)</f>
      </c>
      <c r="U72" s="1884">
        <f>SUM(U68:U71)</f>
      </c>
      <c r="V72" s="1884">
        <f>SUM(V68:V71)</f>
      </c>
      <c r="W72" s="1884">
        <f>SUM(W68:W71)</f>
      </c>
      <c r="X72" s="1884">
        <f>SUM(X68:X71)</f>
      </c>
      <c r="Y72" s="1884">
        <f>SUM(Y68:Y71)</f>
      </c>
      <c r="Z72" s="1884">
        <f>SUM(Z68:Z71)</f>
      </c>
      <c r="AA72" s="1885">
        <f t="shared" si="222"/>
      </c>
      <c r="AB72" s="1886"/>
      <c r="AC72" s="1886"/>
      <c r="AD72" s="1887">
        <f>SUM(AD68:AD71)</f>
      </c>
    </row>
    <row r="73">
      <c r="A73" s="1866"/>
      <c r="B73" s="1868" t="s">
        <v>1589</v>
      </c>
      <c r="C73" s="1868" t="s">
        <v>1598</v>
      </c>
      <c r="D73" s="1869">
        <v>1389.17</v>
      </c>
      <c r="E73" s="1870">
        <v>2</v>
      </c>
      <c r="F73" s="1869">
        <f t="shared" ref="F73:F76" si="104">E73*2000*1.2</f>
      </c>
      <c r="G73" s="1871">
        <f t="shared" si="36"/>
      </c>
      <c r="H73" s="1871">
        <f t="shared" si="253"/>
      </c>
      <c r="I73" s="1871">
        <f t="shared" si="191"/>
      </c>
      <c r="J73" s="1872">
        <f t="shared" si="346"/>
      </c>
      <c r="K73" s="1873">
        <f t="shared" si="315"/>
      </c>
      <c r="L73" s="1873">
        <f t="shared" si="5"/>
      </c>
      <c r="M73" s="1873">
        <f t="shared" si="377"/>
      </c>
      <c r="N73" s="1873">
        <f t="shared" si="160"/>
      </c>
      <c r="O73" s="1874">
        <f t="shared" si="67"/>
      </c>
      <c r="P73" s="1888">
        <v>0.0198</v>
      </c>
      <c r="Q73" s="1874">
        <v>60</v>
      </c>
      <c r="R73" s="1872">
        <f t="shared" si="284"/>
      </c>
      <c r="S73" s="1876">
        <v>9182</v>
      </c>
      <c r="T73" s="1876">
        <v>330</v>
      </c>
      <c r="U73" s="1876">
        <v>51</v>
      </c>
      <c r="V73" s="1876">
        <v>362</v>
      </c>
      <c r="W73" s="1876">
        <v>97</v>
      </c>
      <c r="X73" s="1876">
        <v>6</v>
      </c>
      <c r="Y73" s="1876">
        <v>0</v>
      </c>
      <c r="Z73" s="1876">
        <v>10</v>
      </c>
      <c r="AA73" s="1872">
        <f t="shared" si="222"/>
      </c>
      <c r="AB73" s="1877" t="s">
        <v>1591</v>
      </c>
      <c r="AC73" s="1877" t="s">
        <v>1607</v>
      </c>
      <c r="AD73" s="1877">
        <v>18</v>
      </c>
    </row>
    <row r="74">
      <c r="A74" s="1866"/>
      <c r="B74" s="1868" t="s">
        <v>1589</v>
      </c>
      <c r="C74" s="1867" t="s">
        <v>1599</v>
      </c>
      <c r="D74" s="1889">
        <v>1217.27</v>
      </c>
      <c r="E74" s="1890">
        <v>0</v>
      </c>
      <c r="F74" s="1869">
        <f t="shared" si="104"/>
      </c>
      <c r="G74" s="1891">
        <f t="shared" si="36"/>
      </c>
      <c r="H74" s="1891">
        <f t="shared" si="253"/>
      </c>
      <c r="I74" s="1891">
        <f t="shared" si="191"/>
      </c>
      <c r="J74" s="1892">
        <f t="shared" si="346"/>
      </c>
      <c r="K74" s="1893">
        <f t="shared" si="315"/>
      </c>
      <c r="L74" s="1893">
        <f t="shared" si="5"/>
      </c>
      <c r="M74" s="1893">
        <f t="shared" si="377"/>
      </c>
      <c r="N74" s="1893">
        <f t="shared" si="160"/>
      </c>
      <c r="O74" s="1874">
        <f t="shared" si="67"/>
      </c>
      <c r="P74" s="1888">
        <v>0.0202</v>
      </c>
      <c r="Q74" s="1876">
        <v>60</v>
      </c>
      <c r="R74" s="1892">
        <f t="shared" si="284"/>
      </c>
      <c r="S74" s="1876">
        <v>12537</v>
      </c>
      <c r="T74" s="1876">
        <v>446</v>
      </c>
      <c r="U74" s="1876">
        <v>58</v>
      </c>
      <c r="V74" s="1876">
        <v>485</v>
      </c>
      <c r="W74" s="1876">
        <v>47</v>
      </c>
      <c r="X74" s="1876">
        <v>1</v>
      </c>
      <c r="Y74" s="1876">
        <v>3</v>
      </c>
      <c r="Z74" s="1876">
        <v>2</v>
      </c>
      <c r="AA74" s="1872">
        <f t="shared" si="222"/>
      </c>
      <c r="AB74" s="1877" t="s">
        <v>1591</v>
      </c>
      <c r="AC74" s="1877" t="s">
        <v>1607</v>
      </c>
      <c r="AD74" s="1894">
        <v>25</v>
      </c>
    </row>
    <row r="75">
      <c r="A75" s="1866"/>
      <c r="B75" s="1868" t="s">
        <v>1589</v>
      </c>
      <c r="C75" s="1867" t="s">
        <v>1600</v>
      </c>
      <c r="D75" s="1889">
        <v>1753.78</v>
      </c>
      <c r="E75" s="1890">
        <v>1</v>
      </c>
      <c r="F75" s="1869">
        <f t="shared" si="104"/>
      </c>
      <c r="G75" s="1891">
        <f t="shared" si="36"/>
      </c>
      <c r="H75" s="1891">
        <f t="shared" si="253"/>
      </c>
      <c r="I75" s="1891">
        <f t="shared" si="191"/>
      </c>
      <c r="J75" s="1892">
        <f t="shared" si="346"/>
      </c>
      <c r="K75" s="1893">
        <f t="shared" si="315"/>
      </c>
      <c r="L75" s="1893">
        <f t="shared" si="5"/>
      </c>
      <c r="M75" s="1893">
        <f t="shared" si="377"/>
      </c>
      <c r="N75" s="1893">
        <f t="shared" si="160"/>
      </c>
      <c r="O75" s="1874">
        <f t="shared" si="67"/>
      </c>
      <c r="P75" s="1888">
        <v>0.0255</v>
      </c>
      <c r="Q75" s="1876">
        <v>59</v>
      </c>
      <c r="R75" s="1892">
        <f t="shared" si="284"/>
      </c>
      <c r="S75" s="1876">
        <v>17224</v>
      </c>
      <c r="T75" s="1876">
        <v>611</v>
      </c>
      <c r="U75" s="1876">
        <v>58</v>
      </c>
      <c r="V75" s="1876">
        <v>665</v>
      </c>
      <c r="W75" s="1876">
        <v>82</v>
      </c>
      <c r="X75" s="1876">
        <v>3</v>
      </c>
      <c r="Y75" s="1876">
        <v>1</v>
      </c>
      <c r="Z75" s="1876">
        <v>8</v>
      </c>
      <c r="AA75" s="1872">
        <f t="shared" si="222"/>
      </c>
      <c r="AB75" s="1877" t="s">
        <v>1591</v>
      </c>
      <c r="AC75" s="1877" t="s">
        <v>1607</v>
      </c>
      <c r="AD75" s="1894">
        <v>30</v>
      </c>
    </row>
    <row r="76">
      <c r="A76" s="1866"/>
      <c r="B76" s="1868" t="s">
        <v>1589</v>
      </c>
      <c r="C76" s="1867" t="s">
        <v>1601</v>
      </c>
      <c r="D76" s="1889">
        <v>964.49</v>
      </c>
      <c r="E76" s="1890">
        <v>1</v>
      </c>
      <c r="F76" s="1869">
        <f t="shared" si="104"/>
      </c>
      <c r="G76" s="1891">
        <f t="shared" si="36"/>
      </c>
      <c r="H76" s="1891">
        <f t="shared" si="253"/>
      </c>
      <c r="I76" s="1891">
        <f t="shared" si="191"/>
      </c>
      <c r="J76" s="1892">
        <f t="shared" si="346"/>
      </c>
      <c r="K76" s="1893">
        <f t="shared" si="315"/>
      </c>
      <c r="L76" s="1893">
        <f t="shared" si="5"/>
      </c>
      <c r="M76" s="1893">
        <f t="shared" si="377"/>
      </c>
      <c r="N76" s="1893">
        <f t="shared" si="160"/>
      </c>
      <c r="O76" s="1874">
        <f t="shared" si="67"/>
      </c>
      <c r="P76" s="1888">
        <v>0.037</v>
      </c>
      <c r="Q76" s="1876">
        <v>59</v>
      </c>
      <c r="R76" s="1892">
        <f t="shared" si="284"/>
      </c>
      <c r="S76" s="1876">
        <v>12884</v>
      </c>
      <c r="T76" s="1876">
        <v>498</v>
      </c>
      <c r="U76" s="1876">
        <v>58</v>
      </c>
      <c r="V76" s="1876">
        <v>550</v>
      </c>
      <c r="W76" s="1876">
        <v>55</v>
      </c>
      <c r="X76" s="1876">
        <v>5</v>
      </c>
      <c r="Y76" s="1876">
        <v>2</v>
      </c>
      <c r="Z76" s="1876">
        <v>3</v>
      </c>
      <c r="AA76" s="1872">
        <f t="shared" si="222"/>
      </c>
      <c r="AB76" s="1876" t="s">
        <v>1591</v>
      </c>
      <c r="AC76" s="1876" t="s">
        <v>1607</v>
      </c>
      <c r="AD76" s="1876">
        <v>12</v>
      </c>
    </row>
    <row r="77">
      <c r="A77" s="1866"/>
      <c r="B77" s="1878" t="s">
        <v>1596</v>
      </c>
      <c r="C77" s="1878"/>
      <c r="D77" s="1879">
        <f>SUM(D73:D76)</f>
      </c>
      <c r="E77" s="1879">
        <f>SUM(E73:E76)</f>
      </c>
      <c r="F77" s="1879">
        <f>SUM(F73:F76)</f>
      </c>
      <c r="G77" s="1881">
        <f t="shared" si="36"/>
      </c>
      <c r="H77" s="1881">
        <f t="shared" si="253"/>
      </c>
      <c r="I77" s="1881">
        <f t="shared" si="191"/>
      </c>
      <c r="J77" s="1881">
        <f t="shared" si="346"/>
      </c>
      <c r="K77" s="1882">
        <f t="shared" si="315"/>
      </c>
      <c r="L77" s="1882">
        <f t="shared" si="5"/>
      </c>
      <c r="M77" s="1882">
        <f t="shared" si="377"/>
      </c>
      <c r="N77" s="1882">
        <f t="shared" si="160"/>
      </c>
      <c r="O77" s="1883">
        <f t="shared" si="67"/>
      </c>
      <c r="P77" s="1882">
        <f>AVERAGE(P73:P76)</f>
      </c>
      <c r="Q77" s="1879">
        <f>AVERAGE(Q73:Q76)</f>
      </c>
      <c r="R77" s="1879">
        <f t="shared" si="284"/>
      </c>
      <c r="S77" s="1883">
        <f>SUM(S73:S76)</f>
      </c>
      <c r="T77" s="1883">
        <f>SUM(T73:T76)</f>
      </c>
      <c r="U77" s="1883">
        <f>SUM(U73:U76)</f>
      </c>
      <c r="V77" s="1883">
        <f>SUM(V73:V76)</f>
      </c>
      <c r="W77" s="1883">
        <f>SUM(W73:W76)</f>
      </c>
      <c r="X77" s="1883">
        <f>SUM(X73:X76)</f>
      </c>
      <c r="Y77" s="1883">
        <f>SUM(Y73:Y76)</f>
      </c>
      <c r="Z77" s="1883">
        <f>SUM(Z73:Z76)</f>
      </c>
      <c r="AA77" s="1885">
        <f t="shared" si="222"/>
      </c>
      <c r="AB77" s="1886"/>
      <c r="AC77" s="1886"/>
      <c r="AD77" s="1887">
        <f>SUM(AD73:AD76)</f>
      </c>
    </row>
    <row r="78">
      <c r="A78" s="1866"/>
      <c r="B78" s="1895" t="s">
        <v>1602</v>
      </c>
      <c r="C78" s="1895"/>
      <c r="D78" s="1896">
        <f>D77+D72</f>
      </c>
      <c r="E78" s="1896">
        <f>E77+E72</f>
      </c>
      <c r="F78" s="1896">
        <f>F77+F72</f>
      </c>
      <c r="G78" s="1897">
        <f t="shared" si="36"/>
      </c>
      <c r="H78" s="1897">
        <f t="shared" si="253"/>
      </c>
      <c r="I78" s="1897">
        <f t="shared" si="191"/>
      </c>
      <c r="J78" s="1897">
        <f t="shared" si="346"/>
      </c>
      <c r="K78" s="1898">
        <f t="shared" si="315"/>
      </c>
      <c r="L78" s="1898">
        <f t="shared" si="5"/>
      </c>
      <c r="M78" s="1898">
        <f t="shared" si="377"/>
      </c>
      <c r="N78" s="1898">
        <f t="shared" si="160"/>
      </c>
      <c r="O78" s="1899">
        <f t="shared" si="67"/>
      </c>
      <c r="P78" s="1900">
        <f>(P77+P72)/2</f>
      </c>
      <c r="Q78" s="1900">
        <f>(Q77+Q72)/2</f>
      </c>
      <c r="R78" s="1896">
        <f>(R77+R72)/2</f>
      </c>
      <c r="S78" s="1899">
        <f>S77+S72</f>
      </c>
      <c r="T78" s="1899">
        <f>T77+T72</f>
      </c>
      <c r="U78" s="1899">
        <f>U77+U72</f>
      </c>
      <c r="V78" s="1899">
        <f>V77+V72</f>
      </c>
      <c r="W78" s="1899">
        <f>W77+W72</f>
      </c>
      <c r="X78" s="1899">
        <f>X77+X72</f>
      </c>
      <c r="Y78" s="1899">
        <f>Y77+Y72</f>
      </c>
      <c r="Z78" s="1899">
        <f>Z77+Z72</f>
      </c>
      <c r="AA78" s="1901">
        <f t="shared" si="222"/>
      </c>
      <c r="AB78" s="1902"/>
      <c r="AC78" s="1902"/>
      <c r="AD78" s="1903">
        <f>AD77+AD72</f>
      </c>
    </row>
    <row r="79">
      <c r="A79" s="1855" t="s">
        <v>1555</v>
      </c>
      <c r="B79" s="1855" t="s">
        <v>1556</v>
      </c>
      <c r="C79" s="1855"/>
      <c r="D79" s="1856" t="s">
        <v>1557</v>
      </c>
      <c r="E79" s="1856"/>
      <c r="F79" s="1856"/>
      <c r="G79" s="1856"/>
      <c r="H79" s="1856"/>
      <c r="I79" s="1856"/>
      <c r="J79" s="1857" t="s">
        <v>1558</v>
      </c>
      <c r="K79" s="1857"/>
      <c r="L79" s="1857"/>
      <c r="M79" s="1857"/>
      <c r="N79" s="1857"/>
      <c r="O79" s="1857"/>
      <c r="P79" s="1857"/>
      <c r="Q79" s="1857"/>
      <c r="R79" s="1857"/>
      <c r="S79" s="1857"/>
      <c r="T79" s="1857"/>
      <c r="U79" s="1857"/>
      <c r="V79" s="1857"/>
      <c r="W79" s="1857"/>
      <c r="X79" s="1857"/>
      <c r="Y79" s="1857"/>
      <c r="Z79" s="1857"/>
      <c r="AA79" s="1857"/>
      <c r="AB79" s="1857"/>
      <c r="AC79" s="1857"/>
      <c r="AD79" s="1858"/>
    </row>
    <row r="80">
      <c r="A80" s="1855"/>
      <c r="B80" s="1855" t="s">
        <v>1559</v>
      </c>
      <c r="C80" s="1855" t="s">
        <v>1560</v>
      </c>
      <c r="D80" s="1856" t="s">
        <v>1561</v>
      </c>
      <c r="E80" s="1859" t="s">
        <v>1562</v>
      </c>
      <c r="F80" s="1860" t="s">
        <v>1563</v>
      </c>
      <c r="G80" s="1861" t="s">
        <v>1564</v>
      </c>
      <c r="H80" s="1861" t="s">
        <v>1565</v>
      </c>
      <c r="I80" s="1861" t="s">
        <v>1566</v>
      </c>
      <c r="J80" s="1857" t="s">
        <v>1567</v>
      </c>
      <c r="K80" s="1862" t="s">
        <v>1568</v>
      </c>
      <c r="L80" s="1862" t="s">
        <v>1569</v>
      </c>
      <c r="M80" s="1862" t="s">
        <v>1570</v>
      </c>
      <c r="N80" s="1862" t="s">
        <v>1571</v>
      </c>
      <c r="O80" s="1863" t="s">
        <v>1572</v>
      </c>
      <c r="P80" s="1862" t="s">
        <v>1573</v>
      </c>
      <c r="Q80" s="1863" t="s">
        <v>1574</v>
      </c>
      <c r="R80" s="1857" t="s">
        <v>1575</v>
      </c>
      <c r="S80" s="1863" t="s">
        <v>1576</v>
      </c>
      <c r="T80" s="1863" t="s">
        <v>1577</v>
      </c>
      <c r="U80" s="1863" t="s">
        <v>1578</v>
      </c>
      <c r="V80" s="1863" t="s">
        <v>1579</v>
      </c>
      <c r="W80" s="1863" t="s">
        <v>1580</v>
      </c>
      <c r="X80" s="1863" t="s">
        <v>1581</v>
      </c>
      <c r="Y80" s="1863" t="s">
        <v>1582</v>
      </c>
      <c r="Z80" s="1863" t="s">
        <v>1583</v>
      </c>
      <c r="AA80" s="1864" t="s">
        <v>1584</v>
      </c>
      <c r="AB80" s="1858" t="s">
        <v>1585</v>
      </c>
      <c r="AC80" s="1858" t="s">
        <v>1586</v>
      </c>
      <c r="AD80" s="1865" t="s">
        <v>1587</v>
      </c>
    </row>
    <row r="81">
      <c r="A81" s="1866" t="s">
        <v>1610</v>
      </c>
      <c r="B81" s="1868" t="s">
        <v>1604</v>
      </c>
      <c r="C81" s="1868" t="s">
        <v>1590</v>
      </c>
      <c r="D81" s="1869">
        <v>1167.88</v>
      </c>
      <c r="E81" s="1870">
        <v>1</v>
      </c>
      <c r="F81" s="1869">
        <f t="shared" ref="F81:F84" si="105">E81*2000*1.2</f>
      </c>
      <c r="G81" s="1871">
        <f t="shared" ref="G81:G91" si="37">F81/D81</f>
      </c>
      <c r="H81" s="1871">
        <f t="shared" ref="H81:H91" si="254">D81/E81</f>
      </c>
      <c r="I81" s="1871">
        <f t="shared" ref="I81:I91" si="192">F81/E81</f>
      </c>
      <c r="J81" s="1872">
        <f t="shared" ref="J81:J91" si="347">D81/T81</f>
      </c>
      <c r="K81" s="1873">
        <f t="shared" ref="K81:K91" si="316">O81/S81*1</f>
      </c>
      <c r="L81" s="1873">
        <f t="shared" ref="L81:L91" si="6">T81/S81</f>
      </c>
      <c r="M81" s="1873">
        <f t="shared" ref="M81:M91" si="378">V81/S81</f>
      </c>
      <c r="N81" s="1873">
        <f t="shared" ref="N81:N91" si="161">W81/V81</f>
      </c>
      <c r="O81" s="1874">
        <f t="shared" ref="O81:O91" si="68">U81/P81</f>
      </c>
      <c r="P81" s="1875">
        <v>0.0074</v>
      </c>
      <c r="Q81" s="1874">
        <v>50</v>
      </c>
      <c r="R81" s="1872">
        <f t="shared" ref="R81:R90" si="285">(D81/S81)*1000</f>
      </c>
      <c r="S81" s="1876">
        <v>15150</v>
      </c>
      <c r="T81" s="1876">
        <v>366</v>
      </c>
      <c r="U81" s="1876">
        <v>53</v>
      </c>
      <c r="V81" s="1876">
        <v>391</v>
      </c>
      <c r="W81" s="1876">
        <v>47</v>
      </c>
      <c r="X81" s="1876">
        <v>4</v>
      </c>
      <c r="Y81" s="1876">
        <v>1</v>
      </c>
      <c r="Z81" s="1876">
        <v>4</v>
      </c>
      <c r="AA81" s="1872">
        <f t="shared" ref="AA81:AA91" si="223">AD81*1000/D81</f>
      </c>
      <c r="AB81" s="1877" t="s">
        <v>1591</v>
      </c>
      <c r="AC81" s="1877" t="s">
        <v>1607</v>
      </c>
      <c r="AD81" s="1877">
        <v>20</v>
      </c>
    </row>
    <row r="82">
      <c r="A82" s="1866"/>
      <c r="B82" s="1868" t="s">
        <v>1604</v>
      </c>
      <c r="C82" s="1868" t="s">
        <v>1593</v>
      </c>
      <c r="D82" s="1869">
        <v>1350.56</v>
      </c>
      <c r="E82" s="1870">
        <v>3</v>
      </c>
      <c r="F82" s="1869">
        <f t="shared" si="105"/>
      </c>
      <c r="G82" s="1871">
        <f t="shared" si="37"/>
      </c>
      <c r="H82" s="1871">
        <f t="shared" si="254"/>
      </c>
      <c r="I82" s="1871">
        <f t="shared" si="192"/>
      </c>
      <c r="J82" s="1872">
        <f t="shared" si="347"/>
      </c>
      <c r="K82" s="1873">
        <f t="shared" si="316"/>
      </c>
      <c r="L82" s="1873">
        <f t="shared" si="6"/>
      </c>
      <c r="M82" s="1873">
        <f t="shared" si="378"/>
      </c>
      <c r="N82" s="1873">
        <f t="shared" si="161"/>
      </c>
      <c r="O82" s="1874">
        <f t="shared" si="68"/>
      </c>
      <c r="P82" s="1875">
        <v>0.0132</v>
      </c>
      <c r="Q82" s="1874">
        <v>59</v>
      </c>
      <c r="R82" s="1872">
        <f t="shared" si="285"/>
      </c>
      <c r="S82" s="1876">
        <v>17580</v>
      </c>
      <c r="T82" s="1876">
        <v>428</v>
      </c>
      <c r="U82" s="1876">
        <v>67</v>
      </c>
      <c r="V82" s="1876">
        <v>485</v>
      </c>
      <c r="W82" s="1876">
        <v>83</v>
      </c>
      <c r="X82" s="1876">
        <v>5</v>
      </c>
      <c r="Y82" s="1876">
        <v>1</v>
      </c>
      <c r="Z82" s="1876">
        <v>6</v>
      </c>
      <c r="AA82" s="1872">
        <f t="shared" si="223"/>
      </c>
      <c r="AB82" s="1877" t="s">
        <v>1591</v>
      </c>
      <c r="AC82" s="1877" t="s">
        <v>1607</v>
      </c>
      <c r="AD82" s="1877">
        <v>26</v>
      </c>
    </row>
    <row r="83">
      <c r="A83" s="1866"/>
      <c r="B83" s="1868" t="s">
        <v>1604</v>
      </c>
      <c r="C83" s="1868" t="s">
        <v>1594</v>
      </c>
      <c r="D83" s="1869">
        <v>1258.13</v>
      </c>
      <c r="E83" s="1870">
        <v>1</v>
      </c>
      <c r="F83" s="1869">
        <f t="shared" si="105"/>
      </c>
      <c r="G83" s="1871">
        <f t="shared" si="37"/>
      </c>
      <c r="H83" s="1871">
        <f t="shared" si="254"/>
      </c>
      <c r="I83" s="1871">
        <f t="shared" si="192"/>
      </c>
      <c r="J83" s="1872">
        <f t="shared" si="347"/>
      </c>
      <c r="K83" s="1873">
        <f t="shared" si="316"/>
      </c>
      <c r="L83" s="1873">
        <f t="shared" si="6"/>
      </c>
      <c r="M83" s="1873">
        <f t="shared" si="378"/>
      </c>
      <c r="N83" s="1873">
        <f t="shared" si="161"/>
      </c>
      <c r="O83" s="1874">
        <f t="shared" si="68"/>
      </c>
      <c r="P83" s="1875">
        <v>0.0127</v>
      </c>
      <c r="Q83" s="1874">
        <v>62</v>
      </c>
      <c r="R83" s="1872">
        <f t="shared" si="285"/>
      </c>
      <c r="S83" s="1876">
        <v>11147</v>
      </c>
      <c r="T83" s="1876">
        <v>353</v>
      </c>
      <c r="U83" s="1876">
        <v>51</v>
      </c>
      <c r="V83" s="1876">
        <v>412</v>
      </c>
      <c r="W83" s="1876">
        <v>144</v>
      </c>
      <c r="X83" s="1876">
        <v>4</v>
      </c>
      <c r="Y83" s="1876">
        <v>1</v>
      </c>
      <c r="Z83" s="1876">
        <v>6</v>
      </c>
      <c r="AA83" s="1872">
        <f t="shared" si="223"/>
      </c>
      <c r="AB83" s="1877" t="s">
        <v>1591</v>
      </c>
      <c r="AC83" s="1877" t="s">
        <v>1607</v>
      </c>
      <c r="AD83" s="1877">
        <v>23</v>
      </c>
    </row>
    <row r="84">
      <c r="A84" s="1866"/>
      <c r="B84" s="1868" t="s">
        <v>1604</v>
      </c>
      <c r="C84" s="1868" t="s">
        <v>1595</v>
      </c>
      <c r="D84" s="1869">
        <v>1113.73</v>
      </c>
      <c r="E84" s="1870">
        <v>2</v>
      </c>
      <c r="F84" s="1869">
        <f t="shared" si="105"/>
      </c>
      <c r="G84" s="1871">
        <f t="shared" si="37"/>
      </c>
      <c r="H84" s="1871">
        <f t="shared" si="254"/>
      </c>
      <c r="I84" s="1871">
        <f t="shared" si="192"/>
      </c>
      <c r="J84" s="1872">
        <f t="shared" si="347"/>
      </c>
      <c r="K84" s="1873">
        <f t="shared" si="316"/>
      </c>
      <c r="L84" s="1873">
        <f t="shared" si="6"/>
      </c>
      <c r="M84" s="1873">
        <f t="shared" si="378"/>
      </c>
      <c r="N84" s="1873">
        <f t="shared" si="161"/>
      </c>
      <c r="O84" s="1874">
        <f t="shared" si="68"/>
      </c>
      <c r="P84" s="1875">
        <v>0.0193</v>
      </c>
      <c r="Q84" s="1874">
        <v>63</v>
      </c>
      <c r="R84" s="1872">
        <f t="shared" si="285"/>
      </c>
      <c r="S84" s="1876">
        <v>10233</v>
      </c>
      <c r="T84" s="1876">
        <v>321</v>
      </c>
      <c r="U84" s="1876">
        <v>45</v>
      </c>
      <c r="V84" s="1876">
        <v>371</v>
      </c>
      <c r="W84" s="1876">
        <v>42</v>
      </c>
      <c r="X84" s="1876">
        <v>5</v>
      </c>
      <c r="Y84" s="1876">
        <v>2</v>
      </c>
      <c r="Z84" s="1876">
        <v>4</v>
      </c>
      <c r="AA84" s="1872">
        <f t="shared" si="223"/>
      </c>
      <c r="AB84" s="1877" t="s">
        <v>1591</v>
      </c>
      <c r="AC84" s="1877" t="s">
        <v>1607</v>
      </c>
      <c r="AD84" s="1877">
        <v>21</v>
      </c>
    </row>
    <row r="85">
      <c r="A85" s="1866"/>
      <c r="B85" s="1878" t="s">
        <v>1596</v>
      </c>
      <c r="C85" s="1878"/>
      <c r="D85" s="1879">
        <f>SUM(D81:D84)</f>
      </c>
      <c r="E85" s="1880">
        <f>SUM(E81:E84)</f>
      </c>
      <c r="F85" s="1879">
        <f>SUM(F81:F84)</f>
      </c>
      <c r="G85" s="1881">
        <f t="shared" si="37"/>
      </c>
      <c r="H85" s="1881">
        <f t="shared" si="254"/>
      </c>
      <c r="I85" s="1881">
        <f t="shared" si="192"/>
      </c>
      <c r="J85" s="1881">
        <f t="shared" si="347"/>
      </c>
      <c r="K85" s="1882">
        <f t="shared" si="316"/>
      </c>
      <c r="L85" s="1882">
        <f t="shared" si="6"/>
      </c>
      <c r="M85" s="1882">
        <f t="shared" si="378"/>
      </c>
      <c r="N85" s="1882">
        <f t="shared" si="161"/>
      </c>
      <c r="O85" s="1883">
        <f t="shared" si="68"/>
      </c>
      <c r="P85" s="1882">
        <f>AVERAGE(P81:P84)</f>
      </c>
      <c r="Q85" s="1879">
        <f>AVERAGE(Q81:Q84)</f>
      </c>
      <c r="R85" s="1881">
        <f t="shared" si="285"/>
      </c>
      <c r="S85" s="1884">
        <f>SUM(S81:S84)</f>
      </c>
      <c r="T85" s="1884">
        <f>SUM(T81:T84)</f>
      </c>
      <c r="U85" s="1884">
        <f>SUM(U81:U84)</f>
      </c>
      <c r="V85" s="1884">
        <f>SUM(V81:V84)</f>
      </c>
      <c r="W85" s="1884">
        <f>SUM(W81:W84)</f>
      </c>
      <c r="X85" s="1884">
        <f>SUM(X81:X84)</f>
      </c>
      <c r="Y85" s="1884">
        <f>SUM(Y81:Y84)</f>
      </c>
      <c r="Z85" s="1884">
        <f>SUM(Z81:Z84)</f>
      </c>
      <c r="AA85" s="1885">
        <f t="shared" si="223"/>
      </c>
      <c r="AB85" s="1886"/>
      <c r="AC85" s="1886"/>
      <c r="AD85" s="1887">
        <f>SUM(AD81:AD84)</f>
      </c>
    </row>
    <row r="86">
      <c r="A86" s="1866"/>
      <c r="B86" s="1868" t="s">
        <v>1589</v>
      </c>
      <c r="C86" s="1868" t="s">
        <v>1598</v>
      </c>
      <c r="D86" s="1869">
        <v>958.84</v>
      </c>
      <c r="E86" s="1870">
        <v>4</v>
      </c>
      <c r="F86" s="1869">
        <f t="shared" ref="F86:F89" si="106">E86*2000*1.2</f>
      </c>
      <c r="G86" s="1871">
        <f t="shared" si="37"/>
      </c>
      <c r="H86" s="1871">
        <f t="shared" si="254"/>
      </c>
      <c r="I86" s="1871">
        <f t="shared" si="192"/>
      </c>
      <c r="J86" s="1872">
        <f t="shared" si="347"/>
      </c>
      <c r="K86" s="1873">
        <f t="shared" si="316"/>
      </c>
      <c r="L86" s="1873">
        <f t="shared" si="6"/>
      </c>
      <c r="M86" s="1873">
        <f t="shared" si="378"/>
      </c>
      <c r="N86" s="1873">
        <f t="shared" si="161"/>
      </c>
      <c r="O86" s="1874">
        <f t="shared" si="68"/>
      </c>
      <c r="P86" s="1888">
        <v>0.0198</v>
      </c>
      <c r="Q86" s="1874">
        <v>61</v>
      </c>
      <c r="R86" s="1872">
        <f t="shared" si="285"/>
      </c>
      <c r="S86" s="1876">
        <v>8084</v>
      </c>
      <c r="T86" s="1876">
        <v>298</v>
      </c>
      <c r="U86" s="1876">
        <v>51</v>
      </c>
      <c r="V86" s="1876">
        <v>397</v>
      </c>
      <c r="W86" s="1876">
        <v>66</v>
      </c>
      <c r="X86" s="1876">
        <v>3</v>
      </c>
      <c r="Y86" s="1876">
        <v>0</v>
      </c>
      <c r="Z86" s="1876">
        <v>11</v>
      </c>
      <c r="AA86" s="1872">
        <f t="shared" si="223"/>
      </c>
      <c r="AB86" s="1877" t="s">
        <v>1591</v>
      </c>
      <c r="AC86" s="1877" t="s">
        <v>1607</v>
      </c>
      <c r="AD86" s="1877">
        <v>19</v>
      </c>
    </row>
    <row r="87">
      <c r="A87" s="1866"/>
      <c r="B87" s="1868" t="s">
        <v>1589</v>
      </c>
      <c r="C87" s="1867" t="s">
        <v>1599</v>
      </c>
      <c r="D87" s="1889">
        <v>1258.75</v>
      </c>
      <c r="E87" s="1890">
        <v>1</v>
      </c>
      <c r="F87" s="1869">
        <f t="shared" si="106"/>
      </c>
      <c r="G87" s="1891">
        <f t="shared" si="37"/>
      </c>
      <c r="H87" s="1891">
        <f t="shared" si="254"/>
      </c>
      <c r="I87" s="1891">
        <f t="shared" si="192"/>
      </c>
      <c r="J87" s="1892">
        <f t="shared" si="347"/>
      </c>
      <c r="K87" s="1893">
        <f t="shared" si="316"/>
      </c>
      <c r="L87" s="1893">
        <f t="shared" si="6"/>
      </c>
      <c r="M87" s="1893">
        <f t="shared" si="378"/>
      </c>
      <c r="N87" s="1893">
        <f t="shared" si="161"/>
      </c>
      <c r="O87" s="1874">
        <f t="shared" si="68"/>
      </c>
      <c r="P87" s="1888">
        <v>0.0202</v>
      </c>
      <c r="Q87" s="1876">
        <v>61</v>
      </c>
      <c r="R87" s="1892">
        <f t="shared" si="285"/>
      </c>
      <c r="S87" s="1876">
        <v>11071</v>
      </c>
      <c r="T87" s="1876">
        <v>427</v>
      </c>
      <c r="U87" s="1876">
        <v>62</v>
      </c>
      <c r="V87" s="1876">
        <v>528</v>
      </c>
      <c r="W87" s="1876">
        <v>116</v>
      </c>
      <c r="X87" s="1876">
        <v>11</v>
      </c>
      <c r="Y87" s="1876">
        <v>0</v>
      </c>
      <c r="Z87" s="1876">
        <v>8</v>
      </c>
      <c r="AA87" s="1872">
        <f t="shared" si="223"/>
      </c>
      <c r="AB87" s="1877" t="s">
        <v>1591</v>
      </c>
      <c r="AC87" s="1877" t="s">
        <v>1607</v>
      </c>
      <c r="AD87" s="1894">
        <v>29</v>
      </c>
    </row>
    <row r="88">
      <c r="A88" s="1866"/>
      <c r="B88" s="1868" t="s">
        <v>1589</v>
      </c>
      <c r="C88" s="1867" t="s">
        <v>1600</v>
      </c>
      <c r="D88" s="1889">
        <v>1846.94</v>
      </c>
      <c r="E88" s="1890">
        <v>1</v>
      </c>
      <c r="F88" s="1869">
        <f t="shared" si="106"/>
      </c>
      <c r="G88" s="1891">
        <f t="shared" si="37"/>
      </c>
      <c r="H88" s="1891">
        <f t="shared" si="254"/>
      </c>
      <c r="I88" s="1891">
        <f t="shared" si="192"/>
      </c>
      <c r="J88" s="1892">
        <f t="shared" si="347"/>
      </c>
      <c r="K88" s="1893">
        <f t="shared" si="316"/>
      </c>
      <c r="L88" s="1893">
        <f t="shared" si="6"/>
      </c>
      <c r="M88" s="1893">
        <f t="shared" si="378"/>
      </c>
      <c r="N88" s="1893">
        <f t="shared" si="161"/>
      </c>
      <c r="O88" s="1874">
        <f t="shared" si="68"/>
      </c>
      <c r="P88" s="1888">
        <v>0.0255</v>
      </c>
      <c r="Q88" s="1876">
        <v>58</v>
      </c>
      <c r="R88" s="1892">
        <f t="shared" si="285"/>
      </c>
      <c r="S88" s="1876">
        <v>15658</v>
      </c>
      <c r="T88" s="1876">
        <v>533</v>
      </c>
      <c r="U88" s="1876">
        <v>72</v>
      </c>
      <c r="V88" s="1876">
        <v>635</v>
      </c>
      <c r="W88" s="1876">
        <v>89</v>
      </c>
      <c r="X88" s="1876">
        <v>5</v>
      </c>
      <c r="Y88" s="1876">
        <v>1</v>
      </c>
      <c r="Z88" s="1876">
        <v>23</v>
      </c>
      <c r="AA88" s="1872">
        <f t="shared" si="223"/>
      </c>
      <c r="AB88" s="1877" t="s">
        <v>1591</v>
      </c>
      <c r="AC88" s="1877" t="s">
        <v>1607</v>
      </c>
      <c r="AD88" s="1894">
        <v>26</v>
      </c>
    </row>
    <row r="89">
      <c r="A89" s="1866"/>
      <c r="B89" s="1868" t="s">
        <v>1589</v>
      </c>
      <c r="C89" s="1867" t="s">
        <v>1601</v>
      </c>
      <c r="D89" s="1889">
        <v>672.13</v>
      </c>
      <c r="E89" s="1890">
        <v>1</v>
      </c>
      <c r="F89" s="1869">
        <f t="shared" si="106"/>
      </c>
      <c r="G89" s="1891">
        <f t="shared" si="37"/>
      </c>
      <c r="H89" s="1891">
        <f t="shared" si="254"/>
      </c>
      <c r="I89" s="1891">
        <f t="shared" si="192"/>
      </c>
      <c r="J89" s="1892">
        <f t="shared" si="347"/>
      </c>
      <c r="K89" s="1893">
        <f t="shared" si="316"/>
      </c>
      <c r="L89" s="1893">
        <f t="shared" si="6"/>
      </c>
      <c r="M89" s="1893">
        <f t="shared" si="378"/>
      </c>
      <c r="N89" s="1893">
        <f t="shared" si="161"/>
      </c>
      <c r="O89" s="1874">
        <f t="shared" si="68"/>
      </c>
      <c r="P89" s="1888">
        <v>0.037</v>
      </c>
      <c r="Q89" s="1876">
        <v>59</v>
      </c>
      <c r="R89" s="1892">
        <f t="shared" si="285"/>
      </c>
      <c r="S89" s="1876">
        <v>8731</v>
      </c>
      <c r="T89" s="1876">
        <v>195</v>
      </c>
      <c r="U89" s="1876">
        <v>40</v>
      </c>
      <c r="V89" s="1876">
        <v>232</v>
      </c>
      <c r="W89" s="1876">
        <v>52</v>
      </c>
      <c r="X89" s="1876">
        <v>3</v>
      </c>
      <c r="Y89" s="1876">
        <v>0</v>
      </c>
      <c r="Z89" s="1876">
        <v>4</v>
      </c>
      <c r="AA89" s="1872">
        <f t="shared" si="223"/>
      </c>
      <c r="AB89" s="1876" t="s">
        <v>1591</v>
      </c>
      <c r="AC89" s="1876" t="s">
        <v>1607</v>
      </c>
      <c r="AD89" s="1876">
        <v>9</v>
      </c>
    </row>
    <row r="90">
      <c r="A90" s="1866"/>
      <c r="B90" s="1878" t="s">
        <v>1596</v>
      </c>
      <c r="C90" s="1878"/>
      <c r="D90" s="1879">
        <f>SUM(D86:D89)</f>
      </c>
      <c r="E90" s="1879">
        <f>SUM(E86:E89)</f>
      </c>
      <c r="F90" s="1879">
        <f>SUM(F86:F89)</f>
      </c>
      <c r="G90" s="1881">
        <f t="shared" si="37"/>
      </c>
      <c r="H90" s="1881">
        <f t="shared" si="254"/>
      </c>
      <c r="I90" s="1881">
        <f t="shared" si="192"/>
      </c>
      <c r="J90" s="1881">
        <f t="shared" si="347"/>
      </c>
      <c r="K90" s="1882">
        <f t="shared" si="316"/>
      </c>
      <c r="L90" s="1882">
        <f t="shared" si="6"/>
      </c>
      <c r="M90" s="1882">
        <f t="shared" si="378"/>
      </c>
      <c r="N90" s="1882">
        <f t="shared" si="161"/>
      </c>
      <c r="O90" s="1883">
        <f t="shared" si="68"/>
      </c>
      <c r="P90" s="1882">
        <f>AVERAGE(P86:P89)</f>
      </c>
      <c r="Q90" s="1879">
        <f>AVERAGE(Q86:Q89)</f>
      </c>
      <c r="R90" s="1879">
        <f t="shared" si="285"/>
      </c>
      <c r="S90" s="1883">
        <f>SUM(S86:S89)</f>
      </c>
      <c r="T90" s="1883">
        <f>SUM(T86:T89)</f>
      </c>
      <c r="U90" s="1883">
        <f>SUM(U86:U89)</f>
      </c>
      <c r="V90" s="1883">
        <f>SUM(V86:V89)</f>
      </c>
      <c r="W90" s="1883">
        <f>SUM(W86:W89)</f>
      </c>
      <c r="X90" s="1883">
        <f>SUM(X86:X89)</f>
      </c>
      <c r="Y90" s="1883">
        <f>SUM(Y86:Y89)</f>
      </c>
      <c r="Z90" s="1883">
        <f>SUM(Z86:Z89)</f>
      </c>
      <c r="AA90" s="1885">
        <f t="shared" si="223"/>
      </c>
      <c r="AB90" s="1886"/>
      <c r="AC90" s="1886"/>
      <c r="AD90" s="1887">
        <f>SUM(AD86:AD89)</f>
      </c>
    </row>
    <row r="91">
      <c r="A91" s="1866"/>
      <c r="B91" s="1895" t="s">
        <v>1602</v>
      </c>
      <c r="C91" s="1895"/>
      <c r="D91" s="1896">
        <f>D90+D85</f>
      </c>
      <c r="E91" s="1896">
        <f>E90+E85</f>
      </c>
      <c r="F91" s="1896">
        <f>F90+F85</f>
      </c>
      <c r="G91" s="1897">
        <f t="shared" si="37"/>
      </c>
      <c r="H91" s="1897">
        <f t="shared" si="254"/>
      </c>
      <c r="I91" s="1897">
        <f t="shared" si="192"/>
      </c>
      <c r="J91" s="1897">
        <f t="shared" si="347"/>
      </c>
      <c r="K91" s="1898">
        <f t="shared" si="316"/>
      </c>
      <c r="L91" s="1898">
        <f t="shared" si="6"/>
      </c>
      <c r="M91" s="1898">
        <f t="shared" si="378"/>
      </c>
      <c r="N91" s="1898">
        <f t="shared" si="161"/>
      </c>
      <c r="O91" s="1899">
        <f t="shared" si="68"/>
      </c>
      <c r="P91" s="1900">
        <f>(P90+P85)/2</f>
      </c>
      <c r="Q91" s="1900">
        <f>(Q90+Q85)/2</f>
      </c>
      <c r="R91" s="1896">
        <f>(R90+R85)/2</f>
      </c>
      <c r="S91" s="1899">
        <f>S90+S85</f>
      </c>
      <c r="T91" s="1899">
        <f>T90+T85</f>
      </c>
      <c r="U91" s="1899">
        <f>U90+U85</f>
      </c>
      <c r="V91" s="1899">
        <f>V90+V85</f>
      </c>
      <c r="W91" s="1899">
        <f>W90+W85</f>
      </c>
      <c r="X91" s="1899">
        <f>X90+X85</f>
      </c>
      <c r="Y91" s="1899">
        <f>Y90+Y85</f>
      </c>
      <c r="Z91" s="1899">
        <f>Z90+Z85</f>
      </c>
      <c r="AA91" s="1901">
        <f t="shared" si="223"/>
      </c>
      <c r="AB91" s="1902"/>
      <c r="AC91" s="1902"/>
      <c r="AD91" s="1903">
        <f>AD90+AD85</f>
      </c>
    </row>
    <row r="92">
      <c r="A92" s="1855" t="s">
        <v>1555</v>
      </c>
      <c r="B92" s="1855" t="s">
        <v>1556</v>
      </c>
      <c r="C92" s="1855"/>
      <c r="D92" s="1856" t="s">
        <v>1557</v>
      </c>
      <c r="E92" s="1856"/>
      <c r="F92" s="1856"/>
      <c r="G92" s="1856"/>
      <c r="H92" s="1856"/>
      <c r="I92" s="1856"/>
      <c r="J92" s="1857" t="s">
        <v>1558</v>
      </c>
      <c r="K92" s="1857"/>
      <c r="L92" s="1857"/>
      <c r="M92" s="1857"/>
      <c r="N92" s="1857"/>
      <c r="O92" s="1857"/>
      <c r="P92" s="1857"/>
      <c r="Q92" s="1857"/>
      <c r="R92" s="1857"/>
      <c r="S92" s="1857"/>
      <c r="T92" s="1857"/>
      <c r="U92" s="1857"/>
      <c r="V92" s="1857"/>
      <c r="W92" s="1857"/>
      <c r="X92" s="1857"/>
      <c r="Y92" s="1857"/>
      <c r="Z92" s="1857"/>
      <c r="AA92" s="1857"/>
      <c r="AB92" s="1857"/>
      <c r="AC92" s="1857"/>
      <c r="AD92" s="1858"/>
    </row>
    <row r="93">
      <c r="A93" s="1855"/>
      <c r="B93" s="1855" t="s">
        <v>1559</v>
      </c>
      <c r="C93" s="1855" t="s">
        <v>1560</v>
      </c>
      <c r="D93" s="1856" t="s">
        <v>1561</v>
      </c>
      <c r="E93" s="1859" t="s">
        <v>1562</v>
      </c>
      <c r="F93" s="1860" t="s">
        <v>1563</v>
      </c>
      <c r="G93" s="1861" t="s">
        <v>1564</v>
      </c>
      <c r="H93" s="1861" t="s">
        <v>1565</v>
      </c>
      <c r="I93" s="1861" t="s">
        <v>1566</v>
      </c>
      <c r="J93" s="1857" t="s">
        <v>1567</v>
      </c>
      <c r="K93" s="1862" t="s">
        <v>1568</v>
      </c>
      <c r="L93" s="1862" t="s">
        <v>1569</v>
      </c>
      <c r="M93" s="1862" t="s">
        <v>1570</v>
      </c>
      <c r="N93" s="1862" t="s">
        <v>1571</v>
      </c>
      <c r="O93" s="1863" t="s">
        <v>1572</v>
      </c>
      <c r="P93" s="1862" t="s">
        <v>1573</v>
      </c>
      <c r="Q93" s="1863" t="s">
        <v>1574</v>
      </c>
      <c r="R93" s="1857" t="s">
        <v>1575</v>
      </c>
      <c r="S93" s="1863" t="s">
        <v>1576</v>
      </c>
      <c r="T93" s="1863" t="s">
        <v>1577</v>
      </c>
      <c r="U93" s="1863" t="s">
        <v>1578</v>
      </c>
      <c r="V93" s="1863" t="s">
        <v>1579</v>
      </c>
      <c r="W93" s="1863" t="s">
        <v>1580</v>
      </c>
      <c r="X93" s="1863" t="s">
        <v>1581</v>
      </c>
      <c r="Y93" s="1863" t="s">
        <v>1582</v>
      </c>
      <c r="Z93" s="1863" t="s">
        <v>1583</v>
      </c>
      <c r="AA93" s="1864" t="s">
        <v>1584</v>
      </c>
      <c r="AB93" s="1858" t="s">
        <v>1585</v>
      </c>
      <c r="AC93" s="1858" t="s">
        <v>1586</v>
      </c>
      <c r="AD93" s="1865" t="s">
        <v>1587</v>
      </c>
    </row>
    <row r="94">
      <c r="A94" s="1866" t="s">
        <v>1611</v>
      </c>
      <c r="B94" s="1868" t="s">
        <v>1589</v>
      </c>
      <c r="C94" s="1868" t="s">
        <v>1590</v>
      </c>
      <c r="D94" s="1869">
        <v>1301.43</v>
      </c>
      <c r="E94" s="1870">
        <v>1</v>
      </c>
      <c r="F94" s="1869">
        <f t="shared" ref="F94:F97" si="107">E94*2000*1.2</f>
      </c>
      <c r="G94" s="1871">
        <f t="shared" ref="G94:G104" si="38">F94/D94</f>
      </c>
      <c r="H94" s="1871">
        <f t="shared" ref="H94:H104" si="255">D94/E94</f>
      </c>
      <c r="I94" s="1871">
        <f t="shared" ref="I94:I104" si="193">F94/E94</f>
      </c>
      <c r="J94" s="1872">
        <f t="shared" ref="J94:J104" si="348">D94/T94</f>
      </c>
      <c r="K94" s="1873">
        <f t="shared" ref="K94:K104" si="317">O94/S94*1</f>
      </c>
      <c r="L94" s="1873">
        <f t="shared" ref="L94:L104" si="7">T94/S94</f>
      </c>
      <c r="M94" s="1873">
        <f t="shared" ref="M94:M104" si="379">V94/S94</f>
      </c>
      <c r="N94" s="1873">
        <f t="shared" ref="N94:N104" si="162">W94/V94</f>
      </c>
      <c r="O94" s="1874">
        <f t="shared" ref="O94:O104" si="69">U94/P94</f>
      </c>
      <c r="P94" s="1875">
        <v>0.0074</v>
      </c>
      <c r="Q94" s="1874">
        <v>55</v>
      </c>
      <c r="R94" s="1872">
        <f t="shared" ref="R94:R103" si="286">(D94/S94)*1000</f>
      </c>
      <c r="S94" s="1876">
        <v>15926</v>
      </c>
      <c r="T94" s="1876">
        <v>290</v>
      </c>
      <c r="U94" s="1876">
        <v>52</v>
      </c>
      <c r="V94" s="1876">
        <v>314</v>
      </c>
      <c r="W94" s="1876">
        <v>46</v>
      </c>
      <c r="X94" s="1876">
        <v>3</v>
      </c>
      <c r="Y94" s="1876">
        <v>1</v>
      </c>
      <c r="Z94" s="1876">
        <v>11</v>
      </c>
      <c r="AA94" s="1872">
        <f t="shared" ref="AA94:AA104" si="224">AD94*1000/D94</f>
      </c>
      <c r="AB94" s="1877" t="s">
        <v>1591</v>
      </c>
      <c r="AC94" s="1877" t="s">
        <v>1607</v>
      </c>
      <c r="AD94" s="1877">
        <v>27</v>
      </c>
    </row>
    <row r="95">
      <c r="A95" s="1866"/>
      <c r="B95" s="1868" t="s">
        <v>1589</v>
      </c>
      <c r="C95" s="1868" t="s">
        <v>1593</v>
      </c>
      <c r="D95" s="1869">
        <v>1124.31</v>
      </c>
      <c r="E95" s="1870">
        <v>1</v>
      </c>
      <c r="F95" s="1869">
        <f t="shared" si="107"/>
      </c>
      <c r="G95" s="1871">
        <f t="shared" si="38"/>
      </c>
      <c r="H95" s="1871">
        <f t="shared" si="255"/>
      </c>
      <c r="I95" s="1871">
        <f t="shared" si="193"/>
      </c>
      <c r="J95" s="1872">
        <f t="shared" si="348"/>
      </c>
      <c r="K95" s="1873">
        <f t="shared" si="317"/>
      </c>
      <c r="L95" s="1873">
        <f t="shared" si="7"/>
      </c>
      <c r="M95" s="1873">
        <f t="shared" si="379"/>
      </c>
      <c r="N95" s="1873">
        <f t="shared" si="162"/>
      </c>
      <c r="O95" s="1874">
        <f t="shared" si="69"/>
      </c>
      <c r="P95" s="1875">
        <v>0.0132</v>
      </c>
      <c r="Q95" s="1874">
        <v>57</v>
      </c>
      <c r="R95" s="1872">
        <f t="shared" si="286"/>
      </c>
      <c r="S95" s="1876">
        <v>12020</v>
      </c>
      <c r="T95" s="1876">
        <v>296</v>
      </c>
      <c r="U95" s="1876">
        <v>51</v>
      </c>
      <c r="V95" s="1876">
        <v>334</v>
      </c>
      <c r="W95" s="1876">
        <v>55</v>
      </c>
      <c r="X95" s="1876">
        <v>1</v>
      </c>
      <c r="Y95" s="1876">
        <v>0</v>
      </c>
      <c r="Z95" s="1876">
        <v>7</v>
      </c>
      <c r="AA95" s="1872">
        <f t="shared" si="224"/>
      </c>
      <c r="AB95" s="1877" t="s">
        <v>1591</v>
      </c>
      <c r="AC95" s="1877" t="s">
        <v>1607</v>
      </c>
      <c r="AD95" s="1877">
        <v>29</v>
      </c>
    </row>
    <row r="96">
      <c r="A96" s="1866"/>
      <c r="B96" s="1868" t="s">
        <v>1589</v>
      </c>
      <c r="C96" s="1868" t="s">
        <v>1594</v>
      </c>
      <c r="D96" s="1869">
        <v>1154.74</v>
      </c>
      <c r="E96" s="1870">
        <v>1</v>
      </c>
      <c r="F96" s="1869">
        <f t="shared" si="107"/>
      </c>
      <c r="G96" s="1871">
        <f t="shared" si="38"/>
      </c>
      <c r="H96" s="1871">
        <f t="shared" si="255"/>
      </c>
      <c r="I96" s="1871">
        <f t="shared" si="193"/>
      </c>
      <c r="J96" s="1872">
        <f t="shared" si="348"/>
      </c>
      <c r="K96" s="1873">
        <f t="shared" si="317"/>
      </c>
      <c r="L96" s="1873">
        <f t="shared" si="7"/>
      </c>
      <c r="M96" s="1873">
        <f t="shared" si="379"/>
      </c>
      <c r="N96" s="1873">
        <f t="shared" si="162"/>
      </c>
      <c r="O96" s="1874">
        <f t="shared" si="69"/>
      </c>
      <c r="P96" s="1875">
        <v>0.0127</v>
      </c>
      <c r="Q96" s="1874">
        <v>57</v>
      </c>
      <c r="R96" s="1872">
        <f t="shared" si="286"/>
      </c>
      <c r="S96" s="1876">
        <v>8724</v>
      </c>
      <c r="T96" s="1876">
        <v>214</v>
      </c>
      <c r="U96" s="1876">
        <v>41</v>
      </c>
      <c r="V96" s="1876">
        <v>238</v>
      </c>
      <c r="W96" s="1876">
        <v>47</v>
      </c>
      <c r="X96" s="1876">
        <v>2</v>
      </c>
      <c r="Y96" s="1876">
        <v>0</v>
      </c>
      <c r="Z96" s="1876">
        <v>4</v>
      </c>
      <c r="AA96" s="1872">
        <f t="shared" si="224"/>
      </c>
      <c r="AB96" s="1877" t="s">
        <v>1591</v>
      </c>
      <c r="AC96" s="1877" t="s">
        <v>1607</v>
      </c>
      <c r="AD96" s="1877">
        <v>16</v>
      </c>
    </row>
    <row r="97">
      <c r="A97" s="1866"/>
      <c r="B97" s="1868" t="s">
        <v>1589</v>
      </c>
      <c r="C97" s="1868" t="s">
        <v>1595</v>
      </c>
      <c r="D97" s="1869">
        <v>807.8</v>
      </c>
      <c r="E97" s="1870">
        <v>1</v>
      </c>
      <c r="F97" s="1869">
        <f t="shared" si="107"/>
      </c>
      <c r="G97" s="1871">
        <f t="shared" si="38"/>
      </c>
      <c r="H97" s="1871">
        <f t="shared" si="255"/>
      </c>
      <c r="I97" s="1871">
        <f t="shared" si="193"/>
      </c>
      <c r="J97" s="1872">
        <f t="shared" si="348"/>
      </c>
      <c r="K97" s="1873">
        <f t="shared" si="317"/>
      </c>
      <c r="L97" s="1873">
        <f t="shared" si="7"/>
      </c>
      <c r="M97" s="1873">
        <f t="shared" si="379"/>
      </c>
      <c r="N97" s="1873">
        <f t="shared" si="162"/>
      </c>
      <c r="O97" s="1874">
        <f t="shared" si="69"/>
      </c>
      <c r="P97" s="1875">
        <v>0.0193</v>
      </c>
      <c r="Q97" s="1874">
        <v>60</v>
      </c>
      <c r="R97" s="1872">
        <f t="shared" si="286"/>
      </c>
      <c r="S97" s="1876">
        <v>6688</v>
      </c>
      <c r="T97" s="1876">
        <v>199</v>
      </c>
      <c r="U97" s="1876">
        <v>39</v>
      </c>
      <c r="V97" s="1876">
        <v>225</v>
      </c>
      <c r="W97" s="1876">
        <v>32</v>
      </c>
      <c r="X97" s="1876">
        <v>4</v>
      </c>
      <c r="Y97" s="1876">
        <v>1</v>
      </c>
      <c r="Z97" s="1876">
        <v>4</v>
      </c>
      <c r="AA97" s="1872">
        <f t="shared" si="224"/>
      </c>
      <c r="AB97" s="1877" t="s">
        <v>1591</v>
      </c>
      <c r="AC97" s="1877" t="s">
        <v>1607</v>
      </c>
      <c r="AD97" s="1877">
        <v>17</v>
      </c>
    </row>
    <row r="98">
      <c r="A98" s="1866"/>
      <c r="B98" s="1878" t="s">
        <v>1596</v>
      </c>
      <c r="C98" s="1878"/>
      <c r="D98" s="1879">
        <f>SUM(D94:D97)</f>
      </c>
      <c r="E98" s="1880">
        <f>SUM(E94:E97)</f>
      </c>
      <c r="F98" s="1879">
        <f>SUM(F94:F97)</f>
      </c>
      <c r="G98" s="1881">
        <f t="shared" si="38"/>
      </c>
      <c r="H98" s="1881">
        <f t="shared" si="255"/>
      </c>
      <c r="I98" s="1881">
        <f t="shared" si="193"/>
      </c>
      <c r="J98" s="1881">
        <f t="shared" si="348"/>
      </c>
      <c r="K98" s="1882">
        <f t="shared" si="317"/>
      </c>
      <c r="L98" s="1882">
        <f t="shared" si="7"/>
      </c>
      <c r="M98" s="1882">
        <f t="shared" si="379"/>
      </c>
      <c r="N98" s="1882">
        <f t="shared" si="162"/>
      </c>
      <c r="O98" s="1883">
        <f t="shared" si="69"/>
      </c>
      <c r="P98" s="1882">
        <f>AVERAGE(P94:P97)</f>
      </c>
      <c r="Q98" s="1879">
        <f>AVERAGE(Q94:Q97)</f>
      </c>
      <c r="R98" s="1881">
        <f t="shared" si="286"/>
      </c>
      <c r="S98" s="1884">
        <f>SUM(S94:S97)</f>
      </c>
      <c r="T98" s="1884">
        <f>SUM(T94:T97)</f>
      </c>
      <c r="U98" s="1884">
        <f>SUM(U94:U97)</f>
      </c>
      <c r="V98" s="1884">
        <f>SUM(V94:V97)</f>
      </c>
      <c r="W98" s="1884">
        <f>SUM(W94:W97)</f>
      </c>
      <c r="X98" s="1884">
        <f>SUM(X94:X97)</f>
      </c>
      <c r="Y98" s="1884">
        <f>SUM(Y94:Y97)</f>
      </c>
      <c r="Z98" s="1884">
        <f>SUM(Z94:Z97)</f>
      </c>
      <c r="AA98" s="1885">
        <f t="shared" si="224"/>
      </c>
      <c r="AB98" s="1886"/>
      <c r="AC98" s="1886"/>
      <c r="AD98" s="1887">
        <f>SUM(AD94:AD97)</f>
      </c>
    </row>
    <row r="99">
      <c r="A99" s="1866"/>
      <c r="B99" s="1868" t="s">
        <v>1597</v>
      </c>
      <c r="C99" s="1868" t="s">
        <v>1598</v>
      </c>
      <c r="D99" s="1869">
        <v>853.35</v>
      </c>
      <c r="E99" s="1870">
        <v>0</v>
      </c>
      <c r="F99" s="1869">
        <f t="shared" ref="F99:F102" si="108">E99*2000*1.2</f>
      </c>
      <c r="G99" s="1871">
        <f t="shared" si="38"/>
      </c>
      <c r="H99" s="1871">
        <f t="shared" si="255"/>
      </c>
      <c r="I99" s="1871">
        <f t="shared" si="193"/>
      </c>
      <c r="J99" s="1872">
        <f t="shared" si="348"/>
      </c>
      <c r="K99" s="1873">
        <f t="shared" si="317"/>
      </c>
      <c r="L99" s="1873">
        <f t="shared" si="7"/>
      </c>
      <c r="M99" s="1873">
        <f t="shared" si="379"/>
      </c>
      <c r="N99" s="1873">
        <f t="shared" si="162"/>
      </c>
      <c r="O99" s="1874">
        <f t="shared" si="69"/>
      </c>
      <c r="P99" s="1888">
        <v>0.0198</v>
      </c>
      <c r="Q99" s="1874">
        <v>66</v>
      </c>
      <c r="R99" s="1872">
        <f t="shared" si="286"/>
      </c>
      <c r="S99" s="1876">
        <v>6019</v>
      </c>
      <c r="T99" s="1876">
        <v>198</v>
      </c>
      <c r="U99" s="1876">
        <v>38</v>
      </c>
      <c r="V99" s="1876">
        <v>233</v>
      </c>
      <c r="W99" s="1876">
        <v>43</v>
      </c>
      <c r="X99" s="1876">
        <v>3</v>
      </c>
      <c r="Y99" s="1876">
        <v>0</v>
      </c>
      <c r="Z99" s="1876">
        <v>1</v>
      </c>
      <c r="AA99" s="1872">
        <f t="shared" si="224"/>
      </c>
      <c r="AB99" s="1877" t="s">
        <v>1591</v>
      </c>
      <c r="AC99" s="1877" t="s">
        <v>1607</v>
      </c>
      <c r="AD99" s="1877">
        <v>16</v>
      </c>
    </row>
    <row r="100">
      <c r="A100" s="1866"/>
      <c r="B100" s="1868" t="s">
        <v>1597</v>
      </c>
      <c r="C100" s="1867" t="s">
        <v>1599</v>
      </c>
      <c r="D100" s="1889">
        <v>1102.98</v>
      </c>
      <c r="E100" s="1890">
        <v>1</v>
      </c>
      <c r="F100" s="1869">
        <f t="shared" si="108"/>
      </c>
      <c r="G100" s="1891">
        <f t="shared" si="38"/>
      </c>
      <c r="H100" s="1891">
        <f t="shared" si="255"/>
      </c>
      <c r="I100" s="1891">
        <f t="shared" si="193"/>
      </c>
      <c r="J100" s="1892">
        <f t="shared" si="348"/>
      </c>
      <c r="K100" s="1893">
        <f t="shared" si="317"/>
      </c>
      <c r="L100" s="1893">
        <f t="shared" si="7"/>
      </c>
      <c r="M100" s="1893">
        <f t="shared" si="379"/>
      </c>
      <c r="N100" s="1893">
        <f t="shared" si="162"/>
      </c>
      <c r="O100" s="1874">
        <f t="shared" si="69"/>
      </c>
      <c r="P100" s="1888">
        <v>0.0202</v>
      </c>
      <c r="Q100" s="1876">
        <v>70</v>
      </c>
      <c r="R100" s="1892">
        <f t="shared" si="286"/>
      </c>
      <c r="S100" s="1876">
        <v>5765</v>
      </c>
      <c r="T100" s="1876">
        <v>235</v>
      </c>
      <c r="U100" s="1876">
        <v>37</v>
      </c>
      <c r="V100" s="1876">
        <v>252</v>
      </c>
      <c r="W100" s="1876">
        <v>41</v>
      </c>
      <c r="X100" s="1876">
        <v>2</v>
      </c>
      <c r="Y100" s="1876">
        <v>0</v>
      </c>
      <c r="Z100" s="1876">
        <v>5</v>
      </c>
      <c r="AA100" s="1872">
        <f t="shared" si="224"/>
      </c>
      <c r="AB100" s="1877" t="s">
        <v>1591</v>
      </c>
      <c r="AC100" s="1877" t="s">
        <v>1607</v>
      </c>
      <c r="AD100" s="1894">
        <v>19</v>
      </c>
    </row>
    <row r="101">
      <c r="A101" s="1866"/>
      <c r="B101" s="1868" t="s">
        <v>1597</v>
      </c>
      <c r="C101" s="1867" t="s">
        <v>1600</v>
      </c>
      <c r="D101" s="1889">
        <v>1199.34</v>
      </c>
      <c r="E101" s="1890">
        <v>0</v>
      </c>
      <c r="F101" s="1869">
        <f t="shared" si="108"/>
      </c>
      <c r="G101" s="1891">
        <f t="shared" si="38"/>
      </c>
      <c r="H101" s="1891">
        <f t="shared" si="255"/>
      </c>
      <c r="I101" s="1891">
        <f t="shared" si="193"/>
      </c>
      <c r="J101" s="1892">
        <f t="shared" si="348"/>
      </c>
      <c r="K101" s="1893">
        <f t="shared" si="317"/>
      </c>
      <c r="L101" s="1893">
        <f t="shared" si="7"/>
      </c>
      <c r="M101" s="1893">
        <f t="shared" si="379"/>
      </c>
      <c r="N101" s="1893">
        <f t="shared" si="162"/>
      </c>
      <c r="O101" s="1874">
        <f t="shared" si="69"/>
      </c>
      <c r="P101" s="1888">
        <v>0.0255</v>
      </c>
      <c r="Q101" s="1876">
        <v>73</v>
      </c>
      <c r="R101" s="1892">
        <f t="shared" si="286"/>
      </c>
      <c r="S101" s="1876">
        <v>7473</v>
      </c>
      <c r="T101" s="1876">
        <v>278</v>
      </c>
      <c r="U101" s="1876">
        <v>63</v>
      </c>
      <c r="V101" s="1876">
        <v>312</v>
      </c>
      <c r="W101" s="1876">
        <v>51</v>
      </c>
      <c r="X101" s="1876">
        <v>5</v>
      </c>
      <c r="Y101" s="1876">
        <v>1</v>
      </c>
      <c r="Z101" s="1876">
        <v>6</v>
      </c>
      <c r="AA101" s="1872">
        <f t="shared" si="224"/>
      </c>
      <c r="AB101" s="1877" t="s">
        <v>1591</v>
      </c>
      <c r="AC101" s="1877" t="s">
        <v>1607</v>
      </c>
      <c r="AD101" s="1894">
        <v>20</v>
      </c>
    </row>
    <row r="102">
      <c r="A102" s="1866"/>
      <c r="B102" s="1868" t="s">
        <v>1597</v>
      </c>
      <c r="C102" s="1867" t="s">
        <v>1601</v>
      </c>
      <c r="D102" s="1889">
        <v>619.33</v>
      </c>
      <c r="E102" s="1890">
        <v>1</v>
      </c>
      <c r="F102" s="1869">
        <f t="shared" si="108"/>
      </c>
      <c r="G102" s="1891">
        <f t="shared" si="38"/>
      </c>
      <c r="H102" s="1891">
        <f t="shared" si="255"/>
      </c>
      <c r="I102" s="1891">
        <f t="shared" si="193"/>
      </c>
      <c r="J102" s="1892">
        <f t="shared" si="348"/>
      </c>
      <c r="K102" s="1893">
        <f t="shared" si="317"/>
      </c>
      <c r="L102" s="1893">
        <f t="shared" si="7"/>
      </c>
      <c r="M102" s="1893">
        <f t="shared" si="379"/>
      </c>
      <c r="N102" s="1893">
        <f t="shared" si="162"/>
      </c>
      <c r="O102" s="1874">
        <f t="shared" si="69"/>
      </c>
      <c r="P102" s="1888">
        <v>0.037</v>
      </c>
      <c r="Q102" s="1876">
        <v>76</v>
      </c>
      <c r="R102" s="1892">
        <f t="shared" si="286"/>
      </c>
      <c r="S102" s="1876">
        <v>5375</v>
      </c>
      <c r="T102" s="1876">
        <v>233</v>
      </c>
      <c r="U102" s="1876">
        <v>39</v>
      </c>
      <c r="V102" s="1876">
        <v>255</v>
      </c>
      <c r="W102" s="1876">
        <v>61</v>
      </c>
      <c r="X102" s="1876">
        <v>3</v>
      </c>
      <c r="Y102" s="1876">
        <v>0</v>
      </c>
      <c r="Z102" s="1876">
        <v>3</v>
      </c>
      <c r="AA102" s="1872">
        <f t="shared" si="224"/>
      </c>
      <c r="AB102" s="1876" t="s">
        <v>1591</v>
      </c>
      <c r="AC102" s="1876" t="s">
        <v>1607</v>
      </c>
      <c r="AD102" s="1876">
        <v>11</v>
      </c>
    </row>
    <row r="103">
      <c r="A103" s="1866"/>
      <c r="B103" s="1878" t="s">
        <v>1596</v>
      </c>
      <c r="C103" s="1878"/>
      <c r="D103" s="1879">
        <f>SUM(D99:D102)</f>
      </c>
      <c r="E103" s="1879">
        <f>SUM(E99:E102)</f>
      </c>
      <c r="F103" s="1879">
        <f>SUM(F99:F102)</f>
      </c>
      <c r="G103" s="1881">
        <f t="shared" si="38"/>
      </c>
      <c r="H103" s="1881">
        <f t="shared" si="255"/>
      </c>
      <c r="I103" s="1881">
        <f t="shared" si="193"/>
      </c>
      <c r="J103" s="1881">
        <f t="shared" si="348"/>
      </c>
      <c r="K103" s="1882">
        <f t="shared" si="317"/>
      </c>
      <c r="L103" s="1882">
        <f t="shared" si="7"/>
      </c>
      <c r="M103" s="1882">
        <f t="shared" si="379"/>
      </c>
      <c r="N103" s="1882">
        <f t="shared" si="162"/>
      </c>
      <c r="O103" s="1883">
        <f t="shared" si="69"/>
      </c>
      <c r="P103" s="1882">
        <f>AVERAGE(P99:P102)</f>
      </c>
      <c r="Q103" s="1879">
        <f>AVERAGE(Q99:Q102)</f>
      </c>
      <c r="R103" s="1879">
        <f t="shared" si="286"/>
      </c>
      <c r="S103" s="1883">
        <f>SUM(S99:S102)</f>
      </c>
      <c r="T103" s="1883">
        <f>SUM(T99:T102)</f>
      </c>
      <c r="U103" s="1883">
        <f>SUM(U99:U102)</f>
      </c>
      <c r="V103" s="1883">
        <f>SUM(V99:V102)</f>
      </c>
      <c r="W103" s="1883">
        <f>SUM(W99:W102)</f>
      </c>
      <c r="X103" s="1883">
        <f>SUM(X99:X102)</f>
      </c>
      <c r="Y103" s="1883">
        <f>SUM(Y99:Y102)</f>
      </c>
      <c r="Z103" s="1883">
        <f>SUM(Z99:Z102)</f>
      </c>
      <c r="AA103" s="1885">
        <f t="shared" si="224"/>
      </c>
      <c r="AB103" s="1886"/>
      <c r="AC103" s="1886"/>
      <c r="AD103" s="1887">
        <f>SUM(AD99:AD102)</f>
      </c>
    </row>
    <row r="104">
      <c r="A104" s="1866"/>
      <c r="B104" s="1895" t="s">
        <v>1602</v>
      </c>
      <c r="C104" s="1895"/>
      <c r="D104" s="1896">
        <f>D103+D98</f>
      </c>
      <c r="E104" s="1896">
        <f>E103+E98</f>
      </c>
      <c r="F104" s="1896">
        <f>F103+F98</f>
      </c>
      <c r="G104" s="1897">
        <f t="shared" si="38"/>
      </c>
      <c r="H104" s="1897">
        <f t="shared" si="255"/>
      </c>
      <c r="I104" s="1897">
        <f t="shared" si="193"/>
      </c>
      <c r="J104" s="1897">
        <f t="shared" si="348"/>
      </c>
      <c r="K104" s="1898">
        <f t="shared" si="317"/>
      </c>
      <c r="L104" s="1898">
        <f t="shared" si="7"/>
      </c>
      <c r="M104" s="1898">
        <f t="shared" si="379"/>
      </c>
      <c r="N104" s="1898">
        <f t="shared" si="162"/>
      </c>
      <c r="O104" s="1899">
        <f t="shared" si="69"/>
      </c>
      <c r="P104" s="1900">
        <f>(P103+P98)/2</f>
      </c>
      <c r="Q104" s="1900">
        <f>(Q103+Q98)/2</f>
      </c>
      <c r="R104" s="1896">
        <f>(R103+R98)/2</f>
      </c>
      <c r="S104" s="1899">
        <f>S103+S98</f>
      </c>
      <c r="T104" s="1899">
        <f>T103+T98</f>
      </c>
      <c r="U104" s="1899">
        <f>U103+U98</f>
      </c>
      <c r="V104" s="1899">
        <f>V103+V98</f>
      </c>
      <c r="W104" s="1899">
        <f>W103+W98</f>
      </c>
      <c r="X104" s="1899">
        <f>X103+X98</f>
      </c>
      <c r="Y104" s="1899">
        <f>Y103+Y98</f>
      </c>
      <c r="Z104" s="1899">
        <f>Z103+Z98</f>
      </c>
      <c r="AA104" s="1901">
        <f t="shared" si="224"/>
      </c>
      <c r="AB104" s="1902"/>
      <c r="AC104" s="1902"/>
      <c r="AD104" s="1903">
        <f>AD103+AD98</f>
      </c>
    </row>
    <row r="105">
      <c r="A105" s="1855" t="s">
        <v>1555</v>
      </c>
      <c r="B105" s="1855" t="s">
        <v>1556</v>
      </c>
      <c r="C105" s="1855"/>
      <c r="D105" s="1856" t="s">
        <v>1557</v>
      </c>
      <c r="E105" s="1856"/>
      <c r="F105" s="1856"/>
      <c r="G105" s="1856"/>
      <c r="H105" s="1856"/>
      <c r="I105" s="1856"/>
      <c r="J105" s="1857" t="s">
        <v>1558</v>
      </c>
      <c r="K105" s="1857"/>
      <c r="L105" s="1857"/>
      <c r="M105" s="1857"/>
      <c r="N105" s="1857"/>
      <c r="O105" s="1857"/>
      <c r="P105" s="1857"/>
      <c r="Q105" s="1857"/>
      <c r="R105" s="1857"/>
      <c r="S105" s="1857"/>
      <c r="T105" s="1857"/>
      <c r="U105" s="1857"/>
      <c r="V105" s="1857"/>
      <c r="W105" s="1857"/>
      <c r="X105" s="1857"/>
      <c r="Y105" s="1857"/>
      <c r="Z105" s="1857"/>
      <c r="AA105" s="1857"/>
      <c r="AB105" s="1857"/>
      <c r="AC105" s="1857"/>
      <c r="AD105" s="1858"/>
    </row>
    <row r="106">
      <c r="A106" s="1855"/>
      <c r="B106" s="1855" t="s">
        <v>1559</v>
      </c>
      <c r="C106" s="1855" t="s">
        <v>1560</v>
      </c>
      <c r="D106" s="1856" t="s">
        <v>1561</v>
      </c>
      <c r="E106" s="1859" t="s">
        <v>1562</v>
      </c>
      <c r="F106" s="1860" t="s">
        <v>1563</v>
      </c>
      <c r="G106" s="1861" t="s">
        <v>1564</v>
      </c>
      <c r="H106" s="1861" t="s">
        <v>1565</v>
      </c>
      <c r="I106" s="1861" t="s">
        <v>1566</v>
      </c>
      <c r="J106" s="1857" t="s">
        <v>1567</v>
      </c>
      <c r="K106" s="1862" t="s">
        <v>1568</v>
      </c>
      <c r="L106" s="1862" t="s">
        <v>1569</v>
      </c>
      <c r="M106" s="1862" t="s">
        <v>1570</v>
      </c>
      <c r="N106" s="1862" t="s">
        <v>1571</v>
      </c>
      <c r="O106" s="1863" t="s">
        <v>1572</v>
      </c>
      <c r="P106" s="1862" t="s">
        <v>1573</v>
      </c>
      <c r="Q106" s="1863" t="s">
        <v>1574</v>
      </c>
      <c r="R106" s="1857" t="s">
        <v>1575</v>
      </c>
      <c r="S106" s="1863" t="s">
        <v>1576</v>
      </c>
      <c r="T106" s="1863" t="s">
        <v>1577</v>
      </c>
      <c r="U106" s="1863" t="s">
        <v>1578</v>
      </c>
      <c r="V106" s="1863" t="s">
        <v>1579</v>
      </c>
      <c r="W106" s="1863" t="s">
        <v>1580</v>
      </c>
      <c r="X106" s="1863" t="s">
        <v>1581</v>
      </c>
      <c r="Y106" s="1863" t="s">
        <v>1582</v>
      </c>
      <c r="Z106" s="1863" t="s">
        <v>1583</v>
      </c>
      <c r="AA106" s="1864" t="s">
        <v>1584</v>
      </c>
      <c r="AB106" s="1858" t="s">
        <v>1585</v>
      </c>
      <c r="AC106" s="1858" t="s">
        <v>1586</v>
      </c>
      <c r="AD106" s="1865" t="s">
        <v>1587</v>
      </c>
    </row>
    <row r="107">
      <c r="A107" s="1866" t="s">
        <v>1612</v>
      </c>
      <c r="B107" s="1868" t="s">
        <v>1589</v>
      </c>
      <c r="C107" s="1868" t="s">
        <v>1590</v>
      </c>
      <c r="D107" s="1869">
        <v>1474.05</v>
      </c>
      <c r="E107" s="1870">
        <v>2</v>
      </c>
      <c r="F107" s="1869">
        <f t="shared" ref="F107:F110" si="109">E107*2000*1.2</f>
      </c>
      <c r="G107" s="1871">
        <f t="shared" ref="G107:G117" si="39">F107/D107</f>
      </c>
      <c r="H107" s="1871">
        <f t="shared" ref="H107:H117" si="256">D107/E107</f>
      </c>
      <c r="I107" s="1871">
        <f t="shared" ref="I107:I117" si="194">F107/E107</f>
      </c>
      <c r="J107" s="1872">
        <f t="shared" ref="J107:J117" si="349">D107/T107</f>
      </c>
      <c r="K107" s="1873">
        <f t="shared" ref="K107:K117" si="318">O107/S107*1</f>
      </c>
      <c r="L107" s="1873">
        <f t="shared" ref="L107:L117" si="8">T107/S107</f>
      </c>
      <c r="M107" s="1873">
        <f t="shared" ref="M107:M117" si="380">V107/S107</f>
      </c>
      <c r="N107" s="1873">
        <f t="shared" ref="N107:N117" si="163">W107/V107</f>
      </c>
      <c r="O107" s="1874">
        <f t="shared" ref="O107:O117" si="70">U107/P107</f>
      </c>
      <c r="P107" s="1875">
        <v>0.0074</v>
      </c>
      <c r="Q107" s="1874">
        <v>59</v>
      </c>
      <c r="R107" s="1872">
        <f t="shared" ref="R107:R116" si="287">(D107/S107)*1000</f>
      </c>
      <c r="S107" s="1876">
        <v>14516</v>
      </c>
      <c r="T107" s="1876">
        <v>337</v>
      </c>
      <c r="U107" s="1876">
        <v>45</v>
      </c>
      <c r="V107" s="1876">
        <v>377</v>
      </c>
      <c r="W107" s="1876">
        <v>38</v>
      </c>
      <c r="X107" s="1876">
        <v>6</v>
      </c>
      <c r="Y107" s="1876">
        <v>0</v>
      </c>
      <c r="Z107" s="1876">
        <v>4</v>
      </c>
      <c r="AA107" s="1872">
        <f t="shared" ref="AA107:AA117" si="225">AD107*1000/D107</f>
      </c>
      <c r="AB107" s="1877" t="s">
        <v>1591</v>
      </c>
      <c r="AC107" s="1877" t="s">
        <v>1607</v>
      </c>
      <c r="AD107" s="1877">
        <v>33</v>
      </c>
    </row>
    <row r="108">
      <c r="A108" s="1866"/>
      <c r="B108" s="1868" t="s">
        <v>1589</v>
      </c>
      <c r="C108" s="1868" t="s">
        <v>1593</v>
      </c>
      <c r="D108" s="1869">
        <v>1237.53</v>
      </c>
      <c r="E108" s="1870">
        <v>2</v>
      </c>
      <c r="F108" s="1869">
        <f t="shared" si="109"/>
      </c>
      <c r="G108" s="1871">
        <f t="shared" si="39"/>
      </c>
      <c r="H108" s="1871">
        <f t="shared" si="256"/>
      </c>
      <c r="I108" s="1871">
        <f t="shared" si="194"/>
      </c>
      <c r="J108" s="1872">
        <f t="shared" si="349"/>
      </c>
      <c r="K108" s="1873">
        <f t="shared" si="318"/>
      </c>
      <c r="L108" s="1873">
        <f t="shared" si="8"/>
      </c>
      <c r="M108" s="1873">
        <f t="shared" si="380"/>
      </c>
      <c r="N108" s="1873">
        <f t="shared" si="163"/>
      </c>
      <c r="O108" s="1874">
        <f t="shared" si="70"/>
      </c>
      <c r="P108" s="1875">
        <v>0.0132</v>
      </c>
      <c r="Q108" s="1874">
        <v>66</v>
      </c>
      <c r="R108" s="1872">
        <f t="shared" si="287"/>
      </c>
      <c r="S108" s="1876">
        <v>10241</v>
      </c>
      <c r="T108" s="1876">
        <v>279</v>
      </c>
      <c r="U108" s="1876">
        <v>58</v>
      </c>
      <c r="V108" s="1876">
        <v>330</v>
      </c>
      <c r="W108" s="1876">
        <v>63</v>
      </c>
      <c r="X108" s="1876">
        <v>2</v>
      </c>
      <c r="Y108" s="1876">
        <v>0</v>
      </c>
      <c r="Z108" s="1876">
        <v>8</v>
      </c>
      <c r="AA108" s="1872">
        <f t="shared" si="225"/>
      </c>
      <c r="AB108" s="1877" t="s">
        <v>1591</v>
      </c>
      <c r="AC108" s="1877" t="s">
        <v>1607</v>
      </c>
      <c r="AD108" s="1877">
        <v>21</v>
      </c>
    </row>
    <row r="109">
      <c r="A109" s="1866"/>
      <c r="B109" s="1868" t="s">
        <v>1589</v>
      </c>
      <c r="C109" s="1868" t="s">
        <v>1594</v>
      </c>
      <c r="D109" s="1869">
        <v>998.89</v>
      </c>
      <c r="E109" s="1870">
        <v>2</v>
      </c>
      <c r="F109" s="1869">
        <f t="shared" si="109"/>
      </c>
      <c r="G109" s="1871">
        <f t="shared" si="39"/>
      </c>
      <c r="H109" s="1871">
        <f t="shared" si="256"/>
      </c>
      <c r="I109" s="1871">
        <f t="shared" si="194"/>
      </c>
      <c r="J109" s="1872">
        <f t="shared" si="349"/>
      </c>
      <c r="K109" s="1873">
        <f t="shared" si="318"/>
      </c>
      <c r="L109" s="1873">
        <f t="shared" si="8"/>
      </c>
      <c r="M109" s="1873">
        <f t="shared" si="380"/>
      </c>
      <c r="N109" s="1873">
        <f t="shared" si="163"/>
      </c>
      <c r="O109" s="1874">
        <f t="shared" si="70"/>
      </c>
      <c r="P109" s="1875">
        <v>0.0127</v>
      </c>
      <c r="Q109" s="1874">
        <v>62</v>
      </c>
      <c r="R109" s="1872">
        <f t="shared" si="287"/>
      </c>
      <c r="S109" s="1876">
        <v>9436</v>
      </c>
      <c r="T109" s="1876">
        <v>231</v>
      </c>
      <c r="U109" s="1876">
        <v>41</v>
      </c>
      <c r="V109" s="1876">
        <v>285</v>
      </c>
      <c r="W109" s="1876">
        <v>46</v>
      </c>
      <c r="X109" s="1876">
        <v>3</v>
      </c>
      <c r="Y109" s="1876">
        <v>0</v>
      </c>
      <c r="Z109" s="1876">
        <v>4</v>
      </c>
      <c r="AA109" s="1872">
        <f t="shared" si="225"/>
      </c>
      <c r="AB109" s="1877" t="s">
        <v>1591</v>
      </c>
      <c r="AC109" s="1877" t="s">
        <v>1607</v>
      </c>
      <c r="AD109" s="1877">
        <v>22</v>
      </c>
    </row>
    <row r="110">
      <c r="A110" s="1866"/>
      <c r="B110" s="1868" t="s">
        <v>1589</v>
      </c>
      <c r="C110" s="1868" t="s">
        <v>1595</v>
      </c>
      <c r="D110" s="1869">
        <v>849.92</v>
      </c>
      <c r="E110" s="1870">
        <v>1</v>
      </c>
      <c r="F110" s="1869">
        <f t="shared" si="109"/>
      </c>
      <c r="G110" s="1871">
        <f t="shared" si="39"/>
      </c>
      <c r="H110" s="1871">
        <f t="shared" si="256"/>
      </c>
      <c r="I110" s="1871">
        <f t="shared" si="194"/>
      </c>
      <c r="J110" s="1872">
        <f t="shared" si="349"/>
      </c>
      <c r="K110" s="1873">
        <f t="shared" si="318"/>
      </c>
      <c r="L110" s="1873">
        <f t="shared" si="8"/>
      </c>
      <c r="M110" s="1873">
        <f t="shared" si="380"/>
      </c>
      <c r="N110" s="1873">
        <f t="shared" si="163"/>
      </c>
      <c r="O110" s="1874">
        <f t="shared" si="70"/>
      </c>
      <c r="P110" s="1875">
        <v>0.0193</v>
      </c>
      <c r="Q110" s="1874">
        <v>58</v>
      </c>
      <c r="R110" s="1872">
        <f t="shared" si="287"/>
      </c>
      <c r="S110" s="1876">
        <v>8301</v>
      </c>
      <c r="T110" s="1876">
        <v>241</v>
      </c>
      <c r="U110" s="1876">
        <v>42</v>
      </c>
      <c r="V110" s="1876">
        <v>275</v>
      </c>
      <c r="W110" s="1876">
        <v>54</v>
      </c>
      <c r="X110" s="1876">
        <v>2</v>
      </c>
      <c r="Y110" s="1876">
        <v>1</v>
      </c>
      <c r="Z110" s="1876">
        <v>5</v>
      </c>
      <c r="AA110" s="1872">
        <f t="shared" si="225"/>
      </c>
      <c r="AB110" s="1877" t="s">
        <v>1591</v>
      </c>
      <c r="AC110" s="1877" t="s">
        <v>1607</v>
      </c>
      <c r="AD110" s="1877">
        <v>17</v>
      </c>
    </row>
    <row r="111">
      <c r="A111" s="1866"/>
      <c r="B111" s="1878" t="s">
        <v>1596</v>
      </c>
      <c r="C111" s="1878"/>
      <c r="D111" s="1879">
        <f>SUM(D107:D110)</f>
      </c>
      <c r="E111" s="1880">
        <f>SUM(E107:E110)</f>
      </c>
      <c r="F111" s="1879">
        <f>SUM(F107:F110)</f>
      </c>
      <c r="G111" s="1881">
        <f t="shared" si="39"/>
      </c>
      <c r="H111" s="1881">
        <f t="shared" si="256"/>
      </c>
      <c r="I111" s="1881">
        <f t="shared" si="194"/>
      </c>
      <c r="J111" s="1881">
        <f t="shared" si="349"/>
      </c>
      <c r="K111" s="1882">
        <f t="shared" si="318"/>
      </c>
      <c r="L111" s="1882">
        <f t="shared" si="8"/>
      </c>
      <c r="M111" s="1882">
        <f t="shared" si="380"/>
      </c>
      <c r="N111" s="1882">
        <f t="shared" si="163"/>
      </c>
      <c r="O111" s="1883">
        <f t="shared" si="70"/>
      </c>
      <c r="P111" s="1882">
        <f>AVERAGE(P107:P110)</f>
      </c>
      <c r="Q111" s="1879">
        <f>AVERAGE(Q107:Q110)</f>
      </c>
      <c r="R111" s="1881">
        <f t="shared" si="287"/>
      </c>
      <c r="S111" s="1884">
        <f>SUM(S107:S110)</f>
      </c>
      <c r="T111" s="1884">
        <f>SUM(T107:T110)</f>
      </c>
      <c r="U111" s="1884">
        <f>SUM(U107:U110)</f>
      </c>
      <c r="V111" s="1884">
        <f>SUM(V107:V110)</f>
      </c>
      <c r="W111" s="1884">
        <f>SUM(W107:W110)</f>
      </c>
      <c r="X111" s="1884">
        <f>SUM(X107:X110)</f>
      </c>
      <c r="Y111" s="1884">
        <f>SUM(Y107:Y110)</f>
      </c>
      <c r="Z111" s="1884">
        <f>SUM(Z107:Z110)</f>
      </c>
      <c r="AA111" s="1885">
        <f t="shared" si="225"/>
      </c>
      <c r="AB111" s="1886"/>
      <c r="AC111" s="1886"/>
      <c r="AD111" s="1887">
        <f>SUM(AD107:AD110)</f>
      </c>
    </row>
    <row r="112">
      <c r="A112" s="1866"/>
      <c r="B112" s="1868" t="s">
        <v>1604</v>
      </c>
      <c r="C112" s="1868" t="s">
        <v>1598</v>
      </c>
      <c r="D112" s="1869">
        <v>761.59</v>
      </c>
      <c r="E112" s="1870">
        <v>0</v>
      </c>
      <c r="F112" s="1869">
        <f t="shared" ref="F112:F115" si="110">E112*2000*1.2</f>
      </c>
      <c r="G112" s="1871">
        <f t="shared" si="39"/>
      </c>
      <c r="H112" s="1871">
        <f t="shared" si="256"/>
      </c>
      <c r="I112" s="1871">
        <f t="shared" si="194"/>
      </c>
      <c r="J112" s="1872">
        <f t="shared" si="349"/>
      </c>
      <c r="K112" s="1873">
        <f t="shared" si="318"/>
      </c>
      <c r="L112" s="1873">
        <f t="shared" si="8"/>
      </c>
      <c r="M112" s="1873">
        <f t="shared" si="380"/>
      </c>
      <c r="N112" s="1873">
        <f t="shared" si="163"/>
      </c>
      <c r="O112" s="1874">
        <f t="shared" si="70"/>
      </c>
      <c r="P112" s="1888">
        <v>0.0198</v>
      </c>
      <c r="Q112" s="1874">
        <v>57</v>
      </c>
      <c r="R112" s="1872">
        <f t="shared" si="287"/>
      </c>
      <c r="S112" s="1876">
        <v>7224</v>
      </c>
      <c r="T112" s="1876">
        <v>217</v>
      </c>
      <c r="U112" s="1876">
        <v>39</v>
      </c>
      <c r="V112" s="1876">
        <v>243</v>
      </c>
      <c r="W112" s="1876">
        <v>19</v>
      </c>
      <c r="X112" s="1876">
        <v>2</v>
      </c>
      <c r="Y112" s="1876">
        <v>0</v>
      </c>
      <c r="Z112" s="1876">
        <v>2</v>
      </c>
      <c r="AA112" s="1872">
        <f t="shared" si="225"/>
      </c>
      <c r="AB112" s="1877" t="s">
        <v>1591</v>
      </c>
      <c r="AC112" s="1877" t="s">
        <v>1607</v>
      </c>
      <c r="AD112" s="1877">
        <v>9</v>
      </c>
    </row>
    <row r="113">
      <c r="A113" s="1866"/>
      <c r="B113" s="1868" t="s">
        <v>1604</v>
      </c>
      <c r="C113" s="1867" t="s">
        <v>1599</v>
      </c>
      <c r="D113" s="1870">
        <v>1118.37</v>
      </c>
      <c r="E113" s="1870">
        <v>3</v>
      </c>
      <c r="F113" s="1869">
        <f t="shared" si="110"/>
      </c>
      <c r="G113" s="1891">
        <f t="shared" si="39"/>
      </c>
      <c r="H113" s="1891">
        <f t="shared" si="256"/>
      </c>
      <c r="I113" s="1891">
        <f t="shared" si="194"/>
      </c>
      <c r="J113" s="1892">
        <f t="shared" si="349"/>
      </c>
      <c r="K113" s="1893">
        <f t="shared" si="318"/>
      </c>
      <c r="L113" s="1893">
        <f t="shared" si="8"/>
      </c>
      <c r="M113" s="1893">
        <f t="shared" si="380"/>
      </c>
      <c r="N113" s="1893">
        <f t="shared" si="163"/>
      </c>
      <c r="O113" s="1874">
        <f t="shared" si="70"/>
      </c>
      <c r="P113" s="1888">
        <v>0.0202</v>
      </c>
      <c r="Q113" s="1876">
        <v>63</v>
      </c>
      <c r="R113" s="1892">
        <f t="shared" si="287"/>
      </c>
      <c r="S113" s="1876">
        <v>1032</v>
      </c>
      <c r="T113" s="1876">
        <v>26</v>
      </c>
      <c r="U113" s="1876">
        <v>5</v>
      </c>
      <c r="V113" s="1876">
        <v>30</v>
      </c>
      <c r="W113" s="1876">
        <v>3</v>
      </c>
      <c r="X113" s="1876">
        <v>0</v>
      </c>
      <c r="Y113" s="1876">
        <v>0</v>
      </c>
      <c r="Z113" s="1876">
        <v>0</v>
      </c>
      <c r="AA113" s="1872">
        <f t="shared" si="225"/>
      </c>
      <c r="AB113" s="1877" t="s">
        <v>1591</v>
      </c>
      <c r="AC113" s="1877" t="s">
        <v>1607</v>
      </c>
      <c r="AD113" s="1894">
        <v>30</v>
      </c>
    </row>
    <row r="114">
      <c r="A114" s="1866"/>
      <c r="B114" s="1868" t="s">
        <v>1604</v>
      </c>
      <c r="C114" s="1867" t="s">
        <v>1600</v>
      </c>
      <c r="D114" s="1869">
        <v>1464.44</v>
      </c>
      <c r="E114" s="1870">
        <v>3</v>
      </c>
      <c r="F114" s="1869">
        <f t="shared" si="110"/>
      </c>
      <c r="G114" s="1891">
        <f t="shared" si="39"/>
      </c>
      <c r="H114" s="1891">
        <f t="shared" si="256"/>
      </c>
      <c r="I114" s="1891">
        <f t="shared" si="194"/>
      </c>
      <c r="J114" s="1892">
        <f t="shared" si="349"/>
      </c>
      <c r="K114" s="1893">
        <f t="shared" si="318"/>
      </c>
      <c r="L114" s="1893">
        <f t="shared" si="8"/>
      </c>
      <c r="M114" s="1893">
        <f t="shared" si="380"/>
      </c>
      <c r="N114" s="1893">
        <f t="shared" si="163"/>
      </c>
      <c r="O114" s="1874">
        <f t="shared" si="70"/>
      </c>
      <c r="P114" s="1888">
        <v>0.0255</v>
      </c>
      <c r="Q114" s="1876">
        <v>68</v>
      </c>
      <c r="R114" s="1892">
        <f t="shared" si="287"/>
      </c>
      <c r="S114" s="1876">
        <v>11469</v>
      </c>
      <c r="T114" s="1876">
        <v>364</v>
      </c>
      <c r="U114" s="1876">
        <v>53</v>
      </c>
      <c r="V114" s="1876">
        <v>431</v>
      </c>
      <c r="W114" s="1876">
        <v>75</v>
      </c>
      <c r="X114" s="1876">
        <v>2</v>
      </c>
      <c r="Y114" s="1876">
        <v>1</v>
      </c>
      <c r="Z114" s="1876">
        <v>5</v>
      </c>
      <c r="AA114" s="1872">
        <f t="shared" si="225"/>
      </c>
      <c r="AB114" s="1877" t="s">
        <v>1591</v>
      </c>
      <c r="AC114" s="1877" t="s">
        <v>1607</v>
      </c>
      <c r="AD114" s="1894">
        <v>27</v>
      </c>
    </row>
    <row r="115">
      <c r="A115" s="1866"/>
      <c r="B115" s="1868" t="s">
        <v>1604</v>
      </c>
      <c r="C115" s="1867" t="s">
        <v>1601</v>
      </c>
      <c r="D115" s="1870">
        <v>1109.61</v>
      </c>
      <c r="E115" s="1890">
        <v>0</v>
      </c>
      <c r="F115" s="1869">
        <f t="shared" si="110"/>
      </c>
      <c r="G115" s="1891">
        <f t="shared" si="39"/>
      </c>
      <c r="H115" s="1891">
        <f t="shared" si="256"/>
      </c>
      <c r="I115" s="1891">
        <f t="shared" si="194"/>
      </c>
      <c r="J115" s="1892">
        <f t="shared" si="349"/>
      </c>
      <c r="K115" s="1893">
        <f t="shared" si="318"/>
      </c>
      <c r="L115" s="1893">
        <f t="shared" si="8"/>
      </c>
      <c r="M115" s="1893">
        <f t="shared" si="380"/>
      </c>
      <c r="N115" s="1893">
        <f t="shared" si="163"/>
      </c>
      <c r="O115" s="1874">
        <f t="shared" si="70"/>
      </c>
      <c r="P115" s="1888">
        <v>0.037</v>
      </c>
      <c r="Q115" s="1876">
        <v>71</v>
      </c>
      <c r="R115" s="1892">
        <f t="shared" si="287"/>
      </c>
      <c r="S115" s="1876">
        <v>10421</v>
      </c>
      <c r="T115" s="1876">
        <v>244</v>
      </c>
      <c r="U115" s="1876">
        <v>52</v>
      </c>
      <c r="V115" s="1876">
        <v>310</v>
      </c>
      <c r="W115" s="1876">
        <v>68</v>
      </c>
      <c r="X115" s="1876">
        <v>6</v>
      </c>
      <c r="Y115" s="1876">
        <v>2</v>
      </c>
      <c r="Z115" s="1876">
        <v>6</v>
      </c>
      <c r="AA115" s="1872">
        <f t="shared" si="225"/>
      </c>
      <c r="AB115" s="1876" t="s">
        <v>1591</v>
      </c>
      <c r="AC115" s="1876" t="s">
        <v>1607</v>
      </c>
      <c r="AD115" s="1876">
        <v>17</v>
      </c>
    </row>
    <row r="116">
      <c r="A116" s="1866"/>
      <c r="B116" s="1878" t="s">
        <v>1596</v>
      </c>
      <c r="C116" s="1878"/>
      <c r="D116" s="1879">
        <f>SUM(D112:D115)</f>
      </c>
      <c r="E116" s="1879">
        <f>SUM(E112:E115)</f>
      </c>
      <c r="F116" s="1879">
        <f>SUM(F112:F115)</f>
      </c>
      <c r="G116" s="1881">
        <f t="shared" si="39"/>
      </c>
      <c r="H116" s="1881">
        <f t="shared" si="256"/>
      </c>
      <c r="I116" s="1881">
        <f t="shared" si="194"/>
      </c>
      <c r="J116" s="1881">
        <f t="shared" si="349"/>
      </c>
      <c r="K116" s="1882">
        <f t="shared" si="318"/>
      </c>
      <c r="L116" s="1882">
        <f t="shared" si="8"/>
      </c>
      <c r="M116" s="1882">
        <f t="shared" si="380"/>
      </c>
      <c r="N116" s="1882">
        <f t="shared" si="163"/>
      </c>
      <c r="O116" s="1883">
        <f t="shared" si="70"/>
      </c>
      <c r="P116" s="1882">
        <f>AVERAGE(P112:P115)</f>
      </c>
      <c r="Q116" s="1879">
        <f>AVERAGE(Q112:Q115)</f>
      </c>
      <c r="R116" s="1879">
        <f t="shared" si="287"/>
      </c>
      <c r="S116" s="1883">
        <f>SUM(S112:S115)</f>
      </c>
      <c r="T116" s="1883">
        <f>SUM(T112:T115)</f>
      </c>
      <c r="U116" s="1883">
        <f>SUM(U112:U115)</f>
      </c>
      <c r="V116" s="1883">
        <f>SUM(V112:V115)</f>
      </c>
      <c r="W116" s="1883">
        <f>SUM(W112:W115)</f>
      </c>
      <c r="X116" s="1883">
        <f>SUM(X112:X115)</f>
      </c>
      <c r="Y116" s="1883">
        <f>SUM(Y112:Y115)</f>
      </c>
      <c r="Z116" s="1883">
        <f>SUM(Z112:Z115)</f>
      </c>
      <c r="AA116" s="1885">
        <f t="shared" si="225"/>
      </c>
      <c r="AB116" s="1886"/>
      <c r="AC116" s="1886"/>
      <c r="AD116" s="1887">
        <f>SUM(AD112:AD115)</f>
      </c>
    </row>
    <row r="117">
      <c r="A117" s="1866"/>
      <c r="B117" s="1895" t="s">
        <v>1602</v>
      </c>
      <c r="C117" s="1895"/>
      <c r="D117" s="1896">
        <f>D116+D111</f>
      </c>
      <c r="E117" s="1896">
        <f>E116+E111</f>
      </c>
      <c r="F117" s="1896">
        <f>F116+F111</f>
      </c>
      <c r="G117" s="1897">
        <f t="shared" si="39"/>
      </c>
      <c r="H117" s="1897">
        <f t="shared" si="256"/>
      </c>
      <c r="I117" s="1897">
        <f t="shared" si="194"/>
      </c>
      <c r="J117" s="1897">
        <f t="shared" si="349"/>
      </c>
      <c r="K117" s="1898">
        <f t="shared" si="318"/>
      </c>
      <c r="L117" s="1898">
        <f t="shared" si="8"/>
      </c>
      <c r="M117" s="1898">
        <f t="shared" si="380"/>
      </c>
      <c r="N117" s="1898">
        <f t="shared" si="163"/>
      </c>
      <c r="O117" s="1899">
        <f t="shared" si="70"/>
      </c>
      <c r="P117" s="1900">
        <f>(P116+P111)/2</f>
      </c>
      <c r="Q117" s="1900">
        <f>(Q116+Q111)/2</f>
      </c>
      <c r="R117" s="1896">
        <f>(R116+R111)/2</f>
      </c>
      <c r="S117" s="1899">
        <f>S116+S111</f>
      </c>
      <c r="T117" s="1899">
        <f>T116+T111</f>
      </c>
      <c r="U117" s="1899">
        <f>U116+U111</f>
      </c>
      <c r="V117" s="1899">
        <f>V116+V111</f>
      </c>
      <c r="W117" s="1899">
        <f>W116+W111</f>
      </c>
      <c r="X117" s="1899">
        <f>X116+X111</f>
      </c>
      <c r="Y117" s="1899">
        <f>Y116+Y111</f>
      </c>
      <c r="Z117" s="1899">
        <f>Z116+Z111</f>
      </c>
      <c r="AA117" s="1901">
        <f t="shared" si="225"/>
      </c>
      <c r="AB117" s="1902"/>
      <c r="AC117" s="1902"/>
      <c r="AD117" s="1903">
        <f>AD116+AD111</f>
      </c>
    </row>
    <row r="118">
      <c r="A118" s="1855" t="s">
        <v>1555</v>
      </c>
      <c r="B118" s="1855" t="s">
        <v>1556</v>
      </c>
      <c r="C118" s="1855"/>
      <c r="D118" s="1856" t="s">
        <v>1557</v>
      </c>
      <c r="E118" s="1856"/>
      <c r="F118" s="1856"/>
      <c r="G118" s="1856"/>
      <c r="H118" s="1856"/>
      <c r="I118" s="1856"/>
      <c r="J118" s="1857" t="s">
        <v>1558</v>
      </c>
      <c r="K118" s="1857"/>
      <c r="L118" s="1857"/>
      <c r="M118" s="1857"/>
      <c r="N118" s="1857"/>
      <c r="O118" s="1857"/>
      <c r="P118" s="1857"/>
      <c r="Q118" s="1857"/>
      <c r="R118" s="1857"/>
      <c r="S118" s="1857"/>
      <c r="T118" s="1857"/>
      <c r="U118" s="1857"/>
      <c r="V118" s="1857"/>
      <c r="W118" s="1857"/>
      <c r="X118" s="1857"/>
      <c r="Y118" s="1857"/>
      <c r="Z118" s="1857"/>
      <c r="AA118" s="1857"/>
      <c r="AB118" s="1857"/>
      <c r="AC118" s="1857"/>
      <c r="AD118" s="1858"/>
    </row>
    <row r="119">
      <c r="A119" s="1855"/>
      <c r="B119" s="1855" t="s">
        <v>1559</v>
      </c>
      <c r="C119" s="1855" t="s">
        <v>1560</v>
      </c>
      <c r="D119" s="1856" t="s">
        <v>1561</v>
      </c>
      <c r="E119" s="1859" t="s">
        <v>1562</v>
      </c>
      <c r="F119" s="1860" t="s">
        <v>1563</v>
      </c>
      <c r="G119" s="1861" t="s">
        <v>1564</v>
      </c>
      <c r="H119" s="1861" t="s">
        <v>1565</v>
      </c>
      <c r="I119" s="1861" t="s">
        <v>1566</v>
      </c>
      <c r="J119" s="1857" t="s">
        <v>1567</v>
      </c>
      <c r="K119" s="1862" t="s">
        <v>1568</v>
      </c>
      <c r="L119" s="1862" t="s">
        <v>1569</v>
      </c>
      <c r="M119" s="1862" t="s">
        <v>1570</v>
      </c>
      <c r="N119" s="1862" t="s">
        <v>1571</v>
      </c>
      <c r="O119" s="1863" t="s">
        <v>1572</v>
      </c>
      <c r="P119" s="1862" t="s">
        <v>1573</v>
      </c>
      <c r="Q119" s="1863" t="s">
        <v>1574</v>
      </c>
      <c r="R119" s="1857" t="s">
        <v>1575</v>
      </c>
      <c r="S119" s="1863" t="s">
        <v>1576</v>
      </c>
      <c r="T119" s="1863" t="s">
        <v>1577</v>
      </c>
      <c r="U119" s="1863" t="s">
        <v>1578</v>
      </c>
      <c r="V119" s="1863" t="s">
        <v>1579</v>
      </c>
      <c r="W119" s="1863" t="s">
        <v>1580</v>
      </c>
      <c r="X119" s="1863" t="s">
        <v>1581</v>
      </c>
      <c r="Y119" s="1863" t="s">
        <v>1582</v>
      </c>
      <c r="Z119" s="1863" t="s">
        <v>1583</v>
      </c>
      <c r="AA119" s="1864" t="s">
        <v>1584</v>
      </c>
      <c r="AB119" s="1858" t="s">
        <v>1585</v>
      </c>
      <c r="AC119" s="1858" t="s">
        <v>1586</v>
      </c>
      <c r="AD119" s="1865" t="s">
        <v>1587</v>
      </c>
    </row>
    <row r="120">
      <c r="A120" s="1866" t="s">
        <v>1613</v>
      </c>
      <c r="B120" s="1868" t="s">
        <v>1589</v>
      </c>
      <c r="C120" s="1868" t="s">
        <v>1614</v>
      </c>
      <c r="D120" s="1869">
        <v>775.48</v>
      </c>
      <c r="E120" s="1870">
        <v>1</v>
      </c>
      <c r="F120" s="1869">
        <f t="shared" ref="F120:F123" si="111">E120*2000*1.2</f>
      </c>
      <c r="G120" s="1871">
        <f t="shared" ref="G120:G130" si="40">F120/D120</f>
      </c>
      <c r="H120" s="1871">
        <f t="shared" ref="H120:H130" si="257">D120/E120</f>
      </c>
      <c r="I120" s="1871">
        <f t="shared" ref="I120:I130" si="195">F120/E120</f>
      </c>
      <c r="J120" s="1872">
        <f t="shared" ref="J120:J130" si="350">D120/T120</f>
      </c>
      <c r="K120" s="1873">
        <f t="shared" ref="K120:K130" si="319">O120/S120*1</f>
      </c>
      <c r="L120" s="1873">
        <f t="shared" ref="L120:L130" si="9">T120/S120</f>
      </c>
      <c r="M120" s="1873">
        <f t="shared" ref="M120:M130" si="381">V120/S120</f>
      </c>
      <c r="N120" s="1873">
        <f t="shared" ref="N120:N130" si="164">W120/V120</f>
      </c>
      <c r="O120" s="1874">
        <f t="shared" ref="O120:O130" si="71">U120/P120</f>
      </c>
      <c r="P120" s="1875">
        <v>0.0074</v>
      </c>
      <c r="Q120" s="1874">
        <v>45</v>
      </c>
      <c r="R120" s="1872">
        <f t="shared" ref="R120:R129" si="288">(D120/S120)*1000</f>
      </c>
      <c r="S120" s="1876">
        <v>8681</v>
      </c>
      <c r="T120" s="1876">
        <v>133</v>
      </c>
      <c r="U120" s="1876">
        <v>25</v>
      </c>
      <c r="V120" s="1876">
        <v>144</v>
      </c>
      <c r="W120" s="1876">
        <v>11</v>
      </c>
      <c r="X120" s="1876">
        <v>2</v>
      </c>
      <c r="Y120" s="1876">
        <v>0</v>
      </c>
      <c r="Z120" s="1876">
        <v>8</v>
      </c>
      <c r="AA120" s="1872">
        <f t="shared" ref="AA120:AA130" si="226">AD120*1000/D120</f>
      </c>
      <c r="AB120" s="1877" t="s">
        <v>1591</v>
      </c>
      <c r="AC120" s="1877" t="s">
        <v>1607</v>
      </c>
      <c r="AD120" s="1877">
        <v>11</v>
      </c>
    </row>
    <row r="121">
      <c r="A121" s="1866"/>
      <c r="B121" s="1868" t="s">
        <v>1589</v>
      </c>
      <c r="C121" s="1868" t="s">
        <v>1593</v>
      </c>
      <c r="D121" s="1869">
        <v>1489.6</v>
      </c>
      <c r="E121" s="1870">
        <v>1</v>
      </c>
      <c r="F121" s="1869">
        <f t="shared" si="111"/>
      </c>
      <c r="G121" s="1871">
        <f t="shared" si="40"/>
      </c>
      <c r="H121" s="1871">
        <f t="shared" si="257"/>
      </c>
      <c r="I121" s="1871">
        <f t="shared" si="195"/>
      </c>
      <c r="J121" s="1872">
        <f t="shared" si="350"/>
      </c>
      <c r="K121" s="1873">
        <f t="shared" si="319"/>
      </c>
      <c r="L121" s="1873">
        <f t="shared" si="9"/>
      </c>
      <c r="M121" s="1873">
        <f t="shared" si="381"/>
      </c>
      <c r="N121" s="1873">
        <f t="shared" si="164"/>
      </c>
      <c r="O121" s="1874">
        <f t="shared" si="71"/>
      </c>
      <c r="P121" s="1875">
        <v>0.0132</v>
      </c>
      <c r="Q121" s="1874">
        <v>63</v>
      </c>
      <c r="R121" s="1872">
        <f t="shared" si="288"/>
      </c>
      <c r="S121" s="1876">
        <v>14892</v>
      </c>
      <c r="T121" s="1876">
        <v>290</v>
      </c>
      <c r="U121" s="1876">
        <v>63</v>
      </c>
      <c r="V121" s="1876">
        <v>338</v>
      </c>
      <c r="W121" s="1876">
        <v>57</v>
      </c>
      <c r="X121" s="1876">
        <v>1</v>
      </c>
      <c r="Y121" s="1876">
        <v>0</v>
      </c>
      <c r="Z121" s="1876">
        <v>14</v>
      </c>
      <c r="AA121" s="1872">
        <f t="shared" si="226"/>
      </c>
      <c r="AB121" s="1877" t="s">
        <v>1591</v>
      </c>
      <c r="AC121" s="1877" t="s">
        <v>1607</v>
      </c>
      <c r="AD121" s="1877">
        <v>26</v>
      </c>
    </row>
    <row r="122">
      <c r="A122" s="1866"/>
      <c r="B122" s="1868" t="s">
        <v>1589</v>
      </c>
      <c r="C122" s="1868" t="s">
        <v>1594</v>
      </c>
      <c r="D122" s="1869">
        <v>1280.34</v>
      </c>
      <c r="E122" s="1870">
        <v>2</v>
      </c>
      <c r="F122" s="1869">
        <f t="shared" si="111"/>
      </c>
      <c r="G122" s="1871">
        <f t="shared" si="40"/>
      </c>
      <c r="H122" s="1871">
        <f t="shared" si="257"/>
      </c>
      <c r="I122" s="1871">
        <f t="shared" si="195"/>
      </c>
      <c r="J122" s="1872">
        <f t="shared" si="350"/>
      </c>
      <c r="K122" s="1873">
        <f t="shared" si="319"/>
      </c>
      <c r="L122" s="1873">
        <f t="shared" si="9"/>
      </c>
      <c r="M122" s="1873">
        <f t="shared" si="381"/>
      </c>
      <c r="N122" s="1873">
        <f t="shared" si="164"/>
      </c>
      <c r="O122" s="1874">
        <f t="shared" si="71"/>
      </c>
      <c r="P122" s="1875">
        <v>0.0127</v>
      </c>
      <c r="Q122" s="1874">
        <v>65</v>
      </c>
      <c r="R122" s="1872">
        <f t="shared" si="288"/>
      </c>
      <c r="S122" s="1876">
        <v>10865</v>
      </c>
      <c r="T122" s="1876">
        <v>291</v>
      </c>
      <c r="U122" s="1876">
        <v>51</v>
      </c>
      <c r="V122" s="1876">
        <v>325</v>
      </c>
      <c r="W122" s="1876">
        <v>55</v>
      </c>
      <c r="X122" s="1876">
        <v>7</v>
      </c>
      <c r="Y122" s="1876">
        <v>1</v>
      </c>
      <c r="Z122" s="1876">
        <v>3</v>
      </c>
      <c r="AA122" s="1872">
        <f t="shared" si="226"/>
      </c>
      <c r="AB122" s="1877" t="s">
        <v>1591</v>
      </c>
      <c r="AC122" s="1877" t="s">
        <v>1607</v>
      </c>
      <c r="AD122" s="1877">
        <v>14</v>
      </c>
    </row>
    <row r="123">
      <c r="A123" s="1866"/>
      <c r="B123" s="1868" t="s">
        <v>1589</v>
      </c>
      <c r="C123" s="1868" t="s">
        <v>1615</v>
      </c>
      <c r="D123" s="1869">
        <v>1449.38</v>
      </c>
      <c r="E123" s="1870">
        <v>0</v>
      </c>
      <c r="F123" s="1869">
        <f t="shared" si="111"/>
      </c>
      <c r="G123" s="1871">
        <f t="shared" si="40"/>
      </c>
      <c r="H123" s="1871">
        <f t="shared" si="257"/>
      </c>
      <c r="I123" s="1871">
        <f t="shared" si="195"/>
      </c>
      <c r="J123" s="1872">
        <f t="shared" si="350"/>
      </c>
      <c r="K123" s="1873">
        <f t="shared" si="319"/>
      </c>
      <c r="L123" s="1873">
        <f t="shared" si="9"/>
      </c>
      <c r="M123" s="1873">
        <f t="shared" si="381"/>
      </c>
      <c r="N123" s="1873">
        <f t="shared" si="164"/>
      </c>
      <c r="O123" s="1874">
        <f t="shared" si="71"/>
      </c>
      <c r="P123" s="1875">
        <v>0.0193</v>
      </c>
      <c r="Q123" s="1874">
        <v>65</v>
      </c>
      <c r="R123" s="1872">
        <f t="shared" si="288"/>
      </c>
      <c r="S123" s="1876">
        <v>9934</v>
      </c>
      <c r="T123" s="1876">
        <v>244</v>
      </c>
      <c r="U123" s="1876">
        <v>45</v>
      </c>
      <c r="V123" s="1876">
        <v>288</v>
      </c>
      <c r="W123" s="1876">
        <v>47</v>
      </c>
      <c r="X123" s="1876">
        <v>4</v>
      </c>
      <c r="Y123" s="1876">
        <v>1</v>
      </c>
      <c r="Z123" s="1876">
        <v>5</v>
      </c>
      <c r="AA123" s="1872">
        <f t="shared" si="226"/>
      </c>
      <c r="AB123" s="1877" t="s">
        <v>1591</v>
      </c>
      <c r="AC123" s="1877" t="s">
        <v>1607</v>
      </c>
      <c r="AD123" s="1877">
        <v>26</v>
      </c>
    </row>
    <row r="124">
      <c r="A124" s="1866"/>
      <c r="B124" s="1878" t="s">
        <v>1596</v>
      </c>
      <c r="C124" s="1878"/>
      <c r="D124" s="1879">
        <f>SUM(D120:D123)</f>
      </c>
      <c r="E124" s="1880">
        <f>SUM(E120:E123)</f>
      </c>
      <c r="F124" s="1879">
        <f>SUM(F120:F123)</f>
      </c>
      <c r="G124" s="1881">
        <f t="shared" si="40"/>
      </c>
      <c r="H124" s="1881">
        <f t="shared" si="257"/>
      </c>
      <c r="I124" s="1881">
        <f t="shared" si="195"/>
      </c>
      <c r="J124" s="1881">
        <f t="shared" si="350"/>
      </c>
      <c r="K124" s="1882">
        <f t="shared" si="319"/>
      </c>
      <c r="L124" s="1882">
        <f t="shared" si="9"/>
      </c>
      <c r="M124" s="1882">
        <f t="shared" si="381"/>
      </c>
      <c r="N124" s="1882">
        <f t="shared" si="164"/>
      </c>
      <c r="O124" s="1883">
        <f t="shared" si="71"/>
      </c>
      <c r="P124" s="1882">
        <f>AVERAGE(P120:P123)</f>
      </c>
      <c r="Q124" s="1879">
        <f>AVERAGE(Q120:Q123)</f>
      </c>
      <c r="R124" s="1881">
        <f t="shared" si="288"/>
      </c>
      <c r="S124" s="1884">
        <f>SUM(S120:S123)</f>
      </c>
      <c r="T124" s="1884">
        <f>SUM(T120:T123)</f>
      </c>
      <c r="U124" s="1884">
        <f>SUM(U120:U123)</f>
      </c>
      <c r="V124" s="1884">
        <f>SUM(V120:V123)</f>
      </c>
      <c r="W124" s="1884">
        <f>SUM(W120:W123)</f>
      </c>
      <c r="X124" s="1884">
        <f>SUM(X120:X123)</f>
      </c>
      <c r="Y124" s="1884">
        <f>SUM(Y120:Y123)</f>
      </c>
      <c r="Z124" s="1884">
        <f>SUM(Z120:Z123)</f>
      </c>
      <c r="AA124" s="1885">
        <f t="shared" si="226"/>
      </c>
      <c r="AB124" s="1886"/>
      <c r="AC124" s="1886"/>
      <c r="AD124" s="1887">
        <f>SUM(AD120:AD123)</f>
      </c>
    </row>
    <row r="125">
      <c r="A125" s="1866"/>
      <c r="B125" s="1868" t="s">
        <v>1604</v>
      </c>
      <c r="C125" s="1868" t="s">
        <v>1616</v>
      </c>
      <c r="D125" s="1869">
        <v>582.13</v>
      </c>
      <c r="E125" s="1870">
        <v>2</v>
      </c>
      <c r="F125" s="1869">
        <f t="shared" ref="F125:F128" si="112">E125*2000*1.2</f>
      </c>
      <c r="G125" s="1871">
        <f t="shared" si="40"/>
      </c>
      <c r="H125" s="1871">
        <f t="shared" si="257"/>
      </c>
      <c r="I125" s="1871">
        <f t="shared" si="195"/>
      </c>
      <c r="J125" s="1872">
        <f t="shared" si="350"/>
      </c>
      <c r="K125" s="1873">
        <f t="shared" si="319"/>
      </c>
      <c r="L125" s="1873">
        <f t="shared" si="9"/>
      </c>
      <c r="M125" s="1873">
        <f t="shared" si="381"/>
      </c>
      <c r="N125" s="1873">
        <f t="shared" si="164"/>
      </c>
      <c r="O125" s="1874">
        <f t="shared" si="71"/>
      </c>
      <c r="P125" s="1888">
        <v>0.0198</v>
      </c>
      <c r="Q125" s="1874">
        <v>68</v>
      </c>
      <c r="R125" s="1872">
        <f t="shared" si="288"/>
      </c>
      <c r="S125" s="1876">
        <v>7630</v>
      </c>
      <c r="T125" s="1876">
        <v>234</v>
      </c>
      <c r="U125" s="1876">
        <v>44</v>
      </c>
      <c r="V125" s="1876">
        <v>265</v>
      </c>
      <c r="W125" s="1876">
        <v>36</v>
      </c>
      <c r="X125" s="1876">
        <v>2</v>
      </c>
      <c r="Y125" s="1876">
        <v>1</v>
      </c>
      <c r="Z125" s="1876">
        <v>2</v>
      </c>
      <c r="AA125" s="1872">
        <f t="shared" si="226"/>
      </c>
      <c r="AB125" s="1877" t="s">
        <v>1591</v>
      </c>
      <c r="AC125" s="1877" t="s">
        <v>1607</v>
      </c>
      <c r="AD125" s="1877">
        <v>11</v>
      </c>
    </row>
    <row r="126">
      <c r="A126" s="1866"/>
      <c r="B126" s="1868" t="s">
        <v>1604</v>
      </c>
      <c r="C126" s="1867" t="s">
        <v>1599</v>
      </c>
      <c r="D126" s="1869">
        <v>1050.47</v>
      </c>
      <c r="E126" s="1870">
        <v>1</v>
      </c>
      <c r="F126" s="1869">
        <f t="shared" si="112"/>
      </c>
      <c r="G126" s="1891">
        <f t="shared" si="40"/>
      </c>
      <c r="H126" s="1891">
        <f t="shared" si="257"/>
      </c>
      <c r="I126" s="1891">
        <f t="shared" si="195"/>
      </c>
      <c r="J126" s="1892">
        <f t="shared" si="350"/>
      </c>
      <c r="K126" s="1893">
        <f t="shared" si="319"/>
      </c>
      <c r="L126" s="1893">
        <f t="shared" si="9"/>
      </c>
      <c r="M126" s="1893">
        <f t="shared" si="381"/>
      </c>
      <c r="N126" s="1893">
        <f t="shared" si="164"/>
      </c>
      <c r="O126" s="1874">
        <f t="shared" si="71"/>
      </c>
      <c r="P126" s="1888">
        <v>0.0202</v>
      </c>
      <c r="Q126" s="1876">
        <v>65</v>
      </c>
      <c r="R126" s="1892">
        <f t="shared" si="288"/>
      </c>
      <c r="S126" s="1876">
        <v>9571</v>
      </c>
      <c r="T126" s="1876">
        <v>309</v>
      </c>
      <c r="U126" s="1876">
        <v>53</v>
      </c>
      <c r="V126" s="1876">
        <v>320</v>
      </c>
      <c r="W126" s="1876">
        <v>28</v>
      </c>
      <c r="X126" s="1876">
        <v>2</v>
      </c>
      <c r="Y126" s="1876">
        <v>0</v>
      </c>
      <c r="Z126" s="1876">
        <v>6</v>
      </c>
      <c r="AA126" s="1872">
        <f t="shared" si="226"/>
      </c>
      <c r="AB126" s="1877" t="s">
        <v>1591</v>
      </c>
      <c r="AC126" s="1877" t="s">
        <v>1607</v>
      </c>
      <c r="AD126" s="1894">
        <v>13</v>
      </c>
    </row>
    <row r="127">
      <c r="A127" s="1866"/>
      <c r="B127" s="1868" t="s">
        <v>1604</v>
      </c>
      <c r="C127" s="1867" t="s">
        <v>1600</v>
      </c>
      <c r="D127" s="1869">
        <v>1219.51</v>
      </c>
      <c r="E127" s="1870">
        <v>1</v>
      </c>
      <c r="F127" s="1869">
        <f t="shared" si="112"/>
      </c>
      <c r="G127" s="1891">
        <f t="shared" si="40"/>
      </c>
      <c r="H127" s="1891">
        <f t="shared" si="257"/>
      </c>
      <c r="I127" s="1891">
        <f t="shared" si="195"/>
      </c>
      <c r="J127" s="1892">
        <f t="shared" si="350"/>
      </c>
      <c r="K127" s="1893">
        <f t="shared" si="319"/>
      </c>
      <c r="L127" s="1893">
        <f t="shared" si="9"/>
      </c>
      <c r="M127" s="1893">
        <f t="shared" si="381"/>
      </c>
      <c r="N127" s="1893">
        <f t="shared" si="164"/>
      </c>
      <c r="O127" s="1874">
        <f t="shared" si="71"/>
      </c>
      <c r="P127" s="1888">
        <v>0.0255</v>
      </c>
      <c r="Q127" s="1876">
        <v>64</v>
      </c>
      <c r="R127" s="1892">
        <f t="shared" si="288"/>
      </c>
      <c r="S127" s="1876">
        <v>10064</v>
      </c>
      <c r="T127" s="1876">
        <v>373</v>
      </c>
      <c r="U127" s="1876">
        <v>53</v>
      </c>
      <c r="V127" s="1876">
        <v>411</v>
      </c>
      <c r="W127" s="1876">
        <v>50</v>
      </c>
      <c r="X127" s="1876">
        <v>4</v>
      </c>
      <c r="Y127" s="1876">
        <v>1</v>
      </c>
      <c r="Z127" s="1876">
        <v>3</v>
      </c>
      <c r="AA127" s="1872">
        <f t="shared" si="226"/>
      </c>
      <c r="AB127" s="1877" t="s">
        <v>1591</v>
      </c>
      <c r="AC127" s="1877" t="s">
        <v>1607</v>
      </c>
      <c r="AD127" s="1894">
        <v>15</v>
      </c>
    </row>
    <row r="128">
      <c r="A128" s="1866"/>
      <c r="B128" s="1868" t="s">
        <v>1604</v>
      </c>
      <c r="C128" s="1867" t="s">
        <v>1617</v>
      </c>
      <c r="D128" s="1870">
        <v>1049.64</v>
      </c>
      <c r="E128" s="1890">
        <v>3</v>
      </c>
      <c r="F128" s="1869">
        <f t="shared" si="112"/>
      </c>
      <c r="G128" s="1891">
        <f t="shared" si="40"/>
      </c>
      <c r="H128" s="1891">
        <f t="shared" si="257"/>
      </c>
      <c r="I128" s="1891">
        <f t="shared" si="195"/>
      </c>
      <c r="J128" s="1892">
        <f t="shared" si="350"/>
      </c>
      <c r="K128" s="1893">
        <f t="shared" si="319"/>
      </c>
      <c r="L128" s="1893">
        <f t="shared" si="9"/>
      </c>
      <c r="M128" s="1893">
        <f t="shared" si="381"/>
      </c>
      <c r="N128" s="1893">
        <f t="shared" si="164"/>
      </c>
      <c r="O128" s="1874">
        <f t="shared" si="71"/>
      </c>
      <c r="P128" s="1888">
        <v>0.037</v>
      </c>
      <c r="Q128" s="1876">
        <v>67</v>
      </c>
      <c r="R128" s="1892">
        <f t="shared" si="288"/>
      </c>
      <c r="S128" s="1876">
        <v>5998</v>
      </c>
      <c r="T128" s="1876">
        <v>238</v>
      </c>
      <c r="U128" s="1876">
        <v>44</v>
      </c>
      <c r="V128" s="1876">
        <v>267</v>
      </c>
      <c r="W128" s="1876">
        <v>43</v>
      </c>
      <c r="X128" s="1876">
        <v>6</v>
      </c>
      <c r="Y128" s="1876">
        <v>0</v>
      </c>
      <c r="Z128" s="1876">
        <v>2</v>
      </c>
      <c r="AA128" s="1872">
        <f t="shared" si="226"/>
      </c>
      <c r="AB128" s="1876" t="s">
        <v>1591</v>
      </c>
      <c r="AC128" s="1876" t="s">
        <v>1607</v>
      </c>
      <c r="AD128" s="1876">
        <v>14</v>
      </c>
    </row>
    <row r="129">
      <c r="A129" s="1866"/>
      <c r="B129" s="1878" t="s">
        <v>1596</v>
      </c>
      <c r="C129" s="1878"/>
      <c r="D129" s="1879">
        <f>SUM(D125:D128)</f>
      </c>
      <c r="E129" s="1879">
        <f>SUM(E125:E128)</f>
      </c>
      <c r="F129" s="1879">
        <f>SUM(F125:F128)</f>
      </c>
      <c r="G129" s="1881">
        <f t="shared" si="40"/>
      </c>
      <c r="H129" s="1881">
        <f t="shared" si="257"/>
      </c>
      <c r="I129" s="1881">
        <f t="shared" si="195"/>
      </c>
      <c r="J129" s="1881">
        <f t="shared" si="350"/>
      </c>
      <c r="K129" s="1882">
        <f t="shared" si="319"/>
      </c>
      <c r="L129" s="1882">
        <f t="shared" si="9"/>
      </c>
      <c r="M129" s="1882">
        <f t="shared" si="381"/>
      </c>
      <c r="N129" s="1882">
        <f t="shared" si="164"/>
      </c>
      <c r="O129" s="1883">
        <f t="shared" si="71"/>
      </c>
      <c r="P129" s="1882">
        <f>AVERAGE(P125:P128)</f>
      </c>
      <c r="Q129" s="1879">
        <f>AVERAGE(Q125:Q128)</f>
      </c>
      <c r="R129" s="1879">
        <f t="shared" si="288"/>
      </c>
      <c r="S129" s="1883">
        <f>SUM(S125:S128)</f>
      </c>
      <c r="T129" s="1883">
        <f>SUM(T125:T128)</f>
      </c>
      <c r="U129" s="1883">
        <f>SUM(U125:U128)</f>
      </c>
      <c r="V129" s="1883">
        <f>SUM(V125:V128)</f>
      </c>
      <c r="W129" s="1883">
        <f>SUM(W125:W128)</f>
      </c>
      <c r="X129" s="1883">
        <f>SUM(X125:X128)</f>
      </c>
      <c r="Y129" s="1883">
        <f>SUM(Y125:Y128)</f>
      </c>
      <c r="Z129" s="1883">
        <f>SUM(Z125:Z128)</f>
      </c>
      <c r="AA129" s="1885">
        <f t="shared" si="226"/>
      </c>
      <c r="AB129" s="1886"/>
      <c r="AC129" s="1886"/>
      <c r="AD129" s="1887">
        <f>SUM(AD125:AD128)</f>
      </c>
    </row>
    <row r="130">
      <c r="A130" s="1866"/>
      <c r="B130" s="1895" t="s">
        <v>1602</v>
      </c>
      <c r="C130" s="1895"/>
      <c r="D130" s="1896">
        <f>D129+D124</f>
      </c>
      <c r="E130" s="1896">
        <f>E129+E124</f>
      </c>
      <c r="F130" s="1896">
        <f>F129+F124</f>
      </c>
      <c r="G130" s="1897">
        <f t="shared" si="40"/>
      </c>
      <c r="H130" s="1897">
        <f t="shared" si="257"/>
      </c>
      <c r="I130" s="1897">
        <f t="shared" si="195"/>
      </c>
      <c r="J130" s="1897">
        <f t="shared" si="350"/>
      </c>
      <c r="K130" s="1898">
        <f t="shared" si="319"/>
      </c>
      <c r="L130" s="1898">
        <f t="shared" si="9"/>
      </c>
      <c r="M130" s="1898">
        <f t="shared" si="381"/>
      </c>
      <c r="N130" s="1898">
        <f t="shared" si="164"/>
      </c>
      <c r="O130" s="1899">
        <f t="shared" si="71"/>
      </c>
      <c r="P130" s="1900">
        <f>(P129+P124)/2</f>
      </c>
      <c r="Q130" s="1900">
        <f>(Q129+Q124)/2</f>
      </c>
      <c r="R130" s="1896">
        <f>(R129+R124)/2</f>
      </c>
      <c r="S130" s="1899">
        <f>S129+S124</f>
      </c>
      <c r="T130" s="1899">
        <f>T129+T124</f>
      </c>
      <c r="U130" s="1899">
        <f>U129+U124</f>
      </c>
      <c r="V130" s="1899">
        <f>V129+V124</f>
      </c>
      <c r="W130" s="1899">
        <f>W129+W124</f>
      </c>
      <c r="X130" s="1899">
        <f>X129+X124</f>
      </c>
      <c r="Y130" s="1899">
        <f>Y129+Y124</f>
      </c>
      <c r="Z130" s="1899">
        <f>Z129+Z124</f>
      </c>
      <c r="AA130" s="1901">
        <f t="shared" si="226"/>
      </c>
      <c r="AB130" s="1902"/>
      <c r="AC130" s="1902"/>
      <c r="AD130" s="1903">
        <f>AD129+AD124</f>
      </c>
    </row>
    <row r="131">
      <c r="A131" s="1855" t="s">
        <v>1555</v>
      </c>
      <c r="B131" s="1855" t="s">
        <v>1556</v>
      </c>
      <c r="C131" s="1855"/>
      <c r="D131" s="1856" t="s">
        <v>1557</v>
      </c>
      <c r="E131" s="1856"/>
      <c r="F131" s="1856"/>
      <c r="G131" s="1856"/>
      <c r="H131" s="1856"/>
      <c r="I131" s="1856"/>
      <c r="J131" s="1857" t="s">
        <v>1558</v>
      </c>
      <c r="K131" s="1857"/>
      <c r="L131" s="1857"/>
      <c r="M131" s="1857"/>
      <c r="N131" s="1857"/>
      <c r="O131" s="1857"/>
      <c r="P131" s="1857"/>
      <c r="Q131" s="1857"/>
      <c r="R131" s="1857"/>
      <c r="S131" s="1857"/>
      <c r="T131" s="1857"/>
      <c r="U131" s="1857"/>
      <c r="V131" s="1857"/>
      <c r="W131" s="1857"/>
      <c r="X131" s="1857"/>
      <c r="Y131" s="1857"/>
      <c r="Z131" s="1857"/>
      <c r="AA131" s="1857"/>
      <c r="AB131" s="1857"/>
      <c r="AC131" s="1857"/>
      <c r="AD131" s="1858"/>
    </row>
    <row r="132">
      <c r="A132" s="1855"/>
      <c r="B132" s="1855" t="s">
        <v>1559</v>
      </c>
      <c r="C132" s="1855" t="s">
        <v>1560</v>
      </c>
      <c r="D132" s="1856" t="s">
        <v>1561</v>
      </c>
      <c r="E132" s="1859" t="s">
        <v>1562</v>
      </c>
      <c r="F132" s="1860" t="s">
        <v>1563</v>
      </c>
      <c r="G132" s="1861" t="s">
        <v>1564</v>
      </c>
      <c r="H132" s="1861" t="s">
        <v>1565</v>
      </c>
      <c r="I132" s="1861" t="s">
        <v>1566</v>
      </c>
      <c r="J132" s="1857" t="s">
        <v>1567</v>
      </c>
      <c r="K132" s="1862" t="s">
        <v>1568</v>
      </c>
      <c r="L132" s="1862" t="s">
        <v>1569</v>
      </c>
      <c r="M132" s="1862" t="s">
        <v>1570</v>
      </c>
      <c r="N132" s="1862" t="s">
        <v>1571</v>
      </c>
      <c r="O132" s="1863" t="s">
        <v>1572</v>
      </c>
      <c r="P132" s="1862" t="s">
        <v>1573</v>
      </c>
      <c r="Q132" s="1863" t="s">
        <v>1574</v>
      </c>
      <c r="R132" s="1857" t="s">
        <v>1575</v>
      </c>
      <c r="S132" s="1863" t="s">
        <v>1576</v>
      </c>
      <c r="T132" s="1863" t="s">
        <v>1577</v>
      </c>
      <c r="U132" s="1863" t="s">
        <v>1578</v>
      </c>
      <c r="V132" s="1863" t="s">
        <v>1579</v>
      </c>
      <c r="W132" s="1863" t="s">
        <v>1580</v>
      </c>
      <c r="X132" s="1863" t="s">
        <v>1581</v>
      </c>
      <c r="Y132" s="1863" t="s">
        <v>1582</v>
      </c>
      <c r="Z132" s="1863" t="s">
        <v>1583</v>
      </c>
      <c r="AA132" s="1864" t="s">
        <v>1584</v>
      </c>
      <c r="AB132" s="1858" t="s">
        <v>1585</v>
      </c>
      <c r="AC132" s="1858" t="s">
        <v>1586</v>
      </c>
      <c r="AD132" s="1865" t="s">
        <v>1587</v>
      </c>
    </row>
    <row r="133">
      <c r="A133" s="1866" t="s">
        <v>1618</v>
      </c>
      <c r="B133" s="1868" t="s">
        <v>1619</v>
      </c>
      <c r="C133" s="1868" t="s">
        <v>1590</v>
      </c>
      <c r="D133" s="1869">
        <v>1221.2</v>
      </c>
      <c r="E133" s="1870">
        <v>3</v>
      </c>
      <c r="F133" s="1869">
        <f t="shared" ref="F133:F136" si="113">E133*2000*1.2</f>
      </c>
      <c r="G133" s="1871">
        <f t="shared" ref="G133:G143" si="41">F133/D133</f>
      </c>
      <c r="H133" s="1871">
        <f t="shared" ref="H133:H143" si="258">D133/E133</f>
      </c>
      <c r="I133" s="1871">
        <f t="shared" ref="I133:I143" si="196">F133/E133</f>
      </c>
      <c r="J133" s="1872">
        <f t="shared" ref="J133:J143" si="351">D133/T133</f>
      </c>
      <c r="K133" s="1873">
        <f t="shared" ref="K133:K143" si="320">O133/S133*1</f>
      </c>
      <c r="L133" s="1873">
        <f t="shared" ref="L133:L143" si="10">T133/S133</f>
      </c>
      <c r="M133" s="1873">
        <f t="shared" ref="M133:M143" si="382">V133/S133</f>
      </c>
      <c r="N133" s="1873">
        <f t="shared" ref="N133:N143" si="165">W133/V133</f>
      </c>
      <c r="O133" s="1874">
        <f t="shared" ref="O133:O143" si="72">U133/P133</f>
      </c>
      <c r="P133" s="1875">
        <v>0.0074</v>
      </c>
      <c r="Q133" s="1874">
        <v>66</v>
      </c>
      <c r="R133" s="1872">
        <f t="shared" ref="R133:R142" si="289">(D133/S133)*1000</f>
      </c>
      <c r="S133" s="1876">
        <v>13078</v>
      </c>
      <c r="T133" s="1876">
        <v>260</v>
      </c>
      <c r="U133" s="1876">
        <v>52</v>
      </c>
      <c r="V133" s="1876">
        <v>298</v>
      </c>
      <c r="W133" s="1876">
        <v>44</v>
      </c>
      <c r="X133" s="1876">
        <v>2</v>
      </c>
      <c r="Y133" s="1876">
        <v>1</v>
      </c>
      <c r="Z133" s="1876">
        <v>3</v>
      </c>
      <c r="AA133" s="1872">
        <f t="shared" ref="AA133:AA143" si="227">AD133*1000/D133</f>
      </c>
      <c r="AB133" s="1877" t="s">
        <v>1591</v>
      </c>
      <c r="AC133" s="1877" t="s">
        <v>1607</v>
      </c>
      <c r="AD133" s="1877">
        <v>22</v>
      </c>
    </row>
    <row r="134">
      <c r="A134" s="1866"/>
      <c r="B134" s="1868" t="s">
        <v>1619</v>
      </c>
      <c r="C134" s="1868" t="s">
        <v>1593</v>
      </c>
      <c r="D134" s="1869">
        <v>1749.91</v>
      </c>
      <c r="E134" s="1870">
        <v>2</v>
      </c>
      <c r="F134" s="1869">
        <f t="shared" si="113"/>
      </c>
      <c r="G134" s="1871">
        <f t="shared" si="41"/>
      </c>
      <c r="H134" s="1871">
        <f t="shared" si="258"/>
      </c>
      <c r="I134" s="1871">
        <f t="shared" si="196"/>
      </c>
      <c r="J134" s="1872">
        <f t="shared" si="351"/>
      </c>
      <c r="K134" s="1873">
        <f t="shared" si="320"/>
      </c>
      <c r="L134" s="1873">
        <f t="shared" si="10"/>
      </c>
      <c r="M134" s="1873">
        <f t="shared" si="382"/>
      </c>
      <c r="N134" s="1873">
        <f t="shared" si="165"/>
      </c>
      <c r="O134" s="1874">
        <f t="shared" si="72"/>
      </c>
      <c r="P134" s="1875">
        <v>0.0132</v>
      </c>
      <c r="Q134" s="1874">
        <v>72</v>
      </c>
      <c r="R134" s="1872">
        <f t="shared" si="289"/>
      </c>
      <c r="S134" s="1876">
        <v>16413</v>
      </c>
      <c r="T134" s="1876">
        <v>350</v>
      </c>
      <c r="U134" s="1876">
        <v>78</v>
      </c>
      <c r="V134" s="1876">
        <v>404</v>
      </c>
      <c r="W134" s="1876">
        <v>70</v>
      </c>
      <c r="X134" s="1876">
        <v>8</v>
      </c>
      <c r="Y134" s="1876">
        <v>2</v>
      </c>
      <c r="Z134" s="1876">
        <v>8</v>
      </c>
      <c r="AA134" s="1872">
        <f t="shared" si="227"/>
      </c>
      <c r="AB134" s="1877" t="s">
        <v>1591</v>
      </c>
      <c r="AC134" s="1877" t="s">
        <v>1607</v>
      </c>
      <c r="AD134" s="1877">
        <v>34</v>
      </c>
    </row>
    <row r="135">
      <c r="A135" s="1866"/>
      <c r="B135" s="1868" t="s">
        <v>1619</v>
      </c>
      <c r="C135" s="1868" t="s">
        <v>1594</v>
      </c>
      <c r="D135" s="1869">
        <v>1513.11</v>
      </c>
      <c r="E135" s="1870">
        <v>3</v>
      </c>
      <c r="F135" s="1869">
        <f t="shared" si="113"/>
      </c>
      <c r="G135" s="1871">
        <f t="shared" si="41"/>
      </c>
      <c r="H135" s="1871">
        <f t="shared" si="258"/>
      </c>
      <c r="I135" s="1871">
        <f t="shared" si="196"/>
      </c>
      <c r="J135" s="1872">
        <f t="shared" si="351"/>
      </c>
      <c r="K135" s="1873">
        <f t="shared" si="320"/>
      </c>
      <c r="L135" s="1873">
        <f t="shared" si="10"/>
      </c>
      <c r="M135" s="1873">
        <f t="shared" si="382"/>
      </c>
      <c r="N135" s="1873">
        <f t="shared" si="165"/>
      </c>
      <c r="O135" s="1874">
        <f t="shared" si="72"/>
      </c>
      <c r="P135" s="1875">
        <v>0.0127</v>
      </c>
      <c r="Q135" s="1874">
        <v>68</v>
      </c>
      <c r="R135" s="1872">
        <f t="shared" si="289"/>
      </c>
      <c r="S135" s="1876">
        <v>15313</v>
      </c>
      <c r="T135" s="1876">
        <v>350</v>
      </c>
      <c r="U135" s="1876">
        <v>67</v>
      </c>
      <c r="V135" s="1876">
        <v>382</v>
      </c>
      <c r="W135" s="1876">
        <v>67</v>
      </c>
      <c r="X135" s="1876">
        <v>4</v>
      </c>
      <c r="Y135" s="1876">
        <v>1</v>
      </c>
      <c r="Z135" s="1876">
        <v>8</v>
      </c>
      <c r="AA135" s="1872">
        <f t="shared" si="227"/>
      </c>
      <c r="AB135" s="1877" t="s">
        <v>1591</v>
      </c>
      <c r="AC135" s="1877" t="s">
        <v>1607</v>
      </c>
      <c r="AD135" s="1877">
        <v>18</v>
      </c>
    </row>
    <row r="136">
      <c r="A136" s="1866"/>
      <c r="B136" s="1868" t="s">
        <v>1619</v>
      </c>
      <c r="C136" s="1868" t="s">
        <v>1595</v>
      </c>
      <c r="D136" s="1869">
        <v>1657.1</v>
      </c>
      <c r="E136" s="1870">
        <v>4</v>
      </c>
      <c r="F136" s="1869">
        <f t="shared" si="113"/>
      </c>
      <c r="G136" s="1871">
        <f t="shared" si="41"/>
      </c>
      <c r="H136" s="1871">
        <f t="shared" si="258"/>
      </c>
      <c r="I136" s="1871">
        <f t="shared" si="196"/>
      </c>
      <c r="J136" s="1872">
        <f t="shared" si="351"/>
      </c>
      <c r="K136" s="1873">
        <f t="shared" si="320"/>
      </c>
      <c r="L136" s="1873">
        <f t="shared" si="10"/>
      </c>
      <c r="M136" s="1873">
        <f t="shared" si="382"/>
      </c>
      <c r="N136" s="1873">
        <f t="shared" si="165"/>
      </c>
      <c r="O136" s="1874">
        <f t="shared" si="72"/>
      </c>
      <c r="P136" s="1875">
        <v>0.0193</v>
      </c>
      <c r="Q136" s="1874">
        <v>74</v>
      </c>
      <c r="R136" s="1872">
        <f t="shared" si="289"/>
      </c>
      <c r="S136" s="1876">
        <v>14691</v>
      </c>
      <c r="T136" s="1876">
        <v>320</v>
      </c>
      <c r="U136" s="1876">
        <v>65</v>
      </c>
      <c r="V136" s="1876">
        <v>335</v>
      </c>
      <c r="W136" s="1876">
        <v>89</v>
      </c>
      <c r="X136" s="1876">
        <v>5</v>
      </c>
      <c r="Y136" s="1876">
        <v>2</v>
      </c>
      <c r="Z136" s="1876">
        <v>12</v>
      </c>
      <c r="AA136" s="1872">
        <f t="shared" si="227"/>
      </c>
      <c r="AB136" s="1877" t="s">
        <v>1591</v>
      </c>
      <c r="AC136" s="1877" t="s">
        <v>1607</v>
      </c>
      <c r="AD136" s="1877">
        <v>27</v>
      </c>
    </row>
    <row r="137">
      <c r="A137" s="1866"/>
      <c r="B137" s="1878" t="s">
        <v>1596</v>
      </c>
      <c r="C137" s="1878"/>
      <c r="D137" s="1879">
        <f>SUM(D133:D136)</f>
      </c>
      <c r="E137" s="1880">
        <f>SUM(E133:E136)</f>
      </c>
      <c r="F137" s="1879">
        <f>SUM(F133:F136)</f>
      </c>
      <c r="G137" s="1881">
        <f t="shared" si="41"/>
      </c>
      <c r="H137" s="1881">
        <f t="shared" si="258"/>
      </c>
      <c r="I137" s="1881">
        <f t="shared" si="196"/>
      </c>
      <c r="J137" s="1881">
        <f t="shared" si="351"/>
      </c>
      <c r="K137" s="1882">
        <f t="shared" si="320"/>
      </c>
      <c r="L137" s="1882">
        <f t="shared" si="10"/>
      </c>
      <c r="M137" s="1882">
        <f t="shared" si="382"/>
      </c>
      <c r="N137" s="1882">
        <f t="shared" si="165"/>
      </c>
      <c r="O137" s="1883">
        <f t="shared" si="72"/>
      </c>
      <c r="P137" s="1882">
        <f>AVERAGE(P133:P136)</f>
      </c>
      <c r="Q137" s="1879">
        <f>AVERAGE(Q133:Q136)</f>
      </c>
      <c r="R137" s="1881">
        <f t="shared" si="289"/>
      </c>
      <c r="S137" s="1884">
        <f>SUM(S133:S136)</f>
      </c>
      <c r="T137" s="1884">
        <f>SUM(T133:T136)</f>
      </c>
      <c r="U137" s="1884">
        <f>SUM(U133:U136)</f>
      </c>
      <c r="V137" s="1884">
        <f>SUM(V133:V136)</f>
      </c>
      <c r="W137" s="1884">
        <f>SUM(W133:W136)</f>
      </c>
      <c r="X137" s="1884">
        <f>SUM(X133:X136)</f>
      </c>
      <c r="Y137" s="1884">
        <f>SUM(Y133:Y136)</f>
      </c>
      <c r="Z137" s="1884">
        <f>SUM(Z133:Z136)</f>
      </c>
      <c r="AA137" s="1885">
        <f t="shared" si="227"/>
      </c>
      <c r="AB137" s="1886"/>
      <c r="AC137" s="1886"/>
      <c r="AD137" s="1887">
        <f>SUM(AD133:AD136)</f>
      </c>
    </row>
    <row r="138">
      <c r="A138" s="1866"/>
      <c r="B138" s="1868" t="s">
        <v>1604</v>
      </c>
      <c r="C138" s="1868" t="s">
        <v>1598</v>
      </c>
      <c r="D138" s="1869">
        <v>2158.78</v>
      </c>
      <c r="E138" s="1870">
        <v>1</v>
      </c>
      <c r="F138" s="1869">
        <f t="shared" ref="F138:F141" si="114">E138*2000*1.2</f>
      </c>
      <c r="G138" s="1871">
        <f t="shared" si="41"/>
      </c>
      <c r="H138" s="1871">
        <f t="shared" si="258"/>
      </c>
      <c r="I138" s="1871">
        <f t="shared" si="196"/>
      </c>
      <c r="J138" s="1872">
        <f t="shared" si="351"/>
      </c>
      <c r="K138" s="1873">
        <f t="shared" si="320"/>
      </c>
      <c r="L138" s="1873">
        <f t="shared" si="10"/>
      </c>
      <c r="M138" s="1873">
        <f t="shared" si="382"/>
      </c>
      <c r="N138" s="1873">
        <f t="shared" si="165"/>
      </c>
      <c r="O138" s="1874">
        <f t="shared" si="72"/>
      </c>
      <c r="P138" s="1888">
        <v>0.0198</v>
      </c>
      <c r="Q138" s="1874">
        <v>69</v>
      </c>
      <c r="R138" s="1872">
        <f t="shared" si="289"/>
      </c>
      <c r="S138" s="1876">
        <v>25736</v>
      </c>
      <c r="T138" s="1876">
        <v>409</v>
      </c>
      <c r="U138" s="1876">
        <v>93</v>
      </c>
      <c r="V138" s="1876">
        <v>445</v>
      </c>
      <c r="W138" s="1876">
        <v>39</v>
      </c>
      <c r="X138" s="1876">
        <v>3</v>
      </c>
      <c r="Y138" s="1876">
        <v>3</v>
      </c>
      <c r="Z138" s="1876">
        <v>15</v>
      </c>
      <c r="AA138" s="1872">
        <f t="shared" si="227"/>
      </c>
      <c r="AB138" s="1877" t="s">
        <v>1591</v>
      </c>
      <c r="AC138" s="1877" t="s">
        <v>1607</v>
      </c>
      <c r="AD138" s="1877">
        <v>23</v>
      </c>
    </row>
    <row r="139">
      <c r="A139" s="1866"/>
      <c r="B139" s="1868" t="s">
        <v>1604</v>
      </c>
      <c r="C139" s="1867" t="s">
        <v>1599</v>
      </c>
      <c r="D139" s="1869">
        <v>2973.56</v>
      </c>
      <c r="E139" s="1870">
        <v>4</v>
      </c>
      <c r="F139" s="1869">
        <f t="shared" si="114"/>
      </c>
      <c r="G139" s="1891">
        <f t="shared" si="41"/>
      </c>
      <c r="H139" s="1891">
        <f t="shared" si="258"/>
      </c>
      <c r="I139" s="1891">
        <f t="shared" si="196"/>
      </c>
      <c r="J139" s="1892">
        <f t="shared" si="351"/>
      </c>
      <c r="K139" s="1893">
        <f t="shared" si="320"/>
      </c>
      <c r="L139" s="1893">
        <f t="shared" si="10"/>
      </c>
      <c r="M139" s="1893">
        <f t="shared" si="382"/>
      </c>
      <c r="N139" s="1893">
        <f t="shared" si="165"/>
      </c>
      <c r="O139" s="1874">
        <f t="shared" si="72"/>
      </c>
      <c r="P139" s="1888">
        <v>0.0202</v>
      </c>
      <c r="Q139" s="1876">
        <v>74</v>
      </c>
      <c r="R139" s="1892">
        <f t="shared" si="289"/>
      </c>
      <c r="S139" s="1876">
        <v>38115</v>
      </c>
      <c r="T139" s="1876">
        <v>613</v>
      </c>
      <c r="U139" s="1876">
        <v>159</v>
      </c>
      <c r="V139" s="1876">
        <v>656</v>
      </c>
      <c r="W139" s="1876">
        <v>111</v>
      </c>
      <c r="X139" s="1876">
        <v>6</v>
      </c>
      <c r="Y139" s="1876">
        <v>3</v>
      </c>
      <c r="Z139" s="1876">
        <v>27</v>
      </c>
      <c r="AA139" s="1872">
        <f t="shared" si="227"/>
      </c>
      <c r="AB139" s="1877" t="s">
        <v>1591</v>
      </c>
      <c r="AC139" s="1877" t="s">
        <v>1607</v>
      </c>
      <c r="AD139" s="1894">
        <v>36</v>
      </c>
    </row>
    <row r="140">
      <c r="A140" s="1866"/>
      <c r="B140" s="1868" t="s">
        <v>1604</v>
      </c>
      <c r="C140" s="1867" t="s">
        <v>1600</v>
      </c>
      <c r="D140" s="1869">
        <v>3502.45</v>
      </c>
      <c r="E140" s="1870">
        <v>5</v>
      </c>
      <c r="F140" s="1869">
        <f t="shared" si="114"/>
      </c>
      <c r="G140" s="1891">
        <f t="shared" si="41"/>
      </c>
      <c r="H140" s="1891">
        <f t="shared" si="258"/>
      </c>
      <c r="I140" s="1891">
        <f t="shared" si="196"/>
      </c>
      <c r="J140" s="1892">
        <f t="shared" si="351"/>
      </c>
      <c r="K140" s="1893">
        <f t="shared" si="320"/>
      </c>
      <c r="L140" s="1893">
        <f t="shared" si="10"/>
      </c>
      <c r="M140" s="1893">
        <f t="shared" si="382"/>
      </c>
      <c r="N140" s="1893">
        <f t="shared" si="165"/>
      </c>
      <c r="O140" s="1874">
        <f t="shared" si="72"/>
      </c>
      <c r="P140" s="1888">
        <v>0.0255</v>
      </c>
      <c r="Q140" s="1876">
        <v>75</v>
      </c>
      <c r="R140" s="1892">
        <f t="shared" si="289"/>
      </c>
      <c r="S140" s="1876">
        <v>45595</v>
      </c>
      <c r="T140" s="1876">
        <v>745</v>
      </c>
      <c r="U140" s="1876">
        <v>152</v>
      </c>
      <c r="V140" s="1876">
        <v>805</v>
      </c>
      <c r="W140" s="1876">
        <v>114</v>
      </c>
      <c r="X140" s="1876">
        <v>7</v>
      </c>
      <c r="Y140" s="1876">
        <v>2</v>
      </c>
      <c r="Z140" s="1876">
        <v>37</v>
      </c>
      <c r="AA140" s="1872">
        <f t="shared" si="227"/>
      </c>
      <c r="AB140" s="1877" t="s">
        <v>1591</v>
      </c>
      <c r="AC140" s="1877" t="s">
        <v>1607</v>
      </c>
      <c r="AD140" s="1894">
        <v>30</v>
      </c>
    </row>
    <row r="141">
      <c r="A141" s="1866"/>
      <c r="B141" s="1868" t="s">
        <v>1604</v>
      </c>
      <c r="C141" s="1867" t="s">
        <v>1601</v>
      </c>
      <c r="D141" s="1869">
        <v>2145.35</v>
      </c>
      <c r="E141" s="1890">
        <v>4</v>
      </c>
      <c r="F141" s="1869">
        <f t="shared" si="114"/>
      </c>
      <c r="G141" s="1891">
        <f t="shared" si="41"/>
      </c>
      <c r="H141" s="1891">
        <f t="shared" si="258"/>
      </c>
      <c r="I141" s="1891">
        <f t="shared" si="196"/>
      </c>
      <c r="J141" s="1892">
        <f t="shared" si="351"/>
      </c>
      <c r="K141" s="1893">
        <f t="shared" si="320"/>
      </c>
      <c r="L141" s="1893">
        <f t="shared" si="10"/>
      </c>
      <c r="M141" s="1893">
        <f t="shared" si="382"/>
      </c>
      <c r="N141" s="1893">
        <f t="shared" si="165"/>
      </c>
      <c r="O141" s="1874">
        <f t="shared" si="72"/>
      </c>
      <c r="P141" s="1888">
        <v>0.037</v>
      </c>
      <c r="Q141" s="1876">
        <v>73</v>
      </c>
      <c r="R141" s="1892">
        <f t="shared" si="289"/>
      </c>
      <c r="S141" s="1876">
        <v>31594</v>
      </c>
      <c r="T141" s="1876">
        <v>458</v>
      </c>
      <c r="U141" s="1876">
        <v>121</v>
      </c>
      <c r="V141" s="1876">
        <v>460</v>
      </c>
      <c r="W141" s="1876">
        <v>48</v>
      </c>
      <c r="X141" s="1876">
        <v>4</v>
      </c>
      <c r="Y141" s="1876">
        <v>3</v>
      </c>
      <c r="Z141" s="1876">
        <v>25</v>
      </c>
      <c r="AA141" s="1872">
        <f t="shared" si="227"/>
      </c>
      <c r="AB141" s="1876" t="s">
        <v>1591</v>
      </c>
      <c r="AC141" s="1876" t="s">
        <v>1607</v>
      </c>
      <c r="AD141" s="1876">
        <v>18</v>
      </c>
    </row>
    <row r="142">
      <c r="A142" s="1866"/>
      <c r="B142" s="1878" t="s">
        <v>1596</v>
      </c>
      <c r="C142" s="1878"/>
      <c r="D142" s="1879">
        <f>SUM(D138:D141)</f>
      </c>
      <c r="E142" s="1879">
        <f>SUM(E138:E141)</f>
      </c>
      <c r="F142" s="1879">
        <f>SUM(F138:F141)</f>
      </c>
      <c r="G142" s="1881">
        <f t="shared" si="41"/>
      </c>
      <c r="H142" s="1881">
        <f t="shared" si="258"/>
      </c>
      <c r="I142" s="1881">
        <f t="shared" si="196"/>
      </c>
      <c r="J142" s="1881">
        <f t="shared" si="351"/>
      </c>
      <c r="K142" s="1882">
        <f t="shared" si="320"/>
      </c>
      <c r="L142" s="1882">
        <f t="shared" si="10"/>
      </c>
      <c r="M142" s="1882">
        <f t="shared" si="382"/>
      </c>
      <c r="N142" s="1882">
        <f t="shared" si="165"/>
      </c>
      <c r="O142" s="1883">
        <f t="shared" si="72"/>
      </c>
      <c r="P142" s="1882">
        <f>AVERAGE(P138:P141)</f>
      </c>
      <c r="Q142" s="1879">
        <f>AVERAGE(Q138:Q141)</f>
      </c>
      <c r="R142" s="1879">
        <f t="shared" si="289"/>
      </c>
      <c r="S142" s="1883">
        <f>SUM(S138:S141)</f>
      </c>
      <c r="T142" s="1883">
        <f>SUM(T138:T141)</f>
      </c>
      <c r="U142" s="1883">
        <f>SUM(U138:U141)</f>
      </c>
      <c r="V142" s="1883">
        <f>SUM(V138:V141)</f>
      </c>
      <c r="W142" s="1883">
        <f>SUM(W138:W141)</f>
      </c>
      <c r="X142" s="1883">
        <f>SUM(X138:X141)</f>
      </c>
      <c r="Y142" s="1883">
        <f>SUM(Y138:Y141)</f>
      </c>
      <c r="Z142" s="1883">
        <f>SUM(Z138:Z141)</f>
      </c>
      <c r="AA142" s="1885">
        <f t="shared" si="227"/>
      </c>
      <c r="AB142" s="1886"/>
      <c r="AC142" s="1886"/>
      <c r="AD142" s="1887">
        <f>SUM(AD138:AD141)</f>
      </c>
    </row>
    <row r="143">
      <c r="A143" s="1866"/>
      <c r="B143" s="1895" t="s">
        <v>1602</v>
      </c>
      <c r="C143" s="1895"/>
      <c r="D143" s="1896">
        <f>D142+D137</f>
      </c>
      <c r="E143" s="1896">
        <f>E142+E137</f>
      </c>
      <c r="F143" s="1896">
        <f>F142+F137</f>
      </c>
      <c r="G143" s="1897">
        <f t="shared" si="41"/>
      </c>
      <c r="H143" s="1897">
        <f t="shared" si="258"/>
      </c>
      <c r="I143" s="1897">
        <f t="shared" si="196"/>
      </c>
      <c r="J143" s="1897">
        <f t="shared" si="351"/>
      </c>
      <c r="K143" s="1898">
        <f t="shared" si="320"/>
      </c>
      <c r="L143" s="1898">
        <f t="shared" si="10"/>
      </c>
      <c r="M143" s="1898">
        <f t="shared" si="382"/>
      </c>
      <c r="N143" s="1898">
        <f t="shared" si="165"/>
      </c>
      <c r="O143" s="1899">
        <f t="shared" si="72"/>
      </c>
      <c r="P143" s="1900">
        <f>(P142+P137)/2</f>
      </c>
      <c r="Q143" s="1900">
        <f>(Q142+Q137)/2</f>
      </c>
      <c r="R143" s="1896">
        <f>(R142+R137)/2</f>
      </c>
      <c r="S143" s="1899">
        <f>S142+S137</f>
      </c>
      <c r="T143" s="1899">
        <f>T142+T137</f>
      </c>
      <c r="U143" s="1899">
        <f>U142+U137</f>
      </c>
      <c r="V143" s="1899">
        <f>V142+V137</f>
      </c>
      <c r="W143" s="1899">
        <f>W142+W137</f>
      </c>
      <c r="X143" s="1899">
        <f>X142+X137</f>
      </c>
      <c r="Y143" s="1899">
        <f>Y142+Y137</f>
      </c>
      <c r="Z143" s="1899">
        <f>Z142+Z137</f>
      </c>
      <c r="AA143" s="1901">
        <f t="shared" si="227"/>
      </c>
      <c r="AB143" s="1902"/>
      <c r="AC143" s="1902"/>
      <c r="AD143" s="1903">
        <f>AD142+AD137</f>
      </c>
    </row>
    <row r="144">
      <c r="A144" s="1855" t="s">
        <v>1555</v>
      </c>
      <c r="B144" s="1855" t="s">
        <v>1556</v>
      </c>
      <c r="C144" s="1855"/>
      <c r="D144" s="1856" t="s">
        <v>1557</v>
      </c>
      <c r="E144" s="1856"/>
      <c r="F144" s="1856"/>
      <c r="G144" s="1856"/>
      <c r="H144" s="1856"/>
      <c r="I144" s="1856"/>
      <c r="J144" s="1857" t="s">
        <v>1558</v>
      </c>
      <c r="K144" s="1857"/>
      <c r="L144" s="1857"/>
      <c r="M144" s="1857"/>
      <c r="N144" s="1857"/>
      <c r="O144" s="1857"/>
      <c r="P144" s="1857"/>
      <c r="Q144" s="1857"/>
      <c r="R144" s="1857"/>
      <c r="S144" s="1857"/>
      <c r="T144" s="1857"/>
      <c r="U144" s="1857"/>
      <c r="V144" s="1857"/>
      <c r="W144" s="1857"/>
      <c r="X144" s="1857"/>
      <c r="Y144" s="1857"/>
      <c r="Z144" s="1857"/>
      <c r="AA144" s="1857"/>
      <c r="AB144" s="1857"/>
      <c r="AC144" s="1857"/>
      <c r="AD144" s="1858"/>
    </row>
    <row r="145">
      <c r="A145" s="1855"/>
      <c r="B145" s="1855" t="s">
        <v>1559</v>
      </c>
      <c r="C145" s="1855" t="s">
        <v>1560</v>
      </c>
      <c r="D145" s="1856" t="s">
        <v>1561</v>
      </c>
      <c r="E145" s="1859" t="s">
        <v>1562</v>
      </c>
      <c r="F145" s="1860" t="s">
        <v>1563</v>
      </c>
      <c r="G145" s="1861" t="s">
        <v>1564</v>
      </c>
      <c r="H145" s="1861" t="s">
        <v>1565</v>
      </c>
      <c r="I145" s="1861" t="s">
        <v>1566</v>
      </c>
      <c r="J145" s="1857" t="s">
        <v>1567</v>
      </c>
      <c r="K145" s="1862" t="s">
        <v>1568</v>
      </c>
      <c r="L145" s="1862" t="s">
        <v>1569</v>
      </c>
      <c r="M145" s="1862" t="s">
        <v>1570</v>
      </c>
      <c r="N145" s="1862" t="s">
        <v>1571</v>
      </c>
      <c r="O145" s="1863" t="s">
        <v>1572</v>
      </c>
      <c r="P145" s="1862" t="s">
        <v>1573</v>
      </c>
      <c r="Q145" s="1863" t="s">
        <v>1574</v>
      </c>
      <c r="R145" s="1857" t="s">
        <v>1575</v>
      </c>
      <c r="S145" s="1863" t="s">
        <v>1576</v>
      </c>
      <c r="T145" s="1863" t="s">
        <v>1577</v>
      </c>
      <c r="U145" s="1863" t="s">
        <v>1578</v>
      </c>
      <c r="V145" s="1863" t="s">
        <v>1579</v>
      </c>
      <c r="W145" s="1863" t="s">
        <v>1580</v>
      </c>
      <c r="X145" s="1863" t="s">
        <v>1581</v>
      </c>
      <c r="Y145" s="1863" t="s">
        <v>1582</v>
      </c>
      <c r="Z145" s="1863" t="s">
        <v>1583</v>
      </c>
      <c r="AA145" s="1864" t="s">
        <v>1584</v>
      </c>
      <c r="AB145" s="1858" t="s">
        <v>1585</v>
      </c>
      <c r="AC145" s="1858" t="s">
        <v>1586</v>
      </c>
      <c r="AD145" s="1865" t="s">
        <v>1587</v>
      </c>
    </row>
    <row r="146">
      <c r="A146" s="1866" t="s">
        <v>1620</v>
      </c>
      <c r="B146" s="1868" t="s">
        <v>1589</v>
      </c>
      <c r="C146" s="1868" t="s">
        <v>1593</v>
      </c>
      <c r="D146" s="1869">
        <v>2616.91</v>
      </c>
      <c r="E146" s="1870">
        <v>1</v>
      </c>
      <c r="F146" s="1869">
        <f t="shared" ref="F146:F149" si="115">E146*2000*1.2</f>
      </c>
      <c r="G146" s="1871">
        <f t="shared" ref="G146:G155" si="42">F146/D146</f>
      </c>
      <c r="H146" s="1871">
        <f t="shared" ref="H146:H155" si="259">D146/E146</f>
      </c>
      <c r="I146" s="1871">
        <f t="shared" ref="I146:I155" si="197">F146/E146</f>
      </c>
      <c r="J146" s="1872">
        <f t="shared" ref="J146:J155" si="352">D146/T146</f>
      </c>
      <c r="K146" s="1873">
        <f t="shared" ref="K146:K155" si="321">O146/S146*1</f>
      </c>
      <c r="L146" s="1873">
        <f t="shared" ref="L146:L155" si="11">T146/S146</f>
      </c>
      <c r="M146" s="1873">
        <f t="shared" ref="M146:M155" si="383">V146/S146</f>
      </c>
      <c r="N146" s="1873">
        <f t="shared" ref="N146:N155" si="166">W146/V146</f>
      </c>
      <c r="O146" s="1874">
        <f t="shared" ref="O146:O155" si="73">U146/P146</f>
      </c>
      <c r="P146" s="1875">
        <v>0.0074</v>
      </c>
      <c r="Q146" s="1874">
        <v>78</v>
      </c>
      <c r="R146" s="1872">
        <f t="shared" ref="R146:R154" si="290">(D146/S146)*1000</f>
      </c>
      <c r="S146" s="1876">
        <v>31582</v>
      </c>
      <c r="T146" s="1876">
        <v>493</v>
      </c>
      <c r="U146" s="1876">
        <v>138</v>
      </c>
      <c r="V146" s="1876">
        <v>503</v>
      </c>
      <c r="W146" s="1876">
        <v>72</v>
      </c>
      <c r="X146" s="1876">
        <v>7</v>
      </c>
      <c r="Y146" s="1876">
        <v>3</v>
      </c>
      <c r="Z146" s="1876">
        <v>21</v>
      </c>
      <c r="AA146" s="1872">
        <f t="shared" ref="AA146:AA155" si="228">AD146*1000/D146</f>
      </c>
      <c r="AB146" s="1877" t="s">
        <v>1591</v>
      </c>
      <c r="AC146" s="1877" t="s">
        <v>1607</v>
      </c>
      <c r="AD146" s="1877">
        <v>42</v>
      </c>
    </row>
    <row r="147">
      <c r="A147" s="1866"/>
      <c r="B147" s="1868" t="s">
        <v>1589</v>
      </c>
      <c r="C147" s="1868" t="s">
        <v>1594</v>
      </c>
      <c r="D147" s="1869">
        <v>2839.58</v>
      </c>
      <c r="E147" s="1870">
        <v>4</v>
      </c>
      <c r="F147" s="1869">
        <f t="shared" si="115"/>
      </c>
      <c r="G147" s="1871">
        <f t="shared" si="42"/>
      </c>
      <c r="H147" s="1871">
        <f t="shared" si="259"/>
      </c>
      <c r="I147" s="1871">
        <f t="shared" si="197"/>
      </c>
      <c r="J147" s="1872">
        <f t="shared" si="352"/>
      </c>
      <c r="K147" s="1873">
        <f t="shared" si="321"/>
      </c>
      <c r="L147" s="1873">
        <f t="shared" si="11"/>
      </c>
      <c r="M147" s="1873">
        <f t="shared" si="383"/>
      </c>
      <c r="N147" s="1873">
        <f t="shared" si="166"/>
      </c>
      <c r="O147" s="1874">
        <f t="shared" si="73"/>
      </c>
      <c r="P147" s="1875">
        <v>0.0132</v>
      </c>
      <c r="Q147" s="1874">
        <v>72</v>
      </c>
      <c r="R147" s="1872">
        <f t="shared" si="290"/>
      </c>
      <c r="S147" s="1876">
        <v>36550</v>
      </c>
      <c r="T147" s="1876">
        <v>530</v>
      </c>
      <c r="U147" s="1876">
        <v>152</v>
      </c>
      <c r="V147" s="1876">
        <v>555</v>
      </c>
      <c r="W147" s="1876">
        <v>76</v>
      </c>
      <c r="X147" s="1876">
        <v>10</v>
      </c>
      <c r="Y147" s="1876">
        <v>3</v>
      </c>
      <c r="Z147" s="1876">
        <v>17</v>
      </c>
      <c r="AA147" s="1872">
        <f t="shared" si="228"/>
      </c>
      <c r="AB147" s="1877" t="s">
        <v>1591</v>
      </c>
      <c r="AC147" s="1877" t="s">
        <v>1607</v>
      </c>
      <c r="AD147" s="1877">
        <v>36</v>
      </c>
    </row>
    <row r="148">
      <c r="A148" s="1866"/>
      <c r="B148" s="1868" t="s">
        <v>1589</v>
      </c>
      <c r="C148" s="1868" t="s">
        <v>1595</v>
      </c>
      <c r="D148" s="1869">
        <v>1923.1</v>
      </c>
      <c r="E148" s="1870">
        <v>2</v>
      </c>
      <c r="F148" s="1869">
        <f t="shared" si="115"/>
      </c>
      <c r="G148" s="1871">
        <f t="shared" si="42"/>
      </c>
      <c r="H148" s="1871">
        <f t="shared" si="259"/>
      </c>
      <c r="I148" s="1871">
        <f t="shared" si="197"/>
      </c>
      <c r="J148" s="1872">
        <f t="shared" si="352"/>
      </c>
      <c r="K148" s="1873">
        <f t="shared" si="321"/>
      </c>
      <c r="L148" s="1873">
        <f t="shared" si="11"/>
      </c>
      <c r="M148" s="1873">
        <f t="shared" si="383"/>
      </c>
      <c r="N148" s="1873">
        <f t="shared" si="166"/>
      </c>
      <c r="O148" s="1874">
        <f t="shared" si="73"/>
      </c>
      <c r="P148" s="1875">
        <v>0.0127</v>
      </c>
      <c r="Q148" s="1874">
        <v>76</v>
      </c>
      <c r="R148" s="1872">
        <f t="shared" si="290"/>
      </c>
      <c r="S148" s="1876">
        <v>20872</v>
      </c>
      <c r="T148" s="1876">
        <v>437</v>
      </c>
      <c r="U148" s="1876">
        <v>112</v>
      </c>
      <c r="V148" s="1876">
        <v>449</v>
      </c>
      <c r="W148" s="1876">
        <v>74</v>
      </c>
      <c r="X148" s="1876">
        <v>7</v>
      </c>
      <c r="Y148" s="1876">
        <v>2</v>
      </c>
      <c r="Z148" s="1876">
        <v>14</v>
      </c>
      <c r="AA148" s="1872">
        <f t="shared" si="228"/>
      </c>
      <c r="AB148" s="1877" t="s">
        <v>1591</v>
      </c>
      <c r="AC148" s="1877" t="s">
        <v>1607</v>
      </c>
      <c r="AD148" s="1877">
        <v>35</v>
      </c>
    </row>
    <row r="149">
      <c r="A149" s="1866"/>
      <c r="B149" s="1868" t="s">
        <v>1589</v>
      </c>
      <c r="C149" s="1868" t="s">
        <v>1598</v>
      </c>
      <c r="D149" s="1869">
        <v>2081.08</v>
      </c>
      <c r="E149" s="1870">
        <v>4</v>
      </c>
      <c r="F149" s="1869">
        <f t="shared" si="115"/>
      </c>
      <c r="G149" s="1871">
        <f t="shared" si="42"/>
      </c>
      <c r="H149" s="1871">
        <f t="shared" si="259"/>
      </c>
      <c r="I149" s="1871">
        <f t="shared" si="197"/>
      </c>
      <c r="J149" s="1872">
        <f t="shared" si="352"/>
      </c>
      <c r="K149" s="1873">
        <f t="shared" si="321"/>
      </c>
      <c r="L149" s="1873">
        <f t="shared" si="11"/>
      </c>
      <c r="M149" s="1873">
        <f t="shared" si="383"/>
      </c>
      <c r="N149" s="1873">
        <f t="shared" si="166"/>
      </c>
      <c r="O149" s="1874">
        <f t="shared" si="73"/>
      </c>
      <c r="P149" s="1875">
        <v>0.0193</v>
      </c>
      <c r="Q149" s="1874">
        <v>74</v>
      </c>
      <c r="R149" s="1872">
        <f t="shared" si="290"/>
      </c>
      <c r="S149" s="1876">
        <v>20220</v>
      </c>
      <c r="T149" s="1876">
        <v>447</v>
      </c>
      <c r="U149" s="1876">
        <v>91</v>
      </c>
      <c r="V149" s="1876">
        <v>457</v>
      </c>
      <c r="W149" s="1876">
        <v>67</v>
      </c>
      <c r="X149" s="1876">
        <v>6</v>
      </c>
      <c r="Y149" s="1876">
        <v>0</v>
      </c>
      <c r="Z149" s="1876">
        <v>11</v>
      </c>
      <c r="AA149" s="1872">
        <f t="shared" si="228"/>
      </c>
      <c r="AB149" s="1877" t="s">
        <v>1591</v>
      </c>
      <c r="AC149" s="1877" t="s">
        <v>1607</v>
      </c>
      <c r="AD149" s="1877">
        <v>26</v>
      </c>
    </row>
    <row r="150">
      <c r="A150" s="1866"/>
      <c r="B150" s="1878" t="s">
        <v>1596</v>
      </c>
      <c r="C150" s="1878"/>
      <c r="D150" s="1879">
        <f>SUM(D146:D149)</f>
      </c>
      <c r="E150" s="1880">
        <f>SUM(E146:E149)</f>
      </c>
      <c r="F150" s="1879">
        <f>SUM(F146:F149)</f>
      </c>
      <c r="G150" s="1881">
        <f t="shared" si="42"/>
      </c>
      <c r="H150" s="1881">
        <f t="shared" si="259"/>
      </c>
      <c r="I150" s="1881">
        <f t="shared" si="197"/>
      </c>
      <c r="J150" s="1881">
        <f t="shared" si="352"/>
      </c>
      <c r="K150" s="1882">
        <f t="shared" si="321"/>
      </c>
      <c r="L150" s="1882">
        <f t="shared" si="11"/>
      </c>
      <c r="M150" s="1882">
        <f t="shared" si="383"/>
      </c>
      <c r="N150" s="1882">
        <f t="shared" si="166"/>
      </c>
      <c r="O150" s="1883">
        <f t="shared" si="73"/>
      </c>
      <c r="P150" s="1882">
        <f>AVERAGE(P146:P149)</f>
      </c>
      <c r="Q150" s="1879">
        <f>AVERAGE(Q146:Q149)</f>
      </c>
      <c r="R150" s="1881">
        <f t="shared" si="290"/>
      </c>
      <c r="S150" s="1884">
        <f>SUM(S146:S149)</f>
      </c>
      <c r="T150" s="1884">
        <f>SUM(T146:T149)</f>
      </c>
      <c r="U150" s="1884">
        <f>SUM(U146:U149)</f>
      </c>
      <c r="V150" s="1884">
        <f>SUM(V146:V149)</f>
      </c>
      <c r="W150" s="1884">
        <f>SUM(W146:W149)</f>
      </c>
      <c r="X150" s="1884">
        <f>SUM(X146:X149)</f>
      </c>
      <c r="Y150" s="1884">
        <f>SUM(Y146:Y149)</f>
      </c>
      <c r="Z150" s="1884">
        <f>SUM(Z146:Z149)</f>
      </c>
      <c r="AA150" s="1885">
        <f t="shared" si="228"/>
      </c>
      <c r="AB150" s="1886"/>
      <c r="AC150" s="1886"/>
      <c r="AD150" s="1887">
        <f>SUM(AD146:AD149)</f>
      </c>
    </row>
    <row r="151">
      <c r="A151" s="1866"/>
      <c r="B151" s="1868" t="s">
        <v>1619</v>
      </c>
      <c r="C151" s="1867" t="s">
        <v>1599</v>
      </c>
      <c r="D151" s="1869">
        <v>2722.59</v>
      </c>
      <c r="E151" s="1870">
        <v>1</v>
      </c>
      <c r="F151" s="1869">
        <f t="shared" ref="F151:F153" si="116">E151*2000*1.2</f>
      </c>
      <c r="G151" s="1891">
        <f t="shared" si="42"/>
      </c>
      <c r="H151" s="1891">
        <f t="shared" si="259"/>
      </c>
      <c r="I151" s="1891">
        <f t="shared" si="197"/>
      </c>
      <c r="J151" s="1892">
        <f t="shared" si="352"/>
      </c>
      <c r="K151" s="1893">
        <f t="shared" si="321"/>
      </c>
      <c r="L151" s="1893">
        <f t="shared" si="11"/>
      </c>
      <c r="M151" s="1893">
        <f t="shared" si="383"/>
      </c>
      <c r="N151" s="1893">
        <f t="shared" si="166"/>
      </c>
      <c r="O151" s="1874">
        <f t="shared" si="73"/>
      </c>
      <c r="P151" s="1888">
        <v>0.0202</v>
      </c>
      <c r="Q151" s="1876">
        <v>73</v>
      </c>
      <c r="R151" s="1892">
        <f t="shared" si="290"/>
      </c>
      <c r="S151" s="1876">
        <v>30309</v>
      </c>
      <c r="T151" s="1876">
        <v>501</v>
      </c>
      <c r="U151" s="1876">
        <v>113</v>
      </c>
      <c r="V151" s="1876">
        <v>537</v>
      </c>
      <c r="W151" s="1876">
        <v>87</v>
      </c>
      <c r="X151" s="1876">
        <v>5</v>
      </c>
      <c r="Y151" s="1876">
        <v>1</v>
      </c>
      <c r="Z151" s="1876">
        <v>29</v>
      </c>
      <c r="AA151" s="1872">
        <f t="shared" si="228"/>
      </c>
      <c r="AB151" s="1877" t="s">
        <v>1591</v>
      </c>
      <c r="AC151" s="1877" t="s">
        <v>1607</v>
      </c>
      <c r="AD151" s="1894">
        <v>37</v>
      </c>
    </row>
    <row r="152">
      <c r="A152" s="1866"/>
      <c r="B152" s="1868" t="s">
        <v>1619</v>
      </c>
      <c r="C152" s="1867" t="s">
        <v>1600</v>
      </c>
      <c r="D152" s="1869">
        <v>2689.89</v>
      </c>
      <c r="E152" s="1870">
        <v>0</v>
      </c>
      <c r="F152" s="1869">
        <f t="shared" si="116"/>
      </c>
      <c r="G152" s="1891">
        <f t="shared" si="42"/>
      </c>
      <c r="H152" s="1891">
        <f t="shared" si="259"/>
      </c>
      <c r="I152" s="1891">
        <f t="shared" si="197"/>
      </c>
      <c r="J152" s="1892">
        <f t="shared" si="352"/>
      </c>
      <c r="K152" s="1893">
        <f t="shared" si="321"/>
      </c>
      <c r="L152" s="1893">
        <f t="shared" si="11"/>
      </c>
      <c r="M152" s="1893">
        <f t="shared" si="383"/>
      </c>
      <c r="N152" s="1893">
        <f t="shared" si="166"/>
      </c>
      <c r="O152" s="1874">
        <f t="shared" si="73"/>
      </c>
      <c r="P152" s="1888">
        <v>0.0255</v>
      </c>
      <c r="Q152" s="1876">
        <v>71</v>
      </c>
      <c r="R152" s="1892">
        <f t="shared" si="290"/>
      </c>
      <c r="S152" s="1876">
        <v>29407</v>
      </c>
      <c r="T152" s="1876">
        <v>649</v>
      </c>
      <c r="U152" s="1876">
        <v>123</v>
      </c>
      <c r="V152" s="1876">
        <v>689</v>
      </c>
      <c r="W152" s="1876">
        <v>53</v>
      </c>
      <c r="X152" s="1876">
        <v>3</v>
      </c>
      <c r="Y152" s="1876">
        <v>0</v>
      </c>
      <c r="Z152" s="1876">
        <v>16</v>
      </c>
      <c r="AA152" s="1872">
        <f t="shared" si="228"/>
      </c>
      <c r="AB152" s="1877" t="s">
        <v>1591</v>
      </c>
      <c r="AC152" s="1877" t="s">
        <v>1607</v>
      </c>
      <c r="AD152" s="1894">
        <v>30</v>
      </c>
    </row>
    <row r="153">
      <c r="A153" s="1866"/>
      <c r="B153" s="1868" t="s">
        <v>1619</v>
      </c>
      <c r="C153" s="1867" t="s">
        <v>1601</v>
      </c>
      <c r="D153" s="1869">
        <v>1097.17</v>
      </c>
      <c r="E153" s="1890">
        <v>2</v>
      </c>
      <c r="F153" s="1869">
        <f t="shared" si="116"/>
      </c>
      <c r="G153" s="1891">
        <f t="shared" si="42"/>
      </c>
      <c r="H153" s="1891">
        <f t="shared" si="259"/>
      </c>
      <c r="I153" s="1891">
        <f t="shared" si="197"/>
      </c>
      <c r="J153" s="1892">
        <f t="shared" si="352"/>
      </c>
      <c r="K153" s="1893">
        <f t="shared" si="321"/>
      </c>
      <c r="L153" s="1893">
        <f t="shared" si="11"/>
      </c>
      <c r="M153" s="1893">
        <f t="shared" si="383"/>
      </c>
      <c r="N153" s="1893">
        <f t="shared" si="166"/>
      </c>
      <c r="O153" s="1874">
        <f t="shared" si="73"/>
      </c>
      <c r="P153" s="1888">
        <v>0.037</v>
      </c>
      <c r="Q153" s="1876">
        <v>71</v>
      </c>
      <c r="R153" s="1892">
        <f t="shared" si="290"/>
      </c>
      <c r="S153" s="1876">
        <v>11232</v>
      </c>
      <c r="T153" s="1876">
        <v>336</v>
      </c>
      <c r="U153" s="1876">
        <v>73</v>
      </c>
      <c r="V153" s="1876">
        <v>374</v>
      </c>
      <c r="W153" s="1876">
        <v>32</v>
      </c>
      <c r="X153" s="1876">
        <v>6</v>
      </c>
      <c r="Y153" s="1876">
        <v>1</v>
      </c>
      <c r="Z153" s="1876">
        <v>5</v>
      </c>
      <c r="AA153" s="1872">
        <f t="shared" si="228"/>
      </c>
      <c r="AB153" s="1876" t="s">
        <v>1591</v>
      </c>
      <c r="AC153" s="1876" t="s">
        <v>1607</v>
      </c>
      <c r="AD153" s="1876">
        <v>15</v>
      </c>
    </row>
    <row r="154">
      <c r="A154" s="1866"/>
      <c r="B154" s="1878" t="s">
        <v>1596</v>
      </c>
      <c r="C154" s="1878"/>
      <c r="D154" s="1879">
        <f>SUM(D151:D153)</f>
      </c>
      <c r="E154" s="1879">
        <f>SUM(E151:E153)</f>
      </c>
      <c r="F154" s="1879">
        <f>SUM(F151:F153)</f>
      </c>
      <c r="G154" s="1881">
        <f t="shared" si="42"/>
      </c>
      <c r="H154" s="1881">
        <f t="shared" si="259"/>
      </c>
      <c r="I154" s="1881">
        <f t="shared" si="197"/>
      </c>
      <c r="J154" s="1881">
        <f t="shared" si="352"/>
      </c>
      <c r="K154" s="1882">
        <f t="shared" si="321"/>
      </c>
      <c r="L154" s="1882">
        <f t="shared" si="11"/>
      </c>
      <c r="M154" s="1882">
        <f t="shared" si="383"/>
      </c>
      <c r="N154" s="1882">
        <f t="shared" si="166"/>
      </c>
      <c r="O154" s="1883">
        <f t="shared" si="73"/>
      </c>
      <c r="P154" s="1882">
        <f>AVERAGE(P151:P153)</f>
      </c>
      <c r="Q154" s="1879">
        <f>AVERAGE(Q151:Q153)</f>
      </c>
      <c r="R154" s="1879">
        <f t="shared" si="290"/>
      </c>
      <c r="S154" s="1883">
        <f>SUM(S151:S153)</f>
      </c>
      <c r="T154" s="1883">
        <f>SUM(T151:T153)</f>
      </c>
      <c r="U154" s="1883">
        <f>SUM(U151:U153)</f>
      </c>
      <c r="V154" s="1883">
        <f>SUM(V151:V153)</f>
      </c>
      <c r="W154" s="1883">
        <f>SUM(W151:W153)</f>
      </c>
      <c r="X154" s="1883">
        <f>SUM(X151:X153)</f>
      </c>
      <c r="Y154" s="1883">
        <f>SUM(Y151:Y153)</f>
      </c>
      <c r="Z154" s="1883">
        <f>SUM(Z151:Z153)</f>
      </c>
      <c r="AA154" s="1885">
        <f t="shared" si="228"/>
      </c>
      <c r="AB154" s="1886"/>
      <c r="AC154" s="1886"/>
      <c r="AD154" s="1887">
        <f>SUM(AD151:AD153)</f>
      </c>
    </row>
    <row r="155">
      <c r="A155" s="1866"/>
      <c r="B155" s="1895" t="s">
        <v>1602</v>
      </c>
      <c r="C155" s="1895"/>
      <c r="D155" s="1896">
        <f>D154+D150</f>
      </c>
      <c r="E155" s="1896">
        <f>E154+E150</f>
      </c>
      <c r="F155" s="1896">
        <f>F154+F150</f>
      </c>
      <c r="G155" s="1897">
        <f t="shared" si="42"/>
      </c>
      <c r="H155" s="1897">
        <f t="shared" si="259"/>
      </c>
      <c r="I155" s="1897">
        <f t="shared" si="197"/>
      </c>
      <c r="J155" s="1897">
        <f t="shared" si="352"/>
      </c>
      <c r="K155" s="1898">
        <f t="shared" si="321"/>
      </c>
      <c r="L155" s="1898">
        <f t="shared" si="11"/>
      </c>
      <c r="M155" s="1898">
        <f t="shared" si="383"/>
      </c>
      <c r="N155" s="1898">
        <f t="shared" si="166"/>
      </c>
      <c r="O155" s="1899">
        <f t="shared" si="73"/>
      </c>
      <c r="P155" s="1900">
        <f>(P154+P150)/2</f>
      </c>
      <c r="Q155" s="1900">
        <f>(Q154+Q150)/2</f>
      </c>
      <c r="R155" s="1896">
        <f>(R154+R150)/2</f>
      </c>
      <c r="S155" s="1899">
        <f>S154+S150</f>
      </c>
      <c r="T155" s="1899">
        <f>T154+T150</f>
      </c>
      <c r="U155" s="1899">
        <f>U154+U150</f>
      </c>
      <c r="V155" s="1899">
        <f>V154+V150</f>
      </c>
      <c r="W155" s="1899">
        <f>W154+W150</f>
      </c>
      <c r="X155" s="1899">
        <f>X154+X150</f>
      </c>
      <c r="Y155" s="1899">
        <f>Y154+Y150</f>
      </c>
      <c r="Z155" s="1899">
        <f>Z154+Z150</f>
      </c>
      <c r="AA155" s="1901">
        <f t="shared" si="228"/>
      </c>
      <c r="AB155" s="1902"/>
      <c r="AC155" s="1902"/>
      <c r="AD155" s="1903">
        <f>AD154+AD150</f>
      </c>
    </row>
    <row r="156">
      <c r="A156" s="1855" t="s">
        <v>1555</v>
      </c>
      <c r="B156" s="1855" t="s">
        <v>1556</v>
      </c>
      <c r="C156" s="1855"/>
      <c r="D156" s="1856" t="s">
        <v>1557</v>
      </c>
      <c r="E156" s="1856"/>
      <c r="F156" s="1856"/>
      <c r="G156" s="1856"/>
      <c r="H156" s="1856"/>
      <c r="I156" s="1856"/>
      <c r="J156" s="1857" t="s">
        <v>1558</v>
      </c>
      <c r="K156" s="1857"/>
      <c r="L156" s="1857"/>
      <c r="M156" s="1857"/>
      <c r="N156" s="1857"/>
      <c r="O156" s="1857"/>
      <c r="P156" s="1857"/>
      <c r="Q156" s="1857"/>
      <c r="R156" s="1857"/>
      <c r="S156" s="1857"/>
      <c r="T156" s="1857"/>
      <c r="U156" s="1857"/>
      <c r="V156" s="1857"/>
      <c r="W156" s="1857"/>
      <c r="X156" s="1857"/>
      <c r="Y156" s="1857"/>
      <c r="Z156" s="1857"/>
      <c r="AA156" s="1857"/>
      <c r="AB156" s="1857"/>
      <c r="AC156" s="1857"/>
      <c r="AD156" s="1858"/>
    </row>
    <row r="157">
      <c r="A157" s="1855"/>
      <c r="B157" s="1855" t="s">
        <v>1559</v>
      </c>
      <c r="C157" s="1855" t="s">
        <v>1560</v>
      </c>
      <c r="D157" s="1856" t="s">
        <v>1561</v>
      </c>
      <c r="E157" s="1859" t="s">
        <v>1562</v>
      </c>
      <c r="F157" s="1860" t="s">
        <v>1563</v>
      </c>
      <c r="G157" s="1861" t="s">
        <v>1564</v>
      </c>
      <c r="H157" s="1861" t="s">
        <v>1565</v>
      </c>
      <c r="I157" s="1861" t="s">
        <v>1566</v>
      </c>
      <c r="J157" s="1857" t="s">
        <v>1567</v>
      </c>
      <c r="K157" s="1862" t="s">
        <v>1568</v>
      </c>
      <c r="L157" s="1862" t="s">
        <v>1569</v>
      </c>
      <c r="M157" s="1862" t="s">
        <v>1570</v>
      </c>
      <c r="N157" s="1862" t="s">
        <v>1571</v>
      </c>
      <c r="O157" s="1863" t="s">
        <v>1572</v>
      </c>
      <c r="P157" s="1862" t="s">
        <v>1573</v>
      </c>
      <c r="Q157" s="1863" t="s">
        <v>1574</v>
      </c>
      <c r="R157" s="1857" t="s">
        <v>1575</v>
      </c>
      <c r="S157" s="1863" t="s">
        <v>1576</v>
      </c>
      <c r="T157" s="1863" t="s">
        <v>1577</v>
      </c>
      <c r="U157" s="1863" t="s">
        <v>1578</v>
      </c>
      <c r="V157" s="1863" t="s">
        <v>1579</v>
      </c>
      <c r="W157" s="1863" t="s">
        <v>1580</v>
      </c>
      <c r="X157" s="1863" t="s">
        <v>1581</v>
      </c>
      <c r="Y157" s="1863" t="s">
        <v>1582</v>
      </c>
      <c r="Z157" s="1863" t="s">
        <v>1583</v>
      </c>
      <c r="AA157" s="1864" t="s">
        <v>1584</v>
      </c>
      <c r="AB157" s="1858" t="s">
        <v>1585</v>
      </c>
      <c r="AC157" s="1858" t="s">
        <v>1586</v>
      </c>
      <c r="AD157" s="1865" t="s">
        <v>1587</v>
      </c>
    </row>
    <row r="158">
      <c r="A158" s="1866" t="s">
        <v>1621</v>
      </c>
      <c r="B158" s="1868" t="s">
        <v>1589</v>
      </c>
      <c r="C158" s="1868" t="s">
        <v>1593</v>
      </c>
      <c r="D158" s="1869">
        <v>1937.36</v>
      </c>
      <c r="E158" s="1870">
        <v>4</v>
      </c>
      <c r="F158" s="1869">
        <f t="shared" ref="F158:F161" si="117">E158*2000*1.2</f>
      </c>
      <c r="G158" s="1871">
        <f t="shared" ref="G158:G167" si="43">F158/D158</f>
      </c>
      <c r="H158" s="1871">
        <f t="shared" ref="H158:H167" si="260">D158/E158</f>
      </c>
      <c r="I158" s="1871">
        <f t="shared" ref="I158:I167" si="198">F158/E158</f>
      </c>
      <c r="J158" s="1872">
        <f t="shared" ref="J158:J167" si="353">D158/T158</f>
      </c>
      <c r="K158" s="1873">
        <f t="shared" ref="K158:K167" si="322">O158/S158*1</f>
      </c>
      <c r="L158" s="1873">
        <f t="shared" ref="L158:L167" si="12">T158/S158</f>
      </c>
      <c r="M158" s="1873">
        <f t="shared" ref="M158:M167" si="384">V158/S158</f>
      </c>
      <c r="N158" s="1873">
        <f t="shared" ref="N158:N167" si="167">W158/V158</f>
      </c>
      <c r="O158" s="1874">
        <f t="shared" ref="O158:O167" si="74">U158/P158</f>
      </c>
      <c r="P158" s="1875">
        <v>0.0104</v>
      </c>
      <c r="Q158" s="1874">
        <v>69</v>
      </c>
      <c r="R158" s="1872">
        <f t="shared" ref="R158:R166" si="291">(D158/S158)*1000</f>
      </c>
      <c r="S158" s="1876">
        <v>26061</v>
      </c>
      <c r="T158" s="1876">
        <v>524</v>
      </c>
      <c r="U158" s="1876">
        <v>113</v>
      </c>
      <c r="V158" s="1876">
        <v>531</v>
      </c>
      <c r="W158" s="1876">
        <v>70</v>
      </c>
      <c r="X158" s="1876">
        <v>7</v>
      </c>
      <c r="Y158" s="1876">
        <v>0</v>
      </c>
      <c r="Z158" s="1876">
        <v>8</v>
      </c>
      <c r="AA158" s="1872">
        <f t="shared" ref="AA158:AA167" si="229">AD158*1000/D158</f>
      </c>
      <c r="AB158" s="1877" t="s">
        <v>1591</v>
      </c>
      <c r="AC158" s="1877" t="s">
        <v>1607</v>
      </c>
      <c r="AD158" s="1877">
        <v>49</v>
      </c>
    </row>
    <row r="159">
      <c r="A159" s="1866"/>
      <c r="B159" s="1868" t="s">
        <v>1589</v>
      </c>
      <c r="C159" s="1868" t="s">
        <v>1594</v>
      </c>
      <c r="D159" s="1869">
        <v>2075.71</v>
      </c>
      <c r="E159" s="1870">
        <v>4</v>
      </c>
      <c r="F159" s="1869">
        <f t="shared" si="117"/>
      </c>
      <c r="G159" s="1871">
        <f t="shared" si="43"/>
      </c>
      <c r="H159" s="1871">
        <f t="shared" si="260"/>
      </c>
      <c r="I159" s="1871">
        <f t="shared" si="198"/>
      </c>
      <c r="J159" s="1872">
        <f t="shared" si="353"/>
      </c>
      <c r="K159" s="1873">
        <f t="shared" si="322"/>
      </c>
      <c r="L159" s="1873">
        <f t="shared" si="12"/>
      </c>
      <c r="M159" s="1873">
        <f t="shared" si="384"/>
      </c>
      <c r="N159" s="1873">
        <f t="shared" si="167"/>
      </c>
      <c r="O159" s="1874">
        <f t="shared" si="74"/>
      </c>
      <c r="P159" s="1875">
        <v>0.0249</v>
      </c>
      <c r="Q159" s="1874">
        <v>70</v>
      </c>
      <c r="R159" s="1872">
        <f t="shared" si="291"/>
      </c>
      <c r="S159" s="1876">
        <v>21563</v>
      </c>
      <c r="T159" s="1876">
        <v>524</v>
      </c>
      <c r="U159" s="1876">
        <v>127</v>
      </c>
      <c r="V159" s="1876">
        <v>552</v>
      </c>
      <c r="W159" s="1876">
        <v>90</v>
      </c>
      <c r="X159" s="1876">
        <v>5</v>
      </c>
      <c r="Y159" s="1876">
        <v>2</v>
      </c>
      <c r="Z159" s="1876">
        <v>24</v>
      </c>
      <c r="AA159" s="1872">
        <f t="shared" si="229"/>
      </c>
      <c r="AB159" s="1877" t="s">
        <v>1591</v>
      </c>
      <c r="AC159" s="1877" t="s">
        <v>1607</v>
      </c>
      <c r="AD159" s="1877">
        <v>31</v>
      </c>
    </row>
    <row r="160">
      <c r="A160" s="1866"/>
      <c r="B160" s="1868" t="s">
        <v>1589</v>
      </c>
      <c r="C160" s="1868" t="s">
        <v>1595</v>
      </c>
      <c r="D160" s="1869">
        <v>2310.62</v>
      </c>
      <c r="E160" s="1870">
        <v>1</v>
      </c>
      <c r="F160" s="1869">
        <f t="shared" si="117"/>
      </c>
      <c r="G160" s="1871">
        <f t="shared" si="43"/>
      </c>
      <c r="H160" s="1871">
        <f t="shared" si="260"/>
      </c>
      <c r="I160" s="1871">
        <f t="shared" si="198"/>
      </c>
      <c r="J160" s="1872">
        <f t="shared" si="353"/>
      </c>
      <c r="K160" s="1873">
        <f t="shared" si="322"/>
      </c>
      <c r="L160" s="1873">
        <f t="shared" si="12"/>
      </c>
      <c r="M160" s="1873">
        <f t="shared" si="384"/>
      </c>
      <c r="N160" s="1873">
        <f t="shared" si="167"/>
      </c>
      <c r="O160" s="1874">
        <f t="shared" si="74"/>
      </c>
      <c r="P160" s="1875">
        <v>0.0254</v>
      </c>
      <c r="Q160" s="1874">
        <v>66</v>
      </c>
      <c r="R160" s="1872">
        <f t="shared" si="291"/>
      </c>
      <c r="S160" s="1876">
        <v>26328</v>
      </c>
      <c r="T160" s="1876">
        <v>595</v>
      </c>
      <c r="U160" s="1876">
        <v>117</v>
      </c>
      <c r="V160" s="1876">
        <v>644</v>
      </c>
      <c r="W160" s="1876">
        <v>114</v>
      </c>
      <c r="X160" s="1876">
        <v>8</v>
      </c>
      <c r="Y160" s="1876">
        <v>3</v>
      </c>
      <c r="Z160" s="1876">
        <v>18</v>
      </c>
      <c r="AA160" s="1872">
        <f t="shared" si="229"/>
      </c>
      <c r="AB160" s="1877" t="s">
        <v>1591</v>
      </c>
      <c r="AC160" s="1877" t="s">
        <v>1607</v>
      </c>
      <c r="AD160" s="1877">
        <v>31</v>
      </c>
    </row>
    <row r="161">
      <c r="A161" s="1866"/>
      <c r="B161" s="1868" t="s">
        <v>1589</v>
      </c>
      <c r="C161" s="1868" t="s">
        <v>1598</v>
      </c>
      <c r="D161" s="1869">
        <v>2285.7</v>
      </c>
      <c r="E161" s="1870">
        <v>5</v>
      </c>
      <c r="F161" s="1869">
        <f t="shared" si="117"/>
      </c>
      <c r="G161" s="1871">
        <f t="shared" si="43"/>
      </c>
      <c r="H161" s="1871">
        <f t="shared" si="260"/>
      </c>
      <c r="I161" s="1871">
        <f t="shared" si="198"/>
      </c>
      <c r="J161" s="1872">
        <f t="shared" si="353"/>
      </c>
      <c r="K161" s="1873">
        <f t="shared" si="322"/>
      </c>
      <c r="L161" s="1873">
        <f t="shared" si="12"/>
      </c>
      <c r="M161" s="1873">
        <f t="shared" si="384"/>
      </c>
      <c r="N161" s="1873">
        <f t="shared" si="167"/>
      </c>
      <c r="O161" s="1874">
        <f t="shared" si="74"/>
      </c>
      <c r="P161" s="1875">
        <v>0.0327</v>
      </c>
      <c r="Q161" s="1874">
        <v>69</v>
      </c>
      <c r="R161" s="1872">
        <f t="shared" si="291"/>
      </c>
      <c r="S161" s="1876">
        <v>21672</v>
      </c>
      <c r="T161" s="1876">
        <v>579</v>
      </c>
      <c r="U161" s="1876">
        <v>127</v>
      </c>
      <c r="V161" s="1876">
        <v>606</v>
      </c>
      <c r="W161" s="1876">
        <v>105</v>
      </c>
      <c r="X161" s="1876">
        <v>9</v>
      </c>
      <c r="Y161" s="1876">
        <v>2</v>
      </c>
      <c r="Z161" s="1876">
        <v>14</v>
      </c>
      <c r="AA161" s="1872">
        <f t="shared" si="229"/>
      </c>
      <c r="AB161" s="1877" t="s">
        <v>1591</v>
      </c>
      <c r="AC161" s="1877" t="s">
        <v>1607</v>
      </c>
      <c r="AD161" s="1877">
        <v>33</v>
      </c>
    </row>
    <row r="162">
      <c r="A162" s="1866"/>
      <c r="B162" s="1878" t="s">
        <v>1596</v>
      </c>
      <c r="C162" s="1878"/>
      <c r="D162" s="1879">
        <f>SUM(D158:D161)</f>
      </c>
      <c r="E162" s="1880">
        <f>SUM(E158:E161)</f>
      </c>
      <c r="F162" s="1879">
        <f>SUM(F158:F161)</f>
      </c>
      <c r="G162" s="1881">
        <f t="shared" si="43"/>
      </c>
      <c r="H162" s="1881">
        <f t="shared" si="260"/>
      </c>
      <c r="I162" s="1881">
        <f t="shared" si="198"/>
      </c>
      <c r="J162" s="1881">
        <f t="shared" si="353"/>
      </c>
      <c r="K162" s="1882">
        <f t="shared" si="322"/>
      </c>
      <c r="L162" s="1882">
        <f t="shared" si="12"/>
      </c>
      <c r="M162" s="1882">
        <f t="shared" si="384"/>
      </c>
      <c r="N162" s="1882">
        <f t="shared" si="167"/>
      </c>
      <c r="O162" s="1883">
        <f t="shared" si="74"/>
      </c>
      <c r="P162" s="1882">
        <f>AVERAGE(P158:P161)</f>
      </c>
      <c r="Q162" s="1879">
        <f>AVERAGE(Q158:Q161)</f>
      </c>
      <c r="R162" s="1881">
        <f t="shared" si="291"/>
      </c>
      <c r="S162" s="1884">
        <f>SUM(S158:S161)</f>
      </c>
      <c r="T162" s="1884">
        <f>SUM(T158:T161)</f>
      </c>
      <c r="U162" s="1884">
        <f>SUM(U158:U161)</f>
      </c>
      <c r="V162" s="1884">
        <f>SUM(V158:V161)</f>
      </c>
      <c r="W162" s="1884">
        <f>SUM(W158:W161)</f>
      </c>
      <c r="X162" s="1884">
        <f>SUM(X158:X161)</f>
      </c>
      <c r="Y162" s="1884">
        <f>SUM(Y158:Y161)</f>
      </c>
      <c r="Z162" s="1884">
        <f>SUM(Z158:Z161)</f>
      </c>
      <c r="AA162" s="1885">
        <f t="shared" si="229"/>
      </c>
      <c r="AB162" s="1886"/>
      <c r="AC162" s="1886"/>
      <c r="AD162" s="1887">
        <f>SUM(AD158:AD161)</f>
      </c>
    </row>
    <row r="163">
      <c r="A163" s="1866"/>
      <c r="B163" s="1868" t="s">
        <v>1597</v>
      </c>
      <c r="C163" s="1867" t="s">
        <v>1599</v>
      </c>
      <c r="D163" s="1869">
        <v>2976.78</v>
      </c>
      <c r="E163" s="1870">
        <v>2</v>
      </c>
      <c r="F163" s="1869">
        <f t="shared" ref="F163:F165" si="118">E163*2000*1.2</f>
      </c>
      <c r="G163" s="1891">
        <f t="shared" si="43"/>
      </c>
      <c r="H163" s="1891">
        <f t="shared" si="260"/>
      </c>
      <c r="I163" s="1891">
        <f t="shared" si="198"/>
      </c>
      <c r="J163" s="1892">
        <f t="shared" si="353"/>
      </c>
      <c r="K163" s="1893">
        <f t="shared" si="322"/>
      </c>
      <c r="L163" s="1893">
        <f t="shared" si="12"/>
      </c>
      <c r="M163" s="1893">
        <f t="shared" si="384"/>
      </c>
      <c r="N163" s="1893">
        <f t="shared" si="167"/>
      </c>
      <c r="O163" s="1874">
        <f t="shared" si="74"/>
      </c>
      <c r="P163" s="1888">
        <v>0.0345</v>
      </c>
      <c r="Q163" s="1876">
        <v>71</v>
      </c>
      <c r="R163" s="1892">
        <f t="shared" si="291"/>
      </c>
      <c r="S163" s="1876">
        <v>29930</v>
      </c>
      <c r="T163" s="1876">
        <v>731</v>
      </c>
      <c r="U163" s="1876">
        <v>158</v>
      </c>
      <c r="V163" s="1876">
        <v>760</v>
      </c>
      <c r="W163" s="1876">
        <v>139</v>
      </c>
      <c r="X163" s="1876">
        <v>5</v>
      </c>
      <c r="Y163" s="1876">
        <v>2</v>
      </c>
      <c r="Z163" s="1876">
        <v>19</v>
      </c>
      <c r="AA163" s="1872">
        <f t="shared" si="229"/>
      </c>
      <c r="AB163" s="1877" t="s">
        <v>1591</v>
      </c>
      <c r="AC163" s="1877" t="s">
        <v>1607</v>
      </c>
      <c r="AD163" s="1894">
        <v>59</v>
      </c>
    </row>
    <row r="164">
      <c r="A164" s="1866"/>
      <c r="B164" s="1868" t="s">
        <v>1597</v>
      </c>
      <c r="C164" s="1867" t="s">
        <v>1600</v>
      </c>
      <c r="D164" s="1869">
        <v>3681.72</v>
      </c>
      <c r="E164" s="1870">
        <v>3</v>
      </c>
      <c r="F164" s="1869">
        <f t="shared" si="118"/>
      </c>
      <c r="G164" s="1891">
        <f t="shared" si="43"/>
      </c>
      <c r="H164" s="1891">
        <f t="shared" si="260"/>
      </c>
      <c r="I164" s="1891">
        <f t="shared" si="198"/>
      </c>
      <c r="J164" s="1892">
        <f t="shared" si="353"/>
      </c>
      <c r="K164" s="1893">
        <f t="shared" si="322"/>
      </c>
      <c r="L164" s="1893">
        <f t="shared" si="12"/>
      </c>
      <c r="M164" s="1893">
        <f t="shared" si="384"/>
      </c>
      <c r="N164" s="1893">
        <f t="shared" si="167"/>
      </c>
      <c r="O164" s="1874">
        <f t="shared" si="74"/>
      </c>
      <c r="P164" s="1888">
        <v>0.0375</v>
      </c>
      <c r="Q164" s="1876">
        <v>70</v>
      </c>
      <c r="R164" s="1892">
        <f t="shared" si="291"/>
      </c>
      <c r="S164" s="1876">
        <v>29236</v>
      </c>
      <c r="T164" s="1876">
        <v>841</v>
      </c>
      <c r="U164" s="1876">
        <v>151</v>
      </c>
      <c r="V164" s="1876">
        <v>862</v>
      </c>
      <c r="W164" s="1876">
        <v>133</v>
      </c>
      <c r="X164" s="1876">
        <v>8</v>
      </c>
      <c r="Y164" s="1876">
        <v>3</v>
      </c>
      <c r="Z164" s="1876">
        <v>24</v>
      </c>
      <c r="AA164" s="1872">
        <f t="shared" si="229"/>
      </c>
      <c r="AB164" s="1877" t="s">
        <v>1591</v>
      </c>
      <c r="AC164" s="1877" t="s">
        <v>1607</v>
      </c>
      <c r="AD164" s="1894">
        <v>34</v>
      </c>
    </row>
    <row r="165">
      <c r="A165" s="1866"/>
      <c r="B165" s="1868" t="s">
        <v>1597</v>
      </c>
      <c r="C165" s="1867" t="s">
        <v>1601</v>
      </c>
      <c r="D165" s="1869">
        <v>1685.08</v>
      </c>
      <c r="E165" s="1890">
        <v>3</v>
      </c>
      <c r="F165" s="1869">
        <f t="shared" si="118"/>
      </c>
      <c r="G165" s="1891">
        <f t="shared" si="43"/>
      </c>
      <c r="H165" s="1891">
        <f t="shared" si="260"/>
      </c>
      <c r="I165" s="1891">
        <f t="shared" si="198"/>
      </c>
      <c r="J165" s="1892">
        <f t="shared" si="353"/>
      </c>
      <c r="K165" s="1893">
        <f t="shared" si="322"/>
      </c>
      <c r="L165" s="1893">
        <f t="shared" si="12"/>
      </c>
      <c r="M165" s="1893">
        <f t="shared" si="384"/>
      </c>
      <c r="N165" s="1893">
        <f t="shared" si="167"/>
      </c>
      <c r="O165" s="1874">
        <f t="shared" si="74"/>
      </c>
      <c r="P165" s="1888">
        <v>0.037</v>
      </c>
      <c r="Q165" s="1876">
        <v>72</v>
      </c>
      <c r="R165" s="1892">
        <f t="shared" si="291"/>
      </c>
      <c r="S165" s="1876">
        <v>17322</v>
      </c>
      <c r="T165" s="1876">
        <v>564</v>
      </c>
      <c r="U165" s="1876">
        <v>111</v>
      </c>
      <c r="V165" s="1876">
        <v>625</v>
      </c>
      <c r="W165" s="1876">
        <v>104</v>
      </c>
      <c r="X165" s="1876">
        <v>6</v>
      </c>
      <c r="Y165" s="1876">
        <v>1</v>
      </c>
      <c r="Z165" s="1876">
        <v>9</v>
      </c>
      <c r="AA165" s="1872">
        <f t="shared" si="229"/>
      </c>
      <c r="AB165" s="1876" t="s">
        <v>1591</v>
      </c>
      <c r="AC165" s="1876" t="s">
        <v>1607</v>
      </c>
      <c r="AD165" s="1876">
        <v>32</v>
      </c>
    </row>
    <row r="166">
      <c r="A166" s="1866"/>
      <c r="B166" s="1878" t="s">
        <v>1596</v>
      </c>
      <c r="C166" s="1878"/>
      <c r="D166" s="1879">
        <f>SUM(D163:D165)</f>
      </c>
      <c r="E166" s="1879">
        <f>SUM(E163:E165)</f>
      </c>
      <c r="F166" s="1879">
        <f>SUM(F163:F165)</f>
      </c>
      <c r="G166" s="1881">
        <f t="shared" si="43"/>
      </c>
      <c r="H166" s="1881">
        <f t="shared" si="260"/>
      </c>
      <c r="I166" s="1881">
        <f t="shared" si="198"/>
      </c>
      <c r="J166" s="1881">
        <f t="shared" si="353"/>
      </c>
      <c r="K166" s="1882">
        <f t="shared" si="322"/>
      </c>
      <c r="L166" s="1882">
        <f t="shared" si="12"/>
      </c>
      <c r="M166" s="1882">
        <f t="shared" si="384"/>
      </c>
      <c r="N166" s="1882">
        <f t="shared" si="167"/>
      </c>
      <c r="O166" s="1883">
        <f t="shared" si="74"/>
      </c>
      <c r="P166" s="1882">
        <f>AVERAGE(P163:P165)</f>
      </c>
      <c r="Q166" s="1879">
        <f>AVERAGE(Q163:Q165)</f>
      </c>
      <c r="R166" s="1879">
        <f t="shared" si="291"/>
      </c>
      <c r="S166" s="1883">
        <f>SUM(S163:S165)</f>
      </c>
      <c r="T166" s="1883">
        <f>SUM(T163:T165)</f>
      </c>
      <c r="U166" s="1883">
        <f>SUM(U163:U165)</f>
      </c>
      <c r="V166" s="1883">
        <f>SUM(V163:V165)</f>
      </c>
      <c r="W166" s="1883">
        <f>SUM(W163:W165)</f>
      </c>
      <c r="X166" s="1883">
        <f>SUM(X163:X165)</f>
      </c>
      <c r="Y166" s="1883">
        <f>SUM(Y163:Y165)</f>
      </c>
      <c r="Z166" s="1883">
        <f>SUM(Z163:Z165)</f>
      </c>
      <c r="AA166" s="1885">
        <f t="shared" si="229"/>
      </c>
      <c r="AB166" s="1886"/>
      <c r="AC166" s="1886"/>
      <c r="AD166" s="1887">
        <f>SUM(AD163:AD165)</f>
      </c>
    </row>
    <row r="167">
      <c r="A167" s="1866"/>
      <c r="B167" s="1895" t="s">
        <v>1602</v>
      </c>
      <c r="C167" s="1895"/>
      <c r="D167" s="1896">
        <f>D166+D162</f>
      </c>
      <c r="E167" s="1896">
        <f>E166+E162</f>
      </c>
      <c r="F167" s="1896">
        <f>F166+F162</f>
      </c>
      <c r="G167" s="1897">
        <f t="shared" si="43"/>
      </c>
      <c r="H167" s="1897">
        <f t="shared" si="260"/>
      </c>
      <c r="I167" s="1897">
        <f t="shared" si="198"/>
      </c>
      <c r="J167" s="1897">
        <f t="shared" si="353"/>
      </c>
      <c r="K167" s="1898">
        <f t="shared" si="322"/>
      </c>
      <c r="L167" s="1898">
        <f t="shared" si="12"/>
      </c>
      <c r="M167" s="1898">
        <f t="shared" si="384"/>
      </c>
      <c r="N167" s="1898">
        <f t="shared" si="167"/>
      </c>
      <c r="O167" s="1899">
        <f t="shared" si="74"/>
      </c>
      <c r="P167" s="1900">
        <f>(P166+P162)/2</f>
      </c>
      <c r="Q167" s="1900">
        <f>(Q166+Q162)/2</f>
      </c>
      <c r="R167" s="1896">
        <f>(R166+R162)/2</f>
      </c>
      <c r="S167" s="1899">
        <f>S166+S162</f>
      </c>
      <c r="T167" s="1899">
        <f>T166+T162</f>
      </c>
      <c r="U167" s="1899">
        <f>U166+U162</f>
      </c>
      <c r="V167" s="1899">
        <f>V166+V162</f>
      </c>
      <c r="W167" s="1899">
        <f>W166+W162</f>
      </c>
      <c r="X167" s="1899">
        <f>X166+X162</f>
      </c>
      <c r="Y167" s="1899">
        <f>Y166+Y162</f>
      </c>
      <c r="Z167" s="1899">
        <f>Z166+Z162</f>
      </c>
      <c r="AA167" s="1901">
        <f t="shared" si="229"/>
      </c>
      <c r="AB167" s="1902"/>
      <c r="AC167" s="1902"/>
      <c r="AD167" s="1903">
        <f>AD166+AD162</f>
      </c>
    </row>
    <row r="168">
      <c r="A168" s="1855" t="s">
        <v>1555</v>
      </c>
      <c r="B168" s="1855" t="s">
        <v>1556</v>
      </c>
      <c r="C168" s="1855"/>
      <c r="D168" s="1856" t="s">
        <v>1557</v>
      </c>
      <c r="E168" s="1856"/>
      <c r="F168" s="1856"/>
      <c r="G168" s="1856"/>
      <c r="H168" s="1856"/>
      <c r="I168" s="1856"/>
      <c r="J168" s="1857" t="s">
        <v>1558</v>
      </c>
      <c r="K168" s="1857"/>
      <c r="L168" s="1857"/>
      <c r="M168" s="1857"/>
      <c r="N168" s="1857"/>
      <c r="O168" s="1857"/>
      <c r="P168" s="1857"/>
      <c r="Q168" s="1857"/>
      <c r="R168" s="1857"/>
      <c r="S168" s="1857"/>
      <c r="T168" s="1857"/>
      <c r="U168" s="1857"/>
      <c r="V168" s="1857"/>
      <c r="W168" s="1857"/>
      <c r="X168" s="1857"/>
      <c r="Y168" s="1857"/>
      <c r="Z168" s="1857"/>
      <c r="AA168" s="1857"/>
      <c r="AB168" s="1857"/>
      <c r="AC168" s="1857"/>
      <c r="AD168" s="1858"/>
    </row>
    <row r="169">
      <c r="A169" s="1855"/>
      <c r="B169" s="1855" t="s">
        <v>1559</v>
      </c>
      <c r="C169" s="1855" t="s">
        <v>1560</v>
      </c>
      <c r="D169" s="1856" t="s">
        <v>1561</v>
      </c>
      <c r="E169" s="1859" t="s">
        <v>1562</v>
      </c>
      <c r="F169" s="1860" t="s">
        <v>1563</v>
      </c>
      <c r="G169" s="1861" t="s">
        <v>1564</v>
      </c>
      <c r="H169" s="1861" t="s">
        <v>1565</v>
      </c>
      <c r="I169" s="1861" t="s">
        <v>1566</v>
      </c>
      <c r="J169" s="1857" t="s">
        <v>1567</v>
      </c>
      <c r="K169" s="1862" t="s">
        <v>1568</v>
      </c>
      <c r="L169" s="1862" t="s">
        <v>1569</v>
      </c>
      <c r="M169" s="1862" t="s">
        <v>1570</v>
      </c>
      <c r="N169" s="1862" t="s">
        <v>1571</v>
      </c>
      <c r="O169" s="1863" t="s">
        <v>1572</v>
      </c>
      <c r="P169" s="1862" t="s">
        <v>1573</v>
      </c>
      <c r="Q169" s="1863" t="s">
        <v>1574</v>
      </c>
      <c r="R169" s="1857" t="s">
        <v>1575</v>
      </c>
      <c r="S169" s="1863" t="s">
        <v>1576</v>
      </c>
      <c r="T169" s="1863" t="s">
        <v>1577</v>
      </c>
      <c r="U169" s="1863" t="s">
        <v>1578</v>
      </c>
      <c r="V169" s="1863" t="s">
        <v>1579</v>
      </c>
      <c r="W169" s="1863" t="s">
        <v>1580</v>
      </c>
      <c r="X169" s="1863" t="s">
        <v>1581</v>
      </c>
      <c r="Y169" s="1863" t="s">
        <v>1582</v>
      </c>
      <c r="Z169" s="1863" t="s">
        <v>1583</v>
      </c>
      <c r="AA169" s="1864" t="s">
        <v>1584</v>
      </c>
      <c r="AB169" s="1858" t="s">
        <v>1585</v>
      </c>
      <c r="AC169" s="1858" t="s">
        <v>1586</v>
      </c>
      <c r="AD169" s="1865" t="s">
        <v>1587</v>
      </c>
    </row>
    <row r="170">
      <c r="A170" s="1866" t="s">
        <v>1622</v>
      </c>
      <c r="B170" s="1868" t="s">
        <v>1604</v>
      </c>
      <c r="C170" s="1868" t="s">
        <v>1593</v>
      </c>
      <c r="D170" s="1869">
        <v>2716.52</v>
      </c>
      <c r="E170" s="1870">
        <v>2</v>
      </c>
      <c r="F170" s="1869">
        <f t="shared" ref="F170:F173" si="119">E170*2000*1.2</f>
      </c>
      <c r="G170" s="1871">
        <f t="shared" ref="G170:G179" si="44">F170/D170</f>
      </c>
      <c r="H170" s="1871">
        <f t="shared" ref="H170:H179" si="261">D170/E170</f>
      </c>
      <c r="I170" s="1871">
        <f t="shared" ref="I170:I179" si="199">F170/E170</f>
      </c>
      <c r="J170" s="1872">
        <f t="shared" ref="J170:J179" si="354">D170/T170</f>
      </c>
      <c r="K170" s="1873">
        <f t="shared" ref="K170:K179" si="323">O170/S170*1</f>
      </c>
      <c r="L170" s="1873">
        <f t="shared" ref="L170:L179" si="13">T170/S170</f>
      </c>
      <c r="M170" s="1873">
        <f t="shared" ref="M170:M179" si="385">V170/S170</f>
      </c>
      <c r="N170" s="1873">
        <f t="shared" ref="N170:N179" si="168">W170/V170</f>
      </c>
      <c r="O170" s="1874">
        <f t="shared" ref="O170:O179" si="75">U170/P170</f>
      </c>
      <c r="P170" s="1875">
        <v>0.0101</v>
      </c>
      <c r="Q170" s="1874">
        <v>59</v>
      </c>
      <c r="R170" s="1872">
        <f t="shared" ref="R170:R178" si="292">(D170/S170)*1000</f>
      </c>
      <c r="S170" s="1876">
        <v>30181</v>
      </c>
      <c r="T170" s="1876">
        <v>623</v>
      </c>
      <c r="U170" s="1876">
        <v>118</v>
      </c>
      <c r="V170" s="1876">
        <v>652</v>
      </c>
      <c r="W170" s="1876">
        <v>49</v>
      </c>
      <c r="X170" s="1876">
        <v>2</v>
      </c>
      <c r="Y170" s="1876">
        <v>2</v>
      </c>
      <c r="Z170" s="1876">
        <v>19</v>
      </c>
      <c r="AA170" s="1872">
        <f t="shared" ref="AA170:AA179" si="230">AD170*1000/D170</f>
      </c>
      <c r="AB170" s="1877" t="s">
        <v>1591</v>
      </c>
      <c r="AC170" s="1877" t="s">
        <v>1592</v>
      </c>
      <c r="AD170" s="1877">
        <v>41</v>
      </c>
    </row>
    <row r="171">
      <c r="A171" s="1866"/>
      <c r="B171" s="1868" t="s">
        <v>1604</v>
      </c>
      <c r="C171" s="1868" t="s">
        <v>1594</v>
      </c>
      <c r="D171" s="1869">
        <v>2906.22</v>
      </c>
      <c r="E171" s="1870">
        <v>3</v>
      </c>
      <c r="F171" s="1869">
        <f t="shared" si="119"/>
      </c>
      <c r="G171" s="1871">
        <f t="shared" si="44"/>
      </c>
      <c r="H171" s="1871">
        <f t="shared" si="261"/>
      </c>
      <c r="I171" s="1871">
        <f t="shared" si="199"/>
      </c>
      <c r="J171" s="1872">
        <f t="shared" si="354"/>
      </c>
      <c r="K171" s="1873">
        <f t="shared" si="323"/>
      </c>
      <c r="L171" s="1873">
        <f t="shared" si="13"/>
      </c>
      <c r="M171" s="1873">
        <f t="shared" si="385"/>
      </c>
      <c r="N171" s="1873">
        <f t="shared" si="168"/>
      </c>
      <c r="O171" s="1874">
        <f t="shared" si="75"/>
      </c>
      <c r="P171" s="1875">
        <v>0.0225</v>
      </c>
      <c r="Q171" s="1874">
        <v>71</v>
      </c>
      <c r="R171" s="1872">
        <f t="shared" si="292"/>
      </c>
      <c r="S171" s="1876">
        <v>25523</v>
      </c>
      <c r="T171" s="1876">
        <v>611</v>
      </c>
      <c r="U171" s="1876">
        <v>160</v>
      </c>
      <c r="V171" s="1876">
        <v>656</v>
      </c>
      <c r="W171" s="1876">
        <v>118</v>
      </c>
      <c r="X171" s="1876">
        <v>14</v>
      </c>
      <c r="Y171" s="1876">
        <v>5</v>
      </c>
      <c r="Z171" s="1876">
        <v>10</v>
      </c>
      <c r="AA171" s="1872">
        <f t="shared" si="230"/>
      </c>
      <c r="AB171" s="1877" t="s">
        <v>1591</v>
      </c>
      <c r="AC171" s="1877" t="s">
        <v>1592</v>
      </c>
      <c r="AD171" s="1877">
        <v>45</v>
      </c>
    </row>
    <row r="172">
      <c r="A172" s="1866"/>
      <c r="B172" s="1868" t="s">
        <v>1604</v>
      </c>
      <c r="C172" s="1868" t="s">
        <v>1595</v>
      </c>
      <c r="D172" s="1869">
        <v>2136.64</v>
      </c>
      <c r="E172" s="1870">
        <v>3</v>
      </c>
      <c r="F172" s="1869">
        <f t="shared" si="119"/>
      </c>
      <c r="G172" s="1871">
        <f t="shared" si="44"/>
      </c>
      <c r="H172" s="1871">
        <f t="shared" si="261"/>
      </c>
      <c r="I172" s="1871">
        <f t="shared" si="199"/>
      </c>
      <c r="J172" s="1872">
        <f t="shared" si="354"/>
      </c>
      <c r="K172" s="1873">
        <f t="shared" si="323"/>
      </c>
      <c r="L172" s="1873">
        <f t="shared" si="13"/>
      </c>
      <c r="M172" s="1873">
        <f t="shared" si="385"/>
      </c>
      <c r="N172" s="1873">
        <f t="shared" si="168"/>
      </c>
      <c r="O172" s="1874">
        <f t="shared" si="75"/>
      </c>
      <c r="P172" s="1875">
        <v>0.0401</v>
      </c>
      <c r="Q172" s="1874">
        <v>74</v>
      </c>
      <c r="R172" s="1872">
        <f t="shared" si="292"/>
      </c>
      <c r="S172" s="1876">
        <v>18545</v>
      </c>
      <c r="T172" s="1876">
        <v>462</v>
      </c>
      <c r="U172" s="1876">
        <v>116</v>
      </c>
      <c r="V172" s="1876">
        <v>497</v>
      </c>
      <c r="W172" s="1876">
        <v>116</v>
      </c>
      <c r="X172" s="1876">
        <v>5</v>
      </c>
      <c r="Y172" s="1876">
        <v>0</v>
      </c>
      <c r="Z172" s="1876">
        <v>8</v>
      </c>
      <c r="AA172" s="1872">
        <f t="shared" si="230"/>
      </c>
      <c r="AB172" s="1877" t="s">
        <v>1591</v>
      </c>
      <c r="AC172" s="1877" t="s">
        <v>1592</v>
      </c>
      <c r="AD172" s="1877">
        <v>29</v>
      </c>
    </row>
    <row r="173">
      <c r="A173" s="1866"/>
      <c r="B173" s="1868" t="s">
        <v>1604</v>
      </c>
      <c r="C173" s="1868" t="s">
        <v>1598</v>
      </c>
      <c r="D173" s="1869">
        <v>2049.36</v>
      </c>
      <c r="E173" s="1870">
        <v>3</v>
      </c>
      <c r="F173" s="1869">
        <f t="shared" si="119"/>
      </c>
      <c r="G173" s="1871">
        <f t="shared" si="44"/>
      </c>
      <c r="H173" s="1871">
        <f t="shared" si="261"/>
      </c>
      <c r="I173" s="1871">
        <f t="shared" si="199"/>
      </c>
      <c r="J173" s="1872">
        <f t="shared" si="354"/>
      </c>
      <c r="K173" s="1873">
        <f t="shared" si="323"/>
      </c>
      <c r="L173" s="1873">
        <f t="shared" si="13"/>
      </c>
      <c r="M173" s="1873">
        <f t="shared" si="385"/>
      </c>
      <c r="N173" s="1873">
        <f t="shared" si="168"/>
      </c>
      <c r="O173" s="1874">
        <f t="shared" si="75"/>
      </c>
      <c r="P173" s="1875">
        <v>0.0553</v>
      </c>
      <c r="Q173" s="1874">
        <v>78</v>
      </c>
      <c r="R173" s="1872">
        <f t="shared" si="292"/>
      </c>
      <c r="S173" s="1876">
        <v>17872</v>
      </c>
      <c r="T173" s="1876">
        <v>396</v>
      </c>
      <c r="U173" s="1876">
        <v>119</v>
      </c>
      <c r="V173" s="1876">
        <v>413</v>
      </c>
      <c r="W173" s="1876">
        <v>112</v>
      </c>
      <c r="X173" s="1876">
        <v>7</v>
      </c>
      <c r="Y173" s="1876">
        <v>5</v>
      </c>
      <c r="Z173" s="1876">
        <v>10</v>
      </c>
      <c r="AA173" s="1872">
        <f t="shared" si="230"/>
      </c>
      <c r="AB173" s="1877" t="s">
        <v>1591</v>
      </c>
      <c r="AC173" s="1877" t="s">
        <v>1592</v>
      </c>
      <c r="AD173" s="1877">
        <v>35</v>
      </c>
    </row>
    <row customHeight="true" ht="16.841736694677714" r="174">
      <c r="A174" s="1866"/>
      <c r="B174" s="1878" t="s">
        <v>1596</v>
      </c>
      <c r="C174" s="1878"/>
      <c r="D174" s="1879">
        <f>SUM(D170:D173)</f>
      </c>
      <c r="E174" s="1880">
        <f>SUM(E170:E173)</f>
      </c>
      <c r="F174" s="1879">
        <f>SUM(F170:F173)</f>
      </c>
      <c r="G174" s="1881">
        <f t="shared" si="44"/>
      </c>
      <c r="H174" s="1881">
        <f t="shared" si="261"/>
      </c>
      <c r="I174" s="1881">
        <f t="shared" si="199"/>
      </c>
      <c r="J174" s="1881">
        <f t="shared" si="354"/>
      </c>
      <c r="K174" s="1882">
        <f t="shared" si="323"/>
      </c>
      <c r="L174" s="1882">
        <f t="shared" si="13"/>
      </c>
      <c r="M174" s="1882">
        <f t="shared" si="385"/>
      </c>
      <c r="N174" s="1882">
        <f t="shared" si="168"/>
      </c>
      <c r="O174" s="1883">
        <f t="shared" si="75"/>
      </c>
      <c r="P174" s="1882">
        <f>AVERAGE(P170:P173)</f>
      </c>
      <c r="Q174" s="1879">
        <f>AVERAGE(Q170:Q173)</f>
      </c>
      <c r="R174" s="1881">
        <f t="shared" si="292"/>
      </c>
      <c r="S174" s="1884">
        <f>SUM(S170:S173)</f>
      </c>
      <c r="T174" s="1884">
        <f>SUM(T170:T173)</f>
      </c>
      <c r="U174" s="1884">
        <f>SUM(U170:U173)</f>
      </c>
      <c r="V174" s="1884">
        <f>SUM(V170:V173)</f>
      </c>
      <c r="W174" s="1884">
        <f>SUM(W170:W173)</f>
      </c>
      <c r="X174" s="1884">
        <f>SUM(X170:X173)</f>
      </c>
      <c r="Y174" s="1884">
        <f>SUM(Y170:Y173)</f>
      </c>
      <c r="Z174" s="1884">
        <f>SUM(Z170:Z173)</f>
      </c>
      <c r="AA174" s="1885">
        <f t="shared" si="230"/>
      </c>
      <c r="AB174" s="1886"/>
      <c r="AC174" s="1886"/>
      <c r="AD174" s="1887">
        <f>SUM(AD170:AD173)</f>
      </c>
    </row>
    <row r="175">
      <c r="A175" s="1866"/>
      <c r="B175" s="1868" t="s">
        <v>1619</v>
      </c>
      <c r="C175" s="1867" t="s">
        <v>1599</v>
      </c>
      <c r="D175" s="1869">
        <v>2916.21</v>
      </c>
      <c r="E175" s="1870">
        <v>2</v>
      </c>
      <c r="F175" s="1869">
        <f t="shared" ref="F175:F177" si="120">E175*2000*1.2</f>
      </c>
      <c r="G175" s="1891">
        <f t="shared" si="44"/>
      </c>
      <c r="H175" s="1891">
        <f t="shared" si="261"/>
      </c>
      <c r="I175" s="1891">
        <f t="shared" si="199"/>
      </c>
      <c r="J175" s="1892">
        <f t="shared" si="354"/>
      </c>
      <c r="K175" s="1893">
        <f t="shared" si="323"/>
      </c>
      <c r="L175" s="1893">
        <f t="shared" si="13"/>
      </c>
      <c r="M175" s="1893">
        <f t="shared" si="385"/>
      </c>
      <c r="N175" s="1893">
        <f t="shared" si="168"/>
      </c>
      <c r="O175" s="1874">
        <f t="shared" si="75"/>
      </c>
      <c r="P175" s="1888">
        <v>0.0671</v>
      </c>
      <c r="Q175" s="1876">
        <v>76</v>
      </c>
      <c r="R175" s="1892">
        <f t="shared" si="292"/>
      </c>
      <c r="S175" s="1876">
        <v>31155</v>
      </c>
      <c r="T175" s="1876">
        <v>540</v>
      </c>
      <c r="U175" s="1876">
        <v>126</v>
      </c>
      <c r="V175" s="1876">
        <v>575</v>
      </c>
      <c r="W175" s="1876">
        <v>79</v>
      </c>
      <c r="X175" s="1876">
        <v>6</v>
      </c>
      <c r="Y175" s="1876">
        <v>3</v>
      </c>
      <c r="Z175" s="1876">
        <v>18</v>
      </c>
      <c r="AA175" s="1872">
        <f t="shared" si="230"/>
      </c>
      <c r="AB175" s="1877" t="s">
        <v>1591</v>
      </c>
      <c r="AC175" s="1877" t="s">
        <v>1592</v>
      </c>
      <c r="AD175" s="1894">
        <v>40</v>
      </c>
    </row>
    <row r="176">
      <c r="A176" s="1866"/>
      <c r="B176" s="1868" t="s">
        <v>1619</v>
      </c>
      <c r="C176" s="1867" t="s">
        <v>1600</v>
      </c>
      <c r="D176" s="1869">
        <v>3189.38</v>
      </c>
      <c r="E176" s="1870">
        <v>6</v>
      </c>
      <c r="F176" s="1869">
        <f t="shared" si="120"/>
      </c>
      <c r="G176" s="1891">
        <f t="shared" si="44"/>
      </c>
      <c r="H176" s="1891">
        <f t="shared" si="261"/>
      </c>
      <c r="I176" s="1891">
        <f t="shared" si="199"/>
      </c>
      <c r="J176" s="1892">
        <f t="shared" si="354"/>
      </c>
      <c r="K176" s="1893">
        <f t="shared" si="323"/>
      </c>
      <c r="L176" s="1893">
        <f t="shared" si="13"/>
      </c>
      <c r="M176" s="1893">
        <f t="shared" si="385"/>
      </c>
      <c r="N176" s="1893">
        <f t="shared" si="168"/>
      </c>
      <c r="O176" s="1874">
        <f t="shared" si="75"/>
      </c>
      <c r="P176" s="1888">
        <v>0.0693</v>
      </c>
      <c r="Q176" s="1876">
        <v>79</v>
      </c>
      <c r="R176" s="1892">
        <f t="shared" si="292"/>
      </c>
      <c r="S176" s="1876">
        <v>34090</v>
      </c>
      <c r="T176" s="1876">
        <v>641</v>
      </c>
      <c r="U176" s="1876">
        <v>143</v>
      </c>
      <c r="V176" s="1876">
        <v>680</v>
      </c>
      <c r="W176" s="1876">
        <v>114</v>
      </c>
      <c r="X176" s="1876">
        <v>8</v>
      </c>
      <c r="Y176" s="1876">
        <v>1</v>
      </c>
      <c r="Z176" s="1876">
        <v>28</v>
      </c>
      <c r="AA176" s="1872">
        <f t="shared" si="230"/>
      </c>
      <c r="AB176" s="1877" t="s">
        <v>1591</v>
      </c>
      <c r="AC176" s="1877" t="s">
        <v>1592</v>
      </c>
      <c r="AD176" s="1894">
        <v>33</v>
      </c>
    </row>
    <row r="177">
      <c r="A177" s="1866"/>
      <c r="B177" s="1868" t="s">
        <v>1619</v>
      </c>
      <c r="C177" s="1867" t="s">
        <v>1601</v>
      </c>
      <c r="D177" s="1869">
        <v>1821.66</v>
      </c>
      <c r="E177" s="1890">
        <v>2</v>
      </c>
      <c r="F177" s="1869">
        <f t="shared" si="120"/>
      </c>
      <c r="G177" s="1891">
        <f t="shared" si="44"/>
      </c>
      <c r="H177" s="1891">
        <f t="shared" si="261"/>
      </c>
      <c r="I177" s="1891">
        <f t="shared" si="199"/>
      </c>
      <c r="J177" s="1892">
        <f t="shared" si="354"/>
      </c>
      <c r="K177" s="1893">
        <f t="shared" si="323"/>
      </c>
      <c r="L177" s="1893">
        <f t="shared" si="13"/>
      </c>
      <c r="M177" s="1893">
        <f t="shared" si="385"/>
      </c>
      <c r="N177" s="1893">
        <f t="shared" si="168"/>
      </c>
      <c r="O177" s="1874">
        <f t="shared" si="75"/>
      </c>
      <c r="P177" s="1888">
        <v>0.0698</v>
      </c>
      <c r="Q177" s="1876">
        <v>78</v>
      </c>
      <c r="R177" s="1892">
        <f t="shared" si="292"/>
      </c>
      <c r="S177" s="1876">
        <v>21812</v>
      </c>
      <c r="T177" s="1876">
        <v>494</v>
      </c>
      <c r="U177" s="1876">
        <v>108</v>
      </c>
      <c r="V177" s="1876">
        <v>525</v>
      </c>
      <c r="W177" s="1876">
        <v>63</v>
      </c>
      <c r="X177" s="1876">
        <v>9</v>
      </c>
      <c r="Y177" s="1876">
        <v>0</v>
      </c>
      <c r="Z177" s="1876">
        <v>18</v>
      </c>
      <c r="AA177" s="1872">
        <f t="shared" si="230"/>
      </c>
      <c r="AB177" s="1876" t="s">
        <v>1591</v>
      </c>
      <c r="AC177" s="1877" t="s">
        <v>1592</v>
      </c>
      <c r="AD177" s="1876">
        <v>26</v>
      </c>
    </row>
    <row r="178">
      <c r="A178" s="1866"/>
      <c r="B178" s="1878" t="s">
        <v>1596</v>
      </c>
      <c r="C178" s="1878"/>
      <c r="D178" s="1879">
        <f>SUM(D175:D177)</f>
      </c>
      <c r="E178" s="1879">
        <f>SUM(E175:E177)</f>
      </c>
      <c r="F178" s="1879">
        <f>SUM(F175:F177)</f>
      </c>
      <c r="G178" s="1881">
        <f t="shared" si="44"/>
      </c>
      <c r="H178" s="1881">
        <f t="shared" si="261"/>
      </c>
      <c r="I178" s="1881">
        <f t="shared" si="199"/>
      </c>
      <c r="J178" s="1881">
        <f t="shared" si="354"/>
      </c>
      <c r="K178" s="1882">
        <f t="shared" si="323"/>
      </c>
      <c r="L178" s="1882">
        <f t="shared" si="13"/>
      </c>
      <c r="M178" s="1882">
        <f t="shared" si="385"/>
      </c>
      <c r="N178" s="1882">
        <f t="shared" si="168"/>
      </c>
      <c r="O178" s="1883">
        <f t="shared" si="75"/>
      </c>
      <c r="P178" s="1882">
        <f>AVERAGE(P175:P177)</f>
      </c>
      <c r="Q178" s="1879">
        <f>AVERAGE(Q175:Q177)</f>
      </c>
      <c r="R178" s="1879">
        <f t="shared" si="292"/>
      </c>
      <c r="S178" s="1883">
        <f>SUM(S175:S177)</f>
      </c>
      <c r="T178" s="1883">
        <f>SUM(T175:T177)</f>
      </c>
      <c r="U178" s="1883">
        <f>SUM(U175:U177)</f>
      </c>
      <c r="V178" s="1883">
        <f>SUM(V175:V177)</f>
      </c>
      <c r="W178" s="1883">
        <f>SUM(W175:W177)</f>
      </c>
      <c r="X178" s="1883">
        <f>SUM(X175:X177)</f>
      </c>
      <c r="Y178" s="1883">
        <f>SUM(Y175:Y177)</f>
      </c>
      <c r="Z178" s="1883">
        <f>SUM(Z175:Z177)</f>
      </c>
      <c r="AA178" s="1885">
        <f t="shared" si="230"/>
      </c>
      <c r="AB178" s="1886"/>
      <c r="AC178" s="1886"/>
      <c r="AD178" s="1887">
        <f>SUM(AD175:AD177)</f>
      </c>
    </row>
    <row r="179">
      <c r="A179" s="1866"/>
      <c r="B179" s="1895" t="s">
        <v>1602</v>
      </c>
      <c r="C179" s="1895"/>
      <c r="D179" s="1896">
        <f>D178+D174</f>
      </c>
      <c r="E179" s="1896">
        <f>E178+E174</f>
      </c>
      <c r="F179" s="1896">
        <f>F174+F178</f>
      </c>
      <c r="G179" s="1897">
        <f t="shared" si="44"/>
      </c>
      <c r="H179" s="1897">
        <f t="shared" si="261"/>
      </c>
      <c r="I179" s="1897">
        <f t="shared" si="199"/>
      </c>
      <c r="J179" s="1897">
        <f t="shared" si="354"/>
      </c>
      <c r="K179" s="1898">
        <f t="shared" si="323"/>
      </c>
      <c r="L179" s="1898">
        <f t="shared" si="13"/>
      </c>
      <c r="M179" s="1898">
        <f t="shared" si="385"/>
      </c>
      <c r="N179" s="1898">
        <f t="shared" si="168"/>
      </c>
      <c r="O179" s="1899">
        <f t="shared" si="75"/>
      </c>
      <c r="P179" s="1900">
        <f>(P178+P174)/2</f>
      </c>
      <c r="Q179" s="1900">
        <f>(Q178+Q174)/2</f>
      </c>
      <c r="R179" s="1896">
        <f>(R178+R174)/2</f>
      </c>
      <c r="S179" s="1899">
        <f>S178+S174</f>
      </c>
      <c r="T179" s="1899">
        <f>T178+T174</f>
      </c>
      <c r="U179" s="1899">
        <f>U178+U174</f>
      </c>
      <c r="V179" s="1899">
        <f>V178+V174</f>
      </c>
      <c r="W179" s="1899">
        <f>W178+W174</f>
      </c>
      <c r="X179" s="1899">
        <f>X178+X174</f>
      </c>
      <c r="Y179" s="1899">
        <f>Y178+Y174</f>
      </c>
      <c r="Z179" s="1899">
        <f>Z178+Z174</f>
      </c>
      <c r="AA179" s="1901">
        <f t="shared" si="230"/>
      </c>
      <c r="AB179" s="1902"/>
      <c r="AC179" s="1902"/>
      <c r="AD179" s="1903">
        <f>AD178+AD174</f>
      </c>
    </row>
    <row r="180">
      <c r="A180" s="1855" t="s">
        <v>1555</v>
      </c>
      <c r="B180" s="1855" t="s">
        <v>1556</v>
      </c>
      <c r="C180" s="1855"/>
      <c r="D180" s="1856" t="s">
        <v>1557</v>
      </c>
      <c r="E180" s="1856"/>
      <c r="F180" s="1856"/>
      <c r="G180" s="1856"/>
      <c r="H180" s="1856"/>
      <c r="I180" s="1856"/>
      <c r="J180" s="1857" t="s">
        <v>1558</v>
      </c>
      <c r="K180" s="1857"/>
      <c r="L180" s="1857"/>
      <c r="M180" s="1857"/>
      <c r="N180" s="1857"/>
      <c r="O180" s="1857"/>
      <c r="P180" s="1857"/>
      <c r="Q180" s="1857"/>
      <c r="R180" s="1857"/>
      <c r="S180" s="1857"/>
      <c r="T180" s="1857"/>
      <c r="U180" s="1857"/>
      <c r="V180" s="1857"/>
      <c r="W180" s="1857"/>
      <c r="X180" s="1857"/>
      <c r="Y180" s="1857"/>
      <c r="Z180" s="1857"/>
      <c r="AA180" s="1857"/>
      <c r="AB180" s="1857"/>
      <c r="AC180" s="1857"/>
      <c r="AD180" s="1858"/>
    </row>
    <row r="181">
      <c r="A181" s="1855"/>
      <c r="B181" s="1855" t="s">
        <v>1559</v>
      </c>
      <c r="C181" s="1855" t="s">
        <v>1560</v>
      </c>
      <c r="D181" s="1856" t="s">
        <v>1561</v>
      </c>
      <c r="E181" s="1859" t="s">
        <v>1562</v>
      </c>
      <c r="F181" s="1860" t="s">
        <v>1563</v>
      </c>
      <c r="G181" s="1861" t="s">
        <v>1564</v>
      </c>
      <c r="H181" s="1861" t="s">
        <v>1565</v>
      </c>
      <c r="I181" s="1861" t="s">
        <v>1566</v>
      </c>
      <c r="J181" s="1857" t="s">
        <v>1567</v>
      </c>
      <c r="K181" s="1862" t="s">
        <v>1568</v>
      </c>
      <c r="L181" s="1862" t="s">
        <v>1569</v>
      </c>
      <c r="M181" s="1862" t="s">
        <v>1570</v>
      </c>
      <c r="N181" s="1862" t="s">
        <v>1571</v>
      </c>
      <c r="O181" s="1863" t="s">
        <v>1572</v>
      </c>
      <c r="P181" s="1862" t="s">
        <v>1573</v>
      </c>
      <c r="Q181" s="1863" t="s">
        <v>1574</v>
      </c>
      <c r="R181" s="1857" t="s">
        <v>1575</v>
      </c>
      <c r="S181" s="1863" t="s">
        <v>1576</v>
      </c>
      <c r="T181" s="1863" t="s">
        <v>1577</v>
      </c>
      <c r="U181" s="1863" t="s">
        <v>1578</v>
      </c>
      <c r="V181" s="1863" t="s">
        <v>1579</v>
      </c>
      <c r="W181" s="1863" t="s">
        <v>1580</v>
      </c>
      <c r="X181" s="1863" t="s">
        <v>1581</v>
      </c>
      <c r="Y181" s="1863" t="s">
        <v>1582</v>
      </c>
      <c r="Z181" s="1863" t="s">
        <v>1583</v>
      </c>
      <c r="AA181" s="1864" t="s">
        <v>1584</v>
      </c>
      <c r="AB181" s="1858" t="s">
        <v>1585</v>
      </c>
      <c r="AC181" s="1858" t="s">
        <v>1586</v>
      </c>
      <c r="AD181" s="1865" t="s">
        <v>1587</v>
      </c>
    </row>
    <row r="182">
      <c r="A182" s="1866" t="s">
        <v>1623</v>
      </c>
      <c r="B182" s="1868" t="s">
        <v>1589</v>
      </c>
      <c r="C182" s="1868" t="s">
        <v>1593</v>
      </c>
      <c r="D182" s="1869">
        <v>775.38</v>
      </c>
      <c r="E182" s="1870">
        <v>0</v>
      </c>
      <c r="F182" s="1869">
        <f t="shared" ref="F182:F185" si="121">E182*2000*1.2</f>
      </c>
      <c r="G182" s="1871">
        <f t="shared" ref="G182:G191" si="45">F182/D182</f>
      </c>
      <c r="H182" s="1871">
        <f t="shared" ref="H182:H191" si="262">D182/E182</f>
      </c>
      <c r="I182" s="1871">
        <f t="shared" ref="I182:I191" si="200">F182/E182</f>
      </c>
      <c r="J182" s="1872">
        <f t="shared" ref="J182:J191" si="355">D182/T182</f>
      </c>
      <c r="K182" s="1873">
        <f t="shared" ref="K182:K191" si="324">O182/S182*1</f>
      </c>
      <c r="L182" s="1873">
        <f t="shared" ref="L182:L191" si="14">T182/S182</f>
      </c>
      <c r="M182" s="1873">
        <f t="shared" ref="M182:M191" si="386">V182/S182</f>
      </c>
      <c r="N182" s="1873">
        <f t="shared" ref="N182:N191" si="169">W182/V182</f>
      </c>
      <c r="O182" s="1874">
        <f t="shared" ref="O182:O191" si="76">U182/P182</f>
      </c>
      <c r="P182" s="1875">
        <v>0.0047</v>
      </c>
      <c r="Q182" s="1874">
        <v>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v>21</v>
      </c>
      <c r="V182" s="1876">
        <v>140</v>
      </c>
      <c r="W182" s="1876">
        <v>10</v>
      </c>
      <c r="X182" s="1876">
        <v>2</v>
      </c>
      <c r="Y182" s="1876">
        <v>1</v>
      </c>
      <c r="Z182" s="1876">
        <v>4</v>
      </c>
      <c r="AA182" s="1872">
        <f t="shared" ref="AA182:AA191" si="231">AD182*1000/D182</f>
      </c>
      <c r="AB182" s="1877" t="s">
        <v>1591</v>
      </c>
      <c r="AC182" s="1877" t="s">
        <v>1592</v>
      </c>
      <c r="AD182" s="1877">
        <v>8</v>
      </c>
    </row>
    <row r="183">
      <c r="A183" s="1866"/>
      <c r="B183" s="1868" t="s">
        <v>1589</v>
      </c>
      <c r="C183" s="1868" t="s">
        <v>1594</v>
      </c>
      <c r="D183" s="1869">
        <v>2572.24</v>
      </c>
      <c r="E183" s="1870">
        <v>7</v>
      </c>
      <c r="F183" s="1869">
        <f t="shared" si="121"/>
      </c>
      <c r="G183" s="1871">
        <f t="shared" si="45"/>
      </c>
      <c r="H183" s="1871">
        <f t="shared" si="262"/>
      </c>
      <c r="I183" s="1871">
        <f t="shared" si="200"/>
      </c>
      <c r="J183" s="1872">
        <f t="shared" si="355"/>
      </c>
      <c r="K183" s="1873">
        <f t="shared" si="324"/>
      </c>
      <c r="L183" s="1873">
        <f t="shared" si="14"/>
      </c>
      <c r="M183" s="1873">
        <f t="shared" si="386"/>
      </c>
      <c r="N183" s="1873">
        <f t="shared" si="169"/>
      </c>
      <c r="O183" s="1874">
        <f t="shared" si="76"/>
      </c>
      <c r="P183" s="1875">
        <v>0.0181</v>
      </c>
      <c r="Q183" s="1874">
        <v>58</v>
      </c>
      <c r="R183" s="1872">
        <f t="shared" si="293"/>
      </c>
      <c r="S183" s="1876">
        <v>35407</v>
      </c>
      <c r="T183" s="1876">
        <v>500</v>
      </c>
      <c r="U183" s="1876">
        <v>142</v>
      </c>
      <c r="V183" s="1876">
        <v>543</v>
      </c>
      <c r="W183" s="1876">
        <v>66</v>
      </c>
      <c r="X183" s="1876">
        <v>5</v>
      </c>
      <c r="Y183" s="1876">
        <v>1</v>
      </c>
      <c r="Z183" s="1876">
        <v>25</v>
      </c>
      <c r="AA183" s="1872">
        <f t="shared" si="231"/>
      </c>
      <c r="AB183" s="1877" t="s">
        <v>1591</v>
      </c>
      <c r="AC183" s="1877" t="s">
        <v>1592</v>
      </c>
      <c r="AD183" s="1877">
        <v>34</v>
      </c>
    </row>
    <row r="184">
      <c r="A184" s="1866"/>
      <c r="B184" s="1868" t="s">
        <v>1589</v>
      </c>
      <c r="C184" s="1868" t="s">
        <v>1595</v>
      </c>
      <c r="D184" s="1869">
        <v>2002.99</v>
      </c>
      <c r="E184" s="1870">
        <v>3</v>
      </c>
      <c r="F184" s="1869">
        <f t="shared" si="121"/>
      </c>
      <c r="G184" s="1871">
        <f t="shared" si="45"/>
      </c>
      <c r="H184" s="1871">
        <f t="shared" si="262"/>
      </c>
      <c r="I184" s="1871">
        <f t="shared" si="200"/>
      </c>
      <c r="J184" s="1872">
        <f t="shared" si="355"/>
      </c>
      <c r="K184" s="1873">
        <f t="shared" si="324"/>
      </c>
      <c r="L184" s="1873">
        <f t="shared" si="14"/>
      </c>
      <c r="M184" s="1873">
        <f t="shared" si="386"/>
      </c>
      <c r="N184" s="1873">
        <f t="shared" si="169"/>
      </c>
      <c r="O184" s="1874">
        <f t="shared" si="76"/>
      </c>
      <c r="P184" s="1875">
        <v>0.0119</v>
      </c>
      <c r="Q184" s="1874">
        <v>57</v>
      </c>
      <c r="R184" s="1872">
        <f t="shared" si="293"/>
      </c>
      <c r="S184" s="1876">
        <v>25149</v>
      </c>
      <c r="T184" s="1876">
        <v>490</v>
      </c>
      <c r="U184" s="1876">
        <v>93</v>
      </c>
      <c r="V184" s="1876">
        <v>509</v>
      </c>
      <c r="W184" s="1876">
        <v>45</v>
      </c>
      <c r="X184" s="1876">
        <v>2</v>
      </c>
      <c r="Y184" s="1876">
        <v>1</v>
      </c>
      <c r="Z184" s="1876">
        <v>17</v>
      </c>
      <c r="AA184" s="1872">
        <f t="shared" si="231"/>
      </c>
      <c r="AB184" s="1877" t="s">
        <v>1591</v>
      </c>
      <c r="AC184" s="1877" t="s">
        <v>1592</v>
      </c>
      <c r="AD184" s="1877">
        <v>30</v>
      </c>
    </row>
    <row r="185">
      <c r="A185" s="1866"/>
      <c r="B185" s="1868" t="s">
        <v>1589</v>
      </c>
      <c r="C185" s="1868" t="s">
        <v>1624</v>
      </c>
      <c r="D185" s="1869">
        <v>3295.36</v>
      </c>
      <c r="E185" s="1870">
        <v>4</v>
      </c>
      <c r="F185" s="1869">
        <f t="shared" si="121"/>
      </c>
      <c r="G185" s="1871">
        <f t="shared" si="45"/>
      </c>
      <c r="H185" s="1871">
        <f t="shared" si="262"/>
      </c>
      <c r="I185" s="1871">
        <f t="shared" si="200"/>
      </c>
      <c r="J185" s="1872">
        <f t="shared" si="355"/>
      </c>
      <c r="K185" s="1873">
        <f t="shared" si="324"/>
      </c>
      <c r="L185" s="1873">
        <f t="shared" si="14"/>
      </c>
      <c r="M185" s="1873">
        <f t="shared" si="386"/>
      </c>
      <c r="N185" s="1873">
        <f t="shared" si="169"/>
      </c>
      <c r="O185" s="1874">
        <f t="shared" si="76"/>
      </c>
      <c r="P185" s="1875">
        <v>0.0349</v>
      </c>
      <c r="Q185" s="1874">
        <v>58</v>
      </c>
      <c r="R185" s="1872">
        <f t="shared" si="293"/>
      </c>
      <c r="S185" s="1876">
        <v>24212</v>
      </c>
      <c r="T185" s="1876">
        <v>521</v>
      </c>
      <c r="U185" s="1876">
        <v>103</v>
      </c>
      <c r="V185" s="1876">
        <v>547</v>
      </c>
      <c r="W185" s="1876">
        <v>66</v>
      </c>
      <c r="X185" s="1876">
        <v>3</v>
      </c>
      <c r="Y185" s="1876">
        <v>0</v>
      </c>
      <c r="Z185" s="1876">
        <v>20</v>
      </c>
      <c r="AA185" s="1872">
        <f t="shared" si="231"/>
      </c>
      <c r="AB185" s="1877" t="s">
        <v>1591</v>
      </c>
      <c r="AC185" s="1877" t="s">
        <v>1592</v>
      </c>
      <c r="AD185" s="1877">
        <v>49</v>
      </c>
    </row>
    <row r="186">
      <c r="A186" s="1866"/>
      <c r="B186" s="1878" t="s">
        <v>1596</v>
      </c>
      <c r="C186" s="1878"/>
      <c r="D186" s="1879">
        <f>SUM(D182:D185)</f>
      </c>
      <c r="E186" s="1880">
        <f>SUM(E182:E185)</f>
      </c>
      <c r="F186" s="1879">
        <f>SUM(F182:F185)</f>
      </c>
      <c r="G186" s="1881">
        <f t="shared" si="45"/>
      </c>
      <c r="H186" s="1881">
        <f t="shared" si="262"/>
      </c>
      <c r="I186" s="1881">
        <f t="shared" si="200"/>
      </c>
      <c r="J186" s="1881">
        <f t="shared" si="355"/>
      </c>
      <c r="K186" s="1882">
        <f t="shared" si="324"/>
      </c>
      <c r="L186" s="1882">
        <f t="shared" si="14"/>
      </c>
      <c r="M186" s="1882">
        <f t="shared" si="386"/>
      </c>
      <c r="N186" s="1882">
        <f t="shared" si="169"/>
      </c>
      <c r="O186" s="1883">
        <f t="shared" si="76"/>
      </c>
      <c r="P186" s="1882">
        <f>AVERAGE(P182:P185)</f>
      </c>
      <c r="Q186" s="1879">
        <f>AVERAGE(Q182:Q185)</f>
      </c>
      <c r="R186" s="1881">
        <f t="shared" si="293"/>
      </c>
      <c r="S186" s="1884">
        <f>SUM(S182:S185)</f>
      </c>
      <c r="T186" s="1884">
        <f>SUM(T182:T185)</f>
      </c>
      <c r="U186" s="1884">
        <f>SUM(U182:U185)</f>
      </c>
      <c r="V186" s="1884">
        <f>SUM(V182:V185)</f>
      </c>
      <c r="W186" s="1884">
        <f>SUM(W182:W185)</f>
      </c>
      <c r="X186" s="1884">
        <f>SUM(X182:X185)</f>
      </c>
      <c r="Y186" s="1884">
        <f>SUM(Y182:Y185)</f>
      </c>
      <c r="Z186" s="1884">
        <f>SUM(Z182:Z185)</f>
      </c>
      <c r="AA186" s="1885">
        <f t="shared" si="231"/>
      </c>
      <c r="AB186" s="1886"/>
      <c r="AC186" s="1886"/>
      <c r="AD186" s="1887">
        <f>SUM(AD182:AD185)</f>
      </c>
    </row>
    <row r="187">
      <c r="A187" s="1866"/>
      <c r="B187" s="1868" t="s">
        <v>1619</v>
      </c>
      <c r="C187" s="1867" t="s">
        <v>1625</v>
      </c>
      <c r="D187" s="1869">
        <v>1823.19</v>
      </c>
      <c r="E187" s="1870">
        <v>2</v>
      </c>
      <c r="F187" s="1869">
        <f t="shared" ref="F187:F189" si="122">E187*2000*1.2</f>
      </c>
      <c r="G187" s="1891">
        <f t="shared" si="45"/>
      </c>
      <c r="H187" s="1891">
        <f t="shared" si="262"/>
      </c>
      <c r="I187" s="1891">
        <f t="shared" si="200"/>
      </c>
      <c r="J187" s="1892">
        <f t="shared" si="355"/>
      </c>
      <c r="K187" s="1893">
        <f t="shared" si="324"/>
      </c>
      <c r="L187" s="1893">
        <f t="shared" si="14"/>
      </c>
      <c r="M187" s="1893">
        <f t="shared" si="386"/>
      </c>
      <c r="N187" s="1893">
        <f t="shared" si="169"/>
      </c>
      <c r="O187" s="1874">
        <f t="shared" si="76"/>
      </c>
      <c r="P187" s="1888">
        <v>0.0563</v>
      </c>
      <c r="Q187" s="1876">
        <v>62</v>
      </c>
      <c r="R187" s="1892">
        <f t="shared" si="293"/>
      </c>
      <c r="S187" s="1876">
        <v>37090</v>
      </c>
      <c r="T187" s="1876">
        <v>597</v>
      </c>
      <c r="U187" s="1876">
        <v>129</v>
      </c>
      <c r="V187" s="1876">
        <v>627</v>
      </c>
      <c r="W187" s="1876">
        <v>85</v>
      </c>
      <c r="X187" s="1876">
        <v>7</v>
      </c>
      <c r="Y187" s="1876">
        <v>2</v>
      </c>
      <c r="Z187" s="1876">
        <v>38</v>
      </c>
      <c r="AA187" s="1872">
        <f t="shared" si="231"/>
      </c>
      <c r="AB187" s="1877" t="s">
        <v>1591</v>
      </c>
      <c r="AC187" s="1877" t="s">
        <v>1592</v>
      </c>
      <c r="AD187" s="1894">
        <v>32</v>
      </c>
    </row>
    <row r="188">
      <c r="A188" s="1866"/>
      <c r="B188" s="1868" t="s">
        <v>1619</v>
      </c>
      <c r="C188" s="1867" t="s">
        <v>1600</v>
      </c>
      <c r="D188" s="1869">
        <v>3588.6</v>
      </c>
      <c r="E188" s="1870">
        <v>4</v>
      </c>
      <c r="F188" s="1869">
        <f t="shared" si="122"/>
      </c>
      <c r="G188" s="1891">
        <f t="shared" si="45"/>
      </c>
      <c r="H188" s="1891">
        <f t="shared" si="262"/>
      </c>
      <c r="I188" s="1891">
        <f t="shared" si="200"/>
      </c>
      <c r="J188" s="1892">
        <f t="shared" si="355"/>
      </c>
      <c r="K188" s="1893">
        <f t="shared" si="324"/>
      </c>
      <c r="L188" s="1893">
        <f t="shared" si="14"/>
      </c>
      <c r="M188" s="1893">
        <f t="shared" si="386"/>
      </c>
      <c r="N188" s="1893">
        <f t="shared" si="169"/>
      </c>
      <c r="O188" s="1874">
        <f t="shared" si="76"/>
      </c>
      <c r="P188" s="1888">
        <v>0.0545</v>
      </c>
      <c r="Q188" s="1876">
        <v>64</v>
      </c>
      <c r="R188" s="1892">
        <f t="shared" si="293"/>
      </c>
      <c r="S188" s="1876">
        <v>42230</v>
      </c>
      <c r="T188" s="1876">
        <v>747</v>
      </c>
      <c r="U188" s="1876">
        <v>123</v>
      </c>
      <c r="V188" s="1876">
        <v>770</v>
      </c>
      <c r="W188" s="1876">
        <v>67</v>
      </c>
      <c r="X188" s="1876">
        <v>9</v>
      </c>
      <c r="Y188" s="1876">
        <v>3</v>
      </c>
      <c r="Z188" s="1876">
        <v>37</v>
      </c>
      <c r="AA188" s="1872">
        <f t="shared" si="231"/>
      </c>
      <c r="AB188" s="1877" t="s">
        <v>1591</v>
      </c>
      <c r="AC188" s="1877" t="s">
        <v>1592</v>
      </c>
      <c r="AD188" s="1894">
        <v>54</v>
      </c>
    </row>
    <row r="189">
      <c r="A189" s="1866"/>
      <c r="B189" s="1868" t="s">
        <v>1619</v>
      </c>
      <c r="C189" s="1867" t="s">
        <v>1626</v>
      </c>
      <c r="D189" s="1869">
        <v>1556.15</v>
      </c>
      <c r="E189" s="1890">
        <v>1</v>
      </c>
      <c r="F189" s="1869">
        <f t="shared" si="122"/>
      </c>
      <c r="G189" s="1891">
        <f t="shared" si="45"/>
      </c>
      <c r="H189" s="1891">
        <f t="shared" si="262"/>
      </c>
      <c r="I189" s="1891">
        <f t="shared" si="200"/>
      </c>
      <c r="J189" s="1892">
        <f t="shared" si="355"/>
      </c>
      <c r="K189" s="1893">
        <f t="shared" si="324"/>
      </c>
      <c r="L189" s="1893">
        <f t="shared" si="14"/>
      </c>
      <c r="M189" s="1893">
        <f t="shared" si="386"/>
      </c>
      <c r="N189" s="1893">
        <f t="shared" si="169"/>
      </c>
      <c r="O189" s="1874">
        <f t="shared" si="76"/>
      </c>
      <c r="P189" s="1888">
        <v>0.0682</v>
      </c>
      <c r="Q189" s="1876">
        <v>66</v>
      </c>
      <c r="R189" s="1892">
        <f t="shared" si="293"/>
      </c>
      <c r="S189" s="1876">
        <v>23009</v>
      </c>
      <c r="T189" s="1876">
        <v>447</v>
      </c>
      <c r="U189" s="1876">
        <v>124</v>
      </c>
      <c r="V189" s="1876">
        <v>477</v>
      </c>
      <c r="W189" s="1876">
        <v>68</v>
      </c>
      <c r="X189" s="1876">
        <v>9</v>
      </c>
      <c r="Y189" s="1876">
        <v>2</v>
      </c>
      <c r="Z189" s="1876">
        <v>22</v>
      </c>
      <c r="AA189" s="1872">
        <f t="shared" si="231"/>
      </c>
      <c r="AB189" s="1876" t="s">
        <v>1591</v>
      </c>
      <c r="AC189" s="1877" t="s">
        <v>1592</v>
      </c>
      <c r="AD189" s="1876">
        <v>20</v>
      </c>
    </row>
    <row r="190">
      <c r="A190" s="1866"/>
      <c r="B190" s="1878" t="s">
        <v>1596</v>
      </c>
      <c r="C190" s="1878"/>
      <c r="D190" s="1879">
        <f>SUM(D187:D189)</f>
      </c>
      <c r="E190" s="1879">
        <f>SUM(E187:E189)</f>
      </c>
      <c r="F190" s="1879">
        <f>SUM(F187:F189)</f>
      </c>
      <c r="G190" s="1881">
        <f t="shared" si="45"/>
      </c>
      <c r="H190" s="1881">
        <f t="shared" si="262"/>
      </c>
      <c r="I190" s="1881">
        <f t="shared" si="200"/>
      </c>
      <c r="J190" s="1881">
        <f t="shared" si="355"/>
      </c>
      <c r="K190" s="1882">
        <f t="shared" si="324"/>
      </c>
      <c r="L190" s="1882">
        <f t="shared" si="14"/>
      </c>
      <c r="M190" s="1882">
        <f t="shared" si="386"/>
      </c>
      <c r="N190" s="1882">
        <f t="shared" si="169"/>
      </c>
      <c r="O190" s="1883">
        <f t="shared" si="76"/>
      </c>
      <c r="P190" s="1882">
        <f>AVERAGE(P187:P189)</f>
      </c>
      <c r="Q190" s="1879">
        <f>AVERAGE(Q187:Q189)</f>
      </c>
      <c r="R190" s="1879">
        <f t="shared" si="293"/>
      </c>
      <c r="S190" s="1883">
        <f>SUM(S187:S189)</f>
      </c>
      <c r="T190" s="1883">
        <f>SUM(T187:T189)</f>
      </c>
      <c r="U190" s="1883">
        <f>SUM(U187:U189)</f>
      </c>
      <c r="V190" s="1883">
        <f>SUM(V187:V189)</f>
      </c>
      <c r="W190" s="1883">
        <f>SUM(W187:W189)</f>
      </c>
      <c r="X190" s="1883">
        <f>SUM(X187:X189)</f>
      </c>
      <c r="Y190" s="1883">
        <f>SUM(Y187:Y189)</f>
      </c>
      <c r="Z190" s="1883">
        <f>SUM(Z187:Z189)</f>
      </c>
      <c r="AA190" s="1885">
        <f t="shared" si="231"/>
      </c>
      <c r="AB190" s="1886"/>
      <c r="AC190" s="1886"/>
      <c r="AD190" s="1887">
        <f>SUM(AD187:AD189)</f>
      </c>
    </row>
    <row r="191">
      <c r="A191" s="1866"/>
      <c r="B191" s="1895" t="s">
        <v>1602</v>
      </c>
      <c r="C191" s="1895"/>
      <c r="D191" s="1896">
        <f>D190+D186</f>
      </c>
      <c r="E191" s="1896">
        <f>E190+E186</f>
      </c>
      <c r="F191" s="1896">
        <f>F186+F190</f>
      </c>
      <c r="G191" s="1897">
        <f t="shared" si="45"/>
      </c>
      <c r="H191" s="1897">
        <f t="shared" si="262"/>
      </c>
      <c r="I191" s="1897">
        <f t="shared" si="200"/>
      </c>
      <c r="J191" s="1897">
        <f t="shared" si="355"/>
      </c>
      <c r="K191" s="1898">
        <f t="shared" si="324"/>
      </c>
      <c r="L191" s="1898">
        <f t="shared" si="14"/>
      </c>
      <c r="M191" s="1898">
        <f t="shared" si="386"/>
      </c>
      <c r="N191" s="1898">
        <f t="shared" si="169"/>
      </c>
      <c r="O191" s="1899">
        <f t="shared" si="76"/>
      </c>
      <c r="P191" s="1900">
        <f>(P190+P186)/2</f>
      </c>
      <c r="Q191" s="1900">
        <f>(Q190+Q186)/2</f>
      </c>
      <c r="R191" s="1896">
        <f>(R190+R186)/2</f>
      </c>
      <c r="S191" s="1899">
        <f>S190+S186</f>
      </c>
      <c r="T191" s="1899">
        <f>T190+T186</f>
      </c>
      <c r="U191" s="1899">
        <f>U190+U186</f>
      </c>
      <c r="V191" s="1899">
        <f>V190+V186</f>
      </c>
      <c r="W191" s="1899">
        <f>W190+W186</f>
      </c>
      <c r="X191" s="1899">
        <f>X190+X186</f>
      </c>
      <c r="Y191" s="1899">
        <f>Y190+Y186</f>
      </c>
      <c r="Z191" s="1899">
        <f>Z190+Z186</f>
      </c>
      <c r="AA191" s="1901">
        <f t="shared" si="231"/>
      </c>
      <c r="AB191" s="1902"/>
      <c r="AC191" s="1902"/>
      <c r="AD191" s="1903">
        <f>AD190+AD186</f>
      </c>
    </row>
    <row r="192">
      <c r="A192" s="1855" t="s">
        <v>1555</v>
      </c>
      <c r="B192" s="1855" t="s">
        <v>1556</v>
      </c>
      <c r="C192" s="1855"/>
      <c r="D192" s="1856" t="s">
        <v>1557</v>
      </c>
      <c r="E192" s="1856"/>
      <c r="F192" s="1856"/>
      <c r="G192" s="1856"/>
      <c r="H192" s="1856"/>
      <c r="I192" s="1856"/>
      <c r="J192" s="1857" t="s">
        <v>1558</v>
      </c>
      <c r="K192" s="1857"/>
      <c r="L192" s="1857"/>
      <c r="M192" s="1857"/>
      <c r="N192" s="1857"/>
      <c r="O192" s="1857"/>
      <c r="P192" s="1857"/>
      <c r="Q192" s="1857"/>
      <c r="R192" s="1857"/>
      <c r="S192" s="1857"/>
      <c r="T192" s="1857"/>
      <c r="U192" s="1857"/>
      <c r="V192" s="1857"/>
      <c r="W192" s="1857"/>
      <c r="X192" s="1857"/>
      <c r="Y192" s="1857"/>
      <c r="Z192" s="1857"/>
      <c r="AA192" s="1857"/>
      <c r="AB192" s="1857"/>
      <c r="AC192" s="1857"/>
      <c r="AD192" s="1858"/>
    </row>
    <row r="193">
      <c r="A193" s="1855"/>
      <c r="B193" s="1855" t="s">
        <v>1559</v>
      </c>
      <c r="C193" s="1855" t="s">
        <v>1560</v>
      </c>
      <c r="D193" s="1856" t="s">
        <v>1561</v>
      </c>
      <c r="E193" s="1859" t="s">
        <v>1562</v>
      </c>
      <c r="F193" s="1860" t="s">
        <v>1563</v>
      </c>
      <c r="G193" s="1861" t="s">
        <v>1564</v>
      </c>
      <c r="H193" s="1861" t="s">
        <v>1565</v>
      </c>
      <c r="I193" s="1861" t="s">
        <v>1566</v>
      </c>
      <c r="J193" s="1857" t="s">
        <v>1567</v>
      </c>
      <c r="K193" s="1862" t="s">
        <v>1568</v>
      </c>
      <c r="L193" s="1862" t="s">
        <v>1569</v>
      </c>
      <c r="M193" s="1862" t="s">
        <v>1570</v>
      </c>
      <c r="N193" s="1862" t="s">
        <v>1571</v>
      </c>
      <c r="O193" s="1863" t="s">
        <v>1572</v>
      </c>
      <c r="P193" s="1862" t="s">
        <v>1573</v>
      </c>
      <c r="Q193" s="1863" t="s">
        <v>1574</v>
      </c>
      <c r="R193" s="1857" t="s">
        <v>1575</v>
      </c>
      <c r="S193" s="1863" t="s">
        <v>1576</v>
      </c>
      <c r="T193" s="1863" t="s">
        <v>1577</v>
      </c>
      <c r="U193" s="1863" t="s">
        <v>1578</v>
      </c>
      <c r="V193" s="1863" t="s">
        <v>1579</v>
      </c>
      <c r="W193" s="1863" t="s">
        <v>1580</v>
      </c>
      <c r="X193" s="1863" t="s">
        <v>1581</v>
      </c>
      <c r="Y193" s="1863" t="s">
        <v>1582</v>
      </c>
      <c r="Z193" s="1863" t="s">
        <v>1583</v>
      </c>
      <c r="AA193" s="1864" t="s">
        <v>1584</v>
      </c>
      <c r="AB193" s="1858" t="s">
        <v>1585</v>
      </c>
      <c r="AC193" s="1858" t="s">
        <v>1586</v>
      </c>
      <c r="AD193" s="1865" t="s">
        <v>1587</v>
      </c>
    </row>
    <row r="194">
      <c r="A194" s="1866" t="s">
        <v>1627</v>
      </c>
      <c r="B194" s="1868" t="s">
        <v>1589</v>
      </c>
      <c r="C194" s="1868" t="s">
        <v>1593</v>
      </c>
      <c r="D194" s="1869">
        <v>2889.73</v>
      </c>
      <c r="E194" s="1870">
        <v>6</v>
      </c>
      <c r="F194" s="1869">
        <f t="shared" ref="F194:F197" si="123">E194*2000*1.2</f>
      </c>
      <c r="G194" s="1871">
        <f t="shared" ref="G194:G203" si="46">F194/D194</f>
      </c>
      <c r="H194" s="1871">
        <f t="shared" ref="H194:H203" si="263">D194/E194</f>
      </c>
      <c r="I194" s="1871">
        <f t="shared" ref="I194:I203" si="201">F194/E194</f>
      </c>
      <c r="J194" s="1872">
        <f t="shared" ref="J194:J203" si="356">D194/T194</f>
      </c>
      <c r="K194" s="1873">
        <f t="shared" ref="K194:K203" si="325">O194/S194*1</f>
      </c>
      <c r="L194" s="1873">
        <f t="shared" ref="L194:L203" si="15">T194/S194</f>
      </c>
      <c r="M194" s="1873">
        <f t="shared" ref="M194:M203" si="387">V194/S194</f>
      </c>
      <c r="N194" s="1873">
        <f t="shared" ref="N194:N203" si="170">W194/V194</f>
      </c>
      <c r="O194" s="1874">
        <f t="shared" ref="O194:O203" si="77">U194/P194</f>
      </c>
      <c r="P194" s="1875">
        <v>0.0105</v>
      </c>
      <c r="Q194" s="1874">
        <v>54</v>
      </c>
      <c r="R194" s="1872">
        <f t="shared" ref="R194:R202" si="294">(D194/S194)*1000</f>
      </c>
      <c r="S194" s="1876">
        <v>31797</v>
      </c>
      <c r="T194" s="1876">
        <v>640</v>
      </c>
      <c r="U194" s="1876">
        <v>107</v>
      </c>
      <c r="V194" s="1876">
        <v>647</v>
      </c>
      <c r="W194" s="1876">
        <v>85</v>
      </c>
      <c r="X194" s="1876">
        <v>4</v>
      </c>
      <c r="Y194" s="1876">
        <v>2</v>
      </c>
      <c r="Z194" s="1876">
        <v>24</v>
      </c>
      <c r="AA194" s="1872">
        <f t="shared" ref="AA194:AA203" si="232">AD194*1000/D194</f>
      </c>
      <c r="AB194" s="1877" t="s">
        <v>1591</v>
      </c>
      <c r="AC194" s="1877" t="s">
        <v>1592</v>
      </c>
      <c r="AD194" s="1877">
        <v>47</v>
      </c>
    </row>
    <row r="195">
      <c r="A195" s="1866"/>
      <c r="B195" s="1868" t="s">
        <v>1589</v>
      </c>
      <c r="C195" s="1868" t="s">
        <v>1594</v>
      </c>
      <c r="D195" s="1869">
        <v>3066.01</v>
      </c>
      <c r="E195" s="1870">
        <v>3</v>
      </c>
      <c r="F195" s="1869">
        <f t="shared" si="123"/>
      </c>
      <c r="G195" s="1871">
        <f t="shared" si="46"/>
      </c>
      <c r="H195" s="1871">
        <f t="shared" si="263"/>
      </c>
      <c r="I195" s="1871">
        <f t="shared" si="201"/>
      </c>
      <c r="J195" s="1872">
        <f t="shared" si="356"/>
      </c>
      <c r="K195" s="1873">
        <f t="shared" si="325"/>
      </c>
      <c r="L195" s="1873">
        <f t="shared" si="15"/>
      </c>
      <c r="M195" s="1873">
        <f t="shared" si="387"/>
      </c>
      <c r="N195" s="1873">
        <f t="shared" si="170"/>
      </c>
      <c r="O195" s="1874">
        <f t="shared" si="77"/>
      </c>
      <c r="P195" s="1875">
        <v>0.0211</v>
      </c>
      <c r="Q195" s="1874">
        <v>54</v>
      </c>
      <c r="R195" s="1872">
        <f t="shared" si="294"/>
      </c>
      <c r="S195" s="1876">
        <v>35494</v>
      </c>
      <c r="T195" s="1876">
        <v>742</v>
      </c>
      <c r="U195" s="1876">
        <v>146</v>
      </c>
      <c r="V195" s="1876">
        <v>802</v>
      </c>
      <c r="W195" s="1876">
        <v>109</v>
      </c>
      <c r="X195" s="1876">
        <v>7</v>
      </c>
      <c r="Y195" s="1876">
        <v>1</v>
      </c>
      <c r="Z195" s="1876">
        <v>28</v>
      </c>
      <c r="AA195" s="1872">
        <f t="shared" si="232"/>
      </c>
      <c r="AB195" s="1877" t="s">
        <v>1591</v>
      </c>
      <c r="AC195" s="1877" t="s">
        <v>1592</v>
      </c>
      <c r="AD195" s="1877">
        <v>35</v>
      </c>
    </row>
    <row r="196">
      <c r="A196" s="1866"/>
      <c r="B196" s="1868" t="s">
        <v>1589</v>
      </c>
      <c r="C196" s="1868" t="s">
        <v>1595</v>
      </c>
      <c r="D196" s="1869">
        <v>3349.44</v>
      </c>
      <c r="E196" s="1870">
        <v>3</v>
      </c>
      <c r="F196" s="1869">
        <f t="shared" si="123"/>
      </c>
      <c r="G196" s="1871">
        <f t="shared" si="46"/>
      </c>
      <c r="H196" s="1871">
        <f t="shared" si="263"/>
      </c>
      <c r="I196" s="1871">
        <f t="shared" si="201"/>
      </c>
      <c r="J196" s="1872">
        <f t="shared" si="356"/>
      </c>
      <c r="K196" s="1873">
        <f t="shared" si="325"/>
      </c>
      <c r="L196" s="1873">
        <f t="shared" si="15"/>
      </c>
      <c r="M196" s="1873">
        <f t="shared" si="387"/>
      </c>
      <c r="N196" s="1873">
        <f t="shared" si="170"/>
      </c>
      <c r="O196" s="1874">
        <f t="shared" si="77"/>
      </c>
      <c r="P196" s="1875">
        <v>0.0337</v>
      </c>
      <c r="Q196" s="1874">
        <v>53</v>
      </c>
      <c r="R196" s="1872">
        <f t="shared" si="294"/>
      </c>
      <c r="S196" s="1876">
        <v>39584</v>
      </c>
      <c r="T196" s="1876">
        <v>813</v>
      </c>
      <c r="U196" s="1876">
        <v>157</v>
      </c>
      <c r="V196" s="1876">
        <v>848</v>
      </c>
      <c r="W196" s="1876">
        <v>79</v>
      </c>
      <c r="X196" s="1876">
        <v>12</v>
      </c>
      <c r="Y196" s="1876">
        <v>0</v>
      </c>
      <c r="Z196" s="1876">
        <v>37</v>
      </c>
      <c r="AA196" s="1872">
        <f t="shared" si="232"/>
      </c>
      <c r="AB196" s="1877" t="s">
        <v>1591</v>
      </c>
      <c r="AC196" s="1877" t="s">
        <v>1592</v>
      </c>
      <c r="AD196" s="1877">
        <v>45</v>
      </c>
    </row>
    <row r="197">
      <c r="A197" s="1866"/>
      <c r="B197" s="1868" t="s">
        <v>1589</v>
      </c>
      <c r="C197" s="1868" t="s">
        <v>1598</v>
      </c>
      <c r="D197" s="1869">
        <v>2420.64</v>
      </c>
      <c r="E197" s="1870">
        <v>0</v>
      </c>
      <c r="F197" s="1869">
        <f t="shared" si="123"/>
      </c>
      <c r="G197" s="1871">
        <f t="shared" si="46"/>
      </c>
      <c r="H197" s="1871">
        <f t="shared" si="263"/>
      </c>
      <c r="I197" s="1871">
        <f t="shared" si="201"/>
      </c>
      <c r="J197" s="1872">
        <f t="shared" si="356"/>
      </c>
      <c r="K197" s="1873">
        <f t="shared" si="325"/>
      </c>
      <c r="L197" s="1873">
        <f t="shared" si="15"/>
      </c>
      <c r="M197" s="1873">
        <f t="shared" si="387"/>
      </c>
      <c r="N197" s="1873">
        <f t="shared" si="170"/>
      </c>
      <c r="O197" s="1874">
        <f t="shared" si="77"/>
      </c>
      <c r="P197" s="1875">
        <v>0.0382</v>
      </c>
      <c r="Q197" s="1874">
        <v>52</v>
      </c>
      <c r="R197" s="1872">
        <f t="shared" si="294"/>
      </c>
      <c r="S197" s="1876">
        <v>24784</v>
      </c>
      <c r="T197" s="1876">
        <v>561</v>
      </c>
      <c r="U197" s="1876">
        <v>102</v>
      </c>
      <c r="V197" s="1876">
        <v>605</v>
      </c>
      <c r="W197" s="1876">
        <v>45</v>
      </c>
      <c r="X197" s="1876">
        <v>4</v>
      </c>
      <c r="Y197" s="1876">
        <v>1</v>
      </c>
      <c r="Z197" s="1876">
        <v>17</v>
      </c>
      <c r="AA197" s="1872">
        <f t="shared" si="232"/>
      </c>
      <c r="AB197" s="1877" t="s">
        <v>1591</v>
      </c>
      <c r="AC197" s="1877" t="s">
        <v>1592</v>
      </c>
      <c r="AD197" s="1877">
        <v>18</v>
      </c>
    </row>
    <row r="198">
      <c r="A198" s="1866"/>
      <c r="B198" s="1878" t="s">
        <v>1596</v>
      </c>
      <c r="C198" s="1878"/>
      <c r="D198" s="1879">
        <f>SUM(D194:D197)</f>
      </c>
      <c r="E198" s="1880">
        <f>SUM(E194:E197)</f>
      </c>
      <c r="F198" s="1879">
        <f>SUM(F194:F197)</f>
      </c>
      <c r="G198" s="1881">
        <f t="shared" si="46"/>
      </c>
      <c r="H198" s="1881">
        <f t="shared" si="263"/>
      </c>
      <c r="I198" s="1881">
        <f t="shared" si="201"/>
      </c>
      <c r="J198" s="1881">
        <f t="shared" si="356"/>
      </c>
      <c r="K198" s="1882">
        <f t="shared" si="325"/>
      </c>
      <c r="L198" s="1882">
        <f t="shared" si="15"/>
      </c>
      <c r="M198" s="1882">
        <f t="shared" si="387"/>
      </c>
      <c r="N198" s="1882">
        <f t="shared" si="170"/>
      </c>
      <c r="O198" s="1883">
        <f t="shared" si="77"/>
      </c>
      <c r="P198" s="1882">
        <f>AVERAGE(P194:P197)</f>
      </c>
      <c r="Q198" s="1879">
        <f>AVERAGE(Q194:Q197)</f>
      </c>
      <c r="R198" s="1881">
        <f t="shared" si="294"/>
      </c>
      <c r="S198" s="1884">
        <f>SUM(S194:S197)</f>
      </c>
      <c r="T198" s="1884">
        <f>SUM(T194:T197)</f>
      </c>
      <c r="U198" s="1884">
        <f>SUM(U194:U197)</f>
      </c>
      <c r="V198" s="1884">
        <f>SUM(V194:V197)</f>
      </c>
      <c r="W198" s="1884">
        <f>SUM(W194:W197)</f>
      </c>
      <c r="X198" s="1884">
        <f>SUM(X194:X197)</f>
      </c>
      <c r="Y198" s="1884">
        <f>SUM(Y194:Y197)</f>
      </c>
      <c r="Z198" s="1884">
        <f>SUM(Z194:Z197)</f>
      </c>
      <c r="AA198" s="1885">
        <f t="shared" si="232"/>
      </c>
      <c r="AB198" s="1886"/>
      <c r="AC198" s="1886"/>
      <c r="AD198" s="1887">
        <f>SUM(AD194:AD197)</f>
      </c>
    </row>
    <row r="199">
      <c r="A199" s="1866"/>
      <c r="B199" s="1868" t="s">
        <v>1619</v>
      </c>
      <c r="C199" s="1867" t="s">
        <v>1625</v>
      </c>
      <c r="D199" s="1869">
        <v>1648.03</v>
      </c>
      <c r="E199" s="1870">
        <v>5</v>
      </c>
      <c r="F199" s="1869">
        <f t="shared" ref="F199:F201" si="124">E199*2000*1.2</f>
      </c>
      <c r="G199" s="1891">
        <f t="shared" si="46"/>
      </c>
      <c r="H199" s="1891">
        <f t="shared" si="263"/>
      </c>
      <c r="I199" s="1891">
        <f t="shared" si="201"/>
      </c>
      <c r="J199" s="1892">
        <f t="shared" si="356"/>
      </c>
      <c r="K199" s="1893">
        <f t="shared" si="325"/>
      </c>
      <c r="L199" s="1893">
        <f t="shared" si="15"/>
      </c>
      <c r="M199" s="1893">
        <f t="shared" si="387"/>
      </c>
      <c r="N199" s="1893">
        <f t="shared" si="170"/>
      </c>
      <c r="O199" s="1874">
        <f t="shared" si="77"/>
      </c>
      <c r="P199" s="1888">
        <v>0.0364</v>
      </c>
      <c r="Q199" s="1876">
        <v>54</v>
      </c>
      <c r="R199" s="1892">
        <f t="shared" si="294"/>
      </c>
      <c r="S199" s="1876">
        <v>14622</v>
      </c>
      <c r="T199" s="1876">
        <v>493</v>
      </c>
      <c r="U199" s="1876">
        <v>75</v>
      </c>
      <c r="V199" s="1876">
        <v>526</v>
      </c>
      <c r="W199" s="1876">
        <v>52</v>
      </c>
      <c r="X199" s="1876">
        <v>10</v>
      </c>
      <c r="Y199" s="1876">
        <v>0</v>
      </c>
      <c r="Z199" s="1876">
        <v>9</v>
      </c>
      <c r="AA199" s="1872">
        <f t="shared" si="232"/>
      </c>
      <c r="AB199" s="1877" t="s">
        <v>1591</v>
      </c>
      <c r="AC199" s="1877" t="s">
        <v>1592</v>
      </c>
      <c r="AD199" s="1894">
        <v>26</v>
      </c>
    </row>
    <row r="200">
      <c r="A200" s="1866"/>
      <c r="B200" s="1868" t="s">
        <v>1619</v>
      </c>
      <c r="C200" s="1867" t="s">
        <v>1600</v>
      </c>
      <c r="D200" s="1869">
        <v>2629.07</v>
      </c>
      <c r="E200" s="1870">
        <v>2</v>
      </c>
      <c r="F200" s="1869">
        <f t="shared" si="124"/>
      </c>
      <c r="G200" s="1891">
        <f t="shared" si="46"/>
      </c>
      <c r="H200" s="1891">
        <f t="shared" si="263"/>
      </c>
      <c r="I200" s="1891">
        <f t="shared" si="201"/>
      </c>
      <c r="J200" s="1892">
        <f t="shared" si="356"/>
      </c>
      <c r="K200" s="1893">
        <f t="shared" si="325"/>
      </c>
      <c r="L200" s="1893">
        <f t="shared" si="15"/>
      </c>
      <c r="M200" s="1893">
        <f t="shared" si="387"/>
      </c>
      <c r="N200" s="1893">
        <f t="shared" si="170"/>
      </c>
      <c r="O200" s="1874">
        <f t="shared" si="77"/>
      </c>
      <c r="P200" s="1888">
        <v>0.0282</v>
      </c>
      <c r="Q200" s="1876">
        <v>55</v>
      </c>
      <c r="R200" s="1892">
        <f t="shared" si="294"/>
      </c>
      <c r="S200" s="1876">
        <v>24920</v>
      </c>
      <c r="T200" s="1876">
        <v>754</v>
      </c>
      <c r="U200" s="1876">
        <v>80</v>
      </c>
      <c r="V200" s="1876">
        <v>825</v>
      </c>
      <c r="W200" s="1876">
        <v>67</v>
      </c>
      <c r="X200" s="1876">
        <v>8</v>
      </c>
      <c r="Y200" s="1876">
        <v>1</v>
      </c>
      <c r="Z200" s="1876">
        <v>14</v>
      </c>
      <c r="AA200" s="1872">
        <f t="shared" si="232"/>
      </c>
      <c r="AB200" s="1877" t="s">
        <v>1591</v>
      </c>
      <c r="AC200" s="1877" t="s">
        <v>1592</v>
      </c>
      <c r="AD200" s="1894">
        <v>34</v>
      </c>
    </row>
    <row r="201">
      <c r="A201" s="1866"/>
      <c r="B201" s="1868" t="s">
        <v>1619</v>
      </c>
      <c r="C201" s="1867" t="s">
        <v>1601</v>
      </c>
      <c r="D201" s="1869">
        <v>1929.94</v>
      </c>
      <c r="E201" s="1890">
        <v>7</v>
      </c>
      <c r="F201" s="1869">
        <f t="shared" si="124"/>
      </c>
      <c r="G201" s="1891">
        <f t="shared" si="46"/>
      </c>
      <c r="H201" s="1891">
        <f t="shared" si="263"/>
      </c>
      <c r="I201" s="1891">
        <f t="shared" si="201"/>
      </c>
      <c r="J201" s="1892">
        <f t="shared" si="356"/>
      </c>
      <c r="K201" s="1893">
        <f t="shared" si="325"/>
      </c>
      <c r="L201" s="1893">
        <f t="shared" si="15"/>
      </c>
      <c r="M201" s="1893">
        <f t="shared" si="387"/>
      </c>
      <c r="N201" s="1893">
        <f t="shared" si="170"/>
      </c>
      <c r="O201" s="1874">
        <f t="shared" si="77"/>
      </c>
      <c r="P201" s="1888">
        <v>0.056</v>
      </c>
      <c r="Q201" s="1876">
        <v>58</v>
      </c>
      <c r="R201" s="1892">
        <f t="shared" si="294"/>
      </c>
      <c r="S201" s="1876">
        <v>25198</v>
      </c>
      <c r="T201" s="1876">
        <v>541</v>
      </c>
      <c r="U201" s="1876">
        <v>111</v>
      </c>
      <c r="V201" s="1876">
        <v>581</v>
      </c>
      <c r="W201" s="1876">
        <v>104</v>
      </c>
      <c r="X201" s="1876">
        <v>6</v>
      </c>
      <c r="Y201" s="1876">
        <v>2</v>
      </c>
      <c r="Z201" s="1876">
        <v>21</v>
      </c>
      <c r="AA201" s="1872">
        <f t="shared" si="232"/>
      </c>
      <c r="AB201" s="1876" t="s">
        <v>1591</v>
      </c>
      <c r="AC201" s="1877" t="s">
        <v>1592</v>
      </c>
      <c r="AD201" s="1876">
        <v>43</v>
      </c>
    </row>
    <row r="202">
      <c r="A202" s="1866"/>
      <c r="B202" s="1878" t="s">
        <v>1596</v>
      </c>
      <c r="C202" s="1878"/>
      <c r="D202" s="1879">
        <f>SUM(D199:D201)</f>
      </c>
      <c r="E202" s="1879">
        <f>SUM(E199:E201)</f>
      </c>
      <c r="F202" s="1879">
        <f>SUM(F199:F201)</f>
      </c>
      <c r="G202" s="1881">
        <f t="shared" si="46"/>
      </c>
      <c r="H202" s="1881">
        <f t="shared" si="263"/>
      </c>
      <c r="I202" s="1881">
        <f t="shared" si="201"/>
      </c>
      <c r="J202" s="1881">
        <f t="shared" si="356"/>
      </c>
      <c r="K202" s="1882">
        <f t="shared" si="325"/>
      </c>
      <c r="L202" s="1882">
        <f t="shared" si="15"/>
      </c>
      <c r="M202" s="1882">
        <f t="shared" si="387"/>
      </c>
      <c r="N202" s="1882">
        <f t="shared" si="170"/>
      </c>
      <c r="O202" s="1883">
        <f t="shared" si="77"/>
      </c>
      <c r="P202" s="1882">
        <f>AVERAGE(P199:P201)</f>
      </c>
      <c r="Q202" s="1879">
        <f>AVERAGE(Q199:Q201)</f>
      </c>
      <c r="R202" s="1879">
        <f t="shared" si="294"/>
      </c>
      <c r="S202" s="1883">
        <f>SUM(S199:S201)</f>
      </c>
      <c r="T202" s="1883">
        <f>SUM(T199:T201)</f>
      </c>
      <c r="U202" s="1883">
        <f>SUM(U199:U201)</f>
      </c>
      <c r="V202" s="1883">
        <f>SUM(V199:V201)</f>
      </c>
      <c r="W202" s="1883">
        <f>SUM(W199:W201)</f>
      </c>
      <c r="X202" s="1883">
        <f>SUM(X199:X201)</f>
      </c>
      <c r="Y202" s="1883">
        <f>SUM(Y199:Y201)</f>
      </c>
      <c r="Z202" s="1883">
        <f>SUM(Z199:Z201)</f>
      </c>
      <c r="AA202" s="1885">
        <f t="shared" si="232"/>
      </c>
      <c r="AB202" s="1886"/>
      <c r="AC202" s="1886"/>
      <c r="AD202" s="1887">
        <f>SUM(AD199:AD201)</f>
      </c>
    </row>
    <row r="203">
      <c r="A203" s="1866"/>
      <c r="B203" s="1895" t="s">
        <v>1602</v>
      </c>
      <c r="C203" s="1895"/>
      <c r="D203" s="1896">
        <f>D202+D198</f>
      </c>
      <c r="E203" s="1896">
        <f>E202+E198</f>
      </c>
      <c r="F203" s="1896">
        <f>F198+F202</f>
      </c>
      <c r="G203" s="1897">
        <f t="shared" si="46"/>
      </c>
      <c r="H203" s="1897">
        <f t="shared" si="263"/>
      </c>
      <c r="I203" s="1897">
        <f t="shared" si="201"/>
      </c>
      <c r="J203" s="1897">
        <f t="shared" si="356"/>
      </c>
      <c r="K203" s="1898">
        <f t="shared" si="325"/>
      </c>
      <c r="L203" s="1898">
        <f t="shared" si="15"/>
      </c>
      <c r="M203" s="1898">
        <f t="shared" si="387"/>
      </c>
      <c r="N203" s="1898">
        <f t="shared" si="170"/>
      </c>
      <c r="O203" s="1899">
        <f t="shared" si="77"/>
      </c>
      <c r="P203" s="1900">
        <f>(P202+P198)/2</f>
      </c>
      <c r="Q203" s="1900">
        <f>(Q202+Q198)/2</f>
      </c>
      <c r="R203" s="1896">
        <f>(R202+R198)/2</f>
      </c>
      <c r="S203" s="1899">
        <f>S202+S198</f>
      </c>
      <c r="T203" s="1899">
        <f>T202+T198</f>
      </c>
      <c r="U203" s="1899">
        <f>U202+U198</f>
      </c>
      <c r="V203" s="1899">
        <f>V202+V198</f>
      </c>
      <c r="W203" s="1899">
        <f>W202+W198</f>
      </c>
      <c r="X203" s="1899">
        <f>X202+X198</f>
      </c>
      <c r="Y203" s="1899">
        <f>Y202+Y198</f>
      </c>
      <c r="Z203" s="1899">
        <f>Z202+Z198</f>
      </c>
      <c r="AA203" s="1901">
        <f t="shared" si="232"/>
      </c>
      <c r="AB203" s="1902"/>
      <c r="AC203" s="1902"/>
      <c r="AD203" s="1903">
        <f>AD202+AD198</f>
      </c>
    </row>
    <row customHeight="true" ht="18.452380952380953" r="204">
      <c r="A204" s="1855" t="s">
        <v>1555</v>
      </c>
      <c r="B204" s="1855" t="s">
        <v>1556</v>
      </c>
      <c r="C204" s="1855"/>
      <c r="D204" s="1856" t="s">
        <v>1557</v>
      </c>
      <c r="E204" s="1856"/>
      <c r="F204" s="1856"/>
      <c r="G204" s="1856"/>
      <c r="H204" s="1856"/>
      <c r="I204" s="1856"/>
      <c r="J204" s="1857" t="s">
        <v>1558</v>
      </c>
      <c r="K204" s="1857"/>
      <c r="L204" s="1857"/>
      <c r="M204" s="1857"/>
      <c r="N204" s="1857"/>
      <c r="O204" s="1857"/>
      <c r="P204" s="1857"/>
      <c r="Q204" s="1857"/>
      <c r="R204" s="1857"/>
      <c r="S204" s="1857"/>
      <c r="T204" s="1857"/>
      <c r="U204" s="1857"/>
      <c r="V204" s="1857"/>
      <c r="W204" s="1857"/>
      <c r="X204" s="1857"/>
      <c r="Y204" s="1857"/>
      <c r="Z204" s="1857"/>
      <c r="AA204" s="1857"/>
      <c r="AB204" s="1857"/>
      <c r="AC204" s="1857"/>
      <c r="AD204" s="1858"/>
    </row>
    <row customHeight="true" ht="18.452380952380953" r="205">
      <c r="A205" s="1855"/>
      <c r="B205" s="1855" t="s">
        <v>1559</v>
      </c>
      <c r="C205" s="1855" t="s">
        <v>1560</v>
      </c>
      <c r="D205" s="1856" t="s">
        <v>1561</v>
      </c>
      <c r="E205" s="1859" t="s">
        <v>1562</v>
      </c>
      <c r="F205" s="1860" t="s">
        <v>1563</v>
      </c>
      <c r="G205" s="1861" t="s">
        <v>1564</v>
      </c>
      <c r="H205" s="1861" t="s">
        <v>1565</v>
      </c>
      <c r="I205" s="1861" t="s">
        <v>1566</v>
      </c>
      <c r="J205" s="1857" t="s">
        <v>1567</v>
      </c>
      <c r="K205" s="1862" t="s">
        <v>1568</v>
      </c>
      <c r="L205" s="1862" t="s">
        <v>1569</v>
      </c>
      <c r="M205" s="1862" t="s">
        <v>1570</v>
      </c>
      <c r="N205" s="1862" t="s">
        <v>1571</v>
      </c>
      <c r="O205" s="1863" t="s">
        <v>1572</v>
      </c>
      <c r="P205" s="1862" t="s">
        <v>1573</v>
      </c>
      <c r="Q205" s="1863" t="s">
        <v>1574</v>
      </c>
      <c r="R205" s="1857" t="s">
        <v>1575</v>
      </c>
      <c r="S205" s="1863" t="s">
        <v>1576</v>
      </c>
      <c r="T205" s="1863" t="s">
        <v>1577</v>
      </c>
      <c r="U205" s="1863" t="s">
        <v>1578</v>
      </c>
      <c r="V205" s="1863" t="s">
        <v>1579</v>
      </c>
      <c r="W205" s="1863" t="s">
        <v>1580</v>
      </c>
      <c r="X205" s="1863" t="s">
        <v>1581</v>
      </c>
      <c r="Y205" s="1863" t="s">
        <v>1582</v>
      </c>
      <c r="Z205" s="1863" t="s">
        <v>1583</v>
      </c>
      <c r="AA205" s="1864" t="s">
        <v>1584</v>
      </c>
      <c r="AB205" s="1858" t="s">
        <v>1585</v>
      </c>
      <c r="AC205" s="1858" t="s">
        <v>1586</v>
      </c>
      <c r="AD205" s="1865" t="s">
        <v>1587</v>
      </c>
    </row>
    <row customHeight="true" ht="18.452380952380953" r="206">
      <c r="A206" s="1866" t="s">
        <v>1628</v>
      </c>
      <c r="B206" s="1868" t="s">
        <v>1604</v>
      </c>
      <c r="C206" s="1868" t="s">
        <v>1593</v>
      </c>
      <c r="D206" s="1869">
        <v>5575.03</v>
      </c>
      <c r="E206" s="1870">
        <v>5</v>
      </c>
      <c r="F206" s="1869">
        <f t="shared" ref="F206:F209" si="125">E206*2000*1.2</f>
      </c>
      <c r="G206" s="1871">
        <f t="shared" ref="G206:G215" si="47">F206/D206</f>
      </c>
      <c r="H206" s="1871">
        <f t="shared" ref="H206:H215" si="264">D206/E206</f>
      </c>
      <c r="I206" s="1871">
        <f t="shared" ref="I206:I215" si="202">F206/E206</f>
      </c>
      <c r="J206" s="1872">
        <f t="shared" ref="J206:J215" si="357">D206/T206</f>
      </c>
      <c r="K206" s="1873">
        <f t="shared" ref="K206:K215" si="326">O206/S206*1</f>
      </c>
      <c r="L206" s="1873">
        <f t="shared" ref="L206:L215" si="16">T206/S206</f>
      </c>
      <c r="M206" s="1873">
        <f t="shared" ref="M206:M215" si="388">V206/S206</f>
      </c>
      <c r="N206" s="1873">
        <f t="shared" ref="N206:N215" si="171">W206/V206</f>
      </c>
      <c r="O206" s="1874">
        <f t="shared" ref="O206:O215" si="78">U206/P206</f>
      </c>
      <c r="P206" s="1875">
        <v>0.0165</v>
      </c>
      <c r="Q206" s="1874">
        <v>59</v>
      </c>
      <c r="R206" s="1872">
        <f t="shared" ref="R206:R214" si="295">(D206/S206)*1000</f>
      </c>
      <c r="S206" s="1876">
        <v>79879</v>
      </c>
      <c r="T206" s="1876">
        <v>1100</v>
      </c>
      <c r="U206" s="1876">
        <v>218</v>
      </c>
      <c r="V206" s="1876">
        <v>1159</v>
      </c>
      <c r="W206" s="1876">
        <v>104</v>
      </c>
      <c r="X206" s="1876">
        <v>17</v>
      </c>
      <c r="Y206" s="1876">
        <v>4</v>
      </c>
      <c r="Z206" s="1876">
        <v>47</v>
      </c>
      <c r="AA206" s="1872">
        <f t="shared" ref="AA206:AA215" si="233">AD206*1000/D206</f>
      </c>
      <c r="AB206" s="1877" t="s">
        <v>1591</v>
      </c>
      <c r="AC206" s="1877" t="s">
        <v>1592</v>
      </c>
      <c r="AD206" s="1877">
        <v>61</v>
      </c>
    </row>
    <row customHeight="true" ht="18.452380952380953" r="207">
      <c r="A207" s="1866"/>
      <c r="B207" s="1868" t="s">
        <v>1604</v>
      </c>
      <c r="C207" s="1868" t="s">
        <v>1594</v>
      </c>
      <c r="D207" s="1869">
        <v>3989.81</v>
      </c>
      <c r="E207" s="1870">
        <v>7</v>
      </c>
      <c r="F207" s="1869">
        <f t="shared" si="125"/>
      </c>
      <c r="G207" s="1871">
        <f t="shared" si="47"/>
      </c>
      <c r="H207" s="1871">
        <f t="shared" si="264"/>
      </c>
      <c r="I207" s="1871">
        <f t="shared" si="202"/>
      </c>
      <c r="J207" s="1872">
        <f t="shared" si="357"/>
      </c>
      <c r="K207" s="1873">
        <f t="shared" si="326"/>
      </c>
      <c r="L207" s="1873">
        <f t="shared" si="16"/>
      </c>
      <c r="M207" s="1873">
        <f t="shared" si="388"/>
      </c>
      <c r="N207" s="1873">
        <f t="shared" si="171"/>
      </c>
      <c r="O207" s="1874">
        <f t="shared" si="78"/>
      </c>
      <c r="P207" s="1875">
        <v>0.0289</v>
      </c>
      <c r="Q207" s="1874">
        <v>65</v>
      </c>
      <c r="R207" s="1872">
        <f t="shared" si="295"/>
      </c>
      <c r="S207" s="1876">
        <v>50316</v>
      </c>
      <c r="T207" s="1876">
        <v>911</v>
      </c>
      <c r="U207" s="1876">
        <v>209</v>
      </c>
      <c r="V207" s="1876">
        <v>978</v>
      </c>
      <c r="W207" s="1876">
        <v>138</v>
      </c>
      <c r="X207" s="1876">
        <v>12</v>
      </c>
      <c r="Y207" s="1876">
        <v>0</v>
      </c>
      <c r="Z207" s="1876">
        <v>39</v>
      </c>
      <c r="AA207" s="1872">
        <f t="shared" si="233"/>
      </c>
      <c r="AB207" s="1877" t="s">
        <v>1591</v>
      </c>
      <c r="AC207" s="1877" t="s">
        <v>1592</v>
      </c>
      <c r="AD207" s="1877">
        <v>55</v>
      </c>
    </row>
    <row customHeight="true" ht="18.452380952380953" r="208">
      <c r="A208" s="1866"/>
      <c r="B208" s="1868" t="s">
        <v>1604</v>
      </c>
      <c r="C208" s="1868" t="s">
        <v>1595</v>
      </c>
      <c r="D208" s="1869">
        <v>3257.79</v>
      </c>
      <c r="E208" s="1870">
        <v>3</v>
      </c>
      <c r="F208" s="1869">
        <f t="shared" si="125"/>
      </c>
      <c r="G208" s="1871">
        <f t="shared" si="47"/>
      </c>
      <c r="H208" s="1871">
        <f t="shared" si="264"/>
      </c>
      <c r="I208" s="1871">
        <f t="shared" si="202"/>
      </c>
      <c r="J208" s="1872">
        <f t="shared" si="357"/>
      </c>
      <c r="K208" s="1873">
        <f t="shared" si="326"/>
      </c>
      <c r="L208" s="1873">
        <f t="shared" si="16"/>
      </c>
      <c r="M208" s="1873">
        <f t="shared" si="388"/>
      </c>
      <c r="N208" s="1873">
        <f t="shared" si="171"/>
      </c>
      <c r="O208" s="1874">
        <f t="shared" si="78"/>
      </c>
      <c r="P208" s="1875">
        <v>0.0264</v>
      </c>
      <c r="Q208" s="1874">
        <v>62</v>
      </c>
      <c r="R208" s="1872">
        <f t="shared" si="295"/>
      </c>
      <c r="S208" s="1876">
        <v>33360</v>
      </c>
      <c r="T208" s="1876">
        <v>719</v>
      </c>
      <c r="U208" s="1876">
        <v>129</v>
      </c>
      <c r="V208" s="1876">
        <v>797</v>
      </c>
      <c r="W208" s="1876">
        <v>58</v>
      </c>
      <c r="X208" s="1876">
        <v>6</v>
      </c>
      <c r="Y208" s="1876">
        <v>4</v>
      </c>
      <c r="Z208" s="1876">
        <v>29</v>
      </c>
      <c r="AA208" s="1872">
        <f t="shared" si="233"/>
      </c>
      <c r="AB208" s="1877" t="s">
        <v>1591</v>
      </c>
      <c r="AC208" s="1877" t="s">
        <v>1592</v>
      </c>
      <c r="AD208" s="1877">
        <v>26</v>
      </c>
    </row>
    <row customHeight="true" ht="18.452380952380953" r="209">
      <c r="A209" s="1866"/>
      <c r="B209" s="1868" t="s">
        <v>1604</v>
      </c>
      <c r="C209" s="1868" t="s">
        <v>1598</v>
      </c>
      <c r="D209" s="1869">
        <v>2662.26</v>
      </c>
      <c r="E209" s="1870">
        <v>1</v>
      </c>
      <c r="F209" s="1869">
        <f t="shared" si="125"/>
      </c>
      <c r="G209" s="1871">
        <f t="shared" si="47"/>
      </c>
      <c r="H209" s="1871">
        <f t="shared" si="264"/>
      </c>
      <c r="I209" s="1871">
        <f t="shared" si="202"/>
      </c>
      <c r="J209" s="1872">
        <f t="shared" si="357"/>
      </c>
      <c r="K209" s="1873">
        <f t="shared" si="326"/>
      </c>
      <c r="L209" s="1873">
        <f t="shared" si="16"/>
      </c>
      <c r="M209" s="1873">
        <f t="shared" si="388"/>
      </c>
      <c r="N209" s="1873">
        <f t="shared" si="171"/>
      </c>
      <c r="O209" s="1874">
        <f t="shared" si="78"/>
      </c>
      <c r="P209" s="1875">
        <v>0.0383</v>
      </c>
      <c r="Q209" s="1874">
        <v>63</v>
      </c>
      <c r="R209" s="1872">
        <f t="shared" si="295"/>
      </c>
      <c r="S209" s="1876">
        <v>22523</v>
      </c>
      <c r="T209" s="1876">
        <v>590</v>
      </c>
      <c r="U209" s="1876">
        <v>116</v>
      </c>
      <c r="V209" s="1876">
        <v>650</v>
      </c>
      <c r="W209" s="1876">
        <v>96</v>
      </c>
      <c r="X209" s="1876">
        <v>5</v>
      </c>
      <c r="Y209" s="1876">
        <v>0</v>
      </c>
      <c r="Z209" s="1876">
        <v>28</v>
      </c>
      <c r="AA209" s="1872">
        <f t="shared" si="233"/>
      </c>
      <c r="AB209" s="1877" t="s">
        <v>1591</v>
      </c>
      <c r="AC209" s="1877" t="s">
        <v>1592</v>
      </c>
      <c r="AD209" s="1877">
        <v>38</v>
      </c>
    </row>
    <row customHeight="true" ht="18.452380952380953" r="210">
      <c r="A210" s="1866"/>
      <c r="B210" s="1878" t="s">
        <v>1596</v>
      </c>
      <c r="C210" s="1878"/>
      <c r="D210" s="1879">
        <f>SUM(D206:D209)</f>
      </c>
      <c r="E210" s="1880">
        <f>SUM(E206:E209)</f>
      </c>
      <c r="F210" s="1879">
        <f>SUM(F206:F209)</f>
      </c>
      <c r="G210" s="1881">
        <f t="shared" si="47"/>
      </c>
      <c r="H210" s="1881">
        <f t="shared" si="264"/>
      </c>
      <c r="I210" s="1881">
        <f t="shared" si="202"/>
      </c>
      <c r="J210" s="1881">
        <f t="shared" si="357"/>
      </c>
      <c r="K210" s="1882">
        <f t="shared" si="326"/>
      </c>
      <c r="L210" s="1882">
        <f t="shared" si="16"/>
      </c>
      <c r="M210" s="1882">
        <f t="shared" si="388"/>
      </c>
      <c r="N210" s="1882">
        <f t="shared" si="171"/>
      </c>
      <c r="O210" s="1883">
        <f t="shared" si="78"/>
      </c>
      <c r="P210" s="1882">
        <f>AVERAGE(P206:P209)</f>
      </c>
      <c r="Q210" s="1879">
        <f>AVERAGE(Q206:Q209)</f>
      </c>
      <c r="R210" s="1881">
        <f t="shared" si="295"/>
      </c>
      <c r="S210" s="1884">
        <f>SUM(S206:S209)</f>
      </c>
      <c r="T210" s="1884">
        <f>SUM(T206:T209)</f>
      </c>
      <c r="U210" s="1884">
        <f>SUM(U206:U209)</f>
      </c>
      <c r="V210" s="1884">
        <f>SUM(V206:V209)</f>
      </c>
      <c r="W210" s="1884">
        <f>SUM(W206:W209)</f>
      </c>
      <c r="X210" s="1884">
        <f>SUM(X206:X209)</f>
      </c>
      <c r="Y210" s="1884">
        <f>SUM(Y206:Y209)</f>
      </c>
      <c r="Z210" s="1884">
        <f>SUM(Z206:Z209)</f>
      </c>
      <c r="AA210" s="1885">
        <f t="shared" si="233"/>
      </c>
      <c r="AB210" s="1886"/>
      <c r="AC210" s="1886"/>
      <c r="AD210" s="1887">
        <f>SUM(AD206:AD209)</f>
      </c>
    </row>
    <row customHeight="true" ht="18.452380952380953" r="211">
      <c r="A211" s="1866"/>
      <c r="B211" s="1868" t="s">
        <v>1597</v>
      </c>
      <c r="C211" s="1867" t="s">
        <v>1625</v>
      </c>
      <c r="D211" s="1869">
        <v>2385.49</v>
      </c>
      <c r="E211" s="1870">
        <v>3</v>
      </c>
      <c r="F211" s="1869">
        <f t="shared" ref="F211:F213" si="126">E211*2000*1.2</f>
      </c>
      <c r="G211" s="1891">
        <f t="shared" si="47"/>
      </c>
      <c r="H211" s="1891">
        <f t="shared" si="264"/>
      </c>
      <c r="I211" s="1891">
        <f t="shared" si="202"/>
      </c>
      <c r="J211" s="1892">
        <f t="shared" si="357"/>
      </c>
      <c r="K211" s="1893">
        <f t="shared" si="326"/>
      </c>
      <c r="L211" s="1893">
        <f t="shared" si="16"/>
      </c>
      <c r="M211" s="1893">
        <f t="shared" si="388"/>
      </c>
      <c r="N211" s="1893">
        <f t="shared" si="171"/>
      </c>
      <c r="O211" s="1874">
        <f t="shared" si="78"/>
      </c>
      <c r="P211" s="1888">
        <v>0.0422</v>
      </c>
      <c r="Q211" s="1876">
        <v>61</v>
      </c>
      <c r="R211" s="1892">
        <f t="shared" si="295"/>
      </c>
      <c r="S211" s="1876">
        <v>19800</v>
      </c>
      <c r="T211" s="1876">
        <v>650</v>
      </c>
      <c r="U211" s="1876">
        <v>94</v>
      </c>
      <c r="V211" s="1876">
        <v>713</v>
      </c>
      <c r="W211" s="1876">
        <v>94</v>
      </c>
      <c r="X211" s="1876">
        <v>17</v>
      </c>
      <c r="Y211" s="1876">
        <v>2</v>
      </c>
      <c r="Z211" s="1876">
        <v>17</v>
      </c>
      <c r="AA211" s="1872">
        <f t="shared" si="233"/>
      </c>
      <c r="AB211" s="1877" t="s">
        <v>1591</v>
      </c>
      <c r="AC211" s="1877" t="s">
        <v>1592</v>
      </c>
      <c r="AD211" s="1894">
        <v>29</v>
      </c>
    </row>
    <row customHeight="true" ht="18.452380952380953" r="212">
      <c r="A212" s="1866"/>
      <c r="B212" s="1868" t="s">
        <v>1597</v>
      </c>
      <c r="C212" s="1867" t="s">
        <v>1600</v>
      </c>
      <c r="D212" s="1869">
        <v>3165.06</v>
      </c>
      <c r="E212" s="1870">
        <v>8</v>
      </c>
      <c r="F212" s="1869">
        <f t="shared" si="126"/>
      </c>
      <c r="G212" s="1891">
        <f t="shared" si="47"/>
      </c>
      <c r="H212" s="1891">
        <f t="shared" si="264"/>
      </c>
      <c r="I212" s="1891">
        <f t="shared" si="202"/>
      </c>
      <c r="J212" s="1892">
        <f t="shared" si="357"/>
      </c>
      <c r="K212" s="1893">
        <f t="shared" si="326"/>
      </c>
      <c r="L212" s="1893">
        <f t="shared" si="16"/>
      </c>
      <c r="M212" s="1893">
        <f t="shared" si="388"/>
      </c>
      <c r="N212" s="1893">
        <f t="shared" si="171"/>
      </c>
      <c r="O212" s="1874">
        <f t="shared" si="78"/>
      </c>
      <c r="P212" s="1888">
        <v>0.0455</v>
      </c>
      <c r="Q212" s="1876">
        <v>61</v>
      </c>
      <c r="R212" s="1892">
        <f t="shared" si="295"/>
      </c>
      <c r="S212" s="1876">
        <v>30938</v>
      </c>
      <c r="T212" s="1876">
        <v>812</v>
      </c>
      <c r="U212" s="1876">
        <v>130</v>
      </c>
      <c r="V212" s="1876">
        <v>909</v>
      </c>
      <c r="W212" s="1876">
        <v>123</v>
      </c>
      <c r="X212" s="1876">
        <v>7</v>
      </c>
      <c r="Y212" s="1876">
        <v>5</v>
      </c>
      <c r="Z212" s="1876">
        <v>26</v>
      </c>
      <c r="AA212" s="1872">
        <f t="shared" si="233"/>
      </c>
      <c r="AB212" s="1877" t="s">
        <v>1591</v>
      </c>
      <c r="AC212" s="1877" t="s">
        <v>1592</v>
      </c>
      <c r="AD212" s="1894">
        <v>45</v>
      </c>
    </row>
    <row customHeight="true" ht="18.452380952380953" r="213">
      <c r="A213" s="1866"/>
      <c r="B213" s="1868" t="s">
        <v>1597</v>
      </c>
      <c r="C213" s="1867" t="s">
        <v>1601</v>
      </c>
      <c r="D213" s="1869">
        <v>2504.74</v>
      </c>
      <c r="E213" s="1890">
        <v>6</v>
      </c>
      <c r="F213" s="1869">
        <f t="shared" si="126"/>
      </c>
      <c r="G213" s="1891">
        <f t="shared" si="47"/>
      </c>
      <c r="H213" s="1891">
        <f t="shared" si="264"/>
      </c>
      <c r="I213" s="1891">
        <f t="shared" si="202"/>
      </c>
      <c r="J213" s="1892">
        <f t="shared" si="357"/>
      </c>
      <c r="K213" s="1893">
        <f t="shared" si="326"/>
      </c>
      <c r="L213" s="1893">
        <f t="shared" si="16"/>
      </c>
      <c r="M213" s="1893">
        <f t="shared" si="388"/>
      </c>
      <c r="N213" s="1893">
        <f t="shared" si="171"/>
      </c>
      <c r="O213" s="1874">
        <f t="shared" si="78"/>
      </c>
      <c r="P213" s="1888">
        <v>0.0461</v>
      </c>
      <c r="Q213" s="1876">
        <v>63</v>
      </c>
      <c r="R213" s="1892">
        <f t="shared" si="295"/>
      </c>
      <c r="S213" s="1876">
        <v>35733</v>
      </c>
      <c r="T213" s="1876">
        <v>631</v>
      </c>
      <c r="U213" s="1876">
        <v>138</v>
      </c>
      <c r="V213" s="1876">
        <v>694</v>
      </c>
      <c r="W213" s="1876">
        <v>135</v>
      </c>
      <c r="X213" s="1876">
        <v>9</v>
      </c>
      <c r="Y213" s="1876">
        <v>2</v>
      </c>
      <c r="Z213" s="1876">
        <v>26</v>
      </c>
      <c r="AA213" s="1872">
        <f t="shared" si="233"/>
      </c>
      <c r="AB213" s="1876" t="s">
        <v>1591</v>
      </c>
      <c r="AC213" s="1877" t="s">
        <v>1592</v>
      </c>
      <c r="AD213" s="1876">
        <v>42</v>
      </c>
    </row>
    <row r="214">
      <c r="A214" s="1866"/>
      <c r="B214" s="1878" t="s">
        <v>1596</v>
      </c>
      <c r="C214" s="1878"/>
      <c r="D214" s="1879">
        <f>SUM(D211:D213)</f>
      </c>
      <c r="E214" s="1879">
        <f>SUM(E211:E213)</f>
      </c>
      <c r="F214" s="1879">
        <f>SUM(F211:F213)</f>
      </c>
      <c r="G214" s="1881">
        <f t="shared" si="47"/>
      </c>
      <c r="H214" s="1881">
        <f t="shared" si="264"/>
      </c>
      <c r="I214" s="1881">
        <f t="shared" si="202"/>
      </c>
      <c r="J214" s="1881">
        <f t="shared" si="357"/>
      </c>
      <c r="K214" s="1882">
        <f t="shared" si="326"/>
      </c>
      <c r="L214" s="1882">
        <f t="shared" si="16"/>
      </c>
      <c r="M214" s="1882">
        <f t="shared" si="388"/>
      </c>
      <c r="N214" s="1882">
        <f t="shared" si="171"/>
      </c>
      <c r="O214" s="1883">
        <f t="shared" si="78"/>
      </c>
      <c r="P214" s="1882">
        <f>AVERAGE(P211:P213)</f>
      </c>
      <c r="Q214" s="1879">
        <f>AVERAGE(Q211:Q213)</f>
      </c>
      <c r="R214" s="1879">
        <f t="shared" si="295"/>
      </c>
      <c r="S214" s="1883">
        <f>SUM(S211:S213)</f>
      </c>
      <c r="T214" s="1883">
        <f>SUM(T211:T213)</f>
      </c>
      <c r="U214" s="1883">
        <f>SUM(U211:U213)</f>
      </c>
      <c r="V214" s="1883">
        <f>SUM(V211:V213)</f>
      </c>
      <c r="W214" s="1883">
        <f>SUM(W211:W213)</f>
      </c>
      <c r="X214" s="1883">
        <f>SUM(X211:X213)</f>
      </c>
      <c r="Y214" s="1883">
        <f>SUM(Y211:Y213)</f>
      </c>
      <c r="Z214" s="1883">
        <f>SUM(Z211:Z213)</f>
      </c>
      <c r="AA214" s="1885">
        <f t="shared" si="233"/>
      </c>
      <c r="AB214" s="1886"/>
      <c r="AC214" s="1886"/>
      <c r="AD214" s="1887">
        <f>SUM(AD211:AD213)</f>
      </c>
    </row>
    <row r="215">
      <c r="A215" s="1866"/>
      <c r="B215" s="1895" t="s">
        <v>1602</v>
      </c>
      <c r="C215" s="1895"/>
      <c r="D215" s="1896">
        <f>D214+D210</f>
      </c>
      <c r="E215" s="1896">
        <f>E214+E210</f>
      </c>
      <c r="F215" s="1896">
        <f>F210+F214</f>
      </c>
      <c r="G215" s="1897">
        <f t="shared" si="47"/>
      </c>
      <c r="H215" s="1897">
        <f t="shared" si="264"/>
      </c>
      <c r="I215" s="1897">
        <f t="shared" si="202"/>
      </c>
      <c r="J215" s="1897">
        <f t="shared" si="357"/>
      </c>
      <c r="K215" s="1898">
        <f t="shared" si="326"/>
      </c>
      <c r="L215" s="1898">
        <f t="shared" si="16"/>
      </c>
      <c r="M215" s="1898">
        <f t="shared" si="388"/>
      </c>
      <c r="N215" s="1898">
        <f t="shared" si="171"/>
      </c>
      <c r="O215" s="1899">
        <f t="shared" si="78"/>
      </c>
      <c r="P215" s="1900">
        <f>(P214+P210)/2</f>
      </c>
      <c r="Q215" s="1900">
        <f>(Q214+Q210)/2</f>
      </c>
      <c r="R215" s="1896">
        <f>(R214+R210)/2</f>
      </c>
      <c r="S215" s="1899">
        <f>S214+S210</f>
      </c>
      <c r="T215" s="1899">
        <f>T214+T210</f>
      </c>
      <c r="U215" s="1899">
        <f>U214+U210</f>
      </c>
      <c r="V215" s="1899">
        <f>V214+V210</f>
      </c>
      <c r="W215" s="1899">
        <f>W214+W210</f>
      </c>
      <c r="X215" s="1899">
        <f>X214+X210</f>
      </c>
      <c r="Y215" s="1899">
        <f>Y214+Y210</f>
      </c>
      <c r="Z215" s="1899">
        <f>Z214+Z210</f>
      </c>
      <c r="AA215" s="1901">
        <f t="shared" si="233"/>
      </c>
      <c r="AB215" s="1902"/>
      <c r="AC215" s="1902"/>
      <c r="AD215" s="1903">
        <f>AD214+AD210</f>
      </c>
    </row>
    <row customHeight="true" ht="18.452380952380953" r="216">
      <c r="A216" s="1855" t="s">
        <v>1555</v>
      </c>
      <c r="B216" s="1855" t="s">
        <v>1556</v>
      </c>
      <c r="C216" s="1855"/>
      <c r="D216" s="1856" t="s">
        <v>1557</v>
      </c>
      <c r="E216" s="1856"/>
      <c r="F216" s="1856"/>
      <c r="G216" s="1856"/>
      <c r="H216" s="1856"/>
      <c r="I216" s="1856"/>
      <c r="J216" s="1857" t="s">
        <v>1558</v>
      </c>
      <c r="K216" s="1857"/>
      <c r="L216" s="1857"/>
      <c r="M216" s="1857"/>
      <c r="N216" s="1857"/>
      <c r="O216" s="1857"/>
      <c r="P216" s="1857"/>
      <c r="Q216" s="1857"/>
      <c r="R216" s="1857"/>
      <c r="S216" s="1857"/>
      <c r="T216" s="1857"/>
      <c r="U216" s="1857"/>
      <c r="V216" s="1857"/>
      <c r="W216" s="1857"/>
      <c r="X216" s="1857"/>
      <c r="Y216" s="1857"/>
      <c r="Z216" s="1857"/>
      <c r="AA216" s="1857"/>
      <c r="AB216" s="1857"/>
      <c r="AC216" s="1857"/>
      <c r="AD216" s="1858"/>
    </row>
    <row customHeight="true" ht="18.452380952380953" r="217">
      <c r="A217" s="1855"/>
      <c r="B217" s="1855" t="s">
        <v>1559</v>
      </c>
      <c r="C217" s="1855" t="s">
        <v>1560</v>
      </c>
      <c r="D217" s="1856" t="s">
        <v>1561</v>
      </c>
      <c r="E217" s="1859" t="s">
        <v>1562</v>
      </c>
      <c r="F217" s="1860" t="s">
        <v>1563</v>
      </c>
      <c r="G217" s="1861" t="s">
        <v>1564</v>
      </c>
      <c r="H217" s="1861" t="s">
        <v>1565</v>
      </c>
      <c r="I217" s="1861" t="s">
        <v>1566</v>
      </c>
      <c r="J217" s="1857" t="s">
        <v>1567</v>
      </c>
      <c r="K217" s="1862" t="s">
        <v>1568</v>
      </c>
      <c r="L217" s="1862" t="s">
        <v>1569</v>
      </c>
      <c r="M217" s="1862" t="s">
        <v>1570</v>
      </c>
      <c r="N217" s="1862" t="s">
        <v>1571</v>
      </c>
      <c r="O217" s="1863" t="s">
        <v>1572</v>
      </c>
      <c r="P217" s="1862" t="s">
        <v>1573</v>
      </c>
      <c r="Q217" s="1863" t="s">
        <v>1574</v>
      </c>
      <c r="R217" s="1857" t="s">
        <v>1575</v>
      </c>
      <c r="S217" s="1863" t="s">
        <v>1576</v>
      </c>
      <c r="T217" s="1863" t="s">
        <v>1577</v>
      </c>
      <c r="U217" s="1863" t="s">
        <v>1578</v>
      </c>
      <c r="V217" s="1863" t="s">
        <v>1579</v>
      </c>
      <c r="W217" s="1863" t="s">
        <v>1580</v>
      </c>
      <c r="X217" s="1863" t="s">
        <v>1581</v>
      </c>
      <c r="Y217" s="1863" t="s">
        <v>1582</v>
      </c>
      <c r="Z217" s="1863" t="s">
        <v>1583</v>
      </c>
      <c r="AA217" s="1864" t="s">
        <v>1584</v>
      </c>
      <c r="AB217" s="1858" t="s">
        <v>1585</v>
      </c>
      <c r="AC217" s="1858" t="s">
        <v>1586</v>
      </c>
      <c r="AD217" s="1865" t="s">
        <v>1587</v>
      </c>
    </row>
    <row customHeight="true" ht="18.452380952380953" r="218">
      <c r="A218" s="1866" t="s">
        <v>1629</v>
      </c>
      <c r="B218" s="1868" t="s">
        <v>1604</v>
      </c>
      <c r="C218" s="1868" t="s">
        <v>1593</v>
      </c>
      <c r="D218" s="1869">
        <v>4144.46</v>
      </c>
      <c r="E218" s="1870">
        <v>2</v>
      </c>
      <c r="F218" s="1869">
        <f t="shared" ref="F218:F221" si="127">E218*2000*1.2</f>
      </c>
      <c r="G218" s="1871">
        <f t="shared" ref="G218:G227" si="48">F218/D218</f>
      </c>
      <c r="H218" s="1871">
        <f t="shared" ref="H218:H227" si="265">D218/E218</f>
      </c>
      <c r="I218" s="1871">
        <f t="shared" ref="I218:I227" si="203">F218/E218</f>
      </c>
      <c r="J218" s="1872">
        <f t="shared" ref="J218:J227" si="358">D218/T218</f>
      </c>
      <c r="K218" s="1873">
        <f t="shared" ref="K218:K227" si="327">O218/S218*1</f>
      </c>
      <c r="L218" s="1873">
        <f t="shared" ref="L218:L227" si="17">T218/S218</f>
      </c>
      <c r="M218" s="1873">
        <f t="shared" ref="M218:M227" si="389">V218/S218</f>
      </c>
      <c r="N218" s="1873">
        <f t="shared" ref="N218:N227" si="172">W218/V218</f>
      </c>
      <c r="O218" s="1874">
        <f t="shared" ref="O218:O227" si="79">U218/P218</f>
      </c>
      <c r="P218" s="1875">
        <v>0.0191</v>
      </c>
      <c r="Q218" s="1874">
        <v>68</v>
      </c>
      <c r="R218" s="1872">
        <f t="shared" ref="R218:R226" si="296">(D218/S218)*1000</f>
      </c>
      <c r="S218" s="1876">
        <v>59655</v>
      </c>
      <c r="T218" s="1876">
        <v>758</v>
      </c>
      <c r="U218" s="1876">
        <v>193</v>
      </c>
      <c r="V218" s="1876">
        <v>801</v>
      </c>
      <c r="W218" s="1876">
        <v>90</v>
      </c>
      <c r="X218" s="1876">
        <v>5</v>
      </c>
      <c r="Y218" s="1876">
        <v>0</v>
      </c>
      <c r="Z218" s="1876">
        <v>28</v>
      </c>
      <c r="AA218" s="1872">
        <f t="shared" ref="AA218:AA227" si="234">AD218*1000/D218</f>
      </c>
      <c r="AB218" s="1877" t="s">
        <v>1591</v>
      </c>
      <c r="AC218" s="1877" t="s">
        <v>1592</v>
      </c>
      <c r="AD218" s="1877">
        <v>44</v>
      </c>
    </row>
    <row customHeight="true" ht="18.452380952380953" r="219">
      <c r="A219" s="1866"/>
      <c r="B219" s="1868" t="s">
        <v>1604</v>
      </c>
      <c r="C219" s="1868" t="s">
        <v>1594</v>
      </c>
      <c r="D219" s="1869">
        <v>3065.04</v>
      </c>
      <c r="E219" s="1870">
        <v>1</v>
      </c>
      <c r="F219" s="1869">
        <f t="shared" si="127"/>
      </c>
      <c r="G219" s="1871">
        <f t="shared" si="48"/>
      </c>
      <c r="H219" s="1871">
        <f t="shared" si="265"/>
      </c>
      <c r="I219" s="1871">
        <f t="shared" si="203"/>
      </c>
      <c r="J219" s="1872">
        <f t="shared" si="358"/>
      </c>
      <c r="K219" s="1873">
        <f t="shared" si="327"/>
      </c>
      <c r="L219" s="1873">
        <f t="shared" si="17"/>
      </c>
      <c r="M219" s="1873">
        <f t="shared" si="389"/>
      </c>
      <c r="N219" s="1873">
        <f t="shared" si="172"/>
      </c>
      <c r="O219" s="1874">
        <f t="shared" si="79"/>
      </c>
      <c r="P219" s="1875">
        <v>0.0221</v>
      </c>
      <c r="Q219" s="1874">
        <v>55</v>
      </c>
      <c r="R219" s="1872">
        <f t="shared" si="296"/>
      </c>
      <c r="S219" s="1876">
        <v>33200</v>
      </c>
      <c r="T219" s="1876">
        <v>650</v>
      </c>
      <c r="U219" s="1876">
        <v>109</v>
      </c>
      <c r="V219" s="1876">
        <v>713</v>
      </c>
      <c r="W219" s="1876">
        <v>69</v>
      </c>
      <c r="X219" s="1876">
        <v>2</v>
      </c>
      <c r="Y219" s="1876">
        <v>2</v>
      </c>
      <c r="Z219" s="1876">
        <v>24</v>
      </c>
      <c r="AA219" s="1872">
        <f t="shared" si="234"/>
      </c>
      <c r="AB219" s="1877" t="s">
        <v>1591</v>
      </c>
      <c r="AC219" s="1877" t="s">
        <v>1592</v>
      </c>
      <c r="AD219" s="1877">
        <v>25</v>
      </c>
    </row>
    <row customHeight="true" ht="18.452380952380953" r="220">
      <c r="A220" s="1866"/>
      <c r="B220" s="1868" t="s">
        <v>1604</v>
      </c>
      <c r="C220" s="1868" t="s">
        <v>1595</v>
      </c>
      <c r="D220" s="1869">
        <v>2396.97</v>
      </c>
      <c r="E220" s="1870">
        <v>3</v>
      </c>
      <c r="F220" s="1869">
        <f t="shared" si="127"/>
      </c>
      <c r="G220" s="1871">
        <f t="shared" si="48"/>
      </c>
      <c r="H220" s="1871">
        <f t="shared" si="265"/>
      </c>
      <c r="I220" s="1871">
        <f t="shared" si="203"/>
      </c>
      <c r="J220" s="1872">
        <f t="shared" si="358"/>
      </c>
      <c r="K220" s="1873">
        <f t="shared" si="327"/>
      </c>
      <c r="L220" s="1873">
        <f t="shared" si="17"/>
      </c>
      <c r="M220" s="1873">
        <f t="shared" si="389"/>
      </c>
      <c r="N220" s="1873">
        <f t="shared" si="172"/>
      </c>
      <c r="O220" s="1874">
        <f t="shared" si="79"/>
      </c>
      <c r="P220" s="1875">
        <v>0.019</v>
      </c>
      <c r="Q220" s="1874">
        <v>53</v>
      </c>
      <c r="R220" s="1872">
        <f t="shared" si="296"/>
      </c>
      <c r="S220" s="1876">
        <v>23532</v>
      </c>
      <c r="T220" s="1876">
        <v>533</v>
      </c>
      <c r="U220" s="1876">
        <v>92</v>
      </c>
      <c r="V220" s="1876">
        <v>556</v>
      </c>
      <c r="W220" s="1876">
        <v>64</v>
      </c>
      <c r="X220" s="1876">
        <v>3</v>
      </c>
      <c r="Y220" s="1876">
        <v>1</v>
      </c>
      <c r="Z220" s="1876">
        <v>11</v>
      </c>
      <c r="AA220" s="1872">
        <f t="shared" si="234"/>
      </c>
      <c r="AB220" s="1877" t="s">
        <v>1591</v>
      </c>
      <c r="AC220" s="1877" t="s">
        <v>1592</v>
      </c>
      <c r="AD220" s="1877">
        <v>25</v>
      </c>
    </row>
    <row customHeight="true" ht="18.452380952380953" r="221">
      <c r="A221" s="1866"/>
      <c r="B221" s="1868" t="s">
        <v>1604</v>
      </c>
      <c r="C221" s="1868" t="s">
        <v>1598</v>
      </c>
      <c r="D221" s="1869">
        <v>1665.98</v>
      </c>
      <c r="E221" s="1870">
        <v>2</v>
      </c>
      <c r="F221" s="1869">
        <f t="shared" si="127"/>
      </c>
      <c r="G221" s="1871">
        <f t="shared" si="48"/>
      </c>
      <c r="H221" s="1871">
        <f t="shared" si="265"/>
      </c>
      <c r="I221" s="1871">
        <f t="shared" si="203"/>
      </c>
      <c r="J221" s="1872">
        <f t="shared" si="358"/>
      </c>
      <c r="K221" s="1873">
        <f t="shared" si="327"/>
      </c>
      <c r="L221" s="1873">
        <f t="shared" si="17"/>
      </c>
      <c r="M221" s="1873">
        <f t="shared" si="389"/>
      </c>
      <c r="N221" s="1873">
        <f t="shared" si="172"/>
      </c>
      <c r="O221" s="1874">
        <f t="shared" si="79"/>
      </c>
      <c r="P221" s="1875">
        <v>0.0331</v>
      </c>
      <c r="Q221" s="1874">
        <v>55</v>
      </c>
      <c r="R221" s="1872">
        <f t="shared" si="296"/>
      </c>
      <c r="S221" s="1876">
        <v>15961</v>
      </c>
      <c r="T221" s="1876">
        <v>403</v>
      </c>
      <c r="U221" s="1876">
        <v>95</v>
      </c>
      <c r="V221" s="1876">
        <v>460</v>
      </c>
      <c r="W221" s="1876">
        <v>49</v>
      </c>
      <c r="X221" s="1876">
        <v>6</v>
      </c>
      <c r="Y221" s="1876">
        <v>3</v>
      </c>
      <c r="Z221" s="1876">
        <v>19</v>
      </c>
      <c r="AA221" s="1872">
        <f t="shared" si="234"/>
      </c>
      <c r="AB221" s="1877" t="s">
        <v>1591</v>
      </c>
      <c r="AC221" s="1877" t="s">
        <v>1592</v>
      </c>
      <c r="AD221" s="1877">
        <v>31</v>
      </c>
    </row>
    <row customHeight="true" ht="18.452380952380953" r="222">
      <c r="A222" s="1866"/>
      <c r="B222" s="1878" t="s">
        <v>1596</v>
      </c>
      <c r="C222" s="1878"/>
      <c r="D222" s="1879">
        <f>SUM(D218:D221)</f>
      </c>
      <c r="E222" s="1880">
        <f>SUM(E218:E221)</f>
      </c>
      <c r="F222" s="1879">
        <f>SUM(F218:F221)</f>
      </c>
      <c r="G222" s="1881">
        <f t="shared" si="48"/>
      </c>
      <c r="H222" s="1881">
        <f t="shared" si="265"/>
      </c>
      <c r="I222" s="1881">
        <f t="shared" si="203"/>
      </c>
      <c r="J222" s="1881">
        <f t="shared" si="358"/>
      </c>
      <c r="K222" s="1882">
        <f t="shared" si="327"/>
      </c>
      <c r="L222" s="1882">
        <f t="shared" si="17"/>
      </c>
      <c r="M222" s="1882">
        <f t="shared" si="389"/>
      </c>
      <c r="N222" s="1882">
        <f t="shared" si="172"/>
      </c>
      <c r="O222" s="1883">
        <f t="shared" si="79"/>
      </c>
      <c r="P222" s="1882">
        <f>AVERAGE(P218:P221)</f>
      </c>
      <c r="Q222" s="1879">
        <f>AVERAGE(Q218:Q221)</f>
      </c>
      <c r="R222" s="1881">
        <f t="shared" si="296"/>
      </c>
      <c r="S222" s="1884">
        <f>SUM(S218:S221)</f>
      </c>
      <c r="T222" s="1884">
        <f>SUM(T218:T221)</f>
      </c>
      <c r="U222" s="1884">
        <f>SUM(U218:U221)</f>
      </c>
      <c r="V222" s="1884">
        <f>SUM(V218:V221)</f>
      </c>
      <c r="W222" s="1884">
        <f>SUM(W218:W221)</f>
      </c>
      <c r="X222" s="1884">
        <f>SUM(X218:X221)</f>
      </c>
      <c r="Y222" s="1884">
        <f>SUM(Y218:Y221)</f>
      </c>
      <c r="Z222" s="1884">
        <f>SUM(Z218:Z221)</f>
      </c>
      <c r="AA222" s="1885">
        <f t="shared" si="234"/>
      </c>
      <c r="AB222" s="1886"/>
      <c r="AC222" s="1886"/>
      <c r="AD222" s="1887">
        <f>SUM(AD218:AD221)</f>
      </c>
    </row>
    <row customHeight="true" ht="18.452380952380953" r="223">
      <c r="A223" s="1866"/>
      <c r="B223" s="1868" t="s">
        <v>1597</v>
      </c>
      <c r="C223" s="1867" t="s">
        <v>1625</v>
      </c>
      <c r="D223" s="1869">
        <v>1682.94</v>
      </c>
      <c r="E223" s="1870">
        <v>1</v>
      </c>
      <c r="F223" s="1869">
        <f t="shared" ref="F223:F225" si="128">E223*2000*1.2</f>
      </c>
      <c r="G223" s="1891">
        <f t="shared" si="48"/>
      </c>
      <c r="H223" s="1891">
        <f t="shared" si="265"/>
      </c>
      <c r="I223" s="1891">
        <f t="shared" si="203"/>
      </c>
      <c r="J223" s="1892">
        <f t="shared" si="358"/>
      </c>
      <c r="K223" s="1893">
        <f t="shared" si="327"/>
      </c>
      <c r="L223" s="1893">
        <f t="shared" si="17"/>
      </c>
      <c r="M223" s="1893">
        <f t="shared" si="389"/>
      </c>
      <c r="N223" s="1893">
        <f t="shared" si="172"/>
      </c>
      <c r="O223" s="1874">
        <f t="shared" si="79"/>
      </c>
      <c r="P223" s="1888">
        <v>0.0246</v>
      </c>
      <c r="Q223" s="1876">
        <v>56</v>
      </c>
      <c r="R223" s="1892">
        <f t="shared" si="296"/>
      </c>
      <c r="S223" s="1876">
        <v>14090</v>
      </c>
      <c r="T223" s="1876">
        <v>409</v>
      </c>
      <c r="U223" s="1876">
        <v>67</v>
      </c>
      <c r="V223" s="1876">
        <v>447</v>
      </c>
      <c r="W223" s="1876">
        <v>59</v>
      </c>
      <c r="X223" s="1876">
        <v>7</v>
      </c>
      <c r="Y223" s="1876">
        <v>1</v>
      </c>
      <c r="Z223" s="1876">
        <v>11</v>
      </c>
      <c r="AA223" s="1872">
        <f t="shared" si="234"/>
      </c>
      <c r="AB223" s="1877" t="s">
        <v>1591</v>
      </c>
      <c r="AC223" s="1877" t="s">
        <v>1592</v>
      </c>
      <c r="AD223" s="1894">
        <v>19</v>
      </c>
    </row>
    <row customHeight="true" ht="18.452380952380953" r="224">
      <c r="A224" s="1866"/>
      <c r="B224" s="1868" t="s">
        <v>1597</v>
      </c>
      <c r="C224" s="1867" t="s">
        <v>1600</v>
      </c>
      <c r="D224" s="1869">
        <v>1835.81</v>
      </c>
      <c r="E224" s="1870">
        <v>3</v>
      </c>
      <c r="F224" s="1869">
        <f t="shared" si="128"/>
      </c>
      <c r="G224" s="1891">
        <f t="shared" si="48"/>
      </c>
      <c r="H224" s="1891">
        <f t="shared" si="265"/>
      </c>
      <c r="I224" s="1891">
        <f t="shared" si="203"/>
      </c>
      <c r="J224" s="1892">
        <f t="shared" si="358"/>
      </c>
      <c r="K224" s="1893">
        <f t="shared" si="327"/>
      </c>
      <c r="L224" s="1893">
        <f t="shared" si="17"/>
      </c>
      <c r="M224" s="1893">
        <f t="shared" si="389"/>
      </c>
      <c r="N224" s="1893">
        <f t="shared" si="172"/>
      </c>
      <c r="O224" s="1874">
        <f t="shared" si="79"/>
      </c>
      <c r="P224" s="1888">
        <v>0.0193</v>
      </c>
      <c r="Q224" s="1876">
        <v>61</v>
      </c>
      <c r="R224" s="1892">
        <f t="shared" si="296"/>
      </c>
      <c r="S224" s="1876">
        <v>14661</v>
      </c>
      <c r="T224" s="1876">
        <v>499</v>
      </c>
      <c r="U224" s="1876">
        <v>64</v>
      </c>
      <c r="V224" s="1876">
        <v>549</v>
      </c>
      <c r="W224" s="1876">
        <v>78</v>
      </c>
      <c r="X224" s="1876">
        <v>6</v>
      </c>
      <c r="Y224" s="1876">
        <v>1</v>
      </c>
      <c r="Z224" s="1876">
        <v>12</v>
      </c>
      <c r="AA224" s="1872">
        <f t="shared" si="234"/>
      </c>
      <c r="AB224" s="1877" t="s">
        <v>1591</v>
      </c>
      <c r="AC224" s="1877" t="s">
        <v>1592</v>
      </c>
      <c r="AD224" s="1894">
        <v>33</v>
      </c>
    </row>
    <row customHeight="true" ht="18.452380952380953" r="225">
      <c r="A225" s="1866"/>
      <c r="B225" s="1868" t="s">
        <v>1597</v>
      </c>
      <c r="C225" s="1867" t="s">
        <v>1601</v>
      </c>
      <c r="D225" s="1869">
        <v>989.79</v>
      </c>
      <c r="E225" s="1890">
        <v>1</v>
      </c>
      <c r="F225" s="1869">
        <f t="shared" si="128"/>
      </c>
      <c r="G225" s="1891">
        <f t="shared" si="48"/>
      </c>
      <c r="H225" s="1891">
        <f t="shared" si="265"/>
      </c>
      <c r="I225" s="1891">
        <f t="shared" si="203"/>
      </c>
      <c r="J225" s="1892">
        <f t="shared" si="358"/>
      </c>
      <c r="K225" s="1893">
        <f t="shared" si="327"/>
      </c>
      <c r="L225" s="1893">
        <f t="shared" si="17"/>
      </c>
      <c r="M225" s="1893">
        <f t="shared" si="389"/>
      </c>
      <c r="N225" s="1893">
        <f t="shared" si="172"/>
      </c>
      <c r="O225" s="1874">
        <f t="shared" si="79"/>
      </c>
      <c r="P225" s="1888">
        <v>0.0182</v>
      </c>
      <c r="Q225" s="1876">
        <v>60</v>
      </c>
      <c r="R225" s="1892">
        <f t="shared" si="296"/>
      </c>
      <c r="S225" s="1876">
        <v>9188</v>
      </c>
      <c r="T225" s="1876">
        <v>318</v>
      </c>
      <c r="U225" s="1876">
        <v>37</v>
      </c>
      <c r="V225" s="1876">
        <v>356</v>
      </c>
      <c r="W225" s="1876">
        <v>46</v>
      </c>
      <c r="X225" s="1876">
        <v>4</v>
      </c>
      <c r="Y225" s="1876">
        <v>0</v>
      </c>
      <c r="Z225" s="1876">
        <v>6</v>
      </c>
      <c r="AA225" s="1872">
        <f t="shared" si="234"/>
      </c>
      <c r="AB225" s="1876" t="s">
        <v>1591</v>
      </c>
      <c r="AC225" s="1877" t="s">
        <v>1592</v>
      </c>
      <c r="AD225" s="1876">
        <v>17</v>
      </c>
    </row>
    <row r="226">
      <c r="A226" s="1866"/>
      <c r="B226" s="1878" t="s">
        <v>1596</v>
      </c>
      <c r="C226" s="1878"/>
      <c r="D226" s="1879">
        <f>SUM(D223:D225)</f>
      </c>
      <c r="E226" s="1879">
        <f>SUM(E223:E225)</f>
      </c>
      <c r="F226" s="1879">
        <f>SUM(F223:F225)</f>
      </c>
      <c r="G226" s="1881">
        <f t="shared" si="48"/>
      </c>
      <c r="H226" s="1881">
        <f t="shared" si="265"/>
      </c>
      <c r="I226" s="1881">
        <f t="shared" si="203"/>
      </c>
      <c r="J226" s="1881">
        <f t="shared" si="358"/>
      </c>
      <c r="K226" s="1882">
        <f t="shared" si="327"/>
      </c>
      <c r="L226" s="1882">
        <f t="shared" si="17"/>
      </c>
      <c r="M226" s="1882">
        <f t="shared" si="389"/>
      </c>
      <c r="N226" s="1882">
        <f t="shared" si="172"/>
      </c>
      <c r="O226" s="1883">
        <f t="shared" si="79"/>
      </c>
      <c r="P226" s="1882">
        <f>AVERAGE(P223:P225)</f>
      </c>
      <c r="Q226" s="1879">
        <f>AVERAGE(Q223:Q225)</f>
      </c>
      <c r="R226" s="1879">
        <f t="shared" si="296"/>
      </c>
      <c r="S226" s="1883">
        <f>SUM(S223:S225)</f>
      </c>
      <c r="T226" s="1883">
        <f>SUM(T223:T225)</f>
      </c>
      <c r="U226" s="1883">
        <f>SUM(U223:U225)</f>
      </c>
      <c r="V226" s="1883">
        <f>SUM(V223:V225)</f>
      </c>
      <c r="W226" s="1883">
        <f>SUM(W223:W225)</f>
      </c>
      <c r="X226" s="1883">
        <f>SUM(X223:X225)</f>
      </c>
      <c r="Y226" s="1883">
        <f>SUM(Y223:Y225)</f>
      </c>
      <c r="Z226" s="1883">
        <f>SUM(Z223:Z225)</f>
      </c>
      <c r="AA226" s="1885">
        <f t="shared" si="234"/>
      </c>
      <c r="AB226" s="1886"/>
      <c r="AC226" s="1886"/>
      <c r="AD226" s="1887">
        <f>SUM(AD223:AD225)</f>
      </c>
    </row>
    <row r="227">
      <c r="A227" s="1866"/>
      <c r="B227" s="1895" t="s">
        <v>1602</v>
      </c>
      <c r="C227" s="1895"/>
      <c r="D227" s="1896">
        <f>D226+D222</f>
      </c>
      <c r="E227" s="1896">
        <f>E226+E222</f>
      </c>
      <c r="F227" s="1896">
        <f>F222+F226</f>
      </c>
      <c r="G227" s="1897">
        <f t="shared" si="48"/>
      </c>
      <c r="H227" s="1897">
        <f t="shared" si="265"/>
      </c>
      <c r="I227" s="1897">
        <f t="shared" si="203"/>
      </c>
      <c r="J227" s="1897">
        <f t="shared" si="358"/>
      </c>
      <c r="K227" s="1898">
        <f t="shared" si="327"/>
      </c>
      <c r="L227" s="1898">
        <f t="shared" si="17"/>
      </c>
      <c r="M227" s="1898">
        <f t="shared" si="389"/>
      </c>
      <c r="N227" s="1898">
        <f t="shared" si="172"/>
      </c>
      <c r="O227" s="1899">
        <f t="shared" si="79"/>
      </c>
      <c r="P227" s="1900">
        <f>(P226+P222)/2</f>
      </c>
      <c r="Q227" s="1900">
        <f>(Q226+Q222)/2</f>
      </c>
      <c r="R227" s="1896">
        <f>(R226+R222)/2</f>
      </c>
      <c r="S227" s="1899">
        <f>S226+S222</f>
      </c>
      <c r="T227" s="1899">
        <f>T226+T222</f>
      </c>
      <c r="U227" s="1899">
        <f>U226+U222</f>
      </c>
      <c r="V227" s="1899">
        <f>V226+V222</f>
      </c>
      <c r="W227" s="1899">
        <f>W226+W222</f>
      </c>
      <c r="X227" s="1899">
        <f>X226+X222</f>
      </c>
      <c r="Y227" s="1899">
        <f>Y226+Y222</f>
      </c>
      <c r="Z227" s="1899">
        <f>Z226+Z222</f>
      </c>
      <c r="AA227" s="1901">
        <f t="shared" si="234"/>
      </c>
      <c r="AB227" s="1902"/>
      <c r="AC227" s="1902"/>
      <c r="AD227" s="1903">
        <f>AD226+AD222</f>
      </c>
    </row>
    <row customHeight="true" ht="18.452380952380953" r="228">
      <c r="A228" s="1855" t="s">
        <v>1555</v>
      </c>
      <c r="B228" s="1855" t="s">
        <v>1556</v>
      </c>
      <c r="C228" s="1855"/>
      <c r="D228" s="1856" t="s">
        <v>1557</v>
      </c>
      <c r="E228" s="1856"/>
      <c r="F228" s="1856"/>
      <c r="G228" s="1856"/>
      <c r="H228" s="1856"/>
      <c r="I228" s="1856"/>
      <c r="J228" s="1857" t="s">
        <v>1558</v>
      </c>
      <c r="K228" s="1857"/>
      <c r="L228" s="1857"/>
      <c r="M228" s="1857"/>
      <c r="N228" s="1857"/>
      <c r="O228" s="1857"/>
      <c r="P228" s="1857"/>
      <c r="Q228" s="1857"/>
      <c r="R228" s="1857"/>
      <c r="S228" s="1857"/>
      <c r="T228" s="1857"/>
      <c r="U228" s="1857"/>
      <c r="V228" s="1857"/>
      <c r="W228" s="1857"/>
      <c r="X228" s="1857"/>
      <c r="Y228" s="1857"/>
      <c r="Z228" s="1857"/>
      <c r="AA228" s="1857"/>
      <c r="AB228" s="1857"/>
      <c r="AC228" s="1857"/>
      <c r="AD228" s="1858"/>
    </row>
    <row customHeight="true" ht="18.452380952380953" r="229">
      <c r="A229" s="1855"/>
      <c r="B229" s="1855" t="s">
        <v>1559</v>
      </c>
      <c r="C229" s="1855" t="s">
        <v>1560</v>
      </c>
      <c r="D229" s="1856" t="s">
        <v>1561</v>
      </c>
      <c r="E229" s="1859" t="s">
        <v>1562</v>
      </c>
      <c r="F229" s="1860" t="s">
        <v>1563</v>
      </c>
      <c r="G229" s="1861" t="s">
        <v>1564</v>
      </c>
      <c r="H229" s="1861" t="s">
        <v>1565</v>
      </c>
      <c r="I229" s="1861" t="s">
        <v>1566</v>
      </c>
      <c r="J229" s="1857" t="s">
        <v>1567</v>
      </c>
      <c r="K229" s="1862" t="s">
        <v>1568</v>
      </c>
      <c r="L229" s="1862" t="s">
        <v>1569</v>
      </c>
      <c r="M229" s="1862" t="s">
        <v>1570</v>
      </c>
      <c r="N229" s="1862" t="s">
        <v>1571</v>
      </c>
      <c r="O229" s="1863" t="s">
        <v>1572</v>
      </c>
      <c r="P229" s="1862" t="s">
        <v>1573</v>
      </c>
      <c r="Q229" s="1863" t="s">
        <v>1574</v>
      </c>
      <c r="R229" s="1857" t="s">
        <v>1575</v>
      </c>
      <c r="S229" s="1863" t="s">
        <v>1576</v>
      </c>
      <c r="T229" s="1863" t="s">
        <v>1577</v>
      </c>
      <c r="U229" s="1863" t="s">
        <v>1578</v>
      </c>
      <c r="V229" s="1863" t="s">
        <v>1579</v>
      </c>
      <c r="W229" s="1863" t="s">
        <v>1580</v>
      </c>
      <c r="X229" s="1863" t="s">
        <v>1581</v>
      </c>
      <c r="Y229" s="1863" t="s">
        <v>1582</v>
      </c>
      <c r="Z229" s="1863" t="s">
        <v>1583</v>
      </c>
      <c r="AA229" s="1864" t="s">
        <v>1584</v>
      </c>
      <c r="AB229" s="1858" t="s">
        <v>1585</v>
      </c>
      <c r="AC229" s="1858" t="s">
        <v>1586</v>
      </c>
      <c r="AD229" s="1865" t="s">
        <v>1587</v>
      </c>
    </row>
    <row customHeight="true" ht="18.452380952380953" r="230">
      <c r="A230" s="1866" t="s">
        <v>1630</v>
      </c>
      <c r="B230" s="1868" t="s">
        <v>1589</v>
      </c>
      <c r="C230" s="1868" t="s">
        <v>1593</v>
      </c>
      <c r="D230" s="1869">
        <v>2782.67</v>
      </c>
      <c r="E230" s="1870">
        <v>3</v>
      </c>
      <c r="F230" s="1869">
        <f t="shared" ref="F230:F233" si="129">E230*2000*1.2</f>
      </c>
      <c r="G230" s="1871">
        <f t="shared" ref="G230:G239" si="49">F230/D230</f>
      </c>
      <c r="H230" s="1871">
        <f t="shared" ref="H230:H239" si="266">D230/E230</f>
      </c>
      <c r="I230" s="1871">
        <f t="shared" ref="I230:I239" si="204">F230/E230</f>
      </c>
      <c r="J230" s="1872">
        <f t="shared" ref="J230:J239" si="359">D230/T230</f>
      </c>
      <c r="K230" s="1873">
        <f t="shared" ref="K230:K239" si="328">O230/S230*1</f>
      </c>
      <c r="L230" s="1873">
        <f t="shared" ref="L230:L239" si="18">T230/S230</f>
      </c>
      <c r="M230" s="1873">
        <f t="shared" ref="M230:M239" si="390">V230/S230</f>
      </c>
      <c r="N230" s="1873">
        <f t="shared" ref="N230:N239" si="173">W230/V230</f>
      </c>
      <c r="O230" s="1874">
        <f t="shared" ref="O230:O239" si="80">U230/P230</f>
      </c>
      <c r="P230" s="1875">
        <v>0.0199</v>
      </c>
      <c r="Q230" s="1874">
        <v>53</v>
      </c>
      <c r="R230" s="1872">
        <f t="shared" ref="R230:R238" si="297">(D230/S230)*1000</f>
      </c>
      <c r="S230" s="1876">
        <v>41386</v>
      </c>
      <c r="T230" s="1876">
        <v>552</v>
      </c>
      <c r="U230" s="1876">
        <v>143</v>
      </c>
      <c r="V230" s="1876">
        <v>593</v>
      </c>
      <c r="W230" s="1876">
        <v>76</v>
      </c>
      <c r="X230" s="1876">
        <v>5</v>
      </c>
      <c r="Y230" s="1876">
        <v>3</v>
      </c>
      <c r="Z230" s="1876">
        <v>25</v>
      </c>
      <c r="AA230" s="1872">
        <f t="shared" ref="AA230:AA239" si="235">AD230*1000/D230</f>
      </c>
      <c r="AB230" s="1877" t="s">
        <v>1591</v>
      </c>
      <c r="AC230" s="1877" t="s">
        <v>1592</v>
      </c>
      <c r="AD230" s="1877">
        <v>40</v>
      </c>
    </row>
    <row customHeight="true" ht="18.452380952380953" r="231">
      <c r="A231" s="1866"/>
      <c r="B231" s="1868" t="s">
        <v>1589</v>
      </c>
      <c r="C231" s="1868" t="s">
        <v>1594</v>
      </c>
      <c r="D231" s="1869">
        <v>3551.07</v>
      </c>
      <c r="E231" s="1870">
        <v>3</v>
      </c>
      <c r="F231" s="1869">
        <f t="shared" si="129"/>
      </c>
      <c r="G231" s="1871">
        <f t="shared" si="49"/>
      </c>
      <c r="H231" s="1871">
        <f t="shared" si="266"/>
      </c>
      <c r="I231" s="1871">
        <f t="shared" si="204"/>
      </c>
      <c r="J231" s="1872">
        <f t="shared" si="359"/>
      </c>
      <c r="K231" s="1873">
        <f t="shared" si="328"/>
      </c>
      <c r="L231" s="1873">
        <f t="shared" si="18"/>
      </c>
      <c r="M231" s="1873">
        <f t="shared" si="390"/>
      </c>
      <c r="N231" s="1873">
        <f t="shared" si="173"/>
      </c>
      <c r="O231" s="1874">
        <f t="shared" si="80"/>
      </c>
      <c r="P231" s="1875">
        <v>0.0374</v>
      </c>
      <c r="Q231" s="1874">
        <v>50</v>
      </c>
      <c r="R231" s="1872">
        <f t="shared" si="297"/>
      </c>
      <c r="S231" s="1876">
        <v>46754</v>
      </c>
      <c r="T231" s="1876">
        <v>705</v>
      </c>
      <c r="U231" s="1876">
        <v>171</v>
      </c>
      <c r="V231" s="1876">
        <v>733</v>
      </c>
      <c r="W231" s="1876">
        <v>102</v>
      </c>
      <c r="X231" s="1876">
        <v>6</v>
      </c>
      <c r="Y231" s="1876">
        <v>1</v>
      </c>
      <c r="Z231" s="1876">
        <v>31</v>
      </c>
      <c r="AA231" s="1872">
        <f t="shared" si="235"/>
      </c>
      <c r="AB231" s="1877" t="s">
        <v>1591</v>
      </c>
      <c r="AC231" s="1877" t="s">
        <v>1592</v>
      </c>
      <c r="AD231" s="1877">
        <v>45</v>
      </c>
    </row>
    <row customHeight="true" ht="18.452380952380953" r="232">
      <c r="A232" s="1866"/>
      <c r="B232" s="1868" t="s">
        <v>1589</v>
      </c>
      <c r="C232" s="1868" t="s">
        <v>1595</v>
      </c>
      <c r="D232" s="1869">
        <v>3198.11</v>
      </c>
      <c r="E232" s="1870">
        <v>2</v>
      </c>
      <c r="F232" s="1869">
        <f t="shared" si="129"/>
      </c>
      <c r="G232" s="1871">
        <f t="shared" si="49"/>
      </c>
      <c r="H232" s="1871">
        <f t="shared" si="266"/>
      </c>
      <c r="I232" s="1871">
        <f t="shared" si="204"/>
      </c>
      <c r="J232" s="1872">
        <f t="shared" si="359"/>
      </c>
      <c r="K232" s="1873">
        <f t="shared" si="328"/>
      </c>
      <c r="L232" s="1873">
        <f t="shared" si="18"/>
      </c>
      <c r="M232" s="1873">
        <f t="shared" si="390"/>
      </c>
      <c r="N232" s="1873">
        <f t="shared" si="173"/>
      </c>
      <c r="O232" s="1874">
        <f t="shared" si="80"/>
      </c>
      <c r="P232" s="1875">
        <v>0.0425</v>
      </c>
      <c r="Q232" s="1874">
        <v>52</v>
      </c>
      <c r="R232" s="1872">
        <f t="shared" si="297"/>
      </c>
      <c r="S232" s="1876">
        <v>43795</v>
      </c>
      <c r="T232" s="1876">
        <v>713</v>
      </c>
      <c r="U232" s="1876">
        <v>170</v>
      </c>
      <c r="V232" s="1876">
        <v>762</v>
      </c>
      <c r="W232" s="1876">
        <v>109</v>
      </c>
      <c r="X232" s="1876">
        <v>14</v>
      </c>
      <c r="Y232" s="1876">
        <v>1</v>
      </c>
      <c r="Z232" s="1876">
        <v>30</v>
      </c>
      <c r="AA232" s="1872">
        <f t="shared" si="235"/>
      </c>
      <c r="AB232" s="1877" t="s">
        <v>1591</v>
      </c>
      <c r="AC232" s="1877" t="s">
        <v>1592</v>
      </c>
      <c r="AD232" s="1877">
        <v>33</v>
      </c>
    </row>
    <row customHeight="true" ht="18.452380952380953" r="233">
      <c r="A233" s="1866"/>
      <c r="B233" s="1868" t="s">
        <v>1589</v>
      </c>
      <c r="C233" s="1868" t="s">
        <v>1598</v>
      </c>
      <c r="D233" s="1869">
        <v>2640.05</v>
      </c>
      <c r="E233" s="1870">
        <v>1</v>
      </c>
      <c r="F233" s="1869">
        <f t="shared" si="129"/>
      </c>
      <c r="G233" s="1871">
        <f t="shared" si="49"/>
      </c>
      <c r="H233" s="1871">
        <f t="shared" si="266"/>
      </c>
      <c r="I233" s="1871">
        <f t="shared" si="204"/>
      </c>
      <c r="J233" s="1872">
        <f t="shared" si="359"/>
      </c>
      <c r="K233" s="1873">
        <f t="shared" si="328"/>
      </c>
      <c r="L233" s="1873">
        <f t="shared" si="18"/>
      </c>
      <c r="M233" s="1873">
        <f t="shared" si="390"/>
      </c>
      <c r="N233" s="1873">
        <f t="shared" si="173"/>
      </c>
      <c r="O233" s="1874">
        <f t="shared" si="80"/>
      </c>
      <c r="P233" s="1875">
        <v>0.0381</v>
      </c>
      <c r="Q233" s="1874">
        <v>52</v>
      </c>
      <c r="R233" s="1872">
        <f t="shared" si="297"/>
      </c>
      <c r="S233" s="1876">
        <v>31635</v>
      </c>
      <c r="T233" s="1876">
        <v>620</v>
      </c>
      <c r="U233" s="1876">
        <v>145</v>
      </c>
      <c r="V233" s="1876">
        <v>670</v>
      </c>
      <c r="W233" s="1876">
        <v>83</v>
      </c>
      <c r="X233" s="1876">
        <v>9</v>
      </c>
      <c r="Y233" s="1876">
        <v>2</v>
      </c>
      <c r="Z233" s="1876">
        <v>22</v>
      </c>
      <c r="AA233" s="1872">
        <f t="shared" si="235"/>
      </c>
      <c r="AB233" s="1877" t="s">
        <v>1591</v>
      </c>
      <c r="AC233" s="1877" t="s">
        <v>1592</v>
      </c>
      <c r="AD233" s="1877">
        <v>44</v>
      </c>
    </row>
    <row customHeight="true" ht="18.452380952380953" r="234">
      <c r="A234" s="1866"/>
      <c r="B234" s="1878" t="s">
        <v>1596</v>
      </c>
      <c r="C234" s="1878"/>
      <c r="D234" s="1879">
        <f>SUM(D230:D233)</f>
      </c>
      <c r="E234" s="1880">
        <f>SUM(E230:E233)</f>
      </c>
      <c r="F234" s="1879">
        <f>SUM(F230:F233)</f>
      </c>
      <c r="G234" s="1881">
        <f t="shared" si="49"/>
      </c>
      <c r="H234" s="1881">
        <f t="shared" si="266"/>
      </c>
      <c r="I234" s="1881">
        <f t="shared" si="204"/>
      </c>
      <c r="J234" s="1881">
        <f t="shared" si="359"/>
      </c>
      <c r="K234" s="1882">
        <f t="shared" si="328"/>
      </c>
      <c r="L234" s="1882">
        <f t="shared" si="18"/>
      </c>
      <c r="M234" s="1882">
        <f t="shared" si="390"/>
      </c>
      <c r="N234" s="1882">
        <f t="shared" si="173"/>
      </c>
      <c r="O234" s="1883">
        <f t="shared" si="80"/>
      </c>
      <c r="P234" s="1882">
        <f>AVERAGE(P230:P233)</f>
      </c>
      <c r="Q234" s="1879">
        <f>AVERAGE(Q230:Q233)</f>
      </c>
      <c r="R234" s="1881">
        <f t="shared" si="297"/>
      </c>
      <c r="S234" s="1884">
        <f>SUM(S230:S233)</f>
      </c>
      <c r="T234" s="1884">
        <f>SUM(T230:T233)</f>
      </c>
      <c r="U234" s="1884">
        <f>SUM(U230:U233)</f>
      </c>
      <c r="V234" s="1884">
        <f>SUM(V230:V233)</f>
      </c>
      <c r="W234" s="1884">
        <f>SUM(W230:W233)</f>
      </c>
      <c r="X234" s="1884">
        <f>SUM(X230:X233)</f>
      </c>
      <c r="Y234" s="1884">
        <f>SUM(Y230:Y233)</f>
      </c>
      <c r="Z234" s="1884">
        <f>SUM(Z230:Z233)</f>
      </c>
      <c r="AA234" s="1885">
        <f t="shared" si="235"/>
      </c>
      <c r="AB234" s="1886"/>
      <c r="AC234" s="1886"/>
      <c r="AD234" s="1887">
        <f>SUM(AD230:AD233)</f>
      </c>
    </row>
    <row customHeight="true" ht="18.452380952380953" r="235">
      <c r="A235" s="1866"/>
      <c r="B235" s="1868" t="s">
        <v>1619</v>
      </c>
      <c r="C235" s="1867" t="s">
        <v>1625</v>
      </c>
      <c r="D235" s="1869">
        <v>2016.86</v>
      </c>
      <c r="E235" s="1870">
        <v>3</v>
      </c>
      <c r="F235" s="1869">
        <f t="shared" ref="F235:F237" si="130">E235*2000*1.2</f>
      </c>
      <c r="G235" s="1891">
        <f t="shared" si="49"/>
      </c>
      <c r="H235" s="1891">
        <f t="shared" si="266"/>
      </c>
      <c r="I235" s="1891">
        <f t="shared" si="204"/>
      </c>
      <c r="J235" s="1892">
        <f t="shared" si="359"/>
      </c>
      <c r="K235" s="1893">
        <f t="shared" si="328"/>
      </c>
      <c r="L235" s="1893">
        <f t="shared" si="18"/>
      </c>
      <c r="M235" s="1893">
        <f t="shared" si="390"/>
      </c>
      <c r="N235" s="1893">
        <f t="shared" si="173"/>
      </c>
      <c r="O235" s="1874">
        <f t="shared" si="80"/>
      </c>
      <c r="P235" s="1888">
        <v>0.0303</v>
      </c>
      <c r="Q235" s="1876">
        <v>55</v>
      </c>
      <c r="R235" s="1892">
        <f t="shared" si="297"/>
      </c>
      <c r="S235" s="1876">
        <v>18856</v>
      </c>
      <c r="T235" s="1876">
        <v>523</v>
      </c>
      <c r="U235" s="1876">
        <v>81</v>
      </c>
      <c r="V235" s="1876">
        <v>581</v>
      </c>
      <c r="W235" s="1876">
        <v>91</v>
      </c>
      <c r="X235" s="1876">
        <v>9</v>
      </c>
      <c r="Y235" s="1876">
        <v>2</v>
      </c>
      <c r="Z235" s="1876">
        <v>11</v>
      </c>
      <c r="AA235" s="1872">
        <f t="shared" si="235"/>
      </c>
      <c r="AB235" s="1877" t="s">
        <v>1591</v>
      </c>
      <c r="AC235" s="1877" t="s">
        <v>1592</v>
      </c>
      <c r="AD235" s="1894">
        <v>33</v>
      </c>
    </row>
    <row customHeight="true" ht="18.452380952380953" r="236">
      <c r="A236" s="1866"/>
      <c r="B236" s="1868" t="s">
        <v>1619</v>
      </c>
      <c r="C236" s="1867" t="s">
        <v>1600</v>
      </c>
      <c r="D236" s="1869">
        <v>2318.4</v>
      </c>
      <c r="E236" s="1870">
        <v>2</v>
      </c>
      <c r="F236" s="1869">
        <f t="shared" si="130"/>
      </c>
      <c r="G236" s="1891">
        <f t="shared" si="49"/>
      </c>
      <c r="H236" s="1891">
        <f t="shared" si="266"/>
      </c>
      <c r="I236" s="1891">
        <f t="shared" si="204"/>
      </c>
      <c r="J236" s="1892">
        <f t="shared" si="359"/>
      </c>
      <c r="K236" s="1893">
        <f t="shared" si="328"/>
      </c>
      <c r="L236" s="1893">
        <f t="shared" si="18"/>
      </c>
      <c r="M236" s="1893">
        <f t="shared" si="390"/>
      </c>
      <c r="N236" s="1893">
        <f t="shared" si="173"/>
      </c>
      <c r="O236" s="1874">
        <f t="shared" si="80"/>
      </c>
      <c r="P236" s="1888">
        <v>0.0155</v>
      </c>
      <c r="Q236" s="1876">
        <v>53</v>
      </c>
      <c r="R236" s="1892">
        <f t="shared" si="297"/>
      </c>
      <c r="S236" s="1876">
        <v>21998</v>
      </c>
      <c r="T236" s="1876">
        <v>766</v>
      </c>
      <c r="U236" s="1876">
        <v>65</v>
      </c>
      <c r="V236" s="1876">
        <v>853</v>
      </c>
      <c r="W236" s="1876">
        <v>32</v>
      </c>
      <c r="X236" s="1876">
        <v>2</v>
      </c>
      <c r="Y236" s="1876">
        <v>0</v>
      </c>
      <c r="Z236" s="1876">
        <v>15</v>
      </c>
      <c r="AA236" s="1872">
        <f t="shared" si="235"/>
      </c>
      <c r="AB236" s="1877" t="s">
        <v>1591</v>
      </c>
      <c r="AC236" s="1877" t="s">
        <v>1592</v>
      </c>
      <c r="AD236" s="1894">
        <v>29</v>
      </c>
    </row>
    <row customHeight="true" ht="18.452380952380953" r="237">
      <c r="A237" s="1866"/>
      <c r="B237" s="1868" t="s">
        <v>1619</v>
      </c>
      <c r="C237" s="1867" t="s">
        <v>1601</v>
      </c>
      <c r="D237" s="1869">
        <v>1093.17</v>
      </c>
      <c r="E237" s="1890">
        <v>2</v>
      </c>
      <c r="F237" s="1869">
        <f t="shared" si="130"/>
      </c>
      <c r="G237" s="1891">
        <f t="shared" si="49"/>
      </c>
      <c r="H237" s="1891">
        <f t="shared" si="266"/>
      </c>
      <c r="I237" s="1891">
        <f t="shared" si="204"/>
      </c>
      <c r="J237" s="1892">
        <f t="shared" si="359"/>
      </c>
      <c r="K237" s="1893">
        <f t="shared" si="328"/>
      </c>
      <c r="L237" s="1893">
        <f t="shared" si="18"/>
      </c>
      <c r="M237" s="1893">
        <f t="shared" si="390"/>
      </c>
      <c r="N237" s="1893">
        <f t="shared" si="173"/>
      </c>
      <c r="O237" s="1874">
        <f t="shared" si="80"/>
      </c>
      <c r="P237" s="1888">
        <v>0.0255</v>
      </c>
      <c r="Q237" s="1876">
        <v>55</v>
      </c>
      <c r="R237" s="1892">
        <f t="shared" si="297"/>
      </c>
      <c r="S237" s="1876">
        <v>11237</v>
      </c>
      <c r="T237" s="1876">
        <v>350</v>
      </c>
      <c r="U237" s="1876">
        <v>56</v>
      </c>
      <c r="V237" s="1876">
        <v>387</v>
      </c>
      <c r="W237" s="1876">
        <v>55</v>
      </c>
      <c r="X237" s="1876">
        <v>8</v>
      </c>
      <c r="Y237" s="1876">
        <v>0</v>
      </c>
      <c r="Z237" s="1876">
        <v>6</v>
      </c>
      <c r="AA237" s="1872">
        <f t="shared" si="235"/>
      </c>
      <c r="AB237" s="1876" t="s">
        <v>1591</v>
      </c>
      <c r="AC237" s="1877" t="s">
        <v>1592</v>
      </c>
      <c r="AD237" s="1876">
        <v>18</v>
      </c>
    </row>
    <row r="238">
      <c r="A238" s="1866"/>
      <c r="B238" s="1878" t="s">
        <v>1596</v>
      </c>
      <c r="C238" s="1878"/>
      <c r="D238" s="1879">
        <f>SUM(D235:D237)</f>
      </c>
      <c r="E238" s="1879">
        <f>SUM(E235:E237)</f>
      </c>
      <c r="F238" s="1879">
        <f>SUM(F235:F237)</f>
      </c>
      <c r="G238" s="1881">
        <f t="shared" si="49"/>
      </c>
      <c r="H238" s="1881">
        <f t="shared" si="266"/>
      </c>
      <c r="I238" s="1881">
        <f t="shared" si="204"/>
      </c>
      <c r="J238" s="1881">
        <f t="shared" si="359"/>
      </c>
      <c r="K238" s="1882">
        <f t="shared" si="328"/>
      </c>
      <c r="L238" s="1882">
        <f t="shared" si="18"/>
      </c>
      <c r="M238" s="1882">
        <f t="shared" si="390"/>
      </c>
      <c r="N238" s="1882">
        <f t="shared" si="173"/>
      </c>
      <c r="O238" s="1883">
        <f t="shared" si="80"/>
      </c>
      <c r="P238" s="1882">
        <f>AVERAGE(P235:P237)</f>
      </c>
      <c r="Q238" s="1879">
        <f>AVERAGE(Q235:Q237)</f>
      </c>
      <c r="R238" s="1879">
        <f t="shared" si="297"/>
      </c>
      <c r="S238" s="1883">
        <f>SUM(S235:S237)</f>
      </c>
      <c r="T238" s="1883">
        <f>SUM(T235:T237)</f>
      </c>
      <c r="U238" s="1883">
        <f>SUM(U235:U237)</f>
      </c>
      <c r="V238" s="1883">
        <f>SUM(V235:V237)</f>
      </c>
      <c r="W238" s="1883">
        <f>SUM(W235:W237)</f>
      </c>
      <c r="X238" s="1883">
        <f>SUM(X235:X237)</f>
      </c>
      <c r="Y238" s="1883">
        <f>SUM(Y235:Y237)</f>
      </c>
      <c r="Z238" s="1883">
        <f>SUM(Z235:Z237)</f>
      </c>
      <c r="AA238" s="1885">
        <f t="shared" si="235"/>
      </c>
      <c r="AB238" s="1886"/>
      <c r="AC238" s="1886"/>
      <c r="AD238" s="1887">
        <f>SUM(AD235:AD237)</f>
      </c>
    </row>
    <row r="239">
      <c r="A239" s="1866"/>
      <c r="B239" s="1895" t="s">
        <v>1602</v>
      </c>
      <c r="C239" s="1895"/>
      <c r="D239" s="1896">
        <f>D238+D234</f>
      </c>
      <c r="E239" s="1896">
        <f>E238+E234</f>
      </c>
      <c r="F239" s="1896">
        <f>F234+F238</f>
      </c>
      <c r="G239" s="1897">
        <f t="shared" si="49"/>
      </c>
      <c r="H239" s="1897">
        <f t="shared" si="266"/>
      </c>
      <c r="I239" s="1897">
        <f t="shared" si="204"/>
      </c>
      <c r="J239" s="1897">
        <f t="shared" si="359"/>
      </c>
      <c r="K239" s="1898">
        <f t="shared" si="328"/>
      </c>
      <c r="L239" s="1898">
        <f t="shared" si="18"/>
      </c>
      <c r="M239" s="1898">
        <f t="shared" si="390"/>
      </c>
      <c r="N239" s="1898">
        <f t="shared" si="173"/>
      </c>
      <c r="O239" s="1899">
        <f t="shared" si="80"/>
      </c>
      <c r="P239" s="1900">
        <f>(P238+P234)/2</f>
      </c>
      <c r="Q239" s="1900">
        <f>(Q238+Q234)/2</f>
      </c>
      <c r="R239" s="1896">
        <f>(R238+R234)/2</f>
      </c>
      <c r="S239" s="1899">
        <f>S238+S234</f>
      </c>
      <c r="T239" s="1899">
        <f>T238+T234</f>
      </c>
      <c r="U239" s="1899">
        <f>U238+U234</f>
      </c>
      <c r="V239" s="1899">
        <f>V238+V234</f>
      </c>
      <c r="W239" s="1899">
        <f>W238+W234</f>
      </c>
      <c r="X239" s="1899">
        <f>X238+X234</f>
      </c>
      <c r="Y239" s="1899">
        <f>Y238+Y234</f>
      </c>
      <c r="Z239" s="1899">
        <f>Z238+Z234</f>
      </c>
      <c r="AA239" s="1901">
        <f t="shared" si="235"/>
      </c>
      <c r="AB239" s="1902"/>
      <c r="AC239" s="1902"/>
      <c r="AD239" s="1903">
        <f>AD238+AD234</f>
      </c>
    </row>
    <row customHeight="true" ht="18.452380952380953" r="240">
      <c r="A240" s="1855" t="s">
        <v>1555</v>
      </c>
      <c r="B240" s="1855" t="s">
        <v>1556</v>
      </c>
      <c r="C240" s="1855"/>
      <c r="D240" s="1856" t="s">
        <v>1557</v>
      </c>
      <c r="E240" s="1856"/>
      <c r="F240" s="1856"/>
      <c r="G240" s="1856"/>
      <c r="H240" s="1856"/>
      <c r="I240" s="1856"/>
      <c r="J240" s="1857" t="s">
        <v>1558</v>
      </c>
      <c r="K240" s="1857"/>
      <c r="L240" s="1857"/>
      <c r="M240" s="1857"/>
      <c r="N240" s="1857"/>
      <c r="O240" s="1857"/>
      <c r="P240" s="1857"/>
      <c r="Q240" s="1857"/>
      <c r="R240" s="1857"/>
      <c r="S240" s="1857"/>
      <c r="T240" s="1857"/>
      <c r="U240" s="1857"/>
      <c r="V240" s="1857"/>
      <c r="W240" s="1857"/>
      <c r="X240" s="1857"/>
      <c r="Y240" s="1857"/>
      <c r="Z240" s="1857"/>
      <c r="AA240" s="1857"/>
      <c r="AB240" s="1857"/>
      <c r="AC240" s="1857"/>
      <c r="AD240" s="1858"/>
    </row>
    <row customHeight="true" ht="18.452380952380953" r="241">
      <c r="A241" s="1855"/>
      <c r="B241" s="1855" t="s">
        <v>1559</v>
      </c>
      <c r="C241" s="1855" t="s">
        <v>1560</v>
      </c>
      <c r="D241" s="1856" t="s">
        <v>1561</v>
      </c>
      <c r="E241" s="1859" t="s">
        <v>1562</v>
      </c>
      <c r="F241" s="1860" t="s">
        <v>1563</v>
      </c>
      <c r="G241" s="1861" t="s">
        <v>1564</v>
      </c>
      <c r="H241" s="1861" t="s">
        <v>1565</v>
      </c>
      <c r="I241" s="1861" t="s">
        <v>1566</v>
      </c>
      <c r="J241" s="1857" t="s">
        <v>1567</v>
      </c>
      <c r="K241" s="1862" t="s">
        <v>1568</v>
      </c>
      <c r="L241" s="1862" t="s">
        <v>1569</v>
      </c>
      <c r="M241" s="1862" t="s">
        <v>1570</v>
      </c>
      <c r="N241" s="1862" t="s">
        <v>1571</v>
      </c>
      <c r="O241" s="1863" t="s">
        <v>1572</v>
      </c>
      <c r="P241" s="1862" t="s">
        <v>1573</v>
      </c>
      <c r="Q241" s="1863" t="s">
        <v>1574</v>
      </c>
      <c r="R241" s="1857" t="s">
        <v>1575</v>
      </c>
      <c r="S241" s="1863" t="s">
        <v>1576</v>
      </c>
      <c r="T241" s="1863" t="s">
        <v>1577</v>
      </c>
      <c r="U241" s="1863" t="s">
        <v>1578</v>
      </c>
      <c r="V241" s="1863" t="s">
        <v>1579</v>
      </c>
      <c r="W241" s="1863" t="s">
        <v>1580</v>
      </c>
      <c r="X241" s="1863" t="s">
        <v>1581</v>
      </c>
      <c r="Y241" s="1863" t="s">
        <v>1582</v>
      </c>
      <c r="Z241" s="1863" t="s">
        <v>1583</v>
      </c>
      <c r="AA241" s="1864" t="s">
        <v>1584</v>
      </c>
      <c r="AB241" s="1858" t="s">
        <v>1585</v>
      </c>
      <c r="AC241" s="1858" t="s">
        <v>1586</v>
      </c>
      <c r="AD241" s="1865" t="s">
        <v>1587</v>
      </c>
    </row>
    <row customHeight="true" ht="18.452380952380953" r="242">
      <c r="A242" s="1866" t="s">
        <v>1631</v>
      </c>
      <c r="B242" s="1868" t="s">
        <v>1589</v>
      </c>
      <c r="C242" s="1868" t="s">
        <v>1593</v>
      </c>
      <c r="D242" s="1869">
        <v>3915.32</v>
      </c>
      <c r="E242" s="1870">
        <v>6</v>
      </c>
      <c r="F242" s="1869">
        <f t="shared" ref="F242:F245" si="131">E242*2000*1.2</f>
      </c>
      <c r="G242" s="1871">
        <f t="shared" ref="G242:G251" si="50">F242/D242</f>
      </c>
      <c r="H242" s="1871">
        <f t="shared" ref="H242:H251" si="267">D242/E242</f>
      </c>
      <c r="I242" s="1871">
        <f t="shared" ref="I242:I251" si="205">F242/E242</f>
      </c>
      <c r="J242" s="1872">
        <f t="shared" ref="J242:J251" si="360">D242/T242</f>
      </c>
      <c r="K242" s="1873">
        <f t="shared" ref="K242:K251" si="329">O242/S242*1</f>
      </c>
      <c r="L242" s="1873">
        <f t="shared" ref="L242:L251" si="19">T242/S242</f>
      </c>
      <c r="M242" s="1873">
        <f t="shared" ref="M242:M251" si="391">V242/S242</f>
      </c>
      <c r="N242" s="1873">
        <f t="shared" ref="N242:N251" si="174">W242/V242</f>
      </c>
      <c r="O242" s="1874">
        <f t="shared" ref="O242:O251" si="81">U242/P242</f>
      </c>
      <c r="P242" s="1875">
        <v>0.0114</v>
      </c>
      <c r="Q242" s="1874">
        <v>45</v>
      </c>
      <c r="R242" s="1872">
        <f t="shared" ref="R242:R250" si="298">(D242/S242)*1000</f>
      </c>
      <c r="S242" s="1876">
        <v>56713</v>
      </c>
      <c r="T242" s="1876">
        <v>1020</v>
      </c>
      <c r="U242" s="1876">
        <v>145</v>
      </c>
      <c r="V242" s="1876">
        <v>1073</v>
      </c>
      <c r="W242" s="1876">
        <v>101</v>
      </c>
      <c r="X242" s="1876">
        <v>18</v>
      </c>
      <c r="Y242" s="1876">
        <v>4</v>
      </c>
      <c r="Z242" s="1876">
        <v>33</v>
      </c>
      <c r="AA242" s="1872">
        <f t="shared" ref="AA242:AA251" si="236">AD242*1000/D242</f>
      </c>
      <c r="AB242" s="1877" t="s">
        <v>1591</v>
      </c>
      <c r="AC242" s="1877" t="s">
        <v>1592</v>
      </c>
      <c r="AD242" s="1877">
        <v>44</v>
      </c>
    </row>
    <row customHeight="true" ht="18.452380952380953" r="243">
      <c r="A243" s="1866"/>
      <c r="B243" s="1868" t="s">
        <v>1589</v>
      </c>
      <c r="C243" s="1868" t="s">
        <v>1594</v>
      </c>
      <c r="D243" s="1869">
        <v>1617</v>
      </c>
      <c r="E243" s="1870">
        <v>0</v>
      </c>
      <c r="F243" s="1869">
        <f t="shared" si="131"/>
      </c>
      <c r="G243" s="1871">
        <f t="shared" si="50"/>
      </c>
      <c r="H243" s="1871">
        <f t="shared" si="267"/>
      </c>
      <c r="I243" s="1871">
        <f t="shared" si="205"/>
      </c>
      <c r="J243" s="1872">
        <f t="shared" si="360"/>
      </c>
      <c r="K243" s="1873">
        <f t="shared" si="329"/>
      </c>
      <c r="L243" s="1873">
        <f t="shared" si="19"/>
      </c>
      <c r="M243" s="1873">
        <f t="shared" si="391"/>
      </c>
      <c r="N243" s="1873">
        <f t="shared" si="174"/>
      </c>
      <c r="O243" s="1874">
        <f t="shared" si="81"/>
      </c>
      <c r="P243" s="1875">
        <v>0.0106</v>
      </c>
      <c r="Q243" s="1874">
        <v>47</v>
      </c>
      <c r="R243" s="1872">
        <f t="shared" si="298"/>
      </c>
      <c r="S243" s="1876">
        <v>23996</v>
      </c>
      <c r="T243" s="1876">
        <v>406</v>
      </c>
      <c r="U243" s="1876">
        <v>80</v>
      </c>
      <c r="V243" s="1876">
        <v>420</v>
      </c>
      <c r="W243" s="1876">
        <v>52</v>
      </c>
      <c r="X243" s="1876">
        <v>8</v>
      </c>
      <c r="Y243" s="1876">
        <v>1</v>
      </c>
      <c r="Z243" s="1876">
        <v>14</v>
      </c>
      <c r="AA243" s="1872">
        <f t="shared" si="236"/>
      </c>
      <c r="AB243" s="1877" t="s">
        <v>1591</v>
      </c>
      <c r="AC243" s="1877" t="s">
        <v>1592</v>
      </c>
      <c r="AD243" s="1877">
        <v>44</v>
      </c>
    </row>
    <row customHeight="true" ht="18.452380952380953" r="244">
      <c r="A244" s="1866"/>
      <c r="B244" s="1868" t="s">
        <v>1589</v>
      </c>
      <c r="C244" s="1868" t="s">
        <v>1595</v>
      </c>
      <c r="D244" s="1869">
        <v>2753.56</v>
      </c>
      <c r="E244" s="1870">
        <v>3</v>
      </c>
      <c r="F244" s="1869">
        <f t="shared" si="131"/>
      </c>
      <c r="G244" s="1871">
        <f t="shared" si="50"/>
      </c>
      <c r="H244" s="1871">
        <f t="shared" si="267"/>
      </c>
      <c r="I244" s="1871">
        <f t="shared" si="205"/>
      </c>
      <c r="J244" s="1872">
        <f t="shared" si="360"/>
      </c>
      <c r="K244" s="1873">
        <f t="shared" si="329"/>
      </c>
      <c r="L244" s="1873">
        <f t="shared" si="19"/>
      </c>
      <c r="M244" s="1873">
        <f t="shared" si="391"/>
      </c>
      <c r="N244" s="1873">
        <f t="shared" si="174"/>
      </c>
      <c r="O244" s="1874">
        <f t="shared" si="81"/>
      </c>
      <c r="P244" s="1875">
        <v>0.0257</v>
      </c>
      <c r="Q244" s="1874">
        <v>48</v>
      </c>
      <c r="R244" s="1872">
        <f t="shared" si="298"/>
      </c>
      <c r="S244" s="1876">
        <v>37246</v>
      </c>
      <c r="T244" s="1876">
        <v>465</v>
      </c>
      <c r="U244" s="1876">
        <v>98</v>
      </c>
      <c r="V244" s="1876">
        <v>495</v>
      </c>
      <c r="W244" s="1876">
        <v>46</v>
      </c>
      <c r="X244" s="1876">
        <v>10</v>
      </c>
      <c r="Y244" s="1876">
        <v>3</v>
      </c>
      <c r="Z244" s="1876">
        <v>22</v>
      </c>
      <c r="AA244" s="1872">
        <f t="shared" si="236"/>
      </c>
      <c r="AB244" s="1877" t="s">
        <v>1591</v>
      </c>
      <c r="AC244" s="1877" t="s">
        <v>1592</v>
      </c>
      <c r="AD244" s="1877">
        <v>11</v>
      </c>
    </row>
    <row customHeight="true" ht="18.452380952380953" r="245">
      <c r="A245" s="1866"/>
      <c r="B245" s="1868" t="s">
        <v>1589</v>
      </c>
      <c r="C245" s="1868" t="s">
        <v>1598</v>
      </c>
      <c r="D245" s="1869">
        <v>2329.23</v>
      </c>
      <c r="E245" s="1870">
        <v>2</v>
      </c>
      <c r="F245" s="1869">
        <f t="shared" si="131"/>
      </c>
      <c r="G245" s="1871">
        <f t="shared" si="50"/>
      </c>
      <c r="H245" s="1871">
        <f t="shared" si="267"/>
      </c>
      <c r="I245" s="1871">
        <f t="shared" si="205"/>
      </c>
      <c r="J245" s="1872">
        <f t="shared" si="360"/>
      </c>
      <c r="K245" s="1873">
        <f t="shared" si="329"/>
      </c>
      <c r="L245" s="1873">
        <f t="shared" si="19"/>
      </c>
      <c r="M245" s="1873">
        <f t="shared" si="391"/>
      </c>
      <c r="N245" s="1873">
        <f t="shared" si="174"/>
      </c>
      <c r="O245" s="1874">
        <f t="shared" si="81"/>
      </c>
      <c r="P245" s="1875">
        <v>0.0256</v>
      </c>
      <c r="Q245" s="1874">
        <v>48</v>
      </c>
      <c r="R245" s="1872">
        <f t="shared" si="298"/>
      </c>
      <c r="S245" s="1876">
        <v>26215</v>
      </c>
      <c r="T245" s="1876">
        <v>456</v>
      </c>
      <c r="U245" s="1876">
        <v>94</v>
      </c>
      <c r="V245" s="1876">
        <v>511</v>
      </c>
      <c r="W245" s="1876">
        <v>46</v>
      </c>
      <c r="X245" s="1876">
        <v>2</v>
      </c>
      <c r="Y245" s="1876">
        <v>1</v>
      </c>
      <c r="Z245" s="1876">
        <v>19</v>
      </c>
      <c r="AA245" s="1872">
        <f t="shared" si="236"/>
      </c>
      <c r="AB245" s="1877" t="s">
        <v>1591</v>
      </c>
      <c r="AC245" s="1877" t="s">
        <v>1592</v>
      </c>
      <c r="AD245" s="1877">
        <v>25</v>
      </c>
    </row>
    <row customHeight="true" ht="18.452380952380953" r="246">
      <c r="A246" s="1866"/>
      <c r="B246" s="1878" t="s">
        <v>1596</v>
      </c>
      <c r="C246" s="1878"/>
      <c r="D246" s="1879">
        <f>SUM(D242:D245)</f>
      </c>
      <c r="E246" s="1880">
        <f>SUM(E242:E245)</f>
      </c>
      <c r="F246" s="1879">
        <f>SUM(F242:F245)</f>
      </c>
      <c r="G246" s="1881">
        <f t="shared" si="50"/>
      </c>
      <c r="H246" s="1881">
        <f t="shared" si="267"/>
      </c>
      <c r="I246" s="1881">
        <f t="shared" si="205"/>
      </c>
      <c r="J246" s="1881">
        <f t="shared" si="360"/>
      </c>
      <c r="K246" s="1882">
        <f t="shared" si="329"/>
      </c>
      <c r="L246" s="1882">
        <f t="shared" si="19"/>
      </c>
      <c r="M246" s="1882">
        <f t="shared" si="391"/>
      </c>
      <c r="N246" s="1882">
        <f t="shared" si="174"/>
      </c>
      <c r="O246" s="1883">
        <f t="shared" si="81"/>
      </c>
      <c r="P246" s="1882">
        <f>AVERAGE(P242:P245)</f>
      </c>
      <c r="Q246" s="1879">
        <f>AVERAGE(Q242:Q245)</f>
      </c>
      <c r="R246" s="1881">
        <f t="shared" si="298"/>
      </c>
      <c r="S246" s="1884">
        <f>SUM(S242:S245)</f>
      </c>
      <c r="T246" s="1884">
        <f>SUM(T242:T245)</f>
      </c>
      <c r="U246" s="1884">
        <f>SUM(U242:U245)</f>
      </c>
      <c r="V246" s="1884">
        <f>SUM(V242:V245)</f>
      </c>
      <c r="W246" s="1884">
        <f>SUM(W242:W245)</f>
      </c>
      <c r="X246" s="1884">
        <f>SUM(X242:X245)</f>
      </c>
      <c r="Y246" s="1884">
        <f>SUM(Y242:Y245)</f>
      </c>
      <c r="Z246" s="1884">
        <f>SUM(Z242:Z245)</f>
      </c>
      <c r="AA246" s="1885">
        <f t="shared" si="236"/>
      </c>
      <c r="AB246" s="1886"/>
      <c r="AC246" s="1886"/>
      <c r="AD246" s="1887">
        <f>SUM(AD242:AD245)</f>
      </c>
    </row>
    <row customHeight="true" ht="18.452380952380953" r="247">
      <c r="A247" s="1866"/>
      <c r="B247" s="1868" t="s">
        <v>1619</v>
      </c>
      <c r="C247" s="1867" t="s">
        <v>1625</v>
      </c>
      <c r="D247" s="1869">
        <v>1868.03</v>
      </c>
      <c r="E247" s="1870">
        <v>3</v>
      </c>
      <c r="F247" s="1869">
        <f t="shared" ref="F247:F249" si="132">E247*2000*1.2</f>
      </c>
      <c r="G247" s="1891">
        <f t="shared" si="50"/>
      </c>
      <c r="H247" s="1891">
        <f t="shared" si="267"/>
      </c>
      <c r="I247" s="1891">
        <f t="shared" si="205"/>
      </c>
      <c r="J247" s="1892">
        <f t="shared" si="360"/>
      </c>
      <c r="K247" s="1893">
        <f t="shared" si="329"/>
      </c>
      <c r="L247" s="1893">
        <f t="shared" si="19"/>
      </c>
      <c r="M247" s="1893">
        <f t="shared" si="391"/>
      </c>
      <c r="N247" s="1893">
        <f t="shared" si="174"/>
      </c>
      <c r="O247" s="1874">
        <f t="shared" si="81"/>
      </c>
      <c r="P247" s="1888">
        <v>0.0184</v>
      </c>
      <c r="Q247" s="1876">
        <v>47</v>
      </c>
      <c r="R247" s="1892">
        <f t="shared" si="298"/>
      </c>
      <c r="S247" s="1876">
        <v>18978</v>
      </c>
      <c r="T247" s="1876">
        <v>459</v>
      </c>
      <c r="U247" s="1876">
        <v>65</v>
      </c>
      <c r="V247" s="1876">
        <v>512</v>
      </c>
      <c r="W247" s="1876">
        <v>53</v>
      </c>
      <c r="X247" s="1876">
        <v>4</v>
      </c>
      <c r="Y247" s="1876">
        <v>1</v>
      </c>
      <c r="Z247" s="1876">
        <v>14</v>
      </c>
      <c r="AA247" s="1872">
        <f t="shared" si="236"/>
      </c>
      <c r="AB247" s="1877" t="s">
        <v>1591</v>
      </c>
      <c r="AC247" s="1877" t="s">
        <v>1592</v>
      </c>
      <c r="AD247" s="1894">
        <v>24</v>
      </c>
    </row>
    <row customHeight="true" ht="18.452380952380953" r="248">
      <c r="A248" s="1866"/>
      <c r="B248" s="1868" t="s">
        <v>1619</v>
      </c>
      <c r="C248" s="1867" t="s">
        <v>1600</v>
      </c>
      <c r="D248" s="1869">
        <v>2149.72</v>
      </c>
      <c r="E248" s="1870">
        <v>3</v>
      </c>
      <c r="F248" s="1869">
        <f t="shared" si="132"/>
      </c>
      <c r="G248" s="1891">
        <f t="shared" si="50"/>
      </c>
      <c r="H248" s="1891">
        <f t="shared" si="267"/>
      </c>
      <c r="I248" s="1891">
        <f t="shared" si="205"/>
      </c>
      <c r="J248" s="1892">
        <f t="shared" si="360"/>
      </c>
      <c r="K248" s="1893">
        <f t="shared" si="329"/>
      </c>
      <c r="L248" s="1893">
        <f t="shared" si="19"/>
      </c>
      <c r="M248" s="1893">
        <f t="shared" si="391"/>
      </c>
      <c r="N248" s="1893">
        <f t="shared" si="174"/>
      </c>
      <c r="O248" s="1874">
        <f t="shared" si="81"/>
      </c>
      <c r="P248" s="1888">
        <v>0.0177</v>
      </c>
      <c r="Q248" s="1876">
        <v>46</v>
      </c>
      <c r="R248" s="1892">
        <f t="shared" si="298"/>
      </c>
      <c r="S248" s="1876">
        <v>15058</v>
      </c>
      <c r="T248" s="1876">
        <v>534</v>
      </c>
      <c r="U248" s="1876">
        <v>57</v>
      </c>
      <c r="V248" s="1876">
        <v>604</v>
      </c>
      <c r="W248" s="1876">
        <v>22</v>
      </c>
      <c r="X248" s="1876">
        <v>2</v>
      </c>
      <c r="Y248" s="1876">
        <v>1</v>
      </c>
      <c r="Z248" s="1876">
        <v>3</v>
      </c>
      <c r="AA248" s="1872">
        <f t="shared" si="236"/>
      </c>
      <c r="AB248" s="1877" t="s">
        <v>1591</v>
      </c>
      <c r="AC248" s="1877" t="s">
        <v>1592</v>
      </c>
      <c r="AD248" s="1894">
        <v>20</v>
      </c>
    </row>
    <row customHeight="true" ht="18.452380952380953" r="249">
      <c r="A249" s="1866"/>
      <c r="B249" s="1868" t="s">
        <v>1619</v>
      </c>
      <c r="C249" s="1867" t="s">
        <v>1601</v>
      </c>
      <c r="D249" s="1869">
        <v>1001.67</v>
      </c>
      <c r="E249" s="1890">
        <v>2</v>
      </c>
      <c r="F249" s="1869">
        <f t="shared" si="132"/>
      </c>
      <c r="G249" s="1891">
        <f t="shared" si="50"/>
      </c>
      <c r="H249" s="1891">
        <f t="shared" si="267"/>
      </c>
      <c r="I249" s="1891">
        <f t="shared" si="205"/>
      </c>
      <c r="J249" s="1892">
        <f t="shared" si="360"/>
      </c>
      <c r="K249" s="1893">
        <f t="shared" si="329"/>
      </c>
      <c r="L249" s="1893">
        <f t="shared" si="19"/>
      </c>
      <c r="M249" s="1893">
        <f t="shared" si="391"/>
      </c>
      <c r="N249" s="1893">
        <f t="shared" si="174"/>
      </c>
      <c r="O249" s="1874">
        <f t="shared" si="81"/>
      </c>
      <c r="P249" s="1888">
        <v>0.026</v>
      </c>
      <c r="Q249" s="1876">
        <v>48</v>
      </c>
      <c r="R249" s="1892">
        <f t="shared" si="298"/>
      </c>
      <c r="S249" s="1876">
        <v>8552</v>
      </c>
      <c r="T249" s="1876">
        <v>289</v>
      </c>
      <c r="U249" s="1876">
        <v>45</v>
      </c>
      <c r="V249" s="1876">
        <v>336</v>
      </c>
      <c r="W249" s="1876">
        <v>32</v>
      </c>
      <c r="X249" s="1876">
        <v>1</v>
      </c>
      <c r="Y249" s="1876">
        <v>0</v>
      </c>
      <c r="Z249" s="1876">
        <v>3</v>
      </c>
      <c r="AA249" s="1872">
        <f t="shared" si="236"/>
      </c>
      <c r="AB249" s="1876" t="s">
        <v>1591</v>
      </c>
      <c r="AC249" s="1877" t="s">
        <v>1592</v>
      </c>
      <c r="AD249" s="1876">
        <v>13</v>
      </c>
    </row>
    <row customHeight="true" ht="18.452380952380953" r="250">
      <c r="A250" s="1866"/>
      <c r="B250" s="1878" t="s">
        <v>1596</v>
      </c>
      <c r="C250" s="1878"/>
      <c r="D250" s="1879">
        <f>SUM(D247:D249)</f>
      </c>
      <c r="E250" s="1879">
        <f>SUM(E247:E249)</f>
      </c>
      <c r="F250" s="1879">
        <f>SUM(F247:F249)</f>
      </c>
      <c r="G250" s="1881">
        <f t="shared" si="50"/>
      </c>
      <c r="H250" s="1881">
        <f t="shared" si="267"/>
      </c>
      <c r="I250" s="1881">
        <f t="shared" si="205"/>
      </c>
      <c r="J250" s="1881">
        <f t="shared" si="360"/>
      </c>
      <c r="K250" s="1882">
        <f t="shared" si="329"/>
      </c>
      <c r="L250" s="1882">
        <f t="shared" si="19"/>
      </c>
      <c r="M250" s="1882">
        <f t="shared" si="391"/>
      </c>
      <c r="N250" s="1882">
        <f t="shared" si="174"/>
      </c>
      <c r="O250" s="1883">
        <f t="shared" si="81"/>
      </c>
      <c r="P250" s="1882">
        <f>AVERAGE(P247:P249)</f>
      </c>
      <c r="Q250" s="1879">
        <f>AVERAGE(Q247:Q249)</f>
      </c>
      <c r="R250" s="1879">
        <f t="shared" si="298"/>
      </c>
      <c r="S250" s="1883">
        <f>SUM(S247:S249)</f>
      </c>
      <c r="T250" s="1883">
        <f>SUM(T247:T249)</f>
      </c>
      <c r="U250" s="1883">
        <f>SUM(U247:U249)</f>
      </c>
      <c r="V250" s="1883">
        <f>SUM(V247:V249)</f>
      </c>
      <c r="W250" s="1883">
        <f>SUM(W247:W249)</f>
      </c>
      <c r="X250" s="1883">
        <f>SUM(X247:X249)</f>
      </c>
      <c r="Y250" s="1883">
        <f>SUM(Y247:Y249)</f>
      </c>
      <c r="Z250" s="1883">
        <f>SUM(Z247:Z249)</f>
      </c>
      <c r="AA250" s="1885">
        <f t="shared" si="236"/>
      </c>
      <c r="AB250" s="1886"/>
      <c r="AC250" s="1886"/>
      <c r="AD250" s="1887">
        <f>SUM(AD247:AD249)</f>
      </c>
    </row>
    <row customHeight="true" ht="18.452380952380953" r="251">
      <c r="A251" s="1866"/>
      <c r="B251" s="1895" t="s">
        <v>1602</v>
      </c>
      <c r="C251" s="1895"/>
      <c r="D251" s="1896">
        <f>D250+D246</f>
      </c>
      <c r="E251" s="1896">
        <f>E250+E246</f>
      </c>
      <c r="F251" s="1896">
        <f>F246+F250</f>
      </c>
      <c r="G251" s="1897">
        <f t="shared" si="50"/>
      </c>
      <c r="H251" s="1897">
        <f t="shared" si="267"/>
      </c>
      <c r="I251" s="1897">
        <f t="shared" si="205"/>
      </c>
      <c r="J251" s="1897">
        <f t="shared" si="360"/>
      </c>
      <c r="K251" s="1898">
        <f t="shared" si="329"/>
      </c>
      <c r="L251" s="1898">
        <f t="shared" si="19"/>
      </c>
      <c r="M251" s="1898">
        <f t="shared" si="391"/>
      </c>
      <c r="N251" s="1898">
        <f t="shared" si="174"/>
      </c>
      <c r="O251" s="1899">
        <f t="shared" si="81"/>
      </c>
      <c r="P251" s="1900">
        <f>(P250+P246)/2</f>
      </c>
      <c r="Q251" s="1900">
        <f>(Q250+Q246)/2</f>
      </c>
      <c r="R251" s="1896">
        <f>(R250+R246)/2</f>
      </c>
      <c r="S251" s="1899">
        <f>S250+S246</f>
      </c>
      <c r="T251" s="1899">
        <f>T250+T246</f>
      </c>
      <c r="U251" s="1899">
        <f>U250+U246</f>
      </c>
      <c r="V251" s="1899">
        <f>V250+V246</f>
      </c>
      <c r="W251" s="1899">
        <f>W250+W246</f>
      </c>
      <c r="X251" s="1899">
        <f>X250+X246</f>
      </c>
      <c r="Y251" s="1899">
        <f>Y250+Y246</f>
      </c>
      <c r="Z251" s="1899">
        <f>Z250+Z246</f>
      </c>
      <c r="AA251" s="1901">
        <f t="shared" si="236"/>
      </c>
      <c r="AB251" s="1902"/>
      <c r="AC251" s="1902"/>
      <c r="AD251" s="1903">
        <f>AD246+AD250</f>
      </c>
    </row>
    <row customHeight="true" ht="18.452380952380953" r="252">
      <c r="A252" s="1855" t="s">
        <v>1555</v>
      </c>
      <c r="B252" s="1855" t="s">
        <v>1556</v>
      </c>
      <c r="C252" s="1855"/>
      <c r="D252" s="1856" t="s">
        <v>1557</v>
      </c>
      <c r="E252" s="1856"/>
      <c r="F252" s="1856"/>
      <c r="G252" s="1856"/>
      <c r="H252" s="1856"/>
      <c r="I252" s="1856"/>
      <c r="J252" s="1857" t="s">
        <v>1558</v>
      </c>
      <c r="K252" s="1857"/>
      <c r="L252" s="1857"/>
      <c r="M252" s="1857"/>
      <c r="N252" s="1857"/>
      <c r="O252" s="1857"/>
      <c r="P252" s="1857"/>
      <c r="Q252" s="1857"/>
      <c r="R252" s="1857"/>
      <c r="S252" s="1857"/>
      <c r="T252" s="1857"/>
      <c r="U252" s="1857"/>
      <c r="V252" s="1857"/>
      <c r="W252" s="1857"/>
      <c r="X252" s="1857"/>
      <c r="Y252" s="1857"/>
      <c r="Z252" s="1857"/>
      <c r="AA252" s="1857"/>
      <c r="AB252" s="1857"/>
      <c r="AC252" s="1857"/>
      <c r="AD252" s="1858"/>
    </row>
    <row customHeight="true" ht="18.452380952380953" r="253">
      <c r="A253" s="1855"/>
      <c r="B253" s="1855" t="s">
        <v>1559</v>
      </c>
      <c r="C253" s="1855" t="s">
        <v>1560</v>
      </c>
      <c r="D253" s="1856" t="s">
        <v>1561</v>
      </c>
      <c r="E253" s="1859" t="s">
        <v>1562</v>
      </c>
      <c r="F253" s="1860" t="s">
        <v>1563</v>
      </c>
      <c r="G253" s="1861" t="s">
        <v>1564</v>
      </c>
      <c r="H253" s="1861" t="s">
        <v>1565</v>
      </c>
      <c r="I253" s="1861" t="s">
        <v>1566</v>
      </c>
      <c r="J253" s="1857" t="s">
        <v>1567</v>
      </c>
      <c r="K253" s="1862" t="s">
        <v>1568</v>
      </c>
      <c r="L253" s="1862" t="s">
        <v>1569</v>
      </c>
      <c r="M253" s="1862" t="s">
        <v>1570</v>
      </c>
      <c r="N253" s="1862" t="s">
        <v>1571</v>
      </c>
      <c r="O253" s="1863" t="s">
        <v>1572</v>
      </c>
      <c r="P253" s="1862" t="s">
        <v>1573</v>
      </c>
      <c r="Q253" s="1863" t="s">
        <v>1574</v>
      </c>
      <c r="R253" s="1857" t="s">
        <v>1575</v>
      </c>
      <c r="S253" s="1863" t="s">
        <v>1576</v>
      </c>
      <c r="T253" s="1863" t="s">
        <v>1577</v>
      </c>
      <c r="U253" s="1863" t="s">
        <v>1578</v>
      </c>
      <c r="V253" s="1863" t="s">
        <v>1579</v>
      </c>
      <c r="W253" s="1863" t="s">
        <v>1580</v>
      </c>
      <c r="X253" s="1863" t="s">
        <v>1581</v>
      </c>
      <c r="Y253" s="1863" t="s">
        <v>1582</v>
      </c>
      <c r="Z253" s="1863" t="s">
        <v>1583</v>
      </c>
      <c r="AA253" s="1864" t="s">
        <v>1584</v>
      </c>
      <c r="AB253" s="1858" t="s">
        <v>1585</v>
      </c>
      <c r="AC253" s="1858" t="s">
        <v>1586</v>
      </c>
      <c r="AD253" s="1865" t="s">
        <v>1587</v>
      </c>
    </row>
    <row customHeight="true" ht="18.452380952380953" r="254">
      <c r="A254" s="1866" t="s">
        <v>1632</v>
      </c>
      <c r="B254" s="1868" t="s">
        <v>1604</v>
      </c>
      <c r="C254" s="1868" t="s">
        <v>1593</v>
      </c>
      <c r="D254" s="1869">
        <v>1307.06</v>
      </c>
      <c r="E254" s="1870">
        <v>1</v>
      </c>
      <c r="F254" s="1869">
        <f t="shared" ref="F254:F257" si="133">E254*2000*1.2</f>
      </c>
      <c r="G254" s="1871">
        <f t="shared" ref="G254:G263" si="51">F254/D254</f>
      </c>
      <c r="H254" s="1871">
        <f t="shared" ref="H254:H263" si="268">D254/E254</f>
      </c>
      <c r="I254" s="1871">
        <f t="shared" ref="I254:I263" si="206">F254/E254</f>
      </c>
      <c r="J254" s="1872">
        <f t="shared" ref="J254:J263" si="361">D254/T254</f>
      </c>
      <c r="K254" s="1873">
        <f t="shared" ref="K254:K263" si="330">O254/S254*1</f>
      </c>
      <c r="L254" s="1873">
        <f t="shared" ref="L254:L263" si="20">T254/S254</f>
      </c>
      <c r="M254" s="1873">
        <f t="shared" ref="M254:M263" si="392">V254/S254</f>
      </c>
      <c r="N254" s="1873">
        <f t="shared" ref="N254:N263" si="175">W254/V254</f>
      </c>
      <c r="O254" s="1874">
        <f t="shared" ref="O254:O263" si="82">U254/P254</f>
      </c>
      <c r="P254" s="1875">
        <v>0.0202</v>
      </c>
      <c r="Q254" s="1874">
        <v>52</v>
      </c>
      <c r="R254" s="1872">
        <f t="shared" ref="R254:R262" si="299">(D254/S254)*1000</f>
      </c>
      <c r="S254" s="1876">
        <v>13696</v>
      </c>
      <c r="T254" s="1876">
        <v>310</v>
      </c>
      <c r="U254" s="1876">
        <v>47</v>
      </c>
      <c r="V254" s="1876">
        <v>349</v>
      </c>
      <c r="W254" s="1876">
        <v>46</v>
      </c>
      <c r="X254" s="1876">
        <v>2</v>
      </c>
      <c r="Y254" s="1876">
        <v>1</v>
      </c>
      <c r="Z254" s="1876">
        <v>9</v>
      </c>
      <c r="AA254" s="1872">
        <f t="shared" ref="AA254:AA263" si="237">AD254*1000/D254</f>
      </c>
      <c r="AB254" s="1877" t="s">
        <v>1591</v>
      </c>
      <c r="AC254" s="1877" t="s">
        <v>1592</v>
      </c>
      <c r="AD254" s="1877">
        <v>21</v>
      </c>
    </row>
    <row customHeight="true" ht="18.452380952380953" r="255">
      <c r="A255" s="1866"/>
      <c r="B255" s="1868" t="s">
        <v>1604</v>
      </c>
      <c r="C255" s="1868" t="s">
        <v>1594</v>
      </c>
      <c r="D255" s="1869">
        <v>2127.95</v>
      </c>
      <c r="E255" s="1870">
        <v>0</v>
      </c>
      <c r="F255" s="1869">
        <f t="shared" si="133"/>
      </c>
      <c r="G255" s="1871">
        <f t="shared" si="51"/>
      </c>
      <c r="H255" s="1871">
        <f t="shared" si="268"/>
      </c>
      <c r="I255" s="1871">
        <f t="shared" si="206"/>
      </c>
      <c r="J255" s="1872">
        <f t="shared" si="361"/>
      </c>
      <c r="K255" s="1873">
        <f t="shared" si="330"/>
      </c>
      <c r="L255" s="1873">
        <f t="shared" si="20"/>
      </c>
      <c r="M255" s="1873">
        <f t="shared" si="392"/>
      </c>
      <c r="N255" s="1873">
        <f t="shared" si="175"/>
      </c>
      <c r="O255" s="1874">
        <f t="shared" si="82"/>
      </c>
      <c r="P255" s="1875">
        <v>0.014</v>
      </c>
      <c r="Q255" s="1874">
        <v>44</v>
      </c>
      <c r="R255" s="1872">
        <f t="shared" si="299"/>
      </c>
      <c r="S255" s="1876">
        <v>20602</v>
      </c>
      <c r="T255" s="1876">
        <v>522</v>
      </c>
      <c r="U255" s="1876">
        <v>75</v>
      </c>
      <c r="V255" s="1876">
        <v>562</v>
      </c>
      <c r="W255" s="1876">
        <v>49</v>
      </c>
      <c r="X255" s="1876">
        <v>2</v>
      </c>
      <c r="Y255" s="1876">
        <v>2</v>
      </c>
      <c r="Z255" s="1876">
        <v>15</v>
      </c>
      <c r="AA255" s="1872">
        <f t="shared" si="237"/>
      </c>
      <c r="AB255" s="1877" t="s">
        <v>1591</v>
      </c>
      <c r="AC255" s="1877" t="s">
        <v>1592</v>
      </c>
      <c r="AD255" s="1877">
        <v>20</v>
      </c>
    </row>
    <row customHeight="true" ht="18.452380952380953" r="256">
      <c r="A256" s="1866"/>
      <c r="B256" s="1868" t="s">
        <v>1604</v>
      </c>
      <c r="C256" s="1868" t="s">
        <v>1595</v>
      </c>
      <c r="D256" s="1869">
        <v>1420.17</v>
      </c>
      <c r="E256" s="1870">
        <v>2</v>
      </c>
      <c r="F256" s="1869">
        <f t="shared" si="133"/>
      </c>
      <c r="G256" s="1871">
        <f t="shared" si="51"/>
      </c>
      <c r="H256" s="1871">
        <f t="shared" si="268"/>
      </c>
      <c r="I256" s="1871">
        <f t="shared" si="206"/>
      </c>
      <c r="J256" s="1872">
        <f t="shared" si="361"/>
      </c>
      <c r="K256" s="1873">
        <f t="shared" si="330"/>
      </c>
      <c r="L256" s="1873">
        <f t="shared" si="20"/>
      </c>
      <c r="M256" s="1873">
        <f t="shared" si="392"/>
      </c>
      <c r="N256" s="1873">
        <f t="shared" si="175"/>
      </c>
      <c r="O256" s="1874">
        <f t="shared" si="82"/>
      </c>
      <c r="P256" s="1875">
        <v>0.0134</v>
      </c>
      <c r="Q256" s="1874">
        <v>47</v>
      </c>
      <c r="R256" s="1872">
        <f t="shared" si="299"/>
      </c>
      <c r="S256" s="1876">
        <v>15720</v>
      </c>
      <c r="T256" s="1876">
        <v>428</v>
      </c>
      <c r="U256" s="1876">
        <v>61</v>
      </c>
      <c r="V256" s="1876">
        <v>452</v>
      </c>
      <c r="W256" s="1876">
        <v>67</v>
      </c>
      <c r="X256" s="1876">
        <v>4</v>
      </c>
      <c r="Y256" s="1876">
        <v>2</v>
      </c>
      <c r="Z256" s="1876">
        <v>5</v>
      </c>
      <c r="AA256" s="1872">
        <f t="shared" si="237"/>
      </c>
      <c r="AB256" s="1877" t="s">
        <v>1591</v>
      </c>
      <c r="AC256" s="1877" t="s">
        <v>1592</v>
      </c>
      <c r="AD256" s="1877">
        <v>19</v>
      </c>
    </row>
    <row customHeight="true" ht="18.452380952380953" r="257">
      <c r="A257" s="1866"/>
      <c r="B257" s="1868" t="s">
        <v>1604</v>
      </c>
      <c r="C257" s="1868" t="s">
        <v>1598</v>
      </c>
      <c r="D257" s="1869">
        <v>1186.52</v>
      </c>
      <c r="E257" s="1870">
        <v>1</v>
      </c>
      <c r="F257" s="1869">
        <f t="shared" si="133"/>
      </c>
      <c r="G257" s="1871">
        <f t="shared" si="51"/>
      </c>
      <c r="H257" s="1871">
        <f t="shared" si="268"/>
      </c>
      <c r="I257" s="1871">
        <f t="shared" si="206"/>
      </c>
      <c r="J257" s="1872">
        <f t="shared" si="361"/>
      </c>
      <c r="K257" s="1873">
        <f t="shared" si="330"/>
      </c>
      <c r="L257" s="1873">
        <f t="shared" si="20"/>
      </c>
      <c r="M257" s="1873">
        <f t="shared" si="392"/>
      </c>
      <c r="N257" s="1873">
        <f t="shared" si="175"/>
      </c>
      <c r="O257" s="1874">
        <f t="shared" si="82"/>
      </c>
      <c r="P257" s="1875">
        <v>0.0121</v>
      </c>
      <c r="Q257" s="1874">
        <v>47</v>
      </c>
      <c r="R257" s="1872">
        <f t="shared" si="299"/>
      </c>
      <c r="S257" s="1876">
        <v>12401</v>
      </c>
      <c r="T257" s="1876">
        <v>369</v>
      </c>
      <c r="U257" s="1876">
        <v>38</v>
      </c>
      <c r="V257" s="1876">
        <v>389</v>
      </c>
      <c r="W257" s="1876">
        <v>79</v>
      </c>
      <c r="X257" s="1876">
        <v>4</v>
      </c>
      <c r="Y257" s="1876">
        <v>2</v>
      </c>
      <c r="Z257" s="1876">
        <v>9</v>
      </c>
      <c r="AA257" s="1872">
        <f t="shared" si="237"/>
      </c>
      <c r="AB257" s="1877" t="s">
        <v>1591</v>
      </c>
      <c r="AC257" s="1877" t="s">
        <v>1592</v>
      </c>
      <c r="AD257" s="1877">
        <v>16</v>
      </c>
    </row>
    <row customHeight="true" ht="18.452380952380953" r="258">
      <c r="A258" s="1866"/>
      <c r="B258" s="1878" t="s">
        <v>1596</v>
      </c>
      <c r="C258" s="1878"/>
      <c r="D258" s="1879">
        <f>SUM(D254:D257)</f>
      </c>
      <c r="E258" s="1880">
        <f>SUM(E254:E257)</f>
      </c>
      <c r="F258" s="1879">
        <f>SUM(F254:F257)</f>
      </c>
      <c r="G258" s="1881">
        <f t="shared" si="51"/>
      </c>
      <c r="H258" s="1881">
        <f t="shared" si="268"/>
      </c>
      <c r="I258" s="1881">
        <f t="shared" si="206"/>
      </c>
      <c r="J258" s="1881">
        <f t="shared" si="361"/>
      </c>
      <c r="K258" s="1882">
        <f t="shared" si="330"/>
      </c>
      <c r="L258" s="1882">
        <f t="shared" si="20"/>
      </c>
      <c r="M258" s="1882">
        <f t="shared" si="392"/>
      </c>
      <c r="N258" s="1882">
        <f t="shared" si="175"/>
      </c>
      <c r="O258" s="1883">
        <f t="shared" si="82"/>
      </c>
      <c r="P258" s="1882">
        <f>AVERAGE(P254:P257)</f>
      </c>
      <c r="Q258" s="1879">
        <f>AVERAGE(Q254:Q257)</f>
      </c>
      <c r="R258" s="1881">
        <f t="shared" si="299"/>
      </c>
      <c r="S258" s="1884">
        <f>SUM(S254:S257)</f>
      </c>
      <c r="T258" s="1884">
        <f>SUM(T254:T257)</f>
      </c>
      <c r="U258" s="1884">
        <f>SUM(U254:U257)</f>
      </c>
      <c r="V258" s="1884">
        <f>SUM(V254:V257)</f>
      </c>
      <c r="W258" s="1884">
        <f>SUM(W254:W257)</f>
      </c>
      <c r="X258" s="1884">
        <f>SUM(X254:X257)</f>
      </c>
      <c r="Y258" s="1884">
        <f>SUM(Y254:Y257)</f>
      </c>
      <c r="Z258" s="1884">
        <f>SUM(Z254:Z257)</f>
      </c>
      <c r="AA258" s="1885">
        <f t="shared" si="237"/>
      </c>
      <c r="AB258" s="1886"/>
      <c r="AC258" s="1886"/>
      <c r="AD258" s="1887">
        <f>SUM(AD254:AD257)</f>
      </c>
    </row>
    <row customHeight="true" ht="18.452380952380953" r="259">
      <c r="A259" s="1866"/>
      <c r="B259" s="1868" t="s">
        <v>1597</v>
      </c>
      <c r="C259" s="1867" t="s">
        <v>1625</v>
      </c>
      <c r="D259" s="1869">
        <v>1333.9</v>
      </c>
      <c r="E259" s="1870">
        <v>2</v>
      </c>
      <c r="F259" s="1869">
        <f t="shared" ref="F259:F261" si="134">E259*2000*1.2</f>
      </c>
      <c r="G259" s="1891">
        <f t="shared" si="51"/>
      </c>
      <c r="H259" s="1891">
        <f t="shared" si="268"/>
      </c>
      <c r="I259" s="1891">
        <f t="shared" si="206"/>
      </c>
      <c r="J259" s="1892">
        <f t="shared" si="361"/>
      </c>
      <c r="K259" s="1893">
        <f t="shared" si="330"/>
      </c>
      <c r="L259" s="1893">
        <f t="shared" si="20"/>
      </c>
      <c r="M259" s="1893">
        <f t="shared" si="392"/>
      </c>
      <c r="N259" s="1893">
        <f t="shared" si="175"/>
      </c>
      <c r="O259" s="1874">
        <f t="shared" si="82"/>
      </c>
      <c r="P259" s="1888">
        <v>0.0174</v>
      </c>
      <c r="Q259" s="1876">
        <v>47</v>
      </c>
      <c r="R259" s="1892">
        <f t="shared" si="299"/>
      </c>
      <c r="S259" s="1876">
        <v>11473</v>
      </c>
      <c r="T259" s="1876">
        <v>363</v>
      </c>
      <c r="U259" s="1876">
        <v>43</v>
      </c>
      <c r="V259" s="1876">
        <v>412</v>
      </c>
      <c r="W259" s="1876">
        <v>42</v>
      </c>
      <c r="X259" s="1876">
        <v>2</v>
      </c>
      <c r="Y259" s="1876">
        <v>1</v>
      </c>
      <c r="Z259" s="1876">
        <v>8</v>
      </c>
      <c r="AA259" s="1872">
        <f t="shared" si="237"/>
      </c>
      <c r="AB259" s="1877" t="s">
        <v>1591</v>
      </c>
      <c r="AC259" s="1877" t="s">
        <v>1592</v>
      </c>
      <c r="AD259" s="1894">
        <v>17</v>
      </c>
    </row>
    <row r="260">
      <c r="A260" s="1866"/>
      <c r="B260" s="1868" t="s">
        <v>1597</v>
      </c>
      <c r="C260" s="1867" t="s">
        <v>1600</v>
      </c>
      <c r="D260" s="1869">
        <v>1424.77</v>
      </c>
      <c r="E260" s="1870">
        <v>0</v>
      </c>
      <c r="F260" s="1869">
        <f t="shared" si="134"/>
      </c>
      <c r="G260" s="1891">
        <f t="shared" si="51"/>
      </c>
      <c r="H260" s="1891">
        <f t="shared" si="268"/>
      </c>
      <c r="I260" s="1891">
        <f t="shared" si="206"/>
      </c>
      <c r="J260" s="1892">
        <f t="shared" si="361"/>
      </c>
      <c r="K260" s="1893">
        <f t="shared" si="330"/>
      </c>
      <c r="L260" s="1893">
        <f t="shared" si="20"/>
      </c>
      <c r="M260" s="1893">
        <f t="shared" si="392"/>
      </c>
      <c r="N260" s="1893">
        <f t="shared" si="175"/>
      </c>
      <c r="O260" s="1874">
        <f t="shared" si="82"/>
      </c>
      <c r="P260" s="1888">
        <v>0.0164</v>
      </c>
      <c r="Q260" s="1876">
        <v>46</v>
      </c>
      <c r="R260" s="1892">
        <f t="shared" si="299"/>
      </c>
      <c r="S260" s="1876">
        <v>13024</v>
      </c>
      <c r="T260" s="1876">
        <v>415</v>
      </c>
      <c r="U260" s="1876">
        <v>52</v>
      </c>
      <c r="V260" s="1876">
        <v>479</v>
      </c>
      <c r="W260" s="1876">
        <v>28</v>
      </c>
      <c r="X260" s="1876">
        <v>2</v>
      </c>
      <c r="Y260" s="1876">
        <v>1</v>
      </c>
      <c r="Z260" s="1876">
        <v>7</v>
      </c>
      <c r="AA260" s="1872">
        <f t="shared" si="237"/>
      </c>
      <c r="AB260" s="1877" t="s">
        <v>1591</v>
      </c>
      <c r="AC260" s="1877" t="s">
        <v>1592</v>
      </c>
      <c r="AD260" s="1894">
        <v>16</v>
      </c>
    </row>
    <row r="261">
      <c r="A261" s="1866"/>
      <c r="B261" s="1868" t="s">
        <v>1597</v>
      </c>
      <c r="C261" s="1867" t="s">
        <v>1601</v>
      </c>
      <c r="D261" s="1869">
        <v>740.1</v>
      </c>
      <c r="E261" s="1890">
        <v>0</v>
      </c>
      <c r="F261" s="1869">
        <f t="shared" si="134"/>
      </c>
      <c r="G261" s="1891">
        <f t="shared" si="51"/>
      </c>
      <c r="H261" s="1891">
        <f t="shared" si="268"/>
      </c>
      <c r="I261" s="1891">
        <f t="shared" si="206"/>
      </c>
      <c r="J261" s="1892">
        <f t="shared" si="361"/>
      </c>
      <c r="K261" s="1893">
        <f t="shared" si="330"/>
      </c>
      <c r="L261" s="1893">
        <f t="shared" si="20"/>
      </c>
      <c r="M261" s="1893">
        <f t="shared" si="392"/>
      </c>
      <c r="N261" s="1893">
        <f t="shared" si="175"/>
      </c>
      <c r="O261" s="1874">
        <f t="shared" si="82"/>
      </c>
      <c r="P261" s="1888">
        <v>0.0112</v>
      </c>
      <c r="Q261" s="1876">
        <v>47</v>
      </c>
      <c r="R261" s="1892">
        <f t="shared" si="299"/>
      </c>
      <c r="S261" s="1876">
        <v>8566</v>
      </c>
      <c r="T261" s="1876">
        <v>318</v>
      </c>
      <c r="U261" s="1876">
        <v>31</v>
      </c>
      <c r="V261" s="1876">
        <v>361</v>
      </c>
      <c r="W261" s="1876">
        <v>26</v>
      </c>
      <c r="X261" s="1876">
        <v>0</v>
      </c>
      <c r="Y261" s="1876">
        <v>0</v>
      </c>
      <c r="Z261" s="1876">
        <v>7</v>
      </c>
      <c r="AA261" s="1872">
        <f t="shared" si="237"/>
      </c>
      <c r="AB261" s="1876" t="s">
        <v>1591</v>
      </c>
      <c r="AC261" s="1877" t="s">
        <v>1592</v>
      </c>
      <c r="AD261" s="1876">
        <v>10</v>
      </c>
    </row>
    <row r="262">
      <c r="A262" s="1866"/>
      <c r="B262" s="1878" t="s">
        <v>1596</v>
      </c>
      <c r="C262" s="1878"/>
      <c r="D262" s="1879">
        <f>SUM(D259:D261)</f>
      </c>
      <c r="E262" s="1879">
        <f>SUM(E259:E261)</f>
      </c>
      <c r="F262" s="1879">
        <f>SUM(F259:F261)</f>
      </c>
      <c r="G262" s="1881">
        <f t="shared" si="51"/>
      </c>
      <c r="H262" s="1881">
        <f t="shared" si="268"/>
      </c>
      <c r="I262" s="1881">
        <f t="shared" si="206"/>
      </c>
      <c r="J262" s="1881">
        <f t="shared" si="361"/>
      </c>
      <c r="K262" s="1882">
        <f t="shared" si="330"/>
      </c>
      <c r="L262" s="1882">
        <f t="shared" si="20"/>
      </c>
      <c r="M262" s="1882">
        <f t="shared" si="392"/>
      </c>
      <c r="N262" s="1882">
        <f t="shared" si="175"/>
      </c>
      <c r="O262" s="1883">
        <f t="shared" si="82"/>
      </c>
      <c r="P262" s="1882">
        <f>AVERAGE(P259:P261)</f>
      </c>
      <c r="Q262" s="1879">
        <f>AVERAGE(Q259:Q261)</f>
      </c>
      <c r="R262" s="1879">
        <f t="shared" si="299"/>
      </c>
      <c r="S262" s="1883">
        <f>SUM(S259:S261)</f>
      </c>
      <c r="T262" s="1883">
        <f>SUM(T259:T261)</f>
      </c>
      <c r="U262" s="1883">
        <f>SUM(U259:U261)</f>
      </c>
      <c r="V262" s="1883">
        <f>SUM(V259:V261)</f>
      </c>
      <c r="W262" s="1883">
        <f>SUM(W259:W261)</f>
      </c>
      <c r="X262" s="1883">
        <f>SUM(X259:X261)</f>
      </c>
      <c r="Y262" s="1883">
        <f>SUM(Y259:Y261)</f>
      </c>
      <c r="Z262" s="1883">
        <f>SUM(Z259:Z261)</f>
      </c>
      <c r="AA262" s="1885">
        <f t="shared" si="237"/>
      </c>
      <c r="AB262" s="1886"/>
      <c r="AC262" s="1886"/>
      <c r="AD262" s="1887">
        <f>SUM(AD259:AD261)</f>
      </c>
    </row>
    <row r="263">
      <c r="A263" s="1866"/>
      <c r="B263" s="1895" t="s">
        <v>1602</v>
      </c>
      <c r="C263" s="1895"/>
      <c r="D263" s="1896">
        <f>D262+D258</f>
      </c>
      <c r="E263" s="1896">
        <f>E262+E258</f>
      </c>
      <c r="F263" s="1896">
        <f>F258+F262</f>
      </c>
      <c r="G263" s="1897">
        <f t="shared" si="51"/>
      </c>
      <c r="H263" s="1897">
        <f t="shared" si="268"/>
      </c>
      <c r="I263" s="1897">
        <f t="shared" si="206"/>
      </c>
      <c r="J263" s="1897">
        <f t="shared" si="361"/>
      </c>
      <c r="K263" s="1898">
        <f t="shared" si="330"/>
      </c>
      <c r="L263" s="1898">
        <f t="shared" si="20"/>
      </c>
      <c r="M263" s="1898">
        <f t="shared" si="392"/>
      </c>
      <c r="N263" s="1898">
        <f t="shared" si="175"/>
      </c>
      <c r="O263" s="1899">
        <f t="shared" si="82"/>
      </c>
      <c r="P263" s="1900">
        <f>(P262+P258)/2</f>
      </c>
      <c r="Q263" s="1900">
        <f>(Q262+Q258)/2</f>
      </c>
      <c r="R263" s="1896">
        <f>(R262+R258)/2</f>
      </c>
      <c r="S263" s="1899">
        <f>S262+S258</f>
      </c>
      <c r="T263" s="1899">
        <f>T262+T258</f>
      </c>
      <c r="U263" s="1899">
        <f>U262+U258</f>
      </c>
      <c r="V263" s="1899">
        <f>V262+V258</f>
      </c>
      <c r="W263" s="1899">
        <f>W262+W258</f>
      </c>
      <c r="X263" s="1899">
        <f>X262+X258</f>
      </c>
      <c r="Y263" s="1899">
        <f>Y262+Y258</f>
      </c>
      <c r="Z263" s="1899">
        <f>Z262+Z258</f>
      </c>
      <c r="AA263" s="1901">
        <f t="shared" si="237"/>
      </c>
      <c r="AB263" s="1902"/>
      <c r="AC263" s="1902"/>
      <c r="AD263" s="1903">
        <f>AD258+AD262</f>
      </c>
    </row>
    <row customHeight="true" ht="18.452380952380953" r="264">
      <c r="A264" s="1855" t="s">
        <v>1555</v>
      </c>
      <c r="B264" s="1855" t="s">
        <v>1556</v>
      </c>
      <c r="C264" s="1855"/>
      <c r="D264" s="1856" t="s">
        <v>1557</v>
      </c>
      <c r="E264" s="1856"/>
      <c r="F264" s="1856"/>
      <c r="G264" s="1856"/>
      <c r="H264" s="1856"/>
      <c r="I264" s="1856"/>
      <c r="J264" s="1857" t="s">
        <v>1558</v>
      </c>
      <c r="K264" s="1857"/>
      <c r="L264" s="1857"/>
      <c r="M264" s="1857"/>
      <c r="N264" s="1857"/>
      <c r="O264" s="1857"/>
      <c r="P264" s="1857"/>
      <c r="Q264" s="1857"/>
      <c r="R264" s="1857"/>
      <c r="S264" s="1857"/>
      <c r="T264" s="1857"/>
      <c r="U264" s="1857"/>
      <c r="V264" s="1857"/>
      <c r="W264" s="1857"/>
      <c r="X264" s="1857"/>
      <c r="Y264" s="1857"/>
      <c r="Z264" s="1857"/>
      <c r="AA264" s="1857"/>
      <c r="AB264" s="1857"/>
      <c r="AC264" s="1857"/>
      <c r="AD264" s="1858"/>
    </row>
    <row customHeight="true" ht="18.452380952380953" r="265">
      <c r="A265" s="1855"/>
      <c r="B265" s="1855" t="s">
        <v>1559</v>
      </c>
      <c r="C265" s="1855" t="s">
        <v>1560</v>
      </c>
      <c r="D265" s="1856" t="s">
        <v>1561</v>
      </c>
      <c r="E265" s="1859" t="s">
        <v>1562</v>
      </c>
      <c r="F265" s="1860" t="s">
        <v>1563</v>
      </c>
      <c r="G265" s="1861" t="s">
        <v>1564</v>
      </c>
      <c r="H265" s="1861" t="s">
        <v>1565</v>
      </c>
      <c r="I265" s="1861" t="s">
        <v>1566</v>
      </c>
      <c r="J265" s="1857" t="s">
        <v>1567</v>
      </c>
      <c r="K265" s="1862" t="s">
        <v>1568</v>
      </c>
      <c r="L265" s="1862" t="s">
        <v>1569</v>
      </c>
      <c r="M265" s="1862" t="s">
        <v>1570</v>
      </c>
      <c r="N265" s="1862" t="s">
        <v>1571</v>
      </c>
      <c r="O265" s="1863" t="s">
        <v>1572</v>
      </c>
      <c r="P265" s="1862" t="s">
        <v>1573</v>
      </c>
      <c r="Q265" s="1863" t="s">
        <v>1574</v>
      </c>
      <c r="R265" s="1857" t="s">
        <v>1575</v>
      </c>
      <c r="S265" s="1863" t="s">
        <v>1576</v>
      </c>
      <c r="T265" s="1863" t="s">
        <v>1577</v>
      </c>
      <c r="U265" s="1863" t="s">
        <v>1578</v>
      </c>
      <c r="V265" s="1863" t="s">
        <v>1579</v>
      </c>
      <c r="W265" s="1863" t="s">
        <v>1580</v>
      </c>
      <c r="X265" s="1863" t="s">
        <v>1581</v>
      </c>
      <c r="Y265" s="1863" t="s">
        <v>1582</v>
      </c>
      <c r="Z265" s="1863" t="s">
        <v>1583</v>
      </c>
      <c r="AA265" s="1864" t="s">
        <v>1584</v>
      </c>
      <c r="AB265" s="1858" t="s">
        <v>1585</v>
      </c>
      <c r="AC265" s="1858" t="s">
        <v>1586</v>
      </c>
      <c r="AD265" s="1865" t="s">
        <v>1587</v>
      </c>
    </row>
    <row customHeight="true" ht="18.452380952380953" r="266">
      <c r="A266" s="1866" t="s">
        <v>1633</v>
      </c>
      <c r="B266" s="1868" t="s">
        <v>1589</v>
      </c>
      <c r="C266" s="1868" t="s">
        <v>1593</v>
      </c>
      <c r="D266" s="1869">
        <v>1484.96</v>
      </c>
      <c r="E266" s="1870">
        <v>1</v>
      </c>
      <c r="F266" s="1869">
        <f t="shared" ref="F266:F269" si="135">E266*2000*1.2</f>
      </c>
      <c r="G266" s="1871">
        <f t="shared" ref="G266:G275" si="52">F266/D266</f>
      </c>
      <c r="H266" s="1871">
        <f t="shared" ref="H266:H275" si="269">D266/E266</f>
      </c>
      <c r="I266" s="1871">
        <f t="shared" ref="I266:I275" si="207">F266/E266</f>
      </c>
      <c r="J266" s="1872">
        <f t="shared" ref="J266:J275" si="362">D266/T266</f>
      </c>
      <c r="K266" s="1873">
        <f t="shared" ref="K266:K275" si="331">O266/S266*1</f>
      </c>
      <c r="L266" s="1873">
        <f t="shared" ref="L266:L275" si="21">T266/S266</f>
      </c>
      <c r="M266" s="1873">
        <f t="shared" ref="M266:M275" si="393">V266/S266</f>
      </c>
      <c r="N266" s="1873">
        <f t="shared" ref="N266:N275" si="176">W266/V266</f>
      </c>
      <c r="O266" s="1874">
        <f t="shared" ref="O266:O275" si="83">U266/P266</f>
      </c>
      <c r="P266" s="1875">
        <v>0.0058</v>
      </c>
      <c r="Q266" s="1874">
        <v>40</v>
      </c>
      <c r="R266" s="1872">
        <f t="shared" ref="R266:R274" si="300">(D266/S266)*1000</f>
      </c>
      <c r="S266" s="1876">
        <v>17747</v>
      </c>
      <c r="T266" s="1876">
        <v>355</v>
      </c>
      <c r="U266" s="1876">
        <v>52</v>
      </c>
      <c r="V266" s="1876">
        <v>363</v>
      </c>
      <c r="W266" s="1876">
        <v>47</v>
      </c>
      <c r="X266" s="1876">
        <v>1</v>
      </c>
      <c r="Y266" s="1876">
        <v>0</v>
      </c>
      <c r="Z266" s="1876">
        <v>8</v>
      </c>
      <c r="AA266" s="1872">
        <f t="shared" ref="AA266:AA275" si="238">AD266*1000/D266</f>
      </c>
      <c r="AB266" s="1877" t="s">
        <v>1591</v>
      </c>
      <c r="AC266" s="1877" t="s">
        <v>1634</v>
      </c>
      <c r="AD266" s="1877">
        <v>22</v>
      </c>
    </row>
    <row customHeight="true" ht="18.452380952380953" r="267">
      <c r="A267" s="1866"/>
      <c r="B267" s="1868" t="s">
        <v>1589</v>
      </c>
      <c r="C267" s="1868" t="s">
        <v>1594</v>
      </c>
      <c r="D267" s="1869">
        <v>1077.99</v>
      </c>
      <c r="E267" s="1870">
        <v>0</v>
      </c>
      <c r="F267" s="1869">
        <f t="shared" si="135"/>
      </c>
      <c r="G267" s="1871">
        <f t="shared" si="52"/>
      </c>
      <c r="H267" s="1871">
        <f t="shared" si="269"/>
      </c>
      <c r="I267" s="1871">
        <f t="shared" si="207"/>
      </c>
      <c r="J267" s="1872">
        <f t="shared" si="362"/>
      </c>
      <c r="K267" s="1873">
        <f t="shared" si="331"/>
      </c>
      <c r="L267" s="1873">
        <f t="shared" si="21"/>
      </c>
      <c r="M267" s="1873">
        <f t="shared" si="393"/>
      </c>
      <c r="N267" s="1873">
        <f t="shared" si="176"/>
      </c>
      <c r="O267" s="1874">
        <f t="shared" si="83"/>
      </c>
      <c r="P267" s="1875">
        <v>0.0089</v>
      </c>
      <c r="Q267" s="1874">
        <v>42</v>
      </c>
      <c r="R267" s="1872">
        <f t="shared" si="300"/>
      </c>
      <c r="S267" s="1876">
        <v>12784</v>
      </c>
      <c r="T267" s="1876">
        <v>310</v>
      </c>
      <c r="U267" s="1876">
        <v>45</v>
      </c>
      <c r="V267" s="1876">
        <v>347</v>
      </c>
      <c r="W267" s="1876">
        <v>32</v>
      </c>
      <c r="X267" s="1876">
        <v>1</v>
      </c>
      <c r="Y267" s="1876">
        <v>1</v>
      </c>
      <c r="Z267" s="1876">
        <v>2</v>
      </c>
      <c r="AA267" s="1872">
        <f t="shared" si="238"/>
      </c>
      <c r="AB267" s="1877" t="s">
        <v>1591</v>
      </c>
      <c r="AC267" s="1877" t="s">
        <v>1634</v>
      </c>
      <c r="AD267" s="1877">
        <v>10</v>
      </c>
    </row>
    <row customHeight="true" ht="18.452380952380953" r="268">
      <c r="A268" s="1866"/>
      <c r="B268" s="1868" t="s">
        <v>1589</v>
      </c>
      <c r="C268" s="1868" t="s">
        <v>1595</v>
      </c>
      <c r="D268" s="1869">
        <v>864.43</v>
      </c>
      <c r="E268" s="1870">
        <v>0</v>
      </c>
      <c r="F268" s="1869">
        <f t="shared" si="135"/>
      </c>
      <c r="G268" s="1871">
        <f t="shared" si="52"/>
      </c>
      <c r="H268" s="1871">
        <f t="shared" si="269"/>
      </c>
      <c r="I268" s="1871">
        <f t="shared" si="207"/>
      </c>
      <c r="J268" s="1872">
        <f t="shared" si="362"/>
      </c>
      <c r="K268" s="1873">
        <f t="shared" si="331"/>
      </c>
      <c r="L268" s="1873">
        <f t="shared" si="21"/>
      </c>
      <c r="M268" s="1873">
        <f t="shared" si="393"/>
      </c>
      <c r="N268" s="1873">
        <f t="shared" si="176"/>
      </c>
      <c r="O268" s="1874">
        <f t="shared" si="83"/>
      </c>
      <c r="P268" s="1875">
        <v>0.0106</v>
      </c>
      <c r="Q268" s="1874">
        <v>46</v>
      </c>
      <c r="R268" s="1872">
        <f t="shared" si="300"/>
      </c>
      <c r="S268" s="1876">
        <v>8982</v>
      </c>
      <c r="T268" s="1876">
        <v>276</v>
      </c>
      <c r="U268" s="1876">
        <v>33</v>
      </c>
      <c r="V268" s="1876">
        <v>296</v>
      </c>
      <c r="W268" s="1876">
        <v>24</v>
      </c>
      <c r="X268" s="1876">
        <v>1</v>
      </c>
      <c r="Y268" s="1876">
        <v>1</v>
      </c>
      <c r="Z268" s="1876">
        <v>1</v>
      </c>
      <c r="AA268" s="1872">
        <f t="shared" si="238"/>
      </c>
      <c r="AB268" s="1877" t="s">
        <v>1591</v>
      </c>
      <c r="AC268" s="1877" t="s">
        <v>1634</v>
      </c>
      <c r="AD268" s="1877">
        <v>12</v>
      </c>
    </row>
    <row customHeight="true" ht="18.452380952380953" r="269">
      <c r="A269" s="1866"/>
      <c r="B269" s="1868" t="s">
        <v>1589</v>
      </c>
      <c r="C269" s="1868" t="s">
        <v>1598</v>
      </c>
      <c r="D269" s="1869">
        <v>784.47</v>
      </c>
      <c r="E269" s="1870">
        <v>0</v>
      </c>
      <c r="F269" s="1869">
        <f t="shared" si="135"/>
      </c>
      <c r="G269" s="1871">
        <f t="shared" si="52"/>
      </c>
      <c r="H269" s="1871">
        <f t="shared" si="269"/>
      </c>
      <c r="I269" s="1871">
        <f t="shared" si="207"/>
      </c>
      <c r="J269" s="1872">
        <f t="shared" si="362"/>
      </c>
      <c r="K269" s="1873">
        <f t="shared" si="331"/>
      </c>
      <c r="L269" s="1873">
        <f t="shared" si="21"/>
      </c>
      <c r="M269" s="1873">
        <f t="shared" si="393"/>
      </c>
      <c r="N269" s="1873">
        <f t="shared" si="176"/>
      </c>
      <c r="O269" s="1874">
        <f t="shared" si="83"/>
      </c>
      <c r="P269" s="1875">
        <v>0.0115</v>
      </c>
      <c r="Q269" s="1874">
        <v>44</v>
      </c>
      <c r="R269" s="1872">
        <f t="shared" si="300"/>
      </c>
      <c r="S269" s="1876">
        <v>7241</v>
      </c>
      <c r="T269" s="1876">
        <v>236</v>
      </c>
      <c r="U269" s="1876">
        <v>27</v>
      </c>
      <c r="V269" s="1876">
        <v>272</v>
      </c>
      <c r="W269" s="1876">
        <v>10</v>
      </c>
      <c r="X269" s="1876">
        <v>1</v>
      </c>
      <c r="Y269" s="1876">
        <v>0</v>
      </c>
      <c r="Z269" s="1876">
        <v>5</v>
      </c>
      <c r="AA269" s="1872">
        <f t="shared" si="238"/>
      </c>
      <c r="AB269" s="1877" t="s">
        <v>1591</v>
      </c>
      <c r="AC269" s="1877" t="s">
        <v>1634</v>
      </c>
      <c r="AD269" s="1877">
        <v>6</v>
      </c>
    </row>
    <row customHeight="true" ht="18.452380952380953" r="270">
      <c r="A270" s="1866"/>
      <c r="B270" s="1878" t="s">
        <v>1596</v>
      </c>
      <c r="C270" s="1878"/>
      <c r="D270" s="1879">
        <f>SUM(D266:D269)</f>
      </c>
      <c r="E270" s="1880">
        <f>SUM(E266:E269)</f>
      </c>
      <c r="F270" s="1879">
        <f>SUM(F266:F269)</f>
      </c>
      <c r="G270" s="1881">
        <f t="shared" si="52"/>
      </c>
      <c r="H270" s="1881">
        <f t="shared" si="269"/>
      </c>
      <c r="I270" s="1881">
        <f t="shared" si="207"/>
      </c>
      <c r="J270" s="1881">
        <f t="shared" si="362"/>
      </c>
      <c r="K270" s="1882">
        <f t="shared" si="331"/>
      </c>
      <c r="L270" s="1882">
        <f t="shared" si="21"/>
      </c>
      <c r="M270" s="1882">
        <f t="shared" si="393"/>
      </c>
      <c r="N270" s="1882">
        <f t="shared" si="176"/>
      </c>
      <c r="O270" s="1883">
        <f t="shared" si="83"/>
      </c>
      <c r="P270" s="1882">
        <f>AVERAGE(P266:P269)</f>
      </c>
      <c r="Q270" s="1879">
        <f>AVERAGE(Q266:Q269)</f>
      </c>
      <c r="R270" s="1881">
        <f t="shared" si="300"/>
      </c>
      <c r="S270" s="1884">
        <f>SUM(S266:S269)</f>
      </c>
      <c r="T270" s="1884">
        <f>SUM(T266:T269)</f>
      </c>
      <c r="U270" s="1884">
        <f>SUM(U266:U269)</f>
      </c>
      <c r="V270" s="1884">
        <f>SUM(V266:V269)</f>
      </c>
      <c r="W270" s="1884">
        <f>SUM(W266:W269)</f>
      </c>
      <c r="X270" s="1884">
        <f>SUM(X266:X269)</f>
      </c>
      <c r="Y270" s="1884">
        <f>SUM(Y266:Y269)</f>
      </c>
      <c r="Z270" s="1884">
        <f>SUM(Z266:Z269)</f>
      </c>
      <c r="AA270" s="1885">
        <f t="shared" si="238"/>
      </c>
      <c r="AB270" s="1886"/>
      <c r="AC270" s="1886"/>
      <c r="AD270" s="1887">
        <f>SUM(AD266:AD269)</f>
      </c>
    </row>
    <row customHeight="true" ht="18.452380952380953" r="271">
      <c r="A271" s="1866"/>
      <c r="B271" s="1868" t="s">
        <v>1619</v>
      </c>
      <c r="C271" s="1867" t="s">
        <v>1625</v>
      </c>
      <c r="D271" s="1869">
        <v>852.14</v>
      </c>
      <c r="E271" s="1870">
        <v>0</v>
      </c>
      <c r="F271" s="1869">
        <f t="shared" ref="F271:F273" si="136">E271*2000*1.2</f>
      </c>
      <c r="G271" s="1891">
        <f t="shared" si="52"/>
      </c>
      <c r="H271" s="1891">
        <f t="shared" si="269"/>
      </c>
      <c r="I271" s="1891">
        <f t="shared" si="207"/>
      </c>
      <c r="J271" s="1892">
        <f t="shared" si="362"/>
      </c>
      <c r="K271" s="1893">
        <f t="shared" si="331"/>
      </c>
      <c r="L271" s="1893">
        <f t="shared" si="21"/>
      </c>
      <c r="M271" s="1893">
        <f t="shared" si="393"/>
      </c>
      <c r="N271" s="1893">
        <f t="shared" si="176"/>
      </c>
      <c r="O271" s="1874">
        <f t="shared" si="83"/>
      </c>
      <c r="P271" s="1888">
        <v>0.0134</v>
      </c>
      <c r="Q271" s="1876">
        <v>45</v>
      </c>
      <c r="R271" s="1892">
        <f t="shared" si="300"/>
      </c>
      <c r="S271" s="1876">
        <v>7251</v>
      </c>
      <c r="T271" s="1876">
        <v>229</v>
      </c>
      <c r="U271" s="1876">
        <v>23</v>
      </c>
      <c r="V271" s="1876">
        <v>256</v>
      </c>
      <c r="W271" s="1876">
        <v>17</v>
      </c>
      <c r="X271" s="1876">
        <v>2</v>
      </c>
      <c r="Y271" s="1876">
        <v>0</v>
      </c>
      <c r="Z271" s="1876">
        <v>6</v>
      </c>
      <c r="AA271" s="1872">
        <f t="shared" si="238"/>
      </c>
      <c r="AB271" s="1877" t="s">
        <v>1591</v>
      </c>
      <c r="AC271" s="1877" t="s">
        <v>1634</v>
      </c>
      <c r="AD271" s="1894">
        <v>9</v>
      </c>
    </row>
    <row customHeight="true" ht="18.452380952380953" r="272">
      <c r="A272" s="1866"/>
      <c r="B272" s="1868" t="s">
        <v>1619</v>
      </c>
      <c r="C272" s="1867" t="s">
        <v>1600</v>
      </c>
      <c r="D272" s="1869">
        <v>1036.96</v>
      </c>
      <c r="E272" s="1870">
        <v>0</v>
      </c>
      <c r="F272" s="1869">
        <f t="shared" si="136"/>
      </c>
      <c r="G272" s="1891">
        <f t="shared" si="52"/>
      </c>
      <c r="H272" s="1891">
        <f t="shared" si="269"/>
      </c>
      <c r="I272" s="1891">
        <f t="shared" si="207"/>
      </c>
      <c r="J272" s="1892">
        <f t="shared" si="362"/>
      </c>
      <c r="K272" s="1893">
        <f t="shared" si="331"/>
      </c>
      <c r="L272" s="1893">
        <f t="shared" si="21"/>
      </c>
      <c r="M272" s="1893">
        <f t="shared" si="393"/>
      </c>
      <c r="N272" s="1893">
        <f t="shared" si="176"/>
      </c>
      <c r="O272" s="1874">
        <f t="shared" si="83"/>
      </c>
      <c r="P272" s="1888">
        <v>0.0285</v>
      </c>
      <c r="Q272" s="1876">
        <v>46</v>
      </c>
      <c r="R272" s="1892">
        <f t="shared" si="300"/>
      </c>
      <c r="S272" s="1876">
        <v>6696</v>
      </c>
      <c r="T272" s="1876">
        <v>300</v>
      </c>
      <c r="U272" s="1876">
        <v>41</v>
      </c>
      <c r="V272" s="1876">
        <v>343</v>
      </c>
      <c r="W272" s="1876">
        <v>25</v>
      </c>
      <c r="X272" s="1876">
        <v>7</v>
      </c>
      <c r="Y272" s="1876">
        <v>2</v>
      </c>
      <c r="Z272" s="1876">
        <v>1</v>
      </c>
      <c r="AA272" s="1872">
        <f t="shared" si="238"/>
      </c>
      <c r="AB272" s="1877" t="s">
        <v>1591</v>
      </c>
      <c r="AC272" s="1877" t="s">
        <v>1634</v>
      </c>
      <c r="AD272" s="1894">
        <v>15</v>
      </c>
    </row>
    <row customHeight="true" ht="18.452380952380953" r="273">
      <c r="A273" s="1866"/>
      <c r="B273" s="1868" t="s">
        <v>1619</v>
      </c>
      <c r="C273" s="1867" t="s">
        <v>1601</v>
      </c>
      <c r="D273" s="1869">
        <v>610.04</v>
      </c>
      <c r="E273" s="1890">
        <v>1</v>
      </c>
      <c r="F273" s="1869">
        <f t="shared" si="136"/>
      </c>
      <c r="G273" s="1891">
        <f t="shared" si="52"/>
      </c>
      <c r="H273" s="1891">
        <f t="shared" si="269"/>
      </c>
      <c r="I273" s="1891">
        <f t="shared" si="207"/>
      </c>
      <c r="J273" s="1892">
        <f t="shared" si="362"/>
      </c>
      <c r="K273" s="1893">
        <f t="shared" si="331"/>
      </c>
      <c r="L273" s="1893">
        <f t="shared" si="21"/>
      </c>
      <c r="M273" s="1893">
        <f t="shared" si="393"/>
      </c>
      <c r="N273" s="1893">
        <f t="shared" si="176"/>
      </c>
      <c r="O273" s="1874">
        <f t="shared" si="83"/>
      </c>
      <c r="P273" s="1888">
        <v>0.0254</v>
      </c>
      <c r="Q273" s="1876">
        <v>47</v>
      </c>
      <c r="R273" s="1892">
        <f t="shared" si="300"/>
      </c>
      <c r="S273" s="1876">
        <v>4566</v>
      </c>
      <c r="T273" s="1876">
        <v>178</v>
      </c>
      <c r="U273" s="1876">
        <v>30</v>
      </c>
      <c r="V273" s="1876">
        <v>212</v>
      </c>
      <c r="W273" s="1876">
        <v>36</v>
      </c>
      <c r="X273" s="1876">
        <v>0</v>
      </c>
      <c r="Y273" s="1876">
        <v>0</v>
      </c>
      <c r="Z273" s="1876">
        <v>5</v>
      </c>
      <c r="AA273" s="1872">
        <f t="shared" si="238"/>
      </c>
      <c r="AB273" s="1876" t="s">
        <v>1591</v>
      </c>
      <c r="AC273" s="1877" t="s">
        <v>1634</v>
      </c>
      <c r="AD273" s="1876">
        <v>6</v>
      </c>
    </row>
    <row customHeight="true" ht="18.452380952380953" r="274">
      <c r="A274" s="1866"/>
      <c r="B274" s="1878" t="s">
        <v>1596</v>
      </c>
      <c r="C274" s="1878"/>
      <c r="D274" s="1879">
        <f>SUM(D271:D273)</f>
      </c>
      <c r="E274" s="1879">
        <f>SUM(E271:E273)</f>
      </c>
      <c r="F274" s="1879">
        <f>SUM(F271:F273)</f>
      </c>
      <c r="G274" s="1881">
        <f t="shared" si="52"/>
      </c>
      <c r="H274" s="1881">
        <f t="shared" si="269"/>
      </c>
      <c r="I274" s="1881">
        <f t="shared" si="207"/>
      </c>
      <c r="J274" s="1881">
        <f t="shared" si="362"/>
      </c>
      <c r="K274" s="1882">
        <f t="shared" si="331"/>
      </c>
      <c r="L274" s="1882">
        <f t="shared" si="21"/>
      </c>
      <c r="M274" s="1882">
        <f t="shared" si="393"/>
      </c>
      <c r="N274" s="1882">
        <f t="shared" si="176"/>
      </c>
      <c r="O274" s="1883">
        <f t="shared" si="83"/>
      </c>
      <c r="P274" s="1882">
        <f>AVERAGE(P271:P273)</f>
      </c>
      <c r="Q274" s="1879">
        <f>AVERAGE(Q271:Q273)</f>
      </c>
      <c r="R274" s="1879">
        <f t="shared" si="300"/>
      </c>
      <c r="S274" s="1883">
        <f>SUM(S271:S273)</f>
      </c>
      <c r="T274" s="1883">
        <f>SUM(T271:T273)</f>
      </c>
      <c r="U274" s="1883">
        <f>SUM(U271:U273)</f>
      </c>
      <c r="V274" s="1883">
        <f>SUM(V271:V273)</f>
      </c>
      <c r="W274" s="1883">
        <f>SUM(W271:W273)</f>
      </c>
      <c r="X274" s="1883">
        <f>SUM(X271:X273)</f>
      </c>
      <c r="Y274" s="1883">
        <f>SUM(Y271:Y273)</f>
      </c>
      <c r="Z274" s="1883">
        <f>SUM(Z271:Z273)</f>
      </c>
      <c r="AA274" s="1885">
        <f t="shared" si="238"/>
      </c>
      <c r="AB274" s="1886"/>
      <c r="AC274" s="1886"/>
      <c r="AD274" s="1887">
        <f>SUM(AD271:AD273)</f>
      </c>
    </row>
    <row customHeight="true" ht="18.452380952380953" r="275">
      <c r="A275" s="1866"/>
      <c r="B275" s="1895" t="s">
        <v>1602</v>
      </c>
      <c r="C275" s="1895"/>
      <c r="D275" s="1896">
        <f>D274+D270</f>
      </c>
      <c r="E275" s="1896">
        <f>E274+E270</f>
      </c>
      <c r="F275" s="1896">
        <f>F270+F274</f>
      </c>
      <c r="G275" s="1897">
        <f t="shared" si="52"/>
      </c>
      <c r="H275" s="1897">
        <f t="shared" si="269"/>
      </c>
      <c r="I275" s="1897">
        <f t="shared" si="207"/>
      </c>
      <c r="J275" s="1897">
        <f t="shared" si="362"/>
      </c>
      <c r="K275" s="1898">
        <f t="shared" si="331"/>
      </c>
      <c r="L275" s="1898">
        <f t="shared" si="21"/>
      </c>
      <c r="M275" s="1898">
        <f t="shared" si="393"/>
      </c>
      <c r="N275" s="1898">
        <f t="shared" si="176"/>
      </c>
      <c r="O275" s="1899">
        <f t="shared" si="83"/>
      </c>
      <c r="P275" s="1900">
        <f>(P274+P270)/2</f>
      </c>
      <c r="Q275" s="1900">
        <f>(Q274+Q270)/2</f>
      </c>
      <c r="R275" s="1896">
        <f>(R274+R270)/2</f>
      </c>
      <c r="S275" s="1899">
        <f>S274+S270</f>
      </c>
      <c r="T275" s="1899">
        <f>T274+T270</f>
      </c>
      <c r="U275" s="1899">
        <f>U274+U270</f>
      </c>
      <c r="V275" s="1899">
        <f>V274+V270</f>
      </c>
      <c r="W275" s="1899">
        <f>W274+W270</f>
      </c>
      <c r="X275" s="1899">
        <f>X274+X270</f>
      </c>
      <c r="Y275" s="1899">
        <f>Y274+Y270</f>
      </c>
      <c r="Z275" s="1899">
        <f>Z274+Z270</f>
      </c>
      <c r="AA275" s="1901">
        <f t="shared" si="238"/>
      </c>
      <c r="AB275" s="1902"/>
      <c r="AC275" s="1902"/>
      <c r="AD275" s="1903">
        <f>AD270+AD274</f>
      </c>
    </row>
    <row customHeight="true" ht="18.452380952380953" r="276">
      <c r="A276" s="1855" t="s">
        <v>1555</v>
      </c>
      <c r="B276" s="1855" t="s">
        <v>1556</v>
      </c>
      <c r="C276" s="1855"/>
      <c r="D276" s="1856" t="s">
        <v>1557</v>
      </c>
      <c r="E276" s="1856"/>
      <c r="F276" s="1856"/>
      <c r="G276" s="1856"/>
      <c r="H276" s="1856"/>
      <c r="I276" s="1856"/>
      <c r="J276" s="1857" t="s">
        <v>1558</v>
      </c>
      <c r="K276" s="1857"/>
      <c r="L276" s="1857"/>
      <c r="M276" s="1857"/>
      <c r="N276" s="1857"/>
      <c r="O276" s="1857"/>
      <c r="P276" s="1857"/>
      <c r="Q276" s="1857"/>
      <c r="R276" s="1857"/>
      <c r="S276" s="1857"/>
      <c r="T276" s="1857"/>
      <c r="U276" s="1857"/>
      <c r="V276" s="1857"/>
      <c r="W276" s="1857"/>
      <c r="X276" s="1857"/>
      <c r="Y276" s="1857"/>
      <c r="Z276" s="1857"/>
      <c r="AA276" s="1857"/>
      <c r="AB276" s="1857"/>
      <c r="AC276" s="1857"/>
      <c r="AD276" s="1858"/>
    </row>
    <row customHeight="true" ht="18.452380952380953" r="277">
      <c r="A277" s="1855"/>
      <c r="B277" s="1855" t="s">
        <v>1559</v>
      </c>
      <c r="C277" s="1855" t="s">
        <v>1560</v>
      </c>
      <c r="D277" s="1856" t="s">
        <v>1561</v>
      </c>
      <c r="E277" s="1859" t="s">
        <v>1562</v>
      </c>
      <c r="F277" s="1860" t="s">
        <v>1563</v>
      </c>
      <c r="G277" s="1861" t="s">
        <v>1564</v>
      </c>
      <c r="H277" s="1861" t="s">
        <v>1565</v>
      </c>
      <c r="I277" s="1861" t="s">
        <v>1566</v>
      </c>
      <c r="J277" s="1857" t="s">
        <v>1567</v>
      </c>
      <c r="K277" s="1862" t="s">
        <v>1568</v>
      </c>
      <c r="L277" s="1862" t="s">
        <v>1569</v>
      </c>
      <c r="M277" s="1862" t="s">
        <v>1570</v>
      </c>
      <c r="N277" s="1862" t="s">
        <v>1571</v>
      </c>
      <c r="O277" s="1863" t="s">
        <v>1572</v>
      </c>
      <c r="P277" s="1862" t="s">
        <v>1573</v>
      </c>
      <c r="Q277" s="1863" t="s">
        <v>1574</v>
      </c>
      <c r="R277" s="1857" t="s">
        <v>1575</v>
      </c>
      <c r="S277" s="1863" t="s">
        <v>1576</v>
      </c>
      <c r="T277" s="1863" t="s">
        <v>1577</v>
      </c>
      <c r="U277" s="1863" t="s">
        <v>1578</v>
      </c>
      <c r="V277" s="1863" t="s">
        <v>1579</v>
      </c>
      <c r="W277" s="1863" t="s">
        <v>1580</v>
      </c>
      <c r="X277" s="1863" t="s">
        <v>1581</v>
      </c>
      <c r="Y277" s="1863" t="s">
        <v>1582</v>
      </c>
      <c r="Z277" s="1863" t="s">
        <v>1583</v>
      </c>
      <c r="AA277" s="1864" t="s">
        <v>1584</v>
      </c>
      <c r="AB277" s="1858" t="s">
        <v>1585</v>
      </c>
      <c r="AC277" s="1858" t="s">
        <v>1586</v>
      </c>
      <c r="AD277" s="1865" t="s">
        <v>1587</v>
      </c>
    </row>
    <row customHeight="true" ht="18.452380952380953" r="278">
      <c r="A278" s="1866" t="s">
        <v>1635</v>
      </c>
      <c r="B278" s="1868" t="s">
        <v>1589</v>
      </c>
      <c r="C278" s="1868" t="s">
        <v>1593</v>
      </c>
      <c r="D278" s="1869">
        <v>1419.62</v>
      </c>
      <c r="E278" s="1870">
        <v>2</v>
      </c>
      <c r="F278" s="1869">
        <f t="shared" ref="F278:F281" si="137">E278*2000*1.2</f>
      </c>
      <c r="G278" s="1871">
        <f t="shared" ref="G278:G287" si="53">F278/D278</f>
      </c>
      <c r="H278" s="1871">
        <f t="shared" ref="H278:H287" si="270">D278/E278</f>
      </c>
      <c r="I278" s="1871">
        <f t="shared" ref="I278:I287" si="208">F278/E278</f>
      </c>
      <c r="J278" s="1872">
        <f t="shared" ref="J278:J287" si="363">D278/T278</f>
      </c>
      <c r="K278" s="1873">
        <f t="shared" ref="K278:K287" si="332">O278/S278*1</f>
      </c>
      <c r="L278" s="1873">
        <f t="shared" ref="L278:L287" si="22">T278/S278</f>
      </c>
      <c r="M278" s="1873">
        <f t="shared" ref="M278:M287" si="394">V278/S278</f>
      </c>
      <c r="N278" s="1873">
        <f t="shared" ref="N278:N287" si="177">W278/V278</f>
      </c>
      <c r="O278" s="1874">
        <f t="shared" ref="O278:O287" si="84">U278/P278</f>
      </c>
      <c r="P278" s="1875">
        <v>0.0058</v>
      </c>
      <c r="Q278" s="1874">
        <v>44</v>
      </c>
      <c r="R278" s="1872">
        <f t="shared" ref="R278:R286" si="301">(D278/S278)*1000</f>
      </c>
      <c r="S278" s="1876">
        <v>16600</v>
      </c>
      <c r="T278" s="1876">
        <v>291</v>
      </c>
      <c r="U278" s="1876">
        <v>52</v>
      </c>
      <c r="V278" s="1876">
        <v>295</v>
      </c>
      <c r="W278" s="1876">
        <v>43</v>
      </c>
      <c r="X278" s="1876">
        <v>2</v>
      </c>
      <c r="Y278" s="1876">
        <v>1</v>
      </c>
      <c r="Z278" s="1876">
        <v>7</v>
      </c>
      <c r="AA278" s="1872">
        <f t="shared" ref="AA278:AA287" si="239">AD278*1000/D278</f>
      </c>
      <c r="AB278" s="1877" t="s">
        <v>1591</v>
      </c>
      <c r="AC278" s="1877" t="s">
        <v>1636</v>
      </c>
      <c r="AD278" s="1877">
        <v>19</v>
      </c>
    </row>
    <row customHeight="true" ht="18.452380952380953" r="279">
      <c r="A279" s="1866"/>
      <c r="B279" s="1868" t="s">
        <v>1589</v>
      </c>
      <c r="C279" s="1868" t="s">
        <v>1594</v>
      </c>
      <c r="D279" s="1869">
        <v>1454.34</v>
      </c>
      <c r="E279" s="1870">
        <v>0</v>
      </c>
      <c r="F279" s="1869">
        <f t="shared" si="137"/>
      </c>
      <c r="G279" s="1871">
        <f t="shared" si="53"/>
      </c>
      <c r="H279" s="1871">
        <f t="shared" si="270"/>
      </c>
      <c r="I279" s="1871">
        <f t="shared" si="208"/>
      </c>
      <c r="J279" s="1872">
        <f t="shared" si="363"/>
      </c>
      <c r="K279" s="1873">
        <f t="shared" si="332"/>
      </c>
      <c r="L279" s="1873">
        <f t="shared" si="22"/>
      </c>
      <c r="M279" s="1873">
        <f t="shared" si="394"/>
      </c>
      <c r="N279" s="1873">
        <f t="shared" si="177"/>
      </c>
      <c r="O279" s="1874">
        <f t="shared" si="84"/>
      </c>
      <c r="P279" s="1875">
        <v>0.0089</v>
      </c>
      <c r="Q279" s="1874">
        <v>45</v>
      </c>
      <c r="R279" s="1872">
        <f t="shared" si="301"/>
      </c>
      <c r="S279" s="1876">
        <v>15145</v>
      </c>
      <c r="T279" s="1876">
        <v>335</v>
      </c>
      <c r="U279" s="1876">
        <v>63</v>
      </c>
      <c r="V279" s="1876">
        <v>363</v>
      </c>
      <c r="W279" s="1876">
        <v>71</v>
      </c>
      <c r="X279" s="1876">
        <v>2</v>
      </c>
      <c r="Y279" s="1876">
        <v>3</v>
      </c>
      <c r="Z279" s="1876">
        <v>13</v>
      </c>
      <c r="AA279" s="1872">
        <f t="shared" si="239"/>
      </c>
      <c r="AB279" s="1877" t="s">
        <v>1591</v>
      </c>
      <c r="AC279" s="1877" t="s">
        <v>1636</v>
      </c>
      <c r="AD279" s="1877">
        <v>24</v>
      </c>
    </row>
    <row customHeight="true" ht="18.452380952380953" r="280">
      <c r="A280" s="1866"/>
      <c r="B280" s="1868" t="s">
        <v>1589</v>
      </c>
      <c r="C280" s="1868" t="s">
        <v>1595</v>
      </c>
      <c r="D280" s="1869">
        <v>999.08</v>
      </c>
      <c r="E280" s="1870">
        <v>1</v>
      </c>
      <c r="F280" s="1869">
        <f t="shared" si="137"/>
      </c>
      <c r="G280" s="1871">
        <f t="shared" si="53"/>
      </c>
      <c r="H280" s="1871">
        <f t="shared" si="270"/>
      </c>
      <c r="I280" s="1871">
        <f t="shared" si="208"/>
      </c>
      <c r="J280" s="1872">
        <f t="shared" si="363"/>
      </c>
      <c r="K280" s="1873">
        <f t="shared" si="332"/>
      </c>
      <c r="L280" s="1873">
        <f t="shared" si="22"/>
      </c>
      <c r="M280" s="1873">
        <f t="shared" si="394"/>
      </c>
      <c r="N280" s="1873">
        <f t="shared" si="177"/>
      </c>
      <c r="O280" s="1874">
        <f t="shared" si="84"/>
      </c>
      <c r="P280" s="1875">
        <v>0.0106</v>
      </c>
      <c r="Q280" s="1874">
        <v>45</v>
      </c>
      <c r="R280" s="1872">
        <f t="shared" si="301"/>
      </c>
      <c r="S280" s="1876">
        <v>9625</v>
      </c>
      <c r="T280" s="1876">
        <v>279</v>
      </c>
      <c r="U280" s="1876">
        <v>36</v>
      </c>
      <c r="V280" s="1876">
        <v>305</v>
      </c>
      <c r="W280" s="1876">
        <v>22</v>
      </c>
      <c r="X280" s="1876">
        <v>1</v>
      </c>
      <c r="Y280" s="1876">
        <v>2</v>
      </c>
      <c r="Z280" s="1876">
        <v>5</v>
      </c>
      <c r="AA280" s="1872">
        <f t="shared" si="239"/>
      </c>
      <c r="AB280" s="1877" t="s">
        <v>1591</v>
      </c>
      <c r="AC280" s="1877" t="s">
        <v>1636</v>
      </c>
      <c r="AD280" s="1877">
        <v>18</v>
      </c>
    </row>
    <row customHeight="true" ht="18.452380952380953" r="281">
      <c r="A281" s="1866"/>
      <c r="B281" s="1868" t="s">
        <v>1589</v>
      </c>
      <c r="C281" s="1868" t="s">
        <v>1598</v>
      </c>
      <c r="D281" s="1869">
        <v>760.43</v>
      </c>
      <c r="E281" s="1870">
        <v>0</v>
      </c>
      <c r="F281" s="1869">
        <f t="shared" si="137"/>
      </c>
      <c r="G281" s="1871">
        <f t="shared" si="53"/>
      </c>
      <c r="H281" s="1871">
        <f t="shared" si="270"/>
      </c>
      <c r="I281" s="1871">
        <f t="shared" si="208"/>
      </c>
      <c r="J281" s="1872">
        <f t="shared" si="363"/>
      </c>
      <c r="K281" s="1873">
        <f t="shared" si="332"/>
      </c>
      <c r="L281" s="1873">
        <f t="shared" si="22"/>
      </c>
      <c r="M281" s="1873">
        <f t="shared" si="394"/>
      </c>
      <c r="N281" s="1873">
        <f t="shared" si="177"/>
      </c>
      <c r="O281" s="1874">
        <f t="shared" si="84"/>
      </c>
      <c r="P281" s="1875">
        <v>0.0115</v>
      </c>
      <c r="Q281" s="1874">
        <v>42</v>
      </c>
      <c r="R281" s="1872">
        <f t="shared" si="301"/>
      </c>
      <c r="S281" s="1876">
        <v>6980</v>
      </c>
      <c r="T281" s="1876">
        <v>204</v>
      </c>
      <c r="U281" s="1876">
        <v>26</v>
      </c>
      <c r="V281" s="1876">
        <v>221</v>
      </c>
      <c r="W281" s="1876">
        <v>4</v>
      </c>
      <c r="X281" s="1876">
        <v>0</v>
      </c>
      <c r="Y281" s="1876">
        <v>0</v>
      </c>
      <c r="Z281" s="1876">
        <v>3</v>
      </c>
      <c r="AA281" s="1872">
        <f t="shared" si="239"/>
      </c>
      <c r="AB281" s="1877" t="s">
        <v>1591</v>
      </c>
      <c r="AC281" s="1877" t="s">
        <v>1636</v>
      </c>
      <c r="AD281" s="1877">
        <v>8</v>
      </c>
    </row>
    <row customHeight="true" ht="18.452380952380953" r="282">
      <c r="A282" s="1866"/>
      <c r="B282" s="1878" t="s">
        <v>1596</v>
      </c>
      <c r="C282" s="1878"/>
      <c r="D282" s="1879">
        <f>SUM(D278:D281)</f>
      </c>
      <c r="E282" s="1880">
        <f>SUM(E278:E281)</f>
      </c>
      <c r="F282" s="1879">
        <f>SUM(F278:F281)</f>
      </c>
      <c r="G282" s="1881">
        <f t="shared" si="53"/>
      </c>
      <c r="H282" s="1881">
        <f t="shared" si="270"/>
      </c>
      <c r="I282" s="1881">
        <f t="shared" si="208"/>
      </c>
      <c r="J282" s="1881">
        <f t="shared" si="363"/>
      </c>
      <c r="K282" s="1882">
        <f t="shared" si="332"/>
      </c>
      <c r="L282" s="1882">
        <f t="shared" si="22"/>
      </c>
      <c r="M282" s="1882">
        <f t="shared" si="394"/>
      </c>
      <c r="N282" s="1882">
        <f t="shared" si="177"/>
      </c>
      <c r="O282" s="1883">
        <f t="shared" si="84"/>
      </c>
      <c r="P282" s="1882">
        <f>AVERAGE(P278:P281)</f>
      </c>
      <c r="Q282" s="1879">
        <f>AVERAGE(Q278:Q281)</f>
      </c>
      <c r="R282" s="1881">
        <f t="shared" si="301"/>
      </c>
      <c r="S282" s="1884">
        <f>SUM(S278:S281)</f>
      </c>
      <c r="T282" s="1884">
        <f>SUM(T278:T281)</f>
      </c>
      <c r="U282" s="1884">
        <f>SUM(U278:U281)</f>
      </c>
      <c r="V282" s="1884">
        <f>SUM(V278:V281)</f>
      </c>
      <c r="W282" s="1884">
        <f>SUM(W278:W281)</f>
      </c>
      <c r="X282" s="1884">
        <f>SUM(X278:X281)</f>
      </c>
      <c r="Y282" s="1884">
        <f>SUM(Y278:Y281)</f>
      </c>
      <c r="Z282" s="1884">
        <f>SUM(Z278:Z281)</f>
      </c>
      <c r="AA282" s="1885">
        <f t="shared" si="239"/>
      </c>
      <c r="AB282" s="1886"/>
      <c r="AC282" s="1886"/>
      <c r="AD282" s="1887">
        <f>SUM(AD278:AD281)</f>
      </c>
    </row>
    <row customHeight="true" ht="18.452380952380953" r="283">
      <c r="A283" s="1866"/>
      <c r="B283" s="1868" t="s">
        <v>1619</v>
      </c>
      <c r="C283" s="1867" t="s">
        <v>1625</v>
      </c>
      <c r="D283" s="1869">
        <v>720.04</v>
      </c>
      <c r="E283" s="1870">
        <v>0</v>
      </c>
      <c r="F283" s="1869">
        <f t="shared" ref="F283:F285" si="138">E283*2000*1.2</f>
      </c>
      <c r="G283" s="1891">
        <f t="shared" si="53"/>
      </c>
      <c r="H283" s="1891">
        <f t="shared" si="270"/>
      </c>
      <c r="I283" s="1891">
        <f t="shared" si="208"/>
      </c>
      <c r="J283" s="1892">
        <f t="shared" si="363"/>
      </c>
      <c r="K283" s="1893">
        <f t="shared" si="332"/>
      </c>
      <c r="L283" s="1893">
        <f t="shared" si="22"/>
      </c>
      <c r="M283" s="1893">
        <f t="shared" si="394"/>
      </c>
      <c r="N283" s="1893">
        <f t="shared" si="177"/>
      </c>
      <c r="O283" s="1874">
        <f t="shared" si="84"/>
      </c>
      <c r="P283" s="1888">
        <v>0.0134</v>
      </c>
      <c r="Q283" s="1876">
        <v>44</v>
      </c>
      <c r="R283" s="1892">
        <f t="shared" si="301"/>
      </c>
      <c r="S283" s="1876">
        <v>6463</v>
      </c>
      <c r="T283" s="1876">
        <v>260</v>
      </c>
      <c r="U283" s="1876">
        <v>20</v>
      </c>
      <c r="V283" s="1876">
        <v>278</v>
      </c>
      <c r="W283" s="1876">
        <v>13</v>
      </c>
      <c r="X283" s="1876">
        <v>2</v>
      </c>
      <c r="Y283" s="1876">
        <v>1</v>
      </c>
      <c r="Z283" s="1876">
        <v>3</v>
      </c>
      <c r="AA283" s="1872">
        <f t="shared" si="239"/>
      </c>
      <c r="AB283" s="1877" t="s">
        <v>1591</v>
      </c>
      <c r="AC283" s="1877" t="s">
        <v>1636</v>
      </c>
      <c r="AD283" s="1894">
        <v>8</v>
      </c>
    </row>
    <row customHeight="true" ht="18.452380952380953" r="284">
      <c r="A284" s="1866"/>
      <c r="B284" s="1868" t="s">
        <v>1619</v>
      </c>
      <c r="C284" s="1867" t="s">
        <v>1600</v>
      </c>
      <c r="D284" s="1869">
        <v>838.37</v>
      </c>
      <c r="E284" s="1870">
        <v>0</v>
      </c>
      <c r="F284" s="1869">
        <f t="shared" si="138"/>
      </c>
      <c r="G284" s="1891">
        <f t="shared" si="53"/>
      </c>
      <c r="H284" s="1891">
        <f t="shared" si="270"/>
      </c>
      <c r="I284" s="1891">
        <f t="shared" si="208"/>
      </c>
      <c r="J284" s="1892">
        <f t="shared" si="363"/>
      </c>
      <c r="K284" s="1893">
        <f t="shared" si="332"/>
      </c>
      <c r="L284" s="1893">
        <f t="shared" si="22"/>
      </c>
      <c r="M284" s="1893">
        <f t="shared" si="394"/>
      </c>
      <c r="N284" s="1893">
        <f t="shared" si="177"/>
      </c>
      <c r="O284" s="1874">
        <f t="shared" si="84"/>
      </c>
      <c r="P284" s="1888">
        <v>0.0285</v>
      </c>
      <c r="Q284" s="1876">
        <v>47</v>
      </c>
      <c r="R284" s="1892">
        <f t="shared" si="301"/>
      </c>
      <c r="S284" s="1876">
        <v>7849</v>
      </c>
      <c r="T284" s="1876">
        <v>311</v>
      </c>
      <c r="U284" s="1876">
        <v>30</v>
      </c>
      <c r="V284" s="1876">
        <v>341</v>
      </c>
      <c r="W284" s="1876">
        <v>30</v>
      </c>
      <c r="X284" s="1876">
        <v>0</v>
      </c>
      <c r="Y284" s="1876">
        <v>0</v>
      </c>
      <c r="Z284" s="1876">
        <v>3</v>
      </c>
      <c r="AA284" s="1872">
        <f t="shared" si="239"/>
      </c>
      <c r="AB284" s="1877" t="s">
        <v>1591</v>
      </c>
      <c r="AC284" s="1877" t="s">
        <v>1636</v>
      </c>
      <c r="AD284" s="1894">
        <v>13</v>
      </c>
    </row>
    <row customHeight="true" ht="18.452380952380953" r="285">
      <c r="A285" s="1866"/>
      <c r="B285" s="1868" t="s">
        <v>1619</v>
      </c>
      <c r="C285" s="1867" t="s">
        <v>1601</v>
      </c>
      <c r="D285" s="1869">
        <v>574.01</v>
      </c>
      <c r="E285" s="1890">
        <v>2</v>
      </c>
      <c r="F285" s="1869">
        <f t="shared" si="138"/>
      </c>
      <c r="G285" s="1891">
        <f t="shared" si="53"/>
      </c>
      <c r="H285" s="1891">
        <f t="shared" si="270"/>
      </c>
      <c r="I285" s="1891">
        <f t="shared" si="208"/>
      </c>
      <c r="J285" s="1892">
        <f t="shared" si="363"/>
      </c>
      <c r="K285" s="1893">
        <f t="shared" si="332"/>
      </c>
      <c r="L285" s="1893">
        <f t="shared" si="22"/>
      </c>
      <c r="M285" s="1893">
        <f t="shared" si="394"/>
      </c>
      <c r="N285" s="1893">
        <f t="shared" si="177"/>
      </c>
      <c r="O285" s="1874">
        <f t="shared" si="84"/>
      </c>
      <c r="P285" s="1888">
        <v>0.0254</v>
      </c>
      <c r="Q285" s="1876">
        <v>50</v>
      </c>
      <c r="R285" s="1892">
        <f t="shared" si="301"/>
      </c>
      <c r="S285" s="1876">
        <v>5740</v>
      </c>
      <c r="T285" s="1876">
        <v>213</v>
      </c>
      <c r="U285" s="1876">
        <v>28</v>
      </c>
      <c r="V285" s="1876">
        <v>240</v>
      </c>
      <c r="W285" s="1876">
        <v>46</v>
      </c>
      <c r="X285" s="1876">
        <v>0</v>
      </c>
      <c r="Y285" s="1876">
        <v>0</v>
      </c>
      <c r="Z285" s="1876">
        <v>2</v>
      </c>
      <c r="AA285" s="1872">
        <f t="shared" si="239"/>
      </c>
      <c r="AB285" s="1876" t="s">
        <v>1591</v>
      </c>
      <c r="AC285" s="1877" t="s">
        <v>1636</v>
      </c>
      <c r="AD285" s="1876">
        <v>10</v>
      </c>
    </row>
    <row customHeight="true" ht="18.452380952380953" r="286">
      <c r="A286" s="1866"/>
      <c r="B286" s="1878" t="s">
        <v>1596</v>
      </c>
      <c r="C286" s="1878"/>
      <c r="D286" s="1879">
        <f>SUM(D283:D285)</f>
      </c>
      <c r="E286" s="1879">
        <f>SUM(E283:E285)</f>
      </c>
      <c r="F286" s="1879">
        <f>SUM(F283:F285)</f>
      </c>
      <c r="G286" s="1881">
        <f t="shared" si="53"/>
      </c>
      <c r="H286" s="1881">
        <f t="shared" si="270"/>
      </c>
      <c r="I286" s="1881">
        <f t="shared" si="208"/>
      </c>
      <c r="J286" s="1881">
        <f t="shared" si="363"/>
      </c>
      <c r="K286" s="1882">
        <f t="shared" si="332"/>
      </c>
      <c r="L286" s="1882">
        <f t="shared" si="22"/>
      </c>
      <c r="M286" s="1882">
        <f t="shared" si="394"/>
      </c>
      <c r="N286" s="1882">
        <f t="shared" si="177"/>
      </c>
      <c r="O286" s="1883">
        <f t="shared" si="84"/>
      </c>
      <c r="P286" s="1882">
        <f>AVERAGE(P283:P285)</f>
      </c>
      <c r="Q286" s="1879">
        <f>AVERAGE(Q283:Q285)</f>
      </c>
      <c r="R286" s="1879">
        <f t="shared" si="301"/>
      </c>
      <c r="S286" s="1883">
        <f>SUM(S283:S285)</f>
      </c>
      <c r="T286" s="1883">
        <f>SUM(T283:T285)</f>
      </c>
      <c r="U286" s="1883">
        <f>SUM(U283:U285)</f>
      </c>
      <c r="V286" s="1883">
        <f>SUM(V283:V285)</f>
      </c>
      <c r="W286" s="1883">
        <f>SUM(W283:W285)</f>
      </c>
      <c r="X286" s="1883">
        <f>SUM(X283:X285)</f>
      </c>
      <c r="Y286" s="1883">
        <f>SUM(Y283:Y285)</f>
      </c>
      <c r="Z286" s="1883">
        <f>SUM(Z283:Z285)</f>
      </c>
      <c r="AA286" s="1885">
        <f t="shared" si="239"/>
      </c>
      <c r="AB286" s="1886"/>
      <c r="AC286" s="1886"/>
      <c r="AD286" s="1887">
        <f>SUM(AD283:AD285)</f>
      </c>
    </row>
    <row customHeight="true" ht="18.452380952380953" r="287">
      <c r="A287" s="1866"/>
      <c r="B287" s="1895" t="s">
        <v>1602</v>
      </c>
      <c r="C287" s="1895"/>
      <c r="D287" s="1896">
        <f>D286+D282</f>
      </c>
      <c r="E287" s="1896">
        <f>E286+E282</f>
      </c>
      <c r="F287" s="1896">
        <f>F282+F286</f>
      </c>
      <c r="G287" s="1897">
        <f t="shared" si="53"/>
      </c>
      <c r="H287" s="1897">
        <f t="shared" si="270"/>
      </c>
      <c r="I287" s="1897">
        <f t="shared" si="208"/>
      </c>
      <c r="J287" s="1897">
        <f t="shared" si="363"/>
      </c>
      <c r="K287" s="1898">
        <f t="shared" si="332"/>
      </c>
      <c r="L287" s="1898">
        <f t="shared" si="22"/>
      </c>
      <c r="M287" s="1898">
        <f t="shared" si="394"/>
      </c>
      <c r="N287" s="1898">
        <f t="shared" si="177"/>
      </c>
      <c r="O287" s="1899">
        <f t="shared" si="84"/>
      </c>
      <c r="P287" s="1900">
        <f>(P286+P282)/2</f>
      </c>
      <c r="Q287" s="1900">
        <f>(Q286+Q282)/2</f>
      </c>
      <c r="R287" s="1896">
        <f>(R286+R282)/2</f>
      </c>
      <c r="S287" s="1899">
        <f>S286+S282</f>
      </c>
      <c r="T287" s="1899">
        <f>T286+T282</f>
      </c>
      <c r="U287" s="1899">
        <f>U286+U282</f>
      </c>
      <c r="V287" s="1899">
        <f>V286+V282</f>
      </c>
      <c r="W287" s="1899">
        <f>W286+W282</f>
      </c>
      <c r="X287" s="1899">
        <f>X286+X282</f>
      </c>
      <c r="Y287" s="1899">
        <f>Y286+Y282</f>
      </c>
      <c r="Z287" s="1899">
        <f>Z286+Z282</f>
      </c>
      <c r="AA287" s="1901">
        <f t="shared" si="239"/>
      </c>
      <c r="AB287" s="1902"/>
      <c r="AC287" s="1902"/>
      <c r="AD287" s="1903">
        <f>AD282+AD286</f>
      </c>
    </row>
    <row customHeight="true" ht="18.452380952380953" r="288">
      <c r="A288" s="1855" t="s">
        <v>1555</v>
      </c>
      <c r="B288" s="1855" t="s">
        <v>1556</v>
      </c>
      <c r="C288" s="1855"/>
      <c r="D288" s="1856" t="s">
        <v>1557</v>
      </c>
      <c r="E288" s="1856"/>
      <c r="F288" s="1856"/>
      <c r="G288" s="1856"/>
      <c r="H288" s="1856"/>
      <c r="I288" s="1856"/>
      <c r="J288" s="1857" t="s">
        <v>1558</v>
      </c>
      <c r="K288" s="1857"/>
      <c r="L288" s="1857"/>
      <c r="M288" s="1857"/>
      <c r="N288" s="1857"/>
      <c r="O288" s="1857"/>
      <c r="P288" s="1857"/>
      <c r="Q288" s="1857"/>
      <c r="R288" s="1857"/>
      <c r="S288" s="1857"/>
      <c r="T288" s="1857"/>
      <c r="U288" s="1857"/>
      <c r="V288" s="1857"/>
      <c r="W288" s="1857"/>
      <c r="X288" s="1857"/>
      <c r="Y288" s="1857"/>
      <c r="Z288" s="1857"/>
      <c r="AA288" s="1857"/>
      <c r="AB288" s="1857"/>
      <c r="AC288" s="1857"/>
      <c r="AD288" s="1858"/>
    </row>
    <row customHeight="true" ht="18.452380952380953" r="289">
      <c r="A289" s="1855"/>
      <c r="B289" s="1855" t="s">
        <v>1559</v>
      </c>
      <c r="C289" s="1855" t="s">
        <v>1560</v>
      </c>
      <c r="D289" s="1856" t="s">
        <v>1561</v>
      </c>
      <c r="E289" s="1859" t="s">
        <v>1562</v>
      </c>
      <c r="F289" s="1860" t="s">
        <v>1563</v>
      </c>
      <c r="G289" s="1861" t="s">
        <v>1564</v>
      </c>
      <c r="H289" s="1861" t="s">
        <v>1565</v>
      </c>
      <c r="I289" s="1861" t="s">
        <v>1566</v>
      </c>
      <c r="J289" s="1857" t="s">
        <v>1567</v>
      </c>
      <c r="K289" s="1862" t="s">
        <v>1568</v>
      </c>
      <c r="L289" s="1862" t="s">
        <v>1569</v>
      </c>
      <c r="M289" s="1862" t="s">
        <v>1570</v>
      </c>
      <c r="N289" s="1862" t="s">
        <v>1571</v>
      </c>
      <c r="O289" s="1863" t="s">
        <v>1572</v>
      </c>
      <c r="P289" s="1862" t="s">
        <v>1573</v>
      </c>
      <c r="Q289" s="1863" t="s">
        <v>1574</v>
      </c>
      <c r="R289" s="1857" t="s">
        <v>1575</v>
      </c>
      <c r="S289" s="1863" t="s">
        <v>1576</v>
      </c>
      <c r="T289" s="1863" t="s">
        <v>1577</v>
      </c>
      <c r="U289" s="1863" t="s">
        <v>1578</v>
      </c>
      <c r="V289" s="1863" t="s">
        <v>1579</v>
      </c>
      <c r="W289" s="1863" t="s">
        <v>1580</v>
      </c>
      <c r="X289" s="1863" t="s">
        <v>1581</v>
      </c>
      <c r="Y289" s="1863" t="s">
        <v>1582</v>
      </c>
      <c r="Z289" s="1863" t="s">
        <v>1583</v>
      </c>
      <c r="AA289" s="1864" t="s">
        <v>1584</v>
      </c>
      <c r="AB289" s="1858" t="s">
        <v>1585</v>
      </c>
      <c r="AC289" s="1858" t="s">
        <v>1586</v>
      </c>
      <c r="AD289" s="1865" t="s">
        <v>1587</v>
      </c>
    </row>
    <row customHeight="true" ht="18.452380952380953" r="290">
      <c r="A290" s="1866" t="s">
        <v>1637</v>
      </c>
      <c r="B290" s="1868" t="s">
        <v>1604</v>
      </c>
      <c r="C290" s="1868" t="s">
        <v>1593</v>
      </c>
      <c r="D290" s="1869">
        <v>1194.34</v>
      </c>
      <c r="E290" s="1870">
        <v>0</v>
      </c>
      <c r="F290" s="1869">
        <f t="shared" ref="F290:F292" si="139">E290*2000*1.2</f>
      </c>
      <c r="G290" s="1871">
        <f t="shared" ref="G290:G299" si="54">F290/D290</f>
      </c>
      <c r="H290" s="1871">
        <f t="shared" ref="H290:H299" si="271">D290/E290</f>
      </c>
      <c r="I290" s="1871">
        <f t="shared" ref="I290:I299" si="209">F290/E290</f>
      </c>
      <c r="J290" s="1872">
        <f t="shared" ref="J290:J299" si="364">D290/T290</f>
      </c>
      <c r="K290" s="1873">
        <f t="shared" ref="K290:K299" si="333">O290/S290*1</f>
      </c>
      <c r="L290" s="1873">
        <f t="shared" ref="L290:L299" si="23">T290/S290</f>
      </c>
      <c r="M290" s="1873">
        <f t="shared" ref="M290:M299" si="395">V290/S290</f>
      </c>
      <c r="N290" s="1873">
        <f t="shared" ref="N290:N299" si="178">W290/V290</f>
      </c>
      <c r="O290" s="1874">
        <f t="shared" ref="O290:O299" si="85">U290/P290</f>
      </c>
      <c r="P290" s="1875">
        <v>0.0056</v>
      </c>
      <c r="Q290" s="1874">
        <v>38</v>
      </c>
      <c r="R290" s="1872">
        <f t="shared" ref="R290:R298" si="302">(D290/S290)*1000</f>
      </c>
      <c r="S290" s="1876">
        <v>13898</v>
      </c>
      <c r="T290" s="1876">
        <v>291</v>
      </c>
      <c r="U290" s="1876">
        <v>34</v>
      </c>
      <c r="V290" s="1876">
        <v>307</v>
      </c>
      <c r="W290" s="1876">
        <v>10</v>
      </c>
      <c r="X290" s="1876">
        <v>0</v>
      </c>
      <c r="Y290" s="1876">
        <v>2</v>
      </c>
      <c r="Z290" s="1876">
        <v>5</v>
      </c>
      <c r="AA290" s="1872">
        <f t="shared" ref="AA290:AA299" si="240">AD290*1000/D290</f>
      </c>
      <c r="AB290" s="1877" t="s">
        <v>1591</v>
      </c>
      <c r="AC290" s="1877" t="s">
        <v>1592</v>
      </c>
      <c r="AD290" s="1877">
        <v>10</v>
      </c>
    </row>
    <row customHeight="true" ht="18.452380952380953" r="291">
      <c r="A291" s="1866"/>
      <c r="B291" s="1868" t="s">
        <v>1604</v>
      </c>
      <c r="C291" s="1868" t="s">
        <v>1594</v>
      </c>
      <c r="D291" s="1869">
        <v>1060.16</v>
      </c>
      <c r="E291" s="1870">
        <v>2</v>
      </c>
      <c r="F291" s="1869">
        <f t="shared" si="139"/>
      </c>
      <c r="G291" s="1871">
        <f t="shared" si="54"/>
      </c>
      <c r="H291" s="1871">
        <f t="shared" si="271"/>
      </c>
      <c r="I291" s="1871">
        <f t="shared" si="209"/>
      </c>
      <c r="J291" s="1872">
        <f t="shared" si="364"/>
      </c>
      <c r="K291" s="1873">
        <f t="shared" si="333"/>
      </c>
      <c r="L291" s="1873">
        <f t="shared" si="23"/>
      </c>
      <c r="M291" s="1873">
        <f t="shared" si="395"/>
      </c>
      <c r="N291" s="1873">
        <f t="shared" si="178"/>
      </c>
      <c r="O291" s="1874">
        <f t="shared" si="85"/>
      </c>
      <c r="P291" s="1875">
        <v>0.008</v>
      </c>
      <c r="Q291" s="1874">
        <v>47</v>
      </c>
      <c r="R291" s="1872">
        <f t="shared" si="302"/>
      </c>
      <c r="S291" s="1876">
        <v>11066</v>
      </c>
      <c r="T291" s="1876">
        <v>323</v>
      </c>
      <c r="U291" s="1876">
        <v>23</v>
      </c>
      <c r="V291" s="1876">
        <v>359</v>
      </c>
      <c r="W291" s="1876">
        <v>25</v>
      </c>
      <c r="X291" s="1876">
        <v>2</v>
      </c>
      <c r="Y291" s="1876">
        <v>1</v>
      </c>
      <c r="Z291" s="1876">
        <v>6</v>
      </c>
      <c r="AA291" s="1872">
        <f t="shared" si="240"/>
      </c>
      <c r="AB291" s="1877" t="s">
        <v>1591</v>
      </c>
      <c r="AC291" s="1877" t="s">
        <v>1592</v>
      </c>
      <c r="AD291" s="1877">
        <v>13</v>
      </c>
    </row>
    <row customHeight="true" ht="18.452380952380953" r="292">
      <c r="A292" s="1866"/>
      <c r="B292" s="1868" t="s">
        <v>1604</v>
      </c>
      <c r="C292" s="1868" t="s">
        <v>1595</v>
      </c>
      <c r="D292" s="1869">
        <v>920.83</v>
      </c>
      <c r="E292" s="1870">
        <v>2</v>
      </c>
      <c r="F292" s="1869">
        <f t="shared" si="139"/>
      </c>
      <c r="G292" s="1871">
        <f t="shared" si="54"/>
      </c>
      <c r="H292" s="1871">
        <f t="shared" si="271"/>
      </c>
      <c r="I292" s="1871">
        <f t="shared" si="209"/>
      </c>
      <c r="J292" s="1872">
        <f t="shared" si="364"/>
      </c>
      <c r="K292" s="1873">
        <f t="shared" si="333"/>
      </c>
      <c r="L292" s="1873">
        <f t="shared" si="23"/>
      </c>
      <c r="M292" s="1873">
        <f t="shared" si="395"/>
      </c>
      <c r="N292" s="1873">
        <f t="shared" si="178"/>
      </c>
      <c r="O292" s="1874">
        <f t="shared" si="85"/>
      </c>
      <c r="P292" s="1875">
        <v>0.0147</v>
      </c>
      <c r="Q292" s="1874">
        <v>54</v>
      </c>
      <c r="R292" s="1872">
        <f t="shared" si="302"/>
      </c>
      <c r="S292" s="1876">
        <v>9420</v>
      </c>
      <c r="T292" s="1876">
        <v>286</v>
      </c>
      <c r="U292" s="1876">
        <v>35</v>
      </c>
      <c r="V292" s="1876">
        <v>313</v>
      </c>
      <c r="W292" s="1876">
        <v>25</v>
      </c>
      <c r="X292" s="1876">
        <v>2</v>
      </c>
      <c r="Y292" s="1876">
        <v>1</v>
      </c>
      <c r="Z292" s="1876">
        <v>8</v>
      </c>
      <c r="AA292" s="1872">
        <f t="shared" si="240"/>
      </c>
      <c r="AB292" s="1877" t="s">
        <v>1591</v>
      </c>
      <c r="AC292" s="1877" t="s">
        <v>1592</v>
      </c>
      <c r="AD292" s="1877">
        <v>16</v>
      </c>
    </row>
    <row customHeight="true" ht="18.452380952380953" r="293">
      <c r="A293" s="1866"/>
      <c r="B293" s="1878" t="s">
        <v>1596</v>
      </c>
      <c r="C293" s="1878"/>
      <c r="D293" s="1879">
        <f>SUM(D290:D292)</f>
      </c>
      <c r="E293" s="1880">
        <f>SUM(E290:E292)</f>
      </c>
      <c r="F293" s="1879">
        <f>SUM(F290:F292)</f>
      </c>
      <c r="G293" s="1881">
        <f t="shared" si="54"/>
      </c>
      <c r="H293" s="1881">
        <f t="shared" si="271"/>
      </c>
      <c r="I293" s="1881">
        <f t="shared" si="209"/>
      </c>
      <c r="J293" s="1881">
        <f t="shared" si="364"/>
      </c>
      <c r="K293" s="1882">
        <f t="shared" si="333"/>
      </c>
      <c r="L293" s="1882">
        <f t="shared" si="23"/>
      </c>
      <c r="M293" s="1882">
        <f t="shared" si="395"/>
      </c>
      <c r="N293" s="1882">
        <f t="shared" si="178"/>
      </c>
      <c r="O293" s="1883">
        <f t="shared" si="85"/>
      </c>
      <c r="P293" s="1882">
        <f>AVERAGE(P290:P292)</f>
      </c>
      <c r="Q293" s="1879">
        <f>AVERAGE(Q290:Q292)</f>
      </c>
      <c r="R293" s="1881">
        <f t="shared" si="302"/>
      </c>
      <c r="S293" s="1884">
        <f>SUM(S290:S292)</f>
      </c>
      <c r="T293" s="1884">
        <f>SUM(T290:T292)</f>
      </c>
      <c r="U293" s="1884">
        <f>SUM(U290:U292)</f>
      </c>
      <c r="V293" s="1884">
        <f>SUM(V290:V292)</f>
      </c>
      <c r="W293" s="1884">
        <f>SUM(W290:W292)</f>
      </c>
      <c r="X293" s="1884">
        <f>SUM(X290:X292)</f>
      </c>
      <c r="Y293" s="1884">
        <f>SUM(Y290:Y292)</f>
      </c>
      <c r="Z293" s="1884">
        <f>SUM(Z290:Z292)</f>
      </c>
      <c r="AA293" s="1885">
        <f t="shared" si="240"/>
      </c>
      <c r="AB293" s="1886"/>
      <c r="AC293" s="1886"/>
      <c r="AD293" s="1887">
        <f>SUM(AD290:AD292)</f>
      </c>
    </row>
    <row customHeight="true" ht="18.452380952380953" r="294">
      <c r="A294" s="1866"/>
      <c r="B294" s="1868" t="s">
        <v>1619</v>
      </c>
      <c r="C294" s="1868" t="s">
        <v>1598</v>
      </c>
      <c r="D294" s="1869">
        <v>1399.56</v>
      </c>
      <c r="E294" s="1870">
        <v>3</v>
      </c>
      <c r="F294" s="1869">
        <f t="shared" ref="F294:F297" si="140">E294*2000*1.2</f>
      </c>
      <c r="G294" s="1871">
        <f t="shared" si="54"/>
      </c>
      <c r="H294" s="1871">
        <f t="shared" si="271"/>
      </c>
      <c r="I294" s="1871">
        <f t="shared" si="209"/>
      </c>
      <c r="J294" s="1872">
        <f t="shared" si="364"/>
      </c>
      <c r="K294" s="1873">
        <f t="shared" si="333"/>
      </c>
      <c r="L294" s="1873">
        <f t="shared" si="23"/>
      </c>
      <c r="M294" s="1873">
        <f t="shared" si="395"/>
      </c>
      <c r="N294" s="1873">
        <f t="shared" si="178"/>
      </c>
      <c r="O294" s="1874">
        <f t="shared" si="85"/>
      </c>
      <c r="P294" s="1888">
        <v>0.0252</v>
      </c>
      <c r="Q294" s="1874">
        <v>59</v>
      </c>
      <c r="R294" s="1872">
        <f t="shared" si="302"/>
      </c>
      <c r="S294" s="1876">
        <v>11650</v>
      </c>
      <c r="T294" s="1876">
        <v>308</v>
      </c>
      <c r="U294" s="1876">
        <v>54</v>
      </c>
      <c r="V294" s="1876">
        <v>328</v>
      </c>
      <c r="W294" s="1876">
        <v>52</v>
      </c>
      <c r="X294" s="1876">
        <v>2</v>
      </c>
      <c r="Y294" s="1876">
        <v>2</v>
      </c>
      <c r="Z294" s="1876">
        <v>5</v>
      </c>
      <c r="AA294" s="1872">
        <f t="shared" si="240"/>
      </c>
      <c r="AB294" s="1877" t="s">
        <v>1591</v>
      </c>
      <c r="AC294" s="1877" t="s">
        <v>1592</v>
      </c>
      <c r="AD294" s="1877">
        <v>18</v>
      </c>
    </row>
    <row customHeight="true" ht="18.452380952380953" r="295">
      <c r="A295" s="1866"/>
      <c r="B295" s="1868" t="s">
        <v>1619</v>
      </c>
      <c r="C295" s="1867" t="s">
        <v>1599</v>
      </c>
      <c r="D295" s="1869">
        <v>1666.7</v>
      </c>
      <c r="E295" s="1870">
        <v>3</v>
      </c>
      <c r="F295" s="1869">
        <f t="shared" si="140"/>
      </c>
      <c r="G295" s="1891">
        <f t="shared" si="54"/>
      </c>
      <c r="H295" s="1891">
        <f t="shared" si="271"/>
      </c>
      <c r="I295" s="1891">
        <f t="shared" si="209"/>
      </c>
      <c r="J295" s="1892">
        <f t="shared" si="364"/>
      </c>
      <c r="K295" s="1893">
        <f t="shared" si="333"/>
      </c>
      <c r="L295" s="1893">
        <f t="shared" si="23"/>
      </c>
      <c r="M295" s="1893">
        <f t="shared" si="395"/>
      </c>
      <c r="N295" s="1893">
        <f t="shared" si="178"/>
      </c>
      <c r="O295" s="1874">
        <f t="shared" si="85"/>
      </c>
      <c r="P295" s="1888">
        <v>0.0311</v>
      </c>
      <c r="Q295" s="1876">
        <v>60</v>
      </c>
      <c r="R295" s="1892">
        <f t="shared" si="302"/>
      </c>
      <c r="S295" s="1876">
        <v>17208</v>
      </c>
      <c r="T295" s="1876">
        <v>394</v>
      </c>
      <c r="U295" s="1876">
        <v>61</v>
      </c>
      <c r="V295" s="1876">
        <v>428</v>
      </c>
      <c r="W295" s="1876">
        <v>42</v>
      </c>
      <c r="X295" s="1876">
        <v>4</v>
      </c>
      <c r="Y295" s="1876">
        <v>1</v>
      </c>
      <c r="Z295" s="1876">
        <v>10</v>
      </c>
      <c r="AA295" s="1872">
        <f t="shared" si="240"/>
      </c>
      <c r="AB295" s="1877" t="s">
        <v>1591</v>
      </c>
      <c r="AC295" s="1877" t="s">
        <v>1592</v>
      </c>
      <c r="AD295" s="1894">
        <v>17</v>
      </c>
    </row>
    <row customHeight="true" ht="18.452380952380953" r="296">
      <c r="A296" s="1866"/>
      <c r="B296" s="1868" t="s">
        <v>1619</v>
      </c>
      <c r="C296" s="1867" t="s">
        <v>1600</v>
      </c>
      <c r="D296" s="1869">
        <v>2024.3</v>
      </c>
      <c r="E296" s="1870">
        <v>1</v>
      </c>
      <c r="F296" s="1869">
        <f t="shared" si="140"/>
      </c>
      <c r="G296" s="1891">
        <f t="shared" si="54"/>
      </c>
      <c r="H296" s="1891">
        <f t="shared" si="271"/>
      </c>
      <c r="I296" s="1891">
        <f t="shared" si="209"/>
      </c>
      <c r="J296" s="1892">
        <f t="shared" si="364"/>
      </c>
      <c r="K296" s="1893">
        <f t="shared" si="333"/>
      </c>
      <c r="L296" s="1893">
        <f t="shared" si="23"/>
      </c>
      <c r="M296" s="1893">
        <f t="shared" si="395"/>
      </c>
      <c r="N296" s="1893">
        <f t="shared" si="178"/>
      </c>
      <c r="O296" s="1874">
        <f t="shared" si="85"/>
      </c>
      <c r="P296" s="1888">
        <v>0.0318</v>
      </c>
      <c r="Q296" s="1876">
        <v>58</v>
      </c>
      <c r="R296" s="1892">
        <f t="shared" si="302"/>
      </c>
      <c r="S296" s="1876">
        <v>22269</v>
      </c>
      <c r="T296" s="1876">
        <v>612</v>
      </c>
      <c r="U296" s="1876">
        <v>90</v>
      </c>
      <c r="V296" s="1876">
        <v>635</v>
      </c>
      <c r="W296" s="1876">
        <v>28</v>
      </c>
      <c r="X296" s="1876">
        <v>1</v>
      </c>
      <c r="Y296" s="1876">
        <v>4</v>
      </c>
      <c r="Z296" s="1876">
        <v>10</v>
      </c>
      <c r="AA296" s="1872">
        <f t="shared" si="240"/>
      </c>
      <c r="AB296" s="1877" t="s">
        <v>1591</v>
      </c>
      <c r="AC296" s="1877" t="s">
        <v>1592</v>
      </c>
      <c r="AD296" s="1894">
        <v>25</v>
      </c>
    </row>
    <row customHeight="true" ht="18.452380952380953" r="297">
      <c r="A297" s="1866"/>
      <c r="B297" s="1868" t="s">
        <v>1619</v>
      </c>
      <c r="C297" s="1867" t="s">
        <v>1601</v>
      </c>
      <c r="D297" s="1869">
        <v>772.78</v>
      </c>
      <c r="E297" s="1890">
        <v>0</v>
      </c>
      <c r="F297" s="1869">
        <f t="shared" si="140"/>
      </c>
      <c r="G297" s="1891">
        <f t="shared" si="54"/>
      </c>
      <c r="H297" s="1891">
        <f t="shared" si="271"/>
      </c>
      <c r="I297" s="1891">
        <f t="shared" si="209"/>
      </c>
      <c r="J297" s="1892">
        <f t="shared" si="364"/>
      </c>
      <c r="K297" s="1893">
        <f t="shared" si="333"/>
      </c>
      <c r="L297" s="1893">
        <f t="shared" si="23"/>
      </c>
      <c r="M297" s="1893">
        <f t="shared" si="395"/>
      </c>
      <c r="N297" s="1893">
        <f t="shared" si="178"/>
      </c>
      <c r="O297" s="1874">
        <f t="shared" si="85"/>
      </c>
      <c r="P297" s="1888">
        <v>0.0209</v>
      </c>
      <c r="Q297" s="1876">
        <v>59</v>
      </c>
      <c r="R297" s="1892">
        <f t="shared" si="302"/>
      </c>
      <c r="S297" s="1876">
        <v>10161</v>
      </c>
      <c r="T297" s="1876">
        <v>321</v>
      </c>
      <c r="U297" s="1876">
        <v>53</v>
      </c>
      <c r="V297" s="1876">
        <v>364</v>
      </c>
      <c r="W297" s="1876">
        <v>42</v>
      </c>
      <c r="X297" s="1876">
        <v>4</v>
      </c>
      <c r="Y297" s="1876">
        <v>2</v>
      </c>
      <c r="Z297" s="1876">
        <v>7</v>
      </c>
      <c r="AA297" s="1872">
        <f t="shared" si="240"/>
      </c>
      <c r="AB297" s="1876" t="s">
        <v>1591</v>
      </c>
      <c r="AC297" s="1877" t="s">
        <v>1592</v>
      </c>
      <c r="AD297" s="1876">
        <v>20</v>
      </c>
    </row>
    <row customHeight="true" ht="18.452380952380953" r="298">
      <c r="A298" s="1866"/>
      <c r="B298" s="1878" t="s">
        <v>1596</v>
      </c>
      <c r="C298" s="1878"/>
      <c r="D298" s="1879">
        <f>SUM(D294:D297)</f>
      </c>
      <c r="E298" s="1879">
        <f>SUM(E294:E297)</f>
      </c>
      <c r="F298" s="1879">
        <f>SUM(F294:F297)</f>
      </c>
      <c r="G298" s="1881">
        <f t="shared" si="54"/>
      </c>
      <c r="H298" s="1881">
        <f t="shared" si="271"/>
      </c>
      <c r="I298" s="1881">
        <f t="shared" si="209"/>
      </c>
      <c r="J298" s="1881">
        <f t="shared" si="364"/>
      </c>
      <c r="K298" s="1882">
        <f t="shared" si="333"/>
      </c>
      <c r="L298" s="1882">
        <f t="shared" si="23"/>
      </c>
      <c r="M298" s="1882">
        <f t="shared" si="395"/>
      </c>
      <c r="N298" s="1882">
        <f t="shared" si="178"/>
      </c>
      <c r="O298" s="1883">
        <f t="shared" si="85"/>
      </c>
      <c r="P298" s="1882">
        <f>AVERAGE(P294:P297)</f>
      </c>
      <c r="Q298" s="1879">
        <f>AVERAGE(Q294:Q297)</f>
      </c>
      <c r="R298" s="1879">
        <f t="shared" si="302"/>
      </c>
      <c r="S298" s="1883">
        <f>SUM(S294:S297)</f>
      </c>
      <c r="T298" s="1883">
        <f>SUM(T294:T297)</f>
      </c>
      <c r="U298" s="1883">
        <f>SUM(U294:U297)</f>
      </c>
      <c r="V298" s="1883">
        <f>SUM(V294:V297)</f>
      </c>
      <c r="W298" s="1883">
        <f>SUM(W294:W297)</f>
      </c>
      <c r="X298" s="1883">
        <f>SUM(X294:X297)</f>
      </c>
      <c r="Y298" s="1883">
        <f>SUM(Y294:Y297)</f>
      </c>
      <c r="Z298" s="1883">
        <f>SUM(Z294:Z297)</f>
      </c>
      <c r="AA298" s="1885">
        <f t="shared" si="240"/>
      </c>
      <c r="AB298" s="1886"/>
      <c r="AC298" s="1886"/>
      <c r="AD298" s="1887">
        <f>SUM(AD294:AD297)</f>
      </c>
    </row>
    <row customHeight="true" ht="18.452380952380953" r="299">
      <c r="A299" s="1866"/>
      <c r="B299" s="1895" t="s">
        <v>1602</v>
      </c>
      <c r="C299" s="1895"/>
      <c r="D299" s="1896">
        <f>D298+D293</f>
      </c>
      <c r="E299" s="1896">
        <f>E298+E293</f>
      </c>
      <c r="F299" s="1896">
        <f>F298+F293</f>
      </c>
      <c r="G299" s="1897">
        <f t="shared" si="54"/>
      </c>
      <c r="H299" s="1897">
        <f t="shared" si="271"/>
      </c>
      <c r="I299" s="1897">
        <f t="shared" si="209"/>
      </c>
      <c r="J299" s="1897">
        <f t="shared" si="364"/>
      </c>
      <c r="K299" s="1898">
        <f t="shared" si="333"/>
      </c>
      <c r="L299" s="1898">
        <f t="shared" si="23"/>
      </c>
      <c r="M299" s="1898">
        <f t="shared" si="395"/>
      </c>
      <c r="N299" s="1898">
        <f t="shared" si="178"/>
      </c>
      <c r="O299" s="1899">
        <f t="shared" si="85"/>
      </c>
      <c r="P299" s="1900">
        <f>(P298+P293)/2</f>
      </c>
      <c r="Q299" s="1900">
        <f>(Q298+Q293)/2</f>
      </c>
      <c r="R299" s="1896">
        <f>(R298+R293)/2</f>
      </c>
      <c r="S299" s="1899">
        <f>S298+S293</f>
      </c>
      <c r="T299" s="1899">
        <f>T298+T293</f>
      </c>
      <c r="U299" s="1899">
        <f>U298+U293</f>
      </c>
      <c r="V299" s="1899">
        <f>V298+V293</f>
      </c>
      <c r="W299" s="1899">
        <f>W298+W293</f>
      </c>
      <c r="X299" s="1899">
        <f>X298+X293</f>
      </c>
      <c r="Y299" s="1899">
        <f>Y298+Y293</f>
      </c>
      <c r="Z299" s="1899">
        <f>Z298+Z293</f>
      </c>
      <c r="AA299" s="1901">
        <f t="shared" si="240"/>
      </c>
      <c r="AB299" s="1902"/>
      <c r="AC299" s="1902"/>
      <c r="AD299" s="1903">
        <f>AD298+AD293</f>
      </c>
    </row>
    <row customHeight="true" ht="18.452380952380953" r="300">
      <c r="A300" s="1855" t="s">
        <v>1555</v>
      </c>
      <c r="B300" s="1855" t="s">
        <v>1556</v>
      </c>
      <c r="C300" s="1855"/>
      <c r="D300" s="1856" t="s">
        <v>1557</v>
      </c>
      <c r="E300" s="1856"/>
      <c r="F300" s="1856"/>
      <c r="G300" s="1856"/>
      <c r="H300" s="1856"/>
      <c r="I300" s="1856"/>
      <c r="J300" s="1857" t="s">
        <v>1558</v>
      </c>
      <c r="K300" s="1857"/>
      <c r="L300" s="1857"/>
      <c r="M300" s="1857"/>
      <c r="N300" s="1857"/>
      <c r="O300" s="1857"/>
      <c r="P300" s="1857"/>
      <c r="Q300" s="1857"/>
      <c r="R300" s="1857"/>
      <c r="S300" s="1857"/>
      <c r="T300" s="1857"/>
      <c r="U300" s="1857"/>
      <c r="V300" s="1857"/>
      <c r="W300" s="1857"/>
      <c r="X300" s="1857"/>
      <c r="Y300" s="1857"/>
      <c r="Z300" s="1857"/>
      <c r="AA300" s="1857"/>
      <c r="AB300" s="1857"/>
      <c r="AC300" s="1857"/>
      <c r="AD300" s="1858"/>
    </row>
    <row customHeight="true" ht="18.452380952380953" r="301">
      <c r="A301" s="1855"/>
      <c r="B301" s="1855" t="s">
        <v>1559</v>
      </c>
      <c r="C301" s="1855" t="s">
        <v>1560</v>
      </c>
      <c r="D301" s="1856" t="s">
        <v>1561</v>
      </c>
      <c r="E301" s="1859" t="s">
        <v>1562</v>
      </c>
      <c r="F301" s="1860" t="s">
        <v>1563</v>
      </c>
      <c r="G301" s="1861" t="s">
        <v>1564</v>
      </c>
      <c r="H301" s="1861" t="s">
        <v>1565</v>
      </c>
      <c r="I301" s="1861" t="s">
        <v>1566</v>
      </c>
      <c r="J301" s="1857" t="s">
        <v>1567</v>
      </c>
      <c r="K301" s="1862" t="s">
        <v>1568</v>
      </c>
      <c r="L301" s="1862" t="s">
        <v>1569</v>
      </c>
      <c r="M301" s="1862" t="s">
        <v>1570</v>
      </c>
      <c r="N301" s="1862" t="s">
        <v>1571</v>
      </c>
      <c r="O301" s="1863" t="s">
        <v>1572</v>
      </c>
      <c r="P301" s="1862" t="s">
        <v>1573</v>
      </c>
      <c r="Q301" s="1863" t="s">
        <v>1574</v>
      </c>
      <c r="R301" s="1857" t="s">
        <v>1575</v>
      </c>
      <c r="S301" s="1863" t="s">
        <v>1576</v>
      </c>
      <c r="T301" s="1863" t="s">
        <v>1577</v>
      </c>
      <c r="U301" s="1863" t="s">
        <v>1578</v>
      </c>
      <c r="V301" s="1863" t="s">
        <v>1579</v>
      </c>
      <c r="W301" s="1863" t="s">
        <v>1580</v>
      </c>
      <c r="X301" s="1863" t="s">
        <v>1581</v>
      </c>
      <c r="Y301" s="1863" t="s">
        <v>1582</v>
      </c>
      <c r="Z301" s="1863" t="s">
        <v>1583</v>
      </c>
      <c r="AA301" s="1864" t="s">
        <v>1584</v>
      </c>
      <c r="AB301" s="1858" t="s">
        <v>1585</v>
      </c>
      <c r="AC301" s="1858" t="s">
        <v>1586</v>
      </c>
      <c r="AD301" s="1865" t="s">
        <v>1587</v>
      </c>
    </row>
    <row customHeight="true" ht="18.452380952380953" r="302">
      <c r="A302" s="1866" t="s">
        <v>1638</v>
      </c>
      <c r="B302" s="1868" t="s">
        <v>1597</v>
      </c>
      <c r="C302" s="1868" t="s">
        <v>1593</v>
      </c>
      <c r="D302" s="1869">
        <v>1228.61</v>
      </c>
      <c r="E302" s="1870">
        <v>0</v>
      </c>
      <c r="F302" s="1869">
        <f t="shared" ref="F302:F304" si="141">E302*2000*1.2</f>
      </c>
      <c r="G302" s="1871">
        <f t="shared" ref="G302:G311" si="55">F302/D302</f>
      </c>
      <c r="H302" s="1871">
        <f t="shared" ref="H302:H311" si="272">D302/E302</f>
      </c>
      <c r="I302" s="1871">
        <f t="shared" ref="I302:I311" si="210">F302/E302</f>
      </c>
      <c r="J302" s="1872">
        <f t="shared" ref="J302:J311" si="365">D302/T302</f>
      </c>
      <c r="K302" s="1873">
        <f t="shared" ref="K302:K311" si="334">O302/S302*1</f>
      </c>
      <c r="L302" s="1873">
        <f t="shared" ref="L302:L311" si="24">T302/S302</f>
      </c>
      <c r="M302" s="1873">
        <f t="shared" ref="M302:M311" si="396">V302/S302</f>
      </c>
      <c r="N302" s="1873">
        <f t="shared" ref="N302:N311" si="179">W302/V302</f>
      </c>
      <c r="O302" s="1874">
        <f t="shared" ref="O302:O311" si="86">U302/P302</f>
      </c>
      <c r="P302" s="1875">
        <v>0.004</v>
      </c>
      <c r="Q302" s="1874">
        <v>46</v>
      </c>
      <c r="R302" s="1872">
        <f t="shared" ref="R302:R310" si="303">(D302/S302)*1000</f>
      </c>
      <c r="S302" s="1876">
        <v>16580</v>
      </c>
      <c r="T302" s="1876">
        <v>366</v>
      </c>
      <c r="U302" s="1876">
        <v>40</v>
      </c>
      <c r="V302" s="1876">
        <v>392</v>
      </c>
      <c r="W302" s="1876">
        <v>58</v>
      </c>
      <c r="X302" s="1876">
        <v>3</v>
      </c>
      <c r="Y302" s="1876">
        <v>1</v>
      </c>
      <c r="Z302" s="1876">
        <v>5</v>
      </c>
      <c r="AA302" s="1872">
        <f t="shared" ref="AA302:AA311" si="241">AD302*1000/D302</f>
      </c>
      <c r="AB302" s="1877" t="s">
        <v>1591</v>
      </c>
      <c r="AC302" s="1877" t="s">
        <v>1592</v>
      </c>
      <c r="AD302" s="1877">
        <v>31</v>
      </c>
    </row>
    <row customHeight="true" ht="18.452380952380953" r="303">
      <c r="A303" s="1866"/>
      <c r="B303" s="1868" t="s">
        <v>1597</v>
      </c>
      <c r="C303" s="1868" t="s">
        <v>1594</v>
      </c>
      <c r="D303" s="1869">
        <v>1043.67</v>
      </c>
      <c r="E303" s="1870">
        <v>0</v>
      </c>
      <c r="F303" s="1869">
        <f t="shared" si="141"/>
      </c>
      <c r="G303" s="1871">
        <f t="shared" si="55"/>
      </c>
      <c r="H303" s="1871">
        <f t="shared" si="272"/>
      </c>
      <c r="I303" s="1871">
        <f t="shared" si="210"/>
      </c>
      <c r="J303" s="1872">
        <f t="shared" si="365"/>
      </c>
      <c r="K303" s="1873">
        <f t="shared" si="334"/>
      </c>
      <c r="L303" s="1873">
        <f t="shared" si="24"/>
      </c>
      <c r="M303" s="1873">
        <f t="shared" si="396"/>
      </c>
      <c r="N303" s="1873">
        <f t="shared" si="179"/>
      </c>
      <c r="O303" s="1874">
        <f t="shared" si="86"/>
      </c>
      <c r="P303" s="1875">
        <v>0.0121</v>
      </c>
      <c r="Q303" s="1874">
        <v>48</v>
      </c>
      <c r="R303" s="1872">
        <f t="shared" si="303"/>
      </c>
      <c r="S303" s="1876">
        <v>9078</v>
      </c>
      <c r="T303" s="1876">
        <v>294</v>
      </c>
      <c r="U303" s="1876">
        <v>32</v>
      </c>
      <c r="V303" s="1876">
        <v>328</v>
      </c>
      <c r="W303" s="1876">
        <v>60</v>
      </c>
      <c r="X303" s="1876">
        <v>4</v>
      </c>
      <c r="Y303" s="1876">
        <v>0</v>
      </c>
      <c r="Z303" s="1876">
        <v>6</v>
      </c>
      <c r="AA303" s="1872">
        <f t="shared" si="241"/>
      </c>
      <c r="AB303" s="1877" t="s">
        <v>1591</v>
      </c>
      <c r="AC303" s="1877" t="s">
        <v>1592</v>
      </c>
      <c r="AD303" s="1877">
        <v>21</v>
      </c>
    </row>
    <row customHeight="true" ht="18.452380952380953" r="304">
      <c r="A304" s="1866"/>
      <c r="B304" s="1868" t="s">
        <v>1597</v>
      </c>
      <c r="C304" s="1868" t="s">
        <v>1595</v>
      </c>
      <c r="D304" s="1869">
        <v>1063.84</v>
      </c>
      <c r="E304" s="1870">
        <v>0</v>
      </c>
      <c r="F304" s="1869">
        <f t="shared" si="141"/>
      </c>
      <c r="G304" s="1871">
        <f t="shared" si="55"/>
      </c>
      <c r="H304" s="1871">
        <f t="shared" si="272"/>
      </c>
      <c r="I304" s="1871">
        <f t="shared" si="210"/>
      </c>
      <c r="J304" s="1872">
        <f t="shared" si="365"/>
      </c>
      <c r="K304" s="1873">
        <f t="shared" si="334"/>
      </c>
      <c r="L304" s="1873">
        <f t="shared" si="24"/>
      </c>
      <c r="M304" s="1873">
        <f t="shared" si="396"/>
      </c>
      <c r="N304" s="1873">
        <f t="shared" si="179"/>
      </c>
      <c r="O304" s="1874">
        <f t="shared" si="86"/>
      </c>
      <c r="P304" s="1875">
        <v>0.0132</v>
      </c>
      <c r="Q304" s="1874">
        <v>49</v>
      </c>
      <c r="R304" s="1872">
        <f t="shared" si="303"/>
      </c>
      <c r="S304" s="1876">
        <v>8695</v>
      </c>
      <c r="T304" s="1876">
        <v>285</v>
      </c>
      <c r="U304" s="1876">
        <v>44</v>
      </c>
      <c r="V304" s="1876">
        <v>305</v>
      </c>
      <c r="W304" s="1876">
        <v>37</v>
      </c>
      <c r="X304" s="1876">
        <v>3</v>
      </c>
      <c r="Y304" s="1876">
        <v>1</v>
      </c>
      <c r="Z304" s="1876">
        <v>4</v>
      </c>
      <c r="AA304" s="1872">
        <f t="shared" si="241"/>
      </c>
      <c r="AB304" s="1877" t="s">
        <v>1591</v>
      </c>
      <c r="AC304" s="1877" t="s">
        <v>1592</v>
      </c>
      <c r="AD304" s="1877">
        <v>20</v>
      </c>
    </row>
    <row customHeight="true" ht="18.452380952380953" r="305">
      <c r="A305" s="1866"/>
      <c r="B305" s="1878" t="s">
        <v>1596</v>
      </c>
      <c r="C305" s="1878"/>
      <c r="D305" s="1879">
        <f>SUM(D302:D304)</f>
      </c>
      <c r="E305" s="1880">
        <f>SUM(E302:E304)</f>
      </c>
      <c r="F305" s="1879">
        <f>SUM(F302:F304)</f>
      </c>
      <c r="G305" s="1881">
        <f t="shared" si="55"/>
      </c>
      <c r="H305" s="1881">
        <f t="shared" si="272"/>
      </c>
      <c r="I305" s="1881">
        <f t="shared" si="210"/>
      </c>
      <c r="J305" s="1881">
        <f t="shared" si="365"/>
      </c>
      <c r="K305" s="1882">
        <f t="shared" si="334"/>
      </c>
      <c r="L305" s="1882">
        <f t="shared" si="24"/>
      </c>
      <c r="M305" s="1882">
        <f t="shared" si="396"/>
      </c>
      <c r="N305" s="1882">
        <f t="shared" si="179"/>
      </c>
      <c r="O305" s="1883">
        <f t="shared" si="86"/>
      </c>
      <c r="P305" s="1882">
        <f>AVERAGE(P302:P304)</f>
      </c>
      <c r="Q305" s="1879">
        <f>AVERAGE(Q302:Q304)</f>
      </c>
      <c r="R305" s="1881">
        <f t="shared" si="303"/>
      </c>
      <c r="S305" s="1884">
        <f>SUM(S302:S304)</f>
      </c>
      <c r="T305" s="1884">
        <f>SUM(T302:T304)</f>
      </c>
      <c r="U305" s="1884">
        <f>SUM(U302:U304)</f>
      </c>
      <c r="V305" s="1884">
        <f>SUM(V302:V304)</f>
      </c>
      <c r="W305" s="1884">
        <f>SUM(W302:W304)</f>
      </c>
      <c r="X305" s="1884">
        <f>SUM(X302:X304)</f>
      </c>
      <c r="Y305" s="1884">
        <f>SUM(Y302:Y304)</f>
      </c>
      <c r="Z305" s="1884">
        <f>SUM(Z302:Z304)</f>
      </c>
      <c r="AA305" s="1885">
        <f t="shared" si="241"/>
      </c>
      <c r="AB305" s="1886"/>
      <c r="AC305" s="1886"/>
      <c r="AD305" s="1887">
        <f>SUM(AD302:AD304)</f>
      </c>
    </row>
    <row customHeight="true" ht="18.452380952380953" r="306">
      <c r="A306" s="1866"/>
      <c r="B306" s="1868" t="s">
        <v>1604</v>
      </c>
      <c r="C306" s="1868" t="s">
        <v>1598</v>
      </c>
      <c r="D306" s="1869">
        <v>990.41</v>
      </c>
      <c r="E306" s="1870">
        <v>1</v>
      </c>
      <c r="F306" s="1869">
        <f t="shared" ref="F306:F309" si="142">E306*2000*1.2</f>
      </c>
      <c r="G306" s="1871">
        <f t="shared" si="55"/>
      </c>
      <c r="H306" s="1871">
        <f t="shared" si="272"/>
      </c>
      <c r="I306" s="1871">
        <f t="shared" si="210"/>
      </c>
      <c r="J306" s="1872">
        <f t="shared" si="365"/>
      </c>
      <c r="K306" s="1873">
        <f t="shared" si="334"/>
      </c>
      <c r="L306" s="1873">
        <f t="shared" si="24"/>
      </c>
      <c r="M306" s="1873">
        <f t="shared" si="396"/>
      </c>
      <c r="N306" s="1873">
        <f t="shared" si="179"/>
      </c>
      <c r="O306" s="1874">
        <f t="shared" si="86"/>
      </c>
      <c r="P306" s="1888">
        <v>0.0175</v>
      </c>
      <c r="Q306" s="1874">
        <v>51</v>
      </c>
      <c r="R306" s="1872">
        <f t="shared" si="303"/>
      </c>
      <c r="S306" s="1876">
        <v>7492</v>
      </c>
      <c r="T306" s="1876">
        <v>229</v>
      </c>
      <c r="U306" s="1876">
        <v>31</v>
      </c>
      <c r="V306" s="1876">
        <v>237</v>
      </c>
      <c r="W306" s="1876">
        <v>19</v>
      </c>
      <c r="X306" s="1876">
        <v>2</v>
      </c>
      <c r="Y306" s="1876">
        <v>0</v>
      </c>
      <c r="Z306" s="1876">
        <v>7</v>
      </c>
      <c r="AA306" s="1872">
        <f t="shared" si="241"/>
      </c>
      <c r="AB306" s="1877" t="s">
        <v>1591</v>
      </c>
      <c r="AC306" s="1877" t="s">
        <v>1592</v>
      </c>
      <c r="AD306" s="1877">
        <v>10</v>
      </c>
    </row>
    <row customHeight="true" ht="18.452380952380953" r="307">
      <c r="A307" s="1866"/>
      <c r="B307" s="1868" t="s">
        <v>1604</v>
      </c>
      <c r="C307" s="1867" t="s">
        <v>1599</v>
      </c>
      <c r="D307" s="1869">
        <v>909.61</v>
      </c>
      <c r="E307" s="1870">
        <v>1</v>
      </c>
      <c r="F307" s="1869">
        <f t="shared" si="142"/>
      </c>
      <c r="G307" s="1891">
        <f t="shared" si="55"/>
      </c>
      <c r="H307" s="1891">
        <f t="shared" si="272"/>
      </c>
      <c r="I307" s="1891">
        <f t="shared" si="210"/>
      </c>
      <c r="J307" s="1892">
        <f t="shared" si="365"/>
      </c>
      <c r="K307" s="1893">
        <f t="shared" si="334"/>
      </c>
      <c r="L307" s="1893">
        <f t="shared" si="24"/>
      </c>
      <c r="M307" s="1893">
        <f t="shared" si="396"/>
      </c>
      <c r="N307" s="1893">
        <f t="shared" si="179"/>
      </c>
      <c r="O307" s="1874">
        <f t="shared" si="86"/>
      </c>
      <c r="P307" s="1888">
        <v>0.0126</v>
      </c>
      <c r="Q307" s="1876">
        <v>52</v>
      </c>
      <c r="R307" s="1892">
        <f t="shared" si="303"/>
      </c>
      <c r="S307" s="1876">
        <v>8276</v>
      </c>
      <c r="T307" s="1876">
        <v>278</v>
      </c>
      <c r="U307" s="1876">
        <v>28</v>
      </c>
      <c r="V307" s="1876">
        <v>294</v>
      </c>
      <c r="W307" s="1876">
        <v>39</v>
      </c>
      <c r="X307" s="1876">
        <v>2</v>
      </c>
      <c r="Y307" s="1876">
        <v>0</v>
      </c>
      <c r="Z307" s="1876">
        <v>5</v>
      </c>
      <c r="AA307" s="1872">
        <f t="shared" si="241"/>
      </c>
      <c r="AB307" s="1877" t="s">
        <v>1591</v>
      </c>
      <c r="AC307" s="1877" t="s">
        <v>1592</v>
      </c>
      <c r="AD307" s="1894">
        <v>22</v>
      </c>
    </row>
    <row customHeight="true" ht="18.452380952380953" r="308">
      <c r="A308" s="1866"/>
      <c r="B308" s="1868" t="s">
        <v>1604</v>
      </c>
      <c r="C308" s="1867" t="s">
        <v>1600</v>
      </c>
      <c r="D308" s="1869">
        <v>1070.02</v>
      </c>
      <c r="E308" s="1870">
        <v>2</v>
      </c>
      <c r="F308" s="1869">
        <f t="shared" si="142"/>
      </c>
      <c r="G308" s="1891">
        <f t="shared" si="55"/>
      </c>
      <c r="H308" s="1891">
        <f t="shared" si="272"/>
      </c>
      <c r="I308" s="1891">
        <f t="shared" si="210"/>
      </c>
      <c r="J308" s="1892">
        <f t="shared" si="365"/>
      </c>
      <c r="K308" s="1893">
        <f t="shared" si="334"/>
      </c>
      <c r="L308" s="1893">
        <f t="shared" si="24"/>
      </c>
      <c r="M308" s="1893">
        <f t="shared" si="396"/>
      </c>
      <c r="N308" s="1893">
        <f t="shared" si="179"/>
      </c>
      <c r="O308" s="1874">
        <f t="shared" si="86"/>
      </c>
      <c r="P308" s="1888">
        <v>0.0228</v>
      </c>
      <c r="Q308" s="1876">
        <v>53</v>
      </c>
      <c r="R308" s="1892">
        <f t="shared" si="303"/>
      </c>
      <c r="S308" s="1876">
        <v>7412</v>
      </c>
      <c r="T308" s="1876">
        <v>329</v>
      </c>
      <c r="U308" s="1876">
        <v>45</v>
      </c>
      <c r="V308" s="1876">
        <v>341</v>
      </c>
      <c r="W308" s="1876">
        <v>61</v>
      </c>
      <c r="X308" s="1876">
        <v>3</v>
      </c>
      <c r="Y308" s="1876">
        <v>1</v>
      </c>
      <c r="Z308" s="1876">
        <v>7</v>
      </c>
      <c r="AA308" s="1872">
        <f t="shared" si="241"/>
      </c>
      <c r="AB308" s="1877" t="s">
        <v>1591</v>
      </c>
      <c r="AC308" s="1877" t="s">
        <v>1592</v>
      </c>
      <c r="AD308" s="1894">
        <v>16</v>
      </c>
    </row>
    <row customHeight="true" ht="18.452380952380953" r="309">
      <c r="A309" s="1866"/>
      <c r="B309" s="1868" t="s">
        <v>1604</v>
      </c>
      <c r="C309" s="1867" t="s">
        <v>1601</v>
      </c>
      <c r="D309" s="1869">
        <v>653.99</v>
      </c>
      <c r="E309" s="1890">
        <v>2</v>
      </c>
      <c r="F309" s="1869">
        <f t="shared" si="142"/>
      </c>
      <c r="G309" s="1891">
        <f t="shared" si="55"/>
      </c>
      <c r="H309" s="1891">
        <f t="shared" si="272"/>
      </c>
      <c r="I309" s="1891">
        <f t="shared" si="210"/>
      </c>
      <c r="J309" s="1892">
        <f t="shared" si="365"/>
      </c>
      <c r="K309" s="1893">
        <f t="shared" si="334"/>
      </c>
      <c r="L309" s="1893">
        <f t="shared" si="24"/>
      </c>
      <c r="M309" s="1893">
        <f t="shared" si="396"/>
      </c>
      <c r="N309" s="1893">
        <f t="shared" si="179"/>
      </c>
      <c r="O309" s="1874">
        <f t="shared" si="86"/>
      </c>
      <c r="P309" s="1888">
        <v>0.0184</v>
      </c>
      <c r="Q309" s="1876">
        <v>54</v>
      </c>
      <c r="R309" s="1892">
        <f t="shared" si="303"/>
      </c>
      <c r="S309" s="1876">
        <v>5615</v>
      </c>
      <c r="T309" s="1876">
        <v>230</v>
      </c>
      <c r="U309" s="1876">
        <v>28</v>
      </c>
      <c r="V309" s="1876">
        <v>255</v>
      </c>
      <c r="W309" s="1876">
        <v>52</v>
      </c>
      <c r="X309" s="1876">
        <v>2</v>
      </c>
      <c r="Y309" s="1876">
        <v>0</v>
      </c>
      <c r="Z309" s="1876">
        <v>3</v>
      </c>
      <c r="AA309" s="1872">
        <f t="shared" si="241"/>
      </c>
      <c r="AB309" s="1876" t="s">
        <v>1591</v>
      </c>
      <c r="AC309" s="1877" t="s">
        <v>1592</v>
      </c>
      <c r="AD309" s="1876">
        <v>12</v>
      </c>
    </row>
    <row customHeight="true" ht="18.452380952380953" r="310">
      <c r="A310" s="1866"/>
      <c r="B310" s="1878" t="s">
        <v>1596</v>
      </c>
      <c r="C310" s="1878"/>
      <c r="D310" s="1879">
        <f>SUM(D306:D309)</f>
      </c>
      <c r="E310" s="1879">
        <f>SUM(E306:E309)</f>
      </c>
      <c r="F310" s="1879">
        <f>SUM(F306:F309)</f>
      </c>
      <c r="G310" s="1881">
        <f t="shared" si="55"/>
      </c>
      <c r="H310" s="1881">
        <f t="shared" si="272"/>
      </c>
      <c r="I310" s="1881">
        <f t="shared" si="210"/>
      </c>
      <c r="J310" s="1881">
        <f t="shared" si="365"/>
      </c>
      <c r="K310" s="1882">
        <f t="shared" si="334"/>
      </c>
      <c r="L310" s="1882">
        <f t="shared" si="24"/>
      </c>
      <c r="M310" s="1882">
        <f t="shared" si="396"/>
      </c>
      <c r="N310" s="1882">
        <f t="shared" si="179"/>
      </c>
      <c r="O310" s="1883">
        <f t="shared" si="86"/>
      </c>
      <c r="P310" s="1882">
        <f>AVERAGE(P306:P309)</f>
      </c>
      <c r="Q310" s="1879">
        <f>AVERAGE(Q306:Q309)</f>
      </c>
      <c r="R310" s="1879">
        <f t="shared" si="303"/>
      </c>
      <c r="S310" s="1883">
        <f>SUM(S306:S309)</f>
      </c>
      <c r="T310" s="1883">
        <f>SUM(T306:T309)</f>
      </c>
      <c r="U310" s="1883">
        <f>SUM(U306:U309)</f>
      </c>
      <c r="V310" s="1883">
        <f>SUM(V306:V309)</f>
      </c>
      <c r="W310" s="1883">
        <f>SUM(W306:W309)</f>
      </c>
      <c r="X310" s="1883">
        <f>SUM(X306:X309)</f>
      </c>
      <c r="Y310" s="1883">
        <f>SUM(Y306:Y309)</f>
      </c>
      <c r="Z310" s="1883">
        <f>SUM(Z306:Z309)</f>
      </c>
      <c r="AA310" s="1885">
        <f t="shared" si="241"/>
      </c>
      <c r="AB310" s="1886"/>
      <c r="AC310" s="1886"/>
      <c r="AD310" s="1887">
        <f>SUM(AD306:AD309)</f>
      </c>
    </row>
    <row customHeight="true" ht="18.452380952380953" r="311">
      <c r="A311" s="1866"/>
      <c r="B311" s="1895" t="s">
        <v>1602</v>
      </c>
      <c r="C311" s="1895"/>
      <c r="D311" s="1896">
        <f>D310+D305</f>
      </c>
      <c r="E311" s="1896">
        <f>E310+E305</f>
      </c>
      <c r="F311" s="1896">
        <f>F310+F305</f>
      </c>
      <c r="G311" s="1897">
        <f t="shared" si="55"/>
      </c>
      <c r="H311" s="1897">
        <f t="shared" si="272"/>
      </c>
      <c r="I311" s="1897">
        <f t="shared" si="210"/>
      </c>
      <c r="J311" s="1897">
        <f t="shared" si="365"/>
      </c>
      <c r="K311" s="1898">
        <f t="shared" si="334"/>
      </c>
      <c r="L311" s="1898">
        <f t="shared" si="24"/>
      </c>
      <c r="M311" s="1898">
        <f t="shared" si="396"/>
      </c>
      <c r="N311" s="1898">
        <f t="shared" si="179"/>
      </c>
      <c r="O311" s="1899">
        <f t="shared" si="86"/>
      </c>
      <c r="P311" s="1900">
        <f>(P310+P305)/2</f>
      </c>
      <c r="Q311" s="1900">
        <f>(Q310+Q305)/2</f>
      </c>
      <c r="R311" s="1896">
        <f>(R310+R305)/2</f>
      </c>
      <c r="S311" s="1899">
        <f>S310+S305</f>
      </c>
      <c r="T311" s="1899">
        <f>T310+T305</f>
      </c>
      <c r="U311" s="1899">
        <f>U310+U305</f>
      </c>
      <c r="V311" s="1899">
        <f>V310+V305</f>
      </c>
      <c r="W311" s="1899">
        <f>W310+W305</f>
      </c>
      <c r="X311" s="1899">
        <f>X310+X305</f>
      </c>
      <c r="Y311" s="1899">
        <f>Y310+Y305</f>
      </c>
      <c r="Z311" s="1899">
        <f>Z310+Z305</f>
      </c>
      <c r="AA311" s="1901">
        <f t="shared" si="241"/>
      </c>
      <c r="AB311" s="1902"/>
      <c r="AC311" s="1902"/>
      <c r="AD311" s="1903">
        <f>AD310+AD305</f>
      </c>
    </row>
    <row customHeight="true" ht="18.452380952380953" r="312">
      <c r="A312" s="1855" t="s">
        <v>1555</v>
      </c>
      <c r="B312" s="1855" t="s">
        <v>1556</v>
      </c>
      <c r="C312" s="1855"/>
      <c r="D312" s="1856" t="s">
        <v>1557</v>
      </c>
      <c r="E312" s="1856"/>
      <c r="F312" s="1856"/>
      <c r="G312" s="1856"/>
      <c r="H312" s="1856"/>
      <c r="I312" s="1856"/>
      <c r="J312" s="1857" t="s">
        <v>1558</v>
      </c>
      <c r="K312" s="1857"/>
      <c r="L312" s="1857"/>
      <c r="M312" s="1857"/>
      <c r="N312" s="1857"/>
      <c r="O312" s="1857"/>
      <c r="P312" s="1857"/>
      <c r="Q312" s="1857"/>
      <c r="R312" s="1857"/>
      <c r="S312" s="1857"/>
      <c r="T312" s="1857"/>
      <c r="U312" s="1857"/>
      <c r="V312" s="1857"/>
      <c r="W312" s="1857"/>
      <c r="X312" s="1857"/>
      <c r="Y312" s="1857"/>
      <c r="Z312" s="1857"/>
      <c r="AA312" s="1857"/>
      <c r="AB312" s="1857"/>
      <c r="AC312" s="1857"/>
      <c r="AD312" s="1858"/>
    </row>
    <row customHeight="true" ht="18.452380952380953" r="313">
      <c r="A313" s="1855"/>
      <c r="B313" s="1855" t="s">
        <v>1559</v>
      </c>
      <c r="C313" s="1855" t="s">
        <v>1560</v>
      </c>
      <c r="D313" s="1856" t="s">
        <v>1561</v>
      </c>
      <c r="E313" s="1859" t="s">
        <v>1562</v>
      </c>
      <c r="F313" s="1860" t="s">
        <v>1563</v>
      </c>
      <c r="G313" s="1861" t="s">
        <v>1564</v>
      </c>
      <c r="H313" s="1861" t="s">
        <v>1565</v>
      </c>
      <c r="I313" s="1861" t="s">
        <v>1566</v>
      </c>
      <c r="J313" s="1857" t="s">
        <v>1567</v>
      </c>
      <c r="K313" s="1862" t="s">
        <v>1568</v>
      </c>
      <c r="L313" s="1862" t="s">
        <v>1569</v>
      </c>
      <c r="M313" s="1862" t="s">
        <v>1570</v>
      </c>
      <c r="N313" s="1862" t="s">
        <v>1571</v>
      </c>
      <c r="O313" s="1863" t="s">
        <v>1572</v>
      </c>
      <c r="P313" s="1862" t="s">
        <v>1573</v>
      </c>
      <c r="Q313" s="1863" t="s">
        <v>1574</v>
      </c>
      <c r="R313" s="1857" t="s">
        <v>1575</v>
      </c>
      <c r="S313" s="1863" t="s">
        <v>1576</v>
      </c>
      <c r="T313" s="1863" t="s">
        <v>1577</v>
      </c>
      <c r="U313" s="1863" t="s">
        <v>1578</v>
      </c>
      <c r="V313" s="1863" t="s">
        <v>1579</v>
      </c>
      <c r="W313" s="1863" t="s">
        <v>1580</v>
      </c>
      <c r="X313" s="1863" t="s">
        <v>1581</v>
      </c>
      <c r="Y313" s="1863" t="s">
        <v>1582</v>
      </c>
      <c r="Z313" s="1863" t="s">
        <v>1583</v>
      </c>
      <c r="AA313" s="1864" t="s">
        <v>1584</v>
      </c>
      <c r="AB313" s="1858" t="s">
        <v>1585</v>
      </c>
      <c r="AC313" s="1858" t="s">
        <v>1586</v>
      </c>
      <c r="AD313" s="1865" t="s">
        <v>1587</v>
      </c>
    </row>
    <row customHeight="true" ht="18.452380952380953" r="314">
      <c r="A314" s="1866" t="s">
        <v>1639</v>
      </c>
      <c r="B314" s="1867" t="s">
        <v>1597</v>
      </c>
      <c r="C314" s="1868" t="s">
        <v>1593</v>
      </c>
      <c r="D314" s="1869">
        <v>1293.31</v>
      </c>
      <c r="E314" s="1870">
        <v>1</v>
      </c>
      <c r="F314" s="1869">
        <f t="shared" ref="F314:F318" si="143">E314*2000*1.2</f>
      </c>
      <c r="G314" s="1871">
        <f t="shared" ref="G314:G323" si="56">F314/D314</f>
      </c>
      <c r="H314" s="1871">
        <f t="shared" ref="H314:H323" si="273">D314/E314</f>
      </c>
      <c r="I314" s="1871">
        <f t="shared" ref="I314:I323" si="211">F314/E314</f>
      </c>
      <c r="J314" s="1872">
        <f t="shared" ref="J314:J323" si="366">D314/T314</f>
      </c>
      <c r="K314" s="1873">
        <f t="shared" ref="K314:K323" si="335">O314/S314*1</f>
      </c>
      <c r="L314" s="1873">
        <f t="shared" ref="L314:L323" si="25">T314/S314</f>
      </c>
      <c r="M314" s="1873">
        <f t="shared" ref="M314:M323" si="397">V314/S314</f>
      </c>
      <c r="N314" s="1873">
        <f t="shared" ref="N314:N323" si="180">W314/V314</f>
      </c>
      <c r="O314" s="1874">
        <f t="shared" ref="O314:O323" si="87">U314/P314</f>
      </c>
      <c r="P314" s="1875">
        <v>0.0113</v>
      </c>
      <c r="Q314" s="1874">
        <v>38</v>
      </c>
      <c r="R314" s="1872">
        <f t="shared" ref="R314:R322" si="304">(D314/S314)*1000</f>
      </c>
      <c r="S314" s="1876">
        <v>12381</v>
      </c>
      <c r="T314" s="1876">
        <v>257</v>
      </c>
      <c r="U314" s="1876">
        <v>37</v>
      </c>
      <c r="V314" s="1876">
        <v>251</v>
      </c>
      <c r="W314" s="1876">
        <v>20</v>
      </c>
      <c r="X314" s="1876">
        <v>2</v>
      </c>
      <c r="Y314" s="1876">
        <v>0</v>
      </c>
      <c r="Z314" s="1876">
        <v>6</v>
      </c>
      <c r="AA314" s="1872">
        <f t="shared" ref="AA314:AA323" si="242">AD314*1000/D314</f>
      </c>
      <c r="AB314" s="1877" t="s">
        <v>1591</v>
      </c>
      <c r="AC314" s="1877" t="s">
        <v>1592</v>
      </c>
      <c r="AD314" s="1877">
        <v>13</v>
      </c>
    </row>
    <row customHeight="true" ht="18.452380952380953" r="315">
      <c r="A315" s="1866"/>
      <c r="B315" s="1867" t="s">
        <v>1597</v>
      </c>
      <c r="C315" s="1868" t="s">
        <v>1594</v>
      </c>
      <c r="D315" s="1869">
        <v>828.72</v>
      </c>
      <c r="E315" s="1870">
        <v>0</v>
      </c>
      <c r="F315" s="1869">
        <f t="shared" si="143"/>
      </c>
      <c r="G315" s="1871">
        <f t="shared" si="56"/>
      </c>
      <c r="H315" s="1871">
        <f t="shared" si="273"/>
      </c>
      <c r="I315" s="1871">
        <f t="shared" si="211"/>
      </c>
      <c r="J315" s="1872">
        <f t="shared" si="366"/>
      </c>
      <c r="K315" s="1873">
        <f t="shared" si="335"/>
      </c>
      <c r="L315" s="1873">
        <f t="shared" si="25"/>
      </c>
      <c r="M315" s="1873">
        <f t="shared" si="397"/>
      </c>
      <c r="N315" s="1873">
        <f t="shared" si="180"/>
      </c>
      <c r="O315" s="1874">
        <f t="shared" si="87"/>
      </c>
      <c r="P315" s="1875">
        <v>0.0141</v>
      </c>
      <c r="Q315" s="1874">
        <v>37</v>
      </c>
      <c r="R315" s="1872">
        <f t="shared" si="304"/>
      </c>
      <c r="S315" s="1876">
        <v>7751</v>
      </c>
      <c r="T315" s="1876">
        <v>276</v>
      </c>
      <c r="U315" s="1876">
        <v>28</v>
      </c>
      <c r="V315" s="1876">
        <v>299</v>
      </c>
      <c r="W315" s="1876">
        <v>26</v>
      </c>
      <c r="X315" s="1876">
        <v>2</v>
      </c>
      <c r="Y315" s="1876">
        <v>4</v>
      </c>
      <c r="Z315" s="1876">
        <v>4</v>
      </c>
      <c r="AA315" s="1872">
        <f t="shared" si="242"/>
      </c>
      <c r="AB315" s="1877" t="s">
        <v>1591</v>
      </c>
      <c r="AC315" s="1877" t="s">
        <v>1592</v>
      </c>
      <c r="AD315" s="1877">
        <v>14</v>
      </c>
    </row>
    <row customHeight="true" ht="18.452380952380953" r="316">
      <c r="A316" s="1866"/>
      <c r="B316" s="1867" t="s">
        <v>1597</v>
      </c>
      <c r="C316" s="1868" t="s">
        <v>1595</v>
      </c>
      <c r="D316" s="1869">
        <v>724.55</v>
      </c>
      <c r="E316" s="1870">
        <v>2</v>
      </c>
      <c r="F316" s="1869">
        <f t="shared" si="143"/>
      </c>
      <c r="G316" s="1871">
        <f t="shared" si="56"/>
      </c>
      <c r="H316" s="1871">
        <f t="shared" si="273"/>
      </c>
      <c r="I316" s="1871">
        <f t="shared" si="211"/>
      </c>
      <c r="J316" s="1872">
        <f t="shared" si="366"/>
      </c>
      <c r="K316" s="1873">
        <f t="shared" si="335"/>
      </c>
      <c r="L316" s="1873">
        <f t="shared" si="25"/>
      </c>
      <c r="M316" s="1873">
        <f t="shared" si="397"/>
      </c>
      <c r="N316" s="1873">
        <f t="shared" si="180"/>
      </c>
      <c r="O316" s="1874">
        <f t="shared" si="87"/>
      </c>
      <c r="P316" s="1875">
        <v>0.0092</v>
      </c>
      <c r="Q316" s="1874">
        <v>44</v>
      </c>
      <c r="R316" s="1872">
        <f t="shared" si="304"/>
      </c>
      <c r="S316" s="1876">
        <v>6801</v>
      </c>
      <c r="T316" s="1876">
        <v>238</v>
      </c>
      <c r="U316" s="1876">
        <v>25</v>
      </c>
      <c r="V316" s="1876">
        <v>247</v>
      </c>
      <c r="W316" s="1876">
        <v>54</v>
      </c>
      <c r="X316" s="1876">
        <v>2</v>
      </c>
      <c r="Y316" s="1876">
        <v>1</v>
      </c>
      <c r="Z316" s="1876">
        <v>1</v>
      </c>
      <c r="AA316" s="1872">
        <f t="shared" si="242"/>
      </c>
      <c r="AB316" s="1877" t="s">
        <v>1591</v>
      </c>
      <c r="AC316" s="1877" t="s">
        <v>1592</v>
      </c>
      <c r="AD316" s="1877">
        <v>13</v>
      </c>
    </row>
    <row customHeight="true" ht="18.452380952380953" r="317">
      <c r="A317" s="1866"/>
      <c r="B317" s="1867" t="s">
        <v>1597</v>
      </c>
      <c r="C317" s="1868" t="s">
        <v>1598</v>
      </c>
      <c r="D317" s="1869">
        <v>781.19</v>
      </c>
      <c r="E317" s="1870">
        <v>2</v>
      </c>
      <c r="F317" s="1869">
        <f t="shared" si="143"/>
      </c>
      <c r="G317" s="1871">
        <f t="shared" si="56"/>
      </c>
      <c r="H317" s="1871">
        <f t="shared" si="273"/>
      </c>
      <c r="I317" s="1871">
        <f t="shared" si="211"/>
      </c>
      <c r="J317" s="1872">
        <f t="shared" si="366"/>
      </c>
      <c r="K317" s="1873">
        <f t="shared" si="335"/>
      </c>
      <c r="L317" s="1873">
        <f t="shared" si="25"/>
      </c>
      <c r="M317" s="1873">
        <f t="shared" si="397"/>
      </c>
      <c r="N317" s="1873">
        <f t="shared" si="180"/>
      </c>
      <c r="O317" s="1874">
        <f t="shared" si="87"/>
      </c>
      <c r="P317" s="1875">
        <v>0.013</v>
      </c>
      <c r="Q317" s="1874">
        <v>45</v>
      </c>
      <c r="R317" s="1872">
        <f t="shared" si="304"/>
      </c>
      <c r="S317" s="1874">
        <v>6483</v>
      </c>
      <c r="T317" s="1874">
        <v>255</v>
      </c>
      <c r="U317" s="1874">
        <v>28</v>
      </c>
      <c r="V317" s="1874">
        <v>271</v>
      </c>
      <c r="W317" s="1874">
        <v>44</v>
      </c>
      <c r="X317" s="1874">
        <v>3</v>
      </c>
      <c r="Y317" s="1874">
        <v>0</v>
      </c>
      <c r="Z317" s="1874">
        <v>0</v>
      </c>
      <c r="AA317" s="1872">
        <f t="shared" si="242"/>
      </c>
      <c r="AB317" s="1877" t="s">
        <v>1591</v>
      </c>
      <c r="AC317" s="1877" t="s">
        <v>1592</v>
      </c>
      <c r="AD317" s="1877">
        <v>15</v>
      </c>
    </row>
    <row customHeight="true" ht="18.452380952380953" r="318">
      <c r="A318" s="1866"/>
      <c r="B318" s="1867" t="s">
        <v>1597</v>
      </c>
      <c r="C318" s="1868" t="s">
        <v>1599</v>
      </c>
      <c r="D318" s="1869">
        <v>1012.71</v>
      </c>
      <c r="E318" s="1870">
        <v>3</v>
      </c>
      <c r="F318" s="1869">
        <f t="shared" si="143"/>
      </c>
      <c r="G318" s="1871">
        <f t="shared" si="56"/>
      </c>
      <c r="H318" s="1871">
        <f t="shared" si="273"/>
      </c>
      <c r="I318" s="1871">
        <f t="shared" si="211"/>
      </c>
      <c r="J318" s="1872">
        <f t="shared" si="366"/>
      </c>
      <c r="K318" s="1873">
        <f t="shared" si="335"/>
      </c>
      <c r="L318" s="1873">
        <f t="shared" si="25"/>
      </c>
      <c r="M318" s="1873">
        <f t="shared" si="397"/>
      </c>
      <c r="N318" s="1873">
        <f t="shared" si="180"/>
      </c>
      <c r="O318" s="1874">
        <f t="shared" si="87"/>
      </c>
      <c r="P318" s="1875">
        <v>0.0159</v>
      </c>
      <c r="Q318" s="1874">
        <v>47</v>
      </c>
      <c r="R318" s="1872">
        <f t="shared" si="304"/>
      </c>
      <c r="S318" s="1874">
        <v>7366</v>
      </c>
      <c r="T318" s="1874">
        <v>331</v>
      </c>
      <c r="U318" s="1874">
        <v>34</v>
      </c>
      <c r="V318" s="1874">
        <v>357</v>
      </c>
      <c r="W318" s="1874">
        <v>70</v>
      </c>
      <c r="X318" s="1874">
        <v>2</v>
      </c>
      <c r="Y318" s="1874">
        <v>0</v>
      </c>
      <c r="Z318" s="1874">
        <v>3</v>
      </c>
      <c r="AA318" s="1872">
        <f t="shared" si="242"/>
      </c>
      <c r="AB318" s="1877" t="s">
        <v>1591</v>
      </c>
      <c r="AC318" s="1877" t="s">
        <v>1592</v>
      </c>
      <c r="AD318" s="1877">
        <v>21</v>
      </c>
    </row>
    <row customHeight="true" ht="18.452380952380953" r="319">
      <c r="A319" s="1866"/>
      <c r="B319" s="1878" t="s">
        <v>1596</v>
      </c>
      <c r="C319" s="1878"/>
      <c r="D319" s="1904">
        <f>SUM(D314:D318)</f>
      </c>
      <c r="E319" s="1904">
        <f>SUM(E314:E318)</f>
      </c>
      <c r="F319" s="1879">
        <f>SUM(F314:F318)</f>
      </c>
      <c r="G319" s="1881">
        <f t="shared" si="56"/>
      </c>
      <c r="H319" s="1881">
        <f t="shared" si="273"/>
      </c>
      <c r="I319" s="1881">
        <f t="shared" si="211"/>
      </c>
      <c r="J319" s="1881">
        <f t="shared" si="366"/>
      </c>
      <c r="K319" s="1882">
        <f t="shared" si="335"/>
      </c>
      <c r="L319" s="1882">
        <f t="shared" si="25"/>
      </c>
      <c r="M319" s="1882">
        <f t="shared" si="397"/>
      </c>
      <c r="N319" s="1882">
        <f t="shared" si="180"/>
      </c>
      <c r="O319" s="1883">
        <f t="shared" si="87"/>
      </c>
      <c r="P319" s="1882">
        <f>AVERAGE(P314:P318)</f>
      </c>
      <c r="Q319" s="1879">
        <f>AVERAGE(Q314:Q318)</f>
      </c>
      <c r="R319" s="1881">
        <f t="shared" si="304"/>
      </c>
      <c r="S319" s="1884">
        <f>SUM(S314:S318)</f>
      </c>
      <c r="T319" s="1884">
        <f>SUM(T314:T318)</f>
      </c>
      <c r="U319" s="1884">
        <f>SUM(U314:U318)</f>
      </c>
      <c r="V319" s="1884">
        <f>SUM(V314:V318)</f>
      </c>
      <c r="W319" s="1884">
        <f>SUM(W314:W318)</f>
      </c>
      <c r="X319" s="1884">
        <f>SUM(X314:X318)</f>
      </c>
      <c r="Y319" s="1884">
        <f>SUM(Y314:Y318)</f>
      </c>
      <c r="Z319" s="1884">
        <f>SUM(Z314:Z318)</f>
      </c>
      <c r="AA319" s="1905">
        <f t="shared" si="242"/>
      </c>
      <c r="AB319" s="1886"/>
      <c r="AC319" s="1886"/>
      <c r="AD319" s="1887">
        <f>SUM(AD314:AD318)</f>
      </c>
    </row>
    <row r="320">
      <c r="A320" s="1866"/>
      <c r="B320" s="1868" t="s">
        <v>1589</v>
      </c>
      <c r="C320" s="1867" t="s">
        <v>1600</v>
      </c>
      <c r="D320" s="1906">
        <v>1238.3</v>
      </c>
      <c r="E320" s="1890">
        <v>3</v>
      </c>
      <c r="F320" s="1869">
        <f t="shared" ref="F320:F321" si="144">E320*2000*1.2</f>
      </c>
      <c r="G320" s="1891">
        <f t="shared" si="56"/>
      </c>
      <c r="H320" s="1891">
        <f t="shared" si="273"/>
      </c>
      <c r="I320" s="1891">
        <f t="shared" si="211"/>
      </c>
      <c r="J320" s="1892">
        <f t="shared" si="366"/>
      </c>
      <c r="K320" s="1893">
        <f t="shared" si="335"/>
      </c>
      <c r="L320" s="1893">
        <f t="shared" si="25"/>
      </c>
      <c r="M320" s="1893">
        <f t="shared" si="397"/>
      </c>
      <c r="N320" s="1893">
        <f t="shared" si="180"/>
      </c>
      <c r="O320" s="1874">
        <f t="shared" si="87"/>
      </c>
      <c r="P320" s="1888">
        <v>0.0103</v>
      </c>
      <c r="Q320" s="1876">
        <v>47</v>
      </c>
      <c r="R320" s="1892">
        <f t="shared" si="304"/>
      </c>
      <c r="S320" s="1876">
        <v>10259</v>
      </c>
      <c r="T320" s="1876">
        <v>453</v>
      </c>
      <c r="U320" s="1876">
        <v>29</v>
      </c>
      <c r="V320" s="1876">
        <v>490</v>
      </c>
      <c r="W320" s="1876">
        <v>74</v>
      </c>
      <c r="X320" s="1876">
        <v>6</v>
      </c>
      <c r="Y320" s="1876">
        <v>1</v>
      </c>
      <c r="Z320" s="1876">
        <v>2</v>
      </c>
      <c r="AA320" s="1872">
        <f t="shared" si="242"/>
      </c>
      <c r="AB320" s="1877" t="s">
        <v>1591</v>
      </c>
      <c r="AC320" s="1877" t="s">
        <v>1592</v>
      </c>
      <c r="AD320" s="1894">
        <v>18</v>
      </c>
    </row>
    <row r="321">
      <c r="A321" s="1866"/>
      <c r="B321" s="1868" t="s">
        <v>1589</v>
      </c>
      <c r="C321" s="1867" t="s">
        <v>1601</v>
      </c>
      <c r="D321" s="1889">
        <v>663.56</v>
      </c>
      <c r="E321" s="1890">
        <v>0</v>
      </c>
      <c r="F321" s="1869">
        <f t="shared" si="144"/>
      </c>
      <c r="G321" s="1891">
        <f t="shared" si="56"/>
      </c>
      <c r="H321" s="1891">
        <f t="shared" si="273"/>
      </c>
      <c r="I321" s="1891">
        <f t="shared" si="211"/>
      </c>
      <c r="J321" s="1892">
        <f t="shared" si="366"/>
      </c>
      <c r="K321" s="1893">
        <f t="shared" si="335"/>
      </c>
      <c r="L321" s="1893">
        <f t="shared" si="25"/>
      </c>
      <c r="M321" s="1893">
        <f t="shared" si="397"/>
      </c>
      <c r="N321" s="1893">
        <f t="shared" si="180"/>
      </c>
      <c r="O321" s="1874">
        <f t="shared" si="87"/>
      </c>
      <c r="P321" s="1888">
        <v>0.0188</v>
      </c>
      <c r="Q321" s="1876">
        <v>46</v>
      </c>
      <c r="R321" s="1892">
        <f t="shared" si="304"/>
      </c>
      <c r="S321" s="1876">
        <v>6876</v>
      </c>
      <c r="T321" s="1876">
        <v>287</v>
      </c>
      <c r="U321" s="1876">
        <v>30</v>
      </c>
      <c r="V321" s="1876">
        <v>305</v>
      </c>
      <c r="W321" s="1876">
        <v>22</v>
      </c>
      <c r="X321" s="1876">
        <v>1</v>
      </c>
      <c r="Y321" s="1876">
        <v>0</v>
      </c>
      <c r="Z321" s="1876">
        <v>1</v>
      </c>
      <c r="AA321" s="1872">
        <f t="shared" si="242"/>
      </c>
      <c r="AB321" s="1877" t="s">
        <v>1591</v>
      </c>
      <c r="AC321" s="1877" t="s">
        <v>1592</v>
      </c>
      <c r="AD321" s="1894">
        <v>12</v>
      </c>
    </row>
    <row r="322">
      <c r="A322" s="1866"/>
      <c r="B322" s="1878" t="s">
        <v>1596</v>
      </c>
      <c r="C322" s="1878"/>
      <c r="D322" s="1879">
        <f>SUM(D320:D321)</f>
      </c>
      <c r="E322" s="1879">
        <f>SUM(E320:E321)</f>
      </c>
      <c r="F322" s="1879">
        <f>SUM(F320:F321)</f>
      </c>
      <c r="G322" s="1881">
        <f t="shared" si="56"/>
      </c>
      <c r="H322" s="1881">
        <f t="shared" si="273"/>
      </c>
      <c r="I322" s="1881">
        <f t="shared" si="211"/>
      </c>
      <c r="J322" s="1881">
        <f t="shared" si="366"/>
      </c>
      <c r="K322" s="1882">
        <f t="shared" si="335"/>
      </c>
      <c r="L322" s="1882">
        <f t="shared" si="25"/>
      </c>
      <c r="M322" s="1882">
        <f t="shared" si="397"/>
      </c>
      <c r="N322" s="1882">
        <f t="shared" si="180"/>
      </c>
      <c r="O322" s="1883">
        <f t="shared" si="87"/>
      </c>
      <c r="P322" s="1882">
        <f>AVERAGE(P320:P321)</f>
      </c>
      <c r="Q322" s="1885">
        <f>AVERAGE(Q320:Q321)</f>
      </c>
      <c r="R322" s="1879">
        <f t="shared" si="304"/>
      </c>
      <c r="S322" s="1883">
        <f>SUM(S320:S321)</f>
      </c>
      <c r="T322" s="1883">
        <f>SUM(T320:T321)</f>
      </c>
      <c r="U322" s="1883">
        <f>SUM(U320:U321)</f>
      </c>
      <c r="V322" s="1883">
        <f>SUM(V320:V321)</f>
      </c>
      <c r="W322" s="1883">
        <f>SUM(W320:W321)</f>
      </c>
      <c r="X322" s="1883">
        <f>SUM(X320:X321)</f>
      </c>
      <c r="Y322" s="1883">
        <f>SUM(Y320:Y321)</f>
      </c>
      <c r="Z322" s="1883">
        <f>SUM(Z320:Z321)</f>
      </c>
      <c r="AA322" s="1905">
        <f t="shared" si="242"/>
      </c>
      <c r="AB322" s="1886"/>
      <c r="AC322" s="1886"/>
      <c r="AD322" s="1887">
        <f>SUM(AD320:AD321)</f>
      </c>
    </row>
    <row r="323">
      <c r="A323" s="1866"/>
      <c r="B323" s="1895" t="s">
        <v>1602</v>
      </c>
      <c r="C323" s="1895"/>
      <c r="D323" s="1896">
        <f>D322+D319</f>
      </c>
      <c r="E323" s="1896">
        <f>E322+E319</f>
      </c>
      <c r="F323" s="1896">
        <f>F322+F319</f>
      </c>
      <c r="G323" s="1897">
        <f t="shared" si="56"/>
      </c>
      <c r="H323" s="1897">
        <f t="shared" si="273"/>
      </c>
      <c r="I323" s="1897">
        <f t="shared" si="211"/>
      </c>
      <c r="J323" s="1897">
        <f t="shared" si="366"/>
      </c>
      <c r="K323" s="1898">
        <f t="shared" si="335"/>
      </c>
      <c r="L323" s="1898">
        <f t="shared" si="25"/>
      </c>
      <c r="M323" s="1898">
        <f t="shared" si="397"/>
      </c>
      <c r="N323" s="1898">
        <f t="shared" si="180"/>
      </c>
      <c r="O323" s="1899">
        <f t="shared" si="87"/>
      </c>
      <c r="P323" s="1900">
        <f>(P322+P319)/2</f>
      </c>
      <c r="Q323" s="1900">
        <f>(Q322+Q319)/2</f>
      </c>
      <c r="R323" s="1896">
        <f>(R322+R319)/2</f>
      </c>
      <c r="S323" s="1899">
        <f>S322+S319</f>
      </c>
      <c r="T323" s="1899">
        <f>T322+T319</f>
      </c>
      <c r="U323" s="1899">
        <f>U322+U319</f>
      </c>
      <c r="V323" s="1899">
        <f>V322+V319</f>
      </c>
      <c r="W323" s="1899">
        <f>W322+W319</f>
      </c>
      <c r="X323" s="1899">
        <f>X322+X319</f>
      </c>
      <c r="Y323" s="1899">
        <f>Y322+Y319</f>
      </c>
      <c r="Z323" s="1899">
        <f>Z322+Z319</f>
      </c>
      <c r="AA323" s="1897">
        <f t="shared" si="242"/>
      </c>
      <c r="AB323" s="1902"/>
      <c r="AC323" s="1902"/>
      <c r="AD323" s="1903">
        <f>AD322+AD319</f>
      </c>
    </row>
    <row customHeight="true" ht="18.452380952380953" r="324">
      <c r="A324" s="1855" t="s">
        <v>1555</v>
      </c>
      <c r="B324" s="1855" t="s">
        <v>1556</v>
      </c>
      <c r="C324" s="1855"/>
      <c r="D324" s="1856" t="s">
        <v>1557</v>
      </c>
      <c r="E324" s="1856"/>
      <c r="F324" s="1856"/>
      <c r="G324" s="1856"/>
      <c r="H324" s="1856"/>
      <c r="I324" s="1856"/>
      <c r="J324" s="1857" t="s">
        <v>1558</v>
      </c>
      <c r="K324" s="1857"/>
      <c r="L324" s="1857"/>
      <c r="M324" s="1857"/>
      <c r="N324" s="1857"/>
      <c r="O324" s="1857"/>
      <c r="P324" s="1857"/>
      <c r="Q324" s="1857"/>
      <c r="R324" s="1857"/>
      <c r="S324" s="1857"/>
      <c r="T324" s="1857"/>
      <c r="U324" s="1857"/>
      <c r="V324" s="1857"/>
      <c r="W324" s="1857"/>
      <c r="X324" s="1857"/>
      <c r="Y324" s="1857"/>
      <c r="Z324" s="1857"/>
      <c r="AA324" s="1857"/>
      <c r="AB324" s="1857"/>
      <c r="AC324" s="1857"/>
      <c r="AD324" s="1858"/>
    </row>
    <row customHeight="true" ht="18.452380952380953" r="325">
      <c r="A325" s="1855"/>
      <c r="B325" s="1855" t="s">
        <v>1559</v>
      </c>
      <c r="C325" s="1855" t="s">
        <v>1560</v>
      </c>
      <c r="D325" s="1856" t="s">
        <v>1561</v>
      </c>
      <c r="E325" s="1859" t="s">
        <v>1562</v>
      </c>
      <c r="F325" s="1860" t="s">
        <v>1563</v>
      </c>
      <c r="G325" s="1861" t="s">
        <v>1564</v>
      </c>
      <c r="H325" s="1861" t="s">
        <v>1565</v>
      </c>
      <c r="I325" s="1861" t="s">
        <v>1566</v>
      </c>
      <c r="J325" s="1857" t="s">
        <v>1567</v>
      </c>
      <c r="K325" s="1862" t="s">
        <v>1568</v>
      </c>
      <c r="L325" s="1862" t="s">
        <v>1569</v>
      </c>
      <c r="M325" s="1862" t="s">
        <v>1570</v>
      </c>
      <c r="N325" s="1862" t="s">
        <v>1571</v>
      </c>
      <c r="O325" s="1863" t="s">
        <v>1572</v>
      </c>
      <c r="P325" s="1862" t="s">
        <v>1573</v>
      </c>
      <c r="Q325" s="1863" t="s">
        <v>1574</v>
      </c>
      <c r="R325" s="1857" t="s">
        <v>1575</v>
      </c>
      <c r="S325" s="1863" t="s">
        <v>1576</v>
      </c>
      <c r="T325" s="1863" t="s">
        <v>1577</v>
      </c>
      <c r="U325" s="1863" t="s">
        <v>1578</v>
      </c>
      <c r="V325" s="1863" t="s">
        <v>1579</v>
      </c>
      <c r="W325" s="1863" t="s">
        <v>1580</v>
      </c>
      <c r="X325" s="1863" t="s">
        <v>1581</v>
      </c>
      <c r="Y325" s="1863" t="s">
        <v>1582</v>
      </c>
      <c r="Z325" s="1863" t="s">
        <v>1583</v>
      </c>
      <c r="AA325" s="1864" t="s">
        <v>1584</v>
      </c>
      <c r="AB325" s="1858" t="s">
        <v>1585</v>
      </c>
      <c r="AC325" s="1858" t="s">
        <v>1586</v>
      </c>
      <c r="AD325" s="1865" t="s">
        <v>1587</v>
      </c>
    </row>
    <row customHeight="true" ht="18.452380952380953" r="326">
      <c r="A326" s="1866" t="s">
        <v>1640</v>
      </c>
      <c r="B326" s="1868" t="s">
        <v>1619</v>
      </c>
      <c r="C326" s="1868" t="s">
        <v>1593</v>
      </c>
      <c r="D326" s="1869">
        <v>1059.05</v>
      </c>
      <c r="E326" s="1870">
        <v>1</v>
      </c>
      <c r="F326" s="1869">
        <f t="shared" ref="F326:F328" si="145">E326*2000*1.2</f>
      </c>
      <c r="G326" s="1871">
        <f t="shared" ref="G326:G335" si="57">F326/D326</f>
      </c>
      <c r="H326" s="1871">
        <f t="shared" ref="H326:H335" si="274">D326/E326</f>
      </c>
      <c r="I326" s="1871">
        <f t="shared" ref="I326:I335" si="212">F326/E326</f>
      </c>
      <c r="J326" s="1872">
        <f t="shared" ref="J326:J335" si="367">D326/T326</f>
      </c>
      <c r="K326" s="1873">
        <f t="shared" ref="K326:K335" si="336">O326/S326*1</f>
      </c>
      <c r="L326" s="1873">
        <f t="shared" ref="L326:L335" si="26">T326/S326</f>
      </c>
      <c r="M326" s="1873">
        <f t="shared" ref="M326:M335" si="398">V326/S326</f>
      </c>
      <c r="N326" s="1873">
        <f t="shared" ref="N326:N335" si="181">W326/V326</f>
      </c>
      <c r="O326" s="1874">
        <f t="shared" ref="O326:O335" si="88">U326/P326</f>
      </c>
      <c r="P326" s="1875">
        <v>0.0103</v>
      </c>
      <c r="Q326" s="1874">
        <v>47</v>
      </c>
      <c r="R326" s="1872">
        <f t="shared" ref="R326:R334" si="305">(D326/S326)*1000</f>
      </c>
      <c r="S326" s="1876">
        <v>12193</v>
      </c>
      <c r="T326" s="1876">
        <v>259</v>
      </c>
      <c r="U326" s="1876">
        <v>36</v>
      </c>
      <c r="V326" s="1876">
        <v>284</v>
      </c>
      <c r="W326" s="1876">
        <v>25</v>
      </c>
      <c r="X326" s="1876">
        <v>0</v>
      </c>
      <c r="Y326" s="1876">
        <v>2</v>
      </c>
      <c r="Z326" s="1876">
        <v>7</v>
      </c>
      <c r="AA326" s="1872">
        <f t="shared" ref="AA326:AA335" si="243">AD326*1000/D326</f>
      </c>
      <c r="AB326" s="1877" t="s">
        <v>1591</v>
      </c>
      <c r="AC326" s="1877" t="s">
        <v>1592</v>
      </c>
      <c r="AD326" s="1877">
        <v>20</v>
      </c>
    </row>
    <row customHeight="true" ht="18.452380952380953" r="327">
      <c r="A327" s="1866"/>
      <c r="B327" s="1868" t="s">
        <v>1619</v>
      </c>
      <c r="C327" s="1868" t="s">
        <v>1594</v>
      </c>
      <c r="D327" s="1869">
        <v>1176.78</v>
      </c>
      <c r="E327" s="1870">
        <v>0</v>
      </c>
      <c r="F327" s="1869">
        <f t="shared" si="145"/>
      </c>
      <c r="G327" s="1871">
        <f t="shared" si="57"/>
      </c>
      <c r="H327" s="1871">
        <f t="shared" si="274"/>
      </c>
      <c r="I327" s="1871">
        <f t="shared" si="212"/>
      </c>
      <c r="J327" s="1872">
        <f t="shared" si="367"/>
      </c>
      <c r="K327" s="1873">
        <f t="shared" si="336"/>
      </c>
      <c r="L327" s="1873">
        <f t="shared" si="26"/>
      </c>
      <c r="M327" s="1873">
        <f t="shared" si="398"/>
      </c>
      <c r="N327" s="1873">
        <f t="shared" si="181"/>
      </c>
      <c r="O327" s="1874">
        <f t="shared" si="88"/>
      </c>
      <c r="P327" s="1875">
        <v>0.0207</v>
      </c>
      <c r="Q327" s="1874">
        <v>53</v>
      </c>
      <c r="R327" s="1872">
        <f t="shared" si="305"/>
      </c>
      <c r="S327" s="1876">
        <v>10919</v>
      </c>
      <c r="T327" s="1876">
        <v>277</v>
      </c>
      <c r="U327" s="1876">
        <v>48</v>
      </c>
      <c r="V327" s="1876">
        <v>311</v>
      </c>
      <c r="W327" s="1876">
        <v>32</v>
      </c>
      <c r="X327" s="1876">
        <v>2</v>
      </c>
      <c r="Y327" s="1876">
        <v>2</v>
      </c>
      <c r="Z327" s="1876">
        <v>5</v>
      </c>
      <c r="AA327" s="1872">
        <f t="shared" si="243"/>
      </c>
      <c r="AB327" s="1877" t="s">
        <v>1591</v>
      </c>
      <c r="AC327" s="1877" t="s">
        <v>1592</v>
      </c>
      <c r="AD327" s="1877">
        <v>22</v>
      </c>
    </row>
    <row customHeight="true" ht="18.452380952380953" r="328">
      <c r="A328" s="1866"/>
      <c r="B328" s="1868" t="s">
        <v>1619</v>
      </c>
      <c r="C328" s="1868" t="s">
        <v>1595</v>
      </c>
      <c r="D328" s="1869">
        <v>1077.52</v>
      </c>
      <c r="E328" s="1870">
        <v>0</v>
      </c>
      <c r="F328" s="1869">
        <f t="shared" si="145"/>
      </c>
      <c r="G328" s="1871">
        <f t="shared" si="57"/>
      </c>
      <c r="H328" s="1871">
        <f t="shared" si="274"/>
      </c>
      <c r="I328" s="1871">
        <f t="shared" si="212"/>
      </c>
      <c r="J328" s="1872">
        <f t="shared" si="367"/>
      </c>
      <c r="K328" s="1873">
        <f t="shared" si="336"/>
      </c>
      <c r="L328" s="1873">
        <f t="shared" si="26"/>
      </c>
      <c r="M328" s="1873">
        <f t="shared" si="398"/>
      </c>
      <c r="N328" s="1873">
        <f t="shared" si="181"/>
      </c>
      <c r="O328" s="1874">
        <f t="shared" si="88"/>
      </c>
      <c r="P328" s="1875">
        <v>0.0141</v>
      </c>
      <c r="Q328" s="1874">
        <v>47</v>
      </c>
      <c r="R328" s="1872">
        <f t="shared" si="305"/>
      </c>
      <c r="S328" s="1876">
        <v>8877</v>
      </c>
      <c r="T328" s="1876">
        <v>293</v>
      </c>
      <c r="U328" s="1876">
        <v>37</v>
      </c>
      <c r="V328" s="1876">
        <v>313</v>
      </c>
      <c r="W328" s="1876">
        <v>33</v>
      </c>
      <c r="X328" s="1876">
        <v>2</v>
      </c>
      <c r="Y328" s="1876">
        <v>1</v>
      </c>
      <c r="Z328" s="1876">
        <v>3</v>
      </c>
      <c r="AA328" s="1872">
        <f t="shared" si="243"/>
      </c>
      <c r="AB328" s="1877" t="s">
        <v>1591</v>
      </c>
      <c r="AC328" s="1877" t="s">
        <v>1592</v>
      </c>
      <c r="AD328" s="1877">
        <v>16</v>
      </c>
    </row>
    <row customHeight="true" ht="18.452380952380953" r="329">
      <c r="A329" s="1866"/>
      <c r="B329" s="1878" t="s">
        <v>1596</v>
      </c>
      <c r="C329" s="1878"/>
      <c r="D329" s="1879">
        <f>SUM(D326:D328)</f>
      </c>
      <c r="E329" s="1880">
        <f>SUM(E326:E328)</f>
      </c>
      <c r="F329" s="1879">
        <f>SUM(F326:F328)</f>
      </c>
      <c r="G329" s="1881">
        <f t="shared" si="57"/>
      </c>
      <c r="H329" s="1881">
        <f t="shared" si="274"/>
      </c>
      <c r="I329" s="1881">
        <f t="shared" si="212"/>
      </c>
      <c r="J329" s="1881">
        <f t="shared" si="367"/>
      </c>
      <c r="K329" s="1882">
        <f t="shared" si="336"/>
      </c>
      <c r="L329" s="1882">
        <f t="shared" si="26"/>
      </c>
      <c r="M329" s="1882">
        <f t="shared" si="398"/>
      </c>
      <c r="N329" s="1882">
        <f t="shared" si="181"/>
      </c>
      <c r="O329" s="1883">
        <f t="shared" si="88"/>
      </c>
      <c r="P329" s="1882">
        <f>AVERAGE(P326:P328)</f>
      </c>
      <c r="Q329" s="1879">
        <f>AVERAGE(Q326:Q328)</f>
      </c>
      <c r="R329" s="1881">
        <f t="shared" si="305"/>
      </c>
      <c r="S329" s="1884">
        <f>SUM(S326:S328)</f>
      </c>
      <c r="T329" s="1884">
        <f>SUM(T326:T328)</f>
      </c>
      <c r="U329" s="1884">
        <f>SUM(U326:U328)</f>
      </c>
      <c r="V329" s="1884">
        <f>SUM(V326:V328)</f>
      </c>
      <c r="W329" s="1884">
        <f>SUM(W326:W328)</f>
      </c>
      <c r="X329" s="1884">
        <f>SUM(X326:X328)</f>
      </c>
      <c r="Y329" s="1884">
        <f>SUM(Y326:Y328)</f>
      </c>
      <c r="Z329" s="1884">
        <f>SUM(Z326:Z328)</f>
      </c>
      <c r="AA329" s="1885">
        <f t="shared" si="243"/>
      </c>
      <c r="AB329" s="1886"/>
      <c r="AC329" s="1886"/>
      <c r="AD329" s="1887">
        <f>SUM(AD326:AD328)</f>
      </c>
    </row>
    <row customHeight="true" ht="18.452380952380953" r="330">
      <c r="A330" s="1866"/>
      <c r="B330" s="1868" t="s">
        <v>1604</v>
      </c>
      <c r="C330" s="1868" t="s">
        <v>1598</v>
      </c>
      <c r="D330" s="1869">
        <v>853.24</v>
      </c>
      <c r="E330" s="1870">
        <v>4</v>
      </c>
      <c r="F330" s="1869">
        <f t="shared" ref="F330:F333" si="146">E330*2000*1.2</f>
      </c>
      <c r="G330" s="1871">
        <f t="shared" si="57"/>
      </c>
      <c r="H330" s="1871">
        <f t="shared" si="274"/>
      </c>
      <c r="I330" s="1871">
        <f t="shared" si="212"/>
      </c>
      <c r="J330" s="1872">
        <f t="shared" si="367"/>
      </c>
      <c r="K330" s="1873">
        <f t="shared" si="336"/>
      </c>
      <c r="L330" s="1873">
        <f t="shared" si="26"/>
      </c>
      <c r="M330" s="1873">
        <f t="shared" si="398"/>
      </c>
      <c r="N330" s="1873">
        <f t="shared" si="181"/>
      </c>
      <c r="O330" s="1874">
        <f t="shared" si="88"/>
      </c>
      <c r="P330" s="1888">
        <v>0.0207</v>
      </c>
      <c r="Q330" s="1874">
        <v>48</v>
      </c>
      <c r="R330" s="1872">
        <f t="shared" si="305"/>
      </c>
      <c r="S330" s="1876">
        <v>8023</v>
      </c>
      <c r="T330" s="1876">
        <v>291</v>
      </c>
      <c r="U330" s="1876">
        <v>43</v>
      </c>
      <c r="V330" s="1876">
        <v>306</v>
      </c>
      <c r="W330" s="1876">
        <v>27</v>
      </c>
      <c r="X330" s="1876">
        <v>5</v>
      </c>
      <c r="Y330" s="1876">
        <v>2</v>
      </c>
      <c r="Z330" s="1876">
        <v>4</v>
      </c>
      <c r="AA330" s="1872">
        <f t="shared" si="243"/>
      </c>
      <c r="AB330" s="1877" t="s">
        <v>1591</v>
      </c>
      <c r="AC330" s="1877" t="s">
        <v>1592</v>
      </c>
      <c r="AD330" s="1877">
        <v>16</v>
      </c>
    </row>
    <row customHeight="true" ht="18.452380952380953" r="331">
      <c r="A331" s="1866"/>
      <c r="B331" s="1868" t="s">
        <v>1604</v>
      </c>
      <c r="C331" s="1867" t="s">
        <v>1599</v>
      </c>
      <c r="D331" s="1869">
        <v>1060.6</v>
      </c>
      <c r="E331" s="1870">
        <v>2</v>
      </c>
      <c r="F331" s="1869">
        <f t="shared" si="146"/>
      </c>
      <c r="G331" s="1891">
        <f t="shared" si="57"/>
      </c>
      <c r="H331" s="1891">
        <f t="shared" si="274"/>
      </c>
      <c r="I331" s="1891">
        <f t="shared" si="212"/>
      </c>
      <c r="J331" s="1892">
        <f t="shared" si="367"/>
      </c>
      <c r="K331" s="1893">
        <f t="shared" si="336"/>
      </c>
      <c r="L331" s="1893">
        <f t="shared" si="26"/>
      </c>
      <c r="M331" s="1893">
        <f t="shared" si="398"/>
      </c>
      <c r="N331" s="1893">
        <f t="shared" si="181"/>
      </c>
      <c r="O331" s="1874">
        <f t="shared" si="88"/>
      </c>
      <c r="P331" s="1888">
        <v>0.0189</v>
      </c>
      <c r="Q331" s="1876">
        <v>51</v>
      </c>
      <c r="R331" s="1892">
        <f t="shared" si="305"/>
      </c>
      <c r="S331" s="1876">
        <v>8825</v>
      </c>
      <c r="T331" s="1876">
        <v>362</v>
      </c>
      <c r="U331" s="1876">
        <v>40</v>
      </c>
      <c r="V331" s="1876">
        <v>397</v>
      </c>
      <c r="W331" s="1876">
        <v>36</v>
      </c>
      <c r="X331" s="1876">
        <v>3</v>
      </c>
      <c r="Y331" s="1876">
        <v>0</v>
      </c>
      <c r="Z331" s="1876">
        <v>4</v>
      </c>
      <c r="AA331" s="1872">
        <f t="shared" si="243"/>
      </c>
      <c r="AB331" s="1877" t="s">
        <v>1591</v>
      </c>
      <c r="AC331" s="1877" t="s">
        <v>1592</v>
      </c>
      <c r="AD331" s="1894">
        <v>15</v>
      </c>
    </row>
    <row customHeight="true" ht="18.452380952380953" r="332">
      <c r="A332" s="1866"/>
      <c r="B332" s="1868" t="s">
        <v>1604</v>
      </c>
      <c r="C332" s="1867" t="s">
        <v>1600</v>
      </c>
      <c r="D332" s="1869">
        <v>1159.26</v>
      </c>
      <c r="E332" s="1870">
        <v>0</v>
      </c>
      <c r="F332" s="1869">
        <f t="shared" si="146"/>
      </c>
      <c r="G332" s="1891">
        <f t="shared" si="57"/>
      </c>
      <c r="H332" s="1891">
        <f t="shared" si="274"/>
      </c>
      <c r="I332" s="1891">
        <f t="shared" si="212"/>
      </c>
      <c r="J332" s="1892">
        <f t="shared" si="367"/>
      </c>
      <c r="K332" s="1893">
        <f t="shared" si="336"/>
      </c>
      <c r="L332" s="1893">
        <f t="shared" si="26"/>
      </c>
      <c r="M332" s="1893">
        <f t="shared" si="398"/>
      </c>
      <c r="N332" s="1893">
        <f t="shared" si="181"/>
      </c>
      <c r="O332" s="1874">
        <f t="shared" si="88"/>
      </c>
      <c r="P332" s="1888">
        <v>0.0147</v>
      </c>
      <c r="Q332" s="1876">
        <v>51</v>
      </c>
      <c r="R332" s="1892">
        <f t="shared" si="305"/>
      </c>
      <c r="S332" s="1876">
        <v>9242</v>
      </c>
      <c r="T332" s="1876">
        <v>433</v>
      </c>
      <c r="U332" s="1876">
        <v>31</v>
      </c>
      <c r="V332" s="1876">
        <v>467</v>
      </c>
      <c r="W332" s="1876">
        <v>39</v>
      </c>
      <c r="X332" s="1876">
        <v>0</v>
      </c>
      <c r="Y332" s="1876">
        <v>2</v>
      </c>
      <c r="Z332" s="1876">
        <v>2</v>
      </c>
      <c r="AA332" s="1872">
        <f t="shared" si="243"/>
      </c>
      <c r="AB332" s="1877" t="s">
        <v>1591</v>
      </c>
      <c r="AC332" s="1877" t="s">
        <v>1592</v>
      </c>
      <c r="AD332" s="1894">
        <v>14</v>
      </c>
    </row>
    <row customHeight="true" ht="18.452380952380953" r="333">
      <c r="A333" s="1866"/>
      <c r="B333" s="1868" t="s">
        <v>1604</v>
      </c>
      <c r="C333" s="1867" t="s">
        <v>1601</v>
      </c>
      <c r="D333" s="1869">
        <v>520.02</v>
      </c>
      <c r="E333" s="1890">
        <v>2</v>
      </c>
      <c r="F333" s="1869">
        <f t="shared" si="146"/>
      </c>
      <c r="G333" s="1891">
        <f t="shared" si="57"/>
      </c>
      <c r="H333" s="1891">
        <f t="shared" si="274"/>
      </c>
      <c r="I333" s="1891">
        <f t="shared" si="212"/>
      </c>
      <c r="J333" s="1892">
        <f t="shared" si="367"/>
      </c>
      <c r="K333" s="1893">
        <f t="shared" si="336"/>
      </c>
      <c r="L333" s="1893">
        <f t="shared" si="26"/>
      </c>
      <c r="M333" s="1893">
        <f t="shared" si="398"/>
      </c>
      <c r="N333" s="1893">
        <f t="shared" si="181"/>
      </c>
      <c r="O333" s="1874">
        <f t="shared" si="88"/>
      </c>
      <c r="P333" s="1888">
        <v>0.0167</v>
      </c>
      <c r="Q333" s="1876">
        <v>54</v>
      </c>
      <c r="R333" s="1892">
        <f t="shared" si="305"/>
      </c>
      <c r="S333" s="1876">
        <v>5941</v>
      </c>
      <c r="T333" s="1876">
        <v>272</v>
      </c>
      <c r="U333" s="1876">
        <v>30</v>
      </c>
      <c r="V333" s="1876">
        <v>294</v>
      </c>
      <c r="W333" s="1876">
        <v>75</v>
      </c>
      <c r="X333" s="1876">
        <v>7</v>
      </c>
      <c r="Y333" s="1876">
        <v>0</v>
      </c>
      <c r="Z333" s="1876">
        <v>6</v>
      </c>
      <c r="AA333" s="1872">
        <f t="shared" si="243"/>
      </c>
      <c r="AB333" s="1876" t="s">
        <v>1591</v>
      </c>
      <c r="AC333" s="1877" t="s">
        <v>1592</v>
      </c>
      <c r="AD333" s="1876">
        <v>14</v>
      </c>
    </row>
    <row customHeight="true" ht="18.452380952380953" r="334">
      <c r="A334" s="1866"/>
      <c r="B334" s="1878" t="s">
        <v>1596</v>
      </c>
      <c r="C334" s="1878"/>
      <c r="D334" s="1879">
        <f>SUM(D330:D333)</f>
      </c>
      <c r="E334" s="1879">
        <f>SUM(E330:E333)</f>
      </c>
      <c r="F334" s="1879">
        <f>SUM(F330:F333)</f>
      </c>
      <c r="G334" s="1881">
        <f t="shared" si="57"/>
      </c>
      <c r="H334" s="1881">
        <f t="shared" si="274"/>
      </c>
      <c r="I334" s="1881">
        <f t="shared" si="212"/>
      </c>
      <c r="J334" s="1881">
        <f t="shared" si="367"/>
      </c>
      <c r="K334" s="1882">
        <f t="shared" si="336"/>
      </c>
      <c r="L334" s="1882">
        <f t="shared" si="26"/>
      </c>
      <c r="M334" s="1882">
        <f t="shared" si="398"/>
      </c>
      <c r="N334" s="1882">
        <f t="shared" si="181"/>
      </c>
      <c r="O334" s="1883">
        <f t="shared" si="88"/>
      </c>
      <c r="P334" s="1882">
        <f>AVERAGE(P330:P333)</f>
      </c>
      <c r="Q334" s="1879">
        <f>AVERAGE(Q330:Q333)</f>
      </c>
      <c r="R334" s="1879">
        <f t="shared" si="305"/>
      </c>
      <c r="S334" s="1883">
        <f>SUM(S330:S333)</f>
      </c>
      <c r="T334" s="1883">
        <f>SUM(T330:T333)</f>
      </c>
      <c r="U334" s="1883">
        <f>SUM(U330:U333)</f>
      </c>
      <c r="V334" s="1883">
        <f>SUM(V330:V333)</f>
      </c>
      <c r="W334" s="1883">
        <f>SUM(W330:W333)</f>
      </c>
      <c r="X334" s="1883">
        <f>SUM(X330:X333)</f>
      </c>
      <c r="Y334" s="1883">
        <f>SUM(Y330:Y333)</f>
      </c>
      <c r="Z334" s="1883">
        <f>SUM(Z330:Z333)</f>
      </c>
      <c r="AA334" s="1885">
        <f t="shared" si="243"/>
      </c>
      <c r="AB334" s="1886"/>
      <c r="AC334" s="1886"/>
      <c r="AD334" s="1887">
        <f>SUM(AD330:AD333)</f>
      </c>
    </row>
    <row customHeight="true" ht="18.452380952380953" r="335">
      <c r="A335" s="1866"/>
      <c r="B335" s="1895" t="s">
        <v>1602</v>
      </c>
      <c r="C335" s="1895"/>
      <c r="D335" s="1896">
        <f>D334+D329</f>
      </c>
      <c r="E335" s="1896">
        <f>E334+E329</f>
      </c>
      <c r="F335" s="1896">
        <f>F334+F329</f>
      </c>
      <c r="G335" s="1897">
        <f t="shared" si="57"/>
      </c>
      <c r="H335" s="1897">
        <f t="shared" si="274"/>
      </c>
      <c r="I335" s="1897">
        <f t="shared" si="212"/>
      </c>
      <c r="J335" s="1897">
        <f t="shared" si="367"/>
      </c>
      <c r="K335" s="1898">
        <f t="shared" si="336"/>
      </c>
      <c r="L335" s="1898">
        <f t="shared" si="26"/>
      </c>
      <c r="M335" s="1898">
        <f t="shared" si="398"/>
      </c>
      <c r="N335" s="1898">
        <f t="shared" si="181"/>
      </c>
      <c r="O335" s="1899">
        <f t="shared" si="88"/>
      </c>
      <c r="P335" s="1900">
        <f>(P334+P329)/2</f>
      </c>
      <c r="Q335" s="1900">
        <f>(Q334+Q329)/2</f>
      </c>
      <c r="R335" s="1896">
        <f>(R334+R329)/2</f>
      </c>
      <c r="S335" s="1899">
        <f>S334+S329</f>
      </c>
      <c r="T335" s="1899">
        <f>T334+T329</f>
      </c>
      <c r="U335" s="1899">
        <f>U334+U329</f>
      </c>
      <c r="V335" s="1899">
        <f>V334+V329</f>
      </c>
      <c r="W335" s="1899">
        <f>W334+W329</f>
      </c>
      <c r="X335" s="1899">
        <f>X334+X329</f>
      </c>
      <c r="Y335" s="1899">
        <f>Y334+Y329</f>
      </c>
      <c r="Z335" s="1899">
        <f>Z334+Z329</f>
      </c>
      <c r="AA335" s="1901">
        <f t="shared" si="243"/>
      </c>
      <c r="AB335" s="1902"/>
      <c r="AC335" s="1902"/>
      <c r="AD335" s="1903">
        <f>AD334+AD329</f>
      </c>
    </row>
    <row customHeight="true" ht="18.452380952380953" r="336">
      <c r="A336" s="1855" t="s">
        <v>1555</v>
      </c>
      <c r="B336" s="1855" t="s">
        <v>1556</v>
      </c>
      <c r="C336" s="1855"/>
      <c r="D336" s="1856" t="s">
        <v>1557</v>
      </c>
      <c r="E336" s="1856"/>
      <c r="F336" s="1856"/>
      <c r="G336" s="1856"/>
      <c r="H336" s="1856"/>
      <c r="I336" s="1856"/>
      <c r="J336" s="1857" t="s">
        <v>1558</v>
      </c>
      <c r="K336" s="1857"/>
      <c r="L336" s="1857"/>
      <c r="M336" s="1857"/>
      <c r="N336" s="1857"/>
      <c r="O336" s="1857"/>
      <c r="P336" s="1857"/>
      <c r="Q336" s="1857"/>
      <c r="R336" s="1857"/>
      <c r="S336" s="1857"/>
      <c r="T336" s="1857"/>
      <c r="U336" s="1857"/>
      <c r="V336" s="1857"/>
      <c r="W336" s="1857"/>
      <c r="X336" s="1857"/>
      <c r="Y336" s="1857"/>
      <c r="Z336" s="1857"/>
      <c r="AA336" s="1857"/>
      <c r="AB336" s="1857"/>
      <c r="AC336" s="1857"/>
      <c r="AD336" s="1858"/>
    </row>
    <row customHeight="true" ht="18.452380952380953" r="337">
      <c r="A337" s="1855"/>
      <c r="B337" s="1855" t="s">
        <v>1559</v>
      </c>
      <c r="C337" s="1855" t="s">
        <v>1560</v>
      </c>
      <c r="D337" s="1856" t="s">
        <v>1561</v>
      </c>
      <c r="E337" s="1859" t="s">
        <v>1562</v>
      </c>
      <c r="F337" s="1860" t="s">
        <v>1563</v>
      </c>
      <c r="G337" s="1861" t="s">
        <v>1564</v>
      </c>
      <c r="H337" s="1861" t="s">
        <v>1565</v>
      </c>
      <c r="I337" s="1861" t="s">
        <v>1566</v>
      </c>
      <c r="J337" s="1857" t="s">
        <v>1567</v>
      </c>
      <c r="K337" s="1862" t="s">
        <v>1568</v>
      </c>
      <c r="L337" s="1862" t="s">
        <v>1569</v>
      </c>
      <c r="M337" s="1862" t="s">
        <v>1570</v>
      </c>
      <c r="N337" s="1862" t="s">
        <v>1571</v>
      </c>
      <c r="O337" s="1863" t="s">
        <v>1572</v>
      </c>
      <c r="P337" s="1862" t="s">
        <v>1573</v>
      </c>
      <c r="Q337" s="1863" t="s">
        <v>1574</v>
      </c>
      <c r="R337" s="1857" t="s">
        <v>1575</v>
      </c>
      <c r="S337" s="1863" t="s">
        <v>1576</v>
      </c>
      <c r="T337" s="1863" t="s">
        <v>1577</v>
      </c>
      <c r="U337" s="1863" t="s">
        <v>1578</v>
      </c>
      <c r="V337" s="1863" t="s">
        <v>1579</v>
      </c>
      <c r="W337" s="1863" t="s">
        <v>1580</v>
      </c>
      <c r="X337" s="1863" t="s">
        <v>1581</v>
      </c>
      <c r="Y337" s="1863" t="s">
        <v>1582</v>
      </c>
      <c r="Z337" s="1863" t="s">
        <v>1583</v>
      </c>
      <c r="AA337" s="1864" t="s">
        <v>1584</v>
      </c>
      <c r="AB337" s="1858" t="s">
        <v>1585</v>
      </c>
      <c r="AC337" s="1858" t="s">
        <v>1586</v>
      </c>
      <c r="AD337" s="1865" t="s">
        <v>1587</v>
      </c>
    </row>
    <row customHeight="true" ht="18.452380952380953" r="338">
      <c r="A338" s="1866" t="s">
        <v>1641</v>
      </c>
      <c r="B338" s="1868" t="s">
        <v>1619</v>
      </c>
      <c r="C338" s="1868" t="s">
        <v>1593</v>
      </c>
      <c r="D338" s="1869">
        <v>896</v>
      </c>
      <c r="E338" s="1870">
        <v>1</v>
      </c>
      <c r="F338" s="1869">
        <f t="shared" ref="F338:F340" si="147">E338*2000*1.2</f>
      </c>
      <c r="G338" s="1871">
        <f t="shared" ref="G338:G347" si="58">F338/D338</f>
      </c>
      <c r="H338" s="1871">
        <f t="shared" ref="H338:H347" si="275">D338/E338</f>
      </c>
      <c r="I338" s="1871">
        <f t="shared" ref="I338:I347" si="213">F338/E338</f>
      </c>
      <c r="J338" s="1872">
        <f t="shared" ref="J338:J347" si="368">D338/T338</f>
      </c>
      <c r="K338" s="1873">
        <f t="shared" ref="K338:K347" si="337">O338/S338*1</f>
      </c>
      <c r="L338" s="1873">
        <f t="shared" ref="L338:L347" si="27">T338/S338</f>
      </c>
      <c r="M338" s="1873">
        <f t="shared" ref="M338:M347" si="399">V338/S338</f>
      </c>
      <c r="N338" s="1873">
        <f t="shared" ref="N338:N347" si="182">W338/V338</f>
      </c>
      <c r="O338" s="1874">
        <f t="shared" ref="O338:O347" si="89">U338/P338</f>
      </c>
      <c r="P338" s="1875">
        <v>0.0118</v>
      </c>
      <c r="Q338" s="1874">
        <v>53</v>
      </c>
      <c r="R338" s="1872">
        <f t="shared" ref="R338:R346" si="306">(D338/S338)*1000</f>
      </c>
      <c r="S338" s="1876">
        <v>9175</v>
      </c>
      <c r="T338" s="1876">
        <v>229</v>
      </c>
      <c r="U338" s="1876">
        <v>38</v>
      </c>
      <c r="V338" s="1876">
        <v>245</v>
      </c>
      <c r="W338" s="1876">
        <v>22</v>
      </c>
      <c r="X338" s="1876">
        <v>8</v>
      </c>
      <c r="Y338" s="1876">
        <v>1</v>
      </c>
      <c r="Z338" s="1876">
        <v>5</v>
      </c>
      <c r="AA338" s="1872">
        <f t="shared" ref="AA338:AA347" si="244">AD338*1000/D338</f>
      </c>
      <c r="AB338" s="1877" t="s">
        <v>1591</v>
      </c>
      <c r="AC338" s="1877" t="s">
        <v>1634</v>
      </c>
      <c r="AD338" s="1877">
        <v>15</v>
      </c>
    </row>
    <row customHeight="true" ht="18.452380952380953" r="339">
      <c r="A339" s="1866"/>
      <c r="B339" s="1868" t="s">
        <v>1619</v>
      </c>
      <c r="C339" s="1868" t="s">
        <v>1594</v>
      </c>
      <c r="D339" s="1869">
        <v>1024.68</v>
      </c>
      <c r="E339" s="1870">
        <v>1</v>
      </c>
      <c r="F339" s="1869">
        <f t="shared" si="147"/>
      </c>
      <c r="G339" s="1871">
        <f t="shared" si="58"/>
      </c>
      <c r="H339" s="1871">
        <f t="shared" si="275"/>
      </c>
      <c r="I339" s="1871">
        <f t="shared" si="213"/>
      </c>
      <c r="J339" s="1872">
        <f t="shared" si="368"/>
      </c>
      <c r="K339" s="1873">
        <f t="shared" si="337"/>
      </c>
      <c r="L339" s="1873">
        <f t="shared" si="27"/>
      </c>
      <c r="M339" s="1873">
        <f t="shared" si="399"/>
      </c>
      <c r="N339" s="1873">
        <f t="shared" si="182"/>
      </c>
      <c r="O339" s="1874">
        <f t="shared" si="89"/>
      </c>
      <c r="P339" s="1875">
        <v>0.0132</v>
      </c>
      <c r="Q339" s="1874">
        <v>59</v>
      </c>
      <c r="R339" s="1872">
        <f t="shared" si="306"/>
      </c>
      <c r="S339" s="1876">
        <v>9662</v>
      </c>
      <c r="T339" s="1876">
        <v>291</v>
      </c>
      <c r="U339" s="1876">
        <v>35</v>
      </c>
      <c r="V339" s="1876">
        <v>309</v>
      </c>
      <c r="W339" s="1876">
        <v>25</v>
      </c>
      <c r="X339" s="1876">
        <v>4</v>
      </c>
      <c r="Y339" s="1876">
        <v>0</v>
      </c>
      <c r="Z339" s="1876">
        <v>4</v>
      </c>
      <c r="AA339" s="1872">
        <f t="shared" si="244"/>
      </c>
      <c r="AB339" s="1877" t="s">
        <v>1591</v>
      </c>
      <c r="AC339" s="1877" t="s">
        <v>1634</v>
      </c>
      <c r="AD339" s="1877">
        <v>12</v>
      </c>
    </row>
    <row customHeight="true" ht="18.452380952380953" r="340">
      <c r="A340" s="1866"/>
      <c r="B340" s="1868" t="s">
        <v>1619</v>
      </c>
      <c r="C340" s="1868" t="s">
        <v>1595</v>
      </c>
      <c r="D340" s="1869">
        <v>882.83</v>
      </c>
      <c r="E340" s="1870">
        <v>1</v>
      </c>
      <c r="F340" s="1869">
        <f t="shared" si="147"/>
      </c>
      <c r="G340" s="1871">
        <f t="shared" si="58"/>
      </c>
      <c r="H340" s="1871">
        <f t="shared" si="275"/>
      </c>
      <c r="I340" s="1871">
        <f t="shared" si="213"/>
      </c>
      <c r="J340" s="1872">
        <f t="shared" si="368"/>
      </c>
      <c r="K340" s="1873">
        <f t="shared" si="337"/>
      </c>
      <c r="L340" s="1873">
        <f t="shared" si="27"/>
      </c>
      <c r="M340" s="1873">
        <f t="shared" si="399"/>
      </c>
      <c r="N340" s="1873">
        <f t="shared" si="182"/>
      </c>
      <c r="O340" s="1874">
        <f t="shared" si="89"/>
      </c>
      <c r="P340" s="1875">
        <v>0.0162</v>
      </c>
      <c r="Q340" s="1874">
        <v>52</v>
      </c>
      <c r="R340" s="1872">
        <f t="shared" si="306"/>
      </c>
      <c r="S340" s="1876">
        <v>7875</v>
      </c>
      <c r="T340" s="1876">
        <v>307</v>
      </c>
      <c r="U340" s="1876">
        <v>36</v>
      </c>
      <c r="V340" s="1876">
        <v>321</v>
      </c>
      <c r="W340" s="1876">
        <v>48</v>
      </c>
      <c r="X340" s="1876">
        <v>0</v>
      </c>
      <c r="Y340" s="1876">
        <v>0</v>
      </c>
      <c r="Z340" s="1876">
        <v>6</v>
      </c>
      <c r="AA340" s="1872">
        <f t="shared" si="244"/>
      </c>
      <c r="AB340" s="1877" t="s">
        <v>1591</v>
      </c>
      <c r="AC340" s="1877" t="s">
        <v>1634</v>
      </c>
      <c r="AD340" s="1877">
        <v>11</v>
      </c>
    </row>
    <row customHeight="true" ht="18.452380952380953" r="341">
      <c r="A341" s="1866"/>
      <c r="B341" s="1878" t="s">
        <v>1596</v>
      </c>
      <c r="C341" s="1878"/>
      <c r="D341" s="1879">
        <f>SUM(D338:D340)</f>
      </c>
      <c r="E341" s="1880">
        <f>SUM(E338:E340)</f>
      </c>
      <c r="F341" s="1879">
        <f>SUM(F338:F340)</f>
      </c>
      <c r="G341" s="1881">
        <f t="shared" si="58"/>
      </c>
      <c r="H341" s="1881">
        <f t="shared" si="275"/>
      </c>
      <c r="I341" s="1881">
        <f t="shared" si="213"/>
      </c>
      <c r="J341" s="1881">
        <f t="shared" si="368"/>
      </c>
      <c r="K341" s="1882">
        <f t="shared" si="337"/>
      </c>
      <c r="L341" s="1882">
        <f t="shared" si="27"/>
      </c>
      <c r="M341" s="1882">
        <f t="shared" si="399"/>
      </c>
      <c r="N341" s="1882">
        <f t="shared" si="182"/>
      </c>
      <c r="O341" s="1883">
        <f t="shared" si="89"/>
      </c>
      <c r="P341" s="1882">
        <f>AVERAGE(P338:P340)</f>
      </c>
      <c r="Q341" s="1879">
        <f>AVERAGE(Q338:Q340)</f>
      </c>
      <c r="R341" s="1881">
        <f t="shared" si="306"/>
      </c>
      <c r="S341" s="1884">
        <f>SUM(S338:S340)</f>
      </c>
      <c r="T341" s="1884">
        <f>SUM(T338:T340)</f>
      </c>
      <c r="U341" s="1884">
        <f>SUM(U338:U340)</f>
      </c>
      <c r="V341" s="1884">
        <f>SUM(V338:V340)</f>
      </c>
      <c r="W341" s="1884">
        <f>SUM(W338:W340)</f>
      </c>
      <c r="X341" s="1884">
        <f>SUM(X338:X340)</f>
      </c>
      <c r="Y341" s="1884">
        <f>SUM(Y338:Y340)</f>
      </c>
      <c r="Z341" s="1884">
        <f>SUM(Z338:Z340)</f>
      </c>
      <c r="AA341" s="1885">
        <f t="shared" si="244"/>
      </c>
      <c r="AB341" s="1886"/>
      <c r="AC341" s="1886"/>
      <c r="AD341" s="1887">
        <f>SUM(AD338:AD340)</f>
      </c>
    </row>
    <row customHeight="true" ht="18.452380952380953" r="342">
      <c r="A342" s="1866"/>
      <c r="B342" s="1868" t="s">
        <v>1604</v>
      </c>
      <c r="C342" s="1868" t="s">
        <v>1598</v>
      </c>
      <c r="D342" s="1869">
        <v>802.99</v>
      </c>
      <c r="E342" s="1870">
        <v>2</v>
      </c>
      <c r="F342" s="1869">
        <f t="shared" ref="F342:F345" si="148">E342*2000*1.2</f>
      </c>
      <c r="G342" s="1871">
        <f t="shared" si="58"/>
      </c>
      <c r="H342" s="1871">
        <f t="shared" si="275"/>
      </c>
      <c r="I342" s="1871">
        <f t="shared" si="213"/>
      </c>
      <c r="J342" s="1872">
        <f t="shared" si="368"/>
      </c>
      <c r="K342" s="1873">
        <f t="shared" si="337"/>
      </c>
      <c r="L342" s="1873">
        <f t="shared" si="27"/>
      </c>
      <c r="M342" s="1873">
        <f t="shared" si="399"/>
      </c>
      <c r="N342" s="1873">
        <f t="shared" si="182"/>
      </c>
      <c r="O342" s="1874">
        <f t="shared" si="89"/>
      </c>
      <c r="P342" s="1888">
        <v>0.0149</v>
      </c>
      <c r="Q342" s="1874">
        <v>52</v>
      </c>
      <c r="R342" s="1872">
        <f t="shared" si="306"/>
      </c>
      <c r="S342" s="1876">
        <v>6164</v>
      </c>
      <c r="T342" s="1876">
        <v>254</v>
      </c>
      <c r="U342" s="1876">
        <v>25</v>
      </c>
      <c r="V342" s="1876">
        <v>255</v>
      </c>
      <c r="W342" s="1876">
        <v>32</v>
      </c>
      <c r="X342" s="1876">
        <v>1</v>
      </c>
      <c r="Y342" s="1876">
        <v>0</v>
      </c>
      <c r="Z342" s="1876">
        <v>1</v>
      </c>
      <c r="AA342" s="1872">
        <f t="shared" si="244"/>
      </c>
      <c r="AB342" s="1877" t="s">
        <v>1591</v>
      </c>
      <c r="AC342" s="1877" t="s">
        <v>1634</v>
      </c>
      <c r="AD342" s="1877">
        <v>16</v>
      </c>
    </row>
    <row customHeight="true" ht="18.452380952380953" r="343">
      <c r="A343" s="1866"/>
      <c r="B343" s="1868" t="s">
        <v>1604</v>
      </c>
      <c r="C343" s="1867" t="s">
        <v>1599</v>
      </c>
      <c r="D343" s="1869">
        <v>738.55</v>
      </c>
      <c r="E343" s="1870">
        <v>0</v>
      </c>
      <c r="F343" s="1869">
        <f t="shared" si="148"/>
      </c>
      <c r="G343" s="1891">
        <f t="shared" si="58"/>
      </c>
      <c r="H343" s="1891">
        <f t="shared" si="275"/>
      </c>
      <c r="I343" s="1891">
        <f t="shared" si="213"/>
      </c>
      <c r="J343" s="1892">
        <f t="shared" si="368"/>
      </c>
      <c r="K343" s="1893">
        <f t="shared" si="337"/>
      </c>
      <c r="L343" s="1893">
        <f t="shared" si="27"/>
      </c>
      <c r="M343" s="1893">
        <f t="shared" si="399"/>
      </c>
      <c r="N343" s="1893">
        <f t="shared" si="182"/>
      </c>
      <c r="O343" s="1874">
        <f t="shared" si="89"/>
      </c>
      <c r="P343" s="1888">
        <v>0.0211</v>
      </c>
      <c r="Q343" s="1876">
        <v>51</v>
      </c>
      <c r="R343" s="1892">
        <f t="shared" si="306"/>
      </c>
      <c r="S343" s="1876">
        <v>6094</v>
      </c>
      <c r="T343" s="1876">
        <v>292</v>
      </c>
      <c r="U343" s="1876">
        <v>32</v>
      </c>
      <c r="V343" s="1876">
        <v>312</v>
      </c>
      <c r="W343" s="1876">
        <v>22</v>
      </c>
      <c r="X343" s="1876">
        <v>3</v>
      </c>
      <c r="Y343" s="1876">
        <v>1</v>
      </c>
      <c r="Z343" s="1876">
        <v>4</v>
      </c>
      <c r="AA343" s="1872">
        <f t="shared" si="244"/>
      </c>
      <c r="AB343" s="1877" t="s">
        <v>1591</v>
      </c>
      <c r="AC343" s="1877" t="s">
        <v>1634</v>
      </c>
      <c r="AD343" s="1894">
        <v>14</v>
      </c>
    </row>
    <row customHeight="true" ht="18.452380952380953" r="344">
      <c r="A344" s="1866"/>
      <c r="B344" s="1868" t="s">
        <v>1604</v>
      </c>
      <c r="C344" s="1867" t="s">
        <v>1600</v>
      </c>
      <c r="D344" s="1869">
        <v>851.12</v>
      </c>
      <c r="E344" s="1870">
        <v>2</v>
      </c>
      <c r="F344" s="1869">
        <f t="shared" si="148"/>
      </c>
      <c r="G344" s="1891">
        <f t="shared" si="58"/>
      </c>
      <c r="H344" s="1891">
        <f t="shared" si="275"/>
      </c>
      <c r="I344" s="1891">
        <f t="shared" si="213"/>
      </c>
      <c r="J344" s="1892">
        <f t="shared" si="368"/>
      </c>
      <c r="K344" s="1893">
        <f t="shared" si="337"/>
      </c>
      <c r="L344" s="1893">
        <f t="shared" si="27"/>
      </c>
      <c r="M344" s="1893">
        <f t="shared" si="399"/>
      </c>
      <c r="N344" s="1893">
        <f t="shared" si="182"/>
      </c>
      <c r="O344" s="1874">
        <f t="shared" si="89"/>
      </c>
      <c r="P344" s="1888">
        <v>0.0201</v>
      </c>
      <c r="Q344" s="1876">
        <v>54</v>
      </c>
      <c r="R344" s="1892">
        <f t="shared" si="306"/>
      </c>
      <c r="S344" s="1876">
        <v>7304</v>
      </c>
      <c r="T344" s="1876">
        <v>327</v>
      </c>
      <c r="U344" s="1876">
        <v>33</v>
      </c>
      <c r="V344" s="1876">
        <v>360</v>
      </c>
      <c r="W344" s="1876">
        <v>42</v>
      </c>
      <c r="X344" s="1876">
        <v>2</v>
      </c>
      <c r="Y344" s="1876">
        <v>2</v>
      </c>
      <c r="Z344" s="1876">
        <v>4</v>
      </c>
      <c r="AA344" s="1872">
        <f t="shared" si="244"/>
      </c>
      <c r="AB344" s="1877" t="s">
        <v>1591</v>
      </c>
      <c r="AC344" s="1877" t="s">
        <v>1634</v>
      </c>
      <c r="AD344" s="1894">
        <v>17</v>
      </c>
    </row>
    <row customHeight="true" ht="18.452380952380953" r="345">
      <c r="A345" s="1866"/>
      <c r="B345" s="1868" t="s">
        <v>1604</v>
      </c>
      <c r="C345" s="1867" t="s">
        <v>1601</v>
      </c>
      <c r="D345" s="1869">
        <v>451.18</v>
      </c>
      <c r="E345" s="1890">
        <v>3</v>
      </c>
      <c r="F345" s="1869">
        <f t="shared" si="148"/>
      </c>
      <c r="G345" s="1891">
        <f t="shared" si="58"/>
      </c>
      <c r="H345" s="1891">
        <f t="shared" si="275"/>
      </c>
      <c r="I345" s="1891">
        <f t="shared" si="213"/>
      </c>
      <c r="J345" s="1892">
        <f t="shared" si="368"/>
      </c>
      <c r="K345" s="1893">
        <f t="shared" si="337"/>
      </c>
      <c r="L345" s="1893">
        <f t="shared" si="27"/>
      </c>
      <c r="M345" s="1893">
        <f t="shared" si="399"/>
      </c>
      <c r="N345" s="1893">
        <f t="shared" si="182"/>
      </c>
      <c r="O345" s="1874">
        <f t="shared" si="89"/>
      </c>
      <c r="P345" s="1888">
        <v>0.0149</v>
      </c>
      <c r="Q345" s="1876">
        <v>56</v>
      </c>
      <c r="R345" s="1892">
        <f t="shared" si="306"/>
      </c>
      <c r="S345" s="1876">
        <v>4667</v>
      </c>
      <c r="T345" s="1876">
        <v>229</v>
      </c>
      <c r="U345" s="1876">
        <v>17</v>
      </c>
      <c r="V345" s="1876">
        <v>245</v>
      </c>
      <c r="W345" s="1876">
        <v>16</v>
      </c>
      <c r="X345" s="1876">
        <v>6</v>
      </c>
      <c r="Y345" s="1876">
        <v>0</v>
      </c>
      <c r="Z345" s="1876">
        <v>0</v>
      </c>
      <c r="AA345" s="1872">
        <f t="shared" si="244"/>
      </c>
      <c r="AB345" s="1876" t="s">
        <v>1591</v>
      </c>
      <c r="AC345" s="1877" t="s">
        <v>1634</v>
      </c>
      <c r="AD345" s="1876">
        <v>9</v>
      </c>
    </row>
    <row customHeight="true" ht="18.452380952380953" r="346">
      <c r="A346" s="1866"/>
      <c r="B346" s="1878" t="s">
        <v>1596</v>
      </c>
      <c r="C346" s="1878"/>
      <c r="D346" s="1879">
        <f>SUM(D342:D345)</f>
      </c>
      <c r="E346" s="1879">
        <f>SUM(E342:E345)</f>
      </c>
      <c r="F346" s="1879">
        <f>SUM(F342:F345)</f>
      </c>
      <c r="G346" s="1881">
        <f t="shared" si="58"/>
      </c>
      <c r="H346" s="1881">
        <f t="shared" si="275"/>
      </c>
      <c r="I346" s="1881">
        <f t="shared" si="213"/>
      </c>
      <c r="J346" s="1881">
        <f t="shared" si="368"/>
      </c>
      <c r="K346" s="1882">
        <f t="shared" si="337"/>
      </c>
      <c r="L346" s="1882">
        <f t="shared" si="27"/>
      </c>
      <c r="M346" s="1882">
        <f t="shared" si="399"/>
      </c>
      <c r="N346" s="1882">
        <f t="shared" si="182"/>
      </c>
      <c r="O346" s="1883">
        <f t="shared" si="89"/>
      </c>
      <c r="P346" s="1882">
        <f>AVERAGE(P342:P345)</f>
      </c>
      <c r="Q346" s="1879">
        <f>AVERAGE(Q342:Q345)</f>
      </c>
      <c r="R346" s="1879">
        <f t="shared" si="306"/>
      </c>
      <c r="S346" s="1883">
        <f>SUM(S342:S345)</f>
      </c>
      <c r="T346" s="1883">
        <f>SUM(T342:T345)</f>
      </c>
      <c r="U346" s="1883">
        <f>SUM(U342:U345)</f>
      </c>
      <c r="V346" s="1883">
        <f>SUM(V342:V345)</f>
      </c>
      <c r="W346" s="1883">
        <f>SUM(W342:W345)</f>
      </c>
      <c r="X346" s="1883">
        <f>SUM(X342:X345)</f>
      </c>
      <c r="Y346" s="1883">
        <f>SUM(Y342:Y345)</f>
      </c>
      <c r="Z346" s="1883">
        <f>SUM(Z342:Z345)</f>
      </c>
      <c r="AA346" s="1885">
        <f t="shared" si="244"/>
      </c>
      <c r="AB346" s="1886"/>
      <c r="AC346" s="1886"/>
      <c r="AD346" s="1887">
        <f>SUM(AD342:AD345)</f>
      </c>
    </row>
    <row customHeight="true" ht="18.452380952380953" r="347">
      <c r="A347" s="1866"/>
      <c r="B347" s="1895" t="s">
        <v>1602</v>
      </c>
      <c r="C347" s="1895"/>
      <c r="D347" s="1896">
        <f>D346+D341</f>
      </c>
      <c r="E347" s="1896">
        <f>E346+E341</f>
      </c>
      <c r="F347" s="1896">
        <f>F346+F341</f>
      </c>
      <c r="G347" s="1897">
        <f t="shared" si="58"/>
      </c>
      <c r="H347" s="1897">
        <f t="shared" si="275"/>
      </c>
      <c r="I347" s="1897">
        <f t="shared" si="213"/>
      </c>
      <c r="J347" s="1897">
        <f t="shared" si="368"/>
      </c>
      <c r="K347" s="1898">
        <f t="shared" si="337"/>
      </c>
      <c r="L347" s="1898">
        <f t="shared" si="27"/>
      </c>
      <c r="M347" s="1898">
        <f t="shared" si="399"/>
      </c>
      <c r="N347" s="1898">
        <f t="shared" si="182"/>
      </c>
      <c r="O347" s="1899">
        <f t="shared" si="89"/>
      </c>
      <c r="P347" s="1900">
        <f>(P346+P341)/2</f>
      </c>
      <c r="Q347" s="1900">
        <f>(Q346+Q341)/2</f>
      </c>
      <c r="R347" s="1896">
        <f>(R346+R341)/2</f>
      </c>
      <c r="S347" s="1899">
        <f>S346+S341</f>
      </c>
      <c r="T347" s="1899">
        <f>T346+T341</f>
      </c>
      <c r="U347" s="1899">
        <f>U346+U341</f>
      </c>
      <c r="V347" s="1899">
        <f>V346+V341</f>
      </c>
      <c r="W347" s="1899">
        <f>W346+W341</f>
      </c>
      <c r="X347" s="1899">
        <f>X346+X341</f>
      </c>
      <c r="Y347" s="1899">
        <f>Y346+Y341</f>
      </c>
      <c r="Z347" s="1899">
        <f>Z346+Z341</f>
      </c>
      <c r="AA347" s="1901">
        <f t="shared" si="244"/>
      </c>
      <c r="AB347" s="1902"/>
      <c r="AC347" s="1902"/>
      <c r="AD347" s="1903">
        <f>AD346+AD341</f>
      </c>
    </row>
    <row customHeight="true" ht="18.452380952380953" r="348">
      <c r="A348" s="1855" t="s">
        <v>1555</v>
      </c>
      <c r="B348" s="1855" t="s">
        <v>1556</v>
      </c>
      <c r="C348" s="1855"/>
      <c r="D348" s="1856" t="s">
        <v>1557</v>
      </c>
      <c r="E348" s="1856"/>
      <c r="F348" s="1856"/>
      <c r="G348" s="1856"/>
      <c r="H348" s="1856"/>
      <c r="I348" s="1856"/>
      <c r="J348" s="1857" t="s">
        <v>1558</v>
      </c>
      <c r="K348" s="1857"/>
      <c r="L348" s="1857"/>
      <c r="M348" s="1857"/>
      <c r="N348" s="1857"/>
      <c r="O348" s="1857"/>
      <c r="P348" s="1857"/>
      <c r="Q348" s="1857"/>
      <c r="R348" s="1857"/>
      <c r="S348" s="1857"/>
      <c r="T348" s="1857"/>
      <c r="U348" s="1857"/>
      <c r="V348" s="1857"/>
      <c r="W348" s="1857"/>
      <c r="X348" s="1857"/>
      <c r="Y348" s="1857"/>
      <c r="Z348" s="1857"/>
      <c r="AA348" s="1857"/>
      <c r="AB348" s="1857"/>
      <c r="AC348" s="1857"/>
      <c r="AD348" s="1858"/>
    </row>
    <row customHeight="true" ht="18.452380952380953" r="349">
      <c r="A349" s="1855"/>
      <c r="B349" s="1855" t="s">
        <v>1559</v>
      </c>
      <c r="C349" s="1855" t="s">
        <v>1560</v>
      </c>
      <c r="D349" s="1856" t="s">
        <v>1561</v>
      </c>
      <c r="E349" s="1859" t="s">
        <v>1562</v>
      </c>
      <c r="F349" s="1860" t="s">
        <v>1563</v>
      </c>
      <c r="G349" s="1861" t="s">
        <v>1564</v>
      </c>
      <c r="H349" s="1861" t="s">
        <v>1565</v>
      </c>
      <c r="I349" s="1861" t="s">
        <v>1566</v>
      </c>
      <c r="J349" s="1857" t="s">
        <v>1567</v>
      </c>
      <c r="K349" s="1862" t="s">
        <v>1568</v>
      </c>
      <c r="L349" s="1862" t="s">
        <v>1569</v>
      </c>
      <c r="M349" s="1862" t="s">
        <v>1570</v>
      </c>
      <c r="N349" s="1862" t="s">
        <v>1571</v>
      </c>
      <c r="O349" s="1863" t="s">
        <v>1572</v>
      </c>
      <c r="P349" s="1862" t="s">
        <v>1573</v>
      </c>
      <c r="Q349" s="1863" t="s">
        <v>1574</v>
      </c>
      <c r="R349" s="1857" t="s">
        <v>1575</v>
      </c>
      <c r="S349" s="1863" t="s">
        <v>1576</v>
      </c>
      <c r="T349" s="1863" t="s">
        <v>1577</v>
      </c>
      <c r="U349" s="1863" t="s">
        <v>1578</v>
      </c>
      <c r="V349" s="1863" t="s">
        <v>1579</v>
      </c>
      <c r="W349" s="1863" t="s">
        <v>1580</v>
      </c>
      <c r="X349" s="1863" t="s">
        <v>1581</v>
      </c>
      <c r="Y349" s="1863" t="s">
        <v>1582</v>
      </c>
      <c r="Z349" s="1863" t="s">
        <v>1583</v>
      </c>
      <c r="AA349" s="1864" t="s">
        <v>1584</v>
      </c>
      <c r="AB349" s="1858" t="s">
        <v>1585</v>
      </c>
      <c r="AC349" s="1858" t="s">
        <v>1586</v>
      </c>
      <c r="AD349" s="1865" t="s">
        <v>1587</v>
      </c>
    </row>
    <row customHeight="true" ht="18.452380952380953" r="350">
      <c r="A350" s="1866" t="s">
        <v>1642</v>
      </c>
      <c r="B350" s="1868" t="s">
        <v>1619</v>
      </c>
      <c r="C350" s="1868" t="s">
        <v>1593</v>
      </c>
      <c r="D350" s="1869">
        <v>761.45</v>
      </c>
      <c r="E350" s="1870">
        <v>1</v>
      </c>
      <c r="F350" s="1869">
        <f t="shared" ref="F350:F353" si="149">E350*2000*1.2</f>
      </c>
      <c r="G350" s="1871">
        <f t="shared" ref="G350:G359" si="59">F350/D350</f>
      </c>
      <c r="H350" s="1871">
        <f t="shared" ref="H350:H359" si="276">D350/E350</f>
      </c>
      <c r="I350" s="1871">
        <f t="shared" ref="I350:I359" si="214">F350/E350</f>
      </c>
      <c r="J350" s="1872">
        <f t="shared" ref="J350:J359" si="369">D350/T350</f>
      </c>
      <c r="K350" s="1873">
        <f t="shared" ref="K350:K359" si="338">O350/S350*1</f>
      </c>
      <c r="L350" s="1873">
        <f t="shared" ref="L350:L359" si="28">T350/S350</f>
      </c>
      <c r="M350" s="1873">
        <f t="shared" ref="M350:M359" si="400">V350/S350</f>
      </c>
      <c r="N350" s="1873">
        <f t="shared" ref="N350:N359" si="183">W350/V350</f>
      </c>
      <c r="O350" s="1874">
        <f t="shared" ref="O350:O359" si="90">U350/P350</f>
      </c>
      <c r="P350" s="1875">
        <v>0.0101</v>
      </c>
      <c r="Q350" s="1874">
        <v>67</v>
      </c>
      <c r="R350" s="1872">
        <f t="shared" ref="R350:R358" si="307">(D350/S350)*1000</f>
      </c>
      <c r="S350" s="1876">
        <v>7258</v>
      </c>
      <c r="T350" s="1876">
        <v>177</v>
      </c>
      <c r="U350" s="1876">
        <v>28</v>
      </c>
      <c r="V350" s="1876">
        <v>187</v>
      </c>
      <c r="W350" s="1876">
        <v>33</v>
      </c>
      <c r="X350" s="1876">
        <v>3</v>
      </c>
      <c r="Y350" s="1876">
        <v>1</v>
      </c>
      <c r="Z350" s="1876">
        <v>2</v>
      </c>
      <c r="AA350" s="1872">
        <f t="shared" ref="AA350:AA359" si="245">AD350*1000/D350</f>
      </c>
      <c r="AB350" s="1877" t="s">
        <v>1591</v>
      </c>
      <c r="AC350" s="1877" t="s">
        <v>1634</v>
      </c>
      <c r="AD350" s="1877">
        <v>13</v>
      </c>
    </row>
    <row customHeight="true" ht="18.452380952380953" r="351">
      <c r="A351" s="1866"/>
      <c r="B351" s="1868" t="s">
        <v>1619</v>
      </c>
      <c r="C351" s="1868" t="s">
        <v>1594</v>
      </c>
      <c r="D351" s="1869">
        <v>1015.08</v>
      </c>
      <c r="E351" s="1870">
        <v>2</v>
      </c>
      <c r="F351" s="1869">
        <f t="shared" si="149"/>
      </c>
      <c r="G351" s="1871">
        <f t="shared" si="59"/>
      </c>
      <c r="H351" s="1871">
        <f t="shared" si="276"/>
      </c>
      <c r="I351" s="1871">
        <f t="shared" si="214"/>
      </c>
      <c r="J351" s="1872">
        <f t="shared" si="369"/>
      </c>
      <c r="K351" s="1873">
        <f t="shared" si="338"/>
      </c>
      <c r="L351" s="1873">
        <f t="shared" si="28"/>
      </c>
      <c r="M351" s="1873">
        <f t="shared" si="400"/>
      </c>
      <c r="N351" s="1873">
        <f t="shared" si="183"/>
      </c>
      <c r="O351" s="1874">
        <f t="shared" si="90"/>
      </c>
      <c r="P351" s="1875">
        <v>0.0115</v>
      </c>
      <c r="Q351" s="1874">
        <v>63</v>
      </c>
      <c r="R351" s="1872">
        <f t="shared" si="307"/>
      </c>
      <c r="S351" s="1876">
        <v>7982</v>
      </c>
      <c r="T351" s="1876">
        <v>305</v>
      </c>
      <c r="U351" s="1876">
        <v>38</v>
      </c>
      <c r="V351" s="1876">
        <v>324</v>
      </c>
      <c r="W351" s="1876">
        <v>64</v>
      </c>
      <c r="X351" s="1876">
        <v>1</v>
      </c>
      <c r="Y351" s="1876">
        <v>0</v>
      </c>
      <c r="Z351" s="1876">
        <v>2</v>
      </c>
      <c r="AA351" s="1872">
        <f t="shared" si="245"/>
      </c>
      <c r="AB351" s="1877" t="s">
        <v>1591</v>
      </c>
      <c r="AC351" s="1877" t="s">
        <v>1634</v>
      </c>
      <c r="AD351" s="1877">
        <v>16</v>
      </c>
    </row>
    <row customHeight="true" ht="18.452380952380953" r="352">
      <c r="A352" s="1866"/>
      <c r="B352" s="1868" t="s">
        <v>1619</v>
      </c>
      <c r="C352" s="1868" t="s">
        <v>1595</v>
      </c>
      <c r="D352" s="1869">
        <v>915.76</v>
      </c>
      <c r="E352" s="1870">
        <v>0</v>
      </c>
      <c r="F352" s="1869">
        <f t="shared" si="149"/>
      </c>
      <c r="G352" s="1871">
        <f t="shared" si="59"/>
      </c>
      <c r="H352" s="1871">
        <f t="shared" si="276"/>
      </c>
      <c r="I352" s="1871">
        <f t="shared" si="214"/>
      </c>
      <c r="J352" s="1872">
        <f t="shared" si="369"/>
      </c>
      <c r="K352" s="1873">
        <f t="shared" si="338"/>
      </c>
      <c r="L352" s="1873">
        <f t="shared" si="28"/>
      </c>
      <c r="M352" s="1873">
        <f t="shared" si="400"/>
      </c>
      <c r="N352" s="1873">
        <f t="shared" si="183"/>
      </c>
      <c r="O352" s="1874">
        <f t="shared" si="90"/>
      </c>
      <c r="P352" s="1875">
        <v>0.0116</v>
      </c>
      <c r="Q352" s="1874">
        <v>54</v>
      </c>
      <c r="R352" s="1872">
        <f t="shared" si="307"/>
      </c>
      <c r="S352" s="1876">
        <v>7980</v>
      </c>
      <c r="T352" s="1876">
        <v>280</v>
      </c>
      <c r="U352" s="1876">
        <v>30</v>
      </c>
      <c r="V352" s="1876">
        <v>289</v>
      </c>
      <c r="W352" s="1876">
        <v>48</v>
      </c>
      <c r="X352" s="1876">
        <v>3</v>
      </c>
      <c r="Y352" s="1876">
        <v>2</v>
      </c>
      <c r="Z352" s="1876">
        <v>2</v>
      </c>
      <c r="AA352" s="1872">
        <f t="shared" si="245"/>
      </c>
      <c r="AB352" s="1877" t="s">
        <v>1591</v>
      </c>
      <c r="AC352" s="1877" t="s">
        <v>1634</v>
      </c>
      <c r="AD352" s="1877">
        <v>15</v>
      </c>
    </row>
    <row customHeight="true" ht="18.452380952380953" r="353">
      <c r="A353" s="1866"/>
      <c r="B353" s="1868" t="s">
        <v>1619</v>
      </c>
      <c r="C353" s="1868" t="s">
        <v>1598</v>
      </c>
      <c r="D353" s="1869">
        <v>802.26</v>
      </c>
      <c r="E353" s="1870">
        <v>2</v>
      </c>
      <c r="F353" s="1869">
        <f t="shared" si="149"/>
      </c>
      <c r="G353" s="1871">
        <f t="shared" si="59"/>
      </c>
      <c r="H353" s="1871">
        <f t="shared" si="276"/>
      </c>
      <c r="I353" s="1871">
        <f t="shared" si="214"/>
      </c>
      <c r="J353" s="1872">
        <f t="shared" si="369"/>
      </c>
      <c r="K353" s="1873">
        <f t="shared" si="338"/>
      </c>
      <c r="L353" s="1873">
        <f t="shared" si="28"/>
      </c>
      <c r="M353" s="1873">
        <f t="shared" si="400"/>
      </c>
      <c r="N353" s="1873">
        <f t="shared" si="183"/>
      </c>
      <c r="O353" s="1874">
        <f t="shared" si="90"/>
      </c>
      <c r="P353" s="1875">
        <v>0.0194</v>
      </c>
      <c r="Q353" s="1874">
        <v>49</v>
      </c>
      <c r="R353" s="1872">
        <f t="shared" si="307"/>
      </c>
      <c r="S353" s="1876">
        <v>6933</v>
      </c>
      <c r="T353" s="1876">
        <v>259</v>
      </c>
      <c r="U353" s="1876">
        <v>30</v>
      </c>
      <c r="V353" s="1876">
        <v>265</v>
      </c>
      <c r="W353" s="1876">
        <v>14</v>
      </c>
      <c r="X353" s="1876">
        <v>4</v>
      </c>
      <c r="Y353" s="1876">
        <v>0</v>
      </c>
      <c r="Z353" s="1876">
        <v>3</v>
      </c>
      <c r="AA353" s="1872">
        <f t="shared" si="245"/>
      </c>
      <c r="AB353" s="1877" t="s">
        <v>1591</v>
      </c>
      <c r="AC353" s="1877" t="s">
        <v>1634</v>
      </c>
      <c r="AD353" s="1877">
        <v>11</v>
      </c>
    </row>
    <row customHeight="true" ht="18.452380952380953" r="354">
      <c r="A354" s="1866"/>
      <c r="B354" s="1878" t="s">
        <v>1596</v>
      </c>
      <c r="C354" s="1878"/>
      <c r="D354" s="1879">
        <f>SUM(D350:D353)</f>
      </c>
      <c r="E354" s="1880">
        <f>SUM(E350:E353)</f>
      </c>
      <c r="F354" s="1879">
        <f>SUM(F350:F353)</f>
      </c>
      <c r="G354" s="1881">
        <f t="shared" si="59"/>
      </c>
      <c r="H354" s="1881">
        <f t="shared" si="276"/>
      </c>
      <c r="I354" s="1881">
        <f t="shared" si="214"/>
      </c>
      <c r="J354" s="1881">
        <f t="shared" si="369"/>
      </c>
      <c r="K354" s="1882">
        <f t="shared" si="338"/>
      </c>
      <c r="L354" s="1882">
        <f t="shared" si="28"/>
      </c>
      <c r="M354" s="1882">
        <f t="shared" si="400"/>
      </c>
      <c r="N354" s="1882">
        <f t="shared" si="183"/>
      </c>
      <c r="O354" s="1883">
        <f t="shared" si="90"/>
      </c>
      <c r="P354" s="1882">
        <f>AVERAGE(P350:P353)</f>
      </c>
      <c r="Q354" s="1879">
        <f>AVERAGE(Q350:Q353)</f>
      </c>
      <c r="R354" s="1881">
        <f t="shared" si="307"/>
      </c>
      <c r="S354" s="1884">
        <f>SUM(S350:S353)</f>
      </c>
      <c r="T354" s="1884">
        <f>SUM(T350:T353)</f>
      </c>
      <c r="U354" s="1884">
        <f>SUM(U350:U353)</f>
      </c>
      <c r="V354" s="1884">
        <f>SUM(V350:V353)</f>
      </c>
      <c r="W354" s="1884">
        <f>SUM(W350:W353)</f>
      </c>
      <c r="X354" s="1884">
        <f>SUM(X350:X353)</f>
      </c>
      <c r="Y354" s="1884">
        <f>SUM(Y350:Y353)</f>
      </c>
      <c r="Z354" s="1884">
        <f>SUM(Z350:Z353)</f>
      </c>
      <c r="AA354" s="1885">
        <f t="shared" si="245"/>
      </c>
      <c r="AB354" s="1886"/>
      <c r="AC354" s="1886"/>
      <c r="AD354" s="1887">
        <f>SUM(AD350:AD353)</f>
      </c>
    </row>
    <row customHeight="true" ht="18.452380952380953" r="355">
      <c r="A355" s="1866"/>
      <c r="B355" s="1868" t="s">
        <v>1604</v>
      </c>
      <c r="C355" s="1867" t="s">
        <v>1599</v>
      </c>
      <c r="D355" s="1869">
        <v>923.44</v>
      </c>
      <c r="E355" s="1870">
        <v>2</v>
      </c>
      <c r="F355" s="1869">
        <f t="shared" ref="F355:F357" si="150">E355*2000*1.2</f>
      </c>
      <c r="G355" s="1871">
        <f t="shared" si="59"/>
      </c>
      <c r="H355" s="1871">
        <f t="shared" si="276"/>
      </c>
      <c r="I355" s="1871">
        <f t="shared" si="214"/>
      </c>
      <c r="J355" s="1872">
        <f t="shared" si="369"/>
      </c>
      <c r="K355" s="1873">
        <f t="shared" si="338"/>
      </c>
      <c r="L355" s="1873">
        <f t="shared" si="28"/>
      </c>
      <c r="M355" s="1873">
        <f t="shared" si="400"/>
      </c>
      <c r="N355" s="1873">
        <f t="shared" si="183"/>
      </c>
      <c r="O355" s="1874">
        <f t="shared" si="90"/>
      </c>
      <c r="P355" s="1888">
        <v>0.0303</v>
      </c>
      <c r="Q355" s="1874">
        <v>52</v>
      </c>
      <c r="R355" s="1872">
        <f t="shared" si="307"/>
      </c>
      <c r="S355" s="1876">
        <v>8053</v>
      </c>
      <c r="T355" s="1876">
        <v>317</v>
      </c>
      <c r="U355" s="1876">
        <v>35</v>
      </c>
      <c r="V355" s="1876">
        <v>342</v>
      </c>
      <c r="W355" s="1876">
        <v>26</v>
      </c>
      <c r="X355" s="1876">
        <v>1</v>
      </c>
      <c r="Y355" s="1876">
        <v>0</v>
      </c>
      <c r="Z355" s="1876">
        <v>5</v>
      </c>
      <c r="AA355" s="1872">
        <f t="shared" si="245"/>
      </c>
      <c r="AB355" s="1877" t="s">
        <v>1591</v>
      </c>
      <c r="AC355" s="1877" t="s">
        <v>1634</v>
      </c>
      <c r="AD355" s="1877">
        <v>16</v>
      </c>
    </row>
    <row customHeight="true" ht="18.452380952380953" r="356">
      <c r="A356" s="1866"/>
      <c r="B356" s="1868" t="s">
        <v>1604</v>
      </c>
      <c r="C356" s="1867" t="s">
        <v>1600</v>
      </c>
      <c r="D356" s="1869">
        <v>1406.87</v>
      </c>
      <c r="E356" s="1870">
        <v>1</v>
      </c>
      <c r="F356" s="1869">
        <f t="shared" si="150"/>
      </c>
      <c r="G356" s="1891">
        <f t="shared" si="59"/>
      </c>
      <c r="H356" s="1891">
        <f t="shared" si="276"/>
      </c>
      <c r="I356" s="1891">
        <f t="shared" si="214"/>
      </c>
      <c r="J356" s="1892">
        <f t="shared" si="369"/>
      </c>
      <c r="K356" s="1893">
        <f t="shared" si="338"/>
      </c>
      <c r="L356" s="1893">
        <f t="shared" si="28"/>
      </c>
      <c r="M356" s="1893">
        <f t="shared" si="400"/>
      </c>
      <c r="N356" s="1893">
        <f t="shared" si="183"/>
      </c>
      <c r="O356" s="1874">
        <f t="shared" si="90"/>
      </c>
      <c r="P356" s="1888">
        <v>0.033</v>
      </c>
      <c r="Q356" s="1876">
        <v>56</v>
      </c>
      <c r="R356" s="1892">
        <f t="shared" si="307"/>
      </c>
      <c r="S356" s="1876">
        <v>14871</v>
      </c>
      <c r="T356" s="1876">
        <v>425</v>
      </c>
      <c r="U356" s="1876">
        <v>49</v>
      </c>
      <c r="V356" s="1876">
        <v>467</v>
      </c>
      <c r="W356" s="1876">
        <v>37</v>
      </c>
      <c r="X356" s="1876">
        <v>4</v>
      </c>
      <c r="Y356" s="1876">
        <v>3</v>
      </c>
      <c r="Z356" s="1876">
        <v>7</v>
      </c>
      <c r="AA356" s="1872">
        <f t="shared" si="245"/>
      </c>
      <c r="AB356" s="1877" t="s">
        <v>1591</v>
      </c>
      <c r="AC356" s="1877" t="s">
        <v>1634</v>
      </c>
      <c r="AD356" s="1894">
        <v>28</v>
      </c>
    </row>
    <row customHeight="true" ht="18.452380952380953" r="357">
      <c r="A357" s="1866"/>
      <c r="B357" s="1868" t="s">
        <v>1604</v>
      </c>
      <c r="C357" s="1867" t="s">
        <v>1601</v>
      </c>
      <c r="D357" s="1869">
        <v>838.15</v>
      </c>
      <c r="E357" s="1870">
        <v>1</v>
      </c>
      <c r="F357" s="1869">
        <f t="shared" si="150"/>
      </c>
      <c r="G357" s="1891">
        <f t="shared" si="59"/>
      </c>
      <c r="H357" s="1891">
        <f t="shared" si="276"/>
      </c>
      <c r="I357" s="1891">
        <f t="shared" si="214"/>
      </c>
      <c r="J357" s="1892">
        <f t="shared" si="369"/>
      </c>
      <c r="K357" s="1893">
        <f t="shared" si="338"/>
      </c>
      <c r="L357" s="1893">
        <f t="shared" si="28"/>
      </c>
      <c r="M357" s="1893">
        <f t="shared" si="400"/>
      </c>
      <c r="N357" s="1893">
        <f t="shared" si="183"/>
      </c>
      <c r="O357" s="1874">
        <f t="shared" si="90"/>
      </c>
      <c r="P357" s="1888">
        <v>0.0428</v>
      </c>
      <c r="Q357" s="1876">
        <v>58</v>
      </c>
      <c r="R357" s="1892">
        <f t="shared" si="307"/>
      </c>
      <c r="S357" s="1876">
        <v>10682</v>
      </c>
      <c r="T357" s="1876">
        <v>301</v>
      </c>
      <c r="U357" s="1876">
        <v>53</v>
      </c>
      <c r="V357" s="1876">
        <v>320</v>
      </c>
      <c r="W357" s="1876">
        <v>91</v>
      </c>
      <c r="X357" s="1876">
        <v>4</v>
      </c>
      <c r="Y357" s="1876">
        <v>1</v>
      </c>
      <c r="Z357" s="1876">
        <v>4</v>
      </c>
      <c r="AA357" s="1872">
        <f t="shared" si="245"/>
      </c>
      <c r="AB357" s="1877" t="s">
        <v>1591</v>
      </c>
      <c r="AC357" s="1877" t="s">
        <v>1634</v>
      </c>
      <c r="AD357" s="1894">
        <v>17</v>
      </c>
    </row>
    <row customHeight="true" ht="18.452380952380953" r="358">
      <c r="A358" s="1866"/>
      <c r="B358" s="1878" t="s">
        <v>1596</v>
      </c>
      <c r="C358" s="1878"/>
      <c r="D358" s="1879">
        <f>SUM(D355:D357)</f>
      </c>
      <c r="E358" s="1879">
        <f>SUM(E355:E357)</f>
      </c>
      <c r="F358" s="1879">
        <f>SUM(F355:F357)</f>
      </c>
      <c r="G358" s="1881">
        <f t="shared" si="59"/>
      </c>
      <c r="H358" s="1881">
        <f t="shared" si="276"/>
      </c>
      <c r="I358" s="1881">
        <f t="shared" si="214"/>
      </c>
      <c r="J358" s="1881">
        <f t="shared" si="369"/>
      </c>
      <c r="K358" s="1882">
        <f t="shared" si="338"/>
      </c>
      <c r="L358" s="1882">
        <f t="shared" si="28"/>
      </c>
      <c r="M358" s="1882">
        <f t="shared" si="400"/>
      </c>
      <c r="N358" s="1882">
        <f t="shared" si="183"/>
      </c>
      <c r="O358" s="1883">
        <f t="shared" si="90"/>
      </c>
      <c r="P358" s="1882">
        <f>AVERAGE(P355:P357)</f>
      </c>
      <c r="Q358" s="1879">
        <f>AVERAGE(Q355:Q357)</f>
      </c>
      <c r="R358" s="1879">
        <f t="shared" si="307"/>
      </c>
      <c r="S358" s="1883">
        <f>SUM(S355:S357)</f>
      </c>
      <c r="T358" s="1883">
        <f>SUM(T355:T357)</f>
      </c>
      <c r="U358" s="1883">
        <f>SUM(U355:U357)</f>
      </c>
      <c r="V358" s="1883">
        <f>SUM(V355:V357)</f>
      </c>
      <c r="W358" s="1883">
        <f>SUM(W355:W357)</f>
      </c>
      <c r="X358" s="1883">
        <f>SUM(X355:X357)</f>
      </c>
      <c r="Y358" s="1883">
        <f>SUM(Y355:Y357)</f>
      </c>
      <c r="Z358" s="1883">
        <f>SUM(Z355:Z357)</f>
      </c>
      <c r="AA358" s="1885">
        <f t="shared" si="245"/>
      </c>
      <c r="AB358" s="1886"/>
      <c r="AC358" s="1886"/>
      <c r="AD358" s="1887">
        <f>SUM(AD355:AD357)</f>
      </c>
    </row>
    <row customHeight="true" ht="18.452380952380953" r="359">
      <c r="A359" s="1866"/>
      <c r="B359" s="1895" t="s">
        <v>1602</v>
      </c>
      <c r="C359" s="1895"/>
      <c r="D359" s="1896">
        <f>D358+D354</f>
      </c>
      <c r="E359" s="1896">
        <f>E358+E354</f>
      </c>
      <c r="F359" s="1896">
        <f>F358+F354</f>
      </c>
      <c r="G359" s="1897">
        <f t="shared" si="59"/>
      </c>
      <c r="H359" s="1897">
        <f t="shared" si="276"/>
      </c>
      <c r="I359" s="1897">
        <f t="shared" si="214"/>
      </c>
      <c r="J359" s="1897">
        <f t="shared" si="369"/>
      </c>
      <c r="K359" s="1898">
        <f t="shared" si="338"/>
      </c>
      <c r="L359" s="1898">
        <f t="shared" si="28"/>
      </c>
      <c r="M359" s="1898">
        <f t="shared" si="400"/>
      </c>
      <c r="N359" s="1898">
        <f t="shared" si="183"/>
      </c>
      <c r="O359" s="1899">
        <f t="shared" si="90"/>
      </c>
      <c r="P359" s="1900">
        <f>(P358+P354)/2</f>
      </c>
      <c r="Q359" s="1900">
        <f>(Q358+Q354)/2</f>
      </c>
      <c r="R359" s="1896">
        <f>(R358+R354)/2</f>
      </c>
      <c r="S359" s="1899">
        <f>S358+S354</f>
      </c>
      <c r="T359" s="1899">
        <f>T358+T354</f>
      </c>
      <c r="U359" s="1899">
        <f>U358+U354</f>
      </c>
      <c r="V359" s="1899">
        <f>V358+V354</f>
      </c>
      <c r="W359" s="1899">
        <f>W358+W354</f>
      </c>
      <c r="X359" s="1899">
        <f>X358+X354</f>
      </c>
      <c r="Y359" s="1899">
        <f>Y358+Y354</f>
      </c>
      <c r="Z359" s="1899">
        <f>Z358+Z354</f>
      </c>
      <c r="AA359" s="1901">
        <f t="shared" si="245"/>
      </c>
      <c r="AB359" s="1902"/>
      <c r="AC359" s="1902"/>
      <c r="AD359" s="1903">
        <f>AD358+AD354</f>
      </c>
    </row>
    <row customHeight="true" ht="18.452380952380953" r="360">
      <c r="A360" s="1855" t="s">
        <v>1555</v>
      </c>
      <c r="B360" s="1855" t="s">
        <v>1556</v>
      </c>
      <c r="C360" s="1855"/>
      <c r="D360" s="1856" t="s">
        <v>1557</v>
      </c>
      <c r="E360" s="1856"/>
      <c r="F360" s="1856"/>
      <c r="G360" s="1856"/>
      <c r="H360" s="1856"/>
      <c r="I360" s="1856"/>
      <c r="J360" s="1857" t="s">
        <v>1558</v>
      </c>
      <c r="K360" s="1857"/>
      <c r="L360" s="1857"/>
      <c r="M360" s="1857"/>
      <c r="N360" s="1857"/>
      <c r="O360" s="1857"/>
      <c r="P360" s="1857"/>
      <c r="Q360" s="1857"/>
      <c r="R360" s="1857"/>
      <c r="S360" s="1857"/>
      <c r="T360" s="1857"/>
      <c r="U360" s="1857"/>
      <c r="V360" s="1857"/>
      <c r="W360" s="1857"/>
      <c r="X360" s="1857"/>
      <c r="Y360" s="1857"/>
      <c r="Z360" s="1857"/>
      <c r="AA360" s="1857"/>
      <c r="AB360" s="1857"/>
      <c r="AC360" s="1857"/>
      <c r="AD360" s="1858"/>
    </row>
    <row customHeight="true" ht="18.452380952380953" r="361">
      <c r="A361" s="1855"/>
      <c r="B361" s="1855" t="s">
        <v>1559</v>
      </c>
      <c r="C361" s="1855" t="s">
        <v>1560</v>
      </c>
      <c r="D361" s="1856" t="s">
        <v>1561</v>
      </c>
      <c r="E361" s="1859" t="s">
        <v>1562</v>
      </c>
      <c r="F361" s="1860" t="s">
        <v>1563</v>
      </c>
      <c r="G361" s="1861" t="s">
        <v>1564</v>
      </c>
      <c r="H361" s="1861" t="s">
        <v>1565</v>
      </c>
      <c r="I361" s="1861" t="s">
        <v>1566</v>
      </c>
      <c r="J361" s="1857" t="s">
        <v>1567</v>
      </c>
      <c r="K361" s="1862" t="s">
        <v>1568</v>
      </c>
      <c r="L361" s="1862" t="s">
        <v>1569</v>
      </c>
      <c r="M361" s="1862" t="s">
        <v>1570</v>
      </c>
      <c r="N361" s="1862" t="s">
        <v>1571</v>
      </c>
      <c r="O361" s="1863" t="s">
        <v>1572</v>
      </c>
      <c r="P361" s="1862" t="s">
        <v>1573</v>
      </c>
      <c r="Q361" s="1863" t="s">
        <v>1574</v>
      </c>
      <c r="R361" s="1857" t="s">
        <v>1575</v>
      </c>
      <c r="S361" s="1863" t="s">
        <v>1576</v>
      </c>
      <c r="T361" s="1863" t="s">
        <v>1577</v>
      </c>
      <c r="U361" s="1863" t="s">
        <v>1578</v>
      </c>
      <c r="V361" s="1863" t="s">
        <v>1579</v>
      </c>
      <c r="W361" s="1863" t="s">
        <v>1580</v>
      </c>
      <c r="X361" s="1863" t="s">
        <v>1581</v>
      </c>
      <c r="Y361" s="1863" t="s">
        <v>1582</v>
      </c>
      <c r="Z361" s="1863" t="s">
        <v>1583</v>
      </c>
      <c r="AA361" s="1864" t="s">
        <v>1584</v>
      </c>
      <c r="AB361" s="1858" t="s">
        <v>1585</v>
      </c>
      <c r="AC361" s="1858" t="s">
        <v>1586</v>
      </c>
      <c r="AD361" s="1865" t="s">
        <v>1587</v>
      </c>
    </row>
    <row customHeight="true" ht="18.452380952380953" r="362">
      <c r="A362" s="1866" t="s">
        <v>1643</v>
      </c>
      <c r="B362" s="1868" t="s">
        <v>1619</v>
      </c>
      <c r="C362" s="1868" t="s">
        <v>1593</v>
      </c>
      <c r="D362" s="1869">
        <v>1479.89</v>
      </c>
      <c r="E362" s="1870">
        <v>0</v>
      </c>
      <c r="F362" s="1869">
        <f t="shared" ref="F362:F366" si="151">E362*2000*1.2</f>
      </c>
      <c r="G362" s="1871">
        <f t="shared" ref="G362:G371" si="60">F362/D362</f>
      </c>
      <c r="H362" s="1871">
        <f t="shared" ref="H362:H371" si="277">D362/E362</f>
      </c>
      <c r="I362" s="1871">
        <f t="shared" ref="I362:I371" si="215">F362/E362</f>
      </c>
      <c r="J362" s="1872">
        <f t="shared" ref="J362:J371" si="370">D362/T362</f>
      </c>
      <c r="K362" s="1873">
        <f t="shared" ref="K362:K371" si="339">O362/S362*1</f>
      </c>
      <c r="L362" s="1873">
        <f t="shared" ref="L362:L371" si="29">T362/S362</f>
      </c>
      <c r="M362" s="1873">
        <f t="shared" ref="M362:M371" si="401">V362/S362</f>
      </c>
      <c r="N362" s="1873">
        <f t="shared" ref="N362:N371" si="184">W362/V362</f>
      </c>
      <c r="O362" s="1874">
        <f t="shared" ref="O362:O371" si="91">U362/P362</f>
      </c>
      <c r="P362" s="1875">
        <v>0.0101</v>
      </c>
      <c r="Q362" s="1874">
        <v>59</v>
      </c>
      <c r="R362" s="1872">
        <f t="shared" ref="R362:R370" si="308">(D362/S362)*1000</f>
      </c>
      <c r="S362" s="1876">
        <v>15532</v>
      </c>
      <c r="T362" s="1876">
        <v>316</v>
      </c>
      <c r="U362" s="1876">
        <v>44</v>
      </c>
      <c r="V362" s="1876">
        <v>328</v>
      </c>
      <c r="W362" s="1876">
        <v>30</v>
      </c>
      <c r="X362" s="1876">
        <v>2</v>
      </c>
      <c r="Y362" s="1876">
        <v>0</v>
      </c>
      <c r="Z362" s="1876">
        <v>5</v>
      </c>
      <c r="AA362" s="1872">
        <f t="shared" ref="AA362:AA371" si="246">AD362*1000/D362</f>
      </c>
      <c r="AB362" s="1877" t="s">
        <v>1591</v>
      </c>
      <c r="AC362" s="1877" t="s">
        <v>1592</v>
      </c>
      <c r="AD362" s="1877">
        <v>21</v>
      </c>
    </row>
    <row customHeight="true" ht="18.452380952380953" r="363">
      <c r="A363" s="1866"/>
      <c r="B363" s="1868" t="s">
        <v>1619</v>
      </c>
      <c r="C363" s="1868" t="s">
        <v>1594</v>
      </c>
      <c r="D363" s="1869">
        <v>1590.8</v>
      </c>
      <c r="E363" s="1870">
        <v>1</v>
      </c>
      <c r="F363" s="1869">
        <f t="shared" si="151"/>
      </c>
      <c r="G363" s="1871">
        <f t="shared" si="60"/>
      </c>
      <c r="H363" s="1871">
        <f t="shared" si="277"/>
      </c>
      <c r="I363" s="1871">
        <f t="shared" si="215"/>
      </c>
      <c r="J363" s="1872">
        <f t="shared" si="370"/>
      </c>
      <c r="K363" s="1873">
        <f t="shared" si="339"/>
      </c>
      <c r="L363" s="1873">
        <f t="shared" si="29"/>
      </c>
      <c r="M363" s="1873">
        <f t="shared" si="401"/>
      </c>
      <c r="N363" s="1873">
        <f t="shared" si="184"/>
      </c>
      <c r="O363" s="1874">
        <f t="shared" si="91"/>
      </c>
      <c r="P363" s="1875">
        <v>0.013</v>
      </c>
      <c r="Q363" s="1874">
        <v>57</v>
      </c>
      <c r="R363" s="1872">
        <f t="shared" si="308"/>
      </c>
      <c r="S363" s="1876">
        <v>15455</v>
      </c>
      <c r="T363" s="1876">
        <v>384</v>
      </c>
      <c r="U363" s="1876">
        <v>56</v>
      </c>
      <c r="V363" s="1876">
        <v>404</v>
      </c>
      <c r="W363" s="1876">
        <v>43</v>
      </c>
      <c r="X363" s="1876">
        <v>3</v>
      </c>
      <c r="Y363" s="1876">
        <v>4</v>
      </c>
      <c r="Z363" s="1876">
        <v>3</v>
      </c>
      <c r="AA363" s="1872">
        <f t="shared" si="246"/>
      </c>
      <c r="AB363" s="1877" t="s">
        <v>1591</v>
      </c>
      <c r="AC363" s="1877" t="s">
        <v>1592</v>
      </c>
      <c r="AD363" s="1877">
        <v>17</v>
      </c>
    </row>
    <row customHeight="true" ht="18.452380952380953" r="364">
      <c r="A364" s="1866"/>
      <c r="B364" s="1868" t="s">
        <v>1619</v>
      </c>
      <c r="C364" s="1868" t="s">
        <v>1595</v>
      </c>
      <c r="D364" s="1869">
        <v>1274.54</v>
      </c>
      <c r="E364" s="1870">
        <v>2</v>
      </c>
      <c r="F364" s="1869">
        <f t="shared" si="151"/>
      </c>
      <c r="G364" s="1871">
        <f t="shared" si="60"/>
      </c>
      <c r="H364" s="1871">
        <f t="shared" si="277"/>
      </c>
      <c r="I364" s="1871">
        <f t="shared" si="215"/>
      </c>
      <c r="J364" s="1872">
        <f t="shared" si="370"/>
      </c>
      <c r="K364" s="1873">
        <f t="shared" si="339"/>
      </c>
      <c r="L364" s="1873">
        <f t="shared" si="29"/>
      </c>
      <c r="M364" s="1873">
        <f t="shared" si="401"/>
      </c>
      <c r="N364" s="1873">
        <f t="shared" si="184"/>
      </c>
      <c r="O364" s="1874">
        <f t="shared" si="91"/>
      </c>
      <c r="P364" s="1875">
        <v>0.0133</v>
      </c>
      <c r="Q364" s="1874">
        <v>54</v>
      </c>
      <c r="R364" s="1872">
        <f t="shared" si="308"/>
      </c>
      <c r="S364" s="1876">
        <v>12566</v>
      </c>
      <c r="T364" s="1876">
        <v>414</v>
      </c>
      <c r="U364" s="1876">
        <v>42</v>
      </c>
      <c r="V364" s="1876">
        <v>435</v>
      </c>
      <c r="W364" s="1876">
        <v>26</v>
      </c>
      <c r="X364" s="1876">
        <v>0</v>
      </c>
      <c r="Y364" s="1876">
        <v>2</v>
      </c>
      <c r="Z364" s="1876">
        <v>8</v>
      </c>
      <c r="AA364" s="1872">
        <f t="shared" si="246"/>
      </c>
      <c r="AB364" s="1877" t="s">
        <v>1591</v>
      </c>
      <c r="AC364" s="1877" t="s">
        <v>1592</v>
      </c>
      <c r="AD364" s="1877">
        <v>19</v>
      </c>
    </row>
    <row customHeight="true" ht="18.452380952380953" r="365">
      <c r="A365" s="1866"/>
      <c r="B365" s="1868" t="s">
        <v>1619</v>
      </c>
      <c r="C365" s="1868" t="s">
        <v>1598</v>
      </c>
      <c r="D365" s="1869">
        <v>1275.57</v>
      </c>
      <c r="E365" s="1870">
        <v>0</v>
      </c>
      <c r="F365" s="1869">
        <f t="shared" si="151"/>
      </c>
      <c r="G365" s="1871">
        <f t="shared" si="60"/>
      </c>
      <c r="H365" s="1871">
        <f t="shared" si="277"/>
      </c>
      <c r="I365" s="1871">
        <f t="shared" si="215"/>
      </c>
      <c r="J365" s="1872">
        <f t="shared" si="370"/>
      </c>
      <c r="K365" s="1873">
        <f t="shared" si="339"/>
      </c>
      <c r="L365" s="1873">
        <f t="shared" si="29"/>
      </c>
      <c r="M365" s="1873">
        <f t="shared" si="401"/>
      </c>
      <c r="N365" s="1873">
        <f t="shared" si="184"/>
      </c>
      <c r="O365" s="1874">
        <f t="shared" si="91"/>
      </c>
      <c r="P365" s="1875">
        <v>0.0101</v>
      </c>
      <c r="Q365" s="1874">
        <v>48</v>
      </c>
      <c r="R365" s="1872">
        <f t="shared" si="308"/>
      </c>
      <c r="S365" s="1876">
        <v>11779</v>
      </c>
      <c r="T365" s="1876">
        <v>446</v>
      </c>
      <c r="U365" s="1876">
        <v>30</v>
      </c>
      <c r="V365" s="1876">
        <v>471</v>
      </c>
      <c r="W365" s="1876">
        <v>18</v>
      </c>
      <c r="X365" s="1876">
        <v>2</v>
      </c>
      <c r="Y365" s="1876">
        <v>0</v>
      </c>
      <c r="Z365" s="1876">
        <v>4</v>
      </c>
      <c r="AA365" s="1872">
        <f t="shared" si="246"/>
      </c>
      <c r="AB365" s="1877" t="s">
        <v>1591</v>
      </c>
      <c r="AC365" s="1877" t="s">
        <v>1592</v>
      </c>
      <c r="AD365" s="1877">
        <v>15</v>
      </c>
    </row>
    <row customHeight="true" ht="18.452380952380953" r="366">
      <c r="A366" s="1866"/>
      <c r="B366" s="1868" t="s">
        <v>1619</v>
      </c>
      <c r="C366" s="1867" t="s">
        <v>1599</v>
      </c>
      <c r="D366" s="1869">
        <v>1358.51</v>
      </c>
      <c r="E366" s="1870">
        <v>0</v>
      </c>
      <c r="F366" s="1869">
        <f t="shared" si="151"/>
      </c>
      <c r="G366" s="1871">
        <f t="shared" si="60"/>
      </c>
      <c r="H366" s="1871">
        <f t="shared" si="277"/>
      </c>
      <c r="I366" s="1871">
        <f t="shared" si="215"/>
      </c>
      <c r="J366" s="1872">
        <f t="shared" si="370"/>
      </c>
      <c r="K366" s="1873">
        <f t="shared" si="339"/>
      </c>
      <c r="L366" s="1873">
        <f t="shared" si="29"/>
      </c>
      <c r="M366" s="1873">
        <f t="shared" si="401"/>
      </c>
      <c r="N366" s="1873">
        <f t="shared" si="184"/>
      </c>
      <c r="O366" s="1874">
        <f t="shared" si="91"/>
      </c>
      <c r="P366" s="1875">
        <v>0.018</v>
      </c>
      <c r="Q366" s="1874">
        <v>42</v>
      </c>
      <c r="R366" s="1872">
        <f t="shared" si="308"/>
      </c>
      <c r="S366" s="1876">
        <v>12133</v>
      </c>
      <c r="T366" s="1876">
        <v>447</v>
      </c>
      <c r="U366" s="1876">
        <v>37</v>
      </c>
      <c r="V366" s="1876">
        <v>471</v>
      </c>
      <c r="W366" s="1876">
        <v>28</v>
      </c>
      <c r="X366" s="1876">
        <v>1</v>
      </c>
      <c r="Y366" s="1876">
        <v>0</v>
      </c>
      <c r="Z366" s="1876">
        <v>4</v>
      </c>
      <c r="AA366" s="1872">
        <f t="shared" si="246"/>
      </c>
      <c r="AB366" s="1877" t="s">
        <v>1591</v>
      </c>
      <c r="AC366" s="1877" t="s">
        <v>1592</v>
      </c>
      <c r="AD366" s="1877">
        <v>11</v>
      </c>
    </row>
    <row customHeight="true" ht="18.452380952380953" r="367">
      <c r="A367" s="1866"/>
      <c r="B367" s="1878" t="s">
        <v>1596</v>
      </c>
      <c r="C367" s="1878"/>
      <c r="D367" s="1879">
        <f>SUM(D362:D366)</f>
      </c>
      <c r="E367" s="1880">
        <f>SUM(E362:E366)</f>
      </c>
      <c r="F367" s="1879">
        <f>SUM(F362:F366)</f>
      </c>
      <c r="G367" s="1881">
        <f t="shared" si="60"/>
      </c>
      <c r="H367" s="1881">
        <f t="shared" si="277"/>
      </c>
      <c r="I367" s="1881">
        <f t="shared" si="215"/>
      </c>
      <c r="J367" s="1881">
        <f t="shared" si="370"/>
      </c>
      <c r="K367" s="1882">
        <f t="shared" si="339"/>
      </c>
      <c r="L367" s="1882">
        <f t="shared" si="29"/>
      </c>
      <c r="M367" s="1882">
        <f t="shared" si="401"/>
      </c>
      <c r="N367" s="1882">
        <f t="shared" si="184"/>
      </c>
      <c r="O367" s="1883">
        <f t="shared" si="91"/>
      </c>
      <c r="P367" s="1882">
        <f>AVERAGE(P362:P366)</f>
      </c>
      <c r="Q367" s="1879">
        <f>AVERAGE(Q362:Q366)</f>
      </c>
      <c r="R367" s="1881">
        <f t="shared" si="308"/>
      </c>
      <c r="S367" s="1884">
        <f>SUM(S362:S366)</f>
      </c>
      <c r="T367" s="1884">
        <f>SUM(T362:T366)</f>
      </c>
      <c r="U367" s="1884">
        <f>SUM(U362:U366)</f>
      </c>
      <c r="V367" s="1884">
        <f>SUM(V362:V366)</f>
      </c>
      <c r="W367" s="1884">
        <f>SUM(W362:W366)</f>
      </c>
      <c r="X367" s="1884">
        <f>SUM(X362:X366)</f>
      </c>
      <c r="Y367" s="1884">
        <f>SUM(Y362:Y366)</f>
      </c>
      <c r="Z367" s="1884">
        <f>SUM(Z362:Z366)</f>
      </c>
      <c r="AA367" s="1885">
        <f t="shared" si="246"/>
      </c>
      <c r="AB367" s="1886"/>
      <c r="AC367" s="1886"/>
      <c r="AD367" s="1887">
        <f>SUM(AD362:AD366)</f>
      </c>
    </row>
    <row customHeight="true" ht="18.452380952380953" r="368">
      <c r="A368" s="1866"/>
      <c r="B368" s="1868" t="s">
        <v>1604</v>
      </c>
      <c r="C368" s="1867" t="s">
        <v>1600</v>
      </c>
      <c r="D368" s="1869">
        <v>1348.69</v>
      </c>
      <c r="E368" s="1870">
        <v>2</v>
      </c>
      <c r="F368" s="1869">
        <f t="shared" ref="F368:F369" si="152">E368*2000*1.2</f>
      </c>
      <c r="G368" s="1891">
        <f t="shared" si="60"/>
      </c>
      <c r="H368" s="1891">
        <f t="shared" si="277"/>
      </c>
      <c r="I368" s="1891">
        <f t="shared" si="215"/>
      </c>
      <c r="J368" s="1892">
        <f t="shared" si="370"/>
      </c>
      <c r="K368" s="1893">
        <f t="shared" si="339"/>
      </c>
      <c r="L368" s="1893">
        <f t="shared" si="29"/>
      </c>
      <c r="M368" s="1893">
        <f t="shared" si="401"/>
      </c>
      <c r="N368" s="1893">
        <f t="shared" si="184"/>
      </c>
      <c r="O368" s="1874">
        <f t="shared" si="91"/>
      </c>
      <c r="P368" s="1888">
        <v>0.029</v>
      </c>
      <c r="Q368" s="1876">
        <v>45</v>
      </c>
      <c r="R368" s="1892">
        <f t="shared" si="308"/>
      </c>
      <c r="S368" s="1876">
        <v>12455</v>
      </c>
      <c r="T368" s="1876">
        <v>534</v>
      </c>
      <c r="U368" s="1876">
        <v>47</v>
      </c>
      <c r="V368" s="1876">
        <v>557</v>
      </c>
      <c r="W368" s="1876">
        <v>39</v>
      </c>
      <c r="X368" s="1876">
        <v>2</v>
      </c>
      <c r="Y368" s="1876">
        <v>2</v>
      </c>
      <c r="Z368" s="1876">
        <v>5</v>
      </c>
      <c r="AA368" s="1872">
        <f t="shared" si="246"/>
      </c>
      <c r="AB368" s="1877" t="s">
        <v>1591</v>
      </c>
      <c r="AC368" s="1877" t="s">
        <v>1592</v>
      </c>
      <c r="AD368" s="1894">
        <v>21</v>
      </c>
    </row>
    <row customHeight="true" ht="18.452380952380953" r="369">
      <c r="A369" s="1866"/>
      <c r="B369" s="1868" t="s">
        <v>1604</v>
      </c>
      <c r="C369" s="1867" t="s">
        <v>1601</v>
      </c>
      <c r="D369" s="1869">
        <v>803.18</v>
      </c>
      <c r="E369" s="1870">
        <v>2</v>
      </c>
      <c r="F369" s="1869">
        <f t="shared" si="152"/>
      </c>
      <c r="G369" s="1891">
        <f t="shared" si="60"/>
      </c>
      <c r="H369" s="1891">
        <f t="shared" si="277"/>
      </c>
      <c r="I369" s="1891">
        <f t="shared" si="215"/>
      </c>
      <c r="J369" s="1892">
        <f t="shared" si="370"/>
      </c>
      <c r="K369" s="1893">
        <f t="shared" si="339"/>
      </c>
      <c r="L369" s="1893">
        <f t="shared" si="29"/>
      </c>
      <c r="M369" s="1893">
        <f t="shared" si="401"/>
      </c>
      <c r="N369" s="1893">
        <f t="shared" si="184"/>
      </c>
      <c r="O369" s="1874">
        <f t="shared" si="91"/>
      </c>
      <c r="P369" s="1888">
        <v>0.0477</v>
      </c>
      <c r="Q369" s="1876">
        <v>48</v>
      </c>
      <c r="R369" s="1892">
        <f t="shared" si="308"/>
      </c>
      <c r="S369" s="1876">
        <v>4837</v>
      </c>
      <c r="T369" s="1876">
        <v>215</v>
      </c>
      <c r="U369" s="1876">
        <v>30</v>
      </c>
      <c r="V369" s="1876">
        <v>230</v>
      </c>
      <c r="W369" s="1876">
        <v>52</v>
      </c>
      <c r="X369" s="1876">
        <v>2</v>
      </c>
      <c r="Y369" s="1876">
        <v>0</v>
      </c>
      <c r="Z369" s="1876">
        <v>4</v>
      </c>
      <c r="AA369" s="1872">
        <f t="shared" si="246"/>
      </c>
      <c r="AB369" s="1877" t="s">
        <v>1591</v>
      </c>
      <c r="AC369" s="1877" t="s">
        <v>1592</v>
      </c>
      <c r="AD369" s="1894">
        <v>11</v>
      </c>
    </row>
    <row customHeight="true" ht="18.452380952380953" r="370">
      <c r="A370" s="1866"/>
      <c r="B370" s="1878" t="s">
        <v>1596</v>
      </c>
      <c r="C370" s="1878"/>
      <c r="D370" s="1879">
        <f>SUM(D368:D369)</f>
      </c>
      <c r="E370" s="1879">
        <f>SUM(E368:E369)</f>
      </c>
      <c r="F370" s="1879">
        <f>SUM(F368:F369)</f>
      </c>
      <c r="G370" s="1881">
        <f t="shared" si="60"/>
      </c>
      <c r="H370" s="1881">
        <f t="shared" si="277"/>
      </c>
      <c r="I370" s="1881">
        <f t="shared" si="215"/>
      </c>
      <c r="J370" s="1881">
        <f t="shared" si="370"/>
      </c>
      <c r="K370" s="1882">
        <f t="shared" si="339"/>
      </c>
      <c r="L370" s="1882">
        <f t="shared" si="29"/>
      </c>
      <c r="M370" s="1882">
        <f t="shared" si="401"/>
      </c>
      <c r="N370" s="1882">
        <f t="shared" si="184"/>
      </c>
      <c r="O370" s="1883">
        <f t="shared" si="91"/>
      </c>
      <c r="P370" s="1882">
        <f>AVERAGE(P368:P369)</f>
      </c>
      <c r="Q370" s="1879">
        <f>AVERAGE(Q368:Q369)</f>
      </c>
      <c r="R370" s="1879">
        <f t="shared" si="308"/>
      </c>
      <c r="S370" s="1883">
        <f>SUM(S368:S369)</f>
      </c>
      <c r="T370" s="1883">
        <f>SUM(T368:T369)</f>
      </c>
      <c r="U370" s="1883">
        <f>SUM(U368:U369)</f>
      </c>
      <c r="V370" s="1883">
        <f>SUM(V368:V369)</f>
      </c>
      <c r="W370" s="1883">
        <f>SUM(W368:W369)</f>
      </c>
      <c r="X370" s="1883">
        <f>SUM(X368:X369)</f>
      </c>
      <c r="Y370" s="1883">
        <f>SUM(Y368:Y369)</f>
      </c>
      <c r="Z370" s="1883">
        <f>SUM(Z368:Z369)</f>
      </c>
      <c r="AA370" s="1885">
        <f t="shared" si="246"/>
      </c>
      <c r="AB370" s="1886"/>
      <c r="AC370" s="1886"/>
      <c r="AD370" s="1887">
        <f>SUM(AD368:AD369)</f>
      </c>
    </row>
    <row customHeight="true" ht="18.452380952380953" r="371">
      <c r="A371" s="1866"/>
      <c r="B371" s="1895" t="s">
        <v>1602</v>
      </c>
      <c r="C371" s="1895"/>
      <c r="D371" s="1896">
        <f>D370+D367</f>
      </c>
      <c r="E371" s="1896">
        <f>E370+E367</f>
      </c>
      <c r="F371" s="1896">
        <f>F370+F367</f>
      </c>
      <c r="G371" s="1897">
        <f t="shared" si="60"/>
      </c>
      <c r="H371" s="1897">
        <f t="shared" si="277"/>
      </c>
      <c r="I371" s="1897">
        <f t="shared" si="215"/>
      </c>
      <c r="J371" s="1897">
        <f t="shared" si="370"/>
      </c>
      <c r="K371" s="1898">
        <f t="shared" si="339"/>
      </c>
      <c r="L371" s="1898">
        <f t="shared" si="29"/>
      </c>
      <c r="M371" s="1898">
        <f t="shared" si="401"/>
      </c>
      <c r="N371" s="1898">
        <f t="shared" si="184"/>
      </c>
      <c r="O371" s="1899">
        <f t="shared" si="91"/>
      </c>
      <c r="P371" s="1900">
        <f>(P370+P367)/2</f>
      </c>
      <c r="Q371" s="1900">
        <f>(Q370+Q367)/2</f>
      </c>
      <c r="R371" s="1896">
        <f>(R370+R367)/2</f>
      </c>
      <c r="S371" s="1899">
        <f>S370+S367</f>
      </c>
      <c r="T371" s="1899">
        <f>T370+T367</f>
      </c>
      <c r="U371" s="1899">
        <f>U370+U367</f>
      </c>
      <c r="V371" s="1899">
        <f>V370+V367</f>
      </c>
      <c r="W371" s="1899">
        <f>W370+W367</f>
      </c>
      <c r="X371" s="1899">
        <f>X370+X367</f>
      </c>
      <c r="Y371" s="1899">
        <f>Y370+Y367</f>
      </c>
      <c r="Z371" s="1899">
        <f>Z370+Z367</f>
      </c>
      <c r="AA371" s="1901">
        <f t="shared" si="246"/>
      </c>
      <c r="AB371" s="1902"/>
      <c r="AC371" s="1902"/>
      <c r="AD371" s="1903">
        <f>AD370+AD367</f>
      </c>
    </row>
    <row customHeight="true" ht="18.452380952380953" r="372">
      <c r="A372" s="1855" t="s">
        <v>1555</v>
      </c>
      <c r="B372" s="1855" t="s">
        <v>1556</v>
      </c>
      <c r="C372" s="1855"/>
      <c r="D372" s="1856" t="s">
        <v>1557</v>
      </c>
      <c r="E372" s="1856"/>
      <c r="F372" s="1856"/>
      <c r="G372" s="1856"/>
      <c r="H372" s="1856"/>
      <c r="I372" s="1856"/>
      <c r="J372" s="1857" t="s">
        <v>1558</v>
      </c>
      <c r="K372" s="1857"/>
      <c r="L372" s="1857"/>
      <c r="M372" s="1857"/>
      <c r="N372" s="1857"/>
      <c r="O372" s="1857"/>
      <c r="P372" s="1857"/>
      <c r="Q372" s="1857"/>
      <c r="R372" s="1857"/>
      <c r="S372" s="1857"/>
      <c r="T372" s="1857"/>
      <c r="U372" s="1857"/>
      <c r="V372" s="1857"/>
      <c r="W372" s="1857"/>
      <c r="X372" s="1857"/>
      <c r="Y372" s="1857"/>
      <c r="Z372" s="1857"/>
      <c r="AA372" s="1857"/>
      <c r="AB372" s="1857"/>
      <c r="AC372" s="1857"/>
      <c r="AD372" s="1858"/>
    </row>
    <row customHeight="true" ht="18.452380952380953" r="373">
      <c r="A373" s="1855"/>
      <c r="B373" s="1855" t="s">
        <v>1559</v>
      </c>
      <c r="C373" s="1855" t="s">
        <v>1560</v>
      </c>
      <c r="D373" s="1856" t="s">
        <v>1561</v>
      </c>
      <c r="E373" s="1859" t="s">
        <v>1562</v>
      </c>
      <c r="F373" s="1860" t="s">
        <v>1563</v>
      </c>
      <c r="G373" s="1861" t="s">
        <v>1564</v>
      </c>
      <c r="H373" s="1861" t="s">
        <v>1565</v>
      </c>
      <c r="I373" s="1861" t="s">
        <v>1566</v>
      </c>
      <c r="J373" s="1857" t="s">
        <v>1567</v>
      </c>
      <c r="K373" s="1862" t="s">
        <v>1568</v>
      </c>
      <c r="L373" s="1862" t="s">
        <v>1569</v>
      </c>
      <c r="M373" s="1862" t="s">
        <v>1570</v>
      </c>
      <c r="N373" s="1862" t="s">
        <v>1571</v>
      </c>
      <c r="O373" s="1863" t="s">
        <v>1572</v>
      </c>
      <c r="P373" s="1862" t="s">
        <v>1573</v>
      </c>
      <c r="Q373" s="1863" t="s">
        <v>1574</v>
      </c>
      <c r="R373" s="1857" t="s">
        <v>1575</v>
      </c>
      <c r="S373" s="1863" t="s">
        <v>1576</v>
      </c>
      <c r="T373" s="1863" t="s">
        <v>1577</v>
      </c>
      <c r="U373" s="1863" t="s">
        <v>1578</v>
      </c>
      <c r="V373" s="1863" t="s">
        <v>1579</v>
      </c>
      <c r="W373" s="1863" t="s">
        <v>1580</v>
      </c>
      <c r="X373" s="1863" t="s">
        <v>1581</v>
      </c>
      <c r="Y373" s="1863" t="s">
        <v>1582</v>
      </c>
      <c r="Z373" s="1863" t="s">
        <v>1583</v>
      </c>
      <c r="AA373" s="1864" t="s">
        <v>1584</v>
      </c>
      <c r="AB373" s="1858" t="s">
        <v>1585</v>
      </c>
      <c r="AC373" s="1858" t="s">
        <v>1586</v>
      </c>
      <c r="AD373" s="1865" t="s">
        <v>1587</v>
      </c>
    </row>
    <row customHeight="true" ht="18.452380952380953" r="374">
      <c r="A374" s="1866" t="s">
        <v>1644</v>
      </c>
      <c r="B374" s="1868" t="s">
        <v>1619</v>
      </c>
      <c r="C374" s="1868" t="s">
        <v>1593</v>
      </c>
      <c r="D374" s="1869">
        <v>1045.36</v>
      </c>
      <c r="E374" s="1870">
        <v>1</v>
      </c>
      <c r="F374" s="1869">
        <f t="shared" ref="F374:F377" si="153">E374*2000*1.2</f>
      </c>
      <c r="G374" s="1871">
        <f t="shared" ref="G374:G383" si="61">F374/D374</f>
      </c>
      <c r="H374" s="1871">
        <f t="shared" ref="H374:H383" si="278">D374/E374</f>
      </c>
      <c r="I374" s="1871">
        <f t="shared" ref="I374:I383" si="216">F374/E374</f>
      </c>
      <c r="J374" s="1872">
        <f t="shared" ref="J374:J383" si="371">D374/T374</f>
      </c>
      <c r="K374" s="1873">
        <f t="shared" ref="K374:K383" si="340">O374/S374*1</f>
      </c>
      <c r="L374" s="1873">
        <f t="shared" ref="L374:L383" si="30">T374/S374</f>
      </c>
      <c r="M374" s="1873">
        <f t="shared" ref="M374:M383" si="402">V374/S374</f>
      </c>
      <c r="N374" s="1873">
        <f t="shared" ref="N374:N383" si="185">W374/V374</f>
      </c>
      <c r="O374" s="1874">
        <f t="shared" ref="O374:O383" si="92">U374/P374</f>
      </c>
      <c r="P374" s="1875">
        <v>0.0079</v>
      </c>
      <c r="Q374" s="1874">
        <v>63</v>
      </c>
      <c r="R374" s="1872">
        <f t="shared" ref="R374:R382" si="309">(D374/S374)*1000</f>
      </c>
      <c r="S374" s="1876">
        <v>10845</v>
      </c>
      <c r="T374" s="1876">
        <v>248</v>
      </c>
      <c r="U374" s="1876">
        <v>38</v>
      </c>
      <c r="V374" s="1876">
        <v>250</v>
      </c>
      <c r="W374" s="1876">
        <v>14</v>
      </c>
      <c r="X374" s="1876">
        <v>3</v>
      </c>
      <c r="Y374" s="1876">
        <v>0</v>
      </c>
      <c r="Z374" s="1876">
        <v>4</v>
      </c>
      <c r="AA374" s="1872">
        <f t="shared" ref="AA374:AA383" si="247">AD374*1000/D374</f>
      </c>
      <c r="AB374" s="1877" t="s">
        <v>1591</v>
      </c>
      <c r="AC374" s="1877" t="s">
        <v>1592</v>
      </c>
      <c r="AD374" s="1877">
        <v>17</v>
      </c>
    </row>
    <row customHeight="true" ht="18.452380952380953" r="375">
      <c r="A375" s="1866"/>
      <c r="B375" s="1868" t="s">
        <v>1619</v>
      </c>
      <c r="C375" s="1868" t="s">
        <v>1594</v>
      </c>
      <c r="D375" s="1869">
        <v>1138.4</v>
      </c>
      <c r="E375" s="1870">
        <v>1</v>
      </c>
      <c r="F375" s="1869">
        <f t="shared" si="153"/>
      </c>
      <c r="G375" s="1871">
        <f t="shared" si="61"/>
      </c>
      <c r="H375" s="1871">
        <f t="shared" si="278"/>
      </c>
      <c r="I375" s="1871">
        <f t="shared" si="216"/>
      </c>
      <c r="J375" s="1872">
        <f t="shared" si="371"/>
      </c>
      <c r="K375" s="1873">
        <f t="shared" si="340"/>
      </c>
      <c r="L375" s="1873">
        <f t="shared" si="30"/>
      </c>
      <c r="M375" s="1873">
        <f t="shared" si="402"/>
      </c>
      <c r="N375" s="1873">
        <f t="shared" si="185"/>
      </c>
      <c r="O375" s="1874">
        <f t="shared" si="92"/>
      </c>
      <c r="P375" s="1875">
        <v>0.0157</v>
      </c>
      <c r="Q375" s="1874">
        <v>53</v>
      </c>
      <c r="R375" s="1872">
        <f t="shared" si="309"/>
      </c>
      <c r="S375" s="1876">
        <v>10340</v>
      </c>
      <c r="T375" s="1876">
        <v>317</v>
      </c>
      <c r="U375" s="1876">
        <v>45</v>
      </c>
      <c r="V375" s="1876">
        <v>339</v>
      </c>
      <c r="W375" s="1876">
        <v>17</v>
      </c>
      <c r="X375" s="1876">
        <v>1</v>
      </c>
      <c r="Y375" s="1876">
        <v>2</v>
      </c>
      <c r="Z375" s="1876">
        <v>7</v>
      </c>
      <c r="AA375" s="1872">
        <f t="shared" si="247"/>
      </c>
      <c r="AB375" s="1877" t="s">
        <v>1591</v>
      </c>
      <c r="AC375" s="1877" t="s">
        <v>1592</v>
      </c>
      <c r="AD375" s="1877">
        <v>12</v>
      </c>
    </row>
    <row customHeight="true" ht="18.452380952380953" r="376">
      <c r="A376" s="1866"/>
      <c r="B376" s="1868" t="s">
        <v>1619</v>
      </c>
      <c r="C376" s="1868" t="s">
        <v>1595</v>
      </c>
      <c r="D376" s="1869">
        <v>1101.66</v>
      </c>
      <c r="E376" s="1870">
        <v>1</v>
      </c>
      <c r="F376" s="1869">
        <f t="shared" si="153"/>
      </c>
      <c r="G376" s="1871">
        <f t="shared" si="61"/>
      </c>
      <c r="H376" s="1871">
        <f t="shared" si="278"/>
      </c>
      <c r="I376" s="1871">
        <f t="shared" si="216"/>
      </c>
      <c r="J376" s="1872">
        <f t="shared" si="371"/>
      </c>
      <c r="K376" s="1873">
        <f t="shared" si="340"/>
      </c>
      <c r="L376" s="1873">
        <f t="shared" si="30"/>
      </c>
      <c r="M376" s="1873">
        <f t="shared" si="402"/>
      </c>
      <c r="N376" s="1873">
        <f t="shared" si="185"/>
      </c>
      <c r="O376" s="1874">
        <f t="shared" si="92"/>
      </c>
      <c r="P376" s="1875">
        <v>0.0163</v>
      </c>
      <c r="Q376" s="1874">
        <v>47</v>
      </c>
      <c r="R376" s="1872">
        <f t="shared" si="309"/>
      </c>
      <c r="S376" s="1876">
        <v>10225</v>
      </c>
      <c r="T376" s="1876">
        <v>298</v>
      </c>
      <c r="U376" s="1876">
        <v>37</v>
      </c>
      <c r="V376" s="1876">
        <v>321</v>
      </c>
      <c r="W376" s="1876">
        <v>18</v>
      </c>
      <c r="X376" s="1876">
        <v>2</v>
      </c>
      <c r="Y376" s="1876">
        <v>0</v>
      </c>
      <c r="Z376" s="1876">
        <v>5</v>
      </c>
      <c r="AA376" s="1872">
        <f t="shared" si="247"/>
      </c>
      <c r="AB376" s="1877" t="s">
        <v>1591</v>
      </c>
      <c r="AC376" s="1877" t="s">
        <v>1592</v>
      </c>
      <c r="AD376" s="1877">
        <v>12</v>
      </c>
    </row>
    <row customHeight="true" ht="18.452380952380953" r="377">
      <c r="A377" s="1866"/>
      <c r="B377" s="1868" t="s">
        <v>1619</v>
      </c>
      <c r="C377" s="1868" t="s">
        <v>1598</v>
      </c>
      <c r="D377" s="1869">
        <v>1313.53</v>
      </c>
      <c r="E377" s="1870">
        <v>3</v>
      </c>
      <c r="F377" s="1869">
        <f t="shared" si="153"/>
      </c>
      <c r="G377" s="1871">
        <f t="shared" si="61"/>
      </c>
      <c r="H377" s="1871">
        <f t="shared" si="278"/>
      </c>
      <c r="I377" s="1871">
        <f t="shared" si="216"/>
      </c>
      <c r="J377" s="1872">
        <f t="shared" si="371"/>
      </c>
      <c r="K377" s="1873">
        <f t="shared" si="340"/>
      </c>
      <c r="L377" s="1873">
        <f t="shared" si="30"/>
      </c>
      <c r="M377" s="1873">
        <f t="shared" si="402"/>
      </c>
      <c r="N377" s="1873">
        <f t="shared" si="185"/>
      </c>
      <c r="O377" s="1874">
        <f t="shared" si="92"/>
      </c>
      <c r="P377" s="1875">
        <v>0.0271</v>
      </c>
      <c r="Q377" s="1874">
        <v>53</v>
      </c>
      <c r="R377" s="1872">
        <f t="shared" si="309"/>
      </c>
      <c r="S377" s="1876">
        <v>8982</v>
      </c>
      <c r="T377" s="1876">
        <v>308</v>
      </c>
      <c r="U377" s="1876">
        <v>45</v>
      </c>
      <c r="V377" s="1876">
        <v>317</v>
      </c>
      <c r="W377" s="1876">
        <v>33</v>
      </c>
      <c r="X377" s="1876">
        <v>3</v>
      </c>
      <c r="Y377" s="1876">
        <v>2</v>
      </c>
      <c r="Z377" s="1876">
        <v>7</v>
      </c>
      <c r="AA377" s="1872">
        <f t="shared" si="247"/>
      </c>
      <c r="AB377" s="1877" t="s">
        <v>1591</v>
      </c>
      <c r="AC377" s="1877" t="s">
        <v>1592</v>
      </c>
      <c r="AD377" s="1877">
        <v>17</v>
      </c>
    </row>
    <row customHeight="true" ht="18.452380952380953" r="378">
      <c r="A378" s="1866"/>
      <c r="B378" s="1878" t="s">
        <v>1596</v>
      </c>
      <c r="C378" s="1878"/>
      <c r="D378" s="1879">
        <f>SUM(D374:D377)</f>
      </c>
      <c r="E378" s="1880">
        <f>SUM(E374:E377)</f>
      </c>
      <c r="F378" s="1879">
        <f>SUM(F374:F377)</f>
      </c>
      <c r="G378" s="1881">
        <f t="shared" si="61"/>
      </c>
      <c r="H378" s="1881">
        <f t="shared" si="278"/>
      </c>
      <c r="I378" s="1881">
        <f t="shared" si="216"/>
      </c>
      <c r="J378" s="1881">
        <f t="shared" si="371"/>
      </c>
      <c r="K378" s="1882">
        <f t="shared" si="340"/>
      </c>
      <c r="L378" s="1882">
        <f t="shared" si="30"/>
      </c>
      <c r="M378" s="1882">
        <f t="shared" si="402"/>
      </c>
      <c r="N378" s="1882">
        <f t="shared" si="185"/>
      </c>
      <c r="O378" s="1883">
        <f t="shared" si="92"/>
      </c>
      <c r="P378" s="1882">
        <f>AVERAGE(P374:P377)</f>
      </c>
      <c r="Q378" s="1879">
        <f>AVERAGE(Q374:Q377)</f>
      </c>
      <c r="R378" s="1881">
        <f t="shared" si="309"/>
      </c>
      <c r="S378" s="1884">
        <f>SUM(S374:S377)</f>
      </c>
      <c r="T378" s="1884">
        <f>SUM(T374:T377)</f>
      </c>
      <c r="U378" s="1884">
        <f>SUM(U374:U377)</f>
      </c>
      <c r="V378" s="1884">
        <f>SUM(V374:V377)</f>
      </c>
      <c r="W378" s="1884">
        <f>SUM(W374:W377)</f>
      </c>
      <c r="X378" s="1884">
        <f>SUM(X374:X377)</f>
      </c>
      <c r="Y378" s="1884">
        <f>SUM(Y374:Y377)</f>
      </c>
      <c r="Z378" s="1884">
        <f>SUM(Z374:Z377)</f>
      </c>
      <c r="AA378" s="1885">
        <f t="shared" si="247"/>
      </c>
      <c r="AB378" s="1886"/>
      <c r="AC378" s="1886"/>
      <c r="AD378" s="1887">
        <f>SUM(AD374:AD377)</f>
      </c>
    </row>
    <row customHeight="true" ht="18.452380952380953" r="379">
      <c r="A379" s="1866"/>
      <c r="B379" s="1868" t="s">
        <v>1604</v>
      </c>
      <c r="C379" s="1867" t="s">
        <v>1599</v>
      </c>
      <c r="D379" s="1869">
        <v>1544.26</v>
      </c>
      <c r="E379" s="1870">
        <v>1</v>
      </c>
      <c r="F379" s="1869">
        <f t="shared" ref="F379:F381" si="154">E379*2000*1.2</f>
      </c>
      <c r="G379" s="1871">
        <f t="shared" si="61"/>
      </c>
      <c r="H379" s="1871">
        <f t="shared" si="278"/>
      </c>
      <c r="I379" s="1871">
        <f t="shared" si="216"/>
      </c>
      <c r="J379" s="1872">
        <f t="shared" si="371"/>
      </c>
      <c r="K379" s="1873">
        <f t="shared" si="340"/>
      </c>
      <c r="L379" s="1873">
        <f t="shared" si="30"/>
      </c>
      <c r="M379" s="1873">
        <f t="shared" si="402"/>
      </c>
      <c r="N379" s="1873">
        <f t="shared" si="185"/>
      </c>
      <c r="O379" s="1874">
        <f t="shared" si="92"/>
      </c>
      <c r="P379" s="1888">
        <v>0.0314</v>
      </c>
      <c r="Q379" s="1874">
        <v>57</v>
      </c>
      <c r="R379" s="1872">
        <f t="shared" si="309"/>
      </c>
      <c r="S379" s="1876">
        <v>13105</v>
      </c>
      <c r="T379" s="1876">
        <v>408</v>
      </c>
      <c r="U379" s="1876">
        <v>53</v>
      </c>
      <c r="V379" s="1876">
        <v>435</v>
      </c>
      <c r="W379" s="1876">
        <v>47</v>
      </c>
      <c r="X379" s="1876">
        <v>8</v>
      </c>
      <c r="Y379" s="1876">
        <v>4</v>
      </c>
      <c r="Z379" s="1876">
        <v>6</v>
      </c>
      <c r="AA379" s="1872">
        <f t="shared" si="247"/>
      </c>
      <c r="AB379" s="1877" t="s">
        <v>1591</v>
      </c>
      <c r="AC379" s="1877" t="s">
        <v>1592</v>
      </c>
      <c r="AD379" s="1877">
        <v>17</v>
      </c>
    </row>
    <row customHeight="true" ht="18.452380952380953" r="380">
      <c r="A380" s="1866"/>
      <c r="B380" s="1868" t="s">
        <v>1604</v>
      </c>
      <c r="C380" s="1867" t="s">
        <v>1600</v>
      </c>
      <c r="D380" s="1869">
        <v>1821.98</v>
      </c>
      <c r="E380" s="1870">
        <v>3</v>
      </c>
      <c r="F380" s="1869">
        <f t="shared" si="154"/>
      </c>
      <c r="G380" s="1891">
        <f t="shared" si="61"/>
      </c>
      <c r="H380" s="1891">
        <f t="shared" si="278"/>
      </c>
      <c r="I380" s="1891">
        <f t="shared" si="216"/>
      </c>
      <c r="J380" s="1892">
        <f t="shared" si="371"/>
      </c>
      <c r="K380" s="1893">
        <f t="shared" si="340"/>
      </c>
      <c r="L380" s="1893">
        <f t="shared" si="30"/>
      </c>
      <c r="M380" s="1893">
        <f t="shared" si="402"/>
      </c>
      <c r="N380" s="1893">
        <f t="shared" si="185"/>
      </c>
      <c r="O380" s="1874">
        <f t="shared" si="92"/>
      </c>
      <c r="P380" s="1888">
        <v>0.0274</v>
      </c>
      <c r="Q380" s="1876">
        <v>58</v>
      </c>
      <c r="R380" s="1892">
        <f t="shared" si="309"/>
      </c>
      <c r="S380" s="1876">
        <v>13926</v>
      </c>
      <c r="T380" s="1876">
        <v>485</v>
      </c>
      <c r="U380" s="1876">
        <v>54</v>
      </c>
      <c r="V380" s="1876">
        <v>518</v>
      </c>
      <c r="W380" s="1876">
        <v>40</v>
      </c>
      <c r="X380" s="1876">
        <v>4</v>
      </c>
      <c r="Y380" s="1876">
        <v>3</v>
      </c>
      <c r="Z380" s="1876">
        <v>3</v>
      </c>
      <c r="AA380" s="1872">
        <f t="shared" si="247"/>
      </c>
      <c r="AB380" s="1877" t="s">
        <v>1591</v>
      </c>
      <c r="AC380" s="1877" t="s">
        <v>1592</v>
      </c>
      <c r="AD380" s="1894">
        <v>28</v>
      </c>
    </row>
    <row customHeight="true" ht="18.452380952380953" r="381">
      <c r="A381" s="1866"/>
      <c r="B381" s="1868" t="s">
        <v>1604</v>
      </c>
      <c r="C381" s="1867" t="s">
        <v>1601</v>
      </c>
      <c r="D381" s="1869">
        <v>962.02</v>
      </c>
      <c r="E381" s="1870">
        <v>1</v>
      </c>
      <c r="F381" s="1869">
        <f t="shared" si="154"/>
      </c>
      <c r="G381" s="1891">
        <f t="shared" si="61"/>
      </c>
      <c r="H381" s="1891">
        <f t="shared" si="278"/>
      </c>
      <c r="I381" s="1891">
        <f t="shared" si="216"/>
      </c>
      <c r="J381" s="1892">
        <f t="shared" si="371"/>
      </c>
      <c r="K381" s="1893">
        <f t="shared" si="340"/>
      </c>
      <c r="L381" s="1893">
        <f t="shared" si="30"/>
      </c>
      <c r="M381" s="1893">
        <f t="shared" si="402"/>
      </c>
      <c r="N381" s="1893">
        <f t="shared" si="185"/>
      </c>
      <c r="O381" s="1874">
        <f t="shared" si="92"/>
      </c>
      <c r="P381" s="1888">
        <v>0.032</v>
      </c>
      <c r="Q381" s="1876">
        <v>61</v>
      </c>
      <c r="R381" s="1892">
        <f t="shared" si="309"/>
      </c>
      <c r="S381" s="1876">
        <v>8991</v>
      </c>
      <c r="T381" s="1876">
        <v>299</v>
      </c>
      <c r="U381" s="1876">
        <v>53</v>
      </c>
      <c r="V381" s="1876">
        <v>327</v>
      </c>
      <c r="W381" s="1876">
        <v>55</v>
      </c>
      <c r="X381" s="1876">
        <v>4</v>
      </c>
      <c r="Y381" s="1876">
        <v>1</v>
      </c>
      <c r="Z381" s="1876">
        <v>8</v>
      </c>
      <c r="AA381" s="1872">
        <f t="shared" si="247"/>
      </c>
      <c r="AB381" s="1877" t="s">
        <v>1591</v>
      </c>
      <c r="AC381" s="1877" t="s">
        <v>1592</v>
      </c>
      <c r="AD381" s="1894">
        <v>12</v>
      </c>
    </row>
    <row customHeight="true" ht="18.452380952380953" r="382">
      <c r="A382" s="1866"/>
      <c r="B382" s="1878" t="s">
        <v>1596</v>
      </c>
      <c r="C382" s="1878"/>
      <c r="D382" s="1879">
        <f>SUM(D379:D381)</f>
      </c>
      <c r="E382" s="1879">
        <f>SUM(E379:E381)</f>
      </c>
      <c r="F382" s="1879">
        <f>SUM(F379:F381)</f>
      </c>
      <c r="G382" s="1881">
        <f t="shared" si="61"/>
      </c>
      <c r="H382" s="1881">
        <f t="shared" si="278"/>
      </c>
      <c r="I382" s="1881">
        <f t="shared" si="216"/>
      </c>
      <c r="J382" s="1881">
        <f t="shared" si="371"/>
      </c>
      <c r="K382" s="1882">
        <f t="shared" si="340"/>
      </c>
      <c r="L382" s="1882">
        <f t="shared" si="30"/>
      </c>
      <c r="M382" s="1882">
        <f t="shared" si="402"/>
      </c>
      <c r="N382" s="1882">
        <f t="shared" si="185"/>
      </c>
      <c r="O382" s="1883">
        <f t="shared" si="92"/>
      </c>
      <c r="P382" s="1882">
        <f>AVERAGE(P379:P381)</f>
      </c>
      <c r="Q382" s="1879">
        <f>AVERAGE(Q379:Q381)</f>
      </c>
      <c r="R382" s="1879">
        <f t="shared" si="309"/>
      </c>
      <c r="S382" s="1883">
        <f>SUM(S379:S381)</f>
      </c>
      <c r="T382" s="1883">
        <f>SUM(T379:T381)</f>
      </c>
      <c r="U382" s="1883">
        <f>SUM(U379:U381)</f>
      </c>
      <c r="V382" s="1883">
        <f>SUM(V379:V381)</f>
      </c>
      <c r="W382" s="1883">
        <f>SUM(W379:W381)</f>
      </c>
      <c r="X382" s="1883">
        <f>SUM(X379:X381)</f>
      </c>
      <c r="Y382" s="1883">
        <f>SUM(Y379:Y381)</f>
      </c>
      <c r="Z382" s="1883">
        <f>SUM(Z379:Z381)</f>
      </c>
      <c r="AA382" s="1885">
        <f t="shared" si="247"/>
      </c>
      <c r="AB382" s="1886"/>
      <c r="AC382" s="1886"/>
      <c r="AD382" s="1887">
        <f>SUM(AD379:AD381)</f>
      </c>
    </row>
    <row customHeight="true" ht="18.452380952380953" r="383">
      <c r="A383" s="1866"/>
      <c r="B383" s="1895" t="s">
        <v>1602</v>
      </c>
      <c r="C383" s="1895"/>
      <c r="D383" s="1896">
        <f>D382+D378</f>
      </c>
      <c r="E383" s="1896">
        <f>E382+E378</f>
      </c>
      <c r="F383" s="1896">
        <f>F382+F378</f>
      </c>
      <c r="G383" s="1897">
        <f t="shared" si="61"/>
      </c>
      <c r="H383" s="1897">
        <f t="shared" si="278"/>
      </c>
      <c r="I383" s="1897">
        <f t="shared" si="216"/>
      </c>
      <c r="J383" s="1897">
        <f t="shared" si="371"/>
      </c>
      <c r="K383" s="1898">
        <f t="shared" si="340"/>
      </c>
      <c r="L383" s="1898">
        <f t="shared" si="30"/>
      </c>
      <c r="M383" s="1898">
        <f t="shared" si="402"/>
      </c>
      <c r="N383" s="1898">
        <f t="shared" si="185"/>
      </c>
      <c r="O383" s="1899">
        <f t="shared" si="92"/>
      </c>
      <c r="P383" s="1900">
        <f>(P382+P378)/2</f>
      </c>
      <c r="Q383" s="1900">
        <f>(Q382+Q378)/2</f>
      </c>
      <c r="R383" s="1896">
        <f>(R382+R378)/2</f>
      </c>
      <c r="S383" s="1899">
        <f>S382+S378</f>
      </c>
      <c r="T383" s="1899">
        <f>T382+T378</f>
      </c>
      <c r="U383" s="1899">
        <f>U382+U378</f>
      </c>
      <c r="V383" s="1899">
        <f>V382+V378</f>
      </c>
      <c r="W383" s="1899">
        <f>W382+W378</f>
      </c>
      <c r="X383" s="1899">
        <f>X382+X378</f>
      </c>
      <c r="Y383" s="1899">
        <f>Y382+Y378</f>
      </c>
      <c r="Z383" s="1899">
        <f>Z382+Z378</f>
      </c>
      <c r="AA383" s="1901">
        <f t="shared" si="247"/>
      </c>
      <c r="AB383" s="1902"/>
      <c r="AC383" s="1902"/>
      <c r="AD383" s="1903">
        <f>AD382+AD378</f>
      </c>
    </row>
    <row customHeight="true" ht="18.452380952380953" r="384">
      <c r="A384" s="1866"/>
      <c r="B384" s="1866"/>
      <c r="C384" s="1866"/>
      <c r="D384" s="1866"/>
      <c r="E384" s="1866"/>
      <c r="F384" s="1866"/>
      <c r="G384" s="1866"/>
      <c r="H384" s="1866"/>
      <c r="I384" s="1866"/>
      <c r="J384" s="1866"/>
      <c r="K384" s="1866"/>
      <c r="L384" s="1866"/>
      <c r="M384" s="1866"/>
      <c r="N384" s="1866"/>
      <c r="O384" s="1866"/>
      <c r="P384" s="1866"/>
      <c r="Q384" s="1866"/>
      <c r="R384" s="1866"/>
      <c r="S384" s="1866"/>
      <c r="T384" s="1866"/>
      <c r="U384" s="1866"/>
      <c r="V384" s="1866"/>
      <c r="W384" s="1866"/>
      <c r="X384" s="1866"/>
      <c r="Y384" s="1866"/>
      <c r="Z384" s="1866"/>
      <c r="AA384" s="1866"/>
      <c r="AB384" s="1866"/>
      <c r="AC384" s="1866"/>
      <c r="AD384" s="1866">
        <f>AD385-AD383</f>
      </c>
    </row>
    <row customHeight="true" ht="18.452380952380953" r="385">
      <c r="A385" s="1866"/>
      <c r="B385" s="1866"/>
      <c r="C385" s="1866"/>
      <c r="D385" s="1866"/>
      <c r="E385" s="1866"/>
      <c r="F385" s="1866"/>
      <c r="G385" s="1866"/>
      <c r="H385" s="1866"/>
      <c r="I385" s="1866"/>
      <c r="J385" s="1866"/>
      <c r="K385" s="1866"/>
      <c r="L385" s="1866"/>
      <c r="M385" s="1866"/>
      <c r="N385" s="1866"/>
      <c r="O385" s="1866"/>
      <c r="P385" s="1866"/>
      <c r="Q385" s="1866"/>
      <c r="R385" s="1866"/>
      <c r="S385" s="1866"/>
      <c r="T385" s="1866"/>
      <c r="U385" s="1866"/>
      <c r="V385" s="1866"/>
      <c r="W385" s="1866"/>
      <c r="X385" s="1866"/>
      <c r="Y385" s="1866"/>
      <c r="Z385" s="1866"/>
      <c r="AA385" s="1866"/>
      <c r="AB385" s="1866"/>
      <c r="AC385" s="1866"/>
      <c r="AD385" s="1866">
        <v>115</v>
      </c>
    </row>
    <row customHeight="true" ht="18.452380952380953" r="386">
      <c r="A386" s="1866"/>
      <c r="B386" s="1866"/>
      <c r="C386" s="1866"/>
      <c r="D386" s="1866"/>
      <c r="E386" s="1866"/>
      <c r="F386" s="1866"/>
      <c r="G386" s="1866"/>
      <c r="H386" s="1866"/>
      <c r="I386" s="1866"/>
      <c r="J386" s="1866"/>
      <c r="K386" s="1866"/>
      <c r="L386" s="1866"/>
      <c r="M386" s="1866"/>
      <c r="N386" s="1866"/>
      <c r="O386" s="1866"/>
      <c r="P386" s="1866"/>
      <c r="Q386" s="1866"/>
      <c r="R386" s="1866"/>
      <c r="S386" s="1866"/>
      <c r="T386" s="1866"/>
      <c r="U386" s="1866"/>
      <c r="V386" s="1866"/>
      <c r="W386" s="1866"/>
      <c r="X386" s="1866"/>
      <c r="Y386" s="1866"/>
      <c r="Z386" s="1866"/>
      <c r="AA386" s="1866"/>
      <c r="AB386" s="1866"/>
      <c r="AC386" s="1866"/>
      <c r="AD386" s="1866"/>
    </row>
    <row customHeight="true" ht="18.452380952380953" r="387">
      <c r="A387" s="1866"/>
      <c r="B387" s="1866"/>
      <c r="C387" s="1866"/>
      <c r="D387" s="1866"/>
      <c r="E387" s="1866"/>
      <c r="F387" s="1866"/>
      <c r="G387" s="1866"/>
      <c r="H387" s="1866"/>
      <c r="I387" s="1866"/>
      <c r="J387" s="1866"/>
      <c r="K387" s="1866"/>
      <c r="L387" s="1866"/>
      <c r="M387" s="1866"/>
      <c r="N387" s="1866"/>
      <c r="O387" s="1866"/>
      <c r="P387" s="1866"/>
      <c r="Q387" s="1866"/>
      <c r="R387" s="1866"/>
      <c r="S387" s="1866"/>
      <c r="T387" s="1866"/>
      <c r="U387" s="1866"/>
      <c r="V387" s="1866"/>
      <c r="W387" s="1866"/>
      <c r="X387" s="1866"/>
      <c r="Y387" s="1866"/>
      <c r="Z387" s="1866"/>
      <c r="AA387" s="1866"/>
      <c r="AB387" s="1866"/>
      <c r="AC387" s="1866"/>
      <c r="AD387" s="1866"/>
    </row>
    <row customHeight="true" ht="18.452380952380953" r="388">
      <c r="A388" s="1866"/>
      <c r="B388" s="1866"/>
      <c r="C388" s="1866"/>
      <c r="D388" s="1866"/>
      <c r="E388" s="1866"/>
      <c r="F388" s="1866"/>
      <c r="G388" s="1866"/>
      <c r="H388" s="1866"/>
      <c r="I388" s="1866"/>
      <c r="J388" s="1866"/>
      <c r="K388" s="1866"/>
      <c r="L388" s="1866"/>
      <c r="M388" s="1866"/>
      <c r="N388" s="1866"/>
      <c r="O388" s="1866"/>
      <c r="P388" s="1866"/>
      <c r="Q388" s="1866"/>
      <c r="R388" s="1866"/>
      <c r="S388" s="1866"/>
      <c r="T388" s="1866"/>
      <c r="U388" s="1866"/>
      <c r="V388" s="1866"/>
      <c r="W388" s="1866"/>
      <c r="X388" s="1866"/>
      <c r="Y388" s="1866"/>
      <c r="Z388" s="1866"/>
      <c r="AA388" s="1866"/>
      <c r="AB388" s="1866"/>
      <c r="AC388" s="1866"/>
      <c r="AD388" s="1866"/>
    </row>
    <row customHeight="true" ht="18.452380952380953" r="389">
      <c r="A389" s="1866"/>
      <c r="B389" s="1866"/>
      <c r="C389" s="1866"/>
      <c r="D389" s="1866"/>
      <c r="E389" s="1866"/>
      <c r="F389" s="1866"/>
      <c r="G389" s="1866"/>
      <c r="H389" s="1866"/>
      <c r="I389" s="1866"/>
      <c r="J389" s="1866"/>
      <c r="K389" s="1866"/>
      <c r="L389" s="1866"/>
      <c r="M389" s="1866"/>
      <c r="N389" s="1866"/>
      <c r="O389" s="1866"/>
      <c r="P389" s="1866"/>
      <c r="Q389" s="1866"/>
      <c r="R389" s="1866"/>
      <c r="S389" s="1866"/>
      <c r="T389" s="1866"/>
      <c r="U389" s="1866"/>
      <c r="V389" s="1866"/>
      <c r="W389" s="1866"/>
      <c r="X389" s="1866"/>
      <c r="Y389" s="1866"/>
      <c r="Z389" s="1866"/>
      <c r="AA389" s="1866"/>
      <c r="AB389" s="1866"/>
      <c r="AC389" s="1866"/>
      <c r="AD389" s="1866"/>
    </row>
    <row customHeight="true" ht="18.452380952380953" r="390">
      <c r="A390" s="1866"/>
      <c r="B390" s="1866"/>
      <c r="C390" s="1866"/>
      <c r="D390" s="1866"/>
      <c r="E390" s="1866"/>
      <c r="F390" s="1866"/>
      <c r="G390" s="1866"/>
      <c r="H390" s="1866"/>
      <c r="I390" s="1866"/>
      <c r="J390" s="1866"/>
      <c r="K390" s="1866"/>
      <c r="L390" s="1866"/>
      <c r="M390" s="1866"/>
      <c r="N390" s="1866"/>
      <c r="O390" s="1866"/>
      <c r="P390" s="1866"/>
      <c r="Q390" s="1866"/>
      <c r="R390" s="1866"/>
      <c r="S390" s="1866"/>
      <c r="T390" s="1866"/>
      <c r="U390" s="1866"/>
      <c r="V390" s="1866"/>
      <c r="W390" s="1866"/>
      <c r="X390" s="1866"/>
      <c r="Y390" s="1866"/>
      <c r="Z390" s="1866"/>
      <c r="AA390" s="1866"/>
      <c r="AB390" s="1866"/>
      <c r="AC390" s="1866"/>
      <c r="AD390" s="1866"/>
    </row>
    <row customHeight="true" ht="18.452380952380953" r="391">
      <c r="A391" s="1866"/>
      <c r="B391" s="1866"/>
      <c r="C391" s="1866"/>
      <c r="D391" s="1866"/>
      <c r="E391" s="1866"/>
      <c r="F391" s="1866"/>
      <c r="G391" s="1866"/>
      <c r="H391" s="1866"/>
      <c r="I391" s="1866"/>
      <c r="J391" s="1866"/>
      <c r="K391" s="1866"/>
      <c r="L391" s="1866"/>
      <c r="M391" s="1866"/>
      <c r="N391" s="1866"/>
      <c r="O391" s="1866"/>
      <c r="P391" s="1866"/>
      <c r="Q391" s="1866"/>
      <c r="R391" s="1866"/>
      <c r="S391" s="1866"/>
      <c r="T391" s="1866"/>
      <c r="U391" s="1866"/>
      <c r="V391" s="1866"/>
      <c r="W391" s="1866"/>
      <c r="X391" s="1866"/>
      <c r="Y391" s="1866"/>
      <c r="Z391" s="1866"/>
      <c r="AA391" s="1866"/>
      <c r="AB391" s="1866"/>
      <c r="AC391" s="1866"/>
      <c r="AD391" s="1866"/>
    </row>
    <row customHeight="true" ht="18.452380952380953" r="392">
      <c r="A392" s="1866"/>
      <c r="B392" s="1866"/>
      <c r="C392" s="1866"/>
      <c r="D392" s="1866"/>
      <c r="E392" s="1866"/>
      <c r="F392" s="1866"/>
      <c r="G392" s="1866"/>
      <c r="H392" s="1866"/>
      <c r="I392" s="1866"/>
      <c r="J392" s="1866"/>
      <c r="K392" s="1866"/>
      <c r="L392" s="1866"/>
      <c r="M392" s="1866"/>
      <c r="N392" s="1866"/>
      <c r="O392" s="1866"/>
      <c r="P392" s="1866"/>
      <c r="Q392" s="1866"/>
      <c r="R392" s="1866"/>
      <c r="S392" s="1866"/>
      <c r="T392" s="1866"/>
      <c r="U392" s="1866"/>
      <c r="V392" s="1866"/>
      <c r="W392" s="1866"/>
      <c r="X392" s="1866"/>
      <c r="Y392" s="1866"/>
      <c r="Z392" s="1866"/>
      <c r="AA392" s="1866"/>
      <c r="AB392" s="1866"/>
      <c r="AC392" s="1866"/>
      <c r="AD392" s="1866"/>
    </row>
    <row customHeight="true" ht="18.452380952380953" r="393">
      <c r="A393" s="1866"/>
      <c r="B393" s="1866"/>
      <c r="C393" s="1866"/>
      <c r="D393" s="1866"/>
      <c r="E393" s="1866"/>
      <c r="F393" s="1866"/>
      <c r="G393" s="1866"/>
      <c r="H393" s="1866"/>
      <c r="I393" s="1866"/>
      <c r="J393" s="1866"/>
      <c r="K393" s="1866"/>
      <c r="L393" s="1866"/>
      <c r="M393" s="1866"/>
      <c r="N393" s="1866"/>
      <c r="O393" s="1866"/>
      <c r="P393" s="1866"/>
      <c r="Q393" s="1866"/>
      <c r="R393" s="1866"/>
      <c r="S393" s="1866"/>
      <c r="T393" s="1866"/>
      <c r="U393" s="1866"/>
      <c r="V393" s="1866"/>
      <c r="W393" s="1866"/>
      <c r="X393" s="1866"/>
      <c r="Y393" s="1866"/>
      <c r="Z393" s="1866"/>
      <c r="AA393" s="1866"/>
      <c r="AB393" s="1866"/>
      <c r="AC393" s="1866"/>
      <c r="AD393" s="1866"/>
    </row>
    <row customHeight="true" ht="18.452380952380953" r="394">
      <c r="A394" s="1866"/>
      <c r="B394" s="1866"/>
      <c r="C394" s="1866"/>
      <c r="D394" s="1866"/>
      <c r="E394" s="1866"/>
      <c r="F394" s="1866"/>
      <c r="G394" s="1866"/>
      <c r="H394" s="1866"/>
      <c r="I394" s="1866"/>
      <c r="J394" s="1866"/>
      <c r="K394" s="1866"/>
      <c r="L394" s="1866"/>
      <c r="M394" s="1866"/>
      <c r="N394" s="1866"/>
      <c r="O394" s="1866"/>
      <c r="P394" s="1866"/>
      <c r="Q394" s="1866"/>
      <c r="R394" s="1866"/>
      <c r="S394" s="1866"/>
      <c r="T394" s="1866"/>
      <c r="U394" s="1866"/>
      <c r="V394" s="1866"/>
      <c r="W394" s="1866"/>
      <c r="X394" s="1866"/>
      <c r="Y394" s="1866"/>
      <c r="Z394" s="1866"/>
      <c r="AA394" s="1866"/>
      <c r="AB394" s="1866"/>
      <c r="AC394" s="1866"/>
      <c r="AD394" s="1866"/>
    </row>
    <row customHeight="true" ht="18.452380952380953" r="395">
      <c r="A395" s="1866"/>
      <c r="B395" s="1866"/>
      <c r="C395" s="1866"/>
      <c r="D395" s="1866"/>
      <c r="E395" s="1866"/>
      <c r="F395" s="1866"/>
      <c r="G395" s="1866"/>
      <c r="H395" s="1866"/>
      <c r="I395" s="1866"/>
      <c r="J395" s="1866"/>
      <c r="K395" s="1866"/>
      <c r="L395" s="1866"/>
      <c r="M395" s="1866"/>
      <c r="N395" s="1866"/>
      <c r="O395" s="1866"/>
      <c r="P395" s="1866"/>
      <c r="Q395" s="1866"/>
      <c r="R395" s="1866"/>
      <c r="S395" s="1866"/>
      <c r="T395" s="1866"/>
      <c r="U395" s="1866"/>
      <c r="V395" s="1866"/>
      <c r="W395" s="1866"/>
      <c r="X395" s="1866"/>
      <c r="Y395" s="1866"/>
      <c r="Z395" s="1866"/>
      <c r="AA395" s="1866"/>
      <c r="AB395" s="1866"/>
      <c r="AC395" s="1866"/>
      <c r="AD395" s="1866"/>
    </row>
    <row customHeight="true" ht="18.452380952380953" r="396">
      <c r="A396" s="1866"/>
      <c r="B396" s="1866"/>
      <c r="C396" s="1866"/>
      <c r="D396" s="1866"/>
      <c r="E396" s="1866"/>
      <c r="F396" s="1866"/>
      <c r="G396" s="1866"/>
      <c r="H396" s="1866"/>
      <c r="I396" s="1866"/>
      <c r="J396" s="1866"/>
      <c r="K396" s="1866"/>
      <c r="L396" s="1866"/>
      <c r="M396" s="1866"/>
      <c r="N396" s="1866"/>
      <c r="O396" s="1866"/>
      <c r="P396" s="1866"/>
      <c r="Q396" s="1866"/>
      <c r="R396" s="1866"/>
      <c r="S396" s="1866"/>
      <c r="T396" s="1866"/>
      <c r="U396" s="1866"/>
      <c r="V396" s="1866"/>
      <c r="W396" s="1866"/>
      <c r="X396" s="1866"/>
      <c r="Y396" s="1866"/>
      <c r="Z396" s="1866"/>
      <c r="AA396" s="1866"/>
      <c r="AB396" s="1866"/>
      <c r="AC396" s="1866"/>
      <c r="AD396" s="1866"/>
    </row>
    <row customHeight="true" ht="18.452380952380953" r="397">
      <c r="A397" s="1866"/>
      <c r="B397" s="1866"/>
      <c r="C397" s="1866"/>
      <c r="D397" s="1866"/>
      <c r="E397" s="1866"/>
      <c r="F397" s="1866"/>
      <c r="G397" s="1866"/>
      <c r="H397" s="1866"/>
      <c r="I397" s="1866"/>
      <c r="J397" s="1866"/>
      <c r="K397" s="1866"/>
      <c r="L397" s="1866"/>
      <c r="M397" s="1866"/>
      <c r="N397" s="1866"/>
      <c r="O397" s="1866"/>
      <c r="P397" s="1866"/>
      <c r="Q397" s="1866"/>
      <c r="R397" s="1866"/>
      <c r="S397" s="1866"/>
      <c r="T397" s="1866"/>
      <c r="U397" s="1866"/>
      <c r="V397" s="1866"/>
      <c r="W397" s="1866"/>
      <c r="X397" s="1866"/>
      <c r="Y397" s="1866"/>
      <c r="Z397" s="1866"/>
      <c r="AA397" s="1866"/>
      <c r="AB397" s="1866"/>
      <c r="AC397" s="1866"/>
      <c r="AD397" s="1866"/>
    </row>
    <row customHeight="true" ht="18.452380952380953" r="398">
      <c r="A398" s="1866"/>
      <c r="B398" s="1895"/>
      <c r="C398" s="1895"/>
      <c r="D398" s="1896"/>
      <c r="E398" s="1896"/>
      <c r="F398" s="1896"/>
      <c r="G398" s="1897"/>
      <c r="H398" s="1897"/>
      <c r="I398" s="1897"/>
      <c r="J398" s="1897"/>
      <c r="K398" s="1898"/>
      <c r="L398" s="1898"/>
      <c r="M398" s="1898"/>
      <c r="N398" s="1898"/>
      <c r="O398" s="1899"/>
      <c r="P398" s="1900"/>
      <c r="Q398" s="1900"/>
      <c r="R398" s="1896"/>
      <c r="S398" s="1899"/>
      <c r="T398" s="1899"/>
      <c r="U398" s="1899"/>
      <c r="V398" s="1899"/>
      <c r="W398" s="1899"/>
      <c r="X398" s="1899"/>
      <c r="Y398" s="1899"/>
      <c r="Z398" s="1899"/>
      <c r="AA398" s="1897"/>
      <c r="AB398" s="1902"/>
      <c r="AC398" s="1902"/>
      <c r="AD398" s="1903"/>
    </row>
    <row customHeight="true" ht="18.452380952380953" r="399">
      <c r="A399" s="1866"/>
      <c r="B399" s="1895"/>
      <c r="C399" s="1895"/>
      <c r="D399" s="1896"/>
      <c r="E399" s="1896"/>
      <c r="F399" s="1896"/>
      <c r="G399" s="1897"/>
      <c r="H399" s="1897"/>
      <c r="I399" s="1897"/>
      <c r="J399" s="1897"/>
      <c r="K399" s="1898"/>
      <c r="L399" s="1898"/>
      <c r="M399" s="1898"/>
      <c r="N399" s="1898"/>
      <c r="O399" s="1899"/>
      <c r="P399" s="1900"/>
      <c r="Q399" s="1900"/>
      <c r="R399" s="1896"/>
      <c r="S399" s="1899"/>
      <c r="T399" s="1899"/>
      <c r="U399" s="1899"/>
      <c r="V399" s="1899"/>
      <c r="W399" s="1899"/>
      <c r="X399" s="1899"/>
      <c r="Y399" s="1899"/>
      <c r="Z399" s="1899"/>
      <c r="AA399" s="1897"/>
      <c r="AB399" s="1902"/>
      <c r="AC399" s="1902"/>
      <c r="AD399" s="1903"/>
    </row>
    <row customHeight="true" ht="18.452380952380953" r="400">
      <c r="A400" s="1866"/>
      <c r="B400" s="1895"/>
      <c r="C400" s="1895"/>
      <c r="D400" s="1896"/>
      <c r="E400" s="1896"/>
      <c r="F400" s="1896"/>
      <c r="G400" s="1897"/>
      <c r="H400" s="1897"/>
      <c r="I400" s="1897"/>
      <c r="J400" s="1897"/>
      <c r="K400" s="1898"/>
      <c r="L400" s="1898"/>
      <c r="M400" s="1898"/>
      <c r="N400" s="1898"/>
      <c r="O400" s="1899"/>
      <c r="P400" s="1900"/>
      <c r="Q400" s="1900"/>
      <c r="R400" s="1896"/>
      <c r="S400" s="1899"/>
      <c r="T400" s="1899"/>
      <c r="U400" s="1899"/>
      <c r="V400" s="1899"/>
      <c r="W400" s="1899"/>
      <c r="X400" s="1899"/>
      <c r="Y400" s="1899"/>
      <c r="Z400" s="1899"/>
      <c r="AA400" s="1897"/>
      <c r="AB400" s="1902"/>
      <c r="AC400" s="1902"/>
      <c r="AD400" s="1903"/>
    </row>
    <row customHeight="true" ht="18.452380952380953" r="401">
      <c r="A401" s="1866"/>
      <c r="B401" s="1895"/>
      <c r="C401" s="1895"/>
      <c r="D401" s="1896"/>
      <c r="E401" s="1896"/>
      <c r="F401" s="1896"/>
      <c r="G401" s="1897"/>
      <c r="H401" s="1897"/>
      <c r="I401" s="1897"/>
      <c r="J401" s="1897"/>
      <c r="K401" s="1898"/>
      <c r="L401" s="1898"/>
      <c r="M401" s="1898"/>
      <c r="N401" s="1898"/>
      <c r="O401" s="1899"/>
      <c r="P401" s="1900"/>
      <c r="Q401" s="1900"/>
      <c r="R401" s="1896"/>
      <c r="S401" s="1899"/>
      <c r="T401" s="1899"/>
      <c r="U401" s="1899"/>
      <c r="V401" s="1899"/>
      <c r="W401" s="1899"/>
      <c r="X401" s="1899"/>
      <c r="Y401" s="1899"/>
      <c r="Z401" s="1899"/>
      <c r="AA401" s="1897"/>
      <c r="AB401" s="1902"/>
      <c r="AC401" s="1902"/>
      <c r="AD401" s="1903"/>
    </row>
    <row customHeight="true" ht="18.452380952380953" r="402">
      <c r="A402" s="1866"/>
      <c r="B402" s="1895"/>
      <c r="C402" s="1895"/>
      <c r="D402" s="1896"/>
      <c r="E402" s="1896"/>
      <c r="F402" s="1896"/>
      <c r="G402" s="1897"/>
      <c r="H402" s="1897"/>
      <c r="I402" s="1897"/>
      <c r="J402" s="1897"/>
      <c r="K402" s="1898"/>
      <c r="L402" s="1898"/>
      <c r="M402" s="1898"/>
      <c r="N402" s="1898"/>
      <c r="O402" s="1899"/>
      <c r="P402" s="1900"/>
      <c r="Q402" s="1900"/>
      <c r="R402" s="1896"/>
      <c r="S402" s="1899"/>
      <c r="T402" s="1899"/>
      <c r="U402" s="1899"/>
      <c r="V402" s="1899"/>
      <c r="W402" s="1899"/>
      <c r="X402" s="1899"/>
      <c r="Y402" s="1899"/>
      <c r="Z402" s="1899"/>
      <c r="AA402" s="1897"/>
      <c r="AB402" s="1902"/>
      <c r="AC402" s="1902"/>
      <c r="AD402" s="1903"/>
    </row>
    <row customHeight="true" ht="18.452380952380953" r="403">
      <c r="A403" s="1866"/>
      <c r="B403" s="1895"/>
      <c r="C403" s="1895"/>
      <c r="D403" s="1896"/>
      <c r="E403" s="1896"/>
      <c r="F403" s="1896"/>
      <c r="G403" s="1897"/>
      <c r="H403" s="1897"/>
      <c r="I403" s="1897"/>
      <c r="J403" s="1897"/>
      <c r="K403" s="1898"/>
      <c r="L403" s="1898"/>
      <c r="M403" s="1898"/>
      <c r="N403" s="1898"/>
      <c r="O403" s="1899"/>
      <c r="P403" s="1900"/>
      <c r="Q403" s="1900"/>
      <c r="R403" s="1896"/>
      <c r="S403" s="1899"/>
      <c r="T403" s="1899"/>
      <c r="U403" s="1899"/>
      <c r="V403" s="1899"/>
      <c r="W403" s="1899"/>
      <c r="X403" s="1899"/>
      <c r="Y403" s="1899"/>
      <c r="Z403" s="1899"/>
      <c r="AA403" s="1897"/>
      <c r="AB403" s="1902"/>
      <c r="AC403" s="1902"/>
      <c r="AD403" s="1903"/>
    </row>
    <row customHeight="true" ht="18.452380952380953" r="404">
      <c r="A404" s="1866"/>
      <c r="B404" s="1895"/>
      <c r="C404" s="1895"/>
      <c r="D404" s="1896"/>
      <c r="E404" s="1896"/>
      <c r="F404" s="1896"/>
      <c r="G404" s="1897"/>
      <c r="H404" s="1897"/>
      <c r="I404" s="1897"/>
      <c r="J404" s="1897"/>
      <c r="K404" s="1898"/>
      <c r="L404" s="1898"/>
      <c r="M404" s="1898"/>
      <c r="N404" s="1898"/>
      <c r="O404" s="1899"/>
      <c r="P404" s="1900"/>
      <c r="Q404" s="1900"/>
      <c r="R404" s="1896"/>
      <c r="S404" s="1899"/>
      <c r="T404" s="1899"/>
      <c r="U404" s="1899"/>
      <c r="V404" s="1899"/>
      <c r="W404" s="1899"/>
      <c r="X404" s="1899"/>
      <c r="Y404" s="1899"/>
      <c r="Z404" s="1899"/>
      <c r="AA404" s="1897"/>
      <c r="AB404" s="1902"/>
      <c r="AC404" s="1902"/>
      <c r="AD404" s="1903"/>
    </row>
    <row customHeight="true" ht="18.452380952380953" r="405">
      <c r="A405" s="1866"/>
      <c r="B405" s="1895"/>
      <c r="C405" s="1895"/>
      <c r="D405" s="1896"/>
      <c r="E405" s="1896"/>
      <c r="F405" s="1896"/>
      <c r="G405" s="1897"/>
      <c r="H405" s="1897"/>
      <c r="I405" s="1897"/>
      <c r="J405" s="1897"/>
      <c r="K405" s="1898"/>
      <c r="L405" s="1898"/>
      <c r="M405" s="1898"/>
      <c r="N405" s="1898"/>
      <c r="O405" s="1899"/>
      <c r="P405" s="1900"/>
      <c r="Q405" s="1900"/>
      <c r="R405" s="1896"/>
      <c r="S405" s="1899"/>
      <c r="T405" s="1899"/>
      <c r="U405" s="1899"/>
      <c r="V405" s="1899"/>
      <c r="W405" s="1899"/>
      <c r="X405" s="1899"/>
      <c r="Y405" s="1899"/>
      <c r="Z405" s="1899"/>
      <c r="AA405" s="1897"/>
      <c r="AB405" s="1902"/>
      <c r="AC405" s="1902"/>
      <c r="AD405" s="1903"/>
    </row>
    <row customHeight="true" ht="18.452380952380953" r="406">
      <c r="A406" s="1866"/>
      <c r="B406" s="1895"/>
      <c r="C406" s="1895"/>
      <c r="D406" s="1896"/>
      <c r="E406" s="1896"/>
      <c r="F406" s="1896"/>
      <c r="G406" s="1897"/>
      <c r="H406" s="1897"/>
      <c r="I406" s="1897"/>
      <c r="J406" s="1897"/>
      <c r="K406" s="1898"/>
      <c r="L406" s="1898"/>
      <c r="M406" s="1898"/>
      <c r="N406" s="1898"/>
      <c r="O406" s="1899"/>
      <c r="P406" s="1900"/>
      <c r="Q406" s="1900"/>
      <c r="R406" s="1896"/>
      <c r="S406" s="1899"/>
      <c r="T406" s="1899"/>
      <c r="U406" s="1899"/>
      <c r="V406" s="1899"/>
      <c r="W406" s="1899"/>
      <c r="X406" s="1899"/>
      <c r="Y406" s="1899"/>
      <c r="Z406" s="1899"/>
      <c r="AA406" s="1897"/>
      <c r="AB406" s="1902"/>
      <c r="AC406" s="1902"/>
      <c r="AD406" s="1903"/>
    </row>
    <row customHeight="true" ht="18.452380952380953" r="407">
      <c r="A407" s="1866"/>
      <c r="B407" s="1895"/>
      <c r="C407" s="1895"/>
      <c r="D407" s="1896"/>
      <c r="E407" s="1896"/>
      <c r="F407" s="1896"/>
      <c r="G407" s="1897"/>
      <c r="H407" s="1897"/>
      <c r="I407" s="1897"/>
      <c r="J407" s="1897"/>
      <c r="K407" s="1898"/>
      <c r="L407" s="1898"/>
      <c r="M407" s="1898"/>
      <c r="N407" s="1898"/>
      <c r="O407" s="1899"/>
      <c r="P407" s="1900"/>
      <c r="Q407" s="1900"/>
      <c r="R407" s="1896"/>
      <c r="S407" s="1899"/>
      <c r="T407" s="1899"/>
      <c r="U407" s="1899"/>
      <c r="V407" s="1899"/>
      <c r="W407" s="1899"/>
      <c r="X407" s="1899"/>
      <c r="Y407" s="1899"/>
      <c r="Z407" s="1899"/>
      <c r="AA407" s="1897"/>
      <c r="AB407" s="1902"/>
      <c r="AC407" s="1902"/>
      <c r="AD407" s="1903"/>
    </row>
    <row customHeight="true" ht="18.452380952380953" r="408">
      <c r="A408" s="1866"/>
      <c r="B408" s="1895"/>
      <c r="C408" s="1895"/>
      <c r="D408" s="1896"/>
      <c r="E408" s="1896"/>
      <c r="F408" s="1896"/>
      <c r="G408" s="1897"/>
      <c r="H408" s="1897"/>
      <c r="I408" s="1897"/>
      <c r="J408" s="1897"/>
      <c r="K408" s="1898"/>
      <c r="L408" s="1898"/>
      <c r="M408" s="1898"/>
      <c r="N408" s="1898"/>
      <c r="O408" s="1899"/>
      <c r="P408" s="1900"/>
      <c r="Q408" s="1900"/>
      <c r="R408" s="1896"/>
      <c r="S408" s="1899"/>
      <c r="T408" s="1899"/>
      <c r="U408" s="1899"/>
      <c r="V408" s="1899"/>
      <c r="W408" s="1899"/>
      <c r="X408" s="1899"/>
      <c r="Y408" s="1899"/>
      <c r="Z408" s="1899"/>
      <c r="AA408" s="1897"/>
      <c r="AB408" s="1902"/>
      <c r="AC408" s="1902"/>
      <c r="AD408" s="1903"/>
    </row>
    <row customHeight="true" ht="18.452380952380953" r="409">
      <c r="A409" s="1866"/>
      <c r="B409" s="1895"/>
      <c r="C409" s="1895"/>
      <c r="D409" s="1896"/>
      <c r="E409" s="1896"/>
      <c r="F409" s="1896"/>
      <c r="G409" s="1897"/>
      <c r="H409" s="1897"/>
      <c r="I409" s="1897"/>
      <c r="J409" s="1897"/>
      <c r="K409" s="1898"/>
      <c r="L409" s="1898"/>
      <c r="M409" s="1898"/>
      <c r="N409" s="1898"/>
      <c r="O409" s="1899"/>
      <c r="P409" s="1900"/>
      <c r="Q409" s="1900"/>
      <c r="R409" s="1896"/>
      <c r="S409" s="1899"/>
      <c r="T409" s="1899"/>
      <c r="U409" s="1899"/>
      <c r="V409" s="1899"/>
      <c r="W409" s="1899"/>
      <c r="X409" s="1899"/>
      <c r="Y409" s="1899"/>
      <c r="Z409" s="1899"/>
      <c r="AA409" s="1897"/>
      <c r="AB409" s="1902"/>
      <c r="AC409" s="1902"/>
      <c r="AD409" s="1903"/>
    </row>
    <row customHeight="true" ht="18.452380952380953" r="410">
      <c r="A410" s="1866"/>
      <c r="B410" s="1895"/>
      <c r="C410" s="1895"/>
      <c r="D410" s="1896"/>
      <c r="E410" s="1896"/>
      <c r="F410" s="1896"/>
      <c r="G410" s="1897"/>
      <c r="H410" s="1897"/>
      <c r="I410" s="1897"/>
      <c r="J410" s="1897"/>
      <c r="K410" s="1898"/>
      <c r="L410" s="1898"/>
      <c r="M410" s="1898"/>
      <c r="N410" s="1898"/>
      <c r="O410" s="1899"/>
      <c r="P410" s="1900"/>
      <c r="Q410" s="1900"/>
      <c r="R410" s="1896"/>
      <c r="S410" s="1899"/>
      <c r="T410" s="1899"/>
      <c r="U410" s="1899"/>
      <c r="V410" s="1899"/>
      <c r="W410" s="1899"/>
      <c r="X410" s="1899"/>
      <c r="Y410" s="1899"/>
      <c r="Z410" s="1899"/>
      <c r="AA410" s="1897"/>
      <c r="AB410" s="1902"/>
      <c r="AC410" s="1902"/>
      <c r="AD410" s="1903"/>
    </row>
    <row customHeight="true" ht="18.452380952380953" r="411">
      <c r="A411" s="1866"/>
      <c r="B411" s="1895"/>
      <c r="C411" s="1895"/>
      <c r="D411" s="1896"/>
      <c r="E411" s="1896"/>
      <c r="F411" s="1896"/>
      <c r="G411" s="1897"/>
      <c r="H411" s="1897"/>
      <c r="I411" s="1897"/>
      <c r="J411" s="1897"/>
      <c r="K411" s="1898"/>
      <c r="L411" s="1898"/>
      <c r="M411" s="1898"/>
      <c r="N411" s="1898"/>
      <c r="O411" s="1899"/>
      <c r="P411" s="1900"/>
      <c r="Q411" s="1900"/>
      <c r="R411" s="1896"/>
      <c r="S411" s="1899"/>
      <c r="T411" s="1899"/>
      <c r="U411" s="1899"/>
      <c r="V411" s="1899"/>
      <c r="W411" s="1899"/>
      <c r="X411" s="1899"/>
      <c r="Y411" s="1899"/>
      <c r="Z411" s="1899"/>
      <c r="AA411" s="1897"/>
      <c r="AB411" s="1902"/>
      <c r="AC411" s="1902"/>
      <c r="AD411" s="1903"/>
    </row>
    <row customHeight="true" ht="18.452380952380953" r="412">
      <c r="A412" s="1866"/>
      <c r="B412" s="1895"/>
      <c r="C412" s="1895"/>
      <c r="D412" s="1896"/>
      <c r="E412" s="1896"/>
      <c r="F412" s="1896"/>
      <c r="G412" s="1897"/>
      <c r="H412" s="1897"/>
      <c r="I412" s="1897"/>
      <c r="J412" s="1897"/>
      <c r="K412" s="1898"/>
      <c r="L412" s="1898"/>
      <c r="M412" s="1898"/>
      <c r="N412" s="1898"/>
      <c r="O412" s="1899"/>
      <c r="P412" s="1900"/>
      <c r="Q412" s="1900"/>
      <c r="R412" s="1896"/>
      <c r="S412" s="1899"/>
      <c r="T412" s="1899"/>
      <c r="U412" s="1899"/>
      <c r="V412" s="1899"/>
      <c r="W412" s="1899"/>
      <c r="X412" s="1899"/>
      <c r="Y412" s="1899"/>
      <c r="Z412" s="1899"/>
      <c r="AA412" s="1897"/>
      <c r="AB412" s="1902"/>
      <c r="AC412" s="1902"/>
      <c r="AD412" s="1903"/>
    </row>
    <row customHeight="true" ht="18.452380952380953" r="413">
      <c r="A413" s="1866"/>
      <c r="B413" s="1895"/>
      <c r="C413" s="1895"/>
      <c r="D413" s="1896"/>
      <c r="E413" s="1896"/>
      <c r="F413" s="1896"/>
      <c r="G413" s="1897"/>
      <c r="H413" s="1897"/>
      <c r="I413" s="1897"/>
      <c r="J413" s="1897"/>
      <c r="K413" s="1898"/>
      <c r="L413" s="1898"/>
      <c r="M413" s="1898"/>
      <c r="N413" s="1898"/>
      <c r="O413" s="1899"/>
      <c r="P413" s="1900"/>
      <c r="Q413" s="1900"/>
      <c r="R413" s="1896"/>
      <c r="S413" s="1899"/>
      <c r="T413" s="1899"/>
      <c r="U413" s="1899"/>
      <c r="V413" s="1899"/>
      <c r="W413" s="1899"/>
      <c r="X413" s="1899"/>
      <c r="Y413" s="1899"/>
      <c r="Z413" s="1899"/>
      <c r="AA413" s="1897"/>
      <c r="AB413" s="1902"/>
      <c r="AC413" s="1902"/>
      <c r="AD413" s="1903"/>
    </row>
    <row customHeight="true" ht="18.452380952380953" r="414">
      <c r="A414" s="1866"/>
      <c r="B414" s="1895"/>
      <c r="C414" s="1895"/>
      <c r="D414" s="1896"/>
      <c r="E414" s="1896"/>
      <c r="F414" s="1896"/>
      <c r="G414" s="1897"/>
      <c r="H414" s="1897"/>
      <c r="I414" s="1897"/>
      <c r="J414" s="1897"/>
      <c r="K414" s="1898"/>
      <c r="L414" s="1898"/>
      <c r="M414" s="1898"/>
      <c r="N414" s="1898"/>
      <c r="O414" s="1899"/>
      <c r="P414" s="1900"/>
      <c r="Q414" s="1900"/>
      <c r="R414" s="1896"/>
      <c r="S414" s="1899"/>
      <c r="T414" s="1899"/>
      <c r="U414" s="1899"/>
      <c r="V414" s="1899"/>
      <c r="W414" s="1899"/>
      <c r="X414" s="1899"/>
      <c r="Y414" s="1899"/>
      <c r="Z414" s="1899"/>
      <c r="AA414" s="1897"/>
      <c r="AB414" s="1902"/>
      <c r="AC414" s="1902"/>
      <c r="AD414" s="1903"/>
    </row>
    <row customHeight="true" ht="18.452380952380953" r="415">
      <c r="A415" s="1866"/>
      <c r="B415" s="1895"/>
      <c r="C415" s="1895"/>
      <c r="D415" s="1896"/>
      <c r="E415" s="1896"/>
      <c r="F415" s="1896"/>
      <c r="G415" s="1897"/>
      <c r="H415" s="1897"/>
      <c r="I415" s="1897"/>
      <c r="J415" s="1897"/>
      <c r="K415" s="1898"/>
      <c r="L415" s="1898"/>
      <c r="M415" s="1898"/>
      <c r="N415" s="1898"/>
      <c r="O415" s="1899"/>
      <c r="P415" s="1900"/>
      <c r="Q415" s="1900"/>
      <c r="R415" s="1896"/>
      <c r="S415" s="1899"/>
      <c r="T415" s="1899"/>
      <c r="U415" s="1899"/>
      <c r="V415" s="1899"/>
      <c r="W415" s="1899"/>
      <c r="X415" s="1899"/>
      <c r="Y415" s="1899"/>
      <c r="Z415" s="1899"/>
      <c r="AA415" s="1897"/>
      <c r="AB415" s="1902"/>
      <c r="AC415" s="1902"/>
      <c r="AD415" s="1903"/>
    </row>
    <row customHeight="true" ht="18.452380952380953" r="416">
      <c r="A416" s="1866"/>
      <c r="B416" s="1895"/>
      <c r="C416" s="1895"/>
      <c r="D416" s="1896"/>
      <c r="E416" s="1896"/>
      <c r="F416" s="1896"/>
      <c r="G416" s="1897"/>
      <c r="H416" s="1897"/>
      <c r="I416" s="1897"/>
      <c r="J416" s="1897"/>
      <c r="K416" s="1898"/>
      <c r="L416" s="1898"/>
      <c r="M416" s="1898"/>
      <c r="N416" s="1898"/>
      <c r="O416" s="1899"/>
      <c r="P416" s="1900"/>
      <c r="Q416" s="1900"/>
      <c r="R416" s="1896"/>
      <c r="S416" s="1899"/>
      <c r="T416" s="1899"/>
      <c r="U416" s="1899"/>
      <c r="V416" s="1899"/>
      <c r="W416" s="1899"/>
      <c r="X416" s="1899"/>
      <c r="Y416" s="1899"/>
      <c r="Z416" s="1899"/>
      <c r="AA416" s="1897"/>
      <c r="AB416" s="1902"/>
      <c r="AC416" s="1902"/>
      <c r="AD416" s="1903"/>
    </row>
    <row customHeight="true" ht="18.452380952380953" r="417">
      <c r="A417" s="1866"/>
      <c r="B417" s="1895"/>
      <c r="C417" s="1895"/>
      <c r="D417" s="1896"/>
      <c r="E417" s="1896"/>
      <c r="F417" s="1896"/>
      <c r="G417" s="1897"/>
      <c r="H417" s="1897"/>
      <c r="I417" s="1897"/>
      <c r="J417" s="1897"/>
      <c r="K417" s="1898"/>
      <c r="L417" s="1898"/>
      <c r="M417" s="1898"/>
      <c r="N417" s="1898"/>
      <c r="O417" s="1899"/>
      <c r="P417" s="1900"/>
      <c r="Q417" s="1900"/>
      <c r="R417" s="1896"/>
      <c r="S417" s="1899"/>
      <c r="T417" s="1899"/>
      <c r="U417" s="1899"/>
      <c r="V417" s="1899"/>
      <c r="W417" s="1899"/>
      <c r="X417" s="1899"/>
      <c r="Y417" s="1899"/>
      <c r="Z417" s="1899"/>
      <c r="AA417" s="1897"/>
      <c r="AB417" s="1902"/>
      <c r="AC417" s="1902"/>
      <c r="AD417" s="1903"/>
    </row>
    <row customHeight="true" ht="18.452380952380953" r="418">
      <c r="A418" s="1866"/>
      <c r="B418" s="1895"/>
      <c r="C418" s="1895"/>
      <c r="D418" s="1896"/>
      <c r="E418" s="1896"/>
      <c r="F418" s="1896"/>
      <c r="G418" s="1897"/>
      <c r="H418" s="1897"/>
      <c r="I418" s="1897"/>
      <c r="J418" s="1897"/>
      <c r="K418" s="1898"/>
      <c r="L418" s="1898"/>
      <c r="M418" s="1898"/>
      <c r="N418" s="1898"/>
      <c r="O418" s="1899"/>
      <c r="P418" s="1900"/>
      <c r="Q418" s="1900"/>
      <c r="R418" s="1896"/>
      <c r="S418" s="1899"/>
      <c r="T418" s="1899"/>
      <c r="U418" s="1899"/>
      <c r="V418" s="1899"/>
      <c r="W418" s="1899"/>
      <c r="X418" s="1899"/>
      <c r="Y418" s="1899"/>
      <c r="Z418" s="1899"/>
      <c r="AA418" s="1897"/>
      <c r="AB418" s="1902"/>
      <c r="AC418" s="1902"/>
      <c r="AD418" s="1903"/>
    </row>
    <row customHeight="true" ht="18.452380952380953" r="419">
      <c r="A419" s="1866"/>
      <c r="B419" s="1895"/>
      <c r="C419" s="1895"/>
      <c r="D419" s="1896"/>
      <c r="E419" s="1896"/>
      <c r="F419" s="1896"/>
      <c r="G419" s="1897"/>
      <c r="H419" s="1897"/>
      <c r="I419" s="1897"/>
      <c r="J419" s="1897"/>
      <c r="K419" s="1898"/>
      <c r="L419" s="1898"/>
      <c r="M419" s="1898"/>
      <c r="N419" s="1898"/>
      <c r="O419" s="1899"/>
      <c r="P419" s="1900"/>
      <c r="Q419" s="1900"/>
      <c r="R419" s="1896"/>
      <c r="S419" s="1899"/>
      <c r="T419" s="1899"/>
      <c r="U419" s="1899"/>
      <c r="V419" s="1899"/>
      <c r="W419" s="1899"/>
      <c r="X419" s="1899"/>
      <c r="Y419" s="1899"/>
      <c r="Z419" s="1899"/>
      <c r="AA419" s="1897"/>
      <c r="AB419" s="1902"/>
      <c r="AC419" s="1902"/>
      <c r="AD419" s="1903"/>
    </row>
    <row customHeight="true" ht="18.452380952380953" r="420">
      <c r="A420" s="1866"/>
      <c r="B420" s="1895"/>
      <c r="C420" s="1895"/>
      <c r="D420" s="1896"/>
      <c r="E420" s="1896"/>
      <c r="F420" s="1896"/>
      <c r="G420" s="1897"/>
      <c r="H420" s="1897"/>
      <c r="I420" s="1897"/>
      <c r="J420" s="1897"/>
      <c r="K420" s="1898"/>
      <c r="L420" s="1898"/>
      <c r="M420" s="1898"/>
      <c r="N420" s="1898"/>
      <c r="O420" s="1899"/>
      <c r="P420" s="1900"/>
      <c r="Q420" s="1900"/>
      <c r="R420" s="1896"/>
      <c r="S420" s="1899"/>
      <c r="T420" s="1899"/>
      <c r="U420" s="1899"/>
      <c r="V420" s="1899"/>
      <c r="W420" s="1899"/>
      <c r="X420" s="1899"/>
      <c r="Y420" s="1899"/>
      <c r="Z420" s="1899"/>
      <c r="AA420" s="1897"/>
      <c r="AB420" s="1902"/>
      <c r="AC420" s="1902"/>
      <c r="AD420" s="1903"/>
    </row>
    <row customHeight="true" ht="18.452380952380953" r="421">
      <c r="A421" s="1866"/>
      <c r="B421" s="1895"/>
      <c r="C421" s="1895"/>
      <c r="D421" s="1896"/>
      <c r="E421" s="1896"/>
      <c r="F421" s="1896"/>
      <c r="G421" s="1897"/>
      <c r="H421" s="1897"/>
      <c r="I421" s="1897"/>
      <c r="J421" s="1897"/>
      <c r="K421" s="1898"/>
      <c r="L421" s="1898"/>
      <c r="M421" s="1898"/>
      <c r="N421" s="1898"/>
      <c r="O421" s="1899"/>
      <c r="P421" s="1900"/>
      <c r="Q421" s="1900"/>
      <c r="R421" s="1896"/>
      <c r="S421" s="1899"/>
      <c r="T421" s="1899"/>
      <c r="U421" s="1899"/>
      <c r="V421" s="1899"/>
      <c r="W421" s="1899"/>
      <c r="X421" s="1899"/>
      <c r="Y421" s="1899"/>
      <c r="Z421" s="1899"/>
      <c r="AA421" s="1897"/>
      <c r="AB421" s="1902"/>
      <c r="AC421" s="1902"/>
      <c r="AD421" s="1903"/>
    </row>
    <row customHeight="true" ht="18.452380952380953" r="422">
      <c r="A422" s="1866"/>
      <c r="B422" s="1895"/>
      <c r="C422" s="1895"/>
      <c r="D422" s="1896"/>
      <c r="E422" s="1896"/>
      <c r="F422" s="1896"/>
      <c r="G422" s="1897"/>
      <c r="H422" s="1897"/>
      <c r="I422" s="1897"/>
      <c r="J422" s="1897"/>
      <c r="K422" s="1898"/>
      <c r="L422" s="1898"/>
      <c r="M422" s="1898"/>
      <c r="N422" s="1898"/>
      <c r="O422" s="1899"/>
      <c r="P422" s="1900"/>
      <c r="Q422" s="1900"/>
      <c r="R422" s="1896"/>
      <c r="S422" s="1899"/>
      <c r="T422" s="1899"/>
      <c r="U422" s="1899"/>
      <c r="V422" s="1899"/>
      <c r="W422" s="1899"/>
      <c r="X422" s="1899"/>
      <c r="Y422" s="1899"/>
      <c r="Z422" s="1899"/>
      <c r="AA422" s="1897"/>
      <c r="AB422" s="1902"/>
      <c r="AC422" s="1902"/>
      <c r="AD422" s="1903"/>
    </row>
    <row customHeight="true" ht="18.452380952380953" r="423">
      <c r="A423" s="1866"/>
      <c r="B423" s="1895"/>
      <c r="C423" s="1895"/>
      <c r="D423" s="1896"/>
      <c r="E423" s="1896"/>
      <c r="F423" s="1896"/>
      <c r="G423" s="1897"/>
      <c r="H423" s="1897"/>
      <c r="I423" s="1897"/>
      <c r="J423" s="1897"/>
      <c r="K423" s="1898"/>
      <c r="L423" s="1898"/>
      <c r="M423" s="1898"/>
      <c r="N423" s="1898"/>
      <c r="O423" s="1899"/>
      <c r="P423" s="1900"/>
      <c r="Q423" s="1900"/>
      <c r="R423" s="1896"/>
      <c r="S423" s="1899"/>
      <c r="T423" s="1899"/>
      <c r="U423" s="1899"/>
      <c r="V423" s="1899"/>
      <c r="W423" s="1899"/>
      <c r="X423" s="1899"/>
      <c r="Y423" s="1899"/>
      <c r="Z423" s="1899"/>
      <c r="AA423" s="1897"/>
      <c r="AB423" s="1902"/>
      <c r="AC423" s="1902"/>
      <c r="AD423" s="1903"/>
    </row>
  </sheetData>
  <mergeCells>
    <mergeCell ref="A362:A371"/>
    <mergeCell ref="B367:C367"/>
    <mergeCell ref="B370:C370"/>
    <mergeCell ref="B371:C371"/>
    <mergeCell ref="B360:C360"/>
    <mergeCell ref="D360:I360"/>
    <mergeCell ref="A360:A361"/>
    <mergeCell ref="J360:AC360"/>
    <mergeCell ref="A314:A323"/>
    <mergeCell ref="B319:C319"/>
    <mergeCell ref="B322:C322"/>
    <mergeCell ref="B323:C323"/>
    <mergeCell ref="A312:A313"/>
    <mergeCell ref="D312:I312"/>
    <mergeCell ref="B312:C312"/>
    <mergeCell ref="J312:AC312"/>
    <mergeCell ref="B299:C299"/>
    <mergeCell ref="B298:C298"/>
    <mergeCell ref="A290:A299"/>
    <mergeCell ref="B203:C203"/>
    <mergeCell ref="B202:C202"/>
    <mergeCell ref="B198:C198"/>
    <mergeCell ref="A194:A203"/>
    <mergeCell ref="B192:C192"/>
    <mergeCell ref="D192:I192"/>
    <mergeCell ref="A192:A193"/>
    <mergeCell ref="B191:C191"/>
    <mergeCell ref="B190:C190"/>
    <mergeCell ref="B186:C186"/>
    <mergeCell ref="A182:A191"/>
    <mergeCell ref="B180:C180"/>
    <mergeCell ref="D180:I180"/>
    <mergeCell ref="A180:A181"/>
    <mergeCell ref="B179:C179"/>
    <mergeCell ref="B178:C178"/>
    <mergeCell ref="B174:C174"/>
    <mergeCell ref="A170:A179"/>
    <mergeCell ref="B168:C168"/>
    <mergeCell ref="D168:I168"/>
    <mergeCell ref="A168:A169"/>
    <mergeCell ref="B167:C167"/>
    <mergeCell ref="B166:C166"/>
    <mergeCell ref="B162:C162"/>
    <mergeCell ref="A158:A167"/>
    <mergeCell ref="B156:C156"/>
    <mergeCell ref="D156:I156"/>
    <mergeCell ref="A156:A157"/>
    <mergeCell ref="B65:C65"/>
    <mergeCell ref="B64:C64"/>
    <mergeCell ref="B59:C59"/>
    <mergeCell ref="A55:A65"/>
    <mergeCell ref="B53:C53"/>
    <mergeCell ref="D53:I53"/>
    <mergeCell ref="A53:A54"/>
    <mergeCell ref="B52:C52"/>
    <mergeCell ref="B51:C51"/>
    <mergeCell ref="B46:C46"/>
    <mergeCell ref="A42:A52"/>
    <mergeCell ref="B40:C40"/>
    <mergeCell ref="D40:I40"/>
    <mergeCell ref="A40:A41"/>
    <mergeCell ref="B39:C39"/>
    <mergeCell ref="B38:C38"/>
    <mergeCell ref="A29:A39"/>
    <mergeCell ref="B1:C1"/>
    <mergeCell ref="D1:I1"/>
    <mergeCell ref="A1:A2"/>
    <mergeCell ref="A3:A13"/>
    <mergeCell ref="B7:C7"/>
    <mergeCell ref="B12:C12"/>
    <mergeCell ref="B13:C13"/>
    <mergeCell ref="B14:C14"/>
    <mergeCell ref="D14:I14"/>
    <mergeCell ref="A14:A15"/>
    <mergeCell ref="A16:A26"/>
    <mergeCell ref="B20:C20"/>
    <mergeCell ref="B25:C25"/>
    <mergeCell ref="B26:C26"/>
    <mergeCell ref="B27:C27"/>
    <mergeCell ref="D27:I27"/>
    <mergeCell ref="A27:A28"/>
    <mergeCell ref="B32:C32"/>
    <mergeCell ref="B66:C66"/>
    <mergeCell ref="D66:I66"/>
    <mergeCell ref="A66:A67"/>
    <mergeCell ref="A68:A78"/>
    <mergeCell ref="B72:C72"/>
    <mergeCell ref="B77:C77"/>
    <mergeCell ref="B78:C78"/>
    <mergeCell ref="B79:C79"/>
    <mergeCell ref="D79:I79"/>
    <mergeCell ref="A79:A80"/>
    <mergeCell ref="A81:A91"/>
    <mergeCell ref="B85:C85"/>
    <mergeCell ref="B90:C90"/>
    <mergeCell ref="B91:C91"/>
    <mergeCell ref="B92:C92"/>
    <mergeCell ref="D92:I92"/>
    <mergeCell ref="A92:A93"/>
    <mergeCell ref="A94:A104"/>
    <mergeCell ref="B98:C98"/>
    <mergeCell ref="B103:C103"/>
    <mergeCell ref="B104:C104"/>
    <mergeCell ref="B105:C105"/>
    <mergeCell ref="D105:I105"/>
    <mergeCell ref="A105:A106"/>
    <mergeCell ref="A107:A117"/>
    <mergeCell ref="B111:C111"/>
    <mergeCell ref="B116:C116"/>
    <mergeCell ref="B117:C117"/>
    <mergeCell ref="B118:C118"/>
    <mergeCell ref="D118:I118"/>
    <mergeCell ref="A118:A119"/>
    <mergeCell ref="A120:A130"/>
    <mergeCell ref="B124:C124"/>
    <mergeCell ref="B129:C129"/>
    <mergeCell ref="B130:C130"/>
    <mergeCell ref="B131:C131"/>
    <mergeCell ref="D131:I131"/>
    <mergeCell ref="A131:A132"/>
    <mergeCell ref="A133:A143"/>
    <mergeCell ref="B137:C137"/>
    <mergeCell ref="B142:C142"/>
    <mergeCell ref="B143:C143"/>
    <mergeCell ref="B144:C144"/>
    <mergeCell ref="D144:I144"/>
    <mergeCell ref="A144:A145"/>
    <mergeCell ref="A146:A155"/>
    <mergeCell ref="B150:C150"/>
    <mergeCell ref="B154:C154"/>
    <mergeCell ref="B155:C155"/>
    <mergeCell ref="J144:AC144"/>
    <mergeCell ref="J131:AC131"/>
    <mergeCell ref="J118:AC118"/>
    <mergeCell ref="J105:AC105"/>
    <mergeCell ref="J92:AC92"/>
    <mergeCell ref="J79:AC79"/>
    <mergeCell ref="J66:AC66"/>
    <mergeCell ref="J27:AC27"/>
    <mergeCell ref="J14:AC14"/>
    <mergeCell ref="J1:AC1"/>
    <mergeCell ref="J40:AC40"/>
    <mergeCell ref="J53:AC53"/>
    <mergeCell ref="J156:AC156"/>
    <mergeCell ref="J168:AC168"/>
    <mergeCell ref="J180:AC180"/>
    <mergeCell ref="J192:AC192"/>
    <mergeCell ref="B204:C204"/>
    <mergeCell ref="D204:I204"/>
    <mergeCell ref="A204:A205"/>
    <mergeCell ref="J204:AC204"/>
    <mergeCell ref="A206:A215"/>
    <mergeCell ref="B210:C210"/>
    <mergeCell ref="B214:C214"/>
    <mergeCell ref="B215:C215"/>
    <mergeCell ref="B216:C216"/>
    <mergeCell ref="D216:I216"/>
    <mergeCell ref="A216:A217"/>
    <mergeCell ref="J216:AC216"/>
    <mergeCell ref="A218:A227"/>
    <mergeCell ref="B222:C222"/>
    <mergeCell ref="B226:C226"/>
    <mergeCell ref="B227:C227"/>
    <mergeCell ref="B228:C228"/>
    <mergeCell ref="D228:I228"/>
    <mergeCell ref="A228:A229"/>
    <mergeCell ref="J228:AC228"/>
    <mergeCell ref="A230:A239"/>
    <mergeCell ref="B234:C234"/>
    <mergeCell ref="B238:C238"/>
    <mergeCell ref="B239:C239"/>
    <mergeCell ref="B240:C240"/>
    <mergeCell ref="D240:I240"/>
    <mergeCell ref="A240:A241"/>
    <mergeCell ref="J240:AC240"/>
    <mergeCell ref="A242:A251"/>
    <mergeCell ref="B246:C246"/>
    <mergeCell ref="B250:C250"/>
    <mergeCell ref="B251:C251"/>
    <mergeCell ref="B252:C252"/>
    <mergeCell ref="D252:I252"/>
    <mergeCell ref="A252:A253"/>
    <mergeCell ref="J252:AC252"/>
    <mergeCell ref="A254:A263"/>
    <mergeCell ref="B258:C258"/>
    <mergeCell ref="B262:C262"/>
    <mergeCell ref="B263:C263"/>
    <mergeCell ref="B264:C264"/>
    <mergeCell ref="D264:I264"/>
    <mergeCell ref="A264:A265"/>
    <mergeCell ref="J264:AC264"/>
    <mergeCell ref="A266:A275"/>
    <mergeCell ref="B270:C270"/>
    <mergeCell ref="B274:C274"/>
    <mergeCell ref="B275:C275"/>
    <mergeCell ref="B276:C276"/>
    <mergeCell ref="D276:I276"/>
    <mergeCell ref="A276:A277"/>
    <mergeCell ref="J276:AC276"/>
    <mergeCell ref="A278:A287"/>
    <mergeCell ref="B282:C282"/>
    <mergeCell ref="B286:C286"/>
    <mergeCell ref="B287:C287"/>
    <mergeCell ref="B288:C288"/>
    <mergeCell ref="D288:I288"/>
    <mergeCell ref="A288:A289"/>
    <mergeCell ref="J288:AC288"/>
    <mergeCell ref="B293:C293"/>
    <mergeCell ref="B300:C300"/>
    <mergeCell ref="D300:I300"/>
    <mergeCell ref="A300:A301"/>
    <mergeCell ref="J300:AC300"/>
    <mergeCell ref="A302:A311"/>
    <mergeCell ref="B305:C305"/>
    <mergeCell ref="B310:C310"/>
    <mergeCell ref="B311:C311"/>
    <mergeCell ref="B324:C324"/>
    <mergeCell ref="D324:I324"/>
    <mergeCell ref="A324:A325"/>
    <mergeCell ref="J324:AC324"/>
    <mergeCell ref="A326:A335"/>
    <mergeCell ref="B329:C329"/>
    <mergeCell ref="B334:C334"/>
    <mergeCell ref="B335:C335"/>
    <mergeCell ref="B336:C336"/>
    <mergeCell ref="D336:I336"/>
    <mergeCell ref="A336:A337"/>
    <mergeCell ref="J336:AC336"/>
    <mergeCell ref="A338:A347"/>
    <mergeCell ref="B341:C341"/>
    <mergeCell ref="B346:C346"/>
    <mergeCell ref="B347:C347"/>
    <mergeCell ref="B348:C348"/>
    <mergeCell ref="D348:I348"/>
    <mergeCell ref="A348:A349"/>
    <mergeCell ref="J348:AC348"/>
    <mergeCell ref="B359:C359"/>
    <mergeCell ref="B358:C358"/>
    <mergeCell ref="B354:C354"/>
    <mergeCell ref="A350:A359"/>
    <mergeCell ref="B372:C372"/>
    <mergeCell ref="D372:I372"/>
    <mergeCell ref="A372:A373"/>
    <mergeCell ref="J372:AC372"/>
    <mergeCell ref="A374:A383"/>
    <mergeCell ref="B378:C378"/>
    <mergeCell ref="B382:C382"/>
    <mergeCell ref="B383:C383"/>
  </mergeCells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6" min="16" style="0" width="13.23943661971831"/>
    <col collapsed="false" customWidth="true" hidden="false" max="12" min="12" style="0" width="15.267605633802816"/>
    <col collapsed="false" customWidth="true" hidden="false" max="11" min="11" style="0" width="15.267605633802816"/>
    <col collapsed="false" customWidth="true" hidden="false" max="13" min="13" style="0" width="15.267605633802816"/>
    <col collapsed="false" customWidth="true" hidden="false" max="17" min="17" style="0" width="14.140845070422536"/>
    <col collapsed="false" customWidth="true" hidden="false" max="27" min="27" style="0" width="11.211267605633802"/>
    <col collapsed="false" customWidth="true" hidden="false" max="29" min="29" style="0" width="11.211267605633802"/>
    <col collapsed="false" customWidth="true" hidden="false" max="3" min="3" style="0" width="11.211267605633802"/>
  </cols>
  <sheetData>
    <row r="1">
      <c r="A1" s="1907" t="s">
        <v>1645</v>
      </c>
      <c r="B1" s="1907" t="s">
        <v>1646</v>
      </c>
      <c r="C1" s="1907"/>
      <c r="D1" s="1908" t="s">
        <v>1647</v>
      </c>
      <c r="E1" s="1908"/>
      <c r="F1" s="1908"/>
      <c r="G1" s="1908"/>
      <c r="H1" s="1908"/>
      <c r="I1" s="1908"/>
      <c r="J1" s="1909" t="s">
        <v>1648</v>
      </c>
      <c r="K1" s="1909"/>
      <c r="L1" s="1909"/>
      <c r="M1" s="1909"/>
      <c r="N1" s="1909"/>
      <c r="O1" s="1909"/>
      <c r="P1" s="1909"/>
      <c r="Q1" s="1909"/>
      <c r="R1" s="1909"/>
      <c r="S1" s="1909"/>
      <c r="T1" s="1909"/>
      <c r="U1" s="1909"/>
      <c r="V1" s="1909"/>
      <c r="W1" s="1909"/>
      <c r="X1" s="1909"/>
      <c r="Y1" s="1909"/>
      <c r="Z1" s="1909"/>
      <c r="AA1" s="1909"/>
      <c r="AB1" s="1909"/>
      <c r="AC1" s="1909"/>
      <c r="AD1" s="1910"/>
    </row>
    <row r="2">
      <c r="A2" s="1907"/>
      <c r="B2" s="1907" t="s">
        <v>1649</v>
      </c>
      <c r="C2" s="1907" t="s">
        <v>1650</v>
      </c>
      <c r="D2" s="1908" t="s">
        <v>1651</v>
      </c>
      <c r="E2" s="1911" t="s">
        <v>1652</v>
      </c>
      <c r="F2" s="1912" t="s">
        <v>1653</v>
      </c>
      <c r="G2" s="1913" t="s">
        <v>1654</v>
      </c>
      <c r="H2" s="1913" t="s">
        <v>1655</v>
      </c>
      <c r="I2" s="1913" t="s">
        <v>1656</v>
      </c>
      <c r="J2" s="1909" t="s">
        <v>1657</v>
      </c>
      <c r="K2" s="1914" t="s">
        <v>1658</v>
      </c>
      <c r="L2" s="1914" t="s">
        <v>1659</v>
      </c>
      <c r="M2" s="1914" t="s">
        <v>1660</v>
      </c>
      <c r="N2" s="1914" t="s">
        <v>1661</v>
      </c>
      <c r="O2" s="1915" t="s">
        <v>1662</v>
      </c>
      <c r="P2" s="1914" t="s">
        <v>1663</v>
      </c>
      <c r="Q2" s="1915" t="s">
        <v>1664</v>
      </c>
      <c r="R2" s="1909" t="s">
        <v>1665</v>
      </c>
      <c r="S2" s="1915" t="s">
        <v>1666</v>
      </c>
      <c r="T2" s="1915" t="s">
        <v>1667</v>
      </c>
      <c r="U2" s="1915" t="s">
        <v>1668</v>
      </c>
      <c r="V2" s="1915" t="s">
        <v>1669</v>
      </c>
      <c r="W2" s="1915" t="s">
        <v>1670</v>
      </c>
      <c r="X2" s="1915" t="s">
        <v>1671</v>
      </c>
      <c r="Y2" s="1915" t="s">
        <v>1672</v>
      </c>
      <c r="Z2" s="1915" t="s">
        <v>1673</v>
      </c>
      <c r="AA2" s="1916" t="s">
        <v>1674</v>
      </c>
      <c r="AB2" s="1910" t="s">
        <v>1675</v>
      </c>
      <c r="AC2" s="1910" t="s">
        <v>1676</v>
      </c>
      <c r="AD2" s="1917" t="s">
        <v>1677</v>
      </c>
    </row>
    <row r="3">
      <c r="A3" s="1918" t="s">
        <v>1678</v>
      </c>
      <c r="B3" s="1919" t="s">
        <v>1679</v>
      </c>
      <c r="C3" s="1920" t="s">
        <v>1680</v>
      </c>
      <c r="D3" s="1921">
        <v>5456.77</v>
      </c>
      <c r="E3" s="1922">
        <v>2</v>
      </c>
      <c r="F3" s="1921">
        <f t="shared" ref="F3:F6" si="93">E3*1300*1.2</f>
      </c>
      <c r="G3" s="1923">
        <f t="shared" ref="G3:G13" si="217">F3/D3</f>
      </c>
      <c r="H3" s="1923">
        <f t="shared" ref="H3:H13" si="310">D3/E3</f>
      </c>
      <c r="I3" s="1923">
        <f t="shared" ref="I3:I13" si="0">F3/E3</f>
      </c>
      <c r="J3" s="1924">
        <f t="shared" ref="J3:J13" si="123">D3/T3</f>
      </c>
      <c r="K3" s="1925">
        <f t="shared" ref="K3:K13" si="248">O3/S3*1</f>
      </c>
      <c r="L3" s="1925">
        <f t="shared" ref="L3:L13" si="341">T3/S3</f>
      </c>
      <c r="M3" s="1925">
        <f t="shared" ref="M3:M13" si="31">V3/S3</f>
      </c>
      <c r="N3" s="1925">
        <f t="shared" ref="N3:N13" si="62">W3/V3</f>
      </c>
      <c r="O3" s="1926">
        <f t="shared" ref="O3:O13" si="154">U3/P3</f>
      </c>
      <c r="P3" s="1927">
        <v>0.032</v>
      </c>
      <c r="Q3" s="1926">
        <v>61</v>
      </c>
      <c r="R3" s="1924">
        <f t="shared" ref="R3:R12" si="279">(D3/S3)*1000</f>
      </c>
      <c r="S3" s="1926">
        <v>102324</v>
      </c>
      <c r="T3" s="1926">
        <v>1337</v>
      </c>
      <c r="U3" s="1926">
        <v>373</v>
      </c>
      <c r="V3" s="1926">
        <v>1365</v>
      </c>
      <c r="W3" s="1926">
        <v>161</v>
      </c>
      <c r="X3" s="1926">
        <v>17</v>
      </c>
      <c r="Y3" s="1926">
        <v>8</v>
      </c>
      <c r="Z3" s="1926">
        <v>66</v>
      </c>
      <c r="AA3" s="1924">
        <f t="shared" ref="AA3:AA13" si="372">AD3*1000/D3</f>
      </c>
      <c r="AB3" s="1928" t="s">
        <v>1681</v>
      </c>
      <c r="AC3" s="1928" t="s">
        <v>1682</v>
      </c>
      <c r="AD3" s="1928">
        <v>69</v>
      </c>
    </row>
    <row r="4">
      <c r="A4" s="1918"/>
      <c r="B4" s="1919" t="s">
        <v>1679</v>
      </c>
      <c r="C4" s="1920" t="s">
        <v>1683</v>
      </c>
      <c r="D4" s="1921">
        <v>4259.15</v>
      </c>
      <c r="E4" s="1922">
        <v>9</v>
      </c>
      <c r="F4" s="1921">
        <f t="shared" si="93"/>
      </c>
      <c r="G4" s="1923">
        <f t="shared" si="217"/>
      </c>
      <c r="H4" s="1923">
        <f t="shared" si="310"/>
      </c>
      <c r="I4" s="1923">
        <f t="shared" si="0"/>
      </c>
      <c r="J4" s="1924">
        <f t="shared" si="123"/>
      </c>
      <c r="K4" s="1925">
        <f t="shared" si="248"/>
      </c>
      <c r="L4" s="1925">
        <f t="shared" si="341"/>
      </c>
      <c r="M4" s="1925">
        <f t="shared" si="31"/>
      </c>
      <c r="N4" s="1925">
        <f t="shared" si="62"/>
      </c>
      <c r="O4" s="1926">
        <f t="shared" si="154"/>
      </c>
      <c r="P4" s="1927">
        <v>0.0327</v>
      </c>
      <c r="Q4" s="1926">
        <v>74</v>
      </c>
      <c r="R4" s="1924">
        <f t="shared" si="279"/>
      </c>
      <c r="S4" s="1926">
        <v>57151</v>
      </c>
      <c r="T4" s="1926">
        <v>999</v>
      </c>
      <c r="U4" s="1926">
        <v>201</v>
      </c>
      <c r="V4" s="1926">
        <v>1086</v>
      </c>
      <c r="W4" s="1926">
        <v>123</v>
      </c>
      <c r="X4" s="1926">
        <v>19</v>
      </c>
      <c r="Y4" s="1926">
        <v>6</v>
      </c>
      <c r="Z4" s="1926">
        <v>52</v>
      </c>
      <c r="AA4" s="1924">
        <f t="shared" si="372"/>
      </c>
      <c r="AB4" s="1928" t="s">
        <v>1681</v>
      </c>
      <c r="AC4" s="1928" t="s">
        <v>1682</v>
      </c>
      <c r="AD4" s="1928">
        <v>64</v>
      </c>
    </row>
    <row r="5">
      <c r="A5" s="1918"/>
      <c r="B5" s="1919" t="s">
        <v>1679</v>
      </c>
      <c r="C5" s="1920" t="s">
        <v>1684</v>
      </c>
      <c r="D5" s="1921">
        <v>2517.13</v>
      </c>
      <c r="E5" s="1922">
        <v>4</v>
      </c>
      <c r="F5" s="1921">
        <f t="shared" si="93"/>
      </c>
      <c r="G5" s="1923">
        <f t="shared" si="217"/>
      </c>
      <c r="H5" s="1923">
        <f t="shared" si="310"/>
      </c>
      <c r="I5" s="1923">
        <f t="shared" si="0"/>
      </c>
      <c r="J5" s="1924">
        <f t="shared" si="123"/>
      </c>
      <c r="K5" s="1925">
        <f t="shared" si="248"/>
      </c>
      <c r="L5" s="1925">
        <f t="shared" si="341"/>
      </c>
      <c r="M5" s="1925">
        <f t="shared" si="31"/>
      </c>
      <c r="N5" s="1925">
        <f t="shared" si="62"/>
      </c>
      <c r="O5" s="1926">
        <f t="shared" si="154"/>
      </c>
      <c r="P5" s="1927">
        <v>0.018</v>
      </c>
      <c r="Q5" s="1926">
        <v>75</v>
      </c>
      <c r="R5" s="1924">
        <f t="shared" si="279"/>
      </c>
      <c r="S5" s="1926">
        <v>24706</v>
      </c>
      <c r="T5" s="1926">
        <v>685</v>
      </c>
      <c r="U5" s="1926">
        <v>125</v>
      </c>
      <c r="V5" s="1926">
        <v>770</v>
      </c>
      <c r="W5" s="1926">
        <v>79</v>
      </c>
      <c r="X5" s="1926">
        <v>13</v>
      </c>
      <c r="Y5" s="1926">
        <v>3</v>
      </c>
      <c r="Z5" s="1926">
        <v>17</v>
      </c>
      <c r="AA5" s="1924">
        <f t="shared" si="372"/>
      </c>
      <c r="AB5" s="1928" t="s">
        <v>1681</v>
      </c>
      <c r="AC5" s="1928" t="s">
        <v>1682</v>
      </c>
      <c r="AD5" s="1928">
        <v>40</v>
      </c>
    </row>
    <row r="6">
      <c r="A6" s="1918"/>
      <c r="B6" s="1919" t="s">
        <v>1679</v>
      </c>
      <c r="C6" s="1920" t="s">
        <v>1685</v>
      </c>
      <c r="D6" s="1921">
        <v>2023.25</v>
      </c>
      <c r="E6" s="1922">
        <v>3</v>
      </c>
      <c r="F6" s="1921">
        <f t="shared" si="93"/>
      </c>
      <c r="G6" s="1923">
        <f t="shared" si="217"/>
      </c>
      <c r="H6" s="1923">
        <f t="shared" si="310"/>
      </c>
      <c r="I6" s="1923">
        <f t="shared" si="0"/>
      </c>
      <c r="J6" s="1924">
        <f t="shared" si="123"/>
      </c>
      <c r="K6" s="1925">
        <f t="shared" si="248"/>
      </c>
      <c r="L6" s="1925">
        <f t="shared" si="341"/>
      </c>
      <c r="M6" s="1925">
        <f t="shared" si="31"/>
      </c>
      <c r="N6" s="1925">
        <f t="shared" si="62"/>
      </c>
      <c r="O6" s="1926">
        <f t="shared" si="154"/>
      </c>
      <c r="P6" s="1927">
        <v>0.0148</v>
      </c>
      <c r="Q6" s="1926">
        <v>69</v>
      </c>
      <c r="R6" s="1924">
        <f t="shared" si="279"/>
      </c>
      <c r="S6" s="1926">
        <v>20592</v>
      </c>
      <c r="T6" s="1926">
        <v>685</v>
      </c>
      <c r="U6" s="1926">
        <v>78</v>
      </c>
      <c r="V6" s="1926">
        <v>749</v>
      </c>
      <c r="W6" s="1926">
        <v>46</v>
      </c>
      <c r="X6" s="1926">
        <v>10</v>
      </c>
      <c r="Y6" s="1926">
        <v>2</v>
      </c>
      <c r="Z6" s="1926">
        <v>6</v>
      </c>
      <c r="AA6" s="1924">
        <f t="shared" si="372"/>
      </c>
      <c r="AB6" s="1928" t="s">
        <v>1681</v>
      </c>
      <c r="AC6" s="1928" t="s">
        <v>1682</v>
      </c>
      <c r="AD6" s="1928">
        <v>27</v>
      </c>
    </row>
    <row r="7">
      <c r="A7" s="1918"/>
      <c r="B7" s="1929" t="s">
        <v>1686</v>
      </c>
      <c r="C7" s="1929"/>
      <c r="D7" s="1930">
        <f>SUM(D3:D6)</f>
      </c>
      <c r="E7" s="1931">
        <f>SUM(E3:E6)</f>
      </c>
      <c r="F7" s="1930">
        <f>SUM(F3:F6)</f>
      </c>
      <c r="G7" s="1932">
        <f t="shared" si="217"/>
      </c>
      <c r="H7" s="1932">
        <f t="shared" si="310"/>
      </c>
      <c r="I7" s="1932">
        <f t="shared" si="0"/>
      </c>
      <c r="J7" s="1932">
        <f t="shared" si="123"/>
      </c>
      <c r="K7" s="1933">
        <f t="shared" si="248"/>
      </c>
      <c r="L7" s="1933">
        <f t="shared" si="341"/>
      </c>
      <c r="M7" s="1933">
        <f t="shared" si="31"/>
      </c>
      <c r="N7" s="1933">
        <f t="shared" si="62"/>
      </c>
      <c r="O7" s="1934">
        <f t="shared" si="154"/>
      </c>
      <c r="P7" s="1933">
        <f>AVERAGE(P3:P6)</f>
      </c>
      <c r="Q7" s="1930">
        <f>AVERAGE(Q3:Q6)</f>
      </c>
      <c r="R7" s="1932">
        <f t="shared" si="279"/>
      </c>
      <c r="S7" s="1935">
        <f>SUM(S3:S6)</f>
      </c>
      <c r="T7" s="1935">
        <f>SUM(T3:T6)</f>
      </c>
      <c r="U7" s="1935">
        <f>SUM(U3:U6)</f>
      </c>
      <c r="V7" s="1935">
        <f>SUM(V3:V6)</f>
      </c>
      <c r="W7" s="1935">
        <f>SUM(W3:W6)</f>
      </c>
      <c r="X7" s="1935">
        <f>SUM(X3:X6)</f>
      </c>
      <c r="Y7" s="1935">
        <f>SUM(Y3:Y6)</f>
      </c>
      <c r="Z7" s="1935">
        <f>SUM(Z3:Z6)</f>
      </c>
      <c r="AA7" s="1936">
        <f t="shared" si="372"/>
      </c>
      <c r="AB7" s="1937"/>
      <c r="AC7" s="1937"/>
      <c r="AD7" s="1938">
        <f>SUM(AD3:AD6)</f>
      </c>
    </row>
    <row r="8">
      <c r="A8" s="1918"/>
      <c r="B8" s="1920" t="s">
        <v>1687</v>
      </c>
      <c r="C8" s="1920" t="s">
        <v>1688</v>
      </c>
      <c r="D8" s="1921">
        <v>2361.44</v>
      </c>
      <c r="E8" s="1922">
        <v>6</v>
      </c>
      <c r="F8" s="1921">
        <f t="shared" ref="F8:F11" si="94">E8*1300*1.2</f>
      </c>
      <c r="G8" s="1923">
        <f t="shared" si="217"/>
      </c>
      <c r="H8" s="1923">
        <f t="shared" si="310"/>
      </c>
      <c r="I8" s="1923">
        <f t="shared" si="0"/>
      </c>
      <c r="J8" s="1924">
        <f t="shared" si="123"/>
      </c>
      <c r="K8" s="1925">
        <f t="shared" si="248"/>
      </c>
      <c r="L8" s="1925">
        <f t="shared" si="341"/>
      </c>
      <c r="M8" s="1925">
        <f t="shared" si="31"/>
      </c>
      <c r="N8" s="1925">
        <f t="shared" si="62"/>
      </c>
      <c r="O8" s="1926">
        <f t="shared" si="154"/>
      </c>
      <c r="P8" s="1927">
        <v>0.0109</v>
      </c>
      <c r="Q8" s="1926">
        <v>66</v>
      </c>
      <c r="R8" s="1924">
        <f t="shared" si="279"/>
      </c>
      <c r="S8" s="1926">
        <v>29529</v>
      </c>
      <c r="T8" s="1926">
        <v>910</v>
      </c>
      <c r="U8" s="1926">
        <v>118</v>
      </c>
      <c r="V8" s="1926">
        <v>977</v>
      </c>
      <c r="W8" s="1926">
        <v>98</v>
      </c>
      <c r="X8" s="1926">
        <v>7</v>
      </c>
      <c r="Y8" s="1926">
        <v>5</v>
      </c>
      <c r="Z8" s="1926">
        <v>6</v>
      </c>
      <c r="AA8" s="1924">
        <f t="shared" si="372"/>
      </c>
      <c r="AB8" s="1928" t="s">
        <v>1681</v>
      </c>
      <c r="AC8" s="1928" t="s">
        <v>1682</v>
      </c>
      <c r="AD8" s="1928">
        <v>39</v>
      </c>
    </row>
    <row r="9">
      <c r="A9" s="1918"/>
      <c r="B9" s="1920" t="s">
        <v>1687</v>
      </c>
      <c r="C9" s="1919" t="s">
        <v>1689</v>
      </c>
      <c r="D9" s="1939">
        <v>2647.09</v>
      </c>
      <c r="E9" s="1940">
        <v>2</v>
      </c>
      <c r="F9" s="1921">
        <f t="shared" si="94"/>
      </c>
      <c r="G9" s="1941">
        <f t="shared" si="217"/>
      </c>
      <c r="H9" s="1941">
        <f t="shared" si="310"/>
      </c>
      <c r="I9" s="1941">
        <f t="shared" si="0"/>
      </c>
      <c r="J9" s="1942">
        <f t="shared" si="123"/>
      </c>
      <c r="K9" s="1943">
        <f t="shared" si="248"/>
      </c>
      <c r="L9" s="1943">
        <f t="shared" si="341"/>
      </c>
      <c r="M9" s="1943">
        <f t="shared" si="31"/>
      </c>
      <c r="N9" s="1943">
        <f t="shared" si="62"/>
      </c>
      <c r="O9" s="1926">
        <f t="shared" si="154"/>
      </c>
      <c r="P9" s="1944">
        <v>0.0124</v>
      </c>
      <c r="Q9" s="1945">
        <v>64</v>
      </c>
      <c r="R9" s="1942">
        <f t="shared" si="279"/>
      </c>
      <c r="S9" s="1945">
        <v>28478</v>
      </c>
      <c r="T9" s="1945">
        <v>807</v>
      </c>
      <c r="U9" s="1945">
        <v>86</v>
      </c>
      <c r="V9" s="1945">
        <v>875</v>
      </c>
      <c r="W9" s="1945">
        <v>95</v>
      </c>
      <c r="X9" s="1945">
        <v>7</v>
      </c>
      <c r="Y9" s="1945">
        <v>3</v>
      </c>
      <c r="Z9" s="1945">
        <v>7</v>
      </c>
      <c r="AA9" s="1924">
        <f t="shared" si="372"/>
      </c>
      <c r="AB9" s="1928" t="s">
        <v>1681</v>
      </c>
      <c r="AC9" s="1928" t="s">
        <v>1682</v>
      </c>
      <c r="AD9" s="1946">
        <v>38</v>
      </c>
    </row>
    <row r="10">
      <c r="A10" s="1918"/>
      <c r="B10" s="1920" t="s">
        <v>1687</v>
      </c>
      <c r="C10" s="1919" t="s">
        <v>1690</v>
      </c>
      <c r="D10" s="1939">
        <v>2338.5</v>
      </c>
      <c r="E10" s="1940">
        <v>4</v>
      </c>
      <c r="F10" s="1921">
        <f t="shared" si="94"/>
      </c>
      <c r="G10" s="1941">
        <f t="shared" si="217"/>
      </c>
      <c r="H10" s="1941">
        <f t="shared" si="310"/>
      </c>
      <c r="I10" s="1941">
        <f t="shared" si="0"/>
      </c>
      <c r="J10" s="1942">
        <f t="shared" si="123"/>
      </c>
      <c r="K10" s="1943">
        <f t="shared" si="248"/>
      </c>
      <c r="L10" s="1943">
        <f t="shared" si="341"/>
      </c>
      <c r="M10" s="1943">
        <f t="shared" si="31"/>
      </c>
      <c r="N10" s="1943">
        <f t="shared" si="62"/>
      </c>
      <c r="O10" s="1926">
        <f t="shared" si="154"/>
      </c>
      <c r="P10" s="1944">
        <v>0.0125</v>
      </c>
      <c r="Q10" s="1945">
        <v>61</v>
      </c>
      <c r="R10" s="1942">
        <f t="shared" si="279"/>
      </c>
      <c r="S10" s="1945">
        <v>20809</v>
      </c>
      <c r="T10" s="1945">
        <v>895</v>
      </c>
      <c r="U10" s="1945">
        <v>71</v>
      </c>
      <c r="V10" s="1945">
        <v>968</v>
      </c>
      <c r="W10" s="1945">
        <v>65</v>
      </c>
      <c r="X10" s="1945">
        <v>7</v>
      </c>
      <c r="Y10" s="1945">
        <v>3</v>
      </c>
      <c r="Z10" s="1945">
        <v>3</v>
      </c>
      <c r="AA10" s="1924">
        <f t="shared" si="372"/>
      </c>
      <c r="AB10" s="1928" t="s">
        <v>1681</v>
      </c>
      <c r="AC10" s="1928" t="s">
        <v>1682</v>
      </c>
      <c r="AD10" s="1946">
        <v>30</v>
      </c>
    </row>
    <row r="11">
      <c r="A11" s="1918"/>
      <c r="B11" s="1920" t="s">
        <v>1687</v>
      </c>
      <c r="C11" s="1919" t="s">
        <v>1691</v>
      </c>
      <c r="D11" s="1939">
        <v>1056.09</v>
      </c>
      <c r="E11" s="1940">
        <v>3</v>
      </c>
      <c r="F11" s="1921">
        <f t="shared" si="94"/>
      </c>
      <c r="G11" s="1941">
        <f t="shared" si="217"/>
      </c>
      <c r="H11" s="1941">
        <f t="shared" si="310"/>
      </c>
      <c r="I11" s="1941">
        <f t="shared" si="0"/>
      </c>
      <c r="J11" s="1942">
        <f t="shared" si="123"/>
      </c>
      <c r="K11" s="1943">
        <f t="shared" si="248"/>
      </c>
      <c r="L11" s="1943">
        <f t="shared" si="341"/>
      </c>
      <c r="M11" s="1943">
        <f t="shared" si="31"/>
      </c>
      <c r="N11" s="1943">
        <f t="shared" si="62"/>
      </c>
      <c r="O11" s="1926">
        <f t="shared" si="154"/>
      </c>
      <c r="P11" s="1944">
        <v>0.0162</v>
      </c>
      <c r="Q11" s="1945">
        <v>62</v>
      </c>
      <c r="R11" s="1942">
        <f t="shared" si="279"/>
      </c>
      <c r="S11" s="1945">
        <v>11273</v>
      </c>
      <c r="T11" s="1945">
        <v>464</v>
      </c>
      <c r="U11" s="1945">
        <v>49</v>
      </c>
      <c r="V11" s="1945">
        <v>524</v>
      </c>
      <c r="W11" s="1945">
        <v>65</v>
      </c>
      <c r="X11" s="1945">
        <v>5</v>
      </c>
      <c r="Y11" s="1945">
        <v>0</v>
      </c>
      <c r="Z11" s="1945">
        <v>2</v>
      </c>
      <c r="AA11" s="1924">
        <f t="shared" si="372"/>
      </c>
      <c r="AB11" s="1928" t="s">
        <v>1681</v>
      </c>
      <c r="AC11" s="1928" t="s">
        <v>1682</v>
      </c>
      <c r="AD11" s="1946">
        <v>22</v>
      </c>
    </row>
    <row r="12">
      <c r="A12" s="1918"/>
      <c r="B12" s="1929" t="s">
        <v>1686</v>
      </c>
      <c r="C12" s="1929"/>
      <c r="D12" s="1930">
        <f>SUM(D8:D11)</f>
      </c>
      <c r="E12" s="1930">
        <f>SUM(E8:E11)</f>
      </c>
      <c r="F12" s="1930">
        <f>SUM(F8:F11)</f>
      </c>
      <c r="G12" s="1932">
        <f t="shared" si="217"/>
      </c>
      <c r="H12" s="1932">
        <f t="shared" si="310"/>
      </c>
      <c r="I12" s="1932">
        <f t="shared" si="0"/>
      </c>
      <c r="J12" s="1932">
        <f t="shared" si="123"/>
      </c>
      <c r="K12" s="1933">
        <f t="shared" si="248"/>
      </c>
      <c r="L12" s="1933">
        <f t="shared" si="341"/>
      </c>
      <c r="M12" s="1933">
        <f t="shared" si="31"/>
      </c>
      <c r="N12" s="1933">
        <f t="shared" si="62"/>
      </c>
      <c r="O12" s="1934">
        <f t="shared" si="154"/>
      </c>
      <c r="P12" s="1933">
        <f>AVERAGE(P8:P11)</f>
      </c>
      <c r="Q12" s="1947">
        <f>AVERAGE(Q8:Q11)</f>
      </c>
      <c r="R12" s="1930">
        <f t="shared" si="279"/>
      </c>
      <c r="S12" s="1934">
        <f>SUM(S8:S11)</f>
      </c>
      <c r="T12" s="1934">
        <f>SUM(T8:T11)</f>
      </c>
      <c r="U12" s="1934">
        <f>SUM(U8:U11)</f>
      </c>
      <c r="V12" s="1934">
        <f>SUM(V8:V11)</f>
      </c>
      <c r="W12" s="1934">
        <f>SUM(W8:W11)</f>
      </c>
      <c r="X12" s="1934">
        <f>SUM(X8:X11)</f>
      </c>
      <c r="Y12" s="1934">
        <f>SUM(Y8:Y11)</f>
      </c>
      <c r="Z12" s="1934">
        <f>SUM(Z8:Z11)</f>
      </c>
      <c r="AA12" s="1936">
        <f t="shared" si="372"/>
      </c>
      <c r="AB12" s="1937"/>
      <c r="AC12" s="1937"/>
      <c r="AD12" s="1938">
        <f>SUM(AD8:AD11)</f>
      </c>
    </row>
    <row r="13">
      <c r="A13" s="1918"/>
      <c r="B13" s="1948" t="s">
        <v>1692</v>
      </c>
      <c r="C13" s="1948"/>
      <c r="D13" s="1949">
        <f>D12+D7</f>
      </c>
      <c r="E13" s="1949">
        <f>E12+E7</f>
      </c>
      <c r="F13" s="1949">
        <f>F12+F7</f>
      </c>
      <c r="G13" s="1950">
        <f t="shared" si="217"/>
      </c>
      <c r="H13" s="1950">
        <f t="shared" si="310"/>
      </c>
      <c r="I13" s="1950">
        <f t="shared" si="0"/>
      </c>
      <c r="J13" s="1950">
        <f t="shared" si="123"/>
      </c>
      <c r="K13" s="1951">
        <f t="shared" si="248"/>
      </c>
      <c r="L13" s="1951">
        <f t="shared" si="341"/>
      </c>
      <c r="M13" s="1951">
        <f t="shared" si="31"/>
      </c>
      <c r="N13" s="1951">
        <f t="shared" si="62"/>
      </c>
      <c r="O13" s="1952">
        <f t="shared" si="154"/>
      </c>
      <c r="P13" s="1953">
        <f>(P12+P7)/2</f>
      </c>
      <c r="Q13" s="1953">
        <f>(Q12+Q7)/2</f>
      </c>
      <c r="R13" s="1949">
        <f>(R12+R7)/2</f>
      </c>
      <c r="S13" s="1952">
        <f>S12+S7</f>
      </c>
      <c r="T13" s="1952">
        <f>T12+T7</f>
      </c>
      <c r="U13" s="1952">
        <f>U12+U7</f>
      </c>
      <c r="V13" s="1952">
        <f>V12+V7</f>
      </c>
      <c r="W13" s="1952">
        <f>W12+W7</f>
      </c>
      <c r="X13" s="1952">
        <f>X12+X7</f>
      </c>
      <c r="Y13" s="1952">
        <f>Y12+Y7</f>
      </c>
      <c r="Z13" s="1952">
        <f>Z12+Z7</f>
      </c>
      <c r="AA13" s="1950">
        <f t="shared" si="372"/>
      </c>
      <c r="AB13" s="1954"/>
      <c r="AC13" s="1954"/>
      <c r="AD13" s="1955">
        <f>AD12+AD7</f>
      </c>
    </row>
    <row r="14">
      <c r="A14" s="1907" t="s">
        <v>1645</v>
      </c>
      <c r="B14" s="1907" t="s">
        <v>1646</v>
      </c>
      <c r="C14" s="1907"/>
      <c r="D14" s="1908" t="s">
        <v>1647</v>
      </c>
      <c r="E14" s="1908"/>
      <c r="F14" s="1908"/>
      <c r="G14" s="1908"/>
      <c r="H14" s="1908"/>
      <c r="I14" s="1908"/>
      <c r="J14" s="1909" t="s">
        <v>1648</v>
      </c>
      <c r="K14" s="1909"/>
      <c r="L14" s="1909"/>
      <c r="M14" s="1909"/>
      <c r="N14" s="1909"/>
      <c r="O14" s="1909"/>
      <c r="P14" s="1909"/>
      <c r="Q14" s="1909"/>
      <c r="R14" s="1909"/>
      <c r="S14" s="1909"/>
      <c r="T14" s="1909"/>
      <c r="U14" s="1909"/>
      <c r="V14" s="1909"/>
      <c r="W14" s="1909"/>
      <c r="X14" s="1909"/>
      <c r="Y14" s="1909"/>
      <c r="Z14" s="1909"/>
      <c r="AA14" s="1909"/>
      <c r="AB14" s="1909"/>
      <c r="AC14" s="1909"/>
      <c r="AD14" s="1910"/>
    </row>
    <row r="15">
      <c r="A15" s="1907"/>
      <c r="B15" s="1907" t="s">
        <v>1649</v>
      </c>
      <c r="C15" s="1907" t="s">
        <v>1650</v>
      </c>
      <c r="D15" s="1908" t="s">
        <v>1651</v>
      </c>
      <c r="E15" s="1911" t="s">
        <v>1652</v>
      </c>
      <c r="F15" s="1912" t="s">
        <v>1653</v>
      </c>
      <c r="G15" s="1913" t="s">
        <v>1654</v>
      </c>
      <c r="H15" s="1913" t="s">
        <v>1655</v>
      </c>
      <c r="I15" s="1913" t="s">
        <v>1656</v>
      </c>
      <c r="J15" s="1909" t="s">
        <v>1657</v>
      </c>
      <c r="K15" s="1914" t="s">
        <v>1658</v>
      </c>
      <c r="L15" s="1914" t="s">
        <v>1659</v>
      </c>
      <c r="M15" s="1914" t="s">
        <v>1660</v>
      </c>
      <c r="N15" s="1914" t="s">
        <v>1661</v>
      </c>
      <c r="O15" s="1915" t="s">
        <v>1662</v>
      </c>
      <c r="P15" s="1914" t="s">
        <v>1663</v>
      </c>
      <c r="Q15" s="1915" t="s">
        <v>1664</v>
      </c>
      <c r="R15" s="1909" t="s">
        <v>1665</v>
      </c>
      <c r="S15" s="1915" t="s">
        <v>1666</v>
      </c>
      <c r="T15" s="1915" t="s">
        <v>1667</v>
      </c>
      <c r="U15" s="1915" t="s">
        <v>1668</v>
      </c>
      <c r="V15" s="1915" t="s">
        <v>1669</v>
      </c>
      <c r="W15" s="1915" t="s">
        <v>1670</v>
      </c>
      <c r="X15" s="1915" t="s">
        <v>1671</v>
      </c>
      <c r="Y15" s="1915" t="s">
        <v>1672</v>
      </c>
      <c r="Z15" s="1915" t="s">
        <v>1673</v>
      </c>
      <c r="AA15" s="1916" t="s">
        <v>1674</v>
      </c>
      <c r="AB15" s="1910" t="s">
        <v>1675</v>
      </c>
      <c r="AC15" s="1910" t="s">
        <v>1676</v>
      </c>
      <c r="AD15" s="1917" t="s">
        <v>1677</v>
      </c>
    </row>
    <row r="16">
      <c r="A16" s="1918" t="s">
        <v>1693</v>
      </c>
      <c r="B16" s="1919" t="s">
        <v>1679</v>
      </c>
      <c r="C16" s="1920" t="s">
        <v>1680</v>
      </c>
      <c r="D16" s="1921">
        <v>1678.32</v>
      </c>
      <c r="E16" s="1922">
        <v>3</v>
      </c>
      <c r="F16" s="1921">
        <f t="shared" ref="F16:F19" si="95">E16*1300*1.2</f>
      </c>
      <c r="G16" s="1923">
        <f t="shared" ref="G16:G26" si="218">F16/D16</f>
      </c>
      <c r="H16" s="1923">
        <f t="shared" ref="H16:H26" si="311">D16/E16</f>
      </c>
      <c r="I16" s="1923">
        <f t="shared" ref="I16:I26" si="1">F16/E16</f>
      </c>
      <c r="J16" s="1924">
        <f t="shared" ref="J16:J26" si="124">D16/T16</f>
      </c>
      <c r="K16" s="1925">
        <f t="shared" ref="K16:K26" si="249">O16/S16*1</f>
      </c>
      <c r="L16" s="1925">
        <f t="shared" ref="L16:L26" si="342">T16/S16</f>
      </c>
      <c r="M16" s="1925">
        <f t="shared" ref="M16:M26" si="32">V16/S16</f>
      </c>
      <c r="N16" s="1925">
        <f t="shared" ref="N16:N26" si="63">W16/V16</f>
      </c>
      <c r="O16" s="1926">
        <f t="shared" ref="O16:O26" si="155">U16/P16</f>
      </c>
      <c r="P16" s="1927">
        <v>0.0079</v>
      </c>
      <c r="Q16" s="1926">
        <v>66</v>
      </c>
      <c r="R16" s="1924">
        <f t="shared" ref="R16:R25" si="280">(D16/S16)*1000</f>
      </c>
      <c r="S16" s="1926">
        <v>22318</v>
      </c>
      <c r="T16" s="1926">
        <v>566</v>
      </c>
      <c r="U16" s="1926">
        <v>92</v>
      </c>
      <c r="V16" s="1926">
        <v>612</v>
      </c>
      <c r="W16" s="1926">
        <v>68</v>
      </c>
      <c r="X16" s="1926">
        <v>4</v>
      </c>
      <c r="Y16" s="1926">
        <v>0</v>
      </c>
      <c r="Z16" s="1926">
        <v>6</v>
      </c>
      <c r="AA16" s="1924">
        <f t="shared" ref="AA16:AA26" si="373">AD16*1000/D16</f>
      </c>
      <c r="AB16" s="1928" t="s">
        <v>1681</v>
      </c>
      <c r="AC16" s="1928" t="s">
        <v>1682</v>
      </c>
      <c r="AD16" s="1928">
        <v>26</v>
      </c>
    </row>
    <row r="17">
      <c r="A17" s="1918"/>
      <c r="B17" s="1919" t="s">
        <v>1679</v>
      </c>
      <c r="C17" s="1920" t="s">
        <v>1683</v>
      </c>
      <c r="D17" s="1921">
        <v>1856.89</v>
      </c>
      <c r="E17" s="1922">
        <v>2</v>
      </c>
      <c r="F17" s="1921">
        <f t="shared" si="95"/>
      </c>
      <c r="G17" s="1923">
        <f t="shared" si="218"/>
      </c>
      <c r="H17" s="1923">
        <f t="shared" si="311"/>
      </c>
      <c r="I17" s="1923">
        <f t="shared" si="1"/>
      </c>
      <c r="J17" s="1924">
        <f t="shared" si="124"/>
      </c>
      <c r="K17" s="1925">
        <f t="shared" si="249"/>
      </c>
      <c r="L17" s="1925">
        <f t="shared" si="342"/>
      </c>
      <c r="M17" s="1925">
        <f t="shared" si="32"/>
      </c>
      <c r="N17" s="1925">
        <f t="shared" si="63"/>
      </c>
      <c r="O17" s="1926">
        <f t="shared" si="155"/>
      </c>
      <c r="P17" s="1927">
        <v>0.0085</v>
      </c>
      <c r="Q17" s="1926">
        <v>63</v>
      </c>
      <c r="R17" s="1924">
        <f t="shared" si="280"/>
      </c>
      <c r="S17" s="1926">
        <v>20753</v>
      </c>
      <c r="T17" s="1926">
        <v>675</v>
      </c>
      <c r="U17" s="1926">
        <v>68</v>
      </c>
      <c r="V17" s="1926">
        <v>710</v>
      </c>
      <c r="W17" s="1926">
        <v>91</v>
      </c>
      <c r="X17" s="1926">
        <v>2</v>
      </c>
      <c r="Y17" s="1926">
        <v>0</v>
      </c>
      <c r="Z17" s="1926">
        <v>3</v>
      </c>
      <c r="AA17" s="1924">
        <f t="shared" si="373"/>
      </c>
      <c r="AB17" s="1928" t="s">
        <v>1681</v>
      </c>
      <c r="AC17" s="1928" t="s">
        <v>1682</v>
      </c>
      <c r="AD17" s="1928">
        <v>44</v>
      </c>
    </row>
    <row r="18">
      <c r="A18" s="1918"/>
      <c r="B18" s="1919" t="s">
        <v>1679</v>
      </c>
      <c r="C18" s="1920" t="s">
        <v>1684</v>
      </c>
      <c r="D18" s="1921">
        <v>2050.54</v>
      </c>
      <c r="E18" s="1922">
        <v>7</v>
      </c>
      <c r="F18" s="1921">
        <f t="shared" si="95"/>
      </c>
      <c r="G18" s="1923">
        <f t="shared" si="218"/>
      </c>
      <c r="H18" s="1923">
        <f t="shared" si="311"/>
      </c>
      <c r="I18" s="1923">
        <f t="shared" si="1"/>
      </c>
      <c r="J18" s="1924">
        <f t="shared" si="124"/>
      </c>
      <c r="K18" s="1925">
        <f t="shared" si="249"/>
      </c>
      <c r="L18" s="1925">
        <f t="shared" si="342"/>
      </c>
      <c r="M18" s="1925">
        <f t="shared" si="32"/>
      </c>
      <c r="N18" s="1925">
        <f t="shared" si="63"/>
      </c>
      <c r="O18" s="1926">
        <f t="shared" si="155"/>
      </c>
      <c r="P18" s="1927">
        <v>0.0157</v>
      </c>
      <c r="Q18" s="1926">
        <v>64</v>
      </c>
      <c r="R18" s="1924">
        <f t="shared" si="280"/>
      </c>
      <c r="S18" s="1926">
        <v>18399</v>
      </c>
      <c r="T18" s="1926">
        <v>719</v>
      </c>
      <c r="U18" s="1926">
        <v>97</v>
      </c>
      <c r="V18" s="1926">
        <v>761</v>
      </c>
      <c r="W18" s="1926">
        <v>133</v>
      </c>
      <c r="X18" s="1926">
        <v>7</v>
      </c>
      <c r="Y18" s="1926">
        <v>0</v>
      </c>
      <c r="Z18" s="1926">
        <v>5</v>
      </c>
      <c r="AA18" s="1924">
        <f t="shared" si="373"/>
      </c>
      <c r="AB18" s="1928" t="s">
        <v>1681</v>
      </c>
      <c r="AC18" s="1928" t="s">
        <v>1682</v>
      </c>
      <c r="AD18" s="1928">
        <v>43</v>
      </c>
    </row>
    <row r="19">
      <c r="A19" s="1918"/>
      <c r="B19" s="1919" t="s">
        <v>1679</v>
      </c>
      <c r="C19" s="1920" t="s">
        <v>1685</v>
      </c>
      <c r="D19" s="1921">
        <v>2167.85</v>
      </c>
      <c r="E19" s="1922">
        <v>6</v>
      </c>
      <c r="F19" s="1921">
        <f t="shared" si="95"/>
      </c>
      <c r="G19" s="1923">
        <f t="shared" si="218"/>
      </c>
      <c r="H19" s="1923">
        <f t="shared" si="311"/>
      </c>
      <c r="I19" s="1923">
        <f t="shared" si="1"/>
      </c>
      <c r="J19" s="1924">
        <f t="shared" si="124"/>
      </c>
      <c r="K19" s="1925">
        <f t="shared" si="249"/>
      </c>
      <c r="L19" s="1925">
        <f t="shared" si="342"/>
      </c>
      <c r="M19" s="1925">
        <f t="shared" si="32"/>
      </c>
      <c r="N19" s="1925">
        <f t="shared" si="63"/>
      </c>
      <c r="O19" s="1926">
        <f t="shared" si="155"/>
      </c>
      <c r="P19" s="1927">
        <v>0.0114</v>
      </c>
      <c r="Q19" s="1926">
        <v>59</v>
      </c>
      <c r="R19" s="1924">
        <f t="shared" si="280"/>
      </c>
      <c r="S19" s="1926">
        <v>23440</v>
      </c>
      <c r="T19" s="1926">
        <v>831</v>
      </c>
      <c r="U19" s="1926">
        <v>81</v>
      </c>
      <c r="V19" s="1926">
        <v>890</v>
      </c>
      <c r="W19" s="1926">
        <v>70</v>
      </c>
      <c r="X19" s="1926">
        <v>7</v>
      </c>
      <c r="Y19" s="1926">
        <v>0</v>
      </c>
      <c r="Z19" s="1926">
        <v>11</v>
      </c>
      <c r="AA19" s="1924">
        <f t="shared" si="373"/>
      </c>
      <c r="AB19" s="1928" t="s">
        <v>1681</v>
      </c>
      <c r="AC19" s="1928" t="s">
        <v>1682</v>
      </c>
      <c r="AD19" s="1928">
        <v>26</v>
      </c>
    </row>
    <row r="20">
      <c r="A20" s="1918"/>
      <c r="B20" s="1929" t="s">
        <v>1686</v>
      </c>
      <c r="C20" s="1929"/>
      <c r="D20" s="1930">
        <f>SUM(D16:D19)</f>
      </c>
      <c r="E20" s="1931">
        <f>SUM(E16:E19)</f>
      </c>
      <c r="F20" s="1930">
        <f>SUM(F16:F19)</f>
      </c>
      <c r="G20" s="1932">
        <f t="shared" si="218"/>
      </c>
      <c r="H20" s="1932">
        <f t="shared" si="311"/>
      </c>
      <c r="I20" s="1932">
        <f t="shared" si="1"/>
      </c>
      <c r="J20" s="1932">
        <f t="shared" si="124"/>
      </c>
      <c r="K20" s="1933">
        <f t="shared" si="249"/>
      </c>
      <c r="L20" s="1933">
        <f t="shared" si="342"/>
      </c>
      <c r="M20" s="1933">
        <f t="shared" si="32"/>
      </c>
      <c r="N20" s="1933">
        <f t="shared" si="63"/>
      </c>
      <c r="O20" s="1934">
        <f t="shared" si="155"/>
      </c>
      <c r="P20" s="1933">
        <f>AVERAGE(P16:P19)</f>
      </c>
      <c r="Q20" s="1930">
        <f>AVERAGE(Q16:Q19)</f>
      </c>
      <c r="R20" s="1932">
        <f t="shared" si="280"/>
      </c>
      <c r="S20" s="1935">
        <f>SUM(S16:S19)</f>
      </c>
      <c r="T20" s="1935">
        <f>SUM(T16:T19)</f>
      </c>
      <c r="U20" s="1935">
        <f>SUM(U16:U19)</f>
      </c>
      <c r="V20" s="1935">
        <f>SUM(V16:V19)</f>
      </c>
      <c r="W20" s="1935">
        <f>SUM(W16:W19)</f>
      </c>
      <c r="X20" s="1935">
        <f>SUM(X16:X19)</f>
      </c>
      <c r="Y20" s="1935">
        <f>SUM(Y16:Y19)</f>
      </c>
      <c r="Z20" s="1935">
        <f>SUM(Z16:Z19)</f>
      </c>
      <c r="AA20" s="1936">
        <f t="shared" si="373"/>
      </c>
      <c r="AB20" s="1937"/>
      <c r="AC20" s="1937"/>
      <c r="AD20" s="1938">
        <f>SUM(AD16:AD19)</f>
      </c>
    </row>
    <row r="21">
      <c r="A21" s="1918"/>
      <c r="B21" s="1920" t="s">
        <v>1687</v>
      </c>
      <c r="C21" s="1920" t="s">
        <v>1688</v>
      </c>
      <c r="D21" s="1921">
        <v>2562.6</v>
      </c>
      <c r="E21" s="1922">
        <v>2</v>
      </c>
      <c r="F21" s="1921">
        <f t="shared" ref="F21:F24" si="96">E21*1300*1.2</f>
      </c>
      <c r="G21" s="1923">
        <f t="shared" si="218"/>
      </c>
      <c r="H21" s="1923">
        <f t="shared" si="311"/>
      </c>
      <c r="I21" s="1923">
        <f t="shared" si="1"/>
      </c>
      <c r="J21" s="1924">
        <f t="shared" si="124"/>
      </c>
      <c r="K21" s="1925">
        <f t="shared" si="249"/>
      </c>
      <c r="L21" s="1925">
        <f t="shared" si="342"/>
      </c>
      <c r="M21" s="1925">
        <f t="shared" si="32"/>
      </c>
      <c r="N21" s="1925">
        <f t="shared" si="63"/>
      </c>
      <c r="O21" s="1926">
        <f t="shared" si="155"/>
      </c>
      <c r="P21" s="1927">
        <v>0.0213</v>
      </c>
      <c r="Q21" s="1926">
        <v>58</v>
      </c>
      <c r="R21" s="1924">
        <f t="shared" si="280"/>
      </c>
      <c r="S21" s="1926">
        <v>27891</v>
      </c>
      <c r="T21" s="1926">
        <v>943</v>
      </c>
      <c r="U21" s="1926">
        <v>114</v>
      </c>
      <c r="V21" s="1926">
        <v>1000</v>
      </c>
      <c r="W21" s="1926">
        <v>118</v>
      </c>
      <c r="X21" s="1926">
        <v>7</v>
      </c>
      <c r="Y21" s="1926">
        <v>5</v>
      </c>
      <c r="Z21" s="1926">
        <v>24</v>
      </c>
      <c r="AA21" s="1924">
        <f t="shared" si="373"/>
      </c>
      <c r="AB21" s="1928" t="s">
        <v>1681</v>
      </c>
      <c r="AC21" s="1928" t="s">
        <v>1682</v>
      </c>
      <c r="AD21" s="1928">
        <v>60</v>
      </c>
    </row>
    <row r="22">
      <c r="A22" s="1918"/>
      <c r="B22" s="1920" t="s">
        <v>1687</v>
      </c>
      <c r="C22" s="1919" t="s">
        <v>1689</v>
      </c>
      <c r="D22" s="1939">
        <v>2160.45</v>
      </c>
      <c r="E22" s="1940">
        <v>2</v>
      </c>
      <c r="F22" s="1921">
        <f t="shared" si="96"/>
      </c>
      <c r="G22" s="1941">
        <f t="shared" si="218"/>
      </c>
      <c r="H22" s="1941">
        <f t="shared" si="311"/>
      </c>
      <c r="I22" s="1941">
        <f t="shared" si="1"/>
      </c>
      <c r="J22" s="1942">
        <f t="shared" si="124"/>
      </c>
      <c r="K22" s="1943">
        <f t="shared" si="249"/>
      </c>
      <c r="L22" s="1943">
        <f t="shared" si="342"/>
      </c>
      <c r="M22" s="1943">
        <f t="shared" si="32"/>
      </c>
      <c r="N22" s="1943">
        <f t="shared" si="63"/>
      </c>
      <c r="O22" s="1926">
        <f t="shared" si="155"/>
      </c>
      <c r="P22" s="1944">
        <v>0.0209</v>
      </c>
      <c r="Q22" s="1945">
        <v>55</v>
      </c>
      <c r="R22" s="1942">
        <f t="shared" si="280"/>
      </c>
      <c r="S22" s="1945">
        <v>22621</v>
      </c>
      <c r="T22" s="1945">
        <v>904</v>
      </c>
      <c r="U22" s="1945">
        <v>84</v>
      </c>
      <c r="V22" s="1945">
        <v>969</v>
      </c>
      <c r="W22" s="1945">
        <v>119</v>
      </c>
      <c r="X22" s="1945">
        <v>9</v>
      </c>
      <c r="Y22" s="1945">
        <v>3</v>
      </c>
      <c r="Z22" s="1945">
        <v>15</v>
      </c>
      <c r="AA22" s="1924">
        <f t="shared" si="373"/>
      </c>
      <c r="AB22" s="1928" t="s">
        <v>1681</v>
      </c>
      <c r="AC22" s="1928" t="s">
        <v>1682</v>
      </c>
      <c r="AD22" s="1946">
        <v>27</v>
      </c>
    </row>
    <row r="23">
      <c r="A23" s="1918"/>
      <c r="B23" s="1920" t="s">
        <v>1687</v>
      </c>
      <c r="C23" s="1919" t="s">
        <v>1690</v>
      </c>
      <c r="D23" s="1939">
        <v>1739.91</v>
      </c>
      <c r="E23" s="1940">
        <v>6</v>
      </c>
      <c r="F23" s="1921">
        <f t="shared" si="96"/>
      </c>
      <c r="G23" s="1941">
        <f t="shared" si="218"/>
      </c>
      <c r="H23" s="1941">
        <f t="shared" si="311"/>
      </c>
      <c r="I23" s="1941">
        <f t="shared" si="1"/>
      </c>
      <c r="J23" s="1942">
        <f t="shared" si="124"/>
      </c>
      <c r="K23" s="1943">
        <f t="shared" si="249"/>
      </c>
      <c r="L23" s="1943">
        <f t="shared" si="342"/>
      </c>
      <c r="M23" s="1943">
        <f t="shared" si="32"/>
      </c>
      <c r="N23" s="1943">
        <f t="shared" si="63"/>
      </c>
      <c r="O23" s="1926">
        <f t="shared" si="155"/>
      </c>
      <c r="P23" s="1944">
        <v>0.0163</v>
      </c>
      <c r="Q23" s="1945">
        <v>54</v>
      </c>
      <c r="R23" s="1942">
        <f t="shared" si="280"/>
      </c>
      <c r="S23" s="1945">
        <v>16624</v>
      </c>
      <c r="T23" s="1945">
        <v>884</v>
      </c>
      <c r="U23" s="1945">
        <v>79</v>
      </c>
      <c r="V23" s="1945">
        <v>925</v>
      </c>
      <c r="W23" s="1945">
        <v>118</v>
      </c>
      <c r="X23" s="1945">
        <v>3</v>
      </c>
      <c r="Y23" s="1945">
        <v>2</v>
      </c>
      <c r="Z23" s="1945">
        <v>8</v>
      </c>
      <c r="AA23" s="1924">
        <f t="shared" si="373"/>
      </c>
      <c r="AB23" s="1928" t="s">
        <v>1681</v>
      </c>
      <c r="AC23" s="1928" t="s">
        <v>1682</v>
      </c>
      <c r="AD23" s="1946">
        <v>30</v>
      </c>
    </row>
    <row r="24">
      <c r="A24" s="1918"/>
      <c r="B24" s="1920" t="s">
        <v>1687</v>
      </c>
      <c r="C24" s="1919" t="s">
        <v>1691</v>
      </c>
      <c r="D24" s="1939">
        <v>1888.31</v>
      </c>
      <c r="E24" s="1940">
        <v>3</v>
      </c>
      <c r="F24" s="1921">
        <f t="shared" si="96"/>
      </c>
      <c r="G24" s="1941">
        <f t="shared" si="218"/>
      </c>
      <c r="H24" s="1941">
        <f t="shared" si="311"/>
      </c>
      <c r="I24" s="1941">
        <f t="shared" si="1"/>
      </c>
      <c r="J24" s="1942">
        <f t="shared" si="124"/>
      </c>
      <c r="K24" s="1943">
        <f t="shared" si="249"/>
      </c>
      <c r="L24" s="1943">
        <f t="shared" si="342"/>
      </c>
      <c r="M24" s="1943">
        <f t="shared" si="32"/>
      </c>
      <c r="N24" s="1943">
        <f t="shared" si="63"/>
      </c>
      <c r="O24" s="1926">
        <f t="shared" si="155"/>
      </c>
      <c r="P24" s="1944">
        <v>0.012</v>
      </c>
      <c r="Q24" s="1945">
        <v>53</v>
      </c>
      <c r="R24" s="1942">
        <f t="shared" si="280"/>
      </c>
      <c r="S24" s="1945">
        <v>20644</v>
      </c>
      <c r="T24" s="1945">
        <v>970</v>
      </c>
      <c r="U24" s="1945">
        <v>87</v>
      </c>
      <c r="V24" s="1945">
        <v>1046</v>
      </c>
      <c r="W24" s="1945">
        <v>125</v>
      </c>
      <c r="X24" s="1945">
        <v>9</v>
      </c>
      <c r="Y24" s="1945">
        <v>1</v>
      </c>
      <c r="Z24" s="1945">
        <v>4</v>
      </c>
      <c r="AA24" s="1924">
        <f t="shared" si="373"/>
      </c>
      <c r="AB24" s="1928" t="s">
        <v>1681</v>
      </c>
      <c r="AC24" s="1928" t="s">
        <v>1682</v>
      </c>
      <c r="AD24" s="1946">
        <v>29</v>
      </c>
    </row>
    <row r="25">
      <c r="A25" s="1918"/>
      <c r="B25" s="1929" t="s">
        <v>1686</v>
      </c>
      <c r="C25" s="1929"/>
      <c r="D25" s="1930">
        <f>SUM(D21:D24)</f>
      </c>
      <c r="E25" s="1930">
        <f>SUM(E21:E24)</f>
      </c>
      <c r="F25" s="1930">
        <f>SUM(F21:F24)</f>
      </c>
      <c r="G25" s="1932">
        <f t="shared" si="218"/>
      </c>
      <c r="H25" s="1932">
        <f t="shared" si="311"/>
      </c>
      <c r="I25" s="1932">
        <f t="shared" si="1"/>
      </c>
      <c r="J25" s="1932">
        <f t="shared" si="124"/>
      </c>
      <c r="K25" s="1933">
        <f t="shared" si="249"/>
      </c>
      <c r="L25" s="1933">
        <f t="shared" si="342"/>
      </c>
      <c r="M25" s="1933">
        <f t="shared" si="32"/>
      </c>
      <c r="N25" s="1933">
        <f t="shared" si="63"/>
      </c>
      <c r="O25" s="1934">
        <f t="shared" si="155"/>
      </c>
      <c r="P25" s="1933">
        <f>AVERAGE(P21:P24)</f>
      </c>
      <c r="Q25" s="1947">
        <f>AVERAGE(Q21:Q24)</f>
      </c>
      <c r="R25" s="1930">
        <f t="shared" si="280"/>
      </c>
      <c r="S25" s="1934">
        <f>SUM(S21:S24)</f>
      </c>
      <c r="T25" s="1934">
        <f>SUM(T21:T24)</f>
      </c>
      <c r="U25" s="1934">
        <f>SUM(U21:U24)</f>
      </c>
      <c r="V25" s="1934">
        <f>SUM(V21:V24)</f>
      </c>
      <c r="W25" s="1934">
        <f>SUM(W21:W24)</f>
      </c>
      <c r="X25" s="1934">
        <f>SUM(X21:X24)</f>
      </c>
      <c r="Y25" s="1934">
        <f>SUM(Y21:Y24)</f>
      </c>
      <c r="Z25" s="1934">
        <f>SUM(Z21:Z24)</f>
      </c>
      <c r="AA25" s="1936">
        <f t="shared" si="373"/>
      </c>
      <c r="AB25" s="1937"/>
      <c r="AC25" s="1937"/>
      <c r="AD25" s="1938">
        <f>SUM(AD21:AD24)</f>
      </c>
    </row>
    <row r="26">
      <c r="A26" s="1918"/>
      <c r="B26" s="1948" t="s">
        <v>1692</v>
      </c>
      <c r="C26" s="1948"/>
      <c r="D26" s="1949">
        <f>D25+D20</f>
      </c>
      <c r="E26" s="1949">
        <f>E25+E20</f>
      </c>
      <c r="F26" s="1949">
        <f>F25+F20</f>
      </c>
      <c r="G26" s="1950">
        <f t="shared" si="218"/>
      </c>
      <c r="H26" s="1950">
        <f t="shared" si="311"/>
      </c>
      <c r="I26" s="1950">
        <f t="shared" si="1"/>
      </c>
      <c r="J26" s="1950">
        <f t="shared" si="124"/>
      </c>
      <c r="K26" s="1951">
        <f t="shared" si="249"/>
      </c>
      <c r="L26" s="1951">
        <f t="shared" si="342"/>
      </c>
      <c r="M26" s="1951">
        <f t="shared" si="32"/>
      </c>
      <c r="N26" s="1951">
        <f t="shared" si="63"/>
      </c>
      <c r="O26" s="1952">
        <f t="shared" si="155"/>
      </c>
      <c r="P26" s="1953">
        <f>(P25+P20)/2</f>
      </c>
      <c r="Q26" s="1953">
        <f>(Q25+Q20)/2</f>
      </c>
      <c r="R26" s="1949">
        <f>(R25+R20)/2</f>
      </c>
      <c r="S26" s="1952">
        <f>S25+S20</f>
      </c>
      <c r="T26" s="1952">
        <f>T25+T20</f>
      </c>
      <c r="U26" s="1952">
        <f>U25+U20</f>
      </c>
      <c r="V26" s="1952">
        <f>V25+V20</f>
      </c>
      <c r="W26" s="1952">
        <f>W25+W20</f>
      </c>
      <c r="X26" s="1952">
        <f>X25+X20</f>
      </c>
      <c r="Y26" s="1952">
        <f>Y25+Y20</f>
      </c>
      <c r="Z26" s="1952">
        <f>Z25+Z20</f>
      </c>
      <c r="AA26" s="1950">
        <f t="shared" si="373"/>
      </c>
      <c r="AB26" s="1954"/>
      <c r="AC26" s="1954"/>
      <c r="AD26" s="1955">
        <f>AD25+AD20</f>
      </c>
    </row>
    <row r="27">
      <c r="A27" s="1907" t="s">
        <v>1645</v>
      </c>
      <c r="B27" s="1907" t="s">
        <v>1646</v>
      </c>
      <c r="C27" s="1907"/>
      <c r="D27" s="1908" t="s">
        <v>1647</v>
      </c>
      <c r="E27" s="1908"/>
      <c r="F27" s="1908"/>
      <c r="G27" s="1908"/>
      <c r="H27" s="1908"/>
      <c r="I27" s="1908"/>
      <c r="J27" s="1909" t="s">
        <v>1648</v>
      </c>
      <c r="K27" s="1909"/>
      <c r="L27" s="1909"/>
      <c r="M27" s="1909"/>
      <c r="N27" s="1909"/>
      <c r="O27" s="1909"/>
      <c r="P27" s="1909"/>
      <c r="Q27" s="1909"/>
      <c r="R27" s="1909"/>
      <c r="S27" s="1909"/>
      <c r="T27" s="1909"/>
      <c r="U27" s="1909"/>
      <c r="V27" s="1909"/>
      <c r="W27" s="1909"/>
      <c r="X27" s="1909"/>
      <c r="Y27" s="1909"/>
      <c r="Z27" s="1909"/>
      <c r="AA27" s="1909"/>
      <c r="AB27" s="1909"/>
      <c r="AC27" s="1909"/>
      <c r="AD27" s="1910"/>
    </row>
    <row r="28">
      <c r="A28" s="1907"/>
      <c r="B28" s="1907" t="s">
        <v>1649</v>
      </c>
      <c r="C28" s="1907" t="s">
        <v>1650</v>
      </c>
      <c r="D28" s="1908" t="s">
        <v>1651</v>
      </c>
      <c r="E28" s="1911" t="s">
        <v>1652</v>
      </c>
      <c r="F28" s="1912" t="s">
        <v>1653</v>
      </c>
      <c r="G28" s="1913" t="s">
        <v>1654</v>
      </c>
      <c r="H28" s="1913" t="s">
        <v>1655</v>
      </c>
      <c r="I28" s="1913" t="s">
        <v>1656</v>
      </c>
      <c r="J28" s="1909" t="s">
        <v>1657</v>
      </c>
      <c r="K28" s="1914" t="s">
        <v>1658</v>
      </c>
      <c r="L28" s="1914" t="s">
        <v>1659</v>
      </c>
      <c r="M28" s="1914" t="s">
        <v>1660</v>
      </c>
      <c r="N28" s="1914" t="s">
        <v>1661</v>
      </c>
      <c r="O28" s="1915" t="s">
        <v>1662</v>
      </c>
      <c r="P28" s="1914" t="s">
        <v>1663</v>
      </c>
      <c r="Q28" s="1915" t="s">
        <v>1664</v>
      </c>
      <c r="R28" s="1909" t="s">
        <v>1665</v>
      </c>
      <c r="S28" s="1915" t="s">
        <v>1666</v>
      </c>
      <c r="T28" s="1915" t="s">
        <v>1667</v>
      </c>
      <c r="U28" s="1915" t="s">
        <v>1668</v>
      </c>
      <c r="V28" s="1915" t="s">
        <v>1669</v>
      </c>
      <c r="W28" s="1915" t="s">
        <v>1670</v>
      </c>
      <c r="X28" s="1915" t="s">
        <v>1671</v>
      </c>
      <c r="Y28" s="1915" t="s">
        <v>1672</v>
      </c>
      <c r="Z28" s="1915" t="s">
        <v>1673</v>
      </c>
      <c r="AA28" s="1916" t="s">
        <v>1674</v>
      </c>
      <c r="AB28" s="1910" t="s">
        <v>1675</v>
      </c>
      <c r="AC28" s="1910" t="s">
        <v>1676</v>
      </c>
      <c r="AD28" s="1917" t="s">
        <v>1677</v>
      </c>
    </row>
    <row r="29">
      <c r="A29" s="1918" t="s">
        <v>1694</v>
      </c>
      <c r="B29" s="1919" t="s">
        <v>1679</v>
      </c>
      <c r="C29" s="1920" t="s">
        <v>1680</v>
      </c>
      <c r="D29" s="1921">
        <v>2248.99</v>
      </c>
      <c r="E29" s="1922">
        <v>5</v>
      </c>
      <c r="F29" s="1921">
        <f t="shared" ref="F29:F33" si="97">E29*1300*1.2</f>
      </c>
      <c r="G29" s="1923">
        <f t="shared" ref="G29:G39" si="219">F29/D29</f>
      </c>
      <c r="H29" s="1923">
        <f t="shared" ref="H29:H39" si="312">D29/E29</f>
      </c>
      <c r="I29" s="1923">
        <f t="shared" ref="I29:I39" si="2">F29/E29</f>
      </c>
      <c r="J29" s="1924">
        <f t="shared" ref="J29:J39" si="125">D29/T29</f>
      </c>
      <c r="K29" s="1925">
        <f t="shared" ref="K29:K39" si="250">O29/S29*1</f>
      </c>
      <c r="L29" s="1925">
        <f t="shared" ref="L29:L39" si="343">T29/S29</f>
      </c>
      <c r="M29" s="1925">
        <f t="shared" ref="M29:M39" si="33">V29/S29</f>
      </c>
      <c r="N29" s="1925">
        <f t="shared" ref="N29:N39" si="64">W29/V29</f>
      </c>
      <c r="O29" s="1926">
        <f t="shared" ref="O29:O39" si="156">U29/P29</f>
      </c>
      <c r="P29" s="1927">
        <v>0.0081</v>
      </c>
      <c r="Q29" s="1926">
        <v>62</v>
      </c>
      <c r="R29" s="1924">
        <f t="shared" ref="R29:R38" si="281">(D29/S29)*1000</f>
      </c>
      <c r="S29" s="1926">
        <v>31869</v>
      </c>
      <c r="T29" s="1926">
        <v>716</v>
      </c>
      <c r="U29" s="1926">
        <v>112</v>
      </c>
      <c r="V29" s="1926">
        <v>752</v>
      </c>
      <c r="W29" s="1926">
        <v>79</v>
      </c>
      <c r="X29" s="1926">
        <v>9</v>
      </c>
      <c r="Y29" s="1926">
        <v>1</v>
      </c>
      <c r="Z29" s="1926">
        <v>7</v>
      </c>
      <c r="AA29" s="1924">
        <f t="shared" ref="AA29:AA39" si="374">AD29*1000/D29</f>
      </c>
      <c r="AB29" s="1928" t="s">
        <v>1681</v>
      </c>
      <c r="AC29" s="1928" t="s">
        <v>1695</v>
      </c>
      <c r="AD29" s="1928">
        <v>40</v>
      </c>
    </row>
    <row r="30">
      <c r="A30" s="1918"/>
      <c r="B30" s="1919" t="s">
        <v>1679</v>
      </c>
      <c r="C30" s="1920" t="s">
        <v>1683</v>
      </c>
      <c r="D30" s="1921">
        <v>2099.27</v>
      </c>
      <c r="E30" s="1922">
        <v>2</v>
      </c>
      <c r="F30" s="1921">
        <f t="shared" si="97"/>
      </c>
      <c r="G30" s="1923">
        <f t="shared" si="219"/>
      </c>
      <c r="H30" s="1923">
        <f t="shared" si="312"/>
      </c>
      <c r="I30" s="1923">
        <f t="shared" si="2"/>
      </c>
      <c r="J30" s="1924">
        <f t="shared" si="125"/>
      </c>
      <c r="K30" s="1925">
        <f t="shared" si="250"/>
      </c>
      <c r="L30" s="1925">
        <f t="shared" si="343"/>
      </c>
      <c r="M30" s="1925">
        <f t="shared" si="33"/>
      </c>
      <c r="N30" s="1925">
        <f t="shared" si="64"/>
      </c>
      <c r="O30" s="1926">
        <f t="shared" si="156"/>
      </c>
      <c r="P30" s="1927">
        <v>0.0106</v>
      </c>
      <c r="Q30" s="1926">
        <v>58</v>
      </c>
      <c r="R30" s="1924">
        <f t="shared" si="281"/>
      </c>
      <c r="S30" s="1926">
        <v>27024</v>
      </c>
      <c r="T30" s="1926">
        <v>820</v>
      </c>
      <c r="U30" s="1926">
        <v>103</v>
      </c>
      <c r="V30" s="1926">
        <v>871</v>
      </c>
      <c r="W30" s="1926">
        <v>106</v>
      </c>
      <c r="X30" s="1926">
        <v>7</v>
      </c>
      <c r="Y30" s="1926">
        <v>0</v>
      </c>
      <c r="Z30" s="1926">
        <v>8</v>
      </c>
      <c r="AA30" s="1924">
        <f t="shared" si="374"/>
      </c>
      <c r="AB30" s="1928" t="s">
        <v>1681</v>
      </c>
      <c r="AC30" s="1928" t="s">
        <v>1695</v>
      </c>
      <c r="AD30" s="1928">
        <v>36</v>
      </c>
    </row>
    <row r="31">
      <c r="A31" s="1918"/>
      <c r="B31" s="1919" t="s">
        <v>1679</v>
      </c>
      <c r="C31" s="1920" t="s">
        <v>1684</v>
      </c>
      <c r="D31" s="1921">
        <v>1549.02</v>
      </c>
      <c r="E31" s="1922">
        <v>3</v>
      </c>
      <c r="F31" s="1921">
        <f t="shared" si="97"/>
      </c>
      <c r="G31" s="1923">
        <f t="shared" si="219"/>
      </c>
      <c r="H31" s="1923">
        <f t="shared" si="312"/>
      </c>
      <c r="I31" s="1923">
        <f t="shared" si="2"/>
      </c>
      <c r="J31" s="1924">
        <f t="shared" si="125"/>
      </c>
      <c r="K31" s="1925">
        <f t="shared" si="250"/>
      </c>
      <c r="L31" s="1925">
        <f t="shared" si="343"/>
      </c>
      <c r="M31" s="1925">
        <f t="shared" si="33"/>
      </c>
      <c r="N31" s="1925">
        <f t="shared" si="64"/>
      </c>
      <c r="O31" s="1926">
        <f t="shared" si="156"/>
      </c>
      <c r="P31" s="1927">
        <v>0.0128</v>
      </c>
      <c r="Q31" s="1926">
        <v>60</v>
      </c>
      <c r="R31" s="1924">
        <f t="shared" si="281"/>
      </c>
      <c r="S31" s="1926">
        <v>17670</v>
      </c>
      <c r="T31" s="1926">
        <v>571</v>
      </c>
      <c r="U31" s="1926">
        <v>81</v>
      </c>
      <c r="V31" s="1926">
        <v>608</v>
      </c>
      <c r="W31" s="1926">
        <v>94</v>
      </c>
      <c r="X31" s="1926">
        <v>6</v>
      </c>
      <c r="Y31" s="1926">
        <v>1</v>
      </c>
      <c r="Z31" s="1926">
        <v>8</v>
      </c>
      <c r="AA31" s="1924">
        <f t="shared" si="374"/>
      </c>
      <c r="AB31" s="1928" t="s">
        <v>1681</v>
      </c>
      <c r="AC31" s="1928" t="s">
        <v>1695</v>
      </c>
      <c r="AD31" s="1928">
        <v>20</v>
      </c>
    </row>
    <row r="32">
      <c r="A32" s="1918"/>
      <c r="B32" s="1919" t="s">
        <v>1679</v>
      </c>
      <c r="C32" s="1920" t="s">
        <v>1685</v>
      </c>
      <c r="D32" s="1921">
        <v>1567.59</v>
      </c>
      <c r="E32" s="1922">
        <v>2</v>
      </c>
      <c r="F32" s="1921">
        <f t="shared" si="97"/>
      </c>
      <c r="G32" s="1923">
        <f t="shared" si="219"/>
      </c>
      <c r="H32" s="1923">
        <f t="shared" si="312"/>
      </c>
      <c r="I32" s="1923">
        <f t="shared" si="2"/>
      </c>
      <c r="J32" s="1924">
        <f t="shared" si="125"/>
      </c>
      <c r="K32" s="1925">
        <f t="shared" si="250"/>
      </c>
      <c r="L32" s="1925">
        <f t="shared" si="343"/>
      </c>
      <c r="M32" s="1925">
        <f t="shared" si="33"/>
      </c>
      <c r="N32" s="1925">
        <f t="shared" si="64"/>
      </c>
      <c r="O32" s="1926">
        <f t="shared" si="156"/>
      </c>
      <c r="P32" s="1927">
        <v>0.0116</v>
      </c>
      <c r="Q32" s="1926">
        <v>57</v>
      </c>
      <c r="R32" s="1924">
        <f t="shared" si="281"/>
      </c>
      <c r="S32" s="1926">
        <v>19140</v>
      </c>
      <c r="T32" s="1926">
        <v>589</v>
      </c>
      <c r="U32" s="1926">
        <v>60</v>
      </c>
      <c r="V32" s="1926">
        <v>619</v>
      </c>
      <c r="W32" s="1926">
        <v>54</v>
      </c>
      <c r="X32" s="1926">
        <v>4</v>
      </c>
      <c r="Y32" s="1926">
        <v>1</v>
      </c>
      <c r="Z32" s="1926">
        <v>17</v>
      </c>
      <c r="AA32" s="1924">
        <f t="shared" si="374"/>
      </c>
      <c r="AB32" s="1928" t="s">
        <v>1681</v>
      </c>
      <c r="AC32" s="1928" t="s">
        <v>1695</v>
      </c>
      <c r="AD32" s="1928">
        <v>13</v>
      </c>
    </row>
    <row r="33">
      <c r="A33" s="1918"/>
      <c r="B33" s="1919" t="s">
        <v>1679</v>
      </c>
      <c r="C33" s="1920" t="s">
        <v>1688</v>
      </c>
      <c r="D33" s="1921">
        <v>1267.41</v>
      </c>
      <c r="E33" s="1922">
        <v>0</v>
      </c>
      <c r="F33" s="1921">
        <f t="shared" si="97"/>
      </c>
      <c r="G33" s="1923">
        <f t="shared" si="219"/>
      </c>
      <c r="H33" s="1923">
        <f t="shared" si="312"/>
      </c>
      <c r="I33" s="1923">
        <f t="shared" si="2"/>
      </c>
      <c r="J33" s="1924">
        <f t="shared" si="125"/>
      </c>
      <c r="K33" s="1925">
        <f t="shared" si="250"/>
      </c>
      <c r="L33" s="1925">
        <f t="shared" si="343"/>
      </c>
      <c r="M33" s="1925">
        <f t="shared" si="33"/>
      </c>
      <c r="N33" s="1925">
        <f t="shared" si="64"/>
      </c>
      <c r="O33" s="1926">
        <f t="shared" si="156"/>
      </c>
      <c r="P33" s="1927">
        <v>0.0113</v>
      </c>
      <c r="Q33" s="1926">
        <v>54</v>
      </c>
      <c r="R33" s="1924">
        <f t="shared" si="281"/>
      </c>
      <c r="S33" s="1926">
        <v>16241</v>
      </c>
      <c r="T33" s="1926">
        <v>501</v>
      </c>
      <c r="U33" s="1926">
        <v>53</v>
      </c>
      <c r="V33" s="1926">
        <v>540</v>
      </c>
      <c r="W33" s="1926">
        <v>50</v>
      </c>
      <c r="X33" s="1926">
        <v>2</v>
      </c>
      <c r="Y33" s="1926">
        <v>0</v>
      </c>
      <c r="Z33" s="1926">
        <v>7</v>
      </c>
      <c r="AA33" s="1924">
        <f t="shared" si="374"/>
      </c>
      <c r="AB33" s="1928" t="s">
        <v>1681</v>
      </c>
      <c r="AC33" s="1928" t="s">
        <v>1695</v>
      </c>
      <c r="AD33" s="1928">
        <v>19</v>
      </c>
    </row>
    <row r="34">
      <c r="A34" s="1918"/>
      <c r="B34" s="1929" t="s">
        <v>1686</v>
      </c>
      <c r="C34" s="1929"/>
      <c r="D34" s="1956">
        <f>SUM(D29:D33)</f>
      </c>
      <c r="E34" s="1930">
        <f>SUM(E29:E33)</f>
      </c>
      <c r="F34" s="1930">
        <f>SUM(F29:F33)</f>
      </c>
      <c r="G34" s="1932">
        <f t="shared" si="219"/>
      </c>
      <c r="H34" s="1932">
        <f t="shared" si="312"/>
      </c>
      <c r="I34" s="1932">
        <f t="shared" si="2"/>
      </c>
      <c r="J34" s="1932">
        <f t="shared" si="125"/>
      </c>
      <c r="K34" s="1933">
        <f t="shared" si="250"/>
      </c>
      <c r="L34" s="1933">
        <f t="shared" si="343"/>
      </c>
      <c r="M34" s="1933">
        <f t="shared" si="33"/>
      </c>
      <c r="N34" s="1933">
        <f t="shared" si="64"/>
      </c>
      <c r="O34" s="1934">
        <f t="shared" si="156"/>
      </c>
      <c r="P34" s="1933">
        <f>AVERAGE(P29:P33)</f>
      </c>
      <c r="Q34" s="1930">
        <f>AVERAGE(Q29:Q33)</f>
      </c>
      <c r="R34" s="1932">
        <f t="shared" si="281"/>
      </c>
      <c r="S34" s="1935">
        <f>SUM(S29:S33)</f>
      </c>
      <c r="T34" s="1935">
        <f>SUM(T29:T33)</f>
      </c>
      <c r="U34" s="1935">
        <f>SUM(U29:U33)</f>
      </c>
      <c r="V34" s="1935">
        <f>SUM(V29:V33)</f>
      </c>
      <c r="W34" s="1935">
        <f>SUM(W29:W33)</f>
      </c>
      <c r="X34" s="1935">
        <f>SUM(X29:X33)</f>
      </c>
      <c r="Y34" s="1935">
        <f>SUM(Y29:Y33)</f>
      </c>
      <c r="Z34" s="1935">
        <f>SUM(Z29:Z33)</f>
      </c>
      <c r="AA34" s="1936">
        <f t="shared" si="374"/>
      </c>
      <c r="AB34" s="1937"/>
      <c r="AC34" s="1937"/>
      <c r="AD34" s="1938">
        <f>SUM(AD29:AD33)</f>
      </c>
    </row>
    <row r="35">
      <c r="A35" s="1918"/>
      <c r="B35" s="1920" t="s">
        <v>1696</v>
      </c>
      <c r="C35" s="1919" t="s">
        <v>1689</v>
      </c>
      <c r="D35" s="1939">
        <v>1317.9</v>
      </c>
      <c r="E35" s="1940">
        <v>3</v>
      </c>
      <c r="F35" s="1921">
        <f t="shared" ref="F35:F37" si="98">E35*1300*1.2</f>
      </c>
      <c r="G35" s="1941">
        <f t="shared" si="219"/>
      </c>
      <c r="H35" s="1941">
        <f t="shared" si="312"/>
      </c>
      <c r="I35" s="1941">
        <f t="shared" si="2"/>
      </c>
      <c r="J35" s="1942">
        <f t="shared" si="125"/>
      </c>
      <c r="K35" s="1943">
        <f t="shared" si="250"/>
      </c>
      <c r="L35" s="1943">
        <f t="shared" si="343"/>
      </c>
      <c r="M35" s="1943">
        <f t="shared" si="33"/>
      </c>
      <c r="N35" s="1943">
        <f t="shared" si="64"/>
      </c>
      <c r="O35" s="1926">
        <f t="shared" si="156"/>
      </c>
      <c r="P35" s="1944">
        <v>0.0141</v>
      </c>
      <c r="Q35" s="1945">
        <v>55</v>
      </c>
      <c r="R35" s="1942">
        <f t="shared" si="281"/>
      </c>
      <c r="S35" s="1945">
        <v>13340</v>
      </c>
      <c r="T35" s="1945">
        <v>464</v>
      </c>
      <c r="U35" s="1945">
        <v>51</v>
      </c>
      <c r="V35" s="1945">
        <v>484</v>
      </c>
      <c r="W35" s="1945">
        <v>45</v>
      </c>
      <c r="X35" s="1945">
        <v>6</v>
      </c>
      <c r="Y35" s="1945">
        <v>1</v>
      </c>
      <c r="Z35" s="1945">
        <v>7</v>
      </c>
      <c r="AA35" s="1924">
        <f t="shared" si="374"/>
      </c>
      <c r="AB35" s="1928" t="s">
        <v>1681</v>
      </c>
      <c r="AC35" s="1928" t="s">
        <v>1695</v>
      </c>
      <c r="AD35" s="1946">
        <v>19</v>
      </c>
    </row>
    <row r="36">
      <c r="A36" s="1918"/>
      <c r="B36" s="1920" t="s">
        <v>1696</v>
      </c>
      <c r="C36" s="1919" t="s">
        <v>1690</v>
      </c>
      <c r="D36" s="1957">
        <v>2365.73</v>
      </c>
      <c r="E36" s="1940">
        <v>7</v>
      </c>
      <c r="F36" s="1921">
        <f t="shared" si="98"/>
      </c>
      <c r="G36" s="1941">
        <f t="shared" si="219"/>
      </c>
      <c r="H36" s="1941">
        <f t="shared" si="312"/>
      </c>
      <c r="I36" s="1941">
        <f t="shared" si="2"/>
      </c>
      <c r="J36" s="1942">
        <f t="shared" si="125"/>
      </c>
      <c r="K36" s="1943">
        <f t="shared" si="250"/>
      </c>
      <c r="L36" s="1943">
        <f t="shared" si="343"/>
      </c>
      <c r="M36" s="1943">
        <f t="shared" si="33"/>
      </c>
      <c r="N36" s="1943">
        <f t="shared" si="64"/>
      </c>
      <c r="O36" s="1926">
        <f t="shared" si="156"/>
      </c>
      <c r="P36" s="1944">
        <v>0.0244</v>
      </c>
      <c r="Q36" s="1945">
        <v>55</v>
      </c>
      <c r="R36" s="1942">
        <f t="shared" si="281"/>
      </c>
      <c r="S36" s="1945">
        <v>23411</v>
      </c>
      <c r="T36" s="1945">
        <v>828</v>
      </c>
      <c r="U36" s="1945">
        <v>90</v>
      </c>
      <c r="V36" s="1945">
        <v>851</v>
      </c>
      <c r="W36" s="1945">
        <v>106</v>
      </c>
      <c r="X36" s="1945">
        <v>13</v>
      </c>
      <c r="Y36" s="1945">
        <v>4</v>
      </c>
      <c r="Z36" s="1945">
        <v>1</v>
      </c>
      <c r="AA36" s="1924">
        <f t="shared" si="374"/>
      </c>
      <c r="AB36" s="1928" t="s">
        <v>1681</v>
      </c>
      <c r="AC36" s="1928" t="s">
        <v>1695</v>
      </c>
      <c r="AD36" s="1946">
        <v>36</v>
      </c>
    </row>
    <row r="37">
      <c r="A37" s="1918"/>
      <c r="B37" s="1920" t="s">
        <v>1696</v>
      </c>
      <c r="C37" s="1919" t="s">
        <v>1691</v>
      </c>
      <c r="D37" s="1939">
        <v>1354.29</v>
      </c>
      <c r="E37" s="1940">
        <v>3</v>
      </c>
      <c r="F37" s="1921">
        <f t="shared" si="98"/>
      </c>
      <c r="G37" s="1941">
        <f t="shared" si="219"/>
      </c>
      <c r="H37" s="1941">
        <f t="shared" si="312"/>
      </c>
      <c r="I37" s="1941">
        <f t="shared" si="2"/>
      </c>
      <c r="J37" s="1942">
        <f t="shared" si="125"/>
      </c>
      <c r="K37" s="1943">
        <f t="shared" si="250"/>
      </c>
      <c r="L37" s="1943">
        <f t="shared" si="343"/>
      </c>
      <c r="M37" s="1943">
        <f t="shared" si="33"/>
      </c>
      <c r="N37" s="1943">
        <f t="shared" si="64"/>
      </c>
      <c r="O37" s="1926">
        <f t="shared" si="156"/>
      </c>
      <c r="P37" s="1944">
        <v>0.0225</v>
      </c>
      <c r="Q37" s="1945">
        <v>56</v>
      </c>
      <c r="R37" s="1942">
        <f t="shared" si="281"/>
      </c>
      <c r="S37" s="1945">
        <v>15939</v>
      </c>
      <c r="T37" s="1945">
        <v>527</v>
      </c>
      <c r="U37" s="1945">
        <v>64</v>
      </c>
      <c r="V37" s="1945">
        <v>572</v>
      </c>
      <c r="W37" s="1945">
        <v>33</v>
      </c>
      <c r="X37" s="1945">
        <v>3</v>
      </c>
      <c r="Y37" s="1945">
        <v>0</v>
      </c>
      <c r="Z37" s="1945">
        <v>12</v>
      </c>
      <c r="AA37" s="1924">
        <f t="shared" si="374"/>
      </c>
      <c r="AB37" s="1928" t="s">
        <v>1681</v>
      </c>
      <c r="AC37" s="1928" t="s">
        <v>1695</v>
      </c>
      <c r="AD37" s="1946">
        <v>16</v>
      </c>
    </row>
    <row r="38">
      <c r="A38" s="1918"/>
      <c r="B38" s="1929" t="s">
        <v>1686</v>
      </c>
      <c r="C38" s="1929"/>
      <c r="D38" s="1930">
        <f>SUM(D35:D37)</f>
      </c>
      <c r="E38" s="1930">
        <f>SUM(E35:E37)</f>
      </c>
      <c r="F38" s="1930">
        <f>SUM(F35:F37)</f>
      </c>
      <c r="G38" s="1932">
        <f t="shared" si="219"/>
      </c>
      <c r="H38" s="1932">
        <f t="shared" si="312"/>
      </c>
      <c r="I38" s="1932">
        <f t="shared" si="2"/>
      </c>
      <c r="J38" s="1932">
        <f t="shared" si="125"/>
      </c>
      <c r="K38" s="1933">
        <f t="shared" si="250"/>
      </c>
      <c r="L38" s="1933">
        <f t="shared" si="343"/>
      </c>
      <c r="M38" s="1933">
        <f t="shared" si="33"/>
      </c>
      <c r="N38" s="1933">
        <f t="shared" si="64"/>
      </c>
      <c r="O38" s="1934">
        <f t="shared" si="156"/>
      </c>
      <c r="P38" s="1933">
        <f>AVERAGE(P35:P37)</f>
      </c>
      <c r="Q38" s="1958">
        <f>AVERAGE(Q35:Q37)</f>
      </c>
      <c r="R38" s="1930">
        <f t="shared" si="281"/>
      </c>
      <c r="S38" s="1934">
        <f>SUM(S35:S37)</f>
      </c>
      <c r="T38" s="1934">
        <f>SUM(T35:T37)</f>
      </c>
      <c r="U38" s="1934">
        <f>SUM(U35:U37)</f>
      </c>
      <c r="V38" s="1934">
        <f>SUM(V35:V37)</f>
      </c>
      <c r="W38" s="1934">
        <f>SUM(W35:W37)</f>
      </c>
      <c r="X38" s="1934">
        <f>SUM(X35:X37)</f>
      </c>
      <c r="Y38" s="1934">
        <f>SUM(Y35:Y37)</f>
      </c>
      <c r="Z38" s="1934">
        <f>SUM(Z35:Z37)</f>
      </c>
      <c r="AA38" s="1936">
        <f t="shared" si="374"/>
      </c>
      <c r="AB38" s="1937"/>
      <c r="AC38" s="1937"/>
      <c r="AD38" s="1938">
        <f>SUM(AD35:AD37)</f>
      </c>
    </row>
    <row r="39">
      <c r="A39" s="1918"/>
      <c r="B39" s="1948" t="s">
        <v>1692</v>
      </c>
      <c r="C39" s="1948"/>
      <c r="D39" s="1949">
        <f>D38+D34</f>
      </c>
      <c r="E39" s="1949">
        <f>E38+E34</f>
      </c>
      <c r="F39" s="1949">
        <f>F38+F34</f>
      </c>
      <c r="G39" s="1950">
        <f t="shared" si="219"/>
      </c>
      <c r="H39" s="1950">
        <f t="shared" si="312"/>
      </c>
      <c r="I39" s="1950">
        <f t="shared" si="2"/>
      </c>
      <c r="J39" s="1950">
        <f t="shared" si="125"/>
      </c>
      <c r="K39" s="1951">
        <f t="shared" si="250"/>
      </c>
      <c r="L39" s="1951">
        <f t="shared" si="343"/>
      </c>
      <c r="M39" s="1951">
        <f t="shared" si="33"/>
      </c>
      <c r="N39" s="1951">
        <f t="shared" si="64"/>
      </c>
      <c r="O39" s="1952">
        <f t="shared" si="156"/>
      </c>
      <c r="P39" s="1953">
        <f>(P38+P34)/2</f>
      </c>
      <c r="Q39" s="1953">
        <f>(Q38+Q34)/2</f>
      </c>
      <c r="R39" s="1949">
        <f>(R38+R34)/2</f>
      </c>
      <c r="S39" s="1952">
        <f>S38+S34</f>
      </c>
      <c r="T39" s="1952">
        <f>T38+T34</f>
      </c>
      <c r="U39" s="1952">
        <f>U38+U34</f>
      </c>
      <c r="V39" s="1952">
        <f>V38+V34</f>
      </c>
      <c r="W39" s="1952">
        <f>W38+W34</f>
      </c>
      <c r="X39" s="1952">
        <f>X38+X34</f>
      </c>
      <c r="Y39" s="1952">
        <f>Y38+Y34</f>
      </c>
      <c r="Z39" s="1952">
        <f>Z38+Z34</f>
      </c>
      <c r="AA39" s="1950">
        <f t="shared" si="374"/>
      </c>
      <c r="AB39" s="1954"/>
      <c r="AC39" s="1954"/>
      <c r="AD39" s="1955">
        <f>AD38+AD34</f>
      </c>
    </row>
    <row r="40">
      <c r="A40" s="1907" t="s">
        <v>1645</v>
      </c>
      <c r="B40" s="1907" t="s">
        <v>1646</v>
      </c>
      <c r="C40" s="1907"/>
      <c r="D40" s="1908" t="s">
        <v>1647</v>
      </c>
      <c r="E40" s="1908"/>
      <c r="F40" s="1908"/>
      <c r="G40" s="1908"/>
      <c r="H40" s="1908"/>
      <c r="I40" s="1908"/>
      <c r="J40" s="1909" t="s">
        <v>1648</v>
      </c>
      <c r="K40" s="1909"/>
      <c r="L40" s="1909"/>
      <c r="M40" s="1909"/>
      <c r="N40" s="1909"/>
      <c r="O40" s="1909"/>
      <c r="P40" s="1909"/>
      <c r="Q40" s="1909"/>
      <c r="R40" s="1909"/>
      <c r="S40" s="1909"/>
      <c r="T40" s="1909"/>
      <c r="U40" s="1909"/>
      <c r="V40" s="1909"/>
      <c r="W40" s="1909"/>
      <c r="X40" s="1909"/>
      <c r="Y40" s="1909"/>
      <c r="Z40" s="1909"/>
      <c r="AA40" s="1909"/>
      <c r="AB40" s="1909"/>
      <c r="AC40" s="1909"/>
      <c r="AD40" s="1910"/>
    </row>
    <row r="41">
      <c r="A41" s="1907"/>
      <c r="B41" s="1907" t="s">
        <v>1649</v>
      </c>
      <c r="C41" s="1907" t="s">
        <v>1650</v>
      </c>
      <c r="D41" s="1908" t="s">
        <v>1651</v>
      </c>
      <c r="E41" s="1911" t="s">
        <v>1652</v>
      </c>
      <c r="F41" s="1912" t="s">
        <v>1653</v>
      </c>
      <c r="G41" s="1913" t="s">
        <v>1654</v>
      </c>
      <c r="H41" s="1913" t="s">
        <v>1655</v>
      </c>
      <c r="I41" s="1913" t="s">
        <v>1656</v>
      </c>
      <c r="J41" s="1909" t="s">
        <v>1657</v>
      </c>
      <c r="K41" s="1914" t="s">
        <v>1658</v>
      </c>
      <c r="L41" s="1914" t="s">
        <v>1659</v>
      </c>
      <c r="M41" s="1914" t="s">
        <v>1660</v>
      </c>
      <c r="N41" s="1914" t="s">
        <v>1661</v>
      </c>
      <c r="O41" s="1915" t="s">
        <v>1662</v>
      </c>
      <c r="P41" s="1914" t="s">
        <v>1663</v>
      </c>
      <c r="Q41" s="1915" t="s">
        <v>1664</v>
      </c>
      <c r="R41" s="1909" t="s">
        <v>1665</v>
      </c>
      <c r="S41" s="1915" t="s">
        <v>1666</v>
      </c>
      <c r="T41" s="1915" t="s">
        <v>1667</v>
      </c>
      <c r="U41" s="1915" t="s">
        <v>1668</v>
      </c>
      <c r="V41" s="1915" t="s">
        <v>1669</v>
      </c>
      <c r="W41" s="1915" t="s">
        <v>1670</v>
      </c>
      <c r="X41" s="1915" t="s">
        <v>1671</v>
      </c>
      <c r="Y41" s="1915" t="s">
        <v>1672</v>
      </c>
      <c r="Z41" s="1915" t="s">
        <v>1673</v>
      </c>
      <c r="AA41" s="1916" t="s">
        <v>1674</v>
      </c>
      <c r="AB41" s="1910" t="s">
        <v>1675</v>
      </c>
      <c r="AC41" s="1910" t="s">
        <v>1676</v>
      </c>
      <c r="AD41" s="1917" t="s">
        <v>1677</v>
      </c>
    </row>
    <row r="42">
      <c r="A42" s="1918" t="s">
        <v>1697</v>
      </c>
      <c r="B42" s="1919" t="s">
        <v>1679</v>
      </c>
      <c r="C42" s="1920" t="s">
        <v>1680</v>
      </c>
      <c r="D42" s="1921">
        <v>2174.7</v>
      </c>
      <c r="E42" s="1922">
        <v>3</v>
      </c>
      <c r="F42" s="1921">
        <f t="shared" ref="F42:F46" si="99">E42*1300*1.2</f>
      </c>
      <c r="G42" s="1923">
        <f t="shared" ref="G42:G52" si="220">F42/D42</f>
      </c>
      <c r="H42" s="1923">
        <f t="shared" ref="H42:H52" si="313">D42/E42</f>
      </c>
      <c r="I42" s="1923">
        <f t="shared" ref="I42:I52" si="3">F42/E42</f>
      </c>
      <c r="J42" s="1924">
        <f t="shared" ref="J42:J52" si="126">D42/T42</f>
      </c>
      <c r="K42" s="1925">
        <f t="shared" ref="K42:K52" si="251">O42/S42*1</f>
      </c>
      <c r="L42" s="1925">
        <f t="shared" ref="L42:L52" si="344">T42/S42</f>
      </c>
      <c r="M42" s="1925">
        <f t="shared" ref="M42:M52" si="34">V42/S42</f>
      </c>
      <c r="N42" s="1925">
        <f t="shared" ref="N42:N52" si="65">W42/V42</f>
      </c>
      <c r="O42" s="1926">
        <f t="shared" ref="O42:O52" si="157">U42/P42</f>
      </c>
      <c r="P42" s="1927">
        <v>0.0084</v>
      </c>
      <c r="Q42" s="1926">
        <v>63</v>
      </c>
      <c r="R42" s="1924">
        <f t="shared" ref="R42:R51" si="282">(D42/S42)*1000</f>
      </c>
      <c r="S42" s="1926">
        <v>27892</v>
      </c>
      <c r="T42" s="1926">
        <v>585</v>
      </c>
      <c r="U42" s="1926">
        <v>81</v>
      </c>
      <c r="V42" s="1926">
        <v>618</v>
      </c>
      <c r="W42" s="1926">
        <v>87</v>
      </c>
      <c r="X42" s="1926">
        <v>8</v>
      </c>
      <c r="Y42" s="1926">
        <v>2</v>
      </c>
      <c r="Z42" s="1926">
        <v>10</v>
      </c>
      <c r="AA42" s="1924">
        <f t="shared" ref="AA42:AA52" si="375">AD42*1000/D42</f>
      </c>
      <c r="AB42" s="1928" t="s">
        <v>1681</v>
      </c>
      <c r="AC42" s="1928" t="s">
        <v>1695</v>
      </c>
      <c r="AD42" s="1928">
        <v>49</v>
      </c>
    </row>
    <row r="43">
      <c r="A43" s="1918"/>
      <c r="B43" s="1919" t="s">
        <v>1679</v>
      </c>
      <c r="C43" s="1920" t="s">
        <v>1683</v>
      </c>
      <c r="D43" s="1921">
        <v>2042.71</v>
      </c>
      <c r="E43" s="1922">
        <v>3</v>
      </c>
      <c r="F43" s="1921">
        <f t="shared" si="99"/>
      </c>
      <c r="G43" s="1923">
        <f t="shared" si="220"/>
      </c>
      <c r="H43" s="1923">
        <f t="shared" si="313"/>
      </c>
      <c r="I43" s="1923">
        <f t="shared" si="3"/>
      </c>
      <c r="J43" s="1924">
        <f t="shared" si="126"/>
      </c>
      <c r="K43" s="1925">
        <f t="shared" si="251"/>
      </c>
      <c r="L43" s="1925">
        <f t="shared" si="344"/>
      </c>
      <c r="M43" s="1925">
        <f t="shared" si="34"/>
      </c>
      <c r="N43" s="1925">
        <f t="shared" si="65"/>
      </c>
      <c r="O43" s="1926">
        <f t="shared" si="157"/>
      </c>
      <c r="P43" s="1927">
        <v>0.0137</v>
      </c>
      <c r="Q43" s="1926">
        <v>59</v>
      </c>
      <c r="R43" s="1924">
        <f t="shared" si="282"/>
      </c>
      <c r="S43" s="1926">
        <v>24961</v>
      </c>
      <c r="T43" s="1926">
        <v>706</v>
      </c>
      <c r="U43" s="1926">
        <v>93</v>
      </c>
      <c r="V43" s="1926">
        <v>751</v>
      </c>
      <c r="W43" s="1926">
        <v>61</v>
      </c>
      <c r="X43" s="1926">
        <v>8</v>
      </c>
      <c r="Y43" s="1926">
        <v>1</v>
      </c>
      <c r="Z43" s="1926">
        <v>12</v>
      </c>
      <c r="AA43" s="1924">
        <f t="shared" si="375"/>
      </c>
      <c r="AB43" s="1928" t="s">
        <v>1681</v>
      </c>
      <c r="AC43" s="1928" t="s">
        <v>1695</v>
      </c>
      <c r="AD43" s="1928">
        <v>33</v>
      </c>
    </row>
    <row r="44">
      <c r="A44" s="1918"/>
      <c r="B44" s="1919" t="s">
        <v>1679</v>
      </c>
      <c r="C44" s="1920" t="s">
        <v>1684</v>
      </c>
      <c r="D44" s="1921">
        <v>2299.22</v>
      </c>
      <c r="E44" s="1922">
        <v>4</v>
      </c>
      <c r="F44" s="1921">
        <f t="shared" si="99"/>
      </c>
      <c r="G44" s="1923">
        <f t="shared" si="220"/>
      </c>
      <c r="H44" s="1923">
        <f t="shared" si="313"/>
      </c>
      <c r="I44" s="1923">
        <f t="shared" si="3"/>
      </c>
      <c r="J44" s="1924">
        <f t="shared" si="126"/>
      </c>
      <c r="K44" s="1925">
        <f t="shared" si="251"/>
      </c>
      <c r="L44" s="1925">
        <f t="shared" si="344"/>
      </c>
      <c r="M44" s="1925">
        <f t="shared" si="34"/>
      </c>
      <c r="N44" s="1925">
        <f t="shared" si="65"/>
      </c>
      <c r="O44" s="1926">
        <f t="shared" si="157"/>
      </c>
      <c r="P44" s="1927">
        <v>0.0139</v>
      </c>
      <c r="Q44" s="1926">
        <v>59</v>
      </c>
      <c r="R44" s="1924">
        <f t="shared" si="282"/>
      </c>
      <c r="S44" s="1926">
        <v>31636</v>
      </c>
      <c r="T44" s="1926">
        <v>630</v>
      </c>
      <c r="U44" s="1926">
        <v>82</v>
      </c>
      <c r="V44" s="1926">
        <v>650</v>
      </c>
      <c r="W44" s="1926">
        <v>78</v>
      </c>
      <c r="X44" s="1926">
        <v>5</v>
      </c>
      <c r="Y44" s="1926">
        <v>2</v>
      </c>
      <c r="Z44" s="1926">
        <v>19</v>
      </c>
      <c r="AA44" s="1924">
        <f t="shared" si="375"/>
      </c>
      <c r="AB44" s="1928" t="s">
        <v>1681</v>
      </c>
      <c r="AC44" s="1928" t="s">
        <v>1695</v>
      </c>
      <c r="AD44" s="1928">
        <v>32</v>
      </c>
    </row>
    <row r="45">
      <c r="A45" s="1918"/>
      <c r="B45" s="1919" t="s">
        <v>1679</v>
      </c>
      <c r="C45" s="1920" t="s">
        <v>1685</v>
      </c>
      <c r="D45" s="1921">
        <v>1866.27</v>
      </c>
      <c r="E45" s="1922">
        <v>3</v>
      </c>
      <c r="F45" s="1921">
        <f t="shared" si="99"/>
      </c>
      <c r="G45" s="1923">
        <f t="shared" si="220"/>
      </c>
      <c r="H45" s="1923">
        <f t="shared" si="313"/>
      </c>
      <c r="I45" s="1923">
        <f t="shared" si="3"/>
      </c>
      <c r="J45" s="1924">
        <f t="shared" si="126"/>
      </c>
      <c r="K45" s="1925">
        <f t="shared" si="251"/>
      </c>
      <c r="L45" s="1925">
        <f t="shared" si="344"/>
      </c>
      <c r="M45" s="1925">
        <f t="shared" si="34"/>
      </c>
      <c r="N45" s="1925">
        <f t="shared" si="65"/>
      </c>
      <c r="O45" s="1926">
        <f t="shared" si="157"/>
      </c>
      <c r="P45" s="1927">
        <v>0.0165</v>
      </c>
      <c r="Q45" s="1926">
        <v>62</v>
      </c>
      <c r="R45" s="1924">
        <f t="shared" si="282"/>
      </c>
      <c r="S45" s="1926">
        <v>25474</v>
      </c>
      <c r="T45" s="1926">
        <v>480</v>
      </c>
      <c r="U45" s="1926">
        <v>71</v>
      </c>
      <c r="V45" s="1926">
        <v>495</v>
      </c>
      <c r="W45" s="1926">
        <v>85</v>
      </c>
      <c r="X45" s="1926">
        <v>4</v>
      </c>
      <c r="Y45" s="1926">
        <v>0</v>
      </c>
      <c r="Z45" s="1926">
        <v>21</v>
      </c>
      <c r="AA45" s="1924">
        <f t="shared" si="375"/>
      </c>
      <c r="AB45" s="1928" t="s">
        <v>1681</v>
      </c>
      <c r="AC45" s="1928" t="s">
        <v>1695</v>
      </c>
      <c r="AD45" s="1928">
        <v>28</v>
      </c>
    </row>
    <row r="46">
      <c r="A46" s="1918"/>
      <c r="B46" s="1919" t="s">
        <v>1679</v>
      </c>
      <c r="C46" s="1920" t="s">
        <v>1688</v>
      </c>
      <c r="D46" s="1921">
        <v>1176.51</v>
      </c>
      <c r="E46" s="1922">
        <v>4</v>
      </c>
      <c r="F46" s="1921">
        <f t="shared" si="99"/>
      </c>
      <c r="G46" s="1923">
        <f t="shared" si="220"/>
      </c>
      <c r="H46" s="1923">
        <f t="shared" si="313"/>
      </c>
      <c r="I46" s="1923">
        <f t="shared" si="3"/>
      </c>
      <c r="J46" s="1924">
        <f t="shared" si="126"/>
      </c>
      <c r="K46" s="1925">
        <f t="shared" si="251"/>
      </c>
      <c r="L46" s="1925">
        <f t="shared" si="344"/>
      </c>
      <c r="M46" s="1925">
        <f t="shared" si="34"/>
      </c>
      <c r="N46" s="1925">
        <f t="shared" si="65"/>
      </c>
      <c r="O46" s="1926">
        <f t="shared" si="157"/>
      </c>
      <c r="P46" s="1927">
        <v>0.0186</v>
      </c>
      <c r="Q46" s="1926">
        <v>64</v>
      </c>
      <c r="R46" s="1924">
        <f t="shared" si="282"/>
      </c>
      <c r="S46" s="1926">
        <v>13025</v>
      </c>
      <c r="T46" s="1926">
        <v>402</v>
      </c>
      <c r="U46" s="1926">
        <v>56</v>
      </c>
      <c r="V46" s="1926">
        <v>430</v>
      </c>
      <c r="W46" s="1926">
        <v>113</v>
      </c>
      <c r="X46" s="1926">
        <v>4</v>
      </c>
      <c r="Y46" s="1926">
        <v>1</v>
      </c>
      <c r="Z46" s="1926">
        <v>6</v>
      </c>
      <c r="AA46" s="1924">
        <f t="shared" si="375"/>
      </c>
      <c r="AB46" s="1928" t="s">
        <v>1681</v>
      </c>
      <c r="AC46" s="1928" t="s">
        <v>1695</v>
      </c>
      <c r="AD46" s="1928">
        <v>24</v>
      </c>
    </row>
    <row r="47">
      <c r="A47" s="1918"/>
      <c r="B47" s="1929" t="s">
        <v>1686</v>
      </c>
      <c r="C47" s="1929"/>
      <c r="D47" s="1956">
        <f>SUM(D42:D46)</f>
      </c>
      <c r="E47" s="1930">
        <f>SUM(E42:E46)</f>
      </c>
      <c r="F47" s="1930">
        <f>SUM(F42:F46)</f>
      </c>
      <c r="G47" s="1932">
        <f t="shared" si="220"/>
      </c>
      <c r="H47" s="1932">
        <f t="shared" si="313"/>
      </c>
      <c r="I47" s="1932">
        <f t="shared" si="3"/>
      </c>
      <c r="J47" s="1932">
        <f t="shared" si="126"/>
      </c>
      <c r="K47" s="1933">
        <f t="shared" si="251"/>
      </c>
      <c r="L47" s="1933">
        <f t="shared" si="344"/>
      </c>
      <c r="M47" s="1933">
        <f t="shared" si="34"/>
      </c>
      <c r="N47" s="1933">
        <f t="shared" si="65"/>
      </c>
      <c r="O47" s="1934">
        <f t="shared" si="157"/>
      </c>
      <c r="P47" s="1933">
        <f>AVERAGE(P42:P46)</f>
      </c>
      <c r="Q47" s="1930">
        <f>AVERAGE(Q42:Q46)</f>
      </c>
      <c r="R47" s="1932">
        <f t="shared" si="282"/>
      </c>
      <c r="S47" s="1935">
        <f>SUM(S42:S46)</f>
      </c>
      <c r="T47" s="1935">
        <f>SUM(T42:T46)</f>
      </c>
      <c r="U47" s="1935">
        <f>SUM(U42:U46)</f>
      </c>
      <c r="V47" s="1935">
        <f>SUM(V42:V46)</f>
      </c>
      <c r="W47" s="1935">
        <f>SUM(W42:W46)</f>
      </c>
      <c r="X47" s="1935">
        <f>SUM(X42:X46)</f>
      </c>
      <c r="Y47" s="1935">
        <f>SUM(Y42:Y46)</f>
      </c>
      <c r="Z47" s="1935">
        <f>SUM(Z42:Z46)</f>
      </c>
      <c r="AA47" s="1936">
        <f t="shared" si="375"/>
      </c>
      <c r="AB47" s="1937"/>
      <c r="AC47" s="1937"/>
      <c r="AD47" s="1938">
        <f>SUM(AD42:AD46)</f>
      </c>
    </row>
    <row r="48">
      <c r="A48" s="1918"/>
      <c r="B48" s="1920" t="s">
        <v>1696</v>
      </c>
      <c r="C48" s="1919" t="s">
        <v>1689</v>
      </c>
      <c r="D48" s="1939">
        <v>1444.02</v>
      </c>
      <c r="E48" s="1940">
        <v>6</v>
      </c>
      <c r="F48" s="1921">
        <f t="shared" ref="F48:F50" si="100">E48*1300*1.2</f>
      </c>
      <c r="G48" s="1941">
        <f t="shared" si="220"/>
      </c>
      <c r="H48" s="1941">
        <f t="shared" si="313"/>
      </c>
      <c r="I48" s="1941">
        <f t="shared" si="3"/>
      </c>
      <c r="J48" s="1942">
        <f t="shared" si="126"/>
      </c>
      <c r="K48" s="1943">
        <f t="shared" si="251"/>
      </c>
      <c r="L48" s="1943">
        <f t="shared" si="344"/>
      </c>
      <c r="M48" s="1943">
        <f t="shared" si="34"/>
      </c>
      <c r="N48" s="1943">
        <f t="shared" si="65"/>
      </c>
      <c r="O48" s="1926">
        <f t="shared" si="157"/>
      </c>
      <c r="P48" s="1944">
        <v>0.0147</v>
      </c>
      <c r="Q48" s="1945">
        <v>63</v>
      </c>
      <c r="R48" s="1942">
        <f t="shared" si="282"/>
      </c>
      <c r="S48" s="1945">
        <v>15111</v>
      </c>
      <c r="T48" s="1945">
        <v>486</v>
      </c>
      <c r="U48" s="1945">
        <v>49</v>
      </c>
      <c r="V48" s="1945">
        <v>518</v>
      </c>
      <c r="W48" s="1945">
        <v>76</v>
      </c>
      <c r="X48" s="1945">
        <v>3</v>
      </c>
      <c r="Y48" s="1945">
        <v>3</v>
      </c>
      <c r="Z48" s="1945">
        <v>5</v>
      </c>
      <c r="AA48" s="1924">
        <f t="shared" si="375"/>
      </c>
      <c r="AB48" s="1928" t="s">
        <v>1681</v>
      </c>
      <c r="AC48" s="1928" t="s">
        <v>1695</v>
      </c>
      <c r="AD48" s="1946">
        <v>17</v>
      </c>
    </row>
    <row r="49">
      <c r="A49" s="1918"/>
      <c r="B49" s="1920" t="s">
        <v>1696</v>
      </c>
      <c r="C49" s="1919" t="s">
        <v>1690</v>
      </c>
      <c r="D49" s="1957">
        <v>1952.92</v>
      </c>
      <c r="E49" s="1940">
        <v>6</v>
      </c>
      <c r="F49" s="1921">
        <f t="shared" si="100"/>
      </c>
      <c r="G49" s="1941">
        <f t="shared" si="220"/>
      </c>
      <c r="H49" s="1941">
        <f t="shared" si="313"/>
      </c>
      <c r="I49" s="1941">
        <f t="shared" si="3"/>
      </c>
      <c r="J49" s="1942">
        <f t="shared" si="126"/>
      </c>
      <c r="K49" s="1943">
        <f t="shared" si="251"/>
      </c>
      <c r="L49" s="1943">
        <f t="shared" si="344"/>
      </c>
      <c r="M49" s="1943">
        <f t="shared" si="34"/>
      </c>
      <c r="N49" s="1943">
        <f t="shared" si="65"/>
      </c>
      <c r="O49" s="1926">
        <f t="shared" si="157"/>
      </c>
      <c r="P49" s="1944">
        <v>0.0231</v>
      </c>
      <c r="Q49" s="1945">
        <v>62</v>
      </c>
      <c r="R49" s="1942">
        <f t="shared" si="282"/>
      </c>
      <c r="S49" s="1945">
        <v>22946</v>
      </c>
      <c r="T49" s="1945">
        <v>714</v>
      </c>
      <c r="U49" s="1945">
        <v>90</v>
      </c>
      <c r="V49" s="1945">
        <v>772</v>
      </c>
      <c r="W49" s="1945">
        <v>98</v>
      </c>
      <c r="X49" s="1945">
        <v>7</v>
      </c>
      <c r="Y49" s="1945">
        <v>5</v>
      </c>
      <c r="Z49" s="1945">
        <v>11</v>
      </c>
      <c r="AA49" s="1924">
        <f t="shared" si="375"/>
      </c>
      <c r="AB49" s="1928" t="s">
        <v>1681</v>
      </c>
      <c r="AC49" s="1928" t="s">
        <v>1695</v>
      </c>
      <c r="AD49" s="1946">
        <v>35</v>
      </c>
    </row>
    <row r="50">
      <c r="A50" s="1918"/>
      <c r="B50" s="1920" t="s">
        <v>1696</v>
      </c>
      <c r="C50" s="1919" t="s">
        <v>1691</v>
      </c>
      <c r="D50" s="1939">
        <v>1356.91</v>
      </c>
      <c r="E50" s="1940">
        <v>4</v>
      </c>
      <c r="F50" s="1921">
        <f t="shared" si="100"/>
      </c>
      <c r="G50" s="1941">
        <f t="shared" si="220"/>
      </c>
      <c r="H50" s="1941">
        <f t="shared" si="313"/>
      </c>
      <c r="I50" s="1941">
        <f t="shared" si="3"/>
      </c>
      <c r="J50" s="1942">
        <f t="shared" si="126"/>
      </c>
      <c r="K50" s="1943">
        <f t="shared" si="251"/>
      </c>
      <c r="L50" s="1943">
        <f t="shared" si="344"/>
      </c>
      <c r="M50" s="1943">
        <f t="shared" si="34"/>
      </c>
      <c r="N50" s="1943">
        <f t="shared" si="65"/>
      </c>
      <c r="O50" s="1926">
        <f t="shared" si="157"/>
      </c>
      <c r="P50" s="1944">
        <v>0.0248</v>
      </c>
      <c r="Q50" s="1945">
        <v>64</v>
      </c>
      <c r="R50" s="1942">
        <f t="shared" si="282"/>
      </c>
      <c r="S50" s="1945">
        <v>25042</v>
      </c>
      <c r="T50" s="1945">
        <v>614</v>
      </c>
      <c r="U50" s="1945">
        <v>90</v>
      </c>
      <c r="V50" s="1945">
        <v>662</v>
      </c>
      <c r="W50" s="1945">
        <v>77</v>
      </c>
      <c r="X50" s="1945">
        <v>10</v>
      </c>
      <c r="Y50" s="1945">
        <v>2</v>
      </c>
      <c r="Z50" s="1945">
        <v>12</v>
      </c>
      <c r="AA50" s="1924">
        <f t="shared" si="375"/>
      </c>
      <c r="AB50" s="1928" t="s">
        <v>1681</v>
      </c>
      <c r="AC50" s="1928" t="s">
        <v>1695</v>
      </c>
      <c r="AD50" s="1946">
        <v>27</v>
      </c>
    </row>
    <row r="51">
      <c r="A51" s="1918"/>
      <c r="B51" s="1929" t="s">
        <v>1686</v>
      </c>
      <c r="C51" s="1929"/>
      <c r="D51" s="1930">
        <f>SUM(D48:D50)</f>
      </c>
      <c r="E51" s="1930">
        <f>SUM(E48:E50)</f>
      </c>
      <c r="F51" s="1930">
        <f>SUM(F48:F50)</f>
      </c>
      <c r="G51" s="1932">
        <f t="shared" si="220"/>
      </c>
      <c r="H51" s="1932">
        <f t="shared" si="313"/>
      </c>
      <c r="I51" s="1932">
        <f t="shared" si="3"/>
      </c>
      <c r="J51" s="1932">
        <f t="shared" si="126"/>
      </c>
      <c r="K51" s="1933">
        <f t="shared" si="251"/>
      </c>
      <c r="L51" s="1933">
        <f t="shared" si="344"/>
      </c>
      <c r="M51" s="1933">
        <f t="shared" si="34"/>
      </c>
      <c r="N51" s="1933">
        <f t="shared" si="65"/>
      </c>
      <c r="O51" s="1934">
        <f t="shared" si="157"/>
      </c>
      <c r="P51" s="1933">
        <f>AVERAGE(P48:P50)</f>
      </c>
      <c r="Q51" s="1947">
        <f>AVERAGE(Q48:Q50)</f>
      </c>
      <c r="R51" s="1930">
        <f t="shared" si="282"/>
      </c>
      <c r="S51" s="1934">
        <f>SUM(S48:S50)</f>
      </c>
      <c r="T51" s="1934">
        <f>SUM(T48:T50)</f>
      </c>
      <c r="U51" s="1934">
        <f>SUM(U48:U50)</f>
      </c>
      <c r="V51" s="1934">
        <f>SUM(V48:V50)</f>
      </c>
      <c r="W51" s="1934">
        <f>SUM(W48:W50)</f>
      </c>
      <c r="X51" s="1934">
        <f>SUM(X48:X50)</f>
      </c>
      <c r="Y51" s="1934">
        <f>SUM(Y48:Y50)</f>
      </c>
      <c r="Z51" s="1934">
        <f>SUM(Z48:Z50)</f>
      </c>
      <c r="AA51" s="1936">
        <f t="shared" si="375"/>
      </c>
      <c r="AB51" s="1937"/>
      <c r="AC51" s="1937"/>
      <c r="AD51" s="1938">
        <f>SUM(AD48:AD50)</f>
      </c>
    </row>
    <row r="52">
      <c r="A52" s="1918"/>
      <c r="B52" s="1948" t="s">
        <v>1692</v>
      </c>
      <c r="C52" s="1948"/>
      <c r="D52" s="1949">
        <f>D51+D47</f>
      </c>
      <c r="E52" s="1949">
        <f>E51+E47</f>
      </c>
      <c r="F52" s="1949">
        <f>F51+F47</f>
      </c>
      <c r="G52" s="1950">
        <f t="shared" si="220"/>
      </c>
      <c r="H52" s="1950">
        <f t="shared" si="313"/>
      </c>
      <c r="I52" s="1950">
        <f t="shared" si="3"/>
      </c>
      <c r="J52" s="1950">
        <f t="shared" si="126"/>
      </c>
      <c r="K52" s="1951">
        <f t="shared" si="251"/>
      </c>
      <c r="L52" s="1951">
        <f t="shared" si="344"/>
      </c>
      <c r="M52" s="1951">
        <f t="shared" si="34"/>
      </c>
      <c r="N52" s="1951">
        <f t="shared" si="65"/>
      </c>
      <c r="O52" s="1952">
        <f t="shared" si="157"/>
      </c>
      <c r="P52" s="1953">
        <f>(P51+P47)/2</f>
      </c>
      <c r="Q52" s="1953">
        <f>(Q51+Q47)/2</f>
      </c>
      <c r="R52" s="1949">
        <f>(R51+R47)/2</f>
      </c>
      <c r="S52" s="1952">
        <f>S51+S47</f>
      </c>
      <c r="T52" s="1952">
        <f>T51+T47</f>
      </c>
      <c r="U52" s="1952">
        <f>U51+U47</f>
      </c>
      <c r="V52" s="1952">
        <f>V51+V47</f>
      </c>
      <c r="W52" s="1952">
        <f>W51+W47</f>
      </c>
      <c r="X52" s="1952">
        <f>X51+X47</f>
      </c>
      <c r="Y52" s="1952">
        <f>Y51+Y47</f>
      </c>
      <c r="Z52" s="1952">
        <f>Z51+Z47</f>
      </c>
      <c r="AA52" s="1950">
        <f t="shared" si="375"/>
      </c>
      <c r="AB52" s="1954"/>
      <c r="AC52" s="1954"/>
      <c r="AD52" s="1955">
        <f>AD51+AD47</f>
      </c>
    </row>
    <row r="53">
      <c r="A53" s="1907" t="s">
        <v>1645</v>
      </c>
      <c r="B53" s="1907" t="s">
        <v>1646</v>
      </c>
      <c r="C53" s="1907"/>
      <c r="D53" s="1908" t="s">
        <v>1647</v>
      </c>
      <c r="E53" s="1908"/>
      <c r="F53" s="1908"/>
      <c r="G53" s="1908"/>
      <c r="H53" s="1908"/>
      <c r="I53" s="1908"/>
      <c r="J53" s="1909" t="s">
        <v>1648</v>
      </c>
      <c r="K53" s="1909"/>
      <c r="L53" s="1909"/>
      <c r="M53" s="1909"/>
      <c r="N53" s="1909"/>
      <c r="O53" s="1909"/>
      <c r="P53" s="1909"/>
      <c r="Q53" s="1909"/>
      <c r="R53" s="1909"/>
      <c r="S53" s="1909"/>
      <c r="T53" s="1909"/>
      <c r="U53" s="1909"/>
      <c r="V53" s="1909"/>
      <c r="W53" s="1909"/>
      <c r="X53" s="1909"/>
      <c r="Y53" s="1909"/>
      <c r="Z53" s="1909"/>
      <c r="AA53" s="1909"/>
      <c r="AB53" s="1909"/>
      <c r="AC53" s="1909"/>
      <c r="AD53" s="1910"/>
    </row>
    <row r="54">
      <c r="A54" s="1907"/>
      <c r="B54" s="1907" t="s">
        <v>1649</v>
      </c>
      <c r="C54" s="1907" t="s">
        <v>1650</v>
      </c>
      <c r="D54" s="1908" t="s">
        <v>1651</v>
      </c>
      <c r="E54" s="1911" t="s">
        <v>1652</v>
      </c>
      <c r="F54" s="1912" t="s">
        <v>1653</v>
      </c>
      <c r="G54" s="1913" t="s">
        <v>1654</v>
      </c>
      <c r="H54" s="1913" t="s">
        <v>1655</v>
      </c>
      <c r="I54" s="1913" t="s">
        <v>1656</v>
      </c>
      <c r="J54" s="1909" t="s">
        <v>1657</v>
      </c>
      <c r="K54" s="1914" t="s">
        <v>1658</v>
      </c>
      <c r="L54" s="1914" t="s">
        <v>1659</v>
      </c>
      <c r="M54" s="1914" t="s">
        <v>1660</v>
      </c>
      <c r="N54" s="1914" t="s">
        <v>1661</v>
      </c>
      <c r="O54" s="1915" t="s">
        <v>1662</v>
      </c>
      <c r="P54" s="1914" t="s">
        <v>1663</v>
      </c>
      <c r="Q54" s="1915" t="s">
        <v>1664</v>
      </c>
      <c r="R54" s="1909" t="s">
        <v>1665</v>
      </c>
      <c r="S54" s="1915" t="s">
        <v>1666</v>
      </c>
      <c r="T54" s="1915" t="s">
        <v>1667</v>
      </c>
      <c r="U54" s="1915" t="s">
        <v>1668</v>
      </c>
      <c r="V54" s="1915" t="s">
        <v>1669</v>
      </c>
      <c r="W54" s="1915" t="s">
        <v>1670</v>
      </c>
      <c r="X54" s="1915" t="s">
        <v>1671</v>
      </c>
      <c r="Y54" s="1915" t="s">
        <v>1672</v>
      </c>
      <c r="Z54" s="1915" t="s">
        <v>1673</v>
      </c>
      <c r="AA54" s="1916" t="s">
        <v>1674</v>
      </c>
      <c r="AB54" s="1910" t="s">
        <v>1675</v>
      </c>
      <c r="AC54" s="1910" t="s">
        <v>1676</v>
      </c>
      <c r="AD54" s="1917" t="s">
        <v>1677</v>
      </c>
    </row>
    <row r="55">
      <c r="A55" s="1918" t="s">
        <v>1698</v>
      </c>
      <c r="B55" s="1919" t="s">
        <v>1679</v>
      </c>
      <c r="C55" s="1920" t="s">
        <v>1680</v>
      </c>
      <c r="D55" s="1921">
        <v>2270.89</v>
      </c>
      <c r="E55" s="1922">
        <v>3</v>
      </c>
      <c r="F55" s="1921">
        <f t="shared" ref="F55:F59" si="101">E55*1300*1.2</f>
      </c>
      <c r="G55" s="1923">
        <f t="shared" ref="G55:G65" si="221">F55/D55</f>
      </c>
      <c r="H55" s="1923">
        <f t="shared" ref="H55:H65" si="314">D55/E55</f>
      </c>
      <c r="I55" s="1923">
        <f t="shared" ref="I55:I65" si="4">F55/E55</f>
      </c>
      <c r="J55" s="1924">
        <f t="shared" ref="J55:J65" si="127">D55/T55</f>
      </c>
      <c r="K55" s="1925">
        <f t="shared" ref="K55:K65" si="252">O55/S55*1</f>
      </c>
      <c r="L55" s="1925">
        <f t="shared" ref="L55:L65" si="345">T55/S55</f>
      </c>
      <c r="M55" s="1925">
        <f t="shared" ref="M55:M65" si="35">V55/S55</f>
      </c>
      <c r="N55" s="1925">
        <f t="shared" ref="N55:N65" si="66">W55/V55</f>
      </c>
      <c r="O55" s="1926">
        <f t="shared" ref="O55:O65" si="158">U55/P55</f>
      </c>
      <c r="P55" s="1927">
        <v>0.0053</v>
      </c>
      <c r="Q55" s="1926">
        <v>53</v>
      </c>
      <c r="R55" s="1924">
        <f t="shared" ref="R55:R64" si="283">(D55/S55)*1000</f>
      </c>
      <c r="S55" s="1926">
        <v>36557</v>
      </c>
      <c r="T55" s="1926">
        <v>763</v>
      </c>
      <c r="U55" s="1926">
        <v>89</v>
      </c>
      <c r="V55" s="1926">
        <v>832</v>
      </c>
      <c r="W55" s="1926">
        <v>89</v>
      </c>
      <c r="X55" s="1926">
        <v>5</v>
      </c>
      <c r="Y55" s="1926">
        <v>1</v>
      </c>
      <c r="Z55" s="1926">
        <v>11</v>
      </c>
      <c r="AA55" s="1924">
        <f t="shared" ref="AA55:AA65" si="376">AD55*1000/D55</f>
      </c>
      <c r="AB55" s="1928" t="s">
        <v>1681</v>
      </c>
      <c r="AC55" s="1928" t="s">
        <v>1699</v>
      </c>
      <c r="AD55" s="1928">
        <v>38</v>
      </c>
    </row>
    <row r="56">
      <c r="A56" s="1918"/>
      <c r="B56" s="1919" t="s">
        <v>1679</v>
      </c>
      <c r="C56" s="1920" t="s">
        <v>1683</v>
      </c>
      <c r="D56" s="1921">
        <v>2311.93</v>
      </c>
      <c r="E56" s="1922">
        <v>5</v>
      </c>
      <c r="F56" s="1921">
        <f t="shared" si="101"/>
      </c>
      <c r="G56" s="1923">
        <f t="shared" si="221"/>
      </c>
      <c r="H56" s="1923">
        <f t="shared" si="314"/>
      </c>
      <c r="I56" s="1923">
        <f t="shared" si="4"/>
      </c>
      <c r="J56" s="1924">
        <f t="shared" si="127"/>
      </c>
      <c r="K56" s="1925">
        <f t="shared" si="252"/>
      </c>
      <c r="L56" s="1925">
        <f t="shared" si="345"/>
      </c>
      <c r="M56" s="1925">
        <f t="shared" si="35"/>
      </c>
      <c r="N56" s="1925">
        <f t="shared" si="66"/>
      </c>
      <c r="O56" s="1926">
        <f t="shared" si="158"/>
      </c>
      <c r="P56" s="1927">
        <v>0.0076</v>
      </c>
      <c r="Q56" s="1926">
        <v>50</v>
      </c>
      <c r="R56" s="1924">
        <f t="shared" si="283"/>
      </c>
      <c r="S56" s="1926">
        <v>34773</v>
      </c>
      <c r="T56" s="1926">
        <v>1017</v>
      </c>
      <c r="U56" s="1926">
        <v>119</v>
      </c>
      <c r="V56" s="1926">
        <v>1063</v>
      </c>
      <c r="W56" s="1926">
        <v>84</v>
      </c>
      <c r="X56" s="1926">
        <v>9</v>
      </c>
      <c r="Y56" s="1926">
        <v>1</v>
      </c>
      <c r="Z56" s="1926">
        <v>9</v>
      </c>
      <c r="AA56" s="1924">
        <f t="shared" si="376"/>
      </c>
      <c r="AB56" s="1928" t="s">
        <v>1681</v>
      </c>
      <c r="AC56" s="1928" t="s">
        <v>1699</v>
      </c>
      <c r="AD56" s="1928">
        <v>53</v>
      </c>
    </row>
    <row r="57">
      <c r="A57" s="1918"/>
      <c r="B57" s="1919" t="s">
        <v>1679</v>
      </c>
      <c r="C57" s="1920" t="s">
        <v>1684</v>
      </c>
      <c r="D57" s="1921">
        <v>2524.96</v>
      </c>
      <c r="E57" s="1922">
        <v>7</v>
      </c>
      <c r="F57" s="1921">
        <f t="shared" si="101"/>
      </c>
      <c r="G57" s="1923">
        <f t="shared" si="221"/>
      </c>
      <c r="H57" s="1923">
        <f t="shared" si="314"/>
      </c>
      <c r="I57" s="1923">
        <f t="shared" si="4"/>
      </c>
      <c r="J57" s="1924">
        <f t="shared" si="127"/>
      </c>
      <c r="K57" s="1925">
        <f t="shared" si="252"/>
      </c>
      <c r="L57" s="1925">
        <f t="shared" si="345"/>
      </c>
      <c r="M57" s="1925">
        <f t="shared" si="35"/>
      </c>
      <c r="N57" s="1925">
        <f t="shared" si="66"/>
      </c>
      <c r="O57" s="1926">
        <f t="shared" si="158"/>
      </c>
      <c r="P57" s="1927">
        <v>0.0094</v>
      </c>
      <c r="Q57" s="1926">
        <v>52</v>
      </c>
      <c r="R57" s="1924">
        <f t="shared" si="283"/>
      </c>
      <c r="S57" s="1926">
        <v>35848</v>
      </c>
      <c r="T57" s="1926">
        <v>1012</v>
      </c>
      <c r="U57" s="1926">
        <v>114</v>
      </c>
      <c r="V57" s="1926">
        <v>1093</v>
      </c>
      <c r="W57" s="1926">
        <v>120</v>
      </c>
      <c r="X57" s="1926">
        <v>9</v>
      </c>
      <c r="Y57" s="1926">
        <v>0</v>
      </c>
      <c r="Z57" s="1926">
        <v>10</v>
      </c>
      <c r="AA57" s="1924">
        <f t="shared" si="376"/>
      </c>
      <c r="AB57" s="1928" t="s">
        <v>1681</v>
      </c>
      <c r="AC57" s="1928" t="s">
        <v>1699</v>
      </c>
      <c r="AD57" s="1928">
        <v>43</v>
      </c>
    </row>
    <row r="58">
      <c r="A58" s="1918"/>
      <c r="B58" s="1919" t="s">
        <v>1679</v>
      </c>
      <c r="C58" s="1920" t="s">
        <v>1685</v>
      </c>
      <c r="D58" s="1921">
        <v>3382.62</v>
      </c>
      <c r="E58" s="1922">
        <v>2</v>
      </c>
      <c r="F58" s="1921">
        <f t="shared" si="101"/>
      </c>
      <c r="G58" s="1923">
        <f t="shared" si="221"/>
      </c>
      <c r="H58" s="1923">
        <f t="shared" si="314"/>
      </c>
      <c r="I58" s="1923">
        <f t="shared" si="4"/>
      </c>
      <c r="J58" s="1924">
        <f t="shared" si="127"/>
      </c>
      <c r="K58" s="1925">
        <f t="shared" si="252"/>
      </c>
      <c r="L58" s="1925">
        <f t="shared" si="345"/>
      </c>
      <c r="M58" s="1925">
        <f t="shared" si="35"/>
      </c>
      <c r="N58" s="1925">
        <f t="shared" si="66"/>
      </c>
      <c r="O58" s="1926">
        <f t="shared" si="158"/>
      </c>
      <c r="P58" s="1927">
        <v>0.0201</v>
      </c>
      <c r="Q58" s="1926">
        <v>54</v>
      </c>
      <c r="R58" s="1924">
        <f t="shared" si="283"/>
      </c>
      <c r="S58" s="1926">
        <v>54770</v>
      </c>
      <c r="T58" s="1926">
        <v>926</v>
      </c>
      <c r="U58" s="1926">
        <v>130</v>
      </c>
      <c r="V58" s="1926">
        <v>966</v>
      </c>
      <c r="W58" s="1926">
        <v>84</v>
      </c>
      <c r="X58" s="1926">
        <v>5</v>
      </c>
      <c r="Y58" s="1926">
        <v>2</v>
      </c>
      <c r="Z58" s="1926">
        <v>27</v>
      </c>
      <c r="AA58" s="1924">
        <f t="shared" si="376"/>
      </c>
      <c r="AB58" s="1928" t="s">
        <v>1681</v>
      </c>
      <c r="AC58" s="1928" t="s">
        <v>1699</v>
      </c>
      <c r="AD58" s="1928">
        <v>54</v>
      </c>
    </row>
    <row r="59">
      <c r="A59" s="1918"/>
      <c r="B59" s="1919" t="s">
        <v>1679</v>
      </c>
      <c r="C59" s="1920" t="s">
        <v>1688</v>
      </c>
      <c r="D59" s="1921">
        <v>2154.1</v>
      </c>
      <c r="E59" s="1922">
        <v>6</v>
      </c>
      <c r="F59" s="1921">
        <f t="shared" si="101"/>
      </c>
      <c r="G59" s="1923">
        <f t="shared" si="221"/>
      </c>
      <c r="H59" s="1923">
        <f t="shared" si="314"/>
      </c>
      <c r="I59" s="1923">
        <f t="shared" si="4"/>
      </c>
      <c r="J59" s="1924">
        <f t="shared" si="127"/>
      </c>
      <c r="K59" s="1925">
        <f t="shared" si="252"/>
      </c>
      <c r="L59" s="1925">
        <f t="shared" si="345"/>
      </c>
      <c r="M59" s="1925">
        <f t="shared" si="35"/>
      </c>
      <c r="N59" s="1925">
        <f t="shared" si="66"/>
      </c>
      <c r="O59" s="1926">
        <f t="shared" si="158"/>
      </c>
      <c r="P59" s="1927">
        <v>0.0231</v>
      </c>
      <c r="Q59" s="1926">
        <v>57</v>
      </c>
      <c r="R59" s="1924">
        <f t="shared" si="283"/>
      </c>
      <c r="S59" s="1926">
        <v>29673</v>
      </c>
      <c r="T59" s="1926">
        <v>625</v>
      </c>
      <c r="U59" s="1926">
        <v>103</v>
      </c>
      <c r="V59" s="1926">
        <v>669</v>
      </c>
      <c r="W59" s="1926">
        <v>103</v>
      </c>
      <c r="X59" s="1926">
        <v>12</v>
      </c>
      <c r="Y59" s="1926">
        <v>2</v>
      </c>
      <c r="Z59" s="1926">
        <v>28</v>
      </c>
      <c r="AA59" s="1924">
        <f t="shared" si="376"/>
      </c>
      <c r="AB59" s="1928" t="s">
        <v>1681</v>
      </c>
      <c r="AC59" s="1928" t="s">
        <v>1700</v>
      </c>
      <c r="AD59" s="1928">
        <v>45</v>
      </c>
    </row>
    <row r="60">
      <c r="A60" s="1918"/>
      <c r="B60" s="1929" t="s">
        <v>1686</v>
      </c>
      <c r="C60" s="1929"/>
      <c r="D60" s="1956">
        <f>SUM(D55:D59)</f>
      </c>
      <c r="E60" s="1930">
        <f>SUM(E55:E59)</f>
      </c>
      <c r="F60" s="1930">
        <f>SUM(F55:F59)</f>
      </c>
      <c r="G60" s="1932">
        <f t="shared" si="221"/>
      </c>
      <c r="H60" s="1932">
        <f t="shared" si="314"/>
      </c>
      <c r="I60" s="1932">
        <f t="shared" si="4"/>
      </c>
      <c r="J60" s="1932">
        <f t="shared" si="127"/>
      </c>
      <c r="K60" s="1933">
        <f t="shared" si="252"/>
      </c>
      <c r="L60" s="1933">
        <f t="shared" si="345"/>
      </c>
      <c r="M60" s="1933">
        <f t="shared" si="35"/>
      </c>
      <c r="N60" s="1933">
        <f t="shared" si="66"/>
      </c>
      <c r="O60" s="1934">
        <f t="shared" si="158"/>
      </c>
      <c r="P60" s="1933">
        <f>AVERAGE(P55:P59)</f>
      </c>
      <c r="Q60" s="1930">
        <f>AVERAGE(Q55:Q59)</f>
      </c>
      <c r="R60" s="1932">
        <f t="shared" si="283"/>
      </c>
      <c r="S60" s="1935">
        <f>SUM(S55:S59)</f>
      </c>
      <c r="T60" s="1935">
        <f>SUM(T55:T59)</f>
      </c>
      <c r="U60" s="1935">
        <f>SUM(U55:U59)</f>
      </c>
      <c r="V60" s="1935">
        <f>SUM(V55:V59)</f>
      </c>
      <c r="W60" s="1935">
        <f>SUM(W55:W59)</f>
      </c>
      <c r="X60" s="1935">
        <f>SUM(X55:X59)</f>
      </c>
      <c r="Y60" s="1935">
        <f>SUM(Y55:Y59)</f>
      </c>
      <c r="Z60" s="1935">
        <f>SUM(Z55:Z59)</f>
      </c>
      <c r="AA60" s="1936">
        <f t="shared" si="376"/>
      </c>
      <c r="AB60" s="1937"/>
      <c r="AC60" s="1937"/>
      <c r="AD60" s="1938">
        <f>SUM(AD55:AD59)</f>
      </c>
    </row>
    <row r="61">
      <c r="A61" s="1918"/>
      <c r="B61" s="1920" t="s">
        <v>1696</v>
      </c>
      <c r="C61" s="1919" t="s">
        <v>1689</v>
      </c>
      <c r="D61" s="1939">
        <v>2558.12</v>
      </c>
      <c r="E61" s="1940">
        <v>3</v>
      </c>
      <c r="F61" s="1921">
        <f t="shared" ref="F61:F63" si="102">E61*1300*1.2</f>
      </c>
      <c r="G61" s="1941">
        <f t="shared" si="221"/>
      </c>
      <c r="H61" s="1941">
        <f t="shared" si="314"/>
      </c>
      <c r="I61" s="1941">
        <f t="shared" si="4"/>
      </c>
      <c r="J61" s="1942">
        <f t="shared" si="127"/>
      </c>
      <c r="K61" s="1943">
        <f t="shared" si="252"/>
      </c>
      <c r="L61" s="1943">
        <f t="shared" si="345"/>
      </c>
      <c r="M61" s="1943">
        <f t="shared" si="35"/>
      </c>
      <c r="N61" s="1943">
        <f t="shared" si="66"/>
      </c>
      <c r="O61" s="1926">
        <f t="shared" si="158"/>
      </c>
      <c r="P61" s="1944">
        <v>0.0168</v>
      </c>
      <c r="Q61" s="1945">
        <v>57</v>
      </c>
      <c r="R61" s="1942">
        <f t="shared" si="283"/>
      </c>
      <c r="S61" s="1945">
        <v>30483</v>
      </c>
      <c r="T61" s="1945">
        <v>663</v>
      </c>
      <c r="U61" s="1945">
        <v>101</v>
      </c>
      <c r="V61" s="1945">
        <v>697</v>
      </c>
      <c r="W61" s="1945">
        <v>78</v>
      </c>
      <c r="X61" s="1945">
        <v>11</v>
      </c>
      <c r="Y61" s="1945">
        <v>1</v>
      </c>
      <c r="Z61" s="1945">
        <v>14</v>
      </c>
      <c r="AA61" s="1924">
        <f t="shared" si="376"/>
      </c>
      <c r="AB61" s="1928" t="s">
        <v>1681</v>
      </c>
      <c r="AC61" s="1928" t="s">
        <v>1700</v>
      </c>
      <c r="AD61" s="1946">
        <v>39</v>
      </c>
    </row>
    <row r="62">
      <c r="A62" s="1918"/>
      <c r="B62" s="1920" t="s">
        <v>1696</v>
      </c>
      <c r="C62" s="1919" t="s">
        <v>1690</v>
      </c>
      <c r="D62" s="1957">
        <v>2645.14</v>
      </c>
      <c r="E62" s="1940">
        <v>5</v>
      </c>
      <c r="F62" s="1921">
        <f t="shared" si="102"/>
      </c>
      <c r="G62" s="1941">
        <f t="shared" si="221"/>
      </c>
      <c r="H62" s="1941">
        <f t="shared" si="314"/>
      </c>
      <c r="I62" s="1941">
        <f t="shared" si="4"/>
      </c>
      <c r="J62" s="1942">
        <f t="shared" si="127"/>
      </c>
      <c r="K62" s="1943">
        <f t="shared" si="252"/>
      </c>
      <c r="L62" s="1943">
        <f t="shared" si="345"/>
      </c>
      <c r="M62" s="1943">
        <f t="shared" si="35"/>
      </c>
      <c r="N62" s="1943">
        <f t="shared" si="66"/>
      </c>
      <c r="O62" s="1926">
        <f t="shared" si="158"/>
      </c>
      <c r="P62" s="1944">
        <v>0.0155</v>
      </c>
      <c r="Q62" s="1945">
        <v>55</v>
      </c>
      <c r="R62" s="1942">
        <f t="shared" si="283"/>
      </c>
      <c r="S62" s="1945">
        <v>38765</v>
      </c>
      <c r="T62" s="1945">
        <v>1084</v>
      </c>
      <c r="U62" s="1945">
        <v>109</v>
      </c>
      <c r="V62" s="1945">
        <v>1185</v>
      </c>
      <c r="W62" s="1945">
        <v>142</v>
      </c>
      <c r="X62" s="1945">
        <v>9</v>
      </c>
      <c r="Y62" s="1945">
        <v>0</v>
      </c>
      <c r="Z62" s="1945">
        <v>15</v>
      </c>
      <c r="AA62" s="1924">
        <f t="shared" si="376"/>
      </c>
      <c r="AB62" s="1928" t="s">
        <v>1681</v>
      </c>
      <c r="AC62" s="1928" t="s">
        <v>1700</v>
      </c>
      <c r="AD62" s="1946">
        <v>37</v>
      </c>
    </row>
    <row r="63">
      <c r="A63" s="1918"/>
      <c r="B63" s="1920" t="s">
        <v>1696</v>
      </c>
      <c r="C63" s="1919" t="s">
        <v>1691</v>
      </c>
      <c r="D63" s="1939">
        <v>1396.03</v>
      </c>
      <c r="E63" s="1940">
        <v>1</v>
      </c>
      <c r="F63" s="1921">
        <f t="shared" si="102"/>
      </c>
      <c r="G63" s="1941">
        <f t="shared" si="221"/>
      </c>
      <c r="H63" s="1941">
        <f t="shared" si="314"/>
      </c>
      <c r="I63" s="1941">
        <f t="shared" si="4"/>
      </c>
      <c r="J63" s="1942">
        <f t="shared" si="127"/>
      </c>
      <c r="K63" s="1943">
        <f t="shared" si="252"/>
      </c>
      <c r="L63" s="1943">
        <f t="shared" si="345"/>
      </c>
      <c r="M63" s="1943">
        <f t="shared" si="35"/>
      </c>
      <c r="N63" s="1943">
        <f t="shared" si="66"/>
      </c>
      <c r="O63" s="1926">
        <f t="shared" si="158"/>
      </c>
      <c r="P63" s="1944">
        <v>0.0091</v>
      </c>
      <c r="Q63" s="1945">
        <v>54</v>
      </c>
      <c r="R63" s="1942">
        <f t="shared" si="283"/>
      </c>
      <c r="S63" s="1945">
        <v>24577</v>
      </c>
      <c r="T63" s="1945">
        <v>735</v>
      </c>
      <c r="U63" s="1945">
        <v>66</v>
      </c>
      <c r="V63" s="1945">
        <v>829</v>
      </c>
      <c r="W63" s="1945">
        <v>39</v>
      </c>
      <c r="X63" s="1945">
        <v>4</v>
      </c>
      <c r="Y63" s="1945">
        <v>3</v>
      </c>
      <c r="Z63" s="1945">
        <v>6</v>
      </c>
      <c r="AA63" s="1924">
        <f t="shared" si="376"/>
      </c>
      <c r="AB63" s="1928" t="s">
        <v>1681</v>
      </c>
      <c r="AC63" s="1928" t="s">
        <v>1700</v>
      </c>
      <c r="AD63" s="1946">
        <v>9</v>
      </c>
    </row>
    <row r="64">
      <c r="A64" s="1918"/>
      <c r="B64" s="1929" t="s">
        <v>1686</v>
      </c>
      <c r="C64" s="1929"/>
      <c r="D64" s="1930">
        <f>SUM(D61:D63)</f>
      </c>
      <c r="E64" s="1930">
        <f>SUM(E61:E63)</f>
      </c>
      <c r="F64" s="1930">
        <f>SUM(F61:F63)</f>
      </c>
      <c r="G64" s="1932">
        <f t="shared" si="221"/>
      </c>
      <c r="H64" s="1932">
        <f t="shared" si="314"/>
      </c>
      <c r="I64" s="1932">
        <f t="shared" si="4"/>
      </c>
      <c r="J64" s="1932">
        <f t="shared" si="127"/>
      </c>
      <c r="K64" s="1933">
        <f t="shared" si="252"/>
      </c>
      <c r="L64" s="1933">
        <f t="shared" si="345"/>
      </c>
      <c r="M64" s="1933">
        <f t="shared" si="35"/>
      </c>
      <c r="N64" s="1933">
        <f t="shared" si="66"/>
      </c>
      <c r="O64" s="1934">
        <f t="shared" si="158"/>
      </c>
      <c r="P64" s="1933">
        <f>AVERAGE(P61:P63)</f>
      </c>
      <c r="Q64" s="1947">
        <f>AVERAGE(Q61:Q63)</f>
      </c>
      <c r="R64" s="1930">
        <f t="shared" si="283"/>
      </c>
      <c r="S64" s="1934">
        <f>SUM(S61:S63)</f>
      </c>
      <c r="T64" s="1934">
        <f>SUM(T61:T63)</f>
      </c>
      <c r="U64" s="1934">
        <f>SUM(U61:U63)</f>
      </c>
      <c r="V64" s="1934">
        <f>SUM(V61:V63)</f>
      </c>
      <c r="W64" s="1934">
        <f>SUM(W61:W63)</f>
      </c>
      <c r="X64" s="1934">
        <f>SUM(X61:X63)</f>
      </c>
      <c r="Y64" s="1934">
        <f>SUM(Y61:Y63)</f>
      </c>
      <c r="Z64" s="1934">
        <f>SUM(Z61:Z63)</f>
      </c>
      <c r="AA64" s="1936">
        <f t="shared" si="376"/>
      </c>
      <c r="AB64" s="1937"/>
      <c r="AC64" s="1937"/>
      <c r="AD64" s="1938">
        <f>SUM(AD61:AD63)</f>
      </c>
    </row>
    <row r="65">
      <c r="A65" s="1918"/>
      <c r="B65" s="1948" t="s">
        <v>1692</v>
      </c>
      <c r="C65" s="1948"/>
      <c r="D65" s="1949">
        <f>D64+D60</f>
      </c>
      <c r="E65" s="1949">
        <f>E64+E60</f>
      </c>
      <c r="F65" s="1949">
        <f>F64+F60</f>
      </c>
      <c r="G65" s="1950">
        <f t="shared" si="221"/>
      </c>
      <c r="H65" s="1950">
        <f t="shared" si="314"/>
      </c>
      <c r="I65" s="1950">
        <f t="shared" si="4"/>
      </c>
      <c r="J65" s="1950">
        <f t="shared" si="127"/>
      </c>
      <c r="K65" s="1951">
        <f t="shared" si="252"/>
      </c>
      <c r="L65" s="1951">
        <f t="shared" si="345"/>
      </c>
      <c r="M65" s="1951">
        <f t="shared" si="35"/>
      </c>
      <c r="N65" s="1951">
        <f t="shared" si="66"/>
      </c>
      <c r="O65" s="1952">
        <f t="shared" si="158"/>
      </c>
      <c r="P65" s="1953">
        <f>(P64+P60)/2</f>
      </c>
      <c r="Q65" s="1953">
        <f>(Q64+Q60)/2</f>
      </c>
      <c r="R65" s="1949">
        <f>(R64+R60)/2</f>
      </c>
      <c r="S65" s="1952">
        <f>S64+S60</f>
      </c>
      <c r="T65" s="1952">
        <f>T64+T60</f>
      </c>
      <c r="U65" s="1952">
        <f>U64+U60</f>
      </c>
      <c r="V65" s="1952">
        <f>V64+V60</f>
      </c>
      <c r="W65" s="1952">
        <f>W64+W60</f>
      </c>
      <c r="X65" s="1952">
        <f>X64+X60</f>
      </c>
      <c r="Y65" s="1952">
        <f>Y64+Y60</f>
      </c>
      <c r="Z65" s="1952">
        <f>Z64+Z60</f>
      </c>
      <c r="AA65" s="1950">
        <f t="shared" si="376"/>
      </c>
      <c r="AB65" s="1954"/>
      <c r="AC65" s="1954"/>
      <c r="AD65" s="1955">
        <f>AD64+AD60</f>
      </c>
    </row>
    <row r="66">
      <c r="A66" s="1907" t="s">
        <v>1645</v>
      </c>
      <c r="B66" s="1907" t="s">
        <v>1646</v>
      </c>
      <c r="C66" s="1907"/>
      <c r="D66" s="1908" t="s">
        <v>1647</v>
      </c>
      <c r="E66" s="1908"/>
      <c r="F66" s="1908"/>
      <c r="G66" s="1908"/>
      <c r="H66" s="1908"/>
      <c r="I66" s="1908"/>
      <c r="J66" s="1909" t="s">
        <v>1648</v>
      </c>
      <c r="K66" s="1909"/>
      <c r="L66" s="1909"/>
      <c r="M66" s="1909"/>
      <c r="N66" s="1909"/>
      <c r="O66" s="1909"/>
      <c r="P66" s="1909"/>
      <c r="Q66" s="1909"/>
      <c r="R66" s="1909"/>
      <c r="S66" s="1909"/>
      <c r="T66" s="1909"/>
      <c r="U66" s="1909"/>
      <c r="V66" s="1909"/>
      <c r="W66" s="1909"/>
      <c r="X66" s="1909"/>
      <c r="Y66" s="1909"/>
      <c r="Z66" s="1909"/>
      <c r="AA66" s="1909"/>
      <c r="AB66" s="1909"/>
      <c r="AC66" s="1909"/>
      <c r="AD66" s="1910"/>
    </row>
    <row r="67">
      <c r="A67" s="1907"/>
      <c r="B67" s="1907" t="s">
        <v>1649</v>
      </c>
      <c r="C67" s="1907" t="s">
        <v>1650</v>
      </c>
      <c r="D67" s="1908" t="s">
        <v>1651</v>
      </c>
      <c r="E67" s="1911" t="s">
        <v>1652</v>
      </c>
      <c r="F67" s="1912" t="s">
        <v>1653</v>
      </c>
      <c r="G67" s="1913" t="s">
        <v>1654</v>
      </c>
      <c r="H67" s="1913" t="s">
        <v>1655</v>
      </c>
      <c r="I67" s="1913" t="s">
        <v>1656</v>
      </c>
      <c r="J67" s="1909" t="s">
        <v>1657</v>
      </c>
      <c r="K67" s="1914" t="s">
        <v>1658</v>
      </c>
      <c r="L67" s="1914" t="s">
        <v>1659</v>
      </c>
      <c r="M67" s="1914" t="s">
        <v>1660</v>
      </c>
      <c r="N67" s="1914" t="s">
        <v>1661</v>
      </c>
      <c r="O67" s="1915" t="s">
        <v>1662</v>
      </c>
      <c r="P67" s="1914" t="s">
        <v>1663</v>
      </c>
      <c r="Q67" s="1915" t="s">
        <v>1664</v>
      </c>
      <c r="R67" s="1909" t="s">
        <v>1665</v>
      </c>
      <c r="S67" s="1915" t="s">
        <v>1666</v>
      </c>
      <c r="T67" s="1915" t="s">
        <v>1667</v>
      </c>
      <c r="U67" s="1915" t="s">
        <v>1668</v>
      </c>
      <c r="V67" s="1915" t="s">
        <v>1669</v>
      </c>
      <c r="W67" s="1915" t="s">
        <v>1670</v>
      </c>
      <c r="X67" s="1915" t="s">
        <v>1671</v>
      </c>
      <c r="Y67" s="1915" t="s">
        <v>1672</v>
      </c>
      <c r="Z67" s="1915" t="s">
        <v>1673</v>
      </c>
      <c r="AA67" s="1916" t="s">
        <v>1674</v>
      </c>
      <c r="AB67" s="1910" t="s">
        <v>1675</v>
      </c>
      <c r="AC67" s="1910" t="s">
        <v>1676</v>
      </c>
      <c r="AD67" s="1917" t="s">
        <v>1677</v>
      </c>
    </row>
    <row r="68">
      <c r="A68" s="1918" t="s">
        <v>1701</v>
      </c>
      <c r="B68" s="1919" t="s">
        <v>1679</v>
      </c>
      <c r="C68" s="1920" t="s">
        <v>1680</v>
      </c>
      <c r="D68" s="1921">
        <v>2907.51</v>
      </c>
      <c r="E68" s="1922">
        <v>3</v>
      </c>
      <c r="F68" s="1921">
        <f t="shared" ref="F68:F72" si="103">E68*1300*1.2</f>
      </c>
      <c r="G68" s="1923">
        <f t="shared" ref="G68:G78" si="222">F68/D68</f>
      </c>
      <c r="H68" s="1923">
        <f t="shared" ref="H68:H78" si="315">D68/E68</f>
      </c>
      <c r="I68" s="1923">
        <f t="shared" ref="I68:I78" si="5">F68/E68</f>
      </c>
      <c r="J68" s="1924">
        <f t="shared" ref="J68:J78" si="128">D68/T68</f>
      </c>
      <c r="K68" s="1925">
        <f t="shared" ref="K68:K78" si="253">O68/S68*1</f>
      </c>
      <c r="L68" s="1925">
        <f t="shared" ref="L68:L78" si="346">T68/S68</f>
      </c>
      <c r="M68" s="1925">
        <f t="shared" ref="M68:M78" si="36">V68/S68</f>
      </c>
      <c r="N68" s="1925">
        <f t="shared" ref="N68:N78" si="67">W68/V68</f>
      </c>
      <c r="O68" s="1926">
        <f t="shared" ref="O68:O78" si="159">U68/P68</f>
      </c>
      <c r="P68" s="1927">
        <v>0.0087</v>
      </c>
      <c r="Q68" s="1926">
        <v>69</v>
      </c>
      <c r="R68" s="1924">
        <f t="shared" ref="R68:R77" si="284">(D68/S68)*1000</f>
      </c>
      <c r="S68" s="1926">
        <v>43996</v>
      </c>
      <c r="T68" s="1926">
        <v>804</v>
      </c>
      <c r="U68" s="1926">
        <v>140</v>
      </c>
      <c r="V68" s="1926">
        <v>841</v>
      </c>
      <c r="W68" s="1926">
        <v>107</v>
      </c>
      <c r="X68" s="1926">
        <v>7</v>
      </c>
      <c r="Y68" s="1926">
        <v>4</v>
      </c>
      <c r="Z68" s="1926">
        <v>20</v>
      </c>
      <c r="AA68" s="1924">
        <f t="shared" ref="AA68:AA78" si="377">AD68*1000/D68</f>
      </c>
      <c r="AB68" s="1928" t="s">
        <v>1681</v>
      </c>
      <c r="AC68" s="1928" t="s">
        <v>1682</v>
      </c>
      <c r="AD68" s="1928">
        <v>56</v>
      </c>
    </row>
    <row r="69">
      <c r="A69" s="1918"/>
      <c r="B69" s="1919" t="s">
        <v>1679</v>
      </c>
      <c r="C69" s="1920" t="s">
        <v>1683</v>
      </c>
      <c r="D69" s="1921">
        <v>2533.69</v>
      </c>
      <c r="E69" s="1922">
        <v>6</v>
      </c>
      <c r="F69" s="1921">
        <f t="shared" si="103"/>
      </c>
      <c r="G69" s="1923">
        <f t="shared" si="222"/>
      </c>
      <c r="H69" s="1923">
        <f t="shared" si="315"/>
      </c>
      <c r="I69" s="1923">
        <f t="shared" si="5"/>
      </c>
      <c r="J69" s="1924">
        <f t="shared" si="128"/>
      </c>
      <c r="K69" s="1925">
        <f t="shared" si="253"/>
      </c>
      <c r="L69" s="1925">
        <f t="shared" si="346"/>
      </c>
      <c r="M69" s="1925">
        <f t="shared" si="36"/>
      </c>
      <c r="N69" s="1925">
        <f t="shared" si="67"/>
      </c>
      <c r="O69" s="1926">
        <f t="shared" si="159"/>
      </c>
      <c r="P69" s="1927">
        <v>0.0092</v>
      </c>
      <c r="Q69" s="1926">
        <v>65</v>
      </c>
      <c r="R69" s="1924">
        <f t="shared" si="284"/>
      </c>
      <c r="S69" s="1926">
        <v>34090</v>
      </c>
      <c r="T69" s="1926">
        <v>984</v>
      </c>
      <c r="U69" s="1926">
        <v>123</v>
      </c>
      <c r="V69" s="1926">
        <v>1055</v>
      </c>
      <c r="W69" s="1926">
        <v>121</v>
      </c>
      <c r="X69" s="1926">
        <v>16</v>
      </c>
      <c r="Y69" s="1926">
        <v>2</v>
      </c>
      <c r="Z69" s="1926">
        <v>12</v>
      </c>
      <c r="AA69" s="1924">
        <f t="shared" si="377"/>
      </c>
      <c r="AB69" s="1928" t="s">
        <v>1681</v>
      </c>
      <c r="AC69" s="1928" t="s">
        <v>1682</v>
      </c>
      <c r="AD69" s="1928">
        <v>41</v>
      </c>
    </row>
    <row r="70">
      <c r="A70" s="1918"/>
      <c r="B70" s="1919" t="s">
        <v>1679</v>
      </c>
      <c r="C70" s="1920" t="s">
        <v>1684</v>
      </c>
      <c r="D70" s="1921">
        <v>2631.9</v>
      </c>
      <c r="E70" s="1922">
        <v>7</v>
      </c>
      <c r="F70" s="1921">
        <f t="shared" si="103"/>
      </c>
      <c r="G70" s="1923">
        <f t="shared" si="222"/>
      </c>
      <c r="H70" s="1923">
        <f t="shared" si="315"/>
      </c>
      <c r="I70" s="1923">
        <f t="shared" si="5"/>
      </c>
      <c r="J70" s="1924">
        <f t="shared" si="128"/>
      </c>
      <c r="K70" s="1925">
        <f t="shared" si="253"/>
      </c>
      <c r="L70" s="1925">
        <f t="shared" si="346"/>
      </c>
      <c r="M70" s="1925">
        <f t="shared" si="36"/>
      </c>
      <c r="N70" s="1925">
        <f t="shared" si="67"/>
      </c>
      <c r="O70" s="1926">
        <f t="shared" si="159"/>
      </c>
      <c r="P70" s="1927">
        <v>0.0075</v>
      </c>
      <c r="Q70" s="1926">
        <v>64</v>
      </c>
      <c r="R70" s="1924">
        <f t="shared" si="284"/>
      </c>
      <c r="S70" s="1926">
        <v>39357</v>
      </c>
      <c r="T70" s="1926">
        <v>1047</v>
      </c>
      <c r="U70" s="1926">
        <v>133</v>
      </c>
      <c r="V70" s="1926">
        <v>1101</v>
      </c>
      <c r="W70" s="1926">
        <v>144</v>
      </c>
      <c r="X70" s="1926">
        <v>14</v>
      </c>
      <c r="Y70" s="1926">
        <v>6</v>
      </c>
      <c r="Z70" s="1926">
        <v>9</v>
      </c>
      <c r="AA70" s="1924">
        <f t="shared" si="377"/>
      </c>
      <c r="AB70" s="1928" t="s">
        <v>1681</v>
      </c>
      <c r="AC70" s="1928" t="s">
        <v>1682</v>
      </c>
      <c r="AD70" s="1928">
        <v>52</v>
      </c>
    </row>
    <row r="71">
      <c r="A71" s="1918"/>
      <c r="B71" s="1919" t="s">
        <v>1679</v>
      </c>
      <c r="C71" s="1920" t="s">
        <v>1685</v>
      </c>
      <c r="D71" s="1921">
        <v>2710.04</v>
      </c>
      <c r="E71" s="1922">
        <v>6</v>
      </c>
      <c r="F71" s="1921">
        <f t="shared" si="103"/>
      </c>
      <c r="G71" s="1923">
        <f t="shared" si="222"/>
      </c>
      <c r="H71" s="1923">
        <f t="shared" si="315"/>
      </c>
      <c r="I71" s="1923">
        <f t="shared" si="5"/>
      </c>
      <c r="J71" s="1924">
        <f t="shared" si="128"/>
      </c>
      <c r="K71" s="1925">
        <f t="shared" si="253"/>
      </c>
      <c r="L71" s="1925">
        <f t="shared" si="346"/>
      </c>
      <c r="M71" s="1925">
        <f t="shared" si="36"/>
      </c>
      <c r="N71" s="1925">
        <f t="shared" si="67"/>
      </c>
      <c r="O71" s="1926">
        <f t="shared" si="159"/>
      </c>
      <c r="P71" s="1927">
        <v>0.0078</v>
      </c>
      <c r="Q71" s="1926">
        <v>60</v>
      </c>
      <c r="R71" s="1924">
        <f t="shared" si="284"/>
      </c>
      <c r="S71" s="1926">
        <v>43488</v>
      </c>
      <c r="T71" s="1926">
        <v>1038</v>
      </c>
      <c r="U71" s="1926">
        <v>133</v>
      </c>
      <c r="V71" s="1926">
        <v>1149</v>
      </c>
      <c r="W71" s="1926">
        <v>140</v>
      </c>
      <c r="X71" s="1926">
        <v>12</v>
      </c>
      <c r="Y71" s="1926">
        <v>3</v>
      </c>
      <c r="Z71" s="1926">
        <v>8</v>
      </c>
      <c r="AA71" s="1924">
        <f t="shared" si="377"/>
      </c>
      <c r="AB71" s="1928" t="s">
        <v>1681</v>
      </c>
      <c r="AC71" s="1928" t="s">
        <v>1682</v>
      </c>
      <c r="AD71" s="1928">
        <v>48</v>
      </c>
    </row>
    <row r="72">
      <c r="A72" s="1918"/>
      <c r="B72" s="1919" t="s">
        <v>1679</v>
      </c>
      <c r="C72" s="1920" t="s">
        <v>1688</v>
      </c>
      <c r="D72" s="1921">
        <v>2347.43</v>
      </c>
      <c r="E72" s="1922">
        <v>2</v>
      </c>
      <c r="F72" s="1921">
        <f t="shared" si="103"/>
      </c>
      <c r="G72" s="1923">
        <f t="shared" si="222"/>
      </c>
      <c r="H72" s="1923">
        <f t="shared" si="315"/>
      </c>
      <c r="I72" s="1923">
        <f t="shared" si="5"/>
      </c>
      <c r="J72" s="1924">
        <f t="shared" si="128"/>
      </c>
      <c r="K72" s="1925">
        <f t="shared" si="253"/>
      </c>
      <c r="L72" s="1925">
        <f t="shared" si="346"/>
      </c>
      <c r="M72" s="1925">
        <f t="shared" si="36"/>
      </c>
      <c r="N72" s="1925">
        <f t="shared" si="67"/>
      </c>
      <c r="O72" s="1926">
        <f t="shared" si="159"/>
      </c>
      <c r="P72" s="1927">
        <v>0.0089</v>
      </c>
      <c r="Q72" s="1926">
        <v>57</v>
      </c>
      <c r="R72" s="1924">
        <f t="shared" si="284"/>
      </c>
      <c r="S72" s="1926">
        <v>34495</v>
      </c>
      <c r="T72" s="1926">
        <v>988</v>
      </c>
      <c r="U72" s="1926">
        <v>94</v>
      </c>
      <c r="V72" s="1926">
        <v>1104</v>
      </c>
      <c r="W72" s="1926">
        <v>110</v>
      </c>
      <c r="X72" s="1926">
        <v>4</v>
      </c>
      <c r="Y72" s="1926">
        <v>5</v>
      </c>
      <c r="Z72" s="1926">
        <v>9</v>
      </c>
      <c r="AA72" s="1924">
        <f t="shared" si="377"/>
      </c>
      <c r="AB72" s="1928" t="s">
        <v>1681</v>
      </c>
      <c r="AC72" s="1928" t="s">
        <v>1682</v>
      </c>
      <c r="AD72" s="1928">
        <v>35</v>
      </c>
    </row>
    <row r="73">
      <c r="A73" s="1918"/>
      <c r="B73" s="1929" t="s">
        <v>1686</v>
      </c>
      <c r="C73" s="1929"/>
      <c r="D73" s="1956">
        <f>SUM(D68:D72)</f>
      </c>
      <c r="E73" s="1930">
        <f>SUM(E68:E72)</f>
      </c>
      <c r="F73" s="1930">
        <f>SUM(F68:F72)</f>
      </c>
      <c r="G73" s="1932">
        <f t="shared" si="222"/>
      </c>
      <c r="H73" s="1932">
        <f t="shared" si="315"/>
      </c>
      <c r="I73" s="1932">
        <f t="shared" si="5"/>
      </c>
      <c r="J73" s="1932">
        <f t="shared" si="128"/>
      </c>
      <c r="K73" s="1933">
        <f t="shared" si="253"/>
      </c>
      <c r="L73" s="1933">
        <f t="shared" si="346"/>
      </c>
      <c r="M73" s="1933">
        <f t="shared" si="36"/>
      </c>
      <c r="N73" s="1933">
        <f t="shared" si="67"/>
      </c>
      <c r="O73" s="1934">
        <f t="shared" si="159"/>
      </c>
      <c r="P73" s="1933">
        <f>AVERAGE(P68:P72)</f>
      </c>
      <c r="Q73" s="1930">
        <f>AVERAGE(Q68:Q72)</f>
      </c>
      <c r="R73" s="1932">
        <f t="shared" si="284"/>
      </c>
      <c r="S73" s="1935">
        <f>SUM(S68:S72)</f>
      </c>
      <c r="T73" s="1935">
        <f>SUM(T68:T72)</f>
      </c>
      <c r="U73" s="1935">
        <f>SUM(U68:U72)</f>
      </c>
      <c r="V73" s="1935">
        <f>SUM(V68:V72)</f>
      </c>
      <c r="W73" s="1935">
        <f>SUM(W68:W72)</f>
      </c>
      <c r="X73" s="1935">
        <f>SUM(X68:X72)</f>
      </c>
      <c r="Y73" s="1935">
        <f>SUM(Y68:Y72)</f>
      </c>
      <c r="Z73" s="1935">
        <f>SUM(Z68:Z72)</f>
      </c>
      <c r="AA73" s="1936">
        <f t="shared" si="377"/>
      </c>
      <c r="AB73" s="1937"/>
      <c r="AC73" s="1937"/>
      <c r="AD73" s="1938">
        <f>SUM(AD68:AD72)</f>
      </c>
    </row>
    <row r="74">
      <c r="A74" s="1918"/>
      <c r="B74" s="1920" t="s">
        <v>1687</v>
      </c>
      <c r="C74" s="1919" t="s">
        <v>1689</v>
      </c>
      <c r="D74" s="1939">
        <v>1944.74</v>
      </c>
      <c r="E74" s="1940">
        <v>5</v>
      </c>
      <c r="F74" s="1921">
        <f t="shared" ref="F74:F76" si="104">E74*1300*1.2</f>
      </c>
      <c r="G74" s="1941">
        <f t="shared" si="222"/>
      </c>
      <c r="H74" s="1941">
        <f t="shared" si="315"/>
      </c>
      <c r="I74" s="1941">
        <f t="shared" si="5"/>
      </c>
      <c r="J74" s="1942">
        <f t="shared" si="128"/>
      </c>
      <c r="K74" s="1943">
        <f t="shared" si="253"/>
      </c>
      <c r="L74" s="1943">
        <f t="shared" si="346"/>
      </c>
      <c r="M74" s="1943">
        <f t="shared" si="36"/>
      </c>
      <c r="N74" s="1943">
        <f t="shared" si="67"/>
      </c>
      <c r="O74" s="1926">
        <f t="shared" si="159"/>
      </c>
      <c r="P74" s="1944">
        <v>0.0146</v>
      </c>
      <c r="Q74" s="1945">
        <v>56</v>
      </c>
      <c r="R74" s="1942">
        <f t="shared" si="284"/>
      </c>
      <c r="S74" s="1945">
        <v>24956</v>
      </c>
      <c r="T74" s="1945">
        <v>825</v>
      </c>
      <c r="U74" s="1945">
        <v>90</v>
      </c>
      <c r="V74" s="1945">
        <v>928</v>
      </c>
      <c r="W74" s="1945">
        <v>62</v>
      </c>
      <c r="X74" s="1945">
        <v>8</v>
      </c>
      <c r="Y74" s="1945">
        <v>1</v>
      </c>
      <c r="Z74" s="1945">
        <v>6</v>
      </c>
      <c r="AA74" s="1924">
        <f t="shared" si="377"/>
      </c>
      <c r="AB74" s="1928" t="s">
        <v>1681</v>
      </c>
      <c r="AC74" s="1928" t="s">
        <v>1682</v>
      </c>
      <c r="AD74" s="1946">
        <v>21</v>
      </c>
    </row>
    <row r="75">
      <c r="A75" s="1918"/>
      <c r="B75" s="1920" t="s">
        <v>1687</v>
      </c>
      <c r="C75" s="1919" t="s">
        <v>1690</v>
      </c>
      <c r="D75" s="1957">
        <v>2452.39</v>
      </c>
      <c r="E75" s="1940">
        <v>3</v>
      </c>
      <c r="F75" s="1921">
        <f t="shared" si="104"/>
      </c>
      <c r="G75" s="1941">
        <f t="shared" si="222"/>
      </c>
      <c r="H75" s="1941">
        <f t="shared" si="315"/>
      </c>
      <c r="I75" s="1941">
        <f t="shared" si="5"/>
      </c>
      <c r="J75" s="1942">
        <f t="shared" si="128"/>
      </c>
      <c r="K75" s="1943">
        <f t="shared" si="253"/>
      </c>
      <c r="L75" s="1943">
        <f t="shared" si="346"/>
      </c>
      <c r="M75" s="1943">
        <f t="shared" si="36"/>
      </c>
      <c r="N75" s="1943">
        <f t="shared" si="67"/>
      </c>
      <c r="O75" s="1926">
        <f t="shared" si="159"/>
      </c>
      <c r="P75" s="1944">
        <v>0.0093</v>
      </c>
      <c r="Q75" s="1945">
        <v>56</v>
      </c>
      <c r="R75" s="1942">
        <f t="shared" si="284"/>
      </c>
      <c r="S75" s="1945">
        <v>30797</v>
      </c>
      <c r="T75" s="1945">
        <v>988</v>
      </c>
      <c r="U75" s="1945">
        <v>98</v>
      </c>
      <c r="V75" s="1945">
        <v>1107</v>
      </c>
      <c r="W75" s="1945">
        <v>85</v>
      </c>
      <c r="X75" s="1945">
        <v>16</v>
      </c>
      <c r="Y75" s="1945">
        <v>4</v>
      </c>
      <c r="Z75" s="1945">
        <v>3</v>
      </c>
      <c r="AA75" s="1924">
        <f t="shared" si="377"/>
      </c>
      <c r="AB75" s="1928" t="s">
        <v>1681</v>
      </c>
      <c r="AC75" s="1928" t="s">
        <v>1682</v>
      </c>
      <c r="AD75" s="1946">
        <v>39</v>
      </c>
    </row>
    <row r="76">
      <c r="A76" s="1918"/>
      <c r="B76" s="1920" t="s">
        <v>1687</v>
      </c>
      <c r="C76" s="1919" t="s">
        <v>1691</v>
      </c>
      <c r="D76" s="1939">
        <v>1336.06</v>
      </c>
      <c r="E76" s="1940">
        <v>10</v>
      </c>
      <c r="F76" s="1921">
        <f t="shared" si="104"/>
      </c>
      <c r="G76" s="1941">
        <f t="shared" si="222"/>
      </c>
      <c r="H76" s="1941">
        <f t="shared" si="315"/>
      </c>
      <c r="I76" s="1941">
        <f t="shared" si="5"/>
      </c>
      <c r="J76" s="1942">
        <f t="shared" si="128"/>
      </c>
      <c r="K76" s="1943">
        <f t="shared" si="253"/>
      </c>
      <c r="L76" s="1943">
        <f t="shared" si="346"/>
      </c>
      <c r="M76" s="1943">
        <f t="shared" si="36"/>
      </c>
      <c r="N76" s="1943">
        <f t="shared" si="67"/>
      </c>
      <c r="O76" s="1926">
        <f t="shared" si="159"/>
      </c>
      <c r="P76" s="1944">
        <v>0.0116</v>
      </c>
      <c r="Q76" s="1945">
        <v>60</v>
      </c>
      <c r="R76" s="1942">
        <f t="shared" si="284"/>
      </c>
      <c r="S76" s="1945">
        <v>18435</v>
      </c>
      <c r="T76" s="1945">
        <v>638</v>
      </c>
      <c r="U76" s="1945">
        <v>77</v>
      </c>
      <c r="V76" s="1945">
        <v>699</v>
      </c>
      <c r="W76" s="1945">
        <v>90</v>
      </c>
      <c r="X76" s="1945">
        <v>7</v>
      </c>
      <c r="Y76" s="1945">
        <v>3</v>
      </c>
      <c r="Z76" s="1945">
        <v>2</v>
      </c>
      <c r="AA76" s="1924">
        <f t="shared" si="377"/>
      </c>
      <c r="AB76" s="1928" t="s">
        <v>1681</v>
      </c>
      <c r="AC76" s="1928" t="s">
        <v>1682</v>
      </c>
      <c r="AD76" s="1946">
        <v>29</v>
      </c>
    </row>
    <row r="77">
      <c r="A77" s="1918"/>
      <c r="B77" s="1929" t="s">
        <v>1686</v>
      </c>
      <c r="C77" s="1929"/>
      <c r="D77" s="1930">
        <f>SUM(D74:D76)</f>
      </c>
      <c r="E77" s="1930">
        <f>SUM(E74:E76)</f>
      </c>
      <c r="F77" s="1930">
        <f>SUM(F74:F76)</f>
      </c>
      <c r="G77" s="1932">
        <f t="shared" si="222"/>
      </c>
      <c r="H77" s="1932">
        <f t="shared" si="315"/>
      </c>
      <c r="I77" s="1932">
        <f t="shared" si="5"/>
      </c>
      <c r="J77" s="1932">
        <f t="shared" si="128"/>
      </c>
      <c r="K77" s="1933">
        <f t="shared" si="253"/>
      </c>
      <c r="L77" s="1933">
        <f t="shared" si="346"/>
      </c>
      <c r="M77" s="1933">
        <f t="shared" si="36"/>
      </c>
      <c r="N77" s="1933">
        <f t="shared" si="67"/>
      </c>
      <c r="O77" s="1934">
        <f t="shared" si="159"/>
      </c>
      <c r="P77" s="1933">
        <f>AVERAGE(P74:P76)</f>
      </c>
      <c r="Q77" s="1958">
        <f>AVERAGE(Q74:Q76)</f>
      </c>
      <c r="R77" s="1930">
        <f t="shared" si="284"/>
      </c>
      <c r="S77" s="1934">
        <f>SUM(S74:S76)</f>
      </c>
      <c r="T77" s="1934">
        <f>SUM(T74:T76)</f>
      </c>
      <c r="U77" s="1934">
        <f>SUM(U74:U76)</f>
      </c>
      <c r="V77" s="1934">
        <f>SUM(V74:V76)</f>
      </c>
      <c r="W77" s="1934">
        <f>SUM(W74:W76)</f>
      </c>
      <c r="X77" s="1934">
        <f>SUM(X74:X76)</f>
      </c>
      <c r="Y77" s="1934">
        <f>SUM(Y74:Y76)</f>
      </c>
      <c r="Z77" s="1934">
        <f>SUM(Z74:Z76)</f>
      </c>
      <c r="AA77" s="1936">
        <f t="shared" si="377"/>
      </c>
      <c r="AB77" s="1937"/>
      <c r="AC77" s="1937"/>
      <c r="AD77" s="1938">
        <f>SUM(AD74:AD76)</f>
      </c>
    </row>
    <row r="78">
      <c r="A78" s="1918"/>
      <c r="B78" s="1948" t="s">
        <v>1692</v>
      </c>
      <c r="C78" s="1948"/>
      <c r="D78" s="1949">
        <f>D77+D73</f>
      </c>
      <c r="E78" s="1949">
        <f>E77+E73</f>
      </c>
      <c r="F78" s="1949">
        <f>F77+F73</f>
      </c>
      <c r="G78" s="1950">
        <f t="shared" si="222"/>
      </c>
      <c r="H78" s="1950">
        <f t="shared" si="315"/>
      </c>
      <c r="I78" s="1950">
        <f t="shared" si="5"/>
      </c>
      <c r="J78" s="1950">
        <f t="shared" si="128"/>
      </c>
      <c r="K78" s="1951">
        <f t="shared" si="253"/>
      </c>
      <c r="L78" s="1951">
        <f t="shared" si="346"/>
      </c>
      <c r="M78" s="1951">
        <f t="shared" si="36"/>
      </c>
      <c r="N78" s="1951">
        <f t="shared" si="67"/>
      </c>
      <c r="O78" s="1952">
        <f t="shared" si="159"/>
      </c>
      <c r="P78" s="1953">
        <f>(P77+P73)/2</f>
      </c>
      <c r="Q78" s="1953">
        <f>(Q77+Q73)/2</f>
      </c>
      <c r="R78" s="1949">
        <f>(R77+R73)/2</f>
      </c>
      <c r="S78" s="1952">
        <f>S77+S73</f>
      </c>
      <c r="T78" s="1952">
        <f>T77+T73</f>
      </c>
      <c r="U78" s="1952">
        <f>U77+U73</f>
      </c>
      <c r="V78" s="1952">
        <f>V77+V73</f>
      </c>
      <c r="W78" s="1952">
        <f>W77+W73</f>
      </c>
      <c r="X78" s="1952">
        <f>X77+X73</f>
      </c>
      <c r="Y78" s="1952">
        <f>Y77+Y73</f>
      </c>
      <c r="Z78" s="1952">
        <f>Z77+Z73</f>
      </c>
      <c r="AA78" s="1950">
        <f t="shared" si="377"/>
      </c>
      <c r="AB78" s="1954"/>
      <c r="AC78" s="1954"/>
      <c r="AD78" s="1955">
        <f>AD77+AD73</f>
      </c>
    </row>
    <row r="79">
      <c r="A79" s="1907" t="s">
        <v>1645</v>
      </c>
      <c r="B79" s="1907" t="s">
        <v>1646</v>
      </c>
      <c r="C79" s="1907"/>
      <c r="D79" s="1908" t="s">
        <v>1647</v>
      </c>
      <c r="E79" s="1908"/>
      <c r="F79" s="1908"/>
      <c r="G79" s="1908"/>
      <c r="H79" s="1908"/>
      <c r="I79" s="1908"/>
      <c r="J79" s="1909" t="s">
        <v>1648</v>
      </c>
      <c r="K79" s="1909"/>
      <c r="L79" s="1909"/>
      <c r="M79" s="1909"/>
      <c r="N79" s="1909"/>
      <c r="O79" s="1909"/>
      <c r="P79" s="1909"/>
      <c r="Q79" s="1909"/>
      <c r="R79" s="1909"/>
      <c r="S79" s="1909"/>
      <c r="T79" s="1909"/>
      <c r="U79" s="1909"/>
      <c r="V79" s="1909"/>
      <c r="W79" s="1909"/>
      <c r="X79" s="1909"/>
      <c r="Y79" s="1909"/>
      <c r="Z79" s="1909"/>
      <c r="AA79" s="1909"/>
      <c r="AB79" s="1909"/>
      <c r="AC79" s="1909"/>
      <c r="AD79" s="1910"/>
    </row>
    <row r="80">
      <c r="A80" s="1907"/>
      <c r="B80" s="1907" t="s">
        <v>1649</v>
      </c>
      <c r="C80" s="1907" t="s">
        <v>1650</v>
      </c>
      <c r="D80" s="1908" t="s">
        <v>1651</v>
      </c>
      <c r="E80" s="1911" t="s">
        <v>1652</v>
      </c>
      <c r="F80" s="1912" t="s">
        <v>1653</v>
      </c>
      <c r="G80" s="1913" t="s">
        <v>1654</v>
      </c>
      <c r="H80" s="1913" t="s">
        <v>1655</v>
      </c>
      <c r="I80" s="1913" t="s">
        <v>1656</v>
      </c>
      <c r="J80" s="1909" t="s">
        <v>1657</v>
      </c>
      <c r="K80" s="1914" t="s">
        <v>1658</v>
      </c>
      <c r="L80" s="1914" t="s">
        <v>1659</v>
      </c>
      <c r="M80" s="1914" t="s">
        <v>1660</v>
      </c>
      <c r="N80" s="1914" t="s">
        <v>1661</v>
      </c>
      <c r="O80" s="1915" t="s">
        <v>1662</v>
      </c>
      <c r="P80" s="1914" t="s">
        <v>1663</v>
      </c>
      <c r="Q80" s="1915" t="s">
        <v>1664</v>
      </c>
      <c r="R80" s="1909" t="s">
        <v>1665</v>
      </c>
      <c r="S80" s="1915" t="s">
        <v>1666</v>
      </c>
      <c r="T80" s="1915" t="s">
        <v>1667</v>
      </c>
      <c r="U80" s="1915" t="s">
        <v>1668</v>
      </c>
      <c r="V80" s="1915" t="s">
        <v>1669</v>
      </c>
      <c r="W80" s="1915" t="s">
        <v>1670</v>
      </c>
      <c r="X80" s="1915" t="s">
        <v>1671</v>
      </c>
      <c r="Y80" s="1915" t="s">
        <v>1672</v>
      </c>
      <c r="Z80" s="1915" t="s">
        <v>1673</v>
      </c>
      <c r="AA80" s="1916" t="s">
        <v>1674</v>
      </c>
      <c r="AB80" s="1910" t="s">
        <v>1675</v>
      </c>
      <c r="AC80" s="1910" t="s">
        <v>1676</v>
      </c>
      <c r="AD80" s="1917" t="s">
        <v>1677</v>
      </c>
    </row>
    <row r="81">
      <c r="A81" s="1918" t="s">
        <v>1702</v>
      </c>
      <c r="B81" s="1919" t="s">
        <v>1679</v>
      </c>
      <c r="C81" s="1920" t="s">
        <v>1680</v>
      </c>
      <c r="D81" s="1921">
        <v>1562.75</v>
      </c>
      <c r="E81" s="1922">
        <v>2</v>
      </c>
      <c r="F81" s="1921">
        <f t="shared" ref="F81:F85" si="105">E81*1300*1.2</f>
      </c>
      <c r="G81" s="1923">
        <f t="shared" ref="G81:G91" si="223">F81/D81</f>
      </c>
      <c r="H81" s="1923">
        <f t="shared" ref="H81:H91" si="316">D81/E81</f>
      </c>
      <c r="I81" s="1923">
        <f t="shared" ref="I81:I91" si="6">F81/E81</f>
      </c>
      <c r="J81" s="1924">
        <f t="shared" ref="J81:J91" si="129">D81/T81</f>
      </c>
      <c r="K81" s="1925">
        <f t="shared" ref="K81:K91" si="254">O81/S81*1</f>
      </c>
      <c r="L81" s="1925">
        <f t="shared" ref="L81:L91" si="347">T81/S81</f>
      </c>
      <c r="M81" s="1925">
        <f t="shared" ref="M81:M91" si="37">V81/S81</f>
      </c>
      <c r="N81" s="1925">
        <f t="shared" ref="N81:N91" si="68">W81/V81</f>
      </c>
      <c r="O81" s="1926">
        <f t="shared" ref="O81:O91" si="160">U81/P81</f>
      </c>
      <c r="P81" s="1927">
        <v>0.0382</v>
      </c>
      <c r="Q81" s="1926">
        <v>44</v>
      </c>
      <c r="R81" s="1924">
        <f t="shared" ref="R81:R90" si="285">(D81/S81)*1000</f>
      </c>
      <c r="S81" s="1926">
        <v>22339</v>
      </c>
      <c r="T81" s="1926">
        <v>669</v>
      </c>
      <c r="U81" s="1926">
        <v>78</v>
      </c>
      <c r="V81" s="1926">
        <v>758</v>
      </c>
      <c r="W81" s="1926">
        <v>45</v>
      </c>
      <c r="X81" s="1926">
        <v>6</v>
      </c>
      <c r="Y81" s="1926">
        <v>2</v>
      </c>
      <c r="Z81" s="1926">
        <v>5</v>
      </c>
      <c r="AA81" s="1924">
        <f t="shared" ref="AA81:AA91" si="378">AD81*1000/D81</f>
      </c>
      <c r="AB81" s="1928" t="s">
        <v>1681</v>
      </c>
      <c r="AC81" s="1928" t="s">
        <v>1682</v>
      </c>
      <c r="AD81" s="1928">
        <v>38</v>
      </c>
    </row>
    <row r="82">
      <c r="A82" s="1918"/>
      <c r="B82" s="1919" t="s">
        <v>1679</v>
      </c>
      <c r="C82" s="1920" t="s">
        <v>1683</v>
      </c>
      <c r="D82" s="1921">
        <v>3649.66</v>
      </c>
      <c r="E82" s="1922">
        <v>9</v>
      </c>
      <c r="F82" s="1921">
        <f t="shared" si="105"/>
      </c>
      <c r="G82" s="1923">
        <f t="shared" si="223"/>
      </c>
      <c r="H82" s="1923">
        <f t="shared" si="316"/>
      </c>
      <c r="I82" s="1923">
        <f t="shared" si="6"/>
      </c>
      <c r="J82" s="1924">
        <f t="shared" si="129"/>
      </c>
      <c r="K82" s="1925">
        <f t="shared" si="254"/>
      </c>
      <c r="L82" s="1925">
        <f t="shared" si="347"/>
      </c>
      <c r="M82" s="1925">
        <f t="shared" si="37"/>
      </c>
      <c r="N82" s="1925">
        <f t="shared" si="68"/>
      </c>
      <c r="O82" s="1926">
        <f t="shared" si="160"/>
      </c>
      <c r="P82" s="1927">
        <v>0.0126</v>
      </c>
      <c r="Q82" s="1926">
        <v>52</v>
      </c>
      <c r="R82" s="1924">
        <f t="shared" si="285"/>
      </c>
      <c r="S82" s="1926">
        <v>50491</v>
      </c>
      <c r="T82" s="1926">
        <v>1427</v>
      </c>
      <c r="U82" s="1926">
        <v>176</v>
      </c>
      <c r="V82" s="1926">
        <v>1543</v>
      </c>
      <c r="W82" s="1926">
        <v>180</v>
      </c>
      <c r="X82" s="1926">
        <v>11</v>
      </c>
      <c r="Y82" s="1926">
        <v>1</v>
      </c>
      <c r="Z82" s="1926">
        <v>10</v>
      </c>
      <c r="AA82" s="1924">
        <f t="shared" si="378"/>
      </c>
      <c r="AB82" s="1928" t="s">
        <v>1681</v>
      </c>
      <c r="AC82" s="1928" t="s">
        <v>1682</v>
      </c>
      <c r="AD82" s="1928">
        <v>61</v>
      </c>
    </row>
    <row r="83">
      <c r="A83" s="1918"/>
      <c r="B83" s="1919" t="s">
        <v>1679</v>
      </c>
      <c r="C83" s="1920" t="s">
        <v>1684</v>
      </c>
      <c r="D83" s="1921">
        <v>3348.83</v>
      </c>
      <c r="E83" s="1922">
        <v>6</v>
      </c>
      <c r="F83" s="1921">
        <f t="shared" si="105"/>
      </c>
      <c r="G83" s="1923">
        <f t="shared" si="223"/>
      </c>
      <c r="H83" s="1923">
        <f t="shared" si="316"/>
      </c>
      <c r="I83" s="1923">
        <f t="shared" si="6"/>
      </c>
      <c r="J83" s="1924">
        <f t="shared" si="129"/>
      </c>
      <c r="K83" s="1925">
        <f t="shared" si="254"/>
      </c>
      <c r="L83" s="1925">
        <f t="shared" si="347"/>
      </c>
      <c r="M83" s="1925">
        <f t="shared" si="37"/>
      </c>
      <c r="N83" s="1925">
        <f t="shared" si="68"/>
      </c>
      <c r="O83" s="1926">
        <f t="shared" si="160"/>
      </c>
      <c r="P83" s="1927">
        <v>0.0119</v>
      </c>
      <c r="Q83" s="1926">
        <v>44</v>
      </c>
      <c r="R83" s="1924">
        <f t="shared" si="285"/>
      </c>
      <c r="S83" s="1926">
        <v>42547</v>
      </c>
      <c r="T83" s="1926">
        <v>1107</v>
      </c>
      <c r="U83" s="1926">
        <v>151</v>
      </c>
      <c r="V83" s="1926">
        <v>1188</v>
      </c>
      <c r="W83" s="1926">
        <v>137</v>
      </c>
      <c r="X83" s="1926">
        <v>10</v>
      </c>
      <c r="Y83" s="1926">
        <v>5</v>
      </c>
      <c r="Z83" s="1926">
        <v>22</v>
      </c>
      <c r="AA83" s="1924">
        <f t="shared" si="378"/>
      </c>
      <c r="AB83" s="1928" t="s">
        <v>1681</v>
      </c>
      <c r="AC83" s="1928" t="s">
        <v>1682</v>
      </c>
      <c r="AD83" s="1928">
        <v>55</v>
      </c>
    </row>
    <row r="84">
      <c r="A84" s="1918"/>
      <c r="B84" s="1919" t="s">
        <v>1679</v>
      </c>
      <c r="C84" s="1920" t="s">
        <v>1685</v>
      </c>
      <c r="D84" s="1921">
        <v>3725.51</v>
      </c>
      <c r="E84" s="1922">
        <v>9</v>
      </c>
      <c r="F84" s="1921">
        <f t="shared" si="105"/>
      </c>
      <c r="G84" s="1923">
        <f t="shared" si="223"/>
      </c>
      <c r="H84" s="1923">
        <f t="shared" si="316"/>
      </c>
      <c r="I84" s="1923">
        <f t="shared" si="6"/>
      </c>
      <c r="J84" s="1924">
        <f t="shared" si="129"/>
      </c>
      <c r="K84" s="1925">
        <f t="shared" si="254"/>
      </c>
      <c r="L84" s="1925">
        <f t="shared" si="347"/>
      </c>
      <c r="M84" s="1925">
        <f t="shared" si="37"/>
      </c>
      <c r="N84" s="1925">
        <f t="shared" si="68"/>
      </c>
      <c r="O84" s="1926">
        <f t="shared" si="160"/>
      </c>
      <c r="P84" s="1927">
        <v>0.0119</v>
      </c>
      <c r="Q84" s="1926">
        <v>52</v>
      </c>
      <c r="R84" s="1924">
        <f t="shared" si="285"/>
      </c>
      <c r="S84" s="1926">
        <v>59940</v>
      </c>
      <c r="T84" s="1926">
        <v>1466</v>
      </c>
      <c r="U84" s="1926">
        <v>160</v>
      </c>
      <c r="V84" s="1926">
        <v>1576</v>
      </c>
      <c r="W84" s="1926">
        <v>132</v>
      </c>
      <c r="X84" s="1926">
        <v>15</v>
      </c>
      <c r="Y84" s="1926">
        <v>1</v>
      </c>
      <c r="Z84" s="1926">
        <v>17</v>
      </c>
      <c r="AA84" s="1924">
        <f t="shared" si="378"/>
      </c>
      <c r="AB84" s="1928" t="s">
        <v>1681</v>
      </c>
      <c r="AC84" s="1928" t="s">
        <v>1682</v>
      </c>
      <c r="AD84" s="1928">
        <v>71</v>
      </c>
    </row>
    <row r="85">
      <c r="A85" s="1918"/>
      <c r="B85" s="1919" t="s">
        <v>1679</v>
      </c>
      <c r="C85" s="1920" t="s">
        <v>1688</v>
      </c>
      <c r="D85" s="1921">
        <v>3563.2</v>
      </c>
      <c r="E85" s="1922">
        <v>9</v>
      </c>
      <c r="F85" s="1921">
        <f t="shared" si="105"/>
      </c>
      <c r="G85" s="1923">
        <f t="shared" si="223"/>
      </c>
      <c r="H85" s="1923">
        <f t="shared" si="316"/>
      </c>
      <c r="I85" s="1923">
        <f t="shared" si="6"/>
      </c>
      <c r="J85" s="1924">
        <f t="shared" si="129"/>
      </c>
      <c r="K85" s="1925">
        <f t="shared" si="254"/>
      </c>
      <c r="L85" s="1925">
        <f t="shared" si="347"/>
      </c>
      <c r="M85" s="1925">
        <f t="shared" si="37"/>
      </c>
      <c r="N85" s="1925">
        <f t="shared" si="68"/>
      </c>
      <c r="O85" s="1926">
        <f t="shared" si="160"/>
      </c>
      <c r="P85" s="1927">
        <v>0.0126</v>
      </c>
      <c r="Q85" s="1926">
        <v>50</v>
      </c>
      <c r="R85" s="1924">
        <f t="shared" si="285"/>
      </c>
      <c r="S85" s="1926">
        <v>57337</v>
      </c>
      <c r="T85" s="1926">
        <v>1536</v>
      </c>
      <c r="U85" s="1926">
        <v>148</v>
      </c>
      <c r="V85" s="1926">
        <v>1653</v>
      </c>
      <c r="W85" s="1926">
        <v>152</v>
      </c>
      <c r="X85" s="1926">
        <v>12</v>
      </c>
      <c r="Y85" s="1926">
        <v>0</v>
      </c>
      <c r="Z85" s="1926">
        <v>13</v>
      </c>
      <c r="AA85" s="1924">
        <f t="shared" si="378"/>
      </c>
      <c r="AB85" s="1928" t="s">
        <v>1681</v>
      </c>
      <c r="AC85" s="1928" t="s">
        <v>1682</v>
      </c>
      <c r="AD85" s="1928">
        <v>37</v>
      </c>
    </row>
    <row r="86">
      <c r="A86" s="1918"/>
      <c r="B86" s="1929" t="s">
        <v>1686</v>
      </c>
      <c r="C86" s="1929"/>
      <c r="D86" s="1956">
        <f>SUM(D81:D85)</f>
      </c>
      <c r="E86" s="1930">
        <f>SUM(E81:E85)</f>
      </c>
      <c r="F86" s="1930">
        <f>SUM(F81:F85)</f>
      </c>
      <c r="G86" s="1932">
        <f t="shared" si="223"/>
      </c>
      <c r="H86" s="1932">
        <f t="shared" si="316"/>
      </c>
      <c r="I86" s="1932">
        <f t="shared" si="6"/>
      </c>
      <c r="J86" s="1932">
        <f t="shared" si="129"/>
      </c>
      <c r="K86" s="1933">
        <f t="shared" si="254"/>
      </c>
      <c r="L86" s="1933">
        <f t="shared" si="347"/>
      </c>
      <c r="M86" s="1933">
        <f t="shared" si="37"/>
      </c>
      <c r="N86" s="1933">
        <f t="shared" si="68"/>
      </c>
      <c r="O86" s="1934">
        <f t="shared" si="160"/>
      </c>
      <c r="P86" s="1933">
        <f>AVERAGE(P81:P85)</f>
      </c>
      <c r="Q86" s="1930">
        <f>AVERAGE(Q81:Q85)</f>
      </c>
      <c r="R86" s="1932">
        <f t="shared" si="285"/>
      </c>
      <c r="S86" s="1935">
        <f>SUM(S81:S85)</f>
      </c>
      <c r="T86" s="1935">
        <f>SUM(T81:T85)</f>
      </c>
      <c r="U86" s="1935">
        <f>SUM(U81:U85)</f>
      </c>
      <c r="V86" s="1935">
        <f>SUM(V81:V85)</f>
      </c>
      <c r="W86" s="1935">
        <f>SUM(W81:W85)</f>
      </c>
      <c r="X86" s="1935">
        <f>SUM(X81:X85)</f>
      </c>
      <c r="Y86" s="1935">
        <f>SUM(Y81:Y85)</f>
      </c>
      <c r="Z86" s="1935">
        <f>SUM(Z81:Z85)</f>
      </c>
      <c r="AA86" s="1936">
        <f t="shared" si="378"/>
      </c>
      <c r="AB86" s="1937"/>
      <c r="AC86" s="1937"/>
      <c r="AD86" s="1938">
        <f>SUM(AD81:AD85)</f>
      </c>
    </row>
    <row r="87">
      <c r="A87" s="1918"/>
      <c r="B87" s="1920" t="s">
        <v>1687</v>
      </c>
      <c r="C87" s="1919" t="s">
        <v>1689</v>
      </c>
      <c r="D87" s="1939">
        <v>3671.14</v>
      </c>
      <c r="E87" s="1940">
        <v>3</v>
      </c>
      <c r="F87" s="1921">
        <f t="shared" ref="F87:F89" si="106">E87*1300*1.2</f>
      </c>
      <c r="G87" s="1941">
        <f t="shared" si="223"/>
      </c>
      <c r="H87" s="1941">
        <f t="shared" si="316"/>
      </c>
      <c r="I87" s="1941">
        <f t="shared" si="6"/>
      </c>
      <c r="J87" s="1942">
        <f t="shared" si="129"/>
      </c>
      <c r="K87" s="1943">
        <f t="shared" si="254"/>
      </c>
      <c r="L87" s="1943">
        <f t="shared" si="347"/>
      </c>
      <c r="M87" s="1943">
        <f t="shared" si="37"/>
      </c>
      <c r="N87" s="1943">
        <f t="shared" si="68"/>
      </c>
      <c r="O87" s="1926">
        <f t="shared" si="160"/>
      </c>
      <c r="P87" s="1944">
        <v>0.0128</v>
      </c>
      <c r="Q87" s="1945">
        <v>48</v>
      </c>
      <c r="R87" s="1942">
        <f t="shared" si="285"/>
      </c>
      <c r="S87" s="1945">
        <v>54789</v>
      </c>
      <c r="T87" s="1945">
        <v>1626</v>
      </c>
      <c r="U87" s="1945">
        <v>151</v>
      </c>
      <c r="V87" s="1945">
        <v>1757</v>
      </c>
      <c r="W87" s="1945">
        <v>134</v>
      </c>
      <c r="X87" s="1945">
        <v>5</v>
      </c>
      <c r="Y87" s="1945">
        <v>4</v>
      </c>
      <c r="Z87" s="1945">
        <v>7</v>
      </c>
      <c r="AA87" s="1924">
        <f t="shared" si="378"/>
      </c>
      <c r="AB87" s="1928" t="s">
        <v>1681</v>
      </c>
      <c r="AC87" s="1928" t="s">
        <v>1682</v>
      </c>
      <c r="AD87" s="1946">
        <v>58</v>
      </c>
    </row>
    <row r="88">
      <c r="A88" s="1918"/>
      <c r="B88" s="1920" t="s">
        <v>1687</v>
      </c>
      <c r="C88" s="1919" t="s">
        <v>1690</v>
      </c>
      <c r="D88" s="1957">
        <v>2839.93</v>
      </c>
      <c r="E88" s="1940">
        <v>8</v>
      </c>
      <c r="F88" s="1921">
        <f t="shared" si="106"/>
      </c>
      <c r="G88" s="1941">
        <f t="shared" si="223"/>
      </c>
      <c r="H88" s="1941">
        <f t="shared" si="316"/>
      </c>
      <c r="I88" s="1941">
        <f t="shared" si="6"/>
      </c>
      <c r="J88" s="1942">
        <f t="shared" si="129"/>
      </c>
      <c r="K88" s="1943">
        <f t="shared" si="254"/>
      </c>
      <c r="L88" s="1943">
        <f t="shared" si="347"/>
      </c>
      <c r="M88" s="1943">
        <f t="shared" si="37"/>
      </c>
      <c r="N88" s="1943">
        <f t="shared" si="68"/>
      </c>
      <c r="O88" s="1926">
        <f t="shared" si="160"/>
      </c>
      <c r="P88" s="1944">
        <v>0.0155</v>
      </c>
      <c r="Q88" s="1945">
        <v>48</v>
      </c>
      <c r="R88" s="1942">
        <f t="shared" si="285"/>
      </c>
      <c r="S88" s="1945">
        <v>36536</v>
      </c>
      <c r="T88" s="1945">
        <v>1342</v>
      </c>
      <c r="U88" s="1945">
        <v>93</v>
      </c>
      <c r="V88" s="1945">
        <v>1499</v>
      </c>
      <c r="W88" s="1945">
        <v>56</v>
      </c>
      <c r="X88" s="1945">
        <v>9</v>
      </c>
      <c r="Y88" s="1945">
        <v>3</v>
      </c>
      <c r="Z88" s="1945">
        <v>12</v>
      </c>
      <c r="AA88" s="1924">
        <f t="shared" si="378"/>
      </c>
      <c r="AB88" s="1928" t="s">
        <v>1681</v>
      </c>
      <c r="AC88" s="1928" t="s">
        <v>1682</v>
      </c>
      <c r="AD88" s="1946">
        <v>27</v>
      </c>
    </row>
    <row r="89">
      <c r="A89" s="1918"/>
      <c r="B89" s="1920" t="s">
        <v>1687</v>
      </c>
      <c r="C89" s="1919" t="s">
        <v>1691</v>
      </c>
      <c r="D89" s="1939">
        <v>1493.66</v>
      </c>
      <c r="E89" s="1940">
        <v>1</v>
      </c>
      <c r="F89" s="1921">
        <f t="shared" si="106"/>
      </c>
      <c r="G89" s="1941">
        <f t="shared" si="223"/>
      </c>
      <c r="H89" s="1941">
        <f t="shared" si="316"/>
      </c>
      <c r="I89" s="1941">
        <f t="shared" si="6"/>
      </c>
      <c r="J89" s="1942">
        <f t="shared" si="129"/>
      </c>
      <c r="K89" s="1943">
        <f t="shared" si="254"/>
      </c>
      <c r="L89" s="1943">
        <f t="shared" si="347"/>
      </c>
      <c r="M89" s="1943">
        <f t="shared" si="37"/>
      </c>
      <c r="N89" s="1943">
        <f t="shared" si="68"/>
      </c>
      <c r="O89" s="1926">
        <f t="shared" si="160"/>
      </c>
      <c r="P89" s="1944">
        <v>0.0173</v>
      </c>
      <c r="Q89" s="1945">
        <v>49</v>
      </c>
      <c r="R89" s="1942">
        <f t="shared" si="285"/>
      </c>
      <c r="S89" s="1945">
        <v>18821</v>
      </c>
      <c r="T89" s="1945">
        <v>710</v>
      </c>
      <c r="U89" s="1945">
        <v>74</v>
      </c>
      <c r="V89" s="1945">
        <v>800</v>
      </c>
      <c r="W89" s="1945">
        <v>62</v>
      </c>
      <c r="X89" s="1945">
        <v>5</v>
      </c>
      <c r="Y89" s="1945">
        <v>0</v>
      </c>
      <c r="Z89" s="1945">
        <v>5</v>
      </c>
      <c r="AA89" s="1924">
        <f t="shared" si="378"/>
      </c>
      <c r="AB89" s="1928" t="s">
        <v>1681</v>
      </c>
      <c r="AC89" s="1928" t="s">
        <v>1682</v>
      </c>
      <c r="AD89" s="1946">
        <v>28</v>
      </c>
    </row>
    <row r="90">
      <c r="A90" s="1918"/>
      <c r="B90" s="1929" t="s">
        <v>1686</v>
      </c>
      <c r="C90" s="1929"/>
      <c r="D90" s="1930">
        <f>SUM(D87:D89)</f>
      </c>
      <c r="E90" s="1930">
        <f>SUM(E87:E89)</f>
      </c>
      <c r="F90" s="1930">
        <f>SUM(F87:F89)</f>
      </c>
      <c r="G90" s="1932">
        <f t="shared" si="223"/>
      </c>
      <c r="H90" s="1932">
        <f t="shared" si="316"/>
      </c>
      <c r="I90" s="1932">
        <f t="shared" si="6"/>
      </c>
      <c r="J90" s="1932">
        <f t="shared" si="129"/>
      </c>
      <c r="K90" s="1933">
        <f t="shared" si="254"/>
      </c>
      <c r="L90" s="1933">
        <f t="shared" si="347"/>
      </c>
      <c r="M90" s="1933">
        <f t="shared" si="37"/>
      </c>
      <c r="N90" s="1933">
        <f t="shared" si="68"/>
      </c>
      <c r="O90" s="1934">
        <f t="shared" si="160"/>
      </c>
      <c r="P90" s="1933">
        <f>AVERAGE(P87:P89)</f>
      </c>
      <c r="Q90" s="1958">
        <f>AVERAGE(Q87:Q89)</f>
      </c>
      <c r="R90" s="1930">
        <f t="shared" si="285"/>
      </c>
      <c r="S90" s="1934">
        <f>SUM(S87:S89)</f>
      </c>
      <c r="T90" s="1934">
        <f>SUM(T87:T89)</f>
      </c>
      <c r="U90" s="1934">
        <f>SUM(U87:U89)</f>
      </c>
      <c r="V90" s="1934">
        <f>SUM(V87:V89)</f>
      </c>
      <c r="W90" s="1934">
        <f>SUM(W87:W89)</f>
      </c>
      <c r="X90" s="1934">
        <f>SUM(X87:X89)</f>
      </c>
      <c r="Y90" s="1934">
        <f>SUM(Y87:Y89)</f>
      </c>
      <c r="Z90" s="1934">
        <f>SUM(Z87:Z89)</f>
      </c>
      <c r="AA90" s="1936">
        <f t="shared" si="378"/>
      </c>
      <c r="AB90" s="1937"/>
      <c r="AC90" s="1937"/>
      <c r="AD90" s="1938">
        <f>SUM(AD87:AD89)</f>
      </c>
    </row>
    <row r="91">
      <c r="A91" s="1918"/>
      <c r="B91" s="1948" t="s">
        <v>1692</v>
      </c>
      <c r="C91" s="1948"/>
      <c r="D91" s="1949">
        <f>D90+D86</f>
      </c>
      <c r="E91" s="1949">
        <f>E90+E86</f>
      </c>
      <c r="F91" s="1949">
        <f>F90+F86</f>
      </c>
      <c r="G91" s="1950">
        <f t="shared" si="223"/>
      </c>
      <c r="H91" s="1950">
        <f t="shared" si="316"/>
      </c>
      <c r="I91" s="1950">
        <f t="shared" si="6"/>
      </c>
      <c r="J91" s="1950">
        <f t="shared" si="129"/>
      </c>
      <c r="K91" s="1951">
        <f t="shared" si="254"/>
      </c>
      <c r="L91" s="1951">
        <f t="shared" si="347"/>
      </c>
      <c r="M91" s="1951">
        <f t="shared" si="37"/>
      </c>
      <c r="N91" s="1951">
        <f t="shared" si="68"/>
      </c>
      <c r="O91" s="1952">
        <f t="shared" si="160"/>
      </c>
      <c r="P91" s="1953">
        <f>(P90+P86)/2</f>
      </c>
      <c r="Q91" s="1953">
        <f>(Q90+Q86)/2</f>
      </c>
      <c r="R91" s="1949">
        <f>(R90+R86)/2</f>
      </c>
      <c r="S91" s="1952">
        <f>S90+S86</f>
      </c>
      <c r="T91" s="1952">
        <f>T90+T86</f>
      </c>
      <c r="U91" s="1952">
        <f>U90+U86</f>
      </c>
      <c r="V91" s="1952">
        <f>V90+V86</f>
      </c>
      <c r="W91" s="1952">
        <f>W90+W86</f>
      </c>
      <c r="X91" s="1952">
        <f>X90+X86</f>
      </c>
      <c r="Y91" s="1952">
        <f>Y90+Y86</f>
      </c>
      <c r="Z91" s="1952">
        <f>Z90+Z86</f>
      </c>
      <c r="AA91" s="1950">
        <f t="shared" si="378"/>
      </c>
      <c r="AB91" s="1954"/>
      <c r="AC91" s="1954"/>
      <c r="AD91" s="1955">
        <f>AD90+AD86</f>
      </c>
    </row>
    <row r="92">
      <c r="A92" s="1907" t="s">
        <v>1645</v>
      </c>
      <c r="B92" s="1907" t="s">
        <v>1646</v>
      </c>
      <c r="C92" s="1907"/>
      <c r="D92" s="1908" t="s">
        <v>1647</v>
      </c>
      <c r="E92" s="1908"/>
      <c r="F92" s="1908"/>
      <c r="G92" s="1908"/>
      <c r="H92" s="1908"/>
      <c r="I92" s="1908"/>
      <c r="J92" s="1909" t="s">
        <v>1648</v>
      </c>
      <c r="K92" s="1909"/>
      <c r="L92" s="1909"/>
      <c r="M92" s="1909"/>
      <c r="N92" s="1909"/>
      <c r="O92" s="1909"/>
      <c r="P92" s="1909"/>
      <c r="Q92" s="1909"/>
      <c r="R92" s="1909"/>
      <c r="S92" s="1909"/>
      <c r="T92" s="1909"/>
      <c r="U92" s="1909"/>
      <c r="V92" s="1909"/>
      <c r="W92" s="1909"/>
      <c r="X92" s="1909"/>
      <c r="Y92" s="1909"/>
      <c r="Z92" s="1909"/>
      <c r="AA92" s="1909"/>
      <c r="AB92" s="1909"/>
      <c r="AC92" s="1909"/>
      <c r="AD92" s="1910"/>
    </row>
    <row r="93">
      <c r="A93" s="1907"/>
      <c r="B93" s="1907" t="s">
        <v>1649</v>
      </c>
      <c r="C93" s="1907" t="s">
        <v>1650</v>
      </c>
      <c r="D93" s="1908" t="s">
        <v>1651</v>
      </c>
      <c r="E93" s="1911" t="s">
        <v>1652</v>
      </c>
      <c r="F93" s="1912" t="s">
        <v>1653</v>
      </c>
      <c r="G93" s="1913" t="s">
        <v>1654</v>
      </c>
      <c r="H93" s="1913" t="s">
        <v>1655</v>
      </c>
      <c r="I93" s="1913" t="s">
        <v>1656</v>
      </c>
      <c r="J93" s="1909" t="s">
        <v>1657</v>
      </c>
      <c r="K93" s="1914" t="s">
        <v>1658</v>
      </c>
      <c r="L93" s="1914" t="s">
        <v>1659</v>
      </c>
      <c r="M93" s="1914" t="s">
        <v>1660</v>
      </c>
      <c r="N93" s="1914" t="s">
        <v>1661</v>
      </c>
      <c r="O93" s="1915" t="s">
        <v>1662</v>
      </c>
      <c r="P93" s="1914" t="s">
        <v>1663</v>
      </c>
      <c r="Q93" s="1915" t="s">
        <v>1664</v>
      </c>
      <c r="R93" s="1909" t="s">
        <v>1665</v>
      </c>
      <c r="S93" s="1915" t="s">
        <v>1666</v>
      </c>
      <c r="T93" s="1915" t="s">
        <v>1667</v>
      </c>
      <c r="U93" s="1915" t="s">
        <v>1668</v>
      </c>
      <c r="V93" s="1915" t="s">
        <v>1669</v>
      </c>
      <c r="W93" s="1915" t="s">
        <v>1670</v>
      </c>
      <c r="X93" s="1915" t="s">
        <v>1671</v>
      </c>
      <c r="Y93" s="1915" t="s">
        <v>1672</v>
      </c>
      <c r="Z93" s="1915" t="s">
        <v>1673</v>
      </c>
      <c r="AA93" s="1916" t="s">
        <v>1674</v>
      </c>
      <c r="AB93" s="1910" t="s">
        <v>1675</v>
      </c>
      <c r="AC93" s="1910" t="s">
        <v>1676</v>
      </c>
      <c r="AD93" s="1917" t="s">
        <v>1677</v>
      </c>
    </row>
    <row r="94">
      <c r="A94" s="1918" t="s">
        <v>1703</v>
      </c>
      <c r="B94" s="1919" t="s">
        <v>1679</v>
      </c>
      <c r="C94" s="1920" t="s">
        <v>1680</v>
      </c>
      <c r="D94" s="1921">
        <v>2746.24</v>
      </c>
      <c r="E94" s="1922">
        <v>3</v>
      </c>
      <c r="F94" s="1921">
        <f t="shared" ref="F94:F97" si="107">E94*1300*1.2</f>
      </c>
      <c r="G94" s="1923">
        <f t="shared" ref="G94:G104" si="224">F94/D94</f>
      </c>
      <c r="H94" s="1923">
        <f t="shared" ref="H94:H104" si="317">D94/E94</f>
      </c>
      <c r="I94" s="1923">
        <f t="shared" ref="I94:I104" si="7">F94/E94</f>
      </c>
      <c r="J94" s="1924">
        <f t="shared" ref="J94:J104" si="130">D94/T94</f>
      </c>
      <c r="K94" s="1925">
        <f t="shared" ref="K94:K104" si="255">O94/S94*1</f>
      </c>
      <c r="L94" s="1925">
        <f t="shared" ref="L94:L104" si="348">T94/S94</f>
      </c>
      <c r="M94" s="1925">
        <f t="shared" ref="M94:M104" si="38">V94/S94</f>
      </c>
      <c r="N94" s="1925">
        <f t="shared" ref="N94:N104" si="69">W94/V94</f>
      </c>
      <c r="O94" s="1926">
        <f t="shared" ref="O94:O104" si="161">U94/P94</f>
      </c>
      <c r="P94" s="1927">
        <v>0.0075</v>
      </c>
      <c r="Q94" s="1926">
        <v>48</v>
      </c>
      <c r="R94" s="1924">
        <f t="shared" ref="R94:R103" si="286">(D94/S94)*1000</f>
      </c>
      <c r="S94" s="1926">
        <v>39716</v>
      </c>
      <c r="T94" s="1926">
        <v>857</v>
      </c>
      <c r="U94" s="1926">
        <v>111</v>
      </c>
      <c r="V94" s="1926">
        <v>971</v>
      </c>
      <c r="W94" s="1926">
        <v>88</v>
      </c>
      <c r="X94" s="1926">
        <v>5</v>
      </c>
      <c r="Y94" s="1926">
        <v>3</v>
      </c>
      <c r="Z94" s="1926">
        <v>9</v>
      </c>
      <c r="AA94" s="1924">
        <f t="shared" ref="AA94:AA104" si="379">AD94*1000/D94</f>
      </c>
      <c r="AB94" s="1928" t="s">
        <v>1681</v>
      </c>
      <c r="AC94" s="1928" t="s">
        <v>1682</v>
      </c>
      <c r="AD94" s="1928">
        <v>44</v>
      </c>
    </row>
    <row r="95">
      <c r="A95" s="1918"/>
      <c r="B95" s="1919" t="s">
        <v>1679</v>
      </c>
      <c r="C95" s="1920" t="s">
        <v>1683</v>
      </c>
      <c r="D95" s="1921">
        <v>2737.28</v>
      </c>
      <c r="E95" s="1922">
        <v>9</v>
      </c>
      <c r="F95" s="1921">
        <f t="shared" si="107"/>
      </c>
      <c r="G95" s="1923">
        <f t="shared" si="224"/>
      </c>
      <c r="H95" s="1923">
        <f t="shared" si="317"/>
      </c>
      <c r="I95" s="1923">
        <f t="shared" si="7"/>
      </c>
      <c r="J95" s="1924">
        <f t="shared" si="130"/>
      </c>
      <c r="K95" s="1925">
        <f t="shared" si="255"/>
      </c>
      <c r="L95" s="1925">
        <f t="shared" si="348"/>
      </c>
      <c r="M95" s="1925">
        <f t="shared" si="38"/>
      </c>
      <c r="N95" s="1925">
        <f t="shared" si="69"/>
      </c>
      <c r="O95" s="1926">
        <f t="shared" si="161"/>
      </c>
      <c r="P95" s="1927">
        <v>0.0147</v>
      </c>
      <c r="Q95" s="1926">
        <v>60</v>
      </c>
      <c r="R95" s="1924">
        <f t="shared" si="286"/>
      </c>
      <c r="S95" s="1926">
        <v>30620</v>
      </c>
      <c r="T95" s="1926">
        <v>850</v>
      </c>
      <c r="U95" s="1926">
        <v>114</v>
      </c>
      <c r="V95" s="1926">
        <v>957</v>
      </c>
      <c r="W95" s="1926">
        <v>124</v>
      </c>
      <c r="X95" s="1926">
        <v>7</v>
      </c>
      <c r="Y95" s="1926">
        <v>1</v>
      </c>
      <c r="Z95" s="1926">
        <v>12</v>
      </c>
      <c r="AA95" s="1924">
        <f t="shared" si="379"/>
      </c>
      <c r="AB95" s="1928" t="s">
        <v>1681</v>
      </c>
      <c r="AC95" s="1928" t="s">
        <v>1682</v>
      </c>
      <c r="AD95" s="1928">
        <v>45</v>
      </c>
    </row>
    <row r="96">
      <c r="A96" s="1918"/>
      <c r="B96" s="1919" t="s">
        <v>1679</v>
      </c>
      <c r="C96" s="1920" t="s">
        <v>1684</v>
      </c>
      <c r="D96" s="1921">
        <v>2712.37</v>
      </c>
      <c r="E96" s="1922">
        <v>5</v>
      </c>
      <c r="F96" s="1921">
        <f t="shared" si="107"/>
      </c>
      <c r="G96" s="1923">
        <f t="shared" si="224"/>
      </c>
      <c r="H96" s="1923">
        <f t="shared" si="317"/>
      </c>
      <c r="I96" s="1923">
        <f t="shared" si="7"/>
      </c>
      <c r="J96" s="1924">
        <f t="shared" si="130"/>
      </c>
      <c r="K96" s="1925">
        <f t="shared" si="255"/>
      </c>
      <c r="L96" s="1925">
        <f t="shared" si="348"/>
      </c>
      <c r="M96" s="1925">
        <f t="shared" si="38"/>
      </c>
      <c r="N96" s="1925">
        <f t="shared" si="69"/>
      </c>
      <c r="O96" s="1926">
        <f t="shared" si="161"/>
      </c>
      <c r="P96" s="1927">
        <v>0.0096</v>
      </c>
      <c r="Q96" s="1926">
        <v>55</v>
      </c>
      <c r="R96" s="1924">
        <f t="shared" si="286"/>
      </c>
      <c r="S96" s="1926">
        <v>34821</v>
      </c>
      <c r="T96" s="1926">
        <v>1208</v>
      </c>
      <c r="U96" s="1926">
        <v>110</v>
      </c>
      <c r="V96" s="1926">
        <v>1338</v>
      </c>
      <c r="W96" s="1926">
        <v>114</v>
      </c>
      <c r="X96" s="1926">
        <v>11</v>
      </c>
      <c r="Y96" s="1926">
        <v>1</v>
      </c>
      <c r="Z96" s="1926">
        <v>4</v>
      </c>
      <c r="AA96" s="1924">
        <f t="shared" si="379"/>
      </c>
      <c r="AB96" s="1928" t="s">
        <v>1681</v>
      </c>
      <c r="AC96" s="1928" t="s">
        <v>1682</v>
      </c>
      <c r="AD96" s="1928">
        <v>45</v>
      </c>
    </row>
    <row r="97">
      <c r="A97" s="1918"/>
      <c r="B97" s="1919" t="s">
        <v>1679</v>
      </c>
      <c r="C97" s="1920" t="s">
        <v>1685</v>
      </c>
      <c r="D97" s="1921">
        <v>2286.8</v>
      </c>
      <c r="E97" s="1922">
        <v>7</v>
      </c>
      <c r="F97" s="1921">
        <f t="shared" si="107"/>
      </c>
      <c r="G97" s="1923">
        <f t="shared" si="224"/>
      </c>
      <c r="H97" s="1923">
        <f t="shared" si="317"/>
      </c>
      <c r="I97" s="1923">
        <f t="shared" si="7"/>
      </c>
      <c r="J97" s="1924">
        <f t="shared" si="130"/>
      </c>
      <c r="K97" s="1925">
        <f t="shared" si="255"/>
      </c>
      <c r="L97" s="1925">
        <f t="shared" si="348"/>
      </c>
      <c r="M97" s="1925">
        <f t="shared" si="38"/>
      </c>
      <c r="N97" s="1925">
        <f t="shared" si="69"/>
      </c>
      <c r="O97" s="1926">
        <f t="shared" si="161"/>
      </c>
      <c r="P97" s="1927">
        <v>0.0125</v>
      </c>
      <c r="Q97" s="1926">
        <v>51</v>
      </c>
      <c r="R97" s="1924">
        <f t="shared" si="286"/>
      </c>
      <c r="S97" s="1926">
        <v>29575</v>
      </c>
      <c r="T97" s="1926">
        <v>1124</v>
      </c>
      <c r="U97" s="1926">
        <v>97</v>
      </c>
      <c r="V97" s="1926">
        <v>1237</v>
      </c>
      <c r="W97" s="1926">
        <v>79</v>
      </c>
      <c r="X97" s="1926">
        <v>6</v>
      </c>
      <c r="Y97" s="1926">
        <v>4</v>
      </c>
      <c r="Z97" s="1926">
        <v>4</v>
      </c>
      <c r="AA97" s="1924">
        <f t="shared" si="379"/>
      </c>
      <c r="AB97" s="1928" t="s">
        <v>1681</v>
      </c>
      <c r="AC97" s="1928" t="s">
        <v>1682</v>
      </c>
      <c r="AD97" s="1928">
        <v>42</v>
      </c>
    </row>
    <row r="98">
      <c r="A98" s="1918"/>
      <c r="B98" s="1929" t="s">
        <v>1686</v>
      </c>
      <c r="C98" s="1929"/>
      <c r="D98" s="1930">
        <f>SUM(D94:D97)</f>
      </c>
      <c r="E98" s="1931">
        <f>SUM(E94:E97)</f>
      </c>
      <c r="F98" s="1930">
        <f>SUM(F94:F97)</f>
      </c>
      <c r="G98" s="1932">
        <f t="shared" si="224"/>
      </c>
      <c r="H98" s="1932">
        <f t="shared" si="317"/>
      </c>
      <c r="I98" s="1932">
        <f t="shared" si="7"/>
      </c>
      <c r="J98" s="1932">
        <f t="shared" si="130"/>
      </c>
      <c r="K98" s="1933">
        <f t="shared" si="255"/>
      </c>
      <c r="L98" s="1933">
        <f t="shared" si="348"/>
      </c>
      <c r="M98" s="1933">
        <f t="shared" si="38"/>
      </c>
      <c r="N98" s="1933">
        <f t="shared" si="69"/>
      </c>
      <c r="O98" s="1934">
        <f t="shared" si="161"/>
      </c>
      <c r="P98" s="1933">
        <f>AVERAGE(P94:P97)</f>
      </c>
      <c r="Q98" s="1930">
        <f>AVERAGE(Q94:Q97)</f>
      </c>
      <c r="R98" s="1932">
        <f t="shared" si="286"/>
      </c>
      <c r="S98" s="1935">
        <f>SUM(S94:S97)</f>
      </c>
      <c r="T98" s="1935">
        <f>SUM(T94:T97)</f>
      </c>
      <c r="U98" s="1935">
        <f>SUM(U94:U97)</f>
      </c>
      <c r="V98" s="1935">
        <f>SUM(V94:V97)</f>
      </c>
      <c r="W98" s="1935">
        <f>SUM(W94:W97)</f>
      </c>
      <c r="X98" s="1935">
        <f>SUM(X94:X97)</f>
      </c>
      <c r="Y98" s="1935">
        <f>SUM(Y94:Y97)</f>
      </c>
      <c r="Z98" s="1935">
        <f>SUM(Z94:Z97)</f>
      </c>
      <c r="AA98" s="1936">
        <f t="shared" si="379"/>
      </c>
      <c r="AB98" s="1937"/>
      <c r="AC98" s="1937"/>
      <c r="AD98" s="1938">
        <f>SUM(AD94:AD97)</f>
      </c>
    </row>
    <row r="99">
      <c r="A99" s="1918"/>
      <c r="B99" s="1920" t="s">
        <v>1696</v>
      </c>
      <c r="C99" s="1920" t="s">
        <v>1688</v>
      </c>
      <c r="D99" s="1921">
        <v>2104.15</v>
      </c>
      <c r="E99" s="1922">
        <v>7</v>
      </c>
      <c r="F99" s="1921">
        <f t="shared" ref="F99:F102" si="108">E99*1300*1.2</f>
      </c>
      <c r="G99" s="1923">
        <f t="shared" si="224"/>
      </c>
      <c r="H99" s="1923">
        <f t="shared" si="317"/>
      </c>
      <c r="I99" s="1923">
        <f t="shared" si="7"/>
      </c>
      <c r="J99" s="1924">
        <f t="shared" si="130"/>
      </c>
      <c r="K99" s="1925">
        <f t="shared" si="255"/>
      </c>
      <c r="L99" s="1925">
        <f t="shared" si="348"/>
      </c>
      <c r="M99" s="1925">
        <f t="shared" si="38"/>
      </c>
      <c r="N99" s="1925">
        <f t="shared" si="69"/>
      </c>
      <c r="O99" s="1926">
        <f t="shared" si="161"/>
      </c>
      <c r="P99" s="1927">
        <v>0.0157</v>
      </c>
      <c r="Q99" s="1926">
        <v>48</v>
      </c>
      <c r="R99" s="1924">
        <f t="shared" si="286"/>
      </c>
      <c r="S99" s="1926">
        <v>27273</v>
      </c>
      <c r="T99" s="1926">
        <v>1080</v>
      </c>
      <c r="U99" s="1926">
        <v>85</v>
      </c>
      <c r="V99" s="1926">
        <v>1197</v>
      </c>
      <c r="W99" s="1926">
        <v>95</v>
      </c>
      <c r="X99" s="1926">
        <v>3</v>
      </c>
      <c r="Y99" s="1926">
        <v>2</v>
      </c>
      <c r="Z99" s="1926">
        <v>7</v>
      </c>
      <c r="AA99" s="1924">
        <f t="shared" si="379"/>
      </c>
      <c r="AB99" s="1928" t="s">
        <v>1681</v>
      </c>
      <c r="AC99" s="1928" t="s">
        <v>1682</v>
      </c>
      <c r="AD99" s="1928">
        <v>24</v>
      </c>
    </row>
    <row r="100">
      <c r="A100" s="1918"/>
      <c r="B100" s="1920" t="s">
        <v>1696</v>
      </c>
      <c r="C100" s="1919" t="s">
        <v>1689</v>
      </c>
      <c r="D100" s="1939">
        <v>1993.32</v>
      </c>
      <c r="E100" s="1940">
        <v>2</v>
      </c>
      <c r="F100" s="1921">
        <f t="shared" si="108"/>
      </c>
      <c r="G100" s="1941">
        <f t="shared" si="224"/>
      </c>
      <c r="H100" s="1941">
        <f t="shared" si="317"/>
      </c>
      <c r="I100" s="1941">
        <f t="shared" si="7"/>
      </c>
      <c r="J100" s="1942">
        <f t="shared" si="130"/>
      </c>
      <c r="K100" s="1943">
        <f t="shared" si="255"/>
      </c>
      <c r="L100" s="1943">
        <f t="shared" si="348"/>
      </c>
      <c r="M100" s="1943">
        <f t="shared" si="38"/>
      </c>
      <c r="N100" s="1943">
        <f t="shared" si="69"/>
      </c>
      <c r="O100" s="1926">
        <f t="shared" si="161"/>
      </c>
      <c r="P100" s="1944">
        <v>0.015</v>
      </c>
      <c r="Q100" s="1945">
        <v>45</v>
      </c>
      <c r="R100" s="1942">
        <f t="shared" si="286"/>
      </c>
      <c r="S100" s="1945">
        <v>26269</v>
      </c>
      <c r="T100" s="1945">
        <v>1101</v>
      </c>
      <c r="U100" s="1945">
        <v>91</v>
      </c>
      <c r="V100" s="1945">
        <v>1248</v>
      </c>
      <c r="W100" s="1945">
        <v>57</v>
      </c>
      <c r="X100" s="1945">
        <v>8</v>
      </c>
      <c r="Y100" s="1945">
        <v>1</v>
      </c>
      <c r="Z100" s="1945">
        <v>6</v>
      </c>
      <c r="AA100" s="1924">
        <f t="shared" si="379"/>
      </c>
      <c r="AB100" s="1928" t="s">
        <v>1681</v>
      </c>
      <c r="AC100" s="1928" t="s">
        <v>1682</v>
      </c>
      <c r="AD100" s="1946">
        <v>29</v>
      </c>
    </row>
    <row r="101">
      <c r="A101" s="1918"/>
      <c r="B101" s="1920" t="s">
        <v>1696</v>
      </c>
      <c r="C101" s="1919" t="s">
        <v>1690</v>
      </c>
      <c r="D101" s="1939">
        <v>2816.31</v>
      </c>
      <c r="E101" s="1940">
        <v>6</v>
      </c>
      <c r="F101" s="1921">
        <f t="shared" si="108"/>
      </c>
      <c r="G101" s="1941">
        <f t="shared" si="224"/>
      </c>
      <c r="H101" s="1941">
        <f t="shared" si="317"/>
      </c>
      <c r="I101" s="1941">
        <f t="shared" si="7"/>
      </c>
      <c r="J101" s="1942">
        <f t="shared" si="130"/>
      </c>
      <c r="K101" s="1943">
        <f t="shared" si="255"/>
      </c>
      <c r="L101" s="1943">
        <f t="shared" si="348"/>
      </c>
      <c r="M101" s="1943">
        <f t="shared" si="38"/>
      </c>
      <c r="N101" s="1943">
        <f t="shared" si="69"/>
      </c>
      <c r="O101" s="1926">
        <f t="shared" si="161"/>
      </c>
      <c r="P101" s="1944">
        <v>0.0121</v>
      </c>
      <c r="Q101" s="1945">
        <v>44</v>
      </c>
      <c r="R101" s="1942">
        <f t="shared" si="286"/>
      </c>
      <c r="S101" s="1945">
        <v>38808</v>
      </c>
      <c r="T101" s="1945">
        <v>1436</v>
      </c>
      <c r="U101" s="1945">
        <v>111</v>
      </c>
      <c r="V101" s="1945">
        <v>1559</v>
      </c>
      <c r="W101" s="1945">
        <v>99</v>
      </c>
      <c r="X101" s="1945">
        <v>12</v>
      </c>
      <c r="Y101" s="1945">
        <v>2</v>
      </c>
      <c r="Z101" s="1945">
        <v>3</v>
      </c>
      <c r="AA101" s="1924">
        <f t="shared" si="379"/>
      </c>
      <c r="AB101" s="1928" t="s">
        <v>1681</v>
      </c>
      <c r="AC101" s="1928" t="s">
        <v>1682</v>
      </c>
      <c r="AD101" s="1946">
        <v>41</v>
      </c>
    </row>
    <row r="102">
      <c r="A102" s="1918"/>
      <c r="B102" s="1920" t="s">
        <v>1696</v>
      </c>
      <c r="C102" s="1919" t="s">
        <v>1691</v>
      </c>
      <c r="D102" s="1939">
        <v>1685.58</v>
      </c>
      <c r="E102" s="1940">
        <v>4</v>
      </c>
      <c r="F102" s="1921">
        <f t="shared" si="108"/>
      </c>
      <c r="G102" s="1941">
        <f t="shared" si="224"/>
      </c>
      <c r="H102" s="1941">
        <f t="shared" si="317"/>
      </c>
      <c r="I102" s="1941">
        <f t="shared" si="7"/>
      </c>
      <c r="J102" s="1942">
        <f t="shared" si="130"/>
      </c>
      <c r="K102" s="1943">
        <f t="shared" si="255"/>
      </c>
      <c r="L102" s="1943">
        <f t="shared" si="348"/>
      </c>
      <c r="M102" s="1943">
        <f t="shared" si="38"/>
      </c>
      <c r="N102" s="1943">
        <f t="shared" si="69"/>
      </c>
      <c r="O102" s="1926">
        <f t="shared" si="161"/>
      </c>
      <c r="P102" s="1944">
        <v>0.0152</v>
      </c>
      <c r="Q102" s="1945">
        <v>46</v>
      </c>
      <c r="R102" s="1942">
        <f t="shared" si="286"/>
      </c>
      <c r="S102" s="1945">
        <v>23347</v>
      </c>
      <c r="T102" s="1945">
        <v>785</v>
      </c>
      <c r="U102" s="1945">
        <v>76</v>
      </c>
      <c r="V102" s="1945">
        <v>892</v>
      </c>
      <c r="W102" s="1945">
        <v>116</v>
      </c>
      <c r="X102" s="1945">
        <v>6</v>
      </c>
      <c r="Y102" s="1945">
        <v>2</v>
      </c>
      <c r="Z102" s="1945">
        <v>5</v>
      </c>
      <c r="AA102" s="1924">
        <f t="shared" si="379"/>
      </c>
      <c r="AB102" s="1928" t="s">
        <v>1681</v>
      </c>
      <c r="AC102" s="1928" t="s">
        <v>1682</v>
      </c>
      <c r="AD102" s="1946">
        <v>35</v>
      </c>
    </row>
    <row r="103">
      <c r="A103" s="1918"/>
      <c r="B103" s="1929" t="s">
        <v>1686</v>
      </c>
      <c r="C103" s="1929"/>
      <c r="D103" s="1930">
        <f>SUM(D99:D102)</f>
      </c>
      <c r="E103" s="1930">
        <f>SUM(E99:E102)</f>
      </c>
      <c r="F103" s="1930">
        <f>SUM(F99:F102)</f>
      </c>
      <c r="G103" s="1932">
        <f t="shared" si="224"/>
      </c>
      <c r="H103" s="1932">
        <f t="shared" si="317"/>
      </c>
      <c r="I103" s="1932">
        <f t="shared" si="7"/>
      </c>
      <c r="J103" s="1932">
        <f t="shared" si="130"/>
      </c>
      <c r="K103" s="1933">
        <f t="shared" si="255"/>
      </c>
      <c r="L103" s="1933">
        <f t="shared" si="348"/>
      </c>
      <c r="M103" s="1933">
        <f t="shared" si="38"/>
      </c>
      <c r="N103" s="1933">
        <f t="shared" si="69"/>
      </c>
      <c r="O103" s="1934">
        <f t="shared" si="161"/>
      </c>
      <c r="P103" s="1933">
        <f>AVERAGE(P99:P102)</f>
      </c>
      <c r="Q103" s="1947">
        <f>AVERAGE(Q99:Q102)</f>
      </c>
      <c r="R103" s="1930">
        <f t="shared" si="286"/>
      </c>
      <c r="S103" s="1934">
        <f>SUM(S99:S102)</f>
      </c>
      <c r="T103" s="1934">
        <f>SUM(T99:T102)</f>
      </c>
      <c r="U103" s="1934">
        <f>SUM(U99:U102)</f>
      </c>
      <c r="V103" s="1934">
        <f>SUM(V99:V102)</f>
      </c>
      <c r="W103" s="1934">
        <f>SUM(W99:W102)</f>
      </c>
      <c r="X103" s="1934">
        <f>SUM(X99:X102)</f>
      </c>
      <c r="Y103" s="1934">
        <f>SUM(Y99:Y102)</f>
      </c>
      <c r="Z103" s="1934">
        <f>SUM(Z99:Z102)</f>
      </c>
      <c r="AA103" s="1936">
        <f t="shared" si="379"/>
      </c>
      <c r="AB103" s="1937"/>
      <c r="AC103" s="1937"/>
      <c r="AD103" s="1938">
        <f>SUM(AD99:AD102)</f>
      </c>
    </row>
    <row r="104">
      <c r="A104" s="1918"/>
      <c r="B104" s="1948" t="s">
        <v>1692</v>
      </c>
      <c r="C104" s="1948"/>
      <c r="D104" s="1949">
        <f>D103+D98</f>
      </c>
      <c r="E104" s="1949">
        <f>E103+E98</f>
      </c>
      <c r="F104" s="1949">
        <f>F103+F98</f>
      </c>
      <c r="G104" s="1950">
        <f t="shared" si="224"/>
      </c>
      <c r="H104" s="1950">
        <f t="shared" si="317"/>
      </c>
      <c r="I104" s="1950">
        <f t="shared" si="7"/>
      </c>
      <c r="J104" s="1950">
        <f t="shared" si="130"/>
      </c>
      <c r="K104" s="1951">
        <f t="shared" si="255"/>
      </c>
      <c r="L104" s="1951">
        <f t="shared" si="348"/>
      </c>
      <c r="M104" s="1951">
        <f t="shared" si="38"/>
      </c>
      <c r="N104" s="1951">
        <f t="shared" si="69"/>
      </c>
      <c r="O104" s="1952">
        <f t="shared" si="161"/>
      </c>
      <c r="P104" s="1953">
        <f>(P103+P98)/2</f>
      </c>
      <c r="Q104" s="1953">
        <f>(Q103+Q98)/2</f>
      </c>
      <c r="R104" s="1949">
        <f>(R103+R98)/2</f>
      </c>
      <c r="S104" s="1952">
        <f>S103+S98</f>
      </c>
      <c r="T104" s="1952">
        <f>T103+T98</f>
      </c>
      <c r="U104" s="1952">
        <f>U103+U98</f>
      </c>
      <c r="V104" s="1952">
        <f>V103+V98</f>
      </c>
      <c r="W104" s="1952">
        <f>W103+W98</f>
      </c>
      <c r="X104" s="1952">
        <f>X103+X98</f>
      </c>
      <c r="Y104" s="1952">
        <f>Y103+Y98</f>
      </c>
      <c r="Z104" s="1952">
        <f>Z103+Z98</f>
      </c>
      <c r="AA104" s="1950">
        <f t="shared" si="379"/>
      </c>
      <c r="AB104" s="1954"/>
      <c r="AC104" s="1954"/>
      <c r="AD104" s="1955">
        <f>AD103+AD98</f>
      </c>
    </row>
    <row r="105">
      <c r="A105" s="1907" t="s">
        <v>1645</v>
      </c>
      <c r="B105" s="1907" t="s">
        <v>1646</v>
      </c>
      <c r="C105" s="1907"/>
      <c r="D105" s="1908" t="s">
        <v>1647</v>
      </c>
      <c r="E105" s="1908"/>
      <c r="F105" s="1908"/>
      <c r="G105" s="1908"/>
      <c r="H105" s="1908"/>
      <c r="I105" s="1908"/>
      <c r="J105" s="1909" t="s">
        <v>1648</v>
      </c>
      <c r="K105" s="1909"/>
      <c r="L105" s="1909"/>
      <c r="M105" s="1909"/>
      <c r="N105" s="1909"/>
      <c r="O105" s="1909"/>
      <c r="P105" s="1909"/>
      <c r="Q105" s="1909"/>
      <c r="R105" s="1909"/>
      <c r="S105" s="1909"/>
      <c r="T105" s="1909"/>
      <c r="U105" s="1909"/>
      <c r="V105" s="1909"/>
      <c r="W105" s="1909"/>
      <c r="X105" s="1909"/>
      <c r="Y105" s="1909"/>
      <c r="Z105" s="1909"/>
      <c r="AA105" s="1909"/>
      <c r="AB105" s="1909"/>
      <c r="AC105" s="1909"/>
      <c r="AD105" s="1910"/>
    </row>
    <row r="106">
      <c r="A106" s="1907"/>
      <c r="B106" s="1907" t="s">
        <v>1649</v>
      </c>
      <c r="C106" s="1907" t="s">
        <v>1650</v>
      </c>
      <c r="D106" s="1908" t="s">
        <v>1651</v>
      </c>
      <c r="E106" s="1911" t="s">
        <v>1652</v>
      </c>
      <c r="F106" s="1912" t="s">
        <v>1653</v>
      </c>
      <c r="G106" s="1913" t="s">
        <v>1654</v>
      </c>
      <c r="H106" s="1913" t="s">
        <v>1655</v>
      </c>
      <c r="I106" s="1913" t="s">
        <v>1656</v>
      </c>
      <c r="J106" s="1909" t="s">
        <v>1657</v>
      </c>
      <c r="K106" s="1914" t="s">
        <v>1658</v>
      </c>
      <c r="L106" s="1914" t="s">
        <v>1659</v>
      </c>
      <c r="M106" s="1914" t="s">
        <v>1660</v>
      </c>
      <c r="N106" s="1914" t="s">
        <v>1661</v>
      </c>
      <c r="O106" s="1915" t="s">
        <v>1662</v>
      </c>
      <c r="P106" s="1914" t="s">
        <v>1663</v>
      </c>
      <c r="Q106" s="1915" t="s">
        <v>1664</v>
      </c>
      <c r="R106" s="1909" t="s">
        <v>1665</v>
      </c>
      <c r="S106" s="1915" t="s">
        <v>1666</v>
      </c>
      <c r="T106" s="1915" t="s">
        <v>1667</v>
      </c>
      <c r="U106" s="1915" t="s">
        <v>1668</v>
      </c>
      <c r="V106" s="1915" t="s">
        <v>1669</v>
      </c>
      <c r="W106" s="1915" t="s">
        <v>1670</v>
      </c>
      <c r="X106" s="1915" t="s">
        <v>1671</v>
      </c>
      <c r="Y106" s="1915" t="s">
        <v>1672</v>
      </c>
      <c r="Z106" s="1915" t="s">
        <v>1673</v>
      </c>
      <c r="AA106" s="1916" t="s">
        <v>1674</v>
      </c>
      <c r="AB106" s="1910" t="s">
        <v>1675</v>
      </c>
      <c r="AC106" s="1910" t="s">
        <v>1676</v>
      </c>
      <c r="AD106" s="1917" t="s">
        <v>1677</v>
      </c>
    </row>
    <row r="107">
      <c r="A107" s="1918" t="s">
        <v>1704</v>
      </c>
      <c r="B107" s="1919" t="s">
        <v>1679</v>
      </c>
      <c r="C107" s="1920" t="s">
        <v>1680</v>
      </c>
      <c r="D107" s="1921">
        <v>2747.9</v>
      </c>
      <c r="E107" s="1922">
        <v>2</v>
      </c>
      <c r="F107" s="1921">
        <f t="shared" ref="F107:F110" si="109">E107*1300*1.2</f>
      </c>
      <c r="G107" s="1923">
        <f t="shared" ref="G107:G117" si="225">F107/D107</f>
      </c>
      <c r="H107" s="1923">
        <f t="shared" ref="H107:H117" si="318">D107/E107</f>
      </c>
      <c r="I107" s="1923">
        <f t="shared" ref="I107:I117" si="8">F107/E107</f>
      </c>
      <c r="J107" s="1924">
        <f t="shared" ref="J107:J117" si="131">D107/T107</f>
      </c>
      <c r="K107" s="1925">
        <f t="shared" ref="K107:K117" si="256">O107/S107*1</f>
      </c>
      <c r="L107" s="1925">
        <f t="shared" ref="L107:L117" si="349">T107/S107</f>
      </c>
      <c r="M107" s="1925">
        <f t="shared" ref="M107:M117" si="39">V107/S107</f>
      </c>
      <c r="N107" s="1925">
        <f t="shared" ref="N107:N117" si="70">W107/V107</f>
      </c>
      <c r="O107" s="1926">
        <f t="shared" ref="O107:O117" si="162">U107/P107</f>
      </c>
      <c r="P107" s="1927">
        <v>0.0062</v>
      </c>
      <c r="Q107" s="1926">
        <v>52</v>
      </c>
      <c r="R107" s="1924">
        <f t="shared" ref="R107:R116" si="287">(D107/S107)*1000</f>
      </c>
      <c r="S107" s="1926">
        <v>44025</v>
      </c>
      <c r="T107" s="1926">
        <v>1014</v>
      </c>
      <c r="U107" s="1926">
        <v>124</v>
      </c>
      <c r="V107" s="1926">
        <v>1093</v>
      </c>
      <c r="W107" s="1926">
        <v>111</v>
      </c>
      <c r="X107" s="1926">
        <v>13</v>
      </c>
      <c r="Y107" s="1926">
        <v>1</v>
      </c>
      <c r="Z107" s="1926">
        <v>10</v>
      </c>
      <c r="AA107" s="1924">
        <f t="shared" ref="AA107:AA117" si="380">AD107*1000/D107</f>
      </c>
      <c r="AB107" s="1928" t="s">
        <v>1681</v>
      </c>
      <c r="AC107" s="1928" t="s">
        <v>1682</v>
      </c>
      <c r="AD107" s="1928">
        <v>54</v>
      </c>
    </row>
    <row r="108">
      <c r="A108" s="1918"/>
      <c r="B108" s="1919" t="s">
        <v>1679</v>
      </c>
      <c r="C108" s="1920" t="s">
        <v>1683</v>
      </c>
      <c r="D108" s="1921">
        <v>2943.53</v>
      </c>
      <c r="E108" s="1922">
        <v>7</v>
      </c>
      <c r="F108" s="1921">
        <f t="shared" si="109"/>
      </c>
      <c r="G108" s="1923">
        <f t="shared" si="225"/>
      </c>
      <c r="H108" s="1923">
        <f t="shared" si="318"/>
      </c>
      <c r="I108" s="1923">
        <f t="shared" si="8"/>
      </c>
      <c r="J108" s="1924">
        <f t="shared" si="131"/>
      </c>
      <c r="K108" s="1925">
        <f t="shared" si="256"/>
      </c>
      <c r="L108" s="1925">
        <f t="shared" si="349"/>
      </c>
      <c r="M108" s="1925">
        <f t="shared" si="39"/>
      </c>
      <c r="N108" s="1925">
        <f t="shared" si="70"/>
      </c>
      <c r="O108" s="1926">
        <f t="shared" si="162"/>
      </c>
      <c r="P108" s="1927">
        <v>0.0068</v>
      </c>
      <c r="Q108" s="1926">
        <v>45</v>
      </c>
      <c r="R108" s="1924">
        <f t="shared" si="287"/>
      </c>
      <c r="S108" s="1926">
        <v>42865</v>
      </c>
      <c r="T108" s="1926">
        <v>1256</v>
      </c>
      <c r="U108" s="1926">
        <v>130</v>
      </c>
      <c r="V108" s="1926">
        <v>1346</v>
      </c>
      <c r="W108" s="1926">
        <v>82</v>
      </c>
      <c r="X108" s="1926">
        <v>11</v>
      </c>
      <c r="Y108" s="1926">
        <v>4</v>
      </c>
      <c r="Z108" s="1926">
        <v>5</v>
      </c>
      <c r="AA108" s="1924">
        <f t="shared" si="380"/>
      </c>
      <c r="AB108" s="1928" t="s">
        <v>1681</v>
      </c>
      <c r="AC108" s="1928" t="s">
        <v>1682</v>
      </c>
      <c r="AD108" s="1928">
        <v>52</v>
      </c>
    </row>
    <row r="109">
      <c r="A109" s="1918"/>
      <c r="B109" s="1919" t="s">
        <v>1679</v>
      </c>
      <c r="C109" s="1920" t="s">
        <v>1684</v>
      </c>
      <c r="D109" s="1921">
        <v>2307.01</v>
      </c>
      <c r="E109" s="1922">
        <v>2</v>
      </c>
      <c r="F109" s="1921">
        <f t="shared" si="109"/>
      </c>
      <c r="G109" s="1923">
        <f t="shared" si="225"/>
      </c>
      <c r="H109" s="1923">
        <f t="shared" si="318"/>
      </c>
      <c r="I109" s="1923">
        <f t="shared" si="8"/>
      </c>
      <c r="J109" s="1924">
        <f t="shared" si="131"/>
      </c>
      <c r="K109" s="1925">
        <f t="shared" si="256"/>
      </c>
      <c r="L109" s="1925">
        <f t="shared" si="349"/>
      </c>
      <c r="M109" s="1925">
        <f t="shared" si="39"/>
      </c>
      <c r="N109" s="1925">
        <f t="shared" si="70"/>
      </c>
      <c r="O109" s="1926">
        <f t="shared" si="162"/>
      </c>
      <c r="P109" s="1927">
        <v>0.0071</v>
      </c>
      <c r="Q109" s="1926">
        <v>45</v>
      </c>
      <c r="R109" s="1924">
        <f t="shared" si="287"/>
      </c>
      <c r="S109" s="1926">
        <v>35276</v>
      </c>
      <c r="T109" s="1926">
        <v>1136</v>
      </c>
      <c r="U109" s="1926">
        <v>110</v>
      </c>
      <c r="V109" s="1926">
        <v>1247</v>
      </c>
      <c r="W109" s="1926">
        <v>104</v>
      </c>
      <c r="X109" s="1926">
        <v>11</v>
      </c>
      <c r="Y109" s="1926">
        <v>0</v>
      </c>
      <c r="Z109" s="1926">
        <v>2</v>
      </c>
      <c r="AA109" s="1924">
        <f t="shared" si="380"/>
      </c>
      <c r="AB109" s="1928" t="s">
        <v>1681</v>
      </c>
      <c r="AC109" s="1928" t="s">
        <v>1682</v>
      </c>
      <c r="AD109" s="1928">
        <v>43</v>
      </c>
    </row>
    <row r="110">
      <c r="A110" s="1918"/>
      <c r="B110" s="1919" t="s">
        <v>1679</v>
      </c>
      <c r="C110" s="1920" t="s">
        <v>1685</v>
      </c>
      <c r="D110" s="1921">
        <v>1982.53</v>
      </c>
      <c r="E110" s="1922">
        <v>4</v>
      </c>
      <c r="F110" s="1921">
        <f t="shared" si="109"/>
      </c>
      <c r="G110" s="1923">
        <f t="shared" si="225"/>
      </c>
      <c r="H110" s="1923">
        <f t="shared" si="318"/>
      </c>
      <c r="I110" s="1923">
        <f t="shared" si="8"/>
      </c>
      <c r="J110" s="1924">
        <f t="shared" si="131"/>
      </c>
      <c r="K110" s="1925">
        <f t="shared" si="256"/>
      </c>
      <c r="L110" s="1925">
        <f t="shared" si="349"/>
      </c>
      <c r="M110" s="1925">
        <f t="shared" si="39"/>
      </c>
      <c r="N110" s="1925">
        <f t="shared" si="70"/>
      </c>
      <c r="O110" s="1926">
        <f t="shared" si="162"/>
      </c>
      <c r="P110" s="1927">
        <v>0.0079</v>
      </c>
      <c r="Q110" s="1926">
        <v>46</v>
      </c>
      <c r="R110" s="1924">
        <f t="shared" si="287"/>
      </c>
      <c r="S110" s="1926">
        <v>28285</v>
      </c>
      <c r="T110" s="1926">
        <v>934</v>
      </c>
      <c r="U110" s="1926">
        <v>95</v>
      </c>
      <c r="V110" s="1926">
        <v>1030</v>
      </c>
      <c r="W110" s="1926">
        <v>114</v>
      </c>
      <c r="X110" s="1926">
        <v>8</v>
      </c>
      <c r="Y110" s="1926">
        <v>4</v>
      </c>
      <c r="Z110" s="1926">
        <v>1</v>
      </c>
      <c r="AA110" s="1924">
        <f t="shared" si="380"/>
      </c>
      <c r="AB110" s="1928" t="s">
        <v>1681</v>
      </c>
      <c r="AC110" s="1928" t="s">
        <v>1682</v>
      </c>
      <c r="AD110" s="1928">
        <v>50</v>
      </c>
    </row>
    <row r="111">
      <c r="A111" s="1918"/>
      <c r="B111" s="1929" t="s">
        <v>1686</v>
      </c>
      <c r="C111" s="1929"/>
      <c r="D111" s="1930">
        <f>SUM(D107:D110)</f>
      </c>
      <c r="E111" s="1931">
        <f>SUM(E107:E110)</f>
      </c>
      <c r="F111" s="1930">
        <f>SUM(F107:F110)</f>
      </c>
      <c r="G111" s="1932">
        <f t="shared" si="225"/>
      </c>
      <c r="H111" s="1932">
        <f t="shared" si="318"/>
      </c>
      <c r="I111" s="1932">
        <f t="shared" si="8"/>
      </c>
      <c r="J111" s="1932">
        <f t="shared" si="131"/>
      </c>
      <c r="K111" s="1933">
        <f t="shared" si="256"/>
      </c>
      <c r="L111" s="1933">
        <f t="shared" si="349"/>
      </c>
      <c r="M111" s="1933">
        <f t="shared" si="39"/>
      </c>
      <c r="N111" s="1933">
        <f t="shared" si="70"/>
      </c>
      <c r="O111" s="1934">
        <f t="shared" si="162"/>
      </c>
      <c r="P111" s="1933">
        <f>AVERAGE(P107:P110)</f>
      </c>
      <c r="Q111" s="1930">
        <f>AVERAGE(Q107:Q110)</f>
      </c>
      <c r="R111" s="1932">
        <f t="shared" si="287"/>
      </c>
      <c r="S111" s="1935">
        <f>SUM(S107:S110)</f>
      </c>
      <c r="T111" s="1935">
        <f>SUM(T107:T110)</f>
      </c>
      <c r="U111" s="1935">
        <f>SUM(U107:U110)</f>
      </c>
      <c r="V111" s="1935">
        <f>SUM(V107:V110)</f>
      </c>
      <c r="W111" s="1935">
        <f>SUM(W107:W110)</f>
      </c>
      <c r="X111" s="1935">
        <f>SUM(X107:X110)</f>
      </c>
      <c r="Y111" s="1935">
        <f>SUM(Y107:Y110)</f>
      </c>
      <c r="Z111" s="1935">
        <f>SUM(Z107:Z110)</f>
      </c>
      <c r="AA111" s="1936">
        <f t="shared" si="380"/>
      </c>
      <c r="AB111" s="1937"/>
      <c r="AC111" s="1937"/>
      <c r="AD111" s="1938">
        <f>SUM(AD107:AD110)</f>
      </c>
    </row>
    <row r="112">
      <c r="A112" s="1918"/>
      <c r="B112" s="1920" t="s">
        <v>1696</v>
      </c>
      <c r="C112" s="1920" t="s">
        <v>1688</v>
      </c>
      <c r="D112" s="1921">
        <v>1705.19</v>
      </c>
      <c r="E112" s="1922">
        <v>3</v>
      </c>
      <c r="F112" s="1921">
        <f t="shared" ref="F112:F115" si="110">E112*1300*1.2</f>
      </c>
      <c r="G112" s="1923">
        <f t="shared" si="225"/>
      </c>
      <c r="H112" s="1923">
        <f t="shared" si="318"/>
      </c>
      <c r="I112" s="1923">
        <f t="shared" si="8"/>
      </c>
      <c r="J112" s="1924">
        <f t="shared" si="131"/>
      </c>
      <c r="K112" s="1925">
        <f t="shared" si="256"/>
      </c>
      <c r="L112" s="1925">
        <f t="shared" si="349"/>
      </c>
      <c r="M112" s="1925">
        <f t="shared" si="39"/>
      </c>
      <c r="N112" s="1925">
        <f t="shared" si="70"/>
      </c>
      <c r="O112" s="1926">
        <f t="shared" si="162"/>
      </c>
      <c r="P112" s="1927">
        <v>0.0079</v>
      </c>
      <c r="Q112" s="1926">
        <v>45</v>
      </c>
      <c r="R112" s="1924">
        <f t="shared" si="287"/>
      </c>
      <c r="S112" s="1926">
        <v>20520</v>
      </c>
      <c r="T112" s="1926">
        <v>813</v>
      </c>
      <c r="U112" s="1926">
        <v>63</v>
      </c>
      <c r="V112" s="1926">
        <v>907</v>
      </c>
      <c r="W112" s="1926">
        <v>66</v>
      </c>
      <c r="X112" s="1926">
        <v>7</v>
      </c>
      <c r="Y112" s="1926">
        <v>1</v>
      </c>
      <c r="Z112" s="1926">
        <v>2</v>
      </c>
      <c r="AA112" s="1924">
        <f t="shared" si="380"/>
      </c>
      <c r="AB112" s="1928" t="s">
        <v>1681</v>
      </c>
      <c r="AC112" s="1928" t="s">
        <v>1682</v>
      </c>
      <c r="AD112" s="1928">
        <v>30</v>
      </c>
    </row>
    <row r="113">
      <c r="A113" s="1918"/>
      <c r="B113" s="1920" t="s">
        <v>1696</v>
      </c>
      <c r="C113" s="1919" t="s">
        <v>1689</v>
      </c>
      <c r="D113" s="1939">
        <v>1941.8</v>
      </c>
      <c r="E113" s="1940">
        <v>4</v>
      </c>
      <c r="F113" s="1921">
        <f t="shared" si="110"/>
      </c>
      <c r="G113" s="1941">
        <f t="shared" si="225"/>
      </c>
      <c r="H113" s="1941">
        <f t="shared" si="318"/>
      </c>
      <c r="I113" s="1941">
        <f t="shared" si="8"/>
      </c>
      <c r="J113" s="1942">
        <f t="shared" si="131"/>
      </c>
      <c r="K113" s="1943">
        <f t="shared" si="256"/>
      </c>
      <c r="L113" s="1943">
        <f t="shared" si="349"/>
      </c>
      <c r="M113" s="1943">
        <f t="shared" si="39"/>
      </c>
      <c r="N113" s="1943">
        <f t="shared" si="70"/>
      </c>
      <c r="O113" s="1926">
        <f t="shared" si="162"/>
      </c>
      <c r="P113" s="1944">
        <v>0.0081</v>
      </c>
      <c r="Q113" s="1945">
        <v>44</v>
      </c>
      <c r="R113" s="1942">
        <f t="shared" si="287"/>
      </c>
      <c r="S113" s="1945">
        <v>26898</v>
      </c>
      <c r="T113" s="1945">
        <v>1074</v>
      </c>
      <c r="U113" s="1945">
        <v>93</v>
      </c>
      <c r="V113" s="1945">
        <v>1154</v>
      </c>
      <c r="W113" s="1945">
        <v>91</v>
      </c>
      <c r="X113" s="1945">
        <v>6</v>
      </c>
      <c r="Y113" s="1945">
        <v>2</v>
      </c>
      <c r="Z113" s="1945">
        <v>3</v>
      </c>
      <c r="AA113" s="1924">
        <f t="shared" si="380"/>
      </c>
      <c r="AB113" s="1928" t="s">
        <v>1681</v>
      </c>
      <c r="AC113" s="1928" t="s">
        <v>1682</v>
      </c>
      <c r="AD113" s="1946">
        <v>40</v>
      </c>
    </row>
    <row r="114">
      <c r="A114" s="1918"/>
      <c r="B114" s="1920" t="s">
        <v>1696</v>
      </c>
      <c r="C114" s="1919" t="s">
        <v>1690</v>
      </c>
      <c r="D114" s="1939">
        <v>2417.77</v>
      </c>
      <c r="E114" s="1940">
        <v>4</v>
      </c>
      <c r="F114" s="1921">
        <f t="shared" si="110"/>
      </c>
      <c r="G114" s="1941">
        <f t="shared" si="225"/>
      </c>
      <c r="H114" s="1941">
        <f t="shared" si="318"/>
      </c>
      <c r="I114" s="1941">
        <f t="shared" si="8"/>
      </c>
      <c r="J114" s="1942">
        <f t="shared" si="131"/>
      </c>
      <c r="K114" s="1943">
        <f t="shared" si="256"/>
      </c>
      <c r="L114" s="1943">
        <f t="shared" si="349"/>
      </c>
      <c r="M114" s="1943">
        <f t="shared" si="39"/>
      </c>
      <c r="N114" s="1943">
        <f t="shared" si="70"/>
      </c>
      <c r="O114" s="1926">
        <f t="shared" si="162"/>
      </c>
      <c r="P114" s="1944">
        <v>0.0088</v>
      </c>
      <c r="Q114" s="1945">
        <v>43</v>
      </c>
      <c r="R114" s="1942">
        <f t="shared" si="287"/>
      </c>
      <c r="S114" s="1945">
        <v>37677</v>
      </c>
      <c r="T114" s="1945">
        <v>1404</v>
      </c>
      <c r="U114" s="1945">
        <v>105</v>
      </c>
      <c r="V114" s="1945">
        <v>1519</v>
      </c>
      <c r="W114" s="1945">
        <v>88</v>
      </c>
      <c r="X114" s="1945">
        <v>11</v>
      </c>
      <c r="Y114" s="1945">
        <v>2</v>
      </c>
      <c r="Z114" s="1945">
        <v>0</v>
      </c>
      <c r="AA114" s="1924">
        <f t="shared" si="380"/>
      </c>
      <c r="AB114" s="1928" t="s">
        <v>1681</v>
      </c>
      <c r="AC114" s="1928" t="s">
        <v>1682</v>
      </c>
      <c r="AD114" s="1946">
        <v>47</v>
      </c>
    </row>
    <row r="115">
      <c r="A115" s="1918"/>
      <c r="B115" s="1920" t="s">
        <v>1696</v>
      </c>
      <c r="C115" s="1919" t="s">
        <v>1691</v>
      </c>
      <c r="D115" s="1939">
        <v>1305.58</v>
      </c>
      <c r="E115" s="1940">
        <v>2</v>
      </c>
      <c r="F115" s="1921">
        <f t="shared" si="110"/>
      </c>
      <c r="G115" s="1941">
        <f t="shared" si="225"/>
      </c>
      <c r="H115" s="1941">
        <f t="shared" si="318"/>
      </c>
      <c r="I115" s="1941">
        <f t="shared" si="8"/>
      </c>
      <c r="J115" s="1942">
        <f t="shared" si="131"/>
      </c>
      <c r="K115" s="1943">
        <f t="shared" si="256"/>
      </c>
      <c r="L115" s="1943">
        <f t="shared" si="349"/>
      </c>
      <c r="M115" s="1943">
        <f t="shared" si="39"/>
      </c>
      <c r="N115" s="1943">
        <f t="shared" si="70"/>
      </c>
      <c r="O115" s="1926">
        <f t="shared" si="162"/>
      </c>
      <c r="P115" s="1944">
        <v>0.012</v>
      </c>
      <c r="Q115" s="1945">
        <v>44</v>
      </c>
      <c r="R115" s="1942">
        <f t="shared" si="287"/>
      </c>
      <c r="S115" s="1945">
        <v>20406</v>
      </c>
      <c r="T115" s="1945">
        <v>791</v>
      </c>
      <c r="U115" s="1945">
        <v>69</v>
      </c>
      <c r="V115" s="1945">
        <v>879</v>
      </c>
      <c r="W115" s="1945">
        <v>61</v>
      </c>
      <c r="X115" s="1945">
        <v>5</v>
      </c>
      <c r="Y115" s="1945">
        <v>3</v>
      </c>
      <c r="Z115" s="1945">
        <v>0</v>
      </c>
      <c r="AA115" s="1924">
        <f t="shared" si="380"/>
      </c>
      <c r="AB115" s="1928" t="s">
        <v>1681</v>
      </c>
      <c r="AC115" s="1928" t="s">
        <v>1682</v>
      </c>
      <c r="AD115" s="1946">
        <v>24</v>
      </c>
    </row>
    <row r="116">
      <c r="A116" s="1918"/>
      <c r="B116" s="1929" t="s">
        <v>1686</v>
      </c>
      <c r="C116" s="1929"/>
      <c r="D116" s="1930">
        <f>SUM(D112:D115)</f>
      </c>
      <c r="E116" s="1930">
        <f>SUM(E112:E115)</f>
      </c>
      <c r="F116" s="1930">
        <f>SUM(F112:F115)</f>
      </c>
      <c r="G116" s="1932">
        <f t="shared" si="225"/>
      </c>
      <c r="H116" s="1932">
        <f t="shared" si="318"/>
      </c>
      <c r="I116" s="1932">
        <f t="shared" si="8"/>
      </c>
      <c r="J116" s="1932">
        <f t="shared" si="131"/>
      </c>
      <c r="K116" s="1933">
        <f t="shared" si="256"/>
      </c>
      <c r="L116" s="1933">
        <f t="shared" si="349"/>
      </c>
      <c r="M116" s="1933">
        <f t="shared" si="39"/>
      </c>
      <c r="N116" s="1933">
        <f t="shared" si="70"/>
      </c>
      <c r="O116" s="1934">
        <f t="shared" si="162"/>
      </c>
      <c r="P116" s="1933">
        <f>AVERAGE(P112:P115)</f>
      </c>
      <c r="Q116" s="1947">
        <f>AVERAGE(Q112:Q115)</f>
      </c>
      <c r="R116" s="1930">
        <f t="shared" si="287"/>
      </c>
      <c r="S116" s="1934">
        <f>SUM(S112:S115)</f>
      </c>
      <c r="T116" s="1934">
        <f>SUM(T112:T115)</f>
      </c>
      <c r="U116" s="1934">
        <f>SUM(U112:U115)</f>
      </c>
      <c r="V116" s="1934">
        <f>SUM(V112:V115)</f>
      </c>
      <c r="W116" s="1934">
        <f>SUM(W112:W115)</f>
      </c>
      <c r="X116" s="1934">
        <f>SUM(X112:X115)</f>
      </c>
      <c r="Y116" s="1934">
        <f>SUM(Y112:Y115)</f>
      </c>
      <c r="Z116" s="1934">
        <f>SUM(Z112:Z115)</f>
      </c>
      <c r="AA116" s="1936">
        <f t="shared" si="380"/>
      </c>
      <c r="AB116" s="1937"/>
      <c r="AC116" s="1937"/>
      <c r="AD116" s="1938">
        <f>SUM(AD112:AD115)</f>
      </c>
    </row>
    <row r="117">
      <c r="A117" s="1918"/>
      <c r="B117" s="1948" t="s">
        <v>1692</v>
      </c>
      <c r="C117" s="1948"/>
      <c r="D117" s="1949">
        <f>D116+D111</f>
      </c>
      <c r="E117" s="1949">
        <f>E116+E111</f>
      </c>
      <c r="F117" s="1949">
        <f>F116+F111</f>
      </c>
      <c r="G117" s="1950">
        <f t="shared" si="225"/>
      </c>
      <c r="H117" s="1950">
        <f t="shared" si="318"/>
      </c>
      <c r="I117" s="1950">
        <f t="shared" si="8"/>
      </c>
      <c r="J117" s="1950">
        <f t="shared" si="131"/>
      </c>
      <c r="K117" s="1951">
        <f t="shared" si="256"/>
      </c>
      <c r="L117" s="1951">
        <f t="shared" si="349"/>
      </c>
      <c r="M117" s="1951">
        <f t="shared" si="39"/>
      </c>
      <c r="N117" s="1951">
        <f t="shared" si="70"/>
      </c>
      <c r="O117" s="1952">
        <f t="shared" si="162"/>
      </c>
      <c r="P117" s="1953">
        <f>(P116+P111)/2</f>
      </c>
      <c r="Q117" s="1953">
        <f>(Q116+Q111)/2</f>
      </c>
      <c r="R117" s="1949">
        <f>(R116+R111)/2</f>
      </c>
      <c r="S117" s="1952">
        <f>S116+S111</f>
      </c>
      <c r="T117" s="1952">
        <f>T116+T111</f>
      </c>
      <c r="U117" s="1952">
        <f>U116+U111</f>
      </c>
      <c r="V117" s="1952">
        <f>V116+V111</f>
      </c>
      <c r="W117" s="1952">
        <f>W116+W111</f>
      </c>
      <c r="X117" s="1952">
        <f>X116+X111</f>
      </c>
      <c r="Y117" s="1952">
        <f>Y116+Y111</f>
      </c>
      <c r="Z117" s="1952">
        <f>Z116+Z111</f>
      </c>
      <c r="AA117" s="1950">
        <f t="shared" si="380"/>
      </c>
      <c r="AB117" s="1954"/>
      <c r="AC117" s="1954"/>
      <c r="AD117" s="1955">
        <f>AD116+AD111</f>
      </c>
    </row>
    <row r="118">
      <c r="A118" s="1907" t="s">
        <v>1645</v>
      </c>
      <c r="B118" s="1907" t="s">
        <v>1646</v>
      </c>
      <c r="C118" s="1907"/>
      <c r="D118" s="1908" t="s">
        <v>1647</v>
      </c>
      <c r="E118" s="1908"/>
      <c r="F118" s="1908"/>
      <c r="G118" s="1908"/>
      <c r="H118" s="1908"/>
      <c r="I118" s="1908"/>
      <c r="J118" s="1909" t="s">
        <v>1648</v>
      </c>
      <c r="K118" s="1909"/>
      <c r="L118" s="1909"/>
      <c r="M118" s="1909"/>
      <c r="N118" s="1909"/>
      <c r="O118" s="1909"/>
      <c r="P118" s="1909"/>
      <c r="Q118" s="1909"/>
      <c r="R118" s="1909"/>
      <c r="S118" s="1909"/>
      <c r="T118" s="1909"/>
      <c r="U118" s="1909"/>
      <c r="V118" s="1909"/>
      <c r="W118" s="1909"/>
      <c r="X118" s="1909"/>
      <c r="Y118" s="1909"/>
      <c r="Z118" s="1909"/>
      <c r="AA118" s="1909"/>
      <c r="AB118" s="1909"/>
      <c r="AC118" s="1909"/>
      <c r="AD118" s="1910"/>
    </row>
    <row r="119">
      <c r="A119" s="1907"/>
      <c r="B119" s="1907" t="s">
        <v>1649</v>
      </c>
      <c r="C119" s="1907" t="s">
        <v>1650</v>
      </c>
      <c r="D119" s="1908" t="s">
        <v>1651</v>
      </c>
      <c r="E119" s="1911" t="s">
        <v>1652</v>
      </c>
      <c r="F119" s="1912" t="s">
        <v>1653</v>
      </c>
      <c r="G119" s="1913" t="s">
        <v>1654</v>
      </c>
      <c r="H119" s="1913" t="s">
        <v>1655</v>
      </c>
      <c r="I119" s="1913" t="s">
        <v>1656</v>
      </c>
      <c r="J119" s="1909" t="s">
        <v>1657</v>
      </c>
      <c r="K119" s="1914" t="s">
        <v>1658</v>
      </c>
      <c r="L119" s="1914" t="s">
        <v>1659</v>
      </c>
      <c r="M119" s="1914" t="s">
        <v>1660</v>
      </c>
      <c r="N119" s="1914" t="s">
        <v>1661</v>
      </c>
      <c r="O119" s="1915" t="s">
        <v>1662</v>
      </c>
      <c r="P119" s="1914" t="s">
        <v>1663</v>
      </c>
      <c r="Q119" s="1915" t="s">
        <v>1664</v>
      </c>
      <c r="R119" s="1909" t="s">
        <v>1665</v>
      </c>
      <c r="S119" s="1915" t="s">
        <v>1666</v>
      </c>
      <c r="T119" s="1915" t="s">
        <v>1667</v>
      </c>
      <c r="U119" s="1915" t="s">
        <v>1668</v>
      </c>
      <c r="V119" s="1915" t="s">
        <v>1669</v>
      </c>
      <c r="W119" s="1915" t="s">
        <v>1670</v>
      </c>
      <c r="X119" s="1915" t="s">
        <v>1671</v>
      </c>
      <c r="Y119" s="1915" t="s">
        <v>1672</v>
      </c>
      <c r="Z119" s="1915" t="s">
        <v>1673</v>
      </c>
      <c r="AA119" s="1916" t="s">
        <v>1674</v>
      </c>
      <c r="AB119" s="1910" t="s">
        <v>1675</v>
      </c>
      <c r="AC119" s="1910" t="s">
        <v>1676</v>
      </c>
      <c r="AD119" s="1917" t="s">
        <v>1677</v>
      </c>
    </row>
    <row r="120">
      <c r="A120" s="1918" t="s">
        <v>1705</v>
      </c>
      <c r="B120" s="1919" t="s">
        <v>1679</v>
      </c>
      <c r="C120" s="1920" t="s">
        <v>1680</v>
      </c>
      <c r="D120" s="1921">
        <v>2553.53</v>
      </c>
      <c r="E120" s="1922">
        <v>3</v>
      </c>
      <c r="F120" s="1921">
        <f t="shared" ref="F120:F123" si="111">E120*1300*1.2</f>
      </c>
      <c r="G120" s="1923">
        <f t="shared" ref="G120:G130" si="226">F120/D120</f>
      </c>
      <c r="H120" s="1923">
        <f t="shared" ref="H120:H130" si="319">D120/E120</f>
      </c>
      <c r="I120" s="1923">
        <f t="shared" ref="I120:I130" si="9">F120/E120</f>
      </c>
      <c r="J120" s="1924">
        <f t="shared" ref="J120:J130" si="132">D120/T120</f>
      </c>
      <c r="K120" s="1925">
        <f t="shared" ref="K120:K130" si="257">O120/S120*1</f>
      </c>
      <c r="L120" s="1925">
        <f t="shared" ref="L120:L130" si="350">T120/S120</f>
      </c>
      <c r="M120" s="1925">
        <f t="shared" ref="M120:M130" si="40">V120/S120</f>
      </c>
      <c r="N120" s="1925">
        <f t="shared" ref="N120:N130" si="71">W120/V120</f>
      </c>
      <c r="O120" s="1926">
        <f t="shared" ref="O120:O130" si="163">U120/P120</f>
      </c>
      <c r="P120" s="1927">
        <v>0.0052</v>
      </c>
      <c r="Q120" s="1926">
        <v>47</v>
      </c>
      <c r="R120" s="1924">
        <f t="shared" ref="R120:R129" si="288">(D120/S120)*1000</f>
      </c>
      <c r="S120" s="1926">
        <v>39293</v>
      </c>
      <c r="T120" s="1926">
        <v>960</v>
      </c>
      <c r="U120" s="1926">
        <v>103</v>
      </c>
      <c r="V120" s="1926">
        <v>1000</v>
      </c>
      <c r="W120" s="1926">
        <v>106</v>
      </c>
      <c r="X120" s="1926">
        <v>12</v>
      </c>
      <c r="Y120" s="1926">
        <v>3</v>
      </c>
      <c r="Z120" s="1926">
        <v>1</v>
      </c>
      <c r="AA120" s="1924">
        <f t="shared" ref="AA120:AA130" si="381">AD120*1000/D120</f>
      </c>
      <c r="AB120" s="1928" t="s">
        <v>1681</v>
      </c>
      <c r="AC120" s="1928" t="s">
        <v>1682</v>
      </c>
      <c r="AD120" s="1928">
        <v>47</v>
      </c>
    </row>
    <row r="121">
      <c r="A121" s="1918"/>
      <c r="B121" s="1919" t="s">
        <v>1679</v>
      </c>
      <c r="C121" s="1920" t="s">
        <v>1683</v>
      </c>
      <c r="D121" s="1921">
        <v>2026.12</v>
      </c>
      <c r="E121" s="1922">
        <v>1</v>
      </c>
      <c r="F121" s="1921">
        <f t="shared" si="111"/>
      </c>
      <c r="G121" s="1923">
        <f t="shared" si="226"/>
      </c>
      <c r="H121" s="1923">
        <f t="shared" si="319"/>
      </c>
      <c r="I121" s="1923">
        <f t="shared" si="9"/>
      </c>
      <c r="J121" s="1924">
        <f t="shared" si="132"/>
      </c>
      <c r="K121" s="1925">
        <f t="shared" si="257"/>
      </c>
      <c r="L121" s="1925">
        <f t="shared" si="350"/>
      </c>
      <c r="M121" s="1925">
        <f t="shared" si="40"/>
      </c>
      <c r="N121" s="1925">
        <f t="shared" si="71"/>
      </c>
      <c r="O121" s="1926">
        <f t="shared" si="163"/>
      </c>
      <c r="P121" s="1927">
        <v>0.0102</v>
      </c>
      <c r="Q121" s="1926">
        <v>45</v>
      </c>
      <c r="R121" s="1924">
        <f t="shared" si="288"/>
      </c>
      <c r="S121" s="1926">
        <v>19812</v>
      </c>
      <c r="T121" s="1926">
        <v>662</v>
      </c>
      <c r="U121" s="1926">
        <v>56</v>
      </c>
      <c r="V121" s="1926">
        <v>732</v>
      </c>
      <c r="W121" s="1926">
        <v>34</v>
      </c>
      <c r="X121" s="1926">
        <v>6</v>
      </c>
      <c r="Y121" s="1926">
        <v>0</v>
      </c>
      <c r="Z121" s="1926">
        <v>9</v>
      </c>
      <c r="AA121" s="1924">
        <f t="shared" si="381"/>
      </c>
      <c r="AB121" s="1928" t="s">
        <v>1681</v>
      </c>
      <c r="AC121" s="1928" t="s">
        <v>1682</v>
      </c>
      <c r="AD121" s="1928">
        <v>20</v>
      </c>
    </row>
    <row r="122">
      <c r="A122" s="1918"/>
      <c r="B122" s="1919" t="s">
        <v>1679</v>
      </c>
      <c r="C122" s="1920" t="s">
        <v>1684</v>
      </c>
      <c r="D122" s="1921">
        <v>1806.89</v>
      </c>
      <c r="E122" s="1922">
        <v>3</v>
      </c>
      <c r="F122" s="1921">
        <f t="shared" si="111"/>
      </c>
      <c r="G122" s="1923">
        <f t="shared" si="226"/>
      </c>
      <c r="H122" s="1923">
        <f t="shared" si="319"/>
      </c>
      <c r="I122" s="1923">
        <f t="shared" si="9"/>
      </c>
      <c r="J122" s="1924">
        <f t="shared" si="132"/>
      </c>
      <c r="K122" s="1925">
        <f t="shared" si="257"/>
      </c>
      <c r="L122" s="1925">
        <f t="shared" si="350"/>
      </c>
      <c r="M122" s="1925">
        <f t="shared" si="40"/>
      </c>
      <c r="N122" s="1925">
        <f t="shared" si="71"/>
      </c>
      <c r="O122" s="1926">
        <f t="shared" si="163"/>
      </c>
      <c r="P122" s="1927">
        <v>0.0184</v>
      </c>
      <c r="Q122" s="1926">
        <v>45</v>
      </c>
      <c r="R122" s="1924">
        <f t="shared" si="288"/>
      </c>
      <c r="S122" s="1926">
        <v>18188</v>
      </c>
      <c r="T122" s="1926">
        <v>746</v>
      </c>
      <c r="U122" s="1926">
        <v>75</v>
      </c>
      <c r="V122" s="1926">
        <v>791</v>
      </c>
      <c r="W122" s="1926">
        <v>55</v>
      </c>
      <c r="X122" s="1926">
        <v>7</v>
      </c>
      <c r="Y122" s="1926">
        <v>2</v>
      </c>
      <c r="Z122" s="1926">
        <v>7</v>
      </c>
      <c r="AA122" s="1924">
        <f t="shared" si="381"/>
      </c>
      <c r="AB122" s="1928" t="s">
        <v>1681</v>
      </c>
      <c r="AC122" s="1928" t="s">
        <v>1682</v>
      </c>
      <c r="AD122" s="1928">
        <v>35</v>
      </c>
    </row>
    <row r="123">
      <c r="A123" s="1918"/>
      <c r="B123" s="1919" t="s">
        <v>1679</v>
      </c>
      <c r="C123" s="1920" t="s">
        <v>1685</v>
      </c>
      <c r="D123" s="1921">
        <v>1324.14</v>
      </c>
      <c r="E123" s="1922">
        <v>2</v>
      </c>
      <c r="F123" s="1921">
        <f t="shared" si="111"/>
      </c>
      <c r="G123" s="1923">
        <f t="shared" si="226"/>
      </c>
      <c r="H123" s="1923">
        <f t="shared" si="319"/>
      </c>
      <c r="I123" s="1923">
        <f t="shared" si="9"/>
      </c>
      <c r="J123" s="1924">
        <f t="shared" si="132"/>
      </c>
      <c r="K123" s="1925">
        <f t="shared" si="257"/>
      </c>
      <c r="L123" s="1925">
        <f t="shared" si="350"/>
      </c>
      <c r="M123" s="1925">
        <f t="shared" si="40"/>
      </c>
      <c r="N123" s="1925">
        <f t="shared" si="71"/>
      </c>
      <c r="O123" s="1926">
        <f t="shared" si="163"/>
      </c>
      <c r="P123" s="1927">
        <v>0.0073</v>
      </c>
      <c r="Q123" s="1926">
        <v>47</v>
      </c>
      <c r="R123" s="1924">
        <f t="shared" si="288"/>
      </c>
      <c r="S123" s="1926">
        <v>16883</v>
      </c>
      <c r="T123" s="1926">
        <v>601</v>
      </c>
      <c r="U123" s="1926">
        <v>55</v>
      </c>
      <c r="V123" s="1926">
        <v>655</v>
      </c>
      <c r="W123" s="1926">
        <v>83</v>
      </c>
      <c r="X123" s="1926">
        <v>3</v>
      </c>
      <c r="Y123" s="1926">
        <v>0</v>
      </c>
      <c r="Z123" s="1926">
        <v>3</v>
      </c>
      <c r="AA123" s="1924">
        <f t="shared" si="381"/>
      </c>
      <c r="AB123" s="1928" t="s">
        <v>1681</v>
      </c>
      <c r="AC123" s="1928" t="s">
        <v>1682</v>
      </c>
      <c r="AD123" s="1928">
        <v>25</v>
      </c>
    </row>
    <row r="124">
      <c r="A124" s="1918"/>
      <c r="B124" s="1929" t="s">
        <v>1686</v>
      </c>
      <c r="C124" s="1929"/>
      <c r="D124" s="1930">
        <f>SUM(D120:D123)</f>
      </c>
      <c r="E124" s="1931">
        <f>SUM(E120:E123)</f>
      </c>
      <c r="F124" s="1930">
        <f>SUM(F120:F123)</f>
      </c>
      <c r="G124" s="1932">
        <f t="shared" si="226"/>
      </c>
      <c r="H124" s="1932">
        <f t="shared" si="319"/>
      </c>
      <c r="I124" s="1932">
        <f t="shared" si="9"/>
      </c>
      <c r="J124" s="1932">
        <f t="shared" si="132"/>
      </c>
      <c r="K124" s="1933">
        <f t="shared" si="257"/>
      </c>
      <c r="L124" s="1933">
        <f t="shared" si="350"/>
      </c>
      <c r="M124" s="1933">
        <f t="shared" si="40"/>
      </c>
      <c r="N124" s="1933">
        <f t="shared" si="71"/>
      </c>
      <c r="O124" s="1934">
        <f t="shared" si="163"/>
      </c>
      <c r="P124" s="1933">
        <f>AVERAGE(P120:P123)</f>
      </c>
      <c r="Q124" s="1930">
        <f>AVERAGE(Q120:Q123)</f>
      </c>
      <c r="R124" s="1932">
        <f t="shared" si="288"/>
      </c>
      <c r="S124" s="1935">
        <f>SUM(S120:S123)</f>
      </c>
      <c r="T124" s="1935">
        <f>SUM(T120:T123)</f>
      </c>
      <c r="U124" s="1935">
        <f>SUM(U120:U123)</f>
      </c>
      <c r="V124" s="1935">
        <f>SUM(V120:V123)</f>
      </c>
      <c r="W124" s="1935">
        <f>SUM(W120:W123)</f>
      </c>
      <c r="X124" s="1935">
        <f>SUM(X120:X123)</f>
      </c>
      <c r="Y124" s="1935">
        <f>SUM(Y120:Y123)</f>
      </c>
      <c r="Z124" s="1935">
        <f>SUM(Z120:Z123)</f>
      </c>
      <c r="AA124" s="1936">
        <f t="shared" si="381"/>
      </c>
      <c r="AB124" s="1937"/>
      <c r="AC124" s="1937"/>
      <c r="AD124" s="1938">
        <f>SUM(AD120:AD123)</f>
      </c>
    </row>
    <row r="125">
      <c r="A125" s="1918"/>
      <c r="B125" s="1920" t="s">
        <v>1687</v>
      </c>
      <c r="C125" s="1920" t="s">
        <v>1688</v>
      </c>
      <c r="D125" s="1921">
        <v>1376.76</v>
      </c>
      <c r="E125" s="1922">
        <v>1</v>
      </c>
      <c r="F125" s="1921">
        <f t="shared" ref="F125:F128" si="112">E125*1300*1.2</f>
      </c>
      <c r="G125" s="1923">
        <f t="shared" si="226"/>
      </c>
      <c r="H125" s="1923">
        <f t="shared" si="319"/>
      </c>
      <c r="I125" s="1923">
        <f t="shared" si="9"/>
      </c>
      <c r="J125" s="1924">
        <f t="shared" si="132"/>
      </c>
      <c r="K125" s="1925">
        <f t="shared" si="257"/>
      </c>
      <c r="L125" s="1925">
        <f t="shared" si="350"/>
      </c>
      <c r="M125" s="1925">
        <f t="shared" si="40"/>
      </c>
      <c r="N125" s="1925">
        <f t="shared" si="71"/>
      </c>
      <c r="O125" s="1926">
        <f t="shared" si="163"/>
      </c>
      <c r="P125" s="1927">
        <v>0.0098</v>
      </c>
      <c r="Q125" s="1926">
        <v>50</v>
      </c>
      <c r="R125" s="1924">
        <f t="shared" si="288"/>
      </c>
      <c r="S125" s="1926">
        <v>17231</v>
      </c>
      <c r="T125" s="1926">
        <v>627</v>
      </c>
      <c r="U125" s="1926">
        <v>70</v>
      </c>
      <c r="V125" s="1926">
        <v>694</v>
      </c>
      <c r="W125" s="1926">
        <v>55</v>
      </c>
      <c r="X125" s="1926">
        <v>6</v>
      </c>
      <c r="Y125" s="1926">
        <v>2</v>
      </c>
      <c r="Z125" s="1926">
        <v>3</v>
      </c>
      <c r="AA125" s="1924">
        <f t="shared" si="381"/>
      </c>
      <c r="AB125" s="1928" t="s">
        <v>1681</v>
      </c>
      <c r="AC125" s="1928" t="s">
        <v>1682</v>
      </c>
      <c r="AD125" s="1928">
        <v>22</v>
      </c>
    </row>
    <row r="126">
      <c r="A126" s="1918"/>
      <c r="B126" s="1920" t="s">
        <v>1687</v>
      </c>
      <c r="C126" s="1919" t="s">
        <v>1689</v>
      </c>
      <c r="D126" s="1939">
        <v>1891</v>
      </c>
      <c r="E126" s="1940">
        <v>7</v>
      </c>
      <c r="F126" s="1921">
        <f t="shared" si="112"/>
      </c>
      <c r="G126" s="1941">
        <f t="shared" si="226"/>
      </c>
      <c r="H126" s="1941">
        <f t="shared" si="319"/>
      </c>
      <c r="I126" s="1941">
        <f t="shared" si="9"/>
      </c>
      <c r="J126" s="1942">
        <f t="shared" si="132"/>
      </c>
      <c r="K126" s="1943">
        <f t="shared" si="257"/>
      </c>
      <c r="L126" s="1943">
        <f t="shared" si="350"/>
      </c>
      <c r="M126" s="1943">
        <f t="shared" si="40"/>
      </c>
      <c r="N126" s="1943">
        <f t="shared" si="71"/>
      </c>
      <c r="O126" s="1926">
        <f t="shared" si="163"/>
      </c>
      <c r="P126" s="1944">
        <v>0.0141</v>
      </c>
      <c r="Q126" s="1945">
        <v>51</v>
      </c>
      <c r="R126" s="1942">
        <f t="shared" si="288"/>
      </c>
      <c r="S126" s="1945">
        <v>21256</v>
      </c>
      <c r="T126" s="1945">
        <v>803</v>
      </c>
      <c r="U126" s="1945">
        <v>77</v>
      </c>
      <c r="V126" s="1945">
        <v>880</v>
      </c>
      <c r="W126" s="1945">
        <v>100</v>
      </c>
      <c r="X126" s="1945">
        <v>9</v>
      </c>
      <c r="Y126" s="1945">
        <v>1</v>
      </c>
      <c r="Z126" s="1945">
        <v>4</v>
      </c>
      <c r="AA126" s="1924">
        <f t="shared" si="381"/>
      </c>
      <c r="AB126" s="1928" t="s">
        <v>1681</v>
      </c>
      <c r="AC126" s="1928" t="s">
        <v>1682</v>
      </c>
      <c r="AD126" s="1946">
        <v>29</v>
      </c>
    </row>
    <row r="127">
      <c r="A127" s="1918"/>
      <c r="B127" s="1920" t="s">
        <v>1687</v>
      </c>
      <c r="C127" s="1919" t="s">
        <v>1690</v>
      </c>
      <c r="D127" s="1939">
        <v>2348.37</v>
      </c>
      <c r="E127" s="1940">
        <v>2</v>
      </c>
      <c r="F127" s="1921">
        <f t="shared" si="112"/>
      </c>
      <c r="G127" s="1941">
        <f t="shared" si="226"/>
      </c>
      <c r="H127" s="1941">
        <f t="shared" si="319"/>
      </c>
      <c r="I127" s="1941">
        <f t="shared" si="9"/>
      </c>
      <c r="J127" s="1942">
        <f t="shared" si="132"/>
      </c>
      <c r="K127" s="1943">
        <f t="shared" si="257"/>
      </c>
      <c r="L127" s="1943">
        <f t="shared" si="350"/>
      </c>
      <c r="M127" s="1943">
        <f t="shared" si="40"/>
      </c>
      <c r="N127" s="1943">
        <f t="shared" si="71"/>
      </c>
      <c r="O127" s="1926">
        <f t="shared" si="163"/>
      </c>
      <c r="P127" s="1944">
        <v>0.0128</v>
      </c>
      <c r="Q127" s="1945">
        <v>50</v>
      </c>
      <c r="R127" s="1942">
        <f t="shared" si="288"/>
      </c>
      <c r="S127" s="1945">
        <v>30388</v>
      </c>
      <c r="T127" s="1945">
        <v>953</v>
      </c>
      <c r="U127" s="1945">
        <v>95</v>
      </c>
      <c r="V127" s="1945">
        <v>1060</v>
      </c>
      <c r="W127" s="1945">
        <v>91</v>
      </c>
      <c r="X127" s="1945">
        <v>5</v>
      </c>
      <c r="Y127" s="1945">
        <v>0</v>
      </c>
      <c r="Z127" s="1945">
        <v>1</v>
      </c>
      <c r="AA127" s="1924">
        <f t="shared" si="381"/>
      </c>
      <c r="AB127" s="1928" t="s">
        <v>1681</v>
      </c>
      <c r="AC127" s="1928" t="s">
        <v>1682</v>
      </c>
      <c r="AD127" s="1946">
        <v>32</v>
      </c>
    </row>
    <row r="128">
      <c r="A128" s="1918"/>
      <c r="B128" s="1920" t="s">
        <v>1687</v>
      </c>
      <c r="C128" s="1919" t="s">
        <v>1691</v>
      </c>
      <c r="D128" s="1939">
        <v>1078.08</v>
      </c>
      <c r="E128" s="1940">
        <v>3</v>
      </c>
      <c r="F128" s="1921">
        <f t="shared" si="112"/>
      </c>
      <c r="G128" s="1941">
        <f t="shared" si="226"/>
      </c>
      <c r="H128" s="1941">
        <f t="shared" si="319"/>
      </c>
      <c r="I128" s="1941">
        <f t="shared" si="9"/>
      </c>
      <c r="J128" s="1942">
        <f t="shared" si="132"/>
      </c>
      <c r="K128" s="1943">
        <f t="shared" si="257"/>
      </c>
      <c r="L128" s="1943">
        <f t="shared" si="350"/>
      </c>
      <c r="M128" s="1943">
        <f t="shared" si="40"/>
      </c>
      <c r="N128" s="1943">
        <f t="shared" si="71"/>
      </c>
      <c r="O128" s="1926">
        <f t="shared" si="163"/>
      </c>
      <c r="P128" s="1944">
        <v>0.0183</v>
      </c>
      <c r="Q128" s="1945">
        <v>53</v>
      </c>
      <c r="R128" s="1942">
        <f t="shared" si="288"/>
      </c>
      <c r="S128" s="1945">
        <v>11098</v>
      </c>
      <c r="T128" s="1945">
        <v>468</v>
      </c>
      <c r="U128" s="1945">
        <v>57</v>
      </c>
      <c r="V128" s="1945">
        <v>506</v>
      </c>
      <c r="W128" s="1945">
        <v>75</v>
      </c>
      <c r="X128" s="1945">
        <v>4</v>
      </c>
      <c r="Y128" s="1945">
        <v>6</v>
      </c>
      <c r="Z128" s="1945">
        <v>4</v>
      </c>
      <c r="AA128" s="1924">
        <f t="shared" si="381"/>
      </c>
      <c r="AB128" s="1928" t="s">
        <v>1681</v>
      </c>
      <c r="AC128" s="1928" t="s">
        <v>1682</v>
      </c>
      <c r="AD128" s="1946">
        <v>25</v>
      </c>
    </row>
    <row r="129">
      <c r="A129" s="1918"/>
      <c r="B129" s="1929" t="s">
        <v>1686</v>
      </c>
      <c r="C129" s="1929"/>
      <c r="D129" s="1930">
        <f>SUM(D125:D128)</f>
      </c>
      <c r="E129" s="1930">
        <f>SUM(E125:E128)</f>
      </c>
      <c r="F129" s="1930">
        <f>SUM(F125:F128)</f>
      </c>
      <c r="G129" s="1932">
        <f t="shared" si="226"/>
      </c>
      <c r="H129" s="1932">
        <f t="shared" si="319"/>
      </c>
      <c r="I129" s="1932">
        <f t="shared" si="9"/>
      </c>
      <c r="J129" s="1932">
        <f t="shared" si="132"/>
      </c>
      <c r="K129" s="1933">
        <f t="shared" si="257"/>
      </c>
      <c r="L129" s="1933">
        <f t="shared" si="350"/>
      </c>
      <c r="M129" s="1933">
        <f t="shared" si="40"/>
      </c>
      <c r="N129" s="1933">
        <f t="shared" si="71"/>
      </c>
      <c r="O129" s="1934">
        <f t="shared" si="163"/>
      </c>
      <c r="P129" s="1933">
        <f>AVERAGE(P125:P128)</f>
      </c>
      <c r="Q129" s="1947">
        <f>AVERAGE(Q125:Q128)</f>
      </c>
      <c r="R129" s="1930">
        <f t="shared" si="288"/>
      </c>
      <c r="S129" s="1934">
        <f>SUM(S125:S128)</f>
      </c>
      <c r="T129" s="1934">
        <f>SUM(T125:T128)</f>
      </c>
      <c r="U129" s="1934">
        <f>SUM(U125:U128)</f>
      </c>
      <c r="V129" s="1934">
        <f>SUM(V125:V128)</f>
      </c>
      <c r="W129" s="1934">
        <f>SUM(W125:W128)</f>
      </c>
      <c r="X129" s="1934">
        <f>SUM(X125:X128)</f>
      </c>
      <c r="Y129" s="1934">
        <f>SUM(Y125:Y128)</f>
      </c>
      <c r="Z129" s="1934">
        <f>SUM(Z125:Z128)</f>
      </c>
      <c r="AA129" s="1936">
        <f t="shared" si="381"/>
      </c>
      <c r="AB129" s="1937"/>
      <c r="AC129" s="1937"/>
      <c r="AD129" s="1938">
        <f>SUM(AD125:AD128)</f>
      </c>
    </row>
    <row r="130">
      <c r="A130" s="1918"/>
      <c r="B130" s="1948" t="s">
        <v>1692</v>
      </c>
      <c r="C130" s="1948"/>
      <c r="D130" s="1949">
        <f>D129+D124</f>
      </c>
      <c r="E130" s="1949">
        <f>E129+E124</f>
      </c>
      <c r="F130" s="1949">
        <f>F129+F124</f>
      </c>
      <c r="G130" s="1950">
        <f t="shared" si="226"/>
      </c>
      <c r="H130" s="1950">
        <f t="shared" si="319"/>
      </c>
      <c r="I130" s="1950">
        <f t="shared" si="9"/>
      </c>
      <c r="J130" s="1950">
        <f t="shared" si="132"/>
      </c>
      <c r="K130" s="1951">
        <f t="shared" si="257"/>
      </c>
      <c r="L130" s="1951">
        <f t="shared" si="350"/>
      </c>
      <c r="M130" s="1951">
        <f t="shared" si="40"/>
      </c>
      <c r="N130" s="1951">
        <f t="shared" si="71"/>
      </c>
      <c r="O130" s="1952">
        <f t="shared" si="163"/>
      </c>
      <c r="P130" s="1953">
        <f>(P129+P124)/2</f>
      </c>
      <c r="Q130" s="1953">
        <f>(Q129+Q124)/2</f>
      </c>
      <c r="R130" s="1949">
        <f>(R129+R124)/2</f>
      </c>
      <c r="S130" s="1952">
        <f>S129+S124</f>
      </c>
      <c r="T130" s="1952">
        <f>T129+T124</f>
      </c>
      <c r="U130" s="1952">
        <f>U129+U124</f>
      </c>
      <c r="V130" s="1952">
        <f>V129+V124</f>
      </c>
      <c r="W130" s="1952">
        <f>W129+W124</f>
      </c>
      <c r="X130" s="1952">
        <f>X129+X124</f>
      </c>
      <c r="Y130" s="1952">
        <f>Y129+Y124</f>
      </c>
      <c r="Z130" s="1952">
        <f>Z129+Z124</f>
      </c>
      <c r="AA130" s="1950">
        <f t="shared" si="381"/>
      </c>
      <c r="AB130" s="1954"/>
      <c r="AC130" s="1954"/>
      <c r="AD130" s="1955">
        <f>AD129+AD124</f>
      </c>
    </row>
    <row r="131">
      <c r="A131" s="1907" t="s">
        <v>1645</v>
      </c>
      <c r="B131" s="1907" t="s">
        <v>1646</v>
      </c>
      <c r="C131" s="1907"/>
      <c r="D131" s="1908" t="s">
        <v>1647</v>
      </c>
      <c r="E131" s="1908"/>
      <c r="F131" s="1908"/>
      <c r="G131" s="1908"/>
      <c r="H131" s="1908"/>
      <c r="I131" s="1908"/>
      <c r="J131" s="1909" t="s">
        <v>1648</v>
      </c>
      <c r="K131" s="1909"/>
      <c r="L131" s="1909"/>
      <c r="M131" s="1909"/>
      <c r="N131" s="1909"/>
      <c r="O131" s="1909"/>
      <c r="P131" s="1909"/>
      <c r="Q131" s="1909"/>
      <c r="R131" s="1909"/>
      <c r="S131" s="1909"/>
      <c r="T131" s="1909"/>
      <c r="U131" s="1909"/>
      <c r="V131" s="1909"/>
      <c r="W131" s="1909"/>
      <c r="X131" s="1909"/>
      <c r="Y131" s="1909"/>
      <c r="Z131" s="1909"/>
      <c r="AA131" s="1909"/>
      <c r="AB131" s="1909"/>
      <c r="AC131" s="1909"/>
      <c r="AD131" s="1910"/>
    </row>
    <row r="132">
      <c r="A132" s="1907"/>
      <c r="B132" s="1907" t="s">
        <v>1649</v>
      </c>
      <c r="C132" s="1907" t="s">
        <v>1650</v>
      </c>
      <c r="D132" s="1908" t="s">
        <v>1651</v>
      </c>
      <c r="E132" s="1911" t="s">
        <v>1652</v>
      </c>
      <c r="F132" s="1912" t="s">
        <v>1653</v>
      </c>
      <c r="G132" s="1913" t="s">
        <v>1654</v>
      </c>
      <c r="H132" s="1913" t="s">
        <v>1655</v>
      </c>
      <c r="I132" s="1913" t="s">
        <v>1656</v>
      </c>
      <c r="J132" s="1909" t="s">
        <v>1657</v>
      </c>
      <c r="K132" s="1914" t="s">
        <v>1658</v>
      </c>
      <c r="L132" s="1914" t="s">
        <v>1659</v>
      </c>
      <c r="M132" s="1914" t="s">
        <v>1660</v>
      </c>
      <c r="N132" s="1914" t="s">
        <v>1661</v>
      </c>
      <c r="O132" s="1915" t="s">
        <v>1662</v>
      </c>
      <c r="P132" s="1914" t="s">
        <v>1663</v>
      </c>
      <c r="Q132" s="1915" t="s">
        <v>1664</v>
      </c>
      <c r="R132" s="1909" t="s">
        <v>1665</v>
      </c>
      <c r="S132" s="1915" t="s">
        <v>1666</v>
      </c>
      <c r="T132" s="1915" t="s">
        <v>1667</v>
      </c>
      <c r="U132" s="1915" t="s">
        <v>1668</v>
      </c>
      <c r="V132" s="1915" t="s">
        <v>1669</v>
      </c>
      <c r="W132" s="1915" t="s">
        <v>1670</v>
      </c>
      <c r="X132" s="1915" t="s">
        <v>1671</v>
      </c>
      <c r="Y132" s="1915" t="s">
        <v>1672</v>
      </c>
      <c r="Z132" s="1915" t="s">
        <v>1673</v>
      </c>
      <c r="AA132" s="1916" t="s">
        <v>1674</v>
      </c>
      <c r="AB132" s="1910" t="s">
        <v>1675</v>
      </c>
      <c r="AC132" s="1910" t="s">
        <v>1676</v>
      </c>
      <c r="AD132" s="1917" t="s">
        <v>1677</v>
      </c>
    </row>
    <row r="133">
      <c r="A133" s="1918" t="s">
        <v>1706</v>
      </c>
      <c r="B133" s="1919" t="s">
        <v>1679</v>
      </c>
      <c r="C133" s="1920" t="s">
        <v>1680</v>
      </c>
      <c r="D133" s="1921">
        <v>2163.04</v>
      </c>
      <c r="E133" s="1922">
        <v>3</v>
      </c>
      <c r="F133" s="1921">
        <f t="shared" ref="F133:F136" si="113">E133*1300*1.2</f>
      </c>
      <c r="G133" s="1923">
        <f t="shared" ref="G133:G143" si="227">F133/D133</f>
      </c>
      <c r="H133" s="1923">
        <f t="shared" ref="H133:H143" si="320">D133/E133</f>
      </c>
      <c r="I133" s="1923">
        <f t="shared" ref="I133:I143" si="10">F133/E133</f>
      </c>
      <c r="J133" s="1924">
        <f t="shared" ref="J133:J143" si="133">D133/T133</f>
      </c>
      <c r="K133" s="1925">
        <f t="shared" ref="K133:K143" si="258">O133/S133*1</f>
      </c>
      <c r="L133" s="1925">
        <f t="shared" ref="L133:L143" si="351">T133/S133</f>
      </c>
      <c r="M133" s="1925">
        <f t="shared" ref="M133:M143" si="41">V133/S133</f>
      </c>
      <c r="N133" s="1925">
        <f t="shared" ref="N133:N143" si="72">W133/V133</f>
      </c>
      <c r="O133" s="1926">
        <f t="shared" ref="O133:O143" si="164">U133/P133</f>
      </c>
      <c r="P133" s="1927">
        <v>0.007</v>
      </c>
      <c r="Q133" s="1926">
        <v>46</v>
      </c>
      <c r="R133" s="1924">
        <f t="shared" ref="R133:R142" si="289">(D133/S133)*1000</f>
      </c>
      <c r="S133" s="1926">
        <v>28757</v>
      </c>
      <c r="T133" s="1926">
        <v>686</v>
      </c>
      <c r="U133" s="1926">
        <v>89</v>
      </c>
      <c r="V133" s="1926">
        <v>760</v>
      </c>
      <c r="W133" s="1926">
        <v>72</v>
      </c>
      <c r="X133" s="1926">
        <v>7</v>
      </c>
      <c r="Y133" s="1926">
        <v>3</v>
      </c>
      <c r="Z133" s="1926">
        <v>5</v>
      </c>
      <c r="AA133" s="1924">
        <f t="shared" ref="AA133:AA143" si="382">AD133*1000/D133</f>
      </c>
      <c r="AB133" s="1928" t="s">
        <v>1681</v>
      </c>
      <c r="AC133" s="1928" t="s">
        <v>1682</v>
      </c>
      <c r="AD133" s="1928">
        <v>42</v>
      </c>
    </row>
    <row r="134">
      <c r="A134" s="1918"/>
      <c r="B134" s="1919" t="s">
        <v>1679</v>
      </c>
      <c r="C134" s="1920" t="s">
        <v>1683</v>
      </c>
      <c r="D134" s="1921">
        <v>2786.16</v>
      </c>
      <c r="E134" s="1922">
        <v>12</v>
      </c>
      <c r="F134" s="1921">
        <f t="shared" si="113"/>
      </c>
      <c r="G134" s="1923">
        <f t="shared" si="227"/>
      </c>
      <c r="H134" s="1923">
        <f t="shared" si="320"/>
      </c>
      <c r="I134" s="1923">
        <f t="shared" si="10"/>
      </c>
      <c r="J134" s="1924">
        <f t="shared" si="133"/>
      </c>
      <c r="K134" s="1925">
        <f t="shared" si="258"/>
      </c>
      <c r="L134" s="1925">
        <f t="shared" si="351"/>
      </c>
      <c r="M134" s="1925">
        <f t="shared" si="41"/>
      </c>
      <c r="N134" s="1925">
        <f t="shared" si="72"/>
      </c>
      <c r="O134" s="1926">
        <f t="shared" si="164"/>
      </c>
      <c r="P134" s="1927">
        <v>0.0087</v>
      </c>
      <c r="Q134" s="1926">
        <v>56</v>
      </c>
      <c r="R134" s="1924">
        <f t="shared" si="289"/>
      </c>
      <c r="S134" s="1926">
        <v>34255</v>
      </c>
      <c r="T134" s="1926">
        <v>1117</v>
      </c>
      <c r="U134" s="1926">
        <v>131</v>
      </c>
      <c r="V134" s="1926">
        <v>1178</v>
      </c>
      <c r="W134" s="1926">
        <v>143</v>
      </c>
      <c r="X134" s="1926">
        <v>9</v>
      </c>
      <c r="Y134" s="1926">
        <v>4</v>
      </c>
      <c r="Z134" s="1926">
        <v>6</v>
      </c>
      <c r="AA134" s="1924">
        <f t="shared" si="382"/>
      </c>
      <c r="AB134" s="1928" t="s">
        <v>1681</v>
      </c>
      <c r="AC134" s="1928" t="s">
        <v>1682</v>
      </c>
      <c r="AD134" s="1928">
        <v>58</v>
      </c>
    </row>
    <row r="135">
      <c r="A135" s="1918"/>
      <c r="B135" s="1919" t="s">
        <v>1679</v>
      </c>
      <c r="C135" s="1920" t="s">
        <v>1684</v>
      </c>
      <c r="D135" s="1921">
        <v>3533.7</v>
      </c>
      <c r="E135" s="1922">
        <v>11</v>
      </c>
      <c r="F135" s="1921">
        <f t="shared" si="113"/>
      </c>
      <c r="G135" s="1923">
        <f t="shared" si="227"/>
      </c>
      <c r="H135" s="1923">
        <f t="shared" si="320"/>
      </c>
      <c r="I135" s="1923">
        <f t="shared" si="10"/>
      </c>
      <c r="J135" s="1924">
        <f t="shared" si="133"/>
      </c>
      <c r="K135" s="1925">
        <f t="shared" si="258"/>
      </c>
      <c r="L135" s="1925">
        <f t="shared" si="351"/>
      </c>
      <c r="M135" s="1925">
        <f t="shared" si="41"/>
      </c>
      <c r="N135" s="1925">
        <f t="shared" si="72"/>
      </c>
      <c r="O135" s="1926">
        <f t="shared" si="164"/>
      </c>
      <c r="P135" s="1927">
        <v>0.0142</v>
      </c>
      <c r="Q135" s="1926">
        <v>60</v>
      </c>
      <c r="R135" s="1924">
        <f t="shared" si="289"/>
      </c>
      <c r="S135" s="1926">
        <v>40937</v>
      </c>
      <c r="T135" s="1926">
        <v>1150</v>
      </c>
      <c r="U135" s="1926">
        <v>155</v>
      </c>
      <c r="V135" s="1926">
        <v>1171</v>
      </c>
      <c r="W135" s="1926">
        <v>142</v>
      </c>
      <c r="X135" s="1926">
        <v>16</v>
      </c>
      <c r="Y135" s="1926">
        <v>3</v>
      </c>
      <c r="Z135" s="1926">
        <v>21</v>
      </c>
      <c r="AA135" s="1924">
        <f t="shared" si="382"/>
      </c>
      <c r="AB135" s="1928" t="s">
        <v>1681</v>
      </c>
      <c r="AC135" s="1928" t="s">
        <v>1682</v>
      </c>
      <c r="AD135" s="1928">
        <v>52</v>
      </c>
    </row>
    <row r="136">
      <c r="A136" s="1918"/>
      <c r="B136" s="1919" t="s">
        <v>1679</v>
      </c>
      <c r="C136" s="1920" t="s">
        <v>1685</v>
      </c>
      <c r="D136" s="1921">
        <v>2685.06</v>
      </c>
      <c r="E136" s="1922">
        <v>6</v>
      </c>
      <c r="F136" s="1921">
        <f t="shared" si="113"/>
      </c>
      <c r="G136" s="1923">
        <f t="shared" si="227"/>
      </c>
      <c r="H136" s="1923">
        <f t="shared" si="320"/>
      </c>
      <c r="I136" s="1923">
        <f t="shared" si="10"/>
      </c>
      <c r="J136" s="1924">
        <f t="shared" si="133"/>
      </c>
      <c r="K136" s="1925">
        <f t="shared" si="258"/>
      </c>
      <c r="L136" s="1925">
        <f t="shared" si="351"/>
      </c>
      <c r="M136" s="1925">
        <f t="shared" si="41"/>
      </c>
      <c r="N136" s="1925">
        <f t="shared" si="72"/>
      </c>
      <c r="O136" s="1926">
        <f t="shared" si="164"/>
      </c>
      <c r="P136" s="1927">
        <v>0.017</v>
      </c>
      <c r="Q136" s="1926">
        <v>59</v>
      </c>
      <c r="R136" s="1924">
        <f t="shared" si="289"/>
      </c>
      <c r="S136" s="1926">
        <v>30105</v>
      </c>
      <c r="T136" s="1926">
        <v>965</v>
      </c>
      <c r="U136" s="1926">
        <v>132</v>
      </c>
      <c r="V136" s="1926">
        <v>1020</v>
      </c>
      <c r="W136" s="1926">
        <v>119</v>
      </c>
      <c r="X136" s="1926">
        <v>11</v>
      </c>
      <c r="Y136" s="1926">
        <v>4</v>
      </c>
      <c r="Z136" s="1926">
        <v>13</v>
      </c>
      <c r="AA136" s="1924">
        <f t="shared" si="382"/>
      </c>
      <c r="AB136" s="1928" t="s">
        <v>1681</v>
      </c>
      <c r="AC136" s="1928" t="s">
        <v>1682</v>
      </c>
      <c r="AD136" s="1928">
        <v>43</v>
      </c>
    </row>
    <row r="137">
      <c r="A137" s="1918"/>
      <c r="B137" s="1929" t="s">
        <v>1686</v>
      </c>
      <c r="C137" s="1929"/>
      <c r="D137" s="1930">
        <f>SUM(D133:D136)</f>
      </c>
      <c r="E137" s="1931">
        <f>SUM(E133:E136)</f>
      </c>
      <c r="F137" s="1930">
        <f>SUM(F133:F136)</f>
      </c>
      <c r="G137" s="1932">
        <f t="shared" si="227"/>
      </c>
      <c r="H137" s="1932">
        <f t="shared" si="320"/>
      </c>
      <c r="I137" s="1932">
        <f t="shared" si="10"/>
      </c>
      <c r="J137" s="1932">
        <f t="shared" si="133"/>
      </c>
      <c r="K137" s="1933">
        <f t="shared" si="258"/>
      </c>
      <c r="L137" s="1933">
        <f t="shared" si="351"/>
      </c>
      <c r="M137" s="1933">
        <f t="shared" si="41"/>
      </c>
      <c r="N137" s="1933">
        <f t="shared" si="72"/>
      </c>
      <c r="O137" s="1934">
        <f t="shared" si="164"/>
      </c>
      <c r="P137" s="1933">
        <f>AVERAGE(P133:P136)</f>
      </c>
      <c r="Q137" s="1930">
        <f>AVERAGE(Q133:Q136)</f>
      </c>
      <c r="R137" s="1932">
        <f t="shared" si="289"/>
      </c>
      <c r="S137" s="1935">
        <f>SUM(S133:S136)</f>
      </c>
      <c r="T137" s="1935">
        <f>SUM(T133:T136)</f>
      </c>
      <c r="U137" s="1935">
        <f>SUM(U133:U136)</f>
      </c>
      <c r="V137" s="1935">
        <f>SUM(V133:V136)</f>
      </c>
      <c r="W137" s="1935">
        <f>SUM(W133:W136)</f>
      </c>
      <c r="X137" s="1935">
        <f>SUM(X133:X136)</f>
      </c>
      <c r="Y137" s="1935">
        <f>SUM(Y133:Y136)</f>
      </c>
      <c r="Z137" s="1935">
        <f>SUM(Z133:Z136)</f>
      </c>
      <c r="AA137" s="1936">
        <f t="shared" si="382"/>
      </c>
      <c r="AB137" s="1937"/>
      <c r="AC137" s="1937"/>
      <c r="AD137" s="1938">
        <f>SUM(AD133:AD136)</f>
      </c>
    </row>
    <row r="138">
      <c r="A138" s="1918"/>
      <c r="B138" s="1920" t="s">
        <v>1687</v>
      </c>
      <c r="C138" s="1920" t="s">
        <v>1688</v>
      </c>
      <c r="D138" s="1921">
        <v>2509.43</v>
      </c>
      <c r="E138" s="1922">
        <v>6</v>
      </c>
      <c r="F138" s="1921">
        <f t="shared" ref="F138:F141" si="114">E138*1300*1.2</f>
      </c>
      <c r="G138" s="1923">
        <f t="shared" si="227"/>
      </c>
      <c r="H138" s="1923">
        <f t="shared" si="320"/>
      </c>
      <c r="I138" s="1923">
        <f t="shared" si="10"/>
      </c>
      <c r="J138" s="1924">
        <f t="shared" si="133"/>
      </c>
      <c r="K138" s="1925">
        <f t="shared" si="258"/>
      </c>
      <c r="L138" s="1925">
        <f t="shared" si="351"/>
      </c>
      <c r="M138" s="1925">
        <f t="shared" si="41"/>
      </c>
      <c r="N138" s="1925">
        <f t="shared" si="72"/>
      </c>
      <c r="O138" s="1926">
        <f t="shared" si="164"/>
      </c>
      <c r="P138" s="1927">
        <v>0.0143</v>
      </c>
      <c r="Q138" s="1926">
        <v>58</v>
      </c>
      <c r="R138" s="1924">
        <f t="shared" si="289"/>
      </c>
      <c r="S138" s="1926">
        <v>28912</v>
      </c>
      <c r="T138" s="1926">
        <v>924</v>
      </c>
      <c r="U138" s="1926">
        <v>82</v>
      </c>
      <c r="V138" s="1926">
        <v>1028</v>
      </c>
      <c r="W138" s="1926">
        <v>98</v>
      </c>
      <c r="X138" s="1926">
        <v>7</v>
      </c>
      <c r="Y138" s="1926">
        <v>2</v>
      </c>
      <c r="Z138" s="1926">
        <v>9</v>
      </c>
      <c r="AA138" s="1924">
        <f t="shared" si="382"/>
      </c>
      <c r="AB138" s="1928" t="s">
        <v>1681</v>
      </c>
      <c r="AC138" s="1928" t="s">
        <v>1682</v>
      </c>
      <c r="AD138" s="1928">
        <v>32</v>
      </c>
    </row>
    <row r="139">
      <c r="A139" s="1918"/>
      <c r="B139" s="1920" t="s">
        <v>1687</v>
      </c>
      <c r="C139" s="1919" t="s">
        <v>1689</v>
      </c>
      <c r="D139" s="1939">
        <v>3321.72</v>
      </c>
      <c r="E139" s="1940">
        <v>4</v>
      </c>
      <c r="F139" s="1921">
        <f t="shared" si="114"/>
      </c>
      <c r="G139" s="1941">
        <f t="shared" si="227"/>
      </c>
      <c r="H139" s="1941">
        <f t="shared" si="320"/>
      </c>
      <c r="I139" s="1941">
        <f t="shared" si="10"/>
      </c>
      <c r="J139" s="1942">
        <f t="shared" si="133"/>
      </c>
      <c r="K139" s="1943">
        <f t="shared" si="258"/>
      </c>
      <c r="L139" s="1943">
        <f t="shared" si="351"/>
      </c>
      <c r="M139" s="1943">
        <f t="shared" si="41"/>
      </c>
      <c r="N139" s="1943">
        <f t="shared" si="72"/>
      </c>
      <c r="O139" s="1926">
        <f t="shared" si="164"/>
      </c>
      <c r="P139" s="1944">
        <v>0.0239</v>
      </c>
      <c r="Q139" s="1945">
        <v>57</v>
      </c>
      <c r="R139" s="1942">
        <f t="shared" si="289"/>
      </c>
      <c r="S139" s="1945">
        <v>33188</v>
      </c>
      <c r="T139" s="1945">
        <v>1101</v>
      </c>
      <c r="U139" s="1945">
        <v>146</v>
      </c>
      <c r="V139" s="1945">
        <v>1223</v>
      </c>
      <c r="W139" s="1945">
        <v>121</v>
      </c>
      <c r="X139" s="1945">
        <v>13</v>
      </c>
      <c r="Y139" s="1945">
        <v>2</v>
      </c>
      <c r="Z139" s="1945">
        <v>6</v>
      </c>
      <c r="AA139" s="1924">
        <f t="shared" si="382"/>
      </c>
      <c r="AB139" s="1928" t="s">
        <v>1681</v>
      </c>
      <c r="AC139" s="1928" t="s">
        <v>1682</v>
      </c>
      <c r="AD139" s="1946">
        <v>60</v>
      </c>
    </row>
    <row r="140">
      <c r="A140" s="1918"/>
      <c r="B140" s="1920" t="s">
        <v>1687</v>
      </c>
      <c r="C140" s="1919" t="s">
        <v>1690</v>
      </c>
      <c r="D140" s="1939">
        <v>3441.24</v>
      </c>
      <c r="E140" s="1940">
        <v>2</v>
      </c>
      <c r="F140" s="1921">
        <f t="shared" si="114"/>
      </c>
      <c r="G140" s="1941">
        <f t="shared" si="227"/>
      </c>
      <c r="H140" s="1941">
        <f t="shared" si="320"/>
      </c>
      <c r="I140" s="1941">
        <f t="shared" si="10"/>
      </c>
      <c r="J140" s="1942">
        <f t="shared" si="133"/>
      </c>
      <c r="K140" s="1943">
        <f t="shared" si="258"/>
      </c>
      <c r="L140" s="1943">
        <f t="shared" si="351"/>
      </c>
      <c r="M140" s="1943">
        <f t="shared" si="41"/>
      </c>
      <c r="N140" s="1943">
        <f t="shared" si="72"/>
      </c>
      <c r="O140" s="1926">
        <f t="shared" si="164"/>
      </c>
      <c r="P140" s="1944">
        <v>0.0168</v>
      </c>
      <c r="Q140" s="1945">
        <v>56</v>
      </c>
      <c r="R140" s="1942">
        <f t="shared" si="289"/>
      </c>
      <c r="S140" s="1945">
        <v>38729</v>
      </c>
      <c r="T140" s="1945">
        <v>1254</v>
      </c>
      <c r="U140" s="1945">
        <v>123</v>
      </c>
      <c r="V140" s="1945">
        <v>1354</v>
      </c>
      <c r="W140" s="1945">
        <v>88</v>
      </c>
      <c r="X140" s="1945">
        <v>10</v>
      </c>
      <c r="Y140" s="1945">
        <v>1</v>
      </c>
      <c r="Z140" s="1945">
        <v>7</v>
      </c>
      <c r="AA140" s="1924">
        <f t="shared" si="382"/>
      </c>
      <c r="AB140" s="1928" t="s">
        <v>1681</v>
      </c>
      <c r="AC140" s="1928" t="s">
        <v>1682</v>
      </c>
      <c r="AD140" s="1946">
        <v>51</v>
      </c>
    </row>
    <row r="141">
      <c r="A141" s="1918"/>
      <c r="B141" s="1920" t="s">
        <v>1687</v>
      </c>
      <c r="C141" s="1919" t="s">
        <v>1691</v>
      </c>
      <c r="D141" s="1939">
        <v>1874.77</v>
      </c>
      <c r="E141" s="1940">
        <v>8</v>
      </c>
      <c r="F141" s="1921">
        <f t="shared" si="114"/>
      </c>
      <c r="G141" s="1941">
        <f t="shared" si="227"/>
      </c>
      <c r="H141" s="1941">
        <f t="shared" si="320"/>
      </c>
      <c r="I141" s="1941">
        <f t="shared" si="10"/>
      </c>
      <c r="J141" s="1942">
        <f t="shared" si="133"/>
      </c>
      <c r="K141" s="1943">
        <f t="shared" si="258"/>
      </c>
      <c r="L141" s="1943">
        <f t="shared" si="351"/>
      </c>
      <c r="M141" s="1943">
        <f t="shared" si="41"/>
      </c>
      <c r="N141" s="1943">
        <f t="shared" si="72"/>
      </c>
      <c r="O141" s="1926">
        <f t="shared" si="164"/>
      </c>
      <c r="P141" s="1944">
        <v>0.015</v>
      </c>
      <c r="Q141" s="1945">
        <v>57</v>
      </c>
      <c r="R141" s="1942">
        <f t="shared" si="289"/>
      </c>
      <c r="S141" s="1945">
        <v>26692</v>
      </c>
      <c r="T141" s="1945">
        <v>826</v>
      </c>
      <c r="U141" s="1945">
        <v>91</v>
      </c>
      <c r="V141" s="1945">
        <v>924</v>
      </c>
      <c r="W141" s="1945">
        <v>69</v>
      </c>
      <c r="X141" s="1945">
        <v>6</v>
      </c>
      <c r="Y141" s="1945">
        <v>0</v>
      </c>
      <c r="Z141" s="1945">
        <v>4</v>
      </c>
      <c r="AA141" s="1924">
        <f t="shared" si="382"/>
      </c>
      <c r="AB141" s="1928" t="s">
        <v>1681</v>
      </c>
      <c r="AC141" s="1928" t="s">
        <v>1682</v>
      </c>
      <c r="AD141" s="1946">
        <v>26</v>
      </c>
    </row>
    <row r="142">
      <c r="A142" s="1918"/>
      <c r="B142" s="1929" t="s">
        <v>1686</v>
      </c>
      <c r="C142" s="1929"/>
      <c r="D142" s="1930">
        <f>SUM(D138:D141)</f>
      </c>
      <c r="E142" s="1930">
        <f>SUM(E138:E141)</f>
      </c>
      <c r="F142" s="1930">
        <f>SUM(F138:F141)</f>
      </c>
      <c r="G142" s="1932">
        <f t="shared" si="227"/>
      </c>
      <c r="H142" s="1932">
        <f t="shared" si="320"/>
      </c>
      <c r="I142" s="1932">
        <f t="shared" si="10"/>
      </c>
      <c r="J142" s="1932">
        <f t="shared" si="133"/>
      </c>
      <c r="K142" s="1933">
        <f t="shared" si="258"/>
      </c>
      <c r="L142" s="1933">
        <f t="shared" si="351"/>
      </c>
      <c r="M142" s="1933">
        <f t="shared" si="41"/>
      </c>
      <c r="N142" s="1933">
        <f t="shared" si="72"/>
      </c>
      <c r="O142" s="1934">
        <f t="shared" si="164"/>
      </c>
      <c r="P142" s="1933">
        <f>AVERAGE(P138:P141)</f>
      </c>
      <c r="Q142" s="1947">
        <f>AVERAGE(Q138:Q141)</f>
      </c>
      <c r="R142" s="1930">
        <f t="shared" si="289"/>
      </c>
      <c r="S142" s="1934">
        <f>SUM(S138:S141)</f>
      </c>
      <c r="T142" s="1934">
        <f>SUM(T138:T141)</f>
      </c>
      <c r="U142" s="1934">
        <f>SUM(U138:U141)</f>
      </c>
      <c r="V142" s="1934">
        <f>SUM(V138:V141)</f>
      </c>
      <c r="W142" s="1934">
        <f>SUM(W138:W141)</f>
      </c>
      <c r="X142" s="1934">
        <f>SUM(X138:X141)</f>
      </c>
      <c r="Y142" s="1934">
        <f>SUM(Y138:Y141)</f>
      </c>
      <c r="Z142" s="1934">
        <f>SUM(Z138:Z141)</f>
      </c>
      <c r="AA142" s="1936">
        <f t="shared" si="382"/>
      </c>
      <c r="AB142" s="1937"/>
      <c r="AC142" s="1937"/>
      <c r="AD142" s="1938">
        <f>SUM(AD138:AD141)</f>
      </c>
    </row>
    <row r="143">
      <c r="A143" s="1918"/>
      <c r="B143" s="1948" t="s">
        <v>1692</v>
      </c>
      <c r="C143" s="1948"/>
      <c r="D143" s="1949">
        <f>D142+D137</f>
      </c>
      <c r="E143" s="1949">
        <f>E142+E137</f>
      </c>
      <c r="F143" s="1949">
        <f>F142+F137</f>
      </c>
      <c r="G143" s="1950">
        <f t="shared" si="227"/>
      </c>
      <c r="H143" s="1950">
        <f t="shared" si="320"/>
      </c>
      <c r="I143" s="1950">
        <f t="shared" si="10"/>
      </c>
      <c r="J143" s="1950">
        <f t="shared" si="133"/>
      </c>
      <c r="K143" s="1951">
        <f t="shared" si="258"/>
      </c>
      <c r="L143" s="1951">
        <f t="shared" si="351"/>
      </c>
      <c r="M143" s="1951">
        <f t="shared" si="41"/>
      </c>
      <c r="N143" s="1951">
        <f t="shared" si="72"/>
      </c>
      <c r="O143" s="1952">
        <f t="shared" si="164"/>
      </c>
      <c r="P143" s="1953">
        <f>(P142+P137)/2</f>
      </c>
      <c r="Q143" s="1953">
        <f>(Q142+Q137)/2</f>
      </c>
      <c r="R143" s="1949">
        <f>(R142+R137)/2</f>
      </c>
      <c r="S143" s="1952">
        <f>S142+S137</f>
      </c>
      <c r="T143" s="1952">
        <f>T142+T137</f>
      </c>
      <c r="U143" s="1952">
        <f>U142+U137</f>
      </c>
      <c r="V143" s="1952">
        <f>V142+V137</f>
      </c>
      <c r="W143" s="1952">
        <f>W142+W137</f>
      </c>
      <c r="X143" s="1952">
        <f>X142+X137</f>
      </c>
      <c r="Y143" s="1952">
        <f>Y142+Y137</f>
      </c>
      <c r="Z143" s="1952">
        <f>Z142+Z137</f>
      </c>
      <c r="AA143" s="1950">
        <f t="shared" si="382"/>
      </c>
      <c r="AB143" s="1954"/>
      <c r="AC143" s="1954"/>
      <c r="AD143" s="1955">
        <f>AD142+AD137</f>
      </c>
    </row>
    <row r="144">
      <c r="A144" s="1907" t="s">
        <v>1645</v>
      </c>
      <c r="B144" s="1907" t="s">
        <v>1646</v>
      </c>
      <c r="C144" s="1907"/>
      <c r="D144" s="1908" t="s">
        <v>1647</v>
      </c>
      <c r="E144" s="1908"/>
      <c r="F144" s="1908"/>
      <c r="G144" s="1908"/>
      <c r="H144" s="1908"/>
      <c r="I144" s="1908"/>
      <c r="J144" s="1909" t="s">
        <v>1648</v>
      </c>
      <c r="K144" s="1909"/>
      <c r="L144" s="1909"/>
      <c r="M144" s="1909"/>
      <c r="N144" s="1909"/>
      <c r="O144" s="1909"/>
      <c r="P144" s="1909"/>
      <c r="Q144" s="1909"/>
      <c r="R144" s="1909"/>
      <c r="S144" s="1909"/>
      <c r="T144" s="1909"/>
      <c r="U144" s="1909"/>
      <c r="V144" s="1909"/>
      <c r="W144" s="1909"/>
      <c r="X144" s="1909"/>
      <c r="Y144" s="1909"/>
      <c r="Z144" s="1909"/>
      <c r="AA144" s="1909"/>
      <c r="AB144" s="1909"/>
      <c r="AC144" s="1909"/>
      <c r="AD144" s="1910"/>
    </row>
    <row r="145">
      <c r="A145" s="1907"/>
      <c r="B145" s="1907" t="s">
        <v>1649</v>
      </c>
      <c r="C145" s="1907" t="s">
        <v>1650</v>
      </c>
      <c r="D145" s="1908" t="s">
        <v>1651</v>
      </c>
      <c r="E145" s="1911" t="s">
        <v>1652</v>
      </c>
      <c r="F145" s="1912" t="s">
        <v>1653</v>
      </c>
      <c r="G145" s="1913" t="s">
        <v>1654</v>
      </c>
      <c r="H145" s="1913" t="s">
        <v>1655</v>
      </c>
      <c r="I145" s="1913" t="s">
        <v>1656</v>
      </c>
      <c r="J145" s="1909" t="s">
        <v>1657</v>
      </c>
      <c r="K145" s="1914" t="s">
        <v>1658</v>
      </c>
      <c r="L145" s="1914" t="s">
        <v>1659</v>
      </c>
      <c r="M145" s="1914" t="s">
        <v>1660</v>
      </c>
      <c r="N145" s="1914" t="s">
        <v>1661</v>
      </c>
      <c r="O145" s="1915" t="s">
        <v>1662</v>
      </c>
      <c r="P145" s="1914" t="s">
        <v>1663</v>
      </c>
      <c r="Q145" s="1915" t="s">
        <v>1664</v>
      </c>
      <c r="R145" s="1909" t="s">
        <v>1665</v>
      </c>
      <c r="S145" s="1915" t="s">
        <v>1666</v>
      </c>
      <c r="T145" s="1915" t="s">
        <v>1667</v>
      </c>
      <c r="U145" s="1915" t="s">
        <v>1668</v>
      </c>
      <c r="V145" s="1915" t="s">
        <v>1669</v>
      </c>
      <c r="W145" s="1915" t="s">
        <v>1670</v>
      </c>
      <c r="X145" s="1915" t="s">
        <v>1671</v>
      </c>
      <c r="Y145" s="1915" t="s">
        <v>1672</v>
      </c>
      <c r="Z145" s="1915" t="s">
        <v>1673</v>
      </c>
      <c r="AA145" s="1916" t="s">
        <v>1674</v>
      </c>
      <c r="AB145" s="1910" t="s">
        <v>1675</v>
      </c>
      <c r="AC145" s="1910" t="s">
        <v>1676</v>
      </c>
      <c r="AD145" s="1917" t="s">
        <v>1677</v>
      </c>
    </row>
    <row r="146">
      <c r="A146" s="1918" t="s">
        <v>1707</v>
      </c>
      <c r="B146" s="1919" t="s">
        <v>1679</v>
      </c>
      <c r="C146" s="1920" t="s">
        <v>1680</v>
      </c>
      <c r="D146" s="1921">
        <v>3051.54</v>
      </c>
      <c r="E146" s="1922">
        <v>2</v>
      </c>
      <c r="F146" s="1921">
        <f t="shared" ref="F146:F149" si="115">E146*1300*1.2</f>
      </c>
      <c r="G146" s="1923">
        <f t="shared" ref="G146:G156" si="228">F146/D146</f>
      </c>
      <c r="H146" s="1923">
        <f t="shared" ref="H146:H156" si="321">D146/E146</f>
      </c>
      <c r="I146" s="1923">
        <f t="shared" ref="I146:I156" si="11">F146/E146</f>
      </c>
      <c r="J146" s="1924">
        <f t="shared" ref="J146:J156" si="134">D146/T146</f>
      </c>
      <c r="K146" s="1925">
        <f t="shared" ref="K146:K156" si="259">O146/S146*1</f>
      </c>
      <c r="L146" s="1925">
        <f t="shared" ref="L146:L156" si="352">T146/S146</f>
      </c>
      <c r="M146" s="1925">
        <f t="shared" ref="M146:M156" si="42">V146/S146</f>
      </c>
      <c r="N146" s="1925">
        <f t="shared" ref="N146:N156" si="73">W146/V146</f>
      </c>
      <c r="O146" s="1926">
        <f t="shared" ref="O146:O156" si="165">U146/P146</f>
      </c>
      <c r="P146" s="1927">
        <v>0.0064</v>
      </c>
      <c r="Q146" s="1926">
        <v>48</v>
      </c>
      <c r="R146" s="1924">
        <f t="shared" ref="R146:R155" si="290">(D146/S146)*1000</f>
      </c>
      <c r="S146" s="1926">
        <v>47740</v>
      </c>
      <c r="T146" s="1926">
        <v>1157</v>
      </c>
      <c r="U146" s="1926">
        <v>136</v>
      </c>
      <c r="V146" s="1926">
        <v>1255</v>
      </c>
      <c r="W146" s="1926">
        <v>87</v>
      </c>
      <c r="X146" s="1926">
        <v>8</v>
      </c>
      <c r="Y146" s="1926">
        <v>4</v>
      </c>
      <c r="Z146" s="1926">
        <v>12</v>
      </c>
      <c r="AA146" s="1924">
        <f t="shared" ref="AA146:AA156" si="383">AD146*1000/D146</f>
      </c>
      <c r="AB146" s="1928" t="s">
        <v>1681</v>
      </c>
      <c r="AC146" s="1928" t="s">
        <v>1682</v>
      </c>
      <c r="AD146" s="1928">
        <v>53</v>
      </c>
    </row>
    <row r="147">
      <c r="A147" s="1918"/>
      <c r="B147" s="1919" t="s">
        <v>1679</v>
      </c>
      <c r="C147" s="1920" t="s">
        <v>1683</v>
      </c>
      <c r="D147" s="1921">
        <v>2465.49</v>
      </c>
      <c r="E147" s="1922">
        <v>6</v>
      </c>
      <c r="F147" s="1921">
        <f t="shared" si="115"/>
      </c>
      <c r="G147" s="1923">
        <f t="shared" si="228"/>
      </c>
      <c r="H147" s="1923">
        <f t="shared" si="321"/>
      </c>
      <c r="I147" s="1923">
        <f t="shared" si="11"/>
      </c>
      <c r="J147" s="1924">
        <f t="shared" si="134"/>
      </c>
      <c r="K147" s="1925">
        <f t="shared" si="259"/>
      </c>
      <c r="L147" s="1925">
        <f t="shared" si="352"/>
      </c>
      <c r="M147" s="1925">
        <f t="shared" si="42"/>
      </c>
      <c r="N147" s="1925">
        <f t="shared" si="73"/>
      </c>
      <c r="O147" s="1926">
        <f t="shared" si="165"/>
      </c>
      <c r="P147" s="1927">
        <v>0.0107</v>
      </c>
      <c r="Q147" s="1926">
        <v>54</v>
      </c>
      <c r="R147" s="1924">
        <f t="shared" si="290"/>
      </c>
      <c r="S147" s="1926">
        <v>26040</v>
      </c>
      <c r="T147" s="1926">
        <v>850</v>
      </c>
      <c r="U147" s="1926">
        <v>103</v>
      </c>
      <c r="V147" s="1926">
        <v>928</v>
      </c>
      <c r="W147" s="1926">
        <v>88</v>
      </c>
      <c r="X147" s="1926">
        <v>14</v>
      </c>
      <c r="Y147" s="1926">
        <v>1</v>
      </c>
      <c r="Z147" s="1926">
        <v>5</v>
      </c>
      <c r="AA147" s="1924">
        <f t="shared" si="383"/>
      </c>
      <c r="AB147" s="1928" t="s">
        <v>1681</v>
      </c>
      <c r="AC147" s="1928" t="s">
        <v>1682</v>
      </c>
      <c r="AD147" s="1928">
        <v>40</v>
      </c>
    </row>
    <row r="148">
      <c r="A148" s="1918"/>
      <c r="B148" s="1919" t="s">
        <v>1679</v>
      </c>
      <c r="C148" s="1920" t="s">
        <v>1684</v>
      </c>
      <c r="D148" s="1921">
        <v>2008.11</v>
      </c>
      <c r="E148" s="1922">
        <v>4</v>
      </c>
      <c r="F148" s="1921">
        <f t="shared" si="115"/>
      </c>
      <c r="G148" s="1923">
        <f t="shared" si="228"/>
      </c>
      <c r="H148" s="1923">
        <f t="shared" si="321"/>
      </c>
      <c r="I148" s="1923">
        <f t="shared" si="11"/>
      </c>
      <c r="J148" s="1924">
        <f t="shared" si="134"/>
      </c>
      <c r="K148" s="1925">
        <f t="shared" si="259"/>
      </c>
      <c r="L148" s="1925">
        <f t="shared" si="352"/>
      </c>
      <c r="M148" s="1925">
        <f t="shared" si="42"/>
      </c>
      <c r="N148" s="1925">
        <f t="shared" si="73"/>
      </c>
      <c r="O148" s="1926">
        <f t="shared" si="165"/>
      </c>
      <c r="P148" s="1927">
        <v>0.0126</v>
      </c>
      <c r="Q148" s="1926">
        <v>58</v>
      </c>
      <c r="R148" s="1924">
        <f t="shared" si="290"/>
      </c>
      <c r="S148" s="1926">
        <v>22160</v>
      </c>
      <c r="T148" s="1926">
        <v>676</v>
      </c>
      <c r="U148" s="1926">
        <v>93</v>
      </c>
      <c r="V148" s="1926">
        <v>745</v>
      </c>
      <c r="W148" s="1926">
        <v>105</v>
      </c>
      <c r="X148" s="1926">
        <v>5</v>
      </c>
      <c r="Y148" s="1926">
        <v>3</v>
      </c>
      <c r="Z148" s="1926">
        <v>6</v>
      </c>
      <c r="AA148" s="1924">
        <f t="shared" si="383"/>
      </c>
      <c r="AB148" s="1928" t="s">
        <v>1681</v>
      </c>
      <c r="AC148" s="1928" t="s">
        <v>1682</v>
      </c>
      <c r="AD148" s="1928">
        <v>41</v>
      </c>
    </row>
    <row r="149">
      <c r="A149" s="1918"/>
      <c r="B149" s="1919" t="s">
        <v>1679</v>
      </c>
      <c r="C149" s="1920" t="s">
        <v>1685</v>
      </c>
      <c r="D149" s="1921">
        <v>1784.68</v>
      </c>
      <c r="E149" s="1922">
        <v>8</v>
      </c>
      <c r="F149" s="1921">
        <f t="shared" si="115"/>
      </c>
      <c r="G149" s="1923">
        <f t="shared" si="228"/>
      </c>
      <c r="H149" s="1923">
        <f t="shared" si="321"/>
      </c>
      <c r="I149" s="1923">
        <f t="shared" si="11"/>
      </c>
      <c r="J149" s="1924">
        <f t="shared" si="134"/>
      </c>
      <c r="K149" s="1925">
        <f t="shared" si="259"/>
      </c>
      <c r="L149" s="1925">
        <f t="shared" si="352"/>
      </c>
      <c r="M149" s="1925">
        <f t="shared" si="42"/>
      </c>
      <c r="N149" s="1925">
        <f t="shared" si="73"/>
      </c>
      <c r="O149" s="1926">
        <f t="shared" si="165"/>
      </c>
      <c r="P149" s="1927">
        <v>0.0146</v>
      </c>
      <c r="Q149" s="1926">
        <v>62</v>
      </c>
      <c r="R149" s="1924">
        <f t="shared" si="290"/>
      </c>
      <c r="S149" s="1926">
        <v>18364</v>
      </c>
      <c r="T149" s="1926">
        <v>604</v>
      </c>
      <c r="U149" s="1926">
        <v>89</v>
      </c>
      <c r="V149" s="1926">
        <v>649</v>
      </c>
      <c r="W149" s="1926">
        <v>139</v>
      </c>
      <c r="X149" s="1926">
        <v>3</v>
      </c>
      <c r="Y149" s="1926">
        <v>2</v>
      </c>
      <c r="Z149" s="1926">
        <v>7</v>
      </c>
      <c r="AA149" s="1924">
        <f t="shared" si="383"/>
      </c>
      <c r="AB149" s="1928" t="s">
        <v>1681</v>
      </c>
      <c r="AC149" s="1928" t="s">
        <v>1682</v>
      </c>
      <c r="AD149" s="1928">
        <v>36</v>
      </c>
    </row>
    <row r="150">
      <c r="A150" s="1918"/>
      <c r="B150" s="1929" t="s">
        <v>1686</v>
      </c>
      <c r="C150" s="1929"/>
      <c r="D150" s="1930">
        <f>SUM(D146:D149)</f>
      </c>
      <c r="E150" s="1931">
        <f>SUM(E146:E149)</f>
      </c>
      <c r="F150" s="1930">
        <f>SUM(F146:F149)</f>
      </c>
      <c r="G150" s="1932">
        <f t="shared" si="228"/>
      </c>
      <c r="H150" s="1932">
        <f t="shared" si="321"/>
      </c>
      <c r="I150" s="1932">
        <f t="shared" si="11"/>
      </c>
      <c r="J150" s="1932">
        <f t="shared" si="134"/>
      </c>
      <c r="K150" s="1933">
        <f t="shared" si="259"/>
      </c>
      <c r="L150" s="1933">
        <f t="shared" si="352"/>
      </c>
      <c r="M150" s="1933">
        <f t="shared" si="42"/>
      </c>
      <c r="N150" s="1933">
        <f t="shared" si="73"/>
      </c>
      <c r="O150" s="1934">
        <f t="shared" si="165"/>
      </c>
      <c r="P150" s="1933">
        <f>AVERAGE(P146:P149)</f>
      </c>
      <c r="Q150" s="1930">
        <f>AVERAGE(Q146:Q149)</f>
      </c>
      <c r="R150" s="1932">
        <f t="shared" si="290"/>
      </c>
      <c r="S150" s="1935">
        <f>SUM(S146:S149)</f>
      </c>
      <c r="T150" s="1935">
        <f>SUM(T146:T149)</f>
      </c>
      <c r="U150" s="1935">
        <f>SUM(U146:U149)</f>
      </c>
      <c r="V150" s="1935">
        <f>SUM(V146:V149)</f>
      </c>
      <c r="W150" s="1935">
        <f>SUM(W146:W149)</f>
      </c>
      <c r="X150" s="1935">
        <f>SUM(X146:X149)</f>
      </c>
      <c r="Y150" s="1935">
        <f>SUM(Y146:Y149)</f>
      </c>
      <c r="Z150" s="1935">
        <f>SUM(Z146:Z149)</f>
      </c>
      <c r="AA150" s="1936">
        <f t="shared" si="383"/>
      </c>
      <c r="AB150" s="1937"/>
      <c r="AC150" s="1937"/>
      <c r="AD150" s="1938">
        <f>SUM(AD146:AD149)</f>
      </c>
    </row>
    <row r="151">
      <c r="A151" s="1918"/>
      <c r="B151" s="1920" t="s">
        <v>1696</v>
      </c>
      <c r="C151" s="1920" t="s">
        <v>1688</v>
      </c>
      <c r="D151" s="1921">
        <v>1784.72</v>
      </c>
      <c r="E151" s="1922">
        <v>2</v>
      </c>
      <c r="F151" s="1921">
        <f t="shared" ref="F151:F154" si="116">E151*1300*1.2</f>
      </c>
      <c r="G151" s="1923">
        <f t="shared" si="228"/>
      </c>
      <c r="H151" s="1923">
        <f t="shared" si="321"/>
      </c>
      <c r="I151" s="1923">
        <f t="shared" si="11"/>
      </c>
      <c r="J151" s="1924">
        <f t="shared" si="134"/>
      </c>
      <c r="K151" s="1925">
        <f t="shared" si="259"/>
      </c>
      <c r="L151" s="1925">
        <f t="shared" si="352"/>
      </c>
      <c r="M151" s="1925">
        <f t="shared" si="42"/>
      </c>
      <c r="N151" s="1925">
        <f t="shared" si="73"/>
      </c>
      <c r="O151" s="1926">
        <f t="shared" si="165"/>
      </c>
      <c r="P151" s="1927">
        <v>0.012</v>
      </c>
      <c r="Q151" s="1926">
        <v>60</v>
      </c>
      <c r="R151" s="1924">
        <f t="shared" si="290"/>
      </c>
      <c r="S151" s="1926">
        <v>19484</v>
      </c>
      <c r="T151" s="1926">
        <v>637</v>
      </c>
      <c r="U151" s="1926">
        <v>68</v>
      </c>
      <c r="V151" s="1926">
        <v>684</v>
      </c>
      <c r="W151" s="1926">
        <v>59</v>
      </c>
      <c r="X151" s="1926">
        <v>10</v>
      </c>
      <c r="Y151" s="1926">
        <v>2</v>
      </c>
      <c r="Z151" s="1926">
        <v>3</v>
      </c>
      <c r="AA151" s="1924">
        <f t="shared" si="383"/>
      </c>
      <c r="AB151" s="1928" t="s">
        <v>1681</v>
      </c>
      <c r="AC151" s="1928" t="s">
        <v>1682</v>
      </c>
      <c r="AD151" s="1928">
        <v>17</v>
      </c>
    </row>
    <row r="152">
      <c r="A152" s="1918"/>
      <c r="B152" s="1920" t="s">
        <v>1696</v>
      </c>
      <c r="C152" s="1919" t="s">
        <v>1689</v>
      </c>
      <c r="D152" s="1939">
        <v>2133.38</v>
      </c>
      <c r="E152" s="1940">
        <v>5</v>
      </c>
      <c r="F152" s="1921">
        <f t="shared" si="116"/>
      </c>
      <c r="G152" s="1941">
        <f t="shared" si="228"/>
      </c>
      <c r="H152" s="1941">
        <f t="shared" si="321"/>
      </c>
      <c r="I152" s="1941">
        <f t="shared" si="11"/>
      </c>
      <c r="J152" s="1942">
        <f t="shared" si="134"/>
      </c>
      <c r="K152" s="1943">
        <f t="shared" si="259"/>
      </c>
      <c r="L152" s="1943">
        <f t="shared" si="352"/>
      </c>
      <c r="M152" s="1943">
        <f t="shared" si="42"/>
      </c>
      <c r="N152" s="1943">
        <f t="shared" si="73"/>
      </c>
      <c r="O152" s="1926">
        <f t="shared" si="165"/>
      </c>
      <c r="P152" s="1944">
        <v>0.019</v>
      </c>
      <c r="Q152" s="1945">
        <v>60</v>
      </c>
      <c r="R152" s="1942">
        <f t="shared" si="290"/>
      </c>
      <c r="S152" s="1945">
        <v>23725</v>
      </c>
      <c r="T152" s="1945">
        <v>702</v>
      </c>
      <c r="U152" s="1945">
        <v>106</v>
      </c>
      <c r="V152" s="1945">
        <v>755</v>
      </c>
      <c r="W152" s="1945">
        <v>58</v>
      </c>
      <c r="X152" s="1945">
        <v>4</v>
      </c>
      <c r="Y152" s="1945">
        <v>0</v>
      </c>
      <c r="Z152" s="1945">
        <v>16</v>
      </c>
      <c r="AA152" s="1924">
        <f t="shared" si="383"/>
      </c>
      <c r="AB152" s="1928" t="s">
        <v>1681</v>
      </c>
      <c r="AC152" s="1928" t="s">
        <v>1682</v>
      </c>
      <c r="AD152" s="1946">
        <v>29</v>
      </c>
    </row>
    <row r="153">
      <c r="A153" s="1918"/>
      <c r="B153" s="1920" t="s">
        <v>1696</v>
      </c>
      <c r="C153" s="1919" t="s">
        <v>1690</v>
      </c>
      <c r="D153" s="1939">
        <v>3039.54</v>
      </c>
      <c r="E153" s="1940">
        <v>4</v>
      </c>
      <c r="F153" s="1921">
        <f t="shared" si="116"/>
      </c>
      <c r="G153" s="1941">
        <f t="shared" si="228"/>
      </c>
      <c r="H153" s="1941">
        <f t="shared" si="321"/>
      </c>
      <c r="I153" s="1941">
        <f t="shared" si="11"/>
      </c>
      <c r="J153" s="1942">
        <f t="shared" si="134"/>
      </c>
      <c r="K153" s="1943">
        <f t="shared" si="259"/>
      </c>
      <c r="L153" s="1943">
        <f t="shared" si="352"/>
      </c>
      <c r="M153" s="1943">
        <f t="shared" si="42"/>
      </c>
      <c r="N153" s="1943">
        <f t="shared" si="73"/>
      </c>
      <c r="O153" s="1926">
        <f t="shared" si="165"/>
      </c>
      <c r="P153" s="1944">
        <v>0.0161</v>
      </c>
      <c r="Q153" s="1945">
        <v>59</v>
      </c>
      <c r="R153" s="1942">
        <f t="shared" si="290"/>
      </c>
      <c r="S153" s="1945">
        <v>33223</v>
      </c>
      <c r="T153" s="1945">
        <v>974</v>
      </c>
      <c r="U153" s="1945">
        <v>116</v>
      </c>
      <c r="V153" s="1945">
        <v>1060</v>
      </c>
      <c r="W153" s="1945">
        <v>99</v>
      </c>
      <c r="X153" s="1945">
        <v>9</v>
      </c>
      <c r="Y153" s="1945">
        <v>0</v>
      </c>
      <c r="Z153" s="1945">
        <v>11</v>
      </c>
      <c r="AA153" s="1924">
        <f t="shared" si="383"/>
      </c>
      <c r="AB153" s="1928" t="s">
        <v>1681</v>
      </c>
      <c r="AC153" s="1928" t="s">
        <v>1682</v>
      </c>
      <c r="AD153" s="1946">
        <v>39</v>
      </c>
    </row>
    <row r="154">
      <c r="A154" s="1918"/>
      <c r="B154" s="1920" t="s">
        <v>1696</v>
      </c>
      <c r="C154" s="1919" t="s">
        <v>1691</v>
      </c>
      <c r="D154" s="1939">
        <v>1120.76</v>
      </c>
      <c r="E154" s="1940">
        <v>4</v>
      </c>
      <c r="F154" s="1921">
        <f t="shared" si="116"/>
      </c>
      <c r="G154" s="1941">
        <f t="shared" si="228"/>
      </c>
      <c r="H154" s="1941">
        <f t="shared" si="321"/>
      </c>
      <c r="I154" s="1941">
        <f t="shared" si="11"/>
      </c>
      <c r="J154" s="1942">
        <f t="shared" si="134"/>
      </c>
      <c r="K154" s="1943">
        <f t="shared" si="259"/>
      </c>
      <c r="L154" s="1943">
        <f t="shared" si="352"/>
      </c>
      <c r="M154" s="1943">
        <f t="shared" si="42"/>
      </c>
      <c r="N154" s="1943">
        <f t="shared" si="73"/>
      </c>
      <c r="O154" s="1926">
        <f t="shared" si="165"/>
      </c>
      <c r="P154" s="1944">
        <v>0.0192</v>
      </c>
      <c r="Q154" s="1945">
        <v>62</v>
      </c>
      <c r="R154" s="1942">
        <f t="shared" si="290"/>
      </c>
      <c r="S154" s="1945">
        <v>13809</v>
      </c>
      <c r="T154" s="1945">
        <v>504</v>
      </c>
      <c r="U154" s="1945">
        <v>68</v>
      </c>
      <c r="V154" s="1945">
        <v>569</v>
      </c>
      <c r="W154" s="1945">
        <v>89</v>
      </c>
      <c r="X154" s="1945">
        <v>5</v>
      </c>
      <c r="Y154" s="1945">
        <v>1</v>
      </c>
      <c r="Z154" s="1945">
        <v>3</v>
      </c>
      <c r="AA154" s="1924">
        <f t="shared" si="383"/>
      </c>
      <c r="AB154" s="1928" t="s">
        <v>1681</v>
      </c>
      <c r="AC154" s="1928" t="s">
        <v>1682</v>
      </c>
      <c r="AD154" s="1946">
        <v>24</v>
      </c>
    </row>
    <row r="155">
      <c r="A155" s="1918"/>
      <c r="B155" s="1929" t="s">
        <v>1686</v>
      </c>
      <c r="C155" s="1929"/>
      <c r="D155" s="1930">
        <f>SUM(D151:D154)</f>
      </c>
      <c r="E155" s="1930">
        <f>SUM(E151:E154)</f>
      </c>
      <c r="F155" s="1930">
        <f>SUM(F151:F154)</f>
      </c>
      <c r="G155" s="1932">
        <f t="shared" si="228"/>
      </c>
      <c r="H155" s="1932">
        <f t="shared" si="321"/>
      </c>
      <c r="I155" s="1932">
        <f t="shared" si="11"/>
      </c>
      <c r="J155" s="1932">
        <f t="shared" si="134"/>
      </c>
      <c r="K155" s="1933">
        <f t="shared" si="259"/>
      </c>
      <c r="L155" s="1933">
        <f t="shared" si="352"/>
      </c>
      <c r="M155" s="1933">
        <f t="shared" si="42"/>
      </c>
      <c r="N155" s="1933">
        <f t="shared" si="73"/>
      </c>
      <c r="O155" s="1934">
        <f t="shared" si="165"/>
      </c>
      <c r="P155" s="1933">
        <f>AVERAGE(P151:P154)</f>
      </c>
      <c r="Q155" s="1947">
        <f>AVERAGE(Q151:Q154)</f>
      </c>
      <c r="R155" s="1930">
        <f t="shared" si="290"/>
      </c>
      <c r="S155" s="1934">
        <f>SUM(S151:S154)</f>
      </c>
      <c r="T155" s="1934">
        <f>SUM(T151:T154)</f>
      </c>
      <c r="U155" s="1934">
        <f>SUM(U151:U154)</f>
      </c>
      <c r="V155" s="1934">
        <f>SUM(V151:V154)</f>
      </c>
      <c r="W155" s="1934">
        <f>SUM(W151:W154)</f>
      </c>
      <c r="X155" s="1934">
        <f>SUM(X151:X154)</f>
      </c>
      <c r="Y155" s="1934">
        <f>SUM(Y151:Y154)</f>
      </c>
      <c r="Z155" s="1934">
        <f>SUM(Z151:Z154)</f>
      </c>
      <c r="AA155" s="1936">
        <f t="shared" si="383"/>
      </c>
      <c r="AB155" s="1937"/>
      <c r="AC155" s="1937"/>
      <c r="AD155" s="1938">
        <f>SUM(AD151:AD154)</f>
      </c>
    </row>
    <row r="156">
      <c r="A156" s="1918"/>
      <c r="B156" s="1948" t="s">
        <v>1692</v>
      </c>
      <c r="C156" s="1948"/>
      <c r="D156" s="1949">
        <f>D155+D150</f>
      </c>
      <c r="E156" s="1949">
        <f>E155+E150</f>
      </c>
      <c r="F156" s="1949">
        <f>F155+F150</f>
      </c>
      <c r="G156" s="1950">
        <f t="shared" si="228"/>
      </c>
      <c r="H156" s="1950">
        <f t="shared" si="321"/>
      </c>
      <c r="I156" s="1950">
        <f t="shared" si="11"/>
      </c>
      <c r="J156" s="1950">
        <f t="shared" si="134"/>
      </c>
      <c r="K156" s="1951">
        <f t="shared" si="259"/>
      </c>
      <c r="L156" s="1951">
        <f t="shared" si="352"/>
      </c>
      <c r="M156" s="1951">
        <f t="shared" si="42"/>
      </c>
      <c r="N156" s="1951">
        <f t="shared" si="73"/>
      </c>
      <c r="O156" s="1952">
        <f t="shared" si="165"/>
      </c>
      <c r="P156" s="1953">
        <f>(P155+P150)/2</f>
      </c>
      <c r="Q156" s="1953">
        <f>(Q155+Q150)/2</f>
      </c>
      <c r="R156" s="1949">
        <f>(R155+R150)/2</f>
      </c>
      <c r="S156" s="1952">
        <f>S155+S150</f>
      </c>
      <c r="T156" s="1952">
        <f>T155+T150</f>
      </c>
      <c r="U156" s="1952">
        <f>U155+U150</f>
      </c>
      <c r="V156" s="1952">
        <f>V155+V150</f>
      </c>
      <c r="W156" s="1952">
        <f>W155+W150</f>
      </c>
      <c r="X156" s="1952">
        <f>X155+X150</f>
      </c>
      <c r="Y156" s="1952">
        <f>Y155+Y150</f>
      </c>
      <c r="Z156" s="1952">
        <f>Z155+Z150</f>
      </c>
      <c r="AA156" s="1950">
        <f t="shared" si="383"/>
      </c>
      <c r="AB156" s="1954"/>
      <c r="AC156" s="1954"/>
      <c r="AD156" s="1955">
        <f>AD155+AD150</f>
      </c>
    </row>
    <row r="157">
      <c r="A157" s="1907" t="s">
        <v>1645</v>
      </c>
      <c r="B157" s="1907" t="s">
        <v>1646</v>
      </c>
      <c r="C157" s="1907"/>
      <c r="D157" s="1908" t="s">
        <v>1647</v>
      </c>
      <c r="E157" s="1908"/>
      <c r="F157" s="1908"/>
      <c r="G157" s="1908"/>
      <c r="H157" s="1908"/>
      <c r="I157" s="1908"/>
      <c r="J157" s="1909" t="s">
        <v>1648</v>
      </c>
      <c r="K157" s="1909"/>
      <c r="L157" s="1909"/>
      <c r="M157" s="1909"/>
      <c r="N157" s="1909"/>
      <c r="O157" s="1909"/>
      <c r="P157" s="1909"/>
      <c r="Q157" s="1909"/>
      <c r="R157" s="1909"/>
      <c r="S157" s="1909"/>
      <c r="T157" s="1909"/>
      <c r="U157" s="1909"/>
      <c r="V157" s="1909"/>
      <c r="W157" s="1909"/>
      <c r="X157" s="1909"/>
      <c r="Y157" s="1909"/>
      <c r="Z157" s="1909"/>
      <c r="AA157" s="1909"/>
      <c r="AB157" s="1909"/>
      <c r="AC157" s="1909"/>
      <c r="AD157" s="1910"/>
    </row>
    <row r="158">
      <c r="A158" s="1907"/>
      <c r="B158" s="1907" t="s">
        <v>1649</v>
      </c>
      <c r="C158" s="1907" t="s">
        <v>1650</v>
      </c>
      <c r="D158" s="1908" t="s">
        <v>1651</v>
      </c>
      <c r="E158" s="1911" t="s">
        <v>1652</v>
      </c>
      <c r="F158" s="1912" t="s">
        <v>1653</v>
      </c>
      <c r="G158" s="1913" t="s">
        <v>1654</v>
      </c>
      <c r="H158" s="1913" t="s">
        <v>1655</v>
      </c>
      <c r="I158" s="1913" t="s">
        <v>1656</v>
      </c>
      <c r="J158" s="1909" t="s">
        <v>1657</v>
      </c>
      <c r="K158" s="1914" t="s">
        <v>1658</v>
      </c>
      <c r="L158" s="1914" t="s">
        <v>1659</v>
      </c>
      <c r="M158" s="1914" t="s">
        <v>1660</v>
      </c>
      <c r="N158" s="1914" t="s">
        <v>1661</v>
      </c>
      <c r="O158" s="1915" t="s">
        <v>1662</v>
      </c>
      <c r="P158" s="1914" t="s">
        <v>1663</v>
      </c>
      <c r="Q158" s="1915" t="s">
        <v>1664</v>
      </c>
      <c r="R158" s="1909" t="s">
        <v>1665</v>
      </c>
      <c r="S158" s="1915" t="s">
        <v>1666</v>
      </c>
      <c r="T158" s="1915" t="s">
        <v>1667</v>
      </c>
      <c r="U158" s="1915" t="s">
        <v>1668</v>
      </c>
      <c r="V158" s="1915" t="s">
        <v>1669</v>
      </c>
      <c r="W158" s="1915" t="s">
        <v>1670</v>
      </c>
      <c r="X158" s="1915" t="s">
        <v>1671</v>
      </c>
      <c r="Y158" s="1915" t="s">
        <v>1672</v>
      </c>
      <c r="Z158" s="1915" t="s">
        <v>1673</v>
      </c>
      <c r="AA158" s="1916" t="s">
        <v>1674</v>
      </c>
      <c r="AB158" s="1910" t="s">
        <v>1675</v>
      </c>
      <c r="AC158" s="1910" t="s">
        <v>1676</v>
      </c>
      <c r="AD158" s="1917" t="s">
        <v>1677</v>
      </c>
    </row>
    <row r="159">
      <c r="A159" s="1918" t="s">
        <v>1708</v>
      </c>
      <c r="B159" s="1919" t="s">
        <v>1679</v>
      </c>
      <c r="C159" s="1920" t="s">
        <v>1680</v>
      </c>
      <c r="D159" s="1921">
        <v>2459.32</v>
      </c>
      <c r="E159" s="1922">
        <v>7</v>
      </c>
      <c r="F159" s="1921">
        <f t="shared" ref="F159:F162" si="117">E159*1300*1.2</f>
      </c>
      <c r="G159" s="1923">
        <f t="shared" ref="G159:G169" si="229">F159/D159</f>
      </c>
      <c r="H159" s="1923">
        <f t="shared" ref="H159:H169" si="322">D159/E159</f>
      </c>
      <c r="I159" s="1923">
        <f t="shared" ref="I159:I169" si="12">F159/E159</f>
      </c>
      <c r="J159" s="1924">
        <f t="shared" ref="J159:J169" si="135">D159/T159</f>
      </c>
      <c r="K159" s="1925">
        <f t="shared" ref="K159:K169" si="260">O159/S159*1</f>
      </c>
      <c r="L159" s="1925">
        <f t="shared" ref="L159:L169" si="353">T159/S159</f>
      </c>
      <c r="M159" s="1925">
        <f t="shared" ref="M159:M169" si="43">V159/S159</f>
      </c>
      <c r="N159" s="1925">
        <f t="shared" ref="N159:N169" si="74">W159/V159</f>
      </c>
      <c r="O159" s="1926">
        <f t="shared" ref="O159:O169" si="166">U159/P159</f>
      </c>
      <c r="P159" s="1927">
        <v>0.0054</v>
      </c>
      <c r="Q159" s="1926">
        <v>59</v>
      </c>
      <c r="R159" s="1924">
        <f t="shared" ref="R159:R168" si="291">(D159/S159)*1000</f>
      </c>
      <c r="S159" s="1926">
        <v>41068</v>
      </c>
      <c r="T159" s="1926">
        <v>986</v>
      </c>
      <c r="U159" s="1926">
        <v>142</v>
      </c>
      <c r="V159" s="1926">
        <v>1058</v>
      </c>
      <c r="W159" s="1926">
        <v>97</v>
      </c>
      <c r="X159" s="1926">
        <v>9</v>
      </c>
      <c r="Y159" s="1926">
        <v>2</v>
      </c>
      <c r="Z159" s="1926">
        <v>2</v>
      </c>
      <c r="AA159" s="1924">
        <f t="shared" ref="AA159:AA169" si="384">AD159*1000/D159</f>
      </c>
      <c r="AB159" s="1928" t="s">
        <v>1681</v>
      </c>
      <c r="AC159" s="1928" t="s">
        <v>1682</v>
      </c>
      <c r="AD159" s="1928">
        <v>54</v>
      </c>
    </row>
    <row r="160">
      <c r="A160" s="1918"/>
      <c r="B160" s="1919" t="s">
        <v>1679</v>
      </c>
      <c r="C160" s="1920" t="s">
        <v>1683</v>
      </c>
      <c r="D160" s="1921">
        <v>3595.88</v>
      </c>
      <c r="E160" s="1922">
        <v>11</v>
      </c>
      <c r="F160" s="1921">
        <f t="shared" si="117"/>
      </c>
      <c r="G160" s="1923">
        <f t="shared" si="229"/>
      </c>
      <c r="H160" s="1923">
        <f t="shared" si="322"/>
      </c>
      <c r="I160" s="1923">
        <f t="shared" si="12"/>
      </c>
      <c r="J160" s="1924">
        <f t="shared" si="135"/>
      </c>
      <c r="K160" s="1925">
        <f t="shared" si="260"/>
      </c>
      <c r="L160" s="1925">
        <f t="shared" si="353"/>
      </c>
      <c r="M160" s="1925">
        <f t="shared" si="43"/>
      </c>
      <c r="N160" s="1925">
        <f t="shared" si="74"/>
      </c>
      <c r="O160" s="1926">
        <f t="shared" si="166"/>
      </c>
      <c r="P160" s="1927">
        <v>0.0081</v>
      </c>
      <c r="Q160" s="1926">
        <v>65</v>
      </c>
      <c r="R160" s="1924">
        <f t="shared" si="291"/>
      </c>
      <c r="S160" s="1926">
        <v>55003</v>
      </c>
      <c r="T160" s="1926">
        <v>1419</v>
      </c>
      <c r="U160" s="1926">
        <v>193</v>
      </c>
      <c r="V160" s="1926">
        <v>1500</v>
      </c>
      <c r="W160" s="1926">
        <v>239</v>
      </c>
      <c r="X160" s="1926">
        <v>17</v>
      </c>
      <c r="Y160" s="1926">
        <v>8</v>
      </c>
      <c r="Z160" s="1926">
        <v>21</v>
      </c>
      <c r="AA160" s="1924">
        <f t="shared" si="384"/>
      </c>
      <c r="AB160" s="1928" t="s">
        <v>1681</v>
      </c>
      <c r="AC160" s="1928" t="s">
        <v>1682</v>
      </c>
      <c r="AD160" s="1928">
        <v>84</v>
      </c>
    </row>
    <row r="161">
      <c r="A161" s="1918"/>
      <c r="B161" s="1919" t="s">
        <v>1679</v>
      </c>
      <c r="C161" s="1920" t="s">
        <v>1684</v>
      </c>
      <c r="D161" s="1921">
        <v>3715.4</v>
      </c>
      <c r="E161" s="1922">
        <v>4</v>
      </c>
      <c r="F161" s="1921">
        <f t="shared" si="117"/>
      </c>
      <c r="G161" s="1923">
        <f t="shared" si="229"/>
      </c>
      <c r="H161" s="1923">
        <f t="shared" si="322"/>
      </c>
      <c r="I161" s="1923">
        <f t="shared" si="12"/>
      </c>
      <c r="J161" s="1924">
        <f t="shared" si="135"/>
      </c>
      <c r="K161" s="1925">
        <f t="shared" si="260"/>
      </c>
      <c r="L161" s="1925">
        <f t="shared" si="353"/>
      </c>
      <c r="M161" s="1925">
        <f t="shared" si="43"/>
      </c>
      <c r="N161" s="1925">
        <f t="shared" si="74"/>
      </c>
      <c r="O161" s="1926">
        <f t="shared" si="166"/>
      </c>
      <c r="P161" s="1927">
        <v>0.0128</v>
      </c>
      <c r="Q161" s="1926">
        <v>63</v>
      </c>
      <c r="R161" s="1924">
        <f t="shared" si="291"/>
      </c>
      <c r="S161" s="1926">
        <v>59328</v>
      </c>
      <c r="T161" s="1926">
        <v>1529</v>
      </c>
      <c r="U161" s="1926">
        <v>270</v>
      </c>
      <c r="V161" s="1926">
        <v>1661</v>
      </c>
      <c r="W161" s="1926">
        <v>151</v>
      </c>
      <c r="X161" s="1926">
        <v>17</v>
      </c>
      <c r="Y161" s="1926">
        <v>6</v>
      </c>
      <c r="Z161" s="1926">
        <v>21</v>
      </c>
      <c r="AA161" s="1924">
        <f t="shared" si="384"/>
      </c>
      <c r="AB161" s="1928" t="s">
        <v>1681</v>
      </c>
      <c r="AC161" s="1928" t="s">
        <v>1682</v>
      </c>
      <c r="AD161" s="1928">
        <v>78</v>
      </c>
    </row>
    <row r="162">
      <c r="A162" s="1918"/>
      <c r="B162" s="1919" t="s">
        <v>1679</v>
      </c>
      <c r="C162" s="1920" t="s">
        <v>1685</v>
      </c>
      <c r="D162" s="1921">
        <v>2532.67</v>
      </c>
      <c r="E162" s="1922">
        <v>5</v>
      </c>
      <c r="F162" s="1921">
        <f t="shared" si="117"/>
      </c>
      <c r="G162" s="1923">
        <f t="shared" si="229"/>
      </c>
      <c r="H162" s="1923">
        <f t="shared" si="322"/>
      </c>
      <c r="I162" s="1923">
        <f t="shared" si="12"/>
      </c>
      <c r="J162" s="1924">
        <f t="shared" si="135"/>
      </c>
      <c r="K162" s="1925">
        <f t="shared" si="260"/>
      </c>
      <c r="L162" s="1925">
        <f t="shared" si="353"/>
      </c>
      <c r="M162" s="1925">
        <f t="shared" si="43"/>
      </c>
      <c r="N162" s="1925">
        <f t="shared" si="74"/>
      </c>
      <c r="O162" s="1926">
        <f t="shared" si="166"/>
      </c>
      <c r="P162" s="1927">
        <v>0.0213</v>
      </c>
      <c r="Q162" s="1926">
        <v>63</v>
      </c>
      <c r="R162" s="1924">
        <f t="shared" si="291"/>
      </c>
      <c r="S162" s="1926">
        <v>41681</v>
      </c>
      <c r="T162" s="1926">
        <v>1075</v>
      </c>
      <c r="U162" s="1926">
        <v>230</v>
      </c>
      <c r="V162" s="1926">
        <v>1141</v>
      </c>
      <c r="W162" s="1926">
        <v>85</v>
      </c>
      <c r="X162" s="1926">
        <v>15</v>
      </c>
      <c r="Y162" s="1926">
        <v>5</v>
      </c>
      <c r="Z162" s="1926">
        <v>24</v>
      </c>
      <c r="AA162" s="1924">
        <f t="shared" si="384"/>
      </c>
      <c r="AB162" s="1928" t="s">
        <v>1681</v>
      </c>
      <c r="AC162" s="1928" t="s">
        <v>1682</v>
      </c>
      <c r="AD162" s="1928">
        <v>52</v>
      </c>
    </row>
    <row r="163">
      <c r="A163" s="1918"/>
      <c r="B163" s="1929" t="s">
        <v>1686</v>
      </c>
      <c r="C163" s="1929"/>
      <c r="D163" s="1930">
        <f>SUM(D159:D162)</f>
      </c>
      <c r="E163" s="1931">
        <f>SUM(E159:E162)</f>
      </c>
      <c r="F163" s="1930">
        <f>SUM(F159:F162)</f>
      </c>
      <c r="G163" s="1932">
        <f t="shared" si="229"/>
      </c>
      <c r="H163" s="1932">
        <f t="shared" si="322"/>
      </c>
      <c r="I163" s="1932">
        <f t="shared" si="12"/>
      </c>
      <c r="J163" s="1932">
        <f t="shared" si="135"/>
      </c>
      <c r="K163" s="1933">
        <f t="shared" si="260"/>
      </c>
      <c r="L163" s="1933">
        <f t="shared" si="353"/>
      </c>
      <c r="M163" s="1933">
        <f t="shared" si="43"/>
      </c>
      <c r="N163" s="1933">
        <f t="shared" si="74"/>
      </c>
      <c r="O163" s="1934">
        <f t="shared" si="166"/>
      </c>
      <c r="P163" s="1933">
        <f>AVERAGE(P159:P162)</f>
      </c>
      <c r="Q163" s="1930">
        <f>AVERAGE(Q159:Q162)</f>
      </c>
      <c r="R163" s="1932">
        <f t="shared" si="291"/>
      </c>
      <c r="S163" s="1935">
        <f>SUM(S159:S162)</f>
      </c>
      <c r="T163" s="1935">
        <f>SUM(T159:T162)</f>
      </c>
      <c r="U163" s="1935">
        <f>SUM(U159:U162)</f>
      </c>
      <c r="V163" s="1935">
        <f>SUM(V159:V162)</f>
      </c>
      <c r="W163" s="1935">
        <f>SUM(W159:W162)</f>
      </c>
      <c r="X163" s="1935">
        <f>SUM(X159:X162)</f>
      </c>
      <c r="Y163" s="1935">
        <f>SUM(Y159:Y162)</f>
      </c>
      <c r="Z163" s="1935">
        <f>SUM(Z159:Z162)</f>
      </c>
      <c r="AA163" s="1936">
        <f t="shared" si="384"/>
      </c>
      <c r="AB163" s="1937"/>
      <c r="AC163" s="1937"/>
      <c r="AD163" s="1938">
        <f>SUM(AD159:AD162)</f>
      </c>
    </row>
    <row r="164">
      <c r="A164" s="1918"/>
      <c r="B164" s="1920" t="s">
        <v>1696</v>
      </c>
      <c r="C164" s="1920" t="s">
        <v>1688</v>
      </c>
      <c r="D164" s="1921">
        <v>2078.42</v>
      </c>
      <c r="E164" s="1922">
        <v>4</v>
      </c>
      <c r="F164" s="1921">
        <f t="shared" ref="F164:F167" si="118">E164*1300*1.2</f>
      </c>
      <c r="G164" s="1923">
        <f t="shared" si="229"/>
      </c>
      <c r="H164" s="1923">
        <f t="shared" si="322"/>
      </c>
      <c r="I164" s="1923">
        <f t="shared" si="12"/>
      </c>
      <c r="J164" s="1924">
        <f t="shared" si="135"/>
      </c>
      <c r="K164" s="1925">
        <f t="shared" si="260"/>
      </c>
      <c r="L164" s="1925">
        <f t="shared" si="353"/>
      </c>
      <c r="M164" s="1925">
        <f t="shared" si="43"/>
      </c>
      <c r="N164" s="1925">
        <f t="shared" si="74"/>
      </c>
      <c r="O164" s="1926">
        <f t="shared" si="166"/>
      </c>
      <c r="P164" s="1927">
        <v>0.0207</v>
      </c>
      <c r="Q164" s="1926">
        <v>62</v>
      </c>
      <c r="R164" s="1924">
        <f t="shared" si="291"/>
      </c>
      <c r="S164" s="1926">
        <v>24497</v>
      </c>
      <c r="T164" s="1926">
        <v>827</v>
      </c>
      <c r="U164" s="1926">
        <v>124</v>
      </c>
      <c r="V164" s="1926">
        <v>919</v>
      </c>
      <c r="W164" s="1926">
        <v>91</v>
      </c>
      <c r="X164" s="1926">
        <v>6</v>
      </c>
      <c r="Y164" s="1926">
        <v>1</v>
      </c>
      <c r="Z164" s="1926">
        <v>16</v>
      </c>
      <c r="AA164" s="1924">
        <f t="shared" si="384"/>
      </c>
      <c r="AB164" s="1928" t="s">
        <v>1681</v>
      </c>
      <c r="AC164" s="1928" t="s">
        <v>1682</v>
      </c>
      <c r="AD164" s="1928">
        <v>27</v>
      </c>
    </row>
    <row r="165">
      <c r="A165" s="1918"/>
      <c r="B165" s="1920" t="s">
        <v>1696</v>
      </c>
      <c r="C165" s="1919" t="s">
        <v>1689</v>
      </c>
      <c r="D165" s="1939">
        <v>2316.88</v>
      </c>
      <c r="E165" s="1940">
        <v>3</v>
      </c>
      <c r="F165" s="1921">
        <f t="shared" si="118"/>
      </c>
      <c r="G165" s="1941">
        <f t="shared" si="229"/>
      </c>
      <c r="H165" s="1941">
        <f t="shared" si="322"/>
      </c>
      <c r="I165" s="1941">
        <f t="shared" si="12"/>
      </c>
      <c r="J165" s="1942">
        <f t="shared" si="135"/>
      </c>
      <c r="K165" s="1943">
        <f t="shared" si="260"/>
      </c>
      <c r="L165" s="1943">
        <f t="shared" si="353"/>
      </c>
      <c r="M165" s="1943">
        <f t="shared" si="43"/>
      </c>
      <c r="N165" s="1943">
        <f t="shared" si="74"/>
      </c>
      <c r="O165" s="1926">
        <f t="shared" si="166"/>
      </c>
      <c r="P165" s="1944">
        <v>0.0221</v>
      </c>
      <c r="Q165" s="1945">
        <v>61</v>
      </c>
      <c r="R165" s="1942">
        <f t="shared" si="291"/>
      </c>
      <c r="S165" s="1945">
        <v>28992</v>
      </c>
      <c r="T165" s="1945">
        <v>938</v>
      </c>
      <c r="U165" s="1945">
        <v>121</v>
      </c>
      <c r="V165" s="1945">
        <v>1014</v>
      </c>
      <c r="W165" s="1945">
        <v>79</v>
      </c>
      <c r="X165" s="1945">
        <v>7</v>
      </c>
      <c r="Y165" s="1945">
        <v>6</v>
      </c>
      <c r="Z165" s="1945">
        <v>11</v>
      </c>
      <c r="AA165" s="1924">
        <f t="shared" si="384"/>
      </c>
      <c r="AB165" s="1928" t="s">
        <v>1681</v>
      </c>
      <c r="AC165" s="1928" t="s">
        <v>1682</v>
      </c>
      <c r="AD165" s="1946">
        <v>38</v>
      </c>
    </row>
    <row r="166">
      <c r="A166" s="1918"/>
      <c r="B166" s="1920" t="s">
        <v>1696</v>
      </c>
      <c r="C166" s="1919" t="s">
        <v>1690</v>
      </c>
      <c r="D166" s="1939">
        <v>2316.97</v>
      </c>
      <c r="E166" s="1940">
        <v>3</v>
      </c>
      <c r="F166" s="1921">
        <f t="shared" si="118"/>
      </c>
      <c r="G166" s="1941">
        <f t="shared" si="229"/>
      </c>
      <c r="H166" s="1941">
        <f t="shared" si="322"/>
      </c>
      <c r="I166" s="1941">
        <f t="shared" si="12"/>
      </c>
      <c r="J166" s="1942">
        <f t="shared" si="135"/>
      </c>
      <c r="K166" s="1943">
        <f t="shared" si="260"/>
      </c>
      <c r="L166" s="1943">
        <f t="shared" si="353"/>
      </c>
      <c r="M166" s="1943">
        <f t="shared" si="43"/>
      </c>
      <c r="N166" s="1943">
        <f t="shared" si="74"/>
      </c>
      <c r="O166" s="1926">
        <f t="shared" si="166"/>
      </c>
      <c r="P166" s="1944">
        <v>0.0194</v>
      </c>
      <c r="Q166" s="1945">
        <v>60</v>
      </c>
      <c r="R166" s="1942">
        <f t="shared" si="291"/>
      </c>
      <c r="S166" s="1945">
        <v>28723</v>
      </c>
      <c r="T166" s="1945">
        <v>1025</v>
      </c>
      <c r="U166" s="1945">
        <v>123</v>
      </c>
      <c r="V166" s="1945">
        <v>1107</v>
      </c>
      <c r="W166" s="1945">
        <v>92</v>
      </c>
      <c r="X166" s="1945">
        <v>10</v>
      </c>
      <c r="Y166" s="1945">
        <v>2</v>
      </c>
      <c r="Z166" s="1945">
        <v>12</v>
      </c>
      <c r="AA166" s="1924">
        <f t="shared" si="384"/>
      </c>
      <c r="AB166" s="1928" t="s">
        <v>1681</v>
      </c>
      <c r="AC166" s="1928" t="s">
        <v>1682</v>
      </c>
      <c r="AD166" s="1946">
        <v>39</v>
      </c>
    </row>
    <row r="167">
      <c r="A167" s="1918"/>
      <c r="B167" s="1920" t="s">
        <v>1696</v>
      </c>
      <c r="C167" s="1919" t="s">
        <v>1691</v>
      </c>
      <c r="D167" s="1939">
        <v>1187.12</v>
      </c>
      <c r="E167" s="1940">
        <v>4</v>
      </c>
      <c r="F167" s="1921">
        <f t="shared" si="118"/>
      </c>
      <c r="G167" s="1941">
        <f t="shared" si="229"/>
      </c>
      <c r="H167" s="1941">
        <f t="shared" si="322"/>
      </c>
      <c r="I167" s="1941">
        <f t="shared" si="12"/>
      </c>
      <c r="J167" s="1942">
        <f t="shared" si="135"/>
      </c>
      <c r="K167" s="1943">
        <f t="shared" si="260"/>
      </c>
      <c r="L167" s="1943">
        <f t="shared" si="353"/>
      </c>
      <c r="M167" s="1943">
        <f t="shared" si="43"/>
      </c>
      <c r="N167" s="1943">
        <f t="shared" si="74"/>
      </c>
      <c r="O167" s="1926">
        <f t="shared" si="166"/>
      </c>
      <c r="P167" s="1944">
        <v>0.0162</v>
      </c>
      <c r="Q167" s="1945">
        <v>59</v>
      </c>
      <c r="R167" s="1942">
        <f t="shared" si="291"/>
      </c>
      <c r="S167" s="1945">
        <v>16081</v>
      </c>
      <c r="T167" s="1945">
        <v>652</v>
      </c>
      <c r="U167" s="1945">
        <v>64</v>
      </c>
      <c r="V167" s="1945">
        <v>730</v>
      </c>
      <c r="W167" s="1945">
        <v>68</v>
      </c>
      <c r="X167" s="1945">
        <v>5</v>
      </c>
      <c r="Y167" s="1945">
        <v>2</v>
      </c>
      <c r="Z167" s="1945">
        <v>2</v>
      </c>
      <c r="AA167" s="1924">
        <f t="shared" si="384"/>
      </c>
      <c r="AB167" s="1928" t="s">
        <v>1681</v>
      </c>
      <c r="AC167" s="1928" t="s">
        <v>1682</v>
      </c>
      <c r="AD167" s="1946">
        <v>23</v>
      </c>
    </row>
    <row r="168">
      <c r="A168" s="1918"/>
      <c r="B168" s="1929" t="s">
        <v>1686</v>
      </c>
      <c r="C168" s="1929"/>
      <c r="D168" s="1930">
        <f>SUM(D164:D167)</f>
      </c>
      <c r="E168" s="1930">
        <f>SUM(E164:E167)</f>
      </c>
      <c r="F168" s="1930">
        <f>SUM(F164:F167)</f>
      </c>
      <c r="G168" s="1932">
        <f t="shared" si="229"/>
      </c>
      <c r="H168" s="1932">
        <f t="shared" si="322"/>
      </c>
      <c r="I168" s="1932">
        <f t="shared" si="12"/>
      </c>
      <c r="J168" s="1932">
        <f t="shared" si="135"/>
      </c>
      <c r="K168" s="1933">
        <f t="shared" si="260"/>
      </c>
      <c r="L168" s="1933">
        <f t="shared" si="353"/>
      </c>
      <c r="M168" s="1933">
        <f t="shared" si="43"/>
      </c>
      <c r="N168" s="1933">
        <f t="shared" si="74"/>
      </c>
      <c r="O168" s="1934">
        <f t="shared" si="166"/>
      </c>
      <c r="P168" s="1933">
        <f>AVERAGE(P164:P167)</f>
      </c>
      <c r="Q168" s="1947">
        <f>AVERAGE(Q164:Q167)</f>
      </c>
      <c r="R168" s="1930">
        <f t="shared" si="291"/>
      </c>
      <c r="S168" s="1934">
        <f>SUM(S164:S167)</f>
      </c>
      <c r="T168" s="1934">
        <f>SUM(T164:T167)</f>
      </c>
      <c r="U168" s="1934">
        <f>SUM(U164:U167)</f>
      </c>
      <c r="V168" s="1934">
        <f>SUM(V164:V167)</f>
      </c>
      <c r="W168" s="1934">
        <f>SUM(W164:W167)</f>
      </c>
      <c r="X168" s="1934">
        <f>SUM(X164:X167)</f>
      </c>
      <c r="Y168" s="1934">
        <f>SUM(Y164:Y167)</f>
      </c>
      <c r="Z168" s="1934">
        <f>SUM(Z164:Z167)</f>
      </c>
      <c r="AA168" s="1936">
        <f t="shared" si="384"/>
      </c>
      <c r="AB168" s="1937"/>
      <c r="AC168" s="1937"/>
      <c r="AD168" s="1938">
        <f>SUM(AD164:AD167)</f>
      </c>
    </row>
    <row r="169">
      <c r="A169" s="1918"/>
      <c r="B169" s="1948" t="s">
        <v>1692</v>
      </c>
      <c r="C169" s="1948"/>
      <c r="D169" s="1949">
        <f>D168+D163</f>
      </c>
      <c r="E169" s="1949">
        <f>E168+E163</f>
      </c>
      <c r="F169" s="1949">
        <f>F168+F163</f>
      </c>
      <c r="G169" s="1950">
        <f t="shared" si="229"/>
      </c>
      <c r="H169" s="1950">
        <f t="shared" si="322"/>
      </c>
      <c r="I169" s="1950">
        <f t="shared" si="12"/>
      </c>
      <c r="J169" s="1950">
        <f t="shared" si="135"/>
      </c>
      <c r="K169" s="1951">
        <f t="shared" si="260"/>
      </c>
      <c r="L169" s="1951">
        <f t="shared" si="353"/>
      </c>
      <c r="M169" s="1951">
        <f t="shared" si="43"/>
      </c>
      <c r="N169" s="1951">
        <f t="shared" si="74"/>
      </c>
      <c r="O169" s="1952">
        <f t="shared" si="166"/>
      </c>
      <c r="P169" s="1953">
        <f>(P168+P163)/2</f>
      </c>
      <c r="Q169" s="1953">
        <f>(Q168+Q163)/2</f>
      </c>
      <c r="R169" s="1949">
        <f>(R168+R163)/2</f>
      </c>
      <c r="S169" s="1952">
        <f>S168+S163</f>
      </c>
      <c r="T169" s="1952">
        <f>T168+T163</f>
      </c>
      <c r="U169" s="1952">
        <f>U168+U163</f>
      </c>
      <c r="V169" s="1952">
        <f>V168+V163</f>
      </c>
      <c r="W169" s="1952">
        <f>W168+W163</f>
      </c>
      <c r="X169" s="1952">
        <f>X168+X163</f>
      </c>
      <c r="Y169" s="1952">
        <f>Y168+Y163</f>
      </c>
      <c r="Z169" s="1952">
        <f>Z168+Z163</f>
      </c>
      <c r="AA169" s="1950">
        <f t="shared" si="384"/>
      </c>
      <c r="AB169" s="1954"/>
      <c r="AC169" s="1954"/>
      <c r="AD169" s="1955">
        <f>AD168+AD163</f>
      </c>
    </row>
    <row r="170">
      <c r="A170" s="1907" t="s">
        <v>1645</v>
      </c>
      <c r="B170" s="1907" t="s">
        <v>1646</v>
      </c>
      <c r="C170" s="1907"/>
      <c r="D170" s="1908" t="s">
        <v>1647</v>
      </c>
      <c r="E170" s="1908"/>
      <c r="F170" s="1908"/>
      <c r="G170" s="1908"/>
      <c r="H170" s="1908"/>
      <c r="I170" s="1908"/>
      <c r="J170" s="1909" t="s">
        <v>1648</v>
      </c>
      <c r="K170" s="1909"/>
      <c r="L170" s="1909"/>
      <c r="M170" s="1909"/>
      <c r="N170" s="1909"/>
      <c r="O170" s="1909"/>
      <c r="P170" s="1909"/>
      <c r="Q170" s="1909"/>
      <c r="R170" s="1909"/>
      <c r="S170" s="1909"/>
      <c r="T170" s="1909"/>
      <c r="U170" s="1909"/>
      <c r="V170" s="1909"/>
      <c r="W170" s="1909"/>
      <c r="X170" s="1909"/>
      <c r="Y170" s="1909"/>
      <c r="Z170" s="1909"/>
      <c r="AA170" s="1909"/>
      <c r="AB170" s="1909"/>
      <c r="AC170" s="1909"/>
      <c r="AD170" s="1910"/>
    </row>
    <row r="171">
      <c r="A171" s="1907"/>
      <c r="B171" s="1907" t="s">
        <v>1649</v>
      </c>
      <c r="C171" s="1907" t="s">
        <v>1650</v>
      </c>
      <c r="D171" s="1908" t="s">
        <v>1651</v>
      </c>
      <c r="E171" s="1911" t="s">
        <v>1652</v>
      </c>
      <c r="F171" s="1912" t="s">
        <v>1653</v>
      </c>
      <c r="G171" s="1913" t="s">
        <v>1654</v>
      </c>
      <c r="H171" s="1913" t="s">
        <v>1655</v>
      </c>
      <c r="I171" s="1913" t="s">
        <v>1656</v>
      </c>
      <c r="J171" s="1909" t="s">
        <v>1657</v>
      </c>
      <c r="K171" s="1914" t="s">
        <v>1658</v>
      </c>
      <c r="L171" s="1914" t="s">
        <v>1659</v>
      </c>
      <c r="M171" s="1914" t="s">
        <v>1660</v>
      </c>
      <c r="N171" s="1914" t="s">
        <v>1661</v>
      </c>
      <c r="O171" s="1915" t="s">
        <v>1662</v>
      </c>
      <c r="P171" s="1914" t="s">
        <v>1663</v>
      </c>
      <c r="Q171" s="1915" t="s">
        <v>1664</v>
      </c>
      <c r="R171" s="1909" t="s">
        <v>1665</v>
      </c>
      <c r="S171" s="1915" t="s">
        <v>1666</v>
      </c>
      <c r="T171" s="1915" t="s">
        <v>1667</v>
      </c>
      <c r="U171" s="1915" t="s">
        <v>1668</v>
      </c>
      <c r="V171" s="1915" t="s">
        <v>1669</v>
      </c>
      <c r="W171" s="1915" t="s">
        <v>1670</v>
      </c>
      <c r="X171" s="1915" t="s">
        <v>1671</v>
      </c>
      <c r="Y171" s="1915" t="s">
        <v>1672</v>
      </c>
      <c r="Z171" s="1915" t="s">
        <v>1673</v>
      </c>
      <c r="AA171" s="1916" t="s">
        <v>1674</v>
      </c>
      <c r="AB171" s="1910" t="s">
        <v>1675</v>
      </c>
      <c r="AC171" s="1910" t="s">
        <v>1676</v>
      </c>
      <c r="AD171" s="1917" t="s">
        <v>1677</v>
      </c>
    </row>
    <row r="172">
      <c r="A172" s="1918" t="s">
        <v>1709</v>
      </c>
      <c r="B172" s="1919" t="s">
        <v>1687</v>
      </c>
      <c r="C172" s="1920" t="s">
        <v>1680</v>
      </c>
      <c r="D172" s="1921">
        <v>3289.56</v>
      </c>
      <c r="E172" s="1922">
        <v>5</v>
      </c>
      <c r="F172" s="1921">
        <f t="shared" ref="F172:F175" si="119">E172*1300*1.2</f>
      </c>
      <c r="G172" s="1923">
        <f t="shared" ref="G172:G182" si="230">F172/D172</f>
      </c>
      <c r="H172" s="1923">
        <f t="shared" ref="H172:H182" si="323">D172/E172</f>
      </c>
      <c r="I172" s="1923">
        <f t="shared" ref="I172:I182" si="13">F172/E172</f>
      </c>
      <c r="J172" s="1924">
        <f t="shared" ref="J172:J182" si="136">D172/T172</f>
      </c>
      <c r="K172" s="1925">
        <f t="shared" ref="K172:K182" si="261">O172/S172*1</f>
      </c>
      <c r="L172" s="1925">
        <f t="shared" ref="L172:L182" si="354">T172/S172</f>
      </c>
      <c r="M172" s="1925">
        <f t="shared" ref="M172:M182" si="44">V172/S172</f>
      </c>
      <c r="N172" s="1925">
        <f t="shared" ref="N172:N182" si="75">W172/V172</f>
      </c>
      <c r="O172" s="1926">
        <f t="shared" ref="O172:O182" si="167">U172/P172</f>
      </c>
      <c r="P172" s="1927">
        <v>0.0051</v>
      </c>
      <c r="Q172" s="1926">
        <v>52</v>
      </c>
      <c r="R172" s="1924">
        <f t="shared" ref="R172:R181" si="292">(D172/S172)*1000</f>
      </c>
      <c r="S172" s="1926">
        <v>56208</v>
      </c>
      <c r="T172" s="1926">
        <v>1113</v>
      </c>
      <c r="U172" s="1926">
        <v>155</v>
      </c>
      <c r="V172" s="1926">
        <v>1127</v>
      </c>
      <c r="W172" s="1926">
        <v>84</v>
      </c>
      <c r="X172" s="1926">
        <v>7</v>
      </c>
      <c r="Y172" s="1926">
        <v>4</v>
      </c>
      <c r="Z172" s="1926">
        <v>12</v>
      </c>
      <c r="AA172" s="1924">
        <f t="shared" ref="AA172:AA182" si="385">AD172*1000/D172</f>
      </c>
      <c r="AB172" s="1928" t="s">
        <v>1681</v>
      </c>
      <c r="AC172" s="1928" t="s">
        <v>1682</v>
      </c>
      <c r="AD172" s="1928">
        <v>47</v>
      </c>
    </row>
    <row r="173">
      <c r="A173" s="1918"/>
      <c r="B173" s="1919" t="s">
        <v>1687</v>
      </c>
      <c r="C173" s="1920" t="s">
        <v>1683</v>
      </c>
      <c r="D173" s="1921">
        <v>2409.93</v>
      </c>
      <c r="E173" s="1922">
        <v>6</v>
      </c>
      <c r="F173" s="1921">
        <f t="shared" si="119"/>
      </c>
      <c r="G173" s="1923">
        <f t="shared" si="230"/>
      </c>
      <c r="H173" s="1923">
        <f t="shared" si="323"/>
      </c>
      <c r="I173" s="1923">
        <f t="shared" si="13"/>
      </c>
      <c r="J173" s="1924">
        <f t="shared" si="136"/>
      </c>
      <c r="K173" s="1925">
        <f t="shared" si="261"/>
      </c>
      <c r="L173" s="1925">
        <f t="shared" si="354"/>
      </c>
      <c r="M173" s="1925">
        <f t="shared" si="44"/>
      </c>
      <c r="N173" s="1925">
        <f t="shared" si="75"/>
      </c>
      <c r="O173" s="1926">
        <f t="shared" si="167"/>
      </c>
      <c r="P173" s="1927">
        <v>0.0097</v>
      </c>
      <c r="Q173" s="1926">
        <v>54</v>
      </c>
      <c r="R173" s="1924">
        <f t="shared" si="292"/>
      </c>
      <c r="S173" s="1926">
        <v>31547</v>
      </c>
      <c r="T173" s="1926">
        <v>967</v>
      </c>
      <c r="U173" s="1926">
        <v>150</v>
      </c>
      <c r="V173" s="1926">
        <v>1050</v>
      </c>
      <c r="W173" s="1926">
        <v>101</v>
      </c>
      <c r="X173" s="1926">
        <v>13</v>
      </c>
      <c r="Y173" s="1926">
        <v>4</v>
      </c>
      <c r="Z173" s="1926">
        <v>6</v>
      </c>
      <c r="AA173" s="1924">
        <f t="shared" si="385"/>
      </c>
      <c r="AB173" s="1928" t="s">
        <v>1681</v>
      </c>
      <c r="AC173" s="1928" t="s">
        <v>1682</v>
      </c>
      <c r="AD173" s="1928">
        <v>52</v>
      </c>
    </row>
    <row r="174">
      <c r="A174" s="1918"/>
      <c r="B174" s="1919" t="s">
        <v>1687</v>
      </c>
      <c r="C174" s="1920" t="s">
        <v>1684</v>
      </c>
      <c r="D174" s="1921">
        <v>2481.7</v>
      </c>
      <c r="E174" s="1922">
        <v>2</v>
      </c>
      <c r="F174" s="1921">
        <f t="shared" si="119"/>
      </c>
      <c r="G174" s="1923">
        <f t="shared" si="230"/>
      </c>
      <c r="H174" s="1923">
        <f t="shared" si="323"/>
      </c>
      <c r="I174" s="1923">
        <f t="shared" si="13"/>
      </c>
      <c r="J174" s="1924">
        <f t="shared" si="136"/>
      </c>
      <c r="K174" s="1925">
        <f t="shared" si="261"/>
      </c>
      <c r="L174" s="1925">
        <f t="shared" si="354"/>
      </c>
      <c r="M174" s="1925">
        <f t="shared" si="44"/>
      </c>
      <c r="N174" s="1925">
        <f t="shared" si="75"/>
      </c>
      <c r="O174" s="1926">
        <f t="shared" si="167"/>
      </c>
      <c r="P174" s="1927">
        <v>0.0118</v>
      </c>
      <c r="Q174" s="1926">
        <v>52</v>
      </c>
      <c r="R174" s="1924">
        <f t="shared" si="292"/>
      </c>
      <c r="S174" s="1926">
        <v>34639</v>
      </c>
      <c r="T174" s="1926">
        <v>1055</v>
      </c>
      <c r="U174" s="1926">
        <v>143</v>
      </c>
      <c r="V174" s="1926">
        <v>1135</v>
      </c>
      <c r="W174" s="1926">
        <v>93</v>
      </c>
      <c r="X174" s="1926">
        <v>5</v>
      </c>
      <c r="Y174" s="1926">
        <v>4</v>
      </c>
      <c r="Z174" s="1926">
        <v>12</v>
      </c>
      <c r="AA174" s="1924">
        <f t="shared" si="385"/>
      </c>
      <c r="AB174" s="1928" t="s">
        <v>1681</v>
      </c>
      <c r="AC174" s="1928" t="s">
        <v>1682</v>
      </c>
      <c r="AD174" s="1928">
        <v>61</v>
      </c>
    </row>
    <row r="175">
      <c r="A175" s="1918"/>
      <c r="B175" s="1919" t="s">
        <v>1687</v>
      </c>
      <c r="C175" s="1920" t="s">
        <v>1685</v>
      </c>
      <c r="D175" s="1921">
        <v>2308.66</v>
      </c>
      <c r="E175" s="1922">
        <v>6</v>
      </c>
      <c r="F175" s="1921">
        <f t="shared" si="119"/>
      </c>
      <c r="G175" s="1923">
        <f t="shared" si="230"/>
      </c>
      <c r="H175" s="1923">
        <f t="shared" si="323"/>
      </c>
      <c r="I175" s="1923">
        <f t="shared" si="13"/>
      </c>
      <c r="J175" s="1924">
        <f t="shared" si="136"/>
      </c>
      <c r="K175" s="1925">
        <f t="shared" si="261"/>
      </c>
      <c r="L175" s="1925">
        <f t="shared" si="354"/>
      </c>
      <c r="M175" s="1925">
        <f t="shared" si="44"/>
      </c>
      <c r="N175" s="1925">
        <f t="shared" si="75"/>
      </c>
      <c r="O175" s="1926">
        <f t="shared" si="167"/>
      </c>
      <c r="P175" s="1927">
        <v>0.0126</v>
      </c>
      <c r="Q175" s="1926">
        <v>51</v>
      </c>
      <c r="R175" s="1924">
        <f t="shared" si="292"/>
      </c>
      <c r="S175" s="1926">
        <v>33257</v>
      </c>
      <c r="T175" s="1926">
        <v>969</v>
      </c>
      <c r="U175" s="1926">
        <v>148</v>
      </c>
      <c r="V175" s="1926">
        <v>1059</v>
      </c>
      <c r="W175" s="1926">
        <v>75</v>
      </c>
      <c r="X175" s="1926">
        <v>5</v>
      </c>
      <c r="Y175" s="1926">
        <v>3</v>
      </c>
      <c r="Z175" s="1926">
        <v>12</v>
      </c>
      <c r="AA175" s="1924">
        <f t="shared" si="385"/>
      </c>
      <c r="AB175" s="1928" t="s">
        <v>1681</v>
      </c>
      <c r="AC175" s="1928" t="s">
        <v>1682</v>
      </c>
      <c r="AD175" s="1928">
        <v>44</v>
      </c>
    </row>
    <row r="176">
      <c r="A176" s="1918"/>
      <c r="B176" s="1929" t="s">
        <v>1686</v>
      </c>
      <c r="C176" s="1929"/>
      <c r="D176" s="1930">
        <f>SUM(D172:D175)</f>
      </c>
      <c r="E176" s="1931">
        <f>SUM(E172:E175)</f>
      </c>
      <c r="F176" s="1930">
        <f>SUM(F172:F175)</f>
      </c>
      <c r="G176" s="1932">
        <f t="shared" si="230"/>
      </c>
      <c r="H176" s="1932">
        <f t="shared" si="323"/>
      </c>
      <c r="I176" s="1932">
        <f t="shared" si="13"/>
      </c>
      <c r="J176" s="1932">
        <f t="shared" si="136"/>
      </c>
      <c r="K176" s="1933">
        <f t="shared" si="261"/>
      </c>
      <c r="L176" s="1933">
        <f t="shared" si="354"/>
      </c>
      <c r="M176" s="1933">
        <f t="shared" si="44"/>
      </c>
      <c r="N176" s="1933">
        <f t="shared" si="75"/>
      </c>
      <c r="O176" s="1934">
        <f t="shared" si="167"/>
      </c>
      <c r="P176" s="1933">
        <f>AVERAGE(P172:P175)</f>
      </c>
      <c r="Q176" s="1930">
        <f>AVERAGE(Q172:Q175)</f>
      </c>
      <c r="R176" s="1932">
        <f t="shared" si="292"/>
      </c>
      <c r="S176" s="1935">
        <f>SUM(S172:S175)</f>
      </c>
      <c r="T176" s="1935">
        <f>SUM(T172:T175)</f>
      </c>
      <c r="U176" s="1935">
        <f>SUM(U172:U175)</f>
      </c>
      <c r="V176" s="1935">
        <f>SUM(V172:V175)</f>
      </c>
      <c r="W176" s="1935">
        <f>SUM(W172:W175)</f>
      </c>
      <c r="X176" s="1935">
        <f>SUM(X172:X175)</f>
      </c>
      <c r="Y176" s="1935">
        <f>SUM(Y172:Y175)</f>
      </c>
      <c r="Z176" s="1935">
        <f>SUM(Z172:Z175)</f>
      </c>
      <c r="AA176" s="1936">
        <f t="shared" si="385"/>
      </c>
      <c r="AB176" s="1937"/>
      <c r="AC176" s="1937"/>
      <c r="AD176" s="1938">
        <f>SUM(AD172:AD175)</f>
      </c>
    </row>
    <row r="177">
      <c r="A177" s="1918"/>
      <c r="B177" s="1920" t="s">
        <v>1679</v>
      </c>
      <c r="C177" s="1920" t="s">
        <v>1688</v>
      </c>
      <c r="D177" s="1921">
        <v>2237.1</v>
      </c>
      <c r="E177" s="1922">
        <v>4</v>
      </c>
      <c r="F177" s="1921">
        <f t="shared" ref="F177:F180" si="120">E177*1300*1.2</f>
      </c>
      <c r="G177" s="1923">
        <f t="shared" si="230"/>
      </c>
      <c r="H177" s="1923">
        <f t="shared" si="323"/>
      </c>
      <c r="I177" s="1923">
        <f t="shared" si="13"/>
      </c>
      <c r="J177" s="1924">
        <f t="shared" si="136"/>
      </c>
      <c r="K177" s="1925">
        <f t="shared" si="261"/>
      </c>
      <c r="L177" s="1925">
        <f t="shared" si="354"/>
      </c>
      <c r="M177" s="1925">
        <f t="shared" si="44"/>
      </c>
      <c r="N177" s="1925">
        <f t="shared" si="75"/>
      </c>
      <c r="O177" s="1926">
        <f t="shared" si="167"/>
      </c>
      <c r="P177" s="1927">
        <v>0.0194</v>
      </c>
      <c r="Q177" s="1926">
        <v>52</v>
      </c>
      <c r="R177" s="1924">
        <f t="shared" si="292"/>
      </c>
      <c r="S177" s="1926">
        <v>27117</v>
      </c>
      <c r="T177" s="1926">
        <v>755</v>
      </c>
      <c r="U177" s="1926">
        <v>138</v>
      </c>
      <c r="V177" s="1926">
        <v>820</v>
      </c>
      <c r="W177" s="1926">
        <v>66</v>
      </c>
      <c r="X177" s="1926">
        <v>13</v>
      </c>
      <c r="Y177" s="1926">
        <v>1</v>
      </c>
      <c r="Z177" s="1926">
        <v>7</v>
      </c>
      <c r="AA177" s="1924">
        <f t="shared" si="385"/>
      </c>
      <c r="AB177" s="1928" t="s">
        <v>1681</v>
      </c>
      <c r="AC177" s="1928" t="s">
        <v>1682</v>
      </c>
      <c r="AD177" s="1928">
        <v>33</v>
      </c>
    </row>
    <row r="178">
      <c r="A178" s="1918"/>
      <c r="B178" s="1920" t="s">
        <v>1679</v>
      </c>
      <c r="C178" s="1919" t="s">
        <v>1689</v>
      </c>
      <c r="D178" s="1939">
        <v>2326.07</v>
      </c>
      <c r="E178" s="1940">
        <v>4</v>
      </c>
      <c r="F178" s="1921">
        <f t="shared" si="120"/>
      </c>
      <c r="G178" s="1941">
        <f t="shared" si="230"/>
      </c>
      <c r="H178" s="1941">
        <f t="shared" si="323"/>
      </c>
      <c r="I178" s="1941">
        <f t="shared" si="13"/>
      </c>
      <c r="J178" s="1942">
        <f t="shared" si="136"/>
      </c>
      <c r="K178" s="1943">
        <f t="shared" si="261"/>
      </c>
      <c r="L178" s="1943">
        <f t="shared" si="354"/>
      </c>
      <c r="M178" s="1943">
        <f t="shared" si="44"/>
      </c>
      <c r="N178" s="1943">
        <f t="shared" si="75"/>
      </c>
      <c r="O178" s="1926">
        <f t="shared" si="167"/>
      </c>
      <c r="P178" s="1944">
        <v>0.0222</v>
      </c>
      <c r="Q178" s="1945">
        <v>50</v>
      </c>
      <c r="R178" s="1942">
        <f t="shared" si="292"/>
      </c>
      <c r="S178" s="1945">
        <v>26720</v>
      </c>
      <c r="T178" s="1945">
        <v>798</v>
      </c>
      <c r="U178" s="1945">
        <v>137</v>
      </c>
      <c r="V178" s="1945">
        <v>874</v>
      </c>
      <c r="W178" s="1945">
        <v>60</v>
      </c>
      <c r="X178" s="1945">
        <v>2</v>
      </c>
      <c r="Y178" s="1945">
        <v>3</v>
      </c>
      <c r="Z178" s="1945">
        <v>15</v>
      </c>
      <c r="AA178" s="1924">
        <f t="shared" si="385"/>
      </c>
      <c r="AB178" s="1928" t="s">
        <v>1681</v>
      </c>
      <c r="AC178" s="1928" t="s">
        <v>1682</v>
      </c>
      <c r="AD178" s="1946">
        <v>27</v>
      </c>
    </row>
    <row r="179">
      <c r="A179" s="1918"/>
      <c r="B179" s="1920" t="s">
        <v>1679</v>
      </c>
      <c r="C179" s="1919" t="s">
        <v>1690</v>
      </c>
      <c r="D179" s="1939">
        <v>2731.5</v>
      </c>
      <c r="E179" s="1940">
        <v>5</v>
      </c>
      <c r="F179" s="1921">
        <f t="shared" si="120"/>
      </c>
      <c r="G179" s="1941">
        <f t="shared" si="230"/>
      </c>
      <c r="H179" s="1941">
        <f t="shared" si="323"/>
      </c>
      <c r="I179" s="1941">
        <f t="shared" si="13"/>
      </c>
      <c r="J179" s="1942">
        <f t="shared" si="136"/>
      </c>
      <c r="K179" s="1943">
        <f t="shared" si="261"/>
      </c>
      <c r="L179" s="1943">
        <f t="shared" si="354"/>
      </c>
      <c r="M179" s="1943">
        <f t="shared" si="44"/>
      </c>
      <c r="N179" s="1943">
        <f t="shared" si="75"/>
      </c>
      <c r="O179" s="1926">
        <f t="shared" si="167"/>
      </c>
      <c r="P179" s="1944">
        <v>0.0182</v>
      </c>
      <c r="Q179" s="1945">
        <v>52</v>
      </c>
      <c r="R179" s="1942">
        <f t="shared" si="292"/>
      </c>
      <c r="S179" s="1945">
        <v>32272</v>
      </c>
      <c r="T179" s="1945">
        <v>878</v>
      </c>
      <c r="U179" s="1945">
        <v>127</v>
      </c>
      <c r="V179" s="1945">
        <v>916</v>
      </c>
      <c r="W179" s="1945">
        <v>117</v>
      </c>
      <c r="X179" s="1945">
        <v>8</v>
      </c>
      <c r="Y179" s="1945">
        <v>4</v>
      </c>
      <c r="Z179" s="1945">
        <v>20</v>
      </c>
      <c r="AA179" s="1924">
        <f t="shared" si="385"/>
      </c>
      <c r="AB179" s="1928" t="s">
        <v>1681</v>
      </c>
      <c r="AC179" s="1928" t="s">
        <v>1682</v>
      </c>
      <c r="AD179" s="1946">
        <v>51</v>
      </c>
    </row>
    <row r="180">
      <c r="A180" s="1918"/>
      <c r="B180" s="1920" t="s">
        <v>1679</v>
      </c>
      <c r="C180" s="1919" t="s">
        <v>1691</v>
      </c>
      <c r="D180" s="1939">
        <v>1785.13</v>
      </c>
      <c r="E180" s="1940">
        <v>6</v>
      </c>
      <c r="F180" s="1921">
        <f t="shared" si="120"/>
      </c>
      <c r="G180" s="1941">
        <f t="shared" si="230"/>
      </c>
      <c r="H180" s="1941">
        <f t="shared" si="323"/>
      </c>
      <c r="I180" s="1941">
        <f t="shared" si="13"/>
      </c>
      <c r="J180" s="1942">
        <f t="shared" si="136"/>
      </c>
      <c r="K180" s="1943">
        <f t="shared" si="261"/>
      </c>
      <c r="L180" s="1943">
        <f t="shared" si="354"/>
      </c>
      <c r="M180" s="1943">
        <f t="shared" si="44"/>
      </c>
      <c r="N180" s="1943">
        <f t="shared" si="75"/>
      </c>
      <c r="O180" s="1926">
        <f t="shared" si="167"/>
      </c>
      <c r="P180" s="1944">
        <v>0.0204</v>
      </c>
      <c r="Q180" s="1945">
        <v>55</v>
      </c>
      <c r="R180" s="1942">
        <f t="shared" si="292"/>
      </c>
      <c r="S180" s="1945">
        <v>30640</v>
      </c>
      <c r="T180" s="1945">
        <v>703</v>
      </c>
      <c r="U180" s="1945">
        <v>126</v>
      </c>
      <c r="V180" s="1945">
        <v>753</v>
      </c>
      <c r="W180" s="1945">
        <v>141</v>
      </c>
      <c r="X180" s="1945">
        <v>8</v>
      </c>
      <c r="Y180" s="1945">
        <v>3</v>
      </c>
      <c r="Z180" s="1945">
        <v>18</v>
      </c>
      <c r="AA180" s="1924">
        <f t="shared" si="385"/>
      </c>
      <c r="AB180" s="1928" t="s">
        <v>1681</v>
      </c>
      <c r="AC180" s="1928" t="s">
        <v>1682</v>
      </c>
      <c r="AD180" s="1946">
        <v>32</v>
      </c>
    </row>
    <row r="181">
      <c r="A181" s="1918"/>
      <c r="B181" s="1929" t="s">
        <v>1686</v>
      </c>
      <c r="C181" s="1929"/>
      <c r="D181" s="1930">
        <f>SUM(D177:D180)</f>
      </c>
      <c r="E181" s="1930">
        <f>SUM(E177:E180)</f>
      </c>
      <c r="F181" s="1930">
        <f>SUM(F177:F180)</f>
      </c>
      <c r="G181" s="1932">
        <f t="shared" si="230"/>
      </c>
      <c r="H181" s="1932">
        <f t="shared" si="323"/>
      </c>
      <c r="I181" s="1932">
        <f t="shared" si="13"/>
      </c>
      <c r="J181" s="1932">
        <f t="shared" si="136"/>
      </c>
      <c r="K181" s="1933">
        <f t="shared" si="261"/>
      </c>
      <c r="L181" s="1933">
        <f t="shared" si="354"/>
      </c>
      <c r="M181" s="1933">
        <f t="shared" si="44"/>
      </c>
      <c r="N181" s="1933">
        <f t="shared" si="75"/>
      </c>
      <c r="O181" s="1934">
        <f t="shared" si="167"/>
      </c>
      <c r="P181" s="1933">
        <f>AVERAGE(P177:P180)</f>
      </c>
      <c r="Q181" s="1947">
        <f>AVERAGE(Q177:Q180)</f>
      </c>
      <c r="R181" s="1930">
        <f t="shared" si="292"/>
      </c>
      <c r="S181" s="1934">
        <f>SUM(S177:S180)</f>
      </c>
      <c r="T181" s="1934">
        <f>SUM(T177:T180)</f>
      </c>
      <c r="U181" s="1934">
        <f>SUM(U177:U180)</f>
      </c>
      <c r="V181" s="1934">
        <f>SUM(V177:V180)</f>
      </c>
      <c r="W181" s="1934">
        <f>SUM(W177:W180)</f>
      </c>
      <c r="X181" s="1934">
        <f>SUM(X177:X180)</f>
      </c>
      <c r="Y181" s="1934">
        <f>SUM(Y177:Y180)</f>
      </c>
      <c r="Z181" s="1934">
        <f>SUM(Z177:Z180)</f>
      </c>
      <c r="AA181" s="1936">
        <f t="shared" si="385"/>
      </c>
      <c r="AB181" s="1937"/>
      <c r="AC181" s="1937"/>
      <c r="AD181" s="1938">
        <f>SUM(AD177:AD180)</f>
      </c>
    </row>
    <row r="182">
      <c r="A182" s="1918"/>
      <c r="B182" s="1948" t="s">
        <v>1692</v>
      </c>
      <c r="C182" s="1948"/>
      <c r="D182" s="1949">
        <f>D181+D176</f>
      </c>
      <c r="E182" s="1949">
        <f>E181+E176</f>
      </c>
      <c r="F182" s="1949">
        <f>F181+F176</f>
      </c>
      <c r="G182" s="1950">
        <f t="shared" si="230"/>
      </c>
      <c r="H182" s="1950">
        <f t="shared" si="323"/>
      </c>
      <c r="I182" s="1950">
        <f t="shared" si="13"/>
      </c>
      <c r="J182" s="1950">
        <f t="shared" si="136"/>
      </c>
      <c r="K182" s="1951">
        <f t="shared" si="261"/>
      </c>
      <c r="L182" s="1951">
        <f t="shared" si="354"/>
      </c>
      <c r="M182" s="1951">
        <f t="shared" si="44"/>
      </c>
      <c r="N182" s="1951">
        <f t="shared" si="75"/>
      </c>
      <c r="O182" s="1952">
        <f t="shared" si="167"/>
      </c>
      <c r="P182" s="1953">
        <f>(P181+P176)/2</f>
      </c>
      <c r="Q182" s="1953">
        <f>(Q181+Q176)/2</f>
      </c>
      <c r="R182" s="1949">
        <f>(R181+R176)/2</f>
      </c>
      <c r="S182" s="1952">
        <f>S181+S176</f>
      </c>
      <c r="T182" s="1952">
        <f>T181+T176</f>
      </c>
      <c r="U182" s="1952">
        <f>U181+U176</f>
      </c>
      <c r="V182" s="1952">
        <f>V181+V176</f>
      </c>
      <c r="W182" s="1952">
        <f>W181+W176</f>
      </c>
      <c r="X182" s="1952">
        <f>X181+X176</f>
      </c>
      <c r="Y182" s="1952">
        <f>Y181+Y176</f>
      </c>
      <c r="Z182" s="1952">
        <f>Z181+Z176</f>
      </c>
      <c r="AA182" s="1950">
        <f t="shared" si="385"/>
      </c>
      <c r="AB182" s="1954"/>
      <c r="AC182" s="1954"/>
      <c r="AD182" s="1955">
        <f>AD181+AD176</f>
      </c>
    </row>
    <row r="183">
      <c r="A183" s="1907" t="s">
        <v>1645</v>
      </c>
      <c r="B183" s="1907" t="s">
        <v>1646</v>
      </c>
      <c r="C183" s="1907"/>
      <c r="D183" s="1908" t="s">
        <v>1647</v>
      </c>
      <c r="E183" s="1908"/>
      <c r="F183" s="1908"/>
      <c r="G183" s="1908"/>
      <c r="H183" s="1908"/>
      <c r="I183" s="1908"/>
      <c r="J183" s="1909" t="s">
        <v>1648</v>
      </c>
      <c r="K183" s="1909"/>
      <c r="L183" s="1909"/>
      <c r="M183" s="1909"/>
      <c r="N183" s="1909"/>
      <c r="O183" s="1909"/>
      <c r="P183" s="1909"/>
      <c r="Q183" s="1909"/>
      <c r="R183" s="1909"/>
      <c r="S183" s="1909"/>
      <c r="T183" s="1909"/>
      <c r="U183" s="1909"/>
      <c r="V183" s="1909"/>
      <c r="W183" s="1909"/>
      <c r="X183" s="1909"/>
      <c r="Y183" s="1909"/>
      <c r="Z183" s="1909"/>
      <c r="AA183" s="1909"/>
      <c r="AB183" s="1909"/>
      <c r="AC183" s="1909"/>
      <c r="AD183" s="1910"/>
    </row>
    <row r="184">
      <c r="A184" s="1907"/>
      <c r="B184" s="1907" t="s">
        <v>1649</v>
      </c>
      <c r="C184" s="1907" t="s">
        <v>1650</v>
      </c>
      <c r="D184" s="1908" t="s">
        <v>1651</v>
      </c>
      <c r="E184" s="1911" t="s">
        <v>1652</v>
      </c>
      <c r="F184" s="1912" t="s">
        <v>1653</v>
      </c>
      <c r="G184" s="1913" t="s">
        <v>1654</v>
      </c>
      <c r="H184" s="1913" t="s">
        <v>1655</v>
      </c>
      <c r="I184" s="1913" t="s">
        <v>1656</v>
      </c>
      <c r="J184" s="1909" t="s">
        <v>1657</v>
      </c>
      <c r="K184" s="1914" t="s">
        <v>1658</v>
      </c>
      <c r="L184" s="1914" t="s">
        <v>1659</v>
      </c>
      <c r="M184" s="1914" t="s">
        <v>1660</v>
      </c>
      <c r="N184" s="1914" t="s">
        <v>1661</v>
      </c>
      <c r="O184" s="1915" t="s">
        <v>1662</v>
      </c>
      <c r="P184" s="1914" t="s">
        <v>1663</v>
      </c>
      <c r="Q184" s="1915" t="s">
        <v>1664</v>
      </c>
      <c r="R184" s="1909" t="s">
        <v>1665</v>
      </c>
      <c r="S184" s="1915" t="s">
        <v>1666</v>
      </c>
      <c r="T184" s="1915" t="s">
        <v>1667</v>
      </c>
      <c r="U184" s="1915" t="s">
        <v>1668</v>
      </c>
      <c r="V184" s="1915" t="s">
        <v>1669</v>
      </c>
      <c r="W184" s="1915" t="s">
        <v>1670</v>
      </c>
      <c r="X184" s="1915" t="s">
        <v>1671</v>
      </c>
      <c r="Y184" s="1915" t="s">
        <v>1672</v>
      </c>
      <c r="Z184" s="1915" t="s">
        <v>1673</v>
      </c>
      <c r="AA184" s="1916" t="s">
        <v>1674</v>
      </c>
      <c r="AB184" s="1910" t="s">
        <v>1675</v>
      </c>
      <c r="AC184" s="1910" t="s">
        <v>1676</v>
      </c>
      <c r="AD184" s="1917" t="s">
        <v>1677</v>
      </c>
    </row>
    <row r="185">
      <c r="A185" s="1918" t="s">
        <v>1710</v>
      </c>
      <c r="B185" s="1919" t="s">
        <v>1679</v>
      </c>
      <c r="C185" s="1920" t="s">
        <v>1680</v>
      </c>
      <c r="D185" s="1921">
        <v>3758.89</v>
      </c>
      <c r="E185" s="1922">
        <v>5</v>
      </c>
      <c r="F185" s="1921">
        <f t="shared" ref="F185:F188" si="121">E185*1300*1.2</f>
      </c>
      <c r="G185" s="1923">
        <f t="shared" ref="G185:G195" si="231">F185/D185</f>
      </c>
      <c r="H185" s="1923">
        <f t="shared" ref="H185:H195" si="324">D185/E185</f>
      </c>
      <c r="I185" s="1923">
        <f t="shared" ref="I185:I195" si="14">F185/E185</f>
      </c>
      <c r="J185" s="1924">
        <f t="shared" ref="J185:J195" si="137">D185/T185</f>
      </c>
      <c r="K185" s="1925">
        <f t="shared" ref="K185:K195" si="262">O185/S185*1</f>
      </c>
      <c r="L185" s="1925">
        <f t="shared" ref="L185:L195" si="355">T185/S185</f>
      </c>
      <c r="M185" s="1925">
        <f t="shared" ref="M185:M195" si="45">V185/S185</f>
      </c>
      <c r="N185" s="1925">
        <f t="shared" ref="N185:N195" si="76">W185/V185</f>
      </c>
      <c r="O185" s="1926">
        <f t="shared" ref="O185:O195" si="168">U185/P185</f>
      </c>
      <c r="P185" s="1927">
        <v>0.0068</v>
      </c>
      <c r="Q185" s="1926">
        <v>49</v>
      </c>
      <c r="R185" s="1924">
        <f t="shared" ref="R185:R194" si="293">(D185/S185)*1000</f>
      </c>
      <c r="S185" s="1926">
        <v>70550</v>
      </c>
      <c r="T185" s="1926">
        <v>1321</v>
      </c>
      <c r="U185" s="1926">
        <v>214</v>
      </c>
      <c r="V185" s="1926">
        <v>1376</v>
      </c>
      <c r="W185" s="1926">
        <v>129</v>
      </c>
      <c r="X185" s="1926">
        <v>15</v>
      </c>
      <c r="Y185" s="1926">
        <v>8</v>
      </c>
      <c r="Z185" s="1926">
        <v>16</v>
      </c>
      <c r="AA185" s="1924">
        <f t="shared" ref="AA185:AA195" si="386">AD185*1000/D185</f>
      </c>
      <c r="AB185" s="1928" t="s">
        <v>1681</v>
      </c>
      <c r="AC185" s="1928" t="s">
        <v>1682</v>
      </c>
      <c r="AD185" s="1928">
        <v>81</v>
      </c>
    </row>
    <row r="186">
      <c r="A186" s="1918"/>
      <c r="B186" s="1919" t="s">
        <v>1679</v>
      </c>
      <c r="C186" s="1920" t="s">
        <v>1683</v>
      </c>
      <c r="D186" s="1921">
        <v>2419.32</v>
      </c>
      <c r="E186" s="1922">
        <v>3</v>
      </c>
      <c r="F186" s="1921">
        <f t="shared" si="121"/>
      </c>
      <c r="G186" s="1923">
        <f t="shared" si="231"/>
      </c>
      <c r="H186" s="1923">
        <f t="shared" si="324"/>
      </c>
      <c r="I186" s="1923">
        <f t="shared" si="14"/>
      </c>
      <c r="J186" s="1924">
        <f t="shared" si="137"/>
      </c>
      <c r="K186" s="1925">
        <f t="shared" si="262"/>
      </c>
      <c r="L186" s="1925">
        <f t="shared" si="355"/>
      </c>
      <c r="M186" s="1925">
        <f t="shared" si="45"/>
      </c>
      <c r="N186" s="1925">
        <f t="shared" si="76"/>
      </c>
      <c r="O186" s="1926">
        <f t="shared" si="168"/>
      </c>
      <c r="P186" s="1927">
        <v>0.0071</v>
      </c>
      <c r="Q186" s="1926">
        <v>49</v>
      </c>
      <c r="R186" s="1924">
        <f t="shared" si="293"/>
      </c>
      <c r="S186" s="1926">
        <v>30524</v>
      </c>
      <c r="T186" s="1926">
        <v>804</v>
      </c>
      <c r="U186" s="1926">
        <v>96</v>
      </c>
      <c r="V186" s="1926">
        <v>871</v>
      </c>
      <c r="W186" s="1926">
        <v>127</v>
      </c>
      <c r="X186" s="1926">
        <v>10</v>
      </c>
      <c r="Y186" s="1926">
        <v>1</v>
      </c>
      <c r="Z186" s="1926">
        <v>4</v>
      </c>
      <c r="AA186" s="1924">
        <f t="shared" si="386"/>
      </c>
      <c r="AB186" s="1928" t="s">
        <v>1681</v>
      </c>
      <c r="AC186" s="1928" t="s">
        <v>1682</v>
      </c>
      <c r="AD186" s="1928">
        <v>39</v>
      </c>
    </row>
    <row r="187">
      <c r="A187" s="1918"/>
      <c r="B187" s="1919" t="s">
        <v>1679</v>
      </c>
      <c r="C187" s="1920" t="s">
        <v>1684</v>
      </c>
      <c r="D187" s="1921">
        <v>2082.03</v>
      </c>
      <c r="E187" s="1922">
        <v>7</v>
      </c>
      <c r="F187" s="1921">
        <f t="shared" si="121"/>
      </c>
      <c r="G187" s="1923">
        <f t="shared" si="231"/>
      </c>
      <c r="H187" s="1923">
        <f t="shared" si="324"/>
      </c>
      <c r="I187" s="1923">
        <f t="shared" si="14"/>
      </c>
      <c r="J187" s="1924">
        <f t="shared" si="137"/>
      </c>
      <c r="K187" s="1925">
        <f t="shared" si="262"/>
      </c>
      <c r="L187" s="1925">
        <f t="shared" si="355"/>
      </c>
      <c r="M187" s="1925">
        <f t="shared" si="45"/>
      </c>
      <c r="N187" s="1925">
        <f t="shared" si="76"/>
      </c>
      <c r="O187" s="1926">
        <f t="shared" si="168"/>
      </c>
      <c r="P187" s="1927">
        <v>0.0066</v>
      </c>
      <c r="Q187" s="1926">
        <v>55</v>
      </c>
      <c r="R187" s="1924">
        <f t="shared" si="293"/>
      </c>
      <c r="S187" s="1926">
        <v>25706</v>
      </c>
      <c r="T187" s="1926">
        <v>723</v>
      </c>
      <c r="U187" s="1926">
        <v>97</v>
      </c>
      <c r="V187" s="1926">
        <v>760</v>
      </c>
      <c r="W187" s="1926">
        <v>127</v>
      </c>
      <c r="X187" s="1926">
        <v>14</v>
      </c>
      <c r="Y187" s="1926">
        <v>0</v>
      </c>
      <c r="Z187" s="1926">
        <v>4</v>
      </c>
      <c r="AA187" s="1924">
        <f t="shared" si="386"/>
      </c>
      <c r="AB187" s="1928" t="s">
        <v>1681</v>
      </c>
      <c r="AC187" s="1928" t="s">
        <v>1682</v>
      </c>
      <c r="AD187" s="1928">
        <v>50</v>
      </c>
    </row>
    <row r="188">
      <c r="A188" s="1918"/>
      <c r="B188" s="1919" t="s">
        <v>1679</v>
      </c>
      <c r="C188" s="1920" t="s">
        <v>1685</v>
      </c>
      <c r="D188" s="1921">
        <v>2116.74</v>
      </c>
      <c r="E188" s="1922">
        <v>4</v>
      </c>
      <c r="F188" s="1921">
        <f t="shared" si="121"/>
      </c>
      <c r="G188" s="1923">
        <f t="shared" si="231"/>
      </c>
      <c r="H188" s="1923">
        <f t="shared" si="324"/>
      </c>
      <c r="I188" s="1923">
        <f t="shared" si="14"/>
      </c>
      <c r="J188" s="1924">
        <f t="shared" si="137"/>
      </c>
      <c r="K188" s="1925">
        <f t="shared" si="262"/>
      </c>
      <c r="L188" s="1925">
        <f t="shared" si="355"/>
      </c>
      <c r="M188" s="1925">
        <f t="shared" si="45"/>
      </c>
      <c r="N188" s="1925">
        <f t="shared" si="76"/>
      </c>
      <c r="O188" s="1926">
        <f t="shared" si="168"/>
      </c>
      <c r="P188" s="1927">
        <v>0.0069</v>
      </c>
      <c r="Q188" s="1926">
        <v>58</v>
      </c>
      <c r="R188" s="1924">
        <f t="shared" si="293"/>
      </c>
      <c r="S188" s="1926">
        <v>22913</v>
      </c>
      <c r="T188" s="1926">
        <v>701</v>
      </c>
      <c r="U188" s="1926">
        <v>75</v>
      </c>
      <c r="V188" s="1926">
        <v>731</v>
      </c>
      <c r="W188" s="1926">
        <v>106</v>
      </c>
      <c r="X188" s="1926">
        <v>6</v>
      </c>
      <c r="Y188" s="1926">
        <v>3</v>
      </c>
      <c r="Z188" s="1926">
        <v>1</v>
      </c>
      <c r="AA188" s="1924">
        <f t="shared" si="386"/>
      </c>
      <c r="AB188" s="1928" t="s">
        <v>1681</v>
      </c>
      <c r="AC188" s="1928" t="s">
        <v>1682</v>
      </c>
      <c r="AD188" s="1928">
        <v>48</v>
      </c>
    </row>
    <row r="189">
      <c r="A189" s="1918"/>
      <c r="B189" s="1929" t="s">
        <v>1686</v>
      </c>
      <c r="C189" s="1929"/>
      <c r="D189" s="1930">
        <f>SUM(D185:D188)</f>
      </c>
      <c r="E189" s="1931">
        <f>SUM(E185:E188)</f>
      </c>
      <c r="F189" s="1930">
        <f>SUM(F185:F188)</f>
      </c>
      <c r="G189" s="1932">
        <f t="shared" si="231"/>
      </c>
      <c r="H189" s="1932">
        <f t="shared" si="324"/>
      </c>
      <c r="I189" s="1932">
        <f t="shared" si="14"/>
      </c>
      <c r="J189" s="1932">
        <f t="shared" si="137"/>
      </c>
      <c r="K189" s="1933">
        <f t="shared" si="262"/>
      </c>
      <c r="L189" s="1933">
        <f t="shared" si="355"/>
      </c>
      <c r="M189" s="1933">
        <f t="shared" si="45"/>
      </c>
      <c r="N189" s="1933">
        <f t="shared" si="76"/>
      </c>
      <c r="O189" s="1934">
        <f t="shared" si="168"/>
      </c>
      <c r="P189" s="1933">
        <f>AVERAGE(P185:P188)</f>
      </c>
      <c r="Q189" s="1930">
        <f>AVERAGE(Q185:Q188)</f>
      </c>
      <c r="R189" s="1932">
        <f t="shared" si="293"/>
      </c>
      <c r="S189" s="1935">
        <f>SUM(S185:S188)</f>
      </c>
      <c r="T189" s="1935">
        <f>SUM(T185:T188)</f>
      </c>
      <c r="U189" s="1935">
        <f>SUM(U185:U188)</f>
      </c>
      <c r="V189" s="1935">
        <f>SUM(V185:V188)</f>
      </c>
      <c r="W189" s="1935">
        <f>SUM(W185:W188)</f>
      </c>
      <c r="X189" s="1935">
        <f>SUM(X185:X188)</f>
      </c>
      <c r="Y189" s="1935">
        <f>SUM(Y185:Y188)</f>
      </c>
      <c r="Z189" s="1935">
        <f>SUM(Z185:Z188)</f>
      </c>
      <c r="AA189" s="1936">
        <f t="shared" si="386"/>
      </c>
      <c r="AB189" s="1937"/>
      <c r="AC189" s="1937"/>
      <c r="AD189" s="1938">
        <f>SUM(AD185:AD188)</f>
      </c>
    </row>
    <row r="190">
      <c r="A190" s="1918"/>
      <c r="B190" s="1920" t="s">
        <v>1687</v>
      </c>
      <c r="C190" s="1920" t="s">
        <v>1688</v>
      </c>
      <c r="D190" s="1921">
        <v>2343.18</v>
      </c>
      <c r="E190" s="1922">
        <v>2</v>
      </c>
      <c r="F190" s="1921">
        <f t="shared" ref="F190:F193" si="122">E190*1300*1.2</f>
      </c>
      <c r="G190" s="1923">
        <f t="shared" si="231"/>
      </c>
      <c r="H190" s="1923">
        <f t="shared" si="324"/>
      </c>
      <c r="I190" s="1923">
        <f t="shared" si="14"/>
      </c>
      <c r="J190" s="1924">
        <f t="shared" si="137"/>
      </c>
      <c r="K190" s="1925">
        <f t="shared" si="262"/>
      </c>
      <c r="L190" s="1925">
        <f t="shared" si="355"/>
      </c>
      <c r="M190" s="1925">
        <f t="shared" si="45"/>
      </c>
      <c r="N190" s="1925">
        <f t="shared" si="76"/>
      </c>
      <c r="O190" s="1926">
        <f t="shared" si="168"/>
      </c>
      <c r="P190" s="1927">
        <v>0.0088</v>
      </c>
      <c r="Q190" s="1926">
        <v>56</v>
      </c>
      <c r="R190" s="1924">
        <f t="shared" si="293"/>
      </c>
      <c r="S190" s="1926">
        <v>22065</v>
      </c>
      <c r="T190" s="1926">
        <v>645</v>
      </c>
      <c r="U190" s="1926">
        <v>74</v>
      </c>
      <c r="V190" s="1926">
        <v>709</v>
      </c>
      <c r="W190" s="1926">
        <v>97</v>
      </c>
      <c r="X190" s="1926">
        <v>9</v>
      </c>
      <c r="Y190" s="1926">
        <v>4</v>
      </c>
      <c r="Z190" s="1926">
        <v>0</v>
      </c>
      <c r="AA190" s="1924">
        <f t="shared" si="386"/>
      </c>
      <c r="AB190" s="1928" t="s">
        <v>1681</v>
      </c>
      <c r="AC190" s="1928" t="s">
        <v>1682</v>
      </c>
      <c r="AD190" s="1928">
        <v>27</v>
      </c>
    </row>
    <row r="191">
      <c r="A191" s="1918"/>
      <c r="B191" s="1920" t="s">
        <v>1687</v>
      </c>
      <c r="C191" s="1919" t="s">
        <v>1689</v>
      </c>
      <c r="D191" s="1939">
        <v>2375.33</v>
      </c>
      <c r="E191" s="1940">
        <v>7</v>
      </c>
      <c r="F191" s="1921">
        <f t="shared" si="122"/>
      </c>
      <c r="G191" s="1941">
        <f t="shared" si="231"/>
      </c>
      <c r="H191" s="1941">
        <f t="shared" si="324"/>
      </c>
      <c r="I191" s="1941">
        <f t="shared" si="14"/>
      </c>
      <c r="J191" s="1942">
        <f t="shared" si="137"/>
      </c>
      <c r="K191" s="1943">
        <f t="shared" si="262"/>
      </c>
      <c r="L191" s="1943">
        <f t="shared" si="355"/>
      </c>
      <c r="M191" s="1943">
        <f t="shared" si="45"/>
      </c>
      <c r="N191" s="1943">
        <f t="shared" si="76"/>
      </c>
      <c r="O191" s="1926">
        <f t="shared" si="168"/>
      </c>
      <c r="P191" s="1944">
        <v>0.0097</v>
      </c>
      <c r="Q191" s="1945">
        <v>56</v>
      </c>
      <c r="R191" s="1942">
        <f t="shared" si="293"/>
      </c>
      <c r="S191" s="1945">
        <v>21480</v>
      </c>
      <c r="T191" s="1945">
        <v>733</v>
      </c>
      <c r="U191" s="1945">
        <v>72</v>
      </c>
      <c r="V191" s="1945">
        <v>823</v>
      </c>
      <c r="W191" s="1945">
        <v>58</v>
      </c>
      <c r="X191" s="1945">
        <v>4</v>
      </c>
      <c r="Y191" s="1945">
        <v>1</v>
      </c>
      <c r="Z191" s="1945">
        <v>2</v>
      </c>
      <c r="AA191" s="1924">
        <f t="shared" si="386"/>
      </c>
      <c r="AB191" s="1928" t="s">
        <v>1681</v>
      </c>
      <c r="AC191" s="1928" t="s">
        <v>1682</v>
      </c>
      <c r="AD191" s="1946">
        <v>36</v>
      </c>
    </row>
    <row r="192">
      <c r="A192" s="1918"/>
      <c r="B192" s="1920" t="s">
        <v>1687</v>
      </c>
      <c r="C192" s="1919" t="s">
        <v>1690</v>
      </c>
      <c r="D192" s="1939">
        <v>2397.39</v>
      </c>
      <c r="E192" s="1940">
        <v>6</v>
      </c>
      <c r="F192" s="1921">
        <f t="shared" si="122"/>
      </c>
      <c r="G192" s="1941">
        <f t="shared" si="231"/>
      </c>
      <c r="H192" s="1941">
        <f t="shared" si="324"/>
      </c>
      <c r="I192" s="1941">
        <f t="shared" si="14"/>
      </c>
      <c r="J192" s="1942">
        <f t="shared" si="137"/>
      </c>
      <c r="K192" s="1943">
        <f t="shared" si="262"/>
      </c>
      <c r="L192" s="1943">
        <f t="shared" si="355"/>
      </c>
      <c r="M192" s="1943">
        <f t="shared" si="45"/>
      </c>
      <c r="N192" s="1943">
        <f t="shared" si="76"/>
      </c>
      <c r="O192" s="1926">
        <f t="shared" si="168"/>
      </c>
      <c r="P192" s="1944">
        <v>0.0101</v>
      </c>
      <c r="Q192" s="1945">
        <v>57</v>
      </c>
      <c r="R192" s="1942">
        <f t="shared" si="293"/>
      </c>
      <c r="S192" s="1945">
        <v>25899</v>
      </c>
      <c r="T192" s="1945">
        <v>987</v>
      </c>
      <c r="U192" s="1945">
        <v>79</v>
      </c>
      <c r="V192" s="1945">
        <v>1108</v>
      </c>
      <c r="W192" s="1945">
        <v>90</v>
      </c>
      <c r="X192" s="1945">
        <v>7</v>
      </c>
      <c r="Y192" s="1945">
        <v>0</v>
      </c>
      <c r="Z192" s="1945">
        <v>1</v>
      </c>
      <c r="AA192" s="1924">
        <f t="shared" si="386"/>
      </c>
      <c r="AB192" s="1928" t="s">
        <v>1681</v>
      </c>
      <c r="AC192" s="1928" t="s">
        <v>1682</v>
      </c>
      <c r="AD192" s="1946">
        <v>35</v>
      </c>
    </row>
    <row r="193">
      <c r="A193" s="1918"/>
      <c r="B193" s="1920" t="s">
        <v>1687</v>
      </c>
      <c r="C193" s="1919" t="s">
        <v>1691</v>
      </c>
      <c r="D193" s="1939">
        <v>1449.81</v>
      </c>
      <c r="E193" s="1940">
        <v>3</v>
      </c>
      <c r="F193" s="1921">
        <f t="shared" si="122"/>
      </c>
      <c r="G193" s="1941">
        <f t="shared" si="231"/>
      </c>
      <c r="H193" s="1941">
        <f t="shared" si="324"/>
      </c>
      <c r="I193" s="1941">
        <f t="shared" si="14"/>
      </c>
      <c r="J193" s="1942">
        <f t="shared" si="137"/>
      </c>
      <c r="K193" s="1943">
        <f t="shared" si="262"/>
      </c>
      <c r="L193" s="1943">
        <f t="shared" si="355"/>
      </c>
      <c r="M193" s="1943">
        <f t="shared" si="45"/>
      </c>
      <c r="N193" s="1943">
        <f t="shared" si="76"/>
      </c>
      <c r="O193" s="1926">
        <f t="shared" si="168"/>
      </c>
      <c r="P193" s="1944">
        <v>0.014</v>
      </c>
      <c r="Q193" s="1945">
        <v>60</v>
      </c>
      <c r="R193" s="1942">
        <f t="shared" si="293"/>
      </c>
      <c r="S193" s="1945">
        <v>14428</v>
      </c>
      <c r="T193" s="1945">
        <v>588</v>
      </c>
      <c r="U193" s="1945">
        <v>64</v>
      </c>
      <c r="V193" s="1945">
        <v>680</v>
      </c>
      <c r="W193" s="1945">
        <v>100</v>
      </c>
      <c r="X193" s="1945">
        <v>4</v>
      </c>
      <c r="Y193" s="1945">
        <v>4</v>
      </c>
      <c r="Z193" s="1945">
        <v>3</v>
      </c>
      <c r="AA193" s="1924">
        <f t="shared" si="386"/>
      </c>
      <c r="AB193" s="1928" t="s">
        <v>1681</v>
      </c>
      <c r="AC193" s="1928" t="s">
        <v>1682</v>
      </c>
      <c r="AD193" s="1946">
        <v>28</v>
      </c>
    </row>
    <row r="194">
      <c r="A194" s="1918"/>
      <c r="B194" s="1929" t="s">
        <v>1686</v>
      </c>
      <c r="C194" s="1929"/>
      <c r="D194" s="1930">
        <f>SUM(D190:D193)</f>
      </c>
      <c r="E194" s="1930">
        <f>SUM(E190:E193)</f>
      </c>
      <c r="F194" s="1930">
        <f>SUM(F190:F193)</f>
      </c>
      <c r="G194" s="1932">
        <f t="shared" si="231"/>
      </c>
      <c r="H194" s="1932">
        <f t="shared" si="324"/>
      </c>
      <c r="I194" s="1932">
        <f t="shared" si="14"/>
      </c>
      <c r="J194" s="1932">
        <f t="shared" si="137"/>
      </c>
      <c r="K194" s="1933">
        <f t="shared" si="262"/>
      </c>
      <c r="L194" s="1933">
        <f t="shared" si="355"/>
      </c>
      <c r="M194" s="1933">
        <f t="shared" si="45"/>
      </c>
      <c r="N194" s="1933">
        <f t="shared" si="76"/>
      </c>
      <c r="O194" s="1934">
        <f t="shared" si="168"/>
      </c>
      <c r="P194" s="1933">
        <f>AVERAGE(P190:P193)</f>
      </c>
      <c r="Q194" s="1947">
        <f>AVERAGE(Q190:Q193)</f>
      </c>
      <c r="R194" s="1930">
        <f t="shared" si="293"/>
      </c>
      <c r="S194" s="1934">
        <f>SUM(S190:S193)</f>
      </c>
      <c r="T194" s="1934">
        <f>SUM(T190:T193)</f>
      </c>
      <c r="U194" s="1934">
        <f>SUM(U190:U193)</f>
      </c>
      <c r="V194" s="1934">
        <f>SUM(V190:V193)</f>
      </c>
      <c r="W194" s="1934">
        <f>SUM(W190:W193)</f>
      </c>
      <c r="X194" s="1934">
        <f>SUM(X190:X193)</f>
      </c>
      <c r="Y194" s="1934">
        <f>SUM(Y190:Y193)</f>
      </c>
      <c r="Z194" s="1934">
        <f>SUM(Z190:Z193)</f>
      </c>
      <c r="AA194" s="1936">
        <f t="shared" si="386"/>
      </c>
      <c r="AB194" s="1937"/>
      <c r="AC194" s="1937"/>
      <c r="AD194" s="1938">
        <f>SUM(AD190:AD193)</f>
      </c>
    </row>
    <row r="195">
      <c r="A195" s="1918"/>
      <c r="B195" s="1948" t="s">
        <v>1692</v>
      </c>
      <c r="C195" s="1948"/>
      <c r="D195" s="1949">
        <f>D194+D189</f>
      </c>
      <c r="E195" s="1949">
        <f>E194+E189</f>
      </c>
      <c r="F195" s="1949">
        <f>F194+F189</f>
      </c>
      <c r="G195" s="1950">
        <f t="shared" si="231"/>
      </c>
      <c r="H195" s="1950">
        <f t="shared" si="324"/>
      </c>
      <c r="I195" s="1950">
        <f t="shared" si="14"/>
      </c>
      <c r="J195" s="1950">
        <f t="shared" si="137"/>
      </c>
      <c r="K195" s="1951">
        <f t="shared" si="262"/>
      </c>
      <c r="L195" s="1951">
        <f t="shared" si="355"/>
      </c>
      <c r="M195" s="1951">
        <f t="shared" si="45"/>
      </c>
      <c r="N195" s="1951">
        <f t="shared" si="76"/>
      </c>
      <c r="O195" s="1952">
        <f t="shared" si="168"/>
      </c>
      <c r="P195" s="1953">
        <f>(P194+P189)/2</f>
      </c>
      <c r="Q195" s="1953">
        <f>(Q194+Q189)/2</f>
      </c>
      <c r="R195" s="1949">
        <f>(R194+R189)/2</f>
      </c>
      <c r="S195" s="1952">
        <f>S194+S189</f>
      </c>
      <c r="T195" s="1952">
        <f>T194+T189</f>
      </c>
      <c r="U195" s="1952">
        <f>U194+U189</f>
      </c>
      <c r="V195" s="1952">
        <f>V194+V189</f>
      </c>
      <c r="W195" s="1952">
        <f>W194+W189</f>
      </c>
      <c r="X195" s="1952">
        <f>X194+X189</f>
      </c>
      <c r="Y195" s="1952">
        <f>Y194+Y189</f>
      </c>
      <c r="Z195" s="1952">
        <f>Z194+Z189</f>
      </c>
      <c r="AA195" s="1950">
        <f t="shared" si="386"/>
      </c>
      <c r="AB195" s="1954"/>
      <c r="AC195" s="1954"/>
      <c r="AD195" s="1955">
        <f>AD194+AD189</f>
      </c>
    </row>
    <row customHeight="true" ht="18.452380952380953" r="196">
      <c r="A196" s="1907" t="s">
        <v>1645</v>
      </c>
      <c r="B196" s="1907" t="s">
        <v>1646</v>
      </c>
      <c r="C196" s="1907"/>
      <c r="D196" s="1908" t="s">
        <v>1647</v>
      </c>
      <c r="E196" s="1908"/>
      <c r="F196" s="1908"/>
      <c r="G196" s="1908"/>
      <c r="H196" s="1908"/>
      <c r="I196" s="1908"/>
      <c r="J196" s="1909" t="s">
        <v>1648</v>
      </c>
      <c r="K196" s="1909"/>
      <c r="L196" s="1909"/>
      <c r="M196" s="1909"/>
      <c r="N196" s="1909"/>
      <c r="O196" s="1909"/>
      <c r="P196" s="1909"/>
      <c r="Q196" s="1909"/>
      <c r="R196" s="1909"/>
      <c r="S196" s="1909"/>
      <c r="T196" s="1909"/>
      <c r="U196" s="1909"/>
      <c r="V196" s="1909"/>
      <c r="W196" s="1909"/>
      <c r="X196" s="1909"/>
      <c r="Y196" s="1909"/>
      <c r="Z196" s="1909"/>
      <c r="AA196" s="1909"/>
      <c r="AB196" s="1909"/>
      <c r="AC196" s="1909"/>
      <c r="AD196" s="1910"/>
    </row>
    <row customHeight="true" ht="18.452380952380953" r="197">
      <c r="A197" s="1907"/>
      <c r="B197" s="1907" t="s">
        <v>1649</v>
      </c>
      <c r="C197" s="1907" t="s">
        <v>1650</v>
      </c>
      <c r="D197" s="1908" t="s">
        <v>1651</v>
      </c>
      <c r="E197" s="1911" t="s">
        <v>1652</v>
      </c>
      <c r="F197" s="1912" t="s">
        <v>1653</v>
      </c>
      <c r="G197" s="1913" t="s">
        <v>1654</v>
      </c>
      <c r="H197" s="1913" t="s">
        <v>1655</v>
      </c>
      <c r="I197" s="1913" t="s">
        <v>1656</v>
      </c>
      <c r="J197" s="1909" t="s">
        <v>1657</v>
      </c>
      <c r="K197" s="1914" t="s">
        <v>1658</v>
      </c>
      <c r="L197" s="1914" t="s">
        <v>1659</v>
      </c>
      <c r="M197" s="1914" t="s">
        <v>1660</v>
      </c>
      <c r="N197" s="1914" t="s">
        <v>1661</v>
      </c>
      <c r="O197" s="1915" t="s">
        <v>1662</v>
      </c>
      <c r="P197" s="1914" t="s">
        <v>1663</v>
      </c>
      <c r="Q197" s="1915" t="s">
        <v>1664</v>
      </c>
      <c r="R197" s="1909" t="s">
        <v>1665</v>
      </c>
      <c r="S197" s="1915" t="s">
        <v>1666</v>
      </c>
      <c r="T197" s="1915" t="s">
        <v>1667</v>
      </c>
      <c r="U197" s="1915" t="s">
        <v>1668</v>
      </c>
      <c r="V197" s="1915" t="s">
        <v>1669</v>
      </c>
      <c r="W197" s="1915" t="s">
        <v>1670</v>
      </c>
      <c r="X197" s="1915" t="s">
        <v>1671</v>
      </c>
      <c r="Y197" s="1915" t="s">
        <v>1672</v>
      </c>
      <c r="Z197" s="1915" t="s">
        <v>1673</v>
      </c>
      <c r="AA197" s="1916" t="s">
        <v>1674</v>
      </c>
      <c r="AB197" s="1910" t="s">
        <v>1675</v>
      </c>
      <c r="AC197" s="1910" t="s">
        <v>1676</v>
      </c>
      <c r="AD197" s="1917" t="s">
        <v>1677</v>
      </c>
    </row>
    <row customHeight="true" ht="18.452380952380953" r="198">
      <c r="A198" s="1918" t="s">
        <v>1711</v>
      </c>
      <c r="B198" s="1919" t="s">
        <v>1679</v>
      </c>
      <c r="C198" s="1920" t="s">
        <v>1680</v>
      </c>
      <c r="D198" s="1921">
        <v>1794.94</v>
      </c>
      <c r="E198" s="1922">
        <v>0</v>
      </c>
      <c r="F198" s="1921">
        <f t="shared" ref="F198:F201" si="185">E198*2000*1.2</f>
      </c>
      <c r="G198" s="1923">
        <f t="shared" ref="G198:G208" si="232">F198/D198</f>
      </c>
      <c r="H198" s="1923">
        <f t="shared" ref="H198:H208" si="325">D198/E198</f>
      </c>
      <c r="I198" s="1923">
        <f t="shared" ref="I198:I208" si="15">F198/E198</f>
      </c>
      <c r="J198" s="1924">
        <f t="shared" ref="J198:J208" si="138">D198/T198</f>
      </c>
      <c r="K198" s="1925">
        <f t="shared" ref="K198:K208" si="263">O198/S198*1</f>
      </c>
      <c r="L198" s="1925">
        <f t="shared" ref="L198:L208" si="356">T198/S198</f>
      </c>
      <c r="M198" s="1925">
        <f t="shared" ref="M198:M208" si="46">V198/S198</f>
      </c>
      <c r="N198" s="1925">
        <f t="shared" ref="N198:N208" si="77">W198/V198</f>
      </c>
      <c r="O198" s="1926">
        <f t="shared" ref="O198:O208" si="169">U198/P198</f>
      </c>
      <c r="P198" s="1927">
        <v>0.0036</v>
      </c>
      <c r="Q198" s="1926">
        <v>48</v>
      </c>
      <c r="R198" s="1924">
        <f t="shared" ref="R198:R207" si="294">(D198/S198)*1000</f>
      </c>
      <c r="S198" s="1926">
        <v>31050</v>
      </c>
      <c r="T198" s="1926">
        <v>635</v>
      </c>
      <c r="U198" s="1926">
        <v>68</v>
      </c>
      <c r="V198" s="1926">
        <v>674</v>
      </c>
      <c r="W198" s="1926">
        <v>83</v>
      </c>
      <c r="X198" s="1926">
        <v>3</v>
      </c>
      <c r="Y198" s="1926">
        <v>1</v>
      </c>
      <c r="Z198" s="1926">
        <v>0</v>
      </c>
      <c r="AA198" s="1924">
        <f t="shared" ref="AA198:AA208" si="387">AD198*1000/D198</f>
      </c>
      <c r="AB198" s="1928" t="s">
        <v>1681</v>
      </c>
      <c r="AC198" s="1928" t="s">
        <v>1695</v>
      </c>
      <c r="AD198" s="1928">
        <v>35</v>
      </c>
    </row>
    <row customHeight="true" ht="18.452380952380953" r="199">
      <c r="A199" s="1918"/>
      <c r="B199" s="1919" t="s">
        <v>1679</v>
      </c>
      <c r="C199" s="1920" t="s">
        <v>1683</v>
      </c>
      <c r="D199" s="1921">
        <v>1229.97</v>
      </c>
      <c r="E199" s="1922">
        <v>0</v>
      </c>
      <c r="F199" s="1921">
        <f t="shared" si="185"/>
      </c>
      <c r="G199" s="1923">
        <f t="shared" si="232"/>
      </c>
      <c r="H199" s="1923">
        <f t="shared" si="325"/>
      </c>
      <c r="I199" s="1923">
        <f t="shared" si="15"/>
      </c>
      <c r="J199" s="1924">
        <f t="shared" si="138"/>
      </c>
      <c r="K199" s="1925">
        <f t="shared" si="263"/>
      </c>
      <c r="L199" s="1925">
        <f t="shared" si="356"/>
      </c>
      <c r="M199" s="1925">
        <f t="shared" si="46"/>
      </c>
      <c r="N199" s="1925">
        <f t="shared" si="77"/>
      </c>
      <c r="O199" s="1926">
        <f t="shared" si="169"/>
      </c>
      <c r="P199" s="1927">
        <v>0.0043</v>
      </c>
      <c r="Q199" s="1926">
        <v>49</v>
      </c>
      <c r="R199" s="1924">
        <f t="shared" si="294"/>
      </c>
      <c r="S199" s="1926">
        <v>18253</v>
      </c>
      <c r="T199" s="1926">
        <v>556</v>
      </c>
      <c r="U199" s="1926">
        <v>44</v>
      </c>
      <c r="V199" s="1926">
        <v>611</v>
      </c>
      <c r="W199" s="1926">
        <v>47</v>
      </c>
      <c r="X199" s="1926">
        <v>4</v>
      </c>
      <c r="Y199" s="1926">
        <v>5</v>
      </c>
      <c r="Z199" s="1926">
        <v>0</v>
      </c>
      <c r="AA199" s="1924">
        <f t="shared" si="387"/>
      </c>
      <c r="AB199" s="1928" t="s">
        <v>1681</v>
      </c>
      <c r="AC199" s="1928" t="s">
        <v>1695</v>
      </c>
      <c r="AD199" s="1928">
        <v>27</v>
      </c>
    </row>
    <row customHeight="true" ht="18.452380952380953" r="200">
      <c r="A200" s="1918"/>
      <c r="B200" s="1919" t="s">
        <v>1679</v>
      </c>
      <c r="C200" s="1920" t="s">
        <v>1684</v>
      </c>
      <c r="D200" s="1921">
        <v>1236.21</v>
      </c>
      <c r="E200" s="1922">
        <v>1</v>
      </c>
      <c r="F200" s="1921">
        <f t="shared" si="185"/>
      </c>
      <c r="G200" s="1923">
        <f t="shared" si="232"/>
      </c>
      <c r="H200" s="1923">
        <f t="shared" si="325"/>
      </c>
      <c r="I200" s="1923">
        <f t="shared" si="15"/>
      </c>
      <c r="J200" s="1924">
        <f t="shared" si="138"/>
      </c>
      <c r="K200" s="1925">
        <f t="shared" si="263"/>
      </c>
      <c r="L200" s="1925">
        <f t="shared" si="356"/>
      </c>
      <c r="M200" s="1925">
        <f t="shared" si="46"/>
      </c>
      <c r="N200" s="1925">
        <f t="shared" si="77"/>
      </c>
      <c r="O200" s="1926">
        <f t="shared" si="169"/>
      </c>
      <c r="P200" s="1927">
        <v>0.0034</v>
      </c>
      <c r="Q200" s="1926">
        <v>45</v>
      </c>
      <c r="R200" s="1924">
        <f t="shared" si="294"/>
      </c>
      <c r="S200" s="1926">
        <v>19175</v>
      </c>
      <c r="T200" s="1926">
        <v>562</v>
      </c>
      <c r="U200" s="1926">
        <v>37</v>
      </c>
      <c r="V200" s="1926">
        <v>601</v>
      </c>
      <c r="W200" s="1926">
        <v>61</v>
      </c>
      <c r="X200" s="1926">
        <v>5</v>
      </c>
      <c r="Y200" s="1926">
        <v>1</v>
      </c>
      <c r="Z200" s="1926">
        <v>0</v>
      </c>
      <c r="AA200" s="1924">
        <f t="shared" si="387"/>
      </c>
      <c r="AB200" s="1928" t="s">
        <v>1681</v>
      </c>
      <c r="AC200" s="1928" t="s">
        <v>1695</v>
      </c>
      <c r="AD200" s="1928">
        <v>16</v>
      </c>
    </row>
    <row customHeight="true" ht="18.452380952380953" r="201">
      <c r="A201" s="1918"/>
      <c r="B201" s="1919" t="s">
        <v>1679</v>
      </c>
      <c r="C201" s="1920" t="s">
        <v>1685</v>
      </c>
      <c r="D201" s="1921">
        <v>912.9</v>
      </c>
      <c r="E201" s="1922">
        <v>3</v>
      </c>
      <c r="F201" s="1921">
        <f t="shared" si="185"/>
      </c>
      <c r="G201" s="1923">
        <f t="shared" si="232"/>
      </c>
      <c r="H201" s="1923">
        <f t="shared" si="325"/>
      </c>
      <c r="I201" s="1923">
        <f t="shared" si="15"/>
      </c>
      <c r="J201" s="1924">
        <f t="shared" si="138"/>
      </c>
      <c r="K201" s="1925">
        <f t="shared" si="263"/>
      </c>
      <c r="L201" s="1925">
        <f t="shared" si="356"/>
      </c>
      <c r="M201" s="1925">
        <f t="shared" si="46"/>
      </c>
      <c r="N201" s="1925">
        <f t="shared" si="77"/>
      </c>
      <c r="O201" s="1926">
        <f t="shared" si="169"/>
      </c>
      <c r="P201" s="1927">
        <v>0.0056</v>
      </c>
      <c r="Q201" s="1926">
        <v>47</v>
      </c>
      <c r="R201" s="1924">
        <f t="shared" si="294"/>
      </c>
      <c r="S201" s="1926">
        <v>14665</v>
      </c>
      <c r="T201" s="1926">
        <v>426</v>
      </c>
      <c r="U201" s="1926">
        <v>41</v>
      </c>
      <c r="V201" s="1926">
        <v>460</v>
      </c>
      <c r="W201" s="1926">
        <v>37</v>
      </c>
      <c r="X201" s="1926">
        <v>4</v>
      </c>
      <c r="Y201" s="1926">
        <v>0</v>
      </c>
      <c r="Z201" s="1926">
        <v>0</v>
      </c>
      <c r="AA201" s="1924">
        <f t="shared" si="387"/>
      </c>
      <c r="AB201" s="1928" t="s">
        <v>1681</v>
      </c>
      <c r="AC201" s="1928" t="s">
        <v>1695</v>
      </c>
      <c r="AD201" s="1928">
        <v>18</v>
      </c>
    </row>
    <row customHeight="true" ht="18.452380952380953" r="202">
      <c r="A202" s="1918"/>
      <c r="B202" s="1929" t="s">
        <v>1686</v>
      </c>
      <c r="C202" s="1929"/>
      <c r="D202" s="1930">
        <f>SUM(D198:D201)</f>
      </c>
      <c r="E202" s="1931">
        <f>SUM(E198:E201)</f>
      </c>
      <c r="F202" s="1930">
        <f>SUM(F198:F201)</f>
      </c>
      <c r="G202" s="1932">
        <f t="shared" si="232"/>
      </c>
      <c r="H202" s="1932">
        <f t="shared" si="325"/>
      </c>
      <c r="I202" s="1932">
        <f t="shared" si="15"/>
      </c>
      <c r="J202" s="1932">
        <f t="shared" si="138"/>
      </c>
      <c r="K202" s="1933">
        <f t="shared" si="263"/>
      </c>
      <c r="L202" s="1933">
        <f t="shared" si="356"/>
      </c>
      <c r="M202" s="1933">
        <f t="shared" si="46"/>
      </c>
      <c r="N202" s="1933">
        <f t="shared" si="77"/>
      </c>
      <c r="O202" s="1934">
        <f t="shared" si="169"/>
      </c>
      <c r="P202" s="1933">
        <f>AVERAGE(P198:P201)</f>
      </c>
      <c r="Q202" s="1930">
        <f>AVERAGE(Q198:Q201)</f>
      </c>
      <c r="R202" s="1932">
        <f t="shared" si="294"/>
      </c>
      <c r="S202" s="1935">
        <f>SUM(S198:S201)</f>
      </c>
      <c r="T202" s="1935">
        <f>SUM(T198:T201)</f>
      </c>
      <c r="U202" s="1935">
        <f>SUM(U198:U201)</f>
      </c>
      <c r="V202" s="1935">
        <f>SUM(V198:V201)</f>
      </c>
      <c r="W202" s="1935">
        <f>SUM(W198:W201)</f>
      </c>
      <c r="X202" s="1935">
        <f>SUM(X198:X201)</f>
      </c>
      <c r="Y202" s="1935">
        <f>SUM(Y198:Y201)</f>
      </c>
      <c r="Z202" s="1935">
        <f>SUM(Z198:Z201)</f>
      </c>
      <c r="AA202" s="1936">
        <f t="shared" si="387"/>
      </c>
      <c r="AB202" s="1937"/>
      <c r="AC202" s="1937"/>
      <c r="AD202" s="1938">
        <f>SUM(AD198:AD201)</f>
      </c>
    </row>
    <row customHeight="true" ht="18.452380952380953" r="203">
      <c r="A203" s="1918"/>
      <c r="B203" s="1920" t="s">
        <v>1696</v>
      </c>
      <c r="C203" s="1920" t="s">
        <v>1688</v>
      </c>
      <c r="D203" s="1921">
        <v>810.83</v>
      </c>
      <c r="E203" s="1922">
        <v>1</v>
      </c>
      <c r="F203" s="1921">
        <f t="shared" ref="F203:F206" si="186">E203*2000*1.2</f>
      </c>
      <c r="G203" s="1923">
        <f t="shared" si="232"/>
      </c>
      <c r="H203" s="1923">
        <f t="shared" si="325"/>
      </c>
      <c r="I203" s="1923">
        <f t="shared" si="15"/>
      </c>
      <c r="J203" s="1924">
        <f t="shared" si="138"/>
      </c>
      <c r="K203" s="1925">
        <f t="shared" si="263"/>
      </c>
      <c r="L203" s="1925">
        <f t="shared" si="356"/>
      </c>
      <c r="M203" s="1925">
        <f t="shared" si="46"/>
      </c>
      <c r="N203" s="1925">
        <f t="shared" si="77"/>
      </c>
      <c r="O203" s="1926">
        <f t="shared" si="169"/>
      </c>
      <c r="P203" s="1927">
        <v>0.0088</v>
      </c>
      <c r="Q203" s="1926">
        <v>48</v>
      </c>
      <c r="R203" s="1924">
        <f t="shared" si="294"/>
      </c>
      <c r="S203" s="1926">
        <v>11999</v>
      </c>
      <c r="T203" s="1926">
        <v>455</v>
      </c>
      <c r="U203" s="1926">
        <v>39</v>
      </c>
      <c r="V203" s="1926">
        <v>508</v>
      </c>
      <c r="W203" s="1926">
        <v>38</v>
      </c>
      <c r="X203" s="1926">
        <v>1</v>
      </c>
      <c r="Y203" s="1926">
        <v>0</v>
      </c>
      <c r="Z203" s="1926">
        <v>0</v>
      </c>
      <c r="AA203" s="1924">
        <f t="shared" si="387"/>
      </c>
      <c r="AB203" s="1928" t="s">
        <v>1681</v>
      </c>
      <c r="AC203" s="1928" t="s">
        <v>1695</v>
      </c>
      <c r="AD203" s="1928">
        <v>20</v>
      </c>
    </row>
    <row customHeight="true" ht="18.452380952380953" r="204">
      <c r="A204" s="1918"/>
      <c r="B204" s="1920" t="s">
        <v>1696</v>
      </c>
      <c r="C204" s="1919" t="s">
        <v>1689</v>
      </c>
      <c r="D204" s="1939">
        <v>1009.94</v>
      </c>
      <c r="E204" s="1940">
        <v>3</v>
      </c>
      <c r="F204" s="1921">
        <f t="shared" si="186"/>
      </c>
      <c r="G204" s="1941">
        <f t="shared" si="232"/>
      </c>
      <c r="H204" s="1941">
        <f t="shared" si="325"/>
      </c>
      <c r="I204" s="1941">
        <f t="shared" si="15"/>
      </c>
      <c r="J204" s="1942">
        <f t="shared" si="138"/>
      </c>
      <c r="K204" s="1943">
        <f t="shared" si="263"/>
      </c>
      <c r="L204" s="1943">
        <f t="shared" si="356"/>
      </c>
      <c r="M204" s="1943">
        <f t="shared" si="46"/>
      </c>
      <c r="N204" s="1943">
        <f t="shared" si="77"/>
      </c>
      <c r="O204" s="1926">
        <f t="shared" si="169"/>
      </c>
      <c r="P204" s="1944">
        <v>0.0087</v>
      </c>
      <c r="Q204" s="1945">
        <v>45</v>
      </c>
      <c r="R204" s="1942">
        <f t="shared" si="294"/>
      </c>
      <c r="S204" s="1945">
        <v>13453</v>
      </c>
      <c r="T204" s="1945">
        <v>575</v>
      </c>
      <c r="U204" s="1945">
        <v>47</v>
      </c>
      <c r="V204" s="1945">
        <v>632</v>
      </c>
      <c r="W204" s="1945">
        <v>49</v>
      </c>
      <c r="X204" s="1945">
        <v>4</v>
      </c>
      <c r="Y204" s="1945">
        <v>0</v>
      </c>
      <c r="Z204" s="1945">
        <v>0</v>
      </c>
      <c r="AA204" s="1924">
        <f t="shared" si="387"/>
      </c>
      <c r="AB204" s="1928" t="s">
        <v>1681</v>
      </c>
      <c r="AC204" s="1928" t="s">
        <v>1695</v>
      </c>
      <c r="AD204" s="1946">
        <v>9</v>
      </c>
    </row>
    <row customHeight="true" ht="18.452380952380953" r="205">
      <c r="A205" s="1918"/>
      <c r="B205" s="1920" t="s">
        <v>1696</v>
      </c>
      <c r="C205" s="1919" t="s">
        <v>1690</v>
      </c>
      <c r="D205" s="1939">
        <v>1210.86</v>
      </c>
      <c r="E205" s="1940">
        <v>0</v>
      </c>
      <c r="F205" s="1921">
        <f t="shared" si="186"/>
      </c>
      <c r="G205" s="1941">
        <f t="shared" si="232"/>
      </c>
      <c r="H205" s="1941">
        <f t="shared" si="325"/>
      </c>
      <c r="I205" s="1941">
        <f t="shared" si="15"/>
      </c>
      <c r="J205" s="1942">
        <f t="shared" si="138"/>
      </c>
      <c r="K205" s="1943">
        <f t="shared" si="263"/>
      </c>
      <c r="L205" s="1943">
        <f t="shared" si="356"/>
      </c>
      <c r="M205" s="1943">
        <f t="shared" si="46"/>
      </c>
      <c r="N205" s="1943">
        <f t="shared" si="77"/>
      </c>
      <c r="O205" s="1926">
        <f t="shared" si="169"/>
      </c>
      <c r="P205" s="1944">
        <v>0.0051</v>
      </c>
      <c r="Q205" s="1945">
        <v>42</v>
      </c>
      <c r="R205" s="1942">
        <f t="shared" si="294"/>
      </c>
      <c r="S205" s="1945">
        <v>17527</v>
      </c>
      <c r="T205" s="1945">
        <v>619</v>
      </c>
      <c r="U205" s="1945">
        <v>37</v>
      </c>
      <c r="V205" s="1945">
        <v>671</v>
      </c>
      <c r="W205" s="1945">
        <v>15</v>
      </c>
      <c r="X205" s="1945">
        <v>3</v>
      </c>
      <c r="Y205" s="1945">
        <v>0</v>
      </c>
      <c r="Z205" s="1945">
        <v>0</v>
      </c>
      <c r="AA205" s="1924">
        <f t="shared" si="387"/>
      </c>
      <c r="AB205" s="1928" t="s">
        <v>1681</v>
      </c>
      <c r="AC205" s="1928" t="s">
        <v>1695</v>
      </c>
      <c r="AD205" s="1946">
        <v>15</v>
      </c>
    </row>
    <row customHeight="true" ht="18.452380952380953" r="206">
      <c r="A206" s="1918"/>
      <c r="B206" s="1920" t="s">
        <v>1696</v>
      </c>
      <c r="C206" s="1919" t="s">
        <v>1691</v>
      </c>
      <c r="D206" s="1939">
        <v>642.42</v>
      </c>
      <c r="E206" s="1940">
        <v>0</v>
      </c>
      <c r="F206" s="1921">
        <f t="shared" si="186"/>
      </c>
      <c r="G206" s="1941">
        <f t="shared" si="232"/>
      </c>
      <c r="H206" s="1941">
        <f t="shared" si="325"/>
      </c>
      <c r="I206" s="1941">
        <f t="shared" si="15"/>
      </c>
      <c r="J206" s="1942">
        <f t="shared" si="138"/>
      </c>
      <c r="K206" s="1943">
        <f t="shared" si="263"/>
      </c>
      <c r="L206" s="1943">
        <f t="shared" si="356"/>
      </c>
      <c r="M206" s="1943">
        <f t="shared" si="46"/>
      </c>
      <c r="N206" s="1943">
        <f t="shared" si="77"/>
      </c>
      <c r="O206" s="1926">
        <f t="shared" si="169"/>
      </c>
      <c r="P206" s="1944">
        <v>0.007</v>
      </c>
      <c r="Q206" s="1945">
        <v>44</v>
      </c>
      <c r="R206" s="1942">
        <f t="shared" si="294"/>
      </c>
      <c r="S206" s="1945">
        <v>12793</v>
      </c>
      <c r="T206" s="1945">
        <v>405</v>
      </c>
      <c r="U206" s="1945">
        <v>40</v>
      </c>
      <c r="V206" s="1945">
        <v>457</v>
      </c>
      <c r="W206" s="1945">
        <v>33</v>
      </c>
      <c r="X206" s="1945">
        <v>2</v>
      </c>
      <c r="Y206" s="1945">
        <v>0</v>
      </c>
      <c r="Z206" s="1945">
        <v>0</v>
      </c>
      <c r="AA206" s="1924">
        <f t="shared" si="387"/>
      </c>
      <c r="AB206" s="1928" t="s">
        <v>1681</v>
      </c>
      <c r="AC206" s="1928" t="s">
        <v>1695</v>
      </c>
      <c r="AD206" s="1946">
        <v>13</v>
      </c>
    </row>
    <row customHeight="true" ht="18.452380952380953" r="207">
      <c r="A207" s="1918"/>
      <c r="B207" s="1929" t="s">
        <v>1686</v>
      </c>
      <c r="C207" s="1929"/>
      <c r="D207" s="1930">
        <f>SUM(D203:D206)</f>
      </c>
      <c r="E207" s="1930">
        <f>SUM(E203:E206)</f>
      </c>
      <c r="F207" s="1930">
        <f>SUM(F203:F206)</f>
      </c>
      <c r="G207" s="1932">
        <f t="shared" si="232"/>
      </c>
      <c r="H207" s="1932">
        <f t="shared" si="325"/>
      </c>
      <c r="I207" s="1932">
        <f t="shared" si="15"/>
      </c>
      <c r="J207" s="1932">
        <f t="shared" si="138"/>
      </c>
      <c r="K207" s="1933">
        <f t="shared" si="263"/>
      </c>
      <c r="L207" s="1933">
        <f t="shared" si="356"/>
      </c>
      <c r="M207" s="1933">
        <f t="shared" si="46"/>
      </c>
      <c r="N207" s="1933">
        <f t="shared" si="77"/>
      </c>
      <c r="O207" s="1934">
        <f t="shared" si="169"/>
      </c>
      <c r="P207" s="1933">
        <f>AVERAGE(P203:P206)</f>
      </c>
      <c r="Q207" s="1947">
        <f>AVERAGE(Q203:Q206)</f>
      </c>
      <c r="R207" s="1930">
        <f t="shared" si="294"/>
      </c>
      <c r="S207" s="1934">
        <f>SUM(S203:S206)</f>
      </c>
      <c r="T207" s="1934">
        <f>SUM(T203:T206)</f>
      </c>
      <c r="U207" s="1934">
        <f>SUM(U203:U206)</f>
      </c>
      <c r="V207" s="1934">
        <f>SUM(V203:V206)</f>
      </c>
      <c r="W207" s="1934">
        <f>SUM(W203:W206)</f>
      </c>
      <c r="X207" s="1934">
        <f>SUM(X203:X206)</f>
      </c>
      <c r="Y207" s="1934">
        <f>SUM(Y203:Y206)</f>
      </c>
      <c r="Z207" s="1934">
        <f>SUM(Z203:Z206)</f>
      </c>
      <c r="AA207" s="1936">
        <f t="shared" si="387"/>
      </c>
      <c r="AB207" s="1937"/>
      <c r="AC207" s="1937"/>
      <c r="AD207" s="1938">
        <f>SUM(AD203:AD206)</f>
      </c>
    </row>
    <row customHeight="true" ht="18.452380952380953" r="208">
      <c r="A208" s="1918"/>
      <c r="B208" s="1948" t="s">
        <v>1692</v>
      </c>
      <c r="C208" s="1948"/>
      <c r="D208" s="1949">
        <f>D207+D202</f>
      </c>
      <c r="E208" s="1949">
        <f>E207+E202</f>
      </c>
      <c r="F208" s="1949">
        <f>F207+F202</f>
      </c>
      <c r="G208" s="1950">
        <f t="shared" si="232"/>
      </c>
      <c r="H208" s="1950">
        <f t="shared" si="325"/>
      </c>
      <c r="I208" s="1950">
        <f t="shared" si="15"/>
      </c>
      <c r="J208" s="1950">
        <f t="shared" si="138"/>
      </c>
      <c r="K208" s="1951">
        <f t="shared" si="263"/>
      </c>
      <c r="L208" s="1951">
        <f t="shared" si="356"/>
      </c>
      <c r="M208" s="1951">
        <f t="shared" si="46"/>
      </c>
      <c r="N208" s="1951">
        <f t="shared" si="77"/>
      </c>
      <c r="O208" s="1952">
        <f t="shared" si="169"/>
      </c>
      <c r="P208" s="1953">
        <f>(P207+P202)/2</f>
      </c>
      <c r="Q208" s="1953">
        <f>(Q207+Q202)/2</f>
      </c>
      <c r="R208" s="1949">
        <f>(R207+R202)/2</f>
      </c>
      <c r="S208" s="1952">
        <f>S207+S202</f>
      </c>
      <c r="T208" s="1952">
        <f>T207+T202</f>
      </c>
      <c r="U208" s="1952">
        <f>U207+U202</f>
      </c>
      <c r="V208" s="1952">
        <f>V207+V202</f>
      </c>
      <c r="W208" s="1952">
        <f>W207+W202</f>
      </c>
      <c r="X208" s="1952">
        <f>X207+X202</f>
      </c>
      <c r="Y208" s="1952">
        <f>Y207+Y202</f>
      </c>
      <c r="Z208" s="1952">
        <f>Z207+Z202</f>
      </c>
      <c r="AA208" s="1950">
        <f t="shared" si="387"/>
      </c>
      <c r="AB208" s="1954"/>
      <c r="AC208" s="1954"/>
      <c r="AD208" s="1955">
        <f>AD207+AD202</f>
      </c>
    </row>
    <row customHeight="true" ht="18.452380952380953" r="209">
      <c r="A209" s="1907" t="s">
        <v>1645</v>
      </c>
      <c r="B209" s="1907" t="s">
        <v>1646</v>
      </c>
      <c r="C209" s="1907"/>
      <c r="D209" s="1908" t="s">
        <v>1647</v>
      </c>
      <c r="E209" s="1908"/>
      <c r="F209" s="1908"/>
      <c r="G209" s="1908"/>
      <c r="H209" s="1908"/>
      <c r="I209" s="1908"/>
      <c r="J209" s="1909" t="s">
        <v>1648</v>
      </c>
      <c r="K209" s="1909"/>
      <c r="L209" s="1909"/>
      <c r="M209" s="1909"/>
      <c r="N209" s="1909"/>
      <c r="O209" s="1909"/>
      <c r="P209" s="1909"/>
      <c r="Q209" s="1909"/>
      <c r="R209" s="1909"/>
      <c r="S209" s="1909"/>
      <c r="T209" s="1909"/>
      <c r="U209" s="1909"/>
      <c r="V209" s="1909"/>
      <c r="W209" s="1909"/>
      <c r="X209" s="1909"/>
      <c r="Y209" s="1909"/>
      <c r="Z209" s="1909"/>
      <c r="AA209" s="1909"/>
      <c r="AB209" s="1909"/>
      <c r="AC209" s="1909"/>
      <c r="AD209" s="1910"/>
    </row>
    <row customHeight="true" ht="18.452380952380953" r="210">
      <c r="A210" s="1907"/>
      <c r="B210" s="1907" t="s">
        <v>1649</v>
      </c>
      <c r="C210" s="1907" t="s">
        <v>1650</v>
      </c>
      <c r="D210" s="1908" t="s">
        <v>1651</v>
      </c>
      <c r="E210" s="1911" t="s">
        <v>1652</v>
      </c>
      <c r="F210" s="1912" t="s">
        <v>1653</v>
      </c>
      <c r="G210" s="1913" t="s">
        <v>1654</v>
      </c>
      <c r="H210" s="1913" t="s">
        <v>1655</v>
      </c>
      <c r="I210" s="1913" t="s">
        <v>1656</v>
      </c>
      <c r="J210" s="1909" t="s">
        <v>1657</v>
      </c>
      <c r="K210" s="1914" t="s">
        <v>1658</v>
      </c>
      <c r="L210" s="1914" t="s">
        <v>1659</v>
      </c>
      <c r="M210" s="1914" t="s">
        <v>1660</v>
      </c>
      <c r="N210" s="1914" t="s">
        <v>1661</v>
      </c>
      <c r="O210" s="1915" t="s">
        <v>1662</v>
      </c>
      <c r="P210" s="1914" t="s">
        <v>1663</v>
      </c>
      <c r="Q210" s="1915" t="s">
        <v>1664</v>
      </c>
      <c r="R210" s="1909" t="s">
        <v>1665</v>
      </c>
      <c r="S210" s="1915" t="s">
        <v>1666</v>
      </c>
      <c r="T210" s="1915" t="s">
        <v>1667</v>
      </c>
      <c r="U210" s="1915" t="s">
        <v>1668</v>
      </c>
      <c r="V210" s="1915" t="s">
        <v>1669</v>
      </c>
      <c r="W210" s="1915" t="s">
        <v>1670</v>
      </c>
      <c r="X210" s="1915" t="s">
        <v>1671</v>
      </c>
      <c r="Y210" s="1915" t="s">
        <v>1672</v>
      </c>
      <c r="Z210" s="1915" t="s">
        <v>1673</v>
      </c>
      <c r="AA210" s="1916" t="s">
        <v>1674</v>
      </c>
      <c r="AB210" s="1910" t="s">
        <v>1675</v>
      </c>
      <c r="AC210" s="1910" t="s">
        <v>1676</v>
      </c>
      <c r="AD210" s="1917" t="s">
        <v>1677</v>
      </c>
    </row>
    <row customHeight="true" ht="18.452380952380953" r="211">
      <c r="A211" s="1918" t="s">
        <v>1712</v>
      </c>
      <c r="B211" s="1919" t="s">
        <v>1679</v>
      </c>
      <c r="C211" s="1920" t="s">
        <v>1680</v>
      </c>
      <c r="D211" s="1921">
        <v>956.59</v>
      </c>
      <c r="E211" s="1922">
        <v>1</v>
      </c>
      <c r="F211" s="1921">
        <f t="shared" ref="F211:F214" si="187">E211*2000*1.2</f>
      </c>
      <c r="G211" s="1923">
        <f t="shared" ref="G211:G221" si="233">F211/D211</f>
      </c>
      <c r="H211" s="1923">
        <f t="shared" ref="H211:H221" si="326">D211/E211</f>
      </c>
      <c r="I211" s="1923">
        <f t="shared" ref="I211:I221" si="16">F211/E211</f>
      </c>
      <c r="J211" s="1924">
        <f t="shared" ref="J211:J221" si="139">D211/T211</f>
      </c>
      <c r="K211" s="1925">
        <f t="shared" ref="K211:K221" si="264">O211/S211*1</f>
      </c>
      <c r="L211" s="1925">
        <f t="shared" ref="L211:L221" si="357">T211/S211</f>
      </c>
      <c r="M211" s="1925">
        <f t="shared" ref="M211:M221" si="47">V211/S211</f>
      </c>
      <c r="N211" s="1925">
        <f t="shared" ref="N211:N221" si="78">W211/V211</f>
      </c>
      <c r="O211" s="1926">
        <f t="shared" ref="O211:O221" si="170">U211/P211</f>
      </c>
      <c r="P211" s="1927">
        <v>0.0026</v>
      </c>
      <c r="Q211" s="1926">
        <v>49</v>
      </c>
      <c r="R211" s="1924">
        <f t="shared" ref="R211:R220" si="295">(D211/S211)*1000</f>
      </c>
      <c r="S211" s="1926">
        <v>16598</v>
      </c>
      <c r="T211" s="1926">
        <v>373</v>
      </c>
      <c r="U211" s="1926">
        <v>29</v>
      </c>
      <c r="V211" s="1926">
        <v>395</v>
      </c>
      <c r="W211" s="1926">
        <v>16</v>
      </c>
      <c r="X211" s="1926">
        <v>0</v>
      </c>
      <c r="Y211" s="1926">
        <v>0</v>
      </c>
      <c r="Z211" s="1926">
        <v>0</v>
      </c>
      <c r="AA211" s="1924">
        <f t="shared" ref="AA211:AA221" si="388">AD211*1000/D211</f>
      </c>
      <c r="AB211" s="1928" t="s">
        <v>1681</v>
      </c>
      <c r="AC211" s="1928" t="s">
        <v>1695</v>
      </c>
      <c r="AD211" s="1928">
        <v>16</v>
      </c>
    </row>
    <row customHeight="true" ht="18.452380952380953" r="212">
      <c r="A212" s="1918"/>
      <c r="B212" s="1919" t="s">
        <v>1679</v>
      </c>
      <c r="C212" s="1920" t="s">
        <v>1683</v>
      </c>
      <c r="D212" s="1921">
        <v>629.17</v>
      </c>
      <c r="E212" s="1922">
        <v>1</v>
      </c>
      <c r="F212" s="1921">
        <f t="shared" si="187"/>
      </c>
      <c r="G212" s="1923">
        <f t="shared" si="233"/>
      </c>
      <c r="H212" s="1923">
        <f t="shared" si="326"/>
      </c>
      <c r="I212" s="1923">
        <f t="shared" si="16"/>
      </c>
      <c r="J212" s="1924">
        <f t="shared" si="139"/>
      </c>
      <c r="K212" s="1925">
        <f t="shared" si="264"/>
      </c>
      <c r="L212" s="1925">
        <f t="shared" si="357"/>
      </c>
      <c r="M212" s="1925">
        <f t="shared" si="47"/>
      </c>
      <c r="N212" s="1925">
        <f t="shared" si="78"/>
      </c>
      <c r="O212" s="1926">
        <f t="shared" si="170"/>
      </c>
      <c r="P212" s="1927">
        <v>0.0041</v>
      </c>
      <c r="Q212" s="1926">
        <v>54</v>
      </c>
      <c r="R212" s="1924">
        <f t="shared" si="295"/>
      </c>
      <c r="S212" s="1926">
        <v>8585</v>
      </c>
      <c r="T212" s="1926">
        <v>274</v>
      </c>
      <c r="U212" s="1926">
        <v>21</v>
      </c>
      <c r="V212" s="1926">
        <v>293</v>
      </c>
      <c r="W212" s="1926">
        <v>16</v>
      </c>
      <c r="X212" s="1926">
        <v>2</v>
      </c>
      <c r="Y212" s="1926">
        <v>1</v>
      </c>
      <c r="Z212" s="1926">
        <v>0</v>
      </c>
      <c r="AA212" s="1924">
        <f t="shared" si="388"/>
      </c>
      <c r="AB212" s="1928" t="s">
        <v>1681</v>
      </c>
      <c r="AC212" s="1928" t="s">
        <v>1695</v>
      </c>
      <c r="AD212" s="1928">
        <v>13</v>
      </c>
    </row>
    <row customHeight="true" ht="18.452380952380953" r="213">
      <c r="A213" s="1918"/>
      <c r="B213" s="1919" t="s">
        <v>1679</v>
      </c>
      <c r="C213" s="1920" t="s">
        <v>1684</v>
      </c>
      <c r="D213" s="1921">
        <v>521.01</v>
      </c>
      <c r="E213" s="1922">
        <v>0</v>
      </c>
      <c r="F213" s="1921">
        <f t="shared" si="187"/>
      </c>
      <c r="G213" s="1923">
        <f t="shared" si="233"/>
      </c>
      <c r="H213" s="1923">
        <f t="shared" si="326"/>
      </c>
      <c r="I213" s="1923">
        <f t="shared" si="16"/>
      </c>
      <c r="J213" s="1924">
        <f t="shared" si="139"/>
      </c>
      <c r="K213" s="1925">
        <f t="shared" si="264"/>
      </c>
      <c r="L213" s="1925">
        <f t="shared" si="357"/>
      </c>
      <c r="M213" s="1925">
        <f t="shared" si="47"/>
      </c>
      <c r="N213" s="1925">
        <f t="shared" si="78"/>
      </c>
      <c r="O213" s="1926">
        <f t="shared" si="170"/>
      </c>
      <c r="P213" s="1927">
        <v>0.0066</v>
      </c>
      <c r="Q213" s="1926">
        <v>50</v>
      </c>
      <c r="R213" s="1924">
        <f t="shared" si="295"/>
      </c>
      <c r="S213" s="1926">
        <v>7383</v>
      </c>
      <c r="T213" s="1926">
        <v>319</v>
      </c>
      <c r="U213" s="1926">
        <v>28</v>
      </c>
      <c r="V213" s="1926">
        <v>347</v>
      </c>
      <c r="W213" s="1926">
        <v>13</v>
      </c>
      <c r="X213" s="1926">
        <v>1</v>
      </c>
      <c r="Y213" s="1926">
        <v>1</v>
      </c>
      <c r="Z213" s="1926">
        <v>0</v>
      </c>
      <c r="AA213" s="1924">
        <f t="shared" si="388"/>
      </c>
      <c r="AB213" s="1928" t="s">
        <v>1681</v>
      </c>
      <c r="AC213" s="1928" t="s">
        <v>1695</v>
      </c>
      <c r="AD213" s="1928">
        <v>16</v>
      </c>
    </row>
    <row customHeight="true" ht="18.452380952380953" r="214">
      <c r="A214" s="1918"/>
      <c r="B214" s="1919" t="s">
        <v>1679</v>
      </c>
      <c r="C214" s="1920" t="s">
        <v>1685</v>
      </c>
      <c r="D214" s="1921">
        <v>389.56</v>
      </c>
      <c r="E214" s="1922">
        <v>0</v>
      </c>
      <c r="F214" s="1921">
        <f t="shared" si="187"/>
      </c>
      <c r="G214" s="1923">
        <f t="shared" si="233"/>
      </c>
      <c r="H214" s="1923">
        <f t="shared" si="326"/>
      </c>
      <c r="I214" s="1923">
        <f t="shared" si="16"/>
      </c>
      <c r="J214" s="1924">
        <f t="shared" si="139"/>
      </c>
      <c r="K214" s="1925">
        <f t="shared" si="264"/>
      </c>
      <c r="L214" s="1925">
        <f t="shared" si="357"/>
      </c>
      <c r="M214" s="1925">
        <f t="shared" si="47"/>
      </c>
      <c r="N214" s="1925">
        <f t="shared" si="78"/>
      </c>
      <c r="O214" s="1926">
        <f t="shared" si="170"/>
      </c>
      <c r="P214" s="1927">
        <v>0.0045</v>
      </c>
      <c r="Q214" s="1926">
        <v>54</v>
      </c>
      <c r="R214" s="1924">
        <f t="shared" si="295"/>
      </c>
      <c r="S214" s="1926">
        <v>5578</v>
      </c>
      <c r="T214" s="1926">
        <v>268</v>
      </c>
      <c r="U214" s="1926">
        <v>13</v>
      </c>
      <c r="V214" s="1926">
        <v>297</v>
      </c>
      <c r="W214" s="1926">
        <v>40</v>
      </c>
      <c r="X214" s="1926">
        <v>1</v>
      </c>
      <c r="Y214" s="1926">
        <v>1</v>
      </c>
      <c r="Z214" s="1926">
        <v>0</v>
      </c>
      <c r="AA214" s="1924">
        <f t="shared" si="388"/>
      </c>
      <c r="AB214" s="1928" t="s">
        <v>1681</v>
      </c>
      <c r="AC214" s="1928" t="s">
        <v>1695</v>
      </c>
      <c r="AD214" s="1928">
        <v>9</v>
      </c>
    </row>
    <row customHeight="true" ht="18.452380952380953" r="215">
      <c r="A215" s="1918"/>
      <c r="B215" s="1929" t="s">
        <v>1686</v>
      </c>
      <c r="C215" s="1929"/>
      <c r="D215" s="1930">
        <f>SUM(D211:D214)</f>
      </c>
      <c r="E215" s="1931">
        <f>SUM(E211:E214)</f>
      </c>
      <c r="F215" s="1930">
        <f>SUM(F211:F214)</f>
      </c>
      <c r="G215" s="1932">
        <f t="shared" si="233"/>
      </c>
      <c r="H215" s="1932">
        <f t="shared" si="326"/>
      </c>
      <c r="I215" s="1932">
        <f t="shared" si="16"/>
      </c>
      <c r="J215" s="1932">
        <f t="shared" si="139"/>
      </c>
      <c r="K215" s="1933">
        <f t="shared" si="264"/>
      </c>
      <c r="L215" s="1933">
        <f t="shared" si="357"/>
      </c>
      <c r="M215" s="1933">
        <f t="shared" si="47"/>
      </c>
      <c r="N215" s="1933">
        <f t="shared" si="78"/>
      </c>
      <c r="O215" s="1934">
        <f t="shared" si="170"/>
      </c>
      <c r="P215" s="1933">
        <f>AVERAGE(P211:P214)</f>
      </c>
      <c r="Q215" s="1930">
        <f>AVERAGE(Q211:Q214)</f>
      </c>
      <c r="R215" s="1932">
        <f t="shared" si="295"/>
      </c>
      <c r="S215" s="1935">
        <f>SUM(S211:S214)</f>
      </c>
      <c r="T215" s="1935">
        <f>SUM(T211:T214)</f>
      </c>
      <c r="U215" s="1935">
        <f>SUM(U211:U214)</f>
      </c>
      <c r="V215" s="1935">
        <f>SUM(V211:V214)</f>
      </c>
      <c r="W215" s="1935">
        <f>SUM(W211:W214)</f>
      </c>
      <c r="X215" s="1935">
        <f>SUM(X211:X214)</f>
      </c>
      <c r="Y215" s="1935">
        <f>SUM(Y211:Y214)</f>
      </c>
      <c r="Z215" s="1935">
        <f>SUM(Z211:Z214)</f>
      </c>
      <c r="AA215" s="1936">
        <f t="shared" si="388"/>
      </c>
      <c r="AB215" s="1937"/>
      <c r="AC215" s="1937"/>
      <c r="AD215" s="1938">
        <f>SUM(AD211:AD214)</f>
      </c>
    </row>
    <row r="216">
      <c r="A216" s="1918"/>
      <c r="B216" s="1920" t="s">
        <v>1696</v>
      </c>
      <c r="C216" s="1920" t="s">
        <v>1688</v>
      </c>
      <c r="D216" s="1921">
        <v>428.93</v>
      </c>
      <c r="E216" s="1922">
        <v>0</v>
      </c>
      <c r="F216" s="1921">
        <f t="shared" ref="F216:F219" si="188">E216*2000*1.2</f>
      </c>
      <c r="G216" s="1923">
        <f t="shared" si="233"/>
      </c>
      <c r="H216" s="1923">
        <f t="shared" si="326"/>
      </c>
      <c r="I216" s="1923">
        <f t="shared" si="16"/>
      </c>
      <c r="J216" s="1924">
        <f t="shared" si="139"/>
      </c>
      <c r="K216" s="1925">
        <f t="shared" si="264"/>
      </c>
      <c r="L216" s="1925">
        <f t="shared" si="357"/>
      </c>
      <c r="M216" s="1925">
        <f t="shared" si="47"/>
      </c>
      <c r="N216" s="1925">
        <f t="shared" si="78"/>
      </c>
      <c r="O216" s="1926">
        <f t="shared" si="170"/>
      </c>
      <c r="P216" s="1927">
        <v>0.0061</v>
      </c>
      <c r="Q216" s="1926">
        <v>47</v>
      </c>
      <c r="R216" s="1924">
        <f t="shared" si="295"/>
      </c>
      <c r="S216" s="1926">
        <v>4963</v>
      </c>
      <c r="T216" s="1926">
        <v>216</v>
      </c>
      <c r="U216" s="1926">
        <v>14</v>
      </c>
      <c r="V216" s="1926">
        <v>237</v>
      </c>
      <c r="W216" s="1926">
        <v>18</v>
      </c>
      <c r="X216" s="1926">
        <v>0</v>
      </c>
      <c r="Y216" s="1926">
        <v>0</v>
      </c>
      <c r="Z216" s="1926">
        <v>1</v>
      </c>
      <c r="AA216" s="1924">
        <f t="shared" si="388"/>
      </c>
      <c r="AB216" s="1928" t="s">
        <v>1681</v>
      </c>
      <c r="AC216" s="1928" t="s">
        <v>1695</v>
      </c>
      <c r="AD216" s="1928">
        <v>7</v>
      </c>
    </row>
    <row r="217">
      <c r="A217" s="1918"/>
      <c r="B217" s="1920" t="s">
        <v>1696</v>
      </c>
      <c r="C217" s="1919" t="s">
        <v>1689</v>
      </c>
      <c r="D217" s="1939">
        <v>485.74</v>
      </c>
      <c r="E217" s="1940">
        <v>0</v>
      </c>
      <c r="F217" s="1921">
        <f t="shared" si="188"/>
      </c>
      <c r="G217" s="1941">
        <f t="shared" si="233"/>
      </c>
      <c r="H217" s="1941">
        <f t="shared" si="326"/>
      </c>
      <c r="I217" s="1941">
        <f t="shared" si="16"/>
      </c>
      <c r="J217" s="1942">
        <f t="shared" si="139"/>
      </c>
      <c r="K217" s="1943">
        <f t="shared" si="264"/>
      </c>
      <c r="L217" s="1943">
        <f t="shared" si="357"/>
      </c>
      <c r="M217" s="1943">
        <f t="shared" si="47"/>
      </c>
      <c r="N217" s="1943">
        <f t="shared" si="78"/>
      </c>
      <c r="O217" s="1926">
        <f t="shared" si="170"/>
      </c>
      <c r="P217" s="1944">
        <v>0.0111</v>
      </c>
      <c r="Q217" s="1945">
        <v>49</v>
      </c>
      <c r="R217" s="1942">
        <f t="shared" si="295"/>
      </c>
      <c r="S217" s="1945">
        <v>5621</v>
      </c>
      <c r="T217" s="1945">
        <v>268</v>
      </c>
      <c r="U217" s="1945">
        <v>23</v>
      </c>
      <c r="V217" s="1945">
        <v>288</v>
      </c>
      <c r="W217" s="1945">
        <v>21</v>
      </c>
      <c r="X217" s="1945">
        <v>0</v>
      </c>
      <c r="Y217" s="1945">
        <v>0</v>
      </c>
      <c r="Z217" s="1945">
        <v>1</v>
      </c>
      <c r="AA217" s="1924">
        <f t="shared" si="388"/>
      </c>
      <c r="AB217" s="1928" t="s">
        <v>1681</v>
      </c>
      <c r="AC217" s="1928" t="s">
        <v>1695</v>
      </c>
      <c r="AD217" s="1946">
        <v>15</v>
      </c>
    </row>
    <row r="218">
      <c r="A218" s="1918"/>
      <c r="B218" s="1920" t="s">
        <v>1696</v>
      </c>
      <c r="C218" s="1919" t="s">
        <v>1690</v>
      </c>
      <c r="D218" s="1939">
        <v>849.18</v>
      </c>
      <c r="E218" s="1940">
        <v>1</v>
      </c>
      <c r="F218" s="1921">
        <f t="shared" si="188"/>
      </c>
      <c r="G218" s="1941">
        <f t="shared" si="233"/>
      </c>
      <c r="H218" s="1941">
        <f t="shared" si="326"/>
      </c>
      <c r="I218" s="1941">
        <f t="shared" si="16"/>
      </c>
      <c r="J218" s="1942">
        <f t="shared" si="139"/>
      </c>
      <c r="K218" s="1943">
        <f t="shared" si="264"/>
      </c>
      <c r="L218" s="1943">
        <f t="shared" si="357"/>
      </c>
      <c r="M218" s="1943">
        <f t="shared" si="47"/>
      </c>
      <c r="N218" s="1943">
        <f t="shared" si="78"/>
      </c>
      <c r="O218" s="1926">
        <f t="shared" si="170"/>
      </c>
      <c r="P218" s="1944">
        <v>0.0109</v>
      </c>
      <c r="Q218" s="1945">
        <v>52</v>
      </c>
      <c r="R218" s="1942">
        <f t="shared" si="295"/>
      </c>
      <c r="S218" s="1945">
        <v>7729</v>
      </c>
      <c r="T218" s="1945">
        <v>327</v>
      </c>
      <c r="U218" s="1945">
        <v>24</v>
      </c>
      <c r="V218" s="1945">
        <v>357</v>
      </c>
      <c r="W218" s="1945">
        <v>43</v>
      </c>
      <c r="X218" s="1945">
        <v>8</v>
      </c>
      <c r="Y218" s="1945">
        <v>0</v>
      </c>
      <c r="Z218" s="1945">
        <v>2</v>
      </c>
      <c r="AA218" s="1924">
        <f t="shared" si="388"/>
      </c>
      <c r="AB218" s="1928" t="s">
        <v>1681</v>
      </c>
      <c r="AC218" s="1928" t="s">
        <v>1695</v>
      </c>
      <c r="AD218" s="1946">
        <v>37</v>
      </c>
    </row>
    <row r="219">
      <c r="A219" s="1918"/>
      <c r="B219" s="1920" t="s">
        <v>1696</v>
      </c>
      <c r="C219" s="1919" t="s">
        <v>1691</v>
      </c>
      <c r="D219" s="1939">
        <v>939.56</v>
      </c>
      <c r="E219" s="1940">
        <v>2</v>
      </c>
      <c r="F219" s="1921">
        <f t="shared" si="188"/>
      </c>
      <c r="G219" s="1941">
        <f t="shared" si="233"/>
      </c>
      <c r="H219" s="1941">
        <f t="shared" si="326"/>
      </c>
      <c r="I219" s="1941">
        <f t="shared" si="16"/>
      </c>
      <c r="J219" s="1942">
        <f t="shared" si="139"/>
      </c>
      <c r="K219" s="1943">
        <f t="shared" si="264"/>
      </c>
      <c r="L219" s="1943">
        <f t="shared" si="357"/>
      </c>
      <c r="M219" s="1943">
        <f t="shared" si="47"/>
      </c>
      <c r="N219" s="1943">
        <f t="shared" si="78"/>
      </c>
      <c r="O219" s="1926">
        <f t="shared" si="170"/>
      </c>
      <c r="P219" s="1944">
        <v>0.0263</v>
      </c>
      <c r="Q219" s="1945">
        <v>57</v>
      </c>
      <c r="R219" s="1942">
        <f t="shared" si="295"/>
      </c>
      <c r="S219" s="1945">
        <v>6192</v>
      </c>
      <c r="T219" s="1945">
        <v>188</v>
      </c>
      <c r="U219" s="1945">
        <v>34</v>
      </c>
      <c r="V219" s="1945">
        <v>222</v>
      </c>
      <c r="W219" s="1945">
        <v>49</v>
      </c>
      <c r="X219" s="1945">
        <v>2</v>
      </c>
      <c r="Y219" s="1945">
        <v>0</v>
      </c>
      <c r="Z219" s="1945">
        <v>1</v>
      </c>
      <c r="AA219" s="1924">
        <f t="shared" si="388"/>
      </c>
      <c r="AB219" s="1928" t="s">
        <v>1681</v>
      </c>
      <c r="AC219" s="1928" t="s">
        <v>1695</v>
      </c>
      <c r="AD219" s="1946">
        <v>12</v>
      </c>
    </row>
    <row r="220">
      <c r="A220" s="1918"/>
      <c r="B220" s="1929" t="s">
        <v>1686</v>
      </c>
      <c r="C220" s="1929"/>
      <c r="D220" s="1930">
        <f>SUM(D216:D219)</f>
      </c>
      <c r="E220" s="1930">
        <f>SUM(E216:E219)</f>
      </c>
      <c r="F220" s="1930">
        <f>SUM(F216:F219)</f>
      </c>
      <c r="G220" s="1932">
        <f t="shared" si="233"/>
      </c>
      <c r="H220" s="1932">
        <f t="shared" si="326"/>
      </c>
      <c r="I220" s="1932">
        <f t="shared" si="16"/>
      </c>
      <c r="J220" s="1932">
        <f t="shared" si="139"/>
      </c>
      <c r="K220" s="1933">
        <f t="shared" si="264"/>
      </c>
      <c r="L220" s="1933">
        <f t="shared" si="357"/>
      </c>
      <c r="M220" s="1933">
        <f t="shared" si="47"/>
      </c>
      <c r="N220" s="1933">
        <f t="shared" si="78"/>
      </c>
      <c r="O220" s="1934">
        <f t="shared" si="170"/>
      </c>
      <c r="P220" s="1933">
        <f>AVERAGE(P216:P219)</f>
      </c>
      <c r="Q220" s="1947">
        <f>AVERAGE(Q216:Q219)</f>
      </c>
      <c r="R220" s="1930">
        <f t="shared" si="295"/>
      </c>
      <c r="S220" s="1934">
        <f>SUM(S216:S219)</f>
      </c>
      <c r="T220" s="1934">
        <f>SUM(T216:T219)</f>
      </c>
      <c r="U220" s="1934">
        <f>SUM(U216:U219)</f>
      </c>
      <c r="V220" s="1934">
        <f>SUM(V216:V219)</f>
      </c>
      <c r="W220" s="1934">
        <f>SUM(W216:W219)</f>
      </c>
      <c r="X220" s="1934">
        <f>SUM(X216:X219)</f>
      </c>
      <c r="Y220" s="1934">
        <f>SUM(Y216:Y219)</f>
      </c>
      <c r="Z220" s="1934">
        <f>SUM(Z216:Z219)</f>
      </c>
      <c r="AA220" s="1936">
        <f t="shared" si="388"/>
      </c>
      <c r="AB220" s="1937"/>
      <c r="AC220" s="1937"/>
      <c r="AD220" s="1938">
        <f>SUM(AD216:AD219)</f>
      </c>
    </row>
    <row r="221">
      <c r="A221" s="1918"/>
      <c r="B221" s="1948" t="s">
        <v>1692</v>
      </c>
      <c r="C221" s="1948"/>
      <c r="D221" s="1949">
        <f>D220+D215</f>
      </c>
      <c r="E221" s="1949">
        <f>E220+E215</f>
      </c>
      <c r="F221" s="1949">
        <f>F220+F215</f>
      </c>
      <c r="G221" s="1950">
        <f t="shared" si="233"/>
      </c>
      <c r="H221" s="1950">
        <f t="shared" si="326"/>
      </c>
      <c r="I221" s="1950">
        <f t="shared" si="16"/>
      </c>
      <c r="J221" s="1950">
        <f t="shared" si="139"/>
      </c>
      <c r="K221" s="1951">
        <f t="shared" si="264"/>
      </c>
      <c r="L221" s="1951">
        <f t="shared" si="357"/>
      </c>
      <c r="M221" s="1951">
        <f t="shared" si="47"/>
      </c>
      <c r="N221" s="1951">
        <f t="shared" si="78"/>
      </c>
      <c r="O221" s="1952">
        <f t="shared" si="170"/>
      </c>
      <c r="P221" s="1953">
        <f>(P220+P215)/2</f>
      </c>
      <c r="Q221" s="1953">
        <f>(Q220+Q215)/2</f>
      </c>
      <c r="R221" s="1949">
        <f>(R220+R215)/2</f>
      </c>
      <c r="S221" s="1952">
        <f>S220+S215</f>
      </c>
      <c r="T221" s="1952">
        <f>T220+T215</f>
      </c>
      <c r="U221" s="1952">
        <f>U220+U215</f>
      </c>
      <c r="V221" s="1952">
        <f>V220+V215</f>
      </c>
      <c r="W221" s="1952">
        <f>W220+W215</f>
      </c>
      <c r="X221" s="1952">
        <f>X220+X215</f>
      </c>
      <c r="Y221" s="1952">
        <f>Y220+Y215</f>
      </c>
      <c r="Z221" s="1952">
        <f>Z220+Z215</f>
      </c>
      <c r="AA221" s="1950">
        <f t="shared" si="388"/>
      </c>
      <c r="AB221" s="1954"/>
      <c r="AC221" s="1954"/>
      <c r="AD221" s="1955">
        <f>AD220+AD215</f>
      </c>
    </row>
    <row r="222">
      <c r="A222" s="1907" t="s">
        <v>1645</v>
      </c>
      <c r="B222" s="1907" t="s">
        <v>1646</v>
      </c>
      <c r="C222" s="1907"/>
      <c r="D222" s="1908" t="s">
        <v>1647</v>
      </c>
      <c r="E222" s="1908"/>
      <c r="F222" s="1908"/>
      <c r="G222" s="1908"/>
      <c r="H222" s="1908"/>
      <c r="I222" s="1908"/>
      <c r="J222" s="1909" t="s">
        <v>1648</v>
      </c>
      <c r="K222" s="1909"/>
      <c r="L222" s="1909"/>
      <c r="M222" s="1909"/>
      <c r="N222" s="1909"/>
      <c r="O222" s="1909"/>
      <c r="P222" s="1909"/>
      <c r="Q222" s="1909"/>
      <c r="R222" s="1909"/>
      <c r="S222" s="1909"/>
      <c r="T222" s="1909"/>
      <c r="U222" s="1909"/>
      <c r="V222" s="1909"/>
      <c r="W222" s="1909"/>
      <c r="X222" s="1909"/>
      <c r="Y222" s="1909"/>
      <c r="Z222" s="1909"/>
      <c r="AA222" s="1909"/>
      <c r="AB222" s="1909"/>
      <c r="AC222" s="1909"/>
      <c r="AD222" s="1910"/>
    </row>
    <row r="223">
      <c r="A223" s="1907"/>
      <c r="B223" s="1907" t="s">
        <v>1649</v>
      </c>
      <c r="C223" s="1907" t="s">
        <v>1650</v>
      </c>
      <c r="D223" s="1908" t="s">
        <v>1651</v>
      </c>
      <c r="E223" s="1911" t="s">
        <v>1652</v>
      </c>
      <c r="F223" s="1912" t="s">
        <v>1653</v>
      </c>
      <c r="G223" s="1913" t="s">
        <v>1654</v>
      </c>
      <c r="H223" s="1913" t="s">
        <v>1655</v>
      </c>
      <c r="I223" s="1913" t="s">
        <v>1656</v>
      </c>
      <c r="J223" s="1909" t="s">
        <v>1657</v>
      </c>
      <c r="K223" s="1914" t="s">
        <v>1658</v>
      </c>
      <c r="L223" s="1914" t="s">
        <v>1659</v>
      </c>
      <c r="M223" s="1914" t="s">
        <v>1660</v>
      </c>
      <c r="N223" s="1914" t="s">
        <v>1661</v>
      </c>
      <c r="O223" s="1915" t="s">
        <v>1662</v>
      </c>
      <c r="P223" s="1914" t="s">
        <v>1663</v>
      </c>
      <c r="Q223" s="1915" t="s">
        <v>1664</v>
      </c>
      <c r="R223" s="1909" t="s">
        <v>1665</v>
      </c>
      <c r="S223" s="1915" t="s">
        <v>1666</v>
      </c>
      <c r="T223" s="1915" t="s">
        <v>1667</v>
      </c>
      <c r="U223" s="1915" t="s">
        <v>1668</v>
      </c>
      <c r="V223" s="1915" t="s">
        <v>1669</v>
      </c>
      <c r="W223" s="1915" t="s">
        <v>1670</v>
      </c>
      <c r="X223" s="1915" t="s">
        <v>1671</v>
      </c>
      <c r="Y223" s="1915" t="s">
        <v>1672</v>
      </c>
      <c r="Z223" s="1915" t="s">
        <v>1673</v>
      </c>
      <c r="AA223" s="1916" t="s">
        <v>1674</v>
      </c>
      <c r="AB223" s="1910" t="s">
        <v>1675</v>
      </c>
      <c r="AC223" s="1910" t="s">
        <v>1676</v>
      </c>
      <c r="AD223" s="1917" t="s">
        <v>1677</v>
      </c>
    </row>
    <row r="224">
      <c r="A224" s="1918" t="s">
        <v>1713</v>
      </c>
      <c r="B224" s="1919" t="s">
        <v>1679</v>
      </c>
      <c r="C224" s="1920" t="s">
        <v>1680</v>
      </c>
      <c r="D224" s="1921">
        <v>929.39</v>
      </c>
      <c r="E224" s="1922">
        <v>1</v>
      </c>
      <c r="F224" s="1921">
        <f t="shared" ref="F224:F227" si="189">E224*2000*1.2</f>
      </c>
      <c r="G224" s="1923">
        <f t="shared" ref="G224:G234" si="234">F224/D224</f>
      </c>
      <c r="H224" s="1923">
        <f t="shared" ref="H224:H234" si="327">D224/E224</f>
      </c>
      <c r="I224" s="1923">
        <f t="shared" ref="I224:I234" si="17">F224/E224</f>
      </c>
      <c r="J224" s="1924">
        <f t="shared" ref="J224:J234" si="140">D224/T224</f>
      </c>
      <c r="K224" s="1925">
        <f t="shared" ref="K224:K234" si="265">O224/S224*1</f>
      </c>
      <c r="L224" s="1925">
        <f t="shared" ref="L224:L234" si="358">T224/S224</f>
      </c>
      <c r="M224" s="1925">
        <f t="shared" ref="M224:M234" si="48">V224/S224</f>
      </c>
      <c r="N224" s="1925">
        <f t="shared" ref="N224:N234" si="79">W224/V224</f>
      </c>
      <c r="O224" s="1926">
        <f t="shared" ref="O224:O234" si="171">U224/P224</f>
      </c>
      <c r="P224" s="1927">
        <v>0.0036</v>
      </c>
      <c r="Q224" s="1926">
        <v>45</v>
      </c>
      <c r="R224" s="1924">
        <f t="shared" ref="R224:R233" si="296">(D224/S224)*1000</f>
      </c>
      <c r="S224" s="1926">
        <v>12930</v>
      </c>
      <c r="T224" s="1926">
        <v>300</v>
      </c>
      <c r="U224" s="1926">
        <v>26</v>
      </c>
      <c r="V224" s="1926">
        <v>321</v>
      </c>
      <c r="W224" s="1926">
        <v>41</v>
      </c>
      <c r="X224" s="1926">
        <v>2</v>
      </c>
      <c r="Y224" s="1926">
        <v>2</v>
      </c>
      <c r="Z224" s="1926">
        <v>1</v>
      </c>
      <c r="AA224" s="1924">
        <f t="shared" ref="AA224:AA234" si="389">AD224*1000/D224</f>
      </c>
      <c r="AB224" s="1928" t="s">
        <v>1681</v>
      </c>
      <c r="AC224" s="1928" t="s">
        <v>1695</v>
      </c>
      <c r="AD224" s="1928">
        <v>20</v>
      </c>
    </row>
    <row r="225">
      <c r="A225" s="1918"/>
      <c r="B225" s="1919" t="s">
        <v>1679</v>
      </c>
      <c r="C225" s="1920" t="s">
        <v>1683</v>
      </c>
      <c r="D225" s="1921">
        <v>1830.52</v>
      </c>
      <c r="E225" s="1922">
        <v>1</v>
      </c>
      <c r="F225" s="1921">
        <f t="shared" si="189"/>
      </c>
      <c r="G225" s="1923">
        <f t="shared" si="234"/>
      </c>
      <c r="H225" s="1923">
        <f t="shared" si="327"/>
      </c>
      <c r="I225" s="1923">
        <f t="shared" si="17"/>
      </c>
      <c r="J225" s="1924">
        <f t="shared" si="140"/>
      </c>
      <c r="K225" s="1925">
        <f t="shared" si="265"/>
      </c>
      <c r="L225" s="1925">
        <f t="shared" si="358"/>
      </c>
      <c r="M225" s="1925">
        <f t="shared" si="48"/>
      </c>
      <c r="N225" s="1925">
        <f t="shared" si="79"/>
      </c>
      <c r="O225" s="1926">
        <f t="shared" si="171"/>
      </c>
      <c r="P225" s="1927">
        <v>0.006</v>
      </c>
      <c r="Q225" s="1926">
        <v>52</v>
      </c>
      <c r="R225" s="1924">
        <f t="shared" si="296"/>
      </c>
      <c r="S225" s="1926">
        <v>21847</v>
      </c>
      <c r="T225" s="1926">
        <v>591</v>
      </c>
      <c r="U225" s="1926">
        <v>75</v>
      </c>
      <c r="V225" s="1926">
        <v>638</v>
      </c>
      <c r="W225" s="1926">
        <v>80</v>
      </c>
      <c r="X225" s="1926">
        <v>4</v>
      </c>
      <c r="Y225" s="1926">
        <v>0</v>
      </c>
      <c r="Z225" s="1926">
        <v>3</v>
      </c>
      <c r="AA225" s="1924">
        <f t="shared" si="389"/>
      </c>
      <c r="AB225" s="1928" t="s">
        <v>1681</v>
      </c>
      <c r="AC225" s="1928" t="s">
        <v>1695</v>
      </c>
      <c r="AD225" s="1928">
        <v>22</v>
      </c>
    </row>
    <row r="226">
      <c r="A226" s="1918"/>
      <c r="B226" s="1919" t="s">
        <v>1679</v>
      </c>
      <c r="C226" s="1920" t="s">
        <v>1684</v>
      </c>
      <c r="D226" s="1921">
        <v>1597.88</v>
      </c>
      <c r="E226" s="1922">
        <v>2</v>
      </c>
      <c r="F226" s="1921">
        <f t="shared" si="189"/>
      </c>
      <c r="G226" s="1923">
        <f t="shared" si="234"/>
      </c>
      <c r="H226" s="1923">
        <f t="shared" si="327"/>
      </c>
      <c r="I226" s="1923">
        <f t="shared" si="17"/>
      </c>
      <c r="J226" s="1924">
        <f t="shared" si="140"/>
      </c>
      <c r="K226" s="1925">
        <f t="shared" si="265"/>
      </c>
      <c r="L226" s="1925">
        <f t="shared" si="358"/>
      </c>
      <c r="M226" s="1925">
        <f t="shared" si="48"/>
      </c>
      <c r="N226" s="1925">
        <f t="shared" si="79"/>
      </c>
      <c r="O226" s="1926">
        <f t="shared" si="171"/>
      </c>
      <c r="P226" s="1927">
        <v>0.0057</v>
      </c>
      <c r="Q226" s="1926">
        <v>53</v>
      </c>
      <c r="R226" s="1924">
        <f t="shared" si="296"/>
      </c>
      <c r="S226" s="1926">
        <v>15547</v>
      </c>
      <c r="T226" s="1926">
        <v>505</v>
      </c>
      <c r="U226" s="1926">
        <v>42</v>
      </c>
      <c r="V226" s="1926">
        <v>565</v>
      </c>
      <c r="W226" s="1926">
        <v>76</v>
      </c>
      <c r="X226" s="1926">
        <v>11</v>
      </c>
      <c r="Y226" s="1926">
        <v>1</v>
      </c>
      <c r="Z226" s="1926">
        <v>2</v>
      </c>
      <c r="AA226" s="1924">
        <f t="shared" si="389"/>
      </c>
      <c r="AB226" s="1928" t="s">
        <v>1681</v>
      </c>
      <c r="AC226" s="1928" t="s">
        <v>1695</v>
      </c>
      <c r="AD226" s="1928">
        <v>23</v>
      </c>
    </row>
    <row r="227">
      <c r="A227" s="1918"/>
      <c r="B227" s="1919" t="s">
        <v>1679</v>
      </c>
      <c r="C227" s="1920" t="s">
        <v>1685</v>
      </c>
      <c r="D227" s="1921">
        <v>1716</v>
      </c>
      <c r="E227" s="1922">
        <v>1</v>
      </c>
      <c r="F227" s="1921">
        <f t="shared" si="189"/>
      </c>
      <c r="G227" s="1923">
        <f t="shared" si="234"/>
      </c>
      <c r="H227" s="1923">
        <f t="shared" si="327"/>
      </c>
      <c r="I227" s="1923">
        <f t="shared" si="17"/>
      </c>
      <c r="J227" s="1924">
        <f t="shared" si="140"/>
      </c>
      <c r="K227" s="1925">
        <f t="shared" si="265"/>
      </c>
      <c r="L227" s="1925">
        <f t="shared" si="358"/>
      </c>
      <c r="M227" s="1925">
        <f t="shared" si="48"/>
      </c>
      <c r="N227" s="1925">
        <f t="shared" si="79"/>
      </c>
      <c r="O227" s="1926">
        <f t="shared" si="171"/>
      </c>
      <c r="P227" s="1927">
        <v>0.0067</v>
      </c>
      <c r="Q227" s="1926">
        <v>46</v>
      </c>
      <c r="R227" s="1924">
        <f t="shared" si="296"/>
      </c>
      <c r="S227" s="1926">
        <v>18194</v>
      </c>
      <c r="T227" s="1926">
        <v>724</v>
      </c>
      <c r="U227" s="1926">
        <v>52</v>
      </c>
      <c r="V227" s="1926">
        <v>802</v>
      </c>
      <c r="W227" s="1926">
        <v>58</v>
      </c>
      <c r="X227" s="1926">
        <v>2</v>
      </c>
      <c r="Y227" s="1926">
        <v>1</v>
      </c>
      <c r="Z227" s="1926">
        <v>0</v>
      </c>
      <c r="AA227" s="1924">
        <f t="shared" si="389"/>
      </c>
      <c r="AB227" s="1928" t="s">
        <v>1681</v>
      </c>
      <c r="AC227" s="1928" t="s">
        <v>1695</v>
      </c>
      <c r="AD227" s="1928">
        <v>19</v>
      </c>
    </row>
    <row r="228">
      <c r="A228" s="1918"/>
      <c r="B228" s="1929" t="s">
        <v>1686</v>
      </c>
      <c r="C228" s="1929"/>
      <c r="D228" s="1930">
        <f>SUM(D224:D227)</f>
      </c>
      <c r="E228" s="1931">
        <f>SUM(E224:E227)</f>
      </c>
      <c r="F228" s="1930">
        <f>SUM(F224:F227)</f>
      </c>
      <c r="G228" s="1932">
        <f t="shared" si="234"/>
      </c>
      <c r="H228" s="1932">
        <f t="shared" si="327"/>
      </c>
      <c r="I228" s="1932">
        <f t="shared" si="17"/>
      </c>
      <c r="J228" s="1932">
        <f t="shared" si="140"/>
      </c>
      <c r="K228" s="1933">
        <f t="shared" si="265"/>
      </c>
      <c r="L228" s="1933">
        <f t="shared" si="358"/>
      </c>
      <c r="M228" s="1933">
        <f t="shared" si="48"/>
      </c>
      <c r="N228" s="1933">
        <f t="shared" si="79"/>
      </c>
      <c r="O228" s="1934">
        <f t="shared" si="171"/>
      </c>
      <c r="P228" s="1933">
        <f>AVERAGE(P224:P227)</f>
      </c>
      <c r="Q228" s="1930">
        <f>AVERAGE(Q224:Q227)</f>
      </c>
      <c r="R228" s="1932">
        <f t="shared" si="296"/>
      </c>
      <c r="S228" s="1935">
        <f>SUM(S224:S227)</f>
      </c>
      <c r="T228" s="1935">
        <f>SUM(T224:T227)</f>
      </c>
      <c r="U228" s="1935">
        <f>SUM(U224:U227)</f>
      </c>
      <c r="V228" s="1935">
        <f>SUM(V224:V227)</f>
      </c>
      <c r="W228" s="1935">
        <f>SUM(W224:W227)</f>
      </c>
      <c r="X228" s="1935">
        <f>SUM(X224:X227)</f>
      </c>
      <c r="Y228" s="1935">
        <f>SUM(Y224:Y227)</f>
      </c>
      <c r="Z228" s="1935">
        <f>SUM(Z224:Z227)</f>
      </c>
      <c r="AA228" s="1936">
        <f t="shared" si="389"/>
      </c>
      <c r="AB228" s="1937"/>
      <c r="AC228" s="1937"/>
      <c r="AD228" s="1938">
        <f>SUM(AD224:AD227)</f>
      </c>
    </row>
    <row r="229">
      <c r="A229" s="1918"/>
      <c r="B229" s="1920" t="s">
        <v>1687</v>
      </c>
      <c r="C229" s="1920" t="s">
        <v>1688</v>
      </c>
      <c r="D229" s="1921">
        <v>1604.38</v>
      </c>
      <c r="E229" s="1922">
        <v>1</v>
      </c>
      <c r="F229" s="1921">
        <f t="shared" ref="F229:F232" si="190">E229*2000*1.2</f>
      </c>
      <c r="G229" s="1923">
        <f t="shared" si="234"/>
      </c>
      <c r="H229" s="1923">
        <f t="shared" si="327"/>
      </c>
      <c r="I229" s="1923">
        <f t="shared" si="17"/>
      </c>
      <c r="J229" s="1924">
        <f t="shared" si="140"/>
      </c>
      <c r="K229" s="1925">
        <f t="shared" si="265"/>
      </c>
      <c r="L229" s="1925">
        <f t="shared" si="358"/>
      </c>
      <c r="M229" s="1925">
        <f t="shared" si="48"/>
      </c>
      <c r="N229" s="1925">
        <f t="shared" si="79"/>
      </c>
      <c r="O229" s="1926">
        <f t="shared" si="171"/>
      </c>
      <c r="P229" s="1927">
        <v>0.006</v>
      </c>
      <c r="Q229" s="1926">
        <v>45</v>
      </c>
      <c r="R229" s="1924">
        <f t="shared" si="296"/>
      </c>
      <c r="S229" s="1926">
        <v>18103</v>
      </c>
      <c r="T229" s="1926">
        <v>732</v>
      </c>
      <c r="U229" s="1926">
        <v>56</v>
      </c>
      <c r="V229" s="1926">
        <v>811</v>
      </c>
      <c r="W229" s="1926">
        <v>96</v>
      </c>
      <c r="X229" s="1926">
        <v>4</v>
      </c>
      <c r="Y229" s="1926">
        <v>2</v>
      </c>
      <c r="Z229" s="1926">
        <v>2</v>
      </c>
      <c r="AA229" s="1924">
        <f t="shared" si="389"/>
      </c>
      <c r="AB229" s="1928" t="s">
        <v>1681</v>
      </c>
      <c r="AC229" s="1928" t="s">
        <v>1695</v>
      </c>
      <c r="AD229" s="1928">
        <v>22</v>
      </c>
    </row>
    <row r="230">
      <c r="A230" s="1918"/>
      <c r="B230" s="1920" t="s">
        <v>1687</v>
      </c>
      <c r="C230" s="1919" t="s">
        <v>1689</v>
      </c>
      <c r="D230" s="1939">
        <v>1908.08</v>
      </c>
      <c r="E230" s="1940">
        <v>3</v>
      </c>
      <c r="F230" s="1921">
        <f t="shared" si="190"/>
      </c>
      <c r="G230" s="1941">
        <f t="shared" si="234"/>
      </c>
      <c r="H230" s="1941">
        <f t="shared" si="327"/>
      </c>
      <c r="I230" s="1941">
        <f t="shared" si="17"/>
      </c>
      <c r="J230" s="1942">
        <f t="shared" si="140"/>
      </c>
      <c r="K230" s="1943">
        <f t="shared" si="265"/>
      </c>
      <c r="L230" s="1943">
        <f t="shared" si="358"/>
      </c>
      <c r="M230" s="1943">
        <f t="shared" si="48"/>
      </c>
      <c r="N230" s="1943">
        <f t="shared" si="79"/>
      </c>
      <c r="O230" s="1926">
        <f t="shared" si="171"/>
      </c>
      <c r="P230" s="1944">
        <v>0.0096</v>
      </c>
      <c r="Q230" s="1945">
        <v>46</v>
      </c>
      <c r="R230" s="1942">
        <f t="shared" si="296"/>
      </c>
      <c r="S230" s="1945">
        <v>15702</v>
      </c>
      <c r="T230" s="1945">
        <v>728</v>
      </c>
      <c r="U230" s="1945">
        <v>67</v>
      </c>
      <c r="V230" s="1945">
        <v>810</v>
      </c>
      <c r="W230" s="1945">
        <v>143</v>
      </c>
      <c r="X230" s="1945">
        <v>6</v>
      </c>
      <c r="Y230" s="1945">
        <v>2</v>
      </c>
      <c r="Z230" s="1945">
        <v>1</v>
      </c>
      <c r="AA230" s="1924">
        <f t="shared" si="389"/>
      </c>
      <c r="AB230" s="1928" t="s">
        <v>1681</v>
      </c>
      <c r="AC230" s="1928" t="s">
        <v>1695</v>
      </c>
      <c r="AD230" s="1946">
        <v>17</v>
      </c>
    </row>
    <row r="231">
      <c r="A231" s="1918"/>
      <c r="B231" s="1920" t="s">
        <v>1687</v>
      </c>
      <c r="C231" s="1919" t="s">
        <v>1690</v>
      </c>
      <c r="D231" s="1939">
        <v>2257.97</v>
      </c>
      <c r="E231" s="1940">
        <v>4</v>
      </c>
      <c r="F231" s="1921">
        <f t="shared" si="190"/>
      </c>
      <c r="G231" s="1941">
        <f t="shared" si="234"/>
      </c>
      <c r="H231" s="1941">
        <f t="shared" si="327"/>
      </c>
      <c r="I231" s="1941">
        <f t="shared" si="17"/>
      </c>
      <c r="J231" s="1942">
        <f t="shared" si="140"/>
      </c>
      <c r="K231" s="1943">
        <f t="shared" si="265"/>
      </c>
      <c r="L231" s="1943">
        <f t="shared" si="358"/>
      </c>
      <c r="M231" s="1943">
        <f t="shared" si="48"/>
      </c>
      <c r="N231" s="1943">
        <f t="shared" si="79"/>
      </c>
      <c r="O231" s="1926">
        <f t="shared" si="171"/>
      </c>
      <c r="P231" s="1944">
        <v>0.0092</v>
      </c>
      <c r="Q231" s="1945">
        <v>45</v>
      </c>
      <c r="R231" s="1942">
        <f t="shared" si="296"/>
      </c>
      <c r="S231" s="1945">
        <v>16251</v>
      </c>
      <c r="T231" s="1945">
        <v>767</v>
      </c>
      <c r="U231" s="1945">
        <v>54</v>
      </c>
      <c r="V231" s="1945">
        <v>858</v>
      </c>
      <c r="W231" s="1945">
        <v>89</v>
      </c>
      <c r="X231" s="1945">
        <v>9</v>
      </c>
      <c r="Y231" s="1945">
        <v>1</v>
      </c>
      <c r="Z231" s="1945">
        <v>1</v>
      </c>
      <c r="AA231" s="1924">
        <f t="shared" si="389"/>
      </c>
      <c r="AB231" s="1928" t="s">
        <v>1681</v>
      </c>
      <c r="AC231" s="1928" t="s">
        <v>1695</v>
      </c>
      <c r="AD231" s="1946">
        <v>27</v>
      </c>
    </row>
    <row r="232">
      <c r="A232" s="1918"/>
      <c r="B232" s="1920" t="s">
        <v>1687</v>
      </c>
      <c r="C232" s="1919" t="s">
        <v>1691</v>
      </c>
      <c r="D232" s="1939">
        <v>2004.54</v>
      </c>
      <c r="E232" s="1940">
        <v>6</v>
      </c>
      <c r="F232" s="1921">
        <f t="shared" si="190"/>
      </c>
      <c r="G232" s="1941">
        <f t="shared" si="234"/>
      </c>
      <c r="H232" s="1941">
        <f t="shared" si="327"/>
      </c>
      <c r="I232" s="1941">
        <f t="shared" si="17"/>
      </c>
      <c r="J232" s="1942">
        <f t="shared" si="140"/>
      </c>
      <c r="K232" s="1943">
        <f t="shared" si="265"/>
      </c>
      <c r="L232" s="1943">
        <f t="shared" si="358"/>
      </c>
      <c r="M232" s="1943">
        <f t="shared" si="48"/>
      </c>
      <c r="N232" s="1943">
        <f t="shared" si="79"/>
      </c>
      <c r="O232" s="1926">
        <f t="shared" si="171"/>
      </c>
      <c r="P232" s="1944">
        <v>0.0048</v>
      </c>
      <c r="Q232" s="1945">
        <v>47</v>
      </c>
      <c r="R232" s="1942">
        <f t="shared" si="296"/>
      </c>
      <c r="S232" s="1945">
        <v>32124</v>
      </c>
      <c r="T232" s="1945">
        <v>771</v>
      </c>
      <c r="U232" s="1945">
        <v>76</v>
      </c>
      <c r="V232" s="1945">
        <v>850</v>
      </c>
      <c r="W232" s="1945">
        <v>87</v>
      </c>
      <c r="X232" s="1945">
        <v>9</v>
      </c>
      <c r="Y232" s="1945">
        <v>2</v>
      </c>
      <c r="Z232" s="1945">
        <v>4</v>
      </c>
      <c r="AA232" s="1924">
        <f t="shared" si="389"/>
      </c>
      <c r="AB232" s="1928" t="s">
        <v>1681</v>
      </c>
      <c r="AC232" s="1928" t="s">
        <v>1695</v>
      </c>
      <c r="AD232" s="1946">
        <v>27</v>
      </c>
    </row>
    <row r="233">
      <c r="A233" s="1918"/>
      <c r="B233" s="1929" t="s">
        <v>1686</v>
      </c>
      <c r="C233" s="1929"/>
      <c r="D233" s="1930">
        <f>SUM(D229:D232)</f>
      </c>
      <c r="E233" s="1930">
        <f>SUM(E229:E232)</f>
      </c>
      <c r="F233" s="1930">
        <f>SUM(F229:F232)</f>
      </c>
      <c r="G233" s="1932">
        <f t="shared" si="234"/>
      </c>
      <c r="H233" s="1932">
        <f t="shared" si="327"/>
      </c>
      <c r="I233" s="1932">
        <f t="shared" si="17"/>
      </c>
      <c r="J233" s="1932">
        <f t="shared" si="140"/>
      </c>
      <c r="K233" s="1933">
        <f t="shared" si="265"/>
      </c>
      <c r="L233" s="1933">
        <f t="shared" si="358"/>
      </c>
      <c r="M233" s="1933">
        <f t="shared" si="48"/>
      </c>
      <c r="N233" s="1933">
        <f t="shared" si="79"/>
      </c>
      <c r="O233" s="1934">
        <f t="shared" si="171"/>
      </c>
      <c r="P233" s="1933">
        <f>AVERAGE(P229:P232)</f>
      </c>
      <c r="Q233" s="1930">
        <f>AVERAGE(Q229:Q232)</f>
      </c>
      <c r="R233" s="1930">
        <f t="shared" si="296"/>
      </c>
      <c r="S233" s="1934">
        <f>SUM(S229:S232)</f>
      </c>
      <c r="T233" s="1934">
        <f>SUM(T229:T232)</f>
      </c>
      <c r="U233" s="1934">
        <f>SUM(U229:U232)</f>
      </c>
      <c r="V233" s="1934">
        <f>SUM(V229:V232)</f>
      </c>
      <c r="W233" s="1934">
        <f>SUM(W229:W232)</f>
      </c>
      <c r="X233" s="1934">
        <f>SUM(X229:X232)</f>
      </c>
      <c r="Y233" s="1934">
        <f>SUM(Y229:Y232)</f>
      </c>
      <c r="Z233" s="1934">
        <f>SUM(Z229:Z232)</f>
      </c>
      <c r="AA233" s="1936">
        <f t="shared" si="389"/>
      </c>
      <c r="AB233" s="1937"/>
      <c r="AC233" s="1937"/>
      <c r="AD233" s="1938">
        <f>SUM(AD229:AD232)</f>
      </c>
    </row>
    <row r="234">
      <c r="A234" s="1918"/>
      <c r="B234" s="1948" t="s">
        <v>1692</v>
      </c>
      <c r="C234" s="1948"/>
      <c r="D234" s="1949">
        <f>D233+D228</f>
      </c>
      <c r="E234" s="1949">
        <f>E233+E228</f>
      </c>
      <c r="F234" s="1949">
        <f>F233+F228</f>
      </c>
      <c r="G234" s="1950">
        <f t="shared" si="234"/>
      </c>
      <c r="H234" s="1950">
        <f t="shared" si="327"/>
      </c>
      <c r="I234" s="1950">
        <f t="shared" si="17"/>
      </c>
      <c r="J234" s="1950">
        <f t="shared" si="140"/>
      </c>
      <c r="K234" s="1951">
        <f t="shared" si="265"/>
      </c>
      <c r="L234" s="1951">
        <f t="shared" si="358"/>
      </c>
      <c r="M234" s="1951">
        <f t="shared" si="48"/>
      </c>
      <c r="N234" s="1951">
        <f t="shared" si="79"/>
      </c>
      <c r="O234" s="1952">
        <f t="shared" si="171"/>
      </c>
      <c r="P234" s="1953">
        <f>(P233+P228)/2</f>
      </c>
      <c r="Q234" s="1953">
        <f>(Q233+Q228)/2</f>
      </c>
      <c r="R234" s="1949">
        <f>(R233+R228)/2</f>
      </c>
      <c r="S234" s="1952">
        <f>S233+S228</f>
      </c>
      <c r="T234" s="1952">
        <f>T233+T228</f>
      </c>
      <c r="U234" s="1952">
        <f>U233+U228</f>
      </c>
      <c r="V234" s="1952">
        <f>V233+V228</f>
      </c>
      <c r="W234" s="1952">
        <f>W233+W228</f>
      </c>
      <c r="X234" s="1952">
        <f>X233+X228</f>
      </c>
      <c r="Y234" s="1952">
        <f>Y233+Y228</f>
      </c>
      <c r="Z234" s="1952">
        <f>Z233+Z228</f>
      </c>
      <c r="AA234" s="1950">
        <f t="shared" si="389"/>
      </c>
      <c r="AB234" s="1954"/>
      <c r="AC234" s="1954"/>
      <c r="AD234" s="1955">
        <f>AD233+AD228</f>
      </c>
    </row>
    <row r="235">
      <c r="A235" s="1907" t="s">
        <v>1645</v>
      </c>
      <c r="B235" s="1907" t="s">
        <v>1646</v>
      </c>
      <c r="C235" s="1907"/>
      <c r="D235" s="1908" t="s">
        <v>1647</v>
      </c>
      <c r="E235" s="1908"/>
      <c r="F235" s="1908"/>
      <c r="G235" s="1908"/>
      <c r="H235" s="1908"/>
      <c r="I235" s="1908"/>
      <c r="J235" s="1909" t="s">
        <v>1648</v>
      </c>
      <c r="K235" s="1909"/>
      <c r="L235" s="1909"/>
      <c r="M235" s="1909"/>
      <c r="N235" s="1909"/>
      <c r="O235" s="1909"/>
      <c r="P235" s="1909"/>
      <c r="Q235" s="1909"/>
      <c r="R235" s="1909"/>
      <c r="S235" s="1909"/>
      <c r="T235" s="1909"/>
      <c r="U235" s="1909"/>
      <c r="V235" s="1909"/>
      <c r="W235" s="1909"/>
      <c r="X235" s="1909"/>
      <c r="Y235" s="1909"/>
      <c r="Z235" s="1909"/>
      <c r="AA235" s="1909"/>
      <c r="AB235" s="1909"/>
      <c r="AC235" s="1909"/>
      <c r="AD235" s="1910"/>
    </row>
    <row r="236">
      <c r="A236" s="1907"/>
      <c r="B236" s="1907" t="s">
        <v>1649</v>
      </c>
      <c r="C236" s="1907" t="s">
        <v>1650</v>
      </c>
      <c r="D236" s="1908" t="s">
        <v>1651</v>
      </c>
      <c r="E236" s="1911" t="s">
        <v>1652</v>
      </c>
      <c r="F236" s="1912" t="s">
        <v>1653</v>
      </c>
      <c r="G236" s="1913" t="s">
        <v>1654</v>
      </c>
      <c r="H236" s="1913" t="s">
        <v>1655</v>
      </c>
      <c r="I236" s="1913" t="s">
        <v>1656</v>
      </c>
      <c r="J236" s="1909" t="s">
        <v>1657</v>
      </c>
      <c r="K236" s="1914" t="s">
        <v>1658</v>
      </c>
      <c r="L236" s="1914" t="s">
        <v>1659</v>
      </c>
      <c r="M236" s="1914" t="s">
        <v>1660</v>
      </c>
      <c r="N236" s="1914" t="s">
        <v>1661</v>
      </c>
      <c r="O236" s="1915" t="s">
        <v>1662</v>
      </c>
      <c r="P236" s="1914" t="s">
        <v>1663</v>
      </c>
      <c r="Q236" s="1915" t="s">
        <v>1664</v>
      </c>
      <c r="R236" s="1909" t="s">
        <v>1665</v>
      </c>
      <c r="S236" s="1915" t="s">
        <v>1666</v>
      </c>
      <c r="T236" s="1915" t="s">
        <v>1667</v>
      </c>
      <c r="U236" s="1915" t="s">
        <v>1668</v>
      </c>
      <c r="V236" s="1915" t="s">
        <v>1669</v>
      </c>
      <c r="W236" s="1915" t="s">
        <v>1670</v>
      </c>
      <c r="X236" s="1915" t="s">
        <v>1671</v>
      </c>
      <c r="Y236" s="1915" t="s">
        <v>1672</v>
      </c>
      <c r="Z236" s="1915" t="s">
        <v>1673</v>
      </c>
      <c r="AA236" s="1916" t="s">
        <v>1674</v>
      </c>
      <c r="AB236" s="1910" t="s">
        <v>1675</v>
      </c>
      <c r="AC236" s="1910" t="s">
        <v>1676</v>
      </c>
      <c r="AD236" s="1917" t="s">
        <v>1677</v>
      </c>
    </row>
    <row r="237">
      <c r="A237" s="1918" t="s">
        <v>1714</v>
      </c>
      <c r="B237" s="1919" t="s">
        <v>1679</v>
      </c>
      <c r="C237" s="1920" t="s">
        <v>1680</v>
      </c>
      <c r="D237" s="1921">
        <v>2909.49</v>
      </c>
      <c r="E237" s="1922">
        <v>3</v>
      </c>
      <c r="F237" s="1921">
        <f t="shared" ref="F237:F240" si="191">E237*2000*1.2</f>
      </c>
      <c r="G237" s="1923">
        <f t="shared" ref="G237:G247" si="235">F237/D237</f>
      </c>
      <c r="H237" s="1923">
        <f t="shared" ref="H237:H247" si="328">D237/E237</f>
      </c>
      <c r="I237" s="1923">
        <f t="shared" ref="I237:I247" si="18">F237/E237</f>
      </c>
      <c r="J237" s="1924">
        <f t="shared" ref="J237:J247" si="141">D237/T237</f>
      </c>
      <c r="K237" s="1925">
        <f t="shared" ref="K237:K247" si="266">O237/S237*1</f>
      </c>
      <c r="L237" s="1925">
        <f t="shared" ref="L237:L247" si="359">T237/S237</f>
      </c>
      <c r="M237" s="1925">
        <f t="shared" ref="M237:M247" si="49">V237/S237</f>
      </c>
      <c r="N237" s="1925">
        <f t="shared" ref="N237:N247" si="80">W237/V237</f>
      </c>
      <c r="O237" s="1926">
        <f t="shared" ref="O237:O247" si="172">U237/P237</f>
      </c>
      <c r="P237" s="1927">
        <v>0.0044</v>
      </c>
      <c r="Q237" s="1926">
        <v>50</v>
      </c>
      <c r="R237" s="1924">
        <f t="shared" ref="R237:R246" si="297">(D237/S237)*1000</f>
      </c>
      <c r="S237" s="1926">
        <v>44180</v>
      </c>
      <c r="T237" s="1926">
        <v>1129</v>
      </c>
      <c r="U237" s="1926">
        <v>75</v>
      </c>
      <c r="V237" s="1926">
        <v>1304</v>
      </c>
      <c r="W237" s="1926">
        <v>99</v>
      </c>
      <c r="X237" s="1926">
        <v>8</v>
      </c>
      <c r="Y237" s="1926">
        <v>4</v>
      </c>
      <c r="Z237" s="1926">
        <v>3</v>
      </c>
      <c r="AA237" s="1924">
        <f t="shared" ref="AA237:AA247" si="390">AD237*1000/D237</f>
      </c>
      <c r="AB237" s="1928" t="s">
        <v>1681</v>
      </c>
      <c r="AC237" s="1928" t="s">
        <v>1682</v>
      </c>
      <c r="AD237" s="1928">
        <v>49</v>
      </c>
    </row>
    <row r="238">
      <c r="A238" s="1918"/>
      <c r="B238" s="1919" t="s">
        <v>1679</v>
      </c>
      <c r="C238" s="1920" t="s">
        <v>1683</v>
      </c>
      <c r="D238" s="1921">
        <v>2396.11</v>
      </c>
      <c r="E238" s="1922">
        <v>1</v>
      </c>
      <c r="F238" s="1921">
        <f t="shared" si="191"/>
      </c>
      <c r="G238" s="1923">
        <f t="shared" si="235"/>
      </c>
      <c r="H238" s="1923">
        <f t="shared" si="328"/>
      </c>
      <c r="I238" s="1923">
        <f t="shared" si="18"/>
      </c>
      <c r="J238" s="1924">
        <f t="shared" si="141"/>
      </c>
      <c r="K238" s="1925">
        <f t="shared" si="266"/>
      </c>
      <c r="L238" s="1925">
        <f t="shared" si="359"/>
      </c>
      <c r="M238" s="1925">
        <f t="shared" si="49"/>
      </c>
      <c r="N238" s="1925">
        <f t="shared" si="80"/>
      </c>
      <c r="O238" s="1926">
        <f t="shared" si="172"/>
      </c>
      <c r="P238" s="1927">
        <v>0.0073</v>
      </c>
      <c r="Q238" s="1926">
        <v>44</v>
      </c>
      <c r="R238" s="1924">
        <f t="shared" si="297"/>
      </c>
      <c r="S238" s="1926">
        <v>26234</v>
      </c>
      <c r="T238" s="1926">
        <v>1030</v>
      </c>
      <c r="U238" s="1926">
        <v>73</v>
      </c>
      <c r="V238" s="1926">
        <v>1217</v>
      </c>
      <c r="W238" s="1926">
        <v>72</v>
      </c>
      <c r="X238" s="1926">
        <v>5</v>
      </c>
      <c r="Y238" s="1926">
        <v>1</v>
      </c>
      <c r="Z238" s="1926">
        <v>2</v>
      </c>
      <c r="AA238" s="1924">
        <f t="shared" si="390"/>
      </c>
      <c r="AB238" s="1928" t="s">
        <v>1681</v>
      </c>
      <c r="AC238" s="1928" t="s">
        <v>1682</v>
      </c>
      <c r="AD238" s="1928">
        <v>33</v>
      </c>
    </row>
    <row r="239">
      <c r="A239" s="1918"/>
      <c r="B239" s="1919" t="s">
        <v>1679</v>
      </c>
      <c r="C239" s="1920" t="s">
        <v>1684</v>
      </c>
      <c r="D239" s="1921">
        <v>2017.22</v>
      </c>
      <c r="E239" s="1922">
        <v>0</v>
      </c>
      <c r="F239" s="1921">
        <f t="shared" si="191"/>
      </c>
      <c r="G239" s="1923">
        <f t="shared" si="235"/>
      </c>
      <c r="H239" s="1923">
        <f t="shared" si="328"/>
      </c>
      <c r="I239" s="1923">
        <f t="shared" si="18"/>
      </c>
      <c r="J239" s="1924">
        <f t="shared" si="141"/>
      </c>
      <c r="K239" s="1925">
        <f t="shared" si="266"/>
      </c>
      <c r="L239" s="1925">
        <f t="shared" si="359"/>
      </c>
      <c r="M239" s="1925">
        <f t="shared" si="49"/>
      </c>
      <c r="N239" s="1925">
        <f t="shared" si="80"/>
      </c>
      <c r="O239" s="1926">
        <f t="shared" si="172"/>
      </c>
      <c r="P239" s="1927">
        <v>0.0071</v>
      </c>
      <c r="Q239" s="1926">
        <v>43</v>
      </c>
      <c r="R239" s="1924">
        <f t="shared" si="297"/>
      </c>
      <c r="S239" s="1926">
        <v>19144</v>
      </c>
      <c r="T239" s="1926">
        <v>755</v>
      </c>
      <c r="U239" s="1926">
        <v>47</v>
      </c>
      <c r="V239" s="1926">
        <v>910</v>
      </c>
      <c r="W239" s="1926">
        <v>47</v>
      </c>
      <c r="X239" s="1926">
        <v>3</v>
      </c>
      <c r="Y239" s="1926">
        <v>1</v>
      </c>
      <c r="Z239" s="1926">
        <v>6</v>
      </c>
      <c r="AA239" s="1924">
        <f t="shared" si="390"/>
      </c>
      <c r="AB239" s="1928" t="s">
        <v>1681</v>
      </c>
      <c r="AC239" s="1928" t="s">
        <v>1682</v>
      </c>
      <c r="AD239" s="1928">
        <v>34</v>
      </c>
    </row>
    <row r="240">
      <c r="A240" s="1918"/>
      <c r="B240" s="1919" t="s">
        <v>1679</v>
      </c>
      <c r="C240" s="1920" t="s">
        <v>1685</v>
      </c>
      <c r="D240" s="1921">
        <v>1651.68</v>
      </c>
      <c r="E240" s="1922">
        <v>2</v>
      </c>
      <c r="F240" s="1921">
        <f t="shared" si="191"/>
      </c>
      <c r="G240" s="1923">
        <f t="shared" si="235"/>
      </c>
      <c r="H240" s="1923">
        <f t="shared" si="328"/>
      </c>
      <c r="I240" s="1923">
        <f t="shared" si="18"/>
      </c>
      <c r="J240" s="1924">
        <f t="shared" si="141"/>
      </c>
      <c r="K240" s="1925">
        <f t="shared" si="266"/>
      </c>
      <c r="L240" s="1925">
        <f t="shared" si="359"/>
      </c>
      <c r="M240" s="1925">
        <f t="shared" si="49"/>
      </c>
      <c r="N240" s="1925">
        <f t="shared" si="80"/>
      </c>
      <c r="O240" s="1926">
        <f t="shared" si="172"/>
      </c>
      <c r="P240" s="1927">
        <v>0.0089</v>
      </c>
      <c r="Q240" s="1926">
        <v>43</v>
      </c>
      <c r="R240" s="1924">
        <f t="shared" si="297"/>
      </c>
      <c r="S240" s="1926">
        <v>13195</v>
      </c>
      <c r="T240" s="1926">
        <v>569</v>
      </c>
      <c r="U240" s="1926">
        <v>45</v>
      </c>
      <c r="V240" s="1926">
        <v>710</v>
      </c>
      <c r="W240" s="1926">
        <v>56</v>
      </c>
      <c r="X240" s="1926">
        <v>2</v>
      </c>
      <c r="Y240" s="1926">
        <v>1</v>
      </c>
      <c r="Z240" s="1926">
        <v>3</v>
      </c>
      <c r="AA240" s="1924">
        <f t="shared" si="390"/>
      </c>
      <c r="AB240" s="1928" t="s">
        <v>1681</v>
      </c>
      <c r="AC240" s="1928" t="s">
        <v>1682</v>
      </c>
      <c r="AD240" s="1928">
        <v>23</v>
      </c>
    </row>
    <row r="241">
      <c r="A241" s="1918"/>
      <c r="B241" s="1929" t="s">
        <v>1686</v>
      </c>
      <c r="C241" s="1929"/>
      <c r="D241" s="1930">
        <f>SUM(D237:D240)</f>
      </c>
      <c r="E241" s="1931">
        <f>SUM(E237:E240)</f>
      </c>
      <c r="F241" s="1930">
        <f>SUM(F237:F240)</f>
      </c>
      <c r="G241" s="1932">
        <f t="shared" si="235"/>
      </c>
      <c r="H241" s="1932">
        <f t="shared" si="328"/>
      </c>
      <c r="I241" s="1932">
        <f t="shared" si="18"/>
      </c>
      <c r="J241" s="1932">
        <f t="shared" si="141"/>
      </c>
      <c r="K241" s="1933">
        <f t="shared" si="266"/>
      </c>
      <c r="L241" s="1933">
        <f t="shared" si="359"/>
      </c>
      <c r="M241" s="1933">
        <f t="shared" si="49"/>
      </c>
      <c r="N241" s="1933">
        <f t="shared" si="80"/>
      </c>
      <c r="O241" s="1934">
        <f t="shared" si="172"/>
      </c>
      <c r="P241" s="1933">
        <f>AVERAGE(P237:P240)</f>
      </c>
      <c r="Q241" s="1930">
        <f>AVERAGE(Q237:Q240)</f>
      </c>
      <c r="R241" s="1932">
        <f t="shared" si="297"/>
      </c>
      <c r="S241" s="1935">
        <f>SUM(S237:S240)</f>
      </c>
      <c r="T241" s="1935">
        <f>SUM(T237:T240)</f>
      </c>
      <c r="U241" s="1935">
        <f>SUM(U237:U240)</f>
      </c>
      <c r="V241" s="1935">
        <f>SUM(V237:V240)</f>
      </c>
      <c r="W241" s="1935">
        <f>SUM(W237:W240)</f>
      </c>
      <c r="X241" s="1935">
        <f>SUM(X237:X240)</f>
      </c>
      <c r="Y241" s="1935">
        <f>SUM(Y237:Y240)</f>
      </c>
      <c r="Z241" s="1935">
        <f>SUM(Z237:Z240)</f>
      </c>
      <c r="AA241" s="1936">
        <f t="shared" si="390"/>
      </c>
      <c r="AB241" s="1937"/>
      <c r="AC241" s="1937"/>
      <c r="AD241" s="1938">
        <f>SUM(AD237:AD240)</f>
      </c>
    </row>
    <row r="242">
      <c r="A242" s="1918"/>
      <c r="B242" s="1920" t="s">
        <v>1687</v>
      </c>
      <c r="C242" s="1920" t="s">
        <v>1688</v>
      </c>
      <c r="D242" s="1921">
        <v>1310.11</v>
      </c>
      <c r="E242" s="1922">
        <v>2</v>
      </c>
      <c r="F242" s="1921">
        <f t="shared" ref="F242:F245" si="192">E242*2000*1.2</f>
      </c>
      <c r="G242" s="1923">
        <f t="shared" si="235"/>
      </c>
      <c r="H242" s="1923">
        <f t="shared" si="328"/>
      </c>
      <c r="I242" s="1923">
        <f t="shared" si="18"/>
      </c>
      <c r="J242" s="1924">
        <f t="shared" si="141"/>
      </c>
      <c r="K242" s="1925">
        <f t="shared" si="266"/>
      </c>
      <c r="L242" s="1925">
        <f t="shared" si="359"/>
      </c>
      <c r="M242" s="1925">
        <f t="shared" si="49"/>
      </c>
      <c r="N242" s="1925">
        <f t="shared" si="80"/>
      </c>
      <c r="O242" s="1926">
        <f t="shared" si="172"/>
      </c>
      <c r="P242" s="1927">
        <v>0.0083</v>
      </c>
      <c r="Q242" s="1926">
        <v>44</v>
      </c>
      <c r="R242" s="1924">
        <f t="shared" si="297"/>
      </c>
      <c r="S242" s="1926">
        <v>11084</v>
      </c>
      <c r="T242" s="1926">
        <v>435</v>
      </c>
      <c r="U242" s="1926">
        <v>44</v>
      </c>
      <c r="V242" s="1926">
        <v>495</v>
      </c>
      <c r="W242" s="1926">
        <v>67</v>
      </c>
      <c r="X242" s="1926">
        <v>7</v>
      </c>
      <c r="Y242" s="1926">
        <v>0</v>
      </c>
      <c r="Z242" s="1926">
        <v>6</v>
      </c>
      <c r="AA242" s="1924">
        <f t="shared" si="390"/>
      </c>
      <c r="AB242" s="1928" t="s">
        <v>1681</v>
      </c>
      <c r="AC242" s="1928" t="s">
        <v>1682</v>
      </c>
      <c r="AD242" s="1928">
        <v>20</v>
      </c>
    </row>
    <row r="243">
      <c r="A243" s="1918"/>
      <c r="B243" s="1920" t="s">
        <v>1687</v>
      </c>
      <c r="C243" s="1919" t="s">
        <v>1689</v>
      </c>
      <c r="D243" s="1939">
        <v>1493.7</v>
      </c>
      <c r="E243" s="1940">
        <v>1</v>
      </c>
      <c r="F243" s="1921">
        <f t="shared" si="192"/>
      </c>
      <c r="G243" s="1941">
        <f t="shared" si="235"/>
      </c>
      <c r="H243" s="1941">
        <f t="shared" si="328"/>
      </c>
      <c r="I243" s="1941">
        <f t="shared" si="18"/>
      </c>
      <c r="J243" s="1942">
        <f t="shared" si="141"/>
      </c>
      <c r="K243" s="1943">
        <f t="shared" si="266"/>
      </c>
      <c r="L243" s="1943">
        <f t="shared" si="359"/>
      </c>
      <c r="M243" s="1943">
        <f t="shared" si="49"/>
      </c>
      <c r="N243" s="1943">
        <f t="shared" si="80"/>
      </c>
      <c r="O243" s="1926">
        <f t="shared" si="172"/>
      </c>
      <c r="P243" s="1944">
        <v>0.0106</v>
      </c>
      <c r="Q243" s="1945">
        <v>44</v>
      </c>
      <c r="R243" s="1942">
        <f t="shared" si="297"/>
      </c>
      <c r="S243" s="1945">
        <v>10345</v>
      </c>
      <c r="T243" s="1945">
        <v>459</v>
      </c>
      <c r="U243" s="1945">
        <v>42</v>
      </c>
      <c r="V243" s="1945">
        <v>527</v>
      </c>
      <c r="W243" s="1945">
        <v>54</v>
      </c>
      <c r="X243" s="1945">
        <v>2</v>
      </c>
      <c r="Y243" s="1945">
        <v>0</v>
      </c>
      <c r="Z243" s="1945">
        <v>1</v>
      </c>
      <c r="AA243" s="1924">
        <f t="shared" si="390"/>
      </c>
      <c r="AB243" s="1928" t="s">
        <v>1681</v>
      </c>
      <c r="AC243" s="1928" t="s">
        <v>1682</v>
      </c>
      <c r="AD243" s="1946">
        <v>15</v>
      </c>
    </row>
    <row r="244">
      <c r="A244" s="1918"/>
      <c r="B244" s="1920" t="s">
        <v>1687</v>
      </c>
      <c r="C244" s="1919" t="s">
        <v>1690</v>
      </c>
      <c r="D244" s="1939">
        <v>1787.41</v>
      </c>
      <c r="E244" s="1940">
        <v>4</v>
      </c>
      <c r="F244" s="1921">
        <f t="shared" si="192"/>
      </c>
      <c r="G244" s="1941">
        <f t="shared" si="235"/>
      </c>
      <c r="H244" s="1941">
        <f t="shared" si="328"/>
      </c>
      <c r="I244" s="1941">
        <f t="shared" si="18"/>
      </c>
      <c r="J244" s="1942">
        <f t="shared" si="141"/>
      </c>
      <c r="K244" s="1943">
        <f t="shared" si="266"/>
      </c>
      <c r="L244" s="1943">
        <f t="shared" si="359"/>
      </c>
      <c r="M244" s="1943">
        <f t="shared" si="49"/>
      </c>
      <c r="N244" s="1943">
        <f t="shared" si="80"/>
      </c>
      <c r="O244" s="1926">
        <f t="shared" si="172"/>
      </c>
      <c r="P244" s="1944">
        <v>0.0094</v>
      </c>
      <c r="Q244" s="1945">
        <v>45</v>
      </c>
      <c r="R244" s="1942">
        <f t="shared" si="297"/>
      </c>
      <c r="S244" s="1945">
        <v>11042</v>
      </c>
      <c r="T244" s="1945">
        <v>475</v>
      </c>
      <c r="U244" s="1945">
        <v>45</v>
      </c>
      <c r="V244" s="1945">
        <v>564</v>
      </c>
      <c r="W244" s="1945">
        <v>95</v>
      </c>
      <c r="X244" s="1945">
        <v>9</v>
      </c>
      <c r="Y244" s="1945">
        <v>2</v>
      </c>
      <c r="Z244" s="1945">
        <v>2</v>
      </c>
      <c r="AA244" s="1924">
        <f t="shared" si="390"/>
      </c>
      <c r="AB244" s="1928" t="s">
        <v>1681</v>
      </c>
      <c r="AC244" s="1928" t="s">
        <v>1682</v>
      </c>
      <c r="AD244" s="1946">
        <v>23</v>
      </c>
    </row>
    <row r="245">
      <c r="A245" s="1918"/>
      <c r="B245" s="1920" t="s">
        <v>1687</v>
      </c>
      <c r="C245" s="1919" t="s">
        <v>1691</v>
      </c>
      <c r="D245" s="1939">
        <v>918.25</v>
      </c>
      <c r="E245" s="1940">
        <v>2</v>
      </c>
      <c r="F245" s="1921">
        <f t="shared" si="192"/>
      </c>
      <c r="G245" s="1941">
        <f t="shared" si="235"/>
      </c>
      <c r="H245" s="1941">
        <f t="shared" si="328"/>
      </c>
      <c r="I245" s="1941">
        <f t="shared" si="18"/>
      </c>
      <c r="J245" s="1942">
        <f t="shared" si="141"/>
      </c>
      <c r="K245" s="1943">
        <f t="shared" si="266"/>
      </c>
      <c r="L245" s="1943">
        <f t="shared" si="359"/>
      </c>
      <c r="M245" s="1943">
        <f t="shared" si="49"/>
      </c>
      <c r="N245" s="1943">
        <f t="shared" si="80"/>
      </c>
      <c r="O245" s="1926">
        <f t="shared" si="172"/>
      </c>
      <c r="P245" s="1944">
        <v>0.0085</v>
      </c>
      <c r="Q245" s="1945">
        <v>46</v>
      </c>
      <c r="R245" s="1942">
        <f t="shared" si="297"/>
      </c>
      <c r="S245" s="1945">
        <v>8888</v>
      </c>
      <c r="T245" s="1945">
        <v>420</v>
      </c>
      <c r="U245" s="1945">
        <v>37</v>
      </c>
      <c r="V245" s="1945">
        <v>466</v>
      </c>
      <c r="W245" s="1945">
        <v>49</v>
      </c>
      <c r="X245" s="1945">
        <v>4</v>
      </c>
      <c r="Y245" s="1945">
        <v>1</v>
      </c>
      <c r="Z245" s="1945">
        <v>2</v>
      </c>
      <c r="AA245" s="1924">
        <f t="shared" si="390"/>
      </c>
      <c r="AB245" s="1928" t="s">
        <v>1681</v>
      </c>
      <c r="AC245" s="1928" t="s">
        <v>1682</v>
      </c>
      <c r="AD245" s="1946">
        <v>12</v>
      </c>
    </row>
    <row r="246">
      <c r="A246" s="1918"/>
      <c r="B246" s="1929" t="s">
        <v>1686</v>
      </c>
      <c r="C246" s="1929"/>
      <c r="D246" s="1930">
        <f>SUM(D242:D245)</f>
      </c>
      <c r="E246" s="1930">
        <f>SUM(E242:E245)</f>
      </c>
      <c r="F246" s="1930">
        <f>SUM(F242:F245)</f>
      </c>
      <c r="G246" s="1932">
        <f t="shared" si="235"/>
      </c>
      <c r="H246" s="1932">
        <f t="shared" si="328"/>
      </c>
      <c r="I246" s="1932">
        <f t="shared" si="18"/>
      </c>
      <c r="J246" s="1932">
        <f t="shared" si="141"/>
      </c>
      <c r="K246" s="1933">
        <f t="shared" si="266"/>
      </c>
      <c r="L246" s="1933">
        <f t="shared" si="359"/>
      </c>
      <c r="M246" s="1933">
        <f t="shared" si="49"/>
      </c>
      <c r="N246" s="1933">
        <f t="shared" si="80"/>
      </c>
      <c r="O246" s="1934">
        <f t="shared" si="172"/>
      </c>
      <c r="P246" s="1933">
        <f>AVERAGE(P242:P245)</f>
      </c>
      <c r="Q246" s="1930">
        <f>AVERAGE(Q242:Q245)</f>
      </c>
      <c r="R246" s="1930">
        <f t="shared" si="297"/>
      </c>
      <c r="S246" s="1934">
        <f>SUM(S242:S245)</f>
      </c>
      <c r="T246" s="1934">
        <f>SUM(T242:T245)</f>
      </c>
      <c r="U246" s="1934">
        <f>SUM(U242:U245)</f>
      </c>
      <c r="V246" s="1934">
        <f>SUM(V242:V245)</f>
      </c>
      <c r="W246" s="1934">
        <f>SUM(W242:W245)</f>
      </c>
      <c r="X246" s="1934">
        <f>SUM(X242:X245)</f>
      </c>
      <c r="Y246" s="1934">
        <f>SUM(Y242:Y245)</f>
      </c>
      <c r="Z246" s="1934">
        <f>SUM(Z242:Z245)</f>
      </c>
      <c r="AA246" s="1936">
        <f t="shared" si="390"/>
      </c>
      <c r="AB246" s="1937"/>
      <c r="AC246" s="1937"/>
      <c r="AD246" s="1938">
        <f>SUM(AD242:AD245)</f>
      </c>
    </row>
    <row r="247">
      <c r="A247" s="1918"/>
      <c r="B247" s="1948" t="s">
        <v>1692</v>
      </c>
      <c r="C247" s="1948"/>
      <c r="D247" s="1949">
        <f>D246+D241</f>
      </c>
      <c r="E247" s="1949">
        <f>E246+E241</f>
      </c>
      <c r="F247" s="1949">
        <f>F246+F241</f>
      </c>
      <c r="G247" s="1950">
        <f t="shared" si="235"/>
      </c>
      <c r="H247" s="1950">
        <f t="shared" si="328"/>
      </c>
      <c r="I247" s="1950">
        <f t="shared" si="18"/>
      </c>
      <c r="J247" s="1950">
        <f t="shared" si="141"/>
      </c>
      <c r="K247" s="1951">
        <f t="shared" si="266"/>
      </c>
      <c r="L247" s="1951">
        <f t="shared" si="359"/>
      </c>
      <c r="M247" s="1951">
        <f t="shared" si="49"/>
      </c>
      <c r="N247" s="1951">
        <f t="shared" si="80"/>
      </c>
      <c r="O247" s="1952">
        <f t="shared" si="172"/>
      </c>
      <c r="P247" s="1953">
        <f>(P246+P241)/2</f>
      </c>
      <c r="Q247" s="1953">
        <f>(Q246+Q241)/2</f>
      </c>
      <c r="R247" s="1949">
        <f>(R246+R241)/2</f>
      </c>
      <c r="S247" s="1952">
        <f>S246+S241</f>
      </c>
      <c r="T247" s="1952">
        <f>T246+T241</f>
      </c>
      <c r="U247" s="1952">
        <f>U246+U241</f>
      </c>
      <c r="V247" s="1952">
        <f>V246+V241</f>
      </c>
      <c r="W247" s="1952">
        <f>W246+W241</f>
      </c>
      <c r="X247" s="1952">
        <f>X246+X241</f>
      </c>
      <c r="Y247" s="1952">
        <f>Y246+Y241</f>
      </c>
      <c r="Z247" s="1952">
        <f>Z246+Z241</f>
      </c>
      <c r="AA247" s="1950">
        <f t="shared" si="390"/>
      </c>
      <c r="AB247" s="1954"/>
      <c r="AC247" s="1954"/>
      <c r="AD247" s="1955">
        <f>AD246+AD241</f>
      </c>
    </row>
    <row customHeight="true" ht="18.452380952380953" r="248">
      <c r="A248" s="1907" t="s">
        <v>1645</v>
      </c>
      <c r="B248" s="1907" t="s">
        <v>1646</v>
      </c>
      <c r="C248" s="1907"/>
      <c r="D248" s="1908" t="s">
        <v>1647</v>
      </c>
      <c r="E248" s="1908"/>
      <c r="F248" s="1908"/>
      <c r="G248" s="1908"/>
      <c r="H248" s="1908"/>
      <c r="I248" s="1908"/>
      <c r="J248" s="1909" t="s">
        <v>1648</v>
      </c>
      <c r="K248" s="1909"/>
      <c r="L248" s="1909"/>
      <c r="M248" s="1909"/>
      <c r="N248" s="1909"/>
      <c r="O248" s="1909"/>
      <c r="P248" s="1909"/>
      <c r="Q248" s="1909"/>
      <c r="R248" s="1909"/>
      <c r="S248" s="1909"/>
      <c r="T248" s="1909"/>
      <c r="U248" s="1909"/>
      <c r="V248" s="1909"/>
      <c r="W248" s="1909"/>
      <c r="X248" s="1909"/>
      <c r="Y248" s="1909"/>
      <c r="Z248" s="1909"/>
      <c r="AA248" s="1909"/>
      <c r="AB248" s="1909"/>
      <c r="AC248" s="1909"/>
      <c r="AD248" s="1910"/>
    </row>
    <row customHeight="true" ht="18.452380952380953" r="249">
      <c r="A249" s="1907"/>
      <c r="B249" s="1907" t="s">
        <v>1649</v>
      </c>
      <c r="C249" s="1907" t="s">
        <v>1650</v>
      </c>
      <c r="D249" s="1908" t="s">
        <v>1651</v>
      </c>
      <c r="E249" s="1911" t="s">
        <v>1652</v>
      </c>
      <c r="F249" s="1912" t="s">
        <v>1653</v>
      </c>
      <c r="G249" s="1913" t="s">
        <v>1654</v>
      </c>
      <c r="H249" s="1913" t="s">
        <v>1655</v>
      </c>
      <c r="I249" s="1913" t="s">
        <v>1656</v>
      </c>
      <c r="J249" s="1909" t="s">
        <v>1657</v>
      </c>
      <c r="K249" s="1914" t="s">
        <v>1658</v>
      </c>
      <c r="L249" s="1914" t="s">
        <v>1659</v>
      </c>
      <c r="M249" s="1914" t="s">
        <v>1660</v>
      </c>
      <c r="N249" s="1914" t="s">
        <v>1661</v>
      </c>
      <c r="O249" s="1915" t="s">
        <v>1662</v>
      </c>
      <c r="P249" s="1914" t="s">
        <v>1663</v>
      </c>
      <c r="Q249" s="1915" t="s">
        <v>1664</v>
      </c>
      <c r="R249" s="1909" t="s">
        <v>1665</v>
      </c>
      <c r="S249" s="1915" t="s">
        <v>1666</v>
      </c>
      <c r="T249" s="1915" t="s">
        <v>1667</v>
      </c>
      <c r="U249" s="1915" t="s">
        <v>1668</v>
      </c>
      <c r="V249" s="1915" t="s">
        <v>1669</v>
      </c>
      <c r="W249" s="1915" t="s">
        <v>1670</v>
      </c>
      <c r="X249" s="1915" t="s">
        <v>1671</v>
      </c>
      <c r="Y249" s="1915" t="s">
        <v>1672</v>
      </c>
      <c r="Z249" s="1915" t="s">
        <v>1673</v>
      </c>
      <c r="AA249" s="1916" t="s">
        <v>1674</v>
      </c>
      <c r="AB249" s="1910" t="s">
        <v>1675</v>
      </c>
      <c r="AC249" s="1910" t="s">
        <v>1676</v>
      </c>
      <c r="AD249" s="1917" t="s">
        <v>1677</v>
      </c>
    </row>
    <row customHeight="true" ht="18.452380952380953" r="250">
      <c r="A250" s="1918" t="s">
        <v>1715</v>
      </c>
      <c r="B250" s="1919" t="s">
        <v>1679</v>
      </c>
      <c r="C250" s="1920" t="s">
        <v>1680</v>
      </c>
      <c r="D250" s="1921">
        <v>2698.33</v>
      </c>
      <c r="E250" s="1922">
        <v>2</v>
      </c>
      <c r="F250" s="1921">
        <f t="shared" ref="F250:F253" si="193">E250*2000*1.2</f>
      </c>
      <c r="G250" s="1923">
        <f t="shared" ref="G250:G260" si="236">F250/D250</f>
      </c>
      <c r="H250" s="1923">
        <f t="shared" ref="H250:H260" si="329">D250/E250</f>
      </c>
      <c r="I250" s="1923">
        <f t="shared" ref="I250:I260" si="19">F250/E250</f>
      </c>
      <c r="J250" s="1924">
        <f t="shared" ref="J250:J260" si="142">D250/T250</f>
      </c>
      <c r="K250" s="1925">
        <f t="shared" ref="K250:K260" si="267">O250/S250*1</f>
      </c>
      <c r="L250" s="1925">
        <f t="shared" ref="L250:L260" si="360">T250/S250</f>
      </c>
      <c r="M250" s="1925">
        <f t="shared" ref="M250:M260" si="50">V250/S250</f>
      </c>
      <c r="N250" s="1925">
        <f t="shared" ref="N250:N260" si="81">W250/V250</f>
      </c>
      <c r="O250" s="1926">
        <f t="shared" ref="O250:O260" si="173">U250/P250</f>
      </c>
      <c r="P250" s="1927">
        <v>0.0061</v>
      </c>
      <c r="Q250" s="1926">
        <v>43</v>
      </c>
      <c r="R250" s="1924">
        <f t="shared" ref="R250:R259" si="298">(D250/S250)*1000</f>
      </c>
      <c r="S250" s="1926">
        <v>34983</v>
      </c>
      <c r="T250" s="1926">
        <v>910</v>
      </c>
      <c r="U250" s="1926">
        <v>85</v>
      </c>
      <c r="V250" s="1926">
        <v>994</v>
      </c>
      <c r="W250" s="1926">
        <v>65</v>
      </c>
      <c r="X250" s="1926">
        <v>3</v>
      </c>
      <c r="Y250" s="1926">
        <v>0</v>
      </c>
      <c r="Z250" s="1926">
        <v>11</v>
      </c>
      <c r="AA250" s="1924">
        <f t="shared" ref="AA250:AA260" si="391">AD250*1000/D250</f>
      </c>
      <c r="AB250" s="1928" t="s">
        <v>1681</v>
      </c>
      <c r="AC250" s="1928" t="s">
        <v>1682</v>
      </c>
      <c r="AD250" s="1928">
        <v>40</v>
      </c>
    </row>
    <row customHeight="true" ht="18.452380952380953" r="251">
      <c r="A251" s="1918"/>
      <c r="B251" s="1919" t="s">
        <v>1679</v>
      </c>
      <c r="C251" s="1920" t="s">
        <v>1683</v>
      </c>
      <c r="D251" s="1921">
        <v>5715.93</v>
      </c>
      <c r="E251" s="1922">
        <v>4</v>
      </c>
      <c r="F251" s="1921">
        <f t="shared" si="193"/>
      </c>
      <c r="G251" s="1923">
        <f t="shared" si="236"/>
      </c>
      <c r="H251" s="1923">
        <f t="shared" si="329"/>
      </c>
      <c r="I251" s="1923">
        <f t="shared" si="19"/>
      </c>
      <c r="J251" s="1924">
        <f t="shared" si="142"/>
      </c>
      <c r="K251" s="1925">
        <f t="shared" si="267"/>
      </c>
      <c r="L251" s="1925">
        <f t="shared" si="360"/>
      </c>
      <c r="M251" s="1925">
        <f t="shared" si="50"/>
      </c>
      <c r="N251" s="1925">
        <f t="shared" si="81"/>
      </c>
      <c r="O251" s="1926">
        <f t="shared" si="173"/>
      </c>
      <c r="P251" s="1927">
        <v>0.0279</v>
      </c>
      <c r="Q251" s="1926">
        <v>49</v>
      </c>
      <c r="R251" s="1924">
        <f t="shared" si="298"/>
      </c>
      <c r="S251" s="1926">
        <v>61760</v>
      </c>
      <c r="T251" s="1926">
        <v>1438</v>
      </c>
      <c r="U251" s="1926">
        <v>249</v>
      </c>
      <c r="V251" s="1926">
        <v>1545</v>
      </c>
      <c r="W251" s="1926">
        <v>119</v>
      </c>
      <c r="X251" s="1926">
        <v>8</v>
      </c>
      <c r="Y251" s="1926">
        <v>1</v>
      </c>
      <c r="Z251" s="1926">
        <v>45</v>
      </c>
      <c r="AA251" s="1924">
        <f t="shared" si="391"/>
      </c>
      <c r="AB251" s="1928" t="s">
        <v>1681</v>
      </c>
      <c r="AC251" s="1928" t="s">
        <v>1682</v>
      </c>
      <c r="AD251" s="1928">
        <v>56</v>
      </c>
    </row>
    <row customHeight="true" ht="18.452380952380953" r="252">
      <c r="A252" s="1918"/>
      <c r="B252" s="1919" t="s">
        <v>1679</v>
      </c>
      <c r="C252" s="1920" t="s">
        <v>1684</v>
      </c>
      <c r="D252" s="1921">
        <v>8502.99</v>
      </c>
      <c r="E252" s="1922">
        <v>11</v>
      </c>
      <c r="F252" s="1921">
        <f t="shared" si="193"/>
      </c>
      <c r="G252" s="1923">
        <f t="shared" si="236"/>
      </c>
      <c r="H252" s="1923">
        <f t="shared" si="329"/>
      </c>
      <c r="I252" s="1923">
        <f t="shared" si="19"/>
      </c>
      <c r="J252" s="1924">
        <f t="shared" si="142"/>
      </c>
      <c r="K252" s="1925">
        <f t="shared" si="267"/>
      </c>
      <c r="L252" s="1925">
        <f t="shared" si="360"/>
      </c>
      <c r="M252" s="1925">
        <f t="shared" si="50"/>
      </c>
      <c r="N252" s="1925">
        <f t="shared" si="81"/>
      </c>
      <c r="O252" s="1926">
        <f t="shared" si="173"/>
      </c>
      <c r="P252" s="1927">
        <v>0.0443</v>
      </c>
      <c r="Q252" s="1926">
        <v>57</v>
      </c>
      <c r="R252" s="1924">
        <f t="shared" si="298"/>
      </c>
      <c r="S252" s="1926">
        <v>108210</v>
      </c>
      <c r="T252" s="1926">
        <v>1990</v>
      </c>
      <c r="U252" s="1926">
        <v>491</v>
      </c>
      <c r="V252" s="1926">
        <v>2074</v>
      </c>
      <c r="W252" s="1926">
        <v>232</v>
      </c>
      <c r="X252" s="1926">
        <v>30</v>
      </c>
      <c r="Y252" s="1926">
        <v>4</v>
      </c>
      <c r="Z252" s="1926">
        <v>121</v>
      </c>
      <c r="AA252" s="1924">
        <f t="shared" si="391"/>
      </c>
      <c r="AB252" s="1928" t="s">
        <v>1681</v>
      </c>
      <c r="AC252" s="1928" t="s">
        <v>1682</v>
      </c>
      <c r="AD252" s="1928">
        <v>92</v>
      </c>
    </row>
    <row customHeight="true" ht="18.452380952380953" r="253">
      <c r="A253" s="1918"/>
      <c r="B253" s="1919" t="s">
        <v>1679</v>
      </c>
      <c r="C253" s="1920" t="s">
        <v>1685</v>
      </c>
      <c r="D253" s="1921">
        <v>3990.05</v>
      </c>
      <c r="E253" s="1922">
        <v>1</v>
      </c>
      <c r="F253" s="1921">
        <f t="shared" si="193"/>
      </c>
      <c r="G253" s="1923">
        <f t="shared" si="236"/>
      </c>
      <c r="H253" s="1923">
        <f t="shared" si="329"/>
      </c>
      <c r="I253" s="1923">
        <f t="shared" si="19"/>
      </c>
      <c r="J253" s="1924">
        <f t="shared" si="142"/>
      </c>
      <c r="K253" s="1925">
        <f t="shared" si="267"/>
      </c>
      <c r="L253" s="1925">
        <f t="shared" si="360"/>
      </c>
      <c r="M253" s="1925">
        <f t="shared" si="50"/>
      </c>
      <c r="N253" s="1925">
        <f t="shared" si="81"/>
      </c>
      <c r="O253" s="1926">
        <f t="shared" si="173"/>
      </c>
      <c r="P253" s="1927">
        <v>0.0322</v>
      </c>
      <c r="Q253" s="1926">
        <v>56</v>
      </c>
      <c r="R253" s="1924">
        <f t="shared" si="298"/>
      </c>
      <c r="S253" s="1926">
        <v>46424</v>
      </c>
      <c r="T253" s="1926">
        <v>1125</v>
      </c>
      <c r="U253" s="1926">
        <v>224</v>
      </c>
      <c r="V253" s="1926">
        <v>1187</v>
      </c>
      <c r="W253" s="1926">
        <v>99</v>
      </c>
      <c r="X253" s="1926">
        <v>10</v>
      </c>
      <c r="Y253" s="1926">
        <v>4</v>
      </c>
      <c r="Z253" s="1926">
        <v>44</v>
      </c>
      <c r="AA253" s="1924">
        <f t="shared" si="391"/>
      </c>
      <c r="AB253" s="1928" t="s">
        <v>1681</v>
      </c>
      <c r="AC253" s="1928" t="s">
        <v>1682</v>
      </c>
      <c r="AD253" s="1928">
        <v>52</v>
      </c>
    </row>
    <row customHeight="true" ht="18.452380952380953" r="254">
      <c r="A254" s="1918"/>
      <c r="B254" s="1929" t="s">
        <v>1686</v>
      </c>
      <c r="C254" s="1929"/>
      <c r="D254" s="1930">
        <f>SUM(D250:D253)</f>
      </c>
      <c r="E254" s="1931">
        <f>SUM(E250:E253)</f>
      </c>
      <c r="F254" s="1930">
        <f>SUM(F250:F253)</f>
      </c>
      <c r="G254" s="1932">
        <f t="shared" si="236"/>
      </c>
      <c r="H254" s="1932">
        <f t="shared" si="329"/>
      </c>
      <c r="I254" s="1932">
        <f t="shared" si="19"/>
      </c>
      <c r="J254" s="1932">
        <f t="shared" si="142"/>
      </c>
      <c r="K254" s="1933">
        <f t="shared" si="267"/>
      </c>
      <c r="L254" s="1933">
        <f t="shared" si="360"/>
      </c>
      <c r="M254" s="1933">
        <f t="shared" si="50"/>
      </c>
      <c r="N254" s="1933">
        <f t="shared" si="81"/>
      </c>
      <c r="O254" s="1934">
        <f t="shared" si="173"/>
      </c>
      <c r="P254" s="1933">
        <f>AVERAGE(P250:P253)</f>
      </c>
      <c r="Q254" s="1930">
        <f>AVERAGE(Q250:Q253)</f>
      </c>
      <c r="R254" s="1932">
        <f t="shared" si="298"/>
      </c>
      <c r="S254" s="1935">
        <f>SUM(S250:S253)</f>
      </c>
      <c r="T254" s="1935">
        <f>SUM(T250:T253)</f>
      </c>
      <c r="U254" s="1935">
        <f>SUM(U250:U253)</f>
      </c>
      <c r="V254" s="1935">
        <f>SUM(V250:V253)</f>
      </c>
      <c r="W254" s="1935">
        <f>SUM(W250:W253)</f>
      </c>
      <c r="X254" s="1935">
        <f>SUM(X250:X253)</f>
      </c>
      <c r="Y254" s="1935">
        <f>SUM(Y250:Y253)</f>
      </c>
      <c r="Z254" s="1935">
        <f>SUM(Z250:Z253)</f>
      </c>
      <c r="AA254" s="1936">
        <f t="shared" si="391"/>
      </c>
      <c r="AB254" s="1937"/>
      <c r="AC254" s="1937"/>
      <c r="AD254" s="1938">
        <f>SUM(AD250:AD253)</f>
      </c>
    </row>
    <row customHeight="true" ht="18.452380952380953" r="255">
      <c r="A255" s="1918"/>
      <c r="B255" s="1920" t="s">
        <v>1696</v>
      </c>
      <c r="C255" s="1920" t="s">
        <v>1688</v>
      </c>
      <c r="D255" s="1921">
        <v>2029.51</v>
      </c>
      <c r="E255" s="1922">
        <v>3</v>
      </c>
      <c r="F255" s="1921">
        <f t="shared" ref="F255:F258" si="194">E255*2000*1.2</f>
      </c>
      <c r="G255" s="1923">
        <f t="shared" si="236"/>
      </c>
      <c r="H255" s="1923">
        <f t="shared" si="329"/>
      </c>
      <c r="I255" s="1923">
        <f t="shared" si="19"/>
      </c>
      <c r="J255" s="1924">
        <f t="shared" si="142"/>
      </c>
      <c r="K255" s="1925">
        <f t="shared" si="267"/>
      </c>
      <c r="L255" s="1925">
        <f t="shared" si="360"/>
      </c>
      <c r="M255" s="1925">
        <f t="shared" si="50"/>
      </c>
      <c r="N255" s="1925">
        <f t="shared" si="81"/>
      </c>
      <c r="O255" s="1926">
        <f t="shared" si="173"/>
      </c>
      <c r="P255" s="1927">
        <v>0.0359</v>
      </c>
      <c r="Q255" s="1926">
        <v>57</v>
      </c>
      <c r="R255" s="1924">
        <f t="shared" si="298"/>
      </c>
      <c r="S255" s="1926">
        <v>31715</v>
      </c>
      <c r="T255" s="1926">
        <v>795</v>
      </c>
      <c r="U255" s="1926">
        <v>156</v>
      </c>
      <c r="V255" s="1926">
        <v>853</v>
      </c>
      <c r="W255" s="1926">
        <v>85</v>
      </c>
      <c r="X255" s="1926">
        <v>11</v>
      </c>
      <c r="Y255" s="1926">
        <v>3</v>
      </c>
      <c r="Z255" s="1926">
        <v>27</v>
      </c>
      <c r="AA255" s="1924">
        <f t="shared" si="391"/>
      </c>
      <c r="AB255" s="1928" t="s">
        <v>1681</v>
      </c>
      <c r="AC255" s="1928" t="s">
        <v>1682</v>
      </c>
      <c r="AD255" s="1928">
        <v>31</v>
      </c>
    </row>
    <row customHeight="true" ht="18.452380952380953" r="256">
      <c r="A256" s="1918"/>
      <c r="B256" s="1920" t="s">
        <v>1696</v>
      </c>
      <c r="C256" s="1919" t="s">
        <v>1689</v>
      </c>
      <c r="D256" s="1939">
        <v>2887.56</v>
      </c>
      <c r="E256" s="1940">
        <v>2</v>
      </c>
      <c r="F256" s="1921">
        <f t="shared" si="194"/>
      </c>
      <c r="G256" s="1941">
        <f t="shared" si="236"/>
      </c>
      <c r="H256" s="1941">
        <f t="shared" si="329"/>
      </c>
      <c r="I256" s="1941">
        <f t="shared" si="19"/>
      </c>
      <c r="J256" s="1942">
        <f t="shared" si="142"/>
      </c>
      <c r="K256" s="1943">
        <f t="shared" si="267"/>
      </c>
      <c r="L256" s="1943">
        <f t="shared" si="360"/>
      </c>
      <c r="M256" s="1943">
        <f t="shared" si="50"/>
      </c>
      <c r="N256" s="1943">
        <f t="shared" si="81"/>
      </c>
      <c r="O256" s="1926">
        <f t="shared" si="173"/>
      </c>
      <c r="P256" s="1944">
        <v>0.0335</v>
      </c>
      <c r="Q256" s="1945">
        <v>57</v>
      </c>
      <c r="R256" s="1942">
        <f t="shared" si="298"/>
      </c>
      <c r="S256" s="1945">
        <v>40780</v>
      </c>
      <c r="T256" s="1945">
        <v>1073</v>
      </c>
      <c r="U256" s="1945">
        <v>176</v>
      </c>
      <c r="V256" s="1945">
        <v>1146</v>
      </c>
      <c r="W256" s="1945">
        <v>65</v>
      </c>
      <c r="X256" s="1945">
        <v>8</v>
      </c>
      <c r="Y256" s="1945">
        <v>2</v>
      </c>
      <c r="Z256" s="1945">
        <v>28</v>
      </c>
      <c r="AA256" s="1924">
        <f t="shared" si="391"/>
      </c>
      <c r="AB256" s="1928" t="s">
        <v>1681</v>
      </c>
      <c r="AC256" s="1928" t="s">
        <v>1682</v>
      </c>
      <c r="AD256" s="1946">
        <v>33</v>
      </c>
    </row>
    <row customHeight="true" ht="18.452380952380953" r="257">
      <c r="A257" s="1918"/>
      <c r="B257" s="1920" t="s">
        <v>1696</v>
      </c>
      <c r="C257" s="1919" t="s">
        <v>1690</v>
      </c>
      <c r="D257" s="1939">
        <v>3042.19</v>
      </c>
      <c r="E257" s="1940">
        <v>4</v>
      </c>
      <c r="F257" s="1921">
        <f t="shared" si="194"/>
      </c>
      <c r="G257" s="1941">
        <f t="shared" si="236"/>
      </c>
      <c r="H257" s="1941">
        <f t="shared" si="329"/>
      </c>
      <c r="I257" s="1941">
        <f t="shared" si="19"/>
      </c>
      <c r="J257" s="1942">
        <f t="shared" si="142"/>
      </c>
      <c r="K257" s="1943">
        <f t="shared" si="267"/>
      </c>
      <c r="L257" s="1943">
        <f t="shared" si="360"/>
      </c>
      <c r="M257" s="1943">
        <f t="shared" si="50"/>
      </c>
      <c r="N257" s="1943">
        <f t="shared" si="81"/>
      </c>
      <c r="O257" s="1926">
        <f t="shared" si="173"/>
      </c>
      <c r="P257" s="1944">
        <v>0.0211</v>
      </c>
      <c r="Q257" s="1945">
        <v>56</v>
      </c>
      <c r="R257" s="1942">
        <f t="shared" si="298"/>
      </c>
      <c r="S257" s="1945">
        <v>44010</v>
      </c>
      <c r="T257" s="1945">
        <v>1303</v>
      </c>
      <c r="U257" s="1945">
        <v>169</v>
      </c>
      <c r="V257" s="1945">
        <v>1373</v>
      </c>
      <c r="W257" s="1945">
        <v>120</v>
      </c>
      <c r="X257" s="1945">
        <v>12</v>
      </c>
      <c r="Y257" s="1945">
        <v>1</v>
      </c>
      <c r="Z257" s="1945">
        <v>27</v>
      </c>
      <c r="AA257" s="1924">
        <f t="shared" si="391"/>
      </c>
      <c r="AB257" s="1928" t="s">
        <v>1681</v>
      </c>
      <c r="AC257" s="1928" t="s">
        <v>1682</v>
      </c>
      <c r="AD257" s="1946">
        <v>40</v>
      </c>
    </row>
    <row r="258">
      <c r="A258" s="1918"/>
      <c r="B258" s="1920" t="s">
        <v>1696</v>
      </c>
      <c r="C258" s="1919" t="s">
        <v>1691</v>
      </c>
      <c r="D258" s="1939">
        <v>1989.82</v>
      </c>
      <c r="E258" s="1940">
        <v>4</v>
      </c>
      <c r="F258" s="1921">
        <f t="shared" si="194"/>
      </c>
      <c r="G258" s="1941">
        <f t="shared" si="236"/>
      </c>
      <c r="H258" s="1941">
        <f t="shared" si="329"/>
      </c>
      <c r="I258" s="1941">
        <f t="shared" si="19"/>
      </c>
      <c r="J258" s="1942">
        <f t="shared" si="142"/>
      </c>
      <c r="K258" s="1943">
        <f t="shared" si="267"/>
      </c>
      <c r="L258" s="1943">
        <f t="shared" si="360"/>
      </c>
      <c r="M258" s="1943">
        <f t="shared" si="50"/>
      </c>
      <c r="N258" s="1943">
        <f t="shared" si="81"/>
      </c>
      <c r="O258" s="1926">
        <f t="shared" si="173"/>
      </c>
      <c r="P258" s="1944">
        <v>0.0076</v>
      </c>
      <c r="Q258" s="1945">
        <v>54</v>
      </c>
      <c r="R258" s="1942">
        <f t="shared" si="298"/>
      </c>
      <c r="S258" s="1945">
        <v>32064</v>
      </c>
      <c r="T258" s="1945">
        <v>1160</v>
      </c>
      <c r="U258" s="1945">
        <v>101</v>
      </c>
      <c r="V258" s="1945">
        <v>1270</v>
      </c>
      <c r="W258" s="1945">
        <v>92</v>
      </c>
      <c r="X258" s="1945">
        <v>8</v>
      </c>
      <c r="Y258" s="1945">
        <v>1</v>
      </c>
      <c r="Z258" s="1945">
        <v>21</v>
      </c>
      <c r="AA258" s="1924">
        <f t="shared" si="391"/>
      </c>
      <c r="AB258" s="1928" t="s">
        <v>1681</v>
      </c>
      <c r="AC258" s="1928" t="s">
        <v>1682</v>
      </c>
      <c r="AD258" s="1946">
        <v>27</v>
      </c>
    </row>
    <row r="259">
      <c r="A259" s="1918"/>
      <c r="B259" s="1929" t="s">
        <v>1686</v>
      </c>
      <c r="C259" s="1929"/>
      <c r="D259" s="1930">
        <f>SUM(D255:D258)</f>
      </c>
      <c r="E259" s="1930">
        <f>SUM(E255:E258)</f>
      </c>
      <c r="F259" s="1930">
        <f>SUM(F255:F258)</f>
      </c>
      <c r="G259" s="1932">
        <f t="shared" si="236"/>
      </c>
      <c r="H259" s="1932">
        <f t="shared" si="329"/>
      </c>
      <c r="I259" s="1932">
        <f t="shared" si="19"/>
      </c>
      <c r="J259" s="1932">
        <f t="shared" si="142"/>
      </c>
      <c r="K259" s="1933">
        <f t="shared" si="267"/>
      </c>
      <c r="L259" s="1933">
        <f t="shared" si="360"/>
      </c>
      <c r="M259" s="1933">
        <f t="shared" si="50"/>
      </c>
      <c r="N259" s="1933">
        <f t="shared" si="81"/>
      </c>
      <c r="O259" s="1934">
        <f t="shared" si="173"/>
      </c>
      <c r="P259" s="1933">
        <f>AVERAGE(P255:P258)</f>
      </c>
      <c r="Q259" s="1930">
        <f>AVERAGE(Q255:Q258)</f>
      </c>
      <c r="R259" s="1930">
        <f t="shared" si="298"/>
      </c>
      <c r="S259" s="1934">
        <f>SUM(S255:S258)</f>
      </c>
      <c r="T259" s="1934">
        <f>SUM(T255:T258)</f>
      </c>
      <c r="U259" s="1934">
        <f>SUM(U255:U258)</f>
      </c>
      <c r="V259" s="1934">
        <f>SUM(V255:V258)</f>
      </c>
      <c r="W259" s="1934">
        <f>SUM(W255:W258)</f>
      </c>
      <c r="X259" s="1934">
        <f>SUM(X255:X258)</f>
      </c>
      <c r="Y259" s="1934">
        <f>SUM(Y255:Y258)</f>
      </c>
      <c r="Z259" s="1934">
        <f>SUM(Z255:Z258)</f>
      </c>
      <c r="AA259" s="1936">
        <f t="shared" si="391"/>
      </c>
      <c r="AB259" s="1937"/>
      <c r="AC259" s="1937"/>
      <c r="AD259" s="1938">
        <f>SUM(AD255:AD258)</f>
      </c>
    </row>
    <row r="260">
      <c r="A260" s="1918"/>
      <c r="B260" s="1948" t="s">
        <v>1692</v>
      </c>
      <c r="C260" s="1948"/>
      <c r="D260" s="1949">
        <f>D259+D254</f>
      </c>
      <c r="E260" s="1949">
        <f>E259+E254</f>
      </c>
      <c r="F260" s="1949">
        <f>F259+F254</f>
      </c>
      <c r="G260" s="1950">
        <f t="shared" si="236"/>
      </c>
      <c r="H260" s="1950">
        <f t="shared" si="329"/>
      </c>
      <c r="I260" s="1950">
        <f t="shared" si="19"/>
      </c>
      <c r="J260" s="1950">
        <f t="shared" si="142"/>
      </c>
      <c r="K260" s="1951">
        <f t="shared" si="267"/>
      </c>
      <c r="L260" s="1951">
        <f t="shared" si="360"/>
      </c>
      <c r="M260" s="1951">
        <f t="shared" si="50"/>
      </c>
      <c r="N260" s="1951">
        <f t="shared" si="81"/>
      </c>
      <c r="O260" s="1952">
        <f t="shared" si="173"/>
      </c>
      <c r="P260" s="1953">
        <f>(P259+P254)/2</f>
      </c>
      <c r="Q260" s="1953">
        <f>(Q259+Q254)/2</f>
      </c>
      <c r="R260" s="1949">
        <f>(R259+R254)/2</f>
      </c>
      <c r="S260" s="1952">
        <f>S259+S254</f>
      </c>
      <c r="T260" s="1952">
        <f>T259+T254</f>
      </c>
      <c r="U260" s="1952">
        <f>U259+U254</f>
      </c>
      <c r="V260" s="1952">
        <f>V259+V254</f>
      </c>
      <c r="W260" s="1952">
        <f>W259+W254</f>
      </c>
      <c r="X260" s="1952">
        <f>X259+X254</f>
      </c>
      <c r="Y260" s="1952">
        <f>Y259+Y254</f>
      </c>
      <c r="Z260" s="1952">
        <f>Z259+Z254</f>
      </c>
      <c r="AA260" s="1950">
        <f t="shared" si="391"/>
      </c>
      <c r="AB260" s="1954"/>
      <c r="AC260" s="1954"/>
      <c r="AD260" s="1955">
        <f>AD259+AD254</f>
      </c>
    </row>
    <row customHeight="true" ht="18.452380952380953" r="261">
      <c r="A261" s="1907" t="s">
        <v>1645</v>
      </c>
      <c r="B261" s="1907" t="s">
        <v>1646</v>
      </c>
      <c r="C261" s="1907"/>
      <c r="D261" s="1908" t="s">
        <v>1647</v>
      </c>
      <c r="E261" s="1908"/>
      <c r="F261" s="1908"/>
      <c r="G261" s="1908"/>
      <c r="H261" s="1908"/>
      <c r="I261" s="1908"/>
      <c r="J261" s="1909" t="s">
        <v>1648</v>
      </c>
      <c r="K261" s="1909"/>
      <c r="L261" s="1909"/>
      <c r="M261" s="1909"/>
      <c r="N261" s="1909"/>
      <c r="O261" s="1909"/>
      <c r="P261" s="1909"/>
      <c r="Q261" s="1909"/>
      <c r="R261" s="1909"/>
      <c r="S261" s="1909"/>
      <c r="T261" s="1909"/>
      <c r="U261" s="1909"/>
      <c r="V261" s="1909"/>
      <c r="W261" s="1909"/>
      <c r="X261" s="1909"/>
      <c r="Y261" s="1909"/>
      <c r="Z261" s="1909"/>
      <c r="AA261" s="1909"/>
      <c r="AB261" s="1909"/>
      <c r="AC261" s="1909"/>
      <c r="AD261" s="1910"/>
    </row>
    <row customHeight="true" ht="18.452380952380953" r="262">
      <c r="A262" s="1907"/>
      <c r="B262" s="1907" t="s">
        <v>1649</v>
      </c>
      <c r="C262" s="1907" t="s">
        <v>1650</v>
      </c>
      <c r="D262" s="1908" t="s">
        <v>1651</v>
      </c>
      <c r="E262" s="1911" t="s">
        <v>1652</v>
      </c>
      <c r="F262" s="1912" t="s">
        <v>1653</v>
      </c>
      <c r="G262" s="1913" t="s">
        <v>1654</v>
      </c>
      <c r="H262" s="1913" t="s">
        <v>1655</v>
      </c>
      <c r="I262" s="1913" t="s">
        <v>1656</v>
      </c>
      <c r="J262" s="1909" t="s">
        <v>1657</v>
      </c>
      <c r="K262" s="1914" t="s">
        <v>1658</v>
      </c>
      <c r="L262" s="1914" t="s">
        <v>1659</v>
      </c>
      <c r="M262" s="1914" t="s">
        <v>1660</v>
      </c>
      <c r="N262" s="1914" t="s">
        <v>1661</v>
      </c>
      <c r="O262" s="1915" t="s">
        <v>1662</v>
      </c>
      <c r="P262" s="1914" t="s">
        <v>1663</v>
      </c>
      <c r="Q262" s="1915" t="s">
        <v>1664</v>
      </c>
      <c r="R262" s="1909" t="s">
        <v>1665</v>
      </c>
      <c r="S262" s="1915" t="s">
        <v>1666</v>
      </c>
      <c r="T262" s="1915" t="s">
        <v>1667</v>
      </c>
      <c r="U262" s="1915" t="s">
        <v>1668</v>
      </c>
      <c r="V262" s="1915" t="s">
        <v>1669</v>
      </c>
      <c r="W262" s="1915" t="s">
        <v>1670</v>
      </c>
      <c r="X262" s="1915" t="s">
        <v>1671</v>
      </c>
      <c r="Y262" s="1915" t="s">
        <v>1672</v>
      </c>
      <c r="Z262" s="1915" t="s">
        <v>1673</v>
      </c>
      <c r="AA262" s="1916" t="s">
        <v>1674</v>
      </c>
      <c r="AB262" s="1910" t="s">
        <v>1675</v>
      </c>
      <c r="AC262" s="1910" t="s">
        <v>1676</v>
      </c>
      <c r="AD262" s="1917" t="s">
        <v>1677</v>
      </c>
    </row>
    <row r="263">
      <c r="A263" s="1918" t="s">
        <v>1716</v>
      </c>
      <c r="B263" s="1919" t="s">
        <v>1679</v>
      </c>
      <c r="C263" s="1920" t="s">
        <v>1680</v>
      </c>
      <c r="D263" s="1921">
        <v>2769.62</v>
      </c>
      <c r="E263" s="1922">
        <v>3</v>
      </c>
      <c r="F263" s="1921">
        <f t="shared" ref="F263:F266" si="195">E263*2000*1.2</f>
      </c>
      <c r="G263" s="1923">
        <f t="shared" ref="G263:G273" si="237">F263/D263</f>
      </c>
      <c r="H263" s="1923">
        <f t="shared" ref="H263:H273" si="330">D263/E263</f>
      </c>
      <c r="I263" s="1923">
        <f t="shared" ref="I263:I273" si="20">F263/E263</f>
      </c>
      <c r="J263" s="1924">
        <f t="shared" ref="J263:J273" si="143">D263/T263</f>
      </c>
      <c r="K263" s="1925">
        <f t="shared" ref="K263:K273" si="268">O263/S263*1</f>
      </c>
      <c r="L263" s="1925">
        <f t="shared" ref="L263:L273" si="361">T263/S263</f>
      </c>
      <c r="M263" s="1925">
        <f t="shared" ref="M263:M273" si="51">V263/S263</f>
      </c>
      <c r="N263" s="1925">
        <f t="shared" ref="N263:N273" si="82">W263/V263</f>
      </c>
      <c r="O263" s="1926">
        <f t="shared" ref="O263:O273" si="174">U263/P263</f>
      </c>
      <c r="P263" s="1927">
        <v>0.0155</v>
      </c>
      <c r="Q263" s="1926">
        <v>57</v>
      </c>
      <c r="R263" s="1924">
        <f t="shared" ref="R263:R272" si="299">(D263/S263)*1000</f>
      </c>
      <c r="S263" s="1926">
        <v>42134</v>
      </c>
      <c r="T263" s="1926">
        <v>823</v>
      </c>
      <c r="U263" s="1926">
        <v>171</v>
      </c>
      <c r="V263" s="1926">
        <v>863</v>
      </c>
      <c r="W263" s="1926">
        <v>88</v>
      </c>
      <c r="X263" s="1926">
        <v>7</v>
      </c>
      <c r="Y263" s="1926">
        <v>2</v>
      </c>
      <c r="Z263" s="1926">
        <v>31</v>
      </c>
      <c r="AA263" s="1924">
        <f t="shared" ref="AA263:AA273" si="392">AD263*1000/D263</f>
      </c>
      <c r="AB263" s="1928" t="s">
        <v>1681</v>
      </c>
      <c r="AC263" s="1928" t="s">
        <v>1682</v>
      </c>
      <c r="AD263" s="1928">
        <v>46</v>
      </c>
    </row>
    <row r="264">
      <c r="A264" s="1918"/>
      <c r="B264" s="1919" t="s">
        <v>1679</v>
      </c>
      <c r="C264" s="1920" t="s">
        <v>1683</v>
      </c>
      <c r="D264" s="1921">
        <v>4460.05</v>
      </c>
      <c r="E264" s="1922">
        <v>2</v>
      </c>
      <c r="F264" s="1921">
        <f t="shared" si="195"/>
      </c>
      <c r="G264" s="1923">
        <f t="shared" si="237"/>
      </c>
      <c r="H264" s="1923">
        <f t="shared" si="330"/>
      </c>
      <c r="I264" s="1923">
        <f t="shared" si="20"/>
      </c>
      <c r="J264" s="1924">
        <f t="shared" si="143"/>
      </c>
      <c r="K264" s="1925">
        <f t="shared" si="268"/>
      </c>
      <c r="L264" s="1925">
        <f t="shared" si="361"/>
      </c>
      <c r="M264" s="1925">
        <f t="shared" si="51"/>
      </c>
      <c r="N264" s="1925">
        <f t="shared" si="82"/>
      </c>
      <c r="O264" s="1926">
        <f t="shared" si="174"/>
      </c>
      <c r="P264" s="1927">
        <v>0.025</v>
      </c>
      <c r="Q264" s="1926">
        <v>54</v>
      </c>
      <c r="R264" s="1924">
        <f t="shared" si="299"/>
      </c>
      <c r="S264" s="1926">
        <v>59023</v>
      </c>
      <c r="T264" s="1926">
        <v>1499</v>
      </c>
      <c r="U264" s="1926">
        <v>248</v>
      </c>
      <c r="V264" s="1926">
        <v>1618</v>
      </c>
      <c r="W264" s="1926">
        <v>108</v>
      </c>
      <c r="X264" s="1926">
        <v>9</v>
      </c>
      <c r="Y264" s="1926">
        <v>6</v>
      </c>
      <c r="Z264" s="1926">
        <v>49</v>
      </c>
      <c r="AA264" s="1924">
        <f t="shared" si="392"/>
      </c>
      <c r="AB264" s="1928" t="s">
        <v>1681</v>
      </c>
      <c r="AC264" s="1928" t="s">
        <v>1682</v>
      </c>
      <c r="AD264" s="1928">
        <v>52</v>
      </c>
    </row>
    <row r="265">
      <c r="A265" s="1918"/>
      <c r="B265" s="1919" t="s">
        <v>1679</v>
      </c>
      <c r="C265" s="1920" t="s">
        <v>1684</v>
      </c>
      <c r="D265" s="1921">
        <v>2353.57</v>
      </c>
      <c r="E265" s="1922">
        <v>3</v>
      </c>
      <c r="F265" s="1921">
        <f t="shared" si="195"/>
      </c>
      <c r="G265" s="1923">
        <f t="shared" si="237"/>
      </c>
      <c r="H265" s="1923">
        <f t="shared" si="330"/>
      </c>
      <c r="I265" s="1923">
        <f t="shared" si="20"/>
      </c>
      <c r="J265" s="1924">
        <f t="shared" si="143"/>
      </c>
      <c r="K265" s="1925">
        <f t="shared" si="268"/>
      </c>
      <c r="L265" s="1925">
        <f t="shared" si="361"/>
      </c>
      <c r="M265" s="1925">
        <f t="shared" si="51"/>
      </c>
      <c r="N265" s="1925">
        <f t="shared" si="82"/>
      </c>
      <c r="O265" s="1926">
        <f t="shared" si="174"/>
      </c>
      <c r="P265" s="1927">
        <v>0.0135</v>
      </c>
      <c r="Q265" s="1926">
        <v>53</v>
      </c>
      <c r="R265" s="1924">
        <f t="shared" si="299"/>
      </c>
      <c r="S265" s="1926">
        <v>26965</v>
      </c>
      <c r="T265" s="1926">
        <v>1007</v>
      </c>
      <c r="U265" s="1926">
        <v>111</v>
      </c>
      <c r="V265" s="1926">
        <v>1113</v>
      </c>
      <c r="W265" s="1926">
        <v>107</v>
      </c>
      <c r="X265" s="1926">
        <v>9</v>
      </c>
      <c r="Y265" s="1926">
        <v>4</v>
      </c>
      <c r="Z265" s="1926">
        <v>13</v>
      </c>
      <c r="AA265" s="1924">
        <f t="shared" si="392"/>
      </c>
      <c r="AB265" s="1928" t="s">
        <v>1681</v>
      </c>
      <c r="AC265" s="1928" t="s">
        <v>1682</v>
      </c>
      <c r="AD265" s="1928">
        <v>43</v>
      </c>
    </row>
    <row r="266">
      <c r="A266" s="1918"/>
      <c r="B266" s="1919" t="s">
        <v>1679</v>
      </c>
      <c r="C266" s="1920" t="s">
        <v>1685</v>
      </c>
      <c r="D266" s="1921">
        <v>2101.78</v>
      </c>
      <c r="E266" s="1922">
        <v>1</v>
      </c>
      <c r="F266" s="1921">
        <f t="shared" si="195"/>
      </c>
      <c r="G266" s="1923">
        <f t="shared" si="237"/>
      </c>
      <c r="H266" s="1923">
        <f t="shared" si="330"/>
      </c>
      <c r="I266" s="1923">
        <f t="shared" si="20"/>
      </c>
      <c r="J266" s="1924">
        <f t="shared" si="143"/>
      </c>
      <c r="K266" s="1925">
        <f t="shared" si="268"/>
      </c>
      <c r="L266" s="1925">
        <f t="shared" si="361"/>
      </c>
      <c r="M266" s="1925">
        <f t="shared" si="51"/>
      </c>
      <c r="N266" s="1925">
        <f t="shared" si="82"/>
      </c>
      <c r="O266" s="1926">
        <f t="shared" si="174"/>
      </c>
      <c r="P266" s="1927">
        <v>0.012</v>
      </c>
      <c r="Q266" s="1926">
        <v>52</v>
      </c>
      <c r="R266" s="1924">
        <f t="shared" si="299"/>
      </c>
      <c r="S266" s="1926">
        <v>23081</v>
      </c>
      <c r="T266" s="1926">
        <v>812</v>
      </c>
      <c r="U266" s="1926">
        <v>97</v>
      </c>
      <c r="V266" s="1926">
        <v>894</v>
      </c>
      <c r="W266" s="1926">
        <v>48</v>
      </c>
      <c r="X266" s="1926">
        <v>9</v>
      </c>
      <c r="Y266" s="1926">
        <v>3</v>
      </c>
      <c r="Z266" s="1926">
        <v>9</v>
      </c>
      <c r="AA266" s="1924">
        <f t="shared" si="392"/>
      </c>
      <c r="AB266" s="1928" t="s">
        <v>1681</v>
      </c>
      <c r="AC266" s="1928" t="s">
        <v>1682</v>
      </c>
      <c r="AD266" s="1928">
        <v>30</v>
      </c>
    </row>
    <row r="267">
      <c r="A267" s="1918"/>
      <c r="B267" s="1929" t="s">
        <v>1686</v>
      </c>
      <c r="C267" s="1929"/>
      <c r="D267" s="1930">
        <f>SUM(D263:D266)</f>
      </c>
      <c r="E267" s="1931">
        <f>SUM(E263:E266)</f>
      </c>
      <c r="F267" s="1930">
        <f>SUM(F263:F266)</f>
      </c>
      <c r="G267" s="1932">
        <f t="shared" si="237"/>
      </c>
      <c r="H267" s="1932">
        <f t="shared" si="330"/>
      </c>
      <c r="I267" s="1932">
        <f t="shared" si="20"/>
      </c>
      <c r="J267" s="1932">
        <f t="shared" si="143"/>
      </c>
      <c r="K267" s="1933">
        <f t="shared" si="268"/>
      </c>
      <c r="L267" s="1933">
        <f t="shared" si="361"/>
      </c>
      <c r="M267" s="1933">
        <f t="shared" si="51"/>
      </c>
      <c r="N267" s="1933">
        <f t="shared" si="82"/>
      </c>
      <c r="O267" s="1934">
        <f t="shared" si="174"/>
      </c>
      <c r="P267" s="1933">
        <f>AVERAGE(P263:P266)</f>
      </c>
      <c r="Q267" s="1930">
        <f>AVERAGE(Q263:Q266)</f>
      </c>
      <c r="R267" s="1932">
        <f t="shared" si="299"/>
      </c>
      <c r="S267" s="1935">
        <f>SUM(S263:S266)</f>
      </c>
      <c r="T267" s="1935">
        <f>SUM(T263:T266)</f>
      </c>
      <c r="U267" s="1935">
        <f>SUM(U263:U266)</f>
      </c>
      <c r="V267" s="1935">
        <f>SUM(V263:V266)</f>
      </c>
      <c r="W267" s="1935">
        <f>SUM(W263:W266)</f>
      </c>
      <c r="X267" s="1935">
        <f>SUM(X263:X266)</f>
      </c>
      <c r="Y267" s="1935">
        <f>SUM(Y263:Y266)</f>
      </c>
      <c r="Z267" s="1935">
        <f>SUM(Z263:Z266)</f>
      </c>
      <c r="AA267" s="1936">
        <f t="shared" si="392"/>
      </c>
      <c r="AB267" s="1937"/>
      <c r="AC267" s="1937"/>
      <c r="AD267" s="1938">
        <f>SUM(AD263:AD266)</f>
      </c>
    </row>
    <row r="268">
      <c r="A268" s="1918"/>
      <c r="B268" s="1920" t="s">
        <v>1696</v>
      </c>
      <c r="C268" s="1920" t="s">
        <v>1688</v>
      </c>
      <c r="D268" s="1921">
        <v>1893.7</v>
      </c>
      <c r="E268" s="1922">
        <v>2</v>
      </c>
      <c r="F268" s="1921">
        <f t="shared" ref="F268:F271" si="196">E268*2000*1.2</f>
      </c>
      <c r="G268" s="1923">
        <f t="shared" si="237"/>
      </c>
      <c r="H268" s="1923">
        <f t="shared" si="330"/>
      </c>
      <c r="I268" s="1923">
        <f t="shared" si="20"/>
      </c>
      <c r="J268" s="1924">
        <f t="shared" si="143"/>
      </c>
      <c r="K268" s="1925">
        <f t="shared" si="268"/>
      </c>
      <c r="L268" s="1925">
        <f t="shared" si="361"/>
      </c>
      <c r="M268" s="1925">
        <f t="shared" si="51"/>
      </c>
      <c r="N268" s="1925">
        <f t="shared" si="82"/>
      </c>
      <c r="O268" s="1926">
        <f t="shared" si="174"/>
      </c>
      <c r="P268" s="1927">
        <v>0.014</v>
      </c>
      <c r="Q268" s="1926">
        <v>52</v>
      </c>
      <c r="R268" s="1924">
        <f t="shared" si="299"/>
      </c>
      <c r="S268" s="1926">
        <v>18264</v>
      </c>
      <c r="T268" s="1926">
        <v>737</v>
      </c>
      <c r="U268" s="1926">
        <v>89</v>
      </c>
      <c r="V268" s="1926">
        <v>817</v>
      </c>
      <c r="W268" s="1926">
        <v>46</v>
      </c>
      <c r="X268" s="1926">
        <v>6</v>
      </c>
      <c r="Y268" s="1926">
        <v>2</v>
      </c>
      <c r="Z268" s="1926">
        <v>7</v>
      </c>
      <c r="AA268" s="1924">
        <f t="shared" si="392"/>
      </c>
      <c r="AB268" s="1928" t="s">
        <v>1681</v>
      </c>
      <c r="AC268" s="1928" t="s">
        <v>1682</v>
      </c>
      <c r="AD268" s="1928">
        <v>29</v>
      </c>
    </row>
    <row r="269">
      <c r="A269" s="1918"/>
      <c r="B269" s="1920" t="s">
        <v>1696</v>
      </c>
      <c r="C269" s="1919" t="s">
        <v>1689</v>
      </c>
      <c r="D269" s="1939">
        <v>2054.17</v>
      </c>
      <c r="E269" s="1940">
        <v>2</v>
      </c>
      <c r="F269" s="1921">
        <f t="shared" si="196"/>
      </c>
      <c r="G269" s="1941">
        <f t="shared" si="237"/>
      </c>
      <c r="H269" s="1941">
        <f t="shared" si="330"/>
      </c>
      <c r="I269" s="1941">
        <f t="shared" si="20"/>
      </c>
      <c r="J269" s="1942">
        <f t="shared" si="143"/>
      </c>
      <c r="K269" s="1943">
        <f t="shared" si="268"/>
      </c>
      <c r="L269" s="1943">
        <f t="shared" si="361"/>
      </c>
      <c r="M269" s="1943">
        <f t="shared" si="51"/>
      </c>
      <c r="N269" s="1943">
        <f t="shared" si="82"/>
      </c>
      <c r="O269" s="1926">
        <f t="shared" si="174"/>
      </c>
      <c r="P269" s="1944">
        <v>0.0157</v>
      </c>
      <c r="Q269" s="1945">
        <v>52</v>
      </c>
      <c r="R269" s="1942">
        <f t="shared" si="299"/>
      </c>
      <c r="S269" s="1945">
        <v>20176</v>
      </c>
      <c r="T269" s="1945">
        <v>758</v>
      </c>
      <c r="U269" s="1945">
        <v>99</v>
      </c>
      <c r="V269" s="1945">
        <v>833</v>
      </c>
      <c r="W269" s="1945">
        <v>68</v>
      </c>
      <c r="X269" s="1945">
        <v>8</v>
      </c>
      <c r="Y269" s="1945">
        <v>0</v>
      </c>
      <c r="Z269" s="1945">
        <v>4</v>
      </c>
      <c r="AA269" s="1924">
        <f t="shared" si="392"/>
      </c>
      <c r="AB269" s="1928" t="s">
        <v>1681</v>
      </c>
      <c r="AC269" s="1928" t="s">
        <v>1682</v>
      </c>
      <c r="AD269" s="1946">
        <v>34</v>
      </c>
    </row>
    <row r="270">
      <c r="A270" s="1918"/>
      <c r="B270" s="1920" t="s">
        <v>1696</v>
      </c>
      <c r="C270" s="1919" t="s">
        <v>1690</v>
      </c>
      <c r="D270" s="1939">
        <v>2041.33</v>
      </c>
      <c r="E270" s="1940">
        <v>1</v>
      </c>
      <c r="F270" s="1921">
        <f t="shared" si="196"/>
      </c>
      <c r="G270" s="1941">
        <f t="shared" si="237"/>
      </c>
      <c r="H270" s="1941">
        <f t="shared" si="330"/>
      </c>
      <c r="I270" s="1941">
        <f t="shared" si="20"/>
      </c>
      <c r="J270" s="1942">
        <f t="shared" si="143"/>
      </c>
      <c r="K270" s="1943">
        <f t="shared" si="268"/>
      </c>
      <c r="L270" s="1943">
        <f t="shared" si="361"/>
      </c>
      <c r="M270" s="1943">
        <f t="shared" si="51"/>
      </c>
      <c r="N270" s="1943">
        <f t="shared" si="82"/>
      </c>
      <c r="O270" s="1926">
        <f t="shared" si="174"/>
      </c>
      <c r="P270" s="1944">
        <v>0.0164</v>
      </c>
      <c r="Q270" s="1945">
        <v>53</v>
      </c>
      <c r="R270" s="1942">
        <f t="shared" si="299"/>
      </c>
      <c r="S270" s="1945">
        <v>18884</v>
      </c>
      <c r="T270" s="1945">
        <v>632</v>
      </c>
      <c r="U270" s="1945">
        <v>84</v>
      </c>
      <c r="V270" s="1945">
        <v>693</v>
      </c>
      <c r="W270" s="1945">
        <v>79</v>
      </c>
      <c r="X270" s="1945">
        <v>3</v>
      </c>
      <c r="Y270" s="1945">
        <v>5</v>
      </c>
      <c r="Z270" s="1945">
        <v>3</v>
      </c>
      <c r="AA270" s="1924">
        <f t="shared" si="392"/>
      </c>
      <c r="AB270" s="1928" t="s">
        <v>1681</v>
      </c>
      <c r="AC270" s="1928" t="s">
        <v>1682</v>
      </c>
      <c r="AD270" s="1946">
        <v>35</v>
      </c>
    </row>
    <row r="271">
      <c r="A271" s="1918"/>
      <c r="B271" s="1920" t="s">
        <v>1696</v>
      </c>
      <c r="C271" s="1919" t="s">
        <v>1691</v>
      </c>
      <c r="D271" s="1939">
        <v>771.74</v>
      </c>
      <c r="E271" s="1940">
        <v>6</v>
      </c>
      <c r="F271" s="1921">
        <f t="shared" si="196"/>
      </c>
      <c r="G271" s="1941">
        <f t="shared" si="237"/>
      </c>
      <c r="H271" s="1941">
        <f t="shared" si="330"/>
      </c>
      <c r="I271" s="1941">
        <f t="shared" si="20"/>
      </c>
      <c r="J271" s="1942">
        <f t="shared" si="143"/>
      </c>
      <c r="K271" s="1943">
        <f t="shared" si="268"/>
      </c>
      <c r="L271" s="1943">
        <f t="shared" si="361"/>
      </c>
      <c r="M271" s="1943">
        <f t="shared" si="51"/>
      </c>
      <c r="N271" s="1943">
        <f t="shared" si="82"/>
      </c>
      <c r="O271" s="1926">
        <f t="shared" si="174"/>
      </c>
      <c r="P271" s="1944">
        <v>0.0241</v>
      </c>
      <c r="Q271" s="1945">
        <v>56</v>
      </c>
      <c r="R271" s="1942">
        <f t="shared" si="299"/>
      </c>
      <c r="S271" s="1945">
        <v>7924</v>
      </c>
      <c r="T271" s="1945">
        <v>266</v>
      </c>
      <c r="U271" s="1945">
        <v>44</v>
      </c>
      <c r="V271" s="1945">
        <v>289</v>
      </c>
      <c r="W271" s="1945">
        <v>64</v>
      </c>
      <c r="X271" s="1945">
        <v>3</v>
      </c>
      <c r="Y271" s="1945">
        <v>1</v>
      </c>
      <c r="Z271" s="1945">
        <v>3</v>
      </c>
      <c r="AA271" s="1924">
        <f t="shared" si="392"/>
      </c>
      <c r="AB271" s="1928" t="s">
        <v>1681</v>
      </c>
      <c r="AC271" s="1928" t="s">
        <v>1682</v>
      </c>
      <c r="AD271" s="1946">
        <v>20</v>
      </c>
    </row>
    <row r="272">
      <c r="A272" s="1918"/>
      <c r="B272" s="1929" t="s">
        <v>1686</v>
      </c>
      <c r="C272" s="1929"/>
      <c r="D272" s="1930">
        <f>SUM(D268:D271)</f>
      </c>
      <c r="E272" s="1930">
        <f>SUM(E268:E271)</f>
      </c>
      <c r="F272" s="1930">
        <f>SUM(F268:F271)</f>
      </c>
      <c r="G272" s="1932">
        <f t="shared" si="237"/>
      </c>
      <c r="H272" s="1932">
        <f t="shared" si="330"/>
      </c>
      <c r="I272" s="1932">
        <f t="shared" si="20"/>
      </c>
      <c r="J272" s="1932">
        <f t="shared" si="143"/>
      </c>
      <c r="K272" s="1933">
        <f t="shared" si="268"/>
      </c>
      <c r="L272" s="1933">
        <f t="shared" si="361"/>
      </c>
      <c r="M272" s="1933">
        <f t="shared" si="51"/>
      </c>
      <c r="N272" s="1933">
        <f t="shared" si="82"/>
      </c>
      <c r="O272" s="1934">
        <f t="shared" si="174"/>
      </c>
      <c r="P272" s="1933">
        <f>AVERAGE(P268:P271)</f>
      </c>
      <c r="Q272" s="1930">
        <f>AVERAGE(Q268:Q271)</f>
      </c>
      <c r="R272" s="1930">
        <f t="shared" si="299"/>
      </c>
      <c r="S272" s="1934">
        <f>SUM(S268:S271)</f>
      </c>
      <c r="T272" s="1934">
        <f>SUM(T268:T271)</f>
      </c>
      <c r="U272" s="1934">
        <f>SUM(U268:U271)</f>
      </c>
      <c r="V272" s="1934">
        <f>SUM(V268:V271)</f>
      </c>
      <c r="W272" s="1934">
        <f>SUM(W268:W271)</f>
      </c>
      <c r="X272" s="1934">
        <f>SUM(X268:X271)</f>
      </c>
      <c r="Y272" s="1934">
        <f>SUM(Y268:Y271)</f>
      </c>
      <c r="Z272" s="1934">
        <f>SUM(Z268:Z271)</f>
      </c>
      <c r="AA272" s="1936">
        <f t="shared" si="392"/>
      </c>
      <c r="AB272" s="1937"/>
      <c r="AC272" s="1937"/>
      <c r="AD272" s="1938">
        <f>SUM(AD268:AD271)</f>
      </c>
    </row>
    <row r="273">
      <c r="A273" s="1918"/>
      <c r="B273" s="1948" t="s">
        <v>1692</v>
      </c>
      <c r="C273" s="1948"/>
      <c r="D273" s="1949">
        <f>D272+D267</f>
      </c>
      <c r="E273" s="1949">
        <f>E272+E267</f>
      </c>
      <c r="F273" s="1949">
        <f>F272+F267</f>
      </c>
      <c r="G273" s="1950">
        <f t="shared" si="237"/>
      </c>
      <c r="H273" s="1950">
        <f t="shared" si="330"/>
      </c>
      <c r="I273" s="1950">
        <f t="shared" si="20"/>
      </c>
      <c r="J273" s="1950">
        <f t="shared" si="143"/>
      </c>
      <c r="K273" s="1951">
        <f t="shared" si="268"/>
      </c>
      <c r="L273" s="1951">
        <f t="shared" si="361"/>
      </c>
      <c r="M273" s="1951">
        <f t="shared" si="51"/>
      </c>
      <c r="N273" s="1951">
        <f t="shared" si="82"/>
      </c>
      <c r="O273" s="1952">
        <f t="shared" si="174"/>
      </c>
      <c r="P273" s="1953">
        <f>(P272+P267)/2</f>
      </c>
      <c r="Q273" s="1953">
        <f>(Q272+Q267)/2</f>
      </c>
      <c r="R273" s="1949">
        <f>(R272+R267)/2</f>
      </c>
      <c r="S273" s="1952">
        <f>S272+S267</f>
      </c>
      <c r="T273" s="1952">
        <f>T272+T267</f>
      </c>
      <c r="U273" s="1952">
        <f>U272+U267</f>
      </c>
      <c r="V273" s="1952">
        <f>V272+V267</f>
      </c>
      <c r="W273" s="1952">
        <f>W272+W267</f>
      </c>
      <c r="X273" s="1952">
        <f>X272+X267</f>
      </c>
      <c r="Y273" s="1952">
        <f>Y272+Y267</f>
      </c>
      <c r="Z273" s="1952">
        <f>Z272+Z267</f>
      </c>
      <c r="AA273" s="1950">
        <f t="shared" si="392"/>
      </c>
      <c r="AB273" s="1954"/>
      <c r="AC273" s="1954"/>
      <c r="AD273" s="1955">
        <f>AD272+AD267</f>
      </c>
    </row>
    <row customHeight="true" ht="18.452380952380953" r="274">
      <c r="A274" s="1907" t="s">
        <v>1645</v>
      </c>
      <c r="B274" s="1907" t="s">
        <v>1646</v>
      </c>
      <c r="C274" s="1907"/>
      <c r="D274" s="1908" t="s">
        <v>1647</v>
      </c>
      <c r="E274" s="1908"/>
      <c r="F274" s="1908"/>
      <c r="G274" s="1908"/>
      <c r="H274" s="1908"/>
      <c r="I274" s="1908"/>
      <c r="J274" s="1909" t="s">
        <v>1648</v>
      </c>
      <c r="K274" s="1909"/>
      <c r="L274" s="1909"/>
      <c r="M274" s="1909"/>
      <c r="N274" s="1909"/>
      <c r="O274" s="1909"/>
      <c r="P274" s="1909"/>
      <c r="Q274" s="1909"/>
      <c r="R274" s="1909"/>
      <c r="S274" s="1909"/>
      <c r="T274" s="1909"/>
      <c r="U274" s="1909"/>
      <c r="V274" s="1909"/>
      <c r="W274" s="1909"/>
      <c r="X274" s="1909"/>
      <c r="Y274" s="1909"/>
      <c r="Z274" s="1909"/>
      <c r="AA274" s="1909"/>
      <c r="AB274" s="1909"/>
      <c r="AC274" s="1909"/>
      <c r="AD274" s="1910"/>
    </row>
    <row customHeight="true" ht="18.452380952380953" r="275">
      <c r="A275" s="1907"/>
      <c r="B275" s="1907" t="s">
        <v>1649</v>
      </c>
      <c r="C275" s="1907" t="s">
        <v>1650</v>
      </c>
      <c r="D275" s="1908" t="s">
        <v>1651</v>
      </c>
      <c r="E275" s="1911" t="s">
        <v>1652</v>
      </c>
      <c r="F275" s="1912" t="s">
        <v>1653</v>
      </c>
      <c r="G275" s="1913" t="s">
        <v>1654</v>
      </c>
      <c r="H275" s="1913" t="s">
        <v>1655</v>
      </c>
      <c r="I275" s="1913" t="s">
        <v>1656</v>
      </c>
      <c r="J275" s="1909" t="s">
        <v>1657</v>
      </c>
      <c r="K275" s="1914" t="s">
        <v>1658</v>
      </c>
      <c r="L275" s="1914" t="s">
        <v>1659</v>
      </c>
      <c r="M275" s="1914" t="s">
        <v>1660</v>
      </c>
      <c r="N275" s="1914" t="s">
        <v>1661</v>
      </c>
      <c r="O275" s="1915" t="s">
        <v>1662</v>
      </c>
      <c r="P275" s="1914" t="s">
        <v>1663</v>
      </c>
      <c r="Q275" s="1915" t="s">
        <v>1664</v>
      </c>
      <c r="R275" s="1909" t="s">
        <v>1665</v>
      </c>
      <c r="S275" s="1915" t="s">
        <v>1666</v>
      </c>
      <c r="T275" s="1915" t="s">
        <v>1667</v>
      </c>
      <c r="U275" s="1915" t="s">
        <v>1668</v>
      </c>
      <c r="V275" s="1915" t="s">
        <v>1669</v>
      </c>
      <c r="W275" s="1915" t="s">
        <v>1670</v>
      </c>
      <c r="X275" s="1915" t="s">
        <v>1671</v>
      </c>
      <c r="Y275" s="1915" t="s">
        <v>1672</v>
      </c>
      <c r="Z275" s="1915" t="s">
        <v>1673</v>
      </c>
      <c r="AA275" s="1916" t="s">
        <v>1674</v>
      </c>
      <c r="AB275" s="1910" t="s">
        <v>1675</v>
      </c>
      <c r="AC275" s="1910" t="s">
        <v>1676</v>
      </c>
      <c r="AD275" s="1917" t="s">
        <v>1677</v>
      </c>
    </row>
    <row customHeight="true" ht="18.452380952380953" r="276">
      <c r="A276" s="1918" t="s">
        <v>1717</v>
      </c>
      <c r="B276" s="1919" t="s">
        <v>1718</v>
      </c>
      <c r="C276" s="1920" t="s">
        <v>1680</v>
      </c>
      <c r="D276" s="1921">
        <v>1841.68</v>
      </c>
      <c r="E276" s="1922">
        <v>0</v>
      </c>
      <c r="F276" s="1921">
        <f t="shared" ref="F276:F279" si="197">E276*2000*1.2</f>
      </c>
      <c r="G276" s="1923">
        <f t="shared" ref="G276:G286" si="238">F276/D276</f>
      </c>
      <c r="H276" s="1923">
        <f t="shared" ref="H276:H286" si="331">D276/E276</f>
      </c>
      <c r="I276" s="1923">
        <f t="shared" ref="I276:I286" si="21">F276/E276</f>
      </c>
      <c r="J276" s="1924">
        <f t="shared" ref="J276:J286" si="144">D276/T276</f>
      </c>
      <c r="K276" s="1925">
        <f t="shared" ref="K276:K286" si="269">O276/S276*1</f>
      </c>
      <c r="L276" s="1925">
        <f t="shared" ref="L276:L286" si="362">T276/S276</f>
      </c>
      <c r="M276" s="1925">
        <f t="shared" ref="M276:M286" si="52">V276/S276</f>
      </c>
      <c r="N276" s="1925">
        <f t="shared" ref="N276:N286" si="83">W276/V276</f>
      </c>
      <c r="O276" s="1926">
        <f t="shared" ref="O276:O286" si="175">U276/P276</f>
      </c>
      <c r="P276" s="1927">
        <v>0.0101</v>
      </c>
      <c r="Q276" s="1926">
        <v>50</v>
      </c>
      <c r="R276" s="1924">
        <f t="shared" ref="R276:R285" si="300">(D276/S276)*1000</f>
      </c>
      <c r="S276" s="1926">
        <v>26427</v>
      </c>
      <c r="T276" s="1926">
        <v>512</v>
      </c>
      <c r="U276" s="1926">
        <v>97</v>
      </c>
      <c r="V276" s="1926">
        <v>530</v>
      </c>
      <c r="W276" s="1926">
        <v>50</v>
      </c>
      <c r="X276" s="1926">
        <v>5</v>
      </c>
      <c r="Y276" s="1926">
        <v>2</v>
      </c>
      <c r="Z276" s="1926">
        <v>13</v>
      </c>
      <c r="AA276" s="1924">
        <f t="shared" ref="AA276:AA286" si="393">AD276*1000/D276</f>
      </c>
      <c r="AB276" s="1928" t="s">
        <v>1681</v>
      </c>
      <c r="AC276" s="1928" t="s">
        <v>1682</v>
      </c>
      <c r="AD276" s="1928">
        <v>32</v>
      </c>
    </row>
    <row customHeight="true" ht="18.452380952380953" r="277">
      <c r="A277" s="1918"/>
      <c r="B277" s="1919" t="s">
        <v>1718</v>
      </c>
      <c r="C277" s="1920" t="s">
        <v>1683</v>
      </c>
      <c r="D277" s="1921">
        <v>2457.36</v>
      </c>
      <c r="E277" s="1922">
        <v>1</v>
      </c>
      <c r="F277" s="1921">
        <f t="shared" si="197"/>
      </c>
      <c r="G277" s="1923">
        <f t="shared" si="238"/>
      </c>
      <c r="H277" s="1923">
        <f t="shared" si="331"/>
      </c>
      <c r="I277" s="1923">
        <f t="shared" si="21"/>
      </c>
      <c r="J277" s="1924">
        <f t="shared" si="144"/>
      </c>
      <c r="K277" s="1925">
        <f t="shared" si="269"/>
      </c>
      <c r="L277" s="1925">
        <f t="shared" si="362"/>
      </c>
      <c r="M277" s="1925">
        <f t="shared" si="52"/>
      </c>
      <c r="N277" s="1925">
        <f t="shared" si="83"/>
      </c>
      <c r="O277" s="1926">
        <f t="shared" si="175"/>
      </c>
      <c r="P277" s="1927">
        <v>0.0194</v>
      </c>
      <c r="Q277" s="1926">
        <v>56</v>
      </c>
      <c r="R277" s="1924">
        <f t="shared" si="300"/>
      </c>
      <c r="S277" s="1926">
        <v>22991</v>
      </c>
      <c r="T277" s="1926">
        <v>583</v>
      </c>
      <c r="U277" s="1926">
        <v>115</v>
      </c>
      <c r="V277" s="1926">
        <v>632</v>
      </c>
      <c r="W277" s="1926">
        <v>72</v>
      </c>
      <c r="X277" s="1926">
        <v>3</v>
      </c>
      <c r="Y277" s="1926">
        <v>1</v>
      </c>
      <c r="Z277" s="1926">
        <v>23</v>
      </c>
      <c r="AA277" s="1924">
        <f t="shared" si="393"/>
      </c>
      <c r="AB277" s="1928" t="s">
        <v>1681</v>
      </c>
      <c r="AC277" s="1928" t="s">
        <v>1682</v>
      </c>
      <c r="AD277" s="1928">
        <v>33</v>
      </c>
    </row>
    <row customHeight="true" ht="18.452380952380953" r="278">
      <c r="A278" s="1918"/>
      <c r="B278" s="1919" t="s">
        <v>1718</v>
      </c>
      <c r="C278" s="1920" t="s">
        <v>1684</v>
      </c>
      <c r="D278" s="1921">
        <v>1923.46</v>
      </c>
      <c r="E278" s="1922">
        <v>1</v>
      </c>
      <c r="F278" s="1921">
        <f t="shared" si="197"/>
      </c>
      <c r="G278" s="1923">
        <f t="shared" si="238"/>
      </c>
      <c r="H278" s="1923">
        <f t="shared" si="331"/>
      </c>
      <c r="I278" s="1923">
        <f t="shared" si="21"/>
      </c>
      <c r="J278" s="1924">
        <f t="shared" si="144"/>
      </c>
      <c r="K278" s="1925">
        <f t="shared" si="269"/>
      </c>
      <c r="L278" s="1925">
        <f t="shared" si="362"/>
      </c>
      <c r="M278" s="1925">
        <f t="shared" si="52"/>
      </c>
      <c r="N278" s="1925">
        <f t="shared" si="83"/>
      </c>
      <c r="O278" s="1926">
        <f t="shared" si="175"/>
      </c>
      <c r="P278" s="1927">
        <v>0.0131</v>
      </c>
      <c r="Q278" s="1926">
        <v>54</v>
      </c>
      <c r="R278" s="1924">
        <f t="shared" si="300"/>
      </c>
      <c r="S278" s="1926">
        <v>14940</v>
      </c>
      <c r="T278" s="1926">
        <v>428</v>
      </c>
      <c r="U278" s="1926">
        <v>74</v>
      </c>
      <c r="V278" s="1926">
        <v>472</v>
      </c>
      <c r="W278" s="1926">
        <v>29</v>
      </c>
      <c r="X278" s="1926">
        <v>1</v>
      </c>
      <c r="Y278" s="1926">
        <v>0</v>
      </c>
      <c r="Z278" s="1926">
        <v>4</v>
      </c>
      <c r="AA278" s="1924">
        <f t="shared" si="393"/>
      </c>
      <c r="AB278" s="1928" t="s">
        <v>1681</v>
      </c>
      <c r="AC278" s="1928" t="s">
        <v>1682</v>
      </c>
      <c r="AD278" s="1928">
        <v>18</v>
      </c>
    </row>
    <row customHeight="true" ht="18.452380952380953" r="279">
      <c r="A279" s="1918"/>
      <c r="B279" s="1919" t="s">
        <v>1718</v>
      </c>
      <c r="C279" s="1920" t="s">
        <v>1685</v>
      </c>
      <c r="D279" s="1921">
        <v>1467.77</v>
      </c>
      <c r="E279" s="1922">
        <v>1</v>
      </c>
      <c r="F279" s="1921">
        <f t="shared" si="197"/>
      </c>
      <c r="G279" s="1923">
        <f t="shared" si="238"/>
      </c>
      <c r="H279" s="1923">
        <f t="shared" si="331"/>
      </c>
      <c r="I279" s="1923">
        <f t="shared" si="21"/>
      </c>
      <c r="J279" s="1924">
        <f t="shared" si="144"/>
      </c>
      <c r="K279" s="1925">
        <f t="shared" si="269"/>
      </c>
      <c r="L279" s="1925">
        <f t="shared" si="362"/>
      </c>
      <c r="M279" s="1925">
        <f t="shared" si="52"/>
      </c>
      <c r="N279" s="1925">
        <f t="shared" si="83"/>
      </c>
      <c r="O279" s="1926">
        <f t="shared" si="175"/>
      </c>
      <c r="P279" s="1927">
        <v>0.0074</v>
      </c>
      <c r="Q279" s="1926">
        <v>51</v>
      </c>
      <c r="R279" s="1924">
        <f t="shared" si="300"/>
      </c>
      <c r="S279" s="1926">
        <v>11672</v>
      </c>
      <c r="T279" s="1926">
        <v>427</v>
      </c>
      <c r="U279" s="1926">
        <v>39</v>
      </c>
      <c r="V279" s="1926">
        <v>471</v>
      </c>
      <c r="W279" s="1926">
        <v>30</v>
      </c>
      <c r="X279" s="1926">
        <v>2</v>
      </c>
      <c r="Y279" s="1926">
        <v>0</v>
      </c>
      <c r="Z279" s="1926">
        <v>5</v>
      </c>
      <c r="AA279" s="1924">
        <f t="shared" si="393"/>
      </c>
      <c r="AB279" s="1928" t="s">
        <v>1681</v>
      </c>
      <c r="AC279" s="1928" t="s">
        <v>1682</v>
      </c>
      <c r="AD279" s="1928">
        <v>26</v>
      </c>
    </row>
    <row customHeight="true" ht="18.452380952380953" r="280">
      <c r="A280" s="1918"/>
      <c r="B280" s="1929" t="s">
        <v>1686</v>
      </c>
      <c r="C280" s="1929"/>
      <c r="D280" s="1930">
        <f>SUM(D276:D279)</f>
      </c>
      <c r="E280" s="1931">
        <f>SUM(E276:E279)</f>
      </c>
      <c r="F280" s="1930">
        <f>SUM(F276:F279)</f>
      </c>
      <c r="G280" s="1932">
        <f t="shared" si="238"/>
      </c>
      <c r="H280" s="1932">
        <f t="shared" si="331"/>
      </c>
      <c r="I280" s="1932">
        <f t="shared" si="21"/>
      </c>
      <c r="J280" s="1932">
        <f t="shared" si="144"/>
      </c>
      <c r="K280" s="1933">
        <f t="shared" si="269"/>
      </c>
      <c r="L280" s="1933">
        <f t="shared" si="362"/>
      </c>
      <c r="M280" s="1933">
        <f t="shared" si="52"/>
      </c>
      <c r="N280" s="1933">
        <f t="shared" si="83"/>
      </c>
      <c r="O280" s="1934">
        <f t="shared" si="175"/>
      </c>
      <c r="P280" s="1933">
        <f>AVERAGE(P276:P279)</f>
      </c>
      <c r="Q280" s="1930">
        <f>AVERAGE(Q276:Q279)</f>
      </c>
      <c r="R280" s="1932">
        <f t="shared" si="300"/>
      </c>
      <c r="S280" s="1935">
        <f>SUM(S276:S279)</f>
      </c>
      <c r="T280" s="1935">
        <f>SUM(T276:T279)</f>
      </c>
      <c r="U280" s="1935">
        <f>SUM(U276:U279)</f>
      </c>
      <c r="V280" s="1935">
        <f>SUM(V276:V279)</f>
      </c>
      <c r="W280" s="1935">
        <f>SUM(W276:W279)</f>
      </c>
      <c r="X280" s="1935">
        <f>SUM(X276:X279)</f>
      </c>
      <c r="Y280" s="1935">
        <f>SUM(Y276:Y279)</f>
      </c>
      <c r="Z280" s="1935">
        <f>SUM(Z276:Z279)</f>
      </c>
      <c r="AA280" s="1936">
        <f t="shared" si="393"/>
      </c>
      <c r="AB280" s="1937"/>
      <c r="AC280" s="1937"/>
      <c r="AD280" s="1938">
        <f>SUM(AD276:AD279)</f>
      </c>
    </row>
    <row customHeight="true" ht="18.452380952380953" r="281">
      <c r="A281" s="1918"/>
      <c r="B281" s="1920" t="s">
        <v>1687</v>
      </c>
      <c r="C281" s="1920" t="s">
        <v>1688</v>
      </c>
      <c r="D281" s="1921">
        <v>1142.71</v>
      </c>
      <c r="E281" s="1922">
        <v>1</v>
      </c>
      <c r="F281" s="1921">
        <f t="shared" ref="F281:F284" si="198">E281*2000*1.2</f>
      </c>
      <c r="G281" s="1923">
        <f t="shared" si="238"/>
      </c>
      <c r="H281" s="1923">
        <f t="shared" si="331"/>
      </c>
      <c r="I281" s="1923">
        <f t="shared" si="21"/>
      </c>
      <c r="J281" s="1924">
        <f t="shared" si="144"/>
      </c>
      <c r="K281" s="1925">
        <f t="shared" si="269"/>
      </c>
      <c r="L281" s="1925">
        <f t="shared" si="362"/>
      </c>
      <c r="M281" s="1925">
        <f t="shared" si="52"/>
      </c>
      <c r="N281" s="1925">
        <f t="shared" si="83"/>
      </c>
      <c r="O281" s="1926">
        <f t="shared" si="175"/>
      </c>
      <c r="P281" s="1927">
        <v>0.0123</v>
      </c>
      <c r="Q281" s="1926">
        <v>51</v>
      </c>
      <c r="R281" s="1924">
        <f t="shared" si="300"/>
      </c>
      <c r="S281" s="1926">
        <v>10048</v>
      </c>
      <c r="T281" s="1926">
        <v>386</v>
      </c>
      <c r="U281" s="1926">
        <v>50</v>
      </c>
      <c r="V281" s="1926">
        <v>442</v>
      </c>
      <c r="W281" s="1926">
        <v>43</v>
      </c>
      <c r="X281" s="1926">
        <v>2</v>
      </c>
      <c r="Y281" s="1926">
        <v>0</v>
      </c>
      <c r="Z281" s="1926">
        <v>3</v>
      </c>
      <c r="AA281" s="1924">
        <f t="shared" si="393"/>
      </c>
      <c r="AB281" s="1928" t="s">
        <v>1681</v>
      </c>
      <c r="AC281" s="1928" t="s">
        <v>1682</v>
      </c>
      <c r="AD281" s="1928">
        <v>18</v>
      </c>
    </row>
    <row customHeight="true" ht="18.452380952380953" r="282">
      <c r="A282" s="1918"/>
      <c r="B282" s="1920" t="s">
        <v>1687</v>
      </c>
      <c r="C282" s="1919" t="s">
        <v>1689</v>
      </c>
      <c r="D282" s="1939">
        <v>1462.9</v>
      </c>
      <c r="E282" s="1940">
        <v>3</v>
      </c>
      <c r="F282" s="1921">
        <f t="shared" si="198"/>
      </c>
      <c r="G282" s="1941">
        <f t="shared" si="238"/>
      </c>
      <c r="H282" s="1941">
        <f t="shared" si="331"/>
      </c>
      <c r="I282" s="1941">
        <f t="shared" si="21"/>
      </c>
      <c r="J282" s="1942">
        <f t="shared" si="144"/>
      </c>
      <c r="K282" s="1943">
        <f t="shared" si="269"/>
      </c>
      <c r="L282" s="1943">
        <f t="shared" si="362"/>
      </c>
      <c r="M282" s="1943">
        <f t="shared" si="52"/>
      </c>
      <c r="N282" s="1943">
        <f t="shared" si="83"/>
      </c>
      <c r="O282" s="1926">
        <f t="shared" si="175"/>
      </c>
      <c r="P282" s="1944">
        <v>0.0118</v>
      </c>
      <c r="Q282" s="1945">
        <v>52</v>
      </c>
      <c r="R282" s="1942">
        <f t="shared" si="300"/>
      </c>
      <c r="S282" s="1945">
        <v>12197</v>
      </c>
      <c r="T282" s="1945">
        <v>553</v>
      </c>
      <c r="U282" s="1945">
        <v>57</v>
      </c>
      <c r="V282" s="1945">
        <v>603</v>
      </c>
      <c r="W282" s="1945">
        <v>73</v>
      </c>
      <c r="X282" s="1945">
        <v>5</v>
      </c>
      <c r="Y282" s="1945">
        <v>1</v>
      </c>
      <c r="Z282" s="1945">
        <v>1</v>
      </c>
      <c r="AA282" s="1924">
        <f t="shared" si="393"/>
      </c>
      <c r="AB282" s="1928" t="s">
        <v>1681</v>
      </c>
      <c r="AC282" s="1928" t="s">
        <v>1682</v>
      </c>
      <c r="AD282" s="1946">
        <v>21</v>
      </c>
    </row>
    <row customHeight="true" ht="18.452380952380953" r="283">
      <c r="A283" s="1918"/>
      <c r="B283" s="1920" t="s">
        <v>1687</v>
      </c>
      <c r="C283" s="1919" t="s">
        <v>1690</v>
      </c>
      <c r="D283" s="1939">
        <v>1470.63</v>
      </c>
      <c r="E283" s="1940">
        <v>2</v>
      </c>
      <c r="F283" s="1921">
        <f t="shared" si="198"/>
      </c>
      <c r="G283" s="1941">
        <f t="shared" si="238"/>
      </c>
      <c r="H283" s="1941">
        <f t="shared" si="331"/>
      </c>
      <c r="I283" s="1941">
        <f t="shared" si="21"/>
      </c>
      <c r="J283" s="1942">
        <f t="shared" si="144"/>
      </c>
      <c r="K283" s="1943">
        <f t="shared" si="269"/>
      </c>
      <c r="L283" s="1943">
        <f t="shared" si="362"/>
      </c>
      <c r="M283" s="1943">
        <f t="shared" si="52"/>
      </c>
      <c r="N283" s="1943">
        <f t="shared" si="83"/>
      </c>
      <c r="O283" s="1926">
        <f t="shared" si="175"/>
      </c>
      <c r="P283" s="1944">
        <v>0.006</v>
      </c>
      <c r="Q283" s="1945">
        <v>50</v>
      </c>
      <c r="R283" s="1942">
        <f t="shared" si="300"/>
      </c>
      <c r="S283" s="1945">
        <v>18027</v>
      </c>
      <c r="T283" s="1945">
        <v>722</v>
      </c>
      <c r="U283" s="1945">
        <v>50</v>
      </c>
      <c r="V283" s="1945">
        <v>782</v>
      </c>
      <c r="W283" s="1945">
        <v>94</v>
      </c>
      <c r="X283" s="1945">
        <v>4</v>
      </c>
      <c r="Y283" s="1945">
        <v>2</v>
      </c>
      <c r="Z283" s="1945">
        <v>2</v>
      </c>
      <c r="AA283" s="1924">
        <f t="shared" si="393"/>
      </c>
      <c r="AB283" s="1928" t="s">
        <v>1681</v>
      </c>
      <c r="AC283" s="1928" t="s">
        <v>1682</v>
      </c>
      <c r="AD283" s="1946">
        <v>19</v>
      </c>
    </row>
    <row customHeight="true" ht="18.452380952380953" r="284">
      <c r="A284" s="1918"/>
      <c r="B284" s="1920" t="s">
        <v>1687</v>
      </c>
      <c r="C284" s="1919" t="s">
        <v>1691</v>
      </c>
      <c r="D284" s="1939">
        <v>881.97</v>
      </c>
      <c r="E284" s="1940">
        <v>0</v>
      </c>
      <c r="F284" s="1921">
        <f t="shared" si="198"/>
      </c>
      <c r="G284" s="1941">
        <f t="shared" si="238"/>
      </c>
      <c r="H284" s="1941">
        <f t="shared" si="331"/>
      </c>
      <c r="I284" s="1941">
        <f t="shared" si="21"/>
      </c>
      <c r="J284" s="1942">
        <f t="shared" si="144"/>
      </c>
      <c r="K284" s="1943">
        <f t="shared" si="269"/>
      </c>
      <c r="L284" s="1943">
        <f t="shared" si="362"/>
      </c>
      <c r="M284" s="1943">
        <f t="shared" si="52"/>
      </c>
      <c r="N284" s="1943">
        <f t="shared" si="83"/>
      </c>
      <c r="O284" s="1926">
        <f t="shared" si="175"/>
      </c>
      <c r="P284" s="1944">
        <v>0.0075</v>
      </c>
      <c r="Q284" s="1945">
        <v>51</v>
      </c>
      <c r="R284" s="1942">
        <f t="shared" si="300"/>
      </c>
      <c r="S284" s="1945">
        <v>11400</v>
      </c>
      <c r="T284" s="1945">
        <v>440</v>
      </c>
      <c r="U284" s="1945">
        <v>34</v>
      </c>
      <c r="V284" s="1945">
        <v>532</v>
      </c>
      <c r="W284" s="1945">
        <v>47</v>
      </c>
      <c r="X284" s="1945">
        <v>2</v>
      </c>
      <c r="Y284" s="1945">
        <v>0</v>
      </c>
      <c r="Z284" s="1945">
        <v>1</v>
      </c>
      <c r="AA284" s="1924">
        <f t="shared" si="393"/>
      </c>
      <c r="AB284" s="1928" t="s">
        <v>1681</v>
      </c>
      <c r="AC284" s="1928" t="s">
        <v>1682</v>
      </c>
      <c r="AD284" s="1946">
        <v>12</v>
      </c>
    </row>
    <row customHeight="true" ht="18.452380952380953" r="285">
      <c r="A285" s="1918"/>
      <c r="B285" s="1929" t="s">
        <v>1686</v>
      </c>
      <c r="C285" s="1929"/>
      <c r="D285" s="1930">
        <f>SUM(D281:D284)</f>
      </c>
      <c r="E285" s="1930">
        <f>SUM(E281:E284)</f>
      </c>
      <c r="F285" s="1930">
        <f>SUM(F281:F284)</f>
      </c>
      <c r="G285" s="1932">
        <f t="shared" si="238"/>
      </c>
      <c r="H285" s="1932">
        <f t="shared" si="331"/>
      </c>
      <c r="I285" s="1932">
        <f t="shared" si="21"/>
      </c>
      <c r="J285" s="1932">
        <f t="shared" si="144"/>
      </c>
      <c r="K285" s="1933">
        <f t="shared" si="269"/>
      </c>
      <c r="L285" s="1933">
        <f t="shared" si="362"/>
      </c>
      <c r="M285" s="1933">
        <f t="shared" si="52"/>
      </c>
      <c r="N285" s="1933">
        <f t="shared" si="83"/>
      </c>
      <c r="O285" s="1934">
        <f t="shared" si="175"/>
      </c>
      <c r="P285" s="1933">
        <f>AVERAGE(P281:P284)</f>
      </c>
      <c r="Q285" s="1930">
        <f>AVERAGE(Q281:Q284)</f>
      </c>
      <c r="R285" s="1930">
        <f t="shared" si="300"/>
      </c>
      <c r="S285" s="1934">
        <f>SUM(S281:S284)</f>
      </c>
      <c r="T285" s="1934">
        <f>SUM(T281:T284)</f>
      </c>
      <c r="U285" s="1934">
        <f>SUM(U281:U284)</f>
      </c>
      <c r="V285" s="1934">
        <f>SUM(V281:V284)</f>
      </c>
      <c r="W285" s="1934">
        <f>SUM(W281:W284)</f>
      </c>
      <c r="X285" s="1934">
        <f>SUM(X281:X284)</f>
      </c>
      <c r="Y285" s="1934">
        <f>SUM(Y281:Y284)</f>
      </c>
      <c r="Z285" s="1934">
        <f>SUM(Z281:Z284)</f>
      </c>
      <c r="AA285" s="1936">
        <f t="shared" si="393"/>
      </c>
      <c r="AB285" s="1937"/>
      <c r="AC285" s="1937"/>
      <c r="AD285" s="1938">
        <f>SUM(AD281:AD284)</f>
      </c>
    </row>
    <row customHeight="true" ht="18.452380952380953" r="286">
      <c r="A286" s="1918"/>
      <c r="B286" s="1948" t="s">
        <v>1692</v>
      </c>
      <c r="C286" s="1948"/>
      <c r="D286" s="1949">
        <f>D285+D280</f>
      </c>
      <c r="E286" s="1949">
        <f>E285+E280</f>
      </c>
      <c r="F286" s="1949">
        <f>F285+F280</f>
      </c>
      <c r="G286" s="1950">
        <f t="shared" si="238"/>
      </c>
      <c r="H286" s="1950">
        <f t="shared" si="331"/>
      </c>
      <c r="I286" s="1950">
        <f t="shared" si="21"/>
      </c>
      <c r="J286" s="1950">
        <f t="shared" si="144"/>
      </c>
      <c r="K286" s="1951">
        <f t="shared" si="269"/>
      </c>
      <c r="L286" s="1951">
        <f t="shared" si="362"/>
      </c>
      <c r="M286" s="1951">
        <f t="shared" si="52"/>
      </c>
      <c r="N286" s="1951">
        <f t="shared" si="83"/>
      </c>
      <c r="O286" s="1952">
        <f t="shared" si="175"/>
      </c>
      <c r="P286" s="1953">
        <f>(P285+P280)/2</f>
      </c>
      <c r="Q286" s="1953">
        <f>(Q285+Q280)/2</f>
      </c>
      <c r="R286" s="1949">
        <f>(R285+R280)/2</f>
      </c>
      <c r="S286" s="1952">
        <f>S285+S280</f>
      </c>
      <c r="T286" s="1952">
        <f>T285+T280</f>
      </c>
      <c r="U286" s="1952">
        <f>U285+U280</f>
      </c>
      <c r="V286" s="1952">
        <f>V285+V280</f>
      </c>
      <c r="W286" s="1952">
        <f>W285+W280</f>
      </c>
      <c r="X286" s="1952">
        <f>X285+X280</f>
      </c>
      <c r="Y286" s="1952">
        <f>Y285+Y280</f>
      </c>
      <c r="Z286" s="1952">
        <f>Z285+Z280</f>
      </c>
      <c r="AA286" s="1950">
        <f t="shared" si="393"/>
      </c>
      <c r="AB286" s="1954"/>
      <c r="AC286" s="1954"/>
      <c r="AD286" s="1955">
        <f>AD285+AD280</f>
      </c>
    </row>
    <row customHeight="true" ht="18.452380952380953" r="287">
      <c r="A287" s="1907" t="s">
        <v>1645</v>
      </c>
      <c r="B287" s="1907" t="s">
        <v>1646</v>
      </c>
      <c r="C287" s="1907"/>
      <c r="D287" s="1908" t="s">
        <v>1647</v>
      </c>
      <c r="E287" s="1908"/>
      <c r="F287" s="1908"/>
      <c r="G287" s="1908"/>
      <c r="H287" s="1908"/>
      <c r="I287" s="1908"/>
      <c r="J287" s="1909" t="s">
        <v>1648</v>
      </c>
      <c r="K287" s="1909"/>
      <c r="L287" s="1909"/>
      <c r="M287" s="1909"/>
      <c r="N287" s="1909"/>
      <c r="O287" s="1909"/>
      <c r="P287" s="1909"/>
      <c r="Q287" s="1909"/>
      <c r="R287" s="1909"/>
      <c r="S287" s="1909"/>
      <c r="T287" s="1909"/>
      <c r="U287" s="1909"/>
      <c r="V287" s="1909"/>
      <c r="W287" s="1909"/>
      <c r="X287" s="1909"/>
      <c r="Y287" s="1909"/>
      <c r="Z287" s="1909"/>
      <c r="AA287" s="1909"/>
      <c r="AB287" s="1909"/>
      <c r="AC287" s="1909"/>
      <c r="AD287" s="1910"/>
    </row>
    <row customHeight="true" ht="18.452380952380953" r="288">
      <c r="A288" s="1907"/>
      <c r="B288" s="1907" t="s">
        <v>1649</v>
      </c>
      <c r="C288" s="1907" t="s">
        <v>1650</v>
      </c>
      <c r="D288" s="1908" t="s">
        <v>1651</v>
      </c>
      <c r="E288" s="1911" t="s">
        <v>1652</v>
      </c>
      <c r="F288" s="1912" t="s">
        <v>1653</v>
      </c>
      <c r="G288" s="1913" t="s">
        <v>1654</v>
      </c>
      <c r="H288" s="1913" t="s">
        <v>1655</v>
      </c>
      <c r="I288" s="1913" t="s">
        <v>1656</v>
      </c>
      <c r="J288" s="1909" t="s">
        <v>1657</v>
      </c>
      <c r="K288" s="1914" t="s">
        <v>1658</v>
      </c>
      <c r="L288" s="1914" t="s">
        <v>1659</v>
      </c>
      <c r="M288" s="1914" t="s">
        <v>1660</v>
      </c>
      <c r="N288" s="1914" t="s">
        <v>1661</v>
      </c>
      <c r="O288" s="1915" t="s">
        <v>1662</v>
      </c>
      <c r="P288" s="1914" t="s">
        <v>1663</v>
      </c>
      <c r="Q288" s="1915" t="s">
        <v>1664</v>
      </c>
      <c r="R288" s="1909" t="s">
        <v>1665</v>
      </c>
      <c r="S288" s="1915" t="s">
        <v>1666</v>
      </c>
      <c r="T288" s="1915" t="s">
        <v>1667</v>
      </c>
      <c r="U288" s="1915" t="s">
        <v>1668</v>
      </c>
      <c r="V288" s="1915" t="s">
        <v>1669</v>
      </c>
      <c r="W288" s="1915" t="s">
        <v>1670</v>
      </c>
      <c r="X288" s="1915" t="s">
        <v>1671</v>
      </c>
      <c r="Y288" s="1915" t="s">
        <v>1672</v>
      </c>
      <c r="Z288" s="1915" t="s">
        <v>1673</v>
      </c>
      <c r="AA288" s="1916" t="s">
        <v>1674</v>
      </c>
      <c r="AB288" s="1910" t="s">
        <v>1675</v>
      </c>
      <c r="AC288" s="1910" t="s">
        <v>1676</v>
      </c>
      <c r="AD288" s="1917" t="s">
        <v>1677</v>
      </c>
    </row>
    <row customHeight="true" ht="18.452380952380953" r="289">
      <c r="A289" s="1918" t="s">
        <v>1719</v>
      </c>
      <c r="B289" s="1919" t="s">
        <v>1679</v>
      </c>
      <c r="C289" s="1920" t="s">
        <v>1680</v>
      </c>
      <c r="D289" s="1921">
        <v>1911.52</v>
      </c>
      <c r="E289" s="1922">
        <v>3</v>
      </c>
      <c r="F289" s="1921">
        <f t="shared" ref="F289:F292" si="199">E289*2000*1.2</f>
      </c>
      <c r="G289" s="1923">
        <f t="shared" ref="G289:G299" si="239">F289/D289</f>
      </c>
      <c r="H289" s="1923">
        <f t="shared" ref="H289:H299" si="332">D289/E289</f>
      </c>
      <c r="I289" s="1923">
        <f t="shared" ref="I289:I299" si="22">F289/E289</f>
      </c>
      <c r="J289" s="1924">
        <f t="shared" ref="J289:J299" si="145">D289/T289</f>
      </c>
      <c r="K289" s="1925">
        <f t="shared" ref="K289:K299" si="270">O289/S289*1</f>
      </c>
      <c r="L289" s="1925">
        <f t="shared" ref="L289:L299" si="363">T289/S289</f>
      </c>
      <c r="M289" s="1925">
        <f t="shared" ref="M289:M299" si="53">V289/S289</f>
      </c>
      <c r="N289" s="1925">
        <f t="shared" ref="N289:N299" si="84">W289/V289</f>
      </c>
      <c r="O289" s="1926">
        <f t="shared" ref="O289:O299" si="176">U289/P289</f>
      </c>
      <c r="P289" s="1927">
        <v>0.005</v>
      </c>
      <c r="Q289" s="1926">
        <v>53</v>
      </c>
      <c r="R289" s="1924">
        <f t="shared" ref="R289:R298" si="301">(D289/S289)*1000</f>
      </c>
      <c r="S289" s="1926">
        <v>29157</v>
      </c>
      <c r="T289" s="1926">
        <v>592</v>
      </c>
      <c r="U289" s="1926">
        <v>87</v>
      </c>
      <c r="V289" s="1926">
        <v>650</v>
      </c>
      <c r="W289" s="1926">
        <v>77</v>
      </c>
      <c r="X289" s="1926">
        <v>13</v>
      </c>
      <c r="Y289" s="1926">
        <v>2</v>
      </c>
      <c r="Z289" s="1926">
        <v>7</v>
      </c>
      <c r="AA289" s="1924">
        <f t="shared" ref="AA289:AA299" si="394">AD289*1000/D289</f>
      </c>
      <c r="AB289" s="1928" t="s">
        <v>1681</v>
      </c>
      <c r="AC289" s="1928" t="s">
        <v>1682</v>
      </c>
      <c r="AD289" s="1928">
        <v>35</v>
      </c>
    </row>
    <row customHeight="true" ht="18.452380952380953" r="290">
      <c r="A290" s="1918"/>
      <c r="B290" s="1919" t="s">
        <v>1679</v>
      </c>
      <c r="C290" s="1920" t="s">
        <v>1683</v>
      </c>
      <c r="D290" s="1921">
        <v>1779.53</v>
      </c>
      <c r="E290" s="1922">
        <v>2</v>
      </c>
      <c r="F290" s="1921">
        <f t="shared" si="199"/>
      </c>
      <c r="G290" s="1923">
        <f t="shared" si="239"/>
      </c>
      <c r="H290" s="1923">
        <f t="shared" si="332"/>
      </c>
      <c r="I290" s="1923">
        <f t="shared" si="22"/>
      </c>
      <c r="J290" s="1924">
        <f t="shared" si="145"/>
      </c>
      <c r="K290" s="1925">
        <f t="shared" si="270"/>
      </c>
      <c r="L290" s="1925">
        <f t="shared" si="363"/>
      </c>
      <c r="M290" s="1925">
        <f t="shared" si="53"/>
      </c>
      <c r="N290" s="1925">
        <f t="shared" si="84"/>
      </c>
      <c r="O290" s="1926">
        <f t="shared" si="176"/>
      </c>
      <c r="P290" s="1927">
        <v>0.0096</v>
      </c>
      <c r="Q290" s="1926">
        <v>54</v>
      </c>
      <c r="R290" s="1924">
        <f t="shared" si="301"/>
      </c>
      <c r="S290" s="1926">
        <v>21168</v>
      </c>
      <c r="T290" s="1926">
        <v>672</v>
      </c>
      <c r="U290" s="1926">
        <v>86</v>
      </c>
      <c r="V290" s="1926">
        <v>771</v>
      </c>
      <c r="W290" s="1926">
        <v>62</v>
      </c>
      <c r="X290" s="1926">
        <v>6</v>
      </c>
      <c r="Y290" s="1926">
        <v>0</v>
      </c>
      <c r="Z290" s="1926">
        <v>8</v>
      </c>
      <c r="AA290" s="1924">
        <f t="shared" si="394"/>
      </c>
      <c r="AB290" s="1928" t="s">
        <v>1681</v>
      </c>
      <c r="AC290" s="1928" t="s">
        <v>1682</v>
      </c>
      <c r="AD290" s="1928">
        <v>24</v>
      </c>
    </row>
    <row customHeight="true" ht="18.452380952380953" r="291">
      <c r="A291" s="1918"/>
      <c r="B291" s="1919" t="s">
        <v>1679</v>
      </c>
      <c r="C291" s="1920" t="s">
        <v>1684</v>
      </c>
      <c r="D291" s="1921">
        <v>1508.24</v>
      </c>
      <c r="E291" s="1922">
        <v>3</v>
      </c>
      <c r="F291" s="1921">
        <f t="shared" si="199"/>
      </c>
      <c r="G291" s="1923">
        <f t="shared" si="239"/>
      </c>
      <c r="H291" s="1923">
        <f t="shared" si="332"/>
      </c>
      <c r="I291" s="1923">
        <f t="shared" si="22"/>
      </c>
      <c r="J291" s="1924">
        <f t="shared" si="145"/>
      </c>
      <c r="K291" s="1925">
        <f t="shared" si="270"/>
      </c>
      <c r="L291" s="1925">
        <f t="shared" si="363"/>
      </c>
      <c r="M291" s="1925">
        <f t="shared" si="53"/>
      </c>
      <c r="N291" s="1925">
        <f t="shared" si="84"/>
      </c>
      <c r="O291" s="1926">
        <f t="shared" si="176"/>
      </c>
      <c r="P291" s="1927">
        <v>0.0171</v>
      </c>
      <c r="Q291" s="1926">
        <v>55</v>
      </c>
      <c r="R291" s="1924">
        <f t="shared" si="301"/>
      </c>
      <c r="S291" s="1926">
        <v>13493</v>
      </c>
      <c r="T291" s="1926">
        <v>563</v>
      </c>
      <c r="U291" s="1926">
        <v>82</v>
      </c>
      <c r="V291" s="1926">
        <v>664</v>
      </c>
      <c r="W291" s="1926">
        <v>92</v>
      </c>
      <c r="X291" s="1926">
        <v>7</v>
      </c>
      <c r="Y291" s="1926">
        <v>0</v>
      </c>
      <c r="Z291" s="1926">
        <v>4</v>
      </c>
      <c r="AA291" s="1924">
        <f t="shared" si="394"/>
      </c>
      <c r="AB291" s="1928" t="s">
        <v>1681</v>
      </c>
      <c r="AC291" s="1928" t="s">
        <v>1682</v>
      </c>
      <c r="AD291" s="1928">
        <v>39</v>
      </c>
    </row>
    <row customHeight="true" ht="18.452380952380953" r="292">
      <c r="A292" s="1918"/>
      <c r="B292" s="1919" t="s">
        <v>1679</v>
      </c>
      <c r="C292" s="1920" t="s">
        <v>1685</v>
      </c>
      <c r="D292" s="1921">
        <v>1610.38</v>
      </c>
      <c r="E292" s="1922">
        <v>2</v>
      </c>
      <c r="F292" s="1921">
        <f t="shared" si="199"/>
      </c>
      <c r="G292" s="1923">
        <f t="shared" si="239"/>
      </c>
      <c r="H292" s="1923">
        <f t="shared" si="332"/>
      </c>
      <c r="I292" s="1923">
        <f t="shared" si="22"/>
      </c>
      <c r="J292" s="1924">
        <f t="shared" si="145"/>
      </c>
      <c r="K292" s="1925">
        <f t="shared" si="270"/>
      </c>
      <c r="L292" s="1925">
        <f t="shared" si="363"/>
      </c>
      <c r="M292" s="1925">
        <f t="shared" si="53"/>
      </c>
      <c r="N292" s="1925">
        <f t="shared" si="84"/>
      </c>
      <c r="O292" s="1926">
        <f t="shared" si="176"/>
      </c>
      <c r="P292" s="1927">
        <v>0.0196</v>
      </c>
      <c r="Q292" s="1926">
        <v>54</v>
      </c>
      <c r="R292" s="1924">
        <f t="shared" si="301"/>
      </c>
      <c r="S292" s="1926">
        <v>14001</v>
      </c>
      <c r="T292" s="1926">
        <v>544</v>
      </c>
      <c r="U292" s="1926">
        <v>85</v>
      </c>
      <c r="V292" s="1926">
        <v>622</v>
      </c>
      <c r="W292" s="1926">
        <v>87</v>
      </c>
      <c r="X292" s="1926">
        <v>2</v>
      </c>
      <c r="Y292" s="1926">
        <v>2</v>
      </c>
      <c r="Z292" s="1926">
        <v>2</v>
      </c>
      <c r="AA292" s="1924">
        <f t="shared" si="394"/>
      </c>
      <c r="AB292" s="1928" t="s">
        <v>1681</v>
      </c>
      <c r="AC292" s="1928" t="s">
        <v>1682</v>
      </c>
      <c r="AD292" s="1928">
        <v>30</v>
      </c>
    </row>
    <row customHeight="true" ht="18.452380952380953" r="293">
      <c r="A293" s="1918"/>
      <c r="B293" s="1929" t="s">
        <v>1686</v>
      </c>
      <c r="C293" s="1929"/>
      <c r="D293" s="1930">
        <f>SUM(D289:D292)</f>
      </c>
      <c r="E293" s="1931">
        <f>SUM(E289:E292)</f>
      </c>
      <c r="F293" s="1930">
        <f>SUM(F289:F292)</f>
      </c>
      <c r="G293" s="1932">
        <f t="shared" si="239"/>
      </c>
      <c r="H293" s="1932">
        <f t="shared" si="332"/>
      </c>
      <c r="I293" s="1932">
        <f t="shared" si="22"/>
      </c>
      <c r="J293" s="1932">
        <f t="shared" si="145"/>
      </c>
      <c r="K293" s="1933">
        <f t="shared" si="270"/>
      </c>
      <c r="L293" s="1933">
        <f t="shared" si="363"/>
      </c>
      <c r="M293" s="1933">
        <f t="shared" si="53"/>
      </c>
      <c r="N293" s="1933">
        <f t="shared" si="84"/>
      </c>
      <c r="O293" s="1934">
        <f t="shared" si="176"/>
      </c>
      <c r="P293" s="1933">
        <f>AVERAGE(P289:P292)</f>
      </c>
      <c r="Q293" s="1930">
        <f>AVERAGE(Q289:Q292)</f>
      </c>
      <c r="R293" s="1932">
        <f t="shared" si="301"/>
      </c>
      <c r="S293" s="1935">
        <f>SUM(S289:S292)</f>
      </c>
      <c r="T293" s="1935">
        <f>SUM(T289:T292)</f>
      </c>
      <c r="U293" s="1935">
        <f>SUM(U289:U292)</f>
      </c>
      <c r="V293" s="1935">
        <f>SUM(V289:V292)</f>
      </c>
      <c r="W293" s="1935">
        <f>SUM(W289:W292)</f>
      </c>
      <c r="X293" s="1935">
        <f>SUM(X289:X292)</f>
      </c>
      <c r="Y293" s="1935">
        <f>SUM(Y289:Y292)</f>
      </c>
      <c r="Z293" s="1935">
        <f>SUM(Z289:Z292)</f>
      </c>
      <c r="AA293" s="1936">
        <f t="shared" si="394"/>
      </c>
      <c r="AB293" s="1937"/>
      <c r="AC293" s="1937"/>
      <c r="AD293" s="1938">
        <f>SUM(AD289:AD292)</f>
      </c>
    </row>
    <row customHeight="true" ht="18.452380952380953" r="294">
      <c r="A294" s="1918"/>
      <c r="B294" s="1920" t="s">
        <v>1696</v>
      </c>
      <c r="C294" s="1920" t="s">
        <v>1688</v>
      </c>
      <c r="D294" s="1921">
        <v>1512.78</v>
      </c>
      <c r="E294" s="1922">
        <v>3</v>
      </c>
      <c r="F294" s="1921">
        <f t="shared" ref="F294:F297" si="200">E294*2000*1.2</f>
      </c>
      <c r="G294" s="1923">
        <f t="shared" si="239"/>
      </c>
      <c r="H294" s="1923">
        <f t="shared" si="332"/>
      </c>
      <c r="I294" s="1923">
        <f t="shared" si="22"/>
      </c>
      <c r="J294" s="1924">
        <f t="shared" si="145"/>
      </c>
      <c r="K294" s="1925">
        <f t="shared" si="270"/>
      </c>
      <c r="L294" s="1925">
        <f t="shared" si="363"/>
      </c>
      <c r="M294" s="1925">
        <f t="shared" si="53"/>
      </c>
      <c r="N294" s="1925">
        <f t="shared" si="84"/>
      </c>
      <c r="O294" s="1926">
        <f t="shared" si="176"/>
      </c>
      <c r="P294" s="1927">
        <v>0.0209</v>
      </c>
      <c r="Q294" s="1926">
        <v>55</v>
      </c>
      <c r="R294" s="1924">
        <f t="shared" si="301"/>
      </c>
      <c r="S294" s="1926">
        <v>14657</v>
      </c>
      <c r="T294" s="1926">
        <v>525</v>
      </c>
      <c r="U294" s="1926">
        <v>76</v>
      </c>
      <c r="V294" s="1926">
        <v>577</v>
      </c>
      <c r="W294" s="1926">
        <v>56</v>
      </c>
      <c r="X294" s="1926">
        <v>5</v>
      </c>
      <c r="Y294" s="1926">
        <v>0</v>
      </c>
      <c r="Z294" s="1926">
        <v>12</v>
      </c>
      <c r="AA294" s="1924">
        <f t="shared" si="394"/>
      </c>
      <c r="AB294" s="1928" t="s">
        <v>1681</v>
      </c>
      <c r="AC294" s="1928" t="s">
        <v>1682</v>
      </c>
      <c r="AD294" s="1928">
        <v>22</v>
      </c>
    </row>
    <row customHeight="true" ht="18.452380952380953" r="295">
      <c r="A295" s="1918"/>
      <c r="B295" s="1920" t="s">
        <v>1696</v>
      </c>
      <c r="C295" s="1919" t="s">
        <v>1689</v>
      </c>
      <c r="D295" s="1939">
        <v>1521.04</v>
      </c>
      <c r="E295" s="1940">
        <v>4</v>
      </c>
      <c r="F295" s="1921">
        <f t="shared" si="200"/>
      </c>
      <c r="G295" s="1941">
        <f t="shared" si="239"/>
      </c>
      <c r="H295" s="1941">
        <f t="shared" si="332"/>
      </c>
      <c r="I295" s="1941">
        <f t="shared" si="22"/>
      </c>
      <c r="J295" s="1942">
        <f t="shared" si="145"/>
      </c>
      <c r="K295" s="1943">
        <f t="shared" si="270"/>
      </c>
      <c r="L295" s="1943">
        <f t="shared" si="363"/>
      </c>
      <c r="M295" s="1943">
        <f t="shared" si="53"/>
      </c>
      <c r="N295" s="1943">
        <f t="shared" si="84"/>
      </c>
      <c r="O295" s="1926">
        <f t="shared" si="176"/>
      </c>
      <c r="P295" s="1944">
        <v>0.0178</v>
      </c>
      <c r="Q295" s="1945">
        <v>57</v>
      </c>
      <c r="R295" s="1942">
        <f t="shared" si="301"/>
      </c>
      <c r="S295" s="1945">
        <v>11299</v>
      </c>
      <c r="T295" s="1945">
        <v>454</v>
      </c>
      <c r="U295" s="1945">
        <v>54</v>
      </c>
      <c r="V295" s="1945">
        <v>508</v>
      </c>
      <c r="W295" s="1945">
        <v>30</v>
      </c>
      <c r="X295" s="1945">
        <v>2</v>
      </c>
      <c r="Y295" s="1945">
        <v>0</v>
      </c>
      <c r="Z295" s="1945">
        <v>6</v>
      </c>
      <c r="AA295" s="1924">
        <f t="shared" si="394"/>
      </c>
      <c r="AB295" s="1928" t="s">
        <v>1681</v>
      </c>
      <c r="AC295" s="1928" t="s">
        <v>1682</v>
      </c>
      <c r="AD295" s="1946">
        <v>16</v>
      </c>
    </row>
    <row customHeight="true" ht="18.452380952380953" r="296">
      <c r="A296" s="1918"/>
      <c r="B296" s="1920" t="s">
        <v>1696</v>
      </c>
      <c r="C296" s="1919" t="s">
        <v>1690</v>
      </c>
      <c r="D296" s="1939">
        <v>1672.57</v>
      </c>
      <c r="E296" s="1940">
        <v>1</v>
      </c>
      <c r="F296" s="1921">
        <f t="shared" si="200"/>
      </c>
      <c r="G296" s="1941">
        <f t="shared" si="239"/>
      </c>
      <c r="H296" s="1941">
        <f t="shared" si="332"/>
      </c>
      <c r="I296" s="1941">
        <f t="shared" si="22"/>
      </c>
      <c r="J296" s="1942">
        <f t="shared" si="145"/>
      </c>
      <c r="K296" s="1943">
        <f t="shared" si="270"/>
      </c>
      <c r="L296" s="1943">
        <f t="shared" si="363"/>
      </c>
      <c r="M296" s="1943">
        <f t="shared" si="53"/>
      </c>
      <c r="N296" s="1943">
        <f t="shared" si="84"/>
      </c>
      <c r="O296" s="1926">
        <f t="shared" si="176"/>
      </c>
      <c r="P296" s="1944">
        <v>0.0162</v>
      </c>
      <c r="Q296" s="1945">
        <v>56</v>
      </c>
      <c r="R296" s="1942">
        <f t="shared" si="301"/>
      </c>
      <c r="S296" s="1945">
        <v>12033</v>
      </c>
      <c r="T296" s="1945">
        <v>574</v>
      </c>
      <c r="U296" s="1945">
        <v>59</v>
      </c>
      <c r="V296" s="1945">
        <v>623</v>
      </c>
      <c r="W296" s="1945">
        <v>54</v>
      </c>
      <c r="X296" s="1945">
        <v>2</v>
      </c>
      <c r="Y296" s="1945">
        <v>2</v>
      </c>
      <c r="Z296" s="1945">
        <v>3</v>
      </c>
      <c r="AA296" s="1924">
        <f t="shared" si="394"/>
      </c>
      <c r="AB296" s="1928" t="s">
        <v>1681</v>
      </c>
      <c r="AC296" s="1928" t="s">
        <v>1682</v>
      </c>
      <c r="AD296" s="1946">
        <v>29</v>
      </c>
    </row>
    <row r="297">
      <c r="A297" s="1918"/>
      <c r="B297" s="1920" t="s">
        <v>1696</v>
      </c>
      <c r="C297" s="1919" t="s">
        <v>1691</v>
      </c>
      <c r="D297" s="1939">
        <v>971.02</v>
      </c>
      <c r="E297" s="1940">
        <v>1</v>
      </c>
      <c r="F297" s="1921">
        <f t="shared" si="200"/>
      </c>
      <c r="G297" s="1941">
        <f t="shared" si="239"/>
      </c>
      <c r="H297" s="1941">
        <f t="shared" si="332"/>
      </c>
      <c r="I297" s="1941">
        <f t="shared" si="22"/>
      </c>
      <c r="J297" s="1942">
        <f t="shared" si="145"/>
      </c>
      <c r="K297" s="1943">
        <f t="shared" si="270"/>
      </c>
      <c r="L297" s="1943">
        <f t="shared" si="363"/>
      </c>
      <c r="M297" s="1943">
        <f t="shared" si="53"/>
      </c>
      <c r="N297" s="1943">
        <f t="shared" si="84"/>
      </c>
      <c r="O297" s="1926">
        <f t="shared" si="176"/>
      </c>
      <c r="P297" s="1944">
        <v>0.0219</v>
      </c>
      <c r="Q297" s="1945">
        <v>57</v>
      </c>
      <c r="R297" s="1942">
        <f t="shared" si="301"/>
      </c>
      <c r="S297" s="1945">
        <v>8537</v>
      </c>
      <c r="T297" s="1945">
        <v>353</v>
      </c>
      <c r="U297" s="1945">
        <v>56</v>
      </c>
      <c r="V297" s="1945">
        <v>405</v>
      </c>
      <c r="W297" s="1945">
        <v>56</v>
      </c>
      <c r="X297" s="1945">
        <v>3</v>
      </c>
      <c r="Y297" s="1945">
        <v>0</v>
      </c>
      <c r="Z297" s="1945">
        <v>2</v>
      </c>
      <c r="AA297" s="1924">
        <f t="shared" si="394"/>
      </c>
      <c r="AB297" s="1928" t="s">
        <v>1681</v>
      </c>
      <c r="AC297" s="1928" t="s">
        <v>1682</v>
      </c>
      <c r="AD297" s="1946">
        <v>14</v>
      </c>
    </row>
    <row r="298">
      <c r="A298" s="1918"/>
      <c r="B298" s="1929" t="s">
        <v>1686</v>
      </c>
      <c r="C298" s="1929"/>
      <c r="D298" s="1930">
        <f>SUM(D294:D297)</f>
      </c>
      <c r="E298" s="1930">
        <f>SUM(E294:E297)</f>
      </c>
      <c r="F298" s="1930">
        <f>SUM(F294:F297)</f>
      </c>
      <c r="G298" s="1932">
        <f t="shared" si="239"/>
      </c>
      <c r="H298" s="1932">
        <f t="shared" si="332"/>
      </c>
      <c r="I298" s="1932">
        <f t="shared" si="22"/>
      </c>
      <c r="J298" s="1932">
        <f t="shared" si="145"/>
      </c>
      <c r="K298" s="1933">
        <f t="shared" si="270"/>
      </c>
      <c r="L298" s="1933">
        <f t="shared" si="363"/>
      </c>
      <c r="M298" s="1933">
        <f t="shared" si="53"/>
      </c>
      <c r="N298" s="1933">
        <f t="shared" si="84"/>
      </c>
      <c r="O298" s="1934">
        <f t="shared" si="176"/>
      </c>
      <c r="P298" s="1933">
        <f>AVERAGE(P294:P297)</f>
      </c>
      <c r="Q298" s="1930">
        <f>AVERAGE(Q294:Q297)</f>
      </c>
      <c r="R298" s="1930">
        <f t="shared" si="301"/>
      </c>
      <c r="S298" s="1934">
        <f>SUM(S294:S297)</f>
      </c>
      <c r="T298" s="1934">
        <f>SUM(T294:T297)</f>
      </c>
      <c r="U298" s="1934">
        <f>SUM(U294:U297)</f>
      </c>
      <c r="V298" s="1934">
        <f>SUM(V294:V297)</f>
      </c>
      <c r="W298" s="1934">
        <f>SUM(W294:W297)</f>
      </c>
      <c r="X298" s="1934">
        <f>SUM(X294:X297)</f>
      </c>
      <c r="Y298" s="1934">
        <f>SUM(Y294:Y297)</f>
      </c>
      <c r="Z298" s="1934">
        <f>SUM(Z294:Z297)</f>
      </c>
      <c r="AA298" s="1936">
        <f t="shared" si="394"/>
      </c>
      <c r="AB298" s="1937"/>
      <c r="AC298" s="1937"/>
      <c r="AD298" s="1938">
        <f>SUM(AD294:AD297)</f>
      </c>
    </row>
    <row r="299">
      <c r="A299" s="1918"/>
      <c r="B299" s="1948" t="s">
        <v>1692</v>
      </c>
      <c r="C299" s="1948"/>
      <c r="D299" s="1949">
        <f>D298+D293</f>
      </c>
      <c r="E299" s="1949">
        <f>E298+E293</f>
      </c>
      <c r="F299" s="1949">
        <f>F298+F293</f>
      </c>
      <c r="G299" s="1950">
        <f t="shared" si="239"/>
      </c>
      <c r="H299" s="1950">
        <f t="shared" si="332"/>
      </c>
      <c r="I299" s="1950">
        <f t="shared" si="22"/>
      </c>
      <c r="J299" s="1950">
        <f t="shared" si="145"/>
      </c>
      <c r="K299" s="1951">
        <f t="shared" si="270"/>
      </c>
      <c r="L299" s="1951">
        <f t="shared" si="363"/>
      </c>
      <c r="M299" s="1951">
        <f t="shared" si="53"/>
      </c>
      <c r="N299" s="1951">
        <f t="shared" si="84"/>
      </c>
      <c r="O299" s="1952">
        <f t="shared" si="176"/>
      </c>
      <c r="P299" s="1953">
        <f>(P298+P293)/2</f>
      </c>
      <c r="Q299" s="1953">
        <f>(Q298+Q293)/2</f>
      </c>
      <c r="R299" s="1949">
        <f>(R298+R293)/2</f>
      </c>
      <c r="S299" s="1952">
        <f>S298+S293</f>
      </c>
      <c r="T299" s="1952">
        <f>T298+T293</f>
      </c>
      <c r="U299" s="1952">
        <f>U298+U293</f>
      </c>
      <c r="V299" s="1952">
        <f>V298+V293</f>
      </c>
      <c r="W299" s="1952">
        <f>W298+W293</f>
      </c>
      <c r="X299" s="1952">
        <f>X298+X293</f>
      </c>
      <c r="Y299" s="1952">
        <f>Y298+Y293</f>
      </c>
      <c r="Z299" s="1952">
        <f>Z298+Z293</f>
      </c>
      <c r="AA299" s="1950">
        <f t="shared" si="394"/>
      </c>
      <c r="AB299" s="1954"/>
      <c r="AC299" s="1954"/>
      <c r="AD299" s="1955">
        <f>AD298+AD293</f>
      </c>
    </row>
    <row customHeight="true" ht="18.452380952380953" r="300">
      <c r="A300" s="1907" t="s">
        <v>1645</v>
      </c>
      <c r="B300" s="1907" t="s">
        <v>1646</v>
      </c>
      <c r="C300" s="1907"/>
      <c r="D300" s="1908" t="s">
        <v>1647</v>
      </c>
      <c r="E300" s="1908"/>
      <c r="F300" s="1908"/>
      <c r="G300" s="1908"/>
      <c r="H300" s="1908"/>
      <c r="I300" s="1908"/>
      <c r="J300" s="1909" t="s">
        <v>1648</v>
      </c>
      <c r="K300" s="1909"/>
      <c r="L300" s="1909"/>
      <c r="M300" s="1909"/>
      <c r="N300" s="1909"/>
      <c r="O300" s="1909"/>
      <c r="P300" s="1909"/>
      <c r="Q300" s="1909"/>
      <c r="R300" s="1909"/>
      <c r="S300" s="1909"/>
      <c r="T300" s="1909"/>
      <c r="U300" s="1909"/>
      <c r="V300" s="1909"/>
      <c r="W300" s="1909"/>
      <c r="X300" s="1909"/>
      <c r="Y300" s="1909"/>
      <c r="Z300" s="1909"/>
      <c r="AA300" s="1909"/>
      <c r="AB300" s="1909"/>
      <c r="AC300" s="1909"/>
      <c r="AD300" s="1910"/>
    </row>
    <row customHeight="true" ht="18.452380952380953" r="301">
      <c r="A301" s="1907"/>
      <c r="B301" s="1907" t="s">
        <v>1649</v>
      </c>
      <c r="C301" s="1907" t="s">
        <v>1650</v>
      </c>
      <c r="D301" s="1908" t="s">
        <v>1651</v>
      </c>
      <c r="E301" s="1911" t="s">
        <v>1652</v>
      </c>
      <c r="F301" s="1912" t="s">
        <v>1653</v>
      </c>
      <c r="G301" s="1913" t="s">
        <v>1654</v>
      </c>
      <c r="H301" s="1913" t="s">
        <v>1655</v>
      </c>
      <c r="I301" s="1913" t="s">
        <v>1656</v>
      </c>
      <c r="J301" s="1909" t="s">
        <v>1657</v>
      </c>
      <c r="K301" s="1914" t="s">
        <v>1658</v>
      </c>
      <c r="L301" s="1914" t="s">
        <v>1659</v>
      </c>
      <c r="M301" s="1914" t="s">
        <v>1660</v>
      </c>
      <c r="N301" s="1914" t="s">
        <v>1661</v>
      </c>
      <c r="O301" s="1915" t="s">
        <v>1662</v>
      </c>
      <c r="P301" s="1914" t="s">
        <v>1663</v>
      </c>
      <c r="Q301" s="1915" t="s">
        <v>1664</v>
      </c>
      <c r="R301" s="1909" t="s">
        <v>1665</v>
      </c>
      <c r="S301" s="1915" t="s">
        <v>1666</v>
      </c>
      <c r="T301" s="1915" t="s">
        <v>1667</v>
      </c>
      <c r="U301" s="1915" t="s">
        <v>1668</v>
      </c>
      <c r="V301" s="1915" t="s">
        <v>1669</v>
      </c>
      <c r="W301" s="1915" t="s">
        <v>1670</v>
      </c>
      <c r="X301" s="1915" t="s">
        <v>1671</v>
      </c>
      <c r="Y301" s="1915" t="s">
        <v>1672</v>
      </c>
      <c r="Z301" s="1915" t="s">
        <v>1673</v>
      </c>
      <c r="AA301" s="1916" t="s">
        <v>1674</v>
      </c>
      <c r="AB301" s="1910" t="s">
        <v>1675</v>
      </c>
      <c r="AC301" s="1910" t="s">
        <v>1676</v>
      </c>
      <c r="AD301" s="1917" t="s">
        <v>1677</v>
      </c>
    </row>
    <row customHeight="true" ht="18.452380952380953" r="302">
      <c r="A302" s="1918" t="s">
        <v>1720</v>
      </c>
      <c r="B302" s="1919" t="s">
        <v>1679</v>
      </c>
      <c r="C302" s="1920" t="s">
        <v>1680</v>
      </c>
      <c r="D302" s="1921">
        <v>1577.02</v>
      </c>
      <c r="E302" s="1922">
        <v>1</v>
      </c>
      <c r="F302" s="1921">
        <f t="shared" ref="F302:F305" si="201">E302*2000*1.2</f>
      </c>
      <c r="G302" s="1923">
        <f t="shared" ref="G302:G312" si="240">F302/D302</f>
      </c>
      <c r="H302" s="1923">
        <f t="shared" ref="H302:H312" si="333">D302/E302</f>
      </c>
      <c r="I302" s="1923">
        <f t="shared" ref="I302:I312" si="23">F302/E302</f>
      </c>
      <c r="J302" s="1924">
        <f t="shared" ref="J302:J312" si="146">D302/T302</f>
      </c>
      <c r="K302" s="1925">
        <f t="shared" ref="K302:K312" si="271">O302/S302*1</f>
      </c>
      <c r="L302" s="1925">
        <f t="shared" ref="L302:L312" si="364">T302/S302</f>
      </c>
      <c r="M302" s="1925">
        <f t="shared" ref="M302:M312" si="54">V302/S302</f>
      </c>
      <c r="N302" s="1925">
        <f t="shared" ref="N302:N312" si="85">W302/V302</f>
      </c>
      <c r="O302" s="1926">
        <f t="shared" ref="O302:O312" si="177">U302/P302</f>
      </c>
      <c r="P302" s="1927">
        <v>0.0098</v>
      </c>
      <c r="Q302" s="1926">
        <v>63</v>
      </c>
      <c r="R302" s="1924">
        <f t="shared" ref="R302:R311" si="302">(D302/S302)*1000</f>
      </c>
      <c r="S302" s="1926">
        <v>16983</v>
      </c>
      <c r="T302" s="1926">
        <v>406</v>
      </c>
      <c r="U302" s="1926">
        <v>79</v>
      </c>
      <c r="V302" s="1926">
        <v>439</v>
      </c>
      <c r="W302" s="1926">
        <v>61</v>
      </c>
      <c r="X302" s="1926">
        <v>3</v>
      </c>
      <c r="Y302" s="1926">
        <v>3</v>
      </c>
      <c r="Z302" s="1926">
        <v>10</v>
      </c>
      <c r="AA302" s="1924">
        <f t="shared" ref="AA302:AA312" si="395">AD302*1000/D302</f>
      </c>
      <c r="AB302" s="1928" t="s">
        <v>1681</v>
      </c>
      <c r="AC302" s="1928" t="s">
        <v>1682</v>
      </c>
      <c r="AD302" s="1928">
        <v>30</v>
      </c>
    </row>
    <row customHeight="true" ht="18.452380952380953" r="303">
      <c r="A303" s="1918"/>
      <c r="B303" s="1919" t="s">
        <v>1679</v>
      </c>
      <c r="C303" s="1920" t="s">
        <v>1683</v>
      </c>
      <c r="D303" s="1921">
        <v>1920.87</v>
      </c>
      <c r="E303" s="1922">
        <v>3</v>
      </c>
      <c r="F303" s="1921">
        <f t="shared" si="201"/>
      </c>
      <c r="G303" s="1923">
        <f t="shared" si="240"/>
      </c>
      <c r="H303" s="1923">
        <f t="shared" si="333"/>
      </c>
      <c r="I303" s="1923">
        <f t="shared" si="23"/>
      </c>
      <c r="J303" s="1924">
        <f t="shared" si="146"/>
      </c>
      <c r="K303" s="1925">
        <f t="shared" si="271"/>
      </c>
      <c r="L303" s="1925">
        <f t="shared" si="364"/>
      </c>
      <c r="M303" s="1925">
        <f t="shared" si="54"/>
      </c>
      <c r="N303" s="1925">
        <f t="shared" si="85"/>
      </c>
      <c r="O303" s="1926">
        <f t="shared" si="177"/>
      </c>
      <c r="P303" s="1927">
        <v>0.028</v>
      </c>
      <c r="Q303" s="1926">
        <v>78</v>
      </c>
      <c r="R303" s="1924">
        <f t="shared" si="302"/>
      </c>
      <c r="S303" s="1926">
        <v>14853</v>
      </c>
      <c r="T303" s="1926">
        <v>456</v>
      </c>
      <c r="U303" s="1926">
        <v>115</v>
      </c>
      <c r="V303" s="1926">
        <v>487</v>
      </c>
      <c r="W303" s="1926">
        <v>108</v>
      </c>
      <c r="X303" s="1926">
        <v>7</v>
      </c>
      <c r="Y303" s="1926">
        <v>2</v>
      </c>
      <c r="Z303" s="1926">
        <v>7</v>
      </c>
      <c r="AA303" s="1924">
        <f t="shared" si="395"/>
      </c>
      <c r="AB303" s="1928" t="s">
        <v>1681</v>
      </c>
      <c r="AC303" s="1928" t="s">
        <v>1682</v>
      </c>
      <c r="AD303" s="1928">
        <v>30</v>
      </c>
    </row>
    <row customHeight="true" ht="18.452380952380953" r="304">
      <c r="A304" s="1918"/>
      <c r="B304" s="1919" t="s">
        <v>1679</v>
      </c>
      <c r="C304" s="1920" t="s">
        <v>1684</v>
      </c>
      <c r="D304" s="1921">
        <v>1618.46</v>
      </c>
      <c r="E304" s="1922">
        <v>1</v>
      </c>
      <c r="F304" s="1921">
        <f t="shared" si="201"/>
      </c>
      <c r="G304" s="1923">
        <f t="shared" si="240"/>
      </c>
      <c r="H304" s="1923">
        <f t="shared" si="333"/>
      </c>
      <c r="I304" s="1923">
        <f t="shared" si="23"/>
      </c>
      <c r="J304" s="1924">
        <f t="shared" si="146"/>
      </c>
      <c r="K304" s="1925">
        <f t="shared" si="271"/>
      </c>
      <c r="L304" s="1925">
        <f t="shared" si="364"/>
      </c>
      <c r="M304" s="1925">
        <f t="shared" si="54"/>
      </c>
      <c r="N304" s="1925">
        <f t="shared" si="85"/>
      </c>
      <c r="O304" s="1926">
        <f t="shared" si="177"/>
      </c>
      <c r="P304" s="1927">
        <v>0.0191</v>
      </c>
      <c r="Q304" s="1926">
        <v>72</v>
      </c>
      <c r="R304" s="1924">
        <f t="shared" si="302"/>
      </c>
      <c r="S304" s="1926">
        <v>13918</v>
      </c>
      <c r="T304" s="1926">
        <v>411</v>
      </c>
      <c r="U304" s="1926">
        <v>83</v>
      </c>
      <c r="V304" s="1926">
        <v>470</v>
      </c>
      <c r="W304" s="1926">
        <v>62</v>
      </c>
      <c r="X304" s="1926">
        <v>3</v>
      </c>
      <c r="Y304" s="1926">
        <v>1</v>
      </c>
      <c r="Z304" s="1926">
        <v>6</v>
      </c>
      <c r="AA304" s="1924">
        <f t="shared" si="395"/>
      </c>
      <c r="AB304" s="1928" t="s">
        <v>1681</v>
      </c>
      <c r="AC304" s="1928" t="s">
        <v>1682</v>
      </c>
      <c r="AD304" s="1928">
        <v>22</v>
      </c>
    </row>
    <row customHeight="true" ht="18.452380952380953" r="305">
      <c r="A305" s="1918"/>
      <c r="B305" s="1919" t="s">
        <v>1679</v>
      </c>
      <c r="C305" s="1920" t="s">
        <v>1685</v>
      </c>
      <c r="D305" s="1921">
        <v>1061.84</v>
      </c>
      <c r="E305" s="1922">
        <v>2</v>
      </c>
      <c r="F305" s="1921">
        <f t="shared" si="201"/>
      </c>
      <c r="G305" s="1923">
        <f t="shared" si="240"/>
      </c>
      <c r="H305" s="1923">
        <f t="shared" si="333"/>
      </c>
      <c r="I305" s="1923">
        <f t="shared" si="23"/>
      </c>
      <c r="J305" s="1924">
        <f t="shared" si="146"/>
      </c>
      <c r="K305" s="1925">
        <f t="shared" si="271"/>
      </c>
      <c r="L305" s="1925">
        <f t="shared" si="364"/>
      </c>
      <c r="M305" s="1925">
        <f t="shared" si="54"/>
      </c>
      <c r="N305" s="1925">
        <f t="shared" si="85"/>
      </c>
      <c r="O305" s="1926">
        <f t="shared" si="177"/>
      </c>
      <c r="P305" s="1927">
        <v>0.0186</v>
      </c>
      <c r="Q305" s="1926">
        <v>71</v>
      </c>
      <c r="R305" s="1924">
        <f t="shared" si="302"/>
      </c>
      <c r="S305" s="1926">
        <v>10027</v>
      </c>
      <c r="T305" s="1926">
        <v>301</v>
      </c>
      <c r="U305" s="1926">
        <v>56</v>
      </c>
      <c r="V305" s="1926">
        <v>343</v>
      </c>
      <c r="W305" s="1926">
        <v>76</v>
      </c>
      <c r="X305" s="1926">
        <v>2</v>
      </c>
      <c r="Y305" s="1926">
        <v>1</v>
      </c>
      <c r="Z305" s="1926">
        <v>6</v>
      </c>
      <c r="AA305" s="1924">
        <f t="shared" si="395"/>
      </c>
      <c r="AB305" s="1928" t="s">
        <v>1681</v>
      </c>
      <c r="AC305" s="1928" t="s">
        <v>1682</v>
      </c>
      <c r="AD305" s="1928">
        <v>20</v>
      </c>
    </row>
    <row customHeight="true" ht="18.452380952380953" r="306">
      <c r="A306" s="1918"/>
      <c r="B306" s="1929" t="s">
        <v>1686</v>
      </c>
      <c r="C306" s="1929"/>
      <c r="D306" s="1930">
        <f>SUM(D302:D305)</f>
      </c>
      <c r="E306" s="1931">
        <f>SUM(E302:E305)</f>
      </c>
      <c r="F306" s="1930">
        <f>SUM(F302:F305)</f>
      </c>
      <c r="G306" s="1932">
        <f t="shared" si="240"/>
      </c>
      <c r="H306" s="1932">
        <f t="shared" si="333"/>
      </c>
      <c r="I306" s="1932">
        <f t="shared" si="23"/>
      </c>
      <c r="J306" s="1932">
        <f t="shared" si="146"/>
      </c>
      <c r="K306" s="1933">
        <f t="shared" si="271"/>
      </c>
      <c r="L306" s="1933">
        <f t="shared" si="364"/>
      </c>
      <c r="M306" s="1933">
        <f t="shared" si="54"/>
      </c>
      <c r="N306" s="1933">
        <f t="shared" si="85"/>
      </c>
      <c r="O306" s="1934">
        <f t="shared" si="177"/>
      </c>
      <c r="P306" s="1933">
        <f>AVERAGE(P302:P305)</f>
      </c>
      <c r="Q306" s="1930">
        <f>AVERAGE(Q302:Q305)</f>
      </c>
      <c r="R306" s="1932">
        <f t="shared" si="302"/>
      </c>
      <c r="S306" s="1935">
        <f>SUM(S302:S305)</f>
      </c>
      <c r="T306" s="1935">
        <f>SUM(T302:T305)</f>
      </c>
      <c r="U306" s="1935">
        <f>SUM(U302:U305)</f>
      </c>
      <c r="V306" s="1935">
        <f>SUM(V302:V305)</f>
      </c>
      <c r="W306" s="1935">
        <f>SUM(W302:W305)</f>
      </c>
      <c r="X306" s="1935">
        <f>SUM(X302:X305)</f>
      </c>
      <c r="Y306" s="1935">
        <f>SUM(Y302:Y305)</f>
      </c>
      <c r="Z306" s="1935">
        <f>SUM(Z302:Z305)</f>
      </c>
      <c r="AA306" s="1936">
        <f t="shared" si="395"/>
      </c>
      <c r="AB306" s="1937"/>
      <c r="AC306" s="1937"/>
      <c r="AD306" s="1938">
        <f>SUM(AD302:AD305)</f>
      </c>
    </row>
    <row customHeight="true" ht="18.452380952380953" r="307">
      <c r="A307" s="1918"/>
      <c r="B307" s="1920" t="s">
        <v>1687</v>
      </c>
      <c r="C307" s="1920" t="s">
        <v>1688</v>
      </c>
      <c r="D307" s="1921">
        <v>1258.49</v>
      </c>
      <c r="E307" s="1922">
        <v>2</v>
      </c>
      <c r="F307" s="1921">
        <f t="shared" ref="F307:F310" si="202">E307*2000*1.2</f>
      </c>
      <c r="G307" s="1923">
        <f t="shared" si="240"/>
      </c>
      <c r="H307" s="1923">
        <f t="shared" si="333"/>
      </c>
      <c r="I307" s="1923">
        <f t="shared" si="23"/>
      </c>
      <c r="J307" s="1924">
        <f t="shared" si="146"/>
      </c>
      <c r="K307" s="1925">
        <f t="shared" si="271"/>
      </c>
      <c r="L307" s="1925">
        <f t="shared" si="364"/>
      </c>
      <c r="M307" s="1925">
        <f t="shared" si="54"/>
      </c>
      <c r="N307" s="1925">
        <f t="shared" si="85"/>
      </c>
      <c r="O307" s="1926">
        <f t="shared" si="177"/>
      </c>
      <c r="P307" s="1927">
        <v>0.0157</v>
      </c>
      <c r="Q307" s="1926">
        <v>69</v>
      </c>
      <c r="R307" s="1924">
        <f t="shared" si="302"/>
      </c>
      <c r="S307" s="1926">
        <v>11599</v>
      </c>
      <c r="T307" s="1926">
        <v>399</v>
      </c>
      <c r="U307" s="1926">
        <v>60</v>
      </c>
      <c r="V307" s="1926">
        <v>413</v>
      </c>
      <c r="W307" s="1926">
        <v>45</v>
      </c>
      <c r="X307" s="1926">
        <v>2</v>
      </c>
      <c r="Y307" s="1926">
        <v>2</v>
      </c>
      <c r="Z307" s="1926">
        <v>4</v>
      </c>
      <c r="AA307" s="1924">
        <f t="shared" si="395"/>
      </c>
      <c r="AB307" s="1928" t="s">
        <v>1681</v>
      </c>
      <c r="AC307" s="1928" t="s">
        <v>1682</v>
      </c>
      <c r="AD307" s="1928">
        <v>15</v>
      </c>
    </row>
    <row customHeight="true" ht="18.452380952380953" r="308">
      <c r="A308" s="1918"/>
      <c r="B308" s="1920" t="s">
        <v>1687</v>
      </c>
      <c r="C308" s="1919" t="s">
        <v>1689</v>
      </c>
      <c r="D308" s="1939">
        <v>1448.38</v>
      </c>
      <c r="E308" s="1940">
        <v>2</v>
      </c>
      <c r="F308" s="1921">
        <f t="shared" si="202"/>
      </c>
      <c r="G308" s="1941">
        <f t="shared" si="240"/>
      </c>
      <c r="H308" s="1941">
        <f t="shared" si="333"/>
      </c>
      <c r="I308" s="1941">
        <f t="shared" si="23"/>
      </c>
      <c r="J308" s="1942">
        <f t="shared" si="146"/>
      </c>
      <c r="K308" s="1943">
        <f t="shared" si="271"/>
      </c>
      <c r="L308" s="1943">
        <f t="shared" si="364"/>
      </c>
      <c r="M308" s="1943">
        <f t="shared" si="54"/>
      </c>
      <c r="N308" s="1943">
        <f t="shared" si="85"/>
      </c>
      <c r="O308" s="1926">
        <f t="shared" si="177"/>
      </c>
      <c r="P308" s="1944">
        <v>0.0186</v>
      </c>
      <c r="Q308" s="1945">
        <v>71</v>
      </c>
      <c r="R308" s="1942">
        <f t="shared" si="302"/>
      </c>
      <c r="S308" s="1945">
        <v>12890</v>
      </c>
      <c r="T308" s="1945">
        <v>382</v>
      </c>
      <c r="U308" s="1945">
        <v>70</v>
      </c>
      <c r="V308" s="1945">
        <v>418</v>
      </c>
      <c r="W308" s="1945">
        <v>59</v>
      </c>
      <c r="X308" s="1945">
        <v>4</v>
      </c>
      <c r="Y308" s="1945">
        <v>1</v>
      </c>
      <c r="Z308" s="1945">
        <v>5</v>
      </c>
      <c r="AA308" s="1924">
        <f t="shared" si="395"/>
      </c>
      <c r="AB308" s="1928" t="s">
        <v>1681</v>
      </c>
      <c r="AC308" s="1928" t="s">
        <v>1682</v>
      </c>
      <c r="AD308" s="1946">
        <v>19</v>
      </c>
    </row>
    <row customHeight="true" ht="18.452380952380953" r="309">
      <c r="A309" s="1918"/>
      <c r="B309" s="1920" t="s">
        <v>1687</v>
      </c>
      <c r="C309" s="1919" t="s">
        <v>1690</v>
      </c>
      <c r="D309" s="1939">
        <v>1678.39</v>
      </c>
      <c r="E309" s="1940">
        <v>1</v>
      </c>
      <c r="F309" s="1921">
        <f t="shared" si="202"/>
      </c>
      <c r="G309" s="1941">
        <f t="shared" si="240"/>
      </c>
      <c r="H309" s="1941">
        <f t="shared" si="333"/>
      </c>
      <c r="I309" s="1941">
        <f t="shared" si="23"/>
      </c>
      <c r="J309" s="1942">
        <f t="shared" si="146"/>
      </c>
      <c r="K309" s="1943">
        <f t="shared" si="271"/>
      </c>
      <c r="L309" s="1943">
        <f t="shared" si="364"/>
      </c>
      <c r="M309" s="1943">
        <f t="shared" si="54"/>
      </c>
      <c r="N309" s="1943">
        <f t="shared" si="85"/>
      </c>
      <c r="O309" s="1926">
        <f t="shared" si="177"/>
      </c>
      <c r="P309" s="1944">
        <v>0.0184</v>
      </c>
      <c r="Q309" s="1945">
        <v>73</v>
      </c>
      <c r="R309" s="1942">
        <f t="shared" si="302"/>
      </c>
      <c r="S309" s="1945">
        <v>12574</v>
      </c>
      <c r="T309" s="1945">
        <v>412</v>
      </c>
      <c r="U309" s="1945">
        <v>61</v>
      </c>
      <c r="V309" s="1945">
        <v>435</v>
      </c>
      <c r="W309" s="1945">
        <v>55</v>
      </c>
      <c r="X309" s="1945">
        <v>6</v>
      </c>
      <c r="Y309" s="1945">
        <v>0</v>
      </c>
      <c r="Z309" s="1945">
        <v>5</v>
      </c>
      <c r="AA309" s="1924">
        <f t="shared" si="395"/>
      </c>
      <c r="AB309" s="1928" t="s">
        <v>1681</v>
      </c>
      <c r="AC309" s="1928" t="s">
        <v>1682</v>
      </c>
      <c r="AD309" s="1946">
        <v>17</v>
      </c>
    </row>
    <row customHeight="true" ht="18.452380952380953" r="310">
      <c r="A310" s="1918"/>
      <c r="B310" s="1920" t="s">
        <v>1687</v>
      </c>
      <c r="C310" s="1919" t="s">
        <v>1691</v>
      </c>
      <c r="D310" s="1939">
        <v>757.33</v>
      </c>
      <c r="E310" s="1940">
        <v>1</v>
      </c>
      <c r="F310" s="1921">
        <f t="shared" si="202"/>
      </c>
      <c r="G310" s="1941">
        <f t="shared" si="240"/>
      </c>
      <c r="H310" s="1941">
        <f t="shared" si="333"/>
      </c>
      <c r="I310" s="1941">
        <f t="shared" si="23"/>
      </c>
      <c r="J310" s="1942">
        <f t="shared" si="146"/>
      </c>
      <c r="K310" s="1943">
        <f t="shared" si="271"/>
      </c>
      <c r="L310" s="1943">
        <f t="shared" si="364"/>
      </c>
      <c r="M310" s="1943">
        <f t="shared" si="54"/>
      </c>
      <c r="N310" s="1943">
        <f t="shared" si="85"/>
      </c>
      <c r="O310" s="1926">
        <f t="shared" si="177"/>
      </c>
      <c r="P310" s="1944">
        <v>0.0113</v>
      </c>
      <c r="Q310" s="1945">
        <v>74</v>
      </c>
      <c r="R310" s="1942">
        <f t="shared" si="302"/>
      </c>
      <c r="S310" s="1945">
        <v>8207</v>
      </c>
      <c r="T310" s="1945">
        <v>251</v>
      </c>
      <c r="U310" s="1945">
        <v>30</v>
      </c>
      <c r="V310" s="1945">
        <v>277</v>
      </c>
      <c r="W310" s="1945">
        <v>50</v>
      </c>
      <c r="X310" s="1945">
        <v>2</v>
      </c>
      <c r="Y310" s="1945">
        <v>1</v>
      </c>
      <c r="Z310" s="1945">
        <v>2</v>
      </c>
      <c r="AA310" s="1924">
        <f t="shared" si="395"/>
      </c>
      <c r="AB310" s="1928" t="s">
        <v>1681</v>
      </c>
      <c r="AC310" s="1928" t="s">
        <v>1682</v>
      </c>
      <c r="AD310" s="1946">
        <v>18</v>
      </c>
    </row>
    <row customHeight="true" ht="18.452380952380953" r="311">
      <c r="A311" s="1918"/>
      <c r="B311" s="1929" t="s">
        <v>1686</v>
      </c>
      <c r="C311" s="1929"/>
      <c r="D311" s="1930">
        <f>SUM(D307:D310)</f>
      </c>
      <c r="E311" s="1930">
        <f>SUM(E307:E310)</f>
      </c>
      <c r="F311" s="1930">
        <f>SUM(F307:F310)</f>
      </c>
      <c r="G311" s="1932">
        <f t="shared" si="240"/>
      </c>
      <c r="H311" s="1932">
        <f t="shared" si="333"/>
      </c>
      <c r="I311" s="1932">
        <f t="shared" si="23"/>
      </c>
      <c r="J311" s="1932">
        <f t="shared" si="146"/>
      </c>
      <c r="K311" s="1933">
        <f t="shared" si="271"/>
      </c>
      <c r="L311" s="1933">
        <f t="shared" si="364"/>
      </c>
      <c r="M311" s="1933">
        <f t="shared" si="54"/>
      </c>
      <c r="N311" s="1933">
        <f t="shared" si="85"/>
      </c>
      <c r="O311" s="1934">
        <f t="shared" si="177"/>
      </c>
      <c r="P311" s="1933">
        <f>AVERAGE(P307:P310)</f>
      </c>
      <c r="Q311" s="1930">
        <f>AVERAGE(Q307:Q310)</f>
      </c>
      <c r="R311" s="1930">
        <f t="shared" si="302"/>
      </c>
      <c r="S311" s="1934">
        <f>SUM(S307:S310)</f>
      </c>
      <c r="T311" s="1934">
        <f>SUM(T307:T310)</f>
      </c>
      <c r="U311" s="1934">
        <f>SUM(U307:U310)</f>
      </c>
      <c r="V311" s="1934">
        <f>SUM(V307:V310)</f>
      </c>
      <c r="W311" s="1934">
        <f>SUM(W307:W310)</f>
      </c>
      <c r="X311" s="1934">
        <f>SUM(X307:X310)</f>
      </c>
      <c r="Y311" s="1934">
        <f>SUM(Y307:Y310)</f>
      </c>
      <c r="Z311" s="1934">
        <f>SUM(Z307:Z310)</f>
      </c>
      <c r="AA311" s="1936">
        <f t="shared" si="395"/>
      </c>
      <c r="AB311" s="1937"/>
      <c r="AC311" s="1937"/>
      <c r="AD311" s="1938">
        <f>SUM(AD307:AD310)</f>
      </c>
    </row>
    <row r="312">
      <c r="A312" s="1918"/>
      <c r="B312" s="1948" t="s">
        <v>1692</v>
      </c>
      <c r="C312" s="1948"/>
      <c r="D312" s="1949">
        <f>D311+D306</f>
      </c>
      <c r="E312" s="1949">
        <f>E311+E306</f>
      </c>
      <c r="F312" s="1949">
        <f>F311+F306</f>
      </c>
      <c r="G312" s="1950">
        <f t="shared" si="240"/>
      </c>
      <c r="H312" s="1950">
        <f t="shared" si="333"/>
      </c>
      <c r="I312" s="1950">
        <f t="shared" si="23"/>
      </c>
      <c r="J312" s="1950">
        <f t="shared" si="146"/>
      </c>
      <c r="K312" s="1951">
        <f t="shared" si="271"/>
      </c>
      <c r="L312" s="1951">
        <f t="shared" si="364"/>
      </c>
      <c r="M312" s="1951">
        <f t="shared" si="54"/>
      </c>
      <c r="N312" s="1951">
        <f t="shared" si="85"/>
      </c>
      <c r="O312" s="1952">
        <f t="shared" si="177"/>
      </c>
      <c r="P312" s="1953">
        <f>(P311+P306)/2</f>
      </c>
      <c r="Q312" s="1953">
        <f>(Q311+Q306)/2</f>
      </c>
      <c r="R312" s="1949">
        <f>(R311+R306)/2</f>
      </c>
      <c r="S312" s="1952">
        <f>S311+S306</f>
      </c>
      <c r="T312" s="1952">
        <f>T311+T306</f>
      </c>
      <c r="U312" s="1952">
        <f>U311+U306</f>
      </c>
      <c r="V312" s="1952">
        <f>V311+V306</f>
      </c>
      <c r="W312" s="1952">
        <f>W311+W306</f>
      </c>
      <c r="X312" s="1952">
        <f>X311+X306</f>
      </c>
      <c r="Y312" s="1952">
        <f>Y311+Y306</f>
      </c>
      <c r="Z312" s="1952">
        <f>Z311+Z306</f>
      </c>
      <c r="AA312" s="1950">
        <f t="shared" si="395"/>
      </c>
      <c r="AB312" s="1954"/>
      <c r="AC312" s="1954"/>
      <c r="AD312" s="1955">
        <f>AD311+AD306</f>
      </c>
    </row>
    <row customHeight="true" ht="18.452380952380953" r="313">
      <c r="A313" s="1907" t="s">
        <v>1645</v>
      </c>
      <c r="B313" s="1907" t="s">
        <v>1646</v>
      </c>
      <c r="C313" s="1907"/>
      <c r="D313" s="1908" t="s">
        <v>1647</v>
      </c>
      <c r="E313" s="1908"/>
      <c r="F313" s="1908"/>
      <c r="G313" s="1908"/>
      <c r="H313" s="1908"/>
      <c r="I313" s="1908"/>
      <c r="J313" s="1909" t="s">
        <v>1648</v>
      </c>
      <c r="K313" s="1909"/>
      <c r="L313" s="1909"/>
      <c r="M313" s="1909"/>
      <c r="N313" s="1909"/>
      <c r="O313" s="1909"/>
      <c r="P313" s="1909"/>
      <c r="Q313" s="1909"/>
      <c r="R313" s="1909"/>
      <c r="S313" s="1909"/>
      <c r="T313" s="1909"/>
      <c r="U313" s="1909"/>
      <c r="V313" s="1909"/>
      <c r="W313" s="1909"/>
      <c r="X313" s="1909"/>
      <c r="Y313" s="1909"/>
      <c r="Z313" s="1909"/>
      <c r="AA313" s="1909"/>
      <c r="AB313" s="1909"/>
      <c r="AC313" s="1909"/>
      <c r="AD313" s="1910"/>
    </row>
    <row customHeight="true" ht="18.452380952380953" r="314">
      <c r="A314" s="1907"/>
      <c r="B314" s="1907" t="s">
        <v>1649</v>
      </c>
      <c r="C314" s="1907" t="s">
        <v>1650</v>
      </c>
      <c r="D314" s="1908" t="s">
        <v>1651</v>
      </c>
      <c r="E314" s="1911" t="s">
        <v>1652</v>
      </c>
      <c r="F314" s="1912" t="s">
        <v>1653</v>
      </c>
      <c r="G314" s="1913" t="s">
        <v>1654</v>
      </c>
      <c r="H314" s="1913" t="s">
        <v>1655</v>
      </c>
      <c r="I314" s="1913" t="s">
        <v>1656</v>
      </c>
      <c r="J314" s="1909" t="s">
        <v>1657</v>
      </c>
      <c r="K314" s="1914" t="s">
        <v>1658</v>
      </c>
      <c r="L314" s="1914" t="s">
        <v>1659</v>
      </c>
      <c r="M314" s="1914" t="s">
        <v>1660</v>
      </c>
      <c r="N314" s="1914" t="s">
        <v>1661</v>
      </c>
      <c r="O314" s="1915" t="s">
        <v>1662</v>
      </c>
      <c r="P314" s="1914" t="s">
        <v>1663</v>
      </c>
      <c r="Q314" s="1915" t="s">
        <v>1664</v>
      </c>
      <c r="R314" s="1909" t="s">
        <v>1665</v>
      </c>
      <c r="S314" s="1915" t="s">
        <v>1666</v>
      </c>
      <c r="T314" s="1915" t="s">
        <v>1667</v>
      </c>
      <c r="U314" s="1915" t="s">
        <v>1668</v>
      </c>
      <c r="V314" s="1915" t="s">
        <v>1669</v>
      </c>
      <c r="W314" s="1915" t="s">
        <v>1670</v>
      </c>
      <c r="X314" s="1915" t="s">
        <v>1671</v>
      </c>
      <c r="Y314" s="1915" t="s">
        <v>1672</v>
      </c>
      <c r="Z314" s="1915" t="s">
        <v>1673</v>
      </c>
      <c r="AA314" s="1916" t="s">
        <v>1674</v>
      </c>
      <c r="AB314" s="1910" t="s">
        <v>1675</v>
      </c>
      <c r="AC314" s="1910" t="s">
        <v>1676</v>
      </c>
      <c r="AD314" s="1917" t="s">
        <v>1677</v>
      </c>
    </row>
    <row customHeight="true" ht="18.452380952380953" r="315">
      <c r="A315" s="1918" t="s">
        <v>1721</v>
      </c>
      <c r="B315" s="1919" t="s">
        <v>1679</v>
      </c>
      <c r="C315" s="1920" t="s">
        <v>1680</v>
      </c>
      <c r="D315" s="1921">
        <v>1272.61</v>
      </c>
      <c r="E315" s="1922">
        <v>0</v>
      </c>
      <c r="F315" s="1921">
        <f t="shared" ref="F315:F318" si="203">E315*2000*1.2</f>
      </c>
      <c r="G315" s="1923">
        <f t="shared" ref="G315:G325" si="241">F315/D315</f>
      </c>
      <c r="H315" s="1923">
        <f t="shared" ref="H315:H325" si="334">D315/E315</f>
      </c>
      <c r="I315" s="1923">
        <f t="shared" ref="I315:I325" si="24">F315/E315</f>
      </c>
      <c r="J315" s="1924">
        <f t="shared" ref="J315:J325" si="147">D315/T315</f>
      </c>
      <c r="K315" s="1925">
        <f t="shared" ref="K315:K325" si="272">O315/S315*1</f>
      </c>
      <c r="L315" s="1925">
        <f t="shared" ref="L315:L325" si="365">T315/S315</f>
      </c>
      <c r="M315" s="1925">
        <f t="shared" ref="M315:M325" si="55">V315/S315</f>
      </c>
      <c r="N315" s="1925">
        <f t="shared" ref="N315:N325" si="86">W315/V315</f>
      </c>
      <c r="O315" s="1926">
        <f t="shared" ref="O315:O325" si="178">U315/P315</f>
      </c>
      <c r="P315" s="1927">
        <v>0.0098</v>
      </c>
      <c r="Q315" s="1926">
        <v>38</v>
      </c>
      <c r="R315" s="1924">
        <f t="shared" ref="R315:R324" si="303">(D315/S315)*1000</f>
      </c>
      <c r="S315" s="1945">
        <v>13818</v>
      </c>
      <c r="T315" s="1945">
        <v>356</v>
      </c>
      <c r="U315" s="1945">
        <v>63</v>
      </c>
      <c r="V315" s="1945">
        <v>379</v>
      </c>
      <c r="W315" s="1945">
        <v>56</v>
      </c>
      <c r="X315" s="1945">
        <v>5</v>
      </c>
      <c r="Y315" s="1945">
        <v>1</v>
      </c>
      <c r="Z315" s="1945">
        <v>6</v>
      </c>
      <c r="AA315" s="1924">
        <f t="shared" ref="AA315:AA325" si="396">AD315*1000/D315</f>
      </c>
      <c r="AB315" s="1928" t="s">
        <v>1681</v>
      </c>
      <c r="AC315" s="1928" t="s">
        <v>1722</v>
      </c>
      <c r="AD315" s="1928">
        <v>27</v>
      </c>
    </row>
    <row customHeight="true" ht="18.452380952380953" r="316">
      <c r="A316" s="1918"/>
      <c r="B316" s="1919" t="s">
        <v>1679</v>
      </c>
      <c r="C316" s="1920" t="s">
        <v>1683</v>
      </c>
      <c r="D316" s="1921">
        <v>1467.31</v>
      </c>
      <c r="E316" s="1922">
        <v>5</v>
      </c>
      <c r="F316" s="1921">
        <f t="shared" si="203"/>
      </c>
      <c r="G316" s="1923">
        <f t="shared" si="241"/>
      </c>
      <c r="H316" s="1923">
        <f t="shared" si="334"/>
      </c>
      <c r="I316" s="1923">
        <f t="shared" si="24"/>
      </c>
      <c r="J316" s="1924">
        <f t="shared" si="147"/>
      </c>
      <c r="K316" s="1925">
        <f t="shared" si="272"/>
      </c>
      <c r="L316" s="1925">
        <f t="shared" si="365"/>
      </c>
      <c r="M316" s="1925">
        <f t="shared" si="55"/>
      </c>
      <c r="N316" s="1925">
        <f t="shared" si="86"/>
      </c>
      <c r="O316" s="1926">
        <f t="shared" si="178"/>
      </c>
      <c r="P316" s="1927">
        <v>0.028</v>
      </c>
      <c r="Q316" s="1926">
        <v>39</v>
      </c>
      <c r="R316" s="1924">
        <f t="shared" si="303"/>
      </c>
      <c r="S316" s="1945">
        <v>13002</v>
      </c>
      <c r="T316" s="1945">
        <v>394</v>
      </c>
      <c r="U316" s="1945">
        <v>69</v>
      </c>
      <c r="V316" s="1945">
        <v>430</v>
      </c>
      <c r="W316" s="1945">
        <v>125</v>
      </c>
      <c r="X316" s="1945">
        <v>8</v>
      </c>
      <c r="Y316" s="1945">
        <v>3</v>
      </c>
      <c r="Z316" s="1945">
        <v>4</v>
      </c>
      <c r="AA316" s="1924">
        <f t="shared" si="396"/>
      </c>
      <c r="AB316" s="1928" t="s">
        <v>1681</v>
      </c>
      <c r="AC316" s="1928" t="s">
        <v>1722</v>
      </c>
      <c r="AD316" s="1928">
        <v>29</v>
      </c>
    </row>
    <row customHeight="true" ht="18.452380952380953" r="317">
      <c r="A317" s="1918"/>
      <c r="B317" s="1919" t="s">
        <v>1679</v>
      </c>
      <c r="C317" s="1920" t="s">
        <v>1684</v>
      </c>
      <c r="D317" s="1921">
        <v>1505.88</v>
      </c>
      <c r="E317" s="1922">
        <v>3</v>
      </c>
      <c r="F317" s="1921">
        <f t="shared" si="203"/>
      </c>
      <c r="G317" s="1923">
        <f t="shared" si="241"/>
      </c>
      <c r="H317" s="1923">
        <f t="shared" si="334"/>
      </c>
      <c r="I317" s="1923">
        <f t="shared" si="24"/>
      </c>
      <c r="J317" s="1924">
        <f t="shared" si="147"/>
      </c>
      <c r="K317" s="1925">
        <f t="shared" si="272"/>
      </c>
      <c r="L317" s="1925">
        <f t="shared" si="365"/>
      </c>
      <c r="M317" s="1925">
        <f t="shared" si="55"/>
      </c>
      <c r="N317" s="1925">
        <f t="shared" si="86"/>
      </c>
      <c r="O317" s="1926">
        <f t="shared" si="178"/>
      </c>
      <c r="P317" s="1927">
        <v>0.0191</v>
      </c>
      <c r="Q317" s="1926">
        <v>42</v>
      </c>
      <c r="R317" s="1924">
        <f t="shared" si="303"/>
      </c>
      <c r="S317" s="1945">
        <v>17193</v>
      </c>
      <c r="T317" s="1945">
        <v>440</v>
      </c>
      <c r="U317" s="1945">
        <v>68</v>
      </c>
      <c r="V317" s="1945">
        <v>463</v>
      </c>
      <c r="W317" s="1945">
        <v>78</v>
      </c>
      <c r="X317" s="1945">
        <v>4</v>
      </c>
      <c r="Y317" s="1945">
        <v>1</v>
      </c>
      <c r="Z317" s="1945">
        <v>1</v>
      </c>
      <c r="AA317" s="1924">
        <f t="shared" si="396"/>
      </c>
      <c r="AB317" s="1928" t="s">
        <v>1681</v>
      </c>
      <c r="AC317" s="1928" t="s">
        <v>1722</v>
      </c>
      <c r="AD317" s="1928">
        <v>30</v>
      </c>
    </row>
    <row customHeight="true" ht="18.452380952380953" r="318">
      <c r="A318" s="1918"/>
      <c r="B318" s="1919" t="s">
        <v>1679</v>
      </c>
      <c r="C318" s="1920" t="s">
        <v>1685</v>
      </c>
      <c r="D318" s="1921">
        <v>1810.03</v>
      </c>
      <c r="E318" s="1922">
        <v>2</v>
      </c>
      <c r="F318" s="1921">
        <f t="shared" si="203"/>
      </c>
      <c r="G318" s="1923">
        <f t="shared" si="241"/>
      </c>
      <c r="H318" s="1923">
        <f t="shared" si="334"/>
      </c>
      <c r="I318" s="1923">
        <f t="shared" si="24"/>
      </c>
      <c r="J318" s="1924">
        <f t="shared" si="147"/>
      </c>
      <c r="K318" s="1925">
        <f t="shared" si="272"/>
      </c>
      <c r="L318" s="1925">
        <f t="shared" si="365"/>
      </c>
      <c r="M318" s="1925">
        <f t="shared" si="55"/>
      </c>
      <c r="N318" s="1925">
        <f t="shared" si="86"/>
      </c>
      <c r="O318" s="1926">
        <f t="shared" si="178"/>
      </c>
      <c r="P318" s="1927">
        <v>0.0186</v>
      </c>
      <c r="Q318" s="1926">
        <v>72</v>
      </c>
      <c r="R318" s="1924">
        <f t="shared" si="303"/>
      </c>
      <c r="S318" s="1945">
        <v>22370</v>
      </c>
      <c r="T318" s="1945">
        <v>533</v>
      </c>
      <c r="U318" s="1945">
        <v>79</v>
      </c>
      <c r="V318" s="1945">
        <v>582</v>
      </c>
      <c r="W318" s="1945">
        <v>105</v>
      </c>
      <c r="X318" s="1945">
        <v>8</v>
      </c>
      <c r="Y318" s="1945">
        <v>3</v>
      </c>
      <c r="Z318" s="1945">
        <v>14</v>
      </c>
      <c r="AA318" s="1924">
        <f t="shared" si="396"/>
      </c>
      <c r="AB318" s="1928" t="s">
        <v>1681</v>
      </c>
      <c r="AC318" s="1928" t="s">
        <v>1722</v>
      </c>
      <c r="AD318" s="1928">
        <v>31</v>
      </c>
    </row>
    <row customHeight="true" ht="18.452380952380953" r="319">
      <c r="A319" s="1918"/>
      <c r="B319" s="1929" t="s">
        <v>1686</v>
      </c>
      <c r="C319" s="1929"/>
      <c r="D319" s="1930">
        <f>SUM(D315:D318)</f>
      </c>
      <c r="E319" s="1931">
        <f>SUM(E315:E318)</f>
      </c>
      <c r="F319" s="1930">
        <f>SUM(F315:F318)</f>
      </c>
      <c r="G319" s="1932">
        <f t="shared" si="241"/>
      </c>
      <c r="H319" s="1932">
        <f t="shared" si="334"/>
      </c>
      <c r="I319" s="1932">
        <f t="shared" si="24"/>
      </c>
      <c r="J319" s="1932">
        <f t="shared" si="147"/>
      </c>
      <c r="K319" s="1933">
        <f t="shared" si="272"/>
      </c>
      <c r="L319" s="1933">
        <f t="shared" si="365"/>
      </c>
      <c r="M319" s="1933">
        <f t="shared" si="55"/>
      </c>
      <c r="N319" s="1933">
        <f t="shared" si="86"/>
      </c>
      <c r="O319" s="1934">
        <f t="shared" si="178"/>
      </c>
      <c r="P319" s="1933">
        <f>AVERAGE(P315:P318)</f>
      </c>
      <c r="Q319" s="1930">
        <f>AVERAGE(Q315:Q318)</f>
      </c>
      <c r="R319" s="1932">
        <f t="shared" si="303"/>
      </c>
      <c r="S319" s="1935">
        <f>SUM(S315:S318)</f>
      </c>
      <c r="T319" s="1935">
        <f>SUM(T315:T318)</f>
      </c>
      <c r="U319" s="1935">
        <f>SUM(U315:U318)</f>
      </c>
      <c r="V319" s="1935">
        <f>SUM(V315:V318)</f>
      </c>
      <c r="W319" s="1935">
        <f>SUM(W315:W318)</f>
      </c>
      <c r="X319" s="1935">
        <f>SUM(X315:X318)</f>
      </c>
      <c r="Y319" s="1935">
        <f>SUM(Y315:Y318)</f>
      </c>
      <c r="Z319" s="1935">
        <f>SUM(Z315:Z318)</f>
      </c>
      <c r="AA319" s="1936">
        <f t="shared" si="396"/>
      </c>
      <c r="AB319" s="1937"/>
      <c r="AC319" s="1937"/>
      <c r="AD319" s="1938">
        <f>SUM(AD315:AD318)</f>
      </c>
    </row>
    <row customHeight="true" ht="18.452380952380953" r="320">
      <c r="A320" s="1918"/>
      <c r="B320" s="1920" t="s">
        <v>1696</v>
      </c>
      <c r="C320" s="1920" t="s">
        <v>1688</v>
      </c>
      <c r="D320" s="1921">
        <v>2553.89</v>
      </c>
      <c r="E320" s="1922">
        <v>2</v>
      </c>
      <c r="F320" s="1921">
        <f t="shared" ref="F320:F323" si="204">E320*2000*1.2</f>
      </c>
      <c r="G320" s="1923">
        <f t="shared" si="241"/>
      </c>
      <c r="H320" s="1923">
        <f t="shared" si="334"/>
      </c>
      <c r="I320" s="1923">
        <f t="shared" si="24"/>
      </c>
      <c r="J320" s="1924">
        <f t="shared" si="147"/>
      </c>
      <c r="K320" s="1925">
        <f t="shared" si="272"/>
      </c>
      <c r="L320" s="1925">
        <f t="shared" si="365"/>
      </c>
      <c r="M320" s="1925">
        <f t="shared" si="55"/>
      </c>
      <c r="N320" s="1925">
        <f t="shared" si="86"/>
      </c>
      <c r="O320" s="1926">
        <f t="shared" si="178"/>
      </c>
      <c r="P320" s="1927">
        <v>0.0157</v>
      </c>
      <c r="Q320" s="1926">
        <v>74</v>
      </c>
      <c r="R320" s="1924">
        <f t="shared" si="303"/>
      </c>
      <c r="S320" s="1945">
        <v>33826</v>
      </c>
      <c r="T320" s="1945">
        <v>750</v>
      </c>
      <c r="U320" s="1945">
        <v>117</v>
      </c>
      <c r="V320" s="1945">
        <v>757</v>
      </c>
      <c r="W320" s="1945">
        <v>63</v>
      </c>
      <c r="X320" s="1945">
        <v>7</v>
      </c>
      <c r="Y320" s="1945">
        <v>0</v>
      </c>
      <c r="Z320" s="1945">
        <v>46</v>
      </c>
      <c r="AA320" s="1924">
        <f t="shared" si="396"/>
      </c>
      <c r="AB320" s="1928" t="s">
        <v>1681</v>
      </c>
      <c r="AC320" s="1928" t="s">
        <v>1722</v>
      </c>
      <c r="AD320" s="1928">
        <v>34</v>
      </c>
    </row>
    <row customHeight="true" ht="18.452380952380953" r="321">
      <c r="A321" s="1918"/>
      <c r="B321" s="1920" t="s">
        <v>1696</v>
      </c>
      <c r="C321" s="1919" t="s">
        <v>1689</v>
      </c>
      <c r="D321" s="1939">
        <v>2865.78</v>
      </c>
      <c r="E321" s="1940">
        <v>2</v>
      </c>
      <c r="F321" s="1921">
        <f t="shared" si="204"/>
      </c>
      <c r="G321" s="1941">
        <f t="shared" si="241"/>
      </c>
      <c r="H321" s="1941">
        <f t="shared" si="334"/>
      </c>
      <c r="I321" s="1941">
        <f t="shared" si="24"/>
      </c>
      <c r="J321" s="1942">
        <f t="shared" si="147"/>
      </c>
      <c r="K321" s="1943">
        <f t="shared" si="272"/>
      </c>
      <c r="L321" s="1943">
        <f t="shared" si="365"/>
      </c>
      <c r="M321" s="1943">
        <f t="shared" si="55"/>
      </c>
      <c r="N321" s="1943">
        <f t="shared" si="86"/>
      </c>
      <c r="O321" s="1926">
        <f t="shared" si="178"/>
      </c>
      <c r="P321" s="1944">
        <v>0.0186</v>
      </c>
      <c r="Q321" s="1945">
        <v>76</v>
      </c>
      <c r="R321" s="1942">
        <f t="shared" si="303"/>
      </c>
      <c r="S321" s="1945">
        <v>30986</v>
      </c>
      <c r="T321" s="1945">
        <v>683</v>
      </c>
      <c r="U321" s="1945">
        <v>127</v>
      </c>
      <c r="V321" s="1945">
        <v>687</v>
      </c>
      <c r="W321" s="1945">
        <v>89</v>
      </c>
      <c r="X321" s="1945">
        <v>10</v>
      </c>
      <c r="Y321" s="1945">
        <v>5</v>
      </c>
      <c r="Z321" s="1945">
        <v>62</v>
      </c>
      <c r="AA321" s="1924">
        <f t="shared" si="396"/>
      </c>
      <c r="AB321" s="1928" t="s">
        <v>1681</v>
      </c>
      <c r="AC321" s="1928" t="s">
        <v>1722</v>
      </c>
      <c r="AD321" s="1946">
        <v>36</v>
      </c>
    </row>
    <row customHeight="true" ht="18.452380952380953" r="322">
      <c r="A322" s="1918"/>
      <c r="B322" s="1920" t="s">
        <v>1696</v>
      </c>
      <c r="C322" s="1919" t="s">
        <v>1690</v>
      </c>
      <c r="D322" s="1939">
        <v>2225.73</v>
      </c>
      <c r="E322" s="1940">
        <v>3</v>
      </c>
      <c r="F322" s="1921">
        <f t="shared" si="204"/>
      </c>
      <c r="G322" s="1941">
        <f t="shared" si="241"/>
      </c>
      <c r="H322" s="1941">
        <f t="shared" si="334"/>
      </c>
      <c r="I322" s="1941">
        <f t="shared" si="24"/>
      </c>
      <c r="J322" s="1942">
        <f t="shared" si="147"/>
      </c>
      <c r="K322" s="1943">
        <f t="shared" si="272"/>
      </c>
      <c r="L322" s="1943">
        <f t="shared" si="365"/>
      </c>
      <c r="M322" s="1943">
        <f t="shared" si="55"/>
      </c>
      <c r="N322" s="1943">
        <f t="shared" si="86"/>
      </c>
      <c r="O322" s="1926">
        <f t="shared" si="178"/>
      </c>
      <c r="P322" s="1944">
        <v>0.0184</v>
      </c>
      <c r="Q322" s="1945">
        <v>74</v>
      </c>
      <c r="R322" s="1942">
        <f t="shared" si="303"/>
      </c>
      <c r="S322" s="1945">
        <v>22535</v>
      </c>
      <c r="T322" s="1945">
        <v>655</v>
      </c>
      <c r="U322" s="1945">
        <v>98</v>
      </c>
      <c r="V322" s="1945">
        <v>705</v>
      </c>
      <c r="W322" s="1945">
        <v>65</v>
      </c>
      <c r="X322" s="1945">
        <v>7</v>
      </c>
      <c r="Y322" s="1945">
        <v>3</v>
      </c>
      <c r="Z322" s="1945">
        <v>26</v>
      </c>
      <c r="AA322" s="1924">
        <f t="shared" si="396"/>
      </c>
      <c r="AB322" s="1928" t="s">
        <v>1681</v>
      </c>
      <c r="AC322" s="1928" t="s">
        <v>1722</v>
      </c>
      <c r="AD322" s="1946">
        <v>25</v>
      </c>
    </row>
    <row r="323">
      <c r="A323" s="1918"/>
      <c r="B323" s="1920" t="s">
        <v>1696</v>
      </c>
      <c r="C323" s="1919" t="s">
        <v>1691</v>
      </c>
      <c r="D323" s="1939">
        <v>1424.41</v>
      </c>
      <c r="E323" s="1940">
        <v>5</v>
      </c>
      <c r="F323" s="1921">
        <f t="shared" si="204"/>
      </c>
      <c r="G323" s="1941">
        <f t="shared" si="241"/>
      </c>
      <c r="H323" s="1941">
        <f t="shared" si="334"/>
      </c>
      <c r="I323" s="1941">
        <f t="shared" si="24"/>
      </c>
      <c r="J323" s="1942">
        <f t="shared" si="147"/>
      </c>
      <c r="K323" s="1943">
        <f t="shared" si="272"/>
      </c>
      <c r="L323" s="1943">
        <f t="shared" si="365"/>
      </c>
      <c r="M323" s="1943">
        <f t="shared" si="55"/>
      </c>
      <c r="N323" s="1943">
        <f t="shared" si="86"/>
      </c>
      <c r="O323" s="1926">
        <f t="shared" si="178"/>
      </c>
      <c r="P323" s="1944">
        <v>0.0113</v>
      </c>
      <c r="Q323" s="1945">
        <v>73</v>
      </c>
      <c r="R323" s="1942">
        <f t="shared" si="303"/>
      </c>
      <c r="S323" s="1945">
        <v>14768</v>
      </c>
      <c r="T323" s="1945">
        <v>442</v>
      </c>
      <c r="U323" s="1945">
        <v>90</v>
      </c>
      <c r="V323" s="1945">
        <v>483</v>
      </c>
      <c r="W323" s="1945">
        <v>95</v>
      </c>
      <c r="X323" s="1945">
        <v>10</v>
      </c>
      <c r="Y323" s="1945">
        <v>5</v>
      </c>
      <c r="Z323" s="1945">
        <v>12</v>
      </c>
      <c r="AA323" s="1924">
        <f t="shared" si="396"/>
      </c>
      <c r="AB323" s="1928" t="s">
        <v>1681</v>
      </c>
      <c r="AC323" s="1928" t="s">
        <v>1722</v>
      </c>
      <c r="AD323" s="1946">
        <v>24</v>
      </c>
    </row>
    <row r="324">
      <c r="A324" s="1918"/>
      <c r="B324" s="1929" t="s">
        <v>1686</v>
      </c>
      <c r="C324" s="1929"/>
      <c r="D324" s="1930">
        <f>SUM(D320:D323)</f>
      </c>
      <c r="E324" s="1930">
        <f>SUM(E320:E323)</f>
      </c>
      <c r="F324" s="1930">
        <f>SUM(F320:F323)</f>
      </c>
      <c r="G324" s="1932">
        <f t="shared" si="241"/>
      </c>
      <c r="H324" s="1932">
        <f t="shared" si="334"/>
      </c>
      <c r="I324" s="1932">
        <f t="shared" si="24"/>
      </c>
      <c r="J324" s="1932">
        <f t="shared" si="147"/>
      </c>
      <c r="K324" s="1933">
        <f t="shared" si="272"/>
      </c>
      <c r="L324" s="1933">
        <f t="shared" si="365"/>
      </c>
      <c r="M324" s="1933">
        <f t="shared" si="55"/>
      </c>
      <c r="N324" s="1933">
        <f t="shared" si="86"/>
      </c>
      <c r="O324" s="1934">
        <f t="shared" si="178"/>
      </c>
      <c r="P324" s="1933">
        <f>AVERAGE(P320:P323)</f>
      </c>
      <c r="Q324" s="1930">
        <f>AVERAGE(Q320:Q323)</f>
      </c>
      <c r="R324" s="1930">
        <f t="shared" si="303"/>
      </c>
      <c r="S324" s="1934">
        <f>SUM(S320:S323)</f>
      </c>
      <c r="T324" s="1934">
        <f>SUM(T320:T323)</f>
      </c>
      <c r="U324" s="1934">
        <f>SUM(U320:U323)</f>
      </c>
      <c r="V324" s="1934">
        <f>SUM(V320:V323)</f>
      </c>
      <c r="W324" s="1934">
        <f>SUM(W320:W323)</f>
      </c>
      <c r="X324" s="1934">
        <f>SUM(X320:X323)</f>
      </c>
      <c r="Y324" s="1934">
        <f>SUM(Y320:Y323)</f>
      </c>
      <c r="Z324" s="1934">
        <f>SUM(Z320:Z323)</f>
      </c>
      <c r="AA324" s="1936">
        <f t="shared" si="396"/>
      </c>
      <c r="AB324" s="1937"/>
      <c r="AC324" s="1937"/>
      <c r="AD324" s="1938">
        <f>SUM(AD320:AD323)</f>
      </c>
    </row>
    <row r="325">
      <c r="A325" s="1918"/>
      <c r="B325" s="1948" t="s">
        <v>1692</v>
      </c>
      <c r="C325" s="1948"/>
      <c r="D325" s="1949">
        <f>D324+D319</f>
      </c>
      <c r="E325" s="1949">
        <f>E324+E319</f>
      </c>
      <c r="F325" s="1949">
        <f>F324+F319</f>
      </c>
      <c r="G325" s="1950">
        <f t="shared" si="241"/>
      </c>
      <c r="H325" s="1950">
        <f t="shared" si="334"/>
      </c>
      <c r="I325" s="1950">
        <f t="shared" si="24"/>
      </c>
      <c r="J325" s="1950">
        <f t="shared" si="147"/>
      </c>
      <c r="K325" s="1951">
        <f t="shared" si="272"/>
      </c>
      <c r="L325" s="1951">
        <f t="shared" si="365"/>
      </c>
      <c r="M325" s="1951">
        <f t="shared" si="55"/>
      </c>
      <c r="N325" s="1951">
        <f t="shared" si="86"/>
      </c>
      <c r="O325" s="1952">
        <f t="shared" si="178"/>
      </c>
      <c r="P325" s="1953">
        <f>(P324+P319)/2</f>
      </c>
      <c r="Q325" s="1953">
        <f>(Q324+Q319)/2</f>
      </c>
      <c r="R325" s="1949">
        <f>(R324+R319)/2</f>
      </c>
      <c r="S325" s="1952">
        <f>S324+S319</f>
      </c>
      <c r="T325" s="1952">
        <f>T324+T319</f>
      </c>
      <c r="U325" s="1952">
        <f>U324+U319</f>
      </c>
      <c r="V325" s="1952">
        <f>V324+V319</f>
      </c>
      <c r="W325" s="1952">
        <f>W324+W319</f>
      </c>
      <c r="X325" s="1952">
        <f>X324+X319</f>
      </c>
      <c r="Y325" s="1952">
        <f>Y324+Y319</f>
      </c>
      <c r="Z325" s="1952">
        <f>Z324+Z319</f>
      </c>
      <c r="AA325" s="1950">
        <f t="shared" si="396"/>
      </c>
      <c r="AB325" s="1954"/>
      <c r="AC325" s="1954"/>
      <c r="AD325" s="1955">
        <f>AD324+AD319</f>
      </c>
    </row>
    <row r="326">
      <c r="A326" s="1907" t="s">
        <v>1645</v>
      </c>
      <c r="B326" s="1907" t="s">
        <v>1646</v>
      </c>
      <c r="C326" s="1907"/>
      <c r="D326" s="1908" t="s">
        <v>1647</v>
      </c>
      <c r="E326" s="1908"/>
      <c r="F326" s="1908"/>
      <c r="G326" s="1908"/>
      <c r="H326" s="1908"/>
      <c r="I326" s="1908"/>
      <c r="J326" s="1909" t="s">
        <v>1648</v>
      </c>
      <c r="K326" s="1909"/>
      <c r="L326" s="1909"/>
      <c r="M326" s="1909"/>
      <c r="N326" s="1909"/>
      <c r="O326" s="1909"/>
      <c r="P326" s="1909"/>
      <c r="Q326" s="1909"/>
      <c r="R326" s="1909"/>
      <c r="S326" s="1909"/>
      <c r="T326" s="1909"/>
      <c r="U326" s="1909"/>
      <c r="V326" s="1909"/>
      <c r="W326" s="1909"/>
      <c r="X326" s="1909"/>
      <c r="Y326" s="1909"/>
      <c r="Z326" s="1909"/>
      <c r="AA326" s="1909"/>
      <c r="AB326" s="1909"/>
      <c r="AC326" s="1909"/>
      <c r="AD326" s="1910"/>
    </row>
    <row r="327">
      <c r="A327" s="1907"/>
      <c r="B327" s="1907" t="s">
        <v>1649</v>
      </c>
      <c r="C327" s="1907" t="s">
        <v>1650</v>
      </c>
      <c r="D327" s="1908" t="s">
        <v>1651</v>
      </c>
      <c r="E327" s="1911" t="s">
        <v>1652</v>
      </c>
      <c r="F327" s="1912" t="s">
        <v>1653</v>
      </c>
      <c r="G327" s="1913" t="s">
        <v>1654</v>
      </c>
      <c r="H327" s="1913" t="s">
        <v>1655</v>
      </c>
      <c r="I327" s="1913" t="s">
        <v>1656</v>
      </c>
      <c r="J327" s="1909" t="s">
        <v>1657</v>
      </c>
      <c r="K327" s="1914" t="s">
        <v>1658</v>
      </c>
      <c r="L327" s="1914" t="s">
        <v>1659</v>
      </c>
      <c r="M327" s="1914" t="s">
        <v>1660</v>
      </c>
      <c r="N327" s="1914" t="s">
        <v>1661</v>
      </c>
      <c r="O327" s="1915" t="s">
        <v>1662</v>
      </c>
      <c r="P327" s="1914" t="s">
        <v>1663</v>
      </c>
      <c r="Q327" s="1915" t="s">
        <v>1664</v>
      </c>
      <c r="R327" s="1909" t="s">
        <v>1665</v>
      </c>
      <c r="S327" s="1915" t="s">
        <v>1666</v>
      </c>
      <c r="T327" s="1915" t="s">
        <v>1667</v>
      </c>
      <c r="U327" s="1915" t="s">
        <v>1668</v>
      </c>
      <c r="V327" s="1915" t="s">
        <v>1669</v>
      </c>
      <c r="W327" s="1915" t="s">
        <v>1670</v>
      </c>
      <c r="X327" s="1915" t="s">
        <v>1671</v>
      </c>
      <c r="Y327" s="1915" t="s">
        <v>1672</v>
      </c>
      <c r="Z327" s="1915" t="s">
        <v>1673</v>
      </c>
      <c r="AA327" s="1916" t="s">
        <v>1674</v>
      </c>
      <c r="AB327" s="1910" t="s">
        <v>1675</v>
      </c>
      <c r="AC327" s="1910" t="s">
        <v>1676</v>
      </c>
      <c r="AD327" s="1917" t="s">
        <v>1677</v>
      </c>
    </row>
    <row r="328">
      <c r="A328" s="1918" t="s">
        <v>1723</v>
      </c>
      <c r="B328" s="1919" t="s">
        <v>1679</v>
      </c>
      <c r="C328" s="1920" t="s">
        <v>1680</v>
      </c>
      <c r="D328" s="1921">
        <v>2689.04</v>
      </c>
      <c r="E328" s="1922">
        <v>4</v>
      </c>
      <c r="F328" s="1921">
        <f t="shared" ref="F328:F331" si="205">E328*2000*1.2</f>
      </c>
      <c r="G328" s="1923">
        <f t="shared" ref="G328:G338" si="242">F328/D328</f>
      </c>
      <c r="H328" s="1923">
        <f t="shared" ref="H328:H338" si="335">D328/E328</f>
      </c>
      <c r="I328" s="1923">
        <f t="shared" ref="I328:I338" si="25">F328/E328</f>
      </c>
      <c r="J328" s="1924">
        <f t="shared" ref="J328:J338" si="148">D328/T328</f>
      </c>
      <c r="K328" s="1925">
        <f t="shared" ref="K328:K338" si="273">O328/S328*1</f>
      </c>
      <c r="L328" s="1925">
        <f t="shared" ref="L328:L338" si="366">T328/S328</f>
      </c>
      <c r="M328" s="1925">
        <f t="shared" ref="M328:M338" si="56">V328/S328</f>
      </c>
      <c r="N328" s="1925">
        <f t="shared" ref="N328:N338" si="87">W328/V328</f>
      </c>
      <c r="O328" s="1926">
        <f t="shared" ref="O328:O338" si="179">U328/P328</f>
      </c>
      <c r="P328" s="1927">
        <v>0.0097</v>
      </c>
      <c r="Q328" s="1926">
        <v>47</v>
      </c>
      <c r="R328" s="1924">
        <f t="shared" ref="R328:R337" si="304">(D328/S328)*1000</f>
      </c>
      <c r="S328" s="1945">
        <v>39143</v>
      </c>
      <c r="T328" s="1945">
        <v>848</v>
      </c>
      <c r="U328" s="1945">
        <v>133</v>
      </c>
      <c r="V328" s="1945">
        <v>896</v>
      </c>
      <c r="W328" s="1945">
        <v>87</v>
      </c>
      <c r="X328" s="1945">
        <v>6</v>
      </c>
      <c r="Y328" s="1945">
        <v>0</v>
      </c>
      <c r="Z328" s="1945">
        <v>21</v>
      </c>
      <c r="AA328" s="1924">
        <f t="shared" ref="AA328:AA338" si="397">AD328*1000/D328</f>
      </c>
      <c r="AB328" s="1928" t="s">
        <v>1681</v>
      </c>
      <c r="AC328" s="1928" t="s">
        <v>1682</v>
      </c>
      <c r="AD328" s="1928">
        <v>36</v>
      </c>
    </row>
    <row r="329">
      <c r="A329" s="1918"/>
      <c r="B329" s="1919" t="s">
        <v>1679</v>
      </c>
      <c r="C329" s="1920" t="s">
        <v>1683</v>
      </c>
      <c r="D329" s="1921">
        <v>3620.28</v>
      </c>
      <c r="E329" s="1922">
        <v>5</v>
      </c>
      <c r="F329" s="1921">
        <f t="shared" si="205"/>
      </c>
      <c r="G329" s="1923">
        <f t="shared" si="242"/>
      </c>
      <c r="H329" s="1923">
        <f t="shared" si="335"/>
      </c>
      <c r="I329" s="1923">
        <f t="shared" si="25"/>
      </c>
      <c r="J329" s="1924">
        <f t="shared" si="148"/>
      </c>
      <c r="K329" s="1925">
        <f t="shared" si="273"/>
      </c>
      <c r="L329" s="1925">
        <f t="shared" si="366"/>
      </c>
      <c r="M329" s="1925">
        <f t="shared" si="56"/>
      </c>
      <c r="N329" s="1925">
        <f t="shared" si="87"/>
      </c>
      <c r="O329" s="1926">
        <f t="shared" si="179"/>
      </c>
      <c r="P329" s="1927">
        <v>0.0179</v>
      </c>
      <c r="Q329" s="1926">
        <v>52</v>
      </c>
      <c r="R329" s="1924">
        <f t="shared" si="304"/>
      </c>
      <c r="S329" s="1945">
        <v>45065</v>
      </c>
      <c r="T329" s="1945">
        <v>957</v>
      </c>
      <c r="U329" s="1945">
        <v>202</v>
      </c>
      <c r="V329" s="1945">
        <v>1050</v>
      </c>
      <c r="W329" s="1945">
        <v>149</v>
      </c>
      <c r="X329" s="1945">
        <v>10</v>
      </c>
      <c r="Y329" s="1945">
        <v>1</v>
      </c>
      <c r="Z329" s="1945">
        <v>23</v>
      </c>
      <c r="AA329" s="1924">
        <f t="shared" si="397"/>
      </c>
      <c r="AB329" s="1928" t="s">
        <v>1681</v>
      </c>
      <c r="AC329" s="1928" t="s">
        <v>1682</v>
      </c>
      <c r="AD329" s="1928">
        <v>57</v>
      </c>
    </row>
    <row r="330">
      <c r="A330" s="1918"/>
      <c r="B330" s="1919" t="s">
        <v>1679</v>
      </c>
      <c r="C330" s="1920" t="s">
        <v>1684</v>
      </c>
      <c r="D330" s="1921">
        <v>3130.12</v>
      </c>
      <c r="E330" s="1922">
        <v>2</v>
      </c>
      <c r="F330" s="1921">
        <f t="shared" si="205"/>
      </c>
      <c r="G330" s="1923">
        <f t="shared" si="242"/>
      </c>
      <c r="H330" s="1923">
        <f t="shared" si="335"/>
      </c>
      <c r="I330" s="1923">
        <f t="shared" si="25"/>
      </c>
      <c r="J330" s="1924">
        <f t="shared" si="148"/>
      </c>
      <c r="K330" s="1925">
        <f t="shared" si="273"/>
      </c>
      <c r="L330" s="1925">
        <f t="shared" si="366"/>
      </c>
      <c r="M330" s="1925">
        <f t="shared" si="56"/>
      </c>
      <c r="N330" s="1925">
        <f t="shared" si="87"/>
      </c>
      <c r="O330" s="1926">
        <f t="shared" si="179"/>
      </c>
      <c r="P330" s="1927">
        <v>0.0151</v>
      </c>
      <c r="Q330" s="1926">
        <v>52</v>
      </c>
      <c r="R330" s="1924">
        <f t="shared" si="304"/>
      </c>
      <c r="S330" s="1945">
        <v>46908</v>
      </c>
      <c r="T330" s="1945">
        <v>1010</v>
      </c>
      <c r="U330" s="1945">
        <v>195</v>
      </c>
      <c r="V330" s="1945">
        <v>1082</v>
      </c>
      <c r="W330" s="1945">
        <v>123</v>
      </c>
      <c r="X330" s="1945">
        <v>10</v>
      </c>
      <c r="Y330" s="1945">
        <v>2</v>
      </c>
      <c r="Z330" s="1945">
        <v>26</v>
      </c>
      <c r="AA330" s="1924">
        <f t="shared" si="397"/>
      </c>
      <c r="AB330" s="1928" t="s">
        <v>1681</v>
      </c>
      <c r="AC330" s="1928" t="s">
        <v>1682</v>
      </c>
      <c r="AD330" s="1928">
        <v>32</v>
      </c>
    </row>
    <row r="331">
      <c r="A331" s="1918"/>
      <c r="B331" s="1919" t="s">
        <v>1679</v>
      </c>
      <c r="C331" s="1920" t="s">
        <v>1685</v>
      </c>
      <c r="D331" s="1921">
        <v>1954.98</v>
      </c>
      <c r="E331" s="1922">
        <v>4</v>
      </c>
      <c r="F331" s="1921">
        <f t="shared" si="205"/>
      </c>
      <c r="G331" s="1923">
        <f t="shared" si="242"/>
      </c>
      <c r="H331" s="1923">
        <f t="shared" si="335"/>
      </c>
      <c r="I331" s="1923">
        <f t="shared" si="25"/>
      </c>
      <c r="J331" s="1924">
        <f t="shared" si="148"/>
      </c>
      <c r="K331" s="1925">
        <f t="shared" si="273"/>
      </c>
      <c r="L331" s="1925">
        <f t="shared" si="366"/>
      </c>
      <c r="M331" s="1925">
        <f t="shared" si="56"/>
      </c>
      <c r="N331" s="1925">
        <f t="shared" si="87"/>
      </c>
      <c r="O331" s="1926">
        <f t="shared" si="179"/>
      </c>
      <c r="P331" s="1927">
        <v>0.0169</v>
      </c>
      <c r="Q331" s="1926">
        <v>53</v>
      </c>
      <c r="R331" s="1924">
        <f t="shared" si="304"/>
      </c>
      <c r="S331" s="1945">
        <v>19363</v>
      </c>
      <c r="T331" s="1945">
        <v>558</v>
      </c>
      <c r="U331" s="1945">
        <v>100</v>
      </c>
      <c r="V331" s="1945">
        <v>653</v>
      </c>
      <c r="W331" s="1945">
        <v>79</v>
      </c>
      <c r="X331" s="1945">
        <v>1</v>
      </c>
      <c r="Y331" s="1945">
        <v>3</v>
      </c>
      <c r="Z331" s="1945">
        <v>14</v>
      </c>
      <c r="AA331" s="1924">
        <f t="shared" si="397"/>
      </c>
      <c r="AB331" s="1928" t="s">
        <v>1681</v>
      </c>
      <c r="AC331" s="1928" t="s">
        <v>1682</v>
      </c>
      <c r="AD331" s="1928">
        <v>31</v>
      </c>
    </row>
    <row r="332">
      <c r="A332" s="1918"/>
      <c r="B332" s="1929" t="s">
        <v>1686</v>
      </c>
      <c r="C332" s="1929"/>
      <c r="D332" s="1930">
        <f>SUM(D328:D331)</f>
      </c>
      <c r="E332" s="1931">
        <f>SUM(E328:E331)</f>
      </c>
      <c r="F332" s="1930">
        <f>SUM(F328:F331)</f>
      </c>
      <c r="G332" s="1932">
        <f t="shared" si="242"/>
      </c>
      <c r="H332" s="1932">
        <f t="shared" si="335"/>
      </c>
      <c r="I332" s="1932">
        <f t="shared" si="25"/>
      </c>
      <c r="J332" s="1932">
        <f t="shared" si="148"/>
      </c>
      <c r="K332" s="1933">
        <f t="shared" si="273"/>
      </c>
      <c r="L332" s="1933">
        <f t="shared" si="366"/>
      </c>
      <c r="M332" s="1933">
        <f t="shared" si="56"/>
      </c>
      <c r="N332" s="1933">
        <f t="shared" si="87"/>
      </c>
      <c r="O332" s="1934">
        <f t="shared" si="179"/>
      </c>
      <c r="P332" s="1933">
        <f>AVERAGE(P328:P331)</f>
      </c>
      <c r="Q332" s="1930">
        <f>AVERAGE(Q328:Q331)</f>
      </c>
      <c r="R332" s="1932">
        <f t="shared" si="304"/>
      </c>
      <c r="S332" s="1935">
        <f>SUM(S328:S331)</f>
      </c>
      <c r="T332" s="1935">
        <f>SUM(T328:T331)</f>
      </c>
      <c r="U332" s="1935">
        <f>SUM(U328:U331)</f>
      </c>
      <c r="V332" s="1935">
        <f>SUM(V328:V331)</f>
      </c>
      <c r="W332" s="1935">
        <f>SUM(W328:W331)</f>
      </c>
      <c r="X332" s="1935">
        <f>SUM(X328:X331)</f>
      </c>
      <c r="Y332" s="1935">
        <f>SUM(Y328:Y331)</f>
      </c>
      <c r="Z332" s="1935">
        <f>SUM(Z328:Z331)</f>
      </c>
      <c r="AA332" s="1936">
        <f t="shared" si="397"/>
      </c>
      <c r="AB332" s="1937"/>
      <c r="AC332" s="1937"/>
      <c r="AD332" s="1938">
        <f>SUM(AD328:AD331)</f>
      </c>
    </row>
    <row r="333">
      <c r="A333" s="1918"/>
      <c r="B333" s="1920" t="s">
        <v>1696</v>
      </c>
      <c r="C333" s="1920" t="s">
        <v>1688</v>
      </c>
      <c r="D333" s="1921">
        <v>1802.79</v>
      </c>
      <c r="E333" s="1922">
        <v>2</v>
      </c>
      <c r="F333" s="1921">
        <f t="shared" ref="F333:F336" si="206">E333*2000*1.2</f>
      </c>
      <c r="G333" s="1923">
        <f t="shared" si="242"/>
      </c>
      <c r="H333" s="1923">
        <f t="shared" si="335"/>
      </c>
      <c r="I333" s="1923">
        <f t="shared" si="25"/>
      </c>
      <c r="J333" s="1924">
        <f t="shared" si="148"/>
      </c>
      <c r="K333" s="1925">
        <f t="shared" si="273"/>
      </c>
      <c r="L333" s="1925">
        <f t="shared" si="366"/>
      </c>
      <c r="M333" s="1925">
        <f t="shared" si="56"/>
      </c>
      <c r="N333" s="1925">
        <f t="shared" si="87"/>
      </c>
      <c r="O333" s="1926">
        <f t="shared" si="179"/>
      </c>
      <c r="P333" s="1944">
        <v>0.0211</v>
      </c>
      <c r="Q333" s="1926">
        <v>53</v>
      </c>
      <c r="R333" s="1924">
        <f t="shared" si="304"/>
      </c>
      <c r="S333" s="1945">
        <v>17775</v>
      </c>
      <c r="T333" s="1945">
        <v>486</v>
      </c>
      <c r="U333" s="1945">
        <v>87</v>
      </c>
      <c r="V333" s="1945">
        <v>560</v>
      </c>
      <c r="W333" s="1945">
        <v>45</v>
      </c>
      <c r="X333" s="1945">
        <v>5</v>
      </c>
      <c r="Y333" s="1945">
        <v>2</v>
      </c>
      <c r="Z333" s="1945">
        <v>13</v>
      </c>
      <c r="AA333" s="1924">
        <f t="shared" si="397"/>
      </c>
      <c r="AB333" s="1928" t="s">
        <v>1681</v>
      </c>
      <c r="AC333" s="1928" t="s">
        <v>1682</v>
      </c>
      <c r="AD333" s="1928">
        <v>23</v>
      </c>
    </row>
    <row r="334">
      <c r="A334" s="1918"/>
      <c r="B334" s="1920" t="s">
        <v>1696</v>
      </c>
      <c r="C334" s="1919" t="s">
        <v>1689</v>
      </c>
      <c r="D334" s="1939">
        <v>1931.88</v>
      </c>
      <c r="E334" s="1940">
        <v>5</v>
      </c>
      <c r="F334" s="1921">
        <f t="shared" si="206"/>
      </c>
      <c r="G334" s="1941">
        <f t="shared" si="242"/>
      </c>
      <c r="H334" s="1941">
        <f t="shared" si="335"/>
      </c>
      <c r="I334" s="1941">
        <f t="shared" si="25"/>
      </c>
      <c r="J334" s="1942">
        <f t="shared" si="148"/>
      </c>
      <c r="K334" s="1943">
        <f t="shared" si="273"/>
      </c>
      <c r="L334" s="1943">
        <f t="shared" si="366"/>
      </c>
      <c r="M334" s="1943">
        <f t="shared" si="56"/>
      </c>
      <c r="N334" s="1943">
        <f t="shared" si="87"/>
      </c>
      <c r="O334" s="1926">
        <f t="shared" si="179"/>
      </c>
      <c r="P334" s="1944">
        <v>0.0137</v>
      </c>
      <c r="Q334" s="1945">
        <v>54</v>
      </c>
      <c r="R334" s="1942">
        <f t="shared" si="304"/>
      </c>
      <c r="S334" s="1945">
        <v>20157</v>
      </c>
      <c r="T334" s="1945">
        <v>617</v>
      </c>
      <c r="U334" s="1945">
        <v>74</v>
      </c>
      <c r="V334" s="1945">
        <v>707</v>
      </c>
      <c r="W334" s="1945">
        <v>87</v>
      </c>
      <c r="X334" s="1945">
        <v>7</v>
      </c>
      <c r="Y334" s="1945">
        <v>1</v>
      </c>
      <c r="Z334" s="1945">
        <v>6</v>
      </c>
      <c r="AA334" s="1924">
        <f t="shared" si="397"/>
      </c>
      <c r="AB334" s="1928" t="s">
        <v>1681</v>
      </c>
      <c r="AC334" s="1928" t="s">
        <v>1682</v>
      </c>
      <c r="AD334" s="1946">
        <v>28</v>
      </c>
    </row>
    <row r="335">
      <c r="A335" s="1918"/>
      <c r="B335" s="1920" t="s">
        <v>1696</v>
      </c>
      <c r="C335" s="1919" t="s">
        <v>1690</v>
      </c>
      <c r="D335" s="1939">
        <v>2503.59</v>
      </c>
      <c r="E335" s="1940">
        <v>1</v>
      </c>
      <c r="F335" s="1921">
        <f t="shared" si="206"/>
      </c>
      <c r="G335" s="1941">
        <f t="shared" si="242"/>
      </c>
      <c r="H335" s="1941">
        <f t="shared" si="335"/>
      </c>
      <c r="I335" s="1941">
        <f t="shared" si="25"/>
      </c>
      <c r="J335" s="1942">
        <f t="shared" si="148"/>
      </c>
      <c r="K335" s="1943">
        <f t="shared" si="273"/>
      </c>
      <c r="L335" s="1943">
        <f t="shared" si="366"/>
      </c>
      <c r="M335" s="1943">
        <f t="shared" si="56"/>
      </c>
      <c r="N335" s="1943">
        <f t="shared" si="87"/>
      </c>
      <c r="O335" s="1926">
        <f t="shared" si="179"/>
      </c>
      <c r="P335" s="1944">
        <v>0.0084</v>
      </c>
      <c r="Q335" s="1945">
        <v>51</v>
      </c>
      <c r="R335" s="1942">
        <f t="shared" si="304"/>
      </c>
      <c r="S335" s="1945">
        <v>31062</v>
      </c>
      <c r="T335" s="1945">
        <v>956</v>
      </c>
      <c r="U335" s="1945">
        <v>104</v>
      </c>
      <c r="V335" s="1945">
        <v>1081</v>
      </c>
      <c r="W335" s="1945">
        <v>78</v>
      </c>
      <c r="X335" s="1945">
        <v>6</v>
      </c>
      <c r="Y335" s="1945">
        <v>1</v>
      </c>
      <c r="Z335" s="1945">
        <v>19</v>
      </c>
      <c r="AA335" s="1924">
        <f t="shared" si="397"/>
      </c>
      <c r="AB335" s="1928" t="s">
        <v>1681</v>
      </c>
      <c r="AC335" s="1928" t="s">
        <v>1682</v>
      </c>
      <c r="AD335" s="1946">
        <v>24</v>
      </c>
    </row>
    <row r="336">
      <c r="A336" s="1918"/>
      <c r="B336" s="1920" t="s">
        <v>1696</v>
      </c>
      <c r="C336" s="1919" t="s">
        <v>1691</v>
      </c>
      <c r="D336" s="1939">
        <v>1204.24</v>
      </c>
      <c r="E336" s="1940">
        <v>7</v>
      </c>
      <c r="F336" s="1921">
        <f t="shared" si="206"/>
      </c>
      <c r="G336" s="1941">
        <f t="shared" si="242"/>
      </c>
      <c r="H336" s="1941">
        <f t="shared" si="335"/>
      </c>
      <c r="I336" s="1941">
        <f t="shared" si="25"/>
      </c>
      <c r="J336" s="1942">
        <f t="shared" si="148"/>
      </c>
      <c r="K336" s="1943">
        <f t="shared" si="273"/>
      </c>
      <c r="L336" s="1943">
        <f t="shared" si="366"/>
      </c>
      <c r="M336" s="1943">
        <f t="shared" si="56"/>
      </c>
      <c r="N336" s="1943">
        <f t="shared" si="87"/>
      </c>
      <c r="O336" s="1926">
        <f t="shared" si="179"/>
      </c>
      <c r="P336" s="1944">
        <v>0.0125</v>
      </c>
      <c r="Q336" s="1945">
        <v>53</v>
      </c>
      <c r="R336" s="1942">
        <f t="shared" si="304"/>
      </c>
      <c r="S336" s="1945">
        <v>17433</v>
      </c>
      <c r="T336" s="1945">
        <v>608</v>
      </c>
      <c r="U336" s="1945">
        <v>85</v>
      </c>
      <c r="V336" s="1945">
        <v>707</v>
      </c>
      <c r="W336" s="1945">
        <v>87</v>
      </c>
      <c r="X336" s="1945">
        <v>10</v>
      </c>
      <c r="Y336" s="1945">
        <v>1</v>
      </c>
      <c r="Z336" s="1945">
        <v>3</v>
      </c>
      <c r="AA336" s="1924">
        <f t="shared" si="397"/>
      </c>
      <c r="AB336" s="1928" t="s">
        <v>1681</v>
      </c>
      <c r="AC336" s="1928" t="s">
        <v>1682</v>
      </c>
      <c r="AD336" s="1946">
        <v>29</v>
      </c>
    </row>
    <row r="337">
      <c r="A337" s="1918"/>
      <c r="B337" s="1929" t="s">
        <v>1686</v>
      </c>
      <c r="C337" s="1929"/>
      <c r="D337" s="1930">
        <f>SUM(D333:D336)</f>
      </c>
      <c r="E337" s="1930">
        <f>SUM(E333:E336)</f>
      </c>
      <c r="F337" s="1930">
        <f>SUM(F333:F336)</f>
      </c>
      <c r="G337" s="1932">
        <f t="shared" si="242"/>
      </c>
      <c r="H337" s="1932">
        <f t="shared" si="335"/>
      </c>
      <c r="I337" s="1932">
        <f t="shared" si="25"/>
      </c>
      <c r="J337" s="1932">
        <f t="shared" si="148"/>
      </c>
      <c r="K337" s="1933">
        <f t="shared" si="273"/>
      </c>
      <c r="L337" s="1933">
        <f t="shared" si="366"/>
      </c>
      <c r="M337" s="1933">
        <f t="shared" si="56"/>
      </c>
      <c r="N337" s="1933">
        <f t="shared" si="87"/>
      </c>
      <c r="O337" s="1934">
        <f t="shared" si="179"/>
      </c>
      <c r="P337" s="1933">
        <f>AVERAGE(P333:P336)</f>
      </c>
      <c r="Q337" s="1930">
        <f>AVERAGE(Q333:Q336)</f>
      </c>
      <c r="R337" s="1930">
        <f t="shared" si="304"/>
      </c>
      <c r="S337" s="1934">
        <f>SUM(S333:S336)</f>
      </c>
      <c r="T337" s="1934">
        <f>SUM(T333:T336)</f>
      </c>
      <c r="U337" s="1934">
        <f>SUM(U333:U336)</f>
      </c>
      <c r="V337" s="1934">
        <f>SUM(V333:V336)</f>
      </c>
      <c r="W337" s="1934">
        <f>SUM(W333:W336)</f>
      </c>
      <c r="X337" s="1934">
        <f>SUM(X333:X336)</f>
      </c>
      <c r="Y337" s="1934">
        <f>SUM(Y333:Y336)</f>
      </c>
      <c r="Z337" s="1934">
        <f>SUM(Z333:Z336)</f>
      </c>
      <c r="AA337" s="1936">
        <f t="shared" si="397"/>
      </c>
      <c r="AB337" s="1937"/>
      <c r="AC337" s="1937"/>
      <c r="AD337" s="1938">
        <f>SUM(AD333:AD336)</f>
      </c>
    </row>
    <row r="338">
      <c r="A338" s="1918"/>
      <c r="B338" s="1948" t="s">
        <v>1692</v>
      </c>
      <c r="C338" s="1948"/>
      <c r="D338" s="1949">
        <f>D337+D332</f>
      </c>
      <c r="E338" s="1949">
        <f>E337+E332</f>
      </c>
      <c r="F338" s="1949">
        <f>F337+F332</f>
      </c>
      <c r="G338" s="1950">
        <f t="shared" si="242"/>
      </c>
      <c r="H338" s="1950">
        <f t="shared" si="335"/>
      </c>
      <c r="I338" s="1950">
        <f t="shared" si="25"/>
      </c>
      <c r="J338" s="1950">
        <f t="shared" si="148"/>
      </c>
      <c r="K338" s="1951">
        <f t="shared" si="273"/>
      </c>
      <c r="L338" s="1951">
        <f t="shared" si="366"/>
      </c>
      <c r="M338" s="1951">
        <f t="shared" si="56"/>
      </c>
      <c r="N338" s="1951">
        <f t="shared" si="87"/>
      </c>
      <c r="O338" s="1952">
        <f t="shared" si="179"/>
      </c>
      <c r="P338" s="1953">
        <f>(P337+P332)/2</f>
      </c>
      <c r="Q338" s="1953">
        <f>(Q337+Q332)/2</f>
      </c>
      <c r="R338" s="1949">
        <f>(R337+R332)/2</f>
      </c>
      <c r="S338" s="1952">
        <f>S337+S332</f>
      </c>
      <c r="T338" s="1952">
        <f>T337+T332</f>
      </c>
      <c r="U338" s="1952">
        <f>U337+U332</f>
      </c>
      <c r="V338" s="1952">
        <f>V337+V332</f>
      </c>
      <c r="W338" s="1952">
        <f>W337+W332</f>
      </c>
      <c r="X338" s="1952">
        <f>X337+X332</f>
      </c>
      <c r="Y338" s="1952">
        <f>Y337+Y332</f>
      </c>
      <c r="Z338" s="1952">
        <f>Z337+Z332</f>
      </c>
      <c r="AA338" s="1950">
        <f t="shared" si="397"/>
      </c>
      <c r="AB338" s="1954"/>
      <c r="AC338" s="1954"/>
      <c r="AD338" s="1955">
        <f>AD337+AD332</f>
      </c>
    </row>
    <row r="339">
      <c r="A339" s="1907" t="s">
        <v>1645</v>
      </c>
      <c r="B339" s="1907" t="s">
        <v>1646</v>
      </c>
      <c r="C339" s="1907"/>
      <c r="D339" s="1908" t="s">
        <v>1647</v>
      </c>
      <c r="E339" s="1908"/>
      <c r="F339" s="1908"/>
      <c r="G339" s="1908"/>
      <c r="H339" s="1908"/>
      <c r="I339" s="1908"/>
      <c r="J339" s="1909" t="s">
        <v>1648</v>
      </c>
      <c r="K339" s="1909"/>
      <c r="L339" s="1909"/>
      <c r="M339" s="1909"/>
      <c r="N339" s="1909"/>
      <c r="O339" s="1909"/>
      <c r="P339" s="1909"/>
      <c r="Q339" s="1909"/>
      <c r="R339" s="1909"/>
      <c r="S339" s="1909"/>
      <c r="T339" s="1909"/>
      <c r="U339" s="1909"/>
      <c r="V339" s="1909"/>
      <c r="W339" s="1909"/>
      <c r="X339" s="1909"/>
      <c r="Y339" s="1909"/>
      <c r="Z339" s="1909"/>
      <c r="AA339" s="1909"/>
      <c r="AB339" s="1909"/>
      <c r="AC339" s="1909"/>
      <c r="AD339" s="1910"/>
    </row>
    <row r="340">
      <c r="A340" s="1907"/>
      <c r="B340" s="1907" t="s">
        <v>1649</v>
      </c>
      <c r="C340" s="1907" t="s">
        <v>1650</v>
      </c>
      <c r="D340" s="1908" t="s">
        <v>1651</v>
      </c>
      <c r="E340" s="1911" t="s">
        <v>1652</v>
      </c>
      <c r="F340" s="1912" t="s">
        <v>1653</v>
      </c>
      <c r="G340" s="1913" t="s">
        <v>1654</v>
      </c>
      <c r="H340" s="1913" t="s">
        <v>1655</v>
      </c>
      <c r="I340" s="1913" t="s">
        <v>1656</v>
      </c>
      <c r="J340" s="1909" t="s">
        <v>1657</v>
      </c>
      <c r="K340" s="1914" t="s">
        <v>1658</v>
      </c>
      <c r="L340" s="1914" t="s">
        <v>1659</v>
      </c>
      <c r="M340" s="1914" t="s">
        <v>1660</v>
      </c>
      <c r="N340" s="1914" t="s">
        <v>1661</v>
      </c>
      <c r="O340" s="1915" t="s">
        <v>1662</v>
      </c>
      <c r="P340" s="1914" t="s">
        <v>1663</v>
      </c>
      <c r="Q340" s="1915" t="s">
        <v>1664</v>
      </c>
      <c r="R340" s="1909" t="s">
        <v>1665</v>
      </c>
      <c r="S340" s="1915" t="s">
        <v>1666</v>
      </c>
      <c r="T340" s="1915" t="s">
        <v>1667</v>
      </c>
      <c r="U340" s="1915" t="s">
        <v>1668</v>
      </c>
      <c r="V340" s="1915" t="s">
        <v>1669</v>
      </c>
      <c r="W340" s="1915" t="s">
        <v>1670</v>
      </c>
      <c r="X340" s="1915" t="s">
        <v>1671</v>
      </c>
      <c r="Y340" s="1915" t="s">
        <v>1672</v>
      </c>
      <c r="Z340" s="1915" t="s">
        <v>1673</v>
      </c>
      <c r="AA340" s="1916" t="s">
        <v>1674</v>
      </c>
      <c r="AB340" s="1910" t="s">
        <v>1675</v>
      </c>
      <c r="AC340" s="1910" t="s">
        <v>1676</v>
      </c>
      <c r="AD340" s="1917" t="s">
        <v>1677</v>
      </c>
    </row>
    <row r="341">
      <c r="A341" s="1918" t="s">
        <v>1724</v>
      </c>
      <c r="B341" s="1919" t="s">
        <v>1679</v>
      </c>
      <c r="C341" s="1920" t="s">
        <v>1680</v>
      </c>
      <c r="D341" s="1921">
        <v>2546.93</v>
      </c>
      <c r="E341" s="1922">
        <v>0</v>
      </c>
      <c r="F341" s="1921">
        <f t="shared" ref="F341:F344" si="207">E341*2000*1.2</f>
      </c>
      <c r="G341" s="1923">
        <f t="shared" ref="G341:G351" si="243">F341/D341</f>
      </c>
      <c r="H341" s="1923">
        <f t="shared" ref="H341:H351" si="336">D341/E341</f>
      </c>
      <c r="I341" s="1923">
        <f t="shared" ref="I341:I351" si="26">F341/E341</f>
      </c>
      <c r="J341" s="1924">
        <f t="shared" ref="J341:J351" si="149">D341/T341</f>
      </c>
      <c r="K341" s="1925">
        <f t="shared" ref="K341:K351" si="274">O341/S341*1</f>
      </c>
      <c r="L341" s="1925">
        <f t="shared" ref="L341:L351" si="367">T341/S341</f>
      </c>
      <c r="M341" s="1925">
        <f t="shared" ref="M341:M351" si="57">V341/S341</f>
      </c>
      <c r="N341" s="1925">
        <f t="shared" ref="N341:N351" si="88">W341/V341</f>
      </c>
      <c r="O341" s="1926">
        <f t="shared" ref="O341:O351" si="180">U341/P341</f>
      </c>
      <c r="P341" s="1927">
        <v>0.0048</v>
      </c>
      <c r="Q341" s="1926">
        <v>45</v>
      </c>
      <c r="R341" s="1924">
        <f t="shared" ref="R341:R350" si="305">(D341/S341)*1000</f>
      </c>
      <c r="S341" s="1945">
        <v>41414</v>
      </c>
      <c r="T341" s="1945">
        <v>994</v>
      </c>
      <c r="U341" s="1945">
        <v>122</v>
      </c>
      <c r="V341" s="1945">
        <v>1050</v>
      </c>
      <c r="W341" s="1945">
        <v>36</v>
      </c>
      <c r="X341" s="1945">
        <v>5</v>
      </c>
      <c r="Y341" s="1945">
        <v>2</v>
      </c>
      <c r="Z341" s="1945">
        <v>11</v>
      </c>
      <c r="AA341" s="1924">
        <f t="shared" ref="AA341:AA351" si="398">AD341*1000/D341</f>
      </c>
      <c r="AB341" s="1928" t="s">
        <v>1681</v>
      </c>
      <c r="AC341" s="1928" t="s">
        <v>1682</v>
      </c>
      <c r="AD341" s="1928">
        <v>23</v>
      </c>
    </row>
    <row r="342">
      <c r="A342" s="1918"/>
      <c r="B342" s="1919" t="s">
        <v>1679</v>
      </c>
      <c r="C342" s="1920" t="s">
        <v>1683</v>
      </c>
      <c r="D342" s="1921">
        <v>2191.32</v>
      </c>
      <c r="E342" s="1922">
        <v>2</v>
      </c>
      <c r="F342" s="1921">
        <f t="shared" si="207"/>
      </c>
      <c r="G342" s="1923">
        <f t="shared" si="243"/>
      </c>
      <c r="H342" s="1923">
        <f t="shared" si="336"/>
      </c>
      <c r="I342" s="1923">
        <f t="shared" si="26"/>
      </c>
      <c r="J342" s="1924">
        <f t="shared" si="149"/>
      </c>
      <c r="K342" s="1925">
        <f t="shared" si="274"/>
      </c>
      <c r="L342" s="1925">
        <f t="shared" si="367"/>
      </c>
      <c r="M342" s="1925">
        <f t="shared" si="57"/>
      </c>
      <c r="N342" s="1925">
        <f t="shared" si="88"/>
      </c>
      <c r="O342" s="1926">
        <f t="shared" si="180"/>
      </c>
      <c r="P342" s="1927">
        <v>0.0079</v>
      </c>
      <c r="Q342" s="1926">
        <v>51</v>
      </c>
      <c r="R342" s="1924">
        <f t="shared" si="305"/>
      </c>
      <c r="S342" s="1945">
        <v>27128</v>
      </c>
      <c r="T342" s="1945">
        <v>717</v>
      </c>
      <c r="U342" s="1945">
        <v>104</v>
      </c>
      <c r="V342" s="1945">
        <v>802</v>
      </c>
      <c r="W342" s="1945">
        <v>72</v>
      </c>
      <c r="X342" s="1945">
        <v>4</v>
      </c>
      <c r="Y342" s="1945">
        <v>1</v>
      </c>
      <c r="Z342" s="1945">
        <v>11</v>
      </c>
      <c r="AA342" s="1924">
        <f t="shared" si="398"/>
      </c>
      <c r="AB342" s="1928" t="s">
        <v>1681</v>
      </c>
      <c r="AC342" s="1928" t="s">
        <v>1682</v>
      </c>
      <c r="AD342" s="1928">
        <v>33</v>
      </c>
    </row>
    <row r="343">
      <c r="A343" s="1918"/>
      <c r="B343" s="1919" t="s">
        <v>1679</v>
      </c>
      <c r="C343" s="1920" t="s">
        <v>1684</v>
      </c>
      <c r="D343" s="1921">
        <v>1607.8</v>
      </c>
      <c r="E343" s="1922">
        <v>3</v>
      </c>
      <c r="F343" s="1921">
        <f t="shared" si="207"/>
      </c>
      <c r="G343" s="1923">
        <f t="shared" si="243"/>
      </c>
      <c r="H343" s="1923">
        <f t="shared" si="336"/>
      </c>
      <c r="I343" s="1923">
        <f t="shared" si="26"/>
      </c>
      <c r="J343" s="1924">
        <f t="shared" si="149"/>
      </c>
      <c r="K343" s="1925">
        <f t="shared" si="274"/>
      </c>
      <c r="L343" s="1925">
        <f t="shared" si="367"/>
      </c>
      <c r="M343" s="1925">
        <f t="shared" si="57"/>
      </c>
      <c r="N343" s="1925">
        <f t="shared" si="88"/>
      </c>
      <c r="O343" s="1926">
        <f t="shared" si="180"/>
      </c>
      <c r="P343" s="1927">
        <v>0.0098</v>
      </c>
      <c r="Q343" s="1926">
        <v>56</v>
      </c>
      <c r="R343" s="1924">
        <f t="shared" si="305"/>
      </c>
      <c r="S343" s="1945">
        <v>18147</v>
      </c>
      <c r="T343" s="1945">
        <v>545</v>
      </c>
      <c r="U343" s="1945">
        <v>82</v>
      </c>
      <c r="V343" s="1945">
        <v>613</v>
      </c>
      <c r="W343" s="1945">
        <v>86</v>
      </c>
      <c r="X343" s="1945">
        <v>4</v>
      </c>
      <c r="Y343" s="1945">
        <v>1</v>
      </c>
      <c r="Z343" s="1945">
        <v>7</v>
      </c>
      <c r="AA343" s="1924">
        <f t="shared" si="398"/>
      </c>
      <c r="AB343" s="1928" t="s">
        <v>1681</v>
      </c>
      <c r="AC343" s="1928" t="s">
        <v>1682</v>
      </c>
      <c r="AD343" s="1928">
        <v>25</v>
      </c>
    </row>
    <row r="344">
      <c r="A344" s="1918"/>
      <c r="B344" s="1919" t="s">
        <v>1679</v>
      </c>
      <c r="C344" s="1920" t="s">
        <v>1685</v>
      </c>
      <c r="D344" s="1921">
        <v>1617.83</v>
      </c>
      <c r="E344" s="1922">
        <v>2</v>
      </c>
      <c r="F344" s="1921">
        <f t="shared" si="207"/>
      </c>
      <c r="G344" s="1923">
        <f t="shared" si="243"/>
      </c>
      <c r="H344" s="1923">
        <f t="shared" si="336"/>
      </c>
      <c r="I344" s="1923">
        <f t="shared" si="26"/>
      </c>
      <c r="J344" s="1924">
        <f t="shared" si="149"/>
      </c>
      <c r="K344" s="1925">
        <f t="shared" si="274"/>
      </c>
      <c r="L344" s="1925">
        <f t="shared" si="367"/>
      </c>
      <c r="M344" s="1925">
        <f t="shared" si="57"/>
      </c>
      <c r="N344" s="1925">
        <f t="shared" si="88"/>
      </c>
      <c r="O344" s="1926">
        <f t="shared" si="180"/>
      </c>
      <c r="P344" s="1927">
        <v>0.0117</v>
      </c>
      <c r="Q344" s="1926">
        <v>57</v>
      </c>
      <c r="R344" s="1924">
        <f t="shared" si="305"/>
      </c>
      <c r="S344" s="1945">
        <v>16695</v>
      </c>
      <c r="T344" s="1945">
        <v>548</v>
      </c>
      <c r="U344" s="1945">
        <v>77</v>
      </c>
      <c r="V344" s="1945">
        <v>601</v>
      </c>
      <c r="W344" s="1945">
        <v>73</v>
      </c>
      <c r="X344" s="1945">
        <v>7</v>
      </c>
      <c r="Y344" s="1945">
        <v>0</v>
      </c>
      <c r="Z344" s="1945">
        <v>7</v>
      </c>
      <c r="AA344" s="1924">
        <f t="shared" si="398"/>
      </c>
      <c r="AB344" s="1928" t="s">
        <v>1681</v>
      </c>
      <c r="AC344" s="1928" t="s">
        <v>1682</v>
      </c>
      <c r="AD344" s="1928">
        <v>20</v>
      </c>
    </row>
    <row r="345">
      <c r="A345" s="1918"/>
      <c r="B345" s="1929" t="s">
        <v>1686</v>
      </c>
      <c r="C345" s="1929"/>
      <c r="D345" s="1930">
        <f>SUM(D341:D344)</f>
      </c>
      <c r="E345" s="1931">
        <f>SUM(E341:E344)</f>
      </c>
      <c r="F345" s="1930">
        <f>SUM(F341:F344)</f>
      </c>
      <c r="G345" s="1932">
        <f t="shared" si="243"/>
      </c>
      <c r="H345" s="1932">
        <f t="shared" si="336"/>
      </c>
      <c r="I345" s="1932">
        <f t="shared" si="26"/>
      </c>
      <c r="J345" s="1932">
        <f t="shared" si="149"/>
      </c>
      <c r="K345" s="1933">
        <f t="shared" si="274"/>
      </c>
      <c r="L345" s="1933">
        <f t="shared" si="367"/>
      </c>
      <c r="M345" s="1933">
        <f t="shared" si="57"/>
      </c>
      <c r="N345" s="1933">
        <f t="shared" si="88"/>
      </c>
      <c r="O345" s="1934">
        <f t="shared" si="180"/>
      </c>
      <c r="P345" s="1933">
        <f>AVERAGE(P341:P344)</f>
      </c>
      <c r="Q345" s="1930">
        <f>AVERAGE(Q341:Q344)</f>
      </c>
      <c r="R345" s="1932">
        <f t="shared" si="305"/>
      </c>
      <c r="S345" s="1935">
        <f>SUM(S341:S344)</f>
      </c>
      <c r="T345" s="1935">
        <f>SUM(T341:T344)</f>
      </c>
      <c r="U345" s="1935">
        <f>SUM(U341:U344)</f>
      </c>
      <c r="V345" s="1935">
        <f>SUM(V341:V344)</f>
      </c>
      <c r="W345" s="1935">
        <f>SUM(W341:W344)</f>
      </c>
      <c r="X345" s="1935">
        <f>SUM(X341:X344)</f>
      </c>
      <c r="Y345" s="1935">
        <f>SUM(Y341:Y344)</f>
      </c>
      <c r="Z345" s="1935">
        <f>SUM(Z341:Z344)</f>
      </c>
      <c r="AA345" s="1936">
        <f t="shared" si="398"/>
      </c>
      <c r="AB345" s="1937"/>
      <c r="AC345" s="1937"/>
      <c r="AD345" s="1938">
        <f>SUM(AD341:AD344)</f>
      </c>
    </row>
    <row r="346">
      <c r="A346" s="1918"/>
      <c r="B346" s="1920" t="s">
        <v>1687</v>
      </c>
      <c r="C346" s="1920" t="s">
        <v>1688</v>
      </c>
      <c r="D346" s="1921">
        <v>1305.88</v>
      </c>
      <c r="E346" s="1922">
        <v>1</v>
      </c>
      <c r="F346" s="1921">
        <f t="shared" ref="F346:F349" si="208">E346*2000*1.2</f>
      </c>
      <c r="G346" s="1923">
        <f t="shared" si="243"/>
      </c>
      <c r="H346" s="1923">
        <f t="shared" si="336"/>
      </c>
      <c r="I346" s="1923">
        <f t="shared" si="26"/>
      </c>
      <c r="J346" s="1924">
        <f t="shared" si="149"/>
      </c>
      <c r="K346" s="1925">
        <f t="shared" si="274"/>
      </c>
      <c r="L346" s="1925">
        <f t="shared" si="367"/>
      </c>
      <c r="M346" s="1925">
        <f t="shared" si="57"/>
      </c>
      <c r="N346" s="1925">
        <f t="shared" si="88"/>
      </c>
      <c r="O346" s="1926">
        <f t="shared" si="180"/>
      </c>
      <c r="P346" s="1944">
        <v>0.0148</v>
      </c>
      <c r="Q346" s="1926">
        <v>55</v>
      </c>
      <c r="R346" s="1924">
        <f t="shared" si="305"/>
      </c>
      <c r="S346" s="1945">
        <v>12210</v>
      </c>
      <c r="T346" s="1945">
        <v>395</v>
      </c>
      <c r="U346" s="1945">
        <v>58</v>
      </c>
      <c r="V346" s="1945">
        <v>446</v>
      </c>
      <c r="W346" s="1945">
        <v>29</v>
      </c>
      <c r="X346" s="1945">
        <v>2</v>
      </c>
      <c r="Y346" s="1945">
        <v>1</v>
      </c>
      <c r="Z346" s="1945">
        <v>5</v>
      </c>
      <c r="AA346" s="1924">
        <f t="shared" si="398"/>
      </c>
      <c r="AB346" s="1928" t="s">
        <v>1681</v>
      </c>
      <c r="AC346" s="1928" t="s">
        <v>1682</v>
      </c>
      <c r="AD346" s="1928">
        <v>7</v>
      </c>
    </row>
    <row r="347">
      <c r="A347" s="1918"/>
      <c r="B347" s="1920" t="s">
        <v>1687</v>
      </c>
      <c r="C347" s="1919" t="s">
        <v>1689</v>
      </c>
      <c r="D347" s="1939">
        <v>1000.15</v>
      </c>
      <c r="E347" s="1940">
        <v>1</v>
      </c>
      <c r="F347" s="1921">
        <f t="shared" si="208"/>
      </c>
      <c r="G347" s="1941">
        <f t="shared" si="243"/>
      </c>
      <c r="H347" s="1941">
        <f t="shared" si="336"/>
      </c>
      <c r="I347" s="1941">
        <f t="shared" si="26"/>
      </c>
      <c r="J347" s="1942">
        <f t="shared" si="149"/>
      </c>
      <c r="K347" s="1943">
        <f t="shared" si="274"/>
      </c>
      <c r="L347" s="1943">
        <f t="shared" si="367"/>
      </c>
      <c r="M347" s="1943">
        <f t="shared" si="57"/>
      </c>
      <c r="N347" s="1943">
        <f t="shared" si="88"/>
      </c>
      <c r="O347" s="1926">
        <f t="shared" si="180"/>
      </c>
      <c r="P347" s="1944">
        <v>0.0118</v>
      </c>
      <c r="Q347" s="1945">
        <v>55</v>
      </c>
      <c r="R347" s="1942">
        <f t="shared" si="305"/>
      </c>
      <c r="S347" s="1945">
        <v>10644</v>
      </c>
      <c r="T347" s="1945">
        <v>436</v>
      </c>
      <c r="U347" s="1945">
        <v>50</v>
      </c>
      <c r="V347" s="1945">
        <v>463</v>
      </c>
      <c r="W347" s="1945">
        <v>73</v>
      </c>
      <c r="X347" s="1945">
        <v>5</v>
      </c>
      <c r="Y347" s="1945">
        <v>1</v>
      </c>
      <c r="Z347" s="1945">
        <v>3</v>
      </c>
      <c r="AA347" s="1924">
        <f t="shared" si="398"/>
      </c>
      <c r="AB347" s="1928" t="s">
        <v>1681</v>
      </c>
      <c r="AC347" s="1928" t="s">
        <v>1682</v>
      </c>
      <c r="AD347" s="1946">
        <v>14</v>
      </c>
    </row>
    <row r="348">
      <c r="A348" s="1918"/>
      <c r="B348" s="1920" t="s">
        <v>1687</v>
      </c>
      <c r="C348" s="1919" t="s">
        <v>1690</v>
      </c>
      <c r="D348" s="1939">
        <v>1325.18</v>
      </c>
      <c r="E348" s="1940">
        <v>1</v>
      </c>
      <c r="F348" s="1921">
        <f t="shared" si="208"/>
      </c>
      <c r="G348" s="1941">
        <f t="shared" si="243"/>
      </c>
      <c r="H348" s="1941">
        <f t="shared" si="336"/>
      </c>
      <c r="I348" s="1941">
        <f t="shared" si="26"/>
      </c>
      <c r="J348" s="1942">
        <f t="shared" si="149"/>
      </c>
      <c r="K348" s="1943">
        <f t="shared" si="274"/>
      </c>
      <c r="L348" s="1943">
        <f t="shared" si="367"/>
      </c>
      <c r="M348" s="1943">
        <f t="shared" si="57"/>
      </c>
      <c r="N348" s="1943">
        <f t="shared" si="88"/>
      </c>
      <c r="O348" s="1926">
        <f t="shared" si="180"/>
      </c>
      <c r="P348" s="1944">
        <v>0.0113</v>
      </c>
      <c r="Q348" s="1945">
        <v>55</v>
      </c>
      <c r="R348" s="1942">
        <f t="shared" si="305"/>
      </c>
      <c r="S348" s="1945">
        <v>13154</v>
      </c>
      <c r="T348" s="1945">
        <v>516</v>
      </c>
      <c r="U348" s="1945">
        <v>65</v>
      </c>
      <c r="V348" s="1945">
        <v>574</v>
      </c>
      <c r="W348" s="1945">
        <v>85</v>
      </c>
      <c r="X348" s="1945">
        <v>1</v>
      </c>
      <c r="Y348" s="1945">
        <v>2</v>
      </c>
      <c r="Z348" s="1945">
        <v>1</v>
      </c>
      <c r="AA348" s="1924">
        <f t="shared" si="398"/>
      </c>
      <c r="AB348" s="1928" t="s">
        <v>1681</v>
      </c>
      <c r="AC348" s="1928" t="s">
        <v>1682</v>
      </c>
      <c r="AD348" s="1946">
        <v>20</v>
      </c>
    </row>
    <row r="349">
      <c r="A349" s="1918"/>
      <c r="B349" s="1920" t="s">
        <v>1687</v>
      </c>
      <c r="C349" s="1919" t="s">
        <v>1691</v>
      </c>
      <c r="D349" s="1939">
        <v>671.63</v>
      </c>
      <c r="E349" s="1940">
        <v>1</v>
      </c>
      <c r="F349" s="1921">
        <f t="shared" si="208"/>
      </c>
      <c r="G349" s="1941">
        <f t="shared" si="243"/>
      </c>
      <c r="H349" s="1941">
        <f t="shared" si="336"/>
      </c>
      <c r="I349" s="1941">
        <f t="shared" si="26"/>
      </c>
      <c r="J349" s="1942">
        <f t="shared" si="149"/>
      </c>
      <c r="K349" s="1943">
        <f t="shared" si="274"/>
      </c>
      <c r="L349" s="1943">
        <f t="shared" si="367"/>
      </c>
      <c r="M349" s="1943">
        <f t="shared" si="57"/>
      </c>
      <c r="N349" s="1943">
        <f t="shared" si="88"/>
      </c>
      <c r="O349" s="1926">
        <f t="shared" si="180"/>
      </c>
      <c r="P349" s="1944">
        <v>0.0077</v>
      </c>
      <c r="Q349" s="1945">
        <v>56</v>
      </c>
      <c r="R349" s="1942">
        <f t="shared" si="305"/>
      </c>
      <c r="S349" s="1945">
        <v>7573</v>
      </c>
      <c r="T349" s="1945">
        <v>268</v>
      </c>
      <c r="U349" s="1945">
        <v>27</v>
      </c>
      <c r="V349" s="1945">
        <v>312</v>
      </c>
      <c r="W349" s="1945">
        <v>48</v>
      </c>
      <c r="X349" s="1945">
        <v>2</v>
      </c>
      <c r="Y349" s="1945">
        <v>0</v>
      </c>
      <c r="Z349" s="1945">
        <v>1</v>
      </c>
      <c r="AA349" s="1924">
        <f t="shared" si="398"/>
      </c>
      <c r="AB349" s="1928" t="s">
        <v>1681</v>
      </c>
      <c r="AC349" s="1928" t="s">
        <v>1682</v>
      </c>
      <c r="AD349" s="1946">
        <v>14</v>
      </c>
    </row>
    <row r="350">
      <c r="A350" s="1918"/>
      <c r="B350" s="1929" t="s">
        <v>1686</v>
      </c>
      <c r="C350" s="1929"/>
      <c r="D350" s="1930">
        <f>SUM(D346:D349)</f>
      </c>
      <c r="E350" s="1930">
        <f>SUM(E346:E349)</f>
      </c>
      <c r="F350" s="1930">
        <f>SUM(F346:F349)</f>
      </c>
      <c r="G350" s="1932">
        <f t="shared" si="243"/>
      </c>
      <c r="H350" s="1932">
        <f t="shared" si="336"/>
      </c>
      <c r="I350" s="1932">
        <f t="shared" si="26"/>
      </c>
      <c r="J350" s="1932">
        <f t="shared" si="149"/>
      </c>
      <c r="K350" s="1933">
        <f t="shared" si="274"/>
      </c>
      <c r="L350" s="1933">
        <f t="shared" si="367"/>
      </c>
      <c r="M350" s="1933">
        <f t="shared" si="57"/>
      </c>
      <c r="N350" s="1933">
        <f t="shared" si="88"/>
      </c>
      <c r="O350" s="1934">
        <f t="shared" si="180"/>
      </c>
      <c r="P350" s="1933">
        <f>AVERAGE(P346:P349)</f>
      </c>
      <c r="Q350" s="1930">
        <f>AVERAGE(Q346:Q349)</f>
      </c>
      <c r="R350" s="1930">
        <f t="shared" si="305"/>
      </c>
      <c r="S350" s="1934">
        <f>SUM(S346:S349)</f>
      </c>
      <c r="T350" s="1934">
        <f>SUM(T346:T349)</f>
      </c>
      <c r="U350" s="1934">
        <f>SUM(U346:U349)</f>
      </c>
      <c r="V350" s="1934">
        <f>SUM(V346:V349)</f>
      </c>
      <c r="W350" s="1934">
        <f>SUM(W346:W349)</f>
      </c>
      <c r="X350" s="1934">
        <f>SUM(X346:X349)</f>
      </c>
      <c r="Y350" s="1934">
        <f>SUM(Y346:Y349)</f>
      </c>
      <c r="Z350" s="1934">
        <f>SUM(Z346:Z349)</f>
      </c>
      <c r="AA350" s="1936">
        <f t="shared" si="398"/>
      </c>
      <c r="AB350" s="1937"/>
      <c r="AC350" s="1937"/>
      <c r="AD350" s="1938">
        <f>SUM(AD346:AD349)</f>
      </c>
    </row>
    <row r="351">
      <c r="A351" s="1918"/>
      <c r="B351" s="1948" t="s">
        <v>1692</v>
      </c>
      <c r="C351" s="1948"/>
      <c r="D351" s="1949">
        <f>D350+D345</f>
      </c>
      <c r="E351" s="1949">
        <f>E350+E345</f>
      </c>
      <c r="F351" s="1949">
        <f>F350+F345</f>
      </c>
      <c r="G351" s="1950">
        <f t="shared" si="243"/>
      </c>
      <c r="H351" s="1950">
        <f t="shared" si="336"/>
      </c>
      <c r="I351" s="1950">
        <f t="shared" si="26"/>
      </c>
      <c r="J351" s="1950">
        <f t="shared" si="149"/>
      </c>
      <c r="K351" s="1951">
        <f t="shared" si="274"/>
      </c>
      <c r="L351" s="1951">
        <f t="shared" si="367"/>
      </c>
      <c r="M351" s="1951">
        <f t="shared" si="57"/>
      </c>
      <c r="N351" s="1951">
        <f t="shared" si="88"/>
      </c>
      <c r="O351" s="1952">
        <f t="shared" si="180"/>
      </c>
      <c r="P351" s="1953">
        <f>(P350+P345)/2</f>
      </c>
      <c r="Q351" s="1953">
        <f>(Q350+Q345)/2</f>
      </c>
      <c r="R351" s="1949">
        <f>(R350+R345)/2</f>
      </c>
      <c r="S351" s="1952">
        <f>S350+S345</f>
      </c>
      <c r="T351" s="1952">
        <f>T350+T345</f>
      </c>
      <c r="U351" s="1952">
        <f>U350+U345</f>
      </c>
      <c r="V351" s="1952">
        <f>V350+V345</f>
      </c>
      <c r="W351" s="1952">
        <f>W350+W345</f>
      </c>
      <c r="X351" s="1952">
        <f>X350+X345</f>
      </c>
      <c r="Y351" s="1952">
        <f>Y350+Y345</f>
      </c>
      <c r="Z351" s="1952">
        <f>Z350+Z345</f>
      </c>
      <c r="AA351" s="1950">
        <f t="shared" si="398"/>
      </c>
      <c r="AB351" s="1954"/>
      <c r="AC351" s="1954"/>
      <c r="AD351" s="1955">
        <f>AD350+AD345</f>
      </c>
    </row>
    <row r="352">
      <c r="A352" s="1907" t="s">
        <v>1645</v>
      </c>
      <c r="B352" s="1907" t="s">
        <v>1646</v>
      </c>
      <c r="C352" s="1907"/>
      <c r="D352" s="1908" t="s">
        <v>1647</v>
      </c>
      <c r="E352" s="1908"/>
      <c r="F352" s="1908"/>
      <c r="G352" s="1908"/>
      <c r="H352" s="1908"/>
      <c r="I352" s="1908"/>
      <c r="J352" s="1909" t="s">
        <v>1648</v>
      </c>
      <c r="K352" s="1909"/>
      <c r="L352" s="1909"/>
      <c r="M352" s="1909"/>
      <c r="N352" s="1909"/>
      <c r="O352" s="1909"/>
      <c r="P352" s="1909"/>
      <c r="Q352" s="1909"/>
      <c r="R352" s="1909"/>
      <c r="S352" s="1909"/>
      <c r="T352" s="1909"/>
      <c r="U352" s="1909"/>
      <c r="V352" s="1909"/>
      <c r="W352" s="1909"/>
      <c r="X352" s="1909"/>
      <c r="Y352" s="1909"/>
      <c r="Z352" s="1909"/>
      <c r="AA352" s="1909"/>
      <c r="AB352" s="1909"/>
      <c r="AC352" s="1909"/>
      <c r="AD352" s="1910"/>
    </row>
    <row r="353">
      <c r="A353" s="1907"/>
      <c r="B353" s="1907" t="s">
        <v>1649</v>
      </c>
      <c r="C353" s="1907" t="s">
        <v>1650</v>
      </c>
      <c r="D353" s="1908" t="s">
        <v>1651</v>
      </c>
      <c r="E353" s="1911" t="s">
        <v>1652</v>
      </c>
      <c r="F353" s="1912" t="s">
        <v>1653</v>
      </c>
      <c r="G353" s="1913" t="s">
        <v>1654</v>
      </c>
      <c r="H353" s="1913" t="s">
        <v>1655</v>
      </c>
      <c r="I353" s="1913" t="s">
        <v>1656</v>
      </c>
      <c r="J353" s="1909" t="s">
        <v>1657</v>
      </c>
      <c r="K353" s="1914" t="s">
        <v>1658</v>
      </c>
      <c r="L353" s="1914" t="s">
        <v>1659</v>
      </c>
      <c r="M353" s="1914" t="s">
        <v>1660</v>
      </c>
      <c r="N353" s="1914" t="s">
        <v>1661</v>
      </c>
      <c r="O353" s="1915" t="s">
        <v>1662</v>
      </c>
      <c r="P353" s="1914" t="s">
        <v>1663</v>
      </c>
      <c r="Q353" s="1915" t="s">
        <v>1664</v>
      </c>
      <c r="R353" s="1909" t="s">
        <v>1665</v>
      </c>
      <c r="S353" s="1915" t="s">
        <v>1666</v>
      </c>
      <c r="T353" s="1915" t="s">
        <v>1667</v>
      </c>
      <c r="U353" s="1915" t="s">
        <v>1668</v>
      </c>
      <c r="V353" s="1915" t="s">
        <v>1669</v>
      </c>
      <c r="W353" s="1915" t="s">
        <v>1670</v>
      </c>
      <c r="X353" s="1915" t="s">
        <v>1671</v>
      </c>
      <c r="Y353" s="1915" t="s">
        <v>1672</v>
      </c>
      <c r="Z353" s="1915" t="s">
        <v>1673</v>
      </c>
      <c r="AA353" s="1916" t="s">
        <v>1674</v>
      </c>
      <c r="AB353" s="1910" t="s">
        <v>1675</v>
      </c>
      <c r="AC353" s="1910" t="s">
        <v>1676</v>
      </c>
      <c r="AD353" s="1917" t="s">
        <v>1677</v>
      </c>
    </row>
    <row r="354">
      <c r="A354" s="1918" t="s">
        <v>1725</v>
      </c>
      <c r="B354" s="1919" t="s">
        <v>1679</v>
      </c>
      <c r="C354" s="1920" t="s">
        <v>1680</v>
      </c>
      <c r="D354" s="1921">
        <v>1122.13</v>
      </c>
      <c r="E354" s="1922">
        <v>0</v>
      </c>
      <c r="F354" s="1921">
        <f t="shared" ref="F354:F357" si="209">E354*2000*1.2</f>
      </c>
      <c r="G354" s="1923">
        <f t="shared" ref="G354:G364" si="244">F354/D354</f>
      </c>
      <c r="H354" s="1923">
        <f t="shared" ref="H354:H364" si="337">D354/E354</f>
      </c>
      <c r="I354" s="1923">
        <f t="shared" ref="I354:I364" si="27">F354/E354</f>
      </c>
      <c r="J354" s="1924">
        <f t="shared" ref="J354:J364" si="150">D354/T354</f>
      </c>
      <c r="K354" s="1925">
        <f t="shared" ref="K354:K364" si="275">O354/S354*1</f>
      </c>
      <c r="L354" s="1925">
        <f t="shared" ref="L354:L364" si="368">T354/S354</f>
      </c>
      <c r="M354" s="1925">
        <f t="shared" ref="M354:M364" si="58">V354/S354</f>
      </c>
      <c r="N354" s="1925">
        <f t="shared" ref="N354:N364" si="89">W354/V354</f>
      </c>
      <c r="O354" s="1926">
        <f t="shared" ref="O354:O364" si="181">U354/P354</f>
      </c>
      <c r="P354" s="1927">
        <v>0.0072</v>
      </c>
      <c r="Q354" s="1926">
        <v>55</v>
      </c>
      <c r="R354" s="1924">
        <f t="shared" ref="R354:R363" si="306">(D354/S354)*1000</f>
      </c>
      <c r="S354" s="1945">
        <v>15604</v>
      </c>
      <c r="T354" s="1945">
        <v>369</v>
      </c>
      <c r="U354" s="1945">
        <v>62</v>
      </c>
      <c r="V354" s="1945">
        <v>387</v>
      </c>
      <c r="W354" s="1945">
        <v>58</v>
      </c>
      <c r="X354" s="1945">
        <v>3</v>
      </c>
      <c r="Y354" s="1945">
        <v>0</v>
      </c>
      <c r="Z354" s="1945">
        <v>5</v>
      </c>
      <c r="AA354" s="1924">
        <f t="shared" ref="AA354:AA364" si="399">AD354*1000/D354</f>
      </c>
      <c r="AB354" s="1928" t="s">
        <v>1681</v>
      </c>
      <c r="AC354" s="1928" t="s">
        <v>1682</v>
      </c>
      <c r="AD354" s="1928">
        <v>26</v>
      </c>
    </row>
    <row r="355">
      <c r="A355" s="1918"/>
      <c r="B355" s="1919" t="s">
        <v>1679</v>
      </c>
      <c r="C355" s="1920" t="s">
        <v>1683</v>
      </c>
      <c r="D355" s="1921">
        <v>1925.54</v>
      </c>
      <c r="E355" s="1922">
        <v>2</v>
      </c>
      <c r="F355" s="1921">
        <f t="shared" si="209"/>
      </c>
      <c r="G355" s="1923">
        <f t="shared" si="244"/>
      </c>
      <c r="H355" s="1923">
        <f t="shared" si="337"/>
      </c>
      <c r="I355" s="1923">
        <f t="shared" si="27"/>
      </c>
      <c r="J355" s="1924">
        <f t="shared" si="150"/>
      </c>
      <c r="K355" s="1925">
        <f t="shared" si="275"/>
      </c>
      <c r="L355" s="1925">
        <f t="shared" si="368"/>
      </c>
      <c r="M355" s="1925">
        <f t="shared" si="58"/>
      </c>
      <c r="N355" s="1925">
        <f t="shared" si="89"/>
      </c>
      <c r="O355" s="1926">
        <f t="shared" si="181"/>
      </c>
      <c r="P355" s="1927">
        <v>0.0068</v>
      </c>
      <c r="Q355" s="1926">
        <v>59</v>
      </c>
      <c r="R355" s="1924">
        <f t="shared" si="306"/>
      </c>
      <c r="S355" s="1945">
        <v>25517</v>
      </c>
      <c r="T355" s="1945">
        <v>637</v>
      </c>
      <c r="U355" s="1945">
        <v>99</v>
      </c>
      <c r="V355" s="1945">
        <v>693</v>
      </c>
      <c r="W355" s="1945">
        <v>122</v>
      </c>
      <c r="X355" s="1945">
        <v>7</v>
      </c>
      <c r="Y355" s="1945">
        <v>1</v>
      </c>
      <c r="Z355" s="1945">
        <v>2</v>
      </c>
      <c r="AA355" s="1924">
        <f t="shared" si="399"/>
      </c>
      <c r="AB355" s="1928" t="s">
        <v>1681</v>
      </c>
      <c r="AC355" s="1928" t="s">
        <v>1682</v>
      </c>
      <c r="AD355" s="1928">
        <v>49</v>
      </c>
    </row>
    <row r="356">
      <c r="A356" s="1918"/>
      <c r="B356" s="1919" t="s">
        <v>1679</v>
      </c>
      <c r="C356" s="1920" t="s">
        <v>1684</v>
      </c>
      <c r="D356" s="1921">
        <v>1943.14</v>
      </c>
      <c r="E356" s="1922">
        <v>1</v>
      </c>
      <c r="F356" s="1921">
        <f t="shared" si="209"/>
      </c>
      <c r="G356" s="1923">
        <f t="shared" si="244"/>
      </c>
      <c r="H356" s="1923">
        <f t="shared" si="337"/>
      </c>
      <c r="I356" s="1923">
        <f t="shared" si="27"/>
      </c>
      <c r="J356" s="1924">
        <f t="shared" si="150"/>
      </c>
      <c r="K356" s="1925">
        <f t="shared" si="275"/>
      </c>
      <c r="L356" s="1925">
        <f t="shared" si="368"/>
      </c>
      <c r="M356" s="1925">
        <f t="shared" si="58"/>
      </c>
      <c r="N356" s="1925">
        <f t="shared" si="89"/>
      </c>
      <c r="O356" s="1926">
        <f t="shared" si="181"/>
      </c>
      <c r="P356" s="1927">
        <v>0.0112</v>
      </c>
      <c r="Q356" s="1926">
        <v>58</v>
      </c>
      <c r="R356" s="1924">
        <f t="shared" si="306"/>
      </c>
      <c r="S356" s="1945">
        <v>20249</v>
      </c>
      <c r="T356" s="1945">
        <v>546</v>
      </c>
      <c r="U356" s="1945">
        <v>97</v>
      </c>
      <c r="V356" s="1945">
        <v>589</v>
      </c>
      <c r="W356" s="1945">
        <v>73</v>
      </c>
      <c r="X356" s="1945">
        <v>7</v>
      </c>
      <c r="Y356" s="1945">
        <v>4</v>
      </c>
      <c r="Z356" s="1945">
        <v>5</v>
      </c>
      <c r="AA356" s="1924">
        <f t="shared" si="399"/>
      </c>
      <c r="AB356" s="1928" t="s">
        <v>1681</v>
      </c>
      <c r="AC356" s="1928" t="s">
        <v>1682</v>
      </c>
      <c r="AD356" s="1928">
        <v>30</v>
      </c>
    </row>
    <row r="357">
      <c r="A357" s="1918"/>
      <c r="B357" s="1919" t="s">
        <v>1679</v>
      </c>
      <c r="C357" s="1920" t="s">
        <v>1685</v>
      </c>
      <c r="D357" s="1921">
        <v>2161.01</v>
      </c>
      <c r="E357" s="1922">
        <v>3</v>
      </c>
      <c r="F357" s="1921">
        <f t="shared" si="209"/>
      </c>
      <c r="G357" s="1923">
        <f t="shared" si="244"/>
      </c>
      <c r="H357" s="1923">
        <f t="shared" si="337"/>
      </c>
      <c r="I357" s="1923">
        <f t="shared" si="27"/>
      </c>
      <c r="J357" s="1924">
        <f t="shared" si="150"/>
      </c>
      <c r="K357" s="1925">
        <f t="shared" si="275"/>
      </c>
      <c r="L357" s="1925">
        <f t="shared" si="368"/>
      </c>
      <c r="M357" s="1925">
        <f t="shared" si="58"/>
      </c>
      <c r="N357" s="1925">
        <f t="shared" si="89"/>
      </c>
      <c r="O357" s="1926">
        <f t="shared" si="181"/>
      </c>
      <c r="P357" s="1927">
        <v>0.0147</v>
      </c>
      <c r="Q357" s="1926">
        <v>60</v>
      </c>
      <c r="R357" s="1924">
        <f t="shared" si="306"/>
      </c>
      <c r="S357" s="1945">
        <v>22468</v>
      </c>
      <c r="T357" s="1945">
        <v>465</v>
      </c>
      <c r="U357" s="1945">
        <v>84</v>
      </c>
      <c r="V357" s="1945">
        <v>483</v>
      </c>
      <c r="W357" s="1945">
        <v>75</v>
      </c>
      <c r="X357" s="1945">
        <v>3</v>
      </c>
      <c r="Y357" s="1945">
        <v>2</v>
      </c>
      <c r="Z357" s="1945">
        <v>11</v>
      </c>
      <c r="AA357" s="1924">
        <f t="shared" si="399"/>
      </c>
      <c r="AB357" s="1928" t="s">
        <v>1681</v>
      </c>
      <c r="AC357" s="1928" t="s">
        <v>1682</v>
      </c>
      <c r="AD357" s="1928">
        <v>19</v>
      </c>
    </row>
    <row r="358">
      <c r="A358" s="1918"/>
      <c r="B358" s="1929" t="s">
        <v>1686</v>
      </c>
      <c r="C358" s="1929"/>
      <c r="D358" s="1930">
        <f>SUM(D354:D357)</f>
      </c>
      <c r="E358" s="1931">
        <f>SUM(E354:E357)</f>
      </c>
      <c r="F358" s="1930">
        <f>SUM(F354:F357)</f>
      </c>
      <c r="G358" s="1932">
        <f t="shared" si="244"/>
      </c>
      <c r="H358" s="1932">
        <f t="shared" si="337"/>
      </c>
      <c r="I358" s="1932">
        <f t="shared" si="27"/>
      </c>
      <c r="J358" s="1932">
        <f t="shared" si="150"/>
      </c>
      <c r="K358" s="1933">
        <f t="shared" si="275"/>
      </c>
      <c r="L358" s="1933">
        <f t="shared" si="368"/>
      </c>
      <c r="M358" s="1933">
        <f t="shared" si="58"/>
      </c>
      <c r="N358" s="1933">
        <f t="shared" si="89"/>
      </c>
      <c r="O358" s="1934">
        <f t="shared" si="181"/>
      </c>
      <c r="P358" s="1933">
        <f>AVERAGE(P354:P357)</f>
      </c>
      <c r="Q358" s="1930">
        <f>AVERAGE(Q354:Q357)</f>
      </c>
      <c r="R358" s="1932">
        <f t="shared" si="306"/>
      </c>
      <c r="S358" s="1935">
        <f>SUM(S354:S357)</f>
      </c>
      <c r="T358" s="1935">
        <f>SUM(T354:T357)</f>
      </c>
      <c r="U358" s="1935">
        <f>SUM(U354:U357)</f>
      </c>
      <c r="V358" s="1935">
        <f>SUM(V354:V357)</f>
      </c>
      <c r="W358" s="1935">
        <f>SUM(W354:W357)</f>
      </c>
      <c r="X358" s="1935">
        <f>SUM(X354:X357)</f>
      </c>
      <c r="Y358" s="1935">
        <f>SUM(Y354:Y357)</f>
      </c>
      <c r="Z358" s="1935">
        <f>SUM(Z354:Z357)</f>
      </c>
      <c r="AA358" s="1936">
        <f t="shared" si="399"/>
      </c>
      <c r="AB358" s="1937"/>
      <c r="AC358" s="1937"/>
      <c r="AD358" s="1938">
        <f>SUM(AD354:AD357)</f>
      </c>
    </row>
    <row r="359">
      <c r="A359" s="1918"/>
      <c r="B359" s="1920" t="s">
        <v>1687</v>
      </c>
      <c r="C359" s="1920" t="s">
        <v>1688</v>
      </c>
      <c r="D359" s="1921">
        <v>3190.35</v>
      </c>
      <c r="E359" s="1922">
        <v>3</v>
      </c>
      <c r="F359" s="1921">
        <f t="shared" ref="F359:F362" si="210">E359*2000*1.2</f>
      </c>
      <c r="G359" s="1923">
        <f t="shared" si="244"/>
      </c>
      <c r="H359" s="1923">
        <f t="shared" si="337"/>
      </c>
      <c r="I359" s="1923">
        <f t="shared" si="27"/>
      </c>
      <c r="J359" s="1924">
        <f t="shared" si="150"/>
      </c>
      <c r="K359" s="1925">
        <f t="shared" si="275"/>
      </c>
      <c r="L359" s="1925">
        <f t="shared" si="368"/>
      </c>
      <c r="M359" s="1925">
        <f t="shared" si="58"/>
      </c>
      <c r="N359" s="1925">
        <f t="shared" si="89"/>
      </c>
      <c r="O359" s="1926">
        <f t="shared" si="181"/>
      </c>
      <c r="P359" s="1944">
        <v>0.0226</v>
      </c>
      <c r="Q359" s="1926">
        <v>59</v>
      </c>
      <c r="R359" s="1924">
        <f t="shared" si="306"/>
      </c>
      <c r="S359" s="1945">
        <v>41955</v>
      </c>
      <c r="T359" s="1945">
        <v>848</v>
      </c>
      <c r="U359" s="1945">
        <v>122</v>
      </c>
      <c r="V359" s="1945">
        <v>719</v>
      </c>
      <c r="W359" s="1945">
        <v>100</v>
      </c>
      <c r="X359" s="1945">
        <v>8</v>
      </c>
      <c r="Y359" s="1945">
        <v>2</v>
      </c>
      <c r="Z359" s="1945">
        <v>72</v>
      </c>
      <c r="AA359" s="1924">
        <f t="shared" si="399"/>
      </c>
      <c r="AB359" s="1928" t="s">
        <v>1681</v>
      </c>
      <c r="AC359" s="1928" t="s">
        <v>1682</v>
      </c>
      <c r="AD359" s="1928">
        <v>29</v>
      </c>
    </row>
    <row r="360">
      <c r="A360" s="1918"/>
      <c r="B360" s="1920" t="s">
        <v>1687</v>
      </c>
      <c r="C360" s="1919" t="s">
        <v>1689</v>
      </c>
      <c r="D360" s="1939">
        <v>4620.93</v>
      </c>
      <c r="E360" s="1940">
        <v>5</v>
      </c>
      <c r="F360" s="1921">
        <f t="shared" si="210"/>
      </c>
      <c r="G360" s="1941">
        <f t="shared" si="244"/>
      </c>
      <c r="H360" s="1941">
        <f t="shared" si="337"/>
      </c>
      <c r="I360" s="1941">
        <f t="shared" si="27"/>
      </c>
      <c r="J360" s="1942">
        <f t="shared" si="150"/>
      </c>
      <c r="K360" s="1943">
        <f t="shared" si="275"/>
      </c>
      <c r="L360" s="1943">
        <f t="shared" si="368"/>
      </c>
      <c r="M360" s="1943">
        <f t="shared" si="58"/>
      </c>
      <c r="N360" s="1943">
        <f t="shared" si="89"/>
      </c>
      <c r="O360" s="1926">
        <f t="shared" si="181"/>
      </c>
      <c r="P360" s="1944">
        <v>0.0207</v>
      </c>
      <c r="Q360" s="1945">
        <v>59</v>
      </c>
      <c r="R360" s="1942">
        <f t="shared" si="306"/>
      </c>
      <c r="S360" s="1945">
        <v>86669</v>
      </c>
      <c r="T360" s="1945">
        <v>1578</v>
      </c>
      <c r="U360" s="1945">
        <v>162</v>
      </c>
      <c r="V360" s="1945">
        <v>1026</v>
      </c>
      <c r="W360" s="1945">
        <v>139</v>
      </c>
      <c r="X360" s="1945">
        <v>4</v>
      </c>
      <c r="Y360" s="1945">
        <v>3</v>
      </c>
      <c r="Z360" s="1945">
        <v>154</v>
      </c>
      <c r="AA360" s="1924">
        <f t="shared" si="399"/>
      </c>
      <c r="AB360" s="1928" t="s">
        <v>1681</v>
      </c>
      <c r="AC360" s="1928" t="s">
        <v>1682</v>
      </c>
      <c r="AD360" s="1946">
        <v>49</v>
      </c>
    </row>
    <row r="361">
      <c r="A361" s="1918"/>
      <c r="B361" s="1920" t="s">
        <v>1687</v>
      </c>
      <c r="C361" s="1919" t="s">
        <v>1690</v>
      </c>
      <c r="D361" s="1939">
        <v>3646.7</v>
      </c>
      <c r="E361" s="1940">
        <v>4</v>
      </c>
      <c r="F361" s="1921">
        <f t="shared" si="210"/>
      </c>
      <c r="G361" s="1941">
        <f t="shared" si="244"/>
      </c>
      <c r="H361" s="1941">
        <f t="shared" si="337"/>
      </c>
      <c r="I361" s="1941">
        <f t="shared" si="27"/>
      </c>
      <c r="J361" s="1942">
        <f t="shared" si="150"/>
      </c>
      <c r="K361" s="1943">
        <f t="shared" si="275"/>
      </c>
      <c r="L361" s="1943">
        <f t="shared" si="368"/>
      </c>
      <c r="M361" s="1943">
        <f t="shared" si="58"/>
      </c>
      <c r="N361" s="1943">
        <f t="shared" si="89"/>
      </c>
      <c r="O361" s="1926">
        <f t="shared" si="181"/>
      </c>
      <c r="P361" s="1944">
        <v>0.0161</v>
      </c>
      <c r="Q361" s="1945">
        <v>61</v>
      </c>
      <c r="R361" s="1942">
        <f t="shared" si="306"/>
      </c>
      <c r="S361" s="1945">
        <v>42106</v>
      </c>
      <c r="T361" s="1945">
        <v>1129</v>
      </c>
      <c r="U361" s="1945">
        <v>179</v>
      </c>
      <c r="V361" s="1945">
        <v>1175</v>
      </c>
      <c r="W361" s="1945">
        <v>156</v>
      </c>
      <c r="X361" s="1945">
        <v>15</v>
      </c>
      <c r="Y361" s="1945">
        <v>4</v>
      </c>
      <c r="Z361" s="1945">
        <v>39</v>
      </c>
      <c r="AA361" s="1924">
        <f t="shared" si="399"/>
      </c>
      <c r="AB361" s="1928" t="s">
        <v>1681</v>
      </c>
      <c r="AC361" s="1928" t="s">
        <v>1682</v>
      </c>
      <c r="AD361" s="1946">
        <v>54</v>
      </c>
    </row>
    <row r="362">
      <c r="A362" s="1918"/>
      <c r="B362" s="1920" t="s">
        <v>1687</v>
      </c>
      <c r="C362" s="1919" t="s">
        <v>1691</v>
      </c>
      <c r="D362" s="1939">
        <v>1498.88</v>
      </c>
      <c r="E362" s="1940">
        <v>3</v>
      </c>
      <c r="F362" s="1921">
        <f t="shared" si="210"/>
      </c>
      <c r="G362" s="1941">
        <f t="shared" si="244"/>
      </c>
      <c r="H362" s="1941">
        <f t="shared" si="337"/>
      </c>
      <c r="I362" s="1941">
        <f t="shared" si="27"/>
      </c>
      <c r="J362" s="1942">
        <f t="shared" si="150"/>
      </c>
      <c r="K362" s="1943">
        <f t="shared" si="275"/>
      </c>
      <c r="L362" s="1943">
        <f t="shared" si="368"/>
      </c>
      <c r="M362" s="1943">
        <f t="shared" si="58"/>
      </c>
      <c r="N362" s="1943">
        <f t="shared" si="89"/>
      </c>
      <c r="O362" s="1926">
        <f t="shared" si="181"/>
      </c>
      <c r="P362" s="1944">
        <v>0.019</v>
      </c>
      <c r="Q362" s="1945">
        <v>62</v>
      </c>
      <c r="R362" s="1942">
        <f t="shared" si="306"/>
      </c>
      <c r="S362" s="1945">
        <v>18837</v>
      </c>
      <c r="T362" s="1945">
        <v>544</v>
      </c>
      <c r="U362" s="1945">
        <v>105</v>
      </c>
      <c r="V362" s="1945">
        <v>568</v>
      </c>
      <c r="W362" s="1945">
        <v>88</v>
      </c>
      <c r="X362" s="1945">
        <v>10</v>
      </c>
      <c r="Y362" s="1945">
        <v>2</v>
      </c>
      <c r="Z362" s="1945">
        <v>12</v>
      </c>
      <c r="AA362" s="1924">
        <f t="shared" si="399"/>
      </c>
      <c r="AB362" s="1928" t="s">
        <v>1681</v>
      </c>
      <c r="AC362" s="1928" t="s">
        <v>1682</v>
      </c>
      <c r="AD362" s="1946">
        <v>38</v>
      </c>
    </row>
    <row r="363">
      <c r="A363" s="1918"/>
      <c r="B363" s="1929" t="s">
        <v>1686</v>
      </c>
      <c r="C363" s="1929"/>
      <c r="D363" s="1930">
        <f>SUM(D359:D362)</f>
      </c>
      <c r="E363" s="1930">
        <f>SUM(E359:E362)</f>
      </c>
      <c r="F363" s="1930">
        <f>SUM(F359:F362)</f>
      </c>
      <c r="G363" s="1932">
        <f t="shared" si="244"/>
      </c>
      <c r="H363" s="1932">
        <f t="shared" si="337"/>
      </c>
      <c r="I363" s="1932">
        <f t="shared" si="27"/>
      </c>
      <c r="J363" s="1932">
        <f t="shared" si="150"/>
      </c>
      <c r="K363" s="1933">
        <f t="shared" si="275"/>
      </c>
      <c r="L363" s="1933">
        <f t="shared" si="368"/>
      </c>
      <c r="M363" s="1933">
        <f t="shared" si="58"/>
      </c>
      <c r="N363" s="1933">
        <f t="shared" si="89"/>
      </c>
      <c r="O363" s="1934">
        <f t="shared" si="181"/>
      </c>
      <c r="P363" s="1933">
        <f>AVERAGE(P359:P362)</f>
      </c>
      <c r="Q363" s="1930">
        <f>AVERAGE(Q359:Q362)</f>
      </c>
      <c r="R363" s="1930">
        <f t="shared" si="306"/>
      </c>
      <c r="S363" s="1934">
        <f>SUM(S359:S362)</f>
      </c>
      <c r="T363" s="1934">
        <f>SUM(T359:T362)</f>
      </c>
      <c r="U363" s="1934">
        <f>SUM(U359:U362)</f>
      </c>
      <c r="V363" s="1934">
        <f>SUM(V359:V362)</f>
      </c>
      <c r="W363" s="1934">
        <f>SUM(W359:W362)</f>
      </c>
      <c r="X363" s="1934">
        <f>SUM(X359:X362)</f>
      </c>
      <c r="Y363" s="1934">
        <f>SUM(Y359:Y362)</f>
      </c>
      <c r="Z363" s="1934">
        <f>SUM(Z359:Z362)</f>
      </c>
      <c r="AA363" s="1936">
        <f t="shared" si="399"/>
      </c>
      <c r="AB363" s="1937"/>
      <c r="AC363" s="1937"/>
      <c r="AD363" s="1938">
        <f>SUM(AD359:AD362)</f>
      </c>
    </row>
    <row r="364">
      <c r="A364" s="1918"/>
      <c r="B364" s="1948" t="s">
        <v>1692</v>
      </c>
      <c r="C364" s="1948"/>
      <c r="D364" s="1949">
        <f>D363+D358</f>
      </c>
      <c r="E364" s="1949">
        <f>E363+E358</f>
      </c>
      <c r="F364" s="1949">
        <f>F363+F358</f>
      </c>
      <c r="G364" s="1950">
        <f t="shared" si="244"/>
      </c>
      <c r="H364" s="1950">
        <f t="shared" si="337"/>
      </c>
      <c r="I364" s="1950">
        <f t="shared" si="27"/>
      </c>
      <c r="J364" s="1950">
        <f t="shared" si="150"/>
      </c>
      <c r="K364" s="1951">
        <f t="shared" si="275"/>
      </c>
      <c r="L364" s="1951">
        <f t="shared" si="368"/>
      </c>
      <c r="M364" s="1951">
        <f t="shared" si="58"/>
      </c>
      <c r="N364" s="1951">
        <f t="shared" si="89"/>
      </c>
      <c r="O364" s="1952">
        <f t="shared" si="181"/>
      </c>
      <c r="P364" s="1953">
        <f>(P363+P358)/2</f>
      </c>
      <c r="Q364" s="1953">
        <f>(Q363+Q358)/2</f>
      </c>
      <c r="R364" s="1949">
        <f>(R363+R358)/2</f>
      </c>
      <c r="S364" s="1952">
        <f>S363+S358</f>
      </c>
      <c r="T364" s="1952">
        <f>T363+T358</f>
      </c>
      <c r="U364" s="1952">
        <f>U363+U358</f>
      </c>
      <c r="V364" s="1952">
        <f>V363+V358</f>
      </c>
      <c r="W364" s="1952">
        <f>W363+W358</f>
      </c>
      <c r="X364" s="1952">
        <f>X363+X358</f>
      </c>
      <c r="Y364" s="1952">
        <f>Y363+Y358</f>
      </c>
      <c r="Z364" s="1952">
        <f>Z363+Z358</f>
      </c>
      <c r="AA364" s="1950">
        <f t="shared" si="399"/>
      </c>
      <c r="AB364" s="1954"/>
      <c r="AC364" s="1954"/>
      <c r="AD364" s="1955">
        <f>AD363+AD358</f>
      </c>
    </row>
    <row r="365">
      <c r="A365" s="1907" t="s">
        <v>1645</v>
      </c>
      <c r="B365" s="1907" t="s">
        <v>1646</v>
      </c>
      <c r="C365" s="1907"/>
      <c r="D365" s="1908" t="s">
        <v>1647</v>
      </c>
      <c r="E365" s="1908"/>
      <c r="F365" s="1908"/>
      <c r="G365" s="1908"/>
      <c r="H365" s="1908"/>
      <c r="I365" s="1908"/>
      <c r="J365" s="1909" t="s">
        <v>1648</v>
      </c>
      <c r="K365" s="1909"/>
      <c r="L365" s="1909"/>
      <c r="M365" s="1909"/>
      <c r="N365" s="1909"/>
      <c r="O365" s="1909"/>
      <c r="P365" s="1909"/>
      <c r="Q365" s="1909"/>
      <c r="R365" s="1909"/>
      <c r="S365" s="1909"/>
      <c r="T365" s="1909"/>
      <c r="U365" s="1909"/>
      <c r="V365" s="1909"/>
      <c r="W365" s="1909"/>
      <c r="X365" s="1909"/>
      <c r="Y365" s="1909"/>
      <c r="Z365" s="1909"/>
      <c r="AA365" s="1909"/>
      <c r="AB365" s="1909"/>
      <c r="AC365" s="1909"/>
      <c r="AD365" s="1910"/>
    </row>
    <row r="366">
      <c r="A366" s="1907"/>
      <c r="B366" s="1907" t="s">
        <v>1649</v>
      </c>
      <c r="C366" s="1907" t="s">
        <v>1650</v>
      </c>
      <c r="D366" s="1908" t="s">
        <v>1651</v>
      </c>
      <c r="E366" s="1911" t="s">
        <v>1652</v>
      </c>
      <c r="F366" s="1912" t="s">
        <v>1653</v>
      </c>
      <c r="G366" s="1913" t="s">
        <v>1654</v>
      </c>
      <c r="H366" s="1913" t="s">
        <v>1655</v>
      </c>
      <c r="I366" s="1913" t="s">
        <v>1656</v>
      </c>
      <c r="J366" s="1909" t="s">
        <v>1657</v>
      </c>
      <c r="K366" s="1914" t="s">
        <v>1658</v>
      </c>
      <c r="L366" s="1914" t="s">
        <v>1659</v>
      </c>
      <c r="M366" s="1914" t="s">
        <v>1660</v>
      </c>
      <c r="N366" s="1914" t="s">
        <v>1661</v>
      </c>
      <c r="O366" s="1915" t="s">
        <v>1662</v>
      </c>
      <c r="P366" s="1914" t="s">
        <v>1663</v>
      </c>
      <c r="Q366" s="1915" t="s">
        <v>1664</v>
      </c>
      <c r="R366" s="1909" t="s">
        <v>1665</v>
      </c>
      <c r="S366" s="1915" t="s">
        <v>1666</v>
      </c>
      <c r="T366" s="1915" t="s">
        <v>1667</v>
      </c>
      <c r="U366" s="1915" t="s">
        <v>1668</v>
      </c>
      <c r="V366" s="1915" t="s">
        <v>1669</v>
      </c>
      <c r="W366" s="1915" t="s">
        <v>1670</v>
      </c>
      <c r="X366" s="1915" t="s">
        <v>1671</v>
      </c>
      <c r="Y366" s="1915" t="s">
        <v>1672</v>
      </c>
      <c r="Z366" s="1915" t="s">
        <v>1673</v>
      </c>
      <c r="AA366" s="1916" t="s">
        <v>1674</v>
      </c>
      <c r="AB366" s="1910" t="s">
        <v>1675</v>
      </c>
      <c r="AC366" s="1910" t="s">
        <v>1676</v>
      </c>
      <c r="AD366" s="1917" t="s">
        <v>1677</v>
      </c>
    </row>
    <row r="367">
      <c r="A367" s="1918" t="s">
        <v>1726</v>
      </c>
      <c r="B367" s="1919" t="s">
        <v>1727</v>
      </c>
      <c r="C367" s="1920" t="s">
        <v>1680</v>
      </c>
      <c r="D367" s="1921">
        <v>1983.27</v>
      </c>
      <c r="E367" s="1922">
        <v>2</v>
      </c>
      <c r="F367" s="1921">
        <f t="shared" ref="F367:F370" si="211">E367*2000*1.2</f>
      </c>
      <c r="G367" s="1923">
        <f t="shared" ref="G367:G377" si="245">F367/D367</f>
      </c>
      <c r="H367" s="1923">
        <f t="shared" ref="H367:H377" si="338">D367/E367</f>
      </c>
      <c r="I367" s="1923">
        <f t="shared" ref="I367:I377" si="28">F367/E367</f>
      </c>
      <c r="J367" s="1924">
        <f t="shared" ref="J367:J377" si="151">D367/T367</f>
      </c>
      <c r="K367" s="1925">
        <f t="shared" ref="K367:K377" si="276">O367/S367*1</f>
      </c>
      <c r="L367" s="1925">
        <f t="shared" ref="L367:L377" si="369">T367/S367</f>
      </c>
      <c r="M367" s="1925">
        <f t="shared" ref="M367:M377" si="59">V367/S367</f>
      </c>
      <c r="N367" s="1925">
        <f t="shared" ref="N367:N377" si="90">W367/V367</f>
      </c>
      <c r="O367" s="1926">
        <f t="shared" ref="O367:O377" si="182">U367/P367</f>
      </c>
      <c r="P367" s="1927">
        <v>0.0095</v>
      </c>
      <c r="Q367" s="1926">
        <v>45</v>
      </c>
      <c r="R367" s="1924">
        <f t="shared" ref="R367:R376" si="307">(D367/S367)*1000</f>
      </c>
      <c r="S367" s="1945">
        <v>30284</v>
      </c>
      <c r="T367" s="1945">
        <v>671</v>
      </c>
      <c r="U367" s="1945">
        <v>129</v>
      </c>
      <c r="V367" s="1945">
        <v>698</v>
      </c>
      <c r="W367" s="1945">
        <v>59</v>
      </c>
      <c r="X367" s="1945">
        <v>7</v>
      </c>
      <c r="Y367" s="1945">
        <v>1</v>
      </c>
      <c r="Z367" s="1945">
        <v>10</v>
      </c>
      <c r="AA367" s="1924">
        <f t="shared" ref="AA367:AA377" si="400">AD367*1000/D367</f>
      </c>
      <c r="AB367" s="1928" t="s">
        <v>1681</v>
      </c>
      <c r="AC367" s="1928" t="s">
        <v>1682</v>
      </c>
      <c r="AD367" s="1928">
        <v>33</v>
      </c>
    </row>
    <row r="368">
      <c r="A368" s="1918"/>
      <c r="B368" s="1919" t="s">
        <v>1727</v>
      </c>
      <c r="C368" s="1920" t="s">
        <v>1683</v>
      </c>
      <c r="D368" s="1921">
        <v>2815.76</v>
      </c>
      <c r="E368" s="1922">
        <v>6</v>
      </c>
      <c r="F368" s="1921">
        <f t="shared" si="211"/>
      </c>
      <c r="G368" s="1923">
        <f t="shared" si="245"/>
      </c>
      <c r="H368" s="1923">
        <f t="shared" si="338"/>
      </c>
      <c r="I368" s="1923">
        <f t="shared" si="28"/>
      </c>
      <c r="J368" s="1924">
        <f t="shared" si="151"/>
      </c>
      <c r="K368" s="1925">
        <f t="shared" si="276"/>
      </c>
      <c r="L368" s="1925">
        <f t="shared" si="369"/>
      </c>
      <c r="M368" s="1925">
        <f t="shared" si="59"/>
      </c>
      <c r="N368" s="1925">
        <f t="shared" si="90"/>
      </c>
      <c r="O368" s="1926">
        <f t="shared" si="182"/>
      </c>
      <c r="P368" s="1927">
        <v>0.0181</v>
      </c>
      <c r="Q368" s="1926">
        <v>58</v>
      </c>
      <c r="R368" s="1924">
        <f t="shared" si="307"/>
      </c>
      <c r="S368" s="1945">
        <v>30480</v>
      </c>
      <c r="T368" s="1945">
        <v>687</v>
      </c>
      <c r="U368" s="1945">
        <v>175</v>
      </c>
      <c r="V368" s="1945">
        <v>731</v>
      </c>
      <c r="W368" s="1945">
        <v>135</v>
      </c>
      <c r="X368" s="1945">
        <v>12</v>
      </c>
      <c r="Y368" s="1945">
        <v>1</v>
      </c>
      <c r="Z368" s="1945">
        <v>22</v>
      </c>
      <c r="AA368" s="1924">
        <f t="shared" si="400"/>
      </c>
      <c r="AB368" s="1928" t="s">
        <v>1681</v>
      </c>
      <c r="AC368" s="1928" t="s">
        <v>1682</v>
      </c>
      <c r="AD368" s="1928">
        <v>54</v>
      </c>
    </row>
    <row r="369">
      <c r="A369" s="1918"/>
      <c r="B369" s="1919" t="s">
        <v>1727</v>
      </c>
      <c r="C369" s="1920" t="s">
        <v>1684</v>
      </c>
      <c r="D369" s="1921">
        <v>2425.57</v>
      </c>
      <c r="E369" s="1922">
        <v>4</v>
      </c>
      <c r="F369" s="1921">
        <f t="shared" si="211"/>
      </c>
      <c r="G369" s="1923">
        <f t="shared" si="245"/>
      </c>
      <c r="H369" s="1923">
        <f t="shared" si="338"/>
      </c>
      <c r="I369" s="1923">
        <f t="shared" si="28"/>
      </c>
      <c r="J369" s="1924">
        <f t="shared" si="151"/>
      </c>
      <c r="K369" s="1925">
        <f t="shared" si="276"/>
      </c>
      <c r="L369" s="1925">
        <f t="shared" si="369"/>
      </c>
      <c r="M369" s="1925">
        <f t="shared" si="59"/>
      </c>
      <c r="N369" s="1925">
        <f t="shared" si="90"/>
      </c>
      <c r="O369" s="1926">
        <f t="shared" si="182"/>
      </c>
      <c r="P369" s="1927">
        <v>0.0193</v>
      </c>
      <c r="Q369" s="1926">
        <v>67</v>
      </c>
      <c r="R369" s="1924">
        <f t="shared" si="307"/>
      </c>
      <c r="S369" s="1945">
        <v>30701</v>
      </c>
      <c r="T369" s="1945">
        <v>527</v>
      </c>
      <c r="U369" s="1945">
        <v>136</v>
      </c>
      <c r="V369" s="1945">
        <v>591</v>
      </c>
      <c r="W369" s="1945">
        <v>132</v>
      </c>
      <c r="X369" s="1945">
        <v>11</v>
      </c>
      <c r="Y369" s="1945">
        <v>4</v>
      </c>
      <c r="Z369" s="1945">
        <v>28</v>
      </c>
      <c r="AA369" s="1924">
        <f t="shared" si="400"/>
      </c>
      <c r="AB369" s="1928" t="s">
        <v>1681</v>
      </c>
      <c r="AC369" s="1928" t="s">
        <v>1682</v>
      </c>
      <c r="AD369" s="1928">
        <v>39</v>
      </c>
    </row>
    <row r="370">
      <c r="A370" s="1918"/>
      <c r="B370" s="1919" t="s">
        <v>1727</v>
      </c>
      <c r="C370" s="1920" t="s">
        <v>1685</v>
      </c>
      <c r="D370" s="1921">
        <v>4146.51</v>
      </c>
      <c r="E370" s="1922">
        <v>4</v>
      </c>
      <c r="F370" s="1921">
        <f t="shared" si="211"/>
      </c>
      <c r="G370" s="1923">
        <f t="shared" si="245"/>
      </c>
      <c r="H370" s="1923">
        <f t="shared" si="338"/>
      </c>
      <c r="I370" s="1923">
        <f t="shared" si="28"/>
      </c>
      <c r="J370" s="1924">
        <f t="shared" si="151"/>
      </c>
      <c r="K370" s="1925">
        <f t="shared" si="276"/>
      </c>
      <c r="L370" s="1925">
        <f t="shared" si="369"/>
      </c>
      <c r="M370" s="1925">
        <f t="shared" si="59"/>
      </c>
      <c r="N370" s="1925">
        <f t="shared" si="90"/>
      </c>
      <c r="O370" s="1926">
        <f t="shared" si="182"/>
      </c>
      <c r="P370" s="1927">
        <v>0.022</v>
      </c>
      <c r="Q370" s="1926">
        <v>68</v>
      </c>
      <c r="R370" s="1924">
        <f t="shared" si="307"/>
      </c>
      <c r="S370" s="1945">
        <v>59074</v>
      </c>
      <c r="T370" s="1945">
        <v>896</v>
      </c>
      <c r="U370" s="1945">
        <v>212</v>
      </c>
      <c r="V370" s="1945">
        <v>920</v>
      </c>
      <c r="W370" s="1945">
        <v>144</v>
      </c>
      <c r="X370" s="1945">
        <v>8</v>
      </c>
      <c r="Y370" s="1945">
        <v>6</v>
      </c>
      <c r="Z370" s="1945">
        <v>45</v>
      </c>
      <c r="AA370" s="1924">
        <f t="shared" si="400"/>
      </c>
      <c r="AB370" s="1928" t="s">
        <v>1681</v>
      </c>
      <c r="AC370" s="1928" t="s">
        <v>1682</v>
      </c>
      <c r="AD370" s="1928">
        <v>80</v>
      </c>
    </row>
    <row r="371">
      <c r="A371" s="1918"/>
      <c r="B371" s="1929" t="s">
        <v>1686</v>
      </c>
      <c r="C371" s="1929"/>
      <c r="D371" s="1930">
        <f>SUM(D367:D370)</f>
      </c>
      <c r="E371" s="1931">
        <f>SUM(E367:E370)</f>
      </c>
      <c r="F371" s="1930">
        <f>SUM(F367:F370)</f>
      </c>
      <c r="G371" s="1932">
        <f t="shared" si="245"/>
      </c>
      <c r="H371" s="1932">
        <f t="shared" si="338"/>
      </c>
      <c r="I371" s="1932">
        <f t="shared" si="28"/>
      </c>
      <c r="J371" s="1932">
        <f t="shared" si="151"/>
      </c>
      <c r="K371" s="1933">
        <f t="shared" si="276"/>
      </c>
      <c r="L371" s="1933">
        <f t="shared" si="369"/>
      </c>
      <c r="M371" s="1933">
        <f t="shared" si="59"/>
      </c>
      <c r="N371" s="1933">
        <f t="shared" si="90"/>
      </c>
      <c r="O371" s="1934">
        <f t="shared" si="182"/>
      </c>
      <c r="P371" s="1933">
        <f>AVERAGE(P367:P370)</f>
      </c>
      <c r="Q371" s="1930">
        <f>AVERAGE(Q367:Q370)</f>
      </c>
      <c r="R371" s="1932">
        <f t="shared" si="307"/>
      </c>
      <c r="S371" s="1935">
        <f>SUM(S367:S370)</f>
      </c>
      <c r="T371" s="1935">
        <f>SUM(T367:T370)</f>
      </c>
      <c r="U371" s="1935">
        <f>SUM(U367:U370)</f>
      </c>
      <c r="V371" s="1935">
        <f>SUM(V367:V370)</f>
      </c>
      <c r="W371" s="1935">
        <f>SUM(W367:W370)</f>
      </c>
      <c r="X371" s="1935">
        <f>SUM(X367:X370)</f>
      </c>
      <c r="Y371" s="1935">
        <f>SUM(Y367:Y370)</f>
      </c>
      <c r="Z371" s="1935">
        <f>SUM(Z367:Z370)</f>
      </c>
      <c r="AA371" s="1936">
        <f t="shared" si="400"/>
      </c>
      <c r="AB371" s="1937"/>
      <c r="AC371" s="1937"/>
      <c r="AD371" s="1938">
        <f>SUM(AD367:AD370)</f>
      </c>
    </row>
    <row r="372">
      <c r="A372" s="1918"/>
      <c r="B372" s="1920" t="s">
        <v>1679</v>
      </c>
      <c r="C372" s="1920" t="s">
        <v>1688</v>
      </c>
      <c r="D372" s="1921">
        <v>2499.61</v>
      </c>
      <c r="E372" s="1922">
        <v>1</v>
      </c>
      <c r="F372" s="1921">
        <f t="shared" ref="F372:F375" si="212">E372*2000*1.2</f>
      </c>
      <c r="G372" s="1923">
        <f t="shared" si="245"/>
      </c>
      <c r="H372" s="1923">
        <f t="shared" si="338"/>
      </c>
      <c r="I372" s="1923">
        <f t="shared" si="28"/>
      </c>
      <c r="J372" s="1924">
        <f t="shared" si="151"/>
      </c>
      <c r="K372" s="1925">
        <f t="shared" si="276"/>
      </c>
      <c r="L372" s="1925">
        <f t="shared" si="369"/>
      </c>
      <c r="M372" s="1925">
        <f t="shared" si="59"/>
      </c>
      <c r="N372" s="1925">
        <f t="shared" si="90"/>
      </c>
      <c r="O372" s="1926">
        <f t="shared" si="182"/>
      </c>
      <c r="P372" s="1944">
        <v>0.0291</v>
      </c>
      <c r="Q372" s="1926">
        <v>68</v>
      </c>
      <c r="R372" s="1924">
        <f t="shared" si="307"/>
      </c>
      <c r="S372" s="1945">
        <v>34085</v>
      </c>
      <c r="T372" s="1945">
        <v>752</v>
      </c>
      <c r="U372" s="1945">
        <v>146</v>
      </c>
      <c r="V372" s="1945">
        <v>823</v>
      </c>
      <c r="W372" s="1945">
        <v>88</v>
      </c>
      <c r="X372" s="1945">
        <v>9</v>
      </c>
      <c r="Y372" s="1945">
        <v>1</v>
      </c>
      <c r="Z372" s="1945">
        <v>23</v>
      </c>
      <c r="AA372" s="1924">
        <f t="shared" si="400"/>
      </c>
      <c r="AB372" s="1928" t="s">
        <v>1681</v>
      </c>
      <c r="AC372" s="1928" t="s">
        <v>1682</v>
      </c>
      <c r="AD372" s="1928">
        <v>31</v>
      </c>
    </row>
    <row r="373">
      <c r="A373" s="1918"/>
      <c r="B373" s="1920" t="s">
        <v>1679</v>
      </c>
      <c r="C373" s="1919" t="s">
        <v>1689</v>
      </c>
      <c r="D373" s="1939">
        <v>2021.17</v>
      </c>
      <c r="E373" s="1940">
        <v>2</v>
      </c>
      <c r="F373" s="1921">
        <f t="shared" si="212"/>
      </c>
      <c r="G373" s="1941">
        <f t="shared" si="245"/>
      </c>
      <c r="H373" s="1941">
        <f t="shared" si="338"/>
      </c>
      <c r="I373" s="1941">
        <f t="shared" si="28"/>
      </c>
      <c r="J373" s="1942">
        <f t="shared" si="151"/>
      </c>
      <c r="K373" s="1943">
        <f t="shared" si="276"/>
      </c>
      <c r="L373" s="1943">
        <f t="shared" si="369"/>
      </c>
      <c r="M373" s="1943">
        <f t="shared" si="59"/>
      </c>
      <c r="N373" s="1943">
        <f t="shared" si="90"/>
      </c>
      <c r="O373" s="1926">
        <f t="shared" si="182"/>
      </c>
      <c r="P373" s="1944">
        <v>0.0322</v>
      </c>
      <c r="Q373" s="1945">
        <v>68</v>
      </c>
      <c r="R373" s="1942">
        <f t="shared" si="307"/>
      </c>
      <c r="S373" s="1945">
        <v>21481</v>
      </c>
      <c r="T373" s="1945">
        <v>723</v>
      </c>
      <c r="U373" s="1945">
        <v>117</v>
      </c>
      <c r="V373" s="1945">
        <v>807</v>
      </c>
      <c r="W373" s="1945">
        <v>120</v>
      </c>
      <c r="X373" s="1945">
        <v>7</v>
      </c>
      <c r="Y373" s="1945">
        <v>3</v>
      </c>
      <c r="Z373" s="1945">
        <v>9</v>
      </c>
      <c r="AA373" s="1924">
        <f t="shared" si="400"/>
      </c>
      <c r="AB373" s="1928" t="s">
        <v>1681</v>
      </c>
      <c r="AC373" s="1928" t="s">
        <v>1682</v>
      </c>
      <c r="AD373" s="1946">
        <v>49</v>
      </c>
    </row>
    <row r="374">
      <c r="A374" s="1918"/>
      <c r="B374" s="1920" t="s">
        <v>1679</v>
      </c>
      <c r="C374" s="1919" t="s">
        <v>1690</v>
      </c>
      <c r="D374" s="1939">
        <v>2166.15</v>
      </c>
      <c r="E374" s="1940">
        <v>0</v>
      </c>
      <c r="F374" s="1921">
        <f t="shared" si="212"/>
      </c>
      <c r="G374" s="1941">
        <f t="shared" si="245"/>
      </c>
      <c r="H374" s="1941">
        <f t="shared" si="338"/>
      </c>
      <c r="I374" s="1941">
        <f t="shared" si="28"/>
      </c>
      <c r="J374" s="1942">
        <f t="shared" si="151"/>
      </c>
      <c r="K374" s="1943">
        <f t="shared" si="276"/>
      </c>
      <c r="L374" s="1943">
        <f t="shared" si="369"/>
      </c>
      <c r="M374" s="1943">
        <f t="shared" si="59"/>
      </c>
      <c r="N374" s="1943">
        <f t="shared" si="90"/>
      </c>
      <c r="O374" s="1926">
        <f t="shared" si="182"/>
      </c>
      <c r="P374" s="1944">
        <v>0.019</v>
      </c>
      <c r="Q374" s="1945">
        <v>65</v>
      </c>
      <c r="R374" s="1942">
        <f t="shared" si="307"/>
      </c>
      <c r="S374" s="1945">
        <v>21837</v>
      </c>
      <c r="T374" s="1945">
        <v>702</v>
      </c>
      <c r="U374" s="1945">
        <v>99</v>
      </c>
      <c r="V374" s="1945">
        <v>758</v>
      </c>
      <c r="W374" s="1945">
        <v>59</v>
      </c>
      <c r="X374" s="1945">
        <v>8</v>
      </c>
      <c r="Y374" s="1945">
        <v>1</v>
      </c>
      <c r="Z374" s="1945">
        <v>6</v>
      </c>
      <c r="AA374" s="1924">
        <f t="shared" si="400"/>
      </c>
      <c r="AB374" s="1928" t="s">
        <v>1681</v>
      </c>
      <c r="AC374" s="1928" t="s">
        <v>1682</v>
      </c>
      <c r="AD374" s="1946">
        <v>22</v>
      </c>
    </row>
    <row r="375">
      <c r="A375" s="1918"/>
      <c r="B375" s="1920" t="s">
        <v>1679</v>
      </c>
      <c r="C375" s="1919" t="s">
        <v>1691</v>
      </c>
      <c r="D375" s="1939">
        <v>859.95</v>
      </c>
      <c r="E375" s="1940">
        <v>4</v>
      </c>
      <c r="F375" s="1921">
        <f t="shared" si="212"/>
      </c>
      <c r="G375" s="1941">
        <f t="shared" si="245"/>
      </c>
      <c r="H375" s="1941">
        <f t="shared" si="338"/>
      </c>
      <c r="I375" s="1941">
        <f t="shared" si="28"/>
      </c>
      <c r="J375" s="1942">
        <f t="shared" si="151"/>
      </c>
      <c r="K375" s="1943">
        <f t="shared" si="276"/>
      </c>
      <c r="L375" s="1943">
        <f t="shared" si="369"/>
      </c>
      <c r="M375" s="1943">
        <f t="shared" si="59"/>
      </c>
      <c r="N375" s="1943">
        <f t="shared" si="90"/>
      </c>
      <c r="O375" s="1926">
        <f t="shared" si="182"/>
      </c>
      <c r="P375" s="1944">
        <v>0.0268</v>
      </c>
      <c r="Q375" s="1945">
        <v>67</v>
      </c>
      <c r="R375" s="1942">
        <f t="shared" si="307"/>
      </c>
      <c r="S375" s="1945">
        <v>10005</v>
      </c>
      <c r="T375" s="1945">
        <v>378</v>
      </c>
      <c r="U375" s="1945">
        <v>88</v>
      </c>
      <c r="V375" s="1945">
        <v>432</v>
      </c>
      <c r="W375" s="1945">
        <v>76</v>
      </c>
      <c r="X375" s="1945">
        <v>7</v>
      </c>
      <c r="Y375" s="1945">
        <v>0</v>
      </c>
      <c r="Z375" s="1945">
        <v>4</v>
      </c>
      <c r="AA375" s="1924">
        <f t="shared" si="400"/>
      </c>
      <c r="AB375" s="1928" t="s">
        <v>1681</v>
      </c>
      <c r="AC375" s="1928" t="s">
        <v>1682</v>
      </c>
      <c r="AD375" s="1946">
        <v>16</v>
      </c>
    </row>
    <row r="376">
      <c r="A376" s="1918"/>
      <c r="B376" s="1929" t="s">
        <v>1686</v>
      </c>
      <c r="C376" s="1929"/>
      <c r="D376" s="1930">
        <f>SUM(D372:D375)</f>
      </c>
      <c r="E376" s="1930">
        <f>SUM(E372:E375)</f>
      </c>
      <c r="F376" s="1930">
        <f>SUM(F372:F375)</f>
      </c>
      <c r="G376" s="1932">
        <f t="shared" si="245"/>
      </c>
      <c r="H376" s="1932">
        <f t="shared" si="338"/>
      </c>
      <c r="I376" s="1932">
        <f t="shared" si="28"/>
      </c>
      <c r="J376" s="1932">
        <f t="shared" si="151"/>
      </c>
      <c r="K376" s="1933">
        <f t="shared" si="276"/>
      </c>
      <c r="L376" s="1933">
        <f t="shared" si="369"/>
      </c>
      <c r="M376" s="1933">
        <f t="shared" si="59"/>
      </c>
      <c r="N376" s="1933">
        <f t="shared" si="90"/>
      </c>
      <c r="O376" s="1934">
        <f t="shared" si="182"/>
      </c>
      <c r="P376" s="1933">
        <f>AVERAGE(P372:P375)</f>
      </c>
      <c r="Q376" s="1930">
        <f>AVERAGE(Q372:Q375)</f>
      </c>
      <c r="R376" s="1930">
        <f t="shared" si="307"/>
      </c>
      <c r="S376" s="1934">
        <f>SUM(S372:S375)</f>
      </c>
      <c r="T376" s="1934">
        <f>SUM(T372:T375)</f>
      </c>
      <c r="U376" s="1934">
        <f>SUM(U372:U375)</f>
      </c>
      <c r="V376" s="1934">
        <f>SUM(V372:V375)</f>
      </c>
      <c r="W376" s="1934">
        <f>SUM(W372:W375)</f>
      </c>
      <c r="X376" s="1934">
        <f>SUM(X372:X375)</f>
      </c>
      <c r="Y376" s="1934">
        <f>SUM(Y372:Y375)</f>
      </c>
      <c r="Z376" s="1934">
        <f>SUM(Z372:Z375)</f>
      </c>
      <c r="AA376" s="1936">
        <f t="shared" si="400"/>
      </c>
      <c r="AB376" s="1937"/>
      <c r="AC376" s="1937"/>
      <c r="AD376" s="1938">
        <f>SUM(AD372:AD375)</f>
      </c>
    </row>
    <row r="377">
      <c r="A377" s="1918"/>
      <c r="B377" s="1948" t="s">
        <v>1692</v>
      </c>
      <c r="C377" s="1948"/>
      <c r="D377" s="1949">
        <f>D376+D371</f>
      </c>
      <c r="E377" s="1949">
        <f>E376+E371</f>
      </c>
      <c r="F377" s="1949">
        <f>F376+F371</f>
      </c>
      <c r="G377" s="1950">
        <f t="shared" si="245"/>
      </c>
      <c r="H377" s="1950">
        <f t="shared" si="338"/>
      </c>
      <c r="I377" s="1950">
        <f t="shared" si="28"/>
      </c>
      <c r="J377" s="1950">
        <f t="shared" si="151"/>
      </c>
      <c r="K377" s="1951">
        <f t="shared" si="276"/>
      </c>
      <c r="L377" s="1951">
        <f t="shared" si="369"/>
      </c>
      <c r="M377" s="1951">
        <f t="shared" si="59"/>
      </c>
      <c r="N377" s="1951">
        <f t="shared" si="90"/>
      </c>
      <c r="O377" s="1952">
        <f t="shared" si="182"/>
      </c>
      <c r="P377" s="1953">
        <f>(P376+P371)/2</f>
      </c>
      <c r="Q377" s="1953">
        <f>(Q376+Q371)/2</f>
      </c>
      <c r="R377" s="1949">
        <f>(R376+R371)/2</f>
      </c>
      <c r="S377" s="1952">
        <f>S376+S371</f>
      </c>
      <c r="T377" s="1952">
        <f>T376+T371</f>
      </c>
      <c r="U377" s="1952">
        <f>U376+U371</f>
      </c>
      <c r="V377" s="1952">
        <f>V376+V371</f>
      </c>
      <c r="W377" s="1952">
        <f>W376+W371</f>
      </c>
      <c r="X377" s="1952">
        <f>X376+X371</f>
      </c>
      <c r="Y377" s="1952">
        <f>Y376+Y371</f>
      </c>
      <c r="Z377" s="1952">
        <f>Z376+Z371</f>
      </c>
      <c r="AA377" s="1950">
        <f t="shared" si="400"/>
      </c>
      <c r="AB377" s="1954"/>
      <c r="AC377" s="1954"/>
      <c r="AD377" s="1955">
        <f>AD376+AD371</f>
      </c>
    </row>
    <row r="378">
      <c r="A378" s="1907" t="s">
        <v>1645</v>
      </c>
      <c r="B378" s="1907" t="s">
        <v>1646</v>
      </c>
      <c r="C378" s="1907"/>
      <c r="D378" s="1908" t="s">
        <v>1647</v>
      </c>
      <c r="E378" s="1908"/>
      <c r="F378" s="1908"/>
      <c r="G378" s="1908"/>
      <c r="H378" s="1908"/>
      <c r="I378" s="1908"/>
      <c r="J378" s="1909" t="s">
        <v>1648</v>
      </c>
      <c r="K378" s="1909"/>
      <c r="L378" s="1909"/>
      <c r="M378" s="1909"/>
      <c r="N378" s="1909"/>
      <c r="O378" s="1909"/>
      <c r="P378" s="1909"/>
      <c r="Q378" s="1909"/>
      <c r="R378" s="1909"/>
      <c r="S378" s="1909"/>
      <c r="T378" s="1909"/>
      <c r="U378" s="1909"/>
      <c r="V378" s="1909"/>
      <c r="W378" s="1909"/>
      <c r="X378" s="1909"/>
      <c r="Y378" s="1909"/>
      <c r="Z378" s="1909"/>
      <c r="AA378" s="1909"/>
      <c r="AB378" s="1909"/>
      <c r="AC378" s="1909"/>
      <c r="AD378" s="1910"/>
    </row>
    <row r="379">
      <c r="A379" s="1907"/>
      <c r="B379" s="1907" t="s">
        <v>1649</v>
      </c>
      <c r="C379" s="1907" t="s">
        <v>1650</v>
      </c>
      <c r="D379" s="1908" t="s">
        <v>1651</v>
      </c>
      <c r="E379" s="1911" t="s">
        <v>1652</v>
      </c>
      <c r="F379" s="1912" t="s">
        <v>1653</v>
      </c>
      <c r="G379" s="1913" t="s">
        <v>1654</v>
      </c>
      <c r="H379" s="1913" t="s">
        <v>1655</v>
      </c>
      <c r="I379" s="1913" t="s">
        <v>1656</v>
      </c>
      <c r="J379" s="1909" t="s">
        <v>1657</v>
      </c>
      <c r="K379" s="1914" t="s">
        <v>1658</v>
      </c>
      <c r="L379" s="1914" t="s">
        <v>1659</v>
      </c>
      <c r="M379" s="1914" t="s">
        <v>1660</v>
      </c>
      <c r="N379" s="1914" t="s">
        <v>1661</v>
      </c>
      <c r="O379" s="1915" t="s">
        <v>1662</v>
      </c>
      <c r="P379" s="1914" t="s">
        <v>1663</v>
      </c>
      <c r="Q379" s="1915" t="s">
        <v>1664</v>
      </c>
      <c r="R379" s="1909" t="s">
        <v>1665</v>
      </c>
      <c r="S379" s="1915" t="s">
        <v>1666</v>
      </c>
      <c r="T379" s="1915" t="s">
        <v>1667</v>
      </c>
      <c r="U379" s="1915" t="s">
        <v>1668</v>
      </c>
      <c r="V379" s="1915" t="s">
        <v>1669</v>
      </c>
      <c r="W379" s="1915" t="s">
        <v>1670</v>
      </c>
      <c r="X379" s="1915" t="s">
        <v>1671</v>
      </c>
      <c r="Y379" s="1915" t="s">
        <v>1672</v>
      </c>
      <c r="Z379" s="1915" t="s">
        <v>1673</v>
      </c>
      <c r="AA379" s="1916" t="s">
        <v>1674</v>
      </c>
      <c r="AB379" s="1910" t="s">
        <v>1675</v>
      </c>
      <c r="AC379" s="1910" t="s">
        <v>1676</v>
      </c>
      <c r="AD379" s="1917" t="s">
        <v>1677</v>
      </c>
    </row>
    <row r="380">
      <c r="A380" s="1918" t="s">
        <v>1728</v>
      </c>
      <c r="B380" s="1919" t="s">
        <v>1727</v>
      </c>
      <c r="C380" s="1920" t="s">
        <v>1680</v>
      </c>
      <c r="D380" s="1921">
        <v>1586.15</v>
      </c>
      <c r="E380" s="1922">
        <v>2</v>
      </c>
      <c r="F380" s="1921">
        <f t="shared" ref="F380:F383" si="213">E380*2000*1.2</f>
      </c>
      <c r="G380" s="1923">
        <f t="shared" ref="G380:G390" si="246">F380/D380</f>
      </c>
      <c r="H380" s="1923">
        <f t="shared" ref="H380:H390" si="339">D380/E380</f>
      </c>
      <c r="I380" s="1923">
        <f t="shared" ref="I380:I390" si="29">F380/E380</f>
      </c>
      <c r="J380" s="1924">
        <f t="shared" ref="J380:J390" si="152">D380/T380</f>
      </c>
      <c r="K380" s="1925">
        <f t="shared" ref="K380:K390" si="277">O380/S380*1</f>
      </c>
      <c r="L380" s="1925">
        <f t="shared" ref="L380:L390" si="370">T380/S380</f>
      </c>
      <c r="M380" s="1925">
        <f t="shared" ref="M380:M390" si="60">V380/S380</f>
      </c>
      <c r="N380" s="1925">
        <f t="shared" ref="N380:N390" si="91">W380/V380</f>
      </c>
      <c r="O380" s="1926">
        <f t="shared" ref="O380:O390" si="183">U380/P380</f>
      </c>
      <c r="P380" s="1927">
        <v>0.006</v>
      </c>
      <c r="Q380" s="1926">
        <v>51</v>
      </c>
      <c r="R380" s="1924">
        <f t="shared" ref="R380:R389" si="308">(D380/S380)*1000</f>
      </c>
      <c r="S380" s="1945">
        <v>21939</v>
      </c>
      <c r="T380" s="1945">
        <v>573</v>
      </c>
      <c r="U380" s="1945">
        <v>79</v>
      </c>
      <c r="V380" s="1945">
        <v>606</v>
      </c>
      <c r="W380" s="1945">
        <v>84</v>
      </c>
      <c r="X380" s="1945">
        <v>10</v>
      </c>
      <c r="Y380" s="1945">
        <v>0</v>
      </c>
      <c r="Z380" s="1945">
        <v>3</v>
      </c>
      <c r="AA380" s="1924">
        <f t="shared" ref="AA380:AA390" si="401">AD380*1000/D380</f>
      </c>
      <c r="AB380" s="1928" t="s">
        <v>1681</v>
      </c>
      <c r="AC380" s="1928" t="s">
        <v>1682</v>
      </c>
      <c r="AD380" s="1928">
        <v>39</v>
      </c>
    </row>
    <row r="381">
      <c r="A381" s="1918"/>
      <c r="B381" s="1919" t="s">
        <v>1727</v>
      </c>
      <c r="C381" s="1920" t="s">
        <v>1683</v>
      </c>
      <c r="D381" s="1921">
        <v>2062.53</v>
      </c>
      <c r="E381" s="1922">
        <v>2</v>
      </c>
      <c r="F381" s="1921">
        <f t="shared" si="213"/>
      </c>
      <c r="G381" s="1923">
        <f t="shared" si="246"/>
      </c>
      <c r="H381" s="1923">
        <f t="shared" si="339"/>
      </c>
      <c r="I381" s="1923">
        <f t="shared" si="29"/>
      </c>
      <c r="J381" s="1924">
        <f t="shared" si="152"/>
      </c>
      <c r="K381" s="1925">
        <f t="shared" si="277"/>
      </c>
      <c r="L381" s="1925">
        <f t="shared" si="370"/>
      </c>
      <c r="M381" s="1925">
        <f t="shared" si="60"/>
      </c>
      <c r="N381" s="1925">
        <f t="shared" si="91"/>
      </c>
      <c r="O381" s="1926">
        <f t="shared" si="183"/>
      </c>
      <c r="P381" s="1927">
        <v>0.0076</v>
      </c>
      <c r="Q381" s="1926">
        <v>54</v>
      </c>
      <c r="R381" s="1924">
        <f t="shared" si="308"/>
      </c>
      <c r="S381" s="1945">
        <v>27649</v>
      </c>
      <c r="T381" s="1945">
        <v>704</v>
      </c>
      <c r="U381" s="1945">
        <v>118</v>
      </c>
      <c r="V381" s="1945">
        <v>777</v>
      </c>
      <c r="W381" s="1945">
        <v>120</v>
      </c>
      <c r="X381" s="1945">
        <v>6</v>
      </c>
      <c r="Y381" s="1945">
        <v>2</v>
      </c>
      <c r="Z381" s="1945">
        <v>6</v>
      </c>
      <c r="AA381" s="1924">
        <f t="shared" si="401"/>
      </c>
      <c r="AB381" s="1928" t="s">
        <v>1681</v>
      </c>
      <c r="AC381" s="1928" t="s">
        <v>1682</v>
      </c>
      <c r="AD381" s="1928">
        <v>37</v>
      </c>
    </row>
    <row r="382">
      <c r="A382" s="1918"/>
      <c r="B382" s="1919" t="s">
        <v>1727</v>
      </c>
      <c r="C382" s="1920" t="s">
        <v>1684</v>
      </c>
      <c r="D382" s="1921">
        <v>1743.6</v>
      </c>
      <c r="E382" s="1922">
        <v>3</v>
      </c>
      <c r="F382" s="1921">
        <f t="shared" si="213"/>
      </c>
      <c r="G382" s="1923">
        <f t="shared" si="246"/>
      </c>
      <c r="H382" s="1923">
        <f t="shared" si="339"/>
      </c>
      <c r="I382" s="1923">
        <f t="shared" si="29"/>
      </c>
      <c r="J382" s="1924">
        <f t="shared" si="152"/>
      </c>
      <c r="K382" s="1925">
        <f t="shared" si="277"/>
      </c>
      <c r="L382" s="1925">
        <f t="shared" si="370"/>
      </c>
      <c r="M382" s="1925">
        <f t="shared" si="60"/>
      </c>
      <c r="N382" s="1925">
        <f t="shared" si="91"/>
      </c>
      <c r="O382" s="1926">
        <f t="shared" si="183"/>
      </c>
      <c r="P382" s="1927">
        <v>0.0095</v>
      </c>
      <c r="Q382" s="1926">
        <v>58</v>
      </c>
      <c r="R382" s="1924">
        <f t="shared" si="308"/>
      </c>
      <c r="S382" s="1945">
        <v>21444</v>
      </c>
      <c r="T382" s="1945">
        <v>548</v>
      </c>
      <c r="U382" s="1945">
        <v>111</v>
      </c>
      <c r="V382" s="1945">
        <v>578</v>
      </c>
      <c r="W382" s="1945">
        <v>48</v>
      </c>
      <c r="X382" s="1945">
        <v>7</v>
      </c>
      <c r="Y382" s="1945">
        <v>2</v>
      </c>
      <c r="Z382" s="1945">
        <v>5</v>
      </c>
      <c r="AA382" s="1924">
        <f t="shared" si="401"/>
      </c>
      <c r="AB382" s="1928" t="s">
        <v>1681</v>
      </c>
      <c r="AC382" s="1928" t="s">
        <v>1682</v>
      </c>
      <c r="AD382" s="1928">
        <v>33</v>
      </c>
    </row>
    <row r="383">
      <c r="A383" s="1918"/>
      <c r="B383" s="1919" t="s">
        <v>1727</v>
      </c>
      <c r="C383" s="1920" t="s">
        <v>1685</v>
      </c>
      <c r="D383" s="1921">
        <v>1618.46</v>
      </c>
      <c r="E383" s="1922">
        <v>4</v>
      </c>
      <c r="F383" s="1921">
        <f t="shared" si="213"/>
      </c>
      <c r="G383" s="1923">
        <f t="shared" si="246"/>
      </c>
      <c r="H383" s="1923">
        <f t="shared" si="339"/>
      </c>
      <c r="I383" s="1923">
        <f t="shared" si="29"/>
      </c>
      <c r="J383" s="1924">
        <f t="shared" si="152"/>
      </c>
      <c r="K383" s="1925">
        <f t="shared" si="277"/>
      </c>
      <c r="L383" s="1925">
        <f t="shared" si="370"/>
      </c>
      <c r="M383" s="1925">
        <f t="shared" si="60"/>
      </c>
      <c r="N383" s="1925">
        <f t="shared" si="91"/>
      </c>
      <c r="O383" s="1926">
        <f t="shared" si="183"/>
      </c>
      <c r="P383" s="1927">
        <v>0.0126</v>
      </c>
      <c r="Q383" s="1926">
        <v>59</v>
      </c>
      <c r="R383" s="1924">
        <f t="shared" si="308"/>
      </c>
      <c r="S383" s="1945">
        <v>15953</v>
      </c>
      <c r="T383" s="1945">
        <v>477</v>
      </c>
      <c r="U383" s="1945">
        <v>94</v>
      </c>
      <c r="V383" s="1945">
        <v>512</v>
      </c>
      <c r="W383" s="1945">
        <v>71</v>
      </c>
      <c r="X383" s="1945">
        <v>5</v>
      </c>
      <c r="Y383" s="1945">
        <v>3</v>
      </c>
      <c r="Z383" s="1945">
        <v>8</v>
      </c>
      <c r="AA383" s="1924">
        <f t="shared" si="401"/>
      </c>
      <c r="AB383" s="1928" t="s">
        <v>1681</v>
      </c>
      <c r="AC383" s="1928" t="s">
        <v>1682</v>
      </c>
      <c r="AD383" s="1928">
        <v>29</v>
      </c>
    </row>
    <row r="384">
      <c r="A384" s="1918"/>
      <c r="B384" s="1929" t="s">
        <v>1686</v>
      </c>
      <c r="C384" s="1929"/>
      <c r="D384" s="1930">
        <f>SUM(D380:D383)</f>
      </c>
      <c r="E384" s="1931">
        <f>SUM(E380:E383)</f>
      </c>
      <c r="F384" s="1930">
        <f>SUM(F380:F383)</f>
      </c>
      <c r="G384" s="1932">
        <f t="shared" si="246"/>
      </c>
      <c r="H384" s="1932">
        <f t="shared" si="339"/>
      </c>
      <c r="I384" s="1932">
        <f t="shared" si="29"/>
      </c>
      <c r="J384" s="1932">
        <f t="shared" si="152"/>
      </c>
      <c r="K384" s="1933">
        <f t="shared" si="277"/>
      </c>
      <c r="L384" s="1933">
        <f t="shared" si="370"/>
      </c>
      <c r="M384" s="1933">
        <f t="shared" si="60"/>
      </c>
      <c r="N384" s="1933">
        <f t="shared" si="91"/>
      </c>
      <c r="O384" s="1934">
        <f t="shared" si="183"/>
      </c>
      <c r="P384" s="1933">
        <f>AVERAGE(P380:P383)</f>
      </c>
      <c r="Q384" s="1930">
        <f>AVERAGE(Q380:Q383)</f>
      </c>
      <c r="R384" s="1932">
        <f t="shared" si="308"/>
      </c>
      <c r="S384" s="1935">
        <f>SUM(S380:S383)</f>
      </c>
      <c r="T384" s="1935">
        <f>SUM(T380:T383)</f>
      </c>
      <c r="U384" s="1935">
        <f>SUM(U380:U383)</f>
      </c>
      <c r="V384" s="1935">
        <f>SUM(V380:V383)</f>
      </c>
      <c r="W384" s="1935">
        <f>SUM(W380:W383)</f>
      </c>
      <c r="X384" s="1935">
        <f>SUM(X380:X383)</f>
      </c>
      <c r="Y384" s="1935">
        <f>SUM(Y380:Y383)</f>
      </c>
      <c r="Z384" s="1935">
        <f>SUM(Z380:Z383)</f>
      </c>
      <c r="AA384" s="1936">
        <f t="shared" si="401"/>
      </c>
      <c r="AB384" s="1937"/>
      <c r="AC384" s="1937"/>
      <c r="AD384" s="1938">
        <f>SUM(AD380:AD383)</f>
      </c>
    </row>
    <row r="385">
      <c r="A385" s="1918"/>
      <c r="B385" s="1920" t="s">
        <v>1679</v>
      </c>
      <c r="C385" s="1920" t="s">
        <v>1688</v>
      </c>
      <c r="D385" s="1921">
        <v>2005.44</v>
      </c>
      <c r="E385" s="1922">
        <v>0</v>
      </c>
      <c r="F385" s="1921">
        <f t="shared" ref="F385:F388" si="214">E385*2000*1.2</f>
      </c>
      <c r="G385" s="1923">
        <f t="shared" si="246"/>
      </c>
      <c r="H385" s="1923">
        <f t="shared" si="339"/>
      </c>
      <c r="I385" s="1923">
        <f t="shared" si="29"/>
      </c>
      <c r="J385" s="1924">
        <f t="shared" si="152"/>
      </c>
      <c r="K385" s="1925">
        <f t="shared" si="277"/>
      </c>
      <c r="L385" s="1925">
        <f t="shared" si="370"/>
      </c>
      <c r="M385" s="1925">
        <f t="shared" si="60"/>
      </c>
      <c r="N385" s="1925">
        <f t="shared" si="91"/>
      </c>
      <c r="O385" s="1926">
        <f t="shared" si="183"/>
      </c>
      <c r="P385" s="1944">
        <v>0.009</v>
      </c>
      <c r="Q385" s="1926">
        <v>56</v>
      </c>
      <c r="R385" s="1924">
        <f t="shared" si="308"/>
      </c>
      <c r="S385" s="1945">
        <v>23471</v>
      </c>
      <c r="T385" s="1945">
        <v>678</v>
      </c>
      <c r="U385" s="1945">
        <v>114</v>
      </c>
      <c r="V385" s="1945">
        <v>715</v>
      </c>
      <c r="W385" s="1945">
        <v>46</v>
      </c>
      <c r="X385" s="1945">
        <v>9</v>
      </c>
      <c r="Y385" s="1945">
        <v>5</v>
      </c>
      <c r="Z385" s="1945">
        <v>5</v>
      </c>
      <c r="AA385" s="1924">
        <f t="shared" si="401"/>
      </c>
      <c r="AB385" s="1928" t="s">
        <v>1681</v>
      </c>
      <c r="AC385" s="1928" t="s">
        <v>1682</v>
      </c>
      <c r="AD385" s="1928">
        <v>28</v>
      </c>
    </row>
    <row r="386">
      <c r="A386" s="1918"/>
      <c r="B386" s="1920" t="s">
        <v>1679</v>
      </c>
      <c r="C386" s="1919" t="s">
        <v>1689</v>
      </c>
      <c r="D386" s="1939">
        <v>1674.4</v>
      </c>
      <c r="E386" s="1940">
        <v>4</v>
      </c>
      <c r="F386" s="1921">
        <f t="shared" si="214"/>
      </c>
      <c r="G386" s="1941">
        <f t="shared" si="246"/>
      </c>
      <c r="H386" s="1941">
        <f t="shared" si="339"/>
      </c>
      <c r="I386" s="1941">
        <f t="shared" si="29"/>
      </c>
      <c r="J386" s="1942">
        <f t="shared" si="152"/>
      </c>
      <c r="K386" s="1943">
        <f t="shared" si="277"/>
      </c>
      <c r="L386" s="1943">
        <f t="shared" si="370"/>
      </c>
      <c r="M386" s="1943">
        <f t="shared" si="60"/>
      </c>
      <c r="N386" s="1943">
        <f t="shared" si="91"/>
      </c>
      <c r="O386" s="1926">
        <f t="shared" si="183"/>
      </c>
      <c r="P386" s="1944">
        <v>0.0097</v>
      </c>
      <c r="Q386" s="1945">
        <v>54</v>
      </c>
      <c r="R386" s="1942">
        <f t="shared" si="308"/>
      </c>
      <c r="S386" s="1945">
        <v>19828</v>
      </c>
      <c r="T386" s="1945">
        <v>591</v>
      </c>
      <c r="U386" s="1945">
        <v>105</v>
      </c>
      <c r="V386" s="1945">
        <v>660</v>
      </c>
      <c r="W386" s="1945">
        <v>60</v>
      </c>
      <c r="X386" s="1945">
        <v>2</v>
      </c>
      <c r="Y386" s="1945">
        <v>2</v>
      </c>
      <c r="Z386" s="1945">
        <v>6</v>
      </c>
      <c r="AA386" s="1924">
        <f t="shared" si="401"/>
      </c>
      <c r="AB386" s="1928" t="s">
        <v>1681</v>
      </c>
      <c r="AC386" s="1928" t="s">
        <v>1682</v>
      </c>
      <c r="AD386" s="1946">
        <v>32</v>
      </c>
    </row>
    <row r="387">
      <c r="A387" s="1918"/>
      <c r="B387" s="1920" t="s">
        <v>1679</v>
      </c>
      <c r="C387" s="1919" t="s">
        <v>1690</v>
      </c>
      <c r="D387" s="1939">
        <v>1795.73</v>
      </c>
      <c r="E387" s="1940">
        <v>1</v>
      </c>
      <c r="F387" s="1921">
        <f t="shared" si="214"/>
      </c>
      <c r="G387" s="1941">
        <f t="shared" si="246"/>
      </c>
      <c r="H387" s="1941">
        <f t="shared" si="339"/>
      </c>
      <c r="I387" s="1941">
        <f t="shared" si="29"/>
      </c>
      <c r="J387" s="1942">
        <f t="shared" si="152"/>
      </c>
      <c r="K387" s="1943">
        <f t="shared" si="277"/>
      </c>
      <c r="L387" s="1943">
        <f t="shared" si="370"/>
      </c>
      <c r="M387" s="1943">
        <f t="shared" si="60"/>
      </c>
      <c r="N387" s="1943">
        <f t="shared" si="91"/>
      </c>
      <c r="O387" s="1926">
        <f t="shared" si="183"/>
      </c>
      <c r="P387" s="1944">
        <v>0.007</v>
      </c>
      <c r="Q387" s="1945">
        <v>54</v>
      </c>
      <c r="R387" s="1942">
        <f t="shared" si="308"/>
      </c>
      <c r="S387" s="1945">
        <v>20979</v>
      </c>
      <c r="T387" s="1945">
        <v>796</v>
      </c>
      <c r="U387" s="1945">
        <v>77</v>
      </c>
      <c r="V387" s="1945">
        <v>848</v>
      </c>
      <c r="W387" s="1945">
        <v>65</v>
      </c>
      <c r="X387" s="1945">
        <v>5</v>
      </c>
      <c r="Y387" s="1945">
        <v>1</v>
      </c>
      <c r="Z387" s="1945">
        <v>2</v>
      </c>
      <c r="AA387" s="1924">
        <f t="shared" si="401"/>
      </c>
      <c r="AB387" s="1928" t="s">
        <v>1681</v>
      </c>
      <c r="AC387" s="1928" t="s">
        <v>1682</v>
      </c>
      <c r="AD387" s="1946">
        <v>28</v>
      </c>
    </row>
    <row r="388">
      <c r="A388" s="1918"/>
      <c r="B388" s="1920" t="s">
        <v>1679</v>
      </c>
      <c r="C388" s="1919" t="s">
        <v>1691</v>
      </c>
      <c r="D388" s="1939">
        <v>991</v>
      </c>
      <c r="E388" s="1940">
        <v>4</v>
      </c>
      <c r="F388" s="1921">
        <f t="shared" si="214"/>
      </c>
      <c r="G388" s="1941">
        <f t="shared" si="246"/>
      </c>
      <c r="H388" s="1941">
        <f t="shared" si="339"/>
      </c>
      <c r="I388" s="1941">
        <f t="shared" si="29"/>
      </c>
      <c r="J388" s="1942">
        <f t="shared" si="152"/>
      </c>
      <c r="K388" s="1943">
        <f t="shared" si="277"/>
      </c>
      <c r="L388" s="1943">
        <f t="shared" si="370"/>
      </c>
      <c r="M388" s="1943">
        <f t="shared" si="60"/>
      </c>
      <c r="N388" s="1943">
        <f t="shared" si="91"/>
      </c>
      <c r="O388" s="1926">
        <f t="shared" si="183"/>
      </c>
      <c r="P388" s="1944">
        <v>0.0077</v>
      </c>
      <c r="Q388" s="1945">
        <v>55</v>
      </c>
      <c r="R388" s="1942">
        <f t="shared" si="308"/>
      </c>
      <c r="S388" s="1945">
        <v>16157</v>
      </c>
      <c r="T388" s="1945">
        <v>485</v>
      </c>
      <c r="U388" s="1945">
        <v>68</v>
      </c>
      <c r="V388" s="1945">
        <v>532</v>
      </c>
      <c r="W388" s="1945">
        <v>76</v>
      </c>
      <c r="X388" s="1945">
        <v>4</v>
      </c>
      <c r="Y388" s="1945">
        <v>0</v>
      </c>
      <c r="Z388" s="1945">
        <v>6</v>
      </c>
      <c r="AA388" s="1924">
        <f t="shared" si="401"/>
      </c>
      <c r="AB388" s="1928" t="s">
        <v>1681</v>
      </c>
      <c r="AC388" s="1928" t="s">
        <v>1682</v>
      </c>
      <c r="AD388" s="1946">
        <v>24</v>
      </c>
    </row>
    <row r="389">
      <c r="A389" s="1918"/>
      <c r="B389" s="1929" t="s">
        <v>1686</v>
      </c>
      <c r="C389" s="1929"/>
      <c r="D389" s="1930">
        <f>SUM(D385:D388)</f>
      </c>
      <c r="E389" s="1930">
        <f>SUM(E385:E388)</f>
      </c>
      <c r="F389" s="1930">
        <f>SUM(F385:F388)</f>
      </c>
      <c r="G389" s="1932">
        <f t="shared" si="246"/>
      </c>
      <c r="H389" s="1932">
        <f t="shared" si="339"/>
      </c>
      <c r="I389" s="1932">
        <f t="shared" si="29"/>
      </c>
      <c r="J389" s="1932">
        <f t="shared" si="152"/>
      </c>
      <c r="K389" s="1933">
        <f t="shared" si="277"/>
      </c>
      <c r="L389" s="1933">
        <f t="shared" si="370"/>
      </c>
      <c r="M389" s="1933">
        <f t="shared" si="60"/>
      </c>
      <c r="N389" s="1933">
        <f t="shared" si="91"/>
      </c>
      <c r="O389" s="1934">
        <f t="shared" si="183"/>
      </c>
      <c r="P389" s="1933">
        <f>AVERAGE(P385:P388)</f>
      </c>
      <c r="Q389" s="1930">
        <f>AVERAGE(Q385:Q388)</f>
      </c>
      <c r="R389" s="1930">
        <f t="shared" si="308"/>
      </c>
      <c r="S389" s="1934">
        <f>SUM(S385:S388)</f>
      </c>
      <c r="T389" s="1934">
        <f>SUM(T385:T388)</f>
      </c>
      <c r="U389" s="1934">
        <f>SUM(U385:U388)</f>
      </c>
      <c r="V389" s="1934">
        <f>SUM(V385:V388)</f>
      </c>
      <c r="W389" s="1934">
        <f>SUM(W385:W388)</f>
      </c>
      <c r="X389" s="1934">
        <f>SUM(X385:X388)</f>
      </c>
      <c r="Y389" s="1934">
        <f>SUM(Y385:Y388)</f>
      </c>
      <c r="Z389" s="1934">
        <f>SUM(Z385:Z388)</f>
      </c>
      <c r="AA389" s="1936">
        <f t="shared" si="401"/>
      </c>
      <c r="AB389" s="1937"/>
      <c r="AC389" s="1937"/>
      <c r="AD389" s="1938">
        <f>SUM(AD385:AD388)</f>
      </c>
    </row>
    <row r="390">
      <c r="A390" s="1918"/>
      <c r="B390" s="1948" t="s">
        <v>1692</v>
      </c>
      <c r="C390" s="1948"/>
      <c r="D390" s="1949">
        <f>D389+D384</f>
      </c>
      <c r="E390" s="1949">
        <f>E389+E384</f>
      </c>
      <c r="F390" s="1949">
        <f>F389+F384</f>
      </c>
      <c r="G390" s="1950">
        <f t="shared" si="246"/>
      </c>
      <c r="H390" s="1950">
        <f t="shared" si="339"/>
      </c>
      <c r="I390" s="1950">
        <f t="shared" si="29"/>
      </c>
      <c r="J390" s="1950">
        <f t="shared" si="152"/>
      </c>
      <c r="K390" s="1951">
        <f t="shared" si="277"/>
      </c>
      <c r="L390" s="1951">
        <f t="shared" si="370"/>
      </c>
      <c r="M390" s="1951">
        <f t="shared" si="60"/>
      </c>
      <c r="N390" s="1951">
        <f t="shared" si="91"/>
      </c>
      <c r="O390" s="1952">
        <f t="shared" si="183"/>
      </c>
      <c r="P390" s="1953">
        <f>(P389+P384)/2</f>
      </c>
      <c r="Q390" s="1953">
        <f>(Q389+Q384)/2</f>
      </c>
      <c r="R390" s="1949">
        <f>(R389+R384)/2</f>
      </c>
      <c r="S390" s="1952">
        <f>S389+S384</f>
      </c>
      <c r="T390" s="1952">
        <f>T389+T384</f>
      </c>
      <c r="U390" s="1952">
        <f>U389+U384</f>
      </c>
      <c r="V390" s="1952">
        <f>V389+V384</f>
      </c>
      <c r="W390" s="1952">
        <f>W389+W384</f>
      </c>
      <c r="X390" s="1952">
        <f>X389+X384</f>
      </c>
      <c r="Y390" s="1952">
        <f>Y389+Y384</f>
      </c>
      <c r="Z390" s="1952">
        <f>Z389+Z384</f>
      </c>
      <c r="AA390" s="1950">
        <f t="shared" si="401"/>
      </c>
      <c r="AB390" s="1954"/>
      <c r="AC390" s="1954"/>
      <c r="AD390" s="1955">
        <f>AD389+AD384</f>
      </c>
    </row>
    <row r="391">
      <c r="A391" s="1907" t="s">
        <v>1645</v>
      </c>
      <c r="B391" s="1907" t="s">
        <v>1646</v>
      </c>
      <c r="C391" s="1907"/>
      <c r="D391" s="1908" t="s">
        <v>1647</v>
      </c>
      <c r="E391" s="1908"/>
      <c r="F391" s="1908"/>
      <c r="G391" s="1908"/>
      <c r="H391" s="1908"/>
      <c r="I391" s="1908"/>
      <c r="J391" s="1909" t="s">
        <v>1648</v>
      </c>
      <c r="K391" s="1909"/>
      <c r="L391" s="1909"/>
      <c r="M391" s="1909"/>
      <c r="N391" s="1909"/>
      <c r="O391" s="1909"/>
      <c r="P391" s="1909"/>
      <c r="Q391" s="1909"/>
      <c r="R391" s="1909"/>
      <c r="S391" s="1909"/>
      <c r="T391" s="1909"/>
      <c r="U391" s="1909"/>
      <c r="V391" s="1909"/>
      <c r="W391" s="1909"/>
      <c r="X391" s="1909"/>
      <c r="Y391" s="1909"/>
      <c r="Z391" s="1909"/>
      <c r="AA391" s="1909"/>
      <c r="AB391" s="1909"/>
      <c r="AC391" s="1909"/>
      <c r="AD391" s="1910"/>
    </row>
    <row r="392">
      <c r="A392" s="1907"/>
      <c r="B392" s="1907" t="s">
        <v>1649</v>
      </c>
      <c r="C392" s="1907" t="s">
        <v>1650</v>
      </c>
      <c r="D392" s="1908" t="s">
        <v>1651</v>
      </c>
      <c r="E392" s="1911" t="s">
        <v>1652</v>
      </c>
      <c r="F392" s="1912" t="s">
        <v>1653</v>
      </c>
      <c r="G392" s="1913" t="s">
        <v>1654</v>
      </c>
      <c r="H392" s="1913" t="s">
        <v>1655</v>
      </c>
      <c r="I392" s="1913" t="s">
        <v>1656</v>
      </c>
      <c r="J392" s="1909" t="s">
        <v>1657</v>
      </c>
      <c r="K392" s="1914" t="s">
        <v>1658</v>
      </c>
      <c r="L392" s="1914" t="s">
        <v>1659</v>
      </c>
      <c r="M392" s="1914" t="s">
        <v>1660</v>
      </c>
      <c r="N392" s="1914" t="s">
        <v>1661</v>
      </c>
      <c r="O392" s="1915" t="s">
        <v>1662</v>
      </c>
      <c r="P392" s="1914" t="s">
        <v>1663</v>
      </c>
      <c r="Q392" s="1915" t="s">
        <v>1664</v>
      </c>
      <c r="R392" s="1909" t="s">
        <v>1665</v>
      </c>
      <c r="S392" s="1915" t="s">
        <v>1666</v>
      </c>
      <c r="T392" s="1915" t="s">
        <v>1667</v>
      </c>
      <c r="U392" s="1915" t="s">
        <v>1668</v>
      </c>
      <c r="V392" s="1915" t="s">
        <v>1669</v>
      </c>
      <c r="W392" s="1915" t="s">
        <v>1670</v>
      </c>
      <c r="X392" s="1915" t="s">
        <v>1671</v>
      </c>
      <c r="Y392" s="1915" t="s">
        <v>1672</v>
      </c>
      <c r="Z392" s="1915" t="s">
        <v>1673</v>
      </c>
      <c r="AA392" s="1916" t="s">
        <v>1674</v>
      </c>
      <c r="AB392" s="1910" t="s">
        <v>1675</v>
      </c>
      <c r="AC392" s="1910" t="s">
        <v>1676</v>
      </c>
      <c r="AD392" s="1917" t="s">
        <v>1677</v>
      </c>
    </row>
    <row r="393">
      <c r="A393" s="1918" t="s">
        <v>1729</v>
      </c>
      <c r="B393" s="1919" t="s">
        <v>1679</v>
      </c>
      <c r="C393" s="1920" t="s">
        <v>1680</v>
      </c>
      <c r="D393" s="1921">
        <v>2103.75</v>
      </c>
      <c r="E393" s="1922">
        <v>3</v>
      </c>
      <c r="F393" s="1921">
        <f t="shared" ref="F393:F396" si="215">E393*2000*1.2</f>
      </c>
      <c r="G393" s="1923">
        <f t="shared" ref="G393:G403" si="247">F393/D393</f>
      </c>
      <c r="H393" s="1923">
        <f t="shared" ref="H393:H403" si="340">D393/E393</f>
      </c>
      <c r="I393" s="1923">
        <f t="shared" ref="I393:I403" si="30">F393/E393</f>
      </c>
      <c r="J393" s="1924">
        <f t="shared" ref="J393:J403" si="153">D393/T393</f>
      </c>
      <c r="K393" s="1925">
        <f t="shared" ref="K393:K403" si="278">O393/S393*1</f>
      </c>
      <c r="L393" s="1925">
        <f t="shared" ref="L393:L403" si="371">T393/S393</f>
      </c>
      <c r="M393" s="1925">
        <f t="shared" ref="M393:M403" si="61">V393/S393</f>
      </c>
      <c r="N393" s="1925">
        <f t="shared" ref="N393:N403" si="92">W393/V393</f>
      </c>
      <c r="O393" s="1926">
        <f t="shared" ref="O393:O403" si="184">U393/P393</f>
      </c>
      <c r="P393" s="1927">
        <v>0.0045</v>
      </c>
      <c r="Q393" s="1926">
        <v>41</v>
      </c>
      <c r="R393" s="1924">
        <f t="shared" ref="R393:R402" si="309">(D393/S393)*1000</f>
      </c>
      <c r="S393" s="1945">
        <v>36332</v>
      </c>
      <c r="T393" s="1945">
        <v>800</v>
      </c>
      <c r="U393" s="1945">
        <v>108</v>
      </c>
      <c r="V393" s="1945">
        <v>841</v>
      </c>
      <c r="W393" s="1945">
        <v>57</v>
      </c>
      <c r="X393" s="1945">
        <v>9</v>
      </c>
      <c r="Y393" s="1945">
        <v>1</v>
      </c>
      <c r="Z393" s="1945">
        <v>7</v>
      </c>
      <c r="AA393" s="1924">
        <f t="shared" ref="AA393:AA403" si="402">AD393*1000/D393</f>
      </c>
      <c r="AB393" s="1928" t="s">
        <v>1681</v>
      </c>
      <c r="AC393" s="1928" t="s">
        <v>1682</v>
      </c>
      <c r="AD393" s="1928">
        <v>36</v>
      </c>
    </row>
    <row r="394">
      <c r="A394" s="1918"/>
      <c r="B394" s="1919" t="s">
        <v>1679</v>
      </c>
      <c r="C394" s="1920" t="s">
        <v>1683</v>
      </c>
      <c r="D394" s="1921">
        <v>1723.46</v>
      </c>
      <c r="E394" s="1922">
        <v>2</v>
      </c>
      <c r="F394" s="1921">
        <f t="shared" si="215"/>
      </c>
      <c r="G394" s="1923">
        <f t="shared" si="247"/>
      </c>
      <c r="H394" s="1923">
        <f t="shared" si="340"/>
      </c>
      <c r="I394" s="1923">
        <f t="shared" si="30"/>
      </c>
      <c r="J394" s="1924">
        <f t="shared" si="153"/>
      </c>
      <c r="K394" s="1925">
        <f t="shared" si="278"/>
      </c>
      <c r="L394" s="1925">
        <f t="shared" si="371"/>
      </c>
      <c r="M394" s="1925">
        <f t="shared" si="61"/>
      </c>
      <c r="N394" s="1925">
        <f t="shared" si="92"/>
      </c>
      <c r="O394" s="1926">
        <f t="shared" si="184"/>
      </c>
      <c r="P394" s="1927">
        <v>0.011</v>
      </c>
      <c r="Q394" s="1926">
        <v>52</v>
      </c>
      <c r="R394" s="1924">
        <f t="shared" si="309"/>
      </c>
      <c r="S394" s="1945">
        <v>20733</v>
      </c>
      <c r="T394" s="1945">
        <v>552</v>
      </c>
      <c r="U394" s="1945">
        <v>103</v>
      </c>
      <c r="V394" s="1945">
        <v>608</v>
      </c>
      <c r="W394" s="1945">
        <v>63</v>
      </c>
      <c r="X394" s="1945">
        <v>4</v>
      </c>
      <c r="Y394" s="1945">
        <v>3</v>
      </c>
      <c r="Z394" s="1945">
        <v>3</v>
      </c>
      <c r="AA394" s="1924">
        <f t="shared" si="402"/>
      </c>
      <c r="AB394" s="1928" t="s">
        <v>1681</v>
      </c>
      <c r="AC394" s="1928" t="s">
        <v>1682</v>
      </c>
      <c r="AD394" s="1928">
        <v>20</v>
      </c>
    </row>
    <row r="395">
      <c r="A395" s="1918"/>
      <c r="B395" s="1919" t="s">
        <v>1679</v>
      </c>
      <c r="C395" s="1920" t="s">
        <v>1684</v>
      </c>
      <c r="D395" s="1921">
        <v>2143.3</v>
      </c>
      <c r="E395" s="1922">
        <v>2</v>
      </c>
      <c r="F395" s="1921">
        <f t="shared" si="215"/>
      </c>
      <c r="G395" s="1923">
        <f t="shared" si="247"/>
      </c>
      <c r="H395" s="1923">
        <f t="shared" si="340"/>
      </c>
      <c r="I395" s="1923">
        <f t="shared" si="30"/>
      </c>
      <c r="J395" s="1924">
        <f t="shared" si="153"/>
      </c>
      <c r="K395" s="1925">
        <f t="shared" si="278"/>
      </c>
      <c r="L395" s="1925">
        <f t="shared" si="371"/>
      </c>
      <c r="M395" s="1925">
        <f t="shared" si="61"/>
      </c>
      <c r="N395" s="1925">
        <f t="shared" si="92"/>
      </c>
      <c r="O395" s="1926">
        <f t="shared" si="184"/>
      </c>
      <c r="P395" s="1927">
        <v>0.0071</v>
      </c>
      <c r="Q395" s="1926">
        <v>58</v>
      </c>
      <c r="R395" s="1924">
        <f t="shared" si="309"/>
      </c>
      <c r="S395" s="1945">
        <v>30748</v>
      </c>
      <c r="T395" s="1945">
        <v>635</v>
      </c>
      <c r="U395" s="1945">
        <v>118</v>
      </c>
      <c r="V395" s="1945">
        <v>667</v>
      </c>
      <c r="W395" s="1945">
        <v>77</v>
      </c>
      <c r="X395" s="1945">
        <v>5</v>
      </c>
      <c r="Y395" s="1945">
        <v>1</v>
      </c>
      <c r="Z395" s="1945">
        <v>11</v>
      </c>
      <c r="AA395" s="1924">
        <f t="shared" si="402"/>
      </c>
      <c r="AB395" s="1928" t="s">
        <v>1681</v>
      </c>
      <c r="AC395" s="1928" t="s">
        <v>1682</v>
      </c>
      <c r="AD395" s="1928">
        <v>38</v>
      </c>
    </row>
    <row r="396">
      <c r="A396" s="1918"/>
      <c r="B396" s="1919" t="s">
        <v>1679</v>
      </c>
      <c r="C396" s="1920" t="s">
        <v>1685</v>
      </c>
      <c r="D396" s="1921">
        <v>1771.29</v>
      </c>
      <c r="E396" s="1922">
        <v>5</v>
      </c>
      <c r="F396" s="1921">
        <f t="shared" si="215"/>
      </c>
      <c r="G396" s="1923">
        <f t="shared" si="247"/>
      </c>
      <c r="H396" s="1923">
        <f t="shared" si="340"/>
      </c>
      <c r="I396" s="1923">
        <f t="shared" si="30"/>
      </c>
      <c r="J396" s="1924">
        <f t="shared" si="153"/>
      </c>
      <c r="K396" s="1925">
        <f t="shared" si="278"/>
      </c>
      <c r="L396" s="1925">
        <f t="shared" si="371"/>
      </c>
      <c r="M396" s="1925">
        <f t="shared" si="61"/>
      </c>
      <c r="N396" s="1925">
        <f t="shared" si="92"/>
      </c>
      <c r="O396" s="1926">
        <f t="shared" si="184"/>
      </c>
      <c r="P396" s="1927">
        <v>0.0119</v>
      </c>
      <c r="Q396" s="1926">
        <v>61</v>
      </c>
      <c r="R396" s="1924">
        <f t="shared" si="309"/>
      </c>
      <c r="S396" s="1945">
        <v>21246</v>
      </c>
      <c r="T396" s="1945">
        <v>603</v>
      </c>
      <c r="U396" s="1945">
        <v>103</v>
      </c>
      <c r="V396" s="1945">
        <v>656</v>
      </c>
      <c r="W396" s="1945">
        <v>85</v>
      </c>
      <c r="X396" s="1945">
        <v>0</v>
      </c>
      <c r="Y396" s="1945">
        <v>1</v>
      </c>
      <c r="Z396" s="1945">
        <v>9</v>
      </c>
      <c r="AA396" s="1924">
        <f t="shared" si="402"/>
      </c>
      <c r="AB396" s="1928" t="s">
        <v>1681</v>
      </c>
      <c r="AC396" s="1928" t="s">
        <v>1682</v>
      </c>
      <c r="AD396" s="1928">
        <v>34</v>
      </c>
    </row>
    <row r="397">
      <c r="A397" s="1918"/>
      <c r="B397" s="1929" t="s">
        <v>1686</v>
      </c>
      <c r="C397" s="1929"/>
      <c r="D397" s="1930">
        <f>SUM(D393:D396)</f>
      </c>
      <c r="E397" s="1931">
        <f>SUM(E393:E396)</f>
      </c>
      <c r="F397" s="1930">
        <f>SUM(F393:F396)</f>
      </c>
      <c r="G397" s="1932">
        <f t="shared" si="247"/>
      </c>
      <c r="H397" s="1932">
        <f t="shared" si="340"/>
      </c>
      <c r="I397" s="1932">
        <f t="shared" si="30"/>
      </c>
      <c r="J397" s="1932">
        <f t="shared" si="153"/>
      </c>
      <c r="K397" s="1933">
        <f t="shared" si="278"/>
      </c>
      <c r="L397" s="1933">
        <f t="shared" si="371"/>
      </c>
      <c r="M397" s="1933">
        <f t="shared" si="61"/>
      </c>
      <c r="N397" s="1933">
        <f t="shared" si="92"/>
      </c>
      <c r="O397" s="1934">
        <f t="shared" si="184"/>
      </c>
      <c r="P397" s="1933">
        <f>AVERAGE(P393:P396)</f>
      </c>
      <c r="Q397" s="1930">
        <f>AVERAGE(Q393:Q396)</f>
      </c>
      <c r="R397" s="1932">
        <f t="shared" si="309"/>
      </c>
      <c r="S397" s="1935">
        <f>SUM(S393:S396)</f>
      </c>
      <c r="T397" s="1935">
        <f>SUM(T393:T396)</f>
      </c>
      <c r="U397" s="1935">
        <f>SUM(U393:U396)</f>
      </c>
      <c r="V397" s="1935">
        <f>SUM(V393:V396)</f>
      </c>
      <c r="W397" s="1935">
        <f>SUM(W393:W396)</f>
      </c>
      <c r="X397" s="1935">
        <f>SUM(X393:X396)</f>
      </c>
      <c r="Y397" s="1935">
        <f>SUM(Y393:Y396)</f>
      </c>
      <c r="Z397" s="1935">
        <f>SUM(Z393:Z396)</f>
      </c>
      <c r="AA397" s="1936">
        <f t="shared" si="402"/>
      </c>
      <c r="AB397" s="1937"/>
      <c r="AC397" s="1937"/>
      <c r="AD397" s="1938">
        <f>SUM(AD393:AD396)</f>
      </c>
    </row>
    <row r="398">
      <c r="A398" s="1918"/>
      <c r="B398" s="1920" t="s">
        <v>1687</v>
      </c>
      <c r="C398" s="1920" t="s">
        <v>1688</v>
      </c>
      <c r="D398" s="1921">
        <v>1716.91</v>
      </c>
      <c r="E398" s="1922">
        <v>1</v>
      </c>
      <c r="F398" s="1921">
        <f t="shared" ref="F398:F401" si="216">E398*2000*1.2</f>
      </c>
      <c r="G398" s="1923">
        <f t="shared" si="247"/>
      </c>
      <c r="H398" s="1923">
        <f t="shared" si="340"/>
      </c>
      <c r="I398" s="1923">
        <f t="shared" si="30"/>
      </c>
      <c r="J398" s="1924">
        <f t="shared" si="153"/>
      </c>
      <c r="K398" s="1925">
        <f t="shared" si="278"/>
      </c>
      <c r="L398" s="1925">
        <f t="shared" si="371"/>
      </c>
      <c r="M398" s="1925">
        <f t="shared" si="61"/>
      </c>
      <c r="N398" s="1925">
        <f t="shared" si="92"/>
      </c>
      <c r="O398" s="1926">
        <f t="shared" si="184"/>
      </c>
      <c r="P398" s="1944">
        <v>0.0131</v>
      </c>
      <c r="Q398" s="1926">
        <v>63</v>
      </c>
      <c r="R398" s="1924">
        <f t="shared" si="309"/>
      </c>
      <c r="S398" s="1945">
        <v>15260</v>
      </c>
      <c r="T398" s="1945">
        <v>488</v>
      </c>
      <c r="U398" s="1945">
        <v>73</v>
      </c>
      <c r="V398" s="1945">
        <v>518</v>
      </c>
      <c r="W398" s="1945">
        <v>113</v>
      </c>
      <c r="X398" s="1945">
        <v>6</v>
      </c>
      <c r="Y398" s="1945">
        <v>1</v>
      </c>
      <c r="Z398" s="1945">
        <v>6</v>
      </c>
      <c r="AA398" s="1924">
        <f t="shared" si="402"/>
      </c>
      <c r="AB398" s="1928" t="s">
        <v>1681</v>
      </c>
      <c r="AC398" s="1928" t="s">
        <v>1682</v>
      </c>
      <c r="AD398" s="1928">
        <v>22</v>
      </c>
    </row>
    <row r="399">
      <c r="A399" s="1918"/>
      <c r="B399" s="1920" t="s">
        <v>1687</v>
      </c>
      <c r="C399" s="1919" t="s">
        <v>1689</v>
      </c>
      <c r="D399" s="1939">
        <v>1527.12</v>
      </c>
      <c r="E399" s="1940">
        <v>0</v>
      </c>
      <c r="F399" s="1921">
        <f t="shared" si="216"/>
      </c>
      <c r="G399" s="1941">
        <f t="shared" si="247"/>
      </c>
      <c r="H399" s="1941">
        <f t="shared" si="340"/>
      </c>
      <c r="I399" s="1941">
        <f t="shared" si="30"/>
      </c>
      <c r="J399" s="1942">
        <f t="shared" si="153"/>
      </c>
      <c r="K399" s="1943">
        <f t="shared" si="278"/>
      </c>
      <c r="L399" s="1943">
        <f t="shared" si="371"/>
      </c>
      <c r="M399" s="1943">
        <f t="shared" si="61"/>
      </c>
      <c r="N399" s="1943">
        <f t="shared" si="92"/>
      </c>
      <c r="O399" s="1926">
        <f t="shared" si="184"/>
      </c>
      <c r="P399" s="1944">
        <v>0.0177</v>
      </c>
      <c r="Q399" s="1945">
        <v>62</v>
      </c>
      <c r="R399" s="1942">
        <f t="shared" si="309"/>
      </c>
      <c r="S399" s="1945">
        <v>13886</v>
      </c>
      <c r="T399" s="1945">
        <v>428</v>
      </c>
      <c r="U399" s="1945">
        <v>73</v>
      </c>
      <c r="V399" s="1945">
        <v>465</v>
      </c>
      <c r="W399" s="1945">
        <v>26</v>
      </c>
      <c r="X399" s="1945">
        <v>1</v>
      </c>
      <c r="Y399" s="1945">
        <v>2</v>
      </c>
      <c r="Z399" s="1945">
        <v>9</v>
      </c>
      <c r="AA399" s="1924">
        <f t="shared" si="402"/>
      </c>
      <c r="AB399" s="1928" t="s">
        <v>1681</v>
      </c>
      <c r="AC399" s="1928" t="s">
        <v>1682</v>
      </c>
      <c r="AD399" s="1946">
        <v>20</v>
      </c>
    </row>
    <row r="400">
      <c r="A400" s="1918"/>
      <c r="B400" s="1920" t="s">
        <v>1687</v>
      </c>
      <c r="C400" s="1919" t="s">
        <v>1690</v>
      </c>
      <c r="D400" s="1939">
        <v>1549.17</v>
      </c>
      <c r="E400" s="1940">
        <v>1</v>
      </c>
      <c r="F400" s="1921">
        <f t="shared" si="216"/>
      </c>
      <c r="G400" s="1941">
        <f t="shared" si="247"/>
      </c>
      <c r="H400" s="1941">
        <f t="shared" si="340"/>
      </c>
      <c r="I400" s="1941">
        <f t="shared" si="30"/>
      </c>
      <c r="J400" s="1942">
        <f t="shared" si="153"/>
      </c>
      <c r="K400" s="1943">
        <f t="shared" si="278"/>
      </c>
      <c r="L400" s="1943">
        <f t="shared" si="371"/>
      </c>
      <c r="M400" s="1943">
        <f t="shared" si="61"/>
      </c>
      <c r="N400" s="1943">
        <f t="shared" si="92"/>
      </c>
      <c r="O400" s="1926">
        <f t="shared" si="184"/>
      </c>
      <c r="P400" s="1944">
        <v>0.0226</v>
      </c>
      <c r="Q400" s="1945">
        <v>63</v>
      </c>
      <c r="R400" s="1942">
        <f t="shared" si="309"/>
      </c>
      <c r="S400" s="1945">
        <v>12023</v>
      </c>
      <c r="T400" s="1945">
        <v>462</v>
      </c>
      <c r="U400" s="1945">
        <v>66</v>
      </c>
      <c r="V400" s="1945">
        <v>496</v>
      </c>
      <c r="W400" s="1945">
        <v>80</v>
      </c>
      <c r="X400" s="1945">
        <v>4</v>
      </c>
      <c r="Y400" s="1945">
        <v>0</v>
      </c>
      <c r="Z400" s="1945">
        <v>4</v>
      </c>
      <c r="AA400" s="1924">
        <f t="shared" si="402"/>
      </c>
      <c r="AB400" s="1928" t="s">
        <v>1681</v>
      </c>
      <c r="AC400" s="1928" t="s">
        <v>1682</v>
      </c>
      <c r="AD400" s="1946">
        <v>20</v>
      </c>
    </row>
    <row r="401">
      <c r="A401" s="1918"/>
      <c r="B401" s="1920" t="s">
        <v>1687</v>
      </c>
      <c r="C401" s="1919" t="s">
        <v>1691</v>
      </c>
      <c r="D401" s="1939">
        <v>780.25</v>
      </c>
      <c r="E401" s="1940">
        <v>2</v>
      </c>
      <c r="F401" s="1921">
        <f t="shared" si="216"/>
      </c>
      <c r="G401" s="1941">
        <f t="shared" si="247"/>
      </c>
      <c r="H401" s="1941">
        <f t="shared" si="340"/>
      </c>
      <c r="I401" s="1941">
        <f t="shared" si="30"/>
      </c>
      <c r="J401" s="1942">
        <f t="shared" si="153"/>
      </c>
      <c r="K401" s="1943">
        <f t="shared" si="278"/>
      </c>
      <c r="L401" s="1943">
        <f t="shared" si="371"/>
      </c>
      <c r="M401" s="1943">
        <f t="shared" si="61"/>
      </c>
      <c r="N401" s="1943">
        <f t="shared" si="92"/>
      </c>
      <c r="O401" s="1926">
        <f t="shared" si="184"/>
      </c>
      <c r="P401" s="1944">
        <v>0.0244</v>
      </c>
      <c r="Q401" s="1945">
        <v>64</v>
      </c>
      <c r="R401" s="1942">
        <f t="shared" si="309"/>
      </c>
      <c r="S401" s="1945">
        <v>6655</v>
      </c>
      <c r="T401" s="1945">
        <v>264</v>
      </c>
      <c r="U401" s="1945">
        <v>47</v>
      </c>
      <c r="V401" s="1945">
        <v>286</v>
      </c>
      <c r="W401" s="1945">
        <v>36</v>
      </c>
      <c r="X401" s="1945">
        <v>3</v>
      </c>
      <c r="Y401" s="1945">
        <v>0</v>
      </c>
      <c r="Z401" s="1945">
        <v>3</v>
      </c>
      <c r="AA401" s="1924">
        <f t="shared" si="402"/>
      </c>
      <c r="AB401" s="1928" t="s">
        <v>1681</v>
      </c>
      <c r="AC401" s="1928" t="s">
        <v>1682</v>
      </c>
      <c r="AD401" s="1946">
        <v>12</v>
      </c>
    </row>
    <row r="402">
      <c r="A402" s="1918"/>
      <c r="B402" s="1929" t="s">
        <v>1686</v>
      </c>
      <c r="C402" s="1929"/>
      <c r="D402" s="1930">
        <f>SUM(D398:D401)</f>
      </c>
      <c r="E402" s="1930">
        <f>SUM(E398:E401)</f>
      </c>
      <c r="F402" s="1930">
        <f>SUM(F398:F401)</f>
      </c>
      <c r="G402" s="1932">
        <f t="shared" si="247"/>
      </c>
      <c r="H402" s="1932">
        <f t="shared" si="340"/>
      </c>
      <c r="I402" s="1932">
        <f t="shared" si="30"/>
      </c>
      <c r="J402" s="1932">
        <f t="shared" si="153"/>
      </c>
      <c r="K402" s="1933">
        <f t="shared" si="278"/>
      </c>
      <c r="L402" s="1933">
        <f t="shared" si="371"/>
      </c>
      <c r="M402" s="1933">
        <f t="shared" si="61"/>
      </c>
      <c r="N402" s="1933">
        <f t="shared" si="92"/>
      </c>
      <c r="O402" s="1934">
        <f t="shared" si="184"/>
      </c>
      <c r="P402" s="1933">
        <f>AVERAGE(P398:P401)</f>
      </c>
      <c r="Q402" s="1930">
        <f>AVERAGE(Q398:Q401)</f>
      </c>
      <c r="R402" s="1930">
        <f t="shared" si="309"/>
      </c>
      <c r="S402" s="1934">
        <f>SUM(S398:S401)</f>
      </c>
      <c r="T402" s="1934">
        <f>SUM(T398:T401)</f>
      </c>
      <c r="U402" s="1934">
        <f>SUM(U398:U401)</f>
      </c>
      <c r="V402" s="1934">
        <f>SUM(V398:V401)</f>
      </c>
      <c r="W402" s="1934">
        <f>SUM(W398:W401)</f>
      </c>
      <c r="X402" s="1934">
        <f>SUM(X398:X401)</f>
      </c>
      <c r="Y402" s="1934">
        <f>SUM(Y398:Y401)</f>
      </c>
      <c r="Z402" s="1934">
        <f>SUM(Z398:Z401)</f>
      </c>
      <c r="AA402" s="1936">
        <f t="shared" si="402"/>
      </c>
      <c r="AB402" s="1937"/>
      <c r="AC402" s="1937"/>
      <c r="AD402" s="1938">
        <f>SUM(AD398:AD401)</f>
      </c>
    </row>
    <row r="403">
      <c r="A403" s="1918"/>
      <c r="B403" s="1948" t="s">
        <v>1692</v>
      </c>
      <c r="C403" s="1948"/>
      <c r="D403" s="1949">
        <f>D402+D397</f>
      </c>
      <c r="E403" s="1949">
        <f>E402+E397</f>
      </c>
      <c r="F403" s="1959">
        <f>F397+F402</f>
      </c>
      <c r="G403" s="1950">
        <f t="shared" si="247"/>
      </c>
      <c r="H403" s="1950">
        <f t="shared" si="340"/>
      </c>
      <c r="I403" s="1950">
        <f t="shared" si="30"/>
      </c>
      <c r="J403" s="1950">
        <f t="shared" si="153"/>
      </c>
      <c r="K403" s="1951">
        <f t="shared" si="278"/>
      </c>
      <c r="L403" s="1951">
        <f t="shared" si="371"/>
      </c>
      <c r="M403" s="1951">
        <f t="shared" si="61"/>
      </c>
      <c r="N403" s="1951">
        <f t="shared" si="92"/>
      </c>
      <c r="O403" s="1952">
        <f t="shared" si="184"/>
      </c>
      <c r="P403" s="1953">
        <f>(P402+P397)/2</f>
      </c>
      <c r="Q403" s="1953">
        <f>(Q402+Q397)/2</f>
      </c>
      <c r="R403" s="1949">
        <f>(R402+R397)/2</f>
      </c>
      <c r="S403" s="1952">
        <f>S402+S397</f>
      </c>
      <c r="T403" s="1952">
        <f>T402+T397</f>
      </c>
      <c r="U403" s="1952">
        <f>U402+U397</f>
      </c>
      <c r="V403" s="1952">
        <f>V402+V397</f>
      </c>
      <c r="W403" s="1952">
        <f>W402+W397</f>
      </c>
      <c r="X403" s="1952">
        <f>X402+X397</f>
      </c>
      <c r="Y403" s="1952">
        <f>Y402+Y397</f>
      </c>
      <c r="Z403" s="1952">
        <f>Z402+Z397</f>
      </c>
      <c r="AA403" s="1950">
        <f t="shared" si="402"/>
      </c>
      <c r="AB403" s="1954"/>
      <c r="AC403" s="1954"/>
      <c r="AD403" s="1955">
        <f>AD402+AD397</f>
      </c>
    </row>
    <row r="404">
      <c r="A404" s="1918"/>
      <c r="B404" s="1948"/>
      <c r="C404" s="1948"/>
      <c r="D404" s="1949"/>
      <c r="E404" s="1949"/>
      <c r="F404" s="1949"/>
      <c r="G404" s="1950"/>
      <c r="H404" s="1950"/>
      <c r="I404" s="1950"/>
      <c r="J404" s="1950"/>
      <c r="K404" s="1951"/>
      <c r="L404" s="1951"/>
      <c r="M404" s="1951"/>
      <c r="N404" s="1951"/>
      <c r="O404" s="1952"/>
      <c r="P404" s="1953"/>
      <c r="Q404" s="1953"/>
      <c r="R404" s="1949"/>
      <c r="S404" s="1952"/>
      <c r="T404" s="1952"/>
      <c r="U404" s="1952"/>
      <c r="V404" s="1952"/>
      <c r="W404" s="1952"/>
      <c r="X404" s="1952"/>
      <c r="Y404" s="1952"/>
      <c r="Z404" s="1952"/>
      <c r="AA404" s="1950"/>
      <c r="AB404" s="1954"/>
      <c r="AC404" s="1954"/>
      <c r="AD404" s="1955">
        <f>AD405-AD403</f>
      </c>
    </row>
    <row r="405">
      <c r="A405" s="1918"/>
      <c r="B405" s="1948"/>
      <c r="C405" s="1948"/>
      <c r="D405" s="1949"/>
      <c r="E405" s="1949"/>
      <c r="F405" s="1949"/>
      <c r="G405" s="1950"/>
      <c r="H405" s="1950"/>
      <c r="I405" s="1950"/>
      <c r="J405" s="1950"/>
      <c r="K405" s="1951"/>
      <c r="L405" s="1951"/>
      <c r="M405" s="1951"/>
      <c r="N405" s="1951"/>
      <c r="O405" s="1952"/>
      <c r="P405" s="1953"/>
      <c r="Q405" s="1953"/>
      <c r="R405" s="1949"/>
      <c r="S405" s="1952"/>
      <c r="T405" s="1952"/>
      <c r="U405" s="1952"/>
      <c r="V405" s="1952"/>
      <c r="W405" s="1952"/>
      <c r="X405" s="1952"/>
      <c r="Y405" s="1952"/>
      <c r="Z405" s="1952"/>
      <c r="AA405" s="1950"/>
      <c r="AB405" s="1954"/>
      <c r="AC405" s="1954"/>
      <c r="AD405" s="1960">
        <v>202</v>
      </c>
    </row>
    <row r="406">
      <c r="A406" s="1918"/>
      <c r="B406" s="1948"/>
      <c r="C406" s="1948"/>
      <c r="D406" s="1949"/>
      <c r="E406" s="1949"/>
      <c r="F406" s="1949"/>
      <c r="G406" s="1950"/>
      <c r="H406" s="1950"/>
      <c r="I406" s="1950"/>
      <c r="J406" s="1950"/>
      <c r="K406" s="1951"/>
      <c r="L406" s="1951"/>
      <c r="M406" s="1951"/>
      <c r="N406" s="1951"/>
      <c r="O406" s="1952"/>
      <c r="P406" s="1953"/>
      <c r="Q406" s="1953"/>
      <c r="R406" s="1949"/>
      <c r="S406" s="1952"/>
      <c r="T406" s="1952"/>
      <c r="U406" s="1952"/>
      <c r="V406" s="1952"/>
      <c r="W406" s="1952"/>
      <c r="X406" s="1952"/>
      <c r="Y406" s="1952"/>
      <c r="Z406" s="1952"/>
      <c r="AA406" s="1950"/>
      <c r="AB406" s="1954"/>
      <c r="AC406" s="1954"/>
      <c r="AD406" s="1955"/>
    </row>
    <row r="407">
      <c r="A407" s="1918"/>
      <c r="B407" s="1948"/>
      <c r="C407" s="1948"/>
      <c r="D407" s="1949"/>
      <c r="E407" s="1949"/>
      <c r="F407" s="1949"/>
      <c r="G407" s="1950"/>
      <c r="H407" s="1950"/>
      <c r="I407" s="1950"/>
      <c r="J407" s="1950"/>
      <c r="K407" s="1951"/>
      <c r="L407" s="1951"/>
      <c r="M407" s="1951"/>
      <c r="N407" s="1951"/>
      <c r="O407" s="1952"/>
      <c r="P407" s="1953"/>
      <c r="Q407" s="1953"/>
      <c r="R407" s="1949"/>
      <c r="S407" s="1952"/>
      <c r="T407" s="1952"/>
      <c r="U407" s="1952"/>
      <c r="V407" s="1952"/>
      <c r="W407" s="1952"/>
      <c r="X407" s="1952"/>
      <c r="Y407" s="1952"/>
      <c r="Z407" s="1952"/>
      <c r="AA407" s="1950"/>
      <c r="AB407" s="1954"/>
      <c r="AC407" s="1954"/>
      <c r="AD407" s="1955"/>
    </row>
    <row r="408">
      <c r="A408" s="1918"/>
      <c r="B408" s="1948"/>
      <c r="C408" s="1948"/>
      <c r="D408" s="1949"/>
      <c r="E408" s="1949"/>
      <c r="F408" s="1949"/>
      <c r="G408" s="1950"/>
      <c r="H408" s="1950"/>
      <c r="I408" s="1950"/>
      <c r="J408" s="1950"/>
      <c r="K408" s="1951"/>
      <c r="L408" s="1951"/>
      <c r="M408" s="1951"/>
      <c r="N408" s="1951"/>
      <c r="O408" s="1952"/>
      <c r="P408" s="1953"/>
      <c r="Q408" s="1953"/>
      <c r="R408" s="1949"/>
      <c r="S408" s="1952"/>
      <c r="T408" s="1952"/>
      <c r="U408" s="1952"/>
      <c r="V408" s="1952"/>
      <c r="W408" s="1952"/>
      <c r="X408" s="1952"/>
      <c r="Y408" s="1952"/>
      <c r="Z408" s="1952"/>
      <c r="AA408" s="1950"/>
      <c r="AB408" s="1954"/>
      <c r="AC408" s="1954"/>
      <c r="AD408" s="1955"/>
    </row>
    <row r="409">
      <c r="A409" s="1918"/>
      <c r="B409" s="1948"/>
      <c r="C409" s="1948"/>
      <c r="D409" s="1949"/>
      <c r="E409" s="1949"/>
      <c r="F409" s="1949"/>
      <c r="G409" s="1950"/>
      <c r="H409" s="1950"/>
      <c r="I409" s="1950"/>
      <c r="J409" s="1950"/>
      <c r="K409" s="1951"/>
      <c r="L409" s="1951"/>
      <c r="M409" s="1951"/>
      <c r="N409" s="1951"/>
      <c r="O409" s="1952"/>
      <c r="P409" s="1953"/>
      <c r="Q409" s="1953"/>
      <c r="R409" s="1949"/>
      <c r="S409" s="1952"/>
      <c r="T409" s="1952"/>
      <c r="U409" s="1952"/>
      <c r="V409" s="1952"/>
      <c r="W409" s="1952"/>
      <c r="X409" s="1952"/>
      <c r="Y409" s="1952"/>
      <c r="Z409" s="1952"/>
      <c r="AA409" s="1950"/>
      <c r="AB409" s="1954"/>
      <c r="AC409" s="1954"/>
      <c r="AD409" s="1955"/>
    </row>
    <row r="410">
      <c r="A410" s="1918"/>
      <c r="B410" s="1948"/>
      <c r="C410" s="1948"/>
      <c r="D410" s="1949"/>
      <c r="E410" s="1949"/>
      <c r="F410" s="1949"/>
      <c r="G410" s="1950"/>
      <c r="H410" s="1950"/>
      <c r="I410" s="1950"/>
      <c r="J410" s="1950"/>
      <c r="K410" s="1951"/>
      <c r="L410" s="1951"/>
      <c r="M410" s="1951"/>
      <c r="N410" s="1951"/>
      <c r="O410" s="1952"/>
      <c r="P410" s="1953"/>
      <c r="Q410" s="1953"/>
      <c r="R410" s="1949"/>
      <c r="S410" s="1952"/>
      <c r="T410" s="1952"/>
      <c r="U410" s="1952"/>
      <c r="V410" s="1952"/>
      <c r="W410" s="1952"/>
      <c r="X410" s="1952"/>
      <c r="Y410" s="1952"/>
      <c r="Z410" s="1952"/>
      <c r="AA410" s="1950"/>
      <c r="AB410" s="1954"/>
      <c r="AC410" s="1954"/>
      <c r="AD410" s="1955"/>
    </row>
    <row r="411">
      <c r="A411" s="1918"/>
      <c r="B411" s="1948"/>
      <c r="C411" s="1948"/>
      <c r="D411" s="1949"/>
      <c r="E411" s="1949"/>
      <c r="F411" s="1949"/>
      <c r="G411" s="1950"/>
      <c r="H411" s="1950"/>
      <c r="I411" s="1950"/>
      <c r="J411" s="1950"/>
      <c r="K411" s="1951"/>
      <c r="L411" s="1951"/>
      <c r="M411" s="1951"/>
      <c r="N411" s="1951"/>
      <c r="O411" s="1952"/>
      <c r="P411" s="1953"/>
      <c r="Q411" s="1953"/>
      <c r="R411" s="1949"/>
      <c r="S411" s="1952"/>
      <c r="T411" s="1952"/>
      <c r="U411" s="1952"/>
      <c r="V411" s="1952"/>
      <c r="W411" s="1952"/>
      <c r="X411" s="1952"/>
      <c r="Y411" s="1952"/>
      <c r="Z411" s="1952"/>
      <c r="AA411" s="1950"/>
      <c r="AB411" s="1954"/>
      <c r="AC411" s="1954"/>
      <c r="AD411" s="1955"/>
    </row>
    <row r="412">
      <c r="A412" s="1918"/>
      <c r="B412" s="1948"/>
      <c r="C412" s="1948"/>
      <c r="D412" s="1949"/>
      <c r="E412" s="1949"/>
      <c r="F412" s="1949"/>
      <c r="G412" s="1950"/>
      <c r="H412" s="1950"/>
      <c r="I412" s="1950"/>
      <c r="J412" s="1950"/>
      <c r="K412" s="1951"/>
      <c r="L412" s="1951"/>
      <c r="M412" s="1951"/>
      <c r="N412" s="1951"/>
      <c r="O412" s="1952"/>
      <c r="P412" s="1953"/>
      <c r="Q412" s="1953"/>
      <c r="R412" s="1949"/>
      <c r="S412" s="1952"/>
      <c r="T412" s="1952"/>
      <c r="U412" s="1952"/>
      <c r="V412" s="1952"/>
      <c r="W412" s="1952"/>
      <c r="X412" s="1952"/>
      <c r="Y412" s="1952"/>
      <c r="Z412" s="1952"/>
      <c r="AA412" s="1950"/>
      <c r="AB412" s="1954"/>
      <c r="AC412" s="1954"/>
      <c r="AD412" s="1955"/>
    </row>
    <row r="413">
      <c r="A413" s="1918"/>
      <c r="B413" s="1948"/>
      <c r="C413" s="1948"/>
      <c r="D413" s="1949"/>
      <c r="E413" s="1949"/>
      <c r="F413" s="1949"/>
      <c r="G413" s="1950"/>
      <c r="H413" s="1950"/>
      <c r="I413" s="1950"/>
      <c r="J413" s="1950"/>
      <c r="K413" s="1951"/>
      <c r="L413" s="1951"/>
      <c r="M413" s="1951"/>
      <c r="N413" s="1951"/>
      <c r="O413" s="1952"/>
      <c r="P413" s="1953"/>
      <c r="Q413" s="1953"/>
      <c r="R413" s="1949"/>
      <c r="S413" s="1952"/>
      <c r="T413" s="1952"/>
      <c r="U413" s="1952"/>
      <c r="V413" s="1952"/>
      <c r="W413" s="1952"/>
      <c r="X413" s="1952"/>
      <c r="Y413" s="1952"/>
      <c r="Z413" s="1952"/>
      <c r="AA413" s="1950"/>
      <c r="AB413" s="1954"/>
      <c r="AC413" s="1954"/>
      <c r="AD413" s="1955"/>
    </row>
    <row r="414">
      <c r="A414" s="1918"/>
      <c r="B414" s="1948"/>
      <c r="C414" s="1948"/>
      <c r="D414" s="1949"/>
      <c r="E414" s="1949"/>
      <c r="F414" s="1949"/>
      <c r="G414" s="1950"/>
      <c r="H414" s="1950"/>
      <c r="I414" s="1950"/>
      <c r="J414" s="1950"/>
      <c r="K414" s="1951"/>
      <c r="L414" s="1951"/>
      <c r="M414" s="1951"/>
      <c r="N414" s="1951"/>
      <c r="O414" s="1952"/>
      <c r="P414" s="1953"/>
      <c r="Q414" s="1953"/>
      <c r="R414" s="1949"/>
      <c r="S414" s="1952"/>
      <c r="T414" s="1952"/>
      <c r="U414" s="1952"/>
      <c r="V414" s="1952"/>
      <c r="W414" s="1952"/>
      <c r="X414" s="1952"/>
      <c r="Y414" s="1952"/>
      <c r="Z414" s="1952"/>
      <c r="AA414" s="1950"/>
      <c r="AB414" s="1954"/>
      <c r="AC414" s="1954"/>
      <c r="AD414" s="1955"/>
    </row>
    <row r="415">
      <c r="A415" s="1918"/>
      <c r="B415" s="1948"/>
      <c r="C415" s="1948"/>
      <c r="D415" s="1949"/>
      <c r="E415" s="1949"/>
      <c r="F415" s="1949"/>
      <c r="G415" s="1950"/>
      <c r="H415" s="1950"/>
      <c r="I415" s="1950"/>
      <c r="J415" s="1950"/>
      <c r="K415" s="1951"/>
      <c r="L415" s="1951"/>
      <c r="M415" s="1951"/>
      <c r="N415" s="1951"/>
      <c r="O415" s="1952"/>
      <c r="P415" s="1953"/>
      <c r="Q415" s="1953"/>
      <c r="R415" s="1949"/>
      <c r="S415" s="1952"/>
      <c r="T415" s="1952"/>
      <c r="U415" s="1952"/>
      <c r="V415" s="1952"/>
      <c r="W415" s="1952"/>
      <c r="X415" s="1952"/>
      <c r="Y415" s="1952"/>
      <c r="Z415" s="1952"/>
      <c r="AA415" s="1950"/>
      <c r="AB415" s="1954"/>
      <c r="AC415" s="1954"/>
      <c r="AD415" s="1955"/>
    </row>
    <row r="416">
      <c r="A416" s="1918"/>
      <c r="B416" s="1948"/>
      <c r="C416" s="1948"/>
      <c r="D416" s="1949"/>
      <c r="E416" s="1949"/>
      <c r="F416" s="1949"/>
      <c r="G416" s="1950"/>
      <c r="H416" s="1950"/>
      <c r="I416" s="1950"/>
      <c r="J416" s="1950"/>
      <c r="K416" s="1951"/>
      <c r="L416" s="1951"/>
      <c r="M416" s="1951"/>
      <c r="N416" s="1951"/>
      <c r="O416" s="1952"/>
      <c r="P416" s="1953"/>
      <c r="Q416" s="1953"/>
      <c r="R416" s="1949"/>
      <c r="S416" s="1952"/>
      <c r="T416" s="1952"/>
      <c r="U416" s="1952"/>
      <c r="V416" s="1952"/>
      <c r="W416" s="1952"/>
      <c r="X416" s="1952"/>
      <c r="Y416" s="1952"/>
      <c r="Z416" s="1952"/>
      <c r="AA416" s="1950"/>
      <c r="AB416" s="1954"/>
      <c r="AC416" s="1954"/>
      <c r="AD416" s="1955"/>
    </row>
    <row r="417">
      <c r="A417" s="1918"/>
      <c r="B417" s="1948"/>
      <c r="C417" s="1948"/>
      <c r="D417" s="1949"/>
      <c r="E417" s="1949"/>
      <c r="F417" s="1949"/>
      <c r="G417" s="1950"/>
      <c r="H417" s="1950"/>
      <c r="I417" s="1950"/>
      <c r="J417" s="1950"/>
      <c r="K417" s="1951"/>
      <c r="L417" s="1951"/>
      <c r="M417" s="1951"/>
      <c r="N417" s="1951"/>
      <c r="O417" s="1952"/>
      <c r="P417" s="1953"/>
      <c r="Q417" s="1953"/>
      <c r="R417" s="1949"/>
      <c r="S417" s="1952"/>
      <c r="T417" s="1952"/>
      <c r="U417" s="1952"/>
      <c r="V417" s="1952"/>
      <c r="W417" s="1952"/>
      <c r="X417" s="1952"/>
      <c r="Y417" s="1952"/>
      <c r="Z417" s="1952"/>
      <c r="AA417" s="1950"/>
      <c r="AB417" s="1954"/>
      <c r="AC417" s="1954"/>
      <c r="AD417" s="1955"/>
    </row>
    <row r="418">
      <c r="A418" s="1918"/>
      <c r="B418" s="1948"/>
      <c r="C418" s="1948"/>
      <c r="D418" s="1949"/>
      <c r="E418" s="1949"/>
      <c r="F418" s="1949"/>
      <c r="G418" s="1950"/>
      <c r="H418" s="1950"/>
      <c r="I418" s="1950"/>
      <c r="J418" s="1950"/>
      <c r="K418" s="1951"/>
      <c r="L418" s="1951"/>
      <c r="M418" s="1951"/>
      <c r="N418" s="1951"/>
      <c r="O418" s="1952"/>
      <c r="P418" s="1953"/>
      <c r="Q418" s="1953"/>
      <c r="R418" s="1949"/>
      <c r="S418" s="1952"/>
      <c r="T418" s="1952"/>
      <c r="U418" s="1952"/>
      <c r="V418" s="1952"/>
      <c r="W418" s="1952"/>
      <c r="X418" s="1952"/>
      <c r="Y418" s="1952"/>
      <c r="Z418" s="1952"/>
      <c r="AA418" s="1950"/>
      <c r="AB418" s="1954"/>
      <c r="AC418" s="1954"/>
      <c r="AD418" s="1955"/>
    </row>
    <row r="419">
      <c r="A419" s="1918"/>
      <c r="B419" s="1948"/>
      <c r="C419" s="1948"/>
      <c r="D419" s="1949"/>
      <c r="E419" s="1949"/>
      <c r="F419" s="1949"/>
      <c r="G419" s="1950"/>
      <c r="H419" s="1950"/>
      <c r="I419" s="1950"/>
      <c r="J419" s="1950"/>
      <c r="K419" s="1951"/>
      <c r="L419" s="1951"/>
      <c r="M419" s="1951"/>
      <c r="N419" s="1951"/>
      <c r="O419" s="1952"/>
      <c r="P419" s="1953"/>
      <c r="Q419" s="1953"/>
      <c r="R419" s="1949"/>
      <c r="S419" s="1952"/>
      <c r="T419" s="1952"/>
      <c r="U419" s="1952"/>
      <c r="V419" s="1952"/>
      <c r="W419" s="1952"/>
      <c r="X419" s="1952"/>
      <c r="Y419" s="1952"/>
      <c r="Z419" s="1952"/>
      <c r="AA419" s="1950"/>
      <c r="AB419" s="1954"/>
      <c r="AC419" s="1954"/>
      <c r="AD419" s="1955"/>
    </row>
    <row r="420">
      <c r="A420" s="1918"/>
      <c r="B420" s="1948"/>
      <c r="C420" s="1948"/>
      <c r="D420" s="1949"/>
      <c r="E420" s="1949"/>
      <c r="F420" s="1949"/>
      <c r="G420" s="1950"/>
      <c r="H420" s="1950"/>
      <c r="I420" s="1950"/>
      <c r="J420" s="1950"/>
      <c r="K420" s="1951"/>
      <c r="L420" s="1951"/>
      <c r="M420" s="1951"/>
      <c r="N420" s="1951"/>
      <c r="O420" s="1952"/>
      <c r="P420" s="1953"/>
      <c r="Q420" s="1953"/>
      <c r="R420" s="1949"/>
      <c r="S420" s="1952"/>
      <c r="T420" s="1952"/>
      <c r="U420" s="1952"/>
      <c r="V420" s="1952"/>
      <c r="W420" s="1952"/>
      <c r="X420" s="1952"/>
      <c r="Y420" s="1952"/>
      <c r="Z420" s="1952"/>
      <c r="AA420" s="1950"/>
      <c r="AB420" s="1954"/>
      <c r="AC420" s="1954"/>
      <c r="AD420" s="1955"/>
    </row>
    <row r="421">
      <c r="A421" s="1918"/>
      <c r="B421" s="1948"/>
      <c r="C421" s="1948"/>
      <c r="D421" s="1949"/>
      <c r="E421" s="1949"/>
      <c r="F421" s="1949"/>
      <c r="G421" s="1950"/>
      <c r="H421" s="1950"/>
      <c r="I421" s="1950"/>
      <c r="J421" s="1950"/>
      <c r="K421" s="1951"/>
      <c r="L421" s="1951"/>
      <c r="M421" s="1951"/>
      <c r="N421" s="1951"/>
      <c r="O421" s="1952"/>
      <c r="P421" s="1953"/>
      <c r="Q421" s="1953"/>
      <c r="R421" s="1949"/>
      <c r="S421" s="1952"/>
      <c r="T421" s="1952"/>
      <c r="U421" s="1952"/>
      <c r="V421" s="1952"/>
      <c r="W421" s="1952"/>
      <c r="X421" s="1952"/>
      <c r="Y421" s="1952"/>
      <c r="Z421" s="1952"/>
      <c r="AA421" s="1950"/>
      <c r="AB421" s="1954"/>
      <c r="AC421" s="1954"/>
      <c r="AD421" s="1955"/>
    </row>
    <row r="422">
      <c r="A422" s="1918"/>
      <c r="B422" s="1948"/>
      <c r="C422" s="1948"/>
      <c r="D422" s="1949"/>
      <c r="E422" s="1949"/>
      <c r="F422" s="1949"/>
      <c r="G422" s="1950"/>
      <c r="H422" s="1950"/>
      <c r="I422" s="1950"/>
      <c r="J422" s="1950"/>
      <c r="K422" s="1951"/>
      <c r="L422" s="1951"/>
      <c r="M422" s="1951"/>
      <c r="N422" s="1951"/>
      <c r="O422" s="1952"/>
      <c r="P422" s="1953"/>
      <c r="Q422" s="1953"/>
      <c r="R422" s="1949"/>
      <c r="S422" s="1952"/>
      <c r="T422" s="1952"/>
      <c r="U422" s="1952"/>
      <c r="V422" s="1952"/>
      <c r="W422" s="1952"/>
      <c r="X422" s="1952"/>
      <c r="Y422" s="1952"/>
      <c r="Z422" s="1952"/>
      <c r="AA422" s="1950"/>
      <c r="AB422" s="1954"/>
      <c r="AC422" s="1954"/>
      <c r="AD422" s="1955"/>
    </row>
    <row r="423">
      <c r="A423" s="1918"/>
      <c r="B423" s="1948"/>
      <c r="C423" s="1948"/>
      <c r="D423" s="1949"/>
      <c r="E423" s="1949"/>
      <c r="F423" s="1949"/>
      <c r="G423" s="1950"/>
      <c r="H423" s="1950"/>
      <c r="I423" s="1950"/>
      <c r="J423" s="1950"/>
      <c r="K423" s="1951"/>
      <c r="L423" s="1951"/>
      <c r="M423" s="1951"/>
      <c r="N423" s="1951"/>
      <c r="O423" s="1952"/>
      <c r="P423" s="1953"/>
      <c r="Q423" s="1953"/>
      <c r="R423" s="1949"/>
      <c r="S423" s="1952"/>
      <c r="T423" s="1952"/>
      <c r="U423" s="1952"/>
      <c r="V423" s="1952"/>
      <c r="W423" s="1952"/>
      <c r="X423" s="1952"/>
      <c r="Y423" s="1952"/>
      <c r="Z423" s="1952"/>
      <c r="AA423" s="1950"/>
      <c r="AB423" s="1954"/>
      <c r="AC423" s="1954"/>
      <c r="AD423" s="1955"/>
    </row>
    <row r="424">
      <c r="A424" s="1918"/>
      <c r="B424" s="1948"/>
      <c r="C424" s="1948"/>
      <c r="D424" s="1949"/>
      <c r="E424" s="1949"/>
      <c r="F424" s="1949"/>
      <c r="G424" s="1950"/>
      <c r="H424" s="1950"/>
      <c r="I424" s="1950"/>
      <c r="J424" s="1950"/>
      <c r="K424" s="1951"/>
      <c r="L424" s="1951"/>
      <c r="M424" s="1951"/>
      <c r="N424" s="1951"/>
      <c r="O424" s="1952"/>
      <c r="P424" s="1953"/>
      <c r="Q424" s="1953"/>
      <c r="R424" s="1949"/>
      <c r="S424" s="1952"/>
      <c r="T424" s="1952"/>
      <c r="U424" s="1952"/>
      <c r="V424" s="1952"/>
      <c r="W424" s="1952"/>
      <c r="X424" s="1952"/>
      <c r="Y424" s="1952"/>
      <c r="Z424" s="1952"/>
      <c r="AA424" s="1950"/>
      <c r="AB424" s="1954"/>
      <c r="AC424" s="1954"/>
      <c r="AD424" s="1955"/>
    </row>
    <row r="425">
      <c r="A425" s="1918"/>
      <c r="B425" s="1948"/>
      <c r="C425" s="1948"/>
      <c r="D425" s="1949"/>
      <c r="E425" s="1949"/>
      <c r="F425" s="1949"/>
      <c r="G425" s="1950"/>
      <c r="H425" s="1950"/>
      <c r="I425" s="1950"/>
      <c r="J425" s="1950"/>
      <c r="K425" s="1951"/>
      <c r="L425" s="1951"/>
      <c r="M425" s="1951"/>
      <c r="N425" s="1951"/>
      <c r="O425" s="1952"/>
      <c r="P425" s="1953"/>
      <c r="Q425" s="1953"/>
      <c r="R425" s="1949"/>
      <c r="S425" s="1952"/>
      <c r="T425" s="1952"/>
      <c r="U425" s="1952"/>
      <c r="V425" s="1952"/>
      <c r="W425" s="1952"/>
      <c r="X425" s="1952"/>
      <c r="Y425" s="1952"/>
      <c r="Z425" s="1952"/>
      <c r="AA425" s="1950"/>
      <c r="AB425" s="1954"/>
      <c r="AC425" s="1954"/>
      <c r="AD425" s="1955"/>
    </row>
    <row r="426">
      <c r="A426" s="1918"/>
      <c r="B426" s="1948"/>
      <c r="C426" s="1948"/>
      <c r="D426" s="1949"/>
      <c r="E426" s="1949"/>
      <c r="F426" s="1949"/>
      <c r="G426" s="1950"/>
      <c r="H426" s="1950"/>
      <c r="I426" s="1950"/>
      <c r="J426" s="1950"/>
      <c r="K426" s="1951"/>
      <c r="L426" s="1951"/>
      <c r="M426" s="1951"/>
      <c r="N426" s="1951"/>
      <c r="O426" s="1952"/>
      <c r="P426" s="1953"/>
      <c r="Q426" s="1953"/>
      <c r="R426" s="1949"/>
      <c r="S426" s="1952"/>
      <c r="T426" s="1952"/>
      <c r="U426" s="1952"/>
      <c r="V426" s="1952"/>
      <c r="W426" s="1952"/>
      <c r="X426" s="1952"/>
      <c r="Y426" s="1952"/>
      <c r="Z426" s="1952"/>
      <c r="AA426" s="1950"/>
      <c r="AB426" s="1954"/>
      <c r="AC426" s="1954"/>
      <c r="AD426" s="1955"/>
    </row>
    <row r="427">
      <c r="A427" s="1918"/>
      <c r="B427" s="1948"/>
      <c r="C427" s="1948"/>
      <c r="D427" s="1949"/>
      <c r="E427" s="1949"/>
      <c r="F427" s="1949"/>
      <c r="G427" s="1950"/>
      <c r="H427" s="1950"/>
      <c r="I427" s="1950"/>
      <c r="J427" s="1950"/>
      <c r="K427" s="1951"/>
      <c r="L427" s="1951"/>
      <c r="M427" s="1951"/>
      <c r="N427" s="1951"/>
      <c r="O427" s="1952"/>
      <c r="P427" s="1953"/>
      <c r="Q427" s="1953"/>
      <c r="R427" s="1949"/>
      <c r="S427" s="1952"/>
      <c r="T427" s="1952"/>
      <c r="U427" s="1952"/>
      <c r="V427" s="1952"/>
      <c r="W427" s="1952"/>
      <c r="X427" s="1952"/>
      <c r="Y427" s="1952"/>
      <c r="Z427" s="1952"/>
      <c r="AA427" s="1950"/>
      <c r="AB427" s="1954"/>
      <c r="AC427" s="1954"/>
      <c r="AD427" s="1955"/>
    </row>
    <row r="428">
      <c r="A428" s="1918"/>
      <c r="B428" s="1948"/>
      <c r="C428" s="1948"/>
      <c r="D428" s="1949"/>
      <c r="E428" s="1949"/>
      <c r="F428" s="1949"/>
      <c r="G428" s="1950"/>
      <c r="H428" s="1950"/>
      <c r="I428" s="1950"/>
      <c r="J428" s="1950"/>
      <c r="K428" s="1951"/>
      <c r="L428" s="1951"/>
      <c r="M428" s="1951"/>
      <c r="N428" s="1951"/>
      <c r="O428" s="1952"/>
      <c r="P428" s="1953"/>
      <c r="Q428" s="1953"/>
      <c r="R428" s="1949"/>
      <c r="S428" s="1952"/>
      <c r="T428" s="1952"/>
      <c r="U428" s="1952"/>
      <c r="V428" s="1952"/>
      <c r="W428" s="1952"/>
      <c r="X428" s="1952"/>
      <c r="Y428" s="1952"/>
      <c r="Z428" s="1952"/>
      <c r="AA428" s="1950"/>
      <c r="AB428" s="1954"/>
      <c r="AC428" s="1954"/>
      <c r="AD428" s="1955"/>
    </row>
    <row r="429">
      <c r="A429" s="1918"/>
      <c r="B429" s="1948"/>
      <c r="C429" s="1948"/>
      <c r="D429" s="1949"/>
      <c r="E429" s="1949"/>
      <c r="F429" s="1949"/>
      <c r="G429" s="1950"/>
      <c r="H429" s="1950"/>
      <c r="I429" s="1950"/>
      <c r="J429" s="1950"/>
      <c r="K429" s="1951"/>
      <c r="L429" s="1951"/>
      <c r="M429" s="1951"/>
      <c r="N429" s="1951"/>
      <c r="O429" s="1952"/>
      <c r="P429" s="1953"/>
      <c r="Q429" s="1953"/>
      <c r="R429" s="1949"/>
      <c r="S429" s="1952"/>
      <c r="T429" s="1952"/>
      <c r="U429" s="1952"/>
      <c r="V429" s="1952"/>
      <c r="W429" s="1952"/>
      <c r="X429" s="1952"/>
      <c r="Y429" s="1952"/>
      <c r="Z429" s="1952"/>
      <c r="AA429" s="1950"/>
      <c r="AB429" s="1954"/>
      <c r="AC429" s="1954"/>
      <c r="AD429" s="1955"/>
    </row>
    <row r="430">
      <c r="A430" s="1918"/>
      <c r="B430" s="1948"/>
      <c r="C430" s="1948"/>
      <c r="D430" s="1949"/>
      <c r="E430" s="1949"/>
      <c r="F430" s="1949"/>
      <c r="G430" s="1950"/>
      <c r="H430" s="1950"/>
      <c r="I430" s="1950"/>
      <c r="J430" s="1950"/>
      <c r="K430" s="1951"/>
      <c r="L430" s="1951"/>
      <c r="M430" s="1951"/>
      <c r="N430" s="1951"/>
      <c r="O430" s="1952"/>
      <c r="P430" s="1953"/>
      <c r="Q430" s="1953"/>
      <c r="R430" s="1949"/>
      <c r="S430" s="1952"/>
      <c r="T430" s="1952"/>
      <c r="U430" s="1952"/>
      <c r="V430" s="1952"/>
      <c r="W430" s="1952"/>
      <c r="X430" s="1952"/>
      <c r="Y430" s="1952"/>
      <c r="Z430" s="1952"/>
      <c r="AA430" s="1950"/>
      <c r="AB430" s="1954"/>
      <c r="AC430" s="1954"/>
      <c r="AD430" s="1955"/>
    </row>
    <row r="431">
      <c r="A431" s="1918"/>
      <c r="B431" s="1948"/>
      <c r="C431" s="1948"/>
      <c r="D431" s="1949"/>
      <c r="E431" s="1949"/>
      <c r="F431" s="1949"/>
      <c r="G431" s="1950"/>
      <c r="H431" s="1950"/>
      <c r="I431" s="1950"/>
      <c r="J431" s="1950"/>
      <c r="K431" s="1951"/>
      <c r="L431" s="1951"/>
      <c r="M431" s="1951"/>
      <c r="N431" s="1951"/>
      <c r="O431" s="1952"/>
      <c r="P431" s="1953"/>
      <c r="Q431" s="1953"/>
      <c r="R431" s="1949"/>
      <c r="S431" s="1952"/>
      <c r="T431" s="1952"/>
      <c r="U431" s="1952"/>
      <c r="V431" s="1952"/>
      <c r="W431" s="1952"/>
      <c r="X431" s="1952"/>
      <c r="Y431" s="1952"/>
      <c r="Z431" s="1952"/>
      <c r="AA431" s="1950"/>
      <c r="AB431" s="1954"/>
      <c r="AC431" s="1954"/>
      <c r="AD431" s="1955"/>
    </row>
    <row r="432">
      <c r="A432" s="1918"/>
      <c r="B432" s="1948"/>
      <c r="C432" s="1948"/>
      <c r="D432" s="1949"/>
      <c r="E432" s="1949"/>
      <c r="F432" s="1949"/>
      <c r="G432" s="1950"/>
      <c r="H432" s="1950"/>
      <c r="I432" s="1950"/>
      <c r="J432" s="1950"/>
      <c r="K432" s="1951"/>
      <c r="L432" s="1951"/>
      <c r="M432" s="1951"/>
      <c r="N432" s="1951"/>
      <c r="O432" s="1952"/>
      <c r="P432" s="1953"/>
      <c r="Q432" s="1953"/>
      <c r="R432" s="1949"/>
      <c r="S432" s="1952"/>
      <c r="T432" s="1952"/>
      <c r="U432" s="1952"/>
      <c r="V432" s="1952"/>
      <c r="W432" s="1952"/>
      <c r="X432" s="1952"/>
      <c r="Y432" s="1952"/>
      <c r="Z432" s="1952"/>
      <c r="AA432" s="1950"/>
      <c r="AB432" s="1954"/>
      <c r="AC432" s="1954"/>
      <c r="AD432" s="1955"/>
    </row>
    <row r="433">
      <c r="A433" s="1918"/>
      <c r="B433" s="1948"/>
      <c r="C433" s="1948"/>
      <c r="D433" s="1949"/>
      <c r="E433" s="1949"/>
      <c r="F433" s="1949"/>
      <c r="G433" s="1950"/>
      <c r="H433" s="1950"/>
      <c r="I433" s="1950"/>
      <c r="J433" s="1950"/>
      <c r="K433" s="1951"/>
      <c r="L433" s="1951"/>
      <c r="M433" s="1951"/>
      <c r="N433" s="1951"/>
      <c r="O433" s="1952"/>
      <c r="P433" s="1953"/>
      <c r="Q433" s="1953"/>
      <c r="R433" s="1949"/>
      <c r="S433" s="1952"/>
      <c r="T433" s="1952"/>
      <c r="U433" s="1952"/>
      <c r="V433" s="1952"/>
      <c r="W433" s="1952"/>
      <c r="X433" s="1952"/>
      <c r="Y433" s="1952"/>
      <c r="Z433" s="1952"/>
      <c r="AA433" s="1950"/>
      <c r="AB433" s="1954"/>
      <c r="AC433" s="1954"/>
      <c r="AD433" s="1955"/>
    </row>
    <row r="434">
      <c r="A434" s="1918"/>
      <c r="B434" s="1948"/>
      <c r="C434" s="1948"/>
      <c r="D434" s="1949"/>
      <c r="E434" s="1949"/>
      <c r="F434" s="1949"/>
      <c r="G434" s="1950"/>
      <c r="H434" s="1950"/>
      <c r="I434" s="1950"/>
      <c r="J434" s="1950"/>
      <c r="K434" s="1951"/>
      <c r="L434" s="1951"/>
      <c r="M434" s="1951"/>
      <c r="N434" s="1951"/>
      <c r="O434" s="1952"/>
      <c r="P434" s="1953"/>
      <c r="Q434" s="1953"/>
      <c r="R434" s="1949"/>
      <c r="S434" s="1952"/>
      <c r="T434" s="1952"/>
      <c r="U434" s="1952"/>
      <c r="V434" s="1952"/>
      <c r="W434" s="1952"/>
      <c r="X434" s="1952"/>
      <c r="Y434" s="1952"/>
      <c r="Z434" s="1952"/>
      <c r="AA434" s="1950"/>
      <c r="AB434" s="1954"/>
      <c r="AC434" s="1954"/>
      <c r="AD434" s="1955"/>
    </row>
    <row r="435">
      <c r="A435" s="1918"/>
      <c r="B435" s="1948"/>
      <c r="C435" s="1948"/>
      <c r="D435" s="1949"/>
      <c r="E435" s="1949"/>
      <c r="F435" s="1949"/>
      <c r="G435" s="1950"/>
      <c r="H435" s="1950"/>
      <c r="I435" s="1950"/>
      <c r="J435" s="1950"/>
      <c r="K435" s="1951"/>
      <c r="L435" s="1951"/>
      <c r="M435" s="1951"/>
      <c r="N435" s="1951"/>
      <c r="O435" s="1952"/>
      <c r="P435" s="1953"/>
      <c r="Q435" s="1953"/>
      <c r="R435" s="1949"/>
      <c r="S435" s="1952"/>
      <c r="T435" s="1952"/>
      <c r="U435" s="1952"/>
      <c r="V435" s="1952"/>
      <c r="W435" s="1952"/>
      <c r="X435" s="1952"/>
      <c r="Y435" s="1952"/>
      <c r="Z435" s="1952"/>
      <c r="AA435" s="1950"/>
      <c r="AB435" s="1954"/>
      <c r="AC435" s="1954"/>
      <c r="AD435" s="1955"/>
    </row>
    <row r="436">
      <c r="A436" s="1918"/>
      <c r="B436" s="1948"/>
      <c r="C436" s="1948"/>
      <c r="D436" s="1949"/>
      <c r="E436" s="1949"/>
      <c r="F436" s="1949"/>
      <c r="G436" s="1950"/>
      <c r="H436" s="1950"/>
      <c r="I436" s="1950"/>
      <c r="J436" s="1950"/>
      <c r="K436" s="1951"/>
      <c r="L436" s="1951"/>
      <c r="M436" s="1951"/>
      <c r="N436" s="1951"/>
      <c r="O436" s="1952"/>
      <c r="P436" s="1953"/>
      <c r="Q436" s="1953"/>
      <c r="R436" s="1949"/>
      <c r="S436" s="1952"/>
      <c r="T436" s="1952"/>
      <c r="U436" s="1952"/>
      <c r="V436" s="1952"/>
      <c r="W436" s="1952"/>
      <c r="X436" s="1952"/>
      <c r="Y436" s="1952"/>
      <c r="Z436" s="1952"/>
      <c r="AA436" s="1950"/>
      <c r="AB436" s="1954"/>
      <c r="AC436" s="1954"/>
      <c r="AD436" s="1955"/>
    </row>
    <row r="437">
      <c r="A437" s="1918"/>
      <c r="B437" s="1948"/>
      <c r="C437" s="1948"/>
      <c r="D437" s="1949"/>
      <c r="E437" s="1949"/>
      <c r="F437" s="1949"/>
      <c r="G437" s="1950"/>
      <c r="H437" s="1950"/>
      <c r="I437" s="1950"/>
      <c r="J437" s="1950"/>
      <c r="K437" s="1951"/>
      <c r="L437" s="1951"/>
      <c r="M437" s="1951"/>
      <c r="N437" s="1951"/>
      <c r="O437" s="1952"/>
      <c r="P437" s="1953"/>
      <c r="Q437" s="1953"/>
      <c r="R437" s="1949"/>
      <c r="S437" s="1952"/>
      <c r="T437" s="1952"/>
      <c r="U437" s="1952"/>
      <c r="V437" s="1952"/>
      <c r="W437" s="1952"/>
      <c r="X437" s="1952"/>
      <c r="Y437" s="1952"/>
      <c r="Z437" s="1952"/>
      <c r="AA437" s="1950"/>
      <c r="AB437" s="1954"/>
      <c r="AC437" s="1954"/>
      <c r="AD437" s="1955"/>
    </row>
    <row r="438">
      <c r="A438" s="1918"/>
      <c r="B438" s="1948"/>
      <c r="C438" s="1948"/>
      <c r="D438" s="1949"/>
      <c r="E438" s="1949"/>
      <c r="F438" s="1949"/>
      <c r="G438" s="1950"/>
      <c r="H438" s="1950"/>
      <c r="I438" s="1950"/>
      <c r="J438" s="1950"/>
      <c r="K438" s="1951"/>
      <c r="L438" s="1951"/>
      <c r="M438" s="1951"/>
      <c r="N438" s="1951"/>
      <c r="O438" s="1952"/>
      <c r="P438" s="1953"/>
      <c r="Q438" s="1953"/>
      <c r="R438" s="1949"/>
      <c r="S438" s="1952"/>
      <c r="T438" s="1952"/>
      <c r="U438" s="1952"/>
      <c r="V438" s="1952"/>
      <c r="W438" s="1952"/>
      <c r="X438" s="1952"/>
      <c r="Y438" s="1952"/>
      <c r="Z438" s="1952"/>
      <c r="AA438" s="1950"/>
      <c r="AB438" s="1954"/>
      <c r="AC438" s="1954"/>
      <c r="AD438" s="1955"/>
    </row>
    <row r="439">
      <c r="A439" s="1918"/>
      <c r="B439" s="1948"/>
      <c r="C439" s="1948"/>
      <c r="D439" s="1949"/>
      <c r="E439" s="1949"/>
      <c r="F439" s="1949"/>
      <c r="G439" s="1950"/>
      <c r="H439" s="1950"/>
      <c r="I439" s="1950"/>
      <c r="J439" s="1950"/>
      <c r="K439" s="1951"/>
      <c r="L439" s="1951"/>
      <c r="M439" s="1951"/>
      <c r="N439" s="1951"/>
      <c r="O439" s="1952"/>
      <c r="P439" s="1953"/>
      <c r="Q439" s="1953"/>
      <c r="R439" s="1949"/>
      <c r="S439" s="1952"/>
      <c r="T439" s="1952"/>
      <c r="U439" s="1952"/>
      <c r="V439" s="1952"/>
      <c r="W439" s="1952"/>
      <c r="X439" s="1952"/>
      <c r="Y439" s="1952"/>
      <c r="Z439" s="1952"/>
      <c r="AA439" s="1950"/>
      <c r="AB439" s="1954"/>
      <c r="AC439" s="1954"/>
      <c r="AD439" s="1955"/>
    </row>
    <row r="440">
      <c r="A440" s="1918"/>
      <c r="B440" s="1948"/>
      <c r="C440" s="1948"/>
      <c r="D440" s="1949"/>
      <c r="E440" s="1949"/>
      <c r="F440" s="1949"/>
      <c r="G440" s="1950"/>
      <c r="H440" s="1950"/>
      <c r="I440" s="1950"/>
      <c r="J440" s="1950"/>
      <c r="K440" s="1951"/>
      <c r="L440" s="1951"/>
      <c r="M440" s="1951"/>
      <c r="N440" s="1951"/>
      <c r="O440" s="1952"/>
      <c r="P440" s="1953"/>
      <c r="Q440" s="1953"/>
      <c r="R440" s="1949"/>
      <c r="S440" s="1952"/>
      <c r="T440" s="1952"/>
      <c r="U440" s="1952"/>
      <c r="V440" s="1952"/>
      <c r="W440" s="1952"/>
      <c r="X440" s="1952"/>
      <c r="Y440" s="1952"/>
      <c r="Z440" s="1952"/>
      <c r="AA440" s="1950"/>
      <c r="AB440" s="1954"/>
      <c r="AC440" s="1954"/>
      <c r="AD440" s="1955"/>
    </row>
    <row r="441">
      <c r="A441" s="1918"/>
      <c r="B441" s="1948"/>
      <c r="C441" s="1948"/>
      <c r="D441" s="1949"/>
      <c r="E441" s="1949"/>
      <c r="F441" s="1949"/>
      <c r="G441" s="1950"/>
      <c r="H441" s="1950"/>
      <c r="I441" s="1950"/>
      <c r="J441" s="1950"/>
      <c r="K441" s="1951"/>
      <c r="L441" s="1951"/>
      <c r="M441" s="1951"/>
      <c r="N441" s="1951"/>
      <c r="O441" s="1952"/>
      <c r="P441" s="1953"/>
      <c r="Q441" s="1953"/>
      <c r="R441" s="1949"/>
      <c r="S441" s="1952"/>
      <c r="T441" s="1952"/>
      <c r="U441" s="1952"/>
      <c r="V441" s="1952"/>
      <c r="W441" s="1952"/>
      <c r="X441" s="1952"/>
      <c r="Y441" s="1952"/>
      <c r="Z441" s="1952"/>
      <c r="AA441" s="1950"/>
      <c r="AB441" s="1954"/>
      <c r="AC441" s="1954"/>
      <c r="AD441" s="1955"/>
    </row>
    <row r="442">
      <c r="A442" s="1918"/>
      <c r="B442" s="1948"/>
      <c r="C442" s="1948"/>
      <c r="D442" s="1949"/>
      <c r="E442" s="1949"/>
      <c r="F442" s="1949"/>
      <c r="G442" s="1950"/>
      <c r="H442" s="1950"/>
      <c r="I442" s="1950"/>
      <c r="J442" s="1950"/>
      <c r="K442" s="1951"/>
      <c r="L442" s="1951"/>
      <c r="M442" s="1951"/>
      <c r="N442" s="1951"/>
      <c r="O442" s="1952"/>
      <c r="P442" s="1953"/>
      <c r="Q442" s="1953"/>
      <c r="R442" s="1949"/>
      <c r="S442" s="1952"/>
      <c r="T442" s="1952"/>
      <c r="U442" s="1952"/>
      <c r="V442" s="1952"/>
      <c r="W442" s="1952"/>
      <c r="X442" s="1952"/>
      <c r="Y442" s="1952"/>
      <c r="Z442" s="1952"/>
      <c r="AA442" s="1950"/>
      <c r="AB442" s="1954"/>
      <c r="AC442" s="1954"/>
      <c r="AD442" s="1955"/>
    </row>
    <row r="443">
      <c r="A443" s="1918"/>
      <c r="B443" s="1948"/>
      <c r="C443" s="1948"/>
      <c r="D443" s="1949"/>
      <c r="E443" s="1949"/>
      <c r="F443" s="1949"/>
      <c r="G443" s="1950"/>
      <c r="H443" s="1950"/>
      <c r="I443" s="1950"/>
      <c r="J443" s="1950"/>
      <c r="K443" s="1951"/>
      <c r="L443" s="1951"/>
      <c r="M443" s="1951"/>
      <c r="N443" s="1951"/>
      <c r="O443" s="1952"/>
      <c r="P443" s="1953"/>
      <c r="Q443" s="1953"/>
      <c r="R443" s="1949"/>
      <c r="S443" s="1952"/>
      <c r="T443" s="1952"/>
      <c r="U443" s="1952"/>
      <c r="V443" s="1952"/>
      <c r="W443" s="1952"/>
      <c r="X443" s="1952"/>
      <c r="Y443" s="1952"/>
      <c r="Z443" s="1952"/>
      <c r="AA443" s="1950"/>
      <c r="AB443" s="1954"/>
      <c r="AC443" s="1954"/>
      <c r="AD443" s="1955"/>
    </row>
    <row r="444">
      <c r="A444" s="1918"/>
      <c r="B444" s="1948"/>
      <c r="C444" s="1948"/>
      <c r="D444" s="1949"/>
      <c r="E444" s="1949"/>
      <c r="F444" s="1949"/>
      <c r="G444" s="1950"/>
      <c r="H444" s="1950"/>
      <c r="I444" s="1950"/>
      <c r="J444" s="1950"/>
      <c r="K444" s="1951"/>
      <c r="L444" s="1951"/>
      <c r="M444" s="1951"/>
      <c r="N444" s="1951"/>
      <c r="O444" s="1952"/>
      <c r="P444" s="1953"/>
      <c r="Q444" s="1953"/>
      <c r="R444" s="1949"/>
      <c r="S444" s="1952"/>
      <c r="T444" s="1952"/>
      <c r="U444" s="1952"/>
      <c r="V444" s="1952"/>
      <c r="W444" s="1952"/>
      <c r="X444" s="1952"/>
      <c r="Y444" s="1952"/>
      <c r="Z444" s="1952"/>
      <c r="AA444" s="1950"/>
      <c r="AB444" s="1954"/>
      <c r="AC444" s="1954"/>
      <c r="AD444" s="1955"/>
    </row>
    <row r="445">
      <c r="A445" s="1918"/>
      <c r="B445" s="1948"/>
      <c r="C445" s="1948"/>
      <c r="D445" s="1949"/>
      <c r="E445" s="1949"/>
      <c r="F445" s="1949"/>
      <c r="G445" s="1950"/>
      <c r="H445" s="1950"/>
      <c r="I445" s="1950"/>
      <c r="J445" s="1950"/>
      <c r="K445" s="1951"/>
      <c r="L445" s="1951"/>
      <c r="M445" s="1951"/>
      <c r="N445" s="1951"/>
      <c r="O445" s="1952"/>
      <c r="P445" s="1953"/>
      <c r="Q445" s="1953"/>
      <c r="R445" s="1949"/>
      <c r="S445" s="1952"/>
      <c r="T445" s="1952"/>
      <c r="U445" s="1952"/>
      <c r="V445" s="1952"/>
      <c r="W445" s="1952"/>
      <c r="X445" s="1952"/>
      <c r="Y445" s="1952"/>
      <c r="Z445" s="1952"/>
      <c r="AA445" s="1950"/>
      <c r="AB445" s="1954"/>
      <c r="AC445" s="1954"/>
      <c r="AD445" s="1955"/>
    </row>
    <row r="446">
      <c r="A446" s="1918"/>
      <c r="B446" s="1948"/>
      <c r="C446" s="1948"/>
      <c r="D446" s="1949"/>
      <c r="E446" s="1949"/>
      <c r="F446" s="1949"/>
      <c r="G446" s="1950"/>
      <c r="H446" s="1950"/>
      <c r="I446" s="1950"/>
      <c r="J446" s="1950"/>
      <c r="K446" s="1951"/>
      <c r="L446" s="1951"/>
      <c r="M446" s="1951"/>
      <c r="N446" s="1951"/>
      <c r="O446" s="1952"/>
      <c r="P446" s="1953"/>
      <c r="Q446" s="1953"/>
      <c r="R446" s="1949"/>
      <c r="S446" s="1952"/>
      <c r="T446" s="1952"/>
      <c r="U446" s="1952"/>
      <c r="V446" s="1952"/>
      <c r="W446" s="1952"/>
      <c r="X446" s="1952"/>
      <c r="Y446" s="1952"/>
      <c r="Z446" s="1952"/>
      <c r="AA446" s="1950"/>
      <c r="AB446" s="1954"/>
      <c r="AC446" s="1954"/>
      <c r="AD446" s="1955"/>
    </row>
    <row r="447">
      <c r="A447" s="1918"/>
      <c r="B447" s="1948"/>
      <c r="C447" s="1948"/>
      <c r="D447" s="1949"/>
      <c r="E447" s="1949"/>
      <c r="F447" s="1949"/>
      <c r="G447" s="1950"/>
      <c r="H447" s="1950"/>
      <c r="I447" s="1950"/>
      <c r="J447" s="1950"/>
      <c r="K447" s="1951"/>
      <c r="L447" s="1951"/>
      <c r="M447" s="1951"/>
      <c r="N447" s="1951"/>
      <c r="O447" s="1952"/>
      <c r="P447" s="1953"/>
      <c r="Q447" s="1953"/>
      <c r="R447" s="1949"/>
      <c r="S447" s="1952"/>
      <c r="T447" s="1952"/>
      <c r="U447" s="1952"/>
      <c r="V447" s="1952"/>
      <c r="W447" s="1952"/>
      <c r="X447" s="1952"/>
      <c r="Y447" s="1952"/>
      <c r="Z447" s="1952"/>
      <c r="AA447" s="1950"/>
      <c r="AB447" s="1954"/>
      <c r="AC447" s="1954"/>
      <c r="AD447" s="1955"/>
    </row>
    <row r="448">
      <c r="A448" s="1918"/>
      <c r="B448" s="1948"/>
      <c r="C448" s="1948"/>
      <c r="D448" s="1949"/>
      <c r="E448" s="1949"/>
      <c r="F448" s="1949"/>
      <c r="G448" s="1950"/>
      <c r="H448" s="1950"/>
      <c r="I448" s="1950"/>
      <c r="J448" s="1950"/>
      <c r="K448" s="1951"/>
      <c r="L448" s="1951"/>
      <c r="M448" s="1951"/>
      <c r="N448" s="1951"/>
      <c r="O448" s="1952"/>
      <c r="P448" s="1953"/>
      <c r="Q448" s="1953"/>
      <c r="R448" s="1949"/>
      <c r="S448" s="1952"/>
      <c r="T448" s="1952"/>
      <c r="U448" s="1952"/>
      <c r="V448" s="1952"/>
      <c r="W448" s="1952"/>
      <c r="X448" s="1952"/>
      <c r="Y448" s="1952"/>
      <c r="Z448" s="1952"/>
      <c r="AA448" s="1950"/>
      <c r="AB448" s="1954"/>
      <c r="AC448" s="1954"/>
      <c r="AD448" s="1955"/>
    </row>
    <row r="449">
      <c r="A449" s="1918"/>
      <c r="B449" s="1948"/>
      <c r="C449" s="1948"/>
      <c r="D449" s="1949"/>
      <c r="E449" s="1949"/>
      <c r="F449" s="1949"/>
      <c r="G449" s="1950"/>
      <c r="H449" s="1950"/>
      <c r="I449" s="1950"/>
      <c r="J449" s="1950"/>
      <c r="K449" s="1951"/>
      <c r="L449" s="1951"/>
      <c r="M449" s="1951"/>
      <c r="N449" s="1951"/>
      <c r="O449" s="1952"/>
      <c r="P449" s="1953"/>
      <c r="Q449" s="1953"/>
      <c r="R449" s="1949"/>
      <c r="S449" s="1952"/>
      <c r="T449" s="1952"/>
      <c r="U449" s="1952"/>
      <c r="V449" s="1952"/>
      <c r="W449" s="1952"/>
      <c r="X449" s="1952"/>
      <c r="Y449" s="1952"/>
      <c r="Z449" s="1952"/>
      <c r="AA449" s="1950"/>
      <c r="AB449" s="1954"/>
      <c r="AC449" s="1954"/>
      <c r="AD449" s="1955"/>
    </row>
    <row r="450">
      <c r="A450" s="1918"/>
      <c r="B450" s="1948"/>
      <c r="C450" s="1948"/>
      <c r="D450" s="1949"/>
      <c r="E450" s="1949"/>
      <c r="F450" s="1949"/>
      <c r="G450" s="1950"/>
      <c r="H450" s="1950"/>
      <c r="I450" s="1950"/>
      <c r="J450" s="1950"/>
      <c r="K450" s="1951"/>
      <c r="L450" s="1951"/>
      <c r="M450" s="1951"/>
      <c r="N450" s="1951"/>
      <c r="O450" s="1952"/>
      <c r="P450" s="1953"/>
      <c r="Q450" s="1953"/>
      <c r="R450" s="1949"/>
      <c r="S450" s="1952"/>
      <c r="T450" s="1952"/>
      <c r="U450" s="1952"/>
      <c r="V450" s="1952"/>
      <c r="W450" s="1952"/>
      <c r="X450" s="1952"/>
      <c r="Y450" s="1952"/>
      <c r="Z450" s="1952"/>
      <c r="AA450" s="1950"/>
      <c r="AB450" s="1954"/>
      <c r="AC450" s="1954"/>
      <c r="AD450" s="1955"/>
    </row>
    <row r="451">
      <c r="A451" s="1918"/>
      <c r="B451" s="1948"/>
      <c r="C451" s="1948"/>
      <c r="D451" s="1949"/>
      <c r="E451" s="1949"/>
      <c r="F451" s="1949"/>
      <c r="G451" s="1950"/>
      <c r="H451" s="1950"/>
      <c r="I451" s="1950"/>
      <c r="J451" s="1950"/>
      <c r="K451" s="1951"/>
      <c r="L451" s="1951"/>
      <c r="M451" s="1951"/>
      <c r="N451" s="1951"/>
      <c r="O451" s="1952"/>
      <c r="P451" s="1953"/>
      <c r="Q451" s="1953"/>
      <c r="R451" s="1949"/>
      <c r="S451" s="1952"/>
      <c r="T451" s="1952"/>
      <c r="U451" s="1952"/>
      <c r="V451" s="1952"/>
      <c r="W451" s="1952"/>
      <c r="X451" s="1952"/>
      <c r="Y451" s="1952"/>
      <c r="Z451" s="1952"/>
      <c r="AA451" s="1950"/>
      <c r="AB451" s="1954"/>
      <c r="AC451" s="1954"/>
      <c r="AD451" s="1955"/>
    </row>
    <row r="452">
      <c r="A452" s="1918"/>
      <c r="B452" s="1948"/>
      <c r="C452" s="1948"/>
      <c r="D452" s="1949"/>
      <c r="E452" s="1949"/>
      <c r="F452" s="1949"/>
      <c r="G452" s="1950"/>
      <c r="H452" s="1950"/>
      <c r="I452" s="1950"/>
      <c r="J452" s="1950"/>
      <c r="K452" s="1951"/>
      <c r="L452" s="1951"/>
      <c r="M452" s="1951"/>
      <c r="N452" s="1951"/>
      <c r="O452" s="1952"/>
      <c r="P452" s="1953"/>
      <c r="Q452" s="1953"/>
      <c r="R452" s="1949"/>
      <c r="S452" s="1952"/>
      <c r="T452" s="1952"/>
      <c r="U452" s="1952"/>
      <c r="V452" s="1952"/>
      <c r="W452" s="1952"/>
      <c r="X452" s="1952"/>
      <c r="Y452" s="1952"/>
      <c r="Z452" s="1952"/>
      <c r="AA452" s="1950"/>
      <c r="AB452" s="1954"/>
      <c r="AC452" s="1954"/>
      <c r="AD452" s="1955"/>
    </row>
    <row r="453">
      <c r="A453" s="1918"/>
      <c r="B453" s="1948"/>
      <c r="C453" s="1948"/>
      <c r="D453" s="1949"/>
      <c r="E453" s="1949"/>
      <c r="F453" s="1949"/>
      <c r="G453" s="1950"/>
      <c r="H453" s="1950"/>
      <c r="I453" s="1950"/>
      <c r="J453" s="1950"/>
      <c r="K453" s="1951"/>
      <c r="L453" s="1951"/>
      <c r="M453" s="1951"/>
      <c r="N453" s="1951"/>
      <c r="O453" s="1952"/>
      <c r="P453" s="1953"/>
      <c r="Q453" s="1953"/>
      <c r="R453" s="1949"/>
      <c r="S453" s="1952"/>
      <c r="T453" s="1952"/>
      <c r="U453" s="1952"/>
      <c r="V453" s="1952"/>
      <c r="W453" s="1952"/>
      <c r="X453" s="1952"/>
      <c r="Y453" s="1952"/>
      <c r="Z453" s="1952"/>
      <c r="AA453" s="1950"/>
      <c r="AB453" s="1954"/>
      <c r="AC453" s="1954"/>
      <c r="AD453" s="1955"/>
    </row>
    <row r="454">
      <c r="A454" s="1918"/>
      <c r="B454" s="1948"/>
      <c r="C454" s="1948"/>
      <c r="D454" s="1949"/>
      <c r="E454" s="1949"/>
      <c r="F454" s="1949"/>
      <c r="G454" s="1950"/>
      <c r="H454" s="1950"/>
      <c r="I454" s="1950"/>
      <c r="J454" s="1950"/>
      <c r="K454" s="1951"/>
      <c r="L454" s="1951"/>
      <c r="M454" s="1951"/>
      <c r="N454" s="1951"/>
      <c r="O454" s="1952"/>
      <c r="P454" s="1953"/>
      <c r="Q454" s="1953"/>
      <c r="R454" s="1949"/>
      <c r="S454" s="1952"/>
      <c r="T454" s="1952"/>
      <c r="U454" s="1952"/>
      <c r="V454" s="1952"/>
      <c r="W454" s="1952"/>
      <c r="X454" s="1952"/>
      <c r="Y454" s="1952"/>
      <c r="Z454" s="1952"/>
      <c r="AA454" s="1950"/>
      <c r="AB454" s="1954"/>
      <c r="AC454" s="1954"/>
      <c r="AD454" s="1955"/>
    </row>
    <row r="455">
      <c r="A455" s="1918"/>
      <c r="B455" s="1948"/>
      <c r="C455" s="1948"/>
      <c r="D455" s="1949"/>
      <c r="E455" s="1949"/>
      <c r="F455" s="1949"/>
      <c r="G455" s="1950"/>
      <c r="H455" s="1950"/>
      <c r="I455" s="1950"/>
      <c r="J455" s="1950"/>
      <c r="K455" s="1951"/>
      <c r="L455" s="1951"/>
      <c r="M455" s="1951"/>
      <c r="N455" s="1951"/>
      <c r="O455" s="1952"/>
      <c r="P455" s="1953"/>
      <c r="Q455" s="1953"/>
      <c r="R455" s="1949"/>
      <c r="S455" s="1952"/>
      <c r="T455" s="1952"/>
      <c r="U455" s="1952"/>
      <c r="V455" s="1952"/>
      <c r="W455" s="1952"/>
      <c r="X455" s="1952"/>
      <c r="Y455" s="1952"/>
      <c r="Z455" s="1952"/>
      <c r="AA455" s="1950"/>
      <c r="AB455" s="1954"/>
      <c r="AC455" s="1954"/>
      <c r="AD455" s="1955"/>
    </row>
    <row r="456">
      <c r="A456" s="1918"/>
      <c r="B456" s="1948"/>
      <c r="C456" s="1948"/>
      <c r="D456" s="1949"/>
      <c r="E456" s="1949"/>
      <c r="F456" s="1949"/>
      <c r="G456" s="1950"/>
      <c r="H456" s="1950"/>
      <c r="I456" s="1950"/>
      <c r="J456" s="1950"/>
      <c r="K456" s="1951"/>
      <c r="L456" s="1951"/>
      <c r="M456" s="1951"/>
      <c r="N456" s="1951"/>
      <c r="O456" s="1952"/>
      <c r="P456" s="1953"/>
      <c r="Q456" s="1953"/>
      <c r="R456" s="1949"/>
      <c r="S456" s="1952"/>
      <c r="T456" s="1952"/>
      <c r="U456" s="1952"/>
      <c r="V456" s="1952"/>
      <c r="W456" s="1952"/>
      <c r="X456" s="1952"/>
      <c r="Y456" s="1952"/>
      <c r="Z456" s="1952"/>
      <c r="AA456" s="1950"/>
      <c r="AB456" s="1954"/>
      <c r="AC456" s="1954"/>
      <c r="AD456" s="1955"/>
    </row>
    <row r="457">
      <c r="A457" s="1918"/>
      <c r="B457" s="1948"/>
      <c r="C457" s="1948"/>
      <c r="D457" s="1949"/>
      <c r="E457" s="1949"/>
      <c r="F457" s="1949"/>
      <c r="G457" s="1950"/>
      <c r="H457" s="1950"/>
      <c r="I457" s="1950"/>
      <c r="J457" s="1950"/>
      <c r="K457" s="1951"/>
      <c r="L457" s="1951"/>
      <c r="M457" s="1951"/>
      <c r="N457" s="1951"/>
      <c r="O457" s="1952"/>
      <c r="P457" s="1953"/>
      <c r="Q457" s="1953"/>
      <c r="R457" s="1949"/>
      <c r="S457" s="1952"/>
      <c r="T457" s="1952"/>
      <c r="U457" s="1952"/>
      <c r="V457" s="1952"/>
      <c r="W457" s="1952"/>
      <c r="X457" s="1952"/>
      <c r="Y457" s="1952"/>
      <c r="Z457" s="1952"/>
      <c r="AA457" s="1950"/>
      <c r="AB457" s="1954"/>
      <c r="AC457" s="1954"/>
      <c r="AD457" s="1955"/>
    </row>
    <row r="458">
      <c r="A458" s="1918"/>
      <c r="B458" s="1948"/>
      <c r="C458" s="1948"/>
      <c r="D458" s="1949"/>
      <c r="E458" s="1949"/>
      <c r="F458" s="1949"/>
      <c r="G458" s="1950"/>
      <c r="H458" s="1950"/>
      <c r="I458" s="1950"/>
      <c r="J458" s="1950"/>
      <c r="K458" s="1951"/>
      <c r="L458" s="1951"/>
      <c r="M458" s="1951"/>
      <c r="N458" s="1951"/>
      <c r="O458" s="1952"/>
      <c r="P458" s="1953"/>
      <c r="Q458" s="1953"/>
      <c r="R458" s="1949"/>
      <c r="S458" s="1952"/>
      <c r="T458" s="1952"/>
      <c r="U458" s="1952"/>
      <c r="V458" s="1952"/>
      <c r="W458" s="1952"/>
      <c r="X458" s="1952"/>
      <c r="Y458" s="1952"/>
      <c r="Z458" s="1952"/>
      <c r="AA458" s="1950"/>
      <c r="AB458" s="1954"/>
      <c r="AC458" s="1954"/>
      <c r="AD458" s="1955"/>
    </row>
    <row r="459">
      <c r="A459" s="1918"/>
      <c r="B459" s="1948"/>
      <c r="C459" s="1948"/>
      <c r="D459" s="1949"/>
      <c r="E459" s="1949"/>
      <c r="F459" s="1949"/>
      <c r="G459" s="1950"/>
      <c r="H459" s="1950"/>
      <c r="I459" s="1950"/>
      <c r="J459" s="1950"/>
      <c r="K459" s="1951"/>
      <c r="L459" s="1951"/>
      <c r="M459" s="1951"/>
      <c r="N459" s="1951"/>
      <c r="O459" s="1952"/>
      <c r="P459" s="1953"/>
      <c r="Q459" s="1953"/>
      <c r="R459" s="1949"/>
      <c r="S459" s="1952"/>
      <c r="T459" s="1952"/>
      <c r="U459" s="1952"/>
      <c r="V459" s="1952"/>
      <c r="W459" s="1952"/>
      <c r="X459" s="1952"/>
      <c r="Y459" s="1952"/>
      <c r="Z459" s="1952"/>
      <c r="AA459" s="1950"/>
      <c r="AB459" s="1954"/>
      <c r="AC459" s="1954"/>
      <c r="AD459" s="1955"/>
    </row>
    <row r="460">
      <c r="A460" s="1918"/>
      <c r="B460" s="1948"/>
      <c r="C460" s="1948"/>
      <c r="D460" s="1949"/>
      <c r="E460" s="1949"/>
      <c r="F460" s="1949"/>
      <c r="G460" s="1950"/>
      <c r="H460" s="1950"/>
      <c r="I460" s="1950"/>
      <c r="J460" s="1950"/>
      <c r="K460" s="1951"/>
      <c r="L460" s="1951"/>
      <c r="M460" s="1951"/>
      <c r="N460" s="1951"/>
      <c r="O460" s="1952"/>
      <c r="P460" s="1953"/>
      <c r="Q460" s="1953"/>
      <c r="R460" s="1949"/>
      <c r="S460" s="1952"/>
      <c r="T460" s="1952"/>
      <c r="U460" s="1952"/>
      <c r="V460" s="1952"/>
      <c r="W460" s="1952"/>
      <c r="X460" s="1952"/>
      <c r="Y460" s="1952"/>
      <c r="Z460" s="1952"/>
      <c r="AA460" s="1950"/>
      <c r="AB460" s="1954"/>
      <c r="AC460" s="1954"/>
      <c r="AD460" s="1955"/>
    </row>
    <row r="461">
      <c r="A461" s="1918"/>
      <c r="B461" s="1948"/>
      <c r="C461" s="1948"/>
      <c r="D461" s="1949"/>
      <c r="E461" s="1949"/>
      <c r="F461" s="1949"/>
      <c r="G461" s="1950"/>
      <c r="H461" s="1950"/>
      <c r="I461" s="1950"/>
      <c r="J461" s="1950"/>
      <c r="K461" s="1951"/>
      <c r="L461" s="1951"/>
      <c r="M461" s="1951"/>
      <c r="N461" s="1951"/>
      <c r="O461" s="1952"/>
      <c r="P461" s="1953"/>
      <c r="Q461" s="1953"/>
      <c r="R461" s="1949"/>
      <c r="S461" s="1952"/>
      <c r="T461" s="1952"/>
      <c r="U461" s="1952"/>
      <c r="V461" s="1952"/>
      <c r="W461" s="1952"/>
      <c r="X461" s="1952"/>
      <c r="Y461" s="1952"/>
      <c r="Z461" s="1952"/>
      <c r="AA461" s="1950"/>
      <c r="AB461" s="1954"/>
      <c r="AC461" s="1954"/>
      <c r="AD461" s="1955"/>
    </row>
    <row r="462">
      <c r="A462" s="1918"/>
      <c r="B462" s="1948"/>
      <c r="C462" s="1948"/>
      <c r="D462" s="1949"/>
      <c r="E462" s="1949"/>
      <c r="F462" s="1949"/>
      <c r="G462" s="1950"/>
      <c r="H462" s="1950"/>
      <c r="I462" s="1950"/>
      <c r="J462" s="1950"/>
      <c r="K462" s="1951"/>
      <c r="L462" s="1951"/>
      <c r="M462" s="1951"/>
      <c r="N462" s="1951"/>
      <c r="O462" s="1952"/>
      <c r="P462" s="1953"/>
      <c r="Q462" s="1953"/>
      <c r="R462" s="1949"/>
      <c r="S462" s="1952"/>
      <c r="T462" s="1952"/>
      <c r="U462" s="1952"/>
      <c r="V462" s="1952"/>
      <c r="W462" s="1952"/>
      <c r="X462" s="1952"/>
      <c r="Y462" s="1952"/>
      <c r="Z462" s="1952"/>
      <c r="AA462" s="1950"/>
      <c r="AB462" s="1954"/>
      <c r="AC462" s="1954"/>
      <c r="AD462" s="1955"/>
    </row>
    <row r="463">
      <c r="A463" s="1918"/>
      <c r="B463" s="1948"/>
      <c r="C463" s="1948"/>
      <c r="D463" s="1949"/>
      <c r="E463" s="1949"/>
      <c r="F463" s="1949"/>
      <c r="G463" s="1950"/>
      <c r="H463" s="1950"/>
      <c r="I463" s="1950"/>
      <c r="J463" s="1950"/>
      <c r="K463" s="1951"/>
      <c r="L463" s="1951"/>
      <c r="M463" s="1951"/>
      <c r="N463" s="1951"/>
      <c r="O463" s="1952"/>
      <c r="P463" s="1953"/>
      <c r="Q463" s="1953"/>
      <c r="R463" s="1949"/>
      <c r="S463" s="1952"/>
      <c r="T463" s="1952"/>
      <c r="U463" s="1952"/>
      <c r="V463" s="1952"/>
      <c r="W463" s="1952"/>
      <c r="X463" s="1952"/>
      <c r="Y463" s="1952"/>
      <c r="Z463" s="1952"/>
      <c r="AA463" s="1950"/>
      <c r="AB463" s="1954"/>
      <c r="AC463" s="1954"/>
      <c r="AD463" s="1955"/>
    </row>
    <row r="464">
      <c r="A464" s="1918"/>
      <c r="B464" s="1948"/>
      <c r="C464" s="1948"/>
      <c r="D464" s="1949"/>
      <c r="E464" s="1949"/>
      <c r="F464" s="1949"/>
      <c r="G464" s="1950"/>
      <c r="H464" s="1950"/>
      <c r="I464" s="1950"/>
      <c r="J464" s="1950"/>
      <c r="K464" s="1951"/>
      <c r="L464" s="1951"/>
      <c r="M464" s="1951"/>
      <c r="N464" s="1951"/>
      <c r="O464" s="1952"/>
      <c r="P464" s="1953"/>
      <c r="Q464" s="1953"/>
      <c r="R464" s="1949"/>
      <c r="S464" s="1952"/>
      <c r="T464" s="1952"/>
      <c r="U464" s="1952"/>
      <c r="V464" s="1952"/>
      <c r="W464" s="1952"/>
      <c r="X464" s="1952"/>
      <c r="Y464" s="1952"/>
      <c r="Z464" s="1952"/>
      <c r="AA464" s="1950"/>
      <c r="AB464" s="1954"/>
      <c r="AC464" s="1954"/>
      <c r="AD464" s="1955"/>
    </row>
    <row r="465">
      <c r="A465" s="1918"/>
      <c r="B465" s="1948"/>
      <c r="C465" s="1948"/>
      <c r="D465" s="1949"/>
      <c r="E465" s="1949"/>
      <c r="F465" s="1949"/>
      <c r="G465" s="1950"/>
      <c r="H465" s="1950"/>
      <c r="I465" s="1950"/>
      <c r="J465" s="1950"/>
      <c r="K465" s="1951"/>
      <c r="L465" s="1951"/>
      <c r="M465" s="1951"/>
      <c r="N465" s="1951"/>
      <c r="O465" s="1952"/>
      <c r="P465" s="1953"/>
      <c r="Q465" s="1953"/>
      <c r="R465" s="1949"/>
      <c r="S465" s="1952"/>
      <c r="T465" s="1952"/>
      <c r="U465" s="1952"/>
      <c r="V465" s="1952"/>
      <c r="W465" s="1952"/>
      <c r="X465" s="1952"/>
      <c r="Y465" s="1952"/>
      <c r="Z465" s="1952"/>
      <c r="AA465" s="1950"/>
      <c r="AB465" s="1954"/>
      <c r="AC465" s="1954"/>
      <c r="AD465" s="1955"/>
    </row>
    <row r="466">
      <c r="A466" s="1918"/>
      <c r="B466" s="1948"/>
      <c r="C466" s="1948"/>
      <c r="D466" s="1949"/>
      <c r="E466" s="1949"/>
      <c r="F466" s="1949"/>
      <c r="G466" s="1950"/>
      <c r="H466" s="1950"/>
      <c r="I466" s="1950"/>
      <c r="J466" s="1950"/>
      <c r="K466" s="1951"/>
      <c r="L466" s="1951"/>
      <c r="M466" s="1951"/>
      <c r="N466" s="1951"/>
      <c r="O466" s="1952"/>
      <c r="P466" s="1953"/>
      <c r="Q466" s="1953"/>
      <c r="R466" s="1949"/>
      <c r="S466" s="1952"/>
      <c r="T466" s="1952"/>
      <c r="U466" s="1952"/>
      <c r="V466" s="1952"/>
      <c r="W466" s="1952"/>
      <c r="X466" s="1952"/>
      <c r="Y466" s="1952"/>
      <c r="Z466" s="1952"/>
      <c r="AA466" s="1950"/>
      <c r="AB466" s="1954"/>
      <c r="AC466" s="1954"/>
      <c r="AD466" s="1955"/>
    </row>
    <row r="467">
      <c r="A467" s="1918"/>
      <c r="B467" s="1948"/>
      <c r="C467" s="1948"/>
      <c r="D467" s="1949"/>
      <c r="E467" s="1949"/>
      <c r="F467" s="1949"/>
      <c r="G467" s="1950"/>
      <c r="H467" s="1950"/>
      <c r="I467" s="1950"/>
      <c r="J467" s="1950"/>
      <c r="K467" s="1951"/>
      <c r="L467" s="1951"/>
      <c r="M467" s="1951"/>
      <c r="N467" s="1951"/>
      <c r="O467" s="1952"/>
      <c r="P467" s="1953"/>
      <c r="Q467" s="1953"/>
      <c r="R467" s="1949"/>
      <c r="S467" s="1952"/>
      <c r="T467" s="1952"/>
      <c r="U467" s="1952"/>
      <c r="V467" s="1952"/>
      <c r="W467" s="1952"/>
      <c r="X467" s="1952"/>
      <c r="Y467" s="1952"/>
      <c r="Z467" s="1952"/>
      <c r="AA467" s="1950"/>
      <c r="AB467" s="1954"/>
      <c r="AC467" s="1954"/>
      <c r="AD467" s="1955"/>
    </row>
    <row r="468">
      <c r="A468" s="1918"/>
      <c r="B468" s="1948"/>
      <c r="C468" s="1948"/>
      <c r="D468" s="1949"/>
      <c r="E468" s="1949"/>
      <c r="F468" s="1949"/>
      <c r="G468" s="1950"/>
      <c r="H468" s="1950"/>
      <c r="I468" s="1950"/>
      <c r="J468" s="1950"/>
      <c r="K468" s="1951"/>
      <c r="L468" s="1951"/>
      <c r="M468" s="1951"/>
      <c r="N468" s="1951"/>
      <c r="O468" s="1952"/>
      <c r="P468" s="1953"/>
      <c r="Q468" s="1953"/>
      <c r="R468" s="1949"/>
      <c r="S468" s="1952"/>
      <c r="T468" s="1952"/>
      <c r="U468" s="1952"/>
      <c r="V468" s="1952"/>
      <c r="W468" s="1952"/>
      <c r="X468" s="1952"/>
      <c r="Y468" s="1952"/>
      <c r="Z468" s="1952"/>
      <c r="AA468" s="1950"/>
      <c r="AB468" s="1954"/>
      <c r="AC468" s="1954"/>
      <c r="AD468" s="1955"/>
    </row>
    <row r="469">
      <c r="A469" s="1918"/>
      <c r="B469" s="1948"/>
      <c r="C469" s="1948"/>
      <c r="D469" s="1949"/>
      <c r="E469" s="1949"/>
      <c r="F469" s="1949"/>
      <c r="G469" s="1950"/>
      <c r="H469" s="1950"/>
      <c r="I469" s="1950"/>
      <c r="J469" s="1950"/>
      <c r="K469" s="1951"/>
      <c r="L469" s="1951"/>
      <c r="M469" s="1951"/>
      <c r="N469" s="1951"/>
      <c r="O469" s="1952"/>
      <c r="P469" s="1953"/>
      <c r="Q469" s="1953"/>
      <c r="R469" s="1949"/>
      <c r="S469" s="1952"/>
      <c r="T469" s="1952"/>
      <c r="U469" s="1952"/>
      <c r="V469" s="1952"/>
      <c r="W469" s="1952"/>
      <c r="X469" s="1952"/>
      <c r="Y469" s="1952"/>
      <c r="Z469" s="1952"/>
      <c r="AA469" s="1950"/>
      <c r="AB469" s="1954"/>
      <c r="AC469" s="1954"/>
      <c r="AD469" s="1955"/>
    </row>
    <row r="470">
      <c r="A470" s="1918"/>
      <c r="B470" s="1948"/>
      <c r="C470" s="1948"/>
      <c r="D470" s="1949"/>
      <c r="E470" s="1949"/>
      <c r="F470" s="1949"/>
      <c r="G470" s="1950"/>
      <c r="H470" s="1950"/>
      <c r="I470" s="1950"/>
      <c r="J470" s="1950"/>
      <c r="K470" s="1951"/>
      <c r="L470" s="1951"/>
      <c r="M470" s="1951"/>
      <c r="N470" s="1951"/>
      <c r="O470" s="1952"/>
      <c r="P470" s="1953"/>
      <c r="Q470" s="1953"/>
      <c r="R470" s="1949"/>
      <c r="S470" s="1952"/>
      <c r="T470" s="1952"/>
      <c r="U470" s="1952"/>
      <c r="V470" s="1952"/>
      <c r="W470" s="1952"/>
      <c r="X470" s="1952"/>
      <c r="Y470" s="1952"/>
      <c r="Z470" s="1952"/>
      <c r="AA470" s="1950"/>
      <c r="AB470" s="1954"/>
      <c r="AC470" s="1954"/>
      <c r="AD470" s="1955"/>
    </row>
    <row r="471">
      <c r="A471" s="1918"/>
      <c r="B471" s="1948"/>
      <c r="C471" s="1948"/>
      <c r="D471" s="1949"/>
      <c r="E471" s="1949"/>
      <c r="F471" s="1949"/>
      <c r="G471" s="1950"/>
      <c r="H471" s="1950"/>
      <c r="I471" s="1950"/>
      <c r="J471" s="1950"/>
      <c r="K471" s="1951"/>
      <c r="L471" s="1951"/>
      <c r="M471" s="1951"/>
      <c r="N471" s="1951"/>
      <c r="O471" s="1952"/>
      <c r="P471" s="1953"/>
      <c r="Q471" s="1953"/>
      <c r="R471" s="1949"/>
      <c r="S471" s="1952"/>
      <c r="T471" s="1952"/>
      <c r="U471" s="1952"/>
      <c r="V471" s="1952"/>
      <c r="W471" s="1952"/>
      <c r="X471" s="1952"/>
      <c r="Y471" s="1952"/>
      <c r="Z471" s="1952"/>
      <c r="AA471" s="1950"/>
      <c r="AB471" s="1954"/>
      <c r="AC471" s="1954"/>
      <c r="AD471" s="1955"/>
    </row>
    <row r="472">
      <c r="A472" s="1918"/>
      <c r="B472" s="1948"/>
      <c r="C472" s="1948"/>
      <c r="D472" s="1949"/>
      <c r="E472" s="1949"/>
      <c r="F472" s="1949"/>
      <c r="G472" s="1950"/>
      <c r="H472" s="1950"/>
      <c r="I472" s="1950"/>
      <c r="J472" s="1950"/>
      <c r="K472" s="1951"/>
      <c r="L472" s="1951"/>
      <c r="M472" s="1951"/>
      <c r="N472" s="1951"/>
      <c r="O472" s="1952"/>
      <c r="P472" s="1953"/>
      <c r="Q472" s="1953"/>
      <c r="R472" s="1949"/>
      <c r="S472" s="1952"/>
      <c r="T472" s="1952"/>
      <c r="U472" s="1952"/>
      <c r="V472" s="1952"/>
      <c r="W472" s="1952"/>
      <c r="X472" s="1952"/>
      <c r="Y472" s="1952"/>
      <c r="Z472" s="1952"/>
      <c r="AA472" s="1950"/>
      <c r="AB472" s="1954"/>
      <c r="AC472" s="1954"/>
      <c r="AD472" s="1955"/>
    </row>
    <row r="473">
      <c r="A473" s="1918"/>
      <c r="B473" s="1948"/>
      <c r="C473" s="1948"/>
      <c r="D473" s="1949"/>
      <c r="E473" s="1949"/>
      <c r="F473" s="1949"/>
      <c r="G473" s="1950"/>
      <c r="H473" s="1950"/>
      <c r="I473" s="1950"/>
      <c r="J473" s="1950"/>
      <c r="K473" s="1951"/>
      <c r="L473" s="1951"/>
      <c r="M473" s="1951"/>
      <c r="N473" s="1951"/>
      <c r="O473" s="1952"/>
      <c r="P473" s="1953"/>
      <c r="Q473" s="1953"/>
      <c r="R473" s="1949"/>
      <c r="S473" s="1952"/>
      <c r="T473" s="1952"/>
      <c r="U473" s="1952"/>
      <c r="V473" s="1952"/>
      <c r="W473" s="1952"/>
      <c r="X473" s="1952"/>
      <c r="Y473" s="1952"/>
      <c r="Z473" s="1952"/>
      <c r="AA473" s="1950"/>
      <c r="AB473" s="1954"/>
      <c r="AC473" s="1954"/>
      <c r="AD473" s="1955"/>
    </row>
    <row r="474">
      <c r="A474" s="1918"/>
      <c r="B474" s="1948"/>
      <c r="C474" s="1948"/>
      <c r="D474" s="1949"/>
      <c r="E474" s="1949"/>
      <c r="F474" s="1949"/>
      <c r="G474" s="1950"/>
      <c r="H474" s="1950"/>
      <c r="I474" s="1950"/>
      <c r="J474" s="1950"/>
      <c r="K474" s="1951"/>
      <c r="L474" s="1951"/>
      <c r="M474" s="1951"/>
      <c r="N474" s="1951"/>
      <c r="O474" s="1952"/>
      <c r="P474" s="1953"/>
      <c r="Q474" s="1953"/>
      <c r="R474" s="1949"/>
      <c r="S474" s="1952"/>
      <c r="T474" s="1952"/>
      <c r="U474" s="1952"/>
      <c r="V474" s="1952"/>
      <c r="W474" s="1952"/>
      <c r="X474" s="1952"/>
      <c r="Y474" s="1952"/>
      <c r="Z474" s="1952"/>
      <c r="AA474" s="1950"/>
      <c r="AB474" s="1954"/>
      <c r="AC474" s="1954"/>
      <c r="AD474" s="1955"/>
    </row>
    <row r="475">
      <c r="A475" s="1918"/>
      <c r="B475" s="1948"/>
      <c r="C475" s="1948"/>
      <c r="D475" s="1949"/>
      <c r="E475" s="1949"/>
      <c r="F475" s="1949"/>
      <c r="G475" s="1950"/>
      <c r="H475" s="1950"/>
      <c r="I475" s="1950"/>
      <c r="J475" s="1950"/>
      <c r="K475" s="1951"/>
      <c r="L475" s="1951"/>
      <c r="M475" s="1951"/>
      <c r="N475" s="1951"/>
      <c r="O475" s="1952"/>
      <c r="P475" s="1953"/>
      <c r="Q475" s="1953"/>
      <c r="R475" s="1949"/>
      <c r="S475" s="1952"/>
      <c r="T475" s="1952"/>
      <c r="U475" s="1952"/>
      <c r="V475" s="1952"/>
      <c r="W475" s="1952"/>
      <c r="X475" s="1952"/>
      <c r="Y475" s="1952"/>
      <c r="Z475" s="1952"/>
      <c r="AA475" s="1950"/>
      <c r="AB475" s="1954"/>
      <c r="AC475" s="1954"/>
      <c r="AD475" s="1955"/>
    </row>
    <row r="476">
      <c r="A476" s="1918"/>
      <c r="B476" s="1948"/>
      <c r="C476" s="1948"/>
      <c r="D476" s="1949"/>
      <c r="E476" s="1949"/>
      <c r="F476" s="1949"/>
      <c r="G476" s="1950"/>
      <c r="H476" s="1950"/>
      <c r="I476" s="1950"/>
      <c r="J476" s="1950"/>
      <c r="K476" s="1951"/>
      <c r="L476" s="1951"/>
      <c r="M476" s="1951"/>
      <c r="N476" s="1951"/>
      <c r="O476" s="1952"/>
      <c r="P476" s="1953"/>
      <c r="Q476" s="1953"/>
      <c r="R476" s="1949"/>
      <c r="S476" s="1952"/>
      <c r="T476" s="1952"/>
      <c r="U476" s="1952"/>
      <c r="V476" s="1952"/>
      <c r="W476" s="1952"/>
      <c r="X476" s="1952"/>
      <c r="Y476" s="1952"/>
      <c r="Z476" s="1952"/>
      <c r="AA476" s="1950"/>
      <c r="AB476" s="1954"/>
      <c r="AC476" s="1954"/>
      <c r="AD476" s="1955"/>
    </row>
    <row r="477">
      <c r="A477" s="1918"/>
      <c r="B477" s="1948"/>
      <c r="C477" s="1948"/>
      <c r="D477" s="1949"/>
      <c r="E477" s="1949"/>
      <c r="F477" s="1949"/>
      <c r="G477" s="1950"/>
      <c r="H477" s="1950"/>
      <c r="I477" s="1950"/>
      <c r="J477" s="1950"/>
      <c r="K477" s="1951"/>
      <c r="L477" s="1951"/>
      <c r="M477" s="1951"/>
      <c r="N477" s="1951"/>
      <c r="O477" s="1952"/>
      <c r="P477" s="1953"/>
      <c r="Q477" s="1953"/>
      <c r="R477" s="1949"/>
      <c r="S477" s="1952"/>
      <c r="T477" s="1952"/>
      <c r="U477" s="1952"/>
      <c r="V477" s="1952"/>
      <c r="W477" s="1952"/>
      <c r="X477" s="1952"/>
      <c r="Y477" s="1952"/>
      <c r="Z477" s="1952"/>
      <c r="AA477" s="1950"/>
      <c r="AB477" s="1954"/>
      <c r="AC477" s="1954"/>
      <c r="AD477" s="1955"/>
    </row>
    <row r="478">
      <c r="A478" s="1918"/>
      <c r="B478" s="1948"/>
      <c r="C478" s="1948"/>
      <c r="D478" s="1949"/>
      <c r="E478" s="1949"/>
      <c r="F478" s="1949"/>
      <c r="G478" s="1950"/>
      <c r="H478" s="1950"/>
      <c r="I478" s="1950"/>
      <c r="J478" s="1950"/>
      <c r="K478" s="1951"/>
      <c r="L478" s="1951"/>
      <c r="M478" s="1951"/>
      <c r="N478" s="1951"/>
      <c r="O478" s="1952"/>
      <c r="P478" s="1953"/>
      <c r="Q478" s="1953"/>
      <c r="R478" s="1949"/>
      <c r="S478" s="1952"/>
      <c r="T478" s="1952"/>
      <c r="U478" s="1952"/>
      <c r="V478" s="1952"/>
      <c r="W478" s="1952"/>
      <c r="X478" s="1952"/>
      <c r="Y478" s="1952"/>
      <c r="Z478" s="1952"/>
      <c r="AA478" s="1950"/>
      <c r="AB478" s="1954"/>
      <c r="AC478" s="1954"/>
      <c r="AD478" s="1955"/>
    </row>
    <row r="479">
      <c r="A479" s="1918"/>
      <c r="B479" s="1948"/>
      <c r="C479" s="1948"/>
      <c r="D479" s="1949"/>
      <c r="E479" s="1949"/>
      <c r="F479" s="1949"/>
      <c r="G479" s="1950"/>
      <c r="H479" s="1950"/>
      <c r="I479" s="1950"/>
      <c r="J479" s="1950"/>
      <c r="K479" s="1951"/>
      <c r="L479" s="1951"/>
      <c r="M479" s="1951"/>
      <c r="N479" s="1951"/>
      <c r="O479" s="1952"/>
      <c r="P479" s="1953"/>
      <c r="Q479" s="1953"/>
      <c r="R479" s="1949"/>
      <c r="S479" s="1952"/>
      <c r="T479" s="1952"/>
      <c r="U479" s="1952"/>
      <c r="V479" s="1952"/>
      <c r="W479" s="1952"/>
      <c r="X479" s="1952"/>
      <c r="Y479" s="1952"/>
      <c r="Z479" s="1952"/>
      <c r="AA479" s="1950"/>
      <c r="AB479" s="1954"/>
      <c r="AC479" s="1954"/>
      <c r="AD479" s="1955"/>
    </row>
    <row r="480">
      <c r="A480" s="1918"/>
      <c r="B480" s="1948"/>
      <c r="C480" s="1948"/>
      <c r="D480" s="1949"/>
      <c r="E480" s="1949"/>
      <c r="F480" s="1949"/>
      <c r="G480" s="1950"/>
      <c r="H480" s="1950"/>
      <c r="I480" s="1950"/>
      <c r="J480" s="1950"/>
      <c r="K480" s="1951"/>
      <c r="L480" s="1951"/>
      <c r="M480" s="1951"/>
      <c r="N480" s="1951"/>
      <c r="O480" s="1952"/>
      <c r="P480" s="1953"/>
      <c r="Q480" s="1953"/>
      <c r="R480" s="1949"/>
      <c r="S480" s="1952"/>
      <c r="T480" s="1952"/>
      <c r="U480" s="1952"/>
      <c r="V480" s="1952"/>
      <c r="W480" s="1952"/>
      <c r="X480" s="1952"/>
      <c r="Y480" s="1952"/>
      <c r="Z480" s="1952"/>
      <c r="AA480" s="1950"/>
      <c r="AB480" s="1954"/>
      <c r="AC480" s="1954"/>
      <c r="AD480" s="1955"/>
    </row>
    <row r="481">
      <c r="A481" s="1918"/>
      <c r="B481" s="1948"/>
      <c r="C481" s="1948"/>
      <c r="D481" s="1949"/>
      <c r="E481" s="1949"/>
      <c r="F481" s="1949"/>
      <c r="G481" s="1950"/>
      <c r="H481" s="1950"/>
      <c r="I481" s="1950"/>
      <c r="J481" s="1950"/>
      <c r="K481" s="1951"/>
      <c r="L481" s="1951"/>
      <c r="M481" s="1951"/>
      <c r="N481" s="1951"/>
      <c r="O481" s="1952"/>
      <c r="P481" s="1953"/>
      <c r="Q481" s="1953"/>
      <c r="R481" s="1949"/>
      <c r="S481" s="1952"/>
      <c r="T481" s="1952"/>
      <c r="U481" s="1952"/>
      <c r="V481" s="1952"/>
      <c r="W481" s="1952"/>
      <c r="X481" s="1952"/>
      <c r="Y481" s="1952"/>
      <c r="Z481" s="1952"/>
      <c r="AA481" s="1950"/>
      <c r="AB481" s="1954"/>
      <c r="AC481" s="1954"/>
      <c r="AD481" s="1955"/>
    </row>
    <row r="482">
      <c r="A482" s="1918"/>
      <c r="B482" s="1948"/>
      <c r="C482" s="1948"/>
      <c r="D482" s="1949"/>
      <c r="E482" s="1949"/>
      <c r="F482" s="1949"/>
      <c r="G482" s="1950"/>
      <c r="H482" s="1950"/>
      <c r="I482" s="1950"/>
      <c r="J482" s="1950"/>
      <c r="K482" s="1951"/>
      <c r="L482" s="1951"/>
      <c r="M482" s="1951"/>
      <c r="N482" s="1951"/>
      <c r="O482" s="1952"/>
      <c r="P482" s="1953"/>
      <c r="Q482" s="1953"/>
      <c r="R482" s="1949"/>
      <c r="S482" s="1952"/>
      <c r="T482" s="1952"/>
      <c r="U482" s="1952"/>
      <c r="V482" s="1952"/>
      <c r="W482" s="1952"/>
      <c r="X482" s="1952"/>
      <c r="Y482" s="1952"/>
      <c r="Z482" s="1952"/>
      <c r="AA482" s="1950"/>
      <c r="AB482" s="1954"/>
      <c r="AC482" s="1954"/>
      <c r="AD482" s="1955"/>
    </row>
    <row r="483">
      <c r="A483" s="1918"/>
      <c r="B483" s="1948"/>
      <c r="C483" s="1948"/>
      <c r="D483" s="1949"/>
      <c r="E483" s="1949"/>
      <c r="F483" s="1949"/>
      <c r="G483" s="1950"/>
      <c r="H483" s="1950"/>
      <c r="I483" s="1950"/>
      <c r="J483" s="1950"/>
      <c r="K483" s="1951"/>
      <c r="L483" s="1951"/>
      <c r="M483" s="1951"/>
      <c r="N483" s="1951"/>
      <c r="O483" s="1952"/>
      <c r="P483" s="1953"/>
      <c r="Q483" s="1953"/>
      <c r="R483" s="1949"/>
      <c r="S483" s="1952"/>
      <c r="T483" s="1952"/>
      <c r="U483" s="1952"/>
      <c r="V483" s="1952"/>
      <c r="W483" s="1952"/>
      <c r="X483" s="1952"/>
      <c r="Y483" s="1952"/>
      <c r="Z483" s="1952"/>
      <c r="AA483" s="1950"/>
      <c r="AB483" s="1954"/>
      <c r="AC483" s="1954"/>
      <c r="AD483" s="1955"/>
    </row>
    <row r="484">
      <c r="A484" s="1918"/>
      <c r="B484" s="1948"/>
      <c r="C484" s="1948"/>
      <c r="D484" s="1949"/>
      <c r="E484" s="1949"/>
      <c r="F484" s="1949"/>
      <c r="G484" s="1950"/>
      <c r="H484" s="1950"/>
      <c r="I484" s="1950"/>
      <c r="J484" s="1950"/>
      <c r="K484" s="1951"/>
      <c r="L484" s="1951"/>
      <c r="M484" s="1951"/>
      <c r="N484" s="1951"/>
      <c r="O484" s="1952"/>
      <c r="P484" s="1953"/>
      <c r="Q484" s="1953"/>
      <c r="R484" s="1949"/>
      <c r="S484" s="1952"/>
      <c r="T484" s="1952"/>
      <c r="U484" s="1952"/>
      <c r="V484" s="1952"/>
      <c r="W484" s="1952"/>
      <c r="X484" s="1952"/>
      <c r="Y484" s="1952"/>
      <c r="Z484" s="1952"/>
      <c r="AA484" s="1950"/>
      <c r="AB484" s="1954"/>
      <c r="AC484" s="1954"/>
      <c r="AD484" s="1955"/>
    </row>
    <row r="485">
      <c r="A485" s="1918"/>
      <c r="B485" s="1948"/>
      <c r="C485" s="1948"/>
      <c r="D485" s="1949"/>
      <c r="E485" s="1949"/>
      <c r="F485" s="1949"/>
      <c r="G485" s="1950"/>
      <c r="H485" s="1950"/>
      <c r="I485" s="1950"/>
      <c r="J485" s="1950"/>
      <c r="K485" s="1951"/>
      <c r="L485" s="1951"/>
      <c r="M485" s="1951"/>
      <c r="N485" s="1951"/>
      <c r="O485" s="1952"/>
      <c r="P485" s="1953"/>
      <c r="Q485" s="1953"/>
      <c r="R485" s="1949"/>
      <c r="S485" s="1952"/>
      <c r="T485" s="1952"/>
      <c r="U485" s="1952"/>
      <c r="V485" s="1952"/>
      <c r="W485" s="1952"/>
      <c r="X485" s="1952"/>
      <c r="Y485" s="1952"/>
      <c r="Z485" s="1952"/>
      <c r="AA485" s="1950"/>
      <c r="AB485" s="1954"/>
      <c r="AC485" s="1954"/>
      <c r="AD485" s="1955"/>
    </row>
    <row r="486">
      <c r="A486" s="1918"/>
      <c r="B486" s="1948"/>
      <c r="C486" s="1948"/>
      <c r="D486" s="1949"/>
      <c r="E486" s="1949"/>
      <c r="F486" s="1949"/>
      <c r="G486" s="1950"/>
      <c r="H486" s="1950"/>
      <c r="I486" s="1950"/>
      <c r="J486" s="1950"/>
      <c r="K486" s="1951"/>
      <c r="L486" s="1951"/>
      <c r="M486" s="1951"/>
      <c r="N486" s="1951"/>
      <c r="O486" s="1952"/>
      <c r="P486" s="1953"/>
      <c r="Q486" s="1953"/>
      <c r="R486" s="1949"/>
      <c r="S486" s="1952"/>
      <c r="T486" s="1952"/>
      <c r="U486" s="1952"/>
      <c r="V486" s="1952"/>
      <c r="W486" s="1952"/>
      <c r="X486" s="1952"/>
      <c r="Y486" s="1952"/>
      <c r="Z486" s="1952"/>
      <c r="AA486" s="1950"/>
      <c r="AB486" s="1954"/>
      <c r="AC486" s="1954"/>
      <c r="AD486" s="1955"/>
    </row>
    <row r="487">
      <c r="A487" s="1918"/>
      <c r="B487" s="1948"/>
      <c r="C487" s="1948"/>
      <c r="D487" s="1949"/>
      <c r="E487" s="1949"/>
      <c r="F487" s="1949"/>
      <c r="G487" s="1950"/>
      <c r="H487" s="1950"/>
      <c r="I487" s="1950"/>
      <c r="J487" s="1950"/>
      <c r="K487" s="1951"/>
      <c r="L487" s="1951"/>
      <c r="M487" s="1951"/>
      <c r="N487" s="1951"/>
      <c r="O487" s="1952"/>
      <c r="P487" s="1953"/>
      <c r="Q487" s="1953"/>
      <c r="R487" s="1949"/>
      <c r="S487" s="1952"/>
      <c r="T487" s="1952"/>
      <c r="U487" s="1952"/>
      <c r="V487" s="1952"/>
      <c r="W487" s="1952"/>
      <c r="X487" s="1952"/>
      <c r="Y487" s="1952"/>
      <c r="Z487" s="1952"/>
      <c r="AA487" s="1950"/>
      <c r="AB487" s="1954"/>
      <c r="AC487" s="1954"/>
      <c r="AD487" s="1955"/>
    </row>
    <row r="488">
      <c r="A488" s="1918"/>
      <c r="B488" s="1948"/>
      <c r="C488" s="1948"/>
      <c r="D488" s="1949"/>
      <c r="E488" s="1949"/>
      <c r="F488" s="1949"/>
      <c r="G488" s="1950"/>
      <c r="H488" s="1950"/>
      <c r="I488" s="1950"/>
      <c r="J488" s="1950"/>
      <c r="K488" s="1951"/>
      <c r="L488" s="1951"/>
      <c r="M488" s="1951"/>
      <c r="N488" s="1951"/>
      <c r="O488" s="1952"/>
      <c r="P488" s="1953"/>
      <c r="Q488" s="1953"/>
      <c r="R488" s="1949"/>
      <c r="S488" s="1952"/>
      <c r="T488" s="1952"/>
      <c r="U488" s="1952"/>
      <c r="V488" s="1952"/>
      <c r="W488" s="1952"/>
      <c r="X488" s="1952"/>
      <c r="Y488" s="1952"/>
      <c r="Z488" s="1952"/>
      <c r="AA488" s="1950"/>
      <c r="AB488" s="1954"/>
      <c r="AC488" s="1954"/>
      <c r="AD488" s="1955"/>
    </row>
    <row r="489">
      <c r="A489" s="1918"/>
      <c r="B489" s="1948"/>
      <c r="C489" s="1948"/>
      <c r="D489" s="1949"/>
      <c r="E489" s="1949"/>
      <c r="F489" s="1949"/>
      <c r="G489" s="1950"/>
      <c r="H489" s="1950"/>
      <c r="I489" s="1950"/>
      <c r="J489" s="1950"/>
      <c r="K489" s="1951"/>
      <c r="L489" s="1951"/>
      <c r="M489" s="1951"/>
      <c r="N489" s="1951"/>
      <c r="O489" s="1952"/>
      <c r="P489" s="1953"/>
      <c r="Q489" s="1953"/>
      <c r="R489" s="1949"/>
      <c r="S489" s="1952"/>
      <c r="T489" s="1952"/>
      <c r="U489" s="1952"/>
      <c r="V489" s="1952"/>
      <c r="W489" s="1952"/>
      <c r="X489" s="1952"/>
      <c r="Y489" s="1952"/>
      <c r="Z489" s="1952"/>
      <c r="AA489" s="1950"/>
      <c r="AB489" s="1954"/>
      <c r="AC489" s="1954"/>
      <c r="AD489" s="1955"/>
    </row>
    <row r="490">
      <c r="A490" s="1918"/>
      <c r="B490" s="1948"/>
      <c r="C490" s="1948"/>
      <c r="D490" s="1949"/>
      <c r="E490" s="1949"/>
      <c r="F490" s="1949"/>
      <c r="G490" s="1950"/>
      <c r="H490" s="1950"/>
      <c r="I490" s="1950"/>
      <c r="J490" s="1950"/>
      <c r="K490" s="1951"/>
      <c r="L490" s="1951"/>
      <c r="M490" s="1951"/>
      <c r="N490" s="1951"/>
      <c r="O490" s="1952"/>
      <c r="P490" s="1953"/>
      <c r="Q490" s="1953"/>
      <c r="R490" s="1949"/>
      <c r="S490" s="1952"/>
      <c r="T490" s="1952"/>
      <c r="U490" s="1952"/>
      <c r="V490" s="1952"/>
      <c r="W490" s="1952"/>
      <c r="X490" s="1952"/>
      <c r="Y490" s="1952"/>
      <c r="Z490" s="1952"/>
      <c r="AA490" s="1950"/>
      <c r="AB490" s="1954"/>
      <c r="AC490" s="1954"/>
      <c r="AD490" s="1955"/>
    </row>
    <row r="491">
      <c r="A491" s="1918"/>
      <c r="B491" s="1948"/>
      <c r="C491" s="1948"/>
      <c r="D491" s="1949"/>
      <c r="E491" s="1949"/>
      <c r="F491" s="1949"/>
      <c r="G491" s="1950"/>
      <c r="H491" s="1950"/>
      <c r="I491" s="1950"/>
      <c r="J491" s="1950"/>
      <c r="K491" s="1951"/>
      <c r="L491" s="1951"/>
      <c r="M491" s="1951"/>
      <c r="N491" s="1951"/>
      <c r="O491" s="1952"/>
      <c r="P491" s="1953"/>
      <c r="Q491" s="1953"/>
      <c r="R491" s="1949"/>
      <c r="S491" s="1952"/>
      <c r="T491" s="1952"/>
      <c r="U491" s="1952"/>
      <c r="V491" s="1952"/>
      <c r="W491" s="1952"/>
      <c r="X491" s="1952"/>
      <c r="Y491" s="1952"/>
      <c r="Z491" s="1952"/>
      <c r="AA491" s="1950"/>
      <c r="AB491" s="1954"/>
      <c r="AC491" s="1954"/>
      <c r="AD491" s="1955"/>
    </row>
    <row r="492">
      <c r="A492" s="1918"/>
      <c r="B492" s="1948"/>
      <c r="C492" s="1948"/>
      <c r="D492" s="1949"/>
      <c r="E492" s="1949"/>
      <c r="F492" s="1949"/>
      <c r="G492" s="1950"/>
      <c r="H492" s="1950"/>
      <c r="I492" s="1950"/>
      <c r="J492" s="1950"/>
      <c r="K492" s="1951"/>
      <c r="L492" s="1951"/>
      <c r="M492" s="1951"/>
      <c r="N492" s="1951"/>
      <c r="O492" s="1952"/>
      <c r="P492" s="1953"/>
      <c r="Q492" s="1953"/>
      <c r="R492" s="1949"/>
      <c r="S492" s="1952"/>
      <c r="T492" s="1952"/>
      <c r="U492" s="1952"/>
      <c r="V492" s="1952"/>
      <c r="W492" s="1952"/>
      <c r="X492" s="1952"/>
      <c r="Y492" s="1952"/>
      <c r="Z492" s="1952"/>
      <c r="AA492" s="1950"/>
      <c r="AB492" s="1954"/>
      <c r="AC492" s="1954"/>
      <c r="AD492" s="1955"/>
    </row>
    <row r="493">
      <c r="A493" s="1918"/>
      <c r="B493" s="1948"/>
      <c r="C493" s="1948"/>
      <c r="D493" s="1949"/>
      <c r="E493" s="1949"/>
      <c r="F493" s="1949"/>
      <c r="G493" s="1950"/>
      <c r="H493" s="1950"/>
      <c r="I493" s="1950"/>
      <c r="J493" s="1950"/>
      <c r="K493" s="1951"/>
      <c r="L493" s="1951"/>
      <c r="M493" s="1951"/>
      <c r="N493" s="1951"/>
      <c r="O493" s="1952"/>
      <c r="P493" s="1953"/>
      <c r="Q493" s="1953"/>
      <c r="R493" s="1949"/>
      <c r="S493" s="1952"/>
      <c r="T493" s="1952"/>
      <c r="U493" s="1952"/>
      <c r="V493" s="1952"/>
      <c r="W493" s="1952"/>
      <c r="X493" s="1952"/>
      <c r="Y493" s="1952"/>
      <c r="Z493" s="1952"/>
      <c r="AA493" s="1950"/>
      <c r="AB493" s="1954"/>
      <c r="AC493" s="1954"/>
      <c r="AD493" s="1955"/>
    </row>
    <row r="494">
      <c r="A494" s="1918"/>
      <c r="B494" s="1948"/>
      <c r="C494" s="1948"/>
      <c r="D494" s="1949"/>
      <c r="E494" s="1949"/>
      <c r="F494" s="1949"/>
      <c r="G494" s="1950"/>
      <c r="H494" s="1950"/>
      <c r="I494" s="1950"/>
      <c r="J494" s="1950"/>
      <c r="K494" s="1951"/>
      <c r="L494" s="1951"/>
      <c r="M494" s="1951"/>
      <c r="N494" s="1951"/>
      <c r="O494" s="1952"/>
      <c r="P494" s="1953"/>
      <c r="Q494" s="1953"/>
      <c r="R494" s="1949"/>
      <c r="S494" s="1952"/>
      <c r="T494" s="1952"/>
      <c r="U494" s="1952"/>
      <c r="V494" s="1952"/>
      <c r="W494" s="1952"/>
      <c r="X494" s="1952"/>
      <c r="Y494" s="1952"/>
      <c r="Z494" s="1952"/>
      <c r="AA494" s="1950"/>
      <c r="AB494" s="1954"/>
      <c r="AC494" s="1954"/>
      <c r="AD494" s="1955"/>
    </row>
    <row r="495">
      <c r="A495" s="1918"/>
      <c r="B495" s="1948"/>
      <c r="C495" s="1948"/>
      <c r="D495" s="1949"/>
      <c r="E495" s="1949"/>
      <c r="F495" s="1949"/>
      <c r="G495" s="1950"/>
      <c r="H495" s="1950"/>
      <c r="I495" s="1950"/>
      <c r="J495" s="1950"/>
      <c r="K495" s="1951"/>
      <c r="L495" s="1951"/>
      <c r="M495" s="1951"/>
      <c r="N495" s="1951"/>
      <c r="O495" s="1952"/>
      <c r="P495" s="1953"/>
      <c r="Q495" s="1953"/>
      <c r="R495" s="1949"/>
      <c r="S495" s="1952"/>
      <c r="T495" s="1952"/>
      <c r="U495" s="1952"/>
      <c r="V495" s="1952"/>
      <c r="W495" s="1952"/>
      <c r="X495" s="1952"/>
      <c r="Y495" s="1952"/>
      <c r="Z495" s="1952"/>
      <c r="AA495" s="1950"/>
      <c r="AB495" s="1954"/>
      <c r="AC495" s="1954"/>
      <c r="AD495" s="1955"/>
    </row>
    <row r="496">
      <c r="A496" s="1918"/>
      <c r="B496" s="1948"/>
      <c r="C496" s="1948"/>
      <c r="D496" s="1949"/>
      <c r="E496" s="1949"/>
      <c r="F496" s="1949"/>
      <c r="G496" s="1950"/>
      <c r="H496" s="1950"/>
      <c r="I496" s="1950"/>
      <c r="J496" s="1950"/>
      <c r="K496" s="1951"/>
      <c r="L496" s="1951"/>
      <c r="M496" s="1951"/>
      <c r="N496" s="1951"/>
      <c r="O496" s="1952"/>
      <c r="P496" s="1953"/>
      <c r="Q496" s="1953"/>
      <c r="R496" s="1949"/>
      <c r="S496" s="1952"/>
      <c r="T496" s="1952"/>
      <c r="U496" s="1952"/>
      <c r="V496" s="1952"/>
      <c r="W496" s="1952"/>
      <c r="X496" s="1952"/>
      <c r="Y496" s="1952"/>
      <c r="Z496" s="1952"/>
      <c r="AA496" s="1950"/>
      <c r="AB496" s="1954"/>
      <c r="AC496" s="1954"/>
      <c r="AD496" s="1955"/>
    </row>
    <row r="497">
      <c r="A497" s="1918"/>
      <c r="B497" s="1948"/>
      <c r="C497" s="1948"/>
      <c r="D497" s="1949"/>
      <c r="E497" s="1949"/>
      <c r="F497" s="1949"/>
      <c r="G497" s="1950"/>
      <c r="H497" s="1950"/>
      <c r="I497" s="1950"/>
      <c r="J497" s="1950"/>
      <c r="K497" s="1951"/>
      <c r="L497" s="1951"/>
      <c r="M497" s="1951"/>
      <c r="N497" s="1951"/>
      <c r="O497" s="1952"/>
      <c r="P497" s="1953"/>
      <c r="Q497" s="1953"/>
      <c r="R497" s="1949"/>
      <c r="S497" s="1952"/>
      <c r="T497" s="1952"/>
      <c r="U497" s="1952"/>
      <c r="V497" s="1952"/>
      <c r="W497" s="1952"/>
      <c r="X497" s="1952"/>
      <c r="Y497" s="1952"/>
      <c r="Z497" s="1952"/>
      <c r="AA497" s="1950"/>
      <c r="AB497" s="1954"/>
      <c r="AC497" s="1954"/>
      <c r="AD497" s="1955"/>
    </row>
    <row r="498">
      <c r="A498" s="1918"/>
      <c r="B498" s="1948"/>
      <c r="C498" s="1948"/>
      <c r="D498" s="1949"/>
      <c r="E498" s="1949"/>
      <c r="F498" s="1949"/>
      <c r="G498" s="1950"/>
      <c r="H498" s="1950"/>
      <c r="I498" s="1950"/>
      <c r="J498" s="1950"/>
      <c r="K498" s="1951"/>
      <c r="L498" s="1951"/>
      <c r="M498" s="1951"/>
      <c r="N498" s="1951"/>
      <c r="O498" s="1952"/>
      <c r="P498" s="1953"/>
      <c r="Q498" s="1953"/>
      <c r="R498" s="1949"/>
      <c r="S498" s="1952"/>
      <c r="T498" s="1952"/>
      <c r="U498" s="1952"/>
      <c r="V498" s="1952"/>
      <c r="W498" s="1952"/>
      <c r="X498" s="1952"/>
      <c r="Y498" s="1952"/>
      <c r="Z498" s="1952"/>
      <c r="AA498" s="1950"/>
      <c r="AB498" s="1954"/>
      <c r="AC498" s="1954"/>
      <c r="AD498" s="1955"/>
    </row>
    <row r="499">
      <c r="A499" s="1918"/>
      <c r="B499" s="1948"/>
      <c r="C499" s="1948"/>
      <c r="D499" s="1949"/>
      <c r="E499" s="1949"/>
      <c r="F499" s="1949"/>
      <c r="G499" s="1950"/>
      <c r="H499" s="1950"/>
      <c r="I499" s="1950"/>
      <c r="J499" s="1950"/>
      <c r="K499" s="1951"/>
      <c r="L499" s="1951"/>
      <c r="M499" s="1951"/>
      <c r="N499" s="1951"/>
      <c r="O499" s="1952"/>
      <c r="P499" s="1953"/>
      <c r="Q499" s="1953"/>
      <c r="R499" s="1949"/>
      <c r="S499" s="1952"/>
      <c r="T499" s="1952"/>
      <c r="U499" s="1952"/>
      <c r="V499" s="1952"/>
      <c r="W499" s="1952"/>
      <c r="X499" s="1952"/>
      <c r="Y499" s="1952"/>
      <c r="Z499" s="1952"/>
      <c r="AA499" s="1950"/>
      <c r="AB499" s="1954"/>
      <c r="AC499" s="1954"/>
      <c r="AD499" s="1955"/>
    </row>
    <row r="500">
      <c r="A500" s="1918"/>
      <c r="B500" s="1948"/>
      <c r="C500" s="1948"/>
      <c r="D500" s="1949"/>
      <c r="E500" s="1949"/>
      <c r="F500" s="1949"/>
      <c r="G500" s="1950"/>
      <c r="H500" s="1950"/>
      <c r="I500" s="1950"/>
      <c r="J500" s="1950"/>
      <c r="K500" s="1951"/>
      <c r="L500" s="1951"/>
      <c r="M500" s="1951"/>
      <c r="N500" s="1951"/>
      <c r="O500" s="1952"/>
      <c r="P500" s="1953"/>
      <c r="Q500" s="1953"/>
      <c r="R500" s="1949"/>
      <c r="S500" s="1952"/>
      <c r="T500" s="1952"/>
      <c r="U500" s="1952"/>
      <c r="V500" s="1952"/>
      <c r="W500" s="1952"/>
      <c r="X500" s="1952"/>
      <c r="Y500" s="1952"/>
      <c r="Z500" s="1952"/>
      <c r="AA500" s="1950"/>
      <c r="AB500" s="1954"/>
      <c r="AC500" s="1954"/>
      <c r="AD500" s="1955"/>
    </row>
    <row r="501">
      <c r="A501" s="1918"/>
      <c r="B501" s="1948"/>
      <c r="C501" s="1948"/>
      <c r="D501" s="1949"/>
      <c r="E501" s="1949"/>
      <c r="F501" s="1949"/>
      <c r="G501" s="1950"/>
      <c r="H501" s="1950"/>
      <c r="I501" s="1950"/>
      <c r="J501" s="1950"/>
      <c r="K501" s="1951"/>
      <c r="L501" s="1951"/>
      <c r="M501" s="1951"/>
      <c r="N501" s="1951"/>
      <c r="O501" s="1952"/>
      <c r="P501" s="1953"/>
      <c r="Q501" s="1953"/>
      <c r="R501" s="1949"/>
      <c r="S501" s="1952"/>
      <c r="T501" s="1952"/>
      <c r="U501" s="1952"/>
      <c r="V501" s="1952"/>
      <c r="W501" s="1952"/>
      <c r="X501" s="1952"/>
      <c r="Y501" s="1952"/>
      <c r="Z501" s="1952"/>
      <c r="AA501" s="1950"/>
      <c r="AB501" s="1954"/>
      <c r="AC501" s="1954"/>
      <c r="AD501" s="1955"/>
    </row>
    <row r="502">
      <c r="A502" s="1918"/>
      <c r="B502" s="1948"/>
      <c r="C502" s="1948"/>
      <c r="D502" s="1949"/>
      <c r="E502" s="1949"/>
      <c r="F502" s="1949"/>
      <c r="G502" s="1950"/>
      <c r="H502" s="1950"/>
      <c r="I502" s="1950"/>
      <c r="J502" s="1950"/>
      <c r="K502" s="1951"/>
      <c r="L502" s="1951"/>
      <c r="M502" s="1951"/>
      <c r="N502" s="1951"/>
      <c r="O502" s="1952"/>
      <c r="P502" s="1953"/>
      <c r="Q502" s="1953"/>
      <c r="R502" s="1949"/>
      <c r="S502" s="1952"/>
      <c r="T502" s="1952"/>
      <c r="U502" s="1952"/>
      <c r="V502" s="1952"/>
      <c r="W502" s="1952"/>
      <c r="X502" s="1952"/>
      <c r="Y502" s="1952"/>
      <c r="Z502" s="1952"/>
      <c r="AA502" s="1950"/>
      <c r="AB502" s="1954"/>
      <c r="AC502" s="1954"/>
      <c r="AD502" s="1955"/>
    </row>
    <row r="503">
      <c r="A503" s="1918"/>
      <c r="B503" s="1948"/>
      <c r="C503" s="1948"/>
      <c r="D503" s="1949"/>
      <c r="E503" s="1949"/>
      <c r="F503" s="1949"/>
      <c r="G503" s="1950"/>
      <c r="H503" s="1950"/>
      <c r="I503" s="1950"/>
      <c r="J503" s="1950"/>
      <c r="K503" s="1951"/>
      <c r="L503" s="1951"/>
      <c r="M503" s="1951"/>
      <c r="N503" s="1951"/>
      <c r="O503" s="1952"/>
      <c r="P503" s="1953"/>
      <c r="Q503" s="1953"/>
      <c r="R503" s="1949"/>
      <c r="S503" s="1952"/>
      <c r="T503" s="1952"/>
      <c r="U503" s="1952"/>
      <c r="V503" s="1952"/>
      <c r="W503" s="1952"/>
      <c r="X503" s="1952"/>
      <c r="Y503" s="1952"/>
      <c r="Z503" s="1952"/>
      <c r="AA503" s="1950"/>
      <c r="AB503" s="1954"/>
      <c r="AC503" s="1954"/>
      <c r="AD503" s="1955"/>
    </row>
    <row r="504">
      <c r="A504" s="1918"/>
      <c r="B504" s="1948"/>
      <c r="C504" s="1948"/>
      <c r="D504" s="1949"/>
      <c r="E504" s="1949"/>
      <c r="F504" s="1949"/>
      <c r="G504" s="1950"/>
      <c r="H504" s="1950"/>
      <c r="I504" s="1950"/>
      <c r="J504" s="1950"/>
      <c r="K504" s="1951"/>
      <c r="L504" s="1951"/>
      <c r="M504" s="1951"/>
      <c r="N504" s="1951"/>
      <c r="O504" s="1952"/>
      <c r="P504" s="1953"/>
      <c r="Q504" s="1953"/>
      <c r="R504" s="1949"/>
      <c r="S504" s="1952"/>
      <c r="T504" s="1952"/>
      <c r="U504" s="1952"/>
      <c r="V504" s="1952"/>
      <c r="W504" s="1952"/>
      <c r="X504" s="1952"/>
      <c r="Y504" s="1952"/>
      <c r="Z504" s="1952"/>
      <c r="AA504" s="1950"/>
      <c r="AB504" s="1954"/>
      <c r="AC504" s="1954"/>
      <c r="AD504" s="1955"/>
    </row>
    <row r="505">
      <c r="A505" s="1918"/>
      <c r="B505" s="1948"/>
      <c r="C505" s="1948"/>
      <c r="D505" s="1949"/>
      <c r="E505" s="1949"/>
      <c r="F505" s="1949"/>
      <c r="G505" s="1950"/>
      <c r="H505" s="1950"/>
      <c r="I505" s="1950"/>
      <c r="J505" s="1950"/>
      <c r="K505" s="1951"/>
      <c r="L505" s="1951"/>
      <c r="M505" s="1951"/>
      <c r="N505" s="1951"/>
      <c r="O505" s="1952"/>
      <c r="P505" s="1953"/>
      <c r="Q505" s="1953"/>
      <c r="R505" s="1949"/>
      <c r="S505" s="1952"/>
      <c r="T505" s="1952"/>
      <c r="U505" s="1952"/>
      <c r="V505" s="1952"/>
      <c r="W505" s="1952"/>
      <c r="X505" s="1952"/>
      <c r="Y505" s="1952"/>
      <c r="Z505" s="1952"/>
      <c r="AA505" s="1950"/>
      <c r="AB505" s="1954"/>
      <c r="AC505" s="1954"/>
      <c r="AD505" s="1955"/>
    </row>
    <row r="506">
      <c r="A506" s="1918"/>
      <c r="B506" s="1948"/>
      <c r="C506" s="1948"/>
      <c r="D506" s="1949"/>
      <c r="E506" s="1949"/>
      <c r="F506" s="1949"/>
      <c r="G506" s="1950"/>
      <c r="H506" s="1950"/>
      <c r="I506" s="1950"/>
      <c r="J506" s="1950"/>
      <c r="K506" s="1951"/>
      <c r="L506" s="1951"/>
      <c r="M506" s="1951"/>
      <c r="N506" s="1951"/>
      <c r="O506" s="1952"/>
      <c r="P506" s="1953"/>
      <c r="Q506" s="1953"/>
      <c r="R506" s="1949"/>
      <c r="S506" s="1952"/>
      <c r="T506" s="1952"/>
      <c r="U506" s="1952"/>
      <c r="V506" s="1952"/>
      <c r="W506" s="1952"/>
      <c r="X506" s="1952"/>
      <c r="Y506" s="1952"/>
      <c r="Z506" s="1952"/>
      <c r="AA506" s="1950"/>
      <c r="AB506" s="1954"/>
      <c r="AC506" s="1954"/>
      <c r="AD506" s="1955"/>
    </row>
    <row r="507">
      <c r="A507" s="1918"/>
      <c r="B507" s="1948"/>
      <c r="C507" s="1948"/>
      <c r="D507" s="1949"/>
      <c r="E507" s="1949"/>
      <c r="F507" s="1949"/>
      <c r="G507" s="1950"/>
      <c r="H507" s="1950"/>
      <c r="I507" s="1950"/>
      <c r="J507" s="1950"/>
      <c r="K507" s="1951"/>
      <c r="L507" s="1951"/>
      <c r="M507" s="1951"/>
      <c r="N507" s="1951"/>
      <c r="O507" s="1952"/>
      <c r="P507" s="1953"/>
      <c r="Q507" s="1953"/>
      <c r="R507" s="1949"/>
      <c r="S507" s="1952"/>
      <c r="T507" s="1952"/>
      <c r="U507" s="1952"/>
      <c r="V507" s="1952"/>
      <c r="W507" s="1952"/>
      <c r="X507" s="1952"/>
      <c r="Y507" s="1952"/>
      <c r="Z507" s="1952"/>
      <c r="AA507" s="1950"/>
      <c r="AB507" s="1954"/>
      <c r="AC507" s="1954"/>
      <c r="AD507" s="1955"/>
    </row>
    <row r="508">
      <c r="A508" s="1918"/>
      <c r="B508" s="1948"/>
      <c r="C508" s="1948"/>
      <c r="D508" s="1949"/>
      <c r="E508" s="1949"/>
      <c r="F508" s="1949"/>
      <c r="G508" s="1950"/>
      <c r="H508" s="1950"/>
      <c r="I508" s="1950"/>
      <c r="J508" s="1950"/>
      <c r="K508" s="1951"/>
      <c r="L508" s="1951"/>
      <c r="M508" s="1951"/>
      <c r="N508" s="1951"/>
      <c r="O508" s="1952"/>
      <c r="P508" s="1953"/>
      <c r="Q508" s="1953"/>
      <c r="R508" s="1949"/>
      <c r="S508" s="1952"/>
      <c r="T508" s="1952"/>
      <c r="U508" s="1952"/>
      <c r="V508" s="1952"/>
      <c r="W508" s="1952"/>
      <c r="X508" s="1952"/>
      <c r="Y508" s="1952"/>
      <c r="Z508" s="1952"/>
      <c r="AA508" s="1950"/>
      <c r="AB508" s="1954"/>
      <c r="AC508" s="1954"/>
      <c r="AD508" s="1955"/>
    </row>
    <row r="509">
      <c r="A509" s="1918"/>
      <c r="B509" s="1948"/>
      <c r="C509" s="1948"/>
      <c r="D509" s="1949"/>
      <c r="E509" s="1949"/>
      <c r="F509" s="1949"/>
      <c r="G509" s="1950"/>
      <c r="H509" s="1950"/>
      <c r="I509" s="1950"/>
      <c r="J509" s="1950"/>
      <c r="K509" s="1951"/>
      <c r="L509" s="1951"/>
      <c r="M509" s="1951"/>
      <c r="N509" s="1951"/>
      <c r="O509" s="1952"/>
      <c r="P509" s="1953"/>
      <c r="Q509" s="1953"/>
      <c r="R509" s="1949"/>
      <c r="S509" s="1952"/>
      <c r="T509" s="1952"/>
      <c r="U509" s="1952"/>
      <c r="V509" s="1952"/>
      <c r="W509" s="1952"/>
      <c r="X509" s="1952"/>
      <c r="Y509" s="1952"/>
      <c r="Z509" s="1952"/>
      <c r="AA509" s="1950"/>
      <c r="AB509" s="1954"/>
      <c r="AC509" s="1954"/>
      <c r="AD509" s="1955"/>
    </row>
    <row r="510">
      <c r="A510" s="1918"/>
      <c r="B510" s="1948"/>
      <c r="C510" s="1948"/>
      <c r="D510" s="1949"/>
      <c r="E510" s="1949"/>
      <c r="F510" s="1949"/>
      <c r="G510" s="1950"/>
      <c r="H510" s="1950"/>
      <c r="I510" s="1950"/>
      <c r="J510" s="1950"/>
      <c r="K510" s="1951"/>
      <c r="L510" s="1951"/>
      <c r="M510" s="1951"/>
      <c r="N510" s="1951"/>
      <c r="O510" s="1952"/>
      <c r="P510" s="1953"/>
      <c r="Q510" s="1953"/>
      <c r="R510" s="1949"/>
      <c r="S510" s="1952"/>
      <c r="T510" s="1952"/>
      <c r="U510" s="1952"/>
      <c r="V510" s="1952"/>
      <c r="W510" s="1952"/>
      <c r="X510" s="1952"/>
      <c r="Y510" s="1952"/>
      <c r="Z510" s="1952"/>
      <c r="AA510" s="1950"/>
      <c r="AB510" s="1954"/>
      <c r="AC510" s="1954"/>
      <c r="AD510" s="1955"/>
    </row>
    <row r="511">
      <c r="A511" s="1918"/>
      <c r="B511" s="1948"/>
      <c r="C511" s="1948"/>
      <c r="D511" s="1949"/>
      <c r="E511" s="1949"/>
      <c r="F511" s="1949"/>
      <c r="G511" s="1950"/>
      <c r="H511" s="1950"/>
      <c r="I511" s="1950"/>
      <c r="J511" s="1950"/>
      <c r="K511" s="1951"/>
      <c r="L511" s="1951"/>
      <c r="M511" s="1951"/>
      <c r="N511" s="1951"/>
      <c r="O511" s="1952"/>
      <c r="P511" s="1953"/>
      <c r="Q511" s="1953"/>
      <c r="R511" s="1949"/>
      <c r="S511" s="1952"/>
      <c r="T511" s="1952"/>
      <c r="U511" s="1952"/>
      <c r="V511" s="1952"/>
      <c r="W511" s="1952"/>
      <c r="X511" s="1952"/>
      <c r="Y511" s="1952"/>
      <c r="Z511" s="1952"/>
      <c r="AA511" s="1950"/>
      <c r="AB511" s="1954"/>
      <c r="AC511" s="1954"/>
      <c r="AD511" s="1955"/>
    </row>
    <row r="512">
      <c r="A512" s="1918"/>
      <c r="B512" s="1948"/>
      <c r="C512" s="1948"/>
      <c r="D512" s="1949"/>
      <c r="E512" s="1949"/>
      <c r="F512" s="1949"/>
      <c r="G512" s="1950"/>
      <c r="H512" s="1950"/>
      <c r="I512" s="1950"/>
      <c r="J512" s="1950"/>
      <c r="K512" s="1951"/>
      <c r="L512" s="1951"/>
      <c r="M512" s="1951"/>
      <c r="N512" s="1951"/>
      <c r="O512" s="1952"/>
      <c r="P512" s="1953"/>
      <c r="Q512" s="1953"/>
      <c r="R512" s="1949"/>
      <c r="S512" s="1952"/>
      <c r="T512" s="1952"/>
      <c r="U512" s="1952"/>
      <c r="V512" s="1952"/>
      <c r="W512" s="1952"/>
      <c r="X512" s="1952"/>
      <c r="Y512" s="1952"/>
      <c r="Z512" s="1952"/>
      <c r="AA512" s="1950"/>
      <c r="AB512" s="1954"/>
      <c r="AC512" s="1954"/>
      <c r="AD512" s="1955"/>
    </row>
    <row r="513">
      <c r="A513" s="1918"/>
      <c r="B513" s="1948"/>
      <c r="C513" s="1948"/>
      <c r="D513" s="1949"/>
      <c r="E513" s="1949"/>
      <c r="F513" s="1949"/>
      <c r="G513" s="1950"/>
      <c r="H513" s="1950"/>
      <c r="I513" s="1950"/>
      <c r="J513" s="1950"/>
      <c r="K513" s="1951"/>
      <c r="L513" s="1951"/>
      <c r="M513" s="1951"/>
      <c r="N513" s="1951"/>
      <c r="O513" s="1952"/>
      <c r="P513" s="1953"/>
      <c r="Q513" s="1953"/>
      <c r="R513" s="1949"/>
      <c r="S513" s="1952"/>
      <c r="T513" s="1952"/>
      <c r="U513" s="1952"/>
      <c r="V513" s="1952"/>
      <c r="W513" s="1952"/>
      <c r="X513" s="1952"/>
      <c r="Y513" s="1952"/>
      <c r="Z513" s="1952"/>
      <c r="AA513" s="1950"/>
      <c r="AB513" s="1954"/>
      <c r="AC513" s="1954"/>
      <c r="AD513" s="1955"/>
    </row>
    <row r="514">
      <c r="A514" s="1918"/>
      <c r="B514" s="1948"/>
      <c r="C514" s="1948"/>
      <c r="D514" s="1949"/>
      <c r="E514" s="1949"/>
      <c r="F514" s="1949"/>
      <c r="G514" s="1950"/>
      <c r="H514" s="1950"/>
      <c r="I514" s="1950"/>
      <c r="J514" s="1950"/>
      <c r="K514" s="1951"/>
      <c r="L514" s="1951"/>
      <c r="M514" s="1951"/>
      <c r="N514" s="1951"/>
      <c r="O514" s="1952"/>
      <c r="P514" s="1953"/>
      <c r="Q514" s="1953"/>
      <c r="R514" s="1949"/>
      <c r="S514" s="1952"/>
      <c r="T514" s="1952"/>
      <c r="U514" s="1952"/>
      <c r="V514" s="1952"/>
      <c r="W514" s="1952"/>
      <c r="X514" s="1952"/>
      <c r="Y514" s="1952"/>
      <c r="Z514" s="1952"/>
      <c r="AA514" s="1950"/>
      <c r="AB514" s="1954"/>
      <c r="AC514" s="1954"/>
      <c r="AD514" s="1955"/>
    </row>
    <row r="515">
      <c r="A515" s="1918"/>
      <c r="B515" s="1948"/>
      <c r="C515" s="1948"/>
      <c r="D515" s="1949"/>
      <c r="E515" s="1949"/>
      <c r="F515" s="1949"/>
      <c r="G515" s="1950"/>
      <c r="H515" s="1950"/>
      <c r="I515" s="1950"/>
      <c r="J515" s="1950"/>
      <c r="K515" s="1951"/>
      <c r="L515" s="1951"/>
      <c r="M515" s="1951"/>
      <c r="N515" s="1951"/>
      <c r="O515" s="1952"/>
      <c r="P515" s="1953"/>
      <c r="Q515" s="1953"/>
      <c r="R515" s="1949"/>
      <c r="S515" s="1952"/>
      <c r="T515" s="1952"/>
      <c r="U515" s="1952"/>
      <c r="V515" s="1952"/>
      <c r="W515" s="1952"/>
      <c r="X515" s="1952"/>
      <c r="Y515" s="1952"/>
      <c r="Z515" s="1952"/>
      <c r="AA515" s="1950"/>
      <c r="AB515" s="1954"/>
      <c r="AC515" s="1954"/>
      <c r="AD515" s="1955"/>
    </row>
    <row r="516">
      <c r="A516" s="1918"/>
      <c r="B516" s="1948"/>
      <c r="C516" s="1948"/>
      <c r="D516" s="1949"/>
      <c r="E516" s="1949"/>
      <c r="F516" s="1949"/>
      <c r="G516" s="1950"/>
      <c r="H516" s="1950"/>
      <c r="I516" s="1950"/>
      <c r="J516" s="1950"/>
      <c r="K516" s="1951"/>
      <c r="L516" s="1951"/>
      <c r="M516" s="1951"/>
      <c r="N516" s="1951"/>
      <c r="O516" s="1952"/>
      <c r="P516" s="1953"/>
      <c r="Q516" s="1953"/>
      <c r="R516" s="1949"/>
      <c r="S516" s="1952"/>
      <c r="T516" s="1952"/>
      <c r="U516" s="1952"/>
      <c r="V516" s="1952"/>
      <c r="W516" s="1952"/>
      <c r="X516" s="1952"/>
      <c r="Y516" s="1952"/>
      <c r="Z516" s="1952"/>
      <c r="AA516" s="1950"/>
      <c r="AB516" s="1954"/>
      <c r="AC516" s="1954"/>
      <c r="AD516" s="1955"/>
    </row>
    <row r="517">
      <c r="A517" s="1918"/>
      <c r="B517" s="1948"/>
      <c r="C517" s="1948"/>
      <c r="D517" s="1949"/>
      <c r="E517" s="1949"/>
      <c r="F517" s="1949"/>
      <c r="G517" s="1950"/>
      <c r="H517" s="1950"/>
      <c r="I517" s="1950"/>
      <c r="J517" s="1950"/>
      <c r="K517" s="1951"/>
      <c r="L517" s="1951"/>
      <c r="M517" s="1951"/>
      <c r="N517" s="1951"/>
      <c r="O517" s="1952"/>
      <c r="P517" s="1953"/>
      <c r="Q517" s="1953"/>
      <c r="R517" s="1949"/>
      <c r="S517" s="1952"/>
      <c r="T517" s="1952"/>
      <c r="U517" s="1952"/>
      <c r="V517" s="1952"/>
      <c r="W517" s="1952"/>
      <c r="X517" s="1952"/>
      <c r="Y517" s="1952"/>
      <c r="Z517" s="1952"/>
      <c r="AA517" s="1950"/>
      <c r="AB517" s="1954"/>
      <c r="AC517" s="1954"/>
      <c r="AD517" s="1955"/>
    </row>
    <row r="518">
      <c r="A518" s="1918"/>
      <c r="B518" s="1948"/>
      <c r="C518" s="1948"/>
      <c r="D518" s="1949"/>
      <c r="E518" s="1949"/>
      <c r="F518" s="1949"/>
      <c r="G518" s="1950"/>
      <c r="H518" s="1950"/>
      <c r="I518" s="1950"/>
      <c r="J518" s="1950"/>
      <c r="K518" s="1951"/>
      <c r="L518" s="1951"/>
      <c r="M518" s="1951"/>
      <c r="N518" s="1951"/>
      <c r="O518" s="1952"/>
      <c r="P518" s="1953"/>
      <c r="Q518" s="1953"/>
      <c r="R518" s="1949"/>
      <c r="S518" s="1952"/>
      <c r="T518" s="1952"/>
      <c r="U518" s="1952"/>
      <c r="V518" s="1952"/>
      <c r="W518" s="1952"/>
      <c r="X518" s="1952"/>
      <c r="Y518" s="1952"/>
      <c r="Z518" s="1952"/>
      <c r="AA518" s="1950"/>
      <c r="AB518" s="1954"/>
      <c r="AC518" s="1954"/>
      <c r="AD518" s="1955"/>
    </row>
    <row r="519">
      <c r="A519" s="1918"/>
      <c r="B519" s="1948"/>
      <c r="C519" s="1948"/>
      <c r="D519" s="1949"/>
      <c r="E519" s="1949"/>
      <c r="F519" s="1949"/>
      <c r="G519" s="1950"/>
      <c r="H519" s="1950"/>
      <c r="I519" s="1950"/>
      <c r="J519" s="1950"/>
      <c r="K519" s="1951"/>
      <c r="L519" s="1951"/>
      <c r="M519" s="1951"/>
      <c r="N519" s="1951"/>
      <c r="O519" s="1952"/>
      <c r="P519" s="1953"/>
      <c r="Q519" s="1953"/>
      <c r="R519" s="1949"/>
      <c r="S519" s="1952"/>
      <c r="T519" s="1952"/>
      <c r="U519" s="1952"/>
      <c r="V519" s="1952"/>
      <c r="W519" s="1952"/>
      <c r="X519" s="1952"/>
      <c r="Y519" s="1952"/>
      <c r="Z519" s="1952"/>
      <c r="AA519" s="1950"/>
      <c r="AB519" s="1954"/>
      <c r="AC519" s="1954"/>
      <c r="AD519" s="1955"/>
    </row>
    <row r="520">
      <c r="A520" s="1918"/>
      <c r="B520" s="1948"/>
      <c r="C520" s="1948"/>
      <c r="D520" s="1949"/>
      <c r="E520" s="1949"/>
      <c r="F520" s="1949"/>
      <c r="G520" s="1950"/>
      <c r="H520" s="1950"/>
      <c r="I520" s="1950"/>
      <c r="J520" s="1950"/>
      <c r="K520" s="1951"/>
      <c r="L520" s="1951"/>
      <c r="M520" s="1951"/>
      <c r="N520" s="1951"/>
      <c r="O520" s="1952"/>
      <c r="P520" s="1953"/>
      <c r="Q520" s="1953"/>
      <c r="R520" s="1949"/>
      <c r="S520" s="1952"/>
      <c r="T520" s="1952"/>
      <c r="U520" s="1952"/>
      <c r="V520" s="1952"/>
      <c r="W520" s="1952"/>
      <c r="X520" s="1952"/>
      <c r="Y520" s="1952"/>
      <c r="Z520" s="1952"/>
      <c r="AA520" s="1950"/>
      <c r="AB520" s="1954"/>
      <c r="AC520" s="1954"/>
      <c r="AD520" s="1955"/>
    </row>
    <row r="521">
      <c r="A521" s="1918"/>
      <c r="B521" s="1948"/>
      <c r="C521" s="1948"/>
      <c r="D521" s="1949"/>
      <c r="E521" s="1949"/>
      <c r="F521" s="1949"/>
      <c r="G521" s="1950"/>
      <c r="H521" s="1950"/>
      <c r="I521" s="1950"/>
      <c r="J521" s="1950"/>
      <c r="K521" s="1951"/>
      <c r="L521" s="1951"/>
      <c r="M521" s="1951"/>
      <c r="N521" s="1951"/>
      <c r="O521" s="1952"/>
      <c r="P521" s="1953"/>
      <c r="Q521" s="1953"/>
      <c r="R521" s="1949"/>
      <c r="S521" s="1952"/>
      <c r="T521" s="1952"/>
      <c r="U521" s="1952"/>
      <c r="V521" s="1952"/>
      <c r="W521" s="1952"/>
      <c r="X521" s="1952"/>
      <c r="Y521" s="1952"/>
      <c r="Z521" s="1952"/>
      <c r="AA521" s="1950"/>
      <c r="AB521" s="1954"/>
      <c r="AC521" s="1954"/>
      <c r="AD521" s="1955"/>
    </row>
    <row r="522">
      <c r="A522" s="1918"/>
      <c r="B522" s="1948"/>
      <c r="C522" s="1948"/>
      <c r="D522" s="1949"/>
      <c r="E522" s="1949"/>
      <c r="F522" s="1949"/>
      <c r="G522" s="1950"/>
      <c r="H522" s="1950"/>
      <c r="I522" s="1950"/>
      <c r="J522" s="1950"/>
      <c r="K522" s="1951"/>
      <c r="L522" s="1951"/>
      <c r="M522" s="1951"/>
      <c r="N522" s="1951"/>
      <c r="O522" s="1952"/>
      <c r="P522" s="1953"/>
      <c r="Q522" s="1953"/>
      <c r="R522" s="1949"/>
      <c r="S522" s="1952"/>
      <c r="T522" s="1952"/>
      <c r="U522" s="1952"/>
      <c r="V522" s="1952"/>
      <c r="W522" s="1952"/>
      <c r="X522" s="1952"/>
      <c r="Y522" s="1952"/>
      <c r="Z522" s="1952"/>
      <c r="AA522" s="1950"/>
      <c r="AB522" s="1954"/>
      <c r="AC522" s="1954"/>
      <c r="AD522" s="1955"/>
    </row>
    <row r="523">
      <c r="A523" s="1918"/>
      <c r="B523" s="1948"/>
      <c r="C523" s="1948"/>
      <c r="D523" s="1949"/>
      <c r="E523" s="1949"/>
      <c r="F523" s="1949"/>
      <c r="G523" s="1950"/>
      <c r="H523" s="1950"/>
      <c r="I523" s="1950"/>
      <c r="J523" s="1950"/>
      <c r="K523" s="1951"/>
      <c r="L523" s="1951"/>
      <c r="M523" s="1951"/>
      <c r="N523" s="1951"/>
      <c r="O523" s="1952"/>
      <c r="P523" s="1953"/>
      <c r="Q523" s="1953"/>
      <c r="R523" s="1949"/>
      <c r="S523" s="1952"/>
      <c r="T523" s="1952"/>
      <c r="U523" s="1952"/>
      <c r="V523" s="1952"/>
      <c r="W523" s="1952"/>
      <c r="X523" s="1952"/>
      <c r="Y523" s="1952"/>
      <c r="Z523" s="1952"/>
      <c r="AA523" s="1950"/>
      <c r="AB523" s="1954"/>
      <c r="AC523" s="1954"/>
      <c r="AD523" s="1955"/>
    </row>
    <row r="524">
      <c r="A524" s="1918"/>
      <c r="B524" s="1948"/>
      <c r="C524" s="1948"/>
      <c r="D524" s="1949"/>
      <c r="E524" s="1949"/>
      <c r="F524" s="1949"/>
      <c r="G524" s="1950"/>
      <c r="H524" s="1950"/>
      <c r="I524" s="1950"/>
      <c r="J524" s="1950"/>
      <c r="K524" s="1951"/>
      <c r="L524" s="1951"/>
      <c r="M524" s="1951"/>
      <c r="N524" s="1951"/>
      <c r="O524" s="1952"/>
      <c r="P524" s="1953"/>
      <c r="Q524" s="1953"/>
      <c r="R524" s="1949"/>
      <c r="S524" s="1952"/>
      <c r="T524" s="1952"/>
      <c r="U524" s="1952"/>
      <c r="V524" s="1952"/>
      <c r="W524" s="1952"/>
      <c r="X524" s="1952"/>
      <c r="Y524" s="1952"/>
      <c r="Z524" s="1952"/>
      <c r="AA524" s="1950"/>
      <c r="AB524" s="1954"/>
      <c r="AC524" s="1954"/>
      <c r="AD524" s="1955"/>
    </row>
    <row r="525">
      <c r="A525" s="1918"/>
      <c r="B525" s="1948"/>
      <c r="C525" s="1948"/>
      <c r="D525" s="1949"/>
      <c r="E525" s="1949"/>
      <c r="F525" s="1949"/>
      <c r="G525" s="1950"/>
      <c r="H525" s="1950"/>
      <c r="I525" s="1950"/>
      <c r="J525" s="1950"/>
      <c r="K525" s="1951"/>
      <c r="L525" s="1951"/>
      <c r="M525" s="1951"/>
      <c r="N525" s="1951"/>
      <c r="O525" s="1952"/>
      <c r="P525" s="1953"/>
      <c r="Q525" s="1953"/>
      <c r="R525" s="1949"/>
      <c r="S525" s="1952"/>
      <c r="T525" s="1952"/>
      <c r="U525" s="1952"/>
      <c r="V525" s="1952"/>
      <c r="W525" s="1952"/>
      <c r="X525" s="1952"/>
      <c r="Y525" s="1952"/>
      <c r="Z525" s="1952"/>
      <c r="AA525" s="1950"/>
      <c r="AB525" s="1954"/>
      <c r="AC525" s="1954"/>
      <c r="AD525" s="1955"/>
    </row>
  </sheetData>
  <autoFilter ref="A1:AD405"/>
  <mergeCells>
    <mergeCell ref="A237:A247"/>
    <mergeCell ref="B247:C247"/>
    <mergeCell ref="B246:C246"/>
    <mergeCell ref="B241:C241"/>
    <mergeCell ref="J235:AC235"/>
    <mergeCell ref="B235:C235"/>
    <mergeCell ref="D235:I235"/>
    <mergeCell ref="A235:A236"/>
    <mergeCell ref="B234:C234"/>
    <mergeCell ref="B233:C233"/>
    <mergeCell ref="B228:C228"/>
    <mergeCell ref="A224:A234"/>
    <mergeCell ref="J222:AC222"/>
    <mergeCell ref="B222:C222"/>
    <mergeCell ref="D222:I222"/>
    <mergeCell ref="A222:A223"/>
    <mergeCell ref="B221:C221"/>
    <mergeCell ref="B220:C220"/>
    <mergeCell ref="B215:C215"/>
    <mergeCell ref="A211:A221"/>
    <mergeCell ref="J209:AC209"/>
    <mergeCell ref="B209:C209"/>
    <mergeCell ref="D209:I209"/>
    <mergeCell ref="A209:A210"/>
    <mergeCell ref="B65:C65"/>
    <mergeCell ref="B64:C64"/>
    <mergeCell ref="B60:C60"/>
    <mergeCell ref="A55:A65"/>
    <mergeCell ref="J53:AC53"/>
    <mergeCell ref="B53:C53"/>
    <mergeCell ref="D53:I53"/>
    <mergeCell ref="A53:A54"/>
    <mergeCell ref="B39:C39"/>
    <mergeCell ref="B38:C38"/>
    <mergeCell ref="B34:C34"/>
    <mergeCell ref="A29:A39"/>
    <mergeCell ref="J27:AC27"/>
    <mergeCell ref="B27:C27"/>
    <mergeCell ref="D27:I27"/>
    <mergeCell ref="A27:A28"/>
    <mergeCell ref="B26:C26"/>
    <mergeCell ref="B25:C25"/>
    <mergeCell ref="B20:C20"/>
    <mergeCell ref="A16:A26"/>
    <mergeCell ref="J14:AC14"/>
    <mergeCell ref="B14:C14"/>
    <mergeCell ref="D14:I14"/>
    <mergeCell ref="A14:A15"/>
    <mergeCell ref="B13:C13"/>
    <mergeCell ref="B12:C12"/>
    <mergeCell ref="B7:C7"/>
    <mergeCell ref="A3:A13"/>
    <mergeCell ref="J1:AC1"/>
    <mergeCell ref="B1:C1"/>
    <mergeCell ref="D1:I1"/>
    <mergeCell ref="A1:A2"/>
    <mergeCell ref="J40:AC40"/>
    <mergeCell ref="B40:C40"/>
    <mergeCell ref="D40:I40"/>
    <mergeCell ref="A40:A41"/>
    <mergeCell ref="A42:A52"/>
    <mergeCell ref="B47:C47"/>
    <mergeCell ref="B51:C51"/>
    <mergeCell ref="B52:C52"/>
    <mergeCell ref="J66:AC66"/>
    <mergeCell ref="B66:C66"/>
    <mergeCell ref="D66:I66"/>
    <mergeCell ref="A66:A67"/>
    <mergeCell ref="A68:A78"/>
    <mergeCell ref="B73:C73"/>
    <mergeCell ref="B77:C77"/>
    <mergeCell ref="B78:C78"/>
    <mergeCell ref="J79:AC79"/>
    <mergeCell ref="B79:C79"/>
    <mergeCell ref="D79:I79"/>
    <mergeCell ref="A79:A80"/>
    <mergeCell ref="A81:A91"/>
    <mergeCell ref="B86:C86"/>
    <mergeCell ref="B90:C90"/>
    <mergeCell ref="B91:C91"/>
    <mergeCell ref="J92:AC92"/>
    <mergeCell ref="B92:C92"/>
    <mergeCell ref="D92:I92"/>
    <mergeCell ref="A92:A93"/>
    <mergeCell ref="A94:A104"/>
    <mergeCell ref="B98:C98"/>
    <mergeCell ref="B103:C103"/>
    <mergeCell ref="B104:C104"/>
    <mergeCell ref="J105:AC105"/>
    <mergeCell ref="B105:C105"/>
    <mergeCell ref="D105:I105"/>
    <mergeCell ref="A105:A106"/>
    <mergeCell ref="A107:A117"/>
    <mergeCell ref="B111:C111"/>
    <mergeCell ref="B116:C116"/>
    <mergeCell ref="B117:C117"/>
    <mergeCell ref="J118:AC118"/>
    <mergeCell ref="B118:C118"/>
    <mergeCell ref="D118:I118"/>
    <mergeCell ref="A118:A119"/>
    <mergeCell ref="A120:A130"/>
    <mergeCell ref="B124:C124"/>
    <mergeCell ref="B129:C129"/>
    <mergeCell ref="B130:C130"/>
    <mergeCell ref="J131:AC131"/>
    <mergeCell ref="B131:C131"/>
    <mergeCell ref="D131:I131"/>
    <mergeCell ref="A131:A132"/>
    <mergeCell ref="A133:A143"/>
    <mergeCell ref="B137:C137"/>
    <mergeCell ref="B142:C142"/>
    <mergeCell ref="B143:C143"/>
    <mergeCell ref="J144:AC144"/>
    <mergeCell ref="B144:C144"/>
    <mergeCell ref="D144:I144"/>
    <mergeCell ref="A144:A145"/>
    <mergeCell ref="A146:A156"/>
    <mergeCell ref="B150:C150"/>
    <mergeCell ref="B155:C155"/>
    <mergeCell ref="B156:C156"/>
    <mergeCell ref="J157:AC157"/>
    <mergeCell ref="B157:C157"/>
    <mergeCell ref="D157:I157"/>
    <mergeCell ref="A157:A158"/>
    <mergeCell ref="A159:A169"/>
    <mergeCell ref="B163:C163"/>
    <mergeCell ref="B168:C168"/>
    <mergeCell ref="B169:C169"/>
    <mergeCell ref="J170:AC170"/>
    <mergeCell ref="B170:C170"/>
    <mergeCell ref="D170:I170"/>
    <mergeCell ref="A170:A171"/>
    <mergeCell ref="A172:A182"/>
    <mergeCell ref="B176:C176"/>
    <mergeCell ref="B181:C181"/>
    <mergeCell ref="B182:C182"/>
    <mergeCell ref="J183:AC183"/>
    <mergeCell ref="B183:C183"/>
    <mergeCell ref="D183:I183"/>
    <mergeCell ref="A183:A184"/>
    <mergeCell ref="A185:A195"/>
    <mergeCell ref="B189:C189"/>
    <mergeCell ref="B194:C194"/>
    <mergeCell ref="B195:C195"/>
    <mergeCell ref="J196:AC196"/>
    <mergeCell ref="B196:C196"/>
    <mergeCell ref="D196:I196"/>
    <mergeCell ref="A196:A197"/>
    <mergeCell ref="A198:A208"/>
    <mergeCell ref="B202:C202"/>
    <mergeCell ref="B207:C207"/>
    <mergeCell ref="B208:C208"/>
    <mergeCell ref="J248:AC248"/>
    <mergeCell ref="B248:C248"/>
    <mergeCell ref="D248:I248"/>
    <mergeCell ref="A248:A249"/>
    <mergeCell ref="A250:A260"/>
    <mergeCell ref="B254:C254"/>
    <mergeCell ref="B259:C259"/>
    <mergeCell ref="B260:C260"/>
    <mergeCell ref="J261:AC261"/>
    <mergeCell ref="B261:C261"/>
    <mergeCell ref="D261:I261"/>
    <mergeCell ref="A261:A262"/>
    <mergeCell ref="A263:A273"/>
    <mergeCell ref="B267:C267"/>
    <mergeCell ref="B272:C272"/>
    <mergeCell ref="B273:C273"/>
    <mergeCell ref="J274:AC274"/>
    <mergeCell ref="B274:C274"/>
    <mergeCell ref="D274:I274"/>
    <mergeCell ref="A274:A275"/>
    <mergeCell ref="A276:A286"/>
    <mergeCell ref="B280:C280"/>
    <mergeCell ref="B285:C285"/>
    <mergeCell ref="B286:C286"/>
    <mergeCell ref="J287:AC287"/>
    <mergeCell ref="B287:C287"/>
    <mergeCell ref="D287:I287"/>
    <mergeCell ref="A287:A288"/>
    <mergeCell ref="A289:A299"/>
    <mergeCell ref="B293:C293"/>
    <mergeCell ref="B298:C298"/>
    <mergeCell ref="B299:C299"/>
    <mergeCell ref="J300:AC300"/>
    <mergeCell ref="B300:C300"/>
    <mergeCell ref="D300:I300"/>
    <mergeCell ref="A300:A301"/>
    <mergeCell ref="A302:A312"/>
    <mergeCell ref="B306:C306"/>
    <mergeCell ref="B311:C311"/>
    <mergeCell ref="B312:C312"/>
    <mergeCell ref="J313:AC313"/>
    <mergeCell ref="B313:C313"/>
    <mergeCell ref="D313:I313"/>
    <mergeCell ref="A313:A314"/>
    <mergeCell ref="A315:A325"/>
    <mergeCell ref="B319:C319"/>
    <mergeCell ref="B324:C324"/>
    <mergeCell ref="B325:C325"/>
    <mergeCell ref="J326:AC326"/>
    <mergeCell ref="B326:C326"/>
    <mergeCell ref="D326:I326"/>
    <mergeCell ref="A326:A327"/>
    <mergeCell ref="A328:A338"/>
    <mergeCell ref="B332:C332"/>
    <mergeCell ref="B337:C337"/>
    <mergeCell ref="B338:C338"/>
    <mergeCell ref="J339:AC339"/>
    <mergeCell ref="B339:C339"/>
    <mergeCell ref="D339:I339"/>
    <mergeCell ref="A339:A340"/>
    <mergeCell ref="A341:A351"/>
    <mergeCell ref="B345:C345"/>
    <mergeCell ref="B350:C350"/>
    <mergeCell ref="B351:C351"/>
    <mergeCell ref="J352:AC352"/>
    <mergeCell ref="B352:C352"/>
    <mergeCell ref="D352:I352"/>
    <mergeCell ref="A352:A353"/>
    <mergeCell ref="A354:A364"/>
    <mergeCell ref="B358:C358"/>
    <mergeCell ref="B363:C363"/>
    <mergeCell ref="B364:C364"/>
    <mergeCell ref="J365:AC365"/>
    <mergeCell ref="B365:C365"/>
    <mergeCell ref="D365:I365"/>
    <mergeCell ref="A365:A366"/>
    <mergeCell ref="A367:A377"/>
    <mergeCell ref="B371:C371"/>
    <mergeCell ref="B376:C376"/>
    <mergeCell ref="B377:C377"/>
    <mergeCell ref="J378:AC378"/>
    <mergeCell ref="B378:C378"/>
    <mergeCell ref="D378:I378"/>
    <mergeCell ref="A378:A379"/>
    <mergeCell ref="A380:A390"/>
    <mergeCell ref="B384:C384"/>
    <mergeCell ref="B389:C389"/>
    <mergeCell ref="B390:C390"/>
    <mergeCell ref="J391:AC391"/>
    <mergeCell ref="B391:C391"/>
    <mergeCell ref="D391:I391"/>
    <mergeCell ref="A391:A392"/>
    <mergeCell ref="A393:A403"/>
    <mergeCell ref="B397:C397"/>
    <mergeCell ref="B402:C402"/>
    <mergeCell ref="B403:C403"/>
  </mergeCells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6" min="6" style="0" width="11.211267605633802"/>
  </cols>
  <sheetData>
    <row r="1">
      <c r="A1" s="1961" t="s">
        <v>1730</v>
      </c>
      <c r="B1" s="1961" t="s">
        <v>1731</v>
      </c>
      <c r="C1" s="1961"/>
      <c r="D1" s="1962" t="s">
        <v>1732</v>
      </c>
      <c r="E1" s="1962"/>
      <c r="F1" s="1962"/>
      <c r="G1" s="1962"/>
      <c r="H1" s="1962"/>
      <c r="I1" s="1962"/>
      <c r="J1" s="1963" t="s">
        <v>1733</v>
      </c>
      <c r="K1" s="1963"/>
      <c r="L1" s="1963"/>
      <c r="M1" s="1963"/>
      <c r="N1" s="1963"/>
      <c r="O1" s="1963"/>
      <c r="P1" s="1963"/>
      <c r="Q1" s="1963"/>
      <c r="R1" s="1963"/>
      <c r="S1" s="1963"/>
      <c r="T1" s="1963"/>
      <c r="U1" s="1963"/>
      <c r="V1" s="1963"/>
      <c r="W1" s="1963"/>
      <c r="X1" s="1963"/>
      <c r="Y1" s="1963"/>
      <c r="Z1" s="1963"/>
      <c r="AA1" s="1963"/>
      <c r="AB1" s="1963"/>
      <c r="AC1" s="1963"/>
      <c r="AD1" s="1964"/>
    </row>
    <row r="2">
      <c r="A2" s="1961"/>
      <c r="B2" s="1961" t="s">
        <v>1734</v>
      </c>
      <c r="C2" s="1961" t="s">
        <v>1735</v>
      </c>
      <c r="D2" s="1962" t="s">
        <v>1736</v>
      </c>
      <c r="E2" s="1965" t="s">
        <v>1737</v>
      </c>
      <c r="F2" s="1966" t="s">
        <v>1738</v>
      </c>
      <c r="G2" s="1967" t="s">
        <v>1739</v>
      </c>
      <c r="H2" s="1967" t="s">
        <v>1740</v>
      </c>
      <c r="I2" s="1967" t="s">
        <v>1741</v>
      </c>
      <c r="J2" s="1963" t="s">
        <v>1742</v>
      </c>
      <c r="K2" s="1968" t="s">
        <v>1743</v>
      </c>
      <c r="L2" s="1968" t="s">
        <v>1744</v>
      </c>
      <c r="M2" s="1968" t="s">
        <v>1745</v>
      </c>
      <c r="N2" s="1968" t="s">
        <v>1746</v>
      </c>
      <c r="O2" s="1969" t="s">
        <v>1747</v>
      </c>
      <c r="P2" s="1968" t="s">
        <v>1748</v>
      </c>
      <c r="Q2" s="1969" t="s">
        <v>1749</v>
      </c>
      <c r="R2" s="1963" t="s">
        <v>1750</v>
      </c>
      <c r="S2" s="1969" t="s">
        <v>1751</v>
      </c>
      <c r="T2" s="1969" t="s">
        <v>1752</v>
      </c>
      <c r="U2" s="1969" t="s">
        <v>1753</v>
      </c>
      <c r="V2" s="1969" t="s">
        <v>1754</v>
      </c>
      <c r="W2" s="1969" t="s">
        <v>1755</v>
      </c>
      <c r="X2" s="1969" t="s">
        <v>1756</v>
      </c>
      <c r="Y2" s="1969" t="s">
        <v>1757</v>
      </c>
      <c r="Z2" s="1969" t="s">
        <v>1758</v>
      </c>
      <c r="AA2" s="1970" t="s">
        <v>1759</v>
      </c>
      <c r="AB2" s="1964" t="s">
        <v>1760</v>
      </c>
      <c r="AC2" s="1964" t="s">
        <v>1761</v>
      </c>
      <c r="AD2" s="1971" t="s">
        <v>1762</v>
      </c>
    </row>
    <row r="3">
      <c r="A3" s="1972" t="s">
        <v>1763</v>
      </c>
      <c r="B3" s="1973" t="s">
        <v>1764</v>
      </c>
      <c r="C3" s="1974" t="s">
        <v>1765</v>
      </c>
      <c r="D3" s="1975">
        <v>527.22</v>
      </c>
      <c r="E3" s="1976">
        <v>1</v>
      </c>
      <c r="F3" s="1975">
        <f t="shared" ref="F3:F5" si="133">E3*1300*1.2</f>
      </c>
      <c r="G3" s="1977">
        <f t="shared" ref="G3:G13" si="94">F3/D3</f>
      </c>
      <c r="H3" s="1977">
        <f t="shared" ref="H3:H13" si="55">D3/E3</f>
      </c>
      <c r="I3" s="1977">
        <f t="shared" ref="I3:I13" si="16">F3/E3</f>
      </c>
      <c r="J3" s="1978">
        <f t="shared" ref="J3:J13" si="159">D3/T3</f>
      </c>
      <c r="K3" s="1979">
        <f t="shared" ref="K3:K13" si="107">O3/S3*1</f>
      </c>
      <c r="L3" s="1979">
        <f t="shared" ref="L3:L13" si="68">T3/S3</f>
      </c>
      <c r="M3" s="1979">
        <f t="shared" ref="M3:M13" si="29">V3/S3</f>
      </c>
      <c r="N3" s="1979">
        <f t="shared" ref="N3:N13" si="120">W3/V3</f>
      </c>
      <c r="O3" s="1980">
        <f t="shared" ref="O3:O13" si="81">U3/P3</f>
      </c>
      <c r="P3" s="1981">
        <v>0.0082</v>
      </c>
      <c r="Q3" s="1980">
        <v>57</v>
      </c>
      <c r="R3" s="1978">
        <f t="shared" ref="R3:R12" si="42">(D3/S3)*1000</f>
      </c>
      <c r="S3" s="1980">
        <v>4957</v>
      </c>
      <c r="T3" s="1980">
        <v>157</v>
      </c>
      <c r="U3" s="1980">
        <v>42</v>
      </c>
      <c r="V3" s="1980">
        <v>192</v>
      </c>
      <c r="W3" s="1980">
        <v>14</v>
      </c>
      <c r="X3" s="1980">
        <v>2</v>
      </c>
      <c r="Y3" s="1980">
        <v>0</v>
      </c>
      <c r="Z3" s="1980">
        <v>2</v>
      </c>
      <c r="AA3" s="1978">
        <f t="shared" ref="AA3:AA13" si="0">AD3*1000/D3</f>
      </c>
      <c r="AB3" s="1982" t="s">
        <v>1766</v>
      </c>
      <c r="AC3" s="1982" t="s">
        <v>1767</v>
      </c>
      <c r="AD3" s="1982">
        <v>6</v>
      </c>
    </row>
    <row r="4">
      <c r="A4" s="1972"/>
      <c r="B4" s="1973" t="s">
        <v>1764</v>
      </c>
      <c r="C4" s="1974" t="s">
        <v>1768</v>
      </c>
      <c r="D4" s="1975">
        <v>1911.98</v>
      </c>
      <c r="E4" s="1976">
        <v>3</v>
      </c>
      <c r="F4" s="1975">
        <f t="shared" si="133"/>
      </c>
      <c r="G4" s="1977">
        <f t="shared" si="94"/>
      </c>
      <c r="H4" s="1977">
        <f t="shared" si="55"/>
      </c>
      <c r="I4" s="1977">
        <f t="shared" si="16"/>
      </c>
      <c r="J4" s="1978">
        <f t="shared" si="159"/>
      </c>
      <c r="K4" s="1979">
        <f t="shared" si="107"/>
      </c>
      <c r="L4" s="1979">
        <f t="shared" si="68"/>
      </c>
      <c r="M4" s="1979">
        <f t="shared" si="29"/>
      </c>
      <c r="N4" s="1979">
        <f t="shared" si="120"/>
      </c>
      <c r="O4" s="1980">
        <f t="shared" si="81"/>
      </c>
      <c r="P4" s="1981">
        <v>0.0064</v>
      </c>
      <c r="Q4" s="1980">
        <v>52</v>
      </c>
      <c r="R4" s="1978">
        <f t="shared" si="42"/>
      </c>
      <c r="S4" s="1980">
        <v>24120</v>
      </c>
      <c r="T4" s="1980">
        <v>607</v>
      </c>
      <c r="U4" s="1980">
        <v>119</v>
      </c>
      <c r="V4" s="1980">
        <v>691</v>
      </c>
      <c r="W4" s="1980">
        <v>74</v>
      </c>
      <c r="X4" s="1980">
        <v>9</v>
      </c>
      <c r="Y4" s="1980">
        <v>3</v>
      </c>
      <c r="Z4" s="1980">
        <v>22</v>
      </c>
      <c r="AA4" s="1978">
        <f t="shared" si="0"/>
      </c>
      <c r="AB4" s="1982" t="s">
        <v>1766</v>
      </c>
      <c r="AC4" s="1982" t="s">
        <v>1767</v>
      </c>
      <c r="AD4" s="1982">
        <v>25</v>
      </c>
    </row>
    <row customHeight="true" ht="18.452380952380953" r="5">
      <c r="A5" s="1972"/>
      <c r="B5" s="1973" t="s">
        <v>1764</v>
      </c>
      <c r="C5" s="1974" t="s">
        <v>1769</v>
      </c>
      <c r="D5" s="1975">
        <v>1282.36</v>
      </c>
      <c r="E5" s="1976">
        <v>2</v>
      </c>
      <c r="F5" s="1975">
        <f t="shared" si="133"/>
      </c>
      <c r="G5" s="1977">
        <f t="shared" si="94"/>
      </c>
      <c r="H5" s="1977">
        <f t="shared" si="55"/>
      </c>
      <c r="I5" s="1977">
        <f t="shared" si="16"/>
      </c>
      <c r="J5" s="1978">
        <f t="shared" si="159"/>
      </c>
      <c r="K5" s="1979">
        <f t="shared" si="107"/>
      </c>
      <c r="L5" s="1979">
        <f t="shared" si="68"/>
      </c>
      <c r="M5" s="1979">
        <f t="shared" si="29"/>
      </c>
      <c r="N5" s="1979">
        <f t="shared" si="120"/>
      </c>
      <c r="O5" s="1980">
        <f t="shared" si="81"/>
      </c>
      <c r="P5" s="1981">
        <v>0.0115</v>
      </c>
      <c r="Q5" s="1980">
        <v>43</v>
      </c>
      <c r="R5" s="1978">
        <f t="shared" si="42"/>
      </c>
      <c r="S5" s="1980">
        <v>19549</v>
      </c>
      <c r="T5" s="1980">
        <v>697</v>
      </c>
      <c r="U5" s="1980">
        <v>102</v>
      </c>
      <c r="V5" s="1980">
        <v>905</v>
      </c>
      <c r="W5" s="1980">
        <v>80</v>
      </c>
      <c r="X5" s="1980">
        <v>14</v>
      </c>
      <c r="Y5" s="1980">
        <v>5</v>
      </c>
      <c r="Z5" s="1980">
        <v>6</v>
      </c>
      <c r="AA5" s="1978">
        <f t="shared" si="0"/>
      </c>
      <c r="AB5" s="1982" t="s">
        <v>1766</v>
      </c>
      <c r="AC5" s="1982" t="s">
        <v>1767</v>
      </c>
      <c r="AD5" s="1982">
        <v>23</v>
      </c>
    </row>
    <row r="6">
      <c r="A6" s="1972"/>
      <c r="B6" s="1983" t="s">
        <v>1770</v>
      </c>
      <c r="C6" s="1983"/>
      <c r="D6" s="1984">
        <f>SUM(D3:D5)</f>
      </c>
      <c r="E6" s="1985">
        <f>SUM(E3:E5)</f>
      </c>
      <c r="F6" s="1984">
        <f>SUM(F3:F5)</f>
      </c>
      <c r="G6" s="1986">
        <f t="shared" si="94"/>
      </c>
      <c r="H6" s="1986">
        <f t="shared" si="55"/>
      </c>
      <c r="I6" s="1986">
        <f t="shared" si="16"/>
      </c>
      <c r="J6" s="1986">
        <f t="shared" si="159"/>
      </c>
      <c r="K6" s="1987">
        <f t="shared" si="107"/>
      </c>
      <c r="L6" s="1987">
        <f t="shared" si="68"/>
      </c>
      <c r="M6" s="1987">
        <f t="shared" si="29"/>
      </c>
      <c r="N6" s="1987">
        <f t="shared" si="120"/>
      </c>
      <c r="O6" s="1988">
        <f t="shared" si="81"/>
      </c>
      <c r="P6" s="1987">
        <f>AVERAGE(P3:P5)</f>
      </c>
      <c r="Q6" s="1984">
        <f>AVERAGE(Q3:Q5)</f>
      </c>
      <c r="R6" s="1986">
        <f t="shared" si="42"/>
      </c>
      <c r="S6" s="1989">
        <f>SUM(S3:S5)</f>
      </c>
      <c r="T6" s="1989">
        <f>SUM(T3:T5)</f>
      </c>
      <c r="U6" s="1989">
        <f>SUM(U3:U5)</f>
      </c>
      <c r="V6" s="1989">
        <f>SUM(V3:V5)</f>
      </c>
      <c r="W6" s="1989">
        <f>SUM(W3:W5)</f>
      </c>
      <c r="X6" s="1989">
        <f>SUM(X3:X5)</f>
      </c>
      <c r="Y6" s="1989">
        <f>SUM(Y3:Y5)</f>
      </c>
      <c r="Z6" s="1989">
        <f>SUM(Z3:Z5)</f>
      </c>
      <c r="AA6" s="1990">
        <f t="shared" si="0"/>
      </c>
      <c r="AB6" s="1991"/>
      <c r="AC6" s="1991"/>
      <c r="AD6" s="1992">
        <f>SUM(AD3:AD5)</f>
      </c>
    </row>
    <row r="7">
      <c r="A7" s="1972"/>
      <c r="B7" s="1974" t="s">
        <v>1771</v>
      </c>
      <c r="C7" s="1974" t="s">
        <v>1772</v>
      </c>
      <c r="D7" s="1993">
        <v>1059.89</v>
      </c>
      <c r="E7" s="1994">
        <v>1</v>
      </c>
      <c r="F7" s="1975">
        <f t="shared" ref="F7:F11" si="134">E7*1300*1.2</f>
      </c>
      <c r="G7" s="1977">
        <f t="shared" si="94"/>
      </c>
      <c r="H7" s="1977">
        <f t="shared" si="55"/>
      </c>
      <c r="I7" s="1977">
        <f t="shared" si="16"/>
      </c>
      <c r="J7" s="1978">
        <f t="shared" si="159"/>
      </c>
      <c r="K7" s="1979">
        <f t="shared" si="107"/>
      </c>
      <c r="L7" s="1979">
        <f t="shared" si="68"/>
      </c>
      <c r="M7" s="1979">
        <f t="shared" si="29"/>
      </c>
      <c r="N7" s="1979">
        <f t="shared" si="120"/>
      </c>
      <c r="O7" s="1980">
        <f t="shared" si="81"/>
      </c>
      <c r="P7" s="1995">
        <v>0.0174</v>
      </c>
      <c r="Q7" s="1996">
        <v>43</v>
      </c>
      <c r="R7" s="1978">
        <f t="shared" si="42"/>
      </c>
      <c r="S7" s="1996">
        <v>13674</v>
      </c>
      <c r="T7" s="1996">
        <v>990</v>
      </c>
      <c r="U7" s="1996">
        <v>62</v>
      </c>
      <c r="V7" s="1996">
        <v>1315</v>
      </c>
      <c r="W7" s="1996">
        <v>62</v>
      </c>
      <c r="X7" s="1996">
        <v>4</v>
      </c>
      <c r="Y7" s="1996">
        <v>2</v>
      </c>
      <c r="Z7" s="1996">
        <v>0</v>
      </c>
      <c r="AA7" s="1978">
        <f t="shared" si="0"/>
      </c>
      <c r="AB7" s="1982" t="s">
        <v>1766</v>
      </c>
      <c r="AC7" s="1982" t="s">
        <v>1767</v>
      </c>
      <c r="AD7" s="1997">
        <v>27</v>
      </c>
    </row>
    <row customHeight="true" ht="18.452380952380953" r="8">
      <c r="A8" s="1972"/>
      <c r="B8" s="1974" t="s">
        <v>1771</v>
      </c>
      <c r="C8" s="1974" t="s">
        <v>1773</v>
      </c>
      <c r="D8" s="1975">
        <v>1920.47</v>
      </c>
      <c r="E8" s="1976">
        <v>6</v>
      </c>
      <c r="F8" s="1975">
        <f t="shared" si="134"/>
      </c>
      <c r="G8" s="1977">
        <f t="shared" si="94"/>
      </c>
      <c r="H8" s="1977">
        <f t="shared" si="55"/>
      </c>
      <c r="I8" s="1977">
        <f t="shared" si="16"/>
      </c>
      <c r="J8" s="1978">
        <f t="shared" si="159"/>
      </c>
      <c r="K8" s="1979">
        <f t="shared" si="107"/>
      </c>
      <c r="L8" s="1979">
        <f t="shared" si="68"/>
      </c>
      <c r="M8" s="1979">
        <f t="shared" si="29"/>
      </c>
      <c r="N8" s="1979">
        <f t="shared" si="120"/>
      </c>
      <c r="O8" s="1980">
        <f t="shared" si="81"/>
      </c>
      <c r="P8" s="1981">
        <v>0.0173</v>
      </c>
      <c r="Q8" s="1980">
        <v>43</v>
      </c>
      <c r="R8" s="1978">
        <f t="shared" si="42"/>
      </c>
      <c r="S8" s="1980">
        <v>28364</v>
      </c>
      <c r="T8" s="1980">
        <v>1205</v>
      </c>
      <c r="U8" s="1980">
        <v>136</v>
      </c>
      <c r="V8" s="1980">
        <v>1514</v>
      </c>
      <c r="W8" s="1980">
        <v>132</v>
      </c>
      <c r="X8" s="1980">
        <v>19</v>
      </c>
      <c r="Y8" s="1980">
        <v>6</v>
      </c>
      <c r="Z8" s="1980">
        <v>8</v>
      </c>
      <c r="AA8" s="1978">
        <f t="shared" si="0"/>
      </c>
      <c r="AB8" s="1982" t="s">
        <v>1766</v>
      </c>
      <c r="AC8" s="1982" t="s">
        <v>1767</v>
      </c>
      <c r="AD8" s="1982">
        <v>49</v>
      </c>
    </row>
    <row r="9">
      <c r="A9" s="1972"/>
      <c r="B9" s="1974" t="s">
        <v>1771</v>
      </c>
      <c r="C9" s="1973" t="s">
        <v>1774</v>
      </c>
      <c r="D9" s="1993">
        <v>1163.66</v>
      </c>
      <c r="E9" s="1994">
        <v>7</v>
      </c>
      <c r="F9" s="1975">
        <f t="shared" si="134"/>
      </c>
      <c r="G9" s="1998">
        <f t="shared" si="94"/>
      </c>
      <c r="H9" s="1998">
        <f t="shared" si="55"/>
      </c>
      <c r="I9" s="1998">
        <f t="shared" si="16"/>
      </c>
      <c r="J9" s="1999">
        <f t="shared" si="159"/>
      </c>
      <c r="K9" s="2000">
        <f t="shared" si="107"/>
      </c>
      <c r="L9" s="2000">
        <f t="shared" si="68"/>
      </c>
      <c r="M9" s="2000">
        <f t="shared" si="29"/>
      </c>
      <c r="N9" s="2000">
        <f t="shared" si="120"/>
      </c>
      <c r="O9" s="1980">
        <f t="shared" si="81"/>
      </c>
      <c r="P9" s="1995">
        <v>0.0121</v>
      </c>
      <c r="Q9" s="1996">
        <v>43</v>
      </c>
      <c r="R9" s="1999">
        <f t="shared" si="42"/>
      </c>
      <c r="S9" s="1996">
        <v>22484</v>
      </c>
      <c r="T9" s="1996">
        <v>508</v>
      </c>
      <c r="U9" s="1996">
        <v>86</v>
      </c>
      <c r="V9" s="1996">
        <v>555</v>
      </c>
      <c r="W9" s="1996">
        <v>134</v>
      </c>
      <c r="X9" s="1996">
        <v>11</v>
      </c>
      <c r="Y9" s="1996">
        <v>4</v>
      </c>
      <c r="Z9" s="1996">
        <v>1</v>
      </c>
      <c r="AA9" s="1978">
        <f t="shared" si="0"/>
      </c>
      <c r="AB9" s="1982" t="s">
        <v>1766</v>
      </c>
      <c r="AC9" s="1982" t="s">
        <v>1767</v>
      </c>
      <c r="AD9" s="1997">
        <v>21</v>
      </c>
    </row>
    <row r="10">
      <c r="A10" s="1972"/>
      <c r="B10" s="1974" t="s">
        <v>1771</v>
      </c>
      <c r="C10" s="1973" t="s">
        <v>1775</v>
      </c>
      <c r="D10" s="1993">
        <v>1762.54</v>
      </c>
      <c r="E10" s="1994">
        <v>5</v>
      </c>
      <c r="F10" s="1975">
        <f t="shared" si="134"/>
      </c>
      <c r="G10" s="1998">
        <f t="shared" si="94"/>
      </c>
      <c r="H10" s="1998">
        <f t="shared" si="55"/>
      </c>
      <c r="I10" s="1998">
        <f t="shared" si="16"/>
      </c>
      <c r="J10" s="1999">
        <f t="shared" si="159"/>
      </c>
      <c r="K10" s="2000">
        <f t="shared" si="107"/>
      </c>
      <c r="L10" s="2000">
        <f t="shared" si="68"/>
      </c>
      <c r="M10" s="2000">
        <f t="shared" si="29"/>
      </c>
      <c r="N10" s="2000">
        <f t="shared" si="120"/>
      </c>
      <c r="O10" s="1980">
        <f t="shared" si="81"/>
      </c>
      <c r="P10" s="1995">
        <v>0.0114</v>
      </c>
      <c r="Q10" s="1996">
        <v>44</v>
      </c>
      <c r="R10" s="1999">
        <f t="shared" si="42"/>
      </c>
      <c r="S10" s="1996">
        <v>49107</v>
      </c>
      <c r="T10" s="1996">
        <v>703</v>
      </c>
      <c r="U10" s="1996">
        <v>153</v>
      </c>
      <c r="V10" s="1996">
        <v>675</v>
      </c>
      <c r="W10" s="1996">
        <v>127</v>
      </c>
      <c r="X10" s="1996">
        <v>8</v>
      </c>
      <c r="Y10" s="1996">
        <v>5</v>
      </c>
      <c r="Z10" s="1996">
        <v>14</v>
      </c>
      <c r="AA10" s="1978">
        <f t="shared" si="0"/>
      </c>
      <c r="AB10" s="1982" t="s">
        <v>1766</v>
      </c>
      <c r="AC10" s="1982" t="s">
        <v>1767</v>
      </c>
      <c r="AD10" s="1997">
        <v>44</v>
      </c>
    </row>
    <row r="11">
      <c r="A11" s="1972"/>
      <c r="B11" s="1974" t="s">
        <v>1771</v>
      </c>
      <c r="C11" s="1973" t="s">
        <v>1776</v>
      </c>
      <c r="D11" s="1993">
        <v>2745.16</v>
      </c>
      <c r="E11" s="1994">
        <v>4</v>
      </c>
      <c r="F11" s="1975">
        <f t="shared" si="134"/>
      </c>
      <c r="G11" s="1998">
        <f t="shared" si="94"/>
      </c>
      <c r="H11" s="1998">
        <f t="shared" si="55"/>
      </c>
      <c r="I11" s="1998">
        <f t="shared" si="16"/>
      </c>
      <c r="J11" s="1999">
        <f t="shared" si="159"/>
      </c>
      <c r="K11" s="2000">
        <f t="shared" si="107"/>
      </c>
      <c r="L11" s="2000">
        <f t="shared" si="68"/>
      </c>
      <c r="M11" s="2000">
        <f t="shared" si="29"/>
      </c>
      <c r="N11" s="2000">
        <f t="shared" si="120"/>
      </c>
      <c r="O11" s="1980">
        <f t="shared" si="81"/>
      </c>
      <c r="P11" s="1995">
        <v>0.0198</v>
      </c>
      <c r="Q11" s="1996">
        <v>44</v>
      </c>
      <c r="R11" s="1999">
        <f t="shared" si="42"/>
      </c>
      <c r="S11" s="1996">
        <v>53228</v>
      </c>
      <c r="T11" s="1996">
        <v>806</v>
      </c>
      <c r="U11" s="1996">
        <v>223</v>
      </c>
      <c r="V11" s="1996">
        <v>915</v>
      </c>
      <c r="W11" s="1996">
        <v>116</v>
      </c>
      <c r="X11" s="1996">
        <v>15</v>
      </c>
      <c r="Y11" s="1996">
        <v>6</v>
      </c>
      <c r="Z11" s="1996">
        <v>41</v>
      </c>
      <c r="AA11" s="1978">
        <f t="shared" si="0"/>
      </c>
      <c r="AB11" s="1982" t="s">
        <v>1766</v>
      </c>
      <c r="AC11" s="1982" t="s">
        <v>1767</v>
      </c>
      <c r="AD11" s="1997">
        <v>39</v>
      </c>
    </row>
    <row r="12">
      <c r="A12" s="1972"/>
      <c r="B12" s="1983" t="s">
        <v>1770</v>
      </c>
      <c r="C12" s="1983"/>
      <c r="D12" s="1984">
        <f>SUM(D7:D11)</f>
      </c>
      <c r="E12" s="1984">
        <f>SUM(E7:E11)</f>
      </c>
      <c r="F12" s="1984">
        <f>SUM(F7:F11)</f>
      </c>
      <c r="G12" s="1986">
        <f t="shared" si="94"/>
      </c>
      <c r="H12" s="1986">
        <f t="shared" si="55"/>
      </c>
      <c r="I12" s="1986">
        <f t="shared" si="16"/>
      </c>
      <c r="J12" s="1986">
        <f t="shared" si="159"/>
      </c>
      <c r="K12" s="1987">
        <f t="shared" si="107"/>
      </c>
      <c r="L12" s="1987">
        <f t="shared" si="68"/>
      </c>
      <c r="M12" s="1987">
        <f t="shared" si="29"/>
      </c>
      <c r="N12" s="1987">
        <f t="shared" si="120"/>
      </c>
      <c r="O12" s="1988">
        <f t="shared" si="81"/>
      </c>
      <c r="P12" s="1987">
        <f>AVERAGE(P7:P11)</f>
      </c>
      <c r="Q12" s="2001">
        <f>AVERAGE(Q7:Q11)</f>
      </c>
      <c r="R12" s="1984">
        <f t="shared" si="42"/>
      </c>
      <c r="S12" s="1988">
        <f>SUM(S7:S11)</f>
      </c>
      <c r="T12" s="1988">
        <f>SUM(T7:T11)</f>
      </c>
      <c r="U12" s="1988">
        <f>SUM(U7:U11)</f>
      </c>
      <c r="V12" s="1988">
        <f>SUM(V7:V11)</f>
      </c>
      <c r="W12" s="1988">
        <f>SUM(W7:W11)</f>
      </c>
      <c r="X12" s="1988">
        <f>SUM(X7:X11)</f>
      </c>
      <c r="Y12" s="1988">
        <f>SUM(Y7:Y11)</f>
      </c>
      <c r="Z12" s="1988">
        <f>SUM(Z7:Z11)</f>
      </c>
      <c r="AA12" s="1990">
        <f t="shared" si="0"/>
      </c>
      <c r="AB12" s="1991"/>
      <c r="AC12" s="1991"/>
      <c r="AD12" s="1992">
        <f>SUM(AD7:AD11)</f>
      </c>
    </row>
    <row r="13">
      <c r="A13" s="1972"/>
      <c r="B13" s="2002" t="s">
        <v>1777</v>
      </c>
      <c r="C13" s="2002"/>
      <c r="D13" s="2003">
        <f>D12+D6</f>
      </c>
      <c r="E13" s="2003">
        <f>E12+E6</f>
      </c>
      <c r="F13" s="2003">
        <f>F12+F6</f>
      </c>
      <c r="G13" s="2004">
        <f t="shared" si="94"/>
      </c>
      <c r="H13" s="2004">
        <f t="shared" si="55"/>
      </c>
      <c r="I13" s="2004">
        <f t="shared" si="16"/>
      </c>
      <c r="J13" s="2004">
        <f t="shared" si="159"/>
      </c>
      <c r="K13" s="2005">
        <f t="shared" si="107"/>
      </c>
      <c r="L13" s="2005">
        <f t="shared" si="68"/>
      </c>
      <c r="M13" s="2005">
        <f t="shared" si="29"/>
      </c>
      <c r="N13" s="2005">
        <f t="shared" si="120"/>
      </c>
      <c r="O13" s="2006">
        <f t="shared" si="81"/>
      </c>
      <c r="P13" s="2007">
        <f>(P12+P6)/2</f>
      </c>
      <c r="Q13" s="2007">
        <f>(Q12+Q6)/2</f>
      </c>
      <c r="R13" s="2003">
        <f>(R12+R6)/2</f>
      </c>
      <c r="S13" s="2006">
        <f>S12+S6</f>
      </c>
      <c r="T13" s="2006">
        <f>T12+T6</f>
      </c>
      <c r="U13" s="2006">
        <f>U12+U6</f>
      </c>
      <c r="V13" s="2006">
        <f>V12+V6</f>
      </c>
      <c r="W13" s="2006">
        <f>W12+W6</f>
      </c>
      <c r="X13" s="2006">
        <f>X12+X6</f>
      </c>
      <c r="Y13" s="2006">
        <f>Y12+Y6</f>
      </c>
      <c r="Z13" s="2006">
        <f>Z12+Z6</f>
      </c>
      <c r="AA13" s="2004">
        <f t="shared" si="0"/>
      </c>
      <c r="AB13" s="2008"/>
      <c r="AC13" s="2008"/>
      <c r="AD13" s="2009">
        <f>AD12+AD6</f>
      </c>
    </row>
    <row r="14">
      <c r="A14" s="1961" t="s">
        <v>1730</v>
      </c>
      <c r="B14" s="1961" t="s">
        <v>1731</v>
      </c>
      <c r="C14" s="1961"/>
      <c r="D14" s="1962" t="s">
        <v>1732</v>
      </c>
      <c r="E14" s="1962"/>
      <c r="F14" s="1962"/>
      <c r="G14" s="1962"/>
      <c r="H14" s="1962"/>
      <c r="I14" s="1962"/>
      <c r="J14" s="1963" t="s">
        <v>1733</v>
      </c>
      <c r="K14" s="1963"/>
      <c r="L14" s="1963"/>
      <c r="M14" s="1963"/>
      <c r="N14" s="1963"/>
      <c r="O14" s="1963"/>
      <c r="P14" s="1963"/>
      <c r="Q14" s="1963"/>
      <c r="R14" s="1963"/>
      <c r="S14" s="1963"/>
      <c r="T14" s="1963"/>
      <c r="U14" s="1963"/>
      <c r="V14" s="1963"/>
      <c r="W14" s="1963"/>
      <c r="X14" s="1963"/>
      <c r="Y14" s="1963"/>
      <c r="Z14" s="1963"/>
      <c r="AA14" s="1963"/>
      <c r="AB14" s="1963"/>
      <c r="AC14" s="1963"/>
      <c r="AD14" s="1964"/>
    </row>
    <row r="15">
      <c r="A15" s="1961"/>
      <c r="B15" s="1961" t="s">
        <v>1734</v>
      </c>
      <c r="C15" s="1961" t="s">
        <v>1735</v>
      </c>
      <c r="D15" s="1962" t="s">
        <v>1736</v>
      </c>
      <c r="E15" s="1965" t="s">
        <v>1737</v>
      </c>
      <c r="F15" s="1966" t="s">
        <v>1738</v>
      </c>
      <c r="G15" s="1967" t="s">
        <v>1739</v>
      </c>
      <c r="H15" s="1967" t="s">
        <v>1740</v>
      </c>
      <c r="I15" s="1967" t="s">
        <v>1741</v>
      </c>
      <c r="J15" s="1963" t="s">
        <v>1742</v>
      </c>
      <c r="K15" s="1968" t="s">
        <v>1743</v>
      </c>
      <c r="L15" s="1968" t="s">
        <v>1744</v>
      </c>
      <c r="M15" s="1968" t="s">
        <v>1745</v>
      </c>
      <c r="N15" s="1968" t="s">
        <v>1746</v>
      </c>
      <c r="O15" s="1969" t="s">
        <v>1747</v>
      </c>
      <c r="P15" s="1968" t="s">
        <v>1748</v>
      </c>
      <c r="Q15" s="1969" t="s">
        <v>1749</v>
      </c>
      <c r="R15" s="1963" t="s">
        <v>1750</v>
      </c>
      <c r="S15" s="1969" t="s">
        <v>1751</v>
      </c>
      <c r="T15" s="1969" t="s">
        <v>1752</v>
      </c>
      <c r="U15" s="1969" t="s">
        <v>1753</v>
      </c>
      <c r="V15" s="1969" t="s">
        <v>1754</v>
      </c>
      <c r="W15" s="1969" t="s">
        <v>1755</v>
      </c>
      <c r="X15" s="1969" t="s">
        <v>1756</v>
      </c>
      <c r="Y15" s="1969" t="s">
        <v>1757</v>
      </c>
      <c r="Z15" s="1969" t="s">
        <v>1758</v>
      </c>
      <c r="AA15" s="1970" t="s">
        <v>1759</v>
      </c>
      <c r="AB15" s="1964" t="s">
        <v>1760</v>
      </c>
      <c r="AC15" s="1964" t="s">
        <v>1761</v>
      </c>
      <c r="AD15" s="1971" t="s">
        <v>1762</v>
      </c>
    </row>
    <row r="16">
      <c r="A16" s="1972" t="s">
        <v>1778</v>
      </c>
      <c r="B16" s="1973" t="s">
        <v>1764</v>
      </c>
      <c r="C16" s="1974" t="s">
        <v>1765</v>
      </c>
      <c r="D16" s="1975">
        <v>3335.53</v>
      </c>
      <c r="E16" s="1976">
        <v>6</v>
      </c>
      <c r="F16" s="1975">
        <f t="shared" ref="F16:F18" si="135">E16*1300*1.2</f>
      </c>
      <c r="G16" s="1977">
        <f t="shared" ref="G16:G26" si="95">F16/D16</f>
      </c>
      <c r="H16" s="1977">
        <f t="shared" ref="H16:H26" si="56">D16/E16</f>
      </c>
      <c r="I16" s="1977">
        <f t="shared" ref="I16:I26" si="17">F16/E16</f>
      </c>
      <c r="J16" s="1978">
        <f t="shared" ref="J16:J26" si="160">D16/T16</f>
      </c>
      <c r="K16" s="1979">
        <f t="shared" ref="K16:K26" si="108">O16/S16*1</f>
      </c>
      <c r="L16" s="1979">
        <f t="shared" ref="L16:L26" si="69">T16/S16</f>
      </c>
      <c r="M16" s="1979">
        <f t="shared" ref="M16:M26" si="30">V16/S16</f>
      </c>
      <c r="N16" s="1979">
        <f t="shared" ref="N16:N26" si="121">W16/V16</f>
      </c>
      <c r="O16" s="1980">
        <f t="shared" ref="O16:O26" si="82">U16/P16</f>
      </c>
      <c r="P16" s="1981">
        <v>0.0082</v>
      </c>
      <c r="Q16" s="1980">
        <v>57</v>
      </c>
      <c r="R16" s="1978">
        <f t="shared" ref="R16:R25" si="43">(D16/S16)*1000</f>
      </c>
      <c r="S16" s="1980">
        <v>51735</v>
      </c>
      <c r="T16" s="1980">
        <v>1186</v>
      </c>
      <c r="U16" s="1980">
        <v>258</v>
      </c>
      <c r="V16" s="1980">
        <v>1382</v>
      </c>
      <c r="W16" s="1980">
        <v>127</v>
      </c>
      <c r="X16" s="1980">
        <v>13</v>
      </c>
      <c r="Y16" s="1980">
        <v>10</v>
      </c>
      <c r="Z16" s="1980">
        <v>23</v>
      </c>
      <c r="AA16" s="1978">
        <f t="shared" ref="AA16:AA26" si="1">AD16*1000/D16</f>
      </c>
      <c r="AB16" s="1982" t="s">
        <v>1766</v>
      </c>
      <c r="AC16" s="1982" t="s">
        <v>1767</v>
      </c>
      <c r="AD16" s="1982">
        <v>64</v>
      </c>
    </row>
    <row r="17">
      <c r="A17" s="1972"/>
      <c r="B17" s="1973" t="s">
        <v>1764</v>
      </c>
      <c r="C17" s="1974" t="s">
        <v>1768</v>
      </c>
      <c r="D17" s="1975">
        <v>1725.72</v>
      </c>
      <c r="E17" s="1976">
        <v>3</v>
      </c>
      <c r="F17" s="1975">
        <f t="shared" si="135"/>
      </c>
      <c r="G17" s="1977">
        <f t="shared" si="95"/>
      </c>
      <c r="H17" s="1977">
        <f t="shared" si="56"/>
      </c>
      <c r="I17" s="1977">
        <f t="shared" si="17"/>
      </c>
      <c r="J17" s="1978">
        <f t="shared" si="160"/>
      </c>
      <c r="K17" s="1979">
        <f t="shared" si="108"/>
      </c>
      <c r="L17" s="1979">
        <f t="shared" si="69"/>
      </c>
      <c r="M17" s="1979">
        <f t="shared" si="30"/>
      </c>
      <c r="N17" s="1979">
        <f t="shared" si="121"/>
      </c>
      <c r="O17" s="1980">
        <f t="shared" si="82"/>
      </c>
      <c r="P17" s="1981">
        <v>0.0064</v>
      </c>
      <c r="Q17" s="1980">
        <v>52</v>
      </c>
      <c r="R17" s="1978">
        <f t="shared" si="43"/>
      </c>
      <c r="S17" s="1980">
        <v>30086</v>
      </c>
      <c r="T17" s="1980">
        <v>530</v>
      </c>
      <c r="U17" s="1980">
        <v>141</v>
      </c>
      <c r="V17" s="1980">
        <v>603</v>
      </c>
      <c r="W17" s="1980">
        <v>123</v>
      </c>
      <c r="X17" s="1980">
        <v>9</v>
      </c>
      <c r="Y17" s="1980">
        <v>1</v>
      </c>
      <c r="Z17" s="1980">
        <v>11</v>
      </c>
      <c r="AA17" s="1978">
        <f t="shared" si="1"/>
      </c>
      <c r="AB17" s="1982" t="s">
        <v>1766</v>
      </c>
      <c r="AC17" s="1982" t="s">
        <v>1767</v>
      </c>
      <c r="AD17" s="1982">
        <v>47</v>
      </c>
    </row>
    <row r="18">
      <c r="A18" s="1972"/>
      <c r="B18" s="1973" t="s">
        <v>1764</v>
      </c>
      <c r="C18" s="1974" t="s">
        <v>1769</v>
      </c>
      <c r="D18" s="1975">
        <v>2016.89</v>
      </c>
      <c r="E18" s="1976">
        <v>4</v>
      </c>
      <c r="F18" s="1975">
        <f t="shared" si="135"/>
      </c>
      <c r="G18" s="1977">
        <f t="shared" si="95"/>
      </c>
      <c r="H18" s="1977">
        <f t="shared" si="56"/>
      </c>
      <c r="I18" s="1977">
        <f t="shared" si="17"/>
      </c>
      <c r="J18" s="1978">
        <f t="shared" si="160"/>
      </c>
      <c r="K18" s="1979">
        <f t="shared" si="108"/>
      </c>
      <c r="L18" s="1979">
        <f t="shared" si="69"/>
      </c>
      <c r="M18" s="1979">
        <f t="shared" si="30"/>
      </c>
      <c r="N18" s="1979">
        <f t="shared" si="121"/>
      </c>
      <c r="O18" s="1980">
        <f t="shared" si="82"/>
      </c>
      <c r="P18" s="1981">
        <v>0.0115</v>
      </c>
      <c r="Q18" s="1980">
        <v>43</v>
      </c>
      <c r="R18" s="1978">
        <f t="shared" si="43"/>
      </c>
      <c r="S18" s="1980">
        <v>35286</v>
      </c>
      <c r="T18" s="1980">
        <v>999</v>
      </c>
      <c r="U18" s="1980">
        <v>130</v>
      </c>
      <c r="V18" s="1980">
        <v>1283</v>
      </c>
      <c r="W18" s="1980">
        <v>145</v>
      </c>
      <c r="X18" s="1980">
        <v>13</v>
      </c>
      <c r="Y18" s="1980">
        <v>1</v>
      </c>
      <c r="Z18" s="1980">
        <v>6</v>
      </c>
      <c r="AA18" s="1978">
        <f t="shared" si="1"/>
      </c>
      <c r="AB18" s="1982" t="s">
        <v>1766</v>
      </c>
      <c r="AC18" s="1982" t="s">
        <v>1767</v>
      </c>
      <c r="AD18" s="1982">
        <v>44</v>
      </c>
    </row>
    <row r="19">
      <c r="A19" s="1972"/>
      <c r="B19" s="1983" t="s">
        <v>1770</v>
      </c>
      <c r="C19" s="1983"/>
      <c r="D19" s="1984">
        <f>SUM(D16:D18)</f>
      </c>
      <c r="E19" s="1985">
        <f>SUM(E16:E18)</f>
      </c>
      <c r="F19" s="1984">
        <f>SUM(F16:F18)</f>
      </c>
      <c r="G19" s="1986">
        <f t="shared" si="95"/>
      </c>
      <c r="H19" s="1986">
        <f t="shared" si="56"/>
      </c>
      <c r="I19" s="1986">
        <f t="shared" si="17"/>
      </c>
      <c r="J19" s="1986">
        <f t="shared" si="160"/>
      </c>
      <c r="K19" s="1987">
        <f t="shared" si="108"/>
      </c>
      <c r="L19" s="1987">
        <f t="shared" si="69"/>
      </c>
      <c r="M19" s="1987">
        <f t="shared" si="30"/>
      </c>
      <c r="N19" s="1987">
        <f t="shared" si="121"/>
      </c>
      <c r="O19" s="1988">
        <f t="shared" si="82"/>
      </c>
      <c r="P19" s="1987">
        <f>AVERAGE(P16:P18)</f>
      </c>
      <c r="Q19" s="1984">
        <f>AVERAGE(Q16:Q18)</f>
      </c>
      <c r="R19" s="1986">
        <f t="shared" si="43"/>
      </c>
      <c r="S19" s="1989">
        <f>SUM(S16:S18)</f>
      </c>
      <c r="T19" s="1989">
        <f>SUM(T16:T18)</f>
      </c>
      <c r="U19" s="1989">
        <f>SUM(U16:U18)</f>
      </c>
      <c r="V19" s="1989">
        <f>SUM(V16:V18)</f>
      </c>
      <c r="W19" s="1989">
        <f>SUM(W16:W18)</f>
      </c>
      <c r="X19" s="1989">
        <f>SUM(X16:X18)</f>
      </c>
      <c r="Y19" s="1989">
        <f>SUM(Y16:Y18)</f>
      </c>
      <c r="Z19" s="1989">
        <f>SUM(Z16:Z18)</f>
      </c>
      <c r="AA19" s="1990">
        <f t="shared" si="1"/>
      </c>
      <c r="AB19" s="1991"/>
      <c r="AC19" s="1991"/>
      <c r="AD19" s="1992">
        <f>SUM(AD16:AD18)</f>
      </c>
    </row>
    <row r="20">
      <c r="A20" s="1972"/>
      <c r="B20" s="1974" t="s">
        <v>1771</v>
      </c>
      <c r="C20" s="1974" t="s">
        <v>1772</v>
      </c>
      <c r="D20" s="1993">
        <v>1587.32</v>
      </c>
      <c r="E20" s="1994">
        <v>1</v>
      </c>
      <c r="F20" s="1975">
        <f t="shared" ref="F20:F24" si="136">E20*1300*1.2</f>
      </c>
      <c r="G20" s="1977">
        <f t="shared" si="95"/>
      </c>
      <c r="H20" s="1977">
        <f t="shared" si="56"/>
      </c>
      <c r="I20" s="1977">
        <f t="shared" si="17"/>
      </c>
      <c r="J20" s="1978">
        <f t="shared" si="160"/>
      </c>
      <c r="K20" s="1979">
        <f t="shared" si="108"/>
      </c>
      <c r="L20" s="1979">
        <f t="shared" si="69"/>
      </c>
      <c r="M20" s="1979">
        <f t="shared" si="30"/>
      </c>
      <c r="N20" s="1979">
        <f t="shared" si="121"/>
      </c>
      <c r="O20" s="1980">
        <f t="shared" si="82"/>
      </c>
      <c r="P20" s="1995">
        <v>0.0174</v>
      </c>
      <c r="Q20" s="1996">
        <v>43</v>
      </c>
      <c r="R20" s="1978">
        <f t="shared" si="43"/>
      </c>
      <c r="S20" s="1996">
        <v>28613</v>
      </c>
      <c r="T20" s="1996">
        <v>540</v>
      </c>
      <c r="U20" s="1996">
        <v>92</v>
      </c>
      <c r="V20" s="1996">
        <v>665</v>
      </c>
      <c r="W20" s="1996">
        <v>85</v>
      </c>
      <c r="X20" s="1996">
        <v>7</v>
      </c>
      <c r="Y20" s="1996">
        <v>2</v>
      </c>
      <c r="Z20" s="1996">
        <v>19</v>
      </c>
      <c r="AA20" s="1978">
        <f t="shared" si="1"/>
      </c>
      <c r="AB20" s="1982" t="s">
        <v>1766</v>
      </c>
      <c r="AC20" s="1982" t="s">
        <v>1767</v>
      </c>
      <c r="AD20" s="1997">
        <v>41</v>
      </c>
    </row>
    <row r="21">
      <c r="A21" s="1972"/>
      <c r="B21" s="1974" t="s">
        <v>1771</v>
      </c>
      <c r="C21" s="1974" t="s">
        <v>1773</v>
      </c>
      <c r="D21" s="1975">
        <v>1574.43</v>
      </c>
      <c r="E21" s="1976">
        <v>8</v>
      </c>
      <c r="F21" s="1975">
        <f t="shared" si="136"/>
      </c>
      <c r="G21" s="1977">
        <f t="shared" si="95"/>
      </c>
      <c r="H21" s="1977">
        <f t="shared" si="56"/>
      </c>
      <c r="I21" s="1977">
        <f t="shared" si="17"/>
      </c>
      <c r="J21" s="1978">
        <f t="shared" si="160"/>
      </c>
      <c r="K21" s="1979">
        <f t="shared" si="108"/>
      </c>
      <c r="L21" s="1979">
        <f t="shared" si="69"/>
      </c>
      <c r="M21" s="1979">
        <f t="shared" si="30"/>
      </c>
      <c r="N21" s="1979">
        <f t="shared" si="121"/>
      </c>
      <c r="O21" s="1980">
        <f t="shared" si="82"/>
      </c>
      <c r="P21" s="1981">
        <v>0.0173</v>
      </c>
      <c r="Q21" s="1980">
        <v>43</v>
      </c>
      <c r="R21" s="1978">
        <f t="shared" si="43"/>
      </c>
      <c r="S21" s="1980">
        <v>23595</v>
      </c>
      <c r="T21" s="1980">
        <v>748</v>
      </c>
      <c r="U21" s="1980">
        <v>114</v>
      </c>
      <c r="V21" s="1980">
        <v>944</v>
      </c>
      <c r="W21" s="1980">
        <v>234</v>
      </c>
      <c r="X21" s="1980">
        <v>10</v>
      </c>
      <c r="Y21" s="1980">
        <v>2</v>
      </c>
      <c r="Z21" s="1980">
        <v>2</v>
      </c>
      <c r="AA21" s="1978">
        <f t="shared" si="1"/>
      </c>
      <c r="AB21" s="1982" t="s">
        <v>1766</v>
      </c>
      <c r="AC21" s="1982" t="s">
        <v>1767</v>
      </c>
      <c r="AD21" s="1982">
        <v>58</v>
      </c>
    </row>
    <row r="22">
      <c r="A22" s="1972"/>
      <c r="B22" s="1974" t="s">
        <v>1771</v>
      </c>
      <c r="C22" s="1973" t="s">
        <v>1774</v>
      </c>
      <c r="D22" s="1993">
        <v>1140.5</v>
      </c>
      <c r="E22" s="1994">
        <v>1</v>
      </c>
      <c r="F22" s="1975">
        <f t="shared" si="136"/>
      </c>
      <c r="G22" s="1998">
        <f t="shared" si="95"/>
      </c>
      <c r="H22" s="1998">
        <f t="shared" si="56"/>
      </c>
      <c r="I22" s="1998">
        <f t="shared" si="17"/>
      </c>
      <c r="J22" s="1999">
        <f t="shared" si="160"/>
      </c>
      <c r="K22" s="2000">
        <f t="shared" si="108"/>
      </c>
      <c r="L22" s="2000">
        <f t="shared" si="69"/>
      </c>
      <c r="M22" s="2000">
        <f t="shared" si="30"/>
      </c>
      <c r="N22" s="2000">
        <f t="shared" si="121"/>
      </c>
      <c r="O22" s="1980">
        <f t="shared" si="82"/>
      </c>
      <c r="P22" s="1995">
        <v>0.0121</v>
      </c>
      <c r="Q22" s="1996">
        <v>43</v>
      </c>
      <c r="R22" s="1999">
        <f t="shared" si="43"/>
      </c>
      <c r="S22" s="1996">
        <v>14730</v>
      </c>
      <c r="T22" s="1996">
        <v>540</v>
      </c>
      <c r="U22" s="1996">
        <v>70</v>
      </c>
      <c r="V22" s="1996">
        <v>669</v>
      </c>
      <c r="W22" s="1996">
        <v>71</v>
      </c>
      <c r="X22" s="1996">
        <v>9</v>
      </c>
      <c r="Y22" s="1996">
        <v>3</v>
      </c>
      <c r="Z22" s="1996">
        <v>2</v>
      </c>
      <c r="AA22" s="1978">
        <f t="shared" si="1"/>
      </c>
      <c r="AB22" s="1982" t="s">
        <v>1766</v>
      </c>
      <c r="AC22" s="1982" t="s">
        <v>1767</v>
      </c>
      <c r="AD22" s="1997">
        <v>21</v>
      </c>
    </row>
    <row r="23">
      <c r="A23" s="1972"/>
      <c r="B23" s="1974" t="s">
        <v>1771</v>
      </c>
      <c r="C23" s="1973" t="s">
        <v>1775</v>
      </c>
      <c r="D23" s="1993">
        <v>263.84</v>
      </c>
      <c r="E23" s="1994">
        <v>0</v>
      </c>
      <c r="F23" s="1975">
        <f t="shared" si="136"/>
      </c>
      <c r="G23" s="1998">
        <f t="shared" si="95"/>
      </c>
      <c r="H23" s="1998">
        <f t="shared" si="56"/>
      </c>
      <c r="I23" s="1998">
        <f t="shared" si="17"/>
      </c>
      <c r="J23" s="1999">
        <f t="shared" si="160"/>
      </c>
      <c r="K23" s="2000">
        <f t="shared" si="108"/>
      </c>
      <c r="L23" s="2000">
        <f t="shared" si="69"/>
      </c>
      <c r="M23" s="2000">
        <f t="shared" si="30"/>
      </c>
      <c r="N23" s="2000">
        <f t="shared" si="121"/>
      </c>
      <c r="O23" s="1980">
        <f t="shared" si="82"/>
      </c>
      <c r="P23" s="1995">
        <v>0.0114</v>
      </c>
      <c r="Q23" s="1996">
        <v>44</v>
      </c>
      <c r="R23" s="1999">
        <f t="shared" si="43"/>
      </c>
      <c r="S23" s="1996">
        <v>6412</v>
      </c>
      <c r="T23" s="1996">
        <v>103</v>
      </c>
      <c r="U23" s="1996">
        <v>25</v>
      </c>
      <c r="V23" s="1996">
        <v>137</v>
      </c>
      <c r="W23" s="1996">
        <v>16</v>
      </c>
      <c r="X23" s="1996">
        <v>1</v>
      </c>
      <c r="Y23" s="1996">
        <v>2</v>
      </c>
      <c r="Z23" s="1996">
        <v>2</v>
      </c>
      <c r="AA23" s="1978">
        <f t="shared" si="1"/>
      </c>
      <c r="AB23" s="1982" t="s">
        <v>1766</v>
      </c>
      <c r="AC23" s="1982" t="s">
        <v>1767</v>
      </c>
      <c r="AD23" s="1997">
        <v>8</v>
      </c>
    </row>
    <row r="24">
      <c r="A24" s="1972"/>
      <c r="B24" s="1974" t="s">
        <v>1771</v>
      </c>
      <c r="C24" s="1973" t="s">
        <v>1776</v>
      </c>
      <c r="D24" s="1993">
        <v>1678.18</v>
      </c>
      <c r="E24" s="1994">
        <v>6</v>
      </c>
      <c r="F24" s="1975">
        <f t="shared" si="136"/>
      </c>
      <c r="G24" s="1998">
        <f t="shared" si="95"/>
      </c>
      <c r="H24" s="1998">
        <f t="shared" si="56"/>
      </c>
      <c r="I24" s="1998">
        <f t="shared" si="17"/>
      </c>
      <c r="J24" s="1999">
        <f t="shared" si="160"/>
      </c>
      <c r="K24" s="2000">
        <f t="shared" si="108"/>
      </c>
      <c r="L24" s="2000">
        <f t="shared" si="69"/>
      </c>
      <c r="M24" s="2000">
        <f t="shared" si="30"/>
      </c>
      <c r="N24" s="2000">
        <f t="shared" si="121"/>
      </c>
      <c r="O24" s="1980">
        <f t="shared" si="82"/>
      </c>
      <c r="P24" s="1995">
        <v>0.0198</v>
      </c>
      <c r="Q24" s="1996">
        <v>44</v>
      </c>
      <c r="R24" s="1999">
        <f t="shared" si="43"/>
      </c>
      <c r="S24" s="1996">
        <v>30631</v>
      </c>
      <c r="T24" s="1996">
        <v>756</v>
      </c>
      <c r="U24" s="1996">
        <v>130</v>
      </c>
      <c r="V24" s="1996">
        <v>914</v>
      </c>
      <c r="W24" s="1996">
        <v>116</v>
      </c>
      <c r="X24" s="1996">
        <v>11</v>
      </c>
      <c r="Y24" s="1996">
        <v>4</v>
      </c>
      <c r="Z24" s="1996">
        <v>6</v>
      </c>
      <c r="AA24" s="1978">
        <f t="shared" si="1"/>
      </c>
      <c r="AB24" s="1982" t="s">
        <v>1766</v>
      </c>
      <c r="AC24" s="1982" t="s">
        <v>1767</v>
      </c>
      <c r="AD24" s="1997">
        <v>26</v>
      </c>
    </row>
    <row r="25">
      <c r="A25" s="1972"/>
      <c r="B25" s="1983" t="s">
        <v>1770</v>
      </c>
      <c r="C25" s="1983"/>
      <c r="D25" s="1984">
        <f>SUM(D20:D24)</f>
      </c>
      <c r="E25" s="1984">
        <f>SUM(E20:E24)</f>
      </c>
      <c r="F25" s="1984">
        <f>SUM(F20:F24)</f>
      </c>
      <c r="G25" s="1986">
        <f t="shared" si="95"/>
      </c>
      <c r="H25" s="1986">
        <f t="shared" si="56"/>
      </c>
      <c r="I25" s="1986">
        <f t="shared" si="17"/>
      </c>
      <c r="J25" s="1986">
        <f t="shared" si="160"/>
      </c>
      <c r="K25" s="1987">
        <f t="shared" si="108"/>
      </c>
      <c r="L25" s="1987">
        <f t="shared" si="69"/>
      </c>
      <c r="M25" s="1987">
        <f t="shared" si="30"/>
      </c>
      <c r="N25" s="1987">
        <f t="shared" si="121"/>
      </c>
      <c r="O25" s="1988">
        <f t="shared" si="82"/>
      </c>
      <c r="P25" s="1987">
        <f>AVERAGE(P20:P24)</f>
      </c>
      <c r="Q25" s="2001">
        <f>AVERAGE(Q20:Q24)</f>
      </c>
      <c r="R25" s="1984">
        <f t="shared" si="43"/>
      </c>
      <c r="S25" s="1988">
        <f>SUM(S20:S24)</f>
      </c>
      <c r="T25" s="1988">
        <f>SUM(T20:T24)</f>
      </c>
      <c r="U25" s="1988">
        <f>SUM(U20:U24)</f>
      </c>
      <c r="V25" s="1988">
        <f>SUM(V20:V24)</f>
      </c>
      <c r="W25" s="1988">
        <f>SUM(W20:W24)</f>
      </c>
      <c r="X25" s="1988">
        <f>SUM(X20:X24)</f>
      </c>
      <c r="Y25" s="1988">
        <f>SUM(Y20:Y24)</f>
      </c>
      <c r="Z25" s="1988">
        <f>SUM(Z20:Z24)</f>
      </c>
      <c r="AA25" s="1990">
        <f t="shared" si="1"/>
      </c>
      <c r="AB25" s="1991"/>
      <c r="AC25" s="1991"/>
      <c r="AD25" s="1992">
        <f>SUM(AD20:AD24)</f>
      </c>
    </row>
    <row r="26">
      <c r="A26" s="1972"/>
      <c r="B26" s="2002" t="s">
        <v>1777</v>
      </c>
      <c r="C26" s="2002"/>
      <c r="D26" s="2003">
        <f>D25+D19</f>
      </c>
      <c r="E26" s="2003">
        <f>E25+E19</f>
      </c>
      <c r="F26" s="2003">
        <f>F25+F19</f>
      </c>
      <c r="G26" s="2004">
        <f t="shared" si="95"/>
      </c>
      <c r="H26" s="2004">
        <f t="shared" si="56"/>
      </c>
      <c r="I26" s="2004">
        <f t="shared" si="17"/>
      </c>
      <c r="J26" s="2004">
        <f t="shared" si="160"/>
      </c>
      <c r="K26" s="2005">
        <f t="shared" si="108"/>
      </c>
      <c r="L26" s="2005">
        <f t="shared" si="69"/>
      </c>
      <c r="M26" s="2005">
        <f t="shared" si="30"/>
      </c>
      <c r="N26" s="2005">
        <f t="shared" si="121"/>
      </c>
      <c r="O26" s="2006">
        <f t="shared" si="82"/>
      </c>
      <c r="P26" s="2007">
        <f>(P25+P19)/2</f>
      </c>
      <c r="Q26" s="2007">
        <f>(Q25+Q19)/2</f>
      </c>
      <c r="R26" s="2003">
        <f>(R25+R19)/2</f>
      </c>
      <c r="S26" s="2006">
        <f>S25+S19</f>
      </c>
      <c r="T26" s="2006">
        <f>T25+T19</f>
      </c>
      <c r="U26" s="2006">
        <f>U25+U19</f>
      </c>
      <c r="V26" s="2006">
        <f>V25+V19</f>
      </c>
      <c r="W26" s="2006">
        <f>W25+W19</f>
      </c>
      <c r="X26" s="2006">
        <f>X25+X19</f>
      </c>
      <c r="Y26" s="2006">
        <f>Y25+Y19</f>
      </c>
      <c r="Z26" s="2006">
        <f>Z25+Z19</f>
      </c>
      <c r="AA26" s="2004">
        <f t="shared" si="1"/>
      </c>
      <c r="AB26" s="2008"/>
      <c r="AC26" s="2008"/>
      <c r="AD26" s="2009">
        <f>AD25+AD19</f>
      </c>
    </row>
    <row r="27">
      <c r="A27" s="2010" t="s">
        <v>1730</v>
      </c>
      <c r="B27" s="1961" t="s">
        <v>1731</v>
      </c>
      <c r="C27" s="1961"/>
      <c r="D27" s="1962" t="s">
        <v>1732</v>
      </c>
      <c r="E27" s="1962"/>
      <c r="F27" s="1962"/>
      <c r="G27" s="1962"/>
      <c r="H27" s="1962"/>
      <c r="I27" s="1962"/>
      <c r="J27" s="1963" t="s">
        <v>1733</v>
      </c>
      <c r="K27" s="1963"/>
      <c r="L27" s="1963"/>
      <c r="M27" s="1963"/>
      <c r="N27" s="1963"/>
      <c r="O27" s="1963"/>
      <c r="P27" s="1963"/>
      <c r="Q27" s="1963"/>
      <c r="R27" s="1963"/>
      <c r="S27" s="1963"/>
      <c r="T27" s="1963"/>
      <c r="U27" s="1963"/>
      <c r="V27" s="1963"/>
      <c r="W27" s="1963"/>
      <c r="X27" s="1963"/>
      <c r="Y27" s="1963"/>
      <c r="Z27" s="1963"/>
      <c r="AA27" s="1963"/>
      <c r="AB27" s="1963"/>
      <c r="AC27" s="1963"/>
      <c r="AD27" s="1964"/>
    </row>
    <row r="28">
      <c r="A28" s="1961"/>
      <c r="B28" s="1961" t="s">
        <v>1734</v>
      </c>
      <c r="C28" s="1961" t="s">
        <v>1735</v>
      </c>
      <c r="D28" s="1962" t="s">
        <v>1736</v>
      </c>
      <c r="E28" s="1965" t="s">
        <v>1737</v>
      </c>
      <c r="F28" s="1966" t="s">
        <v>1738</v>
      </c>
      <c r="G28" s="1967" t="s">
        <v>1739</v>
      </c>
      <c r="H28" s="1967" t="s">
        <v>1740</v>
      </c>
      <c r="I28" s="1967" t="s">
        <v>1741</v>
      </c>
      <c r="J28" s="1963" t="s">
        <v>1742</v>
      </c>
      <c r="K28" s="1968" t="s">
        <v>1743</v>
      </c>
      <c r="L28" s="1968" t="s">
        <v>1744</v>
      </c>
      <c r="M28" s="1968" t="s">
        <v>1745</v>
      </c>
      <c r="N28" s="1968" t="s">
        <v>1746</v>
      </c>
      <c r="O28" s="1969" t="s">
        <v>1747</v>
      </c>
      <c r="P28" s="1968" t="s">
        <v>1748</v>
      </c>
      <c r="Q28" s="1969" t="s">
        <v>1749</v>
      </c>
      <c r="R28" s="1963" t="s">
        <v>1750</v>
      </c>
      <c r="S28" s="1969" t="s">
        <v>1751</v>
      </c>
      <c r="T28" s="1969" t="s">
        <v>1752</v>
      </c>
      <c r="U28" s="1969" t="s">
        <v>1753</v>
      </c>
      <c r="V28" s="1969" t="s">
        <v>1754</v>
      </c>
      <c r="W28" s="1969" t="s">
        <v>1755</v>
      </c>
      <c r="X28" s="1969" t="s">
        <v>1756</v>
      </c>
      <c r="Y28" s="1969" t="s">
        <v>1757</v>
      </c>
      <c r="Z28" s="1969" t="s">
        <v>1758</v>
      </c>
      <c r="AA28" s="1970" t="s">
        <v>1759</v>
      </c>
      <c r="AB28" s="1964" t="s">
        <v>1760</v>
      </c>
      <c r="AC28" s="1964" t="s">
        <v>1761</v>
      </c>
      <c r="AD28" s="1971" t="s">
        <v>1762</v>
      </c>
    </row>
    <row r="29">
      <c r="A29" s="1972" t="s">
        <v>1779</v>
      </c>
      <c r="B29" s="1973" t="s">
        <v>1780</v>
      </c>
      <c r="C29" s="1974" t="s">
        <v>1765</v>
      </c>
      <c r="D29" s="1975">
        <v>2723.66</v>
      </c>
      <c r="E29" s="1976">
        <v>4</v>
      </c>
      <c r="F29" s="1975">
        <f t="shared" ref="F29:F31" si="137">E29*1300*1.2</f>
      </c>
      <c r="G29" s="1977">
        <f t="shared" ref="G29:G39" si="96">F29/D29</f>
      </c>
      <c r="H29" s="1977">
        <f t="shared" ref="H29:H39" si="57">D29/E29</f>
      </c>
      <c r="I29" s="1977">
        <f t="shared" ref="I29:I39" si="18">F29/E29</f>
      </c>
      <c r="J29" s="1978">
        <f t="shared" ref="J29:J39" si="161">D29/T29</f>
      </c>
      <c r="K29" s="1979">
        <f t="shared" ref="K29:K39" si="109">O29/S29*1</f>
      </c>
      <c r="L29" s="1979">
        <f t="shared" ref="L29:L39" si="70">T29/S29</f>
      </c>
      <c r="M29" s="1979">
        <f t="shared" ref="M29:M39" si="31">V29/S29</f>
      </c>
      <c r="N29" s="1979">
        <f t="shared" ref="N29:N39" si="122">W29/V29</f>
      </c>
      <c r="O29" s="1980">
        <f t="shared" ref="O29:O39" si="83">U29/P29</f>
      </c>
      <c r="P29" s="1981">
        <v>0.0082</v>
      </c>
      <c r="Q29" s="1980">
        <v>57</v>
      </c>
      <c r="R29" s="1978">
        <f t="shared" ref="R29:R38" si="44">(D29/S29)*1000</f>
      </c>
      <c r="S29" s="1980">
        <v>40017</v>
      </c>
      <c r="T29" s="1980">
        <v>1064</v>
      </c>
      <c r="U29" s="1980">
        <v>119</v>
      </c>
      <c r="V29" s="1980">
        <v>1342</v>
      </c>
      <c r="W29" s="1980">
        <v>78</v>
      </c>
      <c r="X29" s="1980">
        <v>14</v>
      </c>
      <c r="Y29" s="1980">
        <v>3</v>
      </c>
      <c r="Z29" s="1980">
        <v>8</v>
      </c>
      <c r="AA29" s="1978">
        <f t="shared" ref="AA29:AA39" si="2">AD29*1000/D29</f>
      </c>
      <c r="AB29" s="1982" t="s">
        <v>1766</v>
      </c>
      <c r="AC29" s="1982" t="s">
        <v>1767</v>
      </c>
      <c r="AD29" s="1982">
        <v>35</v>
      </c>
    </row>
    <row r="30">
      <c r="A30" s="1972"/>
      <c r="B30" s="1973" t="s">
        <v>1780</v>
      </c>
      <c r="C30" s="1974" t="s">
        <v>1768</v>
      </c>
      <c r="D30" s="1975">
        <v>1083.74</v>
      </c>
      <c r="E30" s="1976">
        <v>3</v>
      </c>
      <c r="F30" s="1975">
        <f t="shared" si="137"/>
      </c>
      <c r="G30" s="1977">
        <f t="shared" si="96"/>
      </c>
      <c r="H30" s="1977">
        <f t="shared" si="57"/>
      </c>
      <c r="I30" s="1977">
        <f t="shared" si="18"/>
      </c>
      <c r="J30" s="1978">
        <f t="shared" si="161"/>
      </c>
      <c r="K30" s="1979">
        <f t="shared" si="109"/>
      </c>
      <c r="L30" s="1979">
        <f t="shared" si="70"/>
      </c>
      <c r="M30" s="1979">
        <f t="shared" si="31"/>
      </c>
      <c r="N30" s="1979">
        <f t="shared" si="122"/>
      </c>
      <c r="O30" s="1980">
        <f t="shared" si="83"/>
      </c>
      <c r="P30" s="1981">
        <v>0.0064</v>
      </c>
      <c r="Q30" s="1980">
        <v>52</v>
      </c>
      <c r="R30" s="1978">
        <f t="shared" si="44"/>
      </c>
      <c r="S30" s="1980">
        <v>13022</v>
      </c>
      <c r="T30" s="1980">
        <v>177</v>
      </c>
      <c r="U30" s="1980">
        <v>57</v>
      </c>
      <c r="V30" s="1980">
        <v>199</v>
      </c>
      <c r="W30" s="1980">
        <v>53</v>
      </c>
      <c r="X30" s="1980">
        <v>5</v>
      </c>
      <c r="Y30" s="1980">
        <v>0</v>
      </c>
      <c r="Z30" s="1980">
        <v>9</v>
      </c>
      <c r="AA30" s="1978">
        <f t="shared" si="2"/>
      </c>
      <c r="AB30" s="1982" t="s">
        <v>1766</v>
      </c>
      <c r="AC30" s="1982" t="s">
        <v>1767</v>
      </c>
      <c r="AD30" s="1982">
        <v>10</v>
      </c>
    </row>
    <row r="31">
      <c r="A31" s="1972"/>
      <c r="B31" s="1973" t="s">
        <v>1780</v>
      </c>
      <c r="C31" s="1974" t="s">
        <v>1769</v>
      </c>
      <c r="D31" s="1975">
        <v>3036.46</v>
      </c>
      <c r="E31" s="1976">
        <v>3</v>
      </c>
      <c r="F31" s="1975">
        <f t="shared" si="137"/>
      </c>
      <c r="G31" s="1977">
        <f t="shared" si="96"/>
      </c>
      <c r="H31" s="1977">
        <f t="shared" si="57"/>
      </c>
      <c r="I31" s="1977">
        <f t="shared" si="18"/>
      </c>
      <c r="J31" s="1978">
        <f t="shared" si="161"/>
      </c>
      <c r="K31" s="1979">
        <f t="shared" si="109"/>
      </c>
      <c r="L31" s="1979">
        <f t="shared" si="70"/>
      </c>
      <c r="M31" s="1979">
        <f t="shared" si="31"/>
      </c>
      <c r="N31" s="1979">
        <f t="shared" si="122"/>
      </c>
      <c r="O31" s="1980">
        <f t="shared" si="83"/>
      </c>
      <c r="P31" s="1981">
        <v>0.0115</v>
      </c>
      <c r="Q31" s="1980">
        <v>43</v>
      </c>
      <c r="R31" s="1978">
        <f t="shared" si="44"/>
      </c>
      <c r="S31" s="1980">
        <v>45054</v>
      </c>
      <c r="T31" s="1980">
        <v>433</v>
      </c>
      <c r="U31" s="1980">
        <v>162</v>
      </c>
      <c r="V31" s="1980">
        <v>452</v>
      </c>
      <c r="W31" s="1980">
        <v>57</v>
      </c>
      <c r="X31" s="1980">
        <v>9</v>
      </c>
      <c r="Y31" s="1980">
        <v>4</v>
      </c>
      <c r="Z31" s="1980">
        <v>42</v>
      </c>
      <c r="AA31" s="1978">
        <f t="shared" si="2"/>
      </c>
      <c r="AB31" s="1982" t="s">
        <v>1766</v>
      </c>
      <c r="AC31" s="1982" t="s">
        <v>1767</v>
      </c>
      <c r="AD31" s="1982">
        <v>30</v>
      </c>
    </row>
    <row r="32">
      <c r="A32" s="1972"/>
      <c r="B32" s="1983" t="s">
        <v>1770</v>
      </c>
      <c r="C32" s="1983"/>
      <c r="D32" s="1984">
        <f>SUM(D29:D31)</f>
      </c>
      <c r="E32" s="1985">
        <f>SUM(E29:E31)</f>
      </c>
      <c r="F32" s="1984">
        <f>SUM(F29:F31)</f>
      </c>
      <c r="G32" s="1986">
        <f t="shared" si="96"/>
      </c>
      <c r="H32" s="1986">
        <f t="shared" si="57"/>
      </c>
      <c r="I32" s="1986">
        <f t="shared" si="18"/>
      </c>
      <c r="J32" s="1986">
        <f t="shared" si="161"/>
      </c>
      <c r="K32" s="1987">
        <f t="shared" si="109"/>
      </c>
      <c r="L32" s="1987">
        <f t="shared" si="70"/>
      </c>
      <c r="M32" s="1987">
        <f t="shared" si="31"/>
      </c>
      <c r="N32" s="1987">
        <f t="shared" si="122"/>
      </c>
      <c r="O32" s="1988">
        <f t="shared" si="83"/>
      </c>
      <c r="P32" s="1987">
        <f>AVERAGE(P29:P31)</f>
      </c>
      <c r="Q32" s="1984">
        <f>AVERAGE(Q29:Q31)</f>
      </c>
      <c r="R32" s="1986">
        <f t="shared" si="44"/>
      </c>
      <c r="S32" s="1989">
        <f>SUM(S29:S31)</f>
      </c>
      <c r="T32" s="1989">
        <f>SUM(T29:T31)</f>
      </c>
      <c r="U32" s="1989">
        <f>SUM(U29:U31)</f>
      </c>
      <c r="V32" s="1989">
        <f>SUM(V29:V31)</f>
      </c>
      <c r="W32" s="1989">
        <f>SUM(W29:W31)</f>
      </c>
      <c r="X32" s="1989">
        <f>SUM(X29:X31)</f>
      </c>
      <c r="Y32" s="1989">
        <f>SUM(Y29:Y31)</f>
      </c>
      <c r="Z32" s="1989">
        <f>SUM(Z29:Z31)</f>
      </c>
      <c r="AA32" s="1990">
        <f t="shared" si="2"/>
      </c>
      <c r="AB32" s="1991"/>
      <c r="AC32" s="1991"/>
      <c r="AD32" s="1992">
        <f>SUM(AD29:AD31)</f>
      </c>
    </row>
    <row r="33">
      <c r="A33" s="1972"/>
      <c r="B33" s="1974" t="s">
        <v>1771</v>
      </c>
      <c r="C33" s="1974" t="s">
        <v>1772</v>
      </c>
      <c r="D33" s="1993">
        <v>2336.45</v>
      </c>
      <c r="E33" s="1994">
        <v>1</v>
      </c>
      <c r="F33" s="1975">
        <f t="shared" ref="F33:F37" si="138">E33*1300*1.2</f>
      </c>
      <c r="G33" s="1977">
        <f t="shared" si="96"/>
      </c>
      <c r="H33" s="1977">
        <f t="shared" si="57"/>
      </c>
      <c r="I33" s="1977">
        <f t="shared" si="18"/>
      </c>
      <c r="J33" s="1978">
        <f t="shared" si="161"/>
      </c>
      <c r="K33" s="1979">
        <f t="shared" si="109"/>
      </c>
      <c r="L33" s="1979">
        <f t="shared" si="70"/>
      </c>
      <c r="M33" s="1979">
        <f t="shared" si="31"/>
      </c>
      <c r="N33" s="1979">
        <f t="shared" si="122"/>
      </c>
      <c r="O33" s="1980">
        <f t="shared" si="83"/>
      </c>
      <c r="P33" s="1995">
        <v>0.0174</v>
      </c>
      <c r="Q33" s="1996">
        <v>43</v>
      </c>
      <c r="R33" s="1978">
        <f t="shared" si="44"/>
      </c>
      <c r="S33" s="1996">
        <v>50870</v>
      </c>
      <c r="T33" s="1996">
        <v>578</v>
      </c>
      <c r="U33" s="1996">
        <v>147</v>
      </c>
      <c r="V33" s="1996">
        <v>627</v>
      </c>
      <c r="W33" s="1996">
        <v>80</v>
      </c>
      <c r="X33" s="1996">
        <v>11</v>
      </c>
      <c r="Y33" s="1996">
        <v>4</v>
      </c>
      <c r="Z33" s="1996">
        <v>31</v>
      </c>
      <c r="AA33" s="1978">
        <f t="shared" si="2"/>
      </c>
      <c r="AB33" s="1982" t="s">
        <v>1766</v>
      </c>
      <c r="AC33" s="1982" t="s">
        <v>1767</v>
      </c>
      <c r="AD33" s="1997">
        <v>26</v>
      </c>
    </row>
    <row r="34">
      <c r="A34" s="1972"/>
      <c r="B34" s="1974" t="s">
        <v>1771</v>
      </c>
      <c r="C34" s="1974" t="s">
        <v>1773</v>
      </c>
      <c r="D34" s="1975">
        <v>2408.05</v>
      </c>
      <c r="E34" s="1976">
        <v>1</v>
      </c>
      <c r="F34" s="1975">
        <f t="shared" si="138"/>
      </c>
      <c r="G34" s="1977">
        <f t="shared" si="96"/>
      </c>
      <c r="H34" s="1977">
        <f t="shared" si="57"/>
      </c>
      <c r="I34" s="1977">
        <f t="shared" si="18"/>
      </c>
      <c r="J34" s="1978">
        <f t="shared" si="161"/>
      </c>
      <c r="K34" s="1979">
        <f t="shared" si="109"/>
      </c>
      <c r="L34" s="1979">
        <f t="shared" si="70"/>
      </c>
      <c r="M34" s="1979">
        <f t="shared" si="31"/>
      </c>
      <c r="N34" s="1979">
        <f t="shared" si="122"/>
      </c>
      <c r="O34" s="1980">
        <f t="shared" si="83"/>
      </c>
      <c r="P34" s="1981">
        <v>0.0173</v>
      </c>
      <c r="Q34" s="1980">
        <v>43</v>
      </c>
      <c r="R34" s="1978">
        <f t="shared" si="44"/>
      </c>
      <c r="S34" s="1980">
        <v>35955</v>
      </c>
      <c r="T34" s="1980">
        <v>510</v>
      </c>
      <c r="U34" s="1980">
        <v>107</v>
      </c>
      <c r="V34" s="1980">
        <v>591</v>
      </c>
      <c r="W34" s="1980">
        <v>67</v>
      </c>
      <c r="X34" s="1980">
        <v>5</v>
      </c>
      <c r="Y34" s="1980">
        <v>1</v>
      </c>
      <c r="Z34" s="1980">
        <v>19</v>
      </c>
      <c r="AA34" s="1978">
        <f t="shared" si="2"/>
      </c>
      <c r="AB34" s="1982" t="s">
        <v>1766</v>
      </c>
      <c r="AC34" s="1982" t="s">
        <v>1767</v>
      </c>
      <c r="AD34" s="1982">
        <v>30</v>
      </c>
    </row>
    <row r="35">
      <c r="A35" s="1972"/>
      <c r="B35" s="1974" t="s">
        <v>1771</v>
      </c>
      <c r="C35" s="1973" t="s">
        <v>1774</v>
      </c>
      <c r="D35" s="1993">
        <v>1494.72</v>
      </c>
      <c r="E35" s="1994">
        <v>2</v>
      </c>
      <c r="F35" s="1975">
        <f t="shared" si="138"/>
      </c>
      <c r="G35" s="1998">
        <f t="shared" si="96"/>
      </c>
      <c r="H35" s="1998">
        <f t="shared" si="57"/>
      </c>
      <c r="I35" s="1998">
        <f t="shared" si="18"/>
      </c>
      <c r="J35" s="1999">
        <f t="shared" si="161"/>
      </c>
      <c r="K35" s="2000">
        <f t="shared" si="109"/>
      </c>
      <c r="L35" s="2000">
        <f t="shared" si="70"/>
      </c>
      <c r="M35" s="2000">
        <f t="shared" si="31"/>
      </c>
      <c r="N35" s="2000">
        <f t="shared" si="122"/>
      </c>
      <c r="O35" s="1980">
        <f t="shared" si="83"/>
      </c>
      <c r="P35" s="1995">
        <v>0.0121</v>
      </c>
      <c r="Q35" s="1996">
        <v>43</v>
      </c>
      <c r="R35" s="1999">
        <f t="shared" si="44"/>
      </c>
      <c r="S35" s="1996">
        <v>21789</v>
      </c>
      <c r="T35" s="1996">
        <v>405</v>
      </c>
      <c r="U35" s="1996">
        <v>79</v>
      </c>
      <c r="V35" s="1996">
        <v>533</v>
      </c>
      <c r="W35" s="1996">
        <v>58</v>
      </c>
      <c r="X35" s="1996">
        <v>9</v>
      </c>
      <c r="Y35" s="1996">
        <v>0</v>
      </c>
      <c r="Z35" s="1996">
        <v>14</v>
      </c>
      <c r="AA35" s="1978">
        <f t="shared" si="2"/>
      </c>
      <c r="AB35" s="1982" t="s">
        <v>1766</v>
      </c>
      <c r="AC35" s="1982" t="s">
        <v>1767</v>
      </c>
      <c r="AD35" s="1997">
        <v>20</v>
      </c>
    </row>
    <row r="36">
      <c r="A36" s="1972"/>
      <c r="B36" s="1974" t="s">
        <v>1771</v>
      </c>
      <c r="C36" s="1973" t="s">
        <v>1775</v>
      </c>
      <c r="D36" s="1993">
        <v>2316.01</v>
      </c>
      <c r="E36" s="1994">
        <v>3</v>
      </c>
      <c r="F36" s="1975">
        <f t="shared" si="138"/>
      </c>
      <c r="G36" s="1998">
        <f t="shared" si="96"/>
      </c>
      <c r="H36" s="1998">
        <f t="shared" si="57"/>
      </c>
      <c r="I36" s="1998">
        <f t="shared" si="18"/>
      </c>
      <c r="J36" s="1999">
        <f t="shared" si="161"/>
      </c>
      <c r="K36" s="2000">
        <f t="shared" si="109"/>
      </c>
      <c r="L36" s="2000">
        <f t="shared" si="70"/>
      </c>
      <c r="M36" s="2000">
        <f t="shared" si="31"/>
      </c>
      <c r="N36" s="2000">
        <f t="shared" si="122"/>
      </c>
      <c r="O36" s="1980">
        <f t="shared" si="83"/>
      </c>
      <c r="P36" s="1995">
        <v>0.0114</v>
      </c>
      <c r="Q36" s="1996">
        <v>44</v>
      </c>
      <c r="R36" s="1999">
        <f t="shared" si="44"/>
      </c>
      <c r="S36" s="1996">
        <v>20940</v>
      </c>
      <c r="T36" s="1996">
        <v>448</v>
      </c>
      <c r="U36" s="1996">
        <v>108</v>
      </c>
      <c r="V36" s="1996">
        <v>594</v>
      </c>
      <c r="W36" s="1996">
        <v>115</v>
      </c>
      <c r="X36" s="1996">
        <v>18</v>
      </c>
      <c r="Y36" s="1996">
        <v>1</v>
      </c>
      <c r="Z36" s="1996">
        <v>18</v>
      </c>
      <c r="AA36" s="1978">
        <f t="shared" si="2"/>
      </c>
      <c r="AB36" s="1982" t="s">
        <v>1766</v>
      </c>
      <c r="AC36" s="1982" t="s">
        <v>1767</v>
      </c>
      <c r="AD36" s="1997">
        <v>31</v>
      </c>
    </row>
    <row r="37">
      <c r="A37" s="1972"/>
      <c r="B37" s="1974" t="s">
        <v>1771</v>
      </c>
      <c r="C37" s="1973" t="s">
        <v>1776</v>
      </c>
      <c r="D37" s="1993">
        <v>1592.06</v>
      </c>
      <c r="E37" s="1994">
        <v>4</v>
      </c>
      <c r="F37" s="1975">
        <f t="shared" si="138"/>
      </c>
      <c r="G37" s="1998">
        <f t="shared" si="96"/>
      </c>
      <c r="H37" s="1998">
        <f t="shared" si="57"/>
      </c>
      <c r="I37" s="1998">
        <f t="shared" si="18"/>
      </c>
      <c r="J37" s="1999">
        <f t="shared" si="161"/>
      </c>
      <c r="K37" s="2000">
        <f t="shared" si="109"/>
      </c>
      <c r="L37" s="2000">
        <f t="shared" si="70"/>
      </c>
      <c r="M37" s="2000">
        <f t="shared" si="31"/>
      </c>
      <c r="N37" s="2000">
        <f t="shared" si="122"/>
      </c>
      <c r="O37" s="1980">
        <f t="shared" si="83"/>
      </c>
      <c r="P37" s="1995">
        <v>0.0198</v>
      </c>
      <c r="Q37" s="1996">
        <v>44</v>
      </c>
      <c r="R37" s="1999">
        <f t="shared" si="44"/>
      </c>
      <c r="S37" s="1996">
        <v>16421</v>
      </c>
      <c r="T37" s="1996">
        <v>295</v>
      </c>
      <c r="U37" s="1996">
        <v>72</v>
      </c>
      <c r="V37" s="1996">
        <v>452</v>
      </c>
      <c r="W37" s="1996">
        <v>73</v>
      </c>
      <c r="X37" s="1996">
        <v>4</v>
      </c>
      <c r="Y37" s="1996">
        <v>0</v>
      </c>
      <c r="Z37" s="1996">
        <v>11</v>
      </c>
      <c r="AA37" s="1978">
        <f t="shared" si="2"/>
      </c>
      <c r="AB37" s="1982" t="s">
        <v>1766</v>
      </c>
      <c r="AC37" s="1982" t="s">
        <v>1767</v>
      </c>
      <c r="AD37" s="1997"/>
    </row>
    <row r="38">
      <c r="A38" s="1972"/>
      <c r="B38" s="1983" t="s">
        <v>1770</v>
      </c>
      <c r="C38" s="1983"/>
      <c r="D38" s="1984">
        <f>SUM(D33:D37)</f>
      </c>
      <c r="E38" s="1984">
        <f>SUM(E33:E37)</f>
      </c>
      <c r="F38" s="1984">
        <f>SUM(F33:F37)</f>
      </c>
      <c r="G38" s="1986">
        <f t="shared" si="96"/>
      </c>
      <c r="H38" s="1986">
        <f t="shared" si="57"/>
      </c>
      <c r="I38" s="1986">
        <f t="shared" si="18"/>
      </c>
      <c r="J38" s="1986">
        <f t="shared" si="161"/>
      </c>
      <c r="K38" s="1987">
        <f t="shared" si="109"/>
      </c>
      <c r="L38" s="1987">
        <f t="shared" si="70"/>
      </c>
      <c r="M38" s="1987">
        <f t="shared" si="31"/>
      </c>
      <c r="N38" s="1987">
        <f t="shared" si="122"/>
      </c>
      <c r="O38" s="1988">
        <f t="shared" si="83"/>
      </c>
      <c r="P38" s="1987">
        <f>AVERAGE(P33:P37)</f>
      </c>
      <c r="Q38" s="2001">
        <f>AVERAGE(Q33:Q37)</f>
      </c>
      <c r="R38" s="1984">
        <f t="shared" si="44"/>
      </c>
      <c r="S38" s="1988">
        <f>SUM(S33:S37)</f>
      </c>
      <c r="T38" s="1988">
        <f>SUM(T33:T37)</f>
      </c>
      <c r="U38" s="1988">
        <f>SUM(U33:U37)</f>
      </c>
      <c r="V38" s="1988">
        <f>SUM(V33:V37)</f>
      </c>
      <c r="W38" s="1988">
        <f>SUM(W33:W37)</f>
      </c>
      <c r="X38" s="1988">
        <f>SUM(X33:X37)</f>
      </c>
      <c r="Y38" s="1988">
        <f>SUM(Y33:Y37)</f>
      </c>
      <c r="Z38" s="1988">
        <f>SUM(Z33:Z37)</f>
      </c>
      <c r="AA38" s="1990">
        <f t="shared" si="2"/>
      </c>
      <c r="AB38" s="1991"/>
      <c r="AC38" s="1991"/>
      <c r="AD38" s="1992">
        <f>SUM(AD33:AD37)</f>
      </c>
    </row>
    <row r="39">
      <c r="A39" s="1972"/>
      <c r="B39" s="2002" t="s">
        <v>1777</v>
      </c>
      <c r="C39" s="2002"/>
      <c r="D39" s="2003">
        <f>D38+D32</f>
      </c>
      <c r="E39" s="2003">
        <f>E38+E32</f>
      </c>
      <c r="F39" s="2003">
        <f>F38+F32</f>
      </c>
      <c r="G39" s="2004">
        <f t="shared" si="96"/>
      </c>
      <c r="H39" s="2004">
        <f t="shared" si="57"/>
      </c>
      <c r="I39" s="2004">
        <f t="shared" si="18"/>
      </c>
      <c r="J39" s="2004">
        <f t="shared" si="161"/>
      </c>
      <c r="K39" s="2005">
        <f t="shared" si="109"/>
      </c>
      <c r="L39" s="2005">
        <f t="shared" si="70"/>
      </c>
      <c r="M39" s="2005">
        <f t="shared" si="31"/>
      </c>
      <c r="N39" s="2005">
        <f t="shared" si="122"/>
      </c>
      <c r="O39" s="2006">
        <f t="shared" si="83"/>
      </c>
      <c r="P39" s="2011">
        <f>(P38+P32)/2</f>
      </c>
      <c r="Q39" s="2007">
        <f>(Q38+Q32)/2</f>
      </c>
      <c r="R39" s="2003">
        <f>(R38+R32)/2</f>
      </c>
      <c r="S39" s="2006">
        <f>S38+S32</f>
      </c>
      <c r="T39" s="2006">
        <f>T38+T32</f>
      </c>
      <c r="U39" s="2006">
        <f>U38+U32</f>
      </c>
      <c r="V39" s="2006">
        <f>V38+V32</f>
      </c>
      <c r="W39" s="2006">
        <f>W38+W32</f>
      </c>
      <c r="X39" s="2006">
        <f>X38+X32</f>
      </c>
      <c r="Y39" s="2006">
        <f>Y38+Y32</f>
      </c>
      <c r="Z39" s="2006">
        <f>Z38+Z32</f>
      </c>
      <c r="AA39" s="2004">
        <f t="shared" si="2"/>
      </c>
      <c r="AB39" s="2008"/>
      <c r="AC39" s="2008"/>
      <c r="AD39" s="2009">
        <f>AD38+AD32</f>
      </c>
    </row>
    <row r="40">
      <c r="A40" s="1961" t="s">
        <v>1730</v>
      </c>
      <c r="B40" s="1961" t="s">
        <v>1731</v>
      </c>
      <c r="C40" s="1961"/>
      <c r="D40" s="1962" t="s">
        <v>1732</v>
      </c>
      <c r="E40" s="1962"/>
      <c r="F40" s="1962"/>
      <c r="G40" s="1962"/>
      <c r="H40" s="1962"/>
      <c r="I40" s="1962"/>
      <c r="J40" s="1963" t="s">
        <v>1733</v>
      </c>
      <c r="K40" s="1963"/>
      <c r="L40" s="1963"/>
      <c r="M40" s="1963"/>
      <c r="N40" s="1963"/>
      <c r="O40" s="1963"/>
      <c r="P40" s="1963"/>
      <c r="Q40" s="1963"/>
      <c r="R40" s="1963"/>
      <c r="S40" s="1963"/>
      <c r="T40" s="1963"/>
      <c r="U40" s="1963"/>
      <c r="V40" s="1963"/>
      <c r="W40" s="1963"/>
      <c r="X40" s="1963"/>
      <c r="Y40" s="1963"/>
      <c r="Z40" s="1963"/>
      <c r="AA40" s="1963"/>
      <c r="AB40" s="1963"/>
      <c r="AC40" s="1963"/>
      <c r="AD40" s="1964"/>
    </row>
    <row r="41">
      <c r="A41" s="1961"/>
      <c r="B41" s="1961" t="s">
        <v>1734</v>
      </c>
      <c r="C41" s="1961" t="s">
        <v>1735</v>
      </c>
      <c r="D41" s="1962" t="s">
        <v>1736</v>
      </c>
      <c r="E41" s="1965" t="s">
        <v>1737</v>
      </c>
      <c r="F41" s="1966" t="s">
        <v>1738</v>
      </c>
      <c r="G41" s="1967" t="s">
        <v>1739</v>
      </c>
      <c r="H41" s="1967" t="s">
        <v>1740</v>
      </c>
      <c r="I41" s="1967" t="s">
        <v>1741</v>
      </c>
      <c r="J41" s="1963" t="s">
        <v>1742</v>
      </c>
      <c r="K41" s="1968" t="s">
        <v>1743</v>
      </c>
      <c r="L41" s="1968" t="s">
        <v>1744</v>
      </c>
      <c r="M41" s="1968" t="s">
        <v>1745</v>
      </c>
      <c r="N41" s="1968" t="s">
        <v>1746</v>
      </c>
      <c r="O41" s="1969" t="s">
        <v>1747</v>
      </c>
      <c r="P41" s="1968" t="s">
        <v>1748</v>
      </c>
      <c r="Q41" s="1969" t="s">
        <v>1749</v>
      </c>
      <c r="R41" s="1963" t="s">
        <v>1750</v>
      </c>
      <c r="S41" s="1969" t="s">
        <v>1751</v>
      </c>
      <c r="T41" s="1969" t="s">
        <v>1752</v>
      </c>
      <c r="U41" s="1969" t="s">
        <v>1753</v>
      </c>
      <c r="V41" s="1969" t="s">
        <v>1754</v>
      </c>
      <c r="W41" s="1969" t="s">
        <v>1755</v>
      </c>
      <c r="X41" s="1969" t="s">
        <v>1756</v>
      </c>
      <c r="Y41" s="1969" t="s">
        <v>1757</v>
      </c>
      <c r="Z41" s="1969" t="s">
        <v>1758</v>
      </c>
      <c r="AA41" s="1970" t="s">
        <v>1759</v>
      </c>
      <c r="AB41" s="1964" t="s">
        <v>1760</v>
      </c>
      <c r="AC41" s="1964" t="s">
        <v>1761</v>
      </c>
      <c r="AD41" s="1971" t="s">
        <v>1762</v>
      </c>
    </row>
    <row r="42">
      <c r="A42" s="1972" t="s">
        <v>1781</v>
      </c>
      <c r="B42" s="1973" t="s">
        <v>1780</v>
      </c>
      <c r="C42" s="1974" t="s">
        <v>1765</v>
      </c>
      <c r="D42" s="1975">
        <v>1826.93</v>
      </c>
      <c r="E42" s="1976">
        <v>2</v>
      </c>
      <c r="F42" s="1975">
        <f t="shared" ref="F42:F44" si="139">E42*1300*1.2</f>
      </c>
      <c r="G42" s="1977">
        <f t="shared" ref="G42:G52" si="97">F42/D42</f>
      </c>
      <c r="H42" s="1977">
        <f t="shared" ref="H42:H52" si="58">D42/E42</f>
      </c>
      <c r="I42" s="1977">
        <f t="shared" ref="I42:I52" si="19">F42/E42</f>
      </c>
      <c r="J42" s="1978">
        <f t="shared" ref="J42:J52" si="162">D42/T42</f>
      </c>
      <c r="K42" s="1979">
        <f t="shared" ref="K42:K52" si="110">O42/S42*1</f>
      </c>
      <c r="L42" s="1979">
        <f t="shared" ref="L42:L52" si="71">T42/S42</f>
      </c>
      <c r="M42" s="1979">
        <f t="shared" ref="M42:M52" si="32">V42/S42</f>
      </c>
      <c r="N42" s="1979">
        <f t="shared" ref="N42:N52" si="123">W42/V42</f>
      </c>
      <c r="O42" s="1980">
        <f t="shared" ref="O42:O52" si="84">U42/P42</f>
      </c>
      <c r="P42" s="1981">
        <v>0.0077</v>
      </c>
      <c r="Q42" s="1980">
        <v>59</v>
      </c>
      <c r="R42" s="1978">
        <f t="shared" ref="R42:R51" si="45">(D42/S42)*1000</f>
      </c>
      <c r="S42" s="1980">
        <v>26409</v>
      </c>
      <c r="T42" s="1980">
        <v>711</v>
      </c>
      <c r="U42" s="1980">
        <v>94</v>
      </c>
      <c r="V42" s="1980">
        <v>882</v>
      </c>
      <c r="W42" s="1980">
        <v>100</v>
      </c>
      <c r="X42" s="1980">
        <v>8</v>
      </c>
      <c r="Y42" s="1980">
        <v>2</v>
      </c>
      <c r="Z42" s="1980">
        <v>7</v>
      </c>
      <c r="AA42" s="1978">
        <f t="shared" ref="AA42:AA52" si="3">AD42*1000/D42</f>
      </c>
      <c r="AB42" s="1982" t="s">
        <v>1766</v>
      </c>
      <c r="AC42" s="1982" t="s">
        <v>1782</v>
      </c>
      <c r="AD42" s="1982">
        <v>38</v>
      </c>
    </row>
    <row r="43">
      <c r="A43" s="1972"/>
      <c r="B43" s="1973" t="s">
        <v>1780</v>
      </c>
      <c r="C43" s="1974" t="s">
        <v>1768</v>
      </c>
      <c r="D43" s="1975">
        <v>1490.33</v>
      </c>
      <c r="E43" s="1976">
        <v>0</v>
      </c>
      <c r="F43" s="1975">
        <f t="shared" si="139"/>
      </c>
      <c r="G43" s="1977">
        <f t="shared" si="97"/>
      </c>
      <c r="H43" s="1977">
        <f t="shared" si="58"/>
      </c>
      <c r="I43" s="1977">
        <f t="shared" si="19"/>
      </c>
      <c r="J43" s="1978">
        <f t="shared" si="162"/>
      </c>
      <c r="K43" s="1979">
        <f t="shared" si="110"/>
      </c>
      <c r="L43" s="1979">
        <f t="shared" si="71"/>
      </c>
      <c r="M43" s="1979">
        <f t="shared" si="32"/>
      </c>
      <c r="N43" s="1979">
        <f t="shared" si="123"/>
      </c>
      <c r="O43" s="1980">
        <f t="shared" si="84"/>
      </c>
      <c r="P43" s="1981">
        <v>0.01</v>
      </c>
      <c r="Q43" s="1980">
        <v>62</v>
      </c>
      <c r="R43" s="1978">
        <f t="shared" si="45"/>
      </c>
      <c r="S43" s="1980">
        <v>19508</v>
      </c>
      <c r="T43" s="1980">
        <v>376</v>
      </c>
      <c r="U43" s="1980">
        <v>83</v>
      </c>
      <c r="V43" s="1980">
        <v>442</v>
      </c>
      <c r="W43" s="1980">
        <v>60</v>
      </c>
      <c r="X43" s="1980">
        <v>9</v>
      </c>
      <c r="Y43" s="1980">
        <v>3</v>
      </c>
      <c r="Z43" s="1980">
        <v>12</v>
      </c>
      <c r="AA43" s="1978">
        <f t="shared" si="3"/>
      </c>
      <c r="AB43" s="1982" t="s">
        <v>1766</v>
      </c>
      <c r="AC43" s="1982" t="s">
        <v>1782</v>
      </c>
      <c r="AD43" s="1982">
        <v>27</v>
      </c>
    </row>
    <row r="44">
      <c r="A44" s="1972"/>
      <c r="B44" s="1973" t="s">
        <v>1780</v>
      </c>
      <c r="C44" s="1974" t="s">
        <v>1769</v>
      </c>
      <c r="D44" s="1975">
        <v>1598.06</v>
      </c>
      <c r="E44" s="1976">
        <v>5</v>
      </c>
      <c r="F44" s="1975">
        <f t="shared" si="139"/>
      </c>
      <c r="G44" s="1977">
        <f t="shared" si="97"/>
      </c>
      <c r="H44" s="1977">
        <f t="shared" si="58"/>
      </c>
      <c r="I44" s="1977">
        <f t="shared" si="19"/>
      </c>
      <c r="J44" s="1978">
        <f t="shared" si="162"/>
      </c>
      <c r="K44" s="1979">
        <f t="shared" si="110"/>
      </c>
      <c r="L44" s="1979">
        <f t="shared" si="71"/>
      </c>
      <c r="M44" s="1979">
        <f t="shared" si="32"/>
      </c>
      <c r="N44" s="1979">
        <f t="shared" si="123"/>
      </c>
      <c r="O44" s="1980">
        <f t="shared" si="84"/>
      </c>
      <c r="P44" s="1981">
        <v>0.0124</v>
      </c>
      <c r="Q44" s="1980">
        <v>56</v>
      </c>
      <c r="R44" s="1978">
        <f t="shared" si="45"/>
      </c>
      <c r="S44" s="1980">
        <v>18714</v>
      </c>
      <c r="T44" s="1980">
        <v>553</v>
      </c>
      <c r="U44" s="1980">
        <v>80</v>
      </c>
      <c r="V44" s="1980">
        <v>738</v>
      </c>
      <c r="W44" s="1980">
        <v>54</v>
      </c>
      <c r="X44" s="1980">
        <v>8</v>
      </c>
      <c r="Y44" s="1980">
        <v>1</v>
      </c>
      <c r="Z44" s="1980">
        <v>7</v>
      </c>
      <c r="AA44" s="1978">
        <f t="shared" si="3"/>
      </c>
      <c r="AB44" s="1982" t="s">
        <v>1766</v>
      </c>
      <c r="AC44" s="1982" t="s">
        <v>1782</v>
      </c>
      <c r="AD44" s="1982">
        <v>24</v>
      </c>
    </row>
    <row r="45">
      <c r="A45" s="1972"/>
      <c r="B45" s="1983" t="s">
        <v>1770</v>
      </c>
      <c r="C45" s="1983"/>
      <c r="D45" s="1984">
        <f>SUM(D42:D44)</f>
      </c>
      <c r="E45" s="1985">
        <f>SUM(E42:E44)</f>
      </c>
      <c r="F45" s="1984">
        <f>SUM(F42:F44)</f>
      </c>
      <c r="G45" s="1986">
        <f t="shared" si="97"/>
      </c>
      <c r="H45" s="1986">
        <f t="shared" si="58"/>
      </c>
      <c r="I45" s="1986">
        <f t="shared" si="19"/>
      </c>
      <c r="J45" s="1986">
        <f t="shared" si="162"/>
      </c>
      <c r="K45" s="1987">
        <f t="shared" si="110"/>
      </c>
      <c r="L45" s="1987">
        <f t="shared" si="71"/>
      </c>
      <c r="M45" s="1987">
        <f t="shared" si="32"/>
      </c>
      <c r="N45" s="1987">
        <f t="shared" si="123"/>
      </c>
      <c r="O45" s="1988">
        <f t="shared" si="84"/>
      </c>
      <c r="P45" s="1987">
        <f>AVERAGE(P42:P44)</f>
      </c>
      <c r="Q45" s="1984">
        <f>AVERAGE(Q42:Q44)</f>
      </c>
      <c r="R45" s="1986">
        <f t="shared" si="45"/>
      </c>
      <c r="S45" s="1989">
        <f>SUM(S42:S44)</f>
      </c>
      <c r="T45" s="1989">
        <f>SUM(T42:T44)</f>
      </c>
      <c r="U45" s="1989">
        <f>SUM(U42:U44)</f>
      </c>
      <c r="V45" s="1989">
        <f>SUM(V42:V44)</f>
      </c>
      <c r="W45" s="1989">
        <f>SUM(W42:W44)</f>
      </c>
      <c r="X45" s="1989">
        <f>SUM(X42:X44)</f>
      </c>
      <c r="Y45" s="1989">
        <f>SUM(Y42:Y44)</f>
      </c>
      <c r="Z45" s="1989">
        <f>SUM(Z42:Z44)</f>
      </c>
      <c r="AA45" s="1990">
        <f t="shared" si="3"/>
      </c>
      <c r="AB45" s="1991"/>
      <c r="AC45" s="1991"/>
      <c r="AD45" s="1992">
        <f>SUM(AD42:AD44)</f>
      </c>
    </row>
    <row r="46">
      <c r="A46" s="1972"/>
      <c r="B46" s="1974" t="s">
        <v>1771</v>
      </c>
      <c r="C46" s="1974" t="s">
        <v>1772</v>
      </c>
      <c r="D46" s="1993">
        <v>774.51</v>
      </c>
      <c r="E46" s="1994">
        <v>1</v>
      </c>
      <c r="F46" s="1975">
        <f t="shared" ref="F46:F50" si="140">E46*1300*1.2</f>
      </c>
      <c r="G46" s="1977">
        <f t="shared" si="97"/>
      </c>
      <c r="H46" s="1977">
        <f t="shared" si="58"/>
      </c>
      <c r="I46" s="1977">
        <f t="shared" si="19"/>
      </c>
      <c r="J46" s="1978">
        <f t="shared" si="162"/>
      </c>
      <c r="K46" s="1979">
        <f t="shared" si="110"/>
      </c>
      <c r="L46" s="1979">
        <f t="shared" si="71"/>
      </c>
      <c r="M46" s="1979">
        <f t="shared" si="32"/>
      </c>
      <c r="N46" s="1979">
        <f t="shared" si="123"/>
      </c>
      <c r="O46" s="1980">
        <f t="shared" si="84"/>
      </c>
      <c r="P46" s="1995">
        <v>0.0065</v>
      </c>
      <c r="Q46" s="1996">
        <v>51</v>
      </c>
      <c r="R46" s="1978">
        <f t="shared" si="45"/>
      </c>
      <c r="S46" s="1996">
        <v>12659</v>
      </c>
      <c r="T46" s="1996">
        <v>385</v>
      </c>
      <c r="U46" s="1996">
        <v>42</v>
      </c>
      <c r="V46" s="1996">
        <v>512</v>
      </c>
      <c r="W46" s="1996">
        <v>43</v>
      </c>
      <c r="X46" s="1996">
        <v>3</v>
      </c>
      <c r="Y46" s="1996">
        <v>2</v>
      </c>
      <c r="Z46" s="1996">
        <v>2</v>
      </c>
      <c r="AA46" s="1978">
        <f t="shared" si="3"/>
      </c>
      <c r="AB46" s="1982" t="s">
        <v>1766</v>
      </c>
      <c r="AC46" s="1982" t="s">
        <v>1782</v>
      </c>
      <c r="AD46" s="1997">
        <v>16</v>
      </c>
    </row>
    <row r="47">
      <c r="A47" s="1972"/>
      <c r="B47" s="1974" t="s">
        <v>1771</v>
      </c>
      <c r="C47" s="1974" t="s">
        <v>1773</v>
      </c>
      <c r="D47" s="1975">
        <v>1028.67</v>
      </c>
      <c r="E47" s="1976">
        <v>1</v>
      </c>
      <c r="F47" s="1975">
        <f t="shared" si="140"/>
      </c>
      <c r="G47" s="1977">
        <f t="shared" si="97"/>
      </c>
      <c r="H47" s="1977">
        <f t="shared" si="58"/>
      </c>
      <c r="I47" s="1977">
        <f t="shared" si="19"/>
      </c>
      <c r="J47" s="1978">
        <f t="shared" si="162"/>
      </c>
      <c r="K47" s="1979">
        <f t="shared" si="110"/>
      </c>
      <c r="L47" s="1979">
        <f t="shared" si="71"/>
      </c>
      <c r="M47" s="1979">
        <f t="shared" si="32"/>
      </c>
      <c r="N47" s="1979">
        <f t="shared" si="123"/>
      </c>
      <c r="O47" s="1980">
        <f t="shared" si="84"/>
      </c>
      <c r="P47" s="1981">
        <v>0.0047</v>
      </c>
      <c r="Q47" s="1980">
        <v>51</v>
      </c>
      <c r="R47" s="1978">
        <f t="shared" si="45"/>
      </c>
      <c r="S47" s="1980">
        <v>21906</v>
      </c>
      <c r="T47" s="1980">
        <v>515</v>
      </c>
      <c r="U47" s="1980">
        <v>71</v>
      </c>
      <c r="V47" s="1980">
        <v>622</v>
      </c>
      <c r="W47" s="1980">
        <v>66</v>
      </c>
      <c r="X47" s="1980">
        <v>5</v>
      </c>
      <c r="Y47" s="1980">
        <v>0</v>
      </c>
      <c r="Z47" s="1980">
        <v>1</v>
      </c>
      <c r="AA47" s="1978">
        <f t="shared" si="3"/>
      </c>
      <c r="AB47" s="1982" t="s">
        <v>1766</v>
      </c>
      <c r="AC47" s="1982" t="s">
        <v>1782</v>
      </c>
      <c r="AD47" s="1982">
        <v>24</v>
      </c>
    </row>
    <row r="48">
      <c r="A48" s="1972"/>
      <c r="B48" s="1974" t="s">
        <v>1771</v>
      </c>
      <c r="C48" s="1973" t="s">
        <v>1774</v>
      </c>
      <c r="D48" s="1993">
        <v>780.64</v>
      </c>
      <c r="E48" s="1994">
        <v>5</v>
      </c>
      <c r="F48" s="1975">
        <f t="shared" si="140"/>
      </c>
      <c r="G48" s="1998">
        <f t="shared" si="97"/>
      </c>
      <c r="H48" s="1998">
        <f t="shared" si="58"/>
      </c>
      <c r="I48" s="1998">
        <f t="shared" si="19"/>
      </c>
      <c r="J48" s="1999">
        <f t="shared" si="162"/>
      </c>
      <c r="K48" s="2000">
        <f t="shared" si="110"/>
      </c>
      <c r="L48" s="2000">
        <f t="shared" si="71"/>
      </c>
      <c r="M48" s="2000">
        <f t="shared" si="32"/>
      </c>
      <c r="N48" s="2000">
        <f t="shared" si="123"/>
      </c>
      <c r="O48" s="1980">
        <f t="shared" si="84"/>
      </c>
      <c r="P48" s="1995">
        <v>0.0093</v>
      </c>
      <c r="Q48" s="1996">
        <v>50</v>
      </c>
      <c r="R48" s="1999">
        <f t="shared" si="45"/>
      </c>
      <c r="S48" s="1996">
        <v>12692</v>
      </c>
      <c r="T48" s="1996">
        <v>473</v>
      </c>
      <c r="U48" s="1996">
        <v>57</v>
      </c>
      <c r="V48" s="1996">
        <v>593</v>
      </c>
      <c r="W48" s="1996">
        <v>66</v>
      </c>
      <c r="X48" s="1996">
        <v>2</v>
      </c>
      <c r="Y48" s="1996">
        <v>0</v>
      </c>
      <c r="Z48" s="1996">
        <v>4</v>
      </c>
      <c r="AA48" s="1978">
        <f t="shared" si="3"/>
      </c>
      <c r="AB48" s="1982" t="s">
        <v>1766</v>
      </c>
      <c r="AC48" s="1982" t="s">
        <v>1782</v>
      </c>
      <c r="AD48" s="1997">
        <v>16</v>
      </c>
    </row>
    <row r="49">
      <c r="A49" s="1972"/>
      <c r="B49" s="1974" t="s">
        <v>1771</v>
      </c>
      <c r="C49" s="1973" t="s">
        <v>1775</v>
      </c>
      <c r="D49" s="1993">
        <v>999.91</v>
      </c>
      <c r="E49" s="1994">
        <v>2</v>
      </c>
      <c r="F49" s="1975">
        <f t="shared" si="140"/>
      </c>
      <c r="G49" s="1998">
        <f t="shared" si="97"/>
      </c>
      <c r="H49" s="1998">
        <f t="shared" si="58"/>
      </c>
      <c r="I49" s="1998">
        <f t="shared" si="19"/>
      </c>
      <c r="J49" s="1999">
        <f t="shared" si="162"/>
      </c>
      <c r="K49" s="2000">
        <f t="shared" si="110"/>
      </c>
      <c r="L49" s="2000">
        <f t="shared" si="71"/>
      </c>
      <c r="M49" s="2000">
        <f t="shared" si="32"/>
      </c>
      <c r="N49" s="2000">
        <f t="shared" si="123"/>
      </c>
      <c r="O49" s="1980">
        <f t="shared" si="84"/>
      </c>
      <c r="P49" s="1995">
        <v>0.0054</v>
      </c>
      <c r="Q49" s="1996">
        <v>51</v>
      </c>
      <c r="R49" s="1999">
        <f t="shared" si="45"/>
      </c>
      <c r="S49" s="1996">
        <v>17593</v>
      </c>
      <c r="T49" s="1996">
        <v>438</v>
      </c>
      <c r="U49" s="1996">
        <v>55</v>
      </c>
      <c r="V49" s="1996">
        <v>548</v>
      </c>
      <c r="W49" s="1996">
        <v>57</v>
      </c>
      <c r="X49" s="1996">
        <v>6</v>
      </c>
      <c r="Y49" s="1996">
        <v>2</v>
      </c>
      <c r="Z49" s="1996">
        <v>2</v>
      </c>
      <c r="AA49" s="1978">
        <f t="shared" si="3"/>
      </c>
      <c r="AB49" s="1982" t="s">
        <v>1766</v>
      </c>
      <c r="AC49" s="1982" t="s">
        <v>1782</v>
      </c>
      <c r="AD49" s="1997">
        <v>22</v>
      </c>
    </row>
    <row r="50">
      <c r="A50" s="1972"/>
      <c r="B50" s="1974" t="s">
        <v>1771</v>
      </c>
      <c r="C50" s="1973" t="s">
        <v>1776</v>
      </c>
      <c r="D50" s="1993">
        <v>1609.31</v>
      </c>
      <c r="E50" s="1994">
        <v>5</v>
      </c>
      <c r="F50" s="1975">
        <f t="shared" si="140"/>
      </c>
      <c r="G50" s="1998">
        <f t="shared" si="97"/>
      </c>
      <c r="H50" s="1998">
        <f t="shared" si="58"/>
      </c>
      <c r="I50" s="1998">
        <f t="shared" si="19"/>
      </c>
      <c r="J50" s="1999">
        <f t="shared" si="162"/>
      </c>
      <c r="K50" s="2000">
        <f t="shared" si="110"/>
      </c>
      <c r="L50" s="2000">
        <f t="shared" si="71"/>
      </c>
      <c r="M50" s="2000">
        <f t="shared" si="32"/>
      </c>
      <c r="N50" s="2000">
        <f t="shared" si="123"/>
      </c>
      <c r="O50" s="1980">
        <f t="shared" si="84"/>
      </c>
      <c r="P50" s="1995">
        <v>0.0076</v>
      </c>
      <c r="Q50" s="1996">
        <v>52</v>
      </c>
      <c r="R50" s="1999">
        <f t="shared" si="45"/>
      </c>
      <c r="S50" s="1996">
        <v>33617</v>
      </c>
      <c r="T50" s="1996">
        <v>1140</v>
      </c>
      <c r="U50" s="1996">
        <v>107</v>
      </c>
      <c r="V50" s="1996">
        <v>1433</v>
      </c>
      <c r="W50" s="1996">
        <v>134</v>
      </c>
      <c r="X50" s="1996">
        <v>9</v>
      </c>
      <c r="Y50" s="1996">
        <v>5</v>
      </c>
      <c r="Z50" s="1996">
        <v>0</v>
      </c>
      <c r="AA50" s="1978">
        <f t="shared" si="3"/>
      </c>
      <c r="AB50" s="1982" t="s">
        <v>1766</v>
      </c>
      <c r="AC50" s="1982" t="s">
        <v>1782</v>
      </c>
      <c r="AD50" s="1997">
        <v>53</v>
      </c>
    </row>
    <row r="51">
      <c r="A51" s="1972"/>
      <c r="B51" s="1983" t="s">
        <v>1770</v>
      </c>
      <c r="C51" s="1983"/>
      <c r="D51" s="1984">
        <f>SUM(D46:D50)</f>
      </c>
      <c r="E51" s="1984">
        <f>SUM(E46:E50)</f>
      </c>
      <c r="F51" s="1984">
        <f>SUM(F46:F50)</f>
      </c>
      <c r="G51" s="1986">
        <f t="shared" si="97"/>
      </c>
      <c r="H51" s="1986">
        <f t="shared" si="58"/>
      </c>
      <c r="I51" s="1986">
        <f t="shared" si="19"/>
      </c>
      <c r="J51" s="1986">
        <f t="shared" si="162"/>
      </c>
      <c r="K51" s="1987">
        <f t="shared" si="110"/>
      </c>
      <c r="L51" s="1987">
        <f t="shared" si="71"/>
      </c>
      <c r="M51" s="1987">
        <f t="shared" si="32"/>
      </c>
      <c r="N51" s="1987">
        <f t="shared" si="123"/>
      </c>
      <c r="O51" s="1988">
        <f t="shared" si="84"/>
      </c>
      <c r="P51" s="1987">
        <f>AVERAGE(P46:P50)</f>
      </c>
      <c r="Q51" s="2001">
        <f>AVERAGE(Q46:Q50)</f>
      </c>
      <c r="R51" s="1984">
        <f t="shared" si="45"/>
      </c>
      <c r="S51" s="1988">
        <f>SUM(S46:S50)</f>
      </c>
      <c r="T51" s="1988">
        <f>SUM(T46:T50)</f>
      </c>
      <c r="U51" s="1988">
        <f>SUM(U46:U50)</f>
      </c>
      <c r="V51" s="1988">
        <f>SUM(V46:V50)</f>
      </c>
      <c r="W51" s="1988">
        <f>SUM(W46:W50)</f>
      </c>
      <c r="X51" s="1988">
        <f>SUM(X46:X50)</f>
      </c>
      <c r="Y51" s="1988">
        <f>SUM(Y46:Y50)</f>
      </c>
      <c r="Z51" s="1988">
        <f>SUM(Z46:Z50)</f>
      </c>
      <c r="AA51" s="1990">
        <f t="shared" si="3"/>
      </c>
      <c r="AB51" s="1991"/>
      <c r="AC51" s="1991"/>
      <c r="AD51" s="1992">
        <f>SUM(AD46:AD50)</f>
      </c>
    </row>
    <row r="52">
      <c r="A52" s="1972"/>
      <c r="B52" s="2002" t="s">
        <v>1777</v>
      </c>
      <c r="C52" s="2002"/>
      <c r="D52" s="2003">
        <f>D51+D45</f>
      </c>
      <c r="E52" s="2003">
        <f>E51+E45</f>
      </c>
      <c r="F52" s="2003">
        <f>F51+F45</f>
      </c>
      <c r="G52" s="2004">
        <f t="shared" si="97"/>
      </c>
      <c r="H52" s="2004">
        <f t="shared" si="58"/>
      </c>
      <c r="I52" s="2004">
        <f t="shared" si="19"/>
      </c>
      <c r="J52" s="2004">
        <f t="shared" si="162"/>
      </c>
      <c r="K52" s="2005">
        <f t="shared" si="110"/>
      </c>
      <c r="L52" s="2005">
        <f t="shared" si="71"/>
      </c>
      <c r="M52" s="2005">
        <f t="shared" si="32"/>
      </c>
      <c r="N52" s="2005">
        <f t="shared" si="123"/>
      </c>
      <c r="O52" s="2006">
        <f t="shared" si="84"/>
      </c>
      <c r="P52" s="2007">
        <f>(P51+P45)/2</f>
      </c>
      <c r="Q52" s="2007">
        <f>(Q51+Q45)/2</f>
      </c>
      <c r="R52" s="2003">
        <f>(R51+R45)/2</f>
      </c>
      <c r="S52" s="2006">
        <f>S51+S45</f>
      </c>
      <c r="T52" s="2006">
        <f>T51+T45</f>
      </c>
      <c r="U52" s="2006">
        <f>U51+U45</f>
      </c>
      <c r="V52" s="2006">
        <f>V51+V45</f>
      </c>
      <c r="W52" s="2006">
        <f>W51+W45</f>
      </c>
      <c r="X52" s="2006">
        <f>X51+X45</f>
      </c>
      <c r="Y52" s="2006">
        <f>Y51+Y45</f>
      </c>
      <c r="Z52" s="2006">
        <f>Z51+Z45</f>
      </c>
      <c r="AA52" s="2004">
        <f t="shared" si="3"/>
      </c>
      <c r="AB52" s="2008"/>
      <c r="AC52" s="2008"/>
      <c r="AD52" s="2009">
        <f>AD51+AD45</f>
      </c>
    </row>
    <row r="53">
      <c r="A53" s="1961" t="s">
        <v>1730</v>
      </c>
      <c r="B53" s="1961" t="s">
        <v>1731</v>
      </c>
      <c r="C53" s="1961"/>
      <c r="D53" s="1962" t="s">
        <v>1732</v>
      </c>
      <c r="E53" s="1962"/>
      <c r="F53" s="1962"/>
      <c r="G53" s="1962"/>
      <c r="H53" s="1962"/>
      <c r="I53" s="1962"/>
      <c r="J53" s="1963" t="s">
        <v>1733</v>
      </c>
      <c r="K53" s="1963"/>
      <c r="L53" s="1963"/>
      <c r="M53" s="1963"/>
      <c r="N53" s="1963"/>
      <c r="O53" s="1963"/>
      <c r="P53" s="1963"/>
      <c r="Q53" s="1963"/>
      <c r="R53" s="1963"/>
      <c r="S53" s="1963"/>
      <c r="T53" s="1963"/>
      <c r="U53" s="1963"/>
      <c r="V53" s="1963"/>
      <c r="W53" s="1963"/>
      <c r="X53" s="1963"/>
      <c r="Y53" s="1963"/>
      <c r="Z53" s="1963"/>
      <c r="AA53" s="1963"/>
      <c r="AB53" s="1963"/>
      <c r="AC53" s="1963"/>
      <c r="AD53" s="1964"/>
    </row>
    <row r="54">
      <c r="A54" s="1961"/>
      <c r="B54" s="1961" t="s">
        <v>1734</v>
      </c>
      <c r="C54" s="1961" t="s">
        <v>1735</v>
      </c>
      <c r="D54" s="1962" t="s">
        <v>1736</v>
      </c>
      <c r="E54" s="1965" t="s">
        <v>1737</v>
      </c>
      <c r="F54" s="1966" t="s">
        <v>1738</v>
      </c>
      <c r="G54" s="1967" t="s">
        <v>1739</v>
      </c>
      <c r="H54" s="1967" t="s">
        <v>1740</v>
      </c>
      <c r="I54" s="1967" t="s">
        <v>1741</v>
      </c>
      <c r="J54" s="1963" t="s">
        <v>1742</v>
      </c>
      <c r="K54" s="1968" t="s">
        <v>1743</v>
      </c>
      <c r="L54" s="1968" t="s">
        <v>1744</v>
      </c>
      <c r="M54" s="1968" t="s">
        <v>1745</v>
      </c>
      <c r="N54" s="1968" t="s">
        <v>1746</v>
      </c>
      <c r="O54" s="1969" t="s">
        <v>1747</v>
      </c>
      <c r="P54" s="1968" t="s">
        <v>1748</v>
      </c>
      <c r="Q54" s="1969" t="s">
        <v>1749</v>
      </c>
      <c r="R54" s="1963" t="s">
        <v>1750</v>
      </c>
      <c r="S54" s="1969" t="s">
        <v>1751</v>
      </c>
      <c r="T54" s="1969" t="s">
        <v>1752</v>
      </c>
      <c r="U54" s="1969" t="s">
        <v>1753</v>
      </c>
      <c r="V54" s="1969" t="s">
        <v>1754</v>
      </c>
      <c r="W54" s="1969" t="s">
        <v>1755</v>
      </c>
      <c r="X54" s="1969" t="s">
        <v>1756</v>
      </c>
      <c r="Y54" s="1969" t="s">
        <v>1757</v>
      </c>
      <c r="Z54" s="1969" t="s">
        <v>1758</v>
      </c>
      <c r="AA54" s="1970" t="s">
        <v>1759</v>
      </c>
      <c r="AB54" s="1964" t="s">
        <v>1760</v>
      </c>
      <c r="AC54" s="1964" t="s">
        <v>1761</v>
      </c>
      <c r="AD54" s="1971" t="s">
        <v>1762</v>
      </c>
    </row>
    <row r="55">
      <c r="A55" s="1972" t="s">
        <v>1783</v>
      </c>
      <c r="B55" s="1973" t="s">
        <v>1764</v>
      </c>
      <c r="C55" s="1974" t="s">
        <v>1765</v>
      </c>
      <c r="D55" s="1975">
        <v>1946.27</v>
      </c>
      <c r="E55" s="1976">
        <v>3</v>
      </c>
      <c r="F55" s="1975">
        <f t="shared" ref="F55:F57" si="141">E55*1300*1.2</f>
      </c>
      <c r="G55" s="1977">
        <f t="shared" ref="G55:G65" si="98">F55/D55</f>
      </c>
      <c r="H55" s="1977">
        <f t="shared" ref="H55:H65" si="59">D55/E55</f>
      </c>
      <c r="I55" s="1977">
        <f t="shared" ref="I55:I65" si="20">F55/E55</f>
      </c>
      <c r="J55" s="1978">
        <f t="shared" ref="J55:J65" si="163">D55/T55</f>
      </c>
      <c r="K55" s="1979">
        <f t="shared" ref="K55:K65" si="111">O55/S55*1</f>
      </c>
      <c r="L55" s="1979">
        <f t="shared" ref="L55:L65" si="72">T55/S55</f>
      </c>
      <c r="M55" s="1979">
        <f t="shared" ref="M55:M65" si="33">V55/S55</f>
      </c>
      <c r="N55" s="1979">
        <f t="shared" ref="N55:N65" si="124">W55/V55</f>
      </c>
      <c r="O55" s="1980">
        <f t="shared" ref="O55:O65" si="85">U55/P55</f>
      </c>
      <c r="P55" s="1981">
        <v>0.0055</v>
      </c>
      <c r="Q55" s="1980">
        <v>56</v>
      </c>
      <c r="R55" s="1978">
        <f t="shared" ref="R55:R64" si="46">(D55/S55)*1000</f>
      </c>
      <c r="S55" s="1980">
        <v>31124</v>
      </c>
      <c r="T55" s="1980">
        <v>637</v>
      </c>
      <c r="U55" s="1980">
        <v>99</v>
      </c>
      <c r="V55" s="1980">
        <v>709</v>
      </c>
      <c r="W55" s="1980">
        <v>95</v>
      </c>
      <c r="X55" s="1980">
        <v>5</v>
      </c>
      <c r="Y55" s="1980">
        <v>3</v>
      </c>
      <c r="Z55" s="1980">
        <v>6</v>
      </c>
      <c r="AA55" s="1978">
        <f t="shared" ref="AA55:AA65" si="4">AD55*1000/D55</f>
      </c>
      <c r="AB55" s="1982" t="s">
        <v>1766</v>
      </c>
      <c r="AC55" s="1982" t="s">
        <v>1782</v>
      </c>
      <c r="AD55" s="1982">
        <v>40</v>
      </c>
    </row>
    <row r="56">
      <c r="A56" s="1972"/>
      <c r="B56" s="1973" t="s">
        <v>1764</v>
      </c>
      <c r="C56" s="1974" t="s">
        <v>1768</v>
      </c>
      <c r="D56" s="1975">
        <v>1547.83</v>
      </c>
      <c r="E56" s="1976">
        <v>3</v>
      </c>
      <c r="F56" s="1975">
        <f t="shared" si="141"/>
      </c>
      <c r="G56" s="1977">
        <f t="shared" si="98"/>
      </c>
      <c r="H56" s="1977">
        <f t="shared" si="59"/>
      </c>
      <c r="I56" s="1977">
        <f t="shared" si="20"/>
      </c>
      <c r="J56" s="1978">
        <f t="shared" si="163"/>
      </c>
      <c r="K56" s="1979">
        <f t="shared" si="111"/>
      </c>
      <c r="L56" s="1979">
        <f t="shared" si="72"/>
      </c>
      <c r="M56" s="1979">
        <f t="shared" si="33"/>
      </c>
      <c r="N56" s="1979">
        <f t="shared" si="124"/>
      </c>
      <c r="O56" s="1980">
        <f t="shared" si="85"/>
      </c>
      <c r="P56" s="1981">
        <v>0.0063</v>
      </c>
      <c r="Q56" s="1980">
        <v>64</v>
      </c>
      <c r="R56" s="1978">
        <f t="shared" si="46"/>
      </c>
      <c r="S56" s="1980">
        <v>21467</v>
      </c>
      <c r="T56" s="1980">
        <v>356</v>
      </c>
      <c r="U56" s="1980">
        <v>71</v>
      </c>
      <c r="V56" s="1980">
        <v>417</v>
      </c>
      <c r="W56" s="1980">
        <v>77</v>
      </c>
      <c r="X56" s="1980">
        <v>10</v>
      </c>
      <c r="Y56" s="1980">
        <v>7</v>
      </c>
      <c r="Z56" s="1980">
        <v>10</v>
      </c>
      <c r="AA56" s="1978">
        <f t="shared" si="4"/>
      </c>
      <c r="AB56" s="1982" t="s">
        <v>1766</v>
      </c>
      <c r="AC56" s="1982" t="s">
        <v>1782</v>
      </c>
      <c r="AD56" s="1982">
        <v>38</v>
      </c>
    </row>
    <row r="57">
      <c r="A57" s="1972"/>
      <c r="B57" s="1973" t="s">
        <v>1764</v>
      </c>
      <c r="C57" s="1974" t="s">
        <v>1769</v>
      </c>
      <c r="D57" s="1975">
        <v>2376.48</v>
      </c>
      <c r="E57" s="1976">
        <v>2</v>
      </c>
      <c r="F57" s="1975">
        <f t="shared" si="141"/>
      </c>
      <c r="G57" s="1977">
        <f t="shared" si="98"/>
      </c>
      <c r="H57" s="1977">
        <f t="shared" si="59"/>
      </c>
      <c r="I57" s="1977">
        <f t="shared" si="20"/>
      </c>
      <c r="J57" s="1978">
        <f t="shared" si="163"/>
      </c>
      <c r="K57" s="1979">
        <f t="shared" si="111"/>
      </c>
      <c r="L57" s="1979">
        <f t="shared" si="72"/>
      </c>
      <c r="M57" s="1979">
        <f t="shared" si="33"/>
      </c>
      <c r="N57" s="1979">
        <f t="shared" si="124"/>
      </c>
      <c r="O57" s="1980">
        <f t="shared" si="85"/>
      </c>
      <c r="P57" s="1981">
        <v>0.0068</v>
      </c>
      <c r="Q57" s="1980">
        <v>53</v>
      </c>
      <c r="R57" s="1978">
        <f t="shared" si="46"/>
      </c>
      <c r="S57" s="1980">
        <v>40274</v>
      </c>
      <c r="T57" s="1980">
        <v>1016</v>
      </c>
      <c r="U57" s="1980">
        <v>121</v>
      </c>
      <c r="V57" s="1980">
        <v>1286</v>
      </c>
      <c r="W57" s="1980">
        <v>61</v>
      </c>
      <c r="X57" s="1980">
        <v>11</v>
      </c>
      <c r="Y57" s="1980">
        <v>2</v>
      </c>
      <c r="Z57" s="1980">
        <v>20</v>
      </c>
      <c r="AA57" s="1978">
        <f t="shared" si="4"/>
      </c>
      <c r="AB57" s="1982" t="s">
        <v>1766</v>
      </c>
      <c r="AC57" s="1982" t="s">
        <v>1782</v>
      </c>
      <c r="AD57" s="1982">
        <v>35</v>
      </c>
    </row>
    <row r="58">
      <c r="A58" s="1972"/>
      <c r="B58" s="1983" t="s">
        <v>1770</v>
      </c>
      <c r="C58" s="1983"/>
      <c r="D58" s="1984">
        <f>SUM(D55:D57)</f>
      </c>
      <c r="E58" s="1985">
        <f>SUM(E55:E57)</f>
      </c>
      <c r="F58" s="1984">
        <f>SUM(F55:F57)</f>
      </c>
      <c r="G58" s="1986">
        <f t="shared" si="98"/>
      </c>
      <c r="H58" s="1986">
        <f t="shared" si="59"/>
      </c>
      <c r="I58" s="1986">
        <f t="shared" si="20"/>
      </c>
      <c r="J58" s="1986">
        <f t="shared" si="163"/>
      </c>
      <c r="K58" s="1987">
        <f t="shared" si="111"/>
      </c>
      <c r="L58" s="1987">
        <f t="shared" si="72"/>
      </c>
      <c r="M58" s="1987">
        <f t="shared" si="33"/>
      </c>
      <c r="N58" s="1987">
        <f t="shared" si="124"/>
      </c>
      <c r="O58" s="1988">
        <f t="shared" si="85"/>
      </c>
      <c r="P58" s="1987">
        <f>AVERAGE(P55:P57)</f>
      </c>
      <c r="Q58" s="1984">
        <f>AVERAGE(Q55:Q57)</f>
      </c>
      <c r="R58" s="1986">
        <f t="shared" si="46"/>
      </c>
      <c r="S58" s="1989">
        <f>SUM(S55:S57)</f>
      </c>
      <c r="T58" s="1989">
        <f>SUM(T55:T57)</f>
      </c>
      <c r="U58" s="1989">
        <f>SUM(U55:U57)</f>
      </c>
      <c r="V58" s="1989">
        <f>SUM(V55:V57)</f>
      </c>
      <c r="W58" s="1989">
        <f>SUM(W55:W57)</f>
      </c>
      <c r="X58" s="1989">
        <f>SUM(X55:X57)</f>
      </c>
      <c r="Y58" s="1989">
        <f>SUM(Y55:Y57)</f>
      </c>
      <c r="Z58" s="1989">
        <f>SUM(Z55:Z57)</f>
      </c>
      <c r="AA58" s="1990">
        <f t="shared" si="4"/>
      </c>
      <c r="AB58" s="1991"/>
      <c r="AC58" s="1991"/>
      <c r="AD58" s="1992">
        <f>SUM(AD55:AD57)</f>
      </c>
    </row>
    <row r="59">
      <c r="A59" s="1972"/>
      <c r="B59" s="1974" t="s">
        <v>1771</v>
      </c>
      <c r="C59" s="1974" t="s">
        <v>1772</v>
      </c>
      <c r="D59" s="1993">
        <v>1218.8</v>
      </c>
      <c r="E59" s="1994">
        <v>4</v>
      </c>
      <c r="F59" s="1975">
        <f t="shared" ref="F59:F63" si="142">E59*1300*1.2</f>
      </c>
      <c r="G59" s="1977">
        <f t="shared" si="98"/>
      </c>
      <c r="H59" s="1977">
        <f t="shared" si="59"/>
      </c>
      <c r="I59" s="1977">
        <f t="shared" si="20"/>
      </c>
      <c r="J59" s="1978">
        <f t="shared" si="163"/>
      </c>
      <c r="K59" s="1979">
        <f t="shared" si="111"/>
      </c>
      <c r="L59" s="1979">
        <f t="shared" si="72"/>
      </c>
      <c r="M59" s="1979">
        <f t="shared" si="33"/>
      </c>
      <c r="N59" s="1979">
        <f t="shared" si="124"/>
      </c>
      <c r="O59" s="1980">
        <f t="shared" si="85"/>
      </c>
      <c r="P59" s="1995">
        <v>0.0099</v>
      </c>
      <c r="Q59" s="1996">
        <v>56</v>
      </c>
      <c r="R59" s="1978">
        <f t="shared" si="46"/>
      </c>
      <c r="S59" s="1996">
        <v>17933</v>
      </c>
      <c r="T59" s="1996">
        <v>445</v>
      </c>
      <c r="U59" s="1996">
        <v>63</v>
      </c>
      <c r="V59" s="1996">
        <v>552</v>
      </c>
      <c r="W59" s="1996">
        <v>67</v>
      </c>
      <c r="X59" s="1996">
        <v>2</v>
      </c>
      <c r="Y59" s="1996">
        <v>2</v>
      </c>
      <c r="Z59" s="1996">
        <v>5</v>
      </c>
      <c r="AA59" s="1978">
        <f t="shared" si="4"/>
      </c>
      <c r="AB59" s="1982" t="s">
        <v>1766</v>
      </c>
      <c r="AC59" s="1982" t="s">
        <v>1782</v>
      </c>
      <c r="AD59" s="1997">
        <v>25</v>
      </c>
    </row>
    <row r="60">
      <c r="A60" s="1972"/>
      <c r="B60" s="1974" t="s">
        <v>1771</v>
      </c>
      <c r="C60" s="1974" t="s">
        <v>1773</v>
      </c>
      <c r="D60" s="1975">
        <v>2304.07</v>
      </c>
      <c r="E60" s="1976">
        <v>6</v>
      </c>
      <c r="F60" s="1975">
        <f t="shared" si="142"/>
      </c>
      <c r="G60" s="1977">
        <f t="shared" si="98"/>
      </c>
      <c r="H60" s="1977">
        <f t="shared" si="59"/>
      </c>
      <c r="I60" s="1977">
        <f t="shared" si="20"/>
      </c>
      <c r="J60" s="1978">
        <f t="shared" si="163"/>
      </c>
      <c r="K60" s="1979">
        <f t="shared" si="111"/>
      </c>
      <c r="L60" s="1979">
        <f t="shared" si="72"/>
      </c>
      <c r="M60" s="1979">
        <f t="shared" si="33"/>
      </c>
      <c r="N60" s="1979">
        <f t="shared" si="124"/>
      </c>
      <c r="O60" s="1980">
        <f t="shared" si="85"/>
      </c>
      <c r="P60" s="1981">
        <v>0.0121</v>
      </c>
      <c r="Q60" s="1980">
        <v>52</v>
      </c>
      <c r="R60" s="1978">
        <f t="shared" si="46"/>
      </c>
      <c r="S60" s="1980">
        <v>31640</v>
      </c>
      <c r="T60" s="1980">
        <v>1033</v>
      </c>
      <c r="U60" s="1980">
        <v>98</v>
      </c>
      <c r="V60" s="1980">
        <v>1347</v>
      </c>
      <c r="W60" s="1980">
        <v>137</v>
      </c>
      <c r="X60" s="1980">
        <v>6</v>
      </c>
      <c r="Y60" s="1980">
        <v>2</v>
      </c>
      <c r="Z60" s="1980">
        <v>4</v>
      </c>
      <c r="AA60" s="1978">
        <f t="shared" si="4"/>
      </c>
      <c r="AB60" s="1982" t="s">
        <v>1766</v>
      </c>
      <c r="AC60" s="1982" t="s">
        <v>1782</v>
      </c>
      <c r="AD60" s="1982">
        <v>39</v>
      </c>
    </row>
    <row r="61">
      <c r="A61" s="1972"/>
      <c r="B61" s="1974" t="s">
        <v>1771</v>
      </c>
      <c r="C61" s="1973" t="s">
        <v>1774</v>
      </c>
      <c r="D61" s="1993">
        <v>2716.55</v>
      </c>
      <c r="E61" s="1994">
        <v>5</v>
      </c>
      <c r="F61" s="1975">
        <f t="shared" si="142"/>
      </c>
      <c r="G61" s="1998">
        <f t="shared" si="98"/>
      </c>
      <c r="H61" s="1998">
        <f t="shared" si="59"/>
      </c>
      <c r="I61" s="1998">
        <f t="shared" si="20"/>
      </c>
      <c r="J61" s="1999">
        <f t="shared" si="163"/>
      </c>
      <c r="K61" s="2000">
        <f t="shared" si="111"/>
      </c>
      <c r="L61" s="2000">
        <f t="shared" si="72"/>
      </c>
      <c r="M61" s="2000">
        <f t="shared" si="33"/>
      </c>
      <c r="N61" s="2000">
        <f t="shared" si="124"/>
      </c>
      <c r="O61" s="1980">
        <f t="shared" si="85"/>
      </c>
      <c r="P61" s="1995">
        <v>0.0231</v>
      </c>
      <c r="Q61" s="1996">
        <v>52</v>
      </c>
      <c r="R61" s="1999">
        <f t="shared" si="46"/>
      </c>
      <c r="S61" s="1996">
        <v>32175</v>
      </c>
      <c r="T61" s="1996">
        <v>971</v>
      </c>
      <c r="U61" s="1996">
        <v>119</v>
      </c>
      <c r="V61" s="1996">
        <v>1338</v>
      </c>
      <c r="W61" s="1996">
        <v>156</v>
      </c>
      <c r="X61" s="1996">
        <v>14</v>
      </c>
      <c r="Y61" s="1996">
        <v>5</v>
      </c>
      <c r="Z61" s="1996">
        <v>16</v>
      </c>
      <c r="AA61" s="1978">
        <f t="shared" si="4"/>
      </c>
      <c r="AB61" s="1982" t="s">
        <v>1766</v>
      </c>
      <c r="AC61" s="1982" t="s">
        <v>1782</v>
      </c>
      <c r="AD61" s="1997">
        <v>39</v>
      </c>
    </row>
    <row r="62">
      <c r="A62" s="1972"/>
      <c r="B62" s="1974" t="s">
        <v>1771</v>
      </c>
      <c r="C62" s="1973" t="s">
        <v>1775</v>
      </c>
      <c r="D62" s="1993">
        <v>4268.44</v>
      </c>
      <c r="E62" s="1994">
        <v>8</v>
      </c>
      <c r="F62" s="1975">
        <f t="shared" si="142"/>
      </c>
      <c r="G62" s="1998">
        <f t="shared" si="98"/>
      </c>
      <c r="H62" s="1998">
        <f t="shared" si="59"/>
      </c>
      <c r="I62" s="1998">
        <f t="shared" si="20"/>
      </c>
      <c r="J62" s="1999">
        <f t="shared" si="163"/>
      </c>
      <c r="K62" s="2000">
        <f t="shared" si="111"/>
      </c>
      <c r="L62" s="2000">
        <f t="shared" si="72"/>
      </c>
      <c r="M62" s="2000">
        <f t="shared" si="33"/>
      </c>
      <c r="N62" s="2000">
        <f t="shared" si="124"/>
      </c>
      <c r="O62" s="1980">
        <f t="shared" si="85"/>
      </c>
      <c r="P62" s="1995">
        <v>0.015</v>
      </c>
      <c r="Q62" s="1996">
        <v>50</v>
      </c>
      <c r="R62" s="1999">
        <f t="shared" si="46"/>
      </c>
      <c r="S62" s="1996">
        <v>52807</v>
      </c>
      <c r="T62" s="1996">
        <v>1917</v>
      </c>
      <c r="U62" s="1996">
        <v>193</v>
      </c>
      <c r="V62" s="1996">
        <v>2493</v>
      </c>
      <c r="W62" s="1996">
        <v>137</v>
      </c>
      <c r="X62" s="1996">
        <v>16</v>
      </c>
      <c r="Y62" s="1996">
        <v>3</v>
      </c>
      <c r="Z62" s="1996">
        <v>21</v>
      </c>
      <c r="AA62" s="1978">
        <f t="shared" si="4"/>
      </c>
      <c r="AB62" s="1982" t="s">
        <v>1766</v>
      </c>
      <c r="AC62" s="1982" t="s">
        <v>1782</v>
      </c>
      <c r="AD62" s="1997">
        <v>52</v>
      </c>
    </row>
    <row r="63">
      <c r="A63" s="1972"/>
      <c r="B63" s="1974" t="s">
        <v>1771</v>
      </c>
      <c r="C63" s="1973" t="s">
        <v>1776</v>
      </c>
      <c r="D63" s="1993">
        <v>1319.61</v>
      </c>
      <c r="E63" s="1994">
        <v>5</v>
      </c>
      <c r="F63" s="1975">
        <f t="shared" si="142"/>
      </c>
      <c r="G63" s="1998">
        <f t="shared" si="98"/>
      </c>
      <c r="H63" s="1998">
        <f t="shared" si="59"/>
      </c>
      <c r="I63" s="1998">
        <f t="shared" si="20"/>
      </c>
      <c r="J63" s="1999">
        <f t="shared" si="163"/>
      </c>
      <c r="K63" s="2000">
        <f t="shared" si="111"/>
      </c>
      <c r="L63" s="2000">
        <f t="shared" si="72"/>
      </c>
      <c r="M63" s="2000">
        <f t="shared" si="33"/>
      </c>
      <c r="N63" s="2000">
        <f t="shared" si="124"/>
      </c>
      <c r="O63" s="1980">
        <f t="shared" si="85"/>
      </c>
      <c r="P63" s="1995">
        <v>0.0176</v>
      </c>
      <c r="Q63" s="1996">
        <v>51</v>
      </c>
      <c r="R63" s="1999">
        <f t="shared" si="46"/>
      </c>
      <c r="S63" s="1996">
        <v>25467</v>
      </c>
      <c r="T63" s="1996">
        <v>760</v>
      </c>
      <c r="U63" s="1996">
        <v>91</v>
      </c>
      <c r="V63" s="1996">
        <v>1000</v>
      </c>
      <c r="W63" s="1996">
        <v>81</v>
      </c>
      <c r="X63" s="1996">
        <v>6</v>
      </c>
      <c r="Y63" s="1996">
        <v>1</v>
      </c>
      <c r="Z63" s="1996">
        <v>9</v>
      </c>
      <c r="AA63" s="1978">
        <f t="shared" si="4"/>
      </c>
      <c r="AB63" s="1982" t="s">
        <v>1766</v>
      </c>
      <c r="AC63" s="1982" t="s">
        <v>1782</v>
      </c>
      <c r="AD63" s="1997">
        <v>31</v>
      </c>
    </row>
    <row r="64">
      <c r="A64" s="1972"/>
      <c r="B64" s="1983" t="s">
        <v>1770</v>
      </c>
      <c r="C64" s="1983"/>
      <c r="D64" s="1984">
        <f>SUM(D59:D63)</f>
      </c>
      <c r="E64" s="1984">
        <f>SUM(E59:E63)</f>
      </c>
      <c r="F64" s="1984">
        <f>SUM(F59:F63)</f>
      </c>
      <c r="G64" s="1986">
        <f t="shared" si="98"/>
      </c>
      <c r="H64" s="1986">
        <f t="shared" si="59"/>
      </c>
      <c r="I64" s="1986">
        <f t="shared" si="20"/>
      </c>
      <c r="J64" s="1986">
        <f t="shared" si="163"/>
      </c>
      <c r="K64" s="1987">
        <f t="shared" si="111"/>
      </c>
      <c r="L64" s="1987">
        <f t="shared" si="72"/>
      </c>
      <c r="M64" s="1987">
        <f t="shared" si="33"/>
      </c>
      <c r="N64" s="1987">
        <f t="shared" si="124"/>
      </c>
      <c r="O64" s="1988">
        <f t="shared" si="85"/>
      </c>
      <c r="P64" s="1987">
        <f>AVERAGE(P59:P63)</f>
      </c>
      <c r="Q64" s="2001">
        <f>AVERAGE(Q59:Q63)</f>
      </c>
      <c r="R64" s="1984">
        <f t="shared" si="46"/>
      </c>
      <c r="S64" s="1988">
        <f>SUM(S59:S63)</f>
      </c>
      <c r="T64" s="1988">
        <f>SUM(T59:T63)</f>
      </c>
      <c r="U64" s="1988">
        <f>SUM(U59:U63)</f>
      </c>
      <c r="V64" s="1988">
        <f>SUM(V59:V63)</f>
      </c>
      <c r="W64" s="1988">
        <f>SUM(W59:W63)</f>
      </c>
      <c r="X64" s="1988">
        <f>SUM(X59:X63)</f>
      </c>
      <c r="Y64" s="1988">
        <f>SUM(Y59:Y63)</f>
      </c>
      <c r="Z64" s="1988">
        <f>SUM(Z59:Z63)</f>
      </c>
      <c r="AA64" s="1990">
        <f t="shared" si="4"/>
      </c>
      <c r="AB64" s="1991"/>
      <c r="AC64" s="1991"/>
      <c r="AD64" s="1992">
        <f>SUM(AD59:AD63)</f>
      </c>
    </row>
    <row r="65">
      <c r="A65" s="1972"/>
      <c r="B65" s="2002" t="s">
        <v>1777</v>
      </c>
      <c r="C65" s="2002"/>
      <c r="D65" s="2003">
        <f>D64+D58</f>
      </c>
      <c r="E65" s="2003">
        <f>E64+E58</f>
      </c>
      <c r="F65" s="2003">
        <f>F64+F58</f>
      </c>
      <c r="G65" s="2004">
        <f t="shared" si="98"/>
      </c>
      <c r="H65" s="2004">
        <f t="shared" si="59"/>
      </c>
      <c r="I65" s="2004">
        <f t="shared" si="20"/>
      </c>
      <c r="J65" s="2004">
        <f t="shared" si="163"/>
      </c>
      <c r="K65" s="2005">
        <f t="shared" si="111"/>
      </c>
      <c r="L65" s="2005">
        <f t="shared" si="72"/>
      </c>
      <c r="M65" s="2005">
        <f t="shared" si="33"/>
      </c>
      <c r="N65" s="2005">
        <f t="shared" si="124"/>
      </c>
      <c r="O65" s="2006">
        <f t="shared" si="85"/>
      </c>
      <c r="P65" s="2007">
        <f>(P64+P58)/2</f>
      </c>
      <c r="Q65" s="2007">
        <f>(Q64+Q58)/2</f>
      </c>
      <c r="R65" s="2003">
        <f>(R64+R58)/2</f>
      </c>
      <c r="S65" s="2006">
        <f>S64+S58</f>
      </c>
      <c r="T65" s="2006">
        <f>T64+T58</f>
      </c>
      <c r="U65" s="2006">
        <f>U64+U58</f>
      </c>
      <c r="V65" s="2006">
        <f>V64+V58</f>
      </c>
      <c r="W65" s="2006">
        <f>W64+W58</f>
      </c>
      <c r="X65" s="2006">
        <f>X64+X58</f>
      </c>
      <c r="Y65" s="2006">
        <f>Y64+Y58</f>
      </c>
      <c r="Z65" s="2006">
        <f>Z64+Z58</f>
      </c>
      <c r="AA65" s="2004">
        <f t="shared" si="4"/>
      </c>
      <c r="AB65" s="2008"/>
      <c r="AC65" s="2008"/>
      <c r="AD65" s="2009">
        <f>AD64+AD58</f>
      </c>
    </row>
    <row r="66">
      <c r="A66" s="1961" t="s">
        <v>1730</v>
      </c>
      <c r="B66" s="1961" t="s">
        <v>1731</v>
      </c>
      <c r="C66" s="1961"/>
      <c r="D66" s="1962" t="s">
        <v>1732</v>
      </c>
      <c r="E66" s="1962"/>
      <c r="F66" s="1962"/>
      <c r="G66" s="1962"/>
      <c r="H66" s="1962"/>
      <c r="I66" s="1962"/>
      <c r="J66" s="1963" t="s">
        <v>1733</v>
      </c>
      <c r="K66" s="1963"/>
      <c r="L66" s="1963"/>
      <c r="M66" s="1963"/>
      <c r="N66" s="1963"/>
      <c r="O66" s="1963"/>
      <c r="P66" s="1963"/>
      <c r="Q66" s="1963"/>
      <c r="R66" s="1963"/>
      <c r="S66" s="1963"/>
      <c r="T66" s="1963"/>
      <c r="U66" s="1963"/>
      <c r="V66" s="1963"/>
      <c r="W66" s="1963"/>
      <c r="X66" s="1963"/>
      <c r="Y66" s="1963"/>
      <c r="Z66" s="1963"/>
      <c r="AA66" s="1963"/>
      <c r="AB66" s="1963"/>
      <c r="AC66" s="1963"/>
      <c r="AD66" s="1964"/>
    </row>
    <row r="67">
      <c r="A67" s="1961"/>
      <c r="B67" s="1961" t="s">
        <v>1734</v>
      </c>
      <c r="C67" s="1961" t="s">
        <v>1735</v>
      </c>
      <c r="D67" s="1962" t="s">
        <v>1736</v>
      </c>
      <c r="E67" s="1965" t="s">
        <v>1737</v>
      </c>
      <c r="F67" s="1966" t="s">
        <v>1738</v>
      </c>
      <c r="G67" s="1967" t="s">
        <v>1739</v>
      </c>
      <c r="H67" s="1967" t="s">
        <v>1740</v>
      </c>
      <c r="I67" s="1967" t="s">
        <v>1741</v>
      </c>
      <c r="J67" s="1963" t="s">
        <v>1742</v>
      </c>
      <c r="K67" s="1968" t="s">
        <v>1743</v>
      </c>
      <c r="L67" s="1968" t="s">
        <v>1744</v>
      </c>
      <c r="M67" s="1968" t="s">
        <v>1745</v>
      </c>
      <c r="N67" s="1968" t="s">
        <v>1746</v>
      </c>
      <c r="O67" s="1969" t="s">
        <v>1747</v>
      </c>
      <c r="P67" s="1968" t="s">
        <v>1748</v>
      </c>
      <c r="Q67" s="1969" t="s">
        <v>1749</v>
      </c>
      <c r="R67" s="1963" t="s">
        <v>1750</v>
      </c>
      <c r="S67" s="1969" t="s">
        <v>1751</v>
      </c>
      <c r="T67" s="1969" t="s">
        <v>1752</v>
      </c>
      <c r="U67" s="1969" t="s">
        <v>1753</v>
      </c>
      <c r="V67" s="1969" t="s">
        <v>1754</v>
      </c>
      <c r="W67" s="1969" t="s">
        <v>1755</v>
      </c>
      <c r="X67" s="1969" t="s">
        <v>1756</v>
      </c>
      <c r="Y67" s="1969" t="s">
        <v>1757</v>
      </c>
      <c r="Z67" s="1969" t="s">
        <v>1758</v>
      </c>
      <c r="AA67" s="1970" t="s">
        <v>1759</v>
      </c>
      <c r="AB67" s="1964" t="s">
        <v>1760</v>
      </c>
      <c r="AC67" s="1964" t="s">
        <v>1761</v>
      </c>
      <c r="AD67" s="1971" t="s">
        <v>1762</v>
      </c>
    </row>
    <row r="68">
      <c r="A68" s="1972" t="s">
        <v>1784</v>
      </c>
      <c r="B68" s="1973" t="s">
        <v>1764</v>
      </c>
      <c r="C68" s="1974" t="s">
        <v>1765</v>
      </c>
      <c r="D68" s="1975">
        <v>1825.16</v>
      </c>
      <c r="E68" s="1976">
        <v>1</v>
      </c>
      <c r="F68" s="1975">
        <f t="shared" ref="F68:F71" si="143">E68*1300*1.2</f>
      </c>
      <c r="G68" s="1977">
        <f t="shared" ref="G68:G78" si="99">F68/D68</f>
      </c>
      <c r="H68" s="1977">
        <f t="shared" ref="H68:H78" si="60">D68/E68</f>
      </c>
      <c r="I68" s="1977">
        <f t="shared" ref="I68:I78" si="21">F68/E68</f>
      </c>
      <c r="J68" s="1978">
        <f t="shared" ref="J68:J78" si="164">D68/T68</f>
      </c>
      <c r="K68" s="1979">
        <f t="shared" ref="K68:K78" si="112">O68/S68*1</f>
      </c>
      <c r="L68" s="1979">
        <f t="shared" ref="L68:L78" si="73">T68/S68</f>
      </c>
      <c r="M68" s="1979">
        <f t="shared" ref="M68:M78" si="34">V68/S68</f>
      </c>
      <c r="N68" s="1979">
        <f t="shared" ref="N68:N78" si="125">W68/V68</f>
      </c>
      <c r="O68" s="1980">
        <f t="shared" ref="O68:O78" si="86">U68/P68</f>
      </c>
      <c r="P68" s="1981">
        <v>0.0074</v>
      </c>
      <c r="Q68" s="1980">
        <v>71</v>
      </c>
      <c r="R68" s="1978">
        <f t="shared" ref="R68:R77" si="47">(D68/S68)*1000</f>
      </c>
      <c r="S68" s="1980">
        <v>30311</v>
      </c>
      <c r="T68" s="1980">
        <v>578</v>
      </c>
      <c r="U68" s="1980">
        <v>85</v>
      </c>
      <c r="V68" s="1980">
        <v>665</v>
      </c>
      <c r="W68" s="1980">
        <v>82</v>
      </c>
      <c r="X68" s="1980">
        <v>7</v>
      </c>
      <c r="Y68" s="1980">
        <v>2</v>
      </c>
      <c r="Z68" s="1980">
        <v>8</v>
      </c>
      <c r="AA68" s="1978">
        <f t="shared" ref="AA68:AA78" si="5">AD68*1000/D68</f>
      </c>
      <c r="AB68" s="1982" t="s">
        <v>1766</v>
      </c>
      <c r="AC68" s="1982" t="s">
        <v>1782</v>
      </c>
      <c r="AD68" s="1982">
        <v>41</v>
      </c>
    </row>
    <row r="69">
      <c r="A69" s="1972"/>
      <c r="B69" s="1973" t="s">
        <v>1764</v>
      </c>
      <c r="C69" s="1974" t="s">
        <v>1768</v>
      </c>
      <c r="D69" s="1975">
        <v>1840.77</v>
      </c>
      <c r="E69" s="1976">
        <v>4</v>
      </c>
      <c r="F69" s="1975">
        <f t="shared" si="143"/>
      </c>
      <c r="G69" s="1977">
        <f t="shared" si="99"/>
      </c>
      <c r="H69" s="1977">
        <f t="shared" si="60"/>
      </c>
      <c r="I69" s="1977">
        <f t="shared" si="21"/>
      </c>
      <c r="J69" s="1978">
        <f t="shared" si="164"/>
      </c>
      <c r="K69" s="1979">
        <f t="shared" si="112"/>
      </c>
      <c r="L69" s="1979">
        <f t="shared" si="73"/>
      </c>
      <c r="M69" s="1979">
        <f t="shared" si="34"/>
      </c>
      <c r="N69" s="1979">
        <f t="shared" si="125"/>
      </c>
      <c r="O69" s="1980">
        <f t="shared" si="86"/>
      </c>
      <c r="P69" s="1981">
        <v>0.0074</v>
      </c>
      <c r="Q69" s="1980">
        <v>63</v>
      </c>
      <c r="R69" s="1978">
        <f t="shared" si="47"/>
      </c>
      <c r="S69" s="1980">
        <v>28576</v>
      </c>
      <c r="T69" s="1980">
        <v>634</v>
      </c>
      <c r="U69" s="1980">
        <v>103</v>
      </c>
      <c r="V69" s="1980">
        <v>760</v>
      </c>
      <c r="W69" s="1980">
        <v>74</v>
      </c>
      <c r="X69" s="1980">
        <v>13</v>
      </c>
      <c r="Y69" s="1980">
        <v>1</v>
      </c>
      <c r="Z69" s="1980">
        <v>9</v>
      </c>
      <c r="AA69" s="1978">
        <f t="shared" si="5"/>
      </c>
      <c r="AB69" s="1982" t="s">
        <v>1766</v>
      </c>
      <c r="AC69" s="1982" t="s">
        <v>1782</v>
      </c>
      <c r="AD69" s="1982">
        <v>31</v>
      </c>
    </row>
    <row customHeight="true" ht="18.452380952380953" r="70">
      <c r="A70" s="1972"/>
      <c r="B70" s="1973" t="s">
        <v>1764</v>
      </c>
      <c r="C70" s="1974" t="s">
        <v>1769</v>
      </c>
      <c r="D70" s="1975">
        <v>168.13</v>
      </c>
      <c r="E70" s="1976">
        <v>0</v>
      </c>
      <c r="F70" s="1975">
        <f t="shared" si="143"/>
      </c>
      <c r="G70" s="1977">
        <f t="shared" si="99"/>
      </c>
      <c r="H70" s="1977">
        <f t="shared" si="60"/>
      </c>
      <c r="I70" s="1977">
        <f t="shared" si="21"/>
      </c>
      <c r="J70" s="1978">
        <f t="shared" si="164"/>
      </c>
      <c r="K70" s="1979">
        <f t="shared" si="112"/>
      </c>
      <c r="L70" s="1979">
        <f t="shared" si="73"/>
      </c>
      <c r="M70" s="1979">
        <f t="shared" si="34"/>
      </c>
      <c r="N70" s="1979">
        <f t="shared" si="125"/>
      </c>
      <c r="O70" s="1980">
        <f t="shared" si="86"/>
      </c>
      <c r="P70" s="1981">
        <v>0.0106</v>
      </c>
      <c r="Q70" s="1980">
        <v>61</v>
      </c>
      <c r="R70" s="1978">
        <f t="shared" si="47"/>
      </c>
      <c r="S70" s="1980">
        <v>3846</v>
      </c>
      <c r="T70" s="1980">
        <v>111</v>
      </c>
      <c r="U70" s="1980">
        <v>20</v>
      </c>
      <c r="V70" s="1980">
        <v>136</v>
      </c>
      <c r="W70" s="1980">
        <v>7</v>
      </c>
      <c r="X70" s="1980">
        <v>0</v>
      </c>
      <c r="Y70" s="1980">
        <v>1</v>
      </c>
      <c r="Z70" s="1980">
        <v>2</v>
      </c>
      <c r="AA70" s="1978">
        <f t="shared" si="5"/>
      </c>
      <c r="AB70" s="1982" t="s">
        <v>1766</v>
      </c>
      <c r="AC70" s="1982" t="s">
        <v>1782</v>
      </c>
      <c r="AD70" s="1982">
        <v>6</v>
      </c>
    </row>
    <row r="71">
      <c r="A71" s="1972"/>
      <c r="B71" s="1973" t="s">
        <v>1764</v>
      </c>
      <c r="C71" s="1974" t="s">
        <v>1772</v>
      </c>
      <c r="D71" s="1975">
        <v>2517.65</v>
      </c>
      <c r="E71" s="1976">
        <v>2</v>
      </c>
      <c r="F71" s="1975">
        <f t="shared" si="143"/>
      </c>
      <c r="G71" s="1977">
        <f t="shared" si="99"/>
      </c>
      <c r="H71" s="1977">
        <f t="shared" si="60"/>
      </c>
      <c r="I71" s="1977">
        <f t="shared" si="21"/>
      </c>
      <c r="J71" s="1978">
        <f t="shared" si="164"/>
      </c>
      <c r="K71" s="1979">
        <f t="shared" si="112"/>
      </c>
      <c r="L71" s="1979">
        <f t="shared" si="73"/>
      </c>
      <c r="M71" s="1979">
        <f t="shared" si="34"/>
      </c>
      <c r="N71" s="1979">
        <f t="shared" si="125"/>
      </c>
      <c r="O71" s="1980">
        <f t="shared" si="86"/>
      </c>
      <c r="P71" s="1981">
        <v>0.0071</v>
      </c>
      <c r="Q71" s="1980">
        <v>54</v>
      </c>
      <c r="R71" s="1978">
        <f t="shared" si="47"/>
      </c>
      <c r="S71" s="1980">
        <v>42127</v>
      </c>
      <c r="T71" s="1980">
        <v>1036</v>
      </c>
      <c r="U71" s="1980">
        <v>143</v>
      </c>
      <c r="V71" s="1980">
        <v>1267</v>
      </c>
      <c r="W71" s="1980">
        <v>56</v>
      </c>
      <c r="X71" s="1980">
        <v>7</v>
      </c>
      <c r="Y71" s="1980">
        <v>5</v>
      </c>
      <c r="Z71" s="1980">
        <v>9</v>
      </c>
      <c r="AA71" s="1978">
        <f t="shared" si="5"/>
      </c>
      <c r="AB71" s="1982" t="s">
        <v>1766</v>
      </c>
      <c r="AC71" s="1982" t="s">
        <v>1782</v>
      </c>
      <c r="AD71" s="1982">
        <v>42</v>
      </c>
    </row>
    <row r="72">
      <c r="A72" s="1972"/>
      <c r="B72" s="1983" t="s">
        <v>1770</v>
      </c>
      <c r="C72" s="1983"/>
      <c r="D72" s="1984">
        <f>SUM(D68:D71)</f>
      </c>
      <c r="E72" s="1985">
        <f>SUM(E68:E71)</f>
      </c>
      <c r="F72" s="1984">
        <f>SUM(F68:F71)</f>
      </c>
      <c r="G72" s="1986">
        <f t="shared" si="99"/>
      </c>
      <c r="H72" s="1986">
        <f t="shared" si="60"/>
      </c>
      <c r="I72" s="1986">
        <f t="shared" si="21"/>
      </c>
      <c r="J72" s="1986">
        <f t="shared" si="164"/>
      </c>
      <c r="K72" s="1987">
        <f t="shared" si="112"/>
      </c>
      <c r="L72" s="1987">
        <f t="shared" si="73"/>
      </c>
      <c r="M72" s="1987">
        <f t="shared" si="34"/>
      </c>
      <c r="N72" s="1987">
        <f t="shared" si="125"/>
      </c>
      <c r="O72" s="1988">
        <f t="shared" si="86"/>
      </c>
      <c r="P72" s="1987">
        <f>AVERAGE(P68:P71)</f>
      </c>
      <c r="Q72" s="1984">
        <f>AVERAGE(Q68:Q71)</f>
      </c>
      <c r="R72" s="1986">
        <f t="shared" si="47"/>
      </c>
      <c r="S72" s="1989">
        <f>SUM(S68:S71)</f>
      </c>
      <c r="T72" s="1989">
        <f>SUM(T68:T71)</f>
      </c>
      <c r="U72" s="1989">
        <f>SUM(U68:U71)</f>
      </c>
      <c r="V72" s="1989">
        <f>SUM(V68:V71)</f>
      </c>
      <c r="W72" s="1989">
        <f>SUM(W68:W71)</f>
      </c>
      <c r="X72" s="1989">
        <f>SUM(X68:X71)</f>
      </c>
      <c r="Y72" s="1989">
        <f>SUM(Y68:Y71)</f>
      </c>
      <c r="Z72" s="1989">
        <f>SUM(Z68:Z71)</f>
      </c>
      <c r="AA72" s="1990">
        <f t="shared" si="5"/>
      </c>
      <c r="AB72" s="1991"/>
      <c r="AC72" s="1991"/>
      <c r="AD72" s="1992">
        <f>SUM(AD68:AD71)</f>
      </c>
    </row>
    <row r="73">
      <c r="A73" s="1972"/>
      <c r="B73" s="1974" t="s">
        <v>1771</v>
      </c>
      <c r="C73" s="1974" t="s">
        <v>1773</v>
      </c>
      <c r="D73" s="1975">
        <v>1148.83</v>
      </c>
      <c r="E73" s="1976">
        <v>1</v>
      </c>
      <c r="F73" s="1975">
        <f t="shared" ref="F73:F76" si="144">E73*1300*1.2</f>
      </c>
      <c r="G73" s="1977">
        <f t="shared" si="99"/>
      </c>
      <c r="H73" s="1977">
        <f t="shared" si="60"/>
      </c>
      <c r="I73" s="1977">
        <f t="shared" si="21"/>
      </c>
      <c r="J73" s="1978">
        <f t="shared" si="164"/>
      </c>
      <c r="K73" s="1979">
        <f t="shared" si="112"/>
      </c>
      <c r="L73" s="1979">
        <f t="shared" si="73"/>
      </c>
      <c r="M73" s="1979">
        <f t="shared" si="34"/>
      </c>
      <c r="N73" s="1979">
        <f t="shared" si="125"/>
      </c>
      <c r="O73" s="1980">
        <f t="shared" si="86"/>
      </c>
      <c r="P73" s="1981">
        <v>0.0067</v>
      </c>
      <c r="Q73" s="1980">
        <v>56</v>
      </c>
      <c r="R73" s="1978">
        <f t="shared" si="47"/>
      </c>
      <c r="S73" s="1980">
        <v>15518</v>
      </c>
      <c r="T73" s="1980">
        <v>287</v>
      </c>
      <c r="U73" s="1980">
        <v>57</v>
      </c>
      <c r="V73" s="1980">
        <v>333</v>
      </c>
      <c r="W73" s="1980">
        <v>66</v>
      </c>
      <c r="X73" s="1980">
        <v>4</v>
      </c>
      <c r="Y73" s="1980">
        <v>3</v>
      </c>
      <c r="Z73" s="1980">
        <v>6</v>
      </c>
      <c r="AA73" s="1978">
        <f t="shared" si="5"/>
      </c>
      <c r="AB73" s="1982" t="s">
        <v>1766</v>
      </c>
      <c r="AC73" s="1982" t="s">
        <v>1782</v>
      </c>
      <c r="AD73" s="1982">
        <v>18</v>
      </c>
    </row>
    <row r="74">
      <c r="A74" s="1972"/>
      <c r="B74" s="1974" t="s">
        <v>1771</v>
      </c>
      <c r="C74" s="1973" t="s">
        <v>1774</v>
      </c>
      <c r="D74" s="1993">
        <v>1512.14</v>
      </c>
      <c r="E74" s="1994">
        <v>4</v>
      </c>
      <c r="F74" s="1975">
        <f t="shared" si="144"/>
      </c>
      <c r="G74" s="1998">
        <f t="shared" si="99"/>
      </c>
      <c r="H74" s="1998">
        <f t="shared" si="60"/>
      </c>
      <c r="I74" s="1998">
        <f t="shared" si="21"/>
      </c>
      <c r="J74" s="1999">
        <f t="shared" si="164"/>
      </c>
      <c r="K74" s="2000">
        <f t="shared" si="112"/>
      </c>
      <c r="L74" s="2000">
        <f t="shared" si="73"/>
      </c>
      <c r="M74" s="2000">
        <f t="shared" si="34"/>
      </c>
      <c r="N74" s="2000">
        <f t="shared" si="125"/>
      </c>
      <c r="O74" s="1980">
        <f t="shared" si="86"/>
      </c>
      <c r="P74" s="1995">
        <v>0.0074</v>
      </c>
      <c r="Q74" s="1996">
        <v>55</v>
      </c>
      <c r="R74" s="1999">
        <f t="shared" si="47"/>
      </c>
      <c r="S74" s="1996">
        <v>21608</v>
      </c>
      <c r="T74" s="1996">
        <v>679</v>
      </c>
      <c r="U74" s="1996">
        <v>70</v>
      </c>
      <c r="V74" s="1996">
        <v>824</v>
      </c>
      <c r="W74" s="1996">
        <v>75</v>
      </c>
      <c r="X74" s="1996">
        <v>9</v>
      </c>
      <c r="Y74" s="1996">
        <v>2</v>
      </c>
      <c r="Z74" s="1996">
        <v>2</v>
      </c>
      <c r="AA74" s="1978">
        <f t="shared" si="5"/>
      </c>
      <c r="AB74" s="1982" t="s">
        <v>1766</v>
      </c>
      <c r="AC74" s="1982" t="s">
        <v>1782</v>
      </c>
      <c r="AD74" s="1997">
        <v>26</v>
      </c>
    </row>
    <row r="75">
      <c r="A75" s="1972"/>
      <c r="B75" s="1974" t="s">
        <v>1771</v>
      </c>
      <c r="C75" s="1973" t="s">
        <v>1775</v>
      </c>
      <c r="D75" s="1993">
        <v>2092.66</v>
      </c>
      <c r="E75" s="1994">
        <v>3</v>
      </c>
      <c r="F75" s="1975">
        <f t="shared" si="144"/>
      </c>
      <c r="G75" s="1998">
        <f t="shared" si="99"/>
      </c>
      <c r="H75" s="1998">
        <f t="shared" si="60"/>
      </c>
      <c r="I75" s="1998">
        <f t="shared" si="21"/>
      </c>
      <c r="J75" s="1999">
        <f t="shared" si="164"/>
      </c>
      <c r="K75" s="2000">
        <f t="shared" si="112"/>
      </c>
      <c r="L75" s="2000">
        <f t="shared" si="73"/>
      </c>
      <c r="M75" s="2000">
        <f t="shared" si="34"/>
      </c>
      <c r="N75" s="2000">
        <f t="shared" si="125"/>
      </c>
      <c r="O75" s="1980">
        <f t="shared" si="86"/>
      </c>
      <c r="P75" s="1995">
        <v>0.0108</v>
      </c>
      <c r="Q75" s="1996">
        <v>55</v>
      </c>
      <c r="R75" s="1999">
        <f t="shared" si="47"/>
      </c>
      <c r="S75" s="1996">
        <v>24165</v>
      </c>
      <c r="T75" s="1996">
        <v>961</v>
      </c>
      <c r="U75" s="1996">
        <v>94</v>
      </c>
      <c r="V75" s="1996">
        <v>1123</v>
      </c>
      <c r="W75" s="1996">
        <v>97</v>
      </c>
      <c r="X75" s="1996">
        <v>9</v>
      </c>
      <c r="Y75" s="1996">
        <v>2</v>
      </c>
      <c r="Z75" s="1996">
        <v>4</v>
      </c>
      <c r="AA75" s="1978">
        <f t="shared" si="5"/>
      </c>
      <c r="AB75" s="1982" t="s">
        <v>1766</v>
      </c>
      <c r="AC75" s="1982" t="s">
        <v>1782</v>
      </c>
      <c r="AD75" s="1997">
        <v>32</v>
      </c>
    </row>
    <row r="76">
      <c r="A76" s="1972"/>
      <c r="B76" s="1974" t="s">
        <v>1771</v>
      </c>
      <c r="C76" s="1973" t="s">
        <v>1776</v>
      </c>
      <c r="D76" s="1993">
        <v>1084.48</v>
      </c>
      <c r="E76" s="1994">
        <v>7</v>
      </c>
      <c r="F76" s="1975">
        <f t="shared" si="144"/>
      </c>
      <c r="G76" s="1998">
        <f t="shared" si="99"/>
      </c>
      <c r="H76" s="1998">
        <f t="shared" si="60"/>
      </c>
      <c r="I76" s="1998">
        <f t="shared" si="21"/>
      </c>
      <c r="J76" s="1999">
        <f t="shared" si="164"/>
      </c>
      <c r="K76" s="2000">
        <f t="shared" si="112"/>
      </c>
      <c r="L76" s="2000">
        <f t="shared" si="73"/>
      </c>
      <c r="M76" s="2000">
        <f t="shared" si="34"/>
      </c>
      <c r="N76" s="2000">
        <f t="shared" si="125"/>
      </c>
      <c r="O76" s="1980">
        <f t="shared" si="86"/>
      </c>
      <c r="P76" s="1995">
        <v>0.0087</v>
      </c>
      <c r="Q76" s="1996">
        <v>57</v>
      </c>
      <c r="R76" s="1999">
        <f t="shared" si="47"/>
      </c>
      <c r="S76" s="1996">
        <v>17859</v>
      </c>
      <c r="T76" s="1996">
        <v>677</v>
      </c>
      <c r="U76" s="1996">
        <v>61</v>
      </c>
      <c r="V76" s="1996">
        <v>777</v>
      </c>
      <c r="W76" s="1996">
        <v>84</v>
      </c>
      <c r="X76" s="1996">
        <v>12</v>
      </c>
      <c r="Y76" s="1996">
        <v>2</v>
      </c>
      <c r="Z76" s="1996">
        <v>2</v>
      </c>
      <c r="AA76" s="1978">
        <f t="shared" si="5"/>
      </c>
      <c r="AB76" s="1982" t="s">
        <v>1766</v>
      </c>
      <c r="AC76" s="1982" t="s">
        <v>1782</v>
      </c>
      <c r="AD76" s="1997">
        <v>21</v>
      </c>
    </row>
    <row r="77">
      <c r="A77" s="1972"/>
      <c r="B77" s="1983" t="s">
        <v>1770</v>
      </c>
      <c r="C77" s="1983"/>
      <c r="D77" s="1984">
        <f>SUM(D73:D76)</f>
      </c>
      <c r="E77" s="1984">
        <f>SUM(E73:E76)</f>
      </c>
      <c r="F77" s="1984">
        <f>SUM(F73:F76)</f>
      </c>
      <c r="G77" s="1986">
        <f t="shared" si="99"/>
      </c>
      <c r="H77" s="1986">
        <f t="shared" si="60"/>
      </c>
      <c r="I77" s="1986">
        <f t="shared" si="21"/>
      </c>
      <c r="J77" s="1986">
        <f t="shared" si="164"/>
      </c>
      <c r="K77" s="1987">
        <f t="shared" si="112"/>
      </c>
      <c r="L77" s="1987">
        <f t="shared" si="73"/>
      </c>
      <c r="M77" s="1987">
        <f t="shared" si="34"/>
      </c>
      <c r="N77" s="1987">
        <f t="shared" si="125"/>
      </c>
      <c r="O77" s="1988">
        <f t="shared" si="86"/>
      </c>
      <c r="P77" s="1987">
        <f>AVERAGE(P73:P76)</f>
      </c>
      <c r="Q77" s="2001">
        <f>AVERAGE(Q73:Q76)</f>
      </c>
      <c r="R77" s="1984">
        <f t="shared" si="47"/>
      </c>
      <c r="S77" s="1988">
        <f>SUM(S73:S76)</f>
      </c>
      <c r="T77" s="1988">
        <f>SUM(T73:T76)</f>
      </c>
      <c r="U77" s="1988">
        <f>SUM(U73:U76)</f>
      </c>
      <c r="V77" s="1988">
        <f>SUM(V73:V76)</f>
      </c>
      <c r="W77" s="1988">
        <f>SUM(W73:W76)</f>
      </c>
      <c r="X77" s="1988">
        <f>SUM(X73:X76)</f>
      </c>
      <c r="Y77" s="1988">
        <f>SUM(Y73:Y76)</f>
      </c>
      <c r="Z77" s="1988">
        <f>SUM(Z73:Z76)</f>
      </c>
      <c r="AA77" s="1990">
        <f t="shared" si="5"/>
      </c>
      <c r="AB77" s="1991"/>
      <c r="AC77" s="1991"/>
      <c r="AD77" s="1992">
        <f>SUM(AD73:AD76)</f>
      </c>
    </row>
    <row r="78">
      <c r="A78" s="1972"/>
      <c r="B78" s="2002" t="s">
        <v>1777</v>
      </c>
      <c r="C78" s="2002"/>
      <c r="D78" s="2003">
        <f>D77+D72</f>
      </c>
      <c r="E78" s="2003">
        <f>E77+E72</f>
      </c>
      <c r="F78" s="2003">
        <f>F77+F72</f>
      </c>
      <c r="G78" s="2004">
        <f t="shared" si="99"/>
      </c>
      <c r="H78" s="2004">
        <f t="shared" si="60"/>
      </c>
      <c r="I78" s="2004">
        <f t="shared" si="21"/>
      </c>
      <c r="J78" s="2004">
        <f t="shared" si="164"/>
      </c>
      <c r="K78" s="2005">
        <f t="shared" si="112"/>
      </c>
      <c r="L78" s="2005">
        <f t="shared" si="73"/>
      </c>
      <c r="M78" s="2005">
        <f t="shared" si="34"/>
      </c>
      <c r="N78" s="2005">
        <f t="shared" si="125"/>
      </c>
      <c r="O78" s="2006">
        <f t="shared" si="86"/>
      </c>
      <c r="P78" s="2007">
        <f>(P77+P72)/2</f>
      </c>
      <c r="Q78" s="2007">
        <f>(Q77+Q72)/2</f>
      </c>
      <c r="R78" s="2003">
        <f>(R77+R72)/2</f>
      </c>
      <c r="S78" s="2006">
        <f>S77+S72</f>
      </c>
      <c r="T78" s="2006">
        <f>T77+T72</f>
      </c>
      <c r="U78" s="2006">
        <f>U77+U72</f>
      </c>
      <c r="V78" s="2006">
        <f>V77+V72</f>
      </c>
      <c r="W78" s="2006">
        <f>W77+W72</f>
      </c>
      <c r="X78" s="2006">
        <f>X77+X72</f>
      </c>
      <c r="Y78" s="2006">
        <f>Y77+Y72</f>
      </c>
      <c r="Z78" s="2006">
        <f>Z77+Z72</f>
      </c>
      <c r="AA78" s="2004">
        <f t="shared" si="5"/>
      </c>
      <c r="AB78" s="2008"/>
      <c r="AC78" s="2008"/>
      <c r="AD78" s="2009">
        <f>AD77+AD72</f>
      </c>
    </row>
    <row r="79">
      <c r="A79" s="1961" t="s">
        <v>1730</v>
      </c>
      <c r="B79" s="1961" t="s">
        <v>1731</v>
      </c>
      <c r="C79" s="1961"/>
      <c r="D79" s="1962" t="s">
        <v>1732</v>
      </c>
      <c r="E79" s="1962"/>
      <c r="F79" s="1962"/>
      <c r="G79" s="1962"/>
      <c r="H79" s="1962"/>
      <c r="I79" s="1962"/>
      <c r="J79" s="1963" t="s">
        <v>1733</v>
      </c>
      <c r="K79" s="1963"/>
      <c r="L79" s="1963"/>
      <c r="M79" s="1963"/>
      <c r="N79" s="1963"/>
      <c r="O79" s="1963"/>
      <c r="P79" s="1963"/>
      <c r="Q79" s="1963"/>
      <c r="R79" s="1963"/>
      <c r="S79" s="1963"/>
      <c r="T79" s="1963"/>
      <c r="U79" s="1963"/>
      <c r="V79" s="1963"/>
      <c r="W79" s="1963"/>
      <c r="X79" s="1963"/>
      <c r="Y79" s="1963"/>
      <c r="Z79" s="1963"/>
      <c r="AA79" s="1963"/>
      <c r="AB79" s="1963"/>
      <c r="AC79" s="1963"/>
      <c r="AD79" s="1964"/>
    </row>
    <row r="80">
      <c r="A80" s="1961"/>
      <c r="B80" s="1961" t="s">
        <v>1734</v>
      </c>
      <c r="C80" s="1961" t="s">
        <v>1735</v>
      </c>
      <c r="D80" s="1962" t="s">
        <v>1736</v>
      </c>
      <c r="E80" s="1965" t="s">
        <v>1737</v>
      </c>
      <c r="F80" s="1966" t="s">
        <v>1738</v>
      </c>
      <c r="G80" s="1967" t="s">
        <v>1739</v>
      </c>
      <c r="H80" s="1967" t="s">
        <v>1740</v>
      </c>
      <c r="I80" s="1967" t="s">
        <v>1741</v>
      </c>
      <c r="J80" s="1963" t="s">
        <v>1742</v>
      </c>
      <c r="K80" s="1968" t="s">
        <v>1743</v>
      </c>
      <c r="L80" s="1968" t="s">
        <v>1744</v>
      </c>
      <c r="M80" s="1968" t="s">
        <v>1745</v>
      </c>
      <c r="N80" s="1968" t="s">
        <v>1746</v>
      </c>
      <c r="O80" s="1969" t="s">
        <v>1747</v>
      </c>
      <c r="P80" s="1968" t="s">
        <v>1748</v>
      </c>
      <c r="Q80" s="1969" t="s">
        <v>1749</v>
      </c>
      <c r="R80" s="1963" t="s">
        <v>1750</v>
      </c>
      <c r="S80" s="1969" t="s">
        <v>1751</v>
      </c>
      <c r="T80" s="1969" t="s">
        <v>1752</v>
      </c>
      <c r="U80" s="1969" t="s">
        <v>1753</v>
      </c>
      <c r="V80" s="1969" t="s">
        <v>1754</v>
      </c>
      <c r="W80" s="1969" t="s">
        <v>1755</v>
      </c>
      <c r="X80" s="1969" t="s">
        <v>1756</v>
      </c>
      <c r="Y80" s="1969" t="s">
        <v>1757</v>
      </c>
      <c r="Z80" s="1969" t="s">
        <v>1758</v>
      </c>
      <c r="AA80" s="1970" t="s">
        <v>1759</v>
      </c>
      <c r="AB80" s="1964" t="s">
        <v>1760</v>
      </c>
      <c r="AC80" s="1964" t="s">
        <v>1761</v>
      </c>
      <c r="AD80" s="1971" t="s">
        <v>1762</v>
      </c>
    </row>
    <row r="81">
      <c r="A81" s="1972" t="s">
        <v>1785</v>
      </c>
      <c r="B81" s="1973" t="s">
        <v>1780</v>
      </c>
      <c r="C81" s="1974" t="s">
        <v>1765</v>
      </c>
      <c r="D81" s="1975">
        <v>3145.47</v>
      </c>
      <c r="E81" s="1976">
        <v>4</v>
      </c>
      <c r="F81" s="1975">
        <f t="shared" ref="F81:F84" si="145">E81*1300*1.2</f>
      </c>
      <c r="G81" s="1977">
        <f t="shared" ref="G81:G91" si="100">F81/D81</f>
      </c>
      <c r="H81" s="1977">
        <f t="shared" ref="H81:H91" si="61">D81/E81</f>
      </c>
      <c r="I81" s="1977">
        <f t="shared" ref="I81:I91" si="22">F81/E81</f>
      </c>
      <c r="J81" s="1978">
        <f t="shared" ref="J81:J91" si="165">D81/T81</f>
      </c>
      <c r="K81" s="1979">
        <f t="shared" ref="K81:K91" si="113">O81/S81*1</f>
      </c>
      <c r="L81" s="1979">
        <f t="shared" ref="L81:L91" si="74">T81/S81</f>
      </c>
      <c r="M81" s="1979">
        <f t="shared" ref="M81:M91" si="35">V81/S81</f>
      </c>
      <c r="N81" s="1979">
        <f t="shared" ref="N81:N91" si="126">W81/V81</f>
      </c>
      <c r="O81" s="1980">
        <f t="shared" ref="O81:O91" si="87">U81/P81</f>
      </c>
      <c r="P81" s="1981">
        <v>0.0072</v>
      </c>
      <c r="Q81" s="1980">
        <v>52</v>
      </c>
      <c r="R81" s="1978">
        <f t="shared" ref="R81:R90" si="48">(D81/S81)*1000</f>
      </c>
      <c r="S81" s="1980">
        <v>51613</v>
      </c>
      <c r="T81" s="1980">
        <v>1356</v>
      </c>
      <c r="U81" s="1980">
        <v>192</v>
      </c>
      <c r="V81" s="1980">
        <v>1559</v>
      </c>
      <c r="W81" s="1980">
        <v>154</v>
      </c>
      <c r="X81" s="1980">
        <v>21</v>
      </c>
      <c r="Y81" s="1980">
        <v>6</v>
      </c>
      <c r="Z81" s="1980">
        <v>10</v>
      </c>
      <c r="AA81" s="1978">
        <f t="shared" ref="AA81:AA91" si="6">AD81*1000/D81</f>
      </c>
      <c r="AB81" s="1982" t="s">
        <v>1766</v>
      </c>
      <c r="AC81" s="1982" t="s">
        <v>1782</v>
      </c>
      <c r="AD81" s="1982">
        <v>68</v>
      </c>
    </row>
    <row r="82">
      <c r="A82" s="1972"/>
      <c r="B82" s="1973" t="s">
        <v>1780</v>
      </c>
      <c r="C82" s="1974" t="s">
        <v>1768</v>
      </c>
      <c r="D82" s="1975">
        <v>2196.17</v>
      </c>
      <c r="E82" s="1976">
        <v>4</v>
      </c>
      <c r="F82" s="1975">
        <f t="shared" si="145"/>
      </c>
      <c r="G82" s="1977">
        <f t="shared" si="100"/>
      </c>
      <c r="H82" s="1977">
        <f t="shared" si="61"/>
      </c>
      <c r="I82" s="1977">
        <f t="shared" si="22"/>
      </c>
      <c r="J82" s="1978">
        <f t="shared" si="165"/>
      </c>
      <c r="K82" s="1979">
        <f t="shared" si="113"/>
      </c>
      <c r="L82" s="1979">
        <f t="shared" si="74"/>
      </c>
      <c r="M82" s="1979">
        <f t="shared" si="35"/>
      </c>
      <c r="N82" s="1979">
        <f t="shared" si="126"/>
      </c>
      <c r="O82" s="1980">
        <f t="shared" si="87"/>
      </c>
      <c r="P82" s="1981">
        <v>0.0096</v>
      </c>
      <c r="Q82" s="1980">
        <v>58</v>
      </c>
      <c r="R82" s="1978">
        <f t="shared" si="48"/>
      </c>
      <c r="S82" s="1980">
        <v>26629</v>
      </c>
      <c r="T82" s="1980">
        <v>858</v>
      </c>
      <c r="U82" s="1980">
        <v>104</v>
      </c>
      <c r="V82" s="1980">
        <v>1019</v>
      </c>
      <c r="W82" s="1980">
        <v>111</v>
      </c>
      <c r="X82" s="1980">
        <v>10</v>
      </c>
      <c r="Y82" s="1980">
        <v>4</v>
      </c>
      <c r="Z82" s="1980">
        <v>3</v>
      </c>
      <c r="AA82" s="1978">
        <f t="shared" si="6"/>
      </c>
      <c r="AB82" s="1982" t="s">
        <v>1766</v>
      </c>
      <c r="AC82" s="1982" t="s">
        <v>1782</v>
      </c>
      <c r="AD82" s="1982">
        <v>44</v>
      </c>
    </row>
    <row r="83">
      <c r="A83" s="1972"/>
      <c r="B83" s="1973" t="s">
        <v>1780</v>
      </c>
      <c r="C83" s="1974" t="s">
        <v>1769</v>
      </c>
      <c r="D83" s="1975">
        <v>1870.87</v>
      </c>
      <c r="E83" s="1976">
        <v>3</v>
      </c>
      <c r="F83" s="1975">
        <f t="shared" si="145"/>
      </c>
      <c r="G83" s="1977">
        <f t="shared" si="100"/>
      </c>
      <c r="H83" s="1977">
        <f t="shared" si="61"/>
      </c>
      <c r="I83" s="1977">
        <f t="shared" si="22"/>
      </c>
      <c r="J83" s="1978">
        <f t="shared" si="165"/>
      </c>
      <c r="K83" s="1979">
        <f t="shared" si="113"/>
      </c>
      <c r="L83" s="1979">
        <f t="shared" si="74"/>
      </c>
      <c r="M83" s="1979">
        <f t="shared" si="35"/>
      </c>
      <c r="N83" s="1979">
        <f t="shared" si="126"/>
      </c>
      <c r="O83" s="1980">
        <f t="shared" si="87"/>
      </c>
      <c r="P83" s="1981">
        <v>0.0079</v>
      </c>
      <c r="Q83" s="1980">
        <v>56</v>
      </c>
      <c r="R83" s="1978">
        <f t="shared" si="48"/>
      </c>
      <c r="S83" s="1980">
        <v>31001</v>
      </c>
      <c r="T83" s="1980">
        <v>946</v>
      </c>
      <c r="U83" s="1980">
        <v>113</v>
      </c>
      <c r="V83" s="1980">
        <v>1086</v>
      </c>
      <c r="W83" s="1980">
        <v>53</v>
      </c>
      <c r="X83" s="1980">
        <v>12</v>
      </c>
      <c r="Y83" s="1980">
        <v>4</v>
      </c>
      <c r="Z83" s="1980">
        <v>2</v>
      </c>
      <c r="AA83" s="1978">
        <f t="shared" si="6"/>
      </c>
      <c r="AB83" s="1982" t="s">
        <v>1766</v>
      </c>
      <c r="AC83" s="1982" t="s">
        <v>1782</v>
      </c>
      <c r="AD83" s="1982">
        <v>35</v>
      </c>
    </row>
    <row r="84">
      <c r="A84" s="1972"/>
      <c r="B84" s="1973" t="s">
        <v>1780</v>
      </c>
      <c r="C84" s="1974" t="s">
        <v>1772</v>
      </c>
      <c r="D84" s="1975">
        <v>998.03</v>
      </c>
      <c r="E84" s="1976">
        <v>0</v>
      </c>
      <c r="F84" s="1975">
        <f t="shared" si="145"/>
      </c>
      <c r="G84" s="1977">
        <f t="shared" si="100"/>
      </c>
      <c r="H84" s="1977">
        <f t="shared" si="61"/>
      </c>
      <c r="I84" s="1977">
        <f t="shared" si="22"/>
      </c>
      <c r="J84" s="1978">
        <f t="shared" si="165"/>
      </c>
      <c r="K84" s="1979">
        <f t="shared" si="113"/>
      </c>
      <c r="L84" s="1979">
        <f t="shared" si="74"/>
      </c>
      <c r="M84" s="1979">
        <f t="shared" si="35"/>
      </c>
      <c r="N84" s="1979">
        <f t="shared" si="126"/>
      </c>
      <c r="O84" s="1980">
        <f t="shared" si="87"/>
      </c>
      <c r="P84" s="1981">
        <v>0.0087</v>
      </c>
      <c r="Q84" s="1980">
        <v>53</v>
      </c>
      <c r="R84" s="1978">
        <f t="shared" si="48"/>
      </c>
      <c r="S84" s="1980">
        <v>12076</v>
      </c>
      <c r="T84" s="1980">
        <v>296</v>
      </c>
      <c r="U84" s="1980">
        <v>54</v>
      </c>
      <c r="V84" s="1980">
        <v>353</v>
      </c>
      <c r="W84" s="1980">
        <v>23</v>
      </c>
      <c r="X84" s="1980">
        <v>8</v>
      </c>
      <c r="Y84" s="1980">
        <v>3</v>
      </c>
      <c r="Z84" s="1980">
        <v>4</v>
      </c>
      <c r="AA84" s="1978">
        <f t="shared" si="6"/>
      </c>
      <c r="AB84" s="1982" t="s">
        <v>1766</v>
      </c>
      <c r="AC84" s="1982" t="s">
        <v>1782</v>
      </c>
      <c r="AD84" s="1982">
        <v>48</v>
      </c>
    </row>
    <row r="85">
      <c r="A85" s="1972"/>
      <c r="B85" s="1983" t="s">
        <v>1770</v>
      </c>
      <c r="C85" s="1983"/>
      <c r="D85" s="1984">
        <f>SUM(D81:D84)</f>
      </c>
      <c r="E85" s="1985">
        <f>SUM(E81:E84)</f>
      </c>
      <c r="F85" s="1984">
        <f>SUM(F81:F84)</f>
      </c>
      <c r="G85" s="1986">
        <f t="shared" si="100"/>
      </c>
      <c r="H85" s="1986">
        <f t="shared" si="61"/>
      </c>
      <c r="I85" s="1986">
        <f t="shared" si="22"/>
      </c>
      <c r="J85" s="1986">
        <f t="shared" si="165"/>
      </c>
      <c r="K85" s="1987">
        <f t="shared" si="113"/>
      </c>
      <c r="L85" s="1987">
        <f t="shared" si="74"/>
      </c>
      <c r="M85" s="1987">
        <f t="shared" si="35"/>
      </c>
      <c r="N85" s="1987">
        <f t="shared" si="126"/>
      </c>
      <c r="O85" s="1988">
        <f t="shared" si="87"/>
      </c>
      <c r="P85" s="1987">
        <f>AVERAGE(P81:P84)</f>
      </c>
      <c r="Q85" s="1984">
        <f>AVERAGE(Q81:Q84)</f>
      </c>
      <c r="R85" s="1986">
        <f t="shared" si="48"/>
      </c>
      <c r="S85" s="1989">
        <f>SUM(S81:S84)</f>
      </c>
      <c r="T85" s="1989">
        <f>SUM(T81:T84)</f>
      </c>
      <c r="U85" s="1989">
        <f>SUM(U81:U84)</f>
      </c>
      <c r="V85" s="1989">
        <f>SUM(V81:V84)</f>
      </c>
      <c r="W85" s="1989">
        <f>SUM(W81:W84)</f>
      </c>
      <c r="X85" s="1989">
        <f>SUM(X81:X84)</f>
      </c>
      <c r="Y85" s="1989">
        <f>SUM(Y81:Y84)</f>
      </c>
      <c r="Z85" s="1989">
        <f>SUM(Z81:Z84)</f>
      </c>
      <c r="AA85" s="1990">
        <f t="shared" si="6"/>
      </c>
      <c r="AB85" s="1991"/>
      <c r="AC85" s="1991"/>
      <c r="AD85" s="1992">
        <f>SUM(AD81:AD84)</f>
      </c>
    </row>
    <row r="86">
      <c r="A86" s="1972"/>
      <c r="B86" s="1974" t="s">
        <v>1771</v>
      </c>
      <c r="C86" s="1974" t="s">
        <v>1773</v>
      </c>
      <c r="D86" s="1975">
        <v>1422.76</v>
      </c>
      <c r="E86" s="1976">
        <v>0</v>
      </c>
      <c r="F86" s="1975">
        <f t="shared" ref="F86:F89" si="146">E86*1300*1.2</f>
      </c>
      <c r="G86" s="1977">
        <f t="shared" si="100"/>
      </c>
      <c r="H86" s="1977">
        <f t="shared" si="61"/>
      </c>
      <c r="I86" s="1977">
        <f t="shared" si="22"/>
      </c>
      <c r="J86" s="1978">
        <f t="shared" si="165"/>
      </c>
      <c r="K86" s="1979">
        <f t="shared" si="113"/>
      </c>
      <c r="L86" s="1979">
        <f t="shared" si="74"/>
      </c>
      <c r="M86" s="1979">
        <f t="shared" si="35"/>
      </c>
      <c r="N86" s="1979">
        <f t="shared" si="126"/>
      </c>
      <c r="O86" s="1980">
        <f t="shared" si="87"/>
      </c>
      <c r="P86" s="1981">
        <v>0.0078</v>
      </c>
      <c r="Q86" s="1980">
        <v>55</v>
      </c>
      <c r="R86" s="1978">
        <f t="shared" si="48"/>
      </c>
      <c r="S86" s="1980">
        <v>17189</v>
      </c>
      <c r="T86" s="1980">
        <v>597</v>
      </c>
      <c r="U86" s="1980">
        <v>63</v>
      </c>
      <c r="V86" s="1980">
        <v>702</v>
      </c>
      <c r="W86" s="1980">
        <v>42</v>
      </c>
      <c r="X86" s="1980">
        <v>7</v>
      </c>
      <c r="Y86" s="1980">
        <v>6</v>
      </c>
      <c r="Z86" s="1980">
        <v>7</v>
      </c>
      <c r="AA86" s="1978">
        <f t="shared" si="6"/>
      </c>
      <c r="AB86" s="1982" t="s">
        <v>1766</v>
      </c>
      <c r="AC86" s="1982" t="s">
        <v>1782</v>
      </c>
      <c r="AD86" s="1982">
        <v>48</v>
      </c>
    </row>
    <row r="87">
      <c r="A87" s="1972"/>
      <c r="B87" s="1974" t="s">
        <v>1771</v>
      </c>
      <c r="C87" s="1973" t="s">
        <v>1774</v>
      </c>
      <c r="D87" s="1993">
        <v>1813.9</v>
      </c>
      <c r="E87" s="1994">
        <v>3</v>
      </c>
      <c r="F87" s="1975">
        <f t="shared" si="146"/>
      </c>
      <c r="G87" s="1998">
        <f t="shared" si="100"/>
      </c>
      <c r="H87" s="1998">
        <f t="shared" si="61"/>
      </c>
      <c r="I87" s="1998">
        <f t="shared" si="22"/>
      </c>
      <c r="J87" s="1999">
        <f t="shared" si="165"/>
      </c>
      <c r="K87" s="2000">
        <f t="shared" si="113"/>
      </c>
      <c r="L87" s="2000">
        <f t="shared" si="74"/>
      </c>
      <c r="M87" s="2000">
        <f t="shared" si="35"/>
      </c>
      <c r="N87" s="2000">
        <f t="shared" si="126"/>
      </c>
      <c r="O87" s="1980">
        <f t="shared" si="87"/>
      </c>
      <c r="P87" s="1995">
        <v>0.0137</v>
      </c>
      <c r="Q87" s="1996">
        <v>57</v>
      </c>
      <c r="R87" s="1999">
        <f t="shared" si="48"/>
      </c>
      <c r="S87" s="1996">
        <v>19838</v>
      </c>
      <c r="T87" s="1996">
        <v>868</v>
      </c>
      <c r="U87" s="1996">
        <v>94</v>
      </c>
      <c r="V87" s="1996">
        <v>1049</v>
      </c>
      <c r="W87" s="1996">
        <v>134</v>
      </c>
      <c r="X87" s="1996">
        <v>12</v>
      </c>
      <c r="Y87" s="1996">
        <v>4</v>
      </c>
      <c r="Z87" s="1996">
        <v>1</v>
      </c>
      <c r="AA87" s="1978">
        <f t="shared" si="6"/>
      </c>
      <c r="AB87" s="1982" t="s">
        <v>1766</v>
      </c>
      <c r="AC87" s="1982" t="s">
        <v>1782</v>
      </c>
      <c r="AD87" s="1997">
        <v>45</v>
      </c>
    </row>
    <row r="88">
      <c r="A88" s="1972"/>
      <c r="B88" s="1974" t="s">
        <v>1771</v>
      </c>
      <c r="C88" s="1973" t="s">
        <v>1775</v>
      </c>
      <c r="D88" s="1993">
        <v>2065.66</v>
      </c>
      <c r="E88" s="1994">
        <v>4</v>
      </c>
      <c r="F88" s="1975">
        <f t="shared" si="146"/>
      </c>
      <c r="G88" s="1998">
        <f t="shared" si="100"/>
      </c>
      <c r="H88" s="1998">
        <f t="shared" si="61"/>
      </c>
      <c r="I88" s="1998">
        <f t="shared" si="22"/>
      </c>
      <c r="J88" s="1999">
        <f t="shared" si="165"/>
      </c>
      <c r="K88" s="2000">
        <f t="shared" si="113"/>
      </c>
      <c r="L88" s="2000">
        <f t="shared" si="74"/>
      </c>
      <c r="M88" s="2000">
        <f t="shared" si="35"/>
      </c>
      <c r="N88" s="2000">
        <f t="shared" si="126"/>
      </c>
      <c r="O88" s="1980">
        <f t="shared" si="87"/>
      </c>
      <c r="P88" s="1995">
        <v>0.0147</v>
      </c>
      <c r="Q88" s="1996">
        <v>48</v>
      </c>
      <c r="R88" s="1999">
        <f t="shared" si="48"/>
      </c>
      <c r="S88" s="1996">
        <v>21542</v>
      </c>
      <c r="T88" s="1996">
        <v>963</v>
      </c>
      <c r="U88" s="1996">
        <v>97</v>
      </c>
      <c r="V88" s="1996">
        <v>1131</v>
      </c>
      <c r="W88" s="1996">
        <v>114</v>
      </c>
      <c r="X88" s="1996">
        <v>9</v>
      </c>
      <c r="Y88" s="1996">
        <v>3</v>
      </c>
      <c r="Z88" s="1996">
        <v>1</v>
      </c>
      <c r="AA88" s="1978">
        <f t="shared" si="6"/>
      </c>
      <c r="AB88" s="1982" t="s">
        <v>1766</v>
      </c>
      <c r="AC88" s="1982" t="s">
        <v>1782</v>
      </c>
      <c r="AD88" s="1997">
        <v>38</v>
      </c>
    </row>
    <row r="89">
      <c r="A89" s="1972"/>
      <c r="B89" s="1974" t="s">
        <v>1771</v>
      </c>
      <c r="C89" s="1973" t="s">
        <v>1776</v>
      </c>
      <c r="D89" s="1993">
        <v>1181.48</v>
      </c>
      <c r="E89" s="1994">
        <v>3</v>
      </c>
      <c r="F89" s="1975">
        <f t="shared" si="146"/>
      </c>
      <c r="G89" s="1998">
        <f t="shared" si="100"/>
      </c>
      <c r="H89" s="1998">
        <f t="shared" si="61"/>
      </c>
      <c r="I89" s="1998">
        <f t="shared" si="22"/>
      </c>
      <c r="J89" s="1999">
        <f t="shared" si="165"/>
      </c>
      <c r="K89" s="2000">
        <f t="shared" si="113"/>
      </c>
      <c r="L89" s="2000">
        <f t="shared" si="74"/>
      </c>
      <c r="M89" s="2000">
        <f t="shared" si="35"/>
      </c>
      <c r="N89" s="2000">
        <f t="shared" si="126"/>
      </c>
      <c r="O89" s="1980">
        <f t="shared" si="87"/>
      </c>
      <c r="P89" s="1995">
        <v>0.0207</v>
      </c>
      <c r="Q89" s="1996">
        <v>38</v>
      </c>
      <c r="R89" s="1999">
        <f t="shared" si="48"/>
      </c>
      <c r="S89" s="1996">
        <v>13365</v>
      </c>
      <c r="T89" s="1996">
        <v>705</v>
      </c>
      <c r="U89" s="1996">
        <v>76</v>
      </c>
      <c r="V89" s="1996">
        <v>846</v>
      </c>
      <c r="W89" s="1996">
        <v>101</v>
      </c>
      <c r="X89" s="1996">
        <v>6</v>
      </c>
      <c r="Y89" s="1996">
        <v>2</v>
      </c>
      <c r="Z89" s="1996">
        <v>0</v>
      </c>
      <c r="AA89" s="1978">
        <f t="shared" si="6"/>
      </c>
      <c r="AB89" s="1982" t="s">
        <v>1766</v>
      </c>
      <c r="AC89" s="1982" t="s">
        <v>1782</v>
      </c>
      <c r="AD89" s="1997">
        <v>35</v>
      </c>
    </row>
    <row r="90">
      <c r="A90" s="1972"/>
      <c r="B90" s="1983" t="s">
        <v>1770</v>
      </c>
      <c r="C90" s="1983"/>
      <c r="D90" s="1984">
        <f>SUM(D86:D89)</f>
      </c>
      <c r="E90" s="1984">
        <f>SUM(E86:E89)</f>
      </c>
      <c r="F90" s="1984">
        <f>SUM(F86:F89)</f>
      </c>
      <c r="G90" s="1986">
        <f t="shared" si="100"/>
      </c>
      <c r="H90" s="1986">
        <f t="shared" si="61"/>
      </c>
      <c r="I90" s="1986">
        <f t="shared" si="22"/>
      </c>
      <c r="J90" s="1986">
        <f t="shared" si="165"/>
      </c>
      <c r="K90" s="1987">
        <f t="shared" si="113"/>
      </c>
      <c r="L90" s="1987">
        <f t="shared" si="74"/>
      </c>
      <c r="M90" s="1987">
        <f t="shared" si="35"/>
      </c>
      <c r="N90" s="1987">
        <f t="shared" si="126"/>
      </c>
      <c r="O90" s="1988">
        <f t="shared" si="87"/>
      </c>
      <c r="P90" s="1987">
        <f>AVERAGE(P86:P89)</f>
      </c>
      <c r="Q90" s="2001">
        <f>AVERAGE(Q86:Q89)</f>
      </c>
      <c r="R90" s="1984">
        <f t="shared" si="48"/>
      </c>
      <c r="S90" s="1988">
        <f>SUM(S86:S89)</f>
      </c>
      <c r="T90" s="1988">
        <f>SUM(T86:T89)</f>
      </c>
      <c r="U90" s="1988">
        <f>SUM(U86:U89)</f>
      </c>
      <c r="V90" s="1988">
        <f>SUM(V86:V89)</f>
      </c>
      <c r="W90" s="1988">
        <f>SUM(W86:W89)</f>
      </c>
      <c r="X90" s="1988">
        <f>SUM(X86:X89)</f>
      </c>
      <c r="Y90" s="1988">
        <f>SUM(Y86:Y89)</f>
      </c>
      <c r="Z90" s="1988">
        <f>SUM(Z86:Z89)</f>
      </c>
      <c r="AA90" s="1990">
        <f t="shared" si="6"/>
      </c>
      <c r="AB90" s="1991"/>
      <c r="AC90" s="1991"/>
      <c r="AD90" s="1992">
        <f>SUM(AD86:AD89)</f>
      </c>
    </row>
    <row r="91">
      <c r="A91" s="1972"/>
      <c r="B91" s="2002" t="s">
        <v>1777</v>
      </c>
      <c r="C91" s="2002"/>
      <c r="D91" s="2003">
        <f>D90+D85</f>
      </c>
      <c r="E91" s="2003">
        <f>E90+E85</f>
      </c>
      <c r="F91" s="2003">
        <f>F90+F85</f>
      </c>
      <c r="G91" s="2004">
        <f t="shared" si="100"/>
      </c>
      <c r="H91" s="2004">
        <f t="shared" si="61"/>
      </c>
      <c r="I91" s="2004">
        <f t="shared" si="22"/>
      </c>
      <c r="J91" s="2004">
        <f t="shared" si="165"/>
      </c>
      <c r="K91" s="2005">
        <f t="shared" si="113"/>
      </c>
      <c r="L91" s="2005">
        <f t="shared" si="74"/>
      </c>
      <c r="M91" s="2005">
        <f t="shared" si="35"/>
      </c>
      <c r="N91" s="2005">
        <f t="shared" si="126"/>
      </c>
      <c r="O91" s="2006">
        <f t="shared" si="87"/>
      </c>
      <c r="P91" s="2007">
        <f>(P90+P85)/2</f>
      </c>
      <c r="Q91" s="2007">
        <f>(Q90+Q85)/2</f>
      </c>
      <c r="R91" s="2003">
        <f>(R90+R85)/2</f>
      </c>
      <c r="S91" s="2006">
        <f>S90+S85</f>
      </c>
      <c r="T91" s="2006">
        <f>T90+T85</f>
      </c>
      <c r="U91" s="2006">
        <f>U90+U85</f>
      </c>
      <c r="V91" s="2006">
        <f>V90+V85</f>
      </c>
      <c r="W91" s="2006">
        <f>W90+W85</f>
      </c>
      <c r="X91" s="2006">
        <f>X90+X85</f>
      </c>
      <c r="Y91" s="2006">
        <f>Y90+Y85</f>
      </c>
      <c r="Z91" s="2006">
        <f>Z90+Z85</f>
      </c>
      <c r="AA91" s="2004">
        <f t="shared" si="6"/>
      </c>
      <c r="AB91" s="2008"/>
      <c r="AC91" s="2008"/>
      <c r="AD91" s="2009">
        <f>AD90+AD85</f>
      </c>
    </row>
    <row r="92">
      <c r="A92" s="1961" t="s">
        <v>1730</v>
      </c>
      <c r="B92" s="1961" t="s">
        <v>1731</v>
      </c>
      <c r="C92" s="1961"/>
      <c r="D92" s="1962" t="s">
        <v>1732</v>
      </c>
      <c r="E92" s="1962"/>
      <c r="F92" s="1962"/>
      <c r="G92" s="1962"/>
      <c r="H92" s="1962"/>
      <c r="I92" s="1962"/>
      <c r="J92" s="1963" t="s">
        <v>1733</v>
      </c>
      <c r="K92" s="1963"/>
      <c r="L92" s="1963"/>
      <c r="M92" s="1963"/>
      <c r="N92" s="1963"/>
      <c r="O92" s="1963"/>
      <c r="P92" s="1963"/>
      <c r="Q92" s="1963"/>
      <c r="R92" s="1963"/>
      <c r="S92" s="1963"/>
      <c r="T92" s="1963"/>
      <c r="U92" s="1963"/>
      <c r="V92" s="1963"/>
      <c r="W92" s="1963"/>
      <c r="X92" s="1963"/>
      <c r="Y92" s="1963"/>
      <c r="Z92" s="1963"/>
      <c r="AA92" s="1963"/>
      <c r="AB92" s="1963"/>
      <c r="AC92" s="1963"/>
      <c r="AD92" s="1964"/>
    </row>
    <row r="93">
      <c r="A93" s="1961"/>
      <c r="B93" s="1961" t="s">
        <v>1734</v>
      </c>
      <c r="C93" s="1961" t="s">
        <v>1735</v>
      </c>
      <c r="D93" s="1962" t="s">
        <v>1736</v>
      </c>
      <c r="E93" s="1965" t="s">
        <v>1737</v>
      </c>
      <c r="F93" s="1966" t="s">
        <v>1738</v>
      </c>
      <c r="G93" s="1967" t="s">
        <v>1739</v>
      </c>
      <c r="H93" s="1967" t="s">
        <v>1740</v>
      </c>
      <c r="I93" s="1967" t="s">
        <v>1741</v>
      </c>
      <c r="J93" s="1963" t="s">
        <v>1742</v>
      </c>
      <c r="K93" s="1968" t="s">
        <v>1743</v>
      </c>
      <c r="L93" s="1968" t="s">
        <v>1744</v>
      </c>
      <c r="M93" s="1968" t="s">
        <v>1745</v>
      </c>
      <c r="N93" s="1968" t="s">
        <v>1746</v>
      </c>
      <c r="O93" s="1969" t="s">
        <v>1747</v>
      </c>
      <c r="P93" s="1968" t="s">
        <v>1748</v>
      </c>
      <c r="Q93" s="1969" t="s">
        <v>1749</v>
      </c>
      <c r="R93" s="1963" t="s">
        <v>1750</v>
      </c>
      <c r="S93" s="1969" t="s">
        <v>1751</v>
      </c>
      <c r="T93" s="1969" t="s">
        <v>1752</v>
      </c>
      <c r="U93" s="1969" t="s">
        <v>1753</v>
      </c>
      <c r="V93" s="1969" t="s">
        <v>1754</v>
      </c>
      <c r="W93" s="1969" t="s">
        <v>1755</v>
      </c>
      <c r="X93" s="1969" t="s">
        <v>1756</v>
      </c>
      <c r="Y93" s="1969" t="s">
        <v>1757</v>
      </c>
      <c r="Z93" s="1969" t="s">
        <v>1758</v>
      </c>
      <c r="AA93" s="1970" t="s">
        <v>1759</v>
      </c>
      <c r="AB93" s="1964" t="s">
        <v>1760</v>
      </c>
      <c r="AC93" s="1964" t="s">
        <v>1761</v>
      </c>
      <c r="AD93" s="1971" t="s">
        <v>1762</v>
      </c>
    </row>
    <row r="94">
      <c r="A94" s="1972" t="s">
        <v>1786</v>
      </c>
      <c r="B94" s="1973" t="s">
        <v>1771</v>
      </c>
      <c r="C94" s="1974" t="s">
        <v>1765</v>
      </c>
      <c r="D94" s="1975">
        <v>1670.61</v>
      </c>
      <c r="E94" s="1976">
        <v>2</v>
      </c>
      <c r="F94" s="1975">
        <f t="shared" ref="F94:F98" si="147">E94*1300*1.2</f>
      </c>
      <c r="G94" s="1977">
        <f t="shared" ref="G94:G104" si="101">F94/D94</f>
      </c>
      <c r="H94" s="1977">
        <f t="shared" ref="H94:H104" si="62">D94/E94</f>
      </c>
      <c r="I94" s="1977">
        <f t="shared" ref="I94:I104" si="23">F94/E94</f>
      </c>
      <c r="J94" s="1978">
        <f t="shared" ref="J94:J104" si="166">D94/T94</f>
      </c>
      <c r="K94" s="1979">
        <f t="shared" ref="K94:K104" si="114">O94/S94*1</f>
      </c>
      <c r="L94" s="1979">
        <f t="shared" ref="L94:L104" si="75">T94/S94</f>
      </c>
      <c r="M94" s="1979">
        <f t="shared" ref="M94:M104" si="36">V94/S94</f>
      </c>
      <c r="N94" s="1979">
        <f t="shared" ref="N94:N104" si="127">W94/V94</f>
      </c>
      <c r="O94" s="1980">
        <f t="shared" ref="O94:O104" si="88">U94/P94</f>
      </c>
      <c r="P94" s="1981">
        <v>0.0086</v>
      </c>
      <c r="Q94" s="1980">
        <v>53</v>
      </c>
      <c r="R94" s="1978">
        <f t="shared" ref="R94:R103" si="49">(D94/S94)*1000</f>
      </c>
      <c r="S94" s="1980">
        <v>24640</v>
      </c>
      <c r="T94" s="1980">
        <v>692</v>
      </c>
      <c r="U94" s="1980">
        <v>102</v>
      </c>
      <c r="V94" s="1980">
        <v>797</v>
      </c>
      <c r="W94" s="1980">
        <v>69</v>
      </c>
      <c r="X94" s="1980">
        <v>2</v>
      </c>
      <c r="Y94" s="1980">
        <v>3</v>
      </c>
      <c r="Z94" s="1980">
        <v>3</v>
      </c>
      <c r="AA94" s="1978">
        <f t="shared" ref="AA94:AA104" si="7">AD94*1000/D94</f>
      </c>
      <c r="AB94" s="1982" t="s">
        <v>1766</v>
      </c>
      <c r="AC94" s="1982" t="s">
        <v>1782</v>
      </c>
      <c r="AD94" s="1982">
        <v>32</v>
      </c>
    </row>
    <row r="95">
      <c r="A95" s="1972"/>
      <c r="B95" s="1973" t="s">
        <v>1771</v>
      </c>
      <c r="C95" s="1974" t="s">
        <v>1768</v>
      </c>
      <c r="D95" s="1975">
        <v>1979.34</v>
      </c>
      <c r="E95" s="1976">
        <v>5</v>
      </c>
      <c r="F95" s="1975">
        <f t="shared" si="147"/>
      </c>
      <c r="G95" s="1977">
        <f t="shared" si="101"/>
      </c>
      <c r="H95" s="1977">
        <f t="shared" si="62"/>
      </c>
      <c r="I95" s="1977">
        <f t="shared" si="23"/>
      </c>
      <c r="J95" s="1978">
        <f t="shared" si="166"/>
      </c>
      <c r="K95" s="1979">
        <f t="shared" si="114"/>
      </c>
      <c r="L95" s="1979">
        <f t="shared" si="75"/>
      </c>
      <c r="M95" s="1979">
        <f t="shared" si="36"/>
      </c>
      <c r="N95" s="1979">
        <f t="shared" si="127"/>
      </c>
      <c r="O95" s="1980">
        <f t="shared" si="88"/>
      </c>
      <c r="P95" s="1981">
        <v>0.0097</v>
      </c>
      <c r="Q95" s="1980">
        <v>48</v>
      </c>
      <c r="R95" s="1978">
        <f t="shared" si="49"/>
      </c>
      <c r="S95" s="1980">
        <v>23564</v>
      </c>
      <c r="T95" s="1980">
        <v>868</v>
      </c>
      <c r="U95" s="1980">
        <v>84</v>
      </c>
      <c r="V95" s="1980">
        <v>990</v>
      </c>
      <c r="W95" s="1980">
        <v>86</v>
      </c>
      <c r="X95" s="1980">
        <v>8</v>
      </c>
      <c r="Y95" s="1980">
        <v>3</v>
      </c>
      <c r="Z95" s="1980">
        <v>4</v>
      </c>
      <c r="AA95" s="1978">
        <f t="shared" si="7"/>
      </c>
      <c r="AB95" s="1982" t="s">
        <v>1766</v>
      </c>
      <c r="AC95" s="1982" t="s">
        <v>1782</v>
      </c>
      <c r="AD95" s="1982">
        <v>35</v>
      </c>
    </row>
    <row r="96">
      <c r="A96" s="1972"/>
      <c r="B96" s="1973" t="s">
        <v>1771</v>
      </c>
      <c r="C96" s="1974" t="s">
        <v>1769</v>
      </c>
      <c r="D96" s="1975">
        <v>2060.85</v>
      </c>
      <c r="E96" s="1976">
        <v>4</v>
      </c>
      <c r="F96" s="1975">
        <f t="shared" si="147"/>
      </c>
      <c r="G96" s="1977">
        <f t="shared" si="101"/>
      </c>
      <c r="H96" s="1977">
        <f t="shared" si="62"/>
      </c>
      <c r="I96" s="1977">
        <f t="shared" si="23"/>
      </c>
      <c r="J96" s="1978">
        <f t="shared" si="166"/>
      </c>
      <c r="K96" s="1979">
        <f t="shared" si="114"/>
      </c>
      <c r="L96" s="1979">
        <f t="shared" si="75"/>
      </c>
      <c r="M96" s="1979">
        <f t="shared" si="36"/>
      </c>
      <c r="N96" s="1979">
        <f t="shared" si="127"/>
      </c>
      <c r="O96" s="1980">
        <f t="shared" si="88"/>
      </c>
      <c r="P96" s="1981">
        <v>0.0101</v>
      </c>
      <c r="Q96" s="1980">
        <v>48</v>
      </c>
      <c r="R96" s="1978">
        <f t="shared" si="49"/>
      </c>
      <c r="S96" s="1980">
        <v>27926</v>
      </c>
      <c r="T96" s="1980">
        <v>1070</v>
      </c>
      <c r="U96" s="1980">
        <v>114</v>
      </c>
      <c r="V96" s="1980">
        <v>1258</v>
      </c>
      <c r="W96" s="1980">
        <v>110</v>
      </c>
      <c r="X96" s="1980">
        <v>13</v>
      </c>
      <c r="Y96" s="1980">
        <v>8</v>
      </c>
      <c r="Z96" s="1980">
        <v>3</v>
      </c>
      <c r="AA96" s="1978">
        <f t="shared" si="7"/>
      </c>
      <c r="AB96" s="1982" t="s">
        <v>1766</v>
      </c>
      <c r="AC96" s="1982" t="s">
        <v>1782</v>
      </c>
      <c r="AD96" s="1982">
        <v>44</v>
      </c>
    </row>
    <row r="97">
      <c r="A97" s="1972"/>
      <c r="B97" s="1973" t="s">
        <v>1771</v>
      </c>
      <c r="C97" s="1974" t="s">
        <v>1772</v>
      </c>
      <c r="D97" s="1975">
        <v>1729.53</v>
      </c>
      <c r="E97" s="1976">
        <v>1</v>
      </c>
      <c r="F97" s="1975">
        <f t="shared" si="147"/>
      </c>
      <c r="G97" s="1977">
        <f t="shared" si="101"/>
      </c>
      <c r="H97" s="1977">
        <f t="shared" si="62"/>
      </c>
      <c r="I97" s="1977">
        <f t="shared" si="23"/>
      </c>
      <c r="J97" s="1978">
        <f t="shared" si="166"/>
      </c>
      <c r="K97" s="1979">
        <f t="shared" si="114"/>
      </c>
      <c r="L97" s="1979">
        <f t="shared" si="75"/>
      </c>
      <c r="M97" s="1979">
        <f t="shared" si="36"/>
      </c>
      <c r="N97" s="1979">
        <f t="shared" si="127"/>
      </c>
      <c r="O97" s="1980">
        <f t="shared" si="88"/>
      </c>
      <c r="P97" s="1981">
        <v>0.0109</v>
      </c>
      <c r="Q97" s="1980">
        <v>45</v>
      </c>
      <c r="R97" s="1978">
        <f t="shared" si="49"/>
      </c>
      <c r="S97" s="1980">
        <v>21697</v>
      </c>
      <c r="T97" s="1980">
        <v>893</v>
      </c>
      <c r="U97" s="1980">
        <v>84</v>
      </c>
      <c r="V97" s="1980">
        <v>1002</v>
      </c>
      <c r="W97" s="1980">
        <v>100</v>
      </c>
      <c r="X97" s="1980">
        <v>7</v>
      </c>
      <c r="Y97" s="1980">
        <v>0</v>
      </c>
      <c r="Z97" s="1980">
        <v>4</v>
      </c>
      <c r="AA97" s="1978">
        <f t="shared" si="7"/>
      </c>
      <c r="AB97" s="1982" t="s">
        <v>1766</v>
      </c>
      <c r="AC97" s="1982" t="s">
        <v>1782</v>
      </c>
      <c r="AD97" s="1982">
        <v>35</v>
      </c>
    </row>
    <row customHeight="true" ht="18.452380952380953" r="98">
      <c r="A98" s="1972"/>
      <c r="B98" s="1973" t="s">
        <v>1771</v>
      </c>
      <c r="C98" s="1974" t="s">
        <v>1773</v>
      </c>
      <c r="D98" s="1975">
        <v>1584.47</v>
      </c>
      <c r="E98" s="1976">
        <v>4</v>
      </c>
      <c r="F98" s="1975">
        <f t="shared" si="147"/>
      </c>
      <c r="G98" s="1977">
        <f t="shared" si="101"/>
      </c>
      <c r="H98" s="1977">
        <f t="shared" si="62"/>
      </c>
      <c r="I98" s="1977">
        <f t="shared" si="23"/>
      </c>
      <c r="J98" s="1978">
        <f t="shared" si="166"/>
      </c>
      <c r="K98" s="1979">
        <f t="shared" si="114"/>
      </c>
      <c r="L98" s="1979">
        <f t="shared" si="75"/>
      </c>
      <c r="M98" s="1979">
        <f t="shared" si="36"/>
      </c>
      <c r="N98" s="1979">
        <f t="shared" si="127"/>
      </c>
      <c r="O98" s="1980">
        <f t="shared" si="88"/>
      </c>
      <c r="P98" s="1981">
        <v>0.0178</v>
      </c>
      <c r="Q98" s="1980">
        <v>45</v>
      </c>
      <c r="R98" s="1978">
        <f t="shared" si="49"/>
      </c>
      <c r="S98" s="1980">
        <v>15552</v>
      </c>
      <c r="T98" s="1980">
        <v>740</v>
      </c>
      <c r="U98" s="1980">
        <v>79</v>
      </c>
      <c r="V98" s="1980">
        <v>830</v>
      </c>
      <c r="W98" s="1980">
        <v>67</v>
      </c>
      <c r="X98" s="1980">
        <v>8</v>
      </c>
      <c r="Y98" s="1980">
        <v>4</v>
      </c>
      <c r="Z98" s="1980">
        <v>6</v>
      </c>
      <c r="AA98" s="1978">
        <f t="shared" si="7"/>
      </c>
      <c r="AB98" s="1982" t="s">
        <v>1766</v>
      </c>
      <c r="AC98" s="1982" t="s">
        <v>1782</v>
      </c>
      <c r="AD98" s="1982">
        <v>44</v>
      </c>
    </row>
    <row r="99">
      <c r="A99" s="1972"/>
      <c r="B99" s="1983" t="s">
        <v>1770</v>
      </c>
      <c r="C99" s="1983"/>
      <c r="D99" s="2012">
        <f>SUM(D94:D98)</f>
      </c>
      <c r="E99" s="1984">
        <f>SUM(E94:E98)</f>
      </c>
      <c r="F99" s="1984">
        <f>SUM(F94:F98)</f>
      </c>
      <c r="G99" s="1986">
        <f t="shared" si="101"/>
      </c>
      <c r="H99" s="1986">
        <f t="shared" si="62"/>
      </c>
      <c r="I99" s="1986">
        <f t="shared" si="23"/>
      </c>
      <c r="J99" s="1986">
        <f t="shared" si="166"/>
      </c>
      <c r="K99" s="1987">
        <f t="shared" si="114"/>
      </c>
      <c r="L99" s="1987">
        <f t="shared" si="75"/>
      </c>
      <c r="M99" s="1987">
        <f t="shared" si="36"/>
      </c>
      <c r="N99" s="1987">
        <f t="shared" si="127"/>
      </c>
      <c r="O99" s="1988">
        <f t="shared" si="88"/>
      </c>
      <c r="P99" s="1987">
        <f>AVERAGE(P94:P98)</f>
      </c>
      <c r="Q99" s="1984">
        <f>AVERAGE(Q94:Q98)</f>
      </c>
      <c r="R99" s="1986">
        <f t="shared" si="49"/>
      </c>
      <c r="S99" s="1989">
        <f>SUM(S94:S98)</f>
      </c>
      <c r="T99" s="1989">
        <f>SUM(T94:T98)</f>
      </c>
      <c r="U99" s="1989">
        <f>SUM(U94:U98)</f>
      </c>
      <c r="V99" s="1989">
        <f>SUM(V94:V98)</f>
      </c>
      <c r="W99" s="1989">
        <f>SUM(W94:W98)</f>
      </c>
      <c r="X99" s="1989">
        <f>SUM(X94:X98)</f>
      </c>
      <c r="Y99" s="1989">
        <f>SUM(Y94:Y98)</f>
      </c>
      <c r="Z99" s="1989">
        <f>SUM(Z94:Z98)</f>
      </c>
      <c r="AA99" s="1990">
        <f t="shared" si="7"/>
      </c>
      <c r="AB99" s="1991"/>
      <c r="AC99" s="1991"/>
      <c r="AD99" s="1992">
        <f>SUM(AD94:AD97)</f>
      </c>
    </row>
    <row r="100">
      <c r="A100" s="1972"/>
      <c r="B100" s="1974" t="s">
        <v>1780</v>
      </c>
      <c r="C100" s="1973" t="s">
        <v>1774</v>
      </c>
      <c r="D100" s="1993">
        <v>1961.19</v>
      </c>
      <c r="E100" s="1994">
        <v>4</v>
      </c>
      <c r="F100" s="1975">
        <f t="shared" ref="F100:F102" si="148">E100*1300*1.2</f>
      </c>
      <c r="G100" s="1998">
        <f t="shared" si="101"/>
      </c>
      <c r="H100" s="1998">
        <f t="shared" si="62"/>
      </c>
      <c r="I100" s="1998">
        <f t="shared" si="23"/>
      </c>
      <c r="J100" s="1999">
        <f t="shared" si="166"/>
      </c>
      <c r="K100" s="2000">
        <f t="shared" si="114"/>
      </c>
      <c r="L100" s="2000">
        <f t="shared" si="75"/>
      </c>
      <c r="M100" s="2000">
        <f t="shared" si="36"/>
      </c>
      <c r="N100" s="2000">
        <f t="shared" si="127"/>
      </c>
      <c r="O100" s="1980">
        <f t="shared" si="88"/>
      </c>
      <c r="P100" s="1995">
        <v>0.0164</v>
      </c>
      <c r="Q100" s="1996">
        <v>46</v>
      </c>
      <c r="R100" s="1999">
        <f t="shared" si="49"/>
      </c>
      <c r="S100" s="1996">
        <v>20039</v>
      </c>
      <c r="T100" s="1996">
        <v>1024</v>
      </c>
      <c r="U100" s="1996">
        <v>101</v>
      </c>
      <c r="V100" s="1996">
        <v>1171</v>
      </c>
      <c r="W100" s="1996">
        <v>77</v>
      </c>
      <c r="X100" s="1996">
        <v>6</v>
      </c>
      <c r="Y100" s="1996">
        <v>5</v>
      </c>
      <c r="Z100" s="1996">
        <v>2</v>
      </c>
      <c r="AA100" s="1978">
        <f t="shared" si="7"/>
      </c>
      <c r="AB100" s="1982" t="s">
        <v>1766</v>
      </c>
      <c r="AC100" s="1982" t="s">
        <v>1782</v>
      </c>
      <c r="AD100" s="1997">
        <v>68</v>
      </c>
    </row>
    <row r="101">
      <c r="A101" s="1972"/>
      <c r="B101" s="1974" t="s">
        <v>1780</v>
      </c>
      <c r="C101" s="1973" t="s">
        <v>1775</v>
      </c>
      <c r="D101" s="2013">
        <v>2455.87</v>
      </c>
      <c r="E101" s="1994">
        <v>3</v>
      </c>
      <c r="F101" s="1975">
        <f t="shared" si="148"/>
      </c>
      <c r="G101" s="1998">
        <f t="shared" si="101"/>
      </c>
      <c r="H101" s="1998">
        <f t="shared" si="62"/>
      </c>
      <c r="I101" s="1998">
        <f t="shared" si="23"/>
      </c>
      <c r="J101" s="1999">
        <f t="shared" si="166"/>
      </c>
      <c r="K101" s="2000">
        <f t="shared" si="114"/>
      </c>
      <c r="L101" s="2000">
        <f t="shared" si="75"/>
      </c>
      <c r="M101" s="2000">
        <f t="shared" si="36"/>
      </c>
      <c r="N101" s="2000">
        <f t="shared" si="127"/>
      </c>
      <c r="O101" s="1980">
        <f t="shared" si="88"/>
      </c>
      <c r="P101" s="1995">
        <v>0.018</v>
      </c>
      <c r="Q101" s="1996">
        <v>47</v>
      </c>
      <c r="R101" s="1999">
        <f t="shared" si="49"/>
      </c>
      <c r="S101" s="1996">
        <v>24585</v>
      </c>
      <c r="T101" s="1996">
        <v>1221</v>
      </c>
      <c r="U101" s="1996">
        <v>135</v>
      </c>
      <c r="V101" s="1996">
        <v>1411</v>
      </c>
      <c r="W101" s="1996">
        <v>71</v>
      </c>
      <c r="X101" s="1996">
        <v>13</v>
      </c>
      <c r="Y101" s="1996">
        <v>7</v>
      </c>
      <c r="Z101" s="1996">
        <v>6</v>
      </c>
      <c r="AA101" s="1978">
        <f t="shared" si="7"/>
      </c>
      <c r="AB101" s="1982" t="s">
        <v>1766</v>
      </c>
      <c r="AC101" s="1982" t="s">
        <v>1782</v>
      </c>
      <c r="AD101" s="1997">
        <v>46</v>
      </c>
    </row>
    <row r="102">
      <c r="A102" s="1972"/>
      <c r="B102" s="1974" t="s">
        <v>1780</v>
      </c>
      <c r="C102" s="1973" t="s">
        <v>1776</v>
      </c>
      <c r="D102" s="1993">
        <v>1254.65</v>
      </c>
      <c r="E102" s="1994">
        <v>7</v>
      </c>
      <c r="F102" s="1975">
        <f t="shared" si="148"/>
      </c>
      <c r="G102" s="1998">
        <f t="shared" si="101"/>
      </c>
      <c r="H102" s="1998">
        <f t="shared" si="62"/>
      </c>
      <c r="I102" s="1998">
        <f t="shared" si="23"/>
      </c>
      <c r="J102" s="1999">
        <f t="shared" si="166"/>
      </c>
      <c r="K102" s="2000">
        <f t="shared" si="114"/>
      </c>
      <c r="L102" s="2000">
        <f t="shared" si="75"/>
      </c>
      <c r="M102" s="2000">
        <f t="shared" si="36"/>
      </c>
      <c r="N102" s="2000">
        <f t="shared" si="127"/>
      </c>
      <c r="O102" s="1980">
        <f t="shared" si="88"/>
      </c>
      <c r="P102" s="1995">
        <v>0.0193</v>
      </c>
      <c r="Q102" s="1996">
        <v>51</v>
      </c>
      <c r="R102" s="1999">
        <f t="shared" si="49"/>
      </c>
      <c r="S102" s="1996">
        <v>14331</v>
      </c>
      <c r="T102" s="1996">
        <v>708</v>
      </c>
      <c r="U102" s="1996">
        <v>82</v>
      </c>
      <c r="V102" s="1996">
        <v>798</v>
      </c>
      <c r="W102" s="1996">
        <v>66</v>
      </c>
      <c r="X102" s="1996">
        <v>9</v>
      </c>
      <c r="Y102" s="1996">
        <v>3</v>
      </c>
      <c r="Z102" s="1996">
        <v>2</v>
      </c>
      <c r="AA102" s="1978">
        <f t="shared" si="7"/>
      </c>
      <c r="AB102" s="1982" t="s">
        <v>1766</v>
      </c>
      <c r="AC102" s="1982" t="s">
        <v>1782</v>
      </c>
      <c r="AD102" s="1997">
        <v>38</v>
      </c>
    </row>
    <row r="103">
      <c r="A103" s="1972"/>
      <c r="B103" s="1983" t="s">
        <v>1770</v>
      </c>
      <c r="C103" s="1983"/>
      <c r="D103" s="1984">
        <f>SUM(D100:D102)</f>
      </c>
      <c r="E103" s="1984">
        <f>SUM(E100:E102)</f>
      </c>
      <c r="F103" s="1984">
        <f>SUM(F100:F102)</f>
      </c>
      <c r="G103" s="1986">
        <f t="shared" si="101"/>
      </c>
      <c r="H103" s="1986">
        <f t="shared" si="62"/>
      </c>
      <c r="I103" s="1986">
        <f t="shared" si="23"/>
      </c>
      <c r="J103" s="1986">
        <f t="shared" si="166"/>
      </c>
      <c r="K103" s="1987">
        <f t="shared" si="114"/>
      </c>
      <c r="L103" s="1987">
        <f t="shared" si="75"/>
      </c>
      <c r="M103" s="1987">
        <f t="shared" si="36"/>
      </c>
      <c r="N103" s="1987">
        <f t="shared" si="127"/>
      </c>
      <c r="O103" s="1988">
        <f t="shared" si="88"/>
      </c>
      <c r="P103" s="1987">
        <f>AVERAGE(P100:P102)</f>
      </c>
      <c r="Q103" s="2001">
        <f>AVERAGE(Q100:Q102)</f>
      </c>
      <c r="R103" s="1984">
        <f t="shared" si="49"/>
      </c>
      <c r="S103" s="1988">
        <f>SUM(S100:S102)</f>
      </c>
      <c r="T103" s="1988">
        <f>SUM(T100:T102)</f>
      </c>
      <c r="U103" s="1988">
        <f>SUM(U100:U102)</f>
      </c>
      <c r="V103" s="1988">
        <f>SUM(V100:V102)</f>
      </c>
      <c r="W103" s="1988">
        <f>SUM(W100:W102)</f>
      </c>
      <c r="X103" s="1988">
        <f>SUM(X100:X102)</f>
      </c>
      <c r="Y103" s="1988">
        <f>SUM(Y100:Y102)</f>
      </c>
      <c r="Z103" s="1988">
        <f>SUM(Z100:Z102)</f>
      </c>
      <c r="AA103" s="1990">
        <f t="shared" si="7"/>
      </c>
      <c r="AB103" s="1991"/>
      <c r="AC103" s="1991"/>
      <c r="AD103" s="1992">
        <f>SUM(AD100:AD102)</f>
      </c>
    </row>
    <row r="104">
      <c r="A104" s="1972"/>
      <c r="B104" s="2002" t="s">
        <v>1777</v>
      </c>
      <c r="C104" s="2002"/>
      <c r="D104" s="2003">
        <f>D103+D99</f>
      </c>
      <c r="E104" s="2003">
        <f>E103+E99</f>
      </c>
      <c r="F104" s="2003">
        <f>F103+F99</f>
      </c>
      <c r="G104" s="2004">
        <f t="shared" si="101"/>
      </c>
      <c r="H104" s="2004">
        <f t="shared" si="62"/>
      </c>
      <c r="I104" s="2004">
        <f t="shared" si="23"/>
      </c>
      <c r="J104" s="2004">
        <f t="shared" si="166"/>
      </c>
      <c r="K104" s="2005">
        <f t="shared" si="114"/>
      </c>
      <c r="L104" s="2005">
        <f t="shared" si="75"/>
      </c>
      <c r="M104" s="2005">
        <f t="shared" si="36"/>
      </c>
      <c r="N104" s="2005">
        <f t="shared" si="127"/>
      </c>
      <c r="O104" s="2006">
        <f t="shared" si="88"/>
      </c>
      <c r="P104" s="2007">
        <f>(P103+P99)/2</f>
      </c>
      <c r="Q104" s="2007">
        <f>(Q103+Q99)/2</f>
      </c>
      <c r="R104" s="2003">
        <f>(R103+R99)/2</f>
      </c>
      <c r="S104" s="2006">
        <f>S103+S99</f>
      </c>
      <c r="T104" s="2006">
        <f>T103+T99</f>
      </c>
      <c r="U104" s="2006">
        <f>U103+U99</f>
      </c>
      <c r="V104" s="2006">
        <f>V103+V99</f>
      </c>
      <c r="W104" s="2006">
        <f>W103+W99</f>
      </c>
      <c r="X104" s="2006">
        <f>X103+X99</f>
      </c>
      <c r="Y104" s="2006">
        <f>Y103+Y99</f>
      </c>
      <c r="Z104" s="2006">
        <f>Z103+Z99</f>
      </c>
      <c r="AA104" s="2004">
        <f t="shared" si="7"/>
      </c>
      <c r="AB104" s="2008"/>
      <c r="AC104" s="2008"/>
      <c r="AD104" s="2009">
        <f>AD103+AD99</f>
      </c>
    </row>
    <row r="105">
      <c r="A105" s="1961" t="s">
        <v>1730</v>
      </c>
      <c r="B105" s="1961" t="s">
        <v>1731</v>
      </c>
      <c r="C105" s="1961"/>
      <c r="D105" s="1962" t="s">
        <v>1732</v>
      </c>
      <c r="E105" s="1962"/>
      <c r="F105" s="1962"/>
      <c r="G105" s="1962"/>
      <c r="H105" s="1962"/>
      <c r="I105" s="1962"/>
      <c r="J105" s="1963" t="s">
        <v>1733</v>
      </c>
      <c r="K105" s="1963"/>
      <c r="L105" s="1963"/>
      <c r="M105" s="1963"/>
      <c r="N105" s="1963"/>
      <c r="O105" s="1963"/>
      <c r="P105" s="1963"/>
      <c r="Q105" s="1963"/>
      <c r="R105" s="1963"/>
      <c r="S105" s="1963"/>
      <c r="T105" s="1963"/>
      <c r="U105" s="1963"/>
      <c r="V105" s="1963"/>
      <c r="W105" s="1963"/>
      <c r="X105" s="1963"/>
      <c r="Y105" s="1963"/>
      <c r="Z105" s="1963"/>
      <c r="AA105" s="1963"/>
      <c r="AB105" s="1963"/>
      <c r="AC105" s="1963"/>
      <c r="AD105" s="1964"/>
    </row>
    <row r="106">
      <c r="A106" s="1961"/>
      <c r="B106" s="1961" t="s">
        <v>1734</v>
      </c>
      <c r="C106" s="1961" t="s">
        <v>1735</v>
      </c>
      <c r="D106" s="1962" t="s">
        <v>1736</v>
      </c>
      <c r="E106" s="1965" t="s">
        <v>1737</v>
      </c>
      <c r="F106" s="1966" t="s">
        <v>1738</v>
      </c>
      <c r="G106" s="1967" t="s">
        <v>1739</v>
      </c>
      <c r="H106" s="1967" t="s">
        <v>1740</v>
      </c>
      <c r="I106" s="1967" t="s">
        <v>1741</v>
      </c>
      <c r="J106" s="1963" t="s">
        <v>1742</v>
      </c>
      <c r="K106" s="1968" t="s">
        <v>1743</v>
      </c>
      <c r="L106" s="1968" t="s">
        <v>1744</v>
      </c>
      <c r="M106" s="1968" t="s">
        <v>1745</v>
      </c>
      <c r="N106" s="1968" t="s">
        <v>1746</v>
      </c>
      <c r="O106" s="1969" t="s">
        <v>1747</v>
      </c>
      <c r="P106" s="1968" t="s">
        <v>1748</v>
      </c>
      <c r="Q106" s="1969" t="s">
        <v>1749</v>
      </c>
      <c r="R106" s="1963" t="s">
        <v>1750</v>
      </c>
      <c r="S106" s="1969" t="s">
        <v>1751</v>
      </c>
      <c r="T106" s="1969" t="s">
        <v>1752</v>
      </c>
      <c r="U106" s="1969" t="s">
        <v>1753</v>
      </c>
      <c r="V106" s="1969" t="s">
        <v>1754</v>
      </c>
      <c r="W106" s="1969" t="s">
        <v>1755</v>
      </c>
      <c r="X106" s="1969" t="s">
        <v>1756</v>
      </c>
      <c r="Y106" s="1969" t="s">
        <v>1757</v>
      </c>
      <c r="Z106" s="1969" t="s">
        <v>1758</v>
      </c>
      <c r="AA106" s="1970" t="s">
        <v>1759</v>
      </c>
      <c r="AB106" s="1964" t="s">
        <v>1760</v>
      </c>
      <c r="AC106" s="1964" t="s">
        <v>1761</v>
      </c>
      <c r="AD106" s="1971" t="s">
        <v>1762</v>
      </c>
    </row>
    <row r="107">
      <c r="A107" s="1972" t="s">
        <v>1787</v>
      </c>
      <c r="B107" s="1973" t="s">
        <v>1771</v>
      </c>
      <c r="C107" s="1974" t="s">
        <v>1765</v>
      </c>
      <c r="D107" s="1975">
        <v>511.05</v>
      </c>
      <c r="E107" s="1976">
        <v>2</v>
      </c>
      <c r="F107" s="1975">
        <f t="shared" ref="F107:F110" si="149">E107*1300*1.2</f>
      </c>
      <c r="G107" s="1977">
        <f t="shared" ref="G107:G117" si="102">F107/D107</f>
      </c>
      <c r="H107" s="1977">
        <f t="shared" ref="H107:H117" si="63">D107/E107</f>
      </c>
      <c r="I107" s="1977">
        <f t="shared" ref="I107:I117" si="24">F107/E107</f>
      </c>
      <c r="J107" s="1978">
        <f t="shared" ref="J107:J117" si="167">D107/T107</f>
      </c>
      <c r="K107" s="1979">
        <f t="shared" ref="K107:K117" si="115">O107/S107*1</f>
      </c>
      <c r="L107" s="1979">
        <f t="shared" ref="L107:L117" si="76">T107/S107</f>
      </c>
      <c r="M107" s="1979">
        <f t="shared" ref="M107:M117" si="37">V107/S107</f>
      </c>
      <c r="N107" s="1979">
        <f t="shared" ref="N107:N117" si="128">W107/V107</f>
      </c>
      <c r="O107" s="1980">
        <f t="shared" ref="O107:O117" si="89">U107/P107</f>
      </c>
      <c r="P107" s="1981">
        <v>0.0429</v>
      </c>
      <c r="Q107" s="1980">
        <v>61</v>
      </c>
      <c r="R107" s="1978">
        <f t="shared" ref="R107:R116" si="50">(D107/S107)*1000</f>
      </c>
      <c r="S107" s="1980">
        <v>5114</v>
      </c>
      <c r="T107" s="1980">
        <v>173</v>
      </c>
      <c r="U107" s="1980">
        <v>21</v>
      </c>
      <c r="V107" s="1980">
        <v>207</v>
      </c>
      <c r="W107" s="1980">
        <v>25</v>
      </c>
      <c r="X107" s="1980">
        <v>2</v>
      </c>
      <c r="Y107" s="1980">
        <v>0</v>
      </c>
      <c r="Z107" s="1980">
        <v>4</v>
      </c>
      <c r="AA107" s="1978">
        <f t="shared" ref="AA107:AA117" si="8">AD107*1000/D107</f>
      </c>
      <c r="AB107" s="1982" t="s">
        <v>1766</v>
      </c>
      <c r="AC107" s="1982" t="s">
        <v>1782</v>
      </c>
      <c r="AD107" s="1982">
        <v>13</v>
      </c>
    </row>
    <row r="108">
      <c r="A108" s="1972"/>
      <c r="B108" s="1973" t="s">
        <v>1771</v>
      </c>
      <c r="C108" s="1974" t="s">
        <v>1768</v>
      </c>
      <c r="D108" s="1975">
        <v>1956.34</v>
      </c>
      <c r="E108" s="1976">
        <v>4</v>
      </c>
      <c r="F108" s="1975">
        <f t="shared" si="149"/>
      </c>
      <c r="G108" s="1977">
        <f t="shared" si="102"/>
      </c>
      <c r="H108" s="1977">
        <f t="shared" si="63"/>
      </c>
      <c r="I108" s="1977">
        <f t="shared" si="24"/>
      </c>
      <c r="J108" s="1978">
        <f t="shared" si="167"/>
      </c>
      <c r="K108" s="1979">
        <f t="shared" si="115"/>
      </c>
      <c r="L108" s="1979">
        <f t="shared" si="76"/>
      </c>
      <c r="M108" s="1979">
        <f t="shared" si="37"/>
      </c>
      <c r="N108" s="1979">
        <f t="shared" si="128"/>
      </c>
      <c r="O108" s="1980">
        <f t="shared" si="89"/>
      </c>
      <c r="P108" s="1981">
        <v>0.05</v>
      </c>
      <c r="Q108" s="1980">
        <v>50</v>
      </c>
      <c r="R108" s="1978">
        <f t="shared" si="50"/>
      </c>
      <c r="S108" s="1980">
        <v>20125</v>
      </c>
      <c r="T108" s="1980">
        <v>687</v>
      </c>
      <c r="U108" s="1980">
        <v>88</v>
      </c>
      <c r="V108" s="1980">
        <v>746</v>
      </c>
      <c r="W108" s="1980">
        <v>85</v>
      </c>
      <c r="X108" s="1980">
        <v>4</v>
      </c>
      <c r="Y108" s="1980">
        <v>1</v>
      </c>
      <c r="Z108" s="1980">
        <v>6</v>
      </c>
      <c r="AA108" s="1978">
        <f t="shared" si="8"/>
      </c>
      <c r="AB108" s="1982" t="s">
        <v>1766</v>
      </c>
      <c r="AC108" s="1982" t="s">
        <v>1782</v>
      </c>
      <c r="AD108" s="1982">
        <v>20</v>
      </c>
    </row>
    <row r="109">
      <c r="A109" s="1972"/>
      <c r="B109" s="1973" t="s">
        <v>1771</v>
      </c>
      <c r="C109" s="1974" t="s">
        <v>1769</v>
      </c>
      <c r="D109" s="1975">
        <v>2828.24</v>
      </c>
      <c r="E109" s="1976">
        <v>2</v>
      </c>
      <c r="F109" s="1975">
        <f t="shared" si="149"/>
      </c>
      <c r="G109" s="1977">
        <f t="shared" si="102"/>
      </c>
      <c r="H109" s="1977">
        <f t="shared" si="63"/>
      </c>
      <c r="I109" s="1977">
        <f t="shared" si="24"/>
      </c>
      <c r="J109" s="1978">
        <f t="shared" si="167"/>
      </c>
      <c r="K109" s="1979">
        <f t="shared" si="115"/>
      </c>
      <c r="L109" s="1979">
        <f t="shared" si="76"/>
      </c>
      <c r="M109" s="1979">
        <f t="shared" si="37"/>
      </c>
      <c r="N109" s="1979">
        <f t="shared" si="128"/>
      </c>
      <c r="O109" s="1980">
        <f t="shared" si="89"/>
      </c>
      <c r="P109" s="1981">
        <v>0.0219</v>
      </c>
      <c r="Q109" s="1980">
        <v>45</v>
      </c>
      <c r="R109" s="1978">
        <f t="shared" si="50"/>
      </c>
      <c r="S109" s="1980">
        <v>32643</v>
      </c>
      <c r="T109" s="1980">
        <v>893</v>
      </c>
      <c r="U109" s="1980">
        <v>123</v>
      </c>
      <c r="V109" s="1980">
        <v>998</v>
      </c>
      <c r="W109" s="1980">
        <v>91</v>
      </c>
      <c r="X109" s="1980">
        <v>14</v>
      </c>
      <c r="Y109" s="1980">
        <v>1</v>
      </c>
      <c r="Z109" s="1980">
        <v>9</v>
      </c>
      <c r="AA109" s="1978">
        <f t="shared" si="8"/>
      </c>
      <c r="AB109" s="1982" t="s">
        <v>1766</v>
      </c>
      <c r="AC109" s="1982" t="s">
        <v>1782</v>
      </c>
      <c r="AD109" s="1982">
        <v>33</v>
      </c>
    </row>
    <row r="110">
      <c r="A110" s="1972"/>
      <c r="B110" s="1973" t="s">
        <v>1771</v>
      </c>
      <c r="C110" s="1974" t="s">
        <v>1772</v>
      </c>
      <c r="D110" s="1975">
        <v>1560.28</v>
      </c>
      <c r="E110" s="1976">
        <v>4</v>
      </c>
      <c r="F110" s="1975">
        <f t="shared" si="149"/>
      </c>
      <c r="G110" s="1977">
        <f t="shared" si="102"/>
      </c>
      <c r="H110" s="1977">
        <f t="shared" si="63"/>
      </c>
      <c r="I110" s="1977">
        <f t="shared" si="24"/>
      </c>
      <c r="J110" s="1978">
        <f t="shared" si="167"/>
      </c>
      <c r="K110" s="1979">
        <f t="shared" si="115"/>
      </c>
      <c r="L110" s="1979">
        <f t="shared" si="76"/>
      </c>
      <c r="M110" s="1979">
        <f t="shared" si="37"/>
      </c>
      <c r="N110" s="1979">
        <f t="shared" si="128"/>
      </c>
      <c r="O110" s="1980">
        <f t="shared" si="89"/>
      </c>
      <c r="P110" s="1981">
        <v>0.0133</v>
      </c>
      <c r="Q110" s="1980">
        <v>46</v>
      </c>
      <c r="R110" s="1978">
        <f t="shared" si="50"/>
      </c>
      <c r="S110" s="1980">
        <v>17013</v>
      </c>
      <c r="T110" s="1980">
        <v>761</v>
      </c>
      <c r="U110" s="1980">
        <v>64</v>
      </c>
      <c r="V110" s="1980">
        <v>821</v>
      </c>
      <c r="W110" s="1980">
        <v>90</v>
      </c>
      <c r="X110" s="1980">
        <v>7</v>
      </c>
      <c r="Y110" s="1980">
        <v>3</v>
      </c>
      <c r="Z110" s="1980">
        <v>3</v>
      </c>
      <c r="AA110" s="1978">
        <f t="shared" si="8"/>
      </c>
      <c r="AB110" s="1982" t="s">
        <v>1766</v>
      </c>
      <c r="AC110" s="1982" t="s">
        <v>1782</v>
      </c>
      <c r="AD110" s="1982">
        <v>28</v>
      </c>
    </row>
    <row r="111">
      <c r="A111" s="1972"/>
      <c r="B111" s="1983" t="s">
        <v>1770</v>
      </c>
      <c r="C111" s="1983"/>
      <c r="D111" s="1984">
        <f>SUM(D107:D110)</f>
      </c>
      <c r="E111" s="1985">
        <f>SUM(E107:E110)</f>
      </c>
      <c r="F111" s="1984">
        <f>SUM(F107:F110)</f>
      </c>
      <c r="G111" s="1986">
        <f t="shared" si="102"/>
      </c>
      <c r="H111" s="1986">
        <f t="shared" si="63"/>
      </c>
      <c r="I111" s="1986">
        <f t="shared" si="24"/>
      </c>
      <c r="J111" s="1986">
        <f t="shared" si="167"/>
      </c>
      <c r="K111" s="1987">
        <f t="shared" si="115"/>
      </c>
      <c r="L111" s="1987">
        <f t="shared" si="76"/>
      </c>
      <c r="M111" s="1987">
        <f t="shared" si="37"/>
      </c>
      <c r="N111" s="1987">
        <f t="shared" si="128"/>
      </c>
      <c r="O111" s="1988">
        <f t="shared" si="89"/>
      </c>
      <c r="P111" s="1987">
        <f>AVERAGE(P107:P110)</f>
      </c>
      <c r="Q111" s="1984">
        <f>AVERAGE(Q107:Q110)</f>
      </c>
      <c r="R111" s="1986">
        <f t="shared" si="50"/>
      </c>
      <c r="S111" s="1989">
        <f>SUM(S107:S110)</f>
      </c>
      <c r="T111" s="1989">
        <f>SUM(T107:T110)</f>
      </c>
      <c r="U111" s="1989">
        <f>SUM(U107:U110)</f>
      </c>
      <c r="V111" s="1989">
        <f>SUM(V107:V110)</f>
      </c>
      <c r="W111" s="1989">
        <f>SUM(W107:W110)</f>
      </c>
      <c r="X111" s="1989">
        <f>SUM(X107:X110)</f>
      </c>
      <c r="Y111" s="1989">
        <f>SUM(Y107:Y110)</f>
      </c>
      <c r="Z111" s="1989">
        <f>SUM(Z107:Z110)</f>
      </c>
      <c r="AA111" s="1990">
        <f t="shared" si="8"/>
      </c>
      <c r="AB111" s="1991"/>
      <c r="AC111" s="1991"/>
      <c r="AD111" s="1992">
        <f>SUM(AD107:AD110)</f>
      </c>
    </row>
    <row r="112">
      <c r="A112" s="1972"/>
      <c r="B112" s="1974" t="s">
        <v>1764</v>
      </c>
      <c r="C112" s="1974" t="s">
        <v>1773</v>
      </c>
      <c r="D112" s="1975">
        <v>2162.85</v>
      </c>
      <c r="E112" s="1976">
        <v>3</v>
      </c>
      <c r="F112" s="1975">
        <f t="shared" ref="F112:F115" si="150">E112*1300*1.2</f>
      </c>
      <c r="G112" s="1977">
        <f t="shared" si="102"/>
      </c>
      <c r="H112" s="1977">
        <f t="shared" si="63"/>
      </c>
      <c r="I112" s="1977">
        <f t="shared" si="24"/>
      </c>
      <c r="J112" s="1978">
        <f t="shared" si="167"/>
      </c>
      <c r="K112" s="1979">
        <f t="shared" si="115"/>
      </c>
      <c r="L112" s="1979">
        <f t="shared" si="76"/>
      </c>
      <c r="M112" s="1979">
        <f t="shared" si="37"/>
      </c>
      <c r="N112" s="1979">
        <f t="shared" si="128"/>
      </c>
      <c r="O112" s="1980">
        <f t="shared" si="89"/>
      </c>
      <c r="P112" s="1981">
        <v>0.0236</v>
      </c>
      <c r="Q112" s="1980">
        <v>50</v>
      </c>
      <c r="R112" s="1978">
        <f t="shared" si="50"/>
      </c>
      <c r="S112" s="1980">
        <v>27494</v>
      </c>
      <c r="T112" s="1980">
        <v>673</v>
      </c>
      <c r="U112" s="1980">
        <v>94</v>
      </c>
      <c r="V112" s="1980">
        <v>758</v>
      </c>
      <c r="W112" s="1980">
        <v>79</v>
      </c>
      <c r="X112" s="1980">
        <v>3</v>
      </c>
      <c r="Y112" s="1980">
        <v>2</v>
      </c>
      <c r="Z112" s="1980">
        <v>7</v>
      </c>
      <c r="AA112" s="1978">
        <f t="shared" si="8"/>
      </c>
      <c r="AB112" s="1982" t="s">
        <v>1766</v>
      </c>
      <c r="AC112" s="1982" t="s">
        <v>1782</v>
      </c>
      <c r="AD112" s="1982">
        <v>28</v>
      </c>
    </row>
    <row r="113">
      <c r="A113" s="1972"/>
      <c r="B113" s="1974" t="s">
        <v>1764</v>
      </c>
      <c r="C113" s="1973" t="s">
        <v>1774</v>
      </c>
      <c r="D113" s="1993">
        <v>2542.25</v>
      </c>
      <c r="E113" s="1994">
        <v>6</v>
      </c>
      <c r="F113" s="1975">
        <f t="shared" si="150"/>
      </c>
      <c r="G113" s="1998">
        <f t="shared" si="102"/>
      </c>
      <c r="H113" s="1998">
        <f t="shared" si="63"/>
      </c>
      <c r="I113" s="1998">
        <f t="shared" si="24"/>
      </c>
      <c r="J113" s="1999">
        <f t="shared" si="167"/>
      </c>
      <c r="K113" s="2000">
        <f t="shared" si="115"/>
      </c>
      <c r="L113" s="2000">
        <f t="shared" si="76"/>
      </c>
      <c r="M113" s="2000">
        <f t="shared" si="37"/>
      </c>
      <c r="N113" s="2000">
        <f t="shared" si="128"/>
      </c>
      <c r="O113" s="1980">
        <f t="shared" si="89"/>
      </c>
      <c r="P113" s="1995">
        <v>0.0413</v>
      </c>
      <c r="Q113" s="1996">
        <v>50</v>
      </c>
      <c r="R113" s="1999">
        <f t="shared" si="50"/>
      </c>
      <c r="S113" s="1996">
        <v>28091</v>
      </c>
      <c r="T113" s="1996">
        <v>764</v>
      </c>
      <c r="U113" s="1996">
        <v>139</v>
      </c>
      <c r="V113" s="1996">
        <v>842</v>
      </c>
      <c r="W113" s="1996">
        <v>71</v>
      </c>
      <c r="X113" s="1996">
        <v>5</v>
      </c>
      <c r="Y113" s="1996">
        <v>2</v>
      </c>
      <c r="Z113" s="1996">
        <v>13</v>
      </c>
      <c r="AA113" s="1978">
        <f t="shared" si="8"/>
      </c>
      <c r="AB113" s="1982" t="s">
        <v>1766</v>
      </c>
      <c r="AC113" s="1982" t="s">
        <v>1782</v>
      </c>
      <c r="AD113" s="1997">
        <v>30</v>
      </c>
    </row>
    <row r="114">
      <c r="A114" s="1972"/>
      <c r="B114" s="1974" t="s">
        <v>1764</v>
      </c>
      <c r="C114" s="1973" t="s">
        <v>1775</v>
      </c>
      <c r="D114" s="1993">
        <v>2872.99</v>
      </c>
      <c r="E114" s="1994">
        <v>3</v>
      </c>
      <c r="F114" s="1975">
        <f t="shared" si="150"/>
      </c>
      <c r="G114" s="1998">
        <f t="shared" si="102"/>
      </c>
      <c r="H114" s="1998">
        <f t="shared" si="63"/>
      </c>
      <c r="I114" s="1998">
        <f t="shared" si="24"/>
      </c>
      <c r="J114" s="1999">
        <f t="shared" si="167"/>
      </c>
      <c r="K114" s="2000">
        <f t="shared" si="115"/>
      </c>
      <c r="L114" s="2000">
        <f t="shared" si="76"/>
      </c>
      <c r="M114" s="2000">
        <f t="shared" si="37"/>
      </c>
      <c r="N114" s="2000">
        <f t="shared" si="128"/>
      </c>
      <c r="O114" s="1980">
        <f t="shared" si="89"/>
      </c>
      <c r="P114" s="1995">
        <v>0.0433</v>
      </c>
      <c r="Q114" s="1996">
        <v>53</v>
      </c>
      <c r="R114" s="1999">
        <f t="shared" si="50"/>
      </c>
      <c r="S114" s="1996">
        <v>32769</v>
      </c>
      <c r="T114" s="1996">
        <v>879</v>
      </c>
      <c r="U114" s="1996">
        <v>160</v>
      </c>
      <c r="V114" s="1996">
        <v>1008</v>
      </c>
      <c r="W114" s="1996">
        <v>144</v>
      </c>
      <c r="X114" s="1996">
        <v>6</v>
      </c>
      <c r="Y114" s="1996">
        <v>1</v>
      </c>
      <c r="Z114" s="1996">
        <v>17</v>
      </c>
      <c r="AA114" s="1978">
        <f t="shared" si="8"/>
      </c>
      <c r="AB114" s="1982" t="s">
        <v>1766</v>
      </c>
      <c r="AC114" s="1982" t="s">
        <v>1782</v>
      </c>
      <c r="AD114" s="1997">
        <v>54</v>
      </c>
    </row>
    <row r="115">
      <c r="A115" s="1972"/>
      <c r="B115" s="1974" t="s">
        <v>1764</v>
      </c>
      <c r="C115" s="1973" t="s">
        <v>1776</v>
      </c>
      <c r="D115" s="1993">
        <v>1182.5</v>
      </c>
      <c r="E115" s="1994">
        <v>6</v>
      </c>
      <c r="F115" s="1975">
        <f t="shared" si="150"/>
      </c>
      <c r="G115" s="1998">
        <f t="shared" si="102"/>
      </c>
      <c r="H115" s="1998">
        <f t="shared" si="63"/>
      </c>
      <c r="I115" s="1998">
        <f t="shared" si="24"/>
      </c>
      <c r="J115" s="1999">
        <f t="shared" si="167"/>
      </c>
      <c r="K115" s="2000">
        <f t="shared" si="115"/>
      </c>
      <c r="L115" s="2000">
        <f t="shared" si="76"/>
      </c>
      <c r="M115" s="2000">
        <f t="shared" si="37"/>
      </c>
      <c r="N115" s="2000">
        <f t="shared" si="128"/>
      </c>
      <c r="O115" s="1980">
        <f t="shared" si="89"/>
      </c>
      <c r="P115" s="1995">
        <v>0.0298</v>
      </c>
      <c r="Q115" s="1996">
        <v>55</v>
      </c>
      <c r="R115" s="1999">
        <f t="shared" si="50"/>
      </c>
      <c r="S115" s="1996">
        <v>14566</v>
      </c>
      <c r="T115" s="1996">
        <v>444</v>
      </c>
      <c r="U115" s="1996">
        <v>85</v>
      </c>
      <c r="V115" s="1996">
        <v>555</v>
      </c>
      <c r="W115" s="1996">
        <v>69</v>
      </c>
      <c r="X115" s="1996">
        <v>5</v>
      </c>
      <c r="Y115" s="1996">
        <v>2</v>
      </c>
      <c r="Z115" s="1996">
        <v>10</v>
      </c>
      <c r="AA115" s="1978">
        <f t="shared" si="8"/>
      </c>
      <c r="AB115" s="1982" t="s">
        <v>1766</v>
      </c>
      <c r="AC115" s="1982" t="s">
        <v>1782</v>
      </c>
      <c r="AD115" s="1997">
        <v>18</v>
      </c>
    </row>
    <row r="116">
      <c r="A116" s="1972"/>
      <c r="B116" s="1983" t="s">
        <v>1770</v>
      </c>
      <c r="C116" s="1983"/>
      <c r="D116" s="1984">
        <f>SUM(D112:D115)</f>
      </c>
      <c r="E116" s="1984">
        <f>SUM(E112:E115)</f>
      </c>
      <c r="F116" s="1984">
        <f>SUM(F112:F115)</f>
      </c>
      <c r="G116" s="1986">
        <f t="shared" si="102"/>
      </c>
      <c r="H116" s="1986">
        <f t="shared" si="63"/>
      </c>
      <c r="I116" s="1986">
        <f t="shared" si="24"/>
      </c>
      <c r="J116" s="1986">
        <f t="shared" si="167"/>
      </c>
      <c r="K116" s="1987">
        <f t="shared" si="115"/>
      </c>
      <c r="L116" s="1987">
        <f t="shared" si="76"/>
      </c>
      <c r="M116" s="1987">
        <f t="shared" si="37"/>
      </c>
      <c r="N116" s="1987">
        <f t="shared" si="128"/>
      </c>
      <c r="O116" s="1988">
        <f t="shared" si="89"/>
      </c>
      <c r="P116" s="1987">
        <f>AVERAGE(P112:P115)</f>
      </c>
      <c r="Q116" s="2001">
        <f>AVERAGE(Q112:Q115)</f>
      </c>
      <c r="R116" s="1984">
        <f t="shared" si="50"/>
      </c>
      <c r="S116" s="1988">
        <f>SUM(S112:S115)</f>
      </c>
      <c r="T116" s="1988">
        <f>SUM(T112:T115)</f>
      </c>
      <c r="U116" s="1988">
        <f>SUM(U112:U115)</f>
      </c>
      <c r="V116" s="1988">
        <f>SUM(V112:V115)</f>
      </c>
      <c r="W116" s="1988">
        <f>SUM(W112:W115)</f>
      </c>
      <c r="X116" s="1988">
        <f>SUM(X112:X115)</f>
      </c>
      <c r="Y116" s="1988">
        <f>SUM(Y112:Y115)</f>
      </c>
      <c r="Z116" s="1988">
        <f>SUM(Z112:Z115)</f>
      </c>
      <c r="AA116" s="1990">
        <f t="shared" si="8"/>
      </c>
      <c r="AB116" s="1991"/>
      <c r="AC116" s="1991"/>
      <c r="AD116" s="1992">
        <f>SUM(AD112:AD115)</f>
      </c>
    </row>
    <row r="117">
      <c r="A117" s="1972"/>
      <c r="B117" s="2002" t="s">
        <v>1777</v>
      </c>
      <c r="C117" s="2002"/>
      <c r="D117" s="2003">
        <f>D116+D111</f>
      </c>
      <c r="E117" s="2003">
        <f>E116+E111</f>
      </c>
      <c r="F117" s="2003">
        <f>F116+F111</f>
      </c>
      <c r="G117" s="2004">
        <f t="shared" si="102"/>
      </c>
      <c r="H117" s="2004">
        <f t="shared" si="63"/>
      </c>
      <c r="I117" s="2004">
        <f t="shared" si="24"/>
      </c>
      <c r="J117" s="2004">
        <f t="shared" si="167"/>
      </c>
      <c r="K117" s="2005">
        <f t="shared" si="115"/>
      </c>
      <c r="L117" s="2005">
        <f t="shared" si="76"/>
      </c>
      <c r="M117" s="2005">
        <f t="shared" si="37"/>
      </c>
      <c r="N117" s="2005">
        <f t="shared" si="128"/>
      </c>
      <c r="O117" s="2006">
        <f t="shared" si="89"/>
      </c>
      <c r="P117" s="2007">
        <f>(P116+P111)/2</f>
      </c>
      <c r="Q117" s="2007">
        <f>(Q116+Q111)/2</f>
      </c>
      <c r="R117" s="2003">
        <f>(R116+R111)/2</f>
      </c>
      <c r="S117" s="2006">
        <f>S116+S111</f>
      </c>
      <c r="T117" s="2006">
        <f>T116+T111</f>
      </c>
      <c r="U117" s="2006">
        <f>U116+U111</f>
      </c>
      <c r="V117" s="2006">
        <f>V116+V111</f>
      </c>
      <c r="W117" s="2006">
        <f>W116+W111</f>
      </c>
      <c r="X117" s="2006">
        <f>X116+X111</f>
      </c>
      <c r="Y117" s="2006">
        <f>Y116+Y111</f>
      </c>
      <c r="Z117" s="2006">
        <f>Z116+Z111</f>
      </c>
      <c r="AA117" s="2004">
        <f t="shared" si="8"/>
      </c>
      <c r="AB117" s="2008"/>
      <c r="AC117" s="2008"/>
      <c r="AD117" s="2009">
        <f>AD116+AD111</f>
      </c>
    </row>
    <row r="118">
      <c r="A118" s="1961" t="s">
        <v>1730</v>
      </c>
      <c r="B118" s="1961" t="s">
        <v>1731</v>
      </c>
      <c r="C118" s="1961"/>
      <c r="D118" s="1962" t="s">
        <v>1732</v>
      </c>
      <c r="E118" s="1962"/>
      <c r="F118" s="1962"/>
      <c r="G118" s="1962"/>
      <c r="H118" s="1962"/>
      <c r="I118" s="1962"/>
      <c r="J118" s="1963" t="s">
        <v>1733</v>
      </c>
      <c r="K118" s="1963"/>
      <c r="L118" s="1963"/>
      <c r="M118" s="1963"/>
      <c r="N118" s="1963"/>
      <c r="O118" s="1963"/>
      <c r="P118" s="1963"/>
      <c r="Q118" s="1963"/>
      <c r="R118" s="1963"/>
      <c r="S118" s="1963"/>
      <c r="T118" s="1963"/>
      <c r="U118" s="1963"/>
      <c r="V118" s="1963"/>
      <c r="W118" s="1963"/>
      <c r="X118" s="1963"/>
      <c r="Y118" s="1963"/>
      <c r="Z118" s="1963"/>
      <c r="AA118" s="1963"/>
      <c r="AB118" s="1963"/>
      <c r="AC118" s="1963"/>
      <c r="AD118" s="1964"/>
    </row>
    <row r="119">
      <c r="A119" s="1961"/>
      <c r="B119" s="1961" t="s">
        <v>1734</v>
      </c>
      <c r="C119" s="1961" t="s">
        <v>1735</v>
      </c>
      <c r="D119" s="1962" t="s">
        <v>1736</v>
      </c>
      <c r="E119" s="1965" t="s">
        <v>1737</v>
      </c>
      <c r="F119" s="1966" t="s">
        <v>1738</v>
      </c>
      <c r="G119" s="1967" t="s">
        <v>1739</v>
      </c>
      <c r="H119" s="1967" t="s">
        <v>1740</v>
      </c>
      <c r="I119" s="1967" t="s">
        <v>1741</v>
      </c>
      <c r="J119" s="1963" t="s">
        <v>1742</v>
      </c>
      <c r="K119" s="1968" t="s">
        <v>1743</v>
      </c>
      <c r="L119" s="1968" t="s">
        <v>1744</v>
      </c>
      <c r="M119" s="1968" t="s">
        <v>1745</v>
      </c>
      <c r="N119" s="1968" t="s">
        <v>1746</v>
      </c>
      <c r="O119" s="1969" t="s">
        <v>1747</v>
      </c>
      <c r="P119" s="1968" t="s">
        <v>1748</v>
      </c>
      <c r="Q119" s="1969" t="s">
        <v>1749</v>
      </c>
      <c r="R119" s="1963" t="s">
        <v>1750</v>
      </c>
      <c r="S119" s="1969" t="s">
        <v>1751</v>
      </c>
      <c r="T119" s="1969" t="s">
        <v>1752</v>
      </c>
      <c r="U119" s="1969" t="s">
        <v>1753</v>
      </c>
      <c r="V119" s="1969" t="s">
        <v>1754</v>
      </c>
      <c r="W119" s="1969" t="s">
        <v>1755</v>
      </c>
      <c r="X119" s="1969" t="s">
        <v>1756</v>
      </c>
      <c r="Y119" s="1969" t="s">
        <v>1757</v>
      </c>
      <c r="Z119" s="1969" t="s">
        <v>1758</v>
      </c>
      <c r="AA119" s="1970" t="s">
        <v>1759</v>
      </c>
      <c r="AB119" s="1964" t="s">
        <v>1760</v>
      </c>
      <c r="AC119" s="1964" t="s">
        <v>1761</v>
      </c>
      <c r="AD119" s="1971" t="s">
        <v>1762</v>
      </c>
    </row>
    <row r="120">
      <c r="A120" s="1972" t="s">
        <v>1788</v>
      </c>
      <c r="B120" s="1973" t="s">
        <v>1771</v>
      </c>
      <c r="C120" s="1974" t="s">
        <v>1765</v>
      </c>
      <c r="D120" s="1975">
        <v>1977.72</v>
      </c>
      <c r="E120" s="1976">
        <v>1</v>
      </c>
      <c r="F120" s="1975">
        <f t="shared" ref="F120:F123" si="151">E120*1300*1.2</f>
      </c>
      <c r="G120" s="1977">
        <f t="shared" ref="G120:G130" si="103">F120/D120</f>
      </c>
      <c r="H120" s="1977">
        <f t="shared" ref="H120:H130" si="64">D120/E120</f>
      </c>
      <c r="I120" s="1977">
        <f t="shared" ref="I120:I130" si="25">F120/E120</f>
      </c>
      <c r="J120" s="1978">
        <f t="shared" ref="J120:J130" si="168">D120/T120</f>
      </c>
      <c r="K120" s="1979">
        <f t="shared" ref="K120:K130" si="116">O120/S120*1</f>
      </c>
      <c r="L120" s="1979">
        <f t="shared" ref="L120:L130" si="77">T120/S120</f>
      </c>
      <c r="M120" s="1979">
        <f t="shared" ref="M120:M130" si="38">V120/S120</f>
      </c>
      <c r="N120" s="1979">
        <f t="shared" ref="N120:N130" si="129">W120/V120</f>
      </c>
      <c r="O120" s="1980">
        <f t="shared" ref="O120:O130" si="90">U120/P120</f>
      </c>
      <c r="P120" s="1981">
        <v>0.0099</v>
      </c>
      <c r="Q120" s="1980">
        <v>63</v>
      </c>
      <c r="R120" s="1978">
        <f t="shared" ref="R120:R129" si="51">(D120/S120)*1000</f>
      </c>
      <c r="S120" s="1980">
        <v>29648</v>
      </c>
      <c r="T120" s="1980">
        <v>554</v>
      </c>
      <c r="U120" s="1980">
        <v>115</v>
      </c>
      <c r="V120" s="1980">
        <v>627</v>
      </c>
      <c r="W120" s="1980">
        <v>52</v>
      </c>
      <c r="X120" s="1980">
        <v>7</v>
      </c>
      <c r="Y120" s="1980">
        <v>4</v>
      </c>
      <c r="Z120" s="1980">
        <v>9</v>
      </c>
      <c r="AA120" s="1978">
        <f t="shared" ref="AA120:AA121" si="9">AD120*1000/D120</f>
      </c>
      <c r="AB120" s="1982" t="s">
        <v>1766</v>
      </c>
      <c r="AC120" s="1982" t="s">
        <v>1782</v>
      </c>
      <c r="AD120" s="1982">
        <v>33</v>
      </c>
    </row>
    <row r="121">
      <c r="A121" s="1972"/>
      <c r="B121" s="1973" t="s">
        <v>1771</v>
      </c>
      <c r="C121" s="1974" t="s">
        <v>1768</v>
      </c>
      <c r="D121" s="1975">
        <v>2776.5</v>
      </c>
      <c r="E121" s="1976">
        <v>6</v>
      </c>
      <c r="F121" s="1975">
        <f t="shared" si="151"/>
      </c>
      <c r="G121" s="1977">
        <f t="shared" si="103"/>
      </c>
      <c r="H121" s="1977">
        <f t="shared" si="64"/>
      </c>
      <c r="I121" s="1977">
        <f t="shared" si="25"/>
      </c>
      <c r="J121" s="1978">
        <f t="shared" si="168"/>
      </c>
      <c r="K121" s="1979">
        <f t="shared" si="116"/>
      </c>
      <c r="L121" s="1979">
        <f t="shared" si="77"/>
      </c>
      <c r="M121" s="1979">
        <f t="shared" si="38"/>
      </c>
      <c r="N121" s="1979">
        <f t="shared" si="129"/>
      </c>
      <c r="O121" s="1980">
        <f t="shared" si="90"/>
      </c>
      <c r="P121" s="1981">
        <v>0.0072</v>
      </c>
      <c r="Q121" s="1980">
        <v>61</v>
      </c>
      <c r="R121" s="1978">
        <f t="shared" si="51"/>
      </c>
      <c r="S121" s="1980">
        <v>36697</v>
      </c>
      <c r="T121" s="1980">
        <v>810</v>
      </c>
      <c r="U121" s="1980">
        <v>138</v>
      </c>
      <c r="V121" s="1980">
        <v>906</v>
      </c>
      <c r="W121" s="1980">
        <v>145</v>
      </c>
      <c r="X121" s="1980">
        <v>10</v>
      </c>
      <c r="Y121" s="1980">
        <v>6</v>
      </c>
      <c r="Z121" s="1980">
        <v>5</v>
      </c>
      <c r="AA121" s="1978">
        <f t="shared" si="9"/>
      </c>
      <c r="AB121" s="1982" t="s">
        <v>1766</v>
      </c>
      <c r="AC121" s="1982" t="s">
        <v>1782</v>
      </c>
      <c r="AD121" s="1982">
        <v>43</v>
      </c>
    </row>
    <row r="122">
      <c r="A122" s="1972"/>
      <c r="B122" s="1973" t="s">
        <v>1771</v>
      </c>
      <c r="C122" s="1974" t="s">
        <v>1769</v>
      </c>
      <c r="D122" s="1975">
        <v>1779.46</v>
      </c>
      <c r="E122" s="1976">
        <v>1</v>
      </c>
      <c r="F122" s="1975">
        <f t="shared" si="151"/>
      </c>
      <c r="G122" s="1977">
        <f t="shared" si="103"/>
      </c>
      <c r="H122" s="1977">
        <f t="shared" si="64"/>
      </c>
      <c r="I122" s="1977">
        <f t="shared" si="25"/>
      </c>
      <c r="J122" s="1978">
        <f t="shared" si="168"/>
      </c>
      <c r="K122" s="1979">
        <f t="shared" si="116"/>
      </c>
      <c r="L122" s="1979">
        <f t="shared" si="77"/>
      </c>
      <c r="M122" s="1979">
        <f t="shared" si="38"/>
      </c>
      <c r="N122" s="1979">
        <f t="shared" si="129"/>
      </c>
      <c r="O122" s="1980">
        <f t="shared" si="90"/>
      </c>
      <c r="P122" s="1981">
        <v>0.0071</v>
      </c>
      <c r="Q122" s="1980">
        <v>61</v>
      </c>
      <c r="R122" s="1978">
        <f t="shared" si="51"/>
      </c>
      <c r="S122" s="1980">
        <v>25601</v>
      </c>
      <c r="T122" s="1980">
        <v>644</v>
      </c>
      <c r="U122" s="1980">
        <v>92</v>
      </c>
      <c r="V122" s="1980">
        <v>722</v>
      </c>
      <c r="W122" s="1980">
        <v>97</v>
      </c>
      <c r="X122" s="1980">
        <v>6</v>
      </c>
      <c r="Y122" s="1980">
        <v>2</v>
      </c>
      <c r="Z122" s="1980">
        <v>3</v>
      </c>
      <c r="AA122" s="1978">
        <v>0</v>
      </c>
      <c r="AB122" s="1982" t="s">
        <v>1766</v>
      </c>
      <c r="AC122" s="1982" t="s">
        <v>1782</v>
      </c>
      <c r="AD122" s="1982">
        <v>34</v>
      </c>
    </row>
    <row r="123">
      <c r="A123" s="1972"/>
      <c r="B123" s="1973" t="s">
        <v>1771</v>
      </c>
      <c r="C123" s="1974" t="s">
        <v>1772</v>
      </c>
      <c r="D123" s="1975">
        <v>1440.31</v>
      </c>
      <c r="E123" s="1976">
        <v>4</v>
      </c>
      <c r="F123" s="1975">
        <f t="shared" si="151"/>
      </c>
      <c r="G123" s="1977">
        <f t="shared" si="103"/>
      </c>
      <c r="H123" s="1977">
        <f t="shared" si="64"/>
      </c>
      <c r="I123" s="1977">
        <f t="shared" si="25"/>
      </c>
      <c r="J123" s="1978">
        <f t="shared" si="168"/>
      </c>
      <c r="K123" s="1979">
        <f t="shared" si="116"/>
      </c>
      <c r="L123" s="1979">
        <f t="shared" si="77"/>
      </c>
      <c r="M123" s="1979">
        <f t="shared" si="38"/>
      </c>
      <c r="N123" s="1979">
        <f t="shared" si="129"/>
      </c>
      <c r="O123" s="1980">
        <f t="shared" si="90"/>
      </c>
      <c r="P123" s="1981">
        <v>0.0072</v>
      </c>
      <c r="Q123" s="1980">
        <v>56</v>
      </c>
      <c r="R123" s="1978">
        <f t="shared" si="51"/>
      </c>
      <c r="S123" s="1980">
        <v>19109</v>
      </c>
      <c r="T123" s="1980">
        <v>556</v>
      </c>
      <c r="U123" s="1980">
        <v>65</v>
      </c>
      <c r="V123" s="1980">
        <v>655</v>
      </c>
      <c r="W123" s="1980">
        <v>61</v>
      </c>
      <c r="X123" s="1980">
        <v>7</v>
      </c>
      <c r="Y123" s="1980">
        <v>3</v>
      </c>
      <c r="Z123" s="1980">
        <v>6</v>
      </c>
      <c r="AA123" s="1978">
        <f t="shared" ref="AA123:AA130" si="10">AD123*1000/D123</f>
      </c>
      <c r="AB123" s="1982" t="s">
        <v>1766</v>
      </c>
      <c r="AC123" s="1982" t="s">
        <v>1782</v>
      </c>
      <c r="AD123" s="1982">
        <v>19</v>
      </c>
    </row>
    <row r="124">
      <c r="A124" s="1972"/>
      <c r="B124" s="1983" t="s">
        <v>1770</v>
      </c>
      <c r="C124" s="1983"/>
      <c r="D124" s="1984">
        <f>SUM(D120:D123)</f>
      </c>
      <c r="E124" s="1985">
        <f>SUM(E120:E123)</f>
      </c>
      <c r="F124" s="1984">
        <f>SUM(F120:F123)</f>
      </c>
      <c r="G124" s="1986">
        <f t="shared" si="103"/>
      </c>
      <c r="H124" s="1986">
        <f t="shared" si="64"/>
      </c>
      <c r="I124" s="1986">
        <f t="shared" si="25"/>
      </c>
      <c r="J124" s="1986">
        <f t="shared" si="168"/>
      </c>
      <c r="K124" s="1987">
        <f t="shared" si="116"/>
      </c>
      <c r="L124" s="1987">
        <f t="shared" si="77"/>
      </c>
      <c r="M124" s="1987">
        <f t="shared" si="38"/>
      </c>
      <c r="N124" s="1987">
        <f t="shared" si="129"/>
      </c>
      <c r="O124" s="1988">
        <f t="shared" si="90"/>
      </c>
      <c r="P124" s="1987">
        <f>AVERAGE(P120:P123)</f>
      </c>
      <c r="Q124" s="1984">
        <f>AVERAGE(Q120:Q123)</f>
      </c>
      <c r="R124" s="1986">
        <f t="shared" si="51"/>
      </c>
      <c r="S124" s="1989">
        <f>SUM(S120:S123)</f>
      </c>
      <c r="T124" s="1989">
        <f>SUM(T120:T123)</f>
      </c>
      <c r="U124" s="1989">
        <f>SUM(U120:U123)</f>
      </c>
      <c r="V124" s="1989">
        <f>SUM(V120:V123)</f>
      </c>
      <c r="W124" s="1989">
        <f>SUM(W120:W123)</f>
      </c>
      <c r="X124" s="1989">
        <f>SUM(X120:X123)</f>
      </c>
      <c r="Y124" s="1989">
        <f>SUM(Y120:Y123)</f>
      </c>
      <c r="Z124" s="1989">
        <f>SUM(Z120:Z123)</f>
      </c>
      <c r="AA124" s="1990">
        <f t="shared" si="10"/>
      </c>
      <c r="AB124" s="1991"/>
      <c r="AC124" s="1991"/>
      <c r="AD124" s="1992">
        <f>SUM(AD120:AD123)</f>
      </c>
    </row>
    <row r="125">
      <c r="A125" s="1972"/>
      <c r="B125" s="1974" t="s">
        <v>1764</v>
      </c>
      <c r="C125" s="1974" t="s">
        <v>1773</v>
      </c>
      <c r="D125" s="1975">
        <v>1451.47</v>
      </c>
      <c r="E125" s="1976">
        <v>2</v>
      </c>
      <c r="F125" s="1975">
        <f t="shared" ref="F125:F128" si="152">E125*1300*1.2</f>
      </c>
      <c r="G125" s="1977">
        <f t="shared" si="103"/>
      </c>
      <c r="H125" s="1977">
        <f t="shared" si="64"/>
      </c>
      <c r="I125" s="1977">
        <f t="shared" si="25"/>
      </c>
      <c r="J125" s="1978">
        <f t="shared" si="168"/>
      </c>
      <c r="K125" s="1979">
        <f t="shared" si="116"/>
      </c>
      <c r="L125" s="1979">
        <f t="shared" si="77"/>
      </c>
      <c r="M125" s="1979">
        <f t="shared" si="38"/>
      </c>
      <c r="N125" s="1979">
        <f t="shared" si="129"/>
      </c>
      <c r="O125" s="1980">
        <f t="shared" si="90"/>
      </c>
      <c r="P125" s="1981">
        <v>0.009</v>
      </c>
      <c r="Q125" s="1980">
        <v>52</v>
      </c>
      <c r="R125" s="1978">
        <f t="shared" si="51"/>
      </c>
      <c r="S125" s="1980">
        <v>16143</v>
      </c>
      <c r="T125" s="1980">
        <v>538</v>
      </c>
      <c r="U125" s="1980">
        <v>50</v>
      </c>
      <c r="V125" s="1980">
        <v>584</v>
      </c>
      <c r="W125" s="1980">
        <v>38</v>
      </c>
      <c r="X125" s="1980">
        <v>6</v>
      </c>
      <c r="Y125" s="1980">
        <v>0</v>
      </c>
      <c r="Z125" s="1980">
        <v>3</v>
      </c>
      <c r="AA125" s="1978">
        <f t="shared" si="10"/>
      </c>
      <c r="AB125" s="1982" t="s">
        <v>1766</v>
      </c>
      <c r="AC125" s="1982" t="s">
        <v>1782</v>
      </c>
      <c r="AD125" s="1982">
        <v>17</v>
      </c>
    </row>
    <row r="126">
      <c r="A126" s="1972"/>
      <c r="B126" s="1974" t="s">
        <v>1764</v>
      </c>
      <c r="C126" s="1973" t="s">
        <v>1774</v>
      </c>
      <c r="D126" s="1993">
        <v>1670.02</v>
      </c>
      <c r="E126" s="1994">
        <v>3</v>
      </c>
      <c r="F126" s="1975">
        <f t="shared" si="152"/>
      </c>
      <c r="G126" s="1998">
        <f t="shared" si="103"/>
      </c>
      <c r="H126" s="1998">
        <f t="shared" si="64"/>
      </c>
      <c r="I126" s="1998">
        <f t="shared" si="25"/>
      </c>
      <c r="J126" s="1999">
        <f t="shared" si="168"/>
      </c>
      <c r="K126" s="2000">
        <f t="shared" si="116"/>
      </c>
      <c r="L126" s="2000">
        <f t="shared" si="77"/>
      </c>
      <c r="M126" s="2000">
        <f t="shared" si="38"/>
      </c>
      <c r="N126" s="2000">
        <f t="shared" si="129"/>
      </c>
      <c r="O126" s="1980">
        <f t="shared" si="90"/>
      </c>
      <c r="P126" s="1995">
        <v>0.0165</v>
      </c>
      <c r="Q126" s="1996">
        <v>49</v>
      </c>
      <c r="R126" s="1999">
        <f t="shared" si="51"/>
      </c>
      <c r="S126" s="1996">
        <v>17085</v>
      </c>
      <c r="T126" s="1996">
        <v>717</v>
      </c>
      <c r="U126" s="1996">
        <v>81</v>
      </c>
      <c r="V126" s="1996">
        <v>845</v>
      </c>
      <c r="W126" s="1996">
        <v>56</v>
      </c>
      <c r="X126" s="1996">
        <v>5</v>
      </c>
      <c r="Y126" s="1996">
        <v>3</v>
      </c>
      <c r="Z126" s="1996">
        <v>1</v>
      </c>
      <c r="AA126" s="1978">
        <f t="shared" si="10"/>
      </c>
      <c r="AB126" s="1982" t="s">
        <v>1766</v>
      </c>
      <c r="AC126" s="1982" t="s">
        <v>1782</v>
      </c>
      <c r="AD126" s="1997">
        <v>27</v>
      </c>
    </row>
    <row r="127">
      <c r="A127" s="1972"/>
      <c r="B127" s="1974" t="s">
        <v>1764</v>
      </c>
      <c r="C127" s="1973" t="s">
        <v>1775</v>
      </c>
      <c r="D127" s="1993">
        <v>1684.31</v>
      </c>
      <c r="E127" s="1994">
        <v>8</v>
      </c>
      <c r="F127" s="1975">
        <f t="shared" si="152"/>
      </c>
      <c r="G127" s="1998">
        <f t="shared" si="103"/>
      </c>
      <c r="H127" s="1998">
        <f t="shared" si="64"/>
      </c>
      <c r="I127" s="1998">
        <f t="shared" si="25"/>
      </c>
      <c r="J127" s="1999">
        <f t="shared" si="168"/>
      </c>
      <c r="K127" s="2000">
        <f t="shared" si="116"/>
      </c>
      <c r="L127" s="2000">
        <f t="shared" si="77"/>
      </c>
      <c r="M127" s="2000">
        <f t="shared" si="38"/>
      </c>
      <c r="N127" s="2000">
        <f t="shared" si="129"/>
      </c>
      <c r="O127" s="1980">
        <f t="shared" si="90"/>
      </c>
      <c r="P127" s="1995">
        <v>0.0131</v>
      </c>
      <c r="Q127" s="1996">
        <v>50</v>
      </c>
      <c r="R127" s="1999">
        <f t="shared" si="51"/>
      </c>
      <c r="S127" s="1996">
        <v>18789</v>
      </c>
      <c r="T127" s="1996">
        <v>784</v>
      </c>
      <c r="U127" s="1996">
        <v>83</v>
      </c>
      <c r="V127" s="1996">
        <v>904</v>
      </c>
      <c r="W127" s="1996">
        <v>117</v>
      </c>
      <c r="X127" s="1996">
        <v>10</v>
      </c>
      <c r="Y127" s="1996">
        <v>4</v>
      </c>
      <c r="Z127" s="1996">
        <v>6</v>
      </c>
      <c r="AA127" s="1978">
        <f t="shared" si="10"/>
      </c>
      <c r="AB127" s="1982" t="s">
        <v>1766</v>
      </c>
      <c r="AC127" s="1982" t="s">
        <v>1782</v>
      </c>
      <c r="AD127" s="1997">
        <v>23</v>
      </c>
    </row>
    <row r="128">
      <c r="A128" s="1972"/>
      <c r="B128" s="1974" t="s">
        <v>1764</v>
      </c>
      <c r="C128" s="1973" t="s">
        <v>1776</v>
      </c>
      <c r="D128" s="1993">
        <v>1473.07</v>
      </c>
      <c r="E128" s="1994">
        <v>2</v>
      </c>
      <c r="F128" s="1975">
        <f t="shared" si="152"/>
      </c>
      <c r="G128" s="1998">
        <f t="shared" si="103"/>
      </c>
      <c r="H128" s="1998">
        <f t="shared" si="64"/>
      </c>
      <c r="I128" s="1998">
        <f t="shared" si="25"/>
      </c>
      <c r="J128" s="1999">
        <f t="shared" si="168"/>
      </c>
      <c r="K128" s="2000">
        <f t="shared" si="116"/>
      </c>
      <c r="L128" s="2000">
        <f t="shared" si="77"/>
      </c>
      <c r="M128" s="2000">
        <f t="shared" si="38"/>
      </c>
      <c r="N128" s="2000">
        <f t="shared" si="129"/>
      </c>
      <c r="O128" s="1980">
        <f t="shared" si="90"/>
      </c>
      <c r="P128" s="1995">
        <v>0.0158</v>
      </c>
      <c r="Q128" s="1996">
        <v>51</v>
      </c>
      <c r="R128" s="1999">
        <f t="shared" si="51"/>
      </c>
      <c r="S128" s="1996">
        <v>19212</v>
      </c>
      <c r="T128" s="1996">
        <v>650</v>
      </c>
      <c r="U128" s="1996">
        <v>78</v>
      </c>
      <c r="V128" s="1996">
        <v>767</v>
      </c>
      <c r="W128" s="1996">
        <v>84</v>
      </c>
      <c r="X128" s="1996">
        <v>11</v>
      </c>
      <c r="Y128" s="1996">
        <v>4</v>
      </c>
      <c r="Z128" s="1996">
        <v>7</v>
      </c>
      <c r="AA128" s="1978">
        <f t="shared" si="10"/>
      </c>
      <c r="AB128" s="1982" t="s">
        <v>1766</v>
      </c>
      <c r="AC128" s="1982" t="s">
        <v>1782</v>
      </c>
      <c r="AD128" s="1997">
        <v>26</v>
      </c>
    </row>
    <row r="129">
      <c r="A129" s="1972"/>
      <c r="B129" s="1983" t="s">
        <v>1770</v>
      </c>
      <c r="C129" s="1983"/>
      <c r="D129" s="1984">
        <f>SUM(D125:D128)</f>
      </c>
      <c r="E129" s="1984">
        <f>SUM(E125:E128)</f>
      </c>
      <c r="F129" s="1984">
        <f>SUM(F125:F128)</f>
      </c>
      <c r="G129" s="1986">
        <f t="shared" si="103"/>
      </c>
      <c r="H129" s="1986">
        <f t="shared" si="64"/>
      </c>
      <c r="I129" s="1986">
        <f t="shared" si="25"/>
      </c>
      <c r="J129" s="1986">
        <f t="shared" si="168"/>
      </c>
      <c r="K129" s="1987">
        <f t="shared" si="116"/>
      </c>
      <c r="L129" s="1987">
        <f t="shared" si="77"/>
      </c>
      <c r="M129" s="1987">
        <f t="shared" si="38"/>
      </c>
      <c r="N129" s="1987">
        <f t="shared" si="129"/>
      </c>
      <c r="O129" s="1988">
        <f t="shared" si="90"/>
      </c>
      <c r="P129" s="1987">
        <f>AVERAGE(P125:P128)</f>
      </c>
      <c r="Q129" s="2001">
        <f>AVERAGE(Q125:Q128)</f>
      </c>
      <c r="R129" s="1984">
        <f t="shared" si="51"/>
      </c>
      <c r="S129" s="1988">
        <f>SUM(S125:S128)</f>
      </c>
      <c r="T129" s="1988">
        <f>SUM(T125:T128)</f>
      </c>
      <c r="U129" s="1988">
        <f>SUM(U125:U128)</f>
      </c>
      <c r="V129" s="1988">
        <f>SUM(V125:V128)</f>
      </c>
      <c r="W129" s="1988">
        <f>SUM(W125:W128)</f>
      </c>
      <c r="X129" s="1988">
        <f>SUM(X125:X128)</f>
      </c>
      <c r="Y129" s="1988">
        <f>SUM(Y125:Y128)</f>
      </c>
      <c r="Z129" s="1988">
        <f>SUM(Z125:Z128)</f>
      </c>
      <c r="AA129" s="1990">
        <f t="shared" si="10"/>
      </c>
      <c r="AB129" s="1991"/>
      <c r="AC129" s="1991"/>
      <c r="AD129" s="1992">
        <f>SUM(AD125:AD128)</f>
      </c>
    </row>
    <row r="130">
      <c r="A130" s="1972"/>
      <c r="B130" s="2002" t="s">
        <v>1777</v>
      </c>
      <c r="C130" s="2002"/>
      <c r="D130" s="2003">
        <f>D129+D124</f>
      </c>
      <c r="E130" s="2003">
        <f>E129+E124</f>
      </c>
      <c r="F130" s="2003">
        <f>F129+F124</f>
      </c>
      <c r="G130" s="2004">
        <f t="shared" si="103"/>
      </c>
      <c r="H130" s="2004">
        <f t="shared" si="64"/>
      </c>
      <c r="I130" s="2004">
        <f t="shared" si="25"/>
      </c>
      <c r="J130" s="2004">
        <f t="shared" si="168"/>
      </c>
      <c r="K130" s="2005">
        <f t="shared" si="116"/>
      </c>
      <c r="L130" s="2005">
        <f t="shared" si="77"/>
      </c>
      <c r="M130" s="2005">
        <f t="shared" si="38"/>
      </c>
      <c r="N130" s="2005">
        <f t="shared" si="129"/>
      </c>
      <c r="O130" s="2006">
        <f t="shared" si="90"/>
      </c>
      <c r="P130" s="2007">
        <f>(P129+P124)/2</f>
      </c>
      <c r="Q130" s="2007">
        <f>(Q129+Q124)/2</f>
      </c>
      <c r="R130" s="2003">
        <f>(R129+R124)/2</f>
      </c>
      <c r="S130" s="2006">
        <f>S129+S124</f>
      </c>
      <c r="T130" s="2006">
        <f>T129+T124</f>
      </c>
      <c r="U130" s="2006">
        <f>U129+U124</f>
      </c>
      <c r="V130" s="2006">
        <f>V129+V124</f>
      </c>
      <c r="W130" s="2006">
        <f>W129+W124</f>
      </c>
      <c r="X130" s="2006">
        <f>X129+X124</f>
      </c>
      <c r="Y130" s="2006">
        <f>Y129+Y124</f>
      </c>
      <c r="Z130" s="2006">
        <f>Z129+Z124</f>
      </c>
      <c r="AA130" s="2004">
        <f t="shared" si="10"/>
      </c>
      <c r="AB130" s="2008"/>
      <c r="AC130" s="2008"/>
      <c r="AD130" s="2009">
        <f>AD129+AD124</f>
      </c>
    </row>
    <row r="131">
      <c r="A131" s="1961" t="s">
        <v>1730</v>
      </c>
      <c r="B131" s="1961" t="s">
        <v>1731</v>
      </c>
      <c r="C131" s="1961"/>
      <c r="D131" s="1962" t="s">
        <v>1732</v>
      </c>
      <c r="E131" s="1962"/>
      <c r="F131" s="1962"/>
      <c r="G131" s="1962"/>
      <c r="H131" s="1962"/>
      <c r="I131" s="1962"/>
      <c r="J131" s="1963" t="s">
        <v>1733</v>
      </c>
      <c r="K131" s="1963"/>
      <c r="L131" s="1963"/>
      <c r="M131" s="1963"/>
      <c r="N131" s="1963"/>
      <c r="O131" s="1963"/>
      <c r="P131" s="1963"/>
      <c r="Q131" s="1963"/>
      <c r="R131" s="1963"/>
      <c r="S131" s="1963"/>
      <c r="T131" s="1963"/>
      <c r="U131" s="1963"/>
      <c r="V131" s="1963"/>
      <c r="W131" s="1963"/>
      <c r="X131" s="1963"/>
      <c r="Y131" s="1963"/>
      <c r="Z131" s="1963"/>
      <c r="AA131" s="1963"/>
      <c r="AB131" s="1963"/>
      <c r="AC131" s="1963"/>
      <c r="AD131" s="1964"/>
    </row>
    <row r="132">
      <c r="A132" s="1961"/>
      <c r="B132" s="1961" t="s">
        <v>1734</v>
      </c>
      <c r="C132" s="1961" t="s">
        <v>1735</v>
      </c>
      <c r="D132" s="1962" t="s">
        <v>1736</v>
      </c>
      <c r="E132" s="1965" t="s">
        <v>1737</v>
      </c>
      <c r="F132" s="1966" t="s">
        <v>1738</v>
      </c>
      <c r="G132" s="1967" t="s">
        <v>1739</v>
      </c>
      <c r="H132" s="1967" t="s">
        <v>1740</v>
      </c>
      <c r="I132" s="1967" t="s">
        <v>1741</v>
      </c>
      <c r="J132" s="1963" t="s">
        <v>1742</v>
      </c>
      <c r="K132" s="1968" t="s">
        <v>1743</v>
      </c>
      <c r="L132" s="1968" t="s">
        <v>1744</v>
      </c>
      <c r="M132" s="1968" t="s">
        <v>1745</v>
      </c>
      <c r="N132" s="1968" t="s">
        <v>1746</v>
      </c>
      <c r="O132" s="1969" t="s">
        <v>1747</v>
      </c>
      <c r="P132" s="1968" t="s">
        <v>1748</v>
      </c>
      <c r="Q132" s="1969" t="s">
        <v>1749</v>
      </c>
      <c r="R132" s="1963" t="s">
        <v>1750</v>
      </c>
      <c r="S132" s="1969" t="s">
        <v>1751</v>
      </c>
      <c r="T132" s="1969" t="s">
        <v>1752</v>
      </c>
      <c r="U132" s="1969" t="s">
        <v>1753</v>
      </c>
      <c r="V132" s="1969" t="s">
        <v>1754</v>
      </c>
      <c r="W132" s="1969" t="s">
        <v>1755</v>
      </c>
      <c r="X132" s="1969" t="s">
        <v>1756</v>
      </c>
      <c r="Y132" s="1969" t="s">
        <v>1757</v>
      </c>
      <c r="Z132" s="1969" t="s">
        <v>1758</v>
      </c>
      <c r="AA132" s="1970" t="s">
        <v>1759</v>
      </c>
      <c r="AB132" s="1964" t="s">
        <v>1760</v>
      </c>
      <c r="AC132" s="1964" t="s">
        <v>1761</v>
      </c>
      <c r="AD132" s="1971" t="s">
        <v>1762</v>
      </c>
    </row>
    <row r="133">
      <c r="A133" s="1972" t="s">
        <v>1789</v>
      </c>
      <c r="B133" s="1973" t="s">
        <v>1771</v>
      </c>
      <c r="C133" s="1974" t="s">
        <v>1765</v>
      </c>
      <c r="D133" s="1975">
        <v>1423.96</v>
      </c>
      <c r="E133" s="1976">
        <v>1</v>
      </c>
      <c r="F133" s="1975">
        <f t="shared" ref="F133:F136" si="153">E133*1300*1.2</f>
      </c>
      <c r="G133" s="1977">
        <f t="shared" ref="G133:G143" si="104">F133/D133</f>
      </c>
      <c r="H133" s="1977">
        <f t="shared" ref="H133:H143" si="65">D133/E133</f>
      </c>
      <c r="I133" s="1977">
        <f t="shared" ref="I133:I143" si="26">F133/E133</f>
      </c>
      <c r="J133" s="1978">
        <f t="shared" ref="J133:J143" si="169">D133/T133</f>
      </c>
      <c r="K133" s="1979">
        <f t="shared" ref="K133:K143" si="117">O133/S133*1</f>
      </c>
      <c r="L133" s="1979">
        <f t="shared" ref="L133:L143" si="78">T133/S133</f>
      </c>
      <c r="M133" s="1979">
        <f t="shared" ref="M133:M143" si="39">V133/S133</f>
      </c>
      <c r="N133" s="1979">
        <f t="shared" ref="N133:N143" si="130">W133/V133</f>
      </c>
      <c r="O133" s="1980">
        <f t="shared" ref="O133:O143" si="91">U133/P133</f>
      </c>
      <c r="P133" s="1981">
        <v>0.0402</v>
      </c>
      <c r="Q133" s="1980">
        <v>50</v>
      </c>
      <c r="R133" s="1978">
        <f t="shared" ref="R133:R142" si="52">(D133/S133)*1000</f>
      </c>
      <c r="S133" s="1980">
        <v>16241</v>
      </c>
      <c r="T133" s="1980">
        <v>419</v>
      </c>
      <c r="U133" s="1980">
        <v>58</v>
      </c>
      <c r="V133" s="1980">
        <v>478</v>
      </c>
      <c r="W133" s="1980">
        <v>32</v>
      </c>
      <c r="X133" s="1980">
        <v>6</v>
      </c>
      <c r="Y133" s="1980">
        <v>1</v>
      </c>
      <c r="Z133" s="1980">
        <v>4</v>
      </c>
      <c r="AA133" s="1978">
        <f t="shared" ref="AA133:AA134" si="11">AD133*1000/D133</f>
      </c>
      <c r="AB133" s="1982" t="s">
        <v>1766</v>
      </c>
      <c r="AC133" s="1982" t="s">
        <v>1782</v>
      </c>
      <c r="AD133" s="1982">
        <v>17</v>
      </c>
    </row>
    <row r="134">
      <c r="A134" s="1972"/>
      <c r="B134" s="1973" t="s">
        <v>1771</v>
      </c>
      <c r="C134" s="1974" t="s">
        <v>1768</v>
      </c>
      <c r="D134" s="1975">
        <v>1873.85</v>
      </c>
      <c r="E134" s="1976">
        <v>2</v>
      </c>
      <c r="F134" s="1975">
        <f t="shared" si="153"/>
      </c>
      <c r="G134" s="1977">
        <f t="shared" si="104"/>
      </c>
      <c r="H134" s="1977">
        <f t="shared" si="65"/>
      </c>
      <c r="I134" s="1977">
        <f t="shared" si="26"/>
      </c>
      <c r="J134" s="1978">
        <f t="shared" si="169"/>
      </c>
      <c r="K134" s="1979">
        <f t="shared" si="117"/>
      </c>
      <c r="L134" s="1979">
        <f t="shared" si="78"/>
      </c>
      <c r="M134" s="1979">
        <f t="shared" si="39"/>
      </c>
      <c r="N134" s="1979">
        <f t="shared" si="130"/>
      </c>
      <c r="O134" s="1980">
        <f t="shared" si="91"/>
      </c>
      <c r="P134" s="1981">
        <v>0.0477</v>
      </c>
      <c r="Q134" s="1980">
        <v>50</v>
      </c>
      <c r="R134" s="1978">
        <f t="shared" si="52"/>
      </c>
      <c r="S134" s="1980">
        <v>19217</v>
      </c>
      <c r="T134" s="1980">
        <v>729</v>
      </c>
      <c r="U134" s="1980">
        <v>87</v>
      </c>
      <c r="V134" s="1980">
        <v>810</v>
      </c>
      <c r="W134" s="1980">
        <v>73</v>
      </c>
      <c r="X134" s="1980">
        <v>6</v>
      </c>
      <c r="Y134" s="1980">
        <v>2</v>
      </c>
      <c r="Z134" s="1980">
        <v>5</v>
      </c>
      <c r="AA134" s="1978">
        <f t="shared" si="11"/>
      </c>
      <c r="AB134" s="1982" t="s">
        <v>1766</v>
      </c>
      <c r="AC134" s="1982" t="s">
        <v>1782</v>
      </c>
      <c r="AD134" s="1982">
        <v>29</v>
      </c>
    </row>
    <row r="135">
      <c r="A135" s="1972"/>
      <c r="B135" s="1973" t="s">
        <v>1771</v>
      </c>
      <c r="C135" s="1974" t="s">
        <v>1769</v>
      </c>
      <c r="D135" s="1975">
        <v>1933.25</v>
      </c>
      <c r="E135" s="1976">
        <v>4</v>
      </c>
      <c r="F135" s="1975">
        <f t="shared" si="153"/>
      </c>
      <c r="G135" s="1977">
        <f t="shared" si="104"/>
      </c>
      <c r="H135" s="1977">
        <f t="shared" si="65"/>
      </c>
      <c r="I135" s="1977">
        <f t="shared" si="26"/>
      </c>
      <c r="J135" s="1978">
        <f t="shared" si="169"/>
      </c>
      <c r="K135" s="1979">
        <f t="shared" si="117"/>
      </c>
      <c r="L135" s="1979">
        <f t="shared" si="78"/>
      </c>
      <c r="M135" s="1979">
        <f t="shared" si="39"/>
      </c>
      <c r="N135" s="1979">
        <f t="shared" si="130"/>
      </c>
      <c r="O135" s="1980">
        <f t="shared" si="91"/>
      </c>
      <c r="P135" s="1981">
        <v>0.018</v>
      </c>
      <c r="Q135" s="1980">
        <v>53</v>
      </c>
      <c r="R135" s="1978">
        <f t="shared" si="52"/>
      </c>
      <c r="S135" s="1980">
        <v>20018</v>
      </c>
      <c r="T135" s="1980">
        <v>756</v>
      </c>
      <c r="U135" s="1980">
        <v>89</v>
      </c>
      <c r="V135" s="1980">
        <v>846</v>
      </c>
      <c r="W135" s="1980">
        <v>103</v>
      </c>
      <c r="X135" s="1980">
        <v>6</v>
      </c>
      <c r="Y135" s="1980">
        <v>5</v>
      </c>
      <c r="Z135" s="1980">
        <v>7</v>
      </c>
      <c r="AA135" s="1978">
        <v>0</v>
      </c>
      <c r="AB135" s="1982" t="s">
        <v>1766</v>
      </c>
      <c r="AC135" s="1982" t="s">
        <v>1782</v>
      </c>
      <c r="AD135" s="1982">
        <v>36</v>
      </c>
    </row>
    <row r="136">
      <c r="A136" s="1972"/>
      <c r="B136" s="1973" t="s">
        <v>1771</v>
      </c>
      <c r="C136" s="1974" t="s">
        <v>1772</v>
      </c>
      <c r="D136" s="1975">
        <v>1762.87</v>
      </c>
      <c r="E136" s="1976">
        <v>7</v>
      </c>
      <c r="F136" s="1975">
        <f t="shared" si="153"/>
      </c>
      <c r="G136" s="1977">
        <f t="shared" si="104"/>
      </c>
      <c r="H136" s="1977">
        <f t="shared" si="65"/>
      </c>
      <c r="I136" s="1977">
        <f t="shared" si="26"/>
      </c>
      <c r="J136" s="1978">
        <f t="shared" si="169"/>
      </c>
      <c r="K136" s="1979">
        <f t="shared" si="117"/>
      </c>
      <c r="L136" s="1979">
        <f t="shared" si="78"/>
      </c>
      <c r="M136" s="1979">
        <f t="shared" si="39"/>
      </c>
      <c r="N136" s="1979">
        <f t="shared" si="130"/>
      </c>
      <c r="O136" s="1980">
        <f t="shared" si="91"/>
      </c>
      <c r="P136" s="1981">
        <v>0.0119</v>
      </c>
      <c r="Q136" s="1980">
        <v>49</v>
      </c>
      <c r="R136" s="1978">
        <f t="shared" si="52"/>
      </c>
      <c r="S136" s="1980">
        <v>20782</v>
      </c>
      <c r="T136" s="1980">
        <v>750</v>
      </c>
      <c r="U136" s="1980">
        <v>94</v>
      </c>
      <c r="V136" s="1980">
        <v>826</v>
      </c>
      <c r="W136" s="1980">
        <v>91</v>
      </c>
      <c r="X136" s="1980">
        <v>7</v>
      </c>
      <c r="Y136" s="1980">
        <v>4</v>
      </c>
      <c r="Z136" s="1980">
        <v>4</v>
      </c>
      <c r="AA136" s="1978">
        <f t="shared" ref="AA136:AA143" si="12">AD136*1000/D136</f>
      </c>
      <c r="AB136" s="1982" t="s">
        <v>1766</v>
      </c>
      <c r="AC136" s="1982" t="s">
        <v>1782</v>
      </c>
      <c r="AD136" s="1982">
        <v>32</v>
      </c>
    </row>
    <row r="137">
      <c r="A137" s="1972"/>
      <c r="B137" s="1983" t="s">
        <v>1770</v>
      </c>
      <c r="C137" s="1983"/>
      <c r="D137" s="1984">
        <f>SUM(D133:D136)</f>
      </c>
      <c r="E137" s="1985">
        <f>SUM(E133:E136)</f>
      </c>
      <c r="F137" s="1984">
        <f>SUM(F133:F136)</f>
      </c>
      <c r="G137" s="1986">
        <f t="shared" si="104"/>
      </c>
      <c r="H137" s="1986">
        <f t="shared" si="65"/>
      </c>
      <c r="I137" s="1986">
        <f t="shared" si="26"/>
      </c>
      <c r="J137" s="1986">
        <f t="shared" si="169"/>
      </c>
      <c r="K137" s="1987">
        <f t="shared" si="117"/>
      </c>
      <c r="L137" s="1987">
        <f t="shared" si="78"/>
      </c>
      <c r="M137" s="1987">
        <f t="shared" si="39"/>
      </c>
      <c r="N137" s="1987">
        <f t="shared" si="130"/>
      </c>
      <c r="O137" s="1988">
        <f t="shared" si="91"/>
      </c>
      <c r="P137" s="1987">
        <f>AVERAGE(P133:P136)</f>
      </c>
      <c r="Q137" s="1984">
        <f>AVERAGE(Q133:Q136)</f>
      </c>
      <c r="R137" s="1986">
        <f t="shared" si="52"/>
      </c>
      <c r="S137" s="1989">
        <f>SUM(S133:S136)</f>
      </c>
      <c r="T137" s="1989">
        <f>SUM(T133:T136)</f>
      </c>
      <c r="U137" s="1989">
        <f>SUM(U133:U136)</f>
      </c>
      <c r="V137" s="1989">
        <f>SUM(V133:V136)</f>
      </c>
      <c r="W137" s="1989">
        <f>SUM(W133:W136)</f>
      </c>
      <c r="X137" s="1989">
        <f>SUM(X133:X136)</f>
      </c>
      <c r="Y137" s="1989">
        <f>SUM(Y133:Y136)</f>
      </c>
      <c r="Z137" s="1989">
        <f>SUM(Z133:Z136)</f>
      </c>
      <c r="AA137" s="1990">
        <f t="shared" si="12"/>
      </c>
      <c r="AB137" s="1991"/>
      <c r="AC137" s="1991"/>
      <c r="AD137" s="1992">
        <f>SUM(AD133:AD136)</f>
      </c>
    </row>
    <row r="138">
      <c r="A138" s="1972"/>
      <c r="B138" s="1974" t="s">
        <v>1764</v>
      </c>
      <c r="C138" s="1974" t="s">
        <v>1773</v>
      </c>
      <c r="D138" s="1975">
        <v>1444.63</v>
      </c>
      <c r="E138" s="1976">
        <v>1</v>
      </c>
      <c r="F138" s="1975">
        <f t="shared" ref="F138:F141" si="154">E138*1300*1.2</f>
      </c>
      <c r="G138" s="1977">
        <f t="shared" si="104"/>
      </c>
      <c r="H138" s="1977">
        <f t="shared" si="65"/>
      </c>
      <c r="I138" s="1977">
        <f t="shared" si="26"/>
      </c>
      <c r="J138" s="1978">
        <f t="shared" si="169"/>
      </c>
      <c r="K138" s="1979">
        <f t="shared" si="117"/>
      </c>
      <c r="L138" s="1979">
        <f t="shared" si="78"/>
      </c>
      <c r="M138" s="1979">
        <f t="shared" si="39"/>
      </c>
      <c r="N138" s="1979">
        <f t="shared" si="130"/>
      </c>
      <c r="O138" s="1980">
        <f t="shared" si="91"/>
      </c>
      <c r="P138" s="1981">
        <v>0.0133</v>
      </c>
      <c r="Q138" s="1980">
        <v>48</v>
      </c>
      <c r="R138" s="1978">
        <f t="shared" si="52"/>
      </c>
      <c r="S138" s="1980">
        <v>15054</v>
      </c>
      <c r="T138" s="1980">
        <v>642</v>
      </c>
      <c r="U138" s="1980">
        <v>55</v>
      </c>
      <c r="V138" s="1980">
        <v>701</v>
      </c>
      <c r="W138" s="1980">
        <v>82</v>
      </c>
      <c r="X138" s="1980">
        <v>5</v>
      </c>
      <c r="Y138" s="1980">
        <v>2</v>
      </c>
      <c r="Z138" s="1980">
        <v>2</v>
      </c>
      <c r="AA138" s="1978">
        <f t="shared" si="12"/>
      </c>
      <c r="AB138" s="1982" t="s">
        <v>1766</v>
      </c>
      <c r="AC138" s="1982" t="s">
        <v>1782</v>
      </c>
      <c r="AD138" s="1982">
        <v>15</v>
      </c>
    </row>
    <row r="139">
      <c r="A139" s="1972"/>
      <c r="B139" s="1974" t="s">
        <v>1764</v>
      </c>
      <c r="C139" s="1973" t="s">
        <v>1774</v>
      </c>
      <c r="D139" s="1993">
        <v>1677.83</v>
      </c>
      <c r="E139" s="1994">
        <v>1</v>
      </c>
      <c r="F139" s="1975">
        <f t="shared" si="154"/>
      </c>
      <c r="G139" s="1998">
        <f t="shared" si="104"/>
      </c>
      <c r="H139" s="1998">
        <f t="shared" si="65"/>
      </c>
      <c r="I139" s="1998">
        <f t="shared" si="26"/>
      </c>
      <c r="J139" s="1999">
        <f t="shared" si="169"/>
      </c>
      <c r="K139" s="2000">
        <f t="shared" si="117"/>
      </c>
      <c r="L139" s="2000">
        <f t="shared" si="78"/>
      </c>
      <c r="M139" s="2000">
        <f t="shared" si="39"/>
      </c>
      <c r="N139" s="2000">
        <f t="shared" si="130"/>
      </c>
      <c r="O139" s="1980">
        <f t="shared" si="91"/>
      </c>
      <c r="P139" s="1995">
        <v>0.0171</v>
      </c>
      <c r="Q139" s="1996">
        <v>46</v>
      </c>
      <c r="R139" s="1999">
        <f t="shared" si="52"/>
      </c>
      <c r="S139" s="1996">
        <v>14264</v>
      </c>
      <c r="T139" s="1996">
        <v>681</v>
      </c>
      <c r="U139" s="1996">
        <v>58</v>
      </c>
      <c r="V139" s="1996">
        <v>748</v>
      </c>
      <c r="W139" s="1996">
        <v>43</v>
      </c>
      <c r="X139" s="1996">
        <v>5</v>
      </c>
      <c r="Y139" s="1996">
        <v>2</v>
      </c>
      <c r="Z139" s="1996">
        <v>5</v>
      </c>
      <c r="AA139" s="1978">
        <f t="shared" si="12"/>
      </c>
      <c r="AB139" s="1982" t="s">
        <v>1766</v>
      </c>
      <c r="AC139" s="1982" t="s">
        <v>1782</v>
      </c>
      <c r="AD139" s="1997">
        <v>20</v>
      </c>
    </row>
    <row r="140">
      <c r="A140" s="1972"/>
      <c r="B140" s="1974" t="s">
        <v>1764</v>
      </c>
      <c r="C140" s="1973" t="s">
        <v>1775</v>
      </c>
      <c r="D140" s="1993">
        <v>1594.81</v>
      </c>
      <c r="E140" s="1994">
        <v>2</v>
      </c>
      <c r="F140" s="1975">
        <f t="shared" si="154"/>
      </c>
      <c r="G140" s="1998">
        <f t="shared" si="104"/>
      </c>
      <c r="H140" s="1998">
        <f t="shared" si="65"/>
      </c>
      <c r="I140" s="1998">
        <f t="shared" si="26"/>
      </c>
      <c r="J140" s="1999">
        <f t="shared" si="169"/>
      </c>
      <c r="K140" s="2000">
        <f t="shared" si="117"/>
      </c>
      <c r="L140" s="2000">
        <f t="shared" si="78"/>
      </c>
      <c r="M140" s="2000">
        <f t="shared" si="39"/>
      </c>
      <c r="N140" s="2000">
        <f t="shared" si="130"/>
      </c>
      <c r="O140" s="1980">
        <f t="shared" si="91"/>
      </c>
      <c r="P140" s="1995">
        <v>0.0262</v>
      </c>
      <c r="Q140" s="1996">
        <v>49</v>
      </c>
      <c r="R140" s="1999">
        <f t="shared" si="52"/>
      </c>
      <c r="S140" s="1996">
        <v>13042</v>
      </c>
      <c r="T140" s="1996">
        <v>716</v>
      </c>
      <c r="U140" s="1996">
        <v>77</v>
      </c>
      <c r="V140" s="1996">
        <v>801</v>
      </c>
      <c r="W140" s="1996">
        <v>55</v>
      </c>
      <c r="X140" s="1996">
        <v>3</v>
      </c>
      <c r="Y140" s="1996">
        <v>4</v>
      </c>
      <c r="Z140" s="1996">
        <v>1</v>
      </c>
      <c r="AA140" s="1978">
        <f t="shared" si="12"/>
      </c>
      <c r="AB140" s="1982" t="s">
        <v>1766</v>
      </c>
      <c r="AC140" s="1982" t="s">
        <v>1782</v>
      </c>
      <c r="AD140" s="1997">
        <v>21</v>
      </c>
    </row>
    <row r="141">
      <c r="A141" s="1972"/>
      <c r="B141" s="1974" t="s">
        <v>1764</v>
      </c>
      <c r="C141" s="1973" t="s">
        <v>1776</v>
      </c>
      <c r="D141" s="1993">
        <v>869.12</v>
      </c>
      <c r="E141" s="1994">
        <v>2</v>
      </c>
      <c r="F141" s="1975">
        <f t="shared" si="154"/>
      </c>
      <c r="G141" s="1998">
        <f t="shared" si="104"/>
      </c>
      <c r="H141" s="1998">
        <f t="shared" si="65"/>
      </c>
      <c r="I141" s="1998">
        <f t="shared" si="26"/>
      </c>
      <c r="J141" s="1999">
        <f t="shared" si="169"/>
      </c>
      <c r="K141" s="2000">
        <f t="shared" si="117"/>
      </c>
      <c r="L141" s="2000">
        <f t="shared" si="78"/>
      </c>
      <c r="M141" s="2000">
        <f t="shared" si="39"/>
      </c>
      <c r="N141" s="2000">
        <f t="shared" si="130"/>
      </c>
      <c r="O141" s="1980">
        <f t="shared" si="91"/>
      </c>
      <c r="P141" s="1995">
        <v>0.0168</v>
      </c>
      <c r="Q141" s="1996">
        <v>48</v>
      </c>
      <c r="R141" s="1999">
        <f t="shared" si="52"/>
      </c>
      <c r="S141" s="1996">
        <v>8637</v>
      </c>
      <c r="T141" s="1996">
        <v>433</v>
      </c>
      <c r="U141" s="1996">
        <v>38</v>
      </c>
      <c r="V141" s="1996">
        <v>488</v>
      </c>
      <c r="W141" s="1996">
        <v>40</v>
      </c>
      <c r="X141" s="1996">
        <v>3</v>
      </c>
      <c r="Y141" s="1996">
        <v>1</v>
      </c>
      <c r="Z141" s="1996">
        <v>3</v>
      </c>
      <c r="AA141" s="1978">
        <f t="shared" si="12"/>
      </c>
      <c r="AB141" s="1982" t="s">
        <v>1766</v>
      </c>
      <c r="AC141" s="1982" t="s">
        <v>1782</v>
      </c>
      <c r="AD141" s="1997">
        <v>19</v>
      </c>
    </row>
    <row r="142">
      <c r="A142" s="1972"/>
      <c r="B142" s="1983" t="s">
        <v>1770</v>
      </c>
      <c r="C142" s="1983"/>
      <c r="D142" s="1984">
        <f>SUM(D138:D141)</f>
      </c>
      <c r="E142" s="1984">
        <f>SUM(E138:E141)</f>
      </c>
      <c r="F142" s="1984">
        <f>SUM(F138:F141)</f>
      </c>
      <c r="G142" s="1986">
        <f t="shared" si="104"/>
      </c>
      <c r="H142" s="1986">
        <f t="shared" si="65"/>
      </c>
      <c r="I142" s="1986">
        <f t="shared" si="26"/>
      </c>
      <c r="J142" s="1986">
        <f t="shared" si="169"/>
      </c>
      <c r="K142" s="1987">
        <f t="shared" si="117"/>
      </c>
      <c r="L142" s="1987">
        <f t="shared" si="78"/>
      </c>
      <c r="M142" s="1987">
        <f t="shared" si="39"/>
      </c>
      <c r="N142" s="1987">
        <f t="shared" si="130"/>
      </c>
      <c r="O142" s="1988">
        <f t="shared" si="91"/>
      </c>
      <c r="P142" s="1987">
        <f>AVERAGE(P138:P141)</f>
      </c>
      <c r="Q142" s="2001">
        <f>AVERAGE(Q138:Q141)</f>
      </c>
      <c r="R142" s="1984">
        <f t="shared" si="52"/>
      </c>
      <c r="S142" s="1988">
        <f>SUM(S138:S141)</f>
      </c>
      <c r="T142" s="1988">
        <f>SUM(T138:T141)</f>
      </c>
      <c r="U142" s="1988">
        <f>SUM(U138:U141)</f>
      </c>
      <c r="V142" s="1988">
        <f>SUM(V138:V141)</f>
      </c>
      <c r="W142" s="1988">
        <f>SUM(W138:W141)</f>
      </c>
      <c r="X142" s="1988">
        <f>SUM(X138:X141)</f>
      </c>
      <c r="Y142" s="1988">
        <f>SUM(Y138:Y141)</f>
      </c>
      <c r="Z142" s="1988">
        <f>SUM(Z138:Z141)</f>
      </c>
      <c r="AA142" s="1990">
        <f t="shared" si="12"/>
      </c>
      <c r="AB142" s="1991"/>
      <c r="AC142" s="1991"/>
      <c r="AD142" s="1992">
        <f>SUM(AD138:AD141)</f>
      </c>
    </row>
    <row r="143">
      <c r="A143" s="1972"/>
      <c r="B143" s="2002" t="s">
        <v>1777</v>
      </c>
      <c r="C143" s="2002"/>
      <c r="D143" s="2003">
        <f>D142+D137</f>
      </c>
      <c r="E143" s="2003">
        <f>E142+E137</f>
      </c>
      <c r="F143" s="2003">
        <f>F142+F137</f>
      </c>
      <c r="G143" s="2004">
        <f t="shared" si="104"/>
      </c>
      <c r="H143" s="2004">
        <f t="shared" si="65"/>
      </c>
      <c r="I143" s="2004">
        <f t="shared" si="26"/>
      </c>
      <c r="J143" s="2004">
        <f t="shared" si="169"/>
      </c>
      <c r="K143" s="2005">
        <f t="shared" si="117"/>
      </c>
      <c r="L143" s="2005">
        <f t="shared" si="78"/>
      </c>
      <c r="M143" s="2005">
        <f t="shared" si="39"/>
      </c>
      <c r="N143" s="2005">
        <f t="shared" si="130"/>
      </c>
      <c r="O143" s="2006">
        <f t="shared" si="91"/>
      </c>
      <c r="P143" s="2007">
        <f>(P142+P137)/2</f>
      </c>
      <c r="Q143" s="2007">
        <f>(Q142+Q137)/2</f>
      </c>
      <c r="R143" s="2003">
        <f>(R142+R137)/2</f>
      </c>
      <c r="S143" s="2006">
        <f>S142+S137</f>
      </c>
      <c r="T143" s="2006">
        <f>T142+T137</f>
      </c>
      <c r="U143" s="2006">
        <f>U142+U137</f>
      </c>
      <c r="V143" s="2006">
        <f>V142+V137</f>
      </c>
      <c r="W143" s="2006">
        <f>W142+W137</f>
      </c>
      <c r="X143" s="2006">
        <f>X142+X137</f>
      </c>
      <c r="Y143" s="2006">
        <f>Y142+Y137</f>
      </c>
      <c r="Z143" s="2006">
        <f>Z142+Z137</f>
      </c>
      <c r="AA143" s="2004">
        <f t="shared" si="12"/>
      </c>
      <c r="AB143" s="2008"/>
      <c r="AC143" s="2008"/>
      <c r="AD143" s="2009">
        <f>AD142+AD137</f>
      </c>
    </row>
    <row r="144">
      <c r="A144" s="1961" t="s">
        <v>1730</v>
      </c>
      <c r="B144" s="1961" t="s">
        <v>1731</v>
      </c>
      <c r="C144" s="1961"/>
      <c r="D144" s="1962" t="s">
        <v>1732</v>
      </c>
      <c r="E144" s="1962"/>
      <c r="F144" s="1962"/>
      <c r="G144" s="1962"/>
      <c r="H144" s="1962"/>
      <c r="I144" s="1962"/>
      <c r="J144" s="1963" t="s">
        <v>1733</v>
      </c>
      <c r="K144" s="1963"/>
      <c r="L144" s="1963"/>
      <c r="M144" s="1963"/>
      <c r="N144" s="1963"/>
      <c r="O144" s="1963"/>
      <c r="P144" s="1963"/>
      <c r="Q144" s="1963"/>
      <c r="R144" s="1963"/>
      <c r="S144" s="1963"/>
      <c r="T144" s="1963"/>
      <c r="U144" s="1963"/>
      <c r="V144" s="1963"/>
      <c r="W144" s="1963"/>
      <c r="X144" s="1963"/>
      <c r="Y144" s="1963"/>
      <c r="Z144" s="1963"/>
      <c r="AA144" s="1963"/>
      <c r="AB144" s="1963"/>
      <c r="AC144" s="1963"/>
      <c r="AD144" s="1964"/>
    </row>
    <row r="145">
      <c r="A145" s="1961"/>
      <c r="B145" s="1961" t="s">
        <v>1734</v>
      </c>
      <c r="C145" s="1961" t="s">
        <v>1735</v>
      </c>
      <c r="D145" s="1962" t="s">
        <v>1736</v>
      </c>
      <c r="E145" s="1965" t="s">
        <v>1737</v>
      </c>
      <c r="F145" s="1966" t="s">
        <v>1738</v>
      </c>
      <c r="G145" s="1967" t="s">
        <v>1739</v>
      </c>
      <c r="H145" s="1967" t="s">
        <v>1740</v>
      </c>
      <c r="I145" s="1967" t="s">
        <v>1741</v>
      </c>
      <c r="J145" s="1963" t="s">
        <v>1742</v>
      </c>
      <c r="K145" s="1968" t="s">
        <v>1743</v>
      </c>
      <c r="L145" s="1968" t="s">
        <v>1744</v>
      </c>
      <c r="M145" s="1968" t="s">
        <v>1745</v>
      </c>
      <c r="N145" s="1968" t="s">
        <v>1746</v>
      </c>
      <c r="O145" s="1969" t="s">
        <v>1747</v>
      </c>
      <c r="P145" s="1968" t="s">
        <v>1748</v>
      </c>
      <c r="Q145" s="1969" t="s">
        <v>1749</v>
      </c>
      <c r="R145" s="1963" t="s">
        <v>1750</v>
      </c>
      <c r="S145" s="1969" t="s">
        <v>1751</v>
      </c>
      <c r="T145" s="1969" t="s">
        <v>1752</v>
      </c>
      <c r="U145" s="1969" t="s">
        <v>1753</v>
      </c>
      <c r="V145" s="1969" t="s">
        <v>1754</v>
      </c>
      <c r="W145" s="1969" t="s">
        <v>1755</v>
      </c>
      <c r="X145" s="1969" t="s">
        <v>1756</v>
      </c>
      <c r="Y145" s="1969" t="s">
        <v>1757</v>
      </c>
      <c r="Z145" s="1969" t="s">
        <v>1758</v>
      </c>
      <c r="AA145" s="1970" t="s">
        <v>1759</v>
      </c>
      <c r="AB145" s="1964" t="s">
        <v>1760</v>
      </c>
      <c r="AC145" s="1964" t="s">
        <v>1761</v>
      </c>
      <c r="AD145" s="1971" t="s">
        <v>1762</v>
      </c>
    </row>
    <row customHeight="true" ht="16.071428571428573" r="146">
      <c r="A146" s="1972" t="s">
        <v>1790</v>
      </c>
      <c r="B146" s="1973" t="s">
        <v>1771</v>
      </c>
      <c r="C146" s="1974" t="s">
        <v>1765</v>
      </c>
      <c r="D146" s="1975">
        <v>1749.83</v>
      </c>
      <c r="E146" s="1976">
        <v>3</v>
      </c>
      <c r="F146" s="1975">
        <f t="shared" ref="F146:F149" si="155">E146*1300*1.2</f>
      </c>
      <c r="G146" s="1977">
        <f t="shared" ref="G146:G156" si="105">F146/D146</f>
      </c>
      <c r="H146" s="1977">
        <f t="shared" ref="H146:H156" si="66">D146/E146</f>
      </c>
      <c r="I146" s="1977">
        <f t="shared" ref="I146:I156" si="27">F146/E146</f>
      </c>
      <c r="J146" s="1978">
        <f t="shared" ref="J146:J156" si="170">D146/T146</f>
      </c>
      <c r="K146" s="1979">
        <f t="shared" ref="K146:K156" si="118">O146/S146*1</f>
      </c>
      <c r="L146" s="1979">
        <f t="shared" ref="L146:L156" si="79">T146/S146</f>
      </c>
      <c r="M146" s="1979">
        <f t="shared" ref="M146:M156" si="40">V146/S146</f>
      </c>
      <c r="N146" s="1979">
        <f t="shared" ref="N146:N156" si="131">W146/V146</f>
      </c>
      <c r="O146" s="1980">
        <f t="shared" ref="O146:O156" si="92">U146/P146</f>
      </c>
      <c r="P146" s="1981">
        <v>0.0449</v>
      </c>
      <c r="Q146" s="1980">
        <v>52</v>
      </c>
      <c r="R146" s="1978">
        <f t="shared" ref="R146:R155" si="53">(D146/S146)*1000</f>
      </c>
      <c r="S146" s="1980">
        <v>21123</v>
      </c>
      <c r="T146" s="1980">
        <v>652</v>
      </c>
      <c r="U146" s="1980">
        <v>88</v>
      </c>
      <c r="V146" s="1980">
        <v>764</v>
      </c>
      <c r="W146" s="1980">
        <v>92</v>
      </c>
      <c r="X146" s="1980">
        <v>10</v>
      </c>
      <c r="Y146" s="1980">
        <v>2</v>
      </c>
      <c r="Z146" s="1980">
        <v>9</v>
      </c>
      <c r="AA146" s="1978">
        <f t="shared" ref="AA146:AA147" si="13">AD146*1000/D146</f>
      </c>
      <c r="AB146" s="1982" t="s">
        <v>1766</v>
      </c>
      <c r="AC146" s="1982" t="s">
        <v>1782</v>
      </c>
      <c r="AD146" s="1982">
        <v>29</v>
      </c>
    </row>
    <row customHeight="true" ht="16.071428571428573" r="147">
      <c r="A147" s="1972"/>
      <c r="B147" s="1973" t="s">
        <v>1771</v>
      </c>
      <c r="C147" s="1974" t="s">
        <v>1768</v>
      </c>
      <c r="D147" s="1975">
        <v>2495.64</v>
      </c>
      <c r="E147" s="1976">
        <v>6</v>
      </c>
      <c r="F147" s="1975">
        <f t="shared" si="155"/>
      </c>
      <c r="G147" s="1977">
        <f t="shared" si="105"/>
      </c>
      <c r="H147" s="1977">
        <f t="shared" si="66"/>
      </c>
      <c r="I147" s="1977">
        <f t="shared" si="27"/>
      </c>
      <c r="J147" s="1978">
        <f t="shared" si="170"/>
      </c>
      <c r="K147" s="1979">
        <f t="shared" si="118"/>
      </c>
      <c r="L147" s="1979">
        <f t="shared" si="79"/>
      </c>
      <c r="M147" s="1979">
        <f t="shared" si="40"/>
      </c>
      <c r="N147" s="1979">
        <f t="shared" si="131"/>
      </c>
      <c r="O147" s="1980">
        <f t="shared" si="92"/>
      </c>
      <c r="P147" s="1981">
        <v>0.0385</v>
      </c>
      <c r="Q147" s="1980">
        <v>51</v>
      </c>
      <c r="R147" s="1978">
        <f t="shared" si="53"/>
      </c>
      <c r="S147" s="1980">
        <v>28549</v>
      </c>
      <c r="T147" s="1980">
        <v>832</v>
      </c>
      <c r="U147" s="1980">
        <v>116</v>
      </c>
      <c r="V147" s="1980">
        <v>915</v>
      </c>
      <c r="W147" s="1980">
        <v>94</v>
      </c>
      <c r="X147" s="1980">
        <v>8</v>
      </c>
      <c r="Y147" s="1980">
        <v>7</v>
      </c>
      <c r="Z147" s="1980">
        <v>9</v>
      </c>
      <c r="AA147" s="1978">
        <f t="shared" si="13"/>
      </c>
      <c r="AB147" s="1982" t="s">
        <v>1766</v>
      </c>
      <c r="AC147" s="1982" t="s">
        <v>1782</v>
      </c>
      <c r="AD147" s="1982">
        <v>33</v>
      </c>
    </row>
    <row customHeight="true" ht="16.071428571428573" r="148">
      <c r="A148" s="1972"/>
      <c r="B148" s="1973" t="s">
        <v>1771</v>
      </c>
      <c r="C148" s="1974" t="s">
        <v>1769</v>
      </c>
      <c r="D148" s="1975">
        <v>2414.01</v>
      </c>
      <c r="E148" s="1976">
        <v>2</v>
      </c>
      <c r="F148" s="1975">
        <f t="shared" si="155"/>
      </c>
      <c r="G148" s="1977">
        <f t="shared" si="105"/>
      </c>
      <c r="H148" s="1977">
        <f t="shared" si="66"/>
      </c>
      <c r="I148" s="1977">
        <f t="shared" si="27"/>
      </c>
      <c r="J148" s="1978">
        <f t="shared" si="170"/>
      </c>
      <c r="K148" s="1979">
        <f t="shared" si="118"/>
      </c>
      <c r="L148" s="1979">
        <f t="shared" si="79"/>
      </c>
      <c r="M148" s="1979">
        <f t="shared" si="40"/>
      </c>
      <c r="N148" s="1979">
        <f t="shared" si="131"/>
      </c>
      <c r="O148" s="1980">
        <f t="shared" si="92"/>
      </c>
      <c r="P148" s="1981">
        <v>0.0292</v>
      </c>
      <c r="Q148" s="1980">
        <v>50</v>
      </c>
      <c r="R148" s="1978">
        <f t="shared" si="53"/>
      </c>
      <c r="S148" s="1980">
        <v>32156</v>
      </c>
      <c r="T148" s="1980">
        <v>921</v>
      </c>
      <c r="U148" s="1980">
        <v>141</v>
      </c>
      <c r="V148" s="1980">
        <v>1051</v>
      </c>
      <c r="W148" s="1980">
        <v>121</v>
      </c>
      <c r="X148" s="1980">
        <v>9</v>
      </c>
      <c r="Y148" s="1980">
        <v>1</v>
      </c>
      <c r="Z148" s="1980">
        <v>16</v>
      </c>
      <c r="AA148" s="1978">
        <v>0</v>
      </c>
      <c r="AB148" s="1982" t="s">
        <v>1766</v>
      </c>
      <c r="AC148" s="1982" t="s">
        <v>1782</v>
      </c>
      <c r="AD148" s="1982">
        <v>47</v>
      </c>
    </row>
    <row customHeight="true" ht="16.071428571428573" r="149">
      <c r="A149" s="1972"/>
      <c r="B149" s="1973" t="s">
        <v>1771</v>
      </c>
      <c r="C149" s="1974" t="s">
        <v>1772</v>
      </c>
      <c r="D149" s="1975">
        <v>2461.35</v>
      </c>
      <c r="E149" s="1976">
        <v>4</v>
      </c>
      <c r="F149" s="1975">
        <f t="shared" si="155"/>
      </c>
      <c r="G149" s="1977">
        <f t="shared" si="105"/>
      </c>
      <c r="H149" s="1977">
        <f t="shared" si="66"/>
      </c>
      <c r="I149" s="1977">
        <f t="shared" si="27"/>
      </c>
      <c r="J149" s="1978">
        <f t="shared" si="170"/>
      </c>
      <c r="K149" s="1979">
        <f t="shared" si="118"/>
      </c>
      <c r="L149" s="1979">
        <f t="shared" si="79"/>
      </c>
      <c r="M149" s="1979">
        <f t="shared" si="40"/>
      </c>
      <c r="N149" s="1979">
        <f t="shared" si="131"/>
      </c>
      <c r="O149" s="1980">
        <f t="shared" si="92"/>
      </c>
      <c r="P149" s="1981">
        <v>0.0151</v>
      </c>
      <c r="Q149" s="1980">
        <v>53</v>
      </c>
      <c r="R149" s="1978">
        <f t="shared" si="53"/>
      </c>
      <c r="S149" s="1980">
        <v>30251</v>
      </c>
      <c r="T149" s="1980">
        <v>849</v>
      </c>
      <c r="U149" s="1980">
        <v>110</v>
      </c>
      <c r="V149" s="1980">
        <v>938</v>
      </c>
      <c r="W149" s="1980">
        <v>88</v>
      </c>
      <c r="X149" s="1980">
        <v>9</v>
      </c>
      <c r="Y149" s="1980">
        <v>3</v>
      </c>
      <c r="Z149" s="1980">
        <v>9</v>
      </c>
      <c r="AA149" s="1978">
        <f t="shared" ref="AA149:AA156" si="14">AD149*1000/D149</f>
      </c>
      <c r="AB149" s="1982" t="s">
        <v>1766</v>
      </c>
      <c r="AC149" s="1982" t="s">
        <v>1782</v>
      </c>
      <c r="AD149" s="1982">
        <v>40</v>
      </c>
    </row>
    <row customHeight="true" ht="16.071428571428573" r="150">
      <c r="A150" s="1972"/>
      <c r="B150" s="1983" t="s">
        <v>1770</v>
      </c>
      <c r="C150" s="1983"/>
      <c r="D150" s="1984">
        <f>SUM(D146:D149)</f>
      </c>
      <c r="E150" s="1985">
        <f>SUM(E146:E149)</f>
      </c>
      <c r="F150" s="1984">
        <f>SUM(F146:F149)</f>
      </c>
      <c r="G150" s="1986">
        <f t="shared" si="105"/>
      </c>
      <c r="H150" s="1986">
        <f t="shared" si="66"/>
      </c>
      <c r="I150" s="1986">
        <f t="shared" si="27"/>
      </c>
      <c r="J150" s="1986">
        <f t="shared" si="170"/>
      </c>
      <c r="K150" s="1987">
        <f t="shared" si="118"/>
      </c>
      <c r="L150" s="1987">
        <f t="shared" si="79"/>
      </c>
      <c r="M150" s="1987">
        <f t="shared" si="40"/>
      </c>
      <c r="N150" s="1987">
        <f t="shared" si="131"/>
      </c>
      <c r="O150" s="1988">
        <f t="shared" si="92"/>
      </c>
      <c r="P150" s="1987">
        <f>AVERAGE(P146:P149)</f>
      </c>
      <c r="Q150" s="1984">
        <f>AVERAGE(Q146:Q149)</f>
      </c>
      <c r="R150" s="1986">
        <f t="shared" si="53"/>
      </c>
      <c r="S150" s="1989">
        <f>SUM(S146:S149)</f>
      </c>
      <c r="T150" s="1989">
        <f>SUM(T146:T149)</f>
      </c>
      <c r="U150" s="1989">
        <f>SUM(U146:U149)</f>
      </c>
      <c r="V150" s="1989">
        <f>SUM(V146:V149)</f>
      </c>
      <c r="W150" s="1989">
        <f>SUM(W146:W149)</f>
      </c>
      <c r="X150" s="1989">
        <f>SUM(X146:X149)</f>
      </c>
      <c r="Y150" s="1989">
        <f>SUM(Y146:Y149)</f>
      </c>
      <c r="Z150" s="1989">
        <f>SUM(Z146:Z149)</f>
      </c>
      <c r="AA150" s="1990">
        <f t="shared" si="14"/>
      </c>
      <c r="AB150" s="1991"/>
      <c r="AC150" s="1991"/>
      <c r="AD150" s="1992">
        <f>SUM(AD146:AD149)</f>
      </c>
    </row>
    <row customHeight="true" ht="16.071428571428573" r="151">
      <c r="A151" s="1972"/>
      <c r="B151" s="1974" t="s">
        <v>1764</v>
      </c>
      <c r="C151" s="1974" t="s">
        <v>1773</v>
      </c>
      <c r="D151" s="1975">
        <v>1717.53</v>
      </c>
      <c r="E151" s="1976">
        <v>4</v>
      </c>
      <c r="F151" s="1975">
        <f t="shared" ref="F151:F154" si="156">E151*1300*1.2</f>
      </c>
      <c r="G151" s="1977">
        <f t="shared" si="105"/>
      </c>
      <c r="H151" s="1977">
        <f t="shared" si="66"/>
      </c>
      <c r="I151" s="1977">
        <f t="shared" si="27"/>
      </c>
      <c r="J151" s="1978">
        <f t="shared" si="170"/>
      </c>
      <c r="K151" s="1979">
        <f t="shared" si="118"/>
      </c>
      <c r="L151" s="1979">
        <f t="shared" si="79"/>
      </c>
      <c r="M151" s="1979">
        <f t="shared" si="40"/>
      </c>
      <c r="N151" s="1979">
        <f t="shared" si="131"/>
      </c>
      <c r="O151" s="1980">
        <f t="shared" si="92"/>
      </c>
      <c r="P151" s="1981">
        <v>0.0199</v>
      </c>
      <c r="Q151" s="1980">
        <v>52</v>
      </c>
      <c r="R151" s="1978">
        <f t="shared" si="53"/>
      </c>
      <c r="S151" s="1980">
        <v>20738</v>
      </c>
      <c r="T151" s="1980">
        <v>712</v>
      </c>
      <c r="U151" s="1980">
        <v>92</v>
      </c>
      <c r="V151" s="1980">
        <v>845</v>
      </c>
      <c r="W151" s="1980">
        <v>88</v>
      </c>
      <c r="X151" s="1980">
        <v>5</v>
      </c>
      <c r="Y151" s="1980">
        <v>2</v>
      </c>
      <c r="Z151" s="1980">
        <v>10</v>
      </c>
      <c r="AA151" s="1978">
        <f t="shared" si="14"/>
      </c>
      <c r="AB151" s="1982" t="s">
        <v>1766</v>
      </c>
      <c r="AC151" s="1982" t="s">
        <v>1782</v>
      </c>
      <c r="AD151" s="1982">
        <v>28</v>
      </c>
    </row>
    <row r="152">
      <c r="A152" s="1972"/>
      <c r="B152" s="1974" t="s">
        <v>1764</v>
      </c>
      <c r="C152" s="1973" t="s">
        <v>1774</v>
      </c>
      <c r="D152" s="1993">
        <v>2529.74</v>
      </c>
      <c r="E152" s="1994">
        <v>2</v>
      </c>
      <c r="F152" s="1975">
        <f t="shared" si="156"/>
      </c>
      <c r="G152" s="1998">
        <f t="shared" si="105"/>
      </c>
      <c r="H152" s="1998">
        <f t="shared" si="66"/>
      </c>
      <c r="I152" s="1998">
        <f t="shared" si="27"/>
      </c>
      <c r="J152" s="1999">
        <f t="shared" si="170"/>
      </c>
      <c r="K152" s="2000">
        <f t="shared" si="118"/>
      </c>
      <c r="L152" s="2000">
        <f t="shared" si="79"/>
      </c>
      <c r="M152" s="2000">
        <f t="shared" si="40"/>
      </c>
      <c r="N152" s="2000">
        <f t="shared" si="131"/>
      </c>
      <c r="O152" s="1980">
        <f t="shared" si="92"/>
      </c>
      <c r="P152" s="1995">
        <v>0.0257</v>
      </c>
      <c r="Q152" s="1996">
        <v>52</v>
      </c>
      <c r="R152" s="1999">
        <f t="shared" si="53"/>
      </c>
      <c r="S152" s="1996">
        <v>27610</v>
      </c>
      <c r="T152" s="1996">
        <v>788</v>
      </c>
      <c r="U152" s="1996">
        <v>125</v>
      </c>
      <c r="V152" s="1996">
        <v>944</v>
      </c>
      <c r="W152" s="1996">
        <v>69</v>
      </c>
      <c r="X152" s="1996">
        <v>5</v>
      </c>
      <c r="Y152" s="1996">
        <v>4</v>
      </c>
      <c r="Z152" s="1996">
        <v>17</v>
      </c>
      <c r="AA152" s="1978">
        <f t="shared" si="14"/>
      </c>
      <c r="AB152" s="1982" t="s">
        <v>1766</v>
      </c>
      <c r="AC152" s="1982" t="s">
        <v>1782</v>
      </c>
      <c r="AD152" s="1997">
        <v>29</v>
      </c>
    </row>
    <row r="153">
      <c r="A153" s="1972"/>
      <c r="B153" s="1974" t="s">
        <v>1764</v>
      </c>
      <c r="C153" s="1973" t="s">
        <v>1775</v>
      </c>
      <c r="D153" s="1993">
        <v>2199.16</v>
      </c>
      <c r="E153" s="1994">
        <v>3</v>
      </c>
      <c r="F153" s="1975">
        <f t="shared" si="156"/>
      </c>
      <c r="G153" s="1998">
        <f t="shared" si="105"/>
      </c>
      <c r="H153" s="1998">
        <f t="shared" si="66"/>
      </c>
      <c r="I153" s="1998">
        <f t="shared" si="27"/>
      </c>
      <c r="J153" s="1999">
        <f t="shared" si="170"/>
      </c>
      <c r="K153" s="2000">
        <f t="shared" si="118"/>
      </c>
      <c r="L153" s="2000">
        <f t="shared" si="79"/>
      </c>
      <c r="M153" s="2000">
        <f t="shared" si="40"/>
      </c>
      <c r="N153" s="2000">
        <f t="shared" si="131"/>
      </c>
      <c r="O153" s="1980">
        <f t="shared" si="92"/>
      </c>
      <c r="P153" s="1995">
        <v>0.0185</v>
      </c>
      <c r="Q153" s="1996">
        <v>52</v>
      </c>
      <c r="R153" s="1999">
        <f t="shared" si="53"/>
      </c>
      <c r="S153" s="1996">
        <v>26027</v>
      </c>
      <c r="T153" s="1996">
        <v>890</v>
      </c>
      <c r="U153" s="1996">
        <v>104</v>
      </c>
      <c r="V153" s="1996">
        <v>1053</v>
      </c>
      <c r="W153" s="1996">
        <v>81</v>
      </c>
      <c r="X153" s="1996">
        <v>6</v>
      </c>
      <c r="Y153" s="1996">
        <v>2</v>
      </c>
      <c r="Z153" s="1996">
        <v>8</v>
      </c>
      <c r="AA153" s="1978">
        <f t="shared" si="14"/>
      </c>
      <c r="AB153" s="1982" t="s">
        <v>1766</v>
      </c>
      <c r="AC153" s="1982" t="s">
        <v>1782</v>
      </c>
      <c r="AD153" s="1997">
        <v>31</v>
      </c>
    </row>
    <row r="154">
      <c r="A154" s="1972"/>
      <c r="B154" s="1974" t="s">
        <v>1764</v>
      </c>
      <c r="C154" s="1973" t="s">
        <v>1776</v>
      </c>
      <c r="D154" s="1993">
        <v>1361.67</v>
      </c>
      <c r="E154" s="1994">
        <v>1</v>
      </c>
      <c r="F154" s="1975">
        <f t="shared" si="156"/>
      </c>
      <c r="G154" s="1998">
        <f t="shared" si="105"/>
      </c>
      <c r="H154" s="1998">
        <f t="shared" si="66"/>
      </c>
      <c r="I154" s="1998">
        <f t="shared" si="27"/>
      </c>
      <c r="J154" s="1999">
        <f t="shared" si="170"/>
      </c>
      <c r="K154" s="2000">
        <f t="shared" si="118"/>
      </c>
      <c r="L154" s="2000">
        <f t="shared" si="79"/>
      </c>
      <c r="M154" s="2000">
        <f t="shared" si="40"/>
      </c>
      <c r="N154" s="2000">
        <f t="shared" si="131"/>
      </c>
      <c r="O154" s="1980">
        <f t="shared" si="92"/>
      </c>
      <c r="P154" s="1995">
        <v>0.0223</v>
      </c>
      <c r="Q154" s="1996">
        <v>52</v>
      </c>
      <c r="R154" s="1999">
        <f t="shared" si="53"/>
      </c>
      <c r="S154" s="1996">
        <v>16836</v>
      </c>
      <c r="T154" s="1996">
        <v>623</v>
      </c>
      <c r="U154" s="1996">
        <v>83</v>
      </c>
      <c r="V154" s="1996">
        <v>744</v>
      </c>
      <c r="W154" s="1996">
        <v>39</v>
      </c>
      <c r="X154" s="1996">
        <v>10</v>
      </c>
      <c r="Y154" s="1996">
        <v>0</v>
      </c>
      <c r="Z154" s="1996">
        <v>9</v>
      </c>
      <c r="AA154" s="1978">
        <f t="shared" si="14"/>
      </c>
      <c r="AB154" s="1982" t="s">
        <v>1766</v>
      </c>
      <c r="AC154" s="1982" t="s">
        <v>1782</v>
      </c>
      <c r="AD154" s="1997">
        <v>20</v>
      </c>
    </row>
    <row r="155">
      <c r="A155" s="1972"/>
      <c r="B155" s="1983" t="s">
        <v>1770</v>
      </c>
      <c r="C155" s="1983"/>
      <c r="D155" s="1984">
        <f>SUM(D151:D154)</f>
      </c>
      <c r="E155" s="1984">
        <f>SUM(E151:E154)</f>
      </c>
      <c r="F155" s="1984">
        <f>SUM(F151:F154)</f>
      </c>
      <c r="G155" s="1986">
        <f t="shared" si="105"/>
      </c>
      <c r="H155" s="1986">
        <f t="shared" si="66"/>
      </c>
      <c r="I155" s="1986">
        <f t="shared" si="27"/>
      </c>
      <c r="J155" s="1986">
        <f t="shared" si="170"/>
      </c>
      <c r="K155" s="1987">
        <f t="shared" si="118"/>
      </c>
      <c r="L155" s="1987">
        <f t="shared" si="79"/>
      </c>
      <c r="M155" s="1987">
        <f t="shared" si="40"/>
      </c>
      <c r="N155" s="1987">
        <f t="shared" si="131"/>
      </c>
      <c r="O155" s="1988">
        <f t="shared" si="92"/>
      </c>
      <c r="P155" s="1987">
        <f>AVERAGE(P151:P154)</f>
      </c>
      <c r="Q155" s="2001">
        <f>AVERAGE(Q151:Q154)</f>
      </c>
      <c r="R155" s="1984">
        <f t="shared" si="53"/>
      </c>
      <c r="S155" s="1988">
        <f>SUM(S151:S154)</f>
      </c>
      <c r="T155" s="1988">
        <f>SUM(T151:T154)</f>
      </c>
      <c r="U155" s="1988">
        <f>SUM(U151:U154)</f>
      </c>
      <c r="V155" s="1988">
        <f>SUM(V151:V154)</f>
      </c>
      <c r="W155" s="1988">
        <f>SUM(W151:W154)</f>
      </c>
      <c r="X155" s="1988">
        <f>SUM(X151:X154)</f>
      </c>
      <c r="Y155" s="1988">
        <f>SUM(Y151:Y154)</f>
      </c>
      <c r="Z155" s="1988">
        <f>SUM(Z151:Z154)</f>
      </c>
      <c r="AA155" s="1990">
        <f t="shared" si="14"/>
      </c>
      <c r="AB155" s="1991"/>
      <c r="AC155" s="1991"/>
      <c r="AD155" s="1992">
        <f>SUM(AD151:AD154)</f>
      </c>
    </row>
    <row r="156">
      <c r="A156" s="1972"/>
      <c r="B156" s="2002" t="s">
        <v>1777</v>
      </c>
      <c r="C156" s="2002"/>
      <c r="D156" s="2003">
        <f>D155+D150</f>
      </c>
      <c r="E156" s="2003">
        <f>E155+E150</f>
      </c>
      <c r="F156" s="2003">
        <f>F155+F150</f>
      </c>
      <c r="G156" s="2004">
        <f t="shared" si="105"/>
      </c>
      <c r="H156" s="2004">
        <f t="shared" si="66"/>
      </c>
      <c r="I156" s="2004">
        <f t="shared" si="27"/>
      </c>
      <c r="J156" s="2004">
        <f t="shared" si="170"/>
      </c>
      <c r="K156" s="2005">
        <f t="shared" si="118"/>
      </c>
      <c r="L156" s="2005">
        <f t="shared" si="79"/>
      </c>
      <c r="M156" s="2005">
        <f t="shared" si="40"/>
      </c>
      <c r="N156" s="2005">
        <f t="shared" si="131"/>
      </c>
      <c r="O156" s="2006">
        <f t="shared" si="92"/>
      </c>
      <c r="P156" s="2007">
        <f>(P155+P150)/2</f>
      </c>
      <c r="Q156" s="2007">
        <f>(Q155+Q150)/2</f>
      </c>
      <c r="R156" s="2003">
        <f>(R155+R150)/2</f>
      </c>
      <c r="S156" s="2006">
        <f>S155+S150</f>
      </c>
      <c r="T156" s="2006">
        <f>T155+T150</f>
      </c>
      <c r="U156" s="2006">
        <f>U155+U150</f>
      </c>
      <c r="V156" s="2006">
        <f>V155+V150</f>
      </c>
      <c r="W156" s="2006">
        <f>W155+W150</f>
      </c>
      <c r="X156" s="2006">
        <f>X155+X150</f>
      </c>
      <c r="Y156" s="2006">
        <f>Y155+Y150</f>
      </c>
      <c r="Z156" s="2006">
        <f>Z155+Z150</f>
      </c>
      <c r="AA156" s="2004">
        <f t="shared" si="14"/>
      </c>
      <c r="AB156" s="2008"/>
      <c r="AC156" s="2008"/>
      <c r="AD156" s="2009">
        <f>AD155+AD150</f>
      </c>
    </row>
    <row customHeight="true" ht="18.452380952380953" r="157">
      <c r="A157" s="1961" t="s">
        <v>1730</v>
      </c>
      <c r="B157" s="1961" t="s">
        <v>1731</v>
      </c>
      <c r="C157" s="1961"/>
      <c r="D157" s="1962" t="s">
        <v>1732</v>
      </c>
      <c r="E157" s="1962"/>
      <c r="F157" s="1962"/>
      <c r="G157" s="1962"/>
      <c r="H157" s="1962"/>
      <c r="I157" s="1962"/>
      <c r="J157" s="1963" t="s">
        <v>1733</v>
      </c>
      <c r="K157" s="1963"/>
      <c r="L157" s="1963"/>
      <c r="M157" s="1963"/>
      <c r="N157" s="1963"/>
      <c r="O157" s="1963"/>
      <c r="P157" s="1963"/>
      <c r="Q157" s="1963"/>
      <c r="R157" s="1963"/>
      <c r="S157" s="1963"/>
      <c r="T157" s="1963"/>
      <c r="U157" s="1963"/>
      <c r="V157" s="1963"/>
      <c r="W157" s="1963"/>
      <c r="X157" s="1963"/>
      <c r="Y157" s="1963"/>
      <c r="Z157" s="1963"/>
      <c r="AA157" s="1963"/>
      <c r="AB157" s="1963"/>
      <c r="AC157" s="1963"/>
      <c r="AD157" s="1964"/>
    </row>
    <row customHeight="true" ht="18.452380952380953" r="158">
      <c r="A158" s="1961"/>
      <c r="B158" s="1961" t="s">
        <v>1734</v>
      </c>
      <c r="C158" s="1961" t="s">
        <v>1735</v>
      </c>
      <c r="D158" s="1962" t="s">
        <v>1736</v>
      </c>
      <c r="E158" s="1965" t="s">
        <v>1737</v>
      </c>
      <c r="F158" s="1966" t="s">
        <v>1738</v>
      </c>
      <c r="G158" s="1967" t="s">
        <v>1739</v>
      </c>
      <c r="H158" s="1967" t="s">
        <v>1740</v>
      </c>
      <c r="I158" s="1967" t="s">
        <v>1741</v>
      </c>
      <c r="J158" s="1963" t="s">
        <v>1742</v>
      </c>
      <c r="K158" s="1968" t="s">
        <v>1743</v>
      </c>
      <c r="L158" s="1968" t="s">
        <v>1744</v>
      </c>
      <c r="M158" s="1968" t="s">
        <v>1745</v>
      </c>
      <c r="N158" s="1968" t="s">
        <v>1746</v>
      </c>
      <c r="O158" s="1969" t="s">
        <v>1747</v>
      </c>
      <c r="P158" s="1968" t="s">
        <v>1748</v>
      </c>
      <c r="Q158" s="1969" t="s">
        <v>1749</v>
      </c>
      <c r="R158" s="1963" t="s">
        <v>1750</v>
      </c>
      <c r="S158" s="1969" t="s">
        <v>1751</v>
      </c>
      <c r="T158" s="1969" t="s">
        <v>1752</v>
      </c>
      <c r="U158" s="1969" t="s">
        <v>1753</v>
      </c>
      <c r="V158" s="1969" t="s">
        <v>1754</v>
      </c>
      <c r="W158" s="1969" t="s">
        <v>1755</v>
      </c>
      <c r="X158" s="1969" t="s">
        <v>1756</v>
      </c>
      <c r="Y158" s="1969" t="s">
        <v>1757</v>
      </c>
      <c r="Z158" s="1969" t="s">
        <v>1758</v>
      </c>
      <c r="AA158" s="1970" t="s">
        <v>1759</v>
      </c>
      <c r="AB158" s="1964" t="s">
        <v>1760</v>
      </c>
      <c r="AC158" s="1964" t="s">
        <v>1761</v>
      </c>
      <c r="AD158" s="1971" t="s">
        <v>1762</v>
      </c>
    </row>
    <row r="159">
      <c r="A159" s="1972" t="s">
        <v>1791</v>
      </c>
      <c r="B159" s="1973" t="s">
        <v>1771</v>
      </c>
      <c r="C159" s="1974" t="s">
        <v>1765</v>
      </c>
      <c r="D159" s="1975">
        <v>2111.39</v>
      </c>
      <c r="E159" s="1976">
        <v>1</v>
      </c>
      <c r="F159" s="1975">
        <f t="shared" ref="F159:F163" si="157">E159*1300*1.2</f>
      </c>
      <c r="G159" s="1977">
        <f t="shared" ref="G159:G169" si="106">F159/D159</f>
      </c>
      <c r="H159" s="1977">
        <f t="shared" ref="H159:H169" si="67">D159/E159</f>
      </c>
      <c r="I159" s="1977">
        <f t="shared" ref="I159:I169" si="28">F159/E159</f>
      </c>
      <c r="J159" s="1978">
        <f t="shared" ref="J159:J169" si="171">D159/T159</f>
      </c>
      <c r="K159" s="1979">
        <f t="shared" ref="K159:K169" si="119">O159/S159*1</f>
      </c>
      <c r="L159" s="1979">
        <f t="shared" ref="L159:L169" si="80">T159/S159</f>
      </c>
      <c r="M159" s="1979">
        <f t="shared" ref="M159:M169" si="41">V159/S159</f>
      </c>
      <c r="N159" s="1979">
        <f t="shared" ref="N159:N169" si="132">W159/V159</f>
      </c>
      <c r="O159" s="1980">
        <f t="shared" ref="O159:O169" si="93">U159/P159</f>
      </c>
      <c r="P159" s="1981">
        <v>0.0409</v>
      </c>
      <c r="Q159" s="1980">
        <v>48</v>
      </c>
      <c r="R159" s="1978">
        <f t="shared" ref="R159:R168" si="54">(D159/S159)*1000</f>
      </c>
      <c r="S159" s="1980">
        <v>25613</v>
      </c>
      <c r="T159" s="1980">
        <v>598</v>
      </c>
      <c r="U159" s="1980">
        <v>107</v>
      </c>
      <c r="V159" s="1980">
        <v>707</v>
      </c>
      <c r="W159" s="1980">
        <v>69</v>
      </c>
      <c r="X159" s="1980">
        <v>6</v>
      </c>
      <c r="Y159" s="1980">
        <v>3</v>
      </c>
      <c r="Z159" s="1980">
        <v>9</v>
      </c>
      <c r="AA159" s="1978">
        <f t="shared" ref="AA159:AA169" si="15">AD159*1000/D159</f>
      </c>
      <c r="AB159" s="1982" t="s">
        <v>1766</v>
      </c>
      <c r="AC159" s="1982" t="s">
        <v>1782</v>
      </c>
      <c r="AD159" s="1982">
        <v>29</v>
      </c>
    </row>
    <row r="160">
      <c r="A160" s="1972"/>
      <c r="B160" s="1973" t="s">
        <v>1771</v>
      </c>
      <c r="C160" s="1974" t="s">
        <v>1768</v>
      </c>
      <c r="D160" s="1975">
        <v>2531.95</v>
      </c>
      <c r="E160" s="1976">
        <v>5</v>
      </c>
      <c r="F160" s="1975">
        <f t="shared" si="157"/>
      </c>
      <c r="G160" s="1977">
        <f t="shared" si="106"/>
      </c>
      <c r="H160" s="1977">
        <f t="shared" si="67"/>
      </c>
      <c r="I160" s="1977">
        <f t="shared" si="28"/>
      </c>
      <c r="J160" s="1978">
        <f t="shared" si="171"/>
      </c>
      <c r="K160" s="1979">
        <f t="shared" si="119"/>
      </c>
      <c r="L160" s="1979">
        <f t="shared" si="80"/>
      </c>
      <c r="M160" s="1979">
        <f t="shared" si="41"/>
      </c>
      <c r="N160" s="1979">
        <f t="shared" si="132"/>
      </c>
      <c r="O160" s="1980">
        <f t="shared" si="93"/>
      </c>
      <c r="P160" s="1981">
        <v>0.0149</v>
      </c>
      <c r="Q160" s="1980">
        <v>51</v>
      </c>
      <c r="R160" s="1978">
        <f t="shared" si="54"/>
      </c>
      <c r="S160" s="1980">
        <v>26854</v>
      </c>
      <c r="T160" s="1980">
        <v>856</v>
      </c>
      <c r="U160" s="1980">
        <v>113</v>
      </c>
      <c r="V160" s="1980">
        <v>972</v>
      </c>
      <c r="W160" s="1980">
        <v>82</v>
      </c>
      <c r="X160" s="1980">
        <v>9</v>
      </c>
      <c r="Y160" s="1980">
        <v>7</v>
      </c>
      <c r="Z160" s="1980">
        <v>7</v>
      </c>
      <c r="AA160" s="1978">
        <f t="shared" si="15"/>
      </c>
      <c r="AB160" s="1982" t="s">
        <v>1766</v>
      </c>
      <c r="AC160" s="1982" t="s">
        <v>1782</v>
      </c>
      <c r="AD160" s="1982">
        <v>36</v>
      </c>
    </row>
    <row r="161">
      <c r="A161" s="1972"/>
      <c r="B161" s="1973" t="s">
        <v>1771</v>
      </c>
      <c r="C161" s="1974" t="s">
        <v>1769</v>
      </c>
      <c r="D161" s="1975">
        <v>2725.51</v>
      </c>
      <c r="E161" s="1976">
        <v>6</v>
      </c>
      <c r="F161" s="1975">
        <f t="shared" si="157"/>
      </c>
      <c r="G161" s="1977">
        <f t="shared" si="106"/>
      </c>
      <c r="H161" s="1977">
        <f t="shared" si="67"/>
      </c>
      <c r="I161" s="1977">
        <f t="shared" si="28"/>
      </c>
      <c r="J161" s="1978">
        <f t="shared" si="171"/>
      </c>
      <c r="K161" s="1979">
        <f t="shared" si="119"/>
      </c>
      <c r="L161" s="1979">
        <f t="shared" si="80"/>
      </c>
      <c r="M161" s="1979">
        <f t="shared" si="41"/>
      </c>
      <c r="N161" s="1979">
        <f t="shared" si="132"/>
      </c>
      <c r="O161" s="1980">
        <f t="shared" si="93"/>
      </c>
      <c r="P161" s="1981">
        <v>0.0099</v>
      </c>
      <c r="Q161" s="1980">
        <v>50</v>
      </c>
      <c r="R161" s="1978">
        <f t="shared" si="54"/>
      </c>
      <c r="S161" s="1980">
        <v>30443</v>
      </c>
      <c r="T161" s="1980">
        <v>836</v>
      </c>
      <c r="U161" s="1980">
        <v>90</v>
      </c>
      <c r="V161" s="1980">
        <v>961</v>
      </c>
      <c r="W161" s="1980">
        <v>97</v>
      </c>
      <c r="X161" s="1980">
        <v>16</v>
      </c>
      <c r="Y161" s="1980">
        <v>2</v>
      </c>
      <c r="Z161" s="1980">
        <v>12</v>
      </c>
      <c r="AA161" s="1978">
        <f t="shared" si="15"/>
      </c>
      <c r="AB161" s="1982" t="s">
        <v>1766</v>
      </c>
      <c r="AC161" s="1982" t="s">
        <v>1782</v>
      </c>
      <c r="AD161" s="1982">
        <v>28</v>
      </c>
    </row>
    <row r="162">
      <c r="A162" s="1972"/>
      <c r="B162" s="1973" t="s">
        <v>1771</v>
      </c>
      <c r="C162" s="1974" t="s">
        <v>1772</v>
      </c>
      <c r="D162" s="1975">
        <v>3411.32</v>
      </c>
      <c r="E162" s="1976">
        <v>5</v>
      </c>
      <c r="F162" s="1975">
        <f t="shared" si="157"/>
      </c>
      <c r="G162" s="1977">
        <f t="shared" si="106"/>
      </c>
      <c r="H162" s="1977">
        <f t="shared" si="67"/>
      </c>
      <c r="I162" s="1977">
        <f t="shared" si="28"/>
      </c>
      <c r="J162" s="1978">
        <f t="shared" si="171"/>
      </c>
      <c r="K162" s="1979">
        <f t="shared" si="119"/>
      </c>
      <c r="L162" s="1979">
        <f t="shared" si="80"/>
      </c>
      <c r="M162" s="1979">
        <f t="shared" si="41"/>
      </c>
      <c r="N162" s="1979">
        <f t="shared" si="132"/>
      </c>
      <c r="O162" s="1980">
        <f t="shared" si="93"/>
      </c>
      <c r="P162" s="1981">
        <v>0.0211</v>
      </c>
      <c r="Q162" s="1980">
        <v>50</v>
      </c>
      <c r="R162" s="1978">
        <f t="shared" si="54"/>
      </c>
      <c r="S162" s="1980">
        <v>41684</v>
      </c>
      <c r="T162" s="1980">
        <v>962</v>
      </c>
      <c r="U162" s="1980">
        <v>143</v>
      </c>
      <c r="V162" s="1980">
        <v>1042</v>
      </c>
      <c r="W162" s="1980">
        <v>87</v>
      </c>
      <c r="X162" s="1980">
        <v>10</v>
      </c>
      <c r="Y162" s="1980">
        <v>0</v>
      </c>
      <c r="Z162" s="1980">
        <v>24</v>
      </c>
      <c r="AA162" s="1978">
        <f t="shared" si="15"/>
      </c>
      <c r="AB162" s="1982" t="s">
        <v>1766</v>
      </c>
      <c r="AC162" s="1982" t="s">
        <v>1782</v>
      </c>
      <c r="AD162" s="1982">
        <v>34</v>
      </c>
    </row>
    <row r="163">
      <c r="A163" s="1972"/>
      <c r="B163" s="1973" t="s">
        <v>1771</v>
      </c>
      <c r="C163" s="1974" t="s">
        <v>1773</v>
      </c>
      <c r="D163" s="1975">
        <v>6297.02</v>
      </c>
      <c r="E163" s="1976">
        <v>12</v>
      </c>
      <c r="F163" s="1975">
        <f t="shared" si="157"/>
      </c>
      <c r="G163" s="1977">
        <f t="shared" si="106"/>
      </c>
      <c r="H163" s="1977">
        <f t="shared" si="67"/>
      </c>
      <c r="I163" s="1977">
        <f t="shared" si="28"/>
      </c>
      <c r="J163" s="1978">
        <f t="shared" si="171"/>
      </c>
      <c r="K163" s="1979">
        <f t="shared" si="119"/>
      </c>
      <c r="L163" s="1979">
        <f t="shared" si="80"/>
      </c>
      <c r="M163" s="1979">
        <f t="shared" si="41"/>
      </c>
      <c r="N163" s="1979">
        <f t="shared" si="132"/>
      </c>
      <c r="O163" s="1980">
        <f t="shared" si="93"/>
      </c>
      <c r="P163" s="1981">
        <v>0.0601</v>
      </c>
      <c r="Q163" s="1980">
        <v>54</v>
      </c>
      <c r="R163" s="1978">
        <f t="shared" si="54"/>
      </c>
      <c r="S163" s="1980">
        <v>96241</v>
      </c>
      <c r="T163" s="1980">
        <v>1539</v>
      </c>
      <c r="U163" s="1980">
        <v>350</v>
      </c>
      <c r="V163" s="1980">
        <v>1618</v>
      </c>
      <c r="W163" s="1980">
        <v>171</v>
      </c>
      <c r="X163" s="1980">
        <v>17</v>
      </c>
      <c r="Y163" s="1980">
        <v>7</v>
      </c>
      <c r="Z163" s="1980">
        <v>62</v>
      </c>
      <c r="AA163" s="1978">
        <f t="shared" si="15"/>
      </c>
      <c r="AB163" s="1982" t="s">
        <v>1766</v>
      </c>
      <c r="AC163" s="1982" t="s">
        <v>1782</v>
      </c>
      <c r="AD163" s="1982">
        <v>76</v>
      </c>
    </row>
    <row r="164">
      <c r="A164" s="1972"/>
      <c r="B164" s="1983" t="s">
        <v>1770</v>
      </c>
      <c r="C164" s="1983"/>
      <c r="D164" s="2012">
        <f>SUM(D159:D163)</f>
      </c>
      <c r="E164" s="1984">
        <f>SUM(E159:E163)</f>
      </c>
      <c r="F164" s="1984">
        <f>SUM(F159:F163)</f>
      </c>
      <c r="G164" s="1986">
        <f t="shared" si="106"/>
      </c>
      <c r="H164" s="1986">
        <f t="shared" si="67"/>
      </c>
      <c r="I164" s="1986">
        <f t="shared" si="28"/>
      </c>
      <c r="J164" s="1986">
        <f t="shared" si="171"/>
      </c>
      <c r="K164" s="1987">
        <f t="shared" si="119"/>
      </c>
      <c r="L164" s="1987">
        <f t="shared" si="80"/>
      </c>
      <c r="M164" s="1987">
        <f t="shared" si="41"/>
      </c>
      <c r="N164" s="1987">
        <f t="shared" si="132"/>
      </c>
      <c r="O164" s="1988">
        <f t="shared" si="93"/>
      </c>
      <c r="P164" s="1987">
        <f>AVERAGE(P159:P163)</f>
      </c>
      <c r="Q164" s="1984">
        <f>AVERAGE(Q159:Q163)</f>
      </c>
      <c r="R164" s="1986">
        <f t="shared" si="54"/>
      </c>
      <c r="S164" s="1989">
        <f>SUM(S159:S163)</f>
      </c>
      <c r="T164" s="1989">
        <f>SUM(T159:T163)</f>
      </c>
      <c r="U164" s="1989">
        <f>SUM(U159:U163)</f>
      </c>
      <c r="V164" s="1989">
        <f>SUM(V159:V163)</f>
      </c>
      <c r="W164" s="1989">
        <f>SUM(W159:W163)</f>
      </c>
      <c r="X164" s="1989">
        <f>SUM(X159:X163)</f>
      </c>
      <c r="Y164" s="1989">
        <f>SUM(Y159:Y163)</f>
      </c>
      <c r="Z164" s="1989">
        <f>SUM(Z159:Z163)</f>
      </c>
      <c r="AA164" s="1990">
        <f t="shared" si="15"/>
      </c>
      <c r="AB164" s="1991"/>
      <c r="AC164" s="1991"/>
      <c r="AD164" s="1992">
        <f>SUM(AD159:AD163)</f>
      </c>
    </row>
    <row r="165">
      <c r="A165" s="1972"/>
      <c r="B165" s="1974" t="s">
        <v>1764</v>
      </c>
      <c r="C165" s="1973" t="s">
        <v>1774</v>
      </c>
      <c r="D165" s="1993">
        <v>5753.71</v>
      </c>
      <c r="E165" s="1994">
        <v>9</v>
      </c>
      <c r="F165" s="1975">
        <f t="shared" ref="F165:F167" si="158">E165*1300*1.2</f>
      </c>
      <c r="G165" s="1998">
        <f t="shared" si="106"/>
      </c>
      <c r="H165" s="1998">
        <f t="shared" si="67"/>
      </c>
      <c r="I165" s="1998">
        <f t="shared" si="28"/>
      </c>
      <c r="J165" s="1999">
        <f t="shared" si="171"/>
      </c>
      <c r="K165" s="2000">
        <f t="shared" si="119"/>
      </c>
      <c r="L165" s="2000">
        <f t="shared" si="80"/>
      </c>
      <c r="M165" s="2000">
        <f t="shared" si="41"/>
      </c>
      <c r="N165" s="2000">
        <f t="shared" si="132"/>
      </c>
      <c r="O165" s="1980">
        <f t="shared" si="93"/>
      </c>
      <c r="P165" s="1995">
        <v>0.04</v>
      </c>
      <c r="Q165" s="1996">
        <v>56</v>
      </c>
      <c r="R165" s="1999">
        <f t="shared" si="54"/>
      </c>
      <c r="S165" s="1996">
        <v>89761</v>
      </c>
      <c r="T165" s="1996">
        <v>1819</v>
      </c>
      <c r="U165" s="1996">
        <v>346</v>
      </c>
      <c r="V165" s="1996">
        <v>1970</v>
      </c>
      <c r="W165" s="1996">
        <v>161</v>
      </c>
      <c r="X165" s="1996">
        <v>17</v>
      </c>
      <c r="Y165" s="1996">
        <v>9</v>
      </c>
      <c r="Z165" s="1996">
        <v>56</v>
      </c>
      <c r="AA165" s="1978">
        <f t="shared" si="15"/>
      </c>
      <c r="AB165" s="1982" t="s">
        <v>1766</v>
      </c>
      <c r="AC165" s="1982" t="s">
        <v>1782</v>
      </c>
      <c r="AD165" s="1997">
        <v>79</v>
      </c>
    </row>
    <row r="166">
      <c r="A166" s="1972"/>
      <c r="B166" s="1974" t="s">
        <v>1764</v>
      </c>
      <c r="C166" s="1973" t="s">
        <v>1775</v>
      </c>
      <c r="D166" s="2013">
        <v>4359.15</v>
      </c>
      <c r="E166" s="1994">
        <v>4</v>
      </c>
      <c r="F166" s="1975">
        <f t="shared" si="158"/>
      </c>
      <c r="G166" s="1998">
        <f t="shared" si="106"/>
      </c>
      <c r="H166" s="1998">
        <f t="shared" si="67"/>
      </c>
      <c r="I166" s="1998">
        <f t="shared" si="28"/>
      </c>
      <c r="J166" s="1999">
        <f t="shared" si="171"/>
      </c>
      <c r="K166" s="2000">
        <f t="shared" si="119"/>
      </c>
      <c r="L166" s="2000">
        <f t="shared" si="80"/>
      </c>
      <c r="M166" s="2000">
        <f t="shared" si="41"/>
      </c>
      <c r="N166" s="2000">
        <f t="shared" si="132"/>
      </c>
      <c r="O166" s="1980">
        <f t="shared" si="93"/>
      </c>
      <c r="P166" s="1995">
        <v>0.0302</v>
      </c>
      <c r="Q166" s="1996">
        <v>58</v>
      </c>
      <c r="R166" s="1999">
        <f t="shared" si="54"/>
      </c>
      <c r="S166" s="1996">
        <v>58321</v>
      </c>
      <c r="T166" s="1996">
        <v>1535</v>
      </c>
      <c r="U166" s="1996">
        <v>227</v>
      </c>
      <c r="V166" s="1996">
        <v>1668</v>
      </c>
      <c r="W166" s="1996">
        <v>177</v>
      </c>
      <c r="X166" s="1996">
        <v>18</v>
      </c>
      <c r="Y166" s="1996">
        <v>6</v>
      </c>
      <c r="Z166" s="1996">
        <v>25</v>
      </c>
      <c r="AA166" s="1978">
        <f t="shared" si="15"/>
      </c>
      <c r="AB166" s="1982" t="s">
        <v>1766</v>
      </c>
      <c r="AC166" s="1982" t="s">
        <v>1782</v>
      </c>
      <c r="AD166" s="1997">
        <v>62</v>
      </c>
    </row>
    <row r="167">
      <c r="A167" s="1972"/>
      <c r="B167" s="1974" t="s">
        <v>1764</v>
      </c>
      <c r="C167" s="1973" t="s">
        <v>1776</v>
      </c>
      <c r="D167" s="1993">
        <v>2156.84</v>
      </c>
      <c r="E167" s="1994">
        <v>10</v>
      </c>
      <c r="F167" s="1975">
        <f t="shared" si="158"/>
      </c>
      <c r="G167" s="1998">
        <f t="shared" si="106"/>
      </c>
      <c r="H167" s="1998">
        <f t="shared" si="67"/>
      </c>
      <c r="I167" s="1998">
        <f t="shared" si="28"/>
      </c>
      <c r="J167" s="1999">
        <f t="shared" si="171"/>
      </c>
      <c r="K167" s="2000">
        <f t="shared" si="119"/>
      </c>
      <c r="L167" s="2000">
        <f t="shared" si="80"/>
      </c>
      <c r="M167" s="2000">
        <f t="shared" si="41"/>
      </c>
      <c r="N167" s="2000">
        <f t="shared" si="132"/>
      </c>
      <c r="O167" s="1980">
        <f t="shared" si="93"/>
      </c>
      <c r="P167" s="1995">
        <v>0.0414</v>
      </c>
      <c r="Q167" s="1996">
        <v>59</v>
      </c>
      <c r="R167" s="1999">
        <f t="shared" si="54"/>
      </c>
      <c r="S167" s="1996">
        <v>26649</v>
      </c>
      <c r="T167" s="1996">
        <v>801</v>
      </c>
      <c r="U167" s="1996">
        <v>145</v>
      </c>
      <c r="V167" s="1996">
        <v>869</v>
      </c>
      <c r="W167" s="1996">
        <v>100</v>
      </c>
      <c r="X167" s="1996">
        <v>11</v>
      </c>
      <c r="Y167" s="1996">
        <v>4</v>
      </c>
      <c r="Z167" s="1996">
        <v>19</v>
      </c>
      <c r="AA167" s="1978">
        <f t="shared" si="15"/>
      </c>
      <c r="AB167" s="1982" t="s">
        <v>1766</v>
      </c>
      <c r="AC167" s="1982" t="s">
        <v>1782</v>
      </c>
      <c r="AD167" s="1997">
        <v>46</v>
      </c>
    </row>
    <row r="168">
      <c r="A168" s="1972"/>
      <c r="B168" s="1983" t="s">
        <v>1770</v>
      </c>
      <c r="C168" s="1983"/>
      <c r="D168" s="1984">
        <f>SUM(D165:D167)</f>
      </c>
      <c r="E168" s="1984">
        <f>SUM(E165:E167)</f>
      </c>
      <c r="F168" s="1984">
        <f>SUM(F165:F167)</f>
      </c>
      <c r="G168" s="1986">
        <f t="shared" si="106"/>
      </c>
      <c r="H168" s="1986">
        <f t="shared" si="67"/>
      </c>
      <c r="I168" s="1986">
        <f t="shared" si="28"/>
      </c>
      <c r="J168" s="1986">
        <f t="shared" si="171"/>
      </c>
      <c r="K168" s="1987">
        <f t="shared" si="119"/>
      </c>
      <c r="L168" s="1987">
        <f t="shared" si="80"/>
      </c>
      <c r="M168" s="1987">
        <f t="shared" si="41"/>
      </c>
      <c r="N168" s="1987">
        <f t="shared" si="132"/>
      </c>
      <c r="O168" s="1988">
        <f t="shared" si="93"/>
      </c>
      <c r="P168" s="1987">
        <f>AVERAGE(P165:P167)</f>
      </c>
      <c r="Q168" s="2014">
        <f>AVERAGE(Q165:Q167)</f>
      </c>
      <c r="R168" s="1984">
        <f t="shared" si="54"/>
      </c>
      <c r="S168" s="1988">
        <f>SUM(S165:S167)</f>
      </c>
      <c r="T168" s="1988">
        <f>SUM(T165:T167)</f>
      </c>
      <c r="U168" s="1988">
        <f>SUM(U165:U167)</f>
      </c>
      <c r="V168" s="1988">
        <f>SUM(V165:V167)</f>
      </c>
      <c r="W168" s="1988">
        <f>SUM(W165:W167)</f>
      </c>
      <c r="X168" s="1988">
        <f>SUM(X165:X167)</f>
      </c>
      <c r="Y168" s="1988">
        <f>SUM(Y165:Y167)</f>
      </c>
      <c r="Z168" s="1988">
        <f>SUM(Z165:Z167)</f>
      </c>
      <c r="AA168" s="1990">
        <f t="shared" si="15"/>
      </c>
      <c r="AB168" s="1991"/>
      <c r="AC168" s="1991"/>
      <c r="AD168" s="1992">
        <f>SUM(AD165:AD167)</f>
      </c>
    </row>
    <row r="169">
      <c r="A169" s="1972"/>
      <c r="B169" s="2002" t="s">
        <v>1777</v>
      </c>
      <c r="C169" s="2002"/>
      <c r="D169" s="2003">
        <f>D168+D164</f>
      </c>
      <c r="E169" s="2003">
        <f>E168+E164</f>
      </c>
      <c r="F169" s="2003">
        <f>F168+F164</f>
      </c>
      <c r="G169" s="2004">
        <f t="shared" si="106"/>
      </c>
      <c r="H169" s="2004">
        <f t="shared" si="67"/>
      </c>
      <c r="I169" s="2004">
        <f t="shared" si="28"/>
      </c>
      <c r="J169" s="2004">
        <f t="shared" si="171"/>
      </c>
      <c r="K169" s="2005">
        <f t="shared" si="119"/>
      </c>
      <c r="L169" s="2005">
        <f t="shared" si="80"/>
      </c>
      <c r="M169" s="2005">
        <f t="shared" si="41"/>
      </c>
      <c r="N169" s="2005">
        <f t="shared" si="132"/>
      </c>
      <c r="O169" s="2006">
        <f t="shared" si="93"/>
      </c>
      <c r="P169" s="2007">
        <f>(P168+P164)/2</f>
      </c>
      <c r="Q169" s="2007">
        <f>(Q168+Q164)/2</f>
      </c>
      <c r="R169" s="2003">
        <f>(R168+R164)/2</f>
      </c>
      <c r="S169" s="2006">
        <f>S168+S164</f>
      </c>
      <c r="T169" s="2006">
        <f>T168+T164</f>
      </c>
      <c r="U169" s="2006">
        <f>U168+U164</f>
      </c>
      <c r="V169" s="2006">
        <f>V168+V164</f>
      </c>
      <c r="W169" s="2006">
        <f>W168+W164</f>
      </c>
      <c r="X169" s="2006">
        <f>X168+X164</f>
      </c>
      <c r="Y169" s="2006">
        <f>Y168+Y164</f>
      </c>
      <c r="Z169" s="2006">
        <f>Z168+Z164</f>
      </c>
      <c r="AA169" s="2004">
        <f t="shared" si="15"/>
      </c>
      <c r="AB169" s="2008"/>
      <c r="AC169" s="2008"/>
      <c r="AD169" s="2009">
        <f>AD164+AD168</f>
      </c>
    </row>
    <row customHeight="true" ht="18.452380952380953" r="170">
      <c r="A170" s="1972"/>
      <c r="B170" s="2002"/>
      <c r="C170" s="2002"/>
      <c r="D170" s="2015">
        <f>D169+D156+D143+D130+D117+D104+D91+D78+D65+D52+D39+D26+D13</f>
      </c>
      <c r="E170" s="2003"/>
      <c r="F170" s="2015">
        <f>F169+F156+F143+F130+F117+F104+F91+F78+F65+F52+F39+F26+F13</f>
      </c>
      <c r="G170" s="2004"/>
      <c r="H170" s="2004"/>
      <c r="I170" s="2004"/>
      <c r="J170" s="2004"/>
      <c r="K170" s="2005"/>
      <c r="L170" s="2005"/>
      <c r="M170" s="2005"/>
      <c r="N170" s="2005"/>
      <c r="O170" s="2006"/>
      <c r="P170" s="2007"/>
      <c r="Q170" s="2007"/>
      <c r="R170" s="2003"/>
      <c r="S170" s="2015">
        <f>S169+S156+S143+S130+S117+S104+S91+S78+S65+S52+S39+S26+S13</f>
      </c>
      <c r="T170" s="2015">
        <f>T169+T156+T143+T130+T117+T104+T91+T78+T65+T52+T39+T26+T13</f>
      </c>
      <c r="U170" s="2006"/>
      <c r="V170" s="2015">
        <f>V169+V156+V143+V130+V117+V104+V91+V78+V65+V52+V39+V26+V13</f>
      </c>
      <c r="W170" s="2006"/>
      <c r="X170" s="2006"/>
      <c r="Y170" s="2006"/>
      <c r="Z170" s="2006"/>
      <c r="AA170" s="2004"/>
      <c r="AB170" s="2008"/>
      <c r="AC170" s="2008"/>
      <c r="AD170" s="2015">
        <f>AD169+AD156+AD143+AD130+AD117+AD104+AD91+AD78+AD65+AD52+AD39+AD26+AD13</f>
      </c>
    </row>
    <row customHeight="true" ht="18.452380952380953" r="171">
      <c r="A171" s="1972"/>
      <c r="B171" s="2002"/>
      <c r="C171" s="2002"/>
      <c r="D171" s="2003"/>
      <c r="E171" s="2003"/>
      <c r="F171" s="2003"/>
      <c r="G171" s="2004"/>
      <c r="H171" s="2004"/>
      <c r="I171" s="2004"/>
      <c r="J171" s="2004"/>
      <c r="K171" s="2005"/>
      <c r="L171" s="2005"/>
      <c r="M171" s="2005"/>
      <c r="N171" s="2005"/>
      <c r="O171" s="2006"/>
      <c r="P171" s="2007"/>
      <c r="Q171" s="2007"/>
      <c r="R171" s="2003"/>
      <c r="S171" s="2006"/>
      <c r="T171" s="2006"/>
      <c r="U171" s="2006"/>
      <c r="V171" s="2006"/>
      <c r="W171" s="2006"/>
      <c r="X171" s="2006"/>
      <c r="Y171" s="2006"/>
      <c r="Z171" s="2006"/>
      <c r="AA171" s="2004"/>
      <c r="AB171" s="2008"/>
      <c r="AC171" s="2008"/>
      <c r="AD171" s="2016"/>
    </row>
    <row r="172">
      <c r="A172" s="1972"/>
      <c r="B172" s="2002"/>
      <c r="C172" s="2002"/>
      <c r="D172" s="2003"/>
      <c r="E172" s="2003"/>
      <c r="F172" s="2003"/>
      <c r="G172" s="2004"/>
      <c r="H172" s="2004"/>
      <c r="I172" s="2004"/>
      <c r="J172" s="2004"/>
      <c r="K172" s="2005"/>
      <c r="L172" s="2005"/>
      <c r="M172" s="2005"/>
      <c r="N172" s="2005"/>
      <c r="O172" s="2006"/>
      <c r="P172" s="2007"/>
      <c r="Q172" s="2007"/>
      <c r="R172" s="2003"/>
      <c r="S172" s="2006"/>
      <c r="T172" s="2006"/>
      <c r="U172" s="2006"/>
      <c r="V172" s="2006"/>
      <c r="W172" s="2006"/>
      <c r="X172" s="2006"/>
      <c r="Y172" s="2006"/>
      <c r="Z172" s="2006"/>
      <c r="AA172" s="2004"/>
      <c r="AB172" s="2008"/>
      <c r="AC172" s="2008"/>
      <c r="AD172" s="2016"/>
    </row>
    <row r="173">
      <c r="A173" s="1972"/>
      <c r="B173" s="2002"/>
      <c r="C173" s="2002"/>
      <c r="D173" s="2003"/>
      <c r="E173" s="2003"/>
      <c r="F173" s="2003"/>
      <c r="G173" s="2004"/>
      <c r="H173" s="2004"/>
      <c r="I173" s="2004"/>
      <c r="J173" s="2004"/>
      <c r="K173" s="2005"/>
      <c r="L173" s="2005"/>
      <c r="M173" s="2005"/>
      <c r="N173" s="2005"/>
      <c r="O173" s="2006"/>
      <c r="P173" s="2007"/>
      <c r="Q173" s="2007"/>
      <c r="R173" s="2003"/>
      <c r="S173" s="2006"/>
      <c r="T173" s="2006"/>
      <c r="U173" s="2006"/>
      <c r="V173" s="2006"/>
      <c r="W173" s="2006"/>
      <c r="X173" s="2006"/>
      <c r="Y173" s="2006"/>
      <c r="Z173" s="2006"/>
      <c r="AA173" s="2004"/>
      <c r="AB173" s="2008"/>
      <c r="AC173" s="2008"/>
      <c r="AD173" s="2016"/>
    </row>
  </sheetData>
  <autoFilter ref="A1:AD171"/>
  <mergeCells>
    <mergeCell ref="B130:C130"/>
    <mergeCell ref="B129:C129"/>
    <mergeCell ref="B124:C124"/>
    <mergeCell ref="A120:A130"/>
    <mergeCell ref="A118:A119"/>
    <mergeCell ref="D118:I118"/>
    <mergeCell ref="B118:C118"/>
    <mergeCell ref="J118:AC118"/>
    <mergeCell ref="B117:C117"/>
    <mergeCell ref="B116:C116"/>
    <mergeCell ref="B111:C111"/>
    <mergeCell ref="A107:A117"/>
    <mergeCell ref="A105:A106"/>
    <mergeCell ref="D105:I105"/>
    <mergeCell ref="B105:C105"/>
    <mergeCell ref="J105:AC105"/>
    <mergeCell ref="B104:C104"/>
    <mergeCell ref="B103:C103"/>
    <mergeCell ref="A94:A104"/>
    <mergeCell ref="B99:C99"/>
    <mergeCell ref="B91:C91"/>
    <mergeCell ref="B90:C90"/>
    <mergeCell ref="B85:C85"/>
    <mergeCell ref="A81:A91"/>
    <mergeCell ref="A79:A80"/>
    <mergeCell ref="D79:I79"/>
    <mergeCell ref="B79:C79"/>
    <mergeCell ref="J79:AC79"/>
    <mergeCell ref="B13:C13"/>
    <mergeCell ref="B12:C12"/>
    <mergeCell ref="A3:A13"/>
    <mergeCell ref="B6:C6"/>
    <mergeCell ref="A1:A2"/>
    <mergeCell ref="D1:I1"/>
    <mergeCell ref="B1:C1"/>
    <mergeCell ref="J1:AC1"/>
    <mergeCell ref="B26:C26"/>
    <mergeCell ref="B25:C25"/>
    <mergeCell ref="A16:A26"/>
    <mergeCell ref="B19:C19"/>
    <mergeCell ref="A14:A15"/>
    <mergeCell ref="D14:I14"/>
    <mergeCell ref="B14:C14"/>
    <mergeCell ref="J14:AC14"/>
    <mergeCell ref="A27:A28"/>
    <mergeCell ref="D27:I27"/>
    <mergeCell ref="B27:C27"/>
    <mergeCell ref="J27:AC27"/>
    <mergeCell ref="A29:A39"/>
    <mergeCell ref="B32:C32"/>
    <mergeCell ref="B38:C38"/>
    <mergeCell ref="B39:C39"/>
    <mergeCell ref="A40:A41"/>
    <mergeCell ref="D40:I40"/>
    <mergeCell ref="B40:C40"/>
    <mergeCell ref="J40:AC40"/>
    <mergeCell ref="A42:A52"/>
    <mergeCell ref="B45:C45"/>
    <mergeCell ref="B51:C51"/>
    <mergeCell ref="B52:C52"/>
    <mergeCell ref="A53:A54"/>
    <mergeCell ref="D53:I53"/>
    <mergeCell ref="B53:C53"/>
    <mergeCell ref="J53:AC53"/>
    <mergeCell ref="A55:A65"/>
    <mergeCell ref="B58:C58"/>
    <mergeCell ref="B64:C64"/>
    <mergeCell ref="B65:C65"/>
    <mergeCell ref="A66:A67"/>
    <mergeCell ref="D66:I66"/>
    <mergeCell ref="B66:C66"/>
    <mergeCell ref="J66:AC66"/>
    <mergeCell ref="B78:C78"/>
    <mergeCell ref="B77:C77"/>
    <mergeCell ref="B72:C72"/>
    <mergeCell ref="A68:A78"/>
    <mergeCell ref="A92:A93"/>
    <mergeCell ref="D92:I92"/>
    <mergeCell ref="B92:C92"/>
    <mergeCell ref="J92:AC92"/>
    <mergeCell ref="A131:A132"/>
    <mergeCell ref="D131:I131"/>
    <mergeCell ref="B131:C131"/>
    <mergeCell ref="J131:AC131"/>
    <mergeCell ref="A133:A143"/>
    <mergeCell ref="B137:C137"/>
    <mergeCell ref="B142:C142"/>
    <mergeCell ref="B143:C143"/>
    <mergeCell ref="A144:A145"/>
    <mergeCell ref="D144:I144"/>
    <mergeCell ref="B144:C144"/>
    <mergeCell ref="J144:AC144"/>
    <mergeCell ref="A146:A156"/>
    <mergeCell ref="B150:C150"/>
    <mergeCell ref="B155:C155"/>
    <mergeCell ref="B156:C156"/>
    <mergeCell ref="A157:A158"/>
    <mergeCell ref="D157:I157"/>
    <mergeCell ref="B157:C157"/>
    <mergeCell ref="J157:AC157"/>
    <mergeCell ref="A159:A169"/>
    <mergeCell ref="B164:C164"/>
    <mergeCell ref="B168:C168"/>
    <mergeCell ref="B169:C169"/>
  </mergeCells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3" xSplit="1" ySplit="2"/>
    </sheetView>
  </sheetViews>
  <sheetFormatPr defaultRowHeight="16"/>
  <cols>
    <col collapsed="false" customWidth="true" hidden="false" max="2" min="2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16" min="16" style="0" width="11.211267605633802"/>
    <col collapsed="false" customWidth="true" hidden="false" max="30" min="30" style="0" width="11.211267605633802"/>
  </cols>
  <sheetData>
    <row r="1">
      <c r="A1" s="2017"/>
      <c r="B1" s="2018" t="s">
        <v>1792</v>
      </c>
      <c r="C1" s="2018"/>
      <c r="D1" s="2019" t="s">
        <v>1793</v>
      </c>
      <c r="E1" s="2019"/>
      <c r="F1" s="2019"/>
      <c r="G1" s="2019"/>
      <c r="H1" s="2019"/>
      <c r="I1" s="2019"/>
      <c r="J1" s="2020" t="s">
        <v>1794</v>
      </c>
      <c r="K1" s="2020"/>
      <c r="L1" s="2020"/>
      <c r="M1" s="2020"/>
      <c r="N1" s="2020"/>
      <c r="O1" s="2020"/>
      <c r="P1" s="2020"/>
      <c r="Q1" s="2020"/>
      <c r="R1" s="2020"/>
      <c r="S1" s="2020"/>
      <c r="T1" s="2020"/>
      <c r="U1" s="2020"/>
      <c r="V1" s="2020"/>
      <c r="W1" s="2020"/>
      <c r="X1" s="2020"/>
      <c r="Y1" s="2020"/>
      <c r="Z1" s="2020"/>
      <c r="AA1" s="2020"/>
      <c r="AB1" s="2020"/>
      <c r="AC1" s="2020"/>
      <c r="AD1" s="2020"/>
    </row>
    <row r="2">
      <c r="A2" s="2018"/>
      <c r="B2" s="2018" t="s">
        <v>1795</v>
      </c>
      <c r="C2" s="2018" t="s">
        <v>1796</v>
      </c>
      <c r="D2" s="2019" t="s">
        <v>1797</v>
      </c>
      <c r="E2" s="2019" t="s">
        <v>1798</v>
      </c>
      <c r="F2" s="2019" t="s">
        <v>1799</v>
      </c>
      <c r="G2" s="2019" t="s">
        <v>1800</v>
      </c>
      <c r="H2" s="2019" t="s">
        <v>1801</v>
      </c>
      <c r="I2" s="2019" t="s">
        <v>1802</v>
      </c>
      <c r="J2" s="2020" t="s">
        <v>1803</v>
      </c>
      <c r="K2" s="2020" t="s">
        <v>1804</v>
      </c>
      <c r="L2" s="2020" t="s">
        <v>1805</v>
      </c>
      <c r="M2" s="2020" t="s">
        <v>1806</v>
      </c>
      <c r="N2" s="2020" t="s">
        <v>1807</v>
      </c>
      <c r="O2" s="2020" t="s">
        <v>1808</v>
      </c>
      <c r="P2" s="2020" t="s">
        <v>1809</v>
      </c>
      <c r="Q2" s="2020" t="s">
        <v>1810</v>
      </c>
      <c r="R2" s="2020" t="s">
        <v>1811</v>
      </c>
      <c r="S2" s="2020" t="s">
        <v>1812</v>
      </c>
      <c r="T2" s="2020" t="s">
        <v>1813</v>
      </c>
      <c r="U2" s="2020" t="s">
        <v>1814</v>
      </c>
      <c r="V2" s="2020" t="s">
        <v>1815</v>
      </c>
      <c r="W2" s="2020" t="s">
        <v>1816</v>
      </c>
      <c r="X2" s="2020" t="s">
        <v>1817</v>
      </c>
      <c r="Y2" s="2020" t="s">
        <v>1818</v>
      </c>
      <c r="Z2" s="2020" t="s">
        <v>1819</v>
      </c>
      <c r="AA2" s="2020" t="s">
        <v>1820</v>
      </c>
      <c r="AB2" s="2020" t="s">
        <v>1821</v>
      </c>
      <c r="AC2" s="2020" t="s">
        <v>1822</v>
      </c>
      <c r="AD2" s="2020" t="s">
        <v>1823</v>
      </c>
    </row>
    <row r="3">
      <c r="A3" s="2021" t="s">
        <v>1824</v>
      </c>
      <c r="B3" s="2022" t="s">
        <v>1825</v>
      </c>
      <c r="C3" s="2022" t="s">
        <v>1826</v>
      </c>
      <c r="D3" s="2021">
        <v>555.47</v>
      </c>
      <c r="E3" s="2021">
        <v>0</v>
      </c>
      <c r="F3" s="2023">
        <f t="shared" ref="F3:F8" si="712">E3*1300*1.2</f>
      </c>
      <c r="G3" s="2024">
        <f t="shared" ref="G3:G8" si="906">F3/D3</f>
      </c>
      <c r="H3" s="2024">
        <f t="shared" ref="H3:H8" si="0">D3/E3</f>
      </c>
      <c r="I3" s="2024">
        <f t="shared" ref="I3:I8" si="356">F3/E3</f>
      </c>
      <c r="J3" s="2025">
        <f t="shared" ref="J3:J8" si="1765">D3/T3</f>
      </c>
      <c r="K3" s="2026">
        <f t="shared" ref="K3:K8" si="1956">O3/S3*1</f>
      </c>
      <c r="L3" s="2026">
        <f t="shared" ref="L3:L8" si="1325">T3/S3</f>
      </c>
      <c r="M3" s="2026">
        <f t="shared" ref="M3:M8" si="1503">V3/S3</f>
      </c>
      <c r="N3" s="2026">
        <f t="shared" ref="N3:N8" si="728">W3/V3</f>
      </c>
      <c r="O3" s="2027">
        <f t="shared" ref="O3:O8" si="1085">U3/P3</f>
      </c>
      <c r="P3" s="2028">
        <v>0.0049</v>
      </c>
      <c r="Q3" s="2021">
        <v>55</v>
      </c>
      <c r="R3" s="2029">
        <f t="shared" ref="R3:R7" si="178">(D3/S3)*1000</f>
      </c>
      <c r="S3" s="2030">
        <v>6957</v>
      </c>
      <c r="T3" s="2030">
        <v>202</v>
      </c>
      <c r="U3" s="2030">
        <v>21</v>
      </c>
      <c r="V3" s="2030">
        <v>238</v>
      </c>
      <c r="W3" s="2030">
        <v>10</v>
      </c>
      <c r="X3" s="2030">
        <v>2</v>
      </c>
      <c r="Y3" s="2030">
        <v>0</v>
      </c>
      <c r="Z3" s="2030">
        <v>0</v>
      </c>
      <c r="AA3" s="2025">
        <f t="shared" ref="AA3:AA8" si="534">AD3*1000/D3</f>
      </c>
      <c r="AB3" s="2031" t="s">
        <v>1827</v>
      </c>
      <c r="AC3" s="2031"/>
      <c r="AD3" s="2021">
        <v>14</v>
      </c>
    </row>
    <row r="4">
      <c r="A4" s="2021"/>
      <c r="B4" s="2022" t="s">
        <v>1825</v>
      </c>
      <c r="C4" s="2022" t="s">
        <v>1828</v>
      </c>
      <c r="D4" s="2021">
        <v>401.68</v>
      </c>
      <c r="E4" s="2021">
        <v>0</v>
      </c>
      <c r="F4" s="2023">
        <f t="shared" si="712"/>
      </c>
      <c r="G4" s="2024">
        <f t="shared" si="906"/>
      </c>
      <c r="H4" s="2024">
        <f t="shared" si="0"/>
      </c>
      <c r="I4" s="2024">
        <f t="shared" si="356"/>
      </c>
      <c r="J4" s="2025">
        <f t="shared" si="1765"/>
      </c>
      <c r="K4" s="2026">
        <f t="shared" si="1956"/>
      </c>
      <c r="L4" s="2026">
        <f t="shared" si="1325"/>
      </c>
      <c r="M4" s="2026">
        <f t="shared" si="1503"/>
      </c>
      <c r="N4" s="2026">
        <f t="shared" si="728"/>
      </c>
      <c r="O4" s="2027">
        <f t="shared" si="1085"/>
      </c>
      <c r="P4" s="2028">
        <v>0.0064</v>
      </c>
      <c r="Q4" s="2021">
        <v>59</v>
      </c>
      <c r="R4" s="2029">
        <f t="shared" si="178"/>
      </c>
      <c r="S4" s="2030">
        <v>4600</v>
      </c>
      <c r="T4" s="2030">
        <v>202</v>
      </c>
      <c r="U4" s="2030">
        <v>17</v>
      </c>
      <c r="V4" s="2030">
        <v>223</v>
      </c>
      <c r="W4" s="2030">
        <v>12</v>
      </c>
      <c r="X4" s="2030">
        <v>1</v>
      </c>
      <c r="Y4" s="2030">
        <v>1</v>
      </c>
      <c r="Z4" s="2030">
        <v>0</v>
      </c>
      <c r="AA4" s="2025">
        <f t="shared" si="534"/>
      </c>
      <c r="AB4" s="2031" t="s">
        <v>1827</v>
      </c>
      <c r="AC4" s="2031"/>
      <c r="AD4" s="2021">
        <v>12</v>
      </c>
    </row>
    <row r="5">
      <c r="A5" s="2021"/>
      <c r="B5" s="2022" t="s">
        <v>1829</v>
      </c>
      <c r="C5" s="2022" t="s">
        <v>1830</v>
      </c>
      <c r="D5" s="2032">
        <v>366.06</v>
      </c>
      <c r="E5" s="2032">
        <v>0</v>
      </c>
      <c r="F5" s="2023">
        <f t="shared" si="712"/>
      </c>
      <c r="G5" s="2024">
        <f t="shared" si="906"/>
      </c>
      <c r="H5" s="2024">
        <f t="shared" si="0"/>
      </c>
      <c r="I5" s="2024">
        <f t="shared" si="356"/>
      </c>
      <c r="J5" s="2025">
        <f t="shared" si="1765"/>
      </c>
      <c r="K5" s="2026">
        <f t="shared" si="1956"/>
      </c>
      <c r="L5" s="2026">
        <f t="shared" si="1325"/>
      </c>
      <c r="M5" s="2026">
        <f t="shared" si="1503"/>
      </c>
      <c r="N5" s="2026">
        <f t="shared" si="728"/>
      </c>
      <c r="O5" s="2027">
        <f t="shared" si="1085"/>
      </c>
      <c r="P5" s="2033">
        <v>0.0387</v>
      </c>
      <c r="Q5" s="2032">
        <v>61</v>
      </c>
      <c r="R5" s="2029">
        <f t="shared" si="178"/>
      </c>
      <c r="S5" s="2030">
        <v>3845</v>
      </c>
      <c r="T5" s="2030">
        <v>191</v>
      </c>
      <c r="U5" s="2030">
        <v>21</v>
      </c>
      <c r="V5" s="2030">
        <v>209</v>
      </c>
      <c r="W5" s="2030">
        <v>20</v>
      </c>
      <c r="X5" s="2030">
        <v>2</v>
      </c>
      <c r="Y5" s="2030">
        <v>1</v>
      </c>
      <c r="Z5" s="2032">
        <v>0</v>
      </c>
      <c r="AA5" s="2025">
        <f t="shared" si="534"/>
      </c>
      <c r="AB5" s="2031" t="s">
        <v>1827</v>
      </c>
      <c r="AC5" s="2031"/>
      <c r="AD5" s="2032">
        <v>30</v>
      </c>
    </row>
    <row r="6">
      <c r="A6" s="2021"/>
      <c r="B6" s="2022" t="s">
        <v>1829</v>
      </c>
      <c r="C6" s="2034" t="s">
        <v>1831</v>
      </c>
      <c r="D6" s="2021">
        <v>178.6</v>
      </c>
      <c r="E6" s="2032">
        <v>1</v>
      </c>
      <c r="F6" s="2023">
        <f t="shared" si="712"/>
      </c>
      <c r="G6" s="2024">
        <f t="shared" si="906"/>
      </c>
      <c r="H6" s="2024">
        <f t="shared" si="0"/>
      </c>
      <c r="I6" s="2024">
        <f t="shared" si="356"/>
      </c>
      <c r="J6" s="2025">
        <f t="shared" si="1765"/>
      </c>
      <c r="K6" s="2026">
        <f t="shared" si="1956"/>
      </c>
      <c r="L6" s="2026">
        <f t="shared" si="1325"/>
      </c>
      <c r="M6" s="2026">
        <f t="shared" si="1503"/>
      </c>
      <c r="N6" s="2026">
        <f t="shared" si="728"/>
      </c>
      <c r="O6" s="2027">
        <f t="shared" si="1085"/>
      </c>
      <c r="P6" s="2035">
        <v>0.002207</v>
      </c>
      <c r="Q6" s="2032">
        <v>64</v>
      </c>
      <c r="R6" s="2029">
        <f t="shared" si="178"/>
      </c>
      <c r="S6" s="2030">
        <v>2151</v>
      </c>
      <c r="T6" s="2030">
        <v>112</v>
      </c>
      <c r="U6" s="2030">
        <v>6</v>
      </c>
      <c r="V6" s="2030">
        <v>124</v>
      </c>
      <c r="W6" s="2030">
        <v>27</v>
      </c>
      <c r="X6" s="2030">
        <v>1</v>
      </c>
      <c r="Y6" s="2030">
        <v>0</v>
      </c>
      <c r="Z6" s="2032">
        <v>0</v>
      </c>
      <c r="AA6" s="2025">
        <f t="shared" si="534"/>
      </c>
      <c r="AB6" s="2031" t="s">
        <v>1827</v>
      </c>
      <c r="AC6" s="2031"/>
      <c r="AD6" s="2032">
        <v>9</v>
      </c>
    </row>
    <row r="7">
      <c r="A7" s="2021"/>
      <c r="B7" s="2036" t="s">
        <v>1832</v>
      </c>
      <c r="C7" s="2036"/>
      <c r="D7" s="2037">
        <f>SUM(D3:D6)</f>
      </c>
      <c r="E7" s="2037">
        <f>SUM(E3:E6)</f>
      </c>
      <c r="F7" s="2038">
        <f t="shared" si="712"/>
      </c>
      <c r="G7" s="2038">
        <f t="shared" si="906"/>
      </c>
      <c r="H7" s="2038">
        <f t="shared" si="0"/>
      </c>
      <c r="I7" s="2038">
        <f t="shared" si="356"/>
      </c>
      <c r="J7" s="2038">
        <f t="shared" si="1765"/>
      </c>
      <c r="K7" s="2039">
        <f t="shared" si="1956"/>
      </c>
      <c r="L7" s="2039">
        <f t="shared" si="1325"/>
      </c>
      <c r="M7" s="2039">
        <f t="shared" si="1503"/>
      </c>
      <c r="N7" s="2039">
        <f t="shared" si="728"/>
      </c>
      <c r="O7" s="2040">
        <f t="shared" si="1085"/>
      </c>
      <c r="P7" s="2039">
        <f>AVERAGE(P3:P6)</f>
      </c>
      <c r="Q7" s="2041">
        <f>AVERAGE(Q2:Q6)</f>
      </c>
      <c r="R7" s="2042">
        <f t="shared" si="178"/>
      </c>
      <c r="S7" s="2037">
        <f>SUM(S3:S6)</f>
      </c>
      <c r="T7" s="2037">
        <f>SUM(T3:T6)</f>
      </c>
      <c r="U7" s="2037">
        <f>SUM(U3:U6)</f>
      </c>
      <c r="V7" s="2037">
        <f>SUM(V3:V6)</f>
      </c>
      <c r="W7" s="2037">
        <f>SUM(W3:W6)</f>
      </c>
      <c r="X7" s="2037">
        <f>SUM(X3:X6)</f>
      </c>
      <c r="Y7" s="2037">
        <f>SUM(Y3:Y6)</f>
      </c>
      <c r="Z7" s="2037">
        <f>SUM(Z3:Z6)</f>
      </c>
      <c r="AA7" s="2043">
        <f t="shared" si="534"/>
      </c>
      <c r="AB7" s="2037"/>
      <c r="AC7" s="2037"/>
      <c r="AD7" s="2037">
        <f>SUM(AD3:AD6)</f>
      </c>
    </row>
    <row r="8">
      <c r="A8" s="2021"/>
      <c r="B8" s="2044" t="s">
        <v>1833</v>
      </c>
      <c r="C8" s="2044"/>
      <c r="D8" s="2045">
        <f>D7</f>
      </c>
      <c r="E8" s="2045">
        <f>E7</f>
      </c>
      <c r="F8" s="2046">
        <f t="shared" si="712"/>
      </c>
      <c r="G8" s="2046">
        <f t="shared" si="906"/>
      </c>
      <c r="H8" s="2046">
        <f t="shared" si="0"/>
      </c>
      <c r="I8" s="2046">
        <f t="shared" si="356"/>
      </c>
      <c r="J8" s="2046">
        <f t="shared" si="1765"/>
      </c>
      <c r="K8" s="2047">
        <f t="shared" si="1956"/>
      </c>
      <c r="L8" s="2047">
        <f t="shared" si="1325"/>
      </c>
      <c r="M8" s="2047">
        <f t="shared" si="1503"/>
      </c>
      <c r="N8" s="2047">
        <f t="shared" si="728"/>
      </c>
      <c r="O8" s="2048">
        <f t="shared" si="1085"/>
      </c>
      <c r="P8" s="2049">
        <f>P7</f>
      </c>
      <c r="Q8" s="2050">
        <f>Q7</f>
      </c>
      <c r="R8" s="2051">
        <f>R7</f>
      </c>
      <c r="S8" s="2045">
        <f>S7</f>
      </c>
      <c r="T8" s="2045">
        <f>T7</f>
      </c>
      <c r="U8" s="2045">
        <f>U7</f>
      </c>
      <c r="V8" s="2045">
        <f>V7</f>
      </c>
      <c r="W8" s="2045">
        <f>W7</f>
      </c>
      <c r="X8" s="2045">
        <f>X7</f>
      </c>
      <c r="Y8" s="2045">
        <f>Y7</f>
      </c>
      <c r="Z8" s="2045">
        <f>Z7</f>
      </c>
      <c r="AA8" s="2052">
        <f t="shared" si="534"/>
      </c>
      <c r="AB8" s="2045"/>
      <c r="AC8" s="2045"/>
      <c r="AD8" s="2045">
        <f>AD7</f>
      </c>
    </row>
    <row r="9">
      <c r="A9" s="2018" t="s">
        <v>1834</v>
      </c>
      <c r="B9" s="2018" t="s">
        <v>1792</v>
      </c>
      <c r="C9" s="2018"/>
      <c r="D9" s="2019" t="s">
        <v>1793</v>
      </c>
      <c r="E9" s="2019"/>
      <c r="F9" s="2019"/>
      <c r="G9" s="2019"/>
      <c r="H9" s="2019"/>
      <c r="I9" s="2019"/>
      <c r="J9" s="2020" t="s">
        <v>1794</v>
      </c>
      <c r="K9" s="2020"/>
      <c r="L9" s="2020"/>
      <c r="M9" s="2020"/>
      <c r="N9" s="2020"/>
      <c r="O9" s="2020"/>
      <c r="P9" s="2020"/>
      <c r="Q9" s="2020"/>
      <c r="R9" s="2020"/>
      <c r="S9" s="2020"/>
      <c r="T9" s="2020"/>
      <c r="U9" s="2020"/>
      <c r="V9" s="2020"/>
      <c r="W9" s="2020"/>
      <c r="X9" s="2020"/>
      <c r="Y9" s="2020"/>
      <c r="Z9" s="2020"/>
      <c r="AA9" s="2020"/>
      <c r="AB9" s="2020"/>
      <c r="AC9" s="2020"/>
      <c r="AD9" s="2020"/>
    </row>
    <row r="10">
      <c r="A10" s="2018"/>
      <c r="B10" s="2018" t="s">
        <v>1795</v>
      </c>
      <c r="C10" s="2018" t="s">
        <v>1796</v>
      </c>
      <c r="D10" s="2019" t="s">
        <v>1797</v>
      </c>
      <c r="E10" s="2019" t="s">
        <v>1798</v>
      </c>
      <c r="F10" s="2019" t="s">
        <v>1799</v>
      </c>
      <c r="G10" s="2019" t="s">
        <v>1800</v>
      </c>
      <c r="H10" s="2019" t="s">
        <v>1801</v>
      </c>
      <c r="I10" s="2019" t="s">
        <v>1802</v>
      </c>
      <c r="J10" s="2020" t="s">
        <v>1803</v>
      </c>
      <c r="K10" s="2020" t="s">
        <v>1804</v>
      </c>
      <c r="L10" s="2020" t="s">
        <v>1805</v>
      </c>
      <c r="M10" s="2020" t="s">
        <v>1806</v>
      </c>
      <c r="N10" s="2020" t="s">
        <v>1807</v>
      </c>
      <c r="O10" s="2020" t="s">
        <v>1808</v>
      </c>
      <c r="P10" s="2020" t="s">
        <v>1809</v>
      </c>
      <c r="Q10" s="2020" t="s">
        <v>1810</v>
      </c>
      <c r="R10" s="2020" t="s">
        <v>1811</v>
      </c>
      <c r="S10" s="2020" t="s">
        <v>1812</v>
      </c>
      <c r="T10" s="2020" t="s">
        <v>1813</v>
      </c>
      <c r="U10" s="2020" t="s">
        <v>1814</v>
      </c>
      <c r="V10" s="2020" t="s">
        <v>1815</v>
      </c>
      <c r="W10" s="2020" t="s">
        <v>1816</v>
      </c>
      <c r="X10" s="2020" t="s">
        <v>1817</v>
      </c>
      <c r="Y10" s="2020" t="s">
        <v>1818</v>
      </c>
      <c r="Z10" s="2020" t="s">
        <v>1819</v>
      </c>
      <c r="AA10" s="2020" t="s">
        <v>1820</v>
      </c>
      <c r="AB10" s="2020" t="s">
        <v>1821</v>
      </c>
      <c r="AC10" s="2020" t="s">
        <v>1822</v>
      </c>
      <c r="AD10" s="2020" t="s">
        <v>1823</v>
      </c>
    </row>
    <row r="11">
      <c r="A11" s="2032" t="s">
        <v>1835</v>
      </c>
      <c r="B11" s="2022" t="s">
        <v>1825</v>
      </c>
      <c r="C11" s="2022" t="s">
        <v>1826</v>
      </c>
      <c r="D11" s="2032">
        <v>647.08</v>
      </c>
      <c r="E11" s="2032">
        <v>1</v>
      </c>
      <c r="F11" s="2023">
        <v>1560</v>
      </c>
      <c r="G11" s="2024">
        <f t="shared" ref="G11:G16" si="907">F11/D11</f>
      </c>
      <c r="H11" s="2024">
        <f t="shared" ref="H11:H16" si="1">D11/E11</f>
      </c>
      <c r="I11" s="2024">
        <f t="shared" ref="I11:I16" si="357">F11/E11</f>
      </c>
      <c r="J11" s="2025">
        <f t="shared" ref="J11:J16" si="1766">D11/T11</f>
      </c>
      <c r="K11" s="2026">
        <f t="shared" ref="K11:K16" si="1957">O11/S11*1</f>
      </c>
      <c r="L11" s="2026">
        <f t="shared" ref="L11:L16" si="1326">T11/S11</f>
      </c>
      <c r="M11" s="2026">
        <f t="shared" ref="M11:M16" si="1504">V11/S11</f>
      </c>
      <c r="N11" s="2026">
        <f t="shared" ref="N11:N16" si="729">W11/V11</f>
      </c>
      <c r="O11" s="2027">
        <f t="shared" ref="O11:O16" si="1086">U11/P11</f>
      </c>
      <c r="P11" s="2035">
        <v>0.0028</v>
      </c>
      <c r="Q11" s="2032">
        <v>39</v>
      </c>
      <c r="R11" s="2029">
        <f t="shared" ref="R11:R15" si="179">(D11/S11)*1000</f>
      </c>
      <c r="S11" s="2030">
        <v>8837</v>
      </c>
      <c r="T11" s="2030">
        <v>206</v>
      </c>
      <c r="U11" s="2030">
        <v>11</v>
      </c>
      <c r="V11" s="2030">
        <v>230</v>
      </c>
      <c r="W11" s="2030">
        <v>11</v>
      </c>
      <c r="X11" s="2030">
        <v>0</v>
      </c>
      <c r="Y11" s="2030">
        <v>0</v>
      </c>
      <c r="Z11" s="2030">
        <v>0</v>
      </c>
      <c r="AA11" s="2025">
        <f t="shared" ref="AA11:AA16" si="535">AD11*1000/D11</f>
      </c>
      <c r="AB11" s="2031" t="s">
        <v>1827</v>
      </c>
      <c r="AC11" s="2031"/>
      <c r="AD11" s="2032">
        <v>14</v>
      </c>
    </row>
    <row r="12">
      <c r="A12" s="2021"/>
      <c r="B12" s="2022" t="s">
        <v>1825</v>
      </c>
      <c r="C12" s="2022" t="s">
        <v>1828</v>
      </c>
      <c r="D12" s="2032">
        <v>448.35</v>
      </c>
      <c r="E12" s="2032">
        <v>0</v>
      </c>
      <c r="F12" s="2023">
        <v>0</v>
      </c>
      <c r="G12" s="2024">
        <f t="shared" si="907"/>
      </c>
      <c r="H12" s="2024">
        <f t="shared" si="1"/>
      </c>
      <c r="I12" s="2024">
        <f t="shared" si="357"/>
      </c>
      <c r="J12" s="2025">
        <f t="shared" si="1766"/>
      </c>
      <c r="K12" s="2026">
        <f t="shared" si="1957"/>
      </c>
      <c r="L12" s="2026">
        <f t="shared" si="1326"/>
      </c>
      <c r="M12" s="2026">
        <f t="shared" si="1504"/>
      </c>
      <c r="N12" s="2026">
        <f t="shared" si="729"/>
      </c>
      <c r="O12" s="2027">
        <f t="shared" si="1086"/>
      </c>
      <c r="P12" s="2033">
        <v>0.0051</v>
      </c>
      <c r="Q12" s="2032">
        <v>45</v>
      </c>
      <c r="R12" s="2029">
        <f t="shared" si="179"/>
      </c>
      <c r="S12" s="2030">
        <v>5786</v>
      </c>
      <c r="T12" s="2030">
        <v>182</v>
      </c>
      <c r="U12" s="2030">
        <v>15</v>
      </c>
      <c r="V12" s="2030">
        <v>223</v>
      </c>
      <c r="W12" s="2030">
        <v>11</v>
      </c>
      <c r="X12" s="2030">
        <v>0</v>
      </c>
      <c r="Y12" s="2030">
        <v>0</v>
      </c>
      <c r="Z12" s="2030">
        <v>0</v>
      </c>
      <c r="AA12" s="2025">
        <f t="shared" si="535"/>
      </c>
      <c r="AB12" s="2031" t="s">
        <v>1827</v>
      </c>
      <c r="AC12" s="2031"/>
      <c r="AD12" s="2032">
        <v>12</v>
      </c>
    </row>
    <row r="13">
      <c r="A13" s="2021"/>
      <c r="B13" s="2022" t="s">
        <v>1829</v>
      </c>
      <c r="C13" s="2022" t="s">
        <v>1830</v>
      </c>
      <c r="D13" s="2032">
        <v>347.15</v>
      </c>
      <c r="E13" s="2032">
        <v>0</v>
      </c>
      <c r="F13" s="2023">
        <v>0</v>
      </c>
      <c r="G13" s="2024">
        <f t="shared" si="907"/>
      </c>
      <c r="H13" s="2024">
        <f t="shared" si="1"/>
      </c>
      <c r="I13" s="2024">
        <f t="shared" si="357"/>
      </c>
      <c r="J13" s="2025">
        <f t="shared" si="1766"/>
      </c>
      <c r="K13" s="2026">
        <f t="shared" si="1957"/>
      </c>
      <c r="L13" s="2026">
        <f t="shared" si="1326"/>
      </c>
      <c r="M13" s="2026">
        <f t="shared" si="1504"/>
      </c>
      <c r="N13" s="2026">
        <f t="shared" si="729"/>
      </c>
      <c r="O13" s="2027">
        <f t="shared" si="1086"/>
      </c>
      <c r="P13" s="2033">
        <v>0.0096</v>
      </c>
      <c r="Q13" s="2032">
        <v>48</v>
      </c>
      <c r="R13" s="2029">
        <f t="shared" si="179"/>
      </c>
      <c r="S13" s="2030">
        <v>4315</v>
      </c>
      <c r="T13" s="2030">
        <v>212</v>
      </c>
      <c r="U13" s="2030">
        <v>18</v>
      </c>
      <c r="V13" s="2030">
        <v>236</v>
      </c>
      <c r="W13" s="2030">
        <v>25</v>
      </c>
      <c r="X13" s="2030">
        <v>4</v>
      </c>
      <c r="Y13" s="2030">
        <v>0</v>
      </c>
      <c r="Z13" s="2030">
        <v>0</v>
      </c>
      <c r="AA13" s="2025">
        <f t="shared" si="535"/>
      </c>
      <c r="AB13" s="2031" t="s">
        <v>1827</v>
      </c>
      <c r="AC13" s="2031"/>
      <c r="AD13" s="2032">
        <v>12</v>
      </c>
    </row>
    <row r="14">
      <c r="A14" s="2021"/>
      <c r="B14" s="2022" t="s">
        <v>1829</v>
      </c>
      <c r="C14" s="2034" t="s">
        <v>1831</v>
      </c>
      <c r="D14" s="2032">
        <v>176.67</v>
      </c>
      <c r="E14" s="2032">
        <v>1</v>
      </c>
      <c r="F14" s="2023">
        <v>1560</v>
      </c>
      <c r="G14" s="2024">
        <f t="shared" si="907"/>
      </c>
      <c r="H14" s="2024">
        <f t="shared" si="1"/>
      </c>
      <c r="I14" s="2024">
        <f t="shared" si="357"/>
      </c>
      <c r="J14" s="2025">
        <f t="shared" si="1766"/>
      </c>
      <c r="K14" s="2026">
        <f t="shared" si="1957"/>
      </c>
      <c r="L14" s="2026">
        <f t="shared" si="1326"/>
      </c>
      <c r="M14" s="2026">
        <f t="shared" si="1504"/>
      </c>
      <c r="N14" s="2026">
        <f t="shared" si="729"/>
      </c>
      <c r="O14" s="2027">
        <f t="shared" si="1086"/>
      </c>
      <c r="P14" s="2033">
        <v>0.0097</v>
      </c>
      <c r="Q14" s="2032">
        <v>48</v>
      </c>
      <c r="R14" s="2029">
        <f t="shared" si="179"/>
      </c>
      <c r="S14" s="2030">
        <v>2061</v>
      </c>
      <c r="T14" s="2030">
        <v>86</v>
      </c>
      <c r="U14" s="2030">
        <v>8</v>
      </c>
      <c r="V14" s="2030">
        <v>107</v>
      </c>
      <c r="W14" s="2030">
        <v>23</v>
      </c>
      <c r="X14" s="2030">
        <v>0</v>
      </c>
      <c r="Y14" s="2030">
        <v>0</v>
      </c>
      <c r="Z14" s="2030">
        <v>0</v>
      </c>
      <c r="AA14" s="2025">
        <f t="shared" si="535"/>
      </c>
      <c r="AB14" s="2031" t="s">
        <v>1827</v>
      </c>
      <c r="AC14" s="2031"/>
      <c r="AD14" s="2032">
        <v>8</v>
      </c>
    </row>
    <row r="15">
      <c r="A15" s="2021"/>
      <c r="B15" s="2036" t="s">
        <v>1832</v>
      </c>
      <c r="C15" s="2036"/>
      <c r="D15" s="2037">
        <f>SUM(D11:D14)</f>
      </c>
      <c r="E15" s="2037">
        <f>SUM(E11:E14)</f>
      </c>
      <c r="F15" s="2038">
        <f t="shared" ref="F15:F16" si="713">E15*1300*1.2</f>
      </c>
      <c r="G15" s="2038">
        <f t="shared" si="907"/>
      </c>
      <c r="H15" s="2038">
        <f t="shared" si="1"/>
      </c>
      <c r="I15" s="2038">
        <f t="shared" si="357"/>
      </c>
      <c r="J15" s="2038">
        <f t="shared" si="1766"/>
      </c>
      <c r="K15" s="2039">
        <f t="shared" si="1957"/>
      </c>
      <c r="L15" s="2039">
        <f t="shared" si="1326"/>
      </c>
      <c r="M15" s="2039">
        <f t="shared" si="1504"/>
      </c>
      <c r="N15" s="2039">
        <f t="shared" si="729"/>
      </c>
      <c r="O15" s="2040">
        <f t="shared" si="1086"/>
      </c>
      <c r="P15" s="2039">
        <f>AVERAGE(P11:P14)</f>
      </c>
      <c r="Q15" s="2041">
        <f>AVERAGE(Q10:Q14)</f>
      </c>
      <c r="R15" s="2042">
        <f t="shared" si="179"/>
      </c>
      <c r="S15" s="2037">
        <f>SUM(S11:S14)</f>
      </c>
      <c r="T15" s="2037">
        <f>SUM(T11:T14)</f>
      </c>
      <c r="U15" s="2037">
        <f>SUM(U11:U14)</f>
      </c>
      <c r="V15" s="2037">
        <f>SUM(V11:V14)</f>
      </c>
      <c r="W15" s="2037">
        <f>SUM(W11:W14)</f>
      </c>
      <c r="X15" s="2037">
        <f>SUM(X11:X14)</f>
      </c>
      <c r="Y15" s="2037">
        <f>SUM(Y11:Y14)</f>
      </c>
      <c r="Z15" s="2037">
        <f>SUM(Z11:Z14)</f>
      </c>
      <c r="AA15" s="2043">
        <f t="shared" si="535"/>
      </c>
      <c r="AB15" s="2037"/>
      <c r="AC15" s="2037"/>
      <c r="AD15" s="2037">
        <f>SUM(AD11:AD14)</f>
      </c>
    </row>
    <row r="16">
      <c r="A16" s="2021"/>
      <c r="B16" s="2044" t="s">
        <v>1833</v>
      </c>
      <c r="C16" s="2044"/>
      <c r="D16" s="2045">
        <f>D15</f>
      </c>
      <c r="E16" s="2045">
        <f>E15</f>
      </c>
      <c r="F16" s="2046">
        <f t="shared" si="713"/>
      </c>
      <c r="G16" s="2046">
        <f t="shared" si="907"/>
      </c>
      <c r="H16" s="2046">
        <f t="shared" si="1"/>
      </c>
      <c r="I16" s="2046">
        <f t="shared" si="357"/>
      </c>
      <c r="J16" s="2046">
        <f t="shared" si="1766"/>
      </c>
      <c r="K16" s="2047">
        <f t="shared" si="1957"/>
      </c>
      <c r="L16" s="2047">
        <f t="shared" si="1326"/>
      </c>
      <c r="M16" s="2047">
        <f t="shared" si="1504"/>
      </c>
      <c r="N16" s="2047">
        <f t="shared" si="729"/>
      </c>
      <c r="O16" s="2048">
        <f t="shared" si="1086"/>
      </c>
      <c r="P16" s="2049">
        <f>P15</f>
      </c>
      <c r="Q16" s="2050">
        <f>Q15</f>
      </c>
      <c r="R16" s="2051">
        <f>R15</f>
      </c>
      <c r="S16" s="2045">
        <f>S15</f>
      </c>
      <c r="T16" s="2045">
        <f>T15</f>
      </c>
      <c r="U16" s="2045">
        <f>U15</f>
      </c>
      <c r="V16" s="2045">
        <f>V15</f>
      </c>
      <c r="W16" s="2045">
        <f>W15</f>
      </c>
      <c r="X16" s="2045">
        <f>X15</f>
      </c>
      <c r="Y16" s="2045">
        <f>Y15</f>
      </c>
      <c r="Z16" s="2045">
        <f>Z15</f>
      </c>
      <c r="AA16" s="2052">
        <f t="shared" si="535"/>
      </c>
      <c r="AB16" s="2045"/>
      <c r="AC16" s="2045"/>
      <c r="AD16" s="2030">
        <f>AD15</f>
      </c>
    </row>
    <row r="17">
      <c r="A17" s="2018" t="s">
        <v>1834</v>
      </c>
      <c r="B17" s="2018" t="s">
        <v>1792</v>
      </c>
      <c r="C17" s="2018"/>
      <c r="D17" s="2019" t="s">
        <v>1793</v>
      </c>
      <c r="E17" s="2019"/>
      <c r="F17" s="2019"/>
      <c r="G17" s="2019"/>
      <c r="H17" s="2019"/>
      <c r="I17" s="2019"/>
      <c r="J17" s="2020" t="s">
        <v>1794</v>
      </c>
      <c r="K17" s="2020"/>
      <c r="L17" s="2020"/>
      <c r="M17" s="2020"/>
      <c r="N17" s="2020"/>
      <c r="O17" s="2020"/>
      <c r="P17" s="2020"/>
      <c r="Q17" s="2020"/>
      <c r="R17" s="2020"/>
      <c r="S17" s="2020"/>
      <c r="T17" s="2020"/>
      <c r="U17" s="2020"/>
      <c r="V17" s="2020"/>
      <c r="W17" s="2020"/>
      <c r="X17" s="2020"/>
      <c r="Y17" s="2020"/>
      <c r="Z17" s="2020"/>
      <c r="AA17" s="2020"/>
      <c r="AB17" s="2020"/>
      <c r="AC17" s="2020"/>
      <c r="AD17" s="2020"/>
    </row>
    <row r="18">
      <c r="A18" s="2018"/>
      <c r="B18" s="2018" t="s">
        <v>1795</v>
      </c>
      <c r="C18" s="2018" t="s">
        <v>1796</v>
      </c>
      <c r="D18" s="2019" t="s">
        <v>1797</v>
      </c>
      <c r="E18" s="2019" t="s">
        <v>1798</v>
      </c>
      <c r="F18" s="2019" t="s">
        <v>1799</v>
      </c>
      <c r="G18" s="2019" t="s">
        <v>1800</v>
      </c>
      <c r="H18" s="2019" t="s">
        <v>1801</v>
      </c>
      <c r="I18" s="2019" t="s">
        <v>1802</v>
      </c>
      <c r="J18" s="2020" t="s">
        <v>1803</v>
      </c>
      <c r="K18" s="2020" t="s">
        <v>1804</v>
      </c>
      <c r="L18" s="2020" t="s">
        <v>1805</v>
      </c>
      <c r="M18" s="2020" t="s">
        <v>1806</v>
      </c>
      <c r="N18" s="2020" t="s">
        <v>1807</v>
      </c>
      <c r="O18" s="2020" t="s">
        <v>1808</v>
      </c>
      <c r="P18" s="2020" t="s">
        <v>1809</v>
      </c>
      <c r="Q18" s="2020" t="s">
        <v>1810</v>
      </c>
      <c r="R18" s="2020" t="s">
        <v>1811</v>
      </c>
      <c r="S18" s="2020" t="s">
        <v>1812</v>
      </c>
      <c r="T18" s="2020" t="s">
        <v>1813</v>
      </c>
      <c r="U18" s="2020" t="s">
        <v>1814</v>
      </c>
      <c r="V18" s="2020" t="s">
        <v>1815</v>
      </c>
      <c r="W18" s="2020" t="s">
        <v>1816</v>
      </c>
      <c r="X18" s="2020" t="s">
        <v>1817</v>
      </c>
      <c r="Y18" s="2020" t="s">
        <v>1818</v>
      </c>
      <c r="Z18" s="2020" t="s">
        <v>1819</v>
      </c>
      <c r="AA18" s="2020" t="s">
        <v>1820</v>
      </c>
      <c r="AB18" s="2020" t="s">
        <v>1821</v>
      </c>
      <c r="AC18" s="2020" t="s">
        <v>1822</v>
      </c>
      <c r="AD18" s="2020" t="s">
        <v>1823</v>
      </c>
    </row>
    <row r="19">
      <c r="A19" s="2032" t="s">
        <v>1836</v>
      </c>
      <c r="B19" s="2022" t="s">
        <v>1825</v>
      </c>
      <c r="C19" s="2022" t="s">
        <v>1826</v>
      </c>
      <c r="D19" s="2032">
        <v>716.66</v>
      </c>
      <c r="E19" s="2032">
        <v>0</v>
      </c>
      <c r="F19" s="2023">
        <v>0</v>
      </c>
      <c r="G19" s="2024">
        <f t="shared" ref="G19:G24" si="908">F19/D19</f>
      </c>
      <c r="H19" s="2024">
        <f t="shared" ref="H19:H24" si="2">D19/E19</f>
      </c>
      <c r="I19" s="2024">
        <f t="shared" ref="I19:I24" si="358">F19/E19</f>
      </c>
      <c r="J19" s="2025">
        <f t="shared" ref="J19:J24" si="1767">D19/T19</f>
      </c>
      <c r="K19" s="2026">
        <f t="shared" ref="K19:K24" si="1958">O19/S19*1</f>
      </c>
      <c r="L19" s="2026">
        <f t="shared" ref="L19:L24" si="1327">T19/S19</f>
      </c>
      <c r="M19" s="2026">
        <f t="shared" ref="M19:M24" si="1505">V19/S19</f>
      </c>
      <c r="N19" s="2026">
        <f t="shared" ref="N19:N24" si="730">W19/V19</f>
      </c>
      <c r="O19" s="2027">
        <f t="shared" ref="O19:O24" si="1087">U19/P19</f>
      </c>
      <c r="P19" s="2033">
        <v>0.0049</v>
      </c>
      <c r="Q19" s="2032">
        <v>56</v>
      </c>
      <c r="R19" s="2029">
        <f t="shared" ref="R19:R23" si="180">(D19/S19)*1000</f>
      </c>
      <c r="S19" s="2030">
        <v>10999</v>
      </c>
      <c r="T19" s="2030">
        <v>275</v>
      </c>
      <c r="U19" s="2030">
        <v>29</v>
      </c>
      <c r="V19" s="2030">
        <v>282</v>
      </c>
      <c r="W19" s="2030">
        <v>23</v>
      </c>
      <c r="X19" s="2030">
        <v>3</v>
      </c>
      <c r="Y19" s="2030">
        <v>1</v>
      </c>
      <c r="Z19" s="2030">
        <v>0</v>
      </c>
      <c r="AA19" s="2025">
        <f t="shared" ref="AA19:AA24" si="536">AD19*1000/D19</f>
      </c>
      <c r="AB19" s="2031" t="s">
        <v>1827</v>
      </c>
      <c r="AC19" s="2031"/>
      <c r="AD19" s="2032">
        <v>18</v>
      </c>
    </row>
    <row r="20">
      <c r="A20" s="2032"/>
      <c r="B20" s="2022" t="s">
        <v>1825</v>
      </c>
      <c r="C20" s="2022" t="s">
        <v>1828</v>
      </c>
      <c r="D20" s="2032">
        <v>722.91</v>
      </c>
      <c r="E20" s="2032">
        <v>2</v>
      </c>
      <c r="F20" s="2023">
        <v>3120</v>
      </c>
      <c r="G20" s="2024">
        <f t="shared" si="908"/>
      </c>
      <c r="H20" s="2024">
        <f t="shared" si="2"/>
      </c>
      <c r="I20" s="2024">
        <f t="shared" si="358"/>
      </c>
      <c r="J20" s="2025">
        <f t="shared" si="1767"/>
      </c>
      <c r="K20" s="2026">
        <f t="shared" si="1958"/>
      </c>
      <c r="L20" s="2026">
        <f t="shared" si="1327"/>
      </c>
      <c r="M20" s="2026">
        <f t="shared" si="1505"/>
      </c>
      <c r="N20" s="2026">
        <f t="shared" si="730"/>
      </c>
      <c r="O20" s="2027">
        <f t="shared" si="1087"/>
      </c>
      <c r="P20" s="2033">
        <v>0.0044</v>
      </c>
      <c r="Q20" s="2032">
        <v>48</v>
      </c>
      <c r="R20" s="2029">
        <f t="shared" si="180"/>
      </c>
      <c r="S20" s="2030">
        <v>9714</v>
      </c>
      <c r="T20" s="2030">
        <v>346</v>
      </c>
      <c r="U20" s="2030">
        <v>23</v>
      </c>
      <c r="V20" s="2030">
        <v>389</v>
      </c>
      <c r="W20" s="2030">
        <v>30</v>
      </c>
      <c r="X20" s="2030">
        <v>2</v>
      </c>
      <c r="Y20" s="2030">
        <v>1</v>
      </c>
      <c r="Z20" s="2030">
        <v>0</v>
      </c>
      <c r="AA20" s="2025">
        <f t="shared" si="536"/>
      </c>
      <c r="AB20" s="2031" t="s">
        <v>1827</v>
      </c>
      <c r="AC20" s="2031"/>
      <c r="AD20" s="2032">
        <v>17</v>
      </c>
    </row>
    <row r="21">
      <c r="A21" s="2032"/>
      <c r="B21" s="2034" t="s">
        <v>1837</v>
      </c>
      <c r="C21" s="2022" t="s">
        <v>1830</v>
      </c>
      <c r="D21" s="2032">
        <v>590.12</v>
      </c>
      <c r="E21" s="2032">
        <v>0</v>
      </c>
      <c r="F21" s="2023">
        <v>0</v>
      </c>
      <c r="G21" s="2024">
        <f t="shared" si="908"/>
      </c>
      <c r="H21" s="2024">
        <f t="shared" si="2"/>
      </c>
      <c r="I21" s="2024">
        <f t="shared" si="358"/>
      </c>
      <c r="J21" s="2025">
        <f t="shared" si="1767"/>
      </c>
      <c r="K21" s="2026">
        <f t="shared" si="1958"/>
      </c>
      <c r="L21" s="2026">
        <f t="shared" si="1327"/>
      </c>
      <c r="M21" s="2026">
        <f t="shared" si="1505"/>
      </c>
      <c r="N21" s="2026">
        <f t="shared" si="730"/>
      </c>
      <c r="O21" s="2027">
        <f t="shared" si="1087"/>
      </c>
      <c r="P21" s="2033">
        <v>0.0075</v>
      </c>
      <c r="Q21" s="2032">
        <v>47</v>
      </c>
      <c r="R21" s="2029">
        <f t="shared" si="180"/>
      </c>
      <c r="S21" s="2030">
        <v>7523</v>
      </c>
      <c r="T21" s="2030">
        <v>310</v>
      </c>
      <c r="U21" s="2030">
        <v>24</v>
      </c>
      <c r="V21" s="2030">
        <v>348</v>
      </c>
      <c r="W21" s="2030">
        <v>14</v>
      </c>
      <c r="X21" s="2030">
        <v>0</v>
      </c>
      <c r="Y21" s="2030">
        <v>0</v>
      </c>
      <c r="Z21" s="2030">
        <v>0</v>
      </c>
      <c r="AA21" s="2025">
        <f t="shared" si="536"/>
      </c>
      <c r="AB21" s="2031" t="s">
        <v>1827</v>
      </c>
      <c r="AC21" s="2031"/>
      <c r="AD21" s="2032">
        <v>9</v>
      </c>
    </row>
    <row r="22">
      <c r="A22" s="2032"/>
      <c r="B22" s="2034" t="s">
        <v>1837</v>
      </c>
      <c r="C22" s="2034" t="s">
        <v>1831</v>
      </c>
      <c r="D22" s="2032">
        <v>271.93</v>
      </c>
      <c r="E22" s="2032">
        <v>1</v>
      </c>
      <c r="F22" s="2023">
        <v>1560</v>
      </c>
      <c r="G22" s="2024">
        <f t="shared" si="908"/>
      </c>
      <c r="H22" s="2024">
        <f t="shared" si="2"/>
      </c>
      <c r="I22" s="2024">
        <f t="shared" si="358"/>
      </c>
      <c r="J22" s="2025">
        <f t="shared" si="1767"/>
      </c>
      <c r="K22" s="2026">
        <f t="shared" si="1958"/>
      </c>
      <c r="L22" s="2026">
        <f t="shared" si="1327"/>
      </c>
      <c r="M22" s="2026">
        <f t="shared" si="1505"/>
      </c>
      <c r="N22" s="2026">
        <f t="shared" si="730"/>
      </c>
      <c r="O22" s="2027">
        <f t="shared" si="1087"/>
      </c>
      <c r="P22" s="2033">
        <v>0.0131</v>
      </c>
      <c r="Q22" s="2032">
        <v>50</v>
      </c>
      <c r="R22" s="2029">
        <f t="shared" si="180"/>
      </c>
      <c r="S22" s="2030">
        <v>3254</v>
      </c>
      <c r="T22" s="2030">
        <v>150</v>
      </c>
      <c r="U22" s="2030">
        <v>15</v>
      </c>
      <c r="V22" s="2030">
        <v>172</v>
      </c>
      <c r="W22" s="2030">
        <v>7</v>
      </c>
      <c r="X22" s="2030">
        <v>0</v>
      </c>
      <c r="Y22" s="2030">
        <v>1</v>
      </c>
      <c r="Z22" s="2030">
        <v>0</v>
      </c>
      <c r="AA22" s="2025">
        <f t="shared" si="536"/>
      </c>
      <c r="AB22" s="2031" t="s">
        <v>1827</v>
      </c>
      <c r="AC22" s="2031"/>
      <c r="AD22" s="2053">
        <v>6</v>
      </c>
    </row>
    <row r="23">
      <c r="A23" s="2032"/>
      <c r="B23" s="2036" t="s">
        <v>1832</v>
      </c>
      <c r="C23" s="2036"/>
      <c r="D23" s="2037">
        <f>SUM(D19:D22)</f>
      </c>
      <c r="E23" s="2037">
        <f>SUM(E19:E22)</f>
      </c>
      <c r="F23" s="2038">
        <f t="shared" ref="F23:F24" si="714">E23*1300*1.2</f>
      </c>
      <c r="G23" s="2038">
        <f t="shared" si="908"/>
      </c>
      <c r="H23" s="2038">
        <f t="shared" si="2"/>
      </c>
      <c r="I23" s="2038">
        <f t="shared" si="358"/>
      </c>
      <c r="J23" s="2038">
        <f t="shared" si="1767"/>
      </c>
      <c r="K23" s="2039">
        <f t="shared" si="1958"/>
      </c>
      <c r="L23" s="2039">
        <f t="shared" si="1327"/>
      </c>
      <c r="M23" s="2039">
        <f t="shared" si="1505"/>
      </c>
      <c r="N23" s="2039">
        <f t="shared" si="730"/>
      </c>
      <c r="O23" s="2040">
        <f t="shared" si="1087"/>
      </c>
      <c r="P23" s="2039">
        <f>AVERAGE(P19:P22)</f>
      </c>
      <c r="Q23" s="2040">
        <f>AVERAGE(Q18:Q22)</f>
      </c>
      <c r="R23" s="2042">
        <f t="shared" si="180"/>
      </c>
      <c r="S23" s="2037">
        <f>SUM(S19:S22)</f>
      </c>
      <c r="T23" s="2037">
        <f>SUM(T19:T22)</f>
      </c>
      <c r="U23" s="2037">
        <f>SUM(U19:U22)</f>
      </c>
      <c r="V23" s="2037">
        <f>SUM(V19:V22)</f>
      </c>
      <c r="W23" s="2037">
        <f>SUM(W19:W22)</f>
      </c>
      <c r="X23" s="2037">
        <f>SUM(X19:X22)</f>
      </c>
      <c r="Y23" s="2037">
        <f>SUM(Y19:Y22)</f>
      </c>
      <c r="Z23" s="2037">
        <f>SUM(Z19:Z22)</f>
      </c>
      <c r="AA23" s="2043">
        <f t="shared" si="536"/>
      </c>
      <c r="AB23" s="2037"/>
      <c r="AC23" s="2037"/>
      <c r="AD23" s="2037">
        <f>SUM(AD19:AD22)</f>
      </c>
    </row>
    <row r="24">
      <c r="A24" s="2032"/>
      <c r="B24" s="2044" t="s">
        <v>1833</v>
      </c>
      <c r="C24" s="2044"/>
      <c r="D24" s="2045">
        <f>D23</f>
      </c>
      <c r="E24" s="2045">
        <f>E23</f>
      </c>
      <c r="F24" s="2046">
        <f t="shared" si="714"/>
      </c>
      <c r="G24" s="2046">
        <f t="shared" si="908"/>
      </c>
      <c r="H24" s="2046">
        <f t="shared" si="2"/>
      </c>
      <c r="I24" s="2046">
        <f t="shared" si="358"/>
      </c>
      <c r="J24" s="2046">
        <f t="shared" si="1767"/>
      </c>
      <c r="K24" s="2047">
        <f t="shared" si="1958"/>
      </c>
      <c r="L24" s="2047">
        <f t="shared" si="1327"/>
      </c>
      <c r="M24" s="2047">
        <f t="shared" si="1505"/>
      </c>
      <c r="N24" s="2047">
        <f t="shared" si="730"/>
      </c>
      <c r="O24" s="2048">
        <f t="shared" si="1087"/>
      </c>
      <c r="P24" s="2049">
        <f>P23</f>
      </c>
      <c r="Q24" s="2050">
        <f>Q23</f>
      </c>
      <c r="R24" s="2051">
        <f>R23</f>
      </c>
      <c r="S24" s="2045">
        <f>S23</f>
      </c>
      <c r="T24" s="2045">
        <f>T23</f>
      </c>
      <c r="U24" s="2045">
        <f>U23</f>
      </c>
      <c r="V24" s="2045">
        <f>V23</f>
      </c>
      <c r="W24" s="2045">
        <f>W23</f>
      </c>
      <c r="X24" s="2045">
        <f>X23</f>
      </c>
      <c r="Y24" s="2045">
        <f>Y23</f>
      </c>
      <c r="Z24" s="2045">
        <f>Z23</f>
      </c>
      <c r="AA24" s="2052">
        <f t="shared" si="536"/>
      </c>
      <c r="AB24" s="2045"/>
      <c r="AC24" s="2045"/>
      <c r="AD24" s="2045">
        <f>AD23</f>
      </c>
    </row>
    <row r="25">
      <c r="A25" s="2018" t="s">
        <v>1834</v>
      </c>
      <c r="B25" s="2018" t="s">
        <v>1792</v>
      </c>
      <c r="C25" s="2018"/>
      <c r="D25" s="2019" t="s">
        <v>1793</v>
      </c>
      <c r="E25" s="2019"/>
      <c r="F25" s="2019"/>
      <c r="G25" s="2019"/>
      <c r="H25" s="2019"/>
      <c r="I25" s="2019"/>
      <c r="J25" s="2020" t="s">
        <v>1794</v>
      </c>
      <c r="K25" s="2020"/>
      <c r="L25" s="2020"/>
      <c r="M25" s="2020"/>
      <c r="N25" s="2020"/>
      <c r="O25" s="2020"/>
      <c r="P25" s="2020"/>
      <c r="Q25" s="2020"/>
      <c r="R25" s="2020"/>
      <c r="S25" s="2020"/>
      <c r="T25" s="2020"/>
      <c r="U25" s="2020"/>
      <c r="V25" s="2020"/>
      <c r="W25" s="2020"/>
      <c r="X25" s="2020"/>
      <c r="Y25" s="2020"/>
      <c r="Z25" s="2020"/>
      <c r="AA25" s="2020"/>
      <c r="AB25" s="2020"/>
      <c r="AC25" s="2020"/>
      <c r="AD25" s="2020"/>
    </row>
    <row r="26">
      <c r="A26" s="2018"/>
      <c r="B26" s="2018" t="s">
        <v>1795</v>
      </c>
      <c r="C26" s="2018" t="s">
        <v>1796</v>
      </c>
      <c r="D26" s="2019" t="s">
        <v>1797</v>
      </c>
      <c r="E26" s="2019" t="s">
        <v>1798</v>
      </c>
      <c r="F26" s="2019" t="s">
        <v>1799</v>
      </c>
      <c r="G26" s="2019" t="s">
        <v>1800</v>
      </c>
      <c r="H26" s="2019" t="s">
        <v>1801</v>
      </c>
      <c r="I26" s="2019" t="s">
        <v>1802</v>
      </c>
      <c r="J26" s="2020" t="s">
        <v>1803</v>
      </c>
      <c r="K26" s="2020" t="s">
        <v>1804</v>
      </c>
      <c r="L26" s="2020" t="s">
        <v>1805</v>
      </c>
      <c r="M26" s="2020" t="s">
        <v>1806</v>
      </c>
      <c r="N26" s="2020" t="s">
        <v>1807</v>
      </c>
      <c r="O26" s="2020" t="s">
        <v>1808</v>
      </c>
      <c r="P26" s="2020" t="s">
        <v>1809</v>
      </c>
      <c r="Q26" s="2020" t="s">
        <v>1810</v>
      </c>
      <c r="R26" s="2020" t="s">
        <v>1811</v>
      </c>
      <c r="S26" s="2020" t="s">
        <v>1812</v>
      </c>
      <c r="T26" s="2020" t="s">
        <v>1813</v>
      </c>
      <c r="U26" s="2020" t="s">
        <v>1814</v>
      </c>
      <c r="V26" s="2020" t="s">
        <v>1815</v>
      </c>
      <c r="W26" s="2020" t="s">
        <v>1816</v>
      </c>
      <c r="X26" s="2020" t="s">
        <v>1817</v>
      </c>
      <c r="Y26" s="2020" t="s">
        <v>1818</v>
      </c>
      <c r="Z26" s="2020" t="s">
        <v>1819</v>
      </c>
      <c r="AA26" s="2020" t="s">
        <v>1820</v>
      </c>
      <c r="AB26" s="2020" t="s">
        <v>1821</v>
      </c>
      <c r="AC26" s="2020" t="s">
        <v>1822</v>
      </c>
      <c r="AD26" s="2020" t="s">
        <v>1823</v>
      </c>
    </row>
    <row r="27">
      <c r="A27" s="2032" t="s">
        <v>1838</v>
      </c>
      <c r="B27" s="2034" t="s">
        <v>1829</v>
      </c>
      <c r="C27" s="2022" t="s">
        <v>1826</v>
      </c>
      <c r="D27" s="2032">
        <v>855.34</v>
      </c>
      <c r="E27" s="2032">
        <v>0</v>
      </c>
      <c r="F27" s="2023">
        <v>0</v>
      </c>
      <c r="G27" s="2024">
        <f t="shared" ref="G27:G32" si="909">F27/D27</f>
      </c>
      <c r="H27" s="2024">
        <f t="shared" ref="H27:H32" si="3">D27/E27</f>
      </c>
      <c r="I27" s="2024">
        <f t="shared" ref="I27:I32" si="359">F27/E27</f>
      </c>
      <c r="J27" s="2025">
        <f t="shared" ref="J27:J32" si="1768">D27/T27</f>
      </c>
      <c r="K27" s="2026">
        <f t="shared" ref="K27:K32" si="1959">O27/S27*1</f>
      </c>
      <c r="L27" s="2026">
        <f t="shared" ref="L27:L32" si="1328">T27/S27</f>
      </c>
      <c r="M27" s="2026">
        <f t="shared" ref="M27:M32" si="1506">V27/S27</f>
      </c>
      <c r="N27" s="2026">
        <f t="shared" ref="N27:N32" si="731">W27/V27</f>
      </c>
      <c r="O27" s="2027">
        <f t="shared" ref="O27:O32" si="1088">U27/P27</f>
      </c>
      <c r="P27" s="2033">
        <v>0.0031</v>
      </c>
      <c r="Q27" s="2032">
        <v>37</v>
      </c>
      <c r="R27" s="2029">
        <f t="shared" ref="R27:R31" si="181">(D27/S27)*1000</f>
      </c>
      <c r="S27" s="2030">
        <v>13047</v>
      </c>
      <c r="T27" s="2030">
        <v>318</v>
      </c>
      <c r="U27" s="2030">
        <v>28</v>
      </c>
      <c r="V27" s="2030">
        <v>341</v>
      </c>
      <c r="W27" s="2030">
        <v>16</v>
      </c>
      <c r="X27" s="2030">
        <v>2</v>
      </c>
      <c r="Y27" s="2030">
        <v>0</v>
      </c>
      <c r="Z27" s="2030">
        <v>0</v>
      </c>
      <c r="AA27" s="2025">
        <f t="shared" ref="AA27:AA32" si="537">AD27*1000/D27</f>
      </c>
      <c r="AB27" s="2031" t="s">
        <v>1827</v>
      </c>
      <c r="AC27" s="2031"/>
      <c r="AD27" s="2032">
        <v>16</v>
      </c>
    </row>
    <row r="28">
      <c r="A28" s="2032"/>
      <c r="B28" s="2034" t="s">
        <v>1829</v>
      </c>
      <c r="C28" s="2022" t="s">
        <v>1828</v>
      </c>
      <c r="D28" s="2032">
        <v>583.76</v>
      </c>
      <c r="E28" s="2032">
        <v>0</v>
      </c>
      <c r="F28" s="2023">
        <v>0</v>
      </c>
      <c r="G28" s="2024">
        <f t="shared" si="909"/>
      </c>
      <c r="H28" s="2024">
        <f t="shared" si="3"/>
      </c>
      <c r="I28" s="2024">
        <f t="shared" si="359"/>
      </c>
      <c r="J28" s="2025">
        <f t="shared" si="1768"/>
      </c>
      <c r="K28" s="2026">
        <f t="shared" si="1959"/>
      </c>
      <c r="L28" s="2026">
        <f t="shared" si="1328"/>
      </c>
      <c r="M28" s="2026">
        <f t="shared" si="1506"/>
      </c>
      <c r="N28" s="2026">
        <f t="shared" si="731"/>
      </c>
      <c r="O28" s="2027">
        <f t="shared" si="1088"/>
      </c>
      <c r="P28" s="2033">
        <v>0.0072</v>
      </c>
      <c r="Q28" s="2032">
        <v>43</v>
      </c>
      <c r="R28" s="2029">
        <f t="shared" si="181"/>
      </c>
      <c r="S28" s="2030">
        <v>6808</v>
      </c>
      <c r="T28" s="2030">
        <v>250</v>
      </c>
      <c r="U28" s="2030">
        <v>24</v>
      </c>
      <c r="V28" s="2030">
        <v>293</v>
      </c>
      <c r="W28" s="2030">
        <v>19</v>
      </c>
      <c r="X28" s="2030">
        <v>0</v>
      </c>
      <c r="Y28" s="2030">
        <v>2</v>
      </c>
      <c r="Z28" s="2030">
        <v>0</v>
      </c>
      <c r="AA28" s="2025">
        <f t="shared" si="537"/>
      </c>
      <c r="AB28" s="2031" t="s">
        <v>1827</v>
      </c>
      <c r="AC28" s="2031"/>
      <c r="AD28" s="2032">
        <v>11</v>
      </c>
    </row>
    <row r="29">
      <c r="A29" s="2032"/>
      <c r="B29" s="2034" t="s">
        <v>1837</v>
      </c>
      <c r="C29" s="2022" t="s">
        <v>1830</v>
      </c>
      <c r="D29" s="2032">
        <v>403.88</v>
      </c>
      <c r="E29" s="2032">
        <v>0</v>
      </c>
      <c r="F29" s="2023">
        <v>0</v>
      </c>
      <c r="G29" s="2024">
        <f t="shared" si="909"/>
      </c>
      <c r="H29" s="2024">
        <f t="shared" si="3"/>
      </c>
      <c r="I29" s="2024">
        <f t="shared" si="359"/>
      </c>
      <c r="J29" s="2025">
        <f t="shared" si="1768"/>
      </c>
      <c r="K29" s="2026">
        <f t="shared" si="1959"/>
      </c>
      <c r="L29" s="2026">
        <f t="shared" si="1328"/>
      </c>
      <c r="M29" s="2026">
        <f t="shared" si="1506"/>
      </c>
      <c r="N29" s="2026">
        <f t="shared" si="731"/>
      </c>
      <c r="O29" s="2027">
        <f t="shared" si="1088"/>
      </c>
      <c r="P29" s="2033">
        <v>0.008</v>
      </c>
      <c r="Q29" s="2032">
        <v>51</v>
      </c>
      <c r="R29" s="2029">
        <f t="shared" si="181"/>
      </c>
      <c r="S29" s="2030">
        <v>4316</v>
      </c>
      <c r="T29" s="2030">
        <v>212</v>
      </c>
      <c r="U29" s="2030">
        <v>15</v>
      </c>
      <c r="V29" s="2030">
        <v>242</v>
      </c>
      <c r="W29" s="2030">
        <v>19</v>
      </c>
      <c r="X29" s="2030">
        <v>0</v>
      </c>
      <c r="Y29" s="2030">
        <v>0</v>
      </c>
      <c r="Z29" s="2030">
        <v>0</v>
      </c>
      <c r="AA29" s="2025">
        <f t="shared" si="537"/>
      </c>
      <c r="AB29" s="2031" t="s">
        <v>1827</v>
      </c>
      <c r="AC29" s="2031"/>
      <c r="AD29" s="2032">
        <v>9</v>
      </c>
    </row>
    <row r="30">
      <c r="A30" s="2032"/>
      <c r="B30" s="2034" t="s">
        <v>1837</v>
      </c>
      <c r="C30" s="2034" t="s">
        <v>1831</v>
      </c>
      <c r="D30" s="2032">
        <v>145.24</v>
      </c>
      <c r="E30" s="2032">
        <v>0</v>
      </c>
      <c r="F30" s="2023">
        <v>0</v>
      </c>
      <c r="G30" s="2024">
        <f t="shared" si="909"/>
      </c>
      <c r="H30" s="2024">
        <f t="shared" si="3"/>
      </c>
      <c r="I30" s="2024">
        <f t="shared" si="359"/>
      </c>
      <c r="J30" s="2025">
        <f t="shared" si="1768"/>
      </c>
      <c r="K30" s="2026">
        <f t="shared" si="1959"/>
      </c>
      <c r="L30" s="2026">
        <f t="shared" si="1328"/>
      </c>
      <c r="M30" s="2026">
        <f t="shared" si="1506"/>
      </c>
      <c r="N30" s="2026">
        <f t="shared" si="731"/>
      </c>
      <c r="O30" s="2027">
        <f t="shared" si="1088"/>
      </c>
      <c r="P30" s="2033">
        <v>0.0065</v>
      </c>
      <c r="Q30" s="2032">
        <v>50</v>
      </c>
      <c r="R30" s="2029">
        <f t="shared" si="181"/>
      </c>
      <c r="S30" s="2030">
        <v>1748</v>
      </c>
      <c r="T30" s="2030">
        <v>77</v>
      </c>
      <c r="U30" s="2030">
        <v>4</v>
      </c>
      <c r="V30" s="2030">
        <v>84</v>
      </c>
      <c r="W30" s="2030">
        <v>6</v>
      </c>
      <c r="X30" s="2030">
        <v>0</v>
      </c>
      <c r="Y30" s="2030">
        <v>0</v>
      </c>
      <c r="Z30" s="2030">
        <v>0</v>
      </c>
      <c r="AA30" s="2025">
        <f t="shared" si="537"/>
      </c>
      <c r="AB30" s="2031" t="s">
        <v>1827</v>
      </c>
      <c r="AC30" s="2031"/>
      <c r="AD30" s="2053">
        <v>6</v>
      </c>
    </row>
    <row r="31">
      <c r="A31" s="2032"/>
      <c r="B31" s="2036" t="s">
        <v>1832</v>
      </c>
      <c r="C31" s="2036"/>
      <c r="D31" s="2037">
        <f>SUM(D27:D30)</f>
      </c>
      <c r="E31" s="2037">
        <f>SUM(E27:E30)</f>
      </c>
      <c r="F31" s="2038">
        <f t="shared" ref="F31:F32" si="715">E31*1300*1.2</f>
      </c>
      <c r="G31" s="2038">
        <f t="shared" si="909"/>
      </c>
      <c r="H31" s="2038">
        <f t="shared" si="3"/>
      </c>
      <c r="I31" s="2038">
        <f t="shared" si="359"/>
      </c>
      <c r="J31" s="2038">
        <f t="shared" si="1768"/>
      </c>
      <c r="K31" s="2039">
        <f t="shared" si="1959"/>
      </c>
      <c r="L31" s="2039">
        <f t="shared" si="1328"/>
      </c>
      <c r="M31" s="2039">
        <f t="shared" si="1506"/>
      </c>
      <c r="N31" s="2039">
        <f t="shared" si="731"/>
      </c>
      <c r="O31" s="2040">
        <f t="shared" si="1088"/>
      </c>
      <c r="P31" s="2039">
        <f>AVERAGE(P27:P30)</f>
      </c>
      <c r="Q31" s="2040">
        <f>AVERAGE(Q26:Q30)</f>
      </c>
      <c r="R31" s="2042">
        <f t="shared" si="181"/>
      </c>
      <c r="S31" s="2037">
        <f>SUM(S27:S30)</f>
      </c>
      <c r="T31" s="2037">
        <f>SUM(T27:T30)</f>
      </c>
      <c r="U31" s="2037">
        <f>SUM(U27:U30)</f>
      </c>
      <c r="V31" s="2037">
        <f>SUM(V27:V30)</f>
      </c>
      <c r="W31" s="2037">
        <f>SUM(W27:W30)</f>
      </c>
      <c r="X31" s="2037">
        <f>SUM(X27:X30)</f>
      </c>
      <c r="Y31" s="2037">
        <f>SUM(Y27:Y30)</f>
      </c>
      <c r="Z31" s="2037">
        <f>SUM(Z27:Z30)</f>
      </c>
      <c r="AA31" s="2043">
        <f t="shared" si="537"/>
      </c>
      <c r="AB31" s="2037"/>
      <c r="AC31" s="2037"/>
      <c r="AD31" s="2037">
        <f>SUM(AD27:AD30)</f>
      </c>
    </row>
    <row r="32">
      <c r="A32" s="2032"/>
      <c r="B32" s="2044" t="s">
        <v>1833</v>
      </c>
      <c r="C32" s="2044"/>
      <c r="D32" s="2045">
        <f>D31</f>
      </c>
      <c r="E32" s="2045">
        <f>E31</f>
      </c>
      <c r="F32" s="2046">
        <f t="shared" si="715"/>
      </c>
      <c r="G32" s="2046">
        <f t="shared" si="909"/>
      </c>
      <c r="H32" s="2046">
        <f t="shared" si="3"/>
      </c>
      <c r="I32" s="2046">
        <f t="shared" si="359"/>
      </c>
      <c r="J32" s="2046">
        <f t="shared" si="1768"/>
      </c>
      <c r="K32" s="2047">
        <f t="shared" si="1959"/>
      </c>
      <c r="L32" s="2047">
        <f t="shared" si="1328"/>
      </c>
      <c r="M32" s="2047">
        <f t="shared" si="1506"/>
      </c>
      <c r="N32" s="2047">
        <f t="shared" si="731"/>
      </c>
      <c r="O32" s="2048">
        <f t="shared" si="1088"/>
      </c>
      <c r="P32" s="2049">
        <f>P31</f>
      </c>
      <c r="Q32" s="2050">
        <f>Q31</f>
      </c>
      <c r="R32" s="2051">
        <f>R31</f>
      </c>
      <c r="S32" s="2045">
        <f>S31</f>
      </c>
      <c r="T32" s="2045">
        <f>T31</f>
      </c>
      <c r="U32" s="2045">
        <f>U31</f>
      </c>
      <c r="V32" s="2045">
        <f>V31</f>
      </c>
      <c r="W32" s="2045">
        <f>W31</f>
      </c>
      <c r="X32" s="2045">
        <f>X31</f>
      </c>
      <c r="Y32" s="2045">
        <f>Y31</f>
      </c>
      <c r="Z32" s="2045">
        <f>Z31</f>
      </c>
      <c r="AA32" s="2052">
        <f t="shared" si="537"/>
      </c>
      <c r="AB32" s="2045"/>
      <c r="AC32" s="2045"/>
      <c r="AD32" s="2045">
        <f>AD31</f>
      </c>
    </row>
    <row r="33">
      <c r="A33" s="2018" t="s">
        <v>1834</v>
      </c>
      <c r="B33" s="2018" t="s">
        <v>1792</v>
      </c>
      <c r="C33" s="2018"/>
      <c r="D33" s="2019" t="s">
        <v>1793</v>
      </c>
      <c r="E33" s="2019"/>
      <c r="F33" s="2019"/>
      <c r="G33" s="2019"/>
      <c r="H33" s="2019"/>
      <c r="I33" s="2019"/>
      <c r="J33" s="2020" t="s">
        <v>1794</v>
      </c>
      <c r="K33" s="2020"/>
      <c r="L33" s="2020"/>
      <c r="M33" s="2020"/>
      <c r="N33" s="2020"/>
      <c r="O33" s="2020"/>
      <c r="P33" s="2020"/>
      <c r="Q33" s="2020"/>
      <c r="R33" s="2020"/>
      <c r="S33" s="2020"/>
      <c r="T33" s="2020"/>
      <c r="U33" s="2020"/>
      <c r="V33" s="2020"/>
      <c r="W33" s="2020"/>
      <c r="X33" s="2020"/>
      <c r="Y33" s="2020"/>
      <c r="Z33" s="2020"/>
      <c r="AA33" s="2020"/>
      <c r="AB33" s="2020"/>
      <c r="AC33" s="2020"/>
      <c r="AD33" s="2020"/>
    </row>
    <row r="34">
      <c r="A34" s="2018"/>
      <c r="B34" s="2018" t="s">
        <v>1795</v>
      </c>
      <c r="C34" s="2018" t="s">
        <v>1796</v>
      </c>
      <c r="D34" s="2019" t="s">
        <v>1797</v>
      </c>
      <c r="E34" s="2019" t="s">
        <v>1798</v>
      </c>
      <c r="F34" s="2019" t="s">
        <v>1799</v>
      </c>
      <c r="G34" s="2019" t="s">
        <v>1800</v>
      </c>
      <c r="H34" s="2019" t="s">
        <v>1801</v>
      </c>
      <c r="I34" s="2019" t="s">
        <v>1802</v>
      </c>
      <c r="J34" s="2020" t="s">
        <v>1803</v>
      </c>
      <c r="K34" s="2020" t="s">
        <v>1804</v>
      </c>
      <c r="L34" s="2020" t="s">
        <v>1805</v>
      </c>
      <c r="M34" s="2020" t="s">
        <v>1806</v>
      </c>
      <c r="N34" s="2020" t="s">
        <v>1807</v>
      </c>
      <c r="O34" s="2020" t="s">
        <v>1808</v>
      </c>
      <c r="P34" s="2020" t="s">
        <v>1809</v>
      </c>
      <c r="Q34" s="2020" t="s">
        <v>1810</v>
      </c>
      <c r="R34" s="2020" t="s">
        <v>1811</v>
      </c>
      <c r="S34" s="2020" t="s">
        <v>1812</v>
      </c>
      <c r="T34" s="2020" t="s">
        <v>1813</v>
      </c>
      <c r="U34" s="2020" t="s">
        <v>1814</v>
      </c>
      <c r="V34" s="2020" t="s">
        <v>1815</v>
      </c>
      <c r="W34" s="2020" t="s">
        <v>1816</v>
      </c>
      <c r="X34" s="2020" t="s">
        <v>1817</v>
      </c>
      <c r="Y34" s="2020" t="s">
        <v>1818</v>
      </c>
      <c r="Z34" s="2020" t="s">
        <v>1819</v>
      </c>
      <c r="AA34" s="2020" t="s">
        <v>1820</v>
      </c>
      <c r="AB34" s="2020" t="s">
        <v>1821</v>
      </c>
      <c r="AC34" s="2020" t="s">
        <v>1822</v>
      </c>
      <c r="AD34" s="2020" t="s">
        <v>1823</v>
      </c>
    </row>
    <row r="35">
      <c r="A35" s="2032" t="s">
        <v>1839</v>
      </c>
      <c r="B35" s="2034" t="s">
        <v>1829</v>
      </c>
      <c r="C35" s="2022" t="s">
        <v>1826</v>
      </c>
      <c r="D35" s="2032">
        <v>398.3</v>
      </c>
      <c r="E35" s="2032">
        <v>0</v>
      </c>
      <c r="F35" s="2023">
        <v>0</v>
      </c>
      <c r="G35" s="2024">
        <f t="shared" ref="G35:G40" si="910">F35/D35</f>
      </c>
      <c r="H35" s="2024">
        <f t="shared" ref="H35:H40" si="4">D35/E35</f>
      </c>
      <c r="I35" s="2024">
        <f t="shared" ref="I35:I40" si="360">F35/E35</f>
      </c>
      <c r="J35" s="2025">
        <f t="shared" ref="J35:J40" si="1769">D35/T35</f>
      </c>
      <c r="K35" s="2026">
        <f t="shared" ref="K35:K40" si="1960">O35/S35*1</f>
      </c>
      <c r="L35" s="2026">
        <f t="shared" ref="L35:L40" si="1329">T35/S35</f>
      </c>
      <c r="M35" s="2026">
        <f t="shared" ref="M35:M40" si="1507">V35/S35</f>
      </c>
      <c r="N35" s="2026">
        <f t="shared" ref="N35:N40" si="732">W35/V35</f>
      </c>
      <c r="O35" s="2027">
        <f t="shared" ref="O35:O40" si="1089">U35/P35</f>
      </c>
      <c r="P35" s="2033">
        <v>0.0038</v>
      </c>
      <c r="Q35" s="2032">
        <v>70</v>
      </c>
      <c r="R35" s="2029">
        <f t="shared" ref="R35:R39" si="182">(D35/S35)*1000</f>
      </c>
      <c r="S35" s="2030">
        <v>5025</v>
      </c>
      <c r="T35" s="2030">
        <v>114</v>
      </c>
      <c r="U35" s="2030">
        <v>12</v>
      </c>
      <c r="V35" s="2030">
        <v>124</v>
      </c>
      <c r="W35" s="2030">
        <v>13</v>
      </c>
      <c r="X35" s="2030">
        <v>1</v>
      </c>
      <c r="Y35" s="2030">
        <v>0</v>
      </c>
      <c r="Z35" s="2030">
        <v>0</v>
      </c>
      <c r="AA35" s="2025">
        <f t="shared" ref="AA35:AA40" si="538">AD35*1000/D35</f>
      </c>
      <c r="AB35" s="2031" t="s">
        <v>1827</v>
      </c>
      <c r="AC35" s="2031"/>
      <c r="AD35" s="2032">
        <v>12</v>
      </c>
    </row>
    <row r="36">
      <c r="A36" s="2032"/>
      <c r="B36" s="2034" t="s">
        <v>1829</v>
      </c>
      <c r="C36" s="2022" t="s">
        <v>1828</v>
      </c>
      <c r="D36" s="2032">
        <v>329.17</v>
      </c>
      <c r="E36" s="2032">
        <v>0</v>
      </c>
      <c r="F36" s="2023">
        <v>0</v>
      </c>
      <c r="G36" s="2024">
        <f t="shared" si="910"/>
      </c>
      <c r="H36" s="2024">
        <f t="shared" si="4"/>
      </c>
      <c r="I36" s="2024">
        <f t="shared" si="360"/>
      </c>
      <c r="J36" s="2025">
        <f t="shared" si="1769"/>
      </c>
      <c r="K36" s="2026">
        <f t="shared" si="1960"/>
      </c>
      <c r="L36" s="2026">
        <f t="shared" si="1329"/>
      </c>
      <c r="M36" s="2026">
        <f t="shared" si="1507"/>
      </c>
      <c r="N36" s="2026">
        <f t="shared" si="732"/>
      </c>
      <c r="O36" s="2027">
        <f t="shared" si="1089"/>
      </c>
      <c r="P36" s="2033">
        <v>0.0072</v>
      </c>
      <c r="Q36" s="2032">
        <v>75</v>
      </c>
      <c r="R36" s="2029">
        <f t="shared" si="182"/>
      </c>
      <c r="S36" s="2030">
        <v>4294</v>
      </c>
      <c r="T36" s="2030">
        <v>156</v>
      </c>
      <c r="U36" s="2030">
        <v>15</v>
      </c>
      <c r="V36" s="2030">
        <v>166</v>
      </c>
      <c r="W36" s="2030">
        <v>28</v>
      </c>
      <c r="X36" s="2030">
        <v>2</v>
      </c>
      <c r="Y36" s="2030">
        <v>0</v>
      </c>
      <c r="Z36" s="2030">
        <v>0</v>
      </c>
      <c r="AA36" s="2025">
        <f t="shared" si="538"/>
      </c>
      <c r="AB36" s="2031" t="s">
        <v>1827</v>
      </c>
      <c r="AC36" s="2031"/>
      <c r="AD36" s="2032">
        <v>12</v>
      </c>
    </row>
    <row r="37">
      <c r="A37" s="2032"/>
      <c r="B37" s="2034" t="s">
        <v>1837</v>
      </c>
      <c r="C37" s="2022" t="s">
        <v>1830</v>
      </c>
      <c r="D37" s="2032">
        <v>318.1</v>
      </c>
      <c r="E37" s="2032">
        <v>0</v>
      </c>
      <c r="F37" s="2023">
        <v>0</v>
      </c>
      <c r="G37" s="2024">
        <f t="shared" si="910"/>
      </c>
      <c r="H37" s="2024">
        <f t="shared" si="4"/>
      </c>
      <c r="I37" s="2024">
        <f t="shared" si="360"/>
      </c>
      <c r="J37" s="2025">
        <f t="shared" si="1769"/>
      </c>
      <c r="K37" s="2026">
        <f t="shared" si="1960"/>
      </c>
      <c r="L37" s="2026">
        <f t="shared" si="1329"/>
      </c>
      <c r="M37" s="2026">
        <f t="shared" si="1507"/>
      </c>
      <c r="N37" s="2026">
        <f t="shared" si="732"/>
      </c>
      <c r="O37" s="2027">
        <f t="shared" si="1089"/>
      </c>
      <c r="P37" s="2033">
        <v>0.0127</v>
      </c>
      <c r="Q37" s="2032">
        <v>76</v>
      </c>
      <c r="R37" s="2029">
        <f t="shared" si="182"/>
      </c>
      <c r="S37" s="2030">
        <v>3392</v>
      </c>
      <c r="T37" s="2030">
        <v>153</v>
      </c>
      <c r="U37" s="2030">
        <v>18</v>
      </c>
      <c r="V37" s="2030">
        <v>162</v>
      </c>
      <c r="W37" s="2030">
        <v>29</v>
      </c>
      <c r="X37" s="2030">
        <v>2</v>
      </c>
      <c r="Y37" s="2030">
        <v>0</v>
      </c>
      <c r="Z37" s="2030">
        <v>0</v>
      </c>
      <c r="AA37" s="2025">
        <f t="shared" si="538"/>
      </c>
      <c r="AB37" s="2031" t="s">
        <v>1827</v>
      </c>
      <c r="AC37" s="2031"/>
      <c r="AD37" s="2032">
        <v>16</v>
      </c>
    </row>
    <row r="38">
      <c r="A38" s="2032"/>
      <c r="B38" s="2034" t="s">
        <v>1837</v>
      </c>
      <c r="C38" s="2034" t="s">
        <v>1831</v>
      </c>
      <c r="D38" s="2032">
        <v>159.23</v>
      </c>
      <c r="E38" s="2032">
        <v>0</v>
      </c>
      <c r="F38" s="2023">
        <v>0</v>
      </c>
      <c r="G38" s="2024">
        <f t="shared" si="910"/>
      </c>
      <c r="H38" s="2024">
        <f t="shared" si="4"/>
      </c>
      <c r="I38" s="2024">
        <f t="shared" si="360"/>
      </c>
      <c r="J38" s="2025">
        <f t="shared" si="1769"/>
      </c>
      <c r="K38" s="2026">
        <f t="shared" si="1960"/>
      </c>
      <c r="L38" s="2026">
        <f t="shared" si="1329"/>
      </c>
      <c r="M38" s="2026">
        <f t="shared" si="1507"/>
      </c>
      <c r="N38" s="2026">
        <f t="shared" si="732"/>
      </c>
      <c r="O38" s="2027">
        <f t="shared" si="1089"/>
      </c>
      <c r="P38" s="2033">
        <v>0.0197</v>
      </c>
      <c r="Q38" s="2032">
        <v>82</v>
      </c>
      <c r="R38" s="2029">
        <f t="shared" si="182"/>
      </c>
      <c r="S38" s="2030">
        <v>1722</v>
      </c>
      <c r="T38" s="2030">
        <v>81</v>
      </c>
      <c r="U38" s="2030">
        <v>14</v>
      </c>
      <c r="V38" s="2030">
        <v>96</v>
      </c>
      <c r="W38" s="2030">
        <v>14</v>
      </c>
      <c r="X38" s="2030">
        <v>0</v>
      </c>
      <c r="Y38" s="2030">
        <v>0</v>
      </c>
      <c r="Z38" s="2053">
        <v>0</v>
      </c>
      <c r="AA38" s="2025">
        <f t="shared" si="538"/>
      </c>
      <c r="AB38" s="2031" t="s">
        <v>1827</v>
      </c>
      <c r="AC38" s="2031"/>
      <c r="AD38" s="2053">
        <v>11</v>
      </c>
    </row>
    <row r="39">
      <c r="A39" s="2032"/>
      <c r="B39" s="2036" t="s">
        <v>1832</v>
      </c>
      <c r="C39" s="2036"/>
      <c r="D39" s="2037">
        <f>SUM(D35:D38)</f>
      </c>
      <c r="E39" s="2037">
        <f>SUM(E35:E38)</f>
      </c>
      <c r="F39" s="2038">
        <f t="shared" ref="F39:F40" si="716">E39*1300*1.2</f>
      </c>
      <c r="G39" s="2038">
        <f t="shared" si="910"/>
      </c>
      <c r="H39" s="2038">
        <f t="shared" si="4"/>
      </c>
      <c r="I39" s="2038">
        <f t="shared" si="360"/>
      </c>
      <c r="J39" s="2038">
        <f t="shared" si="1769"/>
      </c>
      <c r="K39" s="2039">
        <f t="shared" si="1960"/>
      </c>
      <c r="L39" s="2039">
        <f t="shared" si="1329"/>
      </c>
      <c r="M39" s="2039">
        <f t="shared" si="1507"/>
      </c>
      <c r="N39" s="2039">
        <f t="shared" si="732"/>
      </c>
      <c r="O39" s="2040">
        <f t="shared" si="1089"/>
      </c>
      <c r="P39" s="2039">
        <f>AVERAGE(P35:P38)</f>
      </c>
      <c r="Q39" s="2040">
        <f>AVERAGE(Q34:Q38)</f>
      </c>
      <c r="R39" s="2042">
        <f t="shared" si="182"/>
      </c>
      <c r="S39" s="2037">
        <f>SUM(S35:S38)</f>
      </c>
      <c r="T39" s="2037">
        <f>SUM(T35:T38)</f>
      </c>
      <c r="U39" s="2037">
        <f>SUM(U35:U38)</f>
      </c>
      <c r="V39" s="2037">
        <f>SUM(V35:V38)</f>
      </c>
      <c r="W39" s="2037">
        <f>SUM(W35:W38)</f>
      </c>
      <c r="X39" s="2037">
        <f>SUM(X35:X38)</f>
      </c>
      <c r="Y39" s="2037">
        <f>SUM(Y35:Y38)</f>
      </c>
      <c r="Z39" s="2037">
        <f>SUM(Z35:Z38)</f>
      </c>
      <c r="AA39" s="2043">
        <f t="shared" si="538"/>
      </c>
      <c r="AB39" s="2037"/>
      <c r="AC39" s="2037"/>
      <c r="AD39" s="2037">
        <f>SUM(AD35:AD38)</f>
      </c>
    </row>
    <row r="40">
      <c r="A40" s="2032"/>
      <c r="B40" s="2044" t="s">
        <v>1833</v>
      </c>
      <c r="C40" s="2044"/>
      <c r="D40" s="2045">
        <f>D39</f>
      </c>
      <c r="E40" s="2045">
        <f>E39</f>
      </c>
      <c r="F40" s="2046">
        <f t="shared" si="716"/>
      </c>
      <c r="G40" s="2046">
        <f t="shared" si="910"/>
      </c>
      <c r="H40" s="2046">
        <f t="shared" si="4"/>
      </c>
      <c r="I40" s="2046">
        <f t="shared" si="360"/>
      </c>
      <c r="J40" s="2046">
        <f t="shared" si="1769"/>
      </c>
      <c r="K40" s="2047">
        <f t="shared" si="1960"/>
      </c>
      <c r="L40" s="2047">
        <f t="shared" si="1329"/>
      </c>
      <c r="M40" s="2047">
        <f t="shared" si="1507"/>
      </c>
      <c r="N40" s="2047">
        <f t="shared" si="732"/>
      </c>
      <c r="O40" s="2048">
        <f t="shared" si="1089"/>
      </c>
      <c r="P40" s="2049">
        <f>P39</f>
      </c>
      <c r="Q40" s="2050">
        <f>Q39</f>
      </c>
      <c r="R40" s="2051">
        <f>R39</f>
      </c>
      <c r="S40" s="2045">
        <f>S39</f>
      </c>
      <c r="T40" s="2045">
        <f>T39</f>
      </c>
      <c r="U40" s="2045">
        <f>U39</f>
      </c>
      <c r="V40" s="2045">
        <f>V39</f>
      </c>
      <c r="W40" s="2045">
        <f>W39</f>
      </c>
      <c r="X40" s="2045">
        <f>X39</f>
      </c>
      <c r="Y40" s="2045">
        <f>Y39</f>
      </c>
      <c r="Z40" s="2045">
        <f>Z39</f>
      </c>
      <c r="AA40" s="2052">
        <f t="shared" si="538"/>
      </c>
      <c r="AB40" s="2045"/>
      <c r="AC40" s="2045"/>
      <c r="AD40" s="2045">
        <f>AD39</f>
      </c>
    </row>
    <row r="41">
      <c r="A41" s="2018" t="s">
        <v>1834</v>
      </c>
      <c r="B41" s="2018" t="s">
        <v>1792</v>
      </c>
      <c r="C41" s="2018"/>
      <c r="D41" s="2019" t="s">
        <v>1793</v>
      </c>
      <c r="E41" s="2019"/>
      <c r="F41" s="2019"/>
      <c r="G41" s="2019"/>
      <c r="H41" s="2019"/>
      <c r="I41" s="2019"/>
      <c r="J41" s="2020" t="s">
        <v>1794</v>
      </c>
      <c r="K41" s="2020"/>
      <c r="L41" s="2020"/>
      <c r="M41" s="2020"/>
      <c r="N41" s="2020"/>
      <c r="O41" s="2020"/>
      <c r="P41" s="2020"/>
      <c r="Q41" s="2020"/>
      <c r="R41" s="2020"/>
      <c r="S41" s="2020"/>
      <c r="T41" s="2020"/>
      <c r="U41" s="2020"/>
      <c r="V41" s="2020"/>
      <c r="W41" s="2020"/>
      <c r="X41" s="2020"/>
      <c r="Y41" s="2020"/>
      <c r="Z41" s="2020"/>
      <c r="AA41" s="2020"/>
      <c r="AB41" s="2020"/>
      <c r="AC41" s="2020"/>
      <c r="AD41" s="2020"/>
    </row>
    <row r="42">
      <c r="A42" s="2018"/>
      <c r="B42" s="2018" t="s">
        <v>1795</v>
      </c>
      <c r="C42" s="2018" t="s">
        <v>1796</v>
      </c>
      <c r="D42" s="2019" t="s">
        <v>1797</v>
      </c>
      <c r="E42" s="2019" t="s">
        <v>1798</v>
      </c>
      <c r="F42" s="2019" t="s">
        <v>1799</v>
      </c>
      <c r="G42" s="2019" t="s">
        <v>1800</v>
      </c>
      <c r="H42" s="2019" t="s">
        <v>1801</v>
      </c>
      <c r="I42" s="2019" t="s">
        <v>1802</v>
      </c>
      <c r="J42" s="2020" t="s">
        <v>1803</v>
      </c>
      <c r="K42" s="2020" t="s">
        <v>1804</v>
      </c>
      <c r="L42" s="2020" t="s">
        <v>1805</v>
      </c>
      <c r="M42" s="2020" t="s">
        <v>1806</v>
      </c>
      <c r="N42" s="2020" t="s">
        <v>1807</v>
      </c>
      <c r="O42" s="2020" t="s">
        <v>1808</v>
      </c>
      <c r="P42" s="2020" t="s">
        <v>1809</v>
      </c>
      <c r="Q42" s="2020" t="s">
        <v>1810</v>
      </c>
      <c r="R42" s="2020" t="s">
        <v>1811</v>
      </c>
      <c r="S42" s="2020" t="s">
        <v>1812</v>
      </c>
      <c r="T42" s="2020" t="s">
        <v>1813</v>
      </c>
      <c r="U42" s="2020" t="s">
        <v>1814</v>
      </c>
      <c r="V42" s="2020" t="s">
        <v>1815</v>
      </c>
      <c r="W42" s="2020" t="s">
        <v>1816</v>
      </c>
      <c r="X42" s="2020" t="s">
        <v>1817</v>
      </c>
      <c r="Y42" s="2020" t="s">
        <v>1818</v>
      </c>
      <c r="Z42" s="2020" t="s">
        <v>1819</v>
      </c>
      <c r="AA42" s="2020" t="s">
        <v>1820</v>
      </c>
      <c r="AB42" s="2020" t="s">
        <v>1821</v>
      </c>
      <c r="AC42" s="2020" t="s">
        <v>1822</v>
      </c>
      <c r="AD42" s="2020" t="s">
        <v>1823</v>
      </c>
    </row>
    <row r="43">
      <c r="A43" s="2032" t="s">
        <v>1840</v>
      </c>
      <c r="B43" s="2034" t="s">
        <v>1829</v>
      </c>
      <c r="C43" s="2022" t="s">
        <v>1826</v>
      </c>
      <c r="D43" s="2032">
        <v>406.42</v>
      </c>
      <c r="E43" s="2032">
        <v>1</v>
      </c>
      <c r="F43" s="2023">
        <v>1560</v>
      </c>
      <c r="G43" s="2024">
        <f t="shared" ref="G43:G48" si="911">F43/D43</f>
      </c>
      <c r="H43" s="2024">
        <f t="shared" ref="H43:H48" si="5">D43/E43</f>
      </c>
      <c r="I43" s="2024">
        <f t="shared" ref="I43:I48" si="361">F43/E43</f>
      </c>
      <c r="J43" s="2025">
        <f t="shared" ref="J43:J48" si="1770">D43/T43</f>
      </c>
      <c r="K43" s="2026">
        <f t="shared" ref="K43:K48" si="1961">O43/S43*1</f>
      </c>
      <c r="L43" s="2026">
        <f t="shared" ref="L43:L48" si="1330">T43/S43</f>
      </c>
      <c r="M43" s="2026">
        <f t="shared" ref="M43:M48" si="1508">V43/S43</f>
      </c>
      <c r="N43" s="2026">
        <f t="shared" ref="N43:N48" si="733">W43/V43</f>
      </c>
      <c r="O43" s="2027">
        <f t="shared" ref="O43:O48" si="1090">U43/P43</f>
      </c>
      <c r="P43" s="2033">
        <v>0.0029</v>
      </c>
      <c r="Q43" s="2032">
        <v>56</v>
      </c>
      <c r="R43" s="2029">
        <f t="shared" ref="R43:R47" si="183">(D43/S43)*1000</f>
      </c>
      <c r="S43" s="2030">
        <v>5708</v>
      </c>
      <c r="T43" s="2030">
        <v>132</v>
      </c>
      <c r="U43" s="2030">
        <v>11</v>
      </c>
      <c r="V43" s="2030">
        <v>136</v>
      </c>
      <c r="W43" s="2030">
        <v>40</v>
      </c>
      <c r="X43" s="2030">
        <v>1</v>
      </c>
      <c r="Y43" s="2030">
        <v>0</v>
      </c>
      <c r="Z43" s="2030">
        <v>0</v>
      </c>
      <c r="AA43" s="2025">
        <f t="shared" ref="AA43:AA48" si="539">AD43*1000/D43</f>
      </c>
      <c r="AB43" s="2031" t="s">
        <v>1827</v>
      </c>
      <c r="AC43" s="2031"/>
      <c r="AD43" s="2032">
        <v>11</v>
      </c>
    </row>
    <row r="44">
      <c r="A44" s="2032"/>
      <c r="B44" s="2034" t="s">
        <v>1829</v>
      </c>
      <c r="C44" s="2022" t="s">
        <v>1828</v>
      </c>
      <c r="D44" s="2032">
        <v>363.8</v>
      </c>
      <c r="E44" s="2032">
        <v>0</v>
      </c>
      <c r="F44" s="2023">
        <v>0</v>
      </c>
      <c r="G44" s="2024">
        <f t="shared" si="911"/>
      </c>
      <c r="H44" s="2024">
        <f t="shared" si="5"/>
      </c>
      <c r="I44" s="2024">
        <f t="shared" si="361"/>
      </c>
      <c r="J44" s="2025">
        <f t="shared" si="1770"/>
      </c>
      <c r="K44" s="2026">
        <f t="shared" si="1961"/>
      </c>
      <c r="L44" s="2026">
        <f t="shared" si="1330"/>
      </c>
      <c r="M44" s="2026">
        <f t="shared" si="1508"/>
      </c>
      <c r="N44" s="2026">
        <f t="shared" si="733"/>
      </c>
      <c r="O44" s="2027">
        <f t="shared" si="1090"/>
      </c>
      <c r="P44" s="2033">
        <v>0.0075</v>
      </c>
      <c r="Q44" s="2032">
        <v>64</v>
      </c>
      <c r="R44" s="2029">
        <f t="shared" si="183"/>
      </c>
      <c r="S44" s="2030">
        <v>5209</v>
      </c>
      <c r="T44" s="2030">
        <v>178</v>
      </c>
      <c r="U44" s="2030">
        <v>21</v>
      </c>
      <c r="V44" s="2030">
        <v>200</v>
      </c>
      <c r="W44" s="2030">
        <v>26</v>
      </c>
      <c r="X44" s="2030">
        <v>1</v>
      </c>
      <c r="Y44" s="2030">
        <v>1</v>
      </c>
      <c r="Z44" s="2030">
        <v>0</v>
      </c>
      <c r="AA44" s="2025">
        <f t="shared" si="539"/>
      </c>
      <c r="AB44" s="2031" t="s">
        <v>1827</v>
      </c>
      <c r="AC44" s="2031"/>
      <c r="AD44" s="2032">
        <v>11</v>
      </c>
    </row>
    <row r="45">
      <c r="A45" s="2032"/>
      <c r="B45" s="2034" t="s">
        <v>1837</v>
      </c>
      <c r="C45" s="2022" t="s">
        <v>1830</v>
      </c>
      <c r="D45" s="2032">
        <v>292.61</v>
      </c>
      <c r="E45" s="2032">
        <v>0</v>
      </c>
      <c r="F45" s="2023">
        <v>0</v>
      </c>
      <c r="G45" s="2024">
        <f t="shared" si="911"/>
      </c>
      <c r="H45" s="2024">
        <f t="shared" si="5"/>
      </c>
      <c r="I45" s="2024">
        <f t="shared" si="361"/>
      </c>
      <c r="J45" s="2025">
        <f t="shared" si="1770"/>
      </c>
      <c r="K45" s="2026">
        <f t="shared" si="1961"/>
      </c>
      <c r="L45" s="2026">
        <f t="shared" si="1330"/>
      </c>
      <c r="M45" s="2026">
        <f t="shared" si="1508"/>
      </c>
      <c r="N45" s="2026">
        <f t="shared" si="733"/>
      </c>
      <c r="O45" s="2027">
        <f t="shared" si="1090"/>
      </c>
      <c r="P45" s="2033">
        <v>0.0136</v>
      </c>
      <c r="Q45" s="2032">
        <v>68</v>
      </c>
      <c r="R45" s="2029">
        <f t="shared" si="183"/>
      </c>
      <c r="S45" s="2030">
        <v>3583</v>
      </c>
      <c r="T45" s="2030">
        <v>152</v>
      </c>
      <c r="U45" s="2030">
        <v>22</v>
      </c>
      <c r="V45" s="2030">
        <v>170</v>
      </c>
      <c r="W45" s="2030">
        <v>8</v>
      </c>
      <c r="X45" s="2030">
        <v>1</v>
      </c>
      <c r="Y45" s="2030">
        <v>0</v>
      </c>
      <c r="Z45" s="2030">
        <v>0</v>
      </c>
      <c r="AA45" s="2025">
        <f t="shared" si="539"/>
      </c>
      <c r="AB45" s="2031" t="s">
        <v>1827</v>
      </c>
      <c r="AC45" s="2031"/>
      <c r="AD45" s="2032">
        <v>5</v>
      </c>
    </row>
    <row r="46">
      <c r="A46" s="2032"/>
      <c r="B46" s="2034" t="s">
        <v>1837</v>
      </c>
      <c r="C46" s="2034" t="s">
        <v>1831</v>
      </c>
      <c r="D46" s="2032">
        <v>154.88</v>
      </c>
      <c r="E46" s="2032">
        <v>0</v>
      </c>
      <c r="F46" s="2023">
        <v>0</v>
      </c>
      <c r="G46" s="2024">
        <f t="shared" si="911"/>
      </c>
      <c r="H46" s="2024">
        <f t="shared" si="5"/>
      </c>
      <c r="I46" s="2024">
        <f t="shared" si="361"/>
      </c>
      <c r="J46" s="2025">
        <f t="shared" si="1770"/>
      </c>
      <c r="K46" s="2026">
        <f t="shared" si="1961"/>
      </c>
      <c r="L46" s="2026">
        <f t="shared" si="1330"/>
      </c>
      <c r="M46" s="2026">
        <f t="shared" si="1508"/>
      </c>
      <c r="N46" s="2026">
        <f t="shared" si="733"/>
      </c>
      <c r="O46" s="2027">
        <f t="shared" si="1090"/>
      </c>
      <c r="P46" s="2033">
        <v>0.0115</v>
      </c>
      <c r="Q46" s="2032">
        <v>72</v>
      </c>
      <c r="R46" s="2029">
        <f t="shared" si="183"/>
      </c>
      <c r="S46" s="2030">
        <v>1771</v>
      </c>
      <c r="T46" s="2030">
        <v>83</v>
      </c>
      <c r="U46" s="2030">
        <v>8</v>
      </c>
      <c r="V46" s="2030">
        <v>95</v>
      </c>
      <c r="W46" s="2030">
        <v>7</v>
      </c>
      <c r="X46" s="2030">
        <v>1</v>
      </c>
      <c r="Y46" s="2030">
        <v>0</v>
      </c>
      <c r="Z46" s="2030">
        <v>0</v>
      </c>
      <c r="AA46" s="2025">
        <f t="shared" si="539"/>
      </c>
      <c r="AB46" s="2031" t="s">
        <v>1827</v>
      </c>
      <c r="AC46" s="2031"/>
      <c r="AD46" s="2053">
        <v>5</v>
      </c>
    </row>
    <row r="47">
      <c r="A47" s="2032"/>
      <c r="B47" s="2036" t="s">
        <v>1832</v>
      </c>
      <c r="C47" s="2036"/>
      <c r="D47" s="2037">
        <f>SUM(D43:D46)</f>
      </c>
      <c r="E47" s="2037">
        <f>SUM(E43:E46)</f>
      </c>
      <c r="F47" s="2038">
        <f t="shared" ref="F47:F48" si="717">E47*1300*1.2</f>
      </c>
      <c r="G47" s="2038">
        <f t="shared" si="911"/>
      </c>
      <c r="H47" s="2038">
        <f t="shared" si="5"/>
      </c>
      <c r="I47" s="2038">
        <f t="shared" si="361"/>
      </c>
      <c r="J47" s="2038">
        <f t="shared" si="1770"/>
      </c>
      <c r="K47" s="2039">
        <f t="shared" si="1961"/>
      </c>
      <c r="L47" s="2039">
        <f t="shared" si="1330"/>
      </c>
      <c r="M47" s="2039">
        <f t="shared" si="1508"/>
      </c>
      <c r="N47" s="2039">
        <f t="shared" si="733"/>
      </c>
      <c r="O47" s="2040">
        <f t="shared" si="1090"/>
      </c>
      <c r="P47" s="2039">
        <f>AVERAGE(P43:P46)</f>
      </c>
      <c r="Q47" s="2040">
        <f>AVERAGE(Q42:Q46)</f>
      </c>
      <c r="R47" s="2042">
        <f t="shared" si="183"/>
      </c>
      <c r="S47" s="2037">
        <f>SUM(S43:S46)</f>
      </c>
      <c r="T47" s="2037">
        <f>SUM(T43:T46)</f>
      </c>
      <c r="U47" s="2037">
        <f>SUM(U43:U46)</f>
      </c>
      <c r="V47" s="2037">
        <f>SUM(V43:V46)</f>
      </c>
      <c r="W47" s="2037">
        <f>SUM(W43:W46)</f>
      </c>
      <c r="X47" s="2037">
        <f>SUM(X43:X46)</f>
      </c>
      <c r="Y47" s="2037">
        <f>SUM(Y43:Y46)</f>
      </c>
      <c r="Z47" s="2037">
        <f>SUM(Z43:Z46)</f>
      </c>
      <c r="AA47" s="2043">
        <f t="shared" si="539"/>
      </c>
      <c r="AB47" s="2037"/>
      <c r="AC47" s="2037"/>
      <c r="AD47" s="2037">
        <f>SUM(AD43:AD46)</f>
      </c>
    </row>
    <row r="48">
      <c r="A48" s="2032"/>
      <c r="B48" s="2044" t="s">
        <v>1833</v>
      </c>
      <c r="C48" s="2044"/>
      <c r="D48" s="2045">
        <f>D47</f>
      </c>
      <c r="E48" s="2045">
        <f>E47</f>
      </c>
      <c r="F48" s="2046">
        <f t="shared" si="717"/>
      </c>
      <c r="G48" s="2046">
        <f t="shared" si="911"/>
      </c>
      <c r="H48" s="2046">
        <f t="shared" si="5"/>
      </c>
      <c r="I48" s="2046">
        <f t="shared" si="361"/>
      </c>
      <c r="J48" s="2046">
        <f t="shared" si="1770"/>
      </c>
      <c r="K48" s="2047">
        <f t="shared" si="1961"/>
      </c>
      <c r="L48" s="2047">
        <f t="shared" si="1330"/>
      </c>
      <c r="M48" s="2047">
        <f t="shared" si="1508"/>
      </c>
      <c r="N48" s="2047">
        <f t="shared" si="733"/>
      </c>
      <c r="O48" s="2048">
        <f t="shared" si="1090"/>
      </c>
      <c r="P48" s="2049">
        <f>P47</f>
      </c>
      <c r="Q48" s="2050">
        <f>Q47</f>
      </c>
      <c r="R48" s="2051">
        <f>R47</f>
      </c>
      <c r="S48" s="2045">
        <f>S47</f>
      </c>
      <c r="T48" s="2045">
        <f>T47</f>
      </c>
      <c r="U48" s="2045">
        <f>U47</f>
      </c>
      <c r="V48" s="2045">
        <f>V47</f>
      </c>
      <c r="W48" s="2045">
        <f>W47</f>
      </c>
      <c r="X48" s="2045">
        <f>X47</f>
      </c>
      <c r="Y48" s="2045">
        <f>Y47</f>
      </c>
      <c r="Z48" s="2045">
        <f>Z47</f>
      </c>
      <c r="AA48" s="2052">
        <f t="shared" si="539"/>
      </c>
      <c r="AB48" s="2045"/>
      <c r="AC48" s="2045"/>
      <c r="AD48" s="2045">
        <f>AD47</f>
      </c>
    </row>
    <row r="49">
      <c r="A49" s="2018" t="s">
        <v>1834</v>
      </c>
      <c r="B49" s="2018" t="s">
        <v>1792</v>
      </c>
      <c r="C49" s="2018"/>
      <c r="D49" s="2019" t="s">
        <v>1793</v>
      </c>
      <c r="E49" s="2019"/>
      <c r="F49" s="2019"/>
      <c r="G49" s="2019"/>
      <c r="H49" s="2019"/>
      <c r="I49" s="2019"/>
      <c r="J49" s="2020" t="s">
        <v>1794</v>
      </c>
      <c r="K49" s="2020"/>
      <c r="L49" s="2020"/>
      <c r="M49" s="2020"/>
      <c r="N49" s="2020"/>
      <c r="O49" s="2020"/>
      <c r="P49" s="2020"/>
      <c r="Q49" s="2020"/>
      <c r="R49" s="2020"/>
      <c r="S49" s="2020"/>
      <c r="T49" s="2020"/>
      <c r="U49" s="2020"/>
      <c r="V49" s="2020"/>
      <c r="W49" s="2020"/>
      <c r="X49" s="2020"/>
      <c r="Y49" s="2020"/>
      <c r="Z49" s="2020"/>
      <c r="AA49" s="2020"/>
      <c r="AB49" s="2020"/>
      <c r="AC49" s="2020"/>
      <c r="AD49" s="2020"/>
    </row>
    <row r="50">
      <c r="A50" s="2018"/>
      <c r="B50" s="2018" t="s">
        <v>1795</v>
      </c>
      <c r="C50" s="2018" t="s">
        <v>1796</v>
      </c>
      <c r="D50" s="2019" t="s">
        <v>1797</v>
      </c>
      <c r="E50" s="2019" t="s">
        <v>1798</v>
      </c>
      <c r="F50" s="2019" t="s">
        <v>1799</v>
      </c>
      <c r="G50" s="2019" t="s">
        <v>1800</v>
      </c>
      <c r="H50" s="2019" t="s">
        <v>1801</v>
      </c>
      <c r="I50" s="2019" t="s">
        <v>1802</v>
      </c>
      <c r="J50" s="2020" t="s">
        <v>1803</v>
      </c>
      <c r="K50" s="2020" t="s">
        <v>1804</v>
      </c>
      <c r="L50" s="2020" t="s">
        <v>1805</v>
      </c>
      <c r="M50" s="2020" t="s">
        <v>1806</v>
      </c>
      <c r="N50" s="2020" t="s">
        <v>1807</v>
      </c>
      <c r="O50" s="2020" t="s">
        <v>1808</v>
      </c>
      <c r="P50" s="2020" t="s">
        <v>1809</v>
      </c>
      <c r="Q50" s="2020" t="s">
        <v>1810</v>
      </c>
      <c r="R50" s="2020" t="s">
        <v>1811</v>
      </c>
      <c r="S50" s="2020" t="s">
        <v>1812</v>
      </c>
      <c r="T50" s="2020" t="s">
        <v>1813</v>
      </c>
      <c r="U50" s="2020" t="s">
        <v>1814</v>
      </c>
      <c r="V50" s="2020" t="s">
        <v>1815</v>
      </c>
      <c r="W50" s="2020" t="s">
        <v>1816</v>
      </c>
      <c r="X50" s="2020" t="s">
        <v>1817</v>
      </c>
      <c r="Y50" s="2020" t="s">
        <v>1818</v>
      </c>
      <c r="Z50" s="2020" t="s">
        <v>1819</v>
      </c>
      <c r="AA50" s="2020" t="s">
        <v>1820</v>
      </c>
      <c r="AB50" s="2020" t="s">
        <v>1821</v>
      </c>
      <c r="AC50" s="2020" t="s">
        <v>1822</v>
      </c>
      <c r="AD50" s="2020" t="s">
        <v>1823</v>
      </c>
    </row>
    <row r="51">
      <c r="A51" s="2032" t="s">
        <v>1841</v>
      </c>
      <c r="B51" s="2034" t="s">
        <v>1825</v>
      </c>
      <c r="C51" s="2022" t="s">
        <v>1826</v>
      </c>
      <c r="D51" s="2032">
        <v>326.33</v>
      </c>
      <c r="E51" s="2032">
        <v>0</v>
      </c>
      <c r="F51" s="2023">
        <v>0</v>
      </c>
      <c r="G51" s="2024">
        <f t="shared" ref="G51:G56" si="912">F51/D51</f>
      </c>
      <c r="H51" s="2024">
        <f t="shared" ref="H51:H56" si="6">D51/E51</f>
      </c>
      <c r="I51" s="2024">
        <f t="shared" ref="I51:I56" si="362">F51/E51</f>
      </c>
      <c r="J51" s="2025">
        <f t="shared" ref="J51:J56" si="1771">D51/T51</f>
      </c>
      <c r="K51" s="2026">
        <f t="shared" ref="K51:K56" si="1962">O51/S51*1</f>
      </c>
      <c r="L51" s="2026">
        <f t="shared" ref="L51:L56" si="1331">T51/S51</f>
      </c>
      <c r="M51" s="2026">
        <f t="shared" ref="M51:M56" si="1509">V51/S51</f>
      </c>
      <c r="N51" s="2026">
        <f t="shared" ref="N51:N56" si="734">W51/V51</f>
      </c>
      <c r="O51" s="2027">
        <f t="shared" ref="O51:O56" si="1091">U51/P51</f>
      </c>
      <c r="P51" s="2033">
        <v>0.0016</v>
      </c>
      <c r="Q51" s="2032">
        <v>81</v>
      </c>
      <c r="R51" s="2029">
        <f t="shared" ref="R51:R55" si="184">(D51/S51)*1000</f>
      </c>
      <c r="S51" s="2030">
        <v>3808</v>
      </c>
      <c r="T51" s="2030">
        <v>77</v>
      </c>
      <c r="U51" s="2030">
        <v>4</v>
      </c>
      <c r="V51" s="2030">
        <v>78</v>
      </c>
      <c r="W51" s="2030">
        <v>9</v>
      </c>
      <c r="X51" s="2030">
        <v>0</v>
      </c>
      <c r="Y51" s="2030">
        <v>1</v>
      </c>
      <c r="Z51" s="2030">
        <v>0</v>
      </c>
      <c r="AA51" s="2025">
        <f t="shared" ref="AA51:AA56" si="540">AD51*1000/D51</f>
      </c>
      <c r="AB51" s="2031" t="s">
        <v>1827</v>
      </c>
      <c r="AC51" s="2031"/>
      <c r="AD51" s="2032">
        <v>13</v>
      </c>
    </row>
    <row r="52">
      <c r="A52" s="2032"/>
      <c r="B52" s="2034" t="s">
        <v>1825</v>
      </c>
      <c r="C52" s="2022" t="s">
        <v>1828</v>
      </c>
      <c r="D52" s="2032">
        <v>371.1</v>
      </c>
      <c r="E52" s="2032">
        <v>1</v>
      </c>
      <c r="F52" s="2023">
        <v>1560</v>
      </c>
      <c r="G52" s="2024">
        <f t="shared" si="912"/>
      </c>
      <c r="H52" s="2024">
        <f t="shared" si="6"/>
      </c>
      <c r="I52" s="2024">
        <f t="shared" si="362"/>
      </c>
      <c r="J52" s="2025">
        <f t="shared" si="1771"/>
      </c>
      <c r="K52" s="2026">
        <f t="shared" si="1962"/>
      </c>
      <c r="L52" s="2026">
        <f t="shared" si="1331"/>
      </c>
      <c r="M52" s="2026">
        <f t="shared" si="1509"/>
      </c>
      <c r="N52" s="2026">
        <f t="shared" si="734"/>
      </c>
      <c r="O52" s="2027">
        <f t="shared" si="1091"/>
      </c>
      <c r="P52" s="2033">
        <v>0.0035</v>
      </c>
      <c r="Q52" s="2032">
        <v>67</v>
      </c>
      <c r="R52" s="2029">
        <f t="shared" si="184"/>
      </c>
      <c r="S52" s="2030">
        <v>4085</v>
      </c>
      <c r="T52" s="2030">
        <v>110</v>
      </c>
      <c r="U52" s="2030">
        <v>7</v>
      </c>
      <c r="V52" s="2030">
        <v>117</v>
      </c>
      <c r="W52" s="2030">
        <v>10</v>
      </c>
      <c r="X52" s="2030">
        <v>0</v>
      </c>
      <c r="Y52" s="2030">
        <v>0</v>
      </c>
      <c r="Z52" s="2030">
        <v>0</v>
      </c>
      <c r="AA52" s="2025">
        <f t="shared" si="540"/>
      </c>
      <c r="AB52" s="2031" t="s">
        <v>1827</v>
      </c>
      <c r="AC52" s="2031"/>
      <c r="AD52" s="2032">
        <v>5</v>
      </c>
    </row>
    <row r="53">
      <c r="A53" s="2032"/>
      <c r="B53" s="2034" t="s">
        <v>1829</v>
      </c>
      <c r="C53" s="2022" t="s">
        <v>1830</v>
      </c>
      <c r="D53" s="2032">
        <v>385.08</v>
      </c>
      <c r="E53" s="2032">
        <v>0</v>
      </c>
      <c r="F53" s="2023">
        <v>0</v>
      </c>
      <c r="G53" s="2024">
        <f t="shared" si="912"/>
      </c>
      <c r="H53" s="2024">
        <f t="shared" si="6"/>
      </c>
      <c r="I53" s="2024">
        <f t="shared" si="362"/>
      </c>
      <c r="J53" s="2025">
        <f t="shared" si="1771"/>
      </c>
      <c r="K53" s="2026">
        <f t="shared" si="1962"/>
      </c>
      <c r="L53" s="2026">
        <f t="shared" si="1331"/>
      </c>
      <c r="M53" s="2026">
        <f t="shared" si="1509"/>
      </c>
      <c r="N53" s="2026">
        <f t="shared" si="734"/>
      </c>
      <c r="O53" s="2027">
        <f t="shared" si="1091"/>
      </c>
      <c r="P53" s="2033">
        <v>0.0054</v>
      </c>
      <c r="Q53" s="2032">
        <v>68</v>
      </c>
      <c r="R53" s="2029">
        <f t="shared" si="184"/>
      </c>
      <c r="S53" s="2030">
        <v>4396</v>
      </c>
      <c r="T53" s="2030">
        <v>151</v>
      </c>
      <c r="U53" s="2030">
        <v>10</v>
      </c>
      <c r="V53" s="2030">
        <v>174</v>
      </c>
      <c r="W53" s="2030">
        <v>15</v>
      </c>
      <c r="X53" s="2030">
        <v>0</v>
      </c>
      <c r="Y53" s="2030">
        <v>0</v>
      </c>
      <c r="Z53" s="2030">
        <v>0</v>
      </c>
      <c r="AA53" s="2025">
        <f t="shared" si="540"/>
      </c>
      <c r="AB53" s="2031" t="s">
        <v>1827</v>
      </c>
      <c r="AC53" s="2031"/>
      <c r="AD53" s="2032">
        <v>5</v>
      </c>
    </row>
    <row r="54">
      <c r="A54" s="2032"/>
      <c r="B54" s="2034" t="s">
        <v>1829</v>
      </c>
      <c r="C54" s="2034" t="s">
        <v>1831</v>
      </c>
      <c r="D54" s="2032">
        <v>189.6</v>
      </c>
      <c r="E54" s="2032">
        <v>0</v>
      </c>
      <c r="F54" s="2023">
        <v>0</v>
      </c>
      <c r="G54" s="2024">
        <f t="shared" si="912"/>
      </c>
      <c r="H54" s="2024">
        <f t="shared" si="6"/>
      </c>
      <c r="I54" s="2024">
        <f t="shared" si="362"/>
      </c>
      <c r="J54" s="2025">
        <f t="shared" si="1771"/>
      </c>
      <c r="K54" s="2026">
        <f t="shared" si="1962"/>
      </c>
      <c r="L54" s="2026">
        <f t="shared" si="1331"/>
      </c>
      <c r="M54" s="2026">
        <f t="shared" si="1509"/>
      </c>
      <c r="N54" s="2026">
        <f t="shared" si="734"/>
      </c>
      <c r="O54" s="2027">
        <f t="shared" si="1091"/>
      </c>
      <c r="P54" s="2033">
        <v>0.0121</v>
      </c>
      <c r="Q54" s="2032">
        <v>69</v>
      </c>
      <c r="R54" s="2029">
        <f t="shared" si="184"/>
      </c>
      <c r="S54" s="2030">
        <v>2285</v>
      </c>
      <c r="T54" s="2030">
        <v>106</v>
      </c>
      <c r="U54" s="2030">
        <v>12</v>
      </c>
      <c r="V54" s="2030">
        <v>114</v>
      </c>
      <c r="W54" s="2030">
        <v>11</v>
      </c>
      <c r="X54" s="2030">
        <v>2</v>
      </c>
      <c r="Y54" s="2030">
        <v>0</v>
      </c>
      <c r="Z54" s="2030">
        <v>0</v>
      </c>
      <c r="AA54" s="2025">
        <f t="shared" si="540"/>
      </c>
      <c r="AB54" s="2031" t="s">
        <v>1827</v>
      </c>
      <c r="AC54" s="2031"/>
      <c r="AD54" s="2053">
        <v>10</v>
      </c>
    </row>
    <row r="55">
      <c r="A55" s="2032"/>
      <c r="B55" s="2036" t="s">
        <v>1832</v>
      </c>
      <c r="C55" s="2036"/>
      <c r="D55" s="2037">
        <f>SUM(D51:D54)</f>
      </c>
      <c r="E55" s="2037">
        <f>SUM(E51:E54)</f>
      </c>
      <c r="F55" s="2038">
        <f t="shared" ref="F55:F56" si="718">E55*1300*1.2</f>
      </c>
      <c r="G55" s="2038">
        <f t="shared" si="912"/>
      </c>
      <c r="H55" s="2038">
        <f t="shared" si="6"/>
      </c>
      <c r="I55" s="2038">
        <f t="shared" si="362"/>
      </c>
      <c r="J55" s="2038">
        <f t="shared" si="1771"/>
      </c>
      <c r="K55" s="2039">
        <f t="shared" si="1962"/>
      </c>
      <c r="L55" s="2039">
        <f t="shared" si="1331"/>
      </c>
      <c r="M55" s="2039">
        <f t="shared" si="1509"/>
      </c>
      <c r="N55" s="2039">
        <f t="shared" si="734"/>
      </c>
      <c r="O55" s="2040">
        <f t="shared" si="1091"/>
      </c>
      <c r="P55" s="2039">
        <f>AVERAGE(P51:P54)</f>
      </c>
      <c r="Q55" s="2040">
        <f>AVERAGE(Q50:Q54)</f>
      </c>
      <c r="R55" s="2042">
        <f t="shared" si="184"/>
      </c>
      <c r="S55" s="2037">
        <f>SUM(S51:S54)</f>
      </c>
      <c r="T55" s="2037">
        <f>SUM(T51:T54)</f>
      </c>
      <c r="U55" s="2037">
        <f>SUM(U51:U54)</f>
      </c>
      <c r="V55" s="2037">
        <f>SUM(V51:V54)</f>
      </c>
      <c r="W55" s="2037">
        <f>SUM(W51:W54)</f>
      </c>
      <c r="X55" s="2037">
        <f>SUM(X51:X54)</f>
      </c>
      <c r="Y55" s="2037">
        <f>SUM(Y51:Y54)</f>
      </c>
      <c r="Z55" s="2037">
        <f>SUM(Z51:Z54)</f>
      </c>
      <c r="AA55" s="2043">
        <f t="shared" si="540"/>
      </c>
      <c r="AB55" s="2037"/>
      <c r="AC55" s="2037"/>
      <c r="AD55" s="2037">
        <f>SUM(AD51:AD54)</f>
      </c>
    </row>
    <row r="56">
      <c r="A56" s="2032"/>
      <c r="B56" s="2044" t="s">
        <v>1833</v>
      </c>
      <c r="C56" s="2044"/>
      <c r="D56" s="2045">
        <f>D55</f>
      </c>
      <c r="E56" s="2045">
        <f>E55</f>
      </c>
      <c r="F56" s="2046">
        <f t="shared" si="718"/>
      </c>
      <c r="G56" s="2046">
        <f t="shared" si="912"/>
      </c>
      <c r="H56" s="2046">
        <f t="shared" si="6"/>
      </c>
      <c r="I56" s="2046">
        <f t="shared" si="362"/>
      </c>
      <c r="J56" s="2046">
        <f t="shared" si="1771"/>
      </c>
      <c r="K56" s="2047">
        <f t="shared" si="1962"/>
      </c>
      <c r="L56" s="2047">
        <f t="shared" si="1331"/>
      </c>
      <c r="M56" s="2047">
        <f t="shared" si="1509"/>
      </c>
      <c r="N56" s="2047">
        <f t="shared" si="734"/>
      </c>
      <c r="O56" s="2048">
        <f t="shared" si="1091"/>
      </c>
      <c r="P56" s="2049">
        <f>P55</f>
      </c>
      <c r="Q56" s="2050">
        <f>Q55</f>
      </c>
      <c r="R56" s="2051">
        <f>R55</f>
      </c>
      <c r="S56" s="2045">
        <f>S55</f>
      </c>
      <c r="T56" s="2045">
        <f>T55</f>
      </c>
      <c r="U56" s="2045">
        <f>U55</f>
      </c>
      <c r="V56" s="2045">
        <f>V55</f>
      </c>
      <c r="W56" s="2045">
        <f>W55</f>
      </c>
      <c r="X56" s="2045">
        <f>X55</f>
      </c>
      <c r="Y56" s="2045">
        <f>Y55</f>
      </c>
      <c r="Z56" s="2045">
        <f>Z55</f>
      </c>
      <c r="AA56" s="2052">
        <f t="shared" si="540"/>
      </c>
      <c r="AB56" s="2045"/>
      <c r="AC56" s="2045"/>
      <c r="AD56" s="2045">
        <f>AD55</f>
      </c>
    </row>
    <row r="57">
      <c r="A57" s="2018" t="s">
        <v>1834</v>
      </c>
      <c r="B57" s="2018" t="s">
        <v>1792</v>
      </c>
      <c r="C57" s="2018"/>
      <c r="D57" s="2019" t="s">
        <v>1793</v>
      </c>
      <c r="E57" s="2019"/>
      <c r="F57" s="2019"/>
      <c r="G57" s="2019"/>
      <c r="H57" s="2019"/>
      <c r="I57" s="2019"/>
      <c r="J57" s="2020" t="s">
        <v>1794</v>
      </c>
      <c r="K57" s="2020"/>
      <c r="L57" s="2020"/>
      <c r="M57" s="2020"/>
      <c r="N57" s="2020"/>
      <c r="O57" s="2020"/>
      <c r="P57" s="2020"/>
      <c r="Q57" s="2020"/>
      <c r="R57" s="2020"/>
      <c r="S57" s="2020"/>
      <c r="T57" s="2020"/>
      <c r="U57" s="2020"/>
      <c r="V57" s="2020"/>
      <c r="W57" s="2020"/>
      <c r="X57" s="2020"/>
      <c r="Y57" s="2020"/>
      <c r="Z57" s="2020"/>
      <c r="AA57" s="2020"/>
      <c r="AB57" s="2020"/>
      <c r="AC57" s="2020"/>
      <c r="AD57" s="2020"/>
    </row>
    <row r="58">
      <c r="A58" s="2018"/>
      <c r="B58" s="2018" t="s">
        <v>1795</v>
      </c>
      <c r="C58" s="2018" t="s">
        <v>1796</v>
      </c>
      <c r="D58" s="2019" t="s">
        <v>1797</v>
      </c>
      <c r="E58" s="2019" t="s">
        <v>1798</v>
      </c>
      <c r="F58" s="2019" t="s">
        <v>1799</v>
      </c>
      <c r="G58" s="2019" t="s">
        <v>1800</v>
      </c>
      <c r="H58" s="2019" t="s">
        <v>1801</v>
      </c>
      <c r="I58" s="2019" t="s">
        <v>1802</v>
      </c>
      <c r="J58" s="2020" t="s">
        <v>1803</v>
      </c>
      <c r="K58" s="2020" t="s">
        <v>1804</v>
      </c>
      <c r="L58" s="2020" t="s">
        <v>1805</v>
      </c>
      <c r="M58" s="2020" t="s">
        <v>1806</v>
      </c>
      <c r="N58" s="2020" t="s">
        <v>1807</v>
      </c>
      <c r="O58" s="2020" t="s">
        <v>1808</v>
      </c>
      <c r="P58" s="2020" t="s">
        <v>1809</v>
      </c>
      <c r="Q58" s="2020" t="s">
        <v>1810</v>
      </c>
      <c r="R58" s="2020" t="s">
        <v>1811</v>
      </c>
      <c r="S58" s="2020" t="s">
        <v>1812</v>
      </c>
      <c r="T58" s="2020" t="s">
        <v>1813</v>
      </c>
      <c r="U58" s="2020" t="s">
        <v>1814</v>
      </c>
      <c r="V58" s="2020" t="s">
        <v>1815</v>
      </c>
      <c r="W58" s="2020" t="s">
        <v>1816</v>
      </c>
      <c r="X58" s="2020" t="s">
        <v>1817</v>
      </c>
      <c r="Y58" s="2020" t="s">
        <v>1818</v>
      </c>
      <c r="Z58" s="2020" t="s">
        <v>1819</v>
      </c>
      <c r="AA58" s="2020" t="s">
        <v>1820</v>
      </c>
      <c r="AB58" s="2020" t="s">
        <v>1821</v>
      </c>
      <c r="AC58" s="2020" t="s">
        <v>1822</v>
      </c>
      <c r="AD58" s="2020" t="s">
        <v>1823</v>
      </c>
    </row>
    <row r="59">
      <c r="A59" s="2032" t="s">
        <v>1842</v>
      </c>
      <c r="B59" s="2034" t="s">
        <v>1825</v>
      </c>
      <c r="C59" s="2022" t="s">
        <v>1826</v>
      </c>
      <c r="D59" s="2032">
        <v>442.13</v>
      </c>
      <c r="E59" s="2032">
        <v>0</v>
      </c>
      <c r="F59" s="2023">
        <v>0</v>
      </c>
      <c r="G59" s="2024">
        <f t="shared" ref="G59:G64" si="913">F59/D59</f>
      </c>
      <c r="H59" s="2024">
        <f t="shared" ref="H59:H64" si="7">D59/E59</f>
      </c>
      <c r="I59" s="2024">
        <f t="shared" ref="I59:I64" si="363">F59/E59</f>
      </c>
      <c r="J59" s="2025">
        <f t="shared" ref="J59:J64" si="1772">D59/T59</f>
      </c>
      <c r="K59" s="2026">
        <f t="shared" ref="K59:K64" si="1963">O59/S59*1</f>
      </c>
      <c r="L59" s="2026">
        <f t="shared" ref="L59:L64" si="1332">T59/S59</f>
      </c>
      <c r="M59" s="2026">
        <f t="shared" ref="M59:M64" si="1510">V59/S59</f>
      </c>
      <c r="N59" s="2026">
        <f t="shared" ref="N59:N64" si="735">W59/V59</f>
      </c>
      <c r="O59" s="2027">
        <f t="shared" ref="O59:O64" si="1092">U59/P59</f>
      </c>
      <c r="P59" s="2033">
        <v>0.0036</v>
      </c>
      <c r="Q59" s="2032">
        <v>53</v>
      </c>
      <c r="R59" s="2029">
        <f t="shared" ref="R59:R63" si="185">(D59/S59)*1000</f>
      </c>
      <c r="S59" s="2030">
        <v>5641</v>
      </c>
      <c r="T59" s="2030">
        <v>133</v>
      </c>
      <c r="U59" s="2030">
        <v>13</v>
      </c>
      <c r="V59" s="2030">
        <v>138</v>
      </c>
      <c r="W59" s="2030">
        <v>5</v>
      </c>
      <c r="X59" s="2030">
        <v>0</v>
      </c>
      <c r="Y59" s="2030">
        <v>0</v>
      </c>
      <c r="Z59" s="2030">
        <v>0</v>
      </c>
      <c r="AA59" s="2025">
        <f t="shared" ref="AA59:AA64" si="541">AD59*1000/D59</f>
      </c>
      <c r="AB59" s="2031" t="s">
        <v>1827</v>
      </c>
      <c r="AC59" s="2031"/>
      <c r="AD59" s="2032">
        <v>15</v>
      </c>
    </row>
    <row r="60">
      <c r="A60" s="2032"/>
      <c r="B60" s="2034" t="s">
        <v>1825</v>
      </c>
      <c r="C60" s="2022" t="s">
        <v>1828</v>
      </c>
      <c r="D60" s="2032">
        <v>407.94</v>
      </c>
      <c r="E60" s="2032">
        <v>0</v>
      </c>
      <c r="F60" s="2023">
        <v>0</v>
      </c>
      <c r="G60" s="2024">
        <f t="shared" si="913"/>
      </c>
      <c r="H60" s="2024">
        <f t="shared" si="7"/>
      </c>
      <c r="I60" s="2024">
        <f t="shared" si="363"/>
      </c>
      <c r="J60" s="2025">
        <f t="shared" si="1772"/>
      </c>
      <c r="K60" s="2026">
        <f t="shared" si="1963"/>
      </c>
      <c r="L60" s="2026">
        <f t="shared" si="1332"/>
      </c>
      <c r="M60" s="2026">
        <f t="shared" si="1510"/>
      </c>
      <c r="N60" s="2026">
        <f t="shared" si="735"/>
      </c>
      <c r="O60" s="2027">
        <f t="shared" si="1092"/>
      </c>
      <c r="P60" s="2033">
        <v>0.0069</v>
      </c>
      <c r="Q60" s="2032">
        <v>63</v>
      </c>
      <c r="R60" s="2029">
        <f t="shared" si="185"/>
      </c>
      <c r="S60" s="2030">
        <v>4584</v>
      </c>
      <c r="T60" s="2030">
        <v>170</v>
      </c>
      <c r="U60" s="2030">
        <v>15</v>
      </c>
      <c r="V60" s="2030">
        <v>176</v>
      </c>
      <c r="W60" s="2030">
        <v>20</v>
      </c>
      <c r="X60" s="2030">
        <v>3</v>
      </c>
      <c r="Y60" s="2030">
        <v>0</v>
      </c>
      <c r="Z60" s="2030">
        <v>0</v>
      </c>
      <c r="AA60" s="2025">
        <f t="shared" si="541"/>
      </c>
      <c r="AB60" s="2031" t="s">
        <v>1827</v>
      </c>
      <c r="AC60" s="2031"/>
      <c r="AD60" s="2032">
        <v>13</v>
      </c>
    </row>
    <row r="61">
      <c r="A61" s="2032"/>
      <c r="B61" s="2034" t="s">
        <v>1837</v>
      </c>
      <c r="C61" s="2022" t="s">
        <v>1830</v>
      </c>
      <c r="D61" s="2032">
        <v>384.61</v>
      </c>
      <c r="E61" s="2032">
        <v>1</v>
      </c>
      <c r="F61" s="2023">
        <v>1560</v>
      </c>
      <c r="G61" s="2024">
        <f t="shared" si="913"/>
      </c>
      <c r="H61" s="2024">
        <f t="shared" si="7"/>
      </c>
      <c r="I61" s="2024">
        <f t="shared" si="363"/>
      </c>
      <c r="J61" s="2025">
        <f t="shared" si="1772"/>
      </c>
      <c r="K61" s="2026">
        <f t="shared" si="1963"/>
      </c>
      <c r="L61" s="2026">
        <f t="shared" si="1332"/>
      </c>
      <c r="M61" s="2026">
        <f t="shared" si="1510"/>
      </c>
      <c r="N61" s="2026">
        <f t="shared" si="735"/>
      </c>
      <c r="O61" s="2027">
        <f t="shared" si="1092"/>
      </c>
      <c r="P61" s="2033">
        <v>0.0081</v>
      </c>
      <c r="Q61" s="2032">
        <v>54</v>
      </c>
      <c r="R61" s="2029">
        <f t="shared" si="185"/>
      </c>
      <c r="S61" s="2030">
        <v>4441</v>
      </c>
      <c r="T61" s="2030">
        <v>195</v>
      </c>
      <c r="U61" s="2030">
        <v>14</v>
      </c>
      <c r="V61" s="2030">
        <v>208</v>
      </c>
      <c r="W61" s="2030">
        <v>15</v>
      </c>
      <c r="X61" s="2030">
        <v>1</v>
      </c>
      <c r="Y61" s="2030">
        <v>0</v>
      </c>
      <c r="Z61" s="2030">
        <v>0</v>
      </c>
      <c r="AA61" s="2025">
        <f t="shared" si="541"/>
      </c>
      <c r="AB61" s="2031" t="s">
        <v>1827</v>
      </c>
      <c r="AC61" s="2031"/>
      <c r="AD61" s="2032">
        <v>4</v>
      </c>
    </row>
    <row r="62">
      <c r="A62" s="2032"/>
      <c r="B62" s="2034" t="s">
        <v>1837</v>
      </c>
      <c r="C62" s="2034" t="s">
        <v>1831</v>
      </c>
      <c r="D62" s="2032">
        <v>224.57</v>
      </c>
      <c r="E62" s="2032">
        <v>2</v>
      </c>
      <c r="F62" s="2023">
        <v>3120</v>
      </c>
      <c r="G62" s="2024">
        <f t="shared" si="913"/>
      </c>
      <c r="H62" s="2024">
        <f t="shared" si="7"/>
      </c>
      <c r="I62" s="2024">
        <f t="shared" si="363"/>
      </c>
      <c r="J62" s="2025">
        <f t="shared" si="1772"/>
      </c>
      <c r="K62" s="2026">
        <f t="shared" si="1963"/>
      </c>
      <c r="L62" s="2026">
        <f t="shared" si="1332"/>
      </c>
      <c r="M62" s="2026">
        <f t="shared" si="1510"/>
      </c>
      <c r="N62" s="2026">
        <f t="shared" si="735"/>
      </c>
      <c r="O62" s="2027">
        <f t="shared" si="1092"/>
      </c>
      <c r="P62" s="2033">
        <v>0.0112</v>
      </c>
      <c r="Q62" s="2032">
        <v>61</v>
      </c>
      <c r="R62" s="2029">
        <f t="shared" si="185"/>
      </c>
      <c r="S62" s="2030">
        <v>2739</v>
      </c>
      <c r="T62" s="2030">
        <v>120</v>
      </c>
      <c r="U62" s="2030">
        <v>12</v>
      </c>
      <c r="V62" s="2030">
        <v>134</v>
      </c>
      <c r="W62" s="2030">
        <v>18</v>
      </c>
      <c r="X62" s="2030">
        <v>2</v>
      </c>
      <c r="Y62" s="2030">
        <v>0</v>
      </c>
      <c r="Z62" s="2030">
        <v>0</v>
      </c>
      <c r="AA62" s="2025">
        <f t="shared" si="541"/>
      </c>
      <c r="AB62" s="2031" t="s">
        <v>1827</v>
      </c>
      <c r="AC62" s="2031"/>
      <c r="AD62" s="2053">
        <v>10</v>
      </c>
    </row>
    <row r="63">
      <c r="A63" s="2032"/>
      <c r="B63" s="2036" t="s">
        <v>1832</v>
      </c>
      <c r="C63" s="2036"/>
      <c r="D63" s="2037">
        <f>SUM(D59:D62)</f>
      </c>
      <c r="E63" s="2037">
        <f>SUM(E59:E62)</f>
      </c>
      <c r="F63" s="2038">
        <f t="shared" ref="F63:F64" si="719">E63*1300*1.2</f>
      </c>
      <c r="G63" s="2038">
        <f t="shared" si="913"/>
      </c>
      <c r="H63" s="2038">
        <f t="shared" si="7"/>
      </c>
      <c r="I63" s="2038">
        <f t="shared" si="363"/>
      </c>
      <c r="J63" s="2038">
        <f t="shared" si="1772"/>
      </c>
      <c r="K63" s="2039">
        <f t="shared" si="1963"/>
      </c>
      <c r="L63" s="2039">
        <f t="shared" si="1332"/>
      </c>
      <c r="M63" s="2039">
        <f t="shared" si="1510"/>
      </c>
      <c r="N63" s="2039">
        <f t="shared" si="735"/>
      </c>
      <c r="O63" s="2040">
        <f t="shared" si="1092"/>
      </c>
      <c r="P63" s="2039">
        <f>AVERAGE(P59:P62)</f>
      </c>
      <c r="Q63" s="2040">
        <f>AVERAGE(Q58:Q62)</f>
      </c>
      <c r="R63" s="2042">
        <f t="shared" si="185"/>
      </c>
      <c r="S63" s="2037">
        <f>SUM(S59:S62)</f>
      </c>
      <c r="T63" s="2037">
        <f>SUM(T59:T62)</f>
      </c>
      <c r="U63" s="2037">
        <f>SUM(U59:U62)</f>
      </c>
      <c r="V63" s="2037">
        <f>SUM(V59:V62)</f>
      </c>
      <c r="W63" s="2037">
        <f>SUM(W59:W62)</f>
      </c>
      <c r="X63" s="2037">
        <f>SUM(X59:X62)</f>
      </c>
      <c r="Y63" s="2037">
        <f>SUM(Y59:Y62)</f>
      </c>
      <c r="Z63" s="2037">
        <f>SUM(Z59:Z62)</f>
      </c>
      <c r="AA63" s="2043">
        <f t="shared" si="541"/>
      </c>
      <c r="AB63" s="2037"/>
      <c r="AC63" s="2037"/>
      <c r="AD63" s="2037">
        <f>SUM(AD59:AD62)</f>
      </c>
    </row>
    <row r="64">
      <c r="A64" s="2032"/>
      <c r="B64" s="2044" t="s">
        <v>1833</v>
      </c>
      <c r="C64" s="2044"/>
      <c r="D64" s="2045">
        <f>D63</f>
      </c>
      <c r="E64" s="2045">
        <f>E63</f>
      </c>
      <c r="F64" s="2046">
        <f t="shared" si="719"/>
      </c>
      <c r="G64" s="2046">
        <f t="shared" si="913"/>
      </c>
      <c r="H64" s="2046">
        <f t="shared" si="7"/>
      </c>
      <c r="I64" s="2046">
        <f t="shared" si="363"/>
      </c>
      <c r="J64" s="2046">
        <f t="shared" si="1772"/>
      </c>
      <c r="K64" s="2047">
        <f t="shared" si="1963"/>
      </c>
      <c r="L64" s="2047">
        <f t="shared" si="1332"/>
      </c>
      <c r="M64" s="2047">
        <f t="shared" si="1510"/>
      </c>
      <c r="N64" s="2047">
        <f t="shared" si="735"/>
      </c>
      <c r="O64" s="2048">
        <f t="shared" si="1092"/>
      </c>
      <c r="P64" s="2049">
        <f>P63</f>
      </c>
      <c r="Q64" s="2050">
        <f>Q63</f>
      </c>
      <c r="R64" s="2051">
        <f>R63</f>
      </c>
      <c r="S64" s="2045">
        <f>S63</f>
      </c>
      <c r="T64" s="2045">
        <f>T63</f>
      </c>
      <c r="U64" s="2045">
        <f>U63</f>
      </c>
      <c r="V64" s="2045">
        <f>V63</f>
      </c>
      <c r="W64" s="2045">
        <f>W63</f>
      </c>
      <c r="X64" s="2045">
        <f>X63</f>
      </c>
      <c r="Y64" s="2045">
        <f>Y63</f>
      </c>
      <c r="Z64" s="2045">
        <f>Z63</f>
      </c>
      <c r="AA64" s="2052">
        <f t="shared" si="541"/>
      </c>
      <c r="AB64" s="2045"/>
      <c r="AC64" s="2045"/>
      <c r="AD64" s="2045">
        <f>AD63</f>
      </c>
    </row>
    <row r="65">
      <c r="A65" s="2018" t="s">
        <v>1834</v>
      </c>
      <c r="B65" s="2018" t="s">
        <v>1792</v>
      </c>
      <c r="C65" s="2018"/>
      <c r="D65" s="2019" t="s">
        <v>1793</v>
      </c>
      <c r="E65" s="2019"/>
      <c r="F65" s="2019"/>
      <c r="G65" s="2019"/>
      <c r="H65" s="2019"/>
      <c r="I65" s="2019"/>
      <c r="J65" s="2020" t="s">
        <v>1794</v>
      </c>
      <c r="K65" s="2020"/>
      <c r="L65" s="2020"/>
      <c r="M65" s="2020"/>
      <c r="N65" s="2020"/>
      <c r="O65" s="2020"/>
      <c r="P65" s="2020"/>
      <c r="Q65" s="2020"/>
      <c r="R65" s="2020"/>
      <c r="S65" s="2020"/>
      <c r="T65" s="2020"/>
      <c r="U65" s="2020"/>
      <c r="V65" s="2020"/>
      <c r="W65" s="2020"/>
      <c r="X65" s="2020"/>
      <c r="Y65" s="2020"/>
      <c r="Z65" s="2020"/>
      <c r="AA65" s="2020"/>
      <c r="AB65" s="2020"/>
      <c r="AC65" s="2020"/>
      <c r="AD65" s="2020"/>
    </row>
    <row r="66">
      <c r="A66" s="2018"/>
      <c r="B66" s="2018" t="s">
        <v>1795</v>
      </c>
      <c r="C66" s="2018" t="s">
        <v>1796</v>
      </c>
      <c r="D66" s="2019" t="s">
        <v>1797</v>
      </c>
      <c r="E66" s="2019" t="s">
        <v>1798</v>
      </c>
      <c r="F66" s="2019" t="s">
        <v>1799</v>
      </c>
      <c r="G66" s="2019" t="s">
        <v>1800</v>
      </c>
      <c r="H66" s="2019" t="s">
        <v>1801</v>
      </c>
      <c r="I66" s="2019" t="s">
        <v>1802</v>
      </c>
      <c r="J66" s="2020" t="s">
        <v>1803</v>
      </c>
      <c r="K66" s="2020" t="s">
        <v>1804</v>
      </c>
      <c r="L66" s="2020" t="s">
        <v>1805</v>
      </c>
      <c r="M66" s="2020" t="s">
        <v>1806</v>
      </c>
      <c r="N66" s="2020" t="s">
        <v>1807</v>
      </c>
      <c r="O66" s="2020" t="s">
        <v>1808</v>
      </c>
      <c r="P66" s="2020" t="s">
        <v>1809</v>
      </c>
      <c r="Q66" s="2020" t="s">
        <v>1810</v>
      </c>
      <c r="R66" s="2020" t="s">
        <v>1811</v>
      </c>
      <c r="S66" s="2020" t="s">
        <v>1812</v>
      </c>
      <c r="T66" s="2020" t="s">
        <v>1813</v>
      </c>
      <c r="U66" s="2020" t="s">
        <v>1814</v>
      </c>
      <c r="V66" s="2020" t="s">
        <v>1815</v>
      </c>
      <c r="W66" s="2020" t="s">
        <v>1816</v>
      </c>
      <c r="X66" s="2020" t="s">
        <v>1817</v>
      </c>
      <c r="Y66" s="2020" t="s">
        <v>1818</v>
      </c>
      <c r="Z66" s="2020" t="s">
        <v>1819</v>
      </c>
      <c r="AA66" s="2020" t="s">
        <v>1820</v>
      </c>
      <c r="AB66" s="2020" t="s">
        <v>1821</v>
      </c>
      <c r="AC66" s="2020" t="s">
        <v>1822</v>
      </c>
      <c r="AD66" s="2020" t="s">
        <v>1823</v>
      </c>
    </row>
    <row r="67">
      <c r="A67" s="2032" t="s">
        <v>1843</v>
      </c>
      <c r="B67" s="2034" t="s">
        <v>1825</v>
      </c>
      <c r="C67" s="2022" t="s">
        <v>1826</v>
      </c>
      <c r="D67" s="2032">
        <v>785.29</v>
      </c>
      <c r="E67" s="2032">
        <v>1</v>
      </c>
      <c r="F67" s="2023">
        <v>1560</v>
      </c>
      <c r="G67" s="2024">
        <f t="shared" ref="G67:G72" si="914">F67/D67</f>
      </c>
      <c r="H67" s="2024">
        <f t="shared" ref="H67:H72" si="8">D67/E67</f>
      </c>
      <c r="I67" s="2024">
        <f t="shared" ref="I67:I72" si="364">F67/E67</f>
      </c>
      <c r="J67" s="2025">
        <f t="shared" ref="J67:J72" si="1773">D67/T67</f>
      </c>
      <c r="K67" s="2026">
        <f t="shared" ref="K67:K72" si="1964">O67/S67*1</f>
      </c>
      <c r="L67" s="2026">
        <f t="shared" ref="L67:L72" si="1333">T67/S67</f>
      </c>
      <c r="M67" s="2026">
        <f t="shared" ref="M67:M72" si="1511">V67/S67</f>
      </c>
      <c r="N67" s="2026">
        <f t="shared" ref="N67:N72" si="736">W67/V67</f>
      </c>
      <c r="O67" s="2027">
        <f t="shared" ref="O67:O72" si="1093">U67/P67</f>
      </c>
      <c r="P67" s="2033">
        <v>0.0034</v>
      </c>
      <c r="Q67" s="2032">
        <v>49</v>
      </c>
      <c r="R67" s="2029">
        <f t="shared" ref="R67:R71" si="186">(D67/S67)*1000</f>
      </c>
      <c r="S67" s="2030">
        <v>11759</v>
      </c>
      <c r="T67" s="2030">
        <v>272</v>
      </c>
      <c r="U67" s="2030">
        <v>25</v>
      </c>
      <c r="V67" s="2030">
        <v>293</v>
      </c>
      <c r="W67" s="2030">
        <v>21</v>
      </c>
      <c r="X67" s="2030">
        <v>2</v>
      </c>
      <c r="Y67" s="2030">
        <v>2</v>
      </c>
      <c r="Z67" s="2030">
        <v>0</v>
      </c>
      <c r="AA67" s="2025">
        <f t="shared" ref="AA67:AA72" si="542">AD67*1000/D67</f>
      </c>
      <c r="AB67" s="2031" t="s">
        <v>1827</v>
      </c>
      <c r="AC67" s="2031"/>
      <c r="AD67" s="2032">
        <v>19</v>
      </c>
    </row>
    <row r="68">
      <c r="A68" s="2032"/>
      <c r="B68" s="2034" t="s">
        <v>1825</v>
      </c>
      <c r="C68" s="2022" t="s">
        <v>1828</v>
      </c>
      <c r="D68" s="2032">
        <v>722.55</v>
      </c>
      <c r="E68" s="2032">
        <v>0</v>
      </c>
      <c r="F68" s="2023">
        <v>0</v>
      </c>
      <c r="G68" s="2024">
        <f t="shared" si="914"/>
      </c>
      <c r="H68" s="2024">
        <f t="shared" si="8"/>
      </c>
      <c r="I68" s="2024">
        <f t="shared" si="364"/>
      </c>
      <c r="J68" s="2025">
        <f t="shared" si="1773"/>
      </c>
      <c r="K68" s="2026">
        <f t="shared" si="1964"/>
      </c>
      <c r="L68" s="2026">
        <f t="shared" si="1333"/>
      </c>
      <c r="M68" s="2026">
        <f t="shared" si="1511"/>
      </c>
      <c r="N68" s="2026">
        <f t="shared" si="736"/>
      </c>
      <c r="O68" s="2027">
        <f t="shared" si="1093"/>
      </c>
      <c r="P68" s="2033">
        <v>0.0048</v>
      </c>
      <c r="Q68" s="2032">
        <v>43</v>
      </c>
      <c r="R68" s="2029">
        <f t="shared" si="186"/>
      </c>
      <c r="S68" s="2030">
        <v>10624</v>
      </c>
      <c r="T68" s="2030">
        <v>326</v>
      </c>
      <c r="U68" s="2030">
        <v>28</v>
      </c>
      <c r="V68" s="2030">
        <v>343</v>
      </c>
      <c r="W68" s="2030">
        <v>19</v>
      </c>
      <c r="X68" s="2030">
        <v>2</v>
      </c>
      <c r="Y68" s="2030">
        <v>0</v>
      </c>
      <c r="Z68" s="2030">
        <v>0</v>
      </c>
      <c r="AA68" s="2025">
        <f t="shared" si="542"/>
      </c>
      <c r="AB68" s="2031" t="s">
        <v>1827</v>
      </c>
      <c r="AC68" s="2031"/>
      <c r="AD68" s="2032">
        <v>15</v>
      </c>
    </row>
    <row r="69">
      <c r="A69" s="2032"/>
      <c r="B69" s="2034" t="s">
        <v>1829</v>
      </c>
      <c r="C69" s="2022" t="s">
        <v>1830</v>
      </c>
      <c r="D69" s="2032">
        <v>597.13</v>
      </c>
      <c r="E69" s="2032">
        <v>1</v>
      </c>
      <c r="F69" s="2023">
        <v>1560</v>
      </c>
      <c r="G69" s="2024">
        <f t="shared" si="914"/>
      </c>
      <c r="H69" s="2024">
        <f t="shared" si="8"/>
      </c>
      <c r="I69" s="2024">
        <f t="shared" si="364"/>
      </c>
      <c r="J69" s="2025">
        <f t="shared" si="1773"/>
      </c>
      <c r="K69" s="2026">
        <f t="shared" si="1964"/>
      </c>
      <c r="L69" s="2026">
        <f t="shared" si="1333"/>
      </c>
      <c r="M69" s="2026">
        <f t="shared" si="1511"/>
      </c>
      <c r="N69" s="2026">
        <f t="shared" si="736"/>
      </c>
      <c r="O69" s="2027">
        <f t="shared" si="1093"/>
      </c>
      <c r="P69" s="2033">
        <v>0.0084</v>
      </c>
      <c r="Q69" s="2032">
        <v>43</v>
      </c>
      <c r="R69" s="2029">
        <f t="shared" si="186"/>
      </c>
      <c r="S69" s="2030">
        <v>10624</v>
      </c>
      <c r="T69" s="2030">
        <v>326</v>
      </c>
      <c r="U69" s="2030">
        <v>28</v>
      </c>
      <c r="V69" s="2030">
        <v>343</v>
      </c>
      <c r="W69" s="2030">
        <v>19</v>
      </c>
      <c r="X69" s="2030">
        <v>2</v>
      </c>
      <c r="Y69" s="2030">
        <v>0</v>
      </c>
      <c r="Z69" s="2030">
        <v>0</v>
      </c>
      <c r="AA69" s="2025">
        <f t="shared" si="542"/>
      </c>
      <c r="AB69" s="2031" t="s">
        <v>1827</v>
      </c>
      <c r="AC69" s="2031"/>
      <c r="AD69" s="2032">
        <v>16</v>
      </c>
    </row>
    <row r="70">
      <c r="A70" s="2032"/>
      <c r="B70" s="2034" t="s">
        <v>1829</v>
      </c>
      <c r="C70" s="2034" t="s">
        <v>1831</v>
      </c>
      <c r="D70" s="2032">
        <v>328.34</v>
      </c>
      <c r="E70" s="2032">
        <v>0</v>
      </c>
      <c r="F70" s="2023">
        <v>0</v>
      </c>
      <c r="G70" s="2024">
        <f t="shared" si="914"/>
      </c>
      <c r="H70" s="2024">
        <f t="shared" si="8"/>
      </c>
      <c r="I70" s="2024">
        <f t="shared" si="364"/>
      </c>
      <c r="J70" s="2025">
        <f t="shared" si="1773"/>
      </c>
      <c r="K70" s="2026">
        <f t="shared" si="1964"/>
      </c>
      <c r="L70" s="2026">
        <f t="shared" si="1333"/>
      </c>
      <c r="M70" s="2026">
        <f t="shared" si="1511"/>
      </c>
      <c r="N70" s="2026">
        <f t="shared" si="736"/>
      </c>
      <c r="O70" s="2027">
        <f t="shared" si="1093"/>
      </c>
      <c r="P70" s="2033">
        <v>0.0091</v>
      </c>
      <c r="Q70" s="2032">
        <v>46</v>
      </c>
      <c r="R70" s="2029">
        <f t="shared" si="186"/>
      </c>
      <c r="S70" s="2030">
        <v>4281</v>
      </c>
      <c r="T70" s="2030">
        <v>210</v>
      </c>
      <c r="U70" s="2030">
        <v>16</v>
      </c>
      <c r="V70" s="2030">
        <v>223</v>
      </c>
      <c r="W70" s="2030">
        <v>22</v>
      </c>
      <c r="X70" s="2030">
        <v>0</v>
      </c>
      <c r="Y70" s="2030">
        <v>0</v>
      </c>
      <c r="Z70" s="2030">
        <v>0</v>
      </c>
      <c r="AA70" s="2025">
        <f t="shared" si="542"/>
      </c>
      <c r="AB70" s="2031" t="s">
        <v>1827</v>
      </c>
      <c r="AC70" s="2031"/>
      <c r="AD70" s="2053">
        <v>5</v>
      </c>
    </row>
    <row r="71">
      <c r="A71" s="2032"/>
      <c r="B71" s="2036" t="s">
        <v>1832</v>
      </c>
      <c r="C71" s="2036"/>
      <c r="D71" s="2037">
        <f>SUM(D67:D70)</f>
      </c>
      <c r="E71" s="2037">
        <f>SUM(E67:E70)</f>
      </c>
      <c r="F71" s="2038">
        <f t="shared" ref="F71:F72" si="720">E71*1300*1.2</f>
      </c>
      <c r="G71" s="2038">
        <f t="shared" si="914"/>
      </c>
      <c r="H71" s="2038">
        <f t="shared" si="8"/>
      </c>
      <c r="I71" s="2038">
        <f t="shared" si="364"/>
      </c>
      <c r="J71" s="2038">
        <f t="shared" si="1773"/>
      </c>
      <c r="K71" s="2039">
        <f t="shared" si="1964"/>
      </c>
      <c r="L71" s="2039">
        <f t="shared" si="1333"/>
      </c>
      <c r="M71" s="2039">
        <f t="shared" si="1511"/>
      </c>
      <c r="N71" s="2039">
        <f t="shared" si="736"/>
      </c>
      <c r="O71" s="2040">
        <f t="shared" si="1093"/>
      </c>
      <c r="P71" s="2039">
        <f>AVERAGE(P67:P70)</f>
      </c>
      <c r="Q71" s="2040">
        <f>AVERAGE(Q66:Q70)</f>
      </c>
      <c r="R71" s="2042">
        <f t="shared" si="186"/>
      </c>
      <c r="S71" s="2037">
        <f>SUM(S67:S70)</f>
      </c>
      <c r="T71" s="2037">
        <f>SUM(T67:T70)</f>
      </c>
      <c r="U71" s="2037">
        <f>SUM(U67:U70)</f>
      </c>
      <c r="V71" s="2037">
        <f>SUM(V67:V70)</f>
      </c>
      <c r="W71" s="2037">
        <f>SUM(W67:W70)</f>
      </c>
      <c r="X71" s="2037">
        <f>SUM(X67:X70)</f>
      </c>
      <c r="Y71" s="2037">
        <f>SUM(Y67:Y70)</f>
      </c>
      <c r="Z71" s="2037">
        <f>SUM(Z67:Z70)</f>
      </c>
      <c r="AA71" s="2043">
        <f t="shared" si="542"/>
      </c>
      <c r="AB71" s="2037"/>
      <c r="AC71" s="2037"/>
      <c r="AD71" s="2037">
        <f>SUM(AD67:AD70)</f>
      </c>
    </row>
    <row r="72">
      <c r="A72" s="2032"/>
      <c r="B72" s="2044" t="s">
        <v>1833</v>
      </c>
      <c r="C72" s="2044"/>
      <c r="D72" s="2045">
        <f>D71</f>
      </c>
      <c r="E72" s="2045">
        <f>E71</f>
      </c>
      <c r="F72" s="2046">
        <f t="shared" si="720"/>
      </c>
      <c r="G72" s="2046">
        <f t="shared" si="914"/>
      </c>
      <c r="H72" s="2046">
        <f t="shared" si="8"/>
      </c>
      <c r="I72" s="2046">
        <f t="shared" si="364"/>
      </c>
      <c r="J72" s="2046">
        <f t="shared" si="1773"/>
      </c>
      <c r="K72" s="2047">
        <f t="shared" si="1964"/>
      </c>
      <c r="L72" s="2047">
        <f t="shared" si="1333"/>
      </c>
      <c r="M72" s="2047">
        <f t="shared" si="1511"/>
      </c>
      <c r="N72" s="2047">
        <f t="shared" si="736"/>
      </c>
      <c r="O72" s="2048">
        <f t="shared" si="1093"/>
      </c>
      <c r="P72" s="2049">
        <f>P71</f>
      </c>
      <c r="Q72" s="2050">
        <f>Q71</f>
      </c>
      <c r="R72" s="2051">
        <f>R71</f>
      </c>
      <c r="S72" s="2045">
        <f>S71</f>
      </c>
      <c r="T72" s="2045">
        <f>T71</f>
      </c>
      <c r="U72" s="2045">
        <f>U71</f>
      </c>
      <c r="V72" s="2045">
        <f>V71</f>
      </c>
      <c r="W72" s="2045">
        <f>W71</f>
      </c>
      <c r="X72" s="2045">
        <f>X71</f>
      </c>
      <c r="Y72" s="2045">
        <f>Y71</f>
      </c>
      <c r="Z72" s="2045">
        <f>Z71</f>
      </c>
      <c r="AA72" s="2052">
        <f t="shared" si="542"/>
      </c>
      <c r="AB72" s="2045"/>
      <c r="AC72" s="2045"/>
      <c r="AD72" s="2045">
        <f>AD71</f>
      </c>
    </row>
    <row r="73">
      <c r="A73" s="2018" t="s">
        <v>1834</v>
      </c>
      <c r="B73" s="2018" t="s">
        <v>1792</v>
      </c>
      <c r="C73" s="2018"/>
      <c r="D73" s="2019" t="s">
        <v>1793</v>
      </c>
      <c r="E73" s="2019"/>
      <c r="F73" s="2019"/>
      <c r="G73" s="2019"/>
      <c r="H73" s="2019"/>
      <c r="I73" s="2019"/>
      <c r="J73" s="2020" t="s">
        <v>1794</v>
      </c>
      <c r="K73" s="2020"/>
      <c r="L73" s="2020"/>
      <c r="M73" s="2020"/>
      <c r="N73" s="2020"/>
      <c r="O73" s="2020"/>
      <c r="P73" s="2020"/>
      <c r="Q73" s="2020"/>
      <c r="R73" s="2020"/>
      <c r="S73" s="2020"/>
      <c r="T73" s="2020"/>
      <c r="U73" s="2020"/>
      <c r="V73" s="2020"/>
      <c r="W73" s="2020"/>
      <c r="X73" s="2020"/>
      <c r="Y73" s="2020"/>
      <c r="Z73" s="2020"/>
      <c r="AA73" s="2020"/>
      <c r="AB73" s="2020"/>
      <c r="AC73" s="2020"/>
      <c r="AD73" s="2020"/>
    </row>
    <row r="74">
      <c r="A74" s="2018"/>
      <c r="B74" s="2018" t="s">
        <v>1795</v>
      </c>
      <c r="C74" s="2018" t="s">
        <v>1796</v>
      </c>
      <c r="D74" s="2019" t="s">
        <v>1797</v>
      </c>
      <c r="E74" s="2019" t="s">
        <v>1798</v>
      </c>
      <c r="F74" s="2019" t="s">
        <v>1799</v>
      </c>
      <c r="G74" s="2019" t="s">
        <v>1800</v>
      </c>
      <c r="H74" s="2019" t="s">
        <v>1801</v>
      </c>
      <c r="I74" s="2019" t="s">
        <v>1802</v>
      </c>
      <c r="J74" s="2020" t="s">
        <v>1803</v>
      </c>
      <c r="K74" s="2020" t="s">
        <v>1804</v>
      </c>
      <c r="L74" s="2020" t="s">
        <v>1805</v>
      </c>
      <c r="M74" s="2020" t="s">
        <v>1806</v>
      </c>
      <c r="N74" s="2020" t="s">
        <v>1807</v>
      </c>
      <c r="O74" s="2020" t="s">
        <v>1808</v>
      </c>
      <c r="P74" s="2020" t="s">
        <v>1809</v>
      </c>
      <c r="Q74" s="2020" t="s">
        <v>1810</v>
      </c>
      <c r="R74" s="2020" t="s">
        <v>1811</v>
      </c>
      <c r="S74" s="2020" t="s">
        <v>1812</v>
      </c>
      <c r="T74" s="2020" t="s">
        <v>1813</v>
      </c>
      <c r="U74" s="2020" t="s">
        <v>1814</v>
      </c>
      <c r="V74" s="2020" t="s">
        <v>1815</v>
      </c>
      <c r="W74" s="2020" t="s">
        <v>1816</v>
      </c>
      <c r="X74" s="2020" t="s">
        <v>1817</v>
      </c>
      <c r="Y74" s="2020" t="s">
        <v>1818</v>
      </c>
      <c r="Z74" s="2020" t="s">
        <v>1819</v>
      </c>
      <c r="AA74" s="2020" t="s">
        <v>1820</v>
      </c>
      <c r="AB74" s="2020" t="s">
        <v>1821</v>
      </c>
      <c r="AC74" s="2020" t="s">
        <v>1822</v>
      </c>
      <c r="AD74" s="2020" t="s">
        <v>1823</v>
      </c>
    </row>
    <row r="75">
      <c r="A75" s="2032" t="s">
        <v>1844</v>
      </c>
      <c r="B75" s="2034" t="s">
        <v>1825</v>
      </c>
      <c r="C75" s="2022" t="s">
        <v>1826</v>
      </c>
      <c r="D75" s="2032">
        <v>857.36</v>
      </c>
      <c r="E75" s="2032">
        <v>1</v>
      </c>
      <c r="F75" s="2023">
        <v>1560</v>
      </c>
      <c r="G75" s="2024">
        <f t="shared" ref="G75:G80" si="915">F75/D75</f>
      </c>
      <c r="H75" s="2024">
        <f t="shared" ref="H75:H80" si="9">D75/E75</f>
      </c>
      <c r="I75" s="2024">
        <f t="shared" ref="I75:I80" si="365">F75/E75</f>
      </c>
      <c r="J75" s="2025">
        <f t="shared" ref="J75:J80" si="1774">D75/T75</f>
      </c>
      <c r="K75" s="2026">
        <f t="shared" ref="K75:K80" si="1965">O75/S75*1</f>
      </c>
      <c r="L75" s="2026">
        <f t="shared" ref="L75:L80" si="1334">T75/S75</f>
      </c>
      <c r="M75" s="2026">
        <f t="shared" ref="M75:M80" si="1512">V75/S75</f>
      </c>
      <c r="N75" s="2026">
        <f t="shared" ref="N75:N80" si="737">W75/V75</f>
      </c>
      <c r="O75" s="2027">
        <f t="shared" ref="O75:O80" si="1094">U75/P75</f>
      </c>
      <c r="P75" s="2033">
        <v>0.0031</v>
      </c>
      <c r="Q75" s="2032">
        <v>41</v>
      </c>
      <c r="R75" s="2029">
        <f t="shared" ref="R75:R79" si="187">(D75/S75)*1000</f>
      </c>
      <c r="S75" s="2030">
        <v>11024</v>
      </c>
      <c r="T75" s="2030">
        <v>276</v>
      </c>
      <c r="U75" s="2030">
        <v>23</v>
      </c>
      <c r="V75" s="2030">
        <v>293</v>
      </c>
      <c r="W75" s="2030">
        <v>15</v>
      </c>
      <c r="X75" s="2030">
        <v>3</v>
      </c>
      <c r="Y75" s="2030">
        <v>0</v>
      </c>
      <c r="Z75" s="2030">
        <v>0</v>
      </c>
      <c r="AA75" s="2025">
        <f t="shared" ref="AA75:AA80" si="543">AD75*1000/D75</f>
      </c>
      <c r="AB75" s="2031" t="s">
        <v>1827</v>
      </c>
      <c r="AC75" s="2031"/>
      <c r="AD75" s="2032">
        <v>16</v>
      </c>
    </row>
    <row r="76">
      <c r="A76" s="2032"/>
      <c r="B76" s="2034" t="s">
        <v>1825</v>
      </c>
      <c r="C76" s="2022" t="s">
        <v>1828</v>
      </c>
      <c r="D76" s="2032">
        <v>1217.85</v>
      </c>
      <c r="E76" s="2032">
        <v>0</v>
      </c>
      <c r="F76" s="2023">
        <v>0</v>
      </c>
      <c r="G76" s="2024">
        <f t="shared" si="915"/>
      </c>
      <c r="H76" s="2024">
        <f t="shared" si="9"/>
      </c>
      <c r="I76" s="2024">
        <f t="shared" si="365"/>
      </c>
      <c r="J76" s="2025">
        <f t="shared" si="1774"/>
      </c>
      <c r="K76" s="2026">
        <f t="shared" si="1965"/>
      </c>
      <c r="L76" s="2026">
        <f t="shared" si="1334"/>
      </c>
      <c r="M76" s="2026">
        <f t="shared" si="1512"/>
      </c>
      <c r="N76" s="2026">
        <f t="shared" si="737"/>
      </c>
      <c r="O76" s="2027">
        <f t="shared" si="1094"/>
      </c>
      <c r="P76" s="2033">
        <v>0.0055</v>
      </c>
      <c r="Q76" s="2032">
        <v>43</v>
      </c>
      <c r="R76" s="2029">
        <f t="shared" si="187"/>
      </c>
      <c r="S76" s="2030">
        <v>14756</v>
      </c>
      <c r="T76" s="2030">
        <v>546</v>
      </c>
      <c r="U76" s="2030">
        <v>47</v>
      </c>
      <c r="V76" s="2030">
        <v>582</v>
      </c>
      <c r="W76" s="2030">
        <v>46</v>
      </c>
      <c r="X76" s="2030">
        <v>5</v>
      </c>
      <c r="Y76" s="2030">
        <v>0</v>
      </c>
      <c r="Z76" s="2030">
        <v>0</v>
      </c>
      <c r="AA76" s="2025">
        <f t="shared" si="543"/>
      </c>
      <c r="AB76" s="2031" t="s">
        <v>1827</v>
      </c>
      <c r="AC76" s="2031"/>
      <c r="AD76" s="2032">
        <v>21</v>
      </c>
    </row>
    <row r="77">
      <c r="A77" s="2032"/>
      <c r="B77" s="2034" t="s">
        <v>1829</v>
      </c>
      <c r="C77" s="2022" t="s">
        <v>1830</v>
      </c>
      <c r="D77" s="2032">
        <v>787.24</v>
      </c>
      <c r="E77" s="2032">
        <v>0</v>
      </c>
      <c r="F77" s="2023">
        <v>0</v>
      </c>
      <c r="G77" s="2024">
        <f t="shared" si="915"/>
      </c>
      <c r="H77" s="2024">
        <f t="shared" si="9"/>
      </c>
      <c r="I77" s="2024">
        <f t="shared" si="365"/>
      </c>
      <c r="J77" s="2025">
        <f t="shared" si="1774"/>
      </c>
      <c r="K77" s="2026">
        <f t="shared" si="1965"/>
      </c>
      <c r="L77" s="2026">
        <f t="shared" si="1334"/>
      </c>
      <c r="M77" s="2026">
        <f t="shared" si="1512"/>
      </c>
      <c r="N77" s="2026">
        <f t="shared" si="737"/>
      </c>
      <c r="O77" s="2027">
        <f t="shared" si="1094"/>
      </c>
      <c r="P77" s="2033">
        <v>0.0091</v>
      </c>
      <c r="Q77" s="2032">
        <v>43</v>
      </c>
      <c r="R77" s="2029">
        <f t="shared" si="187"/>
      </c>
      <c r="S77" s="2030">
        <v>8616</v>
      </c>
      <c r="T77" s="2030">
        <v>421</v>
      </c>
      <c r="U77" s="2030">
        <v>35</v>
      </c>
      <c r="V77" s="2030">
        <v>451</v>
      </c>
      <c r="W77" s="2030">
        <v>34</v>
      </c>
      <c r="X77" s="2030">
        <v>2</v>
      </c>
      <c r="Y77" s="2030">
        <v>2</v>
      </c>
      <c r="Z77" s="2030">
        <v>0</v>
      </c>
      <c r="AA77" s="2025">
        <f t="shared" si="543"/>
      </c>
      <c r="AB77" s="2031" t="s">
        <v>1827</v>
      </c>
      <c r="AC77" s="2031"/>
      <c r="AD77" s="2032">
        <v>10</v>
      </c>
    </row>
    <row r="78">
      <c r="A78" s="2032"/>
      <c r="B78" s="2034" t="s">
        <v>1829</v>
      </c>
      <c r="C78" s="2034" t="s">
        <v>1831</v>
      </c>
      <c r="D78" s="2032">
        <v>374.88</v>
      </c>
      <c r="E78" s="2032">
        <v>1</v>
      </c>
      <c r="F78" s="2023">
        <v>1560</v>
      </c>
      <c r="G78" s="2024">
        <f t="shared" si="915"/>
      </c>
      <c r="H78" s="2024">
        <f t="shared" si="9"/>
      </c>
      <c r="I78" s="2024">
        <f t="shared" si="365"/>
      </c>
      <c r="J78" s="2025">
        <f t="shared" si="1774"/>
      </c>
      <c r="K78" s="2026">
        <f t="shared" si="1965"/>
      </c>
      <c r="L78" s="2026">
        <f t="shared" si="1334"/>
      </c>
      <c r="M78" s="2026">
        <f t="shared" si="1512"/>
      </c>
      <c r="N78" s="2026">
        <f t="shared" si="737"/>
      </c>
      <c r="O78" s="2027">
        <f t="shared" si="1094"/>
      </c>
      <c r="P78" s="2033">
        <v>0.0112</v>
      </c>
      <c r="Q78" s="2032">
        <v>45</v>
      </c>
      <c r="R78" s="2029">
        <f t="shared" si="187"/>
      </c>
      <c r="S78" s="2030">
        <v>4378</v>
      </c>
      <c r="T78" s="2030">
        <v>192</v>
      </c>
      <c r="U78" s="2030">
        <v>17</v>
      </c>
      <c r="V78" s="2030">
        <v>219</v>
      </c>
      <c r="W78" s="2030">
        <v>6</v>
      </c>
      <c r="X78" s="2030">
        <v>2</v>
      </c>
      <c r="Y78" s="2030">
        <v>1</v>
      </c>
      <c r="Z78" s="2030">
        <v>0</v>
      </c>
      <c r="AA78" s="2025">
        <f t="shared" si="543"/>
      </c>
      <c r="AB78" s="2031" t="s">
        <v>1827</v>
      </c>
      <c r="AC78" s="2031"/>
      <c r="AD78" s="2053">
        <v>9</v>
      </c>
    </row>
    <row r="79">
      <c r="A79" s="2032"/>
      <c r="B79" s="2036" t="s">
        <v>1832</v>
      </c>
      <c r="C79" s="2036"/>
      <c r="D79" s="2037">
        <f>SUM(D75:D78)</f>
      </c>
      <c r="E79" s="2037">
        <f>SUM(E75:E78)</f>
      </c>
      <c r="F79" s="2038">
        <f t="shared" ref="F79:F80" si="721">E79*1300*1.2</f>
      </c>
      <c r="G79" s="2038">
        <f t="shared" si="915"/>
      </c>
      <c r="H79" s="2038">
        <f t="shared" si="9"/>
      </c>
      <c r="I79" s="2038">
        <f t="shared" si="365"/>
      </c>
      <c r="J79" s="2038">
        <f t="shared" si="1774"/>
      </c>
      <c r="K79" s="2039">
        <f t="shared" si="1965"/>
      </c>
      <c r="L79" s="2039">
        <f t="shared" si="1334"/>
      </c>
      <c r="M79" s="2039">
        <f t="shared" si="1512"/>
      </c>
      <c r="N79" s="2039">
        <f t="shared" si="737"/>
      </c>
      <c r="O79" s="2040">
        <f t="shared" si="1094"/>
      </c>
      <c r="P79" s="2039">
        <f>AVERAGE(P75:P78)</f>
      </c>
      <c r="Q79" s="2040">
        <f>AVERAGE(Q74:Q78)</f>
      </c>
      <c r="R79" s="2042">
        <f t="shared" si="187"/>
      </c>
      <c r="S79" s="2037">
        <f>SUM(S75:S78)</f>
      </c>
      <c r="T79" s="2037">
        <f>SUM(T75:T78)</f>
      </c>
      <c r="U79" s="2037">
        <f>SUM(U75:U78)</f>
      </c>
      <c r="V79" s="2037">
        <f>SUM(V75:V78)</f>
      </c>
      <c r="W79" s="2037">
        <f>SUM(W75:W78)</f>
      </c>
      <c r="X79" s="2037">
        <f>SUM(X75:X78)</f>
      </c>
      <c r="Y79" s="2037">
        <f>SUM(Y75:Y78)</f>
      </c>
      <c r="Z79" s="2037">
        <f>SUM(Z75:Z78)</f>
      </c>
      <c r="AA79" s="2043">
        <f t="shared" si="543"/>
      </c>
      <c r="AB79" s="2037"/>
      <c r="AC79" s="2037"/>
      <c r="AD79" s="2037">
        <f>SUM(AD75:AD78)</f>
      </c>
    </row>
    <row r="80">
      <c r="A80" s="2032"/>
      <c r="B80" s="2044" t="s">
        <v>1833</v>
      </c>
      <c r="C80" s="2044"/>
      <c r="D80" s="2045">
        <f>D79</f>
      </c>
      <c r="E80" s="2045">
        <f>E79</f>
      </c>
      <c r="F80" s="2046">
        <f t="shared" si="721"/>
      </c>
      <c r="G80" s="2046">
        <f t="shared" si="915"/>
      </c>
      <c r="H80" s="2046">
        <f t="shared" si="9"/>
      </c>
      <c r="I80" s="2046">
        <f t="shared" si="365"/>
      </c>
      <c r="J80" s="2046">
        <f t="shared" si="1774"/>
      </c>
      <c r="K80" s="2047">
        <f t="shared" si="1965"/>
      </c>
      <c r="L80" s="2047">
        <f t="shared" si="1334"/>
      </c>
      <c r="M80" s="2047">
        <f t="shared" si="1512"/>
      </c>
      <c r="N80" s="2047">
        <f t="shared" si="737"/>
      </c>
      <c r="O80" s="2048">
        <f t="shared" si="1094"/>
      </c>
      <c r="P80" s="2049">
        <f>P79</f>
      </c>
      <c r="Q80" s="2050">
        <f>Q79</f>
      </c>
      <c r="R80" s="2051">
        <f>R79</f>
      </c>
      <c r="S80" s="2045">
        <f>S79</f>
      </c>
      <c r="T80" s="2045">
        <f>T79</f>
      </c>
      <c r="U80" s="2045">
        <f>U79</f>
      </c>
      <c r="V80" s="2045">
        <f>V79</f>
      </c>
      <c r="W80" s="2045">
        <f>W79</f>
      </c>
      <c r="X80" s="2045">
        <f>X79</f>
      </c>
      <c r="Y80" s="2045">
        <f>Y79</f>
      </c>
      <c r="Z80" s="2045">
        <f>Z79</f>
      </c>
      <c r="AA80" s="2052">
        <f t="shared" si="543"/>
      </c>
      <c r="AB80" s="2045"/>
      <c r="AC80" s="2045"/>
      <c r="AD80" s="2045">
        <f>AD79</f>
      </c>
    </row>
    <row r="81">
      <c r="A81" s="2018" t="s">
        <v>1834</v>
      </c>
      <c r="B81" s="2018" t="s">
        <v>1792</v>
      </c>
      <c r="C81" s="2018"/>
      <c r="D81" s="2019" t="s">
        <v>1793</v>
      </c>
      <c r="E81" s="2019"/>
      <c r="F81" s="2019"/>
      <c r="G81" s="2019"/>
      <c r="H81" s="2019"/>
      <c r="I81" s="2019"/>
      <c r="J81" s="2020" t="s">
        <v>1794</v>
      </c>
      <c r="K81" s="2020"/>
      <c r="L81" s="2020"/>
      <c r="M81" s="2020"/>
      <c r="N81" s="2020"/>
      <c r="O81" s="2020"/>
      <c r="P81" s="2020"/>
      <c r="Q81" s="2020"/>
      <c r="R81" s="2020"/>
      <c r="S81" s="2020"/>
      <c r="T81" s="2020"/>
      <c r="U81" s="2020"/>
      <c r="V81" s="2020"/>
      <c r="W81" s="2020"/>
      <c r="X81" s="2020"/>
      <c r="Y81" s="2020"/>
      <c r="Z81" s="2020"/>
      <c r="AA81" s="2020"/>
      <c r="AB81" s="2020"/>
      <c r="AC81" s="2020"/>
      <c r="AD81" s="2020"/>
    </row>
    <row r="82">
      <c r="A82" s="2018"/>
      <c r="B82" s="2018" t="s">
        <v>1795</v>
      </c>
      <c r="C82" s="2018" t="s">
        <v>1796</v>
      </c>
      <c r="D82" s="2019" t="s">
        <v>1797</v>
      </c>
      <c r="E82" s="2019" t="s">
        <v>1798</v>
      </c>
      <c r="F82" s="2019" t="s">
        <v>1799</v>
      </c>
      <c r="G82" s="2019" t="s">
        <v>1800</v>
      </c>
      <c r="H82" s="2019" t="s">
        <v>1801</v>
      </c>
      <c r="I82" s="2019" t="s">
        <v>1802</v>
      </c>
      <c r="J82" s="2020" t="s">
        <v>1803</v>
      </c>
      <c r="K82" s="2020" t="s">
        <v>1804</v>
      </c>
      <c r="L82" s="2020" t="s">
        <v>1805</v>
      </c>
      <c r="M82" s="2020" t="s">
        <v>1806</v>
      </c>
      <c r="N82" s="2020" t="s">
        <v>1807</v>
      </c>
      <c r="O82" s="2020" t="s">
        <v>1808</v>
      </c>
      <c r="P82" s="2020" t="s">
        <v>1809</v>
      </c>
      <c r="Q82" s="2020" t="s">
        <v>1810</v>
      </c>
      <c r="R82" s="2020" t="s">
        <v>1811</v>
      </c>
      <c r="S82" s="2020" t="s">
        <v>1812</v>
      </c>
      <c r="T82" s="2020" t="s">
        <v>1813</v>
      </c>
      <c r="U82" s="2020" t="s">
        <v>1814</v>
      </c>
      <c r="V82" s="2020" t="s">
        <v>1815</v>
      </c>
      <c r="W82" s="2020" t="s">
        <v>1816</v>
      </c>
      <c r="X82" s="2020" t="s">
        <v>1817</v>
      </c>
      <c r="Y82" s="2020" t="s">
        <v>1818</v>
      </c>
      <c r="Z82" s="2020" t="s">
        <v>1819</v>
      </c>
      <c r="AA82" s="2020" t="s">
        <v>1820</v>
      </c>
      <c r="AB82" s="2020" t="s">
        <v>1821</v>
      </c>
      <c r="AC82" s="2020" t="s">
        <v>1822</v>
      </c>
      <c r="AD82" s="2020" t="s">
        <v>1823</v>
      </c>
    </row>
    <row r="83">
      <c r="A83" s="2032" t="s">
        <v>1845</v>
      </c>
      <c r="B83" s="2034" t="s">
        <v>1829</v>
      </c>
      <c r="C83" s="2022" t="s">
        <v>1826</v>
      </c>
      <c r="D83" s="2032">
        <v>1350.79</v>
      </c>
      <c r="E83" s="2032">
        <v>0</v>
      </c>
      <c r="F83" s="2023">
        <v>0</v>
      </c>
      <c r="G83" s="2024">
        <f t="shared" ref="G83:G88" si="916">F83/D83</f>
      </c>
      <c r="H83" s="2024">
        <f t="shared" ref="H83:H88" si="10">D83/E83</f>
      </c>
      <c r="I83" s="2024">
        <f t="shared" ref="I83:I88" si="366">F83/E83</f>
      </c>
      <c r="J83" s="2025">
        <f t="shared" ref="J83:J88" si="1775">D83/T83</f>
      </c>
      <c r="K83" s="2026">
        <f t="shared" ref="K83:K88" si="1966">O83/S83*1</f>
      </c>
      <c r="L83" s="2026">
        <f t="shared" ref="L83:L88" si="1335">T83/S83</f>
      </c>
      <c r="M83" s="2026">
        <f t="shared" ref="M83:M88" si="1513">V83/S83</f>
      </c>
      <c r="N83" s="2026">
        <f t="shared" ref="N83:N88" si="738">W83/V83</f>
      </c>
      <c r="O83" s="2027">
        <f t="shared" ref="O83:O88" si="1095">U83/P83</f>
      </c>
      <c r="P83" s="2033">
        <v>0.0027</v>
      </c>
      <c r="Q83" s="2032">
        <v>35</v>
      </c>
      <c r="R83" s="2029">
        <f t="shared" ref="R83:R87" si="188">(D83/S83)*1000</f>
      </c>
      <c r="S83" s="2032">
        <v>17277</v>
      </c>
      <c r="T83" s="2032">
        <v>418</v>
      </c>
      <c r="U83" s="2032">
        <v>32</v>
      </c>
      <c r="V83" s="2032">
        <v>449</v>
      </c>
      <c r="W83" s="2032">
        <v>17</v>
      </c>
      <c r="X83" s="2032">
        <v>2</v>
      </c>
      <c r="Y83" s="2032">
        <v>0</v>
      </c>
      <c r="Z83" s="2032">
        <v>0</v>
      </c>
      <c r="AA83" s="2025">
        <f t="shared" ref="AA83:AA88" si="544">AD83*1000/D83</f>
      </c>
      <c r="AB83" s="2031" t="s">
        <v>1827</v>
      </c>
      <c r="AC83" s="2031"/>
      <c r="AD83" s="2032">
        <v>21</v>
      </c>
    </row>
    <row r="84">
      <c r="A84" s="2032"/>
      <c r="B84" s="2034" t="s">
        <v>1829</v>
      </c>
      <c r="C84" s="2022" t="s">
        <v>1828</v>
      </c>
      <c r="D84" s="2032">
        <v>890.61</v>
      </c>
      <c r="E84" s="2032">
        <v>0</v>
      </c>
      <c r="F84" s="2023">
        <v>0</v>
      </c>
      <c r="G84" s="2024">
        <f t="shared" si="916"/>
      </c>
      <c r="H84" s="2024">
        <f t="shared" si="10"/>
      </c>
      <c r="I84" s="2024">
        <f t="shared" si="366"/>
      </c>
      <c r="J84" s="2025">
        <f t="shared" si="1775"/>
      </c>
      <c r="K84" s="2026">
        <f t="shared" si="1966"/>
      </c>
      <c r="L84" s="2026">
        <f t="shared" si="1335"/>
      </c>
      <c r="M84" s="2026">
        <f t="shared" si="1513"/>
      </c>
      <c r="N84" s="2026">
        <f t="shared" si="738"/>
      </c>
      <c r="O84" s="2027">
        <f t="shared" si="1095"/>
      </c>
      <c r="P84" s="2033">
        <v>0.0049</v>
      </c>
      <c r="Q84" s="2032">
        <v>39</v>
      </c>
      <c r="R84" s="2029">
        <f t="shared" si="188"/>
      </c>
      <c r="S84" s="2032">
        <v>10729</v>
      </c>
      <c r="T84" s="2032">
        <v>383</v>
      </c>
      <c r="U84" s="2032">
        <v>26</v>
      </c>
      <c r="V84" s="2032">
        <v>408</v>
      </c>
      <c r="W84" s="2032">
        <v>41</v>
      </c>
      <c r="X84" s="2032">
        <v>1</v>
      </c>
      <c r="Y84" s="2032">
        <v>0</v>
      </c>
      <c r="Z84" s="2032">
        <v>0</v>
      </c>
      <c r="AA84" s="2025">
        <f t="shared" si="544"/>
      </c>
      <c r="AB84" s="2031" t="s">
        <v>1827</v>
      </c>
      <c r="AC84" s="2031"/>
      <c r="AD84" s="2032">
        <v>14</v>
      </c>
    </row>
    <row r="85">
      <c r="A85" s="2032"/>
      <c r="B85" s="2034" t="s">
        <v>1837</v>
      </c>
      <c r="C85" s="2022" t="s">
        <v>1830</v>
      </c>
      <c r="D85" s="2032">
        <v>683.17</v>
      </c>
      <c r="E85" s="2032">
        <v>0</v>
      </c>
      <c r="F85" s="2023">
        <v>0</v>
      </c>
      <c r="G85" s="2024">
        <f t="shared" si="916"/>
      </c>
      <c r="H85" s="2024">
        <f t="shared" si="10"/>
      </c>
      <c r="I85" s="2024">
        <f t="shared" si="366"/>
      </c>
      <c r="J85" s="2025">
        <f t="shared" si="1775"/>
      </c>
      <c r="K85" s="2026">
        <f t="shared" si="1966"/>
      </c>
      <c r="L85" s="2026">
        <f t="shared" si="1335"/>
      </c>
      <c r="M85" s="2026">
        <f t="shared" si="1513"/>
      </c>
      <c r="N85" s="2026">
        <f t="shared" si="738"/>
      </c>
      <c r="O85" s="2027">
        <f t="shared" si="1095"/>
      </c>
      <c r="P85" s="2033">
        <v>0.0056</v>
      </c>
      <c r="Q85" s="2032">
        <v>48</v>
      </c>
      <c r="R85" s="2029">
        <f t="shared" si="188"/>
      </c>
      <c r="S85" s="2032">
        <v>6812</v>
      </c>
      <c r="T85" s="2032">
        <v>282</v>
      </c>
      <c r="U85" s="2032">
        <v>15</v>
      </c>
      <c r="V85" s="2032">
        <v>333</v>
      </c>
      <c r="W85" s="2032">
        <v>5</v>
      </c>
      <c r="X85" s="2032">
        <v>0</v>
      </c>
      <c r="Y85" s="2032">
        <v>1</v>
      </c>
      <c r="Z85" s="2032">
        <v>0</v>
      </c>
      <c r="AA85" s="2025">
        <f t="shared" si="544"/>
      </c>
      <c r="AB85" s="2031" t="s">
        <v>1827</v>
      </c>
      <c r="AC85" s="2031"/>
      <c r="AD85" s="2032">
        <v>12</v>
      </c>
    </row>
    <row r="86">
      <c r="A86" s="2032"/>
      <c r="B86" s="2034" t="s">
        <v>1837</v>
      </c>
      <c r="C86" s="2034" t="s">
        <v>1831</v>
      </c>
      <c r="D86" s="2032">
        <v>313.15</v>
      </c>
      <c r="E86" s="2032">
        <v>0</v>
      </c>
      <c r="F86" s="2023">
        <v>0</v>
      </c>
      <c r="G86" s="2024">
        <f t="shared" si="916"/>
      </c>
      <c r="H86" s="2024">
        <f t="shared" si="10"/>
      </c>
      <c r="I86" s="2024">
        <f t="shared" si="366"/>
      </c>
      <c r="J86" s="2025">
        <f t="shared" si="1775"/>
      </c>
      <c r="K86" s="2026">
        <f t="shared" si="1966"/>
      </c>
      <c r="L86" s="2026">
        <f t="shared" si="1335"/>
      </c>
      <c r="M86" s="2026">
        <f t="shared" si="1513"/>
      </c>
      <c r="N86" s="2026">
        <f t="shared" si="738"/>
      </c>
      <c r="O86" s="2027">
        <f t="shared" si="1095"/>
      </c>
      <c r="P86" s="2033">
        <v>0.0085</v>
      </c>
      <c r="Q86" s="2032">
        <v>53</v>
      </c>
      <c r="R86" s="2029">
        <f t="shared" si="188"/>
      </c>
      <c r="S86" s="2032">
        <v>3772</v>
      </c>
      <c r="T86" s="2032">
        <v>130</v>
      </c>
      <c r="U86" s="2032">
        <v>12</v>
      </c>
      <c r="V86" s="2032">
        <v>147</v>
      </c>
      <c r="W86" s="2032">
        <v>11</v>
      </c>
      <c r="X86" s="2032">
        <v>0</v>
      </c>
      <c r="Y86" s="2032">
        <v>0</v>
      </c>
      <c r="Z86" s="2032">
        <v>0</v>
      </c>
      <c r="AA86" s="2025">
        <f t="shared" si="544"/>
      </c>
      <c r="AB86" s="2031" t="s">
        <v>1827</v>
      </c>
      <c r="AC86" s="2031"/>
      <c r="AD86" s="2053">
        <v>7</v>
      </c>
    </row>
    <row r="87">
      <c r="A87" s="2032"/>
      <c r="B87" s="2036" t="s">
        <v>1832</v>
      </c>
      <c r="C87" s="2036"/>
      <c r="D87" s="2037">
        <f>SUM(D83:D86)</f>
      </c>
      <c r="E87" s="2037">
        <f>SUM(E83:E86)</f>
      </c>
      <c r="F87" s="2038">
        <f t="shared" ref="F87:F88" si="722">E87*1300*1.2</f>
      </c>
      <c r="G87" s="2038">
        <f t="shared" si="916"/>
      </c>
      <c r="H87" s="2038">
        <f t="shared" si="10"/>
      </c>
      <c r="I87" s="2038">
        <f t="shared" si="366"/>
      </c>
      <c r="J87" s="2038">
        <f t="shared" si="1775"/>
      </c>
      <c r="K87" s="2039">
        <f t="shared" si="1966"/>
      </c>
      <c r="L87" s="2039">
        <f t="shared" si="1335"/>
      </c>
      <c r="M87" s="2039">
        <f t="shared" si="1513"/>
      </c>
      <c r="N87" s="2039">
        <f t="shared" si="738"/>
      </c>
      <c r="O87" s="2040">
        <f t="shared" si="1095"/>
      </c>
      <c r="P87" s="2039">
        <f>AVERAGE(P83:P86)</f>
      </c>
      <c r="Q87" s="2040">
        <f>AVERAGE(Q82:Q86)</f>
      </c>
      <c r="R87" s="2042">
        <f t="shared" si="188"/>
      </c>
      <c r="S87" s="2037">
        <f>SUM(S83:S86)</f>
      </c>
      <c r="T87" s="2037">
        <f>SUM(T83:T86)</f>
      </c>
      <c r="U87" s="2037">
        <f>SUM(U83:U86)</f>
      </c>
      <c r="V87" s="2037">
        <f>SUM(V83:V86)</f>
      </c>
      <c r="W87" s="2037">
        <f>SUM(W83:W86)</f>
      </c>
      <c r="X87" s="2037">
        <f>SUM(X83:X86)</f>
      </c>
      <c r="Y87" s="2037">
        <f>SUM(Y83:Y86)</f>
      </c>
      <c r="Z87" s="2037">
        <f>SUM(Z83:Z86)</f>
      </c>
      <c r="AA87" s="2043">
        <f t="shared" si="544"/>
      </c>
      <c r="AB87" s="2037"/>
      <c r="AC87" s="2037"/>
      <c r="AD87" s="2037">
        <f>SUM(AD83:AD86)</f>
      </c>
    </row>
    <row r="88">
      <c r="A88" s="2032"/>
      <c r="B88" s="2044" t="s">
        <v>1833</v>
      </c>
      <c r="C88" s="2044"/>
      <c r="D88" s="2045">
        <f>D87</f>
      </c>
      <c r="E88" s="2045">
        <f>E87</f>
      </c>
      <c r="F88" s="2046">
        <f t="shared" si="722"/>
      </c>
      <c r="G88" s="2046">
        <f t="shared" si="916"/>
      </c>
      <c r="H88" s="2046">
        <f t="shared" si="10"/>
      </c>
      <c r="I88" s="2046">
        <f t="shared" si="366"/>
      </c>
      <c r="J88" s="2046">
        <f t="shared" si="1775"/>
      </c>
      <c r="K88" s="2047">
        <f t="shared" si="1966"/>
      </c>
      <c r="L88" s="2047">
        <f t="shared" si="1335"/>
      </c>
      <c r="M88" s="2047">
        <f t="shared" si="1513"/>
      </c>
      <c r="N88" s="2047">
        <f t="shared" si="738"/>
      </c>
      <c r="O88" s="2048">
        <f t="shared" si="1095"/>
      </c>
      <c r="P88" s="2049">
        <f>P87</f>
      </c>
      <c r="Q88" s="2050">
        <f>Q87</f>
      </c>
      <c r="R88" s="2051">
        <f>R87</f>
      </c>
      <c r="S88" s="2045">
        <f>S87</f>
      </c>
      <c r="T88" s="2045">
        <f>T87</f>
      </c>
      <c r="U88" s="2045">
        <f>U87</f>
      </c>
      <c r="V88" s="2045">
        <f>V87</f>
      </c>
      <c r="W88" s="2045">
        <f>W87</f>
      </c>
      <c r="X88" s="2045">
        <f>X87</f>
      </c>
      <c r="Y88" s="2045">
        <f>Y87</f>
      </c>
      <c r="Z88" s="2045">
        <f>Z87</f>
      </c>
      <c r="AA88" s="2052">
        <f t="shared" si="544"/>
      </c>
      <c r="AB88" s="2045"/>
      <c r="AC88" s="2045"/>
      <c r="AD88" s="2045">
        <f>AD87</f>
      </c>
    </row>
    <row r="89">
      <c r="A89" s="2018" t="s">
        <v>1834</v>
      </c>
      <c r="B89" s="2018" t="s">
        <v>1792</v>
      </c>
      <c r="C89" s="2018"/>
      <c r="D89" s="2019" t="s">
        <v>1793</v>
      </c>
      <c r="E89" s="2019"/>
      <c r="F89" s="2019"/>
      <c r="G89" s="2019"/>
      <c r="H89" s="2019"/>
      <c r="I89" s="2019"/>
      <c r="J89" s="2020" t="s">
        <v>1794</v>
      </c>
      <c r="K89" s="2020"/>
      <c r="L89" s="2020"/>
      <c r="M89" s="2020"/>
      <c r="N89" s="2020"/>
      <c r="O89" s="2020"/>
      <c r="P89" s="2020"/>
      <c r="Q89" s="2020"/>
      <c r="R89" s="2020"/>
      <c r="S89" s="2020"/>
      <c r="T89" s="2020"/>
      <c r="U89" s="2020"/>
      <c r="V89" s="2020"/>
      <c r="W89" s="2020"/>
      <c r="X89" s="2020"/>
      <c r="Y89" s="2020"/>
      <c r="Z89" s="2020"/>
      <c r="AA89" s="2020"/>
      <c r="AB89" s="2020"/>
      <c r="AC89" s="2020"/>
      <c r="AD89" s="2020"/>
    </row>
    <row r="90">
      <c r="A90" s="2018"/>
      <c r="B90" s="2018" t="s">
        <v>1795</v>
      </c>
      <c r="C90" s="2018" t="s">
        <v>1796</v>
      </c>
      <c r="D90" s="2019" t="s">
        <v>1797</v>
      </c>
      <c r="E90" s="2019" t="s">
        <v>1798</v>
      </c>
      <c r="F90" s="2019" t="s">
        <v>1799</v>
      </c>
      <c r="G90" s="2019" t="s">
        <v>1800</v>
      </c>
      <c r="H90" s="2019" t="s">
        <v>1801</v>
      </c>
      <c r="I90" s="2019" t="s">
        <v>1802</v>
      </c>
      <c r="J90" s="2020" t="s">
        <v>1803</v>
      </c>
      <c r="K90" s="2020" t="s">
        <v>1804</v>
      </c>
      <c r="L90" s="2020" t="s">
        <v>1805</v>
      </c>
      <c r="M90" s="2020" t="s">
        <v>1806</v>
      </c>
      <c r="N90" s="2020" t="s">
        <v>1807</v>
      </c>
      <c r="O90" s="2020" t="s">
        <v>1808</v>
      </c>
      <c r="P90" s="2020" t="s">
        <v>1809</v>
      </c>
      <c r="Q90" s="2020" t="s">
        <v>1810</v>
      </c>
      <c r="R90" s="2020" t="s">
        <v>1811</v>
      </c>
      <c r="S90" s="2020" t="s">
        <v>1812</v>
      </c>
      <c r="T90" s="2020" t="s">
        <v>1813</v>
      </c>
      <c r="U90" s="2020" t="s">
        <v>1814</v>
      </c>
      <c r="V90" s="2020" t="s">
        <v>1815</v>
      </c>
      <c r="W90" s="2020" t="s">
        <v>1816</v>
      </c>
      <c r="X90" s="2020" t="s">
        <v>1817</v>
      </c>
      <c r="Y90" s="2020" t="s">
        <v>1818</v>
      </c>
      <c r="Z90" s="2020" t="s">
        <v>1819</v>
      </c>
      <c r="AA90" s="2020" t="s">
        <v>1820</v>
      </c>
      <c r="AB90" s="2020" t="s">
        <v>1821</v>
      </c>
      <c r="AC90" s="2020" t="s">
        <v>1822</v>
      </c>
      <c r="AD90" s="2020" t="s">
        <v>1823</v>
      </c>
    </row>
    <row r="91">
      <c r="A91" s="2032" t="s">
        <v>1846</v>
      </c>
      <c r="B91" s="2034" t="s">
        <v>1829</v>
      </c>
      <c r="C91" s="2022" t="s">
        <v>1826</v>
      </c>
      <c r="D91" s="2032">
        <v>876.97</v>
      </c>
      <c r="E91" s="2032">
        <v>1</v>
      </c>
      <c r="F91" s="2023">
        <v>1560</v>
      </c>
      <c r="G91" s="2024">
        <f t="shared" ref="G91:G93" si="917">F91/D91</f>
      </c>
      <c r="H91" s="2024">
        <f t="shared" ref="H91:H96" si="11">D91/E91</f>
      </c>
      <c r="I91" s="2024">
        <f t="shared" ref="I91:I96" si="367">F91/E91</f>
      </c>
      <c r="J91" s="2025">
        <f t="shared" ref="J91:J96" si="1776">D91/T91</f>
      </c>
      <c r="K91" s="2026">
        <f t="shared" ref="K91:K96" si="1967">O91/S91*1</f>
      </c>
      <c r="L91" s="2026">
        <f t="shared" ref="L91:L96" si="1336">T91/S91</f>
      </c>
      <c r="M91" s="2026">
        <f t="shared" ref="M91:M96" si="1514">V91/S91</f>
      </c>
      <c r="N91" s="2026">
        <f t="shared" ref="N91:N96" si="739">W91/V91</f>
      </c>
      <c r="O91" s="2027">
        <f t="shared" ref="O91:O96" si="1096">U91/P91</f>
      </c>
      <c r="P91" s="2033">
        <v>0.0036</v>
      </c>
      <c r="Q91" s="2032">
        <v>50</v>
      </c>
      <c r="R91" s="2029">
        <f t="shared" ref="R91:R95" si="189">(D91/S91)*1000</f>
      </c>
      <c r="S91" s="2032">
        <v>11554</v>
      </c>
      <c r="T91" s="2032">
        <v>257</v>
      </c>
      <c r="U91" s="2032">
        <v>28</v>
      </c>
      <c r="V91" s="2032">
        <v>279</v>
      </c>
      <c r="W91" s="2032">
        <v>35</v>
      </c>
      <c r="X91" s="2032">
        <v>1</v>
      </c>
      <c r="Y91" s="2032">
        <v>1</v>
      </c>
      <c r="Z91" s="2032">
        <v>0</v>
      </c>
      <c r="AA91" s="2025">
        <f t="shared" ref="AA91:AA96" si="545">AD91*1000/D91</f>
      </c>
      <c r="AB91" s="2031" t="s">
        <v>1827</v>
      </c>
      <c r="AC91" s="2031"/>
      <c r="AD91" s="2032">
        <v>28</v>
      </c>
    </row>
    <row r="92">
      <c r="A92" s="2032"/>
      <c r="B92" s="2034" t="s">
        <v>1829</v>
      </c>
      <c r="C92" s="2022" t="s">
        <v>1828</v>
      </c>
      <c r="D92" s="2032">
        <v>910.92</v>
      </c>
      <c r="E92" s="2032">
        <v>0</v>
      </c>
      <c r="F92" s="2023">
        <v>0</v>
      </c>
      <c r="G92" s="2024">
        <f t="shared" si="917"/>
      </c>
      <c r="H92" s="2024">
        <f t="shared" si="11"/>
      </c>
      <c r="I92" s="2024">
        <f t="shared" si="367"/>
      </c>
      <c r="J92" s="2025">
        <f t="shared" si="1776"/>
      </c>
      <c r="K92" s="2026">
        <f t="shared" si="1967"/>
      </c>
      <c r="L92" s="2026">
        <f t="shared" si="1336"/>
      </c>
      <c r="M92" s="2026">
        <f t="shared" si="1514"/>
      </c>
      <c r="N92" s="2026">
        <f t="shared" si="739"/>
      </c>
      <c r="O92" s="2027">
        <f t="shared" si="1096"/>
      </c>
      <c r="P92" s="2033">
        <v>0.0041</v>
      </c>
      <c r="Q92" s="2032">
        <v>44</v>
      </c>
      <c r="R92" s="2029">
        <f t="shared" si="189"/>
      </c>
      <c r="S92" s="2032">
        <v>12058</v>
      </c>
      <c r="T92" s="2032">
        <v>363</v>
      </c>
      <c r="U92" s="2032">
        <v>26</v>
      </c>
      <c r="V92" s="2032">
        <v>419</v>
      </c>
      <c r="W92" s="2032">
        <v>11</v>
      </c>
      <c r="X92" s="2032">
        <v>2</v>
      </c>
      <c r="Y92" s="2032">
        <v>0</v>
      </c>
      <c r="Z92" s="2032">
        <v>0</v>
      </c>
      <c r="AA92" s="2025">
        <f t="shared" si="545"/>
      </c>
      <c r="AB92" s="2031" t="s">
        <v>1827</v>
      </c>
      <c r="AC92" s="2031"/>
      <c r="AD92" s="2032">
        <v>8</v>
      </c>
    </row>
    <row r="93">
      <c r="A93" s="2032"/>
      <c r="B93" s="2034" t="s">
        <v>1847</v>
      </c>
      <c r="C93" s="2022" t="s">
        <v>1830</v>
      </c>
      <c r="D93" s="2032">
        <v>653.21</v>
      </c>
      <c r="E93" s="2032">
        <v>0</v>
      </c>
      <c r="F93" s="2023">
        <v>0</v>
      </c>
      <c r="G93" s="2024">
        <f t="shared" si="917"/>
      </c>
      <c r="H93" s="2024">
        <f t="shared" si="11"/>
      </c>
      <c r="I93" s="2024">
        <f t="shared" si="367"/>
      </c>
      <c r="J93" s="2025">
        <f t="shared" si="1776"/>
      </c>
      <c r="K93" s="2026">
        <f t="shared" si="1967"/>
      </c>
      <c r="L93" s="2026">
        <f t="shared" si="1336"/>
      </c>
      <c r="M93" s="2026">
        <f t="shared" si="1514"/>
      </c>
      <c r="N93" s="2026">
        <f t="shared" si="739"/>
      </c>
      <c r="O93" s="2027">
        <f t="shared" si="1096"/>
      </c>
      <c r="P93" s="2033">
        <v>0.0053</v>
      </c>
      <c r="Q93" s="2032">
        <v>49</v>
      </c>
      <c r="R93" s="2029">
        <f t="shared" si="189"/>
      </c>
      <c r="S93" s="2032">
        <v>7699</v>
      </c>
      <c r="T93" s="2032">
        <v>291</v>
      </c>
      <c r="U93" s="2032">
        <v>16</v>
      </c>
      <c r="V93" s="2032">
        <v>313</v>
      </c>
      <c r="W93" s="2032">
        <v>11</v>
      </c>
      <c r="X93" s="2032">
        <v>1</v>
      </c>
      <c r="Y93" s="2032">
        <v>0</v>
      </c>
      <c r="Z93" s="2032">
        <v>0</v>
      </c>
      <c r="AA93" s="2025">
        <f t="shared" si="545"/>
      </c>
      <c r="AB93" s="2031" t="s">
        <v>1827</v>
      </c>
      <c r="AC93" s="2031"/>
      <c r="AD93" s="2032">
        <v>10</v>
      </c>
    </row>
    <row r="94">
      <c r="A94" s="2032"/>
      <c r="B94" s="2034" t="s">
        <v>1847</v>
      </c>
      <c r="C94" s="2034" t="s">
        <v>1831</v>
      </c>
      <c r="D94" s="2032">
        <v>333.65</v>
      </c>
      <c r="E94" s="2032">
        <v>0</v>
      </c>
      <c r="F94" s="2023">
        <v>0</v>
      </c>
      <c r="G94" s="2054">
        <v>0</v>
      </c>
      <c r="H94" s="2024">
        <f t="shared" si="11"/>
      </c>
      <c r="I94" s="2024">
        <f t="shared" si="367"/>
      </c>
      <c r="J94" s="2025">
        <f t="shared" si="1776"/>
      </c>
      <c r="K94" s="2026">
        <f t="shared" si="1967"/>
      </c>
      <c r="L94" s="2026">
        <f t="shared" si="1336"/>
      </c>
      <c r="M94" s="2026">
        <f t="shared" si="1514"/>
      </c>
      <c r="N94" s="2026">
        <f t="shared" si="739"/>
      </c>
      <c r="O94" s="2027">
        <f t="shared" si="1096"/>
      </c>
      <c r="P94" s="2033">
        <v>0.0088</v>
      </c>
      <c r="Q94" s="2032">
        <v>50</v>
      </c>
      <c r="R94" s="2029">
        <f t="shared" si="189"/>
      </c>
      <c r="S94" s="2032">
        <v>3777</v>
      </c>
      <c r="T94" s="2032">
        <v>145</v>
      </c>
      <c r="U94" s="2032">
        <v>13</v>
      </c>
      <c r="V94" s="2032">
        <v>160</v>
      </c>
      <c r="W94" s="2032">
        <v>24</v>
      </c>
      <c r="X94" s="2032">
        <v>1</v>
      </c>
      <c r="Y94" s="2032">
        <v>0</v>
      </c>
      <c r="Z94" s="2032">
        <v>0</v>
      </c>
      <c r="AA94" s="2025">
        <f t="shared" si="545"/>
      </c>
      <c r="AB94" s="2031" t="s">
        <v>1827</v>
      </c>
      <c r="AC94" s="2031"/>
      <c r="AD94" s="2053">
        <v>4</v>
      </c>
    </row>
    <row r="95">
      <c r="A95" s="2032"/>
      <c r="B95" s="2036" t="s">
        <v>1832</v>
      </c>
      <c r="C95" s="2036"/>
      <c r="D95" s="2037">
        <f>SUM(D91:D94)</f>
      </c>
      <c r="E95" s="2037">
        <f>SUM(E91:E94)</f>
      </c>
      <c r="F95" s="2038">
        <f t="shared" ref="F95:F96" si="723">E95*1300*1.2</f>
      </c>
      <c r="G95" s="2038">
        <f t="shared" ref="G95:G96" si="918">F95/D95</f>
      </c>
      <c r="H95" s="2038">
        <f t="shared" si="11"/>
      </c>
      <c r="I95" s="2038">
        <f t="shared" si="367"/>
      </c>
      <c r="J95" s="2038">
        <f t="shared" si="1776"/>
      </c>
      <c r="K95" s="2039">
        <f t="shared" si="1967"/>
      </c>
      <c r="L95" s="2039">
        <f t="shared" si="1336"/>
      </c>
      <c r="M95" s="2039">
        <f t="shared" si="1514"/>
      </c>
      <c r="N95" s="2039">
        <f t="shared" si="739"/>
      </c>
      <c r="O95" s="2040">
        <f t="shared" si="1096"/>
      </c>
      <c r="P95" s="2039">
        <f>AVERAGE(P91:P94)</f>
      </c>
      <c r="Q95" s="2040">
        <f>AVERAGE(Q90:Q94)</f>
      </c>
      <c r="R95" s="2042">
        <f t="shared" si="189"/>
      </c>
      <c r="S95" s="2037">
        <f>SUM(S91:S94)</f>
      </c>
      <c r="T95" s="2037">
        <f>SUM(T91:T94)</f>
      </c>
      <c r="U95" s="2037">
        <f>SUM(U91:U94)</f>
      </c>
      <c r="V95" s="2037">
        <f>SUM(V91:V94)</f>
      </c>
      <c r="W95" s="2037">
        <f>SUM(W91:W94)</f>
      </c>
      <c r="X95" s="2037">
        <f>SUM(X91:X94)</f>
      </c>
      <c r="Y95" s="2037">
        <f>SUM(Y91:Y94)</f>
      </c>
      <c r="Z95" s="2037">
        <f>SUM(Z91:Z94)</f>
      </c>
      <c r="AA95" s="2043">
        <f t="shared" si="545"/>
      </c>
      <c r="AB95" s="2037"/>
      <c r="AC95" s="2037"/>
      <c r="AD95" s="2037">
        <f>SUM(AD91:AD94)</f>
      </c>
    </row>
    <row r="96">
      <c r="A96" s="2032"/>
      <c r="B96" s="2044" t="s">
        <v>1833</v>
      </c>
      <c r="C96" s="2044"/>
      <c r="D96" s="2045">
        <f>D95</f>
      </c>
      <c r="E96" s="2045">
        <f>E95</f>
      </c>
      <c r="F96" s="2046">
        <f t="shared" si="723"/>
      </c>
      <c r="G96" s="2046">
        <f t="shared" si="918"/>
      </c>
      <c r="H96" s="2046">
        <f t="shared" si="11"/>
      </c>
      <c r="I96" s="2046">
        <f t="shared" si="367"/>
      </c>
      <c r="J96" s="2046">
        <f t="shared" si="1776"/>
      </c>
      <c r="K96" s="2047">
        <f t="shared" si="1967"/>
      </c>
      <c r="L96" s="2047">
        <f t="shared" si="1336"/>
      </c>
      <c r="M96" s="2047">
        <f t="shared" si="1514"/>
      </c>
      <c r="N96" s="2047">
        <f t="shared" si="739"/>
      </c>
      <c r="O96" s="2048">
        <f t="shared" si="1096"/>
      </c>
      <c r="P96" s="2049">
        <f>P95</f>
      </c>
      <c r="Q96" s="2050">
        <f>Q95</f>
      </c>
      <c r="R96" s="2051">
        <f>R95</f>
      </c>
      <c r="S96" s="2045">
        <f>S95</f>
      </c>
      <c r="T96" s="2045">
        <f>T95</f>
      </c>
      <c r="U96" s="2045">
        <f>U95</f>
      </c>
      <c r="V96" s="2045">
        <f>V95</f>
      </c>
      <c r="W96" s="2045">
        <f>W95</f>
      </c>
      <c r="X96" s="2045">
        <f>X95</f>
      </c>
      <c r="Y96" s="2045">
        <f>Y95</f>
      </c>
      <c r="Z96" s="2045">
        <f>Z95</f>
      </c>
      <c r="AA96" s="2052">
        <f t="shared" si="545"/>
      </c>
      <c r="AB96" s="2045"/>
      <c r="AC96" s="2045"/>
      <c r="AD96" s="2045">
        <f>AD95</f>
      </c>
    </row>
    <row customHeight="true" ht="18.452380952380953" r="97">
      <c r="A97" s="2018" t="s">
        <v>1834</v>
      </c>
      <c r="B97" s="2018" t="s">
        <v>1792</v>
      </c>
      <c r="C97" s="2018"/>
      <c r="D97" s="2019" t="s">
        <v>1793</v>
      </c>
      <c r="E97" s="2019"/>
      <c r="F97" s="2019"/>
      <c r="G97" s="2019"/>
      <c r="H97" s="2019"/>
      <c r="I97" s="2019"/>
      <c r="J97" s="2020" t="s">
        <v>1794</v>
      </c>
      <c r="K97" s="2020"/>
      <c r="L97" s="2020"/>
      <c r="M97" s="2020"/>
      <c r="N97" s="2020"/>
      <c r="O97" s="2020"/>
      <c r="P97" s="2020"/>
      <c r="Q97" s="2020"/>
      <c r="R97" s="2020"/>
      <c r="S97" s="2020"/>
      <c r="T97" s="2020"/>
      <c r="U97" s="2020"/>
      <c r="V97" s="2020"/>
      <c r="W97" s="2020"/>
      <c r="X97" s="2020"/>
      <c r="Y97" s="2020"/>
      <c r="Z97" s="2020"/>
      <c r="AA97" s="2020"/>
      <c r="AB97" s="2020"/>
      <c r="AC97" s="2020"/>
      <c r="AD97" s="2020"/>
    </row>
    <row customHeight="true" ht="18.452380952380953" r="98">
      <c r="A98" s="2018"/>
      <c r="B98" s="2018" t="s">
        <v>1795</v>
      </c>
      <c r="C98" s="2018" t="s">
        <v>1796</v>
      </c>
      <c r="D98" s="2019" t="s">
        <v>1797</v>
      </c>
      <c r="E98" s="2019" t="s">
        <v>1798</v>
      </c>
      <c r="F98" s="2019" t="s">
        <v>1799</v>
      </c>
      <c r="G98" s="2019" t="s">
        <v>1800</v>
      </c>
      <c r="H98" s="2019" t="s">
        <v>1801</v>
      </c>
      <c r="I98" s="2019" t="s">
        <v>1802</v>
      </c>
      <c r="J98" s="2020" t="s">
        <v>1803</v>
      </c>
      <c r="K98" s="2020" t="s">
        <v>1804</v>
      </c>
      <c r="L98" s="2020" t="s">
        <v>1805</v>
      </c>
      <c r="M98" s="2020" t="s">
        <v>1806</v>
      </c>
      <c r="N98" s="2020" t="s">
        <v>1807</v>
      </c>
      <c r="O98" s="2020" t="s">
        <v>1808</v>
      </c>
      <c r="P98" s="2020" t="s">
        <v>1809</v>
      </c>
      <c r="Q98" s="2020" t="s">
        <v>1810</v>
      </c>
      <c r="R98" s="2020" t="s">
        <v>1811</v>
      </c>
      <c r="S98" s="2020" t="s">
        <v>1812</v>
      </c>
      <c r="T98" s="2020" t="s">
        <v>1813</v>
      </c>
      <c r="U98" s="2020" t="s">
        <v>1814</v>
      </c>
      <c r="V98" s="2020" t="s">
        <v>1815</v>
      </c>
      <c r="W98" s="2020" t="s">
        <v>1816</v>
      </c>
      <c r="X98" s="2020" t="s">
        <v>1817</v>
      </c>
      <c r="Y98" s="2020" t="s">
        <v>1818</v>
      </c>
      <c r="Z98" s="2020" t="s">
        <v>1819</v>
      </c>
      <c r="AA98" s="2020" t="s">
        <v>1820</v>
      </c>
      <c r="AB98" s="2020" t="s">
        <v>1821</v>
      </c>
      <c r="AC98" s="2020" t="s">
        <v>1822</v>
      </c>
      <c r="AD98" s="2020" t="s">
        <v>1823</v>
      </c>
    </row>
    <row customHeight="true" ht="18.452380952380953" r="99">
      <c r="A99" s="2032" t="s">
        <v>1848</v>
      </c>
      <c r="B99" s="2022" t="s">
        <v>1847</v>
      </c>
      <c r="C99" s="2022" t="s">
        <v>1826</v>
      </c>
      <c r="D99" s="2021">
        <v>1179.26</v>
      </c>
      <c r="E99" s="2032">
        <v>0</v>
      </c>
      <c r="F99" s="2055">
        <v>0</v>
      </c>
      <c r="G99" s="2056">
        <f t="shared" ref="G99:G104" si="919">F99/D99</f>
      </c>
      <c r="H99" s="2056">
        <f t="shared" ref="H99:H104" si="12">D99/E99</f>
      </c>
      <c r="I99" s="2056">
        <f t="shared" ref="I99:I104" si="368">F99/E99</f>
      </c>
      <c r="J99" s="2057">
        <f t="shared" ref="J99:J104" si="1777">D99/T99</f>
      </c>
      <c r="K99" s="2058">
        <f t="shared" ref="K99:K104" si="1968">O99/S99*1</f>
      </c>
      <c r="L99" s="2058">
        <f t="shared" ref="L99:L104" si="1337">T99/S99</f>
      </c>
      <c r="M99" s="2058">
        <f t="shared" ref="M99:M104" si="1515">V99/S99</f>
      </c>
      <c r="N99" s="2058">
        <f t="shared" ref="N99:N104" si="740">W99/V99</f>
      </c>
      <c r="O99" s="2059">
        <f t="shared" ref="O99:O104" si="1097">U99/P99</f>
      </c>
      <c r="P99" s="2033">
        <v>0.0032</v>
      </c>
      <c r="Q99" s="2032">
        <v>41</v>
      </c>
      <c r="R99" s="2029">
        <f t="shared" ref="R99:R103" si="190">(D99/S99)*1000</f>
      </c>
      <c r="S99" s="2021">
        <v>14169</v>
      </c>
      <c r="T99" s="2021">
        <v>298</v>
      </c>
      <c r="U99" s="2021">
        <v>30</v>
      </c>
      <c r="V99" s="2021">
        <v>312</v>
      </c>
      <c r="W99" s="2021">
        <v>33</v>
      </c>
      <c r="X99" s="2021">
        <v>4</v>
      </c>
      <c r="Y99" s="2021">
        <v>0</v>
      </c>
      <c r="Z99" s="2021">
        <v>0</v>
      </c>
      <c r="AA99" s="2057">
        <f t="shared" ref="AA99:AA104" si="546">AD99*1000/D99</f>
      </c>
      <c r="AB99" s="2031" t="s">
        <v>1827</v>
      </c>
      <c r="AC99" s="2031"/>
      <c r="AD99" s="2032">
        <v>7</v>
      </c>
    </row>
    <row customHeight="true" ht="18.452380952380953" r="100">
      <c r="A100" s="2021"/>
      <c r="B100" s="2022" t="s">
        <v>1847</v>
      </c>
      <c r="C100" s="2022" t="s">
        <v>1828</v>
      </c>
      <c r="D100" s="2021">
        <v>695.43</v>
      </c>
      <c r="E100" s="2032">
        <v>0</v>
      </c>
      <c r="F100" s="2055">
        <v>0</v>
      </c>
      <c r="G100" s="2056">
        <f t="shared" si="919"/>
      </c>
      <c r="H100" s="2056">
        <f t="shared" si="12"/>
      </c>
      <c r="I100" s="2056">
        <f t="shared" si="368"/>
      </c>
      <c r="J100" s="2057">
        <f t="shared" si="1777"/>
      </c>
      <c r="K100" s="2058">
        <f t="shared" si="1968"/>
      </c>
      <c r="L100" s="2058">
        <f t="shared" si="1337"/>
      </c>
      <c r="M100" s="2058">
        <f t="shared" si="1515"/>
      </c>
      <c r="N100" s="2058">
        <f t="shared" si="740"/>
      </c>
      <c r="O100" s="2059">
        <f t="shared" si="1097"/>
      </c>
      <c r="P100" s="2033">
        <v>0.0081</v>
      </c>
      <c r="Q100" s="2032">
        <v>62</v>
      </c>
      <c r="R100" s="2029">
        <f t="shared" si="190"/>
      </c>
      <c r="S100" s="2021">
        <v>7614</v>
      </c>
      <c r="T100" s="2021">
        <v>245</v>
      </c>
      <c r="U100" s="2021">
        <v>30</v>
      </c>
      <c r="V100" s="2021">
        <v>281</v>
      </c>
      <c r="W100" s="2021">
        <v>16</v>
      </c>
      <c r="X100" s="2021">
        <v>1</v>
      </c>
      <c r="Y100" s="2021">
        <v>0</v>
      </c>
      <c r="Z100" s="2021">
        <v>0</v>
      </c>
      <c r="AA100" s="2057">
        <f t="shared" si="546"/>
      </c>
      <c r="AB100" s="2031" t="s">
        <v>1827</v>
      </c>
      <c r="AC100" s="2031"/>
      <c r="AD100" s="2032">
        <v>16</v>
      </c>
    </row>
    <row customHeight="true" ht="18.452380952380953" r="101">
      <c r="A101" s="2021"/>
      <c r="B101" s="2022" t="s">
        <v>1829</v>
      </c>
      <c r="C101" s="2022" t="s">
        <v>1830</v>
      </c>
      <c r="D101" s="2021">
        <v>467.97</v>
      </c>
      <c r="E101" s="2032">
        <v>2</v>
      </c>
      <c r="F101" s="2055">
        <v>3120</v>
      </c>
      <c r="G101" s="2056">
        <f t="shared" si="919"/>
      </c>
      <c r="H101" s="2056">
        <f t="shared" si="12"/>
      </c>
      <c r="I101" s="2056">
        <f t="shared" si="368"/>
      </c>
      <c r="J101" s="2057">
        <f t="shared" si="1777"/>
      </c>
      <c r="K101" s="2058">
        <f t="shared" si="1968"/>
      </c>
      <c r="L101" s="2058">
        <f t="shared" si="1337"/>
      </c>
      <c r="M101" s="2058">
        <f t="shared" si="1515"/>
      </c>
      <c r="N101" s="2058">
        <f t="shared" si="740"/>
      </c>
      <c r="O101" s="2059">
        <f t="shared" si="1097"/>
      </c>
      <c r="P101" s="2033">
        <v>0.0077</v>
      </c>
      <c r="Q101" s="2032">
        <v>57</v>
      </c>
      <c r="R101" s="2029">
        <f t="shared" si="190"/>
      </c>
      <c r="S101" s="2021">
        <v>5290</v>
      </c>
      <c r="T101" s="2021">
        <v>209</v>
      </c>
      <c r="U101" s="2021">
        <v>16</v>
      </c>
      <c r="V101" s="2021">
        <v>225</v>
      </c>
      <c r="W101" s="2021">
        <v>15</v>
      </c>
      <c r="X101" s="2021">
        <v>2</v>
      </c>
      <c r="Y101" s="2021">
        <v>2</v>
      </c>
      <c r="Z101" s="2021">
        <v>0</v>
      </c>
      <c r="AA101" s="2057">
        <f t="shared" si="546"/>
      </c>
      <c r="AB101" s="2031" t="s">
        <v>1827</v>
      </c>
      <c r="AC101" s="2031"/>
      <c r="AD101" s="2032">
        <v>15</v>
      </c>
    </row>
    <row customHeight="true" ht="18.452380952380953" r="102">
      <c r="A102" s="2021"/>
      <c r="B102" s="2022" t="s">
        <v>1829</v>
      </c>
      <c r="C102" s="2022" t="s">
        <v>1831</v>
      </c>
      <c r="D102" s="2021">
        <v>304.53</v>
      </c>
      <c r="E102" s="2032">
        <v>1</v>
      </c>
      <c r="F102" s="2060">
        <v>1560</v>
      </c>
      <c r="G102" s="2056">
        <f t="shared" si="919"/>
      </c>
      <c r="H102" s="2056">
        <f t="shared" si="12"/>
      </c>
      <c r="I102" s="2056">
        <f t="shared" si="368"/>
      </c>
      <c r="J102" s="2057">
        <f t="shared" si="1777"/>
      </c>
      <c r="K102" s="2058">
        <f t="shared" si="1968"/>
      </c>
      <c r="L102" s="2058">
        <f t="shared" si="1337"/>
      </c>
      <c r="M102" s="2058">
        <f t="shared" si="1515"/>
      </c>
      <c r="N102" s="2058">
        <f t="shared" si="740"/>
      </c>
      <c r="O102" s="2059">
        <f t="shared" si="1097"/>
      </c>
      <c r="P102" s="2033">
        <v>0.0095</v>
      </c>
      <c r="Q102" s="2032">
        <v>61</v>
      </c>
      <c r="R102" s="2029">
        <f t="shared" si="190"/>
      </c>
      <c r="S102" s="2021">
        <v>3815</v>
      </c>
      <c r="T102" s="2021">
        <v>150</v>
      </c>
      <c r="U102" s="2021">
        <v>13</v>
      </c>
      <c r="V102" s="2021">
        <v>175</v>
      </c>
      <c r="W102" s="2021">
        <v>11</v>
      </c>
      <c r="X102" s="2021">
        <v>0</v>
      </c>
      <c r="Y102" s="2021">
        <v>0</v>
      </c>
      <c r="Z102" s="2021">
        <v>0</v>
      </c>
      <c r="AA102" s="2057">
        <f t="shared" si="546"/>
      </c>
      <c r="AB102" s="2031" t="s">
        <v>1827</v>
      </c>
      <c r="AC102" s="2031"/>
      <c r="AD102" s="2053">
        <v>11</v>
      </c>
    </row>
    <row customHeight="true" ht="18.452380952380953" r="103">
      <c r="A103" s="2021"/>
      <c r="B103" s="2036" t="s">
        <v>1832</v>
      </c>
      <c r="C103" s="2036"/>
      <c r="D103" s="2037">
        <f>SUM(D99:D102)</f>
      </c>
      <c r="E103" s="2037">
        <f>SUM(E99:E102)</f>
      </c>
      <c r="F103" s="2061">
        <f t="shared" ref="F103:F104" si="724">E103*1300*1.2</f>
      </c>
      <c r="G103" s="2061">
        <f t="shared" si="919"/>
      </c>
      <c r="H103" s="2061">
        <f t="shared" si="12"/>
      </c>
      <c r="I103" s="2061">
        <f t="shared" si="368"/>
      </c>
      <c r="J103" s="2061">
        <f t="shared" si="1777"/>
      </c>
      <c r="K103" s="2062">
        <f t="shared" si="1968"/>
      </c>
      <c r="L103" s="2062">
        <f t="shared" si="1337"/>
      </c>
      <c r="M103" s="2062">
        <f t="shared" si="1515"/>
      </c>
      <c r="N103" s="2062">
        <f t="shared" si="740"/>
      </c>
      <c r="O103" s="2063">
        <f t="shared" si="1097"/>
      </c>
      <c r="P103" s="2062">
        <f>AVERAGE(P99:P102)</f>
      </c>
      <c r="Q103" s="2063">
        <f>AVERAGE(Q98:Q102)</f>
      </c>
      <c r="R103" s="2064">
        <f t="shared" si="190"/>
      </c>
      <c r="S103" s="2037">
        <f>SUM(S99:S102)</f>
      </c>
      <c r="T103" s="2037">
        <f>SUM(T99:T102)</f>
      </c>
      <c r="U103" s="2037">
        <f>SUM(U99:U102)</f>
      </c>
      <c r="V103" s="2037">
        <f>SUM(V99:V102)</f>
      </c>
      <c r="W103" s="2037">
        <f>SUM(W99:W102)</f>
      </c>
      <c r="X103" s="2037">
        <f>SUM(X99:X102)</f>
      </c>
      <c r="Y103" s="2037">
        <f>SUM(Y99:Y102)</f>
      </c>
      <c r="Z103" s="2037">
        <f>SUM(Z99:Z102)</f>
      </c>
      <c r="AA103" s="2043">
        <f t="shared" si="546"/>
      </c>
      <c r="AB103" s="2037"/>
      <c r="AC103" s="2037"/>
      <c r="AD103" s="2037">
        <f>SUM(AD99:AD102)</f>
      </c>
    </row>
    <row customHeight="true" ht="18.452380952380953" r="104">
      <c r="A104" s="2021"/>
      <c r="B104" s="2044" t="s">
        <v>1833</v>
      </c>
      <c r="C104" s="2044"/>
      <c r="D104" s="2045">
        <f>D103</f>
      </c>
      <c r="E104" s="2045">
        <f>E103</f>
      </c>
      <c r="F104" s="2065">
        <f t="shared" si="724"/>
      </c>
      <c r="G104" s="2065">
        <f t="shared" si="919"/>
      </c>
      <c r="H104" s="2065">
        <f t="shared" si="12"/>
      </c>
      <c r="I104" s="2065">
        <f t="shared" si="368"/>
      </c>
      <c r="J104" s="2065">
        <f t="shared" si="1777"/>
      </c>
      <c r="K104" s="2066">
        <f t="shared" si="1968"/>
      </c>
      <c r="L104" s="2066">
        <f t="shared" si="1337"/>
      </c>
      <c r="M104" s="2066">
        <f t="shared" si="1515"/>
      </c>
      <c r="N104" s="2066">
        <f t="shared" si="740"/>
      </c>
      <c r="O104" s="2067">
        <f t="shared" si="1097"/>
      </c>
      <c r="P104" s="2068">
        <f>P103</f>
      </c>
      <c r="Q104" s="2067">
        <f>Q103</f>
      </c>
      <c r="R104" s="2069">
        <f>R103</f>
      </c>
      <c r="S104" s="2045">
        <f>S103</f>
      </c>
      <c r="T104" s="2045">
        <f>T103</f>
      </c>
      <c r="U104" s="2045">
        <f>U103</f>
      </c>
      <c r="V104" s="2045">
        <f>V103</f>
      </c>
      <c r="W104" s="2045">
        <f>W103</f>
      </c>
      <c r="X104" s="2045">
        <f>X103</f>
      </c>
      <c r="Y104" s="2045">
        <f>Y103</f>
      </c>
      <c r="Z104" s="2045">
        <f>Z103</f>
      </c>
      <c r="AA104" s="2052">
        <f t="shared" si="546"/>
      </c>
      <c r="AB104" s="2045"/>
      <c r="AC104" s="2045"/>
      <c r="AD104" s="2045">
        <f>AD103</f>
      </c>
    </row>
    <row r="105">
      <c r="A105" s="2018" t="s">
        <v>1834</v>
      </c>
      <c r="B105" s="2018" t="s">
        <v>1792</v>
      </c>
      <c r="C105" s="2018"/>
      <c r="D105" s="2019" t="s">
        <v>1793</v>
      </c>
      <c r="E105" s="2019"/>
      <c r="F105" s="2019"/>
      <c r="G105" s="2019"/>
      <c r="H105" s="2019"/>
      <c r="I105" s="2019"/>
      <c r="J105" s="2020" t="s">
        <v>1794</v>
      </c>
      <c r="K105" s="2020"/>
      <c r="L105" s="2020"/>
      <c r="M105" s="2020"/>
      <c r="N105" s="2020"/>
      <c r="O105" s="2020"/>
      <c r="P105" s="2020"/>
      <c r="Q105" s="2020"/>
      <c r="R105" s="2020"/>
      <c r="S105" s="2020"/>
      <c r="T105" s="2020"/>
      <c r="U105" s="2020"/>
      <c r="V105" s="2020"/>
      <c r="W105" s="2020"/>
      <c r="X105" s="2020"/>
      <c r="Y105" s="2020"/>
      <c r="Z105" s="2020"/>
      <c r="AA105" s="2020"/>
      <c r="AB105" s="2020"/>
      <c r="AC105" s="2020"/>
      <c r="AD105" s="2020"/>
    </row>
    <row r="106">
      <c r="A106" s="2018"/>
      <c r="B106" s="2018" t="s">
        <v>1795</v>
      </c>
      <c r="C106" s="2018" t="s">
        <v>1796</v>
      </c>
      <c r="D106" s="2019" t="s">
        <v>1797</v>
      </c>
      <c r="E106" s="2019" t="s">
        <v>1798</v>
      </c>
      <c r="F106" s="2019" t="s">
        <v>1799</v>
      </c>
      <c r="G106" s="2019" t="s">
        <v>1800</v>
      </c>
      <c r="H106" s="2019" t="s">
        <v>1801</v>
      </c>
      <c r="I106" s="2019" t="s">
        <v>1802</v>
      </c>
      <c r="J106" s="2020" t="s">
        <v>1803</v>
      </c>
      <c r="K106" s="2020" t="s">
        <v>1804</v>
      </c>
      <c r="L106" s="2020" t="s">
        <v>1805</v>
      </c>
      <c r="M106" s="2020" t="s">
        <v>1806</v>
      </c>
      <c r="N106" s="2020" t="s">
        <v>1807</v>
      </c>
      <c r="O106" s="2020" t="s">
        <v>1808</v>
      </c>
      <c r="P106" s="2020" t="s">
        <v>1809</v>
      </c>
      <c r="Q106" s="2020" t="s">
        <v>1810</v>
      </c>
      <c r="R106" s="2020" t="s">
        <v>1811</v>
      </c>
      <c r="S106" s="2020" t="s">
        <v>1812</v>
      </c>
      <c r="T106" s="2020" t="s">
        <v>1813</v>
      </c>
      <c r="U106" s="2020" t="s">
        <v>1814</v>
      </c>
      <c r="V106" s="2020" t="s">
        <v>1815</v>
      </c>
      <c r="W106" s="2020" t="s">
        <v>1816</v>
      </c>
      <c r="X106" s="2020" t="s">
        <v>1817</v>
      </c>
      <c r="Y106" s="2020" t="s">
        <v>1818</v>
      </c>
      <c r="Z106" s="2020" t="s">
        <v>1819</v>
      </c>
      <c r="AA106" s="2020" t="s">
        <v>1820</v>
      </c>
      <c r="AB106" s="2020" t="s">
        <v>1821</v>
      </c>
      <c r="AC106" s="2020" t="s">
        <v>1822</v>
      </c>
      <c r="AD106" s="2020" t="s">
        <v>1823</v>
      </c>
    </row>
    <row r="107">
      <c r="A107" s="2032" t="s">
        <v>1849</v>
      </c>
      <c r="B107" s="2034" t="s">
        <v>1825</v>
      </c>
      <c r="C107" s="2022" t="s">
        <v>1826</v>
      </c>
      <c r="D107" s="2032">
        <v>848.52</v>
      </c>
      <c r="E107" s="2032">
        <v>0</v>
      </c>
      <c r="F107" s="2023">
        <v>0</v>
      </c>
      <c r="G107" s="2024">
        <f t="shared" ref="G107:G112" si="920">F107/D107</f>
      </c>
      <c r="H107" s="2024">
        <f t="shared" ref="H107:H112" si="13">D107/E107</f>
      </c>
      <c r="I107" s="2024">
        <f t="shared" ref="I107:I112" si="369">F107/E107</f>
      </c>
      <c r="J107" s="2025">
        <f t="shared" ref="J107:J112" si="1778">D107/T107</f>
      </c>
      <c r="K107" s="2026">
        <f t="shared" ref="K107:K112" si="1969">O107/S107*1</f>
      </c>
      <c r="L107" s="2026">
        <f t="shared" ref="L107:L112" si="1338">T107/S107</f>
      </c>
      <c r="M107" s="2026">
        <f t="shared" ref="M107:M112" si="1516">V107/S107</f>
      </c>
      <c r="N107" s="2026">
        <f t="shared" ref="N107:N112" si="741">W107/V107</f>
      </c>
      <c r="O107" s="2027">
        <f t="shared" ref="O107:O112" si="1098">U107/P107</f>
      </c>
      <c r="P107" s="2033">
        <v>0.0024</v>
      </c>
      <c r="Q107" s="2032">
        <v>39</v>
      </c>
      <c r="R107" s="2029">
        <f t="shared" ref="R107:R111" si="191">(D107/S107)*1000</f>
      </c>
      <c r="S107" s="2032">
        <v>9730</v>
      </c>
      <c r="T107" s="2032">
        <v>247</v>
      </c>
      <c r="U107" s="2032">
        <v>14</v>
      </c>
      <c r="V107" s="2032">
        <v>270</v>
      </c>
      <c r="W107" s="2032">
        <v>21</v>
      </c>
      <c r="X107" s="2032">
        <v>1</v>
      </c>
      <c r="Y107" s="2032">
        <v>0</v>
      </c>
      <c r="Z107" s="2032">
        <v>0</v>
      </c>
      <c r="AA107" s="2025">
        <f t="shared" ref="AA107:AA112" si="547">AD107*1000/D107</f>
      </c>
      <c r="AB107" s="2031" t="s">
        <v>1827</v>
      </c>
      <c r="AC107" s="2031"/>
      <c r="AD107" s="2032">
        <v>10</v>
      </c>
    </row>
    <row r="108">
      <c r="A108" s="2032"/>
      <c r="B108" s="2034" t="s">
        <v>1825</v>
      </c>
      <c r="C108" s="2022" t="s">
        <v>1828</v>
      </c>
      <c r="D108" s="2032">
        <v>785.52</v>
      </c>
      <c r="E108" s="2032">
        <v>0</v>
      </c>
      <c r="F108" s="2023">
        <v>0</v>
      </c>
      <c r="G108" s="2024">
        <f t="shared" si="920"/>
      </c>
      <c r="H108" s="2024">
        <f t="shared" si="13"/>
      </c>
      <c r="I108" s="2024">
        <f t="shared" si="369"/>
      </c>
      <c r="J108" s="2025">
        <f t="shared" si="1778"/>
      </c>
      <c r="K108" s="2026">
        <f t="shared" si="1969"/>
      </c>
      <c r="L108" s="2026">
        <f t="shared" si="1338"/>
      </c>
      <c r="M108" s="2026">
        <f t="shared" si="1516"/>
      </c>
      <c r="N108" s="2026">
        <f t="shared" si="741"/>
      </c>
      <c r="O108" s="2027">
        <f t="shared" si="1098"/>
      </c>
      <c r="P108" s="2033">
        <v>0.0013</v>
      </c>
      <c r="Q108" s="2032">
        <v>35</v>
      </c>
      <c r="R108" s="2029">
        <f t="shared" si="191"/>
      </c>
      <c r="S108" s="2032">
        <v>9223</v>
      </c>
      <c r="T108" s="2032">
        <v>277</v>
      </c>
      <c r="U108" s="2032">
        <v>6</v>
      </c>
      <c r="V108" s="2032">
        <v>300</v>
      </c>
      <c r="W108" s="2032">
        <v>3</v>
      </c>
      <c r="X108" s="2032">
        <v>0</v>
      </c>
      <c r="Y108" s="2032">
        <v>1</v>
      </c>
      <c r="Z108" s="2032">
        <v>0</v>
      </c>
      <c r="AA108" s="2025">
        <f t="shared" si="547"/>
      </c>
      <c r="AB108" s="2031" t="s">
        <v>1827</v>
      </c>
      <c r="AC108" s="2031"/>
      <c r="AD108" s="2032">
        <v>6</v>
      </c>
    </row>
    <row r="109">
      <c r="A109" s="2032"/>
      <c r="B109" s="2034" t="s">
        <v>1829</v>
      </c>
      <c r="C109" s="2022" t="s">
        <v>1830</v>
      </c>
      <c r="D109" s="2032">
        <v>602.71</v>
      </c>
      <c r="E109" s="2032">
        <v>1</v>
      </c>
      <c r="F109" s="2023">
        <v>1560</v>
      </c>
      <c r="G109" s="2024">
        <f t="shared" si="920"/>
      </c>
      <c r="H109" s="2024">
        <f t="shared" si="13"/>
      </c>
      <c r="I109" s="2024">
        <f t="shared" si="369"/>
      </c>
      <c r="J109" s="2025">
        <f t="shared" si="1778"/>
      </c>
      <c r="K109" s="2026">
        <f t="shared" si="1969"/>
      </c>
      <c r="L109" s="2026">
        <f t="shared" si="1338"/>
      </c>
      <c r="M109" s="2026">
        <f t="shared" si="1516"/>
      </c>
      <c r="N109" s="2026">
        <f t="shared" si="741"/>
      </c>
      <c r="O109" s="2027">
        <f t="shared" si="1098"/>
      </c>
      <c r="P109" s="2033">
        <v>0.009</v>
      </c>
      <c r="Q109" s="2032">
        <v>35</v>
      </c>
      <c r="R109" s="2029">
        <f t="shared" si="191"/>
      </c>
      <c r="S109" s="2032">
        <v>6514</v>
      </c>
      <c r="T109" s="2032">
        <v>249</v>
      </c>
      <c r="U109" s="2032">
        <v>25</v>
      </c>
      <c r="V109" s="2032">
        <v>280</v>
      </c>
      <c r="W109" s="2032">
        <v>22</v>
      </c>
      <c r="X109" s="2032">
        <v>1</v>
      </c>
      <c r="Y109" s="2032">
        <v>1</v>
      </c>
      <c r="Z109" s="2032">
        <v>0</v>
      </c>
      <c r="AA109" s="2025">
        <f t="shared" si="547"/>
      </c>
      <c r="AB109" s="2031" t="s">
        <v>1827</v>
      </c>
      <c r="AC109" s="2031"/>
      <c r="AD109" s="2032">
        <v>7</v>
      </c>
    </row>
    <row r="110">
      <c r="A110" s="2032"/>
      <c r="B110" s="2034" t="s">
        <v>1829</v>
      </c>
      <c r="C110" s="2034" t="s">
        <v>1831</v>
      </c>
      <c r="D110" s="2032">
        <v>317.34</v>
      </c>
      <c r="E110" s="2032">
        <v>0</v>
      </c>
      <c r="F110" s="2023">
        <v>0</v>
      </c>
      <c r="G110" s="2024">
        <f t="shared" si="920"/>
      </c>
      <c r="H110" s="2024">
        <f t="shared" si="13"/>
      </c>
      <c r="I110" s="2024">
        <f t="shared" si="369"/>
      </c>
      <c r="J110" s="2025">
        <f t="shared" si="1778"/>
      </c>
      <c r="K110" s="2026">
        <f t="shared" si="1969"/>
      </c>
      <c r="L110" s="2026">
        <f t="shared" si="1338"/>
      </c>
      <c r="M110" s="2026">
        <f t="shared" si="1516"/>
      </c>
      <c r="N110" s="2026">
        <f t="shared" si="741"/>
      </c>
      <c r="O110" s="2027">
        <f t="shared" si="1098"/>
      </c>
      <c r="P110" s="2033">
        <v>0.0026</v>
      </c>
      <c r="Q110" s="2032">
        <v>34</v>
      </c>
      <c r="R110" s="2029">
        <f t="shared" si="191"/>
      </c>
      <c r="S110" s="2032">
        <v>3856</v>
      </c>
      <c r="T110" s="2032">
        <v>135</v>
      </c>
      <c r="U110" s="2032">
        <v>4</v>
      </c>
      <c r="V110" s="2032">
        <v>149</v>
      </c>
      <c r="W110" s="2032">
        <v>5</v>
      </c>
      <c r="X110" s="2032">
        <v>1</v>
      </c>
      <c r="Y110" s="2032">
        <v>0</v>
      </c>
      <c r="Z110" s="2032">
        <v>0</v>
      </c>
      <c r="AA110" s="2025">
        <f t="shared" si="547"/>
      </c>
      <c r="AB110" s="2031" t="s">
        <v>1827</v>
      </c>
      <c r="AC110" s="2031"/>
      <c r="AD110" s="2053">
        <v>6</v>
      </c>
    </row>
    <row r="111">
      <c r="A111" s="2032"/>
      <c r="B111" s="2036" t="s">
        <v>1832</v>
      </c>
      <c r="C111" s="2036"/>
      <c r="D111" s="2037">
        <f>SUM(D107:D110)</f>
      </c>
      <c r="E111" s="2037">
        <f>SUM(E107:E110)</f>
      </c>
      <c r="F111" s="2038">
        <f t="shared" ref="F111:F112" si="725">E111*1300*1.2</f>
      </c>
      <c r="G111" s="2038">
        <f t="shared" si="920"/>
      </c>
      <c r="H111" s="2038">
        <f t="shared" si="13"/>
      </c>
      <c r="I111" s="2038">
        <f t="shared" si="369"/>
      </c>
      <c r="J111" s="2038">
        <f t="shared" si="1778"/>
      </c>
      <c r="K111" s="2039">
        <f t="shared" si="1969"/>
      </c>
      <c r="L111" s="2039">
        <f t="shared" si="1338"/>
      </c>
      <c r="M111" s="2039">
        <f t="shared" si="1516"/>
      </c>
      <c r="N111" s="2039">
        <f t="shared" si="741"/>
      </c>
      <c r="O111" s="2040">
        <f t="shared" si="1098"/>
      </c>
      <c r="P111" s="2039">
        <f>AVERAGE(P107:P110)</f>
      </c>
      <c r="Q111" s="2040">
        <f>AVERAGE(Q106:Q110)</f>
      </c>
      <c r="R111" s="2042">
        <f t="shared" si="191"/>
      </c>
      <c r="S111" s="2037">
        <f>SUM(S107:S110)</f>
      </c>
      <c r="T111" s="2037">
        <f>SUM(T107:T110)</f>
      </c>
      <c r="U111" s="2037">
        <f>SUM(U107:U110)</f>
      </c>
      <c r="V111" s="2037">
        <f>SUM(V107:V110)</f>
      </c>
      <c r="W111" s="2037">
        <f>SUM(W107:W110)</f>
      </c>
      <c r="X111" s="2037">
        <f>SUM(X107:X110)</f>
      </c>
      <c r="Y111" s="2037">
        <f>SUM(Y107:Y110)</f>
      </c>
      <c r="Z111" s="2037">
        <f>SUM(Z107:Z110)</f>
      </c>
      <c r="AA111" s="2043">
        <f t="shared" si="547"/>
      </c>
      <c r="AB111" s="2037"/>
      <c r="AC111" s="2037"/>
      <c r="AD111" s="2037">
        <f>SUM(AD107:AD110)</f>
      </c>
    </row>
    <row r="112">
      <c r="A112" s="2032"/>
      <c r="B112" s="2044" t="s">
        <v>1833</v>
      </c>
      <c r="C112" s="2044"/>
      <c r="D112" s="2045">
        <f>D111</f>
      </c>
      <c r="E112" s="2045">
        <f>E111</f>
      </c>
      <c r="F112" s="2046">
        <f t="shared" si="725"/>
      </c>
      <c r="G112" s="2046">
        <f t="shared" si="920"/>
      </c>
      <c r="H112" s="2046">
        <f t="shared" si="13"/>
      </c>
      <c r="I112" s="2046">
        <f t="shared" si="369"/>
      </c>
      <c r="J112" s="2046">
        <f t="shared" si="1778"/>
      </c>
      <c r="K112" s="2047">
        <f t="shared" si="1969"/>
      </c>
      <c r="L112" s="2047">
        <f t="shared" si="1338"/>
      </c>
      <c r="M112" s="2047">
        <f t="shared" si="1516"/>
      </c>
      <c r="N112" s="2047">
        <f t="shared" si="741"/>
      </c>
      <c r="O112" s="2048">
        <f t="shared" si="1098"/>
      </c>
      <c r="P112" s="2049">
        <f>P111</f>
      </c>
      <c r="Q112" s="2050">
        <f>Q111</f>
      </c>
      <c r="R112" s="2051">
        <f>R111</f>
      </c>
      <c r="S112" s="2045">
        <f>S111</f>
      </c>
      <c r="T112" s="2045">
        <f>T111</f>
      </c>
      <c r="U112" s="2045">
        <f>U111</f>
      </c>
      <c r="V112" s="2045">
        <f>V111</f>
      </c>
      <c r="W112" s="2045">
        <f>W111</f>
      </c>
      <c r="X112" s="2045">
        <f>X111</f>
      </c>
      <c r="Y112" s="2045">
        <f>Y111</f>
      </c>
      <c r="Z112" s="2045">
        <f>Z111</f>
      </c>
      <c r="AA112" s="2052">
        <f t="shared" si="547"/>
      </c>
      <c r="AB112" s="2045"/>
      <c r="AC112" s="2045"/>
      <c r="AD112" s="2045">
        <f>AD111</f>
      </c>
    </row>
    <row r="113">
      <c r="A113" s="2070" t="s">
        <v>1834</v>
      </c>
      <c r="B113" s="2070" t="s">
        <v>1792</v>
      </c>
      <c r="C113" s="2070"/>
      <c r="D113" s="2071" t="s">
        <v>1793</v>
      </c>
      <c r="E113" s="2071"/>
      <c r="F113" s="2071"/>
      <c r="G113" s="2071"/>
      <c r="H113" s="2071"/>
      <c r="I113" s="2071"/>
      <c r="J113" s="2072" t="s">
        <v>1794</v>
      </c>
      <c r="K113" s="2072"/>
      <c r="L113" s="2072"/>
      <c r="M113" s="2072"/>
      <c r="N113" s="2072"/>
      <c r="O113" s="2072"/>
      <c r="P113" s="2072"/>
      <c r="Q113" s="2072"/>
      <c r="R113" s="2072"/>
      <c r="S113" s="2072"/>
      <c r="T113" s="2072"/>
      <c r="U113" s="2072"/>
      <c r="V113" s="2072"/>
      <c r="W113" s="2072"/>
      <c r="X113" s="2072"/>
      <c r="Y113" s="2072"/>
      <c r="Z113" s="2072"/>
      <c r="AA113" s="2072"/>
      <c r="AB113" s="2072"/>
      <c r="AC113" s="2072"/>
      <c r="AD113" s="2073"/>
    </row>
    <row r="114">
      <c r="A114" s="2070"/>
      <c r="B114" s="2070" t="s">
        <v>1795</v>
      </c>
      <c r="C114" s="2070" t="s">
        <v>1796</v>
      </c>
      <c r="D114" s="2071" t="s">
        <v>1797</v>
      </c>
      <c r="E114" s="2074" t="s">
        <v>1798</v>
      </c>
      <c r="F114" s="2075" t="s">
        <v>1799</v>
      </c>
      <c r="G114" s="2076" t="s">
        <v>1800</v>
      </c>
      <c r="H114" s="2076" t="s">
        <v>1801</v>
      </c>
      <c r="I114" s="2076" t="s">
        <v>1802</v>
      </c>
      <c r="J114" s="2072" t="s">
        <v>1803</v>
      </c>
      <c r="K114" s="2077" t="s">
        <v>1804</v>
      </c>
      <c r="L114" s="2077" t="s">
        <v>1805</v>
      </c>
      <c r="M114" s="2077" t="s">
        <v>1806</v>
      </c>
      <c r="N114" s="2077" t="s">
        <v>1807</v>
      </c>
      <c r="O114" s="2078" t="s">
        <v>1808</v>
      </c>
      <c r="P114" s="2077" t="s">
        <v>1809</v>
      </c>
      <c r="Q114" s="2078" t="s">
        <v>1810</v>
      </c>
      <c r="R114" s="2072" t="s">
        <v>1811</v>
      </c>
      <c r="S114" s="2078" t="s">
        <v>1812</v>
      </c>
      <c r="T114" s="2078" t="s">
        <v>1813</v>
      </c>
      <c r="U114" s="2078" t="s">
        <v>1814</v>
      </c>
      <c r="V114" s="2078" t="s">
        <v>1815</v>
      </c>
      <c r="W114" s="2078" t="s">
        <v>1816</v>
      </c>
      <c r="X114" s="2078" t="s">
        <v>1817</v>
      </c>
      <c r="Y114" s="2078" t="s">
        <v>1818</v>
      </c>
      <c r="Z114" s="2078" t="s">
        <v>1819</v>
      </c>
      <c r="AA114" s="2079" t="s">
        <v>1820</v>
      </c>
      <c r="AB114" s="2073" t="s">
        <v>1821</v>
      </c>
      <c r="AC114" s="2073" t="s">
        <v>1822</v>
      </c>
      <c r="AD114" s="2080" t="s">
        <v>1823</v>
      </c>
    </row>
    <row r="115">
      <c r="A115" s="2081" t="s">
        <v>1850</v>
      </c>
      <c r="B115" s="2082" t="s">
        <v>1825</v>
      </c>
      <c r="C115" s="2082" t="s">
        <v>1826</v>
      </c>
      <c r="D115" s="2023">
        <v>914.22</v>
      </c>
      <c r="E115" s="2083">
        <v>0</v>
      </c>
      <c r="F115" s="2023">
        <v>0</v>
      </c>
      <c r="G115" s="2024">
        <f t="shared" ref="G115:G121" si="921">F115/D115</f>
      </c>
      <c r="H115" s="2024">
        <f t="shared" ref="H115:H121" si="14">D115/E115</f>
      </c>
      <c r="I115" s="2024">
        <f t="shared" ref="I115:I121" si="370">F115/E115</f>
      </c>
      <c r="J115" s="2025">
        <f t="shared" ref="J115:J121" si="1779">D115/T115</f>
      </c>
      <c r="K115" s="2026">
        <f t="shared" ref="K115:K121" si="1970">O115/S115*1</f>
      </c>
      <c r="L115" s="2026">
        <f t="shared" ref="L115:L121" si="1339">T115/S115</f>
      </c>
      <c r="M115" s="2026">
        <f t="shared" ref="M115:M121" si="1517">V115/S115</f>
      </c>
      <c r="N115" s="2026">
        <f t="shared" ref="N115:N121" si="742">W115/V115</f>
      </c>
      <c r="O115" s="2027">
        <f t="shared" ref="O115:O121" si="1099">U115/P115</f>
      </c>
      <c r="P115" s="2084">
        <v>0.0031</v>
      </c>
      <c r="Q115" s="2027">
        <v>38</v>
      </c>
      <c r="R115" s="2025">
        <f t="shared" ref="R115:R120" si="192">(D115/S115)*1000</f>
      </c>
      <c r="S115" s="2057">
        <v>12298</v>
      </c>
      <c r="T115" s="2057">
        <v>297</v>
      </c>
      <c r="U115" s="2057">
        <v>27</v>
      </c>
      <c r="V115" s="2057">
        <v>314</v>
      </c>
      <c r="W115" s="2057">
        <v>4</v>
      </c>
      <c r="X115" s="2057">
        <v>1</v>
      </c>
      <c r="Y115" s="2057">
        <v>1</v>
      </c>
      <c r="Z115" s="2057">
        <v>0</v>
      </c>
      <c r="AA115" s="2025">
        <f t="shared" ref="AA115:AA121" si="548">AD115*1000/D115</f>
      </c>
      <c r="AB115" s="2085" t="s">
        <v>1827</v>
      </c>
      <c r="AC115" s="2085" t="s">
        <v>1851</v>
      </c>
      <c r="AD115" s="2085">
        <v>14</v>
      </c>
    </row>
    <row r="116">
      <c r="A116" s="2081"/>
      <c r="B116" s="2082" t="s">
        <v>1825</v>
      </c>
      <c r="C116" s="2082" t="s">
        <v>1828</v>
      </c>
      <c r="D116" s="2023">
        <v>620.16</v>
      </c>
      <c r="E116" s="2083">
        <v>0</v>
      </c>
      <c r="F116" s="2023">
        <v>0</v>
      </c>
      <c r="G116" s="2024">
        <f t="shared" si="921"/>
      </c>
      <c r="H116" s="2024">
        <f t="shared" si="14"/>
      </c>
      <c r="I116" s="2024">
        <f t="shared" si="370"/>
      </c>
      <c r="J116" s="2025">
        <f t="shared" si="1779"/>
      </c>
      <c r="K116" s="2026">
        <f t="shared" si="1970"/>
      </c>
      <c r="L116" s="2026">
        <f t="shared" si="1339"/>
      </c>
      <c r="M116" s="2026">
        <f t="shared" si="1517"/>
      </c>
      <c r="N116" s="2026">
        <f t="shared" si="742"/>
      </c>
      <c r="O116" s="2027">
        <f t="shared" si="1099"/>
      </c>
      <c r="P116" s="2084">
        <v>0.0034</v>
      </c>
      <c r="Q116" s="2027">
        <v>44</v>
      </c>
      <c r="R116" s="2025">
        <f t="shared" si="192"/>
      </c>
      <c r="S116" s="2057">
        <v>7617</v>
      </c>
      <c r="T116" s="2057">
        <v>259</v>
      </c>
      <c r="U116" s="2057">
        <v>14</v>
      </c>
      <c r="V116" s="2057">
        <v>273</v>
      </c>
      <c r="W116" s="2057">
        <v>10</v>
      </c>
      <c r="X116" s="2057">
        <v>3</v>
      </c>
      <c r="Y116" s="2057">
        <v>0</v>
      </c>
      <c r="Z116" s="2057">
        <v>0</v>
      </c>
      <c r="AA116" s="2025">
        <f t="shared" si="548"/>
      </c>
      <c r="AB116" s="2085" t="s">
        <v>1827</v>
      </c>
      <c r="AC116" s="2085" t="s">
        <v>1851</v>
      </c>
      <c r="AD116" s="2085">
        <v>6</v>
      </c>
    </row>
    <row r="117">
      <c r="A117" s="2081"/>
      <c r="B117" s="2086" t="s">
        <v>1832</v>
      </c>
      <c r="C117" s="2086"/>
      <c r="D117" s="2042">
        <f>SUM(D115:D116)</f>
      </c>
      <c r="E117" s="2087">
        <f>SUM(E115:E116)</f>
      </c>
      <c r="F117" s="2042">
        <f>SUM(F115:F116)</f>
      </c>
      <c r="G117" s="2038">
        <f t="shared" si="921"/>
      </c>
      <c r="H117" s="2038">
        <f t="shared" si="14"/>
      </c>
      <c r="I117" s="2038">
        <f t="shared" si="370"/>
      </c>
      <c r="J117" s="2038">
        <f t="shared" si="1779"/>
      </c>
      <c r="K117" s="2039">
        <f t="shared" si="1970"/>
      </c>
      <c r="L117" s="2039">
        <f t="shared" si="1339"/>
      </c>
      <c r="M117" s="2039">
        <f t="shared" si="1517"/>
      </c>
      <c r="N117" s="2039">
        <f t="shared" si="742"/>
      </c>
      <c r="O117" s="2040">
        <f t="shared" si="1099"/>
      </c>
      <c r="P117" s="2039">
        <f>AVERAGE(P115:P116)</f>
      </c>
      <c r="Q117" s="2042">
        <f>AVERAGE(Q115:Q116)</f>
      </c>
      <c r="R117" s="2038">
        <f t="shared" si="192"/>
      </c>
      <c r="S117" s="2088">
        <f>SUM(S115:S116)</f>
      </c>
      <c r="T117" s="2088">
        <f>SUM(T115:T116)</f>
      </c>
      <c r="U117" s="2088">
        <f>SUM(U115:U116)</f>
      </c>
      <c r="V117" s="2088">
        <f>SUM(V115:V116)</f>
      </c>
      <c r="W117" s="2088">
        <f>SUM(W115:W116)</f>
      </c>
      <c r="X117" s="2088">
        <f>SUM(X115:X116)</f>
      </c>
      <c r="Y117" s="2088">
        <f>SUM(Y115:Y116)</f>
      </c>
      <c r="Z117" s="2088">
        <f>SUM(Z115:Z116)</f>
      </c>
      <c r="AA117" s="2089">
        <f t="shared" si="548"/>
      </c>
      <c r="AB117" s="2090"/>
      <c r="AC117" s="2090"/>
      <c r="AD117" s="2091">
        <f>SUM(AD115:AD116)</f>
      </c>
    </row>
    <row r="118">
      <c r="A118" s="2081"/>
      <c r="B118" s="2082" t="s">
        <v>1837</v>
      </c>
      <c r="C118" s="2082" t="s">
        <v>1830</v>
      </c>
      <c r="D118" s="2023">
        <v>447.93</v>
      </c>
      <c r="E118" s="2083">
        <v>0</v>
      </c>
      <c r="F118" s="2023">
        <v>0</v>
      </c>
      <c r="G118" s="2024">
        <f t="shared" si="921"/>
      </c>
      <c r="H118" s="2024">
        <f t="shared" si="14"/>
      </c>
      <c r="I118" s="2024">
        <f t="shared" si="370"/>
      </c>
      <c r="J118" s="2025">
        <f t="shared" si="1779"/>
      </c>
      <c r="K118" s="2026">
        <f t="shared" si="1970"/>
      </c>
      <c r="L118" s="2026">
        <f t="shared" si="1339"/>
      </c>
      <c r="M118" s="2026">
        <f t="shared" si="1517"/>
      </c>
      <c r="N118" s="2026">
        <f t="shared" si="742"/>
      </c>
      <c r="O118" s="2027">
        <f t="shared" si="1099"/>
      </c>
      <c r="P118" s="2092">
        <v>0.0083</v>
      </c>
      <c r="Q118" s="2027">
        <v>51</v>
      </c>
      <c r="R118" s="2025">
        <f t="shared" si="192"/>
      </c>
      <c r="S118" s="2057">
        <v>5318</v>
      </c>
      <c r="T118" s="2057">
        <v>206</v>
      </c>
      <c r="U118" s="2057">
        <v>21</v>
      </c>
      <c r="V118" s="2057">
        <v>237</v>
      </c>
      <c r="W118" s="2057">
        <v>14</v>
      </c>
      <c r="X118" s="2057">
        <v>1</v>
      </c>
      <c r="Y118" s="2057">
        <v>0</v>
      </c>
      <c r="Z118" s="2057">
        <v>0</v>
      </c>
      <c r="AA118" s="2025">
        <f t="shared" si="548"/>
      </c>
      <c r="AB118" s="2085" t="s">
        <v>1827</v>
      </c>
      <c r="AC118" s="2085" t="s">
        <v>1851</v>
      </c>
      <c r="AD118" s="2085">
        <v>12</v>
      </c>
    </row>
    <row r="119">
      <c r="A119" s="2081"/>
      <c r="B119" s="2082" t="s">
        <v>1837</v>
      </c>
      <c r="C119" s="2082" t="s">
        <v>1831</v>
      </c>
      <c r="D119" s="2023">
        <v>219.69</v>
      </c>
      <c r="E119" s="2083">
        <v>0</v>
      </c>
      <c r="F119" s="2023">
        <v>0</v>
      </c>
      <c r="G119" s="2056">
        <f t="shared" si="921"/>
      </c>
      <c r="H119" s="2056">
        <f t="shared" si="14"/>
      </c>
      <c r="I119" s="2056">
        <f t="shared" si="370"/>
      </c>
      <c r="J119" s="2057">
        <f t="shared" si="1779"/>
      </c>
      <c r="K119" s="2058">
        <f t="shared" si="1970"/>
      </c>
      <c r="L119" s="2058">
        <f t="shared" si="1339"/>
      </c>
      <c r="M119" s="2058">
        <f t="shared" si="1517"/>
      </c>
      <c r="N119" s="2058">
        <f t="shared" si="742"/>
      </c>
      <c r="O119" s="2027">
        <f t="shared" si="1099"/>
      </c>
      <c r="P119" s="2092">
        <v>0.0074</v>
      </c>
      <c r="Q119" s="2093">
        <v>53</v>
      </c>
      <c r="R119" s="2057">
        <f t="shared" si="192"/>
      </c>
      <c r="S119" s="2057">
        <v>2859</v>
      </c>
      <c r="T119" s="2057">
        <v>118</v>
      </c>
      <c r="U119" s="2057">
        <v>9</v>
      </c>
      <c r="V119" s="2057">
        <v>125</v>
      </c>
      <c r="W119" s="2057">
        <v>8</v>
      </c>
      <c r="X119" s="2057">
        <v>1</v>
      </c>
      <c r="Y119" s="2057">
        <v>0</v>
      </c>
      <c r="Z119" s="2057">
        <v>0</v>
      </c>
      <c r="AA119" s="2025">
        <f t="shared" si="548"/>
      </c>
      <c r="AB119" s="2085" t="s">
        <v>1827</v>
      </c>
      <c r="AC119" s="2085" t="s">
        <v>1851</v>
      </c>
      <c r="AD119" s="2094">
        <v>21</v>
      </c>
    </row>
    <row r="120">
      <c r="A120" s="2081"/>
      <c r="B120" s="2086" t="s">
        <v>1832</v>
      </c>
      <c r="C120" s="2086"/>
      <c r="D120" s="2042">
        <f>SUM(D118:D119)</f>
      </c>
      <c r="E120" s="2042">
        <f>SUM(E118:E119)</f>
      </c>
      <c r="F120" s="2042">
        <f>SUM(F118:F119)</f>
      </c>
      <c r="G120" s="2038">
        <f t="shared" si="921"/>
      </c>
      <c r="H120" s="2038">
        <f t="shared" si="14"/>
      </c>
      <c r="I120" s="2038">
        <f t="shared" si="370"/>
      </c>
      <c r="J120" s="2038">
        <f t="shared" si="1779"/>
      </c>
      <c r="K120" s="2039">
        <f t="shared" si="1970"/>
      </c>
      <c r="L120" s="2039">
        <f t="shared" si="1339"/>
      </c>
      <c r="M120" s="2039">
        <f t="shared" si="1517"/>
      </c>
      <c r="N120" s="2039">
        <f t="shared" si="742"/>
      </c>
      <c r="O120" s="2040">
        <f t="shared" si="1099"/>
      </c>
      <c r="P120" s="2039">
        <f>AVERAGE(P118:P119)</f>
      </c>
      <c r="Q120" s="2042">
        <f>AVERAGE(Q118:Q119)</f>
      </c>
      <c r="R120" s="2042">
        <f t="shared" si="192"/>
      </c>
      <c r="S120" s="2040">
        <f>SUM(S118:S119)</f>
      </c>
      <c r="T120" s="2040">
        <f>SUM(T118:T119)</f>
      </c>
      <c r="U120" s="2040">
        <f>SUM(U118:U119)</f>
      </c>
      <c r="V120" s="2040">
        <f>SUM(V118:V119)</f>
      </c>
      <c r="W120" s="2040">
        <f>SUM(W118:W119)</f>
      </c>
      <c r="X120" s="2040">
        <f>SUM(X118:X119)</f>
      </c>
      <c r="Y120" s="2040">
        <f>SUM(Y118:Y119)</f>
      </c>
      <c r="Z120" s="2040">
        <f>SUM(Z118:Z119)</f>
      </c>
      <c r="AA120" s="2089">
        <f t="shared" si="548"/>
      </c>
      <c r="AB120" s="2090"/>
      <c r="AC120" s="2090"/>
      <c r="AD120" s="2091">
        <f>SUM(AD118:AD119)</f>
      </c>
    </row>
    <row r="121">
      <c r="A121" s="2081"/>
      <c r="B121" s="2095" t="s">
        <v>1833</v>
      </c>
      <c r="C121" s="2095"/>
      <c r="D121" s="2051">
        <f>D120+D117</f>
      </c>
      <c r="E121" s="2051">
        <f>E120+E117</f>
      </c>
      <c r="F121" s="2051">
        <f>F120+F117</f>
      </c>
      <c r="G121" s="2046">
        <f t="shared" si="921"/>
      </c>
      <c r="H121" s="2046">
        <f t="shared" si="14"/>
      </c>
      <c r="I121" s="2046">
        <f t="shared" si="370"/>
      </c>
      <c r="J121" s="2046">
        <f t="shared" si="1779"/>
      </c>
      <c r="K121" s="2047">
        <f t="shared" si="1970"/>
      </c>
      <c r="L121" s="2047">
        <f t="shared" si="1339"/>
      </c>
      <c r="M121" s="2047">
        <f t="shared" si="1517"/>
      </c>
      <c r="N121" s="2047">
        <f t="shared" si="742"/>
      </c>
      <c r="O121" s="2048">
        <f t="shared" si="1099"/>
      </c>
      <c r="P121" s="2050">
        <f>(P120+P117)/2</f>
      </c>
      <c r="Q121" s="2050">
        <f>(Q120+Q117)/2</f>
      </c>
      <c r="R121" s="2051">
        <f>(R120+R117)/2</f>
      </c>
      <c r="S121" s="2048">
        <f>S120+S117</f>
      </c>
      <c r="T121" s="2048">
        <f>T120+T117</f>
      </c>
      <c r="U121" s="2048">
        <f>U120+U117</f>
      </c>
      <c r="V121" s="2048">
        <f>V120+V117</f>
      </c>
      <c r="W121" s="2048">
        <f>W120+W117</f>
      </c>
      <c r="X121" s="2048">
        <f>X120+X117</f>
      </c>
      <c r="Y121" s="2048">
        <f>Y120+Y117</f>
      </c>
      <c r="Z121" s="2048">
        <f>Z120+Z117</f>
      </c>
      <c r="AA121" s="2096">
        <f t="shared" si="548"/>
      </c>
      <c r="AB121" s="2097"/>
      <c r="AC121" s="2097"/>
      <c r="AD121" s="2067">
        <f>AD120+AD117</f>
      </c>
    </row>
    <row r="122">
      <c r="A122" s="2070" t="s">
        <v>1834</v>
      </c>
      <c r="B122" s="2070" t="s">
        <v>1792</v>
      </c>
      <c r="C122" s="2070"/>
      <c r="D122" s="2071" t="s">
        <v>1793</v>
      </c>
      <c r="E122" s="2071"/>
      <c r="F122" s="2071"/>
      <c r="G122" s="2071"/>
      <c r="H122" s="2071"/>
      <c r="I122" s="2071"/>
      <c r="J122" s="2072" t="s">
        <v>1794</v>
      </c>
      <c r="K122" s="2072"/>
      <c r="L122" s="2072"/>
      <c r="M122" s="2072"/>
      <c r="N122" s="2072"/>
      <c r="O122" s="2072"/>
      <c r="P122" s="2072"/>
      <c r="Q122" s="2072"/>
      <c r="R122" s="2072"/>
      <c r="S122" s="2072"/>
      <c r="T122" s="2072"/>
      <c r="U122" s="2072"/>
      <c r="V122" s="2072"/>
      <c r="W122" s="2072"/>
      <c r="X122" s="2072"/>
      <c r="Y122" s="2072"/>
      <c r="Z122" s="2072"/>
      <c r="AA122" s="2072"/>
      <c r="AB122" s="2072"/>
      <c r="AC122" s="2072"/>
      <c r="AD122" s="2073"/>
    </row>
    <row r="123">
      <c r="A123" s="2070"/>
      <c r="B123" s="2070" t="s">
        <v>1795</v>
      </c>
      <c r="C123" s="2070" t="s">
        <v>1796</v>
      </c>
      <c r="D123" s="2071" t="s">
        <v>1797</v>
      </c>
      <c r="E123" s="2074" t="s">
        <v>1798</v>
      </c>
      <c r="F123" s="2075" t="s">
        <v>1799</v>
      </c>
      <c r="G123" s="2076" t="s">
        <v>1800</v>
      </c>
      <c r="H123" s="2076" t="s">
        <v>1801</v>
      </c>
      <c r="I123" s="2076" t="s">
        <v>1802</v>
      </c>
      <c r="J123" s="2072" t="s">
        <v>1803</v>
      </c>
      <c r="K123" s="2077" t="s">
        <v>1804</v>
      </c>
      <c r="L123" s="2077" t="s">
        <v>1805</v>
      </c>
      <c r="M123" s="2077" t="s">
        <v>1806</v>
      </c>
      <c r="N123" s="2077" t="s">
        <v>1807</v>
      </c>
      <c r="O123" s="2078" t="s">
        <v>1808</v>
      </c>
      <c r="P123" s="2077" t="s">
        <v>1809</v>
      </c>
      <c r="Q123" s="2078" t="s">
        <v>1810</v>
      </c>
      <c r="R123" s="2072" t="s">
        <v>1811</v>
      </c>
      <c r="S123" s="2078" t="s">
        <v>1812</v>
      </c>
      <c r="T123" s="2078" t="s">
        <v>1813</v>
      </c>
      <c r="U123" s="2078" t="s">
        <v>1814</v>
      </c>
      <c r="V123" s="2078" t="s">
        <v>1815</v>
      </c>
      <c r="W123" s="2078" t="s">
        <v>1816</v>
      </c>
      <c r="X123" s="2078" t="s">
        <v>1817</v>
      </c>
      <c r="Y123" s="2078" t="s">
        <v>1818</v>
      </c>
      <c r="Z123" s="2078" t="s">
        <v>1819</v>
      </c>
      <c r="AA123" s="2079" t="s">
        <v>1820</v>
      </c>
      <c r="AB123" s="2073" t="s">
        <v>1821</v>
      </c>
      <c r="AC123" s="2073" t="s">
        <v>1822</v>
      </c>
      <c r="AD123" s="2080" t="s">
        <v>1823</v>
      </c>
    </row>
    <row r="124">
      <c r="A124" s="2081" t="s">
        <v>1852</v>
      </c>
      <c r="B124" s="2034" t="s">
        <v>1829</v>
      </c>
      <c r="C124" s="2082" t="s">
        <v>1826</v>
      </c>
      <c r="D124" s="2023">
        <v>823.5</v>
      </c>
      <c r="E124" s="2083">
        <v>0</v>
      </c>
      <c r="F124" s="2023">
        <v>0</v>
      </c>
      <c r="G124" s="2024">
        <f t="shared" ref="G124:G130" si="922">F124/D124</f>
      </c>
      <c r="H124" s="2024">
        <f t="shared" ref="H124:H130" si="15">D124/E124</f>
      </c>
      <c r="I124" s="2024">
        <f t="shared" ref="I124:I130" si="371">F124/E124</f>
      </c>
      <c r="J124" s="2025">
        <f t="shared" ref="J124:J130" si="1780">D124/T124</f>
      </c>
      <c r="K124" s="2026">
        <f t="shared" ref="K124:K130" si="1971">O124/S124*1</f>
      </c>
      <c r="L124" s="2026">
        <f t="shared" ref="L124:L130" si="1340">T124/S124</f>
      </c>
      <c r="M124" s="2026">
        <f t="shared" ref="M124:M130" si="1518">V124/S124</f>
      </c>
      <c r="N124" s="2026">
        <f t="shared" ref="N124:N130" si="743">W124/V124</f>
      </c>
      <c r="O124" s="2027">
        <f t="shared" ref="O124:O130" si="1100">U124/P124</f>
      </c>
      <c r="P124" s="2084">
        <v>0.0026</v>
      </c>
      <c r="Q124" s="2027">
        <v>47</v>
      </c>
      <c r="R124" s="2025">
        <f t="shared" ref="R124:R129" si="193">(D124/S124)*1000</f>
      </c>
      <c r="S124" s="2059">
        <v>10718</v>
      </c>
      <c r="T124" s="2059">
        <v>243</v>
      </c>
      <c r="U124" s="2059">
        <v>20</v>
      </c>
      <c r="V124" s="2059">
        <v>263</v>
      </c>
      <c r="W124" s="2059">
        <v>10</v>
      </c>
      <c r="X124" s="2059">
        <v>1</v>
      </c>
      <c r="Y124" s="2059">
        <v>1</v>
      </c>
      <c r="Z124" s="2059">
        <v>0</v>
      </c>
      <c r="AA124" s="2025">
        <f t="shared" ref="AA124:AA130" si="549">AD124*1000/D124</f>
      </c>
      <c r="AB124" s="2085" t="s">
        <v>1827</v>
      </c>
      <c r="AC124" s="2085" t="s">
        <v>1851</v>
      </c>
      <c r="AD124" s="2085">
        <v>12</v>
      </c>
    </row>
    <row r="125">
      <c r="A125" s="2081"/>
      <c r="B125" s="2034" t="s">
        <v>1829</v>
      </c>
      <c r="C125" s="2082" t="s">
        <v>1828</v>
      </c>
      <c r="D125" s="2023">
        <v>667.01</v>
      </c>
      <c r="E125" s="2083">
        <v>0</v>
      </c>
      <c r="F125" s="2023">
        <v>0</v>
      </c>
      <c r="G125" s="2024">
        <f t="shared" si="922"/>
      </c>
      <c r="H125" s="2024">
        <f t="shared" si="15"/>
      </c>
      <c r="I125" s="2024">
        <f t="shared" si="371"/>
      </c>
      <c r="J125" s="2025">
        <f t="shared" si="1780"/>
      </c>
      <c r="K125" s="2026">
        <f t="shared" si="1971"/>
      </c>
      <c r="L125" s="2026">
        <f t="shared" si="1340"/>
      </c>
      <c r="M125" s="2026">
        <f t="shared" si="1518"/>
      </c>
      <c r="N125" s="2026">
        <f t="shared" si="743"/>
      </c>
      <c r="O125" s="2027">
        <f t="shared" si="1100"/>
      </c>
      <c r="P125" s="2084">
        <v>0.0034</v>
      </c>
      <c r="Q125" s="2027">
        <v>44</v>
      </c>
      <c r="R125" s="2025">
        <f t="shared" si="193"/>
      </c>
      <c r="S125" s="2059">
        <v>9149</v>
      </c>
      <c r="T125" s="2059">
        <v>251</v>
      </c>
      <c r="U125" s="2059">
        <v>18</v>
      </c>
      <c r="V125" s="2059">
        <v>269</v>
      </c>
      <c r="W125" s="2059">
        <v>9</v>
      </c>
      <c r="X125" s="2059">
        <v>0</v>
      </c>
      <c r="Y125" s="2059">
        <v>0</v>
      </c>
      <c r="Z125" s="2059">
        <v>0</v>
      </c>
      <c r="AA125" s="2025">
        <f t="shared" si="549"/>
      </c>
      <c r="AB125" s="2085" t="s">
        <v>1827</v>
      </c>
      <c r="AC125" s="2085" t="s">
        <v>1851</v>
      </c>
      <c r="AD125" s="2085">
        <v>14</v>
      </c>
    </row>
    <row r="126">
      <c r="A126" s="2081"/>
      <c r="B126" s="2086" t="s">
        <v>1832</v>
      </c>
      <c r="C126" s="2086"/>
      <c r="D126" s="2042">
        <f>SUM(D124:D125)</f>
      </c>
      <c r="E126" s="2087">
        <f>SUM(E124:E125)</f>
      </c>
      <c r="F126" s="2042">
        <f>SUM(F124:F125)</f>
      </c>
      <c r="G126" s="2038">
        <f t="shared" si="922"/>
      </c>
      <c r="H126" s="2038">
        <f t="shared" si="15"/>
      </c>
      <c r="I126" s="2038">
        <f t="shared" si="371"/>
      </c>
      <c r="J126" s="2038">
        <f t="shared" si="1780"/>
      </c>
      <c r="K126" s="2039">
        <f t="shared" si="1971"/>
      </c>
      <c r="L126" s="2039">
        <f t="shared" si="1340"/>
      </c>
      <c r="M126" s="2039">
        <f t="shared" si="1518"/>
      </c>
      <c r="N126" s="2039">
        <f t="shared" si="743"/>
      </c>
      <c r="O126" s="2040">
        <f t="shared" si="1100"/>
      </c>
      <c r="P126" s="2039">
        <f>AVERAGE(P124:P125)</f>
      </c>
      <c r="Q126" s="2042">
        <f>AVERAGE(Q124:Q125)</f>
      </c>
      <c r="R126" s="2038">
        <f t="shared" si="193"/>
      </c>
      <c r="S126" s="2088">
        <f>SUM(S124:S125)</f>
      </c>
      <c r="T126" s="2088">
        <f>SUM(T124:T125)</f>
      </c>
      <c r="U126" s="2088">
        <f>SUM(U124:U125)</f>
      </c>
      <c r="V126" s="2088">
        <f>SUM(V124:V125)</f>
      </c>
      <c r="W126" s="2088">
        <f>SUM(W124:W125)</f>
      </c>
      <c r="X126" s="2088">
        <f>SUM(X124:X125)</f>
      </c>
      <c r="Y126" s="2088">
        <f>SUM(Y124:Y125)</f>
      </c>
      <c r="Z126" s="2088">
        <f>SUM(Z124:Z125)</f>
      </c>
      <c r="AA126" s="2089">
        <f t="shared" si="549"/>
      </c>
      <c r="AB126" s="2090"/>
      <c r="AC126" s="2090"/>
      <c r="AD126" s="2091">
        <f>SUM(AD124:AD125)</f>
      </c>
    </row>
    <row r="127">
      <c r="A127" s="2081"/>
      <c r="B127" s="2082" t="s">
        <v>1837</v>
      </c>
      <c r="C127" s="2082" t="s">
        <v>1830</v>
      </c>
      <c r="D127" s="2023">
        <v>474.62</v>
      </c>
      <c r="E127" s="2083">
        <v>0</v>
      </c>
      <c r="F127" s="2023">
        <v>0</v>
      </c>
      <c r="G127" s="2024">
        <f t="shared" si="922"/>
      </c>
      <c r="H127" s="2024">
        <f t="shared" si="15"/>
      </c>
      <c r="I127" s="2024">
        <f t="shared" si="371"/>
      </c>
      <c r="J127" s="2025">
        <f t="shared" si="1780"/>
      </c>
      <c r="K127" s="2026">
        <f t="shared" si="1971"/>
      </c>
      <c r="L127" s="2026">
        <f t="shared" si="1340"/>
      </c>
      <c r="M127" s="2026">
        <f t="shared" si="1518"/>
      </c>
      <c r="N127" s="2026">
        <f t="shared" si="743"/>
      </c>
      <c r="O127" s="2027">
        <f t="shared" si="1100"/>
      </c>
      <c r="P127" s="2092">
        <v>0.0063</v>
      </c>
      <c r="Q127" s="2027">
        <v>46</v>
      </c>
      <c r="R127" s="2025">
        <f t="shared" si="193"/>
      </c>
      <c r="S127" s="2059">
        <v>5339</v>
      </c>
      <c r="T127" s="2059">
        <v>202</v>
      </c>
      <c r="U127" s="2059">
        <v>16</v>
      </c>
      <c r="V127" s="2059">
        <v>220</v>
      </c>
      <c r="W127" s="2059">
        <v>35</v>
      </c>
      <c r="X127" s="2059">
        <v>0</v>
      </c>
      <c r="Y127" s="2059">
        <v>0</v>
      </c>
      <c r="Z127" s="2059">
        <v>0</v>
      </c>
      <c r="AA127" s="2025">
        <f t="shared" si="549"/>
      </c>
      <c r="AB127" s="2085" t="s">
        <v>1827</v>
      </c>
      <c r="AC127" s="2085" t="s">
        <v>1851</v>
      </c>
      <c r="AD127" s="2085">
        <v>8</v>
      </c>
    </row>
    <row r="128">
      <c r="A128" s="2081"/>
      <c r="B128" s="2082" t="s">
        <v>1837</v>
      </c>
      <c r="C128" s="2082" t="s">
        <v>1831</v>
      </c>
      <c r="D128" s="2023">
        <v>254.82</v>
      </c>
      <c r="E128" s="2083">
        <v>0</v>
      </c>
      <c r="F128" s="2023">
        <v>0</v>
      </c>
      <c r="G128" s="2056">
        <f t="shared" si="922"/>
      </c>
      <c r="H128" s="2056">
        <f t="shared" si="15"/>
      </c>
      <c r="I128" s="2056">
        <f t="shared" si="371"/>
      </c>
      <c r="J128" s="2057">
        <f t="shared" si="1780"/>
      </c>
      <c r="K128" s="2058">
        <f t="shared" si="1971"/>
      </c>
      <c r="L128" s="2058">
        <f t="shared" si="1340"/>
      </c>
      <c r="M128" s="2058">
        <f t="shared" si="1518"/>
      </c>
      <c r="N128" s="2058">
        <f t="shared" si="743"/>
      </c>
      <c r="O128" s="2027">
        <f t="shared" si="1100"/>
      </c>
      <c r="P128" s="2092">
        <v>0.0086</v>
      </c>
      <c r="Q128" s="2093">
        <v>53</v>
      </c>
      <c r="R128" s="2057">
        <f t="shared" si="193"/>
      </c>
      <c r="S128" s="2059">
        <v>2890</v>
      </c>
      <c r="T128" s="2059">
        <v>112</v>
      </c>
      <c r="U128" s="2059">
        <v>10</v>
      </c>
      <c r="V128" s="2059">
        <v>126</v>
      </c>
      <c r="W128" s="2059">
        <v>8</v>
      </c>
      <c r="X128" s="2059">
        <v>1</v>
      </c>
      <c r="Y128" s="2059">
        <v>0</v>
      </c>
      <c r="Z128" s="2059">
        <v>0</v>
      </c>
      <c r="AA128" s="2025">
        <f t="shared" si="549"/>
      </c>
      <c r="AB128" s="2085" t="s">
        <v>1827</v>
      </c>
      <c r="AC128" s="2085" t="s">
        <v>1851</v>
      </c>
      <c r="AD128" s="2094">
        <v>5</v>
      </c>
    </row>
    <row r="129">
      <c r="A129" s="2081"/>
      <c r="B129" s="2086" t="s">
        <v>1832</v>
      </c>
      <c r="C129" s="2086"/>
      <c r="D129" s="2042">
        <f>SUM(D127:D128)</f>
      </c>
      <c r="E129" s="2042">
        <f>SUM(E127:E128)</f>
      </c>
      <c r="F129" s="2042">
        <f>SUM(F127:F128)</f>
      </c>
      <c r="G129" s="2038">
        <f t="shared" si="922"/>
      </c>
      <c r="H129" s="2038">
        <f t="shared" si="15"/>
      </c>
      <c r="I129" s="2038">
        <f t="shared" si="371"/>
      </c>
      <c r="J129" s="2038">
        <f t="shared" si="1780"/>
      </c>
      <c r="K129" s="2039">
        <f t="shared" si="1971"/>
      </c>
      <c r="L129" s="2039">
        <f t="shared" si="1340"/>
      </c>
      <c r="M129" s="2039">
        <f t="shared" si="1518"/>
      </c>
      <c r="N129" s="2039">
        <f t="shared" si="743"/>
      </c>
      <c r="O129" s="2040">
        <f t="shared" si="1100"/>
      </c>
      <c r="P129" s="2039">
        <f>AVERAGE(P127:P128)</f>
      </c>
      <c r="Q129" s="2042">
        <f>AVERAGE(Q127:Q128)</f>
      </c>
      <c r="R129" s="2042">
        <f t="shared" si="193"/>
      </c>
      <c r="S129" s="2040">
        <f>SUM(S127:S128)</f>
      </c>
      <c r="T129" s="2040">
        <f>SUM(T127:T128)</f>
      </c>
      <c r="U129" s="2040">
        <f>SUM(U127:U128)</f>
      </c>
      <c r="V129" s="2040">
        <f>SUM(V127:V128)</f>
      </c>
      <c r="W129" s="2040">
        <f>SUM(W127:W128)</f>
      </c>
      <c r="X129" s="2040">
        <f>SUM(X127:X128)</f>
      </c>
      <c r="Y129" s="2040">
        <f>SUM(Y127:Y128)</f>
      </c>
      <c r="Z129" s="2040">
        <f>SUM(Z127:Z128)</f>
      </c>
      <c r="AA129" s="2089">
        <f t="shared" si="549"/>
      </c>
      <c r="AB129" s="2090"/>
      <c r="AC129" s="2090"/>
      <c r="AD129" s="2091">
        <f>SUM(AD127:AD128)</f>
      </c>
    </row>
    <row r="130">
      <c r="A130" s="2081"/>
      <c r="B130" s="2095" t="s">
        <v>1833</v>
      </c>
      <c r="C130" s="2095"/>
      <c r="D130" s="2051">
        <f>D129+D126</f>
      </c>
      <c r="E130" s="2051">
        <f>E129+E126</f>
      </c>
      <c r="F130" s="2051">
        <f>F129+F126</f>
      </c>
      <c r="G130" s="2046">
        <f t="shared" si="922"/>
      </c>
      <c r="H130" s="2046">
        <f t="shared" si="15"/>
      </c>
      <c r="I130" s="2046">
        <f t="shared" si="371"/>
      </c>
      <c r="J130" s="2046">
        <f t="shared" si="1780"/>
      </c>
      <c r="K130" s="2047">
        <f t="shared" si="1971"/>
      </c>
      <c r="L130" s="2047">
        <f t="shared" si="1340"/>
      </c>
      <c r="M130" s="2047">
        <f t="shared" si="1518"/>
      </c>
      <c r="N130" s="2047">
        <f t="shared" si="743"/>
      </c>
      <c r="O130" s="2048">
        <f t="shared" si="1100"/>
      </c>
      <c r="P130" s="2050">
        <f>(P129+P126)/2</f>
      </c>
      <c r="Q130" s="2050">
        <f>(Q129+Q126)/2</f>
      </c>
      <c r="R130" s="2051">
        <f>(R129+R126)/2</f>
      </c>
      <c r="S130" s="2048">
        <f>S129+S126</f>
      </c>
      <c r="T130" s="2048">
        <f>T129+T126</f>
      </c>
      <c r="U130" s="2048">
        <f>U129+U126</f>
      </c>
      <c r="V130" s="2048">
        <f>V129+V126</f>
      </c>
      <c r="W130" s="2048">
        <f>W129+W126</f>
      </c>
      <c r="X130" s="2048">
        <f>X129+X126</f>
      </c>
      <c r="Y130" s="2048">
        <f>Y129+Y126</f>
      </c>
      <c r="Z130" s="2048">
        <f>Z129+Z126</f>
      </c>
      <c r="AA130" s="2096">
        <f t="shared" si="549"/>
      </c>
      <c r="AB130" s="2097"/>
      <c r="AC130" s="2097"/>
      <c r="AD130" s="2067">
        <f>AD129+AD126</f>
      </c>
    </row>
    <row r="131">
      <c r="A131" s="2070" t="s">
        <v>1834</v>
      </c>
      <c r="B131" s="2070" t="s">
        <v>1792</v>
      </c>
      <c r="C131" s="2070"/>
      <c r="D131" s="2071" t="s">
        <v>1793</v>
      </c>
      <c r="E131" s="2071"/>
      <c r="F131" s="2071"/>
      <c r="G131" s="2071"/>
      <c r="H131" s="2071"/>
      <c r="I131" s="2071"/>
      <c r="J131" s="2072" t="s">
        <v>1794</v>
      </c>
      <c r="K131" s="2072"/>
      <c r="L131" s="2072"/>
      <c r="M131" s="2072"/>
      <c r="N131" s="2072"/>
      <c r="O131" s="2072"/>
      <c r="P131" s="2072"/>
      <c r="Q131" s="2072"/>
      <c r="R131" s="2072"/>
      <c r="S131" s="2072"/>
      <c r="T131" s="2072"/>
      <c r="U131" s="2072"/>
      <c r="V131" s="2072"/>
      <c r="W131" s="2072"/>
      <c r="X131" s="2072"/>
      <c r="Y131" s="2072"/>
      <c r="Z131" s="2072"/>
      <c r="AA131" s="2072"/>
      <c r="AB131" s="2072"/>
      <c r="AC131" s="2072"/>
      <c r="AD131" s="2073"/>
    </row>
    <row r="132">
      <c r="A132" s="2070"/>
      <c r="B132" s="2070" t="s">
        <v>1795</v>
      </c>
      <c r="C132" s="2070" t="s">
        <v>1796</v>
      </c>
      <c r="D132" s="2071" t="s">
        <v>1797</v>
      </c>
      <c r="E132" s="2074" t="s">
        <v>1798</v>
      </c>
      <c r="F132" s="2075" t="s">
        <v>1799</v>
      </c>
      <c r="G132" s="2076" t="s">
        <v>1800</v>
      </c>
      <c r="H132" s="2076" t="s">
        <v>1801</v>
      </c>
      <c r="I132" s="2076" t="s">
        <v>1802</v>
      </c>
      <c r="J132" s="2072" t="s">
        <v>1803</v>
      </c>
      <c r="K132" s="2077" t="s">
        <v>1804</v>
      </c>
      <c r="L132" s="2077" t="s">
        <v>1805</v>
      </c>
      <c r="M132" s="2077" t="s">
        <v>1806</v>
      </c>
      <c r="N132" s="2077" t="s">
        <v>1807</v>
      </c>
      <c r="O132" s="2078" t="s">
        <v>1808</v>
      </c>
      <c r="P132" s="2077" t="s">
        <v>1809</v>
      </c>
      <c r="Q132" s="2078" t="s">
        <v>1810</v>
      </c>
      <c r="R132" s="2072" t="s">
        <v>1811</v>
      </c>
      <c r="S132" s="2078" t="s">
        <v>1812</v>
      </c>
      <c r="T132" s="2078" t="s">
        <v>1813</v>
      </c>
      <c r="U132" s="2078" t="s">
        <v>1814</v>
      </c>
      <c r="V132" s="2078" t="s">
        <v>1815</v>
      </c>
      <c r="W132" s="2078" t="s">
        <v>1816</v>
      </c>
      <c r="X132" s="2078" t="s">
        <v>1817</v>
      </c>
      <c r="Y132" s="2078" t="s">
        <v>1818</v>
      </c>
      <c r="Z132" s="2078" t="s">
        <v>1819</v>
      </c>
      <c r="AA132" s="2079" t="s">
        <v>1820</v>
      </c>
      <c r="AB132" s="2073" t="s">
        <v>1821</v>
      </c>
      <c r="AC132" s="2073" t="s">
        <v>1822</v>
      </c>
      <c r="AD132" s="2080" t="s">
        <v>1823</v>
      </c>
    </row>
    <row r="133">
      <c r="A133" s="2098" t="s">
        <v>1853</v>
      </c>
      <c r="B133" s="2099" t="s">
        <v>1825</v>
      </c>
      <c r="C133" s="2100" t="s">
        <v>1826</v>
      </c>
      <c r="D133" s="2101">
        <v>638.7</v>
      </c>
      <c r="E133" s="2102">
        <v>0</v>
      </c>
      <c r="F133" s="2101">
        <v>0</v>
      </c>
      <c r="G133" s="2025">
        <f t="shared" ref="G133:G139" si="923">F133/D133</f>
      </c>
      <c r="H133" s="2025">
        <f t="shared" ref="H133:H139" si="16">D133/E133</f>
      </c>
      <c r="I133" s="2025">
        <f t="shared" ref="I133:I139" si="372">F133/E133</f>
      </c>
      <c r="J133" s="2025">
        <f t="shared" ref="J133:J139" si="1781">D133/T133</f>
      </c>
      <c r="K133" s="2026">
        <f t="shared" ref="K133:K139" si="1972">O133/S133*1</f>
      </c>
      <c r="L133" s="2026">
        <f t="shared" ref="L133:L139" si="1341">T133/S133</f>
      </c>
      <c r="M133" s="2026">
        <f t="shared" ref="M133:M139" si="1519">V133/S133</f>
      </c>
      <c r="N133" s="2026">
        <f t="shared" ref="N133:N139" si="744">W133/V133</f>
      </c>
      <c r="O133" s="2027">
        <f t="shared" ref="O133:O139" si="1101">U133/P133</f>
      </c>
      <c r="P133" s="2084">
        <v>0.0049</v>
      </c>
      <c r="Q133" s="2027">
        <v>34</v>
      </c>
      <c r="R133" s="2025">
        <f t="shared" ref="R133:R138" si="194">(D133/S133)*1000</f>
      </c>
      <c r="S133" s="2059">
        <v>8178</v>
      </c>
      <c r="T133" s="2059">
        <v>206</v>
      </c>
      <c r="U133" s="2059">
        <v>17</v>
      </c>
      <c r="V133" s="2059">
        <v>227</v>
      </c>
      <c r="W133" s="2059">
        <v>9</v>
      </c>
      <c r="X133" s="2059">
        <v>1</v>
      </c>
      <c r="Y133" s="2059">
        <v>0</v>
      </c>
      <c r="Z133" s="2059">
        <v>0</v>
      </c>
      <c r="AA133" s="2025">
        <f t="shared" ref="AA133:AA139" si="550">AD133*1000/D133</f>
      </c>
      <c r="AB133" s="2085" t="s">
        <v>1827</v>
      </c>
      <c r="AC133" s="2085" t="s">
        <v>1851</v>
      </c>
      <c r="AD133" s="2085">
        <v>12</v>
      </c>
    </row>
    <row r="134">
      <c r="A134" s="2098"/>
      <c r="B134" s="2099" t="s">
        <v>1825</v>
      </c>
      <c r="C134" s="2100" t="s">
        <v>1828</v>
      </c>
      <c r="D134" s="2101">
        <v>473.14</v>
      </c>
      <c r="E134" s="2102">
        <v>0</v>
      </c>
      <c r="F134" s="2101">
        <v>0</v>
      </c>
      <c r="G134" s="2025">
        <f t="shared" si="923"/>
      </c>
      <c r="H134" s="2025">
        <f t="shared" si="16"/>
      </c>
      <c r="I134" s="2025">
        <f t="shared" si="372"/>
      </c>
      <c r="J134" s="2025">
        <f t="shared" si="1781"/>
      </c>
      <c r="K134" s="2026">
        <f t="shared" si="1972"/>
      </c>
      <c r="L134" s="2026">
        <f t="shared" si="1341"/>
      </c>
      <c r="M134" s="2026">
        <f t="shared" si="1519"/>
      </c>
      <c r="N134" s="2026">
        <f t="shared" si="744"/>
      </c>
      <c r="O134" s="2027">
        <f t="shared" si="1101"/>
      </c>
      <c r="P134" s="2084">
        <v>0.005</v>
      </c>
      <c r="Q134" s="2027">
        <v>48</v>
      </c>
      <c r="R134" s="2025">
        <f t="shared" si="194"/>
      </c>
      <c r="S134" s="2059">
        <v>5238</v>
      </c>
      <c r="T134" s="2059">
        <v>196</v>
      </c>
      <c r="U134" s="2059">
        <v>14</v>
      </c>
      <c r="V134" s="2059">
        <v>212</v>
      </c>
      <c r="W134" s="2059">
        <v>28</v>
      </c>
      <c r="X134" s="2059">
        <v>0</v>
      </c>
      <c r="Y134" s="2059">
        <v>1</v>
      </c>
      <c r="Z134" s="2059">
        <v>0</v>
      </c>
      <c r="AA134" s="2025">
        <f t="shared" si="550"/>
      </c>
      <c r="AB134" s="2085" t="s">
        <v>1827</v>
      </c>
      <c r="AC134" s="2085" t="s">
        <v>1851</v>
      </c>
      <c r="AD134" s="2085">
        <v>12</v>
      </c>
    </row>
    <row r="135">
      <c r="A135" s="2098"/>
      <c r="B135" s="2086" t="s">
        <v>1832</v>
      </c>
      <c r="C135" s="2086"/>
      <c r="D135" s="2042">
        <f>SUM(D133:D134)</f>
      </c>
      <c r="E135" s="2087">
        <f>SUM(E133:E134)</f>
      </c>
      <c r="F135" s="2042">
        <f>SUM(F133:F134)</f>
      </c>
      <c r="G135" s="2038">
        <f t="shared" si="923"/>
      </c>
      <c r="H135" s="2038">
        <f t="shared" si="16"/>
      </c>
      <c r="I135" s="2038">
        <f t="shared" si="372"/>
      </c>
      <c r="J135" s="2038">
        <f t="shared" si="1781"/>
      </c>
      <c r="K135" s="2039">
        <f t="shared" si="1972"/>
      </c>
      <c r="L135" s="2039">
        <f t="shared" si="1341"/>
      </c>
      <c r="M135" s="2039">
        <f t="shared" si="1519"/>
      </c>
      <c r="N135" s="2039">
        <f t="shared" si="744"/>
      </c>
      <c r="O135" s="2040">
        <f t="shared" si="1101"/>
      </c>
      <c r="P135" s="2039">
        <f>AVERAGE(P133:P134)</f>
      </c>
      <c r="Q135" s="2042">
        <f>AVERAGE(Q133:Q134)</f>
      </c>
      <c r="R135" s="2038">
        <f t="shared" si="194"/>
      </c>
      <c r="S135" s="2088">
        <f>SUM(S133:S134)</f>
      </c>
      <c r="T135" s="2088">
        <f>SUM(T133:T134)</f>
      </c>
      <c r="U135" s="2088">
        <f>SUM(U133:U134)</f>
      </c>
      <c r="V135" s="2088">
        <f>SUM(V133:V134)</f>
      </c>
      <c r="W135" s="2088">
        <f>SUM(W133:W134)</f>
      </c>
      <c r="X135" s="2088">
        <f>SUM(X133:X134)</f>
      </c>
      <c r="Y135" s="2088">
        <f>SUM(Y133:Y134)</f>
      </c>
      <c r="Z135" s="2088">
        <f>SUM(Z133:Z134)</f>
      </c>
      <c r="AA135" s="2089">
        <f t="shared" si="550"/>
      </c>
      <c r="AB135" s="2090"/>
      <c r="AC135" s="2090"/>
      <c r="AD135" s="2091">
        <f>SUM(AD133:AD134)</f>
      </c>
    </row>
    <row r="136">
      <c r="A136" s="2098"/>
      <c r="B136" s="2100" t="s">
        <v>1847</v>
      </c>
      <c r="C136" s="2100" t="s">
        <v>1830</v>
      </c>
      <c r="D136" s="2101">
        <v>384.85</v>
      </c>
      <c r="E136" s="2102">
        <v>1</v>
      </c>
      <c r="F136" s="2023">
        <v>1560</v>
      </c>
      <c r="G136" s="2025">
        <f t="shared" si="923"/>
      </c>
      <c r="H136" s="2025">
        <f t="shared" si="16"/>
      </c>
      <c r="I136" s="2025">
        <f t="shared" si="372"/>
      </c>
      <c r="J136" s="2025">
        <f t="shared" si="1781"/>
      </c>
      <c r="K136" s="2026">
        <f t="shared" si="1972"/>
      </c>
      <c r="L136" s="2026">
        <f t="shared" si="1341"/>
      </c>
      <c r="M136" s="2026">
        <f t="shared" si="1519"/>
      </c>
      <c r="N136" s="2026">
        <f t="shared" si="744"/>
      </c>
      <c r="O136" s="2027">
        <f t="shared" si="1101"/>
      </c>
      <c r="P136" s="2092">
        <v>0.0092</v>
      </c>
      <c r="Q136" s="2027">
        <v>45</v>
      </c>
      <c r="R136" s="2025">
        <f t="shared" si="194"/>
      </c>
      <c r="S136" s="2059">
        <v>4091</v>
      </c>
      <c r="T136" s="2059">
        <v>198</v>
      </c>
      <c r="U136" s="2059">
        <v>17</v>
      </c>
      <c r="V136" s="2059">
        <v>212</v>
      </c>
      <c r="W136" s="2059">
        <v>26</v>
      </c>
      <c r="X136" s="2059">
        <v>2</v>
      </c>
      <c r="Y136" s="2059">
        <v>0</v>
      </c>
      <c r="Z136" s="2059">
        <v>0</v>
      </c>
      <c r="AA136" s="2025">
        <f t="shared" si="550"/>
      </c>
      <c r="AB136" s="2085" t="s">
        <v>1827</v>
      </c>
      <c r="AC136" s="2085" t="s">
        <v>1851</v>
      </c>
      <c r="AD136" s="2085">
        <v>14</v>
      </c>
    </row>
    <row r="137">
      <c r="A137" s="2098"/>
      <c r="B137" s="2100" t="s">
        <v>1847</v>
      </c>
      <c r="C137" s="2100" t="s">
        <v>1831</v>
      </c>
      <c r="D137" s="2101">
        <v>236.28</v>
      </c>
      <c r="E137" s="2102">
        <v>1</v>
      </c>
      <c r="F137" s="2023">
        <v>1560</v>
      </c>
      <c r="G137" s="2057">
        <f t="shared" si="923"/>
      </c>
      <c r="H137" s="2057">
        <f t="shared" si="16"/>
      </c>
      <c r="I137" s="2057">
        <f t="shared" si="372"/>
      </c>
      <c r="J137" s="2057">
        <f t="shared" si="1781"/>
      </c>
      <c r="K137" s="2058">
        <f t="shared" si="1972"/>
      </c>
      <c r="L137" s="2058">
        <f t="shared" si="1341"/>
      </c>
      <c r="M137" s="2058">
        <f t="shared" si="1519"/>
      </c>
      <c r="N137" s="2058">
        <f t="shared" si="744"/>
      </c>
      <c r="O137" s="2027">
        <f t="shared" si="1101"/>
      </c>
      <c r="P137" s="2092">
        <v>0.0097</v>
      </c>
      <c r="Q137" s="2093">
        <v>68</v>
      </c>
      <c r="R137" s="2057">
        <f t="shared" si="194"/>
      </c>
      <c r="S137" s="2059">
        <v>2808</v>
      </c>
      <c r="T137" s="2059">
        <v>87</v>
      </c>
      <c r="U137" s="2059">
        <v>12</v>
      </c>
      <c r="V137" s="2059">
        <v>105</v>
      </c>
      <c r="W137" s="2059">
        <v>27</v>
      </c>
      <c r="X137" s="2059">
        <v>0</v>
      </c>
      <c r="Y137" s="2059">
        <v>0</v>
      </c>
      <c r="Z137" s="2059">
        <v>0</v>
      </c>
      <c r="AA137" s="2025">
        <f t="shared" si="550"/>
      </c>
      <c r="AB137" s="2085" t="s">
        <v>1827</v>
      </c>
      <c r="AC137" s="2085" t="s">
        <v>1851</v>
      </c>
      <c r="AD137" s="2094">
        <v>13</v>
      </c>
    </row>
    <row r="138">
      <c r="A138" s="2098"/>
      <c r="B138" s="2086" t="s">
        <v>1832</v>
      </c>
      <c r="C138" s="2086"/>
      <c r="D138" s="2042">
        <f>SUM(D136:D137)</f>
      </c>
      <c r="E138" s="2042">
        <f>SUM(E136:E137)</f>
      </c>
      <c r="F138" s="2042">
        <f>SUM(F136:F137)</f>
      </c>
      <c r="G138" s="2038">
        <f t="shared" si="923"/>
      </c>
      <c r="H138" s="2038">
        <f t="shared" si="16"/>
      </c>
      <c r="I138" s="2038">
        <f t="shared" si="372"/>
      </c>
      <c r="J138" s="2038">
        <f t="shared" si="1781"/>
      </c>
      <c r="K138" s="2039">
        <f t="shared" si="1972"/>
      </c>
      <c r="L138" s="2039">
        <f t="shared" si="1341"/>
      </c>
      <c r="M138" s="2039">
        <f t="shared" si="1519"/>
      </c>
      <c r="N138" s="2039">
        <f t="shared" si="744"/>
      </c>
      <c r="O138" s="2040">
        <f t="shared" si="1101"/>
      </c>
      <c r="P138" s="2039">
        <f>AVERAGE(P136:P137)</f>
      </c>
      <c r="Q138" s="2042">
        <f>AVERAGE(Q136:Q137)</f>
      </c>
      <c r="R138" s="2042">
        <f t="shared" si="194"/>
      </c>
      <c r="S138" s="2040">
        <f>SUM(S136:S137)</f>
      </c>
      <c r="T138" s="2040">
        <f>SUM(T136:T137)</f>
      </c>
      <c r="U138" s="2040">
        <f>SUM(U136:U137)</f>
      </c>
      <c r="V138" s="2040">
        <f>SUM(V136:V137)</f>
      </c>
      <c r="W138" s="2040">
        <f>SUM(W136:W137)</f>
      </c>
      <c r="X138" s="2040">
        <f>SUM(X136:X137)</f>
      </c>
      <c r="Y138" s="2040">
        <f>SUM(Y136:Y137)</f>
      </c>
      <c r="Z138" s="2040">
        <f>SUM(Z136:Z137)</f>
      </c>
      <c r="AA138" s="2089">
        <f t="shared" si="550"/>
      </c>
      <c r="AB138" s="2090"/>
      <c r="AC138" s="2090"/>
      <c r="AD138" s="2091">
        <f>SUM(AD136:AD137)</f>
      </c>
    </row>
    <row r="139">
      <c r="A139" s="2098"/>
      <c r="B139" s="2095" t="s">
        <v>1833</v>
      </c>
      <c r="C139" s="2095"/>
      <c r="D139" s="2051">
        <f>D138+D135</f>
      </c>
      <c r="E139" s="2051">
        <f>E138+E135</f>
      </c>
      <c r="F139" s="2051">
        <f>F138+F135</f>
      </c>
      <c r="G139" s="2046">
        <f t="shared" si="923"/>
      </c>
      <c r="H139" s="2046">
        <f t="shared" si="16"/>
      </c>
      <c r="I139" s="2046">
        <f t="shared" si="372"/>
      </c>
      <c r="J139" s="2046">
        <f t="shared" si="1781"/>
      </c>
      <c r="K139" s="2047">
        <f t="shared" si="1972"/>
      </c>
      <c r="L139" s="2047">
        <f t="shared" si="1341"/>
      </c>
      <c r="M139" s="2047">
        <f t="shared" si="1519"/>
      </c>
      <c r="N139" s="2047">
        <f t="shared" si="744"/>
      </c>
      <c r="O139" s="2048">
        <f t="shared" si="1101"/>
      </c>
      <c r="P139" s="2050">
        <f>(P138+P135)/2</f>
      </c>
      <c r="Q139" s="2050">
        <f>(Q138+Q135)/2</f>
      </c>
      <c r="R139" s="2051">
        <f>(R138+R135)/2</f>
      </c>
      <c r="S139" s="2048">
        <f>S138+S135</f>
      </c>
      <c r="T139" s="2048">
        <f>T138+T135</f>
      </c>
      <c r="U139" s="2048">
        <f>U138+U135</f>
      </c>
      <c r="V139" s="2048">
        <f>V138+V135</f>
      </c>
      <c r="W139" s="2048">
        <f>W138+W135</f>
      </c>
      <c r="X139" s="2048">
        <f>X138+X135</f>
      </c>
      <c r="Y139" s="2048">
        <f>Y138+Y135</f>
      </c>
      <c r="Z139" s="2048">
        <f>Z138+Z135</f>
      </c>
      <c r="AA139" s="2096">
        <f t="shared" si="550"/>
      </c>
      <c r="AB139" s="2097"/>
      <c r="AC139" s="2097"/>
      <c r="AD139" s="2067">
        <f>AD138+AD135</f>
      </c>
    </row>
    <row r="140">
      <c r="A140" s="2070" t="s">
        <v>1834</v>
      </c>
      <c r="B140" s="2070" t="s">
        <v>1792</v>
      </c>
      <c r="C140" s="2070"/>
      <c r="D140" s="2071" t="s">
        <v>1793</v>
      </c>
      <c r="E140" s="2071"/>
      <c r="F140" s="2071"/>
      <c r="G140" s="2071"/>
      <c r="H140" s="2071"/>
      <c r="I140" s="2071"/>
      <c r="J140" s="2072" t="s">
        <v>1794</v>
      </c>
      <c r="K140" s="2072"/>
      <c r="L140" s="2072"/>
      <c r="M140" s="2072"/>
      <c r="N140" s="2072"/>
      <c r="O140" s="2072"/>
      <c r="P140" s="2072"/>
      <c r="Q140" s="2072"/>
      <c r="R140" s="2072"/>
      <c r="S140" s="2072"/>
      <c r="T140" s="2072"/>
      <c r="U140" s="2072"/>
      <c r="V140" s="2072"/>
      <c r="W140" s="2072"/>
      <c r="X140" s="2072"/>
      <c r="Y140" s="2072"/>
      <c r="Z140" s="2072"/>
      <c r="AA140" s="2072"/>
      <c r="AB140" s="2072"/>
      <c r="AC140" s="2072"/>
      <c r="AD140" s="2073"/>
    </row>
    <row r="141">
      <c r="A141" s="2070"/>
      <c r="B141" s="2070" t="s">
        <v>1795</v>
      </c>
      <c r="C141" s="2070" t="s">
        <v>1796</v>
      </c>
      <c r="D141" s="2071" t="s">
        <v>1797</v>
      </c>
      <c r="E141" s="2074" t="s">
        <v>1798</v>
      </c>
      <c r="F141" s="2075" t="s">
        <v>1799</v>
      </c>
      <c r="G141" s="2076" t="s">
        <v>1800</v>
      </c>
      <c r="H141" s="2076" t="s">
        <v>1801</v>
      </c>
      <c r="I141" s="2076" t="s">
        <v>1802</v>
      </c>
      <c r="J141" s="2072" t="s">
        <v>1803</v>
      </c>
      <c r="K141" s="2077" t="s">
        <v>1804</v>
      </c>
      <c r="L141" s="2077" t="s">
        <v>1805</v>
      </c>
      <c r="M141" s="2077" t="s">
        <v>1806</v>
      </c>
      <c r="N141" s="2077" t="s">
        <v>1807</v>
      </c>
      <c r="O141" s="2078" t="s">
        <v>1808</v>
      </c>
      <c r="P141" s="2077" t="s">
        <v>1809</v>
      </c>
      <c r="Q141" s="2078" t="s">
        <v>1810</v>
      </c>
      <c r="R141" s="2072" t="s">
        <v>1811</v>
      </c>
      <c r="S141" s="2078" t="s">
        <v>1812</v>
      </c>
      <c r="T141" s="2078" t="s">
        <v>1813</v>
      </c>
      <c r="U141" s="2078" t="s">
        <v>1814</v>
      </c>
      <c r="V141" s="2078" t="s">
        <v>1815</v>
      </c>
      <c r="W141" s="2078" t="s">
        <v>1816</v>
      </c>
      <c r="X141" s="2078" t="s">
        <v>1817</v>
      </c>
      <c r="Y141" s="2078" t="s">
        <v>1818</v>
      </c>
      <c r="Z141" s="2078" t="s">
        <v>1819</v>
      </c>
      <c r="AA141" s="2079" t="s">
        <v>1820</v>
      </c>
      <c r="AB141" s="2073" t="s">
        <v>1821</v>
      </c>
      <c r="AC141" s="2073" t="s">
        <v>1822</v>
      </c>
      <c r="AD141" s="2080" t="s">
        <v>1823</v>
      </c>
    </row>
    <row r="142">
      <c r="A142" s="2098" t="s">
        <v>1854</v>
      </c>
      <c r="B142" s="2099" t="s">
        <v>1829</v>
      </c>
      <c r="C142" s="2100" t="s">
        <v>1826</v>
      </c>
      <c r="D142" s="2101">
        <v>692.46</v>
      </c>
      <c r="E142" s="2102">
        <v>0</v>
      </c>
      <c r="F142" s="2023">
        <f t="shared" ref="F142:F148" si="726">E142*1300*1.2</f>
      </c>
      <c r="G142" s="2025">
        <f t="shared" ref="G142:G148" si="924">F142/D142</f>
      </c>
      <c r="H142" s="2025">
        <f t="shared" ref="H142:H148" si="17">D142/E142</f>
      </c>
      <c r="I142" s="2025">
        <f t="shared" ref="I142:I148" si="373">F142/E142</f>
      </c>
      <c r="J142" s="2025">
        <f t="shared" ref="J142:J148" si="1782">D142/T142</f>
      </c>
      <c r="K142" s="2026">
        <f t="shared" ref="K142:K148" si="1973">O142/S142*1</f>
      </c>
      <c r="L142" s="2026">
        <f t="shared" ref="L142:L148" si="1342">T142/S142</f>
      </c>
      <c r="M142" s="2026">
        <f t="shared" ref="M142:M148" si="1520">V142/S142</f>
      </c>
      <c r="N142" s="2026">
        <f t="shared" ref="N142:N148" si="745">W142/V142</f>
      </c>
      <c r="O142" s="2027">
        <f t="shared" ref="O142:O148" si="1102">U142/P142</f>
      </c>
      <c r="P142" s="2084">
        <v>0.0041</v>
      </c>
      <c r="Q142" s="2027">
        <v>43</v>
      </c>
      <c r="R142" s="2025">
        <f t="shared" ref="R142:R147" si="195">(D142/S142)*1000</f>
      </c>
      <c r="S142" s="2059">
        <v>7434</v>
      </c>
      <c r="T142" s="2059">
        <v>187</v>
      </c>
      <c r="U142" s="2059">
        <v>13</v>
      </c>
      <c r="V142" s="2059">
        <v>200</v>
      </c>
      <c r="W142" s="2059">
        <v>10</v>
      </c>
      <c r="X142" s="2059">
        <v>0</v>
      </c>
      <c r="Y142" s="2059">
        <v>0</v>
      </c>
      <c r="Z142" s="2059">
        <v>0</v>
      </c>
      <c r="AA142" s="2025">
        <f t="shared" ref="AA142:AA148" si="551">AD142*1000/D142</f>
      </c>
      <c r="AB142" s="2085" t="s">
        <v>1827</v>
      </c>
      <c r="AC142" s="2085" t="s">
        <v>1851</v>
      </c>
      <c r="AD142" s="2085">
        <v>10</v>
      </c>
    </row>
    <row r="143">
      <c r="A143" s="2098"/>
      <c r="B143" s="2099" t="s">
        <v>1829</v>
      </c>
      <c r="C143" s="2100" t="s">
        <v>1828</v>
      </c>
      <c r="D143" s="2101">
        <v>531.88</v>
      </c>
      <c r="E143" s="2102">
        <v>0</v>
      </c>
      <c r="F143" s="2023">
        <f t="shared" si="726"/>
      </c>
      <c r="G143" s="2025">
        <f t="shared" si="924"/>
      </c>
      <c r="H143" s="2025">
        <f t="shared" si="17"/>
      </c>
      <c r="I143" s="2025">
        <f t="shared" si="373"/>
      </c>
      <c r="J143" s="2025">
        <f t="shared" si="1782"/>
      </c>
      <c r="K143" s="2026">
        <f t="shared" si="1973"/>
      </c>
      <c r="L143" s="2026">
        <f t="shared" si="1342"/>
      </c>
      <c r="M143" s="2026">
        <f t="shared" si="1520"/>
      </c>
      <c r="N143" s="2026">
        <f t="shared" si="745"/>
      </c>
      <c r="O143" s="2027">
        <f t="shared" si="1102"/>
      </c>
      <c r="P143" s="2084">
        <v>0.0046</v>
      </c>
      <c r="Q143" s="2027">
        <v>56</v>
      </c>
      <c r="R143" s="2025">
        <f t="shared" si="195"/>
      </c>
      <c r="S143" s="2059">
        <v>490</v>
      </c>
      <c r="T143" s="2059">
        <v>197</v>
      </c>
      <c r="U143" s="2059">
        <v>13</v>
      </c>
      <c r="V143" s="2059">
        <v>217</v>
      </c>
      <c r="W143" s="2059">
        <v>8</v>
      </c>
      <c r="X143" s="2059">
        <v>2</v>
      </c>
      <c r="Y143" s="2059">
        <v>0</v>
      </c>
      <c r="Z143" s="2059">
        <v>0</v>
      </c>
      <c r="AA143" s="2025">
        <f t="shared" si="551"/>
      </c>
      <c r="AB143" s="2085" t="s">
        <v>1827</v>
      </c>
      <c r="AC143" s="2085" t="s">
        <v>1851</v>
      </c>
      <c r="AD143" s="2085">
        <v>14</v>
      </c>
    </row>
    <row r="144">
      <c r="A144" s="2098"/>
      <c r="B144" s="2086" t="s">
        <v>1832</v>
      </c>
      <c r="C144" s="2086"/>
      <c r="D144" s="2042">
        <f>SUM(D142:D143)</f>
      </c>
      <c r="E144" s="2087">
        <f>SUM(E142:E143)</f>
      </c>
      <c r="F144" s="2042">
        <f t="shared" si="726"/>
      </c>
      <c r="G144" s="2038">
        <f t="shared" si="924"/>
      </c>
      <c r="H144" s="2038">
        <f t="shared" si="17"/>
      </c>
      <c r="I144" s="2038">
        <f t="shared" si="373"/>
      </c>
      <c r="J144" s="2038">
        <f t="shared" si="1782"/>
      </c>
      <c r="K144" s="2039">
        <f t="shared" si="1973"/>
      </c>
      <c r="L144" s="2039">
        <f t="shared" si="1342"/>
      </c>
      <c r="M144" s="2039">
        <f t="shared" si="1520"/>
      </c>
      <c r="N144" s="2039">
        <f t="shared" si="745"/>
      </c>
      <c r="O144" s="2040">
        <f t="shared" si="1102"/>
      </c>
      <c r="P144" s="2039">
        <f>AVERAGE(P142:P143)</f>
      </c>
      <c r="Q144" s="2042">
        <f>AVERAGE(Q142:Q143)</f>
      </c>
      <c r="R144" s="2038">
        <f t="shared" si="195"/>
      </c>
      <c r="S144" s="2088">
        <f>SUM(S142:S143)</f>
      </c>
      <c r="T144" s="2088">
        <f>SUM(T142:T143)</f>
      </c>
      <c r="U144" s="2088">
        <f>SUM(U142:U143)</f>
      </c>
      <c r="V144" s="2088">
        <f>SUM(V142:V143)</f>
      </c>
      <c r="W144" s="2088">
        <f>SUM(W142:W143)</f>
      </c>
      <c r="X144" s="2088">
        <f>SUM(X142:X143)</f>
      </c>
      <c r="Y144" s="2088">
        <f>SUM(Y142:Y143)</f>
      </c>
      <c r="Z144" s="2088">
        <f>SUM(Z142:Z143)</f>
      </c>
      <c r="AA144" s="2089">
        <f t="shared" si="551"/>
      </c>
      <c r="AB144" s="2090"/>
      <c r="AC144" s="2090"/>
      <c r="AD144" s="2091">
        <f>SUM(AD142:AD143)</f>
      </c>
    </row>
    <row r="145">
      <c r="A145" s="2098"/>
      <c r="B145" s="2100" t="s">
        <v>1837</v>
      </c>
      <c r="C145" s="2100" t="s">
        <v>1830</v>
      </c>
      <c r="D145" s="2101">
        <v>412.01</v>
      </c>
      <c r="E145" s="2102">
        <v>0</v>
      </c>
      <c r="F145" s="2101">
        <f t="shared" si="726"/>
      </c>
      <c r="G145" s="2025">
        <f t="shared" si="924"/>
      </c>
      <c r="H145" s="2025">
        <f t="shared" si="17"/>
      </c>
      <c r="I145" s="2025">
        <f t="shared" si="373"/>
      </c>
      <c r="J145" s="2025">
        <f t="shared" si="1782"/>
      </c>
      <c r="K145" s="2026">
        <f t="shared" si="1973"/>
      </c>
      <c r="L145" s="2026">
        <f t="shared" si="1342"/>
      </c>
      <c r="M145" s="2026">
        <f t="shared" si="1520"/>
      </c>
      <c r="N145" s="2026">
        <f t="shared" si="745"/>
      </c>
      <c r="O145" s="2027">
        <f t="shared" si="1102"/>
      </c>
      <c r="P145" s="2092">
        <v>0.0064</v>
      </c>
      <c r="Q145" s="2027">
        <v>56</v>
      </c>
      <c r="R145" s="2025">
        <f t="shared" si="195"/>
      </c>
      <c r="S145" s="2059">
        <v>2394</v>
      </c>
      <c r="T145" s="2059">
        <v>109</v>
      </c>
      <c r="U145" s="2059">
        <v>7</v>
      </c>
      <c r="V145" s="2059">
        <v>125</v>
      </c>
      <c r="W145" s="2059">
        <v>7</v>
      </c>
      <c r="X145" s="2059">
        <v>0</v>
      </c>
      <c r="Y145" s="2059">
        <v>0</v>
      </c>
      <c r="Z145" s="2059">
        <v>0</v>
      </c>
      <c r="AA145" s="2025">
        <f t="shared" si="551"/>
      </c>
      <c r="AB145" s="2085" t="s">
        <v>1827</v>
      </c>
      <c r="AC145" s="2085" t="s">
        <v>1851</v>
      </c>
      <c r="AD145" s="2085">
        <v>6</v>
      </c>
    </row>
    <row r="146">
      <c r="A146" s="2098"/>
      <c r="B146" s="2100" t="s">
        <v>1837</v>
      </c>
      <c r="C146" s="2100" t="s">
        <v>1831</v>
      </c>
      <c r="D146" s="2101">
        <v>234.03</v>
      </c>
      <c r="E146" s="2102">
        <v>1</v>
      </c>
      <c r="F146" s="2101">
        <f t="shared" si="726"/>
      </c>
      <c r="G146" s="2057">
        <f t="shared" si="924"/>
      </c>
      <c r="H146" s="2057">
        <f t="shared" si="17"/>
      </c>
      <c r="I146" s="2057">
        <f t="shared" si="373"/>
      </c>
      <c r="J146" s="2057">
        <f t="shared" si="1782"/>
      </c>
      <c r="K146" s="2058">
        <f t="shared" si="1973"/>
      </c>
      <c r="L146" s="2058">
        <f t="shared" si="1342"/>
      </c>
      <c r="M146" s="2058">
        <f t="shared" si="1520"/>
      </c>
      <c r="N146" s="2058">
        <f t="shared" si="745"/>
      </c>
      <c r="O146" s="2027">
        <f t="shared" si="1102"/>
      </c>
      <c r="P146" s="2092">
        <v>0.0075</v>
      </c>
      <c r="Q146" s="2093">
        <v>57</v>
      </c>
      <c r="R146" s="2057">
        <f t="shared" si="195"/>
      </c>
      <c r="S146" s="2059">
        <v>4172</v>
      </c>
      <c r="T146" s="2059">
        <v>165</v>
      </c>
      <c r="U146" s="2059">
        <v>12</v>
      </c>
      <c r="V146" s="2059">
        <v>179</v>
      </c>
      <c r="W146" s="2059">
        <v>9</v>
      </c>
      <c r="X146" s="2059">
        <v>1</v>
      </c>
      <c r="Y146" s="2059">
        <v>0</v>
      </c>
      <c r="Z146" s="2059">
        <v>0</v>
      </c>
      <c r="AA146" s="2025">
        <f t="shared" si="551"/>
      </c>
      <c r="AB146" s="2085" t="s">
        <v>1827</v>
      </c>
      <c r="AC146" s="2085" t="s">
        <v>1851</v>
      </c>
      <c r="AD146" s="2094">
        <v>3</v>
      </c>
    </row>
    <row r="147">
      <c r="A147" s="2098"/>
      <c r="B147" s="2086" t="s">
        <v>1832</v>
      </c>
      <c r="C147" s="2086"/>
      <c r="D147" s="2042">
        <f>SUM(D145:D146)</f>
      </c>
      <c r="E147" s="2042">
        <f>SUM(E145:E146)</f>
      </c>
      <c r="F147" s="2042">
        <f t="shared" si="726"/>
      </c>
      <c r="G147" s="2038">
        <f t="shared" si="924"/>
      </c>
      <c r="H147" s="2038">
        <f t="shared" si="17"/>
      </c>
      <c r="I147" s="2038">
        <f t="shared" si="373"/>
      </c>
      <c r="J147" s="2038">
        <f t="shared" si="1782"/>
      </c>
      <c r="K147" s="2039">
        <f t="shared" si="1973"/>
      </c>
      <c r="L147" s="2039">
        <f t="shared" si="1342"/>
      </c>
      <c r="M147" s="2039">
        <f t="shared" si="1520"/>
      </c>
      <c r="N147" s="2039">
        <f t="shared" si="745"/>
      </c>
      <c r="O147" s="2040">
        <f t="shared" si="1102"/>
      </c>
      <c r="P147" s="2039">
        <f>AVERAGE(P145:P146)</f>
      </c>
      <c r="Q147" s="2042">
        <f>AVERAGE(Q145:Q146)</f>
      </c>
      <c r="R147" s="2042">
        <f t="shared" si="195"/>
      </c>
      <c r="S147" s="2040">
        <f>SUM(S145:S146)</f>
      </c>
      <c r="T147" s="2040">
        <f>SUM(T145:T146)</f>
      </c>
      <c r="U147" s="2040">
        <f>SUM(U145:U146)</f>
      </c>
      <c r="V147" s="2040">
        <f>SUM(V145:V146)</f>
      </c>
      <c r="W147" s="2040">
        <f>SUM(W145:W146)</f>
      </c>
      <c r="X147" s="2040">
        <f>SUM(X145:X146)</f>
      </c>
      <c r="Y147" s="2040">
        <f>SUM(Y145:Y146)</f>
      </c>
      <c r="Z147" s="2040">
        <f>SUM(Z145:Z146)</f>
      </c>
      <c r="AA147" s="2089">
        <f t="shared" si="551"/>
      </c>
      <c r="AB147" s="2090"/>
      <c r="AC147" s="2090"/>
      <c r="AD147" s="2091">
        <f>SUM(AD145:AD146)</f>
      </c>
    </row>
    <row customHeight="true" ht="19.53211517165008" r="148">
      <c r="A148" s="2098"/>
      <c r="B148" s="2095" t="s">
        <v>1833</v>
      </c>
      <c r="C148" s="2095"/>
      <c r="D148" s="2051">
        <f>D147+D144</f>
      </c>
      <c r="E148" s="2051">
        <f>E147+E144</f>
      </c>
      <c r="F148" s="2051">
        <f t="shared" si="726"/>
      </c>
      <c r="G148" s="2046">
        <f t="shared" si="924"/>
      </c>
      <c r="H148" s="2046">
        <f t="shared" si="17"/>
      </c>
      <c r="I148" s="2046">
        <f t="shared" si="373"/>
      </c>
      <c r="J148" s="2046">
        <f t="shared" si="1782"/>
      </c>
      <c r="K148" s="2047">
        <f t="shared" si="1973"/>
      </c>
      <c r="L148" s="2047">
        <f t="shared" si="1342"/>
      </c>
      <c r="M148" s="2047">
        <f t="shared" si="1520"/>
      </c>
      <c r="N148" s="2047">
        <f t="shared" si="745"/>
      </c>
      <c r="O148" s="2048">
        <f t="shared" si="1102"/>
      </c>
      <c r="P148" s="2050">
        <f>(P147+P144)/2</f>
      </c>
      <c r="Q148" s="2050">
        <f>(Q147+Q144)/2</f>
      </c>
      <c r="R148" s="2051">
        <f>(R147+R144)/2</f>
      </c>
      <c r="S148" s="2048">
        <f>S147+S144</f>
      </c>
      <c r="T148" s="2048">
        <f>T147+T144</f>
      </c>
      <c r="U148" s="2048">
        <f>U147+U144</f>
      </c>
      <c r="V148" s="2048">
        <f>V147+V144</f>
      </c>
      <c r="W148" s="2048">
        <f>W147+W144</f>
      </c>
      <c r="X148" s="2048">
        <f>X147+X144</f>
      </c>
      <c r="Y148" s="2048">
        <f>Y147+Y144</f>
      </c>
      <c r="Z148" s="2048">
        <f>Z147+Z144</f>
      </c>
      <c r="AA148" s="2096">
        <f t="shared" si="551"/>
      </c>
      <c r="AB148" s="2097"/>
      <c r="AC148" s="2097"/>
      <c r="AD148" s="2067">
        <f>AD147+AD144</f>
      </c>
    </row>
    <row r="149">
      <c r="A149" s="2070" t="s">
        <v>1834</v>
      </c>
      <c r="B149" s="2070" t="s">
        <v>1792</v>
      </c>
      <c r="C149" s="2070"/>
      <c r="D149" s="2071" t="s">
        <v>1793</v>
      </c>
      <c r="E149" s="2071"/>
      <c r="F149" s="2071"/>
      <c r="G149" s="2071"/>
      <c r="H149" s="2071"/>
      <c r="I149" s="2071"/>
      <c r="J149" s="2072" t="s">
        <v>1794</v>
      </c>
      <c r="K149" s="2072"/>
      <c r="L149" s="2072"/>
      <c r="M149" s="2072"/>
      <c r="N149" s="2072"/>
      <c r="O149" s="2072"/>
      <c r="P149" s="2072"/>
      <c r="Q149" s="2072"/>
      <c r="R149" s="2072"/>
      <c r="S149" s="2072"/>
      <c r="T149" s="2072"/>
      <c r="U149" s="2072"/>
      <c r="V149" s="2072"/>
      <c r="W149" s="2072"/>
      <c r="X149" s="2072"/>
      <c r="Y149" s="2072"/>
      <c r="Z149" s="2072"/>
      <c r="AA149" s="2072"/>
      <c r="AB149" s="2072"/>
      <c r="AC149" s="2072"/>
      <c r="AD149" s="2073"/>
    </row>
    <row r="150">
      <c r="A150" s="2070"/>
      <c r="B150" s="2070" t="s">
        <v>1795</v>
      </c>
      <c r="C150" s="2070" t="s">
        <v>1796</v>
      </c>
      <c r="D150" s="2071" t="s">
        <v>1797</v>
      </c>
      <c r="E150" s="2074" t="s">
        <v>1798</v>
      </c>
      <c r="F150" s="2075" t="s">
        <v>1799</v>
      </c>
      <c r="G150" s="2076" t="s">
        <v>1800</v>
      </c>
      <c r="H150" s="2076" t="s">
        <v>1801</v>
      </c>
      <c r="I150" s="2076" t="s">
        <v>1802</v>
      </c>
      <c r="J150" s="2072" t="s">
        <v>1803</v>
      </c>
      <c r="K150" s="2077" t="s">
        <v>1804</v>
      </c>
      <c r="L150" s="2077" t="s">
        <v>1805</v>
      </c>
      <c r="M150" s="2077" t="s">
        <v>1806</v>
      </c>
      <c r="N150" s="2077" t="s">
        <v>1807</v>
      </c>
      <c r="O150" s="2078" t="s">
        <v>1808</v>
      </c>
      <c r="P150" s="2077" t="s">
        <v>1809</v>
      </c>
      <c r="Q150" s="2078" t="s">
        <v>1810</v>
      </c>
      <c r="R150" s="2072" t="s">
        <v>1811</v>
      </c>
      <c r="S150" s="2078" t="s">
        <v>1812</v>
      </c>
      <c r="T150" s="2078" t="s">
        <v>1813</v>
      </c>
      <c r="U150" s="2078" t="s">
        <v>1814</v>
      </c>
      <c r="V150" s="2078" t="s">
        <v>1815</v>
      </c>
      <c r="W150" s="2078" t="s">
        <v>1816</v>
      </c>
      <c r="X150" s="2078" t="s">
        <v>1817</v>
      </c>
      <c r="Y150" s="2078" t="s">
        <v>1818</v>
      </c>
      <c r="Z150" s="2078" t="s">
        <v>1819</v>
      </c>
      <c r="AA150" s="2079" t="s">
        <v>1820</v>
      </c>
      <c r="AB150" s="2073" t="s">
        <v>1821</v>
      </c>
      <c r="AC150" s="2073" t="s">
        <v>1822</v>
      </c>
      <c r="AD150" s="2080" t="s">
        <v>1823</v>
      </c>
    </row>
    <row r="151">
      <c r="A151" s="2098" t="s">
        <v>1855</v>
      </c>
      <c r="B151" s="2100" t="s">
        <v>1847</v>
      </c>
      <c r="C151" s="2100" t="s">
        <v>1826</v>
      </c>
      <c r="D151" s="2101">
        <v>623.68</v>
      </c>
      <c r="E151" s="2102">
        <v>0</v>
      </c>
      <c r="F151" s="2023">
        <f t="shared" ref="F151:F157" si="1681">E151*2000*1.2</f>
      </c>
      <c r="G151" s="2025">
        <f t="shared" ref="G151:G157" si="925">F151/D151</f>
      </c>
      <c r="H151" s="2025">
        <f t="shared" ref="H151:H157" si="18">D151/E151</f>
      </c>
      <c r="I151" s="2025">
        <f t="shared" ref="I151:I157" si="374">F151/E151</f>
      </c>
      <c r="J151" s="2025">
        <f t="shared" ref="J151:J157" si="1783">D151/T151</f>
      </c>
      <c r="K151" s="2026">
        <f t="shared" ref="K151:K157" si="1974">O151/S151*1</f>
      </c>
      <c r="L151" s="2026">
        <f t="shared" ref="L151:L157" si="1343">T151/S151</f>
      </c>
      <c r="M151" s="2026">
        <f t="shared" ref="M151:M157" si="1521">V151/S151</f>
      </c>
      <c r="N151" s="2026">
        <f t="shared" ref="N151:N157" si="746">W151/V151</f>
      </c>
      <c r="O151" s="2027">
        <f t="shared" ref="O151:O157" si="1103">U151/P151</f>
      </c>
      <c r="P151" s="2084">
        <v>0.003</v>
      </c>
      <c r="Q151" s="2027">
        <v>35</v>
      </c>
      <c r="R151" s="2025">
        <f t="shared" ref="R151:R156" si="196">(D151/S151)*1000</f>
      </c>
      <c r="S151" s="2059">
        <v>6443</v>
      </c>
      <c r="T151" s="2059">
        <v>174</v>
      </c>
      <c r="U151" s="2059">
        <v>12</v>
      </c>
      <c r="V151" s="2059">
        <v>196</v>
      </c>
      <c r="W151" s="2059">
        <v>9</v>
      </c>
      <c r="X151" s="2059">
        <v>0</v>
      </c>
      <c r="Y151" s="2059">
        <v>0</v>
      </c>
      <c r="Z151" s="2059">
        <v>0</v>
      </c>
      <c r="AA151" s="2025">
        <f t="shared" ref="AA151:AA157" si="552">AD151*1000/D151</f>
      </c>
      <c r="AB151" s="2085" t="s">
        <v>1827</v>
      </c>
      <c r="AC151" s="2085" t="s">
        <v>1851</v>
      </c>
      <c r="AD151" s="2085">
        <v>10</v>
      </c>
    </row>
    <row r="152">
      <c r="A152" s="2098"/>
      <c r="B152" s="2100" t="s">
        <v>1847</v>
      </c>
      <c r="C152" s="2100" t="s">
        <v>1828</v>
      </c>
      <c r="D152" s="2101">
        <v>580.09</v>
      </c>
      <c r="E152" s="2102">
        <v>1</v>
      </c>
      <c r="F152" s="2101">
        <f t="shared" si="1681"/>
      </c>
      <c r="G152" s="2025">
        <f t="shared" si="925"/>
      </c>
      <c r="H152" s="2025">
        <f t="shared" si="18"/>
      </c>
      <c r="I152" s="2025">
        <f t="shared" si="374"/>
      </c>
      <c r="J152" s="2025">
        <f t="shared" si="1783"/>
      </c>
      <c r="K152" s="2026">
        <f t="shared" si="1974"/>
      </c>
      <c r="L152" s="2026">
        <f t="shared" si="1343"/>
      </c>
      <c r="M152" s="2026">
        <f t="shared" si="1521"/>
      </c>
      <c r="N152" s="2026">
        <f t="shared" si="746"/>
      </c>
      <c r="O152" s="2027">
        <f t="shared" si="1103"/>
      </c>
      <c r="P152" s="2084">
        <v>0.0061</v>
      </c>
      <c r="Q152" s="2027">
        <v>41</v>
      </c>
      <c r="R152" s="2025">
        <f t="shared" si="196"/>
      </c>
      <c r="S152" s="2059">
        <v>6145</v>
      </c>
      <c r="T152" s="2059">
        <v>287</v>
      </c>
      <c r="U152" s="2059">
        <v>19</v>
      </c>
      <c r="V152" s="2059">
        <v>315</v>
      </c>
      <c r="W152" s="2059">
        <v>27</v>
      </c>
      <c r="X152" s="2059">
        <v>1</v>
      </c>
      <c r="Y152" s="2059">
        <v>1</v>
      </c>
      <c r="Z152" s="2059">
        <v>0</v>
      </c>
      <c r="AA152" s="2025">
        <f t="shared" si="552"/>
      </c>
      <c r="AB152" s="2085" t="s">
        <v>1827</v>
      </c>
      <c r="AC152" s="2085" t="s">
        <v>1851</v>
      </c>
      <c r="AD152" s="2085">
        <v>18</v>
      </c>
    </row>
    <row r="153">
      <c r="A153" s="2098"/>
      <c r="B153" s="2086" t="s">
        <v>1832</v>
      </c>
      <c r="C153" s="2086"/>
      <c r="D153" s="2042">
        <f>SUM(D151:D152)</f>
      </c>
      <c r="E153" s="2087">
        <f>SUM(E151:E152)</f>
      </c>
      <c r="F153" s="2042">
        <f t="shared" si="1681"/>
      </c>
      <c r="G153" s="2038">
        <f t="shared" si="925"/>
      </c>
      <c r="H153" s="2038">
        <f t="shared" si="18"/>
      </c>
      <c r="I153" s="2038">
        <f t="shared" si="374"/>
      </c>
      <c r="J153" s="2038">
        <f t="shared" si="1783"/>
      </c>
      <c r="K153" s="2039">
        <f t="shared" si="1974"/>
      </c>
      <c r="L153" s="2039">
        <f t="shared" si="1343"/>
      </c>
      <c r="M153" s="2039">
        <f t="shared" si="1521"/>
      </c>
      <c r="N153" s="2039">
        <f t="shared" si="746"/>
      </c>
      <c r="O153" s="2040">
        <f t="shared" si="1103"/>
      </c>
      <c r="P153" s="2039">
        <f>AVERAGE(P151:P152)</f>
      </c>
      <c r="Q153" s="2042">
        <f>AVERAGE(Q151:Q152)</f>
      </c>
      <c r="R153" s="2038">
        <f t="shared" si="196"/>
      </c>
      <c r="S153" s="2088">
        <f>SUM(S151:S152)</f>
      </c>
      <c r="T153" s="2088">
        <f>SUM(T151:T152)</f>
      </c>
      <c r="U153" s="2088">
        <f>SUM(U151:U152)</f>
      </c>
      <c r="V153" s="2088">
        <f>SUM(V151:V152)</f>
      </c>
      <c r="W153" s="2088">
        <f>SUM(W151:W152)</f>
      </c>
      <c r="X153" s="2088">
        <f>SUM(X151:X152)</f>
      </c>
      <c r="Y153" s="2088">
        <f>SUM(Y151:Y152)</f>
      </c>
      <c r="Z153" s="2088">
        <f>SUM(Z151:Z152)</f>
      </c>
      <c r="AA153" s="2089">
        <f t="shared" si="552"/>
      </c>
      <c r="AB153" s="2090"/>
      <c r="AC153" s="2090"/>
      <c r="AD153" s="2091">
        <f>SUM(AD151:AD152)</f>
      </c>
    </row>
    <row r="154">
      <c r="A154" s="2098"/>
      <c r="B154" s="2100" t="s">
        <v>1837</v>
      </c>
      <c r="C154" s="2100" t="s">
        <v>1830</v>
      </c>
      <c r="D154" s="2101">
        <v>529.56</v>
      </c>
      <c r="E154" s="2102">
        <v>2</v>
      </c>
      <c r="F154" s="2101">
        <f t="shared" si="1681"/>
      </c>
      <c r="G154" s="2025">
        <f t="shared" si="925"/>
      </c>
      <c r="H154" s="2025">
        <f t="shared" si="18"/>
      </c>
      <c r="I154" s="2025">
        <f t="shared" si="374"/>
      </c>
      <c r="J154" s="2025">
        <f t="shared" si="1783"/>
      </c>
      <c r="K154" s="2026">
        <f t="shared" si="1974"/>
      </c>
      <c r="L154" s="2026">
        <f t="shared" si="1343"/>
      </c>
      <c r="M154" s="2026">
        <f t="shared" si="1521"/>
      </c>
      <c r="N154" s="2026">
        <f t="shared" si="746"/>
      </c>
      <c r="O154" s="2027">
        <f t="shared" si="1103"/>
      </c>
      <c r="P154" s="2092">
        <v>0.0063</v>
      </c>
      <c r="Q154" s="2027">
        <v>48</v>
      </c>
      <c r="R154" s="2025">
        <f t="shared" si="196"/>
      </c>
      <c r="S154" s="2059">
        <v>5372</v>
      </c>
      <c r="T154" s="2059">
        <v>283</v>
      </c>
      <c r="U154" s="2059">
        <v>16</v>
      </c>
      <c r="V154" s="2059">
        <v>307</v>
      </c>
      <c r="W154" s="2059">
        <v>45</v>
      </c>
      <c r="X154" s="2059">
        <v>1</v>
      </c>
      <c r="Y154" s="2059">
        <v>0</v>
      </c>
      <c r="Z154" s="2059">
        <v>0</v>
      </c>
      <c r="AA154" s="2025">
        <f t="shared" si="552"/>
      </c>
      <c r="AB154" s="2085" t="s">
        <v>1827</v>
      </c>
      <c r="AC154" s="2085" t="s">
        <v>1851</v>
      </c>
      <c r="AD154" s="2085">
        <v>12</v>
      </c>
    </row>
    <row r="155">
      <c r="A155" s="2098"/>
      <c r="B155" s="2100" t="s">
        <v>1837</v>
      </c>
      <c r="C155" s="2100" t="s">
        <v>1831</v>
      </c>
      <c r="D155" s="2101">
        <v>295.53</v>
      </c>
      <c r="E155" s="2102">
        <v>0</v>
      </c>
      <c r="F155" s="2101">
        <f t="shared" si="1681"/>
      </c>
      <c r="G155" s="2057">
        <f t="shared" si="925"/>
      </c>
      <c r="H155" s="2057">
        <f t="shared" si="18"/>
      </c>
      <c r="I155" s="2057">
        <f t="shared" si="374"/>
      </c>
      <c r="J155" s="2057">
        <f t="shared" si="1783"/>
      </c>
      <c r="K155" s="2058">
        <f t="shared" si="1974"/>
      </c>
      <c r="L155" s="2058">
        <f t="shared" si="1343"/>
      </c>
      <c r="M155" s="2058">
        <f t="shared" si="1521"/>
      </c>
      <c r="N155" s="2058">
        <f t="shared" si="746"/>
      </c>
      <c r="O155" s="2027">
        <f t="shared" si="1103"/>
      </c>
      <c r="P155" s="2092">
        <v>0.0062</v>
      </c>
      <c r="Q155" s="2093">
        <v>50</v>
      </c>
      <c r="R155" s="2057">
        <f t="shared" si="196"/>
      </c>
      <c r="S155" s="2059">
        <v>3088</v>
      </c>
      <c r="T155" s="2059">
        <v>135</v>
      </c>
      <c r="U155" s="2059">
        <v>8</v>
      </c>
      <c r="V155" s="2059">
        <v>147</v>
      </c>
      <c r="W155" s="2059">
        <v>2</v>
      </c>
      <c r="X155" s="2059">
        <v>1</v>
      </c>
      <c r="Y155" s="2059">
        <v>0</v>
      </c>
      <c r="Z155" s="2059">
        <v>0</v>
      </c>
      <c r="AA155" s="2025">
        <f t="shared" si="552"/>
      </c>
      <c r="AB155" s="2085" t="s">
        <v>1827</v>
      </c>
      <c r="AC155" s="2085" t="s">
        <v>1851</v>
      </c>
      <c r="AD155" s="2094">
        <v>8</v>
      </c>
    </row>
    <row r="156">
      <c r="A156" s="2098"/>
      <c r="B156" s="2086" t="s">
        <v>1832</v>
      </c>
      <c r="C156" s="2086"/>
      <c r="D156" s="2042">
        <f>SUM(D154:D155)</f>
      </c>
      <c r="E156" s="2042">
        <f>SUM(E154:E155)</f>
      </c>
      <c r="F156" s="2042">
        <f t="shared" si="1681"/>
      </c>
      <c r="G156" s="2038">
        <f t="shared" si="925"/>
      </c>
      <c r="H156" s="2038">
        <f t="shared" si="18"/>
      </c>
      <c r="I156" s="2038">
        <f t="shared" si="374"/>
      </c>
      <c r="J156" s="2038">
        <f t="shared" si="1783"/>
      </c>
      <c r="K156" s="2039">
        <f t="shared" si="1974"/>
      </c>
      <c r="L156" s="2039">
        <f t="shared" si="1343"/>
      </c>
      <c r="M156" s="2039">
        <f t="shared" si="1521"/>
      </c>
      <c r="N156" s="2039">
        <f t="shared" si="746"/>
      </c>
      <c r="O156" s="2040">
        <f t="shared" si="1103"/>
      </c>
      <c r="P156" s="2039">
        <f>AVERAGE(P154:P155)</f>
      </c>
      <c r="Q156" s="2042">
        <f>AVERAGE(Q154:Q155)</f>
      </c>
      <c r="R156" s="2042">
        <f t="shared" si="196"/>
      </c>
      <c r="S156" s="2040">
        <f>SUM(S154:S155)</f>
      </c>
      <c r="T156" s="2040">
        <f>SUM(T154:T155)</f>
      </c>
      <c r="U156" s="2040">
        <f>SUM(U154:U155)</f>
      </c>
      <c r="V156" s="2040">
        <f>SUM(V154:V155)</f>
      </c>
      <c r="W156" s="2040">
        <f>SUM(W154:W155)</f>
      </c>
      <c r="X156" s="2040">
        <f>SUM(X154:X155)</f>
      </c>
      <c r="Y156" s="2040">
        <f>SUM(Y154:Y155)</f>
      </c>
      <c r="Z156" s="2040">
        <f>SUM(Z154:Z155)</f>
      </c>
      <c r="AA156" s="2089">
        <f t="shared" si="552"/>
      </c>
      <c r="AB156" s="2090"/>
      <c r="AC156" s="2090"/>
      <c r="AD156" s="2091">
        <f>SUM(AD154:AD155)</f>
      </c>
    </row>
    <row r="157">
      <c r="A157" s="2098"/>
      <c r="B157" s="2095" t="s">
        <v>1833</v>
      </c>
      <c r="C157" s="2095"/>
      <c r="D157" s="2051">
        <f>D156+D153</f>
      </c>
      <c r="E157" s="2051">
        <f>E156+E153</f>
      </c>
      <c r="F157" s="2051">
        <f t="shared" si="1681"/>
      </c>
      <c r="G157" s="2046">
        <f t="shared" si="925"/>
      </c>
      <c r="H157" s="2046">
        <f t="shared" si="18"/>
      </c>
      <c r="I157" s="2046">
        <f t="shared" si="374"/>
      </c>
      <c r="J157" s="2046">
        <f t="shared" si="1783"/>
      </c>
      <c r="K157" s="2047">
        <f t="shared" si="1974"/>
      </c>
      <c r="L157" s="2047">
        <f t="shared" si="1343"/>
      </c>
      <c r="M157" s="2047">
        <f t="shared" si="1521"/>
      </c>
      <c r="N157" s="2047">
        <f t="shared" si="746"/>
      </c>
      <c r="O157" s="2048">
        <f t="shared" si="1103"/>
      </c>
      <c r="P157" s="2050">
        <f>(P156+P153)/2</f>
      </c>
      <c r="Q157" s="2050">
        <f>(Q156+Q153)/2</f>
      </c>
      <c r="R157" s="2051">
        <f>(R156+R153)/2</f>
      </c>
      <c r="S157" s="2048">
        <f>S156+S153</f>
      </c>
      <c r="T157" s="2048">
        <f>T156+T153</f>
      </c>
      <c r="U157" s="2048">
        <f>U156+U153</f>
      </c>
      <c r="V157" s="2048">
        <f>V156+V153</f>
      </c>
      <c r="W157" s="2048">
        <f>W156+W153</f>
      </c>
      <c r="X157" s="2048">
        <f>X156+X153</f>
      </c>
      <c r="Y157" s="2048">
        <f>Y156+Y153</f>
      </c>
      <c r="Z157" s="2048">
        <f>Z156+Z153</f>
      </c>
      <c r="AA157" s="2096">
        <f t="shared" si="552"/>
      </c>
      <c r="AB157" s="2097"/>
      <c r="AC157" s="2097"/>
      <c r="AD157" s="2067">
        <f>AD156+AD153</f>
      </c>
    </row>
    <row r="158">
      <c r="A158" s="2070" t="s">
        <v>1834</v>
      </c>
      <c r="B158" s="2070" t="s">
        <v>1792</v>
      </c>
      <c r="C158" s="2070"/>
      <c r="D158" s="2071" t="s">
        <v>1793</v>
      </c>
      <c r="E158" s="2071"/>
      <c r="F158" s="2071"/>
      <c r="G158" s="2071"/>
      <c r="H158" s="2071"/>
      <c r="I158" s="2071"/>
      <c r="J158" s="2072" t="s">
        <v>1794</v>
      </c>
      <c r="K158" s="2072"/>
      <c r="L158" s="2072"/>
      <c r="M158" s="2072"/>
      <c r="N158" s="2072"/>
      <c r="O158" s="2072"/>
      <c r="P158" s="2072"/>
      <c r="Q158" s="2072"/>
      <c r="R158" s="2072"/>
      <c r="S158" s="2072"/>
      <c r="T158" s="2072"/>
      <c r="U158" s="2072"/>
      <c r="V158" s="2072"/>
      <c r="W158" s="2072"/>
      <c r="X158" s="2072"/>
      <c r="Y158" s="2072"/>
      <c r="Z158" s="2072"/>
      <c r="AA158" s="2072"/>
      <c r="AB158" s="2072"/>
      <c r="AC158" s="2072"/>
      <c r="AD158" s="2073"/>
    </row>
    <row r="159">
      <c r="A159" s="2070"/>
      <c r="B159" s="2070" t="s">
        <v>1795</v>
      </c>
      <c r="C159" s="2070" t="s">
        <v>1796</v>
      </c>
      <c r="D159" s="2071" t="s">
        <v>1797</v>
      </c>
      <c r="E159" s="2074" t="s">
        <v>1798</v>
      </c>
      <c r="F159" s="2075" t="s">
        <v>1799</v>
      </c>
      <c r="G159" s="2076" t="s">
        <v>1800</v>
      </c>
      <c r="H159" s="2076" t="s">
        <v>1801</v>
      </c>
      <c r="I159" s="2076" t="s">
        <v>1802</v>
      </c>
      <c r="J159" s="2072" t="s">
        <v>1803</v>
      </c>
      <c r="K159" s="2077" t="s">
        <v>1804</v>
      </c>
      <c r="L159" s="2077" t="s">
        <v>1805</v>
      </c>
      <c r="M159" s="2077" t="s">
        <v>1806</v>
      </c>
      <c r="N159" s="2077" t="s">
        <v>1807</v>
      </c>
      <c r="O159" s="2078" t="s">
        <v>1808</v>
      </c>
      <c r="P159" s="2077" t="s">
        <v>1809</v>
      </c>
      <c r="Q159" s="2078" t="s">
        <v>1810</v>
      </c>
      <c r="R159" s="2072" t="s">
        <v>1811</v>
      </c>
      <c r="S159" s="2078" t="s">
        <v>1812</v>
      </c>
      <c r="T159" s="2078" t="s">
        <v>1813</v>
      </c>
      <c r="U159" s="2078" t="s">
        <v>1814</v>
      </c>
      <c r="V159" s="2078" t="s">
        <v>1815</v>
      </c>
      <c r="W159" s="2078" t="s">
        <v>1816</v>
      </c>
      <c r="X159" s="2078" t="s">
        <v>1817</v>
      </c>
      <c r="Y159" s="2078" t="s">
        <v>1818</v>
      </c>
      <c r="Z159" s="2078" t="s">
        <v>1819</v>
      </c>
      <c r="AA159" s="2079" t="s">
        <v>1820</v>
      </c>
      <c r="AB159" s="2073" t="s">
        <v>1821</v>
      </c>
      <c r="AC159" s="2073" t="s">
        <v>1822</v>
      </c>
      <c r="AD159" s="2080" t="s">
        <v>1823</v>
      </c>
    </row>
    <row r="160">
      <c r="A160" s="2098" t="s">
        <v>1856</v>
      </c>
      <c r="B160" s="2100" t="s">
        <v>1847</v>
      </c>
      <c r="C160" s="2100" t="s">
        <v>1826</v>
      </c>
      <c r="D160" s="2101">
        <v>752.47</v>
      </c>
      <c r="E160" s="2102">
        <v>0</v>
      </c>
      <c r="F160" s="2023">
        <f t="shared" ref="F160:F166" si="1682">E160*2000*1.2</f>
      </c>
      <c r="G160" s="2025">
        <f t="shared" ref="G160:G166" si="926">F160/D160</f>
      </c>
      <c r="H160" s="2025">
        <f t="shared" ref="H160:H166" si="19">D160/E160</f>
      </c>
      <c r="I160" s="2025">
        <f t="shared" ref="I160:I166" si="375">F160/E160</f>
      </c>
      <c r="J160" s="2025">
        <f t="shared" ref="J160:J166" si="1784">D160/T160</f>
      </c>
      <c r="K160" s="2026">
        <f t="shared" ref="K160:K166" si="1975">O160/S160*1</f>
      </c>
      <c r="L160" s="2026">
        <f t="shared" ref="L160:L166" si="1344">T160/S160</f>
      </c>
      <c r="M160" s="2026">
        <f t="shared" ref="M160:M166" si="1522">V160/S160</f>
      </c>
      <c r="N160" s="2026">
        <f t="shared" ref="N160:N166" si="747">W160/V160</f>
      </c>
      <c r="O160" s="2027">
        <f t="shared" ref="O160:O166" si="1104">U160/P160</f>
      </c>
      <c r="P160" s="2084">
        <v>0.003</v>
      </c>
      <c r="Q160" s="2027">
        <v>33</v>
      </c>
      <c r="R160" s="2025">
        <f t="shared" ref="R160:R165" si="197">(D160/S160)*1000</f>
      </c>
      <c r="S160" s="2059">
        <v>7926</v>
      </c>
      <c r="T160" s="2059">
        <v>210</v>
      </c>
      <c r="U160" s="2059">
        <v>13</v>
      </c>
      <c r="V160" s="2059">
        <v>211</v>
      </c>
      <c r="W160" s="2059">
        <v>13</v>
      </c>
      <c r="X160" s="2059">
        <v>1</v>
      </c>
      <c r="Y160" s="2059">
        <v>0</v>
      </c>
      <c r="Z160" s="2059">
        <v>0</v>
      </c>
      <c r="AA160" s="2025">
        <f t="shared" ref="AA160:AA166" si="553">AD160*1000/D160</f>
      </c>
      <c r="AB160" s="2085" t="s">
        <v>1827</v>
      </c>
      <c r="AC160" s="2085" t="s">
        <v>1851</v>
      </c>
      <c r="AD160" s="2085">
        <v>11</v>
      </c>
    </row>
    <row r="161">
      <c r="A161" s="2098"/>
      <c r="B161" s="2100" t="s">
        <v>1847</v>
      </c>
      <c r="C161" s="2100" t="s">
        <v>1828</v>
      </c>
      <c r="D161" s="2101">
        <v>573.42</v>
      </c>
      <c r="E161" s="2102">
        <v>1</v>
      </c>
      <c r="F161" s="2101">
        <f t="shared" si="1682"/>
      </c>
      <c r="G161" s="2025">
        <f t="shared" si="926"/>
      </c>
      <c r="H161" s="2025">
        <f t="shared" si="19"/>
      </c>
      <c r="I161" s="2025">
        <f t="shared" si="375"/>
      </c>
      <c r="J161" s="2025">
        <f t="shared" si="1784"/>
      </c>
      <c r="K161" s="2026">
        <f t="shared" si="1975"/>
      </c>
      <c r="L161" s="2026">
        <f t="shared" si="1344"/>
      </c>
      <c r="M161" s="2026">
        <f t="shared" si="1522"/>
      </c>
      <c r="N161" s="2026">
        <f t="shared" si="747"/>
      </c>
      <c r="O161" s="2027">
        <f t="shared" si="1104"/>
      </c>
      <c r="P161" s="2084">
        <v>0.0078</v>
      </c>
      <c r="Q161" s="2027">
        <v>38</v>
      </c>
      <c r="R161" s="2025">
        <f t="shared" si="197"/>
      </c>
      <c r="S161" s="2059">
        <v>5506</v>
      </c>
      <c r="T161" s="2059">
        <v>264</v>
      </c>
      <c r="U161" s="2059">
        <v>16</v>
      </c>
      <c r="V161" s="2059">
        <v>289</v>
      </c>
      <c r="W161" s="2059">
        <v>8</v>
      </c>
      <c r="X161" s="2059">
        <v>1</v>
      </c>
      <c r="Y161" s="2059">
        <v>0</v>
      </c>
      <c r="Z161" s="2059">
        <v>0</v>
      </c>
      <c r="AA161" s="2025">
        <f t="shared" si="553"/>
      </c>
      <c r="AB161" s="2085" t="s">
        <v>1827</v>
      </c>
      <c r="AC161" s="2085" t="s">
        <v>1851</v>
      </c>
      <c r="AD161" s="2085">
        <v>15</v>
      </c>
    </row>
    <row r="162">
      <c r="A162" s="2098"/>
      <c r="B162" s="2086" t="s">
        <v>1832</v>
      </c>
      <c r="C162" s="2086"/>
      <c r="D162" s="2042">
        <f>SUM(D160:D161)</f>
      </c>
      <c r="E162" s="2087">
        <f>SUM(E160:E161)</f>
      </c>
      <c r="F162" s="2042">
        <f t="shared" si="1682"/>
      </c>
      <c r="G162" s="2038">
        <f t="shared" si="926"/>
      </c>
      <c r="H162" s="2038">
        <f t="shared" si="19"/>
      </c>
      <c r="I162" s="2038">
        <f t="shared" si="375"/>
      </c>
      <c r="J162" s="2038">
        <f t="shared" si="1784"/>
      </c>
      <c r="K162" s="2039">
        <f t="shared" si="1975"/>
      </c>
      <c r="L162" s="2039">
        <f t="shared" si="1344"/>
      </c>
      <c r="M162" s="2039">
        <f t="shared" si="1522"/>
      </c>
      <c r="N162" s="2039">
        <f t="shared" si="747"/>
      </c>
      <c r="O162" s="2040">
        <f t="shared" si="1104"/>
      </c>
      <c r="P162" s="2039">
        <f>AVERAGE(P160:P161)</f>
      </c>
      <c r="Q162" s="2042">
        <f>AVERAGE(Q160:Q161)</f>
      </c>
      <c r="R162" s="2038">
        <f t="shared" si="197"/>
      </c>
      <c r="S162" s="2088">
        <f>SUM(S160:S161)</f>
      </c>
      <c r="T162" s="2088">
        <f>SUM(T160:T161)</f>
      </c>
      <c r="U162" s="2088">
        <f>SUM(U160:U161)</f>
      </c>
      <c r="V162" s="2088">
        <f>SUM(V160:V161)</f>
      </c>
      <c r="W162" s="2088">
        <f>SUM(W160:W161)</f>
      </c>
      <c r="X162" s="2088">
        <f>SUM(X160:X161)</f>
      </c>
      <c r="Y162" s="2088">
        <f>SUM(Y160:Y161)</f>
      </c>
      <c r="Z162" s="2088">
        <f>SUM(Z160:Z161)</f>
      </c>
      <c r="AA162" s="2089">
        <f t="shared" si="553"/>
      </c>
      <c r="AB162" s="2090"/>
      <c r="AC162" s="2090"/>
      <c r="AD162" s="2091">
        <f>SUM(AD160:AD161)</f>
      </c>
    </row>
    <row r="163">
      <c r="A163" s="2098"/>
      <c r="B163" s="2100" t="s">
        <v>1837</v>
      </c>
      <c r="C163" s="2100" t="s">
        <v>1830</v>
      </c>
      <c r="D163" s="2101">
        <v>485.34</v>
      </c>
      <c r="E163" s="2102">
        <v>0</v>
      </c>
      <c r="F163" s="2101">
        <f t="shared" si="1682"/>
      </c>
      <c r="G163" s="2025">
        <f t="shared" si="926"/>
      </c>
      <c r="H163" s="2025">
        <f t="shared" si="19"/>
      </c>
      <c r="I163" s="2025">
        <f t="shared" si="375"/>
      </c>
      <c r="J163" s="2025">
        <f t="shared" si="1784"/>
      </c>
      <c r="K163" s="2026">
        <f t="shared" si="1975"/>
      </c>
      <c r="L163" s="2026">
        <f t="shared" si="1344"/>
      </c>
      <c r="M163" s="2026">
        <f t="shared" si="1522"/>
      </c>
      <c r="N163" s="2026">
        <f t="shared" si="747"/>
      </c>
      <c r="O163" s="2027">
        <f t="shared" si="1104"/>
      </c>
      <c r="P163" s="2092">
        <v>0.006</v>
      </c>
      <c r="Q163" s="2027">
        <v>39</v>
      </c>
      <c r="R163" s="2025">
        <f t="shared" si="197"/>
      </c>
      <c r="S163" s="2059">
        <v>4609</v>
      </c>
      <c r="T163" s="2059">
        <v>224</v>
      </c>
      <c r="U163" s="2059">
        <v>8</v>
      </c>
      <c r="V163" s="2059">
        <v>250</v>
      </c>
      <c r="W163" s="2059">
        <v>27</v>
      </c>
      <c r="X163" s="2059">
        <v>2</v>
      </c>
      <c r="Y163" s="2059">
        <v>0</v>
      </c>
      <c r="Z163" s="2059">
        <v>0</v>
      </c>
      <c r="AA163" s="2025">
        <f t="shared" si="553"/>
      </c>
      <c r="AB163" s="2085" t="s">
        <v>1827</v>
      </c>
      <c r="AC163" s="2085" t="s">
        <v>1851</v>
      </c>
      <c r="AD163" s="2085">
        <v>11</v>
      </c>
    </row>
    <row r="164">
      <c r="A164" s="2098"/>
      <c r="B164" s="2100" t="s">
        <v>1837</v>
      </c>
      <c r="C164" s="2100" t="s">
        <v>1831</v>
      </c>
      <c r="D164" s="2101">
        <v>191.31</v>
      </c>
      <c r="E164" s="2102">
        <v>0</v>
      </c>
      <c r="F164" s="2101">
        <f t="shared" si="1682"/>
      </c>
      <c r="G164" s="2057">
        <f t="shared" si="926"/>
      </c>
      <c r="H164" s="2057">
        <f t="shared" si="19"/>
      </c>
      <c r="I164" s="2057">
        <f t="shared" si="375"/>
      </c>
      <c r="J164" s="2057">
        <f t="shared" si="1784"/>
      </c>
      <c r="K164" s="2058">
        <f t="shared" si="1975"/>
      </c>
      <c r="L164" s="2058">
        <f t="shared" si="1344"/>
      </c>
      <c r="M164" s="2058">
        <f t="shared" si="1522"/>
      </c>
      <c r="N164" s="2058">
        <f t="shared" si="747"/>
      </c>
      <c r="O164" s="2027">
        <f t="shared" si="1104"/>
      </c>
      <c r="P164" s="2092">
        <v>0.0067</v>
      </c>
      <c r="Q164" s="2093">
        <v>40</v>
      </c>
      <c r="R164" s="2057">
        <f t="shared" si="197"/>
      </c>
      <c r="S164" s="2059">
        <v>2414</v>
      </c>
      <c r="T164" s="2059">
        <v>112</v>
      </c>
      <c r="U164" s="2059">
        <v>5</v>
      </c>
      <c r="V164" s="2059">
        <v>131</v>
      </c>
      <c r="W164" s="2059">
        <v>5</v>
      </c>
      <c r="X164" s="2059">
        <v>0</v>
      </c>
      <c r="Y164" s="2059">
        <v>0</v>
      </c>
      <c r="Z164" s="2059">
        <v>0</v>
      </c>
      <c r="AA164" s="2025">
        <f t="shared" si="553"/>
      </c>
      <c r="AB164" s="2085" t="s">
        <v>1827</v>
      </c>
      <c r="AC164" s="2085" t="s">
        <v>1851</v>
      </c>
      <c r="AD164" s="2094">
        <v>3</v>
      </c>
    </row>
    <row r="165">
      <c r="A165" s="2098"/>
      <c r="B165" s="2086" t="s">
        <v>1832</v>
      </c>
      <c r="C165" s="2086"/>
      <c r="D165" s="2042">
        <f>SUM(D163:D164)</f>
      </c>
      <c r="E165" s="2042">
        <f>SUM(E163:E164)</f>
      </c>
      <c r="F165" s="2042">
        <f t="shared" si="1682"/>
      </c>
      <c r="G165" s="2038">
        <f t="shared" si="926"/>
      </c>
      <c r="H165" s="2038">
        <f t="shared" si="19"/>
      </c>
      <c r="I165" s="2038">
        <f t="shared" si="375"/>
      </c>
      <c r="J165" s="2038">
        <f t="shared" si="1784"/>
      </c>
      <c r="K165" s="2039">
        <f t="shared" si="1975"/>
      </c>
      <c r="L165" s="2039">
        <f t="shared" si="1344"/>
      </c>
      <c r="M165" s="2039">
        <f t="shared" si="1522"/>
      </c>
      <c r="N165" s="2039">
        <f t="shared" si="747"/>
      </c>
      <c r="O165" s="2040">
        <f t="shared" si="1104"/>
      </c>
      <c r="P165" s="2039">
        <f>AVERAGE(P163:P164)</f>
      </c>
      <c r="Q165" s="2042">
        <f>AVERAGE(Q163:Q164)</f>
      </c>
      <c r="R165" s="2042">
        <f t="shared" si="197"/>
      </c>
      <c r="S165" s="2040">
        <f>SUM(S163:S164)</f>
      </c>
      <c r="T165" s="2040">
        <f>SUM(T163:T164)</f>
      </c>
      <c r="U165" s="2040">
        <f>SUM(U163:U164)</f>
      </c>
      <c r="V165" s="2040">
        <f>SUM(V163:V164)</f>
      </c>
      <c r="W165" s="2040">
        <f>SUM(W163:W164)</f>
      </c>
      <c r="X165" s="2040">
        <f>SUM(X163:X164)</f>
      </c>
      <c r="Y165" s="2040">
        <f>SUM(Y163:Y164)</f>
      </c>
      <c r="Z165" s="2040">
        <f>SUM(Z163:Z164)</f>
      </c>
      <c r="AA165" s="2089">
        <f t="shared" si="553"/>
      </c>
      <c r="AB165" s="2090"/>
      <c r="AC165" s="2090"/>
      <c r="AD165" s="2091">
        <f>SUM(AD163:AD164)</f>
      </c>
    </row>
    <row r="166">
      <c r="A166" s="2098"/>
      <c r="B166" s="2095" t="s">
        <v>1833</v>
      </c>
      <c r="C166" s="2095"/>
      <c r="D166" s="2051">
        <f>D165+D162</f>
      </c>
      <c r="E166" s="2051">
        <f>E165+E162</f>
      </c>
      <c r="F166" s="2051">
        <f t="shared" si="1682"/>
      </c>
      <c r="G166" s="2046">
        <f t="shared" si="926"/>
      </c>
      <c r="H166" s="2046">
        <f t="shared" si="19"/>
      </c>
      <c r="I166" s="2046">
        <f t="shared" si="375"/>
      </c>
      <c r="J166" s="2046">
        <f t="shared" si="1784"/>
      </c>
      <c r="K166" s="2047">
        <f t="shared" si="1975"/>
      </c>
      <c r="L166" s="2047">
        <f t="shared" si="1344"/>
      </c>
      <c r="M166" s="2047">
        <f t="shared" si="1522"/>
      </c>
      <c r="N166" s="2047">
        <f t="shared" si="747"/>
      </c>
      <c r="O166" s="2048">
        <f t="shared" si="1104"/>
      </c>
      <c r="P166" s="2050">
        <f>(P165+P162)/2</f>
      </c>
      <c r="Q166" s="2050">
        <f>(Q165+Q162)/2</f>
      </c>
      <c r="R166" s="2051">
        <f>(R165+R162)/2</f>
      </c>
      <c r="S166" s="2048">
        <f>S165+S162</f>
      </c>
      <c r="T166" s="2048">
        <f>T165+T162</f>
      </c>
      <c r="U166" s="2048">
        <f>U165+U162</f>
      </c>
      <c r="V166" s="2048">
        <f>V165+V162</f>
      </c>
      <c r="W166" s="2048">
        <f>W165+W162</f>
      </c>
      <c r="X166" s="2048">
        <f>X165+X162</f>
      </c>
      <c r="Y166" s="2048">
        <f>Y165+Y162</f>
      </c>
      <c r="Z166" s="2048">
        <f>Z165+Z162</f>
      </c>
      <c r="AA166" s="2096">
        <f t="shared" si="553"/>
      </c>
      <c r="AB166" s="2097"/>
      <c r="AC166" s="2097"/>
      <c r="AD166" s="2067">
        <f>AD165+AD162</f>
      </c>
    </row>
    <row r="167">
      <c r="A167" s="2070" t="s">
        <v>1834</v>
      </c>
      <c r="B167" s="2070" t="s">
        <v>1792</v>
      </c>
      <c r="C167" s="2070"/>
      <c r="D167" s="2071" t="s">
        <v>1793</v>
      </c>
      <c r="E167" s="2071"/>
      <c r="F167" s="2071"/>
      <c r="G167" s="2071"/>
      <c r="H167" s="2071"/>
      <c r="I167" s="2071"/>
      <c r="J167" s="2072" t="s">
        <v>1794</v>
      </c>
      <c r="K167" s="2072"/>
      <c r="L167" s="2072"/>
      <c r="M167" s="2072"/>
      <c r="N167" s="2072"/>
      <c r="O167" s="2072"/>
      <c r="P167" s="2072"/>
      <c r="Q167" s="2072"/>
      <c r="R167" s="2072"/>
      <c r="S167" s="2072"/>
      <c r="T167" s="2072"/>
      <c r="U167" s="2072"/>
      <c r="V167" s="2072"/>
      <c r="W167" s="2072"/>
      <c r="X167" s="2072"/>
      <c r="Y167" s="2072"/>
      <c r="Z167" s="2072"/>
      <c r="AA167" s="2072"/>
      <c r="AB167" s="2072"/>
      <c r="AC167" s="2072"/>
      <c r="AD167" s="2073"/>
    </row>
    <row r="168">
      <c r="A168" s="2070"/>
      <c r="B168" s="2070" t="s">
        <v>1795</v>
      </c>
      <c r="C168" s="2070" t="s">
        <v>1796</v>
      </c>
      <c r="D168" s="2071" t="s">
        <v>1797</v>
      </c>
      <c r="E168" s="2074" t="s">
        <v>1798</v>
      </c>
      <c r="F168" s="2075" t="s">
        <v>1799</v>
      </c>
      <c r="G168" s="2076" t="s">
        <v>1800</v>
      </c>
      <c r="H168" s="2076" t="s">
        <v>1801</v>
      </c>
      <c r="I168" s="2076" t="s">
        <v>1802</v>
      </c>
      <c r="J168" s="2072" t="s">
        <v>1803</v>
      </c>
      <c r="K168" s="2077" t="s">
        <v>1804</v>
      </c>
      <c r="L168" s="2077" t="s">
        <v>1805</v>
      </c>
      <c r="M168" s="2077" t="s">
        <v>1806</v>
      </c>
      <c r="N168" s="2077" t="s">
        <v>1807</v>
      </c>
      <c r="O168" s="2078" t="s">
        <v>1808</v>
      </c>
      <c r="P168" s="2077" t="s">
        <v>1809</v>
      </c>
      <c r="Q168" s="2078" t="s">
        <v>1810</v>
      </c>
      <c r="R168" s="2072" t="s">
        <v>1811</v>
      </c>
      <c r="S168" s="2078" t="s">
        <v>1812</v>
      </c>
      <c r="T168" s="2078" t="s">
        <v>1813</v>
      </c>
      <c r="U168" s="2078" t="s">
        <v>1814</v>
      </c>
      <c r="V168" s="2078" t="s">
        <v>1815</v>
      </c>
      <c r="W168" s="2078" t="s">
        <v>1816</v>
      </c>
      <c r="X168" s="2078" t="s">
        <v>1817</v>
      </c>
      <c r="Y168" s="2078" t="s">
        <v>1818</v>
      </c>
      <c r="Z168" s="2078" t="s">
        <v>1819</v>
      </c>
      <c r="AA168" s="2079" t="s">
        <v>1820</v>
      </c>
      <c r="AB168" s="2073" t="s">
        <v>1821</v>
      </c>
      <c r="AC168" s="2073" t="s">
        <v>1822</v>
      </c>
      <c r="AD168" s="2080" t="s">
        <v>1823</v>
      </c>
    </row>
    <row r="169">
      <c r="A169" s="2098" t="s">
        <v>1857</v>
      </c>
      <c r="B169" s="2099" t="s">
        <v>1825</v>
      </c>
      <c r="C169" s="2100" t="s">
        <v>1826</v>
      </c>
      <c r="D169" s="2101">
        <v>496.29</v>
      </c>
      <c r="E169" s="2102">
        <v>0</v>
      </c>
      <c r="F169" s="2023">
        <f t="shared" ref="F169:F175" si="1683">E169*2000*1.2</f>
      </c>
      <c r="G169" s="2025">
        <f t="shared" ref="G169:G175" si="927">F169/D169</f>
      </c>
      <c r="H169" s="2025">
        <f t="shared" ref="H169:H175" si="20">D169/E169</f>
      </c>
      <c r="I169" s="2025">
        <f t="shared" ref="I169:I175" si="376">F169/E169</f>
      </c>
      <c r="J169" s="2025">
        <f t="shared" ref="J169:J175" si="1785">D169/T169</f>
      </c>
      <c r="K169" s="2026">
        <f t="shared" ref="K169:K175" si="1976">O169/S169*1</f>
      </c>
      <c r="L169" s="2026">
        <f t="shared" ref="L169:L175" si="1345">T169/S169</f>
      </c>
      <c r="M169" s="2026">
        <f t="shared" ref="M169:M175" si="1523">V169/S169</f>
      </c>
      <c r="N169" s="2026">
        <f t="shared" ref="N169:N175" si="748">W169/V169</f>
      </c>
      <c r="O169" s="2027">
        <f t="shared" ref="O169:O175" si="1105">U169/P169</f>
      </c>
      <c r="P169" s="2084">
        <v>0.0021</v>
      </c>
      <c r="Q169" s="2027">
        <v>35</v>
      </c>
      <c r="R169" s="2025">
        <f t="shared" ref="R169:R174" si="198">(D169/S169)*1000</f>
      </c>
      <c r="S169" s="2059">
        <v>6334</v>
      </c>
      <c r="T169" s="2059">
        <v>151</v>
      </c>
      <c r="U169" s="2059">
        <v>6</v>
      </c>
      <c r="V169" s="2059">
        <v>169</v>
      </c>
      <c r="W169" s="2059">
        <v>12</v>
      </c>
      <c r="X169" s="2059">
        <v>0</v>
      </c>
      <c r="Y169" s="2059">
        <v>0</v>
      </c>
      <c r="Z169" s="2059">
        <v>0</v>
      </c>
      <c r="AA169" s="2025">
        <f t="shared" ref="AA169:AA175" si="554">AD169*1000/D169</f>
      </c>
      <c r="AB169" s="2085" t="s">
        <v>1827</v>
      </c>
      <c r="AC169" s="2085" t="s">
        <v>1851</v>
      </c>
      <c r="AD169" s="2085">
        <v>10</v>
      </c>
    </row>
    <row r="170">
      <c r="A170" s="2098"/>
      <c r="B170" s="2099" t="s">
        <v>1825</v>
      </c>
      <c r="C170" s="2100" t="s">
        <v>1828</v>
      </c>
      <c r="D170" s="2101">
        <v>382.93</v>
      </c>
      <c r="E170" s="2102">
        <v>0</v>
      </c>
      <c r="F170" s="2101">
        <f t="shared" si="1683"/>
      </c>
      <c r="G170" s="2025">
        <f t="shared" si="927"/>
      </c>
      <c r="H170" s="2025">
        <f t="shared" si="20"/>
      </c>
      <c r="I170" s="2025">
        <f t="shared" si="376"/>
      </c>
      <c r="J170" s="2025">
        <f t="shared" si="1785"/>
      </c>
      <c r="K170" s="2026">
        <f t="shared" si="1976"/>
      </c>
      <c r="L170" s="2026">
        <f t="shared" si="1345"/>
      </c>
      <c r="M170" s="2026">
        <f t="shared" si="1523"/>
      </c>
      <c r="N170" s="2026">
        <f t="shared" si="748"/>
      </c>
      <c r="O170" s="2027">
        <f t="shared" si="1105"/>
      </c>
      <c r="P170" s="2084">
        <v>0.0057</v>
      </c>
      <c r="Q170" s="2027">
        <v>39</v>
      </c>
      <c r="R170" s="2025">
        <f t="shared" si="198"/>
      </c>
      <c r="S170" s="2059">
        <v>4709</v>
      </c>
      <c r="T170" s="2059">
        <v>190</v>
      </c>
      <c r="U170" s="2059">
        <v>11</v>
      </c>
      <c r="V170" s="2059">
        <v>206</v>
      </c>
      <c r="W170" s="2059">
        <v>24</v>
      </c>
      <c r="X170" s="2059">
        <v>0</v>
      </c>
      <c r="Y170" s="2059">
        <v>1</v>
      </c>
      <c r="Z170" s="2059">
        <v>0</v>
      </c>
      <c r="AA170" s="2025">
        <f t="shared" si="554"/>
      </c>
      <c r="AB170" s="2085" t="s">
        <v>1827</v>
      </c>
      <c r="AC170" s="2085" t="s">
        <v>1851</v>
      </c>
      <c r="AD170" s="2085">
        <v>11</v>
      </c>
    </row>
    <row r="171">
      <c r="A171" s="2098"/>
      <c r="B171" s="2086" t="s">
        <v>1832</v>
      </c>
      <c r="C171" s="2086"/>
      <c r="D171" s="2042">
        <f>SUM(D169:D170)</f>
      </c>
      <c r="E171" s="2087">
        <f>SUM(E169:E170)</f>
      </c>
      <c r="F171" s="2042">
        <f t="shared" si="1683"/>
      </c>
      <c r="G171" s="2038">
        <f t="shared" si="927"/>
      </c>
      <c r="H171" s="2038">
        <f t="shared" si="20"/>
      </c>
      <c r="I171" s="2038">
        <f t="shared" si="376"/>
      </c>
      <c r="J171" s="2038">
        <f t="shared" si="1785"/>
      </c>
      <c r="K171" s="2039">
        <f t="shared" si="1976"/>
      </c>
      <c r="L171" s="2039">
        <f t="shared" si="1345"/>
      </c>
      <c r="M171" s="2039">
        <f t="shared" si="1523"/>
      </c>
      <c r="N171" s="2039">
        <f t="shared" si="748"/>
      </c>
      <c r="O171" s="2040">
        <f t="shared" si="1105"/>
      </c>
      <c r="P171" s="2039">
        <f>AVERAGE(P169:P170)</f>
      </c>
      <c r="Q171" s="2042">
        <f>AVERAGE(Q169:Q170)</f>
      </c>
      <c r="R171" s="2038">
        <f t="shared" si="198"/>
      </c>
      <c r="S171" s="2088">
        <f>SUM(S169:S170)</f>
      </c>
      <c r="T171" s="2088">
        <f>SUM(T169:T170)</f>
      </c>
      <c r="U171" s="2088">
        <f>SUM(U169:U170)</f>
      </c>
      <c r="V171" s="2088">
        <f>SUM(V169:V170)</f>
      </c>
      <c r="W171" s="2088">
        <f>SUM(W169:W170)</f>
      </c>
      <c r="X171" s="2088">
        <f>SUM(X169:X170)</f>
      </c>
      <c r="Y171" s="2088">
        <f>SUM(Y169:Y170)</f>
      </c>
      <c r="Z171" s="2088">
        <f>SUM(Z169:Z170)</f>
      </c>
      <c r="AA171" s="2089">
        <f t="shared" si="554"/>
      </c>
      <c r="AB171" s="2090"/>
      <c r="AC171" s="2090"/>
      <c r="AD171" s="2091">
        <f>SUM(AD169:AD170)</f>
      </c>
    </row>
    <row r="172">
      <c r="A172" s="2098"/>
      <c r="B172" s="2099" t="s">
        <v>1829</v>
      </c>
      <c r="C172" s="2100" t="s">
        <v>1830</v>
      </c>
      <c r="D172" s="2101">
        <v>317.95</v>
      </c>
      <c r="E172" s="2102">
        <v>0</v>
      </c>
      <c r="F172" s="2101">
        <f t="shared" si="1683"/>
      </c>
      <c r="G172" s="2025">
        <f t="shared" si="927"/>
      </c>
      <c r="H172" s="2025">
        <f t="shared" si="20"/>
      </c>
      <c r="I172" s="2025">
        <f t="shared" si="376"/>
      </c>
      <c r="J172" s="2025">
        <f t="shared" si="1785"/>
      </c>
      <c r="K172" s="2026">
        <f t="shared" si="1976"/>
      </c>
      <c r="L172" s="2026">
        <f t="shared" si="1345"/>
      </c>
      <c r="M172" s="2026">
        <f t="shared" si="1523"/>
      </c>
      <c r="N172" s="2026">
        <f t="shared" si="748"/>
      </c>
      <c r="O172" s="2027">
        <f t="shared" si="1105"/>
      </c>
      <c r="P172" s="2092">
        <v>0.0043</v>
      </c>
      <c r="Q172" s="2027">
        <v>47</v>
      </c>
      <c r="R172" s="2025">
        <f t="shared" si="198"/>
      </c>
      <c r="S172" s="2059">
        <v>4156</v>
      </c>
      <c r="T172" s="2059">
        <v>163</v>
      </c>
      <c r="U172" s="2059">
        <v>7</v>
      </c>
      <c r="V172" s="2059">
        <v>184</v>
      </c>
      <c r="W172" s="2059">
        <v>11</v>
      </c>
      <c r="X172" s="2059">
        <v>1</v>
      </c>
      <c r="Y172" s="2059">
        <v>0</v>
      </c>
      <c r="Z172" s="2059">
        <v>0</v>
      </c>
      <c r="AA172" s="2025">
        <f t="shared" si="554"/>
      </c>
      <c r="AB172" s="2085" t="s">
        <v>1827</v>
      </c>
      <c r="AC172" s="2085" t="s">
        <v>1851</v>
      </c>
      <c r="AD172" s="2085">
        <v>12</v>
      </c>
    </row>
    <row r="173">
      <c r="A173" s="2098"/>
      <c r="B173" s="2099" t="s">
        <v>1829</v>
      </c>
      <c r="C173" s="2100" t="s">
        <v>1831</v>
      </c>
      <c r="D173" s="2101">
        <v>188.74</v>
      </c>
      <c r="E173" s="2102">
        <v>0</v>
      </c>
      <c r="F173" s="2101">
        <f t="shared" si="1683"/>
      </c>
      <c r="G173" s="2057">
        <f t="shared" si="927"/>
      </c>
      <c r="H173" s="2057">
        <f t="shared" si="20"/>
      </c>
      <c r="I173" s="2057">
        <f t="shared" si="376"/>
      </c>
      <c r="J173" s="2057">
        <f t="shared" si="1785"/>
      </c>
      <c r="K173" s="2058">
        <f t="shared" si="1976"/>
      </c>
      <c r="L173" s="2058">
        <f t="shared" si="1345"/>
      </c>
      <c r="M173" s="2058">
        <f t="shared" si="1523"/>
      </c>
      <c r="N173" s="2058">
        <f t="shared" si="748"/>
      </c>
      <c r="O173" s="2027">
        <f t="shared" si="1105"/>
      </c>
      <c r="P173" s="2092">
        <v>0.0066</v>
      </c>
      <c r="Q173" s="2093">
        <v>49</v>
      </c>
      <c r="R173" s="2057">
        <f t="shared" si="198"/>
      </c>
      <c r="S173" s="2059">
        <v>2517</v>
      </c>
      <c r="T173" s="2059">
        <v>86</v>
      </c>
      <c r="U173" s="2059">
        <v>6</v>
      </c>
      <c r="V173" s="2059">
        <v>99</v>
      </c>
      <c r="W173" s="2059">
        <v>3</v>
      </c>
      <c r="X173" s="2059">
        <v>1</v>
      </c>
      <c r="Y173" s="2059">
        <v>0</v>
      </c>
      <c r="Z173" s="2059">
        <v>0</v>
      </c>
      <c r="AA173" s="2025">
        <f t="shared" si="554"/>
      </c>
      <c r="AB173" s="2085" t="s">
        <v>1827</v>
      </c>
      <c r="AC173" s="2085" t="s">
        <v>1851</v>
      </c>
      <c r="AD173" s="2094">
        <v>2</v>
      </c>
    </row>
    <row r="174">
      <c r="A174" s="2098"/>
      <c r="B174" s="2086" t="s">
        <v>1832</v>
      </c>
      <c r="C174" s="2086"/>
      <c r="D174" s="2042">
        <f>SUM(D172:D173)</f>
      </c>
      <c r="E174" s="2042">
        <f>SUM(E172:E173)</f>
      </c>
      <c r="F174" s="2042">
        <f t="shared" si="1683"/>
      </c>
      <c r="G174" s="2038">
        <f t="shared" si="927"/>
      </c>
      <c r="H174" s="2038">
        <f t="shared" si="20"/>
      </c>
      <c r="I174" s="2038">
        <f t="shared" si="376"/>
      </c>
      <c r="J174" s="2038">
        <f t="shared" si="1785"/>
      </c>
      <c r="K174" s="2039">
        <f t="shared" si="1976"/>
      </c>
      <c r="L174" s="2039">
        <f t="shared" si="1345"/>
      </c>
      <c r="M174" s="2039">
        <f t="shared" si="1523"/>
      </c>
      <c r="N174" s="2039">
        <f t="shared" si="748"/>
      </c>
      <c r="O174" s="2040">
        <f t="shared" si="1105"/>
      </c>
      <c r="P174" s="2039">
        <f>AVERAGE(P172:P173)</f>
      </c>
      <c r="Q174" s="2042">
        <f>AVERAGE(Q172:Q173)</f>
      </c>
      <c r="R174" s="2042">
        <f t="shared" si="198"/>
      </c>
      <c r="S174" s="2040">
        <f>SUM(S172:S173)</f>
      </c>
      <c r="T174" s="2040">
        <f>SUM(T172:T173)</f>
      </c>
      <c r="U174" s="2040">
        <f>SUM(U172:U173)</f>
      </c>
      <c r="V174" s="2040">
        <f>SUM(V172:V173)</f>
      </c>
      <c r="W174" s="2040">
        <f>SUM(W172:W173)</f>
      </c>
      <c r="X174" s="2040">
        <f>SUM(X172:X173)</f>
      </c>
      <c r="Y174" s="2040">
        <f>SUM(Y172:Y173)</f>
      </c>
      <c r="Z174" s="2040">
        <f>SUM(Z172:Z173)</f>
      </c>
      <c r="AA174" s="2089">
        <f t="shared" si="554"/>
      </c>
      <c r="AB174" s="2090"/>
      <c r="AC174" s="2090"/>
      <c r="AD174" s="2091">
        <f>SUM(AD172:AD173)</f>
      </c>
    </row>
    <row r="175">
      <c r="A175" s="2098"/>
      <c r="B175" s="2095" t="s">
        <v>1833</v>
      </c>
      <c r="C175" s="2095"/>
      <c r="D175" s="2051">
        <f>D174+D171</f>
      </c>
      <c r="E175" s="2051">
        <f>E174+E171</f>
      </c>
      <c r="F175" s="2051">
        <f t="shared" si="1683"/>
      </c>
      <c r="G175" s="2046">
        <f t="shared" si="927"/>
      </c>
      <c r="H175" s="2046">
        <f t="shared" si="20"/>
      </c>
      <c r="I175" s="2046">
        <f t="shared" si="376"/>
      </c>
      <c r="J175" s="2046">
        <f t="shared" si="1785"/>
      </c>
      <c r="K175" s="2047">
        <f t="shared" si="1976"/>
      </c>
      <c r="L175" s="2047">
        <f t="shared" si="1345"/>
      </c>
      <c r="M175" s="2047">
        <f t="shared" si="1523"/>
      </c>
      <c r="N175" s="2047">
        <f t="shared" si="748"/>
      </c>
      <c r="O175" s="2048">
        <f t="shared" si="1105"/>
      </c>
      <c r="P175" s="2049">
        <f>(P174+P171)/2</f>
      </c>
      <c r="Q175" s="2050">
        <f>(Q174+Q171)/2</f>
      </c>
      <c r="R175" s="2051">
        <f>(R174+R171)/2</f>
      </c>
      <c r="S175" s="2048">
        <f>S174+S171</f>
      </c>
      <c r="T175" s="2048">
        <f>T174+T171</f>
      </c>
      <c r="U175" s="2048">
        <f>U174+U171</f>
      </c>
      <c r="V175" s="2048">
        <f>V174+V171</f>
      </c>
      <c r="W175" s="2048">
        <f>W174+W171</f>
      </c>
      <c r="X175" s="2048">
        <f>X174+X171</f>
      </c>
      <c r="Y175" s="2048">
        <f>Y174+Y171</f>
      </c>
      <c r="Z175" s="2048">
        <f>Z174+Z171</f>
      </c>
      <c r="AA175" s="2096">
        <f t="shared" si="554"/>
      </c>
      <c r="AB175" s="2097"/>
      <c r="AC175" s="2097"/>
      <c r="AD175" s="2067">
        <f>AD174+AD171</f>
      </c>
    </row>
    <row r="176">
      <c r="A176" s="2070" t="s">
        <v>1834</v>
      </c>
      <c r="B176" s="2070" t="s">
        <v>1792</v>
      </c>
      <c r="C176" s="2070"/>
      <c r="D176" s="2071" t="s">
        <v>1793</v>
      </c>
      <c r="E176" s="2071"/>
      <c r="F176" s="2071"/>
      <c r="G176" s="2071"/>
      <c r="H176" s="2071"/>
      <c r="I176" s="2071"/>
      <c r="J176" s="2072" t="s">
        <v>1794</v>
      </c>
      <c r="K176" s="2072"/>
      <c r="L176" s="2072"/>
      <c r="M176" s="2072"/>
      <c r="N176" s="2072"/>
      <c r="O176" s="2072"/>
      <c r="P176" s="2072"/>
      <c r="Q176" s="2072"/>
      <c r="R176" s="2072"/>
      <c r="S176" s="2072"/>
      <c r="T176" s="2072"/>
      <c r="U176" s="2072"/>
      <c r="V176" s="2072"/>
      <c r="W176" s="2072"/>
      <c r="X176" s="2072"/>
      <c r="Y176" s="2072"/>
      <c r="Z176" s="2072"/>
      <c r="AA176" s="2072"/>
      <c r="AB176" s="2072"/>
      <c r="AC176" s="2072"/>
      <c r="AD176" s="2073"/>
    </row>
    <row r="177">
      <c r="A177" s="2070"/>
      <c r="B177" s="2070" t="s">
        <v>1795</v>
      </c>
      <c r="C177" s="2070" t="s">
        <v>1796</v>
      </c>
      <c r="D177" s="2071" t="s">
        <v>1797</v>
      </c>
      <c r="E177" s="2074" t="s">
        <v>1798</v>
      </c>
      <c r="F177" s="2075" t="s">
        <v>1799</v>
      </c>
      <c r="G177" s="2076" t="s">
        <v>1800</v>
      </c>
      <c r="H177" s="2076" t="s">
        <v>1801</v>
      </c>
      <c r="I177" s="2076" t="s">
        <v>1802</v>
      </c>
      <c r="J177" s="2072" t="s">
        <v>1803</v>
      </c>
      <c r="K177" s="2077" t="s">
        <v>1804</v>
      </c>
      <c r="L177" s="2077" t="s">
        <v>1805</v>
      </c>
      <c r="M177" s="2077" t="s">
        <v>1806</v>
      </c>
      <c r="N177" s="2077" t="s">
        <v>1807</v>
      </c>
      <c r="O177" s="2078" t="s">
        <v>1808</v>
      </c>
      <c r="P177" s="2077" t="s">
        <v>1809</v>
      </c>
      <c r="Q177" s="2078" t="s">
        <v>1810</v>
      </c>
      <c r="R177" s="2072" t="s">
        <v>1811</v>
      </c>
      <c r="S177" s="2078" t="s">
        <v>1812</v>
      </c>
      <c r="T177" s="2078" t="s">
        <v>1813</v>
      </c>
      <c r="U177" s="2078" t="s">
        <v>1814</v>
      </c>
      <c r="V177" s="2078" t="s">
        <v>1815</v>
      </c>
      <c r="W177" s="2078" t="s">
        <v>1816</v>
      </c>
      <c r="X177" s="2078" t="s">
        <v>1817</v>
      </c>
      <c r="Y177" s="2078" t="s">
        <v>1818</v>
      </c>
      <c r="Z177" s="2078" t="s">
        <v>1819</v>
      </c>
      <c r="AA177" s="2079" t="s">
        <v>1820</v>
      </c>
      <c r="AB177" s="2073" t="s">
        <v>1821</v>
      </c>
      <c r="AC177" s="2073" t="s">
        <v>1822</v>
      </c>
      <c r="AD177" s="2080" t="s">
        <v>1823</v>
      </c>
    </row>
    <row r="178">
      <c r="A178" s="2098" t="s">
        <v>1858</v>
      </c>
      <c r="B178" s="2099" t="s">
        <v>1825</v>
      </c>
      <c r="C178" s="2100" t="s">
        <v>1826</v>
      </c>
      <c r="D178" s="2101">
        <v>659.63</v>
      </c>
      <c r="E178" s="2102">
        <v>0</v>
      </c>
      <c r="F178" s="2023">
        <f t="shared" ref="F178:F184" si="1684">E178*2000*1.2</f>
      </c>
      <c r="G178" s="2025">
        <f t="shared" ref="G178:G184" si="928">F178/D178</f>
      </c>
      <c r="H178" s="2025">
        <f t="shared" ref="H178:H184" si="21">D178/E178</f>
      </c>
      <c r="I178" s="2025">
        <f t="shared" ref="I178:I184" si="377">F178/E178</f>
      </c>
      <c r="J178" s="2025">
        <f t="shared" ref="J178:J184" si="1786">D178/T178</f>
      </c>
      <c r="K178" s="2026">
        <f t="shared" ref="K178:K184" si="1977">O178/S178*1</f>
      </c>
      <c r="L178" s="2026">
        <f t="shared" ref="L178:L184" si="1346">T178/S178</f>
      </c>
      <c r="M178" s="2026">
        <f t="shared" ref="M178:M184" si="1524">V178/S178</f>
      </c>
      <c r="N178" s="2026">
        <f t="shared" ref="N178:N184" si="749">W178/V178</f>
      </c>
      <c r="O178" s="2027">
        <f t="shared" ref="O178:O184" si="1106">U178/P178</f>
      </c>
      <c r="P178" s="2084">
        <v>0.0085</v>
      </c>
      <c r="Q178" s="2027">
        <v>49</v>
      </c>
      <c r="R178" s="2025">
        <f t="shared" ref="R178:R183" si="199">(D178/S178)*1000</f>
      </c>
      <c r="S178" s="2059">
        <v>6854</v>
      </c>
      <c r="T178" s="2059">
        <v>192</v>
      </c>
      <c r="U178" s="2059">
        <v>15</v>
      </c>
      <c r="V178" s="2059">
        <v>215</v>
      </c>
      <c r="W178" s="2059">
        <v>14</v>
      </c>
      <c r="X178" s="2059">
        <v>0</v>
      </c>
      <c r="Y178" s="2059">
        <v>0</v>
      </c>
      <c r="Z178" s="2093">
        <v>3</v>
      </c>
      <c r="AA178" s="2025">
        <f t="shared" ref="AA178:AA184" si="555">AD178*1000/D178</f>
      </c>
      <c r="AB178" s="2085" t="s">
        <v>1827</v>
      </c>
      <c r="AC178" s="2085"/>
      <c r="AD178" s="2085">
        <v>11</v>
      </c>
    </row>
    <row r="179">
      <c r="A179" s="2098"/>
      <c r="B179" s="2099" t="s">
        <v>1825</v>
      </c>
      <c r="C179" s="2100" t="s">
        <v>1828</v>
      </c>
      <c r="D179" s="2101">
        <v>1069.18</v>
      </c>
      <c r="E179" s="2102">
        <v>1</v>
      </c>
      <c r="F179" s="2101">
        <f t="shared" si="1684"/>
      </c>
      <c r="G179" s="2025">
        <f t="shared" si="928"/>
      </c>
      <c r="H179" s="2025">
        <f t="shared" si="21"/>
      </c>
      <c r="I179" s="2025">
        <f t="shared" si="377"/>
      </c>
      <c r="J179" s="2025">
        <f t="shared" si="1786"/>
      </c>
      <c r="K179" s="2026">
        <f t="shared" si="1977"/>
      </c>
      <c r="L179" s="2026">
        <f t="shared" si="1346"/>
      </c>
      <c r="M179" s="2026">
        <f t="shared" si="1524"/>
      </c>
      <c r="N179" s="2026">
        <f t="shared" si="749"/>
      </c>
      <c r="O179" s="2027">
        <f t="shared" si="1106"/>
      </c>
      <c r="P179" s="2084">
        <v>0.0198</v>
      </c>
      <c r="Q179" s="2027">
        <v>51</v>
      </c>
      <c r="R179" s="2025">
        <f t="shared" si="199"/>
      </c>
      <c r="S179" s="2059">
        <v>6685</v>
      </c>
      <c r="T179" s="2059">
        <v>259</v>
      </c>
      <c r="U179" s="2059">
        <v>21</v>
      </c>
      <c r="V179" s="2059">
        <v>292</v>
      </c>
      <c r="W179" s="2059">
        <v>31</v>
      </c>
      <c r="X179" s="2059">
        <v>1</v>
      </c>
      <c r="Y179" s="2059">
        <v>0</v>
      </c>
      <c r="Z179" s="2059">
        <v>4</v>
      </c>
      <c r="AA179" s="2025">
        <f t="shared" si="555"/>
      </c>
      <c r="AB179" s="2085" t="s">
        <v>1827</v>
      </c>
      <c r="AC179" s="2085"/>
      <c r="AD179" s="2085">
        <v>12</v>
      </c>
    </row>
    <row r="180">
      <c r="A180" s="2098"/>
      <c r="B180" s="2086" t="s">
        <v>1832</v>
      </c>
      <c r="C180" s="2086"/>
      <c r="D180" s="2042">
        <f>SUM(D178:D179)</f>
      </c>
      <c r="E180" s="2087">
        <f>SUM(E178:E179)</f>
      </c>
      <c r="F180" s="2042">
        <f t="shared" si="1684"/>
      </c>
      <c r="G180" s="2038">
        <f t="shared" si="928"/>
      </c>
      <c r="H180" s="2038">
        <f t="shared" si="21"/>
      </c>
      <c r="I180" s="2038">
        <f t="shared" si="377"/>
      </c>
      <c r="J180" s="2038">
        <f t="shared" si="1786"/>
      </c>
      <c r="K180" s="2039">
        <f t="shared" si="1977"/>
      </c>
      <c r="L180" s="2039">
        <f t="shared" si="1346"/>
      </c>
      <c r="M180" s="2039">
        <f t="shared" si="1524"/>
      </c>
      <c r="N180" s="2039">
        <f t="shared" si="749"/>
      </c>
      <c r="O180" s="2040">
        <f t="shared" si="1106"/>
      </c>
      <c r="P180" s="2039">
        <f>AVERAGE(P178:P179)</f>
      </c>
      <c r="Q180" s="2042">
        <f>AVERAGE(Q178:Q179)</f>
      </c>
      <c r="R180" s="2038">
        <f t="shared" si="199"/>
      </c>
      <c r="S180" s="2088">
        <f>SUM(S178:S179)</f>
      </c>
      <c r="T180" s="2088">
        <f>SUM(T178:T179)</f>
      </c>
      <c r="U180" s="2088">
        <f>SUM(U178:U179)</f>
      </c>
      <c r="V180" s="2088">
        <f>SUM(V178:V179)</f>
      </c>
      <c r="W180" s="2088">
        <f>SUM(W178:W179)</f>
      </c>
      <c r="X180" s="2088">
        <f>SUM(X178:X179)</f>
      </c>
      <c r="Y180" s="2088">
        <f>SUM(Y178:Y179)</f>
      </c>
      <c r="Z180" s="2088">
        <f>SUM(Z178:Z179)</f>
      </c>
      <c r="AA180" s="2089">
        <f t="shared" si="555"/>
      </c>
      <c r="AB180" s="2090"/>
      <c r="AC180" s="2090"/>
      <c r="AD180" s="2091">
        <f>SUM(AD178:AD179)</f>
      </c>
    </row>
    <row r="181">
      <c r="A181" s="2098"/>
      <c r="B181" s="2099" t="s">
        <v>1829</v>
      </c>
      <c r="C181" s="2100" t="s">
        <v>1830</v>
      </c>
      <c r="D181" s="2101">
        <v>1517.54</v>
      </c>
      <c r="E181" s="2102">
        <v>0</v>
      </c>
      <c r="F181" s="2101">
        <f t="shared" si="1684"/>
      </c>
      <c r="G181" s="2025">
        <f t="shared" si="928"/>
      </c>
      <c r="H181" s="2025">
        <f t="shared" si="21"/>
      </c>
      <c r="I181" s="2025">
        <f t="shared" si="377"/>
      </c>
      <c r="J181" s="2025">
        <f t="shared" si="1786"/>
      </c>
      <c r="K181" s="2026">
        <f t="shared" si="1977"/>
      </c>
      <c r="L181" s="2026">
        <f t="shared" si="1346"/>
      </c>
      <c r="M181" s="2026">
        <f t="shared" si="1524"/>
      </c>
      <c r="N181" s="2026">
        <f t="shared" si="749"/>
      </c>
      <c r="O181" s="2027">
        <f t="shared" si="1106"/>
      </c>
      <c r="P181" s="2092">
        <v>0.0383</v>
      </c>
      <c r="Q181" s="2027">
        <v>52</v>
      </c>
      <c r="R181" s="2025">
        <f t="shared" si="199"/>
      </c>
      <c r="S181" s="2059">
        <v>9479</v>
      </c>
      <c r="T181" s="2059">
        <v>352</v>
      </c>
      <c r="U181" s="2059">
        <v>47</v>
      </c>
      <c r="V181" s="2059">
        <v>394</v>
      </c>
      <c r="W181" s="2059">
        <v>16</v>
      </c>
      <c r="X181" s="2059">
        <v>3</v>
      </c>
      <c r="Y181" s="2059">
        <v>0</v>
      </c>
      <c r="Z181" s="2093">
        <v>8</v>
      </c>
      <c r="AA181" s="2025">
        <f t="shared" si="555"/>
      </c>
      <c r="AB181" s="2085" t="s">
        <v>1827</v>
      </c>
      <c r="AC181" s="2085"/>
      <c r="AD181" s="2085">
        <v>12</v>
      </c>
    </row>
    <row r="182">
      <c r="A182" s="2098"/>
      <c r="B182" s="2099" t="s">
        <v>1829</v>
      </c>
      <c r="C182" s="2100" t="s">
        <v>1831</v>
      </c>
      <c r="D182" s="2101">
        <v>1122.42</v>
      </c>
      <c r="E182" s="2102">
        <v>0</v>
      </c>
      <c r="F182" s="2101">
        <f t="shared" si="1684"/>
      </c>
      <c r="G182" s="2057">
        <f t="shared" si="928"/>
      </c>
      <c r="H182" s="2057">
        <f t="shared" si="21"/>
      </c>
      <c r="I182" s="2057">
        <f t="shared" si="377"/>
      </c>
      <c r="J182" s="2057">
        <f t="shared" si="1786"/>
      </c>
      <c r="K182" s="2058">
        <f t="shared" si="1977"/>
      </c>
      <c r="L182" s="2058">
        <f t="shared" si="1346"/>
      </c>
      <c r="M182" s="2058">
        <f t="shared" si="1524"/>
      </c>
      <c r="N182" s="2058">
        <f t="shared" si="749"/>
      </c>
      <c r="O182" s="2027">
        <f t="shared" si="1106"/>
      </c>
      <c r="P182" s="2092">
        <v>0.0691</v>
      </c>
      <c r="Q182" s="2093">
        <v>60</v>
      </c>
      <c r="R182" s="2057">
        <f t="shared" si="199"/>
      </c>
      <c r="S182" s="2059">
        <v>9226</v>
      </c>
      <c r="T182" s="2059">
        <v>201</v>
      </c>
      <c r="U182" s="2059">
        <v>48</v>
      </c>
      <c r="V182" s="2059">
        <v>211</v>
      </c>
      <c r="W182" s="2059">
        <v>24</v>
      </c>
      <c r="X182" s="2059">
        <v>2</v>
      </c>
      <c r="Y182" s="2059">
        <v>0</v>
      </c>
      <c r="Z182" s="2059">
        <v>8</v>
      </c>
      <c r="AA182" s="2025">
        <f t="shared" si="555"/>
      </c>
      <c r="AB182" s="2085" t="s">
        <v>1827</v>
      </c>
      <c r="AC182" s="2085"/>
      <c r="AD182" s="2094">
        <v>17</v>
      </c>
    </row>
    <row r="183">
      <c r="A183" s="2098"/>
      <c r="B183" s="2086" t="s">
        <v>1832</v>
      </c>
      <c r="C183" s="2086"/>
      <c r="D183" s="2042">
        <f>SUM(D181:D182)</f>
      </c>
      <c r="E183" s="2042">
        <f>SUM(E181:E182)</f>
      </c>
      <c r="F183" s="2042">
        <f t="shared" si="1684"/>
      </c>
      <c r="G183" s="2038">
        <f t="shared" si="928"/>
      </c>
      <c r="H183" s="2038">
        <f t="shared" si="21"/>
      </c>
      <c r="I183" s="2038">
        <f t="shared" si="377"/>
      </c>
      <c r="J183" s="2038">
        <f t="shared" si="1786"/>
      </c>
      <c r="K183" s="2039">
        <f t="shared" si="1977"/>
      </c>
      <c r="L183" s="2039">
        <f t="shared" si="1346"/>
      </c>
      <c r="M183" s="2039">
        <f t="shared" si="1524"/>
      </c>
      <c r="N183" s="2039">
        <f t="shared" si="749"/>
      </c>
      <c r="O183" s="2040">
        <f t="shared" si="1106"/>
      </c>
      <c r="P183" s="2039">
        <f>AVERAGE(P181:P182)</f>
      </c>
      <c r="Q183" s="2042">
        <f>AVERAGE(Q181:Q182)</f>
      </c>
      <c r="R183" s="2042">
        <f t="shared" si="199"/>
      </c>
      <c r="S183" s="2040">
        <f>SUM(S181:S182)</f>
      </c>
      <c r="T183" s="2040">
        <f>SUM(T181:T182)</f>
      </c>
      <c r="U183" s="2040">
        <f>SUM(U181:U182)</f>
      </c>
      <c r="V183" s="2040">
        <f>SUM(V181:V182)</f>
      </c>
      <c r="W183" s="2040">
        <f>SUM(W181:W182)</f>
      </c>
      <c r="X183" s="2040">
        <f>SUM(X181:X182)</f>
      </c>
      <c r="Y183" s="2040">
        <f>SUM(Y181:Y182)</f>
      </c>
      <c r="Z183" s="2040">
        <f>SUM(Z181:Z182)</f>
      </c>
      <c r="AA183" s="2089">
        <f t="shared" si="555"/>
      </c>
      <c r="AB183" s="2090"/>
      <c r="AC183" s="2090"/>
      <c r="AD183" s="2091">
        <f>SUM(AD181:AD182)</f>
      </c>
    </row>
    <row r="184">
      <c r="A184" s="2098"/>
      <c r="B184" s="2095" t="s">
        <v>1833</v>
      </c>
      <c r="C184" s="2095"/>
      <c r="D184" s="2051">
        <f>D183+D180</f>
      </c>
      <c r="E184" s="2051">
        <f>E183+E180</f>
      </c>
      <c r="F184" s="2051">
        <f t="shared" si="1684"/>
      </c>
      <c r="G184" s="2046">
        <f t="shared" si="928"/>
      </c>
      <c r="H184" s="2046">
        <f t="shared" si="21"/>
      </c>
      <c r="I184" s="2046">
        <f t="shared" si="377"/>
      </c>
      <c r="J184" s="2046">
        <f t="shared" si="1786"/>
      </c>
      <c r="K184" s="2047">
        <f t="shared" si="1977"/>
      </c>
      <c r="L184" s="2047">
        <f t="shared" si="1346"/>
      </c>
      <c r="M184" s="2047">
        <f t="shared" si="1524"/>
      </c>
      <c r="N184" s="2047">
        <f t="shared" si="749"/>
      </c>
      <c r="O184" s="2048">
        <f t="shared" si="1106"/>
      </c>
      <c r="P184" s="2049">
        <f>(P183+P180)/2</f>
      </c>
      <c r="Q184" s="2050">
        <f>(Q183+Q180)/2</f>
      </c>
      <c r="R184" s="2051">
        <f>(R183+R180)/2</f>
      </c>
      <c r="S184" s="2048">
        <f>S183+S180</f>
      </c>
      <c r="T184" s="2048">
        <f>T183+T180</f>
      </c>
      <c r="U184" s="2048">
        <f>U183+U180</f>
      </c>
      <c r="V184" s="2048">
        <f>V183+V180</f>
      </c>
      <c r="W184" s="2048">
        <f>W183+W180</f>
      </c>
      <c r="X184" s="2048">
        <f>X183+X180</f>
      </c>
      <c r="Y184" s="2048">
        <f>Y183+Y180</f>
      </c>
      <c r="Z184" s="2048">
        <f>Z183+Z180</f>
      </c>
      <c r="AA184" s="2096">
        <f t="shared" si="555"/>
      </c>
      <c r="AB184" s="2097"/>
      <c r="AC184" s="2097"/>
      <c r="AD184" s="2067">
        <f>AD183+AD180</f>
      </c>
    </row>
    <row r="185">
      <c r="A185" s="2070" t="s">
        <v>1834</v>
      </c>
      <c r="B185" s="2070" t="s">
        <v>1792</v>
      </c>
      <c r="C185" s="2070"/>
      <c r="D185" s="2071" t="s">
        <v>1793</v>
      </c>
      <c r="E185" s="2071"/>
      <c r="F185" s="2071"/>
      <c r="G185" s="2071"/>
      <c r="H185" s="2071"/>
      <c r="I185" s="2071"/>
      <c r="J185" s="2072" t="s">
        <v>1794</v>
      </c>
      <c r="K185" s="2072"/>
      <c r="L185" s="2072"/>
      <c r="M185" s="2072"/>
      <c r="N185" s="2072"/>
      <c r="O185" s="2072"/>
      <c r="P185" s="2072"/>
      <c r="Q185" s="2072"/>
      <c r="R185" s="2072"/>
      <c r="S185" s="2072"/>
      <c r="T185" s="2072"/>
      <c r="U185" s="2072"/>
      <c r="V185" s="2072"/>
      <c r="W185" s="2072"/>
      <c r="X185" s="2072"/>
      <c r="Y185" s="2072"/>
      <c r="Z185" s="2072"/>
      <c r="AA185" s="2072"/>
      <c r="AB185" s="2072"/>
      <c r="AC185" s="2072"/>
      <c r="AD185" s="2073"/>
    </row>
    <row r="186">
      <c r="A186" s="2070"/>
      <c r="B186" s="2070" t="s">
        <v>1795</v>
      </c>
      <c r="C186" s="2070" t="s">
        <v>1796</v>
      </c>
      <c r="D186" s="2071" t="s">
        <v>1797</v>
      </c>
      <c r="E186" s="2074" t="s">
        <v>1798</v>
      </c>
      <c r="F186" s="2075" t="s">
        <v>1799</v>
      </c>
      <c r="G186" s="2076" t="s">
        <v>1800</v>
      </c>
      <c r="H186" s="2076" t="s">
        <v>1801</v>
      </c>
      <c r="I186" s="2076" t="s">
        <v>1802</v>
      </c>
      <c r="J186" s="2072" t="s">
        <v>1803</v>
      </c>
      <c r="K186" s="2077" t="s">
        <v>1804</v>
      </c>
      <c r="L186" s="2077" t="s">
        <v>1805</v>
      </c>
      <c r="M186" s="2077" t="s">
        <v>1806</v>
      </c>
      <c r="N186" s="2077" t="s">
        <v>1807</v>
      </c>
      <c r="O186" s="2078" t="s">
        <v>1808</v>
      </c>
      <c r="P186" s="2077" t="s">
        <v>1809</v>
      </c>
      <c r="Q186" s="2078" t="s">
        <v>1810</v>
      </c>
      <c r="R186" s="2072" t="s">
        <v>1811</v>
      </c>
      <c r="S186" s="2078" t="s">
        <v>1812</v>
      </c>
      <c r="T186" s="2078" t="s">
        <v>1813</v>
      </c>
      <c r="U186" s="2078" t="s">
        <v>1814</v>
      </c>
      <c r="V186" s="2078" t="s">
        <v>1815</v>
      </c>
      <c r="W186" s="2078" t="s">
        <v>1816</v>
      </c>
      <c r="X186" s="2078" t="s">
        <v>1817</v>
      </c>
      <c r="Y186" s="2078" t="s">
        <v>1818</v>
      </c>
      <c r="Z186" s="2078" t="s">
        <v>1819</v>
      </c>
      <c r="AA186" s="2079" t="s">
        <v>1820</v>
      </c>
      <c r="AB186" s="2073" t="s">
        <v>1821</v>
      </c>
      <c r="AC186" s="2073" t="s">
        <v>1822</v>
      </c>
      <c r="AD186" s="2080" t="s">
        <v>1823</v>
      </c>
    </row>
    <row r="187">
      <c r="A187" s="2098" t="s">
        <v>1859</v>
      </c>
      <c r="B187" s="2100" t="s">
        <v>1847</v>
      </c>
      <c r="C187" s="2100" t="s">
        <v>1826</v>
      </c>
      <c r="D187" s="2101">
        <v>1820</v>
      </c>
      <c r="E187" s="2102">
        <v>1</v>
      </c>
      <c r="F187" s="2023">
        <f t="shared" ref="F187:F193" si="1685">E187*2000*1.2</f>
      </c>
      <c r="G187" s="2025">
        <f t="shared" ref="G187:G193" si="929">F187/D187</f>
      </c>
      <c r="H187" s="2025">
        <f t="shared" ref="H187:H193" si="22">D187/E187</f>
      </c>
      <c r="I187" s="2025">
        <f t="shared" ref="I187:I193" si="378">F187/E187</f>
      </c>
      <c r="J187" s="2025">
        <f t="shared" ref="J187:J193" si="1787">D187/T187</f>
      </c>
      <c r="K187" s="2026">
        <f t="shared" ref="K187:K193" si="1978">O187/S187*1</f>
      </c>
      <c r="L187" s="2026">
        <f t="shared" ref="L187:L193" si="1347">T187/S187</f>
      </c>
      <c r="M187" s="2026">
        <f t="shared" ref="M187:M193" si="1525">V187/S187</f>
      </c>
      <c r="N187" s="2026">
        <f t="shared" ref="N187:N193" si="750">W187/V187</f>
      </c>
      <c r="O187" s="2027">
        <f t="shared" ref="O187:O193" si="1107">U187/P187</f>
      </c>
      <c r="P187" s="2084">
        <v>0.0345</v>
      </c>
      <c r="Q187" s="2027">
        <v>59</v>
      </c>
      <c r="R187" s="2025">
        <f t="shared" ref="R187:R192" si="200">(D187/S187)*1000</f>
      </c>
      <c r="S187" s="2059">
        <v>14676</v>
      </c>
      <c r="T187" s="2059">
        <v>253</v>
      </c>
      <c r="U187" s="2059">
        <v>71</v>
      </c>
      <c r="V187" s="2059">
        <v>264</v>
      </c>
      <c r="W187" s="2059">
        <v>32</v>
      </c>
      <c r="X187" s="2059">
        <v>1</v>
      </c>
      <c r="Y187" s="2059">
        <v>0</v>
      </c>
      <c r="Z187" s="2093">
        <v>9</v>
      </c>
      <c r="AA187" s="2025">
        <f t="shared" ref="AA187:AA193" si="556">AD187*1000/D187</f>
      </c>
      <c r="AB187" s="2085" t="s">
        <v>1827</v>
      </c>
      <c r="AC187" s="2085"/>
      <c r="AD187" s="2085">
        <v>11</v>
      </c>
    </row>
    <row r="188">
      <c r="A188" s="2098"/>
      <c r="B188" s="2100" t="s">
        <v>1847</v>
      </c>
      <c r="C188" s="2100" t="s">
        <v>1828</v>
      </c>
      <c r="D188" s="2101">
        <v>623.86</v>
      </c>
      <c r="E188" s="2102">
        <v>0</v>
      </c>
      <c r="F188" s="2101">
        <f t="shared" si="1685"/>
      </c>
      <c r="G188" s="2025">
        <f t="shared" si="929"/>
      </c>
      <c r="H188" s="2025">
        <f t="shared" si="22"/>
      </c>
      <c r="I188" s="2025">
        <f t="shared" si="378"/>
      </c>
      <c r="J188" s="2025">
        <f t="shared" si="1787"/>
      </c>
      <c r="K188" s="2026">
        <f t="shared" si="1978"/>
      </c>
      <c r="L188" s="2026">
        <f t="shared" si="1347"/>
      </c>
      <c r="M188" s="2026">
        <f t="shared" si="1525"/>
      </c>
      <c r="N188" s="2026">
        <f t="shared" si="750"/>
      </c>
      <c r="O188" s="2027">
        <f t="shared" si="1107"/>
      </c>
      <c r="P188" s="2084">
        <v>0.0326</v>
      </c>
      <c r="Q188" s="2027">
        <v>62</v>
      </c>
      <c r="R188" s="2025">
        <f t="shared" si="200"/>
      </c>
      <c r="S188" s="2059">
        <v>4751</v>
      </c>
      <c r="T188" s="2059">
        <v>112</v>
      </c>
      <c r="U188" s="2059">
        <v>24</v>
      </c>
      <c r="V188" s="2059">
        <v>110</v>
      </c>
      <c r="W188" s="2059">
        <v>17</v>
      </c>
      <c r="X188" s="2059">
        <v>0</v>
      </c>
      <c r="Y188" s="2059">
        <v>0</v>
      </c>
      <c r="Z188" s="2059">
        <v>6</v>
      </c>
      <c r="AA188" s="2025">
        <f t="shared" si="556"/>
      </c>
      <c r="AB188" s="2085" t="s">
        <v>1827</v>
      </c>
      <c r="AC188" s="2085"/>
      <c r="AD188" s="2085">
        <v>12</v>
      </c>
    </row>
    <row r="189">
      <c r="A189" s="2098"/>
      <c r="B189" s="2086" t="s">
        <v>1832</v>
      </c>
      <c r="C189" s="2086"/>
      <c r="D189" s="2042">
        <f>SUM(D187:D188)</f>
      </c>
      <c r="E189" s="2087">
        <f>SUM(E187:E188)</f>
      </c>
      <c r="F189" s="2042">
        <f t="shared" si="1685"/>
      </c>
      <c r="G189" s="2038">
        <f t="shared" si="929"/>
      </c>
      <c r="H189" s="2038">
        <f t="shared" si="22"/>
      </c>
      <c r="I189" s="2038">
        <f t="shared" si="378"/>
      </c>
      <c r="J189" s="2038">
        <f t="shared" si="1787"/>
      </c>
      <c r="K189" s="2039">
        <f t="shared" si="1978"/>
      </c>
      <c r="L189" s="2039">
        <f t="shared" si="1347"/>
      </c>
      <c r="M189" s="2039">
        <f t="shared" si="1525"/>
      </c>
      <c r="N189" s="2039">
        <f t="shared" si="750"/>
      </c>
      <c r="O189" s="2040">
        <f t="shared" si="1107"/>
      </c>
      <c r="P189" s="2039">
        <f>AVERAGE(P187:P188)</f>
      </c>
      <c r="Q189" s="2042">
        <f>AVERAGE(Q187:Q188)</f>
      </c>
      <c r="R189" s="2038">
        <f t="shared" si="200"/>
      </c>
      <c r="S189" s="2088">
        <f>SUM(S187:S188)</f>
      </c>
      <c r="T189" s="2088">
        <f>SUM(T187:T188)</f>
      </c>
      <c r="U189" s="2088">
        <f>SUM(U187:U188)</f>
      </c>
      <c r="V189" s="2088">
        <f>SUM(V187:V188)</f>
      </c>
      <c r="W189" s="2088">
        <f>SUM(W187:W188)</f>
      </c>
      <c r="X189" s="2088">
        <f>SUM(X187:X188)</f>
      </c>
      <c r="Y189" s="2088">
        <f>SUM(Y187:Y188)</f>
      </c>
      <c r="Z189" s="2088">
        <f>SUM(Z187:Z188)</f>
      </c>
      <c r="AA189" s="2089">
        <f t="shared" si="556"/>
      </c>
      <c r="AB189" s="2090"/>
      <c r="AC189" s="2090"/>
      <c r="AD189" s="2091">
        <f>SUM(AD187:AD188)</f>
      </c>
    </row>
    <row r="190">
      <c r="A190" s="2098"/>
      <c r="B190" s="2100" t="s">
        <v>1837</v>
      </c>
      <c r="C190" s="2100" t="s">
        <v>1830</v>
      </c>
      <c r="D190" s="2101">
        <v>1073.59</v>
      </c>
      <c r="E190" s="2102">
        <v>0</v>
      </c>
      <c r="F190" s="2101">
        <f t="shared" si="1685"/>
      </c>
      <c r="G190" s="2025">
        <f t="shared" si="929"/>
      </c>
      <c r="H190" s="2025">
        <f t="shared" si="22"/>
      </c>
      <c r="I190" s="2025">
        <f t="shared" si="378"/>
      </c>
      <c r="J190" s="2025">
        <f t="shared" si="1787"/>
      </c>
      <c r="K190" s="2026">
        <f t="shared" si="1978"/>
      </c>
      <c r="L190" s="2026">
        <f t="shared" si="1347"/>
      </c>
      <c r="M190" s="2026">
        <f t="shared" si="1525"/>
      </c>
      <c r="N190" s="2026">
        <f t="shared" si="750"/>
      </c>
      <c r="O190" s="2027">
        <f t="shared" si="1107"/>
      </c>
      <c r="P190" s="2092">
        <v>0.029</v>
      </c>
      <c r="Q190" s="2027">
        <v>77</v>
      </c>
      <c r="R190" s="2025">
        <f t="shared" si="200"/>
      </c>
      <c r="S190" s="2059">
        <v>8772</v>
      </c>
      <c r="T190" s="2059">
        <v>160</v>
      </c>
      <c r="U190" s="2059">
        <v>36</v>
      </c>
      <c r="V190" s="2059">
        <v>170</v>
      </c>
      <c r="W190" s="2059">
        <v>30</v>
      </c>
      <c r="X190" s="2059">
        <v>0</v>
      </c>
      <c r="Y190" s="2059">
        <v>0</v>
      </c>
      <c r="Z190" s="2093">
        <v>8</v>
      </c>
      <c r="AA190" s="2025">
        <f t="shared" si="556"/>
      </c>
      <c r="AB190" s="2085" t="s">
        <v>1827</v>
      </c>
      <c r="AC190" s="2085"/>
      <c r="AD190" s="2085">
        <v>16</v>
      </c>
    </row>
    <row r="191">
      <c r="A191" s="2098"/>
      <c r="B191" s="2100" t="s">
        <v>1837</v>
      </c>
      <c r="C191" s="2100" t="s">
        <v>1831</v>
      </c>
      <c r="D191" s="2101">
        <v>965.03</v>
      </c>
      <c r="E191" s="2102">
        <v>1</v>
      </c>
      <c r="F191" s="2101">
        <f t="shared" si="1685"/>
      </c>
      <c r="G191" s="2057">
        <f t="shared" si="929"/>
      </c>
      <c r="H191" s="2057">
        <f t="shared" si="22"/>
      </c>
      <c r="I191" s="2057">
        <f t="shared" si="378"/>
      </c>
      <c r="J191" s="2057">
        <f t="shared" si="1787"/>
      </c>
      <c r="K191" s="2058">
        <f t="shared" si="1978"/>
      </c>
      <c r="L191" s="2058">
        <f t="shared" si="1347"/>
      </c>
      <c r="M191" s="2058">
        <f t="shared" si="1525"/>
      </c>
      <c r="N191" s="2058">
        <f t="shared" si="750"/>
      </c>
      <c r="O191" s="2027">
        <f t="shared" si="1107"/>
      </c>
      <c r="P191" s="2092">
        <v>0.0334</v>
      </c>
      <c r="Q191" s="2093">
        <v>80</v>
      </c>
      <c r="R191" s="2057">
        <f t="shared" si="200"/>
      </c>
      <c r="S191" s="2059">
        <v>9111</v>
      </c>
      <c r="T191" s="2059">
        <v>131</v>
      </c>
      <c r="U191" s="2059">
        <v>35</v>
      </c>
      <c r="V191" s="2059">
        <v>148</v>
      </c>
      <c r="W191" s="2059">
        <v>22</v>
      </c>
      <c r="X191" s="2059">
        <v>2</v>
      </c>
      <c r="Y191" s="2059">
        <v>1</v>
      </c>
      <c r="Z191" s="2059">
        <v>12</v>
      </c>
      <c r="AA191" s="2025">
        <f t="shared" si="556"/>
      </c>
      <c r="AB191" s="2085" t="s">
        <v>1827</v>
      </c>
      <c r="AC191" s="2085"/>
      <c r="AD191" s="2094">
        <v>17</v>
      </c>
    </row>
    <row r="192">
      <c r="A192" s="2098"/>
      <c r="B192" s="2086" t="s">
        <v>1832</v>
      </c>
      <c r="C192" s="2086"/>
      <c r="D192" s="2042">
        <f>SUM(D190:D191)</f>
      </c>
      <c r="E192" s="2042">
        <f>SUM(E190:E191)</f>
      </c>
      <c r="F192" s="2042">
        <f t="shared" si="1685"/>
      </c>
      <c r="G192" s="2038">
        <f t="shared" si="929"/>
      </c>
      <c r="H192" s="2038">
        <f t="shared" si="22"/>
      </c>
      <c r="I192" s="2038">
        <f t="shared" si="378"/>
      </c>
      <c r="J192" s="2038">
        <f t="shared" si="1787"/>
      </c>
      <c r="K192" s="2039">
        <f t="shared" si="1978"/>
      </c>
      <c r="L192" s="2039">
        <f t="shared" si="1347"/>
      </c>
      <c r="M192" s="2039">
        <f t="shared" si="1525"/>
      </c>
      <c r="N192" s="2039">
        <f t="shared" si="750"/>
      </c>
      <c r="O192" s="2040">
        <f t="shared" si="1107"/>
      </c>
      <c r="P192" s="2039">
        <f>AVERAGE(P190:P191)</f>
      </c>
      <c r="Q192" s="2042">
        <f>AVERAGE(Q190:Q191)</f>
      </c>
      <c r="R192" s="2042">
        <f t="shared" si="200"/>
      </c>
      <c r="S192" s="2040">
        <f>SUM(S190:S191)</f>
      </c>
      <c r="T192" s="2040">
        <f>SUM(T190:T191)</f>
      </c>
      <c r="U192" s="2040">
        <f>SUM(U190:U191)</f>
      </c>
      <c r="V192" s="2040">
        <f>SUM(V190:V191)</f>
      </c>
      <c r="W192" s="2040">
        <f>SUM(W190:W191)</f>
      </c>
      <c r="X192" s="2040">
        <f>SUM(X190:X191)</f>
      </c>
      <c r="Y192" s="2040">
        <f>SUM(Y190:Y191)</f>
      </c>
      <c r="Z192" s="2040">
        <f>SUM(Z190:Z191)</f>
      </c>
      <c r="AA192" s="2089">
        <f t="shared" si="556"/>
      </c>
      <c r="AB192" s="2090"/>
      <c r="AC192" s="2090"/>
      <c r="AD192" s="2091">
        <f>SUM(AD190:AD191)</f>
      </c>
    </row>
    <row r="193">
      <c r="A193" s="2098"/>
      <c r="B193" s="2095" t="s">
        <v>1833</v>
      </c>
      <c r="C193" s="2095"/>
      <c r="D193" s="2051">
        <f>D192+D189</f>
      </c>
      <c r="E193" s="2051">
        <f>E192+E189</f>
      </c>
      <c r="F193" s="2051">
        <f t="shared" si="1685"/>
      </c>
      <c r="G193" s="2046">
        <f t="shared" si="929"/>
      </c>
      <c r="H193" s="2046">
        <f t="shared" si="22"/>
      </c>
      <c r="I193" s="2046">
        <f t="shared" si="378"/>
      </c>
      <c r="J193" s="2046">
        <f t="shared" si="1787"/>
      </c>
      <c r="K193" s="2047">
        <f t="shared" si="1978"/>
      </c>
      <c r="L193" s="2047">
        <f t="shared" si="1347"/>
      </c>
      <c r="M193" s="2047">
        <f t="shared" si="1525"/>
      </c>
      <c r="N193" s="2047">
        <f t="shared" si="750"/>
      </c>
      <c r="O193" s="2048">
        <f t="shared" si="1107"/>
      </c>
      <c r="P193" s="2049">
        <f>(P192+P189)/2</f>
      </c>
      <c r="Q193" s="2050">
        <f>(Q192+Q189)/2</f>
      </c>
      <c r="R193" s="2051">
        <f>(R192+R189)/2</f>
      </c>
      <c r="S193" s="2048">
        <f>S192+S189</f>
      </c>
      <c r="T193" s="2048">
        <f>T192+T189</f>
      </c>
      <c r="U193" s="2048">
        <f>U192+U189</f>
      </c>
      <c r="V193" s="2048">
        <f>V192+V189</f>
      </c>
      <c r="W193" s="2048">
        <f>W192+W189</f>
      </c>
      <c r="X193" s="2048">
        <f>X192+X189</f>
      </c>
      <c r="Y193" s="2048">
        <f>Y192+Y189</f>
      </c>
      <c r="Z193" s="2048">
        <f>Z192+Z189</f>
      </c>
      <c r="AA193" s="2096">
        <f t="shared" si="556"/>
      </c>
      <c r="AB193" s="2097"/>
      <c r="AC193" s="2097"/>
      <c r="AD193" s="2067">
        <f>AD192+AD189</f>
      </c>
    </row>
    <row r="194">
      <c r="A194" s="2070" t="s">
        <v>1834</v>
      </c>
      <c r="B194" s="2070" t="s">
        <v>1792</v>
      </c>
      <c r="C194" s="2070"/>
      <c r="D194" s="2071" t="s">
        <v>1793</v>
      </c>
      <c r="E194" s="2071"/>
      <c r="F194" s="2071"/>
      <c r="G194" s="2071"/>
      <c r="H194" s="2071"/>
      <c r="I194" s="2071"/>
      <c r="J194" s="2072" t="s">
        <v>1794</v>
      </c>
      <c r="K194" s="2072"/>
      <c r="L194" s="2072"/>
      <c r="M194" s="2072"/>
      <c r="N194" s="2072"/>
      <c r="O194" s="2072"/>
      <c r="P194" s="2072"/>
      <c r="Q194" s="2072"/>
      <c r="R194" s="2072"/>
      <c r="S194" s="2072"/>
      <c r="T194" s="2072"/>
      <c r="U194" s="2072"/>
      <c r="V194" s="2072"/>
      <c r="W194" s="2072"/>
      <c r="X194" s="2072"/>
      <c r="Y194" s="2072"/>
      <c r="Z194" s="2072"/>
      <c r="AA194" s="2072"/>
      <c r="AB194" s="2072"/>
      <c r="AC194" s="2072"/>
      <c r="AD194" s="2073"/>
    </row>
    <row r="195">
      <c r="A195" s="2070"/>
      <c r="B195" s="2070" t="s">
        <v>1795</v>
      </c>
      <c r="C195" s="2070" t="s">
        <v>1796</v>
      </c>
      <c r="D195" s="2071" t="s">
        <v>1797</v>
      </c>
      <c r="E195" s="2074" t="s">
        <v>1798</v>
      </c>
      <c r="F195" s="2075" t="s">
        <v>1799</v>
      </c>
      <c r="G195" s="2076" t="s">
        <v>1800</v>
      </c>
      <c r="H195" s="2076" t="s">
        <v>1801</v>
      </c>
      <c r="I195" s="2076" t="s">
        <v>1802</v>
      </c>
      <c r="J195" s="2072" t="s">
        <v>1803</v>
      </c>
      <c r="K195" s="2077" t="s">
        <v>1804</v>
      </c>
      <c r="L195" s="2077" t="s">
        <v>1805</v>
      </c>
      <c r="M195" s="2077" t="s">
        <v>1806</v>
      </c>
      <c r="N195" s="2077" t="s">
        <v>1807</v>
      </c>
      <c r="O195" s="2078" t="s">
        <v>1808</v>
      </c>
      <c r="P195" s="2077" t="s">
        <v>1809</v>
      </c>
      <c r="Q195" s="2078" t="s">
        <v>1810</v>
      </c>
      <c r="R195" s="2072" t="s">
        <v>1811</v>
      </c>
      <c r="S195" s="2078" t="s">
        <v>1812</v>
      </c>
      <c r="T195" s="2078" t="s">
        <v>1813</v>
      </c>
      <c r="U195" s="2078" t="s">
        <v>1814</v>
      </c>
      <c r="V195" s="2078" t="s">
        <v>1815</v>
      </c>
      <c r="W195" s="2078" t="s">
        <v>1816</v>
      </c>
      <c r="X195" s="2078" t="s">
        <v>1817</v>
      </c>
      <c r="Y195" s="2078" t="s">
        <v>1818</v>
      </c>
      <c r="Z195" s="2078" t="s">
        <v>1819</v>
      </c>
      <c r="AA195" s="2079" t="s">
        <v>1820</v>
      </c>
      <c r="AB195" s="2073" t="s">
        <v>1821</v>
      </c>
      <c r="AC195" s="2073" t="s">
        <v>1822</v>
      </c>
      <c r="AD195" s="2080" t="s">
        <v>1823</v>
      </c>
    </row>
    <row r="196">
      <c r="A196" s="2098" t="s">
        <v>1860</v>
      </c>
      <c r="B196" s="2100" t="s">
        <v>1847</v>
      </c>
      <c r="C196" s="2100" t="s">
        <v>1826</v>
      </c>
      <c r="D196" s="2101">
        <v>2000</v>
      </c>
      <c r="E196" s="2102">
        <v>1</v>
      </c>
      <c r="F196" s="2023">
        <f t="shared" ref="F196:F202" si="1686">E196*2000*1.2</f>
      </c>
      <c r="G196" s="2025">
        <f t="shared" ref="G196:G202" si="930">F196/D196</f>
      </c>
      <c r="H196" s="2025">
        <f t="shared" ref="H196:H202" si="23">D196/E196</f>
      </c>
      <c r="I196" s="2025">
        <f t="shared" ref="I196:I202" si="379">F196/E196</f>
      </c>
      <c r="J196" s="2025">
        <f t="shared" ref="J196:J202" si="1788">D196/T196</f>
      </c>
      <c r="K196" s="2026">
        <f t="shared" ref="K196:K202" si="1979">O196/S196*1</f>
      </c>
      <c r="L196" s="2026">
        <f t="shared" ref="L196:L202" si="1348">T196/S196</f>
      </c>
      <c r="M196" s="2026">
        <f t="shared" ref="M196:M202" si="1526">V196/S196</f>
      </c>
      <c r="N196" s="2026">
        <f t="shared" ref="N196:N202" si="751">W196/V196</f>
      </c>
      <c r="O196" s="2027">
        <f t="shared" ref="O196:O202" si="1108">U196/P196</f>
      </c>
      <c r="P196" s="2084">
        <v>0.0281</v>
      </c>
      <c r="Q196" s="2027">
        <v>64</v>
      </c>
      <c r="R196" s="2025">
        <f t="shared" ref="R196:R201" si="201">(D196/S196)*1000</f>
      </c>
      <c r="S196" s="2059">
        <v>14929</v>
      </c>
      <c r="T196" s="2059">
        <v>287</v>
      </c>
      <c r="U196" s="2059">
        <v>64</v>
      </c>
      <c r="V196" s="2059">
        <v>304</v>
      </c>
      <c r="W196" s="2059">
        <v>47</v>
      </c>
      <c r="X196" s="2059">
        <v>3</v>
      </c>
      <c r="Y196" s="2059">
        <v>0</v>
      </c>
      <c r="Z196" s="2059">
        <v>8</v>
      </c>
      <c r="AA196" s="2025">
        <f t="shared" ref="AA196:AA202" si="557">AD196*1000/D196</f>
      </c>
      <c r="AB196" s="2085" t="s">
        <v>1827</v>
      </c>
      <c r="AC196" s="2085"/>
      <c r="AD196" s="2085">
        <v>19</v>
      </c>
    </row>
    <row r="197">
      <c r="A197" s="2098"/>
      <c r="B197" s="2100" t="s">
        <v>1847</v>
      </c>
      <c r="C197" s="2100" t="s">
        <v>1828</v>
      </c>
      <c r="D197" s="2101">
        <v>0</v>
      </c>
      <c r="E197" s="2102">
        <v>0</v>
      </c>
      <c r="F197" s="2101">
        <f t="shared" si="1686"/>
      </c>
      <c r="G197" s="2025">
        <f t="shared" si="930"/>
      </c>
      <c r="H197" s="2025">
        <f t="shared" si="23"/>
      </c>
      <c r="I197" s="2025">
        <f t="shared" si="379"/>
      </c>
      <c r="J197" s="2025">
        <f t="shared" si="1788"/>
      </c>
      <c r="K197" s="2026">
        <f t="shared" si="1979"/>
      </c>
      <c r="L197" s="2026">
        <f t="shared" si="1348"/>
      </c>
      <c r="M197" s="2026">
        <f t="shared" si="1526"/>
      </c>
      <c r="N197" s="2026">
        <f t="shared" si="751"/>
      </c>
      <c r="O197" s="2027">
        <f t="shared" si="1108"/>
      </c>
      <c r="P197" s="2084">
        <v>0.0194</v>
      </c>
      <c r="Q197" s="2027">
        <v>75</v>
      </c>
      <c r="R197" s="2025">
        <f t="shared" si="201"/>
      </c>
      <c r="S197" s="2059">
        <v>976</v>
      </c>
      <c r="T197" s="2059">
        <v>8</v>
      </c>
      <c r="U197" s="2059">
        <v>3</v>
      </c>
      <c r="V197" s="2059">
        <v>11</v>
      </c>
      <c r="W197" s="2059">
        <v>0</v>
      </c>
      <c r="X197" s="2059">
        <v>0</v>
      </c>
      <c r="Y197" s="2059">
        <v>0</v>
      </c>
      <c r="Z197" s="2059">
        <v>1</v>
      </c>
      <c r="AA197" s="2025">
        <f t="shared" si="557"/>
      </c>
      <c r="AB197" s="2085" t="s">
        <v>1827</v>
      </c>
      <c r="AC197" s="2085"/>
      <c r="AD197" s="2085">
        <v>9</v>
      </c>
    </row>
    <row r="198">
      <c r="A198" s="2098"/>
      <c r="B198" s="2086" t="s">
        <v>1832</v>
      </c>
      <c r="C198" s="2086"/>
      <c r="D198" s="2042">
        <f>SUM(D196:D197)</f>
      </c>
      <c r="E198" s="2087">
        <f>SUM(E196:E197)</f>
      </c>
      <c r="F198" s="2042">
        <f t="shared" si="1686"/>
      </c>
      <c r="G198" s="2038">
        <f t="shared" si="930"/>
      </c>
      <c r="H198" s="2038">
        <f t="shared" si="23"/>
      </c>
      <c r="I198" s="2038">
        <f t="shared" si="379"/>
      </c>
      <c r="J198" s="2038">
        <f t="shared" si="1788"/>
      </c>
      <c r="K198" s="2039">
        <f t="shared" si="1979"/>
      </c>
      <c r="L198" s="2039">
        <f t="shared" si="1348"/>
      </c>
      <c r="M198" s="2039">
        <f t="shared" si="1526"/>
      </c>
      <c r="N198" s="2039">
        <f t="shared" si="751"/>
      </c>
      <c r="O198" s="2040">
        <f t="shared" si="1108"/>
      </c>
      <c r="P198" s="2039">
        <f>AVERAGE(P196:P197)</f>
      </c>
      <c r="Q198" s="2042">
        <f>AVERAGE(Q196:Q197)</f>
      </c>
      <c r="R198" s="2038">
        <f t="shared" si="201"/>
      </c>
      <c r="S198" s="2088">
        <f>SUM(S196:S197)</f>
      </c>
      <c r="T198" s="2088">
        <f>SUM(T196:T197)</f>
      </c>
      <c r="U198" s="2088">
        <f>SUM(U196:U197)</f>
      </c>
      <c r="V198" s="2088">
        <f>SUM(V196:V197)</f>
      </c>
      <c r="W198" s="2088">
        <f>SUM(W196:W197)</f>
      </c>
      <c r="X198" s="2088">
        <f>SUM(X196:X197)</f>
      </c>
      <c r="Y198" s="2088">
        <f>SUM(Y196:Y197)</f>
      </c>
      <c r="Z198" s="2088">
        <f>SUM(Z196:Z197)</f>
      </c>
      <c r="AA198" s="2089">
        <f t="shared" si="557"/>
      </c>
      <c r="AB198" s="2090"/>
      <c r="AC198" s="2090"/>
      <c r="AD198" s="2091">
        <f>SUM(AD196:AD197)</f>
      </c>
    </row>
    <row r="199">
      <c r="A199" s="2098"/>
      <c r="B199" s="2099" t="s">
        <v>1825</v>
      </c>
      <c r="C199" s="2100" t="s">
        <v>1830</v>
      </c>
      <c r="D199" s="2101">
        <v>1266.31</v>
      </c>
      <c r="E199" s="2102">
        <v>0</v>
      </c>
      <c r="F199" s="2101">
        <f t="shared" si="1686"/>
      </c>
      <c r="G199" s="2025">
        <f t="shared" si="930"/>
      </c>
      <c r="H199" s="2025">
        <f t="shared" si="23"/>
      </c>
      <c r="I199" s="2025">
        <f t="shared" si="379"/>
      </c>
      <c r="J199" s="2025">
        <f t="shared" si="1788"/>
      </c>
      <c r="K199" s="2026">
        <f t="shared" si="1979"/>
      </c>
      <c r="L199" s="2026">
        <f t="shared" si="1348"/>
      </c>
      <c r="M199" s="2026">
        <f t="shared" si="1526"/>
      </c>
      <c r="N199" s="2026">
        <f t="shared" si="751"/>
      </c>
      <c r="O199" s="2027">
        <f t="shared" si="1108"/>
      </c>
      <c r="P199" s="2092">
        <v>0.0222</v>
      </c>
      <c r="Q199" s="2027">
        <v>76</v>
      </c>
      <c r="R199" s="2025">
        <f t="shared" si="201"/>
      </c>
      <c r="S199" s="2059">
        <v>9658</v>
      </c>
      <c r="T199" s="2059">
        <v>227</v>
      </c>
      <c r="U199" s="2059">
        <v>41</v>
      </c>
      <c r="V199" s="2059">
        <v>228</v>
      </c>
      <c r="W199" s="2059">
        <v>10</v>
      </c>
      <c r="X199" s="2059">
        <v>5</v>
      </c>
      <c r="Y199" s="2059">
        <v>0</v>
      </c>
      <c r="Z199" s="2059">
        <v>8</v>
      </c>
      <c r="AA199" s="2025">
        <f t="shared" si="557"/>
      </c>
      <c r="AB199" s="2085" t="s">
        <v>1827</v>
      </c>
      <c r="AC199" s="2085"/>
      <c r="AD199" s="2085">
        <v>11</v>
      </c>
    </row>
    <row r="200">
      <c r="A200" s="2098"/>
      <c r="B200" s="2099" t="s">
        <v>1825</v>
      </c>
      <c r="C200" s="2100" t="s">
        <v>1831</v>
      </c>
      <c r="D200" s="2101">
        <v>625.99</v>
      </c>
      <c r="E200" s="2102">
        <v>1</v>
      </c>
      <c r="F200" s="2101">
        <f t="shared" si="1686"/>
      </c>
      <c r="G200" s="2057">
        <f t="shared" si="930"/>
      </c>
      <c r="H200" s="2057">
        <f t="shared" si="23"/>
      </c>
      <c r="I200" s="2057">
        <f t="shared" si="379"/>
      </c>
      <c r="J200" s="2057">
        <f t="shared" si="1788"/>
      </c>
      <c r="K200" s="2058">
        <f t="shared" si="1979"/>
      </c>
      <c r="L200" s="2058">
        <f t="shared" si="1348"/>
      </c>
      <c r="M200" s="2058">
        <f t="shared" si="1526"/>
      </c>
      <c r="N200" s="2058">
        <f t="shared" si="751"/>
      </c>
      <c r="O200" s="2027">
        <f t="shared" si="1108"/>
      </c>
      <c r="P200" s="2092">
        <v>0.0252</v>
      </c>
      <c r="Q200" s="2093">
        <v>79</v>
      </c>
      <c r="R200" s="2057">
        <f t="shared" si="201"/>
      </c>
      <c r="S200" s="2059">
        <v>3867</v>
      </c>
      <c r="T200" s="2059">
        <v>129</v>
      </c>
      <c r="U200" s="2059">
        <v>21</v>
      </c>
      <c r="V200" s="2059">
        <v>146</v>
      </c>
      <c r="W200" s="2059">
        <v>29</v>
      </c>
      <c r="X200" s="2059">
        <v>1</v>
      </c>
      <c r="Y200" s="2059">
        <v>0</v>
      </c>
      <c r="Z200" s="2059">
        <v>2</v>
      </c>
      <c r="AA200" s="2025">
        <f t="shared" si="557"/>
      </c>
      <c r="AB200" s="2085" t="s">
        <v>1827</v>
      </c>
      <c r="AC200" s="2085"/>
      <c r="AD200" s="2094">
        <v>13</v>
      </c>
    </row>
    <row r="201">
      <c r="A201" s="2098"/>
      <c r="B201" s="2086" t="s">
        <v>1832</v>
      </c>
      <c r="C201" s="2086"/>
      <c r="D201" s="2042">
        <f>SUM(D199:D200)</f>
      </c>
      <c r="E201" s="2042">
        <f>SUM(E199:E200)</f>
      </c>
      <c r="F201" s="2042">
        <f t="shared" si="1686"/>
      </c>
      <c r="G201" s="2038">
        <f t="shared" si="930"/>
      </c>
      <c r="H201" s="2038">
        <f t="shared" si="23"/>
      </c>
      <c r="I201" s="2038">
        <f t="shared" si="379"/>
      </c>
      <c r="J201" s="2038">
        <f t="shared" si="1788"/>
      </c>
      <c r="K201" s="2039">
        <f t="shared" si="1979"/>
      </c>
      <c r="L201" s="2039">
        <f t="shared" si="1348"/>
      </c>
      <c r="M201" s="2039">
        <f t="shared" si="1526"/>
      </c>
      <c r="N201" s="2039">
        <f t="shared" si="751"/>
      </c>
      <c r="O201" s="2040">
        <f t="shared" si="1108"/>
      </c>
      <c r="P201" s="2039">
        <f>AVERAGE(P199:P200)</f>
      </c>
      <c r="Q201" s="2042">
        <f>AVERAGE(Q199:Q200)</f>
      </c>
      <c r="R201" s="2042">
        <f t="shared" si="201"/>
      </c>
      <c r="S201" s="2040">
        <f>SUM(S199:S200)</f>
      </c>
      <c r="T201" s="2040">
        <f>SUM(T199:T200)</f>
      </c>
      <c r="U201" s="2040">
        <f>SUM(U199:U200)</f>
      </c>
      <c r="V201" s="2040">
        <f>SUM(V199:V200)</f>
      </c>
      <c r="W201" s="2040">
        <f>SUM(W199:W200)</f>
      </c>
      <c r="X201" s="2040">
        <f>SUM(X199:X200)</f>
      </c>
      <c r="Y201" s="2040">
        <f>SUM(Y199:Y200)</f>
      </c>
      <c r="Z201" s="2040">
        <f>SUM(Z199:Z200)</f>
      </c>
      <c r="AA201" s="2089">
        <f t="shared" si="557"/>
      </c>
      <c r="AB201" s="2090"/>
      <c r="AC201" s="2090"/>
      <c r="AD201" s="2091">
        <f>SUM(AD199:AD200)</f>
      </c>
    </row>
    <row r="202">
      <c r="A202" s="2098"/>
      <c r="B202" s="2095" t="s">
        <v>1833</v>
      </c>
      <c r="C202" s="2095"/>
      <c r="D202" s="2051">
        <f>D201+D198</f>
      </c>
      <c r="E202" s="2051">
        <f>E201+E198</f>
      </c>
      <c r="F202" s="2051">
        <f t="shared" si="1686"/>
      </c>
      <c r="G202" s="2046">
        <f t="shared" si="930"/>
      </c>
      <c r="H202" s="2046">
        <f t="shared" si="23"/>
      </c>
      <c r="I202" s="2046">
        <f t="shared" si="379"/>
      </c>
      <c r="J202" s="2046">
        <f t="shared" si="1788"/>
      </c>
      <c r="K202" s="2047">
        <f t="shared" si="1979"/>
      </c>
      <c r="L202" s="2047">
        <f t="shared" si="1348"/>
      </c>
      <c r="M202" s="2047">
        <f t="shared" si="1526"/>
      </c>
      <c r="N202" s="2047">
        <f t="shared" si="751"/>
      </c>
      <c r="O202" s="2048">
        <f t="shared" si="1108"/>
      </c>
      <c r="P202" s="2049">
        <f>(P201+P198)/2</f>
      </c>
      <c r="Q202" s="2050">
        <f>(Q201+Q198)/2</f>
      </c>
      <c r="R202" s="2051">
        <f>(R201+R198)/2</f>
      </c>
      <c r="S202" s="2048">
        <f>S201+S198</f>
      </c>
      <c r="T202" s="2048">
        <f>T201+T198</f>
      </c>
      <c r="U202" s="2048">
        <f>U201+U198</f>
      </c>
      <c r="V202" s="2048">
        <f>V201+V198</f>
      </c>
      <c r="W202" s="2048">
        <f>W201+W198</f>
      </c>
      <c r="X202" s="2048">
        <f>X201+X198</f>
      </c>
      <c r="Y202" s="2048">
        <f>Y201+Y198</f>
      </c>
      <c r="Z202" s="2048">
        <f>Z201+Z198</f>
      </c>
      <c r="AA202" s="2096">
        <f t="shared" si="557"/>
      </c>
      <c r="AB202" s="2097"/>
      <c r="AC202" s="2097"/>
      <c r="AD202" s="2067">
        <f>AD201+AD198</f>
      </c>
    </row>
    <row r="203">
      <c r="A203" s="2070" t="s">
        <v>1834</v>
      </c>
      <c r="B203" s="2070" t="s">
        <v>1792</v>
      </c>
      <c r="C203" s="2070"/>
      <c r="D203" s="2071" t="s">
        <v>1793</v>
      </c>
      <c r="E203" s="2071"/>
      <c r="F203" s="2071"/>
      <c r="G203" s="2071"/>
      <c r="H203" s="2071"/>
      <c r="I203" s="2071"/>
      <c r="J203" s="2072" t="s">
        <v>1794</v>
      </c>
      <c r="K203" s="2072"/>
      <c r="L203" s="2072"/>
      <c r="M203" s="2072"/>
      <c r="N203" s="2072"/>
      <c r="O203" s="2072"/>
      <c r="P203" s="2072"/>
      <c r="Q203" s="2072"/>
      <c r="R203" s="2072"/>
      <c r="S203" s="2072"/>
      <c r="T203" s="2072"/>
      <c r="U203" s="2072"/>
      <c r="V203" s="2072"/>
      <c r="W203" s="2072"/>
      <c r="X203" s="2072"/>
      <c r="Y203" s="2072"/>
      <c r="Z203" s="2072"/>
      <c r="AA203" s="2072"/>
      <c r="AB203" s="2072"/>
      <c r="AC203" s="2072"/>
      <c r="AD203" s="2073"/>
    </row>
    <row r="204">
      <c r="A204" s="2070"/>
      <c r="B204" s="2070" t="s">
        <v>1795</v>
      </c>
      <c r="C204" s="2070" t="s">
        <v>1796</v>
      </c>
      <c r="D204" s="2071" t="s">
        <v>1797</v>
      </c>
      <c r="E204" s="2074" t="s">
        <v>1798</v>
      </c>
      <c r="F204" s="2075" t="s">
        <v>1799</v>
      </c>
      <c r="G204" s="2076" t="s">
        <v>1800</v>
      </c>
      <c r="H204" s="2076" t="s">
        <v>1801</v>
      </c>
      <c r="I204" s="2076" t="s">
        <v>1802</v>
      </c>
      <c r="J204" s="2072" t="s">
        <v>1803</v>
      </c>
      <c r="K204" s="2077" t="s">
        <v>1804</v>
      </c>
      <c r="L204" s="2077" t="s">
        <v>1805</v>
      </c>
      <c r="M204" s="2077" t="s">
        <v>1806</v>
      </c>
      <c r="N204" s="2077" t="s">
        <v>1807</v>
      </c>
      <c r="O204" s="2078" t="s">
        <v>1808</v>
      </c>
      <c r="P204" s="2077" t="s">
        <v>1809</v>
      </c>
      <c r="Q204" s="2078" t="s">
        <v>1810</v>
      </c>
      <c r="R204" s="2072" t="s">
        <v>1811</v>
      </c>
      <c r="S204" s="2078" t="s">
        <v>1812</v>
      </c>
      <c r="T204" s="2078" t="s">
        <v>1813</v>
      </c>
      <c r="U204" s="2078" t="s">
        <v>1814</v>
      </c>
      <c r="V204" s="2078" t="s">
        <v>1815</v>
      </c>
      <c r="W204" s="2078" t="s">
        <v>1816</v>
      </c>
      <c r="X204" s="2078" t="s">
        <v>1817</v>
      </c>
      <c r="Y204" s="2078" t="s">
        <v>1818</v>
      </c>
      <c r="Z204" s="2078" t="s">
        <v>1819</v>
      </c>
      <c r="AA204" s="2079" t="s">
        <v>1820</v>
      </c>
      <c r="AB204" s="2073" t="s">
        <v>1821</v>
      </c>
      <c r="AC204" s="2073" t="s">
        <v>1822</v>
      </c>
      <c r="AD204" s="2080" t="s">
        <v>1823</v>
      </c>
    </row>
    <row r="205">
      <c r="A205" s="2098" t="s">
        <v>1861</v>
      </c>
      <c r="B205" s="2103" t="s">
        <v>1829</v>
      </c>
      <c r="C205" s="2100" t="s">
        <v>1826</v>
      </c>
      <c r="D205" s="2101">
        <v>1358.94</v>
      </c>
      <c r="E205" s="2102">
        <v>0</v>
      </c>
      <c r="F205" s="2023">
        <f t="shared" ref="F205:F211" si="1687">E205*2000*1.2</f>
      </c>
      <c r="G205" s="2025">
        <f t="shared" ref="G205:G211" si="931">F205/D205</f>
      </c>
      <c r="H205" s="2025">
        <f t="shared" ref="H205:H211" si="24">D205/E205</f>
      </c>
      <c r="I205" s="2025">
        <f t="shared" ref="I205:I211" si="380">F205/E205</f>
      </c>
      <c r="J205" s="2025">
        <f t="shared" ref="J205:J211" si="1789">D205/T205</f>
      </c>
      <c r="K205" s="2026">
        <f t="shared" ref="K205:K211" si="1980">O205/S205*1</f>
      </c>
      <c r="L205" s="2026">
        <f t="shared" ref="L205:L211" si="1349">T205/S205</f>
      </c>
      <c r="M205" s="2026">
        <f t="shared" ref="M205:M211" si="1527">V205/S205</f>
      </c>
      <c r="N205" s="2026">
        <f t="shared" ref="N205:N211" si="752">W205/V205</f>
      </c>
      <c r="O205" s="2027">
        <f t="shared" ref="O205:O211" si="1109">U205/P205</f>
      </c>
      <c r="P205" s="2084">
        <v>0.0218</v>
      </c>
      <c r="Q205" s="2027">
        <v>52</v>
      </c>
      <c r="R205" s="2025">
        <f t="shared" ref="R205:R210" si="202">(D205/S205)*1000</f>
      </c>
      <c r="S205" s="2059">
        <v>9033</v>
      </c>
      <c r="T205" s="2059">
        <v>204</v>
      </c>
      <c r="U205" s="2059">
        <v>32</v>
      </c>
      <c r="V205" s="2059">
        <v>219</v>
      </c>
      <c r="W205" s="2059">
        <v>25</v>
      </c>
      <c r="X205" s="2059">
        <v>2</v>
      </c>
      <c r="Y205" s="2059">
        <v>0</v>
      </c>
      <c r="Z205" s="2059">
        <v>7</v>
      </c>
      <c r="AA205" s="2025">
        <f t="shared" ref="AA205:AA211" si="558">AD205*1000/D205</f>
      </c>
      <c r="AB205" s="2085" t="s">
        <v>1827</v>
      </c>
      <c r="AC205" s="2085"/>
      <c r="AD205" s="2085">
        <v>23</v>
      </c>
    </row>
    <row r="206">
      <c r="A206" s="2098"/>
      <c r="B206" s="2103" t="s">
        <v>1829</v>
      </c>
      <c r="C206" s="2100" t="s">
        <v>1828</v>
      </c>
      <c r="D206" s="2101">
        <v>641.06</v>
      </c>
      <c r="E206" s="2102">
        <v>0</v>
      </c>
      <c r="F206" s="2023">
        <f t="shared" si="1687"/>
      </c>
      <c r="G206" s="2025">
        <f t="shared" si="931"/>
      </c>
      <c r="H206" s="2025">
        <f t="shared" si="24"/>
      </c>
      <c r="I206" s="2025">
        <f t="shared" si="380"/>
      </c>
      <c r="J206" s="2025">
        <f t="shared" si="1789"/>
      </c>
      <c r="K206" s="2026">
        <f t="shared" si="1980"/>
      </c>
      <c r="L206" s="2026">
        <f t="shared" si="1349"/>
      </c>
      <c r="M206" s="2026">
        <f t="shared" si="1527"/>
      </c>
      <c r="N206" s="2026">
        <f t="shared" si="752"/>
      </c>
      <c r="O206" s="2027">
        <f t="shared" si="1109"/>
      </c>
      <c r="P206" s="2084">
        <v>0.0754</v>
      </c>
      <c r="Q206" s="2027">
        <v>63</v>
      </c>
      <c r="R206" s="2025">
        <f t="shared" si="202"/>
      </c>
      <c r="S206" s="2059">
        <v>5231</v>
      </c>
      <c r="T206" s="2059">
        <v>161</v>
      </c>
      <c r="U206" s="2059">
        <v>43</v>
      </c>
      <c r="V206" s="2059">
        <v>172</v>
      </c>
      <c r="W206" s="2059">
        <v>26</v>
      </c>
      <c r="X206" s="2059">
        <v>0</v>
      </c>
      <c r="Y206" s="2059">
        <v>0</v>
      </c>
      <c r="Z206" s="2059">
        <v>5</v>
      </c>
      <c r="AA206" s="2025">
        <f t="shared" si="558"/>
      </c>
      <c r="AB206" s="2085" t="s">
        <v>1827</v>
      </c>
      <c r="AC206" s="2085"/>
      <c r="AD206" s="2085">
        <v>19</v>
      </c>
    </row>
    <row r="207">
      <c r="A207" s="2098"/>
      <c r="B207" s="2086" t="s">
        <v>1832</v>
      </c>
      <c r="C207" s="2086"/>
      <c r="D207" s="2042">
        <f>SUM(D205:D206)</f>
      </c>
      <c r="E207" s="2087">
        <f>SUM(E205:E206)</f>
      </c>
      <c r="F207" s="2042">
        <f t="shared" si="1687"/>
      </c>
      <c r="G207" s="2038">
        <f t="shared" si="931"/>
      </c>
      <c r="H207" s="2038">
        <f t="shared" si="24"/>
      </c>
      <c r="I207" s="2038">
        <f t="shared" si="380"/>
      </c>
      <c r="J207" s="2038">
        <f t="shared" si="1789"/>
      </c>
      <c r="K207" s="2039">
        <f t="shared" si="1980"/>
      </c>
      <c r="L207" s="2039">
        <f t="shared" si="1349"/>
      </c>
      <c r="M207" s="2039">
        <f t="shared" si="1527"/>
      </c>
      <c r="N207" s="2039">
        <f t="shared" si="752"/>
      </c>
      <c r="O207" s="2040">
        <f t="shared" si="1109"/>
      </c>
      <c r="P207" s="2039">
        <f>AVERAGE(P205:P206)</f>
      </c>
      <c r="Q207" s="2042">
        <f>AVERAGE(Q205:Q206)</f>
      </c>
      <c r="R207" s="2038">
        <f t="shared" si="202"/>
      </c>
      <c r="S207" s="2088">
        <f>SUM(S205:S206)</f>
      </c>
      <c r="T207" s="2088">
        <f>SUM(T205:T206)</f>
      </c>
      <c r="U207" s="2088">
        <f>SUM(U205:U206)</f>
      </c>
      <c r="V207" s="2088">
        <f>SUM(V205:V206)</f>
      </c>
      <c r="W207" s="2088">
        <f>SUM(W205:W206)</f>
      </c>
      <c r="X207" s="2088">
        <f>SUM(X205:X206)</f>
      </c>
      <c r="Y207" s="2088">
        <f>SUM(Y205:Y206)</f>
      </c>
      <c r="Z207" s="2088">
        <f>SUM(Z205:Z206)</f>
      </c>
      <c r="AA207" s="2089">
        <f t="shared" si="558"/>
      </c>
      <c r="AB207" s="2090"/>
      <c r="AC207" s="2090"/>
      <c r="AD207" s="2091">
        <f>SUM(AD205:AD206)</f>
      </c>
    </row>
    <row r="208">
      <c r="A208" s="2098"/>
      <c r="B208" s="2099" t="s">
        <v>1825</v>
      </c>
      <c r="C208" s="2100" t="s">
        <v>1830</v>
      </c>
      <c r="D208" s="2101">
        <v>727.24</v>
      </c>
      <c r="E208" s="2102">
        <v>0</v>
      </c>
      <c r="F208" s="2023">
        <f t="shared" si="1687"/>
      </c>
      <c r="G208" s="2025">
        <f t="shared" si="931"/>
      </c>
      <c r="H208" s="2025">
        <f t="shared" si="24"/>
      </c>
      <c r="I208" s="2025">
        <f t="shared" si="380"/>
      </c>
      <c r="J208" s="2025">
        <f t="shared" si="1789"/>
      </c>
      <c r="K208" s="2026">
        <f t="shared" si="1980"/>
      </c>
      <c r="L208" s="2026">
        <f t="shared" si="1349"/>
      </c>
      <c r="M208" s="2026">
        <f t="shared" si="1527"/>
      </c>
      <c r="N208" s="2026">
        <f t="shared" si="752"/>
      </c>
      <c r="O208" s="2027">
        <f t="shared" si="1109"/>
      </c>
      <c r="P208" s="2092">
        <v>0.0248</v>
      </c>
      <c r="Q208" s="2027">
        <v>72</v>
      </c>
      <c r="R208" s="2025">
        <f t="shared" si="202"/>
      </c>
      <c r="S208" s="2059">
        <v>5407</v>
      </c>
      <c r="T208" s="2059">
        <v>109</v>
      </c>
      <c r="U208" s="2059">
        <v>24</v>
      </c>
      <c r="V208" s="2059">
        <v>115</v>
      </c>
      <c r="W208" s="2059">
        <v>15</v>
      </c>
      <c r="X208" s="2059">
        <v>0</v>
      </c>
      <c r="Y208" s="2059">
        <v>0</v>
      </c>
      <c r="Z208" s="2059">
        <v>5</v>
      </c>
      <c r="AA208" s="2025">
        <f t="shared" si="558"/>
      </c>
      <c r="AB208" s="2085" t="s">
        <v>1827</v>
      </c>
      <c r="AC208" s="2085"/>
      <c r="AD208" s="2085">
        <v>15</v>
      </c>
    </row>
    <row r="209">
      <c r="A209" s="2098"/>
      <c r="B209" s="2099" t="s">
        <v>1825</v>
      </c>
      <c r="C209" s="2100" t="s">
        <v>1831</v>
      </c>
      <c r="D209" s="2101">
        <v>701</v>
      </c>
      <c r="E209" s="2102">
        <v>0</v>
      </c>
      <c r="F209" s="2023">
        <f t="shared" si="1687"/>
      </c>
      <c r="G209" s="2057">
        <f t="shared" si="931"/>
      </c>
      <c r="H209" s="2057">
        <f t="shared" si="24"/>
      </c>
      <c r="I209" s="2057">
        <f t="shared" si="380"/>
      </c>
      <c r="J209" s="2057">
        <f t="shared" si="1789"/>
      </c>
      <c r="K209" s="2058">
        <f t="shared" si="1980"/>
      </c>
      <c r="L209" s="2058">
        <f t="shared" si="1349"/>
      </c>
      <c r="M209" s="2058">
        <f t="shared" si="1527"/>
      </c>
      <c r="N209" s="2058">
        <f t="shared" si="752"/>
      </c>
      <c r="O209" s="2027">
        <f t="shared" si="1109"/>
      </c>
      <c r="P209" s="2092">
        <v>0.0293</v>
      </c>
      <c r="Q209" s="2093">
        <v>79</v>
      </c>
      <c r="R209" s="2057">
        <f t="shared" si="202"/>
      </c>
      <c r="S209" s="2059">
        <v>4559</v>
      </c>
      <c r="T209" s="2059">
        <v>142</v>
      </c>
      <c r="U209" s="2059">
        <v>28</v>
      </c>
      <c r="V209" s="2059">
        <v>162</v>
      </c>
      <c r="W209" s="2059">
        <v>20</v>
      </c>
      <c r="X209" s="2059">
        <v>1</v>
      </c>
      <c r="Y209" s="2059">
        <v>0</v>
      </c>
      <c r="Z209" s="2059">
        <v>4</v>
      </c>
      <c r="AA209" s="2025">
        <f t="shared" si="558"/>
      </c>
      <c r="AB209" s="2085" t="s">
        <v>1827</v>
      </c>
      <c r="AC209" s="2085"/>
      <c r="AD209" s="2094">
        <v>9</v>
      </c>
    </row>
    <row r="210">
      <c r="A210" s="2098"/>
      <c r="B210" s="2086" t="s">
        <v>1832</v>
      </c>
      <c r="C210" s="2086"/>
      <c r="D210" s="2042">
        <f>SUM(D208:D209)</f>
      </c>
      <c r="E210" s="2042">
        <f>SUM(E208:E209)</f>
      </c>
      <c r="F210" s="2042">
        <f t="shared" si="1687"/>
      </c>
      <c r="G210" s="2038">
        <f t="shared" si="931"/>
      </c>
      <c r="H210" s="2038">
        <f t="shared" si="24"/>
      </c>
      <c r="I210" s="2038">
        <f t="shared" si="380"/>
      </c>
      <c r="J210" s="2038">
        <f t="shared" si="1789"/>
      </c>
      <c r="K210" s="2039">
        <f t="shared" si="1980"/>
      </c>
      <c r="L210" s="2039">
        <f t="shared" si="1349"/>
      </c>
      <c r="M210" s="2039">
        <f t="shared" si="1527"/>
      </c>
      <c r="N210" s="2039">
        <f t="shared" si="752"/>
      </c>
      <c r="O210" s="2040">
        <f t="shared" si="1109"/>
      </c>
      <c r="P210" s="2039">
        <f>AVERAGE(P208:P209)</f>
      </c>
      <c r="Q210" s="2042">
        <f>AVERAGE(Q208:Q209)</f>
      </c>
      <c r="R210" s="2042">
        <f t="shared" si="202"/>
      </c>
      <c r="S210" s="2040">
        <f>SUM(S208:S209)</f>
      </c>
      <c r="T210" s="2040">
        <f>SUM(T208:T209)</f>
      </c>
      <c r="U210" s="2040">
        <f>SUM(U208:U209)</f>
      </c>
      <c r="V210" s="2040">
        <f>SUM(V208:V209)</f>
      </c>
      <c r="W210" s="2040">
        <f>SUM(W208:W209)</f>
      </c>
      <c r="X210" s="2040">
        <f>SUM(X208:X209)</f>
      </c>
      <c r="Y210" s="2040">
        <f>SUM(Y208:Y209)</f>
      </c>
      <c r="Z210" s="2040">
        <f>SUM(Z208:Z209)</f>
      </c>
      <c r="AA210" s="2089">
        <f t="shared" si="558"/>
      </c>
      <c r="AB210" s="2090"/>
      <c r="AC210" s="2090"/>
      <c r="AD210" s="2091">
        <f>SUM(AD208:AD209)</f>
      </c>
    </row>
    <row r="211">
      <c r="A211" s="2098"/>
      <c r="B211" s="2095" t="s">
        <v>1833</v>
      </c>
      <c r="C211" s="2095"/>
      <c r="D211" s="2051">
        <f>D210+D207</f>
      </c>
      <c r="E211" s="2051">
        <f>E210+E207</f>
      </c>
      <c r="F211" s="2051">
        <f t="shared" si="1687"/>
      </c>
      <c r="G211" s="2046">
        <f t="shared" si="931"/>
      </c>
      <c r="H211" s="2046">
        <f t="shared" si="24"/>
      </c>
      <c r="I211" s="2046">
        <f t="shared" si="380"/>
      </c>
      <c r="J211" s="2046">
        <f t="shared" si="1789"/>
      </c>
      <c r="K211" s="2047">
        <f t="shared" si="1980"/>
      </c>
      <c r="L211" s="2047">
        <f t="shared" si="1349"/>
      </c>
      <c r="M211" s="2047">
        <f t="shared" si="1527"/>
      </c>
      <c r="N211" s="2047">
        <f t="shared" si="752"/>
      </c>
      <c r="O211" s="2048">
        <f t="shared" si="1109"/>
      </c>
      <c r="P211" s="2049">
        <f>(P210+P207)/2</f>
      </c>
      <c r="Q211" s="2050">
        <f>(Q210+Q207)/2</f>
      </c>
      <c r="R211" s="2051">
        <f>(R210+R207)/2</f>
      </c>
      <c r="S211" s="2048">
        <f>S210+S207</f>
      </c>
      <c r="T211" s="2048">
        <f>T210+T207</f>
      </c>
      <c r="U211" s="2048">
        <f>U210+U207</f>
      </c>
      <c r="V211" s="2048">
        <f>V210+V207</f>
      </c>
      <c r="W211" s="2048">
        <f>W210+W207</f>
      </c>
      <c r="X211" s="2048">
        <f>X210+X207</f>
      </c>
      <c r="Y211" s="2048">
        <f>Y210+Y207</f>
      </c>
      <c r="Z211" s="2048">
        <f>Z210+Z207</f>
      </c>
      <c r="AA211" s="2096">
        <f t="shared" si="558"/>
      </c>
      <c r="AB211" s="2097"/>
      <c r="AC211" s="2097"/>
      <c r="AD211" s="2067">
        <f>AD210+AD207</f>
      </c>
    </row>
    <row r="212">
      <c r="A212" s="2070" t="s">
        <v>1834</v>
      </c>
      <c r="B212" s="2070" t="s">
        <v>1792</v>
      </c>
      <c r="C212" s="2070"/>
      <c r="D212" s="2071" t="s">
        <v>1793</v>
      </c>
      <c r="E212" s="2071"/>
      <c r="F212" s="2071"/>
      <c r="G212" s="2071"/>
      <c r="H212" s="2071"/>
      <c r="I212" s="2071"/>
      <c r="J212" s="2072" t="s">
        <v>1794</v>
      </c>
      <c r="K212" s="2072"/>
      <c r="L212" s="2072"/>
      <c r="M212" s="2072"/>
      <c r="N212" s="2072"/>
      <c r="O212" s="2072"/>
      <c r="P212" s="2072"/>
      <c r="Q212" s="2072"/>
      <c r="R212" s="2072"/>
      <c r="S212" s="2072"/>
      <c r="T212" s="2072"/>
      <c r="U212" s="2072"/>
      <c r="V212" s="2072"/>
      <c r="W212" s="2072"/>
      <c r="X212" s="2072"/>
      <c r="Y212" s="2072"/>
      <c r="Z212" s="2072"/>
      <c r="AA212" s="2072"/>
      <c r="AB212" s="2072"/>
      <c r="AC212" s="2072"/>
      <c r="AD212" s="2073"/>
    </row>
    <row r="213">
      <c r="A213" s="2070"/>
      <c r="B213" s="2070" t="s">
        <v>1795</v>
      </c>
      <c r="C213" s="2070" t="s">
        <v>1796</v>
      </c>
      <c r="D213" s="2071" t="s">
        <v>1797</v>
      </c>
      <c r="E213" s="2074" t="s">
        <v>1798</v>
      </c>
      <c r="F213" s="2075" t="s">
        <v>1799</v>
      </c>
      <c r="G213" s="2076" t="s">
        <v>1800</v>
      </c>
      <c r="H213" s="2076" t="s">
        <v>1801</v>
      </c>
      <c r="I213" s="2076" t="s">
        <v>1802</v>
      </c>
      <c r="J213" s="2072" t="s">
        <v>1803</v>
      </c>
      <c r="K213" s="2077" t="s">
        <v>1804</v>
      </c>
      <c r="L213" s="2077" t="s">
        <v>1805</v>
      </c>
      <c r="M213" s="2077" t="s">
        <v>1806</v>
      </c>
      <c r="N213" s="2077" t="s">
        <v>1807</v>
      </c>
      <c r="O213" s="2078" t="s">
        <v>1808</v>
      </c>
      <c r="P213" s="2077" t="s">
        <v>1809</v>
      </c>
      <c r="Q213" s="2078" t="s">
        <v>1810</v>
      </c>
      <c r="R213" s="2072" t="s">
        <v>1811</v>
      </c>
      <c r="S213" s="2078" t="s">
        <v>1812</v>
      </c>
      <c r="T213" s="2078" t="s">
        <v>1813</v>
      </c>
      <c r="U213" s="2078" t="s">
        <v>1814</v>
      </c>
      <c r="V213" s="2078" t="s">
        <v>1815</v>
      </c>
      <c r="W213" s="2078" t="s">
        <v>1816</v>
      </c>
      <c r="X213" s="2078" t="s">
        <v>1817</v>
      </c>
      <c r="Y213" s="2078" t="s">
        <v>1818</v>
      </c>
      <c r="Z213" s="2078" t="s">
        <v>1819</v>
      </c>
      <c r="AA213" s="2079" t="s">
        <v>1820</v>
      </c>
      <c r="AB213" s="2073" t="s">
        <v>1821</v>
      </c>
      <c r="AC213" s="2073" t="s">
        <v>1822</v>
      </c>
      <c r="AD213" s="2080" t="s">
        <v>1823</v>
      </c>
    </row>
    <row r="214">
      <c r="A214" s="2098" t="s">
        <v>1862</v>
      </c>
      <c r="B214" s="2103" t="s">
        <v>1829</v>
      </c>
      <c r="C214" s="2100" t="s">
        <v>1826</v>
      </c>
      <c r="D214" s="2101">
        <v>1740.09</v>
      </c>
      <c r="E214" s="2102">
        <v>1</v>
      </c>
      <c r="F214" s="2023">
        <f t="shared" ref="F214:F220" si="1688">E214*2000*1.2</f>
      </c>
      <c r="G214" s="2025">
        <f t="shared" ref="G214:G220" si="932">F214/D214</f>
      </c>
      <c r="H214" s="2025">
        <f t="shared" ref="H214:H220" si="25">D214/E214</f>
      </c>
      <c r="I214" s="2025">
        <f t="shared" ref="I214:I220" si="381">F214/E214</f>
      </c>
      <c r="J214" s="2025">
        <f t="shared" ref="J214:J220" si="1790">D214/T214</f>
      </c>
      <c r="K214" s="2026">
        <f t="shared" ref="K214:K220" si="1981">O214/S214*1</f>
      </c>
      <c r="L214" s="2026">
        <f t="shared" ref="L214:L220" si="1350">T214/S214</f>
      </c>
      <c r="M214" s="2026">
        <f t="shared" ref="M214:M220" si="1528">V214/S214</f>
      </c>
      <c r="N214" s="2026">
        <f t="shared" ref="N214:N220" si="753">W214/V214</f>
      </c>
      <c r="O214" s="2027">
        <f t="shared" ref="O214:O220" si="1110">U214/P214</f>
      </c>
      <c r="P214" s="2084">
        <v>0.0297</v>
      </c>
      <c r="Q214" s="2027">
        <v>67</v>
      </c>
      <c r="R214" s="2025">
        <f t="shared" ref="R214:R219" si="203">(D214/S214)*1000</f>
      </c>
      <c r="S214" s="2059">
        <v>10039</v>
      </c>
      <c r="T214" s="2059">
        <v>230</v>
      </c>
      <c r="U214" s="2059">
        <v>44</v>
      </c>
      <c r="V214" s="2059">
        <v>252</v>
      </c>
      <c r="W214" s="2059">
        <v>45</v>
      </c>
      <c r="X214" s="2059">
        <v>3</v>
      </c>
      <c r="Y214" s="2059">
        <v>0</v>
      </c>
      <c r="Z214" s="2059">
        <v>7</v>
      </c>
      <c r="AA214" s="2025">
        <f t="shared" ref="AA214:AA220" si="559">AD214*1000/D214</f>
      </c>
      <c r="AB214" s="2085" t="s">
        <v>1863</v>
      </c>
      <c r="AC214" s="2085"/>
      <c r="AD214" s="2085">
        <v>29</v>
      </c>
    </row>
    <row r="215">
      <c r="A215" s="2098"/>
      <c r="B215" s="2103" t="s">
        <v>1829</v>
      </c>
      <c r="C215" s="2100" t="s">
        <v>1828</v>
      </c>
      <c r="D215" s="2101">
        <v>259.91</v>
      </c>
      <c r="E215" s="2102">
        <v>2</v>
      </c>
      <c r="F215" s="2023">
        <f t="shared" si="1688"/>
      </c>
      <c r="G215" s="2025">
        <f t="shared" si="932"/>
      </c>
      <c r="H215" s="2025">
        <f t="shared" si="25"/>
      </c>
      <c r="I215" s="2025">
        <f t="shared" si="381"/>
      </c>
      <c r="J215" s="2025">
        <f t="shared" si="1790"/>
      </c>
      <c r="K215" s="2026">
        <f t="shared" si="1981"/>
      </c>
      <c r="L215" s="2026">
        <f t="shared" si="1350"/>
      </c>
      <c r="M215" s="2026">
        <f t="shared" si="1528"/>
      </c>
      <c r="N215" s="2026">
        <f t="shared" si="753"/>
      </c>
      <c r="O215" s="2027">
        <f t="shared" si="1110"/>
      </c>
      <c r="P215" s="2084">
        <v>0.0603</v>
      </c>
      <c r="Q215" s="2027">
        <v>77</v>
      </c>
      <c r="R215" s="2025">
        <f t="shared" si="203"/>
      </c>
      <c r="S215" s="2059">
        <v>2944</v>
      </c>
      <c r="T215" s="2059">
        <v>66</v>
      </c>
      <c r="U215" s="2059">
        <v>17</v>
      </c>
      <c r="V215" s="2059">
        <v>70</v>
      </c>
      <c r="W215" s="2059">
        <v>49</v>
      </c>
      <c r="X215" s="2059">
        <v>1</v>
      </c>
      <c r="Y215" s="2059">
        <v>0</v>
      </c>
      <c r="Z215" s="2059">
        <v>2</v>
      </c>
      <c r="AA215" s="2025">
        <f t="shared" si="559"/>
      </c>
      <c r="AB215" s="2085" t="s">
        <v>1863</v>
      </c>
      <c r="AC215" s="2085"/>
      <c r="AD215" s="2085">
        <v>9</v>
      </c>
    </row>
    <row r="216">
      <c r="A216" s="2098"/>
      <c r="B216" s="2086" t="s">
        <v>1832</v>
      </c>
      <c r="C216" s="2086"/>
      <c r="D216" s="2042">
        <f>SUM(D214:D215)</f>
      </c>
      <c r="E216" s="2087">
        <f>SUM(E214:E215)</f>
      </c>
      <c r="F216" s="2042">
        <f t="shared" si="1688"/>
      </c>
      <c r="G216" s="2038">
        <f t="shared" si="932"/>
      </c>
      <c r="H216" s="2038">
        <f t="shared" si="25"/>
      </c>
      <c r="I216" s="2038">
        <f t="shared" si="381"/>
      </c>
      <c r="J216" s="2038">
        <f t="shared" si="1790"/>
      </c>
      <c r="K216" s="2039">
        <f t="shared" si="1981"/>
      </c>
      <c r="L216" s="2039">
        <f t="shared" si="1350"/>
      </c>
      <c r="M216" s="2039">
        <f t="shared" si="1528"/>
      </c>
      <c r="N216" s="2039">
        <f t="shared" si="753"/>
      </c>
      <c r="O216" s="2040">
        <f t="shared" si="1110"/>
      </c>
      <c r="P216" s="2039">
        <f>AVERAGE(P214:P215)</f>
      </c>
      <c r="Q216" s="2042">
        <f>AVERAGE(Q214:Q215)</f>
      </c>
      <c r="R216" s="2038">
        <f t="shared" si="203"/>
      </c>
      <c r="S216" s="2088">
        <f>SUM(S214:S215)</f>
      </c>
      <c r="T216" s="2088">
        <f>SUM(T214:T215)</f>
      </c>
      <c r="U216" s="2088">
        <f>SUM(U214:U215)</f>
      </c>
      <c r="V216" s="2088">
        <f>SUM(V214:V215)</f>
      </c>
      <c r="W216" s="2088">
        <f>SUM(W214:W215)</f>
      </c>
      <c r="X216" s="2088">
        <f>SUM(X214:X215)</f>
      </c>
      <c r="Y216" s="2088">
        <f>SUM(Y214:Y215)</f>
      </c>
      <c r="Z216" s="2088">
        <f>SUM(Z214:Z215)</f>
      </c>
      <c r="AA216" s="2089">
        <f t="shared" si="559"/>
      </c>
      <c r="AB216" s="2090"/>
      <c r="AC216" s="2090"/>
      <c r="AD216" s="2091">
        <f>SUM(AD214:AD215)</f>
      </c>
    </row>
    <row r="217">
      <c r="A217" s="2098"/>
      <c r="B217" s="2099" t="s">
        <v>1825</v>
      </c>
      <c r="C217" s="2100" t="s">
        <v>1830</v>
      </c>
      <c r="D217" s="2101">
        <v>404.42</v>
      </c>
      <c r="E217" s="2102">
        <v>0</v>
      </c>
      <c r="F217" s="2023">
        <f t="shared" si="1688"/>
      </c>
      <c r="G217" s="2025">
        <f t="shared" si="932"/>
      </c>
      <c r="H217" s="2025">
        <f t="shared" si="25"/>
      </c>
      <c r="I217" s="2025">
        <f t="shared" si="381"/>
      </c>
      <c r="J217" s="2025">
        <f t="shared" si="1790"/>
      </c>
      <c r="K217" s="2026">
        <f t="shared" si="1981"/>
      </c>
      <c r="L217" s="2026">
        <f t="shared" si="1350"/>
      </c>
      <c r="M217" s="2026">
        <f t="shared" si="1528"/>
      </c>
      <c r="N217" s="2026">
        <f t="shared" si="753"/>
      </c>
      <c r="O217" s="2027">
        <f t="shared" si="1110"/>
      </c>
      <c r="P217" s="2092">
        <v>0.0381</v>
      </c>
      <c r="Q217" s="2027">
        <v>78</v>
      </c>
      <c r="R217" s="2025">
        <f t="shared" si="203"/>
      </c>
      <c r="S217" s="2059">
        <v>2894</v>
      </c>
      <c r="T217" s="2059">
        <v>31</v>
      </c>
      <c r="U217" s="2059">
        <v>9</v>
      </c>
      <c r="V217" s="2059">
        <v>30</v>
      </c>
      <c r="W217" s="2059">
        <v>1</v>
      </c>
      <c r="X217" s="2059">
        <v>0</v>
      </c>
      <c r="Y217" s="2059">
        <v>0</v>
      </c>
      <c r="Z217" s="2059">
        <v>3</v>
      </c>
      <c r="AA217" s="2025">
        <f t="shared" si="559"/>
      </c>
      <c r="AB217" s="2085" t="s">
        <v>1863</v>
      </c>
      <c r="AC217" s="2085"/>
      <c r="AD217" s="2085">
        <v>8</v>
      </c>
    </row>
    <row r="218">
      <c r="A218" s="2098"/>
      <c r="B218" s="2099" t="s">
        <v>1825</v>
      </c>
      <c r="C218" s="2100" t="s">
        <v>1831</v>
      </c>
      <c r="D218" s="2101">
        <v>1032.87</v>
      </c>
      <c r="E218" s="2102">
        <v>0</v>
      </c>
      <c r="F218" s="2023">
        <f t="shared" si="1688"/>
      </c>
      <c r="G218" s="2057">
        <f t="shared" si="932"/>
      </c>
      <c r="H218" s="2057">
        <f t="shared" si="25"/>
      </c>
      <c r="I218" s="2057">
        <f t="shared" si="381"/>
      </c>
      <c r="J218" s="2057">
        <f t="shared" si="1790"/>
      </c>
      <c r="K218" s="2058">
        <f t="shared" si="1981"/>
      </c>
      <c r="L218" s="2058">
        <f t="shared" si="1350"/>
      </c>
      <c r="M218" s="2058">
        <f t="shared" si="1528"/>
      </c>
      <c r="N218" s="2058">
        <f t="shared" si="753"/>
      </c>
      <c r="O218" s="2027">
        <f t="shared" si="1110"/>
      </c>
      <c r="P218" s="2092">
        <v>0.1015</v>
      </c>
      <c r="Q218" s="2093">
        <v>95</v>
      </c>
      <c r="R218" s="2057">
        <f t="shared" si="203"/>
      </c>
      <c r="S218" s="2059">
        <v>10024</v>
      </c>
      <c r="T218" s="2059">
        <v>177</v>
      </c>
      <c r="U218" s="2059">
        <v>54</v>
      </c>
      <c r="V218" s="2059">
        <v>177</v>
      </c>
      <c r="W218" s="2059">
        <v>32</v>
      </c>
      <c r="X218" s="2059">
        <v>5</v>
      </c>
      <c r="Y218" s="2059">
        <v>1</v>
      </c>
      <c r="Z218" s="2059">
        <v>11</v>
      </c>
      <c r="AA218" s="2025">
        <f t="shared" si="559"/>
      </c>
      <c r="AB218" s="2085" t="s">
        <v>1863</v>
      </c>
      <c r="AC218" s="2085"/>
      <c r="AD218" s="2094">
        <v>21</v>
      </c>
    </row>
    <row r="219">
      <c r="A219" s="2098"/>
      <c r="B219" s="2086" t="s">
        <v>1832</v>
      </c>
      <c r="C219" s="2086"/>
      <c r="D219" s="2042">
        <f>SUM(D217:D218)</f>
      </c>
      <c r="E219" s="2042">
        <f>SUM(E217:E218)</f>
      </c>
      <c r="F219" s="2042">
        <f t="shared" si="1688"/>
      </c>
      <c r="G219" s="2038">
        <f t="shared" si="932"/>
      </c>
      <c r="H219" s="2038">
        <f t="shared" si="25"/>
      </c>
      <c r="I219" s="2038">
        <f t="shared" si="381"/>
      </c>
      <c r="J219" s="2038">
        <f t="shared" si="1790"/>
      </c>
      <c r="K219" s="2039">
        <f t="shared" si="1981"/>
      </c>
      <c r="L219" s="2039">
        <f t="shared" si="1350"/>
      </c>
      <c r="M219" s="2039">
        <f t="shared" si="1528"/>
      </c>
      <c r="N219" s="2039">
        <f t="shared" si="753"/>
      </c>
      <c r="O219" s="2040">
        <f t="shared" si="1110"/>
      </c>
      <c r="P219" s="2039">
        <f>AVERAGE(P217:P218)</f>
      </c>
      <c r="Q219" s="2042">
        <f>AVERAGE(Q217:Q218)</f>
      </c>
      <c r="R219" s="2042">
        <f t="shared" si="203"/>
      </c>
      <c r="S219" s="2040">
        <f>SUM(S217:S218)</f>
      </c>
      <c r="T219" s="2040">
        <f>SUM(T217:T218)</f>
      </c>
      <c r="U219" s="2040">
        <f>SUM(U217:U218)</f>
      </c>
      <c r="V219" s="2040">
        <f>SUM(V217:V218)</f>
      </c>
      <c r="W219" s="2040">
        <f>SUM(W217:W218)</f>
      </c>
      <c r="X219" s="2040">
        <f>SUM(X217:X218)</f>
      </c>
      <c r="Y219" s="2040">
        <f>SUM(Y217:Y218)</f>
      </c>
      <c r="Z219" s="2040">
        <f>SUM(Z217:Z218)</f>
      </c>
      <c r="AA219" s="2089">
        <f t="shared" si="559"/>
      </c>
      <c r="AB219" s="2090"/>
      <c r="AC219" s="2090"/>
      <c r="AD219" s="2091">
        <f>SUM(AD217:AD218)</f>
      </c>
    </row>
    <row r="220">
      <c r="A220" s="2098"/>
      <c r="B220" s="2095" t="s">
        <v>1833</v>
      </c>
      <c r="C220" s="2095"/>
      <c r="D220" s="2051">
        <f>D219+D216</f>
      </c>
      <c r="E220" s="2051">
        <f>E219+E216</f>
      </c>
      <c r="F220" s="2051">
        <f t="shared" si="1688"/>
      </c>
      <c r="G220" s="2046">
        <f t="shared" si="932"/>
      </c>
      <c r="H220" s="2046">
        <f t="shared" si="25"/>
      </c>
      <c r="I220" s="2046">
        <f t="shared" si="381"/>
      </c>
      <c r="J220" s="2046">
        <f t="shared" si="1790"/>
      </c>
      <c r="K220" s="2047">
        <f t="shared" si="1981"/>
      </c>
      <c r="L220" s="2047">
        <f t="shared" si="1350"/>
      </c>
      <c r="M220" s="2047">
        <f t="shared" si="1528"/>
      </c>
      <c r="N220" s="2047">
        <f t="shared" si="753"/>
      </c>
      <c r="O220" s="2048">
        <f t="shared" si="1110"/>
      </c>
      <c r="P220" s="2049">
        <f>(P219+P216)/2</f>
      </c>
      <c r="Q220" s="2050">
        <f>(Q219+Q216)/2</f>
      </c>
      <c r="R220" s="2051">
        <f>(R219+R216)/2</f>
      </c>
      <c r="S220" s="2048">
        <f>S219+S216</f>
      </c>
      <c r="T220" s="2048">
        <f>T219+T216</f>
      </c>
      <c r="U220" s="2048">
        <f>U219+U216</f>
      </c>
      <c r="V220" s="2048">
        <f>V219+V216</f>
      </c>
      <c r="W220" s="2048">
        <f>W219+W216</f>
      </c>
      <c r="X220" s="2048">
        <f>X219+X216</f>
      </c>
      <c r="Y220" s="2048">
        <f>Y219+Y216</f>
      </c>
      <c r="Z220" s="2048">
        <f>Z219+Z216</f>
      </c>
      <c r="AA220" s="2096">
        <f t="shared" si="559"/>
      </c>
      <c r="AB220" s="2097"/>
      <c r="AC220" s="2097"/>
      <c r="AD220" s="2067">
        <f>AD219+AD216</f>
      </c>
    </row>
    <row r="221">
      <c r="A221" s="2070" t="s">
        <v>1834</v>
      </c>
      <c r="B221" s="2070" t="s">
        <v>1792</v>
      </c>
      <c r="C221" s="2070"/>
      <c r="D221" s="2071" t="s">
        <v>1793</v>
      </c>
      <c r="E221" s="2071"/>
      <c r="F221" s="2071"/>
      <c r="G221" s="2071"/>
      <c r="H221" s="2071"/>
      <c r="I221" s="2071"/>
      <c r="J221" s="2072" t="s">
        <v>1794</v>
      </c>
      <c r="K221" s="2072"/>
      <c r="L221" s="2072"/>
      <c r="M221" s="2072"/>
      <c r="N221" s="2072"/>
      <c r="O221" s="2072"/>
      <c r="P221" s="2072"/>
      <c r="Q221" s="2072"/>
      <c r="R221" s="2072"/>
      <c r="S221" s="2072"/>
      <c r="T221" s="2072"/>
      <c r="U221" s="2072"/>
      <c r="V221" s="2072"/>
      <c r="W221" s="2072"/>
      <c r="X221" s="2072"/>
      <c r="Y221" s="2072"/>
      <c r="Z221" s="2072"/>
      <c r="AA221" s="2072"/>
      <c r="AB221" s="2072"/>
      <c r="AC221" s="2072"/>
      <c r="AD221" s="2073"/>
    </row>
    <row r="222">
      <c r="A222" s="2070"/>
      <c r="B222" s="2070" t="s">
        <v>1795</v>
      </c>
      <c r="C222" s="2070" t="s">
        <v>1796</v>
      </c>
      <c r="D222" s="2071" t="s">
        <v>1797</v>
      </c>
      <c r="E222" s="2074" t="s">
        <v>1798</v>
      </c>
      <c r="F222" s="2075" t="s">
        <v>1799</v>
      </c>
      <c r="G222" s="2076" t="s">
        <v>1800</v>
      </c>
      <c r="H222" s="2076" t="s">
        <v>1801</v>
      </c>
      <c r="I222" s="2076" t="s">
        <v>1802</v>
      </c>
      <c r="J222" s="2072" t="s">
        <v>1803</v>
      </c>
      <c r="K222" s="2077" t="s">
        <v>1804</v>
      </c>
      <c r="L222" s="2077" t="s">
        <v>1805</v>
      </c>
      <c r="M222" s="2077" t="s">
        <v>1806</v>
      </c>
      <c r="N222" s="2077" t="s">
        <v>1807</v>
      </c>
      <c r="O222" s="2078" t="s">
        <v>1808</v>
      </c>
      <c r="P222" s="2077" t="s">
        <v>1809</v>
      </c>
      <c r="Q222" s="2078" t="s">
        <v>1810</v>
      </c>
      <c r="R222" s="2072" t="s">
        <v>1811</v>
      </c>
      <c r="S222" s="2078" t="s">
        <v>1812</v>
      </c>
      <c r="T222" s="2078" t="s">
        <v>1813</v>
      </c>
      <c r="U222" s="2078" t="s">
        <v>1814</v>
      </c>
      <c r="V222" s="2078" t="s">
        <v>1815</v>
      </c>
      <c r="W222" s="2078" t="s">
        <v>1816</v>
      </c>
      <c r="X222" s="2078" t="s">
        <v>1817</v>
      </c>
      <c r="Y222" s="2078" t="s">
        <v>1818</v>
      </c>
      <c r="Z222" s="2078" t="s">
        <v>1819</v>
      </c>
      <c r="AA222" s="2079" t="s">
        <v>1820</v>
      </c>
      <c r="AB222" s="2073" t="s">
        <v>1821</v>
      </c>
      <c r="AC222" s="2073" t="s">
        <v>1822</v>
      </c>
      <c r="AD222" s="2080" t="s">
        <v>1823</v>
      </c>
    </row>
    <row r="223">
      <c r="A223" s="2098" t="s">
        <v>1864</v>
      </c>
      <c r="B223" s="2103" t="s">
        <v>1837</v>
      </c>
      <c r="C223" s="2100" t="s">
        <v>1826</v>
      </c>
      <c r="D223" s="2101">
        <v>1594.26</v>
      </c>
      <c r="E223" s="2102">
        <v>0</v>
      </c>
      <c r="F223" s="2023">
        <f t="shared" ref="F223:F229" si="1689">E223*2000*1.2</f>
      </c>
      <c r="G223" s="2025">
        <f t="shared" ref="G223:G229" si="933">F223/D223</f>
      </c>
      <c r="H223" s="2025">
        <f t="shared" ref="H223:H229" si="26">D223/E223</f>
      </c>
      <c r="I223" s="2025">
        <f t="shared" ref="I223:I229" si="382">F223/E223</f>
      </c>
      <c r="J223" s="2025">
        <f t="shared" ref="J223:J229" si="1791">D223/T223</f>
      </c>
      <c r="K223" s="2026">
        <f t="shared" ref="K223:K229" si="1982">O223/S223*1</f>
      </c>
      <c r="L223" s="2026">
        <f t="shared" ref="L223:L229" si="1351">T223/S223</f>
      </c>
      <c r="M223" s="2026">
        <f t="shared" ref="M223:M229" si="1529">V223/S223</f>
      </c>
      <c r="N223" s="2026">
        <f t="shared" ref="N223:N229" si="754">W223/V223</f>
      </c>
      <c r="O223" s="2027">
        <f t="shared" ref="O223:O229" si="1111">U223/P223</f>
      </c>
      <c r="P223" s="2084">
        <v>0.0319</v>
      </c>
      <c r="Q223" s="2027">
        <v>70</v>
      </c>
      <c r="R223" s="2025">
        <f t="shared" ref="R223:R228" si="204">(D223/S223)*1000</f>
      </c>
      <c r="S223" s="2059">
        <v>9979</v>
      </c>
      <c r="T223" s="2059">
        <v>211</v>
      </c>
      <c r="U223" s="2059">
        <v>39</v>
      </c>
      <c r="V223" s="2059">
        <v>226</v>
      </c>
      <c r="W223" s="2059">
        <v>24</v>
      </c>
      <c r="X223" s="2059">
        <v>0</v>
      </c>
      <c r="Y223" s="2093">
        <v>0</v>
      </c>
      <c r="Z223" s="2093">
        <v>8</v>
      </c>
      <c r="AA223" s="2025">
        <f t="shared" ref="AA223:AA229" si="560">AD223*1000/D223</f>
      </c>
      <c r="AB223" s="2085" t="s">
        <v>1863</v>
      </c>
      <c r="AC223" s="2085"/>
      <c r="AD223" s="2085">
        <v>24</v>
      </c>
    </row>
    <row r="224">
      <c r="A224" s="2098"/>
      <c r="B224" s="2103" t="s">
        <v>1837</v>
      </c>
      <c r="C224" s="2100" t="s">
        <v>1828</v>
      </c>
      <c r="D224" s="2101">
        <v>405.74</v>
      </c>
      <c r="E224" s="2102">
        <v>2</v>
      </c>
      <c r="F224" s="2023">
        <f t="shared" si="1689"/>
      </c>
      <c r="G224" s="2025">
        <f t="shared" si="933"/>
      </c>
      <c r="H224" s="2025">
        <f t="shared" si="26"/>
      </c>
      <c r="I224" s="2025">
        <f t="shared" si="382"/>
      </c>
      <c r="J224" s="2025">
        <f t="shared" si="1791"/>
      </c>
      <c r="K224" s="2026">
        <f t="shared" si="1982"/>
      </c>
      <c r="L224" s="2026">
        <f t="shared" si="1351"/>
      </c>
      <c r="M224" s="2026">
        <f t="shared" si="1529"/>
      </c>
      <c r="N224" s="2026">
        <f t="shared" si="754"/>
      </c>
      <c r="O224" s="2027">
        <f t="shared" si="1111"/>
      </c>
      <c r="P224" s="2084">
        <v>0.0319</v>
      </c>
      <c r="Q224" s="2027">
        <v>76</v>
      </c>
      <c r="R224" s="2025">
        <f t="shared" si="204"/>
      </c>
      <c r="S224" s="2059">
        <v>3344</v>
      </c>
      <c r="T224" s="2059">
        <v>114</v>
      </c>
      <c r="U224" s="2059">
        <v>17</v>
      </c>
      <c r="V224" s="2059">
        <v>140</v>
      </c>
      <c r="W224" s="2059">
        <v>14</v>
      </c>
      <c r="X224" s="2059">
        <v>3</v>
      </c>
      <c r="Y224" s="2059">
        <v>3</v>
      </c>
      <c r="Z224" s="2059">
        <v>1</v>
      </c>
      <c r="AA224" s="2025">
        <f t="shared" si="560"/>
      </c>
      <c r="AB224" s="2085" t="s">
        <v>1863</v>
      </c>
      <c r="AC224" s="2085"/>
      <c r="AD224" s="2085">
        <v>9</v>
      </c>
    </row>
    <row r="225">
      <c r="A225" s="2098"/>
      <c r="B225" s="2086" t="s">
        <v>1832</v>
      </c>
      <c r="C225" s="2086"/>
      <c r="D225" s="2042">
        <f>SUM(D223:D224)</f>
      </c>
      <c r="E225" s="2087">
        <f>SUM(E223:E224)</f>
      </c>
      <c r="F225" s="2042">
        <f t="shared" si="1689"/>
      </c>
      <c r="G225" s="2038">
        <f t="shared" si="933"/>
      </c>
      <c r="H225" s="2038">
        <f t="shared" si="26"/>
      </c>
      <c r="I225" s="2038">
        <f t="shared" si="382"/>
      </c>
      <c r="J225" s="2038">
        <f t="shared" si="1791"/>
      </c>
      <c r="K225" s="2039">
        <f t="shared" si="1982"/>
      </c>
      <c r="L225" s="2039">
        <f t="shared" si="1351"/>
      </c>
      <c r="M225" s="2039">
        <f t="shared" si="1529"/>
      </c>
      <c r="N225" s="2039">
        <f t="shared" si="754"/>
      </c>
      <c r="O225" s="2040">
        <f t="shared" si="1111"/>
      </c>
      <c r="P225" s="2039">
        <f>AVERAGE(P223:P224)</f>
      </c>
      <c r="Q225" s="2042">
        <f>AVERAGE(Q223:Q224)</f>
      </c>
      <c r="R225" s="2038">
        <f t="shared" si="204"/>
      </c>
      <c r="S225" s="2088">
        <f>SUM(S223:S224)</f>
      </c>
      <c r="T225" s="2088">
        <f>SUM(T223:T224)</f>
      </c>
      <c r="U225" s="2088">
        <f>SUM(U223:U224)</f>
      </c>
      <c r="V225" s="2088">
        <f>SUM(V223:V224)</f>
      </c>
      <c r="W225" s="2088">
        <f>SUM(W223:W224)</f>
      </c>
      <c r="X225" s="2088">
        <f>SUM(X223:X224)</f>
      </c>
      <c r="Y225" s="2088">
        <f>SUM(Y223:Y224)</f>
      </c>
      <c r="Z225" s="2088">
        <f>SUM(Z223:Z224)</f>
      </c>
      <c r="AA225" s="2089">
        <f t="shared" si="560"/>
      </c>
      <c r="AB225" s="2090"/>
      <c r="AC225" s="2090"/>
      <c r="AD225" s="2091">
        <f>SUM(AD223:AD224)</f>
      </c>
    </row>
    <row r="226">
      <c r="A226" s="2098"/>
      <c r="B226" s="2099" t="s">
        <v>1825</v>
      </c>
      <c r="C226" s="2100" t="s">
        <v>1830</v>
      </c>
      <c r="D226" s="2101">
        <v>1249.65</v>
      </c>
      <c r="E226" s="2102">
        <v>1</v>
      </c>
      <c r="F226" s="2023">
        <f t="shared" si="1689"/>
      </c>
      <c r="G226" s="2025">
        <f t="shared" si="933"/>
      </c>
      <c r="H226" s="2025">
        <f t="shared" si="26"/>
      </c>
      <c r="I226" s="2025">
        <f t="shared" si="382"/>
      </c>
      <c r="J226" s="2025">
        <f t="shared" si="1791"/>
      </c>
      <c r="K226" s="2026">
        <f t="shared" si="1982"/>
      </c>
      <c r="L226" s="2026">
        <f t="shared" si="1351"/>
      </c>
      <c r="M226" s="2026">
        <f t="shared" si="1529"/>
      </c>
      <c r="N226" s="2026">
        <f t="shared" si="754"/>
      </c>
      <c r="O226" s="2027">
        <f t="shared" si="1111"/>
      </c>
      <c r="P226" s="2092">
        <v>0.0345</v>
      </c>
      <c r="Q226" s="2027">
        <v>70</v>
      </c>
      <c r="R226" s="2025">
        <f t="shared" si="204"/>
      </c>
      <c r="S226" s="2059">
        <v>7877</v>
      </c>
      <c r="T226" s="2059">
        <v>206</v>
      </c>
      <c r="U226" s="2059">
        <v>37</v>
      </c>
      <c r="V226" s="2059">
        <v>219</v>
      </c>
      <c r="W226" s="2059">
        <v>16</v>
      </c>
      <c r="X226" s="2059">
        <v>4</v>
      </c>
      <c r="Y226" s="2093">
        <v>1</v>
      </c>
      <c r="Z226" s="2093">
        <v>5</v>
      </c>
      <c r="AA226" s="2025">
        <f t="shared" si="560"/>
      </c>
      <c r="AB226" s="2085" t="s">
        <v>1863</v>
      </c>
      <c r="AC226" s="2085"/>
      <c r="AD226" s="2085">
        <v>21</v>
      </c>
    </row>
    <row r="227">
      <c r="A227" s="2098"/>
      <c r="B227" s="2099" t="s">
        <v>1825</v>
      </c>
      <c r="C227" s="2100" t="s">
        <v>1831</v>
      </c>
      <c r="D227" s="2101">
        <v>750.35</v>
      </c>
      <c r="E227" s="2102">
        <v>0</v>
      </c>
      <c r="F227" s="2023">
        <f t="shared" si="1689"/>
      </c>
      <c r="G227" s="2057">
        <f t="shared" si="933"/>
      </c>
      <c r="H227" s="2057">
        <f t="shared" si="26"/>
      </c>
      <c r="I227" s="2057">
        <f t="shared" si="382"/>
      </c>
      <c r="J227" s="2057">
        <f t="shared" si="1791"/>
      </c>
      <c r="K227" s="2058">
        <f t="shared" si="1982"/>
      </c>
      <c r="L227" s="2058">
        <f t="shared" si="1351"/>
      </c>
      <c r="M227" s="2058">
        <f t="shared" si="1529"/>
      </c>
      <c r="N227" s="2058">
        <f t="shared" si="754"/>
      </c>
      <c r="O227" s="2027">
        <f t="shared" si="1111"/>
      </c>
      <c r="P227" s="2092">
        <v>0.0256</v>
      </c>
      <c r="Q227" s="2093">
        <v>75</v>
      </c>
      <c r="R227" s="2057">
        <f t="shared" si="204"/>
      </c>
      <c r="S227" s="2059">
        <v>5751</v>
      </c>
      <c r="T227" s="2059">
        <v>160</v>
      </c>
      <c r="U227" s="2059">
        <v>23</v>
      </c>
      <c r="V227" s="2059">
        <v>165</v>
      </c>
      <c r="W227" s="2059">
        <v>49</v>
      </c>
      <c r="X227" s="2059">
        <v>1</v>
      </c>
      <c r="Y227" s="2093">
        <v>1</v>
      </c>
      <c r="Z227" s="2093">
        <v>6</v>
      </c>
      <c r="AA227" s="2025">
        <f t="shared" si="560"/>
      </c>
      <c r="AB227" s="2085" t="s">
        <v>1863</v>
      </c>
      <c r="AC227" s="2085"/>
      <c r="AD227" s="2094">
        <v>10</v>
      </c>
    </row>
    <row r="228">
      <c r="A228" s="2098"/>
      <c r="B228" s="2086" t="s">
        <v>1832</v>
      </c>
      <c r="C228" s="2086"/>
      <c r="D228" s="2042">
        <f>SUM(D226:D227)</f>
      </c>
      <c r="E228" s="2042">
        <f>SUM(E226:E227)</f>
      </c>
      <c r="F228" s="2042">
        <f t="shared" si="1689"/>
      </c>
      <c r="G228" s="2038">
        <f t="shared" si="933"/>
      </c>
      <c r="H228" s="2038">
        <f t="shared" si="26"/>
      </c>
      <c r="I228" s="2038">
        <f t="shared" si="382"/>
      </c>
      <c r="J228" s="2038">
        <f t="shared" si="1791"/>
      </c>
      <c r="K228" s="2039">
        <f t="shared" si="1982"/>
      </c>
      <c r="L228" s="2039">
        <f t="shared" si="1351"/>
      </c>
      <c r="M228" s="2039">
        <f t="shared" si="1529"/>
      </c>
      <c r="N228" s="2039">
        <f t="shared" si="754"/>
      </c>
      <c r="O228" s="2040">
        <f t="shared" si="1111"/>
      </c>
      <c r="P228" s="2039">
        <f>AVERAGE(P226:P227)</f>
      </c>
      <c r="Q228" s="2042">
        <f>AVERAGE(Q226:Q227)</f>
      </c>
      <c r="R228" s="2042">
        <f t="shared" si="204"/>
      </c>
      <c r="S228" s="2040">
        <f>SUM(S226:S227)</f>
      </c>
      <c r="T228" s="2040">
        <f>SUM(T226:T227)</f>
      </c>
      <c r="U228" s="2040">
        <f>SUM(U226:U227)</f>
      </c>
      <c r="V228" s="2040">
        <f>SUM(V226:V227)</f>
      </c>
      <c r="W228" s="2040">
        <f>SUM(W226:W227)</f>
      </c>
      <c r="X228" s="2040">
        <f>SUM(X226:X227)</f>
      </c>
      <c r="Y228" s="2040">
        <f>SUM(Y226:Y227)</f>
      </c>
      <c r="Z228" s="2040">
        <f>SUM(Z226:Z227)</f>
      </c>
      <c r="AA228" s="2089">
        <f t="shared" si="560"/>
      </c>
      <c r="AB228" s="2090"/>
      <c r="AC228" s="2090"/>
      <c r="AD228" s="2091">
        <f>SUM(AD226:AD227)</f>
      </c>
    </row>
    <row r="229">
      <c r="A229" s="2098"/>
      <c r="B229" s="2095" t="s">
        <v>1833</v>
      </c>
      <c r="C229" s="2095"/>
      <c r="D229" s="2051">
        <f>D228+D225</f>
      </c>
      <c r="E229" s="2051">
        <f>E228+E225</f>
      </c>
      <c r="F229" s="2051">
        <f t="shared" si="1689"/>
      </c>
      <c r="G229" s="2046">
        <f t="shared" si="933"/>
      </c>
      <c r="H229" s="2046">
        <f t="shared" si="26"/>
      </c>
      <c r="I229" s="2046">
        <f t="shared" si="382"/>
      </c>
      <c r="J229" s="2046">
        <f t="shared" si="1791"/>
      </c>
      <c r="K229" s="2047">
        <f t="shared" si="1982"/>
      </c>
      <c r="L229" s="2047">
        <f t="shared" si="1351"/>
      </c>
      <c r="M229" s="2047">
        <f t="shared" si="1529"/>
      </c>
      <c r="N229" s="2047">
        <f t="shared" si="754"/>
      </c>
      <c r="O229" s="2048">
        <f t="shared" si="1111"/>
      </c>
      <c r="P229" s="2049">
        <f>(P228+P225)/2</f>
      </c>
      <c r="Q229" s="2050">
        <f>(Q228+Q225)/2</f>
      </c>
      <c r="R229" s="2051">
        <f>(R228+R225)/2</f>
      </c>
      <c r="S229" s="2048">
        <f>S228+S225</f>
      </c>
      <c r="T229" s="2048">
        <f>T228+T225</f>
      </c>
      <c r="U229" s="2048">
        <f>U228+U225</f>
      </c>
      <c r="V229" s="2048">
        <f>V228+V225</f>
      </c>
      <c r="W229" s="2048">
        <f>W228+W225</f>
      </c>
      <c r="X229" s="2048">
        <f>X228+X225</f>
      </c>
      <c r="Y229" s="2048">
        <f>Y228+Y225</f>
      </c>
      <c r="Z229" s="2048">
        <f>Z228+Z225</f>
      </c>
      <c r="AA229" s="2096">
        <f t="shared" si="560"/>
      </c>
      <c r="AB229" s="2097"/>
      <c r="AC229" s="2097"/>
      <c r="AD229" s="2067">
        <f>AD228+AD225</f>
      </c>
    </row>
    <row r="230">
      <c r="A230" s="2070" t="s">
        <v>1834</v>
      </c>
      <c r="B230" s="2070" t="s">
        <v>1792</v>
      </c>
      <c r="C230" s="2070"/>
      <c r="D230" s="2071" t="s">
        <v>1793</v>
      </c>
      <c r="E230" s="2071"/>
      <c r="F230" s="2071"/>
      <c r="G230" s="2071"/>
      <c r="H230" s="2071"/>
      <c r="I230" s="2071"/>
      <c r="J230" s="2072" t="s">
        <v>1794</v>
      </c>
      <c r="K230" s="2072"/>
      <c r="L230" s="2072"/>
      <c r="M230" s="2072"/>
      <c r="N230" s="2072"/>
      <c r="O230" s="2072"/>
      <c r="P230" s="2072"/>
      <c r="Q230" s="2072"/>
      <c r="R230" s="2072"/>
      <c r="S230" s="2072"/>
      <c r="T230" s="2072"/>
      <c r="U230" s="2072"/>
      <c r="V230" s="2072"/>
      <c r="W230" s="2072"/>
      <c r="X230" s="2072"/>
      <c r="Y230" s="2072"/>
      <c r="Z230" s="2072"/>
      <c r="AA230" s="2072"/>
      <c r="AB230" s="2072"/>
      <c r="AC230" s="2072"/>
      <c r="AD230" s="2073"/>
    </row>
    <row r="231">
      <c r="A231" s="2070"/>
      <c r="B231" s="2070" t="s">
        <v>1795</v>
      </c>
      <c r="C231" s="2070" t="s">
        <v>1796</v>
      </c>
      <c r="D231" s="2071" t="s">
        <v>1797</v>
      </c>
      <c r="E231" s="2074" t="s">
        <v>1798</v>
      </c>
      <c r="F231" s="2075" t="s">
        <v>1799</v>
      </c>
      <c r="G231" s="2076" t="s">
        <v>1800</v>
      </c>
      <c r="H231" s="2076" t="s">
        <v>1801</v>
      </c>
      <c r="I231" s="2076" t="s">
        <v>1802</v>
      </c>
      <c r="J231" s="2072" t="s">
        <v>1803</v>
      </c>
      <c r="K231" s="2077" t="s">
        <v>1804</v>
      </c>
      <c r="L231" s="2077" t="s">
        <v>1805</v>
      </c>
      <c r="M231" s="2077" t="s">
        <v>1806</v>
      </c>
      <c r="N231" s="2077" t="s">
        <v>1807</v>
      </c>
      <c r="O231" s="2078" t="s">
        <v>1808</v>
      </c>
      <c r="P231" s="2077" t="s">
        <v>1809</v>
      </c>
      <c r="Q231" s="2078" t="s">
        <v>1810</v>
      </c>
      <c r="R231" s="2072" t="s">
        <v>1811</v>
      </c>
      <c r="S231" s="2078" t="s">
        <v>1812</v>
      </c>
      <c r="T231" s="2078" t="s">
        <v>1813</v>
      </c>
      <c r="U231" s="2078" t="s">
        <v>1814</v>
      </c>
      <c r="V231" s="2078" t="s">
        <v>1815</v>
      </c>
      <c r="W231" s="2078" t="s">
        <v>1816</v>
      </c>
      <c r="X231" s="2078" t="s">
        <v>1817</v>
      </c>
      <c r="Y231" s="2078" t="s">
        <v>1818</v>
      </c>
      <c r="Z231" s="2078" t="s">
        <v>1819</v>
      </c>
      <c r="AA231" s="2079" t="s">
        <v>1820</v>
      </c>
      <c r="AB231" s="2073" t="s">
        <v>1821</v>
      </c>
      <c r="AC231" s="2073" t="s">
        <v>1822</v>
      </c>
      <c r="AD231" s="2080" t="s">
        <v>1823</v>
      </c>
    </row>
    <row r="232">
      <c r="A232" s="2098" t="s">
        <v>1865</v>
      </c>
      <c r="B232" s="2103" t="s">
        <v>1837</v>
      </c>
      <c r="C232" s="2100" t="s">
        <v>1826</v>
      </c>
      <c r="D232" s="2101">
        <v>1575.73</v>
      </c>
      <c r="E232" s="2102">
        <v>0</v>
      </c>
      <c r="F232" s="2023">
        <f t="shared" ref="F232:F238" si="1690">E232*2000*1.2</f>
      </c>
      <c r="G232" s="2025">
        <f t="shared" ref="G232:G238" si="934">F232/D232</f>
      </c>
      <c r="H232" s="2025">
        <f t="shared" ref="H232:H238" si="27">D232/E232</f>
      </c>
      <c r="I232" s="2025">
        <f t="shared" ref="I232:I238" si="383">F232/E232</f>
      </c>
      <c r="J232" s="2025">
        <f t="shared" ref="J232:J238" si="1792">D232/T232</f>
      </c>
      <c r="K232" s="2026">
        <f t="shared" ref="K232:K238" si="1983">O232/S232*1</f>
      </c>
      <c r="L232" s="2026">
        <f t="shared" ref="L232:L238" si="1352">T232/S232</f>
      </c>
      <c r="M232" s="2026">
        <f t="shared" ref="M232:M238" si="1530">V232/S232</f>
      </c>
      <c r="N232" s="2026">
        <f t="shared" ref="N232:N238" si="755">W232/V232</f>
      </c>
      <c r="O232" s="2027">
        <f t="shared" ref="O232:O238" si="1112">U232/P232</f>
      </c>
      <c r="P232" s="2084">
        <v>0.0119</v>
      </c>
      <c r="Q232" s="2027">
        <v>58</v>
      </c>
      <c r="R232" s="2025">
        <f t="shared" ref="R232:R237" si="205">(D232/S232)*1000</f>
      </c>
      <c r="S232" s="2059">
        <v>12318</v>
      </c>
      <c r="T232" s="2059">
        <v>278</v>
      </c>
      <c r="U232" s="2059">
        <v>30</v>
      </c>
      <c r="V232" s="2059">
        <v>312</v>
      </c>
      <c r="W232" s="2059">
        <v>9</v>
      </c>
      <c r="X232" s="2059">
        <v>3</v>
      </c>
      <c r="Y232" s="2093">
        <v>0</v>
      </c>
      <c r="Z232" s="2093">
        <v>8</v>
      </c>
      <c r="AA232" s="2025">
        <f t="shared" ref="AA232:AA238" si="561">AD232*1000/D232</f>
      </c>
      <c r="AB232" s="2085" t="s">
        <v>1863</v>
      </c>
      <c r="AC232" s="2085"/>
      <c r="AD232" s="2085">
        <v>16</v>
      </c>
    </row>
    <row r="233">
      <c r="A233" s="2098"/>
      <c r="B233" s="2103" t="s">
        <v>1837</v>
      </c>
      <c r="C233" s="2100" t="s">
        <v>1828</v>
      </c>
      <c r="D233" s="2101">
        <v>424.27</v>
      </c>
      <c r="E233" s="2102">
        <v>0</v>
      </c>
      <c r="F233" s="2023">
        <f t="shared" si="1690"/>
      </c>
      <c r="G233" s="2025">
        <f t="shared" si="934"/>
      </c>
      <c r="H233" s="2025">
        <f t="shared" si="27"/>
      </c>
      <c r="I233" s="2025">
        <f t="shared" si="383"/>
      </c>
      <c r="J233" s="2025">
        <f t="shared" si="1792"/>
      </c>
      <c r="K233" s="2026">
        <f t="shared" si="1983"/>
      </c>
      <c r="L233" s="2026">
        <f t="shared" si="1352"/>
      </c>
      <c r="M233" s="2026">
        <f t="shared" si="1530"/>
      </c>
      <c r="N233" s="2026">
        <f t="shared" si="755"/>
      </c>
      <c r="O233" s="2027">
        <f t="shared" si="1112"/>
      </c>
      <c r="P233" s="2084">
        <v>0.0307</v>
      </c>
      <c r="Q233" s="2027">
        <v>63</v>
      </c>
      <c r="R233" s="2025">
        <f t="shared" si="205"/>
      </c>
      <c r="S233" s="2059">
        <v>3394</v>
      </c>
      <c r="T233" s="2059">
        <v>107</v>
      </c>
      <c r="U233" s="2059">
        <v>23</v>
      </c>
      <c r="V233" s="2059">
        <v>116</v>
      </c>
      <c r="W233" s="2059">
        <v>16</v>
      </c>
      <c r="X233" s="2059">
        <v>1</v>
      </c>
      <c r="Y233" s="2059">
        <v>0</v>
      </c>
      <c r="Z233" s="2093">
        <v>4</v>
      </c>
      <c r="AA233" s="2025">
        <f t="shared" si="561"/>
      </c>
      <c r="AB233" s="2085" t="s">
        <v>1863</v>
      </c>
      <c r="AC233" s="2085"/>
      <c r="AD233" s="2085">
        <v>13</v>
      </c>
    </row>
    <row r="234">
      <c r="A234" s="2098"/>
      <c r="B234" s="2086" t="s">
        <v>1832</v>
      </c>
      <c r="C234" s="2086"/>
      <c r="D234" s="2042">
        <f>SUM(D232:D233)</f>
      </c>
      <c r="E234" s="2087">
        <f>SUM(E232:E233)</f>
      </c>
      <c r="F234" s="2042">
        <f t="shared" si="1690"/>
      </c>
      <c r="G234" s="2038">
        <f t="shared" si="934"/>
      </c>
      <c r="H234" s="2038">
        <f t="shared" si="27"/>
      </c>
      <c r="I234" s="2038">
        <f t="shared" si="383"/>
      </c>
      <c r="J234" s="2038">
        <f t="shared" si="1792"/>
      </c>
      <c r="K234" s="2039">
        <f t="shared" si="1983"/>
      </c>
      <c r="L234" s="2039">
        <f t="shared" si="1352"/>
      </c>
      <c r="M234" s="2039">
        <f t="shared" si="1530"/>
      </c>
      <c r="N234" s="2039">
        <f t="shared" si="755"/>
      </c>
      <c r="O234" s="2040">
        <f t="shared" si="1112"/>
      </c>
      <c r="P234" s="2039">
        <f>AVERAGE(P232:P233)</f>
      </c>
      <c r="Q234" s="2042">
        <f>AVERAGE(Q232:Q233)</f>
      </c>
      <c r="R234" s="2038">
        <f t="shared" si="205"/>
      </c>
      <c r="S234" s="2088">
        <f>SUM(S232:S233)</f>
      </c>
      <c r="T234" s="2088">
        <f>SUM(T232:T233)</f>
      </c>
      <c r="U234" s="2088">
        <f>SUM(U232:U233)</f>
      </c>
      <c r="V234" s="2088">
        <f>SUM(V232:V233)</f>
      </c>
      <c r="W234" s="2088">
        <f>SUM(W232:W233)</f>
      </c>
      <c r="X234" s="2088">
        <f>SUM(X232:X233)</f>
      </c>
      <c r="Y234" s="2088">
        <f>SUM(Y232:Y233)</f>
      </c>
      <c r="Z234" s="2088">
        <f>SUM(Z232:Z233)</f>
      </c>
      <c r="AA234" s="2089">
        <f t="shared" si="561"/>
      </c>
      <c r="AB234" s="2090"/>
      <c r="AC234" s="2090"/>
      <c r="AD234" s="2091">
        <f>SUM(AD232:AD233)</f>
      </c>
    </row>
    <row r="235">
      <c r="A235" s="2098"/>
      <c r="B235" s="2099" t="s">
        <v>1825</v>
      </c>
      <c r="C235" s="2100" t="s">
        <v>1830</v>
      </c>
      <c r="D235" s="2101">
        <v>967.08</v>
      </c>
      <c r="E235" s="2102">
        <v>0</v>
      </c>
      <c r="F235" s="2023">
        <f t="shared" si="1690"/>
      </c>
      <c r="G235" s="2025">
        <f t="shared" si="934"/>
      </c>
      <c r="H235" s="2025">
        <f t="shared" si="27"/>
      </c>
      <c r="I235" s="2025">
        <f t="shared" si="383"/>
      </c>
      <c r="J235" s="2025">
        <f t="shared" si="1792"/>
      </c>
      <c r="K235" s="2026">
        <f t="shared" si="1983"/>
      </c>
      <c r="L235" s="2026">
        <f t="shared" si="1352"/>
      </c>
      <c r="M235" s="2026">
        <f t="shared" si="1530"/>
      </c>
      <c r="N235" s="2026">
        <f t="shared" si="755"/>
      </c>
      <c r="O235" s="2027">
        <f t="shared" si="1112"/>
      </c>
      <c r="P235" s="2092">
        <v>0.017</v>
      </c>
      <c r="Q235" s="2027">
        <v>59</v>
      </c>
      <c r="R235" s="2025">
        <f t="shared" si="205"/>
      </c>
      <c r="S235" s="2059">
        <v>6095</v>
      </c>
      <c r="T235" s="2059">
        <v>142</v>
      </c>
      <c r="U235" s="2059">
        <v>22</v>
      </c>
      <c r="V235" s="2059">
        <v>149</v>
      </c>
      <c r="W235" s="2059">
        <v>34</v>
      </c>
      <c r="X235" s="2059">
        <v>1</v>
      </c>
      <c r="Y235" s="2093">
        <v>0</v>
      </c>
      <c r="Z235" s="2093">
        <v>3</v>
      </c>
      <c r="AA235" s="2025">
        <f t="shared" si="561"/>
      </c>
      <c r="AB235" s="2085" t="s">
        <v>1863</v>
      </c>
      <c r="AC235" s="2085"/>
      <c r="AD235" s="2085">
        <v>21</v>
      </c>
    </row>
    <row r="236">
      <c r="A236" s="2098"/>
      <c r="B236" s="2099" t="s">
        <v>1825</v>
      </c>
      <c r="C236" s="2100" t="s">
        <v>1831</v>
      </c>
      <c r="D236" s="2101">
        <v>699.72</v>
      </c>
      <c r="E236" s="2102">
        <v>0</v>
      </c>
      <c r="F236" s="2023">
        <f t="shared" si="1690"/>
      </c>
      <c r="G236" s="2057">
        <f t="shared" si="934"/>
      </c>
      <c r="H236" s="2057">
        <f t="shared" si="27"/>
      </c>
      <c r="I236" s="2057">
        <f t="shared" si="383"/>
      </c>
      <c r="J236" s="2057">
        <f t="shared" si="1792"/>
      </c>
      <c r="K236" s="2058">
        <f t="shared" si="1983"/>
      </c>
      <c r="L236" s="2058">
        <f t="shared" si="1352"/>
      </c>
      <c r="M236" s="2058">
        <f t="shared" si="1530"/>
      </c>
      <c r="N236" s="2058">
        <f t="shared" si="755"/>
      </c>
      <c r="O236" s="2027">
        <f t="shared" si="1112"/>
      </c>
      <c r="P236" s="2092">
        <v>0.0195</v>
      </c>
      <c r="Q236" s="2093">
        <v>56</v>
      </c>
      <c r="R236" s="2057">
        <f t="shared" si="205"/>
      </c>
      <c r="S236" s="2059">
        <v>5293</v>
      </c>
      <c r="T236" s="2059">
        <v>188</v>
      </c>
      <c r="U236" s="2059">
        <v>19</v>
      </c>
      <c r="V236" s="2059">
        <v>202</v>
      </c>
      <c r="W236" s="2059">
        <v>18</v>
      </c>
      <c r="X236" s="2059">
        <v>0</v>
      </c>
      <c r="Y236" s="2093">
        <v>1</v>
      </c>
      <c r="Z236" s="2093">
        <v>4</v>
      </c>
      <c r="AA236" s="2025">
        <f t="shared" si="561"/>
      </c>
      <c r="AB236" s="2085" t="s">
        <v>1863</v>
      </c>
      <c r="AC236" s="2085"/>
      <c r="AD236" s="2094">
        <v>13</v>
      </c>
    </row>
    <row r="237">
      <c r="A237" s="2098"/>
      <c r="B237" s="2086" t="s">
        <v>1832</v>
      </c>
      <c r="C237" s="2086"/>
      <c r="D237" s="2042">
        <f>SUM(D235:D236)</f>
      </c>
      <c r="E237" s="2042">
        <f>SUM(E235:E236)</f>
      </c>
      <c r="F237" s="2042">
        <f t="shared" si="1690"/>
      </c>
      <c r="G237" s="2038">
        <f t="shared" si="934"/>
      </c>
      <c r="H237" s="2038">
        <f t="shared" si="27"/>
      </c>
      <c r="I237" s="2038">
        <f t="shared" si="383"/>
      </c>
      <c r="J237" s="2038">
        <f t="shared" si="1792"/>
      </c>
      <c r="K237" s="2039">
        <f t="shared" si="1983"/>
      </c>
      <c r="L237" s="2039">
        <f t="shared" si="1352"/>
      </c>
      <c r="M237" s="2039">
        <f t="shared" si="1530"/>
      </c>
      <c r="N237" s="2039">
        <f t="shared" si="755"/>
      </c>
      <c r="O237" s="2040">
        <f t="shared" si="1112"/>
      </c>
      <c r="P237" s="2039">
        <f>AVERAGE(P235:P236)</f>
      </c>
      <c r="Q237" s="2042">
        <f>AVERAGE(Q235:Q236)</f>
      </c>
      <c r="R237" s="2042">
        <f t="shared" si="205"/>
      </c>
      <c r="S237" s="2040">
        <f>SUM(S235:S236)</f>
      </c>
      <c r="T237" s="2040">
        <f>SUM(T235:T236)</f>
      </c>
      <c r="U237" s="2040">
        <f>SUM(U235:U236)</f>
      </c>
      <c r="V237" s="2040">
        <f>SUM(V235:V236)</f>
      </c>
      <c r="W237" s="2040">
        <f>SUM(W235:W236)</f>
      </c>
      <c r="X237" s="2040">
        <f>SUM(X235:X236)</f>
      </c>
      <c r="Y237" s="2040">
        <f>SUM(Y235:Y236)</f>
      </c>
      <c r="Z237" s="2040">
        <f>SUM(Z235:Z236)</f>
      </c>
      <c r="AA237" s="2089">
        <f t="shared" si="561"/>
      </c>
      <c r="AB237" s="2090"/>
      <c r="AC237" s="2090"/>
      <c r="AD237" s="2091">
        <f>SUM(AD235:AD236)</f>
      </c>
    </row>
    <row r="238">
      <c r="A238" s="2098"/>
      <c r="B238" s="2095" t="s">
        <v>1833</v>
      </c>
      <c r="C238" s="2095"/>
      <c r="D238" s="2051">
        <f>D237+D234</f>
      </c>
      <c r="E238" s="2051">
        <f>E237+E234</f>
      </c>
      <c r="F238" s="2051">
        <f t="shared" si="1690"/>
      </c>
      <c r="G238" s="2046">
        <f t="shared" si="934"/>
      </c>
      <c r="H238" s="2046">
        <f t="shared" si="27"/>
      </c>
      <c r="I238" s="2046">
        <f t="shared" si="383"/>
      </c>
      <c r="J238" s="2046">
        <f t="shared" si="1792"/>
      </c>
      <c r="K238" s="2047">
        <f t="shared" si="1983"/>
      </c>
      <c r="L238" s="2047">
        <f t="shared" si="1352"/>
      </c>
      <c r="M238" s="2047">
        <f t="shared" si="1530"/>
      </c>
      <c r="N238" s="2047">
        <f t="shared" si="755"/>
      </c>
      <c r="O238" s="2048">
        <f t="shared" si="1112"/>
      </c>
      <c r="P238" s="2049">
        <f>(P237+P234)/2</f>
      </c>
      <c r="Q238" s="2050">
        <f>(Q237+Q234)/2</f>
      </c>
      <c r="R238" s="2051">
        <f>(R237+R234)/2</f>
      </c>
      <c r="S238" s="2048">
        <f>S237+S234</f>
      </c>
      <c r="T238" s="2048">
        <f>T237+T234</f>
      </c>
      <c r="U238" s="2048">
        <f>U237+U234</f>
      </c>
      <c r="V238" s="2048">
        <f>V237+V234</f>
      </c>
      <c r="W238" s="2048">
        <f>W237+W234</f>
      </c>
      <c r="X238" s="2048">
        <f>X237+X234</f>
      </c>
      <c r="Y238" s="2048">
        <f>Y237+Y234</f>
      </c>
      <c r="Z238" s="2048">
        <f>Z237+Z234</f>
      </c>
      <c r="AA238" s="2096">
        <f t="shared" si="561"/>
      </c>
      <c r="AB238" s="2097"/>
      <c r="AC238" s="2097"/>
      <c r="AD238" s="2067">
        <f>AD237+AD234</f>
      </c>
    </row>
    <row r="239">
      <c r="A239" s="2070" t="s">
        <v>1834</v>
      </c>
      <c r="B239" s="2070" t="s">
        <v>1792</v>
      </c>
      <c r="C239" s="2070"/>
      <c r="D239" s="2071" t="s">
        <v>1793</v>
      </c>
      <c r="E239" s="2071"/>
      <c r="F239" s="2071"/>
      <c r="G239" s="2071"/>
      <c r="H239" s="2071"/>
      <c r="I239" s="2071"/>
      <c r="J239" s="2072" t="s">
        <v>1794</v>
      </c>
      <c r="K239" s="2072"/>
      <c r="L239" s="2072"/>
      <c r="M239" s="2072"/>
      <c r="N239" s="2072"/>
      <c r="O239" s="2072"/>
      <c r="P239" s="2072"/>
      <c r="Q239" s="2072"/>
      <c r="R239" s="2072"/>
      <c r="S239" s="2072"/>
      <c r="T239" s="2072"/>
      <c r="U239" s="2072"/>
      <c r="V239" s="2072"/>
      <c r="W239" s="2072"/>
      <c r="X239" s="2072"/>
      <c r="Y239" s="2072"/>
      <c r="Z239" s="2072"/>
      <c r="AA239" s="2072"/>
      <c r="AB239" s="2072"/>
      <c r="AC239" s="2072"/>
      <c r="AD239" s="2073"/>
    </row>
    <row r="240">
      <c r="A240" s="2070"/>
      <c r="B240" s="2070" t="s">
        <v>1795</v>
      </c>
      <c r="C240" s="2070" t="s">
        <v>1796</v>
      </c>
      <c r="D240" s="2071" t="s">
        <v>1797</v>
      </c>
      <c r="E240" s="2074" t="s">
        <v>1798</v>
      </c>
      <c r="F240" s="2075" t="s">
        <v>1799</v>
      </c>
      <c r="G240" s="2076" t="s">
        <v>1800</v>
      </c>
      <c r="H240" s="2076" t="s">
        <v>1801</v>
      </c>
      <c r="I240" s="2076" t="s">
        <v>1802</v>
      </c>
      <c r="J240" s="2072" t="s">
        <v>1803</v>
      </c>
      <c r="K240" s="2077" t="s">
        <v>1804</v>
      </c>
      <c r="L240" s="2077" t="s">
        <v>1805</v>
      </c>
      <c r="M240" s="2077" t="s">
        <v>1806</v>
      </c>
      <c r="N240" s="2077" t="s">
        <v>1807</v>
      </c>
      <c r="O240" s="2078" t="s">
        <v>1808</v>
      </c>
      <c r="P240" s="2077" t="s">
        <v>1809</v>
      </c>
      <c r="Q240" s="2078" t="s">
        <v>1810</v>
      </c>
      <c r="R240" s="2072" t="s">
        <v>1811</v>
      </c>
      <c r="S240" s="2078" t="s">
        <v>1812</v>
      </c>
      <c r="T240" s="2078" t="s">
        <v>1813</v>
      </c>
      <c r="U240" s="2078" t="s">
        <v>1814</v>
      </c>
      <c r="V240" s="2078" t="s">
        <v>1815</v>
      </c>
      <c r="W240" s="2078" t="s">
        <v>1816</v>
      </c>
      <c r="X240" s="2078" t="s">
        <v>1817</v>
      </c>
      <c r="Y240" s="2078" t="s">
        <v>1818</v>
      </c>
      <c r="Z240" s="2078" t="s">
        <v>1819</v>
      </c>
      <c r="AA240" s="2079" t="s">
        <v>1820</v>
      </c>
      <c r="AB240" s="2073" t="s">
        <v>1821</v>
      </c>
      <c r="AC240" s="2073" t="s">
        <v>1822</v>
      </c>
      <c r="AD240" s="2080" t="s">
        <v>1823</v>
      </c>
    </row>
    <row r="241">
      <c r="A241" s="2098" t="s">
        <v>1866</v>
      </c>
      <c r="B241" s="2103" t="s">
        <v>1847</v>
      </c>
      <c r="C241" s="2100" t="s">
        <v>1826</v>
      </c>
      <c r="D241" s="2101">
        <v>1823.29</v>
      </c>
      <c r="E241" s="2102">
        <v>0</v>
      </c>
      <c r="F241" s="2023">
        <f t="shared" ref="F241:F247" si="1691">E241*2000*1.2</f>
      </c>
      <c r="G241" s="2025">
        <f t="shared" ref="G241:G247" si="935">F241/D241</f>
      </c>
      <c r="H241" s="2025">
        <f t="shared" ref="H241:H247" si="28">D241/E241</f>
      </c>
      <c r="I241" s="2025">
        <f t="shared" ref="I241:I247" si="384">F241/E241</f>
      </c>
      <c r="J241" s="2025">
        <f t="shared" ref="J241:J247" si="1793">D241/T241</f>
      </c>
      <c r="K241" s="2026">
        <f t="shared" ref="K241:K247" si="1984">O241/S241*1</f>
      </c>
      <c r="L241" s="2026">
        <f t="shared" ref="L241:L247" si="1353">T241/S241</f>
      </c>
      <c r="M241" s="2026">
        <f t="shared" ref="M241:M247" si="1531">V241/S241</f>
      </c>
      <c r="N241" s="2026">
        <f t="shared" ref="N241:N247" si="756">W241/V241</f>
      </c>
      <c r="O241" s="2027">
        <f t="shared" ref="O241:O247" si="1113">U241/P241</f>
      </c>
      <c r="P241" s="2084">
        <v>0.0236</v>
      </c>
      <c r="Q241" s="2027">
        <v>88</v>
      </c>
      <c r="R241" s="2025">
        <f t="shared" ref="R241:R246" si="206">(D241/S241)*1000</f>
      </c>
      <c r="S241" s="2059">
        <v>11520</v>
      </c>
      <c r="T241" s="2059">
        <v>245</v>
      </c>
      <c r="U241" s="2059">
        <v>40</v>
      </c>
      <c r="V241" s="2059">
        <v>268</v>
      </c>
      <c r="W241" s="2059">
        <v>23</v>
      </c>
      <c r="X241" s="2059">
        <v>4</v>
      </c>
      <c r="Y241" s="2093">
        <v>1</v>
      </c>
      <c r="Z241" s="2093">
        <v>10</v>
      </c>
      <c r="AA241" s="2025">
        <f t="shared" ref="AA241:AA247" si="562">AD241*1000/D241</f>
      </c>
      <c r="AB241" s="2085" t="s">
        <v>1863</v>
      </c>
      <c r="AC241" s="2085"/>
      <c r="AD241" s="2085">
        <v>26</v>
      </c>
    </row>
    <row r="242">
      <c r="A242" s="2098"/>
      <c r="B242" s="2103" t="s">
        <v>1847</v>
      </c>
      <c r="C242" s="2100" t="s">
        <v>1828</v>
      </c>
      <c r="D242" s="2101">
        <v>176.71</v>
      </c>
      <c r="E242" s="2102">
        <v>0</v>
      </c>
      <c r="F242" s="2023">
        <f t="shared" si="1691"/>
      </c>
      <c r="G242" s="2025">
        <f t="shared" si="935"/>
      </c>
      <c r="H242" s="2025">
        <f t="shared" si="28"/>
      </c>
      <c r="I242" s="2025">
        <f t="shared" si="384"/>
      </c>
      <c r="J242" s="2025">
        <f t="shared" si="1793"/>
      </c>
      <c r="K242" s="2026">
        <f t="shared" si="1984"/>
      </c>
      <c r="L242" s="2026">
        <f t="shared" si="1353"/>
      </c>
      <c r="M242" s="2026">
        <f t="shared" si="1531"/>
      </c>
      <c r="N242" s="2026">
        <f t="shared" si="756"/>
      </c>
      <c r="O242" s="2027">
        <f t="shared" si="1113"/>
      </c>
      <c r="P242" s="2084">
        <v>0.0195</v>
      </c>
      <c r="Q242" s="2027">
        <v>94</v>
      </c>
      <c r="R242" s="2025">
        <f t="shared" si="206"/>
      </c>
      <c r="S242" s="2059">
        <v>2189</v>
      </c>
      <c r="T242" s="2059">
        <v>50</v>
      </c>
      <c r="U242" s="2059">
        <v>8</v>
      </c>
      <c r="V242" s="2059">
        <v>62</v>
      </c>
      <c r="W242" s="2059">
        <v>8</v>
      </c>
      <c r="X242" s="2059">
        <v>2</v>
      </c>
      <c r="Y242" s="2059">
        <v>0</v>
      </c>
      <c r="Z242" s="2093">
        <v>1</v>
      </c>
      <c r="AA242" s="2025">
        <f t="shared" si="562"/>
      </c>
      <c r="AB242" s="2085" t="s">
        <v>1863</v>
      </c>
      <c r="AC242" s="2085"/>
      <c r="AD242" s="2085">
        <v>8</v>
      </c>
    </row>
    <row r="243">
      <c r="A243" s="2098"/>
      <c r="B243" s="2086" t="s">
        <v>1832</v>
      </c>
      <c r="C243" s="2086"/>
      <c r="D243" s="2042">
        <f>SUM(D241:D242)</f>
      </c>
      <c r="E243" s="2087">
        <f>SUM(E241:E242)</f>
      </c>
      <c r="F243" s="2042">
        <f t="shared" si="1691"/>
      </c>
      <c r="G243" s="2038">
        <f t="shared" si="935"/>
      </c>
      <c r="H243" s="2038">
        <f t="shared" si="28"/>
      </c>
      <c r="I243" s="2038">
        <f t="shared" si="384"/>
      </c>
      <c r="J243" s="2038">
        <f t="shared" si="1793"/>
      </c>
      <c r="K243" s="2039">
        <f t="shared" si="1984"/>
      </c>
      <c r="L243" s="2039">
        <f t="shared" si="1353"/>
      </c>
      <c r="M243" s="2039">
        <f t="shared" si="1531"/>
      </c>
      <c r="N243" s="2039">
        <f t="shared" si="756"/>
      </c>
      <c r="O243" s="2040">
        <f t="shared" si="1113"/>
      </c>
      <c r="P243" s="2039">
        <f>AVERAGE(P241:P242)</f>
      </c>
      <c r="Q243" s="2042">
        <f>AVERAGE(Q241:Q242)</f>
      </c>
      <c r="R243" s="2038">
        <f t="shared" si="206"/>
      </c>
      <c r="S243" s="2088">
        <f>SUM(S241:S242)</f>
      </c>
      <c r="T243" s="2088">
        <f>SUM(T241:T242)</f>
      </c>
      <c r="U243" s="2088">
        <f>SUM(U241:U242)</f>
      </c>
      <c r="V243" s="2088">
        <f>SUM(V241:V242)</f>
      </c>
      <c r="W243" s="2088">
        <f>SUM(W241:W242)</f>
      </c>
      <c r="X243" s="2088">
        <f>SUM(X241:X242)</f>
      </c>
      <c r="Y243" s="2088">
        <f>SUM(Y241:Y242)</f>
      </c>
      <c r="Z243" s="2088">
        <f>SUM(Z241:Z242)</f>
      </c>
      <c r="AA243" s="2089">
        <f t="shared" si="562"/>
      </c>
      <c r="AB243" s="2090"/>
      <c r="AC243" s="2090"/>
      <c r="AD243" s="2091">
        <f>SUM(AD241:AD242)</f>
      </c>
    </row>
    <row r="244">
      <c r="A244" s="2098"/>
      <c r="B244" s="2099" t="s">
        <v>1829</v>
      </c>
      <c r="C244" s="2100" t="s">
        <v>1830</v>
      </c>
      <c r="D244" s="2101">
        <v>874.78</v>
      </c>
      <c r="E244" s="2102">
        <v>0</v>
      </c>
      <c r="F244" s="2023">
        <f t="shared" si="1691"/>
      </c>
      <c r="G244" s="2025">
        <f t="shared" si="935"/>
      </c>
      <c r="H244" s="2025">
        <f t="shared" si="28"/>
      </c>
      <c r="I244" s="2025">
        <f t="shared" si="384"/>
      </c>
      <c r="J244" s="2025">
        <f t="shared" si="1793"/>
      </c>
      <c r="K244" s="2026">
        <f t="shared" si="1984"/>
      </c>
      <c r="L244" s="2026">
        <f t="shared" si="1353"/>
      </c>
      <c r="M244" s="2026">
        <f t="shared" si="1531"/>
      </c>
      <c r="N244" s="2026">
        <f t="shared" si="756"/>
      </c>
      <c r="O244" s="2027">
        <f t="shared" si="1113"/>
      </c>
      <c r="P244" s="2092">
        <v>0.0267</v>
      </c>
      <c r="Q244" s="2027">
        <v>80</v>
      </c>
      <c r="R244" s="2025">
        <f t="shared" si="206"/>
      </c>
      <c r="S244" s="2059">
        <v>7013</v>
      </c>
      <c r="T244" s="2059">
        <v>147</v>
      </c>
      <c r="U244" s="2059">
        <v>23</v>
      </c>
      <c r="V244" s="2059">
        <v>155</v>
      </c>
      <c r="W244" s="2059">
        <v>12</v>
      </c>
      <c r="X244" s="2059">
        <v>2</v>
      </c>
      <c r="Y244" s="2093">
        <v>1</v>
      </c>
      <c r="Z244" s="2093">
        <v>7</v>
      </c>
      <c r="AA244" s="2025">
        <f t="shared" si="562"/>
      </c>
      <c r="AB244" s="2085" t="s">
        <v>1863</v>
      </c>
      <c r="AC244" s="2085"/>
      <c r="AD244" s="2085">
        <v>16</v>
      </c>
    </row>
    <row r="245">
      <c r="A245" s="2098"/>
      <c r="B245" s="2099" t="s">
        <v>1829</v>
      </c>
      <c r="C245" s="2100" t="s">
        <v>1831</v>
      </c>
      <c r="D245" s="2101">
        <v>658.38</v>
      </c>
      <c r="E245" s="2102">
        <v>0</v>
      </c>
      <c r="F245" s="2023">
        <f t="shared" si="1691"/>
      </c>
      <c r="G245" s="2057">
        <f t="shared" si="935"/>
      </c>
      <c r="H245" s="2057">
        <f t="shared" si="28"/>
      </c>
      <c r="I245" s="2057">
        <f t="shared" si="384"/>
      </c>
      <c r="J245" s="2057">
        <f t="shared" si="1793"/>
      </c>
      <c r="K245" s="2058">
        <f t="shared" si="1984"/>
      </c>
      <c r="L245" s="2058">
        <f t="shared" si="1353"/>
      </c>
      <c r="M245" s="2058">
        <f t="shared" si="1531"/>
      </c>
      <c r="N245" s="2058">
        <f t="shared" si="756"/>
      </c>
      <c r="O245" s="2027">
        <f t="shared" si="1113"/>
      </c>
      <c r="P245" s="2092">
        <v>0.0375</v>
      </c>
      <c r="Q245" s="2093">
        <v>90</v>
      </c>
      <c r="R245" s="2057">
        <f t="shared" si="206"/>
      </c>
      <c r="S245" s="2093">
        <v>3988</v>
      </c>
      <c r="T245" s="2093">
        <v>145</v>
      </c>
      <c r="U245" s="2093">
        <v>23</v>
      </c>
      <c r="V245" s="2093">
        <v>154</v>
      </c>
      <c r="W245" s="2093">
        <v>17</v>
      </c>
      <c r="X245" s="2093">
        <v>1</v>
      </c>
      <c r="Y245" s="2093">
        <v>0</v>
      </c>
      <c r="Z245" s="2093">
        <v>4</v>
      </c>
      <c r="AA245" s="2025">
        <f t="shared" si="562"/>
      </c>
      <c r="AB245" s="2085" t="s">
        <v>1863</v>
      </c>
      <c r="AC245" s="2085"/>
      <c r="AD245" s="2094">
        <v>2</v>
      </c>
    </row>
    <row r="246">
      <c r="A246" s="2098"/>
      <c r="B246" s="2086" t="s">
        <v>1832</v>
      </c>
      <c r="C246" s="2086"/>
      <c r="D246" s="2042">
        <f>SUM(D244:D245)</f>
      </c>
      <c r="E246" s="2042">
        <f>SUM(E244:E245)</f>
      </c>
      <c r="F246" s="2042">
        <f t="shared" si="1691"/>
      </c>
      <c r="G246" s="2038">
        <f t="shared" si="935"/>
      </c>
      <c r="H246" s="2038">
        <f t="shared" si="28"/>
      </c>
      <c r="I246" s="2038">
        <f t="shared" si="384"/>
      </c>
      <c r="J246" s="2038">
        <f t="shared" si="1793"/>
      </c>
      <c r="K246" s="2039">
        <f t="shared" si="1984"/>
      </c>
      <c r="L246" s="2039">
        <f t="shared" si="1353"/>
      </c>
      <c r="M246" s="2039">
        <f t="shared" si="1531"/>
      </c>
      <c r="N246" s="2039">
        <f t="shared" si="756"/>
      </c>
      <c r="O246" s="2040">
        <f t="shared" si="1113"/>
      </c>
      <c r="P246" s="2039">
        <f>AVERAGE(P244:P245)</f>
      </c>
      <c r="Q246" s="2042">
        <f>AVERAGE(Q244:Q245)</f>
      </c>
      <c r="R246" s="2042">
        <f t="shared" si="206"/>
      </c>
      <c r="S246" s="2040">
        <f>SUM(S244:S245)</f>
      </c>
      <c r="T246" s="2040">
        <f>SUM(T244:T245)</f>
      </c>
      <c r="U246" s="2040">
        <f>SUM(U244:U245)</f>
      </c>
      <c r="V246" s="2040">
        <f>SUM(V244:V245)</f>
      </c>
      <c r="W246" s="2040">
        <f>SUM(W244:W245)</f>
      </c>
      <c r="X246" s="2040">
        <f>SUM(X244:X245)</f>
      </c>
      <c r="Y246" s="2040">
        <f>SUM(Y244:Y245)</f>
      </c>
      <c r="Z246" s="2040">
        <f>SUM(Z244:Z245)</f>
      </c>
      <c r="AA246" s="2089">
        <f t="shared" si="562"/>
      </c>
      <c r="AB246" s="2090"/>
      <c r="AC246" s="2090"/>
      <c r="AD246" s="2091">
        <f>SUM(AD244:AD245)</f>
      </c>
    </row>
    <row r="247">
      <c r="A247" s="2098"/>
      <c r="B247" s="2095" t="s">
        <v>1833</v>
      </c>
      <c r="C247" s="2095"/>
      <c r="D247" s="2051">
        <f>D246+D243</f>
      </c>
      <c r="E247" s="2051">
        <f>E246+E243</f>
      </c>
      <c r="F247" s="2051">
        <f t="shared" si="1691"/>
      </c>
      <c r="G247" s="2046">
        <f t="shared" si="935"/>
      </c>
      <c r="H247" s="2046">
        <f t="shared" si="28"/>
      </c>
      <c r="I247" s="2046">
        <f t="shared" si="384"/>
      </c>
      <c r="J247" s="2046">
        <f t="shared" si="1793"/>
      </c>
      <c r="K247" s="2047">
        <f t="shared" si="1984"/>
      </c>
      <c r="L247" s="2047">
        <f t="shared" si="1353"/>
      </c>
      <c r="M247" s="2047">
        <f t="shared" si="1531"/>
      </c>
      <c r="N247" s="2047">
        <f t="shared" si="756"/>
      </c>
      <c r="O247" s="2048">
        <f t="shared" si="1113"/>
      </c>
      <c r="P247" s="2049">
        <f>(P246+P243)/2</f>
      </c>
      <c r="Q247" s="2050">
        <f>(Q246+Q243)/2</f>
      </c>
      <c r="R247" s="2051">
        <f>(R246+R243)/2</f>
      </c>
      <c r="S247" s="2048">
        <f>S246+S243</f>
      </c>
      <c r="T247" s="2048">
        <f>T246+T243</f>
      </c>
      <c r="U247" s="2048">
        <f>U246+U243</f>
      </c>
      <c r="V247" s="2048">
        <f>V246+V243</f>
      </c>
      <c r="W247" s="2048">
        <f>W246+W243</f>
      </c>
      <c r="X247" s="2048">
        <f>X246+X243</f>
      </c>
      <c r="Y247" s="2048">
        <f>Y246+Y243</f>
      </c>
      <c r="Z247" s="2048">
        <f>Z246+Z243</f>
      </c>
      <c r="AA247" s="2096">
        <f t="shared" si="562"/>
      </c>
      <c r="AB247" s="2097"/>
      <c r="AC247" s="2097"/>
      <c r="AD247" s="2067">
        <f>AD246+AD243</f>
      </c>
    </row>
    <row r="248">
      <c r="A248" s="2070" t="s">
        <v>1834</v>
      </c>
      <c r="B248" s="2070" t="s">
        <v>1792</v>
      </c>
      <c r="C248" s="2070"/>
      <c r="D248" s="2071" t="s">
        <v>1793</v>
      </c>
      <c r="E248" s="2071"/>
      <c r="F248" s="2071"/>
      <c r="G248" s="2071"/>
      <c r="H248" s="2071"/>
      <c r="I248" s="2071"/>
      <c r="J248" s="2072" t="s">
        <v>1794</v>
      </c>
      <c r="K248" s="2072"/>
      <c r="L248" s="2072"/>
      <c r="M248" s="2072"/>
      <c r="N248" s="2072"/>
      <c r="O248" s="2072"/>
      <c r="P248" s="2072"/>
      <c r="Q248" s="2072"/>
      <c r="R248" s="2072"/>
      <c r="S248" s="2072"/>
      <c r="T248" s="2072"/>
      <c r="U248" s="2072"/>
      <c r="V248" s="2072"/>
      <c r="W248" s="2072"/>
      <c r="X248" s="2072"/>
      <c r="Y248" s="2072"/>
      <c r="Z248" s="2072"/>
      <c r="AA248" s="2072"/>
      <c r="AB248" s="2072"/>
      <c r="AC248" s="2072"/>
      <c r="AD248" s="2073"/>
    </row>
    <row r="249">
      <c r="A249" s="2070"/>
      <c r="B249" s="2070" t="s">
        <v>1795</v>
      </c>
      <c r="C249" s="2070" t="s">
        <v>1796</v>
      </c>
      <c r="D249" s="2071" t="s">
        <v>1797</v>
      </c>
      <c r="E249" s="2074" t="s">
        <v>1798</v>
      </c>
      <c r="F249" s="2075" t="s">
        <v>1799</v>
      </c>
      <c r="G249" s="2076" t="s">
        <v>1800</v>
      </c>
      <c r="H249" s="2076" t="s">
        <v>1801</v>
      </c>
      <c r="I249" s="2076" t="s">
        <v>1802</v>
      </c>
      <c r="J249" s="2072" t="s">
        <v>1803</v>
      </c>
      <c r="K249" s="2077" t="s">
        <v>1804</v>
      </c>
      <c r="L249" s="2077" t="s">
        <v>1805</v>
      </c>
      <c r="M249" s="2077" t="s">
        <v>1806</v>
      </c>
      <c r="N249" s="2077" t="s">
        <v>1807</v>
      </c>
      <c r="O249" s="2078" t="s">
        <v>1808</v>
      </c>
      <c r="P249" s="2077" t="s">
        <v>1809</v>
      </c>
      <c r="Q249" s="2078" t="s">
        <v>1810</v>
      </c>
      <c r="R249" s="2072" t="s">
        <v>1811</v>
      </c>
      <c r="S249" s="2078" t="s">
        <v>1812</v>
      </c>
      <c r="T249" s="2078" t="s">
        <v>1813</v>
      </c>
      <c r="U249" s="2078" t="s">
        <v>1814</v>
      </c>
      <c r="V249" s="2078" t="s">
        <v>1815</v>
      </c>
      <c r="W249" s="2078" t="s">
        <v>1816</v>
      </c>
      <c r="X249" s="2078" t="s">
        <v>1817</v>
      </c>
      <c r="Y249" s="2078" t="s">
        <v>1818</v>
      </c>
      <c r="Z249" s="2078" t="s">
        <v>1819</v>
      </c>
      <c r="AA249" s="2079" t="s">
        <v>1820</v>
      </c>
      <c r="AB249" s="2073" t="s">
        <v>1821</v>
      </c>
      <c r="AC249" s="2073" t="s">
        <v>1822</v>
      </c>
      <c r="AD249" s="2080" t="s">
        <v>1823</v>
      </c>
    </row>
    <row r="250">
      <c r="A250" s="2098" t="s">
        <v>1867</v>
      </c>
      <c r="B250" s="2103" t="s">
        <v>1837</v>
      </c>
      <c r="C250" s="2100" t="s">
        <v>1826</v>
      </c>
      <c r="D250" s="2101">
        <v>1142.89</v>
      </c>
      <c r="E250" s="2102">
        <v>0</v>
      </c>
      <c r="F250" s="2023">
        <f t="shared" ref="F250:F256" si="1692">E250*2000*1.2</f>
      </c>
      <c r="G250" s="2025">
        <f t="shared" ref="G250:G256" si="936">F250/D250</f>
      </c>
      <c r="H250" s="2025">
        <f t="shared" ref="H250:H256" si="29">D250/E250</f>
      </c>
      <c r="I250" s="2025">
        <f t="shared" ref="I250:I256" si="385">F250/E250</f>
      </c>
      <c r="J250" s="2025">
        <f t="shared" ref="J250:J256" si="1794">D250/T250</f>
      </c>
      <c r="K250" s="2026">
        <f t="shared" ref="K250:K256" si="1985">O250/S250*1</f>
      </c>
      <c r="L250" s="2026">
        <f t="shared" ref="L250:L256" si="1354">T250/S250</f>
      </c>
      <c r="M250" s="2026">
        <f t="shared" ref="M250:M256" si="1532">V250/S250</f>
      </c>
      <c r="N250" s="2026">
        <f t="shared" ref="N250:N256" si="757">W250/V250</f>
      </c>
      <c r="O250" s="2027">
        <f t="shared" ref="O250:O256" si="1114">U250/P250</f>
      </c>
      <c r="P250" s="2084">
        <v>0.0156</v>
      </c>
      <c r="Q250" s="2027">
        <v>61</v>
      </c>
      <c r="R250" s="2025">
        <f t="shared" ref="R250:R255" si="207">(D250/S250)*1000</f>
      </c>
      <c r="S250" s="2059">
        <v>8249</v>
      </c>
      <c r="T250" s="2059">
        <v>206</v>
      </c>
      <c r="U250" s="2059">
        <v>35</v>
      </c>
      <c r="V250" s="2059">
        <v>217</v>
      </c>
      <c r="W250" s="2059">
        <v>6</v>
      </c>
      <c r="X250" s="2059">
        <v>1</v>
      </c>
      <c r="Y250" s="2093">
        <v>0</v>
      </c>
      <c r="Z250" s="2093">
        <v>5</v>
      </c>
      <c r="AA250" s="2025">
        <f t="shared" ref="AA250:AA256" si="563">AD250*1000/D250</f>
      </c>
      <c r="AB250" s="2085" t="s">
        <v>1863</v>
      </c>
      <c r="AC250" s="2085"/>
      <c r="AD250" s="2085">
        <v>12</v>
      </c>
    </row>
    <row r="251">
      <c r="A251" s="2098"/>
      <c r="B251" s="2103" t="s">
        <v>1837</v>
      </c>
      <c r="C251" s="2100" t="s">
        <v>1828</v>
      </c>
      <c r="D251" s="2101">
        <v>857.11</v>
      </c>
      <c r="E251" s="2102">
        <v>0</v>
      </c>
      <c r="F251" s="2023">
        <f t="shared" si="1692"/>
      </c>
      <c r="G251" s="2025">
        <f t="shared" si="936"/>
      </c>
      <c r="H251" s="2025">
        <f t="shared" si="29"/>
      </c>
      <c r="I251" s="2025">
        <f t="shared" si="385"/>
      </c>
      <c r="J251" s="2025">
        <f t="shared" si="1794"/>
      </c>
      <c r="K251" s="2026">
        <f t="shared" si="1985"/>
      </c>
      <c r="L251" s="2026">
        <f t="shared" si="1354"/>
      </c>
      <c r="M251" s="2026">
        <f t="shared" si="1532"/>
      </c>
      <c r="N251" s="2026">
        <f t="shared" si="757"/>
      </c>
      <c r="O251" s="2027">
        <f t="shared" si="1114"/>
      </c>
      <c r="P251" s="2084">
        <v>0.0227</v>
      </c>
      <c r="Q251" s="2027">
        <v>67</v>
      </c>
      <c r="R251" s="2025">
        <f t="shared" si="207"/>
      </c>
      <c r="S251" s="2059">
        <v>6598</v>
      </c>
      <c r="T251" s="2059">
        <v>255</v>
      </c>
      <c r="U251" s="2059">
        <v>39</v>
      </c>
      <c r="V251" s="2059">
        <v>277</v>
      </c>
      <c r="W251" s="2059">
        <v>24</v>
      </c>
      <c r="X251" s="2059">
        <v>0</v>
      </c>
      <c r="Y251" s="2059">
        <v>1</v>
      </c>
      <c r="Z251" s="2093">
        <v>1</v>
      </c>
      <c r="AA251" s="2025">
        <f t="shared" si="563"/>
      </c>
      <c r="AB251" s="2085" t="s">
        <v>1863</v>
      </c>
      <c r="AC251" s="2085"/>
      <c r="AD251" s="2085">
        <v>24</v>
      </c>
    </row>
    <row r="252">
      <c r="A252" s="2098"/>
      <c r="B252" s="2086" t="s">
        <v>1832</v>
      </c>
      <c r="C252" s="2086"/>
      <c r="D252" s="2042">
        <f>SUM(D250:D251)</f>
      </c>
      <c r="E252" s="2087">
        <f>SUM(E250:E251)</f>
      </c>
      <c r="F252" s="2042">
        <f t="shared" si="1692"/>
      </c>
      <c r="G252" s="2038">
        <f t="shared" si="936"/>
      </c>
      <c r="H252" s="2038">
        <f t="shared" si="29"/>
      </c>
      <c r="I252" s="2038">
        <f t="shared" si="385"/>
      </c>
      <c r="J252" s="2038">
        <f t="shared" si="1794"/>
      </c>
      <c r="K252" s="2039">
        <f t="shared" si="1985"/>
      </c>
      <c r="L252" s="2039">
        <f t="shared" si="1354"/>
      </c>
      <c r="M252" s="2039">
        <f t="shared" si="1532"/>
      </c>
      <c r="N252" s="2039">
        <f t="shared" si="757"/>
      </c>
      <c r="O252" s="2040">
        <f t="shared" si="1114"/>
      </c>
      <c r="P252" s="2039">
        <f>AVERAGE(P250:P251)</f>
      </c>
      <c r="Q252" s="2042">
        <f>AVERAGE(Q250:Q251)</f>
      </c>
      <c r="R252" s="2038">
        <f t="shared" si="207"/>
      </c>
      <c r="S252" s="2088">
        <f>SUM(S250:S251)</f>
      </c>
      <c r="T252" s="2088">
        <f>SUM(T250:T251)</f>
      </c>
      <c r="U252" s="2088">
        <f>SUM(U250:U251)</f>
      </c>
      <c r="V252" s="2088">
        <f>SUM(V250:V251)</f>
      </c>
      <c r="W252" s="2088">
        <f>SUM(W250:W251)</f>
      </c>
      <c r="X252" s="2088">
        <f>SUM(X250:X251)</f>
      </c>
      <c r="Y252" s="2088">
        <f>SUM(Y250:Y251)</f>
      </c>
      <c r="Z252" s="2088">
        <f>SUM(Z250:Z251)</f>
      </c>
      <c r="AA252" s="2089">
        <f t="shared" si="563"/>
      </c>
      <c r="AB252" s="2090"/>
      <c r="AC252" s="2090"/>
      <c r="AD252" s="2091">
        <f>SUM(AD250:AD251)</f>
      </c>
    </row>
    <row r="253">
      <c r="A253" s="2098"/>
      <c r="B253" s="2099" t="s">
        <v>1825</v>
      </c>
      <c r="C253" s="2100" t="s">
        <v>1830</v>
      </c>
      <c r="D253" s="2101">
        <v>724.65</v>
      </c>
      <c r="E253" s="2102">
        <v>0</v>
      </c>
      <c r="F253" s="2023">
        <f t="shared" si="1692"/>
      </c>
      <c r="G253" s="2025">
        <f t="shared" si="936"/>
      </c>
      <c r="H253" s="2025">
        <f t="shared" si="29"/>
      </c>
      <c r="I253" s="2025">
        <f t="shared" si="385"/>
      </c>
      <c r="J253" s="2025">
        <f t="shared" si="1794"/>
      </c>
      <c r="K253" s="2026">
        <f t="shared" si="1985"/>
      </c>
      <c r="L253" s="2026">
        <f t="shared" si="1354"/>
      </c>
      <c r="M253" s="2026">
        <f t="shared" si="1532"/>
      </c>
      <c r="N253" s="2026">
        <f t="shared" si="757"/>
      </c>
      <c r="O253" s="2027">
        <f t="shared" si="1114"/>
      </c>
      <c r="P253" s="2092">
        <v>0.0233</v>
      </c>
      <c r="Q253" s="2027">
        <v>69</v>
      </c>
      <c r="R253" s="2025">
        <f t="shared" si="207"/>
      </c>
      <c r="S253" s="2059">
        <v>5418</v>
      </c>
      <c r="T253" s="2059">
        <v>109</v>
      </c>
      <c r="U253" s="2059">
        <v>24</v>
      </c>
      <c r="V253" s="2059">
        <v>112</v>
      </c>
      <c r="W253" s="2059">
        <v>13</v>
      </c>
      <c r="X253" s="2059">
        <v>0</v>
      </c>
      <c r="Y253" s="2093">
        <v>1</v>
      </c>
      <c r="Z253" s="2093">
        <v>5</v>
      </c>
      <c r="AA253" s="2025">
        <f t="shared" si="563"/>
      </c>
      <c r="AB253" s="2085" t="s">
        <v>1863</v>
      </c>
      <c r="AC253" s="2085"/>
      <c r="AD253" s="2085">
        <v>23</v>
      </c>
    </row>
    <row r="254">
      <c r="A254" s="2098"/>
      <c r="B254" s="2099" t="s">
        <v>1825</v>
      </c>
      <c r="C254" s="2100" t="s">
        <v>1831</v>
      </c>
      <c r="D254" s="2101">
        <v>541.04</v>
      </c>
      <c r="E254" s="2102">
        <v>0</v>
      </c>
      <c r="F254" s="2023">
        <f t="shared" si="1692"/>
      </c>
      <c r="G254" s="2057">
        <f t="shared" si="936"/>
      </c>
      <c r="H254" s="2057">
        <f t="shared" si="29"/>
      </c>
      <c r="I254" s="2057">
        <f t="shared" si="385"/>
      </c>
      <c r="J254" s="2057">
        <f t="shared" si="1794"/>
      </c>
      <c r="K254" s="2058">
        <f t="shared" si="1985"/>
      </c>
      <c r="L254" s="2058">
        <f t="shared" si="1354"/>
      </c>
      <c r="M254" s="2058">
        <f t="shared" si="1532"/>
      </c>
      <c r="N254" s="2058">
        <f t="shared" si="757"/>
      </c>
      <c r="O254" s="2027">
        <f t="shared" si="1114"/>
      </c>
      <c r="P254" s="2092" t="s">
        <v>1868</v>
      </c>
      <c r="Q254" s="2093">
        <v>78</v>
      </c>
      <c r="R254" s="2057">
        <f t="shared" si="207"/>
      </c>
      <c r="S254" s="2093">
        <v>3589</v>
      </c>
      <c r="T254" s="2093">
        <v>144</v>
      </c>
      <c r="U254" s="2093">
        <v>28</v>
      </c>
      <c r="V254" s="2093">
        <v>155</v>
      </c>
      <c r="W254" s="2093">
        <v>22</v>
      </c>
      <c r="X254" s="2093">
        <v>0</v>
      </c>
      <c r="Y254" s="2093">
        <v>0</v>
      </c>
      <c r="Z254" s="2093">
        <v>6</v>
      </c>
      <c r="AA254" s="2025">
        <f t="shared" si="563"/>
      </c>
      <c r="AB254" s="2085" t="s">
        <v>1863</v>
      </c>
      <c r="AC254" s="2085"/>
      <c r="AD254" s="2094">
        <v>16</v>
      </c>
    </row>
    <row r="255">
      <c r="A255" s="2098"/>
      <c r="B255" s="2086" t="s">
        <v>1832</v>
      </c>
      <c r="C255" s="2086"/>
      <c r="D255" s="2042">
        <f>SUM(D253:D254)</f>
      </c>
      <c r="E255" s="2042">
        <f>SUM(E253:E254)</f>
      </c>
      <c r="F255" s="2042">
        <f t="shared" si="1692"/>
      </c>
      <c r="G255" s="2038">
        <f t="shared" si="936"/>
      </c>
      <c r="H255" s="2038">
        <f t="shared" si="29"/>
      </c>
      <c r="I255" s="2038">
        <f t="shared" si="385"/>
      </c>
      <c r="J255" s="2038">
        <f t="shared" si="1794"/>
      </c>
      <c r="K255" s="2039">
        <f t="shared" si="1985"/>
      </c>
      <c r="L255" s="2039">
        <f t="shared" si="1354"/>
      </c>
      <c r="M255" s="2039">
        <f t="shared" si="1532"/>
      </c>
      <c r="N255" s="2039">
        <f t="shared" si="757"/>
      </c>
      <c r="O255" s="2040">
        <f t="shared" si="1114"/>
      </c>
      <c r="P255" s="2039">
        <f>AVERAGE(P253:P254)</f>
      </c>
      <c r="Q255" s="2042">
        <f>AVERAGE(Q253:Q254)</f>
      </c>
      <c r="R255" s="2042">
        <f t="shared" si="207"/>
      </c>
      <c r="S255" s="2040">
        <f>SUM(S253:S254)</f>
      </c>
      <c r="T255" s="2040">
        <f>SUM(T253:T254)</f>
      </c>
      <c r="U255" s="2040">
        <f>SUM(U253:U254)</f>
      </c>
      <c r="V255" s="2040">
        <f>SUM(V253:V254)</f>
      </c>
      <c r="W255" s="2040">
        <f>SUM(W253:W254)</f>
      </c>
      <c r="X255" s="2040">
        <f>SUM(X253:X254)</f>
      </c>
      <c r="Y255" s="2040">
        <f>SUM(Y253:Y254)</f>
      </c>
      <c r="Z255" s="2040">
        <f>SUM(Z253:Z254)</f>
      </c>
      <c r="AA255" s="2089">
        <f t="shared" si="563"/>
      </c>
      <c r="AB255" s="2090"/>
      <c r="AC255" s="2090"/>
      <c r="AD255" s="2091">
        <f>SUM(AD253:AD254)</f>
      </c>
    </row>
    <row r="256">
      <c r="A256" s="2098"/>
      <c r="B256" s="2095" t="s">
        <v>1833</v>
      </c>
      <c r="C256" s="2095"/>
      <c r="D256" s="2051">
        <f>D255+D252</f>
      </c>
      <c r="E256" s="2051">
        <f>E255+E252</f>
      </c>
      <c r="F256" s="2051">
        <f t="shared" si="1692"/>
      </c>
      <c r="G256" s="2046">
        <f t="shared" si="936"/>
      </c>
      <c r="H256" s="2046">
        <f t="shared" si="29"/>
      </c>
      <c r="I256" s="2046">
        <f t="shared" si="385"/>
      </c>
      <c r="J256" s="2046">
        <f t="shared" si="1794"/>
      </c>
      <c r="K256" s="2047">
        <f t="shared" si="1985"/>
      </c>
      <c r="L256" s="2047">
        <f t="shared" si="1354"/>
      </c>
      <c r="M256" s="2047">
        <f t="shared" si="1532"/>
      </c>
      <c r="N256" s="2047">
        <f t="shared" si="757"/>
      </c>
      <c r="O256" s="2048">
        <f t="shared" si="1114"/>
      </c>
      <c r="P256" s="2049">
        <f>(P255+P252)/2</f>
      </c>
      <c r="Q256" s="2050">
        <f>(Q255+Q252)/2</f>
      </c>
      <c r="R256" s="2051">
        <f>(R255+R252)/2</f>
      </c>
      <c r="S256" s="2048">
        <f>S255+S252</f>
      </c>
      <c r="T256" s="2048">
        <f>T255+T252</f>
      </c>
      <c r="U256" s="2048">
        <f>U255+U252</f>
      </c>
      <c r="V256" s="2048">
        <f>V255+V252</f>
      </c>
      <c r="W256" s="2048">
        <f>W255+W252</f>
      </c>
      <c r="X256" s="2048">
        <f>X255+X252</f>
      </c>
      <c r="Y256" s="2048">
        <f>Y255+Y252</f>
      </c>
      <c r="Z256" s="2048">
        <f>Z255+Z252</f>
      </c>
      <c r="AA256" s="2096">
        <f t="shared" si="563"/>
      </c>
      <c r="AB256" s="2097"/>
      <c r="AC256" s="2097"/>
      <c r="AD256" s="2067">
        <f>AD255+AD252</f>
      </c>
    </row>
    <row r="257">
      <c r="A257" s="2070" t="s">
        <v>1834</v>
      </c>
      <c r="B257" s="2070" t="s">
        <v>1792</v>
      </c>
      <c r="C257" s="2070"/>
      <c r="D257" s="2071" t="s">
        <v>1793</v>
      </c>
      <c r="E257" s="2071"/>
      <c r="F257" s="2071"/>
      <c r="G257" s="2071"/>
      <c r="H257" s="2071"/>
      <c r="I257" s="2071"/>
      <c r="J257" s="2072" t="s">
        <v>1794</v>
      </c>
      <c r="K257" s="2072"/>
      <c r="L257" s="2072"/>
      <c r="M257" s="2072"/>
      <c r="N257" s="2072"/>
      <c r="O257" s="2072"/>
      <c r="P257" s="2072"/>
      <c r="Q257" s="2072"/>
      <c r="R257" s="2072"/>
      <c r="S257" s="2072"/>
      <c r="T257" s="2072"/>
      <c r="U257" s="2072"/>
      <c r="V257" s="2072"/>
      <c r="W257" s="2072"/>
      <c r="X257" s="2072"/>
      <c r="Y257" s="2072"/>
      <c r="Z257" s="2072"/>
      <c r="AA257" s="2072"/>
      <c r="AB257" s="2072"/>
      <c r="AC257" s="2072"/>
      <c r="AD257" s="2073"/>
    </row>
    <row r="258">
      <c r="A258" s="2070"/>
      <c r="B258" s="2070" t="s">
        <v>1795</v>
      </c>
      <c r="C258" s="2070" t="s">
        <v>1796</v>
      </c>
      <c r="D258" s="2071" t="s">
        <v>1797</v>
      </c>
      <c r="E258" s="2074" t="s">
        <v>1798</v>
      </c>
      <c r="F258" s="2075" t="s">
        <v>1799</v>
      </c>
      <c r="G258" s="2076" t="s">
        <v>1800</v>
      </c>
      <c r="H258" s="2076" t="s">
        <v>1801</v>
      </c>
      <c r="I258" s="2076" t="s">
        <v>1802</v>
      </c>
      <c r="J258" s="2072" t="s">
        <v>1803</v>
      </c>
      <c r="K258" s="2077" t="s">
        <v>1804</v>
      </c>
      <c r="L258" s="2077" t="s">
        <v>1805</v>
      </c>
      <c r="M258" s="2077" t="s">
        <v>1806</v>
      </c>
      <c r="N258" s="2077" t="s">
        <v>1807</v>
      </c>
      <c r="O258" s="2078" t="s">
        <v>1808</v>
      </c>
      <c r="P258" s="2077" t="s">
        <v>1809</v>
      </c>
      <c r="Q258" s="2078" t="s">
        <v>1810</v>
      </c>
      <c r="R258" s="2072" t="s">
        <v>1811</v>
      </c>
      <c r="S258" s="2078" t="s">
        <v>1812</v>
      </c>
      <c r="T258" s="2078" t="s">
        <v>1813</v>
      </c>
      <c r="U258" s="2078" t="s">
        <v>1814</v>
      </c>
      <c r="V258" s="2078" t="s">
        <v>1815</v>
      </c>
      <c r="W258" s="2078" t="s">
        <v>1816</v>
      </c>
      <c r="X258" s="2078" t="s">
        <v>1817</v>
      </c>
      <c r="Y258" s="2078" t="s">
        <v>1818</v>
      </c>
      <c r="Z258" s="2078" t="s">
        <v>1819</v>
      </c>
      <c r="AA258" s="2079" t="s">
        <v>1820</v>
      </c>
      <c r="AB258" s="2073" t="s">
        <v>1821</v>
      </c>
      <c r="AC258" s="2073" t="s">
        <v>1822</v>
      </c>
      <c r="AD258" s="2080" t="s">
        <v>1823</v>
      </c>
    </row>
    <row r="259">
      <c r="A259" s="2098" t="s">
        <v>1869</v>
      </c>
      <c r="B259" s="2103" t="s">
        <v>1837</v>
      </c>
      <c r="C259" s="2100" t="s">
        <v>1826</v>
      </c>
      <c r="D259" s="2101">
        <v>1241.22</v>
      </c>
      <c r="E259" s="2102">
        <v>3</v>
      </c>
      <c r="F259" s="2023">
        <f t="shared" ref="F259:F265" si="1693">E259*2000*1.2</f>
      </c>
      <c r="G259" s="2025">
        <f t="shared" ref="G259:G265" si="937">F259/D259</f>
      </c>
      <c r="H259" s="2025">
        <f t="shared" ref="H259:H265" si="30">D259/E259</f>
      </c>
      <c r="I259" s="2025">
        <f t="shared" ref="I259:I265" si="386">F259/E259</f>
      </c>
      <c r="J259" s="2025">
        <f t="shared" ref="J259:J265" si="1795">D259/T259</f>
      </c>
      <c r="K259" s="2026">
        <f t="shared" ref="K259:K265" si="1986">O259/S259*1</f>
      </c>
      <c r="L259" s="2026">
        <f t="shared" ref="L259:L265" si="1355">T259/S259</f>
      </c>
      <c r="M259" s="2026">
        <f t="shared" ref="M259:M265" si="1533">V259/S259</f>
      </c>
      <c r="N259" s="2026">
        <f t="shared" ref="N259:N265" si="758">W259/V259</f>
      </c>
      <c r="O259" s="2027">
        <f t="shared" ref="O259:O265" si="1115">U259/P259</f>
      </c>
      <c r="P259" s="2084">
        <v>0.0241</v>
      </c>
      <c r="Q259" s="2027">
        <v>80</v>
      </c>
      <c r="R259" s="2025">
        <f t="shared" ref="R259:R264" si="208">(D259/S259)*1000</f>
      </c>
      <c r="S259" s="2059">
        <v>10259</v>
      </c>
      <c r="T259" s="2059">
        <v>214</v>
      </c>
      <c r="U259" s="2059">
        <v>17</v>
      </c>
      <c r="V259" s="2059">
        <v>217</v>
      </c>
      <c r="W259" s="2059">
        <v>37</v>
      </c>
      <c r="X259" s="2059">
        <v>4</v>
      </c>
      <c r="Y259" s="2093">
        <v>0</v>
      </c>
      <c r="Z259" s="2093">
        <v>11</v>
      </c>
      <c r="AA259" s="2025">
        <f t="shared" ref="AA259:AA265" si="564">AD259*1000/D259</f>
      </c>
      <c r="AB259" s="2085" t="s">
        <v>1863</v>
      </c>
      <c r="AC259" s="2085"/>
      <c r="AD259" s="2085">
        <v>33</v>
      </c>
    </row>
    <row r="260">
      <c r="A260" s="2098"/>
      <c r="B260" s="2103" t="s">
        <v>1837</v>
      </c>
      <c r="C260" s="2100" t="s">
        <v>1828</v>
      </c>
      <c r="D260" s="2101">
        <v>758.78</v>
      </c>
      <c r="E260" s="2102">
        <v>0</v>
      </c>
      <c r="F260" s="2023">
        <f t="shared" si="1693"/>
      </c>
      <c r="G260" s="2025">
        <f t="shared" si="937"/>
      </c>
      <c r="H260" s="2025">
        <f t="shared" si="30"/>
      </c>
      <c r="I260" s="2025">
        <f t="shared" si="386"/>
      </c>
      <c r="J260" s="2025">
        <f t="shared" si="1795"/>
      </c>
      <c r="K260" s="2026">
        <f t="shared" si="1986"/>
      </c>
      <c r="L260" s="2026">
        <f t="shared" si="1355"/>
      </c>
      <c r="M260" s="2026">
        <f t="shared" si="1533"/>
      </c>
      <c r="N260" s="2026">
        <f t="shared" si="758"/>
      </c>
      <c r="O260" s="2027">
        <f t="shared" si="1115"/>
      </c>
      <c r="P260" s="2084">
        <v>0.1103</v>
      </c>
      <c r="Q260" s="2027">
        <v>98</v>
      </c>
      <c r="R260" s="2025">
        <f t="shared" si="208"/>
      </c>
      <c r="S260" s="2059">
        <v>8621</v>
      </c>
      <c r="T260" s="2059">
        <v>130</v>
      </c>
      <c r="U260" s="2059">
        <v>29</v>
      </c>
      <c r="V260" s="2059">
        <v>129</v>
      </c>
      <c r="W260" s="2059">
        <v>37</v>
      </c>
      <c r="X260" s="2059">
        <v>1</v>
      </c>
      <c r="Y260" s="2059">
        <v>0</v>
      </c>
      <c r="Z260" s="2093">
        <v>8</v>
      </c>
      <c r="AA260" s="2025">
        <f t="shared" si="564"/>
      </c>
      <c r="AB260" s="2085" t="s">
        <v>1863</v>
      </c>
      <c r="AC260" s="2085"/>
      <c r="AD260" s="2085">
        <v>10</v>
      </c>
    </row>
    <row r="261">
      <c r="A261" s="2098"/>
      <c r="B261" s="2086" t="s">
        <v>1832</v>
      </c>
      <c r="C261" s="2086"/>
      <c r="D261" s="2042">
        <f>SUM(D259:D260)</f>
      </c>
      <c r="E261" s="2087">
        <f>SUM(E259:E260)</f>
      </c>
      <c r="F261" s="2042">
        <f t="shared" si="1693"/>
      </c>
      <c r="G261" s="2038">
        <f t="shared" si="937"/>
      </c>
      <c r="H261" s="2038">
        <f t="shared" si="30"/>
      </c>
      <c r="I261" s="2038">
        <f t="shared" si="386"/>
      </c>
      <c r="J261" s="2038">
        <f t="shared" si="1795"/>
      </c>
      <c r="K261" s="2039">
        <f t="shared" si="1986"/>
      </c>
      <c r="L261" s="2039">
        <f t="shared" si="1355"/>
      </c>
      <c r="M261" s="2039">
        <f t="shared" si="1533"/>
      </c>
      <c r="N261" s="2039">
        <f t="shared" si="758"/>
      </c>
      <c r="O261" s="2040">
        <f t="shared" si="1115"/>
      </c>
      <c r="P261" s="2039">
        <f>AVERAGE(P259:P260)</f>
      </c>
      <c r="Q261" s="2042">
        <f>AVERAGE(Q259:Q260)</f>
      </c>
      <c r="R261" s="2038">
        <f t="shared" si="208"/>
      </c>
      <c r="S261" s="2088">
        <f>SUM(S259:S260)</f>
      </c>
      <c r="T261" s="2088">
        <f>SUM(T259:T260)</f>
      </c>
      <c r="U261" s="2088">
        <f>SUM(U259:U260)</f>
      </c>
      <c r="V261" s="2088">
        <f>SUM(V259:V260)</f>
      </c>
      <c r="W261" s="2088">
        <f>SUM(W259:W260)</f>
      </c>
      <c r="X261" s="2088">
        <f>SUM(X259:X260)</f>
      </c>
      <c r="Y261" s="2088">
        <f>SUM(Y259:Y260)</f>
      </c>
      <c r="Z261" s="2088">
        <f>SUM(Z259:Z260)</f>
      </c>
      <c r="AA261" s="2089">
        <f t="shared" si="564"/>
      </c>
      <c r="AB261" s="2090"/>
      <c r="AC261" s="2090"/>
      <c r="AD261" s="2091">
        <f>SUM(AD259:AD260)</f>
      </c>
    </row>
    <row r="262">
      <c r="A262" s="2098"/>
      <c r="B262" s="2099" t="s">
        <v>1825</v>
      </c>
      <c r="C262" s="2100" t="s">
        <v>1830</v>
      </c>
      <c r="D262" s="2101">
        <v>1389.77</v>
      </c>
      <c r="E262" s="2102">
        <v>1</v>
      </c>
      <c r="F262" s="2023">
        <f t="shared" si="1693"/>
      </c>
      <c r="G262" s="2025">
        <f t="shared" si="937"/>
      </c>
      <c r="H262" s="2025">
        <f t="shared" si="30"/>
      </c>
      <c r="I262" s="2025">
        <f t="shared" si="386"/>
      </c>
      <c r="J262" s="2025">
        <f t="shared" si="1795"/>
      </c>
      <c r="K262" s="2026">
        <f t="shared" si="1986"/>
      </c>
      <c r="L262" s="2026">
        <f t="shared" si="1355"/>
      </c>
      <c r="M262" s="2026">
        <f t="shared" si="1533"/>
      </c>
      <c r="N262" s="2026">
        <f t="shared" si="758"/>
      </c>
      <c r="O262" s="2027">
        <f t="shared" si="1115"/>
      </c>
      <c r="P262" s="2092">
        <v>0.0836</v>
      </c>
      <c r="Q262" s="2027">
        <v>107</v>
      </c>
      <c r="R262" s="2025">
        <f t="shared" si="208"/>
      </c>
      <c r="S262" s="2059">
        <v>13139</v>
      </c>
      <c r="T262" s="2059">
        <v>159</v>
      </c>
      <c r="U262" s="2059">
        <v>50</v>
      </c>
      <c r="V262" s="2059">
        <v>161</v>
      </c>
      <c r="W262" s="2059">
        <v>58</v>
      </c>
      <c r="X262" s="2059">
        <v>7</v>
      </c>
      <c r="Y262" s="2093">
        <v>0</v>
      </c>
      <c r="Z262" s="2093">
        <v>14</v>
      </c>
      <c r="AA262" s="2025">
        <f t="shared" si="564"/>
      </c>
      <c r="AB262" s="2085" t="s">
        <v>1863</v>
      </c>
      <c r="AC262" s="2085"/>
      <c r="AD262" s="2085">
        <v>21</v>
      </c>
    </row>
    <row r="263">
      <c r="A263" s="2098"/>
      <c r="B263" s="2099" t="s">
        <v>1825</v>
      </c>
      <c r="C263" s="2100" t="s">
        <v>1831</v>
      </c>
      <c r="D263" s="2101">
        <v>610.23</v>
      </c>
      <c r="E263" s="2102">
        <v>1</v>
      </c>
      <c r="F263" s="2023">
        <f t="shared" si="1693"/>
      </c>
      <c r="G263" s="2057">
        <f t="shared" si="937"/>
      </c>
      <c r="H263" s="2057">
        <f t="shared" si="30"/>
      </c>
      <c r="I263" s="2057">
        <f t="shared" si="386"/>
      </c>
      <c r="J263" s="2057">
        <f t="shared" si="1795"/>
      </c>
      <c r="K263" s="2058">
        <f t="shared" si="1986"/>
      </c>
      <c r="L263" s="2058">
        <f t="shared" si="1355"/>
      </c>
      <c r="M263" s="2058">
        <f t="shared" si="1533"/>
      </c>
      <c r="N263" s="2058">
        <f t="shared" si="758"/>
      </c>
      <c r="O263" s="2027">
        <f t="shared" si="1115"/>
      </c>
      <c r="P263" s="2092">
        <v>0.2347</v>
      </c>
      <c r="Q263" s="2093">
        <v>110</v>
      </c>
      <c r="R263" s="2057">
        <f t="shared" si="208"/>
      </c>
      <c r="S263" s="2093">
        <v>5640</v>
      </c>
      <c r="T263" s="2093">
        <v>87</v>
      </c>
      <c r="U263" s="2093">
        <v>65</v>
      </c>
      <c r="V263" s="2093">
        <v>73</v>
      </c>
      <c r="W263" s="2093">
        <v>20</v>
      </c>
      <c r="X263" s="2093">
        <v>4</v>
      </c>
      <c r="Y263" s="2093">
        <v>0</v>
      </c>
      <c r="Z263" s="2093">
        <v>6</v>
      </c>
      <c r="AA263" s="2025">
        <f t="shared" si="564"/>
      </c>
      <c r="AB263" s="2085" t="s">
        <v>1863</v>
      </c>
      <c r="AC263" s="2085"/>
      <c r="AD263" s="2094">
        <v>12</v>
      </c>
    </row>
    <row r="264">
      <c r="A264" s="2098"/>
      <c r="B264" s="2086" t="s">
        <v>1832</v>
      </c>
      <c r="C264" s="2086"/>
      <c r="D264" s="2042">
        <f>SUM(D262:D263)</f>
      </c>
      <c r="E264" s="2042">
        <f>SUM(E262:E263)</f>
      </c>
      <c r="F264" s="2042">
        <f t="shared" si="1693"/>
      </c>
      <c r="G264" s="2038">
        <f t="shared" si="937"/>
      </c>
      <c r="H264" s="2038">
        <f t="shared" si="30"/>
      </c>
      <c r="I264" s="2038">
        <f t="shared" si="386"/>
      </c>
      <c r="J264" s="2038">
        <f t="shared" si="1795"/>
      </c>
      <c r="K264" s="2039">
        <f t="shared" si="1986"/>
      </c>
      <c r="L264" s="2039">
        <f t="shared" si="1355"/>
      </c>
      <c r="M264" s="2039">
        <f t="shared" si="1533"/>
      </c>
      <c r="N264" s="2039">
        <f t="shared" si="758"/>
      </c>
      <c r="O264" s="2040">
        <f t="shared" si="1115"/>
      </c>
      <c r="P264" s="2039">
        <f>AVERAGE(P262:P263)</f>
      </c>
      <c r="Q264" s="2042">
        <f>AVERAGE(Q262:Q263)</f>
      </c>
      <c r="R264" s="2042">
        <f t="shared" si="208"/>
      </c>
      <c r="S264" s="2040">
        <f>SUM(S262:S263)</f>
      </c>
      <c r="T264" s="2040">
        <f>SUM(T262:T263)</f>
      </c>
      <c r="U264" s="2040">
        <f>SUM(U262:U263)</f>
      </c>
      <c r="V264" s="2040">
        <f>SUM(V262:V263)</f>
      </c>
      <c r="W264" s="2040">
        <f>SUM(W262:W263)</f>
      </c>
      <c r="X264" s="2040">
        <f>SUM(X262:X263)</f>
      </c>
      <c r="Y264" s="2040">
        <f>SUM(Y262:Y263)</f>
      </c>
      <c r="Z264" s="2040">
        <f>SUM(Z262:Z263)</f>
      </c>
      <c r="AA264" s="2089">
        <f t="shared" si="564"/>
      </c>
      <c r="AB264" s="2090"/>
      <c r="AC264" s="2090"/>
      <c r="AD264" s="2091">
        <f>SUM(AD262:AD263)</f>
      </c>
    </row>
    <row r="265">
      <c r="A265" s="2098"/>
      <c r="B265" s="2095" t="s">
        <v>1833</v>
      </c>
      <c r="C265" s="2095"/>
      <c r="D265" s="2051">
        <f>D264+D261</f>
      </c>
      <c r="E265" s="2051">
        <f>E264+E261</f>
      </c>
      <c r="F265" s="2051">
        <f t="shared" si="1693"/>
      </c>
      <c r="G265" s="2046">
        <f t="shared" si="937"/>
      </c>
      <c r="H265" s="2046">
        <f t="shared" si="30"/>
      </c>
      <c r="I265" s="2046">
        <f t="shared" si="386"/>
      </c>
      <c r="J265" s="2046">
        <f t="shared" si="1795"/>
      </c>
      <c r="K265" s="2047">
        <f t="shared" si="1986"/>
      </c>
      <c r="L265" s="2047">
        <f t="shared" si="1355"/>
      </c>
      <c r="M265" s="2047">
        <f t="shared" si="1533"/>
      </c>
      <c r="N265" s="2047">
        <f t="shared" si="758"/>
      </c>
      <c r="O265" s="2048">
        <f t="shared" si="1115"/>
      </c>
      <c r="P265" s="2049">
        <f>(P264+P261)/2</f>
      </c>
      <c r="Q265" s="2050">
        <f>(Q264+Q261)/2</f>
      </c>
      <c r="R265" s="2051">
        <f>(R264+R261)/2</f>
      </c>
      <c r="S265" s="2048">
        <f>S264+S261</f>
      </c>
      <c r="T265" s="2048">
        <f>T264+T261</f>
      </c>
      <c r="U265" s="2048">
        <f>U264+U261</f>
      </c>
      <c r="V265" s="2048">
        <f>V264+V261</f>
      </c>
      <c r="W265" s="2048">
        <f>W264+W261</f>
      </c>
      <c r="X265" s="2048">
        <f>X264+X261</f>
      </c>
      <c r="Y265" s="2048">
        <f>Y264+Y261</f>
      </c>
      <c r="Z265" s="2048">
        <f>Z264+Z261</f>
      </c>
      <c r="AA265" s="2096">
        <f t="shared" si="564"/>
      </c>
      <c r="AB265" s="2097"/>
      <c r="AC265" s="2097"/>
      <c r="AD265" s="2067">
        <f>AD264+AD261</f>
      </c>
    </row>
    <row r="266">
      <c r="A266" s="2070" t="s">
        <v>1834</v>
      </c>
      <c r="B266" s="2070" t="s">
        <v>1792</v>
      </c>
      <c r="C266" s="2070"/>
      <c r="D266" s="2071" t="s">
        <v>1793</v>
      </c>
      <c r="E266" s="2071"/>
      <c r="F266" s="2071"/>
      <c r="G266" s="2071"/>
      <c r="H266" s="2071"/>
      <c r="I266" s="2071"/>
      <c r="J266" s="2072" t="s">
        <v>1794</v>
      </c>
      <c r="K266" s="2072"/>
      <c r="L266" s="2072"/>
      <c r="M266" s="2072"/>
      <c r="N266" s="2072"/>
      <c r="O266" s="2072"/>
      <c r="P266" s="2072"/>
      <c r="Q266" s="2072"/>
      <c r="R266" s="2072"/>
      <c r="S266" s="2072"/>
      <c r="T266" s="2072"/>
      <c r="U266" s="2072"/>
      <c r="V266" s="2072"/>
      <c r="W266" s="2072"/>
      <c r="X266" s="2072"/>
      <c r="Y266" s="2072"/>
      <c r="Z266" s="2072"/>
      <c r="AA266" s="2072"/>
      <c r="AB266" s="2072"/>
      <c r="AC266" s="2072"/>
      <c r="AD266" s="2073"/>
    </row>
    <row r="267">
      <c r="A267" s="2070"/>
      <c r="B267" s="2070" t="s">
        <v>1795</v>
      </c>
      <c r="C267" s="2070" t="s">
        <v>1796</v>
      </c>
      <c r="D267" s="2071" t="s">
        <v>1797</v>
      </c>
      <c r="E267" s="2074" t="s">
        <v>1798</v>
      </c>
      <c r="F267" s="2075" t="s">
        <v>1799</v>
      </c>
      <c r="G267" s="2076" t="s">
        <v>1800</v>
      </c>
      <c r="H267" s="2076" t="s">
        <v>1801</v>
      </c>
      <c r="I267" s="2076" t="s">
        <v>1802</v>
      </c>
      <c r="J267" s="2072" t="s">
        <v>1803</v>
      </c>
      <c r="K267" s="2077" t="s">
        <v>1804</v>
      </c>
      <c r="L267" s="2077" t="s">
        <v>1805</v>
      </c>
      <c r="M267" s="2077" t="s">
        <v>1806</v>
      </c>
      <c r="N267" s="2077" t="s">
        <v>1807</v>
      </c>
      <c r="O267" s="2078" t="s">
        <v>1808</v>
      </c>
      <c r="P267" s="2077" t="s">
        <v>1809</v>
      </c>
      <c r="Q267" s="2078" t="s">
        <v>1810</v>
      </c>
      <c r="R267" s="2072" t="s">
        <v>1811</v>
      </c>
      <c r="S267" s="2078" t="s">
        <v>1812</v>
      </c>
      <c r="T267" s="2078" t="s">
        <v>1813</v>
      </c>
      <c r="U267" s="2078" t="s">
        <v>1814</v>
      </c>
      <c r="V267" s="2078" t="s">
        <v>1815</v>
      </c>
      <c r="W267" s="2078" t="s">
        <v>1816</v>
      </c>
      <c r="X267" s="2078" t="s">
        <v>1817</v>
      </c>
      <c r="Y267" s="2078" t="s">
        <v>1818</v>
      </c>
      <c r="Z267" s="2078" t="s">
        <v>1819</v>
      </c>
      <c r="AA267" s="2079" t="s">
        <v>1820</v>
      </c>
      <c r="AB267" s="2073" t="s">
        <v>1821</v>
      </c>
      <c r="AC267" s="2073" t="s">
        <v>1822</v>
      </c>
      <c r="AD267" s="2080" t="s">
        <v>1823</v>
      </c>
    </row>
    <row r="268">
      <c r="A268" s="2098" t="s">
        <v>1870</v>
      </c>
      <c r="B268" s="2103" t="s">
        <v>1837</v>
      </c>
      <c r="C268" s="2100" t="s">
        <v>1826</v>
      </c>
      <c r="D268" s="2101">
        <v>1304.46</v>
      </c>
      <c r="E268" s="2102">
        <v>1</v>
      </c>
      <c r="F268" s="2023">
        <f t="shared" ref="F268:F274" si="1694">E268*2000*1.2</f>
      </c>
      <c r="G268" s="2025">
        <f t="shared" ref="G268:G274" si="938">F268/D268</f>
      </c>
      <c r="H268" s="2025">
        <f t="shared" ref="H268:H274" si="31">D268/E268</f>
      </c>
      <c r="I268" s="2025">
        <f t="shared" ref="I268:I274" si="387">F268/E268</f>
      </c>
      <c r="J268" s="2025">
        <f t="shared" ref="J268:J274" si="1796">D268/T268</f>
      </c>
      <c r="K268" s="2026">
        <f t="shared" ref="K268:K274" si="1987">O268/S268*1</f>
      </c>
      <c r="L268" s="2026">
        <f t="shared" ref="L268:L274" si="1356">T268/S268</f>
      </c>
      <c r="M268" s="2026">
        <f t="shared" ref="M268:M274" si="1534">V268/S268</f>
      </c>
      <c r="N268" s="2026">
        <f t="shared" ref="N268:N274" si="759">W268/V268</f>
      </c>
      <c r="O268" s="2027">
        <f t="shared" ref="O268:O274" si="1116">U268/P268</f>
      </c>
      <c r="P268" s="2084">
        <v>0.0769</v>
      </c>
      <c r="Q268" s="2027">
        <v>78</v>
      </c>
      <c r="R268" s="2025">
        <f t="shared" ref="R268:R273" si="209">(D268/S268)*1000</f>
      </c>
      <c r="S268" s="2059">
        <v>18061</v>
      </c>
      <c r="T268" s="2059">
        <v>189</v>
      </c>
      <c r="U268" s="2059">
        <v>64</v>
      </c>
      <c r="V268" s="2059">
        <v>160</v>
      </c>
      <c r="W268" s="2059">
        <v>37</v>
      </c>
      <c r="X268" s="2059">
        <v>1</v>
      </c>
      <c r="Y268" s="2093">
        <v>0</v>
      </c>
      <c r="Z268" s="2093">
        <v>22</v>
      </c>
      <c r="AA268" s="2025">
        <f t="shared" ref="AA268:AA274" si="565">AD268*1000/D268</f>
      </c>
      <c r="AB268" s="2085" t="s">
        <v>1863</v>
      </c>
      <c r="AC268" s="2085"/>
      <c r="AD268" s="2085">
        <v>18</v>
      </c>
    </row>
    <row r="269">
      <c r="A269" s="2098"/>
      <c r="B269" s="2103" t="s">
        <v>1837</v>
      </c>
      <c r="C269" s="2100" t="s">
        <v>1828</v>
      </c>
      <c r="D269" s="2101">
        <v>695.54</v>
      </c>
      <c r="E269" s="2102">
        <v>0</v>
      </c>
      <c r="F269" s="2023">
        <f t="shared" si="1694"/>
      </c>
      <c r="G269" s="2025">
        <f t="shared" si="938"/>
      </c>
      <c r="H269" s="2025">
        <f t="shared" si="31"/>
      </c>
      <c r="I269" s="2025">
        <f t="shared" si="387"/>
      </c>
      <c r="J269" s="2025">
        <f t="shared" si="1796"/>
      </c>
      <c r="K269" s="2026">
        <f t="shared" si="1987"/>
      </c>
      <c r="L269" s="2026">
        <f t="shared" si="1356"/>
      </c>
      <c r="M269" s="2026">
        <f t="shared" si="1534"/>
      </c>
      <c r="N269" s="2026">
        <f t="shared" si="759"/>
      </c>
      <c r="O269" s="2027">
        <f t="shared" si="1116"/>
      </c>
      <c r="P269" s="2084">
        <v>0.0419</v>
      </c>
      <c r="Q269" s="2027">
        <v>83</v>
      </c>
      <c r="R269" s="2025">
        <f t="shared" si="209"/>
      </c>
      <c r="S269" s="2059">
        <v>10170</v>
      </c>
      <c r="T269" s="2059">
        <v>117</v>
      </c>
      <c r="U269" s="2059">
        <v>36</v>
      </c>
      <c r="V269" s="2059">
        <v>103</v>
      </c>
      <c r="W269" s="2059">
        <v>27</v>
      </c>
      <c r="X269" s="2059">
        <v>1</v>
      </c>
      <c r="Y269" s="2059">
        <v>0</v>
      </c>
      <c r="Z269" s="2093">
        <v>15</v>
      </c>
      <c r="AA269" s="2025">
        <f t="shared" si="565"/>
      </c>
      <c r="AB269" s="2085" t="s">
        <v>1863</v>
      </c>
      <c r="AC269" s="2085"/>
      <c r="AD269" s="2085">
        <v>26</v>
      </c>
    </row>
    <row r="270">
      <c r="A270" s="2098"/>
      <c r="B270" s="2086" t="s">
        <v>1832</v>
      </c>
      <c r="C270" s="2086"/>
      <c r="D270" s="2042">
        <f>SUM(D268:D269)</f>
      </c>
      <c r="E270" s="2087">
        <f>SUM(E268:E269)</f>
      </c>
      <c r="F270" s="2042">
        <f t="shared" si="1694"/>
      </c>
      <c r="G270" s="2038">
        <f t="shared" si="938"/>
      </c>
      <c r="H270" s="2038">
        <f t="shared" si="31"/>
      </c>
      <c r="I270" s="2038">
        <f t="shared" si="387"/>
      </c>
      <c r="J270" s="2038">
        <f t="shared" si="1796"/>
      </c>
      <c r="K270" s="2039">
        <f t="shared" si="1987"/>
      </c>
      <c r="L270" s="2039">
        <f t="shared" si="1356"/>
      </c>
      <c r="M270" s="2039">
        <f t="shared" si="1534"/>
      </c>
      <c r="N270" s="2039">
        <f t="shared" si="759"/>
      </c>
      <c r="O270" s="2040">
        <f t="shared" si="1116"/>
      </c>
      <c r="P270" s="2039">
        <f>AVERAGE(P268:P269)</f>
      </c>
      <c r="Q270" s="2042">
        <f>AVERAGE(Q268:Q269)</f>
      </c>
      <c r="R270" s="2038">
        <f t="shared" si="209"/>
      </c>
      <c r="S270" s="2088">
        <f>SUM(S268:S269)</f>
      </c>
      <c r="T270" s="2088">
        <f>SUM(T268:T269)</f>
      </c>
      <c r="U270" s="2088">
        <f>SUM(U268:U269)</f>
      </c>
      <c r="V270" s="2088">
        <f>SUM(V268:V269)</f>
      </c>
      <c r="W270" s="2088">
        <f>SUM(W268:W269)</f>
      </c>
      <c r="X270" s="2088">
        <f>SUM(X268:X269)</f>
      </c>
      <c r="Y270" s="2088">
        <f>SUM(Y268:Y269)</f>
      </c>
      <c r="Z270" s="2088">
        <f>SUM(Z268:Z269)</f>
      </c>
      <c r="AA270" s="2089">
        <f t="shared" si="565"/>
      </c>
      <c r="AB270" s="2090"/>
      <c r="AC270" s="2090"/>
      <c r="AD270" s="2091">
        <f>SUM(AD268:AD269)</f>
      </c>
    </row>
    <row r="271">
      <c r="A271" s="2098"/>
      <c r="B271" s="2099" t="s">
        <v>1825</v>
      </c>
      <c r="C271" s="2100" t="s">
        <v>1830</v>
      </c>
      <c r="D271" s="2101">
        <v>691.97</v>
      </c>
      <c r="E271" s="2102">
        <v>0</v>
      </c>
      <c r="F271" s="2023">
        <f t="shared" si="1694"/>
      </c>
      <c r="G271" s="2025">
        <f t="shared" si="938"/>
      </c>
      <c r="H271" s="2025">
        <f t="shared" si="31"/>
      </c>
      <c r="I271" s="2025">
        <f t="shared" si="387"/>
      </c>
      <c r="J271" s="2025">
        <f t="shared" si="1796"/>
      </c>
      <c r="K271" s="2026">
        <f t="shared" si="1987"/>
      </c>
      <c r="L271" s="2026">
        <f t="shared" si="1356"/>
      </c>
      <c r="M271" s="2026">
        <f t="shared" si="1534"/>
      </c>
      <c r="N271" s="2026">
        <f t="shared" si="759"/>
      </c>
      <c r="O271" s="2027">
        <f t="shared" si="1116"/>
      </c>
      <c r="P271" s="2092">
        <v>0.0253</v>
      </c>
      <c r="Q271" s="2027">
        <v>73</v>
      </c>
      <c r="R271" s="2025">
        <f t="shared" si="209"/>
      </c>
      <c r="S271" s="2059">
        <v>6269</v>
      </c>
      <c r="T271" s="2059">
        <v>127</v>
      </c>
      <c r="U271" s="2059">
        <v>20</v>
      </c>
      <c r="V271" s="2059">
        <v>125</v>
      </c>
      <c r="W271" s="2059">
        <v>18</v>
      </c>
      <c r="X271" s="2059">
        <v>3</v>
      </c>
      <c r="Y271" s="2093">
        <v>0</v>
      </c>
      <c r="Z271" s="2093">
        <v>5</v>
      </c>
      <c r="AA271" s="2025">
        <f t="shared" si="565"/>
      </c>
      <c r="AB271" s="2085" t="s">
        <v>1863</v>
      </c>
      <c r="AC271" s="2085"/>
      <c r="AD271" s="2085">
        <v>13</v>
      </c>
    </row>
    <row r="272">
      <c r="A272" s="2098"/>
      <c r="B272" s="2099" t="s">
        <v>1825</v>
      </c>
      <c r="C272" s="2100" t="s">
        <v>1831</v>
      </c>
      <c r="D272" s="2101">
        <v>440.27</v>
      </c>
      <c r="E272" s="2102">
        <v>0</v>
      </c>
      <c r="F272" s="2023">
        <f t="shared" si="1694"/>
      </c>
      <c r="G272" s="2057">
        <f t="shared" si="938"/>
      </c>
      <c r="H272" s="2057">
        <f t="shared" si="31"/>
      </c>
      <c r="I272" s="2057">
        <f t="shared" si="387"/>
      </c>
      <c r="J272" s="2057">
        <f t="shared" si="1796"/>
      </c>
      <c r="K272" s="2058">
        <f t="shared" si="1987"/>
      </c>
      <c r="L272" s="2058">
        <f t="shared" si="1356"/>
      </c>
      <c r="M272" s="2058">
        <f t="shared" si="1534"/>
      </c>
      <c r="N272" s="2058">
        <f t="shared" si="759"/>
      </c>
      <c r="O272" s="2027">
        <f t="shared" si="1116"/>
      </c>
      <c r="P272" s="2092">
        <v>0.0543</v>
      </c>
      <c r="Q272" s="2093">
        <v>75</v>
      </c>
      <c r="R272" s="2057">
        <f t="shared" si="209"/>
      </c>
      <c r="S272" s="2093">
        <v>3571</v>
      </c>
      <c r="T272" s="2093">
        <v>145</v>
      </c>
      <c r="U272" s="2093">
        <v>28</v>
      </c>
      <c r="V272" s="2093">
        <v>146</v>
      </c>
      <c r="W272" s="2093">
        <v>10</v>
      </c>
      <c r="X272" s="2093">
        <v>1</v>
      </c>
      <c r="Y272" s="2093">
        <v>0</v>
      </c>
      <c r="Z272" s="2093">
        <v>2</v>
      </c>
      <c r="AA272" s="2025">
        <f t="shared" si="565"/>
      </c>
      <c r="AB272" s="2085" t="s">
        <v>1863</v>
      </c>
      <c r="AC272" s="2085"/>
      <c r="AD272" s="2094">
        <v>10</v>
      </c>
    </row>
    <row r="273">
      <c r="A273" s="2098"/>
      <c r="B273" s="2086" t="s">
        <v>1832</v>
      </c>
      <c r="C273" s="2086"/>
      <c r="D273" s="2042">
        <f>SUM(D271:D272)</f>
      </c>
      <c r="E273" s="2042">
        <f>SUM(E271:E272)</f>
      </c>
      <c r="F273" s="2042">
        <f t="shared" si="1694"/>
      </c>
      <c r="G273" s="2038">
        <f t="shared" si="938"/>
      </c>
      <c r="H273" s="2038">
        <f t="shared" si="31"/>
      </c>
      <c r="I273" s="2038">
        <f t="shared" si="387"/>
      </c>
      <c r="J273" s="2038">
        <f t="shared" si="1796"/>
      </c>
      <c r="K273" s="2039">
        <f t="shared" si="1987"/>
      </c>
      <c r="L273" s="2039">
        <f t="shared" si="1356"/>
      </c>
      <c r="M273" s="2039">
        <f t="shared" si="1534"/>
      </c>
      <c r="N273" s="2039">
        <f t="shared" si="759"/>
      </c>
      <c r="O273" s="2040">
        <f t="shared" si="1116"/>
      </c>
      <c r="P273" s="2039">
        <f>AVERAGE(P271:P272)</f>
      </c>
      <c r="Q273" s="2042">
        <f>AVERAGE(Q271:Q272)</f>
      </c>
      <c r="R273" s="2042">
        <f t="shared" si="209"/>
      </c>
      <c r="S273" s="2040">
        <f>SUM(S271:S272)</f>
      </c>
      <c r="T273" s="2040">
        <f>SUM(T271:T272)</f>
      </c>
      <c r="U273" s="2040">
        <f>SUM(U271:U272)</f>
      </c>
      <c r="V273" s="2040">
        <f>SUM(V271:V272)</f>
      </c>
      <c r="W273" s="2040">
        <f>SUM(W271:W272)</f>
      </c>
      <c r="X273" s="2040">
        <f>SUM(X271:X272)</f>
      </c>
      <c r="Y273" s="2040">
        <f>SUM(Y271:Y272)</f>
      </c>
      <c r="Z273" s="2040">
        <f>SUM(Z271:Z272)</f>
      </c>
      <c r="AA273" s="2089">
        <f t="shared" si="565"/>
      </c>
      <c r="AB273" s="2090"/>
      <c r="AC273" s="2090"/>
      <c r="AD273" s="2091">
        <f>SUM(AD271:AD272)</f>
      </c>
    </row>
    <row r="274">
      <c r="A274" s="2098"/>
      <c r="B274" s="2095" t="s">
        <v>1833</v>
      </c>
      <c r="C274" s="2095"/>
      <c r="D274" s="2051">
        <f>D273+D270</f>
      </c>
      <c r="E274" s="2051">
        <f>E273+E270</f>
      </c>
      <c r="F274" s="2051">
        <f t="shared" si="1694"/>
      </c>
      <c r="G274" s="2046">
        <f t="shared" si="938"/>
      </c>
      <c r="H274" s="2046">
        <f t="shared" si="31"/>
      </c>
      <c r="I274" s="2046">
        <f t="shared" si="387"/>
      </c>
      <c r="J274" s="2046">
        <f t="shared" si="1796"/>
      </c>
      <c r="K274" s="2047">
        <f t="shared" si="1987"/>
      </c>
      <c r="L274" s="2047">
        <f t="shared" si="1356"/>
      </c>
      <c r="M274" s="2047">
        <f t="shared" si="1534"/>
      </c>
      <c r="N274" s="2047">
        <f t="shared" si="759"/>
      </c>
      <c r="O274" s="2048">
        <f t="shared" si="1116"/>
      </c>
      <c r="P274" s="2049">
        <f>(P273+P270)/2</f>
      </c>
      <c r="Q274" s="2050">
        <f>(Q273+Q270)/2</f>
      </c>
      <c r="R274" s="2051">
        <f>(R273+R270)/2</f>
      </c>
      <c r="S274" s="2048">
        <f>S273+S270</f>
      </c>
      <c r="T274" s="2048">
        <f>T273+T270</f>
      </c>
      <c r="U274" s="2048">
        <f>U273+U270</f>
      </c>
      <c r="V274" s="2048">
        <f>V273+V270</f>
      </c>
      <c r="W274" s="2048">
        <f>W273+W270</f>
      </c>
      <c r="X274" s="2048">
        <f>X273+X270</f>
      </c>
      <c r="Y274" s="2048">
        <f>Y273+Y270</f>
      </c>
      <c r="Z274" s="2048">
        <f>Z273+Z270</f>
      </c>
      <c r="AA274" s="2096">
        <f t="shared" si="565"/>
      </c>
      <c r="AB274" s="2097"/>
      <c r="AC274" s="2097"/>
      <c r="AD274" s="2067">
        <f>AD273+AD270</f>
      </c>
    </row>
    <row r="275">
      <c r="A275" s="2070" t="s">
        <v>1834</v>
      </c>
      <c r="B275" s="2070" t="s">
        <v>1792</v>
      </c>
      <c r="C275" s="2070"/>
      <c r="D275" s="2071" t="s">
        <v>1793</v>
      </c>
      <c r="E275" s="2071"/>
      <c r="F275" s="2071"/>
      <c r="G275" s="2071"/>
      <c r="H275" s="2071"/>
      <c r="I275" s="2071"/>
      <c r="J275" s="2072" t="s">
        <v>1794</v>
      </c>
      <c r="K275" s="2072"/>
      <c r="L275" s="2072"/>
      <c r="M275" s="2072"/>
      <c r="N275" s="2072"/>
      <c r="O275" s="2072"/>
      <c r="P275" s="2072"/>
      <c r="Q275" s="2072"/>
      <c r="R275" s="2072"/>
      <c r="S275" s="2072"/>
      <c r="T275" s="2072"/>
      <c r="U275" s="2072"/>
      <c r="V275" s="2072"/>
      <c r="W275" s="2072"/>
      <c r="X275" s="2072"/>
      <c r="Y275" s="2072"/>
      <c r="Z275" s="2072"/>
      <c r="AA275" s="2072"/>
      <c r="AB275" s="2072"/>
      <c r="AC275" s="2072"/>
      <c r="AD275" s="2073"/>
    </row>
    <row r="276">
      <c r="A276" s="2070"/>
      <c r="B276" s="2070" t="s">
        <v>1795</v>
      </c>
      <c r="C276" s="2070" t="s">
        <v>1796</v>
      </c>
      <c r="D276" s="2071" t="s">
        <v>1797</v>
      </c>
      <c r="E276" s="2074" t="s">
        <v>1798</v>
      </c>
      <c r="F276" s="2075" t="s">
        <v>1799</v>
      </c>
      <c r="G276" s="2076" t="s">
        <v>1800</v>
      </c>
      <c r="H276" s="2076" t="s">
        <v>1801</v>
      </c>
      <c r="I276" s="2076" t="s">
        <v>1802</v>
      </c>
      <c r="J276" s="2072" t="s">
        <v>1803</v>
      </c>
      <c r="K276" s="2077" t="s">
        <v>1804</v>
      </c>
      <c r="L276" s="2077" t="s">
        <v>1805</v>
      </c>
      <c r="M276" s="2077" t="s">
        <v>1806</v>
      </c>
      <c r="N276" s="2077" t="s">
        <v>1807</v>
      </c>
      <c r="O276" s="2078" t="s">
        <v>1808</v>
      </c>
      <c r="P276" s="2077" t="s">
        <v>1809</v>
      </c>
      <c r="Q276" s="2078" t="s">
        <v>1810</v>
      </c>
      <c r="R276" s="2072" t="s">
        <v>1811</v>
      </c>
      <c r="S276" s="2078" t="s">
        <v>1812</v>
      </c>
      <c r="T276" s="2078" t="s">
        <v>1813</v>
      </c>
      <c r="U276" s="2078" t="s">
        <v>1814</v>
      </c>
      <c r="V276" s="2078" t="s">
        <v>1815</v>
      </c>
      <c r="W276" s="2078" t="s">
        <v>1816</v>
      </c>
      <c r="X276" s="2078" t="s">
        <v>1817</v>
      </c>
      <c r="Y276" s="2078" t="s">
        <v>1818</v>
      </c>
      <c r="Z276" s="2078" t="s">
        <v>1819</v>
      </c>
      <c r="AA276" s="2079" t="s">
        <v>1820</v>
      </c>
      <c r="AB276" s="2073" t="s">
        <v>1821</v>
      </c>
      <c r="AC276" s="2073" t="s">
        <v>1822</v>
      </c>
      <c r="AD276" s="2080" t="s">
        <v>1823</v>
      </c>
    </row>
    <row r="277">
      <c r="A277" s="2098" t="s">
        <v>1871</v>
      </c>
      <c r="B277" s="2103" t="s">
        <v>1829</v>
      </c>
      <c r="C277" s="2100" t="s">
        <v>1826</v>
      </c>
      <c r="D277" s="2101">
        <v>1300</v>
      </c>
      <c r="E277" s="2102">
        <v>0</v>
      </c>
      <c r="F277" s="2023">
        <f t="shared" ref="F277:F283" si="1695">E277*2000*1.2</f>
      </c>
      <c r="G277" s="2025">
        <f t="shared" ref="G277:G283" si="939">F277/D277</f>
      </c>
      <c r="H277" s="2025">
        <f t="shared" ref="H277:H283" si="32">D277/E277</f>
      </c>
      <c r="I277" s="2025">
        <f t="shared" ref="I277:I283" si="388">F277/E277</f>
      </c>
      <c r="J277" s="2025">
        <f t="shared" ref="J277:J283" si="1797">D277/T277</f>
      </c>
      <c r="K277" s="2026">
        <f t="shared" ref="K277:K283" si="1988">O277/S277*1</f>
      </c>
      <c r="L277" s="2026">
        <f t="shared" ref="L277:L283" si="1357">T277/S277</f>
      </c>
      <c r="M277" s="2026">
        <f t="shared" ref="M277:M283" si="1535">V277/S277</f>
      </c>
      <c r="N277" s="2026">
        <f t="shared" ref="N277:N283" si="760">W277/V277</f>
      </c>
      <c r="O277" s="2027">
        <f t="shared" ref="O277:O283" si="1117">U277/P277</f>
      </c>
      <c r="P277" s="2084">
        <v>0.0587</v>
      </c>
      <c r="Q277" s="2027">
        <v>81</v>
      </c>
      <c r="R277" s="2025">
        <f t="shared" ref="R277:R282" si="210">(D277/S277)*1000</f>
      </c>
      <c r="S277" s="2059">
        <v>11530</v>
      </c>
      <c r="T277" s="2059">
        <v>169</v>
      </c>
      <c r="U277" s="2059">
        <v>49</v>
      </c>
      <c r="V277" s="2059">
        <v>171</v>
      </c>
      <c r="W277" s="2059">
        <v>26</v>
      </c>
      <c r="X277" s="2059">
        <v>1</v>
      </c>
      <c r="Y277" s="2093">
        <v>0</v>
      </c>
      <c r="Z277" s="2093">
        <v>6</v>
      </c>
      <c r="AA277" s="2025">
        <f t="shared" ref="AA277:AA283" si="566">AD277*1000/D277</f>
      </c>
      <c r="AB277" s="2085" t="s">
        <v>1863</v>
      </c>
      <c r="AC277" s="2085"/>
      <c r="AD277" s="2085">
        <v>19</v>
      </c>
    </row>
    <row r="278">
      <c r="A278" s="2098"/>
      <c r="B278" s="2103" t="s">
        <v>1829</v>
      </c>
      <c r="C278" s="2100" t="s">
        <v>1828</v>
      </c>
      <c r="D278" s="2101">
        <v>700</v>
      </c>
      <c r="E278" s="2102">
        <v>1</v>
      </c>
      <c r="F278" s="2023">
        <f t="shared" si="1695"/>
      </c>
      <c r="G278" s="2025">
        <f t="shared" si="939"/>
      </c>
      <c r="H278" s="2025">
        <f t="shared" si="32"/>
      </c>
      <c r="I278" s="2025">
        <f t="shared" si="388"/>
      </c>
      <c r="J278" s="2025">
        <f t="shared" si="1797"/>
      </c>
      <c r="K278" s="2026">
        <f t="shared" si="1988"/>
      </c>
      <c r="L278" s="2026">
        <f t="shared" si="1357"/>
      </c>
      <c r="M278" s="2026">
        <f t="shared" si="1535"/>
      </c>
      <c r="N278" s="2026">
        <f t="shared" si="760"/>
      </c>
      <c r="O278" s="2027">
        <f t="shared" si="1117"/>
      </c>
      <c r="P278" s="2084">
        <v>0.0577</v>
      </c>
      <c r="Q278" s="2027">
        <v>81</v>
      </c>
      <c r="R278" s="2025">
        <f t="shared" si="210"/>
      </c>
      <c r="S278" s="2059">
        <v>8231</v>
      </c>
      <c r="T278" s="2059">
        <v>124</v>
      </c>
      <c r="U278" s="2059">
        <v>41</v>
      </c>
      <c r="V278" s="2059">
        <v>119</v>
      </c>
      <c r="W278" s="2059">
        <v>35</v>
      </c>
      <c r="X278" s="2059">
        <v>4</v>
      </c>
      <c r="Y278" s="2059">
        <v>0</v>
      </c>
      <c r="Z278" s="2093">
        <v>13</v>
      </c>
      <c r="AA278" s="2025">
        <f t="shared" si="566"/>
      </c>
      <c r="AB278" s="2085" t="s">
        <v>1863</v>
      </c>
      <c r="AC278" s="2085"/>
      <c r="AD278" s="2085">
        <v>18</v>
      </c>
    </row>
    <row r="279">
      <c r="A279" s="2098"/>
      <c r="B279" s="2086" t="s">
        <v>1832</v>
      </c>
      <c r="C279" s="2086"/>
      <c r="D279" s="2042">
        <f>SUM(D277:D278)</f>
      </c>
      <c r="E279" s="2087">
        <f>SUM(E277:E278)</f>
      </c>
      <c r="F279" s="2042">
        <f t="shared" si="1695"/>
      </c>
      <c r="G279" s="2038">
        <f t="shared" si="939"/>
      </c>
      <c r="H279" s="2038">
        <f t="shared" si="32"/>
      </c>
      <c r="I279" s="2038">
        <f t="shared" si="388"/>
      </c>
      <c r="J279" s="2038">
        <f t="shared" si="1797"/>
      </c>
      <c r="K279" s="2039">
        <f t="shared" si="1988"/>
      </c>
      <c r="L279" s="2039">
        <f t="shared" si="1357"/>
      </c>
      <c r="M279" s="2039">
        <f t="shared" si="1535"/>
      </c>
      <c r="N279" s="2039">
        <f t="shared" si="760"/>
      </c>
      <c r="O279" s="2040">
        <f t="shared" si="1117"/>
      </c>
      <c r="P279" s="2039">
        <f>AVERAGE(P277:P278)</f>
      </c>
      <c r="Q279" s="2042">
        <f>AVERAGE(Q277:Q278)</f>
      </c>
      <c r="R279" s="2038">
        <f t="shared" si="210"/>
      </c>
      <c r="S279" s="2088">
        <f>SUM(S277:S278)</f>
      </c>
      <c r="T279" s="2088">
        <f>SUM(T277:T278)</f>
      </c>
      <c r="U279" s="2088">
        <f>SUM(U277:U278)</f>
      </c>
      <c r="V279" s="2088">
        <f>SUM(V277:V278)</f>
      </c>
      <c r="W279" s="2088">
        <f>SUM(W277:W278)</f>
      </c>
      <c r="X279" s="2088">
        <f>SUM(X277:X278)</f>
      </c>
      <c r="Y279" s="2088">
        <f>SUM(Y277:Y278)</f>
      </c>
      <c r="Z279" s="2088">
        <f>SUM(Z277:Z278)</f>
      </c>
      <c r="AA279" s="2089">
        <f t="shared" si="566"/>
      </c>
      <c r="AB279" s="2090"/>
      <c r="AC279" s="2090"/>
      <c r="AD279" s="2091">
        <f>SUM(AD277:AD278)</f>
      </c>
    </row>
    <row r="280">
      <c r="A280" s="2098"/>
      <c r="B280" s="2099" t="s">
        <v>1825</v>
      </c>
      <c r="C280" s="2100" t="s">
        <v>1830</v>
      </c>
      <c r="D280" s="2101">
        <v>948.06</v>
      </c>
      <c r="E280" s="2102">
        <v>0</v>
      </c>
      <c r="F280" s="2023">
        <f t="shared" si="1695"/>
      </c>
      <c r="G280" s="2025">
        <f t="shared" si="939"/>
      </c>
      <c r="H280" s="2025">
        <f t="shared" si="32"/>
      </c>
      <c r="I280" s="2025">
        <f t="shared" si="388"/>
      </c>
      <c r="J280" s="2025">
        <f t="shared" si="1797"/>
      </c>
      <c r="K280" s="2026">
        <f t="shared" si="1988"/>
      </c>
      <c r="L280" s="2026">
        <f t="shared" si="1357"/>
      </c>
      <c r="M280" s="2026">
        <f t="shared" si="1535"/>
      </c>
      <c r="N280" s="2026">
        <f t="shared" si="760"/>
      </c>
      <c r="O280" s="2027">
        <f t="shared" si="1117"/>
      </c>
      <c r="P280" s="2092">
        <v>0.0417</v>
      </c>
      <c r="Q280" s="2027">
        <v>77</v>
      </c>
      <c r="R280" s="2025">
        <f t="shared" si="210"/>
      </c>
      <c r="S280" s="2059">
        <v>9133</v>
      </c>
      <c r="T280" s="2059">
        <v>188</v>
      </c>
      <c r="U280" s="2059">
        <v>44</v>
      </c>
      <c r="V280" s="2059">
        <v>186</v>
      </c>
      <c r="W280" s="2059">
        <v>36</v>
      </c>
      <c r="X280" s="2059">
        <v>3</v>
      </c>
      <c r="Y280" s="2093">
        <v>1</v>
      </c>
      <c r="Z280" s="2093">
        <v>12</v>
      </c>
      <c r="AA280" s="2025">
        <f t="shared" si="566"/>
      </c>
      <c r="AB280" s="2085" t="s">
        <v>1863</v>
      </c>
      <c r="AC280" s="2085"/>
      <c r="AD280" s="2085">
        <v>26</v>
      </c>
    </row>
    <row r="281">
      <c r="A281" s="2098"/>
      <c r="B281" s="2099" t="s">
        <v>1825</v>
      </c>
      <c r="C281" s="2100" t="s">
        <v>1831</v>
      </c>
      <c r="D281" s="2101">
        <v>571.58</v>
      </c>
      <c r="E281" s="2102">
        <v>0</v>
      </c>
      <c r="F281" s="2023">
        <f t="shared" si="1695"/>
      </c>
      <c r="G281" s="2057">
        <f t="shared" si="939"/>
      </c>
      <c r="H281" s="2057">
        <f t="shared" si="32"/>
      </c>
      <c r="I281" s="2057">
        <f t="shared" si="388"/>
      </c>
      <c r="J281" s="2057">
        <f t="shared" si="1797"/>
      </c>
      <c r="K281" s="2058">
        <f t="shared" si="1988"/>
      </c>
      <c r="L281" s="2058">
        <f t="shared" si="1357"/>
      </c>
      <c r="M281" s="2058">
        <f t="shared" si="1535"/>
      </c>
      <c r="N281" s="2058">
        <f t="shared" si="760"/>
      </c>
      <c r="O281" s="2027">
        <f t="shared" si="1117"/>
      </c>
      <c r="P281" s="2092">
        <v>0.0467</v>
      </c>
      <c r="Q281" s="2093">
        <v>86</v>
      </c>
      <c r="R281" s="2057">
        <f t="shared" si="210"/>
      </c>
      <c r="S281" s="2093">
        <v>4110</v>
      </c>
      <c r="T281" s="2093">
        <v>115</v>
      </c>
      <c r="U281" s="2093">
        <v>23</v>
      </c>
      <c r="V281" s="2093">
        <v>116</v>
      </c>
      <c r="W281" s="2093">
        <v>6</v>
      </c>
      <c r="X281" s="2093">
        <v>0</v>
      </c>
      <c r="Y281" s="2093">
        <v>0</v>
      </c>
      <c r="Z281" s="2093">
        <v>1</v>
      </c>
      <c r="AA281" s="2025">
        <f t="shared" si="566"/>
      </c>
      <c r="AB281" s="2085" t="s">
        <v>1863</v>
      </c>
      <c r="AC281" s="2085"/>
      <c r="AD281" s="2094">
        <v>10</v>
      </c>
    </row>
    <row r="282">
      <c r="A282" s="2098"/>
      <c r="B282" s="2086" t="s">
        <v>1832</v>
      </c>
      <c r="C282" s="2086"/>
      <c r="D282" s="2042">
        <f>SUM(D280:D281)</f>
      </c>
      <c r="E282" s="2042">
        <f>SUM(E280:E281)</f>
      </c>
      <c r="F282" s="2042">
        <f t="shared" si="1695"/>
      </c>
      <c r="G282" s="2038">
        <f t="shared" si="939"/>
      </c>
      <c r="H282" s="2038">
        <f t="shared" si="32"/>
      </c>
      <c r="I282" s="2038">
        <f t="shared" si="388"/>
      </c>
      <c r="J282" s="2038">
        <f t="shared" si="1797"/>
      </c>
      <c r="K282" s="2039">
        <f t="shared" si="1988"/>
      </c>
      <c r="L282" s="2039">
        <f t="shared" si="1357"/>
      </c>
      <c r="M282" s="2039">
        <f t="shared" si="1535"/>
      </c>
      <c r="N282" s="2039">
        <f t="shared" si="760"/>
      </c>
      <c r="O282" s="2040">
        <f t="shared" si="1117"/>
      </c>
      <c r="P282" s="2039">
        <f>AVERAGE(P280:P281)</f>
      </c>
      <c r="Q282" s="2042">
        <f>AVERAGE(Q280:Q281)</f>
      </c>
      <c r="R282" s="2042">
        <f t="shared" si="210"/>
      </c>
      <c r="S282" s="2040">
        <f>SUM(S280:S281)</f>
      </c>
      <c r="T282" s="2040">
        <f>SUM(T280:T281)</f>
      </c>
      <c r="U282" s="2040">
        <f>SUM(U280:U281)</f>
      </c>
      <c r="V282" s="2040">
        <f>SUM(V280:V281)</f>
      </c>
      <c r="W282" s="2040">
        <f>SUM(W280:W281)</f>
      </c>
      <c r="X282" s="2040">
        <f>SUM(X280:X281)</f>
      </c>
      <c r="Y282" s="2040">
        <f>SUM(Y280:Y281)</f>
      </c>
      <c r="Z282" s="2040">
        <f>SUM(Z280:Z281)</f>
      </c>
      <c r="AA282" s="2089">
        <f t="shared" si="566"/>
      </c>
      <c r="AB282" s="2090"/>
      <c r="AC282" s="2090"/>
      <c r="AD282" s="2091">
        <f>SUM(AD280:AD281)</f>
      </c>
    </row>
    <row r="283">
      <c r="A283" s="2098"/>
      <c r="B283" s="2095" t="s">
        <v>1833</v>
      </c>
      <c r="C283" s="2095"/>
      <c r="D283" s="2051">
        <f>D282+D279</f>
      </c>
      <c r="E283" s="2051">
        <f>E282+E279</f>
      </c>
      <c r="F283" s="2051">
        <f t="shared" si="1695"/>
      </c>
      <c r="G283" s="2046">
        <f t="shared" si="939"/>
      </c>
      <c r="H283" s="2046">
        <f t="shared" si="32"/>
      </c>
      <c r="I283" s="2046">
        <f t="shared" si="388"/>
      </c>
      <c r="J283" s="2046">
        <f t="shared" si="1797"/>
      </c>
      <c r="K283" s="2047">
        <f t="shared" si="1988"/>
      </c>
      <c r="L283" s="2047">
        <f t="shared" si="1357"/>
      </c>
      <c r="M283" s="2047">
        <f t="shared" si="1535"/>
      </c>
      <c r="N283" s="2047">
        <f t="shared" si="760"/>
      </c>
      <c r="O283" s="2048">
        <f t="shared" si="1117"/>
      </c>
      <c r="P283" s="2049">
        <f>(P282+P279)/2</f>
      </c>
      <c r="Q283" s="2050">
        <f>(Q282+Q279)/2</f>
      </c>
      <c r="R283" s="2051">
        <f>(R282+R279)/2</f>
      </c>
      <c r="S283" s="2048">
        <f>S282+S279</f>
      </c>
      <c r="T283" s="2048">
        <f>T282+T279</f>
      </c>
      <c r="U283" s="2048">
        <f>U282+U279</f>
      </c>
      <c r="V283" s="2048">
        <f>V282+V279</f>
      </c>
      <c r="W283" s="2048">
        <f>W282+W279</f>
      </c>
      <c r="X283" s="2048">
        <f>X282+X279</f>
      </c>
      <c r="Y283" s="2048">
        <f>Y282+Y279</f>
      </c>
      <c r="Z283" s="2048">
        <f>Z282+Z279</f>
      </c>
      <c r="AA283" s="2096">
        <f t="shared" si="566"/>
      </c>
      <c r="AB283" s="2097"/>
      <c r="AC283" s="2097"/>
      <c r="AD283" s="2067">
        <f>AD282+AD279</f>
      </c>
    </row>
    <row r="284">
      <c r="A284" s="2070" t="s">
        <v>1834</v>
      </c>
      <c r="B284" s="2070" t="s">
        <v>1792</v>
      </c>
      <c r="C284" s="2070"/>
      <c r="D284" s="2071" t="s">
        <v>1793</v>
      </c>
      <c r="E284" s="2071"/>
      <c r="F284" s="2071"/>
      <c r="G284" s="2071"/>
      <c r="H284" s="2071"/>
      <c r="I284" s="2071"/>
      <c r="J284" s="2072" t="s">
        <v>1794</v>
      </c>
      <c r="K284" s="2072"/>
      <c r="L284" s="2072"/>
      <c r="M284" s="2072"/>
      <c r="N284" s="2072"/>
      <c r="O284" s="2072"/>
      <c r="P284" s="2072"/>
      <c r="Q284" s="2072"/>
      <c r="R284" s="2072"/>
      <c r="S284" s="2072"/>
      <c r="T284" s="2072"/>
      <c r="U284" s="2072"/>
      <c r="V284" s="2072"/>
      <c r="W284" s="2072"/>
      <c r="X284" s="2072"/>
      <c r="Y284" s="2072"/>
      <c r="Z284" s="2072"/>
      <c r="AA284" s="2072"/>
      <c r="AB284" s="2072"/>
      <c r="AC284" s="2072"/>
      <c r="AD284" s="2073"/>
    </row>
    <row r="285">
      <c r="A285" s="2070"/>
      <c r="B285" s="2070" t="s">
        <v>1795</v>
      </c>
      <c r="C285" s="2070" t="s">
        <v>1796</v>
      </c>
      <c r="D285" s="2071" t="s">
        <v>1797</v>
      </c>
      <c r="E285" s="2074" t="s">
        <v>1798</v>
      </c>
      <c r="F285" s="2075" t="s">
        <v>1799</v>
      </c>
      <c r="G285" s="2076" t="s">
        <v>1800</v>
      </c>
      <c r="H285" s="2076" t="s">
        <v>1801</v>
      </c>
      <c r="I285" s="2076" t="s">
        <v>1802</v>
      </c>
      <c r="J285" s="2072" t="s">
        <v>1803</v>
      </c>
      <c r="K285" s="2077" t="s">
        <v>1804</v>
      </c>
      <c r="L285" s="2077" t="s">
        <v>1805</v>
      </c>
      <c r="M285" s="2077" t="s">
        <v>1806</v>
      </c>
      <c r="N285" s="2077" t="s">
        <v>1807</v>
      </c>
      <c r="O285" s="2078" t="s">
        <v>1808</v>
      </c>
      <c r="P285" s="2077" t="s">
        <v>1809</v>
      </c>
      <c r="Q285" s="2078" t="s">
        <v>1810</v>
      </c>
      <c r="R285" s="2072" t="s">
        <v>1811</v>
      </c>
      <c r="S285" s="2078" t="s">
        <v>1812</v>
      </c>
      <c r="T285" s="2078" t="s">
        <v>1813</v>
      </c>
      <c r="U285" s="2078" t="s">
        <v>1814</v>
      </c>
      <c r="V285" s="2078" t="s">
        <v>1815</v>
      </c>
      <c r="W285" s="2078" t="s">
        <v>1816</v>
      </c>
      <c r="X285" s="2078" t="s">
        <v>1817</v>
      </c>
      <c r="Y285" s="2078" t="s">
        <v>1818</v>
      </c>
      <c r="Z285" s="2078" t="s">
        <v>1819</v>
      </c>
      <c r="AA285" s="2079" t="s">
        <v>1820</v>
      </c>
      <c r="AB285" s="2073" t="s">
        <v>1821</v>
      </c>
      <c r="AC285" s="2073" t="s">
        <v>1822</v>
      </c>
      <c r="AD285" s="2080" t="s">
        <v>1823</v>
      </c>
    </row>
    <row r="286">
      <c r="A286" s="2098" t="s">
        <v>1872</v>
      </c>
      <c r="B286" s="2103" t="s">
        <v>1837</v>
      </c>
      <c r="C286" s="2100" t="s">
        <v>1826</v>
      </c>
      <c r="D286" s="2101">
        <v>966.5</v>
      </c>
      <c r="E286" s="2102">
        <v>0</v>
      </c>
      <c r="F286" s="2023">
        <f t="shared" ref="F286:F292" si="1696">E286*2000*1.2</f>
      </c>
      <c r="G286" s="2025">
        <f t="shared" ref="G286:G292" si="940">F286/D286</f>
      </c>
      <c r="H286" s="2025">
        <f t="shared" ref="H286:H292" si="33">D286/E286</f>
      </c>
      <c r="I286" s="2025">
        <f t="shared" ref="I286:I292" si="389">F286/E286</f>
      </c>
      <c r="J286" s="2025">
        <f t="shared" ref="J286:J292" si="1798">D286/T286</f>
      </c>
      <c r="K286" s="2026">
        <f t="shared" ref="K286:K292" si="1989">O286/S286*1</f>
      </c>
      <c r="L286" s="2026">
        <f t="shared" ref="L286:L292" si="1358">T286/S286</f>
      </c>
      <c r="M286" s="2026">
        <f t="shared" ref="M286:M292" si="1536">V286/S286</f>
      </c>
      <c r="N286" s="2026">
        <f t="shared" ref="N286:N292" si="761">W286/V286</f>
      </c>
      <c r="O286" s="2027">
        <f t="shared" ref="O286:O292" si="1118">U286/P286</f>
      </c>
      <c r="P286" s="2084">
        <v>0.0198</v>
      </c>
      <c r="Q286" s="2027">
        <v>79</v>
      </c>
      <c r="R286" s="2025">
        <f t="shared" ref="R286:R291" si="211">(D286/S286)*1000</f>
      </c>
      <c r="S286" s="2059">
        <v>6653</v>
      </c>
      <c r="T286" s="2059">
        <v>131</v>
      </c>
      <c r="U286" s="2059">
        <v>34</v>
      </c>
      <c r="V286" s="2059">
        <v>139</v>
      </c>
      <c r="W286" s="2059">
        <v>5</v>
      </c>
      <c r="X286" s="2059">
        <v>2</v>
      </c>
      <c r="Y286" s="2093">
        <v>1</v>
      </c>
      <c r="Z286" s="2093">
        <v>3</v>
      </c>
      <c r="AA286" s="2025">
        <f t="shared" ref="AA286:AA292" si="567">AD286*1000/D286</f>
      </c>
      <c r="AB286" s="2085" t="s">
        <v>1863</v>
      </c>
      <c r="AC286" s="2085"/>
      <c r="AD286" s="2085">
        <v>16</v>
      </c>
    </row>
    <row r="287">
      <c r="A287" s="2098"/>
      <c r="B287" s="2103" t="s">
        <v>1837</v>
      </c>
      <c r="C287" s="2100" t="s">
        <v>1828</v>
      </c>
      <c r="D287" s="2101">
        <v>1033.5</v>
      </c>
      <c r="E287" s="2102">
        <v>1</v>
      </c>
      <c r="F287" s="2023">
        <f t="shared" si="1696"/>
      </c>
      <c r="G287" s="2025">
        <f t="shared" si="940"/>
      </c>
      <c r="H287" s="2025">
        <f t="shared" si="33"/>
      </c>
      <c r="I287" s="2025">
        <f t="shared" si="389"/>
      </c>
      <c r="J287" s="2025">
        <f t="shared" si="1798"/>
      </c>
      <c r="K287" s="2026">
        <f t="shared" si="1989"/>
      </c>
      <c r="L287" s="2026">
        <f t="shared" si="1358"/>
      </c>
      <c r="M287" s="2026">
        <f t="shared" si="1536"/>
      </c>
      <c r="N287" s="2026">
        <f t="shared" si="761"/>
      </c>
      <c r="O287" s="2027">
        <f t="shared" si="1118"/>
      </c>
      <c r="P287" s="2084">
        <v>0.0214</v>
      </c>
      <c r="Q287" s="2027">
        <v>77</v>
      </c>
      <c r="R287" s="2025">
        <f t="shared" si="211"/>
      </c>
      <c r="S287" s="2059">
        <v>5150</v>
      </c>
      <c r="T287" s="2059">
        <v>172</v>
      </c>
      <c r="U287" s="2059">
        <v>21</v>
      </c>
      <c r="V287" s="2059">
        <v>182</v>
      </c>
      <c r="W287" s="2059">
        <v>28</v>
      </c>
      <c r="X287" s="2059">
        <v>2</v>
      </c>
      <c r="Y287" s="2059">
        <v>0</v>
      </c>
      <c r="Z287" s="2093">
        <v>8</v>
      </c>
      <c r="AA287" s="2025">
        <f t="shared" si="567"/>
      </c>
      <c r="AB287" s="2085" t="s">
        <v>1863</v>
      </c>
      <c r="AC287" s="2085"/>
      <c r="AD287" s="2085">
        <v>16</v>
      </c>
    </row>
    <row r="288">
      <c r="A288" s="2098"/>
      <c r="B288" s="2086" t="s">
        <v>1832</v>
      </c>
      <c r="C288" s="2086"/>
      <c r="D288" s="2042">
        <f>SUM(D286:D287)</f>
      </c>
      <c r="E288" s="2087">
        <f>SUM(E286:E287)</f>
      </c>
      <c r="F288" s="2042">
        <f t="shared" si="1696"/>
      </c>
      <c r="G288" s="2038">
        <f t="shared" si="940"/>
      </c>
      <c r="H288" s="2038">
        <f t="shared" si="33"/>
      </c>
      <c r="I288" s="2038">
        <f t="shared" si="389"/>
      </c>
      <c r="J288" s="2038">
        <f t="shared" si="1798"/>
      </c>
      <c r="K288" s="2039">
        <f t="shared" si="1989"/>
      </c>
      <c r="L288" s="2039">
        <f t="shared" si="1358"/>
      </c>
      <c r="M288" s="2039">
        <f t="shared" si="1536"/>
      </c>
      <c r="N288" s="2039">
        <f t="shared" si="761"/>
      </c>
      <c r="O288" s="2040">
        <f t="shared" si="1118"/>
      </c>
      <c r="P288" s="2039">
        <f>AVERAGE(P286:P287)</f>
      </c>
      <c r="Q288" s="2042">
        <f>AVERAGE(Q286:Q287)</f>
      </c>
      <c r="R288" s="2038">
        <f t="shared" si="211"/>
      </c>
      <c r="S288" s="2088">
        <f>SUM(S286:S287)</f>
      </c>
      <c r="T288" s="2088">
        <f>SUM(T286:T287)</f>
      </c>
      <c r="U288" s="2088">
        <f>SUM(U286:U287)</f>
      </c>
      <c r="V288" s="2088">
        <f>SUM(V286:V287)</f>
      </c>
      <c r="W288" s="2088">
        <f>SUM(W286:W287)</f>
      </c>
      <c r="X288" s="2088">
        <f>SUM(X286:X287)</f>
      </c>
      <c r="Y288" s="2088">
        <f>SUM(Y286:Y287)</f>
      </c>
      <c r="Z288" s="2088">
        <f>SUM(Z286:Z287)</f>
      </c>
      <c r="AA288" s="2089">
        <f t="shared" si="567"/>
      </c>
      <c r="AB288" s="2090"/>
      <c r="AC288" s="2090"/>
      <c r="AD288" s="2091">
        <f>SUM(AD286:AD287)</f>
      </c>
    </row>
    <row r="289">
      <c r="A289" s="2098"/>
      <c r="B289" s="2099" t="s">
        <v>1825</v>
      </c>
      <c r="C289" s="2100" t="s">
        <v>1830</v>
      </c>
      <c r="D289" s="2101">
        <v>861.63</v>
      </c>
      <c r="E289" s="2102">
        <v>1</v>
      </c>
      <c r="F289" s="2023">
        <f t="shared" si="1696"/>
      </c>
      <c r="G289" s="2025">
        <f t="shared" si="940"/>
      </c>
      <c r="H289" s="2025">
        <f t="shared" si="33"/>
      </c>
      <c r="I289" s="2025">
        <f t="shared" si="389"/>
      </c>
      <c r="J289" s="2025">
        <f t="shared" si="1798"/>
      </c>
      <c r="K289" s="2026">
        <f t="shared" si="1989"/>
      </c>
      <c r="L289" s="2026">
        <f t="shared" si="1358"/>
      </c>
      <c r="M289" s="2026">
        <f t="shared" si="1536"/>
      </c>
      <c r="N289" s="2026">
        <f t="shared" si="761"/>
      </c>
      <c r="O289" s="2027">
        <f t="shared" si="1118"/>
      </c>
      <c r="P289" s="2092">
        <v>0.0276</v>
      </c>
      <c r="Q289" s="2027">
        <v>81</v>
      </c>
      <c r="R289" s="2025">
        <f t="shared" si="211"/>
      </c>
      <c r="S289" s="2059">
        <v>6153</v>
      </c>
      <c r="T289" s="2059">
        <v>104</v>
      </c>
      <c r="U289" s="2059">
        <v>26</v>
      </c>
      <c r="V289" s="2059">
        <v>100</v>
      </c>
      <c r="W289" s="2059">
        <v>15</v>
      </c>
      <c r="X289" s="2059">
        <v>0</v>
      </c>
      <c r="Y289" s="2093">
        <v>0</v>
      </c>
      <c r="Z289" s="2093">
        <v>5</v>
      </c>
      <c r="AA289" s="2025">
        <f t="shared" si="567"/>
      </c>
      <c r="AB289" s="2085" t="s">
        <v>1863</v>
      </c>
      <c r="AC289" s="2085"/>
      <c r="AD289" s="2085">
        <v>23</v>
      </c>
    </row>
    <row r="290">
      <c r="A290" s="2098"/>
      <c r="B290" s="2099" t="s">
        <v>1825</v>
      </c>
      <c r="C290" s="2100" t="s">
        <v>1831</v>
      </c>
      <c r="D290" s="2101">
        <v>618.32</v>
      </c>
      <c r="E290" s="2102">
        <v>0</v>
      </c>
      <c r="F290" s="2023">
        <f t="shared" si="1696"/>
      </c>
      <c r="G290" s="2057">
        <f t="shared" si="940"/>
      </c>
      <c r="H290" s="2057">
        <f t="shared" si="33"/>
      </c>
      <c r="I290" s="2057">
        <f t="shared" si="389"/>
      </c>
      <c r="J290" s="2057">
        <f t="shared" si="1798"/>
      </c>
      <c r="K290" s="2058">
        <f t="shared" si="1989"/>
      </c>
      <c r="L290" s="2058">
        <f t="shared" si="1358"/>
      </c>
      <c r="M290" s="2058">
        <f t="shared" si="1536"/>
      </c>
      <c r="N290" s="2058">
        <f t="shared" si="761"/>
      </c>
      <c r="O290" s="2027">
        <f t="shared" si="1118"/>
      </c>
      <c r="P290" s="2092">
        <v>0.0437</v>
      </c>
      <c r="Q290" s="2093">
        <v>83</v>
      </c>
      <c r="R290" s="2057">
        <f t="shared" si="211"/>
      </c>
      <c r="S290" s="2093">
        <v>5419</v>
      </c>
      <c r="T290" s="2093">
        <v>121</v>
      </c>
      <c r="U290" s="2093">
        <v>28</v>
      </c>
      <c r="V290" s="2093">
        <v>137</v>
      </c>
      <c r="W290" s="2093">
        <v>36</v>
      </c>
      <c r="X290" s="2093">
        <v>2</v>
      </c>
      <c r="Y290" s="2093">
        <v>0</v>
      </c>
      <c r="Z290" s="2093">
        <v>5</v>
      </c>
      <c r="AA290" s="2025">
        <f t="shared" si="567"/>
      </c>
      <c r="AB290" s="2085" t="s">
        <v>1863</v>
      </c>
      <c r="AC290" s="2085"/>
      <c r="AD290" s="2094">
        <v>6</v>
      </c>
    </row>
    <row r="291">
      <c r="A291" s="2098"/>
      <c r="B291" s="2086" t="s">
        <v>1832</v>
      </c>
      <c r="C291" s="2086"/>
      <c r="D291" s="2042">
        <f>SUM(D289:D290)</f>
      </c>
      <c r="E291" s="2042">
        <f>SUM(E289:E290)</f>
      </c>
      <c r="F291" s="2042">
        <f t="shared" si="1696"/>
      </c>
      <c r="G291" s="2038">
        <f t="shared" si="940"/>
      </c>
      <c r="H291" s="2038">
        <f t="shared" si="33"/>
      </c>
      <c r="I291" s="2038">
        <f t="shared" si="389"/>
      </c>
      <c r="J291" s="2038">
        <f t="shared" si="1798"/>
      </c>
      <c r="K291" s="2039">
        <f t="shared" si="1989"/>
      </c>
      <c r="L291" s="2039">
        <f t="shared" si="1358"/>
      </c>
      <c r="M291" s="2039">
        <f t="shared" si="1536"/>
      </c>
      <c r="N291" s="2039">
        <f t="shared" si="761"/>
      </c>
      <c r="O291" s="2040">
        <f t="shared" si="1118"/>
      </c>
      <c r="P291" s="2039">
        <f>AVERAGE(P289:P290)</f>
      </c>
      <c r="Q291" s="2042">
        <f>AVERAGE(Q289:Q290)</f>
      </c>
      <c r="R291" s="2042">
        <f t="shared" si="211"/>
      </c>
      <c r="S291" s="2040">
        <f>SUM(S289:S290)</f>
      </c>
      <c r="T291" s="2040">
        <f>SUM(T289:T290)</f>
      </c>
      <c r="U291" s="2040">
        <f>SUM(U289:U290)</f>
      </c>
      <c r="V291" s="2040">
        <f>SUM(V289:V290)</f>
      </c>
      <c r="W291" s="2040">
        <f>SUM(W289:W290)</f>
      </c>
      <c r="X291" s="2040">
        <f>SUM(X289:X290)</f>
      </c>
      <c r="Y291" s="2040">
        <f>SUM(Y289:Y290)</f>
      </c>
      <c r="Z291" s="2040">
        <f>SUM(Z289:Z290)</f>
      </c>
      <c r="AA291" s="2089">
        <f t="shared" si="567"/>
      </c>
      <c r="AB291" s="2090"/>
      <c r="AC291" s="2090"/>
      <c r="AD291" s="2091">
        <f>SUM(AD289:AD290)</f>
      </c>
    </row>
    <row r="292">
      <c r="A292" s="2098"/>
      <c r="B292" s="2095" t="s">
        <v>1833</v>
      </c>
      <c r="C292" s="2095"/>
      <c r="D292" s="2051">
        <f>D291+D288</f>
      </c>
      <c r="E292" s="2051">
        <f>E291+E288</f>
      </c>
      <c r="F292" s="2051">
        <f t="shared" si="1696"/>
      </c>
      <c r="G292" s="2046">
        <f t="shared" si="940"/>
      </c>
      <c r="H292" s="2046">
        <f t="shared" si="33"/>
      </c>
      <c r="I292" s="2046">
        <f t="shared" si="389"/>
      </c>
      <c r="J292" s="2046">
        <f t="shared" si="1798"/>
      </c>
      <c r="K292" s="2047">
        <f t="shared" si="1989"/>
      </c>
      <c r="L292" s="2047">
        <f t="shared" si="1358"/>
      </c>
      <c r="M292" s="2047">
        <f t="shared" si="1536"/>
      </c>
      <c r="N292" s="2047">
        <f t="shared" si="761"/>
      </c>
      <c r="O292" s="2048">
        <f t="shared" si="1118"/>
      </c>
      <c r="P292" s="2049">
        <f>(P291+P288)/2</f>
      </c>
      <c r="Q292" s="2050">
        <f>(Q291+Q288)/2</f>
      </c>
      <c r="R292" s="2051">
        <f>(R291+R288)/2</f>
      </c>
      <c r="S292" s="2048">
        <f>S291+S288</f>
      </c>
      <c r="T292" s="2048">
        <f>T291+T288</f>
      </c>
      <c r="U292" s="2048">
        <f>U291+U288</f>
      </c>
      <c r="V292" s="2048">
        <f>V291+V288</f>
      </c>
      <c r="W292" s="2048">
        <f>W291+W288</f>
      </c>
      <c r="X292" s="2048">
        <f>X291+X288</f>
      </c>
      <c r="Y292" s="2048">
        <f>Y291+Y288</f>
      </c>
      <c r="Z292" s="2048">
        <f>Z291+Z288</f>
      </c>
      <c r="AA292" s="2096">
        <f t="shared" si="567"/>
      </c>
      <c r="AB292" s="2097"/>
      <c r="AC292" s="2097"/>
      <c r="AD292" s="2067">
        <f>AD291+AD288</f>
      </c>
    </row>
    <row r="293">
      <c r="A293" s="2070" t="s">
        <v>1834</v>
      </c>
      <c r="B293" s="2070" t="s">
        <v>1792</v>
      </c>
      <c r="C293" s="2070"/>
      <c r="D293" s="2071" t="s">
        <v>1793</v>
      </c>
      <c r="E293" s="2071"/>
      <c r="F293" s="2071"/>
      <c r="G293" s="2071"/>
      <c r="H293" s="2071"/>
      <c r="I293" s="2071"/>
      <c r="J293" s="2072" t="s">
        <v>1794</v>
      </c>
      <c r="K293" s="2072"/>
      <c r="L293" s="2072"/>
      <c r="M293" s="2072"/>
      <c r="N293" s="2072"/>
      <c r="O293" s="2072"/>
      <c r="P293" s="2072"/>
      <c r="Q293" s="2072"/>
      <c r="R293" s="2072"/>
      <c r="S293" s="2072"/>
      <c r="T293" s="2072"/>
      <c r="U293" s="2072"/>
      <c r="V293" s="2072"/>
      <c r="W293" s="2072"/>
      <c r="X293" s="2072"/>
      <c r="Y293" s="2072"/>
      <c r="Z293" s="2072"/>
      <c r="AA293" s="2072"/>
      <c r="AB293" s="2072"/>
      <c r="AC293" s="2072"/>
      <c r="AD293" s="2073"/>
    </row>
    <row r="294">
      <c r="A294" s="2070"/>
      <c r="B294" s="2070" t="s">
        <v>1795</v>
      </c>
      <c r="C294" s="2070" t="s">
        <v>1796</v>
      </c>
      <c r="D294" s="2071" t="s">
        <v>1797</v>
      </c>
      <c r="E294" s="2074" t="s">
        <v>1798</v>
      </c>
      <c r="F294" s="2075" t="s">
        <v>1799</v>
      </c>
      <c r="G294" s="2076" t="s">
        <v>1800</v>
      </c>
      <c r="H294" s="2076" t="s">
        <v>1801</v>
      </c>
      <c r="I294" s="2076" t="s">
        <v>1802</v>
      </c>
      <c r="J294" s="2072" t="s">
        <v>1803</v>
      </c>
      <c r="K294" s="2077" t="s">
        <v>1804</v>
      </c>
      <c r="L294" s="2077" t="s">
        <v>1805</v>
      </c>
      <c r="M294" s="2077" t="s">
        <v>1806</v>
      </c>
      <c r="N294" s="2077" t="s">
        <v>1807</v>
      </c>
      <c r="O294" s="2078" t="s">
        <v>1808</v>
      </c>
      <c r="P294" s="2077" t="s">
        <v>1809</v>
      </c>
      <c r="Q294" s="2078" t="s">
        <v>1810</v>
      </c>
      <c r="R294" s="2072" t="s">
        <v>1811</v>
      </c>
      <c r="S294" s="2078" t="s">
        <v>1812</v>
      </c>
      <c r="T294" s="2078" t="s">
        <v>1813</v>
      </c>
      <c r="U294" s="2078" t="s">
        <v>1814</v>
      </c>
      <c r="V294" s="2078" t="s">
        <v>1815</v>
      </c>
      <c r="W294" s="2078" t="s">
        <v>1816</v>
      </c>
      <c r="X294" s="2078" t="s">
        <v>1817</v>
      </c>
      <c r="Y294" s="2078" t="s">
        <v>1818</v>
      </c>
      <c r="Z294" s="2078" t="s">
        <v>1819</v>
      </c>
      <c r="AA294" s="2079" t="s">
        <v>1820</v>
      </c>
      <c r="AB294" s="2073" t="s">
        <v>1821</v>
      </c>
      <c r="AC294" s="2073" t="s">
        <v>1822</v>
      </c>
      <c r="AD294" s="2080" t="s">
        <v>1823</v>
      </c>
    </row>
    <row r="295">
      <c r="A295" s="2098" t="s">
        <v>1873</v>
      </c>
      <c r="B295" s="2103" t="s">
        <v>1837</v>
      </c>
      <c r="C295" s="2100" t="s">
        <v>1826</v>
      </c>
      <c r="D295" s="2101">
        <v>965</v>
      </c>
      <c r="E295" s="2102">
        <v>0</v>
      </c>
      <c r="F295" s="2023">
        <f t="shared" ref="F295:F301" si="1697">E295*2000*1.2</f>
      </c>
      <c r="G295" s="2025">
        <f t="shared" ref="G295:G301" si="941">F295/D295</f>
      </c>
      <c r="H295" s="2025">
        <f t="shared" ref="H295:H301" si="34">D295/E295</f>
      </c>
      <c r="I295" s="2025">
        <f t="shared" ref="I295:I301" si="390">F295/E295</f>
      </c>
      <c r="J295" s="2025">
        <f t="shared" ref="J295:J301" si="1799">D295/T295</f>
      </c>
      <c r="K295" s="2026">
        <f t="shared" ref="K295:K301" si="1990">O295/S295*1</f>
      </c>
      <c r="L295" s="2026">
        <f t="shared" ref="L295:L301" si="1359">T295/S295</f>
      </c>
      <c r="M295" s="2026">
        <f t="shared" ref="M295:M301" si="1537">V295/S295</f>
      </c>
      <c r="N295" s="2026">
        <f t="shared" ref="N295:N301" si="762">W295/V295</f>
      </c>
      <c r="O295" s="2027">
        <f t="shared" ref="O295:O301" si="1119">U295/P295</f>
      </c>
      <c r="P295" s="2084">
        <v>0.021</v>
      </c>
      <c r="Q295" s="2027">
        <v>76</v>
      </c>
      <c r="R295" s="2025">
        <f t="shared" ref="R295:R300" si="212">(D295/S295)*1000</f>
      </c>
      <c r="S295" s="2059">
        <v>6809</v>
      </c>
      <c r="T295" s="2059">
        <v>130</v>
      </c>
      <c r="U295" s="2059">
        <v>32</v>
      </c>
      <c r="V295" s="2059">
        <v>134</v>
      </c>
      <c r="W295" s="2059">
        <v>28</v>
      </c>
      <c r="X295" s="2059">
        <v>1</v>
      </c>
      <c r="Y295" s="2093">
        <v>3</v>
      </c>
      <c r="Z295" s="2093">
        <v>9</v>
      </c>
      <c r="AA295" s="2025">
        <f t="shared" ref="AA295:AA301" si="568">AD295*1000/D295</f>
      </c>
      <c r="AB295" s="2085" t="s">
        <v>1863</v>
      </c>
      <c r="AC295" s="2085"/>
      <c r="AD295" s="2085">
        <v>25</v>
      </c>
    </row>
    <row r="296">
      <c r="A296" s="2098"/>
      <c r="B296" s="2103" t="s">
        <v>1837</v>
      </c>
      <c r="C296" s="2100" t="s">
        <v>1828</v>
      </c>
      <c r="D296" s="2101">
        <v>1035</v>
      </c>
      <c r="E296" s="2102">
        <v>0</v>
      </c>
      <c r="F296" s="2023">
        <f t="shared" si="1697"/>
      </c>
      <c r="G296" s="2025">
        <f t="shared" si="941"/>
      </c>
      <c r="H296" s="2025">
        <f t="shared" si="34"/>
      </c>
      <c r="I296" s="2025">
        <f t="shared" si="390"/>
      </c>
      <c r="J296" s="2025">
        <f t="shared" si="1799"/>
      </c>
      <c r="K296" s="2026">
        <f t="shared" si="1990"/>
      </c>
      <c r="L296" s="2026">
        <f t="shared" si="1359"/>
      </c>
      <c r="M296" s="2026">
        <f t="shared" si="1537"/>
      </c>
      <c r="N296" s="2026">
        <f t="shared" si="762"/>
      </c>
      <c r="O296" s="2027">
        <f t="shared" si="1119"/>
      </c>
      <c r="P296" s="2084">
        <v>0.0338</v>
      </c>
      <c r="Q296" s="2027">
        <v>81</v>
      </c>
      <c r="R296" s="2025">
        <f t="shared" si="212"/>
      </c>
      <c r="S296" s="2059">
        <v>7699</v>
      </c>
      <c r="T296" s="2059">
        <v>159</v>
      </c>
      <c r="U296" s="2059">
        <v>43</v>
      </c>
      <c r="V296" s="2059">
        <v>186</v>
      </c>
      <c r="W296" s="2059">
        <v>19</v>
      </c>
      <c r="X296" s="2059">
        <v>4</v>
      </c>
      <c r="Y296" s="2059">
        <v>1</v>
      </c>
      <c r="Z296" s="2093">
        <v>8</v>
      </c>
      <c r="AA296" s="2025">
        <f t="shared" si="568"/>
      </c>
      <c r="AB296" s="2085" t="s">
        <v>1863</v>
      </c>
      <c r="AC296" s="2085"/>
      <c r="AD296" s="2085">
        <v>16</v>
      </c>
    </row>
    <row r="297">
      <c r="A297" s="2098"/>
      <c r="B297" s="2086" t="s">
        <v>1832</v>
      </c>
      <c r="C297" s="2086"/>
      <c r="D297" s="2042">
        <f>SUM(D295:D296)</f>
      </c>
      <c r="E297" s="2087">
        <f>SUM(E295:E296)</f>
      </c>
      <c r="F297" s="2042">
        <f t="shared" si="1697"/>
      </c>
      <c r="G297" s="2038">
        <f t="shared" si="941"/>
      </c>
      <c r="H297" s="2038">
        <f t="shared" si="34"/>
      </c>
      <c r="I297" s="2038">
        <f t="shared" si="390"/>
      </c>
      <c r="J297" s="2038">
        <f t="shared" si="1799"/>
      </c>
      <c r="K297" s="2039">
        <f t="shared" si="1990"/>
      </c>
      <c r="L297" s="2039">
        <f t="shared" si="1359"/>
      </c>
      <c r="M297" s="2039">
        <f t="shared" si="1537"/>
      </c>
      <c r="N297" s="2039">
        <f t="shared" si="762"/>
      </c>
      <c r="O297" s="2040">
        <f t="shared" si="1119"/>
      </c>
      <c r="P297" s="2039">
        <f>AVERAGE(P295:P296)</f>
      </c>
      <c r="Q297" s="2042">
        <f>AVERAGE(Q295:Q296)</f>
      </c>
      <c r="R297" s="2038">
        <f t="shared" si="212"/>
      </c>
      <c r="S297" s="2088">
        <f>SUM(S295:S296)</f>
      </c>
      <c r="T297" s="2088">
        <f>SUM(T295:T296)</f>
      </c>
      <c r="U297" s="2088">
        <f>SUM(U295:U296)</f>
      </c>
      <c r="V297" s="2088">
        <f>SUM(V295:V296)</f>
      </c>
      <c r="W297" s="2088">
        <f>SUM(W295:W296)</f>
      </c>
      <c r="X297" s="2088">
        <f>SUM(X295:X296)</f>
      </c>
      <c r="Y297" s="2088">
        <f>SUM(Y295:Y296)</f>
      </c>
      <c r="Z297" s="2088">
        <f>SUM(Z295:Z296)</f>
      </c>
      <c r="AA297" s="2089">
        <f t="shared" si="568"/>
      </c>
      <c r="AB297" s="2090"/>
      <c r="AC297" s="2090"/>
      <c r="AD297" s="2091">
        <f>SUM(AD295:AD296)</f>
      </c>
    </row>
    <row r="298">
      <c r="A298" s="2098"/>
      <c r="B298" s="2099" t="s">
        <v>1829</v>
      </c>
      <c r="C298" s="2100" t="s">
        <v>1830</v>
      </c>
      <c r="D298" s="2101">
        <v>766.71</v>
      </c>
      <c r="E298" s="2102">
        <v>0</v>
      </c>
      <c r="F298" s="2023">
        <f t="shared" si="1697"/>
      </c>
      <c r="G298" s="2025">
        <f t="shared" si="941"/>
      </c>
      <c r="H298" s="2025">
        <f t="shared" si="34"/>
      </c>
      <c r="I298" s="2025">
        <f t="shared" si="390"/>
      </c>
      <c r="J298" s="2025">
        <f t="shared" si="1799"/>
      </c>
      <c r="K298" s="2026">
        <f t="shared" si="1990"/>
      </c>
      <c r="L298" s="2026">
        <f t="shared" si="1359"/>
      </c>
      <c r="M298" s="2026">
        <f t="shared" si="1537"/>
      </c>
      <c r="N298" s="2026">
        <f t="shared" si="762"/>
      </c>
      <c r="O298" s="2027">
        <f t="shared" si="1119"/>
      </c>
      <c r="P298" s="2092">
        <v>0.0244</v>
      </c>
      <c r="Q298" s="2027">
        <v>72</v>
      </c>
      <c r="R298" s="2025">
        <f t="shared" si="212"/>
      </c>
      <c r="S298" s="2059">
        <v>4901</v>
      </c>
      <c r="T298" s="2059">
        <v>105</v>
      </c>
      <c r="U298" s="2059">
        <v>25</v>
      </c>
      <c r="V298" s="2059">
        <v>116</v>
      </c>
      <c r="W298" s="2059">
        <v>28</v>
      </c>
      <c r="X298" s="2059">
        <v>1</v>
      </c>
      <c r="Y298" s="2093">
        <v>0</v>
      </c>
      <c r="Z298" s="2093">
        <v>1</v>
      </c>
      <c r="AA298" s="2025">
        <f t="shared" si="568"/>
      </c>
      <c r="AB298" s="2085" t="s">
        <v>1863</v>
      </c>
      <c r="AC298" s="2085"/>
      <c r="AD298" s="2085">
        <v>23</v>
      </c>
    </row>
    <row r="299">
      <c r="A299" s="2098"/>
      <c r="B299" s="2099" t="s">
        <v>1829</v>
      </c>
      <c r="C299" s="2100" t="s">
        <v>1831</v>
      </c>
      <c r="D299" s="2101">
        <v>548.68</v>
      </c>
      <c r="E299" s="2102">
        <v>0</v>
      </c>
      <c r="F299" s="2023">
        <f t="shared" si="1697"/>
      </c>
      <c r="G299" s="2057">
        <f t="shared" si="941"/>
      </c>
      <c r="H299" s="2057">
        <f t="shared" si="34"/>
      </c>
      <c r="I299" s="2057">
        <f t="shared" si="390"/>
      </c>
      <c r="J299" s="2057">
        <f t="shared" si="1799"/>
      </c>
      <c r="K299" s="2058">
        <f t="shared" si="1990"/>
      </c>
      <c r="L299" s="2058">
        <f t="shared" si="1359"/>
      </c>
      <c r="M299" s="2058">
        <f t="shared" si="1537"/>
      </c>
      <c r="N299" s="2058">
        <f t="shared" si="762"/>
      </c>
      <c r="O299" s="2027">
        <f t="shared" si="1119"/>
      </c>
      <c r="P299" s="2092">
        <v>0.036</v>
      </c>
      <c r="Q299" s="2093">
        <v>78</v>
      </c>
      <c r="R299" s="2057">
        <f t="shared" si="212"/>
      </c>
      <c r="S299" s="2093">
        <v>2950</v>
      </c>
      <c r="T299" s="2093">
        <v>107</v>
      </c>
      <c r="U299" s="2093">
        <v>19</v>
      </c>
      <c r="V299" s="2093">
        <v>112</v>
      </c>
      <c r="W299" s="2093">
        <v>23</v>
      </c>
      <c r="X299" s="2093">
        <v>1</v>
      </c>
      <c r="Y299" s="2093">
        <v>0</v>
      </c>
      <c r="Z299" s="2093">
        <v>3</v>
      </c>
      <c r="AA299" s="2025">
        <f t="shared" si="568"/>
      </c>
      <c r="AB299" s="2085" t="s">
        <v>1863</v>
      </c>
      <c r="AC299" s="2085"/>
      <c r="AD299" s="2094">
        <v>15</v>
      </c>
    </row>
    <row r="300">
      <c r="A300" s="2098"/>
      <c r="B300" s="2086" t="s">
        <v>1832</v>
      </c>
      <c r="C300" s="2086"/>
      <c r="D300" s="2042">
        <f>SUM(D298:D299)</f>
      </c>
      <c r="E300" s="2042">
        <f>SUM(E298:E299)</f>
      </c>
      <c r="F300" s="2042">
        <f t="shared" si="1697"/>
      </c>
      <c r="G300" s="2038">
        <f t="shared" si="941"/>
      </c>
      <c r="H300" s="2038">
        <f t="shared" si="34"/>
      </c>
      <c r="I300" s="2038">
        <f t="shared" si="390"/>
      </c>
      <c r="J300" s="2038">
        <f t="shared" si="1799"/>
      </c>
      <c r="K300" s="2039">
        <f t="shared" si="1990"/>
      </c>
      <c r="L300" s="2039">
        <f t="shared" si="1359"/>
      </c>
      <c r="M300" s="2039">
        <f t="shared" si="1537"/>
      </c>
      <c r="N300" s="2039">
        <f t="shared" si="762"/>
      </c>
      <c r="O300" s="2040">
        <f t="shared" si="1119"/>
      </c>
      <c r="P300" s="2039">
        <f>AVERAGE(P298:P299)</f>
      </c>
      <c r="Q300" s="2042">
        <f>AVERAGE(Q298:Q299)</f>
      </c>
      <c r="R300" s="2042">
        <f t="shared" si="212"/>
      </c>
      <c r="S300" s="2040">
        <f>SUM(S298:S299)</f>
      </c>
      <c r="T300" s="2040">
        <f>SUM(T298:T299)</f>
      </c>
      <c r="U300" s="2040">
        <f>SUM(U298:U299)</f>
      </c>
      <c r="V300" s="2040">
        <f>SUM(V298:V299)</f>
      </c>
      <c r="W300" s="2040">
        <f>SUM(W298:W299)</f>
      </c>
      <c r="X300" s="2040">
        <f>SUM(X298:X299)</f>
      </c>
      <c r="Y300" s="2040">
        <f>SUM(Y298:Y299)</f>
      </c>
      <c r="Z300" s="2040">
        <f>SUM(Z298:Z299)</f>
      </c>
      <c r="AA300" s="2089">
        <f t="shared" si="568"/>
      </c>
      <c r="AB300" s="2090"/>
      <c r="AC300" s="2090"/>
      <c r="AD300" s="2091">
        <f>SUM(AD298:AD299)</f>
      </c>
    </row>
    <row r="301">
      <c r="A301" s="2098"/>
      <c r="B301" s="2095" t="s">
        <v>1833</v>
      </c>
      <c r="C301" s="2095"/>
      <c r="D301" s="2051">
        <f>D300+D297</f>
      </c>
      <c r="E301" s="2051">
        <f>E300+E297</f>
      </c>
      <c r="F301" s="2051">
        <f t="shared" si="1697"/>
      </c>
      <c r="G301" s="2046">
        <f t="shared" si="941"/>
      </c>
      <c r="H301" s="2046">
        <f t="shared" si="34"/>
      </c>
      <c r="I301" s="2046">
        <f t="shared" si="390"/>
      </c>
      <c r="J301" s="2046">
        <f t="shared" si="1799"/>
      </c>
      <c r="K301" s="2047">
        <f t="shared" si="1990"/>
      </c>
      <c r="L301" s="2047">
        <f t="shared" si="1359"/>
      </c>
      <c r="M301" s="2047">
        <f t="shared" si="1537"/>
      </c>
      <c r="N301" s="2047">
        <f t="shared" si="762"/>
      </c>
      <c r="O301" s="2048">
        <f t="shared" si="1119"/>
      </c>
      <c r="P301" s="2049">
        <f>(P300+P297)/2</f>
      </c>
      <c r="Q301" s="2050">
        <f>(Q300+Q297)/2</f>
      </c>
      <c r="R301" s="2051">
        <f>(R300+R297)/2</f>
      </c>
      <c r="S301" s="2048">
        <f>S300+S297</f>
      </c>
      <c r="T301" s="2048">
        <f>T300+T297</f>
      </c>
      <c r="U301" s="2048">
        <f>U300+U297</f>
      </c>
      <c r="V301" s="2048">
        <f>V300+V297</f>
      </c>
      <c r="W301" s="2048">
        <f>W300+W297</f>
      </c>
      <c r="X301" s="2048">
        <f>X300+X297</f>
      </c>
      <c r="Y301" s="2048">
        <f>Y300+Y297</f>
      </c>
      <c r="Z301" s="2048">
        <f>Z300+Z297</f>
      </c>
      <c r="AA301" s="2096">
        <f t="shared" si="568"/>
      </c>
      <c r="AB301" s="2097"/>
      <c r="AC301" s="2097"/>
      <c r="AD301" s="2067">
        <f>AD300+AD297</f>
      </c>
    </row>
    <row r="302">
      <c r="A302" s="2070" t="s">
        <v>1834</v>
      </c>
      <c r="B302" s="2070" t="s">
        <v>1792</v>
      </c>
      <c r="C302" s="2070"/>
      <c r="D302" s="2071" t="s">
        <v>1793</v>
      </c>
      <c r="E302" s="2071"/>
      <c r="F302" s="2071"/>
      <c r="G302" s="2071"/>
      <c r="H302" s="2071"/>
      <c r="I302" s="2071"/>
      <c r="J302" s="2072" t="s">
        <v>1794</v>
      </c>
      <c r="K302" s="2072"/>
      <c r="L302" s="2072"/>
      <c r="M302" s="2072"/>
      <c r="N302" s="2072"/>
      <c r="O302" s="2072"/>
      <c r="P302" s="2072"/>
      <c r="Q302" s="2072"/>
      <c r="R302" s="2072"/>
      <c r="S302" s="2072"/>
      <c r="T302" s="2072"/>
      <c r="U302" s="2072"/>
      <c r="V302" s="2072"/>
      <c r="W302" s="2072"/>
      <c r="X302" s="2072"/>
      <c r="Y302" s="2072"/>
      <c r="Z302" s="2072"/>
      <c r="AA302" s="2072"/>
      <c r="AB302" s="2072"/>
      <c r="AC302" s="2072"/>
      <c r="AD302" s="2073"/>
    </row>
    <row r="303">
      <c r="A303" s="2070"/>
      <c r="B303" s="2070" t="s">
        <v>1795</v>
      </c>
      <c r="C303" s="2070" t="s">
        <v>1796</v>
      </c>
      <c r="D303" s="2071" t="s">
        <v>1797</v>
      </c>
      <c r="E303" s="2074" t="s">
        <v>1798</v>
      </c>
      <c r="F303" s="2075" t="s">
        <v>1799</v>
      </c>
      <c r="G303" s="2076" t="s">
        <v>1800</v>
      </c>
      <c r="H303" s="2076" t="s">
        <v>1801</v>
      </c>
      <c r="I303" s="2076" t="s">
        <v>1802</v>
      </c>
      <c r="J303" s="2072" t="s">
        <v>1803</v>
      </c>
      <c r="K303" s="2077" t="s">
        <v>1804</v>
      </c>
      <c r="L303" s="2077" t="s">
        <v>1805</v>
      </c>
      <c r="M303" s="2077" t="s">
        <v>1806</v>
      </c>
      <c r="N303" s="2077" t="s">
        <v>1807</v>
      </c>
      <c r="O303" s="2078" t="s">
        <v>1808</v>
      </c>
      <c r="P303" s="2077" t="s">
        <v>1809</v>
      </c>
      <c r="Q303" s="2078" t="s">
        <v>1810</v>
      </c>
      <c r="R303" s="2072" t="s">
        <v>1811</v>
      </c>
      <c r="S303" s="2078" t="s">
        <v>1812</v>
      </c>
      <c r="T303" s="2078" t="s">
        <v>1813</v>
      </c>
      <c r="U303" s="2078" t="s">
        <v>1814</v>
      </c>
      <c r="V303" s="2078" t="s">
        <v>1815</v>
      </c>
      <c r="W303" s="2078" t="s">
        <v>1816</v>
      </c>
      <c r="X303" s="2078" t="s">
        <v>1817</v>
      </c>
      <c r="Y303" s="2078" t="s">
        <v>1818</v>
      </c>
      <c r="Z303" s="2078" t="s">
        <v>1819</v>
      </c>
      <c r="AA303" s="2079" t="s">
        <v>1820</v>
      </c>
      <c r="AB303" s="2073" t="s">
        <v>1821</v>
      </c>
      <c r="AC303" s="2073" t="s">
        <v>1822</v>
      </c>
      <c r="AD303" s="2080" t="s">
        <v>1823</v>
      </c>
    </row>
    <row r="304">
      <c r="A304" s="2098" t="s">
        <v>1874</v>
      </c>
      <c r="B304" s="2103" t="s">
        <v>1837</v>
      </c>
      <c r="C304" s="2100" t="s">
        <v>1826</v>
      </c>
      <c r="D304" s="2101">
        <v>1105.27</v>
      </c>
      <c r="E304" s="2102">
        <v>0</v>
      </c>
      <c r="F304" s="2023">
        <f t="shared" ref="F304:F310" si="1698">E304*2000*1.2</f>
      </c>
      <c r="G304" s="2025">
        <f t="shared" ref="G304:G310" si="942">F304/D304</f>
      </c>
      <c r="H304" s="2025">
        <f t="shared" ref="H304:H310" si="35">D304/E304</f>
      </c>
      <c r="I304" s="2025">
        <f t="shared" ref="I304:I310" si="391">F304/E304</f>
      </c>
      <c r="J304" s="2025">
        <f t="shared" ref="J304:J310" si="1800">D304/T304</f>
      </c>
      <c r="K304" s="2026">
        <f t="shared" ref="K304:K310" si="1991">O304/S304*1</f>
      </c>
      <c r="L304" s="2026">
        <f t="shared" ref="L304:L310" si="1360">T304/S304</f>
      </c>
      <c r="M304" s="2026">
        <f t="shared" ref="M304:M310" si="1538">V304/S304</f>
      </c>
      <c r="N304" s="2026">
        <f t="shared" ref="N304:N310" si="763">W304/V304</f>
      </c>
      <c r="O304" s="2027">
        <f t="shared" ref="O304:O310" si="1120">U304/P304</f>
      </c>
      <c r="P304" s="2084">
        <v>0.0276</v>
      </c>
      <c r="Q304" s="2027">
        <v>83</v>
      </c>
      <c r="R304" s="2025">
        <f t="shared" ref="R304:R309" si="213">(D304/S304)*1000</f>
      </c>
      <c r="S304" s="2059">
        <v>8127</v>
      </c>
      <c r="T304" s="2059">
        <v>144</v>
      </c>
      <c r="U304" s="2059">
        <v>40</v>
      </c>
      <c r="V304" s="2059">
        <v>142</v>
      </c>
      <c r="W304" s="2059">
        <v>18</v>
      </c>
      <c r="X304" s="2059">
        <v>5</v>
      </c>
      <c r="Y304" s="2093">
        <v>2</v>
      </c>
      <c r="Z304" s="2093">
        <v>8</v>
      </c>
      <c r="AA304" s="2025">
        <f t="shared" ref="AA304:AA310" si="569">AD304*1000/D304</f>
      </c>
      <c r="AB304" s="2085" t="s">
        <v>1863</v>
      </c>
      <c r="AC304" s="2085"/>
      <c r="AD304" s="2085">
        <v>24</v>
      </c>
    </row>
    <row r="305">
      <c r="A305" s="2098"/>
      <c r="B305" s="2103" t="s">
        <v>1837</v>
      </c>
      <c r="C305" s="2100" t="s">
        <v>1828</v>
      </c>
      <c r="D305" s="2101">
        <v>894.73</v>
      </c>
      <c r="E305" s="2102">
        <v>1</v>
      </c>
      <c r="F305" s="2023">
        <f t="shared" si="1698"/>
      </c>
      <c r="G305" s="2025">
        <f t="shared" si="942"/>
      </c>
      <c r="H305" s="2025">
        <f t="shared" si="35"/>
      </c>
      <c r="I305" s="2025">
        <f t="shared" si="391"/>
      </c>
      <c r="J305" s="2025">
        <f t="shared" si="1800"/>
      </c>
      <c r="K305" s="2026">
        <f t="shared" si="1991"/>
      </c>
      <c r="L305" s="2026">
        <f t="shared" si="1360"/>
      </c>
      <c r="M305" s="2026">
        <f t="shared" si="1538"/>
      </c>
      <c r="N305" s="2026">
        <f t="shared" si="763"/>
      </c>
      <c r="O305" s="2027">
        <f t="shared" si="1120"/>
      </c>
      <c r="P305" s="2084">
        <v>0.0508</v>
      </c>
      <c r="Q305" s="2027">
        <v>81</v>
      </c>
      <c r="R305" s="2025">
        <f t="shared" si="213"/>
      </c>
      <c r="S305" s="2059">
        <v>8244</v>
      </c>
      <c r="T305" s="2059">
        <v>163</v>
      </c>
      <c r="U305" s="2059">
        <v>48</v>
      </c>
      <c r="V305" s="2059">
        <v>178</v>
      </c>
      <c r="W305" s="2059">
        <v>29</v>
      </c>
      <c r="X305" s="2059">
        <v>3</v>
      </c>
      <c r="Y305" s="2059">
        <v>0</v>
      </c>
      <c r="Z305" s="2093">
        <v>0</v>
      </c>
      <c r="AA305" s="2025">
        <f t="shared" si="569"/>
      </c>
      <c r="AB305" s="2085" t="s">
        <v>1863</v>
      </c>
      <c r="AC305" s="2085"/>
      <c r="AD305" s="2085">
        <v>19</v>
      </c>
    </row>
    <row r="306">
      <c r="A306" s="2098"/>
      <c r="B306" s="2086" t="s">
        <v>1832</v>
      </c>
      <c r="C306" s="2086"/>
      <c r="D306" s="2042">
        <f>SUM(D304:D305)</f>
      </c>
      <c r="E306" s="2087">
        <f>SUM(E304:E305)</f>
      </c>
      <c r="F306" s="2042">
        <f t="shared" si="1698"/>
      </c>
      <c r="G306" s="2038">
        <f t="shared" si="942"/>
      </c>
      <c r="H306" s="2038">
        <f t="shared" si="35"/>
      </c>
      <c r="I306" s="2038">
        <f t="shared" si="391"/>
      </c>
      <c r="J306" s="2038">
        <f t="shared" si="1800"/>
      </c>
      <c r="K306" s="2039">
        <f t="shared" si="1991"/>
      </c>
      <c r="L306" s="2039">
        <f t="shared" si="1360"/>
      </c>
      <c r="M306" s="2039">
        <f t="shared" si="1538"/>
      </c>
      <c r="N306" s="2039">
        <f t="shared" si="763"/>
      </c>
      <c r="O306" s="2040">
        <f t="shared" si="1120"/>
      </c>
      <c r="P306" s="2039">
        <f>AVERAGE(P304:P305)</f>
      </c>
      <c r="Q306" s="2042">
        <f>AVERAGE(Q304:Q305)</f>
      </c>
      <c r="R306" s="2038">
        <f t="shared" si="213"/>
      </c>
      <c r="S306" s="2088">
        <f>SUM(S304:S305)</f>
      </c>
      <c r="T306" s="2088">
        <f>SUM(T304:T305)</f>
      </c>
      <c r="U306" s="2088">
        <f>SUM(U304:U305)</f>
      </c>
      <c r="V306" s="2088">
        <f>SUM(V304:V305)</f>
      </c>
      <c r="W306" s="2088">
        <f>SUM(W304:W305)</f>
      </c>
      <c r="X306" s="2088">
        <f>SUM(X304:X305)</f>
      </c>
      <c r="Y306" s="2088">
        <f>SUM(Y304:Y305)</f>
      </c>
      <c r="Z306" s="2088">
        <f>SUM(Z304:Z305)</f>
      </c>
      <c r="AA306" s="2089">
        <f t="shared" si="569"/>
      </c>
      <c r="AB306" s="2090"/>
      <c r="AC306" s="2090"/>
      <c r="AD306" s="2091">
        <f>SUM(AD304:AD305)</f>
      </c>
    </row>
    <row r="307">
      <c r="A307" s="2098"/>
      <c r="B307" s="2099" t="s">
        <v>1847</v>
      </c>
      <c r="C307" s="2100" t="s">
        <v>1830</v>
      </c>
      <c r="D307" s="2101">
        <v>830.55</v>
      </c>
      <c r="E307" s="2102">
        <v>2</v>
      </c>
      <c r="F307" s="2023">
        <f t="shared" si="1698"/>
      </c>
      <c r="G307" s="2025">
        <f t="shared" si="942"/>
      </c>
      <c r="H307" s="2025">
        <f t="shared" si="35"/>
      </c>
      <c r="I307" s="2025">
        <f t="shared" si="391"/>
      </c>
      <c r="J307" s="2025">
        <f t="shared" si="1800"/>
      </c>
      <c r="K307" s="2026">
        <f t="shared" si="1991"/>
      </c>
      <c r="L307" s="2026">
        <f t="shared" si="1360"/>
      </c>
      <c r="M307" s="2026">
        <f t="shared" si="1538"/>
      </c>
      <c r="N307" s="2026">
        <f t="shared" si="763"/>
      </c>
      <c r="O307" s="2027">
        <f t="shared" si="1120"/>
      </c>
      <c r="P307" s="2092">
        <v>0.0404</v>
      </c>
      <c r="Q307" s="2027">
        <v>80</v>
      </c>
      <c r="R307" s="2025">
        <f t="shared" si="213"/>
      </c>
      <c r="S307" s="2059">
        <v>6413</v>
      </c>
      <c r="T307" s="2059">
        <v>137</v>
      </c>
      <c r="U307" s="2059">
        <v>32</v>
      </c>
      <c r="V307" s="2059">
        <v>128</v>
      </c>
      <c r="W307" s="2059">
        <v>4</v>
      </c>
      <c r="X307" s="2059">
        <v>1</v>
      </c>
      <c r="Y307" s="2093">
        <v>0</v>
      </c>
      <c r="Z307" s="2093">
        <v>8</v>
      </c>
      <c r="AA307" s="2025">
        <f t="shared" si="569"/>
      </c>
      <c r="AB307" s="2085" t="s">
        <v>1863</v>
      </c>
      <c r="AC307" s="2085"/>
      <c r="AD307" s="2085">
        <v>14</v>
      </c>
    </row>
    <row r="308">
      <c r="A308" s="2098"/>
      <c r="B308" s="2099" t="s">
        <v>1847</v>
      </c>
      <c r="C308" s="2100" t="s">
        <v>1831</v>
      </c>
      <c r="D308" s="2101">
        <v>571.85</v>
      </c>
      <c r="E308" s="2102">
        <v>0</v>
      </c>
      <c r="F308" s="2023">
        <f t="shared" si="1698"/>
      </c>
      <c r="G308" s="2057">
        <f t="shared" si="942"/>
      </c>
      <c r="H308" s="2057">
        <f t="shared" si="35"/>
      </c>
      <c r="I308" s="2057">
        <f t="shared" si="391"/>
      </c>
      <c r="J308" s="2057">
        <f t="shared" si="1800"/>
      </c>
      <c r="K308" s="2058">
        <f t="shared" si="1991"/>
      </c>
      <c r="L308" s="2058">
        <f t="shared" si="1360"/>
      </c>
      <c r="M308" s="2058">
        <f t="shared" si="1538"/>
      </c>
      <c r="N308" s="2058">
        <f t="shared" si="763"/>
      </c>
      <c r="O308" s="2027">
        <f t="shared" si="1120"/>
      </c>
      <c r="P308" s="2092">
        <v>0.0338</v>
      </c>
      <c r="Q308" s="2093">
        <v>79</v>
      </c>
      <c r="R308" s="2057">
        <f t="shared" si="213"/>
      </c>
      <c r="S308" s="2093">
        <v>5837</v>
      </c>
      <c r="T308" s="2093">
        <v>118</v>
      </c>
      <c r="U308" s="2093">
        <v>30</v>
      </c>
      <c r="V308" s="2093">
        <v>127</v>
      </c>
      <c r="W308" s="2093">
        <v>9</v>
      </c>
      <c r="X308" s="2093">
        <v>2</v>
      </c>
      <c r="Y308" s="2093">
        <v>1</v>
      </c>
      <c r="Z308" s="2093">
        <v>3</v>
      </c>
      <c r="AA308" s="2025">
        <f t="shared" si="569"/>
      </c>
      <c r="AB308" s="2085" t="s">
        <v>1863</v>
      </c>
      <c r="AC308" s="2085"/>
      <c r="AD308" s="2094">
        <v>7</v>
      </c>
    </row>
    <row r="309">
      <c r="A309" s="2098"/>
      <c r="B309" s="2086" t="s">
        <v>1832</v>
      </c>
      <c r="C309" s="2086"/>
      <c r="D309" s="2042">
        <f>SUM(D307:D308)</f>
      </c>
      <c r="E309" s="2042">
        <f>SUM(E307:E308)</f>
      </c>
      <c r="F309" s="2042">
        <f t="shared" si="1698"/>
      </c>
      <c r="G309" s="2038">
        <f t="shared" si="942"/>
      </c>
      <c r="H309" s="2038">
        <f t="shared" si="35"/>
      </c>
      <c r="I309" s="2038">
        <f t="shared" si="391"/>
      </c>
      <c r="J309" s="2038">
        <f t="shared" si="1800"/>
      </c>
      <c r="K309" s="2039">
        <f t="shared" si="1991"/>
      </c>
      <c r="L309" s="2039">
        <f t="shared" si="1360"/>
      </c>
      <c r="M309" s="2039">
        <f t="shared" si="1538"/>
      </c>
      <c r="N309" s="2039">
        <f t="shared" si="763"/>
      </c>
      <c r="O309" s="2040">
        <f t="shared" si="1120"/>
      </c>
      <c r="P309" s="2039">
        <f>AVERAGE(P307:P308)</f>
      </c>
      <c r="Q309" s="2042">
        <f>AVERAGE(Q307:Q308)</f>
      </c>
      <c r="R309" s="2042">
        <f t="shared" si="213"/>
      </c>
      <c r="S309" s="2040">
        <f>SUM(S307:S308)</f>
      </c>
      <c r="T309" s="2040">
        <f>SUM(T307:T308)</f>
      </c>
      <c r="U309" s="2040">
        <f>SUM(U307:U308)</f>
      </c>
      <c r="V309" s="2040">
        <f>SUM(V307:V308)</f>
      </c>
      <c r="W309" s="2040">
        <f>SUM(W307:W308)</f>
      </c>
      <c r="X309" s="2040">
        <f>SUM(X307:X308)</f>
      </c>
      <c r="Y309" s="2040">
        <f>SUM(Y307:Y308)</f>
      </c>
      <c r="Z309" s="2040">
        <f>SUM(Z307:Z308)</f>
      </c>
      <c r="AA309" s="2089">
        <f t="shared" si="569"/>
      </c>
      <c r="AB309" s="2090"/>
      <c r="AC309" s="2090"/>
      <c r="AD309" s="2091">
        <f>SUM(AD307:AD308)</f>
      </c>
    </row>
    <row r="310">
      <c r="A310" s="2098"/>
      <c r="B310" s="2095" t="s">
        <v>1833</v>
      </c>
      <c r="C310" s="2095"/>
      <c r="D310" s="2051">
        <f>D309+D306</f>
      </c>
      <c r="E310" s="2051">
        <f>E309+E306</f>
      </c>
      <c r="F310" s="2051">
        <f t="shared" si="1698"/>
      </c>
      <c r="G310" s="2046">
        <f t="shared" si="942"/>
      </c>
      <c r="H310" s="2046">
        <f t="shared" si="35"/>
      </c>
      <c r="I310" s="2046">
        <f t="shared" si="391"/>
      </c>
      <c r="J310" s="2046">
        <f t="shared" si="1800"/>
      </c>
      <c r="K310" s="2047">
        <f t="shared" si="1991"/>
      </c>
      <c r="L310" s="2047">
        <f t="shared" si="1360"/>
      </c>
      <c r="M310" s="2047">
        <f t="shared" si="1538"/>
      </c>
      <c r="N310" s="2047">
        <f t="shared" si="763"/>
      </c>
      <c r="O310" s="2048">
        <f t="shared" si="1120"/>
      </c>
      <c r="P310" s="2049">
        <f>(P309+P306)/2</f>
      </c>
      <c r="Q310" s="2050">
        <f>(Q309+Q306)/2</f>
      </c>
      <c r="R310" s="2051">
        <f>(R309+R306)/2</f>
      </c>
      <c r="S310" s="2048">
        <f>S309+S306</f>
      </c>
      <c r="T310" s="2048">
        <f>T309+T306</f>
      </c>
      <c r="U310" s="2048">
        <f>U309+U306</f>
      </c>
      <c r="V310" s="2048">
        <f>V309+V306</f>
      </c>
      <c r="W310" s="2048">
        <f>W309+W306</f>
      </c>
      <c r="X310" s="2048">
        <f>X309+X306</f>
      </c>
      <c r="Y310" s="2048">
        <f>Y309+Y306</f>
      </c>
      <c r="Z310" s="2048">
        <f>Z309+Z306</f>
      </c>
      <c r="AA310" s="2096">
        <f t="shared" si="569"/>
      </c>
      <c r="AB310" s="2097"/>
      <c r="AC310" s="2097"/>
      <c r="AD310" s="2067">
        <f>AD309+AD306</f>
      </c>
    </row>
    <row r="311">
      <c r="A311" s="2070" t="s">
        <v>1834</v>
      </c>
      <c r="B311" s="2070" t="s">
        <v>1792</v>
      </c>
      <c r="C311" s="2070"/>
      <c r="D311" s="2071" t="s">
        <v>1793</v>
      </c>
      <c r="E311" s="2071"/>
      <c r="F311" s="2071"/>
      <c r="G311" s="2071"/>
      <c r="H311" s="2071"/>
      <c r="I311" s="2071"/>
      <c r="J311" s="2072" t="s">
        <v>1794</v>
      </c>
      <c r="K311" s="2072"/>
      <c r="L311" s="2072"/>
      <c r="M311" s="2072"/>
      <c r="N311" s="2072"/>
      <c r="O311" s="2072"/>
      <c r="P311" s="2072"/>
      <c r="Q311" s="2072"/>
      <c r="R311" s="2072"/>
      <c r="S311" s="2072"/>
      <c r="T311" s="2072"/>
      <c r="U311" s="2072"/>
      <c r="V311" s="2072"/>
      <c r="W311" s="2072"/>
      <c r="X311" s="2072"/>
      <c r="Y311" s="2072"/>
      <c r="Z311" s="2072"/>
      <c r="AA311" s="2072"/>
      <c r="AB311" s="2072"/>
      <c r="AC311" s="2072"/>
      <c r="AD311" s="2073"/>
    </row>
    <row r="312">
      <c r="A312" s="2070"/>
      <c r="B312" s="2070" t="s">
        <v>1795</v>
      </c>
      <c r="C312" s="2070" t="s">
        <v>1796</v>
      </c>
      <c r="D312" s="2071" t="s">
        <v>1797</v>
      </c>
      <c r="E312" s="2074" t="s">
        <v>1798</v>
      </c>
      <c r="F312" s="2075" t="s">
        <v>1799</v>
      </c>
      <c r="G312" s="2076" t="s">
        <v>1800</v>
      </c>
      <c r="H312" s="2076" t="s">
        <v>1801</v>
      </c>
      <c r="I312" s="2076" t="s">
        <v>1802</v>
      </c>
      <c r="J312" s="2072" t="s">
        <v>1803</v>
      </c>
      <c r="K312" s="2077" t="s">
        <v>1804</v>
      </c>
      <c r="L312" s="2077" t="s">
        <v>1805</v>
      </c>
      <c r="M312" s="2077" t="s">
        <v>1806</v>
      </c>
      <c r="N312" s="2077" t="s">
        <v>1807</v>
      </c>
      <c r="O312" s="2078" t="s">
        <v>1808</v>
      </c>
      <c r="P312" s="2077" t="s">
        <v>1809</v>
      </c>
      <c r="Q312" s="2078" t="s">
        <v>1810</v>
      </c>
      <c r="R312" s="2072" t="s">
        <v>1811</v>
      </c>
      <c r="S312" s="2078" t="s">
        <v>1812</v>
      </c>
      <c r="T312" s="2078" t="s">
        <v>1813</v>
      </c>
      <c r="U312" s="2078" t="s">
        <v>1814</v>
      </c>
      <c r="V312" s="2078" t="s">
        <v>1815</v>
      </c>
      <c r="W312" s="2078" t="s">
        <v>1816</v>
      </c>
      <c r="X312" s="2078" t="s">
        <v>1817</v>
      </c>
      <c r="Y312" s="2078" t="s">
        <v>1818</v>
      </c>
      <c r="Z312" s="2078" t="s">
        <v>1819</v>
      </c>
      <c r="AA312" s="2079" t="s">
        <v>1820</v>
      </c>
      <c r="AB312" s="2073" t="s">
        <v>1821</v>
      </c>
      <c r="AC312" s="2073" t="s">
        <v>1822</v>
      </c>
      <c r="AD312" s="2080" t="s">
        <v>1823</v>
      </c>
    </row>
    <row r="313">
      <c r="A313" s="2098" t="s">
        <v>1875</v>
      </c>
      <c r="B313" s="2103" t="s">
        <v>1837</v>
      </c>
      <c r="C313" s="2100" t="s">
        <v>1826</v>
      </c>
      <c r="D313" s="2101">
        <v>945.92</v>
      </c>
      <c r="E313" s="2102">
        <v>2</v>
      </c>
      <c r="F313" s="2023">
        <f t="shared" ref="F313:F319" si="1699">E313*2000*1.2</f>
      </c>
      <c r="G313" s="2025">
        <f t="shared" ref="G313:G319" si="943">F313/D313</f>
      </c>
      <c r="H313" s="2025">
        <f t="shared" ref="H313:H319" si="36">D313/E313</f>
      </c>
      <c r="I313" s="2025">
        <f t="shared" ref="I313:I319" si="392">F313/E313</f>
      </c>
      <c r="J313" s="2025">
        <f t="shared" ref="J313:J319" si="1801">D313/T313</f>
      </c>
      <c r="K313" s="2026">
        <f t="shared" ref="K313:K319" si="1992">O313/S313*1</f>
      </c>
      <c r="L313" s="2026">
        <f t="shared" ref="L313:L319" si="1361">T313/S313</f>
      </c>
      <c r="M313" s="2026">
        <f t="shared" ref="M313:M319" si="1539">V313/S313</f>
      </c>
      <c r="N313" s="2026">
        <f t="shared" ref="N313:N319" si="764">W313/V313</f>
      </c>
      <c r="O313" s="2027">
        <f t="shared" ref="O313:O319" si="1121">U313/P313</f>
      </c>
      <c r="P313" s="2084">
        <v>0.0205</v>
      </c>
      <c r="Q313" s="2027">
        <v>69</v>
      </c>
      <c r="R313" s="2025">
        <f t="shared" ref="R313:R318" si="214">(D313/S313)*1000</f>
      </c>
      <c r="S313" s="2059">
        <v>7656</v>
      </c>
      <c r="T313" s="2059">
        <v>151</v>
      </c>
      <c r="U313" s="2059">
        <v>30</v>
      </c>
      <c r="V313" s="2059">
        <v>150</v>
      </c>
      <c r="W313" s="2059">
        <v>17</v>
      </c>
      <c r="X313" s="2059">
        <v>2</v>
      </c>
      <c r="Y313" s="2093">
        <v>0</v>
      </c>
      <c r="Z313" s="2093">
        <v>4</v>
      </c>
      <c r="AA313" s="2025">
        <f t="shared" ref="AA313:AA319" si="570">AD313*1000/D313</f>
      </c>
      <c r="AB313" s="2085" t="s">
        <v>1863</v>
      </c>
      <c r="AC313" s="2085"/>
      <c r="AD313" s="2085">
        <v>19</v>
      </c>
    </row>
    <row r="314">
      <c r="A314" s="2098"/>
      <c r="B314" s="2103" t="s">
        <v>1837</v>
      </c>
      <c r="C314" s="2100" t="s">
        <v>1828</v>
      </c>
      <c r="D314" s="2101">
        <v>1440.7</v>
      </c>
      <c r="E314" s="2102">
        <v>1</v>
      </c>
      <c r="F314" s="2023">
        <f t="shared" si="1699"/>
      </c>
      <c r="G314" s="2025">
        <f t="shared" si="943"/>
      </c>
      <c r="H314" s="2025">
        <f t="shared" si="36"/>
      </c>
      <c r="I314" s="2025">
        <f t="shared" si="392"/>
      </c>
      <c r="J314" s="2025">
        <f t="shared" si="1801"/>
      </c>
      <c r="K314" s="2026">
        <f t="shared" si="1992"/>
      </c>
      <c r="L314" s="2026">
        <f t="shared" si="1361"/>
      </c>
      <c r="M314" s="2026">
        <f t="shared" si="1539"/>
      </c>
      <c r="N314" s="2026">
        <f t="shared" si="764"/>
      </c>
      <c r="O314" s="2027">
        <f t="shared" si="1121"/>
      </c>
      <c r="P314" s="2084">
        <v>0.0378</v>
      </c>
      <c r="Q314" s="2027">
        <v>73</v>
      </c>
      <c r="R314" s="2025">
        <f t="shared" si="214"/>
      </c>
      <c r="S314" s="2059">
        <v>11468</v>
      </c>
      <c r="T314" s="2059">
        <v>238</v>
      </c>
      <c r="U314" s="2059">
        <v>54</v>
      </c>
      <c r="V314" s="2059">
        <v>257</v>
      </c>
      <c r="W314" s="2059">
        <v>58</v>
      </c>
      <c r="X314" s="2059">
        <v>2</v>
      </c>
      <c r="Y314" s="2059">
        <v>0</v>
      </c>
      <c r="Z314" s="2093">
        <v>12</v>
      </c>
      <c r="AA314" s="2025">
        <f t="shared" si="570"/>
      </c>
      <c r="AB314" s="2085" t="s">
        <v>1863</v>
      </c>
      <c r="AC314" s="2085"/>
      <c r="AD314" s="2085">
        <v>23</v>
      </c>
    </row>
    <row r="315">
      <c r="A315" s="2098"/>
      <c r="B315" s="2086" t="s">
        <v>1832</v>
      </c>
      <c r="C315" s="2086"/>
      <c r="D315" s="2042">
        <f>SUM(D313:D314)</f>
      </c>
      <c r="E315" s="2087">
        <f>SUM(E313:E314)</f>
      </c>
      <c r="F315" s="2042">
        <f t="shared" si="1699"/>
      </c>
      <c r="G315" s="2038">
        <f t="shared" si="943"/>
      </c>
      <c r="H315" s="2038">
        <f t="shared" si="36"/>
      </c>
      <c r="I315" s="2038">
        <f t="shared" si="392"/>
      </c>
      <c r="J315" s="2038">
        <f t="shared" si="1801"/>
      </c>
      <c r="K315" s="2039">
        <f t="shared" si="1992"/>
      </c>
      <c r="L315" s="2039">
        <f t="shared" si="1361"/>
      </c>
      <c r="M315" s="2039">
        <f t="shared" si="1539"/>
      </c>
      <c r="N315" s="2039">
        <f t="shared" si="764"/>
      </c>
      <c r="O315" s="2040">
        <f t="shared" si="1121"/>
      </c>
      <c r="P315" s="2039">
        <f>AVERAGE(P313:P314)</f>
      </c>
      <c r="Q315" s="2042">
        <f>AVERAGE(Q313:Q314)</f>
      </c>
      <c r="R315" s="2038">
        <f t="shared" si="214"/>
      </c>
      <c r="S315" s="2088">
        <f>SUM(S313:S314)</f>
      </c>
      <c r="T315" s="2088">
        <f>SUM(T313:T314)</f>
      </c>
      <c r="U315" s="2088">
        <f>SUM(U313:U314)</f>
      </c>
      <c r="V315" s="2088">
        <f>SUM(V313:V314)</f>
      </c>
      <c r="W315" s="2088">
        <f>SUM(W313:W314)</f>
      </c>
      <c r="X315" s="2088">
        <f>SUM(X313:X314)</f>
      </c>
      <c r="Y315" s="2088">
        <f>SUM(Y313:Y314)</f>
      </c>
      <c r="Z315" s="2088">
        <f>SUM(Z313:Z314)</f>
      </c>
      <c r="AA315" s="2089">
        <f t="shared" si="570"/>
      </c>
      <c r="AB315" s="2090"/>
      <c r="AC315" s="2090"/>
      <c r="AD315" s="2091">
        <f>SUM(AD313:AD314)</f>
      </c>
    </row>
    <row r="316">
      <c r="A316" s="2098"/>
      <c r="B316" s="2099" t="s">
        <v>1847</v>
      </c>
      <c r="C316" s="2100" t="s">
        <v>1830</v>
      </c>
      <c r="D316" s="2101">
        <v>947.69</v>
      </c>
      <c r="E316" s="2102">
        <v>1</v>
      </c>
      <c r="F316" s="2023">
        <f t="shared" si="1699"/>
      </c>
      <c r="G316" s="2025">
        <f t="shared" si="943"/>
      </c>
      <c r="H316" s="2025">
        <f t="shared" si="36"/>
      </c>
      <c r="I316" s="2025">
        <f t="shared" si="392"/>
      </c>
      <c r="J316" s="2025">
        <f t="shared" si="1801"/>
      </c>
      <c r="K316" s="2026">
        <f t="shared" si="1992"/>
      </c>
      <c r="L316" s="2026">
        <f t="shared" si="1361"/>
      </c>
      <c r="M316" s="2026">
        <f t="shared" si="1539"/>
      </c>
      <c r="N316" s="2026">
        <f t="shared" si="764"/>
      </c>
      <c r="O316" s="2027">
        <f t="shared" si="1121"/>
      </c>
      <c r="P316" s="2092">
        <v>0.0424</v>
      </c>
      <c r="Q316" s="2027">
        <v>75</v>
      </c>
      <c r="R316" s="2025">
        <f t="shared" si="214"/>
      </c>
      <c r="S316" s="2059">
        <v>7995</v>
      </c>
      <c r="T316" s="2059">
        <v>216</v>
      </c>
      <c r="U316" s="2059">
        <v>50</v>
      </c>
      <c r="V316" s="2059">
        <v>230</v>
      </c>
      <c r="W316" s="2059">
        <v>34</v>
      </c>
      <c r="X316" s="2059">
        <v>4</v>
      </c>
      <c r="Y316" s="2093">
        <v>1</v>
      </c>
      <c r="Z316" s="2093">
        <v>9</v>
      </c>
      <c r="AA316" s="2025">
        <f t="shared" si="570"/>
      </c>
      <c r="AB316" s="2085" t="s">
        <v>1863</v>
      </c>
      <c r="AC316" s="2085"/>
      <c r="AD316" s="2085">
        <v>31</v>
      </c>
    </row>
    <row r="317">
      <c r="A317" s="2098"/>
      <c r="B317" s="2099" t="s">
        <v>1847</v>
      </c>
      <c r="C317" s="2100" t="s">
        <v>1831</v>
      </c>
      <c r="D317" s="2101">
        <v>709.68</v>
      </c>
      <c r="E317" s="2102">
        <v>1</v>
      </c>
      <c r="F317" s="2023">
        <f t="shared" si="1699"/>
      </c>
      <c r="G317" s="2057">
        <f t="shared" si="943"/>
      </c>
      <c r="H317" s="2057">
        <f t="shared" si="36"/>
      </c>
      <c r="I317" s="2057">
        <f t="shared" si="392"/>
      </c>
      <c r="J317" s="2057">
        <f t="shared" si="1801"/>
      </c>
      <c r="K317" s="2058">
        <f t="shared" si="1992"/>
      </c>
      <c r="L317" s="2058">
        <f t="shared" si="1361"/>
      </c>
      <c r="M317" s="2058">
        <f t="shared" si="1539"/>
      </c>
      <c r="N317" s="2058">
        <f t="shared" si="764"/>
      </c>
      <c r="O317" s="2027">
        <f t="shared" si="1121"/>
      </c>
      <c r="P317" s="2092">
        <v>0.0477</v>
      </c>
      <c r="Q317" s="2093">
        <v>82</v>
      </c>
      <c r="R317" s="2057">
        <f t="shared" si="214"/>
      </c>
      <c r="S317" s="2093">
        <v>4895</v>
      </c>
      <c r="T317" s="2093">
        <v>114</v>
      </c>
      <c r="U317" s="2093">
        <v>36</v>
      </c>
      <c r="V317" s="2093">
        <v>128</v>
      </c>
      <c r="W317" s="2093">
        <v>15</v>
      </c>
      <c r="X317" s="2093">
        <v>1</v>
      </c>
      <c r="Y317" s="2093">
        <v>0</v>
      </c>
      <c r="Z317" s="2093">
        <v>3</v>
      </c>
      <c r="AA317" s="2025">
        <f t="shared" si="570"/>
      </c>
      <c r="AB317" s="2085" t="s">
        <v>1863</v>
      </c>
      <c r="AC317" s="2085"/>
      <c r="AD317" s="2094">
        <v>9</v>
      </c>
    </row>
    <row r="318">
      <c r="A318" s="2098"/>
      <c r="B318" s="2086" t="s">
        <v>1832</v>
      </c>
      <c r="C318" s="2086"/>
      <c r="D318" s="2042">
        <f>SUM(D316:D317)</f>
      </c>
      <c r="E318" s="2042">
        <f>SUM(E316:E317)</f>
      </c>
      <c r="F318" s="2042">
        <f t="shared" si="1699"/>
      </c>
      <c r="G318" s="2038">
        <f t="shared" si="943"/>
      </c>
      <c r="H318" s="2038">
        <f t="shared" si="36"/>
      </c>
      <c r="I318" s="2038">
        <f t="shared" si="392"/>
      </c>
      <c r="J318" s="2038">
        <f t="shared" si="1801"/>
      </c>
      <c r="K318" s="2039">
        <f t="shared" si="1992"/>
      </c>
      <c r="L318" s="2039">
        <f t="shared" si="1361"/>
      </c>
      <c r="M318" s="2039">
        <f t="shared" si="1539"/>
      </c>
      <c r="N318" s="2039">
        <f t="shared" si="764"/>
      </c>
      <c r="O318" s="2040">
        <f t="shared" si="1121"/>
      </c>
      <c r="P318" s="2039">
        <f>AVERAGE(P316:P317)</f>
      </c>
      <c r="Q318" s="2042">
        <f>AVERAGE(Q316:Q317)</f>
      </c>
      <c r="R318" s="2042">
        <f t="shared" si="214"/>
      </c>
      <c r="S318" s="2040">
        <f>SUM(S316:S317)</f>
      </c>
      <c r="T318" s="2040">
        <f>SUM(T316:T317)</f>
      </c>
      <c r="U318" s="2040">
        <f>SUM(U316:U317)</f>
      </c>
      <c r="V318" s="2040">
        <f>SUM(V316:V317)</f>
      </c>
      <c r="W318" s="2040">
        <f>SUM(W316:W317)</f>
      </c>
      <c r="X318" s="2040">
        <f>SUM(X316:X317)</f>
      </c>
      <c r="Y318" s="2040">
        <f>SUM(Y316:Y317)</f>
      </c>
      <c r="Z318" s="2040">
        <f>SUM(Z316:Z317)</f>
      </c>
      <c r="AA318" s="2089">
        <f t="shared" si="570"/>
      </c>
      <c r="AB318" s="2090"/>
      <c r="AC318" s="2090"/>
      <c r="AD318" s="2091">
        <f>SUM(AD316:AD317)</f>
      </c>
    </row>
    <row r="319">
      <c r="A319" s="2098"/>
      <c r="B319" s="2095" t="s">
        <v>1833</v>
      </c>
      <c r="C319" s="2095"/>
      <c r="D319" s="2051">
        <f>D318+D315</f>
      </c>
      <c r="E319" s="2051">
        <f>E318+E315</f>
      </c>
      <c r="F319" s="2051">
        <f t="shared" si="1699"/>
      </c>
      <c r="G319" s="2046">
        <f t="shared" si="943"/>
      </c>
      <c r="H319" s="2046">
        <f t="shared" si="36"/>
      </c>
      <c r="I319" s="2046">
        <f t="shared" si="392"/>
      </c>
      <c r="J319" s="2046">
        <f t="shared" si="1801"/>
      </c>
      <c r="K319" s="2047">
        <f t="shared" si="1992"/>
      </c>
      <c r="L319" s="2047">
        <f t="shared" si="1361"/>
      </c>
      <c r="M319" s="2047">
        <f t="shared" si="1539"/>
      </c>
      <c r="N319" s="2047">
        <f t="shared" si="764"/>
      </c>
      <c r="O319" s="2048">
        <f t="shared" si="1121"/>
      </c>
      <c r="P319" s="2049">
        <f>(P318+P315)/2</f>
      </c>
      <c r="Q319" s="2050">
        <f>(Q318+Q315)/2</f>
      </c>
      <c r="R319" s="2051">
        <f>(R318+R315)/2</f>
      </c>
      <c r="S319" s="2048">
        <f>S318+S315</f>
      </c>
      <c r="T319" s="2048">
        <f>T318+T315</f>
      </c>
      <c r="U319" s="2048">
        <f>U318+U315</f>
      </c>
      <c r="V319" s="2048">
        <f>V318+V315</f>
      </c>
      <c r="W319" s="2048">
        <f>W318+W315</f>
      </c>
      <c r="X319" s="2048">
        <f>X318+X315</f>
      </c>
      <c r="Y319" s="2048">
        <f>Y318+Y315</f>
      </c>
      <c r="Z319" s="2048">
        <f>Z318+Z315</f>
      </c>
      <c r="AA319" s="2096">
        <f t="shared" si="570"/>
      </c>
      <c r="AB319" s="2097"/>
      <c r="AC319" s="2097"/>
      <c r="AD319" s="2067">
        <f>AD318+AD315</f>
      </c>
    </row>
    <row r="320">
      <c r="A320" s="2070" t="s">
        <v>1834</v>
      </c>
      <c r="B320" s="2070" t="s">
        <v>1792</v>
      </c>
      <c r="C320" s="2070"/>
      <c r="D320" s="2071" t="s">
        <v>1793</v>
      </c>
      <c r="E320" s="2071"/>
      <c r="F320" s="2071"/>
      <c r="G320" s="2071"/>
      <c r="H320" s="2071"/>
      <c r="I320" s="2071"/>
      <c r="J320" s="2072" t="s">
        <v>1794</v>
      </c>
      <c r="K320" s="2072"/>
      <c r="L320" s="2072"/>
      <c r="M320" s="2072"/>
      <c r="N320" s="2072"/>
      <c r="O320" s="2072"/>
      <c r="P320" s="2072"/>
      <c r="Q320" s="2072"/>
      <c r="R320" s="2072"/>
      <c r="S320" s="2072"/>
      <c r="T320" s="2072"/>
      <c r="U320" s="2072"/>
      <c r="V320" s="2072"/>
      <c r="W320" s="2072"/>
      <c r="X320" s="2072"/>
      <c r="Y320" s="2072"/>
      <c r="Z320" s="2072"/>
      <c r="AA320" s="2072"/>
      <c r="AB320" s="2072"/>
      <c r="AC320" s="2072"/>
      <c r="AD320" s="2073"/>
    </row>
    <row r="321">
      <c r="A321" s="2070"/>
      <c r="B321" s="2070" t="s">
        <v>1795</v>
      </c>
      <c r="C321" s="2070" t="s">
        <v>1796</v>
      </c>
      <c r="D321" s="2071" t="s">
        <v>1797</v>
      </c>
      <c r="E321" s="2074" t="s">
        <v>1798</v>
      </c>
      <c r="F321" s="2075" t="s">
        <v>1799</v>
      </c>
      <c r="G321" s="2076" t="s">
        <v>1800</v>
      </c>
      <c r="H321" s="2076" t="s">
        <v>1801</v>
      </c>
      <c r="I321" s="2076" t="s">
        <v>1802</v>
      </c>
      <c r="J321" s="2072" t="s">
        <v>1803</v>
      </c>
      <c r="K321" s="2077" t="s">
        <v>1804</v>
      </c>
      <c r="L321" s="2077" t="s">
        <v>1805</v>
      </c>
      <c r="M321" s="2077" t="s">
        <v>1806</v>
      </c>
      <c r="N321" s="2077" t="s">
        <v>1807</v>
      </c>
      <c r="O321" s="2078" t="s">
        <v>1808</v>
      </c>
      <c r="P321" s="2077" t="s">
        <v>1809</v>
      </c>
      <c r="Q321" s="2078" t="s">
        <v>1810</v>
      </c>
      <c r="R321" s="2072" t="s">
        <v>1811</v>
      </c>
      <c r="S321" s="2078" t="s">
        <v>1812</v>
      </c>
      <c r="T321" s="2078" t="s">
        <v>1813</v>
      </c>
      <c r="U321" s="2078" t="s">
        <v>1814</v>
      </c>
      <c r="V321" s="2078" t="s">
        <v>1815</v>
      </c>
      <c r="W321" s="2078" t="s">
        <v>1816</v>
      </c>
      <c r="X321" s="2078" t="s">
        <v>1817</v>
      </c>
      <c r="Y321" s="2078" t="s">
        <v>1818</v>
      </c>
      <c r="Z321" s="2078" t="s">
        <v>1819</v>
      </c>
      <c r="AA321" s="2079" t="s">
        <v>1820</v>
      </c>
      <c r="AB321" s="2073" t="s">
        <v>1821</v>
      </c>
      <c r="AC321" s="2073" t="s">
        <v>1822</v>
      </c>
      <c r="AD321" s="2080" t="s">
        <v>1823</v>
      </c>
    </row>
    <row r="322">
      <c r="A322" s="2098" t="s">
        <v>1876</v>
      </c>
      <c r="B322" s="2103" t="s">
        <v>1837</v>
      </c>
      <c r="C322" s="2100" t="s">
        <v>1826</v>
      </c>
      <c r="D322" s="2101">
        <v>2821.87</v>
      </c>
      <c r="E322" s="2102">
        <v>0</v>
      </c>
      <c r="F322" s="2023">
        <f t="shared" ref="F322:F328" si="1700">E322*2000*1.2</f>
      </c>
      <c r="G322" s="2025">
        <f t="shared" ref="G322:G328" si="944">F322/D322</f>
      </c>
      <c r="H322" s="2025">
        <f t="shared" ref="H322:H328" si="37">D322/E322</f>
      </c>
      <c r="I322" s="2025">
        <f t="shared" ref="I322:I328" si="393">F322/E322</f>
      </c>
      <c r="J322" s="2025">
        <f t="shared" ref="J322:J328" si="1802">D322/T322</f>
      </c>
      <c r="K322" s="2026">
        <f t="shared" ref="K322:K328" si="1993">O322/S322*1</f>
      </c>
      <c r="L322" s="2026">
        <f t="shared" ref="L322:L328" si="1362">T322/S322</f>
      </c>
      <c r="M322" s="2026">
        <f t="shared" ref="M322:M328" si="1540">V322/S322</f>
      </c>
      <c r="N322" s="2026">
        <f t="shared" ref="N322:N328" si="765">W322/V322</f>
      </c>
      <c r="O322" s="2027">
        <f t="shared" ref="O322:O328" si="1122">U322/P322</f>
      </c>
      <c r="P322" s="2084">
        <v>0.0259</v>
      </c>
      <c r="Q322" s="2027">
        <v>61</v>
      </c>
      <c r="R322" s="2025">
        <f t="shared" ref="R322:R327" si="215">(D322/S322)*1000</f>
      </c>
      <c r="S322" s="2059">
        <v>20161</v>
      </c>
      <c r="T322" s="2059">
        <v>426</v>
      </c>
      <c r="U322" s="2059">
        <v>97</v>
      </c>
      <c r="V322" s="2059">
        <v>468</v>
      </c>
      <c r="W322" s="2059">
        <v>40</v>
      </c>
      <c r="X322" s="2059">
        <v>3</v>
      </c>
      <c r="Y322" s="2093">
        <v>2</v>
      </c>
      <c r="Z322" s="2093">
        <v>12</v>
      </c>
      <c r="AA322" s="2025">
        <f t="shared" ref="AA322:AA328" si="571">AD322*1000/D322</f>
      </c>
      <c r="AB322" s="2085" t="s">
        <v>1863</v>
      </c>
      <c r="AC322" s="2085"/>
      <c r="AD322" s="2085">
        <v>32</v>
      </c>
    </row>
    <row r="323">
      <c r="A323" s="2098"/>
      <c r="B323" s="2103" t="s">
        <v>1837</v>
      </c>
      <c r="C323" s="2100" t="s">
        <v>1828</v>
      </c>
      <c r="D323" s="2101">
        <v>1625.99</v>
      </c>
      <c r="E323" s="2102">
        <v>3</v>
      </c>
      <c r="F323" s="2023">
        <f t="shared" si="1700"/>
      </c>
      <c r="G323" s="2025">
        <f t="shared" si="944"/>
      </c>
      <c r="H323" s="2025">
        <f t="shared" si="37"/>
      </c>
      <c r="I323" s="2025">
        <f t="shared" si="393"/>
      </c>
      <c r="J323" s="2025">
        <f t="shared" si="1802"/>
      </c>
      <c r="K323" s="2026">
        <f t="shared" si="1993"/>
      </c>
      <c r="L323" s="2026">
        <f t="shared" si="1362"/>
      </c>
      <c r="M323" s="2026">
        <f t="shared" si="1540"/>
      </c>
      <c r="N323" s="2026">
        <f t="shared" si="765"/>
      </c>
      <c r="O323" s="2027">
        <f t="shared" si="1122"/>
      </c>
      <c r="P323" s="2084">
        <v>0.0093</v>
      </c>
      <c r="Q323" s="2027">
        <v>63</v>
      </c>
      <c r="R323" s="2025">
        <f t="shared" si="215"/>
      </c>
      <c r="S323" s="2059">
        <v>15923</v>
      </c>
      <c r="T323" s="2059">
        <v>410</v>
      </c>
      <c r="U323" s="2059">
        <v>58</v>
      </c>
      <c r="V323" s="2059">
        <v>426</v>
      </c>
      <c r="W323" s="2059">
        <v>43</v>
      </c>
      <c r="X323" s="2059">
        <v>7</v>
      </c>
      <c r="Y323" s="2059">
        <v>1</v>
      </c>
      <c r="Z323" s="2093">
        <v>1</v>
      </c>
      <c r="AA323" s="2025">
        <f t="shared" si="571"/>
      </c>
      <c r="AB323" s="2085" t="s">
        <v>1863</v>
      </c>
      <c r="AC323" s="2085"/>
      <c r="AD323" s="2085">
        <v>29</v>
      </c>
    </row>
    <row r="324">
      <c r="A324" s="2098"/>
      <c r="B324" s="2086" t="s">
        <v>1832</v>
      </c>
      <c r="C324" s="2086"/>
      <c r="D324" s="2042">
        <f>SUM(D322:D323)</f>
      </c>
      <c r="E324" s="2087">
        <f>SUM(E322:E323)</f>
      </c>
      <c r="F324" s="2042">
        <f t="shared" si="1700"/>
      </c>
      <c r="G324" s="2038">
        <f t="shared" si="944"/>
      </c>
      <c r="H324" s="2038">
        <f t="shared" si="37"/>
      </c>
      <c r="I324" s="2038">
        <f t="shared" si="393"/>
      </c>
      <c r="J324" s="2038">
        <f t="shared" si="1802"/>
      </c>
      <c r="K324" s="2039">
        <f t="shared" si="1993"/>
      </c>
      <c r="L324" s="2039">
        <f t="shared" si="1362"/>
      </c>
      <c r="M324" s="2039">
        <f t="shared" si="1540"/>
      </c>
      <c r="N324" s="2039">
        <f t="shared" si="765"/>
      </c>
      <c r="O324" s="2040">
        <f t="shared" si="1122"/>
      </c>
      <c r="P324" s="2039">
        <f>AVERAGE(P322:P323)</f>
      </c>
      <c r="Q324" s="2042">
        <f>AVERAGE(Q322:Q323)</f>
      </c>
      <c r="R324" s="2038">
        <f t="shared" si="215"/>
      </c>
      <c r="S324" s="2088">
        <f>SUM(S322:S323)</f>
      </c>
      <c r="T324" s="2088">
        <f>SUM(T322:T323)</f>
      </c>
      <c r="U324" s="2088">
        <f>SUM(U322:U323)</f>
      </c>
      <c r="V324" s="2088">
        <f>SUM(V322:V323)</f>
      </c>
      <c r="W324" s="2088">
        <f>SUM(W322:W323)</f>
      </c>
      <c r="X324" s="2088">
        <f>SUM(X322:X323)</f>
      </c>
      <c r="Y324" s="2088">
        <f>SUM(Y322:Y323)</f>
      </c>
      <c r="Z324" s="2088">
        <f>SUM(Z322:Z323)</f>
      </c>
      <c r="AA324" s="2089">
        <f t="shared" si="571"/>
      </c>
      <c r="AB324" s="2090"/>
      <c r="AC324" s="2090"/>
      <c r="AD324" s="2091">
        <f>SUM(AD322:AD323)</f>
      </c>
    </row>
    <row r="325">
      <c r="A325" s="2098"/>
      <c r="B325" s="2099" t="s">
        <v>1847</v>
      </c>
      <c r="C325" s="2100" t="s">
        <v>1830</v>
      </c>
      <c r="D325" s="2101">
        <v>2115.43</v>
      </c>
      <c r="E325" s="2102">
        <v>0</v>
      </c>
      <c r="F325" s="2023">
        <f t="shared" si="1700"/>
      </c>
      <c r="G325" s="2025">
        <f t="shared" si="944"/>
      </c>
      <c r="H325" s="2025">
        <f t="shared" si="37"/>
      </c>
      <c r="I325" s="2025">
        <f t="shared" si="393"/>
      </c>
      <c r="J325" s="2025">
        <f t="shared" si="1802"/>
      </c>
      <c r="K325" s="2026">
        <f t="shared" si="1993"/>
      </c>
      <c r="L325" s="2026">
        <f t="shared" si="1362"/>
      </c>
      <c r="M325" s="2026">
        <f t="shared" si="1540"/>
      </c>
      <c r="N325" s="2026">
        <f t="shared" si="765"/>
      </c>
      <c r="O325" s="2027">
        <f t="shared" si="1122"/>
      </c>
      <c r="P325" s="2092">
        <v>0.0437</v>
      </c>
      <c r="Q325" s="2027">
        <v>60</v>
      </c>
      <c r="R325" s="2025">
        <f t="shared" si="215"/>
      </c>
      <c r="S325" s="2059">
        <v>15313</v>
      </c>
      <c r="T325" s="2059">
        <v>432</v>
      </c>
      <c r="U325" s="2059">
        <v>71</v>
      </c>
      <c r="V325" s="2059">
        <v>480</v>
      </c>
      <c r="W325" s="2059">
        <v>21</v>
      </c>
      <c r="X325" s="2059">
        <v>0</v>
      </c>
      <c r="Y325" s="2093">
        <v>3</v>
      </c>
      <c r="Z325" s="2093">
        <v>6</v>
      </c>
      <c r="AA325" s="2025">
        <f t="shared" si="571"/>
      </c>
      <c r="AB325" s="2085" t="s">
        <v>1863</v>
      </c>
      <c r="AC325" s="2085"/>
      <c r="AD325" s="2085">
        <v>33</v>
      </c>
    </row>
    <row r="326">
      <c r="A326" s="2098"/>
      <c r="B326" s="2099" t="s">
        <v>1847</v>
      </c>
      <c r="C326" s="2100" t="s">
        <v>1831</v>
      </c>
      <c r="D326" s="2101">
        <v>3004.65</v>
      </c>
      <c r="E326" s="2102">
        <v>1</v>
      </c>
      <c r="F326" s="2023">
        <f t="shared" si="1700"/>
      </c>
      <c r="G326" s="2057">
        <f t="shared" si="944"/>
      </c>
      <c r="H326" s="2057">
        <f t="shared" si="37"/>
      </c>
      <c r="I326" s="2057">
        <f t="shared" si="393"/>
      </c>
      <c r="J326" s="2057">
        <f t="shared" si="1802"/>
      </c>
      <c r="K326" s="2058">
        <f t="shared" si="1993"/>
      </c>
      <c r="L326" s="2058">
        <f t="shared" si="1362"/>
      </c>
      <c r="M326" s="2058">
        <f t="shared" si="1540"/>
      </c>
      <c r="N326" s="2058">
        <f t="shared" si="765"/>
      </c>
      <c r="O326" s="2027">
        <f t="shared" si="1122"/>
      </c>
      <c r="P326" s="2092">
        <v>0.0438</v>
      </c>
      <c r="Q326" s="2093">
        <v>59</v>
      </c>
      <c r="R326" s="2025">
        <f t="shared" si="215"/>
      </c>
      <c r="S326" s="2093">
        <v>21218</v>
      </c>
      <c r="T326" s="2093">
        <v>501</v>
      </c>
      <c r="U326" s="2093">
        <v>90</v>
      </c>
      <c r="V326" s="2093">
        <v>529</v>
      </c>
      <c r="W326" s="2093">
        <v>60</v>
      </c>
      <c r="X326" s="2093">
        <v>2</v>
      </c>
      <c r="Y326" s="2093">
        <v>2</v>
      </c>
      <c r="Z326" s="2093">
        <v>13</v>
      </c>
      <c r="AA326" s="2025">
        <f t="shared" si="571"/>
      </c>
      <c r="AB326" s="2085" t="s">
        <v>1863</v>
      </c>
      <c r="AC326" s="2085"/>
      <c r="AD326" s="2094">
        <v>38</v>
      </c>
    </row>
    <row r="327">
      <c r="A327" s="2098"/>
      <c r="B327" s="2086" t="s">
        <v>1832</v>
      </c>
      <c r="C327" s="2086"/>
      <c r="D327" s="2042">
        <f>SUM(D325:D326)</f>
      </c>
      <c r="E327" s="2042">
        <f>SUM(E325:E326)</f>
      </c>
      <c r="F327" s="2042">
        <f t="shared" si="1700"/>
      </c>
      <c r="G327" s="2038">
        <f t="shared" si="944"/>
      </c>
      <c r="H327" s="2038">
        <f t="shared" si="37"/>
      </c>
      <c r="I327" s="2038">
        <f t="shared" si="393"/>
      </c>
      <c r="J327" s="2038">
        <f t="shared" si="1802"/>
      </c>
      <c r="K327" s="2039">
        <f t="shared" si="1993"/>
      </c>
      <c r="L327" s="2039">
        <f t="shared" si="1362"/>
      </c>
      <c r="M327" s="2039">
        <f t="shared" si="1540"/>
      </c>
      <c r="N327" s="2039">
        <f t="shared" si="765"/>
      </c>
      <c r="O327" s="2040">
        <f t="shared" si="1122"/>
      </c>
      <c r="P327" s="2039">
        <f>AVERAGE(P325:P326)</f>
      </c>
      <c r="Q327" s="2042">
        <f>AVERAGE(Q325:Q326)</f>
      </c>
      <c r="R327" s="2042">
        <f t="shared" si="215"/>
      </c>
      <c r="S327" s="2040">
        <f>SUM(S325:S326)</f>
      </c>
      <c r="T327" s="2040">
        <f>SUM(T325:T326)</f>
      </c>
      <c r="U327" s="2040">
        <f>SUM(U325:U326)</f>
      </c>
      <c r="V327" s="2040">
        <f>SUM(V325:V326)</f>
      </c>
      <c r="W327" s="2040">
        <f>SUM(W325:W326)</f>
      </c>
      <c r="X327" s="2040">
        <f>SUM(X325:X326)</f>
      </c>
      <c r="Y327" s="2040">
        <f>SUM(Y325:Y326)</f>
      </c>
      <c r="Z327" s="2040">
        <f>SUM(Z325:Z326)</f>
      </c>
      <c r="AA327" s="2089">
        <f t="shared" si="571"/>
      </c>
      <c r="AB327" s="2090"/>
      <c r="AC327" s="2090"/>
      <c r="AD327" s="2091">
        <f>SUM(AD325:AD326)</f>
      </c>
    </row>
    <row r="328">
      <c r="A328" s="2098"/>
      <c r="B328" s="2095" t="s">
        <v>1833</v>
      </c>
      <c r="C328" s="2095"/>
      <c r="D328" s="2051">
        <f>D327+D324</f>
      </c>
      <c r="E328" s="2051">
        <f>E327+E324</f>
      </c>
      <c r="F328" s="2051">
        <f t="shared" si="1700"/>
      </c>
      <c r="G328" s="2046">
        <f t="shared" si="944"/>
      </c>
      <c r="H328" s="2046">
        <f t="shared" si="37"/>
      </c>
      <c r="I328" s="2046">
        <f t="shared" si="393"/>
      </c>
      <c r="J328" s="2046">
        <f t="shared" si="1802"/>
      </c>
      <c r="K328" s="2047">
        <f t="shared" si="1993"/>
      </c>
      <c r="L328" s="2047">
        <f t="shared" si="1362"/>
      </c>
      <c r="M328" s="2047">
        <f t="shared" si="1540"/>
      </c>
      <c r="N328" s="2047">
        <f t="shared" si="765"/>
      </c>
      <c r="O328" s="2048">
        <f t="shared" si="1122"/>
      </c>
      <c r="P328" s="2049">
        <f>(P327+P324)/2</f>
      </c>
      <c r="Q328" s="2050">
        <f>(Q327+Q324)/2</f>
      </c>
      <c r="R328" s="2051">
        <f>(R327+R324)/2</f>
      </c>
      <c r="S328" s="2048">
        <f>S327+S324</f>
      </c>
      <c r="T328" s="2048">
        <f>T327+T324</f>
      </c>
      <c r="U328" s="2048">
        <f>U327+U324</f>
      </c>
      <c r="V328" s="2048">
        <f>V327+V324</f>
      </c>
      <c r="W328" s="2048">
        <f>W327+W324</f>
      </c>
      <c r="X328" s="2048">
        <f>X327+X324</f>
      </c>
      <c r="Y328" s="2048">
        <f>Y327+Y324</f>
      </c>
      <c r="Z328" s="2048">
        <f>Z327+Z324</f>
      </c>
      <c r="AA328" s="2096">
        <f t="shared" si="571"/>
      </c>
      <c r="AB328" s="2097"/>
      <c r="AC328" s="2097"/>
      <c r="AD328" s="2104">
        <f>AD327+AD324</f>
      </c>
    </row>
    <row r="329">
      <c r="A329" s="2070" t="s">
        <v>1834</v>
      </c>
      <c r="B329" s="2070" t="s">
        <v>1792</v>
      </c>
      <c r="C329" s="2070"/>
      <c r="D329" s="2071" t="s">
        <v>1793</v>
      </c>
      <c r="E329" s="2071"/>
      <c r="F329" s="2071"/>
      <c r="G329" s="2071"/>
      <c r="H329" s="2071"/>
      <c r="I329" s="2071"/>
      <c r="J329" s="2072" t="s">
        <v>1794</v>
      </c>
      <c r="K329" s="2072"/>
      <c r="L329" s="2072"/>
      <c r="M329" s="2072"/>
      <c r="N329" s="2072"/>
      <c r="O329" s="2072"/>
      <c r="P329" s="2072"/>
      <c r="Q329" s="2072"/>
      <c r="R329" s="2072"/>
      <c r="S329" s="2072"/>
      <c r="T329" s="2072"/>
      <c r="U329" s="2072"/>
      <c r="V329" s="2072"/>
      <c r="W329" s="2072"/>
      <c r="X329" s="2072"/>
      <c r="Y329" s="2072"/>
      <c r="Z329" s="2072"/>
      <c r="AA329" s="2072"/>
      <c r="AB329" s="2072"/>
      <c r="AC329" s="2072"/>
      <c r="AD329" s="2073"/>
    </row>
    <row r="330">
      <c r="A330" s="2070"/>
      <c r="B330" s="2070" t="s">
        <v>1795</v>
      </c>
      <c r="C330" s="2070" t="s">
        <v>1796</v>
      </c>
      <c r="D330" s="2071" t="s">
        <v>1797</v>
      </c>
      <c r="E330" s="2074" t="s">
        <v>1798</v>
      </c>
      <c r="F330" s="2075" t="s">
        <v>1799</v>
      </c>
      <c r="G330" s="2076" t="s">
        <v>1800</v>
      </c>
      <c r="H330" s="2076" t="s">
        <v>1801</v>
      </c>
      <c r="I330" s="2076" t="s">
        <v>1802</v>
      </c>
      <c r="J330" s="2072" t="s">
        <v>1803</v>
      </c>
      <c r="K330" s="2077" t="s">
        <v>1804</v>
      </c>
      <c r="L330" s="2077" t="s">
        <v>1805</v>
      </c>
      <c r="M330" s="2077" t="s">
        <v>1806</v>
      </c>
      <c r="N330" s="2077" t="s">
        <v>1807</v>
      </c>
      <c r="O330" s="2078" t="s">
        <v>1808</v>
      </c>
      <c r="P330" s="2077" t="s">
        <v>1809</v>
      </c>
      <c r="Q330" s="2078" t="s">
        <v>1810</v>
      </c>
      <c r="R330" s="2072" t="s">
        <v>1811</v>
      </c>
      <c r="S330" s="2078" t="s">
        <v>1812</v>
      </c>
      <c r="T330" s="2078" t="s">
        <v>1813</v>
      </c>
      <c r="U330" s="2078" t="s">
        <v>1814</v>
      </c>
      <c r="V330" s="2078" t="s">
        <v>1815</v>
      </c>
      <c r="W330" s="2078" t="s">
        <v>1816</v>
      </c>
      <c r="X330" s="2078" t="s">
        <v>1817</v>
      </c>
      <c r="Y330" s="2078" t="s">
        <v>1818</v>
      </c>
      <c r="Z330" s="2078" t="s">
        <v>1819</v>
      </c>
      <c r="AA330" s="2079" t="s">
        <v>1820</v>
      </c>
      <c r="AB330" s="2073" t="s">
        <v>1821</v>
      </c>
      <c r="AC330" s="2073" t="s">
        <v>1822</v>
      </c>
      <c r="AD330" s="2080" t="s">
        <v>1823</v>
      </c>
    </row>
    <row r="331">
      <c r="A331" s="2098" t="s">
        <v>1877</v>
      </c>
      <c r="B331" s="2103" t="s">
        <v>1837</v>
      </c>
      <c r="C331" s="2100" t="s">
        <v>1826</v>
      </c>
      <c r="D331" s="2101">
        <v>2000</v>
      </c>
      <c r="E331" s="2102">
        <v>1</v>
      </c>
      <c r="F331" s="2023">
        <f t="shared" ref="F331:F337" si="1701">E331*2000*1.2</f>
      </c>
      <c r="G331" s="2025">
        <f t="shared" ref="G331:G337" si="945">F331/D331</f>
      </c>
      <c r="H331" s="2025">
        <f t="shared" ref="H331:H337" si="38">D331/E331</f>
      </c>
      <c r="I331" s="2025">
        <f t="shared" ref="I331:I337" si="394">F331/E331</f>
      </c>
      <c r="J331" s="2025">
        <f t="shared" ref="J331:J337" si="1803">D331/T331</f>
      </c>
      <c r="K331" s="2026">
        <f t="shared" ref="K331:K337" si="1994">O331/S331*1</f>
      </c>
      <c r="L331" s="2026">
        <f t="shared" ref="L331:L337" si="1363">T331/S331</f>
      </c>
      <c r="M331" s="2026">
        <f t="shared" ref="M331:M337" si="1541">V331/S331</f>
      </c>
      <c r="N331" s="2026">
        <f t="shared" ref="N331:N337" si="766">W331/V331</f>
      </c>
      <c r="O331" s="2027">
        <f t="shared" ref="O331:O337" si="1123">U331/P331</f>
      </c>
      <c r="P331" s="2084">
        <v>0.0578</v>
      </c>
      <c r="Q331" s="2027">
        <v>75</v>
      </c>
      <c r="R331" s="2025">
        <f t="shared" ref="R331:R336" si="216">(D331/S331)*1000</f>
      </c>
      <c r="S331" s="2059">
        <v>13373</v>
      </c>
      <c r="T331" s="2059">
        <v>222</v>
      </c>
      <c r="U331" s="2059">
        <v>52</v>
      </c>
      <c r="V331" s="2059">
        <v>238</v>
      </c>
      <c r="W331" s="2059">
        <v>26</v>
      </c>
      <c r="X331" s="2059">
        <v>1</v>
      </c>
      <c r="Y331" s="2093">
        <v>2</v>
      </c>
      <c r="Z331" s="2093">
        <v>9</v>
      </c>
      <c r="AA331" s="2025">
        <f t="shared" ref="AA331:AA337" si="572">AD331*1000/D331</f>
      </c>
      <c r="AB331" s="2085" t="s">
        <v>1863</v>
      </c>
      <c r="AC331" s="2085"/>
      <c r="AD331" s="2085">
        <v>19</v>
      </c>
    </row>
    <row r="332">
      <c r="A332" s="2098"/>
      <c r="B332" s="2103" t="s">
        <v>1837</v>
      </c>
      <c r="C332" s="2100" t="s">
        <v>1828</v>
      </c>
      <c r="D332" s="2101">
        <v>1000</v>
      </c>
      <c r="E332" s="2102">
        <v>0</v>
      </c>
      <c r="F332" s="2023">
        <f t="shared" si="1701"/>
      </c>
      <c r="G332" s="2025">
        <f t="shared" si="945"/>
      </c>
      <c r="H332" s="2025">
        <f t="shared" si="38"/>
      </c>
      <c r="I332" s="2025">
        <f t="shared" si="394"/>
      </c>
      <c r="J332" s="2025">
        <f t="shared" si="1803"/>
      </c>
      <c r="K332" s="2026">
        <f t="shared" si="1994"/>
      </c>
      <c r="L332" s="2026">
        <f t="shared" si="1363"/>
      </c>
      <c r="M332" s="2026">
        <f t="shared" si="1541"/>
      </c>
      <c r="N332" s="2026">
        <f t="shared" si="766"/>
      </c>
      <c r="O332" s="2027">
        <f t="shared" si="1123"/>
      </c>
      <c r="P332" s="2084">
        <v>0.0169</v>
      </c>
      <c r="Q332" s="2027">
        <v>80</v>
      </c>
      <c r="R332" s="2025">
        <f t="shared" si="216"/>
      </c>
      <c r="S332" s="2059">
        <v>10173</v>
      </c>
      <c r="T332" s="2059">
        <v>151</v>
      </c>
      <c r="U332" s="2059">
        <v>36</v>
      </c>
      <c r="V332" s="2059">
        <v>162</v>
      </c>
      <c r="W332" s="2059">
        <v>10</v>
      </c>
      <c r="X332" s="2059">
        <v>2</v>
      </c>
      <c r="Y332" s="2059">
        <v>0</v>
      </c>
      <c r="Z332" s="2093">
        <v>7</v>
      </c>
      <c r="AA332" s="2025">
        <f t="shared" si="572"/>
      </c>
      <c r="AB332" s="2085" t="s">
        <v>1863</v>
      </c>
      <c r="AC332" s="2085"/>
      <c r="AD332" s="2085">
        <v>20</v>
      </c>
    </row>
    <row r="333">
      <c r="A333" s="2098"/>
      <c r="B333" s="2086" t="s">
        <v>1832</v>
      </c>
      <c r="C333" s="2086"/>
      <c r="D333" s="2042">
        <f>SUM(D331:D332)</f>
      </c>
      <c r="E333" s="2087">
        <f>SUM(E331:E332)</f>
      </c>
      <c r="F333" s="2042">
        <f t="shared" si="1701"/>
      </c>
      <c r="G333" s="2038">
        <f t="shared" si="945"/>
      </c>
      <c r="H333" s="2038">
        <f t="shared" si="38"/>
      </c>
      <c r="I333" s="2038">
        <f t="shared" si="394"/>
      </c>
      <c r="J333" s="2038">
        <f t="shared" si="1803"/>
      </c>
      <c r="K333" s="2039">
        <f t="shared" si="1994"/>
      </c>
      <c r="L333" s="2039">
        <f t="shared" si="1363"/>
      </c>
      <c r="M333" s="2039">
        <f t="shared" si="1541"/>
      </c>
      <c r="N333" s="2039">
        <f t="shared" si="766"/>
      </c>
      <c r="O333" s="2040">
        <f t="shared" si="1123"/>
      </c>
      <c r="P333" s="2039">
        <f>AVERAGE(P331:P332)</f>
      </c>
      <c r="Q333" s="2042">
        <f>AVERAGE(Q331:Q332)</f>
      </c>
      <c r="R333" s="2038">
        <f t="shared" si="216"/>
      </c>
      <c r="S333" s="2088">
        <f>SUM(S331:S332)</f>
      </c>
      <c r="T333" s="2088">
        <f>SUM(T331:T332)</f>
      </c>
      <c r="U333" s="2088">
        <f>SUM(U331:U332)</f>
      </c>
      <c r="V333" s="2088">
        <f>SUM(V331:V332)</f>
      </c>
      <c r="W333" s="2088">
        <f>SUM(W331:W332)</f>
      </c>
      <c r="X333" s="2088">
        <f>SUM(X331:X332)</f>
      </c>
      <c r="Y333" s="2088">
        <f>SUM(Y331:Y332)</f>
      </c>
      <c r="Z333" s="2088">
        <f>SUM(Z331:Z332)</f>
      </c>
      <c r="AA333" s="2089">
        <f t="shared" si="572"/>
      </c>
      <c r="AB333" s="2090"/>
      <c r="AC333" s="2090"/>
      <c r="AD333" s="2091">
        <f>SUM(AD331:AD332)</f>
      </c>
    </row>
    <row r="334">
      <c r="A334" s="2098"/>
      <c r="B334" s="2099" t="s">
        <v>1847</v>
      </c>
      <c r="C334" s="2100" t="s">
        <v>1830</v>
      </c>
      <c r="D334" s="2101">
        <v>889.25</v>
      </c>
      <c r="E334" s="2102">
        <v>0</v>
      </c>
      <c r="F334" s="2023">
        <f t="shared" si="1701"/>
      </c>
      <c r="G334" s="2025">
        <f t="shared" si="945"/>
      </c>
      <c r="H334" s="2025">
        <f t="shared" si="38"/>
      </c>
      <c r="I334" s="2025">
        <f t="shared" si="394"/>
      </c>
      <c r="J334" s="2025">
        <f t="shared" si="1803"/>
      </c>
      <c r="K334" s="2026">
        <f t="shared" si="1994"/>
      </c>
      <c r="L334" s="2026">
        <f t="shared" si="1363"/>
      </c>
      <c r="M334" s="2026">
        <f t="shared" si="1541"/>
      </c>
      <c r="N334" s="2026">
        <f t="shared" si="766"/>
      </c>
      <c r="O334" s="2027">
        <f t="shared" si="1123"/>
      </c>
      <c r="P334" s="2092">
        <v>0.0292</v>
      </c>
      <c r="Q334" s="2027">
        <v>86</v>
      </c>
      <c r="R334" s="2025">
        <f t="shared" si="216"/>
      </c>
      <c r="S334" s="2059">
        <v>7538</v>
      </c>
      <c r="T334" s="2059">
        <v>160</v>
      </c>
      <c r="U334" s="2059">
        <v>32</v>
      </c>
      <c r="V334" s="2059">
        <v>160</v>
      </c>
      <c r="W334" s="2059">
        <v>19</v>
      </c>
      <c r="X334" s="2059">
        <v>1</v>
      </c>
      <c r="Y334" s="2093">
        <v>1</v>
      </c>
      <c r="Z334" s="2093">
        <v>5</v>
      </c>
      <c r="AA334" s="2025">
        <f t="shared" si="572"/>
      </c>
      <c r="AB334" s="2085" t="s">
        <v>1863</v>
      </c>
      <c r="AC334" s="2085"/>
      <c r="AD334" s="2085">
        <v>19</v>
      </c>
    </row>
    <row r="335">
      <c r="A335" s="2098"/>
      <c r="B335" s="2099" t="s">
        <v>1847</v>
      </c>
      <c r="C335" s="2100" t="s">
        <v>1831</v>
      </c>
      <c r="D335" s="2101">
        <v>281.07</v>
      </c>
      <c r="E335" s="2102">
        <v>0</v>
      </c>
      <c r="F335" s="2023">
        <f t="shared" si="1701"/>
      </c>
      <c r="G335" s="2057">
        <f t="shared" si="945"/>
      </c>
      <c r="H335" s="2057">
        <f t="shared" si="38"/>
      </c>
      <c r="I335" s="2057">
        <f t="shared" si="394"/>
      </c>
      <c r="J335" s="2057">
        <f t="shared" si="1803"/>
      </c>
      <c r="K335" s="2058">
        <f t="shared" si="1994"/>
      </c>
      <c r="L335" s="2058">
        <f t="shared" si="1363"/>
      </c>
      <c r="M335" s="2058">
        <f t="shared" si="1541"/>
      </c>
      <c r="N335" s="2058">
        <f t="shared" si="766"/>
      </c>
      <c r="O335" s="2027">
        <f t="shared" si="1123"/>
      </c>
      <c r="P335" s="2092">
        <v>0.0229</v>
      </c>
      <c r="Q335" s="2093">
        <v>88</v>
      </c>
      <c r="R335" s="2025">
        <f t="shared" si="216"/>
      </c>
      <c r="S335" s="2093">
        <v>2915</v>
      </c>
      <c r="T335" s="2093">
        <v>70</v>
      </c>
      <c r="U335" s="2093">
        <v>18</v>
      </c>
      <c r="V335" s="2093">
        <v>75</v>
      </c>
      <c r="W335" s="2093">
        <v>6</v>
      </c>
      <c r="X335" s="2093">
        <v>1</v>
      </c>
      <c r="Y335" s="2093">
        <v>0</v>
      </c>
      <c r="Z335" s="2093">
        <v>6</v>
      </c>
      <c r="AA335" s="2025">
        <f t="shared" si="572"/>
      </c>
      <c r="AB335" s="2085" t="s">
        <v>1863</v>
      </c>
      <c r="AC335" s="2085"/>
      <c r="AD335" s="2094">
        <v>16</v>
      </c>
    </row>
    <row r="336">
      <c r="A336" s="2098"/>
      <c r="B336" s="2086" t="s">
        <v>1832</v>
      </c>
      <c r="C336" s="2086"/>
      <c r="D336" s="2042">
        <f>SUM(D334:D335)</f>
      </c>
      <c r="E336" s="2042">
        <f>SUM(E334:E335)</f>
      </c>
      <c r="F336" s="2042">
        <f t="shared" si="1701"/>
      </c>
      <c r="G336" s="2038">
        <f t="shared" si="945"/>
      </c>
      <c r="H336" s="2038">
        <f t="shared" si="38"/>
      </c>
      <c r="I336" s="2038">
        <f t="shared" si="394"/>
      </c>
      <c r="J336" s="2038">
        <f t="shared" si="1803"/>
      </c>
      <c r="K336" s="2039">
        <f t="shared" si="1994"/>
      </c>
      <c r="L336" s="2039">
        <f t="shared" si="1363"/>
      </c>
      <c r="M336" s="2039">
        <f t="shared" si="1541"/>
      </c>
      <c r="N336" s="2039">
        <f t="shared" si="766"/>
      </c>
      <c r="O336" s="2040">
        <f t="shared" si="1123"/>
      </c>
      <c r="P336" s="2039">
        <f>AVERAGE(P334:P335)</f>
      </c>
      <c r="Q336" s="2042">
        <f>AVERAGE(Q334:Q335)</f>
      </c>
      <c r="R336" s="2042">
        <f t="shared" si="216"/>
      </c>
      <c r="S336" s="2040">
        <f>SUM(S334:S335)</f>
      </c>
      <c r="T336" s="2040">
        <f>SUM(T334:T335)</f>
      </c>
      <c r="U336" s="2040">
        <f>SUM(U334:U335)</f>
      </c>
      <c r="V336" s="2040">
        <f>SUM(V334:V335)</f>
      </c>
      <c r="W336" s="2040">
        <f>SUM(W334:W335)</f>
      </c>
      <c r="X336" s="2040">
        <f>SUM(X334:X335)</f>
      </c>
      <c r="Y336" s="2040">
        <f>SUM(Y334:Y335)</f>
      </c>
      <c r="Z336" s="2040">
        <f>SUM(Z334:Z335)</f>
      </c>
      <c r="AA336" s="2089">
        <f t="shared" si="572"/>
      </c>
      <c r="AB336" s="2090"/>
      <c r="AC336" s="2090"/>
      <c r="AD336" s="2091">
        <f>SUM(AD334:AD335)</f>
      </c>
    </row>
    <row r="337">
      <c r="A337" s="2098"/>
      <c r="B337" s="2095" t="s">
        <v>1833</v>
      </c>
      <c r="C337" s="2095"/>
      <c r="D337" s="2051">
        <f>D336+D333</f>
      </c>
      <c r="E337" s="2051">
        <f>E336+E333</f>
      </c>
      <c r="F337" s="2051">
        <f t="shared" si="1701"/>
      </c>
      <c r="G337" s="2046">
        <f t="shared" si="945"/>
      </c>
      <c r="H337" s="2046">
        <f t="shared" si="38"/>
      </c>
      <c r="I337" s="2046">
        <f t="shared" si="394"/>
      </c>
      <c r="J337" s="2046">
        <f t="shared" si="1803"/>
      </c>
      <c r="K337" s="2047">
        <f t="shared" si="1994"/>
      </c>
      <c r="L337" s="2047">
        <f t="shared" si="1363"/>
      </c>
      <c r="M337" s="2047">
        <f t="shared" si="1541"/>
      </c>
      <c r="N337" s="2047">
        <f t="shared" si="766"/>
      </c>
      <c r="O337" s="2048">
        <f t="shared" si="1123"/>
      </c>
      <c r="P337" s="2049">
        <f>(P336+P333)/2</f>
      </c>
      <c r="Q337" s="2050">
        <f>(Q336+Q333)/2</f>
      </c>
      <c r="R337" s="2051">
        <f>(R336+R333)/2</f>
      </c>
      <c r="S337" s="2048">
        <f>S336+S333</f>
      </c>
      <c r="T337" s="2048">
        <f>T336+T333</f>
      </c>
      <c r="U337" s="2048">
        <f>U336+U333</f>
      </c>
      <c r="V337" s="2048">
        <f>V336+V333</f>
      </c>
      <c r="W337" s="2048">
        <f>W336+W333</f>
      </c>
      <c r="X337" s="2048">
        <f>X336+X333</f>
      </c>
      <c r="Y337" s="2048">
        <f>Y336+Y333</f>
      </c>
      <c r="Z337" s="2048">
        <f>Z336+Z333</f>
      </c>
      <c r="AA337" s="2096">
        <f t="shared" si="572"/>
      </c>
      <c r="AB337" s="2097"/>
      <c r="AC337" s="2097"/>
      <c r="AD337" s="2104">
        <f>AD336+AD333</f>
      </c>
    </row>
    <row r="338">
      <c r="A338" s="2070" t="s">
        <v>1834</v>
      </c>
      <c r="B338" s="2070" t="s">
        <v>1792</v>
      </c>
      <c r="C338" s="2070"/>
      <c r="D338" s="2071" t="s">
        <v>1793</v>
      </c>
      <c r="E338" s="2071"/>
      <c r="F338" s="2071"/>
      <c r="G338" s="2071"/>
      <c r="H338" s="2071"/>
      <c r="I338" s="2071"/>
      <c r="J338" s="2072" t="s">
        <v>1794</v>
      </c>
      <c r="K338" s="2072"/>
      <c r="L338" s="2072"/>
      <c r="M338" s="2072"/>
      <c r="N338" s="2072"/>
      <c r="O338" s="2072"/>
      <c r="P338" s="2072"/>
      <c r="Q338" s="2072"/>
      <c r="R338" s="2072"/>
      <c r="S338" s="2072"/>
      <c r="T338" s="2072"/>
      <c r="U338" s="2072"/>
      <c r="V338" s="2072"/>
      <c r="W338" s="2072"/>
      <c r="X338" s="2072"/>
      <c r="Y338" s="2072"/>
      <c r="Z338" s="2072"/>
      <c r="AA338" s="2072"/>
      <c r="AB338" s="2072"/>
      <c r="AC338" s="2072"/>
      <c r="AD338" s="2073"/>
    </row>
    <row r="339">
      <c r="A339" s="2070"/>
      <c r="B339" s="2070" t="s">
        <v>1795</v>
      </c>
      <c r="C339" s="2070" t="s">
        <v>1796</v>
      </c>
      <c r="D339" s="2071" t="s">
        <v>1797</v>
      </c>
      <c r="E339" s="2074" t="s">
        <v>1798</v>
      </c>
      <c r="F339" s="2075" t="s">
        <v>1799</v>
      </c>
      <c r="G339" s="2076" t="s">
        <v>1800</v>
      </c>
      <c r="H339" s="2076" t="s">
        <v>1801</v>
      </c>
      <c r="I339" s="2076" t="s">
        <v>1802</v>
      </c>
      <c r="J339" s="2072" t="s">
        <v>1803</v>
      </c>
      <c r="K339" s="2077" t="s">
        <v>1804</v>
      </c>
      <c r="L339" s="2077" t="s">
        <v>1805</v>
      </c>
      <c r="M339" s="2077" t="s">
        <v>1806</v>
      </c>
      <c r="N339" s="2077" t="s">
        <v>1807</v>
      </c>
      <c r="O339" s="2078" t="s">
        <v>1808</v>
      </c>
      <c r="P339" s="2077" t="s">
        <v>1809</v>
      </c>
      <c r="Q339" s="2078" t="s">
        <v>1810</v>
      </c>
      <c r="R339" s="2072" t="s">
        <v>1811</v>
      </c>
      <c r="S339" s="2078" t="s">
        <v>1812</v>
      </c>
      <c r="T339" s="2078" t="s">
        <v>1813</v>
      </c>
      <c r="U339" s="2078" t="s">
        <v>1814</v>
      </c>
      <c r="V339" s="2078" t="s">
        <v>1815</v>
      </c>
      <c r="W339" s="2078" t="s">
        <v>1816</v>
      </c>
      <c r="X339" s="2078" t="s">
        <v>1817</v>
      </c>
      <c r="Y339" s="2078" t="s">
        <v>1818</v>
      </c>
      <c r="Z339" s="2078" t="s">
        <v>1819</v>
      </c>
      <c r="AA339" s="2079" t="s">
        <v>1820</v>
      </c>
      <c r="AB339" s="2073" t="s">
        <v>1821</v>
      </c>
      <c r="AC339" s="2073" t="s">
        <v>1822</v>
      </c>
      <c r="AD339" s="2080" t="s">
        <v>1823</v>
      </c>
    </row>
    <row r="340">
      <c r="A340" s="2098" t="s">
        <v>1878</v>
      </c>
      <c r="B340" s="2103" t="s">
        <v>1837</v>
      </c>
      <c r="C340" s="2100" t="s">
        <v>1826</v>
      </c>
      <c r="D340" s="2101">
        <v>1647.26</v>
      </c>
      <c r="E340" s="2102">
        <v>0</v>
      </c>
      <c r="F340" s="2023">
        <f t="shared" ref="F340:F346" si="1702">E340*2000*1.2</f>
      </c>
      <c r="G340" s="2025">
        <f t="shared" ref="G340:G346" si="946">F340/D340</f>
      </c>
      <c r="H340" s="2025">
        <f t="shared" ref="H340:H346" si="39">D340/E340</f>
      </c>
      <c r="I340" s="2025">
        <f t="shared" ref="I340:I346" si="395">F340/E340</f>
      </c>
      <c r="J340" s="2025">
        <f t="shared" ref="J340:J346" si="1804">D340/T340</f>
      </c>
      <c r="K340" s="2026">
        <f t="shared" ref="K340:K346" si="1995">O340/S340*1</f>
      </c>
      <c r="L340" s="2026">
        <f t="shared" ref="L340:L346" si="1364">T340/S340</f>
      </c>
      <c r="M340" s="2026">
        <f t="shared" ref="M340:M346" si="1542">V340/S340</f>
      </c>
      <c r="N340" s="2026">
        <f t="shared" ref="N340:N346" si="767">W340/V340</f>
      </c>
      <c r="O340" s="2027">
        <f t="shared" ref="O340:O346" si="1124">U340/P340</f>
      </c>
      <c r="P340" s="2084">
        <v>0.0258</v>
      </c>
      <c r="Q340" s="2027">
        <v>74</v>
      </c>
      <c r="R340" s="2025">
        <f t="shared" ref="R340:R345" si="217">(D340/S340)*1000</f>
      </c>
      <c r="S340" s="2059">
        <v>13257</v>
      </c>
      <c r="T340" s="2059">
        <v>231</v>
      </c>
      <c r="U340" s="2059">
        <v>53</v>
      </c>
      <c r="V340" s="2059">
        <v>248</v>
      </c>
      <c r="W340" s="2059">
        <v>16</v>
      </c>
      <c r="X340" s="2059">
        <v>1</v>
      </c>
      <c r="Y340" s="2093">
        <v>3</v>
      </c>
      <c r="Z340" s="2093">
        <v>11</v>
      </c>
      <c r="AA340" s="2025">
        <f t="shared" ref="AA340:AA346" si="573">AD340*1000/D340</f>
      </c>
      <c r="AB340" s="2085" t="s">
        <v>1863</v>
      </c>
      <c r="AC340" s="2085"/>
      <c r="AD340" s="2085">
        <v>19</v>
      </c>
    </row>
    <row r="341">
      <c r="A341" s="2098"/>
      <c r="B341" s="2103" t="s">
        <v>1837</v>
      </c>
      <c r="C341" s="2100" t="s">
        <v>1828</v>
      </c>
      <c r="D341" s="2101">
        <v>552.74</v>
      </c>
      <c r="E341" s="2102">
        <v>1</v>
      </c>
      <c r="F341" s="2023">
        <f t="shared" si="1702"/>
      </c>
      <c r="G341" s="2025">
        <f t="shared" si="946"/>
      </c>
      <c r="H341" s="2025">
        <f t="shared" si="39"/>
      </c>
      <c r="I341" s="2025">
        <f t="shared" si="395"/>
      </c>
      <c r="J341" s="2025">
        <f t="shared" si="1804"/>
      </c>
      <c r="K341" s="2026">
        <f t="shared" si="1995"/>
      </c>
      <c r="L341" s="2026">
        <f t="shared" si="1364"/>
      </c>
      <c r="M341" s="2026">
        <f t="shared" si="1542"/>
      </c>
      <c r="N341" s="2026">
        <f t="shared" si="767"/>
      </c>
      <c r="O341" s="2027">
        <f t="shared" si="1124"/>
      </c>
      <c r="P341" s="2084">
        <v>0.0174</v>
      </c>
      <c r="Q341" s="2027">
        <v>87</v>
      </c>
      <c r="R341" s="2025">
        <f t="shared" si="217"/>
      </c>
      <c r="S341" s="2059">
        <v>5405</v>
      </c>
      <c r="T341" s="2059">
        <v>94</v>
      </c>
      <c r="U341" s="2059">
        <v>20</v>
      </c>
      <c r="V341" s="2059">
        <v>102</v>
      </c>
      <c r="W341" s="2059">
        <v>28</v>
      </c>
      <c r="X341" s="2059">
        <v>0</v>
      </c>
      <c r="Y341" s="2059">
        <v>1</v>
      </c>
      <c r="Z341" s="2093">
        <v>2</v>
      </c>
      <c r="AA341" s="2025">
        <f t="shared" si="573"/>
      </c>
      <c r="AB341" s="2085" t="s">
        <v>1863</v>
      </c>
      <c r="AC341" s="2085"/>
      <c r="AD341" s="2085">
        <v>18</v>
      </c>
    </row>
    <row r="342">
      <c r="A342" s="2098"/>
      <c r="B342" s="2086" t="s">
        <v>1832</v>
      </c>
      <c r="C342" s="2086"/>
      <c r="D342" s="2042">
        <f>SUM(D340:D341)</f>
      </c>
      <c r="E342" s="2087">
        <f>SUM(E340:E341)</f>
      </c>
      <c r="F342" s="2042">
        <f t="shared" si="1702"/>
      </c>
      <c r="G342" s="2038">
        <f t="shared" si="946"/>
      </c>
      <c r="H342" s="2038">
        <f t="shared" si="39"/>
      </c>
      <c r="I342" s="2038">
        <f t="shared" si="395"/>
      </c>
      <c r="J342" s="2038">
        <f t="shared" si="1804"/>
      </c>
      <c r="K342" s="2039">
        <f t="shared" si="1995"/>
      </c>
      <c r="L342" s="2039">
        <f t="shared" si="1364"/>
      </c>
      <c r="M342" s="2039">
        <f t="shared" si="1542"/>
      </c>
      <c r="N342" s="2039">
        <f t="shared" si="767"/>
      </c>
      <c r="O342" s="2040">
        <f t="shared" si="1124"/>
      </c>
      <c r="P342" s="2039">
        <f>AVERAGE(P340:P341)</f>
      </c>
      <c r="Q342" s="2042">
        <f>AVERAGE(Q340:Q341)</f>
      </c>
      <c r="R342" s="2038">
        <f t="shared" si="217"/>
      </c>
      <c r="S342" s="2088">
        <f>SUM(S340:S341)</f>
      </c>
      <c r="T342" s="2088">
        <f>SUM(T340:T341)</f>
      </c>
      <c r="U342" s="2088">
        <f>SUM(U340:U341)</f>
      </c>
      <c r="V342" s="2088">
        <f>SUM(V340:V341)</f>
      </c>
      <c r="W342" s="2088">
        <f>SUM(W340:W341)</f>
      </c>
      <c r="X342" s="2088">
        <f>SUM(X340:X341)</f>
      </c>
      <c r="Y342" s="2088">
        <f>SUM(Y340:Y341)</f>
      </c>
      <c r="Z342" s="2088">
        <f>SUM(Z340:Z341)</f>
      </c>
      <c r="AA342" s="2089">
        <f t="shared" si="573"/>
      </c>
      <c r="AB342" s="2090"/>
      <c r="AC342" s="2090"/>
      <c r="AD342" s="2091">
        <f>SUM(AD340:AD341)</f>
      </c>
    </row>
    <row r="343">
      <c r="A343" s="2098"/>
      <c r="B343" s="2099" t="s">
        <v>1847</v>
      </c>
      <c r="C343" s="2100" t="s">
        <v>1830</v>
      </c>
      <c r="D343" s="2101">
        <v>792.33</v>
      </c>
      <c r="E343" s="2102">
        <v>0</v>
      </c>
      <c r="F343" s="2023">
        <f t="shared" si="1702"/>
      </c>
      <c r="G343" s="2025">
        <f t="shared" si="946"/>
      </c>
      <c r="H343" s="2025">
        <f t="shared" si="39"/>
      </c>
      <c r="I343" s="2025">
        <f t="shared" si="395"/>
      </c>
      <c r="J343" s="2025">
        <f t="shared" si="1804"/>
      </c>
      <c r="K343" s="2026">
        <f t="shared" si="1995"/>
      </c>
      <c r="L343" s="2026">
        <f t="shared" si="1364"/>
      </c>
      <c r="M343" s="2026">
        <f t="shared" si="1542"/>
      </c>
      <c r="N343" s="2026">
        <f t="shared" si="767"/>
      </c>
      <c r="O343" s="2027">
        <f t="shared" si="1124"/>
      </c>
      <c r="P343" s="2092">
        <v>0.0174</v>
      </c>
      <c r="Q343" s="2027">
        <v>85</v>
      </c>
      <c r="R343" s="2025">
        <f t="shared" si="217"/>
      </c>
      <c r="S343" s="2059">
        <v>6961</v>
      </c>
      <c r="T343" s="2059">
        <v>107</v>
      </c>
      <c r="U343" s="2059">
        <v>27</v>
      </c>
      <c r="V343" s="2059">
        <v>102</v>
      </c>
      <c r="W343" s="2059">
        <v>22</v>
      </c>
      <c r="X343" s="2059">
        <v>0</v>
      </c>
      <c r="Y343" s="2093">
        <v>0</v>
      </c>
      <c r="Z343" s="2093">
        <v>3</v>
      </c>
      <c r="AA343" s="2025">
        <f t="shared" si="573"/>
      </c>
      <c r="AB343" s="2085" t="s">
        <v>1863</v>
      </c>
      <c r="AC343" s="2085"/>
      <c r="AD343" s="2085">
        <v>24</v>
      </c>
    </row>
    <row r="344">
      <c r="A344" s="2098"/>
      <c r="B344" s="2099" t="s">
        <v>1847</v>
      </c>
      <c r="C344" s="2100" t="s">
        <v>1831</v>
      </c>
      <c r="D344" s="2101">
        <v>917.89</v>
      </c>
      <c r="E344" s="2102">
        <v>0</v>
      </c>
      <c r="F344" s="2023">
        <f t="shared" si="1702"/>
      </c>
      <c r="G344" s="2057">
        <f t="shared" si="946"/>
      </c>
      <c r="H344" s="2057">
        <f t="shared" si="39"/>
      </c>
      <c r="I344" s="2057">
        <f t="shared" si="395"/>
      </c>
      <c r="J344" s="2057">
        <f t="shared" si="1804"/>
      </c>
      <c r="K344" s="2058">
        <f t="shared" si="1995"/>
      </c>
      <c r="L344" s="2058">
        <f t="shared" si="1364"/>
      </c>
      <c r="M344" s="2058">
        <f t="shared" si="1542"/>
      </c>
      <c r="N344" s="2058">
        <f t="shared" si="767"/>
      </c>
      <c r="O344" s="2027">
        <f t="shared" si="1124"/>
      </c>
      <c r="P344" s="2092">
        <v>0.0304</v>
      </c>
      <c r="Q344" s="2093">
        <v>85</v>
      </c>
      <c r="R344" s="2025">
        <f t="shared" si="217"/>
      </c>
      <c r="S344" s="2093">
        <v>6723</v>
      </c>
      <c r="T344" s="2093">
        <v>166</v>
      </c>
      <c r="U344" s="2093">
        <v>37</v>
      </c>
      <c r="V344" s="2093">
        <v>175</v>
      </c>
      <c r="W344" s="2093">
        <v>28</v>
      </c>
      <c r="X344" s="2093">
        <v>2</v>
      </c>
      <c r="Y344" s="2093">
        <v>0</v>
      </c>
      <c r="Z344" s="2093">
        <v>11</v>
      </c>
      <c r="AA344" s="2025">
        <f t="shared" si="573"/>
      </c>
      <c r="AB344" s="2085" t="s">
        <v>1863</v>
      </c>
      <c r="AC344" s="2085"/>
      <c r="AD344" s="2094">
        <v>12</v>
      </c>
    </row>
    <row r="345">
      <c r="A345" s="2098"/>
      <c r="B345" s="2086" t="s">
        <v>1832</v>
      </c>
      <c r="C345" s="2086"/>
      <c r="D345" s="2042">
        <f>SUM(D343:D344)</f>
      </c>
      <c r="E345" s="2042">
        <f>SUM(E343:E344)</f>
      </c>
      <c r="F345" s="2042">
        <f t="shared" si="1702"/>
      </c>
      <c r="G345" s="2038">
        <f t="shared" si="946"/>
      </c>
      <c r="H345" s="2038">
        <f t="shared" si="39"/>
      </c>
      <c r="I345" s="2038">
        <f t="shared" si="395"/>
      </c>
      <c r="J345" s="2038">
        <f t="shared" si="1804"/>
      </c>
      <c r="K345" s="2039">
        <f t="shared" si="1995"/>
      </c>
      <c r="L345" s="2039">
        <f t="shared" si="1364"/>
      </c>
      <c r="M345" s="2039">
        <f t="shared" si="1542"/>
      </c>
      <c r="N345" s="2039">
        <f t="shared" si="767"/>
      </c>
      <c r="O345" s="2040">
        <f t="shared" si="1124"/>
      </c>
      <c r="P345" s="2039">
        <f>AVERAGE(P343:P344)</f>
      </c>
      <c r="Q345" s="2042">
        <f>AVERAGE(Q343:Q344)</f>
      </c>
      <c r="R345" s="2042">
        <f t="shared" si="217"/>
      </c>
      <c r="S345" s="2040">
        <f>SUM(S343:S344)</f>
      </c>
      <c r="T345" s="2040">
        <f>SUM(T343:T344)</f>
      </c>
      <c r="U345" s="2040">
        <f>SUM(U343:U344)</f>
      </c>
      <c r="V345" s="2040">
        <f>SUM(V343:V344)</f>
      </c>
      <c r="W345" s="2040">
        <f>SUM(W343:W344)</f>
      </c>
      <c r="X345" s="2040">
        <f>SUM(X343:X344)</f>
      </c>
      <c r="Y345" s="2040">
        <f>SUM(Y343:Y344)</f>
      </c>
      <c r="Z345" s="2040">
        <f>SUM(Z343:Z344)</f>
      </c>
      <c r="AA345" s="2089">
        <f t="shared" si="573"/>
      </c>
      <c r="AB345" s="2090"/>
      <c r="AC345" s="2090"/>
      <c r="AD345" s="2091">
        <f>SUM(AD343:AD344)</f>
      </c>
    </row>
    <row r="346">
      <c r="A346" s="2098"/>
      <c r="B346" s="2095" t="s">
        <v>1833</v>
      </c>
      <c r="C346" s="2095"/>
      <c r="D346" s="2051">
        <f>D345+D342</f>
      </c>
      <c r="E346" s="2051">
        <f>E345+E342</f>
      </c>
      <c r="F346" s="2051">
        <f t="shared" si="1702"/>
      </c>
      <c r="G346" s="2046">
        <f t="shared" si="946"/>
      </c>
      <c r="H346" s="2046">
        <f t="shared" si="39"/>
      </c>
      <c r="I346" s="2046">
        <f t="shared" si="395"/>
      </c>
      <c r="J346" s="2046">
        <f t="shared" si="1804"/>
      </c>
      <c r="K346" s="2047">
        <f t="shared" si="1995"/>
      </c>
      <c r="L346" s="2047">
        <f t="shared" si="1364"/>
      </c>
      <c r="M346" s="2047">
        <f t="shared" si="1542"/>
      </c>
      <c r="N346" s="2047">
        <f t="shared" si="767"/>
      </c>
      <c r="O346" s="2048">
        <f t="shared" si="1124"/>
      </c>
      <c r="P346" s="2049">
        <f>(P345+P342)/2</f>
      </c>
      <c r="Q346" s="2050">
        <f>(Q345+Q342)/2</f>
      </c>
      <c r="R346" s="2051">
        <f>(R345+R342)/2</f>
      </c>
      <c r="S346" s="2048">
        <f>S345+S342</f>
      </c>
      <c r="T346" s="2048">
        <f>T345+T342</f>
      </c>
      <c r="U346" s="2048">
        <f>U345+U342</f>
      </c>
      <c r="V346" s="2048">
        <f>V345+V342</f>
      </c>
      <c r="W346" s="2048">
        <f>W345+W342</f>
      </c>
      <c r="X346" s="2048">
        <f>X345+X342</f>
      </c>
      <c r="Y346" s="2048">
        <f>Y345+Y342</f>
      </c>
      <c r="Z346" s="2048">
        <f>Z345+Z342</f>
      </c>
      <c r="AA346" s="2096">
        <f t="shared" si="573"/>
      </c>
      <c r="AB346" s="2097"/>
      <c r="AC346" s="2097"/>
      <c r="AD346" s="2104">
        <f>AD345+AD342</f>
      </c>
    </row>
    <row customHeight="true" ht="18.452380952380953" r="347">
      <c r="A347" s="2070" t="s">
        <v>1834</v>
      </c>
      <c r="B347" s="2070" t="s">
        <v>1792</v>
      </c>
      <c r="C347" s="2070"/>
      <c r="D347" s="2071" t="s">
        <v>1793</v>
      </c>
      <c r="E347" s="2071"/>
      <c r="F347" s="2071"/>
      <c r="G347" s="2071"/>
      <c r="H347" s="2071"/>
      <c r="I347" s="2071"/>
      <c r="J347" s="2072" t="s">
        <v>1794</v>
      </c>
      <c r="K347" s="2072"/>
      <c r="L347" s="2072"/>
      <c r="M347" s="2072"/>
      <c r="N347" s="2072"/>
      <c r="O347" s="2072"/>
      <c r="P347" s="2072"/>
      <c r="Q347" s="2072"/>
      <c r="R347" s="2072"/>
      <c r="S347" s="2072"/>
      <c r="T347" s="2072"/>
      <c r="U347" s="2072"/>
      <c r="V347" s="2072"/>
      <c r="W347" s="2072"/>
      <c r="X347" s="2072"/>
      <c r="Y347" s="2072"/>
      <c r="Z347" s="2072"/>
      <c r="AA347" s="2072"/>
      <c r="AB347" s="2072"/>
      <c r="AC347" s="2072"/>
      <c r="AD347" s="2073"/>
    </row>
    <row customHeight="true" ht="18.452380952380953" r="348">
      <c r="A348" s="2070"/>
      <c r="B348" s="2070" t="s">
        <v>1795</v>
      </c>
      <c r="C348" s="2070" t="s">
        <v>1796</v>
      </c>
      <c r="D348" s="2071" t="s">
        <v>1797</v>
      </c>
      <c r="E348" s="2074" t="s">
        <v>1798</v>
      </c>
      <c r="F348" s="2075" t="s">
        <v>1799</v>
      </c>
      <c r="G348" s="2076" t="s">
        <v>1800</v>
      </c>
      <c r="H348" s="2076" t="s">
        <v>1801</v>
      </c>
      <c r="I348" s="2076" t="s">
        <v>1802</v>
      </c>
      <c r="J348" s="2072" t="s">
        <v>1803</v>
      </c>
      <c r="K348" s="2077" t="s">
        <v>1804</v>
      </c>
      <c r="L348" s="2077" t="s">
        <v>1805</v>
      </c>
      <c r="M348" s="2077" t="s">
        <v>1806</v>
      </c>
      <c r="N348" s="2077" t="s">
        <v>1807</v>
      </c>
      <c r="O348" s="2078" t="s">
        <v>1808</v>
      </c>
      <c r="P348" s="2077" t="s">
        <v>1809</v>
      </c>
      <c r="Q348" s="2078" t="s">
        <v>1810</v>
      </c>
      <c r="R348" s="2072" t="s">
        <v>1811</v>
      </c>
      <c r="S348" s="2078" t="s">
        <v>1812</v>
      </c>
      <c r="T348" s="2078" t="s">
        <v>1813</v>
      </c>
      <c r="U348" s="2078" t="s">
        <v>1814</v>
      </c>
      <c r="V348" s="2078" t="s">
        <v>1815</v>
      </c>
      <c r="W348" s="2078" t="s">
        <v>1816</v>
      </c>
      <c r="X348" s="2078" t="s">
        <v>1817</v>
      </c>
      <c r="Y348" s="2078" t="s">
        <v>1818</v>
      </c>
      <c r="Z348" s="2078" t="s">
        <v>1819</v>
      </c>
      <c r="AA348" s="2079" t="s">
        <v>1820</v>
      </c>
      <c r="AB348" s="2073" t="s">
        <v>1821</v>
      </c>
      <c r="AC348" s="2073" t="s">
        <v>1822</v>
      </c>
      <c r="AD348" s="2080" t="s">
        <v>1823</v>
      </c>
    </row>
    <row r="349">
      <c r="A349" s="2098" t="s">
        <v>1879</v>
      </c>
      <c r="B349" s="2103" t="s">
        <v>1837</v>
      </c>
      <c r="C349" s="2100" t="s">
        <v>1826</v>
      </c>
      <c r="D349" s="2101">
        <v>1195.1</v>
      </c>
      <c r="E349" s="2102">
        <v>1</v>
      </c>
      <c r="F349" s="2023">
        <f t="shared" ref="F349:F355" si="1703">E349*2000*1.2</f>
      </c>
      <c r="G349" s="2025">
        <f t="shared" ref="G349:G355" si="947">F349/D349</f>
      </c>
      <c r="H349" s="2025">
        <f t="shared" ref="H349:H355" si="40">D349/E349</f>
      </c>
      <c r="I349" s="2025">
        <f t="shared" ref="I349:I355" si="396">F349/E349</f>
      </c>
      <c r="J349" s="2025">
        <f t="shared" ref="J349:J355" si="1805">D349/T349</f>
      </c>
      <c r="K349" s="2026">
        <f t="shared" ref="K349:K355" si="1996">O349/S349*1</f>
      </c>
      <c r="L349" s="2026">
        <f t="shared" ref="L349:L355" si="1365">T349/S349</f>
      </c>
      <c r="M349" s="2026">
        <f t="shared" ref="M349:M355" si="1543">V349/S349</f>
      </c>
      <c r="N349" s="2026">
        <f t="shared" ref="N349:N355" si="768">W349/V349</f>
      </c>
      <c r="O349" s="2027">
        <f t="shared" ref="O349:O355" si="1125">U349/P349</f>
      </c>
      <c r="P349" s="2084">
        <v>0.0285</v>
      </c>
      <c r="Q349" s="2027">
        <v>65</v>
      </c>
      <c r="R349" s="2025">
        <f t="shared" ref="R349:R354" si="218">(D349/S349)*1000</f>
      </c>
      <c r="S349" s="2059">
        <v>7492</v>
      </c>
      <c r="T349" s="2059">
        <v>160</v>
      </c>
      <c r="U349" s="2059">
        <v>36</v>
      </c>
      <c r="V349" s="2059">
        <v>171</v>
      </c>
      <c r="W349" s="2059">
        <v>12</v>
      </c>
      <c r="X349" s="2059">
        <v>2</v>
      </c>
      <c r="Y349" s="2093">
        <v>1</v>
      </c>
      <c r="Z349" s="2093">
        <v>6</v>
      </c>
      <c r="AA349" s="2025">
        <f t="shared" ref="AA349:AA355" si="574">AD349*1000/D349</f>
      </c>
      <c r="AB349" s="2085" t="s">
        <v>1863</v>
      </c>
      <c r="AC349" s="2085"/>
      <c r="AD349" s="2085">
        <v>14</v>
      </c>
    </row>
    <row r="350">
      <c r="A350" s="2098"/>
      <c r="B350" s="2103" t="s">
        <v>1837</v>
      </c>
      <c r="C350" s="2100" t="s">
        <v>1828</v>
      </c>
      <c r="D350" s="2101">
        <v>1032.95</v>
      </c>
      <c r="E350" s="2102">
        <v>0</v>
      </c>
      <c r="F350" s="2023">
        <f t="shared" si="1703"/>
      </c>
      <c r="G350" s="2025">
        <f t="shared" si="947"/>
      </c>
      <c r="H350" s="2025">
        <f t="shared" si="40"/>
      </c>
      <c r="I350" s="2025">
        <f t="shared" si="396"/>
      </c>
      <c r="J350" s="2025">
        <f t="shared" si="1805"/>
      </c>
      <c r="K350" s="2026">
        <f t="shared" si="1996"/>
      </c>
      <c r="L350" s="2026">
        <f t="shared" si="1365"/>
      </c>
      <c r="M350" s="2026">
        <f t="shared" si="1543"/>
      </c>
      <c r="N350" s="2026">
        <f t="shared" si="768"/>
      </c>
      <c r="O350" s="2027">
        <f t="shared" si="1125"/>
      </c>
      <c r="P350" s="2084">
        <v>0.0195</v>
      </c>
      <c r="Q350" s="2027">
        <v>72</v>
      </c>
      <c r="R350" s="2025">
        <f t="shared" si="218"/>
      </c>
      <c r="S350" s="2059">
        <v>7714</v>
      </c>
      <c r="T350" s="2059">
        <v>175</v>
      </c>
      <c r="U350" s="2059">
        <v>34</v>
      </c>
      <c r="V350" s="2059">
        <v>200</v>
      </c>
      <c r="W350" s="2059">
        <v>22</v>
      </c>
      <c r="X350" s="2059">
        <v>1</v>
      </c>
      <c r="Y350" s="2059">
        <v>0</v>
      </c>
      <c r="Z350" s="2093">
        <v>3</v>
      </c>
      <c r="AA350" s="2025">
        <f t="shared" si="574"/>
      </c>
      <c r="AB350" s="2085" t="s">
        <v>1863</v>
      </c>
      <c r="AC350" s="2085"/>
      <c r="AD350" s="2085">
        <v>16</v>
      </c>
    </row>
    <row r="351">
      <c r="A351" s="2098"/>
      <c r="B351" s="2086" t="s">
        <v>1832</v>
      </c>
      <c r="C351" s="2086"/>
      <c r="D351" s="2042">
        <f>SUM(D349:D350)</f>
      </c>
      <c r="E351" s="2087">
        <f>SUM(E349:E350)</f>
      </c>
      <c r="F351" s="2042">
        <f t="shared" si="1703"/>
      </c>
      <c r="G351" s="2038">
        <f t="shared" si="947"/>
      </c>
      <c r="H351" s="2038">
        <f t="shared" si="40"/>
      </c>
      <c r="I351" s="2038">
        <f t="shared" si="396"/>
      </c>
      <c r="J351" s="2038">
        <f t="shared" si="1805"/>
      </c>
      <c r="K351" s="2039">
        <f t="shared" si="1996"/>
      </c>
      <c r="L351" s="2039">
        <f t="shared" si="1365"/>
      </c>
      <c r="M351" s="2039">
        <f t="shared" si="1543"/>
      </c>
      <c r="N351" s="2039">
        <f t="shared" si="768"/>
      </c>
      <c r="O351" s="2040">
        <f t="shared" si="1125"/>
      </c>
      <c r="P351" s="2039">
        <f>AVERAGE(P349:P350)</f>
      </c>
      <c r="Q351" s="2042">
        <f>AVERAGE(Q349:Q350)</f>
      </c>
      <c r="R351" s="2038">
        <f t="shared" si="218"/>
      </c>
      <c r="S351" s="2088">
        <f>SUM(S349:S350)</f>
      </c>
      <c r="T351" s="2088">
        <f>SUM(T349:T350)</f>
      </c>
      <c r="U351" s="2088">
        <f>SUM(U349:U350)</f>
      </c>
      <c r="V351" s="2088">
        <f>SUM(V349:V350)</f>
      </c>
      <c r="W351" s="2088">
        <f>SUM(W349:W350)</f>
      </c>
      <c r="X351" s="2088">
        <f>SUM(X349:X350)</f>
      </c>
      <c r="Y351" s="2088">
        <f>SUM(Y349:Y350)</f>
      </c>
      <c r="Z351" s="2088">
        <f>SUM(Z349:Z350)</f>
      </c>
      <c r="AA351" s="2089">
        <f t="shared" si="574"/>
      </c>
      <c r="AB351" s="2090"/>
      <c r="AC351" s="2090"/>
      <c r="AD351" s="2091">
        <f>SUM(AD349:AD350)</f>
      </c>
    </row>
    <row r="352">
      <c r="A352" s="2098"/>
      <c r="B352" s="2099" t="s">
        <v>1829</v>
      </c>
      <c r="C352" s="2100" t="s">
        <v>1830</v>
      </c>
      <c r="D352" s="2101">
        <v>863.25</v>
      </c>
      <c r="E352" s="2102">
        <v>1</v>
      </c>
      <c r="F352" s="2023">
        <f t="shared" si="1703"/>
      </c>
      <c r="G352" s="2025">
        <f t="shared" si="947"/>
      </c>
      <c r="H352" s="2025">
        <f t="shared" si="40"/>
      </c>
      <c r="I352" s="2025">
        <f t="shared" si="396"/>
      </c>
      <c r="J352" s="2025">
        <f t="shared" si="1805"/>
      </c>
      <c r="K352" s="2026">
        <f t="shared" si="1996"/>
      </c>
      <c r="L352" s="2026">
        <f t="shared" si="1365"/>
      </c>
      <c r="M352" s="2026">
        <f t="shared" si="1543"/>
      </c>
      <c r="N352" s="2026">
        <f t="shared" si="768"/>
      </c>
      <c r="O352" s="2027">
        <f t="shared" si="1125"/>
      </c>
      <c r="P352" s="2092">
        <v>0.0134</v>
      </c>
      <c r="Q352" s="2027">
        <v>65</v>
      </c>
      <c r="R352" s="2025">
        <f t="shared" si="218"/>
      </c>
      <c r="S352" s="2059">
        <v>6950</v>
      </c>
      <c r="T352" s="2059">
        <v>225</v>
      </c>
      <c r="U352" s="2059">
        <v>23</v>
      </c>
      <c r="V352" s="2059">
        <v>231</v>
      </c>
      <c r="W352" s="2059">
        <v>23</v>
      </c>
      <c r="X352" s="2059">
        <v>1</v>
      </c>
      <c r="Y352" s="2093">
        <v>0</v>
      </c>
      <c r="Z352" s="2093">
        <v>3</v>
      </c>
      <c r="AA352" s="2025">
        <f t="shared" si="574"/>
      </c>
      <c r="AB352" s="2085" t="s">
        <v>1863</v>
      </c>
      <c r="AC352" s="2085"/>
      <c r="AD352" s="2085">
        <v>15</v>
      </c>
    </row>
    <row r="353">
      <c r="A353" s="2098"/>
      <c r="B353" s="2099" t="s">
        <v>1829</v>
      </c>
      <c r="C353" s="2100" t="s">
        <v>1831</v>
      </c>
      <c r="D353" s="2101">
        <v>532.27</v>
      </c>
      <c r="E353" s="2102">
        <v>0</v>
      </c>
      <c r="F353" s="2023">
        <f t="shared" si="1703"/>
      </c>
      <c r="G353" s="2057">
        <f t="shared" si="947"/>
      </c>
      <c r="H353" s="2057">
        <f t="shared" si="40"/>
      </c>
      <c r="I353" s="2057">
        <f t="shared" si="396"/>
      </c>
      <c r="J353" s="2057">
        <f t="shared" si="1805"/>
      </c>
      <c r="K353" s="2058">
        <f t="shared" si="1996"/>
      </c>
      <c r="L353" s="2058">
        <f t="shared" si="1365"/>
      </c>
      <c r="M353" s="2058">
        <f t="shared" si="1543"/>
      </c>
      <c r="N353" s="2058">
        <f t="shared" si="768"/>
      </c>
      <c r="O353" s="2027">
        <f t="shared" si="1125"/>
      </c>
      <c r="P353" s="2092">
        <v>0.0245</v>
      </c>
      <c r="Q353" s="2093">
        <v>65</v>
      </c>
      <c r="R353" s="2025">
        <f t="shared" si="218"/>
      </c>
      <c r="S353" s="2093">
        <v>4847</v>
      </c>
      <c r="T353" s="2093">
        <v>143</v>
      </c>
      <c r="U353" s="2093">
        <v>28</v>
      </c>
      <c r="V353" s="2093">
        <v>156</v>
      </c>
      <c r="W353" s="2093">
        <v>10</v>
      </c>
      <c r="X353" s="2093">
        <v>0</v>
      </c>
      <c r="Y353" s="2093">
        <v>0</v>
      </c>
      <c r="Z353" s="2093">
        <v>5</v>
      </c>
      <c r="AA353" s="2025">
        <f t="shared" si="574"/>
      </c>
      <c r="AB353" s="2085" t="s">
        <v>1863</v>
      </c>
      <c r="AC353" s="2085"/>
      <c r="AD353" s="2094">
        <v>7</v>
      </c>
    </row>
    <row r="354">
      <c r="A354" s="2098"/>
      <c r="B354" s="2086" t="s">
        <v>1832</v>
      </c>
      <c r="C354" s="2086"/>
      <c r="D354" s="2042">
        <f>SUM(D352:D353)</f>
      </c>
      <c r="E354" s="2042">
        <f>SUM(E352:E353)</f>
      </c>
      <c r="F354" s="2042">
        <f t="shared" si="1703"/>
      </c>
      <c r="G354" s="2038">
        <f t="shared" si="947"/>
      </c>
      <c r="H354" s="2038">
        <f t="shared" si="40"/>
      </c>
      <c r="I354" s="2038">
        <f t="shared" si="396"/>
      </c>
      <c r="J354" s="2038">
        <f t="shared" si="1805"/>
      </c>
      <c r="K354" s="2039">
        <f t="shared" si="1996"/>
      </c>
      <c r="L354" s="2039">
        <f t="shared" si="1365"/>
      </c>
      <c r="M354" s="2039">
        <f t="shared" si="1543"/>
      </c>
      <c r="N354" s="2039">
        <f t="shared" si="768"/>
      </c>
      <c r="O354" s="2040">
        <f t="shared" si="1125"/>
      </c>
      <c r="P354" s="2039">
        <f>AVERAGE(P352:P353)</f>
      </c>
      <c r="Q354" s="2042">
        <f>AVERAGE(Q352:Q353)</f>
      </c>
      <c r="R354" s="2042">
        <f t="shared" si="218"/>
      </c>
      <c r="S354" s="2040">
        <f>SUM(S352:S353)</f>
      </c>
      <c r="T354" s="2040">
        <f>SUM(T352:T353)</f>
      </c>
      <c r="U354" s="2040">
        <f>SUM(U352:U353)</f>
      </c>
      <c r="V354" s="2040">
        <f>SUM(V352:V353)</f>
      </c>
      <c r="W354" s="2040">
        <f>SUM(W352:W353)</f>
      </c>
      <c r="X354" s="2040">
        <f>SUM(X352:X353)</f>
      </c>
      <c r="Y354" s="2040">
        <f>SUM(Y352:Y353)</f>
      </c>
      <c r="Z354" s="2040">
        <f>SUM(Z352:Z353)</f>
      </c>
      <c r="AA354" s="2089">
        <f t="shared" si="574"/>
      </c>
      <c r="AB354" s="2090"/>
      <c r="AC354" s="2090"/>
      <c r="AD354" s="2091">
        <f>SUM(AD352:AD353)</f>
      </c>
    </row>
    <row r="355">
      <c r="A355" s="2098"/>
      <c r="B355" s="2095" t="s">
        <v>1833</v>
      </c>
      <c r="C355" s="2095"/>
      <c r="D355" s="2051">
        <f>D354+D351</f>
      </c>
      <c r="E355" s="2051">
        <f>E354+E351</f>
      </c>
      <c r="F355" s="2051">
        <f t="shared" si="1703"/>
      </c>
      <c r="G355" s="2046">
        <f t="shared" si="947"/>
      </c>
      <c r="H355" s="2046">
        <f t="shared" si="40"/>
      </c>
      <c r="I355" s="2046">
        <f t="shared" si="396"/>
      </c>
      <c r="J355" s="2046">
        <f t="shared" si="1805"/>
      </c>
      <c r="K355" s="2047">
        <f t="shared" si="1996"/>
      </c>
      <c r="L355" s="2047">
        <f t="shared" si="1365"/>
      </c>
      <c r="M355" s="2047">
        <f t="shared" si="1543"/>
      </c>
      <c r="N355" s="2047">
        <f t="shared" si="768"/>
      </c>
      <c r="O355" s="2048">
        <f t="shared" si="1125"/>
      </c>
      <c r="P355" s="2049">
        <f>(P354+P351)/2</f>
      </c>
      <c r="Q355" s="2050">
        <f>(Q354+Q351)/2</f>
      </c>
      <c r="R355" s="2051">
        <f>(R354+R351)/2</f>
      </c>
      <c r="S355" s="2048">
        <f>S354+S351</f>
      </c>
      <c r="T355" s="2048">
        <f>T354+T351</f>
      </c>
      <c r="U355" s="2048">
        <f>U354+U351</f>
      </c>
      <c r="V355" s="2048">
        <f>V354+V351</f>
      </c>
      <c r="W355" s="2048">
        <f>W354+W351</f>
      </c>
      <c r="X355" s="2048">
        <f>X354+X351</f>
      </c>
      <c r="Y355" s="2048">
        <f>Y354+Y351</f>
      </c>
      <c r="Z355" s="2048">
        <f>Z354+Z351</f>
      </c>
      <c r="AA355" s="2096">
        <f t="shared" si="574"/>
      </c>
      <c r="AB355" s="2097"/>
      <c r="AC355" s="2097"/>
      <c r="AD355" s="2104">
        <f>AD354+AD351</f>
      </c>
    </row>
    <row r="356">
      <c r="A356" s="2070" t="s">
        <v>1834</v>
      </c>
      <c r="B356" s="2070" t="s">
        <v>1792</v>
      </c>
      <c r="C356" s="2070"/>
      <c r="D356" s="2071" t="s">
        <v>1793</v>
      </c>
      <c r="E356" s="2071"/>
      <c r="F356" s="2071"/>
      <c r="G356" s="2071"/>
      <c r="H356" s="2071"/>
      <c r="I356" s="2071"/>
      <c r="J356" s="2072" t="s">
        <v>1794</v>
      </c>
      <c r="K356" s="2072"/>
      <c r="L356" s="2072"/>
      <c r="M356" s="2072"/>
      <c r="N356" s="2072"/>
      <c r="O356" s="2072"/>
      <c r="P356" s="2072"/>
      <c r="Q356" s="2072"/>
      <c r="R356" s="2072"/>
      <c r="S356" s="2072"/>
      <c r="T356" s="2072"/>
      <c r="U356" s="2072"/>
      <c r="V356" s="2072"/>
      <c r="W356" s="2072"/>
      <c r="X356" s="2072"/>
      <c r="Y356" s="2072"/>
      <c r="Z356" s="2072"/>
      <c r="AA356" s="2072"/>
      <c r="AB356" s="2072"/>
      <c r="AC356" s="2072"/>
      <c r="AD356" s="2073"/>
    </row>
    <row r="357">
      <c r="A357" s="2070"/>
      <c r="B357" s="2070" t="s">
        <v>1795</v>
      </c>
      <c r="C357" s="2070" t="s">
        <v>1796</v>
      </c>
      <c r="D357" s="2071" t="s">
        <v>1797</v>
      </c>
      <c r="E357" s="2074" t="s">
        <v>1798</v>
      </c>
      <c r="F357" s="2075" t="s">
        <v>1799</v>
      </c>
      <c r="G357" s="2076" t="s">
        <v>1800</v>
      </c>
      <c r="H357" s="2076" t="s">
        <v>1801</v>
      </c>
      <c r="I357" s="2076" t="s">
        <v>1802</v>
      </c>
      <c r="J357" s="2072" t="s">
        <v>1803</v>
      </c>
      <c r="K357" s="2077" t="s">
        <v>1804</v>
      </c>
      <c r="L357" s="2077" t="s">
        <v>1805</v>
      </c>
      <c r="M357" s="2077" t="s">
        <v>1806</v>
      </c>
      <c r="N357" s="2077" t="s">
        <v>1807</v>
      </c>
      <c r="O357" s="2078" t="s">
        <v>1808</v>
      </c>
      <c r="P357" s="2077" t="s">
        <v>1809</v>
      </c>
      <c r="Q357" s="2078" t="s">
        <v>1810</v>
      </c>
      <c r="R357" s="2072" t="s">
        <v>1811</v>
      </c>
      <c r="S357" s="2078" t="s">
        <v>1812</v>
      </c>
      <c r="T357" s="2078" t="s">
        <v>1813</v>
      </c>
      <c r="U357" s="2078" t="s">
        <v>1814</v>
      </c>
      <c r="V357" s="2078" t="s">
        <v>1815</v>
      </c>
      <c r="W357" s="2078" t="s">
        <v>1816</v>
      </c>
      <c r="X357" s="2078" t="s">
        <v>1817</v>
      </c>
      <c r="Y357" s="2078" t="s">
        <v>1818</v>
      </c>
      <c r="Z357" s="2078" t="s">
        <v>1819</v>
      </c>
      <c r="AA357" s="2079" t="s">
        <v>1820</v>
      </c>
      <c r="AB357" s="2073" t="s">
        <v>1821</v>
      </c>
      <c r="AC357" s="2073" t="s">
        <v>1822</v>
      </c>
      <c r="AD357" s="2080" t="s">
        <v>1823</v>
      </c>
    </row>
    <row r="358">
      <c r="A358" s="2098" t="s">
        <v>1880</v>
      </c>
      <c r="B358" s="2103" t="s">
        <v>1837</v>
      </c>
      <c r="C358" s="2100" t="s">
        <v>1826</v>
      </c>
      <c r="D358" s="2101">
        <v>1000</v>
      </c>
      <c r="E358" s="2102">
        <v>1</v>
      </c>
      <c r="F358" s="2023">
        <f t="shared" ref="F358:F364" si="1704">E358*2000*1.2</f>
      </c>
      <c r="G358" s="2025">
        <f t="shared" ref="G358:G364" si="948">F358/D358</f>
      </c>
      <c r="H358" s="2025">
        <f t="shared" ref="H358:H364" si="41">D358/E358</f>
      </c>
      <c r="I358" s="2025">
        <f t="shared" ref="I358:I364" si="397">F358/E358</f>
      </c>
      <c r="J358" s="2025">
        <f t="shared" ref="J358:J364" si="1806">D358/T358</f>
      </c>
      <c r="K358" s="2026">
        <f t="shared" ref="K358:K364" si="1997">O358/S358*1</f>
      </c>
      <c r="L358" s="2026">
        <f t="shared" ref="L358:L364" si="1366">T358/S358</f>
      </c>
      <c r="M358" s="2026">
        <f t="shared" ref="M358:M364" si="1544">V358/S358</f>
      </c>
      <c r="N358" s="2026">
        <f t="shared" ref="N358:N364" si="769">W358/V358</f>
      </c>
      <c r="O358" s="2027">
        <f t="shared" ref="O358:O364" si="1126">U358/P358</f>
      </c>
      <c r="P358" s="2084">
        <v>0.0174</v>
      </c>
      <c r="Q358" s="2027">
        <v>70</v>
      </c>
      <c r="R358" s="2025">
        <f t="shared" ref="R358:R363" si="219">(D358/S358)*1000</f>
      </c>
      <c r="S358" s="2059">
        <v>6275</v>
      </c>
      <c r="T358" s="2059">
        <v>126</v>
      </c>
      <c r="U358" s="2059">
        <v>30</v>
      </c>
      <c r="V358" s="2059">
        <v>130</v>
      </c>
      <c r="W358" s="2059">
        <v>20</v>
      </c>
      <c r="X358" s="2059">
        <v>1</v>
      </c>
      <c r="Y358" s="2093">
        <v>1</v>
      </c>
      <c r="Z358" s="2093">
        <v>4</v>
      </c>
      <c r="AA358" s="2025">
        <f t="shared" ref="AA358:AA364" si="575">AD358*1000/D358</f>
      </c>
      <c r="AB358" s="2085" t="s">
        <v>1863</v>
      </c>
      <c r="AC358" s="2085"/>
      <c r="AD358" s="2085">
        <v>11</v>
      </c>
    </row>
    <row r="359">
      <c r="A359" s="2098"/>
      <c r="B359" s="2103" t="s">
        <v>1837</v>
      </c>
      <c r="C359" s="2100" t="s">
        <v>1828</v>
      </c>
      <c r="D359" s="2101">
        <v>724.29</v>
      </c>
      <c r="E359" s="2102">
        <v>0</v>
      </c>
      <c r="F359" s="2023">
        <f t="shared" si="1704"/>
      </c>
      <c r="G359" s="2025">
        <f t="shared" si="948"/>
      </c>
      <c r="H359" s="2025">
        <f t="shared" si="41"/>
      </c>
      <c r="I359" s="2025">
        <f t="shared" si="397"/>
      </c>
      <c r="J359" s="2025">
        <f t="shared" si="1806"/>
      </c>
      <c r="K359" s="2026">
        <f t="shared" si="1997"/>
      </c>
      <c r="L359" s="2026">
        <f t="shared" si="1366"/>
      </c>
      <c r="M359" s="2026">
        <f t="shared" si="1544"/>
      </c>
      <c r="N359" s="2026">
        <f t="shared" si="769"/>
      </c>
      <c r="O359" s="2027">
        <f t="shared" si="1126"/>
      </c>
      <c r="P359" s="2084">
        <v>0.0213</v>
      </c>
      <c r="Q359" s="2027">
        <v>76</v>
      </c>
      <c r="R359" s="2025">
        <f t="shared" si="219"/>
      </c>
      <c r="S359" s="2059">
        <v>5822</v>
      </c>
      <c r="T359" s="2059">
        <v>97</v>
      </c>
      <c r="U359" s="2059">
        <v>23</v>
      </c>
      <c r="V359" s="2059">
        <v>100</v>
      </c>
      <c r="W359" s="2059">
        <v>11</v>
      </c>
      <c r="X359" s="2059">
        <v>0</v>
      </c>
      <c r="Y359" s="2059">
        <v>0</v>
      </c>
      <c r="Z359" s="2093">
        <v>1</v>
      </c>
      <c r="AA359" s="2025">
        <f t="shared" si="575"/>
      </c>
      <c r="AB359" s="2085" t="s">
        <v>1863</v>
      </c>
      <c r="AC359" s="2085"/>
      <c r="AD359" s="2085">
        <v>14</v>
      </c>
    </row>
    <row r="360">
      <c r="A360" s="2098"/>
      <c r="B360" s="2086" t="s">
        <v>1832</v>
      </c>
      <c r="C360" s="2086"/>
      <c r="D360" s="2042">
        <f>SUM(D358:D359)</f>
      </c>
      <c r="E360" s="2087">
        <f>SUM(E358:E359)</f>
      </c>
      <c r="F360" s="2042">
        <f t="shared" si="1704"/>
      </c>
      <c r="G360" s="2038">
        <f t="shared" si="948"/>
      </c>
      <c r="H360" s="2038">
        <f t="shared" si="41"/>
      </c>
      <c r="I360" s="2038">
        <f t="shared" si="397"/>
      </c>
      <c r="J360" s="2038">
        <f t="shared" si="1806"/>
      </c>
      <c r="K360" s="2039">
        <f t="shared" si="1997"/>
      </c>
      <c r="L360" s="2039">
        <f t="shared" si="1366"/>
      </c>
      <c r="M360" s="2039">
        <f t="shared" si="1544"/>
      </c>
      <c r="N360" s="2039">
        <f t="shared" si="769"/>
      </c>
      <c r="O360" s="2040">
        <f t="shared" si="1126"/>
      </c>
      <c r="P360" s="2039">
        <f>AVERAGE(P358:P359)</f>
      </c>
      <c r="Q360" s="2042">
        <f>AVERAGE(Q358:Q359)</f>
      </c>
      <c r="R360" s="2038">
        <f t="shared" si="219"/>
      </c>
      <c r="S360" s="2088">
        <f>SUM(S358:S359)</f>
      </c>
      <c r="T360" s="2088">
        <f>SUM(T358:T359)</f>
      </c>
      <c r="U360" s="2088">
        <f>SUM(U358:U359)</f>
      </c>
      <c r="V360" s="2088">
        <f>SUM(V358:V359)</f>
      </c>
      <c r="W360" s="2088">
        <f>SUM(W358:W359)</f>
      </c>
      <c r="X360" s="2088">
        <f>SUM(X358:X359)</f>
      </c>
      <c r="Y360" s="2088">
        <f>SUM(Y358:Y359)</f>
      </c>
      <c r="Z360" s="2088">
        <f>SUM(Z358:Z359)</f>
      </c>
      <c r="AA360" s="2089">
        <f t="shared" si="575"/>
      </c>
      <c r="AB360" s="2090"/>
      <c r="AC360" s="2090"/>
      <c r="AD360" s="2091">
        <f>SUM(AD358:AD359)</f>
      </c>
    </row>
    <row r="361">
      <c r="A361" s="2098"/>
      <c r="B361" s="2099" t="s">
        <v>1825</v>
      </c>
      <c r="C361" s="2100" t="s">
        <v>1830</v>
      </c>
      <c r="D361" s="2101">
        <v>1192.22</v>
      </c>
      <c r="E361" s="2102">
        <v>2</v>
      </c>
      <c r="F361" s="2023">
        <f t="shared" si="1704"/>
      </c>
      <c r="G361" s="2025">
        <f t="shared" si="948"/>
      </c>
      <c r="H361" s="2025">
        <f t="shared" si="41"/>
      </c>
      <c r="I361" s="2025">
        <f t="shared" si="397"/>
      </c>
      <c r="J361" s="2025">
        <f t="shared" si="1806"/>
      </c>
      <c r="K361" s="2026">
        <f t="shared" si="1997"/>
      </c>
      <c r="L361" s="2026">
        <f t="shared" si="1366"/>
      </c>
      <c r="M361" s="2026">
        <f t="shared" si="1544"/>
      </c>
      <c r="N361" s="2026">
        <f t="shared" si="769"/>
      </c>
      <c r="O361" s="2027">
        <f t="shared" si="1126"/>
      </c>
      <c r="P361" s="2092">
        <v>0.0307</v>
      </c>
      <c r="Q361" s="2027">
        <v>71</v>
      </c>
      <c r="R361" s="2025">
        <f t="shared" si="219"/>
      </c>
      <c r="S361" s="2059">
        <v>7102</v>
      </c>
      <c r="T361" s="2059">
        <v>222</v>
      </c>
      <c r="U361" s="2059">
        <v>36</v>
      </c>
      <c r="V361" s="2059">
        <v>240</v>
      </c>
      <c r="W361" s="2059">
        <v>13</v>
      </c>
      <c r="X361" s="2059">
        <v>1</v>
      </c>
      <c r="Y361" s="2093">
        <v>1</v>
      </c>
      <c r="Z361" s="2093">
        <v>6</v>
      </c>
      <c r="AA361" s="2025">
        <f t="shared" si="575"/>
      </c>
      <c r="AB361" s="2085" t="s">
        <v>1863</v>
      </c>
      <c r="AC361" s="2085"/>
      <c r="AD361" s="2085">
        <v>10</v>
      </c>
    </row>
    <row r="362">
      <c r="A362" s="2098"/>
      <c r="B362" s="2099" t="s">
        <v>1825</v>
      </c>
      <c r="C362" s="2100" t="s">
        <v>1831</v>
      </c>
      <c r="D362" s="2101">
        <v>910.35</v>
      </c>
      <c r="E362" s="2102">
        <v>1</v>
      </c>
      <c r="F362" s="2023">
        <f t="shared" si="1704"/>
      </c>
      <c r="G362" s="2057">
        <f t="shared" si="948"/>
      </c>
      <c r="H362" s="2057">
        <f t="shared" si="41"/>
      </c>
      <c r="I362" s="2057">
        <f t="shared" si="397"/>
      </c>
      <c r="J362" s="2057">
        <f t="shared" si="1806"/>
      </c>
      <c r="K362" s="2058">
        <f t="shared" si="1997"/>
      </c>
      <c r="L362" s="2058">
        <f t="shared" si="1366"/>
      </c>
      <c r="M362" s="2058">
        <f t="shared" si="1544"/>
      </c>
      <c r="N362" s="2058">
        <f t="shared" si="769"/>
      </c>
      <c r="O362" s="2027">
        <f t="shared" si="1126"/>
      </c>
      <c r="P362" s="2092">
        <v>0.00352</v>
      </c>
      <c r="Q362" s="2093">
        <v>77</v>
      </c>
      <c r="R362" s="2025">
        <f t="shared" si="219"/>
      </c>
      <c r="S362" s="2093">
        <v>8387</v>
      </c>
      <c r="T362" s="2093">
        <v>93</v>
      </c>
      <c r="U362" s="2093">
        <v>34</v>
      </c>
      <c r="V362" s="2093">
        <v>94</v>
      </c>
      <c r="W362" s="2093">
        <v>24</v>
      </c>
      <c r="X362" s="2093">
        <v>2</v>
      </c>
      <c r="Y362" s="2093">
        <v>1</v>
      </c>
      <c r="Z362" s="2093">
        <v>8</v>
      </c>
      <c r="AA362" s="2025">
        <f t="shared" si="575"/>
      </c>
      <c r="AB362" s="2085" t="s">
        <v>1863</v>
      </c>
      <c r="AC362" s="2085"/>
      <c r="AD362" s="2094">
        <v>12</v>
      </c>
    </row>
    <row r="363">
      <c r="A363" s="2098"/>
      <c r="B363" s="2086" t="s">
        <v>1832</v>
      </c>
      <c r="C363" s="2086"/>
      <c r="D363" s="2042">
        <f>SUM(D361:D362)</f>
      </c>
      <c r="E363" s="2042">
        <f>SUM(E361:E362)</f>
      </c>
      <c r="F363" s="2042">
        <f t="shared" si="1704"/>
      </c>
      <c r="G363" s="2038">
        <f t="shared" si="948"/>
      </c>
      <c r="H363" s="2038">
        <f t="shared" si="41"/>
      </c>
      <c r="I363" s="2038">
        <f t="shared" si="397"/>
      </c>
      <c r="J363" s="2038">
        <f t="shared" si="1806"/>
      </c>
      <c r="K363" s="2039">
        <f t="shared" si="1997"/>
      </c>
      <c r="L363" s="2039">
        <f t="shared" si="1366"/>
      </c>
      <c r="M363" s="2039">
        <f t="shared" si="1544"/>
      </c>
      <c r="N363" s="2039">
        <f t="shared" si="769"/>
      </c>
      <c r="O363" s="2040">
        <f t="shared" si="1126"/>
      </c>
      <c r="P363" s="2039">
        <f>AVERAGE(P361:P362)</f>
      </c>
      <c r="Q363" s="2042">
        <f>AVERAGE(Q361:Q362)</f>
      </c>
      <c r="R363" s="2042">
        <f t="shared" si="219"/>
      </c>
      <c r="S363" s="2040">
        <f>SUM(S361:S362)</f>
      </c>
      <c r="T363" s="2040">
        <f>SUM(T361:T362)</f>
      </c>
      <c r="U363" s="2040">
        <f>SUM(U361:U362)</f>
      </c>
      <c r="V363" s="2040">
        <f>SUM(V361:V362)</f>
      </c>
      <c r="W363" s="2040">
        <f>SUM(W361:W362)</f>
      </c>
      <c r="X363" s="2040">
        <f>SUM(X361:X362)</f>
      </c>
      <c r="Y363" s="2040">
        <f>SUM(Y361:Y362)</f>
      </c>
      <c r="Z363" s="2040">
        <f>SUM(Z361:Z362)</f>
      </c>
      <c r="AA363" s="2089">
        <f t="shared" si="575"/>
      </c>
      <c r="AB363" s="2090"/>
      <c r="AC363" s="2090"/>
      <c r="AD363" s="2091">
        <f>SUM(AD361:AD362)</f>
      </c>
    </row>
    <row r="364">
      <c r="A364" s="2098"/>
      <c r="B364" s="2095" t="s">
        <v>1833</v>
      </c>
      <c r="C364" s="2095"/>
      <c r="D364" s="2051">
        <f>D363+D360</f>
      </c>
      <c r="E364" s="2051">
        <f>E363+E360</f>
      </c>
      <c r="F364" s="2051">
        <f t="shared" si="1704"/>
      </c>
      <c r="G364" s="2046">
        <f t="shared" si="948"/>
      </c>
      <c r="H364" s="2046">
        <f t="shared" si="41"/>
      </c>
      <c r="I364" s="2046">
        <f t="shared" si="397"/>
      </c>
      <c r="J364" s="2046">
        <f t="shared" si="1806"/>
      </c>
      <c r="K364" s="2047">
        <f t="shared" si="1997"/>
      </c>
      <c r="L364" s="2047">
        <f t="shared" si="1366"/>
      </c>
      <c r="M364" s="2047">
        <f t="shared" si="1544"/>
      </c>
      <c r="N364" s="2047">
        <f t="shared" si="769"/>
      </c>
      <c r="O364" s="2048">
        <f t="shared" si="1126"/>
      </c>
      <c r="P364" s="2049">
        <f>(P363+P360)/2</f>
      </c>
      <c r="Q364" s="2050">
        <f>(Q363+Q360)/2</f>
      </c>
      <c r="R364" s="2051">
        <f>(R363+R360)/2</f>
      </c>
      <c r="S364" s="2048">
        <f>S363+S360</f>
      </c>
      <c r="T364" s="2048">
        <f>T363+T360</f>
      </c>
      <c r="U364" s="2048">
        <f>U363+U360</f>
      </c>
      <c r="V364" s="2048">
        <f>V363+V360</f>
      </c>
      <c r="W364" s="2048">
        <f>W363+W360</f>
      </c>
      <c r="X364" s="2048">
        <f>X363+X360</f>
      </c>
      <c r="Y364" s="2048">
        <f>Y363+Y360</f>
      </c>
      <c r="Z364" s="2048">
        <f>Z363+Z360</f>
      </c>
      <c r="AA364" s="2096">
        <f t="shared" si="575"/>
      </c>
      <c r="AB364" s="2097"/>
      <c r="AC364" s="2097"/>
      <c r="AD364" s="2104">
        <f>AD363+AD360</f>
      </c>
    </row>
    <row r="365">
      <c r="A365" s="2070" t="s">
        <v>1834</v>
      </c>
      <c r="B365" s="2070" t="s">
        <v>1792</v>
      </c>
      <c r="C365" s="2070"/>
      <c r="D365" s="2071" t="s">
        <v>1793</v>
      </c>
      <c r="E365" s="2071"/>
      <c r="F365" s="2071"/>
      <c r="G365" s="2071"/>
      <c r="H365" s="2071"/>
      <c r="I365" s="2071"/>
      <c r="J365" s="2072" t="s">
        <v>1794</v>
      </c>
      <c r="K365" s="2072"/>
      <c r="L365" s="2072"/>
      <c r="M365" s="2072"/>
      <c r="N365" s="2072"/>
      <c r="O365" s="2072"/>
      <c r="P365" s="2072"/>
      <c r="Q365" s="2072"/>
      <c r="R365" s="2072"/>
      <c r="S365" s="2072"/>
      <c r="T365" s="2072"/>
      <c r="U365" s="2072"/>
      <c r="V365" s="2072"/>
      <c r="W365" s="2072"/>
      <c r="X365" s="2072"/>
      <c r="Y365" s="2072"/>
      <c r="Z365" s="2072"/>
      <c r="AA365" s="2072"/>
      <c r="AB365" s="2072"/>
      <c r="AC365" s="2072"/>
      <c r="AD365" s="2073"/>
    </row>
    <row r="366">
      <c r="A366" s="2070"/>
      <c r="B366" s="2070" t="s">
        <v>1795</v>
      </c>
      <c r="C366" s="2070" t="s">
        <v>1796</v>
      </c>
      <c r="D366" s="2071" t="s">
        <v>1797</v>
      </c>
      <c r="E366" s="2074" t="s">
        <v>1798</v>
      </c>
      <c r="F366" s="2075" t="s">
        <v>1799</v>
      </c>
      <c r="G366" s="2076" t="s">
        <v>1800</v>
      </c>
      <c r="H366" s="2076" t="s">
        <v>1801</v>
      </c>
      <c r="I366" s="2076" t="s">
        <v>1802</v>
      </c>
      <c r="J366" s="2072" t="s">
        <v>1803</v>
      </c>
      <c r="K366" s="2077" t="s">
        <v>1804</v>
      </c>
      <c r="L366" s="2077" t="s">
        <v>1805</v>
      </c>
      <c r="M366" s="2077" t="s">
        <v>1806</v>
      </c>
      <c r="N366" s="2077" t="s">
        <v>1807</v>
      </c>
      <c r="O366" s="2078" t="s">
        <v>1808</v>
      </c>
      <c r="P366" s="2077" t="s">
        <v>1809</v>
      </c>
      <c r="Q366" s="2078" t="s">
        <v>1810</v>
      </c>
      <c r="R366" s="2072" t="s">
        <v>1811</v>
      </c>
      <c r="S366" s="2078" t="s">
        <v>1812</v>
      </c>
      <c r="T366" s="2078" t="s">
        <v>1813</v>
      </c>
      <c r="U366" s="2078" t="s">
        <v>1814</v>
      </c>
      <c r="V366" s="2078" t="s">
        <v>1815</v>
      </c>
      <c r="W366" s="2078" t="s">
        <v>1816</v>
      </c>
      <c r="X366" s="2078" t="s">
        <v>1817</v>
      </c>
      <c r="Y366" s="2078" t="s">
        <v>1818</v>
      </c>
      <c r="Z366" s="2078" t="s">
        <v>1819</v>
      </c>
      <c r="AA366" s="2079" t="s">
        <v>1820</v>
      </c>
      <c r="AB366" s="2073" t="s">
        <v>1821</v>
      </c>
      <c r="AC366" s="2073" t="s">
        <v>1822</v>
      </c>
      <c r="AD366" s="2080" t="s">
        <v>1823</v>
      </c>
    </row>
    <row r="367">
      <c r="A367" s="2098" t="s">
        <v>1881</v>
      </c>
      <c r="B367" s="2103" t="s">
        <v>1829</v>
      </c>
      <c r="C367" s="2100" t="s">
        <v>1826</v>
      </c>
      <c r="D367" s="2101">
        <v>1163.52</v>
      </c>
      <c r="E367" s="2102">
        <v>0</v>
      </c>
      <c r="F367" s="2023">
        <f t="shared" ref="F367:F373" si="1705">E367*2000*1.2</f>
      </c>
      <c r="G367" s="2025">
        <f t="shared" ref="G367:G373" si="949">F367/D367</f>
      </c>
      <c r="H367" s="2025">
        <f t="shared" ref="H367:H373" si="42">D367/E367</f>
      </c>
      <c r="I367" s="2025">
        <f t="shared" ref="I367:I373" si="398">F367/E367</f>
      </c>
      <c r="J367" s="2025">
        <f t="shared" ref="J367:J373" si="1807">D367/T367</f>
      </c>
      <c r="K367" s="2026">
        <f t="shared" ref="K367:K373" si="1998">O367/S367*1</f>
      </c>
      <c r="L367" s="2026">
        <f t="shared" ref="L367:L373" si="1367">T367/S367</f>
      </c>
      <c r="M367" s="2026">
        <f t="shared" ref="M367:M373" si="1545">V367/S367</f>
      </c>
      <c r="N367" s="2026">
        <f t="shared" ref="N367:N373" si="770">W367/V367</f>
      </c>
      <c r="O367" s="2027">
        <f t="shared" ref="O367:O373" si="1127">U367/P367</f>
      </c>
      <c r="P367" s="2084">
        <v>0.0174</v>
      </c>
      <c r="Q367" s="2027">
        <v>72</v>
      </c>
      <c r="R367" s="2025">
        <f t="shared" ref="R367:R372" si="220">(D367/S367)*1000</f>
      </c>
      <c r="S367" s="2059">
        <v>9552</v>
      </c>
      <c r="T367" s="2059">
        <v>160</v>
      </c>
      <c r="U367" s="2059">
        <v>40</v>
      </c>
      <c r="V367" s="2059">
        <v>164</v>
      </c>
      <c r="W367" s="2059">
        <v>22</v>
      </c>
      <c r="X367" s="2059">
        <v>3</v>
      </c>
      <c r="Y367" s="2093">
        <v>0</v>
      </c>
      <c r="Z367" s="2093">
        <v>6</v>
      </c>
      <c r="AA367" s="2025">
        <f t="shared" ref="AA367:AA373" si="576">AD367*1000/D367</f>
      </c>
      <c r="AB367" s="2085" t="s">
        <v>1863</v>
      </c>
      <c r="AC367" s="2085"/>
      <c r="AD367" s="2085">
        <v>12</v>
      </c>
    </row>
    <row r="368">
      <c r="A368" s="2098"/>
      <c r="B368" s="2103" t="s">
        <v>1829</v>
      </c>
      <c r="C368" s="2100" t="s">
        <v>1828</v>
      </c>
      <c r="D368" s="2101">
        <v>1043.48</v>
      </c>
      <c r="E368" s="2102">
        <v>2</v>
      </c>
      <c r="F368" s="2023">
        <f t="shared" si="1705"/>
      </c>
      <c r="G368" s="2025">
        <f t="shared" si="949"/>
      </c>
      <c r="H368" s="2025">
        <f t="shared" si="42"/>
      </c>
      <c r="I368" s="2025">
        <f t="shared" si="398"/>
      </c>
      <c r="J368" s="2025">
        <f t="shared" si="1807"/>
      </c>
      <c r="K368" s="2026">
        <f t="shared" si="1998"/>
      </c>
      <c r="L368" s="2026">
        <f t="shared" si="1367"/>
      </c>
      <c r="M368" s="2026">
        <f t="shared" si="1545"/>
      </c>
      <c r="N368" s="2026">
        <f t="shared" si="770"/>
      </c>
      <c r="O368" s="2027">
        <f t="shared" si="1127"/>
      </c>
      <c r="P368" s="2084">
        <v>0.0252</v>
      </c>
      <c r="Q368" s="2027">
        <v>85</v>
      </c>
      <c r="R368" s="2025">
        <f t="shared" si="220"/>
      </c>
      <c r="S368" s="2059">
        <v>9578</v>
      </c>
      <c r="T368" s="2059">
        <v>240</v>
      </c>
      <c r="U368" s="2059">
        <v>41</v>
      </c>
      <c r="V368" s="2059">
        <v>235</v>
      </c>
      <c r="W368" s="2059">
        <v>52</v>
      </c>
      <c r="X368" s="2059">
        <v>1</v>
      </c>
      <c r="Y368" s="2059">
        <v>0</v>
      </c>
      <c r="Z368" s="2093">
        <v>11</v>
      </c>
      <c r="AA368" s="2025">
        <f t="shared" si="576"/>
      </c>
      <c r="AB368" s="2085" t="s">
        <v>1863</v>
      </c>
      <c r="AC368" s="2085"/>
      <c r="AD368" s="2085">
        <v>18</v>
      </c>
    </row>
    <row r="369">
      <c r="A369" s="2098"/>
      <c r="B369" s="2086" t="s">
        <v>1832</v>
      </c>
      <c r="C369" s="2086"/>
      <c r="D369" s="2042">
        <f>SUM(D367:D368)</f>
      </c>
      <c r="E369" s="2087">
        <f>SUM(E367:E368)</f>
      </c>
      <c r="F369" s="2042">
        <f t="shared" si="1705"/>
      </c>
      <c r="G369" s="2038">
        <f t="shared" si="949"/>
      </c>
      <c r="H369" s="2038">
        <f t="shared" si="42"/>
      </c>
      <c r="I369" s="2038">
        <f t="shared" si="398"/>
      </c>
      <c r="J369" s="2038">
        <f t="shared" si="1807"/>
      </c>
      <c r="K369" s="2039">
        <f t="shared" si="1998"/>
      </c>
      <c r="L369" s="2039">
        <f t="shared" si="1367"/>
      </c>
      <c r="M369" s="2039">
        <f t="shared" si="1545"/>
      </c>
      <c r="N369" s="2039">
        <f t="shared" si="770"/>
      </c>
      <c r="O369" s="2040">
        <f t="shared" si="1127"/>
      </c>
      <c r="P369" s="2039">
        <f>AVERAGE(P367:P368)</f>
      </c>
      <c r="Q369" s="2042">
        <f>AVERAGE(Q367:Q368)</f>
      </c>
      <c r="R369" s="2038">
        <f t="shared" si="220"/>
      </c>
      <c r="S369" s="2088">
        <f>SUM(S367:S368)</f>
      </c>
      <c r="T369" s="2088">
        <f>SUM(T367:T368)</f>
      </c>
      <c r="U369" s="2088">
        <f>SUM(U367:U368)</f>
      </c>
      <c r="V369" s="2088">
        <f>SUM(V367:V368)</f>
      </c>
      <c r="W369" s="2088">
        <f>SUM(W367:W368)</f>
      </c>
      <c r="X369" s="2088">
        <f>SUM(X367:X368)</f>
      </c>
      <c r="Y369" s="2088">
        <f>SUM(Y367:Y368)</f>
      </c>
      <c r="Z369" s="2088">
        <f>SUM(Z367:Z368)</f>
      </c>
      <c r="AA369" s="2089">
        <f t="shared" si="576"/>
      </c>
      <c r="AB369" s="2090"/>
      <c r="AC369" s="2090"/>
      <c r="AD369" s="2091">
        <f>SUM(AD367:AD368)</f>
      </c>
    </row>
    <row r="370">
      <c r="A370" s="2098"/>
      <c r="B370" s="2099" t="s">
        <v>1847</v>
      </c>
      <c r="C370" s="2100" t="s">
        <v>1830</v>
      </c>
      <c r="D370" s="2101">
        <v>1236.72</v>
      </c>
      <c r="E370" s="2102">
        <v>0</v>
      </c>
      <c r="F370" s="2023">
        <f t="shared" si="1705"/>
      </c>
      <c r="G370" s="2025">
        <f t="shared" si="949"/>
      </c>
      <c r="H370" s="2025">
        <f t="shared" si="42"/>
      </c>
      <c r="I370" s="2025">
        <f t="shared" si="398"/>
      </c>
      <c r="J370" s="2025">
        <f t="shared" si="1807"/>
      </c>
      <c r="K370" s="2026">
        <f t="shared" si="1998"/>
      </c>
      <c r="L370" s="2026">
        <f t="shared" si="1367"/>
      </c>
      <c r="M370" s="2026">
        <f t="shared" si="1545"/>
      </c>
      <c r="N370" s="2026">
        <f t="shared" si="770"/>
      </c>
      <c r="O370" s="2027">
        <f t="shared" si="1127"/>
      </c>
      <c r="P370" s="2092">
        <v>0.0239</v>
      </c>
      <c r="Q370" s="2027">
        <v>77</v>
      </c>
      <c r="R370" s="2025">
        <f t="shared" si="220"/>
      </c>
      <c r="S370" s="2059">
        <v>12464</v>
      </c>
      <c r="T370" s="2059">
        <v>291</v>
      </c>
      <c r="U370" s="2059">
        <v>54</v>
      </c>
      <c r="V370" s="2059">
        <v>301</v>
      </c>
      <c r="W370" s="2059">
        <v>29</v>
      </c>
      <c r="X370" s="2059">
        <v>0</v>
      </c>
      <c r="Y370" s="2093">
        <v>0</v>
      </c>
      <c r="Z370" s="2093">
        <v>6</v>
      </c>
      <c r="AA370" s="2025">
        <f t="shared" si="576"/>
      </c>
      <c r="AB370" s="2085" t="s">
        <v>1863</v>
      </c>
      <c r="AC370" s="2085"/>
      <c r="AD370" s="2085">
        <v>17</v>
      </c>
    </row>
    <row r="371">
      <c r="A371" s="2098"/>
      <c r="B371" s="2099" t="s">
        <v>1847</v>
      </c>
      <c r="C371" s="2100" t="s">
        <v>1831</v>
      </c>
      <c r="D371" s="2101">
        <v>556.28</v>
      </c>
      <c r="E371" s="2102">
        <v>2</v>
      </c>
      <c r="F371" s="2023">
        <f t="shared" si="1705"/>
      </c>
      <c r="G371" s="2057">
        <f t="shared" si="949"/>
      </c>
      <c r="H371" s="2057">
        <f t="shared" si="42"/>
      </c>
      <c r="I371" s="2057">
        <f t="shared" si="398"/>
      </c>
      <c r="J371" s="2057">
        <f t="shared" si="1807"/>
      </c>
      <c r="K371" s="2058">
        <f t="shared" si="1998"/>
      </c>
      <c r="L371" s="2058">
        <f t="shared" si="1367"/>
      </c>
      <c r="M371" s="2058">
        <f t="shared" si="1545"/>
      </c>
      <c r="N371" s="2058">
        <f t="shared" si="770"/>
      </c>
      <c r="O371" s="2027">
        <f t="shared" si="1127"/>
      </c>
      <c r="P371" s="2092">
        <v>0.0171</v>
      </c>
      <c r="Q371" s="2093">
        <v>82</v>
      </c>
      <c r="R371" s="2025">
        <f t="shared" si="220"/>
      </c>
      <c r="S371" s="2093">
        <v>5901</v>
      </c>
      <c r="T371" s="2093">
        <v>127</v>
      </c>
      <c r="U371" s="2093">
        <v>22</v>
      </c>
      <c r="V371" s="2093">
        <v>137</v>
      </c>
      <c r="W371" s="2093">
        <v>9</v>
      </c>
      <c r="X371" s="2093">
        <v>0</v>
      </c>
      <c r="Y371" s="2093">
        <v>0</v>
      </c>
      <c r="Z371" s="2093">
        <v>4</v>
      </c>
      <c r="AA371" s="2025">
        <f t="shared" si="576"/>
      </c>
      <c r="AB371" s="2085" t="s">
        <v>1863</v>
      </c>
      <c r="AC371" s="2085"/>
      <c r="AD371" s="2094">
        <v>9</v>
      </c>
    </row>
    <row r="372">
      <c r="A372" s="2098"/>
      <c r="B372" s="2086" t="s">
        <v>1832</v>
      </c>
      <c r="C372" s="2086"/>
      <c r="D372" s="2042">
        <f>SUM(D370:D371)</f>
      </c>
      <c r="E372" s="2042">
        <f>SUM(E370:E371)</f>
      </c>
      <c r="F372" s="2042">
        <f t="shared" si="1705"/>
      </c>
      <c r="G372" s="2038">
        <f t="shared" si="949"/>
      </c>
      <c r="H372" s="2038">
        <f t="shared" si="42"/>
      </c>
      <c r="I372" s="2038">
        <f t="shared" si="398"/>
      </c>
      <c r="J372" s="2038">
        <f t="shared" si="1807"/>
      </c>
      <c r="K372" s="2039">
        <f t="shared" si="1998"/>
      </c>
      <c r="L372" s="2039">
        <f t="shared" si="1367"/>
      </c>
      <c r="M372" s="2039">
        <f t="shared" si="1545"/>
      </c>
      <c r="N372" s="2039">
        <f t="shared" si="770"/>
      </c>
      <c r="O372" s="2040">
        <f t="shared" si="1127"/>
      </c>
      <c r="P372" s="2039">
        <f>AVERAGE(P370:P371)</f>
      </c>
      <c r="Q372" s="2042">
        <f>AVERAGE(Q370:Q371)</f>
      </c>
      <c r="R372" s="2042">
        <f t="shared" si="220"/>
      </c>
      <c r="S372" s="2040">
        <f>SUM(S370:S371)</f>
      </c>
      <c r="T372" s="2040">
        <f>SUM(T370:T371)</f>
      </c>
      <c r="U372" s="2040">
        <f>SUM(U370:U371)</f>
      </c>
      <c r="V372" s="2040">
        <f>SUM(V370:V371)</f>
      </c>
      <c r="W372" s="2040">
        <f>SUM(W370:W371)</f>
      </c>
      <c r="X372" s="2040">
        <f>SUM(X370:X371)</f>
      </c>
      <c r="Y372" s="2040">
        <f>SUM(Y370:Y371)</f>
      </c>
      <c r="Z372" s="2040">
        <f>SUM(Z370:Z371)</f>
      </c>
      <c r="AA372" s="2089">
        <f t="shared" si="576"/>
      </c>
      <c r="AB372" s="2090"/>
      <c r="AC372" s="2090"/>
      <c r="AD372" s="2091">
        <f>SUM(AD370:AD371)</f>
      </c>
    </row>
    <row r="373">
      <c r="A373" s="2098"/>
      <c r="B373" s="2095" t="s">
        <v>1833</v>
      </c>
      <c r="C373" s="2095"/>
      <c r="D373" s="2051">
        <f>D372+D369</f>
      </c>
      <c r="E373" s="2051">
        <f>E372+E369</f>
      </c>
      <c r="F373" s="2051">
        <f t="shared" si="1705"/>
      </c>
      <c r="G373" s="2046">
        <f t="shared" si="949"/>
      </c>
      <c r="H373" s="2046">
        <f t="shared" si="42"/>
      </c>
      <c r="I373" s="2046">
        <f t="shared" si="398"/>
      </c>
      <c r="J373" s="2046">
        <f t="shared" si="1807"/>
      </c>
      <c r="K373" s="2047">
        <f t="shared" si="1998"/>
      </c>
      <c r="L373" s="2047">
        <f t="shared" si="1367"/>
      </c>
      <c r="M373" s="2047">
        <f t="shared" si="1545"/>
      </c>
      <c r="N373" s="2047">
        <f t="shared" si="770"/>
      </c>
      <c r="O373" s="2048">
        <f t="shared" si="1127"/>
      </c>
      <c r="P373" s="2049">
        <f>(P372+P369)/2</f>
      </c>
      <c r="Q373" s="2050">
        <f>(Q372+Q369)/2</f>
      </c>
      <c r="R373" s="2051">
        <f>(R372+R369)/2</f>
      </c>
      <c r="S373" s="2048">
        <f>S372+S369</f>
      </c>
      <c r="T373" s="2048">
        <f>T372+T369</f>
      </c>
      <c r="U373" s="2048">
        <f>U372+U369</f>
      </c>
      <c r="V373" s="2048">
        <f>V372+V369</f>
      </c>
      <c r="W373" s="2048">
        <f>W372+W369</f>
      </c>
      <c r="X373" s="2048">
        <f>X372+X369</f>
      </c>
      <c r="Y373" s="2048">
        <f>Y372+Y369</f>
      </c>
      <c r="Z373" s="2048">
        <f>Z372+Z369</f>
      </c>
      <c r="AA373" s="2096">
        <f t="shared" si="576"/>
      </c>
      <c r="AB373" s="2097"/>
      <c r="AC373" s="2097"/>
      <c r="AD373" s="2104">
        <f>AD372+AD369</f>
      </c>
    </row>
    <row r="374">
      <c r="A374" s="2070" t="s">
        <v>1834</v>
      </c>
      <c r="B374" s="2070" t="s">
        <v>1792</v>
      </c>
      <c r="C374" s="2070"/>
      <c r="D374" s="2071" t="s">
        <v>1793</v>
      </c>
      <c r="E374" s="2071"/>
      <c r="F374" s="2071"/>
      <c r="G374" s="2071"/>
      <c r="H374" s="2071"/>
      <c r="I374" s="2071"/>
      <c r="J374" s="2072" t="s">
        <v>1794</v>
      </c>
      <c r="K374" s="2072"/>
      <c r="L374" s="2072"/>
      <c r="M374" s="2072"/>
      <c r="N374" s="2072"/>
      <c r="O374" s="2072"/>
      <c r="P374" s="2072"/>
      <c r="Q374" s="2072"/>
      <c r="R374" s="2072"/>
      <c r="S374" s="2072"/>
      <c r="T374" s="2072"/>
      <c r="U374" s="2072"/>
      <c r="V374" s="2072"/>
      <c r="W374" s="2072"/>
      <c r="X374" s="2072"/>
      <c r="Y374" s="2072"/>
      <c r="Z374" s="2072"/>
      <c r="AA374" s="2072"/>
      <c r="AB374" s="2072"/>
      <c r="AC374" s="2072"/>
      <c r="AD374" s="2073"/>
    </row>
    <row r="375">
      <c r="A375" s="2070"/>
      <c r="B375" s="2070" t="s">
        <v>1795</v>
      </c>
      <c r="C375" s="2070" t="s">
        <v>1796</v>
      </c>
      <c r="D375" s="2071" t="s">
        <v>1797</v>
      </c>
      <c r="E375" s="2074" t="s">
        <v>1798</v>
      </c>
      <c r="F375" s="2075" t="s">
        <v>1799</v>
      </c>
      <c r="G375" s="2076" t="s">
        <v>1800</v>
      </c>
      <c r="H375" s="2076" t="s">
        <v>1801</v>
      </c>
      <c r="I375" s="2076" t="s">
        <v>1802</v>
      </c>
      <c r="J375" s="2072" t="s">
        <v>1803</v>
      </c>
      <c r="K375" s="2077" t="s">
        <v>1804</v>
      </c>
      <c r="L375" s="2077" t="s">
        <v>1805</v>
      </c>
      <c r="M375" s="2077" t="s">
        <v>1806</v>
      </c>
      <c r="N375" s="2077" t="s">
        <v>1807</v>
      </c>
      <c r="O375" s="2078" t="s">
        <v>1808</v>
      </c>
      <c r="P375" s="2077" t="s">
        <v>1809</v>
      </c>
      <c r="Q375" s="2078" t="s">
        <v>1810</v>
      </c>
      <c r="R375" s="2072" t="s">
        <v>1811</v>
      </c>
      <c r="S375" s="2078" t="s">
        <v>1812</v>
      </c>
      <c r="T375" s="2078" t="s">
        <v>1813</v>
      </c>
      <c r="U375" s="2078" t="s">
        <v>1814</v>
      </c>
      <c r="V375" s="2078" t="s">
        <v>1815</v>
      </c>
      <c r="W375" s="2078" t="s">
        <v>1816</v>
      </c>
      <c r="X375" s="2078" t="s">
        <v>1817</v>
      </c>
      <c r="Y375" s="2078" t="s">
        <v>1818</v>
      </c>
      <c r="Z375" s="2078" t="s">
        <v>1819</v>
      </c>
      <c r="AA375" s="2079" t="s">
        <v>1820</v>
      </c>
      <c r="AB375" s="2073" t="s">
        <v>1821</v>
      </c>
      <c r="AC375" s="2073" t="s">
        <v>1822</v>
      </c>
      <c r="AD375" s="2080" t="s">
        <v>1823</v>
      </c>
    </row>
    <row r="376">
      <c r="A376" s="2098" t="s">
        <v>1882</v>
      </c>
      <c r="B376" s="2103" t="s">
        <v>1837</v>
      </c>
      <c r="C376" s="2100" t="s">
        <v>1826</v>
      </c>
      <c r="D376" s="2101">
        <v>1628.13</v>
      </c>
      <c r="E376" s="2102">
        <v>0</v>
      </c>
      <c r="F376" s="2023">
        <f t="shared" ref="F376:F382" si="1706">E376*2000*1.2</f>
      </c>
      <c r="G376" s="2025">
        <f t="shared" ref="G376:G382" si="950">F376/D376</f>
      </c>
      <c r="H376" s="2025">
        <f t="shared" ref="H376:H382" si="43">D376/E376</f>
      </c>
      <c r="I376" s="2025">
        <f t="shared" ref="I376:I382" si="399">F376/E376</f>
      </c>
      <c r="J376" s="2025">
        <f t="shared" ref="J376:J382" si="1808">D376/T376</f>
      </c>
      <c r="K376" s="2026">
        <f t="shared" ref="K376:K382" si="1999">O376/S376*1</f>
      </c>
      <c r="L376" s="2026">
        <f t="shared" ref="L376:L382" si="1368">T376/S376</f>
      </c>
      <c r="M376" s="2026">
        <f t="shared" ref="M376:M382" si="1546">V376/S376</f>
      </c>
      <c r="N376" s="2026">
        <f t="shared" ref="N376:N382" si="771">W376/V376</f>
      </c>
      <c r="O376" s="2027">
        <f t="shared" ref="O376:O382" si="1128">U376/P376</f>
      </c>
      <c r="P376" s="2084">
        <v>0.0136</v>
      </c>
      <c r="Q376" s="2027">
        <v>53</v>
      </c>
      <c r="R376" s="2025">
        <f t="shared" ref="R376:R381" si="221">(D376/S376)*1000</f>
      </c>
      <c r="S376" s="2059">
        <v>13986</v>
      </c>
      <c r="T376" s="2059">
        <v>302</v>
      </c>
      <c r="U376" s="2059">
        <v>53</v>
      </c>
      <c r="V376" s="2059">
        <v>328</v>
      </c>
      <c r="W376" s="2059">
        <v>41</v>
      </c>
      <c r="X376" s="2059">
        <v>3</v>
      </c>
      <c r="Y376" s="2093">
        <v>0</v>
      </c>
      <c r="Z376" s="2093">
        <v>11</v>
      </c>
      <c r="AA376" s="2025">
        <f t="shared" ref="AA376:AA382" si="577">AD376*1000/D376</f>
      </c>
      <c r="AB376" s="2085" t="s">
        <v>1863</v>
      </c>
      <c r="AC376" s="2085"/>
      <c r="AD376" s="2085">
        <v>18</v>
      </c>
    </row>
    <row r="377">
      <c r="A377" s="2098"/>
      <c r="B377" s="2103" t="s">
        <v>1837</v>
      </c>
      <c r="C377" s="2100" t="s">
        <v>1828</v>
      </c>
      <c r="D377" s="2101">
        <v>371.87</v>
      </c>
      <c r="E377" s="2102">
        <v>0</v>
      </c>
      <c r="F377" s="2023">
        <f t="shared" si="1706"/>
      </c>
      <c r="G377" s="2025">
        <f t="shared" si="950"/>
      </c>
      <c r="H377" s="2025">
        <f t="shared" si="43"/>
      </c>
      <c r="I377" s="2025">
        <f t="shared" si="399"/>
      </c>
      <c r="J377" s="2025">
        <f t="shared" si="1808"/>
      </c>
      <c r="K377" s="2026">
        <f t="shared" si="1999"/>
      </c>
      <c r="L377" s="2026">
        <f t="shared" si="1368"/>
      </c>
      <c r="M377" s="2026">
        <f t="shared" si="1546"/>
      </c>
      <c r="N377" s="2026">
        <f t="shared" si="771"/>
      </c>
      <c r="O377" s="2027">
        <f t="shared" si="1128"/>
      </c>
      <c r="P377" s="2084">
        <v>0.0117</v>
      </c>
      <c r="Q377" s="2027">
        <v>59</v>
      </c>
      <c r="R377" s="2025">
        <f t="shared" si="221"/>
      </c>
      <c r="S377" s="2059">
        <v>5022</v>
      </c>
      <c r="T377" s="2059">
        <v>116</v>
      </c>
      <c r="U377" s="2059">
        <v>16</v>
      </c>
      <c r="V377" s="2059">
        <v>124</v>
      </c>
      <c r="W377" s="2059">
        <v>13</v>
      </c>
      <c r="X377" s="2059">
        <v>0</v>
      </c>
      <c r="Y377" s="2059">
        <v>1</v>
      </c>
      <c r="Z377" s="2093">
        <v>4</v>
      </c>
      <c r="AA377" s="2025">
        <f t="shared" si="577"/>
      </c>
      <c r="AB377" s="2085" t="s">
        <v>1863</v>
      </c>
      <c r="AC377" s="2085"/>
      <c r="AD377" s="2085">
        <v>13</v>
      </c>
    </row>
    <row r="378">
      <c r="A378" s="2098"/>
      <c r="B378" s="2086" t="s">
        <v>1832</v>
      </c>
      <c r="C378" s="2086"/>
      <c r="D378" s="2042">
        <f>SUM(D376:D377)</f>
      </c>
      <c r="E378" s="2087">
        <f>SUM(E376:E377)</f>
      </c>
      <c r="F378" s="2042">
        <f t="shared" si="1706"/>
      </c>
      <c r="G378" s="2038">
        <f t="shared" si="950"/>
      </c>
      <c r="H378" s="2038">
        <f t="shared" si="43"/>
      </c>
      <c r="I378" s="2038">
        <f t="shared" si="399"/>
      </c>
      <c r="J378" s="2038">
        <f t="shared" si="1808"/>
      </c>
      <c r="K378" s="2039">
        <f t="shared" si="1999"/>
      </c>
      <c r="L378" s="2039">
        <f t="shared" si="1368"/>
      </c>
      <c r="M378" s="2039">
        <f t="shared" si="1546"/>
      </c>
      <c r="N378" s="2039">
        <f t="shared" si="771"/>
      </c>
      <c r="O378" s="2040">
        <f t="shared" si="1128"/>
      </c>
      <c r="P378" s="2039">
        <f>AVERAGE(P376:P377)</f>
      </c>
      <c r="Q378" s="2042">
        <f>AVERAGE(Q376:Q377)</f>
      </c>
      <c r="R378" s="2038">
        <f t="shared" si="221"/>
      </c>
      <c r="S378" s="2088">
        <f>SUM(S376:S377)</f>
      </c>
      <c r="T378" s="2088">
        <f>SUM(T376:T377)</f>
      </c>
      <c r="U378" s="2088">
        <f>SUM(U376:U377)</f>
      </c>
      <c r="V378" s="2088">
        <f>SUM(V376:V377)</f>
      </c>
      <c r="W378" s="2088">
        <f>SUM(W376:W377)</f>
      </c>
      <c r="X378" s="2088">
        <f>SUM(X376:X377)</f>
      </c>
      <c r="Y378" s="2088">
        <f>SUM(Y376:Y377)</f>
      </c>
      <c r="Z378" s="2088">
        <f>SUM(Z376:Z377)</f>
      </c>
      <c r="AA378" s="2089">
        <f t="shared" si="577"/>
      </c>
      <c r="AB378" s="2090"/>
      <c r="AC378" s="2090"/>
      <c r="AD378" s="2091">
        <f>SUM(AD376:AD377)</f>
      </c>
    </row>
    <row r="379">
      <c r="A379" s="2098"/>
      <c r="B379" s="2099" t="s">
        <v>1825</v>
      </c>
      <c r="C379" s="2100" t="s">
        <v>1830</v>
      </c>
      <c r="D379" s="2101">
        <v>643.43</v>
      </c>
      <c r="E379" s="2102">
        <v>1</v>
      </c>
      <c r="F379" s="2023">
        <f t="shared" si="1706"/>
      </c>
      <c r="G379" s="2025">
        <f t="shared" si="950"/>
      </c>
      <c r="H379" s="2025">
        <f t="shared" si="43"/>
      </c>
      <c r="I379" s="2025">
        <f t="shared" si="399"/>
      </c>
      <c r="J379" s="2025">
        <f t="shared" si="1808"/>
      </c>
      <c r="K379" s="2026">
        <f t="shared" si="1999"/>
      </c>
      <c r="L379" s="2026">
        <f t="shared" si="1368"/>
      </c>
      <c r="M379" s="2026">
        <f t="shared" si="1546"/>
      </c>
      <c r="N379" s="2026">
        <f t="shared" si="771"/>
      </c>
      <c r="O379" s="2027">
        <f t="shared" si="1128"/>
      </c>
      <c r="P379" s="2092">
        <v>0.0164</v>
      </c>
      <c r="Q379" s="2027">
        <v>60</v>
      </c>
      <c r="R379" s="2025">
        <f t="shared" si="221"/>
      </c>
      <c r="S379" s="2059">
        <v>5384</v>
      </c>
      <c r="T379" s="2059">
        <v>188</v>
      </c>
      <c r="U379" s="2059">
        <v>26</v>
      </c>
      <c r="V379" s="2059">
        <v>211</v>
      </c>
      <c r="W379" s="2059">
        <v>36</v>
      </c>
      <c r="X379" s="2059">
        <v>3</v>
      </c>
      <c r="Y379" s="2093">
        <v>0</v>
      </c>
      <c r="Z379" s="2093">
        <v>1</v>
      </c>
      <c r="AA379" s="2025">
        <f t="shared" si="577"/>
      </c>
      <c r="AB379" s="2085" t="s">
        <v>1863</v>
      </c>
      <c r="AC379" s="2085"/>
      <c r="AD379" s="2085">
        <v>12</v>
      </c>
    </row>
    <row r="380">
      <c r="A380" s="2098"/>
      <c r="B380" s="2099" t="s">
        <v>1825</v>
      </c>
      <c r="C380" s="2100" t="s">
        <v>1831</v>
      </c>
      <c r="D380" s="2101">
        <v>426.79</v>
      </c>
      <c r="E380" s="2102">
        <v>0</v>
      </c>
      <c r="F380" s="2023">
        <f t="shared" si="1706"/>
      </c>
      <c r="G380" s="2057">
        <f t="shared" si="950"/>
      </c>
      <c r="H380" s="2057">
        <f t="shared" si="43"/>
      </c>
      <c r="I380" s="2057">
        <f t="shared" si="399"/>
      </c>
      <c r="J380" s="2057">
        <f t="shared" si="1808"/>
      </c>
      <c r="K380" s="2058">
        <f t="shared" si="1999"/>
      </c>
      <c r="L380" s="2058">
        <f t="shared" si="1368"/>
      </c>
      <c r="M380" s="2058">
        <f t="shared" si="1546"/>
      </c>
      <c r="N380" s="2058">
        <f t="shared" si="771"/>
      </c>
      <c r="O380" s="2027">
        <f t="shared" si="1128"/>
      </c>
      <c r="P380" s="2092">
        <v>0.0209</v>
      </c>
      <c r="Q380" s="2093">
        <v>61</v>
      </c>
      <c r="R380" s="2025">
        <f t="shared" si="221"/>
      </c>
      <c r="S380" s="2093">
        <v>4127</v>
      </c>
      <c r="T380" s="2093">
        <v>158</v>
      </c>
      <c r="U380" s="2093">
        <v>25</v>
      </c>
      <c r="V380" s="2093">
        <v>172</v>
      </c>
      <c r="W380" s="2093">
        <v>1</v>
      </c>
      <c r="X380" s="2093">
        <v>0</v>
      </c>
      <c r="Y380" s="2093">
        <v>0</v>
      </c>
      <c r="Z380" s="2093">
        <v>4</v>
      </c>
      <c r="AA380" s="2025">
        <f t="shared" si="577"/>
      </c>
      <c r="AB380" s="2085" t="s">
        <v>1863</v>
      </c>
      <c r="AC380" s="2085"/>
      <c r="AD380" s="2094">
        <v>2</v>
      </c>
    </row>
    <row r="381">
      <c r="A381" s="2098"/>
      <c r="B381" s="2086" t="s">
        <v>1832</v>
      </c>
      <c r="C381" s="2086"/>
      <c r="D381" s="2042">
        <f>SUM(D379:D380)</f>
      </c>
      <c r="E381" s="2042">
        <f>SUM(E379:E380)</f>
      </c>
      <c r="F381" s="2042">
        <f t="shared" si="1706"/>
      </c>
      <c r="G381" s="2038">
        <f t="shared" si="950"/>
      </c>
      <c r="H381" s="2038">
        <f t="shared" si="43"/>
      </c>
      <c r="I381" s="2038">
        <f t="shared" si="399"/>
      </c>
      <c r="J381" s="2038">
        <f t="shared" si="1808"/>
      </c>
      <c r="K381" s="2039">
        <f t="shared" si="1999"/>
      </c>
      <c r="L381" s="2039">
        <f t="shared" si="1368"/>
      </c>
      <c r="M381" s="2039">
        <f t="shared" si="1546"/>
      </c>
      <c r="N381" s="2039">
        <f t="shared" si="771"/>
      </c>
      <c r="O381" s="2040">
        <f t="shared" si="1128"/>
      </c>
      <c r="P381" s="2039">
        <f>AVERAGE(P379:P380)</f>
      </c>
      <c r="Q381" s="2042">
        <f>AVERAGE(Q379:Q380)</f>
      </c>
      <c r="R381" s="2042">
        <f t="shared" si="221"/>
      </c>
      <c r="S381" s="2040">
        <f>SUM(S379:S380)</f>
      </c>
      <c r="T381" s="2040">
        <f>SUM(T379:T380)</f>
      </c>
      <c r="U381" s="2040">
        <f>SUM(U379:U380)</f>
      </c>
      <c r="V381" s="2040">
        <f>SUM(V379:V380)</f>
      </c>
      <c r="W381" s="2040">
        <f>SUM(W379:W380)</f>
      </c>
      <c r="X381" s="2040">
        <f>SUM(X379:X380)</f>
      </c>
      <c r="Y381" s="2040">
        <f>SUM(Y379:Y380)</f>
      </c>
      <c r="Z381" s="2040">
        <f>SUM(Z379:Z380)</f>
      </c>
      <c r="AA381" s="2089">
        <f t="shared" si="577"/>
      </c>
      <c r="AB381" s="2090"/>
      <c r="AC381" s="2090"/>
      <c r="AD381" s="2091">
        <f>SUM(AD379:AD380)</f>
      </c>
    </row>
    <row r="382">
      <c r="A382" s="2098"/>
      <c r="B382" s="2095" t="s">
        <v>1833</v>
      </c>
      <c r="C382" s="2095"/>
      <c r="D382" s="2051">
        <f>D381+D378</f>
      </c>
      <c r="E382" s="2051">
        <f>E381+E378</f>
      </c>
      <c r="F382" s="2051">
        <f t="shared" si="1706"/>
      </c>
      <c r="G382" s="2046">
        <f t="shared" si="950"/>
      </c>
      <c r="H382" s="2046">
        <f t="shared" si="43"/>
      </c>
      <c r="I382" s="2046">
        <f t="shared" si="399"/>
      </c>
      <c r="J382" s="2046">
        <f t="shared" si="1808"/>
      </c>
      <c r="K382" s="2047">
        <f t="shared" si="1999"/>
      </c>
      <c r="L382" s="2047">
        <f t="shared" si="1368"/>
      </c>
      <c r="M382" s="2047">
        <f t="shared" si="1546"/>
      </c>
      <c r="N382" s="2047">
        <f t="shared" si="771"/>
      </c>
      <c r="O382" s="2048">
        <f t="shared" si="1128"/>
      </c>
      <c r="P382" s="2049">
        <f>(P381+P378)/2</f>
      </c>
      <c r="Q382" s="2050">
        <f>(Q381+Q378)/2</f>
      </c>
      <c r="R382" s="2051">
        <f>(R381+R378)/2</f>
      </c>
      <c r="S382" s="2048">
        <f>S381+S378</f>
      </c>
      <c r="T382" s="2048">
        <f>T381+T378</f>
      </c>
      <c r="U382" s="2048">
        <f>U381+U378</f>
      </c>
      <c r="V382" s="2048">
        <f>V381+V378</f>
      </c>
      <c r="W382" s="2048">
        <f>W381+W378</f>
      </c>
      <c r="X382" s="2048">
        <f>X381+X378</f>
      </c>
      <c r="Y382" s="2048">
        <f>Y381+Y378</f>
      </c>
      <c r="Z382" s="2048">
        <f>Z381+Z378</f>
      </c>
      <c r="AA382" s="2096">
        <f t="shared" si="577"/>
      </c>
      <c r="AB382" s="2097"/>
      <c r="AC382" s="2097"/>
      <c r="AD382" s="2104">
        <f>AD381+AD378</f>
      </c>
    </row>
    <row r="383">
      <c r="A383" s="2070" t="s">
        <v>1834</v>
      </c>
      <c r="B383" s="2070" t="s">
        <v>1792</v>
      </c>
      <c r="C383" s="2070"/>
      <c r="D383" s="2071" t="s">
        <v>1793</v>
      </c>
      <c r="E383" s="2071"/>
      <c r="F383" s="2071"/>
      <c r="G383" s="2071"/>
      <c r="H383" s="2071"/>
      <c r="I383" s="2071"/>
      <c r="J383" s="2072" t="s">
        <v>1794</v>
      </c>
      <c r="K383" s="2072"/>
      <c r="L383" s="2072"/>
      <c r="M383" s="2072"/>
      <c r="N383" s="2072"/>
      <c r="O383" s="2072"/>
      <c r="P383" s="2072"/>
      <c r="Q383" s="2072"/>
      <c r="R383" s="2072"/>
      <c r="S383" s="2072"/>
      <c r="T383" s="2072"/>
      <c r="U383" s="2072"/>
      <c r="V383" s="2072"/>
      <c r="W383" s="2072"/>
      <c r="X383" s="2072"/>
      <c r="Y383" s="2072"/>
      <c r="Z383" s="2072"/>
      <c r="AA383" s="2072"/>
      <c r="AB383" s="2072"/>
      <c r="AC383" s="2072"/>
      <c r="AD383" s="2073"/>
    </row>
    <row r="384">
      <c r="A384" s="2070"/>
      <c r="B384" s="2070" t="s">
        <v>1795</v>
      </c>
      <c r="C384" s="2070" t="s">
        <v>1796</v>
      </c>
      <c r="D384" s="2071" t="s">
        <v>1797</v>
      </c>
      <c r="E384" s="2074" t="s">
        <v>1798</v>
      </c>
      <c r="F384" s="2075" t="s">
        <v>1799</v>
      </c>
      <c r="G384" s="2076" t="s">
        <v>1800</v>
      </c>
      <c r="H384" s="2076" t="s">
        <v>1801</v>
      </c>
      <c r="I384" s="2076" t="s">
        <v>1802</v>
      </c>
      <c r="J384" s="2072" t="s">
        <v>1803</v>
      </c>
      <c r="K384" s="2077" t="s">
        <v>1804</v>
      </c>
      <c r="L384" s="2077" t="s">
        <v>1805</v>
      </c>
      <c r="M384" s="2077" t="s">
        <v>1806</v>
      </c>
      <c r="N384" s="2077" t="s">
        <v>1807</v>
      </c>
      <c r="O384" s="2078" t="s">
        <v>1808</v>
      </c>
      <c r="P384" s="2077" t="s">
        <v>1809</v>
      </c>
      <c r="Q384" s="2078" t="s">
        <v>1810</v>
      </c>
      <c r="R384" s="2072" t="s">
        <v>1811</v>
      </c>
      <c r="S384" s="2078" t="s">
        <v>1812</v>
      </c>
      <c r="T384" s="2078" t="s">
        <v>1813</v>
      </c>
      <c r="U384" s="2078" t="s">
        <v>1814</v>
      </c>
      <c r="V384" s="2078" t="s">
        <v>1815</v>
      </c>
      <c r="W384" s="2078" t="s">
        <v>1816</v>
      </c>
      <c r="X384" s="2078" t="s">
        <v>1817</v>
      </c>
      <c r="Y384" s="2078" t="s">
        <v>1818</v>
      </c>
      <c r="Z384" s="2078" t="s">
        <v>1819</v>
      </c>
      <c r="AA384" s="2079" t="s">
        <v>1820</v>
      </c>
      <c r="AB384" s="2073" t="s">
        <v>1821</v>
      </c>
      <c r="AC384" s="2073" t="s">
        <v>1822</v>
      </c>
      <c r="AD384" s="2080" t="s">
        <v>1823</v>
      </c>
    </row>
    <row r="385">
      <c r="A385" s="2098" t="s">
        <v>1883</v>
      </c>
      <c r="B385" s="2103" t="s">
        <v>1829</v>
      </c>
      <c r="C385" s="2100" t="s">
        <v>1826</v>
      </c>
      <c r="D385" s="2101">
        <v>703.93</v>
      </c>
      <c r="E385" s="2102">
        <v>0</v>
      </c>
      <c r="F385" s="2023">
        <f t="shared" ref="F385:F391" si="1707">E385*2000*1.2</f>
      </c>
      <c r="G385" s="2025">
        <f t="shared" ref="G385:G391" si="951">F385/D385</f>
      </c>
      <c r="H385" s="2025">
        <f t="shared" ref="H385:H391" si="44">D385/E385</f>
      </c>
      <c r="I385" s="2025">
        <f t="shared" ref="I385:I391" si="400">F385/E385</f>
      </c>
      <c r="J385" s="2025">
        <f t="shared" ref="J385:J391" si="1809">D385/T385</f>
      </c>
      <c r="K385" s="2026">
        <f t="shared" ref="K385:K391" si="2000">O385/S385*1</f>
      </c>
      <c r="L385" s="2026">
        <f t="shared" ref="L385:L391" si="1369">T385/S385</f>
      </c>
      <c r="M385" s="2026">
        <f t="shared" ref="M385:M391" si="1547">V385/S385</f>
      </c>
      <c r="N385" s="2026">
        <f t="shared" ref="N385:N391" si="772">W385/V385</f>
      </c>
      <c r="O385" s="2027">
        <f t="shared" ref="O385:O391" si="1129">U385/P385</f>
      </c>
      <c r="P385" s="2084">
        <v>0.0152</v>
      </c>
      <c r="Q385" s="2027">
        <v>53</v>
      </c>
      <c r="R385" s="2025">
        <f t="shared" ref="R385:R390" si="222">(D385/S385)*1000</f>
      </c>
      <c r="S385" s="2059">
        <v>5472</v>
      </c>
      <c r="T385" s="2059">
        <v>115</v>
      </c>
      <c r="U385" s="2059">
        <v>13</v>
      </c>
      <c r="V385" s="2059">
        <v>117</v>
      </c>
      <c r="W385" s="2059">
        <v>25</v>
      </c>
      <c r="X385" s="2059">
        <v>0</v>
      </c>
      <c r="Y385" s="2093">
        <v>0</v>
      </c>
      <c r="Z385" s="2093">
        <v>2</v>
      </c>
      <c r="AA385" s="2025">
        <f t="shared" ref="AA385:AA391" si="578">AD385*1000/D385</f>
      </c>
      <c r="AB385" s="2085" t="s">
        <v>1863</v>
      </c>
      <c r="AC385" s="2085"/>
      <c r="AD385" s="2085">
        <v>15</v>
      </c>
    </row>
    <row r="386">
      <c r="A386" s="2098"/>
      <c r="B386" s="2103" t="s">
        <v>1829</v>
      </c>
      <c r="C386" s="2100" t="s">
        <v>1828</v>
      </c>
      <c r="D386" s="2101">
        <v>655.14</v>
      </c>
      <c r="E386" s="2102">
        <v>0</v>
      </c>
      <c r="F386" s="2023">
        <f t="shared" si="1707"/>
      </c>
      <c r="G386" s="2025">
        <f t="shared" si="951"/>
      </c>
      <c r="H386" s="2025">
        <f t="shared" si="44"/>
      </c>
      <c r="I386" s="2025">
        <f t="shared" si="400"/>
      </c>
      <c r="J386" s="2025">
        <f t="shared" si="1809"/>
      </c>
      <c r="K386" s="2026">
        <f t="shared" si="2000"/>
      </c>
      <c r="L386" s="2026">
        <f t="shared" si="1369"/>
      </c>
      <c r="M386" s="2026">
        <f t="shared" si="1547"/>
      </c>
      <c r="N386" s="2026">
        <f t="shared" si="772"/>
      </c>
      <c r="O386" s="2027">
        <f t="shared" si="1129"/>
      </c>
      <c r="P386" s="2084">
        <v>0.0187</v>
      </c>
      <c r="Q386" s="2027">
        <v>58</v>
      </c>
      <c r="R386" s="2025">
        <f t="shared" si="222"/>
      </c>
      <c r="S386" s="2059">
        <v>5920</v>
      </c>
      <c r="T386" s="2059">
        <v>167</v>
      </c>
      <c r="U386" s="2059">
        <v>24</v>
      </c>
      <c r="V386" s="2059">
        <v>186</v>
      </c>
      <c r="W386" s="2059">
        <v>17</v>
      </c>
      <c r="X386" s="2059">
        <v>0</v>
      </c>
      <c r="Y386" s="2059">
        <v>0</v>
      </c>
      <c r="Z386" s="2093">
        <v>5</v>
      </c>
      <c r="AA386" s="2025">
        <f t="shared" si="578"/>
      </c>
      <c r="AB386" s="2085" t="s">
        <v>1863</v>
      </c>
      <c r="AC386" s="2085"/>
      <c r="AD386" s="2085">
        <v>13</v>
      </c>
    </row>
    <row r="387">
      <c r="A387" s="2098"/>
      <c r="B387" s="2086" t="s">
        <v>1832</v>
      </c>
      <c r="C387" s="2086"/>
      <c r="D387" s="2042">
        <f>SUM(D385:D386)</f>
      </c>
      <c r="E387" s="2087">
        <f>SUM(E385:E386)</f>
      </c>
      <c r="F387" s="2042">
        <f t="shared" si="1707"/>
      </c>
      <c r="G387" s="2038">
        <f t="shared" si="951"/>
      </c>
      <c r="H387" s="2038">
        <f t="shared" si="44"/>
      </c>
      <c r="I387" s="2038">
        <f t="shared" si="400"/>
      </c>
      <c r="J387" s="2038">
        <f t="shared" si="1809"/>
      </c>
      <c r="K387" s="2039">
        <f t="shared" si="2000"/>
      </c>
      <c r="L387" s="2039">
        <f t="shared" si="1369"/>
      </c>
      <c r="M387" s="2039">
        <f t="shared" si="1547"/>
      </c>
      <c r="N387" s="2039">
        <f t="shared" si="772"/>
      </c>
      <c r="O387" s="2040">
        <f t="shared" si="1129"/>
      </c>
      <c r="P387" s="2039">
        <f>AVERAGE(P385:P386)</f>
      </c>
      <c r="Q387" s="2042">
        <f>AVERAGE(Q385:Q386)</f>
      </c>
      <c r="R387" s="2038">
        <f t="shared" si="222"/>
      </c>
      <c r="S387" s="2088">
        <f>SUM(S385:S386)</f>
      </c>
      <c r="T387" s="2088">
        <f>SUM(T385:T386)</f>
      </c>
      <c r="U387" s="2088">
        <f>SUM(U385:U386)</f>
      </c>
      <c r="V387" s="2088">
        <f>SUM(V385:V386)</f>
      </c>
      <c r="W387" s="2088">
        <f>SUM(W385:W386)</f>
      </c>
      <c r="X387" s="2088">
        <f>SUM(X385:X386)</f>
      </c>
      <c r="Y387" s="2088">
        <f>SUM(Y385:Y386)</f>
      </c>
      <c r="Z387" s="2088">
        <f>SUM(Z385:Z386)</f>
      </c>
      <c r="AA387" s="2089">
        <f t="shared" si="578"/>
      </c>
      <c r="AB387" s="2090"/>
      <c r="AC387" s="2090"/>
      <c r="AD387" s="2091">
        <f>SUM(AD385:AD386)</f>
      </c>
    </row>
    <row r="388">
      <c r="A388" s="2098"/>
      <c r="B388" s="2099" t="s">
        <v>1847</v>
      </c>
      <c r="C388" s="2100" t="s">
        <v>1830</v>
      </c>
      <c r="D388" s="2101">
        <v>770.04</v>
      </c>
      <c r="E388" s="2102">
        <v>0</v>
      </c>
      <c r="F388" s="2023">
        <f t="shared" si="1707"/>
      </c>
      <c r="G388" s="2025">
        <f t="shared" si="951"/>
      </c>
      <c r="H388" s="2025">
        <f t="shared" si="44"/>
      </c>
      <c r="I388" s="2025">
        <f t="shared" si="400"/>
      </c>
      <c r="J388" s="2025">
        <f t="shared" si="1809"/>
      </c>
      <c r="K388" s="2026">
        <f t="shared" si="2000"/>
      </c>
      <c r="L388" s="2026">
        <f t="shared" si="1369"/>
      </c>
      <c r="M388" s="2026">
        <f t="shared" si="1547"/>
      </c>
      <c r="N388" s="2026">
        <f t="shared" si="772"/>
      </c>
      <c r="O388" s="2027">
        <f t="shared" si="1129"/>
      </c>
      <c r="P388" s="2092">
        <v>0.0238</v>
      </c>
      <c r="Q388" s="2027">
        <v>63</v>
      </c>
      <c r="R388" s="2025">
        <f t="shared" si="222"/>
      </c>
      <c r="S388" s="2059">
        <v>5008</v>
      </c>
      <c r="T388" s="2059">
        <v>155</v>
      </c>
      <c r="U388" s="2059">
        <v>22</v>
      </c>
      <c r="V388" s="2059">
        <v>175</v>
      </c>
      <c r="W388" s="2059">
        <v>7</v>
      </c>
      <c r="X388" s="2059">
        <v>0</v>
      </c>
      <c r="Y388" s="2093">
        <v>0</v>
      </c>
      <c r="Z388" s="2093">
        <v>3</v>
      </c>
      <c r="AA388" s="2025">
        <f t="shared" si="578"/>
      </c>
      <c r="AB388" s="2085" t="s">
        <v>1863</v>
      </c>
      <c r="AC388" s="2085"/>
      <c r="AD388" s="2085">
        <v>12</v>
      </c>
    </row>
    <row r="389">
      <c r="A389" s="2098"/>
      <c r="B389" s="2099" t="s">
        <v>1847</v>
      </c>
      <c r="C389" s="2100" t="s">
        <v>1831</v>
      </c>
      <c r="D389" s="2101">
        <v>880.73</v>
      </c>
      <c r="E389" s="2102">
        <v>2</v>
      </c>
      <c r="F389" s="2023">
        <f t="shared" si="1707"/>
      </c>
      <c r="G389" s="2057">
        <f t="shared" si="951"/>
      </c>
      <c r="H389" s="2057">
        <f t="shared" si="44"/>
      </c>
      <c r="I389" s="2057">
        <f t="shared" si="400"/>
      </c>
      <c r="J389" s="2057">
        <f t="shared" si="1809"/>
      </c>
      <c r="K389" s="2058">
        <f t="shared" si="2000"/>
      </c>
      <c r="L389" s="2058">
        <f t="shared" si="1369"/>
      </c>
      <c r="M389" s="2058">
        <f t="shared" si="1547"/>
      </c>
      <c r="N389" s="2058">
        <f t="shared" si="772"/>
      </c>
      <c r="O389" s="2027">
        <f t="shared" si="1129"/>
      </c>
      <c r="P389" s="2092">
        <v>0.0355</v>
      </c>
      <c r="Q389" s="2093">
        <v>68</v>
      </c>
      <c r="R389" s="2025">
        <f t="shared" si="222"/>
      </c>
      <c r="S389" s="2093">
        <v>4873</v>
      </c>
      <c r="T389" s="2093">
        <v>166</v>
      </c>
      <c r="U389" s="2093">
        <v>31</v>
      </c>
      <c r="V389" s="2093">
        <v>178</v>
      </c>
      <c r="W389" s="2093">
        <v>17</v>
      </c>
      <c r="X389" s="2093">
        <v>1</v>
      </c>
      <c r="Y389" s="2093">
        <v>0</v>
      </c>
      <c r="Z389" s="2093">
        <v>4</v>
      </c>
      <c r="AA389" s="2025">
        <f t="shared" si="578"/>
      </c>
      <c r="AB389" s="2085" t="s">
        <v>1863</v>
      </c>
      <c r="AC389" s="2085"/>
      <c r="AD389" s="2094">
        <v>10</v>
      </c>
    </row>
    <row r="390">
      <c r="A390" s="2098"/>
      <c r="B390" s="2086" t="s">
        <v>1832</v>
      </c>
      <c r="C390" s="2086"/>
      <c r="D390" s="2042">
        <f>SUM(D388:D389)</f>
      </c>
      <c r="E390" s="2042">
        <f>SUM(E388:E389)</f>
      </c>
      <c r="F390" s="2042">
        <f t="shared" si="1707"/>
      </c>
      <c r="G390" s="2038">
        <f t="shared" si="951"/>
      </c>
      <c r="H390" s="2038">
        <f t="shared" si="44"/>
      </c>
      <c r="I390" s="2038">
        <f t="shared" si="400"/>
      </c>
      <c r="J390" s="2038">
        <f t="shared" si="1809"/>
      </c>
      <c r="K390" s="2039">
        <f t="shared" si="2000"/>
      </c>
      <c r="L390" s="2039">
        <f t="shared" si="1369"/>
      </c>
      <c r="M390" s="2039">
        <f t="shared" si="1547"/>
      </c>
      <c r="N390" s="2039">
        <f t="shared" si="772"/>
      </c>
      <c r="O390" s="2040">
        <f t="shared" si="1129"/>
      </c>
      <c r="P390" s="2039">
        <f>AVERAGE(P388:P389)</f>
      </c>
      <c r="Q390" s="2042">
        <f>AVERAGE(Q388:Q389)</f>
      </c>
      <c r="R390" s="2042">
        <f t="shared" si="222"/>
      </c>
      <c r="S390" s="2040">
        <f>SUM(S388:S389)</f>
      </c>
      <c r="T390" s="2040">
        <f>SUM(T388:T389)</f>
      </c>
      <c r="U390" s="2040">
        <f>SUM(U388:U389)</f>
      </c>
      <c r="V390" s="2040">
        <f>SUM(V388:V389)</f>
      </c>
      <c r="W390" s="2040">
        <f>SUM(W388:W389)</f>
      </c>
      <c r="X390" s="2040">
        <f>SUM(X388:X389)</f>
      </c>
      <c r="Y390" s="2040">
        <f>SUM(Y388:Y389)</f>
      </c>
      <c r="Z390" s="2040">
        <f>SUM(Z388:Z389)</f>
      </c>
      <c r="AA390" s="2089">
        <f t="shared" si="578"/>
      </c>
      <c r="AB390" s="2090"/>
      <c r="AC390" s="2090"/>
      <c r="AD390" s="2091">
        <f>SUM(AD388:AD389)</f>
      </c>
    </row>
    <row r="391">
      <c r="A391" s="2098"/>
      <c r="B391" s="2095" t="s">
        <v>1833</v>
      </c>
      <c r="C391" s="2095"/>
      <c r="D391" s="2051">
        <f>D390+D387</f>
      </c>
      <c r="E391" s="2051">
        <f>E390+E387</f>
      </c>
      <c r="F391" s="2051">
        <f t="shared" si="1707"/>
      </c>
      <c r="G391" s="2046">
        <f t="shared" si="951"/>
      </c>
      <c r="H391" s="2046">
        <f t="shared" si="44"/>
      </c>
      <c r="I391" s="2046">
        <f t="shared" si="400"/>
      </c>
      <c r="J391" s="2046">
        <f t="shared" si="1809"/>
      </c>
      <c r="K391" s="2047">
        <f t="shared" si="2000"/>
      </c>
      <c r="L391" s="2047">
        <f t="shared" si="1369"/>
      </c>
      <c r="M391" s="2047">
        <f t="shared" si="1547"/>
      </c>
      <c r="N391" s="2047">
        <f t="shared" si="772"/>
      </c>
      <c r="O391" s="2048">
        <f t="shared" si="1129"/>
      </c>
      <c r="P391" s="2049">
        <f>(P390+P387)/2</f>
      </c>
      <c r="Q391" s="2050">
        <f>(Q390+Q387)/2</f>
      </c>
      <c r="R391" s="2051">
        <f>(R390+R387)/2</f>
      </c>
      <c r="S391" s="2048">
        <f>S390+S387</f>
      </c>
      <c r="T391" s="2048">
        <f>T390+T387</f>
      </c>
      <c r="U391" s="2048">
        <f>U390+U387</f>
      </c>
      <c r="V391" s="2048">
        <f>V390+V387</f>
      </c>
      <c r="W391" s="2048">
        <f>W390+W387</f>
      </c>
      <c r="X391" s="2048">
        <f>X390+X387</f>
      </c>
      <c r="Y391" s="2048">
        <f>Y390+Y387</f>
      </c>
      <c r="Z391" s="2048">
        <f>Z390+Z387</f>
      </c>
      <c r="AA391" s="2096">
        <f t="shared" si="578"/>
      </c>
      <c r="AB391" s="2097"/>
      <c r="AC391" s="2097"/>
      <c r="AD391" s="2104">
        <f>AD390+AD387</f>
      </c>
    </row>
    <row r="392">
      <c r="A392" s="2070" t="s">
        <v>1834</v>
      </c>
      <c r="B392" s="2070" t="s">
        <v>1792</v>
      </c>
      <c r="C392" s="2070"/>
      <c r="D392" s="2071" t="s">
        <v>1793</v>
      </c>
      <c r="E392" s="2071"/>
      <c r="F392" s="2071"/>
      <c r="G392" s="2071"/>
      <c r="H392" s="2071"/>
      <c r="I392" s="2071"/>
      <c r="J392" s="2072" t="s">
        <v>1794</v>
      </c>
      <c r="K392" s="2072"/>
      <c r="L392" s="2072"/>
      <c r="M392" s="2072"/>
      <c r="N392" s="2072"/>
      <c r="O392" s="2072"/>
      <c r="P392" s="2072"/>
      <c r="Q392" s="2072"/>
      <c r="R392" s="2072"/>
      <c r="S392" s="2072"/>
      <c r="T392" s="2072"/>
      <c r="U392" s="2072"/>
      <c r="V392" s="2072"/>
      <c r="W392" s="2072"/>
      <c r="X392" s="2072"/>
      <c r="Y392" s="2072"/>
      <c r="Z392" s="2072"/>
      <c r="AA392" s="2072"/>
      <c r="AB392" s="2072"/>
      <c r="AC392" s="2072"/>
      <c r="AD392" s="2073"/>
    </row>
    <row r="393">
      <c r="A393" s="2070"/>
      <c r="B393" s="2070" t="s">
        <v>1795</v>
      </c>
      <c r="C393" s="2070" t="s">
        <v>1796</v>
      </c>
      <c r="D393" s="2071" t="s">
        <v>1797</v>
      </c>
      <c r="E393" s="2074" t="s">
        <v>1798</v>
      </c>
      <c r="F393" s="2075" t="s">
        <v>1799</v>
      </c>
      <c r="G393" s="2076" t="s">
        <v>1800</v>
      </c>
      <c r="H393" s="2076" t="s">
        <v>1801</v>
      </c>
      <c r="I393" s="2076" t="s">
        <v>1802</v>
      </c>
      <c r="J393" s="2072" t="s">
        <v>1803</v>
      </c>
      <c r="K393" s="2077" t="s">
        <v>1804</v>
      </c>
      <c r="L393" s="2077" t="s">
        <v>1805</v>
      </c>
      <c r="M393" s="2077" t="s">
        <v>1806</v>
      </c>
      <c r="N393" s="2077" t="s">
        <v>1807</v>
      </c>
      <c r="O393" s="2078" t="s">
        <v>1808</v>
      </c>
      <c r="P393" s="2077" t="s">
        <v>1809</v>
      </c>
      <c r="Q393" s="2078" t="s">
        <v>1810</v>
      </c>
      <c r="R393" s="2072" t="s">
        <v>1811</v>
      </c>
      <c r="S393" s="2078" t="s">
        <v>1812</v>
      </c>
      <c r="T393" s="2078" t="s">
        <v>1813</v>
      </c>
      <c r="U393" s="2078" t="s">
        <v>1814</v>
      </c>
      <c r="V393" s="2078" t="s">
        <v>1815</v>
      </c>
      <c r="W393" s="2078" t="s">
        <v>1816</v>
      </c>
      <c r="X393" s="2078" t="s">
        <v>1817</v>
      </c>
      <c r="Y393" s="2078" t="s">
        <v>1818</v>
      </c>
      <c r="Z393" s="2078" t="s">
        <v>1819</v>
      </c>
      <c r="AA393" s="2079" t="s">
        <v>1820</v>
      </c>
      <c r="AB393" s="2073" t="s">
        <v>1821</v>
      </c>
      <c r="AC393" s="2073" t="s">
        <v>1822</v>
      </c>
      <c r="AD393" s="2080" t="s">
        <v>1823</v>
      </c>
    </row>
    <row r="394">
      <c r="A394" s="2098" t="s">
        <v>1884</v>
      </c>
      <c r="B394" s="2103" t="s">
        <v>1847</v>
      </c>
      <c r="C394" s="2100" t="s">
        <v>1826</v>
      </c>
      <c r="D394" s="2101">
        <v>710.64</v>
      </c>
      <c r="E394" s="2102">
        <v>0</v>
      </c>
      <c r="F394" s="2023">
        <f t="shared" ref="F394:F400" si="1708">E394*2000*1.2</f>
      </c>
      <c r="G394" s="2025">
        <f t="shared" ref="G394:G400" si="952">F394/D394</f>
      </c>
      <c r="H394" s="2025">
        <f t="shared" ref="H394:H400" si="45">D394/E394</f>
      </c>
      <c r="I394" s="2025">
        <f t="shared" ref="I394:I400" si="401">F394/E394</f>
      </c>
      <c r="J394" s="2025">
        <f t="shared" ref="J394:J400" si="1810">D394/T394</f>
      </c>
      <c r="K394" s="2026">
        <f t="shared" ref="K394:K400" si="2001">O394/S394*1</f>
      </c>
      <c r="L394" s="2026">
        <f t="shared" ref="L394:L400" si="1370">T394/S394</f>
      </c>
      <c r="M394" s="2026">
        <f t="shared" ref="M394:M400" si="1548">V394/S394</f>
      </c>
      <c r="N394" s="2026">
        <f t="shared" ref="N394:N400" si="773">W394/V394</f>
      </c>
      <c r="O394" s="2027">
        <f t="shared" ref="O394:O400" si="1130">U394/P394</f>
      </c>
      <c r="P394" s="2084">
        <v>0.0318</v>
      </c>
      <c r="Q394" s="2027">
        <v>75</v>
      </c>
      <c r="R394" s="2025">
        <f t="shared" ref="R394:R399" si="223">(D394/S394)*1000</f>
      </c>
      <c r="S394" s="2059">
        <v>4501</v>
      </c>
      <c r="T394" s="2059">
        <v>133</v>
      </c>
      <c r="U394" s="2059">
        <v>20</v>
      </c>
      <c r="V394" s="2059">
        <v>135</v>
      </c>
      <c r="W394" s="2059">
        <v>33</v>
      </c>
      <c r="X394" s="2059">
        <v>0</v>
      </c>
      <c r="Y394" s="2093">
        <v>0</v>
      </c>
      <c r="Z394" s="2093">
        <v>2</v>
      </c>
      <c r="AA394" s="2025">
        <f t="shared" ref="AA394:AA400" si="579">AD394*1000/D394</f>
      </c>
      <c r="AB394" s="2085" t="s">
        <v>1863</v>
      </c>
      <c r="AC394" s="2085" t="s">
        <v>1851</v>
      </c>
      <c r="AD394" s="2085">
        <v>18</v>
      </c>
    </row>
    <row r="395">
      <c r="A395" s="2098"/>
      <c r="B395" s="2103" t="s">
        <v>1847</v>
      </c>
      <c r="C395" s="2100" t="s">
        <v>1828</v>
      </c>
      <c r="D395" s="2101">
        <v>876.55</v>
      </c>
      <c r="E395" s="2102">
        <v>0</v>
      </c>
      <c r="F395" s="2023">
        <f t="shared" si="1708"/>
      </c>
      <c r="G395" s="2025">
        <f t="shared" si="952"/>
      </c>
      <c r="H395" s="2025">
        <f t="shared" si="45"/>
      </c>
      <c r="I395" s="2025">
        <f t="shared" si="401"/>
      </c>
      <c r="J395" s="2025">
        <f t="shared" si="1810"/>
      </c>
      <c r="K395" s="2026">
        <f t="shared" si="2001"/>
      </c>
      <c r="L395" s="2026">
        <f t="shared" si="1370"/>
      </c>
      <c r="M395" s="2026">
        <f t="shared" si="1548"/>
      </c>
      <c r="N395" s="2026">
        <f t="shared" si="773"/>
      </c>
      <c r="O395" s="2027">
        <f t="shared" si="1130"/>
      </c>
      <c r="P395" s="2084">
        <v>0.0287</v>
      </c>
      <c r="Q395" s="2027">
        <v>79</v>
      </c>
      <c r="R395" s="2025">
        <f t="shared" si="223"/>
      </c>
      <c r="S395" s="2059">
        <v>5853</v>
      </c>
      <c r="T395" s="2059">
        <v>166</v>
      </c>
      <c r="U395" s="2059">
        <v>32</v>
      </c>
      <c r="V395" s="2059">
        <v>177</v>
      </c>
      <c r="W395" s="2059">
        <v>15</v>
      </c>
      <c r="X395" s="2059">
        <v>0</v>
      </c>
      <c r="Y395" s="2059">
        <v>0</v>
      </c>
      <c r="Z395" s="2093">
        <v>2</v>
      </c>
      <c r="AA395" s="2025">
        <f t="shared" si="579"/>
      </c>
      <c r="AB395" s="2085" t="s">
        <v>1863</v>
      </c>
      <c r="AC395" s="2085" t="s">
        <v>1851</v>
      </c>
      <c r="AD395" s="2085">
        <v>20</v>
      </c>
    </row>
    <row r="396">
      <c r="A396" s="2098"/>
      <c r="B396" s="2086" t="s">
        <v>1832</v>
      </c>
      <c r="C396" s="2086"/>
      <c r="D396" s="2042">
        <f>SUM(D394:D395)</f>
      </c>
      <c r="E396" s="2087">
        <f>SUM(E394:E395)</f>
      </c>
      <c r="F396" s="2042">
        <f t="shared" si="1708"/>
      </c>
      <c r="G396" s="2038">
        <f t="shared" si="952"/>
      </c>
      <c r="H396" s="2038">
        <f t="shared" si="45"/>
      </c>
      <c r="I396" s="2038">
        <f t="shared" si="401"/>
      </c>
      <c r="J396" s="2038">
        <f t="shared" si="1810"/>
      </c>
      <c r="K396" s="2039">
        <f t="shared" si="2001"/>
      </c>
      <c r="L396" s="2039">
        <f t="shared" si="1370"/>
      </c>
      <c r="M396" s="2039">
        <f t="shared" si="1548"/>
      </c>
      <c r="N396" s="2039">
        <f t="shared" si="773"/>
      </c>
      <c r="O396" s="2040">
        <f t="shared" si="1130"/>
      </c>
      <c r="P396" s="2039">
        <f>AVERAGE(P394:P395)</f>
      </c>
      <c r="Q396" s="2042">
        <f>AVERAGE(Q394:Q395)</f>
      </c>
      <c r="R396" s="2038">
        <f t="shared" si="223"/>
      </c>
      <c r="S396" s="2088">
        <f>SUM(S394:S395)</f>
      </c>
      <c r="T396" s="2088">
        <f>SUM(T394:T395)</f>
      </c>
      <c r="U396" s="2088">
        <f>SUM(U394:U395)</f>
      </c>
      <c r="V396" s="2088">
        <f>SUM(V394:V395)</f>
      </c>
      <c r="W396" s="2088">
        <f>SUM(W394:W395)</f>
      </c>
      <c r="X396" s="2088">
        <f>SUM(X394:X395)</f>
      </c>
      <c r="Y396" s="2088">
        <f>SUM(Y394:Y395)</f>
      </c>
      <c r="Z396" s="2088">
        <f>SUM(Z394:Z395)</f>
      </c>
      <c r="AA396" s="2089">
        <f t="shared" si="579"/>
      </c>
      <c r="AB396" s="2090"/>
      <c r="AC396" s="2090"/>
      <c r="AD396" s="2091">
        <f>SUM(AD394:AD395)</f>
      </c>
    </row>
    <row r="397">
      <c r="A397" s="2098"/>
      <c r="B397" s="2099" t="s">
        <v>1825</v>
      </c>
      <c r="C397" s="2100" t="s">
        <v>1830</v>
      </c>
      <c r="D397" s="2101">
        <v>781.1</v>
      </c>
      <c r="E397" s="2102">
        <v>1</v>
      </c>
      <c r="F397" s="2023">
        <f t="shared" si="1708"/>
      </c>
      <c r="G397" s="2025">
        <f t="shared" si="952"/>
      </c>
      <c r="H397" s="2025">
        <f t="shared" si="45"/>
      </c>
      <c r="I397" s="2025">
        <f t="shared" si="401"/>
      </c>
      <c r="J397" s="2025">
        <f t="shared" si="1810"/>
      </c>
      <c r="K397" s="2026">
        <f t="shared" si="2001"/>
      </c>
      <c r="L397" s="2026">
        <f t="shared" si="1370"/>
      </c>
      <c r="M397" s="2026">
        <f t="shared" si="1548"/>
      </c>
      <c r="N397" s="2026">
        <f t="shared" si="773"/>
      </c>
      <c r="O397" s="2027">
        <f t="shared" si="1130"/>
      </c>
      <c r="P397" s="2092">
        <v>0.0219</v>
      </c>
      <c r="Q397" s="2027">
        <v>76</v>
      </c>
      <c r="R397" s="2025">
        <f t="shared" si="223"/>
      </c>
      <c r="S397" s="2059">
        <v>5434</v>
      </c>
      <c r="T397" s="2059">
        <v>155</v>
      </c>
      <c r="U397" s="2059">
        <v>23</v>
      </c>
      <c r="V397" s="2059">
        <v>174</v>
      </c>
      <c r="W397" s="2059">
        <v>43</v>
      </c>
      <c r="X397" s="2059">
        <v>1</v>
      </c>
      <c r="Y397" s="2093">
        <v>1</v>
      </c>
      <c r="Z397" s="2093">
        <v>4</v>
      </c>
      <c r="AA397" s="2025">
        <f t="shared" si="579"/>
      </c>
      <c r="AB397" s="2085" t="s">
        <v>1863</v>
      </c>
      <c r="AC397" s="2085" t="s">
        <v>1851</v>
      </c>
      <c r="AD397" s="2085">
        <v>13</v>
      </c>
    </row>
    <row r="398">
      <c r="A398" s="2098"/>
      <c r="B398" s="2099" t="s">
        <v>1825</v>
      </c>
      <c r="C398" s="2100" t="s">
        <v>1831</v>
      </c>
      <c r="D398" s="2101">
        <v>705.95</v>
      </c>
      <c r="E398" s="2102">
        <v>0</v>
      </c>
      <c r="F398" s="2023">
        <f t="shared" si="1708"/>
      </c>
      <c r="G398" s="2057">
        <f t="shared" si="952"/>
      </c>
      <c r="H398" s="2057">
        <f t="shared" si="45"/>
      </c>
      <c r="I398" s="2057">
        <f t="shared" si="401"/>
      </c>
      <c r="J398" s="2057">
        <f t="shared" si="1810"/>
      </c>
      <c r="K398" s="2058">
        <f t="shared" si="2001"/>
      </c>
      <c r="L398" s="2058">
        <f t="shared" si="1370"/>
      </c>
      <c r="M398" s="2058">
        <f t="shared" si="1548"/>
      </c>
      <c r="N398" s="2058">
        <f t="shared" si="773"/>
      </c>
      <c r="O398" s="2027">
        <f t="shared" si="1130"/>
      </c>
      <c r="P398" s="2092">
        <v>0.0148</v>
      </c>
      <c r="Q398" s="2093">
        <v>73</v>
      </c>
      <c r="R398" s="2025">
        <f t="shared" si="223"/>
      </c>
      <c r="S398" s="2093">
        <v>5641</v>
      </c>
      <c r="T398" s="2093">
        <v>146</v>
      </c>
      <c r="U398" s="2093">
        <v>18</v>
      </c>
      <c r="V398" s="2093">
        <v>154</v>
      </c>
      <c r="W398" s="2093">
        <v>16</v>
      </c>
      <c r="X398" s="2093">
        <v>0</v>
      </c>
      <c r="Y398" s="2093">
        <v>1</v>
      </c>
      <c r="Z398" s="2093">
        <v>2</v>
      </c>
      <c r="AA398" s="2025">
        <f t="shared" si="579"/>
      </c>
      <c r="AB398" s="2085" t="s">
        <v>1863</v>
      </c>
      <c r="AC398" s="2085" t="s">
        <v>1851</v>
      </c>
      <c r="AD398" s="2094">
        <v>7</v>
      </c>
    </row>
    <row r="399">
      <c r="A399" s="2098"/>
      <c r="B399" s="2086" t="s">
        <v>1832</v>
      </c>
      <c r="C399" s="2086"/>
      <c r="D399" s="2042">
        <f>SUM(D397:D398)</f>
      </c>
      <c r="E399" s="2042">
        <f>SUM(E397:E398)</f>
      </c>
      <c r="F399" s="2042">
        <f t="shared" si="1708"/>
      </c>
      <c r="G399" s="2038">
        <f t="shared" si="952"/>
      </c>
      <c r="H399" s="2038">
        <f t="shared" si="45"/>
      </c>
      <c r="I399" s="2038">
        <f t="shared" si="401"/>
      </c>
      <c r="J399" s="2038">
        <f t="shared" si="1810"/>
      </c>
      <c r="K399" s="2039">
        <f t="shared" si="2001"/>
      </c>
      <c r="L399" s="2039">
        <f t="shared" si="1370"/>
      </c>
      <c r="M399" s="2039">
        <f t="shared" si="1548"/>
      </c>
      <c r="N399" s="2039">
        <f t="shared" si="773"/>
      </c>
      <c r="O399" s="2040">
        <f t="shared" si="1130"/>
      </c>
      <c r="P399" s="2039">
        <f>AVERAGE(P397:P398)</f>
      </c>
      <c r="Q399" s="2042">
        <f>AVERAGE(Q397:Q398)</f>
      </c>
      <c r="R399" s="2042">
        <f t="shared" si="223"/>
      </c>
      <c r="S399" s="2040">
        <f>SUM(S397:S398)</f>
      </c>
      <c r="T399" s="2040">
        <f>SUM(T397:T398)</f>
      </c>
      <c r="U399" s="2040">
        <f>SUM(U397:U398)</f>
      </c>
      <c r="V399" s="2040">
        <f>SUM(V397:V398)</f>
      </c>
      <c r="W399" s="2040">
        <f>SUM(W397:W398)</f>
      </c>
      <c r="X399" s="2040">
        <f>SUM(X397:X398)</f>
      </c>
      <c r="Y399" s="2040">
        <f>SUM(Y397:Y398)</f>
      </c>
      <c r="Z399" s="2040">
        <f>SUM(Z397:Z398)</f>
      </c>
      <c r="AA399" s="2089">
        <f t="shared" si="579"/>
      </c>
      <c r="AB399" s="2090"/>
      <c r="AC399" s="2090"/>
      <c r="AD399" s="2091">
        <f>SUM(AD397:AD398)</f>
      </c>
    </row>
    <row r="400">
      <c r="A400" s="2098"/>
      <c r="B400" s="2095" t="s">
        <v>1833</v>
      </c>
      <c r="C400" s="2095"/>
      <c r="D400" s="2051">
        <f>D399+D396</f>
      </c>
      <c r="E400" s="2051">
        <f>E399+E396</f>
      </c>
      <c r="F400" s="2051">
        <f t="shared" si="1708"/>
      </c>
      <c r="G400" s="2046">
        <f t="shared" si="952"/>
      </c>
      <c r="H400" s="2046">
        <f t="shared" si="45"/>
      </c>
      <c r="I400" s="2046">
        <f t="shared" si="401"/>
      </c>
      <c r="J400" s="2046">
        <f t="shared" si="1810"/>
      </c>
      <c r="K400" s="2047">
        <f t="shared" si="2001"/>
      </c>
      <c r="L400" s="2047">
        <f t="shared" si="1370"/>
      </c>
      <c r="M400" s="2047">
        <f t="shared" si="1548"/>
      </c>
      <c r="N400" s="2047">
        <f t="shared" si="773"/>
      </c>
      <c r="O400" s="2048">
        <f t="shared" si="1130"/>
      </c>
      <c r="P400" s="2049">
        <f>(P399+P396)/2</f>
      </c>
      <c r="Q400" s="2050">
        <f>(Q399+Q396)/2</f>
      </c>
      <c r="R400" s="2051">
        <f>(R399+R396)/2</f>
      </c>
      <c r="S400" s="2048">
        <f>S399+S396</f>
      </c>
      <c r="T400" s="2048">
        <f>T399+T396</f>
      </c>
      <c r="U400" s="2048">
        <f>U399+U396</f>
      </c>
      <c r="V400" s="2048">
        <f>V399+V396</f>
      </c>
      <c r="W400" s="2048">
        <f>W399+W396</f>
      </c>
      <c r="X400" s="2048">
        <f>X399+X396</f>
      </c>
      <c r="Y400" s="2048">
        <f>Y399+Y396</f>
      </c>
      <c r="Z400" s="2048">
        <f>Z399+Z396</f>
      </c>
      <c r="AA400" s="2096">
        <f t="shared" si="579"/>
      </c>
      <c r="AB400" s="2097"/>
      <c r="AC400" s="2097"/>
      <c r="AD400" s="2104">
        <f>AD399+AD396</f>
      </c>
    </row>
    <row r="401">
      <c r="A401" s="2070" t="s">
        <v>1834</v>
      </c>
      <c r="B401" s="2070" t="s">
        <v>1792</v>
      </c>
      <c r="C401" s="2070"/>
      <c r="D401" s="2071" t="s">
        <v>1793</v>
      </c>
      <c r="E401" s="2071"/>
      <c r="F401" s="2071"/>
      <c r="G401" s="2071"/>
      <c r="H401" s="2071"/>
      <c r="I401" s="2071"/>
      <c r="J401" s="2072" t="s">
        <v>1794</v>
      </c>
      <c r="K401" s="2072"/>
      <c r="L401" s="2072"/>
      <c r="M401" s="2072"/>
      <c r="N401" s="2072"/>
      <c r="O401" s="2072"/>
      <c r="P401" s="2072"/>
      <c r="Q401" s="2072"/>
      <c r="R401" s="2072"/>
      <c r="S401" s="2072"/>
      <c r="T401" s="2072"/>
      <c r="U401" s="2072"/>
      <c r="V401" s="2072"/>
      <c r="W401" s="2072"/>
      <c r="X401" s="2072"/>
      <c r="Y401" s="2072"/>
      <c r="Z401" s="2072"/>
      <c r="AA401" s="2072"/>
      <c r="AB401" s="2072"/>
      <c r="AC401" s="2072"/>
      <c r="AD401" s="2073"/>
    </row>
    <row r="402">
      <c r="A402" s="2070"/>
      <c r="B402" s="2070" t="s">
        <v>1795</v>
      </c>
      <c r="C402" s="2070" t="s">
        <v>1796</v>
      </c>
      <c r="D402" s="2071" t="s">
        <v>1797</v>
      </c>
      <c r="E402" s="2074" t="s">
        <v>1798</v>
      </c>
      <c r="F402" s="2075" t="s">
        <v>1799</v>
      </c>
      <c r="G402" s="2076" t="s">
        <v>1800</v>
      </c>
      <c r="H402" s="2076" t="s">
        <v>1801</v>
      </c>
      <c r="I402" s="2076" t="s">
        <v>1802</v>
      </c>
      <c r="J402" s="2072" t="s">
        <v>1803</v>
      </c>
      <c r="K402" s="2077" t="s">
        <v>1804</v>
      </c>
      <c r="L402" s="2077" t="s">
        <v>1805</v>
      </c>
      <c r="M402" s="2077" t="s">
        <v>1806</v>
      </c>
      <c r="N402" s="2077" t="s">
        <v>1807</v>
      </c>
      <c r="O402" s="2078" t="s">
        <v>1808</v>
      </c>
      <c r="P402" s="2077" t="s">
        <v>1809</v>
      </c>
      <c r="Q402" s="2078" t="s">
        <v>1810</v>
      </c>
      <c r="R402" s="2072" t="s">
        <v>1811</v>
      </c>
      <c r="S402" s="2078" t="s">
        <v>1812</v>
      </c>
      <c r="T402" s="2078" t="s">
        <v>1813</v>
      </c>
      <c r="U402" s="2078" t="s">
        <v>1814</v>
      </c>
      <c r="V402" s="2078" t="s">
        <v>1815</v>
      </c>
      <c r="W402" s="2078" t="s">
        <v>1816</v>
      </c>
      <c r="X402" s="2078" t="s">
        <v>1817</v>
      </c>
      <c r="Y402" s="2078" t="s">
        <v>1818</v>
      </c>
      <c r="Z402" s="2078" t="s">
        <v>1819</v>
      </c>
      <c r="AA402" s="2079" t="s">
        <v>1820</v>
      </c>
      <c r="AB402" s="2073" t="s">
        <v>1821</v>
      </c>
      <c r="AC402" s="2073" t="s">
        <v>1822</v>
      </c>
      <c r="AD402" s="2080" t="s">
        <v>1823</v>
      </c>
    </row>
    <row r="403">
      <c r="A403" s="2098" t="s">
        <v>1885</v>
      </c>
      <c r="B403" s="2103" t="s">
        <v>1837</v>
      </c>
      <c r="C403" s="2100" t="s">
        <v>1826</v>
      </c>
      <c r="D403" s="2101">
        <v>581.41</v>
      </c>
      <c r="E403" s="2102">
        <v>0</v>
      </c>
      <c r="F403" s="2023">
        <f t="shared" ref="F403:F409" si="1709">E403*2000*1.2</f>
      </c>
      <c r="G403" s="2025">
        <f t="shared" ref="G403:G409" si="953">F403/D403</f>
      </c>
      <c r="H403" s="2025">
        <f t="shared" ref="H403:H409" si="46">D403/E403</f>
      </c>
      <c r="I403" s="2025">
        <f t="shared" ref="I403:I409" si="402">F403/E403</f>
      </c>
      <c r="J403" s="2025">
        <f t="shared" ref="J403:J409" si="1811">D403/T403</f>
      </c>
      <c r="K403" s="2026">
        <f t="shared" ref="K403:K409" si="2002">O403/S403*1</f>
      </c>
      <c r="L403" s="2026">
        <f t="shared" ref="L403:L409" si="1371">T403/S403</f>
      </c>
      <c r="M403" s="2026">
        <f t="shared" ref="M403:M409" si="1549">V403/S403</f>
      </c>
      <c r="N403" s="2026">
        <f t="shared" ref="N403:N409" si="774">W403/V403</f>
      </c>
      <c r="O403" s="2027">
        <f t="shared" ref="O403:O409" si="1131">U403/P403</f>
      </c>
      <c r="P403" s="2084">
        <v>0.0132</v>
      </c>
      <c r="Q403" s="2027">
        <v>68</v>
      </c>
      <c r="R403" s="2025">
        <f t="shared" ref="R403:R408" si="224">(D403/S403)*1000</f>
      </c>
      <c r="S403" s="2059">
        <v>4445</v>
      </c>
      <c r="T403" s="2059">
        <v>107</v>
      </c>
      <c r="U403" s="2059">
        <v>22</v>
      </c>
      <c r="V403" s="2059">
        <v>115</v>
      </c>
      <c r="W403" s="2059">
        <v>11</v>
      </c>
      <c r="X403" s="2059">
        <v>0</v>
      </c>
      <c r="Y403" s="2093">
        <v>0</v>
      </c>
      <c r="Z403" s="2093">
        <v>0</v>
      </c>
      <c r="AA403" s="2025">
        <f t="shared" ref="AA403:AA409" si="580">AD403*1000/D403</f>
      </c>
      <c r="AB403" s="2085" t="s">
        <v>1863</v>
      </c>
      <c r="AC403" s="2085" t="s">
        <v>1851</v>
      </c>
      <c r="AD403" s="2085">
        <v>11</v>
      </c>
    </row>
    <row r="404">
      <c r="A404" s="2098"/>
      <c r="B404" s="2103" t="s">
        <v>1837</v>
      </c>
      <c r="C404" s="2100" t="s">
        <v>1828</v>
      </c>
      <c r="D404" s="2101">
        <v>596.62</v>
      </c>
      <c r="E404" s="2102">
        <v>1</v>
      </c>
      <c r="F404" s="2023">
        <f t="shared" si="1709"/>
      </c>
      <c r="G404" s="2025">
        <f t="shared" si="953"/>
      </c>
      <c r="H404" s="2025">
        <f t="shared" si="46"/>
      </c>
      <c r="I404" s="2025">
        <f t="shared" si="402"/>
      </c>
      <c r="J404" s="2025">
        <f t="shared" si="1811"/>
      </c>
      <c r="K404" s="2026">
        <f t="shared" si="2002"/>
      </c>
      <c r="L404" s="2026">
        <f t="shared" si="1371"/>
      </c>
      <c r="M404" s="2026">
        <f t="shared" si="1549"/>
      </c>
      <c r="N404" s="2026">
        <f t="shared" si="774"/>
      </c>
      <c r="O404" s="2027">
        <f t="shared" si="1131"/>
      </c>
      <c r="P404" s="2084">
        <v>0.0197</v>
      </c>
      <c r="Q404" s="2027">
        <v>67</v>
      </c>
      <c r="R404" s="2025">
        <f t="shared" si="224"/>
      </c>
      <c r="S404" s="2059">
        <v>3860</v>
      </c>
      <c r="T404" s="2059">
        <v>107</v>
      </c>
      <c r="U404" s="2059">
        <v>26</v>
      </c>
      <c r="V404" s="2059">
        <v>118</v>
      </c>
      <c r="W404" s="2059">
        <v>5</v>
      </c>
      <c r="X404" s="2059">
        <v>1</v>
      </c>
      <c r="Y404" s="2059">
        <v>0</v>
      </c>
      <c r="Z404" s="2093">
        <v>3</v>
      </c>
      <c r="AA404" s="2025">
        <f t="shared" si="580"/>
      </c>
      <c r="AB404" s="2085" t="s">
        <v>1863</v>
      </c>
      <c r="AC404" s="2085" t="s">
        <v>1851</v>
      </c>
      <c r="AD404" s="2085">
        <v>7</v>
      </c>
    </row>
    <row r="405">
      <c r="A405" s="2098"/>
      <c r="B405" s="2086" t="s">
        <v>1832</v>
      </c>
      <c r="C405" s="2086"/>
      <c r="D405" s="2042">
        <f>SUM(D403:D404)</f>
      </c>
      <c r="E405" s="2087">
        <f>SUM(E403:E404)</f>
      </c>
      <c r="F405" s="2042">
        <f t="shared" si="1709"/>
      </c>
      <c r="G405" s="2038">
        <f t="shared" si="953"/>
      </c>
      <c r="H405" s="2038">
        <f t="shared" si="46"/>
      </c>
      <c r="I405" s="2038">
        <f t="shared" si="402"/>
      </c>
      <c r="J405" s="2038">
        <f t="shared" si="1811"/>
      </c>
      <c r="K405" s="2039">
        <f t="shared" si="2002"/>
      </c>
      <c r="L405" s="2039">
        <f t="shared" si="1371"/>
      </c>
      <c r="M405" s="2039">
        <f t="shared" si="1549"/>
      </c>
      <c r="N405" s="2039">
        <f t="shared" si="774"/>
      </c>
      <c r="O405" s="2040">
        <f t="shared" si="1131"/>
      </c>
      <c r="P405" s="2039">
        <f>AVERAGE(P403:P404)</f>
      </c>
      <c r="Q405" s="2042">
        <f>AVERAGE(Q403:Q404)</f>
      </c>
      <c r="R405" s="2038">
        <f t="shared" si="224"/>
      </c>
      <c r="S405" s="2088">
        <f>SUM(S403:S404)</f>
      </c>
      <c r="T405" s="2088">
        <f>SUM(T403:T404)</f>
      </c>
      <c r="U405" s="2088">
        <f>SUM(U403:U404)</f>
      </c>
      <c r="V405" s="2088">
        <f>SUM(V403:V404)</f>
      </c>
      <c r="W405" s="2088">
        <f>SUM(W403:W404)</f>
      </c>
      <c r="X405" s="2088">
        <f>SUM(X403:X404)</f>
      </c>
      <c r="Y405" s="2088">
        <f>SUM(Y403:Y404)</f>
      </c>
      <c r="Z405" s="2088">
        <f>SUM(Z403:Z404)</f>
      </c>
      <c r="AA405" s="2089">
        <f t="shared" si="580"/>
      </c>
      <c r="AB405" s="2090"/>
      <c r="AC405" s="2090"/>
      <c r="AD405" s="2091">
        <f>SUM(AD403:AD404)</f>
      </c>
    </row>
    <row r="406">
      <c r="A406" s="2098"/>
      <c r="B406" s="2099" t="s">
        <v>1829</v>
      </c>
      <c r="C406" s="2100" t="s">
        <v>1830</v>
      </c>
      <c r="D406" s="2101">
        <v>434.89</v>
      </c>
      <c r="E406" s="2102">
        <v>0</v>
      </c>
      <c r="F406" s="2023">
        <f t="shared" si="1709"/>
      </c>
      <c r="G406" s="2025">
        <f t="shared" si="953"/>
      </c>
      <c r="H406" s="2025">
        <f t="shared" si="46"/>
      </c>
      <c r="I406" s="2025">
        <f t="shared" si="402"/>
      </c>
      <c r="J406" s="2025">
        <f t="shared" si="1811"/>
      </c>
      <c r="K406" s="2026">
        <f t="shared" si="2002"/>
      </c>
      <c r="L406" s="2026">
        <f t="shared" si="1371"/>
      </c>
      <c r="M406" s="2026">
        <f t="shared" si="1549"/>
      </c>
      <c r="N406" s="2026">
        <f t="shared" si="774"/>
      </c>
      <c r="O406" s="2027">
        <f t="shared" si="1131"/>
      </c>
      <c r="P406" s="2092">
        <v>0.0187</v>
      </c>
      <c r="Q406" s="2027">
        <v>64</v>
      </c>
      <c r="R406" s="2025">
        <f t="shared" si="224"/>
      </c>
      <c r="S406" s="2059">
        <v>3147</v>
      </c>
      <c r="T406" s="2059">
        <v>105</v>
      </c>
      <c r="U406" s="2059">
        <v>15</v>
      </c>
      <c r="V406" s="2059">
        <v>111</v>
      </c>
      <c r="W406" s="2059">
        <v>6</v>
      </c>
      <c r="X406" s="2059">
        <v>1</v>
      </c>
      <c r="Y406" s="2093">
        <v>0</v>
      </c>
      <c r="Z406" s="2093">
        <v>0</v>
      </c>
      <c r="AA406" s="2025">
        <f t="shared" si="580"/>
      </c>
      <c r="AB406" s="2085" t="s">
        <v>1863</v>
      </c>
      <c r="AC406" s="2085" t="s">
        <v>1851</v>
      </c>
      <c r="AD406" s="2085">
        <v>13</v>
      </c>
    </row>
    <row r="407">
      <c r="A407" s="2098"/>
      <c r="B407" s="2099" t="s">
        <v>1829</v>
      </c>
      <c r="C407" s="2100" t="s">
        <v>1831</v>
      </c>
      <c r="D407" s="2101">
        <v>633.35</v>
      </c>
      <c r="E407" s="2102">
        <v>0</v>
      </c>
      <c r="F407" s="2023">
        <f t="shared" si="1709"/>
      </c>
      <c r="G407" s="2057">
        <f t="shared" si="953"/>
      </c>
      <c r="H407" s="2057">
        <f t="shared" si="46"/>
      </c>
      <c r="I407" s="2057">
        <f t="shared" si="402"/>
      </c>
      <c r="J407" s="2057">
        <f t="shared" si="1811"/>
      </c>
      <c r="K407" s="2058">
        <f t="shared" si="2002"/>
      </c>
      <c r="L407" s="2058">
        <f t="shared" si="1371"/>
      </c>
      <c r="M407" s="2058">
        <f t="shared" si="1549"/>
      </c>
      <c r="N407" s="2058">
        <f t="shared" si="774"/>
      </c>
      <c r="O407" s="2027">
        <f t="shared" si="1131"/>
      </c>
      <c r="P407" s="2092">
        <v>0.0171</v>
      </c>
      <c r="Q407" s="2093">
        <v>63</v>
      </c>
      <c r="R407" s="2025">
        <f t="shared" si="224"/>
      </c>
      <c r="S407" s="2093">
        <v>3465</v>
      </c>
      <c r="T407" s="2093">
        <v>146</v>
      </c>
      <c r="U407" s="2093">
        <v>18</v>
      </c>
      <c r="V407" s="2093">
        <v>156</v>
      </c>
      <c r="W407" s="2093">
        <v>12</v>
      </c>
      <c r="X407" s="2093">
        <v>0</v>
      </c>
      <c r="Y407" s="2093">
        <v>1</v>
      </c>
      <c r="Z407" s="2093">
        <v>2</v>
      </c>
      <c r="AA407" s="2025">
        <f t="shared" si="580"/>
      </c>
      <c r="AB407" s="2085" t="s">
        <v>1863</v>
      </c>
      <c r="AC407" s="2085" t="s">
        <v>1851</v>
      </c>
      <c r="AD407" s="2094">
        <v>11</v>
      </c>
    </row>
    <row r="408">
      <c r="A408" s="2098"/>
      <c r="B408" s="2086" t="s">
        <v>1832</v>
      </c>
      <c r="C408" s="2086"/>
      <c r="D408" s="2042">
        <f>SUM(D406:D407)</f>
      </c>
      <c r="E408" s="2042">
        <f>SUM(E406:E407)</f>
      </c>
      <c r="F408" s="2042">
        <f t="shared" si="1709"/>
      </c>
      <c r="G408" s="2038">
        <f t="shared" si="953"/>
      </c>
      <c r="H408" s="2038">
        <f t="shared" si="46"/>
      </c>
      <c r="I408" s="2038">
        <f t="shared" si="402"/>
      </c>
      <c r="J408" s="2038">
        <f t="shared" si="1811"/>
      </c>
      <c r="K408" s="2039">
        <f t="shared" si="2002"/>
      </c>
      <c r="L408" s="2039">
        <f t="shared" si="1371"/>
      </c>
      <c r="M408" s="2039">
        <f t="shared" si="1549"/>
      </c>
      <c r="N408" s="2039">
        <f t="shared" si="774"/>
      </c>
      <c r="O408" s="2040">
        <f t="shared" si="1131"/>
      </c>
      <c r="P408" s="2039">
        <f>AVERAGE(P406:P407)</f>
      </c>
      <c r="Q408" s="2042">
        <f>AVERAGE(Q406:Q407)</f>
      </c>
      <c r="R408" s="2042">
        <f t="shared" si="224"/>
      </c>
      <c r="S408" s="2040">
        <f>SUM(S406:S407)</f>
      </c>
      <c r="T408" s="2040">
        <f>SUM(T406:T407)</f>
      </c>
      <c r="U408" s="2040">
        <f>SUM(U406:U407)</f>
      </c>
      <c r="V408" s="2040">
        <f>SUM(V406:V407)</f>
      </c>
      <c r="W408" s="2040">
        <f>SUM(W406:W407)</f>
      </c>
      <c r="X408" s="2040">
        <f>SUM(X406:X407)</f>
      </c>
      <c r="Y408" s="2040">
        <f>SUM(Y406:Y407)</f>
      </c>
      <c r="Z408" s="2040">
        <f>SUM(Z406:Z407)</f>
      </c>
      <c r="AA408" s="2089">
        <f t="shared" si="580"/>
      </c>
      <c r="AB408" s="2090"/>
      <c r="AC408" s="2090"/>
      <c r="AD408" s="2091">
        <f>SUM(AD406:AD407)</f>
      </c>
    </row>
    <row r="409">
      <c r="A409" s="2098"/>
      <c r="B409" s="2095" t="s">
        <v>1833</v>
      </c>
      <c r="C409" s="2095"/>
      <c r="D409" s="2051">
        <f>D408+D405</f>
      </c>
      <c r="E409" s="2051">
        <f>E408+E405</f>
      </c>
      <c r="F409" s="2051">
        <f t="shared" si="1709"/>
      </c>
      <c r="G409" s="2046">
        <f t="shared" si="953"/>
      </c>
      <c r="H409" s="2046">
        <f t="shared" si="46"/>
      </c>
      <c r="I409" s="2046">
        <f t="shared" si="402"/>
      </c>
      <c r="J409" s="2046">
        <f t="shared" si="1811"/>
      </c>
      <c r="K409" s="2047">
        <f t="shared" si="2002"/>
      </c>
      <c r="L409" s="2047">
        <f t="shared" si="1371"/>
      </c>
      <c r="M409" s="2047">
        <f t="shared" si="1549"/>
      </c>
      <c r="N409" s="2047">
        <f t="shared" si="774"/>
      </c>
      <c r="O409" s="2048">
        <f t="shared" si="1131"/>
      </c>
      <c r="P409" s="2049">
        <f>(P408+P405)/2</f>
      </c>
      <c r="Q409" s="2050">
        <f>(Q408+Q405)/2</f>
      </c>
      <c r="R409" s="2051">
        <f>(R408+R405)/2</f>
      </c>
      <c r="S409" s="2048">
        <f>S408+S405</f>
      </c>
      <c r="T409" s="2048">
        <f>T408+T405</f>
      </c>
      <c r="U409" s="2048">
        <f>U408+U405</f>
      </c>
      <c r="V409" s="2048">
        <f>V408+V405</f>
      </c>
      <c r="W409" s="2048">
        <f>W408+W405</f>
      </c>
      <c r="X409" s="2048">
        <f>X408+X405</f>
      </c>
      <c r="Y409" s="2048">
        <f>Y408+Y405</f>
      </c>
      <c r="Z409" s="2048">
        <f>Z408+Z405</f>
      </c>
      <c r="AA409" s="2096">
        <f t="shared" si="580"/>
      </c>
      <c r="AB409" s="2097"/>
      <c r="AC409" s="2097"/>
      <c r="AD409" s="2104">
        <f>AD408+AD405</f>
      </c>
    </row>
    <row r="410">
      <c r="A410" s="2105" t="s">
        <v>1834</v>
      </c>
      <c r="B410" s="2105" t="s">
        <v>1792</v>
      </c>
      <c r="C410" s="2105"/>
      <c r="D410" s="2106" t="s">
        <v>1793</v>
      </c>
      <c r="E410" s="2106"/>
      <c r="F410" s="2106"/>
      <c r="G410" s="2106"/>
      <c r="H410" s="2106"/>
      <c r="I410" s="2106"/>
      <c r="J410" s="2107" t="s">
        <v>1794</v>
      </c>
      <c r="K410" s="2107"/>
      <c r="L410" s="2107"/>
      <c r="M410" s="2107"/>
      <c r="N410" s="2107"/>
      <c r="O410" s="2107"/>
      <c r="P410" s="2107"/>
      <c r="Q410" s="2107"/>
      <c r="R410" s="2107"/>
      <c r="S410" s="2107"/>
      <c r="T410" s="2107"/>
      <c r="U410" s="2107"/>
      <c r="V410" s="2107"/>
      <c r="W410" s="2107"/>
      <c r="X410" s="2107"/>
      <c r="Y410" s="2107"/>
      <c r="Z410" s="2107"/>
      <c r="AA410" s="2107"/>
      <c r="AB410" s="2107"/>
      <c r="AC410" s="2107"/>
      <c r="AD410" s="2108"/>
    </row>
    <row r="411">
      <c r="A411" s="2105"/>
      <c r="B411" s="2105" t="s">
        <v>1795</v>
      </c>
      <c r="C411" s="2105" t="s">
        <v>1796</v>
      </c>
      <c r="D411" s="2106" t="s">
        <v>1797</v>
      </c>
      <c r="E411" s="2109" t="s">
        <v>1798</v>
      </c>
      <c r="F411" s="2106" t="s">
        <v>1799</v>
      </c>
      <c r="G411" s="2110" t="s">
        <v>1800</v>
      </c>
      <c r="H411" s="2110" t="s">
        <v>1801</v>
      </c>
      <c r="I411" s="2110" t="s">
        <v>1802</v>
      </c>
      <c r="J411" s="2107" t="s">
        <v>1803</v>
      </c>
      <c r="K411" s="2111" t="s">
        <v>1804</v>
      </c>
      <c r="L411" s="2111" t="s">
        <v>1805</v>
      </c>
      <c r="M411" s="2111" t="s">
        <v>1806</v>
      </c>
      <c r="N411" s="2111" t="s">
        <v>1807</v>
      </c>
      <c r="O411" s="2108" t="s">
        <v>1808</v>
      </c>
      <c r="P411" s="2111" t="s">
        <v>1809</v>
      </c>
      <c r="Q411" s="2108" t="s">
        <v>1810</v>
      </c>
      <c r="R411" s="2107" t="s">
        <v>1811</v>
      </c>
      <c r="S411" s="2108" t="s">
        <v>1812</v>
      </c>
      <c r="T411" s="2108" t="s">
        <v>1813</v>
      </c>
      <c r="U411" s="2108" t="s">
        <v>1814</v>
      </c>
      <c r="V411" s="2108" t="s">
        <v>1815</v>
      </c>
      <c r="W411" s="2108" t="s">
        <v>1816</v>
      </c>
      <c r="X411" s="2108" t="s">
        <v>1817</v>
      </c>
      <c r="Y411" s="2108" t="s">
        <v>1818</v>
      </c>
      <c r="Z411" s="2108" t="s">
        <v>1819</v>
      </c>
      <c r="AA411" s="2107" t="s">
        <v>1820</v>
      </c>
      <c r="AB411" s="2112" t="s">
        <v>1821</v>
      </c>
      <c r="AC411" s="2112" t="s">
        <v>1822</v>
      </c>
      <c r="AD411" s="2108" t="s">
        <v>1823</v>
      </c>
    </row>
    <row r="412">
      <c r="A412" s="2113" t="s">
        <v>1886</v>
      </c>
      <c r="B412" s="2103" t="s">
        <v>1829</v>
      </c>
      <c r="C412" s="2103" t="s">
        <v>1826</v>
      </c>
      <c r="D412" s="2114">
        <v>962.34</v>
      </c>
      <c r="E412" s="2115">
        <v>0</v>
      </c>
      <c r="F412" s="2060">
        <f t="shared" ref="F412:F418" si="1710">E412*2000*1.2</f>
      </c>
      <c r="G412" s="2057">
        <f t="shared" ref="G412:G418" si="954">F412/D412</f>
      </c>
      <c r="H412" s="2057">
        <f t="shared" ref="H412:H418" si="47">D412/E412</f>
      </c>
      <c r="I412" s="2057">
        <f t="shared" ref="I412:I418" si="403">F412/E412</f>
      </c>
      <c r="J412" s="2057">
        <f t="shared" ref="J412:J418" si="1812">D412/T412</f>
      </c>
      <c r="K412" s="2058">
        <f t="shared" ref="K412:K418" si="2003">O412/S412*1</f>
      </c>
      <c r="L412" s="2058">
        <f t="shared" ref="L412:L418" si="1372">T412/S412</f>
      </c>
      <c r="M412" s="2058">
        <f t="shared" ref="M412:M418" si="1550">V412/S412</f>
      </c>
      <c r="N412" s="2058">
        <f t="shared" ref="N412:N418" si="775">W412/V412</f>
      </c>
      <c r="O412" s="2059">
        <f t="shared" ref="O412:O418" si="1132">U412/P412</f>
      </c>
      <c r="P412" s="2092">
        <v>0.0108</v>
      </c>
      <c r="Q412" s="2093">
        <v>42</v>
      </c>
      <c r="R412" s="2057">
        <f t="shared" ref="R412:R417" si="225">(D412/S412)*1000</f>
      </c>
      <c r="S412" s="2059">
        <v>7244</v>
      </c>
      <c r="T412" s="2059">
        <v>155</v>
      </c>
      <c r="U412" s="2059">
        <v>23</v>
      </c>
      <c r="V412" s="2059">
        <v>162</v>
      </c>
      <c r="W412" s="2059">
        <v>10</v>
      </c>
      <c r="X412" s="2059">
        <v>1</v>
      </c>
      <c r="Y412" s="2059">
        <v>0</v>
      </c>
      <c r="Z412" s="2059">
        <v>5</v>
      </c>
      <c r="AA412" s="2057">
        <f t="shared" ref="AA412:AA418" si="581">AD412*1000/D412</f>
      </c>
      <c r="AB412" s="2116" t="s">
        <v>1863</v>
      </c>
      <c r="AC412" s="2116" t="s">
        <v>1851</v>
      </c>
      <c r="AD412" s="2093">
        <v>12</v>
      </c>
    </row>
    <row r="413">
      <c r="A413" s="2117"/>
      <c r="B413" s="2103" t="s">
        <v>1829</v>
      </c>
      <c r="C413" s="2103" t="s">
        <v>1828</v>
      </c>
      <c r="D413" s="2114">
        <v>971.91</v>
      </c>
      <c r="E413" s="2115">
        <v>0</v>
      </c>
      <c r="F413" s="2060">
        <f t="shared" si="1710"/>
      </c>
      <c r="G413" s="2057">
        <f t="shared" si="954"/>
      </c>
      <c r="H413" s="2057">
        <f t="shared" si="47"/>
      </c>
      <c r="I413" s="2057">
        <f t="shared" si="403"/>
      </c>
      <c r="J413" s="2057">
        <f t="shared" si="1812"/>
      </c>
      <c r="K413" s="2058">
        <f t="shared" si="2003"/>
      </c>
      <c r="L413" s="2058">
        <f t="shared" si="1372"/>
      </c>
      <c r="M413" s="2058">
        <f t="shared" si="1550"/>
      </c>
      <c r="N413" s="2058">
        <f t="shared" si="775"/>
      </c>
      <c r="O413" s="2059">
        <f t="shared" si="1132"/>
      </c>
      <c r="P413" s="2092">
        <v>0.0171</v>
      </c>
      <c r="Q413" s="2093">
        <v>47</v>
      </c>
      <c r="R413" s="2057">
        <f t="shared" si="225"/>
      </c>
      <c r="S413" s="2059">
        <v>5506</v>
      </c>
      <c r="T413" s="2059">
        <v>179</v>
      </c>
      <c r="U413" s="2059">
        <v>23</v>
      </c>
      <c r="V413" s="2059">
        <v>194</v>
      </c>
      <c r="W413" s="2059">
        <v>14</v>
      </c>
      <c r="X413" s="2059">
        <v>0</v>
      </c>
      <c r="Y413" s="2059">
        <v>1</v>
      </c>
      <c r="Z413" s="2059">
        <v>3</v>
      </c>
      <c r="AA413" s="2057">
        <f t="shared" si="581"/>
      </c>
      <c r="AB413" s="2116" t="s">
        <v>1863</v>
      </c>
      <c r="AC413" s="2116" t="s">
        <v>1851</v>
      </c>
      <c r="AD413" s="2093">
        <v>16</v>
      </c>
    </row>
    <row r="414">
      <c r="A414" s="2117"/>
      <c r="B414" s="2118" t="s">
        <v>1832</v>
      </c>
      <c r="C414" s="2118"/>
      <c r="D414" s="2064">
        <f>SUM(D412:D413)</f>
      </c>
      <c r="E414" s="2119">
        <f>SUM(E412:E413)</f>
      </c>
      <c r="F414" s="2064">
        <f t="shared" si="1710"/>
      </c>
      <c r="G414" s="2061">
        <f t="shared" si="954"/>
      </c>
      <c r="H414" s="2061">
        <f t="shared" si="47"/>
      </c>
      <c r="I414" s="2061">
        <f t="shared" si="403"/>
      </c>
      <c r="J414" s="2061">
        <f t="shared" si="1812"/>
      </c>
      <c r="K414" s="2062">
        <f t="shared" si="2003"/>
      </c>
      <c r="L414" s="2062">
        <f t="shared" si="1372"/>
      </c>
      <c r="M414" s="2062">
        <f t="shared" si="1550"/>
      </c>
      <c r="N414" s="2062">
        <f t="shared" si="775"/>
      </c>
      <c r="O414" s="2063">
        <f t="shared" si="1132"/>
      </c>
      <c r="P414" s="2062">
        <f>AVERAGE(P412:P413)</f>
      </c>
      <c r="Q414" s="2064">
        <f>AVERAGE(Q412:Q413)</f>
      </c>
      <c r="R414" s="2061">
        <f t="shared" si="225"/>
      </c>
      <c r="S414" s="2063">
        <f>SUM(S412:S413)</f>
      </c>
      <c r="T414" s="2063">
        <f>SUM(T412:T413)</f>
      </c>
      <c r="U414" s="2063">
        <f>SUM(U412:U413)</f>
      </c>
      <c r="V414" s="2063">
        <f>SUM(V412:V413)</f>
      </c>
      <c r="W414" s="2063">
        <f>SUM(W412:W413)</f>
      </c>
      <c r="X414" s="2063">
        <f>SUM(X412:X413)</f>
      </c>
      <c r="Y414" s="2063">
        <f>SUM(Y412:Y413)</f>
      </c>
      <c r="Z414" s="2063">
        <f>SUM(Z412:Z413)</f>
      </c>
      <c r="AA414" s="2120">
        <f t="shared" si="581"/>
      </c>
      <c r="AB414" s="2121"/>
      <c r="AC414" s="2121"/>
      <c r="AD414" s="2122">
        <f>SUM(AD412:AD413)</f>
      </c>
    </row>
    <row r="415">
      <c r="A415" s="2117"/>
      <c r="B415" s="2123" t="s">
        <v>1847</v>
      </c>
      <c r="C415" s="2103" t="s">
        <v>1830</v>
      </c>
      <c r="D415" s="2114">
        <v>739.76</v>
      </c>
      <c r="E415" s="2115">
        <v>0</v>
      </c>
      <c r="F415" s="2060">
        <f t="shared" si="1710"/>
      </c>
      <c r="G415" s="2057">
        <f t="shared" si="954"/>
      </c>
      <c r="H415" s="2057">
        <f t="shared" si="47"/>
      </c>
      <c r="I415" s="2057">
        <f t="shared" si="403"/>
      </c>
      <c r="J415" s="2057">
        <f t="shared" si="1812"/>
      </c>
      <c r="K415" s="2058">
        <f t="shared" si="2003"/>
      </c>
      <c r="L415" s="2058">
        <f t="shared" si="1372"/>
      </c>
      <c r="M415" s="2058">
        <f t="shared" si="1550"/>
      </c>
      <c r="N415" s="2058">
        <f t="shared" si="775"/>
      </c>
      <c r="O415" s="2059">
        <f t="shared" si="1132"/>
      </c>
      <c r="P415" s="2092">
        <v>0.026</v>
      </c>
      <c r="Q415" s="2093">
        <v>62</v>
      </c>
      <c r="R415" s="2057">
        <f t="shared" si="225"/>
      </c>
      <c r="S415" s="2059">
        <v>3858</v>
      </c>
      <c r="T415" s="2059">
        <v>143</v>
      </c>
      <c r="U415" s="2059">
        <v>23</v>
      </c>
      <c r="V415" s="2059">
        <v>156</v>
      </c>
      <c r="W415" s="2059">
        <v>12</v>
      </c>
      <c r="X415" s="2059">
        <v>0</v>
      </c>
      <c r="Y415" s="2059">
        <v>0</v>
      </c>
      <c r="Z415" s="2059">
        <v>1</v>
      </c>
      <c r="AA415" s="2057">
        <f t="shared" si="581"/>
      </c>
      <c r="AB415" s="2116" t="s">
        <v>1863</v>
      </c>
      <c r="AC415" s="2116" t="s">
        <v>1851</v>
      </c>
      <c r="AD415" s="2093">
        <v>14</v>
      </c>
    </row>
    <row r="416">
      <c r="A416" s="2117"/>
      <c r="B416" s="2123" t="s">
        <v>1847</v>
      </c>
      <c r="C416" s="2103" t="s">
        <v>1831</v>
      </c>
      <c r="D416" s="2114">
        <v>674.13</v>
      </c>
      <c r="E416" s="2115">
        <v>0</v>
      </c>
      <c r="F416" s="2060">
        <f t="shared" si="1710"/>
      </c>
      <c r="G416" s="2057">
        <f t="shared" si="954"/>
      </c>
      <c r="H416" s="2057">
        <f t="shared" si="47"/>
      </c>
      <c r="I416" s="2057">
        <f t="shared" si="403"/>
      </c>
      <c r="J416" s="2057">
        <f t="shared" si="1812"/>
      </c>
      <c r="K416" s="2058">
        <f t="shared" si="2003"/>
      </c>
      <c r="L416" s="2058">
        <f t="shared" si="1372"/>
      </c>
      <c r="M416" s="2058">
        <f t="shared" si="1550"/>
      </c>
      <c r="N416" s="2058">
        <f t="shared" si="775"/>
      </c>
      <c r="O416" s="2059">
        <f t="shared" si="1132"/>
      </c>
      <c r="P416" s="2092">
        <v>0.0149</v>
      </c>
      <c r="Q416" s="2093">
        <v>70</v>
      </c>
      <c r="R416" s="2057">
        <f t="shared" si="225"/>
      </c>
      <c r="S416" s="2059">
        <v>4392</v>
      </c>
      <c r="T416" s="2059">
        <v>160</v>
      </c>
      <c r="U416" s="2059">
        <v>17</v>
      </c>
      <c r="V416" s="2059">
        <v>176</v>
      </c>
      <c r="W416" s="2059">
        <v>19</v>
      </c>
      <c r="X416" s="2059">
        <v>0</v>
      </c>
      <c r="Y416" s="2059">
        <v>0</v>
      </c>
      <c r="Z416" s="2059">
        <v>2</v>
      </c>
      <c r="AA416" s="2057">
        <f t="shared" si="581"/>
      </c>
      <c r="AB416" s="2116" t="s">
        <v>1863</v>
      </c>
      <c r="AC416" s="2116" t="s">
        <v>1851</v>
      </c>
      <c r="AD416" s="2093">
        <v>12</v>
      </c>
    </row>
    <row r="417">
      <c r="A417" s="2117"/>
      <c r="B417" s="2118" t="s">
        <v>1832</v>
      </c>
      <c r="C417" s="2118"/>
      <c r="D417" s="2064">
        <f>SUM(D415:D416)</f>
      </c>
      <c r="E417" s="2064">
        <f>SUM(E415:E416)</f>
      </c>
      <c r="F417" s="2064">
        <f t="shared" si="1710"/>
      </c>
      <c r="G417" s="2061">
        <f t="shared" si="954"/>
      </c>
      <c r="H417" s="2061">
        <f t="shared" si="47"/>
      </c>
      <c r="I417" s="2061">
        <f t="shared" si="403"/>
      </c>
      <c r="J417" s="2061">
        <f t="shared" si="1812"/>
      </c>
      <c r="K417" s="2062">
        <f t="shared" si="2003"/>
      </c>
      <c r="L417" s="2062">
        <f t="shared" si="1372"/>
      </c>
      <c r="M417" s="2062">
        <f t="shared" si="1550"/>
      </c>
      <c r="N417" s="2062">
        <f t="shared" si="775"/>
      </c>
      <c r="O417" s="2063">
        <f t="shared" si="1132"/>
      </c>
      <c r="P417" s="2062">
        <f>AVERAGE(P415:P416)</f>
      </c>
      <c r="Q417" s="2064">
        <f>AVERAGE(Q415:Q416)</f>
      </c>
      <c r="R417" s="2064">
        <f t="shared" si="225"/>
      </c>
      <c r="S417" s="2063">
        <f>SUM(S415:S416)</f>
      </c>
      <c r="T417" s="2063">
        <f>SUM(T415:T416)</f>
      </c>
      <c r="U417" s="2063">
        <f>SUM(U415:U416)</f>
      </c>
      <c r="V417" s="2063">
        <f>SUM(V415:V416)</f>
      </c>
      <c r="W417" s="2063">
        <f>SUM(W415:W416)</f>
      </c>
      <c r="X417" s="2063">
        <f>SUM(X415:X416)</f>
      </c>
      <c r="Y417" s="2063">
        <f>SUM(Y415:Y416)</f>
      </c>
      <c r="Z417" s="2063">
        <f>SUM(Z415:Z416)</f>
      </c>
      <c r="AA417" s="2120">
        <f t="shared" si="581"/>
      </c>
      <c r="AB417" s="2121"/>
      <c r="AC417" s="2121"/>
      <c r="AD417" s="2122">
        <f>SUM(AD415:AD416)</f>
      </c>
    </row>
    <row r="418">
      <c r="A418" s="2117"/>
      <c r="B418" s="2124" t="s">
        <v>1833</v>
      </c>
      <c r="C418" s="2124"/>
      <c r="D418" s="2069">
        <f>D417+D414</f>
      </c>
      <c r="E418" s="2069">
        <f>E417+E414</f>
      </c>
      <c r="F418" s="2069">
        <f t="shared" si="1710"/>
      </c>
      <c r="G418" s="2065">
        <f t="shared" si="954"/>
      </c>
      <c r="H418" s="2065">
        <f t="shared" si="47"/>
      </c>
      <c r="I418" s="2065">
        <f t="shared" si="403"/>
      </c>
      <c r="J418" s="2065">
        <f t="shared" si="1812"/>
      </c>
      <c r="K418" s="2066">
        <f t="shared" si="2003"/>
      </c>
      <c r="L418" s="2066">
        <f t="shared" si="1372"/>
      </c>
      <c r="M418" s="2066">
        <f t="shared" si="1550"/>
      </c>
      <c r="N418" s="2066">
        <f t="shared" si="775"/>
      </c>
      <c r="O418" s="2067">
        <f t="shared" si="1132"/>
      </c>
      <c r="P418" s="2068">
        <f>(P417+P414)/2</f>
      </c>
      <c r="Q418" s="2067">
        <f>(Q417+Q414)/2</f>
      </c>
      <c r="R418" s="2069">
        <f>(R417+R414)/2</f>
      </c>
      <c r="S418" s="2067">
        <f>S417+S414</f>
      </c>
      <c r="T418" s="2067">
        <f>T417+T414</f>
      </c>
      <c r="U418" s="2067">
        <f>U417+U414</f>
      </c>
      <c r="V418" s="2067">
        <f>V417+V414</f>
      </c>
      <c r="W418" s="2067">
        <f>W417+W414</f>
      </c>
      <c r="X418" s="2067">
        <f>X417+X414</f>
      </c>
      <c r="Y418" s="2067">
        <f>Y417+Y414</f>
      </c>
      <c r="Z418" s="2067">
        <f>Z417+Z414</f>
      </c>
      <c r="AA418" s="2125">
        <f t="shared" si="581"/>
      </c>
      <c r="AB418" s="2126"/>
      <c r="AC418" s="2126"/>
      <c r="AD418" s="2067">
        <f>AD417+AD414</f>
      </c>
    </row>
    <row r="419">
      <c r="A419" s="2105" t="s">
        <v>1834</v>
      </c>
      <c r="B419" s="2105" t="s">
        <v>1792</v>
      </c>
      <c r="C419" s="2105"/>
      <c r="D419" s="2106" t="s">
        <v>1793</v>
      </c>
      <c r="E419" s="2106"/>
      <c r="F419" s="2106"/>
      <c r="G419" s="2106"/>
      <c r="H419" s="2106"/>
      <c r="I419" s="2106"/>
      <c r="J419" s="2107" t="s">
        <v>1794</v>
      </c>
      <c r="K419" s="2107"/>
      <c r="L419" s="2107"/>
      <c r="M419" s="2107"/>
      <c r="N419" s="2107"/>
      <c r="O419" s="2107"/>
      <c r="P419" s="2107"/>
      <c r="Q419" s="2107"/>
      <c r="R419" s="2107"/>
      <c r="S419" s="2107"/>
      <c r="T419" s="2107"/>
      <c r="U419" s="2107"/>
      <c r="V419" s="2107"/>
      <c r="W419" s="2107"/>
      <c r="X419" s="2107"/>
      <c r="Y419" s="2107"/>
      <c r="Z419" s="2107"/>
      <c r="AA419" s="2107"/>
      <c r="AB419" s="2107"/>
      <c r="AC419" s="2107"/>
      <c r="AD419" s="2108"/>
    </row>
    <row r="420">
      <c r="A420" s="2105"/>
      <c r="B420" s="2105" t="s">
        <v>1795</v>
      </c>
      <c r="C420" s="2105" t="s">
        <v>1796</v>
      </c>
      <c r="D420" s="2106" t="s">
        <v>1797</v>
      </c>
      <c r="E420" s="2109" t="s">
        <v>1798</v>
      </c>
      <c r="F420" s="2106" t="s">
        <v>1799</v>
      </c>
      <c r="G420" s="2110" t="s">
        <v>1800</v>
      </c>
      <c r="H420" s="2110" t="s">
        <v>1801</v>
      </c>
      <c r="I420" s="2110" t="s">
        <v>1802</v>
      </c>
      <c r="J420" s="2107" t="s">
        <v>1803</v>
      </c>
      <c r="K420" s="2111" t="s">
        <v>1804</v>
      </c>
      <c r="L420" s="2111" t="s">
        <v>1805</v>
      </c>
      <c r="M420" s="2111" t="s">
        <v>1806</v>
      </c>
      <c r="N420" s="2111" t="s">
        <v>1807</v>
      </c>
      <c r="O420" s="2108" t="s">
        <v>1808</v>
      </c>
      <c r="P420" s="2111" t="s">
        <v>1809</v>
      </c>
      <c r="Q420" s="2108" t="s">
        <v>1810</v>
      </c>
      <c r="R420" s="2107" t="s">
        <v>1811</v>
      </c>
      <c r="S420" s="2108" t="s">
        <v>1812</v>
      </c>
      <c r="T420" s="2108" t="s">
        <v>1813</v>
      </c>
      <c r="U420" s="2108" t="s">
        <v>1814</v>
      </c>
      <c r="V420" s="2108" t="s">
        <v>1815</v>
      </c>
      <c r="W420" s="2108" t="s">
        <v>1816</v>
      </c>
      <c r="X420" s="2108" t="s">
        <v>1817</v>
      </c>
      <c r="Y420" s="2108" t="s">
        <v>1818</v>
      </c>
      <c r="Z420" s="2108" t="s">
        <v>1819</v>
      </c>
      <c r="AA420" s="2107" t="s">
        <v>1820</v>
      </c>
      <c r="AB420" s="2112" t="s">
        <v>1821</v>
      </c>
      <c r="AC420" s="2112" t="s">
        <v>1822</v>
      </c>
      <c r="AD420" s="2108" t="s">
        <v>1823</v>
      </c>
    </row>
    <row r="421">
      <c r="A421" s="2113" t="s">
        <v>1887</v>
      </c>
      <c r="B421" s="2103" t="s">
        <v>1825</v>
      </c>
      <c r="C421" s="2103" t="s">
        <v>1826</v>
      </c>
      <c r="D421" s="2114">
        <v>545.06</v>
      </c>
      <c r="E421" s="2115">
        <v>0</v>
      </c>
      <c r="F421" s="2060">
        <f t="shared" ref="F421:F427" si="1711">E421*2000*1.2</f>
      </c>
      <c r="G421" s="2057">
        <f t="shared" ref="G421:G427" si="955">F421/D421</f>
      </c>
      <c r="H421" s="2057">
        <f t="shared" ref="H421:H427" si="48">D421/E421</f>
      </c>
      <c r="I421" s="2057">
        <f t="shared" ref="I421:I427" si="404">F421/E421</f>
      </c>
      <c r="J421" s="2057">
        <f t="shared" ref="J421:J427" si="1813">D421/T421</f>
      </c>
      <c r="K421" s="2058">
        <f t="shared" ref="K421:K427" si="2004">O421/S421*1</f>
      </c>
      <c r="L421" s="2058">
        <f t="shared" ref="L421:L427" si="1373">T421/S421</f>
      </c>
      <c r="M421" s="2058">
        <f t="shared" ref="M421:M427" si="1551">V421/S421</f>
      </c>
      <c r="N421" s="2058">
        <f t="shared" ref="N421:N427" si="776">W421/V421</f>
      </c>
      <c r="O421" s="2059">
        <f t="shared" ref="O421:O427" si="1133">U421/P421</f>
      </c>
      <c r="P421" s="2092">
        <v>0.0155</v>
      </c>
      <c r="Q421" s="2093">
        <v>70</v>
      </c>
      <c r="R421" s="2057">
        <f t="shared" ref="R421:R426" si="226">(D421/S421)*1000</f>
      </c>
      <c r="S421" s="2059">
        <v>4228</v>
      </c>
      <c r="T421" s="2059">
        <v>97</v>
      </c>
      <c r="U421" s="2059">
        <v>21</v>
      </c>
      <c r="V421" s="2059">
        <v>102</v>
      </c>
      <c r="W421" s="2059">
        <v>20</v>
      </c>
      <c r="X421" s="2059">
        <v>0</v>
      </c>
      <c r="Y421" s="2059">
        <v>0</v>
      </c>
      <c r="Z421" s="2059">
        <v>1</v>
      </c>
      <c r="AA421" s="2057">
        <f t="shared" ref="AA421:AA427" si="582">AD421*1000/D421</f>
      </c>
      <c r="AB421" s="2116" t="s">
        <v>1863</v>
      </c>
      <c r="AC421" s="2116" t="s">
        <v>1851</v>
      </c>
      <c r="AD421" s="2093">
        <v>15</v>
      </c>
    </row>
    <row r="422">
      <c r="A422" s="2113"/>
      <c r="B422" s="2103" t="s">
        <v>1825</v>
      </c>
      <c r="C422" s="2103" t="s">
        <v>1828</v>
      </c>
      <c r="D422" s="2114">
        <v>530.56</v>
      </c>
      <c r="E422" s="2115">
        <v>0</v>
      </c>
      <c r="F422" s="2060">
        <f t="shared" si="1711"/>
      </c>
      <c r="G422" s="2057">
        <f t="shared" si="955"/>
      </c>
      <c r="H422" s="2057">
        <f t="shared" si="48"/>
      </c>
      <c r="I422" s="2057">
        <f t="shared" si="404"/>
      </c>
      <c r="J422" s="2057">
        <f t="shared" si="1813"/>
      </c>
      <c r="K422" s="2058">
        <f t="shared" si="2004"/>
      </c>
      <c r="L422" s="2058">
        <f t="shared" si="1373"/>
      </c>
      <c r="M422" s="2058">
        <f t="shared" si="1551"/>
      </c>
      <c r="N422" s="2058">
        <f t="shared" si="776"/>
      </c>
      <c r="O422" s="2059">
        <f t="shared" si="1133"/>
      </c>
      <c r="P422" s="2092">
        <v>0.0128</v>
      </c>
      <c r="Q422" s="2093">
        <v>70</v>
      </c>
      <c r="R422" s="2057">
        <f t="shared" si="226"/>
      </c>
      <c r="S422" s="2059">
        <v>4613</v>
      </c>
      <c r="T422" s="2059">
        <v>155</v>
      </c>
      <c r="U422" s="2059">
        <v>18</v>
      </c>
      <c r="V422" s="2059">
        <v>157</v>
      </c>
      <c r="W422" s="2059">
        <v>22</v>
      </c>
      <c r="X422" s="2059">
        <v>3</v>
      </c>
      <c r="Y422" s="2059">
        <v>1</v>
      </c>
      <c r="Z422" s="2059">
        <v>2</v>
      </c>
      <c r="AA422" s="2057">
        <f t="shared" si="582"/>
      </c>
      <c r="AB422" s="2116" t="s">
        <v>1863</v>
      </c>
      <c r="AC422" s="2116" t="s">
        <v>1851</v>
      </c>
      <c r="AD422" s="2093">
        <v>13</v>
      </c>
    </row>
    <row r="423">
      <c r="A423" s="2113"/>
      <c r="B423" s="2118" t="s">
        <v>1832</v>
      </c>
      <c r="C423" s="2118"/>
      <c r="D423" s="2064">
        <f>SUM(D421:D422)</f>
      </c>
      <c r="E423" s="2119">
        <f>SUM(E421:E422)</f>
      </c>
      <c r="F423" s="2064">
        <f t="shared" si="1711"/>
      </c>
      <c r="G423" s="2061">
        <f t="shared" si="955"/>
      </c>
      <c r="H423" s="2061">
        <f t="shared" si="48"/>
      </c>
      <c r="I423" s="2061">
        <f t="shared" si="404"/>
      </c>
      <c r="J423" s="2061">
        <f t="shared" si="1813"/>
      </c>
      <c r="K423" s="2062">
        <f t="shared" si="2004"/>
      </c>
      <c r="L423" s="2062">
        <f t="shared" si="1373"/>
      </c>
      <c r="M423" s="2062">
        <f t="shared" si="1551"/>
      </c>
      <c r="N423" s="2062">
        <f t="shared" si="776"/>
      </c>
      <c r="O423" s="2063">
        <f t="shared" si="1133"/>
      </c>
      <c r="P423" s="2062">
        <f>AVERAGE(P421:P422)</f>
      </c>
      <c r="Q423" s="2064">
        <f>AVERAGE(Q421:Q422)</f>
      </c>
      <c r="R423" s="2061">
        <f t="shared" si="226"/>
      </c>
      <c r="S423" s="2063">
        <f>SUM(S421:S422)</f>
      </c>
      <c r="T423" s="2063">
        <f>SUM(T421:T422)</f>
      </c>
      <c r="U423" s="2063">
        <f>SUM(U421:U422)</f>
      </c>
      <c r="V423" s="2063">
        <f>SUM(V421:V422)</f>
      </c>
      <c r="W423" s="2063">
        <f>SUM(W421:W422)</f>
      </c>
      <c r="X423" s="2063">
        <f>SUM(X421:X422)</f>
      </c>
      <c r="Y423" s="2063">
        <f>SUM(Y421:Y422)</f>
      </c>
      <c r="Z423" s="2063">
        <f>SUM(Z421:Z422)</f>
      </c>
      <c r="AA423" s="2120">
        <f t="shared" si="582"/>
      </c>
      <c r="AB423" s="2121"/>
      <c r="AC423" s="2121"/>
      <c r="AD423" s="2122">
        <f>SUM(AD421:AD422)</f>
      </c>
    </row>
    <row r="424">
      <c r="A424" s="2113"/>
      <c r="B424" s="2123" t="s">
        <v>1837</v>
      </c>
      <c r="C424" s="2103" t="s">
        <v>1830</v>
      </c>
      <c r="D424" s="2114">
        <v>506.47</v>
      </c>
      <c r="E424" s="2115">
        <v>0</v>
      </c>
      <c r="F424" s="2060">
        <f t="shared" si="1711"/>
      </c>
      <c r="G424" s="2057">
        <f t="shared" si="955"/>
      </c>
      <c r="H424" s="2057">
        <f t="shared" si="48"/>
      </c>
      <c r="I424" s="2057">
        <f t="shared" si="404"/>
      </c>
      <c r="J424" s="2057">
        <f t="shared" si="1813"/>
      </c>
      <c r="K424" s="2058">
        <f t="shared" si="2004"/>
      </c>
      <c r="L424" s="2058">
        <f t="shared" si="1373"/>
      </c>
      <c r="M424" s="2058">
        <f t="shared" si="1551"/>
      </c>
      <c r="N424" s="2058">
        <f t="shared" si="776"/>
      </c>
      <c r="O424" s="2059">
        <f t="shared" si="1133"/>
      </c>
      <c r="P424" s="2092">
        <v>0.0176</v>
      </c>
      <c r="Q424" s="2093">
        <v>72</v>
      </c>
      <c r="R424" s="2057">
        <f t="shared" si="226"/>
      </c>
      <c r="S424" s="2059">
        <v>4320</v>
      </c>
      <c r="T424" s="2059">
        <v>140</v>
      </c>
      <c r="U424" s="2059">
        <v>17</v>
      </c>
      <c r="V424" s="2059">
        <v>154</v>
      </c>
      <c r="W424" s="2059">
        <v>8</v>
      </c>
      <c r="X424" s="2059">
        <v>1</v>
      </c>
      <c r="Y424" s="2059">
        <v>0</v>
      </c>
      <c r="Z424" s="2059">
        <v>4</v>
      </c>
      <c r="AA424" s="2057">
        <f t="shared" si="582"/>
      </c>
      <c r="AB424" s="2116" t="s">
        <v>1863</v>
      </c>
      <c r="AC424" s="2116" t="s">
        <v>1851</v>
      </c>
      <c r="AD424" s="2093">
        <v>9</v>
      </c>
    </row>
    <row r="425">
      <c r="A425" s="2113"/>
      <c r="B425" s="2123" t="s">
        <v>1837</v>
      </c>
      <c r="C425" s="2103" t="s">
        <v>1831</v>
      </c>
      <c r="D425" s="2114">
        <v>592.83</v>
      </c>
      <c r="E425" s="2115">
        <v>0</v>
      </c>
      <c r="F425" s="2060">
        <f t="shared" si="1711"/>
      </c>
      <c r="G425" s="2057">
        <f t="shared" si="955"/>
      </c>
      <c r="H425" s="2057">
        <f t="shared" si="48"/>
      </c>
      <c r="I425" s="2057">
        <f t="shared" si="404"/>
      </c>
      <c r="J425" s="2057">
        <f t="shared" si="1813"/>
      </c>
      <c r="K425" s="2058">
        <f t="shared" si="2004"/>
      </c>
      <c r="L425" s="2058">
        <f t="shared" si="1373"/>
      </c>
      <c r="M425" s="2058">
        <f t="shared" si="1551"/>
      </c>
      <c r="N425" s="2058">
        <f t="shared" si="776"/>
      </c>
      <c r="O425" s="2059">
        <f t="shared" si="1133"/>
      </c>
      <c r="P425" s="2092">
        <v>0.0172</v>
      </c>
      <c r="Q425" s="2093">
        <v>68</v>
      </c>
      <c r="R425" s="2057">
        <f t="shared" si="226"/>
      </c>
      <c r="S425" s="2059">
        <v>3812</v>
      </c>
      <c r="T425" s="2059">
        <v>107</v>
      </c>
      <c r="U425" s="2059">
        <v>14</v>
      </c>
      <c r="V425" s="2059">
        <v>118</v>
      </c>
      <c r="W425" s="2059">
        <v>18</v>
      </c>
      <c r="X425" s="2059">
        <v>0</v>
      </c>
      <c r="Y425" s="2059">
        <v>0</v>
      </c>
      <c r="Z425" s="2059">
        <v>1</v>
      </c>
      <c r="AA425" s="2057">
        <f t="shared" si="582"/>
      </c>
      <c r="AB425" s="2116" t="s">
        <v>1863</v>
      </c>
      <c r="AC425" s="2116" t="s">
        <v>1851</v>
      </c>
      <c r="AD425" s="2093">
        <v>7</v>
      </c>
    </row>
    <row r="426">
      <c r="A426" s="2113"/>
      <c r="B426" s="2118" t="s">
        <v>1832</v>
      </c>
      <c r="C426" s="2118"/>
      <c r="D426" s="2064">
        <f>SUM(D424:D425)</f>
      </c>
      <c r="E426" s="2064">
        <f>SUM(E424:E425)</f>
      </c>
      <c r="F426" s="2064">
        <f t="shared" si="1711"/>
      </c>
      <c r="G426" s="2061">
        <f t="shared" si="955"/>
      </c>
      <c r="H426" s="2061">
        <f t="shared" si="48"/>
      </c>
      <c r="I426" s="2061">
        <f t="shared" si="404"/>
      </c>
      <c r="J426" s="2061">
        <f t="shared" si="1813"/>
      </c>
      <c r="K426" s="2062">
        <f t="shared" si="2004"/>
      </c>
      <c r="L426" s="2062">
        <f t="shared" si="1373"/>
      </c>
      <c r="M426" s="2062">
        <f t="shared" si="1551"/>
      </c>
      <c r="N426" s="2062">
        <f t="shared" si="776"/>
      </c>
      <c r="O426" s="2063">
        <f t="shared" si="1133"/>
      </c>
      <c r="P426" s="2062">
        <f>AVERAGE(P424:P425)</f>
      </c>
      <c r="Q426" s="2064">
        <f>AVERAGE(Q424:Q425)</f>
      </c>
      <c r="R426" s="2064">
        <f t="shared" si="226"/>
      </c>
      <c r="S426" s="2063">
        <f>SUM(S424:S425)</f>
      </c>
      <c r="T426" s="2063">
        <f>SUM(T424:T425)</f>
      </c>
      <c r="U426" s="2063">
        <f>SUM(U424:U425)</f>
      </c>
      <c r="V426" s="2063">
        <f>SUM(V424:V425)</f>
      </c>
      <c r="W426" s="2063">
        <f>SUM(W424:W425)</f>
      </c>
      <c r="X426" s="2063">
        <f>SUM(X424:X425)</f>
      </c>
      <c r="Y426" s="2063">
        <f>SUM(Y424:Y425)</f>
      </c>
      <c r="Z426" s="2063">
        <f>SUM(Z424:Z425)</f>
      </c>
      <c r="AA426" s="2120">
        <f t="shared" si="582"/>
      </c>
      <c r="AB426" s="2121"/>
      <c r="AC426" s="2121"/>
      <c r="AD426" s="2122">
        <f>SUM(AD424:AD425)</f>
      </c>
    </row>
    <row r="427">
      <c r="A427" s="2113"/>
      <c r="B427" s="2124" t="s">
        <v>1833</v>
      </c>
      <c r="C427" s="2124"/>
      <c r="D427" s="2069">
        <f>D426+D423</f>
      </c>
      <c r="E427" s="2069">
        <f>E426+E423</f>
      </c>
      <c r="F427" s="2069">
        <f t="shared" si="1711"/>
      </c>
      <c r="G427" s="2065">
        <f t="shared" si="955"/>
      </c>
      <c r="H427" s="2065">
        <f t="shared" si="48"/>
      </c>
      <c r="I427" s="2065">
        <f t="shared" si="404"/>
      </c>
      <c r="J427" s="2065">
        <f t="shared" si="1813"/>
      </c>
      <c r="K427" s="2066">
        <f t="shared" si="2004"/>
      </c>
      <c r="L427" s="2066">
        <f t="shared" si="1373"/>
      </c>
      <c r="M427" s="2066">
        <f t="shared" si="1551"/>
      </c>
      <c r="N427" s="2066">
        <f t="shared" si="776"/>
      </c>
      <c r="O427" s="2067">
        <f t="shared" si="1133"/>
      </c>
      <c r="P427" s="2068">
        <f>(P426+P423)/2</f>
      </c>
      <c r="Q427" s="2067">
        <f>(Q426+Q423)/2</f>
      </c>
      <c r="R427" s="2069">
        <f>(R426+R423)/2</f>
      </c>
      <c r="S427" s="2067">
        <f>S426+S423</f>
      </c>
      <c r="T427" s="2067">
        <f>T426+T423</f>
      </c>
      <c r="U427" s="2067">
        <f>U426+U423</f>
      </c>
      <c r="V427" s="2067">
        <f>V426+V423</f>
      </c>
      <c r="W427" s="2067">
        <f>W426+W423</f>
      </c>
      <c r="X427" s="2067">
        <f>X426+X423</f>
      </c>
      <c r="Y427" s="2067">
        <f>Y426+Y423</f>
      </c>
      <c r="Z427" s="2067">
        <f>Z426+Z423</f>
      </c>
      <c r="AA427" s="2125">
        <f t="shared" si="582"/>
      </c>
      <c r="AB427" s="2126"/>
      <c r="AC427" s="2126"/>
      <c r="AD427" s="2067">
        <f>AD426+AD423</f>
      </c>
    </row>
    <row r="428">
      <c r="A428" s="2105" t="s">
        <v>1834</v>
      </c>
      <c r="B428" s="2105" t="s">
        <v>1792</v>
      </c>
      <c r="C428" s="2105"/>
      <c r="D428" s="2106" t="s">
        <v>1793</v>
      </c>
      <c r="E428" s="2106"/>
      <c r="F428" s="2106"/>
      <c r="G428" s="2106"/>
      <c r="H428" s="2106"/>
      <c r="I428" s="2106"/>
      <c r="J428" s="2107" t="s">
        <v>1794</v>
      </c>
      <c r="K428" s="2107"/>
      <c r="L428" s="2107"/>
      <c r="M428" s="2107"/>
      <c r="N428" s="2107"/>
      <c r="O428" s="2107"/>
      <c r="P428" s="2107"/>
      <c r="Q428" s="2107"/>
      <c r="R428" s="2107"/>
      <c r="S428" s="2107"/>
      <c r="T428" s="2107"/>
      <c r="U428" s="2107"/>
      <c r="V428" s="2107"/>
      <c r="W428" s="2107"/>
      <c r="X428" s="2107"/>
      <c r="Y428" s="2107"/>
      <c r="Z428" s="2107"/>
      <c r="AA428" s="2107"/>
      <c r="AB428" s="2107"/>
      <c r="AC428" s="2107"/>
      <c r="AD428" s="2108"/>
    </row>
    <row r="429">
      <c r="A429" s="2105"/>
      <c r="B429" s="2105" t="s">
        <v>1795</v>
      </c>
      <c r="C429" s="2105" t="s">
        <v>1796</v>
      </c>
      <c r="D429" s="2106" t="s">
        <v>1797</v>
      </c>
      <c r="E429" s="2109" t="s">
        <v>1798</v>
      </c>
      <c r="F429" s="2106" t="s">
        <v>1799</v>
      </c>
      <c r="G429" s="2110" t="s">
        <v>1800</v>
      </c>
      <c r="H429" s="2110" t="s">
        <v>1801</v>
      </c>
      <c r="I429" s="2110" t="s">
        <v>1802</v>
      </c>
      <c r="J429" s="2107" t="s">
        <v>1803</v>
      </c>
      <c r="K429" s="2111" t="s">
        <v>1804</v>
      </c>
      <c r="L429" s="2111" t="s">
        <v>1805</v>
      </c>
      <c r="M429" s="2111" t="s">
        <v>1806</v>
      </c>
      <c r="N429" s="2111" t="s">
        <v>1807</v>
      </c>
      <c r="O429" s="2108" t="s">
        <v>1808</v>
      </c>
      <c r="P429" s="2111" t="s">
        <v>1809</v>
      </c>
      <c r="Q429" s="2108" t="s">
        <v>1810</v>
      </c>
      <c r="R429" s="2107" t="s">
        <v>1811</v>
      </c>
      <c r="S429" s="2108" t="s">
        <v>1812</v>
      </c>
      <c r="T429" s="2108" t="s">
        <v>1813</v>
      </c>
      <c r="U429" s="2108" t="s">
        <v>1814</v>
      </c>
      <c r="V429" s="2108" t="s">
        <v>1815</v>
      </c>
      <c r="W429" s="2108" t="s">
        <v>1816</v>
      </c>
      <c r="X429" s="2108" t="s">
        <v>1817</v>
      </c>
      <c r="Y429" s="2108" t="s">
        <v>1818</v>
      </c>
      <c r="Z429" s="2108" t="s">
        <v>1819</v>
      </c>
      <c r="AA429" s="2107" t="s">
        <v>1820</v>
      </c>
      <c r="AB429" s="2112" t="s">
        <v>1821</v>
      </c>
      <c r="AC429" s="2112" t="s">
        <v>1822</v>
      </c>
      <c r="AD429" s="2108" t="s">
        <v>1823</v>
      </c>
    </row>
    <row r="430">
      <c r="A430" s="2113" t="s">
        <v>1888</v>
      </c>
      <c r="B430" s="2103" t="s">
        <v>1825</v>
      </c>
      <c r="C430" s="2103" t="s">
        <v>1826</v>
      </c>
      <c r="D430" s="2114">
        <v>291.67</v>
      </c>
      <c r="E430" s="2115">
        <v>0</v>
      </c>
      <c r="F430" s="2060">
        <f t="shared" ref="F430:F436" si="1712">E430*2000*1.2</f>
      </c>
      <c r="G430" s="2057">
        <f t="shared" ref="G430:G436" si="956">F430/D430</f>
      </c>
      <c r="H430" s="2057">
        <f t="shared" ref="H430:H436" si="49">D430/E430</f>
      </c>
      <c r="I430" s="2057">
        <f t="shared" ref="I430:I436" si="405">F430/E430</f>
      </c>
      <c r="J430" s="2057">
        <f t="shared" ref="J430:J436" si="1814">D430/T430</f>
      </c>
      <c r="K430" s="2058">
        <f t="shared" ref="K430:K436" si="2005">O430/S430*1</f>
      </c>
      <c r="L430" s="2058">
        <f t="shared" ref="L430:L436" si="1374">T430/S430</f>
      </c>
      <c r="M430" s="2058">
        <f t="shared" ref="M430:M436" si="1552">V430/S430</f>
      </c>
      <c r="N430" s="2058">
        <f t="shared" ref="N430:N436" si="777">W430/V430</f>
      </c>
      <c r="O430" s="2059">
        <f t="shared" ref="O430:O436" si="1134">U430/P430</f>
      </c>
      <c r="P430" s="2092">
        <v>0.0101</v>
      </c>
      <c r="Q430" s="2093">
        <v>61</v>
      </c>
      <c r="R430" s="2057">
        <f t="shared" ref="R430:R435" si="227">(D430/S430)*1000</f>
      </c>
      <c r="S430" s="2059">
        <v>2613</v>
      </c>
      <c r="T430" s="2059">
        <v>58</v>
      </c>
      <c r="U430" s="2059">
        <v>8</v>
      </c>
      <c r="V430" s="2059">
        <v>59</v>
      </c>
      <c r="W430" s="2059">
        <v>0</v>
      </c>
      <c r="X430" s="2059">
        <v>0</v>
      </c>
      <c r="Y430" s="2059">
        <v>0</v>
      </c>
      <c r="Z430" s="2059">
        <v>3</v>
      </c>
      <c r="AA430" s="2057">
        <v>0</v>
      </c>
      <c r="AB430" s="2116" t="s">
        <v>1863</v>
      </c>
      <c r="AC430" s="2116" t="s">
        <v>1851</v>
      </c>
      <c r="AD430" s="2093">
        <v>3</v>
      </c>
    </row>
    <row r="431">
      <c r="A431" s="2113"/>
      <c r="B431" s="2103" t="s">
        <v>1825</v>
      </c>
      <c r="C431" s="2103" t="s">
        <v>1828</v>
      </c>
      <c r="D431" s="2114">
        <v>302.52</v>
      </c>
      <c r="E431" s="2115">
        <v>0</v>
      </c>
      <c r="F431" s="2060">
        <f t="shared" si="1712"/>
      </c>
      <c r="G431" s="2057">
        <f t="shared" si="956"/>
      </c>
      <c r="H431" s="2057">
        <f t="shared" si="49"/>
      </c>
      <c r="I431" s="2057">
        <f t="shared" si="405"/>
      </c>
      <c r="J431" s="2057">
        <f t="shared" si="1814"/>
      </c>
      <c r="K431" s="2058">
        <f t="shared" si="2005"/>
      </c>
      <c r="L431" s="2058">
        <f t="shared" si="1374"/>
      </c>
      <c r="M431" s="2058">
        <f t="shared" si="1552"/>
      </c>
      <c r="N431" s="2058">
        <f t="shared" si="777"/>
      </c>
      <c r="O431" s="2059">
        <f t="shared" si="1134"/>
      </c>
      <c r="P431" s="2092">
        <v>0.0097</v>
      </c>
      <c r="Q431" s="2093">
        <v>58</v>
      </c>
      <c r="R431" s="2057">
        <f t="shared" si="227"/>
      </c>
      <c r="S431" s="2059">
        <v>2600</v>
      </c>
      <c r="T431" s="2059">
        <v>76</v>
      </c>
      <c r="U431" s="2059">
        <v>6</v>
      </c>
      <c r="V431" s="2059">
        <v>79</v>
      </c>
      <c r="W431" s="2059">
        <v>1</v>
      </c>
      <c r="X431" s="2059">
        <v>0</v>
      </c>
      <c r="Y431" s="2059">
        <v>0</v>
      </c>
      <c r="Z431" s="2059">
        <v>2</v>
      </c>
      <c r="AA431" s="2057">
        <v>0</v>
      </c>
      <c r="AB431" s="2116" t="s">
        <v>1863</v>
      </c>
      <c r="AC431" s="2116" t="s">
        <v>1851</v>
      </c>
      <c r="AD431" s="2093">
        <v>6</v>
      </c>
    </row>
    <row r="432">
      <c r="A432" s="2113"/>
      <c r="B432" s="2118" t="s">
        <v>1832</v>
      </c>
      <c r="C432" s="2118"/>
      <c r="D432" s="2064">
        <f>SUM(D430:D431)</f>
      </c>
      <c r="E432" s="2119">
        <f>SUM(E430:E431)</f>
      </c>
      <c r="F432" s="2064">
        <f t="shared" si="1712"/>
      </c>
      <c r="G432" s="2061">
        <f t="shared" si="956"/>
      </c>
      <c r="H432" s="2061">
        <f t="shared" si="49"/>
      </c>
      <c r="I432" s="2061">
        <f t="shared" si="405"/>
      </c>
      <c r="J432" s="2061">
        <f t="shared" si="1814"/>
      </c>
      <c r="K432" s="2062">
        <f t="shared" si="2005"/>
      </c>
      <c r="L432" s="2062">
        <f t="shared" si="1374"/>
      </c>
      <c r="M432" s="2062">
        <f t="shared" si="1552"/>
      </c>
      <c r="N432" s="2062">
        <f t="shared" si="777"/>
      </c>
      <c r="O432" s="2063">
        <f t="shared" si="1134"/>
      </c>
      <c r="P432" s="2062">
        <f>AVERAGE(P430:P431)</f>
      </c>
      <c r="Q432" s="2064">
        <f>AVERAGE(Q430:Q431)</f>
      </c>
      <c r="R432" s="2061">
        <f t="shared" si="227"/>
      </c>
      <c r="S432" s="2063">
        <f>SUM(S430:S431)</f>
      </c>
      <c r="T432" s="2063">
        <f>SUM(T430:T431)</f>
      </c>
      <c r="U432" s="2063">
        <f>SUM(U430:U431)</f>
      </c>
      <c r="V432" s="2063">
        <f>SUM(V430:V431)</f>
      </c>
      <c r="W432" s="2063">
        <f>SUM(W430:W431)</f>
      </c>
      <c r="X432" s="2063">
        <f>SUM(X430:X431)</f>
      </c>
      <c r="Y432" s="2063">
        <f>SUM(Y430:Y431)</f>
      </c>
      <c r="Z432" s="2063">
        <f>SUM(Z430:Z431)</f>
      </c>
      <c r="AA432" s="2120">
        <f>AD432*1000/D432</f>
      </c>
      <c r="AB432" s="2121"/>
      <c r="AC432" s="2121"/>
      <c r="AD432" s="2122">
        <f>SUM(AD430:AD431)</f>
      </c>
    </row>
    <row r="433">
      <c r="A433" s="2113"/>
      <c r="B433" s="2123" t="s">
        <v>1829</v>
      </c>
      <c r="C433" s="2103" t="s">
        <v>1830</v>
      </c>
      <c r="D433" s="2114">
        <v>253.23</v>
      </c>
      <c r="E433" s="2115">
        <v>0</v>
      </c>
      <c r="F433" s="2060">
        <f t="shared" si="1712"/>
      </c>
      <c r="G433" s="2057">
        <f t="shared" si="956"/>
      </c>
      <c r="H433" s="2057">
        <f t="shared" si="49"/>
      </c>
      <c r="I433" s="2057">
        <f t="shared" si="405"/>
      </c>
      <c r="J433" s="2057">
        <f t="shared" si="1814"/>
      </c>
      <c r="K433" s="2058">
        <f t="shared" si="2005"/>
      </c>
      <c r="L433" s="2058">
        <f t="shared" si="1374"/>
      </c>
      <c r="M433" s="2058">
        <f t="shared" si="1552"/>
      </c>
      <c r="N433" s="2058">
        <f t="shared" si="777"/>
      </c>
      <c r="O433" s="2059">
        <f t="shared" si="1134"/>
      </c>
      <c r="P433" s="2092">
        <v>0.0241</v>
      </c>
      <c r="Q433" s="2093">
        <v>70</v>
      </c>
      <c r="R433" s="2057">
        <f t="shared" si="227"/>
      </c>
      <c r="S433" s="2059">
        <v>1992</v>
      </c>
      <c r="T433" s="2059">
        <v>84</v>
      </c>
      <c r="U433" s="2059">
        <v>12</v>
      </c>
      <c r="V433" s="2059">
        <v>94</v>
      </c>
      <c r="W433" s="2059">
        <v>1</v>
      </c>
      <c r="X433" s="2059">
        <v>0</v>
      </c>
      <c r="Y433" s="2059">
        <v>0</v>
      </c>
      <c r="Z433" s="2059">
        <v>0</v>
      </c>
      <c r="AA433" s="2057">
        <v>0</v>
      </c>
      <c r="AB433" s="2116" t="s">
        <v>1863</v>
      </c>
      <c r="AC433" s="2116" t="s">
        <v>1851</v>
      </c>
      <c r="AD433" s="2093">
        <v>6</v>
      </c>
    </row>
    <row r="434">
      <c r="A434" s="2113"/>
      <c r="B434" s="2123" t="s">
        <v>1829</v>
      </c>
      <c r="C434" s="2103" t="s">
        <v>1831</v>
      </c>
      <c r="D434" s="2114">
        <v>290.84</v>
      </c>
      <c r="E434" s="2115">
        <v>0</v>
      </c>
      <c r="F434" s="2060">
        <f t="shared" si="1712"/>
      </c>
      <c r="G434" s="2057">
        <f t="shared" si="956"/>
      </c>
      <c r="H434" s="2057">
        <f t="shared" si="49"/>
      </c>
      <c r="I434" s="2057">
        <f t="shared" si="405"/>
      </c>
      <c r="J434" s="2057">
        <f t="shared" si="1814"/>
      </c>
      <c r="K434" s="2058">
        <f t="shared" si="2005"/>
      </c>
      <c r="L434" s="2058">
        <f t="shared" si="1374"/>
      </c>
      <c r="M434" s="2058">
        <f t="shared" si="1552"/>
      </c>
      <c r="N434" s="2058">
        <f t="shared" si="777"/>
      </c>
      <c r="O434" s="2059">
        <f t="shared" si="1134"/>
      </c>
      <c r="P434" s="2092">
        <v>0.0098</v>
      </c>
      <c r="Q434" s="2093">
        <v>74</v>
      </c>
      <c r="R434" s="2057">
        <f t="shared" si="227"/>
      </c>
      <c r="S434" s="2059">
        <v>2221</v>
      </c>
      <c r="T434" s="2059">
        <v>69</v>
      </c>
      <c r="U434" s="2059">
        <v>6</v>
      </c>
      <c r="V434" s="2059">
        <v>76</v>
      </c>
      <c r="W434" s="2059">
        <v>2</v>
      </c>
      <c r="X434" s="2059">
        <v>0</v>
      </c>
      <c r="Y434" s="2059">
        <v>0</v>
      </c>
      <c r="Z434" s="2059">
        <v>2</v>
      </c>
      <c r="AA434" s="2057">
        <f t="shared" ref="AA434:AA436" si="583">AD434*1000/D434</f>
      </c>
      <c r="AB434" s="2116" t="s">
        <v>1863</v>
      </c>
      <c r="AC434" s="2116" t="s">
        <v>1851</v>
      </c>
      <c r="AD434" s="2093">
        <v>7</v>
      </c>
    </row>
    <row r="435">
      <c r="A435" s="2113"/>
      <c r="B435" s="2118" t="s">
        <v>1832</v>
      </c>
      <c r="C435" s="2118"/>
      <c r="D435" s="2064">
        <f>SUM(D433:D434)</f>
      </c>
      <c r="E435" s="2064">
        <f>SUM(E433:E434)</f>
      </c>
      <c r="F435" s="2064">
        <f t="shared" si="1712"/>
      </c>
      <c r="G435" s="2061">
        <f t="shared" si="956"/>
      </c>
      <c r="H435" s="2061">
        <f t="shared" si="49"/>
      </c>
      <c r="I435" s="2061">
        <f t="shared" si="405"/>
      </c>
      <c r="J435" s="2061">
        <f t="shared" si="1814"/>
      </c>
      <c r="K435" s="2062">
        <f t="shared" si="2005"/>
      </c>
      <c r="L435" s="2062">
        <f t="shared" si="1374"/>
      </c>
      <c r="M435" s="2062">
        <f t="shared" si="1552"/>
      </c>
      <c r="N435" s="2062">
        <f t="shared" si="777"/>
      </c>
      <c r="O435" s="2063">
        <f t="shared" si="1134"/>
      </c>
      <c r="P435" s="2062">
        <f>AVERAGE(P433:P434)</f>
      </c>
      <c r="Q435" s="2064">
        <f>AVERAGE(Q433:Q434)</f>
      </c>
      <c r="R435" s="2064">
        <f t="shared" si="227"/>
      </c>
      <c r="S435" s="2063">
        <f>SUM(S433:S434)</f>
      </c>
      <c r="T435" s="2063">
        <f>SUM(T433:T434)</f>
      </c>
      <c r="U435" s="2063">
        <f>SUM(U433:U434)</f>
      </c>
      <c r="V435" s="2063">
        <f>SUM(V433:V434)</f>
      </c>
      <c r="W435" s="2063">
        <f>SUM(W433:W434)</f>
      </c>
      <c r="X435" s="2063">
        <f>SUM(X433:X434)</f>
      </c>
      <c r="Y435" s="2063">
        <f>SUM(Y433:Y434)</f>
      </c>
      <c r="Z435" s="2063">
        <f>SUM(Z433:Z434)</f>
      </c>
      <c r="AA435" s="2120">
        <f t="shared" si="583"/>
      </c>
      <c r="AB435" s="2121"/>
      <c r="AC435" s="2121"/>
      <c r="AD435" s="2122">
        <f>SUM(AD433:AD434)</f>
      </c>
    </row>
    <row r="436">
      <c r="A436" s="2113"/>
      <c r="B436" s="2124" t="s">
        <v>1833</v>
      </c>
      <c r="C436" s="2124"/>
      <c r="D436" s="2069">
        <f>D435+D432</f>
      </c>
      <c r="E436" s="2069">
        <f>E435+E432</f>
      </c>
      <c r="F436" s="2069">
        <f t="shared" si="1712"/>
      </c>
      <c r="G436" s="2065">
        <f t="shared" si="956"/>
      </c>
      <c r="H436" s="2065">
        <f t="shared" si="49"/>
      </c>
      <c r="I436" s="2065">
        <f t="shared" si="405"/>
      </c>
      <c r="J436" s="2065">
        <f t="shared" si="1814"/>
      </c>
      <c r="K436" s="2066">
        <f t="shared" si="2005"/>
      </c>
      <c r="L436" s="2066">
        <f t="shared" si="1374"/>
      </c>
      <c r="M436" s="2066">
        <f t="shared" si="1552"/>
      </c>
      <c r="N436" s="2066">
        <f t="shared" si="777"/>
      </c>
      <c r="O436" s="2067">
        <f t="shared" si="1134"/>
      </c>
      <c r="P436" s="2068">
        <f>(P435+P432)/2</f>
      </c>
      <c r="Q436" s="2067">
        <f>(Q435+Q432)/2</f>
      </c>
      <c r="R436" s="2069">
        <f>(R435+R432)/2</f>
      </c>
      <c r="S436" s="2067">
        <f>S435+S432</f>
      </c>
      <c r="T436" s="2067">
        <f>T435+T432</f>
      </c>
      <c r="U436" s="2067">
        <f>U435+U432</f>
      </c>
      <c r="V436" s="2067">
        <f>V435+V432</f>
      </c>
      <c r="W436" s="2067">
        <f>W435+W432</f>
      </c>
      <c r="X436" s="2067">
        <f>X435+X432</f>
      </c>
      <c r="Y436" s="2067">
        <f>Y435+Y432</f>
      </c>
      <c r="Z436" s="2067">
        <f>Z435+Z432</f>
      </c>
      <c r="AA436" s="2125">
        <f t="shared" si="583"/>
      </c>
      <c r="AB436" s="2126"/>
      <c r="AC436" s="2126"/>
      <c r="AD436" s="2067">
        <f>AD435+AD432</f>
      </c>
    </row>
    <row r="437">
      <c r="A437" s="2105" t="s">
        <v>1834</v>
      </c>
      <c r="B437" s="2105" t="s">
        <v>1792</v>
      </c>
      <c r="C437" s="2105"/>
      <c r="D437" s="2106" t="s">
        <v>1793</v>
      </c>
      <c r="E437" s="2106"/>
      <c r="F437" s="2106"/>
      <c r="G437" s="2106"/>
      <c r="H437" s="2106"/>
      <c r="I437" s="2106"/>
      <c r="J437" s="2107" t="s">
        <v>1794</v>
      </c>
      <c r="K437" s="2107"/>
      <c r="L437" s="2107"/>
      <c r="M437" s="2107"/>
      <c r="N437" s="2107"/>
      <c r="O437" s="2107"/>
      <c r="P437" s="2107"/>
      <c r="Q437" s="2107"/>
      <c r="R437" s="2107"/>
      <c r="S437" s="2107"/>
      <c r="T437" s="2107"/>
      <c r="U437" s="2107"/>
      <c r="V437" s="2107"/>
      <c r="W437" s="2107"/>
      <c r="X437" s="2107"/>
      <c r="Y437" s="2107"/>
      <c r="Z437" s="2107"/>
      <c r="AA437" s="2107"/>
      <c r="AB437" s="2107"/>
      <c r="AC437" s="2107"/>
      <c r="AD437" s="2108"/>
    </row>
    <row r="438">
      <c r="A438" s="2105"/>
      <c r="B438" s="2105" t="s">
        <v>1795</v>
      </c>
      <c r="C438" s="2105" t="s">
        <v>1796</v>
      </c>
      <c r="D438" s="2106" t="s">
        <v>1797</v>
      </c>
      <c r="E438" s="2109" t="s">
        <v>1798</v>
      </c>
      <c r="F438" s="2106" t="s">
        <v>1799</v>
      </c>
      <c r="G438" s="2110" t="s">
        <v>1800</v>
      </c>
      <c r="H438" s="2110" t="s">
        <v>1801</v>
      </c>
      <c r="I438" s="2110" t="s">
        <v>1802</v>
      </c>
      <c r="J438" s="2107" t="s">
        <v>1803</v>
      </c>
      <c r="K438" s="2111" t="s">
        <v>1804</v>
      </c>
      <c r="L438" s="2111" t="s">
        <v>1805</v>
      </c>
      <c r="M438" s="2111" t="s">
        <v>1806</v>
      </c>
      <c r="N438" s="2111" t="s">
        <v>1807</v>
      </c>
      <c r="O438" s="2108" t="s">
        <v>1808</v>
      </c>
      <c r="P438" s="2111" t="s">
        <v>1809</v>
      </c>
      <c r="Q438" s="2108" t="s">
        <v>1810</v>
      </c>
      <c r="R438" s="2107" t="s">
        <v>1811</v>
      </c>
      <c r="S438" s="2108" t="s">
        <v>1812</v>
      </c>
      <c r="T438" s="2108" t="s">
        <v>1813</v>
      </c>
      <c r="U438" s="2108" t="s">
        <v>1814</v>
      </c>
      <c r="V438" s="2108" t="s">
        <v>1815</v>
      </c>
      <c r="W438" s="2108" t="s">
        <v>1816</v>
      </c>
      <c r="X438" s="2108" t="s">
        <v>1817</v>
      </c>
      <c r="Y438" s="2108" t="s">
        <v>1818</v>
      </c>
      <c r="Z438" s="2108" t="s">
        <v>1819</v>
      </c>
      <c r="AA438" s="2107" t="s">
        <v>1820</v>
      </c>
      <c r="AB438" s="2112" t="s">
        <v>1821</v>
      </c>
      <c r="AC438" s="2112" t="s">
        <v>1822</v>
      </c>
      <c r="AD438" s="2108" t="s">
        <v>1823</v>
      </c>
    </row>
    <row r="439">
      <c r="A439" s="2113" t="s">
        <v>1889</v>
      </c>
      <c r="B439" s="2103" t="s">
        <v>1825</v>
      </c>
      <c r="C439" s="2103" t="s">
        <v>1826</v>
      </c>
      <c r="D439" s="2114">
        <v>209.48</v>
      </c>
      <c r="E439" s="2115">
        <v>0</v>
      </c>
      <c r="F439" s="2060">
        <f t="shared" ref="F439:F445" si="1713">E439*2000*1.2</f>
      </c>
      <c r="G439" s="2057">
        <f t="shared" ref="G439:G445" si="957">F439/D439</f>
      </c>
      <c r="H439" s="2057">
        <f t="shared" ref="H439:H445" si="50">D439/E439</f>
      </c>
      <c r="I439" s="2057">
        <f t="shared" ref="I439:I445" si="406">F439/E439</f>
      </c>
      <c r="J439" s="2057">
        <f t="shared" ref="J439:J445" si="1815">D439/T439</f>
      </c>
      <c r="K439" s="2058">
        <f t="shared" ref="K439:K445" si="2006">O439/S439*1</f>
      </c>
      <c r="L439" s="2058">
        <f t="shared" ref="L439:L445" si="1375">T439/S439</f>
      </c>
      <c r="M439" s="2058">
        <f t="shared" ref="M439:M445" si="1553">V439/S439</f>
      </c>
      <c r="N439" s="2058">
        <f t="shared" ref="N439:N445" si="778">W439/V439</f>
      </c>
      <c r="O439" s="2059">
        <f t="shared" ref="O439:O445" si="1135">U439/P439</f>
      </c>
      <c r="P439" s="2092">
        <v>0.0148</v>
      </c>
      <c r="Q439" s="2093">
        <v>74</v>
      </c>
      <c r="R439" s="2057">
        <f t="shared" ref="R439:R444" si="228">(D439/S439)*1000</f>
      </c>
      <c r="S439" s="2059">
        <v>1730</v>
      </c>
      <c r="T439" s="2059">
        <v>60</v>
      </c>
      <c r="U439" s="2059">
        <v>11</v>
      </c>
      <c r="V439" s="2059">
        <v>65</v>
      </c>
      <c r="W439" s="2059">
        <v>3</v>
      </c>
      <c r="X439" s="2059">
        <v>0</v>
      </c>
      <c r="Y439" s="2059">
        <v>1</v>
      </c>
      <c r="Z439" s="2059">
        <v>0</v>
      </c>
      <c r="AA439" s="2057">
        <v>0</v>
      </c>
      <c r="AB439" s="2116" t="s">
        <v>1863</v>
      </c>
      <c r="AC439" s="2116" t="s">
        <v>1851</v>
      </c>
      <c r="AD439" s="2093">
        <v>9</v>
      </c>
    </row>
    <row r="440">
      <c r="A440" s="2113"/>
      <c r="B440" s="2103" t="s">
        <v>1825</v>
      </c>
      <c r="C440" s="2103" t="s">
        <v>1828</v>
      </c>
      <c r="D440" s="2114">
        <v>250.7</v>
      </c>
      <c r="E440" s="2115">
        <v>0</v>
      </c>
      <c r="F440" s="2060">
        <f t="shared" si="1713"/>
      </c>
      <c r="G440" s="2057">
        <f t="shared" si="957"/>
      </c>
      <c r="H440" s="2057">
        <f t="shared" si="50"/>
      </c>
      <c r="I440" s="2057">
        <f t="shared" si="406"/>
      </c>
      <c r="J440" s="2057">
        <f t="shared" si="1815"/>
      </c>
      <c r="K440" s="2058">
        <f t="shared" si="2006"/>
      </c>
      <c r="L440" s="2058">
        <f t="shared" si="1375"/>
      </c>
      <c r="M440" s="2058">
        <f t="shared" si="1553"/>
      </c>
      <c r="N440" s="2058">
        <f t="shared" si="778"/>
      </c>
      <c r="O440" s="2059">
        <f t="shared" si="1135"/>
      </c>
      <c r="P440" s="2092">
        <v>0.0124</v>
      </c>
      <c r="Q440" s="2093">
        <v>82</v>
      </c>
      <c r="R440" s="2057">
        <f t="shared" si="228"/>
      </c>
      <c r="S440" s="2059">
        <v>1773</v>
      </c>
      <c r="T440" s="2059">
        <v>49</v>
      </c>
      <c r="U440" s="2059">
        <v>7</v>
      </c>
      <c r="V440" s="2059">
        <v>59</v>
      </c>
      <c r="W440" s="2059">
        <v>8</v>
      </c>
      <c r="X440" s="2059">
        <v>0</v>
      </c>
      <c r="Y440" s="2059">
        <v>0</v>
      </c>
      <c r="Z440" s="2059">
        <v>2</v>
      </c>
      <c r="AA440" s="2057">
        <v>0</v>
      </c>
      <c r="AB440" s="2116" t="s">
        <v>1863</v>
      </c>
      <c r="AC440" s="2116" t="s">
        <v>1851</v>
      </c>
      <c r="AD440" s="2093">
        <v>12</v>
      </c>
    </row>
    <row r="441">
      <c r="A441" s="2113"/>
      <c r="B441" s="2118" t="s">
        <v>1832</v>
      </c>
      <c r="C441" s="2118"/>
      <c r="D441" s="2064">
        <f>SUM(D439:D440)</f>
      </c>
      <c r="E441" s="2119">
        <f>SUM(E439:E440)</f>
      </c>
      <c r="F441" s="2064">
        <f t="shared" si="1713"/>
      </c>
      <c r="G441" s="2061">
        <f t="shared" si="957"/>
      </c>
      <c r="H441" s="2061">
        <f t="shared" si="50"/>
      </c>
      <c r="I441" s="2061">
        <f t="shared" si="406"/>
      </c>
      <c r="J441" s="2061">
        <f t="shared" si="1815"/>
      </c>
      <c r="K441" s="2062">
        <f t="shared" si="2006"/>
      </c>
      <c r="L441" s="2062">
        <f t="shared" si="1375"/>
      </c>
      <c r="M441" s="2062">
        <f t="shared" si="1553"/>
      </c>
      <c r="N441" s="2062">
        <f t="shared" si="778"/>
      </c>
      <c r="O441" s="2063">
        <f t="shared" si="1135"/>
      </c>
      <c r="P441" s="2062">
        <f>AVERAGE(P439:P440)</f>
      </c>
      <c r="Q441" s="2064">
        <f>AVERAGE(Q439:Q440)</f>
      </c>
      <c r="R441" s="2061">
        <f t="shared" si="228"/>
      </c>
      <c r="S441" s="2063">
        <f>SUM(S439:S440)</f>
      </c>
      <c r="T441" s="2063">
        <f>SUM(T439:T440)</f>
      </c>
      <c r="U441" s="2063">
        <f>SUM(U439:U440)</f>
      </c>
      <c r="V441" s="2063">
        <f>SUM(V439:V440)</f>
      </c>
      <c r="W441" s="2063">
        <f>SUM(W439:W440)</f>
      </c>
      <c r="X441" s="2063">
        <f>SUM(X439:X440)</f>
      </c>
      <c r="Y441" s="2063">
        <f>SUM(Y439:Y440)</f>
      </c>
      <c r="Z441" s="2063">
        <f>SUM(Z439:Z440)</f>
      </c>
      <c r="AA441" s="2120">
        <f>AD441*1000/D441</f>
      </c>
      <c r="AB441" s="2121"/>
      <c r="AC441" s="2121"/>
      <c r="AD441" s="2122">
        <f>SUM(AD439:AD440)</f>
      </c>
    </row>
    <row r="442">
      <c r="A442" s="2113"/>
      <c r="B442" s="2123" t="s">
        <v>1837</v>
      </c>
      <c r="C442" s="2103" t="s">
        <v>1830</v>
      </c>
      <c r="D442" s="2114">
        <v>186.64</v>
      </c>
      <c r="E442" s="2115">
        <v>0</v>
      </c>
      <c r="F442" s="2060">
        <f t="shared" si="1713"/>
      </c>
      <c r="G442" s="2057">
        <f t="shared" si="957"/>
      </c>
      <c r="H442" s="2057">
        <f t="shared" si="50"/>
      </c>
      <c r="I442" s="2057">
        <f t="shared" si="406"/>
      </c>
      <c r="J442" s="2057">
        <f t="shared" si="1815"/>
      </c>
      <c r="K442" s="2058">
        <f t="shared" si="2006"/>
      </c>
      <c r="L442" s="2058">
        <f t="shared" si="1375"/>
      </c>
      <c r="M442" s="2058">
        <f t="shared" si="1553"/>
      </c>
      <c r="N442" s="2058">
        <f t="shared" si="778"/>
      </c>
      <c r="O442" s="2059">
        <f t="shared" si="1135"/>
      </c>
      <c r="P442" s="2092">
        <v>0.0205</v>
      </c>
      <c r="Q442" s="2093">
        <v>85</v>
      </c>
      <c r="R442" s="2057">
        <f t="shared" si="228"/>
      </c>
      <c r="S442" s="2059">
        <v>1450</v>
      </c>
      <c r="T442" s="2059">
        <v>69</v>
      </c>
      <c r="U442" s="2059">
        <v>10</v>
      </c>
      <c r="V442" s="2059">
        <v>74</v>
      </c>
      <c r="W442" s="2059">
        <v>2</v>
      </c>
      <c r="X442" s="2059">
        <v>1</v>
      </c>
      <c r="Y442" s="2059">
        <v>0</v>
      </c>
      <c r="Z442" s="2059">
        <v>2</v>
      </c>
      <c r="AA442" s="2057">
        <v>0</v>
      </c>
      <c r="AB442" s="2116" t="s">
        <v>1863</v>
      </c>
      <c r="AC442" s="2116" t="s">
        <v>1851</v>
      </c>
      <c r="AD442" s="2093">
        <v>6</v>
      </c>
    </row>
    <row r="443">
      <c r="A443" s="2113"/>
      <c r="B443" s="2123" t="s">
        <v>1837</v>
      </c>
      <c r="C443" s="2103" t="s">
        <v>1831</v>
      </c>
      <c r="D443" s="2114">
        <v>176.19</v>
      </c>
      <c r="E443" s="2115">
        <v>0</v>
      </c>
      <c r="F443" s="2060">
        <f t="shared" si="1713"/>
      </c>
      <c r="G443" s="2057">
        <f t="shared" si="957"/>
      </c>
      <c r="H443" s="2057">
        <f t="shared" si="50"/>
      </c>
      <c r="I443" s="2057">
        <f t="shared" si="406"/>
      </c>
      <c r="J443" s="2057">
        <f t="shared" si="1815"/>
      </c>
      <c r="K443" s="2058">
        <f t="shared" si="2006"/>
      </c>
      <c r="L443" s="2058">
        <f t="shared" si="1375"/>
      </c>
      <c r="M443" s="2058">
        <f t="shared" si="1553"/>
      </c>
      <c r="N443" s="2058">
        <f t="shared" si="778"/>
      </c>
      <c r="O443" s="2059">
        <f t="shared" si="1135"/>
      </c>
      <c r="P443" s="2092">
        <v>0.0176</v>
      </c>
      <c r="Q443" s="2093">
        <v>85</v>
      </c>
      <c r="R443" s="2057">
        <f t="shared" si="228"/>
      </c>
      <c r="S443" s="2059">
        <v>1442</v>
      </c>
      <c r="T443" s="2059">
        <v>67</v>
      </c>
      <c r="U443" s="2059">
        <v>9</v>
      </c>
      <c r="V443" s="2059">
        <v>70</v>
      </c>
      <c r="W443" s="2059">
        <v>8</v>
      </c>
      <c r="X443" s="2059">
        <v>1</v>
      </c>
      <c r="Y443" s="2059">
        <v>0</v>
      </c>
      <c r="Z443" s="2059">
        <v>0</v>
      </c>
      <c r="AA443" s="2057">
        <f t="shared" ref="AA443:AA445" si="584">AD443*1000/D443</f>
      </c>
      <c r="AB443" s="2116" t="s">
        <v>1863</v>
      </c>
      <c r="AC443" s="2116" t="s">
        <v>1851</v>
      </c>
      <c r="AD443" s="2093">
        <v>5</v>
      </c>
    </row>
    <row r="444">
      <c r="A444" s="2113"/>
      <c r="B444" s="2118" t="s">
        <v>1832</v>
      </c>
      <c r="C444" s="2118"/>
      <c r="D444" s="2064">
        <f>SUM(D442:D443)</f>
      </c>
      <c r="E444" s="2064">
        <f>SUM(E442:E443)</f>
      </c>
      <c r="F444" s="2064">
        <f t="shared" si="1713"/>
      </c>
      <c r="G444" s="2061">
        <f t="shared" si="957"/>
      </c>
      <c r="H444" s="2061">
        <f t="shared" si="50"/>
      </c>
      <c r="I444" s="2061">
        <f t="shared" si="406"/>
      </c>
      <c r="J444" s="2061">
        <f t="shared" si="1815"/>
      </c>
      <c r="K444" s="2062">
        <f t="shared" si="2006"/>
      </c>
      <c r="L444" s="2062">
        <f t="shared" si="1375"/>
      </c>
      <c r="M444" s="2062">
        <f t="shared" si="1553"/>
      </c>
      <c r="N444" s="2062">
        <f t="shared" si="778"/>
      </c>
      <c r="O444" s="2063">
        <f t="shared" si="1135"/>
      </c>
      <c r="P444" s="2062">
        <f>AVERAGE(P442:P443)</f>
      </c>
      <c r="Q444" s="2064">
        <f>AVERAGE(Q442:Q443)</f>
      </c>
      <c r="R444" s="2064">
        <f t="shared" si="228"/>
      </c>
      <c r="S444" s="2063">
        <f>SUM(S442:S443)</f>
      </c>
      <c r="T444" s="2063">
        <f>SUM(T442:T443)</f>
      </c>
      <c r="U444" s="2063">
        <f>SUM(U442:U443)</f>
      </c>
      <c r="V444" s="2063">
        <f>SUM(V442:V443)</f>
      </c>
      <c r="W444" s="2063">
        <f>SUM(W442:W443)</f>
      </c>
      <c r="X444" s="2063">
        <f>SUM(X442:X443)</f>
      </c>
      <c r="Y444" s="2063">
        <f>SUM(Y442:Y443)</f>
      </c>
      <c r="Z444" s="2063">
        <f>SUM(Z442:Z443)</f>
      </c>
      <c r="AA444" s="2120">
        <f t="shared" si="584"/>
      </c>
      <c r="AB444" s="2121"/>
      <c r="AC444" s="2121"/>
      <c r="AD444" s="2122">
        <f>SUM(AD442:AD443)</f>
      </c>
    </row>
    <row r="445">
      <c r="A445" s="2113"/>
      <c r="B445" s="2124" t="s">
        <v>1833</v>
      </c>
      <c r="C445" s="2124"/>
      <c r="D445" s="2069">
        <f>D444+D441</f>
      </c>
      <c r="E445" s="2069">
        <f>E444+E441</f>
      </c>
      <c r="F445" s="2069">
        <f t="shared" si="1713"/>
      </c>
      <c r="G445" s="2065">
        <f t="shared" si="957"/>
      </c>
      <c r="H445" s="2065">
        <f t="shared" si="50"/>
      </c>
      <c r="I445" s="2065">
        <f t="shared" si="406"/>
      </c>
      <c r="J445" s="2065">
        <f t="shared" si="1815"/>
      </c>
      <c r="K445" s="2066">
        <f t="shared" si="2006"/>
      </c>
      <c r="L445" s="2066">
        <f t="shared" si="1375"/>
      </c>
      <c r="M445" s="2066">
        <f t="shared" si="1553"/>
      </c>
      <c r="N445" s="2066">
        <f t="shared" si="778"/>
      </c>
      <c r="O445" s="2067">
        <f t="shared" si="1135"/>
      </c>
      <c r="P445" s="2068">
        <f>(P444+P441)/2</f>
      </c>
      <c r="Q445" s="2067">
        <f>(Q444+Q441)/2</f>
      </c>
      <c r="R445" s="2069">
        <f>(R444+R441)/2</f>
      </c>
      <c r="S445" s="2067">
        <f>S444+S441</f>
      </c>
      <c r="T445" s="2067">
        <f>T444+T441</f>
      </c>
      <c r="U445" s="2067">
        <f>U444+U441</f>
      </c>
      <c r="V445" s="2067">
        <f>V444+V441</f>
      </c>
      <c r="W445" s="2067">
        <f>W444+W441</f>
      </c>
      <c r="X445" s="2067">
        <f>X444+X441</f>
      </c>
      <c r="Y445" s="2067">
        <f>Y444+Y441</f>
      </c>
      <c r="Z445" s="2067">
        <f>Z444+Z441</f>
      </c>
      <c r="AA445" s="2125">
        <f t="shared" si="584"/>
      </c>
      <c r="AB445" s="2126"/>
      <c r="AC445" s="2126"/>
      <c r="AD445" s="2067">
        <f>AD444+AD441</f>
      </c>
    </row>
    <row r="446">
      <c r="A446" s="2105" t="s">
        <v>1834</v>
      </c>
      <c r="B446" s="2105" t="s">
        <v>1792</v>
      </c>
      <c r="C446" s="2105"/>
      <c r="D446" s="2106" t="s">
        <v>1793</v>
      </c>
      <c r="E446" s="2106"/>
      <c r="F446" s="2106"/>
      <c r="G446" s="2106"/>
      <c r="H446" s="2106"/>
      <c r="I446" s="2106"/>
      <c r="J446" s="2107" t="s">
        <v>1794</v>
      </c>
      <c r="K446" s="2107"/>
      <c r="L446" s="2107"/>
      <c r="M446" s="2107"/>
      <c r="N446" s="2107"/>
      <c r="O446" s="2107"/>
      <c r="P446" s="2107"/>
      <c r="Q446" s="2107"/>
      <c r="R446" s="2107"/>
      <c r="S446" s="2107"/>
      <c r="T446" s="2107"/>
      <c r="U446" s="2107"/>
      <c r="V446" s="2107"/>
      <c r="W446" s="2107"/>
      <c r="X446" s="2107"/>
      <c r="Y446" s="2107"/>
      <c r="Z446" s="2107"/>
      <c r="AA446" s="2107"/>
      <c r="AB446" s="2107"/>
      <c r="AC446" s="2107"/>
      <c r="AD446" s="2108"/>
    </row>
    <row r="447">
      <c r="A447" s="2105"/>
      <c r="B447" s="2105" t="s">
        <v>1795</v>
      </c>
      <c r="C447" s="2105" t="s">
        <v>1796</v>
      </c>
      <c r="D447" s="2106" t="s">
        <v>1797</v>
      </c>
      <c r="E447" s="2109" t="s">
        <v>1798</v>
      </c>
      <c r="F447" s="2106" t="s">
        <v>1799</v>
      </c>
      <c r="G447" s="2110" t="s">
        <v>1800</v>
      </c>
      <c r="H447" s="2110" t="s">
        <v>1801</v>
      </c>
      <c r="I447" s="2110" t="s">
        <v>1802</v>
      </c>
      <c r="J447" s="2107" t="s">
        <v>1803</v>
      </c>
      <c r="K447" s="2111" t="s">
        <v>1804</v>
      </c>
      <c r="L447" s="2111" t="s">
        <v>1805</v>
      </c>
      <c r="M447" s="2111" t="s">
        <v>1806</v>
      </c>
      <c r="N447" s="2111" t="s">
        <v>1807</v>
      </c>
      <c r="O447" s="2108" t="s">
        <v>1808</v>
      </c>
      <c r="P447" s="2111" t="s">
        <v>1809</v>
      </c>
      <c r="Q447" s="2108" t="s">
        <v>1810</v>
      </c>
      <c r="R447" s="2107" t="s">
        <v>1811</v>
      </c>
      <c r="S447" s="2108" t="s">
        <v>1812</v>
      </c>
      <c r="T447" s="2108" t="s">
        <v>1813</v>
      </c>
      <c r="U447" s="2108" t="s">
        <v>1814</v>
      </c>
      <c r="V447" s="2108" t="s">
        <v>1815</v>
      </c>
      <c r="W447" s="2108" t="s">
        <v>1816</v>
      </c>
      <c r="X447" s="2108" t="s">
        <v>1817</v>
      </c>
      <c r="Y447" s="2108" t="s">
        <v>1818</v>
      </c>
      <c r="Z447" s="2108" t="s">
        <v>1819</v>
      </c>
      <c r="AA447" s="2107" t="s">
        <v>1820</v>
      </c>
      <c r="AB447" s="2112" t="s">
        <v>1821</v>
      </c>
      <c r="AC447" s="2112" t="s">
        <v>1822</v>
      </c>
      <c r="AD447" s="2108" t="s">
        <v>1823</v>
      </c>
    </row>
    <row r="448">
      <c r="A448" s="2113" t="s">
        <v>1890</v>
      </c>
      <c r="B448" s="2103" t="s">
        <v>1847</v>
      </c>
      <c r="C448" s="2103" t="s">
        <v>1826</v>
      </c>
      <c r="D448" s="2114">
        <v>280.51</v>
      </c>
      <c r="E448" s="2115">
        <v>0</v>
      </c>
      <c r="F448" s="2060">
        <f t="shared" ref="F448:F454" si="1714">E448*2000*1.2</f>
      </c>
      <c r="G448" s="2057">
        <f t="shared" ref="G448:G454" si="958">F448/D448</f>
      </c>
      <c r="H448" s="2057">
        <f t="shared" ref="H448:H454" si="51">D448/E448</f>
      </c>
      <c r="I448" s="2057">
        <f t="shared" ref="I448:I454" si="407">F448/E448</f>
      </c>
      <c r="J448" s="2057">
        <f t="shared" ref="J448:J454" si="1816">D448/T448</f>
      </c>
      <c r="K448" s="2058">
        <f t="shared" ref="K448:K454" si="2007">O448/S448*1</f>
      </c>
      <c r="L448" s="2058">
        <f t="shared" ref="L448:L454" si="1376">T448/S448</f>
      </c>
      <c r="M448" s="2058">
        <f t="shared" ref="M448:M454" si="1554">V448/S448</f>
      </c>
      <c r="N448" s="2058">
        <f t="shared" ref="N448:N454" si="779">W448/V448</f>
      </c>
      <c r="O448" s="2059">
        <f t="shared" ref="O448:O454" si="1136">U448/P448</f>
      </c>
      <c r="P448" s="2092">
        <v>0.0086</v>
      </c>
      <c r="Q448" s="2093">
        <v>79</v>
      </c>
      <c r="R448" s="2057">
        <f t="shared" ref="R448:R453" si="229">(D448/S448)*1000</f>
      </c>
      <c r="S448" s="2059">
        <v>2028</v>
      </c>
      <c r="T448" s="2059">
        <v>56</v>
      </c>
      <c r="U448" s="2059">
        <v>8</v>
      </c>
      <c r="V448" s="2059">
        <v>59</v>
      </c>
      <c r="W448" s="2059">
        <v>2</v>
      </c>
      <c r="X448" s="2059">
        <v>0</v>
      </c>
      <c r="Y448" s="2059">
        <v>0</v>
      </c>
      <c r="Z448" s="2059">
        <v>1</v>
      </c>
      <c r="AA448" s="2057">
        <v>0</v>
      </c>
      <c r="AB448" s="2116" t="s">
        <v>1863</v>
      </c>
      <c r="AC448" s="2116" t="s">
        <v>1851</v>
      </c>
      <c r="AD448" s="2093">
        <v>10</v>
      </c>
    </row>
    <row r="449">
      <c r="A449" s="2113"/>
      <c r="B449" s="2103" t="s">
        <v>1847</v>
      </c>
      <c r="C449" s="2103" t="s">
        <v>1828</v>
      </c>
      <c r="D449" s="2114">
        <v>468.41</v>
      </c>
      <c r="E449" s="2115">
        <v>0</v>
      </c>
      <c r="F449" s="2060">
        <f t="shared" si="1714"/>
      </c>
      <c r="G449" s="2057">
        <f t="shared" si="958"/>
      </c>
      <c r="H449" s="2057">
        <f t="shared" si="51"/>
      </c>
      <c r="I449" s="2057">
        <f t="shared" si="407"/>
      </c>
      <c r="J449" s="2057">
        <f t="shared" si="1816"/>
      </c>
      <c r="K449" s="2058">
        <f t="shared" si="2007"/>
      </c>
      <c r="L449" s="2058">
        <f t="shared" si="1376"/>
      </c>
      <c r="M449" s="2058">
        <f t="shared" si="1554"/>
      </c>
      <c r="N449" s="2058">
        <f t="shared" si="779"/>
      </c>
      <c r="O449" s="2059">
        <f t="shared" si="1136"/>
      </c>
      <c r="P449" s="2092">
        <v>0.005</v>
      </c>
      <c r="Q449" s="2093">
        <v>71</v>
      </c>
      <c r="R449" s="2057">
        <f t="shared" si="229"/>
      </c>
      <c r="S449" s="2059">
        <v>3719</v>
      </c>
      <c r="T449" s="2059">
        <v>116</v>
      </c>
      <c r="U449" s="2059">
        <v>9</v>
      </c>
      <c r="V449" s="2059">
        <v>120</v>
      </c>
      <c r="W449" s="2059">
        <v>4</v>
      </c>
      <c r="X449" s="2059">
        <v>0</v>
      </c>
      <c r="Y449" s="2059">
        <v>0</v>
      </c>
      <c r="Z449" s="2059">
        <v>0</v>
      </c>
      <c r="AA449" s="2057">
        <v>0</v>
      </c>
      <c r="AB449" s="2116" t="s">
        <v>1863</v>
      </c>
      <c r="AC449" s="2116" t="s">
        <v>1851</v>
      </c>
      <c r="AD449" s="2093">
        <v>6</v>
      </c>
    </row>
    <row r="450">
      <c r="A450" s="2113"/>
      <c r="B450" s="2118" t="s">
        <v>1832</v>
      </c>
      <c r="C450" s="2118"/>
      <c r="D450" s="2064">
        <f>SUM(D448:D449)</f>
      </c>
      <c r="E450" s="2119">
        <f>SUM(E448:E449)</f>
      </c>
      <c r="F450" s="2064">
        <f t="shared" si="1714"/>
      </c>
      <c r="G450" s="2061">
        <f t="shared" si="958"/>
      </c>
      <c r="H450" s="2061">
        <f t="shared" si="51"/>
      </c>
      <c r="I450" s="2061">
        <f t="shared" si="407"/>
      </c>
      <c r="J450" s="2061">
        <f t="shared" si="1816"/>
      </c>
      <c r="K450" s="2062">
        <f t="shared" si="2007"/>
      </c>
      <c r="L450" s="2062">
        <f t="shared" si="1376"/>
      </c>
      <c r="M450" s="2062">
        <f t="shared" si="1554"/>
      </c>
      <c r="N450" s="2062">
        <f t="shared" si="779"/>
      </c>
      <c r="O450" s="2063">
        <f t="shared" si="1136"/>
      </c>
      <c r="P450" s="2062">
        <f>AVERAGE(P448:P449)</f>
      </c>
      <c r="Q450" s="2064">
        <f>AVERAGE(Q448:Q449)</f>
      </c>
      <c r="R450" s="2061">
        <f t="shared" si="229"/>
      </c>
      <c r="S450" s="2063">
        <f>SUM(S448:S449)</f>
      </c>
      <c r="T450" s="2063">
        <f>SUM(T448:T449)</f>
      </c>
      <c r="U450" s="2063">
        <f>SUM(U448:U449)</f>
      </c>
      <c r="V450" s="2063">
        <f>SUM(V448:V449)</f>
      </c>
      <c r="W450" s="2063">
        <f>SUM(W448:W449)</f>
      </c>
      <c r="X450" s="2063">
        <f>SUM(X448:X449)</f>
      </c>
      <c r="Y450" s="2063">
        <f>SUM(Y448:Y449)</f>
      </c>
      <c r="Z450" s="2063">
        <f>SUM(Z448:Z449)</f>
      </c>
      <c r="AA450" s="2120">
        <f>AD450*1000/D450</f>
      </c>
      <c r="AB450" s="2121"/>
      <c r="AC450" s="2121"/>
      <c r="AD450" s="2122">
        <f>SUM(AD448:AD449)</f>
      </c>
    </row>
    <row r="451">
      <c r="A451" s="2113"/>
      <c r="B451" s="2123" t="s">
        <v>1829</v>
      </c>
      <c r="C451" s="2103" t="s">
        <v>1830</v>
      </c>
      <c r="D451" s="2114">
        <v>334.74</v>
      </c>
      <c r="E451" s="2115">
        <v>0</v>
      </c>
      <c r="F451" s="2060">
        <f t="shared" si="1714"/>
      </c>
      <c r="G451" s="2057">
        <f t="shared" si="958"/>
      </c>
      <c r="H451" s="2057">
        <f t="shared" si="51"/>
      </c>
      <c r="I451" s="2057">
        <f t="shared" si="407"/>
      </c>
      <c r="J451" s="2057">
        <f t="shared" si="1816"/>
      </c>
      <c r="K451" s="2058">
        <f t="shared" si="2007"/>
      </c>
      <c r="L451" s="2058">
        <f t="shared" si="1376"/>
      </c>
      <c r="M451" s="2058">
        <f t="shared" si="1554"/>
      </c>
      <c r="N451" s="2058">
        <f t="shared" si="779"/>
      </c>
      <c r="O451" s="2059">
        <f t="shared" si="1136"/>
      </c>
      <c r="P451" s="2092">
        <v>0.0127</v>
      </c>
      <c r="Q451" s="2093">
        <v>78</v>
      </c>
      <c r="R451" s="2057">
        <f t="shared" si="229"/>
      </c>
      <c r="S451" s="2059">
        <v>2187</v>
      </c>
      <c r="T451" s="2059">
        <v>86</v>
      </c>
      <c r="U451" s="2059">
        <v>9</v>
      </c>
      <c r="V451" s="2059">
        <v>87</v>
      </c>
      <c r="W451" s="2059">
        <v>5</v>
      </c>
      <c r="X451" s="2059">
        <v>0</v>
      </c>
      <c r="Y451" s="2059">
        <v>0</v>
      </c>
      <c r="Z451" s="2059">
        <v>1</v>
      </c>
      <c r="AA451" s="2057">
        <v>0</v>
      </c>
      <c r="AB451" s="2116" t="s">
        <v>1863</v>
      </c>
      <c r="AC451" s="2116" t="s">
        <v>1851</v>
      </c>
      <c r="AD451" s="2093">
        <v>7</v>
      </c>
    </row>
    <row r="452">
      <c r="A452" s="2113"/>
      <c r="B452" s="2123" t="s">
        <v>1829</v>
      </c>
      <c r="C452" s="2103" t="s">
        <v>1831</v>
      </c>
      <c r="D452" s="2114">
        <v>294.44</v>
      </c>
      <c r="E452" s="2115">
        <v>0</v>
      </c>
      <c r="F452" s="2060">
        <f t="shared" si="1714"/>
      </c>
      <c r="G452" s="2057">
        <f t="shared" si="958"/>
      </c>
      <c r="H452" s="2057">
        <f t="shared" si="51"/>
      </c>
      <c r="I452" s="2057">
        <f t="shared" si="407"/>
      </c>
      <c r="J452" s="2057">
        <f t="shared" si="1816"/>
      </c>
      <c r="K452" s="2058">
        <f t="shared" si="2007"/>
      </c>
      <c r="L452" s="2058">
        <f t="shared" si="1376"/>
      </c>
      <c r="M452" s="2058">
        <f t="shared" si="1554"/>
      </c>
      <c r="N452" s="2058">
        <f t="shared" si="779"/>
      </c>
      <c r="O452" s="2059">
        <f t="shared" si="1136"/>
      </c>
      <c r="P452" s="2092">
        <v>0.0198</v>
      </c>
      <c r="Q452" s="2093">
        <v>82</v>
      </c>
      <c r="R452" s="2057">
        <f t="shared" si="229"/>
      </c>
      <c r="S452" s="2059">
        <v>1413</v>
      </c>
      <c r="T452" s="2059">
        <v>83</v>
      </c>
      <c r="U452" s="2059">
        <v>11</v>
      </c>
      <c r="V452" s="2059">
        <v>84</v>
      </c>
      <c r="W452" s="2059">
        <v>18</v>
      </c>
      <c r="X452" s="2059">
        <v>0</v>
      </c>
      <c r="Y452" s="2059">
        <v>1</v>
      </c>
      <c r="Z452" s="2059">
        <v>0</v>
      </c>
      <c r="AA452" s="2057">
        <v>0</v>
      </c>
      <c r="AB452" s="2116" t="s">
        <v>1863</v>
      </c>
      <c r="AC452" s="2116" t="s">
        <v>1851</v>
      </c>
      <c r="AD452" s="2093">
        <v>10</v>
      </c>
    </row>
    <row r="453">
      <c r="A453" s="2113"/>
      <c r="B453" s="2118" t="s">
        <v>1832</v>
      </c>
      <c r="C453" s="2118"/>
      <c r="D453" s="2064">
        <f>SUM(D451:D452)</f>
      </c>
      <c r="E453" s="2064">
        <f>SUM(E451:E452)</f>
      </c>
      <c r="F453" s="2064">
        <f t="shared" si="1714"/>
      </c>
      <c r="G453" s="2061">
        <f t="shared" si="958"/>
      </c>
      <c r="H453" s="2061">
        <f t="shared" si="51"/>
      </c>
      <c r="I453" s="2061">
        <f t="shared" si="407"/>
      </c>
      <c r="J453" s="2061">
        <f t="shared" si="1816"/>
      </c>
      <c r="K453" s="2062">
        <f t="shared" si="2007"/>
      </c>
      <c r="L453" s="2062">
        <f t="shared" si="1376"/>
      </c>
      <c r="M453" s="2062">
        <f t="shared" si="1554"/>
      </c>
      <c r="N453" s="2062">
        <f t="shared" si="779"/>
      </c>
      <c r="O453" s="2063">
        <f t="shared" si="1136"/>
      </c>
      <c r="P453" s="2062">
        <f>AVERAGE(P451:P452)</f>
      </c>
      <c r="Q453" s="2064">
        <f>AVERAGE(Q451:Q452)</f>
      </c>
      <c r="R453" s="2064">
        <f t="shared" si="229"/>
      </c>
      <c r="S453" s="2063">
        <f>SUM(S451:S452)</f>
      </c>
      <c r="T453" s="2063">
        <f>SUM(T451:T452)</f>
      </c>
      <c r="U453" s="2063">
        <f>SUM(U451:U452)</f>
      </c>
      <c r="V453" s="2063">
        <f>SUM(V451:V452)</f>
      </c>
      <c r="W453" s="2063">
        <f>SUM(W451:W452)</f>
      </c>
      <c r="X453" s="2063">
        <f>SUM(X451:X452)</f>
      </c>
      <c r="Y453" s="2063">
        <f>SUM(Y451:Y452)</f>
      </c>
      <c r="Z453" s="2063">
        <f>SUM(Z451:Z452)</f>
      </c>
      <c r="AA453" s="2120">
        <f t="shared" ref="AA453:AA454" si="585">AD453*1000/D453</f>
      </c>
      <c r="AB453" s="2121"/>
      <c r="AC453" s="2121"/>
      <c r="AD453" s="2122">
        <f>SUM(AD451:AD452)</f>
      </c>
    </row>
    <row r="454">
      <c r="A454" s="2113"/>
      <c r="B454" s="2124" t="s">
        <v>1833</v>
      </c>
      <c r="C454" s="2124"/>
      <c r="D454" s="2069">
        <f>D453+D450</f>
      </c>
      <c r="E454" s="2069">
        <f>E453+E450</f>
      </c>
      <c r="F454" s="2069">
        <f t="shared" si="1714"/>
      </c>
      <c r="G454" s="2065">
        <f t="shared" si="958"/>
      </c>
      <c r="H454" s="2065">
        <f t="shared" si="51"/>
      </c>
      <c r="I454" s="2065">
        <f t="shared" si="407"/>
      </c>
      <c r="J454" s="2065">
        <f t="shared" si="1816"/>
      </c>
      <c r="K454" s="2066">
        <f t="shared" si="2007"/>
      </c>
      <c r="L454" s="2066">
        <f t="shared" si="1376"/>
      </c>
      <c r="M454" s="2066">
        <f t="shared" si="1554"/>
      </c>
      <c r="N454" s="2066">
        <f t="shared" si="779"/>
      </c>
      <c r="O454" s="2067">
        <f t="shared" si="1136"/>
      </c>
      <c r="P454" s="2068">
        <f>(P453+P450)/2</f>
      </c>
      <c r="Q454" s="2067">
        <f>(Q453+Q450)/2</f>
      </c>
      <c r="R454" s="2069">
        <f>(R453+R450)/2</f>
      </c>
      <c r="S454" s="2067">
        <f>S453+S450</f>
      </c>
      <c r="T454" s="2067">
        <f>T453+T450</f>
      </c>
      <c r="U454" s="2067">
        <f>U453+U450</f>
      </c>
      <c r="V454" s="2067">
        <f>V453+V450</f>
      </c>
      <c r="W454" s="2067">
        <f>W453+W450</f>
      </c>
      <c r="X454" s="2067">
        <f>X453+X450</f>
      </c>
      <c r="Y454" s="2067">
        <f>Y453+Y450</f>
      </c>
      <c r="Z454" s="2067">
        <f>Z453+Z450</f>
      </c>
      <c r="AA454" s="2125">
        <f t="shared" si="585"/>
      </c>
      <c r="AB454" s="2126"/>
      <c r="AC454" s="2126"/>
      <c r="AD454" s="2067">
        <f>AD453+AD450</f>
      </c>
    </row>
    <row r="455">
      <c r="A455" s="2105" t="s">
        <v>1834</v>
      </c>
      <c r="B455" s="2105" t="s">
        <v>1792</v>
      </c>
      <c r="C455" s="2105"/>
      <c r="D455" s="2106" t="s">
        <v>1793</v>
      </c>
      <c r="E455" s="2106"/>
      <c r="F455" s="2106"/>
      <c r="G455" s="2106"/>
      <c r="H455" s="2106"/>
      <c r="I455" s="2106"/>
      <c r="J455" s="2107" t="s">
        <v>1794</v>
      </c>
      <c r="K455" s="2107"/>
      <c r="L455" s="2107"/>
      <c r="M455" s="2107"/>
      <c r="N455" s="2107"/>
      <c r="O455" s="2107"/>
      <c r="P455" s="2107"/>
      <c r="Q455" s="2107"/>
      <c r="R455" s="2107"/>
      <c r="S455" s="2107"/>
      <c r="T455" s="2107"/>
      <c r="U455" s="2107"/>
      <c r="V455" s="2107"/>
      <c r="W455" s="2107"/>
      <c r="X455" s="2107"/>
      <c r="Y455" s="2107"/>
      <c r="Z455" s="2107"/>
      <c r="AA455" s="2107"/>
      <c r="AB455" s="2107"/>
      <c r="AC455" s="2107"/>
      <c r="AD455" s="2108"/>
    </row>
    <row r="456">
      <c r="A456" s="2105"/>
      <c r="B456" s="2105" t="s">
        <v>1795</v>
      </c>
      <c r="C456" s="2105" t="s">
        <v>1796</v>
      </c>
      <c r="D456" s="2106" t="s">
        <v>1797</v>
      </c>
      <c r="E456" s="2109" t="s">
        <v>1798</v>
      </c>
      <c r="F456" s="2106" t="s">
        <v>1799</v>
      </c>
      <c r="G456" s="2110" t="s">
        <v>1800</v>
      </c>
      <c r="H456" s="2110" t="s">
        <v>1801</v>
      </c>
      <c r="I456" s="2110" t="s">
        <v>1802</v>
      </c>
      <c r="J456" s="2107" t="s">
        <v>1803</v>
      </c>
      <c r="K456" s="2111" t="s">
        <v>1804</v>
      </c>
      <c r="L456" s="2111" t="s">
        <v>1805</v>
      </c>
      <c r="M456" s="2111" t="s">
        <v>1806</v>
      </c>
      <c r="N456" s="2111" t="s">
        <v>1807</v>
      </c>
      <c r="O456" s="2108" t="s">
        <v>1808</v>
      </c>
      <c r="P456" s="2111" t="s">
        <v>1809</v>
      </c>
      <c r="Q456" s="2108" t="s">
        <v>1810</v>
      </c>
      <c r="R456" s="2107" t="s">
        <v>1811</v>
      </c>
      <c r="S456" s="2108" t="s">
        <v>1812</v>
      </c>
      <c r="T456" s="2108" t="s">
        <v>1813</v>
      </c>
      <c r="U456" s="2108" t="s">
        <v>1814</v>
      </c>
      <c r="V456" s="2108" t="s">
        <v>1815</v>
      </c>
      <c r="W456" s="2108" t="s">
        <v>1816</v>
      </c>
      <c r="X456" s="2108" t="s">
        <v>1817</v>
      </c>
      <c r="Y456" s="2108" t="s">
        <v>1818</v>
      </c>
      <c r="Z456" s="2108" t="s">
        <v>1819</v>
      </c>
      <c r="AA456" s="2107" t="s">
        <v>1820</v>
      </c>
      <c r="AB456" s="2112" t="s">
        <v>1821</v>
      </c>
      <c r="AC456" s="2112" t="s">
        <v>1822</v>
      </c>
      <c r="AD456" s="2108" t="s">
        <v>1823</v>
      </c>
    </row>
    <row r="457">
      <c r="A457" s="2113" t="s">
        <v>1891</v>
      </c>
      <c r="B457" s="2103" t="s">
        <v>1847</v>
      </c>
      <c r="C457" s="2103" t="s">
        <v>1826</v>
      </c>
      <c r="D457" s="2114">
        <v>226.91</v>
      </c>
      <c r="E457" s="2115">
        <v>0</v>
      </c>
      <c r="F457" s="2060">
        <f t="shared" ref="F457:F463" si="1715">E457*2000*1.2</f>
      </c>
      <c r="G457" s="2057">
        <f t="shared" ref="G457:G463" si="959">F457/D457</f>
      </c>
      <c r="H457" s="2057">
        <f t="shared" ref="H457:H463" si="52">D457/E457</f>
      </c>
      <c r="I457" s="2057">
        <f t="shared" ref="I457:I463" si="408">F457/E457</f>
      </c>
      <c r="J457" s="2057">
        <f t="shared" ref="J457:J463" si="1817">D457/T457</f>
      </c>
      <c r="K457" s="2058">
        <f t="shared" ref="K457:K463" si="2008">O457/S457*1</f>
      </c>
      <c r="L457" s="2058">
        <f t="shared" ref="L457:L463" si="1377">T457/S457</f>
      </c>
      <c r="M457" s="2058">
        <f t="shared" ref="M457:M463" si="1555">V457/S457</f>
      </c>
      <c r="N457" s="2058">
        <f t="shared" ref="N457:N463" si="780">W457/V457</f>
      </c>
      <c r="O457" s="2059">
        <f t="shared" ref="O457:O463" si="1137">U457/P457</f>
      </c>
      <c r="P457" s="2092">
        <v>0.0098</v>
      </c>
      <c r="Q457" s="2093">
        <v>82</v>
      </c>
      <c r="R457" s="2057">
        <f t="shared" ref="R457:R462" si="230">(D457/S457)*1000</f>
      </c>
      <c r="S457" s="2059">
        <v>1536</v>
      </c>
      <c r="T457" s="2059">
        <v>38</v>
      </c>
      <c r="U457" s="2059">
        <v>5</v>
      </c>
      <c r="V457" s="2059">
        <v>44</v>
      </c>
      <c r="W457" s="2059">
        <v>0</v>
      </c>
      <c r="X457" s="2059">
        <v>0</v>
      </c>
      <c r="Y457" s="2059">
        <v>0</v>
      </c>
      <c r="Z457" s="2059">
        <v>0</v>
      </c>
      <c r="AA457" s="2057">
        <f t="shared" ref="AA457:AA463" si="586">AD457*1000/D457</f>
      </c>
      <c r="AB457" s="2116" t="s">
        <v>1863</v>
      </c>
      <c r="AC457" s="2116" t="s">
        <v>1851</v>
      </c>
      <c r="AD457" s="2093">
        <v>3</v>
      </c>
    </row>
    <row r="458">
      <c r="A458" s="2113"/>
      <c r="B458" s="2103" t="s">
        <v>1847</v>
      </c>
      <c r="C458" s="2103" t="s">
        <v>1828</v>
      </c>
      <c r="D458" s="2114">
        <v>329.37</v>
      </c>
      <c r="E458" s="2115">
        <v>0</v>
      </c>
      <c r="F458" s="2060">
        <f t="shared" si="1715"/>
      </c>
      <c r="G458" s="2057">
        <f t="shared" si="959"/>
      </c>
      <c r="H458" s="2057">
        <f t="shared" si="52"/>
      </c>
      <c r="I458" s="2057">
        <f t="shared" si="408"/>
      </c>
      <c r="J458" s="2057">
        <f t="shared" si="1817"/>
      </c>
      <c r="K458" s="2058">
        <f t="shared" si="2008"/>
      </c>
      <c r="L458" s="2058">
        <f t="shared" si="1377"/>
      </c>
      <c r="M458" s="2058">
        <f t="shared" si="1555"/>
      </c>
      <c r="N458" s="2058">
        <f t="shared" si="780"/>
      </c>
      <c r="O458" s="2059">
        <f t="shared" si="1137"/>
      </c>
      <c r="P458" s="2092">
        <v>0.0272</v>
      </c>
      <c r="Q458" s="2093">
        <v>67</v>
      </c>
      <c r="R458" s="2057">
        <f t="shared" si="230"/>
      </c>
      <c r="S458" s="2059">
        <v>1917</v>
      </c>
      <c r="T458" s="2059">
        <v>74</v>
      </c>
      <c r="U458" s="2059">
        <v>11</v>
      </c>
      <c r="V458" s="2059">
        <v>80</v>
      </c>
      <c r="W458" s="2059">
        <v>3</v>
      </c>
      <c r="X458" s="2093">
        <v>1</v>
      </c>
      <c r="Y458" s="2093">
        <v>2</v>
      </c>
      <c r="Z458" s="2093">
        <v>1</v>
      </c>
      <c r="AA458" s="2057">
        <f t="shared" si="586"/>
      </c>
      <c r="AB458" s="2116" t="s">
        <v>1863</v>
      </c>
      <c r="AC458" s="2116" t="s">
        <v>1851</v>
      </c>
      <c r="AD458" s="2093">
        <v>7</v>
      </c>
    </row>
    <row r="459">
      <c r="A459" s="2113"/>
      <c r="B459" s="2118" t="s">
        <v>1832</v>
      </c>
      <c r="C459" s="2118"/>
      <c r="D459" s="2064">
        <f>SUM(D457:D458)</f>
      </c>
      <c r="E459" s="2119">
        <f>SUM(E457:E458)</f>
      </c>
      <c r="F459" s="2064">
        <f t="shared" si="1715"/>
      </c>
      <c r="G459" s="2061">
        <f t="shared" si="959"/>
      </c>
      <c r="H459" s="2061">
        <f t="shared" si="52"/>
      </c>
      <c r="I459" s="2061">
        <f t="shared" si="408"/>
      </c>
      <c r="J459" s="2061">
        <f t="shared" si="1817"/>
      </c>
      <c r="K459" s="2062">
        <f t="shared" si="2008"/>
      </c>
      <c r="L459" s="2062">
        <f t="shared" si="1377"/>
      </c>
      <c r="M459" s="2062">
        <f t="shared" si="1555"/>
      </c>
      <c r="N459" s="2062">
        <f t="shared" si="780"/>
      </c>
      <c r="O459" s="2063">
        <f t="shared" si="1137"/>
      </c>
      <c r="P459" s="2062">
        <f>AVERAGE(P457:P458)</f>
      </c>
      <c r="Q459" s="2064">
        <f>AVERAGE(Q457:Q458)</f>
      </c>
      <c r="R459" s="2061">
        <f t="shared" si="230"/>
      </c>
      <c r="S459" s="2063">
        <f>SUM(S457:S458)</f>
      </c>
      <c r="T459" s="2063">
        <f>SUM(T457:T458)</f>
      </c>
      <c r="U459" s="2063">
        <f>SUM(U457:U458)</f>
      </c>
      <c r="V459" s="2063">
        <f>SUM(V457:V458)</f>
      </c>
      <c r="W459" s="2063">
        <f>SUM(W457:W458)</f>
      </c>
      <c r="X459" s="2063">
        <f>SUM(X457:X458)</f>
      </c>
      <c r="Y459" s="2063">
        <f>SUM(Y457:Y458)</f>
      </c>
      <c r="Z459" s="2063">
        <f>SUM(Z457:Z458)</f>
      </c>
      <c r="AA459" s="2120">
        <f t="shared" si="586"/>
      </c>
      <c r="AB459" s="2121"/>
      <c r="AC459" s="2121"/>
      <c r="AD459" s="2122">
        <f>SUM(AD457:AD458)</f>
      </c>
    </row>
    <row r="460">
      <c r="A460" s="2113"/>
      <c r="B460" s="2123" t="s">
        <v>1829</v>
      </c>
      <c r="C460" s="2103" t="s">
        <v>1830</v>
      </c>
      <c r="D460" s="2127">
        <v>424.99</v>
      </c>
      <c r="E460" s="2115">
        <v>0</v>
      </c>
      <c r="F460" s="2060">
        <f t="shared" si="1715"/>
      </c>
      <c r="G460" s="2057">
        <f t="shared" si="959"/>
      </c>
      <c r="H460" s="2057">
        <f t="shared" si="52"/>
      </c>
      <c r="I460" s="2057">
        <f t="shared" si="408"/>
      </c>
      <c r="J460" s="2057">
        <f t="shared" si="1817"/>
      </c>
      <c r="K460" s="2058">
        <f t="shared" si="2008"/>
      </c>
      <c r="L460" s="2058">
        <f t="shared" si="1377"/>
      </c>
      <c r="M460" s="2058">
        <f t="shared" si="1555"/>
      </c>
      <c r="N460" s="2058">
        <f t="shared" si="780"/>
      </c>
      <c r="O460" s="2059">
        <f t="shared" si="1137"/>
      </c>
      <c r="P460" s="2092">
        <v>0.0153</v>
      </c>
      <c r="Q460" s="2093">
        <v>84</v>
      </c>
      <c r="R460" s="2057">
        <f t="shared" si="230"/>
      </c>
      <c r="S460" s="2059">
        <v>2318</v>
      </c>
      <c r="T460" s="2059">
        <v>61</v>
      </c>
      <c r="U460" s="2059">
        <v>9</v>
      </c>
      <c r="V460" s="2059">
        <v>70</v>
      </c>
      <c r="W460" s="2059">
        <v>11</v>
      </c>
      <c r="X460" s="2059">
        <v>0</v>
      </c>
      <c r="Y460" s="2059">
        <v>0</v>
      </c>
      <c r="Z460" s="2059">
        <v>0</v>
      </c>
      <c r="AA460" s="2057">
        <f t="shared" si="586"/>
      </c>
      <c r="AB460" s="2116" t="s">
        <v>1863</v>
      </c>
      <c r="AC460" s="2116" t="s">
        <v>1851</v>
      </c>
      <c r="AD460" s="2093">
        <v>4</v>
      </c>
    </row>
    <row r="461">
      <c r="A461" s="2113"/>
      <c r="B461" s="2123" t="s">
        <v>1829</v>
      </c>
      <c r="C461" s="2103" t="s">
        <v>1831</v>
      </c>
      <c r="D461" s="2114">
        <v>370.52</v>
      </c>
      <c r="E461" s="2115">
        <v>0</v>
      </c>
      <c r="F461" s="2060">
        <f t="shared" si="1715"/>
      </c>
      <c r="G461" s="2057">
        <f t="shared" si="959"/>
      </c>
      <c r="H461" s="2057">
        <f t="shared" si="52"/>
      </c>
      <c r="I461" s="2057">
        <f t="shared" si="408"/>
      </c>
      <c r="J461" s="2057">
        <f t="shared" si="1817"/>
      </c>
      <c r="K461" s="2058">
        <f t="shared" si="2008"/>
      </c>
      <c r="L461" s="2058">
        <f t="shared" si="1377"/>
      </c>
      <c r="M461" s="2058">
        <f t="shared" si="1555"/>
      </c>
      <c r="N461" s="2058">
        <f t="shared" si="780"/>
      </c>
      <c r="O461" s="2059">
        <f t="shared" si="1137"/>
      </c>
      <c r="P461" s="2092">
        <v>0.0272</v>
      </c>
      <c r="Q461" s="2093">
        <v>90</v>
      </c>
      <c r="R461" s="2057">
        <f t="shared" si="230"/>
      </c>
      <c r="S461" s="2059">
        <v>3173</v>
      </c>
      <c r="T461" s="2059">
        <v>90</v>
      </c>
      <c r="U461" s="2059">
        <v>16</v>
      </c>
      <c r="V461" s="2059">
        <v>99</v>
      </c>
      <c r="W461" s="2059">
        <v>11</v>
      </c>
      <c r="X461" s="2059">
        <v>0</v>
      </c>
      <c r="Y461" s="2059">
        <v>0</v>
      </c>
      <c r="Z461" s="2059">
        <v>2</v>
      </c>
      <c r="AA461" s="2057">
        <f t="shared" si="586"/>
      </c>
      <c r="AB461" s="2116" t="s">
        <v>1863</v>
      </c>
      <c r="AC461" s="2116" t="s">
        <v>1851</v>
      </c>
      <c r="AD461" s="2093">
        <v>11</v>
      </c>
    </row>
    <row r="462">
      <c r="A462" s="2113"/>
      <c r="B462" s="2118" t="s">
        <v>1832</v>
      </c>
      <c r="C462" s="2118"/>
      <c r="D462" s="2064">
        <f>SUM(D460:D461)</f>
      </c>
      <c r="E462" s="2064">
        <f>SUM(E460:E461)</f>
      </c>
      <c r="F462" s="2064">
        <f t="shared" si="1715"/>
      </c>
      <c r="G462" s="2061">
        <f t="shared" si="959"/>
      </c>
      <c r="H462" s="2061">
        <f t="shared" si="52"/>
      </c>
      <c r="I462" s="2061">
        <f t="shared" si="408"/>
      </c>
      <c r="J462" s="2061">
        <f t="shared" si="1817"/>
      </c>
      <c r="K462" s="2062">
        <f t="shared" si="2008"/>
      </c>
      <c r="L462" s="2062">
        <f t="shared" si="1377"/>
      </c>
      <c r="M462" s="2062">
        <f t="shared" si="1555"/>
      </c>
      <c r="N462" s="2062">
        <f t="shared" si="780"/>
      </c>
      <c r="O462" s="2063">
        <f t="shared" si="1137"/>
      </c>
      <c r="P462" s="2062">
        <f>AVERAGE(P460:P461)</f>
      </c>
      <c r="Q462" s="2064">
        <f>AVERAGE(Q460:Q461)</f>
      </c>
      <c r="R462" s="2064">
        <f t="shared" si="230"/>
      </c>
      <c r="S462" s="2063">
        <f>SUM(S460:S461)</f>
      </c>
      <c r="T462" s="2063">
        <f>SUM(T460:T461)</f>
      </c>
      <c r="U462" s="2063">
        <f>SUM(U460:U461)</f>
      </c>
      <c r="V462" s="2063">
        <f>SUM(V460:V461)</f>
      </c>
      <c r="W462" s="2063">
        <f>SUM(W460:W461)</f>
      </c>
      <c r="X462" s="2063">
        <f>SUM(X460:X461)</f>
      </c>
      <c r="Y462" s="2063">
        <f>SUM(Y460:Y461)</f>
      </c>
      <c r="Z462" s="2063">
        <f>SUM(Z460:Z461)</f>
      </c>
      <c r="AA462" s="2120">
        <f t="shared" si="586"/>
      </c>
      <c r="AB462" s="2121"/>
      <c r="AC462" s="2121"/>
      <c r="AD462" s="2122">
        <f>SUM(AD460:AD461)</f>
      </c>
    </row>
    <row r="463">
      <c r="A463" s="2113"/>
      <c r="B463" s="2124" t="s">
        <v>1833</v>
      </c>
      <c r="C463" s="2124"/>
      <c r="D463" s="2069">
        <f>D462+D459</f>
      </c>
      <c r="E463" s="2069">
        <f>E462+E459</f>
      </c>
      <c r="F463" s="2069">
        <f t="shared" si="1715"/>
      </c>
      <c r="G463" s="2065">
        <f t="shared" si="959"/>
      </c>
      <c r="H463" s="2065">
        <f t="shared" si="52"/>
      </c>
      <c r="I463" s="2065">
        <f t="shared" si="408"/>
      </c>
      <c r="J463" s="2065">
        <f t="shared" si="1817"/>
      </c>
      <c r="K463" s="2066">
        <f t="shared" si="2008"/>
      </c>
      <c r="L463" s="2066">
        <f t="shared" si="1377"/>
      </c>
      <c r="M463" s="2066">
        <f t="shared" si="1555"/>
      </c>
      <c r="N463" s="2066">
        <f t="shared" si="780"/>
      </c>
      <c r="O463" s="2067">
        <f t="shared" si="1137"/>
      </c>
      <c r="P463" s="2068">
        <f>(P462+P459)/2</f>
      </c>
      <c r="Q463" s="2067">
        <f>(Q462+Q459)/2</f>
      </c>
      <c r="R463" s="2069">
        <f>(R462+R459)/2</f>
      </c>
      <c r="S463" s="2067">
        <f>S462+S459</f>
      </c>
      <c r="T463" s="2067">
        <f>T462+T459</f>
      </c>
      <c r="U463" s="2067">
        <f>U462+U459</f>
      </c>
      <c r="V463" s="2067">
        <f>V462+V459</f>
      </c>
      <c r="W463" s="2067">
        <f>W462+W459</f>
      </c>
      <c r="X463" s="2067">
        <f>X462+X459</f>
      </c>
      <c r="Y463" s="2067">
        <f>Y462+Y459</f>
      </c>
      <c r="Z463" s="2067">
        <f>Z462+Z459</f>
      </c>
      <c r="AA463" s="2125">
        <f t="shared" si="586"/>
      </c>
      <c r="AB463" s="2126"/>
      <c r="AC463" s="2126"/>
      <c r="AD463" s="2067">
        <f>AD462+AD459</f>
      </c>
    </row>
    <row r="464">
      <c r="A464" s="2105" t="s">
        <v>1834</v>
      </c>
      <c r="B464" s="2105" t="s">
        <v>1792</v>
      </c>
      <c r="C464" s="2105"/>
      <c r="D464" s="2106" t="s">
        <v>1793</v>
      </c>
      <c r="E464" s="2106"/>
      <c r="F464" s="2106"/>
      <c r="G464" s="2106"/>
      <c r="H464" s="2106"/>
      <c r="I464" s="2106"/>
      <c r="J464" s="2107" t="s">
        <v>1794</v>
      </c>
      <c r="K464" s="2107"/>
      <c r="L464" s="2107"/>
      <c r="M464" s="2107"/>
      <c r="N464" s="2107"/>
      <c r="O464" s="2107"/>
      <c r="P464" s="2107"/>
      <c r="Q464" s="2107"/>
      <c r="R464" s="2107"/>
      <c r="S464" s="2107"/>
      <c r="T464" s="2107"/>
      <c r="U464" s="2107"/>
      <c r="V464" s="2107"/>
      <c r="W464" s="2107"/>
      <c r="X464" s="2107"/>
      <c r="Y464" s="2107"/>
      <c r="Z464" s="2107"/>
      <c r="AA464" s="2107"/>
      <c r="AB464" s="2107"/>
      <c r="AC464" s="2107"/>
      <c r="AD464" s="2108"/>
    </row>
    <row r="465">
      <c r="A465" s="2105"/>
      <c r="B465" s="2105" t="s">
        <v>1795</v>
      </c>
      <c r="C465" s="2105" t="s">
        <v>1796</v>
      </c>
      <c r="D465" s="2106" t="s">
        <v>1797</v>
      </c>
      <c r="E465" s="2109" t="s">
        <v>1798</v>
      </c>
      <c r="F465" s="2106" t="s">
        <v>1799</v>
      </c>
      <c r="G465" s="2110" t="s">
        <v>1800</v>
      </c>
      <c r="H465" s="2110" t="s">
        <v>1801</v>
      </c>
      <c r="I465" s="2110" t="s">
        <v>1802</v>
      </c>
      <c r="J465" s="2107" t="s">
        <v>1803</v>
      </c>
      <c r="K465" s="2111" t="s">
        <v>1804</v>
      </c>
      <c r="L465" s="2111" t="s">
        <v>1805</v>
      </c>
      <c r="M465" s="2111" t="s">
        <v>1806</v>
      </c>
      <c r="N465" s="2111" t="s">
        <v>1807</v>
      </c>
      <c r="O465" s="2108" t="s">
        <v>1808</v>
      </c>
      <c r="P465" s="2111" t="s">
        <v>1809</v>
      </c>
      <c r="Q465" s="2108" t="s">
        <v>1810</v>
      </c>
      <c r="R465" s="2107" t="s">
        <v>1811</v>
      </c>
      <c r="S465" s="2108" t="s">
        <v>1812</v>
      </c>
      <c r="T465" s="2108" t="s">
        <v>1813</v>
      </c>
      <c r="U465" s="2108" t="s">
        <v>1814</v>
      </c>
      <c r="V465" s="2108" t="s">
        <v>1815</v>
      </c>
      <c r="W465" s="2108" t="s">
        <v>1816</v>
      </c>
      <c r="X465" s="2108" t="s">
        <v>1817</v>
      </c>
      <c r="Y465" s="2108" t="s">
        <v>1818</v>
      </c>
      <c r="Z465" s="2108" t="s">
        <v>1819</v>
      </c>
      <c r="AA465" s="2107" t="s">
        <v>1820</v>
      </c>
      <c r="AB465" s="2112" t="s">
        <v>1821</v>
      </c>
      <c r="AC465" s="2112" t="s">
        <v>1822</v>
      </c>
      <c r="AD465" s="2108" t="s">
        <v>1823</v>
      </c>
    </row>
    <row r="466">
      <c r="A466" s="2113" t="s">
        <v>1892</v>
      </c>
      <c r="B466" s="2103" t="s">
        <v>1825</v>
      </c>
      <c r="C466" s="2103" t="s">
        <v>1826</v>
      </c>
      <c r="D466" s="2114">
        <v>245.59</v>
      </c>
      <c r="E466" s="2115">
        <v>0</v>
      </c>
      <c r="F466" s="2060">
        <f t="shared" ref="F466:F472" si="1716">E466*2000*1.2</f>
      </c>
      <c r="G466" s="2057">
        <f t="shared" ref="G466:G472" si="960">F466/D466</f>
      </c>
      <c r="H466" s="2057">
        <f t="shared" ref="H466:H472" si="53">D466/E466</f>
      </c>
      <c r="I466" s="2057">
        <f t="shared" ref="I466:I472" si="409">F466/E466</f>
      </c>
      <c r="J466" s="2057">
        <f t="shared" ref="J466:J472" si="1818">D466/T466</f>
      </c>
      <c r="K466" s="2058">
        <f t="shared" ref="K466:K472" si="2009">O466/S466*1</f>
      </c>
      <c r="L466" s="2058">
        <f t="shared" ref="L466:L472" si="1378">T466/S466</f>
      </c>
      <c r="M466" s="2058">
        <f t="shared" ref="M466:M472" si="1556">V466/S466</f>
      </c>
      <c r="N466" s="2058">
        <f t="shared" ref="N466:N472" si="781">W466/V466</f>
      </c>
      <c r="O466" s="2059">
        <f t="shared" ref="O466:O472" si="1138">U466/P466</f>
      </c>
      <c r="P466" s="2092">
        <v>0.0161</v>
      </c>
      <c r="Q466" s="2093">
        <v>102</v>
      </c>
      <c r="R466" s="2057">
        <f t="shared" ref="R466:R471" si="231">(D466/S466)*1000</f>
      </c>
      <c r="S466" s="2059">
        <v>1680</v>
      </c>
      <c r="T466" s="2059">
        <v>38</v>
      </c>
      <c r="U466" s="2059">
        <v>9</v>
      </c>
      <c r="V466" s="2059">
        <v>45</v>
      </c>
      <c r="W466" s="2059">
        <v>5</v>
      </c>
      <c r="X466" s="2059">
        <v>0</v>
      </c>
      <c r="Y466" s="2059">
        <v>0</v>
      </c>
      <c r="Z466" s="2093">
        <v>0</v>
      </c>
      <c r="AA466" s="2057">
        <f t="shared" ref="AA466:AA472" si="587">AD466*1000/D466</f>
      </c>
      <c r="AB466" s="2116" t="s">
        <v>1863</v>
      </c>
      <c r="AC466" s="2116" t="s">
        <v>1851</v>
      </c>
      <c r="AD466" s="2093">
        <v>9</v>
      </c>
    </row>
    <row r="467">
      <c r="A467" s="2113"/>
      <c r="B467" s="2103" t="s">
        <v>1825</v>
      </c>
      <c r="C467" s="2103" t="s">
        <v>1828</v>
      </c>
      <c r="D467" s="2114">
        <v>346.59</v>
      </c>
      <c r="E467" s="2115">
        <v>1</v>
      </c>
      <c r="F467" s="2060">
        <f t="shared" si="1716"/>
      </c>
      <c r="G467" s="2057">
        <f t="shared" si="960"/>
      </c>
      <c r="H467" s="2057">
        <f t="shared" si="53"/>
      </c>
      <c r="I467" s="2057">
        <f t="shared" si="409"/>
      </c>
      <c r="J467" s="2057">
        <f t="shared" si="1818"/>
      </c>
      <c r="K467" s="2058">
        <f t="shared" si="2009"/>
      </c>
      <c r="L467" s="2058">
        <f t="shared" si="1378"/>
      </c>
      <c r="M467" s="2058">
        <f t="shared" si="1556"/>
      </c>
      <c r="N467" s="2058">
        <f t="shared" si="781"/>
      </c>
      <c r="O467" s="2059">
        <f t="shared" si="1138"/>
      </c>
      <c r="P467" s="2092">
        <v>0.0227</v>
      </c>
      <c r="Q467" s="2093">
        <v>97</v>
      </c>
      <c r="R467" s="2057">
        <f t="shared" si="231"/>
      </c>
      <c r="S467" s="2059">
        <v>1899</v>
      </c>
      <c r="T467" s="2059">
        <v>57</v>
      </c>
      <c r="U467" s="2059">
        <v>14</v>
      </c>
      <c r="V467" s="2059">
        <v>63</v>
      </c>
      <c r="W467" s="2059">
        <v>4</v>
      </c>
      <c r="X467" s="2093">
        <v>0</v>
      </c>
      <c r="Y467" s="2093">
        <v>0</v>
      </c>
      <c r="Z467" s="2093">
        <v>2</v>
      </c>
      <c r="AA467" s="2057">
        <f t="shared" si="587"/>
      </c>
      <c r="AB467" s="2116" t="s">
        <v>1863</v>
      </c>
      <c r="AC467" s="2116" t="s">
        <v>1851</v>
      </c>
      <c r="AD467" s="2093">
        <v>3</v>
      </c>
    </row>
    <row r="468">
      <c r="A468" s="2113"/>
      <c r="B468" s="2118" t="s">
        <v>1832</v>
      </c>
      <c r="C468" s="2118"/>
      <c r="D468" s="2064">
        <f>SUM(D466:D467)</f>
      </c>
      <c r="E468" s="2119">
        <f>SUM(E466:E467)</f>
      </c>
      <c r="F468" s="2064">
        <f t="shared" si="1716"/>
      </c>
      <c r="G468" s="2061">
        <f t="shared" si="960"/>
      </c>
      <c r="H468" s="2061">
        <f t="shared" si="53"/>
      </c>
      <c r="I468" s="2061">
        <f t="shared" si="409"/>
      </c>
      <c r="J468" s="2061">
        <f t="shared" si="1818"/>
      </c>
      <c r="K468" s="2062">
        <f t="shared" si="2009"/>
      </c>
      <c r="L468" s="2062">
        <f t="shared" si="1378"/>
      </c>
      <c r="M468" s="2062">
        <f t="shared" si="1556"/>
      </c>
      <c r="N468" s="2062">
        <f t="shared" si="781"/>
      </c>
      <c r="O468" s="2063">
        <f t="shared" si="1138"/>
      </c>
      <c r="P468" s="2062">
        <f>AVERAGE(P466:P467)</f>
      </c>
      <c r="Q468" s="2064">
        <f>AVERAGE(Q466:Q467)</f>
      </c>
      <c r="R468" s="2061">
        <f t="shared" si="231"/>
      </c>
      <c r="S468" s="2063">
        <f>SUM(S466:S467)</f>
      </c>
      <c r="T468" s="2063">
        <f>SUM(T466:T467)</f>
      </c>
      <c r="U468" s="2063">
        <f>SUM(U466:U467)</f>
      </c>
      <c r="V468" s="2063">
        <f>SUM(V466:V467)</f>
      </c>
      <c r="W468" s="2063">
        <f>SUM(W466:W467)</f>
      </c>
      <c r="X468" s="2063">
        <f>SUM(X466:X467)</f>
      </c>
      <c r="Y468" s="2063">
        <f>SUM(Y466:Y467)</f>
      </c>
      <c r="Z468" s="2063">
        <f>SUM(Z466:Z467)</f>
      </c>
      <c r="AA468" s="2120">
        <f t="shared" si="587"/>
      </c>
      <c r="AB468" s="2121"/>
      <c r="AC468" s="2121"/>
      <c r="AD468" s="2122">
        <f>SUM(AD466:AD467)</f>
      </c>
    </row>
    <row r="469">
      <c r="A469" s="2113"/>
      <c r="B469" s="2123" t="s">
        <v>1837</v>
      </c>
      <c r="C469" s="2103" t="s">
        <v>1830</v>
      </c>
      <c r="D469" s="2127">
        <v>563.72</v>
      </c>
      <c r="E469" s="2115">
        <v>1</v>
      </c>
      <c r="F469" s="2060">
        <f t="shared" si="1716"/>
      </c>
      <c r="G469" s="2057">
        <f t="shared" si="960"/>
      </c>
      <c r="H469" s="2057">
        <f t="shared" si="53"/>
      </c>
      <c r="I469" s="2057">
        <f t="shared" si="409"/>
      </c>
      <c r="J469" s="2057">
        <f t="shared" si="1818"/>
      </c>
      <c r="K469" s="2058">
        <f t="shared" si="2009"/>
      </c>
      <c r="L469" s="2058">
        <f t="shared" si="1378"/>
      </c>
      <c r="M469" s="2058">
        <f t="shared" si="1556"/>
      </c>
      <c r="N469" s="2058">
        <f t="shared" si="781"/>
      </c>
      <c r="O469" s="2059">
        <f t="shared" si="1138"/>
      </c>
      <c r="P469" s="2092">
        <v>0.0383</v>
      </c>
      <c r="Q469" s="2093">
        <v>94</v>
      </c>
      <c r="R469" s="2057">
        <f t="shared" si="231"/>
      </c>
      <c r="S469" s="2059">
        <v>2692</v>
      </c>
      <c r="T469" s="2059">
        <v>77</v>
      </c>
      <c r="U469" s="2059">
        <v>17</v>
      </c>
      <c r="V469" s="2059">
        <v>81</v>
      </c>
      <c r="W469" s="2059">
        <v>8</v>
      </c>
      <c r="X469" s="2059">
        <v>0</v>
      </c>
      <c r="Y469" s="2059">
        <v>0</v>
      </c>
      <c r="Z469" s="2059">
        <v>0</v>
      </c>
      <c r="AA469" s="2057">
        <f t="shared" si="587"/>
      </c>
      <c r="AB469" s="2116" t="s">
        <v>1863</v>
      </c>
      <c r="AC469" s="2116" t="s">
        <v>1851</v>
      </c>
      <c r="AD469" s="2093">
        <v>7</v>
      </c>
    </row>
    <row r="470">
      <c r="A470" s="2113"/>
      <c r="B470" s="2123" t="s">
        <v>1837</v>
      </c>
      <c r="C470" s="2103" t="s">
        <v>1831</v>
      </c>
      <c r="D470" s="2114">
        <v>695.46</v>
      </c>
      <c r="E470" s="2115">
        <v>0</v>
      </c>
      <c r="F470" s="2060">
        <f t="shared" si="1716"/>
      </c>
      <c r="G470" s="2057">
        <f t="shared" si="960"/>
      </c>
      <c r="H470" s="2057">
        <f t="shared" si="53"/>
      </c>
      <c r="I470" s="2057">
        <f t="shared" si="409"/>
      </c>
      <c r="J470" s="2057">
        <f t="shared" si="1818"/>
      </c>
      <c r="K470" s="2058">
        <f t="shared" si="2009"/>
      </c>
      <c r="L470" s="2058">
        <f t="shared" si="1378"/>
      </c>
      <c r="M470" s="2058">
        <f t="shared" si="1556"/>
      </c>
      <c r="N470" s="2058">
        <f t="shared" si="781"/>
      </c>
      <c r="O470" s="2059">
        <f t="shared" si="1138"/>
      </c>
      <c r="P470" s="2092">
        <v>0.0373</v>
      </c>
      <c r="Q470" s="2093">
        <v>91</v>
      </c>
      <c r="R470" s="2057">
        <f t="shared" si="231"/>
      </c>
      <c r="S470" s="2059">
        <v>2832</v>
      </c>
      <c r="T470" s="2059">
        <v>93</v>
      </c>
      <c r="U470" s="2059">
        <v>18</v>
      </c>
      <c r="V470" s="2059">
        <v>105</v>
      </c>
      <c r="W470" s="2059">
        <v>25</v>
      </c>
      <c r="X470" s="2059">
        <v>0</v>
      </c>
      <c r="Y470" s="2059">
        <v>0</v>
      </c>
      <c r="Z470" s="2059">
        <v>1</v>
      </c>
      <c r="AA470" s="2057">
        <f t="shared" si="587"/>
      </c>
      <c r="AB470" s="2116" t="s">
        <v>1863</v>
      </c>
      <c r="AC470" s="2116" t="s">
        <v>1851</v>
      </c>
      <c r="AD470" s="2093">
        <v>8</v>
      </c>
    </row>
    <row r="471">
      <c r="A471" s="2113"/>
      <c r="B471" s="2118" t="s">
        <v>1832</v>
      </c>
      <c r="C471" s="2118"/>
      <c r="D471" s="2064">
        <f>SUM(D469:D470)</f>
      </c>
      <c r="E471" s="2064">
        <f>SUM(E469:E470)</f>
      </c>
      <c r="F471" s="2064">
        <f t="shared" si="1716"/>
      </c>
      <c r="G471" s="2061">
        <f t="shared" si="960"/>
      </c>
      <c r="H471" s="2061">
        <f t="shared" si="53"/>
      </c>
      <c r="I471" s="2061">
        <f t="shared" si="409"/>
      </c>
      <c r="J471" s="2061">
        <f t="shared" si="1818"/>
      </c>
      <c r="K471" s="2062">
        <f t="shared" si="2009"/>
      </c>
      <c r="L471" s="2062">
        <f t="shared" si="1378"/>
      </c>
      <c r="M471" s="2062">
        <f t="shared" si="1556"/>
      </c>
      <c r="N471" s="2062">
        <f t="shared" si="781"/>
      </c>
      <c r="O471" s="2063">
        <f t="shared" si="1138"/>
      </c>
      <c r="P471" s="2062">
        <f>AVERAGE(P469:P470)</f>
      </c>
      <c r="Q471" s="2064">
        <f>AVERAGE(Q469:Q470)</f>
      </c>
      <c r="R471" s="2064">
        <f t="shared" si="231"/>
      </c>
      <c r="S471" s="2063">
        <f>SUM(S469:S470)</f>
      </c>
      <c r="T471" s="2063">
        <f>SUM(T469:T470)</f>
      </c>
      <c r="U471" s="2063">
        <f>SUM(U469:U470)</f>
      </c>
      <c r="V471" s="2063">
        <f>SUM(V469:V470)</f>
      </c>
      <c r="W471" s="2063">
        <f>SUM(W469:W470)</f>
      </c>
      <c r="X471" s="2063">
        <f>SUM(X469:X470)</f>
      </c>
      <c r="Y471" s="2063">
        <f>SUM(Y469:Y470)</f>
      </c>
      <c r="Z471" s="2063">
        <f>SUM(Z469:Z470)</f>
      </c>
      <c r="AA471" s="2120">
        <f t="shared" si="587"/>
      </c>
      <c r="AB471" s="2121"/>
      <c r="AC471" s="2121"/>
      <c r="AD471" s="2122">
        <f>SUM(AD469:AD470)</f>
      </c>
    </row>
    <row r="472">
      <c r="A472" s="2113"/>
      <c r="B472" s="2124" t="s">
        <v>1833</v>
      </c>
      <c r="C472" s="2124"/>
      <c r="D472" s="2069">
        <f>D471+D468</f>
      </c>
      <c r="E472" s="2069">
        <f>E471+E468</f>
      </c>
      <c r="F472" s="2069">
        <f t="shared" si="1716"/>
      </c>
      <c r="G472" s="2065">
        <f t="shared" si="960"/>
      </c>
      <c r="H472" s="2065">
        <f t="shared" si="53"/>
      </c>
      <c r="I472" s="2065">
        <f t="shared" si="409"/>
      </c>
      <c r="J472" s="2065">
        <f t="shared" si="1818"/>
      </c>
      <c r="K472" s="2066">
        <f t="shared" si="2009"/>
      </c>
      <c r="L472" s="2066">
        <f t="shared" si="1378"/>
      </c>
      <c r="M472" s="2066">
        <f t="shared" si="1556"/>
      </c>
      <c r="N472" s="2066">
        <f t="shared" si="781"/>
      </c>
      <c r="O472" s="2067">
        <f t="shared" si="1138"/>
      </c>
      <c r="P472" s="2068">
        <f>(P471+P468)/2</f>
      </c>
      <c r="Q472" s="2067">
        <f>(Q471+Q468)/2</f>
      </c>
      <c r="R472" s="2069">
        <f>(R471+R468)/2</f>
      </c>
      <c r="S472" s="2067">
        <f>S471+S468</f>
      </c>
      <c r="T472" s="2067">
        <f>T471+T468</f>
      </c>
      <c r="U472" s="2067">
        <f>U471+U468</f>
      </c>
      <c r="V472" s="2067">
        <f>V471+V468</f>
      </c>
      <c r="W472" s="2067">
        <f>W471+W468</f>
      </c>
      <c r="X472" s="2067">
        <f>X471+X468</f>
      </c>
      <c r="Y472" s="2067">
        <f>Y471+Y468</f>
      </c>
      <c r="Z472" s="2067">
        <f>Z471+Z468</f>
      </c>
      <c r="AA472" s="2125">
        <f t="shared" si="587"/>
      </c>
      <c r="AB472" s="2126"/>
      <c r="AC472" s="2126"/>
      <c r="AD472" s="2067">
        <f>AD471+AD468</f>
      </c>
    </row>
    <row r="473">
      <c r="A473" s="2105" t="s">
        <v>1834</v>
      </c>
      <c r="B473" s="2105" t="s">
        <v>1792</v>
      </c>
      <c r="C473" s="2105"/>
      <c r="D473" s="2106" t="s">
        <v>1793</v>
      </c>
      <c r="E473" s="2106"/>
      <c r="F473" s="2106"/>
      <c r="G473" s="2106"/>
      <c r="H473" s="2106"/>
      <c r="I473" s="2106"/>
      <c r="J473" s="2107" t="s">
        <v>1794</v>
      </c>
      <c r="K473" s="2107"/>
      <c r="L473" s="2107"/>
      <c r="M473" s="2107"/>
      <c r="N473" s="2107"/>
      <c r="O473" s="2107"/>
      <c r="P473" s="2107"/>
      <c r="Q473" s="2107"/>
      <c r="R473" s="2107"/>
      <c r="S473" s="2107"/>
      <c r="T473" s="2107"/>
      <c r="U473" s="2107"/>
      <c r="V473" s="2107"/>
      <c r="W473" s="2107"/>
      <c r="X473" s="2107"/>
      <c r="Y473" s="2107"/>
      <c r="Z473" s="2107"/>
      <c r="AA473" s="2107"/>
      <c r="AB473" s="2107"/>
      <c r="AC473" s="2107"/>
      <c r="AD473" s="2108"/>
    </row>
    <row r="474">
      <c r="A474" s="2105"/>
      <c r="B474" s="2105" t="s">
        <v>1795</v>
      </c>
      <c r="C474" s="2105" t="s">
        <v>1796</v>
      </c>
      <c r="D474" s="2106" t="s">
        <v>1797</v>
      </c>
      <c r="E474" s="2109" t="s">
        <v>1798</v>
      </c>
      <c r="F474" s="2106" t="s">
        <v>1799</v>
      </c>
      <c r="G474" s="2110" t="s">
        <v>1800</v>
      </c>
      <c r="H474" s="2110" t="s">
        <v>1801</v>
      </c>
      <c r="I474" s="2110" t="s">
        <v>1802</v>
      </c>
      <c r="J474" s="2107" t="s">
        <v>1803</v>
      </c>
      <c r="K474" s="2111" t="s">
        <v>1804</v>
      </c>
      <c r="L474" s="2111" t="s">
        <v>1805</v>
      </c>
      <c r="M474" s="2111" t="s">
        <v>1806</v>
      </c>
      <c r="N474" s="2111" t="s">
        <v>1807</v>
      </c>
      <c r="O474" s="2108" t="s">
        <v>1808</v>
      </c>
      <c r="P474" s="2111" t="s">
        <v>1809</v>
      </c>
      <c r="Q474" s="2108" t="s">
        <v>1810</v>
      </c>
      <c r="R474" s="2107" t="s">
        <v>1811</v>
      </c>
      <c r="S474" s="2108" t="s">
        <v>1812</v>
      </c>
      <c r="T474" s="2108" t="s">
        <v>1813</v>
      </c>
      <c r="U474" s="2108" t="s">
        <v>1814</v>
      </c>
      <c r="V474" s="2108" t="s">
        <v>1815</v>
      </c>
      <c r="W474" s="2108" t="s">
        <v>1816</v>
      </c>
      <c r="X474" s="2108" t="s">
        <v>1817</v>
      </c>
      <c r="Y474" s="2108" t="s">
        <v>1818</v>
      </c>
      <c r="Z474" s="2108" t="s">
        <v>1819</v>
      </c>
      <c r="AA474" s="2107" t="s">
        <v>1820</v>
      </c>
      <c r="AB474" s="2112" t="s">
        <v>1821</v>
      </c>
      <c r="AC474" s="2112" t="s">
        <v>1822</v>
      </c>
      <c r="AD474" s="2108" t="s">
        <v>1823</v>
      </c>
    </row>
    <row r="475">
      <c r="A475" s="2113" t="s">
        <v>1893</v>
      </c>
      <c r="B475" s="2103" t="s">
        <v>1825</v>
      </c>
      <c r="C475" s="2103" t="s">
        <v>1826</v>
      </c>
      <c r="D475" s="2114">
        <v>368.1</v>
      </c>
      <c r="E475" s="2115">
        <v>0</v>
      </c>
      <c r="F475" s="2060">
        <f t="shared" ref="F475:F481" si="1717">E475*2000*1.2</f>
      </c>
      <c r="G475" s="2057">
        <f t="shared" ref="G475:G481" si="961">F475/D475</f>
      </c>
      <c r="H475" s="2057">
        <f t="shared" ref="H475:H481" si="54">D475/E475</f>
      </c>
      <c r="I475" s="2057">
        <f t="shared" ref="I475:I481" si="410">F475/E475</f>
      </c>
      <c r="J475" s="2057">
        <f t="shared" ref="J475:J481" si="1819">D475/T475</f>
      </c>
      <c r="K475" s="2058">
        <f t="shared" ref="K475:K481" si="2010">O475/S475*1</f>
      </c>
      <c r="L475" s="2058">
        <f t="shared" ref="L475:L481" si="1379">T475/S475</f>
      </c>
      <c r="M475" s="2058">
        <f t="shared" ref="M475:M481" si="1557">V475/S475</f>
      </c>
      <c r="N475" s="2058">
        <f t="shared" ref="N475:N481" si="782">W475/V475</f>
      </c>
      <c r="O475" s="2059">
        <f t="shared" ref="O475:O481" si="1139">U475/P475</f>
      </c>
      <c r="P475" s="2092">
        <v>0.0253</v>
      </c>
      <c r="Q475" s="2093">
        <v>64</v>
      </c>
      <c r="R475" s="2057">
        <f t="shared" ref="R475:R480" si="232">(D475/S475)*1000</f>
      </c>
      <c r="S475" s="2059">
        <v>2940</v>
      </c>
      <c r="T475" s="2059">
        <v>61</v>
      </c>
      <c r="U475" s="2059">
        <v>13</v>
      </c>
      <c r="V475" s="2059">
        <v>67</v>
      </c>
      <c r="W475" s="2059">
        <v>24</v>
      </c>
      <c r="X475" s="2059">
        <v>1</v>
      </c>
      <c r="Y475" s="2059">
        <v>0</v>
      </c>
      <c r="Z475" s="2093">
        <v>4</v>
      </c>
      <c r="AA475" s="2057">
        <f t="shared" ref="AA475:AA481" si="588">AD475*1000/D475</f>
      </c>
      <c r="AB475" s="2116" t="s">
        <v>1863</v>
      </c>
      <c r="AC475" s="2116" t="s">
        <v>1851</v>
      </c>
      <c r="AD475" s="2093">
        <v>15</v>
      </c>
    </row>
    <row r="476">
      <c r="A476" s="2113"/>
      <c r="B476" s="2103" t="s">
        <v>1825</v>
      </c>
      <c r="C476" s="2103" t="s">
        <v>1828</v>
      </c>
      <c r="D476" s="2114">
        <v>404.71</v>
      </c>
      <c r="E476" s="2115">
        <v>0</v>
      </c>
      <c r="F476" s="2060">
        <f t="shared" si="1717"/>
      </c>
      <c r="G476" s="2057">
        <f t="shared" si="961"/>
      </c>
      <c r="H476" s="2057">
        <f t="shared" si="54"/>
      </c>
      <c r="I476" s="2057">
        <f t="shared" si="410"/>
      </c>
      <c r="J476" s="2057">
        <f t="shared" si="1819"/>
      </c>
      <c r="K476" s="2058">
        <f t="shared" si="2010"/>
      </c>
      <c r="L476" s="2058">
        <f t="shared" si="1379"/>
      </c>
      <c r="M476" s="2058">
        <f t="shared" si="1557"/>
      </c>
      <c r="N476" s="2058">
        <f t="shared" si="782"/>
      </c>
      <c r="O476" s="2059">
        <f t="shared" si="1139"/>
      </c>
      <c r="P476" s="2092">
        <v>0.0379</v>
      </c>
      <c r="Q476" s="2093">
        <v>57</v>
      </c>
      <c r="R476" s="2057">
        <f t="shared" si="232"/>
      </c>
      <c r="S476" s="2059">
        <v>2418</v>
      </c>
      <c r="T476" s="2059">
        <v>84</v>
      </c>
      <c r="U476" s="2059">
        <v>15</v>
      </c>
      <c r="V476" s="2059">
        <v>88</v>
      </c>
      <c r="W476" s="2059">
        <v>8</v>
      </c>
      <c r="X476" s="2093">
        <v>0</v>
      </c>
      <c r="Y476" s="2093">
        <v>0</v>
      </c>
      <c r="Z476" s="2093">
        <v>4</v>
      </c>
      <c r="AA476" s="2057">
        <f t="shared" si="588"/>
      </c>
      <c r="AB476" s="2116" t="s">
        <v>1863</v>
      </c>
      <c r="AC476" s="2116" t="s">
        <v>1851</v>
      </c>
      <c r="AD476" s="2093">
        <v>7</v>
      </c>
    </row>
    <row r="477">
      <c r="A477" s="2113"/>
      <c r="B477" s="2118" t="s">
        <v>1832</v>
      </c>
      <c r="C477" s="2118"/>
      <c r="D477" s="2064">
        <f>SUM(D475:D476)</f>
      </c>
      <c r="E477" s="2119">
        <f>SUM(E475:E476)</f>
      </c>
      <c r="F477" s="2064">
        <f t="shared" si="1717"/>
      </c>
      <c r="G477" s="2061">
        <f t="shared" si="961"/>
      </c>
      <c r="H477" s="2061">
        <f t="shared" si="54"/>
      </c>
      <c r="I477" s="2061">
        <f t="shared" si="410"/>
      </c>
      <c r="J477" s="2061">
        <f t="shared" si="1819"/>
      </c>
      <c r="K477" s="2062">
        <f t="shared" si="2010"/>
      </c>
      <c r="L477" s="2062">
        <f t="shared" si="1379"/>
      </c>
      <c r="M477" s="2062">
        <f t="shared" si="1557"/>
      </c>
      <c r="N477" s="2062">
        <f t="shared" si="782"/>
      </c>
      <c r="O477" s="2063">
        <f t="shared" si="1139"/>
      </c>
      <c r="P477" s="2062">
        <f>AVERAGE(P475:P476)</f>
      </c>
      <c r="Q477" s="2064">
        <f>AVERAGE(Q475:Q476)</f>
      </c>
      <c r="R477" s="2061">
        <f t="shared" si="232"/>
      </c>
      <c r="S477" s="2063">
        <f>SUM(S475:S476)</f>
      </c>
      <c r="T477" s="2063">
        <f>SUM(T475:T476)</f>
      </c>
      <c r="U477" s="2063">
        <f>SUM(U475:U476)</f>
      </c>
      <c r="V477" s="2063">
        <f>SUM(V475:V476)</f>
      </c>
      <c r="W477" s="2063">
        <f>SUM(W475:W476)</f>
      </c>
      <c r="X477" s="2063">
        <f>SUM(X475:X476)</f>
      </c>
      <c r="Y477" s="2063">
        <f>SUM(Y475:Y476)</f>
      </c>
      <c r="Z477" s="2063">
        <f>SUM(Z475:Z476)</f>
      </c>
      <c r="AA477" s="2120">
        <f t="shared" si="588"/>
      </c>
      <c r="AB477" s="2121"/>
      <c r="AC477" s="2121"/>
      <c r="AD477" s="2122">
        <f>SUM(AD475:AD476)</f>
      </c>
    </row>
    <row r="478">
      <c r="A478" s="2113"/>
      <c r="B478" s="2123" t="s">
        <v>1837</v>
      </c>
      <c r="C478" s="2103" t="s">
        <v>1830</v>
      </c>
      <c r="D478" s="2127">
        <v>252.55</v>
      </c>
      <c r="E478" s="2115">
        <v>0</v>
      </c>
      <c r="F478" s="2060">
        <f t="shared" si="1717"/>
      </c>
      <c r="G478" s="2057">
        <f t="shared" si="961"/>
      </c>
      <c r="H478" s="2057">
        <f t="shared" si="54"/>
      </c>
      <c r="I478" s="2057">
        <f t="shared" si="410"/>
      </c>
      <c r="J478" s="2057">
        <f t="shared" si="1819"/>
      </c>
      <c r="K478" s="2058">
        <f t="shared" si="2010"/>
      </c>
      <c r="L478" s="2058">
        <f t="shared" si="1379"/>
      </c>
      <c r="M478" s="2058">
        <f t="shared" si="1557"/>
      </c>
      <c r="N478" s="2058">
        <f t="shared" si="782"/>
      </c>
      <c r="O478" s="2059">
        <f t="shared" si="1139"/>
      </c>
      <c r="P478" s="2092">
        <v>0.038</v>
      </c>
      <c r="Q478" s="2093">
        <v>63</v>
      </c>
      <c r="R478" s="2057">
        <f t="shared" si="232"/>
      </c>
      <c r="S478" s="2059">
        <v>1924</v>
      </c>
      <c r="T478" s="2059">
        <v>72</v>
      </c>
      <c r="U478" s="2059">
        <v>14</v>
      </c>
      <c r="V478" s="2059">
        <v>86</v>
      </c>
      <c r="W478" s="2059">
        <v>5</v>
      </c>
      <c r="X478" s="2059">
        <v>0</v>
      </c>
      <c r="Y478" s="2059">
        <v>0</v>
      </c>
      <c r="Z478" s="2059">
        <v>2</v>
      </c>
      <c r="AA478" s="2057">
        <f t="shared" si="588"/>
      </c>
      <c r="AB478" s="2116" t="s">
        <v>1863</v>
      </c>
      <c r="AC478" s="2116" t="s">
        <v>1851</v>
      </c>
      <c r="AD478" s="2093">
        <v>6</v>
      </c>
    </row>
    <row r="479">
      <c r="A479" s="2113"/>
      <c r="B479" s="2123" t="s">
        <v>1837</v>
      </c>
      <c r="C479" s="2103" t="s">
        <v>1831</v>
      </c>
      <c r="D479" s="2114">
        <v>307.73</v>
      </c>
      <c r="E479" s="2115">
        <v>1</v>
      </c>
      <c r="F479" s="2060">
        <f t="shared" si="1717"/>
      </c>
      <c r="G479" s="2057">
        <f t="shared" si="961"/>
      </c>
      <c r="H479" s="2057">
        <f t="shared" si="54"/>
      </c>
      <c r="I479" s="2057">
        <f t="shared" si="410"/>
      </c>
      <c r="J479" s="2057">
        <f t="shared" si="1819"/>
      </c>
      <c r="K479" s="2058">
        <f t="shared" si="2010"/>
      </c>
      <c r="L479" s="2058">
        <f t="shared" si="1379"/>
      </c>
      <c r="M479" s="2058">
        <f t="shared" si="1557"/>
      </c>
      <c r="N479" s="2058">
        <f t="shared" si="782"/>
      </c>
      <c r="O479" s="2059">
        <f t="shared" si="1139"/>
      </c>
      <c r="P479" s="2092">
        <v>0.0259</v>
      </c>
      <c r="Q479" s="2093">
        <v>67</v>
      </c>
      <c r="R479" s="2057">
        <f t="shared" si="232"/>
      </c>
      <c r="S479" s="2059">
        <v>1995</v>
      </c>
      <c r="T479" s="2059">
        <v>62</v>
      </c>
      <c r="U479" s="2059">
        <v>9</v>
      </c>
      <c r="V479" s="2059">
        <v>69</v>
      </c>
      <c r="W479" s="2059">
        <v>11</v>
      </c>
      <c r="X479" s="2059">
        <v>1</v>
      </c>
      <c r="Y479" s="2059">
        <v>0</v>
      </c>
      <c r="Z479" s="2059">
        <v>2</v>
      </c>
      <c r="AA479" s="2057">
        <f t="shared" si="588"/>
      </c>
      <c r="AB479" s="2116" t="s">
        <v>1863</v>
      </c>
      <c r="AC479" s="2116" t="s">
        <v>1851</v>
      </c>
      <c r="AD479" s="2093">
        <v>10</v>
      </c>
    </row>
    <row r="480">
      <c r="A480" s="2113"/>
      <c r="B480" s="2118" t="s">
        <v>1832</v>
      </c>
      <c r="C480" s="2118"/>
      <c r="D480" s="2064">
        <f>SUM(D478:D479)</f>
      </c>
      <c r="E480" s="2064">
        <f>SUM(E478:E479)</f>
      </c>
      <c r="F480" s="2064">
        <f t="shared" si="1717"/>
      </c>
      <c r="G480" s="2061">
        <f t="shared" si="961"/>
      </c>
      <c r="H480" s="2061">
        <f t="shared" si="54"/>
      </c>
      <c r="I480" s="2061">
        <f t="shared" si="410"/>
      </c>
      <c r="J480" s="2061">
        <f t="shared" si="1819"/>
      </c>
      <c r="K480" s="2062">
        <f t="shared" si="2010"/>
      </c>
      <c r="L480" s="2062">
        <f t="shared" si="1379"/>
      </c>
      <c r="M480" s="2062">
        <f t="shared" si="1557"/>
      </c>
      <c r="N480" s="2062">
        <f t="shared" si="782"/>
      </c>
      <c r="O480" s="2063">
        <f t="shared" si="1139"/>
      </c>
      <c r="P480" s="2062">
        <f>AVERAGE(P478:P479)</f>
      </c>
      <c r="Q480" s="2064">
        <f>AVERAGE(Q478:Q479)</f>
      </c>
      <c r="R480" s="2064">
        <f t="shared" si="232"/>
      </c>
      <c r="S480" s="2063">
        <f>SUM(S478:S479)</f>
      </c>
      <c r="T480" s="2063">
        <f>SUM(T478:T479)</f>
      </c>
      <c r="U480" s="2063">
        <f>SUM(U478:U479)</f>
      </c>
      <c r="V480" s="2063">
        <f>SUM(V478:V479)</f>
      </c>
      <c r="W480" s="2063">
        <f>SUM(W478:W479)</f>
      </c>
      <c r="X480" s="2063">
        <f>SUM(X478:X479)</f>
      </c>
      <c r="Y480" s="2063">
        <f>SUM(Y478:Y479)</f>
      </c>
      <c r="Z480" s="2063">
        <f>SUM(Z478:Z479)</f>
      </c>
      <c r="AA480" s="2120">
        <f t="shared" si="588"/>
      </c>
      <c r="AB480" s="2121"/>
      <c r="AC480" s="2121"/>
      <c r="AD480" s="2122">
        <f>SUM(AD478:AD479)</f>
      </c>
    </row>
    <row r="481">
      <c r="A481" s="2113"/>
      <c r="B481" s="2124" t="s">
        <v>1833</v>
      </c>
      <c r="C481" s="2124"/>
      <c r="D481" s="2069">
        <f>D480+D477</f>
      </c>
      <c r="E481" s="2069">
        <f>E480+E477</f>
      </c>
      <c r="F481" s="2069">
        <f t="shared" si="1717"/>
      </c>
      <c r="G481" s="2065">
        <f t="shared" si="961"/>
      </c>
      <c r="H481" s="2065">
        <f t="shared" si="54"/>
      </c>
      <c r="I481" s="2065">
        <f t="shared" si="410"/>
      </c>
      <c r="J481" s="2065">
        <f t="shared" si="1819"/>
      </c>
      <c r="K481" s="2066">
        <f t="shared" si="2010"/>
      </c>
      <c r="L481" s="2066">
        <f t="shared" si="1379"/>
      </c>
      <c r="M481" s="2066">
        <f t="shared" si="1557"/>
      </c>
      <c r="N481" s="2066">
        <f t="shared" si="782"/>
      </c>
      <c r="O481" s="2067">
        <f t="shared" si="1139"/>
      </c>
      <c r="P481" s="2068">
        <f>(P480+P477)/2</f>
      </c>
      <c r="Q481" s="2067">
        <f>(Q480+Q477)/2</f>
      </c>
      <c r="R481" s="2069">
        <f>(R480+R477)/2</f>
      </c>
      <c r="S481" s="2067">
        <f>S480+S477</f>
      </c>
      <c r="T481" s="2067">
        <f>T480+T477</f>
      </c>
      <c r="U481" s="2067">
        <f>U480+U477</f>
      </c>
      <c r="V481" s="2067">
        <f>V480+V477</f>
      </c>
      <c r="W481" s="2067">
        <f>W480+W477</f>
      </c>
      <c r="X481" s="2067">
        <f>X480+X477</f>
      </c>
      <c r="Y481" s="2067">
        <f>Y480+Y477</f>
      </c>
      <c r="Z481" s="2067">
        <f>Z480+Z477</f>
      </c>
      <c r="AA481" s="2125">
        <f t="shared" si="588"/>
      </c>
      <c r="AB481" s="2126"/>
      <c r="AC481" s="2126"/>
      <c r="AD481" s="2067">
        <f>AD480+AD477</f>
      </c>
    </row>
    <row r="482">
      <c r="A482" s="2105" t="s">
        <v>1834</v>
      </c>
      <c r="B482" s="2105" t="s">
        <v>1792</v>
      </c>
      <c r="C482" s="2105"/>
      <c r="D482" s="2106" t="s">
        <v>1793</v>
      </c>
      <c r="E482" s="2106"/>
      <c r="F482" s="2106"/>
      <c r="G482" s="2106"/>
      <c r="H482" s="2106"/>
      <c r="I482" s="2106"/>
      <c r="J482" s="2107" t="s">
        <v>1794</v>
      </c>
      <c r="K482" s="2107"/>
      <c r="L482" s="2107"/>
      <c r="M482" s="2107"/>
      <c r="N482" s="2107"/>
      <c r="O482" s="2107"/>
      <c r="P482" s="2107"/>
      <c r="Q482" s="2107"/>
      <c r="R482" s="2107"/>
      <c r="S482" s="2107"/>
      <c r="T482" s="2107"/>
      <c r="U482" s="2107"/>
      <c r="V482" s="2107"/>
      <c r="W482" s="2107"/>
      <c r="X482" s="2107"/>
      <c r="Y482" s="2107"/>
      <c r="Z482" s="2107"/>
      <c r="AA482" s="2107"/>
      <c r="AB482" s="2107"/>
      <c r="AC482" s="2107"/>
      <c r="AD482" s="2108"/>
    </row>
    <row r="483">
      <c r="A483" s="2105"/>
      <c r="B483" s="2105" t="s">
        <v>1795</v>
      </c>
      <c r="C483" s="2105" t="s">
        <v>1796</v>
      </c>
      <c r="D483" s="2106" t="s">
        <v>1797</v>
      </c>
      <c r="E483" s="2109" t="s">
        <v>1798</v>
      </c>
      <c r="F483" s="2106" t="s">
        <v>1799</v>
      </c>
      <c r="G483" s="2110" t="s">
        <v>1800</v>
      </c>
      <c r="H483" s="2110" t="s">
        <v>1801</v>
      </c>
      <c r="I483" s="2110" t="s">
        <v>1802</v>
      </c>
      <c r="J483" s="2107" t="s">
        <v>1803</v>
      </c>
      <c r="K483" s="2111" t="s">
        <v>1804</v>
      </c>
      <c r="L483" s="2111" t="s">
        <v>1805</v>
      </c>
      <c r="M483" s="2111" t="s">
        <v>1806</v>
      </c>
      <c r="N483" s="2111" t="s">
        <v>1807</v>
      </c>
      <c r="O483" s="2108" t="s">
        <v>1808</v>
      </c>
      <c r="P483" s="2111" t="s">
        <v>1809</v>
      </c>
      <c r="Q483" s="2108" t="s">
        <v>1810</v>
      </c>
      <c r="R483" s="2107" t="s">
        <v>1811</v>
      </c>
      <c r="S483" s="2108" t="s">
        <v>1812</v>
      </c>
      <c r="T483" s="2108" t="s">
        <v>1813</v>
      </c>
      <c r="U483" s="2108" t="s">
        <v>1814</v>
      </c>
      <c r="V483" s="2108" t="s">
        <v>1815</v>
      </c>
      <c r="W483" s="2108" t="s">
        <v>1816</v>
      </c>
      <c r="X483" s="2108" t="s">
        <v>1817</v>
      </c>
      <c r="Y483" s="2108" t="s">
        <v>1818</v>
      </c>
      <c r="Z483" s="2108" t="s">
        <v>1819</v>
      </c>
      <c r="AA483" s="2107" t="s">
        <v>1820</v>
      </c>
      <c r="AB483" s="2112" t="s">
        <v>1821</v>
      </c>
      <c r="AC483" s="2112" t="s">
        <v>1822</v>
      </c>
      <c r="AD483" s="2108" t="s">
        <v>1823</v>
      </c>
    </row>
    <row r="484">
      <c r="A484" s="2113" t="s">
        <v>1894</v>
      </c>
      <c r="B484" s="2103" t="s">
        <v>1847</v>
      </c>
      <c r="C484" s="2103" t="s">
        <v>1826</v>
      </c>
      <c r="D484" s="2114">
        <v>480.03</v>
      </c>
      <c r="E484" s="2115">
        <v>0</v>
      </c>
      <c r="F484" s="2060">
        <f t="shared" ref="F484:F490" si="1718">E484*2000*1.2</f>
      </c>
      <c r="G484" s="2057">
        <f t="shared" ref="G484:G490" si="962">F484/D484</f>
      </c>
      <c r="H484" s="2057">
        <f t="shared" ref="H484:H490" si="55">D484/E484</f>
      </c>
      <c r="I484" s="2057">
        <f t="shared" ref="I484:I490" si="411">F484/E484</f>
      </c>
      <c r="J484" s="2057">
        <f t="shared" ref="J484:J490" si="1820">D484/T484</f>
      </c>
      <c r="K484" s="2058">
        <f t="shared" ref="K484:K490" si="2011">O484/S484*1</f>
      </c>
      <c r="L484" s="2058">
        <f t="shared" ref="L484:L490" si="1380">T484/S484</f>
      </c>
      <c r="M484" s="2058">
        <f t="shared" ref="M484:M490" si="1558">V484/S484</f>
      </c>
      <c r="N484" s="2058">
        <f t="shared" ref="N484:N490" si="783">W484/V484</f>
      </c>
      <c r="O484" s="2059">
        <f t="shared" ref="O484:O490" si="1140">U484/P484</f>
      </c>
      <c r="P484" s="2092">
        <v>0.0317</v>
      </c>
      <c r="Q484" s="2093">
        <v>75</v>
      </c>
      <c r="R484" s="2057">
        <f t="shared" ref="R484:R489" si="233">(D484/S484)*1000</f>
      </c>
      <c r="S484" s="2059">
        <v>3588</v>
      </c>
      <c r="T484" s="2059">
        <v>69</v>
      </c>
      <c r="U484" s="2059">
        <v>14</v>
      </c>
      <c r="V484" s="2059">
        <v>72</v>
      </c>
      <c r="W484" s="2059">
        <v>25</v>
      </c>
      <c r="X484" s="2059">
        <v>1</v>
      </c>
      <c r="Y484" s="2059">
        <v>0</v>
      </c>
      <c r="Z484" s="2093">
        <v>2</v>
      </c>
      <c r="AA484" s="2057">
        <f t="shared" ref="AA484:AA490" si="589">AD484*1000/D484</f>
      </c>
      <c r="AB484" s="2116" t="s">
        <v>1863</v>
      </c>
      <c r="AC484" s="2116" t="s">
        <v>1851</v>
      </c>
      <c r="AD484" s="2093">
        <v>17</v>
      </c>
    </row>
    <row r="485">
      <c r="A485" s="2113"/>
      <c r="B485" s="2103" t="s">
        <v>1847</v>
      </c>
      <c r="C485" s="2103" t="s">
        <v>1828</v>
      </c>
      <c r="D485" s="2114">
        <v>627.3</v>
      </c>
      <c r="E485" s="2115">
        <v>0</v>
      </c>
      <c r="F485" s="2060">
        <f t="shared" si="1718"/>
      </c>
      <c r="G485" s="2057">
        <f t="shared" si="962"/>
      </c>
      <c r="H485" s="2057">
        <f t="shared" si="55"/>
      </c>
      <c r="I485" s="2057">
        <f t="shared" si="411"/>
      </c>
      <c r="J485" s="2057">
        <f t="shared" si="1820"/>
      </c>
      <c r="K485" s="2058">
        <f t="shared" si="2011"/>
      </c>
      <c r="L485" s="2058">
        <f t="shared" si="1380"/>
      </c>
      <c r="M485" s="2058">
        <f t="shared" si="1558"/>
      </c>
      <c r="N485" s="2058">
        <f t="shared" si="783"/>
      </c>
      <c r="O485" s="2059">
        <f t="shared" si="1140"/>
      </c>
      <c r="P485" s="2092">
        <v>0.0389</v>
      </c>
      <c r="Q485" s="2093">
        <v>74</v>
      </c>
      <c r="R485" s="2057">
        <f t="shared" si="233"/>
      </c>
      <c r="S485" s="2059">
        <v>4209</v>
      </c>
      <c r="T485" s="2059">
        <v>122</v>
      </c>
      <c r="U485" s="2059">
        <v>23</v>
      </c>
      <c r="V485" s="2059">
        <v>130</v>
      </c>
      <c r="W485" s="2059">
        <v>11</v>
      </c>
      <c r="X485" s="2093">
        <v>0</v>
      </c>
      <c r="Y485" s="2093">
        <v>0</v>
      </c>
      <c r="Z485" s="2093">
        <v>1</v>
      </c>
      <c r="AA485" s="2057">
        <f t="shared" si="589"/>
      </c>
      <c r="AB485" s="2116" t="s">
        <v>1863</v>
      </c>
      <c r="AC485" s="2116" t="s">
        <v>1851</v>
      </c>
      <c r="AD485" s="2093">
        <v>11</v>
      </c>
    </row>
    <row r="486">
      <c r="A486" s="2113"/>
      <c r="B486" s="2118" t="s">
        <v>1832</v>
      </c>
      <c r="C486" s="2118"/>
      <c r="D486" s="2064">
        <f>SUM(D484:D485)</f>
      </c>
      <c r="E486" s="2119">
        <f>SUM(E484:E485)</f>
      </c>
      <c r="F486" s="2064">
        <f t="shared" si="1718"/>
      </c>
      <c r="G486" s="2061">
        <f t="shared" si="962"/>
      </c>
      <c r="H486" s="2061">
        <f t="shared" si="55"/>
      </c>
      <c r="I486" s="2061">
        <f t="shared" si="411"/>
      </c>
      <c r="J486" s="2061">
        <f t="shared" si="1820"/>
      </c>
      <c r="K486" s="2062">
        <f t="shared" si="2011"/>
      </c>
      <c r="L486" s="2062">
        <f t="shared" si="1380"/>
      </c>
      <c r="M486" s="2062">
        <f t="shared" si="1558"/>
      </c>
      <c r="N486" s="2062">
        <f t="shared" si="783"/>
      </c>
      <c r="O486" s="2063">
        <f t="shared" si="1140"/>
      </c>
      <c r="P486" s="2062">
        <f>AVERAGE(P484:P485)</f>
      </c>
      <c r="Q486" s="2064">
        <f>AVERAGE(Q484:Q485)</f>
      </c>
      <c r="R486" s="2061">
        <f t="shared" si="233"/>
      </c>
      <c r="S486" s="2063">
        <f>SUM(S484:S485)</f>
      </c>
      <c r="T486" s="2063">
        <f>SUM(T484:T485)</f>
      </c>
      <c r="U486" s="2063">
        <f>SUM(U484:U485)</f>
      </c>
      <c r="V486" s="2063">
        <f>SUM(V484:V485)</f>
      </c>
      <c r="W486" s="2063">
        <f>SUM(W484:W485)</f>
      </c>
      <c r="X486" s="2063">
        <f>SUM(X484:X485)</f>
      </c>
      <c r="Y486" s="2063">
        <f>SUM(Y484:Y485)</f>
      </c>
      <c r="Z486" s="2063">
        <f>SUM(Z484:Z485)</f>
      </c>
      <c r="AA486" s="2120">
        <f t="shared" si="589"/>
      </c>
      <c r="AB486" s="2121"/>
      <c r="AC486" s="2121"/>
      <c r="AD486" s="2122">
        <f>SUM(AD484:AD485)</f>
      </c>
    </row>
    <row r="487">
      <c r="A487" s="2113"/>
      <c r="B487" s="2123" t="s">
        <v>1829</v>
      </c>
      <c r="C487" s="2103" t="s">
        <v>1830</v>
      </c>
      <c r="D487" s="2127">
        <v>546.63</v>
      </c>
      <c r="E487" s="2115">
        <v>1</v>
      </c>
      <c r="F487" s="2060">
        <f t="shared" si="1718"/>
      </c>
      <c r="G487" s="2057">
        <f t="shared" si="962"/>
      </c>
      <c r="H487" s="2057">
        <f t="shared" si="55"/>
      </c>
      <c r="I487" s="2057">
        <f t="shared" si="411"/>
      </c>
      <c r="J487" s="2057">
        <f t="shared" si="1820"/>
      </c>
      <c r="K487" s="2058">
        <f t="shared" si="2011"/>
      </c>
      <c r="L487" s="2058">
        <f t="shared" si="1380"/>
      </c>
      <c r="M487" s="2058">
        <f t="shared" si="1558"/>
      </c>
      <c r="N487" s="2058">
        <f t="shared" si="783"/>
      </c>
      <c r="O487" s="2059">
        <f t="shared" si="1140"/>
      </c>
      <c r="P487" s="2092">
        <v>0.0258</v>
      </c>
      <c r="Q487" s="2093">
        <v>77</v>
      </c>
      <c r="R487" s="2057">
        <f t="shared" si="233"/>
      </c>
      <c r="S487" s="2059">
        <v>4118</v>
      </c>
      <c r="T487" s="2059">
        <v>100</v>
      </c>
      <c r="U487" s="2059">
        <v>14</v>
      </c>
      <c r="V487" s="2059">
        <v>100</v>
      </c>
      <c r="W487" s="2059">
        <v>10</v>
      </c>
      <c r="X487" s="2059">
        <v>3</v>
      </c>
      <c r="Y487" s="2059">
        <v>0</v>
      </c>
      <c r="Z487" s="2093">
        <v>5</v>
      </c>
      <c r="AA487" s="2057">
        <f t="shared" si="589"/>
      </c>
      <c r="AB487" s="2116" t="s">
        <v>1863</v>
      </c>
      <c r="AC487" s="2116" t="s">
        <v>1851</v>
      </c>
      <c r="AD487" s="2093">
        <v>5</v>
      </c>
    </row>
    <row r="488">
      <c r="A488" s="2113"/>
      <c r="B488" s="2123" t="s">
        <v>1829</v>
      </c>
      <c r="C488" s="2103" t="s">
        <v>1831</v>
      </c>
      <c r="D488" s="2114">
        <v>1016.13</v>
      </c>
      <c r="E488" s="2115">
        <v>1</v>
      </c>
      <c r="F488" s="2060">
        <f t="shared" si="1718"/>
      </c>
      <c r="G488" s="2057">
        <f t="shared" si="962"/>
      </c>
      <c r="H488" s="2057">
        <f t="shared" si="55"/>
      </c>
      <c r="I488" s="2057">
        <f t="shared" si="411"/>
      </c>
      <c r="J488" s="2057">
        <f t="shared" si="1820"/>
      </c>
      <c r="K488" s="2058">
        <f t="shared" si="2011"/>
      </c>
      <c r="L488" s="2058">
        <f t="shared" si="1380"/>
      </c>
      <c r="M488" s="2058">
        <f t="shared" si="1558"/>
      </c>
      <c r="N488" s="2058">
        <f t="shared" si="783"/>
      </c>
      <c r="O488" s="2059">
        <f t="shared" si="1140"/>
      </c>
      <c r="P488" s="2092">
        <v>0.0604</v>
      </c>
      <c r="Q488" s="2093">
        <v>80</v>
      </c>
      <c r="R488" s="2057">
        <f t="shared" si="233"/>
      </c>
      <c r="S488" s="2059">
        <v>5134</v>
      </c>
      <c r="T488" s="2059">
        <v>112</v>
      </c>
      <c r="U488" s="2059">
        <v>30</v>
      </c>
      <c r="V488" s="2059">
        <v>117</v>
      </c>
      <c r="W488" s="2059">
        <v>45</v>
      </c>
      <c r="X488" s="2059">
        <v>2</v>
      </c>
      <c r="Y488" s="2059">
        <v>0</v>
      </c>
      <c r="Z488" s="2059">
        <v>2</v>
      </c>
      <c r="AA488" s="2057">
        <f t="shared" si="589"/>
      </c>
      <c r="AB488" s="2116" t="s">
        <v>1863</v>
      </c>
      <c r="AC488" s="2116" t="s">
        <v>1851</v>
      </c>
      <c r="AD488" s="2093">
        <v>15</v>
      </c>
    </row>
    <row r="489">
      <c r="A489" s="2113"/>
      <c r="B489" s="2118" t="s">
        <v>1832</v>
      </c>
      <c r="C489" s="2118"/>
      <c r="D489" s="2064">
        <f>SUM(D487:D488)</f>
      </c>
      <c r="E489" s="2064">
        <f>SUM(E487:E488)</f>
      </c>
      <c r="F489" s="2064">
        <f t="shared" si="1718"/>
      </c>
      <c r="G489" s="2061">
        <f t="shared" si="962"/>
      </c>
      <c r="H489" s="2061">
        <f t="shared" si="55"/>
      </c>
      <c r="I489" s="2061">
        <f t="shared" si="411"/>
      </c>
      <c r="J489" s="2061">
        <f t="shared" si="1820"/>
      </c>
      <c r="K489" s="2062">
        <f t="shared" si="2011"/>
      </c>
      <c r="L489" s="2062">
        <f t="shared" si="1380"/>
      </c>
      <c r="M489" s="2062">
        <f t="shared" si="1558"/>
      </c>
      <c r="N489" s="2062">
        <f t="shared" si="783"/>
      </c>
      <c r="O489" s="2063">
        <f t="shared" si="1140"/>
      </c>
      <c r="P489" s="2062">
        <f>AVERAGE(P487:P488)</f>
      </c>
      <c r="Q489" s="2064">
        <f>AVERAGE(Q487:Q488)</f>
      </c>
      <c r="R489" s="2064">
        <f t="shared" si="233"/>
      </c>
      <c r="S489" s="2063">
        <f>SUM(S487:S488)</f>
      </c>
      <c r="T489" s="2063">
        <f>SUM(T487:T488)</f>
      </c>
      <c r="U489" s="2063">
        <f>SUM(U487:U488)</f>
      </c>
      <c r="V489" s="2063">
        <f>SUM(V487:V488)</f>
      </c>
      <c r="W489" s="2063">
        <f>SUM(W487:W488)</f>
      </c>
      <c r="X489" s="2063">
        <f>SUM(X487:X488)</f>
      </c>
      <c r="Y489" s="2063">
        <f>SUM(Y487:Y488)</f>
      </c>
      <c r="Z489" s="2063">
        <f>SUM(Z487:Z488)</f>
      </c>
      <c r="AA489" s="2120">
        <f t="shared" si="589"/>
      </c>
      <c r="AB489" s="2121"/>
      <c r="AC489" s="2121"/>
      <c r="AD489" s="2122">
        <f>SUM(AD487:AD488)</f>
      </c>
    </row>
    <row r="490">
      <c r="A490" s="2113"/>
      <c r="B490" s="2124" t="s">
        <v>1833</v>
      </c>
      <c r="C490" s="2124"/>
      <c r="D490" s="2069">
        <f>D489+D486</f>
      </c>
      <c r="E490" s="2069">
        <f>E489+E486</f>
      </c>
      <c r="F490" s="2069">
        <f t="shared" si="1718"/>
      </c>
      <c r="G490" s="2065">
        <f t="shared" si="962"/>
      </c>
      <c r="H490" s="2065">
        <f t="shared" si="55"/>
      </c>
      <c r="I490" s="2065">
        <f t="shared" si="411"/>
      </c>
      <c r="J490" s="2065">
        <f t="shared" si="1820"/>
      </c>
      <c r="K490" s="2066">
        <f t="shared" si="2011"/>
      </c>
      <c r="L490" s="2066">
        <f t="shared" si="1380"/>
      </c>
      <c r="M490" s="2066">
        <f t="shared" si="1558"/>
      </c>
      <c r="N490" s="2066">
        <f t="shared" si="783"/>
      </c>
      <c r="O490" s="2067">
        <f t="shared" si="1140"/>
      </c>
      <c r="P490" s="2068">
        <f>(P489+P486)/2</f>
      </c>
      <c r="Q490" s="2067">
        <f>(Q489+Q486)/2</f>
      </c>
      <c r="R490" s="2069">
        <f>(R489+R486)/2</f>
      </c>
      <c r="S490" s="2067">
        <f>S489+S486</f>
      </c>
      <c r="T490" s="2067">
        <f>T489+T486</f>
      </c>
      <c r="U490" s="2067">
        <f>U489+U486</f>
      </c>
      <c r="V490" s="2067">
        <f>V489+V486</f>
      </c>
      <c r="W490" s="2067">
        <f>W489+W486</f>
      </c>
      <c r="X490" s="2067">
        <f>X489+X486</f>
      </c>
      <c r="Y490" s="2067">
        <f>Y489+Y486</f>
      </c>
      <c r="Z490" s="2067">
        <f>Z489+Z486</f>
      </c>
      <c r="AA490" s="2125">
        <f t="shared" si="589"/>
      </c>
      <c r="AB490" s="2126"/>
      <c r="AC490" s="2126"/>
      <c r="AD490" s="2067">
        <f>AD489+AD486</f>
      </c>
    </row>
    <row r="491">
      <c r="A491" s="2105" t="s">
        <v>1834</v>
      </c>
      <c r="B491" s="2105" t="s">
        <v>1792</v>
      </c>
      <c r="C491" s="2105"/>
      <c r="D491" s="2106" t="s">
        <v>1793</v>
      </c>
      <c r="E491" s="2106"/>
      <c r="F491" s="2106"/>
      <c r="G491" s="2106"/>
      <c r="H491" s="2106"/>
      <c r="I491" s="2106"/>
      <c r="J491" s="2107" t="s">
        <v>1794</v>
      </c>
      <c r="K491" s="2107"/>
      <c r="L491" s="2107"/>
      <c r="M491" s="2107"/>
      <c r="N491" s="2107"/>
      <c r="O491" s="2107"/>
      <c r="P491" s="2107"/>
      <c r="Q491" s="2107"/>
      <c r="R491" s="2107"/>
      <c r="S491" s="2107"/>
      <c r="T491" s="2107"/>
      <c r="U491" s="2107"/>
      <c r="V491" s="2107"/>
      <c r="W491" s="2107"/>
      <c r="X491" s="2107"/>
      <c r="Y491" s="2107"/>
      <c r="Z491" s="2107"/>
      <c r="AA491" s="2107"/>
      <c r="AB491" s="2107"/>
      <c r="AC491" s="2107"/>
      <c r="AD491" s="2108"/>
    </row>
    <row r="492">
      <c r="A492" s="2105"/>
      <c r="B492" s="2105" t="s">
        <v>1795</v>
      </c>
      <c r="C492" s="2105" t="s">
        <v>1796</v>
      </c>
      <c r="D492" s="2106" t="s">
        <v>1797</v>
      </c>
      <c r="E492" s="2109" t="s">
        <v>1798</v>
      </c>
      <c r="F492" s="2106" t="s">
        <v>1799</v>
      </c>
      <c r="G492" s="2110" t="s">
        <v>1800</v>
      </c>
      <c r="H492" s="2110" t="s">
        <v>1801</v>
      </c>
      <c r="I492" s="2110" t="s">
        <v>1802</v>
      </c>
      <c r="J492" s="2107" t="s">
        <v>1803</v>
      </c>
      <c r="K492" s="2111" t="s">
        <v>1804</v>
      </c>
      <c r="L492" s="2111" t="s">
        <v>1805</v>
      </c>
      <c r="M492" s="2111" t="s">
        <v>1806</v>
      </c>
      <c r="N492" s="2111" t="s">
        <v>1807</v>
      </c>
      <c r="O492" s="2108" t="s">
        <v>1808</v>
      </c>
      <c r="P492" s="2111" t="s">
        <v>1809</v>
      </c>
      <c r="Q492" s="2108" t="s">
        <v>1810</v>
      </c>
      <c r="R492" s="2107" t="s">
        <v>1811</v>
      </c>
      <c r="S492" s="2108" t="s">
        <v>1812</v>
      </c>
      <c r="T492" s="2108" t="s">
        <v>1813</v>
      </c>
      <c r="U492" s="2108" t="s">
        <v>1814</v>
      </c>
      <c r="V492" s="2108" t="s">
        <v>1815</v>
      </c>
      <c r="W492" s="2108" t="s">
        <v>1816</v>
      </c>
      <c r="X492" s="2108" t="s">
        <v>1817</v>
      </c>
      <c r="Y492" s="2108" t="s">
        <v>1818</v>
      </c>
      <c r="Z492" s="2108" t="s">
        <v>1819</v>
      </c>
      <c r="AA492" s="2107" t="s">
        <v>1820</v>
      </c>
      <c r="AB492" s="2112" t="s">
        <v>1821</v>
      </c>
      <c r="AC492" s="2112" t="s">
        <v>1822</v>
      </c>
      <c r="AD492" s="2108" t="s">
        <v>1823</v>
      </c>
    </row>
    <row r="493">
      <c r="A493" s="2113" t="s">
        <v>1895</v>
      </c>
      <c r="B493" s="2103" t="s">
        <v>1847</v>
      </c>
      <c r="C493" s="2103" t="s">
        <v>1826</v>
      </c>
      <c r="D493" s="2114">
        <v>905.42</v>
      </c>
      <c r="E493" s="2115">
        <v>0</v>
      </c>
      <c r="F493" s="2060">
        <f t="shared" ref="F493:F499" si="1719">E493*2000*1.2</f>
      </c>
      <c r="G493" s="2057">
        <f t="shared" ref="G493:G499" si="963">F493/D493</f>
      </c>
      <c r="H493" s="2057">
        <f t="shared" ref="H493:H499" si="56">D493/E493</f>
      </c>
      <c r="I493" s="2057">
        <f t="shared" ref="I493:I499" si="412">F493/E493</f>
      </c>
      <c r="J493" s="2057">
        <f t="shared" ref="J493:J499" si="1821">D493/T493</f>
      </c>
      <c r="K493" s="2058">
        <f t="shared" ref="K493:K499" si="2012">O493/S493*1</f>
      </c>
      <c r="L493" s="2058">
        <f t="shared" ref="L493:L499" si="1381">T493/S493</f>
      </c>
      <c r="M493" s="2058">
        <f t="shared" ref="M493:M499" si="1559">V493/S493</f>
      </c>
      <c r="N493" s="2058">
        <f t="shared" ref="N493:N499" si="784">W493/V493</f>
      </c>
      <c r="O493" s="2059">
        <f t="shared" ref="O493:O499" si="1141">U493/P493</f>
      </c>
      <c r="P493" s="2092">
        <v>0.063</v>
      </c>
      <c r="Q493" s="2093">
        <v>95</v>
      </c>
      <c r="R493" s="2057">
        <f t="shared" ref="R493:R498" si="234">(D493/S493)*1000</f>
      </c>
      <c r="S493" s="2059">
        <v>5679</v>
      </c>
      <c r="T493" s="2059">
        <v>119</v>
      </c>
      <c r="U493" s="2059">
        <v>33</v>
      </c>
      <c r="V493" s="2059">
        <v>121</v>
      </c>
      <c r="W493" s="2059">
        <v>13</v>
      </c>
      <c r="X493" s="2059">
        <v>1</v>
      </c>
      <c r="Y493" s="2059">
        <v>1</v>
      </c>
      <c r="Z493" s="2093">
        <v>6</v>
      </c>
      <c r="AA493" s="2057">
        <f t="shared" ref="AA493:AA499" si="590">AD493*1000/D493</f>
      </c>
      <c r="AB493" s="2116" t="s">
        <v>1863</v>
      </c>
      <c r="AC493" s="2116" t="s">
        <v>1851</v>
      </c>
      <c r="AD493" s="2093">
        <v>20</v>
      </c>
    </row>
    <row r="494">
      <c r="A494" s="2113"/>
      <c r="B494" s="2103" t="s">
        <v>1847</v>
      </c>
      <c r="C494" s="2103" t="s">
        <v>1828</v>
      </c>
      <c r="D494" s="2114">
        <v>1095.03</v>
      </c>
      <c r="E494" s="2115">
        <v>0</v>
      </c>
      <c r="F494" s="2060">
        <f t="shared" si="1719"/>
      </c>
      <c r="G494" s="2057">
        <f t="shared" si="963"/>
      </c>
      <c r="H494" s="2057">
        <f t="shared" si="56"/>
      </c>
      <c r="I494" s="2057">
        <f t="shared" si="412"/>
      </c>
      <c r="J494" s="2057">
        <f t="shared" si="1821"/>
      </c>
      <c r="K494" s="2058">
        <f t="shared" si="2012"/>
      </c>
      <c r="L494" s="2058">
        <f t="shared" si="1381"/>
      </c>
      <c r="M494" s="2058">
        <f t="shared" si="1559"/>
      </c>
      <c r="N494" s="2058">
        <f t="shared" si="784"/>
      </c>
      <c r="O494" s="2059">
        <f t="shared" si="1141"/>
      </c>
      <c r="P494" s="2092">
        <v>0.0503</v>
      </c>
      <c r="Q494" s="2093">
        <v>83</v>
      </c>
      <c r="R494" s="2057">
        <f t="shared" si="234"/>
      </c>
      <c r="S494" s="2059">
        <v>5339</v>
      </c>
      <c r="T494" s="2059">
        <v>130</v>
      </c>
      <c r="U494" s="2059">
        <v>23</v>
      </c>
      <c r="V494" s="2059">
        <v>134</v>
      </c>
      <c r="W494" s="2059">
        <v>17</v>
      </c>
      <c r="X494" s="2093">
        <v>7</v>
      </c>
      <c r="Y494" s="2093">
        <v>0</v>
      </c>
      <c r="Z494" s="2093">
        <v>7</v>
      </c>
      <c r="AA494" s="2057">
        <f t="shared" si="590"/>
      </c>
      <c r="AB494" s="2116" t="s">
        <v>1863</v>
      </c>
      <c r="AC494" s="2116" t="s">
        <v>1851</v>
      </c>
      <c r="AD494" s="2093">
        <v>8</v>
      </c>
    </row>
    <row r="495">
      <c r="A495" s="2113"/>
      <c r="B495" s="2118" t="s">
        <v>1832</v>
      </c>
      <c r="C495" s="2118"/>
      <c r="D495" s="2064">
        <f>SUM(D493:D494)</f>
      </c>
      <c r="E495" s="2119">
        <f>SUM(E493:E494)</f>
      </c>
      <c r="F495" s="2064">
        <f t="shared" si="1719"/>
      </c>
      <c r="G495" s="2061">
        <f t="shared" si="963"/>
      </c>
      <c r="H495" s="2061">
        <f t="shared" si="56"/>
      </c>
      <c r="I495" s="2061">
        <f t="shared" si="412"/>
      </c>
      <c r="J495" s="2061">
        <f t="shared" si="1821"/>
      </c>
      <c r="K495" s="2062">
        <f t="shared" si="2012"/>
      </c>
      <c r="L495" s="2062">
        <f t="shared" si="1381"/>
      </c>
      <c r="M495" s="2062">
        <f t="shared" si="1559"/>
      </c>
      <c r="N495" s="2062">
        <f t="shared" si="784"/>
      </c>
      <c r="O495" s="2063">
        <f t="shared" si="1141"/>
      </c>
      <c r="P495" s="2062">
        <f>AVERAGE(P493:P494)</f>
      </c>
      <c r="Q495" s="2064">
        <f>AVERAGE(Q493:Q494)</f>
      </c>
      <c r="R495" s="2061">
        <f t="shared" si="234"/>
      </c>
      <c r="S495" s="2063">
        <f>SUM(S493:S494)</f>
      </c>
      <c r="T495" s="2063">
        <f>SUM(T493:T494)</f>
      </c>
      <c r="U495" s="2063">
        <f>SUM(U493:U494)</f>
      </c>
      <c r="V495" s="2063">
        <f>SUM(V493:V494)</f>
      </c>
      <c r="W495" s="2063">
        <f>SUM(W493:W494)</f>
      </c>
      <c r="X495" s="2063">
        <f>SUM(X493:X494)</f>
      </c>
      <c r="Y495" s="2063">
        <f>SUM(Y493:Y494)</f>
      </c>
      <c r="Z495" s="2063">
        <f>SUM(Z493:Z494)</f>
      </c>
      <c r="AA495" s="2120">
        <f t="shared" si="590"/>
      </c>
      <c r="AB495" s="2121"/>
      <c r="AC495" s="2121"/>
      <c r="AD495" s="2122">
        <f>SUM(AD493:AD494)</f>
      </c>
    </row>
    <row r="496">
      <c r="A496" s="2113"/>
      <c r="B496" s="2123" t="s">
        <v>1829</v>
      </c>
      <c r="C496" s="2103" t="s">
        <v>1830</v>
      </c>
      <c r="D496" s="2127">
        <v>557.1</v>
      </c>
      <c r="E496" s="2115">
        <v>0</v>
      </c>
      <c r="F496" s="2060">
        <f t="shared" si="1719"/>
      </c>
      <c r="G496" s="2057">
        <f t="shared" si="963"/>
      </c>
      <c r="H496" s="2057">
        <f t="shared" si="56"/>
      </c>
      <c r="I496" s="2057">
        <f t="shared" si="412"/>
      </c>
      <c r="J496" s="2057">
        <f t="shared" si="1821"/>
      </c>
      <c r="K496" s="2058">
        <f t="shared" si="2012"/>
      </c>
      <c r="L496" s="2058">
        <f t="shared" si="1381"/>
      </c>
      <c r="M496" s="2058">
        <f t="shared" si="1559"/>
      </c>
      <c r="N496" s="2058">
        <f t="shared" si="784"/>
      </c>
      <c r="O496" s="2059">
        <f t="shared" si="1141"/>
      </c>
      <c r="P496" s="2092">
        <v>0.0633</v>
      </c>
      <c r="Q496" s="2093">
        <v>79</v>
      </c>
      <c r="R496" s="2057">
        <f t="shared" si="234"/>
      </c>
      <c r="S496" s="2059">
        <v>3566</v>
      </c>
      <c r="T496" s="2059">
        <v>118</v>
      </c>
      <c r="U496" s="2059">
        <v>25</v>
      </c>
      <c r="V496" s="2059">
        <v>127</v>
      </c>
      <c r="W496" s="2059">
        <v>18</v>
      </c>
      <c r="X496" s="2059">
        <v>1</v>
      </c>
      <c r="Y496" s="2059">
        <v>1</v>
      </c>
      <c r="Z496" s="2093">
        <v>3</v>
      </c>
      <c r="AA496" s="2057">
        <f t="shared" si="590"/>
      </c>
      <c r="AB496" s="2116" t="s">
        <v>1863</v>
      </c>
      <c r="AC496" s="2116" t="s">
        <v>1851</v>
      </c>
      <c r="AD496" s="2093">
        <v>12</v>
      </c>
    </row>
    <row r="497">
      <c r="A497" s="2113"/>
      <c r="B497" s="2123" t="s">
        <v>1829</v>
      </c>
      <c r="C497" s="2103" t="s">
        <v>1831</v>
      </c>
      <c r="D497" s="2114">
        <v>652.5699999999999</v>
      </c>
      <c r="E497" s="2115">
        <v>0</v>
      </c>
      <c r="F497" s="2060">
        <f t="shared" si="1719"/>
      </c>
      <c r="G497" s="2057">
        <f t="shared" si="963"/>
      </c>
      <c r="H497" s="2057">
        <f t="shared" si="56"/>
      </c>
      <c r="I497" s="2057">
        <f t="shared" si="412"/>
      </c>
      <c r="J497" s="2057">
        <f t="shared" si="1821"/>
      </c>
      <c r="K497" s="2058">
        <f t="shared" si="2012"/>
      </c>
      <c r="L497" s="2058">
        <f t="shared" si="1381"/>
      </c>
      <c r="M497" s="2058">
        <f t="shared" si="1559"/>
      </c>
      <c r="N497" s="2058">
        <f t="shared" si="784"/>
      </c>
      <c r="O497" s="2059">
        <f t="shared" si="1141"/>
      </c>
      <c r="P497" s="2092">
        <v>0.054</v>
      </c>
      <c r="Q497" s="2093">
        <v>83</v>
      </c>
      <c r="R497" s="2057">
        <f t="shared" si="234"/>
      </c>
      <c r="S497" s="2059">
        <v>3319</v>
      </c>
      <c r="T497" s="2059">
        <v>94</v>
      </c>
      <c r="U497" s="2059">
        <v>17</v>
      </c>
      <c r="V497" s="2059">
        <v>98</v>
      </c>
      <c r="W497" s="2059">
        <v>12</v>
      </c>
      <c r="X497" s="2059">
        <v>1</v>
      </c>
      <c r="Y497" s="2059">
        <v>1</v>
      </c>
      <c r="Z497" s="2059">
        <v>2</v>
      </c>
      <c r="AA497" s="2057">
        <f t="shared" si="590"/>
      </c>
      <c r="AB497" s="2116" t="s">
        <v>1863</v>
      </c>
      <c r="AC497" s="2116" t="s">
        <v>1851</v>
      </c>
      <c r="AD497" s="2093">
        <v>13</v>
      </c>
    </row>
    <row r="498">
      <c r="A498" s="2113"/>
      <c r="B498" s="2118" t="s">
        <v>1832</v>
      </c>
      <c r="C498" s="2118"/>
      <c r="D498" s="2064">
        <f>SUM(D496:D497)</f>
      </c>
      <c r="E498" s="2064">
        <f>SUM(E496:E497)</f>
      </c>
      <c r="F498" s="2064">
        <f t="shared" si="1719"/>
      </c>
      <c r="G498" s="2061">
        <f t="shared" si="963"/>
      </c>
      <c r="H498" s="2061">
        <f t="shared" si="56"/>
      </c>
      <c r="I498" s="2061">
        <f t="shared" si="412"/>
      </c>
      <c r="J498" s="2061">
        <f t="shared" si="1821"/>
      </c>
      <c r="K498" s="2062">
        <f t="shared" si="2012"/>
      </c>
      <c r="L498" s="2062">
        <f t="shared" si="1381"/>
      </c>
      <c r="M498" s="2062">
        <f t="shared" si="1559"/>
      </c>
      <c r="N498" s="2062">
        <f t="shared" si="784"/>
      </c>
      <c r="O498" s="2063">
        <f t="shared" si="1141"/>
      </c>
      <c r="P498" s="2062">
        <f>AVERAGE(P496:P497)</f>
      </c>
      <c r="Q498" s="2064">
        <f>AVERAGE(Q496:Q497)</f>
      </c>
      <c r="R498" s="2064">
        <f t="shared" si="234"/>
      </c>
      <c r="S498" s="2063">
        <f>SUM(S496:S497)</f>
      </c>
      <c r="T498" s="2063">
        <f>SUM(T496:T497)</f>
      </c>
      <c r="U498" s="2063">
        <f>SUM(U496:U497)</f>
      </c>
      <c r="V498" s="2063">
        <f>SUM(V496:V497)</f>
      </c>
      <c r="W498" s="2063">
        <f>SUM(W496:W497)</f>
      </c>
      <c r="X498" s="2063">
        <f>SUM(X496:X497)</f>
      </c>
      <c r="Y498" s="2063">
        <f>SUM(Y496:Y497)</f>
      </c>
      <c r="Z498" s="2063">
        <f>SUM(Z496:Z497)</f>
      </c>
      <c r="AA498" s="2120">
        <f t="shared" si="590"/>
      </c>
      <c r="AB498" s="2121"/>
      <c r="AC498" s="2121"/>
      <c r="AD498" s="2122">
        <f>SUM(AD496:AD497)</f>
      </c>
    </row>
    <row r="499">
      <c r="A499" s="2113"/>
      <c r="B499" s="2124" t="s">
        <v>1833</v>
      </c>
      <c r="C499" s="2124"/>
      <c r="D499" s="2069">
        <f>D498+D495</f>
      </c>
      <c r="E499" s="2069">
        <f>E498+E495</f>
      </c>
      <c r="F499" s="2069">
        <f t="shared" si="1719"/>
      </c>
      <c r="G499" s="2065">
        <f t="shared" si="963"/>
      </c>
      <c r="H499" s="2065">
        <f t="shared" si="56"/>
      </c>
      <c r="I499" s="2065">
        <f t="shared" si="412"/>
      </c>
      <c r="J499" s="2065">
        <f t="shared" si="1821"/>
      </c>
      <c r="K499" s="2066">
        <f t="shared" si="2012"/>
      </c>
      <c r="L499" s="2066">
        <f t="shared" si="1381"/>
      </c>
      <c r="M499" s="2066">
        <f t="shared" si="1559"/>
      </c>
      <c r="N499" s="2066">
        <f t="shared" si="784"/>
      </c>
      <c r="O499" s="2067">
        <f t="shared" si="1141"/>
      </c>
      <c r="P499" s="2068">
        <f>(P498+P495)/2</f>
      </c>
      <c r="Q499" s="2067">
        <f>(Q498+Q495)/2</f>
      </c>
      <c r="R499" s="2069">
        <f>(R498+R495)/2</f>
      </c>
      <c r="S499" s="2067">
        <f>S498+S495</f>
      </c>
      <c r="T499" s="2067">
        <f>T498+T495</f>
      </c>
      <c r="U499" s="2067">
        <f>U498+U495</f>
      </c>
      <c r="V499" s="2067">
        <f>V498+V495</f>
      </c>
      <c r="W499" s="2067">
        <f>W498+W495</f>
      </c>
      <c r="X499" s="2067">
        <f>X498+X495</f>
      </c>
      <c r="Y499" s="2067">
        <f>Y498+Y495</f>
      </c>
      <c r="Z499" s="2067">
        <f>Z498+Z495</f>
      </c>
      <c r="AA499" s="2125">
        <f t="shared" si="590"/>
      </c>
      <c r="AB499" s="2126"/>
      <c r="AC499" s="2126"/>
      <c r="AD499" s="2067">
        <f>AD498+AD495</f>
      </c>
    </row>
    <row r="500">
      <c r="A500" s="2105" t="s">
        <v>1834</v>
      </c>
      <c r="B500" s="2105" t="s">
        <v>1792</v>
      </c>
      <c r="C500" s="2105"/>
      <c r="D500" s="2106" t="s">
        <v>1793</v>
      </c>
      <c r="E500" s="2106"/>
      <c r="F500" s="2106"/>
      <c r="G500" s="2106"/>
      <c r="H500" s="2106"/>
      <c r="I500" s="2106"/>
      <c r="J500" s="2107" t="s">
        <v>1794</v>
      </c>
      <c r="K500" s="2107"/>
      <c r="L500" s="2107"/>
      <c r="M500" s="2107"/>
      <c r="N500" s="2107"/>
      <c r="O500" s="2107"/>
      <c r="P500" s="2107"/>
      <c r="Q500" s="2107"/>
      <c r="R500" s="2107"/>
      <c r="S500" s="2107"/>
      <c r="T500" s="2107"/>
      <c r="U500" s="2107"/>
      <c r="V500" s="2107"/>
      <c r="W500" s="2107"/>
      <c r="X500" s="2107"/>
      <c r="Y500" s="2107"/>
      <c r="Z500" s="2107"/>
      <c r="AA500" s="2107"/>
      <c r="AB500" s="2107"/>
      <c r="AC500" s="2107"/>
      <c r="AD500" s="2108"/>
    </row>
    <row r="501">
      <c r="A501" s="2105"/>
      <c r="B501" s="2105" t="s">
        <v>1795</v>
      </c>
      <c r="C501" s="2105" t="s">
        <v>1796</v>
      </c>
      <c r="D501" s="2106" t="s">
        <v>1797</v>
      </c>
      <c r="E501" s="2109" t="s">
        <v>1798</v>
      </c>
      <c r="F501" s="2106" t="s">
        <v>1799</v>
      </c>
      <c r="G501" s="2110" t="s">
        <v>1800</v>
      </c>
      <c r="H501" s="2110" t="s">
        <v>1801</v>
      </c>
      <c r="I501" s="2110" t="s">
        <v>1802</v>
      </c>
      <c r="J501" s="2107" t="s">
        <v>1803</v>
      </c>
      <c r="K501" s="2111" t="s">
        <v>1804</v>
      </c>
      <c r="L501" s="2111" t="s">
        <v>1805</v>
      </c>
      <c r="M501" s="2111" t="s">
        <v>1806</v>
      </c>
      <c r="N501" s="2111" t="s">
        <v>1807</v>
      </c>
      <c r="O501" s="2108" t="s">
        <v>1808</v>
      </c>
      <c r="P501" s="2111" t="s">
        <v>1809</v>
      </c>
      <c r="Q501" s="2108" t="s">
        <v>1810</v>
      </c>
      <c r="R501" s="2107" t="s">
        <v>1811</v>
      </c>
      <c r="S501" s="2108" t="s">
        <v>1812</v>
      </c>
      <c r="T501" s="2108" t="s">
        <v>1813</v>
      </c>
      <c r="U501" s="2108" t="s">
        <v>1814</v>
      </c>
      <c r="V501" s="2108" t="s">
        <v>1815</v>
      </c>
      <c r="W501" s="2108" t="s">
        <v>1816</v>
      </c>
      <c r="X501" s="2108" t="s">
        <v>1817</v>
      </c>
      <c r="Y501" s="2108" t="s">
        <v>1818</v>
      </c>
      <c r="Z501" s="2108" t="s">
        <v>1819</v>
      </c>
      <c r="AA501" s="2107" t="s">
        <v>1820</v>
      </c>
      <c r="AB501" s="2112" t="s">
        <v>1821</v>
      </c>
      <c r="AC501" s="2112" t="s">
        <v>1822</v>
      </c>
      <c r="AD501" s="2108" t="s">
        <v>1823</v>
      </c>
    </row>
    <row r="502">
      <c r="A502" s="2113" t="s">
        <v>1896</v>
      </c>
      <c r="B502" s="2103" t="s">
        <v>1825</v>
      </c>
      <c r="C502" s="2103" t="s">
        <v>1826</v>
      </c>
      <c r="D502" s="2114">
        <v>646.92</v>
      </c>
      <c r="E502" s="2115">
        <v>0</v>
      </c>
      <c r="F502" s="2060">
        <f t="shared" ref="F502:F508" si="1720">E502*2000*1.2</f>
      </c>
      <c r="G502" s="2057">
        <f t="shared" ref="G502:G508" si="964">F502/D502</f>
      </c>
      <c r="H502" s="2057">
        <f t="shared" ref="H502:H508" si="57">D502/E502</f>
      </c>
      <c r="I502" s="2057">
        <f t="shared" ref="I502:I508" si="413">F502/E502</f>
      </c>
      <c r="J502" s="2057">
        <f t="shared" ref="J502:J508" si="1822">D502/T502</f>
      </c>
      <c r="K502" s="2058">
        <f t="shared" ref="K502:K508" si="2013">O502/S502*1</f>
      </c>
      <c r="L502" s="2058">
        <f t="shared" ref="L502:L508" si="1382">T502/S502</f>
      </c>
      <c r="M502" s="2058">
        <f t="shared" ref="M502:M508" si="1560">V502/S502</f>
      </c>
      <c r="N502" s="2058">
        <f t="shared" ref="N502:N508" si="785">W502/V502</f>
      </c>
      <c r="O502" s="2059">
        <f t="shared" ref="O502:O508" si="1142">U502/P502</f>
      </c>
      <c r="P502" s="2092">
        <v>0.0433</v>
      </c>
      <c r="Q502" s="2093">
        <v>79</v>
      </c>
      <c r="R502" s="2057">
        <f t="shared" ref="R502:R507" si="235">(D502/S502)*1000</f>
      </c>
      <c r="S502" s="2059">
        <v>3841</v>
      </c>
      <c r="T502" s="2059">
        <v>109</v>
      </c>
      <c r="U502" s="2059">
        <v>21</v>
      </c>
      <c r="V502" s="2059">
        <v>118</v>
      </c>
      <c r="W502" s="2059">
        <v>13</v>
      </c>
      <c r="X502" s="2059">
        <v>1</v>
      </c>
      <c r="Y502" s="2059">
        <v>0</v>
      </c>
      <c r="Z502" s="2093">
        <v>6</v>
      </c>
      <c r="AA502" s="2057">
        <f t="shared" ref="AA502:AA508" si="591">AD502*1000/D502</f>
      </c>
      <c r="AB502" s="2116" t="s">
        <v>1863</v>
      </c>
      <c r="AC502" s="2116" t="s">
        <v>1851</v>
      </c>
      <c r="AD502" s="2093">
        <v>10</v>
      </c>
    </row>
    <row r="503">
      <c r="A503" s="2113"/>
      <c r="B503" s="2103" t="s">
        <v>1825</v>
      </c>
      <c r="C503" s="2103" t="s">
        <v>1828</v>
      </c>
      <c r="D503" s="2114">
        <v>1086.38</v>
      </c>
      <c r="E503" s="2115">
        <v>3</v>
      </c>
      <c r="F503" s="2060">
        <f t="shared" si="1720"/>
      </c>
      <c r="G503" s="2057">
        <f t="shared" si="964"/>
      </c>
      <c r="H503" s="2057">
        <f t="shared" si="57"/>
      </c>
      <c r="I503" s="2057">
        <f t="shared" si="413"/>
      </c>
      <c r="J503" s="2057">
        <f t="shared" si="1822"/>
      </c>
      <c r="K503" s="2058">
        <f t="shared" si="2013"/>
      </c>
      <c r="L503" s="2058">
        <f t="shared" si="1382"/>
      </c>
      <c r="M503" s="2058">
        <f t="shared" si="1560"/>
      </c>
      <c r="N503" s="2058">
        <f t="shared" si="785"/>
      </c>
      <c r="O503" s="2059">
        <f t="shared" si="1142"/>
      </c>
      <c r="P503" s="2092">
        <v>0.0638</v>
      </c>
      <c r="Q503" s="2093">
        <v>72</v>
      </c>
      <c r="R503" s="2057">
        <f t="shared" si="235"/>
      </c>
      <c r="S503" s="2059">
        <v>6334</v>
      </c>
      <c r="T503" s="2059">
        <v>169</v>
      </c>
      <c r="U503" s="2059">
        <v>37</v>
      </c>
      <c r="V503" s="2059">
        <v>178</v>
      </c>
      <c r="W503" s="2059">
        <v>27</v>
      </c>
      <c r="X503" s="2093">
        <v>2</v>
      </c>
      <c r="Y503" s="2093">
        <v>0</v>
      </c>
      <c r="Z503" s="2093">
        <v>5</v>
      </c>
      <c r="AA503" s="2057">
        <f t="shared" si="591"/>
      </c>
      <c r="AB503" s="2116" t="s">
        <v>1863</v>
      </c>
      <c r="AC503" s="2116" t="s">
        <v>1851</v>
      </c>
      <c r="AD503" s="2093">
        <v>16</v>
      </c>
    </row>
    <row r="504">
      <c r="A504" s="2113"/>
      <c r="B504" s="2118" t="s">
        <v>1832</v>
      </c>
      <c r="C504" s="2118"/>
      <c r="D504" s="2064">
        <f>SUM(D502:D503)</f>
      </c>
      <c r="E504" s="2119">
        <f>SUM(E502:E503)</f>
      </c>
      <c r="F504" s="2064">
        <f t="shared" si="1720"/>
      </c>
      <c r="G504" s="2061">
        <f t="shared" si="964"/>
      </c>
      <c r="H504" s="2061">
        <f t="shared" si="57"/>
      </c>
      <c r="I504" s="2061">
        <f t="shared" si="413"/>
      </c>
      <c r="J504" s="2061">
        <f t="shared" si="1822"/>
      </c>
      <c r="K504" s="2062">
        <f t="shared" si="2013"/>
      </c>
      <c r="L504" s="2062">
        <f t="shared" si="1382"/>
      </c>
      <c r="M504" s="2062">
        <f t="shared" si="1560"/>
      </c>
      <c r="N504" s="2062">
        <f t="shared" si="785"/>
      </c>
      <c r="O504" s="2063">
        <f t="shared" si="1142"/>
      </c>
      <c r="P504" s="2062">
        <f>AVERAGE(P502:P503)</f>
      </c>
      <c r="Q504" s="2064">
        <f>AVERAGE(Q502:Q503)</f>
      </c>
      <c r="R504" s="2061">
        <f t="shared" si="235"/>
      </c>
      <c r="S504" s="2063">
        <f>SUM(S502:S503)</f>
      </c>
      <c r="T504" s="2063">
        <f>SUM(T502:T503)</f>
      </c>
      <c r="U504" s="2063">
        <f>SUM(U502:U503)</f>
      </c>
      <c r="V504" s="2063">
        <f>SUM(V502:V503)</f>
      </c>
      <c r="W504" s="2063">
        <f>SUM(W502:W503)</f>
      </c>
      <c r="X504" s="2063">
        <f>SUM(X502:X503)</f>
      </c>
      <c r="Y504" s="2063">
        <f>SUM(Y502:Y503)</f>
      </c>
      <c r="Z504" s="2063">
        <f>SUM(Z502:Z503)</f>
      </c>
      <c r="AA504" s="2120">
        <f t="shared" si="591"/>
      </c>
      <c r="AB504" s="2121"/>
      <c r="AC504" s="2121"/>
      <c r="AD504" s="2122">
        <f>SUM(AD502:AD503)</f>
      </c>
    </row>
    <row r="505">
      <c r="A505" s="2113"/>
      <c r="B505" s="2123" t="s">
        <v>1829</v>
      </c>
      <c r="C505" s="2103" t="s">
        <v>1830</v>
      </c>
      <c r="D505" s="2127">
        <v>1176.08</v>
      </c>
      <c r="E505" s="2115">
        <v>0</v>
      </c>
      <c r="F505" s="2060">
        <f t="shared" si="1720"/>
      </c>
      <c r="G505" s="2057">
        <f t="shared" si="964"/>
      </c>
      <c r="H505" s="2057">
        <f t="shared" si="57"/>
      </c>
      <c r="I505" s="2057">
        <f t="shared" si="413"/>
      </c>
      <c r="J505" s="2057">
        <f t="shared" si="1822"/>
      </c>
      <c r="K505" s="2058">
        <f t="shared" si="2013"/>
      </c>
      <c r="L505" s="2058">
        <f t="shared" si="1382"/>
      </c>
      <c r="M505" s="2058">
        <f t="shared" si="1560"/>
      </c>
      <c r="N505" s="2058">
        <f t="shared" si="785"/>
      </c>
      <c r="O505" s="2059">
        <f t="shared" si="1142"/>
      </c>
      <c r="P505" s="2092">
        <v>0.0426</v>
      </c>
      <c r="Q505" s="2093">
        <v>70</v>
      </c>
      <c r="R505" s="2057">
        <f t="shared" si="235"/>
      </c>
      <c r="S505" s="2059">
        <v>7067</v>
      </c>
      <c r="T505" s="2059">
        <v>168</v>
      </c>
      <c r="U505" s="2059">
        <v>21</v>
      </c>
      <c r="V505" s="2059">
        <v>178</v>
      </c>
      <c r="W505" s="2059">
        <v>17</v>
      </c>
      <c r="X505" s="2059">
        <v>2</v>
      </c>
      <c r="Y505" s="2059">
        <v>0</v>
      </c>
      <c r="Z505" s="2093">
        <v>11</v>
      </c>
      <c r="AA505" s="2057">
        <f t="shared" si="591"/>
      </c>
      <c r="AB505" s="2116" t="s">
        <v>1863</v>
      </c>
      <c r="AC505" s="2116" t="s">
        <v>1851</v>
      </c>
      <c r="AD505" s="2093">
        <v>6</v>
      </c>
    </row>
    <row r="506">
      <c r="A506" s="2113"/>
      <c r="B506" s="2123" t="s">
        <v>1829</v>
      </c>
      <c r="C506" s="2103" t="s">
        <v>1831</v>
      </c>
      <c r="D506" s="2114">
        <v>1075.64</v>
      </c>
      <c r="E506" s="2115">
        <v>0</v>
      </c>
      <c r="F506" s="2060">
        <f t="shared" si="1720"/>
      </c>
      <c r="G506" s="2057">
        <f t="shared" si="964"/>
      </c>
      <c r="H506" s="2057">
        <f t="shared" si="57"/>
      </c>
      <c r="I506" s="2057">
        <f t="shared" si="413"/>
      </c>
      <c r="J506" s="2057">
        <f t="shared" si="1822"/>
      </c>
      <c r="K506" s="2058">
        <f t="shared" si="2013"/>
      </c>
      <c r="L506" s="2058">
        <f t="shared" si="1382"/>
      </c>
      <c r="M506" s="2058">
        <f t="shared" si="1560"/>
      </c>
      <c r="N506" s="2058">
        <f t="shared" si="785"/>
      </c>
      <c r="O506" s="2059">
        <f t="shared" si="1142"/>
      </c>
      <c r="P506" s="2092">
        <v>0.057</v>
      </c>
      <c r="Q506" s="2093">
        <v>71</v>
      </c>
      <c r="R506" s="2057">
        <f t="shared" si="235"/>
      </c>
      <c r="S506" s="2059">
        <v>5980</v>
      </c>
      <c r="T506" s="2059">
        <v>158</v>
      </c>
      <c r="U506" s="2059">
        <v>28</v>
      </c>
      <c r="V506" s="2059">
        <v>170</v>
      </c>
      <c r="W506" s="2059">
        <v>32</v>
      </c>
      <c r="X506" s="2059">
        <v>2</v>
      </c>
      <c r="Y506" s="2059">
        <v>0</v>
      </c>
      <c r="Z506" s="2059">
        <v>8</v>
      </c>
      <c r="AA506" s="2057">
        <f t="shared" si="591"/>
      </c>
      <c r="AB506" s="2116" t="s">
        <v>1863</v>
      </c>
      <c r="AC506" s="2116" t="s">
        <v>1851</v>
      </c>
      <c r="AD506" s="2093">
        <v>13</v>
      </c>
    </row>
    <row r="507">
      <c r="A507" s="2113"/>
      <c r="B507" s="2118" t="s">
        <v>1832</v>
      </c>
      <c r="C507" s="2118"/>
      <c r="D507" s="2064">
        <f>SUM(D505:D506)</f>
      </c>
      <c r="E507" s="2064">
        <f>SUM(E505:E506)</f>
      </c>
      <c r="F507" s="2064">
        <f t="shared" si="1720"/>
      </c>
      <c r="G507" s="2061">
        <f t="shared" si="964"/>
      </c>
      <c r="H507" s="2061">
        <f t="shared" si="57"/>
      </c>
      <c r="I507" s="2061">
        <f t="shared" si="413"/>
      </c>
      <c r="J507" s="2061">
        <f t="shared" si="1822"/>
      </c>
      <c r="K507" s="2062">
        <f t="shared" si="2013"/>
      </c>
      <c r="L507" s="2062">
        <f t="shared" si="1382"/>
      </c>
      <c r="M507" s="2062">
        <f t="shared" si="1560"/>
      </c>
      <c r="N507" s="2062">
        <f t="shared" si="785"/>
      </c>
      <c r="O507" s="2063">
        <f t="shared" si="1142"/>
      </c>
      <c r="P507" s="2062">
        <f>AVERAGE(P505:P506)</f>
      </c>
      <c r="Q507" s="2064">
        <f>AVERAGE(Q505:Q506)</f>
      </c>
      <c r="R507" s="2064">
        <f t="shared" si="235"/>
      </c>
      <c r="S507" s="2063">
        <f>SUM(S505:S506)</f>
      </c>
      <c r="T507" s="2063">
        <f>SUM(T505:T506)</f>
      </c>
      <c r="U507" s="2063">
        <f>SUM(U505:U506)</f>
      </c>
      <c r="V507" s="2063">
        <f>SUM(V505:V506)</f>
      </c>
      <c r="W507" s="2063">
        <f>SUM(W505:W506)</f>
      </c>
      <c r="X507" s="2063">
        <f>SUM(X505:X506)</f>
      </c>
      <c r="Y507" s="2063">
        <f>SUM(Y505:Y506)</f>
      </c>
      <c r="Z507" s="2063">
        <f>SUM(Z505:Z506)</f>
      </c>
      <c r="AA507" s="2120">
        <f t="shared" si="591"/>
      </c>
      <c r="AB507" s="2121"/>
      <c r="AC507" s="2121"/>
      <c r="AD507" s="2122">
        <f>SUM(AD505:AD506)</f>
      </c>
    </row>
    <row r="508">
      <c r="A508" s="2113"/>
      <c r="B508" s="2124" t="s">
        <v>1833</v>
      </c>
      <c r="C508" s="2124"/>
      <c r="D508" s="2069">
        <f>D507+D504</f>
      </c>
      <c r="E508" s="2069">
        <f>E507+E504</f>
      </c>
      <c r="F508" s="2069">
        <f t="shared" si="1720"/>
      </c>
      <c r="G508" s="2065">
        <f t="shared" si="964"/>
      </c>
      <c r="H508" s="2065">
        <f t="shared" si="57"/>
      </c>
      <c r="I508" s="2065">
        <f t="shared" si="413"/>
      </c>
      <c r="J508" s="2065">
        <f t="shared" si="1822"/>
      </c>
      <c r="K508" s="2066">
        <f t="shared" si="2013"/>
      </c>
      <c r="L508" s="2066">
        <f t="shared" si="1382"/>
      </c>
      <c r="M508" s="2066">
        <f t="shared" si="1560"/>
      </c>
      <c r="N508" s="2066">
        <f t="shared" si="785"/>
      </c>
      <c r="O508" s="2067">
        <f t="shared" si="1142"/>
      </c>
      <c r="P508" s="2068">
        <f>(P507+P504)/2</f>
      </c>
      <c r="Q508" s="2067">
        <f>(Q507+Q504)/2</f>
      </c>
      <c r="R508" s="2069">
        <f>(R507+R504)/2</f>
      </c>
      <c r="S508" s="2067">
        <f>S507+S504</f>
      </c>
      <c r="T508" s="2067">
        <f>T507+T504</f>
      </c>
      <c r="U508" s="2067">
        <f>U507+U504</f>
      </c>
      <c r="V508" s="2067">
        <f>V507+V504</f>
      </c>
      <c r="W508" s="2067">
        <f>W507+W504</f>
      </c>
      <c r="X508" s="2067">
        <f>X507+X504</f>
      </c>
      <c r="Y508" s="2067">
        <f>Y507+Y504</f>
      </c>
      <c r="Z508" s="2067">
        <f>Z507+Z504</f>
      </c>
      <c r="AA508" s="2125">
        <f t="shared" si="591"/>
      </c>
      <c r="AB508" s="2126"/>
      <c r="AC508" s="2126"/>
      <c r="AD508" s="2067">
        <f>AD507+AD504</f>
      </c>
    </row>
    <row r="509">
      <c r="A509" s="2105" t="s">
        <v>1834</v>
      </c>
      <c r="B509" s="2105" t="s">
        <v>1792</v>
      </c>
      <c r="C509" s="2105"/>
      <c r="D509" s="2106" t="s">
        <v>1793</v>
      </c>
      <c r="E509" s="2106"/>
      <c r="F509" s="2106"/>
      <c r="G509" s="2106"/>
      <c r="H509" s="2106"/>
      <c r="I509" s="2106"/>
      <c r="J509" s="2107" t="s">
        <v>1794</v>
      </c>
      <c r="K509" s="2107"/>
      <c r="L509" s="2107"/>
      <c r="M509" s="2107"/>
      <c r="N509" s="2107"/>
      <c r="O509" s="2107"/>
      <c r="P509" s="2107"/>
      <c r="Q509" s="2107"/>
      <c r="R509" s="2107"/>
      <c r="S509" s="2107"/>
      <c r="T509" s="2107"/>
      <c r="U509" s="2107"/>
      <c r="V509" s="2107"/>
      <c r="W509" s="2107"/>
      <c r="X509" s="2107"/>
      <c r="Y509" s="2107"/>
      <c r="Z509" s="2107"/>
      <c r="AA509" s="2107"/>
      <c r="AB509" s="2107"/>
      <c r="AC509" s="2107"/>
      <c r="AD509" s="2108"/>
    </row>
    <row r="510">
      <c r="A510" s="2105"/>
      <c r="B510" s="2105" t="s">
        <v>1795</v>
      </c>
      <c r="C510" s="2105" t="s">
        <v>1796</v>
      </c>
      <c r="D510" s="2106" t="s">
        <v>1797</v>
      </c>
      <c r="E510" s="2109" t="s">
        <v>1798</v>
      </c>
      <c r="F510" s="2106" t="s">
        <v>1799</v>
      </c>
      <c r="G510" s="2110" t="s">
        <v>1800</v>
      </c>
      <c r="H510" s="2110" t="s">
        <v>1801</v>
      </c>
      <c r="I510" s="2110" t="s">
        <v>1802</v>
      </c>
      <c r="J510" s="2107" t="s">
        <v>1803</v>
      </c>
      <c r="K510" s="2111" t="s">
        <v>1804</v>
      </c>
      <c r="L510" s="2111" t="s">
        <v>1805</v>
      </c>
      <c r="M510" s="2111" t="s">
        <v>1806</v>
      </c>
      <c r="N510" s="2111" t="s">
        <v>1807</v>
      </c>
      <c r="O510" s="2108" t="s">
        <v>1808</v>
      </c>
      <c r="P510" s="2111" t="s">
        <v>1809</v>
      </c>
      <c r="Q510" s="2108" t="s">
        <v>1810</v>
      </c>
      <c r="R510" s="2107" t="s">
        <v>1811</v>
      </c>
      <c r="S510" s="2108" t="s">
        <v>1812</v>
      </c>
      <c r="T510" s="2108" t="s">
        <v>1813</v>
      </c>
      <c r="U510" s="2108" t="s">
        <v>1814</v>
      </c>
      <c r="V510" s="2108" t="s">
        <v>1815</v>
      </c>
      <c r="W510" s="2108" t="s">
        <v>1816</v>
      </c>
      <c r="X510" s="2108" t="s">
        <v>1817</v>
      </c>
      <c r="Y510" s="2108" t="s">
        <v>1818</v>
      </c>
      <c r="Z510" s="2108" t="s">
        <v>1819</v>
      </c>
      <c r="AA510" s="2107" t="s">
        <v>1820</v>
      </c>
      <c r="AB510" s="2112" t="s">
        <v>1821</v>
      </c>
      <c r="AC510" s="2112" t="s">
        <v>1822</v>
      </c>
      <c r="AD510" s="2108" t="s">
        <v>1823</v>
      </c>
    </row>
    <row r="511">
      <c r="A511" s="2113" t="s">
        <v>1897</v>
      </c>
      <c r="B511" s="2103" t="s">
        <v>1825</v>
      </c>
      <c r="C511" s="2103" t="s">
        <v>1826</v>
      </c>
      <c r="D511" s="2114">
        <v>886.32</v>
      </c>
      <c r="E511" s="2115">
        <v>0</v>
      </c>
      <c r="F511" s="2060">
        <f t="shared" ref="F511:F517" si="1721">E511*2000*1.2</f>
      </c>
      <c r="G511" s="2057">
        <f t="shared" ref="G511:G517" si="965">F511/D511</f>
      </c>
      <c r="H511" s="2057">
        <f t="shared" ref="H511:H517" si="58">D511/E511</f>
      </c>
      <c r="I511" s="2057">
        <f t="shared" ref="I511:I517" si="414">F511/E511</f>
      </c>
      <c r="J511" s="2057">
        <f t="shared" ref="J511:J517" si="1823">D511/T511</f>
      </c>
      <c r="K511" s="2058">
        <f t="shared" ref="K511:K517" si="2014">O511/S511*1</f>
      </c>
      <c r="L511" s="2058">
        <f t="shared" ref="L511:L517" si="1383">T511/S511</f>
      </c>
      <c r="M511" s="2058">
        <f t="shared" ref="M511:M517" si="1561">V511/S511</f>
      </c>
      <c r="N511" s="2058">
        <f t="shared" ref="N511:N517" si="786">W511/V511</f>
      </c>
      <c r="O511" s="2059">
        <f t="shared" ref="O511:O517" si="1143">U511/P511</f>
      </c>
      <c r="P511" s="2092">
        <v>0.061</v>
      </c>
      <c r="Q511" s="2093">
        <v>102</v>
      </c>
      <c r="R511" s="2057">
        <f t="shared" ref="R511:R516" si="236">(D511/S511)*1000</f>
      </c>
      <c r="S511" s="2059">
        <v>438</v>
      </c>
      <c r="T511" s="2059">
        <v>90</v>
      </c>
      <c r="U511" s="2059">
        <v>21</v>
      </c>
      <c r="V511" s="2059">
        <v>100</v>
      </c>
      <c r="W511" s="2059">
        <v>30</v>
      </c>
      <c r="X511" s="2059">
        <v>1</v>
      </c>
      <c r="Y511" s="2059">
        <v>0</v>
      </c>
      <c r="Z511" s="2093">
        <v>1</v>
      </c>
      <c r="AA511" s="2057">
        <f t="shared" ref="AA511:AA517" si="592">AD511*1000/D511</f>
      </c>
      <c r="AB511" s="2116" t="s">
        <v>1863</v>
      </c>
      <c r="AC511" s="2116" t="s">
        <v>1851</v>
      </c>
      <c r="AD511" s="2093">
        <v>23</v>
      </c>
    </row>
    <row r="512">
      <c r="A512" s="2113"/>
      <c r="B512" s="2103" t="s">
        <v>1825</v>
      </c>
      <c r="C512" s="2103" t="s">
        <v>1828</v>
      </c>
      <c r="D512" s="2114">
        <v>907.01</v>
      </c>
      <c r="E512" s="2115">
        <v>2</v>
      </c>
      <c r="F512" s="2060">
        <f t="shared" si="1721"/>
      </c>
      <c r="G512" s="2057">
        <f t="shared" si="965"/>
      </c>
      <c r="H512" s="2057">
        <f t="shared" si="58"/>
      </c>
      <c r="I512" s="2057">
        <f t="shared" si="414"/>
      </c>
      <c r="J512" s="2057">
        <f t="shared" si="1823"/>
      </c>
      <c r="K512" s="2058">
        <f t="shared" si="2014"/>
      </c>
      <c r="L512" s="2058">
        <f t="shared" si="1383"/>
      </c>
      <c r="M512" s="2058">
        <f t="shared" si="1561"/>
      </c>
      <c r="N512" s="2058">
        <f t="shared" si="786"/>
      </c>
      <c r="O512" s="2059">
        <f t="shared" si="1143"/>
      </c>
      <c r="P512" s="2092">
        <v>0.0276</v>
      </c>
      <c r="Q512" s="2093">
        <v>87</v>
      </c>
      <c r="R512" s="2057">
        <f t="shared" si="236"/>
      </c>
      <c r="S512" s="2059">
        <v>4347</v>
      </c>
      <c r="T512" s="2059">
        <v>150</v>
      </c>
      <c r="U512" s="2059">
        <v>21</v>
      </c>
      <c r="V512" s="2059">
        <v>164</v>
      </c>
      <c r="W512" s="2059">
        <v>34</v>
      </c>
      <c r="X512" s="2093">
        <v>0</v>
      </c>
      <c r="Y512" s="2093">
        <v>0</v>
      </c>
      <c r="Z512" s="2093">
        <v>2</v>
      </c>
      <c r="AA512" s="2057">
        <f t="shared" si="592"/>
      </c>
      <c r="AB512" s="2116" t="s">
        <v>1863</v>
      </c>
      <c r="AC512" s="2116" t="s">
        <v>1851</v>
      </c>
      <c r="AD512" s="2093">
        <v>11</v>
      </c>
    </row>
    <row r="513">
      <c r="A513" s="2113"/>
      <c r="B513" s="2118" t="s">
        <v>1832</v>
      </c>
      <c r="C513" s="2118"/>
      <c r="D513" s="2064">
        <f>SUM(D511:D512)</f>
      </c>
      <c r="E513" s="2119">
        <f>SUM(E511:E512)</f>
      </c>
      <c r="F513" s="2064">
        <f t="shared" si="1721"/>
      </c>
      <c r="G513" s="2061">
        <f t="shared" si="965"/>
      </c>
      <c r="H513" s="2061">
        <f t="shared" si="58"/>
      </c>
      <c r="I513" s="2061">
        <f t="shared" si="414"/>
      </c>
      <c r="J513" s="2061">
        <f t="shared" si="1823"/>
      </c>
      <c r="K513" s="2062">
        <f t="shared" si="2014"/>
      </c>
      <c r="L513" s="2062">
        <f t="shared" si="1383"/>
      </c>
      <c r="M513" s="2062">
        <f t="shared" si="1561"/>
      </c>
      <c r="N513" s="2062">
        <f t="shared" si="786"/>
      </c>
      <c r="O513" s="2063">
        <f t="shared" si="1143"/>
      </c>
      <c r="P513" s="2062">
        <f>AVERAGE(P511:P512)</f>
      </c>
      <c r="Q513" s="2064">
        <f>AVERAGE(Q511:Q512)</f>
      </c>
      <c r="R513" s="2061">
        <f t="shared" si="236"/>
      </c>
      <c r="S513" s="2063">
        <f>SUM(S511:S512)</f>
      </c>
      <c r="T513" s="2063">
        <f>SUM(T511:T512)</f>
      </c>
      <c r="U513" s="2063">
        <f>SUM(U511:U512)</f>
      </c>
      <c r="V513" s="2063">
        <f>SUM(V511:V512)</f>
      </c>
      <c r="W513" s="2063">
        <f>SUM(W511:W512)</f>
      </c>
      <c r="X513" s="2063">
        <f>SUM(X511:X512)</f>
      </c>
      <c r="Y513" s="2063">
        <f>SUM(Y511:Y512)</f>
      </c>
      <c r="Z513" s="2063">
        <f>SUM(Z511:Z512)</f>
      </c>
      <c r="AA513" s="2120">
        <f t="shared" si="592"/>
      </c>
      <c r="AB513" s="2121"/>
      <c r="AC513" s="2121"/>
      <c r="AD513" s="2122">
        <f>SUM(AD511:AD512)</f>
      </c>
    </row>
    <row r="514">
      <c r="A514" s="2113"/>
      <c r="B514" s="2123" t="s">
        <v>1847</v>
      </c>
      <c r="C514" s="2103" t="s">
        <v>1830</v>
      </c>
      <c r="D514" s="2127">
        <v>721.7</v>
      </c>
      <c r="E514" s="2115">
        <v>1</v>
      </c>
      <c r="F514" s="2060">
        <f t="shared" si="1721"/>
      </c>
      <c r="G514" s="2057">
        <f t="shared" si="965"/>
      </c>
      <c r="H514" s="2057">
        <f t="shared" si="58"/>
      </c>
      <c r="I514" s="2057">
        <f t="shared" si="414"/>
      </c>
      <c r="J514" s="2057">
        <f t="shared" si="1823"/>
      </c>
      <c r="K514" s="2058">
        <f t="shared" si="2014"/>
      </c>
      <c r="L514" s="2058">
        <f t="shared" si="1383"/>
      </c>
      <c r="M514" s="2058">
        <f t="shared" si="1561"/>
      </c>
      <c r="N514" s="2058">
        <f t="shared" si="786"/>
      </c>
      <c r="O514" s="2059">
        <f t="shared" si="1143"/>
      </c>
      <c r="P514" s="2092">
        <v>0.0471</v>
      </c>
      <c r="Q514" s="2093">
        <v>90</v>
      </c>
      <c r="R514" s="2057">
        <f t="shared" si="236"/>
      </c>
      <c r="S514" s="2059">
        <v>4159</v>
      </c>
      <c r="T514" s="2059">
        <v>161</v>
      </c>
      <c r="U514" s="2059">
        <v>23</v>
      </c>
      <c r="V514" s="2059">
        <v>176</v>
      </c>
      <c r="W514" s="2059">
        <v>23</v>
      </c>
      <c r="X514" s="2059">
        <v>0</v>
      </c>
      <c r="Y514" s="2059">
        <v>0</v>
      </c>
      <c r="Z514" s="2093">
        <v>2</v>
      </c>
      <c r="AA514" s="2057">
        <f t="shared" si="592"/>
      </c>
      <c r="AB514" s="2116" t="s">
        <v>1863</v>
      </c>
      <c r="AC514" s="2116" t="s">
        <v>1851</v>
      </c>
      <c r="AD514" s="2093">
        <v>10</v>
      </c>
    </row>
    <row r="515">
      <c r="A515" s="2113"/>
      <c r="B515" s="2123" t="s">
        <v>1847</v>
      </c>
      <c r="C515" s="2103" t="s">
        <v>1831</v>
      </c>
      <c r="D515" s="2114">
        <v>835.3800000000001</v>
      </c>
      <c r="E515" s="2115">
        <v>0</v>
      </c>
      <c r="F515" s="2060">
        <f t="shared" si="1721"/>
      </c>
      <c r="G515" s="2057">
        <f t="shared" si="965"/>
      </c>
      <c r="H515" s="2057">
        <f t="shared" si="58"/>
      </c>
      <c r="I515" s="2057">
        <f t="shared" si="414"/>
      </c>
      <c r="J515" s="2057">
        <f t="shared" si="1823"/>
      </c>
      <c r="K515" s="2058">
        <f t="shared" si="2014"/>
      </c>
      <c r="L515" s="2058">
        <f t="shared" si="1383"/>
      </c>
      <c r="M515" s="2058">
        <f t="shared" si="1561"/>
      </c>
      <c r="N515" s="2058">
        <f t="shared" si="786"/>
      </c>
      <c r="O515" s="2059">
        <f t="shared" si="1143"/>
      </c>
      <c r="P515" s="2092">
        <v>0.0833</v>
      </c>
      <c r="Q515" s="2093">
        <v>92</v>
      </c>
      <c r="R515" s="2057">
        <f t="shared" si="236"/>
      </c>
      <c r="S515" s="2059">
        <v>4524</v>
      </c>
      <c r="T515" s="2059">
        <v>140</v>
      </c>
      <c r="U515" s="2059">
        <v>31</v>
      </c>
      <c r="V515" s="2059">
        <v>159</v>
      </c>
      <c r="W515" s="2059">
        <v>26</v>
      </c>
      <c r="X515" s="2059">
        <v>0</v>
      </c>
      <c r="Y515" s="2059">
        <v>0</v>
      </c>
      <c r="Z515" s="2059">
        <v>5</v>
      </c>
      <c r="AA515" s="2057">
        <f t="shared" si="592"/>
      </c>
      <c r="AB515" s="2116" t="s">
        <v>1863</v>
      </c>
      <c r="AC515" s="2116" t="s">
        <v>1851</v>
      </c>
      <c r="AD515" s="2093">
        <v>10</v>
      </c>
    </row>
    <row r="516">
      <c r="A516" s="2113"/>
      <c r="B516" s="2118" t="s">
        <v>1832</v>
      </c>
      <c r="C516" s="2118"/>
      <c r="D516" s="2064">
        <f>SUM(D514:D515)</f>
      </c>
      <c r="E516" s="2064">
        <f>SUM(E514:E515)</f>
      </c>
      <c r="F516" s="2064">
        <f t="shared" si="1721"/>
      </c>
      <c r="G516" s="2061">
        <f t="shared" si="965"/>
      </c>
      <c r="H516" s="2061">
        <f t="shared" si="58"/>
      </c>
      <c r="I516" s="2061">
        <f t="shared" si="414"/>
      </c>
      <c r="J516" s="2061">
        <f t="shared" si="1823"/>
      </c>
      <c r="K516" s="2062">
        <f t="shared" si="2014"/>
      </c>
      <c r="L516" s="2062">
        <f t="shared" si="1383"/>
      </c>
      <c r="M516" s="2062">
        <f t="shared" si="1561"/>
      </c>
      <c r="N516" s="2062">
        <f t="shared" si="786"/>
      </c>
      <c r="O516" s="2063">
        <f t="shared" si="1143"/>
      </c>
      <c r="P516" s="2062">
        <f>AVERAGE(P514:P515)</f>
      </c>
      <c r="Q516" s="2064">
        <f>AVERAGE(Q514:Q515)</f>
      </c>
      <c r="R516" s="2064">
        <f t="shared" si="236"/>
      </c>
      <c r="S516" s="2063">
        <f>SUM(S514:S515)</f>
      </c>
      <c r="T516" s="2063">
        <f>SUM(T514:T515)</f>
      </c>
      <c r="U516" s="2063">
        <f>SUM(U514:U515)</f>
      </c>
      <c r="V516" s="2063">
        <f>SUM(V514:V515)</f>
      </c>
      <c r="W516" s="2063">
        <f>SUM(W514:W515)</f>
      </c>
      <c r="X516" s="2063">
        <f>SUM(X514:X515)</f>
      </c>
      <c r="Y516" s="2063">
        <f>SUM(Y514:Y515)</f>
      </c>
      <c r="Z516" s="2063">
        <f>SUM(Z514:Z515)</f>
      </c>
      <c r="AA516" s="2120">
        <f t="shared" si="592"/>
      </c>
      <c r="AB516" s="2121"/>
      <c r="AC516" s="2121"/>
      <c r="AD516" s="2122">
        <f>SUM(AD514:AD515)</f>
      </c>
    </row>
    <row r="517">
      <c r="A517" s="2113"/>
      <c r="B517" s="2124" t="s">
        <v>1833</v>
      </c>
      <c r="C517" s="2124"/>
      <c r="D517" s="2069">
        <f>D516+D513</f>
      </c>
      <c r="E517" s="2069">
        <f>E516+E513</f>
      </c>
      <c r="F517" s="2069">
        <f t="shared" si="1721"/>
      </c>
      <c r="G517" s="2065">
        <f t="shared" si="965"/>
      </c>
      <c r="H517" s="2065">
        <f t="shared" si="58"/>
      </c>
      <c r="I517" s="2065">
        <f t="shared" si="414"/>
      </c>
      <c r="J517" s="2065">
        <f t="shared" si="1823"/>
      </c>
      <c r="K517" s="2066">
        <f t="shared" si="2014"/>
      </c>
      <c r="L517" s="2066">
        <f t="shared" si="1383"/>
      </c>
      <c r="M517" s="2066">
        <f t="shared" si="1561"/>
      </c>
      <c r="N517" s="2066">
        <f t="shared" si="786"/>
      </c>
      <c r="O517" s="2067">
        <f t="shared" si="1143"/>
      </c>
      <c r="P517" s="2068">
        <f>(P516+P513)/2</f>
      </c>
      <c r="Q517" s="2067">
        <f>(Q516+Q513)/2</f>
      </c>
      <c r="R517" s="2069">
        <f>(R516+R513)/2</f>
      </c>
      <c r="S517" s="2067">
        <f>S516+S513</f>
      </c>
      <c r="T517" s="2067">
        <f>T516+T513</f>
      </c>
      <c r="U517" s="2067">
        <f>U516+U513</f>
      </c>
      <c r="V517" s="2067">
        <f>V516+V513</f>
      </c>
      <c r="W517" s="2067">
        <f>W516+W513</f>
      </c>
      <c r="X517" s="2067">
        <f>X516+X513</f>
      </c>
      <c r="Y517" s="2067">
        <f>Y516+Y513</f>
      </c>
      <c r="Z517" s="2067">
        <f>Z516+Z513</f>
      </c>
      <c r="AA517" s="2125">
        <f t="shared" si="592"/>
      </c>
      <c r="AB517" s="2126"/>
      <c r="AC517" s="2126"/>
      <c r="AD517" s="2067">
        <f>AD516+AD513</f>
      </c>
    </row>
    <row r="518">
      <c r="A518" s="2105" t="s">
        <v>1834</v>
      </c>
      <c r="B518" s="2105" t="s">
        <v>1792</v>
      </c>
      <c r="C518" s="2105"/>
      <c r="D518" s="2106" t="s">
        <v>1793</v>
      </c>
      <c r="E518" s="2106"/>
      <c r="F518" s="2106"/>
      <c r="G518" s="2106"/>
      <c r="H518" s="2106"/>
      <c r="I518" s="2106"/>
      <c r="J518" s="2107" t="s">
        <v>1794</v>
      </c>
      <c r="K518" s="2107"/>
      <c r="L518" s="2107"/>
      <c r="M518" s="2107"/>
      <c r="N518" s="2107"/>
      <c r="O518" s="2107"/>
      <c r="P518" s="2107"/>
      <c r="Q518" s="2107"/>
      <c r="R518" s="2107"/>
      <c r="S518" s="2107"/>
      <c r="T518" s="2107"/>
      <c r="U518" s="2107"/>
      <c r="V518" s="2107"/>
      <c r="W518" s="2107"/>
      <c r="X518" s="2107"/>
      <c r="Y518" s="2107"/>
      <c r="Z518" s="2107"/>
      <c r="AA518" s="2107"/>
      <c r="AB518" s="2107"/>
      <c r="AC518" s="2107"/>
      <c r="AD518" s="2108"/>
    </row>
    <row r="519">
      <c r="A519" s="2105"/>
      <c r="B519" s="2105" t="s">
        <v>1795</v>
      </c>
      <c r="C519" s="2105" t="s">
        <v>1796</v>
      </c>
      <c r="D519" s="2106" t="s">
        <v>1797</v>
      </c>
      <c r="E519" s="2109" t="s">
        <v>1798</v>
      </c>
      <c r="F519" s="2106" t="s">
        <v>1799</v>
      </c>
      <c r="G519" s="2110" t="s">
        <v>1800</v>
      </c>
      <c r="H519" s="2110" t="s">
        <v>1801</v>
      </c>
      <c r="I519" s="2110" t="s">
        <v>1802</v>
      </c>
      <c r="J519" s="2107" t="s">
        <v>1803</v>
      </c>
      <c r="K519" s="2111" t="s">
        <v>1804</v>
      </c>
      <c r="L519" s="2111" t="s">
        <v>1805</v>
      </c>
      <c r="M519" s="2111" t="s">
        <v>1806</v>
      </c>
      <c r="N519" s="2111" t="s">
        <v>1807</v>
      </c>
      <c r="O519" s="2108" t="s">
        <v>1808</v>
      </c>
      <c r="P519" s="2111" t="s">
        <v>1809</v>
      </c>
      <c r="Q519" s="2108" t="s">
        <v>1810</v>
      </c>
      <c r="R519" s="2107" t="s">
        <v>1811</v>
      </c>
      <c r="S519" s="2108" t="s">
        <v>1812</v>
      </c>
      <c r="T519" s="2108" t="s">
        <v>1813</v>
      </c>
      <c r="U519" s="2108" t="s">
        <v>1814</v>
      </c>
      <c r="V519" s="2108" t="s">
        <v>1815</v>
      </c>
      <c r="W519" s="2108" t="s">
        <v>1816</v>
      </c>
      <c r="X519" s="2108" t="s">
        <v>1817</v>
      </c>
      <c r="Y519" s="2108" t="s">
        <v>1818</v>
      </c>
      <c r="Z519" s="2108" t="s">
        <v>1819</v>
      </c>
      <c r="AA519" s="2107" t="s">
        <v>1820</v>
      </c>
      <c r="AB519" s="2112" t="s">
        <v>1821</v>
      </c>
      <c r="AC519" s="2112" t="s">
        <v>1822</v>
      </c>
      <c r="AD519" s="2108" t="s">
        <v>1823</v>
      </c>
    </row>
    <row r="520">
      <c r="A520" s="2113" t="s">
        <v>1898</v>
      </c>
      <c r="B520" s="2103" t="s">
        <v>1829</v>
      </c>
      <c r="C520" s="2103" t="s">
        <v>1826</v>
      </c>
      <c r="D520" s="2127">
        <v>872.32</v>
      </c>
      <c r="E520" s="2115">
        <v>0</v>
      </c>
      <c r="F520" s="2060">
        <f t="shared" ref="F520:F526" si="1722">E520*2000*1.2</f>
      </c>
      <c r="G520" s="2057">
        <f t="shared" ref="G520:G526" si="966">F520/D520</f>
      </c>
      <c r="H520" s="2057">
        <f t="shared" ref="H520:H526" si="59">D520/E520</f>
      </c>
      <c r="I520" s="2057">
        <f t="shared" ref="I520:I526" si="415">F520/E520</f>
      </c>
      <c r="J520" s="2057">
        <f t="shared" ref="J520:J526" si="1824">D520/T520</f>
      </c>
      <c r="K520" s="2058">
        <f t="shared" ref="K520:K526" si="2015">O520/S520*1</f>
      </c>
      <c r="L520" s="2058">
        <f t="shared" ref="L520:L526" si="1384">T520/S520</f>
      </c>
      <c r="M520" s="2058">
        <f t="shared" ref="M520:M526" si="1562">V520/S520</f>
      </c>
      <c r="N520" s="2058">
        <f t="shared" ref="N520:N526" si="787">W520/V520</f>
      </c>
      <c r="O520" s="2059">
        <f t="shared" ref="O520:O526" si="1144">U520/P520</f>
      </c>
      <c r="P520" s="2092">
        <v>0.0349</v>
      </c>
      <c r="Q520" s="2093">
        <v>55</v>
      </c>
      <c r="R520" s="2057">
        <f t="shared" ref="R520:R525" si="237">(D520/S520)*1000</f>
      </c>
      <c r="S520" s="2059">
        <v>5433</v>
      </c>
      <c r="T520" s="2059">
        <v>106</v>
      </c>
      <c r="U520" s="2059">
        <v>20</v>
      </c>
      <c r="V520" s="2059">
        <v>117</v>
      </c>
      <c r="W520" s="2059">
        <v>5</v>
      </c>
      <c r="X520" s="2059">
        <v>0</v>
      </c>
      <c r="Y520" s="2059">
        <v>1</v>
      </c>
      <c r="Z520" s="2093">
        <v>8</v>
      </c>
      <c r="AA520" s="2057">
        <f t="shared" ref="AA520:AA526" si="593">AD520*1000/D520</f>
      </c>
      <c r="AB520" s="2116" t="s">
        <v>1863</v>
      </c>
      <c r="AC520" s="2116" t="s">
        <v>1851</v>
      </c>
      <c r="AD520" s="2093">
        <v>14</v>
      </c>
    </row>
    <row r="521">
      <c r="A521" s="2113"/>
      <c r="B521" s="2103" t="s">
        <v>1829</v>
      </c>
      <c r="C521" s="2103" t="s">
        <v>1828</v>
      </c>
      <c r="D521" s="2114">
        <v>869.64</v>
      </c>
      <c r="E521" s="2115">
        <v>0</v>
      </c>
      <c r="F521" s="2060">
        <f t="shared" si="1722"/>
      </c>
      <c r="G521" s="2057">
        <f t="shared" si="966"/>
      </c>
      <c r="H521" s="2057">
        <f t="shared" si="59"/>
      </c>
      <c r="I521" s="2057">
        <f t="shared" si="415"/>
      </c>
      <c r="J521" s="2057">
        <f t="shared" si="1824"/>
      </c>
      <c r="K521" s="2058">
        <f t="shared" si="2015"/>
      </c>
      <c r="L521" s="2058">
        <f t="shared" si="1384"/>
      </c>
      <c r="M521" s="2058">
        <f t="shared" si="1562"/>
      </c>
      <c r="N521" s="2058">
        <f t="shared" si="787"/>
      </c>
      <c r="O521" s="2059">
        <f t="shared" si="1144"/>
      </c>
      <c r="P521" s="2092">
        <v>0.0444</v>
      </c>
      <c r="Q521" s="2093">
        <v>54</v>
      </c>
      <c r="R521" s="2057">
        <f t="shared" si="237"/>
      </c>
      <c r="S521" s="2059">
        <v>5309</v>
      </c>
      <c r="T521" s="2059">
        <v>196</v>
      </c>
      <c r="U521" s="2059">
        <v>26</v>
      </c>
      <c r="V521" s="2059">
        <v>214</v>
      </c>
      <c r="W521" s="2059">
        <v>23</v>
      </c>
      <c r="X521" s="2093">
        <v>2</v>
      </c>
      <c r="Y521" s="2093">
        <v>0</v>
      </c>
      <c r="Z521" s="2093">
        <v>6</v>
      </c>
      <c r="AA521" s="2057">
        <f t="shared" si="593"/>
      </c>
      <c r="AB521" s="2116" t="s">
        <v>1863</v>
      </c>
      <c r="AC521" s="2116" t="s">
        <v>1851</v>
      </c>
      <c r="AD521" s="2093">
        <v>16</v>
      </c>
    </row>
    <row r="522">
      <c r="A522" s="2113"/>
      <c r="B522" s="2118" t="s">
        <v>1832</v>
      </c>
      <c r="C522" s="2118"/>
      <c r="D522" s="2064">
        <f>SUM(D520:D521)</f>
      </c>
      <c r="E522" s="2119">
        <f>SUM(E520:E521)</f>
      </c>
      <c r="F522" s="2064">
        <f t="shared" si="1722"/>
      </c>
      <c r="G522" s="2061">
        <f t="shared" si="966"/>
      </c>
      <c r="H522" s="2061">
        <f t="shared" si="59"/>
      </c>
      <c r="I522" s="2061">
        <f t="shared" si="415"/>
      </c>
      <c r="J522" s="2061">
        <f t="shared" si="1824"/>
      </c>
      <c r="K522" s="2062">
        <f t="shared" si="2015"/>
      </c>
      <c r="L522" s="2062">
        <f t="shared" si="1384"/>
      </c>
      <c r="M522" s="2062">
        <f t="shared" si="1562"/>
      </c>
      <c r="N522" s="2062">
        <f t="shared" si="787"/>
      </c>
      <c r="O522" s="2063">
        <f t="shared" si="1144"/>
      </c>
      <c r="P522" s="2062">
        <f>AVERAGE(P520:P521)</f>
      </c>
      <c r="Q522" s="2064">
        <f>AVERAGE(Q520:Q521)</f>
      </c>
      <c r="R522" s="2061">
        <f t="shared" si="237"/>
      </c>
      <c r="S522" s="2063">
        <f>SUM(S520:S521)</f>
      </c>
      <c r="T522" s="2063">
        <f>SUM(T520:T521)</f>
      </c>
      <c r="U522" s="2063">
        <f>SUM(U520:U521)</f>
      </c>
      <c r="V522" s="2063">
        <f>SUM(V520:V521)</f>
      </c>
      <c r="W522" s="2063">
        <f>SUM(W520:W521)</f>
      </c>
      <c r="X522" s="2063">
        <f>SUM(X520:X521)</f>
      </c>
      <c r="Y522" s="2063">
        <f>SUM(Y520:Y521)</f>
      </c>
      <c r="Z522" s="2063">
        <f>SUM(Z520:Z521)</f>
      </c>
      <c r="AA522" s="2120">
        <f t="shared" si="593"/>
      </c>
      <c r="AB522" s="2121"/>
      <c r="AC522" s="2121"/>
      <c r="AD522" s="2122">
        <f>SUM(AD520:AD521)</f>
      </c>
    </row>
    <row r="523">
      <c r="A523" s="2113"/>
      <c r="B523" s="2123" t="s">
        <v>1847</v>
      </c>
      <c r="C523" s="2103" t="s">
        <v>1830</v>
      </c>
      <c r="D523" s="2127">
        <v>802.8</v>
      </c>
      <c r="E523" s="2115">
        <v>0</v>
      </c>
      <c r="F523" s="2060">
        <f t="shared" si="1722"/>
      </c>
      <c r="G523" s="2057">
        <f t="shared" si="966"/>
      </c>
      <c r="H523" s="2057">
        <f t="shared" si="59"/>
      </c>
      <c r="I523" s="2057">
        <f t="shared" si="415"/>
      </c>
      <c r="J523" s="2057">
        <f t="shared" si="1824"/>
      </c>
      <c r="K523" s="2058">
        <f t="shared" si="2015"/>
      </c>
      <c r="L523" s="2058">
        <f t="shared" si="1384"/>
      </c>
      <c r="M523" s="2058">
        <f t="shared" si="1562"/>
      </c>
      <c r="N523" s="2058">
        <f t="shared" si="787"/>
      </c>
      <c r="O523" s="2059">
        <f t="shared" si="1144"/>
      </c>
      <c r="P523" s="2092">
        <v>0.0465</v>
      </c>
      <c r="Q523" s="2093">
        <v>65</v>
      </c>
      <c r="R523" s="2057">
        <f t="shared" si="237"/>
      </c>
      <c r="S523" s="2059">
        <v>4975</v>
      </c>
      <c r="T523" s="2059">
        <v>214</v>
      </c>
      <c r="U523" s="2059">
        <v>26</v>
      </c>
      <c r="V523" s="2059">
        <v>229</v>
      </c>
      <c r="W523" s="2059">
        <v>4</v>
      </c>
      <c r="X523" s="2059">
        <v>1</v>
      </c>
      <c r="Y523" s="2059">
        <v>1</v>
      </c>
      <c r="Z523" s="2093">
        <v>6</v>
      </c>
      <c r="AA523" s="2057">
        <f t="shared" si="593"/>
      </c>
      <c r="AB523" s="2116" t="s">
        <v>1863</v>
      </c>
      <c r="AC523" s="2116" t="s">
        <v>1851</v>
      </c>
      <c r="AD523" s="2093">
        <v>14</v>
      </c>
    </row>
    <row r="524">
      <c r="A524" s="2113"/>
      <c r="B524" s="2123" t="s">
        <v>1847</v>
      </c>
      <c r="C524" s="2103" t="s">
        <v>1831</v>
      </c>
      <c r="D524" s="2114">
        <v>871.7299999999999</v>
      </c>
      <c r="E524" s="2115">
        <v>1</v>
      </c>
      <c r="F524" s="2060">
        <f t="shared" si="1722"/>
      </c>
      <c r="G524" s="2057">
        <f t="shared" si="966"/>
      </c>
      <c r="H524" s="2057">
        <f t="shared" si="59"/>
      </c>
      <c r="I524" s="2057">
        <f t="shared" si="415"/>
      </c>
      <c r="J524" s="2057">
        <f t="shared" si="1824"/>
      </c>
      <c r="K524" s="2058">
        <f t="shared" si="2015"/>
      </c>
      <c r="L524" s="2058">
        <f t="shared" si="1384"/>
      </c>
      <c r="M524" s="2058">
        <f t="shared" si="1562"/>
      </c>
      <c r="N524" s="2058">
        <f t="shared" si="787"/>
      </c>
      <c r="O524" s="2059">
        <f t="shared" si="1144"/>
      </c>
      <c r="P524" s="2092">
        <v>0.0435</v>
      </c>
      <c r="Q524" s="2093">
        <v>64</v>
      </c>
      <c r="R524" s="2057">
        <f t="shared" si="237"/>
      </c>
      <c r="S524" s="2059">
        <v>4502</v>
      </c>
      <c r="T524" s="2059">
        <v>193</v>
      </c>
      <c r="U524" s="2059">
        <v>23</v>
      </c>
      <c r="V524" s="2059">
        <v>219</v>
      </c>
      <c r="W524" s="2059">
        <v>32</v>
      </c>
      <c r="X524" s="2059">
        <v>3</v>
      </c>
      <c r="Y524" s="2059">
        <v>0</v>
      </c>
      <c r="Z524" s="2059">
        <v>2</v>
      </c>
      <c r="AA524" s="2057">
        <f t="shared" si="593"/>
      </c>
      <c r="AB524" s="2116" t="s">
        <v>1863</v>
      </c>
      <c r="AC524" s="2116" t="s">
        <v>1851</v>
      </c>
      <c r="AD524" s="2093">
        <v>9</v>
      </c>
    </row>
    <row r="525">
      <c r="A525" s="2113"/>
      <c r="B525" s="2118" t="s">
        <v>1832</v>
      </c>
      <c r="C525" s="2118"/>
      <c r="D525" s="2064">
        <f>SUM(D523:D524)</f>
      </c>
      <c r="E525" s="2064">
        <f>SUM(E523:E524)</f>
      </c>
      <c r="F525" s="2064">
        <f t="shared" si="1722"/>
      </c>
      <c r="G525" s="2061">
        <f t="shared" si="966"/>
      </c>
      <c r="H525" s="2061">
        <f t="shared" si="59"/>
      </c>
      <c r="I525" s="2061">
        <f t="shared" si="415"/>
      </c>
      <c r="J525" s="2061">
        <f t="shared" si="1824"/>
      </c>
      <c r="K525" s="2062">
        <f t="shared" si="2015"/>
      </c>
      <c r="L525" s="2062">
        <f t="shared" si="1384"/>
      </c>
      <c r="M525" s="2062">
        <f t="shared" si="1562"/>
      </c>
      <c r="N525" s="2062">
        <f t="shared" si="787"/>
      </c>
      <c r="O525" s="2063">
        <f t="shared" si="1144"/>
      </c>
      <c r="P525" s="2062">
        <f>AVERAGE(P523:P524)</f>
      </c>
      <c r="Q525" s="2064">
        <f>AVERAGE(Q523:Q524)</f>
      </c>
      <c r="R525" s="2064">
        <f t="shared" si="237"/>
      </c>
      <c r="S525" s="2063">
        <f>SUM(S523:S524)</f>
      </c>
      <c r="T525" s="2063">
        <f>SUM(T523:T524)</f>
      </c>
      <c r="U525" s="2063">
        <f>SUM(U523:U524)</f>
      </c>
      <c r="V525" s="2063">
        <f>SUM(V523:V524)</f>
      </c>
      <c r="W525" s="2063">
        <f>SUM(W523:W524)</f>
      </c>
      <c r="X525" s="2063">
        <f>SUM(X523:X524)</f>
      </c>
      <c r="Y525" s="2063">
        <f>SUM(Y523:Y524)</f>
      </c>
      <c r="Z525" s="2063">
        <f>SUM(Z523:Z524)</f>
      </c>
      <c r="AA525" s="2120">
        <f t="shared" si="593"/>
      </c>
      <c r="AB525" s="2121"/>
      <c r="AC525" s="2121"/>
      <c r="AD525" s="2122">
        <f>SUM(AD523:AD524)</f>
      </c>
    </row>
    <row r="526">
      <c r="A526" s="2113"/>
      <c r="B526" s="2124" t="s">
        <v>1833</v>
      </c>
      <c r="C526" s="2124"/>
      <c r="D526" s="2069">
        <f>D525+D522</f>
      </c>
      <c r="E526" s="2069">
        <f>E525+E522</f>
      </c>
      <c r="F526" s="2069">
        <f t="shared" si="1722"/>
      </c>
      <c r="G526" s="2065">
        <f t="shared" si="966"/>
      </c>
      <c r="H526" s="2065">
        <f t="shared" si="59"/>
      </c>
      <c r="I526" s="2065">
        <f t="shared" si="415"/>
      </c>
      <c r="J526" s="2065">
        <f t="shared" si="1824"/>
      </c>
      <c r="K526" s="2066">
        <f t="shared" si="2015"/>
      </c>
      <c r="L526" s="2066">
        <f t="shared" si="1384"/>
      </c>
      <c r="M526" s="2066">
        <f t="shared" si="1562"/>
      </c>
      <c r="N526" s="2066">
        <f t="shared" si="787"/>
      </c>
      <c r="O526" s="2067">
        <f t="shared" si="1144"/>
      </c>
      <c r="P526" s="2068">
        <f>(P525+P522)/2</f>
      </c>
      <c r="Q526" s="2067">
        <f>(Q525+Q522)/2</f>
      </c>
      <c r="R526" s="2069">
        <f>(R525+R522)/2</f>
      </c>
      <c r="S526" s="2067">
        <f>S525+S522</f>
      </c>
      <c r="T526" s="2067">
        <f>T525+T522</f>
      </c>
      <c r="U526" s="2067">
        <f>U525+U522</f>
      </c>
      <c r="V526" s="2067">
        <f>V525+V522</f>
      </c>
      <c r="W526" s="2067">
        <f>W525+W522</f>
      </c>
      <c r="X526" s="2067">
        <f>X525+X522</f>
      </c>
      <c r="Y526" s="2067">
        <f>Y525+Y522</f>
      </c>
      <c r="Z526" s="2067">
        <f>Z525+Z522</f>
      </c>
      <c r="AA526" s="2125">
        <f t="shared" si="593"/>
      </c>
      <c r="AB526" s="2126"/>
      <c r="AC526" s="2126"/>
      <c r="AD526" s="2067">
        <f>AD525+AD522</f>
      </c>
    </row>
    <row r="527">
      <c r="A527" s="2105" t="s">
        <v>1834</v>
      </c>
      <c r="B527" s="2105" t="s">
        <v>1792</v>
      </c>
      <c r="C527" s="2105"/>
      <c r="D527" s="2106" t="s">
        <v>1793</v>
      </c>
      <c r="E527" s="2106"/>
      <c r="F527" s="2106"/>
      <c r="G527" s="2106"/>
      <c r="H527" s="2106"/>
      <c r="I527" s="2106"/>
      <c r="J527" s="2107" t="s">
        <v>1794</v>
      </c>
      <c r="K527" s="2107"/>
      <c r="L527" s="2107"/>
      <c r="M527" s="2107"/>
      <c r="N527" s="2107"/>
      <c r="O527" s="2107"/>
      <c r="P527" s="2107"/>
      <c r="Q527" s="2107"/>
      <c r="R527" s="2107"/>
      <c r="S527" s="2107"/>
      <c r="T527" s="2107"/>
      <c r="U527" s="2107"/>
      <c r="V527" s="2107"/>
      <c r="W527" s="2107"/>
      <c r="X527" s="2107"/>
      <c r="Y527" s="2107"/>
      <c r="Z527" s="2107"/>
      <c r="AA527" s="2107"/>
      <c r="AB527" s="2107"/>
      <c r="AC527" s="2107"/>
      <c r="AD527" s="2108"/>
    </row>
    <row r="528">
      <c r="A528" s="2105"/>
      <c r="B528" s="2105" t="s">
        <v>1795</v>
      </c>
      <c r="C528" s="2105" t="s">
        <v>1796</v>
      </c>
      <c r="D528" s="2106" t="s">
        <v>1797</v>
      </c>
      <c r="E528" s="2109" t="s">
        <v>1798</v>
      </c>
      <c r="F528" s="2106" t="s">
        <v>1799</v>
      </c>
      <c r="G528" s="2110" t="s">
        <v>1800</v>
      </c>
      <c r="H528" s="2110" t="s">
        <v>1801</v>
      </c>
      <c r="I528" s="2110" t="s">
        <v>1802</v>
      </c>
      <c r="J528" s="2107" t="s">
        <v>1803</v>
      </c>
      <c r="K528" s="2111" t="s">
        <v>1804</v>
      </c>
      <c r="L528" s="2111" t="s">
        <v>1805</v>
      </c>
      <c r="M528" s="2111" t="s">
        <v>1806</v>
      </c>
      <c r="N528" s="2111" t="s">
        <v>1807</v>
      </c>
      <c r="O528" s="2108" t="s">
        <v>1808</v>
      </c>
      <c r="P528" s="2111" t="s">
        <v>1809</v>
      </c>
      <c r="Q528" s="2108" t="s">
        <v>1810</v>
      </c>
      <c r="R528" s="2107" t="s">
        <v>1811</v>
      </c>
      <c r="S528" s="2108" t="s">
        <v>1812</v>
      </c>
      <c r="T528" s="2108" t="s">
        <v>1813</v>
      </c>
      <c r="U528" s="2108" t="s">
        <v>1814</v>
      </c>
      <c r="V528" s="2108" t="s">
        <v>1815</v>
      </c>
      <c r="W528" s="2108" t="s">
        <v>1816</v>
      </c>
      <c r="X528" s="2108" t="s">
        <v>1817</v>
      </c>
      <c r="Y528" s="2108" t="s">
        <v>1818</v>
      </c>
      <c r="Z528" s="2108" t="s">
        <v>1819</v>
      </c>
      <c r="AA528" s="2107" t="s">
        <v>1820</v>
      </c>
      <c r="AB528" s="2112" t="s">
        <v>1821</v>
      </c>
      <c r="AC528" s="2112" t="s">
        <v>1822</v>
      </c>
      <c r="AD528" s="2108" t="s">
        <v>1823</v>
      </c>
    </row>
    <row r="529">
      <c r="A529" s="2113" t="s">
        <v>1899</v>
      </c>
      <c r="B529" s="2103" t="s">
        <v>1829</v>
      </c>
      <c r="C529" s="2103" t="s">
        <v>1826</v>
      </c>
      <c r="D529" s="2127">
        <v>993.26</v>
      </c>
      <c r="E529" s="2115">
        <v>2</v>
      </c>
      <c r="F529" s="2060">
        <f t="shared" ref="F529:F535" si="1723">E529*2000*1.2</f>
      </c>
      <c r="G529" s="2057">
        <f t="shared" ref="G529:G535" si="967">F529/D529</f>
      </c>
      <c r="H529" s="2057">
        <f t="shared" ref="H529:H535" si="60">D529/E529</f>
      </c>
      <c r="I529" s="2057">
        <f t="shared" ref="I529:I535" si="416">F529/E529</f>
      </c>
      <c r="J529" s="2057">
        <f t="shared" ref="J529:J535" si="1825">D529/T529</f>
      </c>
      <c r="K529" s="2058">
        <f t="shared" ref="K529:K535" si="2016">O529/S529*1</f>
      </c>
      <c r="L529" s="2058">
        <f t="shared" ref="L529:L535" si="1385">T529/S529</f>
      </c>
      <c r="M529" s="2058">
        <f t="shared" ref="M529:M535" si="1563">V529/S529</f>
      </c>
      <c r="N529" s="2058">
        <f t="shared" ref="N529:N535" si="788">W529/V529</f>
      </c>
      <c r="O529" s="2059">
        <f t="shared" ref="O529:O535" si="1145">U529/P529</f>
      </c>
      <c r="P529" s="2092">
        <v>0.0457</v>
      </c>
      <c r="Q529" s="2093">
        <v>63</v>
      </c>
      <c r="R529" s="2057">
        <f t="shared" ref="R529:R534" si="238">(D529/S529)*1000</f>
      </c>
      <c r="S529" s="2059">
        <v>6159</v>
      </c>
      <c r="T529" s="2059">
        <v>164</v>
      </c>
      <c r="U529" s="2059">
        <v>29</v>
      </c>
      <c r="V529" s="2059">
        <v>164</v>
      </c>
      <c r="W529" s="2059">
        <v>29</v>
      </c>
      <c r="X529" s="2059">
        <v>3</v>
      </c>
      <c r="Y529" s="2059">
        <v>0</v>
      </c>
      <c r="Z529" s="2093">
        <v>7</v>
      </c>
      <c r="AA529" s="2057">
        <f t="shared" ref="AA529:AA535" si="594">AD529*1000/D529</f>
      </c>
      <c r="AB529" s="2116" t="s">
        <v>1863</v>
      </c>
      <c r="AC529" s="2116" t="s">
        <v>1851</v>
      </c>
      <c r="AD529" s="2093">
        <v>15</v>
      </c>
    </row>
    <row r="530">
      <c r="A530" s="2113"/>
      <c r="B530" s="2103" t="s">
        <v>1829</v>
      </c>
      <c r="C530" s="2103" t="s">
        <v>1828</v>
      </c>
      <c r="D530" s="2114">
        <v>910.61</v>
      </c>
      <c r="E530" s="2115">
        <v>0</v>
      </c>
      <c r="F530" s="2060">
        <f t="shared" si="1723"/>
      </c>
      <c r="G530" s="2057">
        <f t="shared" si="967"/>
      </c>
      <c r="H530" s="2057">
        <f t="shared" si="60"/>
      </c>
      <c r="I530" s="2057">
        <f t="shared" si="416"/>
      </c>
      <c r="J530" s="2057">
        <f t="shared" si="1825"/>
      </c>
      <c r="K530" s="2058">
        <f t="shared" si="2016"/>
      </c>
      <c r="L530" s="2058">
        <f t="shared" si="1385"/>
      </c>
      <c r="M530" s="2058">
        <f t="shared" si="1563"/>
      </c>
      <c r="N530" s="2058">
        <f t="shared" si="788"/>
      </c>
      <c r="O530" s="2059">
        <f t="shared" si="1145"/>
      </c>
      <c r="P530" s="2092">
        <v>0.0372</v>
      </c>
      <c r="Q530" s="2093">
        <v>62</v>
      </c>
      <c r="R530" s="2057">
        <f t="shared" si="238"/>
      </c>
      <c r="S530" s="2059">
        <v>7114</v>
      </c>
      <c r="T530" s="2059">
        <v>235</v>
      </c>
      <c r="U530" s="2059">
        <v>23</v>
      </c>
      <c r="V530" s="2059">
        <v>242</v>
      </c>
      <c r="W530" s="2059">
        <v>27</v>
      </c>
      <c r="X530" s="2093">
        <v>2</v>
      </c>
      <c r="Y530" s="2093">
        <v>1</v>
      </c>
      <c r="Z530" s="2093">
        <v>4</v>
      </c>
      <c r="AA530" s="2057">
        <f t="shared" si="594"/>
      </c>
      <c r="AB530" s="2116" t="s">
        <v>1863</v>
      </c>
      <c r="AC530" s="2116" t="s">
        <v>1851</v>
      </c>
      <c r="AD530" s="2093">
        <v>15</v>
      </c>
    </row>
    <row r="531">
      <c r="A531" s="2113"/>
      <c r="B531" s="2118" t="s">
        <v>1832</v>
      </c>
      <c r="C531" s="2118"/>
      <c r="D531" s="2064">
        <f>SUM(D529:D530)</f>
      </c>
      <c r="E531" s="2119">
        <f>SUM(E529:E530)</f>
      </c>
      <c r="F531" s="2064">
        <f t="shared" si="1723"/>
      </c>
      <c r="G531" s="2061">
        <f t="shared" si="967"/>
      </c>
      <c r="H531" s="2061">
        <f t="shared" si="60"/>
      </c>
      <c r="I531" s="2061">
        <f t="shared" si="416"/>
      </c>
      <c r="J531" s="2061">
        <f t="shared" si="1825"/>
      </c>
      <c r="K531" s="2062">
        <f t="shared" si="2016"/>
      </c>
      <c r="L531" s="2062">
        <f t="shared" si="1385"/>
      </c>
      <c r="M531" s="2062">
        <f t="shared" si="1563"/>
      </c>
      <c r="N531" s="2062">
        <f t="shared" si="788"/>
      </c>
      <c r="O531" s="2063">
        <f t="shared" si="1145"/>
      </c>
      <c r="P531" s="2062">
        <f>AVERAGE(P529:P530)</f>
      </c>
      <c r="Q531" s="2064">
        <f>AVERAGE(Q529:Q530)</f>
      </c>
      <c r="R531" s="2061">
        <f t="shared" si="238"/>
      </c>
      <c r="S531" s="2063">
        <f>SUM(S529:S530)</f>
      </c>
      <c r="T531" s="2063">
        <f>SUM(T529:T530)</f>
      </c>
      <c r="U531" s="2063">
        <f>SUM(U529:U530)</f>
      </c>
      <c r="V531" s="2063">
        <f>SUM(V529:V530)</f>
      </c>
      <c r="W531" s="2063">
        <f>SUM(W529:W530)</f>
      </c>
      <c r="X531" s="2063">
        <f>SUM(X529:X530)</f>
      </c>
      <c r="Y531" s="2063">
        <f>SUM(Y529:Y530)</f>
      </c>
      <c r="Z531" s="2063">
        <f>SUM(Z529:Z530)</f>
      </c>
      <c r="AA531" s="2120">
        <f t="shared" si="594"/>
      </c>
      <c r="AB531" s="2121"/>
      <c r="AC531" s="2121"/>
      <c r="AD531" s="2122">
        <f>SUM(AD529:AD530)</f>
      </c>
    </row>
    <row r="532">
      <c r="A532" s="2113"/>
      <c r="B532" s="2123" t="s">
        <v>1837</v>
      </c>
      <c r="C532" s="2103" t="s">
        <v>1830</v>
      </c>
      <c r="D532" s="2127">
        <v>833.38</v>
      </c>
      <c r="E532" s="2115">
        <v>1</v>
      </c>
      <c r="F532" s="2060">
        <f t="shared" si="1723"/>
      </c>
      <c r="G532" s="2057">
        <f t="shared" si="967"/>
      </c>
      <c r="H532" s="2057">
        <f t="shared" si="60"/>
      </c>
      <c r="I532" s="2057">
        <f t="shared" si="416"/>
      </c>
      <c r="J532" s="2057">
        <f t="shared" si="1825"/>
      </c>
      <c r="K532" s="2058">
        <f t="shared" si="2016"/>
      </c>
      <c r="L532" s="2058">
        <f t="shared" si="1385"/>
      </c>
      <c r="M532" s="2058">
        <f t="shared" si="1563"/>
      </c>
      <c r="N532" s="2058">
        <f t="shared" si="788"/>
      </c>
      <c r="O532" s="2059">
        <f t="shared" si="1145"/>
      </c>
      <c r="P532" s="2092">
        <v>0.0282</v>
      </c>
      <c r="Q532" s="2093">
        <v>64</v>
      </c>
      <c r="R532" s="2057">
        <f t="shared" si="238"/>
      </c>
      <c r="S532" s="2059">
        <v>5612</v>
      </c>
      <c r="T532" s="2059">
        <v>219</v>
      </c>
      <c r="U532" s="2059">
        <v>23</v>
      </c>
      <c r="V532" s="2059">
        <v>253</v>
      </c>
      <c r="W532" s="2059">
        <v>23</v>
      </c>
      <c r="X532" s="2059">
        <v>1</v>
      </c>
      <c r="Y532" s="2059">
        <v>1</v>
      </c>
      <c r="Z532" s="2093">
        <v>4</v>
      </c>
      <c r="AA532" s="2057">
        <f t="shared" si="594"/>
      </c>
      <c r="AB532" s="2116" t="s">
        <v>1863</v>
      </c>
      <c r="AC532" s="2116" t="s">
        <v>1851</v>
      </c>
      <c r="AD532" s="2093">
        <v>18</v>
      </c>
    </row>
    <row r="533">
      <c r="A533" s="2113"/>
      <c r="B533" s="2123" t="s">
        <v>1837</v>
      </c>
      <c r="C533" s="2103" t="s">
        <v>1831</v>
      </c>
      <c r="D533" s="2114">
        <v>718.26</v>
      </c>
      <c r="E533" s="2115">
        <v>0</v>
      </c>
      <c r="F533" s="2060">
        <f t="shared" si="1723"/>
      </c>
      <c r="G533" s="2057">
        <f t="shared" si="967"/>
      </c>
      <c r="H533" s="2057">
        <f t="shared" si="60"/>
      </c>
      <c r="I533" s="2057">
        <f t="shared" si="416"/>
      </c>
      <c r="J533" s="2057">
        <f t="shared" si="1825"/>
      </c>
      <c r="K533" s="2058">
        <f t="shared" si="2016"/>
      </c>
      <c r="L533" s="2058">
        <f t="shared" si="1385"/>
      </c>
      <c r="M533" s="2058">
        <f t="shared" si="1563"/>
      </c>
      <c r="N533" s="2058">
        <f t="shared" si="788"/>
      </c>
      <c r="O533" s="2059">
        <f t="shared" si="1145"/>
      </c>
      <c r="P533" s="2092">
        <v>0.0295</v>
      </c>
      <c r="Q533" s="2093">
        <v>61</v>
      </c>
      <c r="R533" s="2057">
        <f t="shared" si="238"/>
      </c>
      <c r="S533" s="2059">
        <v>4638</v>
      </c>
      <c r="T533" s="2059">
        <v>232</v>
      </c>
      <c r="U533" s="2059">
        <v>18</v>
      </c>
      <c r="V533" s="2059">
        <v>242</v>
      </c>
      <c r="W533" s="2059">
        <v>26</v>
      </c>
      <c r="X533" s="2059">
        <v>1</v>
      </c>
      <c r="Y533" s="2059">
        <v>0</v>
      </c>
      <c r="Z533" s="2059">
        <v>4</v>
      </c>
      <c r="AA533" s="2057">
        <f t="shared" si="594"/>
      </c>
      <c r="AB533" s="2116" t="s">
        <v>1863</v>
      </c>
      <c r="AC533" s="2116" t="s">
        <v>1851</v>
      </c>
      <c r="AD533" s="2093">
        <v>5</v>
      </c>
    </row>
    <row r="534">
      <c r="A534" s="2113"/>
      <c r="B534" s="2118" t="s">
        <v>1832</v>
      </c>
      <c r="C534" s="2118"/>
      <c r="D534" s="2064">
        <f>SUM(D532:D533)</f>
      </c>
      <c r="E534" s="2064">
        <f>SUM(E532:E533)</f>
      </c>
      <c r="F534" s="2064">
        <f t="shared" si="1723"/>
      </c>
      <c r="G534" s="2061">
        <f t="shared" si="967"/>
      </c>
      <c r="H534" s="2061">
        <f t="shared" si="60"/>
      </c>
      <c r="I534" s="2061">
        <f t="shared" si="416"/>
      </c>
      <c r="J534" s="2061">
        <f t="shared" si="1825"/>
      </c>
      <c r="K534" s="2062">
        <f t="shared" si="2016"/>
      </c>
      <c r="L534" s="2062">
        <f t="shared" si="1385"/>
      </c>
      <c r="M534" s="2062">
        <f t="shared" si="1563"/>
      </c>
      <c r="N534" s="2062">
        <f t="shared" si="788"/>
      </c>
      <c r="O534" s="2063">
        <f t="shared" si="1145"/>
      </c>
      <c r="P534" s="2062">
        <f>AVERAGE(P532:P533)</f>
      </c>
      <c r="Q534" s="2064">
        <f>AVERAGE(Q532:Q533)</f>
      </c>
      <c r="R534" s="2064">
        <f t="shared" si="238"/>
      </c>
      <c r="S534" s="2063">
        <f>SUM(S532:S533)</f>
      </c>
      <c r="T534" s="2063">
        <f>SUM(T532:T533)</f>
      </c>
      <c r="U534" s="2063">
        <f>SUM(U532:U533)</f>
      </c>
      <c r="V534" s="2063">
        <f>SUM(V532:V533)</f>
      </c>
      <c r="W534" s="2063">
        <f>SUM(W532:W533)</f>
      </c>
      <c r="X534" s="2063">
        <f>SUM(X532:X533)</f>
      </c>
      <c r="Y534" s="2063">
        <f>SUM(Y532:Y533)</f>
      </c>
      <c r="Z534" s="2063">
        <f>SUM(Z532:Z533)</f>
      </c>
      <c r="AA534" s="2120">
        <f t="shared" si="594"/>
      </c>
      <c r="AB534" s="2121"/>
      <c r="AC534" s="2121"/>
      <c r="AD534" s="2122">
        <f>SUM(AD532:AD533)</f>
      </c>
    </row>
    <row r="535">
      <c r="A535" s="2113"/>
      <c r="B535" s="2124" t="s">
        <v>1833</v>
      </c>
      <c r="C535" s="2124"/>
      <c r="D535" s="2069">
        <f>D534+D531</f>
      </c>
      <c r="E535" s="2069">
        <f>E534+E531</f>
      </c>
      <c r="F535" s="2069">
        <f t="shared" si="1723"/>
      </c>
      <c r="G535" s="2065">
        <f t="shared" si="967"/>
      </c>
      <c r="H535" s="2065">
        <f t="shared" si="60"/>
      </c>
      <c r="I535" s="2065">
        <f t="shared" si="416"/>
      </c>
      <c r="J535" s="2065">
        <f t="shared" si="1825"/>
      </c>
      <c r="K535" s="2066">
        <f t="shared" si="2016"/>
      </c>
      <c r="L535" s="2066">
        <f t="shared" si="1385"/>
      </c>
      <c r="M535" s="2066">
        <f t="shared" si="1563"/>
      </c>
      <c r="N535" s="2066">
        <f t="shared" si="788"/>
      </c>
      <c r="O535" s="2067">
        <f t="shared" si="1145"/>
      </c>
      <c r="P535" s="2068">
        <f>(P534+P531)/2</f>
      </c>
      <c r="Q535" s="2067">
        <f>(Q534+Q531)/2</f>
      </c>
      <c r="R535" s="2069">
        <f>(R534+R531)/2</f>
      </c>
      <c r="S535" s="2067">
        <f>S534+S531</f>
      </c>
      <c r="T535" s="2067">
        <f>T534+T531</f>
      </c>
      <c r="U535" s="2067">
        <f>U534+U531</f>
      </c>
      <c r="V535" s="2067">
        <f>V534+V531</f>
      </c>
      <c r="W535" s="2067">
        <f>W534+W531</f>
      </c>
      <c r="X535" s="2067">
        <f>X534+X531</f>
      </c>
      <c r="Y535" s="2067">
        <f>Y534+Y531</f>
      </c>
      <c r="Z535" s="2067">
        <f>Z534+Z531</f>
      </c>
      <c r="AA535" s="2125">
        <f t="shared" si="594"/>
      </c>
      <c r="AB535" s="2126"/>
      <c r="AC535" s="2126"/>
      <c r="AD535" s="2067">
        <f>AD534+AD531</f>
      </c>
    </row>
    <row r="536">
      <c r="A536" s="2105" t="s">
        <v>1834</v>
      </c>
      <c r="B536" s="2105" t="s">
        <v>1792</v>
      </c>
      <c r="C536" s="2105"/>
      <c r="D536" s="2106" t="s">
        <v>1793</v>
      </c>
      <c r="E536" s="2106"/>
      <c r="F536" s="2106"/>
      <c r="G536" s="2106"/>
      <c r="H536" s="2106"/>
      <c r="I536" s="2106"/>
      <c r="J536" s="2107" t="s">
        <v>1794</v>
      </c>
      <c r="K536" s="2107"/>
      <c r="L536" s="2107"/>
      <c r="M536" s="2107"/>
      <c r="N536" s="2107"/>
      <c r="O536" s="2107"/>
      <c r="P536" s="2107"/>
      <c r="Q536" s="2107"/>
      <c r="R536" s="2107"/>
      <c r="S536" s="2107"/>
      <c r="T536" s="2107"/>
      <c r="U536" s="2107"/>
      <c r="V536" s="2107"/>
      <c r="W536" s="2107"/>
      <c r="X536" s="2107"/>
      <c r="Y536" s="2107"/>
      <c r="Z536" s="2107"/>
      <c r="AA536" s="2107"/>
      <c r="AB536" s="2107"/>
      <c r="AC536" s="2107"/>
      <c r="AD536" s="2108"/>
    </row>
    <row r="537">
      <c r="A537" s="2105"/>
      <c r="B537" s="2105" t="s">
        <v>1795</v>
      </c>
      <c r="C537" s="2105" t="s">
        <v>1796</v>
      </c>
      <c r="D537" s="2106" t="s">
        <v>1797</v>
      </c>
      <c r="E537" s="2109" t="s">
        <v>1798</v>
      </c>
      <c r="F537" s="2106" t="s">
        <v>1799</v>
      </c>
      <c r="G537" s="2110" t="s">
        <v>1800</v>
      </c>
      <c r="H537" s="2110" t="s">
        <v>1801</v>
      </c>
      <c r="I537" s="2110" t="s">
        <v>1802</v>
      </c>
      <c r="J537" s="2107" t="s">
        <v>1803</v>
      </c>
      <c r="K537" s="2111" t="s">
        <v>1804</v>
      </c>
      <c r="L537" s="2111" t="s">
        <v>1805</v>
      </c>
      <c r="M537" s="2111" t="s">
        <v>1806</v>
      </c>
      <c r="N537" s="2111" t="s">
        <v>1807</v>
      </c>
      <c r="O537" s="2108" t="s">
        <v>1808</v>
      </c>
      <c r="P537" s="2111" t="s">
        <v>1809</v>
      </c>
      <c r="Q537" s="2108" t="s">
        <v>1810</v>
      </c>
      <c r="R537" s="2107" t="s">
        <v>1811</v>
      </c>
      <c r="S537" s="2108" t="s">
        <v>1812</v>
      </c>
      <c r="T537" s="2108" t="s">
        <v>1813</v>
      </c>
      <c r="U537" s="2108" t="s">
        <v>1814</v>
      </c>
      <c r="V537" s="2108" t="s">
        <v>1815</v>
      </c>
      <c r="W537" s="2108" t="s">
        <v>1816</v>
      </c>
      <c r="X537" s="2108" t="s">
        <v>1817</v>
      </c>
      <c r="Y537" s="2108" t="s">
        <v>1818</v>
      </c>
      <c r="Z537" s="2108" t="s">
        <v>1819</v>
      </c>
      <c r="AA537" s="2107" t="s">
        <v>1820</v>
      </c>
      <c r="AB537" s="2112" t="s">
        <v>1821</v>
      </c>
      <c r="AC537" s="2112" t="s">
        <v>1822</v>
      </c>
      <c r="AD537" s="2108" t="s">
        <v>1823</v>
      </c>
    </row>
    <row r="538">
      <c r="A538" s="2113" t="s">
        <v>1900</v>
      </c>
      <c r="B538" s="2123" t="s">
        <v>1847</v>
      </c>
      <c r="C538" s="2103" t="s">
        <v>1826</v>
      </c>
      <c r="D538" s="2127">
        <v>1728.62</v>
      </c>
      <c r="E538" s="2115">
        <v>1</v>
      </c>
      <c r="F538" s="2060">
        <f t="shared" ref="F538:F544" si="1724">E538*2000*1.2</f>
      </c>
      <c r="G538" s="2057">
        <f t="shared" ref="G538:G544" si="968">F538/D538</f>
      </c>
      <c r="H538" s="2057">
        <f t="shared" ref="H538:H544" si="61">D538/E538</f>
      </c>
      <c r="I538" s="2057">
        <f t="shared" ref="I538:I544" si="417">F538/E538</f>
      </c>
      <c r="J538" s="2057">
        <f t="shared" ref="J538:J544" si="1826">D538/T538</f>
      </c>
      <c r="K538" s="2058">
        <f t="shared" ref="K538:K544" si="2017">O538/S538*1</f>
      </c>
      <c r="L538" s="2058">
        <f t="shared" ref="L538:L544" si="1386">T538/S538</f>
      </c>
      <c r="M538" s="2058">
        <f t="shared" ref="M538:M544" si="1564">V538/S538</f>
      </c>
      <c r="N538" s="2058">
        <f t="shared" ref="N538:N544" si="789">W538/V538</f>
      </c>
      <c r="O538" s="2059">
        <f t="shared" ref="O538:O544" si="1146">U538/P538</f>
      </c>
      <c r="P538" s="2092">
        <v>0.0434</v>
      </c>
      <c r="Q538" s="2093">
        <v>54</v>
      </c>
      <c r="R538" s="2057">
        <f t="shared" ref="R538:R543" si="239">(D538/S538)*1000</f>
      </c>
      <c r="S538" s="2059">
        <v>14978</v>
      </c>
      <c r="T538" s="2059">
        <v>292</v>
      </c>
      <c r="U538" s="2059">
        <v>41</v>
      </c>
      <c r="V538" s="2059">
        <v>304</v>
      </c>
      <c r="W538" s="2059">
        <v>18</v>
      </c>
      <c r="X538" s="2059">
        <v>1</v>
      </c>
      <c r="Y538" s="2059">
        <v>0</v>
      </c>
      <c r="Z538" s="2093">
        <v>11</v>
      </c>
      <c r="AA538" s="2057">
        <f t="shared" ref="AA538:AA544" si="595">AD538*1000/D538</f>
      </c>
      <c r="AB538" s="2116" t="s">
        <v>1863</v>
      </c>
      <c r="AC538" s="2116" t="s">
        <v>1851</v>
      </c>
      <c r="AD538" s="2093">
        <v>15</v>
      </c>
    </row>
    <row r="539">
      <c r="A539" s="2113"/>
      <c r="B539" s="2123" t="s">
        <v>1847</v>
      </c>
      <c r="C539" s="2103" t="s">
        <v>1828</v>
      </c>
      <c r="D539" s="2114">
        <v>947.6</v>
      </c>
      <c r="E539" s="2115">
        <v>2</v>
      </c>
      <c r="F539" s="2060">
        <f t="shared" si="1724"/>
      </c>
      <c r="G539" s="2057">
        <f t="shared" si="968"/>
      </c>
      <c r="H539" s="2057">
        <f t="shared" si="61"/>
      </c>
      <c r="I539" s="2057">
        <f t="shared" si="417"/>
      </c>
      <c r="J539" s="2057">
        <f t="shared" si="1826"/>
      </c>
      <c r="K539" s="2058">
        <f t="shared" si="2017"/>
      </c>
      <c r="L539" s="2058">
        <f t="shared" si="1386"/>
      </c>
      <c r="M539" s="2058">
        <f t="shared" si="1564"/>
      </c>
      <c r="N539" s="2058">
        <f t="shared" si="789"/>
      </c>
      <c r="O539" s="2059">
        <f t="shared" si="1146"/>
      </c>
      <c r="P539" s="2092">
        <v>0.0484</v>
      </c>
      <c r="Q539" s="2093">
        <v>62</v>
      </c>
      <c r="R539" s="2057">
        <f t="shared" si="239"/>
      </c>
      <c r="S539" s="2059">
        <v>6675</v>
      </c>
      <c r="T539" s="2059">
        <v>220</v>
      </c>
      <c r="U539" s="2059">
        <v>27</v>
      </c>
      <c r="V539" s="2059">
        <v>252</v>
      </c>
      <c r="W539" s="2059">
        <v>16</v>
      </c>
      <c r="X539" s="2093">
        <v>1</v>
      </c>
      <c r="Y539" s="2093">
        <v>1</v>
      </c>
      <c r="Z539" s="2093">
        <v>5</v>
      </c>
      <c r="AA539" s="2057">
        <f t="shared" si="595"/>
      </c>
      <c r="AB539" s="2116" t="s">
        <v>1863</v>
      </c>
      <c r="AC539" s="2116" t="s">
        <v>1851</v>
      </c>
      <c r="AD539" s="2093">
        <v>11</v>
      </c>
    </row>
    <row r="540">
      <c r="A540" s="2113"/>
      <c r="B540" s="2118" t="s">
        <v>1832</v>
      </c>
      <c r="C540" s="2118"/>
      <c r="D540" s="2064">
        <f>SUM(D538:D539)</f>
      </c>
      <c r="E540" s="2119">
        <f>SUM(E538:E539)</f>
      </c>
      <c r="F540" s="2064">
        <f t="shared" si="1724"/>
      </c>
      <c r="G540" s="2061">
        <f t="shared" si="968"/>
      </c>
      <c r="H540" s="2061">
        <f t="shared" si="61"/>
      </c>
      <c r="I540" s="2061">
        <f t="shared" si="417"/>
      </c>
      <c r="J540" s="2061">
        <f t="shared" si="1826"/>
      </c>
      <c r="K540" s="2062">
        <f t="shared" si="2017"/>
      </c>
      <c r="L540" s="2062">
        <f t="shared" si="1386"/>
      </c>
      <c r="M540" s="2062">
        <f t="shared" si="1564"/>
      </c>
      <c r="N540" s="2062">
        <f t="shared" si="789"/>
      </c>
      <c r="O540" s="2063">
        <f t="shared" si="1146"/>
      </c>
      <c r="P540" s="2062">
        <f>AVERAGE(P538:P539)</f>
      </c>
      <c r="Q540" s="2064">
        <f>AVERAGE(Q538:Q539)</f>
      </c>
      <c r="R540" s="2061">
        <f t="shared" si="239"/>
      </c>
      <c r="S540" s="2063">
        <f>SUM(S538:S539)</f>
      </c>
      <c r="T540" s="2063">
        <f>SUM(T538:T539)</f>
      </c>
      <c r="U540" s="2063">
        <f>SUM(U538:U539)</f>
      </c>
      <c r="V540" s="2063">
        <f>SUM(V538:V539)</f>
      </c>
      <c r="W540" s="2063">
        <f>SUM(W538:W539)</f>
      </c>
      <c r="X540" s="2063">
        <f>SUM(X538:X539)</f>
      </c>
      <c r="Y540" s="2063">
        <f>SUM(Y538:Y539)</f>
      </c>
      <c r="Z540" s="2063">
        <f>SUM(Z538:Z539)</f>
      </c>
      <c r="AA540" s="2120">
        <f t="shared" si="595"/>
      </c>
      <c r="AB540" s="2121"/>
      <c r="AC540" s="2121"/>
      <c r="AD540" s="2122">
        <f>SUM(AD538:AD539)</f>
      </c>
    </row>
    <row r="541">
      <c r="A541" s="2113"/>
      <c r="B541" s="2123" t="s">
        <v>1829</v>
      </c>
      <c r="C541" s="2103" t="s">
        <v>1830</v>
      </c>
      <c r="D541" s="2127">
        <v>681.03</v>
      </c>
      <c r="E541" s="2115">
        <v>0</v>
      </c>
      <c r="F541" s="2060">
        <f t="shared" si="1724"/>
      </c>
      <c r="G541" s="2057">
        <f t="shared" si="968"/>
      </c>
      <c r="H541" s="2057">
        <f t="shared" si="61"/>
      </c>
      <c r="I541" s="2057">
        <f t="shared" si="417"/>
      </c>
      <c r="J541" s="2057">
        <f t="shared" si="1826"/>
      </c>
      <c r="K541" s="2058">
        <f t="shared" si="2017"/>
      </c>
      <c r="L541" s="2058">
        <f t="shared" si="1386"/>
      </c>
      <c r="M541" s="2058">
        <f t="shared" si="1564"/>
      </c>
      <c r="N541" s="2058">
        <f t="shared" si="789"/>
      </c>
      <c r="O541" s="2059">
        <f t="shared" si="1146"/>
      </c>
      <c r="P541" s="2092">
        <v>0.03</v>
      </c>
      <c r="Q541" s="2093">
        <v>68</v>
      </c>
      <c r="R541" s="2057">
        <f t="shared" si="239"/>
      </c>
      <c r="S541" s="2059">
        <v>4734</v>
      </c>
      <c r="T541" s="2059">
        <v>102</v>
      </c>
      <c r="U541" s="2059">
        <v>14</v>
      </c>
      <c r="V541" s="2059">
        <v>108</v>
      </c>
      <c r="W541" s="2059">
        <v>8</v>
      </c>
      <c r="X541" s="2059">
        <v>4</v>
      </c>
      <c r="Y541" s="2059">
        <v>0</v>
      </c>
      <c r="Z541" s="2093">
        <v>2</v>
      </c>
      <c r="AA541" s="2057">
        <f t="shared" si="595"/>
      </c>
      <c r="AB541" s="2116" t="s">
        <v>1863</v>
      </c>
      <c r="AC541" s="2116" t="s">
        <v>1851</v>
      </c>
      <c r="AD541" s="2093">
        <v>11</v>
      </c>
    </row>
    <row r="542">
      <c r="A542" s="2113"/>
      <c r="B542" s="2123" t="s">
        <v>1829</v>
      </c>
      <c r="C542" s="2103" t="s">
        <v>1831</v>
      </c>
      <c r="D542" s="2114">
        <v>642.75</v>
      </c>
      <c r="E542" s="2115">
        <v>1</v>
      </c>
      <c r="F542" s="2060">
        <f t="shared" si="1724"/>
      </c>
      <c r="G542" s="2057">
        <f t="shared" si="968"/>
      </c>
      <c r="H542" s="2057">
        <f t="shared" si="61"/>
      </c>
      <c r="I542" s="2057">
        <f t="shared" si="417"/>
      </c>
      <c r="J542" s="2057">
        <f t="shared" si="1826"/>
      </c>
      <c r="K542" s="2058">
        <f t="shared" si="2017"/>
      </c>
      <c r="L542" s="2058">
        <f t="shared" si="1386"/>
      </c>
      <c r="M542" s="2058">
        <f t="shared" si="1564"/>
      </c>
      <c r="N542" s="2058">
        <f t="shared" si="789"/>
      </c>
      <c r="O542" s="2059">
        <f t="shared" si="1146"/>
      </c>
      <c r="P542" s="2092">
        <v>0.0497</v>
      </c>
      <c r="Q542" s="2093">
        <v>71</v>
      </c>
      <c r="R542" s="2057">
        <f t="shared" si="239"/>
      </c>
      <c r="S542" s="2059">
        <v>5524</v>
      </c>
      <c r="T542" s="2059">
        <v>139</v>
      </c>
      <c r="U542" s="2059">
        <v>24</v>
      </c>
      <c r="V542" s="2059">
        <v>143</v>
      </c>
      <c r="W542" s="2059">
        <v>13</v>
      </c>
      <c r="X542" s="2059">
        <v>1</v>
      </c>
      <c r="Y542" s="2059">
        <v>2</v>
      </c>
      <c r="Z542" s="2059">
        <v>4</v>
      </c>
      <c r="AA542" s="2057">
        <f t="shared" si="595"/>
      </c>
      <c r="AB542" s="2116" t="s">
        <v>1863</v>
      </c>
      <c r="AC542" s="2116" t="s">
        <v>1851</v>
      </c>
      <c r="AD542" s="2093">
        <v>6</v>
      </c>
    </row>
    <row r="543">
      <c r="A543" s="2113"/>
      <c r="B543" s="2118" t="s">
        <v>1832</v>
      </c>
      <c r="C543" s="2118"/>
      <c r="D543" s="2064">
        <f>SUM(D541:D542)</f>
      </c>
      <c r="E543" s="2064">
        <f>SUM(E541:E542)</f>
      </c>
      <c r="F543" s="2064">
        <f t="shared" si="1724"/>
      </c>
      <c r="G543" s="2061">
        <f t="shared" si="968"/>
      </c>
      <c r="H543" s="2061">
        <f t="shared" si="61"/>
      </c>
      <c r="I543" s="2061">
        <f t="shared" si="417"/>
      </c>
      <c r="J543" s="2061">
        <f t="shared" si="1826"/>
      </c>
      <c r="K543" s="2062">
        <f t="shared" si="2017"/>
      </c>
      <c r="L543" s="2062">
        <f t="shared" si="1386"/>
      </c>
      <c r="M543" s="2062">
        <f t="shared" si="1564"/>
      </c>
      <c r="N543" s="2062">
        <f t="shared" si="789"/>
      </c>
      <c r="O543" s="2063">
        <f t="shared" si="1146"/>
      </c>
      <c r="P543" s="2062">
        <f>AVERAGE(P541:P542)</f>
      </c>
      <c r="Q543" s="2064">
        <f>AVERAGE(Q541:Q542)</f>
      </c>
      <c r="R543" s="2064">
        <f t="shared" si="239"/>
      </c>
      <c r="S543" s="2063">
        <f>SUM(S541:S542)</f>
      </c>
      <c r="T543" s="2063">
        <f>SUM(T541:T542)</f>
      </c>
      <c r="U543" s="2063">
        <f>SUM(U541:U542)</f>
      </c>
      <c r="V543" s="2063">
        <f>SUM(V541:V542)</f>
      </c>
      <c r="W543" s="2063">
        <f>SUM(W541:W542)</f>
      </c>
      <c r="X543" s="2063">
        <f>SUM(X541:X542)</f>
      </c>
      <c r="Y543" s="2063">
        <f>SUM(Y541:Y542)</f>
      </c>
      <c r="Z543" s="2063">
        <f>SUM(Z541:Z542)</f>
      </c>
      <c r="AA543" s="2120">
        <f t="shared" si="595"/>
      </c>
      <c r="AB543" s="2121"/>
      <c r="AC543" s="2121"/>
      <c r="AD543" s="2122">
        <f>SUM(AD541:AD542)</f>
      </c>
    </row>
    <row r="544">
      <c r="A544" s="2113"/>
      <c r="B544" s="2124" t="s">
        <v>1833</v>
      </c>
      <c r="C544" s="2124"/>
      <c r="D544" s="2069">
        <f>D543+D540</f>
      </c>
      <c r="E544" s="2069">
        <f>E543+E540</f>
      </c>
      <c r="F544" s="2069">
        <f t="shared" si="1724"/>
      </c>
      <c r="G544" s="2065">
        <f t="shared" si="968"/>
      </c>
      <c r="H544" s="2065">
        <f t="shared" si="61"/>
      </c>
      <c r="I544" s="2065">
        <f t="shared" si="417"/>
      </c>
      <c r="J544" s="2065">
        <f t="shared" si="1826"/>
      </c>
      <c r="K544" s="2066">
        <f t="shared" si="2017"/>
      </c>
      <c r="L544" s="2066">
        <f t="shared" si="1386"/>
      </c>
      <c r="M544" s="2066">
        <f t="shared" si="1564"/>
      </c>
      <c r="N544" s="2066">
        <f t="shared" si="789"/>
      </c>
      <c r="O544" s="2067">
        <f t="shared" si="1146"/>
      </c>
      <c r="P544" s="2068">
        <f>(P543+P540)/2</f>
      </c>
      <c r="Q544" s="2067">
        <f>(Q543+Q540)/2</f>
      </c>
      <c r="R544" s="2069">
        <f>(R543+R540)/2</f>
      </c>
      <c r="S544" s="2067">
        <f>S543+S540</f>
      </c>
      <c r="T544" s="2067">
        <f>T543+T540</f>
      </c>
      <c r="U544" s="2067">
        <f>U543+U540</f>
      </c>
      <c r="V544" s="2067">
        <f>V543+V540</f>
      </c>
      <c r="W544" s="2067">
        <f>W543+W540</f>
      </c>
      <c r="X544" s="2067">
        <f>X543+X540</f>
      </c>
      <c r="Y544" s="2067">
        <f>Y543+Y540</f>
      </c>
      <c r="Z544" s="2067">
        <f>Z543+Z540</f>
      </c>
      <c r="AA544" s="2125">
        <f t="shared" si="595"/>
      </c>
      <c r="AB544" s="2126"/>
      <c r="AC544" s="2126"/>
      <c r="AD544" s="2067">
        <f>AD543+AD540</f>
      </c>
    </row>
    <row r="545">
      <c r="A545" s="2105" t="s">
        <v>1834</v>
      </c>
      <c r="B545" s="2105" t="s">
        <v>1792</v>
      </c>
      <c r="C545" s="2105"/>
      <c r="D545" s="2106" t="s">
        <v>1793</v>
      </c>
      <c r="E545" s="2106"/>
      <c r="F545" s="2106"/>
      <c r="G545" s="2106"/>
      <c r="H545" s="2106"/>
      <c r="I545" s="2106"/>
      <c r="J545" s="2107" t="s">
        <v>1794</v>
      </c>
      <c r="K545" s="2107"/>
      <c r="L545" s="2107"/>
      <c r="M545" s="2107"/>
      <c r="N545" s="2107"/>
      <c r="O545" s="2107"/>
      <c r="P545" s="2107"/>
      <c r="Q545" s="2107"/>
      <c r="R545" s="2107"/>
      <c r="S545" s="2107"/>
      <c r="T545" s="2107"/>
      <c r="U545" s="2107"/>
      <c r="V545" s="2107"/>
      <c r="W545" s="2107"/>
      <c r="X545" s="2107"/>
      <c r="Y545" s="2107"/>
      <c r="Z545" s="2107"/>
      <c r="AA545" s="2107"/>
      <c r="AB545" s="2107"/>
      <c r="AC545" s="2107"/>
      <c r="AD545" s="2108"/>
    </row>
    <row r="546">
      <c r="A546" s="2105"/>
      <c r="B546" s="2105" t="s">
        <v>1795</v>
      </c>
      <c r="C546" s="2105" t="s">
        <v>1796</v>
      </c>
      <c r="D546" s="2106" t="s">
        <v>1797</v>
      </c>
      <c r="E546" s="2109" t="s">
        <v>1798</v>
      </c>
      <c r="F546" s="2106" t="s">
        <v>1799</v>
      </c>
      <c r="G546" s="2110" t="s">
        <v>1800</v>
      </c>
      <c r="H546" s="2110" t="s">
        <v>1801</v>
      </c>
      <c r="I546" s="2110" t="s">
        <v>1802</v>
      </c>
      <c r="J546" s="2107" t="s">
        <v>1803</v>
      </c>
      <c r="K546" s="2111" t="s">
        <v>1804</v>
      </c>
      <c r="L546" s="2111" t="s">
        <v>1805</v>
      </c>
      <c r="M546" s="2111" t="s">
        <v>1806</v>
      </c>
      <c r="N546" s="2111" t="s">
        <v>1807</v>
      </c>
      <c r="O546" s="2108" t="s">
        <v>1808</v>
      </c>
      <c r="P546" s="2111" t="s">
        <v>1809</v>
      </c>
      <c r="Q546" s="2108" t="s">
        <v>1810</v>
      </c>
      <c r="R546" s="2107" t="s">
        <v>1811</v>
      </c>
      <c r="S546" s="2108" t="s">
        <v>1812</v>
      </c>
      <c r="T546" s="2108" t="s">
        <v>1813</v>
      </c>
      <c r="U546" s="2108" t="s">
        <v>1814</v>
      </c>
      <c r="V546" s="2108" t="s">
        <v>1815</v>
      </c>
      <c r="W546" s="2108" t="s">
        <v>1816</v>
      </c>
      <c r="X546" s="2108" t="s">
        <v>1817</v>
      </c>
      <c r="Y546" s="2108" t="s">
        <v>1818</v>
      </c>
      <c r="Z546" s="2108" t="s">
        <v>1819</v>
      </c>
      <c r="AA546" s="2107" t="s">
        <v>1820</v>
      </c>
      <c r="AB546" s="2112" t="s">
        <v>1821</v>
      </c>
      <c r="AC546" s="2112" t="s">
        <v>1822</v>
      </c>
      <c r="AD546" s="2108" t="s">
        <v>1823</v>
      </c>
    </row>
    <row r="547">
      <c r="A547" s="2113" t="s">
        <v>1901</v>
      </c>
      <c r="B547" s="2123" t="s">
        <v>1829</v>
      </c>
      <c r="C547" s="2103" t="s">
        <v>1826</v>
      </c>
      <c r="D547" s="2127">
        <v>1506.74</v>
      </c>
      <c r="E547" s="2115">
        <v>2</v>
      </c>
      <c r="F547" s="2060">
        <f t="shared" ref="F547:F553" si="1725">E547*2000*1.2</f>
      </c>
      <c r="G547" s="2057">
        <f t="shared" ref="G547:G553" si="969">F547/D547</f>
      </c>
      <c r="H547" s="2057">
        <f t="shared" ref="H547:H553" si="62">D547/E547</f>
      </c>
      <c r="I547" s="2057">
        <f t="shared" ref="I547:I553" si="418">F547/E547</f>
      </c>
      <c r="J547" s="2057">
        <f t="shared" ref="J547:J553" si="1827">D547/T547</f>
      </c>
      <c r="K547" s="2058">
        <f t="shared" ref="K547:K553" si="2018">O547/S547*1</f>
      </c>
      <c r="L547" s="2058">
        <f t="shared" ref="L547:L553" si="1387">T547/S547</f>
      </c>
      <c r="M547" s="2058">
        <f t="shared" ref="M547:M553" si="1565">V547/S547</f>
      </c>
      <c r="N547" s="2058">
        <f t="shared" ref="N547:N553" si="790">W547/V547</f>
      </c>
      <c r="O547" s="2059">
        <f t="shared" ref="O547:O553" si="1147">U547/P547</f>
      </c>
      <c r="P547" s="2092">
        <v>0.0461</v>
      </c>
      <c r="Q547" s="2093">
        <v>48</v>
      </c>
      <c r="R547" s="2057">
        <f t="shared" ref="R547:R552" si="240">(D547/S547)*1000</f>
      </c>
      <c r="S547" s="2059">
        <v>11639</v>
      </c>
      <c r="T547" s="2059">
        <v>285</v>
      </c>
      <c r="U547" s="2059">
        <v>22</v>
      </c>
      <c r="V547" s="2059">
        <v>310</v>
      </c>
      <c r="W547" s="2059">
        <v>16</v>
      </c>
      <c r="X547" s="2059">
        <v>0</v>
      </c>
      <c r="Y547" s="2059">
        <v>0</v>
      </c>
      <c r="Z547" s="2093">
        <v>6</v>
      </c>
      <c r="AA547" s="2057">
        <f t="shared" ref="AA547:AA553" si="596">AD547*1000/D547</f>
      </c>
      <c r="AB547" s="2116" t="s">
        <v>1863</v>
      </c>
      <c r="AC547" s="2116" t="s">
        <v>1851</v>
      </c>
      <c r="AD547" s="2093">
        <v>20</v>
      </c>
    </row>
    <row r="548">
      <c r="A548" s="2113"/>
      <c r="B548" s="2123" t="s">
        <v>1829</v>
      </c>
      <c r="C548" s="2103" t="s">
        <v>1828</v>
      </c>
      <c r="D548" s="2114">
        <v>693.59</v>
      </c>
      <c r="E548" s="2115">
        <v>1</v>
      </c>
      <c r="F548" s="2060">
        <f t="shared" si="1725"/>
      </c>
      <c r="G548" s="2057">
        <f t="shared" si="969"/>
      </c>
      <c r="H548" s="2057">
        <f t="shared" si="62"/>
      </c>
      <c r="I548" s="2057">
        <f t="shared" si="418"/>
      </c>
      <c r="J548" s="2057">
        <f t="shared" si="1827"/>
      </c>
      <c r="K548" s="2058">
        <f t="shared" si="2018"/>
      </c>
      <c r="L548" s="2058">
        <f t="shared" si="1387"/>
      </c>
      <c r="M548" s="2058">
        <f t="shared" si="1565"/>
      </c>
      <c r="N548" s="2058">
        <f t="shared" si="790"/>
      </c>
      <c r="O548" s="2059">
        <f t="shared" si="1147"/>
      </c>
      <c r="P548" s="2092">
        <v>0.0376</v>
      </c>
      <c r="Q548" s="2093">
        <v>62</v>
      </c>
      <c r="R548" s="2057">
        <f t="shared" si="240"/>
      </c>
      <c r="S548" s="2059">
        <v>9889</v>
      </c>
      <c r="T548" s="2059">
        <v>72</v>
      </c>
      <c r="U548" s="2059">
        <v>27</v>
      </c>
      <c r="V548" s="2059">
        <v>61</v>
      </c>
      <c r="W548" s="2059">
        <v>16</v>
      </c>
      <c r="X548" s="2093">
        <v>1</v>
      </c>
      <c r="Y548" s="2093">
        <v>0</v>
      </c>
      <c r="Z548" s="2093">
        <v>14</v>
      </c>
      <c r="AA548" s="2057">
        <f t="shared" si="596"/>
      </c>
      <c r="AB548" s="2116" t="s">
        <v>1863</v>
      </c>
      <c r="AC548" s="2116" t="s">
        <v>1851</v>
      </c>
      <c r="AD548" s="2093">
        <v>21</v>
      </c>
    </row>
    <row r="549">
      <c r="A549" s="2113"/>
      <c r="B549" s="2118" t="s">
        <v>1832</v>
      </c>
      <c r="C549" s="2118"/>
      <c r="D549" s="2064">
        <f>SUM(D547:D548)</f>
      </c>
      <c r="E549" s="2119">
        <f>SUM(E547:E548)</f>
      </c>
      <c r="F549" s="2064">
        <f t="shared" si="1725"/>
      </c>
      <c r="G549" s="2061">
        <f t="shared" si="969"/>
      </c>
      <c r="H549" s="2061">
        <f t="shared" si="62"/>
      </c>
      <c r="I549" s="2061">
        <f t="shared" si="418"/>
      </c>
      <c r="J549" s="2061">
        <f t="shared" si="1827"/>
      </c>
      <c r="K549" s="2062">
        <f t="shared" si="2018"/>
      </c>
      <c r="L549" s="2062">
        <f t="shared" si="1387"/>
      </c>
      <c r="M549" s="2062">
        <f t="shared" si="1565"/>
      </c>
      <c r="N549" s="2062">
        <f t="shared" si="790"/>
      </c>
      <c r="O549" s="2063">
        <f t="shared" si="1147"/>
      </c>
      <c r="P549" s="2062">
        <f>AVERAGE(P547:P548)</f>
      </c>
      <c r="Q549" s="2064">
        <f>AVERAGE(Q547:Q548)</f>
      </c>
      <c r="R549" s="2061">
        <f t="shared" si="240"/>
      </c>
      <c r="S549" s="2063">
        <f>SUM(S547:S548)</f>
      </c>
      <c r="T549" s="2063">
        <f>SUM(T547:T548)</f>
      </c>
      <c r="U549" s="2063">
        <f>SUM(U547:U548)</f>
      </c>
      <c r="V549" s="2063">
        <f>SUM(V547:V548)</f>
      </c>
      <c r="W549" s="2063">
        <f>SUM(W547:W548)</f>
      </c>
      <c r="X549" s="2063">
        <f>SUM(X547:X548)</f>
      </c>
      <c r="Y549" s="2063">
        <f>SUM(Y547:Y548)</f>
      </c>
      <c r="Z549" s="2063">
        <f>SUM(Z547:Z548)</f>
      </c>
      <c r="AA549" s="2120">
        <f t="shared" si="596"/>
      </c>
      <c r="AB549" s="2121"/>
      <c r="AC549" s="2121"/>
      <c r="AD549" s="2122">
        <f>SUM(AD547:AD548)</f>
      </c>
    </row>
    <row r="550">
      <c r="A550" s="2113"/>
      <c r="B550" s="2123" t="s">
        <v>1847</v>
      </c>
      <c r="C550" s="2103" t="s">
        <v>1830</v>
      </c>
      <c r="D550" s="2127">
        <v>899.86</v>
      </c>
      <c r="E550" s="2115">
        <v>0</v>
      </c>
      <c r="F550" s="2060">
        <f t="shared" si="1725"/>
      </c>
      <c r="G550" s="2057">
        <f t="shared" si="969"/>
      </c>
      <c r="H550" s="2057">
        <f t="shared" si="62"/>
      </c>
      <c r="I550" s="2057">
        <f t="shared" si="418"/>
      </c>
      <c r="J550" s="2057">
        <f t="shared" si="1827"/>
      </c>
      <c r="K550" s="2058">
        <f t="shared" si="2018"/>
      </c>
      <c r="L550" s="2058">
        <f t="shared" si="1387"/>
      </c>
      <c r="M550" s="2058">
        <f t="shared" si="1565"/>
      </c>
      <c r="N550" s="2058">
        <f t="shared" si="790"/>
      </c>
      <c r="O550" s="2059">
        <f t="shared" si="1147"/>
      </c>
      <c r="P550" s="2092">
        <v>0.0284</v>
      </c>
      <c r="Q550" s="2093">
        <v>75</v>
      </c>
      <c r="R550" s="2057">
        <f t="shared" si="240"/>
      </c>
      <c r="S550" s="2059">
        <v>10962</v>
      </c>
      <c r="T550" s="2059">
        <v>98</v>
      </c>
      <c r="U550" s="2059">
        <v>33</v>
      </c>
      <c r="V550" s="2059">
        <v>75</v>
      </c>
      <c r="W550" s="2059">
        <v>18</v>
      </c>
      <c r="X550" s="2059">
        <v>0</v>
      </c>
      <c r="Y550" s="2059">
        <v>0</v>
      </c>
      <c r="Z550" s="2093">
        <v>7</v>
      </c>
      <c r="AA550" s="2057">
        <f t="shared" si="596"/>
      </c>
      <c r="AB550" s="2116" t="s">
        <v>1863</v>
      </c>
      <c r="AC550" s="2116" t="s">
        <v>1851</v>
      </c>
      <c r="AD550" s="2093">
        <v>18</v>
      </c>
    </row>
    <row r="551">
      <c r="A551" s="2113"/>
      <c r="B551" s="2123" t="s">
        <v>1847</v>
      </c>
      <c r="C551" s="2103" t="s">
        <v>1831</v>
      </c>
      <c r="D551" s="2114">
        <v>899.81</v>
      </c>
      <c r="E551" s="2115">
        <v>0</v>
      </c>
      <c r="F551" s="2060">
        <f t="shared" si="1725"/>
      </c>
      <c r="G551" s="2057">
        <f t="shared" si="969"/>
      </c>
      <c r="H551" s="2057">
        <f t="shared" si="62"/>
      </c>
      <c r="I551" s="2057">
        <f t="shared" si="418"/>
      </c>
      <c r="J551" s="2057">
        <f t="shared" si="1827"/>
      </c>
      <c r="K551" s="2058">
        <f t="shared" si="2018"/>
      </c>
      <c r="L551" s="2058">
        <f t="shared" si="1387"/>
      </c>
      <c r="M551" s="2058">
        <f t="shared" si="1565"/>
      </c>
      <c r="N551" s="2058">
        <f t="shared" si="790"/>
      </c>
      <c r="O551" s="2059">
        <f t="shared" si="1147"/>
      </c>
      <c r="P551" s="2092">
        <v>0.0403</v>
      </c>
      <c r="Q551" s="2093">
        <v>77</v>
      </c>
      <c r="R551" s="2057">
        <f t="shared" si="240"/>
      </c>
      <c r="S551" s="2059">
        <v>9667</v>
      </c>
      <c r="T551" s="2059">
        <v>111</v>
      </c>
      <c r="U551" s="2059">
        <v>31</v>
      </c>
      <c r="V551" s="2059">
        <v>119</v>
      </c>
      <c r="W551" s="2059">
        <v>19</v>
      </c>
      <c r="X551" s="2059">
        <v>1</v>
      </c>
      <c r="Y551" s="2059">
        <v>0</v>
      </c>
      <c r="Z551" s="2059">
        <v>12</v>
      </c>
      <c r="AA551" s="2057">
        <f t="shared" si="596"/>
      </c>
      <c r="AB551" s="2116" t="s">
        <v>1863</v>
      </c>
      <c r="AC551" s="2116" t="s">
        <v>1851</v>
      </c>
      <c r="AD551" s="2093">
        <v>11</v>
      </c>
    </row>
    <row r="552">
      <c r="A552" s="2113"/>
      <c r="B552" s="2118" t="s">
        <v>1832</v>
      </c>
      <c r="C552" s="2118"/>
      <c r="D552" s="2064">
        <f>SUM(D550:D551)</f>
      </c>
      <c r="E552" s="2064">
        <f>SUM(E550:E551)</f>
      </c>
      <c r="F552" s="2064">
        <f t="shared" si="1725"/>
      </c>
      <c r="G552" s="2061">
        <f t="shared" si="969"/>
      </c>
      <c r="H552" s="2061">
        <f t="shared" si="62"/>
      </c>
      <c r="I552" s="2061">
        <f t="shared" si="418"/>
      </c>
      <c r="J552" s="2061">
        <f t="shared" si="1827"/>
      </c>
      <c r="K552" s="2062">
        <f t="shared" si="2018"/>
      </c>
      <c r="L552" s="2062">
        <f t="shared" si="1387"/>
      </c>
      <c r="M552" s="2062">
        <f t="shared" si="1565"/>
      </c>
      <c r="N552" s="2062">
        <f t="shared" si="790"/>
      </c>
      <c r="O552" s="2063">
        <f t="shared" si="1147"/>
      </c>
      <c r="P552" s="2062">
        <f>AVERAGE(P550:P551)</f>
      </c>
      <c r="Q552" s="2064">
        <f>AVERAGE(Q550:Q551)</f>
      </c>
      <c r="R552" s="2064">
        <f t="shared" si="240"/>
      </c>
      <c r="S552" s="2063">
        <f>SUM(S550:S551)</f>
      </c>
      <c r="T552" s="2063">
        <f>SUM(T550:T551)</f>
      </c>
      <c r="U552" s="2063">
        <f>SUM(U550:U551)</f>
      </c>
      <c r="V552" s="2063">
        <f>SUM(V550:V551)</f>
      </c>
      <c r="W552" s="2063">
        <f>SUM(W550:W551)</f>
      </c>
      <c r="X552" s="2063">
        <f>SUM(X550:X551)</f>
      </c>
      <c r="Y552" s="2063">
        <f>SUM(Y550:Y551)</f>
      </c>
      <c r="Z552" s="2063">
        <f>SUM(Z550:Z551)</f>
      </c>
      <c r="AA552" s="2120">
        <f t="shared" si="596"/>
      </c>
      <c r="AB552" s="2121"/>
      <c r="AC552" s="2121"/>
      <c r="AD552" s="2122">
        <f>SUM(AD550:AD551)</f>
      </c>
    </row>
    <row r="553">
      <c r="A553" s="2113"/>
      <c r="B553" s="2124" t="s">
        <v>1833</v>
      </c>
      <c r="C553" s="2124"/>
      <c r="D553" s="2069">
        <f>D552+D549</f>
      </c>
      <c r="E553" s="2069">
        <f>E552+E549</f>
      </c>
      <c r="F553" s="2069">
        <f t="shared" si="1725"/>
      </c>
      <c r="G553" s="2065">
        <f t="shared" si="969"/>
      </c>
      <c r="H553" s="2065">
        <f t="shared" si="62"/>
      </c>
      <c r="I553" s="2065">
        <f t="shared" si="418"/>
      </c>
      <c r="J553" s="2065">
        <f t="shared" si="1827"/>
      </c>
      <c r="K553" s="2066">
        <f t="shared" si="2018"/>
      </c>
      <c r="L553" s="2066">
        <f t="shared" si="1387"/>
      </c>
      <c r="M553" s="2066">
        <f t="shared" si="1565"/>
      </c>
      <c r="N553" s="2066">
        <f t="shared" si="790"/>
      </c>
      <c r="O553" s="2067">
        <f t="shared" si="1147"/>
      </c>
      <c r="P553" s="2068">
        <f>(P552+P549)/2</f>
      </c>
      <c r="Q553" s="2067">
        <f>(Q552+Q549)/2</f>
      </c>
      <c r="R553" s="2069">
        <f>(R552+R549)/2</f>
      </c>
      <c r="S553" s="2067">
        <f>S552+S549</f>
      </c>
      <c r="T553" s="2067">
        <f>T552+T549</f>
      </c>
      <c r="U553" s="2067">
        <f>U552+U549</f>
      </c>
      <c r="V553" s="2067">
        <f>V552+V549</f>
      </c>
      <c r="W553" s="2067">
        <f>W552+W549</f>
      </c>
      <c r="X553" s="2067">
        <f>X552+X549</f>
      </c>
      <c r="Y553" s="2067">
        <f>Y552+Y549</f>
      </c>
      <c r="Z553" s="2067">
        <f>Z552+Z549</f>
      </c>
      <c r="AA553" s="2125">
        <f t="shared" si="596"/>
      </c>
      <c r="AB553" s="2126"/>
      <c r="AC553" s="2126"/>
      <c r="AD553" s="2067">
        <f>AD552+AD549</f>
      </c>
    </row>
    <row r="554">
      <c r="A554" s="2105" t="s">
        <v>1834</v>
      </c>
      <c r="B554" s="2105" t="s">
        <v>1792</v>
      </c>
      <c r="C554" s="2105"/>
      <c r="D554" s="2106" t="s">
        <v>1793</v>
      </c>
      <c r="E554" s="2106"/>
      <c r="F554" s="2106"/>
      <c r="G554" s="2106"/>
      <c r="H554" s="2106"/>
      <c r="I554" s="2106"/>
      <c r="J554" s="2107" t="s">
        <v>1794</v>
      </c>
      <c r="K554" s="2107"/>
      <c r="L554" s="2107"/>
      <c r="M554" s="2107"/>
      <c r="N554" s="2107"/>
      <c r="O554" s="2107"/>
      <c r="P554" s="2107"/>
      <c r="Q554" s="2107"/>
      <c r="R554" s="2107"/>
      <c r="S554" s="2107"/>
      <c r="T554" s="2107"/>
      <c r="U554" s="2107"/>
      <c r="V554" s="2107"/>
      <c r="W554" s="2107"/>
      <c r="X554" s="2107"/>
      <c r="Y554" s="2107"/>
      <c r="Z554" s="2107"/>
      <c r="AA554" s="2107"/>
      <c r="AB554" s="2107"/>
      <c r="AC554" s="2107"/>
      <c r="AD554" s="2108"/>
    </row>
    <row r="555">
      <c r="A555" s="2105"/>
      <c r="B555" s="2105" t="s">
        <v>1795</v>
      </c>
      <c r="C555" s="2105" t="s">
        <v>1796</v>
      </c>
      <c r="D555" s="2106" t="s">
        <v>1797</v>
      </c>
      <c r="E555" s="2109" t="s">
        <v>1798</v>
      </c>
      <c r="F555" s="2106" t="s">
        <v>1799</v>
      </c>
      <c r="G555" s="2110" t="s">
        <v>1800</v>
      </c>
      <c r="H555" s="2110" t="s">
        <v>1801</v>
      </c>
      <c r="I555" s="2110" t="s">
        <v>1802</v>
      </c>
      <c r="J555" s="2107" t="s">
        <v>1803</v>
      </c>
      <c r="K555" s="2111" t="s">
        <v>1804</v>
      </c>
      <c r="L555" s="2111" t="s">
        <v>1805</v>
      </c>
      <c r="M555" s="2111" t="s">
        <v>1806</v>
      </c>
      <c r="N555" s="2111" t="s">
        <v>1807</v>
      </c>
      <c r="O555" s="2108" t="s">
        <v>1808</v>
      </c>
      <c r="P555" s="2111" t="s">
        <v>1809</v>
      </c>
      <c r="Q555" s="2108" t="s">
        <v>1810</v>
      </c>
      <c r="R555" s="2107" t="s">
        <v>1811</v>
      </c>
      <c r="S555" s="2108" t="s">
        <v>1812</v>
      </c>
      <c r="T555" s="2108" t="s">
        <v>1813</v>
      </c>
      <c r="U555" s="2108" t="s">
        <v>1814</v>
      </c>
      <c r="V555" s="2108" t="s">
        <v>1815</v>
      </c>
      <c r="W555" s="2108" t="s">
        <v>1816</v>
      </c>
      <c r="X555" s="2108" t="s">
        <v>1817</v>
      </c>
      <c r="Y555" s="2108" t="s">
        <v>1818</v>
      </c>
      <c r="Z555" s="2108" t="s">
        <v>1819</v>
      </c>
      <c r="AA555" s="2107" t="s">
        <v>1820</v>
      </c>
      <c r="AB555" s="2112" t="s">
        <v>1821</v>
      </c>
      <c r="AC555" s="2112" t="s">
        <v>1822</v>
      </c>
      <c r="AD555" s="2108" t="s">
        <v>1823</v>
      </c>
    </row>
    <row r="556">
      <c r="A556" s="2113" t="s">
        <v>1902</v>
      </c>
      <c r="B556" s="2123" t="s">
        <v>1837</v>
      </c>
      <c r="C556" s="2103" t="s">
        <v>1826</v>
      </c>
      <c r="D556" s="2127">
        <v>1000</v>
      </c>
      <c r="E556" s="2115">
        <v>1</v>
      </c>
      <c r="F556" s="2060">
        <f t="shared" ref="F556:F558" si="1726">E556*2000*1.2</f>
      </c>
      <c r="G556" s="2057">
        <f t="shared" ref="G556:G559" si="970">F556/D556</f>
      </c>
      <c r="H556" s="2057">
        <f t="shared" ref="H556:H559" si="63">D556/E556</f>
      </c>
      <c r="I556" s="2057">
        <f t="shared" ref="I556:I559" si="419">F556/E556</f>
      </c>
      <c r="J556" s="2057">
        <f t="shared" ref="J556:J559" si="1828">D556/T556</f>
      </c>
      <c r="K556" s="2058">
        <f t="shared" ref="K556:K559" si="2019">O556/S556*1</f>
      </c>
      <c r="L556" s="2058">
        <f t="shared" ref="L556:L559" si="1388">T556/S556</f>
      </c>
      <c r="M556" s="2058">
        <f t="shared" ref="M556:M559" si="1566">V556/S556</f>
      </c>
      <c r="N556" s="2058">
        <f t="shared" ref="N556:N559" si="791">W556/V556</f>
      </c>
      <c r="O556" s="2059">
        <f t="shared" ref="O556:O559" si="1148">U556/P556</f>
      </c>
      <c r="P556" s="2092">
        <v>0.0229</v>
      </c>
      <c r="Q556" s="2093">
        <v>86</v>
      </c>
      <c r="R556" s="2057">
        <f t="shared" ref="R556:R558" si="241">(D556/S556)*1000</f>
      </c>
      <c r="S556" s="2059">
        <v>11020</v>
      </c>
      <c r="T556" s="2059">
        <v>151</v>
      </c>
      <c r="U556" s="2059">
        <v>27</v>
      </c>
      <c r="V556" s="2059">
        <v>160</v>
      </c>
      <c r="W556" s="2059">
        <v>19</v>
      </c>
      <c r="X556" s="2059">
        <v>3</v>
      </c>
      <c r="Y556" s="2059">
        <v>0</v>
      </c>
      <c r="Z556" s="2093">
        <v>14</v>
      </c>
      <c r="AA556" s="2057">
        <f t="shared" ref="AA556:AA559" si="597">AD556*1000/D556</f>
      </c>
      <c r="AB556" s="2094" t="s">
        <v>1903</v>
      </c>
      <c r="AC556" s="2116" t="s">
        <v>1851</v>
      </c>
      <c r="AD556" s="2093">
        <v>23</v>
      </c>
    </row>
    <row r="557">
      <c r="A557" s="2113"/>
      <c r="B557" s="2123" t="s">
        <v>1837</v>
      </c>
      <c r="C557" s="2103" t="s">
        <v>1828</v>
      </c>
      <c r="D557" s="2114">
        <v>991.77</v>
      </c>
      <c r="E557" s="2115">
        <v>2</v>
      </c>
      <c r="F557" s="2060">
        <f t="shared" si="1726"/>
      </c>
      <c r="G557" s="2057">
        <f t="shared" si="970"/>
      </c>
      <c r="H557" s="2057">
        <f t="shared" si="63"/>
      </c>
      <c r="I557" s="2057">
        <f t="shared" si="419"/>
      </c>
      <c r="J557" s="2057">
        <f t="shared" si="1828"/>
      </c>
      <c r="K557" s="2058">
        <f t="shared" si="2019"/>
      </c>
      <c r="L557" s="2058">
        <f t="shared" si="1388"/>
      </c>
      <c r="M557" s="2058">
        <f t="shared" si="1566"/>
      </c>
      <c r="N557" s="2058">
        <f t="shared" si="791"/>
      </c>
      <c r="O557" s="2059">
        <f t="shared" si="1148"/>
      </c>
      <c r="P557" s="2092">
        <v>0.0211</v>
      </c>
      <c r="Q557" s="2093">
        <v>82</v>
      </c>
      <c r="R557" s="2057">
        <f t="shared" si="241"/>
      </c>
      <c r="S557" s="2059">
        <v>10682</v>
      </c>
      <c r="T557" s="2059">
        <v>168</v>
      </c>
      <c r="U557" s="2059">
        <v>33</v>
      </c>
      <c r="V557" s="2059">
        <v>174</v>
      </c>
      <c r="W557" s="2059">
        <v>24</v>
      </c>
      <c r="X557" s="2093">
        <v>0</v>
      </c>
      <c r="Y557" s="2093">
        <v>1</v>
      </c>
      <c r="Z557" s="2093">
        <v>14</v>
      </c>
      <c r="AA557" s="2057">
        <f t="shared" si="597"/>
      </c>
      <c r="AB557" s="2094" t="s">
        <v>1903</v>
      </c>
      <c r="AC557" s="2116" t="s">
        <v>1851</v>
      </c>
      <c r="AD557" s="2093">
        <v>21</v>
      </c>
    </row>
    <row r="558">
      <c r="A558" s="2113"/>
      <c r="B558" s="2118" t="s">
        <v>1832</v>
      </c>
      <c r="C558" s="2118"/>
      <c r="D558" s="2064">
        <f>SUM(D556:D557)</f>
      </c>
      <c r="E558" s="2119">
        <f>SUM(E556:E557)</f>
      </c>
      <c r="F558" s="2064">
        <f t="shared" si="1726"/>
      </c>
      <c r="G558" s="2061">
        <f t="shared" si="970"/>
      </c>
      <c r="H558" s="2061">
        <f t="shared" si="63"/>
      </c>
      <c r="I558" s="2061">
        <f t="shared" si="419"/>
      </c>
      <c r="J558" s="2061">
        <f t="shared" si="1828"/>
      </c>
      <c r="K558" s="2062">
        <f t="shared" si="2019"/>
      </c>
      <c r="L558" s="2062">
        <f t="shared" si="1388"/>
      </c>
      <c r="M558" s="2062">
        <f t="shared" si="1566"/>
      </c>
      <c r="N558" s="2062">
        <f t="shared" si="791"/>
      </c>
      <c r="O558" s="2063">
        <f t="shared" si="1148"/>
      </c>
      <c r="P558" s="2062">
        <f>AVERAGE(P556:P557)</f>
      </c>
      <c r="Q558" s="2064">
        <f>AVERAGE(Q556:Q557)</f>
      </c>
      <c r="R558" s="2061">
        <f t="shared" si="241"/>
      </c>
      <c r="S558" s="2063">
        <f>SUM(S556:S557)</f>
      </c>
      <c r="T558" s="2063">
        <f>SUM(T556:T557)</f>
      </c>
      <c r="U558" s="2063">
        <f>SUM(U556:U557)</f>
      </c>
      <c r="V558" s="2063">
        <f>SUM(V556:V557)</f>
      </c>
      <c r="W558" s="2063">
        <f>SUM(W556:W557)</f>
      </c>
      <c r="X558" s="2063">
        <f>SUM(X556:X557)</f>
      </c>
      <c r="Y558" s="2063">
        <f>SUM(Y556:Y557)</f>
      </c>
      <c r="Z558" s="2063">
        <f>SUM(Z556:Z557)</f>
      </c>
      <c r="AA558" s="2120">
        <f t="shared" si="597"/>
      </c>
      <c r="AB558" s="2121"/>
      <c r="AC558" s="2121"/>
      <c r="AD558" s="2122">
        <f>SUM(AD556:AD557)</f>
      </c>
    </row>
    <row r="559">
      <c r="A559" s="2113"/>
      <c r="B559" s="2124" t="s">
        <v>1833</v>
      </c>
      <c r="C559" s="2124"/>
      <c r="D559" s="2069">
        <f>D558</f>
      </c>
      <c r="E559" s="2069">
        <f>E558</f>
      </c>
      <c r="F559" s="2069">
        <f>F558</f>
      </c>
      <c r="G559" s="2065">
        <f t="shared" si="970"/>
      </c>
      <c r="H559" s="2065">
        <f t="shared" si="63"/>
      </c>
      <c r="I559" s="2065">
        <f t="shared" si="419"/>
      </c>
      <c r="J559" s="2065">
        <f t="shared" si="1828"/>
      </c>
      <c r="K559" s="2066">
        <f t="shared" si="2019"/>
      </c>
      <c r="L559" s="2066">
        <f t="shared" si="1388"/>
      </c>
      <c r="M559" s="2066">
        <f t="shared" si="1566"/>
      </c>
      <c r="N559" s="2066">
        <f t="shared" si="791"/>
      </c>
      <c r="O559" s="2067">
        <f t="shared" si="1148"/>
      </c>
      <c r="P559" s="2068">
        <f>P558</f>
      </c>
      <c r="Q559" s="2067">
        <f>Q558</f>
      </c>
      <c r="R559" s="2069">
        <f>R558</f>
      </c>
      <c r="S559" s="2067">
        <f>S558</f>
      </c>
      <c r="T559" s="2067">
        <f>T558</f>
      </c>
      <c r="U559" s="2067">
        <f>U558</f>
      </c>
      <c r="V559" s="2067">
        <f>V558</f>
      </c>
      <c r="W559" s="2067">
        <f>W558</f>
      </c>
      <c r="X559" s="2067">
        <f>X558</f>
      </c>
      <c r="Y559" s="2067">
        <f>Y558</f>
      </c>
      <c r="Z559" s="2067">
        <f>Z558</f>
      </c>
      <c r="AA559" s="2125">
        <f t="shared" si="597"/>
      </c>
      <c r="AB559" s="2126"/>
      <c r="AC559" s="2126"/>
      <c r="AD559" s="2067">
        <f>AD558</f>
      </c>
    </row>
    <row r="560">
      <c r="A560" s="2105" t="s">
        <v>1834</v>
      </c>
      <c r="B560" s="2105" t="s">
        <v>1792</v>
      </c>
      <c r="C560" s="2105"/>
      <c r="D560" s="2106" t="s">
        <v>1793</v>
      </c>
      <c r="E560" s="2106"/>
      <c r="F560" s="2106"/>
      <c r="G560" s="2106"/>
      <c r="H560" s="2106"/>
      <c r="I560" s="2106"/>
      <c r="J560" s="2107" t="s">
        <v>1794</v>
      </c>
      <c r="K560" s="2107"/>
      <c r="L560" s="2107"/>
      <c r="M560" s="2107"/>
      <c r="N560" s="2107"/>
      <c r="O560" s="2107"/>
      <c r="P560" s="2107"/>
      <c r="Q560" s="2107"/>
      <c r="R560" s="2107"/>
      <c r="S560" s="2107"/>
      <c r="T560" s="2107"/>
      <c r="U560" s="2107"/>
      <c r="V560" s="2107"/>
      <c r="W560" s="2107"/>
      <c r="X560" s="2107"/>
      <c r="Y560" s="2107"/>
      <c r="Z560" s="2107"/>
      <c r="AA560" s="2107"/>
      <c r="AB560" s="2107"/>
      <c r="AC560" s="2107"/>
      <c r="AD560" s="2108"/>
    </row>
    <row r="561">
      <c r="A561" s="2105"/>
      <c r="B561" s="2105" t="s">
        <v>1795</v>
      </c>
      <c r="C561" s="2105" t="s">
        <v>1796</v>
      </c>
      <c r="D561" s="2106" t="s">
        <v>1797</v>
      </c>
      <c r="E561" s="2109" t="s">
        <v>1798</v>
      </c>
      <c r="F561" s="2106" t="s">
        <v>1799</v>
      </c>
      <c r="G561" s="2110" t="s">
        <v>1800</v>
      </c>
      <c r="H561" s="2110" t="s">
        <v>1801</v>
      </c>
      <c r="I561" s="2110" t="s">
        <v>1802</v>
      </c>
      <c r="J561" s="2107" t="s">
        <v>1803</v>
      </c>
      <c r="K561" s="2111" t="s">
        <v>1804</v>
      </c>
      <c r="L561" s="2111" t="s">
        <v>1805</v>
      </c>
      <c r="M561" s="2111" t="s">
        <v>1806</v>
      </c>
      <c r="N561" s="2111" t="s">
        <v>1807</v>
      </c>
      <c r="O561" s="2108" t="s">
        <v>1808</v>
      </c>
      <c r="P561" s="2111" t="s">
        <v>1809</v>
      </c>
      <c r="Q561" s="2108" t="s">
        <v>1810</v>
      </c>
      <c r="R561" s="2107" t="s">
        <v>1811</v>
      </c>
      <c r="S561" s="2108" t="s">
        <v>1812</v>
      </c>
      <c r="T561" s="2108" t="s">
        <v>1813</v>
      </c>
      <c r="U561" s="2108" t="s">
        <v>1814</v>
      </c>
      <c r="V561" s="2108" t="s">
        <v>1815</v>
      </c>
      <c r="W561" s="2108" t="s">
        <v>1816</v>
      </c>
      <c r="X561" s="2108" t="s">
        <v>1817</v>
      </c>
      <c r="Y561" s="2108" t="s">
        <v>1818</v>
      </c>
      <c r="Z561" s="2108" t="s">
        <v>1819</v>
      </c>
      <c r="AA561" s="2107" t="s">
        <v>1820</v>
      </c>
      <c r="AB561" s="2112" t="s">
        <v>1821</v>
      </c>
      <c r="AC561" s="2112" t="s">
        <v>1822</v>
      </c>
      <c r="AD561" s="2108" t="s">
        <v>1823</v>
      </c>
    </row>
    <row r="562">
      <c r="A562" s="2113" t="s">
        <v>1904</v>
      </c>
      <c r="B562" s="2123" t="s">
        <v>1847</v>
      </c>
      <c r="C562" s="2103" t="s">
        <v>1826</v>
      </c>
      <c r="D562" s="2127">
        <v>1000</v>
      </c>
      <c r="E562" s="2115">
        <v>1</v>
      </c>
      <c r="F562" s="2060">
        <f t="shared" ref="F562:F568" si="1727">E562*2000*1.2</f>
      </c>
      <c r="G562" s="2057">
        <f t="shared" ref="G562:G568" si="971">F562/D562</f>
      </c>
      <c r="H562" s="2057">
        <f t="shared" ref="H562:H568" si="64">D562/E562</f>
      </c>
      <c r="I562" s="2057">
        <f t="shared" ref="I562:I568" si="420">F562/E562</f>
      </c>
      <c r="J562" s="2057">
        <f t="shared" ref="J562:J568" si="1829">D562/T562</f>
      </c>
      <c r="K562" s="2058">
        <f t="shared" ref="K562:K568" si="2020">O562/S562*1</f>
      </c>
      <c r="L562" s="2058">
        <f t="shared" ref="L562:L568" si="1389">T562/S562</f>
      </c>
      <c r="M562" s="2058">
        <f t="shared" ref="M562:M568" si="1567">V562/S562</f>
      </c>
      <c r="N562" s="2058">
        <f t="shared" ref="N562:N568" si="792">W562/V562</f>
      </c>
      <c r="O562" s="2059">
        <f t="shared" ref="O562:O568" si="1149">U562/P562</f>
      </c>
      <c r="P562" s="2092">
        <v>0.0296</v>
      </c>
      <c r="Q562" s="2093">
        <v>65</v>
      </c>
      <c r="R562" s="2057">
        <f t="shared" ref="R562:R567" si="242">(D562/S562)*1000</f>
      </c>
      <c r="S562" s="2059">
        <v>9842</v>
      </c>
      <c r="T562" s="2059">
        <v>162</v>
      </c>
      <c r="U562" s="2059">
        <v>30</v>
      </c>
      <c r="V562" s="2059">
        <v>170</v>
      </c>
      <c r="W562" s="2059">
        <v>13</v>
      </c>
      <c r="X562" s="2059">
        <v>2</v>
      </c>
      <c r="Y562" s="2059">
        <v>0</v>
      </c>
      <c r="Z562" s="2093">
        <v>6</v>
      </c>
      <c r="AA562" s="2057">
        <f t="shared" ref="AA562:AA568" si="598">AD562*1000/D562</f>
      </c>
      <c r="AB562" s="2116" t="s">
        <v>1905</v>
      </c>
      <c r="AC562" s="2116" t="s">
        <v>1851</v>
      </c>
      <c r="AD562" s="2093">
        <v>12</v>
      </c>
    </row>
    <row r="563">
      <c r="A563" s="2113"/>
      <c r="B563" s="2123" t="s">
        <v>1847</v>
      </c>
      <c r="C563" s="2103" t="s">
        <v>1828</v>
      </c>
      <c r="D563" s="2114">
        <v>1000</v>
      </c>
      <c r="E563" s="2115">
        <v>0</v>
      </c>
      <c r="F563" s="2060">
        <f t="shared" si="1727"/>
      </c>
      <c r="G563" s="2057">
        <f t="shared" si="971"/>
      </c>
      <c r="H563" s="2057">
        <f t="shared" si="64"/>
      </c>
      <c r="I563" s="2057">
        <f t="shared" si="420"/>
      </c>
      <c r="J563" s="2057">
        <f t="shared" si="1829"/>
      </c>
      <c r="K563" s="2058">
        <f t="shared" si="2020"/>
      </c>
      <c r="L563" s="2058">
        <f t="shared" si="1389"/>
      </c>
      <c r="M563" s="2058">
        <f t="shared" si="1567"/>
      </c>
      <c r="N563" s="2058">
        <f t="shared" si="792"/>
      </c>
      <c r="O563" s="2059">
        <f t="shared" si="1149"/>
      </c>
      <c r="P563" s="2092">
        <v>0.0186</v>
      </c>
      <c r="Q563" s="2093">
        <v>62</v>
      </c>
      <c r="R563" s="2057">
        <f t="shared" si="242"/>
      </c>
      <c r="S563" s="2059">
        <v>10558</v>
      </c>
      <c r="T563" s="2059">
        <v>162</v>
      </c>
      <c r="U563" s="2059">
        <v>26</v>
      </c>
      <c r="V563" s="2059">
        <v>154</v>
      </c>
      <c r="W563" s="2059">
        <v>7</v>
      </c>
      <c r="X563" s="2093">
        <v>0</v>
      </c>
      <c r="Y563" s="2093">
        <v>0</v>
      </c>
      <c r="Z563" s="2093">
        <v>10</v>
      </c>
      <c r="AA563" s="2057">
        <f t="shared" si="598"/>
      </c>
      <c r="AB563" s="2116" t="s">
        <v>1905</v>
      </c>
      <c r="AC563" s="2116" t="s">
        <v>1851</v>
      </c>
      <c r="AD563" s="2093">
        <v>13</v>
      </c>
    </row>
    <row r="564">
      <c r="A564" s="2113"/>
      <c r="B564" s="2118" t="s">
        <v>1832</v>
      </c>
      <c r="C564" s="2118"/>
      <c r="D564" s="2064">
        <f>SUM(D562:D563)</f>
      </c>
      <c r="E564" s="2119">
        <f>SUM(E562:E563)</f>
      </c>
      <c r="F564" s="2064">
        <f t="shared" si="1727"/>
      </c>
      <c r="G564" s="2061">
        <f t="shared" si="971"/>
      </c>
      <c r="H564" s="2061">
        <f t="shared" si="64"/>
      </c>
      <c r="I564" s="2061">
        <f t="shared" si="420"/>
      </c>
      <c r="J564" s="2061">
        <f t="shared" si="1829"/>
      </c>
      <c r="K564" s="2062">
        <f t="shared" si="2020"/>
      </c>
      <c r="L564" s="2062">
        <f t="shared" si="1389"/>
      </c>
      <c r="M564" s="2062">
        <f t="shared" si="1567"/>
      </c>
      <c r="N564" s="2062">
        <f t="shared" si="792"/>
      </c>
      <c r="O564" s="2063">
        <f t="shared" si="1149"/>
      </c>
      <c r="P564" s="2062">
        <f>AVERAGE(P562:P563)</f>
      </c>
      <c r="Q564" s="2064">
        <f>AVERAGE(Q562:Q563)</f>
      </c>
      <c r="R564" s="2061">
        <f t="shared" si="242"/>
      </c>
      <c r="S564" s="2063">
        <f>SUM(S562:S563)</f>
      </c>
      <c r="T564" s="2063">
        <f>SUM(T562:T563)</f>
      </c>
      <c r="U564" s="2063">
        <f>SUM(U562:U563)</f>
      </c>
      <c r="V564" s="2063">
        <f>SUM(V562:V563)</f>
      </c>
      <c r="W564" s="2063">
        <f>SUM(W562:W563)</f>
      </c>
      <c r="X564" s="2063">
        <f>SUM(X562:X563)</f>
      </c>
      <c r="Y564" s="2063">
        <f>SUM(Y562:Y563)</f>
      </c>
      <c r="Z564" s="2063">
        <f>SUM(Z562:Z563)</f>
      </c>
      <c r="AA564" s="2120">
        <f t="shared" si="598"/>
      </c>
      <c r="AB564" s="2121"/>
      <c r="AC564" s="2121"/>
      <c r="AD564" s="2122">
        <f>SUM(AD562:AD563)</f>
      </c>
    </row>
    <row r="565">
      <c r="A565" s="2113"/>
      <c r="B565" s="2123" t="s">
        <v>1837</v>
      </c>
      <c r="C565" s="2103" t="s">
        <v>1830</v>
      </c>
      <c r="D565" s="2127">
        <v>923.66</v>
      </c>
      <c r="E565" s="2115">
        <v>0</v>
      </c>
      <c r="F565" s="2060">
        <f t="shared" si="1727"/>
      </c>
      <c r="G565" s="2057">
        <f t="shared" si="971"/>
      </c>
      <c r="H565" s="2057">
        <f t="shared" si="64"/>
      </c>
      <c r="I565" s="2057">
        <f t="shared" si="420"/>
      </c>
      <c r="J565" s="2057">
        <f t="shared" si="1829"/>
      </c>
      <c r="K565" s="2058">
        <f t="shared" si="2020"/>
      </c>
      <c r="L565" s="2058">
        <f t="shared" si="1389"/>
      </c>
      <c r="M565" s="2058">
        <f t="shared" si="1567"/>
      </c>
      <c r="N565" s="2058">
        <f t="shared" si="792"/>
      </c>
      <c r="O565" s="2059">
        <f t="shared" si="1149"/>
      </c>
      <c r="P565" s="2092">
        <v>0.0195</v>
      </c>
      <c r="Q565" s="2093">
        <v>68</v>
      </c>
      <c r="R565" s="2057">
        <f t="shared" si="242"/>
      </c>
      <c r="S565" s="2059">
        <v>8784</v>
      </c>
      <c r="T565" s="2059">
        <v>94</v>
      </c>
      <c r="U565" s="2059">
        <v>17</v>
      </c>
      <c r="V565" s="2059">
        <v>82</v>
      </c>
      <c r="W565" s="2059">
        <v>6</v>
      </c>
      <c r="X565" s="2059">
        <v>0</v>
      </c>
      <c r="Y565" s="2059">
        <v>0</v>
      </c>
      <c r="Z565" s="2093">
        <v>9</v>
      </c>
      <c r="AA565" s="2057">
        <f t="shared" si="598"/>
      </c>
      <c r="AB565" s="2116" t="s">
        <v>1905</v>
      </c>
      <c r="AC565" s="2116" t="s">
        <v>1851</v>
      </c>
      <c r="AD565" s="2093">
        <v>11</v>
      </c>
    </row>
    <row r="566">
      <c r="A566" s="2113"/>
      <c r="B566" s="2123" t="s">
        <v>1837</v>
      </c>
      <c r="C566" s="2103" t="s">
        <v>1831</v>
      </c>
      <c r="D566" s="2114">
        <v>1025.71</v>
      </c>
      <c r="E566" s="2115">
        <v>1</v>
      </c>
      <c r="F566" s="2060">
        <f t="shared" si="1727"/>
      </c>
      <c r="G566" s="2057">
        <f t="shared" si="971"/>
      </c>
      <c r="H566" s="2057">
        <f t="shared" si="64"/>
      </c>
      <c r="I566" s="2057">
        <f t="shared" si="420"/>
      </c>
      <c r="J566" s="2057">
        <f t="shared" si="1829"/>
      </c>
      <c r="K566" s="2058">
        <f t="shared" si="2020"/>
      </c>
      <c r="L566" s="2058">
        <f t="shared" si="1389"/>
      </c>
      <c r="M566" s="2058">
        <f t="shared" si="1567"/>
      </c>
      <c r="N566" s="2058">
        <f t="shared" si="792"/>
      </c>
      <c r="O566" s="2059">
        <f t="shared" si="1149"/>
      </c>
      <c r="P566" s="2092">
        <v>0.0185</v>
      </c>
      <c r="Q566" s="2093">
        <v>70</v>
      </c>
      <c r="R566" s="2057">
        <f t="shared" si="242"/>
      </c>
      <c r="S566" s="2059">
        <v>10681</v>
      </c>
      <c r="T566" s="2059">
        <v>118</v>
      </c>
      <c r="U566" s="2059">
        <v>26</v>
      </c>
      <c r="V566" s="2059">
        <v>118</v>
      </c>
      <c r="W566" s="2059">
        <v>15</v>
      </c>
      <c r="X566" s="2059">
        <v>2</v>
      </c>
      <c r="Y566" s="2059">
        <v>0</v>
      </c>
      <c r="Z566" s="2059">
        <v>11</v>
      </c>
      <c r="AA566" s="2057">
        <f t="shared" si="598"/>
      </c>
      <c r="AB566" s="2116" t="s">
        <v>1905</v>
      </c>
      <c r="AC566" s="2116" t="s">
        <v>1851</v>
      </c>
      <c r="AD566" s="2093">
        <v>11</v>
      </c>
    </row>
    <row r="567">
      <c r="A567" s="2113"/>
      <c r="B567" s="2118" t="s">
        <v>1832</v>
      </c>
      <c r="C567" s="2118"/>
      <c r="D567" s="2064">
        <f>SUM(D565:D566)</f>
      </c>
      <c r="E567" s="2064">
        <f>SUM(E565:E566)</f>
      </c>
      <c r="F567" s="2064">
        <f t="shared" si="1727"/>
      </c>
      <c r="G567" s="2061">
        <f t="shared" si="971"/>
      </c>
      <c r="H567" s="2061">
        <f t="shared" si="64"/>
      </c>
      <c r="I567" s="2061">
        <f t="shared" si="420"/>
      </c>
      <c r="J567" s="2061">
        <f t="shared" si="1829"/>
      </c>
      <c r="K567" s="2062">
        <f t="shared" si="2020"/>
      </c>
      <c r="L567" s="2062">
        <f t="shared" si="1389"/>
      </c>
      <c r="M567" s="2062">
        <f t="shared" si="1567"/>
      </c>
      <c r="N567" s="2062">
        <f t="shared" si="792"/>
      </c>
      <c r="O567" s="2063">
        <f t="shared" si="1149"/>
      </c>
      <c r="P567" s="2062">
        <f>AVERAGE(P565:P566)</f>
      </c>
      <c r="Q567" s="2064">
        <f>AVERAGE(Q565:Q566)</f>
      </c>
      <c r="R567" s="2064">
        <f t="shared" si="242"/>
      </c>
      <c r="S567" s="2063">
        <f>SUM(S565:S566)</f>
      </c>
      <c r="T567" s="2063">
        <f>SUM(T565:T566)</f>
      </c>
      <c r="U567" s="2063">
        <f>SUM(U565:U566)</f>
      </c>
      <c r="V567" s="2063">
        <f>SUM(V565:V566)</f>
      </c>
      <c r="W567" s="2063">
        <f>SUM(W565:W566)</f>
      </c>
      <c r="X567" s="2063">
        <f>SUM(X565:X566)</f>
      </c>
      <c r="Y567" s="2063">
        <f>SUM(Y565:Y566)</f>
      </c>
      <c r="Z567" s="2063">
        <f>SUM(Z565:Z566)</f>
      </c>
      <c r="AA567" s="2120">
        <f t="shared" si="598"/>
      </c>
      <c r="AB567" s="2121"/>
      <c r="AC567" s="2121"/>
      <c r="AD567" s="2122">
        <f>SUM(AD565:AD566)</f>
      </c>
    </row>
    <row r="568">
      <c r="A568" s="2113"/>
      <c r="B568" s="2124" t="s">
        <v>1833</v>
      </c>
      <c r="C568" s="2124"/>
      <c r="D568" s="2069">
        <f>D567+D564</f>
      </c>
      <c r="E568" s="2069">
        <f>E567+E564</f>
      </c>
      <c r="F568" s="2069">
        <f t="shared" si="1727"/>
      </c>
      <c r="G568" s="2065">
        <f t="shared" si="971"/>
      </c>
      <c r="H568" s="2065">
        <f t="shared" si="64"/>
      </c>
      <c r="I568" s="2065">
        <f t="shared" si="420"/>
      </c>
      <c r="J568" s="2065">
        <f t="shared" si="1829"/>
      </c>
      <c r="K568" s="2066">
        <f t="shared" si="2020"/>
      </c>
      <c r="L568" s="2066">
        <f t="shared" si="1389"/>
      </c>
      <c r="M568" s="2066">
        <f t="shared" si="1567"/>
      </c>
      <c r="N568" s="2066">
        <f t="shared" si="792"/>
      </c>
      <c r="O568" s="2067">
        <f t="shared" si="1149"/>
      </c>
      <c r="P568" s="2068">
        <f>(P567+P564)/2</f>
      </c>
      <c r="Q568" s="2067">
        <f>(Q567+Q564)/2</f>
      </c>
      <c r="R568" s="2069">
        <f>(R567+R564)/2</f>
      </c>
      <c r="S568" s="2067">
        <f>S567+S564</f>
      </c>
      <c r="T568" s="2067">
        <f>T567+T564</f>
      </c>
      <c r="U568" s="2067">
        <f>U567+U564</f>
      </c>
      <c r="V568" s="2067">
        <f>V567+V564</f>
      </c>
      <c r="W568" s="2067">
        <f>W567+W564</f>
      </c>
      <c r="X568" s="2067">
        <f>X567+X564</f>
      </c>
      <c r="Y568" s="2067">
        <f>Y567+Y564</f>
      </c>
      <c r="Z568" s="2067">
        <f>Z567+Z564</f>
      </c>
      <c r="AA568" s="2125">
        <f t="shared" si="598"/>
      </c>
      <c r="AB568" s="2126"/>
      <c r="AC568" s="2126"/>
      <c r="AD568" s="2067">
        <f>AD567+AD564</f>
      </c>
    </row>
    <row r="569">
      <c r="A569" s="2105" t="s">
        <v>1834</v>
      </c>
      <c r="B569" s="2105" t="s">
        <v>1792</v>
      </c>
      <c r="C569" s="2105"/>
      <c r="D569" s="2106" t="s">
        <v>1793</v>
      </c>
      <c r="E569" s="2106"/>
      <c r="F569" s="2106"/>
      <c r="G569" s="2106"/>
      <c r="H569" s="2106"/>
      <c r="I569" s="2106"/>
      <c r="J569" s="2107" t="s">
        <v>1794</v>
      </c>
      <c r="K569" s="2107"/>
      <c r="L569" s="2107"/>
      <c r="M569" s="2107"/>
      <c r="N569" s="2107"/>
      <c r="O569" s="2107"/>
      <c r="P569" s="2107"/>
      <c r="Q569" s="2107"/>
      <c r="R569" s="2107"/>
      <c r="S569" s="2107"/>
      <c r="T569" s="2107"/>
      <c r="U569" s="2107"/>
      <c r="V569" s="2107"/>
      <c r="W569" s="2107"/>
      <c r="X569" s="2107"/>
      <c r="Y569" s="2107"/>
      <c r="Z569" s="2107"/>
      <c r="AA569" s="2107"/>
      <c r="AB569" s="2107"/>
      <c r="AC569" s="2107"/>
      <c r="AD569" s="2108"/>
    </row>
    <row r="570">
      <c r="A570" s="2105"/>
      <c r="B570" s="2105" t="s">
        <v>1795</v>
      </c>
      <c r="C570" s="2105" t="s">
        <v>1796</v>
      </c>
      <c r="D570" s="2106" t="s">
        <v>1797</v>
      </c>
      <c r="E570" s="2109" t="s">
        <v>1798</v>
      </c>
      <c r="F570" s="2106" t="s">
        <v>1799</v>
      </c>
      <c r="G570" s="2110" t="s">
        <v>1800</v>
      </c>
      <c r="H570" s="2110" t="s">
        <v>1801</v>
      </c>
      <c r="I570" s="2110" t="s">
        <v>1802</v>
      </c>
      <c r="J570" s="2107" t="s">
        <v>1803</v>
      </c>
      <c r="K570" s="2111" t="s">
        <v>1804</v>
      </c>
      <c r="L570" s="2111" t="s">
        <v>1805</v>
      </c>
      <c r="M570" s="2111" t="s">
        <v>1806</v>
      </c>
      <c r="N570" s="2111" t="s">
        <v>1807</v>
      </c>
      <c r="O570" s="2108" t="s">
        <v>1808</v>
      </c>
      <c r="P570" s="2111" t="s">
        <v>1809</v>
      </c>
      <c r="Q570" s="2108" t="s">
        <v>1810</v>
      </c>
      <c r="R570" s="2107" t="s">
        <v>1811</v>
      </c>
      <c r="S570" s="2108" t="s">
        <v>1812</v>
      </c>
      <c r="T570" s="2108" t="s">
        <v>1813</v>
      </c>
      <c r="U570" s="2108" t="s">
        <v>1814</v>
      </c>
      <c r="V570" s="2108" t="s">
        <v>1815</v>
      </c>
      <c r="W570" s="2108" t="s">
        <v>1816</v>
      </c>
      <c r="X570" s="2108" t="s">
        <v>1817</v>
      </c>
      <c r="Y570" s="2108" t="s">
        <v>1818</v>
      </c>
      <c r="Z570" s="2108" t="s">
        <v>1819</v>
      </c>
      <c r="AA570" s="2107" t="s">
        <v>1820</v>
      </c>
      <c r="AB570" s="2112" t="s">
        <v>1821</v>
      </c>
      <c r="AC570" s="2112" t="s">
        <v>1822</v>
      </c>
      <c r="AD570" s="2108" t="s">
        <v>1823</v>
      </c>
    </row>
    <row r="571">
      <c r="A571" s="2113" t="s">
        <v>1906</v>
      </c>
      <c r="B571" s="2123" t="s">
        <v>1825</v>
      </c>
      <c r="C571" s="2103" t="s">
        <v>1826</v>
      </c>
      <c r="D571" s="2127">
        <v>799.48</v>
      </c>
      <c r="E571" s="2115">
        <v>0</v>
      </c>
      <c r="F571" s="2060">
        <f t="shared" ref="F571:F577" si="1728">E571*2000*1.2</f>
      </c>
      <c r="G571" s="2057">
        <f t="shared" ref="G571:G577" si="972">F571/D571</f>
      </c>
      <c r="H571" s="2057">
        <f t="shared" ref="H571:H577" si="65">D571/E571</f>
      </c>
      <c r="I571" s="2057">
        <f t="shared" ref="I571:I577" si="421">F571/E571</f>
      </c>
      <c r="J571" s="2057">
        <f t="shared" ref="J571:J577" si="1830">D571/T571</f>
      </c>
      <c r="K571" s="2058">
        <f t="shared" ref="K571:K577" si="2021">O571/S571*1</f>
      </c>
      <c r="L571" s="2058">
        <f t="shared" ref="L571:L577" si="1390">T571/S571</f>
      </c>
      <c r="M571" s="2058">
        <f t="shared" ref="M571:M577" si="1568">V571/S571</f>
      </c>
      <c r="N571" s="2058">
        <f t="shared" ref="N571:N577" si="793">W571/V571</f>
      </c>
      <c r="O571" s="2059">
        <f t="shared" ref="O571:O577" si="1150">U571/P571</f>
      </c>
      <c r="P571" s="2092">
        <v>0.0213</v>
      </c>
      <c r="Q571" s="2093">
        <v>53</v>
      </c>
      <c r="R571" s="2057">
        <f t="shared" ref="R571:R576" si="243">(D571/S571)*1000</f>
      </c>
      <c r="S571" s="2059">
        <v>7187</v>
      </c>
      <c r="T571" s="2059">
        <v>97</v>
      </c>
      <c r="U571" s="2059">
        <v>1</v>
      </c>
      <c r="V571" s="2059">
        <v>101</v>
      </c>
      <c r="W571" s="2059">
        <v>10</v>
      </c>
      <c r="X571" s="2059">
        <v>0</v>
      </c>
      <c r="Y571" s="2059">
        <v>0</v>
      </c>
      <c r="Z571" s="2093">
        <v>7</v>
      </c>
      <c r="AA571" s="2057">
        <f t="shared" ref="AA571:AA577" si="599">AD571*1000/D571</f>
      </c>
      <c r="AB571" s="2094" t="s">
        <v>1903</v>
      </c>
      <c r="AC571" s="2116" t="s">
        <v>1851</v>
      </c>
      <c r="AD571" s="2093">
        <v>2</v>
      </c>
    </row>
    <row r="572">
      <c r="A572" s="2113"/>
      <c r="B572" s="2123" t="s">
        <v>1825</v>
      </c>
      <c r="C572" s="2103" t="s">
        <v>1828</v>
      </c>
      <c r="D572" s="2114">
        <v>748.81</v>
      </c>
      <c r="E572" s="2115">
        <v>1</v>
      </c>
      <c r="F572" s="2060">
        <f t="shared" si="1728"/>
      </c>
      <c r="G572" s="2057">
        <f t="shared" si="972"/>
      </c>
      <c r="H572" s="2057">
        <f t="shared" si="65"/>
      </c>
      <c r="I572" s="2057">
        <f t="shared" si="421"/>
      </c>
      <c r="J572" s="2057">
        <f t="shared" si="1830"/>
      </c>
      <c r="K572" s="2058">
        <f t="shared" si="2021"/>
      </c>
      <c r="L572" s="2058">
        <f t="shared" si="1390"/>
      </c>
      <c r="M572" s="2058">
        <f t="shared" si="1568"/>
      </c>
      <c r="N572" s="2058">
        <f t="shared" si="793"/>
      </c>
      <c r="O572" s="2059">
        <f t="shared" si="1150"/>
      </c>
      <c r="P572" s="2092">
        <v>0.0984</v>
      </c>
      <c r="Q572" s="2093">
        <v>51</v>
      </c>
      <c r="R572" s="2057">
        <f t="shared" si="243"/>
      </c>
      <c r="S572" s="2059">
        <v>8677</v>
      </c>
      <c r="T572" s="2059">
        <v>154</v>
      </c>
      <c r="U572" s="2059">
        <v>18</v>
      </c>
      <c r="V572" s="2059">
        <v>153</v>
      </c>
      <c r="W572" s="2059">
        <v>46</v>
      </c>
      <c r="X572" s="2093">
        <v>4</v>
      </c>
      <c r="Y572" s="2093">
        <v>0</v>
      </c>
      <c r="Z572" s="2093">
        <v>5</v>
      </c>
      <c r="AA572" s="2057">
        <f t="shared" si="599"/>
      </c>
      <c r="AB572" s="2094" t="s">
        <v>1903</v>
      </c>
      <c r="AC572" s="2116" t="s">
        <v>1851</v>
      </c>
      <c r="AD572" s="2093">
        <v>6</v>
      </c>
    </row>
    <row r="573">
      <c r="A573" s="2113"/>
      <c r="B573" s="2118" t="s">
        <v>1832</v>
      </c>
      <c r="C573" s="2118"/>
      <c r="D573" s="2064">
        <f>SUM(D571:D572)</f>
      </c>
      <c r="E573" s="2119">
        <f>SUM(E571:E572)</f>
      </c>
      <c r="F573" s="2064">
        <f t="shared" si="1728"/>
      </c>
      <c r="G573" s="2061">
        <f t="shared" si="972"/>
      </c>
      <c r="H573" s="2061">
        <f t="shared" si="65"/>
      </c>
      <c r="I573" s="2061">
        <f t="shared" si="421"/>
      </c>
      <c r="J573" s="2061">
        <f t="shared" si="1830"/>
      </c>
      <c r="K573" s="2062">
        <f t="shared" si="2021"/>
      </c>
      <c r="L573" s="2062">
        <f t="shared" si="1390"/>
      </c>
      <c r="M573" s="2062">
        <f t="shared" si="1568"/>
      </c>
      <c r="N573" s="2062">
        <f t="shared" si="793"/>
      </c>
      <c r="O573" s="2063">
        <f t="shared" si="1150"/>
      </c>
      <c r="P573" s="2062">
        <f>AVERAGE(P571:P572)</f>
      </c>
      <c r="Q573" s="2064">
        <f>AVERAGE(Q571:Q572)</f>
      </c>
      <c r="R573" s="2061">
        <f t="shared" si="243"/>
      </c>
      <c r="S573" s="2063">
        <f>SUM(S571:S572)</f>
      </c>
      <c r="T573" s="2063">
        <f>SUM(T571:T572)</f>
      </c>
      <c r="U573" s="2063">
        <f>SUM(U571:U572)</f>
      </c>
      <c r="V573" s="2063">
        <f>SUM(V571:V572)</f>
      </c>
      <c r="W573" s="2063">
        <f>SUM(W571:W572)</f>
      </c>
      <c r="X573" s="2063">
        <f>SUM(X571:X572)</f>
      </c>
      <c r="Y573" s="2063">
        <f>SUM(Y571:Y572)</f>
      </c>
      <c r="Z573" s="2063">
        <f>SUM(Z571:Z572)</f>
      </c>
      <c r="AA573" s="2120">
        <f t="shared" si="599"/>
      </c>
      <c r="AB573" s="2121"/>
      <c r="AC573" s="2121"/>
      <c r="AD573" s="2122">
        <f>SUM(AD571:AD572)</f>
      </c>
    </row>
    <row r="574">
      <c r="A574" s="2113"/>
      <c r="B574" s="2123" t="s">
        <v>1847</v>
      </c>
      <c r="C574" s="2103" t="s">
        <v>1830</v>
      </c>
      <c r="D574" s="2127">
        <v>1377.69</v>
      </c>
      <c r="E574" s="2115">
        <v>1</v>
      </c>
      <c r="F574" s="2060">
        <f t="shared" si="1728"/>
      </c>
      <c r="G574" s="2057">
        <f t="shared" si="972"/>
      </c>
      <c r="H574" s="2057">
        <f t="shared" si="65"/>
      </c>
      <c r="I574" s="2057">
        <f t="shared" si="421"/>
      </c>
      <c r="J574" s="2057">
        <f t="shared" si="1830"/>
      </c>
      <c r="K574" s="2058">
        <f t="shared" si="2021"/>
      </c>
      <c r="L574" s="2058">
        <f t="shared" si="1390"/>
      </c>
      <c r="M574" s="2058">
        <f t="shared" si="1568"/>
      </c>
      <c r="N574" s="2058">
        <f t="shared" si="793"/>
      </c>
      <c r="O574" s="2059">
        <f t="shared" si="1150"/>
      </c>
      <c r="P574" s="2092">
        <v>0.0553</v>
      </c>
      <c r="Q574" s="2093">
        <v>50</v>
      </c>
      <c r="R574" s="2057">
        <f t="shared" si="243"/>
      </c>
      <c r="S574" s="2059">
        <v>12637</v>
      </c>
      <c r="T574" s="2059">
        <v>322</v>
      </c>
      <c r="U574" s="2059">
        <v>28</v>
      </c>
      <c r="V574" s="2059">
        <v>331</v>
      </c>
      <c r="W574" s="2059">
        <v>44</v>
      </c>
      <c r="X574" s="2059">
        <v>4</v>
      </c>
      <c r="Y574" s="2059">
        <v>0</v>
      </c>
      <c r="Z574" s="2093">
        <v>9</v>
      </c>
      <c r="AA574" s="2057">
        <f t="shared" si="599"/>
      </c>
      <c r="AB574" s="2094" t="s">
        <v>1903</v>
      </c>
      <c r="AC574" s="2116" t="s">
        <v>1851</v>
      </c>
      <c r="AD574" s="2093">
        <v>10</v>
      </c>
    </row>
    <row r="575">
      <c r="A575" s="2113"/>
      <c r="B575" s="2123" t="s">
        <v>1847</v>
      </c>
      <c r="C575" s="2103" t="s">
        <v>1831</v>
      </c>
      <c r="D575" s="2114">
        <v>1073.64</v>
      </c>
      <c r="E575" s="2115">
        <v>3</v>
      </c>
      <c r="F575" s="2060">
        <f t="shared" si="1728"/>
      </c>
      <c r="G575" s="2057">
        <f t="shared" si="972"/>
      </c>
      <c r="H575" s="2057">
        <f t="shared" si="65"/>
      </c>
      <c r="I575" s="2057">
        <f t="shared" si="421"/>
      </c>
      <c r="J575" s="2057">
        <f t="shared" si="1830"/>
      </c>
      <c r="K575" s="2058">
        <f t="shared" si="2021"/>
      </c>
      <c r="L575" s="2058">
        <f t="shared" si="1390"/>
      </c>
      <c r="M575" s="2058">
        <f t="shared" si="1568"/>
      </c>
      <c r="N575" s="2058">
        <f t="shared" si="793"/>
      </c>
      <c r="O575" s="2059">
        <f t="shared" si="1150"/>
      </c>
      <c r="P575" s="2092">
        <v>0.0535</v>
      </c>
      <c r="Q575" s="2093">
        <v>54</v>
      </c>
      <c r="R575" s="2057">
        <f t="shared" si="243"/>
      </c>
      <c r="S575" s="2059">
        <v>11036</v>
      </c>
      <c r="T575" s="2059">
        <v>303</v>
      </c>
      <c r="U575" s="2059">
        <v>37</v>
      </c>
      <c r="V575" s="2059">
        <v>326</v>
      </c>
      <c r="W575" s="2059">
        <v>42</v>
      </c>
      <c r="X575" s="2059">
        <v>5</v>
      </c>
      <c r="Y575" s="2059">
        <v>1</v>
      </c>
      <c r="Z575" s="2059">
        <v>13</v>
      </c>
      <c r="AA575" s="2057">
        <f t="shared" si="599"/>
      </c>
      <c r="AB575" s="2094" t="s">
        <v>1903</v>
      </c>
      <c r="AC575" s="2116" t="s">
        <v>1851</v>
      </c>
      <c r="AD575" s="2093">
        <v>11</v>
      </c>
    </row>
    <row r="576">
      <c r="A576" s="2113"/>
      <c r="B576" s="2118" t="s">
        <v>1832</v>
      </c>
      <c r="C576" s="2118"/>
      <c r="D576" s="2064">
        <f>SUM(D574:D575)</f>
      </c>
      <c r="E576" s="2064">
        <f>SUM(E574:E575)</f>
      </c>
      <c r="F576" s="2064">
        <f t="shared" si="1728"/>
      </c>
      <c r="G576" s="2061">
        <f t="shared" si="972"/>
      </c>
      <c r="H576" s="2061">
        <f t="shared" si="65"/>
      </c>
      <c r="I576" s="2061">
        <f t="shared" si="421"/>
      </c>
      <c r="J576" s="2061">
        <f t="shared" si="1830"/>
      </c>
      <c r="K576" s="2062">
        <f t="shared" si="2021"/>
      </c>
      <c r="L576" s="2062">
        <f t="shared" si="1390"/>
      </c>
      <c r="M576" s="2062">
        <f t="shared" si="1568"/>
      </c>
      <c r="N576" s="2062">
        <f t="shared" si="793"/>
      </c>
      <c r="O576" s="2063">
        <f t="shared" si="1150"/>
      </c>
      <c r="P576" s="2062">
        <f>AVERAGE(P574:P575)</f>
      </c>
      <c r="Q576" s="2064">
        <f>AVERAGE(Q574:Q575)</f>
      </c>
      <c r="R576" s="2064">
        <f t="shared" si="243"/>
      </c>
      <c r="S576" s="2063">
        <f>SUM(S574:S575)</f>
      </c>
      <c r="T576" s="2063">
        <f>SUM(T574:T575)</f>
      </c>
      <c r="U576" s="2063">
        <f>SUM(U574:U575)</f>
      </c>
      <c r="V576" s="2063">
        <f>SUM(V574:V575)</f>
      </c>
      <c r="W576" s="2063">
        <f>SUM(W574:W575)</f>
      </c>
      <c r="X576" s="2063">
        <f>SUM(X574:X575)</f>
      </c>
      <c r="Y576" s="2063">
        <f>SUM(Y574:Y575)</f>
      </c>
      <c r="Z576" s="2063">
        <f>SUM(Z574:Z575)</f>
      </c>
      <c r="AA576" s="2120">
        <f t="shared" si="599"/>
      </c>
      <c r="AB576" s="2121"/>
      <c r="AC576" s="2121"/>
      <c r="AD576" s="2122">
        <f>SUM(AD574:AD575)</f>
      </c>
    </row>
    <row r="577">
      <c r="A577" s="2113"/>
      <c r="B577" s="2124" t="s">
        <v>1833</v>
      </c>
      <c r="C577" s="2124"/>
      <c r="D577" s="2069">
        <f>D576+D573</f>
      </c>
      <c r="E577" s="2069">
        <f>E576+E573</f>
      </c>
      <c r="F577" s="2069">
        <f t="shared" si="1728"/>
      </c>
      <c r="G577" s="2065">
        <f t="shared" si="972"/>
      </c>
      <c r="H577" s="2065">
        <f t="shared" si="65"/>
      </c>
      <c r="I577" s="2065">
        <f t="shared" si="421"/>
      </c>
      <c r="J577" s="2065">
        <f t="shared" si="1830"/>
      </c>
      <c r="K577" s="2066">
        <f t="shared" si="2021"/>
      </c>
      <c r="L577" s="2066">
        <f t="shared" si="1390"/>
      </c>
      <c r="M577" s="2066">
        <f t="shared" si="1568"/>
      </c>
      <c r="N577" s="2066">
        <f t="shared" si="793"/>
      </c>
      <c r="O577" s="2067">
        <f t="shared" si="1150"/>
      </c>
      <c r="P577" s="2068">
        <f>(P576+P573)/2</f>
      </c>
      <c r="Q577" s="2067">
        <f>(Q576+Q573)/2</f>
      </c>
      <c r="R577" s="2069">
        <f>(R576+R573)/2</f>
      </c>
      <c r="S577" s="2067">
        <f>S576+S573</f>
      </c>
      <c r="T577" s="2067">
        <f>T576+T573</f>
      </c>
      <c r="U577" s="2067">
        <f>U576+U573</f>
      </c>
      <c r="V577" s="2067">
        <f>V576+V573</f>
      </c>
      <c r="W577" s="2067">
        <f>W576+W573</f>
      </c>
      <c r="X577" s="2067">
        <f>X576+X573</f>
      </c>
      <c r="Y577" s="2067">
        <f>Y576+Y573</f>
      </c>
      <c r="Z577" s="2067">
        <f>Z576+Z573</f>
      </c>
      <c r="AA577" s="2125">
        <f t="shared" si="599"/>
      </c>
      <c r="AB577" s="2126"/>
      <c r="AC577" s="2126"/>
      <c r="AD577" s="2067">
        <f>AD576+AD573</f>
      </c>
    </row>
    <row r="578">
      <c r="A578" s="2018" t="s">
        <v>1834</v>
      </c>
      <c r="B578" s="2018" t="s">
        <v>1792</v>
      </c>
      <c r="C578" s="2018"/>
      <c r="D578" s="2019" t="s">
        <v>1793</v>
      </c>
      <c r="E578" s="2019"/>
      <c r="F578" s="2019"/>
      <c r="G578" s="2019"/>
      <c r="H578" s="2019"/>
      <c r="I578" s="2019"/>
      <c r="J578" s="2020" t="s">
        <v>1794</v>
      </c>
      <c r="K578" s="2020"/>
      <c r="L578" s="2020"/>
      <c r="M578" s="2020"/>
      <c r="N578" s="2020"/>
      <c r="O578" s="2020"/>
      <c r="P578" s="2020"/>
      <c r="Q578" s="2020"/>
      <c r="R578" s="2020"/>
      <c r="S578" s="2020"/>
      <c r="T578" s="2020"/>
      <c r="U578" s="2020"/>
      <c r="V578" s="2020"/>
      <c r="W578" s="2020"/>
      <c r="X578" s="2020"/>
      <c r="Y578" s="2020"/>
      <c r="Z578" s="2020"/>
      <c r="AA578" s="2020"/>
      <c r="AB578" s="2020"/>
      <c r="AC578" s="2020"/>
      <c r="AD578" s="2020"/>
    </row>
    <row r="579">
      <c r="A579" s="2018"/>
      <c r="B579" s="2018" t="s">
        <v>1795</v>
      </c>
      <c r="C579" s="2018" t="s">
        <v>1796</v>
      </c>
      <c r="D579" s="2019" t="s">
        <v>1797</v>
      </c>
      <c r="E579" s="2019" t="s">
        <v>1798</v>
      </c>
      <c r="F579" s="2019" t="s">
        <v>1799</v>
      </c>
      <c r="G579" s="2019" t="s">
        <v>1800</v>
      </c>
      <c r="H579" s="2019" t="s">
        <v>1801</v>
      </c>
      <c r="I579" s="2019" t="s">
        <v>1802</v>
      </c>
      <c r="J579" s="2020" t="s">
        <v>1803</v>
      </c>
      <c r="K579" s="2020" t="s">
        <v>1804</v>
      </c>
      <c r="L579" s="2020" t="s">
        <v>1805</v>
      </c>
      <c r="M579" s="2020" t="s">
        <v>1806</v>
      </c>
      <c r="N579" s="2020" t="s">
        <v>1807</v>
      </c>
      <c r="O579" s="2020" t="s">
        <v>1808</v>
      </c>
      <c r="P579" s="2020" t="s">
        <v>1809</v>
      </c>
      <c r="Q579" s="2020" t="s">
        <v>1810</v>
      </c>
      <c r="R579" s="2020" t="s">
        <v>1811</v>
      </c>
      <c r="S579" s="2020" t="s">
        <v>1812</v>
      </c>
      <c r="T579" s="2020" t="s">
        <v>1813</v>
      </c>
      <c r="U579" s="2020" t="s">
        <v>1814</v>
      </c>
      <c r="V579" s="2020" t="s">
        <v>1815</v>
      </c>
      <c r="W579" s="2020" t="s">
        <v>1816</v>
      </c>
      <c r="X579" s="2020" t="s">
        <v>1817</v>
      </c>
      <c r="Y579" s="2020" t="s">
        <v>1818</v>
      </c>
      <c r="Z579" s="2020" t="s">
        <v>1819</v>
      </c>
      <c r="AA579" s="2020" t="s">
        <v>1820</v>
      </c>
      <c r="AB579" s="2020" t="s">
        <v>1821</v>
      </c>
      <c r="AC579" s="2020" t="s">
        <v>1822</v>
      </c>
      <c r="AD579" s="2020" t="s">
        <v>1823</v>
      </c>
    </row>
    <row r="580">
      <c r="A580" s="2032" t="s">
        <v>1907</v>
      </c>
      <c r="B580" s="2022" t="s">
        <v>1829</v>
      </c>
      <c r="C580" s="2022" t="s">
        <v>1826</v>
      </c>
      <c r="D580" s="2032">
        <v>1000</v>
      </c>
      <c r="E580" s="2032">
        <v>0</v>
      </c>
      <c r="F580" s="2060">
        <f t="shared" ref="F580:F581" si="1729">E580*2000*1.2</f>
      </c>
      <c r="G580" s="2024">
        <f t="shared" ref="G580:G583" si="973">F580/D580</f>
      </c>
      <c r="H580" s="2024">
        <f t="shared" ref="H580:H583" si="66">D580/E580</f>
      </c>
      <c r="I580" s="2024">
        <f t="shared" ref="I580:I583" si="422">F580/E580</f>
      </c>
      <c r="J580" s="2025">
        <f t="shared" ref="J580:J583" si="1831">D580/T580</f>
      </c>
      <c r="K580" s="2026">
        <f t="shared" ref="K580:K583" si="2022">O580/S580*1</f>
      </c>
      <c r="L580" s="2026">
        <f t="shared" ref="L580:L583" si="1391">T580/S580</f>
      </c>
      <c r="M580" s="2026">
        <f t="shared" ref="M580:M583" si="1569">V580/S580</f>
      </c>
      <c r="N580" s="2026">
        <f t="shared" ref="N580:N583" si="794">W580/V580</f>
      </c>
      <c r="O580" s="2027">
        <f t="shared" ref="O580:O583" si="1151">U580/P580</f>
      </c>
      <c r="P580" s="2033">
        <v>0.0309</v>
      </c>
      <c r="Q580" s="2032">
        <v>49</v>
      </c>
      <c r="R580" s="2029">
        <f t="shared" ref="R580:R582" si="244">(D580/S580)*1000</f>
      </c>
      <c r="S580" s="2030">
        <v>10419</v>
      </c>
      <c r="T580" s="2030">
        <v>160</v>
      </c>
      <c r="U580" s="2030">
        <v>33</v>
      </c>
      <c r="V580" s="2030">
        <v>170</v>
      </c>
      <c r="W580" s="2030">
        <v>25</v>
      </c>
      <c r="X580" s="2030">
        <v>2</v>
      </c>
      <c r="Y580" s="2030">
        <v>1</v>
      </c>
      <c r="Z580" s="2030">
        <v>6</v>
      </c>
      <c r="AA580" s="2025">
        <f t="shared" ref="AA580:AA583" si="600">AD580*1000/D580</f>
      </c>
      <c r="AB580" s="2094" t="s">
        <v>1903</v>
      </c>
      <c r="AC580" s="2031"/>
      <c r="AD580" s="2032">
        <v>11</v>
      </c>
    </row>
    <row r="581">
      <c r="A581" s="2032"/>
      <c r="B581" s="2022" t="s">
        <v>1829</v>
      </c>
      <c r="C581" s="2022" t="s">
        <v>1828</v>
      </c>
      <c r="D581" s="2032">
        <v>458.98</v>
      </c>
      <c r="E581" s="2032">
        <v>0</v>
      </c>
      <c r="F581" s="2060">
        <f t="shared" si="1729"/>
      </c>
      <c r="G581" s="2024">
        <f t="shared" si="973"/>
      </c>
      <c r="H581" s="2024">
        <f t="shared" si="66"/>
      </c>
      <c r="I581" s="2024">
        <f t="shared" si="422"/>
      </c>
      <c r="J581" s="2025">
        <f t="shared" si="1831"/>
      </c>
      <c r="K581" s="2026">
        <f t="shared" si="2022"/>
      </c>
      <c r="L581" s="2026">
        <f t="shared" si="1391"/>
      </c>
      <c r="M581" s="2026">
        <f t="shared" si="1569"/>
      </c>
      <c r="N581" s="2026">
        <f t="shared" si="794"/>
      </c>
      <c r="O581" s="2027">
        <f t="shared" si="1151"/>
      </c>
      <c r="P581" s="2033">
        <v>0.0133</v>
      </c>
      <c r="Q581" s="2032">
        <v>63</v>
      </c>
      <c r="R581" s="2029">
        <f t="shared" si="244"/>
      </c>
      <c r="S581" s="2030">
        <v>4715</v>
      </c>
      <c r="T581" s="2030">
        <v>39</v>
      </c>
      <c r="U581" s="2030">
        <v>12</v>
      </c>
      <c r="V581" s="2030">
        <v>39</v>
      </c>
      <c r="W581" s="2030">
        <v>17</v>
      </c>
      <c r="X581" s="2030">
        <v>0</v>
      </c>
      <c r="Y581" s="2030">
        <v>0</v>
      </c>
      <c r="Z581" s="2030">
        <v>6</v>
      </c>
      <c r="AA581" s="2025">
        <f t="shared" si="600"/>
      </c>
      <c r="AB581" s="2094" t="s">
        <v>1903</v>
      </c>
      <c r="AC581" s="2031"/>
      <c r="AD581" s="2032">
        <v>5</v>
      </c>
    </row>
    <row r="582">
      <c r="A582" s="2032"/>
      <c r="B582" s="2036" t="s">
        <v>1832</v>
      </c>
      <c r="C582" s="2036"/>
      <c r="D582" s="2037">
        <f>SUM(D580:D581)</f>
      </c>
      <c r="E582" s="2037">
        <f>SUM(E580:E581)</f>
      </c>
      <c r="F582" s="2038">
        <f t="shared" ref="F582:F583" si="727">E582*1300*1.2</f>
      </c>
      <c r="G582" s="2038">
        <f t="shared" si="973"/>
      </c>
      <c r="H582" s="2038">
        <f t="shared" si="66"/>
      </c>
      <c r="I582" s="2038">
        <f t="shared" si="422"/>
      </c>
      <c r="J582" s="2038">
        <f t="shared" si="1831"/>
      </c>
      <c r="K582" s="2039">
        <f t="shared" si="2022"/>
      </c>
      <c r="L582" s="2039">
        <f t="shared" si="1391"/>
      </c>
      <c r="M582" s="2039">
        <f t="shared" si="1569"/>
      </c>
      <c r="N582" s="2039">
        <f t="shared" si="794"/>
      </c>
      <c r="O582" s="2040">
        <f t="shared" si="1151"/>
      </c>
      <c r="P582" s="2039">
        <f>AVERAGE(P578:P581)</f>
      </c>
      <c r="Q582" s="2040">
        <f>AVERAGE(Q577:Q581)</f>
      </c>
      <c r="R582" s="2042">
        <f t="shared" si="244"/>
      </c>
      <c r="S582" s="2037">
        <f>SUM(S580:S581)</f>
      </c>
      <c r="T582" s="2037">
        <f>SUM(T580:T581)</f>
      </c>
      <c r="U582" s="2037">
        <f>SUM(U580:U581)</f>
      </c>
      <c r="V582" s="2037">
        <f>SUM(V580:V581)</f>
      </c>
      <c r="W582" s="2037">
        <f>SUM(W580:W581)</f>
      </c>
      <c r="X582" s="2037">
        <f>SUM(X580:X581)</f>
      </c>
      <c r="Y582" s="2037">
        <f>SUM(Y580:Y581)</f>
      </c>
      <c r="Z582" s="2037">
        <f>SUM(Z580:Z581)</f>
      </c>
      <c r="AA582" s="2043">
        <f t="shared" si="600"/>
      </c>
      <c r="AB582" s="2037"/>
      <c r="AC582" s="2037"/>
      <c r="AD582" s="2037">
        <f>SUM(AD580:AD581)</f>
      </c>
    </row>
    <row r="583">
      <c r="A583" s="2032"/>
      <c r="B583" s="2044" t="s">
        <v>1833</v>
      </c>
      <c r="C583" s="2044"/>
      <c r="D583" s="2045">
        <f>D582</f>
      </c>
      <c r="E583" s="2045">
        <f>E582</f>
      </c>
      <c r="F583" s="2046">
        <f t="shared" si="727"/>
      </c>
      <c r="G583" s="2046">
        <f t="shared" si="973"/>
      </c>
      <c r="H583" s="2046">
        <f t="shared" si="66"/>
      </c>
      <c r="I583" s="2046">
        <f t="shared" si="422"/>
      </c>
      <c r="J583" s="2046">
        <f t="shared" si="1831"/>
      </c>
      <c r="K583" s="2047">
        <f t="shared" si="2022"/>
      </c>
      <c r="L583" s="2047">
        <f t="shared" si="1391"/>
      </c>
      <c r="M583" s="2047">
        <f t="shared" si="1569"/>
      </c>
      <c r="N583" s="2047">
        <f t="shared" si="794"/>
      </c>
      <c r="O583" s="2048">
        <f t="shared" si="1151"/>
      </c>
      <c r="P583" s="2049">
        <f>P582</f>
      </c>
      <c r="Q583" s="2050">
        <f>Q582</f>
      </c>
      <c r="R583" s="2051">
        <f>R582</f>
      </c>
      <c r="S583" s="2045">
        <f>S582</f>
      </c>
      <c r="T583" s="2045">
        <f>T582</f>
      </c>
      <c r="U583" s="2045">
        <f>U582</f>
      </c>
      <c r="V583" s="2045">
        <f>V582</f>
      </c>
      <c r="W583" s="2045">
        <f>W582</f>
      </c>
      <c r="X583" s="2045">
        <f>X582</f>
      </c>
      <c r="Y583" s="2045">
        <f>Y582</f>
      </c>
      <c r="Z583" s="2045">
        <f>Z582</f>
      </c>
      <c r="AA583" s="2052">
        <f t="shared" si="600"/>
      </c>
      <c r="AB583" s="2045"/>
      <c r="AC583" s="2045"/>
      <c r="AD583" s="2045">
        <f>AD582</f>
      </c>
    </row>
    <row r="584">
      <c r="A584" s="2105" t="s">
        <v>1834</v>
      </c>
      <c r="B584" s="2105" t="s">
        <v>1792</v>
      </c>
      <c r="C584" s="2105"/>
      <c r="D584" s="2106" t="s">
        <v>1793</v>
      </c>
      <c r="E584" s="2106"/>
      <c r="F584" s="2106"/>
      <c r="G584" s="2106"/>
      <c r="H584" s="2106"/>
      <c r="I584" s="2106"/>
      <c r="J584" s="2107" t="s">
        <v>1794</v>
      </c>
      <c r="K584" s="2107"/>
      <c r="L584" s="2107"/>
      <c r="M584" s="2107"/>
      <c r="N584" s="2107"/>
      <c r="O584" s="2107"/>
      <c r="P584" s="2107"/>
      <c r="Q584" s="2107"/>
      <c r="R584" s="2107"/>
      <c r="S584" s="2107"/>
      <c r="T584" s="2107"/>
      <c r="U584" s="2107"/>
      <c r="V584" s="2107"/>
      <c r="W584" s="2107"/>
      <c r="X584" s="2107"/>
      <c r="Y584" s="2107"/>
      <c r="Z584" s="2107"/>
      <c r="AA584" s="2107"/>
      <c r="AB584" s="2107"/>
      <c r="AC584" s="2107"/>
      <c r="AD584" s="2108"/>
    </row>
    <row r="585">
      <c r="A585" s="2105"/>
      <c r="B585" s="2105" t="s">
        <v>1795</v>
      </c>
      <c r="C585" s="2105" t="s">
        <v>1796</v>
      </c>
      <c r="D585" s="2106" t="s">
        <v>1797</v>
      </c>
      <c r="E585" s="2109" t="s">
        <v>1798</v>
      </c>
      <c r="F585" s="2106" t="s">
        <v>1799</v>
      </c>
      <c r="G585" s="2110" t="s">
        <v>1800</v>
      </c>
      <c r="H585" s="2110" t="s">
        <v>1801</v>
      </c>
      <c r="I585" s="2110" t="s">
        <v>1802</v>
      </c>
      <c r="J585" s="2107" t="s">
        <v>1803</v>
      </c>
      <c r="K585" s="2111" t="s">
        <v>1804</v>
      </c>
      <c r="L585" s="2111" t="s">
        <v>1805</v>
      </c>
      <c r="M585" s="2111" t="s">
        <v>1806</v>
      </c>
      <c r="N585" s="2111" t="s">
        <v>1807</v>
      </c>
      <c r="O585" s="2108" t="s">
        <v>1808</v>
      </c>
      <c r="P585" s="2111" t="s">
        <v>1809</v>
      </c>
      <c r="Q585" s="2108" t="s">
        <v>1810</v>
      </c>
      <c r="R585" s="2107" t="s">
        <v>1811</v>
      </c>
      <c r="S585" s="2108" t="s">
        <v>1812</v>
      </c>
      <c r="T585" s="2108" t="s">
        <v>1813</v>
      </c>
      <c r="U585" s="2108" t="s">
        <v>1814</v>
      </c>
      <c r="V585" s="2108" t="s">
        <v>1815</v>
      </c>
      <c r="W585" s="2108" t="s">
        <v>1816</v>
      </c>
      <c r="X585" s="2108" t="s">
        <v>1817</v>
      </c>
      <c r="Y585" s="2108" t="s">
        <v>1818</v>
      </c>
      <c r="Z585" s="2108" t="s">
        <v>1819</v>
      </c>
      <c r="AA585" s="2107" t="s">
        <v>1820</v>
      </c>
      <c r="AB585" s="2112" t="s">
        <v>1821</v>
      </c>
      <c r="AC585" s="2112" t="s">
        <v>1822</v>
      </c>
      <c r="AD585" s="2108" t="s">
        <v>1823</v>
      </c>
    </row>
    <row r="586">
      <c r="A586" s="2113" t="s">
        <v>1908</v>
      </c>
      <c r="B586" s="2123" t="s">
        <v>1825</v>
      </c>
      <c r="C586" s="2103" t="s">
        <v>1826</v>
      </c>
      <c r="D586" s="2127">
        <v>1109.1</v>
      </c>
      <c r="E586" s="2115">
        <v>0</v>
      </c>
      <c r="F586" s="2060">
        <f t="shared" ref="F586:F592" si="1730">E586*2000*1.2</f>
      </c>
      <c r="G586" s="2057">
        <f t="shared" ref="G586:G592" si="974">F586/D586</f>
      </c>
      <c r="H586" s="2057">
        <f t="shared" ref="H586:H592" si="67">D586/E586</f>
      </c>
      <c r="I586" s="2057">
        <f t="shared" ref="I586:I592" si="423">F586/E586</f>
      </c>
      <c r="J586" s="2057">
        <f t="shared" ref="J586:J592" si="1832">D586/T586</f>
      </c>
      <c r="K586" s="2058">
        <f t="shared" ref="K586:K592" si="2023">O586/S586*1</f>
      </c>
      <c r="L586" s="2058">
        <f t="shared" ref="L586:L592" si="1392">T586/S586</f>
      </c>
      <c r="M586" s="2058">
        <f t="shared" ref="M586:M592" si="1570">V586/S586</f>
      </c>
      <c r="N586" s="2058">
        <f t="shared" ref="N586:N592" si="795">W586/V586</f>
      </c>
      <c r="O586" s="2059">
        <f t="shared" ref="O586:O592" si="1152">U586/P586</f>
      </c>
      <c r="P586" s="2092">
        <v>0.0199</v>
      </c>
      <c r="Q586" s="2093">
        <v>57</v>
      </c>
      <c r="R586" s="2057">
        <f t="shared" ref="R586:R591" si="245">(D586/S586)*1000</f>
      </c>
      <c r="S586" s="2059">
        <v>10696</v>
      </c>
      <c r="T586" s="2059">
        <v>173</v>
      </c>
      <c r="U586" s="2059">
        <v>31</v>
      </c>
      <c r="V586" s="2059">
        <v>182</v>
      </c>
      <c r="W586" s="2059">
        <v>17</v>
      </c>
      <c r="X586" s="2059">
        <v>2</v>
      </c>
      <c r="Y586" s="2059">
        <v>0</v>
      </c>
      <c r="Z586" s="2093">
        <v>9</v>
      </c>
      <c r="AA586" s="2057">
        <f t="shared" ref="AA586:AA592" si="601">AD586*1000/D586</f>
      </c>
      <c r="AB586" s="2094" t="s">
        <v>1903</v>
      </c>
      <c r="AC586" s="2116" t="s">
        <v>1851</v>
      </c>
      <c r="AD586" s="2093">
        <v>14</v>
      </c>
    </row>
    <row r="587">
      <c r="A587" s="2113"/>
      <c r="B587" s="2123" t="s">
        <v>1825</v>
      </c>
      <c r="C587" s="2103" t="s">
        <v>1828</v>
      </c>
      <c r="D587" s="2114">
        <v>629.74</v>
      </c>
      <c r="E587" s="2115">
        <v>0</v>
      </c>
      <c r="F587" s="2060">
        <f t="shared" si="1730"/>
      </c>
      <c r="G587" s="2057">
        <f t="shared" si="974"/>
      </c>
      <c r="H587" s="2057">
        <f t="shared" si="67"/>
      </c>
      <c r="I587" s="2057">
        <f t="shared" si="423"/>
      </c>
      <c r="J587" s="2057">
        <f t="shared" si="1832"/>
      </c>
      <c r="K587" s="2058">
        <f t="shared" si="2023"/>
      </c>
      <c r="L587" s="2058">
        <f t="shared" si="1392"/>
      </c>
      <c r="M587" s="2058">
        <f t="shared" si="1570"/>
      </c>
      <c r="N587" s="2058">
        <f t="shared" si="795"/>
      </c>
      <c r="O587" s="2059">
        <f t="shared" si="1152"/>
      </c>
      <c r="P587" s="2092">
        <v>0.0264</v>
      </c>
      <c r="Q587" s="2093">
        <v>71</v>
      </c>
      <c r="R587" s="2057">
        <f t="shared" si="245"/>
      </c>
      <c r="S587" s="2059">
        <v>5961</v>
      </c>
      <c r="T587" s="2059">
        <v>66</v>
      </c>
      <c r="U587" s="2059">
        <v>26</v>
      </c>
      <c r="V587" s="2059">
        <v>54</v>
      </c>
      <c r="W587" s="2059">
        <v>33</v>
      </c>
      <c r="X587" s="2093">
        <v>2</v>
      </c>
      <c r="Y587" s="2093">
        <v>0</v>
      </c>
      <c r="Z587" s="2093">
        <v>4</v>
      </c>
      <c r="AA587" s="2057">
        <f t="shared" si="601"/>
      </c>
      <c r="AB587" s="2094" t="s">
        <v>1903</v>
      </c>
      <c r="AC587" s="2116" t="s">
        <v>1851</v>
      </c>
      <c r="AD587" s="2093">
        <v>8</v>
      </c>
    </row>
    <row r="588">
      <c r="A588" s="2113"/>
      <c r="B588" s="2118" t="s">
        <v>1832</v>
      </c>
      <c r="C588" s="2118"/>
      <c r="D588" s="2064">
        <f>SUM(D586:D587)</f>
      </c>
      <c r="E588" s="2119">
        <f>SUM(E586:E587)</f>
      </c>
      <c r="F588" s="2064">
        <f t="shared" si="1730"/>
      </c>
      <c r="G588" s="2061">
        <f t="shared" si="974"/>
      </c>
      <c r="H588" s="2061">
        <f t="shared" si="67"/>
      </c>
      <c r="I588" s="2061">
        <f t="shared" si="423"/>
      </c>
      <c r="J588" s="2061">
        <f t="shared" si="1832"/>
      </c>
      <c r="K588" s="2062">
        <f t="shared" si="2023"/>
      </c>
      <c r="L588" s="2062">
        <f t="shared" si="1392"/>
      </c>
      <c r="M588" s="2062">
        <f t="shared" si="1570"/>
      </c>
      <c r="N588" s="2062">
        <f t="shared" si="795"/>
      </c>
      <c r="O588" s="2063">
        <f t="shared" si="1152"/>
      </c>
      <c r="P588" s="2062">
        <f>AVERAGE(P586:P587)</f>
      </c>
      <c r="Q588" s="2064">
        <f>AVERAGE(Q586:Q587)</f>
      </c>
      <c r="R588" s="2061">
        <f t="shared" si="245"/>
      </c>
      <c r="S588" s="2063">
        <f>SUM(S586:S587)</f>
      </c>
      <c r="T588" s="2063">
        <f>SUM(T586:T587)</f>
      </c>
      <c r="U588" s="2063">
        <f>SUM(U586:U587)</f>
      </c>
      <c r="V588" s="2063">
        <f>SUM(V586:V587)</f>
      </c>
      <c r="W588" s="2063">
        <f>SUM(W586:W587)</f>
      </c>
      <c r="X588" s="2063">
        <f>SUM(X586:X587)</f>
      </c>
      <c r="Y588" s="2063">
        <f>SUM(Y586:Y587)</f>
      </c>
      <c r="Z588" s="2063">
        <f>SUM(Z586:Z587)</f>
      </c>
      <c r="AA588" s="2120">
        <f t="shared" si="601"/>
      </c>
      <c r="AB588" s="2121"/>
      <c r="AC588" s="2121"/>
      <c r="AD588" s="2122">
        <f>SUM(AD586:AD587)</f>
      </c>
    </row>
    <row r="589">
      <c r="A589" s="2113"/>
      <c r="B589" s="2123" t="s">
        <v>1847</v>
      </c>
      <c r="C589" s="2103" t="s">
        <v>1830</v>
      </c>
      <c r="D589" s="2127">
        <v>1224.11</v>
      </c>
      <c r="E589" s="2115">
        <v>0</v>
      </c>
      <c r="F589" s="2060">
        <f t="shared" si="1730"/>
      </c>
      <c r="G589" s="2057">
        <f t="shared" si="974"/>
      </c>
      <c r="H589" s="2057">
        <f t="shared" si="67"/>
      </c>
      <c r="I589" s="2057">
        <f t="shared" si="423"/>
      </c>
      <c r="J589" s="2057">
        <f t="shared" si="1832"/>
      </c>
      <c r="K589" s="2058">
        <f t="shared" si="2023"/>
      </c>
      <c r="L589" s="2058">
        <f t="shared" si="1392"/>
      </c>
      <c r="M589" s="2058">
        <f t="shared" si="1570"/>
      </c>
      <c r="N589" s="2058">
        <f t="shared" si="795"/>
      </c>
      <c r="O589" s="2059">
        <f t="shared" si="1152"/>
      </c>
      <c r="P589" s="2092">
        <v>0.0254</v>
      </c>
      <c r="Q589" s="2093">
        <v>52</v>
      </c>
      <c r="R589" s="2057">
        <f t="shared" si="245"/>
      </c>
      <c r="S589" s="2059">
        <v>7828</v>
      </c>
      <c r="T589" s="2059">
        <v>297</v>
      </c>
      <c r="U589" s="2059">
        <v>31</v>
      </c>
      <c r="V589" s="2059">
        <v>313</v>
      </c>
      <c r="W589" s="2059">
        <v>11</v>
      </c>
      <c r="X589" s="2059">
        <v>1</v>
      </c>
      <c r="Y589" s="2059">
        <v>0</v>
      </c>
      <c r="Z589" s="2093">
        <v>4</v>
      </c>
      <c r="AA589" s="2057">
        <f t="shared" si="601"/>
      </c>
      <c r="AB589" s="2094" t="s">
        <v>1903</v>
      </c>
      <c r="AC589" s="2116" t="s">
        <v>1851</v>
      </c>
      <c r="AD589" s="2093">
        <v>5</v>
      </c>
    </row>
    <row r="590">
      <c r="A590" s="2113"/>
      <c r="B590" s="2123" t="s">
        <v>1847</v>
      </c>
      <c r="C590" s="2103" t="s">
        <v>1831</v>
      </c>
      <c r="D590" s="2114">
        <v>464.84</v>
      </c>
      <c r="E590" s="2115">
        <v>0</v>
      </c>
      <c r="F590" s="2060">
        <f t="shared" si="1730"/>
      </c>
      <c r="G590" s="2057">
        <f t="shared" si="974"/>
      </c>
      <c r="H590" s="2057">
        <f t="shared" si="67"/>
      </c>
      <c r="I590" s="2057">
        <f t="shared" si="423"/>
      </c>
      <c r="J590" s="2057">
        <f t="shared" si="1832"/>
      </c>
      <c r="K590" s="2058">
        <f t="shared" si="2023"/>
      </c>
      <c r="L590" s="2058">
        <f t="shared" si="1392"/>
      </c>
      <c r="M590" s="2058">
        <f t="shared" si="1570"/>
      </c>
      <c r="N590" s="2058">
        <f t="shared" si="795"/>
      </c>
      <c r="O590" s="2059">
        <f t="shared" si="1152"/>
      </c>
      <c r="P590" s="2092">
        <v>0.0111</v>
      </c>
      <c r="Q590" s="2093">
        <v>54</v>
      </c>
      <c r="R590" s="2057">
        <f t="shared" si="245"/>
      </c>
      <c r="S590" s="2059">
        <v>4332</v>
      </c>
      <c r="T590" s="2059">
        <v>109</v>
      </c>
      <c r="U590" s="2059">
        <v>11</v>
      </c>
      <c r="V590" s="2059">
        <v>120</v>
      </c>
      <c r="W590" s="2059">
        <v>3</v>
      </c>
      <c r="X590" s="2059">
        <v>0</v>
      </c>
      <c r="Y590" s="2059">
        <v>0</v>
      </c>
      <c r="Z590" s="2059">
        <v>5</v>
      </c>
      <c r="AA590" s="2057">
        <f t="shared" si="601"/>
      </c>
      <c r="AB590" s="2094" t="s">
        <v>1903</v>
      </c>
      <c r="AC590" s="2116" t="s">
        <v>1851</v>
      </c>
      <c r="AD590" s="2093">
        <v>4</v>
      </c>
    </row>
    <row r="591">
      <c r="A591" s="2113"/>
      <c r="B591" s="2118" t="s">
        <v>1832</v>
      </c>
      <c r="C591" s="2118"/>
      <c r="D591" s="2064">
        <f>SUM(D589:D590)</f>
      </c>
      <c r="E591" s="2064">
        <f>SUM(E589:E590)</f>
      </c>
      <c r="F591" s="2064">
        <f t="shared" si="1730"/>
      </c>
      <c r="G591" s="2061">
        <f t="shared" si="974"/>
      </c>
      <c r="H591" s="2061">
        <f t="shared" si="67"/>
      </c>
      <c r="I591" s="2061">
        <f t="shared" si="423"/>
      </c>
      <c r="J591" s="2061">
        <f t="shared" si="1832"/>
      </c>
      <c r="K591" s="2062">
        <f t="shared" si="2023"/>
      </c>
      <c r="L591" s="2062">
        <f t="shared" si="1392"/>
      </c>
      <c r="M591" s="2062">
        <f t="shared" si="1570"/>
      </c>
      <c r="N591" s="2062">
        <f t="shared" si="795"/>
      </c>
      <c r="O591" s="2063">
        <f t="shared" si="1152"/>
      </c>
      <c r="P591" s="2062">
        <f>AVERAGE(P589:P590)</f>
      </c>
      <c r="Q591" s="2064">
        <f>AVERAGE(Q589:Q590)</f>
      </c>
      <c r="R591" s="2064">
        <f t="shared" si="245"/>
      </c>
      <c r="S591" s="2063">
        <f>SUM(S589:S590)</f>
      </c>
      <c r="T591" s="2063">
        <f>SUM(T589:T590)</f>
      </c>
      <c r="U591" s="2063">
        <f>SUM(U589:U590)</f>
      </c>
      <c r="V591" s="2063">
        <f>SUM(V589:V590)</f>
      </c>
      <c r="W591" s="2063">
        <f>SUM(W589:W590)</f>
      </c>
      <c r="X591" s="2063">
        <f>SUM(X589:X590)</f>
      </c>
      <c r="Y591" s="2063">
        <f>SUM(Y589:Y590)</f>
      </c>
      <c r="Z591" s="2063">
        <f>SUM(Z589:Z590)</f>
      </c>
      <c r="AA591" s="2120">
        <f t="shared" si="601"/>
      </c>
      <c r="AB591" s="2121"/>
      <c r="AC591" s="2121"/>
      <c r="AD591" s="2122">
        <f>SUM(AD589:AD590)</f>
      </c>
    </row>
    <row r="592">
      <c r="A592" s="2113"/>
      <c r="B592" s="2124" t="s">
        <v>1833</v>
      </c>
      <c r="C592" s="2124"/>
      <c r="D592" s="2069">
        <f>D591+D588</f>
      </c>
      <c r="E592" s="2069">
        <f>E591+E588</f>
      </c>
      <c r="F592" s="2069">
        <f t="shared" si="1730"/>
      </c>
      <c r="G592" s="2065">
        <f t="shared" si="974"/>
      </c>
      <c r="H592" s="2065">
        <f t="shared" si="67"/>
      </c>
      <c r="I592" s="2065">
        <f t="shared" si="423"/>
      </c>
      <c r="J592" s="2065">
        <f t="shared" si="1832"/>
      </c>
      <c r="K592" s="2066">
        <f t="shared" si="2023"/>
      </c>
      <c r="L592" s="2066">
        <f t="shared" si="1392"/>
      </c>
      <c r="M592" s="2066">
        <f t="shared" si="1570"/>
      </c>
      <c r="N592" s="2066">
        <f t="shared" si="795"/>
      </c>
      <c r="O592" s="2067">
        <f t="shared" si="1152"/>
      </c>
      <c r="P592" s="2068">
        <f>(P591+P588)/2</f>
      </c>
      <c r="Q592" s="2067">
        <f>(Q591+Q588)/2</f>
      </c>
      <c r="R592" s="2069">
        <f>(R591+R588)/2</f>
      </c>
      <c r="S592" s="2067">
        <f>S591+S588</f>
      </c>
      <c r="T592" s="2067">
        <f>T591+T588</f>
      </c>
      <c r="U592" s="2067">
        <f>U591+U588</f>
      </c>
      <c r="V592" s="2067">
        <f>V591+V588</f>
      </c>
      <c r="W592" s="2067">
        <f>W591+W588</f>
      </c>
      <c r="X592" s="2067">
        <f>X591+X588</f>
      </c>
      <c r="Y592" s="2067">
        <f>Y591+Y588</f>
      </c>
      <c r="Z592" s="2067">
        <f>Z591+Z588</f>
      </c>
      <c r="AA592" s="2125">
        <f t="shared" si="601"/>
      </c>
      <c r="AB592" s="2126"/>
      <c r="AC592" s="2126"/>
      <c r="AD592" s="2067">
        <f>AD591+AD588</f>
      </c>
    </row>
    <row r="593">
      <c r="A593" s="2105" t="s">
        <v>1834</v>
      </c>
      <c r="B593" s="2105" t="s">
        <v>1792</v>
      </c>
      <c r="C593" s="2105"/>
      <c r="D593" s="2106" t="s">
        <v>1793</v>
      </c>
      <c r="E593" s="2106"/>
      <c r="F593" s="2106"/>
      <c r="G593" s="2106"/>
      <c r="H593" s="2106"/>
      <c r="I593" s="2106"/>
      <c r="J593" s="2107" t="s">
        <v>1794</v>
      </c>
      <c r="K593" s="2107"/>
      <c r="L593" s="2107"/>
      <c r="M593" s="2107"/>
      <c r="N593" s="2107"/>
      <c r="O593" s="2107"/>
      <c r="P593" s="2107"/>
      <c r="Q593" s="2107"/>
      <c r="R593" s="2107"/>
      <c r="S593" s="2107"/>
      <c r="T593" s="2107"/>
      <c r="U593" s="2107"/>
      <c r="V593" s="2107"/>
      <c r="W593" s="2107"/>
      <c r="X593" s="2107"/>
      <c r="Y593" s="2107"/>
      <c r="Z593" s="2107"/>
      <c r="AA593" s="2107"/>
      <c r="AB593" s="2107"/>
      <c r="AC593" s="2107"/>
      <c r="AD593" s="2108"/>
    </row>
    <row r="594">
      <c r="A594" s="2105"/>
      <c r="B594" s="2105" t="s">
        <v>1795</v>
      </c>
      <c r="C594" s="2105" t="s">
        <v>1796</v>
      </c>
      <c r="D594" s="2106" t="s">
        <v>1797</v>
      </c>
      <c r="E594" s="2109" t="s">
        <v>1798</v>
      </c>
      <c r="F594" s="2106" t="s">
        <v>1799</v>
      </c>
      <c r="G594" s="2110" t="s">
        <v>1800</v>
      </c>
      <c r="H594" s="2110" t="s">
        <v>1801</v>
      </c>
      <c r="I594" s="2110" t="s">
        <v>1802</v>
      </c>
      <c r="J594" s="2107" t="s">
        <v>1803</v>
      </c>
      <c r="K594" s="2111" t="s">
        <v>1804</v>
      </c>
      <c r="L594" s="2111" t="s">
        <v>1805</v>
      </c>
      <c r="M594" s="2111" t="s">
        <v>1806</v>
      </c>
      <c r="N594" s="2111" t="s">
        <v>1807</v>
      </c>
      <c r="O594" s="2108" t="s">
        <v>1808</v>
      </c>
      <c r="P594" s="2111" t="s">
        <v>1809</v>
      </c>
      <c r="Q594" s="2108" t="s">
        <v>1810</v>
      </c>
      <c r="R594" s="2107" t="s">
        <v>1811</v>
      </c>
      <c r="S594" s="2108" t="s">
        <v>1812</v>
      </c>
      <c r="T594" s="2108" t="s">
        <v>1813</v>
      </c>
      <c r="U594" s="2108" t="s">
        <v>1814</v>
      </c>
      <c r="V594" s="2108" t="s">
        <v>1815</v>
      </c>
      <c r="W594" s="2108" t="s">
        <v>1816</v>
      </c>
      <c r="X594" s="2108" t="s">
        <v>1817</v>
      </c>
      <c r="Y594" s="2108" t="s">
        <v>1818</v>
      </c>
      <c r="Z594" s="2108" t="s">
        <v>1819</v>
      </c>
      <c r="AA594" s="2107" t="s">
        <v>1820</v>
      </c>
      <c r="AB594" s="2112" t="s">
        <v>1821</v>
      </c>
      <c r="AC594" s="2112" t="s">
        <v>1822</v>
      </c>
      <c r="AD594" s="2108" t="s">
        <v>1823</v>
      </c>
    </row>
    <row r="595">
      <c r="A595" s="2113" t="s">
        <v>1909</v>
      </c>
      <c r="B595" s="2123" t="s">
        <v>1829</v>
      </c>
      <c r="C595" s="2103" t="s">
        <v>1826</v>
      </c>
      <c r="D595" s="2127">
        <v>1402.13</v>
      </c>
      <c r="E595" s="2115">
        <v>0</v>
      </c>
      <c r="F595" s="2060">
        <f t="shared" ref="F595:F601" si="1731">E595*2000*1.2</f>
      </c>
      <c r="G595" s="2057">
        <f t="shared" ref="G595:G601" si="975">F595/D595</f>
      </c>
      <c r="H595" s="2057">
        <f t="shared" ref="H595:H601" si="68">D595/E595</f>
      </c>
      <c r="I595" s="2057">
        <f t="shared" ref="I595:I601" si="424">F595/E595</f>
      </c>
      <c r="J595" s="2057">
        <f t="shared" ref="J595:J601" si="1833">D595/T595</f>
      </c>
      <c r="K595" s="2058">
        <f t="shared" ref="K595:K601" si="2024">O595/S595*1</f>
      </c>
      <c r="L595" s="2058">
        <f t="shared" ref="L595:L601" si="1393">T595/S595</f>
      </c>
      <c r="M595" s="2058">
        <f t="shared" ref="M595:M601" si="1571">V595/S595</f>
      </c>
      <c r="N595" s="2058">
        <f t="shared" ref="N595:N601" si="796">W595/V595</f>
      </c>
      <c r="O595" s="2059">
        <f t="shared" ref="O595:O601" si="1153">U595/P595</f>
      </c>
      <c r="P595" s="2092">
        <v>0.0178</v>
      </c>
      <c r="Q595" s="2093">
        <v>50</v>
      </c>
      <c r="R595" s="2057">
        <f t="shared" ref="R595:R600" si="246">(D595/S595)*1000</f>
      </c>
      <c r="S595" s="2059">
        <v>11386</v>
      </c>
      <c r="T595" s="2059">
        <v>268</v>
      </c>
      <c r="U595" s="2059">
        <v>34</v>
      </c>
      <c r="V595" s="2059">
        <v>273</v>
      </c>
      <c r="W595" s="2059">
        <v>21</v>
      </c>
      <c r="X595" s="2059">
        <v>2</v>
      </c>
      <c r="Y595" s="2059">
        <v>0</v>
      </c>
      <c r="Z595" s="2093">
        <v>11</v>
      </c>
      <c r="AA595" s="2057">
        <f t="shared" ref="AA595:AA601" si="602">AD595*1000/D595</f>
      </c>
      <c r="AB595" s="2116" t="s">
        <v>1905</v>
      </c>
      <c r="AC595" s="2116" t="s">
        <v>1851</v>
      </c>
      <c r="AD595" s="2093">
        <v>14</v>
      </c>
    </row>
    <row r="596">
      <c r="A596" s="2113"/>
      <c r="B596" s="2123" t="s">
        <v>1829</v>
      </c>
      <c r="C596" s="2103" t="s">
        <v>1828</v>
      </c>
      <c r="D596" s="2114">
        <v>861.14</v>
      </c>
      <c r="E596" s="2115">
        <v>0</v>
      </c>
      <c r="F596" s="2060">
        <f t="shared" si="1731"/>
      </c>
      <c r="G596" s="2057">
        <f t="shared" si="975"/>
      </c>
      <c r="H596" s="2057">
        <f t="shared" si="68"/>
      </c>
      <c r="I596" s="2057">
        <f t="shared" si="424"/>
      </c>
      <c r="J596" s="2057">
        <f t="shared" si="1833"/>
      </c>
      <c r="K596" s="2058">
        <f t="shared" si="2024"/>
      </c>
      <c r="L596" s="2058">
        <f t="shared" si="1393"/>
      </c>
      <c r="M596" s="2058">
        <f t="shared" si="1571"/>
      </c>
      <c r="N596" s="2058">
        <f t="shared" si="796"/>
      </c>
      <c r="O596" s="2059">
        <f t="shared" si="1153"/>
      </c>
      <c r="P596" s="2092">
        <v>0.0117</v>
      </c>
      <c r="Q596" s="2093">
        <v>47</v>
      </c>
      <c r="R596" s="2057">
        <f t="shared" si="246"/>
      </c>
      <c r="S596" s="2059">
        <v>6549</v>
      </c>
      <c r="T596" s="2059">
        <v>306</v>
      </c>
      <c r="U596" s="2059">
        <v>17</v>
      </c>
      <c r="V596" s="2059">
        <v>324</v>
      </c>
      <c r="W596" s="2059">
        <v>34</v>
      </c>
      <c r="X596" s="2093">
        <v>0</v>
      </c>
      <c r="Y596" s="2093">
        <v>0</v>
      </c>
      <c r="Z596" s="2093">
        <v>6</v>
      </c>
      <c r="AA596" s="2057">
        <f t="shared" si="602"/>
      </c>
      <c r="AB596" s="2116" t="s">
        <v>1905</v>
      </c>
      <c r="AC596" s="2116" t="s">
        <v>1851</v>
      </c>
      <c r="AD596" s="2093">
        <v>19</v>
      </c>
    </row>
    <row r="597">
      <c r="A597" s="2113"/>
      <c r="B597" s="2118" t="s">
        <v>1832</v>
      </c>
      <c r="C597" s="2118"/>
      <c r="D597" s="2064">
        <f>SUM(D595:D596)</f>
      </c>
      <c r="E597" s="2119">
        <f>SUM(E595:E596)</f>
      </c>
      <c r="F597" s="2064">
        <f t="shared" si="1731"/>
      </c>
      <c r="G597" s="2061">
        <f t="shared" si="975"/>
      </c>
      <c r="H597" s="2061">
        <f t="shared" si="68"/>
      </c>
      <c r="I597" s="2061">
        <f t="shared" si="424"/>
      </c>
      <c r="J597" s="2061">
        <f t="shared" si="1833"/>
      </c>
      <c r="K597" s="2062">
        <f t="shared" si="2024"/>
      </c>
      <c r="L597" s="2062">
        <f t="shared" si="1393"/>
      </c>
      <c r="M597" s="2062">
        <f t="shared" si="1571"/>
      </c>
      <c r="N597" s="2062">
        <f t="shared" si="796"/>
      </c>
      <c r="O597" s="2063">
        <f t="shared" si="1153"/>
      </c>
      <c r="P597" s="2062">
        <f>AVERAGE(P595:P596)</f>
      </c>
      <c r="Q597" s="2064">
        <f>AVERAGE(Q595:Q596)</f>
      </c>
      <c r="R597" s="2061">
        <f t="shared" si="246"/>
      </c>
      <c r="S597" s="2063">
        <f>SUM(S595:S596)</f>
      </c>
      <c r="T597" s="2063">
        <f>SUM(T595:T596)</f>
      </c>
      <c r="U597" s="2063">
        <f>SUM(U595:U596)</f>
      </c>
      <c r="V597" s="2063">
        <f>SUM(V595:V596)</f>
      </c>
      <c r="W597" s="2063">
        <f>SUM(W595:W596)</f>
      </c>
      <c r="X597" s="2063">
        <f>SUM(X595:X596)</f>
      </c>
      <c r="Y597" s="2063">
        <f>SUM(Y595:Y596)</f>
      </c>
      <c r="Z597" s="2063">
        <f>SUM(Z595:Z596)</f>
      </c>
      <c r="AA597" s="2120">
        <f t="shared" si="602"/>
      </c>
      <c r="AB597" s="2121"/>
      <c r="AC597" s="2121"/>
      <c r="AD597" s="2122">
        <f>SUM(AD595:AD596)</f>
      </c>
    </row>
    <row r="598">
      <c r="A598" s="2113"/>
      <c r="B598" s="2123" t="s">
        <v>1837</v>
      </c>
      <c r="C598" s="2103" t="s">
        <v>1830</v>
      </c>
      <c r="D598" s="2127">
        <v>763.43</v>
      </c>
      <c r="E598" s="2115">
        <v>2</v>
      </c>
      <c r="F598" s="2060">
        <f t="shared" si="1731"/>
      </c>
      <c r="G598" s="2057">
        <f t="shared" si="975"/>
      </c>
      <c r="H598" s="2057">
        <f t="shared" si="68"/>
      </c>
      <c r="I598" s="2057">
        <f t="shared" si="424"/>
      </c>
      <c r="J598" s="2057">
        <f t="shared" si="1833"/>
      </c>
      <c r="K598" s="2058">
        <f t="shared" si="2024"/>
      </c>
      <c r="L598" s="2058">
        <f t="shared" si="1393"/>
      </c>
      <c r="M598" s="2058">
        <f t="shared" si="1571"/>
      </c>
      <c r="N598" s="2058">
        <f t="shared" si="796"/>
      </c>
      <c r="O598" s="2059">
        <f t="shared" si="1153"/>
      </c>
      <c r="P598" s="2092">
        <v>0.0199</v>
      </c>
      <c r="Q598" s="2093">
        <v>43</v>
      </c>
      <c r="R598" s="2057">
        <f t="shared" si="246"/>
      </c>
      <c r="S598" s="2059">
        <v>5864</v>
      </c>
      <c r="T598" s="2059">
        <v>316</v>
      </c>
      <c r="U598" s="2059">
        <v>22</v>
      </c>
      <c r="V598" s="2059">
        <v>349</v>
      </c>
      <c r="W598" s="2059">
        <v>18</v>
      </c>
      <c r="X598" s="2059">
        <v>3</v>
      </c>
      <c r="Y598" s="2059">
        <v>0</v>
      </c>
      <c r="Z598" s="2093">
        <v>2</v>
      </c>
      <c r="AA598" s="2057">
        <f t="shared" si="602"/>
      </c>
      <c r="AB598" s="2116" t="s">
        <v>1905</v>
      </c>
      <c r="AC598" s="2116" t="s">
        <v>1851</v>
      </c>
      <c r="AD598" s="2093">
        <v>5</v>
      </c>
    </row>
    <row r="599">
      <c r="A599" s="2113"/>
      <c r="B599" s="2123" t="s">
        <v>1837</v>
      </c>
      <c r="C599" s="2103" t="s">
        <v>1831</v>
      </c>
      <c r="D599" s="2114">
        <v>642.46</v>
      </c>
      <c r="E599" s="2115">
        <v>0</v>
      </c>
      <c r="F599" s="2060">
        <f t="shared" si="1731"/>
      </c>
      <c r="G599" s="2057">
        <f t="shared" si="975"/>
      </c>
      <c r="H599" s="2057">
        <f t="shared" si="68"/>
      </c>
      <c r="I599" s="2057">
        <f t="shared" si="424"/>
      </c>
      <c r="J599" s="2057">
        <f t="shared" si="1833"/>
      </c>
      <c r="K599" s="2058">
        <f t="shared" si="2024"/>
      </c>
      <c r="L599" s="2058">
        <f t="shared" si="1393"/>
      </c>
      <c r="M599" s="2058">
        <f t="shared" si="1571"/>
      </c>
      <c r="N599" s="2058">
        <f t="shared" si="796"/>
      </c>
      <c r="O599" s="2059">
        <f t="shared" si="1153"/>
      </c>
      <c r="P599" s="2092">
        <v>0.0286</v>
      </c>
      <c r="Q599" s="2093">
        <v>41</v>
      </c>
      <c r="R599" s="2057">
        <f t="shared" si="246"/>
      </c>
      <c r="S599" s="2059">
        <v>6436</v>
      </c>
      <c r="T599" s="2059">
        <v>310</v>
      </c>
      <c r="U599" s="2059">
        <v>33</v>
      </c>
      <c r="V599" s="2059">
        <v>337</v>
      </c>
      <c r="W599" s="2059">
        <v>13</v>
      </c>
      <c r="X599" s="2059">
        <v>1</v>
      </c>
      <c r="Y599" s="2059">
        <v>2</v>
      </c>
      <c r="Z599" s="2059">
        <v>2</v>
      </c>
      <c r="AA599" s="2057">
        <f t="shared" si="602"/>
      </c>
      <c r="AB599" s="2116" t="s">
        <v>1905</v>
      </c>
      <c r="AC599" s="2116" t="s">
        <v>1851</v>
      </c>
      <c r="AD599" s="2093">
        <v>4</v>
      </c>
    </row>
    <row r="600">
      <c r="A600" s="2113"/>
      <c r="B600" s="2118" t="s">
        <v>1832</v>
      </c>
      <c r="C600" s="2118"/>
      <c r="D600" s="2064">
        <f>SUM(D598:D599)</f>
      </c>
      <c r="E600" s="2064">
        <f>SUM(E598:E599)</f>
      </c>
      <c r="F600" s="2064">
        <f t="shared" si="1731"/>
      </c>
      <c r="G600" s="2061">
        <f t="shared" si="975"/>
      </c>
      <c r="H600" s="2061">
        <f t="shared" si="68"/>
      </c>
      <c r="I600" s="2061">
        <f t="shared" si="424"/>
      </c>
      <c r="J600" s="2061">
        <f t="shared" si="1833"/>
      </c>
      <c r="K600" s="2062">
        <f t="shared" si="2024"/>
      </c>
      <c r="L600" s="2062">
        <f t="shared" si="1393"/>
      </c>
      <c r="M600" s="2062">
        <f t="shared" si="1571"/>
      </c>
      <c r="N600" s="2062">
        <f t="shared" si="796"/>
      </c>
      <c r="O600" s="2063">
        <f t="shared" si="1153"/>
      </c>
      <c r="P600" s="2062">
        <f>AVERAGE(P598:P599)</f>
      </c>
      <c r="Q600" s="2064">
        <f>AVERAGE(Q598:Q599)</f>
      </c>
      <c r="R600" s="2064">
        <f t="shared" si="246"/>
      </c>
      <c r="S600" s="2063">
        <f>SUM(S598:S599)</f>
      </c>
      <c r="T600" s="2063">
        <f>SUM(T598:T599)</f>
      </c>
      <c r="U600" s="2063">
        <f>SUM(U598:U599)</f>
      </c>
      <c r="V600" s="2063">
        <f>SUM(V598:V599)</f>
      </c>
      <c r="W600" s="2063">
        <f>SUM(W598:W599)</f>
      </c>
      <c r="X600" s="2063">
        <f>SUM(X598:X599)</f>
      </c>
      <c r="Y600" s="2063">
        <f>SUM(Y598:Y599)</f>
      </c>
      <c r="Z600" s="2063">
        <f>SUM(Z598:Z599)</f>
      </c>
      <c r="AA600" s="2120">
        <f t="shared" si="602"/>
      </c>
      <c r="AB600" s="2121"/>
      <c r="AC600" s="2121"/>
      <c r="AD600" s="2122">
        <f>SUM(AD598:AD599)</f>
      </c>
    </row>
    <row r="601">
      <c r="A601" s="2113"/>
      <c r="B601" s="2124" t="s">
        <v>1833</v>
      </c>
      <c r="C601" s="2124"/>
      <c r="D601" s="2069">
        <f>D600+D597</f>
      </c>
      <c r="E601" s="2069">
        <f>E600+E597</f>
      </c>
      <c r="F601" s="2069">
        <f t="shared" si="1731"/>
      </c>
      <c r="G601" s="2065">
        <f t="shared" si="975"/>
      </c>
      <c r="H601" s="2065">
        <f t="shared" si="68"/>
      </c>
      <c r="I601" s="2065">
        <f t="shared" si="424"/>
      </c>
      <c r="J601" s="2065">
        <f t="shared" si="1833"/>
      </c>
      <c r="K601" s="2066">
        <f t="shared" si="2024"/>
      </c>
      <c r="L601" s="2066">
        <f t="shared" si="1393"/>
      </c>
      <c r="M601" s="2066">
        <f t="shared" si="1571"/>
      </c>
      <c r="N601" s="2066">
        <f t="shared" si="796"/>
      </c>
      <c r="O601" s="2067">
        <f t="shared" si="1153"/>
      </c>
      <c r="P601" s="2068">
        <f>(P600+P597)/2</f>
      </c>
      <c r="Q601" s="2067">
        <f>(Q600+Q597)/2</f>
      </c>
      <c r="R601" s="2069">
        <f>(R600+R597)/2</f>
      </c>
      <c r="S601" s="2067">
        <f>S600+S597</f>
      </c>
      <c r="T601" s="2067">
        <f>T600+T597</f>
      </c>
      <c r="U601" s="2067">
        <f>U600+U597</f>
      </c>
      <c r="V601" s="2067">
        <f>V600+V597</f>
      </c>
      <c r="W601" s="2067">
        <f>W600+W597</f>
      </c>
      <c r="X601" s="2067">
        <f>X600+X597</f>
      </c>
      <c r="Y601" s="2067">
        <f>Y600+Y597</f>
      </c>
      <c r="Z601" s="2067">
        <f>Z600+Z597</f>
      </c>
      <c r="AA601" s="2125">
        <f t="shared" si="602"/>
      </c>
      <c r="AB601" s="2126"/>
      <c r="AC601" s="2126"/>
      <c r="AD601" s="2067">
        <f>AD600+AD597</f>
      </c>
    </row>
    <row r="602">
      <c r="A602" s="2105" t="s">
        <v>1834</v>
      </c>
      <c r="B602" s="2105" t="s">
        <v>1792</v>
      </c>
      <c r="C602" s="2105"/>
      <c r="D602" s="2106" t="s">
        <v>1793</v>
      </c>
      <c r="E602" s="2106"/>
      <c r="F602" s="2106"/>
      <c r="G602" s="2106"/>
      <c r="H602" s="2106"/>
      <c r="I602" s="2106"/>
      <c r="J602" s="2107" t="s">
        <v>1794</v>
      </c>
      <c r="K602" s="2107"/>
      <c r="L602" s="2107"/>
      <c r="M602" s="2107"/>
      <c r="N602" s="2107"/>
      <c r="O602" s="2107"/>
      <c r="P602" s="2107"/>
      <c r="Q602" s="2107"/>
      <c r="R602" s="2107"/>
      <c r="S602" s="2107"/>
      <c r="T602" s="2107"/>
      <c r="U602" s="2107"/>
      <c r="V602" s="2107"/>
      <c r="W602" s="2107"/>
      <c r="X602" s="2107"/>
      <c r="Y602" s="2107"/>
      <c r="Z602" s="2107"/>
      <c r="AA602" s="2107"/>
      <c r="AB602" s="2107"/>
      <c r="AC602" s="2107"/>
      <c r="AD602" s="2108"/>
    </row>
    <row r="603">
      <c r="A603" s="2105"/>
      <c r="B603" s="2105" t="s">
        <v>1795</v>
      </c>
      <c r="C603" s="2105" t="s">
        <v>1796</v>
      </c>
      <c r="D603" s="2106" t="s">
        <v>1797</v>
      </c>
      <c r="E603" s="2109" t="s">
        <v>1798</v>
      </c>
      <c r="F603" s="2106" t="s">
        <v>1799</v>
      </c>
      <c r="G603" s="2110" t="s">
        <v>1800</v>
      </c>
      <c r="H603" s="2110" t="s">
        <v>1801</v>
      </c>
      <c r="I603" s="2110" t="s">
        <v>1802</v>
      </c>
      <c r="J603" s="2107" t="s">
        <v>1803</v>
      </c>
      <c r="K603" s="2111" t="s">
        <v>1804</v>
      </c>
      <c r="L603" s="2111" t="s">
        <v>1805</v>
      </c>
      <c r="M603" s="2111" t="s">
        <v>1806</v>
      </c>
      <c r="N603" s="2111" t="s">
        <v>1807</v>
      </c>
      <c r="O603" s="2108" t="s">
        <v>1808</v>
      </c>
      <c r="P603" s="2111" t="s">
        <v>1809</v>
      </c>
      <c r="Q603" s="2108" t="s">
        <v>1810</v>
      </c>
      <c r="R603" s="2107" t="s">
        <v>1811</v>
      </c>
      <c r="S603" s="2108" t="s">
        <v>1812</v>
      </c>
      <c r="T603" s="2108" t="s">
        <v>1813</v>
      </c>
      <c r="U603" s="2108" t="s">
        <v>1814</v>
      </c>
      <c r="V603" s="2108" t="s">
        <v>1815</v>
      </c>
      <c r="W603" s="2108" t="s">
        <v>1816</v>
      </c>
      <c r="X603" s="2108" t="s">
        <v>1817</v>
      </c>
      <c r="Y603" s="2108" t="s">
        <v>1818</v>
      </c>
      <c r="Z603" s="2108" t="s">
        <v>1819</v>
      </c>
      <c r="AA603" s="2107" t="s">
        <v>1820</v>
      </c>
      <c r="AB603" s="2112" t="s">
        <v>1821</v>
      </c>
      <c r="AC603" s="2112" t="s">
        <v>1822</v>
      </c>
      <c r="AD603" s="2108" t="s">
        <v>1823</v>
      </c>
    </row>
    <row r="604">
      <c r="A604" s="2113" t="s">
        <v>1910</v>
      </c>
      <c r="B604" s="2123" t="s">
        <v>1825</v>
      </c>
      <c r="C604" s="2103" t="s">
        <v>1826</v>
      </c>
      <c r="D604" s="2127">
        <v>1200.09</v>
      </c>
      <c r="E604" s="2115">
        <v>1</v>
      </c>
      <c r="F604" s="2060">
        <f t="shared" ref="F604:F610" si="1732">E604*2000*1.2</f>
      </c>
      <c r="G604" s="2057">
        <f t="shared" ref="G604:G610" si="976">F604/D604</f>
      </c>
      <c r="H604" s="2057">
        <f t="shared" ref="H604:H610" si="69">D604/E604</f>
      </c>
      <c r="I604" s="2057">
        <f t="shared" ref="I604:I610" si="425">F604/E604</f>
      </c>
      <c r="J604" s="2057">
        <f t="shared" ref="J604:J610" si="1834">D604/T604</f>
      </c>
      <c r="K604" s="2058">
        <f t="shared" ref="K604:K610" si="2025">O604/S604*1</f>
      </c>
      <c r="L604" s="2058">
        <f t="shared" ref="L604:L610" si="1394">T604/S604</f>
      </c>
      <c r="M604" s="2058">
        <f t="shared" ref="M604:M610" si="1572">V604/S604</f>
      </c>
      <c r="N604" s="2058">
        <f t="shared" ref="N604:N610" si="797">W604/V604</f>
      </c>
      <c r="O604" s="2059">
        <f t="shared" ref="O604:O610" si="1154">U604/P604</f>
      </c>
      <c r="P604" s="2092">
        <v>0.0194</v>
      </c>
      <c r="Q604" s="2093">
        <v>62</v>
      </c>
      <c r="R604" s="2057">
        <f t="shared" ref="R604:R609" si="247">(D604/S604)*1000</f>
      </c>
      <c r="S604" s="2059">
        <v>8090</v>
      </c>
      <c r="T604" s="2059">
        <v>147</v>
      </c>
      <c r="U604" s="2059">
        <v>21</v>
      </c>
      <c r="V604" s="2059">
        <v>150</v>
      </c>
      <c r="W604" s="2059">
        <v>11</v>
      </c>
      <c r="X604" s="2059">
        <v>3</v>
      </c>
      <c r="Y604" s="2059">
        <v>0</v>
      </c>
      <c r="Z604" s="2093">
        <v>7</v>
      </c>
      <c r="AA604" s="2057">
        <f t="shared" ref="AA604:AA610" si="603">AD604*1000/D604</f>
      </c>
      <c r="AB604" s="2116" t="s">
        <v>1905</v>
      </c>
      <c r="AC604" s="2116" t="s">
        <v>1851</v>
      </c>
      <c r="AD604" s="2093">
        <v>10</v>
      </c>
    </row>
    <row r="605">
      <c r="A605" s="2113"/>
      <c r="B605" s="2123" t="s">
        <v>1825</v>
      </c>
      <c r="C605" s="2103" t="s">
        <v>1828</v>
      </c>
      <c r="D605" s="2114">
        <v>672.97</v>
      </c>
      <c r="E605" s="2115">
        <v>0</v>
      </c>
      <c r="F605" s="2060">
        <f t="shared" si="1732"/>
      </c>
      <c r="G605" s="2057">
        <f t="shared" si="976"/>
      </c>
      <c r="H605" s="2057">
        <f t="shared" si="69"/>
      </c>
      <c r="I605" s="2057">
        <f t="shared" si="425"/>
      </c>
      <c r="J605" s="2057">
        <f t="shared" si="1834"/>
      </c>
      <c r="K605" s="2058">
        <f t="shared" si="2025"/>
      </c>
      <c r="L605" s="2058">
        <f t="shared" si="1394"/>
      </c>
      <c r="M605" s="2058">
        <f t="shared" si="1572"/>
      </c>
      <c r="N605" s="2058">
        <f t="shared" si="797"/>
      </c>
      <c r="O605" s="2059">
        <f t="shared" si="1154"/>
      </c>
      <c r="P605" s="2092">
        <v>0.0182</v>
      </c>
      <c r="Q605" s="2093">
        <v>62</v>
      </c>
      <c r="R605" s="2057">
        <f t="shared" si="247"/>
      </c>
      <c r="S605" s="2059">
        <v>5257</v>
      </c>
      <c r="T605" s="2059">
        <v>145</v>
      </c>
      <c r="U605" s="2059">
        <v>18</v>
      </c>
      <c r="V605" s="2059">
        <v>147</v>
      </c>
      <c r="W605" s="2059">
        <v>14</v>
      </c>
      <c r="X605" s="2093">
        <v>1</v>
      </c>
      <c r="Y605" s="2093">
        <v>0</v>
      </c>
      <c r="Z605" s="2093">
        <v>3</v>
      </c>
      <c r="AA605" s="2057">
        <f t="shared" si="603"/>
      </c>
      <c r="AB605" s="2116" t="s">
        <v>1905</v>
      </c>
      <c r="AC605" s="2116" t="s">
        <v>1851</v>
      </c>
      <c r="AD605" s="2093">
        <v>10</v>
      </c>
    </row>
    <row r="606">
      <c r="A606" s="2113"/>
      <c r="B606" s="2118" t="s">
        <v>1832</v>
      </c>
      <c r="C606" s="2118"/>
      <c r="D606" s="2064">
        <f>SUM(D604:D605)</f>
      </c>
      <c r="E606" s="2119">
        <f>SUM(E604:E605)</f>
      </c>
      <c r="F606" s="2064">
        <f t="shared" si="1732"/>
      </c>
      <c r="G606" s="2061">
        <f t="shared" si="976"/>
      </c>
      <c r="H606" s="2061">
        <f t="shared" si="69"/>
      </c>
      <c r="I606" s="2061">
        <f t="shared" si="425"/>
      </c>
      <c r="J606" s="2061">
        <f t="shared" si="1834"/>
      </c>
      <c r="K606" s="2062">
        <f t="shared" si="2025"/>
      </c>
      <c r="L606" s="2062">
        <f t="shared" si="1394"/>
      </c>
      <c r="M606" s="2062">
        <f t="shared" si="1572"/>
      </c>
      <c r="N606" s="2062">
        <f t="shared" si="797"/>
      </c>
      <c r="O606" s="2063">
        <f t="shared" si="1154"/>
      </c>
      <c r="P606" s="2062">
        <f>AVERAGE(P604:P605)</f>
      </c>
      <c r="Q606" s="2064">
        <f>AVERAGE(Q604:Q605)</f>
      </c>
      <c r="R606" s="2061">
        <f t="shared" si="247"/>
      </c>
      <c r="S606" s="2063">
        <f>SUM(S604:S605)</f>
      </c>
      <c r="T606" s="2063">
        <f>SUM(T604:T605)</f>
      </c>
      <c r="U606" s="2063">
        <f>SUM(U604:U605)</f>
      </c>
      <c r="V606" s="2063">
        <f>SUM(V604:V605)</f>
      </c>
      <c r="W606" s="2063">
        <f>SUM(W604:W605)</f>
      </c>
      <c r="X606" s="2063">
        <f>SUM(X604:X605)</f>
      </c>
      <c r="Y606" s="2063">
        <f>SUM(Y604:Y605)</f>
      </c>
      <c r="Z606" s="2063">
        <f>SUM(Z604:Z605)</f>
      </c>
      <c r="AA606" s="2120">
        <f t="shared" si="603"/>
      </c>
      <c r="AB606" s="2121"/>
      <c r="AC606" s="2121"/>
      <c r="AD606" s="2122">
        <f>SUM(AD604:AD605)</f>
      </c>
    </row>
    <row r="607">
      <c r="A607" s="2113"/>
      <c r="B607" s="2123" t="s">
        <v>1847</v>
      </c>
      <c r="C607" s="2103" t="s">
        <v>1830</v>
      </c>
      <c r="D607" s="2127">
        <v>924.9</v>
      </c>
      <c r="E607" s="2115">
        <v>0</v>
      </c>
      <c r="F607" s="2060">
        <f t="shared" si="1732"/>
      </c>
      <c r="G607" s="2057">
        <f t="shared" si="976"/>
      </c>
      <c r="H607" s="2057">
        <f t="shared" si="69"/>
      </c>
      <c r="I607" s="2057">
        <f t="shared" si="425"/>
      </c>
      <c r="J607" s="2057">
        <f t="shared" si="1834"/>
      </c>
      <c r="K607" s="2058">
        <f t="shared" si="2025"/>
      </c>
      <c r="L607" s="2058">
        <f t="shared" si="1394"/>
      </c>
      <c r="M607" s="2058">
        <f t="shared" si="1572"/>
      </c>
      <c r="N607" s="2058">
        <f t="shared" si="797"/>
      </c>
      <c r="O607" s="2059">
        <f t="shared" si="1154"/>
      </c>
      <c r="P607" s="2092">
        <v>0.0315</v>
      </c>
      <c r="Q607" s="2093">
        <v>49</v>
      </c>
      <c r="R607" s="2057">
        <f t="shared" si="247"/>
      </c>
      <c r="S607" s="2059">
        <v>7109</v>
      </c>
      <c r="T607" s="2059">
        <v>312</v>
      </c>
      <c r="U607" s="2059">
        <v>27</v>
      </c>
      <c r="V607" s="2059">
        <v>339</v>
      </c>
      <c r="W607" s="2059">
        <v>12</v>
      </c>
      <c r="X607" s="2059">
        <v>0</v>
      </c>
      <c r="Y607" s="2059">
        <v>0</v>
      </c>
      <c r="Z607" s="2093">
        <v>7</v>
      </c>
      <c r="AA607" s="2057">
        <f t="shared" si="603"/>
      </c>
      <c r="AB607" s="2116" t="s">
        <v>1905</v>
      </c>
      <c r="AC607" s="2116" t="s">
        <v>1851</v>
      </c>
      <c r="AD607" s="2093">
        <v>4</v>
      </c>
    </row>
    <row r="608">
      <c r="A608" s="2113"/>
      <c r="B608" s="2123" t="s">
        <v>1847</v>
      </c>
      <c r="C608" s="2103" t="s">
        <v>1831</v>
      </c>
      <c r="D608" s="2114">
        <v>973.44</v>
      </c>
      <c r="E608" s="2115">
        <v>0</v>
      </c>
      <c r="F608" s="2060">
        <f t="shared" si="1732"/>
      </c>
      <c r="G608" s="2057">
        <f t="shared" si="976"/>
      </c>
      <c r="H608" s="2057">
        <f t="shared" si="69"/>
      </c>
      <c r="I608" s="2057">
        <f t="shared" si="425"/>
      </c>
      <c r="J608" s="2057">
        <f t="shared" si="1834"/>
      </c>
      <c r="K608" s="2058">
        <f t="shared" si="2025"/>
      </c>
      <c r="L608" s="2058">
        <f t="shared" si="1394"/>
      </c>
      <c r="M608" s="2058">
        <f t="shared" si="1572"/>
      </c>
      <c r="N608" s="2058">
        <f t="shared" si="797"/>
      </c>
      <c r="O608" s="2059">
        <f t="shared" si="1154"/>
      </c>
      <c r="P608" s="2092">
        <v>0.0225</v>
      </c>
      <c r="Q608" s="2093">
        <v>51</v>
      </c>
      <c r="R608" s="2057">
        <f t="shared" si="247"/>
      </c>
      <c r="S608" s="2059">
        <v>6037</v>
      </c>
      <c r="T608" s="2059">
        <v>260</v>
      </c>
      <c r="U608" s="2059">
        <v>21</v>
      </c>
      <c r="V608" s="2059">
        <v>281</v>
      </c>
      <c r="W608" s="2059">
        <v>11</v>
      </c>
      <c r="X608" s="2059">
        <v>1</v>
      </c>
      <c r="Y608" s="2059">
        <v>0</v>
      </c>
      <c r="Z608" s="2059">
        <v>4</v>
      </c>
      <c r="AA608" s="2057">
        <f t="shared" si="603"/>
      </c>
      <c r="AB608" s="2116" t="s">
        <v>1905</v>
      </c>
      <c r="AC608" s="2116" t="s">
        <v>1851</v>
      </c>
      <c r="AD608" s="2093">
        <v>3</v>
      </c>
    </row>
    <row r="609">
      <c r="A609" s="2113"/>
      <c r="B609" s="2118" t="s">
        <v>1832</v>
      </c>
      <c r="C609" s="2118"/>
      <c r="D609" s="2064">
        <f>SUM(D607:D608)</f>
      </c>
      <c r="E609" s="2064">
        <f>SUM(E607:E608)</f>
      </c>
      <c r="F609" s="2064">
        <f t="shared" si="1732"/>
      </c>
      <c r="G609" s="2061">
        <f t="shared" si="976"/>
      </c>
      <c r="H609" s="2061">
        <f t="shared" si="69"/>
      </c>
      <c r="I609" s="2061">
        <f t="shared" si="425"/>
      </c>
      <c r="J609" s="2061">
        <f t="shared" si="1834"/>
      </c>
      <c r="K609" s="2062">
        <f t="shared" si="2025"/>
      </c>
      <c r="L609" s="2062">
        <f t="shared" si="1394"/>
      </c>
      <c r="M609" s="2062">
        <f t="shared" si="1572"/>
      </c>
      <c r="N609" s="2062">
        <f t="shared" si="797"/>
      </c>
      <c r="O609" s="2063">
        <f t="shared" si="1154"/>
      </c>
      <c r="P609" s="2062">
        <f>AVERAGE(P607:P608)</f>
      </c>
      <c r="Q609" s="2064">
        <f>AVERAGE(Q607:Q608)</f>
      </c>
      <c r="R609" s="2064">
        <f t="shared" si="247"/>
      </c>
      <c r="S609" s="2063">
        <f>SUM(S607:S608)</f>
      </c>
      <c r="T609" s="2063">
        <f>SUM(T607:T608)</f>
      </c>
      <c r="U609" s="2063">
        <f>SUM(U607:U608)</f>
      </c>
      <c r="V609" s="2063">
        <f>SUM(V607:V608)</f>
      </c>
      <c r="W609" s="2063">
        <f>SUM(W607:W608)</f>
      </c>
      <c r="X609" s="2063">
        <f>SUM(X607:X608)</f>
      </c>
      <c r="Y609" s="2063">
        <f>SUM(Y607:Y608)</f>
      </c>
      <c r="Z609" s="2063">
        <f>SUM(Z607:Z608)</f>
      </c>
      <c r="AA609" s="2120">
        <f t="shared" si="603"/>
      </c>
      <c r="AB609" s="2121"/>
      <c r="AC609" s="2121"/>
      <c r="AD609" s="2122">
        <f>SUM(AD607:AD608)</f>
      </c>
    </row>
    <row r="610">
      <c r="A610" s="2113"/>
      <c r="B610" s="2124" t="s">
        <v>1833</v>
      </c>
      <c r="C610" s="2124"/>
      <c r="D610" s="2069">
        <f>D609+D606</f>
      </c>
      <c r="E610" s="2069">
        <f>E609+E606</f>
      </c>
      <c r="F610" s="2069">
        <f t="shared" si="1732"/>
      </c>
      <c r="G610" s="2065">
        <f t="shared" si="976"/>
      </c>
      <c r="H610" s="2065">
        <f t="shared" si="69"/>
      </c>
      <c r="I610" s="2065">
        <f t="shared" si="425"/>
      </c>
      <c r="J610" s="2065">
        <f t="shared" si="1834"/>
      </c>
      <c r="K610" s="2066">
        <f t="shared" si="2025"/>
      </c>
      <c r="L610" s="2066">
        <f t="shared" si="1394"/>
      </c>
      <c r="M610" s="2066">
        <f t="shared" si="1572"/>
      </c>
      <c r="N610" s="2066">
        <f t="shared" si="797"/>
      </c>
      <c r="O610" s="2067">
        <f t="shared" si="1154"/>
      </c>
      <c r="P610" s="2068">
        <f>(P609+P606)/2</f>
      </c>
      <c r="Q610" s="2067">
        <f>(Q609+Q606)/2</f>
      </c>
      <c r="R610" s="2069">
        <f>(R609+R606)/2</f>
      </c>
      <c r="S610" s="2067">
        <f>S609+S606</f>
      </c>
      <c r="T610" s="2067">
        <f>T609+T606</f>
      </c>
      <c r="U610" s="2067">
        <f>U609+U606</f>
      </c>
      <c r="V610" s="2067">
        <f>V609+V606</f>
      </c>
      <c r="W610" s="2067">
        <f>W609+W606</f>
      </c>
      <c r="X610" s="2067">
        <f>X609+X606</f>
      </c>
      <c r="Y610" s="2067">
        <f>Y609+Y606</f>
      </c>
      <c r="Z610" s="2067">
        <f>Z609+Z606</f>
      </c>
      <c r="AA610" s="2125">
        <f t="shared" si="603"/>
      </c>
      <c r="AB610" s="2126"/>
      <c r="AC610" s="2126"/>
      <c r="AD610" s="2067">
        <f>AD609+AD606</f>
      </c>
    </row>
    <row r="611">
      <c r="A611" s="2105" t="s">
        <v>1834</v>
      </c>
      <c r="B611" s="2105" t="s">
        <v>1792</v>
      </c>
      <c r="C611" s="2105"/>
      <c r="D611" s="2106" t="s">
        <v>1793</v>
      </c>
      <c r="E611" s="2106"/>
      <c r="F611" s="2106"/>
      <c r="G611" s="2106"/>
      <c r="H611" s="2106"/>
      <c r="I611" s="2106"/>
      <c r="J611" s="2107" t="s">
        <v>1794</v>
      </c>
      <c r="K611" s="2107"/>
      <c r="L611" s="2107"/>
      <c r="M611" s="2107"/>
      <c r="N611" s="2107"/>
      <c r="O611" s="2107"/>
      <c r="P611" s="2107"/>
      <c r="Q611" s="2107"/>
      <c r="R611" s="2107"/>
      <c r="S611" s="2107"/>
      <c r="T611" s="2107"/>
      <c r="U611" s="2107"/>
      <c r="V611" s="2107"/>
      <c r="W611" s="2107"/>
      <c r="X611" s="2107"/>
      <c r="Y611" s="2107"/>
      <c r="Z611" s="2107"/>
      <c r="AA611" s="2107"/>
      <c r="AB611" s="2107"/>
      <c r="AC611" s="2107"/>
      <c r="AD611" s="2108"/>
    </row>
    <row r="612">
      <c r="A612" s="2105"/>
      <c r="B612" s="2105" t="s">
        <v>1795</v>
      </c>
      <c r="C612" s="2105" t="s">
        <v>1796</v>
      </c>
      <c r="D612" s="2106" t="s">
        <v>1797</v>
      </c>
      <c r="E612" s="2109" t="s">
        <v>1798</v>
      </c>
      <c r="F612" s="2106" t="s">
        <v>1799</v>
      </c>
      <c r="G612" s="2110" t="s">
        <v>1800</v>
      </c>
      <c r="H612" s="2110" t="s">
        <v>1801</v>
      </c>
      <c r="I612" s="2110" t="s">
        <v>1802</v>
      </c>
      <c r="J612" s="2107" t="s">
        <v>1803</v>
      </c>
      <c r="K612" s="2111" t="s">
        <v>1804</v>
      </c>
      <c r="L612" s="2111" t="s">
        <v>1805</v>
      </c>
      <c r="M612" s="2111" t="s">
        <v>1806</v>
      </c>
      <c r="N612" s="2111" t="s">
        <v>1807</v>
      </c>
      <c r="O612" s="2108" t="s">
        <v>1808</v>
      </c>
      <c r="P612" s="2111" t="s">
        <v>1809</v>
      </c>
      <c r="Q612" s="2108" t="s">
        <v>1810</v>
      </c>
      <c r="R612" s="2107" t="s">
        <v>1811</v>
      </c>
      <c r="S612" s="2108" t="s">
        <v>1812</v>
      </c>
      <c r="T612" s="2108" t="s">
        <v>1813</v>
      </c>
      <c r="U612" s="2108" t="s">
        <v>1814</v>
      </c>
      <c r="V612" s="2108" t="s">
        <v>1815</v>
      </c>
      <c r="W612" s="2108" t="s">
        <v>1816</v>
      </c>
      <c r="X612" s="2108" t="s">
        <v>1817</v>
      </c>
      <c r="Y612" s="2108" t="s">
        <v>1818</v>
      </c>
      <c r="Z612" s="2108" t="s">
        <v>1819</v>
      </c>
      <c r="AA612" s="2107" t="s">
        <v>1820</v>
      </c>
      <c r="AB612" s="2112" t="s">
        <v>1821</v>
      </c>
      <c r="AC612" s="2112" t="s">
        <v>1822</v>
      </c>
      <c r="AD612" s="2108" t="s">
        <v>1823</v>
      </c>
    </row>
    <row r="613">
      <c r="A613" s="2113" t="s">
        <v>1911</v>
      </c>
      <c r="B613" s="2123" t="s">
        <v>1847</v>
      </c>
      <c r="C613" s="2103" t="s">
        <v>1826</v>
      </c>
      <c r="D613" s="2127">
        <v>1217.7</v>
      </c>
      <c r="E613" s="2115">
        <v>0</v>
      </c>
      <c r="F613" s="2060">
        <f t="shared" ref="F613:F619" si="1733">E613*2000*1.2</f>
      </c>
      <c r="G613" s="2057">
        <f t="shared" ref="G613:G619" si="977">F613/D613</f>
      </c>
      <c r="H613" s="2057">
        <f t="shared" ref="H613:H619" si="70">D613/E613</f>
      </c>
      <c r="I613" s="2057">
        <f t="shared" ref="I613:I619" si="426">F613/E613</f>
      </c>
      <c r="J613" s="2057">
        <f t="shared" ref="J613:J619" si="1835">D613/T613</f>
      </c>
      <c r="K613" s="2058">
        <f t="shared" ref="K613:K619" si="2026">O613/S613*1</f>
      </c>
      <c r="L613" s="2058">
        <f t="shared" ref="L613:L619" si="1395">T613/S613</f>
      </c>
      <c r="M613" s="2058">
        <f t="shared" ref="M613:M619" si="1573">V613/S613</f>
      </c>
      <c r="N613" s="2058">
        <f t="shared" ref="N613:N619" si="798">W613/V613</f>
      </c>
      <c r="O613" s="2059">
        <f t="shared" ref="O613:O619" si="1155">U613/P613</f>
      </c>
      <c r="P613" s="2092">
        <v>0.0149</v>
      </c>
      <c r="Q613" s="2093">
        <v>73</v>
      </c>
      <c r="R613" s="2057">
        <f t="shared" ref="R613:R618" si="248">(D613/S613)*1000</f>
      </c>
      <c r="S613" s="2059">
        <v>10818</v>
      </c>
      <c r="T613" s="2059">
        <v>206</v>
      </c>
      <c r="U613" s="2059">
        <v>33</v>
      </c>
      <c r="V613" s="2059">
        <v>214</v>
      </c>
      <c r="W613" s="2059">
        <v>28</v>
      </c>
      <c r="X613" s="2059">
        <v>2</v>
      </c>
      <c r="Y613" s="2059">
        <v>0</v>
      </c>
      <c r="Z613" s="2093">
        <v>10</v>
      </c>
      <c r="AA613" s="2057">
        <f t="shared" ref="AA613:AA619" si="604">AD613*1000/D613</f>
      </c>
      <c r="AB613" s="2116" t="s">
        <v>1905</v>
      </c>
      <c r="AC613" s="2116" t="s">
        <v>1851</v>
      </c>
      <c r="AD613" s="2093">
        <v>9</v>
      </c>
    </row>
    <row r="614">
      <c r="A614" s="2113"/>
      <c r="B614" s="2123" t="s">
        <v>1847</v>
      </c>
      <c r="C614" s="2103" t="s">
        <v>1828</v>
      </c>
      <c r="D614" s="2114">
        <v>1285.02</v>
      </c>
      <c r="E614" s="2115">
        <v>1</v>
      </c>
      <c r="F614" s="2060">
        <f t="shared" si="1733"/>
      </c>
      <c r="G614" s="2057">
        <f t="shared" si="977"/>
      </c>
      <c r="H614" s="2057">
        <f t="shared" si="70"/>
      </c>
      <c r="I614" s="2057">
        <f t="shared" si="426"/>
      </c>
      <c r="J614" s="2057">
        <f t="shared" si="1835"/>
      </c>
      <c r="K614" s="2058">
        <f t="shared" si="2026"/>
      </c>
      <c r="L614" s="2058">
        <f t="shared" si="1395"/>
      </c>
      <c r="M614" s="2058">
        <f t="shared" si="1573"/>
      </c>
      <c r="N614" s="2058">
        <f t="shared" si="798"/>
      </c>
      <c r="O614" s="2059">
        <f t="shared" si="1155"/>
      </c>
      <c r="P614" s="2092">
        <v>0.0265</v>
      </c>
      <c r="Q614" s="2093">
        <v>57</v>
      </c>
      <c r="R614" s="2057">
        <f t="shared" si="248"/>
      </c>
      <c r="S614" s="2059">
        <v>12884</v>
      </c>
      <c r="T614" s="2059">
        <v>309</v>
      </c>
      <c r="U614" s="2059">
        <v>43</v>
      </c>
      <c r="V614" s="2059">
        <v>323</v>
      </c>
      <c r="W614" s="2059">
        <v>8</v>
      </c>
      <c r="X614" s="2093">
        <v>3</v>
      </c>
      <c r="Y614" s="2093">
        <v>1</v>
      </c>
      <c r="Z614" s="2093">
        <v>21</v>
      </c>
      <c r="AA614" s="2057">
        <f t="shared" si="604"/>
      </c>
      <c r="AB614" s="2116" t="s">
        <v>1905</v>
      </c>
      <c r="AC614" s="2116" t="s">
        <v>1851</v>
      </c>
      <c r="AD614" s="2093">
        <v>8</v>
      </c>
    </row>
    <row r="615">
      <c r="A615" s="2113"/>
      <c r="B615" s="2118" t="s">
        <v>1832</v>
      </c>
      <c r="C615" s="2118"/>
      <c r="D615" s="2064">
        <f>SUM(D613:D614)</f>
      </c>
      <c r="E615" s="2119">
        <f>SUM(E613:E614)</f>
      </c>
      <c r="F615" s="2064">
        <f t="shared" si="1733"/>
      </c>
      <c r="G615" s="2061">
        <f t="shared" si="977"/>
      </c>
      <c r="H615" s="2061">
        <f t="shared" si="70"/>
      </c>
      <c r="I615" s="2061">
        <f t="shared" si="426"/>
      </c>
      <c r="J615" s="2061">
        <f t="shared" si="1835"/>
      </c>
      <c r="K615" s="2062">
        <f t="shared" si="2026"/>
      </c>
      <c r="L615" s="2062">
        <f t="shared" si="1395"/>
      </c>
      <c r="M615" s="2062">
        <f t="shared" si="1573"/>
      </c>
      <c r="N615" s="2062">
        <f t="shared" si="798"/>
      </c>
      <c r="O615" s="2063">
        <f t="shared" si="1155"/>
      </c>
      <c r="P615" s="2062">
        <f>AVERAGE(P613:P614)</f>
      </c>
      <c r="Q615" s="2064">
        <f>AVERAGE(Q613:Q614)</f>
      </c>
      <c r="R615" s="2061">
        <f t="shared" si="248"/>
      </c>
      <c r="S615" s="2063">
        <f>SUM(S613:S614)</f>
      </c>
      <c r="T615" s="2063">
        <f>SUM(T613:T614)</f>
      </c>
      <c r="U615" s="2063">
        <f>SUM(U613:U614)</f>
      </c>
      <c r="V615" s="2063">
        <f>SUM(V613:V614)</f>
      </c>
      <c r="W615" s="2063">
        <f>SUM(W613:W614)</f>
      </c>
      <c r="X615" s="2063">
        <f>SUM(X613:X614)</f>
      </c>
      <c r="Y615" s="2063">
        <f>SUM(Y613:Y614)</f>
      </c>
      <c r="Z615" s="2063">
        <f>SUM(Z613:Z614)</f>
      </c>
      <c r="AA615" s="2120">
        <f t="shared" si="604"/>
      </c>
      <c r="AB615" s="2121"/>
      <c r="AC615" s="2121"/>
      <c r="AD615" s="2122">
        <f>SUM(AD613:AD614)</f>
      </c>
    </row>
    <row r="616">
      <c r="A616" s="2113"/>
      <c r="B616" s="2123" t="s">
        <v>1829</v>
      </c>
      <c r="C616" s="2103" t="s">
        <v>1830</v>
      </c>
      <c r="D616" s="2127">
        <v>659.61</v>
      </c>
      <c r="E616" s="2115">
        <v>0</v>
      </c>
      <c r="F616" s="2060">
        <f t="shared" si="1733"/>
      </c>
      <c r="G616" s="2057">
        <f t="shared" si="977"/>
      </c>
      <c r="H616" s="2057">
        <f t="shared" si="70"/>
      </c>
      <c r="I616" s="2057">
        <f t="shared" si="426"/>
      </c>
      <c r="J616" s="2057">
        <f t="shared" si="1835"/>
      </c>
      <c r="K616" s="2058">
        <f t="shared" si="2026"/>
      </c>
      <c r="L616" s="2058">
        <f t="shared" si="1395"/>
      </c>
      <c r="M616" s="2058">
        <f t="shared" si="1573"/>
      </c>
      <c r="N616" s="2058">
        <f t="shared" si="798"/>
      </c>
      <c r="O616" s="2059">
        <f t="shared" si="1155"/>
      </c>
      <c r="P616" s="2092">
        <v>0.0301</v>
      </c>
      <c r="Q616" s="2093">
        <v>60</v>
      </c>
      <c r="R616" s="2057">
        <f t="shared" si="248"/>
      </c>
      <c r="S616" s="2059">
        <v>5885</v>
      </c>
      <c r="T616" s="2059">
        <v>158</v>
      </c>
      <c r="U616" s="2059">
        <v>35</v>
      </c>
      <c r="V616" s="2059">
        <v>167</v>
      </c>
      <c r="W616" s="2059">
        <v>19</v>
      </c>
      <c r="X616" s="2059">
        <v>2</v>
      </c>
      <c r="Y616" s="2059">
        <v>1</v>
      </c>
      <c r="Z616" s="2093">
        <v>3</v>
      </c>
      <c r="AA616" s="2057">
        <f t="shared" si="604"/>
      </c>
      <c r="AB616" s="2116" t="s">
        <v>1905</v>
      </c>
      <c r="AC616" s="2116" t="s">
        <v>1851</v>
      </c>
      <c r="AD616" s="2093">
        <v>7</v>
      </c>
    </row>
    <row r="617">
      <c r="A617" s="2113"/>
      <c r="B617" s="2123" t="s">
        <v>1829</v>
      </c>
      <c r="C617" s="2103" t="s">
        <v>1831</v>
      </c>
      <c r="D617" s="2114">
        <v>606.24</v>
      </c>
      <c r="E617" s="2115">
        <v>0</v>
      </c>
      <c r="F617" s="2060">
        <f t="shared" si="1733"/>
      </c>
      <c r="G617" s="2057">
        <f t="shared" si="977"/>
      </c>
      <c r="H617" s="2057">
        <f t="shared" si="70"/>
      </c>
      <c r="I617" s="2057">
        <f t="shared" si="426"/>
      </c>
      <c r="J617" s="2057">
        <f t="shared" si="1835"/>
      </c>
      <c r="K617" s="2058">
        <f t="shared" si="2026"/>
      </c>
      <c r="L617" s="2058">
        <f t="shared" si="1395"/>
      </c>
      <c r="M617" s="2058">
        <f t="shared" si="1573"/>
      </c>
      <c r="N617" s="2058">
        <f t="shared" si="798"/>
      </c>
      <c r="O617" s="2059">
        <f t="shared" si="1155"/>
      </c>
      <c r="P617" s="2092">
        <v>0.0208</v>
      </c>
      <c r="Q617" s="2093">
        <v>55</v>
      </c>
      <c r="R617" s="2057">
        <f t="shared" si="248"/>
      </c>
      <c r="S617" s="2059">
        <v>6280</v>
      </c>
      <c r="T617" s="2059">
        <v>254</v>
      </c>
      <c r="U617" s="2059">
        <v>18</v>
      </c>
      <c r="V617" s="2059">
        <v>279</v>
      </c>
      <c r="W617" s="2059">
        <v>14</v>
      </c>
      <c r="X617" s="2059">
        <v>0</v>
      </c>
      <c r="Y617" s="2059">
        <v>0</v>
      </c>
      <c r="Z617" s="2059">
        <v>5</v>
      </c>
      <c r="AA617" s="2057">
        <f t="shared" si="604"/>
      </c>
      <c r="AB617" s="2116" t="s">
        <v>1905</v>
      </c>
      <c r="AC617" s="2116" t="s">
        <v>1851</v>
      </c>
      <c r="AD617" s="2093">
        <v>5</v>
      </c>
    </row>
    <row r="618">
      <c r="A618" s="2113"/>
      <c r="B618" s="2118" t="s">
        <v>1832</v>
      </c>
      <c r="C618" s="2118"/>
      <c r="D618" s="2064">
        <f>SUM(D616:D617)</f>
      </c>
      <c r="E618" s="2064">
        <f>SUM(E616:E617)</f>
      </c>
      <c r="F618" s="2064">
        <f t="shared" si="1733"/>
      </c>
      <c r="G618" s="2061">
        <f t="shared" si="977"/>
      </c>
      <c r="H618" s="2061">
        <f t="shared" si="70"/>
      </c>
      <c r="I618" s="2061">
        <f t="shared" si="426"/>
      </c>
      <c r="J618" s="2061">
        <f t="shared" si="1835"/>
      </c>
      <c r="K618" s="2062">
        <f t="shared" si="2026"/>
      </c>
      <c r="L618" s="2062">
        <f t="shared" si="1395"/>
      </c>
      <c r="M618" s="2062">
        <f t="shared" si="1573"/>
      </c>
      <c r="N618" s="2062">
        <f t="shared" si="798"/>
      </c>
      <c r="O618" s="2063">
        <f t="shared" si="1155"/>
      </c>
      <c r="P618" s="2062">
        <f>AVERAGE(P616:P617)</f>
      </c>
      <c r="Q618" s="2064">
        <f>AVERAGE(Q616:Q617)</f>
      </c>
      <c r="R618" s="2064">
        <f t="shared" si="248"/>
      </c>
      <c r="S618" s="2063">
        <f>SUM(S616:S617)</f>
      </c>
      <c r="T618" s="2063">
        <f>SUM(T616:T617)</f>
      </c>
      <c r="U618" s="2063">
        <f>SUM(U616:U617)</f>
      </c>
      <c r="V618" s="2063">
        <f>SUM(V616:V617)</f>
      </c>
      <c r="W618" s="2063">
        <f>SUM(W616:W617)</f>
      </c>
      <c r="X618" s="2063">
        <f>SUM(X616:X617)</f>
      </c>
      <c r="Y618" s="2063">
        <f>SUM(Y616:Y617)</f>
      </c>
      <c r="Z618" s="2063">
        <f>SUM(Z616:Z617)</f>
      </c>
      <c r="AA618" s="2120">
        <f t="shared" si="604"/>
      </c>
      <c r="AB618" s="2121"/>
      <c r="AC618" s="2121"/>
      <c r="AD618" s="2122">
        <f>SUM(AD616:AD617)</f>
      </c>
    </row>
    <row r="619">
      <c r="A619" s="2113"/>
      <c r="B619" s="2124" t="s">
        <v>1833</v>
      </c>
      <c r="C619" s="2124"/>
      <c r="D619" s="2069">
        <f>D618+D615</f>
      </c>
      <c r="E619" s="2069">
        <f>E618+E615</f>
      </c>
      <c r="F619" s="2069">
        <f t="shared" si="1733"/>
      </c>
      <c r="G619" s="2065">
        <f t="shared" si="977"/>
      </c>
      <c r="H619" s="2065">
        <f t="shared" si="70"/>
      </c>
      <c r="I619" s="2065">
        <f t="shared" si="426"/>
      </c>
      <c r="J619" s="2065">
        <f t="shared" si="1835"/>
      </c>
      <c r="K619" s="2066">
        <f t="shared" si="2026"/>
      </c>
      <c r="L619" s="2066">
        <f t="shared" si="1395"/>
      </c>
      <c r="M619" s="2066">
        <f t="shared" si="1573"/>
      </c>
      <c r="N619" s="2066">
        <f t="shared" si="798"/>
      </c>
      <c r="O619" s="2067">
        <f t="shared" si="1155"/>
      </c>
      <c r="P619" s="2068">
        <f>(P618+P615)/2</f>
      </c>
      <c r="Q619" s="2067">
        <f>(Q618+Q615)/2</f>
      </c>
      <c r="R619" s="2069">
        <f>(R618+R615)/2</f>
      </c>
      <c r="S619" s="2067">
        <f>S618+S615</f>
      </c>
      <c r="T619" s="2067">
        <f>T618+T615</f>
      </c>
      <c r="U619" s="2067">
        <f>U618+U615</f>
      </c>
      <c r="V619" s="2067">
        <f>V618+V615</f>
      </c>
      <c r="W619" s="2067">
        <f>W618+W615</f>
      </c>
      <c r="X619" s="2067">
        <f>X618+X615</f>
      </c>
      <c r="Y619" s="2067">
        <f>Y618+Y615</f>
      </c>
      <c r="Z619" s="2067">
        <f>Z618+Z615</f>
      </c>
      <c r="AA619" s="2125">
        <f t="shared" si="604"/>
      </c>
      <c r="AB619" s="2126"/>
      <c r="AC619" s="2126"/>
      <c r="AD619" s="2067">
        <f>AD618+AD615</f>
      </c>
    </row>
    <row r="620">
      <c r="A620" s="2105" t="s">
        <v>1834</v>
      </c>
      <c r="B620" s="2105" t="s">
        <v>1792</v>
      </c>
      <c r="C620" s="2105"/>
      <c r="D620" s="2106" t="s">
        <v>1793</v>
      </c>
      <c r="E620" s="2106"/>
      <c r="F620" s="2106"/>
      <c r="G620" s="2106"/>
      <c r="H620" s="2106"/>
      <c r="I620" s="2106"/>
      <c r="J620" s="2107" t="s">
        <v>1794</v>
      </c>
      <c r="K620" s="2107"/>
      <c r="L620" s="2107"/>
      <c r="M620" s="2107"/>
      <c r="N620" s="2107"/>
      <c r="O620" s="2107"/>
      <c r="P620" s="2107"/>
      <c r="Q620" s="2107"/>
      <c r="R620" s="2107"/>
      <c r="S620" s="2107"/>
      <c r="T620" s="2107"/>
      <c r="U620" s="2107"/>
      <c r="V620" s="2107"/>
      <c r="W620" s="2107"/>
      <c r="X620" s="2107"/>
      <c r="Y620" s="2107"/>
      <c r="Z620" s="2107"/>
      <c r="AA620" s="2107"/>
      <c r="AB620" s="2107"/>
      <c r="AC620" s="2107"/>
      <c r="AD620" s="2108"/>
    </row>
    <row r="621">
      <c r="A621" s="2105"/>
      <c r="B621" s="2105" t="s">
        <v>1795</v>
      </c>
      <c r="C621" s="2105" t="s">
        <v>1796</v>
      </c>
      <c r="D621" s="2106" t="s">
        <v>1797</v>
      </c>
      <c r="E621" s="2109" t="s">
        <v>1798</v>
      </c>
      <c r="F621" s="2106" t="s">
        <v>1799</v>
      </c>
      <c r="G621" s="2110" t="s">
        <v>1800</v>
      </c>
      <c r="H621" s="2110" t="s">
        <v>1801</v>
      </c>
      <c r="I621" s="2110" t="s">
        <v>1802</v>
      </c>
      <c r="J621" s="2107" t="s">
        <v>1803</v>
      </c>
      <c r="K621" s="2111" t="s">
        <v>1804</v>
      </c>
      <c r="L621" s="2111" t="s">
        <v>1805</v>
      </c>
      <c r="M621" s="2111" t="s">
        <v>1806</v>
      </c>
      <c r="N621" s="2111" t="s">
        <v>1807</v>
      </c>
      <c r="O621" s="2108" t="s">
        <v>1808</v>
      </c>
      <c r="P621" s="2111" t="s">
        <v>1809</v>
      </c>
      <c r="Q621" s="2108" t="s">
        <v>1810</v>
      </c>
      <c r="R621" s="2107" t="s">
        <v>1811</v>
      </c>
      <c r="S621" s="2108" t="s">
        <v>1812</v>
      </c>
      <c r="T621" s="2108" t="s">
        <v>1813</v>
      </c>
      <c r="U621" s="2108" t="s">
        <v>1814</v>
      </c>
      <c r="V621" s="2108" t="s">
        <v>1815</v>
      </c>
      <c r="W621" s="2108" t="s">
        <v>1816</v>
      </c>
      <c r="X621" s="2108" t="s">
        <v>1817</v>
      </c>
      <c r="Y621" s="2108" t="s">
        <v>1818</v>
      </c>
      <c r="Z621" s="2108" t="s">
        <v>1819</v>
      </c>
      <c r="AA621" s="2107" t="s">
        <v>1820</v>
      </c>
      <c r="AB621" s="2112" t="s">
        <v>1821</v>
      </c>
      <c r="AC621" s="2112" t="s">
        <v>1822</v>
      </c>
      <c r="AD621" s="2108" t="s">
        <v>1823</v>
      </c>
    </row>
    <row r="622">
      <c r="A622" s="2113" t="s">
        <v>1912</v>
      </c>
      <c r="B622" s="2123" t="s">
        <v>1825</v>
      </c>
      <c r="C622" s="2103" t="s">
        <v>1826</v>
      </c>
      <c r="D622" s="2127">
        <v>1000.02</v>
      </c>
      <c r="E622" s="2115">
        <v>0</v>
      </c>
      <c r="F622" s="2060">
        <f t="shared" ref="F622:F628" si="1734">E622*2000*1.2</f>
      </c>
      <c r="G622" s="2057">
        <f t="shared" ref="G622:G628" si="978">F622/D622</f>
      </c>
      <c r="H622" s="2057">
        <f t="shared" ref="H622:H628" si="71">D622/E622</f>
      </c>
      <c r="I622" s="2057">
        <f t="shared" ref="I622:I628" si="427">F622/E622</f>
      </c>
      <c r="J622" s="2057">
        <f t="shared" ref="J622:J628" si="1836">D622/T622</f>
      </c>
      <c r="K622" s="2058">
        <f t="shared" ref="K622:K628" si="2027">O622/S622*1</f>
      </c>
      <c r="L622" s="2058">
        <f t="shared" ref="L622:L628" si="1396">T622/S622</f>
      </c>
      <c r="M622" s="2058">
        <f t="shared" ref="M622:M628" si="1574">V622/S622</f>
      </c>
      <c r="N622" s="2058">
        <f t="shared" ref="N622:N628" si="799">W622/V622</f>
      </c>
      <c r="O622" s="2059">
        <f t="shared" ref="O622:O628" si="1156">U622/P622</f>
      </c>
      <c r="P622" s="2092">
        <v>0.021</v>
      </c>
      <c r="Q622" s="2093">
        <v>102</v>
      </c>
      <c r="R622" s="2057">
        <f t="shared" ref="R622:R627" si="249">(D622/S622)*1000</f>
      </c>
      <c r="S622" s="2059">
        <v>9310</v>
      </c>
      <c r="T622" s="2059">
        <v>152</v>
      </c>
      <c r="U622" s="2059">
        <v>34</v>
      </c>
      <c r="V622" s="2059">
        <v>146</v>
      </c>
      <c r="W622" s="2059">
        <v>31</v>
      </c>
      <c r="X622" s="2059">
        <v>0</v>
      </c>
      <c r="Y622" s="2059">
        <v>1</v>
      </c>
      <c r="Z622" s="2093">
        <v>7</v>
      </c>
      <c r="AA622" s="2057">
        <f t="shared" ref="AA622:AA628" si="605">AD622*1000/D622</f>
      </c>
      <c r="AB622" s="2116" t="s">
        <v>1905</v>
      </c>
      <c r="AC622" s="2116" t="s">
        <v>1851</v>
      </c>
      <c r="AD622" s="2093">
        <v>15</v>
      </c>
    </row>
    <row r="623">
      <c r="A623" s="2113"/>
      <c r="B623" s="2123" t="s">
        <v>1825</v>
      </c>
      <c r="C623" s="2103" t="s">
        <v>1828</v>
      </c>
      <c r="D623" s="2114">
        <v>931.47</v>
      </c>
      <c r="E623" s="2115">
        <v>0</v>
      </c>
      <c r="F623" s="2060">
        <f t="shared" si="1734"/>
      </c>
      <c r="G623" s="2057">
        <f t="shared" si="978"/>
      </c>
      <c r="H623" s="2057">
        <f t="shared" si="71"/>
      </c>
      <c r="I623" s="2057">
        <f t="shared" si="427"/>
      </c>
      <c r="J623" s="2057">
        <f t="shared" si="1836"/>
      </c>
      <c r="K623" s="2058">
        <f t="shared" si="2027"/>
      </c>
      <c r="L623" s="2058">
        <f t="shared" si="1396"/>
      </c>
      <c r="M623" s="2058">
        <f t="shared" si="1574"/>
      </c>
      <c r="N623" s="2058">
        <f t="shared" si="799"/>
      </c>
      <c r="O623" s="2059">
        <f t="shared" si="1156"/>
      </c>
      <c r="P623" s="2092">
        <v>0.0329</v>
      </c>
      <c r="Q623" s="2093">
        <v>76</v>
      </c>
      <c r="R623" s="2057">
        <f t="shared" si="249"/>
      </c>
      <c r="S623" s="2059">
        <v>7180</v>
      </c>
      <c r="T623" s="2059">
        <v>153</v>
      </c>
      <c r="U623" s="2059">
        <v>26</v>
      </c>
      <c r="V623" s="2059">
        <v>152</v>
      </c>
      <c r="W623" s="2059">
        <v>15</v>
      </c>
      <c r="X623" s="2093">
        <v>0</v>
      </c>
      <c r="Y623" s="2093">
        <v>0</v>
      </c>
      <c r="Z623" s="2093">
        <v>9</v>
      </c>
      <c r="AA623" s="2057">
        <f t="shared" si="605"/>
      </c>
      <c r="AB623" s="2116" t="s">
        <v>1905</v>
      </c>
      <c r="AC623" s="2116" t="s">
        <v>1851</v>
      </c>
      <c r="AD623" s="2093">
        <v>9</v>
      </c>
    </row>
    <row r="624">
      <c r="A624" s="2113"/>
      <c r="B624" s="2118" t="s">
        <v>1832</v>
      </c>
      <c r="C624" s="2118"/>
      <c r="D624" s="2064">
        <f>SUM(D622:D623)</f>
      </c>
      <c r="E624" s="2119">
        <f>SUM(E622:E623)</f>
      </c>
      <c r="F624" s="2064">
        <f t="shared" si="1734"/>
      </c>
      <c r="G624" s="2061">
        <f t="shared" si="978"/>
      </c>
      <c r="H624" s="2061">
        <f t="shared" si="71"/>
      </c>
      <c r="I624" s="2061">
        <f t="shared" si="427"/>
      </c>
      <c r="J624" s="2061">
        <f t="shared" si="1836"/>
      </c>
      <c r="K624" s="2062">
        <f t="shared" si="2027"/>
      </c>
      <c r="L624" s="2062">
        <f t="shared" si="1396"/>
      </c>
      <c r="M624" s="2062">
        <f t="shared" si="1574"/>
      </c>
      <c r="N624" s="2062">
        <f t="shared" si="799"/>
      </c>
      <c r="O624" s="2063">
        <f t="shared" si="1156"/>
      </c>
      <c r="P624" s="2062">
        <f>AVERAGE(P622:P623)</f>
      </c>
      <c r="Q624" s="2064">
        <f>AVERAGE(Q622:Q623)</f>
      </c>
      <c r="R624" s="2061">
        <f t="shared" si="249"/>
      </c>
      <c r="S624" s="2063">
        <f>SUM(S622:S623)</f>
      </c>
      <c r="T624" s="2063">
        <f>SUM(T622:T623)</f>
      </c>
      <c r="U624" s="2063">
        <f>SUM(U622:U623)</f>
      </c>
      <c r="V624" s="2063">
        <f>SUM(V622:V623)</f>
      </c>
      <c r="W624" s="2063">
        <f>SUM(W622:W623)</f>
      </c>
      <c r="X624" s="2063">
        <f>SUM(X622:X623)</f>
      </c>
      <c r="Y624" s="2063">
        <f>SUM(Y622:Y623)</f>
      </c>
      <c r="Z624" s="2063">
        <f>SUM(Z622:Z623)</f>
      </c>
      <c r="AA624" s="2120">
        <f t="shared" si="605"/>
      </c>
      <c r="AB624" s="2121"/>
      <c r="AC624" s="2121"/>
      <c r="AD624" s="2122">
        <f>SUM(AD622:AD623)</f>
      </c>
    </row>
    <row r="625">
      <c r="A625" s="2113"/>
      <c r="B625" s="2123" t="s">
        <v>1829</v>
      </c>
      <c r="C625" s="2103" t="s">
        <v>1830</v>
      </c>
      <c r="D625" s="2127">
        <v>846.45</v>
      </c>
      <c r="E625" s="2115">
        <v>0</v>
      </c>
      <c r="F625" s="2060">
        <f t="shared" si="1734"/>
      </c>
      <c r="G625" s="2057">
        <f t="shared" si="978"/>
      </c>
      <c r="H625" s="2057">
        <f t="shared" si="71"/>
      </c>
      <c r="I625" s="2057">
        <f t="shared" si="427"/>
      </c>
      <c r="J625" s="2057">
        <f t="shared" si="1836"/>
      </c>
      <c r="K625" s="2058">
        <f t="shared" si="2027"/>
      </c>
      <c r="L625" s="2058">
        <f t="shared" si="1396"/>
      </c>
      <c r="M625" s="2058">
        <f t="shared" si="1574"/>
      </c>
      <c r="N625" s="2058">
        <f t="shared" si="799"/>
      </c>
      <c r="O625" s="2059">
        <f t="shared" si="1156"/>
      </c>
      <c r="P625" s="2092">
        <v>0.0266</v>
      </c>
      <c r="Q625" s="2093">
        <v>48</v>
      </c>
      <c r="R625" s="2057">
        <f t="shared" si="249"/>
      </c>
      <c r="S625" s="2059">
        <v>7158</v>
      </c>
      <c r="T625" s="2059">
        <v>381</v>
      </c>
      <c r="U625" s="2059">
        <v>27</v>
      </c>
      <c r="V625" s="2059">
        <v>396</v>
      </c>
      <c r="W625" s="2059">
        <v>15</v>
      </c>
      <c r="X625" s="2059">
        <v>0</v>
      </c>
      <c r="Y625" s="2059">
        <v>0</v>
      </c>
      <c r="Z625" s="2093">
        <v>8</v>
      </c>
      <c r="AA625" s="2057">
        <f t="shared" si="605"/>
      </c>
      <c r="AB625" s="2116" t="s">
        <v>1905</v>
      </c>
      <c r="AC625" s="2116" t="s">
        <v>1851</v>
      </c>
      <c r="AD625" s="2093">
        <v>7</v>
      </c>
    </row>
    <row r="626">
      <c r="A626" s="2113"/>
      <c r="B626" s="2123" t="s">
        <v>1829</v>
      </c>
      <c r="C626" s="2103" t="s">
        <v>1831</v>
      </c>
      <c r="D626" s="2114">
        <v>567.67</v>
      </c>
      <c r="E626" s="2115">
        <v>0</v>
      </c>
      <c r="F626" s="2060">
        <f t="shared" si="1734"/>
      </c>
      <c r="G626" s="2057">
        <f t="shared" si="978"/>
      </c>
      <c r="H626" s="2057">
        <f t="shared" si="71"/>
      </c>
      <c r="I626" s="2057">
        <f t="shared" si="427"/>
      </c>
      <c r="J626" s="2057">
        <f t="shared" si="1836"/>
      </c>
      <c r="K626" s="2058">
        <f t="shared" si="2027"/>
      </c>
      <c r="L626" s="2058">
        <f t="shared" si="1396"/>
      </c>
      <c r="M626" s="2058">
        <f t="shared" si="1574"/>
      </c>
      <c r="N626" s="2058">
        <f t="shared" si="799"/>
      </c>
      <c r="O626" s="2059">
        <f t="shared" si="1156"/>
      </c>
      <c r="P626" s="2092">
        <v>0.0186</v>
      </c>
      <c r="Q626" s="2093">
        <v>45</v>
      </c>
      <c r="R626" s="2057">
        <f t="shared" si="249"/>
      </c>
      <c r="S626" s="2059">
        <v>5514</v>
      </c>
      <c r="T626" s="2059">
        <v>244</v>
      </c>
      <c r="U626" s="2059">
        <v>24</v>
      </c>
      <c r="V626" s="2059">
        <v>253</v>
      </c>
      <c r="W626" s="2059">
        <v>16</v>
      </c>
      <c r="X626" s="2059">
        <v>2</v>
      </c>
      <c r="Y626" s="2059">
        <v>1</v>
      </c>
      <c r="Z626" s="2059">
        <v>8</v>
      </c>
      <c r="AA626" s="2057">
        <f t="shared" si="605"/>
      </c>
      <c r="AB626" s="2116" t="s">
        <v>1905</v>
      </c>
      <c r="AC626" s="2116" t="s">
        <v>1851</v>
      </c>
      <c r="AD626" s="2093">
        <v>7</v>
      </c>
    </row>
    <row r="627">
      <c r="A627" s="2113"/>
      <c r="B627" s="2118" t="s">
        <v>1832</v>
      </c>
      <c r="C627" s="2118"/>
      <c r="D627" s="2064">
        <f>SUM(D625:D626)</f>
      </c>
      <c r="E627" s="2064">
        <f>SUM(E625:E626)</f>
      </c>
      <c r="F627" s="2064">
        <f t="shared" si="1734"/>
      </c>
      <c r="G627" s="2061">
        <f t="shared" si="978"/>
      </c>
      <c r="H627" s="2061">
        <f t="shared" si="71"/>
      </c>
      <c r="I627" s="2061">
        <f t="shared" si="427"/>
      </c>
      <c r="J627" s="2061">
        <f t="shared" si="1836"/>
      </c>
      <c r="K627" s="2062">
        <f t="shared" si="2027"/>
      </c>
      <c r="L627" s="2062">
        <f t="shared" si="1396"/>
      </c>
      <c r="M627" s="2062">
        <f t="shared" si="1574"/>
      </c>
      <c r="N627" s="2062">
        <f t="shared" si="799"/>
      </c>
      <c r="O627" s="2063">
        <f t="shared" si="1156"/>
      </c>
      <c r="P627" s="2062">
        <f>AVERAGE(P625:P626)</f>
      </c>
      <c r="Q627" s="2064">
        <f>AVERAGE(Q625:Q626)</f>
      </c>
      <c r="R627" s="2064">
        <f t="shared" si="249"/>
      </c>
      <c r="S627" s="2063">
        <f>SUM(S625:S626)</f>
      </c>
      <c r="T627" s="2063">
        <f>SUM(T625:T626)</f>
      </c>
      <c r="U627" s="2063">
        <f>SUM(U625:U626)</f>
      </c>
      <c r="V627" s="2063">
        <f>SUM(V625:V626)</f>
      </c>
      <c r="W627" s="2063">
        <f>SUM(W625:W626)</f>
      </c>
      <c r="X627" s="2063">
        <f>SUM(X625:X626)</f>
      </c>
      <c r="Y627" s="2063">
        <f>SUM(Y625:Y626)</f>
      </c>
      <c r="Z627" s="2063">
        <f>SUM(Z625:Z626)</f>
      </c>
      <c r="AA627" s="2120">
        <f t="shared" si="605"/>
      </c>
      <c r="AB627" s="2121"/>
      <c r="AC627" s="2121"/>
      <c r="AD627" s="2122">
        <f>SUM(AD625:AD626)</f>
      </c>
    </row>
    <row r="628">
      <c r="A628" s="2113"/>
      <c r="B628" s="2124" t="s">
        <v>1833</v>
      </c>
      <c r="C628" s="2124"/>
      <c r="D628" s="2069">
        <f>D627+D624</f>
      </c>
      <c r="E628" s="2069">
        <f>E627+E624</f>
      </c>
      <c r="F628" s="2069">
        <f t="shared" si="1734"/>
      </c>
      <c r="G628" s="2065">
        <f t="shared" si="978"/>
      </c>
      <c r="H628" s="2065">
        <f t="shared" si="71"/>
      </c>
      <c r="I628" s="2065">
        <f t="shared" si="427"/>
      </c>
      <c r="J628" s="2065">
        <f t="shared" si="1836"/>
      </c>
      <c r="K628" s="2066">
        <f t="shared" si="2027"/>
      </c>
      <c r="L628" s="2066">
        <f t="shared" si="1396"/>
      </c>
      <c r="M628" s="2066">
        <f t="shared" si="1574"/>
      </c>
      <c r="N628" s="2066">
        <f t="shared" si="799"/>
      </c>
      <c r="O628" s="2067">
        <f t="shared" si="1156"/>
      </c>
      <c r="P628" s="2068">
        <f>(P627+P624)/2</f>
      </c>
      <c r="Q628" s="2067">
        <f>(Q627+Q624)/2</f>
      </c>
      <c r="R628" s="2069">
        <f>(R627+R624)/2</f>
      </c>
      <c r="S628" s="2067">
        <f>S627+S624</f>
      </c>
      <c r="T628" s="2067">
        <f>T627+T624</f>
      </c>
      <c r="U628" s="2067">
        <f>U627+U624</f>
      </c>
      <c r="V628" s="2067">
        <f>V627+V624</f>
      </c>
      <c r="W628" s="2067">
        <f>W627+W624</f>
      </c>
      <c r="X628" s="2067">
        <f>X627+X624</f>
      </c>
      <c r="Y628" s="2067">
        <f>Y627+Y624</f>
      </c>
      <c r="Z628" s="2067">
        <f>Z627+Z624</f>
      </c>
      <c r="AA628" s="2125">
        <f t="shared" si="605"/>
      </c>
      <c r="AB628" s="2126"/>
      <c r="AC628" s="2126"/>
      <c r="AD628" s="2067">
        <f>AD627+AD624</f>
      </c>
    </row>
    <row r="629">
      <c r="A629" s="2105" t="s">
        <v>1834</v>
      </c>
      <c r="B629" s="2105" t="s">
        <v>1792</v>
      </c>
      <c r="C629" s="2105"/>
      <c r="D629" s="2106" t="s">
        <v>1793</v>
      </c>
      <c r="E629" s="2106"/>
      <c r="F629" s="2106"/>
      <c r="G629" s="2106"/>
      <c r="H629" s="2106"/>
      <c r="I629" s="2106"/>
      <c r="J629" s="2107" t="s">
        <v>1794</v>
      </c>
      <c r="K629" s="2107"/>
      <c r="L629" s="2107"/>
      <c r="M629" s="2107"/>
      <c r="N629" s="2107"/>
      <c r="O629" s="2107"/>
      <c r="P629" s="2107"/>
      <c r="Q629" s="2107"/>
      <c r="R629" s="2107"/>
      <c r="S629" s="2107"/>
      <c r="T629" s="2107"/>
      <c r="U629" s="2107"/>
      <c r="V629" s="2107"/>
      <c r="W629" s="2107"/>
      <c r="X629" s="2107"/>
      <c r="Y629" s="2107"/>
      <c r="Z629" s="2107"/>
      <c r="AA629" s="2107"/>
      <c r="AB629" s="2107"/>
      <c r="AC629" s="2107"/>
      <c r="AD629" s="2108"/>
    </row>
    <row r="630">
      <c r="A630" s="2105"/>
      <c r="B630" s="2105" t="s">
        <v>1795</v>
      </c>
      <c r="C630" s="2105" t="s">
        <v>1796</v>
      </c>
      <c r="D630" s="2106" t="s">
        <v>1797</v>
      </c>
      <c r="E630" s="2109" t="s">
        <v>1798</v>
      </c>
      <c r="F630" s="2106" t="s">
        <v>1799</v>
      </c>
      <c r="G630" s="2110" t="s">
        <v>1800</v>
      </c>
      <c r="H630" s="2110" t="s">
        <v>1801</v>
      </c>
      <c r="I630" s="2110" t="s">
        <v>1802</v>
      </c>
      <c r="J630" s="2107" t="s">
        <v>1803</v>
      </c>
      <c r="K630" s="2111" t="s">
        <v>1804</v>
      </c>
      <c r="L630" s="2111" t="s">
        <v>1805</v>
      </c>
      <c r="M630" s="2111" t="s">
        <v>1806</v>
      </c>
      <c r="N630" s="2111" t="s">
        <v>1807</v>
      </c>
      <c r="O630" s="2108" t="s">
        <v>1808</v>
      </c>
      <c r="P630" s="2111" t="s">
        <v>1809</v>
      </c>
      <c r="Q630" s="2108" t="s">
        <v>1810</v>
      </c>
      <c r="R630" s="2107" t="s">
        <v>1811</v>
      </c>
      <c r="S630" s="2108" t="s">
        <v>1812</v>
      </c>
      <c r="T630" s="2108" t="s">
        <v>1813</v>
      </c>
      <c r="U630" s="2108" t="s">
        <v>1814</v>
      </c>
      <c r="V630" s="2108" t="s">
        <v>1815</v>
      </c>
      <c r="W630" s="2108" t="s">
        <v>1816</v>
      </c>
      <c r="X630" s="2108" t="s">
        <v>1817</v>
      </c>
      <c r="Y630" s="2108" t="s">
        <v>1818</v>
      </c>
      <c r="Z630" s="2108" t="s">
        <v>1819</v>
      </c>
      <c r="AA630" s="2107" t="s">
        <v>1820</v>
      </c>
      <c r="AB630" s="2112" t="s">
        <v>1821</v>
      </c>
      <c r="AC630" s="2112" t="s">
        <v>1822</v>
      </c>
      <c r="AD630" s="2108" t="s">
        <v>1823</v>
      </c>
    </row>
    <row r="631">
      <c r="A631" s="2113" t="s">
        <v>1913</v>
      </c>
      <c r="B631" s="2123" t="s">
        <v>1837</v>
      </c>
      <c r="C631" s="2103" t="s">
        <v>1826</v>
      </c>
      <c r="D631" s="2127">
        <v>1000</v>
      </c>
      <c r="E631" s="2115">
        <v>1</v>
      </c>
      <c r="F631" s="2060">
        <f t="shared" ref="F631:F637" si="1735">E631*2000*1.2</f>
      </c>
      <c r="G631" s="2057">
        <f t="shared" ref="G631:G637" si="979">F631/D631</f>
      </c>
      <c r="H631" s="2057">
        <f t="shared" ref="H631:H637" si="72">D631/E631</f>
      </c>
      <c r="I631" s="2057">
        <f t="shared" ref="I631:I637" si="428">F631/E631</f>
      </c>
      <c r="J631" s="2057">
        <f t="shared" ref="J631:J637" si="1837">D631/T631</f>
      </c>
      <c r="K631" s="2058">
        <f t="shared" ref="K631:K637" si="2028">O631/S631*1</f>
      </c>
      <c r="L631" s="2058">
        <f t="shared" ref="L631:L637" si="1397">T631/S631</f>
      </c>
      <c r="M631" s="2058">
        <f t="shared" ref="M631:M637" si="1575">V631/S631</f>
      </c>
      <c r="N631" s="2058">
        <f t="shared" ref="N631:N637" si="800">W631/V631</f>
      </c>
      <c r="O631" s="2059">
        <f t="shared" ref="O631:O637" si="1157">U631/P631</f>
      </c>
      <c r="P631" s="2092">
        <v>0.0393</v>
      </c>
      <c r="Q631" s="2093">
        <v>68</v>
      </c>
      <c r="R631" s="2057">
        <f t="shared" ref="R631:R636" si="250">(D631/S631)*1000</f>
      </c>
      <c r="S631" s="2059">
        <v>8592</v>
      </c>
      <c r="T631" s="2059">
        <v>192</v>
      </c>
      <c r="U631" s="2059">
        <v>34</v>
      </c>
      <c r="V631" s="2059">
        <v>215</v>
      </c>
      <c r="W631" s="2059">
        <v>26</v>
      </c>
      <c r="X631" s="2059">
        <v>2</v>
      </c>
      <c r="Y631" s="2059">
        <v>0</v>
      </c>
      <c r="Z631" s="2093">
        <v>9</v>
      </c>
      <c r="AA631" s="2057">
        <f t="shared" ref="AA631:AA637" si="606">AD631*1000/D631</f>
      </c>
      <c r="AB631" s="2116" t="s">
        <v>1905</v>
      </c>
      <c r="AC631" s="2116" t="s">
        <v>1851</v>
      </c>
      <c r="AD631" s="2093">
        <v>7</v>
      </c>
    </row>
    <row r="632">
      <c r="A632" s="2113"/>
      <c r="B632" s="2123" t="s">
        <v>1837</v>
      </c>
      <c r="C632" s="2103" t="s">
        <v>1828</v>
      </c>
      <c r="D632" s="2114">
        <v>725.58</v>
      </c>
      <c r="E632" s="2115">
        <v>0</v>
      </c>
      <c r="F632" s="2060">
        <f t="shared" si="1735"/>
      </c>
      <c r="G632" s="2057">
        <f t="shared" si="979"/>
      </c>
      <c r="H632" s="2057">
        <f t="shared" si="72"/>
      </c>
      <c r="I632" s="2057">
        <f t="shared" si="428"/>
      </c>
      <c r="J632" s="2057">
        <f t="shared" si="1837"/>
      </c>
      <c r="K632" s="2058">
        <f t="shared" si="2028"/>
      </c>
      <c r="L632" s="2058">
        <f t="shared" si="1397"/>
      </c>
      <c r="M632" s="2058">
        <f t="shared" si="1575"/>
      </c>
      <c r="N632" s="2058">
        <f t="shared" si="800"/>
      </c>
      <c r="O632" s="2059">
        <f t="shared" si="1157"/>
      </c>
      <c r="P632" s="2092">
        <v>0.0084</v>
      </c>
      <c r="Q632" s="2093">
        <v>52</v>
      </c>
      <c r="R632" s="2057">
        <f t="shared" si="250"/>
      </c>
      <c r="S632" s="2059">
        <v>6970</v>
      </c>
      <c r="T632" s="2059">
        <v>168</v>
      </c>
      <c r="U632" s="2059">
        <v>15</v>
      </c>
      <c r="V632" s="2059">
        <v>176</v>
      </c>
      <c r="W632" s="2059">
        <v>4</v>
      </c>
      <c r="X632" s="2093">
        <v>1</v>
      </c>
      <c r="Y632" s="2093">
        <v>1</v>
      </c>
      <c r="Z632" s="2093">
        <v>7</v>
      </c>
      <c r="AA632" s="2057">
        <f t="shared" si="606"/>
      </c>
      <c r="AB632" s="2116" t="s">
        <v>1905</v>
      </c>
      <c r="AC632" s="2116" t="s">
        <v>1851</v>
      </c>
      <c r="AD632" s="2093">
        <v>6</v>
      </c>
    </row>
    <row r="633">
      <c r="A633" s="2113"/>
      <c r="B633" s="2118" t="s">
        <v>1832</v>
      </c>
      <c r="C633" s="2118"/>
      <c r="D633" s="2064">
        <f>SUM(D631:D632)</f>
      </c>
      <c r="E633" s="2119">
        <f>SUM(E631:E632)</f>
      </c>
      <c r="F633" s="2064">
        <f t="shared" si="1735"/>
      </c>
      <c r="G633" s="2061">
        <f t="shared" si="979"/>
      </c>
      <c r="H633" s="2061">
        <f t="shared" si="72"/>
      </c>
      <c r="I633" s="2061">
        <f t="shared" si="428"/>
      </c>
      <c r="J633" s="2061">
        <f t="shared" si="1837"/>
      </c>
      <c r="K633" s="2062">
        <f t="shared" si="2028"/>
      </c>
      <c r="L633" s="2062">
        <f t="shared" si="1397"/>
      </c>
      <c r="M633" s="2062">
        <f t="shared" si="1575"/>
      </c>
      <c r="N633" s="2062">
        <f t="shared" si="800"/>
      </c>
      <c r="O633" s="2063">
        <f t="shared" si="1157"/>
      </c>
      <c r="P633" s="2062">
        <f>AVERAGE(P631:P632)</f>
      </c>
      <c r="Q633" s="2064">
        <f>AVERAGE(Q631:Q632)</f>
      </c>
      <c r="R633" s="2061">
        <f t="shared" si="250"/>
      </c>
      <c r="S633" s="2063">
        <f>SUM(S631:S632)</f>
      </c>
      <c r="T633" s="2063">
        <f>SUM(T631:T632)</f>
      </c>
      <c r="U633" s="2063">
        <f>SUM(U631:U632)</f>
      </c>
      <c r="V633" s="2063">
        <f>SUM(V631:V632)</f>
      </c>
      <c r="W633" s="2063">
        <f>SUM(W631:W632)</f>
      </c>
      <c r="X633" s="2063">
        <f>SUM(X631:X632)</f>
      </c>
      <c r="Y633" s="2063">
        <f>SUM(Y631:Y632)</f>
      </c>
      <c r="Z633" s="2063">
        <f>SUM(Z631:Z632)</f>
      </c>
      <c r="AA633" s="2120">
        <f t="shared" si="606"/>
      </c>
      <c r="AB633" s="2121"/>
      <c r="AC633" s="2121"/>
      <c r="AD633" s="2122">
        <f>SUM(AD631:AD632)</f>
      </c>
    </row>
    <row r="634">
      <c r="A634" s="2113"/>
      <c r="B634" s="2123" t="s">
        <v>1847</v>
      </c>
      <c r="C634" s="2103" t="s">
        <v>1830</v>
      </c>
      <c r="D634" s="2127">
        <v>845.46</v>
      </c>
      <c r="E634" s="2115">
        <v>1</v>
      </c>
      <c r="F634" s="2060">
        <f t="shared" si="1735"/>
      </c>
      <c r="G634" s="2057">
        <f t="shared" si="979"/>
      </c>
      <c r="H634" s="2057">
        <f t="shared" si="72"/>
      </c>
      <c r="I634" s="2057">
        <f t="shared" si="428"/>
      </c>
      <c r="J634" s="2057">
        <f t="shared" si="1837"/>
      </c>
      <c r="K634" s="2058">
        <f t="shared" si="2028"/>
      </c>
      <c r="L634" s="2058">
        <f t="shared" si="1397"/>
      </c>
      <c r="M634" s="2058">
        <f t="shared" si="1575"/>
      </c>
      <c r="N634" s="2058">
        <f t="shared" si="800"/>
      </c>
      <c r="O634" s="2059">
        <f t="shared" si="1157"/>
      </c>
      <c r="P634" s="2092">
        <v>0.0144</v>
      </c>
      <c r="Q634" s="2093">
        <v>43</v>
      </c>
      <c r="R634" s="2057">
        <f t="shared" si="250"/>
      </c>
      <c r="S634" s="2059">
        <v>7034</v>
      </c>
      <c r="T634" s="2059">
        <v>402</v>
      </c>
      <c r="U634" s="2059">
        <v>20</v>
      </c>
      <c r="V634" s="2059">
        <v>423</v>
      </c>
      <c r="W634" s="2059">
        <v>11</v>
      </c>
      <c r="X634" s="2059">
        <v>0</v>
      </c>
      <c r="Y634" s="2059">
        <v>0</v>
      </c>
      <c r="Z634" s="2093">
        <v>5</v>
      </c>
      <c r="AA634" s="2057">
        <f t="shared" si="606"/>
      </c>
      <c r="AB634" s="2116" t="s">
        <v>1905</v>
      </c>
      <c r="AC634" s="2116" t="s">
        <v>1851</v>
      </c>
      <c r="AD634" s="2093">
        <v>9</v>
      </c>
    </row>
    <row r="635">
      <c r="A635" s="2113"/>
      <c r="B635" s="2123" t="s">
        <v>1847</v>
      </c>
      <c r="C635" s="2103" t="s">
        <v>1831</v>
      </c>
      <c r="D635" s="2114">
        <v>377.13</v>
      </c>
      <c r="E635" s="2115">
        <v>0</v>
      </c>
      <c r="F635" s="2060">
        <f t="shared" si="1735"/>
      </c>
      <c r="G635" s="2057">
        <f t="shared" si="979"/>
      </c>
      <c r="H635" s="2057">
        <f t="shared" si="72"/>
      </c>
      <c r="I635" s="2057">
        <f t="shared" si="428"/>
      </c>
      <c r="J635" s="2057">
        <f t="shared" si="1837"/>
      </c>
      <c r="K635" s="2058">
        <f t="shared" si="2028"/>
      </c>
      <c r="L635" s="2058">
        <f t="shared" si="1397"/>
      </c>
      <c r="M635" s="2058">
        <f t="shared" si="1575"/>
      </c>
      <c r="N635" s="2058">
        <f t="shared" si="800"/>
      </c>
      <c r="O635" s="2059">
        <f t="shared" si="1157"/>
      </c>
      <c r="P635" s="2092">
        <v>0.0096</v>
      </c>
      <c r="Q635" s="2093">
        <v>44</v>
      </c>
      <c r="R635" s="2057">
        <f t="shared" si="250"/>
      </c>
      <c r="S635" s="2059">
        <v>3435</v>
      </c>
      <c r="T635" s="2059">
        <v>200</v>
      </c>
      <c r="U635" s="2059">
        <v>7</v>
      </c>
      <c r="V635" s="2059">
        <v>211</v>
      </c>
      <c r="W635" s="2059">
        <v>13</v>
      </c>
      <c r="X635" s="2059">
        <v>0</v>
      </c>
      <c r="Y635" s="2059">
        <v>1</v>
      </c>
      <c r="Z635" s="2059">
        <v>1</v>
      </c>
      <c r="AA635" s="2057">
        <f t="shared" si="606"/>
      </c>
      <c r="AB635" s="2116" t="s">
        <v>1905</v>
      </c>
      <c r="AC635" s="2116" t="s">
        <v>1851</v>
      </c>
      <c r="AD635" s="2093">
        <v>3</v>
      </c>
    </row>
    <row r="636">
      <c r="A636" s="2113"/>
      <c r="B636" s="2118" t="s">
        <v>1832</v>
      </c>
      <c r="C636" s="2118"/>
      <c r="D636" s="2064">
        <f>SUM(D634:D635)</f>
      </c>
      <c r="E636" s="2064">
        <f>SUM(E634:E635)</f>
      </c>
      <c r="F636" s="2064">
        <f t="shared" si="1735"/>
      </c>
      <c r="G636" s="2061">
        <f t="shared" si="979"/>
      </c>
      <c r="H636" s="2061">
        <f t="shared" si="72"/>
      </c>
      <c r="I636" s="2061">
        <f t="shared" si="428"/>
      </c>
      <c r="J636" s="2061">
        <f t="shared" si="1837"/>
      </c>
      <c r="K636" s="2062">
        <f t="shared" si="2028"/>
      </c>
      <c r="L636" s="2062">
        <f t="shared" si="1397"/>
      </c>
      <c r="M636" s="2062">
        <f t="shared" si="1575"/>
      </c>
      <c r="N636" s="2062">
        <f t="shared" si="800"/>
      </c>
      <c r="O636" s="2063">
        <f t="shared" si="1157"/>
      </c>
      <c r="P636" s="2062">
        <f>AVERAGE(P634:P635)</f>
      </c>
      <c r="Q636" s="2064">
        <f>AVERAGE(Q634:Q635)</f>
      </c>
      <c r="R636" s="2064">
        <f t="shared" si="250"/>
      </c>
      <c r="S636" s="2063">
        <f>SUM(S634:S635)</f>
      </c>
      <c r="T636" s="2063">
        <f>SUM(T634:T635)</f>
      </c>
      <c r="U636" s="2063">
        <f>SUM(U634:U635)</f>
      </c>
      <c r="V636" s="2063">
        <f>SUM(V634:V635)</f>
      </c>
      <c r="W636" s="2063">
        <f>SUM(W634:W635)</f>
      </c>
      <c r="X636" s="2063">
        <f>SUM(X634:X635)</f>
      </c>
      <c r="Y636" s="2063">
        <f>SUM(Y634:Y635)</f>
      </c>
      <c r="Z636" s="2063">
        <f>SUM(Z634:Z635)</f>
      </c>
      <c r="AA636" s="2120">
        <f t="shared" si="606"/>
      </c>
      <c r="AB636" s="2121"/>
      <c r="AC636" s="2121"/>
      <c r="AD636" s="2122">
        <f>SUM(AD634:AD635)</f>
      </c>
    </row>
    <row r="637">
      <c r="A637" s="2113"/>
      <c r="B637" s="2124" t="s">
        <v>1833</v>
      </c>
      <c r="C637" s="2124"/>
      <c r="D637" s="2069">
        <f>D636+D633</f>
      </c>
      <c r="E637" s="2069">
        <f>E636+E633</f>
      </c>
      <c r="F637" s="2069">
        <f t="shared" si="1735"/>
      </c>
      <c r="G637" s="2065">
        <f t="shared" si="979"/>
      </c>
      <c r="H637" s="2065">
        <f t="shared" si="72"/>
      </c>
      <c r="I637" s="2065">
        <f t="shared" si="428"/>
      </c>
      <c r="J637" s="2065">
        <f t="shared" si="1837"/>
      </c>
      <c r="K637" s="2066">
        <f t="shared" si="2028"/>
      </c>
      <c r="L637" s="2066">
        <f t="shared" si="1397"/>
      </c>
      <c r="M637" s="2066">
        <f t="shared" si="1575"/>
      </c>
      <c r="N637" s="2066">
        <f t="shared" si="800"/>
      </c>
      <c r="O637" s="2067">
        <f t="shared" si="1157"/>
      </c>
      <c r="P637" s="2068">
        <f>(P636+P633)/2</f>
      </c>
      <c r="Q637" s="2067">
        <f>(Q636+Q633)/2</f>
      </c>
      <c r="R637" s="2069">
        <f>(R636+R633)/2</f>
      </c>
      <c r="S637" s="2067">
        <f>S636+S633</f>
      </c>
      <c r="T637" s="2067">
        <f>T636+T633</f>
      </c>
      <c r="U637" s="2067">
        <f>U636+U633</f>
      </c>
      <c r="V637" s="2067">
        <f>V636+V633</f>
      </c>
      <c r="W637" s="2067">
        <f>W636+W633</f>
      </c>
      <c r="X637" s="2067">
        <f>X636+X633</f>
      </c>
      <c r="Y637" s="2067">
        <f>Y636+Y633</f>
      </c>
      <c r="Z637" s="2067">
        <f>Z636+Z633</f>
      </c>
      <c r="AA637" s="2125">
        <f t="shared" si="606"/>
      </c>
      <c r="AB637" s="2126"/>
      <c r="AC637" s="2126"/>
      <c r="AD637" s="2067">
        <f>AD636+AD633</f>
      </c>
    </row>
    <row r="638">
      <c r="A638" s="2105" t="s">
        <v>1834</v>
      </c>
      <c r="B638" s="2105" t="s">
        <v>1792</v>
      </c>
      <c r="C638" s="2105"/>
      <c r="D638" s="2106" t="s">
        <v>1793</v>
      </c>
      <c r="E638" s="2106"/>
      <c r="F638" s="2106"/>
      <c r="G638" s="2106"/>
      <c r="H638" s="2106"/>
      <c r="I638" s="2106"/>
      <c r="J638" s="2107" t="s">
        <v>1794</v>
      </c>
      <c r="K638" s="2107"/>
      <c r="L638" s="2107"/>
      <c r="M638" s="2107"/>
      <c r="N638" s="2107"/>
      <c r="O638" s="2107"/>
      <c r="P638" s="2107"/>
      <c r="Q638" s="2107"/>
      <c r="R638" s="2107"/>
      <c r="S638" s="2107"/>
      <c r="T638" s="2107"/>
      <c r="U638" s="2107"/>
      <c r="V638" s="2107"/>
      <c r="W638" s="2107"/>
      <c r="X638" s="2107"/>
      <c r="Y638" s="2107"/>
      <c r="Z638" s="2107"/>
      <c r="AA638" s="2107"/>
      <c r="AB638" s="2107"/>
      <c r="AC638" s="2107"/>
      <c r="AD638" s="2108"/>
    </row>
    <row r="639">
      <c r="A639" s="2105"/>
      <c r="B639" s="2105" t="s">
        <v>1795</v>
      </c>
      <c r="C639" s="2105" t="s">
        <v>1796</v>
      </c>
      <c r="D639" s="2106" t="s">
        <v>1797</v>
      </c>
      <c r="E639" s="2109" t="s">
        <v>1798</v>
      </c>
      <c r="F639" s="2106" t="s">
        <v>1799</v>
      </c>
      <c r="G639" s="2110" t="s">
        <v>1800</v>
      </c>
      <c r="H639" s="2110" t="s">
        <v>1801</v>
      </c>
      <c r="I639" s="2110" t="s">
        <v>1802</v>
      </c>
      <c r="J639" s="2107" t="s">
        <v>1803</v>
      </c>
      <c r="K639" s="2111" t="s">
        <v>1804</v>
      </c>
      <c r="L639" s="2111" t="s">
        <v>1805</v>
      </c>
      <c r="M639" s="2111" t="s">
        <v>1806</v>
      </c>
      <c r="N639" s="2111" t="s">
        <v>1807</v>
      </c>
      <c r="O639" s="2108" t="s">
        <v>1808</v>
      </c>
      <c r="P639" s="2111" t="s">
        <v>1809</v>
      </c>
      <c r="Q639" s="2108" t="s">
        <v>1810</v>
      </c>
      <c r="R639" s="2107" t="s">
        <v>1811</v>
      </c>
      <c r="S639" s="2108" t="s">
        <v>1812</v>
      </c>
      <c r="T639" s="2108" t="s">
        <v>1813</v>
      </c>
      <c r="U639" s="2108" t="s">
        <v>1814</v>
      </c>
      <c r="V639" s="2108" t="s">
        <v>1815</v>
      </c>
      <c r="W639" s="2108" t="s">
        <v>1816</v>
      </c>
      <c r="X639" s="2108" t="s">
        <v>1817</v>
      </c>
      <c r="Y639" s="2108" t="s">
        <v>1818</v>
      </c>
      <c r="Z639" s="2108" t="s">
        <v>1819</v>
      </c>
      <c r="AA639" s="2107" t="s">
        <v>1820</v>
      </c>
      <c r="AB639" s="2112" t="s">
        <v>1821</v>
      </c>
      <c r="AC639" s="2112" t="s">
        <v>1822</v>
      </c>
      <c r="AD639" s="2108" t="s">
        <v>1823</v>
      </c>
    </row>
    <row r="640">
      <c r="A640" s="2113" t="s">
        <v>1914</v>
      </c>
      <c r="B640" s="2123" t="s">
        <v>1837</v>
      </c>
      <c r="C640" s="2103" t="s">
        <v>1826</v>
      </c>
      <c r="D640" s="2127">
        <v>970.31</v>
      </c>
      <c r="E640" s="2115">
        <v>0</v>
      </c>
      <c r="F640" s="2060">
        <f t="shared" ref="F640:F646" si="1736">E640*2000*1.2</f>
      </c>
      <c r="G640" s="2057">
        <f t="shared" ref="G640:G646" si="980">F640/D640</f>
      </c>
      <c r="H640" s="2057">
        <f t="shared" ref="H640:H646" si="73">D640/E640</f>
      </c>
      <c r="I640" s="2057">
        <f t="shared" ref="I640:I646" si="429">F640/E640</f>
      </c>
      <c r="J640" s="2057">
        <f t="shared" ref="J640:J646" si="1838">D640/T640</f>
      </c>
      <c r="K640" s="2058">
        <f t="shared" ref="K640:K646" si="2029">O640/S640*1</f>
      </c>
      <c r="L640" s="2058">
        <f t="shared" ref="L640:L646" si="1398">T640/S640</f>
      </c>
      <c r="M640" s="2058">
        <f t="shared" ref="M640:M646" si="1576">V640/S640</f>
      </c>
      <c r="N640" s="2058">
        <f t="shared" ref="N640:N646" si="801">W640/V640</f>
      </c>
      <c r="O640" s="2059">
        <f t="shared" ref="O640:O646" si="1158">U640/P640</f>
      </c>
      <c r="P640" s="2092">
        <v>0.0135</v>
      </c>
      <c r="Q640" s="2093">
        <v>51</v>
      </c>
      <c r="R640" s="2057">
        <f t="shared" ref="R640:R645" si="251">(D640/S640)*1000</f>
      </c>
      <c r="S640" s="2059">
        <v>7029</v>
      </c>
      <c r="T640" s="2059">
        <v>219</v>
      </c>
      <c r="U640" s="2059">
        <v>24</v>
      </c>
      <c r="V640" s="2059">
        <v>226</v>
      </c>
      <c r="W640" s="2059">
        <v>16</v>
      </c>
      <c r="X640" s="2059">
        <v>1</v>
      </c>
      <c r="Y640" s="2059">
        <v>0</v>
      </c>
      <c r="Z640" s="2093">
        <v>7</v>
      </c>
      <c r="AA640" s="2057">
        <f t="shared" ref="AA640:AA646" si="607">AD640*1000/D640</f>
      </c>
      <c r="AB640" s="2116" t="s">
        <v>1905</v>
      </c>
      <c r="AC640" s="2116"/>
      <c r="AD640" s="2093">
        <v>8</v>
      </c>
    </row>
    <row r="641">
      <c r="A641" s="2113"/>
      <c r="B641" s="2123" t="s">
        <v>1837</v>
      </c>
      <c r="C641" s="2103" t="s">
        <v>1828</v>
      </c>
      <c r="D641" s="2114">
        <v>1044.71</v>
      </c>
      <c r="E641" s="2115">
        <v>0</v>
      </c>
      <c r="F641" s="2060">
        <f t="shared" si="1736"/>
      </c>
      <c r="G641" s="2057">
        <f t="shared" si="980"/>
      </c>
      <c r="H641" s="2057">
        <f t="shared" si="73"/>
      </c>
      <c r="I641" s="2057">
        <f t="shared" si="429"/>
      </c>
      <c r="J641" s="2057">
        <f t="shared" si="1838"/>
      </c>
      <c r="K641" s="2058">
        <f t="shared" si="2029"/>
      </c>
      <c r="L641" s="2058">
        <f t="shared" si="1398"/>
      </c>
      <c r="M641" s="2058">
        <f t="shared" si="1576"/>
      </c>
      <c r="N641" s="2058">
        <f t="shared" si="801"/>
      </c>
      <c r="O641" s="2059">
        <f t="shared" si="1158"/>
      </c>
      <c r="P641" s="2092">
        <v>0.0162</v>
      </c>
      <c r="Q641" s="2093">
        <v>43</v>
      </c>
      <c r="R641" s="2057">
        <f t="shared" si="251"/>
      </c>
      <c r="S641" s="2059">
        <v>7289</v>
      </c>
      <c r="T641" s="2059">
        <v>386</v>
      </c>
      <c r="U641" s="2059">
        <v>25</v>
      </c>
      <c r="V641" s="2059">
        <v>392</v>
      </c>
      <c r="W641" s="2059">
        <v>13</v>
      </c>
      <c r="X641" s="2093">
        <v>4</v>
      </c>
      <c r="Y641" s="2093">
        <v>0</v>
      </c>
      <c r="Z641" s="2093">
        <v>7</v>
      </c>
      <c r="AA641" s="2057">
        <f t="shared" si="607"/>
      </c>
      <c r="AB641" s="2116" t="s">
        <v>1905</v>
      </c>
      <c r="AC641" s="2116"/>
      <c r="AD641" s="2093">
        <v>7</v>
      </c>
    </row>
    <row r="642">
      <c r="A642" s="2113"/>
      <c r="B642" s="2118" t="s">
        <v>1832</v>
      </c>
      <c r="C642" s="2118"/>
      <c r="D642" s="2064">
        <f>SUM(D640:D641)</f>
      </c>
      <c r="E642" s="2119">
        <f>SUM(E640:E641)</f>
      </c>
      <c r="F642" s="2064">
        <f t="shared" si="1736"/>
      </c>
      <c r="G642" s="2061">
        <f t="shared" si="980"/>
      </c>
      <c r="H642" s="2061">
        <f t="shared" si="73"/>
      </c>
      <c r="I642" s="2061">
        <f t="shared" si="429"/>
      </c>
      <c r="J642" s="2061">
        <f t="shared" si="1838"/>
      </c>
      <c r="K642" s="2062">
        <f t="shared" si="2029"/>
      </c>
      <c r="L642" s="2062">
        <f t="shared" si="1398"/>
      </c>
      <c r="M642" s="2062">
        <f t="shared" si="1576"/>
      </c>
      <c r="N642" s="2062">
        <f t="shared" si="801"/>
      </c>
      <c r="O642" s="2063">
        <f t="shared" si="1158"/>
      </c>
      <c r="P642" s="2062">
        <f>AVERAGE(P640:P641)</f>
      </c>
      <c r="Q642" s="2064">
        <f>AVERAGE(Q640:Q641)</f>
      </c>
      <c r="R642" s="2061">
        <f t="shared" si="251"/>
      </c>
      <c r="S642" s="2063">
        <f>SUM(S640:S641)</f>
      </c>
      <c r="T642" s="2063">
        <f>SUM(T640:T641)</f>
      </c>
      <c r="U642" s="2063">
        <f>SUM(U640:U641)</f>
      </c>
      <c r="V642" s="2063">
        <f>SUM(V640:V641)</f>
      </c>
      <c r="W642" s="2063">
        <f>SUM(W640:W641)</f>
      </c>
      <c r="X642" s="2063">
        <f>SUM(X640:X641)</f>
      </c>
      <c r="Y642" s="2063">
        <f>SUM(Y640:Y641)</f>
      </c>
      <c r="Z642" s="2063">
        <f>SUM(Z640:Z641)</f>
      </c>
      <c r="AA642" s="2120">
        <f t="shared" si="607"/>
      </c>
      <c r="AB642" s="2121"/>
      <c r="AC642" s="2121"/>
      <c r="AD642" s="2122">
        <f>SUM(AD640:AD641)</f>
      </c>
    </row>
    <row r="643">
      <c r="A643" s="2113"/>
      <c r="B643" s="2123" t="s">
        <v>1825</v>
      </c>
      <c r="C643" s="2103" t="s">
        <v>1830</v>
      </c>
      <c r="D643" s="2127">
        <v>681.39</v>
      </c>
      <c r="E643" s="2115">
        <v>0</v>
      </c>
      <c r="F643" s="2060">
        <f t="shared" si="1736"/>
      </c>
      <c r="G643" s="2057">
        <f t="shared" si="980"/>
      </c>
      <c r="H643" s="2057">
        <f t="shared" si="73"/>
      </c>
      <c r="I643" s="2057">
        <f t="shared" si="429"/>
      </c>
      <c r="J643" s="2057">
        <f t="shared" si="1838"/>
      </c>
      <c r="K643" s="2058">
        <f t="shared" si="2029"/>
      </c>
      <c r="L643" s="2058">
        <f t="shared" si="1398"/>
      </c>
      <c r="M643" s="2058">
        <f t="shared" si="1576"/>
      </c>
      <c r="N643" s="2058">
        <f t="shared" si="801"/>
      </c>
      <c r="O643" s="2059">
        <f t="shared" si="1158"/>
      </c>
      <c r="P643" s="2092">
        <v>0.0291</v>
      </c>
      <c r="Q643" s="2093">
        <v>40</v>
      </c>
      <c r="R643" s="2057">
        <f t="shared" si="251"/>
      </c>
      <c r="S643" s="2059">
        <v>5016</v>
      </c>
      <c r="T643" s="2059">
        <v>339</v>
      </c>
      <c r="U643" s="2059">
        <v>30</v>
      </c>
      <c r="V643" s="2059">
        <v>364</v>
      </c>
      <c r="W643" s="2059">
        <v>14</v>
      </c>
      <c r="X643" s="2059">
        <v>3</v>
      </c>
      <c r="Y643" s="2059">
        <v>0</v>
      </c>
      <c r="Z643" s="2093">
        <v>1</v>
      </c>
      <c r="AA643" s="2057">
        <f t="shared" si="607"/>
      </c>
      <c r="AB643" s="2116" t="s">
        <v>1905</v>
      </c>
      <c r="AC643" s="2116"/>
      <c r="AD643" s="2093">
        <v>7</v>
      </c>
    </row>
    <row r="644">
      <c r="A644" s="2113"/>
      <c r="B644" s="2123" t="s">
        <v>1825</v>
      </c>
      <c r="C644" s="2103" t="s">
        <v>1831</v>
      </c>
      <c r="D644" s="2114">
        <v>390.44</v>
      </c>
      <c r="E644" s="2115">
        <v>0</v>
      </c>
      <c r="F644" s="2060">
        <f t="shared" si="1736"/>
      </c>
      <c r="G644" s="2057">
        <f t="shared" si="980"/>
      </c>
      <c r="H644" s="2057">
        <f t="shared" si="73"/>
      </c>
      <c r="I644" s="2057">
        <f t="shared" si="429"/>
      </c>
      <c r="J644" s="2057">
        <f t="shared" si="1838"/>
      </c>
      <c r="K644" s="2058">
        <f t="shared" si="2029"/>
      </c>
      <c r="L644" s="2058">
        <f t="shared" si="1398"/>
      </c>
      <c r="M644" s="2058">
        <f t="shared" si="1576"/>
      </c>
      <c r="N644" s="2058">
        <f t="shared" si="801"/>
      </c>
      <c r="O644" s="2059">
        <f t="shared" si="1158"/>
      </c>
      <c r="P644" s="2092">
        <v>0.0208</v>
      </c>
      <c r="Q644" s="2093">
        <v>40</v>
      </c>
      <c r="R644" s="2057">
        <f t="shared" si="251"/>
      </c>
      <c r="S644" s="2059">
        <v>3014</v>
      </c>
      <c r="T644" s="2059">
        <v>191</v>
      </c>
      <c r="U644" s="2059">
        <v>12</v>
      </c>
      <c r="V644" s="2059">
        <v>209</v>
      </c>
      <c r="W644" s="2059">
        <v>15</v>
      </c>
      <c r="X644" s="2059">
        <v>1</v>
      </c>
      <c r="Y644" s="2059">
        <v>0</v>
      </c>
      <c r="Z644" s="2059">
        <v>1</v>
      </c>
      <c r="AA644" s="2057">
        <f t="shared" si="607"/>
      </c>
      <c r="AB644" s="2116" t="s">
        <v>1905</v>
      </c>
      <c r="AC644" s="2116"/>
      <c r="AD644" s="2093">
        <v>4</v>
      </c>
    </row>
    <row r="645">
      <c r="A645" s="2113"/>
      <c r="B645" s="2118" t="s">
        <v>1832</v>
      </c>
      <c r="C645" s="2118"/>
      <c r="D645" s="2064">
        <f>SUM(D643:D644)</f>
      </c>
      <c r="E645" s="2064">
        <f>SUM(E643:E644)</f>
      </c>
      <c r="F645" s="2064">
        <f t="shared" si="1736"/>
      </c>
      <c r="G645" s="2061">
        <f t="shared" si="980"/>
      </c>
      <c r="H645" s="2061">
        <f t="shared" si="73"/>
      </c>
      <c r="I645" s="2061">
        <f t="shared" si="429"/>
      </c>
      <c r="J645" s="2061">
        <f t="shared" si="1838"/>
      </c>
      <c r="K645" s="2062">
        <f t="shared" si="2029"/>
      </c>
      <c r="L645" s="2062">
        <f t="shared" si="1398"/>
      </c>
      <c r="M645" s="2062">
        <f t="shared" si="1576"/>
      </c>
      <c r="N645" s="2062">
        <f t="shared" si="801"/>
      </c>
      <c r="O645" s="2063">
        <f t="shared" si="1158"/>
      </c>
      <c r="P645" s="2062">
        <f>AVERAGE(P643:P644)</f>
      </c>
      <c r="Q645" s="2064">
        <f>AVERAGE(Q643:Q644)</f>
      </c>
      <c r="R645" s="2064">
        <f t="shared" si="251"/>
      </c>
      <c r="S645" s="2063">
        <f>SUM(S643:S644)</f>
      </c>
      <c r="T645" s="2063">
        <f>SUM(T643:T644)</f>
      </c>
      <c r="U645" s="2063">
        <f>SUM(U643:U644)</f>
      </c>
      <c r="V645" s="2063">
        <f>SUM(V643:V644)</f>
      </c>
      <c r="W645" s="2063">
        <f>SUM(W643:W644)</f>
      </c>
      <c r="X645" s="2063">
        <f>SUM(X643:X644)</f>
      </c>
      <c r="Y645" s="2063">
        <f>SUM(Y643:Y644)</f>
      </c>
      <c r="Z645" s="2063">
        <f>SUM(Z643:Z644)</f>
      </c>
      <c r="AA645" s="2120">
        <f t="shared" si="607"/>
      </c>
      <c r="AB645" s="2121"/>
      <c r="AC645" s="2121"/>
      <c r="AD645" s="2122">
        <f>SUM(AD643:AD644)</f>
      </c>
    </row>
    <row r="646">
      <c r="A646" s="2113"/>
      <c r="B646" s="2124" t="s">
        <v>1833</v>
      </c>
      <c r="C646" s="2124"/>
      <c r="D646" s="2069">
        <f>D645+D642</f>
      </c>
      <c r="E646" s="2069">
        <f>E645+E642</f>
      </c>
      <c r="F646" s="2069">
        <f t="shared" si="1736"/>
      </c>
      <c r="G646" s="2065">
        <f t="shared" si="980"/>
      </c>
      <c r="H646" s="2065">
        <f t="shared" si="73"/>
      </c>
      <c r="I646" s="2065">
        <f t="shared" si="429"/>
      </c>
      <c r="J646" s="2065">
        <f t="shared" si="1838"/>
      </c>
      <c r="K646" s="2066">
        <f t="shared" si="2029"/>
      </c>
      <c r="L646" s="2066">
        <f t="shared" si="1398"/>
      </c>
      <c r="M646" s="2066">
        <f t="shared" si="1576"/>
      </c>
      <c r="N646" s="2066">
        <f t="shared" si="801"/>
      </c>
      <c r="O646" s="2067">
        <f t="shared" si="1158"/>
      </c>
      <c r="P646" s="2068">
        <f>(P645+P642)/2</f>
      </c>
      <c r="Q646" s="2067">
        <f>(Q645+Q642)/2</f>
      </c>
      <c r="R646" s="2069">
        <f>(R645+R642)/2</f>
      </c>
      <c r="S646" s="2067">
        <f>S645+S642</f>
      </c>
      <c r="T646" s="2067">
        <f>T645+T642</f>
      </c>
      <c r="U646" s="2067">
        <f>U645+U642</f>
      </c>
      <c r="V646" s="2067">
        <f>V645+V642</f>
      </c>
      <c r="W646" s="2067">
        <f>W645+W642</f>
      </c>
      <c r="X646" s="2067">
        <f>X645+X642</f>
      </c>
      <c r="Y646" s="2067">
        <f>Y645+Y642</f>
      </c>
      <c r="Z646" s="2067">
        <f>Z645+Z642</f>
      </c>
      <c r="AA646" s="2125">
        <f t="shared" si="607"/>
      </c>
      <c r="AB646" s="2126"/>
      <c r="AC646" s="2126"/>
      <c r="AD646" s="2067">
        <f>AD645+AD642</f>
      </c>
    </row>
    <row r="647">
      <c r="A647" s="2105" t="s">
        <v>1834</v>
      </c>
      <c r="B647" s="2105" t="s">
        <v>1792</v>
      </c>
      <c r="C647" s="2105"/>
      <c r="D647" s="2106" t="s">
        <v>1793</v>
      </c>
      <c r="E647" s="2106"/>
      <c r="F647" s="2106"/>
      <c r="G647" s="2106"/>
      <c r="H647" s="2106"/>
      <c r="I647" s="2106"/>
      <c r="J647" s="2107" t="s">
        <v>1794</v>
      </c>
      <c r="K647" s="2107"/>
      <c r="L647" s="2107"/>
      <c r="M647" s="2107"/>
      <c r="N647" s="2107"/>
      <c r="O647" s="2107"/>
      <c r="P647" s="2107"/>
      <c r="Q647" s="2107"/>
      <c r="R647" s="2107"/>
      <c r="S647" s="2107"/>
      <c r="T647" s="2107"/>
      <c r="U647" s="2107"/>
      <c r="V647" s="2107"/>
      <c r="W647" s="2107"/>
      <c r="X647" s="2107"/>
      <c r="Y647" s="2107"/>
      <c r="Z647" s="2107"/>
      <c r="AA647" s="2107"/>
      <c r="AB647" s="2107"/>
      <c r="AC647" s="2107"/>
      <c r="AD647" s="2108"/>
    </row>
    <row r="648">
      <c r="A648" s="2105"/>
      <c r="B648" s="2105" t="s">
        <v>1795</v>
      </c>
      <c r="C648" s="2105" t="s">
        <v>1796</v>
      </c>
      <c r="D648" s="2106" t="s">
        <v>1797</v>
      </c>
      <c r="E648" s="2109" t="s">
        <v>1798</v>
      </c>
      <c r="F648" s="2106" t="s">
        <v>1799</v>
      </c>
      <c r="G648" s="2110" t="s">
        <v>1800</v>
      </c>
      <c r="H648" s="2110" t="s">
        <v>1801</v>
      </c>
      <c r="I648" s="2110" t="s">
        <v>1802</v>
      </c>
      <c r="J648" s="2107" t="s">
        <v>1803</v>
      </c>
      <c r="K648" s="2111" t="s">
        <v>1804</v>
      </c>
      <c r="L648" s="2111" t="s">
        <v>1805</v>
      </c>
      <c r="M648" s="2111" t="s">
        <v>1806</v>
      </c>
      <c r="N648" s="2111" t="s">
        <v>1807</v>
      </c>
      <c r="O648" s="2108" t="s">
        <v>1808</v>
      </c>
      <c r="P648" s="2111" t="s">
        <v>1809</v>
      </c>
      <c r="Q648" s="2108" t="s">
        <v>1810</v>
      </c>
      <c r="R648" s="2107" t="s">
        <v>1811</v>
      </c>
      <c r="S648" s="2108" t="s">
        <v>1812</v>
      </c>
      <c r="T648" s="2108" t="s">
        <v>1813</v>
      </c>
      <c r="U648" s="2108" t="s">
        <v>1814</v>
      </c>
      <c r="V648" s="2108" t="s">
        <v>1815</v>
      </c>
      <c r="W648" s="2108" t="s">
        <v>1816</v>
      </c>
      <c r="X648" s="2108" t="s">
        <v>1817</v>
      </c>
      <c r="Y648" s="2108" t="s">
        <v>1818</v>
      </c>
      <c r="Z648" s="2108" t="s">
        <v>1819</v>
      </c>
      <c r="AA648" s="2107" t="s">
        <v>1820</v>
      </c>
      <c r="AB648" s="2112" t="s">
        <v>1821</v>
      </c>
      <c r="AC648" s="2112" t="s">
        <v>1822</v>
      </c>
      <c r="AD648" s="2108" t="s">
        <v>1823</v>
      </c>
    </row>
    <row r="649">
      <c r="A649" s="2113" t="s">
        <v>1915</v>
      </c>
      <c r="B649" s="2123" t="s">
        <v>1825</v>
      </c>
      <c r="C649" s="2103" t="s">
        <v>1826</v>
      </c>
      <c r="D649" s="2127">
        <v>820.9</v>
      </c>
      <c r="E649" s="2115">
        <v>0</v>
      </c>
      <c r="F649" s="2060">
        <f t="shared" ref="F649:F655" si="1737">E649*2000*1.2</f>
      </c>
      <c r="G649" s="2057">
        <f t="shared" ref="G649:G655" si="981">F649/D649</f>
      </c>
      <c r="H649" s="2057">
        <f t="shared" ref="H649:H655" si="74">D649/E649</f>
      </c>
      <c r="I649" s="2057">
        <f t="shared" ref="I649:I655" si="430">F649/E649</f>
      </c>
      <c r="J649" s="2057">
        <f t="shared" ref="J649:J655" si="1839">D649/T649</f>
      </c>
      <c r="K649" s="2058">
        <f t="shared" ref="K649:K655" si="2030">O649/S649*1</f>
      </c>
      <c r="L649" s="2058">
        <f t="shared" ref="L649:L655" si="1399">T649/S649</f>
      </c>
      <c r="M649" s="2058">
        <f t="shared" ref="M649:M655" si="1577">V649/S649</f>
      </c>
      <c r="N649" s="2058">
        <f t="shared" ref="N649:N655" si="802">W649/V649</f>
      </c>
      <c r="O649" s="2059">
        <f t="shared" ref="O649:O655" si="1159">U649/P649</f>
      </c>
      <c r="P649" s="2092">
        <v>0.0082</v>
      </c>
      <c r="Q649" s="2093">
        <v>61</v>
      </c>
      <c r="R649" s="2057">
        <f t="shared" ref="R649:R654" si="252">(D649/S649)*1000</f>
      </c>
      <c r="S649" s="2059">
        <v>6459</v>
      </c>
      <c r="T649" s="2059">
        <v>172</v>
      </c>
      <c r="U649" s="2059">
        <v>15</v>
      </c>
      <c r="V649" s="2059">
        <v>176</v>
      </c>
      <c r="W649" s="2059">
        <v>15</v>
      </c>
      <c r="X649" s="2059">
        <v>1</v>
      </c>
      <c r="Y649" s="2059">
        <v>0</v>
      </c>
      <c r="Z649" s="2093">
        <v>4</v>
      </c>
      <c r="AA649" s="2057">
        <f t="shared" ref="AA649:AA655" si="608">AD649*1000/D649</f>
      </c>
      <c r="AB649" s="2116" t="s">
        <v>1905</v>
      </c>
      <c r="AC649" s="2116"/>
      <c r="AD649" s="2093">
        <v>15</v>
      </c>
    </row>
    <row r="650">
      <c r="A650" s="2113"/>
      <c r="B650" s="2123" t="s">
        <v>1825</v>
      </c>
      <c r="C650" s="2103" t="s">
        <v>1828</v>
      </c>
      <c r="D650" s="2114">
        <v>854.07</v>
      </c>
      <c r="E650" s="2115">
        <v>3</v>
      </c>
      <c r="F650" s="2060">
        <f t="shared" si="1737"/>
      </c>
      <c r="G650" s="2057">
        <f t="shared" si="981"/>
      </c>
      <c r="H650" s="2057">
        <f t="shared" si="74"/>
      </c>
      <c r="I650" s="2057">
        <f t="shared" si="430"/>
      </c>
      <c r="J650" s="2057">
        <f t="shared" si="1839"/>
      </c>
      <c r="K650" s="2058">
        <f t="shared" si="2030"/>
      </c>
      <c r="L650" s="2058">
        <f t="shared" si="1399"/>
      </c>
      <c r="M650" s="2058">
        <f t="shared" si="1577"/>
      </c>
      <c r="N650" s="2058">
        <f t="shared" si="802"/>
      </c>
      <c r="O650" s="2059">
        <f t="shared" si="1159"/>
      </c>
      <c r="P650" s="2092">
        <v>0.0247</v>
      </c>
      <c r="Q650" s="2093">
        <v>50</v>
      </c>
      <c r="R650" s="2057">
        <f t="shared" si="252"/>
      </c>
      <c r="S650" s="2059">
        <v>5978</v>
      </c>
      <c r="T650" s="2059">
        <v>345</v>
      </c>
      <c r="U650" s="2059">
        <v>38</v>
      </c>
      <c r="V650" s="2059">
        <v>378</v>
      </c>
      <c r="W650" s="2059">
        <v>60</v>
      </c>
      <c r="X650" s="2093">
        <v>5</v>
      </c>
      <c r="Y650" s="2093">
        <v>1</v>
      </c>
      <c r="Z650" s="2093">
        <v>5</v>
      </c>
      <c r="AA650" s="2057">
        <f t="shared" si="608"/>
      </c>
      <c r="AB650" s="2116" t="s">
        <v>1905</v>
      </c>
      <c r="AC650" s="2116"/>
      <c r="AD650" s="2093">
        <v>17</v>
      </c>
    </row>
    <row r="651">
      <c r="A651" s="2113"/>
      <c r="B651" s="2118" t="s">
        <v>1832</v>
      </c>
      <c r="C651" s="2118"/>
      <c r="D651" s="2064">
        <f>SUM(D649:D650)</f>
      </c>
      <c r="E651" s="2119">
        <f>SUM(E649:E650)</f>
      </c>
      <c r="F651" s="2064">
        <f t="shared" si="1737"/>
      </c>
      <c r="G651" s="2061">
        <f t="shared" si="981"/>
      </c>
      <c r="H651" s="2061">
        <f t="shared" si="74"/>
      </c>
      <c r="I651" s="2061">
        <f t="shared" si="430"/>
      </c>
      <c r="J651" s="2061">
        <f t="shared" si="1839"/>
      </c>
      <c r="K651" s="2062">
        <f t="shared" si="2030"/>
      </c>
      <c r="L651" s="2062">
        <f t="shared" si="1399"/>
      </c>
      <c r="M651" s="2062">
        <f t="shared" si="1577"/>
      </c>
      <c r="N651" s="2062">
        <f t="shared" si="802"/>
      </c>
      <c r="O651" s="2063">
        <f t="shared" si="1159"/>
      </c>
      <c r="P651" s="2062">
        <f>AVERAGE(P649:P650)</f>
      </c>
      <c r="Q651" s="2064">
        <f>AVERAGE(Q649:Q650)</f>
      </c>
      <c r="R651" s="2061">
        <f t="shared" si="252"/>
      </c>
      <c r="S651" s="2063">
        <f>SUM(S649:S650)</f>
      </c>
      <c r="T651" s="2063">
        <f>SUM(T649:T650)</f>
      </c>
      <c r="U651" s="2063">
        <f>SUM(U649:U650)</f>
      </c>
      <c r="V651" s="2063">
        <f>SUM(V649:V650)</f>
      </c>
      <c r="W651" s="2063">
        <f>SUM(W649:W650)</f>
      </c>
      <c r="X651" s="2063">
        <f>SUM(X649:X650)</f>
      </c>
      <c r="Y651" s="2063">
        <f>SUM(Y649:Y650)</f>
      </c>
      <c r="Z651" s="2063">
        <f>SUM(Z649:Z650)</f>
      </c>
      <c r="AA651" s="2120">
        <f t="shared" si="608"/>
      </c>
      <c r="AB651" s="2121"/>
      <c r="AC651" s="2121"/>
      <c r="AD651" s="2122">
        <f>SUM(AD649:AD650)</f>
      </c>
    </row>
    <row r="652">
      <c r="A652" s="2113"/>
      <c r="B652" s="2123" t="s">
        <v>1847</v>
      </c>
      <c r="C652" s="2103" t="s">
        <v>1830</v>
      </c>
      <c r="D652" s="2127">
        <v>882.63</v>
      </c>
      <c r="E652" s="2115">
        <v>0</v>
      </c>
      <c r="F652" s="2060">
        <f t="shared" si="1737"/>
      </c>
      <c r="G652" s="2057">
        <f t="shared" si="981"/>
      </c>
      <c r="H652" s="2057">
        <f t="shared" si="74"/>
      </c>
      <c r="I652" s="2057">
        <f t="shared" si="430"/>
      </c>
      <c r="J652" s="2057">
        <f t="shared" si="1839"/>
      </c>
      <c r="K652" s="2058">
        <f t="shared" si="2030"/>
      </c>
      <c r="L652" s="2058">
        <f t="shared" si="1399"/>
      </c>
      <c r="M652" s="2058">
        <f t="shared" si="1577"/>
      </c>
      <c r="N652" s="2058">
        <f t="shared" si="802"/>
      </c>
      <c r="O652" s="2059">
        <f t="shared" si="1159"/>
      </c>
      <c r="P652" s="2092">
        <v>0.0166</v>
      </c>
      <c r="Q652" s="2093">
        <v>44</v>
      </c>
      <c r="R652" s="2057">
        <f t="shared" si="252"/>
      </c>
      <c r="S652" s="2059">
        <v>6711</v>
      </c>
      <c r="T652" s="2059">
        <v>435</v>
      </c>
      <c r="U652" s="2059">
        <v>30</v>
      </c>
      <c r="V652" s="2059">
        <v>451</v>
      </c>
      <c r="W652" s="2059">
        <v>20</v>
      </c>
      <c r="X652" s="2059">
        <v>1</v>
      </c>
      <c r="Y652" s="2059">
        <v>0</v>
      </c>
      <c r="Z652" s="2093">
        <v>1</v>
      </c>
      <c r="AA652" s="2057">
        <f t="shared" si="608"/>
      </c>
      <c r="AB652" s="2116" t="s">
        <v>1905</v>
      </c>
      <c r="AC652" s="2116"/>
      <c r="AD652" s="2093">
        <v>8</v>
      </c>
    </row>
    <row r="653">
      <c r="A653" s="2113"/>
      <c r="B653" s="2123" t="s">
        <v>1847</v>
      </c>
      <c r="C653" s="2103" t="s">
        <v>1831</v>
      </c>
      <c r="D653" s="2114">
        <v>424.95</v>
      </c>
      <c r="E653" s="2115">
        <v>0</v>
      </c>
      <c r="F653" s="2060">
        <f t="shared" si="1737"/>
      </c>
      <c r="G653" s="2057">
        <f t="shared" si="981"/>
      </c>
      <c r="H653" s="2057">
        <f t="shared" si="74"/>
      </c>
      <c r="I653" s="2057">
        <f t="shared" si="430"/>
      </c>
      <c r="J653" s="2057">
        <f t="shared" si="1839"/>
      </c>
      <c r="K653" s="2058">
        <f t="shared" si="2030"/>
      </c>
      <c r="L653" s="2058">
        <f t="shared" si="1399"/>
      </c>
      <c r="M653" s="2058">
        <f t="shared" si="1577"/>
      </c>
      <c r="N653" s="2058">
        <f t="shared" si="802"/>
      </c>
      <c r="O653" s="2059">
        <f t="shared" si="1159"/>
      </c>
      <c r="P653" s="2092">
        <v>0.0184</v>
      </c>
      <c r="Q653" s="2093">
        <v>42</v>
      </c>
      <c r="R653" s="2057">
        <f t="shared" si="252"/>
      </c>
      <c r="S653" s="2059">
        <v>3809</v>
      </c>
      <c r="T653" s="2059">
        <v>244</v>
      </c>
      <c r="U653" s="2059">
        <v>22</v>
      </c>
      <c r="V653" s="2059">
        <v>272</v>
      </c>
      <c r="W653" s="2059">
        <v>7</v>
      </c>
      <c r="X653" s="2059">
        <v>2</v>
      </c>
      <c r="Y653" s="2059">
        <v>0</v>
      </c>
      <c r="Z653" s="2059">
        <v>2</v>
      </c>
      <c r="AA653" s="2057">
        <f t="shared" si="608"/>
      </c>
      <c r="AB653" s="2116" t="s">
        <v>1905</v>
      </c>
      <c r="AC653" s="2116"/>
      <c r="AD653" s="2093">
        <v>7</v>
      </c>
    </row>
    <row r="654">
      <c r="A654" s="2113"/>
      <c r="B654" s="2118" t="s">
        <v>1832</v>
      </c>
      <c r="C654" s="2118"/>
      <c r="D654" s="2064">
        <f>SUM(D652:D653)</f>
      </c>
      <c r="E654" s="2064">
        <f>SUM(E652:E653)</f>
      </c>
      <c r="F654" s="2064">
        <f t="shared" si="1737"/>
      </c>
      <c r="G654" s="2061">
        <f t="shared" si="981"/>
      </c>
      <c r="H654" s="2061">
        <f t="shared" si="74"/>
      </c>
      <c r="I654" s="2061">
        <f t="shared" si="430"/>
      </c>
      <c r="J654" s="2061">
        <f t="shared" si="1839"/>
      </c>
      <c r="K654" s="2062">
        <f t="shared" si="2030"/>
      </c>
      <c r="L654" s="2062">
        <f t="shared" si="1399"/>
      </c>
      <c r="M654" s="2062">
        <f t="shared" si="1577"/>
      </c>
      <c r="N654" s="2062">
        <f t="shared" si="802"/>
      </c>
      <c r="O654" s="2063">
        <f t="shared" si="1159"/>
      </c>
      <c r="P654" s="2062">
        <f>AVERAGE(P652:P653)</f>
      </c>
      <c r="Q654" s="2064">
        <f>AVERAGE(Q652:Q653)</f>
      </c>
      <c r="R654" s="2064">
        <f t="shared" si="252"/>
      </c>
      <c r="S654" s="2063">
        <f>SUM(S652:S653)</f>
      </c>
      <c r="T654" s="2063">
        <f>SUM(T652:T653)</f>
      </c>
      <c r="U654" s="2063">
        <f>SUM(U652:U653)</f>
      </c>
      <c r="V654" s="2063">
        <f>SUM(V652:V653)</f>
      </c>
      <c r="W654" s="2063">
        <f>SUM(W652:W653)</f>
      </c>
      <c r="X654" s="2063">
        <f>SUM(X652:X653)</f>
      </c>
      <c r="Y654" s="2063">
        <f>SUM(Y652:Y653)</f>
      </c>
      <c r="Z654" s="2063">
        <f>SUM(Z652:Z653)</f>
      </c>
      <c r="AA654" s="2120">
        <f t="shared" si="608"/>
      </c>
      <c r="AB654" s="2121"/>
      <c r="AC654" s="2121"/>
      <c r="AD654" s="2122">
        <f>SUM(AD652:AD653)</f>
      </c>
    </row>
    <row r="655">
      <c r="A655" s="2113"/>
      <c r="B655" s="2124" t="s">
        <v>1833</v>
      </c>
      <c r="C655" s="2124"/>
      <c r="D655" s="2069">
        <f>D654+D651</f>
      </c>
      <c r="E655" s="2069">
        <f>E654+E651</f>
      </c>
      <c r="F655" s="2069">
        <f t="shared" si="1737"/>
      </c>
      <c r="G655" s="2065">
        <f t="shared" si="981"/>
      </c>
      <c r="H655" s="2065">
        <f t="shared" si="74"/>
      </c>
      <c r="I655" s="2065">
        <f t="shared" si="430"/>
      </c>
      <c r="J655" s="2065">
        <f t="shared" si="1839"/>
      </c>
      <c r="K655" s="2066">
        <f t="shared" si="2030"/>
      </c>
      <c r="L655" s="2066">
        <f t="shared" si="1399"/>
      </c>
      <c r="M655" s="2066">
        <f t="shared" si="1577"/>
      </c>
      <c r="N655" s="2066">
        <f t="shared" si="802"/>
      </c>
      <c r="O655" s="2067">
        <f t="shared" si="1159"/>
      </c>
      <c r="P655" s="2068">
        <f>(P654+P651)/2</f>
      </c>
      <c r="Q655" s="2067">
        <f>(Q654+Q651)/2</f>
      </c>
      <c r="R655" s="2069">
        <f>(R654+R651)/2</f>
      </c>
      <c r="S655" s="2067">
        <f>S654+S651</f>
      </c>
      <c r="T655" s="2067">
        <f>T654+T651</f>
      </c>
      <c r="U655" s="2067">
        <f>U654+U651</f>
      </c>
      <c r="V655" s="2067">
        <f>V654+V651</f>
      </c>
      <c r="W655" s="2067">
        <f>W654+W651</f>
      </c>
      <c r="X655" s="2067">
        <f>X654+X651</f>
      </c>
      <c r="Y655" s="2067">
        <f>Y654+Y651</f>
      </c>
      <c r="Z655" s="2067">
        <f>Z654+Z651</f>
      </c>
      <c r="AA655" s="2125">
        <f t="shared" si="608"/>
      </c>
      <c r="AB655" s="2126"/>
      <c r="AC655" s="2126"/>
      <c r="AD655" s="2067">
        <f>AD654+AD651</f>
      </c>
    </row>
    <row r="656">
      <c r="A656" s="2105" t="s">
        <v>1834</v>
      </c>
      <c r="B656" s="2105" t="s">
        <v>1792</v>
      </c>
      <c r="C656" s="2105"/>
      <c r="D656" s="2106" t="s">
        <v>1793</v>
      </c>
      <c r="E656" s="2106"/>
      <c r="F656" s="2106"/>
      <c r="G656" s="2106"/>
      <c r="H656" s="2106"/>
      <c r="I656" s="2106"/>
      <c r="J656" s="2107" t="s">
        <v>1794</v>
      </c>
      <c r="K656" s="2107"/>
      <c r="L656" s="2107"/>
      <c r="M656" s="2107"/>
      <c r="N656" s="2107"/>
      <c r="O656" s="2107"/>
      <c r="P656" s="2107"/>
      <c r="Q656" s="2107"/>
      <c r="R656" s="2107"/>
      <c r="S656" s="2107"/>
      <c r="T656" s="2107"/>
      <c r="U656" s="2107"/>
      <c r="V656" s="2107"/>
      <c r="W656" s="2107"/>
      <c r="X656" s="2107"/>
      <c r="Y656" s="2107"/>
      <c r="Z656" s="2107"/>
      <c r="AA656" s="2107"/>
      <c r="AB656" s="2107"/>
      <c r="AC656" s="2107"/>
      <c r="AD656" s="2108"/>
    </row>
    <row r="657">
      <c r="A657" s="2105"/>
      <c r="B657" s="2105" t="s">
        <v>1795</v>
      </c>
      <c r="C657" s="2105" t="s">
        <v>1796</v>
      </c>
      <c r="D657" s="2106" t="s">
        <v>1797</v>
      </c>
      <c r="E657" s="2109" t="s">
        <v>1798</v>
      </c>
      <c r="F657" s="2106" t="s">
        <v>1799</v>
      </c>
      <c r="G657" s="2110" t="s">
        <v>1800</v>
      </c>
      <c r="H657" s="2110" t="s">
        <v>1801</v>
      </c>
      <c r="I657" s="2110" t="s">
        <v>1802</v>
      </c>
      <c r="J657" s="2107" t="s">
        <v>1803</v>
      </c>
      <c r="K657" s="2111" t="s">
        <v>1804</v>
      </c>
      <c r="L657" s="2111" t="s">
        <v>1805</v>
      </c>
      <c r="M657" s="2111" t="s">
        <v>1806</v>
      </c>
      <c r="N657" s="2111" t="s">
        <v>1807</v>
      </c>
      <c r="O657" s="2108" t="s">
        <v>1808</v>
      </c>
      <c r="P657" s="2111" t="s">
        <v>1809</v>
      </c>
      <c r="Q657" s="2108" t="s">
        <v>1810</v>
      </c>
      <c r="R657" s="2107" t="s">
        <v>1811</v>
      </c>
      <c r="S657" s="2108" t="s">
        <v>1812</v>
      </c>
      <c r="T657" s="2108" t="s">
        <v>1813</v>
      </c>
      <c r="U657" s="2108" t="s">
        <v>1814</v>
      </c>
      <c r="V657" s="2108" t="s">
        <v>1815</v>
      </c>
      <c r="W657" s="2108" t="s">
        <v>1816</v>
      </c>
      <c r="X657" s="2108" t="s">
        <v>1817</v>
      </c>
      <c r="Y657" s="2108" t="s">
        <v>1818</v>
      </c>
      <c r="Z657" s="2108" t="s">
        <v>1819</v>
      </c>
      <c r="AA657" s="2107" t="s">
        <v>1820</v>
      </c>
      <c r="AB657" s="2112" t="s">
        <v>1821</v>
      </c>
      <c r="AC657" s="2112" t="s">
        <v>1822</v>
      </c>
      <c r="AD657" s="2108" t="s">
        <v>1823</v>
      </c>
    </row>
    <row r="658">
      <c r="A658" s="2113" t="s">
        <v>1916</v>
      </c>
      <c r="B658" s="2123" t="s">
        <v>1837</v>
      </c>
      <c r="C658" s="2103" t="s">
        <v>1826</v>
      </c>
      <c r="D658" s="2127">
        <v>973.41</v>
      </c>
      <c r="E658" s="2115">
        <v>0</v>
      </c>
      <c r="F658" s="2060">
        <f t="shared" ref="F658:F664" si="1738">E658*2000*1.2</f>
      </c>
      <c r="G658" s="2057">
        <f t="shared" ref="G658:G664" si="982">F658/D658</f>
      </c>
      <c r="H658" s="2057">
        <f t="shared" ref="H658:H664" si="75">D658/E658</f>
      </c>
      <c r="I658" s="2057">
        <f t="shared" ref="I658:I664" si="431">F658/E658</f>
      </c>
      <c r="J658" s="2057">
        <f t="shared" ref="J658:J664" si="1840">D658/T658</f>
      </c>
      <c r="K658" s="2058">
        <f t="shared" ref="K658:K664" si="2031">O658/S658*1</f>
      </c>
      <c r="L658" s="2058">
        <f t="shared" ref="L658:L664" si="1400">T658/S658</f>
      </c>
      <c r="M658" s="2058">
        <f t="shared" ref="M658:M664" si="1578">V658/S658</f>
      </c>
      <c r="N658" s="2058">
        <f t="shared" ref="N658:N664" si="803">W658/V658</f>
      </c>
      <c r="O658" s="2059">
        <f t="shared" ref="O658:O664" si="1160">U658/P658</f>
      </c>
      <c r="P658" s="2092">
        <v>0.0083</v>
      </c>
      <c r="Q658" s="2093">
        <v>40</v>
      </c>
      <c r="R658" s="2057">
        <f t="shared" ref="R658:R663" si="253">(D658/S658)*1000</f>
      </c>
      <c r="S658" s="2059">
        <v>6706</v>
      </c>
      <c r="T658" s="2059">
        <v>127</v>
      </c>
      <c r="U658" s="2059">
        <v>17</v>
      </c>
      <c r="V658" s="2059">
        <v>138</v>
      </c>
      <c r="W658" s="2059">
        <v>1</v>
      </c>
      <c r="X658" s="2059">
        <v>0</v>
      </c>
      <c r="Y658" s="2059">
        <v>0</v>
      </c>
      <c r="Z658" s="2093">
        <v>6</v>
      </c>
      <c r="AA658" s="2057">
        <f t="shared" ref="AA658:AA664" si="609">AD658*1000/D658</f>
      </c>
      <c r="AB658" s="2116" t="s">
        <v>1905</v>
      </c>
      <c r="AC658" s="2116"/>
      <c r="AD658" s="2093">
        <v>8</v>
      </c>
    </row>
    <row r="659">
      <c r="A659" s="2113"/>
      <c r="B659" s="2123" t="s">
        <v>1837</v>
      </c>
      <c r="C659" s="2103" t="s">
        <v>1828</v>
      </c>
      <c r="D659" s="2114">
        <v>733.35</v>
      </c>
      <c r="E659" s="2115">
        <v>1</v>
      </c>
      <c r="F659" s="2060">
        <f t="shared" si="1738"/>
      </c>
      <c r="G659" s="2057">
        <f t="shared" si="982"/>
      </c>
      <c r="H659" s="2057">
        <f t="shared" si="75"/>
      </c>
      <c r="I659" s="2057">
        <f t="shared" si="431"/>
      </c>
      <c r="J659" s="2057">
        <f t="shared" si="1840"/>
      </c>
      <c r="K659" s="2058">
        <f t="shared" si="2031"/>
      </c>
      <c r="L659" s="2058">
        <f t="shared" si="1400"/>
      </c>
      <c r="M659" s="2058">
        <f t="shared" si="1578"/>
      </c>
      <c r="N659" s="2058">
        <f t="shared" si="803"/>
      </c>
      <c r="O659" s="2059">
        <f t="shared" si="1160"/>
      </c>
      <c r="P659" s="2092">
        <v>0.019</v>
      </c>
      <c r="Q659" s="2093">
        <v>48</v>
      </c>
      <c r="R659" s="2057">
        <f t="shared" si="253"/>
      </c>
      <c r="S659" s="2059">
        <v>5762</v>
      </c>
      <c r="T659" s="2059">
        <v>185</v>
      </c>
      <c r="U659" s="2059">
        <v>26</v>
      </c>
      <c r="V659" s="2059">
        <v>192</v>
      </c>
      <c r="W659" s="2059">
        <v>23</v>
      </c>
      <c r="X659" s="2093">
        <v>1</v>
      </c>
      <c r="Y659" s="2093">
        <v>0</v>
      </c>
      <c r="Z659" s="2093">
        <v>4</v>
      </c>
      <c r="AA659" s="2057">
        <f t="shared" si="609"/>
      </c>
      <c r="AB659" s="2116" t="s">
        <v>1905</v>
      </c>
      <c r="AC659" s="2116"/>
      <c r="AD659" s="2093">
        <v>12</v>
      </c>
    </row>
    <row r="660">
      <c r="A660" s="2113"/>
      <c r="B660" s="2118" t="s">
        <v>1832</v>
      </c>
      <c r="C660" s="2118"/>
      <c r="D660" s="2064">
        <f>SUM(D658:D659)</f>
      </c>
      <c r="E660" s="2119">
        <f>SUM(E658:E659)</f>
      </c>
      <c r="F660" s="2064">
        <f t="shared" si="1738"/>
      </c>
      <c r="G660" s="2061">
        <f t="shared" si="982"/>
      </c>
      <c r="H660" s="2061">
        <f t="shared" si="75"/>
      </c>
      <c r="I660" s="2061">
        <f t="shared" si="431"/>
      </c>
      <c r="J660" s="2061">
        <f t="shared" si="1840"/>
      </c>
      <c r="K660" s="2062">
        <f t="shared" si="2031"/>
      </c>
      <c r="L660" s="2062">
        <f t="shared" si="1400"/>
      </c>
      <c r="M660" s="2062">
        <f t="shared" si="1578"/>
      </c>
      <c r="N660" s="2062">
        <f t="shared" si="803"/>
      </c>
      <c r="O660" s="2063">
        <f t="shared" si="1160"/>
      </c>
      <c r="P660" s="2062">
        <f>AVERAGE(P658:P659)</f>
      </c>
      <c r="Q660" s="2064">
        <f>AVERAGE(Q658:Q659)</f>
      </c>
      <c r="R660" s="2061">
        <f t="shared" si="253"/>
      </c>
      <c r="S660" s="2063">
        <f>SUM(S658:S659)</f>
      </c>
      <c r="T660" s="2063">
        <f>SUM(T658:T659)</f>
      </c>
      <c r="U660" s="2063">
        <f>SUM(U658:U659)</f>
      </c>
      <c r="V660" s="2063">
        <f>SUM(V658:V659)</f>
      </c>
      <c r="W660" s="2063">
        <f>SUM(W658:W659)</f>
      </c>
      <c r="X660" s="2063">
        <f>SUM(X658:X659)</f>
      </c>
      <c r="Y660" s="2063">
        <f>SUM(Y658:Y659)</f>
      </c>
      <c r="Z660" s="2063">
        <f>SUM(Z658:Z659)</f>
      </c>
      <c r="AA660" s="2120">
        <f t="shared" si="609"/>
      </c>
      <c r="AB660" s="2121"/>
      <c r="AC660" s="2121"/>
      <c r="AD660" s="2122">
        <f>SUM(AD658:AD659)</f>
      </c>
    </row>
    <row r="661">
      <c r="A661" s="2113"/>
      <c r="B661" s="2123" t="s">
        <v>1847</v>
      </c>
      <c r="C661" s="2103" t="s">
        <v>1830</v>
      </c>
      <c r="D661" s="2127">
        <v>869.98</v>
      </c>
      <c r="E661" s="2115">
        <v>0</v>
      </c>
      <c r="F661" s="2060">
        <f t="shared" si="1738"/>
      </c>
      <c r="G661" s="2057">
        <f t="shared" si="982"/>
      </c>
      <c r="H661" s="2057">
        <f t="shared" si="75"/>
      </c>
      <c r="I661" s="2057">
        <f t="shared" si="431"/>
      </c>
      <c r="J661" s="2057">
        <f t="shared" si="1840"/>
      </c>
      <c r="K661" s="2058">
        <f t="shared" si="2031"/>
      </c>
      <c r="L661" s="2058">
        <f t="shared" si="1400"/>
      </c>
      <c r="M661" s="2058">
        <f t="shared" si="1578"/>
      </c>
      <c r="N661" s="2058">
        <f t="shared" si="803"/>
      </c>
      <c r="O661" s="2059">
        <f t="shared" si="1160"/>
      </c>
      <c r="P661" s="2092">
        <v>0.0247</v>
      </c>
      <c r="Q661" s="2093">
        <v>52</v>
      </c>
      <c r="R661" s="2057">
        <f t="shared" si="253"/>
      </c>
      <c r="S661" s="2059">
        <v>5885</v>
      </c>
      <c r="T661" s="2059">
        <v>206</v>
      </c>
      <c r="U661" s="2059">
        <v>30</v>
      </c>
      <c r="V661" s="2059">
        <v>230</v>
      </c>
      <c r="W661" s="2059">
        <v>15</v>
      </c>
      <c r="X661" s="2059">
        <v>3</v>
      </c>
      <c r="Y661" s="2059">
        <v>0</v>
      </c>
      <c r="Z661" s="2093">
        <v>8</v>
      </c>
      <c r="AA661" s="2057">
        <f t="shared" si="609"/>
      </c>
      <c r="AB661" s="2116" t="s">
        <v>1905</v>
      </c>
      <c r="AC661" s="2116"/>
      <c r="AD661" s="2093">
        <v>10</v>
      </c>
    </row>
    <row r="662">
      <c r="A662" s="2113"/>
      <c r="B662" s="2123" t="s">
        <v>1847</v>
      </c>
      <c r="C662" s="2103" t="s">
        <v>1831</v>
      </c>
      <c r="D662" s="2114">
        <v>568.1</v>
      </c>
      <c r="E662" s="2115">
        <v>0</v>
      </c>
      <c r="F662" s="2060">
        <f t="shared" si="1738"/>
      </c>
      <c r="G662" s="2057">
        <f t="shared" si="982"/>
      </c>
      <c r="H662" s="2057">
        <f t="shared" si="75"/>
      </c>
      <c r="I662" s="2057">
        <f t="shared" si="431"/>
      </c>
      <c r="J662" s="2057">
        <f t="shared" si="1840"/>
      </c>
      <c r="K662" s="2058">
        <f t="shared" si="2031"/>
      </c>
      <c r="L662" s="2058">
        <f t="shared" si="1400"/>
      </c>
      <c r="M662" s="2058">
        <f t="shared" si="1578"/>
      </c>
      <c r="N662" s="2058">
        <f t="shared" si="803"/>
      </c>
      <c r="O662" s="2059">
        <f t="shared" si="1160"/>
      </c>
      <c r="P662" s="2092">
        <v>0.0159</v>
      </c>
      <c r="Q662" s="2093">
        <v>50</v>
      </c>
      <c r="R662" s="2057">
        <f t="shared" si="253"/>
      </c>
      <c r="S662" s="2059">
        <v>4621</v>
      </c>
      <c r="T662" s="2059">
        <v>177</v>
      </c>
      <c r="U662" s="2059">
        <v>14</v>
      </c>
      <c r="V662" s="2059">
        <v>200</v>
      </c>
      <c r="W662" s="2059">
        <v>13</v>
      </c>
      <c r="X662" s="2059">
        <v>1</v>
      </c>
      <c r="Y662" s="2059">
        <v>1</v>
      </c>
      <c r="Z662" s="2059">
        <v>4</v>
      </c>
      <c r="AA662" s="2057">
        <f t="shared" si="609"/>
      </c>
      <c r="AB662" s="2116" t="s">
        <v>1905</v>
      </c>
      <c r="AC662" s="2116"/>
      <c r="AD662" s="2093">
        <v>8</v>
      </c>
    </row>
    <row r="663">
      <c r="A663" s="2113"/>
      <c r="B663" s="2118" t="s">
        <v>1832</v>
      </c>
      <c r="C663" s="2118"/>
      <c r="D663" s="2064">
        <f>SUM(D661:D662)</f>
      </c>
      <c r="E663" s="2064">
        <f>SUM(E661:E662)</f>
      </c>
      <c r="F663" s="2064">
        <f t="shared" si="1738"/>
      </c>
      <c r="G663" s="2061">
        <f t="shared" si="982"/>
      </c>
      <c r="H663" s="2061">
        <f t="shared" si="75"/>
      </c>
      <c r="I663" s="2061">
        <f t="shared" si="431"/>
      </c>
      <c r="J663" s="2061">
        <f t="shared" si="1840"/>
      </c>
      <c r="K663" s="2062">
        <f t="shared" si="2031"/>
      </c>
      <c r="L663" s="2062">
        <f t="shared" si="1400"/>
      </c>
      <c r="M663" s="2062">
        <f t="shared" si="1578"/>
      </c>
      <c r="N663" s="2062">
        <f t="shared" si="803"/>
      </c>
      <c r="O663" s="2063">
        <f t="shared" si="1160"/>
      </c>
      <c r="P663" s="2062">
        <f>AVERAGE(P661:P662)</f>
      </c>
      <c r="Q663" s="2064">
        <f>AVERAGE(Q661:Q662)</f>
      </c>
      <c r="R663" s="2064">
        <f t="shared" si="253"/>
      </c>
      <c r="S663" s="2063">
        <f>SUM(S661:S662)</f>
      </c>
      <c r="T663" s="2063">
        <f>SUM(T661:T662)</f>
      </c>
      <c r="U663" s="2063">
        <f>SUM(U661:U662)</f>
      </c>
      <c r="V663" s="2063">
        <f>SUM(V661:V662)</f>
      </c>
      <c r="W663" s="2063">
        <f>SUM(W661:W662)</f>
      </c>
      <c r="X663" s="2063">
        <f>SUM(X661:X662)</f>
      </c>
      <c r="Y663" s="2063">
        <f>SUM(Y661:Y662)</f>
      </c>
      <c r="Z663" s="2063">
        <f>SUM(Z661:Z662)</f>
      </c>
      <c r="AA663" s="2120">
        <f t="shared" si="609"/>
      </c>
      <c r="AB663" s="2121"/>
      <c r="AC663" s="2121"/>
      <c r="AD663" s="2122">
        <f>SUM(AD661:AD662)</f>
      </c>
    </row>
    <row r="664">
      <c r="A664" s="2113"/>
      <c r="B664" s="2124" t="s">
        <v>1833</v>
      </c>
      <c r="C664" s="2124"/>
      <c r="D664" s="2069">
        <f>D663+D660</f>
      </c>
      <c r="E664" s="2069">
        <f>E663+E660</f>
      </c>
      <c r="F664" s="2069">
        <f t="shared" si="1738"/>
      </c>
      <c r="G664" s="2065">
        <f t="shared" si="982"/>
      </c>
      <c r="H664" s="2065">
        <f t="shared" si="75"/>
      </c>
      <c r="I664" s="2065">
        <f t="shared" si="431"/>
      </c>
      <c r="J664" s="2065">
        <f t="shared" si="1840"/>
      </c>
      <c r="K664" s="2066">
        <f t="shared" si="2031"/>
      </c>
      <c r="L664" s="2066">
        <f t="shared" si="1400"/>
      </c>
      <c r="M664" s="2066">
        <f t="shared" si="1578"/>
      </c>
      <c r="N664" s="2066">
        <f t="shared" si="803"/>
      </c>
      <c r="O664" s="2067">
        <f t="shared" si="1160"/>
      </c>
      <c r="P664" s="2068">
        <f>(P663+P660)/2</f>
      </c>
      <c r="Q664" s="2067">
        <f>(Q663+Q660)/2</f>
      </c>
      <c r="R664" s="2069">
        <f>(R663+R660)/2</f>
      </c>
      <c r="S664" s="2067">
        <f>S663+S660</f>
      </c>
      <c r="T664" s="2067">
        <f>T663+T660</f>
      </c>
      <c r="U664" s="2067">
        <f>U663+U660</f>
      </c>
      <c r="V664" s="2067">
        <f>V663+V660</f>
      </c>
      <c r="W664" s="2067">
        <f>W663+W660</f>
      </c>
      <c r="X664" s="2067">
        <f>X663+X660</f>
      </c>
      <c r="Y664" s="2067">
        <f>Y663+Y660</f>
      </c>
      <c r="Z664" s="2067">
        <f>Z663+Z660</f>
      </c>
      <c r="AA664" s="2125">
        <f t="shared" si="609"/>
      </c>
      <c r="AB664" s="2126"/>
      <c r="AC664" s="2126"/>
      <c r="AD664" s="2067">
        <f>AD663+AD660</f>
      </c>
    </row>
    <row r="665">
      <c r="A665" s="2105" t="s">
        <v>1834</v>
      </c>
      <c r="B665" s="2105" t="s">
        <v>1792</v>
      </c>
      <c r="C665" s="2105"/>
      <c r="D665" s="2106" t="s">
        <v>1793</v>
      </c>
      <c r="E665" s="2106"/>
      <c r="F665" s="2106"/>
      <c r="G665" s="2106"/>
      <c r="H665" s="2106"/>
      <c r="I665" s="2106"/>
      <c r="J665" s="2107" t="s">
        <v>1794</v>
      </c>
      <c r="K665" s="2107"/>
      <c r="L665" s="2107"/>
      <c r="M665" s="2107"/>
      <c r="N665" s="2107"/>
      <c r="O665" s="2107"/>
      <c r="P665" s="2107"/>
      <c r="Q665" s="2107"/>
      <c r="R665" s="2107"/>
      <c r="S665" s="2107"/>
      <c r="T665" s="2107"/>
      <c r="U665" s="2107"/>
      <c r="V665" s="2107"/>
      <c r="W665" s="2107"/>
      <c r="X665" s="2107"/>
      <c r="Y665" s="2107"/>
      <c r="Z665" s="2107"/>
      <c r="AA665" s="2107"/>
      <c r="AB665" s="2107"/>
      <c r="AC665" s="2107"/>
      <c r="AD665" s="2108"/>
    </row>
    <row r="666">
      <c r="A666" s="2105"/>
      <c r="B666" s="2105" t="s">
        <v>1795</v>
      </c>
      <c r="C666" s="2105" t="s">
        <v>1796</v>
      </c>
      <c r="D666" s="2106" t="s">
        <v>1797</v>
      </c>
      <c r="E666" s="2109" t="s">
        <v>1798</v>
      </c>
      <c r="F666" s="2106" t="s">
        <v>1799</v>
      </c>
      <c r="G666" s="2110" t="s">
        <v>1800</v>
      </c>
      <c r="H666" s="2110" t="s">
        <v>1801</v>
      </c>
      <c r="I666" s="2110" t="s">
        <v>1802</v>
      </c>
      <c r="J666" s="2107" t="s">
        <v>1803</v>
      </c>
      <c r="K666" s="2111" t="s">
        <v>1804</v>
      </c>
      <c r="L666" s="2111" t="s">
        <v>1805</v>
      </c>
      <c r="M666" s="2111" t="s">
        <v>1806</v>
      </c>
      <c r="N666" s="2111" t="s">
        <v>1807</v>
      </c>
      <c r="O666" s="2108" t="s">
        <v>1808</v>
      </c>
      <c r="P666" s="2111" t="s">
        <v>1809</v>
      </c>
      <c r="Q666" s="2108" t="s">
        <v>1810</v>
      </c>
      <c r="R666" s="2107" t="s">
        <v>1811</v>
      </c>
      <c r="S666" s="2108" t="s">
        <v>1812</v>
      </c>
      <c r="T666" s="2108" t="s">
        <v>1813</v>
      </c>
      <c r="U666" s="2108" t="s">
        <v>1814</v>
      </c>
      <c r="V666" s="2108" t="s">
        <v>1815</v>
      </c>
      <c r="W666" s="2108" t="s">
        <v>1816</v>
      </c>
      <c r="X666" s="2108" t="s">
        <v>1817</v>
      </c>
      <c r="Y666" s="2108" t="s">
        <v>1818</v>
      </c>
      <c r="Z666" s="2108" t="s">
        <v>1819</v>
      </c>
      <c r="AA666" s="2107" t="s">
        <v>1820</v>
      </c>
      <c r="AB666" s="2112" t="s">
        <v>1821</v>
      </c>
      <c r="AC666" s="2112" t="s">
        <v>1822</v>
      </c>
      <c r="AD666" s="2108" t="s">
        <v>1823</v>
      </c>
    </row>
    <row r="667">
      <c r="A667" s="2113" t="s">
        <v>1917</v>
      </c>
      <c r="B667" s="2123" t="s">
        <v>1837</v>
      </c>
      <c r="C667" s="2103" t="s">
        <v>1826</v>
      </c>
      <c r="D667" s="2127">
        <v>1002.01</v>
      </c>
      <c r="E667" s="2115">
        <v>1</v>
      </c>
      <c r="F667" s="2060">
        <f t="shared" ref="F667:F673" si="1739">E667*2000*1.2</f>
      </c>
      <c r="G667" s="2057">
        <f t="shared" ref="G667:G673" si="983">F667/D667</f>
      </c>
      <c r="H667" s="2057">
        <f t="shared" ref="H667:H673" si="76">D667/E667</f>
      </c>
      <c r="I667" s="2057">
        <f t="shared" ref="I667:I673" si="432">F667/E667</f>
      </c>
      <c r="J667" s="2057">
        <f t="shared" ref="J667:J673" si="1841">D667/T667</f>
      </c>
      <c r="K667" s="2058">
        <f t="shared" ref="K667:K673" si="2032">O667/S667*1</f>
      </c>
      <c r="L667" s="2058">
        <f t="shared" ref="L667:L673" si="1401">T667/S667</f>
      </c>
      <c r="M667" s="2058">
        <f t="shared" ref="M667:M673" si="1579">V667/S667</f>
      </c>
      <c r="N667" s="2058">
        <f t="shared" ref="N667:N673" si="804">W667/V667</f>
      </c>
      <c r="O667" s="2059">
        <f t="shared" ref="O667:O673" si="1161">U667/P667</f>
      </c>
      <c r="P667" s="2092">
        <v>0.0095</v>
      </c>
      <c r="Q667" s="2093">
        <v>57</v>
      </c>
      <c r="R667" s="2057">
        <f t="shared" ref="R667:R672" si="254">(D667/S667)*1000</f>
      </c>
      <c r="S667" s="2059">
        <v>7288</v>
      </c>
      <c r="T667" s="2059">
        <v>170</v>
      </c>
      <c r="U667" s="2059">
        <v>22</v>
      </c>
      <c r="V667" s="2059">
        <v>172</v>
      </c>
      <c r="W667" s="2059">
        <v>23</v>
      </c>
      <c r="X667" s="2059">
        <v>1</v>
      </c>
      <c r="Y667" s="2059">
        <v>1</v>
      </c>
      <c r="Z667" s="2093">
        <v>3</v>
      </c>
      <c r="AA667" s="2057">
        <f t="shared" ref="AA667:AA673" si="610">AD667*1000/D667</f>
      </c>
      <c r="AB667" s="2116" t="s">
        <v>1905</v>
      </c>
      <c r="AC667" s="2116"/>
      <c r="AD667" s="2093">
        <v>14</v>
      </c>
    </row>
    <row r="668">
      <c r="A668" s="2113"/>
      <c r="B668" s="2123" t="s">
        <v>1837</v>
      </c>
      <c r="C668" s="2103" t="s">
        <v>1828</v>
      </c>
      <c r="D668" s="2114">
        <v>991.13</v>
      </c>
      <c r="E668" s="2115">
        <v>1</v>
      </c>
      <c r="F668" s="2060">
        <f t="shared" si="1739"/>
      </c>
      <c r="G668" s="2057">
        <f t="shared" si="983"/>
      </c>
      <c r="H668" s="2057">
        <f t="shared" si="76"/>
      </c>
      <c r="I668" s="2057">
        <f t="shared" si="432"/>
      </c>
      <c r="J668" s="2057">
        <f t="shared" si="1841"/>
      </c>
      <c r="K668" s="2058">
        <f t="shared" si="2032"/>
      </c>
      <c r="L668" s="2058">
        <f t="shared" si="1401"/>
      </c>
      <c r="M668" s="2058">
        <f t="shared" si="1579"/>
      </c>
      <c r="N668" s="2058">
        <f t="shared" si="804"/>
      </c>
      <c r="O668" s="2059">
        <f t="shared" si="1161"/>
      </c>
      <c r="P668" s="2092">
        <v>0.0116</v>
      </c>
      <c r="Q668" s="2093">
        <v>44</v>
      </c>
      <c r="R668" s="2057">
        <f t="shared" si="254"/>
      </c>
      <c r="S668" s="2059">
        <v>8280</v>
      </c>
      <c r="T668" s="2059">
        <v>343</v>
      </c>
      <c r="U668" s="2059">
        <v>28</v>
      </c>
      <c r="V668" s="2059">
        <v>353</v>
      </c>
      <c r="W668" s="2059">
        <v>16</v>
      </c>
      <c r="X668" s="2093">
        <v>2</v>
      </c>
      <c r="Y668" s="2093">
        <v>0</v>
      </c>
      <c r="Z668" s="2093">
        <v>3</v>
      </c>
      <c r="AA668" s="2057">
        <f t="shared" si="610"/>
      </c>
      <c r="AB668" s="2116" t="s">
        <v>1905</v>
      </c>
      <c r="AC668" s="2116"/>
      <c r="AD668" s="2093">
        <v>10</v>
      </c>
    </row>
    <row r="669">
      <c r="A669" s="2113"/>
      <c r="B669" s="2118" t="s">
        <v>1832</v>
      </c>
      <c r="C669" s="2118"/>
      <c r="D669" s="2064">
        <f>SUM(D667:D668)</f>
      </c>
      <c r="E669" s="2119">
        <f>SUM(E667:E668)</f>
      </c>
      <c r="F669" s="2064">
        <f t="shared" si="1739"/>
      </c>
      <c r="G669" s="2061">
        <f t="shared" si="983"/>
      </c>
      <c r="H669" s="2061">
        <f t="shared" si="76"/>
      </c>
      <c r="I669" s="2061">
        <f t="shared" si="432"/>
      </c>
      <c r="J669" s="2061">
        <f t="shared" si="1841"/>
      </c>
      <c r="K669" s="2062">
        <f t="shared" si="2032"/>
      </c>
      <c r="L669" s="2062">
        <f t="shared" si="1401"/>
      </c>
      <c r="M669" s="2062">
        <f t="shared" si="1579"/>
      </c>
      <c r="N669" s="2062">
        <f t="shared" si="804"/>
      </c>
      <c r="O669" s="2063">
        <f t="shared" si="1161"/>
      </c>
      <c r="P669" s="2062">
        <f>AVERAGE(P667:P668)</f>
      </c>
      <c r="Q669" s="2064">
        <f>AVERAGE(Q667:Q668)</f>
      </c>
      <c r="R669" s="2061">
        <f t="shared" si="254"/>
      </c>
      <c r="S669" s="2063">
        <f>SUM(S667:S668)</f>
      </c>
      <c r="T669" s="2063">
        <f>SUM(T667:T668)</f>
      </c>
      <c r="U669" s="2063">
        <f>SUM(U667:U668)</f>
      </c>
      <c r="V669" s="2063">
        <f>SUM(V667:V668)</f>
      </c>
      <c r="W669" s="2063">
        <f>SUM(W667:W668)</f>
      </c>
      <c r="X669" s="2063">
        <f>SUM(X667:X668)</f>
      </c>
      <c r="Y669" s="2063">
        <f>SUM(Y667:Y668)</f>
      </c>
      <c r="Z669" s="2063">
        <f>SUM(Z667:Z668)</f>
      </c>
      <c r="AA669" s="2120">
        <f t="shared" si="610"/>
      </c>
      <c r="AB669" s="2121"/>
      <c r="AC669" s="2121"/>
      <c r="AD669" s="2122">
        <f>SUM(AD667:AD668)</f>
      </c>
    </row>
    <row r="670">
      <c r="A670" s="2113"/>
      <c r="B670" s="2123" t="s">
        <v>1825</v>
      </c>
      <c r="C670" s="2103" t="s">
        <v>1830</v>
      </c>
      <c r="D670" s="2127">
        <v>874.25</v>
      </c>
      <c r="E670" s="2115">
        <v>0</v>
      </c>
      <c r="F670" s="2060">
        <f t="shared" si="1739"/>
      </c>
      <c r="G670" s="2057">
        <f t="shared" si="983"/>
      </c>
      <c r="H670" s="2057">
        <f t="shared" si="76"/>
      </c>
      <c r="I670" s="2057">
        <f t="shared" si="432"/>
      </c>
      <c r="J670" s="2057">
        <f t="shared" si="1841"/>
      </c>
      <c r="K670" s="2058">
        <f t="shared" si="2032"/>
      </c>
      <c r="L670" s="2058">
        <f t="shared" si="1401"/>
      </c>
      <c r="M670" s="2058">
        <f t="shared" si="1579"/>
      </c>
      <c r="N670" s="2058">
        <f t="shared" si="804"/>
      </c>
      <c r="O670" s="2059">
        <f t="shared" si="1161"/>
      </c>
      <c r="P670" s="2092">
        <v>0.0167</v>
      </c>
      <c r="Q670" s="2093">
        <v>42</v>
      </c>
      <c r="R670" s="2057">
        <f t="shared" si="254"/>
      </c>
      <c r="S670" s="2059">
        <v>7063</v>
      </c>
      <c r="T670" s="2059">
        <v>323</v>
      </c>
      <c r="U670" s="2059">
        <v>31</v>
      </c>
      <c r="V670" s="2059">
        <v>350</v>
      </c>
      <c r="W670" s="2059">
        <v>26</v>
      </c>
      <c r="X670" s="2059">
        <v>1</v>
      </c>
      <c r="Y670" s="2059">
        <v>0</v>
      </c>
      <c r="Z670" s="2093">
        <v>4</v>
      </c>
      <c r="AA670" s="2057">
        <f t="shared" si="610"/>
      </c>
      <c r="AB670" s="2116" t="s">
        <v>1905</v>
      </c>
      <c r="AC670" s="2116"/>
      <c r="AD670" s="2093">
        <v>12</v>
      </c>
    </row>
    <row r="671">
      <c r="A671" s="2113"/>
      <c r="B671" s="2123" t="s">
        <v>1825</v>
      </c>
      <c r="C671" s="2103" t="s">
        <v>1831</v>
      </c>
      <c r="D671" s="2114">
        <v>405.1</v>
      </c>
      <c r="E671" s="2115">
        <v>1</v>
      </c>
      <c r="F671" s="2060">
        <f t="shared" si="1739"/>
      </c>
      <c r="G671" s="2057">
        <f t="shared" si="983"/>
      </c>
      <c r="H671" s="2057">
        <f t="shared" si="76"/>
      </c>
      <c r="I671" s="2057">
        <f t="shared" si="432"/>
      </c>
      <c r="J671" s="2057">
        <f t="shared" si="1841"/>
      </c>
      <c r="K671" s="2058">
        <f t="shared" si="2032"/>
      </c>
      <c r="L671" s="2058">
        <f t="shared" si="1401"/>
      </c>
      <c r="M671" s="2058">
        <f t="shared" si="1579"/>
      </c>
      <c r="N671" s="2058">
        <f t="shared" si="804"/>
      </c>
      <c r="O671" s="2059">
        <f t="shared" si="1161"/>
      </c>
      <c r="P671" s="2092">
        <v>0.0201</v>
      </c>
      <c r="Q671" s="2093">
        <v>44</v>
      </c>
      <c r="R671" s="2057">
        <f t="shared" si="254"/>
      </c>
      <c r="S671" s="2059">
        <v>3137</v>
      </c>
      <c r="T671" s="2059">
        <v>153</v>
      </c>
      <c r="U671" s="2059">
        <v>15</v>
      </c>
      <c r="V671" s="2059">
        <v>170</v>
      </c>
      <c r="W671" s="2059">
        <v>14</v>
      </c>
      <c r="X671" s="2059">
        <v>1</v>
      </c>
      <c r="Y671" s="2059">
        <v>0</v>
      </c>
      <c r="Z671" s="2059">
        <v>2</v>
      </c>
      <c r="AA671" s="2057">
        <f t="shared" si="610"/>
      </c>
      <c r="AB671" s="2116" t="s">
        <v>1905</v>
      </c>
      <c r="AC671" s="2116"/>
      <c r="AD671" s="2093">
        <v>12</v>
      </c>
    </row>
    <row r="672">
      <c r="A672" s="2113"/>
      <c r="B672" s="2118" t="s">
        <v>1832</v>
      </c>
      <c r="C672" s="2118"/>
      <c r="D672" s="2064">
        <f>SUM(D670:D671)</f>
      </c>
      <c r="E672" s="2064">
        <f>SUM(E670:E671)</f>
      </c>
      <c r="F672" s="2064">
        <f t="shared" si="1739"/>
      </c>
      <c r="G672" s="2061">
        <f t="shared" si="983"/>
      </c>
      <c r="H672" s="2061">
        <f t="shared" si="76"/>
      </c>
      <c r="I672" s="2061">
        <f t="shared" si="432"/>
      </c>
      <c r="J672" s="2061">
        <f t="shared" si="1841"/>
      </c>
      <c r="K672" s="2062">
        <f t="shared" si="2032"/>
      </c>
      <c r="L672" s="2062">
        <f t="shared" si="1401"/>
      </c>
      <c r="M672" s="2062">
        <f t="shared" si="1579"/>
      </c>
      <c r="N672" s="2062">
        <f t="shared" si="804"/>
      </c>
      <c r="O672" s="2063">
        <f t="shared" si="1161"/>
      </c>
      <c r="P672" s="2062">
        <f>AVERAGE(P670:P671)</f>
      </c>
      <c r="Q672" s="2064">
        <f>AVERAGE(Q670:Q671)</f>
      </c>
      <c r="R672" s="2064">
        <f t="shared" si="254"/>
      </c>
      <c r="S672" s="2063">
        <f>SUM(S670:S671)</f>
      </c>
      <c r="T672" s="2063">
        <f>SUM(T670:T671)</f>
      </c>
      <c r="U672" s="2063">
        <f>SUM(U670:U671)</f>
      </c>
      <c r="V672" s="2063">
        <f>SUM(V670:V671)</f>
      </c>
      <c r="W672" s="2063">
        <f>SUM(W670:W671)</f>
      </c>
      <c r="X672" s="2063">
        <f>SUM(X670:X671)</f>
      </c>
      <c r="Y672" s="2063">
        <f>SUM(Y670:Y671)</f>
      </c>
      <c r="Z672" s="2063">
        <f>SUM(Z670:Z671)</f>
      </c>
      <c r="AA672" s="2120">
        <f t="shared" si="610"/>
      </c>
      <c r="AB672" s="2121"/>
      <c r="AC672" s="2121"/>
      <c r="AD672" s="2122">
        <f>SUM(AD670:AD671)</f>
      </c>
    </row>
    <row r="673">
      <c r="A673" s="2113"/>
      <c r="B673" s="2124" t="s">
        <v>1833</v>
      </c>
      <c r="C673" s="2124"/>
      <c r="D673" s="2069">
        <f>D672+D669</f>
      </c>
      <c r="E673" s="2069">
        <f>E672+E669</f>
      </c>
      <c r="F673" s="2069">
        <f t="shared" si="1739"/>
      </c>
      <c r="G673" s="2065">
        <f t="shared" si="983"/>
      </c>
      <c r="H673" s="2065">
        <f t="shared" si="76"/>
      </c>
      <c r="I673" s="2065">
        <f t="shared" si="432"/>
      </c>
      <c r="J673" s="2065">
        <f t="shared" si="1841"/>
      </c>
      <c r="K673" s="2066">
        <f t="shared" si="2032"/>
      </c>
      <c r="L673" s="2066">
        <f t="shared" si="1401"/>
      </c>
      <c r="M673" s="2066">
        <f t="shared" si="1579"/>
      </c>
      <c r="N673" s="2066">
        <f t="shared" si="804"/>
      </c>
      <c r="O673" s="2067">
        <f t="shared" si="1161"/>
      </c>
      <c r="P673" s="2068">
        <f>(P672+P669)/2</f>
      </c>
      <c r="Q673" s="2067">
        <f>(Q672+Q669)/2</f>
      </c>
      <c r="R673" s="2069">
        <f>(R672+R669)/2</f>
      </c>
      <c r="S673" s="2067">
        <f>S672+S669</f>
      </c>
      <c r="T673" s="2067">
        <f>T672+T669</f>
      </c>
      <c r="U673" s="2067">
        <f>U672+U669</f>
      </c>
      <c r="V673" s="2067">
        <f>V672+V669</f>
      </c>
      <c r="W673" s="2067">
        <f>W672+W669</f>
      </c>
      <c r="X673" s="2067">
        <f>X672+X669</f>
      </c>
      <c r="Y673" s="2067">
        <f>Y672+Y669</f>
      </c>
      <c r="Z673" s="2067">
        <f>Z672+Z669</f>
      </c>
      <c r="AA673" s="2125">
        <f t="shared" si="610"/>
      </c>
      <c r="AB673" s="2126"/>
      <c r="AC673" s="2126"/>
      <c r="AD673" s="2067">
        <f>AD672+AD669</f>
      </c>
    </row>
    <row r="674">
      <c r="A674" s="2105" t="s">
        <v>1834</v>
      </c>
      <c r="B674" s="2105" t="s">
        <v>1792</v>
      </c>
      <c r="C674" s="2105"/>
      <c r="D674" s="2106" t="s">
        <v>1793</v>
      </c>
      <c r="E674" s="2106"/>
      <c r="F674" s="2106"/>
      <c r="G674" s="2106"/>
      <c r="H674" s="2106"/>
      <c r="I674" s="2106"/>
      <c r="J674" s="2107" t="s">
        <v>1794</v>
      </c>
      <c r="K674" s="2107"/>
      <c r="L674" s="2107"/>
      <c r="M674" s="2107"/>
      <c r="N674" s="2107"/>
      <c r="O674" s="2107"/>
      <c r="P674" s="2107"/>
      <c r="Q674" s="2107"/>
      <c r="R674" s="2107"/>
      <c r="S674" s="2107"/>
      <c r="T674" s="2107"/>
      <c r="U674" s="2107"/>
      <c r="V674" s="2107"/>
      <c r="W674" s="2107"/>
      <c r="X674" s="2107"/>
      <c r="Y674" s="2107"/>
      <c r="Z674" s="2107"/>
      <c r="AA674" s="2107"/>
      <c r="AB674" s="2107"/>
      <c r="AC674" s="2107"/>
      <c r="AD674" s="2108"/>
    </row>
    <row r="675">
      <c r="A675" s="2105"/>
      <c r="B675" s="2105" t="s">
        <v>1795</v>
      </c>
      <c r="C675" s="2105" t="s">
        <v>1796</v>
      </c>
      <c r="D675" s="2106" t="s">
        <v>1797</v>
      </c>
      <c r="E675" s="2109" t="s">
        <v>1798</v>
      </c>
      <c r="F675" s="2106" t="s">
        <v>1799</v>
      </c>
      <c r="G675" s="2110" t="s">
        <v>1800</v>
      </c>
      <c r="H675" s="2110" t="s">
        <v>1801</v>
      </c>
      <c r="I675" s="2110" t="s">
        <v>1802</v>
      </c>
      <c r="J675" s="2107" t="s">
        <v>1803</v>
      </c>
      <c r="K675" s="2111" t="s">
        <v>1804</v>
      </c>
      <c r="L675" s="2111" t="s">
        <v>1805</v>
      </c>
      <c r="M675" s="2111" t="s">
        <v>1806</v>
      </c>
      <c r="N675" s="2111" t="s">
        <v>1807</v>
      </c>
      <c r="O675" s="2108" t="s">
        <v>1808</v>
      </c>
      <c r="P675" s="2111" t="s">
        <v>1809</v>
      </c>
      <c r="Q675" s="2108" t="s">
        <v>1810</v>
      </c>
      <c r="R675" s="2107" t="s">
        <v>1811</v>
      </c>
      <c r="S675" s="2108" t="s">
        <v>1812</v>
      </c>
      <c r="T675" s="2108" t="s">
        <v>1813</v>
      </c>
      <c r="U675" s="2108" t="s">
        <v>1814</v>
      </c>
      <c r="V675" s="2108" t="s">
        <v>1815</v>
      </c>
      <c r="W675" s="2108" t="s">
        <v>1816</v>
      </c>
      <c r="X675" s="2108" t="s">
        <v>1817</v>
      </c>
      <c r="Y675" s="2108" t="s">
        <v>1818</v>
      </c>
      <c r="Z675" s="2108" t="s">
        <v>1819</v>
      </c>
      <c r="AA675" s="2107" t="s">
        <v>1820</v>
      </c>
      <c r="AB675" s="2112" t="s">
        <v>1821</v>
      </c>
      <c r="AC675" s="2112" t="s">
        <v>1822</v>
      </c>
      <c r="AD675" s="2108" t="s">
        <v>1823</v>
      </c>
    </row>
    <row r="676">
      <c r="A676" s="2113" t="s">
        <v>1918</v>
      </c>
      <c r="B676" s="2123" t="s">
        <v>1847</v>
      </c>
      <c r="C676" s="2103" t="s">
        <v>1826</v>
      </c>
      <c r="D676" s="2127">
        <v>1160.62</v>
      </c>
      <c r="E676" s="2115">
        <v>1</v>
      </c>
      <c r="F676" s="2060">
        <f t="shared" ref="F676:F682" si="1740">E676*2000*1.2</f>
      </c>
      <c r="G676" s="2057">
        <f t="shared" ref="G676:G682" si="984">F676/D676</f>
      </c>
      <c r="H676" s="2057">
        <f t="shared" ref="H676:H682" si="77">D676/E676</f>
      </c>
      <c r="I676" s="2057">
        <f t="shared" ref="I676:I682" si="433">F676/E676</f>
      </c>
      <c r="J676" s="2057">
        <f t="shared" ref="J676:J682" si="1842">D676/T676</f>
      </c>
      <c r="K676" s="2058">
        <f t="shared" ref="K676:K682" si="2033">O676/S676*1</f>
      </c>
      <c r="L676" s="2058">
        <f t="shared" ref="L676:L682" si="1402">T676/S676</f>
      </c>
      <c r="M676" s="2058">
        <f t="shared" ref="M676:M682" si="1580">V676/S676</f>
      </c>
      <c r="N676" s="2058">
        <f t="shared" ref="N676:N682" si="805">W676/V676</f>
      </c>
      <c r="O676" s="2059">
        <f t="shared" ref="O676:O682" si="1162">U676/P676</f>
      </c>
      <c r="P676" s="2092">
        <v>0.0098</v>
      </c>
      <c r="Q676" s="2093">
        <v>38</v>
      </c>
      <c r="R676" s="2057">
        <f t="shared" ref="R676:R681" si="255">(D676/S676)*1000</f>
      </c>
      <c r="S676" s="2059">
        <v>10423</v>
      </c>
      <c r="T676" s="2059">
        <v>273</v>
      </c>
      <c r="U676" s="2059">
        <v>27</v>
      </c>
      <c r="V676" s="2059">
        <v>283</v>
      </c>
      <c r="W676" s="2059">
        <v>7</v>
      </c>
      <c r="X676" s="2059">
        <v>1</v>
      </c>
      <c r="Y676" s="2059">
        <v>0</v>
      </c>
      <c r="Z676" s="2093">
        <v>6</v>
      </c>
      <c r="AA676" s="2057">
        <f t="shared" ref="AA676:AA682" si="611">AD676*1000/D676</f>
      </c>
      <c r="AB676" s="2116" t="s">
        <v>1905</v>
      </c>
      <c r="AC676" s="2116"/>
      <c r="AD676" s="2093">
        <v>7</v>
      </c>
    </row>
    <row r="677">
      <c r="A677" s="2113"/>
      <c r="B677" s="2123" t="s">
        <v>1847</v>
      </c>
      <c r="C677" s="2103" t="s">
        <v>1828</v>
      </c>
      <c r="D677" s="2114">
        <v>1114.55</v>
      </c>
      <c r="E677" s="2115">
        <v>1</v>
      </c>
      <c r="F677" s="2060">
        <f t="shared" si="1740"/>
      </c>
      <c r="G677" s="2057">
        <f t="shared" si="984"/>
      </c>
      <c r="H677" s="2057">
        <f t="shared" si="77"/>
      </c>
      <c r="I677" s="2057">
        <f t="shared" si="433"/>
      </c>
      <c r="J677" s="2057">
        <f t="shared" si="1842"/>
      </c>
      <c r="K677" s="2058">
        <f t="shared" si="2033"/>
      </c>
      <c r="L677" s="2058">
        <f t="shared" si="1402"/>
      </c>
      <c r="M677" s="2058">
        <f t="shared" si="1580"/>
      </c>
      <c r="N677" s="2058">
        <f t="shared" si="805"/>
      </c>
      <c r="O677" s="2059">
        <f t="shared" si="1162"/>
      </c>
      <c r="P677" s="2092">
        <v>0.0198</v>
      </c>
      <c r="Q677" s="2093">
        <v>41</v>
      </c>
      <c r="R677" s="2057">
        <f t="shared" si="255"/>
      </c>
      <c r="S677" s="2059">
        <v>8855</v>
      </c>
      <c r="T677" s="2059">
        <v>367</v>
      </c>
      <c r="U677" s="2059">
        <v>41</v>
      </c>
      <c r="V677" s="2059">
        <v>415</v>
      </c>
      <c r="W677" s="2059">
        <v>31</v>
      </c>
      <c r="X677" s="2093">
        <v>2</v>
      </c>
      <c r="Y677" s="2093">
        <v>0</v>
      </c>
      <c r="Z677" s="2093">
        <v>5</v>
      </c>
      <c r="AA677" s="2057">
        <f t="shared" si="611"/>
      </c>
      <c r="AB677" s="2116" t="s">
        <v>1905</v>
      </c>
      <c r="AC677" s="2116"/>
      <c r="AD677" s="2093">
        <v>11</v>
      </c>
    </row>
    <row r="678">
      <c r="A678" s="2113"/>
      <c r="B678" s="2118" t="s">
        <v>1832</v>
      </c>
      <c r="C678" s="2118"/>
      <c r="D678" s="2064">
        <f>SUM(D676:D677)</f>
      </c>
      <c r="E678" s="2119">
        <f>SUM(E676:E677)</f>
      </c>
      <c r="F678" s="2064">
        <f t="shared" si="1740"/>
      </c>
      <c r="G678" s="2061">
        <f t="shared" si="984"/>
      </c>
      <c r="H678" s="2061">
        <f t="shared" si="77"/>
      </c>
      <c r="I678" s="2061">
        <f t="shared" si="433"/>
      </c>
      <c r="J678" s="2061">
        <f t="shared" si="1842"/>
      </c>
      <c r="K678" s="2062">
        <f t="shared" si="2033"/>
      </c>
      <c r="L678" s="2062">
        <f t="shared" si="1402"/>
      </c>
      <c r="M678" s="2062">
        <f t="shared" si="1580"/>
      </c>
      <c r="N678" s="2062">
        <f t="shared" si="805"/>
      </c>
      <c r="O678" s="2063">
        <f t="shared" si="1162"/>
      </c>
      <c r="P678" s="2062">
        <f>AVERAGE(P676:P677)</f>
      </c>
      <c r="Q678" s="2064">
        <f>AVERAGE(Q676:Q677)</f>
      </c>
      <c r="R678" s="2061">
        <f t="shared" si="255"/>
      </c>
      <c r="S678" s="2063">
        <f>SUM(S676:S677)</f>
      </c>
      <c r="T678" s="2063">
        <f>SUM(T676:T677)</f>
      </c>
      <c r="U678" s="2063">
        <f>SUM(U676:U677)</f>
      </c>
      <c r="V678" s="2063">
        <f>SUM(V676:V677)</f>
      </c>
      <c r="W678" s="2063">
        <f>SUM(W676:W677)</f>
      </c>
      <c r="X678" s="2063">
        <f>SUM(X676:X677)</f>
      </c>
      <c r="Y678" s="2063">
        <f>SUM(Y676:Y677)</f>
      </c>
      <c r="Z678" s="2063">
        <f>SUM(Z676:Z677)</f>
      </c>
      <c r="AA678" s="2120">
        <f t="shared" si="611"/>
      </c>
      <c r="AB678" s="2121"/>
      <c r="AC678" s="2121"/>
      <c r="AD678" s="2122">
        <f>SUM(AD676:AD677)</f>
      </c>
    </row>
    <row r="679">
      <c r="A679" s="2113"/>
      <c r="B679" s="2123" t="s">
        <v>1829</v>
      </c>
      <c r="C679" s="2103" t="s">
        <v>1830</v>
      </c>
      <c r="D679" s="2127">
        <v>948.47</v>
      </c>
      <c r="E679" s="2115">
        <v>0</v>
      </c>
      <c r="F679" s="2060">
        <f t="shared" si="1740"/>
      </c>
      <c r="G679" s="2057">
        <f t="shared" si="984"/>
      </c>
      <c r="H679" s="2057">
        <f t="shared" si="77"/>
      </c>
      <c r="I679" s="2057">
        <f t="shared" si="433"/>
      </c>
      <c r="J679" s="2057">
        <f t="shared" si="1842"/>
      </c>
      <c r="K679" s="2058">
        <f t="shared" si="2033"/>
      </c>
      <c r="L679" s="2058">
        <f t="shared" si="1402"/>
      </c>
      <c r="M679" s="2058">
        <f t="shared" si="1580"/>
      </c>
      <c r="N679" s="2058">
        <f t="shared" si="805"/>
      </c>
      <c r="O679" s="2059">
        <f t="shared" si="1162"/>
      </c>
      <c r="P679" s="2092">
        <v>0.0195</v>
      </c>
      <c r="Q679" s="2093">
        <v>43</v>
      </c>
      <c r="R679" s="2057">
        <f t="shared" si="255"/>
      </c>
      <c r="S679" s="2059">
        <v>7379</v>
      </c>
      <c r="T679" s="2059">
        <v>250</v>
      </c>
      <c r="U679" s="2059">
        <v>29</v>
      </c>
      <c r="V679" s="2059">
        <v>284</v>
      </c>
      <c r="W679" s="2059">
        <v>17</v>
      </c>
      <c r="X679" s="2059">
        <v>1</v>
      </c>
      <c r="Y679" s="2059">
        <v>0</v>
      </c>
      <c r="Z679" s="2093">
        <v>5</v>
      </c>
      <c r="AA679" s="2057">
        <f t="shared" si="611"/>
      </c>
      <c r="AB679" s="2116" t="s">
        <v>1905</v>
      </c>
      <c r="AC679" s="2116"/>
      <c r="AD679" s="2093">
        <v>12</v>
      </c>
    </row>
    <row r="680">
      <c r="A680" s="2113"/>
      <c r="B680" s="2123" t="s">
        <v>1829</v>
      </c>
      <c r="C680" s="2103" t="s">
        <v>1831</v>
      </c>
      <c r="D680" s="2114">
        <v>458.79</v>
      </c>
      <c r="E680" s="2115">
        <v>0</v>
      </c>
      <c r="F680" s="2060">
        <f t="shared" si="1740"/>
      </c>
      <c r="G680" s="2057">
        <f t="shared" si="984"/>
      </c>
      <c r="H680" s="2057">
        <f t="shared" si="77"/>
      </c>
      <c r="I680" s="2057">
        <f t="shared" si="433"/>
      </c>
      <c r="J680" s="2057">
        <f t="shared" si="1842"/>
      </c>
      <c r="K680" s="2058">
        <f t="shared" si="2033"/>
      </c>
      <c r="L680" s="2058">
        <f t="shared" si="1402"/>
      </c>
      <c r="M680" s="2058">
        <f t="shared" si="1580"/>
      </c>
      <c r="N680" s="2058">
        <f t="shared" si="805"/>
      </c>
      <c r="O680" s="2059">
        <f t="shared" si="1162"/>
      </c>
      <c r="P680" s="2092">
        <v>0.0169</v>
      </c>
      <c r="Q680" s="2093">
        <v>45</v>
      </c>
      <c r="R680" s="2057">
        <f t="shared" si="255"/>
      </c>
      <c r="S680" s="2059">
        <v>3884</v>
      </c>
      <c r="T680" s="2059">
        <v>88</v>
      </c>
      <c r="U680" s="2059">
        <v>15</v>
      </c>
      <c r="V680" s="2059">
        <v>94</v>
      </c>
      <c r="W680" s="2059">
        <v>9</v>
      </c>
      <c r="X680" s="2059">
        <v>0</v>
      </c>
      <c r="Y680" s="2059">
        <v>0</v>
      </c>
      <c r="Z680" s="2059">
        <v>3</v>
      </c>
      <c r="AA680" s="2057">
        <f t="shared" si="611"/>
      </c>
      <c r="AB680" s="2116" t="s">
        <v>1905</v>
      </c>
      <c r="AC680" s="2116"/>
      <c r="AD680" s="2093">
        <v>6</v>
      </c>
    </row>
    <row r="681">
      <c r="A681" s="2113"/>
      <c r="B681" s="2118" t="s">
        <v>1832</v>
      </c>
      <c r="C681" s="2118"/>
      <c r="D681" s="2064">
        <f>SUM(D679:D680)</f>
      </c>
      <c r="E681" s="2064">
        <f>SUM(E679:E680)</f>
      </c>
      <c r="F681" s="2064">
        <f t="shared" si="1740"/>
      </c>
      <c r="G681" s="2061">
        <f t="shared" si="984"/>
      </c>
      <c r="H681" s="2061">
        <f t="shared" si="77"/>
      </c>
      <c r="I681" s="2061">
        <f t="shared" si="433"/>
      </c>
      <c r="J681" s="2061">
        <f t="shared" si="1842"/>
      </c>
      <c r="K681" s="2062">
        <f t="shared" si="2033"/>
      </c>
      <c r="L681" s="2062">
        <f t="shared" si="1402"/>
      </c>
      <c r="M681" s="2062">
        <f t="shared" si="1580"/>
      </c>
      <c r="N681" s="2062">
        <f t="shared" si="805"/>
      </c>
      <c r="O681" s="2063">
        <f t="shared" si="1162"/>
      </c>
      <c r="P681" s="2062">
        <f>AVERAGE(P679:P680)</f>
      </c>
      <c r="Q681" s="2064">
        <f>AVERAGE(Q679:Q680)</f>
      </c>
      <c r="R681" s="2064">
        <f t="shared" si="255"/>
      </c>
      <c r="S681" s="2063">
        <f>SUM(S679:S680)</f>
      </c>
      <c r="T681" s="2063">
        <f>SUM(T679:T680)</f>
      </c>
      <c r="U681" s="2063">
        <f>SUM(U679:U680)</f>
      </c>
      <c r="V681" s="2063">
        <f>SUM(V679:V680)</f>
      </c>
      <c r="W681" s="2063">
        <f>SUM(W679:W680)</f>
      </c>
      <c r="X681" s="2063">
        <f>SUM(X679:X680)</f>
      </c>
      <c r="Y681" s="2063">
        <f>SUM(Y679:Y680)</f>
      </c>
      <c r="Z681" s="2063">
        <f>SUM(Z679:Z680)</f>
      </c>
      <c r="AA681" s="2120">
        <f t="shared" si="611"/>
      </c>
      <c r="AB681" s="2121"/>
      <c r="AC681" s="2121"/>
      <c r="AD681" s="2122">
        <f>SUM(AD679:AD680)</f>
      </c>
    </row>
    <row r="682">
      <c r="A682" s="2113"/>
      <c r="B682" s="2124" t="s">
        <v>1833</v>
      </c>
      <c r="C682" s="2124"/>
      <c r="D682" s="2069">
        <f>D681+D678</f>
      </c>
      <c r="E682" s="2069">
        <f>E681+E678</f>
      </c>
      <c r="F682" s="2069">
        <f t="shared" si="1740"/>
      </c>
      <c r="G682" s="2065">
        <f t="shared" si="984"/>
      </c>
      <c r="H682" s="2065">
        <f t="shared" si="77"/>
      </c>
      <c r="I682" s="2065">
        <f t="shared" si="433"/>
      </c>
      <c r="J682" s="2065">
        <f t="shared" si="1842"/>
      </c>
      <c r="K682" s="2066">
        <f t="shared" si="2033"/>
      </c>
      <c r="L682" s="2066">
        <f t="shared" si="1402"/>
      </c>
      <c r="M682" s="2066">
        <f t="shared" si="1580"/>
      </c>
      <c r="N682" s="2066">
        <f t="shared" si="805"/>
      </c>
      <c r="O682" s="2067">
        <f t="shared" si="1162"/>
      </c>
      <c r="P682" s="2068">
        <f>(P681+P678)/2</f>
      </c>
      <c r="Q682" s="2067">
        <f>(Q681+Q678)/2</f>
      </c>
      <c r="R682" s="2069">
        <f>(R681+R678)/2</f>
      </c>
      <c r="S682" s="2067">
        <f>S681+S678</f>
      </c>
      <c r="T682" s="2067">
        <f>T681+T678</f>
      </c>
      <c r="U682" s="2067">
        <f>U681+U678</f>
      </c>
      <c r="V682" s="2067">
        <f>V681+V678</f>
      </c>
      <c r="W682" s="2067">
        <f>W681+W678</f>
      </c>
      <c r="X682" s="2067">
        <f>X681+X678</f>
      </c>
      <c r="Y682" s="2067">
        <f>Y681+Y678</f>
      </c>
      <c r="Z682" s="2067">
        <f>Z681+Z678</f>
      </c>
      <c r="AA682" s="2125">
        <f t="shared" si="611"/>
      </c>
      <c r="AB682" s="2126"/>
      <c r="AC682" s="2126"/>
      <c r="AD682" s="2067">
        <f>AD681+AD678</f>
      </c>
    </row>
    <row r="683">
      <c r="A683" s="2105" t="s">
        <v>1834</v>
      </c>
      <c r="B683" s="2105" t="s">
        <v>1792</v>
      </c>
      <c r="C683" s="2105"/>
      <c r="D683" s="2106" t="s">
        <v>1793</v>
      </c>
      <c r="E683" s="2106"/>
      <c r="F683" s="2106"/>
      <c r="G683" s="2106"/>
      <c r="H683" s="2106"/>
      <c r="I683" s="2106"/>
      <c r="J683" s="2107" t="s">
        <v>1794</v>
      </c>
      <c r="K683" s="2107"/>
      <c r="L683" s="2107"/>
      <c r="M683" s="2107"/>
      <c r="N683" s="2107"/>
      <c r="O683" s="2107"/>
      <c r="P683" s="2107"/>
      <c r="Q683" s="2107"/>
      <c r="R683" s="2107"/>
      <c r="S683" s="2107"/>
      <c r="T683" s="2107"/>
      <c r="U683" s="2107"/>
      <c r="V683" s="2107"/>
      <c r="W683" s="2107"/>
      <c r="X683" s="2107"/>
      <c r="Y683" s="2107"/>
      <c r="Z683" s="2107"/>
      <c r="AA683" s="2107"/>
      <c r="AB683" s="2107"/>
      <c r="AC683" s="2107"/>
      <c r="AD683" s="2108"/>
    </row>
    <row r="684">
      <c r="A684" s="2105"/>
      <c r="B684" s="2105" t="s">
        <v>1795</v>
      </c>
      <c r="C684" s="2105" t="s">
        <v>1796</v>
      </c>
      <c r="D684" s="2106" t="s">
        <v>1797</v>
      </c>
      <c r="E684" s="2109" t="s">
        <v>1798</v>
      </c>
      <c r="F684" s="2106" t="s">
        <v>1799</v>
      </c>
      <c r="G684" s="2110" t="s">
        <v>1800</v>
      </c>
      <c r="H684" s="2110" t="s">
        <v>1801</v>
      </c>
      <c r="I684" s="2110" t="s">
        <v>1802</v>
      </c>
      <c r="J684" s="2107" t="s">
        <v>1803</v>
      </c>
      <c r="K684" s="2111" t="s">
        <v>1804</v>
      </c>
      <c r="L684" s="2111" t="s">
        <v>1805</v>
      </c>
      <c r="M684" s="2111" t="s">
        <v>1806</v>
      </c>
      <c r="N684" s="2111" t="s">
        <v>1807</v>
      </c>
      <c r="O684" s="2108" t="s">
        <v>1808</v>
      </c>
      <c r="P684" s="2111" t="s">
        <v>1809</v>
      </c>
      <c r="Q684" s="2108" t="s">
        <v>1810</v>
      </c>
      <c r="R684" s="2107" t="s">
        <v>1811</v>
      </c>
      <c r="S684" s="2108" t="s">
        <v>1812</v>
      </c>
      <c r="T684" s="2108" t="s">
        <v>1813</v>
      </c>
      <c r="U684" s="2108" t="s">
        <v>1814</v>
      </c>
      <c r="V684" s="2108" t="s">
        <v>1815</v>
      </c>
      <c r="W684" s="2108" t="s">
        <v>1816</v>
      </c>
      <c r="X684" s="2108" t="s">
        <v>1817</v>
      </c>
      <c r="Y684" s="2108" t="s">
        <v>1818</v>
      </c>
      <c r="Z684" s="2108" t="s">
        <v>1819</v>
      </c>
      <c r="AA684" s="2107" t="s">
        <v>1820</v>
      </c>
      <c r="AB684" s="2112" t="s">
        <v>1821</v>
      </c>
      <c r="AC684" s="2112" t="s">
        <v>1822</v>
      </c>
      <c r="AD684" s="2108" t="s">
        <v>1823</v>
      </c>
    </row>
    <row r="685">
      <c r="A685" s="2113" t="s">
        <v>1919</v>
      </c>
      <c r="B685" s="2123" t="s">
        <v>1837</v>
      </c>
      <c r="C685" s="2103" t="s">
        <v>1826</v>
      </c>
      <c r="D685" s="2127">
        <v>1116.96</v>
      </c>
      <c r="E685" s="2115">
        <v>1</v>
      </c>
      <c r="F685" s="2060">
        <f t="shared" ref="F685:F691" si="1741">E685*2000*1.2</f>
      </c>
      <c r="G685" s="2057">
        <f t="shared" ref="G685:G691" si="985">F685/D685</f>
      </c>
      <c r="H685" s="2057">
        <f t="shared" ref="H685:H691" si="78">D685/E685</f>
      </c>
      <c r="I685" s="2057">
        <f t="shared" ref="I685:I691" si="434">F685/E685</f>
      </c>
      <c r="J685" s="2057">
        <f t="shared" ref="J685:J691" si="1843">D685/T685</f>
      </c>
      <c r="K685" s="2058">
        <f t="shared" ref="K685:K691" si="2034">O685/S685*1</f>
      </c>
      <c r="L685" s="2058">
        <f t="shared" ref="L685:L691" si="1403">T685/S685</f>
      </c>
      <c r="M685" s="2058">
        <f t="shared" ref="M685:M691" si="1581">V685/S685</f>
      </c>
      <c r="N685" s="2058">
        <f t="shared" ref="N685:N691" si="806">W685/V685</f>
      </c>
      <c r="O685" s="2059">
        <f t="shared" ref="O685:O691" si="1163">U685/P685</f>
      </c>
      <c r="P685" s="2092">
        <v>0.0116</v>
      </c>
      <c r="Q685" s="2093">
        <v>62</v>
      </c>
      <c r="R685" s="2057">
        <f t="shared" ref="R685:R690" si="256">(D685/S685)*1000</f>
      </c>
      <c r="S685" s="2059">
        <v>10156</v>
      </c>
      <c r="T685" s="2059">
        <v>233</v>
      </c>
      <c r="U685" s="2059">
        <v>31</v>
      </c>
      <c r="V685" s="2059">
        <v>258</v>
      </c>
      <c r="W685" s="2059">
        <v>20</v>
      </c>
      <c r="X685" s="2059">
        <v>1</v>
      </c>
      <c r="Y685" s="2059">
        <v>0</v>
      </c>
      <c r="Z685" s="2093">
        <v>6</v>
      </c>
      <c r="AA685" s="2057">
        <f t="shared" ref="AA685:AA691" si="612">AD685*1000/D685</f>
      </c>
      <c r="AB685" s="2116" t="s">
        <v>1905</v>
      </c>
      <c r="AC685" s="2094" t="s">
        <v>1920</v>
      </c>
      <c r="AD685" s="2093">
        <v>25</v>
      </c>
    </row>
    <row r="686">
      <c r="A686" s="2113"/>
      <c r="B686" s="2123" t="s">
        <v>1837</v>
      </c>
      <c r="C686" s="2103" t="s">
        <v>1828</v>
      </c>
      <c r="D686" s="2114">
        <v>1131.58</v>
      </c>
      <c r="E686" s="2115">
        <v>2</v>
      </c>
      <c r="F686" s="2060">
        <f t="shared" si="1741"/>
      </c>
      <c r="G686" s="2057">
        <f t="shared" si="985"/>
      </c>
      <c r="H686" s="2057">
        <f t="shared" si="78"/>
      </c>
      <c r="I686" s="2057">
        <f t="shared" si="434"/>
      </c>
      <c r="J686" s="2057">
        <f t="shared" si="1843"/>
      </c>
      <c r="K686" s="2058">
        <f t="shared" si="2034"/>
      </c>
      <c r="L686" s="2058">
        <f t="shared" si="1403"/>
      </c>
      <c r="M686" s="2058">
        <f t="shared" si="1581"/>
      </c>
      <c r="N686" s="2058">
        <f t="shared" si="806"/>
      </c>
      <c r="O686" s="2059">
        <f t="shared" si="1163"/>
      </c>
      <c r="P686" s="2092">
        <v>0.0114</v>
      </c>
      <c r="Q686" s="2093">
        <v>62</v>
      </c>
      <c r="R686" s="2057">
        <f t="shared" si="256"/>
      </c>
      <c r="S686" s="2059">
        <v>10384</v>
      </c>
      <c r="T686" s="2059">
        <v>252</v>
      </c>
      <c r="U686" s="2059">
        <v>30</v>
      </c>
      <c r="V686" s="2059">
        <v>260</v>
      </c>
      <c r="W686" s="2059">
        <v>32</v>
      </c>
      <c r="X686" s="2093">
        <v>1</v>
      </c>
      <c r="Y686" s="2093">
        <v>1</v>
      </c>
      <c r="Z686" s="2093">
        <v>9</v>
      </c>
      <c r="AA686" s="2057">
        <f t="shared" si="612"/>
      </c>
      <c r="AB686" s="2116" t="s">
        <v>1905</v>
      </c>
      <c r="AC686" s="2094" t="s">
        <v>1920</v>
      </c>
      <c r="AD686" s="2093">
        <v>16</v>
      </c>
    </row>
    <row r="687">
      <c r="A687" s="2113"/>
      <c r="B687" s="2118" t="s">
        <v>1832</v>
      </c>
      <c r="C687" s="2118"/>
      <c r="D687" s="2064">
        <f>SUM(D685:D686)</f>
      </c>
      <c r="E687" s="2119">
        <f>SUM(E685:E686)</f>
      </c>
      <c r="F687" s="2064">
        <f t="shared" si="1741"/>
      </c>
      <c r="G687" s="2061">
        <f t="shared" si="985"/>
      </c>
      <c r="H687" s="2061">
        <f t="shared" si="78"/>
      </c>
      <c r="I687" s="2061">
        <f t="shared" si="434"/>
      </c>
      <c r="J687" s="2061">
        <f t="shared" si="1843"/>
      </c>
      <c r="K687" s="2062">
        <f t="shared" si="2034"/>
      </c>
      <c r="L687" s="2062">
        <f t="shared" si="1403"/>
      </c>
      <c r="M687" s="2062">
        <f t="shared" si="1581"/>
      </c>
      <c r="N687" s="2062">
        <f t="shared" si="806"/>
      </c>
      <c r="O687" s="2063">
        <f t="shared" si="1163"/>
      </c>
      <c r="P687" s="2062">
        <f>AVERAGE(P685:P686)</f>
      </c>
      <c r="Q687" s="2064">
        <f>AVERAGE(Q685:Q686)</f>
      </c>
      <c r="R687" s="2061">
        <f t="shared" si="256"/>
      </c>
      <c r="S687" s="2063">
        <f>SUM(S685:S686)</f>
      </c>
      <c r="T687" s="2063">
        <f>SUM(T685:T686)</f>
      </c>
      <c r="U687" s="2063">
        <f>SUM(U685:U686)</f>
      </c>
      <c r="V687" s="2063">
        <f>SUM(V685:V686)</f>
      </c>
      <c r="W687" s="2063">
        <f>SUM(W685:W686)</f>
      </c>
      <c r="X687" s="2063">
        <f>SUM(X685:X686)</f>
      </c>
      <c r="Y687" s="2063">
        <f>SUM(Y685:Y686)</f>
      </c>
      <c r="Z687" s="2063">
        <f>SUM(Z685:Z686)</f>
      </c>
      <c r="AA687" s="2120">
        <f t="shared" si="612"/>
      </c>
      <c r="AB687" s="2121"/>
      <c r="AC687" s="2121"/>
      <c r="AD687" s="2122">
        <f>SUM(AD685:AD686)</f>
      </c>
    </row>
    <row r="688">
      <c r="A688" s="2113"/>
      <c r="B688" s="2123" t="s">
        <v>1847</v>
      </c>
      <c r="C688" s="2103" t="s">
        <v>1830</v>
      </c>
      <c r="D688" s="2127">
        <v>1076.27</v>
      </c>
      <c r="E688" s="2115">
        <v>2</v>
      </c>
      <c r="F688" s="2060">
        <f t="shared" si="1741"/>
      </c>
      <c r="G688" s="2057">
        <f t="shared" si="985"/>
      </c>
      <c r="H688" s="2057">
        <f t="shared" si="78"/>
      </c>
      <c r="I688" s="2057">
        <f t="shared" si="434"/>
      </c>
      <c r="J688" s="2057">
        <f t="shared" si="1843"/>
      </c>
      <c r="K688" s="2058">
        <f t="shared" si="2034"/>
      </c>
      <c r="L688" s="2058">
        <f t="shared" si="1403"/>
      </c>
      <c r="M688" s="2058">
        <f t="shared" si="1581"/>
      </c>
      <c r="N688" s="2058">
        <f t="shared" si="806"/>
      </c>
      <c r="O688" s="2059">
        <f t="shared" si="1163"/>
      </c>
      <c r="P688" s="2092">
        <v>0.0138</v>
      </c>
      <c r="Q688" s="2093">
        <v>58</v>
      </c>
      <c r="R688" s="2057">
        <f t="shared" si="256"/>
      </c>
      <c r="S688" s="2059">
        <v>11140</v>
      </c>
      <c r="T688" s="2059">
        <v>343</v>
      </c>
      <c r="U688" s="2059">
        <v>36</v>
      </c>
      <c r="V688" s="2059">
        <v>360</v>
      </c>
      <c r="W688" s="2059">
        <v>23</v>
      </c>
      <c r="X688" s="2059">
        <v>1</v>
      </c>
      <c r="Y688" s="2059">
        <v>0</v>
      </c>
      <c r="Z688" s="2093">
        <v>5</v>
      </c>
      <c r="AA688" s="2057">
        <f t="shared" si="612"/>
      </c>
      <c r="AB688" s="2116" t="s">
        <v>1905</v>
      </c>
      <c r="AC688" s="2116" t="s">
        <v>1920</v>
      </c>
      <c r="AD688" s="2093">
        <v>11</v>
      </c>
    </row>
    <row r="689">
      <c r="A689" s="2113"/>
      <c r="B689" s="2123" t="s">
        <v>1847</v>
      </c>
      <c r="C689" s="2103" t="s">
        <v>1831</v>
      </c>
      <c r="D689" s="2114">
        <v>444.05</v>
      </c>
      <c r="E689" s="2115">
        <v>0</v>
      </c>
      <c r="F689" s="2060">
        <f t="shared" si="1741"/>
      </c>
      <c r="G689" s="2057">
        <f t="shared" si="985"/>
      </c>
      <c r="H689" s="2057">
        <f t="shared" si="78"/>
      </c>
      <c r="I689" s="2057">
        <f t="shared" si="434"/>
      </c>
      <c r="J689" s="2057">
        <f t="shared" si="1843"/>
      </c>
      <c r="K689" s="2058">
        <f t="shared" si="2034"/>
      </c>
      <c r="L689" s="2058">
        <f t="shared" si="1403"/>
      </c>
      <c r="M689" s="2058">
        <f t="shared" si="1581"/>
      </c>
      <c r="N689" s="2058">
        <f t="shared" si="806"/>
      </c>
      <c r="O689" s="2059">
        <f t="shared" si="1163"/>
      </c>
      <c r="P689" s="2092">
        <v>0.0088</v>
      </c>
      <c r="Q689" s="2093">
        <v>55</v>
      </c>
      <c r="R689" s="2057">
        <f t="shared" si="256"/>
      </c>
      <c r="S689" s="2059">
        <v>5209</v>
      </c>
      <c r="T689" s="2059">
        <v>108</v>
      </c>
      <c r="U689" s="2059">
        <v>11</v>
      </c>
      <c r="V689" s="2059">
        <v>110</v>
      </c>
      <c r="W689" s="2059">
        <v>5</v>
      </c>
      <c r="X689" s="2059">
        <v>1</v>
      </c>
      <c r="Y689" s="2059">
        <v>0</v>
      </c>
      <c r="Z689" s="2059">
        <v>4</v>
      </c>
      <c r="AA689" s="2057">
        <f t="shared" si="612"/>
      </c>
      <c r="AB689" s="2116" t="s">
        <v>1905</v>
      </c>
      <c r="AC689" s="2116" t="s">
        <v>1920</v>
      </c>
      <c r="AD689" s="2093">
        <v>0</v>
      </c>
    </row>
    <row r="690">
      <c r="A690" s="2113"/>
      <c r="B690" s="2118" t="s">
        <v>1832</v>
      </c>
      <c r="C690" s="2118"/>
      <c r="D690" s="2064">
        <f>SUM(D688:D689)</f>
      </c>
      <c r="E690" s="2064">
        <f>SUM(E688:E689)</f>
      </c>
      <c r="F690" s="2064">
        <f t="shared" si="1741"/>
      </c>
      <c r="G690" s="2061">
        <f t="shared" si="985"/>
      </c>
      <c r="H690" s="2061">
        <f t="shared" si="78"/>
      </c>
      <c r="I690" s="2061">
        <f t="shared" si="434"/>
      </c>
      <c r="J690" s="2061">
        <f t="shared" si="1843"/>
      </c>
      <c r="K690" s="2062">
        <f t="shared" si="2034"/>
      </c>
      <c r="L690" s="2062">
        <f t="shared" si="1403"/>
      </c>
      <c r="M690" s="2062">
        <f t="shared" si="1581"/>
      </c>
      <c r="N690" s="2062">
        <f t="shared" si="806"/>
      </c>
      <c r="O690" s="2063">
        <f t="shared" si="1163"/>
      </c>
      <c r="P690" s="2062">
        <f>AVERAGE(P688:P689)</f>
      </c>
      <c r="Q690" s="2064">
        <f>AVERAGE(Q688:Q689)</f>
      </c>
      <c r="R690" s="2064">
        <f t="shared" si="256"/>
      </c>
      <c r="S690" s="2063">
        <f>SUM(S688:S689)</f>
      </c>
      <c r="T690" s="2063">
        <f>SUM(T688:T689)</f>
      </c>
      <c r="U690" s="2063">
        <f>SUM(U688:U689)</f>
      </c>
      <c r="V690" s="2063">
        <f>SUM(V688:V689)</f>
      </c>
      <c r="W690" s="2063">
        <f>SUM(W688:W689)</f>
      </c>
      <c r="X690" s="2063">
        <f>SUM(X688:X689)</f>
      </c>
      <c r="Y690" s="2063">
        <f>SUM(Y688:Y689)</f>
      </c>
      <c r="Z690" s="2063">
        <f>SUM(Z688:Z689)</f>
      </c>
      <c r="AA690" s="2120">
        <f t="shared" si="612"/>
      </c>
      <c r="AB690" s="2121"/>
      <c r="AC690" s="2121"/>
      <c r="AD690" s="2122">
        <f>SUM(AD688:AD689)</f>
      </c>
    </row>
    <row r="691">
      <c r="A691" s="2113"/>
      <c r="B691" s="2124" t="s">
        <v>1833</v>
      </c>
      <c r="C691" s="2124"/>
      <c r="D691" s="2069">
        <f>D690+D687</f>
      </c>
      <c r="E691" s="2069">
        <f>E690+E687</f>
      </c>
      <c r="F691" s="2069">
        <f t="shared" si="1741"/>
      </c>
      <c r="G691" s="2065">
        <f t="shared" si="985"/>
      </c>
      <c r="H691" s="2065">
        <f t="shared" si="78"/>
      </c>
      <c r="I691" s="2065">
        <f t="shared" si="434"/>
      </c>
      <c r="J691" s="2065">
        <f t="shared" si="1843"/>
      </c>
      <c r="K691" s="2066">
        <f t="shared" si="2034"/>
      </c>
      <c r="L691" s="2066">
        <f t="shared" si="1403"/>
      </c>
      <c r="M691" s="2066">
        <f t="shared" si="1581"/>
      </c>
      <c r="N691" s="2066">
        <f t="shared" si="806"/>
      </c>
      <c r="O691" s="2067">
        <f t="shared" si="1163"/>
      </c>
      <c r="P691" s="2068">
        <f>(P690+P687)/2</f>
      </c>
      <c r="Q691" s="2067">
        <f>(Q690+Q687)/2</f>
      </c>
      <c r="R691" s="2069">
        <f>(R690+R687)/2</f>
      </c>
      <c r="S691" s="2067">
        <f>S690+S687</f>
      </c>
      <c r="T691" s="2067">
        <f>T690+T687</f>
      </c>
      <c r="U691" s="2067">
        <f>U690+U687</f>
      </c>
      <c r="V691" s="2067">
        <f>V690+V687</f>
      </c>
      <c r="W691" s="2067">
        <f>W690+W687</f>
      </c>
      <c r="X691" s="2067">
        <f>X690+X687</f>
      </c>
      <c r="Y691" s="2067">
        <f>Y690+Y687</f>
      </c>
      <c r="Z691" s="2067">
        <f>Z690+Z687</f>
      </c>
      <c r="AA691" s="2125">
        <f t="shared" si="612"/>
      </c>
      <c r="AB691" s="2126"/>
      <c r="AC691" s="2126"/>
      <c r="AD691" s="2067">
        <f>AD690+AD687</f>
      </c>
    </row>
    <row r="692">
      <c r="A692" s="2105" t="s">
        <v>1834</v>
      </c>
      <c r="B692" s="2105" t="s">
        <v>1792</v>
      </c>
      <c r="C692" s="2105"/>
      <c r="D692" s="2106" t="s">
        <v>1793</v>
      </c>
      <c r="E692" s="2106"/>
      <c r="F692" s="2106"/>
      <c r="G692" s="2106"/>
      <c r="H692" s="2106"/>
      <c r="I692" s="2106"/>
      <c r="J692" s="2107" t="s">
        <v>1794</v>
      </c>
      <c r="K692" s="2107"/>
      <c r="L692" s="2107"/>
      <c r="M692" s="2107"/>
      <c r="N692" s="2107"/>
      <c r="O692" s="2107"/>
      <c r="P692" s="2107"/>
      <c r="Q692" s="2107"/>
      <c r="R692" s="2107"/>
      <c r="S692" s="2107"/>
      <c r="T692" s="2107"/>
      <c r="U692" s="2107"/>
      <c r="V692" s="2107"/>
      <c r="W692" s="2107"/>
      <c r="X692" s="2107"/>
      <c r="Y692" s="2107"/>
      <c r="Z692" s="2107"/>
      <c r="AA692" s="2107"/>
      <c r="AB692" s="2107"/>
      <c r="AC692" s="2107"/>
      <c r="AD692" s="2108"/>
    </row>
    <row r="693">
      <c r="A693" s="2105"/>
      <c r="B693" s="2105" t="s">
        <v>1795</v>
      </c>
      <c r="C693" s="2105" t="s">
        <v>1796</v>
      </c>
      <c r="D693" s="2106" t="s">
        <v>1797</v>
      </c>
      <c r="E693" s="2109" t="s">
        <v>1798</v>
      </c>
      <c r="F693" s="2106" t="s">
        <v>1799</v>
      </c>
      <c r="G693" s="2110" t="s">
        <v>1800</v>
      </c>
      <c r="H693" s="2110" t="s">
        <v>1801</v>
      </c>
      <c r="I693" s="2110" t="s">
        <v>1802</v>
      </c>
      <c r="J693" s="2107" t="s">
        <v>1803</v>
      </c>
      <c r="K693" s="2111" t="s">
        <v>1804</v>
      </c>
      <c r="L693" s="2111" t="s">
        <v>1805</v>
      </c>
      <c r="M693" s="2111" t="s">
        <v>1806</v>
      </c>
      <c r="N693" s="2111" t="s">
        <v>1807</v>
      </c>
      <c r="O693" s="2108" t="s">
        <v>1808</v>
      </c>
      <c r="P693" s="2111" t="s">
        <v>1809</v>
      </c>
      <c r="Q693" s="2108" t="s">
        <v>1810</v>
      </c>
      <c r="R693" s="2107" t="s">
        <v>1811</v>
      </c>
      <c r="S693" s="2108" t="s">
        <v>1812</v>
      </c>
      <c r="T693" s="2108" t="s">
        <v>1813</v>
      </c>
      <c r="U693" s="2108" t="s">
        <v>1814</v>
      </c>
      <c r="V693" s="2108" t="s">
        <v>1815</v>
      </c>
      <c r="W693" s="2108" t="s">
        <v>1816</v>
      </c>
      <c r="X693" s="2108" t="s">
        <v>1817</v>
      </c>
      <c r="Y693" s="2108" t="s">
        <v>1818</v>
      </c>
      <c r="Z693" s="2108" t="s">
        <v>1819</v>
      </c>
      <c r="AA693" s="2107" t="s">
        <v>1820</v>
      </c>
      <c r="AB693" s="2112" t="s">
        <v>1821</v>
      </c>
      <c r="AC693" s="2112" t="s">
        <v>1822</v>
      </c>
      <c r="AD693" s="2108" t="s">
        <v>1823</v>
      </c>
    </row>
    <row r="694">
      <c r="A694" s="2113" t="s">
        <v>1921</v>
      </c>
      <c r="B694" s="2123" t="s">
        <v>1837</v>
      </c>
      <c r="C694" s="2103" t="s">
        <v>1826</v>
      </c>
      <c r="D694" s="2127">
        <v>1376.28</v>
      </c>
      <c r="E694" s="2115">
        <v>1</v>
      </c>
      <c r="F694" s="2060">
        <f t="shared" ref="F694:F700" si="1742">E694*2000*1.2</f>
      </c>
      <c r="G694" s="2057">
        <f t="shared" ref="G694:G700" si="986">F694/D694</f>
      </c>
      <c r="H694" s="2057">
        <f t="shared" ref="H694:H700" si="79">D694/E694</f>
      </c>
      <c r="I694" s="2057">
        <f t="shared" ref="I694:I700" si="435">F694/E694</f>
      </c>
      <c r="J694" s="2057">
        <f t="shared" ref="J694:J700" si="1844">D694/T694</f>
      </c>
      <c r="K694" s="2058">
        <f t="shared" ref="K694:K700" si="2035">O694/S694*1</f>
      </c>
      <c r="L694" s="2058">
        <f t="shared" ref="L694:L700" si="1404">T694/S694</f>
      </c>
      <c r="M694" s="2058">
        <f t="shared" ref="M694:M700" si="1582">V694/S694</f>
      </c>
      <c r="N694" s="2058">
        <f t="shared" ref="N694:N700" si="807">W694/V694</f>
      </c>
      <c r="O694" s="2059">
        <f t="shared" ref="O694:O700" si="1164">U694/P694</f>
      </c>
      <c r="P694" s="2092">
        <v>0.0087</v>
      </c>
      <c r="Q694" s="2093">
        <v>58</v>
      </c>
      <c r="R694" s="2057">
        <f t="shared" ref="R694:R699" si="257">(D694/S694)*1000</f>
      </c>
      <c r="S694" s="2059">
        <v>15858</v>
      </c>
      <c r="T694" s="2059">
        <v>241</v>
      </c>
      <c r="U694" s="2059">
        <v>44</v>
      </c>
      <c r="V694" s="2059">
        <v>244</v>
      </c>
      <c r="W694" s="2059">
        <v>16</v>
      </c>
      <c r="X694" s="2059">
        <v>4</v>
      </c>
      <c r="Y694" s="2059">
        <v>1</v>
      </c>
      <c r="Z694" s="2093">
        <v>7</v>
      </c>
      <c r="AA694" s="2057">
        <f t="shared" ref="AA694:AA700" si="613">AD694*1000/D694</f>
      </c>
      <c r="AB694" s="2116" t="s">
        <v>1905</v>
      </c>
      <c r="AC694" s="2094" t="s">
        <v>1920</v>
      </c>
      <c r="AD694" s="2093">
        <v>34</v>
      </c>
    </row>
    <row r="695">
      <c r="A695" s="2113"/>
      <c r="B695" s="2123" t="s">
        <v>1837</v>
      </c>
      <c r="C695" s="2103" t="s">
        <v>1828</v>
      </c>
      <c r="D695" s="2114">
        <v>803.38</v>
      </c>
      <c r="E695" s="2115">
        <v>0</v>
      </c>
      <c r="F695" s="2060">
        <f t="shared" si="1742"/>
      </c>
      <c r="G695" s="2057">
        <f t="shared" si="986"/>
      </c>
      <c r="H695" s="2057">
        <f t="shared" si="79"/>
      </c>
      <c r="I695" s="2057">
        <f t="shared" si="435"/>
      </c>
      <c r="J695" s="2057">
        <f t="shared" si="1844"/>
      </c>
      <c r="K695" s="2058">
        <f t="shared" si="2035"/>
      </c>
      <c r="L695" s="2058">
        <f t="shared" si="1404"/>
      </c>
      <c r="M695" s="2058">
        <f t="shared" si="1582"/>
      </c>
      <c r="N695" s="2058">
        <f t="shared" si="807"/>
      </c>
      <c r="O695" s="2059">
        <f t="shared" si="1164"/>
      </c>
      <c r="P695" s="2092">
        <v>0.0135</v>
      </c>
      <c r="Q695" s="2093">
        <v>67</v>
      </c>
      <c r="R695" s="2057">
        <f t="shared" si="257"/>
      </c>
      <c r="S695" s="2059">
        <v>10337</v>
      </c>
      <c r="T695" s="2059">
        <v>125</v>
      </c>
      <c r="U695" s="2059">
        <v>36</v>
      </c>
      <c r="V695" s="2059">
        <v>127</v>
      </c>
      <c r="W695" s="2059">
        <v>12</v>
      </c>
      <c r="X695" s="2093">
        <v>1</v>
      </c>
      <c r="Y695" s="2093">
        <v>0</v>
      </c>
      <c r="Z695" s="2093">
        <v>7</v>
      </c>
      <c r="AA695" s="2057">
        <f t="shared" si="613"/>
      </c>
      <c r="AB695" s="2116" t="s">
        <v>1905</v>
      </c>
      <c r="AC695" s="2094" t="s">
        <v>1920</v>
      </c>
      <c r="AD695" s="2093">
        <v>15</v>
      </c>
    </row>
    <row r="696">
      <c r="A696" s="2113"/>
      <c r="B696" s="2118" t="s">
        <v>1832</v>
      </c>
      <c r="C696" s="2118"/>
      <c r="D696" s="2064">
        <f>SUM(D694:D695)</f>
      </c>
      <c r="E696" s="2119">
        <f>SUM(E694:E695)</f>
      </c>
      <c r="F696" s="2064">
        <f t="shared" si="1742"/>
      </c>
      <c r="G696" s="2061">
        <f t="shared" si="986"/>
      </c>
      <c r="H696" s="2061">
        <f t="shared" si="79"/>
      </c>
      <c r="I696" s="2061">
        <f t="shared" si="435"/>
      </c>
      <c r="J696" s="2061">
        <f t="shared" si="1844"/>
      </c>
      <c r="K696" s="2062">
        <f t="shared" si="2035"/>
      </c>
      <c r="L696" s="2062">
        <f t="shared" si="1404"/>
      </c>
      <c r="M696" s="2062">
        <f t="shared" si="1582"/>
      </c>
      <c r="N696" s="2062">
        <f t="shared" si="807"/>
      </c>
      <c r="O696" s="2063">
        <f t="shared" si="1164"/>
      </c>
      <c r="P696" s="2062">
        <f>AVERAGE(P694:P695)</f>
      </c>
      <c r="Q696" s="2064">
        <f>AVERAGE(Q694:Q695)</f>
      </c>
      <c r="R696" s="2061">
        <f t="shared" si="257"/>
      </c>
      <c r="S696" s="2063">
        <f>SUM(S694:S695)</f>
      </c>
      <c r="T696" s="2063">
        <f>SUM(T694:T695)</f>
      </c>
      <c r="U696" s="2063">
        <f>SUM(U694:U695)</f>
      </c>
      <c r="V696" s="2063">
        <f>SUM(V694:V695)</f>
      </c>
      <c r="W696" s="2063">
        <f>SUM(W694:W695)</f>
      </c>
      <c r="X696" s="2063">
        <f>SUM(X694:X695)</f>
      </c>
      <c r="Y696" s="2063">
        <f>SUM(Y694:Y695)</f>
      </c>
      <c r="Z696" s="2063">
        <f>SUM(Z694:Z695)</f>
      </c>
      <c r="AA696" s="2120">
        <f t="shared" si="613"/>
      </c>
      <c r="AB696" s="2121"/>
      <c r="AC696" s="2121"/>
      <c r="AD696" s="2122">
        <f>SUM(AD694:AD695)</f>
      </c>
    </row>
    <row r="697">
      <c r="A697" s="2113"/>
      <c r="B697" s="2123" t="s">
        <v>1847</v>
      </c>
      <c r="C697" s="2103" t="s">
        <v>1830</v>
      </c>
      <c r="D697" s="2127">
        <v>1033.49</v>
      </c>
      <c r="E697" s="2115">
        <v>1</v>
      </c>
      <c r="F697" s="2060">
        <f t="shared" si="1742"/>
      </c>
      <c r="G697" s="2057">
        <f t="shared" si="986"/>
      </c>
      <c r="H697" s="2057">
        <f t="shared" si="79"/>
      </c>
      <c r="I697" s="2057">
        <f t="shared" si="435"/>
      </c>
      <c r="J697" s="2057">
        <f t="shared" si="1844"/>
      </c>
      <c r="K697" s="2058">
        <f t="shared" si="2035"/>
      </c>
      <c r="L697" s="2058">
        <f t="shared" si="1404"/>
      </c>
      <c r="M697" s="2058">
        <f t="shared" si="1582"/>
      </c>
      <c r="N697" s="2058">
        <f t="shared" si="807"/>
      </c>
      <c r="O697" s="2059">
        <f t="shared" si="1164"/>
      </c>
      <c r="P697" s="2092">
        <v>0.01</v>
      </c>
      <c r="Q697" s="2093">
        <v>62</v>
      </c>
      <c r="R697" s="2057">
        <f t="shared" si="257"/>
      </c>
      <c r="S697" s="2059">
        <v>11947</v>
      </c>
      <c r="T697" s="2059">
        <v>242</v>
      </c>
      <c r="U697" s="2059">
        <v>28</v>
      </c>
      <c r="V697" s="2059">
        <v>252</v>
      </c>
      <c r="W697" s="2059">
        <v>31</v>
      </c>
      <c r="X697" s="2059">
        <v>3</v>
      </c>
      <c r="Y697" s="2059">
        <v>1</v>
      </c>
      <c r="Z697" s="2093">
        <v>12</v>
      </c>
      <c r="AA697" s="2057">
        <f t="shared" si="613"/>
      </c>
      <c r="AB697" s="2116" t="s">
        <v>1905</v>
      </c>
      <c r="AC697" s="2116" t="s">
        <v>1920</v>
      </c>
      <c r="AD697" s="2093">
        <v>14</v>
      </c>
    </row>
    <row r="698">
      <c r="A698" s="2113"/>
      <c r="B698" s="2123" t="s">
        <v>1847</v>
      </c>
      <c r="C698" s="2103" t="s">
        <v>1831</v>
      </c>
      <c r="D698" s="2114">
        <v>768.55</v>
      </c>
      <c r="E698" s="2115">
        <v>0</v>
      </c>
      <c r="F698" s="2060">
        <f t="shared" si="1742"/>
      </c>
      <c r="G698" s="2057">
        <f t="shared" si="986"/>
      </c>
      <c r="H698" s="2057">
        <f t="shared" si="79"/>
      </c>
      <c r="I698" s="2057">
        <f t="shared" si="435"/>
      </c>
      <c r="J698" s="2057">
        <f t="shared" si="1844"/>
      </c>
      <c r="K698" s="2058">
        <f t="shared" si="2035"/>
      </c>
      <c r="L698" s="2058">
        <f t="shared" si="1404"/>
      </c>
      <c r="M698" s="2058">
        <f t="shared" si="1582"/>
      </c>
      <c r="N698" s="2058">
        <f t="shared" si="807"/>
      </c>
      <c r="O698" s="2059">
        <f t="shared" si="1164"/>
      </c>
      <c r="P698" s="2092">
        <v>0.0078</v>
      </c>
      <c r="Q698" s="2093">
        <v>59</v>
      </c>
      <c r="R698" s="2057">
        <f t="shared" si="257"/>
      </c>
      <c r="S698" s="2059">
        <v>8271</v>
      </c>
      <c r="T698" s="2059">
        <v>164</v>
      </c>
      <c r="U698" s="2059">
        <v>15</v>
      </c>
      <c r="V698" s="2059">
        <v>177</v>
      </c>
      <c r="W698" s="2059">
        <v>3</v>
      </c>
      <c r="X698" s="2059">
        <v>2</v>
      </c>
      <c r="Y698" s="2059">
        <v>0</v>
      </c>
      <c r="Z698" s="2059">
        <v>4</v>
      </c>
      <c r="AA698" s="2057">
        <f t="shared" si="613"/>
      </c>
      <c r="AB698" s="2116" t="s">
        <v>1905</v>
      </c>
      <c r="AC698" s="2116" t="s">
        <v>1920</v>
      </c>
      <c r="AD698" s="2093">
        <v>8</v>
      </c>
    </row>
    <row r="699">
      <c r="A699" s="2113"/>
      <c r="B699" s="2118" t="s">
        <v>1832</v>
      </c>
      <c r="C699" s="2118"/>
      <c r="D699" s="2064">
        <f>SUM(D697:D698)</f>
      </c>
      <c r="E699" s="2064">
        <f>SUM(E697:E698)</f>
      </c>
      <c r="F699" s="2064">
        <f t="shared" si="1742"/>
      </c>
      <c r="G699" s="2061">
        <f t="shared" si="986"/>
      </c>
      <c r="H699" s="2061">
        <f t="shared" si="79"/>
      </c>
      <c r="I699" s="2061">
        <f t="shared" si="435"/>
      </c>
      <c r="J699" s="2061">
        <f t="shared" si="1844"/>
      </c>
      <c r="K699" s="2062">
        <f t="shared" si="2035"/>
      </c>
      <c r="L699" s="2062">
        <f t="shared" si="1404"/>
      </c>
      <c r="M699" s="2062">
        <f t="shared" si="1582"/>
      </c>
      <c r="N699" s="2062">
        <f t="shared" si="807"/>
      </c>
      <c r="O699" s="2063">
        <f t="shared" si="1164"/>
      </c>
      <c r="P699" s="2062">
        <f>AVERAGE(P697:P698)</f>
      </c>
      <c r="Q699" s="2064">
        <f>AVERAGE(Q697:Q698)</f>
      </c>
      <c r="R699" s="2064">
        <f t="shared" si="257"/>
      </c>
      <c r="S699" s="2063">
        <f>SUM(S697:S698)</f>
      </c>
      <c r="T699" s="2063">
        <f>SUM(T697:T698)</f>
      </c>
      <c r="U699" s="2063">
        <f>SUM(U697:U698)</f>
      </c>
      <c r="V699" s="2063">
        <f>SUM(V697:V698)</f>
      </c>
      <c r="W699" s="2063">
        <f>SUM(W697:W698)</f>
      </c>
      <c r="X699" s="2063">
        <f>SUM(X697:X698)</f>
      </c>
      <c r="Y699" s="2063">
        <f>SUM(Y697:Y698)</f>
      </c>
      <c r="Z699" s="2063">
        <f>SUM(Z697:Z698)</f>
      </c>
      <c r="AA699" s="2120">
        <f t="shared" si="613"/>
      </c>
      <c r="AB699" s="2121"/>
      <c r="AC699" s="2121"/>
      <c r="AD699" s="2122">
        <f>SUM(AD697:AD698)</f>
      </c>
    </row>
    <row r="700">
      <c r="A700" s="2113"/>
      <c r="B700" s="2124" t="s">
        <v>1833</v>
      </c>
      <c r="C700" s="2124"/>
      <c r="D700" s="2069">
        <f>D699+D696</f>
      </c>
      <c r="E700" s="2069">
        <f>E699+E696</f>
      </c>
      <c r="F700" s="2069">
        <f t="shared" si="1742"/>
      </c>
      <c r="G700" s="2065">
        <f t="shared" si="986"/>
      </c>
      <c r="H700" s="2065">
        <f t="shared" si="79"/>
      </c>
      <c r="I700" s="2065">
        <f t="shared" si="435"/>
      </c>
      <c r="J700" s="2065">
        <f t="shared" si="1844"/>
      </c>
      <c r="K700" s="2066">
        <f t="shared" si="2035"/>
      </c>
      <c r="L700" s="2066">
        <f t="shared" si="1404"/>
      </c>
      <c r="M700" s="2066">
        <f t="shared" si="1582"/>
      </c>
      <c r="N700" s="2066">
        <f t="shared" si="807"/>
      </c>
      <c r="O700" s="2067">
        <f t="shared" si="1164"/>
      </c>
      <c r="P700" s="2068">
        <f>(P699+P696)/2</f>
      </c>
      <c r="Q700" s="2067">
        <f>(Q699+Q696)/2</f>
      </c>
      <c r="R700" s="2069">
        <f>(R699+R696)/2</f>
      </c>
      <c r="S700" s="2067">
        <f>S699+S696</f>
      </c>
      <c r="T700" s="2067">
        <f>T699+T696</f>
      </c>
      <c r="U700" s="2067">
        <f>U699+U696</f>
      </c>
      <c r="V700" s="2067">
        <f>V699+V696</f>
      </c>
      <c r="W700" s="2067">
        <f>W699+W696</f>
      </c>
      <c r="X700" s="2067">
        <f>X699+X696</f>
      </c>
      <c r="Y700" s="2067">
        <f>Y699+Y696</f>
      </c>
      <c r="Z700" s="2067">
        <f>Z699+Z696</f>
      </c>
      <c r="AA700" s="2125">
        <f t="shared" si="613"/>
      </c>
      <c r="AB700" s="2126"/>
      <c r="AC700" s="2126"/>
      <c r="AD700" s="2067">
        <f>AD699+AD696</f>
      </c>
    </row>
    <row r="701">
      <c r="A701" s="2105" t="s">
        <v>1834</v>
      </c>
      <c r="B701" s="2105" t="s">
        <v>1792</v>
      </c>
      <c r="C701" s="2105"/>
      <c r="D701" s="2106" t="s">
        <v>1793</v>
      </c>
      <c r="E701" s="2106"/>
      <c r="F701" s="2106"/>
      <c r="G701" s="2106"/>
      <c r="H701" s="2106"/>
      <c r="I701" s="2106"/>
      <c r="J701" s="2107" t="s">
        <v>1794</v>
      </c>
      <c r="K701" s="2107"/>
      <c r="L701" s="2107"/>
      <c r="M701" s="2107"/>
      <c r="N701" s="2107"/>
      <c r="O701" s="2107"/>
      <c r="P701" s="2107"/>
      <c r="Q701" s="2107"/>
      <c r="R701" s="2107"/>
      <c r="S701" s="2107"/>
      <c r="T701" s="2107"/>
      <c r="U701" s="2107"/>
      <c r="V701" s="2107"/>
      <c r="W701" s="2107"/>
      <c r="X701" s="2107"/>
      <c r="Y701" s="2107"/>
      <c r="Z701" s="2107"/>
      <c r="AA701" s="2107"/>
      <c r="AB701" s="2107"/>
      <c r="AC701" s="2107"/>
      <c r="AD701" s="2108"/>
    </row>
    <row r="702">
      <c r="A702" s="2105"/>
      <c r="B702" s="2105" t="s">
        <v>1795</v>
      </c>
      <c r="C702" s="2105" t="s">
        <v>1796</v>
      </c>
      <c r="D702" s="2106" t="s">
        <v>1797</v>
      </c>
      <c r="E702" s="2109" t="s">
        <v>1798</v>
      </c>
      <c r="F702" s="2106" t="s">
        <v>1799</v>
      </c>
      <c r="G702" s="2110" t="s">
        <v>1800</v>
      </c>
      <c r="H702" s="2110" t="s">
        <v>1801</v>
      </c>
      <c r="I702" s="2110" t="s">
        <v>1802</v>
      </c>
      <c r="J702" s="2107" t="s">
        <v>1803</v>
      </c>
      <c r="K702" s="2111" t="s">
        <v>1804</v>
      </c>
      <c r="L702" s="2111" t="s">
        <v>1805</v>
      </c>
      <c r="M702" s="2111" t="s">
        <v>1806</v>
      </c>
      <c r="N702" s="2111" t="s">
        <v>1807</v>
      </c>
      <c r="O702" s="2108" t="s">
        <v>1808</v>
      </c>
      <c r="P702" s="2111" t="s">
        <v>1809</v>
      </c>
      <c r="Q702" s="2108" t="s">
        <v>1810</v>
      </c>
      <c r="R702" s="2107" t="s">
        <v>1811</v>
      </c>
      <c r="S702" s="2108" t="s">
        <v>1812</v>
      </c>
      <c r="T702" s="2108" t="s">
        <v>1813</v>
      </c>
      <c r="U702" s="2108" t="s">
        <v>1814</v>
      </c>
      <c r="V702" s="2108" t="s">
        <v>1815</v>
      </c>
      <c r="W702" s="2108" t="s">
        <v>1816</v>
      </c>
      <c r="X702" s="2108" t="s">
        <v>1817</v>
      </c>
      <c r="Y702" s="2108" t="s">
        <v>1818</v>
      </c>
      <c r="Z702" s="2108" t="s">
        <v>1819</v>
      </c>
      <c r="AA702" s="2107" t="s">
        <v>1820</v>
      </c>
      <c r="AB702" s="2112" t="s">
        <v>1821</v>
      </c>
      <c r="AC702" s="2112" t="s">
        <v>1822</v>
      </c>
      <c r="AD702" s="2108" t="s">
        <v>1823</v>
      </c>
    </row>
    <row r="703">
      <c r="A703" s="2113" t="s">
        <v>1922</v>
      </c>
      <c r="B703" s="2123" t="s">
        <v>1829</v>
      </c>
      <c r="C703" s="2103" t="s">
        <v>1826</v>
      </c>
      <c r="D703" s="2127">
        <v>1222.18</v>
      </c>
      <c r="E703" s="2115">
        <v>1</v>
      </c>
      <c r="F703" s="2060">
        <f t="shared" ref="F703:F709" si="1743">E703*2000*1.2</f>
      </c>
      <c r="G703" s="2057">
        <f t="shared" ref="G703:G709" si="987">F703/D703</f>
      </c>
      <c r="H703" s="2057">
        <f t="shared" ref="H703:H709" si="80">D703/E703</f>
      </c>
      <c r="I703" s="2057">
        <f t="shared" ref="I703:I709" si="436">F703/E703</f>
      </c>
      <c r="J703" s="2057">
        <f t="shared" ref="J703:J709" si="1845">D703/T703</f>
      </c>
      <c r="K703" s="2058">
        <f t="shared" ref="K703:K709" si="2036">O703/S703*1</f>
      </c>
      <c r="L703" s="2058">
        <f t="shared" ref="L703:L709" si="1405">T703/S703</f>
      </c>
      <c r="M703" s="2058">
        <f t="shared" ref="M703:M709" si="1583">V703/S703</f>
      </c>
      <c r="N703" s="2058">
        <f t="shared" ref="N703:N709" si="808">W703/V703</f>
      </c>
      <c r="O703" s="2059">
        <f t="shared" ref="O703:O709" si="1165">U703/P703</f>
      </c>
      <c r="P703" s="2092">
        <v>0.0098</v>
      </c>
      <c r="Q703" s="2093">
        <v>68</v>
      </c>
      <c r="R703" s="2057">
        <f t="shared" ref="R703:R708" si="258">(D703/S703)*1000</f>
      </c>
      <c r="S703" s="2059">
        <v>15935</v>
      </c>
      <c r="T703" s="2059">
        <v>215</v>
      </c>
      <c r="U703" s="2059">
        <v>39</v>
      </c>
      <c r="V703" s="2059">
        <v>216</v>
      </c>
      <c r="W703" s="2059">
        <v>18</v>
      </c>
      <c r="X703" s="2059">
        <v>1</v>
      </c>
      <c r="Y703" s="2059">
        <v>2</v>
      </c>
      <c r="Z703" s="2093">
        <v>7</v>
      </c>
      <c r="AA703" s="2057">
        <f t="shared" ref="AA703:AA709" si="614">AD703*1000/D703</f>
      </c>
      <c r="AB703" s="2116" t="s">
        <v>1905</v>
      </c>
      <c r="AC703" s="2094" t="s">
        <v>1920</v>
      </c>
      <c r="AD703" s="2093">
        <v>35</v>
      </c>
    </row>
    <row r="704">
      <c r="A704" s="2113"/>
      <c r="B704" s="2123" t="s">
        <v>1829</v>
      </c>
      <c r="C704" s="2103" t="s">
        <v>1828</v>
      </c>
      <c r="D704" s="2114">
        <v>1081.84</v>
      </c>
      <c r="E704" s="2115">
        <v>1</v>
      </c>
      <c r="F704" s="2060">
        <f t="shared" si="1743"/>
      </c>
      <c r="G704" s="2057">
        <f t="shared" si="987"/>
      </c>
      <c r="H704" s="2057">
        <f t="shared" si="80"/>
      </c>
      <c r="I704" s="2057">
        <f t="shared" si="436"/>
      </c>
      <c r="J704" s="2057">
        <f t="shared" si="1845"/>
      </c>
      <c r="K704" s="2058">
        <f t="shared" si="2036"/>
      </c>
      <c r="L704" s="2058">
        <f t="shared" si="1405"/>
      </c>
      <c r="M704" s="2058">
        <f t="shared" si="1583"/>
      </c>
      <c r="N704" s="2058">
        <f t="shared" si="808"/>
      </c>
      <c r="O704" s="2059">
        <f t="shared" si="1165"/>
      </c>
      <c r="P704" s="2092">
        <v>0.01</v>
      </c>
      <c r="Q704" s="2093">
        <v>70</v>
      </c>
      <c r="R704" s="2057">
        <f t="shared" si="258"/>
      </c>
      <c r="S704" s="2059">
        <v>13149</v>
      </c>
      <c r="T704" s="2059">
        <v>146</v>
      </c>
      <c r="U704" s="2059">
        <v>33</v>
      </c>
      <c r="V704" s="2059">
        <v>146</v>
      </c>
      <c r="W704" s="2059">
        <v>16</v>
      </c>
      <c r="X704" s="2093">
        <v>2</v>
      </c>
      <c r="Y704" s="2093">
        <v>1</v>
      </c>
      <c r="Z704" s="2093">
        <v>11</v>
      </c>
      <c r="AA704" s="2057">
        <f t="shared" si="614"/>
      </c>
      <c r="AB704" s="2116" t="s">
        <v>1905</v>
      </c>
      <c r="AC704" s="2094" t="s">
        <v>1920</v>
      </c>
      <c r="AD704" s="2093">
        <v>18</v>
      </c>
    </row>
    <row r="705">
      <c r="A705" s="2113"/>
      <c r="B705" s="2118" t="s">
        <v>1832</v>
      </c>
      <c r="C705" s="2118"/>
      <c r="D705" s="2064">
        <f>SUM(D703:D704)</f>
      </c>
      <c r="E705" s="2119">
        <f>SUM(E703:E704)</f>
      </c>
      <c r="F705" s="2064">
        <f t="shared" si="1743"/>
      </c>
      <c r="G705" s="2061">
        <f t="shared" si="987"/>
      </c>
      <c r="H705" s="2061">
        <f t="shared" si="80"/>
      </c>
      <c r="I705" s="2061">
        <f t="shared" si="436"/>
      </c>
      <c r="J705" s="2061">
        <f t="shared" si="1845"/>
      </c>
      <c r="K705" s="2062">
        <f t="shared" si="2036"/>
      </c>
      <c r="L705" s="2062">
        <f t="shared" si="1405"/>
      </c>
      <c r="M705" s="2062">
        <f t="shared" si="1583"/>
      </c>
      <c r="N705" s="2062">
        <f t="shared" si="808"/>
      </c>
      <c r="O705" s="2063">
        <f t="shared" si="1165"/>
      </c>
      <c r="P705" s="2062">
        <f>AVERAGE(P703:P704)</f>
      </c>
      <c r="Q705" s="2064">
        <f>AVERAGE(Q703:Q704)</f>
      </c>
      <c r="R705" s="2061">
        <f t="shared" si="258"/>
      </c>
      <c r="S705" s="2063">
        <f>SUM(S703:S704)</f>
      </c>
      <c r="T705" s="2063">
        <f>SUM(T703:T704)</f>
      </c>
      <c r="U705" s="2063">
        <f>SUM(U703:U704)</f>
      </c>
      <c r="V705" s="2063">
        <f>SUM(V703:V704)</f>
      </c>
      <c r="W705" s="2063">
        <f>SUM(W703:W704)</f>
      </c>
      <c r="X705" s="2063">
        <f>SUM(X703:X704)</f>
      </c>
      <c r="Y705" s="2063">
        <f>SUM(Y703:Y704)</f>
      </c>
      <c r="Z705" s="2063">
        <f>SUM(Z703:Z704)</f>
      </c>
      <c r="AA705" s="2120">
        <f t="shared" si="614"/>
      </c>
      <c r="AB705" s="2121"/>
      <c r="AC705" s="2121"/>
      <c r="AD705" s="2122">
        <f>SUM(AD703:AD704)</f>
      </c>
    </row>
    <row r="706">
      <c r="A706" s="2113"/>
      <c r="B706" s="2123" t="s">
        <v>1825</v>
      </c>
      <c r="C706" s="2103" t="s">
        <v>1830</v>
      </c>
      <c r="D706" s="2127">
        <v>1129.58</v>
      </c>
      <c r="E706" s="2115">
        <v>0</v>
      </c>
      <c r="F706" s="2060">
        <f t="shared" si="1743"/>
      </c>
      <c r="G706" s="2057">
        <f t="shared" si="987"/>
      </c>
      <c r="H706" s="2057">
        <f t="shared" si="80"/>
      </c>
      <c r="I706" s="2057">
        <f t="shared" si="436"/>
      </c>
      <c r="J706" s="2057">
        <f t="shared" si="1845"/>
      </c>
      <c r="K706" s="2058">
        <f t="shared" si="2036"/>
      </c>
      <c r="L706" s="2058">
        <f t="shared" si="1405"/>
      </c>
      <c r="M706" s="2058">
        <f t="shared" si="1583"/>
      </c>
      <c r="N706" s="2058">
        <f t="shared" si="808"/>
      </c>
      <c r="O706" s="2059">
        <f t="shared" si="1165"/>
      </c>
      <c r="P706" s="2092">
        <v>0.0094</v>
      </c>
      <c r="Q706" s="2093">
        <v>61</v>
      </c>
      <c r="R706" s="2057">
        <f t="shared" si="258"/>
      </c>
      <c r="S706" s="2059">
        <v>12928</v>
      </c>
      <c r="T706" s="2059">
        <v>238</v>
      </c>
      <c r="U706" s="2059">
        <v>33</v>
      </c>
      <c r="V706" s="2059">
        <v>250</v>
      </c>
      <c r="W706" s="2059">
        <v>19</v>
      </c>
      <c r="X706" s="2059">
        <v>2</v>
      </c>
      <c r="Y706" s="2059">
        <v>0</v>
      </c>
      <c r="Z706" s="2093">
        <v>7</v>
      </c>
      <c r="AA706" s="2057">
        <f t="shared" si="614"/>
      </c>
      <c r="AB706" s="2116" t="s">
        <v>1905</v>
      </c>
      <c r="AC706" s="2116" t="s">
        <v>1920</v>
      </c>
      <c r="AD706" s="2093">
        <v>18</v>
      </c>
    </row>
    <row r="707">
      <c r="A707" s="2113"/>
      <c r="B707" s="2123" t="s">
        <v>1825</v>
      </c>
      <c r="C707" s="2103" t="s">
        <v>1831</v>
      </c>
      <c r="D707" s="2114">
        <v>545.01</v>
      </c>
      <c r="E707" s="2115">
        <v>0</v>
      </c>
      <c r="F707" s="2060">
        <f t="shared" si="1743"/>
      </c>
      <c r="G707" s="2057">
        <f t="shared" si="987"/>
      </c>
      <c r="H707" s="2057">
        <f t="shared" si="80"/>
      </c>
      <c r="I707" s="2057">
        <f t="shared" si="436"/>
      </c>
      <c r="J707" s="2057">
        <f t="shared" si="1845"/>
      </c>
      <c r="K707" s="2058">
        <f t="shared" si="2036"/>
      </c>
      <c r="L707" s="2058">
        <f t="shared" si="1405"/>
      </c>
      <c r="M707" s="2058">
        <f t="shared" si="1583"/>
      </c>
      <c r="N707" s="2058">
        <f t="shared" si="808"/>
      </c>
      <c r="O707" s="2059">
        <f t="shared" si="1165"/>
      </c>
      <c r="P707" s="2092">
        <v>0.0142</v>
      </c>
      <c r="Q707" s="2093">
        <v>64</v>
      </c>
      <c r="R707" s="2057">
        <f t="shared" si="258"/>
      </c>
      <c r="S707" s="2059">
        <v>6218</v>
      </c>
      <c r="T707" s="2059">
        <v>98</v>
      </c>
      <c r="U707" s="2059">
        <v>23</v>
      </c>
      <c r="V707" s="2059">
        <v>108</v>
      </c>
      <c r="W707" s="2059">
        <v>6</v>
      </c>
      <c r="X707" s="2059">
        <v>1</v>
      </c>
      <c r="Y707" s="2059">
        <v>1</v>
      </c>
      <c r="Z707" s="2059">
        <v>1</v>
      </c>
      <c r="AA707" s="2057">
        <f t="shared" si="614"/>
      </c>
      <c r="AB707" s="2116" t="s">
        <v>1905</v>
      </c>
      <c r="AC707" s="2116" t="s">
        <v>1920</v>
      </c>
      <c r="AD707" s="2093">
        <v>15</v>
      </c>
    </row>
    <row r="708">
      <c r="A708" s="2113"/>
      <c r="B708" s="2118" t="s">
        <v>1832</v>
      </c>
      <c r="C708" s="2118"/>
      <c r="D708" s="2064">
        <f>SUM(D706:D707)</f>
      </c>
      <c r="E708" s="2064">
        <f>SUM(E706:E707)</f>
      </c>
      <c r="F708" s="2064">
        <f t="shared" si="1743"/>
      </c>
      <c r="G708" s="2061">
        <f t="shared" si="987"/>
      </c>
      <c r="H708" s="2061">
        <f t="shared" si="80"/>
      </c>
      <c r="I708" s="2061">
        <f t="shared" si="436"/>
      </c>
      <c r="J708" s="2061">
        <f t="shared" si="1845"/>
      </c>
      <c r="K708" s="2062">
        <f t="shared" si="2036"/>
      </c>
      <c r="L708" s="2062">
        <f t="shared" si="1405"/>
      </c>
      <c r="M708" s="2062">
        <f t="shared" si="1583"/>
      </c>
      <c r="N708" s="2062">
        <f t="shared" si="808"/>
      </c>
      <c r="O708" s="2063">
        <f t="shared" si="1165"/>
      </c>
      <c r="P708" s="2062">
        <f>AVERAGE(P706:P707)</f>
      </c>
      <c r="Q708" s="2064">
        <f>AVERAGE(Q706:Q707)</f>
      </c>
      <c r="R708" s="2064">
        <f t="shared" si="258"/>
      </c>
      <c r="S708" s="2063">
        <f>SUM(S706:S707)</f>
      </c>
      <c r="T708" s="2063">
        <f>SUM(T706:T707)</f>
      </c>
      <c r="U708" s="2063">
        <f>SUM(U706:U707)</f>
      </c>
      <c r="V708" s="2063">
        <f>SUM(V706:V707)</f>
      </c>
      <c r="W708" s="2063">
        <f>SUM(W706:W707)</f>
      </c>
      <c r="X708" s="2063">
        <f>SUM(X706:X707)</f>
      </c>
      <c r="Y708" s="2063">
        <f>SUM(Y706:Y707)</f>
      </c>
      <c r="Z708" s="2063">
        <f>SUM(Z706:Z707)</f>
      </c>
      <c r="AA708" s="2120">
        <f t="shared" si="614"/>
      </c>
      <c r="AB708" s="2121"/>
      <c r="AC708" s="2121"/>
      <c r="AD708" s="2122">
        <f>SUM(AD706:AD707)</f>
      </c>
    </row>
    <row r="709">
      <c r="A709" s="2113"/>
      <c r="B709" s="2124" t="s">
        <v>1833</v>
      </c>
      <c r="C709" s="2124"/>
      <c r="D709" s="2069">
        <f>D708+D705</f>
      </c>
      <c r="E709" s="2069">
        <f>E708+E705</f>
      </c>
      <c r="F709" s="2069">
        <f t="shared" si="1743"/>
      </c>
      <c r="G709" s="2065">
        <f t="shared" si="987"/>
      </c>
      <c r="H709" s="2065">
        <f t="shared" si="80"/>
      </c>
      <c r="I709" s="2065">
        <f t="shared" si="436"/>
      </c>
      <c r="J709" s="2065">
        <f t="shared" si="1845"/>
      </c>
      <c r="K709" s="2066">
        <f t="shared" si="2036"/>
      </c>
      <c r="L709" s="2066">
        <f t="shared" si="1405"/>
      </c>
      <c r="M709" s="2066">
        <f t="shared" si="1583"/>
      </c>
      <c r="N709" s="2066">
        <f t="shared" si="808"/>
      </c>
      <c r="O709" s="2067">
        <f t="shared" si="1165"/>
      </c>
      <c r="P709" s="2068">
        <f>(P708+P705)/2</f>
      </c>
      <c r="Q709" s="2067">
        <f>(Q708+Q705)/2</f>
      </c>
      <c r="R709" s="2069">
        <f>(R708+R705)/2</f>
      </c>
      <c r="S709" s="2067">
        <f>S708+S705</f>
      </c>
      <c r="T709" s="2067">
        <f>T708+T705</f>
      </c>
      <c r="U709" s="2067">
        <f>U708+U705</f>
      </c>
      <c r="V709" s="2067">
        <f>V708+V705</f>
      </c>
      <c r="W709" s="2067">
        <f>W708+W705</f>
      </c>
      <c r="X709" s="2067">
        <f>X708+X705</f>
      </c>
      <c r="Y709" s="2067">
        <f>Y708+Y705</f>
      </c>
      <c r="Z709" s="2067">
        <f>Z708+Z705</f>
      </c>
      <c r="AA709" s="2125">
        <f t="shared" si="614"/>
      </c>
      <c r="AB709" s="2126"/>
      <c r="AC709" s="2126"/>
      <c r="AD709" s="2067">
        <f>AD708+AD705</f>
      </c>
    </row>
    <row r="710">
      <c r="A710" s="2105" t="s">
        <v>1834</v>
      </c>
      <c r="B710" s="2105" t="s">
        <v>1792</v>
      </c>
      <c r="C710" s="2105"/>
      <c r="D710" s="2106" t="s">
        <v>1793</v>
      </c>
      <c r="E710" s="2106"/>
      <c r="F710" s="2106"/>
      <c r="G710" s="2106"/>
      <c r="H710" s="2106"/>
      <c r="I710" s="2106"/>
      <c r="J710" s="2107" t="s">
        <v>1794</v>
      </c>
      <c r="K710" s="2107"/>
      <c r="L710" s="2107"/>
      <c r="M710" s="2107"/>
      <c r="N710" s="2107"/>
      <c r="O710" s="2107"/>
      <c r="P710" s="2107"/>
      <c r="Q710" s="2107"/>
      <c r="R710" s="2107"/>
      <c r="S710" s="2107"/>
      <c r="T710" s="2107"/>
      <c r="U710" s="2107"/>
      <c r="V710" s="2107"/>
      <c r="W710" s="2107"/>
      <c r="X710" s="2107"/>
      <c r="Y710" s="2107"/>
      <c r="Z710" s="2107"/>
      <c r="AA710" s="2107"/>
      <c r="AB710" s="2107"/>
      <c r="AC710" s="2107"/>
      <c r="AD710" s="2108"/>
    </row>
    <row r="711">
      <c r="A711" s="2105"/>
      <c r="B711" s="2105" t="s">
        <v>1795</v>
      </c>
      <c r="C711" s="2105" t="s">
        <v>1796</v>
      </c>
      <c r="D711" s="2106" t="s">
        <v>1797</v>
      </c>
      <c r="E711" s="2109" t="s">
        <v>1798</v>
      </c>
      <c r="F711" s="2106" t="s">
        <v>1799</v>
      </c>
      <c r="G711" s="2110" t="s">
        <v>1800</v>
      </c>
      <c r="H711" s="2110" t="s">
        <v>1801</v>
      </c>
      <c r="I711" s="2110" t="s">
        <v>1802</v>
      </c>
      <c r="J711" s="2107" t="s">
        <v>1803</v>
      </c>
      <c r="K711" s="2111" t="s">
        <v>1804</v>
      </c>
      <c r="L711" s="2111" t="s">
        <v>1805</v>
      </c>
      <c r="M711" s="2111" t="s">
        <v>1806</v>
      </c>
      <c r="N711" s="2111" t="s">
        <v>1807</v>
      </c>
      <c r="O711" s="2108" t="s">
        <v>1808</v>
      </c>
      <c r="P711" s="2111" t="s">
        <v>1809</v>
      </c>
      <c r="Q711" s="2108" t="s">
        <v>1810</v>
      </c>
      <c r="R711" s="2107" t="s">
        <v>1811</v>
      </c>
      <c r="S711" s="2108" t="s">
        <v>1812</v>
      </c>
      <c r="T711" s="2108" t="s">
        <v>1813</v>
      </c>
      <c r="U711" s="2108" t="s">
        <v>1814</v>
      </c>
      <c r="V711" s="2108" t="s">
        <v>1815</v>
      </c>
      <c r="W711" s="2108" t="s">
        <v>1816</v>
      </c>
      <c r="X711" s="2108" t="s">
        <v>1817</v>
      </c>
      <c r="Y711" s="2108" t="s">
        <v>1818</v>
      </c>
      <c r="Z711" s="2108" t="s">
        <v>1819</v>
      </c>
      <c r="AA711" s="2107" t="s">
        <v>1820</v>
      </c>
      <c r="AB711" s="2112" t="s">
        <v>1821</v>
      </c>
      <c r="AC711" s="2112" t="s">
        <v>1822</v>
      </c>
      <c r="AD711" s="2108" t="s">
        <v>1823</v>
      </c>
    </row>
    <row r="712">
      <c r="A712" s="2113" t="s">
        <v>1923</v>
      </c>
      <c r="B712" s="2123" t="s">
        <v>1829</v>
      </c>
      <c r="C712" s="2103" t="s">
        <v>1826</v>
      </c>
      <c r="D712" s="2127">
        <v>1001.91</v>
      </c>
      <c r="E712" s="2115">
        <v>0</v>
      </c>
      <c r="F712" s="2060">
        <f t="shared" ref="F712:F718" si="1744">E712*2000*1.2</f>
      </c>
      <c r="G712" s="2057">
        <f t="shared" ref="G712:G718" si="988">F712/D712</f>
      </c>
      <c r="H712" s="2057">
        <f t="shared" ref="H712:H718" si="81">D712/E712</f>
      </c>
      <c r="I712" s="2057">
        <f t="shared" ref="I712:I718" si="437">F712/E712</f>
      </c>
      <c r="J712" s="2057">
        <f t="shared" ref="J712:J718" si="1846">D712/T712</f>
      </c>
      <c r="K712" s="2058">
        <f t="shared" ref="K712:K718" si="2037">O712/S712*1</f>
      </c>
      <c r="L712" s="2058">
        <f t="shared" ref="L712:L718" si="1406">T712/S712</f>
      </c>
      <c r="M712" s="2058">
        <f t="shared" ref="M712:M718" si="1584">V712/S712</f>
      </c>
      <c r="N712" s="2058">
        <f t="shared" ref="N712:N718" si="809">W712/V712</f>
      </c>
      <c r="O712" s="2059">
        <f t="shared" ref="O712:O718" si="1166">U712/P712</f>
      </c>
      <c r="P712" s="2092">
        <v>0.0111</v>
      </c>
      <c r="Q712" s="2093">
        <v>58</v>
      </c>
      <c r="R712" s="2057">
        <f t="shared" ref="R712:R717" si="259">(D712/S712)*1000</f>
      </c>
      <c r="S712" s="2059">
        <v>9947</v>
      </c>
      <c r="T712" s="2059">
        <v>188</v>
      </c>
      <c r="U712" s="2059">
        <v>31</v>
      </c>
      <c r="V712" s="2059">
        <v>211</v>
      </c>
      <c r="W712" s="2059">
        <v>13</v>
      </c>
      <c r="X712" s="2059">
        <v>2</v>
      </c>
      <c r="Y712" s="2059">
        <v>1</v>
      </c>
      <c r="Z712" s="2093">
        <v>4</v>
      </c>
      <c r="AA712" s="2057">
        <f t="shared" ref="AA712:AA718" si="615">AD712*1000/D712</f>
      </c>
      <c r="AB712" s="2094" t="s">
        <v>1903</v>
      </c>
      <c r="AC712" s="2094" t="s">
        <v>1920</v>
      </c>
      <c r="AD712" s="2093">
        <v>12</v>
      </c>
    </row>
    <row r="713">
      <c r="A713" s="2113"/>
      <c r="B713" s="2123" t="s">
        <v>1829</v>
      </c>
      <c r="C713" s="2103" t="s">
        <v>1828</v>
      </c>
      <c r="D713" s="2114">
        <v>998.09</v>
      </c>
      <c r="E713" s="2115">
        <v>2</v>
      </c>
      <c r="F713" s="2060">
        <f t="shared" si="1744"/>
      </c>
      <c r="G713" s="2057">
        <f t="shared" si="988"/>
      </c>
      <c r="H713" s="2057">
        <f t="shared" si="81"/>
      </c>
      <c r="I713" s="2057">
        <f t="shared" si="437"/>
      </c>
      <c r="J713" s="2057">
        <f t="shared" si="1846"/>
      </c>
      <c r="K713" s="2058">
        <f t="shared" si="2037"/>
      </c>
      <c r="L713" s="2058">
        <f t="shared" si="1406"/>
      </c>
      <c r="M713" s="2058">
        <f t="shared" si="1584"/>
      </c>
      <c r="N713" s="2058">
        <f t="shared" si="809"/>
      </c>
      <c r="O713" s="2059">
        <f t="shared" si="1166"/>
      </c>
      <c r="P713" s="2092">
        <v>0.0093</v>
      </c>
      <c r="Q713" s="2093">
        <v>61</v>
      </c>
      <c r="R713" s="2057">
        <f t="shared" si="259"/>
      </c>
      <c r="S713" s="2059">
        <v>11166</v>
      </c>
      <c r="T713" s="2059">
        <v>183</v>
      </c>
      <c r="U713" s="2059">
        <v>23</v>
      </c>
      <c r="V713" s="2059">
        <v>195</v>
      </c>
      <c r="W713" s="2059">
        <v>35</v>
      </c>
      <c r="X713" s="2093">
        <v>1</v>
      </c>
      <c r="Y713" s="2093">
        <v>0</v>
      </c>
      <c r="Z713" s="2093">
        <v>7</v>
      </c>
      <c r="AA713" s="2057">
        <f t="shared" si="615"/>
      </c>
      <c r="AB713" s="2094" t="s">
        <v>1903</v>
      </c>
      <c r="AC713" s="2094" t="s">
        <v>1920</v>
      </c>
      <c r="AD713" s="2093">
        <v>15</v>
      </c>
    </row>
    <row r="714">
      <c r="A714" s="2113"/>
      <c r="B714" s="2118" t="s">
        <v>1832</v>
      </c>
      <c r="C714" s="2118"/>
      <c r="D714" s="2064">
        <f>SUM(D712:D713)</f>
      </c>
      <c r="E714" s="2119">
        <f>SUM(E712:E713)</f>
      </c>
      <c r="F714" s="2064">
        <f t="shared" si="1744"/>
      </c>
      <c r="G714" s="2061">
        <f t="shared" si="988"/>
      </c>
      <c r="H714" s="2061">
        <f t="shared" si="81"/>
      </c>
      <c r="I714" s="2061">
        <f t="shared" si="437"/>
      </c>
      <c r="J714" s="2061">
        <f t="shared" si="1846"/>
      </c>
      <c r="K714" s="2062">
        <f t="shared" si="2037"/>
      </c>
      <c r="L714" s="2062">
        <f t="shared" si="1406"/>
      </c>
      <c r="M714" s="2062">
        <f t="shared" si="1584"/>
      </c>
      <c r="N714" s="2062">
        <f t="shared" si="809"/>
      </c>
      <c r="O714" s="2063">
        <f t="shared" si="1166"/>
      </c>
      <c r="P714" s="2062">
        <f>AVERAGE(P712:P713)</f>
      </c>
      <c r="Q714" s="2064">
        <f>AVERAGE(Q712:Q713)</f>
      </c>
      <c r="R714" s="2061">
        <f t="shared" si="259"/>
      </c>
      <c r="S714" s="2063">
        <f>SUM(S712:S713)</f>
      </c>
      <c r="T714" s="2063">
        <f>SUM(T712:T713)</f>
      </c>
      <c r="U714" s="2063">
        <f>SUM(U712:U713)</f>
      </c>
      <c r="V714" s="2063">
        <f>SUM(V712:V713)</f>
      </c>
      <c r="W714" s="2063">
        <f>SUM(W712:W713)</f>
      </c>
      <c r="X714" s="2063">
        <f>SUM(X712:X713)</f>
      </c>
      <c r="Y714" s="2063">
        <f>SUM(Y712:Y713)</f>
      </c>
      <c r="Z714" s="2063">
        <f>SUM(Z712:Z713)</f>
      </c>
      <c r="AA714" s="2120">
        <f t="shared" si="615"/>
      </c>
      <c r="AB714" s="2121"/>
      <c r="AC714" s="2121"/>
      <c r="AD714" s="2122">
        <f>SUM(AD712:AD713)</f>
      </c>
    </row>
    <row r="715">
      <c r="A715" s="2113"/>
      <c r="B715" s="2123" t="s">
        <v>1825</v>
      </c>
      <c r="C715" s="2103" t="s">
        <v>1830</v>
      </c>
      <c r="D715" s="2127">
        <v>1096.15</v>
      </c>
      <c r="E715" s="2115">
        <v>1</v>
      </c>
      <c r="F715" s="2060">
        <f t="shared" si="1744"/>
      </c>
      <c r="G715" s="2057">
        <f t="shared" si="988"/>
      </c>
      <c r="H715" s="2057">
        <f t="shared" si="81"/>
      </c>
      <c r="I715" s="2057">
        <f t="shared" si="437"/>
      </c>
      <c r="J715" s="2057">
        <f t="shared" si="1846"/>
      </c>
      <c r="K715" s="2058">
        <f t="shared" si="2037"/>
      </c>
      <c r="L715" s="2058">
        <f t="shared" si="1406"/>
      </c>
      <c r="M715" s="2058">
        <f t="shared" si="1584"/>
      </c>
      <c r="N715" s="2058">
        <f t="shared" si="809"/>
      </c>
      <c r="O715" s="2059">
        <f t="shared" si="1166"/>
      </c>
      <c r="P715" s="2092">
        <v>0.0091</v>
      </c>
      <c r="Q715" s="2093">
        <v>48</v>
      </c>
      <c r="R715" s="2057">
        <f t="shared" si="259"/>
      </c>
      <c r="S715" s="2059">
        <v>11683</v>
      </c>
      <c r="T715" s="2059">
        <v>375</v>
      </c>
      <c r="U715" s="2059">
        <v>30</v>
      </c>
      <c r="V715" s="2059">
        <v>410</v>
      </c>
      <c r="W715" s="2059">
        <v>38</v>
      </c>
      <c r="X715" s="2059">
        <v>3</v>
      </c>
      <c r="Y715" s="2059">
        <v>0</v>
      </c>
      <c r="Z715" s="2093">
        <v>5</v>
      </c>
      <c r="AA715" s="2057">
        <f t="shared" si="615"/>
      </c>
      <c r="AB715" s="2116" t="s">
        <v>1903</v>
      </c>
      <c r="AC715" s="2116" t="s">
        <v>1920</v>
      </c>
      <c r="AD715" s="2093">
        <v>21</v>
      </c>
    </row>
    <row r="716">
      <c r="A716" s="2113"/>
      <c r="B716" s="2123" t="s">
        <v>1825</v>
      </c>
      <c r="C716" s="2103" t="s">
        <v>1831</v>
      </c>
      <c r="D716" s="2114">
        <v>705.53</v>
      </c>
      <c r="E716" s="2115">
        <v>1</v>
      </c>
      <c r="F716" s="2060">
        <f t="shared" si="1744"/>
      </c>
      <c r="G716" s="2057">
        <f t="shared" si="988"/>
      </c>
      <c r="H716" s="2057">
        <f t="shared" si="81"/>
      </c>
      <c r="I716" s="2057">
        <f t="shared" si="437"/>
      </c>
      <c r="J716" s="2057">
        <f t="shared" si="1846"/>
      </c>
      <c r="K716" s="2058">
        <f t="shared" si="2037"/>
      </c>
      <c r="L716" s="2058">
        <f t="shared" si="1406"/>
      </c>
      <c r="M716" s="2058">
        <f t="shared" si="1584"/>
      </c>
      <c r="N716" s="2058">
        <f t="shared" si="809"/>
      </c>
      <c r="O716" s="2059">
        <f t="shared" si="1166"/>
      </c>
      <c r="P716" s="2092">
        <v>0.0117</v>
      </c>
      <c r="Q716" s="2093">
        <v>48</v>
      </c>
      <c r="R716" s="2057">
        <f t="shared" si="259"/>
      </c>
      <c r="S716" s="2059">
        <v>8885</v>
      </c>
      <c r="T716" s="2059">
        <v>392</v>
      </c>
      <c r="U716" s="2059">
        <v>30</v>
      </c>
      <c r="V716" s="2059">
        <v>426</v>
      </c>
      <c r="W716" s="2059">
        <v>38</v>
      </c>
      <c r="X716" s="2059">
        <v>1</v>
      </c>
      <c r="Y716" s="2059">
        <v>0</v>
      </c>
      <c r="Z716" s="2059">
        <v>1</v>
      </c>
      <c r="AA716" s="2057">
        <f t="shared" si="615"/>
      </c>
      <c r="AB716" s="2116" t="s">
        <v>1903</v>
      </c>
      <c r="AC716" s="2116" t="s">
        <v>1920</v>
      </c>
      <c r="AD716" s="2093">
        <v>10</v>
      </c>
    </row>
    <row r="717">
      <c r="A717" s="2113"/>
      <c r="B717" s="2118" t="s">
        <v>1832</v>
      </c>
      <c r="C717" s="2118"/>
      <c r="D717" s="2064">
        <f>SUM(D715:D716)</f>
      </c>
      <c r="E717" s="2064">
        <f>SUM(E715:E716)</f>
      </c>
      <c r="F717" s="2064">
        <f t="shared" si="1744"/>
      </c>
      <c r="G717" s="2061">
        <f t="shared" si="988"/>
      </c>
      <c r="H717" s="2061">
        <f t="shared" si="81"/>
      </c>
      <c r="I717" s="2061">
        <f t="shared" si="437"/>
      </c>
      <c r="J717" s="2061">
        <f t="shared" si="1846"/>
      </c>
      <c r="K717" s="2062">
        <f t="shared" si="2037"/>
      </c>
      <c r="L717" s="2062">
        <f t="shared" si="1406"/>
      </c>
      <c r="M717" s="2062">
        <f t="shared" si="1584"/>
      </c>
      <c r="N717" s="2062">
        <f t="shared" si="809"/>
      </c>
      <c r="O717" s="2063">
        <f t="shared" si="1166"/>
      </c>
      <c r="P717" s="2062">
        <f>AVERAGE(P715:P716)</f>
      </c>
      <c r="Q717" s="2064">
        <f>AVERAGE(Q715:Q716)</f>
      </c>
      <c r="R717" s="2064">
        <f t="shared" si="259"/>
      </c>
      <c r="S717" s="2063">
        <f>SUM(S715:S716)</f>
      </c>
      <c r="T717" s="2063">
        <f>SUM(T715:T716)</f>
      </c>
      <c r="U717" s="2063">
        <f>SUM(U715:U716)</f>
      </c>
      <c r="V717" s="2063">
        <f>SUM(V715:V716)</f>
      </c>
      <c r="W717" s="2063">
        <f>SUM(W715:W716)</f>
      </c>
      <c r="X717" s="2063">
        <f>SUM(X715:X716)</f>
      </c>
      <c r="Y717" s="2063">
        <f>SUM(Y715:Y716)</f>
      </c>
      <c r="Z717" s="2063">
        <f>SUM(Z715:Z716)</f>
      </c>
      <c r="AA717" s="2120">
        <f t="shared" si="615"/>
      </c>
      <c r="AB717" s="2121"/>
      <c r="AC717" s="2121"/>
      <c r="AD717" s="2122">
        <f>SUM(AD715:AD716)</f>
      </c>
    </row>
    <row r="718">
      <c r="A718" s="2113"/>
      <c r="B718" s="2124" t="s">
        <v>1833</v>
      </c>
      <c r="C718" s="2124"/>
      <c r="D718" s="2069">
        <f>D717+D714</f>
      </c>
      <c r="E718" s="2069">
        <f>E717+E714</f>
      </c>
      <c r="F718" s="2069">
        <f t="shared" si="1744"/>
      </c>
      <c r="G718" s="2065">
        <f t="shared" si="988"/>
      </c>
      <c r="H718" s="2065">
        <f t="shared" si="81"/>
      </c>
      <c r="I718" s="2065">
        <f t="shared" si="437"/>
      </c>
      <c r="J718" s="2065">
        <f t="shared" si="1846"/>
      </c>
      <c r="K718" s="2066">
        <f t="shared" si="2037"/>
      </c>
      <c r="L718" s="2066">
        <f t="shared" si="1406"/>
      </c>
      <c r="M718" s="2066">
        <f t="shared" si="1584"/>
      </c>
      <c r="N718" s="2066">
        <f t="shared" si="809"/>
      </c>
      <c r="O718" s="2067">
        <f t="shared" si="1166"/>
      </c>
      <c r="P718" s="2068">
        <f>(P717+P714)/2</f>
      </c>
      <c r="Q718" s="2067">
        <f>(Q717+Q714)/2</f>
      </c>
      <c r="R718" s="2069">
        <f>(R717+R714)/2</f>
      </c>
      <c r="S718" s="2067">
        <f>S717+S714</f>
      </c>
      <c r="T718" s="2067">
        <f>T717+T714</f>
      </c>
      <c r="U718" s="2067">
        <f>U717+U714</f>
      </c>
      <c r="V718" s="2067">
        <f>V717+V714</f>
      </c>
      <c r="W718" s="2067">
        <f>W717+W714</f>
      </c>
      <c r="X718" s="2067">
        <f>X717+X714</f>
      </c>
      <c r="Y718" s="2067">
        <f>Y717+Y714</f>
      </c>
      <c r="Z718" s="2067">
        <f>Z717+Z714</f>
      </c>
      <c r="AA718" s="2125">
        <f t="shared" si="615"/>
      </c>
      <c r="AB718" s="2126"/>
      <c r="AC718" s="2126"/>
      <c r="AD718" s="2067">
        <f>AD717+AD714</f>
      </c>
    </row>
    <row r="719">
      <c r="A719" s="2105" t="s">
        <v>1834</v>
      </c>
      <c r="B719" s="2105" t="s">
        <v>1792</v>
      </c>
      <c r="C719" s="2105"/>
      <c r="D719" s="2106" t="s">
        <v>1793</v>
      </c>
      <c r="E719" s="2106"/>
      <c r="F719" s="2106"/>
      <c r="G719" s="2106"/>
      <c r="H719" s="2106"/>
      <c r="I719" s="2106"/>
      <c r="J719" s="2107" t="s">
        <v>1794</v>
      </c>
      <c r="K719" s="2107"/>
      <c r="L719" s="2107"/>
      <c r="M719" s="2107"/>
      <c r="N719" s="2107"/>
      <c r="O719" s="2107"/>
      <c r="P719" s="2107"/>
      <c r="Q719" s="2107"/>
      <c r="R719" s="2107"/>
      <c r="S719" s="2107"/>
      <c r="T719" s="2107"/>
      <c r="U719" s="2107"/>
      <c r="V719" s="2107"/>
      <c r="W719" s="2107"/>
      <c r="X719" s="2107"/>
      <c r="Y719" s="2107"/>
      <c r="Z719" s="2107"/>
      <c r="AA719" s="2107"/>
      <c r="AB719" s="2107"/>
      <c r="AC719" s="2107"/>
      <c r="AD719" s="2108"/>
    </row>
    <row r="720">
      <c r="A720" s="2105"/>
      <c r="B720" s="2105" t="s">
        <v>1795</v>
      </c>
      <c r="C720" s="2105" t="s">
        <v>1796</v>
      </c>
      <c r="D720" s="2106" t="s">
        <v>1797</v>
      </c>
      <c r="E720" s="2109" t="s">
        <v>1798</v>
      </c>
      <c r="F720" s="2106" t="s">
        <v>1799</v>
      </c>
      <c r="G720" s="2110" t="s">
        <v>1800</v>
      </c>
      <c r="H720" s="2110" t="s">
        <v>1801</v>
      </c>
      <c r="I720" s="2110" t="s">
        <v>1802</v>
      </c>
      <c r="J720" s="2107" t="s">
        <v>1803</v>
      </c>
      <c r="K720" s="2111" t="s">
        <v>1804</v>
      </c>
      <c r="L720" s="2111" t="s">
        <v>1805</v>
      </c>
      <c r="M720" s="2111" t="s">
        <v>1806</v>
      </c>
      <c r="N720" s="2111" t="s">
        <v>1807</v>
      </c>
      <c r="O720" s="2108" t="s">
        <v>1808</v>
      </c>
      <c r="P720" s="2111" t="s">
        <v>1809</v>
      </c>
      <c r="Q720" s="2108" t="s">
        <v>1810</v>
      </c>
      <c r="R720" s="2107" t="s">
        <v>1811</v>
      </c>
      <c r="S720" s="2108" t="s">
        <v>1812</v>
      </c>
      <c r="T720" s="2108" t="s">
        <v>1813</v>
      </c>
      <c r="U720" s="2108" t="s">
        <v>1814</v>
      </c>
      <c r="V720" s="2108" t="s">
        <v>1815</v>
      </c>
      <c r="W720" s="2108" t="s">
        <v>1816</v>
      </c>
      <c r="X720" s="2108" t="s">
        <v>1817</v>
      </c>
      <c r="Y720" s="2108" t="s">
        <v>1818</v>
      </c>
      <c r="Z720" s="2108" t="s">
        <v>1819</v>
      </c>
      <c r="AA720" s="2107" t="s">
        <v>1820</v>
      </c>
      <c r="AB720" s="2112" t="s">
        <v>1821</v>
      </c>
      <c r="AC720" s="2112" t="s">
        <v>1822</v>
      </c>
      <c r="AD720" s="2108" t="s">
        <v>1823</v>
      </c>
    </row>
    <row r="721">
      <c r="A721" s="2113" t="s">
        <v>1924</v>
      </c>
      <c r="B721" s="2123" t="s">
        <v>1829</v>
      </c>
      <c r="C721" s="2103" t="s">
        <v>1826</v>
      </c>
      <c r="D721" s="2127">
        <v>1000</v>
      </c>
      <c r="E721" s="2115">
        <v>3</v>
      </c>
      <c r="F721" s="2060">
        <f t="shared" ref="F721:F727" si="1745">E721*2000*1.2</f>
      </c>
      <c r="G721" s="2057">
        <f t="shared" ref="G721:G727" si="989">F721/D721</f>
      </c>
      <c r="H721" s="2057">
        <f t="shared" ref="H721:H727" si="82">D721/E721</f>
      </c>
      <c r="I721" s="2057">
        <f t="shared" ref="I721:I727" si="438">F721/E721</f>
      </c>
      <c r="J721" s="2057">
        <f t="shared" ref="J721:J727" si="1847">D721/T721</f>
      </c>
      <c r="K721" s="2058">
        <f t="shared" ref="K721:K727" si="2038">O721/S721*1</f>
      </c>
      <c r="L721" s="2058">
        <f t="shared" ref="L721:L727" si="1407">T721/S721</f>
      </c>
      <c r="M721" s="2058">
        <f t="shared" ref="M721:M727" si="1585">V721/S721</f>
      </c>
      <c r="N721" s="2058">
        <f t="shared" ref="N721:N727" si="810">W721/V721</f>
      </c>
      <c r="O721" s="2059">
        <f t="shared" ref="O721:O727" si="1167">U721/P721</f>
      </c>
      <c r="P721" s="2092">
        <v>0.0114</v>
      </c>
      <c r="Q721" s="2093">
        <v>53</v>
      </c>
      <c r="R721" s="2057">
        <f t="shared" ref="R721:R726" si="260">(D721/S721)*1000</f>
      </c>
      <c r="S721" s="2059">
        <v>10357</v>
      </c>
      <c r="T721" s="2059">
        <v>309</v>
      </c>
      <c r="U721" s="2059">
        <v>39</v>
      </c>
      <c r="V721" s="2059">
        <v>340</v>
      </c>
      <c r="W721" s="2059">
        <v>16</v>
      </c>
      <c r="X721" s="2059">
        <v>4</v>
      </c>
      <c r="Y721" s="2059">
        <v>0</v>
      </c>
      <c r="Z721" s="2093">
        <v>5</v>
      </c>
      <c r="AA721" s="2057">
        <f t="shared" ref="AA721:AA727" si="616">AD721*1000/D721</f>
      </c>
      <c r="AB721" s="2094" t="s">
        <v>1903</v>
      </c>
      <c r="AC721" s="2094" t="s">
        <v>1920</v>
      </c>
      <c r="AD721" s="2093">
        <v>19</v>
      </c>
    </row>
    <row r="722">
      <c r="A722" s="2113"/>
      <c r="B722" s="2123" t="s">
        <v>1829</v>
      </c>
      <c r="C722" s="2103" t="s">
        <v>1828</v>
      </c>
      <c r="D722" s="2114">
        <v>1193.15</v>
      </c>
      <c r="E722" s="2115">
        <v>0</v>
      </c>
      <c r="F722" s="2060">
        <f t="shared" si="1745"/>
      </c>
      <c r="G722" s="2057">
        <f t="shared" si="989"/>
      </c>
      <c r="H722" s="2057">
        <f t="shared" si="82"/>
      </c>
      <c r="I722" s="2057">
        <f t="shared" si="438"/>
      </c>
      <c r="J722" s="2057">
        <f t="shared" si="1847"/>
      </c>
      <c r="K722" s="2058">
        <f t="shared" si="2038"/>
      </c>
      <c r="L722" s="2058">
        <f t="shared" si="1407"/>
      </c>
      <c r="M722" s="2058">
        <f t="shared" si="1585"/>
      </c>
      <c r="N722" s="2058">
        <f t="shared" si="810"/>
      </c>
      <c r="O722" s="2059">
        <f t="shared" si="1167"/>
      </c>
      <c r="P722" s="2092">
        <v>0.0081</v>
      </c>
      <c r="Q722" s="2093">
        <v>51</v>
      </c>
      <c r="R722" s="2057">
        <f t="shared" si="260"/>
      </c>
      <c r="S722" s="2059">
        <v>13265</v>
      </c>
      <c r="T722" s="2059">
        <v>360</v>
      </c>
      <c r="U722" s="2059">
        <v>37</v>
      </c>
      <c r="V722" s="2059">
        <v>385</v>
      </c>
      <c r="W722" s="2059">
        <v>21</v>
      </c>
      <c r="X722" s="2093">
        <v>3</v>
      </c>
      <c r="Y722" s="2093">
        <v>0</v>
      </c>
      <c r="Z722" s="2093">
        <v>6</v>
      </c>
      <c r="AA722" s="2057">
        <f t="shared" si="616"/>
      </c>
      <c r="AB722" s="2094" t="s">
        <v>1903</v>
      </c>
      <c r="AC722" s="2094" t="s">
        <v>1920</v>
      </c>
      <c r="AD722" s="2093">
        <v>19</v>
      </c>
    </row>
    <row r="723">
      <c r="A723" s="2113"/>
      <c r="B723" s="2118" t="s">
        <v>1832</v>
      </c>
      <c r="C723" s="2118"/>
      <c r="D723" s="2064">
        <f>SUM(D721:D722)</f>
      </c>
      <c r="E723" s="2119">
        <f>SUM(E721:E722)</f>
      </c>
      <c r="F723" s="2064">
        <f t="shared" si="1745"/>
      </c>
      <c r="G723" s="2061">
        <f t="shared" si="989"/>
      </c>
      <c r="H723" s="2061">
        <f t="shared" si="82"/>
      </c>
      <c r="I723" s="2061">
        <f t="shared" si="438"/>
      </c>
      <c r="J723" s="2061">
        <f t="shared" si="1847"/>
      </c>
      <c r="K723" s="2062">
        <f t="shared" si="2038"/>
      </c>
      <c r="L723" s="2062">
        <f t="shared" si="1407"/>
      </c>
      <c r="M723" s="2062">
        <f t="shared" si="1585"/>
      </c>
      <c r="N723" s="2062">
        <f t="shared" si="810"/>
      </c>
      <c r="O723" s="2063">
        <f t="shared" si="1167"/>
      </c>
      <c r="P723" s="2062">
        <f>AVERAGE(P721:P722)</f>
      </c>
      <c r="Q723" s="2064">
        <f>AVERAGE(Q721:Q722)</f>
      </c>
      <c r="R723" s="2061">
        <f t="shared" si="260"/>
      </c>
      <c r="S723" s="2063">
        <f>SUM(S721:S722)</f>
      </c>
      <c r="T723" s="2063">
        <f>SUM(T721:T722)</f>
      </c>
      <c r="U723" s="2063">
        <f>SUM(U721:U722)</f>
      </c>
      <c r="V723" s="2063">
        <f>SUM(V721:V722)</f>
      </c>
      <c r="W723" s="2063">
        <f>SUM(W721:W722)</f>
      </c>
      <c r="X723" s="2063">
        <f>SUM(X721:X722)</f>
      </c>
      <c r="Y723" s="2063">
        <f>SUM(Y721:Y722)</f>
      </c>
      <c r="Z723" s="2063">
        <f>SUM(Z721:Z722)</f>
      </c>
      <c r="AA723" s="2120">
        <f t="shared" si="616"/>
      </c>
      <c r="AB723" s="2121"/>
      <c r="AC723" s="2121"/>
      <c r="AD723" s="2122">
        <f>SUM(AD721:AD722)</f>
      </c>
    </row>
    <row r="724">
      <c r="A724" s="2113"/>
      <c r="B724" s="2123" t="s">
        <v>1837</v>
      </c>
      <c r="C724" s="2103" t="s">
        <v>1830</v>
      </c>
      <c r="D724" s="2127">
        <v>1105.77</v>
      </c>
      <c r="E724" s="2115">
        <v>0</v>
      </c>
      <c r="F724" s="2060">
        <f t="shared" si="1745"/>
      </c>
      <c r="G724" s="2057">
        <f t="shared" si="989"/>
      </c>
      <c r="H724" s="2057">
        <f t="shared" si="82"/>
      </c>
      <c r="I724" s="2057">
        <f t="shared" si="438"/>
      </c>
      <c r="J724" s="2057">
        <f t="shared" si="1847"/>
      </c>
      <c r="K724" s="2058">
        <f t="shared" si="2038"/>
      </c>
      <c r="L724" s="2058">
        <f t="shared" si="1407"/>
      </c>
      <c r="M724" s="2058">
        <f t="shared" si="1585"/>
      </c>
      <c r="N724" s="2058">
        <f t="shared" si="810"/>
      </c>
      <c r="O724" s="2059">
        <f t="shared" si="1167"/>
      </c>
      <c r="P724" s="2092">
        <v>0.0137</v>
      </c>
      <c r="Q724" s="2093">
        <v>50</v>
      </c>
      <c r="R724" s="2057">
        <f t="shared" si="260"/>
      </c>
      <c r="S724" s="2059">
        <v>12206</v>
      </c>
      <c r="T724" s="2059">
        <v>367</v>
      </c>
      <c r="U724" s="2059">
        <v>51</v>
      </c>
      <c r="V724" s="2059">
        <v>390</v>
      </c>
      <c r="W724" s="2059">
        <v>35</v>
      </c>
      <c r="X724" s="2059">
        <v>6</v>
      </c>
      <c r="Y724" s="2059">
        <v>1</v>
      </c>
      <c r="Z724" s="2093">
        <v>3</v>
      </c>
      <c r="AA724" s="2057">
        <f t="shared" si="616"/>
      </c>
      <c r="AB724" s="2116" t="s">
        <v>1903</v>
      </c>
      <c r="AC724" s="2116" t="s">
        <v>1920</v>
      </c>
      <c r="AD724" s="2093">
        <v>27</v>
      </c>
    </row>
    <row r="725">
      <c r="A725" s="2113"/>
      <c r="B725" s="2123" t="s">
        <v>1837</v>
      </c>
      <c r="C725" s="2103" t="s">
        <v>1831</v>
      </c>
      <c r="D725" s="2114">
        <v>271.66</v>
      </c>
      <c r="E725" s="2115">
        <v>0</v>
      </c>
      <c r="F725" s="2060">
        <f t="shared" si="1745"/>
      </c>
      <c r="G725" s="2057">
        <f t="shared" si="989"/>
      </c>
      <c r="H725" s="2057">
        <f t="shared" si="82"/>
      </c>
      <c r="I725" s="2057">
        <f t="shared" si="438"/>
      </c>
      <c r="J725" s="2057">
        <f t="shared" si="1847"/>
      </c>
      <c r="K725" s="2058">
        <f t="shared" si="2038"/>
      </c>
      <c r="L725" s="2058">
        <f t="shared" si="1407"/>
      </c>
      <c r="M725" s="2058">
        <f t="shared" si="1585"/>
      </c>
      <c r="N725" s="2058">
        <f t="shared" si="810"/>
      </c>
      <c r="O725" s="2059">
        <f t="shared" si="1167"/>
      </c>
      <c r="P725" s="2092">
        <v>0.0148</v>
      </c>
      <c r="Q725" s="2093">
        <v>54</v>
      </c>
      <c r="R725" s="2057">
        <f t="shared" si="260"/>
      </c>
      <c r="S725" s="2059">
        <v>4072</v>
      </c>
      <c r="T725" s="2059">
        <v>68</v>
      </c>
      <c r="U725" s="2059">
        <v>18</v>
      </c>
      <c r="V725" s="2059">
        <v>81</v>
      </c>
      <c r="W725" s="2059">
        <v>18</v>
      </c>
      <c r="X725" s="2059">
        <v>1</v>
      </c>
      <c r="Y725" s="2059">
        <v>0</v>
      </c>
      <c r="Z725" s="2059">
        <v>3</v>
      </c>
      <c r="AA725" s="2057">
        <f t="shared" si="616"/>
      </c>
      <c r="AB725" s="2116" t="s">
        <v>1903</v>
      </c>
      <c r="AC725" s="2116" t="s">
        <v>1920</v>
      </c>
      <c r="AD725" s="2093">
        <v>14</v>
      </c>
    </row>
    <row r="726">
      <c r="A726" s="2113"/>
      <c r="B726" s="2118" t="s">
        <v>1832</v>
      </c>
      <c r="C726" s="2118"/>
      <c r="D726" s="2064">
        <f>SUM(D724:D725)</f>
      </c>
      <c r="E726" s="2064">
        <f>SUM(E724:E725)</f>
      </c>
      <c r="F726" s="2064">
        <f t="shared" si="1745"/>
      </c>
      <c r="G726" s="2061">
        <f t="shared" si="989"/>
      </c>
      <c r="H726" s="2061">
        <f t="shared" si="82"/>
      </c>
      <c r="I726" s="2061">
        <f t="shared" si="438"/>
      </c>
      <c r="J726" s="2061">
        <f t="shared" si="1847"/>
      </c>
      <c r="K726" s="2062">
        <f t="shared" si="2038"/>
      </c>
      <c r="L726" s="2062">
        <f t="shared" si="1407"/>
      </c>
      <c r="M726" s="2062">
        <f t="shared" si="1585"/>
      </c>
      <c r="N726" s="2062">
        <f t="shared" si="810"/>
      </c>
      <c r="O726" s="2063">
        <f t="shared" si="1167"/>
      </c>
      <c r="P726" s="2062">
        <f>AVERAGE(P724:P725)</f>
      </c>
      <c r="Q726" s="2064">
        <f>AVERAGE(Q724:Q725)</f>
      </c>
      <c r="R726" s="2064">
        <f t="shared" si="260"/>
      </c>
      <c r="S726" s="2063">
        <f>SUM(S724:S725)</f>
      </c>
      <c r="T726" s="2063">
        <f>SUM(T724:T725)</f>
      </c>
      <c r="U726" s="2063">
        <f>SUM(U724:U725)</f>
      </c>
      <c r="V726" s="2063">
        <f>SUM(V724:V725)</f>
      </c>
      <c r="W726" s="2063">
        <f>SUM(W724:W725)</f>
      </c>
      <c r="X726" s="2063">
        <f>SUM(X724:X725)</f>
      </c>
      <c r="Y726" s="2063">
        <f>SUM(Y724:Y725)</f>
      </c>
      <c r="Z726" s="2063">
        <f>SUM(Z724:Z725)</f>
      </c>
      <c r="AA726" s="2120">
        <f t="shared" si="616"/>
      </c>
      <c r="AB726" s="2121"/>
      <c r="AC726" s="2121"/>
      <c r="AD726" s="2122">
        <f>SUM(AD724:AD725)</f>
      </c>
    </row>
    <row r="727">
      <c r="A727" s="2113"/>
      <c r="B727" s="2124" t="s">
        <v>1833</v>
      </c>
      <c r="C727" s="2124"/>
      <c r="D727" s="2069">
        <f>D726+D723</f>
      </c>
      <c r="E727" s="2069">
        <f>E726+E723</f>
      </c>
      <c r="F727" s="2069">
        <f t="shared" si="1745"/>
      </c>
      <c r="G727" s="2065">
        <f t="shared" si="989"/>
      </c>
      <c r="H727" s="2065">
        <f t="shared" si="82"/>
      </c>
      <c r="I727" s="2065">
        <f t="shared" si="438"/>
      </c>
      <c r="J727" s="2065">
        <f t="shared" si="1847"/>
      </c>
      <c r="K727" s="2066">
        <f t="shared" si="2038"/>
      </c>
      <c r="L727" s="2066">
        <f t="shared" si="1407"/>
      </c>
      <c r="M727" s="2066">
        <f t="shared" si="1585"/>
      </c>
      <c r="N727" s="2066">
        <f t="shared" si="810"/>
      </c>
      <c r="O727" s="2067">
        <f t="shared" si="1167"/>
      </c>
      <c r="P727" s="2068">
        <f>(P726+P723)/2</f>
      </c>
      <c r="Q727" s="2067">
        <f>(Q726+Q723)/2</f>
      </c>
      <c r="R727" s="2069">
        <f>(R726+R723)/2</f>
      </c>
      <c r="S727" s="2067">
        <f>S726+S723</f>
      </c>
      <c r="T727" s="2067">
        <f>T726+T723</f>
      </c>
      <c r="U727" s="2067">
        <f>U726+U723</f>
      </c>
      <c r="V727" s="2067">
        <f>V726+V723</f>
      </c>
      <c r="W727" s="2067">
        <f>W726+W723</f>
      </c>
      <c r="X727" s="2067">
        <f>X726+X723</f>
      </c>
      <c r="Y727" s="2067">
        <f>Y726+Y723</f>
      </c>
      <c r="Z727" s="2067">
        <f>Z726+Z723</f>
      </c>
      <c r="AA727" s="2125">
        <f t="shared" si="616"/>
      </c>
      <c r="AB727" s="2126"/>
      <c r="AC727" s="2126"/>
      <c r="AD727" s="2067">
        <f>AD726+AD723</f>
      </c>
    </row>
    <row r="728">
      <c r="A728" s="2105" t="s">
        <v>1834</v>
      </c>
      <c r="B728" s="2105" t="s">
        <v>1792</v>
      </c>
      <c r="C728" s="2105"/>
      <c r="D728" s="2106" t="s">
        <v>1793</v>
      </c>
      <c r="E728" s="2106"/>
      <c r="F728" s="2106"/>
      <c r="G728" s="2106"/>
      <c r="H728" s="2106"/>
      <c r="I728" s="2106"/>
      <c r="J728" s="2107" t="s">
        <v>1794</v>
      </c>
      <c r="K728" s="2107"/>
      <c r="L728" s="2107"/>
      <c r="M728" s="2107"/>
      <c r="N728" s="2107"/>
      <c r="O728" s="2107"/>
      <c r="P728" s="2107"/>
      <c r="Q728" s="2107"/>
      <c r="R728" s="2107"/>
      <c r="S728" s="2107"/>
      <c r="T728" s="2107"/>
      <c r="U728" s="2107"/>
      <c r="V728" s="2107"/>
      <c r="W728" s="2107"/>
      <c r="X728" s="2107"/>
      <c r="Y728" s="2107"/>
      <c r="Z728" s="2107"/>
      <c r="AA728" s="2107"/>
      <c r="AB728" s="2107"/>
      <c r="AC728" s="2107"/>
      <c r="AD728" s="2108"/>
    </row>
    <row r="729">
      <c r="A729" s="2105"/>
      <c r="B729" s="2105" t="s">
        <v>1795</v>
      </c>
      <c r="C729" s="2105" t="s">
        <v>1796</v>
      </c>
      <c r="D729" s="2106" t="s">
        <v>1797</v>
      </c>
      <c r="E729" s="2109" t="s">
        <v>1798</v>
      </c>
      <c r="F729" s="2106" t="s">
        <v>1799</v>
      </c>
      <c r="G729" s="2110" t="s">
        <v>1800</v>
      </c>
      <c r="H729" s="2110" t="s">
        <v>1801</v>
      </c>
      <c r="I729" s="2110" t="s">
        <v>1802</v>
      </c>
      <c r="J729" s="2107" t="s">
        <v>1803</v>
      </c>
      <c r="K729" s="2111" t="s">
        <v>1804</v>
      </c>
      <c r="L729" s="2111" t="s">
        <v>1805</v>
      </c>
      <c r="M729" s="2111" t="s">
        <v>1806</v>
      </c>
      <c r="N729" s="2111" t="s">
        <v>1807</v>
      </c>
      <c r="O729" s="2108" t="s">
        <v>1808</v>
      </c>
      <c r="P729" s="2111" t="s">
        <v>1809</v>
      </c>
      <c r="Q729" s="2108" t="s">
        <v>1810</v>
      </c>
      <c r="R729" s="2107" t="s">
        <v>1811</v>
      </c>
      <c r="S729" s="2108" t="s">
        <v>1812</v>
      </c>
      <c r="T729" s="2108" t="s">
        <v>1813</v>
      </c>
      <c r="U729" s="2108" t="s">
        <v>1814</v>
      </c>
      <c r="V729" s="2108" t="s">
        <v>1815</v>
      </c>
      <c r="W729" s="2108" t="s">
        <v>1816</v>
      </c>
      <c r="X729" s="2108" t="s">
        <v>1817</v>
      </c>
      <c r="Y729" s="2108" t="s">
        <v>1818</v>
      </c>
      <c r="Z729" s="2108" t="s">
        <v>1819</v>
      </c>
      <c r="AA729" s="2107" t="s">
        <v>1820</v>
      </c>
      <c r="AB729" s="2112" t="s">
        <v>1821</v>
      </c>
      <c r="AC729" s="2112" t="s">
        <v>1822</v>
      </c>
      <c r="AD729" s="2108" t="s">
        <v>1823</v>
      </c>
    </row>
    <row r="730">
      <c r="A730" s="2113" t="s">
        <v>1925</v>
      </c>
      <c r="B730" s="2123" t="s">
        <v>1837</v>
      </c>
      <c r="C730" s="2103" t="s">
        <v>1826</v>
      </c>
      <c r="D730" s="2127">
        <v>1057.25</v>
      </c>
      <c r="E730" s="2115">
        <v>2</v>
      </c>
      <c r="F730" s="2060">
        <f t="shared" ref="F730:F736" si="1746">E730*2000*1.2</f>
      </c>
      <c r="G730" s="2057">
        <f t="shared" ref="G730:G736" si="990">F730/D730</f>
      </c>
      <c r="H730" s="2057">
        <f t="shared" ref="H730:H736" si="83">D730/E730</f>
      </c>
      <c r="I730" s="2057">
        <f t="shared" ref="I730:I736" si="439">F730/E730</f>
      </c>
      <c r="J730" s="2057">
        <f t="shared" ref="J730:J736" si="1848">D730/T730</f>
      </c>
      <c r="K730" s="2058">
        <f t="shared" ref="K730:K736" si="2039">O730/S730*1</f>
      </c>
      <c r="L730" s="2058">
        <f t="shared" ref="L730:L736" si="1408">T730/S730</f>
      </c>
      <c r="M730" s="2058">
        <f t="shared" ref="M730:M736" si="1586">V730/S730</f>
      </c>
      <c r="N730" s="2058">
        <f t="shared" ref="N730:N736" si="811">W730/V730</f>
      </c>
      <c r="O730" s="2059">
        <f t="shared" ref="O730:O736" si="1168">U730/P730</f>
      </c>
      <c r="P730" s="2092">
        <v>0.0051</v>
      </c>
      <c r="Q730" s="2093">
        <v>44</v>
      </c>
      <c r="R730" s="2057">
        <f t="shared" ref="R730:R735" si="261">(D730/S730)*1000</f>
      </c>
      <c r="S730" s="2059">
        <v>13376</v>
      </c>
      <c r="T730" s="2059">
        <v>371</v>
      </c>
      <c r="U730" s="2059">
        <v>33</v>
      </c>
      <c r="V730" s="2059">
        <v>389</v>
      </c>
      <c r="W730" s="2059">
        <v>9</v>
      </c>
      <c r="X730" s="2059">
        <v>4</v>
      </c>
      <c r="Y730" s="2059">
        <v>0</v>
      </c>
      <c r="Z730" s="2093">
        <v>2</v>
      </c>
      <c r="AA730" s="2057">
        <f t="shared" ref="AA730:AA736" si="617">AD730*1000/D730</f>
      </c>
      <c r="AB730" s="2094" t="s">
        <v>1903</v>
      </c>
      <c r="AC730" s="2094" t="s">
        <v>1920</v>
      </c>
      <c r="AD730" s="2093">
        <v>14</v>
      </c>
    </row>
    <row r="731">
      <c r="A731" s="2113"/>
      <c r="B731" s="2123" t="s">
        <v>1837</v>
      </c>
      <c r="C731" s="2103" t="s">
        <v>1828</v>
      </c>
      <c r="D731" s="2114">
        <v>945.16</v>
      </c>
      <c r="E731" s="2115">
        <v>0</v>
      </c>
      <c r="F731" s="2060">
        <f t="shared" si="1746"/>
      </c>
      <c r="G731" s="2057">
        <f t="shared" si="990"/>
      </c>
      <c r="H731" s="2057">
        <f t="shared" si="83"/>
      </c>
      <c r="I731" s="2057">
        <f t="shared" si="439"/>
      </c>
      <c r="J731" s="2057">
        <f t="shared" si="1848"/>
      </c>
      <c r="K731" s="2058">
        <f t="shared" si="2039"/>
      </c>
      <c r="L731" s="2058">
        <f t="shared" si="1408"/>
      </c>
      <c r="M731" s="2058">
        <f t="shared" si="1586"/>
      </c>
      <c r="N731" s="2058">
        <f t="shared" si="811"/>
      </c>
      <c r="O731" s="2059">
        <f t="shared" si="1168"/>
      </c>
      <c r="P731" s="2092">
        <v>0.0081</v>
      </c>
      <c r="Q731" s="2093">
        <v>43</v>
      </c>
      <c r="R731" s="2057">
        <f t="shared" si="261"/>
      </c>
      <c r="S731" s="2059">
        <v>11233</v>
      </c>
      <c r="T731" s="2059">
        <v>304</v>
      </c>
      <c r="U731" s="2059">
        <v>37</v>
      </c>
      <c r="V731" s="2059">
        <v>330</v>
      </c>
      <c r="W731" s="2059">
        <v>17</v>
      </c>
      <c r="X731" s="2093">
        <v>1</v>
      </c>
      <c r="Y731" s="2093">
        <v>0</v>
      </c>
      <c r="Z731" s="2093">
        <v>4</v>
      </c>
      <c r="AA731" s="2057">
        <f t="shared" si="617"/>
      </c>
      <c r="AB731" s="2094" t="s">
        <v>1903</v>
      </c>
      <c r="AC731" s="2094" t="s">
        <v>1920</v>
      </c>
      <c r="AD731" s="2093">
        <v>18</v>
      </c>
    </row>
    <row r="732">
      <c r="A732" s="2113"/>
      <c r="B732" s="2118" t="s">
        <v>1832</v>
      </c>
      <c r="C732" s="2118"/>
      <c r="D732" s="2064">
        <f>SUM(D730:D731)</f>
      </c>
      <c r="E732" s="2119">
        <f>SUM(E730:E731)</f>
      </c>
      <c r="F732" s="2064">
        <f t="shared" si="1746"/>
      </c>
      <c r="G732" s="2061">
        <f t="shared" si="990"/>
      </c>
      <c r="H732" s="2061">
        <f t="shared" si="83"/>
      </c>
      <c r="I732" s="2061">
        <f t="shared" si="439"/>
      </c>
      <c r="J732" s="2061">
        <f t="shared" si="1848"/>
      </c>
      <c r="K732" s="2062">
        <f t="shared" si="2039"/>
      </c>
      <c r="L732" s="2062">
        <f t="shared" si="1408"/>
      </c>
      <c r="M732" s="2062">
        <f t="shared" si="1586"/>
      </c>
      <c r="N732" s="2062">
        <f t="shared" si="811"/>
      </c>
      <c r="O732" s="2063">
        <f t="shared" si="1168"/>
      </c>
      <c r="P732" s="2062">
        <f>AVERAGE(P730:P731)</f>
      </c>
      <c r="Q732" s="2064">
        <f>AVERAGE(Q730:Q731)</f>
      </c>
      <c r="R732" s="2061">
        <f t="shared" si="261"/>
      </c>
      <c r="S732" s="2063">
        <f>SUM(S730:S731)</f>
      </c>
      <c r="T732" s="2063">
        <f>SUM(T730:T731)</f>
      </c>
      <c r="U732" s="2063">
        <f>SUM(U730:U731)</f>
      </c>
      <c r="V732" s="2063">
        <f>SUM(V730:V731)</f>
      </c>
      <c r="W732" s="2063">
        <f>SUM(W730:W731)</f>
      </c>
      <c r="X732" s="2063">
        <f>SUM(X730:X731)</f>
      </c>
      <c r="Y732" s="2063">
        <f>SUM(Y730:Y731)</f>
      </c>
      <c r="Z732" s="2063">
        <f>SUM(Z730:Z731)</f>
      </c>
      <c r="AA732" s="2120">
        <f t="shared" si="617"/>
      </c>
      <c r="AB732" s="2121"/>
      <c r="AC732" s="2121"/>
      <c r="AD732" s="2122">
        <f>SUM(AD730:AD731)</f>
      </c>
    </row>
    <row r="733">
      <c r="A733" s="2113"/>
      <c r="B733" s="2123" t="s">
        <v>1825</v>
      </c>
      <c r="C733" s="2103" t="s">
        <v>1830</v>
      </c>
      <c r="D733" s="2127">
        <v>1193.21</v>
      </c>
      <c r="E733" s="2115">
        <v>1</v>
      </c>
      <c r="F733" s="2060">
        <f t="shared" si="1746"/>
      </c>
      <c r="G733" s="2057">
        <f t="shared" si="990"/>
      </c>
      <c r="H733" s="2057">
        <f t="shared" si="83"/>
      </c>
      <c r="I733" s="2057">
        <f t="shared" si="439"/>
      </c>
      <c r="J733" s="2057">
        <f t="shared" si="1848"/>
      </c>
      <c r="K733" s="2058">
        <f t="shared" si="2039"/>
      </c>
      <c r="L733" s="2058">
        <f t="shared" si="1408"/>
      </c>
      <c r="M733" s="2058">
        <f t="shared" si="1586"/>
      </c>
      <c r="N733" s="2058">
        <f t="shared" si="811"/>
      </c>
      <c r="O733" s="2059">
        <f t="shared" si="1168"/>
      </c>
      <c r="P733" s="2092">
        <v>0.0117</v>
      </c>
      <c r="Q733" s="2093">
        <v>44</v>
      </c>
      <c r="R733" s="2057">
        <f t="shared" si="261"/>
      </c>
      <c r="S733" s="2059">
        <v>14004</v>
      </c>
      <c r="T733" s="2059">
        <v>331</v>
      </c>
      <c r="U733" s="2059">
        <v>49</v>
      </c>
      <c r="V733" s="2059">
        <v>365</v>
      </c>
      <c r="W733" s="2059">
        <v>52</v>
      </c>
      <c r="X733" s="2059">
        <v>3</v>
      </c>
      <c r="Y733" s="2059">
        <v>0</v>
      </c>
      <c r="Z733" s="2093">
        <v>7</v>
      </c>
      <c r="AA733" s="2057">
        <f t="shared" si="617"/>
      </c>
      <c r="AB733" s="2116" t="s">
        <v>1903</v>
      </c>
      <c r="AC733" s="2116" t="s">
        <v>1920</v>
      </c>
      <c r="AD733" s="2093">
        <v>21</v>
      </c>
    </row>
    <row r="734">
      <c r="A734" s="2113"/>
      <c r="B734" s="2123" t="s">
        <v>1825</v>
      </c>
      <c r="C734" s="2103" t="s">
        <v>1831</v>
      </c>
      <c r="D734" s="2114">
        <v>551.74</v>
      </c>
      <c r="E734" s="2115">
        <v>0</v>
      </c>
      <c r="F734" s="2060">
        <f t="shared" si="1746"/>
      </c>
      <c r="G734" s="2057">
        <f t="shared" si="990"/>
      </c>
      <c r="H734" s="2057">
        <f t="shared" si="83"/>
      </c>
      <c r="I734" s="2057">
        <f t="shared" si="439"/>
      </c>
      <c r="J734" s="2057">
        <f t="shared" si="1848"/>
      </c>
      <c r="K734" s="2058">
        <f t="shared" si="2039"/>
      </c>
      <c r="L734" s="2058">
        <f t="shared" si="1408"/>
      </c>
      <c r="M734" s="2058">
        <f t="shared" si="1586"/>
      </c>
      <c r="N734" s="2058">
        <f t="shared" si="811"/>
      </c>
      <c r="O734" s="2059">
        <f t="shared" si="1168"/>
      </c>
      <c r="P734" s="2092">
        <v>0.006</v>
      </c>
      <c r="Q734" s="2093">
        <v>45</v>
      </c>
      <c r="R734" s="2057">
        <f t="shared" si="261"/>
      </c>
      <c r="S734" s="2059">
        <v>6968</v>
      </c>
      <c r="T734" s="2059">
        <v>91</v>
      </c>
      <c r="U734" s="2059">
        <v>10</v>
      </c>
      <c r="V734" s="2059">
        <v>95</v>
      </c>
      <c r="W734" s="2059">
        <v>10</v>
      </c>
      <c r="X734" s="2059">
        <v>0</v>
      </c>
      <c r="Y734" s="2059">
        <v>0</v>
      </c>
      <c r="Z734" s="2059">
        <v>3</v>
      </c>
      <c r="AA734" s="2057">
        <f t="shared" si="617"/>
      </c>
      <c r="AB734" s="2116" t="s">
        <v>1903</v>
      </c>
      <c r="AC734" s="2116" t="s">
        <v>1920</v>
      </c>
      <c r="AD734" s="2093">
        <v>9</v>
      </c>
    </row>
    <row r="735">
      <c r="A735" s="2113"/>
      <c r="B735" s="2118" t="s">
        <v>1832</v>
      </c>
      <c r="C735" s="2118"/>
      <c r="D735" s="2064">
        <f>SUM(D733:D734)</f>
      </c>
      <c r="E735" s="2064">
        <f>SUM(E733:E734)</f>
      </c>
      <c r="F735" s="2064">
        <f t="shared" si="1746"/>
      </c>
      <c r="G735" s="2061">
        <f t="shared" si="990"/>
      </c>
      <c r="H735" s="2061">
        <f t="shared" si="83"/>
      </c>
      <c r="I735" s="2061">
        <f t="shared" si="439"/>
      </c>
      <c r="J735" s="2061">
        <f t="shared" si="1848"/>
      </c>
      <c r="K735" s="2062">
        <f t="shared" si="2039"/>
      </c>
      <c r="L735" s="2062">
        <f t="shared" si="1408"/>
      </c>
      <c r="M735" s="2062">
        <f t="shared" si="1586"/>
      </c>
      <c r="N735" s="2062">
        <f t="shared" si="811"/>
      </c>
      <c r="O735" s="2063">
        <f t="shared" si="1168"/>
      </c>
      <c r="P735" s="2062">
        <f>AVERAGE(P733:P734)</f>
      </c>
      <c r="Q735" s="2064">
        <f>AVERAGE(Q733:Q734)</f>
      </c>
      <c r="R735" s="2064">
        <f t="shared" si="261"/>
      </c>
      <c r="S735" s="2063">
        <f>SUM(S733:S734)</f>
      </c>
      <c r="T735" s="2063">
        <f>SUM(T733:T734)</f>
      </c>
      <c r="U735" s="2063">
        <f>SUM(U733:U734)</f>
      </c>
      <c r="V735" s="2063">
        <f>SUM(V733:V734)</f>
      </c>
      <c r="W735" s="2063">
        <f>SUM(W733:W734)</f>
      </c>
      <c r="X735" s="2063">
        <f>SUM(X733:X734)</f>
      </c>
      <c r="Y735" s="2063">
        <f>SUM(Y733:Y734)</f>
      </c>
      <c r="Z735" s="2063">
        <f>SUM(Z733:Z734)</f>
      </c>
      <c r="AA735" s="2120">
        <f t="shared" si="617"/>
      </c>
      <c r="AB735" s="2121"/>
      <c r="AC735" s="2121"/>
      <c r="AD735" s="2122">
        <f>SUM(AD733:AD734)</f>
      </c>
    </row>
    <row r="736">
      <c r="A736" s="2113"/>
      <c r="B736" s="2124" t="s">
        <v>1833</v>
      </c>
      <c r="C736" s="2124"/>
      <c r="D736" s="2069">
        <f>D735+D732</f>
      </c>
      <c r="E736" s="2069">
        <f>E735+E732</f>
      </c>
      <c r="F736" s="2069">
        <f t="shared" si="1746"/>
      </c>
      <c r="G736" s="2065">
        <f t="shared" si="990"/>
      </c>
      <c r="H736" s="2065">
        <f t="shared" si="83"/>
      </c>
      <c r="I736" s="2065">
        <f t="shared" si="439"/>
      </c>
      <c r="J736" s="2065">
        <f t="shared" si="1848"/>
      </c>
      <c r="K736" s="2066">
        <f t="shared" si="2039"/>
      </c>
      <c r="L736" s="2066">
        <f t="shared" si="1408"/>
      </c>
      <c r="M736" s="2066">
        <f t="shared" si="1586"/>
      </c>
      <c r="N736" s="2066">
        <f t="shared" si="811"/>
      </c>
      <c r="O736" s="2067">
        <f t="shared" si="1168"/>
      </c>
      <c r="P736" s="2068">
        <f>(P735+P732)/2</f>
      </c>
      <c r="Q736" s="2067">
        <f>(Q735+Q732)/2</f>
      </c>
      <c r="R736" s="2069">
        <f>(R735+R732)/2</f>
      </c>
      <c r="S736" s="2067">
        <f>S735+S732</f>
      </c>
      <c r="T736" s="2067">
        <f>T735+T732</f>
      </c>
      <c r="U736" s="2067">
        <f>U735+U732</f>
      </c>
      <c r="V736" s="2067">
        <f>V735+V732</f>
      </c>
      <c r="W736" s="2067">
        <f>W735+W732</f>
      </c>
      <c r="X736" s="2067">
        <f>X735+X732</f>
      </c>
      <c r="Y736" s="2067">
        <f>Y735+Y732</f>
      </c>
      <c r="Z736" s="2067">
        <f>Z735+Z732</f>
      </c>
      <c r="AA736" s="2125">
        <f t="shared" si="617"/>
      </c>
      <c r="AB736" s="2126"/>
      <c r="AC736" s="2126"/>
      <c r="AD736" s="2067">
        <f>AD735+AD732</f>
      </c>
    </row>
    <row r="737">
      <c r="A737" s="2105" t="s">
        <v>1834</v>
      </c>
      <c r="B737" s="2105" t="s">
        <v>1792</v>
      </c>
      <c r="C737" s="2105"/>
      <c r="D737" s="2106" t="s">
        <v>1793</v>
      </c>
      <c r="E737" s="2106"/>
      <c r="F737" s="2106"/>
      <c r="G737" s="2106"/>
      <c r="H737" s="2106"/>
      <c r="I737" s="2106"/>
      <c r="J737" s="2107" t="s">
        <v>1794</v>
      </c>
      <c r="K737" s="2107"/>
      <c r="L737" s="2107"/>
      <c r="M737" s="2107"/>
      <c r="N737" s="2107"/>
      <c r="O737" s="2107"/>
      <c r="P737" s="2107"/>
      <c r="Q737" s="2107"/>
      <c r="R737" s="2107"/>
      <c r="S737" s="2107"/>
      <c r="T737" s="2107"/>
      <c r="U737" s="2107"/>
      <c r="V737" s="2107"/>
      <c r="W737" s="2107"/>
      <c r="X737" s="2107"/>
      <c r="Y737" s="2107"/>
      <c r="Z737" s="2107"/>
      <c r="AA737" s="2107"/>
      <c r="AB737" s="2107"/>
      <c r="AC737" s="2107"/>
      <c r="AD737" s="2108"/>
    </row>
    <row r="738">
      <c r="A738" s="2105"/>
      <c r="B738" s="2105" t="s">
        <v>1795</v>
      </c>
      <c r="C738" s="2105" t="s">
        <v>1796</v>
      </c>
      <c r="D738" s="2106" t="s">
        <v>1797</v>
      </c>
      <c r="E738" s="2109" t="s">
        <v>1798</v>
      </c>
      <c r="F738" s="2106" t="s">
        <v>1799</v>
      </c>
      <c r="G738" s="2110" t="s">
        <v>1800</v>
      </c>
      <c r="H738" s="2110" t="s">
        <v>1801</v>
      </c>
      <c r="I738" s="2110" t="s">
        <v>1802</v>
      </c>
      <c r="J738" s="2107" t="s">
        <v>1803</v>
      </c>
      <c r="K738" s="2111" t="s">
        <v>1804</v>
      </c>
      <c r="L738" s="2111" t="s">
        <v>1805</v>
      </c>
      <c r="M738" s="2111" t="s">
        <v>1806</v>
      </c>
      <c r="N738" s="2111" t="s">
        <v>1807</v>
      </c>
      <c r="O738" s="2108" t="s">
        <v>1808</v>
      </c>
      <c r="P738" s="2111" t="s">
        <v>1809</v>
      </c>
      <c r="Q738" s="2108" t="s">
        <v>1810</v>
      </c>
      <c r="R738" s="2107" t="s">
        <v>1811</v>
      </c>
      <c r="S738" s="2108" t="s">
        <v>1812</v>
      </c>
      <c r="T738" s="2108" t="s">
        <v>1813</v>
      </c>
      <c r="U738" s="2108" t="s">
        <v>1814</v>
      </c>
      <c r="V738" s="2108" t="s">
        <v>1815</v>
      </c>
      <c r="W738" s="2108" t="s">
        <v>1816</v>
      </c>
      <c r="X738" s="2108" t="s">
        <v>1817</v>
      </c>
      <c r="Y738" s="2108" t="s">
        <v>1818</v>
      </c>
      <c r="Z738" s="2108" t="s">
        <v>1819</v>
      </c>
      <c r="AA738" s="2107" t="s">
        <v>1820</v>
      </c>
      <c r="AB738" s="2112" t="s">
        <v>1821</v>
      </c>
      <c r="AC738" s="2112" t="s">
        <v>1822</v>
      </c>
      <c r="AD738" s="2108" t="s">
        <v>1823</v>
      </c>
    </row>
    <row r="739">
      <c r="A739" s="2113" t="s">
        <v>1926</v>
      </c>
      <c r="B739" s="2123" t="s">
        <v>1837</v>
      </c>
      <c r="C739" s="2103" t="s">
        <v>1826</v>
      </c>
      <c r="D739" s="2127">
        <v>1000</v>
      </c>
      <c r="E739" s="2115">
        <v>0</v>
      </c>
      <c r="F739" s="2060">
        <f t="shared" ref="F739:F745" si="1747">E739*2000*1.2</f>
      </c>
      <c r="G739" s="2057">
        <f t="shared" ref="G739:G745" si="991">F739/D739</f>
      </c>
      <c r="H739" s="2057">
        <f t="shared" ref="H739:H745" si="84">D739/E739</f>
      </c>
      <c r="I739" s="2057">
        <f t="shared" ref="I739:I745" si="440">F739/E739</f>
      </c>
      <c r="J739" s="2057">
        <f t="shared" ref="J739:J745" si="1849">D739/T739</f>
      </c>
      <c r="K739" s="2058">
        <f t="shared" ref="K739:K745" si="2040">O739/S739*1</f>
      </c>
      <c r="L739" s="2058">
        <f t="shared" ref="L739:L745" si="1409">T739/S739</f>
      </c>
      <c r="M739" s="2058">
        <f t="shared" ref="M739:M745" si="1587">V739/S739</f>
      </c>
      <c r="N739" s="2058">
        <f t="shared" ref="N739:N745" si="812">W739/V739</f>
      </c>
      <c r="O739" s="2059">
        <f t="shared" ref="O739:O745" si="1169">U739/P739</f>
      </c>
      <c r="P739" s="2092">
        <v>0.0098</v>
      </c>
      <c r="Q739" s="2093">
        <v>52</v>
      </c>
      <c r="R739" s="2057">
        <f t="shared" ref="R739:R744" si="262">(D739/S739)*1000</f>
      </c>
      <c r="S739" s="2059">
        <v>10137</v>
      </c>
      <c r="T739" s="2059">
        <v>190</v>
      </c>
      <c r="U739" s="2059">
        <v>29</v>
      </c>
      <c r="V739" s="2059">
        <v>210</v>
      </c>
      <c r="W739" s="2059">
        <v>14</v>
      </c>
      <c r="X739" s="2059">
        <v>0</v>
      </c>
      <c r="Y739" s="2059">
        <v>0</v>
      </c>
      <c r="Z739" s="2093">
        <v>3</v>
      </c>
      <c r="AA739" s="2057">
        <f t="shared" ref="AA739:AA745" si="618">AD739*1000/D739</f>
      </c>
      <c r="AB739" s="2094" t="s">
        <v>1903</v>
      </c>
      <c r="AC739" s="2094" t="s">
        <v>1920</v>
      </c>
      <c r="AD739" s="2093">
        <v>16</v>
      </c>
    </row>
    <row r="740">
      <c r="A740" s="2113"/>
      <c r="B740" s="2123" t="s">
        <v>1837</v>
      </c>
      <c r="C740" s="2103" t="s">
        <v>1828</v>
      </c>
      <c r="D740" s="2114">
        <v>1000</v>
      </c>
      <c r="E740" s="2115">
        <v>1</v>
      </c>
      <c r="F740" s="2060">
        <f t="shared" si="1747"/>
      </c>
      <c r="G740" s="2057">
        <f t="shared" si="991"/>
      </c>
      <c r="H740" s="2057">
        <f t="shared" si="84"/>
      </c>
      <c r="I740" s="2057">
        <f t="shared" si="440"/>
      </c>
      <c r="J740" s="2057">
        <f t="shared" si="1849"/>
      </c>
      <c r="K740" s="2058">
        <f t="shared" si="2040"/>
      </c>
      <c r="L740" s="2058">
        <f t="shared" si="1409"/>
      </c>
      <c r="M740" s="2058">
        <f t="shared" si="1587"/>
      </c>
      <c r="N740" s="2058">
        <f t="shared" si="812"/>
      </c>
      <c r="O740" s="2059">
        <f t="shared" si="1169"/>
      </c>
      <c r="P740" s="2092">
        <v>0.0093</v>
      </c>
      <c r="Q740" s="2093">
        <v>49</v>
      </c>
      <c r="R740" s="2057">
        <f t="shared" si="262"/>
      </c>
      <c r="S740" s="2059">
        <v>10605</v>
      </c>
      <c r="T740" s="2059">
        <v>227</v>
      </c>
      <c r="U740" s="2059">
        <v>33</v>
      </c>
      <c r="V740" s="2059">
        <v>240</v>
      </c>
      <c r="W740" s="2059">
        <v>20</v>
      </c>
      <c r="X740" s="2093">
        <v>2</v>
      </c>
      <c r="Y740" s="2093">
        <v>0</v>
      </c>
      <c r="Z740" s="2093">
        <v>3</v>
      </c>
      <c r="AA740" s="2057">
        <f t="shared" si="618"/>
      </c>
      <c r="AB740" s="2094" t="s">
        <v>1903</v>
      </c>
      <c r="AC740" s="2094" t="s">
        <v>1920</v>
      </c>
      <c r="AD740" s="2093">
        <v>16</v>
      </c>
    </row>
    <row r="741">
      <c r="A741" s="2113"/>
      <c r="B741" s="2118" t="s">
        <v>1832</v>
      </c>
      <c r="C741" s="2118"/>
      <c r="D741" s="2064">
        <f>SUM(D739:D740)</f>
      </c>
      <c r="E741" s="2119">
        <f>SUM(E739:E740)</f>
      </c>
      <c r="F741" s="2064">
        <f t="shared" si="1747"/>
      </c>
      <c r="G741" s="2061">
        <f t="shared" si="991"/>
      </c>
      <c r="H741" s="2061">
        <f t="shared" si="84"/>
      </c>
      <c r="I741" s="2061">
        <f t="shared" si="440"/>
      </c>
      <c r="J741" s="2061">
        <f t="shared" si="1849"/>
      </c>
      <c r="K741" s="2062">
        <f t="shared" si="2040"/>
      </c>
      <c r="L741" s="2062">
        <f t="shared" si="1409"/>
      </c>
      <c r="M741" s="2062">
        <f t="shared" si="1587"/>
      </c>
      <c r="N741" s="2062">
        <f t="shared" si="812"/>
      </c>
      <c r="O741" s="2063">
        <f t="shared" si="1169"/>
      </c>
      <c r="P741" s="2062">
        <f>AVERAGE(P739:P740)</f>
      </c>
      <c r="Q741" s="2064">
        <f>AVERAGE(Q739:Q740)</f>
      </c>
      <c r="R741" s="2061">
        <f t="shared" si="262"/>
      </c>
      <c r="S741" s="2063">
        <f>SUM(S739:S740)</f>
      </c>
      <c r="T741" s="2063">
        <f>SUM(T739:T740)</f>
      </c>
      <c r="U741" s="2063">
        <f>SUM(U739:U740)</f>
      </c>
      <c r="V741" s="2063">
        <f>SUM(V739:V740)</f>
      </c>
      <c r="W741" s="2063">
        <f>SUM(W739:W740)</f>
      </c>
      <c r="X741" s="2063">
        <f>SUM(X739:X740)</f>
      </c>
      <c r="Y741" s="2063">
        <f>SUM(Y739:Y740)</f>
      </c>
      <c r="Z741" s="2063">
        <f>SUM(Z739:Z740)</f>
      </c>
      <c r="AA741" s="2120">
        <f t="shared" si="618"/>
      </c>
      <c r="AB741" s="2121"/>
      <c r="AC741" s="2121"/>
      <c r="AD741" s="2122">
        <f>SUM(AD739:AD740)</f>
      </c>
    </row>
    <row r="742">
      <c r="A742" s="2113"/>
      <c r="B742" s="2123" t="s">
        <v>1847</v>
      </c>
      <c r="C742" s="2103" t="s">
        <v>1830</v>
      </c>
      <c r="D742" s="2127">
        <v>1147.99</v>
      </c>
      <c r="E742" s="2115">
        <v>0</v>
      </c>
      <c r="F742" s="2060">
        <f t="shared" si="1747"/>
      </c>
      <c r="G742" s="2057">
        <f t="shared" si="991"/>
      </c>
      <c r="H742" s="2057">
        <f t="shared" si="84"/>
      </c>
      <c r="I742" s="2057">
        <f t="shared" si="440"/>
      </c>
      <c r="J742" s="2057">
        <f t="shared" si="1849"/>
      </c>
      <c r="K742" s="2058">
        <f t="shared" si="2040"/>
      </c>
      <c r="L742" s="2058">
        <f t="shared" si="1409"/>
      </c>
      <c r="M742" s="2058">
        <f t="shared" si="1587"/>
      </c>
      <c r="N742" s="2058">
        <f t="shared" si="812"/>
      </c>
      <c r="O742" s="2059">
        <f t="shared" si="1169"/>
      </c>
      <c r="P742" s="2092">
        <v>0.0107</v>
      </c>
      <c r="Q742" s="2093">
        <v>38</v>
      </c>
      <c r="R742" s="2057">
        <f t="shared" si="262"/>
      </c>
      <c r="S742" s="2059">
        <v>11538</v>
      </c>
      <c r="T742" s="2059">
        <v>346</v>
      </c>
      <c r="U742" s="2059">
        <v>32</v>
      </c>
      <c r="V742" s="2059">
        <v>370</v>
      </c>
      <c r="W742" s="2059">
        <v>7</v>
      </c>
      <c r="X742" s="2059">
        <v>2</v>
      </c>
      <c r="Y742" s="2059">
        <v>0</v>
      </c>
      <c r="Z742" s="2093">
        <v>8</v>
      </c>
      <c r="AA742" s="2057">
        <f t="shared" si="618"/>
      </c>
      <c r="AB742" s="2116" t="s">
        <v>1903</v>
      </c>
      <c r="AC742" s="2116" t="s">
        <v>1920</v>
      </c>
      <c r="AD742" s="2093">
        <v>13</v>
      </c>
    </row>
    <row r="743">
      <c r="A743" s="2113"/>
      <c r="B743" s="2123" t="s">
        <v>1847</v>
      </c>
      <c r="C743" s="2103" t="s">
        <v>1831</v>
      </c>
      <c r="D743" s="2114">
        <v>412.29</v>
      </c>
      <c r="E743" s="2115">
        <v>0</v>
      </c>
      <c r="F743" s="2060">
        <f t="shared" si="1747"/>
      </c>
      <c r="G743" s="2057">
        <f t="shared" si="991"/>
      </c>
      <c r="H743" s="2057">
        <f t="shared" si="84"/>
      </c>
      <c r="I743" s="2057">
        <f t="shared" si="440"/>
      </c>
      <c r="J743" s="2057">
        <f t="shared" si="1849"/>
      </c>
      <c r="K743" s="2058">
        <f t="shared" si="2040"/>
      </c>
      <c r="L743" s="2058">
        <f t="shared" si="1409"/>
      </c>
      <c r="M743" s="2058">
        <f t="shared" si="1587"/>
      </c>
      <c r="N743" s="2058">
        <f t="shared" si="812"/>
      </c>
      <c r="O743" s="2059">
        <f t="shared" si="1169"/>
      </c>
      <c r="P743" s="2092">
        <v>0.0051</v>
      </c>
      <c r="Q743" s="2093">
        <v>39</v>
      </c>
      <c r="R743" s="2057">
        <f t="shared" si="262"/>
      </c>
      <c r="S743" s="2059">
        <v>5094</v>
      </c>
      <c r="T743" s="2059">
        <v>131</v>
      </c>
      <c r="U743" s="2059">
        <v>7</v>
      </c>
      <c r="V743" s="2059">
        <v>138</v>
      </c>
      <c r="W743" s="2059">
        <v>2</v>
      </c>
      <c r="X743" s="2059">
        <v>1</v>
      </c>
      <c r="Y743" s="2059">
        <v>0</v>
      </c>
      <c r="Z743" s="2059">
        <v>2</v>
      </c>
      <c r="AA743" s="2057">
        <f t="shared" si="618"/>
      </c>
      <c r="AB743" s="2116" t="s">
        <v>1903</v>
      </c>
      <c r="AC743" s="2116" t="s">
        <v>1920</v>
      </c>
      <c r="AD743" s="2093">
        <v>2</v>
      </c>
    </row>
    <row r="744">
      <c r="A744" s="2113"/>
      <c r="B744" s="2118" t="s">
        <v>1832</v>
      </c>
      <c r="C744" s="2118"/>
      <c r="D744" s="2064">
        <f>SUM(D742:D743)</f>
      </c>
      <c r="E744" s="2064">
        <f>SUM(E742:E743)</f>
      </c>
      <c r="F744" s="2064">
        <f t="shared" si="1747"/>
      </c>
      <c r="G744" s="2061">
        <f t="shared" si="991"/>
      </c>
      <c r="H744" s="2061">
        <f t="shared" si="84"/>
      </c>
      <c r="I744" s="2061">
        <f t="shared" si="440"/>
      </c>
      <c r="J744" s="2061">
        <f t="shared" si="1849"/>
      </c>
      <c r="K744" s="2062">
        <f t="shared" si="2040"/>
      </c>
      <c r="L744" s="2062">
        <f t="shared" si="1409"/>
      </c>
      <c r="M744" s="2062">
        <f t="shared" si="1587"/>
      </c>
      <c r="N744" s="2062">
        <f t="shared" si="812"/>
      </c>
      <c r="O744" s="2063">
        <f t="shared" si="1169"/>
      </c>
      <c r="P744" s="2062">
        <f>AVERAGE(P742:P743)</f>
      </c>
      <c r="Q744" s="2064">
        <f>AVERAGE(Q742:Q743)</f>
      </c>
      <c r="R744" s="2064">
        <f t="shared" si="262"/>
      </c>
      <c r="S744" s="2063">
        <f>SUM(S742:S743)</f>
      </c>
      <c r="T744" s="2063">
        <f>SUM(T742:T743)</f>
      </c>
      <c r="U744" s="2063">
        <f>SUM(U742:U743)</f>
      </c>
      <c r="V744" s="2063">
        <f>SUM(V742:V743)</f>
      </c>
      <c r="W744" s="2063">
        <f>SUM(W742:W743)</f>
      </c>
      <c r="X744" s="2063">
        <f>SUM(X742:X743)</f>
      </c>
      <c r="Y744" s="2063">
        <f>SUM(Y742:Y743)</f>
      </c>
      <c r="Z744" s="2063">
        <f>SUM(Z742:Z743)</f>
      </c>
      <c r="AA744" s="2120">
        <f t="shared" si="618"/>
      </c>
      <c r="AB744" s="2121"/>
      <c r="AC744" s="2121"/>
      <c r="AD744" s="2122">
        <f>SUM(AD742:AD743)</f>
      </c>
    </row>
    <row r="745">
      <c r="A745" s="2113"/>
      <c r="B745" s="2124" t="s">
        <v>1833</v>
      </c>
      <c r="C745" s="2124"/>
      <c r="D745" s="2069">
        <f>D744+D741</f>
      </c>
      <c r="E745" s="2069">
        <f>E744+E741</f>
      </c>
      <c r="F745" s="2069">
        <f t="shared" si="1747"/>
      </c>
      <c r="G745" s="2065">
        <f t="shared" si="991"/>
      </c>
      <c r="H745" s="2065">
        <f t="shared" si="84"/>
      </c>
      <c r="I745" s="2065">
        <f t="shared" si="440"/>
      </c>
      <c r="J745" s="2065">
        <f t="shared" si="1849"/>
      </c>
      <c r="K745" s="2066">
        <f t="shared" si="2040"/>
      </c>
      <c r="L745" s="2066">
        <f t="shared" si="1409"/>
      </c>
      <c r="M745" s="2066">
        <f t="shared" si="1587"/>
      </c>
      <c r="N745" s="2066">
        <f t="shared" si="812"/>
      </c>
      <c r="O745" s="2067">
        <f t="shared" si="1169"/>
      </c>
      <c r="P745" s="2068">
        <f>(P744+P741)/2</f>
      </c>
      <c r="Q745" s="2067">
        <f>(Q744+Q741)/2</f>
      </c>
      <c r="R745" s="2069">
        <f>(R744+R741)/2</f>
      </c>
      <c r="S745" s="2067">
        <f>S744+S741</f>
      </c>
      <c r="T745" s="2067">
        <f>T744+T741</f>
      </c>
      <c r="U745" s="2067">
        <f>U744+U741</f>
      </c>
      <c r="V745" s="2067">
        <f>V744+V741</f>
      </c>
      <c r="W745" s="2067">
        <f>W744+W741</f>
      </c>
      <c r="X745" s="2067">
        <f>X744+X741</f>
      </c>
      <c r="Y745" s="2067">
        <f>Y744+Y741</f>
      </c>
      <c r="Z745" s="2067">
        <f>Z744+Z741</f>
      </c>
      <c r="AA745" s="2125">
        <f t="shared" si="618"/>
      </c>
      <c r="AB745" s="2126"/>
      <c r="AC745" s="2126"/>
      <c r="AD745" s="2067">
        <f>AD744+AD741</f>
      </c>
    </row>
    <row r="746">
      <c r="A746" s="2105" t="s">
        <v>1834</v>
      </c>
      <c r="B746" s="2105" t="s">
        <v>1792</v>
      </c>
      <c r="C746" s="2105"/>
      <c r="D746" s="2106" t="s">
        <v>1793</v>
      </c>
      <c r="E746" s="2106"/>
      <c r="F746" s="2106"/>
      <c r="G746" s="2106"/>
      <c r="H746" s="2106"/>
      <c r="I746" s="2106"/>
      <c r="J746" s="2107" t="s">
        <v>1794</v>
      </c>
      <c r="K746" s="2107"/>
      <c r="L746" s="2107"/>
      <c r="M746" s="2107"/>
      <c r="N746" s="2107"/>
      <c r="O746" s="2107"/>
      <c r="P746" s="2107"/>
      <c r="Q746" s="2107"/>
      <c r="R746" s="2107"/>
      <c r="S746" s="2107"/>
      <c r="T746" s="2107"/>
      <c r="U746" s="2107"/>
      <c r="V746" s="2107"/>
      <c r="W746" s="2107"/>
      <c r="X746" s="2107"/>
      <c r="Y746" s="2107"/>
      <c r="Z746" s="2107"/>
      <c r="AA746" s="2107"/>
      <c r="AB746" s="2107"/>
      <c r="AC746" s="2107"/>
      <c r="AD746" s="2108"/>
    </row>
    <row r="747">
      <c r="A747" s="2105"/>
      <c r="B747" s="2105" t="s">
        <v>1795</v>
      </c>
      <c r="C747" s="2105" t="s">
        <v>1796</v>
      </c>
      <c r="D747" s="2106" t="s">
        <v>1797</v>
      </c>
      <c r="E747" s="2109" t="s">
        <v>1798</v>
      </c>
      <c r="F747" s="2106" t="s">
        <v>1799</v>
      </c>
      <c r="G747" s="2110" t="s">
        <v>1800</v>
      </c>
      <c r="H747" s="2110" t="s">
        <v>1801</v>
      </c>
      <c r="I747" s="2110" t="s">
        <v>1802</v>
      </c>
      <c r="J747" s="2107" t="s">
        <v>1803</v>
      </c>
      <c r="K747" s="2111" t="s">
        <v>1804</v>
      </c>
      <c r="L747" s="2111" t="s">
        <v>1805</v>
      </c>
      <c r="M747" s="2111" t="s">
        <v>1806</v>
      </c>
      <c r="N747" s="2111" t="s">
        <v>1807</v>
      </c>
      <c r="O747" s="2108" t="s">
        <v>1808</v>
      </c>
      <c r="P747" s="2111" t="s">
        <v>1809</v>
      </c>
      <c r="Q747" s="2108" t="s">
        <v>1810</v>
      </c>
      <c r="R747" s="2107" t="s">
        <v>1811</v>
      </c>
      <c r="S747" s="2108" t="s">
        <v>1812</v>
      </c>
      <c r="T747" s="2108" t="s">
        <v>1813</v>
      </c>
      <c r="U747" s="2108" t="s">
        <v>1814</v>
      </c>
      <c r="V747" s="2108" t="s">
        <v>1815</v>
      </c>
      <c r="W747" s="2108" t="s">
        <v>1816</v>
      </c>
      <c r="X747" s="2108" t="s">
        <v>1817</v>
      </c>
      <c r="Y747" s="2108" t="s">
        <v>1818</v>
      </c>
      <c r="Z747" s="2108" t="s">
        <v>1819</v>
      </c>
      <c r="AA747" s="2107" t="s">
        <v>1820</v>
      </c>
      <c r="AB747" s="2112" t="s">
        <v>1821</v>
      </c>
      <c r="AC747" s="2112" t="s">
        <v>1822</v>
      </c>
      <c r="AD747" s="2108" t="s">
        <v>1823</v>
      </c>
    </row>
    <row r="748">
      <c r="A748" s="2113" t="s">
        <v>1927</v>
      </c>
      <c r="B748" s="2123" t="s">
        <v>1829</v>
      </c>
      <c r="C748" s="2103" t="s">
        <v>1826</v>
      </c>
      <c r="D748" s="2127">
        <v>1002.21</v>
      </c>
      <c r="E748" s="2115">
        <v>1</v>
      </c>
      <c r="F748" s="2060">
        <f t="shared" ref="F748:F754" si="1748">E748*2000*1.2</f>
      </c>
      <c r="G748" s="2057">
        <f t="shared" ref="G748:G754" si="992">F748/D748</f>
      </c>
      <c r="H748" s="2057">
        <f t="shared" ref="H748:H754" si="85">D748/E748</f>
      </c>
      <c r="I748" s="2057">
        <f t="shared" ref="I748:I754" si="441">F748/E748</f>
      </c>
      <c r="J748" s="2057">
        <f t="shared" ref="J748:J754" si="1850">D748/T748</f>
      </c>
      <c r="K748" s="2058">
        <f t="shared" ref="K748:K754" si="2041">O748/S748*1</f>
      </c>
      <c r="L748" s="2058">
        <f t="shared" ref="L748:L754" si="1410">T748/S748</f>
      </c>
      <c r="M748" s="2058">
        <f t="shared" ref="M748:M754" si="1588">V748/S748</f>
      </c>
      <c r="N748" s="2058">
        <f t="shared" ref="N748:N754" si="813">W748/V748</f>
      </c>
      <c r="O748" s="2059">
        <f t="shared" ref="O748:O754" si="1170">U748/P748</f>
      </c>
      <c r="P748" s="2092">
        <v>0.0126</v>
      </c>
      <c r="Q748" s="2093">
        <v>52</v>
      </c>
      <c r="R748" s="2057">
        <f t="shared" ref="R748:R753" si="263">(D748/S748)*1000</f>
      </c>
      <c r="S748" s="2059">
        <v>11061</v>
      </c>
      <c r="T748" s="2059">
        <v>227</v>
      </c>
      <c r="U748" s="2059">
        <v>32</v>
      </c>
      <c r="V748" s="2059">
        <v>239</v>
      </c>
      <c r="W748" s="2059">
        <v>13</v>
      </c>
      <c r="X748" s="2059">
        <v>0</v>
      </c>
      <c r="Y748" s="2059">
        <v>1</v>
      </c>
      <c r="Z748" s="2093">
        <v>11</v>
      </c>
      <c r="AA748" s="2057">
        <f t="shared" ref="AA748:AA754" si="619">AD748*1000/D748</f>
      </c>
      <c r="AB748" s="2094" t="s">
        <v>1903</v>
      </c>
      <c r="AC748" s="2094" t="s">
        <v>1920</v>
      </c>
      <c r="AD748" s="2093">
        <v>20</v>
      </c>
    </row>
    <row r="749">
      <c r="A749" s="2113"/>
      <c r="B749" s="2123" t="s">
        <v>1829</v>
      </c>
      <c r="C749" s="2103" t="s">
        <v>1828</v>
      </c>
      <c r="D749" s="2114">
        <v>997.79</v>
      </c>
      <c r="E749" s="2115">
        <v>1</v>
      </c>
      <c r="F749" s="2060">
        <f t="shared" si="1748"/>
      </c>
      <c r="G749" s="2057">
        <f t="shared" si="992"/>
      </c>
      <c r="H749" s="2057">
        <f t="shared" si="85"/>
      </c>
      <c r="I749" s="2057">
        <f t="shared" si="441"/>
      </c>
      <c r="J749" s="2057">
        <f t="shared" si="1850"/>
      </c>
      <c r="K749" s="2058">
        <f t="shared" si="2041"/>
      </c>
      <c r="L749" s="2058">
        <f t="shared" si="1410"/>
      </c>
      <c r="M749" s="2058">
        <f t="shared" si="1588"/>
      </c>
      <c r="N749" s="2058">
        <f t="shared" si="813"/>
      </c>
      <c r="O749" s="2059">
        <f t="shared" si="1170"/>
      </c>
      <c r="P749" s="2092">
        <v>0.0109</v>
      </c>
      <c r="Q749" s="2093">
        <v>50</v>
      </c>
      <c r="R749" s="2057">
        <f t="shared" si="263"/>
      </c>
      <c r="S749" s="2059">
        <v>11135</v>
      </c>
      <c r="T749" s="2059">
        <v>281</v>
      </c>
      <c r="U749" s="2059">
        <v>26</v>
      </c>
      <c r="V749" s="2059">
        <v>303</v>
      </c>
      <c r="W749" s="2059">
        <v>23</v>
      </c>
      <c r="X749" s="2093">
        <v>1</v>
      </c>
      <c r="Y749" s="2093">
        <v>0</v>
      </c>
      <c r="Z749" s="2093">
        <v>9</v>
      </c>
      <c r="AA749" s="2057">
        <f t="shared" si="619"/>
      </c>
      <c r="AB749" s="2094" t="s">
        <v>1903</v>
      </c>
      <c r="AC749" s="2094" t="s">
        <v>1920</v>
      </c>
      <c r="AD749" s="2093">
        <v>13</v>
      </c>
    </row>
    <row r="750">
      <c r="A750" s="2113"/>
      <c r="B750" s="2118" t="s">
        <v>1832</v>
      </c>
      <c r="C750" s="2118"/>
      <c r="D750" s="2064">
        <f>SUM(D748:D749)</f>
      </c>
      <c r="E750" s="2119">
        <f>SUM(E748:E749)</f>
      </c>
      <c r="F750" s="2064">
        <f t="shared" si="1748"/>
      </c>
      <c r="G750" s="2061">
        <f t="shared" si="992"/>
      </c>
      <c r="H750" s="2061">
        <f t="shared" si="85"/>
      </c>
      <c r="I750" s="2061">
        <f t="shared" si="441"/>
      </c>
      <c r="J750" s="2061">
        <f t="shared" si="1850"/>
      </c>
      <c r="K750" s="2062">
        <f t="shared" si="2041"/>
      </c>
      <c r="L750" s="2062">
        <f t="shared" si="1410"/>
      </c>
      <c r="M750" s="2062">
        <f t="shared" si="1588"/>
      </c>
      <c r="N750" s="2062">
        <f t="shared" si="813"/>
      </c>
      <c r="O750" s="2063">
        <f t="shared" si="1170"/>
      </c>
      <c r="P750" s="2062">
        <f>AVERAGE(P748:P749)</f>
      </c>
      <c r="Q750" s="2064">
        <f>AVERAGE(Q748:Q749)</f>
      </c>
      <c r="R750" s="2061">
        <f t="shared" si="263"/>
      </c>
      <c r="S750" s="2063">
        <f>SUM(S748:S749)</f>
      </c>
      <c r="T750" s="2063">
        <f>SUM(T748:T749)</f>
      </c>
      <c r="U750" s="2063">
        <f>SUM(U748:U749)</f>
      </c>
      <c r="V750" s="2063">
        <f>SUM(V748:V749)</f>
      </c>
      <c r="W750" s="2063">
        <f>SUM(W748:W749)</f>
      </c>
      <c r="X750" s="2063">
        <f>SUM(X748:X749)</f>
      </c>
      <c r="Y750" s="2063">
        <f>SUM(Y748:Y749)</f>
      </c>
      <c r="Z750" s="2063">
        <f>SUM(Z748:Z749)</f>
      </c>
      <c r="AA750" s="2120">
        <f t="shared" si="619"/>
      </c>
      <c r="AB750" s="2121"/>
      <c r="AC750" s="2121"/>
      <c r="AD750" s="2122">
        <f>SUM(AD748:AD749)</f>
      </c>
    </row>
    <row r="751">
      <c r="A751" s="2113"/>
      <c r="B751" s="2123" t="s">
        <v>1825</v>
      </c>
      <c r="C751" s="2103" t="s">
        <v>1830</v>
      </c>
      <c r="D751" s="2127">
        <v>1186.73</v>
      </c>
      <c r="E751" s="2115">
        <v>0</v>
      </c>
      <c r="F751" s="2060">
        <f t="shared" si="1748"/>
      </c>
      <c r="G751" s="2057">
        <f t="shared" si="992"/>
      </c>
      <c r="H751" s="2057">
        <f t="shared" si="85"/>
      </c>
      <c r="I751" s="2057">
        <f t="shared" si="441"/>
      </c>
      <c r="J751" s="2057">
        <f t="shared" si="1850"/>
      </c>
      <c r="K751" s="2058">
        <f t="shared" si="2041"/>
      </c>
      <c r="L751" s="2058">
        <f t="shared" si="1410"/>
      </c>
      <c r="M751" s="2058">
        <f t="shared" si="1588"/>
      </c>
      <c r="N751" s="2058">
        <f t="shared" si="813"/>
      </c>
      <c r="O751" s="2059">
        <f t="shared" si="1170"/>
      </c>
      <c r="P751" s="2092">
        <v>0.0126</v>
      </c>
      <c r="Q751" s="2093">
        <v>52</v>
      </c>
      <c r="R751" s="2057">
        <f t="shared" si="263"/>
      </c>
      <c r="S751" s="2059">
        <v>11593</v>
      </c>
      <c r="T751" s="2059">
        <v>332</v>
      </c>
      <c r="U751" s="2059">
        <v>28</v>
      </c>
      <c r="V751" s="2059">
        <v>344</v>
      </c>
      <c r="W751" s="2059">
        <v>32</v>
      </c>
      <c r="X751" s="2059">
        <v>3</v>
      </c>
      <c r="Y751" s="2059">
        <v>1</v>
      </c>
      <c r="Z751" s="2093">
        <v>3</v>
      </c>
      <c r="AA751" s="2057">
        <f t="shared" si="619"/>
      </c>
      <c r="AB751" s="2116" t="s">
        <v>1903</v>
      </c>
      <c r="AC751" s="2116" t="s">
        <v>1920</v>
      </c>
      <c r="AD751" s="2093">
        <v>14</v>
      </c>
    </row>
    <row r="752">
      <c r="A752" s="2113"/>
      <c r="B752" s="2123" t="s">
        <v>1825</v>
      </c>
      <c r="C752" s="2103" t="s">
        <v>1831</v>
      </c>
      <c r="D752" s="2114">
        <v>253.45</v>
      </c>
      <c r="E752" s="2115">
        <v>0</v>
      </c>
      <c r="F752" s="2060">
        <f t="shared" si="1748"/>
      </c>
      <c r="G752" s="2057">
        <f t="shared" si="992"/>
      </c>
      <c r="H752" s="2057">
        <f t="shared" si="85"/>
      </c>
      <c r="I752" s="2057">
        <f t="shared" si="441"/>
      </c>
      <c r="J752" s="2057">
        <f t="shared" si="1850"/>
      </c>
      <c r="K752" s="2058">
        <f t="shared" si="2041"/>
      </c>
      <c r="L752" s="2058">
        <f t="shared" si="1410"/>
      </c>
      <c r="M752" s="2058">
        <f t="shared" si="1588"/>
      </c>
      <c r="N752" s="2058">
        <f t="shared" si="813"/>
      </c>
      <c r="O752" s="2059">
        <f t="shared" si="1170"/>
      </c>
      <c r="P752" s="2092">
        <v>0.0075</v>
      </c>
      <c r="Q752" s="2093">
        <v>55</v>
      </c>
      <c r="R752" s="2057">
        <f t="shared" si="263"/>
      </c>
      <c r="S752" s="2059">
        <v>3721</v>
      </c>
      <c r="T752" s="2059">
        <v>59</v>
      </c>
      <c r="U752" s="2059">
        <v>7</v>
      </c>
      <c r="V752" s="2059">
        <v>56</v>
      </c>
      <c r="W752" s="2059">
        <v>16</v>
      </c>
      <c r="X752" s="2059">
        <v>0</v>
      </c>
      <c r="Y752" s="2059">
        <v>0</v>
      </c>
      <c r="Z752" s="2059">
        <v>1</v>
      </c>
      <c r="AA752" s="2057">
        <f t="shared" si="619"/>
      </c>
      <c r="AB752" s="2116" t="s">
        <v>1903</v>
      </c>
      <c r="AC752" s="2116" t="s">
        <v>1920</v>
      </c>
      <c r="AD752" s="2093">
        <v>7</v>
      </c>
    </row>
    <row r="753">
      <c r="A753" s="2113"/>
      <c r="B753" s="2118" t="s">
        <v>1832</v>
      </c>
      <c r="C753" s="2118"/>
      <c r="D753" s="2064">
        <f>SUM(D751:D752)</f>
      </c>
      <c r="E753" s="2064">
        <f>SUM(E751:E752)</f>
      </c>
      <c r="F753" s="2064">
        <f t="shared" si="1748"/>
      </c>
      <c r="G753" s="2061">
        <f t="shared" si="992"/>
      </c>
      <c r="H753" s="2061">
        <f t="shared" si="85"/>
      </c>
      <c r="I753" s="2061">
        <f t="shared" si="441"/>
      </c>
      <c r="J753" s="2061">
        <f t="shared" si="1850"/>
      </c>
      <c r="K753" s="2062">
        <f t="shared" si="2041"/>
      </c>
      <c r="L753" s="2062">
        <f t="shared" si="1410"/>
      </c>
      <c r="M753" s="2062">
        <f t="shared" si="1588"/>
      </c>
      <c r="N753" s="2062">
        <f t="shared" si="813"/>
      </c>
      <c r="O753" s="2063">
        <f t="shared" si="1170"/>
      </c>
      <c r="P753" s="2062">
        <f>AVERAGE(P751:P752)</f>
      </c>
      <c r="Q753" s="2064">
        <f>AVERAGE(Q751:Q752)</f>
      </c>
      <c r="R753" s="2064">
        <f t="shared" si="263"/>
      </c>
      <c r="S753" s="2063">
        <f>SUM(S751:S752)</f>
      </c>
      <c r="T753" s="2063">
        <f>SUM(T751:T752)</f>
      </c>
      <c r="U753" s="2063">
        <f>SUM(U751:U752)</f>
      </c>
      <c r="V753" s="2063">
        <f>SUM(V751:V752)</f>
      </c>
      <c r="W753" s="2063">
        <f>SUM(W751:W752)</f>
      </c>
      <c r="X753" s="2063">
        <f>SUM(X751:X752)</f>
      </c>
      <c r="Y753" s="2063">
        <f>SUM(Y751:Y752)</f>
      </c>
      <c r="Z753" s="2063">
        <f>SUM(Z751:Z752)</f>
      </c>
      <c r="AA753" s="2120">
        <f t="shared" si="619"/>
      </c>
      <c r="AB753" s="2121"/>
      <c r="AC753" s="2121"/>
      <c r="AD753" s="2122">
        <f>SUM(AD751:AD752)</f>
      </c>
    </row>
    <row r="754">
      <c r="A754" s="2113"/>
      <c r="B754" s="2124" t="s">
        <v>1833</v>
      </c>
      <c r="C754" s="2124"/>
      <c r="D754" s="2069">
        <f>D753+D750</f>
      </c>
      <c r="E754" s="2069">
        <f>E753+E750</f>
      </c>
      <c r="F754" s="2069">
        <f t="shared" si="1748"/>
      </c>
      <c r="G754" s="2065">
        <f t="shared" si="992"/>
      </c>
      <c r="H754" s="2065">
        <f t="shared" si="85"/>
      </c>
      <c r="I754" s="2065">
        <f t="shared" si="441"/>
      </c>
      <c r="J754" s="2065">
        <f t="shared" si="1850"/>
      </c>
      <c r="K754" s="2066">
        <f t="shared" si="2041"/>
      </c>
      <c r="L754" s="2066">
        <f t="shared" si="1410"/>
      </c>
      <c r="M754" s="2066">
        <f t="shared" si="1588"/>
      </c>
      <c r="N754" s="2066">
        <f t="shared" si="813"/>
      </c>
      <c r="O754" s="2067">
        <f t="shared" si="1170"/>
      </c>
      <c r="P754" s="2068">
        <f>(P753+P750)/2</f>
      </c>
      <c r="Q754" s="2067">
        <f>(Q753+Q750)/2</f>
      </c>
      <c r="R754" s="2069">
        <f>(R753+R750)/2</f>
      </c>
      <c r="S754" s="2067">
        <f>S753+S750</f>
      </c>
      <c r="T754" s="2067">
        <f>T753+T750</f>
      </c>
      <c r="U754" s="2067">
        <f>U753+U750</f>
      </c>
      <c r="V754" s="2067">
        <f>V753+V750</f>
      </c>
      <c r="W754" s="2067">
        <f>W753+W750</f>
      </c>
      <c r="X754" s="2067">
        <f>X753+X750</f>
      </c>
      <c r="Y754" s="2067">
        <f>Y753+Y750</f>
      </c>
      <c r="Z754" s="2067">
        <f>Z753+Z750</f>
      </c>
      <c r="AA754" s="2125">
        <f t="shared" si="619"/>
      </c>
      <c r="AB754" s="2126"/>
      <c r="AC754" s="2126"/>
      <c r="AD754" s="2067">
        <f>AD753+AD750</f>
      </c>
    </row>
    <row r="755">
      <c r="A755" s="2105" t="s">
        <v>1834</v>
      </c>
      <c r="B755" s="2105" t="s">
        <v>1792</v>
      </c>
      <c r="C755" s="2105"/>
      <c r="D755" s="2106" t="s">
        <v>1793</v>
      </c>
      <c r="E755" s="2106"/>
      <c r="F755" s="2106"/>
      <c r="G755" s="2106"/>
      <c r="H755" s="2106"/>
      <c r="I755" s="2106"/>
      <c r="J755" s="2107" t="s">
        <v>1794</v>
      </c>
      <c r="K755" s="2107"/>
      <c r="L755" s="2107"/>
      <c r="M755" s="2107"/>
      <c r="N755" s="2107"/>
      <c r="O755" s="2107"/>
      <c r="P755" s="2107"/>
      <c r="Q755" s="2107"/>
      <c r="R755" s="2107"/>
      <c r="S755" s="2107"/>
      <c r="T755" s="2107"/>
      <c r="U755" s="2107"/>
      <c r="V755" s="2107"/>
      <c r="W755" s="2107"/>
      <c r="X755" s="2107"/>
      <c r="Y755" s="2107"/>
      <c r="Z755" s="2107"/>
      <c r="AA755" s="2107"/>
      <c r="AB755" s="2107"/>
      <c r="AC755" s="2107"/>
      <c r="AD755" s="2108"/>
    </row>
    <row r="756">
      <c r="A756" s="2105"/>
      <c r="B756" s="2105" t="s">
        <v>1795</v>
      </c>
      <c r="C756" s="2105" t="s">
        <v>1796</v>
      </c>
      <c r="D756" s="2106" t="s">
        <v>1797</v>
      </c>
      <c r="E756" s="2109" t="s">
        <v>1798</v>
      </c>
      <c r="F756" s="2106" t="s">
        <v>1799</v>
      </c>
      <c r="G756" s="2110" t="s">
        <v>1800</v>
      </c>
      <c r="H756" s="2110" t="s">
        <v>1801</v>
      </c>
      <c r="I756" s="2110" t="s">
        <v>1802</v>
      </c>
      <c r="J756" s="2107" t="s">
        <v>1803</v>
      </c>
      <c r="K756" s="2111" t="s">
        <v>1804</v>
      </c>
      <c r="L756" s="2111" t="s">
        <v>1805</v>
      </c>
      <c r="M756" s="2111" t="s">
        <v>1806</v>
      </c>
      <c r="N756" s="2111" t="s">
        <v>1807</v>
      </c>
      <c r="O756" s="2108" t="s">
        <v>1808</v>
      </c>
      <c r="P756" s="2111" t="s">
        <v>1809</v>
      </c>
      <c r="Q756" s="2108" t="s">
        <v>1810</v>
      </c>
      <c r="R756" s="2107" t="s">
        <v>1811</v>
      </c>
      <c r="S756" s="2108" t="s">
        <v>1812</v>
      </c>
      <c r="T756" s="2108" t="s">
        <v>1813</v>
      </c>
      <c r="U756" s="2108" t="s">
        <v>1814</v>
      </c>
      <c r="V756" s="2108" t="s">
        <v>1815</v>
      </c>
      <c r="W756" s="2108" t="s">
        <v>1816</v>
      </c>
      <c r="X756" s="2108" t="s">
        <v>1817</v>
      </c>
      <c r="Y756" s="2108" t="s">
        <v>1818</v>
      </c>
      <c r="Z756" s="2108" t="s">
        <v>1819</v>
      </c>
      <c r="AA756" s="2107" t="s">
        <v>1820</v>
      </c>
      <c r="AB756" s="2112" t="s">
        <v>1821</v>
      </c>
      <c r="AC756" s="2112" t="s">
        <v>1822</v>
      </c>
      <c r="AD756" s="2108" t="s">
        <v>1823</v>
      </c>
    </row>
    <row r="757">
      <c r="A757" s="2113" t="s">
        <v>1928</v>
      </c>
      <c r="B757" s="2123" t="s">
        <v>1829</v>
      </c>
      <c r="C757" s="2103" t="s">
        <v>1826</v>
      </c>
      <c r="D757" s="2127">
        <v>1000</v>
      </c>
      <c r="E757" s="2115">
        <v>0</v>
      </c>
      <c r="F757" s="2060">
        <f t="shared" ref="F757:F763" si="1749">E757*2000*1.2</f>
      </c>
      <c r="G757" s="2057">
        <f t="shared" ref="G757:G763" si="993">F757/D757</f>
      </c>
      <c r="H757" s="2057">
        <f t="shared" ref="H757:H763" si="86">D757/E757</f>
      </c>
      <c r="I757" s="2057">
        <f t="shared" ref="I757:I763" si="442">F757/E757</f>
      </c>
      <c r="J757" s="2057">
        <f t="shared" ref="J757:J763" si="1851">D757/T757</f>
      </c>
      <c r="K757" s="2058">
        <f t="shared" ref="K757:K763" si="2042">O757/S757*1</f>
      </c>
      <c r="L757" s="2058">
        <f t="shared" ref="L757:L763" si="1411">T757/S757</f>
      </c>
      <c r="M757" s="2058">
        <f t="shared" ref="M757:M763" si="1589">V757/S757</f>
      </c>
      <c r="N757" s="2058">
        <f t="shared" ref="N757:N763" si="814">W757/V757</f>
      </c>
      <c r="O757" s="2059">
        <f t="shared" ref="O757:O763" si="1171">U757/P757</f>
      </c>
      <c r="P757" s="2092">
        <v>0.0089</v>
      </c>
      <c r="Q757" s="2093">
        <v>45</v>
      </c>
      <c r="R757" s="2057">
        <f t="shared" ref="R757:R762" si="264">(D757/S757)*1000</f>
      </c>
      <c r="S757" s="2059">
        <v>12268</v>
      </c>
      <c r="T757" s="2059">
        <v>231</v>
      </c>
      <c r="U757" s="2059">
        <v>26</v>
      </c>
      <c r="V757" s="2059">
        <v>244</v>
      </c>
      <c r="W757" s="2059">
        <v>19</v>
      </c>
      <c r="X757" s="2059">
        <v>0</v>
      </c>
      <c r="Y757" s="2059">
        <v>0</v>
      </c>
      <c r="Z757" s="2093">
        <v>10</v>
      </c>
      <c r="AA757" s="2057">
        <f t="shared" ref="AA757:AA763" si="620">AD757*1000/D757</f>
      </c>
      <c r="AB757" s="2094" t="s">
        <v>1903</v>
      </c>
      <c r="AC757" s="2094" t="s">
        <v>1920</v>
      </c>
      <c r="AD757" s="2093">
        <v>9</v>
      </c>
    </row>
    <row r="758">
      <c r="A758" s="2113"/>
      <c r="B758" s="2123" t="s">
        <v>1829</v>
      </c>
      <c r="C758" s="2103" t="s">
        <v>1828</v>
      </c>
      <c r="D758" s="2127">
        <v>1000</v>
      </c>
      <c r="E758" s="2115">
        <v>1</v>
      </c>
      <c r="F758" s="2060">
        <f t="shared" si="1749"/>
      </c>
      <c r="G758" s="2057">
        <f t="shared" si="993"/>
      </c>
      <c r="H758" s="2057">
        <f t="shared" si="86"/>
      </c>
      <c r="I758" s="2057">
        <f t="shared" si="442"/>
      </c>
      <c r="J758" s="2057">
        <f t="shared" si="1851"/>
      </c>
      <c r="K758" s="2058">
        <f t="shared" si="2042"/>
      </c>
      <c r="L758" s="2058">
        <f t="shared" si="1411"/>
      </c>
      <c r="M758" s="2058">
        <f t="shared" si="1589"/>
      </c>
      <c r="N758" s="2058">
        <f t="shared" si="814"/>
      </c>
      <c r="O758" s="2059">
        <f t="shared" si="1171"/>
      </c>
      <c r="P758" s="2092">
        <v>0.0131</v>
      </c>
      <c r="Q758" s="2093">
        <v>40</v>
      </c>
      <c r="R758" s="2057">
        <f t="shared" si="264"/>
      </c>
      <c r="S758" s="2059">
        <v>11033</v>
      </c>
      <c r="T758" s="2059">
        <v>265</v>
      </c>
      <c r="U758" s="2059">
        <v>29</v>
      </c>
      <c r="V758" s="2059">
        <v>288</v>
      </c>
      <c r="W758" s="2059">
        <v>22</v>
      </c>
      <c r="X758" s="2093">
        <v>0</v>
      </c>
      <c r="Y758" s="2093">
        <v>1</v>
      </c>
      <c r="Z758" s="2093">
        <v>3</v>
      </c>
      <c r="AA758" s="2057">
        <f t="shared" si="620"/>
      </c>
      <c r="AB758" s="2094" t="s">
        <v>1903</v>
      </c>
      <c r="AC758" s="2094" t="s">
        <v>1920</v>
      </c>
      <c r="AD758" s="2093">
        <v>9</v>
      </c>
    </row>
    <row r="759">
      <c r="A759" s="2113"/>
      <c r="B759" s="2118" t="s">
        <v>1832</v>
      </c>
      <c r="C759" s="2118"/>
      <c r="D759" s="2064">
        <f>SUM(D757:D758)</f>
      </c>
      <c r="E759" s="2119">
        <f>SUM(E757:E758)</f>
      </c>
      <c r="F759" s="2064">
        <f t="shared" si="1749"/>
      </c>
      <c r="G759" s="2061">
        <f t="shared" si="993"/>
      </c>
      <c r="H759" s="2061">
        <f t="shared" si="86"/>
      </c>
      <c r="I759" s="2061">
        <f t="shared" si="442"/>
      </c>
      <c r="J759" s="2061">
        <f t="shared" si="1851"/>
      </c>
      <c r="K759" s="2062">
        <f t="shared" si="2042"/>
      </c>
      <c r="L759" s="2062">
        <f t="shared" si="1411"/>
      </c>
      <c r="M759" s="2062">
        <f t="shared" si="1589"/>
      </c>
      <c r="N759" s="2062">
        <f t="shared" si="814"/>
      </c>
      <c r="O759" s="2063">
        <f t="shared" si="1171"/>
      </c>
      <c r="P759" s="2062">
        <f>AVERAGE(P757:P758)</f>
      </c>
      <c r="Q759" s="2064">
        <f>AVERAGE(Q757:Q758)</f>
      </c>
      <c r="R759" s="2061">
        <f t="shared" si="264"/>
      </c>
      <c r="S759" s="2063">
        <f>SUM(S757:S758)</f>
      </c>
      <c r="T759" s="2063">
        <f>SUM(T757:T758)</f>
      </c>
      <c r="U759" s="2063">
        <f>SUM(U757:U758)</f>
      </c>
      <c r="V759" s="2063">
        <f>SUM(V757:V758)</f>
      </c>
      <c r="W759" s="2063">
        <f>SUM(W757:W758)</f>
      </c>
      <c r="X759" s="2063">
        <f>SUM(X757:X758)</f>
      </c>
      <c r="Y759" s="2063">
        <f>SUM(Y757:Y758)</f>
      </c>
      <c r="Z759" s="2063">
        <f>SUM(Z757:Z758)</f>
      </c>
      <c r="AA759" s="2120">
        <f t="shared" si="620"/>
      </c>
      <c r="AB759" s="2121"/>
      <c r="AC759" s="2121"/>
      <c r="AD759" s="2122">
        <f>SUM(AD757:AD758)</f>
      </c>
    </row>
    <row r="760">
      <c r="A760" s="2113"/>
      <c r="B760" s="2123" t="s">
        <v>1825</v>
      </c>
      <c r="C760" s="2103" t="s">
        <v>1830</v>
      </c>
      <c r="D760" s="2127">
        <v>1131.56</v>
      </c>
      <c r="E760" s="2115">
        <v>0</v>
      </c>
      <c r="F760" s="2060">
        <f t="shared" si="1749"/>
      </c>
      <c r="G760" s="2057">
        <f t="shared" si="993"/>
      </c>
      <c r="H760" s="2057">
        <f t="shared" si="86"/>
      </c>
      <c r="I760" s="2057">
        <f t="shared" si="442"/>
      </c>
      <c r="J760" s="2057">
        <f t="shared" si="1851"/>
      </c>
      <c r="K760" s="2058">
        <f t="shared" si="2042"/>
      </c>
      <c r="L760" s="2058">
        <f t="shared" si="1411"/>
      </c>
      <c r="M760" s="2058">
        <f t="shared" si="1589"/>
      </c>
      <c r="N760" s="2058">
        <f t="shared" si="814"/>
      </c>
      <c r="O760" s="2059">
        <f t="shared" si="1171"/>
      </c>
      <c r="P760" s="2092">
        <v>0.0108</v>
      </c>
      <c r="Q760" s="2093">
        <v>35</v>
      </c>
      <c r="R760" s="2057">
        <f t="shared" si="264"/>
      </c>
      <c r="S760" s="2059">
        <v>11865</v>
      </c>
      <c r="T760" s="2059">
        <v>350</v>
      </c>
      <c r="U760" s="2059">
        <v>24</v>
      </c>
      <c r="V760" s="2059">
        <v>376</v>
      </c>
      <c r="W760" s="2059">
        <v>21</v>
      </c>
      <c r="X760" s="2059">
        <v>1</v>
      </c>
      <c r="Y760" s="2059">
        <v>0</v>
      </c>
      <c r="Z760" s="2093">
        <v>2</v>
      </c>
      <c r="AA760" s="2057">
        <f t="shared" si="620"/>
      </c>
      <c r="AB760" s="2116" t="s">
        <v>1903</v>
      </c>
      <c r="AC760" s="2116" t="s">
        <v>1920</v>
      </c>
      <c r="AD760" s="2093">
        <v>13</v>
      </c>
    </row>
    <row r="761">
      <c r="A761" s="2113"/>
      <c r="B761" s="2123" t="s">
        <v>1825</v>
      </c>
      <c r="C761" s="2103" t="s">
        <v>1831</v>
      </c>
      <c r="D761" s="2114">
        <v>787.6</v>
      </c>
      <c r="E761" s="2115">
        <v>2</v>
      </c>
      <c r="F761" s="2060">
        <f t="shared" si="1749"/>
      </c>
      <c r="G761" s="2057">
        <f t="shared" si="993"/>
      </c>
      <c r="H761" s="2057">
        <f t="shared" si="86"/>
      </c>
      <c r="I761" s="2057">
        <f t="shared" si="442"/>
      </c>
      <c r="J761" s="2057">
        <f t="shared" si="1851"/>
      </c>
      <c r="K761" s="2058">
        <f t="shared" si="2042"/>
      </c>
      <c r="L761" s="2058">
        <f t="shared" si="1411"/>
      </c>
      <c r="M761" s="2058">
        <f t="shared" si="1589"/>
      </c>
      <c r="N761" s="2058">
        <f t="shared" si="814"/>
      </c>
      <c r="O761" s="2059">
        <f t="shared" si="1171"/>
      </c>
      <c r="P761" s="2092">
        <v>0.0168</v>
      </c>
      <c r="Q761" s="2093">
        <v>43</v>
      </c>
      <c r="R761" s="2057">
        <f t="shared" si="264"/>
      </c>
      <c r="S761" s="2059">
        <v>8672</v>
      </c>
      <c r="T761" s="2059">
        <v>340</v>
      </c>
      <c r="U761" s="2059">
        <v>24</v>
      </c>
      <c r="V761" s="2059">
        <v>392</v>
      </c>
      <c r="W761" s="2059">
        <v>46</v>
      </c>
      <c r="X761" s="2059">
        <v>2</v>
      </c>
      <c r="Y761" s="2059">
        <v>1</v>
      </c>
      <c r="Z761" s="2093">
        <v>5</v>
      </c>
      <c r="AA761" s="2057">
        <f t="shared" si="620"/>
      </c>
      <c r="AB761" s="2116" t="s">
        <v>1903</v>
      </c>
      <c r="AC761" s="2116" t="s">
        <v>1920</v>
      </c>
      <c r="AD761" s="2093">
        <v>18</v>
      </c>
    </row>
    <row r="762">
      <c r="A762" s="2113"/>
      <c r="B762" s="2118" t="s">
        <v>1832</v>
      </c>
      <c r="C762" s="2118"/>
      <c r="D762" s="2064">
        <f>SUM(D760:D761)</f>
      </c>
      <c r="E762" s="2064">
        <f>SUM(E760:E761)</f>
      </c>
      <c r="F762" s="2064">
        <f t="shared" si="1749"/>
      </c>
      <c r="G762" s="2061">
        <f t="shared" si="993"/>
      </c>
      <c r="H762" s="2061">
        <f t="shared" si="86"/>
      </c>
      <c r="I762" s="2061">
        <f t="shared" si="442"/>
      </c>
      <c r="J762" s="2061">
        <f t="shared" si="1851"/>
      </c>
      <c r="K762" s="2062">
        <f t="shared" si="2042"/>
      </c>
      <c r="L762" s="2062">
        <f t="shared" si="1411"/>
      </c>
      <c r="M762" s="2062">
        <f t="shared" si="1589"/>
      </c>
      <c r="N762" s="2062">
        <f t="shared" si="814"/>
      </c>
      <c r="O762" s="2063">
        <f t="shared" si="1171"/>
      </c>
      <c r="P762" s="2062">
        <f>AVERAGE(P760:P761)</f>
      </c>
      <c r="Q762" s="2064">
        <f>AVERAGE(Q760:Q761)</f>
      </c>
      <c r="R762" s="2064">
        <f t="shared" si="264"/>
      </c>
      <c r="S762" s="2063">
        <f>SUM(S760:S761)</f>
      </c>
      <c r="T762" s="2063">
        <f>SUM(T760:T761)</f>
      </c>
      <c r="U762" s="2063">
        <f>SUM(U760:U761)</f>
      </c>
      <c r="V762" s="2063">
        <f>SUM(V760:V761)</f>
      </c>
      <c r="W762" s="2063">
        <f>SUM(W760:W761)</f>
      </c>
      <c r="X762" s="2063">
        <f>SUM(X760:X761)</f>
      </c>
      <c r="Y762" s="2063">
        <f>SUM(Y760:Y761)</f>
      </c>
      <c r="Z762" s="2063">
        <f>SUM(Z760:Z761)</f>
      </c>
      <c r="AA762" s="2120">
        <f t="shared" si="620"/>
      </c>
      <c r="AB762" s="2121"/>
      <c r="AC762" s="2121"/>
      <c r="AD762" s="2122">
        <f>SUM(AD760:AD761)</f>
      </c>
    </row>
    <row r="763">
      <c r="A763" s="2113"/>
      <c r="B763" s="2124" t="s">
        <v>1833</v>
      </c>
      <c r="C763" s="2124"/>
      <c r="D763" s="2069">
        <f>D762+D759</f>
      </c>
      <c r="E763" s="2069">
        <f>E762+E759</f>
      </c>
      <c r="F763" s="2069">
        <f t="shared" si="1749"/>
      </c>
      <c r="G763" s="2065">
        <f t="shared" si="993"/>
      </c>
      <c r="H763" s="2065">
        <f t="shared" si="86"/>
      </c>
      <c r="I763" s="2065">
        <f t="shared" si="442"/>
      </c>
      <c r="J763" s="2065">
        <f t="shared" si="1851"/>
      </c>
      <c r="K763" s="2066">
        <f t="shared" si="2042"/>
      </c>
      <c r="L763" s="2066">
        <f t="shared" si="1411"/>
      </c>
      <c r="M763" s="2066">
        <f t="shared" si="1589"/>
      </c>
      <c r="N763" s="2066">
        <f t="shared" si="814"/>
      </c>
      <c r="O763" s="2067">
        <f t="shared" si="1171"/>
      </c>
      <c r="P763" s="2068">
        <f>(P762+P759)/2</f>
      </c>
      <c r="Q763" s="2067">
        <f>(Q762+Q759)/2</f>
      </c>
      <c r="R763" s="2069">
        <f>(R762+R759)/2</f>
      </c>
      <c r="S763" s="2067">
        <f>S762+S759</f>
      </c>
      <c r="T763" s="2067">
        <f>T762+T759</f>
      </c>
      <c r="U763" s="2067">
        <f>U762+U759</f>
      </c>
      <c r="V763" s="2067">
        <f>V762+V759</f>
      </c>
      <c r="W763" s="2067">
        <f>W762+W759</f>
      </c>
      <c r="X763" s="2067">
        <f>X762+X759</f>
      </c>
      <c r="Y763" s="2067">
        <f>Y762+Y759</f>
      </c>
      <c r="Z763" s="2067">
        <f>Z762+Z759</f>
      </c>
      <c r="AA763" s="2125">
        <f t="shared" si="620"/>
      </c>
      <c r="AB763" s="2126"/>
      <c r="AC763" s="2126"/>
      <c r="AD763" s="2067">
        <f>AD762+AD759</f>
      </c>
    </row>
    <row r="764">
      <c r="A764" s="2105" t="s">
        <v>1834</v>
      </c>
      <c r="B764" s="2105" t="s">
        <v>1792</v>
      </c>
      <c r="C764" s="2105"/>
      <c r="D764" s="2106" t="s">
        <v>1793</v>
      </c>
      <c r="E764" s="2106"/>
      <c r="F764" s="2106"/>
      <c r="G764" s="2106"/>
      <c r="H764" s="2106"/>
      <c r="I764" s="2106"/>
      <c r="J764" s="2107" t="s">
        <v>1794</v>
      </c>
      <c r="K764" s="2107"/>
      <c r="L764" s="2107"/>
      <c r="M764" s="2107"/>
      <c r="N764" s="2107"/>
      <c r="O764" s="2107"/>
      <c r="P764" s="2107"/>
      <c r="Q764" s="2107"/>
      <c r="R764" s="2107"/>
      <c r="S764" s="2107"/>
      <c r="T764" s="2107"/>
      <c r="U764" s="2107"/>
      <c r="V764" s="2107"/>
      <c r="W764" s="2107"/>
      <c r="X764" s="2107"/>
      <c r="Y764" s="2107"/>
      <c r="Z764" s="2107"/>
      <c r="AA764" s="2107"/>
      <c r="AB764" s="2107"/>
      <c r="AC764" s="2107"/>
      <c r="AD764" s="2108"/>
    </row>
    <row r="765">
      <c r="A765" s="2105"/>
      <c r="B765" s="2105" t="s">
        <v>1795</v>
      </c>
      <c r="C765" s="2105" t="s">
        <v>1796</v>
      </c>
      <c r="D765" s="2106" t="s">
        <v>1797</v>
      </c>
      <c r="E765" s="2109" t="s">
        <v>1798</v>
      </c>
      <c r="F765" s="2106" t="s">
        <v>1799</v>
      </c>
      <c r="G765" s="2110" t="s">
        <v>1800</v>
      </c>
      <c r="H765" s="2110" t="s">
        <v>1801</v>
      </c>
      <c r="I765" s="2110" t="s">
        <v>1802</v>
      </c>
      <c r="J765" s="2107" t="s">
        <v>1803</v>
      </c>
      <c r="K765" s="2111" t="s">
        <v>1804</v>
      </c>
      <c r="L765" s="2111" t="s">
        <v>1805</v>
      </c>
      <c r="M765" s="2111" t="s">
        <v>1806</v>
      </c>
      <c r="N765" s="2111" t="s">
        <v>1807</v>
      </c>
      <c r="O765" s="2108" t="s">
        <v>1808</v>
      </c>
      <c r="P765" s="2111" t="s">
        <v>1809</v>
      </c>
      <c r="Q765" s="2108" t="s">
        <v>1810</v>
      </c>
      <c r="R765" s="2107" t="s">
        <v>1811</v>
      </c>
      <c r="S765" s="2108" t="s">
        <v>1812</v>
      </c>
      <c r="T765" s="2108" t="s">
        <v>1813</v>
      </c>
      <c r="U765" s="2108" t="s">
        <v>1814</v>
      </c>
      <c r="V765" s="2108" t="s">
        <v>1815</v>
      </c>
      <c r="W765" s="2108" t="s">
        <v>1816</v>
      </c>
      <c r="X765" s="2108" t="s">
        <v>1817</v>
      </c>
      <c r="Y765" s="2108" t="s">
        <v>1818</v>
      </c>
      <c r="Z765" s="2108" t="s">
        <v>1819</v>
      </c>
      <c r="AA765" s="2107" t="s">
        <v>1820</v>
      </c>
      <c r="AB765" s="2112" t="s">
        <v>1821</v>
      </c>
      <c r="AC765" s="2112" t="s">
        <v>1822</v>
      </c>
      <c r="AD765" s="2108" t="s">
        <v>1823</v>
      </c>
    </row>
    <row r="766">
      <c r="A766" s="2113" t="s">
        <v>1929</v>
      </c>
      <c r="B766" s="2123" t="s">
        <v>1837</v>
      </c>
      <c r="C766" s="2103" t="s">
        <v>1826</v>
      </c>
      <c r="D766" s="2127">
        <v>1277.97</v>
      </c>
      <c r="E766" s="2115">
        <v>0</v>
      </c>
      <c r="F766" s="2060">
        <f t="shared" ref="F766:F772" si="1750">E766*2000*1.2</f>
      </c>
      <c r="G766" s="2057">
        <f t="shared" ref="G766:G772" si="994">F766/D766</f>
      </c>
      <c r="H766" s="2057">
        <f t="shared" ref="H766:H772" si="87">D766/E766</f>
      </c>
      <c r="I766" s="2057">
        <f t="shared" ref="I766:I772" si="443">F766/E766</f>
      </c>
      <c r="J766" s="2057">
        <f t="shared" ref="J766:J772" si="1852">D766/T766</f>
      </c>
      <c r="K766" s="2058">
        <f t="shared" ref="K766:K772" si="2043">O766/S766*1</f>
      </c>
      <c r="L766" s="2058">
        <f t="shared" ref="L766:L772" si="1412">T766/S766</f>
      </c>
      <c r="M766" s="2058">
        <f t="shared" ref="M766:M772" si="1590">V766/S766</f>
      </c>
      <c r="N766" s="2058">
        <f t="shared" ref="N766:N772" si="815">W766/V766</f>
      </c>
      <c r="O766" s="2059">
        <f t="shared" ref="O766:O772" si="1172">U766/P766</f>
      </c>
      <c r="P766" s="2092">
        <v>0.0121</v>
      </c>
      <c r="Q766" s="2093">
        <v>62</v>
      </c>
      <c r="R766" s="2057">
        <f t="shared" ref="R766:R771" si="265">(D766/S766)*1000</f>
      </c>
      <c r="S766" s="2059">
        <v>13063</v>
      </c>
      <c r="T766" s="2059">
        <v>255</v>
      </c>
      <c r="U766" s="2059">
        <v>45</v>
      </c>
      <c r="V766" s="2059">
        <v>271</v>
      </c>
      <c r="W766" s="2059">
        <v>27</v>
      </c>
      <c r="X766" s="2059">
        <v>1</v>
      </c>
      <c r="Y766" s="2059">
        <v>0</v>
      </c>
      <c r="Z766" s="2093">
        <v>7</v>
      </c>
      <c r="AA766" s="2057">
        <f t="shared" ref="AA766:AA772" si="621">AD766*1000/D766</f>
      </c>
      <c r="AB766" s="2094" t="s">
        <v>1903</v>
      </c>
      <c r="AC766" s="2094" t="s">
        <v>1930</v>
      </c>
      <c r="AD766" s="2093">
        <v>24</v>
      </c>
    </row>
    <row r="767">
      <c r="A767" s="2113"/>
      <c r="B767" s="2123" t="s">
        <v>1837</v>
      </c>
      <c r="C767" s="2103" t="s">
        <v>1828</v>
      </c>
      <c r="D767" s="2127">
        <v>1022.79</v>
      </c>
      <c r="E767" s="2115">
        <v>1</v>
      </c>
      <c r="F767" s="2060">
        <f t="shared" si="1750"/>
      </c>
      <c r="G767" s="2057">
        <f t="shared" si="994"/>
      </c>
      <c r="H767" s="2057">
        <f t="shared" si="87"/>
      </c>
      <c r="I767" s="2057">
        <f t="shared" si="443"/>
      </c>
      <c r="J767" s="2057">
        <f t="shared" si="1852"/>
      </c>
      <c r="K767" s="2058">
        <f t="shared" si="2043"/>
      </c>
      <c r="L767" s="2058">
        <f t="shared" si="1412"/>
      </c>
      <c r="M767" s="2058">
        <f t="shared" si="1590"/>
      </c>
      <c r="N767" s="2058">
        <f t="shared" si="815"/>
      </c>
      <c r="O767" s="2059">
        <f t="shared" si="1172"/>
      </c>
      <c r="P767" s="2092">
        <v>0.0103</v>
      </c>
      <c r="Q767" s="2093">
        <v>57</v>
      </c>
      <c r="R767" s="2057">
        <f t="shared" si="265"/>
      </c>
      <c r="S767" s="2059">
        <v>11906</v>
      </c>
      <c r="T767" s="2059">
        <v>255</v>
      </c>
      <c r="U767" s="2059">
        <v>38</v>
      </c>
      <c r="V767" s="2059">
        <v>268</v>
      </c>
      <c r="W767" s="2059">
        <v>24</v>
      </c>
      <c r="X767" s="2093">
        <v>2</v>
      </c>
      <c r="Y767" s="2093">
        <v>0</v>
      </c>
      <c r="Z767" s="2093">
        <v>11</v>
      </c>
      <c r="AA767" s="2057">
        <f t="shared" si="621"/>
      </c>
      <c r="AB767" s="2094" t="s">
        <v>1903</v>
      </c>
      <c r="AC767" s="2094" t="s">
        <v>1930</v>
      </c>
      <c r="AD767" s="2093">
        <v>19</v>
      </c>
    </row>
    <row r="768">
      <c r="A768" s="2113"/>
      <c r="B768" s="2118" t="s">
        <v>1832</v>
      </c>
      <c r="C768" s="2118"/>
      <c r="D768" s="2064">
        <f>SUM(D766:D767)</f>
      </c>
      <c r="E768" s="2119">
        <f>SUM(E766:E767)</f>
      </c>
      <c r="F768" s="2064">
        <f t="shared" si="1750"/>
      </c>
      <c r="G768" s="2061">
        <f t="shared" si="994"/>
      </c>
      <c r="H768" s="2061">
        <f t="shared" si="87"/>
      </c>
      <c r="I768" s="2061">
        <f t="shared" si="443"/>
      </c>
      <c r="J768" s="2061">
        <f t="shared" si="1852"/>
      </c>
      <c r="K768" s="2062">
        <f t="shared" si="2043"/>
      </c>
      <c r="L768" s="2062">
        <f t="shared" si="1412"/>
      </c>
      <c r="M768" s="2062">
        <f t="shared" si="1590"/>
      </c>
      <c r="N768" s="2062">
        <f t="shared" si="815"/>
      </c>
      <c r="O768" s="2063">
        <f t="shared" si="1172"/>
      </c>
      <c r="P768" s="2062">
        <f>AVERAGE(P766:P767)</f>
      </c>
      <c r="Q768" s="2064">
        <f>AVERAGE(Q766:Q767)</f>
      </c>
      <c r="R768" s="2061">
        <f t="shared" si="265"/>
      </c>
      <c r="S768" s="2063">
        <f>SUM(S766:S767)</f>
      </c>
      <c r="T768" s="2063">
        <f>SUM(T766:T767)</f>
      </c>
      <c r="U768" s="2063">
        <f>SUM(U766:U767)</f>
      </c>
      <c r="V768" s="2063">
        <f>SUM(V766:V767)</f>
      </c>
      <c r="W768" s="2063">
        <f>SUM(W766:W767)</f>
      </c>
      <c r="X768" s="2063">
        <f>SUM(X766:X767)</f>
      </c>
      <c r="Y768" s="2063">
        <f>SUM(Y766:Y767)</f>
      </c>
      <c r="Z768" s="2063">
        <f>SUM(Z766:Z767)</f>
      </c>
      <c r="AA768" s="2120">
        <f t="shared" si="621"/>
      </c>
      <c r="AB768" s="2121"/>
      <c r="AC768" s="2121"/>
      <c r="AD768" s="2122">
        <f>SUM(AD766:AD767)</f>
      </c>
    </row>
    <row r="769">
      <c r="A769" s="2113"/>
      <c r="B769" s="2123" t="s">
        <v>1829</v>
      </c>
      <c r="C769" s="2103" t="s">
        <v>1830</v>
      </c>
      <c r="D769" s="2127">
        <v>999.24</v>
      </c>
      <c r="E769" s="2115">
        <v>1</v>
      </c>
      <c r="F769" s="2060">
        <f t="shared" si="1750"/>
      </c>
      <c r="G769" s="2057">
        <f t="shared" si="994"/>
      </c>
      <c r="H769" s="2057">
        <f t="shared" si="87"/>
      </c>
      <c r="I769" s="2057">
        <f t="shared" si="443"/>
      </c>
      <c r="J769" s="2057">
        <f t="shared" si="1852"/>
      </c>
      <c r="K769" s="2058">
        <f t="shared" si="2043"/>
      </c>
      <c r="L769" s="2058">
        <f t="shared" si="1412"/>
      </c>
      <c r="M769" s="2058">
        <f t="shared" si="1590"/>
      </c>
      <c r="N769" s="2058">
        <f t="shared" si="815"/>
      </c>
      <c r="O769" s="2059">
        <f t="shared" si="1172"/>
      </c>
      <c r="P769" s="2092">
        <v>0.0128</v>
      </c>
      <c r="Q769" s="2093">
        <v>56</v>
      </c>
      <c r="R769" s="2057">
        <f t="shared" si="265"/>
      </c>
      <c r="S769" s="2059">
        <v>10282</v>
      </c>
      <c r="T769" s="2059">
        <v>265</v>
      </c>
      <c r="U769" s="2059">
        <v>33</v>
      </c>
      <c r="V769" s="2059">
        <v>279</v>
      </c>
      <c r="W769" s="2059">
        <v>25</v>
      </c>
      <c r="X769" s="2059">
        <v>1</v>
      </c>
      <c r="Y769" s="2059">
        <v>1</v>
      </c>
      <c r="Z769" s="2093">
        <v>9</v>
      </c>
      <c r="AA769" s="2057">
        <f t="shared" si="621"/>
      </c>
      <c r="AB769" s="2116" t="s">
        <v>1903</v>
      </c>
      <c r="AC769" s="2094" t="s">
        <v>1930</v>
      </c>
      <c r="AD769" s="2093">
        <v>14</v>
      </c>
    </row>
    <row r="770">
      <c r="A770" s="2113"/>
      <c r="B770" s="2123" t="s">
        <v>1829</v>
      </c>
      <c r="C770" s="2103" t="s">
        <v>1831</v>
      </c>
      <c r="D770" s="2114">
        <v>437.17</v>
      </c>
      <c r="E770" s="2115">
        <v>0</v>
      </c>
      <c r="F770" s="2060">
        <f t="shared" si="1750"/>
      </c>
      <c r="G770" s="2057">
        <f t="shared" si="994"/>
      </c>
      <c r="H770" s="2057">
        <f t="shared" si="87"/>
      </c>
      <c r="I770" s="2057">
        <f t="shared" si="443"/>
      </c>
      <c r="J770" s="2057">
        <f t="shared" si="1852"/>
      </c>
      <c r="K770" s="2058">
        <f t="shared" si="2043"/>
      </c>
      <c r="L770" s="2058">
        <f t="shared" si="1412"/>
      </c>
      <c r="M770" s="2058">
        <f t="shared" si="1590"/>
      </c>
      <c r="N770" s="2058">
        <f t="shared" si="815"/>
      </c>
      <c r="O770" s="2059">
        <f t="shared" si="1172"/>
      </c>
      <c r="P770" s="2092">
        <v>0.014</v>
      </c>
      <c r="Q770" s="2093">
        <v>56</v>
      </c>
      <c r="R770" s="2057">
        <f t="shared" si="265"/>
      </c>
      <c r="S770" s="2059">
        <v>4180</v>
      </c>
      <c r="T770" s="2059">
        <v>84</v>
      </c>
      <c r="U770" s="2059">
        <v>15</v>
      </c>
      <c r="V770" s="2059">
        <v>90</v>
      </c>
      <c r="W770" s="2059">
        <v>14</v>
      </c>
      <c r="X770" s="2059">
        <v>0</v>
      </c>
      <c r="Y770" s="2059">
        <v>0</v>
      </c>
      <c r="Z770" s="2093">
        <v>2</v>
      </c>
      <c r="AA770" s="2057">
        <f t="shared" si="621"/>
      </c>
      <c r="AB770" s="2116" t="s">
        <v>1903</v>
      </c>
      <c r="AC770" s="2094" t="s">
        <v>1930</v>
      </c>
      <c r="AD770" s="2093">
        <v>7</v>
      </c>
    </row>
    <row r="771">
      <c r="A771" s="2113"/>
      <c r="B771" s="2118" t="s">
        <v>1832</v>
      </c>
      <c r="C771" s="2118"/>
      <c r="D771" s="2064">
        <f>SUM(D769:D770)</f>
      </c>
      <c r="E771" s="2064">
        <f>SUM(E769:E770)</f>
      </c>
      <c r="F771" s="2064">
        <f t="shared" si="1750"/>
      </c>
      <c r="G771" s="2061">
        <f t="shared" si="994"/>
      </c>
      <c r="H771" s="2061">
        <f t="shared" si="87"/>
      </c>
      <c r="I771" s="2061">
        <f t="shared" si="443"/>
      </c>
      <c r="J771" s="2061">
        <f t="shared" si="1852"/>
      </c>
      <c r="K771" s="2062">
        <f t="shared" si="2043"/>
      </c>
      <c r="L771" s="2062">
        <f t="shared" si="1412"/>
      </c>
      <c r="M771" s="2062">
        <f t="shared" si="1590"/>
      </c>
      <c r="N771" s="2062">
        <f t="shared" si="815"/>
      </c>
      <c r="O771" s="2063">
        <f t="shared" si="1172"/>
      </c>
      <c r="P771" s="2062">
        <f>AVERAGE(P769:P770)</f>
      </c>
      <c r="Q771" s="2064">
        <f>AVERAGE(Q769:Q770)</f>
      </c>
      <c r="R771" s="2064">
        <f t="shared" si="265"/>
      </c>
      <c r="S771" s="2063">
        <f>SUM(S769:S770)</f>
      </c>
      <c r="T771" s="2063">
        <f>SUM(T769:T770)</f>
      </c>
      <c r="U771" s="2063">
        <f>SUM(U769:U770)</f>
      </c>
      <c r="V771" s="2063">
        <f>SUM(V769:V770)</f>
      </c>
      <c r="W771" s="2063">
        <f>SUM(W769:W770)</f>
      </c>
      <c r="X771" s="2063">
        <f>SUM(X769:X770)</f>
      </c>
      <c r="Y771" s="2063">
        <f>SUM(Y769:Y770)</f>
      </c>
      <c r="Z771" s="2063">
        <f>SUM(Z769:Z770)</f>
      </c>
      <c r="AA771" s="2120">
        <f t="shared" si="621"/>
      </c>
      <c r="AB771" s="2121"/>
      <c r="AC771" s="2121"/>
      <c r="AD771" s="2122">
        <f>SUM(AD769:AD770)</f>
      </c>
    </row>
    <row r="772">
      <c r="A772" s="2113"/>
      <c r="B772" s="2124" t="s">
        <v>1833</v>
      </c>
      <c r="C772" s="2124"/>
      <c r="D772" s="2069">
        <f>D771+D768</f>
      </c>
      <c r="E772" s="2069">
        <f>E771+E768</f>
      </c>
      <c r="F772" s="2069">
        <f t="shared" si="1750"/>
      </c>
      <c r="G772" s="2065">
        <f t="shared" si="994"/>
      </c>
      <c r="H772" s="2065">
        <f t="shared" si="87"/>
      </c>
      <c r="I772" s="2065">
        <f t="shared" si="443"/>
      </c>
      <c r="J772" s="2065">
        <f t="shared" si="1852"/>
      </c>
      <c r="K772" s="2066">
        <f t="shared" si="2043"/>
      </c>
      <c r="L772" s="2066">
        <f t="shared" si="1412"/>
      </c>
      <c r="M772" s="2066">
        <f t="shared" si="1590"/>
      </c>
      <c r="N772" s="2066">
        <f t="shared" si="815"/>
      </c>
      <c r="O772" s="2067">
        <f t="shared" si="1172"/>
      </c>
      <c r="P772" s="2068">
        <f>(P771+P768)/2</f>
      </c>
      <c r="Q772" s="2067">
        <f>(Q771+Q768)/2</f>
      </c>
      <c r="R772" s="2069">
        <f>(R771+R768)/2</f>
      </c>
      <c r="S772" s="2067">
        <f>S771+S768</f>
      </c>
      <c r="T772" s="2067">
        <f>T771+T768</f>
      </c>
      <c r="U772" s="2067">
        <f>U771+U768</f>
      </c>
      <c r="V772" s="2067">
        <f>V771+V768</f>
      </c>
      <c r="W772" s="2067">
        <f>W771+W768</f>
      </c>
      <c r="X772" s="2067">
        <f>X771+X768</f>
      </c>
      <c r="Y772" s="2067">
        <f>Y771+Y768</f>
      </c>
      <c r="Z772" s="2067">
        <f>Z771+Z768</f>
      </c>
      <c r="AA772" s="2125">
        <f t="shared" si="621"/>
      </c>
      <c r="AB772" s="2126"/>
      <c r="AC772" s="2126"/>
      <c r="AD772" s="2067">
        <f>AD771+AD768</f>
      </c>
    </row>
    <row r="773">
      <c r="A773" s="2105" t="s">
        <v>1834</v>
      </c>
      <c r="B773" s="2105" t="s">
        <v>1792</v>
      </c>
      <c r="C773" s="2105"/>
      <c r="D773" s="2106" t="s">
        <v>1793</v>
      </c>
      <c r="E773" s="2106"/>
      <c r="F773" s="2106"/>
      <c r="G773" s="2106"/>
      <c r="H773" s="2106"/>
      <c r="I773" s="2106"/>
      <c r="J773" s="2107" t="s">
        <v>1794</v>
      </c>
      <c r="K773" s="2107"/>
      <c r="L773" s="2107"/>
      <c r="M773" s="2107"/>
      <c r="N773" s="2107"/>
      <c r="O773" s="2107"/>
      <c r="P773" s="2107"/>
      <c r="Q773" s="2107"/>
      <c r="R773" s="2107"/>
      <c r="S773" s="2107"/>
      <c r="T773" s="2107"/>
      <c r="U773" s="2107"/>
      <c r="V773" s="2107"/>
      <c r="W773" s="2107"/>
      <c r="X773" s="2107"/>
      <c r="Y773" s="2107"/>
      <c r="Z773" s="2107"/>
      <c r="AA773" s="2107"/>
      <c r="AB773" s="2107"/>
      <c r="AC773" s="2107"/>
      <c r="AD773" s="2108"/>
    </row>
    <row r="774">
      <c r="A774" s="2105"/>
      <c r="B774" s="2105" t="s">
        <v>1795</v>
      </c>
      <c r="C774" s="2105" t="s">
        <v>1796</v>
      </c>
      <c r="D774" s="2106" t="s">
        <v>1797</v>
      </c>
      <c r="E774" s="2109" t="s">
        <v>1798</v>
      </c>
      <c r="F774" s="2106" t="s">
        <v>1799</v>
      </c>
      <c r="G774" s="2110" t="s">
        <v>1800</v>
      </c>
      <c r="H774" s="2110" t="s">
        <v>1801</v>
      </c>
      <c r="I774" s="2110" t="s">
        <v>1802</v>
      </c>
      <c r="J774" s="2107" t="s">
        <v>1803</v>
      </c>
      <c r="K774" s="2111" t="s">
        <v>1804</v>
      </c>
      <c r="L774" s="2111" t="s">
        <v>1805</v>
      </c>
      <c r="M774" s="2111" t="s">
        <v>1806</v>
      </c>
      <c r="N774" s="2111" t="s">
        <v>1807</v>
      </c>
      <c r="O774" s="2108" t="s">
        <v>1808</v>
      </c>
      <c r="P774" s="2111" t="s">
        <v>1809</v>
      </c>
      <c r="Q774" s="2108" t="s">
        <v>1810</v>
      </c>
      <c r="R774" s="2107" t="s">
        <v>1811</v>
      </c>
      <c r="S774" s="2108" t="s">
        <v>1812</v>
      </c>
      <c r="T774" s="2108" t="s">
        <v>1813</v>
      </c>
      <c r="U774" s="2108" t="s">
        <v>1814</v>
      </c>
      <c r="V774" s="2108" t="s">
        <v>1815</v>
      </c>
      <c r="W774" s="2108" t="s">
        <v>1816</v>
      </c>
      <c r="X774" s="2108" t="s">
        <v>1817</v>
      </c>
      <c r="Y774" s="2108" t="s">
        <v>1818</v>
      </c>
      <c r="Z774" s="2108" t="s">
        <v>1819</v>
      </c>
      <c r="AA774" s="2107" t="s">
        <v>1820</v>
      </c>
      <c r="AB774" s="2112" t="s">
        <v>1821</v>
      </c>
      <c r="AC774" s="2112" t="s">
        <v>1822</v>
      </c>
      <c r="AD774" s="2108" t="s">
        <v>1823</v>
      </c>
    </row>
    <row r="775">
      <c r="A775" s="2113" t="s">
        <v>1931</v>
      </c>
      <c r="B775" s="2123" t="s">
        <v>1837</v>
      </c>
      <c r="C775" s="2103" t="s">
        <v>1826</v>
      </c>
      <c r="D775" s="2127">
        <v>1000.73</v>
      </c>
      <c r="E775" s="2115">
        <v>1</v>
      </c>
      <c r="F775" s="2060">
        <f t="shared" ref="F775:F781" si="1751">E775*2000*1.2</f>
      </c>
      <c r="G775" s="2057">
        <f t="shared" ref="G775:G781" si="995">F775/D775</f>
      </c>
      <c r="H775" s="2057">
        <f t="shared" ref="H775:H781" si="88">D775/E775</f>
      </c>
      <c r="I775" s="2057">
        <f t="shared" ref="I775:I781" si="444">F775/E775</f>
      </c>
      <c r="J775" s="2057">
        <f t="shared" ref="J775:J781" si="1853">D775/T775</f>
      </c>
      <c r="K775" s="2058">
        <f t="shared" ref="K775:K781" si="2044">O775/S775*1</f>
      </c>
      <c r="L775" s="2058">
        <f t="shared" ref="L775:L781" si="1413">T775/S775</f>
      </c>
      <c r="M775" s="2058">
        <f t="shared" ref="M775:M781" si="1591">V775/S775</f>
      </c>
      <c r="N775" s="2058">
        <f t="shared" ref="N775:N781" si="816">W775/V775</f>
      </c>
      <c r="O775" s="2059">
        <f t="shared" ref="O775:O781" si="1173">U775/P775</f>
      </c>
      <c r="P775" s="2092">
        <v>0.013</v>
      </c>
      <c r="Q775" s="2093">
        <v>74</v>
      </c>
      <c r="R775" s="2057">
        <f t="shared" ref="R775:R780" si="266">(D775/S775)*1000</f>
      </c>
      <c r="S775" s="2059">
        <v>10267</v>
      </c>
      <c r="T775" s="2059">
        <v>210</v>
      </c>
      <c r="U775" s="2059">
        <v>38</v>
      </c>
      <c r="V775" s="2059">
        <v>220</v>
      </c>
      <c r="W775" s="2059">
        <v>21</v>
      </c>
      <c r="X775" s="2059">
        <v>3</v>
      </c>
      <c r="Y775" s="2059">
        <v>1</v>
      </c>
      <c r="Z775" s="2093">
        <v>2</v>
      </c>
      <c r="AA775" s="2057">
        <f t="shared" ref="AA775:AA781" si="622">AD775*1000/D775</f>
      </c>
      <c r="AB775" s="2094" t="s">
        <v>1903</v>
      </c>
      <c r="AC775" s="2094" t="s">
        <v>1920</v>
      </c>
      <c r="AD775" s="2093">
        <v>18</v>
      </c>
    </row>
    <row r="776">
      <c r="A776" s="2113"/>
      <c r="B776" s="2123" t="s">
        <v>1837</v>
      </c>
      <c r="C776" s="2103" t="s">
        <v>1828</v>
      </c>
      <c r="D776" s="2127">
        <v>999.27</v>
      </c>
      <c r="E776" s="2115">
        <v>1</v>
      </c>
      <c r="F776" s="2060">
        <f t="shared" si="1751"/>
      </c>
      <c r="G776" s="2057">
        <f t="shared" si="995"/>
      </c>
      <c r="H776" s="2057">
        <f t="shared" si="88"/>
      </c>
      <c r="I776" s="2057">
        <f t="shared" si="444"/>
      </c>
      <c r="J776" s="2057">
        <f t="shared" si="1853"/>
      </c>
      <c r="K776" s="2058">
        <f t="shared" si="2044"/>
      </c>
      <c r="L776" s="2058">
        <f t="shared" si="1413"/>
      </c>
      <c r="M776" s="2058">
        <f t="shared" si="1591"/>
      </c>
      <c r="N776" s="2058">
        <f t="shared" si="816"/>
      </c>
      <c r="O776" s="2059">
        <f t="shared" si="1173"/>
      </c>
      <c r="P776" s="2092">
        <v>0.0114</v>
      </c>
      <c r="Q776" s="2093">
        <v>73</v>
      </c>
      <c r="R776" s="2057">
        <f t="shared" si="266"/>
      </c>
      <c r="S776" s="2059">
        <v>10214</v>
      </c>
      <c r="T776" s="2059">
        <v>293</v>
      </c>
      <c r="U776" s="2059">
        <v>34</v>
      </c>
      <c r="V776" s="2059">
        <v>327</v>
      </c>
      <c r="W776" s="2059">
        <v>21</v>
      </c>
      <c r="X776" s="2093">
        <v>0</v>
      </c>
      <c r="Y776" s="2093">
        <v>1</v>
      </c>
      <c r="Z776" s="2093">
        <v>4</v>
      </c>
      <c r="AA776" s="2057">
        <f t="shared" si="622"/>
      </c>
      <c r="AB776" s="2094" t="s">
        <v>1903</v>
      </c>
      <c r="AC776" s="2094" t="s">
        <v>1920</v>
      </c>
      <c r="AD776" s="2093">
        <v>17</v>
      </c>
    </row>
    <row r="777">
      <c r="A777" s="2113"/>
      <c r="B777" s="2118" t="s">
        <v>1832</v>
      </c>
      <c r="C777" s="2118"/>
      <c r="D777" s="2064">
        <f>SUM(D775:D776)</f>
      </c>
      <c r="E777" s="2119">
        <f>SUM(E775:E776)</f>
      </c>
      <c r="F777" s="2064">
        <f t="shared" si="1751"/>
      </c>
      <c r="G777" s="2061">
        <f t="shared" si="995"/>
      </c>
      <c r="H777" s="2061">
        <f t="shared" si="88"/>
      </c>
      <c r="I777" s="2061">
        <f t="shared" si="444"/>
      </c>
      <c r="J777" s="2061">
        <f t="shared" si="1853"/>
      </c>
      <c r="K777" s="2062">
        <f t="shared" si="2044"/>
      </c>
      <c r="L777" s="2062">
        <f t="shared" si="1413"/>
      </c>
      <c r="M777" s="2062">
        <f t="shared" si="1591"/>
      </c>
      <c r="N777" s="2062">
        <f t="shared" si="816"/>
      </c>
      <c r="O777" s="2063">
        <f t="shared" si="1173"/>
      </c>
      <c r="P777" s="2062">
        <f>AVERAGE(P775:P776)</f>
      </c>
      <c r="Q777" s="2064">
        <f>AVERAGE(Q775:Q776)</f>
      </c>
      <c r="R777" s="2061">
        <f t="shared" si="266"/>
      </c>
      <c r="S777" s="2063">
        <f>SUM(S775:S776)</f>
      </c>
      <c r="T777" s="2063">
        <f>SUM(T775:T776)</f>
      </c>
      <c r="U777" s="2063">
        <f>SUM(U775:U776)</f>
      </c>
      <c r="V777" s="2063">
        <f>SUM(V775:V776)</f>
      </c>
      <c r="W777" s="2063">
        <f>SUM(W775:W776)</f>
      </c>
      <c r="X777" s="2063">
        <f>SUM(X775:X776)</f>
      </c>
      <c r="Y777" s="2063">
        <f>SUM(Y775:Y776)</f>
      </c>
      <c r="Z777" s="2063">
        <f>SUM(Z775:Z776)</f>
      </c>
      <c r="AA777" s="2120">
        <f t="shared" si="622"/>
      </c>
      <c r="AB777" s="2121"/>
      <c r="AC777" s="2121"/>
      <c r="AD777" s="2122">
        <f>SUM(AD775:AD776)</f>
      </c>
    </row>
    <row r="778">
      <c r="A778" s="2113"/>
      <c r="B778" s="2123" t="s">
        <v>1825</v>
      </c>
      <c r="C778" s="2103" t="s">
        <v>1830</v>
      </c>
      <c r="D778" s="2127">
        <v>974.2</v>
      </c>
      <c r="E778" s="2115">
        <v>0</v>
      </c>
      <c r="F778" s="2060">
        <f t="shared" si="1751"/>
      </c>
      <c r="G778" s="2057">
        <f t="shared" si="995"/>
      </c>
      <c r="H778" s="2057">
        <f t="shared" si="88"/>
      </c>
      <c r="I778" s="2057">
        <f t="shared" si="444"/>
      </c>
      <c r="J778" s="2057">
        <f t="shared" si="1853"/>
      </c>
      <c r="K778" s="2058">
        <f t="shared" si="2044"/>
      </c>
      <c r="L778" s="2058">
        <f t="shared" si="1413"/>
      </c>
      <c r="M778" s="2058">
        <f t="shared" si="1591"/>
      </c>
      <c r="N778" s="2058">
        <f t="shared" si="816"/>
      </c>
      <c r="O778" s="2059">
        <f t="shared" si="1173"/>
      </c>
      <c r="P778" s="2092">
        <v>0.0085</v>
      </c>
      <c r="Q778" s="2093">
        <v>59</v>
      </c>
      <c r="R778" s="2057">
        <f t="shared" si="266"/>
      </c>
      <c r="S778" s="2059">
        <v>9709</v>
      </c>
      <c r="T778" s="2059">
        <v>324</v>
      </c>
      <c r="U778" s="2059">
        <v>21</v>
      </c>
      <c r="V778" s="2059">
        <v>351</v>
      </c>
      <c r="W778" s="2059">
        <v>21</v>
      </c>
      <c r="X778" s="2059">
        <v>0</v>
      </c>
      <c r="Y778" s="2059">
        <v>0</v>
      </c>
      <c r="Z778" s="2093">
        <v>6</v>
      </c>
      <c r="AA778" s="2057">
        <f t="shared" si="622"/>
      </c>
      <c r="AB778" s="2116" t="s">
        <v>1903</v>
      </c>
      <c r="AC778" s="2094" t="s">
        <v>1920</v>
      </c>
      <c r="AD778" s="2093">
        <v>17</v>
      </c>
    </row>
    <row r="779">
      <c r="A779" s="2113"/>
      <c r="B779" s="2123" t="s">
        <v>1825</v>
      </c>
      <c r="C779" s="2103" t="s">
        <v>1831</v>
      </c>
      <c r="D779" s="2114">
        <v>785.94</v>
      </c>
      <c r="E779" s="2115">
        <v>0</v>
      </c>
      <c r="F779" s="2060">
        <f t="shared" si="1751"/>
      </c>
      <c r="G779" s="2057">
        <f t="shared" si="995"/>
      </c>
      <c r="H779" s="2057">
        <f t="shared" si="88"/>
      </c>
      <c r="I779" s="2057">
        <f t="shared" si="444"/>
      </c>
      <c r="J779" s="2057">
        <f t="shared" si="1853"/>
      </c>
      <c r="K779" s="2058">
        <f t="shared" si="2044"/>
      </c>
      <c r="L779" s="2058">
        <f t="shared" si="1413"/>
      </c>
      <c r="M779" s="2058">
        <f t="shared" si="1591"/>
      </c>
      <c r="N779" s="2058">
        <f t="shared" si="816"/>
      </c>
      <c r="O779" s="2059">
        <f t="shared" si="1173"/>
      </c>
      <c r="P779" s="2092">
        <v>0.0181</v>
      </c>
      <c r="Q779" s="2093">
        <v>66</v>
      </c>
      <c r="R779" s="2057">
        <f t="shared" si="266"/>
      </c>
      <c r="S779" s="2059">
        <v>7547</v>
      </c>
      <c r="T779" s="2059">
        <v>290</v>
      </c>
      <c r="U779" s="2059">
        <v>25</v>
      </c>
      <c r="V779" s="2059">
        <v>318</v>
      </c>
      <c r="W779" s="2059">
        <v>25</v>
      </c>
      <c r="X779" s="2059">
        <v>0</v>
      </c>
      <c r="Y779" s="2059">
        <v>1</v>
      </c>
      <c r="Z779" s="2093">
        <v>3</v>
      </c>
      <c r="AA779" s="2057">
        <f t="shared" si="622"/>
      </c>
      <c r="AB779" s="2116" t="s">
        <v>1903</v>
      </c>
      <c r="AC779" s="2094" t="s">
        <v>1920</v>
      </c>
      <c r="AD779" s="2093">
        <v>14</v>
      </c>
    </row>
    <row r="780">
      <c r="A780" s="2113"/>
      <c r="B780" s="2118" t="s">
        <v>1832</v>
      </c>
      <c r="C780" s="2118"/>
      <c r="D780" s="2064">
        <f>SUM(D778:D779)</f>
      </c>
      <c r="E780" s="2064">
        <f>SUM(E778:E779)</f>
      </c>
      <c r="F780" s="2064">
        <f t="shared" si="1751"/>
      </c>
      <c r="G780" s="2061">
        <f t="shared" si="995"/>
      </c>
      <c r="H780" s="2061">
        <f t="shared" si="88"/>
      </c>
      <c r="I780" s="2061">
        <f t="shared" si="444"/>
      </c>
      <c r="J780" s="2061">
        <f t="shared" si="1853"/>
      </c>
      <c r="K780" s="2062">
        <f t="shared" si="2044"/>
      </c>
      <c r="L780" s="2062">
        <f t="shared" si="1413"/>
      </c>
      <c r="M780" s="2062">
        <f t="shared" si="1591"/>
      </c>
      <c r="N780" s="2062">
        <f t="shared" si="816"/>
      </c>
      <c r="O780" s="2063">
        <f t="shared" si="1173"/>
      </c>
      <c r="P780" s="2062">
        <f>AVERAGE(P778:P779)</f>
      </c>
      <c r="Q780" s="2064">
        <f>AVERAGE(Q778:Q779)</f>
      </c>
      <c r="R780" s="2064">
        <f t="shared" si="266"/>
      </c>
      <c r="S780" s="2063">
        <f>SUM(S778:S779)</f>
      </c>
      <c r="T780" s="2063">
        <f>SUM(T778:T779)</f>
      </c>
      <c r="U780" s="2063">
        <f>SUM(U778:U779)</f>
      </c>
      <c r="V780" s="2063">
        <f>SUM(V778:V779)</f>
      </c>
      <c r="W780" s="2063">
        <f>SUM(W778:W779)</f>
      </c>
      <c r="X780" s="2063">
        <f>SUM(X778:X779)</f>
      </c>
      <c r="Y780" s="2063">
        <f>SUM(Y778:Y779)</f>
      </c>
      <c r="Z780" s="2063">
        <f>SUM(Z778:Z779)</f>
      </c>
      <c r="AA780" s="2120">
        <f t="shared" si="622"/>
      </c>
      <c r="AB780" s="2121"/>
      <c r="AC780" s="2121"/>
      <c r="AD780" s="2122">
        <f>SUM(AD778:AD779)</f>
      </c>
    </row>
    <row r="781">
      <c r="A781" s="2113"/>
      <c r="B781" s="2124" t="s">
        <v>1833</v>
      </c>
      <c r="C781" s="2124"/>
      <c r="D781" s="2069">
        <f>D780+D777</f>
      </c>
      <c r="E781" s="2069">
        <f>E780+E777</f>
      </c>
      <c r="F781" s="2069">
        <f t="shared" si="1751"/>
      </c>
      <c r="G781" s="2065">
        <f t="shared" si="995"/>
      </c>
      <c r="H781" s="2065">
        <f t="shared" si="88"/>
      </c>
      <c r="I781" s="2065">
        <f t="shared" si="444"/>
      </c>
      <c r="J781" s="2065">
        <f t="shared" si="1853"/>
      </c>
      <c r="K781" s="2066">
        <f t="shared" si="2044"/>
      </c>
      <c r="L781" s="2066">
        <f t="shared" si="1413"/>
      </c>
      <c r="M781" s="2066">
        <f t="shared" si="1591"/>
      </c>
      <c r="N781" s="2066">
        <f t="shared" si="816"/>
      </c>
      <c r="O781" s="2067">
        <f t="shared" si="1173"/>
      </c>
      <c r="P781" s="2068">
        <f>(P780+P777)/2</f>
      </c>
      <c r="Q781" s="2067">
        <f>(Q780+Q777)/2</f>
      </c>
      <c r="R781" s="2069">
        <f>(R780+R777)/2</f>
      </c>
      <c r="S781" s="2067">
        <f>S780+S777</f>
      </c>
      <c r="T781" s="2067">
        <f>T780+T777</f>
      </c>
      <c r="U781" s="2067">
        <f>U780+U777</f>
      </c>
      <c r="V781" s="2067">
        <f>V780+V777</f>
      </c>
      <c r="W781" s="2067">
        <f>W780+W777</f>
      </c>
      <c r="X781" s="2067">
        <f>X780+X777</f>
      </c>
      <c r="Y781" s="2067">
        <f>Y780+Y777</f>
      </c>
      <c r="Z781" s="2067">
        <f>Z780+Z777</f>
      </c>
      <c r="AA781" s="2125">
        <f t="shared" si="622"/>
      </c>
      <c r="AB781" s="2126"/>
      <c r="AC781" s="2126"/>
      <c r="AD781" s="2067">
        <f>AD780+AD777</f>
      </c>
    </row>
    <row r="782">
      <c r="A782" s="2105" t="s">
        <v>1834</v>
      </c>
      <c r="B782" s="2105" t="s">
        <v>1792</v>
      </c>
      <c r="C782" s="2105"/>
      <c r="D782" s="2106" t="s">
        <v>1793</v>
      </c>
      <c r="E782" s="2106"/>
      <c r="F782" s="2106"/>
      <c r="G782" s="2106"/>
      <c r="H782" s="2106"/>
      <c r="I782" s="2106"/>
      <c r="J782" s="2107" t="s">
        <v>1794</v>
      </c>
      <c r="K782" s="2107"/>
      <c r="L782" s="2107"/>
      <c r="M782" s="2107"/>
      <c r="N782" s="2107"/>
      <c r="O782" s="2107"/>
      <c r="P782" s="2107"/>
      <c r="Q782" s="2107"/>
      <c r="R782" s="2107"/>
      <c r="S782" s="2107"/>
      <c r="T782" s="2107"/>
      <c r="U782" s="2107"/>
      <c r="V782" s="2107"/>
      <c r="W782" s="2107"/>
      <c r="X782" s="2107"/>
      <c r="Y782" s="2107"/>
      <c r="Z782" s="2107"/>
      <c r="AA782" s="2107"/>
      <c r="AB782" s="2107"/>
      <c r="AC782" s="2107"/>
      <c r="AD782" s="2108"/>
    </row>
    <row r="783">
      <c r="A783" s="2105"/>
      <c r="B783" s="2105" t="s">
        <v>1795</v>
      </c>
      <c r="C783" s="2105" t="s">
        <v>1796</v>
      </c>
      <c r="D783" s="2106" t="s">
        <v>1797</v>
      </c>
      <c r="E783" s="2109" t="s">
        <v>1798</v>
      </c>
      <c r="F783" s="2106" t="s">
        <v>1799</v>
      </c>
      <c r="G783" s="2110" t="s">
        <v>1800</v>
      </c>
      <c r="H783" s="2110" t="s">
        <v>1801</v>
      </c>
      <c r="I783" s="2110" t="s">
        <v>1802</v>
      </c>
      <c r="J783" s="2107" t="s">
        <v>1803</v>
      </c>
      <c r="K783" s="2111" t="s">
        <v>1804</v>
      </c>
      <c r="L783" s="2111" t="s">
        <v>1805</v>
      </c>
      <c r="M783" s="2111" t="s">
        <v>1806</v>
      </c>
      <c r="N783" s="2111" t="s">
        <v>1807</v>
      </c>
      <c r="O783" s="2108" t="s">
        <v>1808</v>
      </c>
      <c r="P783" s="2111" t="s">
        <v>1809</v>
      </c>
      <c r="Q783" s="2108" t="s">
        <v>1810</v>
      </c>
      <c r="R783" s="2107" t="s">
        <v>1811</v>
      </c>
      <c r="S783" s="2108" t="s">
        <v>1812</v>
      </c>
      <c r="T783" s="2108" t="s">
        <v>1813</v>
      </c>
      <c r="U783" s="2108" t="s">
        <v>1814</v>
      </c>
      <c r="V783" s="2108" t="s">
        <v>1815</v>
      </c>
      <c r="W783" s="2108" t="s">
        <v>1816</v>
      </c>
      <c r="X783" s="2108" t="s">
        <v>1817</v>
      </c>
      <c r="Y783" s="2108" t="s">
        <v>1818</v>
      </c>
      <c r="Z783" s="2108" t="s">
        <v>1819</v>
      </c>
      <c r="AA783" s="2107" t="s">
        <v>1820</v>
      </c>
      <c r="AB783" s="2112" t="s">
        <v>1821</v>
      </c>
      <c r="AC783" s="2112" t="s">
        <v>1822</v>
      </c>
      <c r="AD783" s="2108" t="s">
        <v>1823</v>
      </c>
    </row>
    <row r="784">
      <c r="A784" s="2113" t="s">
        <v>1932</v>
      </c>
      <c r="B784" s="2123" t="s">
        <v>1829</v>
      </c>
      <c r="C784" s="2103" t="s">
        <v>1826</v>
      </c>
      <c r="D784" s="2127">
        <v>1000.88</v>
      </c>
      <c r="E784" s="2115">
        <v>1</v>
      </c>
      <c r="F784" s="2060">
        <f t="shared" ref="F784:F790" si="1752">E784*2000*1.2</f>
      </c>
      <c r="G784" s="2057">
        <f t="shared" ref="G784:G790" si="996">F784/D784</f>
      </c>
      <c r="H784" s="2057">
        <f t="shared" ref="H784:H790" si="89">D784/E784</f>
      </c>
      <c r="I784" s="2057">
        <f t="shared" ref="I784:I790" si="445">F784/E784</f>
      </c>
      <c r="J784" s="2057">
        <f t="shared" ref="J784:J790" si="1854">D784/T784</f>
      </c>
      <c r="K784" s="2058">
        <f t="shared" ref="K784:K790" si="2045">O784/S784*1</f>
      </c>
      <c r="L784" s="2058">
        <f t="shared" ref="L784:L790" si="1414">T784/S784</f>
      </c>
      <c r="M784" s="2058">
        <f t="shared" ref="M784:M790" si="1592">V784/S784</f>
      </c>
      <c r="N784" s="2058">
        <f t="shared" ref="N784:N790" si="817">W784/V784</f>
      </c>
      <c r="O784" s="2059">
        <f t="shared" ref="O784:O790" si="1174">U784/P784</f>
      </c>
      <c r="P784" s="2092">
        <v>0.0093</v>
      </c>
      <c r="Q784" s="2093">
        <v>46</v>
      </c>
      <c r="R784" s="2057">
        <f t="shared" ref="R784:R789" si="267">(D784/S784)*1000</f>
      </c>
      <c r="S784" s="2059">
        <v>9891</v>
      </c>
      <c r="T784" s="2059">
        <v>271</v>
      </c>
      <c r="U784" s="2059">
        <v>29</v>
      </c>
      <c r="V784" s="2059">
        <v>290</v>
      </c>
      <c r="W784" s="2059">
        <v>17</v>
      </c>
      <c r="X784" s="2059">
        <v>1</v>
      </c>
      <c r="Y784" s="2059">
        <v>1</v>
      </c>
      <c r="Z784" s="2093">
        <v>3</v>
      </c>
      <c r="AA784" s="2057">
        <f t="shared" ref="AA784:AA790" si="623">AD784*1000/D784</f>
      </c>
      <c r="AB784" s="2094" t="s">
        <v>1903</v>
      </c>
      <c r="AC784" s="2094" t="s">
        <v>1920</v>
      </c>
      <c r="AD784" s="2093">
        <v>20</v>
      </c>
    </row>
    <row r="785">
      <c r="A785" s="2113"/>
      <c r="B785" s="2123" t="s">
        <v>1829</v>
      </c>
      <c r="C785" s="2103" t="s">
        <v>1828</v>
      </c>
      <c r="D785" s="2127">
        <v>1004.04</v>
      </c>
      <c r="E785" s="2115">
        <v>0</v>
      </c>
      <c r="F785" s="2060">
        <f t="shared" si="1752"/>
      </c>
      <c r="G785" s="2057">
        <f t="shared" si="996"/>
      </c>
      <c r="H785" s="2057">
        <f t="shared" si="89"/>
      </c>
      <c r="I785" s="2057">
        <f t="shared" si="445"/>
      </c>
      <c r="J785" s="2057">
        <f t="shared" si="1854"/>
      </c>
      <c r="K785" s="2058">
        <f t="shared" si="2045"/>
      </c>
      <c r="L785" s="2058">
        <f t="shared" si="1414"/>
      </c>
      <c r="M785" s="2058">
        <f t="shared" si="1592"/>
      </c>
      <c r="N785" s="2058">
        <f t="shared" si="817"/>
      </c>
      <c r="O785" s="2059">
        <f t="shared" si="1174"/>
      </c>
      <c r="P785" s="2092">
        <v>0.0089</v>
      </c>
      <c r="Q785" s="2093">
        <v>36</v>
      </c>
      <c r="R785" s="2057">
        <f t="shared" si="267"/>
      </c>
      <c r="S785" s="2059">
        <v>9801</v>
      </c>
      <c r="T785" s="2059">
        <v>339</v>
      </c>
      <c r="U785" s="2059">
        <v>33</v>
      </c>
      <c r="V785" s="2059">
        <v>359</v>
      </c>
      <c r="W785" s="2059">
        <v>5</v>
      </c>
      <c r="X785" s="2093">
        <v>0</v>
      </c>
      <c r="Y785" s="2093">
        <v>0</v>
      </c>
      <c r="Z785" s="2093">
        <v>3</v>
      </c>
      <c r="AA785" s="2057">
        <f t="shared" si="623"/>
      </c>
      <c r="AB785" s="2094" t="s">
        <v>1903</v>
      </c>
      <c r="AC785" s="2094" t="s">
        <v>1920</v>
      </c>
      <c r="AD785" s="2093">
        <v>12</v>
      </c>
    </row>
    <row r="786">
      <c r="A786" s="2113"/>
      <c r="B786" s="2118" t="s">
        <v>1832</v>
      </c>
      <c r="C786" s="2118"/>
      <c r="D786" s="2064">
        <f>SUM(D784:D785)</f>
      </c>
      <c r="E786" s="2119">
        <f>SUM(E784:E785)</f>
      </c>
      <c r="F786" s="2064">
        <f t="shared" si="1752"/>
      </c>
      <c r="G786" s="2061">
        <f t="shared" si="996"/>
      </c>
      <c r="H786" s="2061">
        <f t="shared" si="89"/>
      </c>
      <c r="I786" s="2061">
        <f t="shared" si="445"/>
      </c>
      <c r="J786" s="2061">
        <f t="shared" si="1854"/>
      </c>
      <c r="K786" s="2062">
        <f t="shared" si="2045"/>
      </c>
      <c r="L786" s="2062">
        <f t="shared" si="1414"/>
      </c>
      <c r="M786" s="2062">
        <f t="shared" si="1592"/>
      </c>
      <c r="N786" s="2062">
        <f t="shared" si="817"/>
      </c>
      <c r="O786" s="2063">
        <f t="shared" si="1174"/>
      </c>
      <c r="P786" s="2062">
        <f>AVERAGE(P784:P785)</f>
      </c>
      <c r="Q786" s="2064">
        <f>AVERAGE(Q784:Q785)</f>
      </c>
      <c r="R786" s="2061">
        <f t="shared" si="267"/>
      </c>
      <c r="S786" s="2063">
        <f>SUM(S784:S785)</f>
      </c>
      <c r="T786" s="2063">
        <f>SUM(T784:T785)</f>
      </c>
      <c r="U786" s="2063">
        <f>SUM(U784:U785)</f>
      </c>
      <c r="V786" s="2063">
        <f>SUM(V784:V785)</f>
      </c>
      <c r="W786" s="2063">
        <f>SUM(W784:W785)</f>
      </c>
      <c r="X786" s="2063">
        <f>SUM(X784:X785)</f>
      </c>
      <c r="Y786" s="2063">
        <f>SUM(Y784:Y785)</f>
      </c>
      <c r="Z786" s="2063">
        <f>SUM(Z784:Z785)</f>
      </c>
      <c r="AA786" s="2120">
        <f t="shared" si="623"/>
      </c>
      <c r="AB786" s="2121"/>
      <c r="AC786" s="2121"/>
      <c r="AD786" s="2122">
        <f>SUM(AD784:AD785)</f>
      </c>
    </row>
    <row r="787">
      <c r="A787" s="2113"/>
      <c r="B787" s="2123" t="s">
        <v>1825</v>
      </c>
      <c r="C787" s="2103" t="s">
        <v>1830</v>
      </c>
      <c r="D787" s="2127">
        <v>995.49</v>
      </c>
      <c r="E787" s="2115">
        <v>2</v>
      </c>
      <c r="F787" s="2060">
        <f t="shared" si="1752"/>
      </c>
      <c r="G787" s="2057">
        <f t="shared" si="996"/>
      </c>
      <c r="H787" s="2057">
        <f t="shared" si="89"/>
      </c>
      <c r="I787" s="2057">
        <f t="shared" si="445"/>
      </c>
      <c r="J787" s="2057">
        <f t="shared" si="1854"/>
      </c>
      <c r="K787" s="2058">
        <f t="shared" si="2045"/>
      </c>
      <c r="L787" s="2058">
        <f t="shared" si="1414"/>
      </c>
      <c r="M787" s="2058">
        <f t="shared" si="1592"/>
      </c>
      <c r="N787" s="2058">
        <f t="shared" si="817"/>
      </c>
      <c r="O787" s="2059">
        <f t="shared" si="1174"/>
      </c>
      <c r="P787" s="2092">
        <v>0.0127</v>
      </c>
      <c r="Q787" s="2093">
        <v>47</v>
      </c>
      <c r="R787" s="2057">
        <f t="shared" si="267"/>
      </c>
      <c r="S787" s="2059">
        <v>8874</v>
      </c>
      <c r="T787" s="2059">
        <v>380</v>
      </c>
      <c r="U787" s="2059">
        <v>30</v>
      </c>
      <c r="V787" s="2059">
        <v>413</v>
      </c>
      <c r="W787" s="2059">
        <v>28</v>
      </c>
      <c r="X787" s="2059">
        <v>1</v>
      </c>
      <c r="Y787" s="2059">
        <v>0</v>
      </c>
      <c r="Z787" s="2093">
        <v>6</v>
      </c>
      <c r="AA787" s="2057">
        <f t="shared" si="623"/>
      </c>
      <c r="AB787" s="2116" t="s">
        <v>1903</v>
      </c>
      <c r="AC787" s="2094" t="s">
        <v>1920</v>
      </c>
      <c r="AD787" s="2093">
        <v>30</v>
      </c>
    </row>
    <row r="788">
      <c r="A788" s="2113"/>
      <c r="B788" s="2123" t="s">
        <v>1825</v>
      </c>
      <c r="C788" s="2103" t="s">
        <v>1831</v>
      </c>
      <c r="D788" s="2114">
        <v>476.7</v>
      </c>
      <c r="E788" s="2115">
        <v>0</v>
      </c>
      <c r="F788" s="2060">
        <f t="shared" si="1752"/>
      </c>
      <c r="G788" s="2057">
        <f t="shared" si="996"/>
      </c>
      <c r="H788" s="2057">
        <f t="shared" si="89"/>
      </c>
      <c r="I788" s="2057">
        <f t="shared" si="445"/>
      </c>
      <c r="J788" s="2057">
        <f t="shared" si="1854"/>
      </c>
      <c r="K788" s="2058">
        <f t="shared" si="2045"/>
      </c>
      <c r="L788" s="2058">
        <f t="shared" si="1414"/>
      </c>
      <c r="M788" s="2058">
        <f t="shared" si="1592"/>
      </c>
      <c r="N788" s="2058">
        <f t="shared" si="817"/>
      </c>
      <c r="O788" s="2059">
        <f t="shared" si="1174"/>
      </c>
      <c r="P788" s="2092">
        <v>0.0168</v>
      </c>
      <c r="Q788" s="2093">
        <v>49</v>
      </c>
      <c r="R788" s="2057">
        <f t="shared" si="267"/>
      </c>
      <c r="S788" s="2059">
        <v>4705</v>
      </c>
      <c r="T788" s="2059">
        <v>107</v>
      </c>
      <c r="U788" s="2059">
        <v>23</v>
      </c>
      <c r="V788" s="2059">
        <v>122</v>
      </c>
      <c r="W788" s="2059">
        <v>9</v>
      </c>
      <c r="X788" s="2059">
        <v>0</v>
      </c>
      <c r="Y788" s="2059">
        <v>0</v>
      </c>
      <c r="Z788" s="2093">
        <v>3</v>
      </c>
      <c r="AA788" s="2057">
        <f t="shared" si="623"/>
      </c>
      <c r="AB788" s="2116" t="s">
        <v>1903</v>
      </c>
      <c r="AC788" s="2094" t="s">
        <v>1920</v>
      </c>
      <c r="AD788" s="2093">
        <v>3</v>
      </c>
    </row>
    <row r="789">
      <c r="A789" s="2113"/>
      <c r="B789" s="2118" t="s">
        <v>1832</v>
      </c>
      <c r="C789" s="2118"/>
      <c r="D789" s="2064">
        <f>SUM(D787:D788)</f>
      </c>
      <c r="E789" s="2064">
        <f>SUM(E787:E788)</f>
      </c>
      <c r="F789" s="2064">
        <f t="shared" si="1752"/>
      </c>
      <c r="G789" s="2061">
        <f t="shared" si="996"/>
      </c>
      <c r="H789" s="2061">
        <f t="shared" si="89"/>
      </c>
      <c r="I789" s="2061">
        <f t="shared" si="445"/>
      </c>
      <c r="J789" s="2061">
        <f t="shared" si="1854"/>
      </c>
      <c r="K789" s="2062">
        <f t="shared" si="2045"/>
      </c>
      <c r="L789" s="2062">
        <f t="shared" si="1414"/>
      </c>
      <c r="M789" s="2062">
        <f t="shared" si="1592"/>
      </c>
      <c r="N789" s="2062">
        <f t="shared" si="817"/>
      </c>
      <c r="O789" s="2063">
        <f t="shared" si="1174"/>
      </c>
      <c r="P789" s="2062">
        <f>AVERAGE(P787:P788)</f>
      </c>
      <c r="Q789" s="2064">
        <f>AVERAGE(Q787:Q788)</f>
      </c>
      <c r="R789" s="2064">
        <f t="shared" si="267"/>
      </c>
      <c r="S789" s="2063">
        <f>SUM(S787:S788)</f>
      </c>
      <c r="T789" s="2063">
        <f>SUM(T787:T788)</f>
      </c>
      <c r="U789" s="2063">
        <f>SUM(U787:U788)</f>
      </c>
      <c r="V789" s="2063">
        <f>SUM(V787:V788)</f>
      </c>
      <c r="W789" s="2063">
        <f>SUM(W787:W788)</f>
      </c>
      <c r="X789" s="2063">
        <f>SUM(X787:X788)</f>
      </c>
      <c r="Y789" s="2063">
        <f>SUM(Y787:Y788)</f>
      </c>
      <c r="Z789" s="2063">
        <f>SUM(Z787:Z788)</f>
      </c>
      <c r="AA789" s="2120">
        <f t="shared" si="623"/>
      </c>
      <c r="AB789" s="2121"/>
      <c r="AC789" s="2121"/>
      <c r="AD789" s="2122">
        <f>SUM(AD787:AD788)</f>
      </c>
    </row>
    <row r="790">
      <c r="A790" s="2113"/>
      <c r="B790" s="2124" t="s">
        <v>1833</v>
      </c>
      <c r="C790" s="2124"/>
      <c r="D790" s="2069">
        <f>D789+D786</f>
      </c>
      <c r="E790" s="2069">
        <f>E789+E786</f>
      </c>
      <c r="F790" s="2069">
        <f t="shared" si="1752"/>
      </c>
      <c r="G790" s="2065">
        <f t="shared" si="996"/>
      </c>
      <c r="H790" s="2065">
        <f t="shared" si="89"/>
      </c>
      <c r="I790" s="2065">
        <f t="shared" si="445"/>
      </c>
      <c r="J790" s="2065">
        <f t="shared" si="1854"/>
      </c>
      <c r="K790" s="2066">
        <f t="shared" si="2045"/>
      </c>
      <c r="L790" s="2066">
        <f t="shared" si="1414"/>
      </c>
      <c r="M790" s="2066">
        <f t="shared" si="1592"/>
      </c>
      <c r="N790" s="2066">
        <f t="shared" si="817"/>
      </c>
      <c r="O790" s="2067">
        <f t="shared" si="1174"/>
      </c>
      <c r="P790" s="2068">
        <f>(P789+P786)/2</f>
      </c>
      <c r="Q790" s="2067">
        <f>(Q789+Q786)/2</f>
      </c>
      <c r="R790" s="2069">
        <f>(R789+R786)/2</f>
      </c>
      <c r="S790" s="2067">
        <f>S789+S786</f>
      </c>
      <c r="T790" s="2067">
        <f>T789+T786</f>
      </c>
      <c r="U790" s="2067">
        <f>U789+U786</f>
      </c>
      <c r="V790" s="2067">
        <f>V789+V786</f>
      </c>
      <c r="W790" s="2067">
        <f>W789+W786</f>
      </c>
      <c r="X790" s="2067">
        <f>X789+X786</f>
      </c>
      <c r="Y790" s="2067">
        <f>Y789+Y786</f>
      </c>
      <c r="Z790" s="2067">
        <f>Z789+Z786</f>
      </c>
      <c r="AA790" s="2125">
        <f t="shared" si="623"/>
      </c>
      <c r="AB790" s="2126"/>
      <c r="AC790" s="2126"/>
      <c r="AD790" s="2067">
        <f>AD789+AD786</f>
      </c>
    </row>
    <row r="791">
      <c r="A791" s="2105" t="s">
        <v>1834</v>
      </c>
      <c r="B791" s="2105" t="s">
        <v>1792</v>
      </c>
      <c r="C791" s="2105"/>
      <c r="D791" s="2106" t="s">
        <v>1793</v>
      </c>
      <c r="E791" s="2106"/>
      <c r="F791" s="2106"/>
      <c r="G791" s="2106"/>
      <c r="H791" s="2106"/>
      <c r="I791" s="2106"/>
      <c r="J791" s="2107" t="s">
        <v>1794</v>
      </c>
      <c r="K791" s="2107"/>
      <c r="L791" s="2107"/>
      <c r="M791" s="2107"/>
      <c r="N791" s="2107"/>
      <c r="O791" s="2107"/>
      <c r="P791" s="2107"/>
      <c r="Q791" s="2107"/>
      <c r="R791" s="2107"/>
      <c r="S791" s="2107"/>
      <c r="T791" s="2107"/>
      <c r="U791" s="2107"/>
      <c r="V791" s="2107"/>
      <c r="W791" s="2107"/>
      <c r="X791" s="2107"/>
      <c r="Y791" s="2107"/>
      <c r="Z791" s="2107"/>
      <c r="AA791" s="2107"/>
      <c r="AB791" s="2107"/>
      <c r="AC791" s="2107"/>
      <c r="AD791" s="2108"/>
    </row>
    <row r="792">
      <c r="A792" s="2105"/>
      <c r="B792" s="2105" t="s">
        <v>1795</v>
      </c>
      <c r="C792" s="2105" t="s">
        <v>1796</v>
      </c>
      <c r="D792" s="2106" t="s">
        <v>1797</v>
      </c>
      <c r="E792" s="2109" t="s">
        <v>1798</v>
      </c>
      <c r="F792" s="2106" t="s">
        <v>1799</v>
      </c>
      <c r="G792" s="2110" t="s">
        <v>1800</v>
      </c>
      <c r="H792" s="2110" t="s">
        <v>1801</v>
      </c>
      <c r="I792" s="2110" t="s">
        <v>1802</v>
      </c>
      <c r="J792" s="2107" t="s">
        <v>1803</v>
      </c>
      <c r="K792" s="2111" t="s">
        <v>1804</v>
      </c>
      <c r="L792" s="2111" t="s">
        <v>1805</v>
      </c>
      <c r="M792" s="2111" t="s">
        <v>1806</v>
      </c>
      <c r="N792" s="2111" t="s">
        <v>1807</v>
      </c>
      <c r="O792" s="2108" t="s">
        <v>1808</v>
      </c>
      <c r="P792" s="2111" t="s">
        <v>1809</v>
      </c>
      <c r="Q792" s="2108" t="s">
        <v>1810</v>
      </c>
      <c r="R792" s="2107" t="s">
        <v>1811</v>
      </c>
      <c r="S792" s="2108" t="s">
        <v>1812</v>
      </c>
      <c r="T792" s="2108" t="s">
        <v>1813</v>
      </c>
      <c r="U792" s="2108" t="s">
        <v>1814</v>
      </c>
      <c r="V792" s="2108" t="s">
        <v>1815</v>
      </c>
      <c r="W792" s="2108" t="s">
        <v>1816</v>
      </c>
      <c r="X792" s="2108" t="s">
        <v>1817</v>
      </c>
      <c r="Y792" s="2108" t="s">
        <v>1818</v>
      </c>
      <c r="Z792" s="2108" t="s">
        <v>1819</v>
      </c>
      <c r="AA792" s="2107" t="s">
        <v>1820</v>
      </c>
      <c r="AB792" s="2112" t="s">
        <v>1821</v>
      </c>
      <c r="AC792" s="2112" t="s">
        <v>1822</v>
      </c>
      <c r="AD792" s="2108" t="s">
        <v>1823</v>
      </c>
    </row>
    <row r="793">
      <c r="A793" s="2113" t="s">
        <v>1933</v>
      </c>
      <c r="B793" s="2123" t="s">
        <v>1837</v>
      </c>
      <c r="C793" s="2128" t="s">
        <v>1934</v>
      </c>
      <c r="D793" s="2127">
        <v>324.5</v>
      </c>
      <c r="E793" s="2115">
        <v>0</v>
      </c>
      <c r="F793" s="2055">
        <v>0</v>
      </c>
      <c r="G793" s="2057">
        <f t="shared" ref="G793:G799" si="997">F793/D793</f>
      </c>
      <c r="H793" s="2057">
        <f t="shared" ref="H793:H799" si="90">D793/E793</f>
      </c>
      <c r="I793" s="2057">
        <f t="shared" ref="I793:I799" si="446">F793/E793</f>
      </c>
      <c r="J793" s="2057">
        <f t="shared" ref="J793:J799" si="1855">D793/T793</f>
      </c>
      <c r="K793" s="2058">
        <f t="shared" ref="K793:K799" si="2046">O793/S793*1</f>
      </c>
      <c r="L793" s="2058">
        <f t="shared" ref="L793:L799" si="1415">T793/S793</f>
      </c>
      <c r="M793" s="2058">
        <f t="shared" ref="M793:M799" si="1593">V793/S793</f>
      </c>
      <c r="N793" s="2058">
        <f t="shared" ref="N793:N799" si="818">W793/V793</f>
      </c>
      <c r="O793" s="2059">
        <f t="shared" ref="O793:O799" si="1175">U793/P793</f>
      </c>
      <c r="P793" s="2092">
        <v>0.015</v>
      </c>
      <c r="Q793" s="2093">
        <v>61</v>
      </c>
      <c r="R793" s="2057">
        <f t="shared" ref="R793:R798" si="268">(D793/S793)*1000</f>
      </c>
      <c r="S793" s="2059">
        <v>2989</v>
      </c>
      <c r="T793" s="2059">
        <v>79</v>
      </c>
      <c r="U793" s="2059">
        <v>3</v>
      </c>
      <c r="V793" s="2059">
        <v>79</v>
      </c>
      <c r="W793" s="2059">
        <v>7</v>
      </c>
      <c r="X793" s="2059">
        <v>0</v>
      </c>
      <c r="Y793" s="2059">
        <v>0</v>
      </c>
      <c r="Z793" s="2093">
        <v>1</v>
      </c>
      <c r="AA793" s="2057">
        <f t="shared" ref="AA793:AA799" si="624">AD793*1000/D793</f>
      </c>
      <c r="AB793" s="2094" t="s">
        <v>1935</v>
      </c>
      <c r="AC793" s="2094" t="s">
        <v>1930</v>
      </c>
      <c r="AD793" s="2093">
        <v>5</v>
      </c>
    </row>
    <row r="794">
      <c r="A794" s="2113"/>
      <c r="B794" s="2123" t="s">
        <v>1837</v>
      </c>
      <c r="C794" s="2128" t="s">
        <v>1936</v>
      </c>
      <c r="D794" s="2127">
        <v>1015.21</v>
      </c>
      <c r="E794" s="2115">
        <v>0</v>
      </c>
      <c r="F794" s="2055">
        <v>0</v>
      </c>
      <c r="G794" s="2057">
        <f t="shared" si="997"/>
      </c>
      <c r="H794" s="2057">
        <f t="shared" si="90"/>
      </c>
      <c r="I794" s="2057">
        <f t="shared" si="446"/>
      </c>
      <c r="J794" s="2057">
        <f t="shared" si="1855"/>
      </c>
      <c r="K794" s="2058">
        <f t="shared" si="2046"/>
      </c>
      <c r="L794" s="2058">
        <f t="shared" si="1415"/>
      </c>
      <c r="M794" s="2058">
        <f t="shared" si="1593"/>
      </c>
      <c r="N794" s="2058">
        <f t="shared" si="818"/>
      </c>
      <c r="O794" s="2059">
        <f t="shared" si="1175"/>
      </c>
      <c r="P794" s="2092">
        <v>0.0164</v>
      </c>
      <c r="Q794" s="2093">
        <v>41</v>
      </c>
      <c r="R794" s="2057">
        <f t="shared" si="268"/>
      </c>
      <c r="S794" s="2059">
        <v>9960</v>
      </c>
      <c r="T794" s="2059">
        <v>353</v>
      </c>
      <c r="U794" s="2059">
        <v>54</v>
      </c>
      <c r="V794" s="2059">
        <v>400</v>
      </c>
      <c r="W794" s="2059">
        <v>29</v>
      </c>
      <c r="X794" s="2093">
        <v>1</v>
      </c>
      <c r="Y794" s="2093">
        <v>1</v>
      </c>
      <c r="Z794" s="2093">
        <v>5</v>
      </c>
      <c r="AA794" s="2057">
        <f t="shared" si="624"/>
      </c>
      <c r="AB794" s="2094" t="s">
        <v>1935</v>
      </c>
      <c r="AC794" s="2094" t="s">
        <v>1930</v>
      </c>
      <c r="AD794" s="2093">
        <v>14</v>
      </c>
    </row>
    <row r="795">
      <c r="A795" s="2113"/>
      <c r="B795" s="2118" t="s">
        <v>1832</v>
      </c>
      <c r="C795" s="2118"/>
      <c r="D795" s="2064">
        <f>SUM(D793:D794)</f>
      </c>
      <c r="E795" s="2119">
        <f>SUM(E793:E794)</f>
      </c>
      <c r="F795" s="2064">
        <f>E795*2000*1.2</f>
      </c>
      <c r="G795" s="2061">
        <f t="shared" si="997"/>
      </c>
      <c r="H795" s="2061">
        <f t="shared" si="90"/>
      </c>
      <c r="I795" s="2061">
        <f t="shared" si="446"/>
      </c>
      <c r="J795" s="2061">
        <f t="shared" si="1855"/>
      </c>
      <c r="K795" s="2062">
        <f t="shared" si="2046"/>
      </c>
      <c r="L795" s="2062">
        <f t="shared" si="1415"/>
      </c>
      <c r="M795" s="2062">
        <f t="shared" si="1593"/>
      </c>
      <c r="N795" s="2062">
        <f t="shared" si="818"/>
      </c>
      <c r="O795" s="2063">
        <f t="shared" si="1175"/>
      </c>
      <c r="P795" s="2062">
        <f>AVERAGE(P793:P794)</f>
      </c>
      <c r="Q795" s="2064">
        <f>AVERAGE(Q793:Q794)</f>
      </c>
      <c r="R795" s="2061">
        <f t="shared" si="268"/>
      </c>
      <c r="S795" s="2063">
        <f>SUM(S793:S794)</f>
      </c>
      <c r="T795" s="2063">
        <f>SUM(T793:T794)</f>
      </c>
      <c r="U795" s="2063">
        <f>SUM(U793:U794)</f>
      </c>
      <c r="V795" s="2063">
        <f>SUM(V793:V794)</f>
      </c>
      <c r="W795" s="2063">
        <f>SUM(W793:W794)</f>
      </c>
      <c r="X795" s="2063">
        <f>SUM(X793:X794)</f>
      </c>
      <c r="Y795" s="2063">
        <f>SUM(Y793:Y794)</f>
      </c>
      <c r="Z795" s="2063">
        <f>SUM(Z793:Z794)</f>
      </c>
      <c r="AA795" s="2120">
        <f t="shared" si="624"/>
      </c>
      <c r="AB795" s="2121"/>
      <c r="AC795" s="2121"/>
      <c r="AD795" s="2122">
        <f>SUM(AD793:AD794)</f>
      </c>
    </row>
    <row r="796">
      <c r="A796" s="2113"/>
      <c r="B796" s="2123" t="s">
        <v>1847</v>
      </c>
      <c r="C796" s="2128" t="s">
        <v>1937</v>
      </c>
      <c r="D796" s="2127">
        <v>994.5799999999999</v>
      </c>
      <c r="E796" s="2115">
        <v>0</v>
      </c>
      <c r="F796" s="2055">
        <v>0</v>
      </c>
      <c r="G796" s="2057">
        <f t="shared" si="997"/>
      </c>
      <c r="H796" s="2057">
        <f t="shared" si="90"/>
      </c>
      <c r="I796" s="2057">
        <f t="shared" si="446"/>
      </c>
      <c r="J796" s="2057">
        <f t="shared" si="1855"/>
      </c>
      <c r="K796" s="2058">
        <f t="shared" si="2046"/>
      </c>
      <c r="L796" s="2058">
        <f t="shared" si="1415"/>
      </c>
      <c r="M796" s="2058">
        <f t="shared" si="1593"/>
      </c>
      <c r="N796" s="2058">
        <f t="shared" si="818"/>
      </c>
      <c r="O796" s="2059">
        <f t="shared" si="1175"/>
      </c>
      <c r="P796" s="2092">
        <v>0.0087</v>
      </c>
      <c r="Q796" s="2093">
        <v>40</v>
      </c>
      <c r="R796" s="2057">
        <f t="shared" si="268"/>
      </c>
      <c r="S796" s="2059">
        <v>10676</v>
      </c>
      <c r="T796" s="2059">
        <v>349</v>
      </c>
      <c r="U796" s="2059">
        <v>28</v>
      </c>
      <c r="V796" s="2059">
        <v>390</v>
      </c>
      <c r="W796" s="2059">
        <v>8</v>
      </c>
      <c r="X796" s="2059">
        <v>2</v>
      </c>
      <c r="Y796" s="2059">
        <v>1</v>
      </c>
      <c r="Z796" s="2093">
        <v>1</v>
      </c>
      <c r="AA796" s="2057">
        <f t="shared" si="624"/>
      </c>
      <c r="AB796" s="2094" t="s">
        <v>1935</v>
      </c>
      <c r="AC796" s="2094" t="s">
        <v>1930</v>
      </c>
      <c r="AD796" s="2093">
        <v>12</v>
      </c>
    </row>
    <row r="797">
      <c r="A797" s="2113"/>
      <c r="B797" s="2123" t="s">
        <v>1847</v>
      </c>
      <c r="C797" s="2128" t="s">
        <v>1938</v>
      </c>
      <c r="D797" s="2114">
        <v>724.3600000000001</v>
      </c>
      <c r="E797" s="2115">
        <v>0</v>
      </c>
      <c r="F797" s="2055">
        <v>0</v>
      </c>
      <c r="G797" s="2057">
        <f t="shared" si="997"/>
      </c>
      <c r="H797" s="2057">
        <f t="shared" si="90"/>
      </c>
      <c r="I797" s="2057">
        <f t="shared" si="446"/>
      </c>
      <c r="J797" s="2057">
        <f t="shared" si="1855"/>
      </c>
      <c r="K797" s="2058">
        <f t="shared" si="2046"/>
      </c>
      <c r="L797" s="2058">
        <f t="shared" si="1415"/>
      </c>
      <c r="M797" s="2058">
        <f t="shared" si="1593"/>
      </c>
      <c r="N797" s="2058">
        <f t="shared" si="818"/>
      </c>
      <c r="O797" s="2059">
        <f t="shared" si="1175"/>
      </c>
      <c r="P797" s="2092">
        <v>0.0128</v>
      </c>
      <c r="Q797" s="2093">
        <v>44</v>
      </c>
      <c r="R797" s="2057">
        <f t="shared" si="268"/>
      </c>
      <c r="S797" s="2059">
        <v>6690</v>
      </c>
      <c r="T797" s="2059">
        <v>231</v>
      </c>
      <c r="U797" s="2059">
        <v>32</v>
      </c>
      <c r="V797" s="2059">
        <v>246</v>
      </c>
      <c r="W797" s="2059">
        <v>22</v>
      </c>
      <c r="X797" s="2059">
        <v>3</v>
      </c>
      <c r="Y797" s="2059">
        <v>1</v>
      </c>
      <c r="Z797" s="2093">
        <v>4</v>
      </c>
      <c r="AA797" s="2057">
        <f t="shared" si="624"/>
      </c>
      <c r="AB797" s="2094" t="s">
        <v>1935</v>
      </c>
      <c r="AC797" s="2094" t="s">
        <v>1930</v>
      </c>
      <c r="AD797" s="2093">
        <v>10</v>
      </c>
    </row>
    <row r="798">
      <c r="A798" s="2113"/>
      <c r="B798" s="2118" t="s">
        <v>1832</v>
      </c>
      <c r="C798" s="2118"/>
      <c r="D798" s="2064">
        <f>SUM(D796:D797)</f>
      </c>
      <c r="E798" s="2064">
        <f>SUM(E796:E797)</f>
      </c>
      <c r="F798" s="2064">
        <f t="shared" ref="F798:F799" si="1753">E798*2000*1.2</f>
      </c>
      <c r="G798" s="2061">
        <f t="shared" si="997"/>
      </c>
      <c r="H798" s="2061">
        <f t="shared" si="90"/>
      </c>
      <c r="I798" s="2061">
        <f t="shared" si="446"/>
      </c>
      <c r="J798" s="2061">
        <f t="shared" si="1855"/>
      </c>
      <c r="K798" s="2062">
        <f t="shared" si="2046"/>
      </c>
      <c r="L798" s="2062">
        <f t="shared" si="1415"/>
      </c>
      <c r="M798" s="2062">
        <f t="shared" si="1593"/>
      </c>
      <c r="N798" s="2062">
        <f t="shared" si="818"/>
      </c>
      <c r="O798" s="2063">
        <f t="shared" si="1175"/>
      </c>
      <c r="P798" s="2062">
        <f>AVERAGE(P796:P797)</f>
      </c>
      <c r="Q798" s="2064">
        <f>AVERAGE(Q796:Q797)</f>
      </c>
      <c r="R798" s="2064">
        <f t="shared" si="268"/>
      </c>
      <c r="S798" s="2063">
        <f>SUM(S796:S797)</f>
      </c>
      <c r="T798" s="2063">
        <f>SUM(T796:T797)</f>
      </c>
      <c r="U798" s="2063">
        <f>SUM(U796:U797)</f>
      </c>
      <c r="V798" s="2063">
        <f>SUM(V796:V797)</f>
      </c>
      <c r="W798" s="2063">
        <f>SUM(W796:W797)</f>
      </c>
      <c r="X798" s="2063">
        <f>SUM(X796:X797)</f>
      </c>
      <c r="Y798" s="2063">
        <f>SUM(Y796:Y797)</f>
      </c>
      <c r="Z798" s="2063">
        <f>SUM(Z796:Z797)</f>
      </c>
      <c r="AA798" s="2120">
        <f t="shared" si="624"/>
      </c>
      <c r="AB798" s="2121"/>
      <c r="AC798" s="2121"/>
      <c r="AD798" s="2122">
        <f>SUM(AD796:AD797)</f>
      </c>
    </row>
    <row r="799">
      <c r="A799" s="2113"/>
      <c r="B799" s="2124" t="s">
        <v>1833</v>
      </c>
      <c r="C799" s="2124"/>
      <c r="D799" s="2069">
        <f>D798+D795</f>
      </c>
      <c r="E799" s="2069">
        <f>E798+E795</f>
      </c>
      <c r="F799" s="2069">
        <f t="shared" si="1753"/>
      </c>
      <c r="G799" s="2065">
        <f t="shared" si="997"/>
      </c>
      <c r="H799" s="2065">
        <f t="shared" si="90"/>
      </c>
      <c r="I799" s="2065">
        <f t="shared" si="446"/>
      </c>
      <c r="J799" s="2065">
        <f t="shared" si="1855"/>
      </c>
      <c r="K799" s="2066">
        <f t="shared" si="2046"/>
      </c>
      <c r="L799" s="2066">
        <f t="shared" si="1415"/>
      </c>
      <c r="M799" s="2066">
        <f t="shared" si="1593"/>
      </c>
      <c r="N799" s="2066">
        <f t="shared" si="818"/>
      </c>
      <c r="O799" s="2067">
        <f t="shared" si="1175"/>
      </c>
      <c r="P799" s="2068">
        <f>(P798+P795)/2</f>
      </c>
      <c r="Q799" s="2067">
        <f>(Q798+Q795)/2</f>
      </c>
      <c r="R799" s="2069">
        <f>(R798+R795)/2</f>
      </c>
      <c r="S799" s="2067">
        <f>S798+S795</f>
      </c>
      <c r="T799" s="2067">
        <f>T798+T795</f>
      </c>
      <c r="U799" s="2067">
        <f>U798+U795</f>
      </c>
      <c r="V799" s="2067">
        <f>V798+V795</f>
      </c>
      <c r="W799" s="2067">
        <f>W798+W795</f>
      </c>
      <c r="X799" s="2067">
        <f>X798+X795</f>
      </c>
      <c r="Y799" s="2067">
        <f>Y798+Y795</f>
      </c>
      <c r="Z799" s="2067">
        <f>Z798+Z795</f>
      </c>
      <c r="AA799" s="2125">
        <f t="shared" si="624"/>
      </c>
      <c r="AB799" s="2126"/>
      <c r="AC799" s="2126"/>
      <c r="AD799" s="2067">
        <f>AD798+AD795</f>
      </c>
    </row>
    <row r="800">
      <c r="A800" s="2105" t="s">
        <v>1834</v>
      </c>
      <c r="B800" s="2105" t="s">
        <v>1792</v>
      </c>
      <c r="C800" s="2105"/>
      <c r="D800" s="2106" t="s">
        <v>1793</v>
      </c>
      <c r="E800" s="2106"/>
      <c r="F800" s="2106"/>
      <c r="G800" s="2106"/>
      <c r="H800" s="2106"/>
      <c r="I800" s="2106"/>
      <c r="J800" s="2107" t="s">
        <v>1794</v>
      </c>
      <c r="K800" s="2107"/>
      <c r="L800" s="2107"/>
      <c r="M800" s="2107"/>
      <c r="N800" s="2107"/>
      <c r="O800" s="2107"/>
      <c r="P800" s="2107"/>
      <c r="Q800" s="2107"/>
      <c r="R800" s="2107"/>
      <c r="S800" s="2107"/>
      <c r="T800" s="2107"/>
      <c r="U800" s="2107"/>
      <c r="V800" s="2107"/>
      <c r="W800" s="2107"/>
      <c r="X800" s="2107"/>
      <c r="Y800" s="2107"/>
      <c r="Z800" s="2107"/>
      <c r="AA800" s="2107"/>
      <c r="AB800" s="2107"/>
      <c r="AC800" s="2107"/>
      <c r="AD800" s="2108"/>
    </row>
    <row r="801">
      <c r="A801" s="2105"/>
      <c r="B801" s="2105" t="s">
        <v>1795</v>
      </c>
      <c r="C801" s="2105" t="s">
        <v>1796</v>
      </c>
      <c r="D801" s="2106" t="s">
        <v>1797</v>
      </c>
      <c r="E801" s="2109" t="s">
        <v>1798</v>
      </c>
      <c r="F801" s="2106" t="s">
        <v>1799</v>
      </c>
      <c r="G801" s="2110" t="s">
        <v>1800</v>
      </c>
      <c r="H801" s="2110" t="s">
        <v>1801</v>
      </c>
      <c r="I801" s="2110" t="s">
        <v>1802</v>
      </c>
      <c r="J801" s="2107" t="s">
        <v>1803</v>
      </c>
      <c r="K801" s="2111" t="s">
        <v>1804</v>
      </c>
      <c r="L801" s="2111" t="s">
        <v>1805</v>
      </c>
      <c r="M801" s="2111" t="s">
        <v>1806</v>
      </c>
      <c r="N801" s="2111" t="s">
        <v>1807</v>
      </c>
      <c r="O801" s="2108" t="s">
        <v>1808</v>
      </c>
      <c r="P801" s="2111" t="s">
        <v>1809</v>
      </c>
      <c r="Q801" s="2108" t="s">
        <v>1810</v>
      </c>
      <c r="R801" s="2107" t="s">
        <v>1811</v>
      </c>
      <c r="S801" s="2108" t="s">
        <v>1812</v>
      </c>
      <c r="T801" s="2108" t="s">
        <v>1813</v>
      </c>
      <c r="U801" s="2108" t="s">
        <v>1814</v>
      </c>
      <c r="V801" s="2108" t="s">
        <v>1815</v>
      </c>
      <c r="W801" s="2108" t="s">
        <v>1816</v>
      </c>
      <c r="X801" s="2108" t="s">
        <v>1817</v>
      </c>
      <c r="Y801" s="2108" t="s">
        <v>1818</v>
      </c>
      <c r="Z801" s="2108" t="s">
        <v>1819</v>
      </c>
      <c r="AA801" s="2107" t="s">
        <v>1820</v>
      </c>
      <c r="AB801" s="2112" t="s">
        <v>1821</v>
      </c>
      <c r="AC801" s="2112" t="s">
        <v>1822</v>
      </c>
      <c r="AD801" s="2108" t="s">
        <v>1823</v>
      </c>
    </row>
    <row r="802">
      <c r="A802" s="2113" t="s">
        <v>1939</v>
      </c>
      <c r="B802" s="2123" t="s">
        <v>1837</v>
      </c>
      <c r="C802" s="2103" t="s">
        <v>1826</v>
      </c>
      <c r="D802" s="2127">
        <v>919.45</v>
      </c>
      <c r="E802" s="2115">
        <v>2</v>
      </c>
      <c r="F802" s="2060">
        <f t="shared" ref="F802:F808" si="1754">E802*2000*1.2</f>
      </c>
      <c r="G802" s="2057">
        <f t="shared" ref="G802:G808" si="998">F802/D802</f>
      </c>
      <c r="H802" s="2057">
        <f t="shared" ref="H802:H808" si="91">D802/E802</f>
      </c>
      <c r="I802" s="2057">
        <f t="shared" ref="I802:I808" si="447">F802/E802</f>
      </c>
      <c r="J802" s="2057">
        <f t="shared" ref="J802:J808" si="1856">D802/T802</f>
      </c>
      <c r="K802" s="2058">
        <f t="shared" ref="K802:K808" si="2047">O802/S802*1</f>
      </c>
      <c r="L802" s="2058">
        <f t="shared" ref="L802:L808" si="1416">T802/S802</f>
      </c>
      <c r="M802" s="2058">
        <f t="shared" ref="M802:M808" si="1594">V802/S802</f>
      </c>
      <c r="N802" s="2058">
        <f t="shared" ref="N802:N808" si="819">W802/V802</f>
      </c>
      <c r="O802" s="2059">
        <f t="shared" ref="O802:O808" si="1176">U802/P802</f>
      </c>
      <c r="P802" s="2092">
        <v>0.0081</v>
      </c>
      <c r="Q802" s="2093">
        <v>48</v>
      </c>
      <c r="R802" s="2057">
        <f t="shared" ref="R802:R807" si="269">(D802/S802)*1000</f>
      </c>
      <c r="S802" s="2059">
        <v>7636</v>
      </c>
      <c r="T802" s="2059">
        <v>211</v>
      </c>
      <c r="U802" s="2059">
        <v>23</v>
      </c>
      <c r="V802" s="2059">
        <v>230</v>
      </c>
      <c r="W802" s="2059">
        <v>24</v>
      </c>
      <c r="X802" s="2059">
        <v>4</v>
      </c>
      <c r="Y802" s="2059">
        <v>0</v>
      </c>
      <c r="Z802" s="2093">
        <v>1</v>
      </c>
      <c r="AA802" s="2057">
        <f t="shared" ref="AA802:AA808" si="625">AD802*1000/D802</f>
      </c>
      <c r="AB802" s="2094" t="s">
        <v>1935</v>
      </c>
      <c r="AC802" s="2094" t="s">
        <v>1930</v>
      </c>
      <c r="AD802" s="2093">
        <v>8</v>
      </c>
    </row>
    <row r="803">
      <c r="A803" s="2113"/>
      <c r="B803" s="2123" t="s">
        <v>1837</v>
      </c>
      <c r="C803" s="2103" t="s">
        <v>1828</v>
      </c>
      <c r="D803" s="2127">
        <v>1024.65</v>
      </c>
      <c r="E803" s="2115">
        <v>2</v>
      </c>
      <c r="F803" s="2060">
        <f t="shared" si="1754"/>
      </c>
      <c r="G803" s="2057">
        <f t="shared" si="998"/>
      </c>
      <c r="H803" s="2057">
        <f t="shared" si="91"/>
      </c>
      <c r="I803" s="2057">
        <f t="shared" si="447"/>
      </c>
      <c r="J803" s="2057">
        <f t="shared" si="1856"/>
      </c>
      <c r="K803" s="2058">
        <f t="shared" si="2047"/>
      </c>
      <c r="L803" s="2058">
        <f t="shared" si="1416"/>
      </c>
      <c r="M803" s="2058">
        <f t="shared" si="1594"/>
      </c>
      <c r="N803" s="2058">
        <f t="shared" si="819"/>
      </c>
      <c r="O803" s="2059">
        <f t="shared" si="1176"/>
      </c>
      <c r="P803" s="2092">
        <v>0.013</v>
      </c>
      <c r="Q803" s="2093">
        <v>44</v>
      </c>
      <c r="R803" s="2057">
        <f t="shared" si="269"/>
      </c>
      <c r="S803" s="2059">
        <v>8474</v>
      </c>
      <c r="T803" s="2059">
        <v>259</v>
      </c>
      <c r="U803" s="2059">
        <v>28</v>
      </c>
      <c r="V803" s="2059">
        <v>280</v>
      </c>
      <c r="W803" s="2059">
        <v>17</v>
      </c>
      <c r="X803" s="2093">
        <v>1</v>
      </c>
      <c r="Y803" s="2093">
        <v>1</v>
      </c>
      <c r="Z803" s="2093">
        <v>6</v>
      </c>
      <c r="AA803" s="2057">
        <f t="shared" si="625"/>
      </c>
      <c r="AB803" s="2094" t="s">
        <v>1935</v>
      </c>
      <c r="AC803" s="2094" t="s">
        <v>1930</v>
      </c>
      <c r="AD803" s="2093">
        <v>7</v>
      </c>
    </row>
    <row r="804">
      <c r="A804" s="2113"/>
      <c r="B804" s="2118" t="s">
        <v>1832</v>
      </c>
      <c r="C804" s="2118"/>
      <c r="D804" s="2064">
        <f>SUM(D802:D803)</f>
      </c>
      <c r="E804" s="2119">
        <f>SUM(E802:E803)</f>
      </c>
      <c r="F804" s="2064">
        <f t="shared" si="1754"/>
      </c>
      <c r="G804" s="2061">
        <f t="shared" si="998"/>
      </c>
      <c r="H804" s="2061">
        <f t="shared" si="91"/>
      </c>
      <c r="I804" s="2061">
        <f t="shared" si="447"/>
      </c>
      <c r="J804" s="2061">
        <f t="shared" si="1856"/>
      </c>
      <c r="K804" s="2062">
        <f t="shared" si="2047"/>
      </c>
      <c r="L804" s="2062">
        <f t="shared" si="1416"/>
      </c>
      <c r="M804" s="2062">
        <f t="shared" si="1594"/>
      </c>
      <c r="N804" s="2062">
        <f t="shared" si="819"/>
      </c>
      <c r="O804" s="2063">
        <f t="shared" si="1176"/>
      </c>
      <c r="P804" s="2062">
        <f>AVERAGE(P802:P803)</f>
      </c>
      <c r="Q804" s="2064">
        <f>AVERAGE(Q802:Q803)</f>
      </c>
      <c r="R804" s="2061">
        <f t="shared" si="269"/>
      </c>
      <c r="S804" s="2063">
        <f>SUM(S802:S803)</f>
      </c>
      <c r="T804" s="2063">
        <f>SUM(T802:T803)</f>
      </c>
      <c r="U804" s="2063">
        <f>SUM(U802:U803)</f>
      </c>
      <c r="V804" s="2063">
        <f>SUM(V802:V803)</f>
      </c>
      <c r="W804" s="2063">
        <f>SUM(W802:W803)</f>
      </c>
      <c r="X804" s="2063">
        <f>SUM(X802:X803)</f>
      </c>
      <c r="Y804" s="2063">
        <f>SUM(Y802:Y803)</f>
      </c>
      <c r="Z804" s="2063">
        <f>SUM(Z802:Z803)</f>
      </c>
      <c r="AA804" s="2120">
        <f t="shared" si="625"/>
      </c>
      <c r="AB804" s="2121"/>
      <c r="AC804" s="2121"/>
      <c r="AD804" s="2122">
        <f>SUM(AD802:AD803)</f>
      </c>
    </row>
    <row r="805">
      <c r="A805" s="2113"/>
      <c r="B805" s="2123" t="s">
        <v>1825</v>
      </c>
      <c r="C805" s="2103" t="s">
        <v>1830</v>
      </c>
      <c r="D805" s="2127">
        <v>1121.17</v>
      </c>
      <c r="E805" s="2115">
        <v>1</v>
      </c>
      <c r="F805" s="2060">
        <f t="shared" si="1754"/>
      </c>
      <c r="G805" s="2057">
        <f t="shared" si="998"/>
      </c>
      <c r="H805" s="2057">
        <f t="shared" si="91"/>
      </c>
      <c r="I805" s="2057">
        <f t="shared" si="447"/>
      </c>
      <c r="J805" s="2057">
        <f t="shared" si="1856"/>
      </c>
      <c r="K805" s="2058">
        <f t="shared" si="2047"/>
      </c>
      <c r="L805" s="2058">
        <f t="shared" si="1416"/>
      </c>
      <c r="M805" s="2058">
        <f t="shared" si="1594"/>
      </c>
      <c r="N805" s="2058">
        <f t="shared" si="819"/>
      </c>
      <c r="O805" s="2059">
        <f t="shared" si="1176"/>
      </c>
      <c r="P805" s="2092">
        <v>0.0181</v>
      </c>
      <c r="Q805" s="2093">
        <v>48</v>
      </c>
      <c r="R805" s="2057">
        <f t="shared" si="269"/>
      </c>
      <c r="S805" s="2059">
        <v>8528</v>
      </c>
      <c r="T805" s="2059">
        <v>308</v>
      </c>
      <c r="U805" s="2059">
        <v>34</v>
      </c>
      <c r="V805" s="2059">
        <v>349</v>
      </c>
      <c r="W805" s="2059">
        <v>49</v>
      </c>
      <c r="X805" s="2059">
        <v>2</v>
      </c>
      <c r="Y805" s="2059">
        <v>0</v>
      </c>
      <c r="Z805" s="2093">
        <v>7</v>
      </c>
      <c r="AA805" s="2057">
        <f t="shared" si="625"/>
      </c>
      <c r="AB805" s="2094" t="s">
        <v>1935</v>
      </c>
      <c r="AC805" s="2094" t="s">
        <v>1930</v>
      </c>
      <c r="AD805" s="2093">
        <v>16</v>
      </c>
    </row>
    <row r="806">
      <c r="A806" s="2113"/>
      <c r="B806" s="2123" t="s">
        <v>1825</v>
      </c>
      <c r="C806" s="2103" t="s">
        <v>1831</v>
      </c>
      <c r="D806" s="2114">
        <v>546.46</v>
      </c>
      <c r="E806" s="2115">
        <v>1</v>
      </c>
      <c r="F806" s="2060">
        <f t="shared" si="1754"/>
      </c>
      <c r="G806" s="2057">
        <f t="shared" si="998"/>
      </c>
      <c r="H806" s="2057">
        <f t="shared" si="91"/>
      </c>
      <c r="I806" s="2057">
        <f t="shared" si="447"/>
      </c>
      <c r="J806" s="2057">
        <f t="shared" si="1856"/>
      </c>
      <c r="K806" s="2058">
        <f t="shared" si="2047"/>
      </c>
      <c r="L806" s="2058">
        <f t="shared" si="1416"/>
      </c>
      <c r="M806" s="2058">
        <f t="shared" si="1594"/>
      </c>
      <c r="N806" s="2058">
        <f t="shared" si="819"/>
      </c>
      <c r="O806" s="2059">
        <f t="shared" si="1176"/>
      </c>
      <c r="P806" s="2092">
        <v>0.0178</v>
      </c>
      <c r="Q806" s="2093">
        <v>53</v>
      </c>
      <c r="R806" s="2057">
        <f t="shared" si="269"/>
      </c>
      <c r="S806" s="2059">
        <v>5322</v>
      </c>
      <c r="T806" s="2059">
        <v>139</v>
      </c>
      <c r="U806" s="2059">
        <v>17</v>
      </c>
      <c r="V806" s="2059">
        <v>156</v>
      </c>
      <c r="W806" s="2059">
        <v>28</v>
      </c>
      <c r="X806" s="2059">
        <v>0</v>
      </c>
      <c r="Y806" s="2059">
        <v>0</v>
      </c>
      <c r="Z806" s="2093">
        <v>7</v>
      </c>
      <c r="AA806" s="2057">
        <f t="shared" si="625"/>
      </c>
      <c r="AB806" s="2094" t="s">
        <v>1935</v>
      </c>
      <c r="AC806" s="2094" t="s">
        <v>1930</v>
      </c>
      <c r="AD806" s="2093">
        <v>5</v>
      </c>
    </row>
    <row r="807">
      <c r="A807" s="2113"/>
      <c r="B807" s="2118" t="s">
        <v>1832</v>
      </c>
      <c r="C807" s="2118"/>
      <c r="D807" s="2064">
        <f>SUM(D805:D806)</f>
      </c>
      <c r="E807" s="2064">
        <f>SUM(E805:E806)</f>
      </c>
      <c r="F807" s="2064">
        <f t="shared" si="1754"/>
      </c>
      <c r="G807" s="2061">
        <f t="shared" si="998"/>
      </c>
      <c r="H807" s="2061">
        <f t="shared" si="91"/>
      </c>
      <c r="I807" s="2061">
        <f t="shared" si="447"/>
      </c>
      <c r="J807" s="2061">
        <f t="shared" si="1856"/>
      </c>
      <c r="K807" s="2062">
        <f t="shared" si="2047"/>
      </c>
      <c r="L807" s="2062">
        <f t="shared" si="1416"/>
      </c>
      <c r="M807" s="2062">
        <f t="shared" si="1594"/>
      </c>
      <c r="N807" s="2062">
        <f t="shared" si="819"/>
      </c>
      <c r="O807" s="2063">
        <f t="shared" si="1176"/>
      </c>
      <c r="P807" s="2062">
        <f>AVERAGE(P805:P806)</f>
      </c>
      <c r="Q807" s="2064">
        <f>AVERAGE(Q805:Q806)</f>
      </c>
      <c r="R807" s="2064">
        <f t="shared" si="269"/>
      </c>
      <c r="S807" s="2063">
        <f>SUM(S805:S806)</f>
      </c>
      <c r="T807" s="2063">
        <f>SUM(T805:T806)</f>
      </c>
      <c r="U807" s="2063">
        <f>SUM(U805:U806)</f>
      </c>
      <c r="V807" s="2063">
        <f>SUM(V805:V806)</f>
      </c>
      <c r="W807" s="2063">
        <f>SUM(W805:W806)</f>
      </c>
      <c r="X807" s="2063">
        <f>SUM(X805:X806)</f>
      </c>
      <c r="Y807" s="2063">
        <f>SUM(Y805:Y806)</f>
      </c>
      <c r="Z807" s="2063">
        <f>SUM(Z805:Z806)</f>
      </c>
      <c r="AA807" s="2120">
        <f t="shared" si="625"/>
      </c>
      <c r="AB807" s="2121"/>
      <c r="AC807" s="2121"/>
      <c r="AD807" s="2122">
        <f>SUM(AD805:AD806)</f>
      </c>
    </row>
    <row r="808">
      <c r="A808" s="2113"/>
      <c r="B808" s="2124" t="s">
        <v>1833</v>
      </c>
      <c r="C808" s="2124"/>
      <c r="D808" s="2069">
        <f>D807+D804</f>
      </c>
      <c r="E808" s="2069">
        <f>E807+E804</f>
      </c>
      <c r="F808" s="2069">
        <f t="shared" si="1754"/>
      </c>
      <c r="G808" s="2065">
        <f t="shared" si="998"/>
      </c>
      <c r="H808" s="2065">
        <f t="shared" si="91"/>
      </c>
      <c r="I808" s="2065">
        <f t="shared" si="447"/>
      </c>
      <c r="J808" s="2065">
        <f t="shared" si="1856"/>
      </c>
      <c r="K808" s="2066">
        <f t="shared" si="2047"/>
      </c>
      <c r="L808" s="2066">
        <f t="shared" si="1416"/>
      </c>
      <c r="M808" s="2066">
        <f t="shared" si="1594"/>
      </c>
      <c r="N808" s="2066">
        <f t="shared" si="819"/>
      </c>
      <c r="O808" s="2067">
        <f t="shared" si="1176"/>
      </c>
      <c r="P808" s="2068">
        <f>(P807+P804)/2</f>
      </c>
      <c r="Q808" s="2067">
        <f>(Q807+Q804)/2</f>
      </c>
      <c r="R808" s="2069">
        <f>(R807+R804)/2</f>
      </c>
      <c r="S808" s="2067">
        <f>S807+S804</f>
      </c>
      <c r="T808" s="2067">
        <f>T807+T804</f>
      </c>
      <c r="U808" s="2067">
        <f>U807+U804</f>
      </c>
      <c r="V808" s="2067">
        <f>V807+V804</f>
      </c>
      <c r="W808" s="2067">
        <f>W807+W804</f>
      </c>
      <c r="X808" s="2067">
        <f>X807+X804</f>
      </c>
      <c r="Y808" s="2067">
        <f>Y807+Y804</f>
      </c>
      <c r="Z808" s="2067">
        <f>Z807+Z804</f>
      </c>
      <c r="AA808" s="2125">
        <f t="shared" si="625"/>
      </c>
      <c r="AB808" s="2126"/>
      <c r="AC808" s="2126"/>
      <c r="AD808" s="2067">
        <f>AD807+AD804</f>
      </c>
    </row>
    <row r="809">
      <c r="A809" s="2105" t="s">
        <v>1834</v>
      </c>
      <c r="B809" s="2105" t="s">
        <v>1792</v>
      </c>
      <c r="C809" s="2105"/>
      <c r="D809" s="2106" t="s">
        <v>1793</v>
      </c>
      <c r="E809" s="2106"/>
      <c r="F809" s="2106"/>
      <c r="G809" s="2106"/>
      <c r="H809" s="2106"/>
      <c r="I809" s="2106"/>
      <c r="J809" s="2107" t="s">
        <v>1794</v>
      </c>
      <c r="K809" s="2107"/>
      <c r="L809" s="2107"/>
      <c r="M809" s="2107"/>
      <c r="N809" s="2107"/>
      <c r="O809" s="2107"/>
      <c r="P809" s="2107"/>
      <c r="Q809" s="2107"/>
      <c r="R809" s="2107"/>
      <c r="S809" s="2107"/>
      <c r="T809" s="2107"/>
      <c r="U809" s="2107"/>
      <c r="V809" s="2107"/>
      <c r="W809" s="2107"/>
      <c r="X809" s="2107"/>
      <c r="Y809" s="2107"/>
      <c r="Z809" s="2107"/>
      <c r="AA809" s="2107"/>
      <c r="AB809" s="2107"/>
      <c r="AC809" s="2107"/>
      <c r="AD809" s="2108"/>
    </row>
    <row r="810">
      <c r="A810" s="2105"/>
      <c r="B810" s="2105" t="s">
        <v>1795</v>
      </c>
      <c r="C810" s="2105" t="s">
        <v>1796</v>
      </c>
      <c r="D810" s="2106" t="s">
        <v>1797</v>
      </c>
      <c r="E810" s="2109" t="s">
        <v>1798</v>
      </c>
      <c r="F810" s="2106" t="s">
        <v>1799</v>
      </c>
      <c r="G810" s="2110" t="s">
        <v>1800</v>
      </c>
      <c r="H810" s="2110" t="s">
        <v>1801</v>
      </c>
      <c r="I810" s="2110" t="s">
        <v>1802</v>
      </c>
      <c r="J810" s="2107" t="s">
        <v>1803</v>
      </c>
      <c r="K810" s="2111" t="s">
        <v>1804</v>
      </c>
      <c r="L810" s="2111" t="s">
        <v>1805</v>
      </c>
      <c r="M810" s="2111" t="s">
        <v>1806</v>
      </c>
      <c r="N810" s="2111" t="s">
        <v>1807</v>
      </c>
      <c r="O810" s="2108" t="s">
        <v>1808</v>
      </c>
      <c r="P810" s="2111" t="s">
        <v>1809</v>
      </c>
      <c r="Q810" s="2108" t="s">
        <v>1810</v>
      </c>
      <c r="R810" s="2107" t="s">
        <v>1811</v>
      </c>
      <c r="S810" s="2108" t="s">
        <v>1812</v>
      </c>
      <c r="T810" s="2108" t="s">
        <v>1813</v>
      </c>
      <c r="U810" s="2108" t="s">
        <v>1814</v>
      </c>
      <c r="V810" s="2108" t="s">
        <v>1815</v>
      </c>
      <c r="W810" s="2108" t="s">
        <v>1816</v>
      </c>
      <c r="X810" s="2108" t="s">
        <v>1817</v>
      </c>
      <c r="Y810" s="2108" t="s">
        <v>1818</v>
      </c>
      <c r="Z810" s="2108" t="s">
        <v>1819</v>
      </c>
      <c r="AA810" s="2107" t="s">
        <v>1820</v>
      </c>
      <c r="AB810" s="2112" t="s">
        <v>1821</v>
      </c>
      <c r="AC810" s="2112" t="s">
        <v>1822</v>
      </c>
      <c r="AD810" s="2108" t="s">
        <v>1823</v>
      </c>
    </row>
    <row r="811">
      <c r="A811" s="2113" t="s">
        <v>1940</v>
      </c>
      <c r="B811" s="2123" t="s">
        <v>1837</v>
      </c>
      <c r="C811" s="2103" t="s">
        <v>1826</v>
      </c>
      <c r="D811" s="2127">
        <v>928.11</v>
      </c>
      <c r="E811" s="2115">
        <v>0</v>
      </c>
      <c r="F811" s="2060">
        <f t="shared" ref="F811:F817" si="1755">E811*2000*1.2</f>
      </c>
      <c r="G811" s="2057">
        <f t="shared" ref="G811:G817" si="999">F811/D811</f>
      </c>
      <c r="H811" s="2057">
        <f t="shared" ref="H811:H817" si="92">D811/E811</f>
      </c>
      <c r="I811" s="2057">
        <f t="shared" ref="I811:I817" si="448">F811/E811</f>
      </c>
      <c r="J811" s="2057">
        <f t="shared" ref="J811:J817" si="1857">D811/T811</f>
      </c>
      <c r="K811" s="2058">
        <f t="shared" ref="K811:K817" si="2048">O811/S811*1</f>
      </c>
      <c r="L811" s="2058">
        <f t="shared" ref="L811:L817" si="1417">T811/S811</f>
      </c>
      <c r="M811" s="2058">
        <f t="shared" ref="M811:M817" si="1595">V811/S811</f>
      </c>
      <c r="N811" s="2058">
        <f t="shared" ref="N811:N817" si="820">W811/V811</f>
      </c>
      <c r="O811" s="2059">
        <f t="shared" ref="O811:O817" si="1177">U811/P811</f>
      </c>
      <c r="P811" s="2092">
        <v>0.005</v>
      </c>
      <c r="Q811" s="2093">
        <v>39</v>
      </c>
      <c r="R811" s="2057">
        <f t="shared" ref="R811:R816" si="270">(D811/S811)*1000</f>
      </c>
      <c r="S811" s="2059">
        <v>9780</v>
      </c>
      <c r="T811" s="2059">
        <v>243</v>
      </c>
      <c r="U811" s="2059">
        <v>18</v>
      </c>
      <c r="V811" s="2059">
        <v>270</v>
      </c>
      <c r="W811" s="2059">
        <v>17</v>
      </c>
      <c r="X811" s="2059">
        <v>1</v>
      </c>
      <c r="Y811" s="2059">
        <v>0</v>
      </c>
      <c r="Z811" s="2093">
        <v>6</v>
      </c>
      <c r="AA811" s="2057">
        <f t="shared" ref="AA811:AA817" si="626">AD811*1000/D811</f>
      </c>
      <c r="AB811" s="2094" t="s">
        <v>1935</v>
      </c>
      <c r="AC811" s="2094" t="s">
        <v>1941</v>
      </c>
      <c r="AD811" s="2093">
        <v>16</v>
      </c>
    </row>
    <row r="812">
      <c r="A812" s="2113"/>
      <c r="B812" s="2123" t="s">
        <v>1837</v>
      </c>
      <c r="C812" s="2103" t="s">
        <v>1828</v>
      </c>
      <c r="D812" s="2127">
        <v>812.38</v>
      </c>
      <c r="E812" s="2115">
        <v>1</v>
      </c>
      <c r="F812" s="2060">
        <f t="shared" si="1755"/>
      </c>
      <c r="G812" s="2057">
        <f t="shared" si="999"/>
      </c>
      <c r="H812" s="2057">
        <f t="shared" si="92"/>
      </c>
      <c r="I812" s="2057">
        <f t="shared" si="448"/>
      </c>
      <c r="J812" s="2057">
        <f t="shared" si="1857"/>
      </c>
      <c r="K812" s="2058">
        <f t="shared" si="2048"/>
      </c>
      <c r="L812" s="2058">
        <f t="shared" si="1417"/>
      </c>
      <c r="M812" s="2058">
        <f t="shared" si="1595"/>
      </c>
      <c r="N812" s="2058">
        <f t="shared" si="820"/>
      </c>
      <c r="O812" s="2059">
        <f t="shared" si="1177"/>
      </c>
      <c r="P812" s="2092">
        <v>0.0088</v>
      </c>
      <c r="Q812" s="2093">
        <v>36</v>
      </c>
      <c r="R812" s="2057">
        <f t="shared" si="270"/>
      </c>
      <c r="S812" s="2059">
        <v>7555</v>
      </c>
      <c r="T812" s="2059">
        <v>230</v>
      </c>
      <c r="U812" s="2059">
        <v>19</v>
      </c>
      <c r="V812" s="2059">
        <v>260</v>
      </c>
      <c r="W812" s="2059">
        <v>30</v>
      </c>
      <c r="X812" s="2093">
        <v>2</v>
      </c>
      <c r="Y812" s="2093">
        <v>0</v>
      </c>
      <c r="Z812" s="2093">
        <v>5</v>
      </c>
      <c r="AA812" s="2057">
        <f t="shared" si="626"/>
      </c>
      <c r="AB812" s="2094" t="s">
        <v>1935</v>
      </c>
      <c r="AC812" s="2094" t="s">
        <v>1941</v>
      </c>
      <c r="AD812" s="2093">
        <v>8</v>
      </c>
    </row>
    <row r="813">
      <c r="A813" s="2113"/>
      <c r="B813" s="2118" t="s">
        <v>1832</v>
      </c>
      <c r="C813" s="2118"/>
      <c r="D813" s="2064">
        <f>SUM(D811:D812)</f>
      </c>
      <c r="E813" s="2119">
        <f>SUM(E811:E812)</f>
      </c>
      <c r="F813" s="2064">
        <f t="shared" si="1755"/>
      </c>
      <c r="G813" s="2061">
        <f t="shared" si="999"/>
      </c>
      <c r="H813" s="2061">
        <f t="shared" si="92"/>
      </c>
      <c r="I813" s="2061">
        <f t="shared" si="448"/>
      </c>
      <c r="J813" s="2061">
        <f t="shared" si="1857"/>
      </c>
      <c r="K813" s="2062">
        <f t="shared" si="2048"/>
      </c>
      <c r="L813" s="2062">
        <f t="shared" si="1417"/>
      </c>
      <c r="M813" s="2062">
        <f t="shared" si="1595"/>
      </c>
      <c r="N813" s="2062">
        <f t="shared" si="820"/>
      </c>
      <c r="O813" s="2063">
        <f t="shared" si="1177"/>
      </c>
      <c r="P813" s="2062">
        <f>AVERAGE(P811:P812)</f>
      </c>
      <c r="Q813" s="2064">
        <f>AVERAGE(Q811:Q812)</f>
      </c>
      <c r="R813" s="2061">
        <f t="shared" si="270"/>
      </c>
      <c r="S813" s="2063">
        <f>SUM(S811:S812)</f>
      </c>
      <c r="T813" s="2063">
        <f>SUM(T811:T812)</f>
      </c>
      <c r="U813" s="2063">
        <f>SUM(U811:U812)</f>
      </c>
      <c r="V813" s="2063">
        <f>SUM(V811:V812)</f>
      </c>
      <c r="W813" s="2063">
        <f>SUM(W811:W812)</f>
      </c>
      <c r="X813" s="2063">
        <f>SUM(X811:X812)</f>
      </c>
      <c r="Y813" s="2063">
        <f>SUM(Y811:Y812)</f>
      </c>
      <c r="Z813" s="2063">
        <f>SUM(Z811:Z812)</f>
      </c>
      <c r="AA813" s="2120">
        <f t="shared" si="626"/>
      </c>
      <c r="AB813" s="2121"/>
      <c r="AC813" s="2121"/>
      <c r="AD813" s="2122">
        <f>SUM(AD811:AD812)</f>
      </c>
    </row>
    <row r="814">
      <c r="A814" s="2113"/>
      <c r="B814" s="2123" t="s">
        <v>1825</v>
      </c>
      <c r="C814" s="2103" t="s">
        <v>1830</v>
      </c>
      <c r="D814" s="2127">
        <v>629.43</v>
      </c>
      <c r="E814" s="2115">
        <v>1</v>
      </c>
      <c r="F814" s="2060">
        <f t="shared" si="1755"/>
      </c>
      <c r="G814" s="2057">
        <f t="shared" si="999"/>
      </c>
      <c r="H814" s="2057">
        <f t="shared" si="92"/>
      </c>
      <c r="I814" s="2057">
        <f t="shared" si="448"/>
      </c>
      <c r="J814" s="2057">
        <f t="shared" si="1857"/>
      </c>
      <c r="K814" s="2058">
        <f t="shared" si="2048"/>
      </c>
      <c r="L814" s="2058">
        <f t="shared" si="1417"/>
      </c>
      <c r="M814" s="2058">
        <f t="shared" si="1595"/>
      </c>
      <c r="N814" s="2058">
        <f t="shared" si="820"/>
      </c>
      <c r="O814" s="2059">
        <f t="shared" si="1177"/>
      </c>
      <c r="P814" s="2092">
        <v>0.012</v>
      </c>
      <c r="Q814" s="2093">
        <v>46</v>
      </c>
      <c r="R814" s="2057">
        <f t="shared" si="270"/>
      </c>
      <c r="S814" s="2059">
        <v>5763</v>
      </c>
      <c r="T814" s="2059">
        <v>201</v>
      </c>
      <c r="U814" s="2059">
        <v>20</v>
      </c>
      <c r="V814" s="2059">
        <v>223</v>
      </c>
      <c r="W814" s="2059">
        <v>36</v>
      </c>
      <c r="X814" s="2059">
        <v>2</v>
      </c>
      <c r="Y814" s="2059">
        <v>0</v>
      </c>
      <c r="Z814" s="2093">
        <v>4</v>
      </c>
      <c r="AA814" s="2057">
        <f t="shared" si="626"/>
      </c>
      <c r="AB814" s="2094" t="s">
        <v>1935</v>
      </c>
      <c r="AC814" s="2094" t="s">
        <v>1941</v>
      </c>
      <c r="AD814" s="2093">
        <v>15</v>
      </c>
    </row>
    <row r="815">
      <c r="A815" s="2113"/>
      <c r="B815" s="2123" t="s">
        <v>1825</v>
      </c>
      <c r="C815" s="2103" t="s">
        <v>1831</v>
      </c>
      <c r="D815" s="2114">
        <v>354.68</v>
      </c>
      <c r="E815" s="2115">
        <v>0</v>
      </c>
      <c r="F815" s="2060">
        <f t="shared" si="1755"/>
      </c>
      <c r="G815" s="2057">
        <f t="shared" si="999"/>
      </c>
      <c r="H815" s="2057">
        <f t="shared" si="92"/>
      </c>
      <c r="I815" s="2057">
        <f t="shared" si="448"/>
      </c>
      <c r="J815" s="2057">
        <f t="shared" si="1857"/>
      </c>
      <c r="K815" s="2058">
        <f t="shared" si="2048"/>
      </c>
      <c r="L815" s="2058">
        <f t="shared" si="1417"/>
      </c>
      <c r="M815" s="2058">
        <f t="shared" si="1595"/>
      </c>
      <c r="N815" s="2058">
        <f t="shared" si="820"/>
      </c>
      <c r="O815" s="2059">
        <f t="shared" si="1177"/>
      </c>
      <c r="P815" s="2092">
        <v>0.014</v>
      </c>
      <c r="Q815" s="2093">
        <v>55</v>
      </c>
      <c r="R815" s="2057">
        <f t="shared" si="270"/>
      </c>
      <c r="S815" s="2059">
        <v>4000</v>
      </c>
      <c r="T815" s="2059">
        <v>146</v>
      </c>
      <c r="U815" s="2059">
        <v>14</v>
      </c>
      <c r="V815" s="2059">
        <v>168</v>
      </c>
      <c r="W815" s="2059">
        <v>13</v>
      </c>
      <c r="X815" s="2059">
        <v>1</v>
      </c>
      <c r="Y815" s="2059">
        <v>0</v>
      </c>
      <c r="Z815" s="2093">
        <v>2</v>
      </c>
      <c r="AA815" s="2057">
        <f t="shared" si="626"/>
      </c>
      <c r="AB815" s="2094" t="s">
        <v>1935</v>
      </c>
      <c r="AC815" s="2094" t="s">
        <v>1941</v>
      </c>
      <c r="AD815" s="2093">
        <v>14</v>
      </c>
    </row>
    <row r="816">
      <c r="A816" s="2113"/>
      <c r="B816" s="2118" t="s">
        <v>1832</v>
      </c>
      <c r="C816" s="2118"/>
      <c r="D816" s="2064">
        <f>SUM(D814:D815)</f>
      </c>
      <c r="E816" s="2064">
        <f>SUM(E814:E815)</f>
      </c>
      <c r="F816" s="2064">
        <f t="shared" si="1755"/>
      </c>
      <c r="G816" s="2061">
        <f t="shared" si="999"/>
      </c>
      <c r="H816" s="2061">
        <f t="shared" si="92"/>
      </c>
      <c r="I816" s="2061">
        <f t="shared" si="448"/>
      </c>
      <c r="J816" s="2061">
        <f t="shared" si="1857"/>
      </c>
      <c r="K816" s="2062">
        <f t="shared" si="2048"/>
      </c>
      <c r="L816" s="2062">
        <f t="shared" si="1417"/>
      </c>
      <c r="M816" s="2062">
        <f t="shared" si="1595"/>
      </c>
      <c r="N816" s="2062">
        <f t="shared" si="820"/>
      </c>
      <c r="O816" s="2063">
        <f t="shared" si="1177"/>
      </c>
      <c r="P816" s="2062">
        <f>AVERAGE(P814:P815)</f>
      </c>
      <c r="Q816" s="2064">
        <f>AVERAGE(Q814:Q815)</f>
      </c>
      <c r="R816" s="2064">
        <f t="shared" si="270"/>
      </c>
      <c r="S816" s="2063">
        <f>SUM(S814:S815)</f>
      </c>
      <c r="T816" s="2063">
        <f>SUM(T814:T815)</f>
      </c>
      <c r="U816" s="2063">
        <f>SUM(U814:U815)</f>
      </c>
      <c r="V816" s="2063">
        <f>SUM(V814:V815)</f>
      </c>
      <c r="W816" s="2063">
        <f>SUM(W814:W815)</f>
      </c>
      <c r="X816" s="2063">
        <f>SUM(X814:X815)</f>
      </c>
      <c r="Y816" s="2063">
        <f>SUM(Y814:Y815)</f>
      </c>
      <c r="Z816" s="2063">
        <f>SUM(Z814:Z815)</f>
      </c>
      <c r="AA816" s="2120">
        <f t="shared" si="626"/>
      </c>
      <c r="AB816" s="2121"/>
      <c r="AC816" s="2121"/>
      <c r="AD816" s="2122">
        <f>SUM(AD814:AD815)</f>
      </c>
    </row>
    <row r="817">
      <c r="A817" s="2113"/>
      <c r="B817" s="2124" t="s">
        <v>1833</v>
      </c>
      <c r="C817" s="2124"/>
      <c r="D817" s="2069">
        <f>D816+D813</f>
      </c>
      <c r="E817" s="2069">
        <f>E816+E813</f>
      </c>
      <c r="F817" s="2069">
        <f t="shared" si="1755"/>
      </c>
      <c r="G817" s="2065">
        <f t="shared" si="999"/>
      </c>
      <c r="H817" s="2065">
        <f t="shared" si="92"/>
      </c>
      <c r="I817" s="2065">
        <f t="shared" si="448"/>
      </c>
      <c r="J817" s="2065">
        <f t="shared" si="1857"/>
      </c>
      <c r="K817" s="2066">
        <f t="shared" si="2048"/>
      </c>
      <c r="L817" s="2066">
        <f t="shared" si="1417"/>
      </c>
      <c r="M817" s="2066">
        <f t="shared" si="1595"/>
      </c>
      <c r="N817" s="2066">
        <f t="shared" si="820"/>
      </c>
      <c r="O817" s="2067">
        <f t="shared" si="1177"/>
      </c>
      <c r="P817" s="2068">
        <f>(P816+P813)/2</f>
      </c>
      <c r="Q817" s="2067">
        <f>(Q816+Q813)/2</f>
      </c>
      <c r="R817" s="2069">
        <f>(R816+R813)/2</f>
      </c>
      <c r="S817" s="2067">
        <f>S816+S813</f>
      </c>
      <c r="T817" s="2067">
        <f>T816+T813</f>
      </c>
      <c r="U817" s="2067">
        <f>U816+U813</f>
      </c>
      <c r="V817" s="2067">
        <f>V816+V813</f>
      </c>
      <c r="W817" s="2067">
        <f>W816+W813</f>
      </c>
      <c r="X817" s="2067">
        <f>X816+X813</f>
      </c>
      <c r="Y817" s="2067">
        <f>Y816+Y813</f>
      </c>
      <c r="Z817" s="2067">
        <f>Z816+Z813</f>
      </c>
      <c r="AA817" s="2125">
        <f t="shared" si="626"/>
      </c>
      <c r="AB817" s="2126"/>
      <c r="AC817" s="2126"/>
      <c r="AD817" s="2067">
        <f>AD816+AD813</f>
      </c>
    </row>
    <row r="818">
      <c r="A818" s="2105" t="s">
        <v>1834</v>
      </c>
      <c r="B818" s="2105" t="s">
        <v>1792</v>
      </c>
      <c r="C818" s="2105"/>
      <c r="D818" s="2106" t="s">
        <v>1793</v>
      </c>
      <c r="E818" s="2106"/>
      <c r="F818" s="2106"/>
      <c r="G818" s="2106"/>
      <c r="H818" s="2106"/>
      <c r="I818" s="2106"/>
      <c r="J818" s="2107" t="s">
        <v>1794</v>
      </c>
      <c r="K818" s="2107"/>
      <c r="L818" s="2107"/>
      <c r="M818" s="2107"/>
      <c r="N818" s="2107"/>
      <c r="O818" s="2107"/>
      <c r="P818" s="2107"/>
      <c r="Q818" s="2107"/>
      <c r="R818" s="2107"/>
      <c r="S818" s="2107"/>
      <c r="T818" s="2107"/>
      <c r="U818" s="2107"/>
      <c r="V818" s="2107"/>
      <c r="W818" s="2107"/>
      <c r="X818" s="2107"/>
      <c r="Y818" s="2107"/>
      <c r="Z818" s="2107"/>
      <c r="AA818" s="2107"/>
      <c r="AB818" s="2107"/>
      <c r="AC818" s="2107"/>
      <c r="AD818" s="2108"/>
    </row>
    <row r="819">
      <c r="A819" s="2105"/>
      <c r="B819" s="2105" t="s">
        <v>1795</v>
      </c>
      <c r="C819" s="2105" t="s">
        <v>1796</v>
      </c>
      <c r="D819" s="2106" t="s">
        <v>1797</v>
      </c>
      <c r="E819" s="2109" t="s">
        <v>1798</v>
      </c>
      <c r="F819" s="2106" t="s">
        <v>1799</v>
      </c>
      <c r="G819" s="2110" t="s">
        <v>1800</v>
      </c>
      <c r="H819" s="2110" t="s">
        <v>1801</v>
      </c>
      <c r="I819" s="2110" t="s">
        <v>1802</v>
      </c>
      <c r="J819" s="2107" t="s">
        <v>1803</v>
      </c>
      <c r="K819" s="2111" t="s">
        <v>1804</v>
      </c>
      <c r="L819" s="2111" t="s">
        <v>1805</v>
      </c>
      <c r="M819" s="2111" t="s">
        <v>1806</v>
      </c>
      <c r="N819" s="2111" t="s">
        <v>1807</v>
      </c>
      <c r="O819" s="2108" t="s">
        <v>1808</v>
      </c>
      <c r="P819" s="2111" t="s">
        <v>1809</v>
      </c>
      <c r="Q819" s="2108" t="s">
        <v>1810</v>
      </c>
      <c r="R819" s="2107" t="s">
        <v>1811</v>
      </c>
      <c r="S819" s="2108" t="s">
        <v>1812</v>
      </c>
      <c r="T819" s="2108" t="s">
        <v>1813</v>
      </c>
      <c r="U819" s="2108" t="s">
        <v>1814</v>
      </c>
      <c r="V819" s="2108" t="s">
        <v>1815</v>
      </c>
      <c r="W819" s="2108" t="s">
        <v>1816</v>
      </c>
      <c r="X819" s="2108" t="s">
        <v>1817</v>
      </c>
      <c r="Y819" s="2108" t="s">
        <v>1818</v>
      </c>
      <c r="Z819" s="2108" t="s">
        <v>1819</v>
      </c>
      <c r="AA819" s="2107" t="s">
        <v>1820</v>
      </c>
      <c r="AB819" s="2112" t="s">
        <v>1821</v>
      </c>
      <c r="AC819" s="2112" t="s">
        <v>1822</v>
      </c>
      <c r="AD819" s="2108" t="s">
        <v>1823</v>
      </c>
    </row>
    <row r="820">
      <c r="A820" s="2113" t="s">
        <v>1942</v>
      </c>
      <c r="B820" s="2123" t="s">
        <v>1829</v>
      </c>
      <c r="C820" s="2103" t="s">
        <v>1826</v>
      </c>
      <c r="D820" s="2127">
        <v>374.78</v>
      </c>
      <c r="E820" s="2115">
        <v>0</v>
      </c>
      <c r="F820" s="2060">
        <f t="shared" ref="F820:F826" si="1756">E820*2000*1.2</f>
      </c>
      <c r="G820" s="2057">
        <f t="shared" ref="G820:G826" si="1000">F820/D820</f>
      </c>
      <c r="H820" s="2057">
        <f t="shared" ref="H820:H826" si="93">D820/E820</f>
      </c>
      <c r="I820" s="2057">
        <f t="shared" ref="I820:I826" si="449">F820/E820</f>
      </c>
      <c r="J820" s="2057">
        <f t="shared" ref="J820:J826" si="1858">D820/T820</f>
      </c>
      <c r="K820" s="2058">
        <f t="shared" ref="K820:K826" si="2049">O820/S820*1</f>
      </c>
      <c r="L820" s="2058">
        <f t="shared" ref="L820:L826" si="1418">T820/S820</f>
      </c>
      <c r="M820" s="2058">
        <f t="shared" ref="M820:M826" si="1596">V820/S820</f>
      </c>
      <c r="N820" s="2058">
        <f t="shared" ref="N820:N826" si="821">W820/V820</f>
      </c>
      <c r="O820" s="2059">
        <f t="shared" ref="O820:O826" si="1178">U820/P820</f>
      </c>
      <c r="P820" s="2092">
        <v>0.0196</v>
      </c>
      <c r="Q820" s="2093">
        <v>71</v>
      </c>
      <c r="R820" s="2057">
        <f t="shared" ref="R820:R825" si="271">(D820/S820)*1000</f>
      </c>
      <c r="S820" s="2059">
        <v>3829</v>
      </c>
      <c r="T820" s="2059">
        <v>44</v>
      </c>
      <c r="U820" s="2059">
        <v>4</v>
      </c>
      <c r="V820" s="2059">
        <v>69</v>
      </c>
      <c r="W820" s="2059">
        <v>3</v>
      </c>
      <c r="X820" s="2059">
        <v>0</v>
      </c>
      <c r="Y820" s="2059">
        <v>0</v>
      </c>
      <c r="Z820" s="2093">
        <v>0</v>
      </c>
      <c r="AA820" s="2057">
        <f t="shared" ref="AA820:AA826" si="627">AD820*1000/D820</f>
      </c>
      <c r="AB820" s="2094" t="s">
        <v>1935</v>
      </c>
      <c r="AC820" s="2094" t="s">
        <v>1943</v>
      </c>
      <c r="AD820" s="2093">
        <v>4</v>
      </c>
    </row>
    <row r="821">
      <c r="A821" s="2113"/>
      <c r="B821" s="2123" t="s">
        <v>1829</v>
      </c>
      <c r="C821" s="2103" t="s">
        <v>1828</v>
      </c>
      <c r="D821" s="2127">
        <v>1039.67</v>
      </c>
      <c r="E821" s="2115">
        <v>1</v>
      </c>
      <c r="F821" s="2060">
        <f t="shared" si="1756"/>
      </c>
      <c r="G821" s="2057">
        <f t="shared" si="1000"/>
      </c>
      <c r="H821" s="2057">
        <f t="shared" si="93"/>
      </c>
      <c r="I821" s="2057">
        <f t="shared" si="449"/>
      </c>
      <c r="J821" s="2057">
        <f t="shared" si="1858"/>
      </c>
      <c r="K821" s="2058">
        <f t="shared" si="2049"/>
      </c>
      <c r="L821" s="2058">
        <f t="shared" si="1418"/>
      </c>
      <c r="M821" s="2058">
        <f t="shared" si="1596"/>
      </c>
      <c r="N821" s="2058">
        <f t="shared" si="821"/>
      </c>
      <c r="O821" s="2059">
        <f t="shared" si="1178"/>
      </c>
      <c r="P821" s="2092">
        <v>0.0106</v>
      </c>
      <c r="Q821" s="2093">
        <v>48</v>
      </c>
      <c r="R821" s="2057">
        <f t="shared" si="271"/>
      </c>
      <c r="S821" s="2059">
        <v>11603</v>
      </c>
      <c r="T821" s="2059">
        <v>349</v>
      </c>
      <c r="U821" s="2059">
        <v>33</v>
      </c>
      <c r="V821" s="2059">
        <v>369</v>
      </c>
      <c r="W821" s="2059">
        <v>50</v>
      </c>
      <c r="X821" s="2093">
        <v>2</v>
      </c>
      <c r="Y821" s="2093">
        <v>1</v>
      </c>
      <c r="Z821" s="2093">
        <v>7</v>
      </c>
      <c r="AA821" s="2057">
        <f t="shared" si="627"/>
      </c>
      <c r="AB821" s="2094" t="s">
        <v>1935</v>
      </c>
      <c r="AC821" s="2094" t="s">
        <v>1943</v>
      </c>
      <c r="AD821" s="2093">
        <v>13</v>
      </c>
    </row>
    <row r="822">
      <c r="A822" s="2113"/>
      <c r="B822" s="2118" t="s">
        <v>1832</v>
      </c>
      <c r="C822" s="2118"/>
      <c r="D822" s="2064">
        <f>SUM(D820:D821)</f>
      </c>
      <c r="E822" s="2119">
        <f>SUM(E820:E821)</f>
      </c>
      <c r="F822" s="2064">
        <f t="shared" si="1756"/>
      </c>
      <c r="G822" s="2061">
        <f t="shared" si="1000"/>
      </c>
      <c r="H822" s="2061">
        <f t="shared" si="93"/>
      </c>
      <c r="I822" s="2061">
        <f t="shared" si="449"/>
      </c>
      <c r="J822" s="2061">
        <f t="shared" si="1858"/>
      </c>
      <c r="K822" s="2062">
        <f t="shared" si="2049"/>
      </c>
      <c r="L822" s="2062">
        <f t="shared" si="1418"/>
      </c>
      <c r="M822" s="2062">
        <f t="shared" si="1596"/>
      </c>
      <c r="N822" s="2062">
        <f t="shared" si="821"/>
      </c>
      <c r="O822" s="2063">
        <f t="shared" si="1178"/>
      </c>
      <c r="P822" s="2062">
        <f>AVERAGE(P820:P821)</f>
      </c>
      <c r="Q822" s="2064">
        <f>AVERAGE(Q820:Q821)</f>
      </c>
      <c r="R822" s="2061">
        <f t="shared" si="271"/>
      </c>
      <c r="S822" s="2063">
        <f>SUM(S820:S821)</f>
      </c>
      <c r="T822" s="2063">
        <f>SUM(T820:T821)</f>
      </c>
      <c r="U822" s="2063">
        <f>SUM(U820:U821)</f>
      </c>
      <c r="V822" s="2063">
        <f>SUM(V820:V821)</f>
      </c>
      <c r="W822" s="2063">
        <f>SUM(W820:W821)</f>
      </c>
      <c r="X822" s="2063">
        <f>SUM(X820:X821)</f>
      </c>
      <c r="Y822" s="2063">
        <f>SUM(Y820:Y821)</f>
      </c>
      <c r="Z822" s="2063">
        <f>SUM(Z820:Z821)</f>
      </c>
      <c r="AA822" s="2120">
        <f t="shared" si="627"/>
      </c>
      <c r="AB822" s="2121"/>
      <c r="AC822" s="2121"/>
      <c r="AD822" s="2122">
        <f>SUM(AD820:AD821)</f>
      </c>
    </row>
    <row r="823">
      <c r="A823" s="2113"/>
      <c r="B823" s="2123" t="s">
        <v>1825</v>
      </c>
      <c r="C823" s="2103" t="s">
        <v>1830</v>
      </c>
      <c r="D823" s="2127">
        <v>1226.03</v>
      </c>
      <c r="E823" s="2115">
        <v>0</v>
      </c>
      <c r="F823" s="2060">
        <f t="shared" si="1756"/>
      </c>
      <c r="G823" s="2057">
        <f t="shared" si="1000"/>
      </c>
      <c r="H823" s="2057">
        <f t="shared" si="93"/>
      </c>
      <c r="I823" s="2057">
        <f t="shared" si="449"/>
      </c>
      <c r="J823" s="2057">
        <f t="shared" si="1858"/>
      </c>
      <c r="K823" s="2058">
        <f t="shared" si="2049"/>
      </c>
      <c r="L823" s="2058">
        <f t="shared" si="1418"/>
      </c>
      <c r="M823" s="2058">
        <f t="shared" si="1596"/>
      </c>
      <c r="N823" s="2058">
        <f t="shared" si="821"/>
      </c>
      <c r="O823" s="2059">
        <f t="shared" si="1178"/>
      </c>
      <c r="P823" s="2092">
        <v>0.0142</v>
      </c>
      <c r="Q823" s="2093">
        <v>51</v>
      </c>
      <c r="R823" s="2057">
        <f t="shared" si="271"/>
      </c>
      <c r="S823" s="2059">
        <v>11974</v>
      </c>
      <c r="T823" s="2059">
        <v>426</v>
      </c>
      <c r="U823" s="2059">
        <v>47</v>
      </c>
      <c r="V823" s="2059">
        <v>476</v>
      </c>
      <c r="W823" s="2059">
        <v>40</v>
      </c>
      <c r="X823" s="2059">
        <v>5</v>
      </c>
      <c r="Y823" s="2059">
        <v>1</v>
      </c>
      <c r="Z823" s="2093">
        <v>8</v>
      </c>
      <c r="AA823" s="2057">
        <f t="shared" si="627"/>
      </c>
      <c r="AB823" s="2094" t="s">
        <v>1935</v>
      </c>
      <c r="AC823" s="2094" t="s">
        <v>1943</v>
      </c>
      <c r="AD823" s="2093">
        <v>26</v>
      </c>
    </row>
    <row r="824">
      <c r="A824" s="2113"/>
      <c r="B824" s="2123" t="s">
        <v>1825</v>
      </c>
      <c r="C824" s="2103" t="s">
        <v>1831</v>
      </c>
      <c r="D824" s="2114">
        <v>892.5899999999999</v>
      </c>
      <c r="E824" s="2115">
        <v>0</v>
      </c>
      <c r="F824" s="2060">
        <f t="shared" si="1756"/>
      </c>
      <c r="G824" s="2057">
        <f t="shared" si="1000"/>
      </c>
      <c r="H824" s="2057">
        <f t="shared" si="93"/>
      </c>
      <c r="I824" s="2057">
        <f t="shared" si="449"/>
      </c>
      <c r="J824" s="2057">
        <f t="shared" si="1858"/>
      </c>
      <c r="K824" s="2058">
        <f t="shared" si="2049"/>
      </c>
      <c r="L824" s="2058">
        <f t="shared" si="1418"/>
      </c>
      <c r="M824" s="2058">
        <f t="shared" si="1596"/>
      </c>
      <c r="N824" s="2058">
        <f t="shared" si="821"/>
      </c>
      <c r="O824" s="2059">
        <f t="shared" si="1178"/>
      </c>
      <c r="P824" s="2092">
        <v>0.0146</v>
      </c>
      <c r="Q824" s="2093">
        <v>49</v>
      </c>
      <c r="R824" s="2057">
        <f t="shared" si="271"/>
      </c>
      <c r="S824" s="2059">
        <v>8226</v>
      </c>
      <c r="T824" s="2059">
        <v>237</v>
      </c>
      <c r="U824" s="2059">
        <v>25</v>
      </c>
      <c r="V824" s="2059">
        <v>265</v>
      </c>
      <c r="W824" s="2059">
        <v>23</v>
      </c>
      <c r="X824" s="2059">
        <v>2</v>
      </c>
      <c r="Y824" s="2059">
        <v>1</v>
      </c>
      <c r="Z824" s="2093">
        <v>3</v>
      </c>
      <c r="AA824" s="2057">
        <f t="shared" si="627"/>
      </c>
      <c r="AB824" s="2094" t="s">
        <v>1935</v>
      </c>
      <c r="AC824" s="2094" t="s">
        <v>1943</v>
      </c>
      <c r="AD824" s="2093">
        <v>10</v>
      </c>
    </row>
    <row r="825">
      <c r="A825" s="2113"/>
      <c r="B825" s="2118" t="s">
        <v>1832</v>
      </c>
      <c r="C825" s="2118"/>
      <c r="D825" s="2064">
        <f>SUM(D823:D824)</f>
      </c>
      <c r="E825" s="2064">
        <f>SUM(E823:E824)</f>
      </c>
      <c r="F825" s="2064">
        <f t="shared" si="1756"/>
      </c>
      <c r="G825" s="2061">
        <f t="shared" si="1000"/>
      </c>
      <c r="H825" s="2061">
        <f t="shared" si="93"/>
      </c>
      <c r="I825" s="2061">
        <f t="shared" si="449"/>
      </c>
      <c r="J825" s="2061">
        <f t="shared" si="1858"/>
      </c>
      <c r="K825" s="2062">
        <f t="shared" si="2049"/>
      </c>
      <c r="L825" s="2062">
        <f t="shared" si="1418"/>
      </c>
      <c r="M825" s="2062">
        <f t="shared" si="1596"/>
      </c>
      <c r="N825" s="2062">
        <f t="shared" si="821"/>
      </c>
      <c r="O825" s="2063">
        <f t="shared" si="1178"/>
      </c>
      <c r="P825" s="2062">
        <f>AVERAGE(P823:P824)</f>
      </c>
      <c r="Q825" s="2064">
        <f>AVERAGE(Q823:Q824)</f>
      </c>
      <c r="R825" s="2064">
        <f t="shared" si="271"/>
      </c>
      <c r="S825" s="2063">
        <f>SUM(S823:S824)</f>
      </c>
      <c r="T825" s="2063">
        <f>SUM(T823:T824)</f>
      </c>
      <c r="U825" s="2063">
        <f>SUM(U823:U824)</f>
      </c>
      <c r="V825" s="2063">
        <f>SUM(V823:V824)</f>
      </c>
      <c r="W825" s="2063">
        <f>SUM(W823:W824)</f>
      </c>
      <c r="X825" s="2063">
        <f>SUM(X823:X824)</f>
      </c>
      <c r="Y825" s="2063">
        <f>SUM(Y823:Y824)</f>
      </c>
      <c r="Z825" s="2063">
        <f>SUM(Z823:Z824)</f>
      </c>
      <c r="AA825" s="2120">
        <f t="shared" si="627"/>
      </c>
      <c r="AB825" s="2121"/>
      <c r="AC825" s="2121"/>
      <c r="AD825" s="2122">
        <f>SUM(AD823:AD824)</f>
      </c>
    </row>
    <row r="826">
      <c r="A826" s="2113"/>
      <c r="B826" s="2124" t="s">
        <v>1833</v>
      </c>
      <c r="C826" s="2124"/>
      <c r="D826" s="2069">
        <f>D825+D822</f>
      </c>
      <c r="E826" s="2069">
        <f>E825+E822</f>
      </c>
      <c r="F826" s="2069">
        <f t="shared" si="1756"/>
      </c>
      <c r="G826" s="2065">
        <f t="shared" si="1000"/>
      </c>
      <c r="H826" s="2065">
        <f t="shared" si="93"/>
      </c>
      <c r="I826" s="2065">
        <f t="shared" si="449"/>
      </c>
      <c r="J826" s="2065">
        <f t="shared" si="1858"/>
      </c>
      <c r="K826" s="2066">
        <f t="shared" si="2049"/>
      </c>
      <c r="L826" s="2066">
        <f t="shared" si="1418"/>
      </c>
      <c r="M826" s="2066">
        <f t="shared" si="1596"/>
      </c>
      <c r="N826" s="2066">
        <f t="shared" si="821"/>
      </c>
      <c r="O826" s="2067">
        <f t="shared" si="1178"/>
      </c>
      <c r="P826" s="2068">
        <f>(P825+P822)/2</f>
      </c>
      <c r="Q826" s="2067">
        <f>(Q825+Q822)/2</f>
      </c>
      <c r="R826" s="2069">
        <f>(R825+R822)/2</f>
      </c>
      <c r="S826" s="2067">
        <f>S825+S822</f>
      </c>
      <c r="T826" s="2067">
        <f>T825+T822</f>
      </c>
      <c r="U826" s="2067">
        <f>U825+U822</f>
      </c>
      <c r="V826" s="2067">
        <f>V825+V822</f>
      </c>
      <c r="W826" s="2067">
        <f>W825+W822</f>
      </c>
      <c r="X826" s="2067">
        <f>X825+X822</f>
      </c>
      <c r="Y826" s="2067">
        <f>Y825+Y822</f>
      </c>
      <c r="Z826" s="2067">
        <f>Z825+Z822</f>
      </c>
      <c r="AA826" s="2125">
        <f t="shared" si="627"/>
      </c>
      <c r="AB826" s="2126"/>
      <c r="AC826" s="2126"/>
      <c r="AD826" s="2067">
        <f>AD825+AD822</f>
      </c>
    </row>
    <row r="827">
      <c r="A827" s="2105" t="s">
        <v>1834</v>
      </c>
      <c r="B827" s="2105" t="s">
        <v>1792</v>
      </c>
      <c r="C827" s="2105"/>
      <c r="D827" s="2106" t="s">
        <v>1793</v>
      </c>
      <c r="E827" s="2106"/>
      <c r="F827" s="2106"/>
      <c r="G827" s="2106"/>
      <c r="H827" s="2106"/>
      <c r="I827" s="2106"/>
      <c r="J827" s="2107" t="s">
        <v>1794</v>
      </c>
      <c r="K827" s="2107"/>
      <c r="L827" s="2107"/>
      <c r="M827" s="2107"/>
      <c r="N827" s="2107"/>
      <c r="O827" s="2107"/>
      <c r="P827" s="2107"/>
      <c r="Q827" s="2107"/>
      <c r="R827" s="2107"/>
      <c r="S827" s="2107"/>
      <c r="T827" s="2107"/>
      <c r="U827" s="2107"/>
      <c r="V827" s="2107"/>
      <c r="W827" s="2107"/>
      <c r="X827" s="2107"/>
      <c r="Y827" s="2107"/>
      <c r="Z827" s="2107"/>
      <c r="AA827" s="2107"/>
      <c r="AB827" s="2107"/>
      <c r="AC827" s="2107"/>
      <c r="AD827" s="2108"/>
    </row>
    <row r="828">
      <c r="A828" s="2105"/>
      <c r="B828" s="2105" t="s">
        <v>1795</v>
      </c>
      <c r="C828" s="2105" t="s">
        <v>1796</v>
      </c>
      <c r="D828" s="2106" t="s">
        <v>1797</v>
      </c>
      <c r="E828" s="2109" t="s">
        <v>1798</v>
      </c>
      <c r="F828" s="2106" t="s">
        <v>1799</v>
      </c>
      <c r="G828" s="2110" t="s">
        <v>1800</v>
      </c>
      <c r="H828" s="2110" t="s">
        <v>1801</v>
      </c>
      <c r="I828" s="2110" t="s">
        <v>1802</v>
      </c>
      <c r="J828" s="2107" t="s">
        <v>1803</v>
      </c>
      <c r="K828" s="2111" t="s">
        <v>1804</v>
      </c>
      <c r="L828" s="2111" t="s">
        <v>1805</v>
      </c>
      <c r="M828" s="2111" t="s">
        <v>1806</v>
      </c>
      <c r="N828" s="2111" t="s">
        <v>1807</v>
      </c>
      <c r="O828" s="2108" t="s">
        <v>1808</v>
      </c>
      <c r="P828" s="2111" t="s">
        <v>1809</v>
      </c>
      <c r="Q828" s="2108" t="s">
        <v>1810</v>
      </c>
      <c r="R828" s="2107" t="s">
        <v>1811</v>
      </c>
      <c r="S828" s="2108" t="s">
        <v>1812</v>
      </c>
      <c r="T828" s="2108" t="s">
        <v>1813</v>
      </c>
      <c r="U828" s="2108" t="s">
        <v>1814</v>
      </c>
      <c r="V828" s="2108" t="s">
        <v>1815</v>
      </c>
      <c r="W828" s="2108" t="s">
        <v>1816</v>
      </c>
      <c r="X828" s="2108" t="s">
        <v>1817</v>
      </c>
      <c r="Y828" s="2108" t="s">
        <v>1818</v>
      </c>
      <c r="Z828" s="2108" t="s">
        <v>1819</v>
      </c>
      <c r="AA828" s="2107" t="s">
        <v>1820</v>
      </c>
      <c r="AB828" s="2112" t="s">
        <v>1821</v>
      </c>
      <c r="AC828" s="2112" t="s">
        <v>1822</v>
      </c>
      <c r="AD828" s="2108" t="s">
        <v>1823</v>
      </c>
    </row>
    <row r="829">
      <c r="A829" s="2113" t="s">
        <v>1944</v>
      </c>
      <c r="B829" s="2123" t="s">
        <v>1829</v>
      </c>
      <c r="C829" s="2103" t="s">
        <v>1826</v>
      </c>
      <c r="D829" s="2127">
        <v>1000</v>
      </c>
      <c r="E829" s="2115">
        <v>1</v>
      </c>
      <c r="F829" s="2060">
        <f t="shared" ref="F829:F835" si="1757">E829*2000*1.2</f>
      </c>
      <c r="G829" s="2057">
        <f t="shared" ref="G829:G835" si="1001">F829/D829</f>
      </c>
      <c r="H829" s="2057">
        <f t="shared" ref="H829:H835" si="94">D829/E829</f>
      </c>
      <c r="I829" s="2057">
        <f t="shared" ref="I829:I835" si="450">F829/E829</f>
      </c>
      <c r="J829" s="2057">
        <f t="shared" ref="J829:J835" si="1859">D829/T829</f>
      </c>
      <c r="K829" s="2058">
        <f t="shared" ref="K829:K835" si="2050">O829/S829*1</f>
      </c>
      <c r="L829" s="2058">
        <f t="shared" ref="L829:L835" si="1419">T829/S829</f>
      </c>
      <c r="M829" s="2058">
        <f t="shared" ref="M829:M835" si="1597">V829/S829</f>
      </c>
      <c r="N829" s="2058">
        <f t="shared" ref="N829:N835" si="822">W829/V829</f>
      </c>
      <c r="O829" s="2059">
        <f t="shared" ref="O829:O835" si="1179">U829/P829</f>
      </c>
      <c r="P829" s="2092">
        <v>0.0102</v>
      </c>
      <c r="Q829" s="2093">
        <v>45</v>
      </c>
      <c r="R829" s="2057">
        <f t="shared" ref="R829:R834" si="272">(D829/S829)*1000</f>
      </c>
      <c r="S829" s="2059">
        <v>10221</v>
      </c>
      <c r="T829" s="2059">
        <v>215</v>
      </c>
      <c r="U829" s="2059">
        <v>28</v>
      </c>
      <c r="V829" s="2059">
        <v>226</v>
      </c>
      <c r="W829" s="2059">
        <v>18</v>
      </c>
      <c r="X829" s="2059">
        <v>1</v>
      </c>
      <c r="Y829" s="2059">
        <v>0</v>
      </c>
      <c r="Z829" s="2093">
        <v>6</v>
      </c>
      <c r="AA829" s="2057">
        <f t="shared" ref="AA829:AA835" si="628">AD829*1000/D829</f>
      </c>
      <c r="AB829" s="2094" t="s">
        <v>1935</v>
      </c>
      <c r="AC829" s="2094" t="s">
        <v>1943</v>
      </c>
      <c r="AD829" s="2093">
        <v>13</v>
      </c>
    </row>
    <row r="830">
      <c r="A830" s="2113"/>
      <c r="B830" s="2123" t="s">
        <v>1829</v>
      </c>
      <c r="C830" s="2103" t="s">
        <v>1828</v>
      </c>
      <c r="D830" s="2127">
        <v>1000</v>
      </c>
      <c r="E830" s="2115">
        <v>0</v>
      </c>
      <c r="F830" s="2060">
        <f t="shared" si="1757"/>
      </c>
      <c r="G830" s="2057">
        <f t="shared" si="1001"/>
      </c>
      <c r="H830" s="2057">
        <f t="shared" si="94"/>
      </c>
      <c r="I830" s="2057">
        <f t="shared" si="450"/>
      </c>
      <c r="J830" s="2057">
        <f t="shared" si="1859"/>
      </c>
      <c r="K830" s="2058">
        <f t="shared" si="2050"/>
      </c>
      <c r="L830" s="2058">
        <f t="shared" si="1419"/>
      </c>
      <c r="M830" s="2058">
        <f t="shared" si="1597"/>
      </c>
      <c r="N830" s="2058">
        <f t="shared" si="822"/>
      </c>
      <c r="O830" s="2059">
        <f t="shared" si="1179"/>
      </c>
      <c r="P830" s="2092">
        <v>0.0129</v>
      </c>
      <c r="Q830" s="2093">
        <v>43</v>
      </c>
      <c r="R830" s="2057">
        <f t="shared" si="272"/>
      </c>
      <c r="S830" s="2059">
        <v>10947</v>
      </c>
      <c r="T830" s="2059">
        <v>184</v>
      </c>
      <c r="U830" s="2059">
        <v>27</v>
      </c>
      <c r="V830" s="2059">
        <v>186</v>
      </c>
      <c r="W830" s="2059">
        <v>16</v>
      </c>
      <c r="X830" s="2093">
        <v>0</v>
      </c>
      <c r="Y830" s="2093">
        <v>1</v>
      </c>
      <c r="Z830" s="2093">
        <v>4</v>
      </c>
      <c r="AA830" s="2057">
        <f t="shared" si="628"/>
      </c>
      <c r="AB830" s="2094" t="s">
        <v>1935</v>
      </c>
      <c r="AC830" s="2094" t="s">
        <v>1943</v>
      </c>
      <c r="AD830" s="2093">
        <v>6</v>
      </c>
    </row>
    <row r="831">
      <c r="A831" s="2113"/>
      <c r="B831" s="2118" t="s">
        <v>1832</v>
      </c>
      <c r="C831" s="2118"/>
      <c r="D831" s="2064">
        <f>SUM(D829:D830)</f>
      </c>
      <c r="E831" s="2119">
        <f>SUM(E829:E830)</f>
      </c>
      <c r="F831" s="2064">
        <f t="shared" si="1757"/>
      </c>
      <c r="G831" s="2061">
        <f t="shared" si="1001"/>
      </c>
      <c r="H831" s="2061">
        <f t="shared" si="94"/>
      </c>
      <c r="I831" s="2061">
        <f t="shared" si="450"/>
      </c>
      <c r="J831" s="2061">
        <f t="shared" si="1859"/>
      </c>
      <c r="K831" s="2062">
        <f t="shared" si="2050"/>
      </c>
      <c r="L831" s="2062">
        <f t="shared" si="1419"/>
      </c>
      <c r="M831" s="2062">
        <f t="shared" si="1597"/>
      </c>
      <c r="N831" s="2062">
        <f t="shared" si="822"/>
      </c>
      <c r="O831" s="2063">
        <f t="shared" si="1179"/>
      </c>
      <c r="P831" s="2062">
        <f>AVERAGE(P829:P830)</f>
      </c>
      <c r="Q831" s="2064">
        <f>AVERAGE(Q829:Q830)</f>
      </c>
      <c r="R831" s="2061">
        <f t="shared" si="272"/>
      </c>
      <c r="S831" s="2063">
        <f>SUM(S829:S830)</f>
      </c>
      <c r="T831" s="2063">
        <f>SUM(T829:T830)</f>
      </c>
      <c r="U831" s="2063">
        <f>SUM(U829:U830)</f>
      </c>
      <c r="V831" s="2063">
        <f>SUM(V829:V830)</f>
      </c>
      <c r="W831" s="2063">
        <f>SUM(W829:W830)</f>
      </c>
      <c r="X831" s="2063">
        <f>SUM(X829:X830)</f>
      </c>
      <c r="Y831" s="2063">
        <f>SUM(Y829:Y830)</f>
      </c>
      <c r="Z831" s="2063">
        <f>SUM(Z829:Z830)</f>
      </c>
      <c r="AA831" s="2120">
        <f t="shared" si="628"/>
      </c>
      <c r="AB831" s="2121"/>
      <c r="AC831" s="2121"/>
      <c r="AD831" s="2122">
        <f>SUM(AD829:AD830)</f>
      </c>
    </row>
    <row r="832">
      <c r="A832" s="2113"/>
      <c r="B832" s="2123" t="s">
        <v>1847</v>
      </c>
      <c r="C832" s="2103" t="s">
        <v>1830</v>
      </c>
      <c r="D832" s="2127">
        <v>711.66</v>
      </c>
      <c r="E832" s="2115">
        <v>0</v>
      </c>
      <c r="F832" s="2060">
        <f t="shared" si="1757"/>
      </c>
      <c r="G832" s="2057">
        <f t="shared" si="1001"/>
      </c>
      <c r="H832" s="2057">
        <f t="shared" si="94"/>
      </c>
      <c r="I832" s="2057">
        <f t="shared" si="450"/>
      </c>
      <c r="J832" s="2057">
        <f t="shared" si="1859"/>
      </c>
      <c r="K832" s="2058">
        <f t="shared" si="2050"/>
      </c>
      <c r="L832" s="2058">
        <f t="shared" si="1419"/>
      </c>
      <c r="M832" s="2058">
        <f t="shared" si="1597"/>
      </c>
      <c r="N832" s="2058">
        <f t="shared" si="822"/>
      </c>
      <c r="O832" s="2059">
        <f t="shared" si="1179"/>
      </c>
      <c r="P832" s="2092">
        <v>0.0105</v>
      </c>
      <c r="Q832" s="2093">
        <v>48</v>
      </c>
      <c r="R832" s="2057">
        <f t="shared" si="272"/>
      </c>
      <c r="S832" s="2059">
        <v>6987</v>
      </c>
      <c r="T832" s="2059">
        <v>147</v>
      </c>
      <c r="U832" s="2059">
        <v>15</v>
      </c>
      <c r="V832" s="2059">
        <v>159</v>
      </c>
      <c r="W832" s="2059">
        <v>8</v>
      </c>
      <c r="X832" s="2059">
        <v>1</v>
      </c>
      <c r="Y832" s="2059">
        <v>2</v>
      </c>
      <c r="Z832" s="2093">
        <v>3</v>
      </c>
      <c r="AA832" s="2057">
        <f t="shared" si="628"/>
      </c>
      <c r="AB832" s="2094" t="s">
        <v>1935</v>
      </c>
      <c r="AC832" s="2094" t="s">
        <v>1943</v>
      </c>
      <c r="AD832" s="2093">
        <v>8</v>
      </c>
    </row>
    <row r="833">
      <c r="A833" s="2113"/>
      <c r="B833" s="2123" t="s">
        <v>1847</v>
      </c>
      <c r="C833" s="2103" t="s">
        <v>1831</v>
      </c>
      <c r="D833" s="2114">
        <v>458.48</v>
      </c>
      <c r="E833" s="2115">
        <v>2</v>
      </c>
      <c r="F833" s="2060">
        <f t="shared" si="1757"/>
      </c>
      <c r="G833" s="2057">
        <f t="shared" si="1001"/>
      </c>
      <c r="H833" s="2057">
        <f t="shared" si="94"/>
      </c>
      <c r="I833" s="2057">
        <f t="shared" si="450"/>
      </c>
      <c r="J833" s="2057">
        <f t="shared" si="1859"/>
      </c>
      <c r="K833" s="2058">
        <f t="shared" si="2050"/>
      </c>
      <c r="L833" s="2058">
        <f t="shared" si="1419"/>
      </c>
      <c r="M833" s="2058">
        <f t="shared" si="1597"/>
      </c>
      <c r="N833" s="2058">
        <f t="shared" si="822"/>
      </c>
      <c r="O833" s="2059">
        <f t="shared" si="1179"/>
      </c>
      <c r="P833" s="2092">
        <v>0.0229</v>
      </c>
      <c r="Q833" s="2093">
        <v>48</v>
      </c>
      <c r="R833" s="2057">
        <f t="shared" si="272"/>
      </c>
      <c r="S833" s="2059">
        <v>5031</v>
      </c>
      <c r="T833" s="2059">
        <v>143</v>
      </c>
      <c r="U833" s="2059">
        <v>23</v>
      </c>
      <c r="V833" s="2059">
        <v>165</v>
      </c>
      <c r="W833" s="2059">
        <v>12</v>
      </c>
      <c r="X833" s="2059">
        <v>0</v>
      </c>
      <c r="Y833" s="2059">
        <v>0</v>
      </c>
      <c r="Z833" s="2093">
        <v>0</v>
      </c>
      <c r="AA833" s="2057">
        <f t="shared" si="628"/>
      </c>
      <c r="AB833" s="2094" t="s">
        <v>1935</v>
      </c>
      <c r="AC833" s="2094" t="s">
        <v>1943</v>
      </c>
      <c r="AD833" s="2093">
        <v>10</v>
      </c>
    </row>
    <row r="834">
      <c r="A834" s="2113"/>
      <c r="B834" s="2118" t="s">
        <v>1832</v>
      </c>
      <c r="C834" s="2118"/>
      <c r="D834" s="2064">
        <f>SUM(D832:D833)</f>
      </c>
      <c r="E834" s="2064">
        <f>SUM(E832:E833)</f>
      </c>
      <c r="F834" s="2064">
        <f t="shared" si="1757"/>
      </c>
      <c r="G834" s="2061">
        <f t="shared" si="1001"/>
      </c>
      <c r="H834" s="2061">
        <f t="shared" si="94"/>
      </c>
      <c r="I834" s="2061">
        <f t="shared" si="450"/>
      </c>
      <c r="J834" s="2061">
        <f t="shared" si="1859"/>
      </c>
      <c r="K834" s="2062">
        <f t="shared" si="2050"/>
      </c>
      <c r="L834" s="2062">
        <f t="shared" si="1419"/>
      </c>
      <c r="M834" s="2062">
        <f t="shared" si="1597"/>
      </c>
      <c r="N834" s="2062">
        <f t="shared" si="822"/>
      </c>
      <c r="O834" s="2063">
        <f t="shared" si="1179"/>
      </c>
      <c r="P834" s="2062">
        <f>AVERAGE(P832:P833)</f>
      </c>
      <c r="Q834" s="2064">
        <f>AVERAGE(Q832:Q833)</f>
      </c>
      <c r="R834" s="2064">
        <f t="shared" si="272"/>
      </c>
      <c r="S834" s="2063">
        <f>SUM(S832:S833)</f>
      </c>
      <c r="T834" s="2063">
        <f>SUM(T832:T833)</f>
      </c>
      <c r="U834" s="2063">
        <f>SUM(U832:U833)</f>
      </c>
      <c r="V834" s="2063">
        <f>SUM(V832:V833)</f>
      </c>
      <c r="W834" s="2063">
        <f>SUM(W832:W833)</f>
      </c>
      <c r="X834" s="2063">
        <f>SUM(X832:X833)</f>
      </c>
      <c r="Y834" s="2063">
        <f>SUM(Y832:Y833)</f>
      </c>
      <c r="Z834" s="2063">
        <f>SUM(Z832:Z833)</f>
      </c>
      <c r="AA834" s="2120">
        <f t="shared" si="628"/>
      </c>
      <c r="AB834" s="2121"/>
      <c r="AC834" s="2121"/>
      <c r="AD834" s="2122">
        <f>SUM(AD832:AD833)</f>
      </c>
    </row>
    <row r="835">
      <c r="A835" s="2113"/>
      <c r="B835" s="2124" t="s">
        <v>1833</v>
      </c>
      <c r="C835" s="2124"/>
      <c r="D835" s="2069">
        <f>D834+D831</f>
      </c>
      <c r="E835" s="2069">
        <f>E834+E831</f>
      </c>
      <c r="F835" s="2069">
        <f t="shared" si="1757"/>
      </c>
      <c r="G835" s="2065">
        <f t="shared" si="1001"/>
      </c>
      <c r="H835" s="2065">
        <f t="shared" si="94"/>
      </c>
      <c r="I835" s="2065">
        <f t="shared" si="450"/>
      </c>
      <c r="J835" s="2065">
        <f t="shared" si="1859"/>
      </c>
      <c r="K835" s="2066">
        <f t="shared" si="2050"/>
      </c>
      <c r="L835" s="2066">
        <f t="shared" si="1419"/>
      </c>
      <c r="M835" s="2066">
        <f t="shared" si="1597"/>
      </c>
      <c r="N835" s="2066">
        <f t="shared" si="822"/>
      </c>
      <c r="O835" s="2067">
        <f t="shared" si="1179"/>
      </c>
      <c r="P835" s="2068">
        <f>(P834+P831)/2</f>
      </c>
      <c r="Q835" s="2067">
        <f>(Q834+Q831)/2</f>
      </c>
      <c r="R835" s="2069">
        <f>(R834+R831)/2</f>
      </c>
      <c r="S835" s="2067">
        <f>S834+S831</f>
      </c>
      <c r="T835" s="2067">
        <f>T834+T831</f>
      </c>
      <c r="U835" s="2067">
        <f>U834+U831</f>
      </c>
      <c r="V835" s="2067">
        <f>V834+V831</f>
      </c>
      <c r="W835" s="2067">
        <f>W834+W831</f>
      </c>
      <c r="X835" s="2067">
        <f>X834+X831</f>
      </c>
      <c r="Y835" s="2067">
        <f>Y834+Y831</f>
      </c>
      <c r="Z835" s="2067">
        <f>Z834+Z831</f>
      </c>
      <c r="AA835" s="2125">
        <f t="shared" si="628"/>
      </c>
      <c r="AB835" s="2126"/>
      <c r="AC835" s="2126"/>
      <c r="AD835" s="2067">
        <f>AD834+AD831</f>
      </c>
    </row>
    <row r="836">
      <c r="A836" s="2105" t="s">
        <v>1834</v>
      </c>
      <c r="B836" s="2105" t="s">
        <v>1792</v>
      </c>
      <c r="C836" s="2105"/>
      <c r="D836" s="2106" t="s">
        <v>1793</v>
      </c>
      <c r="E836" s="2106"/>
      <c r="F836" s="2106"/>
      <c r="G836" s="2106"/>
      <c r="H836" s="2106"/>
      <c r="I836" s="2106"/>
      <c r="J836" s="2107" t="s">
        <v>1794</v>
      </c>
      <c r="K836" s="2107"/>
      <c r="L836" s="2107"/>
      <c r="M836" s="2107"/>
      <c r="N836" s="2107"/>
      <c r="O836" s="2107"/>
      <c r="P836" s="2107"/>
      <c r="Q836" s="2107"/>
      <c r="R836" s="2107"/>
      <c r="S836" s="2107"/>
      <c r="T836" s="2107"/>
      <c r="U836" s="2107"/>
      <c r="V836" s="2107"/>
      <c r="W836" s="2107"/>
      <c r="X836" s="2107"/>
      <c r="Y836" s="2107"/>
      <c r="Z836" s="2107"/>
      <c r="AA836" s="2107"/>
      <c r="AB836" s="2107"/>
      <c r="AC836" s="2107"/>
      <c r="AD836" s="2108"/>
    </row>
    <row r="837">
      <c r="A837" s="2105"/>
      <c r="B837" s="2105" t="s">
        <v>1795</v>
      </c>
      <c r="C837" s="2105" t="s">
        <v>1796</v>
      </c>
      <c r="D837" s="2106" t="s">
        <v>1797</v>
      </c>
      <c r="E837" s="2109" t="s">
        <v>1798</v>
      </c>
      <c r="F837" s="2106" t="s">
        <v>1799</v>
      </c>
      <c r="G837" s="2110" t="s">
        <v>1800</v>
      </c>
      <c r="H837" s="2110" t="s">
        <v>1801</v>
      </c>
      <c r="I837" s="2110" t="s">
        <v>1802</v>
      </c>
      <c r="J837" s="2107" t="s">
        <v>1803</v>
      </c>
      <c r="K837" s="2111" t="s">
        <v>1804</v>
      </c>
      <c r="L837" s="2111" t="s">
        <v>1805</v>
      </c>
      <c r="M837" s="2111" t="s">
        <v>1806</v>
      </c>
      <c r="N837" s="2111" t="s">
        <v>1807</v>
      </c>
      <c r="O837" s="2108" t="s">
        <v>1808</v>
      </c>
      <c r="P837" s="2111" t="s">
        <v>1809</v>
      </c>
      <c r="Q837" s="2108" t="s">
        <v>1810</v>
      </c>
      <c r="R837" s="2107" t="s">
        <v>1811</v>
      </c>
      <c r="S837" s="2108" t="s">
        <v>1812</v>
      </c>
      <c r="T837" s="2108" t="s">
        <v>1813</v>
      </c>
      <c r="U837" s="2108" t="s">
        <v>1814</v>
      </c>
      <c r="V837" s="2108" t="s">
        <v>1815</v>
      </c>
      <c r="W837" s="2108" t="s">
        <v>1816</v>
      </c>
      <c r="X837" s="2108" t="s">
        <v>1817</v>
      </c>
      <c r="Y837" s="2108" t="s">
        <v>1818</v>
      </c>
      <c r="Z837" s="2108" t="s">
        <v>1819</v>
      </c>
      <c r="AA837" s="2107" t="s">
        <v>1820</v>
      </c>
      <c r="AB837" s="2112" t="s">
        <v>1821</v>
      </c>
      <c r="AC837" s="2112" t="s">
        <v>1822</v>
      </c>
      <c r="AD837" s="2108" t="s">
        <v>1823</v>
      </c>
    </row>
    <row r="838">
      <c r="A838" s="2113" t="s">
        <v>1945</v>
      </c>
      <c r="B838" s="2123" t="s">
        <v>1837</v>
      </c>
      <c r="C838" s="2103" t="s">
        <v>1826</v>
      </c>
      <c r="D838" s="2127">
        <v>1009.51</v>
      </c>
      <c r="E838" s="2115">
        <v>2</v>
      </c>
      <c r="F838" s="2060">
        <f t="shared" ref="F838:F844" si="1758">E838*2000*1.2</f>
      </c>
      <c r="G838" s="2057">
        <f t="shared" ref="G838:G844" si="1002">F838/D838</f>
      </c>
      <c r="H838" s="2057">
        <f t="shared" ref="H838:H844" si="95">D838/E838</f>
      </c>
      <c r="I838" s="2057">
        <f t="shared" ref="I838:I844" si="451">F838/E838</f>
      </c>
      <c r="J838" s="2057">
        <f t="shared" ref="J838:J844" si="1860">D838/T838</f>
      </c>
      <c r="K838" s="2058">
        <f t="shared" ref="K838:K844" si="2051">O838/S838*1</f>
      </c>
      <c r="L838" s="2058">
        <f t="shared" ref="L838:L844" si="1420">T838/S838</f>
      </c>
      <c r="M838" s="2058">
        <f t="shared" ref="M838:M844" si="1598">V838/S838</f>
      </c>
      <c r="N838" s="2058">
        <f t="shared" ref="N838:N844" si="823">W838/V838</f>
      </c>
      <c r="O838" s="2059">
        <f t="shared" ref="O838:O844" si="1180">U838/P838</f>
      </c>
      <c r="P838" s="2092">
        <v>0.0135</v>
      </c>
      <c r="Q838" s="2093">
        <v>59</v>
      </c>
      <c r="R838" s="2057">
        <f t="shared" ref="R838:R843" si="273">(D838/S838)*1000</f>
      </c>
      <c r="S838" s="2059">
        <v>10244</v>
      </c>
      <c r="T838" s="2059">
        <v>199</v>
      </c>
      <c r="U838" s="2059">
        <v>32</v>
      </c>
      <c r="V838" s="2059">
        <v>210</v>
      </c>
      <c r="W838" s="2059">
        <v>12</v>
      </c>
      <c r="X838" s="2059">
        <v>2</v>
      </c>
      <c r="Y838" s="2059">
        <v>0</v>
      </c>
      <c r="Z838" s="2093">
        <v>13</v>
      </c>
      <c r="AA838" s="2057">
        <f t="shared" ref="AA838:AA844" si="629">AD838*1000/D838</f>
      </c>
      <c r="AB838" s="2094" t="s">
        <v>1935</v>
      </c>
      <c r="AC838" s="2094" t="s">
        <v>1930</v>
      </c>
      <c r="AD838" s="2093">
        <v>7</v>
      </c>
    </row>
    <row r="839">
      <c r="A839" s="2113"/>
      <c r="B839" s="2123" t="s">
        <v>1837</v>
      </c>
      <c r="C839" s="2103" t="s">
        <v>1828</v>
      </c>
      <c r="D839" s="2127">
        <v>1007.52</v>
      </c>
      <c r="E839" s="2115">
        <v>2</v>
      </c>
      <c r="F839" s="2060">
        <f t="shared" si="1758"/>
      </c>
      <c r="G839" s="2057">
        <f t="shared" si="1002"/>
      </c>
      <c r="H839" s="2057">
        <f t="shared" si="95"/>
      </c>
      <c r="I839" s="2057">
        <f t="shared" si="451"/>
      </c>
      <c r="J839" s="2057">
        <f t="shared" si="1860"/>
      </c>
      <c r="K839" s="2058">
        <f t="shared" si="2051"/>
      </c>
      <c r="L839" s="2058">
        <f t="shared" si="1420"/>
      </c>
      <c r="M839" s="2058">
        <f t="shared" si="1598"/>
      </c>
      <c r="N839" s="2058">
        <f t="shared" si="823"/>
      </c>
      <c r="O839" s="2059">
        <f t="shared" si="1180"/>
      </c>
      <c r="P839" s="2092">
        <v>0.0141</v>
      </c>
      <c r="Q839" s="2093">
        <v>61</v>
      </c>
      <c r="R839" s="2057">
        <f t="shared" si="273"/>
      </c>
      <c r="S839" s="2059">
        <v>11075</v>
      </c>
      <c r="T839" s="2059">
        <v>242</v>
      </c>
      <c r="U839" s="2059">
        <v>39</v>
      </c>
      <c r="V839" s="2059">
        <v>270</v>
      </c>
      <c r="W839" s="2059">
        <v>33</v>
      </c>
      <c r="X839" s="2093">
        <v>4</v>
      </c>
      <c r="Y839" s="2093">
        <v>0</v>
      </c>
      <c r="Z839" s="2093">
        <v>1</v>
      </c>
      <c r="AA839" s="2057">
        <f t="shared" si="629"/>
      </c>
      <c r="AB839" s="2094" t="s">
        <v>1935</v>
      </c>
      <c r="AC839" s="2094" t="s">
        <v>1930</v>
      </c>
      <c r="AD839" s="2093">
        <v>13</v>
      </c>
    </row>
    <row r="840">
      <c r="A840" s="2113"/>
      <c r="B840" s="2118" t="s">
        <v>1832</v>
      </c>
      <c r="C840" s="2118"/>
      <c r="D840" s="2064">
        <f>SUM(D838:D839)</f>
      </c>
      <c r="E840" s="2119">
        <f>SUM(E838:E839)</f>
      </c>
      <c r="F840" s="2064">
        <f t="shared" si="1758"/>
      </c>
      <c r="G840" s="2061">
        <f t="shared" si="1002"/>
      </c>
      <c r="H840" s="2061">
        <f t="shared" si="95"/>
      </c>
      <c r="I840" s="2061">
        <f t="shared" si="451"/>
      </c>
      <c r="J840" s="2061">
        <f t="shared" si="1860"/>
      </c>
      <c r="K840" s="2062">
        <f t="shared" si="2051"/>
      </c>
      <c r="L840" s="2062">
        <f t="shared" si="1420"/>
      </c>
      <c r="M840" s="2062">
        <f t="shared" si="1598"/>
      </c>
      <c r="N840" s="2062">
        <f t="shared" si="823"/>
      </c>
      <c r="O840" s="2063">
        <f t="shared" si="1180"/>
      </c>
      <c r="P840" s="2062">
        <f>AVERAGE(P838:P839)</f>
      </c>
      <c r="Q840" s="2064">
        <f>AVERAGE(Q838:Q839)</f>
      </c>
      <c r="R840" s="2061">
        <f t="shared" si="273"/>
      </c>
      <c r="S840" s="2063">
        <f>SUM(S838:S839)</f>
      </c>
      <c r="T840" s="2063">
        <f>SUM(T838:T839)</f>
      </c>
      <c r="U840" s="2063">
        <f>SUM(U838:U839)</f>
      </c>
      <c r="V840" s="2063">
        <f>SUM(V838:V839)</f>
      </c>
      <c r="W840" s="2063">
        <f>SUM(W838:W839)</f>
      </c>
      <c r="X840" s="2063">
        <f>SUM(X838:X839)</f>
      </c>
      <c r="Y840" s="2063">
        <f>SUM(Y838:Y839)</f>
      </c>
      <c r="Z840" s="2063">
        <f>SUM(Z838:Z839)</f>
      </c>
      <c r="AA840" s="2120">
        <f t="shared" si="629"/>
      </c>
      <c r="AB840" s="2121"/>
      <c r="AC840" s="2121"/>
      <c r="AD840" s="2122">
        <f>SUM(AD838:AD839)</f>
      </c>
    </row>
    <row r="841">
      <c r="A841" s="2113"/>
      <c r="B841" s="2123" t="s">
        <v>1829</v>
      </c>
      <c r="C841" s="2103" t="s">
        <v>1830</v>
      </c>
      <c r="D841" s="2127">
        <v>981.44</v>
      </c>
      <c r="E841" s="2115">
        <v>0</v>
      </c>
      <c r="F841" s="2060">
        <f t="shared" si="1758"/>
      </c>
      <c r="G841" s="2057">
        <f t="shared" si="1002"/>
      </c>
      <c r="H841" s="2057">
        <f t="shared" si="95"/>
      </c>
      <c r="I841" s="2057">
        <f t="shared" si="451"/>
      </c>
      <c r="J841" s="2057">
        <f t="shared" si="1860"/>
      </c>
      <c r="K841" s="2058">
        <f t="shared" si="2051"/>
      </c>
      <c r="L841" s="2058">
        <f t="shared" si="1420"/>
      </c>
      <c r="M841" s="2058">
        <f t="shared" si="1598"/>
      </c>
      <c r="N841" s="2058">
        <f t="shared" si="823"/>
      </c>
      <c r="O841" s="2059">
        <f t="shared" si="1180"/>
      </c>
      <c r="P841" s="2092">
        <v>0.0137</v>
      </c>
      <c r="Q841" s="2093">
        <v>56</v>
      </c>
      <c r="R841" s="2057">
        <f t="shared" si="273"/>
      </c>
      <c r="S841" s="2059">
        <v>10084</v>
      </c>
      <c r="T841" s="2059">
        <v>228</v>
      </c>
      <c r="U841" s="2059">
        <v>35</v>
      </c>
      <c r="V841" s="2059">
        <v>239</v>
      </c>
      <c r="W841" s="2059">
        <v>27</v>
      </c>
      <c r="X841" s="2059">
        <v>1</v>
      </c>
      <c r="Y841" s="2059">
        <v>0</v>
      </c>
      <c r="Z841" s="2093">
        <v>8</v>
      </c>
      <c r="AA841" s="2057">
        <f t="shared" si="629"/>
      </c>
      <c r="AB841" s="2094" t="s">
        <v>1935</v>
      </c>
      <c r="AC841" s="2094" t="s">
        <v>1930</v>
      </c>
      <c r="AD841" s="2093">
        <v>28</v>
      </c>
    </row>
    <row r="842">
      <c r="A842" s="2113"/>
      <c r="B842" s="2123" t="s">
        <v>1829</v>
      </c>
      <c r="C842" s="2103" t="s">
        <v>1831</v>
      </c>
      <c r="D842" s="2127">
        <v>879.18</v>
      </c>
      <c r="E842" s="2115">
        <v>1</v>
      </c>
      <c r="F842" s="2060">
        <f t="shared" si="1758"/>
      </c>
      <c r="G842" s="2057">
        <f t="shared" si="1002"/>
      </c>
      <c r="H842" s="2057">
        <f t="shared" si="95"/>
      </c>
      <c r="I842" s="2057">
        <f t="shared" si="451"/>
      </c>
      <c r="J842" s="2057">
        <f t="shared" si="1860"/>
      </c>
      <c r="K842" s="2058">
        <f t="shared" si="2051"/>
      </c>
      <c r="L842" s="2058">
        <f t="shared" si="1420"/>
      </c>
      <c r="M842" s="2058">
        <f t="shared" si="1598"/>
      </c>
      <c r="N842" s="2058">
        <f t="shared" si="823"/>
      </c>
      <c r="O842" s="2059">
        <f t="shared" si="1180"/>
      </c>
      <c r="P842" s="2092">
        <v>0.023</v>
      </c>
      <c r="Q842" s="2093">
        <v>56</v>
      </c>
      <c r="R842" s="2057">
        <f t="shared" si="273"/>
      </c>
      <c r="S842" s="2059">
        <v>10096</v>
      </c>
      <c r="T842" s="2059">
        <v>271</v>
      </c>
      <c r="U842" s="2059">
        <v>34</v>
      </c>
      <c r="V842" s="2059">
        <v>294</v>
      </c>
      <c r="W842" s="2059">
        <v>24</v>
      </c>
      <c r="X842" s="2059">
        <v>4</v>
      </c>
      <c r="Y842" s="2059">
        <v>0</v>
      </c>
      <c r="Z842" s="2093">
        <v>9</v>
      </c>
      <c r="AA842" s="2057">
        <f t="shared" si="629"/>
      </c>
      <c r="AB842" s="2094" t="s">
        <v>1935</v>
      </c>
      <c r="AC842" s="2094" t="s">
        <v>1930</v>
      </c>
      <c r="AD842" s="2093">
        <v>13</v>
      </c>
    </row>
    <row r="843">
      <c r="A843" s="2113"/>
      <c r="B843" s="2118" t="s">
        <v>1832</v>
      </c>
      <c r="C843" s="2118"/>
      <c r="D843" s="2064">
        <f>SUM(D841:D842)</f>
      </c>
      <c r="E843" s="2064">
        <f>SUM(E841:E842)</f>
      </c>
      <c r="F843" s="2064">
        <f t="shared" si="1758"/>
      </c>
      <c r="G843" s="2061">
        <f t="shared" si="1002"/>
      </c>
      <c r="H843" s="2061">
        <f t="shared" si="95"/>
      </c>
      <c r="I843" s="2061">
        <f t="shared" si="451"/>
      </c>
      <c r="J843" s="2061">
        <f t="shared" si="1860"/>
      </c>
      <c r="K843" s="2062">
        <f t="shared" si="2051"/>
      </c>
      <c r="L843" s="2062">
        <f t="shared" si="1420"/>
      </c>
      <c r="M843" s="2062">
        <f t="shared" si="1598"/>
      </c>
      <c r="N843" s="2062">
        <f t="shared" si="823"/>
      </c>
      <c r="O843" s="2063">
        <f t="shared" si="1180"/>
      </c>
      <c r="P843" s="2062">
        <f>AVERAGE(P841:P842)</f>
      </c>
      <c r="Q843" s="2064">
        <f>AVERAGE(Q841:Q842)</f>
      </c>
      <c r="R843" s="2064">
        <f t="shared" si="273"/>
      </c>
      <c r="S843" s="2063">
        <f>SUM(S841:S842)</f>
      </c>
      <c r="T843" s="2063">
        <f>SUM(T841:T842)</f>
      </c>
      <c r="U843" s="2063">
        <f>SUM(U841:U842)</f>
      </c>
      <c r="V843" s="2063">
        <f>SUM(V841:V842)</f>
      </c>
      <c r="W843" s="2063">
        <f>SUM(W841:W842)</f>
      </c>
      <c r="X843" s="2063">
        <f>SUM(X841:X842)</f>
      </c>
      <c r="Y843" s="2063">
        <f>SUM(Y841:Y842)</f>
      </c>
      <c r="Z843" s="2063">
        <f>SUM(Z841:Z842)</f>
      </c>
      <c r="AA843" s="2120">
        <f t="shared" si="629"/>
      </c>
      <c r="AB843" s="2121"/>
      <c r="AC843" s="2121"/>
      <c r="AD843" s="2122">
        <f>SUM(AD841:AD842)</f>
      </c>
    </row>
    <row r="844">
      <c r="A844" s="2113"/>
      <c r="B844" s="2124" t="s">
        <v>1833</v>
      </c>
      <c r="C844" s="2124"/>
      <c r="D844" s="2069">
        <f>D843+D840</f>
      </c>
      <c r="E844" s="2069">
        <f>E843+E840</f>
      </c>
      <c r="F844" s="2069">
        <f t="shared" si="1758"/>
      </c>
      <c r="G844" s="2065">
        <f t="shared" si="1002"/>
      </c>
      <c r="H844" s="2065">
        <f t="shared" si="95"/>
      </c>
      <c r="I844" s="2065">
        <f t="shared" si="451"/>
      </c>
      <c r="J844" s="2065">
        <f t="shared" si="1860"/>
      </c>
      <c r="K844" s="2066">
        <f t="shared" si="2051"/>
      </c>
      <c r="L844" s="2066">
        <f t="shared" si="1420"/>
      </c>
      <c r="M844" s="2066">
        <f t="shared" si="1598"/>
      </c>
      <c r="N844" s="2066">
        <f t="shared" si="823"/>
      </c>
      <c r="O844" s="2067">
        <f t="shared" si="1180"/>
      </c>
      <c r="P844" s="2068">
        <f>(P843+P840)/2</f>
      </c>
      <c r="Q844" s="2067">
        <f>(Q843+Q840)/2</f>
      </c>
      <c r="R844" s="2069">
        <f>(R843+R840)/2</f>
      </c>
      <c r="S844" s="2067">
        <f>S843+S840</f>
      </c>
      <c r="T844" s="2067">
        <f>T843+T840</f>
      </c>
      <c r="U844" s="2067">
        <f>U843+U840</f>
      </c>
      <c r="V844" s="2067">
        <f>V843+V840</f>
      </c>
      <c r="W844" s="2067">
        <f>W843+W840</f>
      </c>
      <c r="X844" s="2067">
        <f>X843+X840</f>
      </c>
      <c r="Y844" s="2067">
        <f>Y843+Y840</f>
      </c>
      <c r="Z844" s="2067">
        <f>Z843+Z840</f>
      </c>
      <c r="AA844" s="2125">
        <f t="shared" si="629"/>
      </c>
      <c r="AB844" s="2126"/>
      <c r="AC844" s="2126"/>
      <c r="AD844" s="2067">
        <f>AD843+AD840</f>
      </c>
    </row>
    <row r="845">
      <c r="A845" s="2105" t="s">
        <v>1834</v>
      </c>
      <c r="B845" s="2105" t="s">
        <v>1792</v>
      </c>
      <c r="C845" s="2105"/>
      <c r="D845" s="2106" t="s">
        <v>1793</v>
      </c>
      <c r="E845" s="2106"/>
      <c r="F845" s="2106"/>
      <c r="G845" s="2106"/>
      <c r="H845" s="2106"/>
      <c r="I845" s="2106"/>
      <c r="J845" s="2107" t="s">
        <v>1794</v>
      </c>
      <c r="K845" s="2107"/>
      <c r="L845" s="2107"/>
      <c r="M845" s="2107"/>
      <c r="N845" s="2107"/>
      <c r="O845" s="2107"/>
      <c r="P845" s="2107"/>
      <c r="Q845" s="2107"/>
      <c r="R845" s="2107"/>
      <c r="S845" s="2107"/>
      <c r="T845" s="2107"/>
      <c r="U845" s="2107"/>
      <c r="V845" s="2107"/>
      <c r="W845" s="2107"/>
      <c r="X845" s="2107"/>
      <c r="Y845" s="2107"/>
      <c r="Z845" s="2107"/>
      <c r="AA845" s="2107"/>
      <c r="AB845" s="2107"/>
      <c r="AC845" s="2107"/>
      <c r="AD845" s="2108"/>
    </row>
    <row r="846">
      <c r="A846" s="2105"/>
      <c r="B846" s="2105" t="s">
        <v>1795</v>
      </c>
      <c r="C846" s="2105" t="s">
        <v>1796</v>
      </c>
      <c r="D846" s="2106" t="s">
        <v>1797</v>
      </c>
      <c r="E846" s="2109" t="s">
        <v>1798</v>
      </c>
      <c r="F846" s="2106" t="s">
        <v>1799</v>
      </c>
      <c r="G846" s="2110" t="s">
        <v>1800</v>
      </c>
      <c r="H846" s="2110" t="s">
        <v>1801</v>
      </c>
      <c r="I846" s="2110" t="s">
        <v>1802</v>
      </c>
      <c r="J846" s="2107" t="s">
        <v>1803</v>
      </c>
      <c r="K846" s="2111" t="s">
        <v>1804</v>
      </c>
      <c r="L846" s="2111" t="s">
        <v>1805</v>
      </c>
      <c r="M846" s="2111" t="s">
        <v>1806</v>
      </c>
      <c r="N846" s="2111" t="s">
        <v>1807</v>
      </c>
      <c r="O846" s="2108" t="s">
        <v>1808</v>
      </c>
      <c r="P846" s="2111" t="s">
        <v>1809</v>
      </c>
      <c r="Q846" s="2108" t="s">
        <v>1810</v>
      </c>
      <c r="R846" s="2107" t="s">
        <v>1811</v>
      </c>
      <c r="S846" s="2108" t="s">
        <v>1812</v>
      </c>
      <c r="T846" s="2108" t="s">
        <v>1813</v>
      </c>
      <c r="U846" s="2108" t="s">
        <v>1814</v>
      </c>
      <c r="V846" s="2108" t="s">
        <v>1815</v>
      </c>
      <c r="W846" s="2108" t="s">
        <v>1816</v>
      </c>
      <c r="X846" s="2108" t="s">
        <v>1817</v>
      </c>
      <c r="Y846" s="2108" t="s">
        <v>1818</v>
      </c>
      <c r="Z846" s="2108" t="s">
        <v>1819</v>
      </c>
      <c r="AA846" s="2107" t="s">
        <v>1820</v>
      </c>
      <c r="AB846" s="2112" t="s">
        <v>1821</v>
      </c>
      <c r="AC846" s="2112" t="s">
        <v>1822</v>
      </c>
      <c r="AD846" s="2108" t="s">
        <v>1823</v>
      </c>
    </row>
    <row r="847">
      <c r="A847" s="2113" t="s">
        <v>1946</v>
      </c>
      <c r="B847" s="2123" t="s">
        <v>1837</v>
      </c>
      <c r="C847" s="2103" t="s">
        <v>1826</v>
      </c>
      <c r="D847" s="2127">
        <v>1006.94</v>
      </c>
      <c r="E847" s="2115">
        <v>1</v>
      </c>
      <c r="F847" s="2060">
        <f t="shared" ref="F847:F853" si="1759">E847*2000*1.2</f>
      </c>
      <c r="G847" s="2057">
        <f t="shared" ref="G847:G853" si="1003">F847/D847</f>
      </c>
      <c r="H847" s="2057">
        <f t="shared" ref="H847:H853" si="96">D847/E847</f>
      </c>
      <c r="I847" s="2057">
        <f t="shared" ref="I847:I853" si="452">F847/E847</f>
      </c>
      <c r="J847" s="2057">
        <f t="shared" ref="J847:J853" si="1861">D847/T847</f>
      </c>
      <c r="K847" s="2058">
        <f t="shared" ref="K847:K853" si="2052">O847/S847*1</f>
      </c>
      <c r="L847" s="2058">
        <f t="shared" ref="L847:L853" si="1421">T847/S847</f>
      </c>
      <c r="M847" s="2058">
        <f t="shared" ref="M847:M853" si="1599">V847/S847</f>
      </c>
      <c r="N847" s="2058">
        <f t="shared" ref="N847:N853" si="824">W847/V847</f>
      </c>
      <c r="O847" s="2059">
        <f t="shared" ref="O847:O853" si="1181">U847/P847</f>
      </c>
      <c r="P847" s="2092">
        <v>0.0149</v>
      </c>
      <c r="Q847" s="2093">
        <v>46</v>
      </c>
      <c r="R847" s="2057">
        <f t="shared" ref="R847:R852" si="274">(D847/S847)*1000</f>
      </c>
      <c r="S847" s="2059">
        <v>9968</v>
      </c>
      <c r="T847" s="2059">
        <v>210</v>
      </c>
      <c r="U847" s="2059">
        <v>38</v>
      </c>
      <c r="V847" s="2059">
        <v>220</v>
      </c>
      <c r="W847" s="2059">
        <v>19</v>
      </c>
      <c r="X847" s="2059">
        <v>2</v>
      </c>
      <c r="Y847" s="2059">
        <v>1</v>
      </c>
      <c r="Z847" s="2093">
        <v>5</v>
      </c>
      <c r="AA847" s="2057">
        <f t="shared" ref="AA847:AA853" si="630">AD847*1000/D847</f>
      </c>
      <c r="AB847" s="2094" t="s">
        <v>1935</v>
      </c>
      <c r="AC847" s="2094" t="s">
        <v>1930</v>
      </c>
      <c r="AD847" s="2093">
        <v>8</v>
      </c>
    </row>
    <row r="848">
      <c r="A848" s="2113"/>
      <c r="B848" s="2123" t="s">
        <v>1837</v>
      </c>
      <c r="C848" s="2103" t="s">
        <v>1828</v>
      </c>
      <c r="D848" s="2127">
        <v>1006.36</v>
      </c>
      <c r="E848" s="2115">
        <v>0</v>
      </c>
      <c r="F848" s="2060">
        <f t="shared" si="1759"/>
      </c>
      <c r="G848" s="2057">
        <f t="shared" si="1003"/>
      </c>
      <c r="H848" s="2057">
        <f t="shared" si="96"/>
      </c>
      <c r="I848" s="2057">
        <f t="shared" si="452"/>
      </c>
      <c r="J848" s="2057">
        <f t="shared" si="1861"/>
      </c>
      <c r="K848" s="2058">
        <f t="shared" si="2052"/>
      </c>
      <c r="L848" s="2058">
        <f t="shared" si="1421"/>
      </c>
      <c r="M848" s="2058">
        <f t="shared" si="1599"/>
      </c>
      <c r="N848" s="2058">
        <f t="shared" si="824"/>
      </c>
      <c r="O848" s="2059">
        <f t="shared" si="1181"/>
      </c>
      <c r="P848" s="2092">
        <v>0.0143</v>
      </c>
      <c r="Q848" s="2093">
        <v>51</v>
      </c>
      <c r="R848" s="2057">
        <f t="shared" si="274"/>
      </c>
      <c r="S848" s="2059">
        <v>9809</v>
      </c>
      <c r="T848" s="2059">
        <v>157</v>
      </c>
      <c r="U848" s="2059">
        <v>26</v>
      </c>
      <c r="V848" s="2059">
        <v>164</v>
      </c>
      <c r="W848" s="2059">
        <v>23</v>
      </c>
      <c r="X848" s="2093">
        <v>1</v>
      </c>
      <c r="Y848" s="2093">
        <v>0</v>
      </c>
      <c r="Z848" s="2093">
        <v>9</v>
      </c>
      <c r="AA848" s="2057">
        <f t="shared" si="630"/>
      </c>
      <c r="AB848" s="2094" t="s">
        <v>1935</v>
      </c>
      <c r="AC848" s="2094" t="s">
        <v>1930</v>
      </c>
      <c r="AD848" s="2093">
        <v>10</v>
      </c>
    </row>
    <row r="849">
      <c r="A849" s="2113"/>
      <c r="B849" s="2118" t="s">
        <v>1832</v>
      </c>
      <c r="C849" s="2118"/>
      <c r="D849" s="2064">
        <f>SUM(D847:D848)</f>
      </c>
      <c r="E849" s="2119">
        <f>SUM(E847:E848)</f>
      </c>
      <c r="F849" s="2064">
        <f t="shared" si="1759"/>
      </c>
      <c r="G849" s="2061">
        <f t="shared" si="1003"/>
      </c>
      <c r="H849" s="2061">
        <f t="shared" si="96"/>
      </c>
      <c r="I849" s="2061">
        <f t="shared" si="452"/>
      </c>
      <c r="J849" s="2061">
        <f t="shared" si="1861"/>
      </c>
      <c r="K849" s="2062">
        <f t="shared" si="2052"/>
      </c>
      <c r="L849" s="2062">
        <f t="shared" si="1421"/>
      </c>
      <c r="M849" s="2062">
        <f t="shared" si="1599"/>
      </c>
      <c r="N849" s="2062">
        <f t="shared" si="824"/>
      </c>
      <c r="O849" s="2063">
        <f t="shared" si="1181"/>
      </c>
      <c r="P849" s="2062">
        <f>AVERAGE(P847:P848)</f>
      </c>
      <c r="Q849" s="2064">
        <f>AVERAGE(Q847:Q848)</f>
      </c>
      <c r="R849" s="2061">
        <f t="shared" si="274"/>
      </c>
      <c r="S849" s="2063">
        <f>SUM(S847:S848)</f>
      </c>
      <c r="T849" s="2063">
        <f>SUM(T847:T848)</f>
      </c>
      <c r="U849" s="2063">
        <f>SUM(U847:U848)</f>
      </c>
      <c r="V849" s="2063">
        <f>SUM(V847:V848)</f>
      </c>
      <c r="W849" s="2063">
        <f>SUM(W847:W848)</f>
      </c>
      <c r="X849" s="2063">
        <f>SUM(X847:X848)</f>
      </c>
      <c r="Y849" s="2063">
        <f>SUM(Y847:Y848)</f>
      </c>
      <c r="Z849" s="2063">
        <f>SUM(Z847:Z848)</f>
      </c>
      <c r="AA849" s="2120">
        <f t="shared" si="630"/>
      </c>
      <c r="AB849" s="2121"/>
      <c r="AC849" s="2121"/>
      <c r="AD849" s="2122">
        <f>SUM(AD847:AD848)</f>
      </c>
    </row>
    <row r="850">
      <c r="A850" s="2113"/>
      <c r="B850" s="2123" t="s">
        <v>1825</v>
      </c>
      <c r="C850" s="2103" t="s">
        <v>1830</v>
      </c>
      <c r="D850" s="2127">
        <v>994.56</v>
      </c>
      <c r="E850" s="2115">
        <v>0</v>
      </c>
      <c r="F850" s="2060">
        <f t="shared" si="1759"/>
      </c>
      <c r="G850" s="2057">
        <f t="shared" si="1003"/>
      </c>
      <c r="H850" s="2057">
        <f t="shared" si="96"/>
      </c>
      <c r="I850" s="2057">
        <f t="shared" si="452"/>
      </c>
      <c r="J850" s="2057">
        <f t="shared" si="1861"/>
      </c>
      <c r="K850" s="2058">
        <f t="shared" si="2052"/>
      </c>
      <c r="L850" s="2058">
        <f t="shared" si="1421"/>
      </c>
      <c r="M850" s="2058">
        <f t="shared" si="1599"/>
      </c>
      <c r="N850" s="2058">
        <f t="shared" si="824"/>
      </c>
      <c r="O850" s="2059">
        <f t="shared" si="1181"/>
      </c>
      <c r="P850" s="2092">
        <v>0.0229</v>
      </c>
      <c r="Q850" s="2093">
        <v>61</v>
      </c>
      <c r="R850" s="2057">
        <f t="shared" si="274"/>
      </c>
      <c r="S850" s="2059">
        <v>9167</v>
      </c>
      <c r="T850" s="2059">
        <v>229</v>
      </c>
      <c r="U850" s="2059">
        <v>36</v>
      </c>
      <c r="V850" s="2059">
        <v>247</v>
      </c>
      <c r="W850" s="2059">
        <v>20</v>
      </c>
      <c r="X850" s="2059">
        <v>0</v>
      </c>
      <c r="Y850" s="2059">
        <v>0</v>
      </c>
      <c r="Z850" s="2093">
        <v>3</v>
      </c>
      <c r="AA850" s="2057">
        <f t="shared" si="630"/>
      </c>
      <c r="AB850" s="2094" t="s">
        <v>1935</v>
      </c>
      <c r="AC850" s="2094" t="s">
        <v>1930</v>
      </c>
      <c r="AD850" s="2093">
        <v>19</v>
      </c>
    </row>
    <row r="851">
      <c r="A851" s="2113"/>
      <c r="B851" s="2123" t="s">
        <v>1825</v>
      </c>
      <c r="C851" s="2103" t="s">
        <v>1831</v>
      </c>
      <c r="D851" s="2127">
        <v>408.49</v>
      </c>
      <c r="E851" s="2115">
        <v>0</v>
      </c>
      <c r="F851" s="2060">
        <f t="shared" si="1759"/>
      </c>
      <c r="G851" s="2057">
        <f t="shared" si="1003"/>
      </c>
      <c r="H851" s="2057">
        <f t="shared" si="96"/>
      </c>
      <c r="I851" s="2057">
        <f t="shared" si="452"/>
      </c>
      <c r="J851" s="2057">
        <f t="shared" si="1861"/>
      </c>
      <c r="K851" s="2058">
        <f t="shared" si="2052"/>
      </c>
      <c r="L851" s="2058">
        <f t="shared" si="1421"/>
      </c>
      <c r="M851" s="2058">
        <f t="shared" si="1599"/>
      </c>
      <c r="N851" s="2058">
        <f t="shared" si="824"/>
      </c>
      <c r="O851" s="2059">
        <f t="shared" si="1181"/>
      </c>
      <c r="P851" s="2092">
        <v>0.0189</v>
      </c>
      <c r="Q851" s="2093">
        <v>72</v>
      </c>
      <c r="R851" s="2057">
        <f t="shared" si="274"/>
      </c>
      <c r="S851" s="2059">
        <v>4481</v>
      </c>
      <c r="T851" s="2059">
        <v>68</v>
      </c>
      <c r="U851" s="2059">
        <v>13</v>
      </c>
      <c r="V851" s="2059">
        <v>68</v>
      </c>
      <c r="W851" s="2059">
        <v>30</v>
      </c>
      <c r="X851" s="2059">
        <v>0</v>
      </c>
      <c r="Y851" s="2059">
        <v>0</v>
      </c>
      <c r="Z851" s="2093">
        <v>4</v>
      </c>
      <c r="AA851" s="2057">
        <f t="shared" si="630"/>
      </c>
      <c r="AB851" s="2094" t="s">
        <v>1935</v>
      </c>
      <c r="AC851" s="2094" t="s">
        <v>1930</v>
      </c>
      <c r="AD851" s="2093">
        <v>11</v>
      </c>
    </row>
    <row r="852">
      <c r="A852" s="2113"/>
      <c r="B852" s="2118" t="s">
        <v>1832</v>
      </c>
      <c r="C852" s="2118"/>
      <c r="D852" s="2064">
        <f>SUM(D850:D851)</f>
      </c>
      <c r="E852" s="2064">
        <f>SUM(E850:E851)</f>
      </c>
      <c r="F852" s="2064">
        <f t="shared" si="1759"/>
      </c>
      <c r="G852" s="2061">
        <f t="shared" si="1003"/>
      </c>
      <c r="H852" s="2061">
        <f t="shared" si="96"/>
      </c>
      <c r="I852" s="2061">
        <f t="shared" si="452"/>
      </c>
      <c r="J852" s="2061">
        <f t="shared" si="1861"/>
      </c>
      <c r="K852" s="2062">
        <f t="shared" si="2052"/>
      </c>
      <c r="L852" s="2062">
        <f t="shared" si="1421"/>
      </c>
      <c r="M852" s="2062">
        <f t="shared" si="1599"/>
      </c>
      <c r="N852" s="2062">
        <f t="shared" si="824"/>
      </c>
      <c r="O852" s="2063">
        <f t="shared" si="1181"/>
      </c>
      <c r="P852" s="2062">
        <f>AVERAGE(P850:P851)</f>
      </c>
      <c r="Q852" s="2064">
        <f>AVERAGE(Q850:Q851)</f>
      </c>
      <c r="R852" s="2064">
        <f t="shared" si="274"/>
      </c>
      <c r="S852" s="2063">
        <f>SUM(S850:S851)</f>
      </c>
      <c r="T852" s="2063">
        <f>SUM(T850:T851)</f>
      </c>
      <c r="U852" s="2063">
        <f>SUM(U850:U851)</f>
      </c>
      <c r="V852" s="2063">
        <f>SUM(V850:V851)</f>
      </c>
      <c r="W852" s="2063">
        <f>SUM(W850:W851)</f>
      </c>
      <c r="X852" s="2063">
        <f>SUM(X850:X851)</f>
      </c>
      <c r="Y852" s="2063">
        <f>SUM(Y850:Y851)</f>
      </c>
      <c r="Z852" s="2063">
        <f>SUM(Z850:Z851)</f>
      </c>
      <c r="AA852" s="2120">
        <f t="shared" si="630"/>
      </c>
      <c r="AB852" s="2121"/>
      <c r="AC852" s="2121"/>
      <c r="AD852" s="2122">
        <f>SUM(AD850:AD851)</f>
      </c>
    </row>
    <row r="853">
      <c r="A853" s="2113"/>
      <c r="B853" s="2124" t="s">
        <v>1833</v>
      </c>
      <c r="C853" s="2124"/>
      <c r="D853" s="2069">
        <f>D852+D849</f>
      </c>
      <c r="E853" s="2069">
        <f>E852+E849</f>
      </c>
      <c r="F853" s="2069">
        <f t="shared" si="1759"/>
      </c>
      <c r="G853" s="2065">
        <f t="shared" si="1003"/>
      </c>
      <c r="H853" s="2065">
        <f t="shared" si="96"/>
      </c>
      <c r="I853" s="2065">
        <f t="shared" si="452"/>
      </c>
      <c r="J853" s="2065">
        <f t="shared" si="1861"/>
      </c>
      <c r="K853" s="2066">
        <f t="shared" si="2052"/>
      </c>
      <c r="L853" s="2066">
        <f t="shared" si="1421"/>
      </c>
      <c r="M853" s="2066">
        <f t="shared" si="1599"/>
      </c>
      <c r="N853" s="2066">
        <f t="shared" si="824"/>
      </c>
      <c r="O853" s="2067">
        <f t="shared" si="1181"/>
      </c>
      <c r="P853" s="2068">
        <f>(P852+P849)/2</f>
      </c>
      <c r="Q853" s="2067">
        <f>(Q852+Q849)/2</f>
      </c>
      <c r="R853" s="2069">
        <f>(R852+R849)/2</f>
      </c>
      <c r="S853" s="2067">
        <f>S852+S849</f>
      </c>
      <c r="T853" s="2067">
        <f>T852+T849</f>
      </c>
      <c r="U853" s="2067">
        <f>U852+U849</f>
      </c>
      <c r="V853" s="2067">
        <f>V852+V849</f>
      </c>
      <c r="W853" s="2067">
        <f>W852+W849</f>
      </c>
      <c r="X853" s="2067">
        <f>X852+X849</f>
      </c>
      <c r="Y853" s="2067">
        <f>Y852+Y849</f>
      </c>
      <c r="Z853" s="2067">
        <f>Z852+Z849</f>
      </c>
      <c r="AA853" s="2125">
        <f t="shared" si="630"/>
      </c>
      <c r="AB853" s="2126"/>
      <c r="AC853" s="2126"/>
      <c r="AD853" s="2067">
        <f>AD852+AD849</f>
      </c>
    </row>
    <row r="854">
      <c r="A854" s="2105" t="s">
        <v>1834</v>
      </c>
      <c r="B854" s="2105" t="s">
        <v>1792</v>
      </c>
      <c r="C854" s="2105"/>
      <c r="D854" s="2106" t="s">
        <v>1793</v>
      </c>
      <c r="E854" s="2106"/>
      <c r="F854" s="2106"/>
      <c r="G854" s="2106"/>
      <c r="H854" s="2106"/>
      <c r="I854" s="2106"/>
      <c r="J854" s="2107" t="s">
        <v>1794</v>
      </c>
      <c r="K854" s="2107"/>
      <c r="L854" s="2107"/>
      <c r="M854" s="2107"/>
      <c r="N854" s="2107"/>
      <c r="O854" s="2107"/>
      <c r="P854" s="2107"/>
      <c r="Q854" s="2107"/>
      <c r="R854" s="2107"/>
      <c r="S854" s="2107"/>
      <c r="T854" s="2107"/>
      <c r="U854" s="2107"/>
      <c r="V854" s="2107"/>
      <c r="W854" s="2107"/>
      <c r="X854" s="2107"/>
      <c r="Y854" s="2107"/>
      <c r="Z854" s="2107"/>
      <c r="AA854" s="2107"/>
      <c r="AB854" s="2107"/>
      <c r="AC854" s="2107"/>
      <c r="AD854" s="2108"/>
    </row>
    <row r="855">
      <c r="A855" s="2105"/>
      <c r="B855" s="2105" t="s">
        <v>1795</v>
      </c>
      <c r="C855" s="2105" t="s">
        <v>1796</v>
      </c>
      <c r="D855" s="2106" t="s">
        <v>1797</v>
      </c>
      <c r="E855" s="2109" t="s">
        <v>1798</v>
      </c>
      <c r="F855" s="2106" t="s">
        <v>1799</v>
      </c>
      <c r="G855" s="2110" t="s">
        <v>1800</v>
      </c>
      <c r="H855" s="2110" t="s">
        <v>1801</v>
      </c>
      <c r="I855" s="2110" t="s">
        <v>1802</v>
      </c>
      <c r="J855" s="2107" t="s">
        <v>1803</v>
      </c>
      <c r="K855" s="2111" t="s">
        <v>1804</v>
      </c>
      <c r="L855" s="2111" t="s">
        <v>1805</v>
      </c>
      <c r="M855" s="2111" t="s">
        <v>1806</v>
      </c>
      <c r="N855" s="2111" t="s">
        <v>1807</v>
      </c>
      <c r="O855" s="2108" t="s">
        <v>1808</v>
      </c>
      <c r="P855" s="2111" t="s">
        <v>1809</v>
      </c>
      <c r="Q855" s="2108" t="s">
        <v>1810</v>
      </c>
      <c r="R855" s="2107" t="s">
        <v>1811</v>
      </c>
      <c r="S855" s="2108" t="s">
        <v>1812</v>
      </c>
      <c r="T855" s="2108" t="s">
        <v>1813</v>
      </c>
      <c r="U855" s="2108" t="s">
        <v>1814</v>
      </c>
      <c r="V855" s="2108" t="s">
        <v>1815</v>
      </c>
      <c r="W855" s="2108" t="s">
        <v>1816</v>
      </c>
      <c r="X855" s="2108" t="s">
        <v>1817</v>
      </c>
      <c r="Y855" s="2108" t="s">
        <v>1818</v>
      </c>
      <c r="Z855" s="2108" t="s">
        <v>1819</v>
      </c>
      <c r="AA855" s="2107" t="s">
        <v>1820</v>
      </c>
      <c r="AB855" s="2112" t="s">
        <v>1821</v>
      </c>
      <c r="AC855" s="2112" t="s">
        <v>1822</v>
      </c>
      <c r="AD855" s="2108" t="s">
        <v>1823</v>
      </c>
    </row>
    <row r="856">
      <c r="A856" s="2113" t="s">
        <v>1947</v>
      </c>
      <c r="B856" s="2123" t="s">
        <v>1837</v>
      </c>
      <c r="C856" s="2103" t="s">
        <v>1826</v>
      </c>
      <c r="D856" s="2127">
        <v>1007.91</v>
      </c>
      <c r="E856" s="2115">
        <v>0</v>
      </c>
      <c r="F856" s="2060">
        <f t="shared" ref="F856:F862" si="1760">E856*2000*1.2</f>
      </c>
      <c r="G856" s="2057">
        <f t="shared" ref="G856:G862" si="1004">F856/D856</f>
      </c>
      <c r="H856" s="2057">
        <f t="shared" ref="H856:H862" si="97">D856/E856</f>
      </c>
      <c r="I856" s="2057">
        <f t="shared" ref="I856:I862" si="453">F856/E856</f>
      </c>
      <c r="J856" s="2057">
        <f t="shared" ref="J856:J862" si="1862">D856/T856</f>
      </c>
      <c r="K856" s="2058">
        <f t="shared" ref="K856:K862" si="2053">O856/S856*1</f>
      </c>
      <c r="L856" s="2058">
        <f t="shared" ref="L856:L862" si="1422">T856/S856</f>
      </c>
      <c r="M856" s="2058">
        <f t="shared" ref="M856:M862" si="1600">V856/S856</f>
      </c>
      <c r="N856" s="2058">
        <f t="shared" ref="N856:N862" si="825">W856/V856</f>
      </c>
      <c r="O856" s="2059">
        <f t="shared" ref="O856:O862" si="1182">U856/P856</f>
      </c>
      <c r="P856" s="2092">
        <v>0.0115</v>
      </c>
      <c r="Q856" s="2093">
        <v>50</v>
      </c>
      <c r="R856" s="2057">
        <f t="shared" ref="R856:R861" si="275">(D856/S856)*1000</f>
      </c>
      <c r="S856" s="2059">
        <v>8204</v>
      </c>
      <c r="T856" s="2059">
        <v>219</v>
      </c>
      <c r="U856" s="2059">
        <v>24</v>
      </c>
      <c r="V856" s="2059">
        <v>252</v>
      </c>
      <c r="W856" s="2059">
        <v>20</v>
      </c>
      <c r="X856" s="2059">
        <v>4</v>
      </c>
      <c r="Y856" s="2059">
        <v>0</v>
      </c>
      <c r="Z856" s="2093">
        <v>5</v>
      </c>
      <c r="AA856" s="2057">
        <f t="shared" ref="AA856:AA862" si="631">AD856*1000/D856</f>
      </c>
      <c r="AB856" s="2094" t="s">
        <v>1935</v>
      </c>
      <c r="AC856" s="2094" t="s">
        <v>1930</v>
      </c>
      <c r="AD856" s="2093">
        <v>9</v>
      </c>
    </row>
    <row r="857">
      <c r="A857" s="2113"/>
      <c r="B857" s="2123" t="s">
        <v>1837</v>
      </c>
      <c r="C857" s="2103" t="s">
        <v>1828</v>
      </c>
      <c r="D857" s="2127">
        <v>957.3</v>
      </c>
      <c r="E857" s="2115">
        <v>1</v>
      </c>
      <c r="F857" s="2060">
        <f t="shared" si="1760"/>
      </c>
      <c r="G857" s="2057">
        <f t="shared" si="1004"/>
      </c>
      <c r="H857" s="2057">
        <f t="shared" si="97"/>
      </c>
      <c r="I857" s="2057">
        <f t="shared" si="453"/>
      </c>
      <c r="J857" s="2057">
        <f t="shared" si="1862"/>
      </c>
      <c r="K857" s="2058">
        <f t="shared" si="2053"/>
      </c>
      <c r="L857" s="2058">
        <f t="shared" si="1422"/>
      </c>
      <c r="M857" s="2058">
        <f t="shared" si="1600"/>
      </c>
      <c r="N857" s="2058">
        <f t="shared" si="825"/>
      </c>
      <c r="O857" s="2059">
        <f t="shared" si="1182"/>
      </c>
      <c r="P857" s="2092">
        <v>0.0136</v>
      </c>
      <c r="Q857" s="2093">
        <v>51</v>
      </c>
      <c r="R857" s="2057">
        <f t="shared" si="275"/>
      </c>
      <c r="S857" s="2059">
        <v>7460</v>
      </c>
      <c r="T857" s="2059">
        <v>185</v>
      </c>
      <c r="U857" s="2059">
        <v>19</v>
      </c>
      <c r="V857" s="2059">
        <v>190</v>
      </c>
      <c r="W857" s="2059">
        <v>4</v>
      </c>
      <c r="X857" s="2093">
        <v>2</v>
      </c>
      <c r="Y857" s="2093">
        <v>0</v>
      </c>
      <c r="Z857" s="2093">
        <v>6</v>
      </c>
      <c r="AA857" s="2057">
        <f t="shared" si="631"/>
      </c>
      <c r="AB857" s="2094" t="s">
        <v>1935</v>
      </c>
      <c r="AC857" s="2094" t="s">
        <v>1930</v>
      </c>
      <c r="AD857" s="2093">
        <v>6</v>
      </c>
    </row>
    <row r="858">
      <c r="A858" s="2113"/>
      <c r="B858" s="2118" t="s">
        <v>1832</v>
      </c>
      <c r="C858" s="2118"/>
      <c r="D858" s="2064">
        <f>SUM(D856:D857)</f>
      </c>
      <c r="E858" s="2119">
        <f>SUM(E856:E857)</f>
      </c>
      <c r="F858" s="2064">
        <f t="shared" si="1760"/>
      </c>
      <c r="G858" s="2061">
        <f t="shared" si="1004"/>
      </c>
      <c r="H858" s="2061">
        <f t="shared" si="97"/>
      </c>
      <c r="I858" s="2061">
        <f t="shared" si="453"/>
      </c>
      <c r="J858" s="2061">
        <f t="shared" si="1862"/>
      </c>
      <c r="K858" s="2062">
        <f t="shared" si="2053"/>
      </c>
      <c r="L858" s="2062">
        <f t="shared" si="1422"/>
      </c>
      <c r="M858" s="2062">
        <f t="shared" si="1600"/>
      </c>
      <c r="N858" s="2062">
        <f t="shared" si="825"/>
      </c>
      <c r="O858" s="2063">
        <f t="shared" si="1182"/>
      </c>
      <c r="P858" s="2062">
        <f>AVERAGE(P856:P857)</f>
      </c>
      <c r="Q858" s="2064">
        <f>AVERAGE(Q856:Q857)</f>
      </c>
      <c r="R858" s="2061">
        <f t="shared" si="275"/>
      </c>
      <c r="S858" s="2063">
        <f>SUM(S856:S857)</f>
      </c>
      <c r="T858" s="2063">
        <f>SUM(T856:T857)</f>
      </c>
      <c r="U858" s="2063">
        <f>SUM(U856:U857)</f>
      </c>
      <c r="V858" s="2063">
        <f>SUM(V856:V857)</f>
      </c>
      <c r="W858" s="2063">
        <f>SUM(W856:W857)</f>
      </c>
      <c r="X858" s="2063">
        <f>SUM(X856:X857)</f>
      </c>
      <c r="Y858" s="2063">
        <f>SUM(Y856:Y857)</f>
      </c>
      <c r="Z858" s="2063">
        <f>SUM(Z856:Z857)</f>
      </c>
      <c r="AA858" s="2120">
        <f t="shared" si="631"/>
      </c>
      <c r="AB858" s="2121"/>
      <c r="AC858" s="2121"/>
      <c r="AD858" s="2122">
        <f>SUM(AD856:AD857)</f>
      </c>
    </row>
    <row r="859">
      <c r="A859" s="2113"/>
      <c r="B859" s="2123" t="s">
        <v>1829</v>
      </c>
      <c r="C859" s="2103" t="s">
        <v>1830</v>
      </c>
      <c r="D859" s="2127">
        <v>1034.79</v>
      </c>
      <c r="E859" s="2115">
        <v>1</v>
      </c>
      <c r="F859" s="2060">
        <f t="shared" si="1760"/>
      </c>
      <c r="G859" s="2057">
        <f t="shared" si="1004"/>
      </c>
      <c r="H859" s="2057">
        <f t="shared" si="97"/>
      </c>
      <c r="I859" s="2057">
        <f t="shared" si="453"/>
      </c>
      <c r="J859" s="2057">
        <f t="shared" si="1862"/>
      </c>
      <c r="K859" s="2058">
        <f t="shared" si="2053"/>
      </c>
      <c r="L859" s="2058">
        <f t="shared" si="1422"/>
      </c>
      <c r="M859" s="2058">
        <f t="shared" si="1600"/>
      </c>
      <c r="N859" s="2058">
        <f t="shared" si="825"/>
      </c>
      <c r="O859" s="2059">
        <f t="shared" si="1182"/>
      </c>
      <c r="P859" s="2092">
        <v>0.0194</v>
      </c>
      <c r="Q859" s="2093">
        <v>47</v>
      </c>
      <c r="R859" s="2057">
        <f t="shared" si="275"/>
      </c>
      <c r="S859" s="2059">
        <v>8235</v>
      </c>
      <c r="T859" s="2059">
        <v>281</v>
      </c>
      <c r="U859" s="2059">
        <v>24</v>
      </c>
      <c r="V859" s="2059">
        <v>307</v>
      </c>
      <c r="W859" s="2059">
        <v>7</v>
      </c>
      <c r="X859" s="2059">
        <v>1</v>
      </c>
      <c r="Y859" s="2059">
        <v>0</v>
      </c>
      <c r="Z859" s="2093">
        <v>5</v>
      </c>
      <c r="AA859" s="2057">
        <f t="shared" si="631"/>
      </c>
      <c r="AB859" s="2094" t="s">
        <v>1935</v>
      </c>
      <c r="AC859" s="2094" t="s">
        <v>1930</v>
      </c>
      <c r="AD859" s="2093">
        <v>10</v>
      </c>
    </row>
    <row r="860">
      <c r="A860" s="2113"/>
      <c r="B860" s="2123" t="s">
        <v>1829</v>
      </c>
      <c r="C860" s="2103" t="s">
        <v>1831</v>
      </c>
      <c r="D860" s="2127">
        <v>338.12</v>
      </c>
      <c r="E860" s="2115">
        <v>0</v>
      </c>
      <c r="F860" s="2060">
        <f t="shared" si="1760"/>
      </c>
      <c r="G860" s="2057">
        <f t="shared" si="1004"/>
      </c>
      <c r="H860" s="2057">
        <f t="shared" si="97"/>
      </c>
      <c r="I860" s="2057">
        <f t="shared" si="453"/>
      </c>
      <c r="J860" s="2057">
        <f t="shared" si="1862"/>
      </c>
      <c r="K860" s="2058">
        <f t="shared" si="2053"/>
      </c>
      <c r="L860" s="2058">
        <f t="shared" si="1422"/>
      </c>
      <c r="M860" s="2058">
        <f t="shared" si="1600"/>
      </c>
      <c r="N860" s="2058">
        <f t="shared" si="825"/>
      </c>
      <c r="O860" s="2059">
        <f t="shared" si="1182"/>
      </c>
      <c r="P860" s="2092">
        <v>0.0237</v>
      </c>
      <c r="Q860" s="2093">
        <v>49</v>
      </c>
      <c r="R860" s="2057">
        <f t="shared" si="275"/>
      </c>
      <c r="S860" s="2059">
        <v>2921</v>
      </c>
      <c r="T860" s="2059">
        <v>72</v>
      </c>
      <c r="U860" s="2059">
        <v>18</v>
      </c>
      <c r="V860" s="2059">
        <v>72</v>
      </c>
      <c r="W860" s="2059">
        <v>1</v>
      </c>
      <c r="X860" s="2059">
        <v>0</v>
      </c>
      <c r="Y860" s="2059">
        <v>0</v>
      </c>
      <c r="Z860" s="2093">
        <v>6</v>
      </c>
      <c r="AA860" s="2057">
        <f t="shared" si="631"/>
      </c>
      <c r="AB860" s="2094" t="s">
        <v>1935</v>
      </c>
      <c r="AC860" s="2094" t="s">
        <v>1930</v>
      </c>
      <c r="AD860" s="2093">
        <v>4</v>
      </c>
    </row>
    <row r="861">
      <c r="A861" s="2113"/>
      <c r="B861" s="2118" t="s">
        <v>1832</v>
      </c>
      <c r="C861" s="2118"/>
      <c r="D861" s="2064">
        <f>SUM(D859:D860)</f>
      </c>
      <c r="E861" s="2064">
        <f>SUM(E859:E860)</f>
      </c>
      <c r="F861" s="2064">
        <f t="shared" si="1760"/>
      </c>
      <c r="G861" s="2061">
        <f t="shared" si="1004"/>
      </c>
      <c r="H861" s="2061">
        <f t="shared" si="97"/>
      </c>
      <c r="I861" s="2061">
        <f t="shared" si="453"/>
      </c>
      <c r="J861" s="2061">
        <f t="shared" si="1862"/>
      </c>
      <c r="K861" s="2062">
        <f t="shared" si="2053"/>
      </c>
      <c r="L861" s="2062">
        <f t="shared" si="1422"/>
      </c>
      <c r="M861" s="2062">
        <f t="shared" si="1600"/>
      </c>
      <c r="N861" s="2062">
        <f t="shared" si="825"/>
      </c>
      <c r="O861" s="2063">
        <f t="shared" si="1182"/>
      </c>
      <c r="P861" s="2062">
        <f>AVERAGE(P859:P860)</f>
      </c>
      <c r="Q861" s="2064">
        <f>AVERAGE(Q859:Q860)</f>
      </c>
      <c r="R861" s="2064">
        <f t="shared" si="275"/>
      </c>
      <c r="S861" s="2063">
        <f>SUM(S859:S860)</f>
      </c>
      <c r="T861" s="2063">
        <f>SUM(T859:T860)</f>
      </c>
      <c r="U861" s="2063">
        <f>SUM(U859:U860)</f>
      </c>
      <c r="V861" s="2063">
        <f>SUM(V859:V860)</f>
      </c>
      <c r="W861" s="2063">
        <f>SUM(W859:W860)</f>
      </c>
      <c r="X861" s="2063">
        <f>SUM(X859:X860)</f>
      </c>
      <c r="Y861" s="2063">
        <f>SUM(Y859:Y860)</f>
      </c>
      <c r="Z861" s="2063">
        <f>SUM(Z859:Z860)</f>
      </c>
      <c r="AA861" s="2120">
        <f t="shared" si="631"/>
      </c>
      <c r="AB861" s="2121"/>
      <c r="AC861" s="2121"/>
      <c r="AD861" s="2122">
        <f>SUM(AD859:AD860)</f>
      </c>
    </row>
    <row r="862">
      <c r="A862" s="2113"/>
      <c r="B862" s="2124" t="s">
        <v>1833</v>
      </c>
      <c r="C862" s="2124"/>
      <c r="D862" s="2069">
        <f>D861+D858</f>
      </c>
      <c r="E862" s="2069">
        <f>E861+E858</f>
      </c>
      <c r="F862" s="2069">
        <f t="shared" si="1760"/>
      </c>
      <c r="G862" s="2065">
        <f t="shared" si="1004"/>
      </c>
      <c r="H862" s="2065">
        <f t="shared" si="97"/>
      </c>
      <c r="I862" s="2065">
        <f t="shared" si="453"/>
      </c>
      <c r="J862" s="2065">
        <f t="shared" si="1862"/>
      </c>
      <c r="K862" s="2066">
        <f t="shared" si="2053"/>
      </c>
      <c r="L862" s="2066">
        <f t="shared" si="1422"/>
      </c>
      <c r="M862" s="2066">
        <f t="shared" si="1600"/>
      </c>
      <c r="N862" s="2066">
        <f t="shared" si="825"/>
      </c>
      <c r="O862" s="2067">
        <f t="shared" si="1182"/>
      </c>
      <c r="P862" s="2068">
        <f>(P861+P858)/2</f>
      </c>
      <c r="Q862" s="2067">
        <f>(Q861+Q858)/2</f>
      </c>
      <c r="R862" s="2069">
        <f>(R861+R858)/2</f>
      </c>
      <c r="S862" s="2067">
        <f>S861+S858</f>
      </c>
      <c r="T862" s="2067">
        <f>T861+T858</f>
      </c>
      <c r="U862" s="2067">
        <f>U861+U858</f>
      </c>
      <c r="V862" s="2067">
        <f>V861+V858</f>
      </c>
      <c r="W862" s="2067">
        <f>W861+W858</f>
      </c>
      <c r="X862" s="2067">
        <f>X861+X858</f>
      </c>
      <c r="Y862" s="2067">
        <f>Y861+Y858</f>
      </c>
      <c r="Z862" s="2067">
        <f>Z861+Z858</f>
      </c>
      <c r="AA862" s="2125">
        <f t="shared" si="631"/>
      </c>
      <c r="AB862" s="2126"/>
      <c r="AC862" s="2126"/>
      <c r="AD862" s="2067">
        <f>AD861+AD858</f>
      </c>
    </row>
    <row r="863">
      <c r="A863" s="2105" t="s">
        <v>1834</v>
      </c>
      <c r="B863" s="2105" t="s">
        <v>1792</v>
      </c>
      <c r="C863" s="2105"/>
      <c r="D863" s="2106" t="s">
        <v>1793</v>
      </c>
      <c r="E863" s="2106"/>
      <c r="F863" s="2106"/>
      <c r="G863" s="2106"/>
      <c r="H863" s="2106"/>
      <c r="I863" s="2106"/>
      <c r="J863" s="2107" t="s">
        <v>1794</v>
      </c>
      <c r="K863" s="2107"/>
      <c r="L863" s="2107"/>
      <c r="M863" s="2107"/>
      <c r="N863" s="2107"/>
      <c r="O863" s="2107"/>
      <c r="P863" s="2107"/>
      <c r="Q863" s="2107"/>
      <c r="R863" s="2107"/>
      <c r="S863" s="2107"/>
      <c r="T863" s="2107"/>
      <c r="U863" s="2107"/>
      <c r="V863" s="2107"/>
      <c r="W863" s="2107"/>
      <c r="X863" s="2107"/>
      <c r="Y863" s="2107"/>
      <c r="Z863" s="2107"/>
      <c r="AA863" s="2107"/>
      <c r="AB863" s="2107"/>
      <c r="AC863" s="2107"/>
      <c r="AD863" s="2108"/>
    </row>
    <row r="864">
      <c r="A864" s="2105"/>
      <c r="B864" s="2105" t="s">
        <v>1795</v>
      </c>
      <c r="C864" s="2105" t="s">
        <v>1796</v>
      </c>
      <c r="D864" s="2106" t="s">
        <v>1797</v>
      </c>
      <c r="E864" s="2109" t="s">
        <v>1798</v>
      </c>
      <c r="F864" s="2106" t="s">
        <v>1799</v>
      </c>
      <c r="G864" s="2110" t="s">
        <v>1800</v>
      </c>
      <c r="H864" s="2110" t="s">
        <v>1801</v>
      </c>
      <c r="I864" s="2110" t="s">
        <v>1802</v>
      </c>
      <c r="J864" s="2107" t="s">
        <v>1803</v>
      </c>
      <c r="K864" s="2111" t="s">
        <v>1804</v>
      </c>
      <c r="L864" s="2111" t="s">
        <v>1805</v>
      </c>
      <c r="M864" s="2111" t="s">
        <v>1806</v>
      </c>
      <c r="N864" s="2111" t="s">
        <v>1807</v>
      </c>
      <c r="O864" s="2108" t="s">
        <v>1808</v>
      </c>
      <c r="P864" s="2111" t="s">
        <v>1809</v>
      </c>
      <c r="Q864" s="2108" t="s">
        <v>1810</v>
      </c>
      <c r="R864" s="2107" t="s">
        <v>1811</v>
      </c>
      <c r="S864" s="2108" t="s">
        <v>1812</v>
      </c>
      <c r="T864" s="2108" t="s">
        <v>1813</v>
      </c>
      <c r="U864" s="2108" t="s">
        <v>1814</v>
      </c>
      <c r="V864" s="2108" t="s">
        <v>1815</v>
      </c>
      <c r="W864" s="2108" t="s">
        <v>1816</v>
      </c>
      <c r="X864" s="2108" t="s">
        <v>1817</v>
      </c>
      <c r="Y864" s="2108" t="s">
        <v>1818</v>
      </c>
      <c r="Z864" s="2108" t="s">
        <v>1819</v>
      </c>
      <c r="AA864" s="2107" t="s">
        <v>1820</v>
      </c>
      <c r="AB864" s="2112" t="s">
        <v>1821</v>
      </c>
      <c r="AC864" s="2112" t="s">
        <v>1822</v>
      </c>
      <c r="AD864" s="2108" t="s">
        <v>1823</v>
      </c>
    </row>
    <row r="865">
      <c r="A865" s="2113" t="s">
        <v>1948</v>
      </c>
      <c r="B865" s="2123" t="s">
        <v>1829</v>
      </c>
      <c r="C865" s="2103" t="s">
        <v>1826</v>
      </c>
      <c r="D865" s="2127">
        <v>157.74</v>
      </c>
      <c r="E865" s="2115">
        <v>0</v>
      </c>
      <c r="F865" s="2060">
        <f t="shared" ref="F865:F871" si="1761">E865*2000*1.2</f>
      </c>
      <c r="G865" s="2057">
        <f t="shared" ref="G865:G871" si="1005">F865/D865</f>
      </c>
      <c r="H865" s="2057">
        <f t="shared" ref="H865:H871" si="98">D865/E865</f>
      </c>
      <c r="I865" s="2057">
        <f t="shared" ref="I865:I871" si="454">F865/E865</f>
      </c>
      <c r="J865" s="2057">
        <f t="shared" ref="J865:J871" si="1863">D865/T865</f>
      </c>
      <c r="K865" s="2058">
        <f t="shared" ref="K865:K871" si="2054">O865/S865*1</f>
      </c>
      <c r="L865" s="2058">
        <f t="shared" ref="L865:L871" si="1423">T865/S865</f>
      </c>
      <c r="M865" s="2058">
        <f t="shared" ref="M865:M871" si="1601">V865/S865</f>
      </c>
      <c r="N865" s="2058">
        <f t="shared" ref="N865:N871" si="826">W865/V865</f>
      </c>
      <c r="O865" s="2059">
        <f t="shared" ref="O865:O871" si="1183">U865/P865</f>
      </c>
      <c r="P865" s="2092">
        <v>0.0043</v>
      </c>
      <c r="Q865" s="2093">
        <v>54</v>
      </c>
      <c r="R865" s="2057">
        <f t="shared" ref="R865:R870" si="276">(D865/S865)*1000</f>
      </c>
      <c r="S865" s="2059">
        <v>1712</v>
      </c>
      <c r="T865" s="2059">
        <v>41</v>
      </c>
      <c r="U865" s="2059">
        <v>1</v>
      </c>
      <c r="V865" s="2059">
        <v>50</v>
      </c>
      <c r="W865" s="2059">
        <v>1</v>
      </c>
      <c r="X865" s="2059">
        <v>0</v>
      </c>
      <c r="Y865" s="2059">
        <v>0</v>
      </c>
      <c r="Z865" s="2093">
        <v>1</v>
      </c>
      <c r="AA865" s="2057">
        <f t="shared" ref="AA865:AA871" si="632">AD865*1000/D865</f>
      </c>
      <c r="AB865" s="2094" t="s">
        <v>1935</v>
      </c>
      <c r="AC865" s="2094" t="s">
        <v>1949</v>
      </c>
      <c r="AD865" s="2093">
        <v>4</v>
      </c>
    </row>
    <row r="866">
      <c r="A866" s="2113"/>
      <c r="B866" s="2123" t="s">
        <v>1829</v>
      </c>
      <c r="C866" s="2103" t="s">
        <v>1828</v>
      </c>
      <c r="D866" s="2127">
        <v>887.59</v>
      </c>
      <c r="E866" s="2115">
        <v>0</v>
      </c>
      <c r="F866" s="2060">
        <f t="shared" si="1761"/>
      </c>
      <c r="G866" s="2057">
        <f t="shared" si="1005"/>
      </c>
      <c r="H866" s="2057">
        <f t="shared" si="98"/>
      </c>
      <c r="I866" s="2057">
        <f t="shared" si="454"/>
      </c>
      <c r="J866" s="2057">
        <f t="shared" si="1863"/>
      </c>
      <c r="K866" s="2058">
        <f t="shared" si="2054"/>
      </c>
      <c r="L866" s="2058">
        <f t="shared" si="1423"/>
      </c>
      <c r="M866" s="2058">
        <f t="shared" si="1601"/>
      </c>
      <c r="N866" s="2058">
        <f t="shared" si="826"/>
      </c>
      <c r="O866" s="2059">
        <f t="shared" si="1183"/>
      </c>
      <c r="P866" s="2092">
        <v>0.0251</v>
      </c>
      <c r="Q866" s="2093">
        <v>43</v>
      </c>
      <c r="R866" s="2057">
        <f t="shared" si="276"/>
      </c>
      <c r="S866" s="2059">
        <v>8572</v>
      </c>
      <c r="T866" s="2059">
        <v>269</v>
      </c>
      <c r="U866" s="2059">
        <v>22</v>
      </c>
      <c r="V866" s="2059">
        <v>295</v>
      </c>
      <c r="W866" s="2059">
        <v>30</v>
      </c>
      <c r="X866" s="2093">
        <v>2</v>
      </c>
      <c r="Y866" s="2093">
        <v>0</v>
      </c>
      <c r="Z866" s="2093">
        <v>5</v>
      </c>
      <c r="AA866" s="2057">
        <f t="shared" si="632"/>
      </c>
      <c r="AB866" s="2094" t="s">
        <v>1935</v>
      </c>
      <c r="AC866" s="2094" t="s">
        <v>1949</v>
      </c>
      <c r="AD866" s="2093">
        <v>12</v>
      </c>
    </row>
    <row r="867">
      <c r="A867" s="2113"/>
      <c r="B867" s="2118" t="s">
        <v>1832</v>
      </c>
      <c r="C867" s="2118"/>
      <c r="D867" s="2064">
        <f>SUM(D865:D866)</f>
      </c>
      <c r="E867" s="2119">
        <f>SUM(E865:E866)</f>
      </c>
      <c r="F867" s="2064">
        <f t="shared" si="1761"/>
      </c>
      <c r="G867" s="2061">
        <f t="shared" si="1005"/>
      </c>
      <c r="H867" s="2061">
        <f t="shared" si="98"/>
      </c>
      <c r="I867" s="2061">
        <f t="shared" si="454"/>
      </c>
      <c r="J867" s="2061">
        <f t="shared" si="1863"/>
      </c>
      <c r="K867" s="2062">
        <f t="shared" si="2054"/>
      </c>
      <c r="L867" s="2062">
        <f t="shared" si="1423"/>
      </c>
      <c r="M867" s="2062">
        <f t="shared" si="1601"/>
      </c>
      <c r="N867" s="2062">
        <f t="shared" si="826"/>
      </c>
      <c r="O867" s="2063">
        <f t="shared" si="1183"/>
      </c>
      <c r="P867" s="2062">
        <f>AVERAGE(P865:P866)</f>
      </c>
      <c r="Q867" s="2064">
        <f>AVERAGE(Q865:Q866)</f>
      </c>
      <c r="R867" s="2061">
        <f t="shared" si="276"/>
      </c>
      <c r="S867" s="2063">
        <f>SUM(S865:S866)</f>
      </c>
      <c r="T867" s="2063">
        <f>SUM(T865:T866)</f>
      </c>
      <c r="U867" s="2063">
        <f>SUM(U865:U866)</f>
      </c>
      <c r="V867" s="2063">
        <f>SUM(V865:V866)</f>
      </c>
      <c r="W867" s="2063">
        <f>SUM(W865:W866)</f>
      </c>
      <c r="X867" s="2063">
        <f>SUM(X865:X866)</f>
      </c>
      <c r="Y867" s="2063">
        <f>SUM(Y865:Y866)</f>
      </c>
      <c r="Z867" s="2063">
        <f>SUM(Z865:Z866)</f>
      </c>
      <c r="AA867" s="2120">
        <f t="shared" si="632"/>
      </c>
      <c r="AB867" s="2121"/>
      <c r="AC867" s="2121"/>
      <c r="AD867" s="2122">
        <f>SUM(AD865:AD866)</f>
      </c>
    </row>
    <row r="868">
      <c r="A868" s="2113"/>
      <c r="B868" s="2123" t="s">
        <v>1847</v>
      </c>
      <c r="C868" s="2103" t="s">
        <v>1830</v>
      </c>
      <c r="D868" s="2127">
        <v>823.09</v>
      </c>
      <c r="E868" s="2115">
        <v>0</v>
      </c>
      <c r="F868" s="2060">
        <f t="shared" si="1761"/>
      </c>
      <c r="G868" s="2057">
        <f t="shared" si="1005"/>
      </c>
      <c r="H868" s="2057">
        <f t="shared" si="98"/>
      </c>
      <c r="I868" s="2057">
        <f t="shared" si="454"/>
      </c>
      <c r="J868" s="2057">
        <f t="shared" si="1863"/>
      </c>
      <c r="K868" s="2058">
        <f t="shared" si="2054"/>
      </c>
      <c r="L868" s="2058">
        <f t="shared" si="1423"/>
      </c>
      <c r="M868" s="2058">
        <f t="shared" si="1601"/>
      </c>
      <c r="N868" s="2058">
        <f t="shared" si="826"/>
      </c>
      <c r="O868" s="2059">
        <f t="shared" si="1183"/>
      </c>
      <c r="P868" s="2092">
        <v>0.0274</v>
      </c>
      <c r="Q868" s="2093">
        <v>47</v>
      </c>
      <c r="R868" s="2057">
        <f t="shared" si="276"/>
      </c>
      <c r="S868" s="2059">
        <v>8047</v>
      </c>
      <c r="T868" s="2059">
        <v>312</v>
      </c>
      <c r="U868" s="2059">
        <v>29</v>
      </c>
      <c r="V868" s="2059">
        <v>347</v>
      </c>
      <c r="W868" s="2059">
        <v>23</v>
      </c>
      <c r="X868" s="2059">
        <v>1</v>
      </c>
      <c r="Y868" s="2059">
        <v>0</v>
      </c>
      <c r="Z868" s="2093">
        <v>4</v>
      </c>
      <c r="AA868" s="2057">
        <f t="shared" si="632"/>
      </c>
      <c r="AB868" s="2094" t="s">
        <v>1935</v>
      </c>
      <c r="AC868" s="2094" t="s">
        <v>1949</v>
      </c>
      <c r="AD868" s="2093">
        <v>19</v>
      </c>
    </row>
    <row r="869">
      <c r="A869" s="2113"/>
      <c r="B869" s="2123" t="s">
        <v>1847</v>
      </c>
      <c r="C869" s="2103" t="s">
        <v>1831</v>
      </c>
      <c r="D869" s="2127">
        <v>343.24</v>
      </c>
      <c r="E869" s="2115">
        <v>0</v>
      </c>
      <c r="F869" s="2060">
        <f t="shared" si="1761"/>
      </c>
      <c r="G869" s="2057">
        <f t="shared" si="1005"/>
      </c>
      <c r="H869" s="2057">
        <f t="shared" si="98"/>
      </c>
      <c r="I869" s="2057">
        <f t="shared" si="454"/>
      </c>
      <c r="J869" s="2057">
        <f t="shared" si="1863"/>
      </c>
      <c r="K869" s="2058">
        <f t="shared" si="2054"/>
      </c>
      <c r="L869" s="2058">
        <f t="shared" si="1423"/>
      </c>
      <c r="M869" s="2058">
        <f t="shared" si="1601"/>
      </c>
      <c r="N869" s="2058">
        <f t="shared" si="826"/>
      </c>
      <c r="O869" s="2059">
        <f t="shared" si="1183"/>
      </c>
      <c r="P869" s="2092">
        <v>0.0221</v>
      </c>
      <c r="Q869" s="2093">
        <v>47</v>
      </c>
      <c r="R869" s="2057">
        <f t="shared" si="276"/>
      </c>
      <c r="S869" s="2059">
        <v>3890</v>
      </c>
      <c r="T869" s="2059">
        <v>168</v>
      </c>
      <c r="U869" s="2059">
        <v>12</v>
      </c>
      <c r="V869" s="2059">
        <v>178</v>
      </c>
      <c r="W869" s="2059">
        <v>2</v>
      </c>
      <c r="X869" s="2059">
        <v>0</v>
      </c>
      <c r="Y869" s="2059">
        <v>0</v>
      </c>
      <c r="Z869" s="2093">
        <v>2</v>
      </c>
      <c r="AA869" s="2057">
        <f t="shared" si="632"/>
      </c>
      <c r="AB869" s="2094" t="s">
        <v>1935</v>
      </c>
      <c r="AC869" s="2094" t="s">
        <v>1949</v>
      </c>
      <c r="AD869" s="2093">
        <v>5</v>
      </c>
    </row>
    <row r="870">
      <c r="A870" s="2113"/>
      <c r="B870" s="2118" t="s">
        <v>1832</v>
      </c>
      <c r="C870" s="2118"/>
      <c r="D870" s="2064">
        <f>SUM(D868:D869)</f>
      </c>
      <c r="E870" s="2064">
        <f>SUM(E868:E869)</f>
      </c>
      <c r="F870" s="2064">
        <f t="shared" si="1761"/>
      </c>
      <c r="G870" s="2061">
        <f t="shared" si="1005"/>
      </c>
      <c r="H870" s="2061">
        <f t="shared" si="98"/>
      </c>
      <c r="I870" s="2061">
        <f t="shared" si="454"/>
      </c>
      <c r="J870" s="2061">
        <f t="shared" si="1863"/>
      </c>
      <c r="K870" s="2062">
        <f t="shared" si="2054"/>
      </c>
      <c r="L870" s="2062">
        <f t="shared" si="1423"/>
      </c>
      <c r="M870" s="2062">
        <f t="shared" si="1601"/>
      </c>
      <c r="N870" s="2062">
        <f t="shared" si="826"/>
      </c>
      <c r="O870" s="2063">
        <f t="shared" si="1183"/>
      </c>
      <c r="P870" s="2062">
        <f>AVERAGE(P868:P869)</f>
      </c>
      <c r="Q870" s="2064">
        <f>AVERAGE(Q868:Q869)</f>
      </c>
      <c r="R870" s="2064">
        <f t="shared" si="276"/>
      </c>
      <c r="S870" s="2063">
        <f>SUM(S868:S869)</f>
      </c>
      <c r="T870" s="2063">
        <f>SUM(T868:T869)</f>
      </c>
      <c r="U870" s="2063">
        <f>SUM(U868:U869)</f>
      </c>
      <c r="V870" s="2063">
        <f>SUM(V868:V869)</f>
      </c>
      <c r="W870" s="2063">
        <f>SUM(W868:W869)</f>
      </c>
      <c r="X870" s="2063">
        <f>SUM(X868:X869)</f>
      </c>
      <c r="Y870" s="2063">
        <f>SUM(Y868:Y869)</f>
      </c>
      <c r="Z870" s="2063">
        <f>SUM(Z868:Z869)</f>
      </c>
      <c r="AA870" s="2120">
        <f t="shared" si="632"/>
      </c>
      <c r="AB870" s="2121"/>
      <c r="AC870" s="2121"/>
      <c r="AD870" s="2122">
        <f>SUM(AD868:AD869)</f>
      </c>
    </row>
    <row r="871">
      <c r="A871" s="2113"/>
      <c r="B871" s="2124" t="s">
        <v>1833</v>
      </c>
      <c r="C871" s="2124"/>
      <c r="D871" s="2069">
        <f>D870+D867</f>
      </c>
      <c r="E871" s="2069">
        <f>E870+E867</f>
      </c>
      <c r="F871" s="2069">
        <f t="shared" si="1761"/>
      </c>
      <c r="G871" s="2065">
        <f t="shared" si="1005"/>
      </c>
      <c r="H871" s="2065">
        <f t="shared" si="98"/>
      </c>
      <c r="I871" s="2065">
        <f t="shared" si="454"/>
      </c>
      <c r="J871" s="2065">
        <f t="shared" si="1863"/>
      </c>
      <c r="K871" s="2066">
        <f t="shared" si="2054"/>
      </c>
      <c r="L871" s="2066">
        <f t="shared" si="1423"/>
      </c>
      <c r="M871" s="2066">
        <f t="shared" si="1601"/>
      </c>
      <c r="N871" s="2066">
        <f t="shared" si="826"/>
      </c>
      <c r="O871" s="2067">
        <f t="shared" si="1183"/>
      </c>
      <c r="P871" s="2068">
        <f>(P870+P867)/2</f>
      </c>
      <c r="Q871" s="2067">
        <f>(Q870+Q867)/2</f>
      </c>
      <c r="R871" s="2069">
        <f>(R870+R867)/2</f>
      </c>
      <c r="S871" s="2067">
        <f>S870+S867</f>
      </c>
      <c r="T871" s="2067">
        <f>T870+T867</f>
      </c>
      <c r="U871" s="2067">
        <f>U870+U867</f>
      </c>
      <c r="V871" s="2067">
        <f>V870+V867</f>
      </c>
      <c r="W871" s="2067">
        <f>W870+W867</f>
      </c>
      <c r="X871" s="2067">
        <f>X870+X867</f>
      </c>
      <c r="Y871" s="2067">
        <f>Y870+Y867</f>
      </c>
      <c r="Z871" s="2067">
        <f>Z870+Z867</f>
      </c>
      <c r="AA871" s="2125">
        <f t="shared" si="632"/>
      </c>
      <c r="AB871" s="2126"/>
      <c r="AC871" s="2126"/>
      <c r="AD871" s="2067">
        <f>AD870+AD867</f>
      </c>
    </row>
    <row r="872">
      <c r="A872" s="2105" t="s">
        <v>1834</v>
      </c>
      <c r="B872" s="2105" t="s">
        <v>1792</v>
      </c>
      <c r="C872" s="2105"/>
      <c r="D872" s="2106" t="s">
        <v>1793</v>
      </c>
      <c r="E872" s="2106"/>
      <c r="F872" s="2106"/>
      <c r="G872" s="2106"/>
      <c r="H872" s="2106"/>
      <c r="I872" s="2106"/>
      <c r="J872" s="2107" t="s">
        <v>1794</v>
      </c>
      <c r="K872" s="2107"/>
      <c r="L872" s="2107"/>
      <c r="M872" s="2107"/>
      <c r="N872" s="2107"/>
      <c r="O872" s="2107"/>
      <c r="P872" s="2107"/>
      <c r="Q872" s="2107"/>
      <c r="R872" s="2107"/>
      <c r="S872" s="2107"/>
      <c r="T872" s="2107"/>
      <c r="U872" s="2107"/>
      <c r="V872" s="2107"/>
      <c r="W872" s="2107"/>
      <c r="X872" s="2107"/>
      <c r="Y872" s="2107"/>
      <c r="Z872" s="2107"/>
      <c r="AA872" s="2107"/>
      <c r="AB872" s="2107"/>
      <c r="AC872" s="2107"/>
      <c r="AD872" s="2108"/>
    </row>
    <row r="873">
      <c r="A873" s="2105"/>
      <c r="B873" s="2105" t="s">
        <v>1795</v>
      </c>
      <c r="C873" s="2105" t="s">
        <v>1796</v>
      </c>
      <c r="D873" s="2106" t="s">
        <v>1797</v>
      </c>
      <c r="E873" s="2109" t="s">
        <v>1798</v>
      </c>
      <c r="F873" s="2106" t="s">
        <v>1799</v>
      </c>
      <c r="G873" s="2110" t="s">
        <v>1800</v>
      </c>
      <c r="H873" s="2110" t="s">
        <v>1801</v>
      </c>
      <c r="I873" s="2110" t="s">
        <v>1802</v>
      </c>
      <c r="J873" s="2107" t="s">
        <v>1803</v>
      </c>
      <c r="K873" s="2111" t="s">
        <v>1804</v>
      </c>
      <c r="L873" s="2111" t="s">
        <v>1805</v>
      </c>
      <c r="M873" s="2111" t="s">
        <v>1806</v>
      </c>
      <c r="N873" s="2111" t="s">
        <v>1807</v>
      </c>
      <c r="O873" s="2108" t="s">
        <v>1808</v>
      </c>
      <c r="P873" s="2111" t="s">
        <v>1809</v>
      </c>
      <c r="Q873" s="2108" t="s">
        <v>1810</v>
      </c>
      <c r="R873" s="2107" t="s">
        <v>1811</v>
      </c>
      <c r="S873" s="2108" t="s">
        <v>1812</v>
      </c>
      <c r="T873" s="2108" t="s">
        <v>1813</v>
      </c>
      <c r="U873" s="2108" t="s">
        <v>1814</v>
      </c>
      <c r="V873" s="2108" t="s">
        <v>1815</v>
      </c>
      <c r="W873" s="2108" t="s">
        <v>1816</v>
      </c>
      <c r="X873" s="2108" t="s">
        <v>1817</v>
      </c>
      <c r="Y873" s="2108" t="s">
        <v>1818</v>
      </c>
      <c r="Z873" s="2108" t="s">
        <v>1819</v>
      </c>
      <c r="AA873" s="2107" t="s">
        <v>1820</v>
      </c>
      <c r="AB873" s="2112" t="s">
        <v>1821</v>
      </c>
      <c r="AC873" s="2112" t="s">
        <v>1822</v>
      </c>
      <c r="AD873" s="2108" t="s">
        <v>1823</v>
      </c>
    </row>
    <row r="874">
      <c r="A874" s="2113" t="s">
        <v>1950</v>
      </c>
      <c r="B874" s="2123" t="s">
        <v>1837</v>
      </c>
      <c r="C874" s="2103" t="s">
        <v>1826</v>
      </c>
      <c r="D874" s="2127">
        <v>1000</v>
      </c>
      <c r="E874" s="2115">
        <v>0</v>
      </c>
      <c r="F874" s="2060">
        <f t="shared" ref="F874:F880" si="1762">E874*2000*1.2</f>
      </c>
      <c r="G874" s="2057">
        <f t="shared" ref="G874:G880" si="1006">F874/D874</f>
      </c>
      <c r="H874" s="2057">
        <f t="shared" ref="H874:H880" si="99">D874/E874</f>
      </c>
      <c r="I874" s="2057">
        <f t="shared" ref="I874:I880" si="455">F874/E874</f>
      </c>
      <c r="J874" s="2057">
        <f t="shared" ref="J874:J880" si="1864">D874/T874</f>
      </c>
      <c r="K874" s="2058">
        <f t="shared" ref="K874:K880" si="2055">O874/S874*1</f>
      </c>
      <c r="L874" s="2058">
        <f t="shared" ref="L874:L880" si="1424">T874/S874</f>
      </c>
      <c r="M874" s="2058">
        <f t="shared" ref="M874:M880" si="1602">V874/S874</f>
      </c>
      <c r="N874" s="2058">
        <f t="shared" ref="N874:N880" si="827">W874/V874</f>
      </c>
      <c r="O874" s="2059">
        <f t="shared" ref="O874:O880" si="1184">U874/P874</f>
      </c>
      <c r="P874" s="2092">
        <v>0.0201</v>
      </c>
      <c r="Q874" s="2093">
        <v>52</v>
      </c>
      <c r="R874" s="2057">
        <f t="shared" ref="R874:R879" si="277">(D874/S874)*1000</f>
      </c>
      <c r="S874" s="2059">
        <v>10604</v>
      </c>
      <c r="T874" s="2059">
        <v>220</v>
      </c>
      <c r="U874" s="2059">
        <v>43</v>
      </c>
      <c r="V874" s="2059">
        <v>224</v>
      </c>
      <c r="W874" s="2059">
        <v>27</v>
      </c>
      <c r="X874" s="2059">
        <v>3</v>
      </c>
      <c r="Y874" s="2059">
        <v>0</v>
      </c>
      <c r="Z874" s="2093">
        <v>12</v>
      </c>
      <c r="AA874" s="2057">
        <f t="shared" ref="AA874:AA880" si="633">AD874*1000/D874</f>
      </c>
      <c r="AB874" s="2094" t="s">
        <v>1935</v>
      </c>
      <c r="AC874" s="2094" t="s">
        <v>1951</v>
      </c>
      <c r="AD874" s="2093">
        <v>11</v>
      </c>
    </row>
    <row r="875">
      <c r="A875" s="2113"/>
      <c r="B875" s="2123" t="s">
        <v>1837</v>
      </c>
      <c r="C875" s="2103" t="s">
        <v>1828</v>
      </c>
      <c r="D875" s="2127">
        <v>828.92</v>
      </c>
      <c r="E875" s="2115">
        <v>1</v>
      </c>
      <c r="F875" s="2060">
        <f t="shared" si="1762"/>
      </c>
      <c r="G875" s="2057">
        <f t="shared" si="1006"/>
      </c>
      <c r="H875" s="2057">
        <f t="shared" si="99"/>
      </c>
      <c r="I875" s="2057">
        <f t="shared" si="455"/>
      </c>
      <c r="J875" s="2057">
        <f t="shared" si="1864"/>
      </c>
      <c r="K875" s="2058">
        <f t="shared" si="2055"/>
      </c>
      <c r="L875" s="2058">
        <f t="shared" si="1424"/>
      </c>
      <c r="M875" s="2058">
        <f t="shared" si="1602"/>
      </c>
      <c r="N875" s="2058">
        <f t="shared" si="827"/>
      </c>
      <c r="O875" s="2059">
        <f t="shared" si="1184"/>
      </c>
      <c r="P875" s="2092">
        <v>0.0141</v>
      </c>
      <c r="Q875" s="2093">
        <v>47</v>
      </c>
      <c r="R875" s="2057">
        <f t="shared" si="277"/>
      </c>
      <c r="S875" s="2059">
        <v>7757</v>
      </c>
      <c r="T875" s="2059">
        <v>180</v>
      </c>
      <c r="U875" s="2059">
        <v>21</v>
      </c>
      <c r="V875" s="2059">
        <v>187</v>
      </c>
      <c r="W875" s="2059">
        <v>18</v>
      </c>
      <c r="X875" s="2093">
        <v>2</v>
      </c>
      <c r="Y875" s="2093">
        <v>0</v>
      </c>
      <c r="Z875" s="2093">
        <v>6</v>
      </c>
      <c r="AA875" s="2057">
        <f t="shared" si="633"/>
      </c>
      <c r="AB875" s="2094" t="s">
        <v>1935</v>
      </c>
      <c r="AC875" s="2094" t="s">
        <v>1951</v>
      </c>
      <c r="AD875" s="2093">
        <v>6</v>
      </c>
    </row>
    <row r="876">
      <c r="A876" s="2113"/>
      <c r="B876" s="2118" t="s">
        <v>1832</v>
      </c>
      <c r="C876" s="2118"/>
      <c r="D876" s="2064">
        <f>SUM(D874:D875)</f>
      </c>
      <c r="E876" s="2119">
        <f>SUM(E874:E875)</f>
      </c>
      <c r="F876" s="2064">
        <f t="shared" si="1762"/>
      </c>
      <c r="G876" s="2061">
        <f t="shared" si="1006"/>
      </c>
      <c r="H876" s="2061">
        <f t="shared" si="99"/>
      </c>
      <c r="I876" s="2061">
        <f t="shared" si="455"/>
      </c>
      <c r="J876" s="2061">
        <f t="shared" si="1864"/>
      </c>
      <c r="K876" s="2062">
        <f t="shared" si="2055"/>
      </c>
      <c r="L876" s="2062">
        <f t="shared" si="1424"/>
      </c>
      <c r="M876" s="2062">
        <f t="shared" si="1602"/>
      </c>
      <c r="N876" s="2062">
        <f t="shared" si="827"/>
      </c>
      <c r="O876" s="2063">
        <f t="shared" si="1184"/>
      </c>
      <c r="P876" s="2062">
        <f>AVERAGE(P874:P875)</f>
      </c>
      <c r="Q876" s="2064">
        <f>AVERAGE(Q874:Q875)</f>
      </c>
      <c r="R876" s="2061">
        <f t="shared" si="277"/>
      </c>
      <c r="S876" s="2063">
        <f>SUM(S874:S875)</f>
      </c>
      <c r="T876" s="2063">
        <f>SUM(T874:T875)</f>
      </c>
      <c r="U876" s="2063">
        <f>SUM(U874:U875)</f>
      </c>
      <c r="V876" s="2063">
        <f>SUM(V874:V875)</f>
      </c>
      <c r="W876" s="2063">
        <f>SUM(W874:W875)</f>
      </c>
      <c r="X876" s="2063">
        <f>SUM(X874:X875)</f>
      </c>
      <c r="Y876" s="2063">
        <f>SUM(Y874:Y875)</f>
      </c>
      <c r="Z876" s="2063">
        <f>SUM(Z874:Z875)</f>
      </c>
      <c r="AA876" s="2120">
        <f t="shared" si="633"/>
      </c>
      <c r="AB876" s="2121"/>
      <c r="AC876" s="2121"/>
      <c r="AD876" s="2122">
        <f>SUM(AD874:AD875)</f>
      </c>
    </row>
    <row r="877">
      <c r="A877" s="2113"/>
      <c r="B877" s="2123" t="s">
        <v>1825</v>
      </c>
      <c r="C877" s="2103" t="s">
        <v>1830</v>
      </c>
      <c r="D877" s="2127">
        <v>1088.98</v>
      </c>
      <c r="E877" s="2115">
        <v>0</v>
      </c>
      <c r="F877" s="2060">
        <f t="shared" si="1762"/>
      </c>
      <c r="G877" s="2057">
        <f t="shared" si="1006"/>
      </c>
      <c r="H877" s="2057">
        <f t="shared" si="99"/>
      </c>
      <c r="I877" s="2057">
        <f t="shared" si="455"/>
      </c>
      <c r="J877" s="2057">
        <f t="shared" si="1864"/>
      </c>
      <c r="K877" s="2058">
        <f t="shared" si="2055"/>
      </c>
      <c r="L877" s="2058">
        <f t="shared" si="1424"/>
      </c>
      <c r="M877" s="2058">
        <f t="shared" si="1602"/>
      </c>
      <c r="N877" s="2058">
        <f t="shared" si="827"/>
      </c>
      <c r="O877" s="2059">
        <f t="shared" si="1184"/>
      </c>
      <c r="P877" s="2092">
        <v>0.0291</v>
      </c>
      <c r="Q877" s="2093">
        <v>48</v>
      </c>
      <c r="R877" s="2057">
        <f t="shared" si="277"/>
      </c>
      <c r="S877" s="2059">
        <v>9988</v>
      </c>
      <c r="T877" s="2059">
        <v>341</v>
      </c>
      <c r="U877" s="2059">
        <v>37</v>
      </c>
      <c r="V877" s="2059">
        <v>370</v>
      </c>
      <c r="W877" s="2059">
        <v>12</v>
      </c>
      <c r="X877" s="2059">
        <v>1</v>
      </c>
      <c r="Y877" s="2059">
        <v>1</v>
      </c>
      <c r="Z877" s="2093">
        <v>11</v>
      </c>
      <c r="AA877" s="2057">
        <f t="shared" si="633"/>
      </c>
      <c r="AB877" s="2094" t="s">
        <v>1935</v>
      </c>
      <c r="AC877" s="2094" t="s">
        <v>1951</v>
      </c>
      <c r="AD877" s="2093">
        <v>18</v>
      </c>
    </row>
    <row r="878">
      <c r="A878" s="2113"/>
      <c r="B878" s="2123" t="s">
        <v>1825</v>
      </c>
      <c r="C878" s="2103" t="s">
        <v>1831</v>
      </c>
      <c r="D878" s="2127">
        <v>510.73</v>
      </c>
      <c r="E878" s="2115">
        <v>0</v>
      </c>
      <c r="F878" s="2060">
        <f t="shared" si="1762"/>
      </c>
      <c r="G878" s="2057">
        <f t="shared" si="1006"/>
      </c>
      <c r="H878" s="2057">
        <f t="shared" si="99"/>
      </c>
      <c r="I878" s="2057">
        <f t="shared" si="455"/>
      </c>
      <c r="J878" s="2057">
        <f t="shared" si="1864"/>
      </c>
      <c r="K878" s="2058">
        <f t="shared" si="2055"/>
      </c>
      <c r="L878" s="2058">
        <f t="shared" si="1424"/>
      </c>
      <c r="M878" s="2058">
        <f t="shared" si="1602"/>
      </c>
      <c r="N878" s="2058">
        <f t="shared" si="827"/>
      </c>
      <c r="O878" s="2059">
        <f t="shared" si="1184"/>
      </c>
      <c r="P878" s="2092">
        <v>0.0365</v>
      </c>
      <c r="Q878" s="2093">
        <v>55</v>
      </c>
      <c r="R878" s="2057">
        <f t="shared" si="277"/>
      </c>
      <c r="S878" s="2059">
        <v>4787</v>
      </c>
      <c r="T878" s="2059">
        <v>161</v>
      </c>
      <c r="U878" s="2059">
        <v>21</v>
      </c>
      <c r="V878" s="2059">
        <v>178</v>
      </c>
      <c r="W878" s="2059">
        <v>18</v>
      </c>
      <c r="X878" s="2059">
        <v>3</v>
      </c>
      <c r="Y878" s="2059">
        <v>0</v>
      </c>
      <c r="Z878" s="2093">
        <v>3</v>
      </c>
      <c r="AA878" s="2057">
        <f t="shared" si="633"/>
      </c>
      <c r="AB878" s="2094" t="s">
        <v>1935</v>
      </c>
      <c r="AC878" s="2094" t="s">
        <v>1951</v>
      </c>
      <c r="AD878" s="2093">
        <v>19</v>
      </c>
    </row>
    <row r="879">
      <c r="A879" s="2113"/>
      <c r="B879" s="2118" t="s">
        <v>1832</v>
      </c>
      <c r="C879" s="2118"/>
      <c r="D879" s="2064">
        <f>SUM(D877:D878)</f>
      </c>
      <c r="E879" s="2064">
        <f>SUM(E877:E878)</f>
      </c>
      <c r="F879" s="2064">
        <f t="shared" si="1762"/>
      </c>
      <c r="G879" s="2061">
        <f t="shared" si="1006"/>
      </c>
      <c r="H879" s="2061">
        <f t="shared" si="99"/>
      </c>
      <c r="I879" s="2061">
        <f t="shared" si="455"/>
      </c>
      <c r="J879" s="2061">
        <f t="shared" si="1864"/>
      </c>
      <c r="K879" s="2062">
        <f t="shared" si="2055"/>
      </c>
      <c r="L879" s="2062">
        <f t="shared" si="1424"/>
      </c>
      <c r="M879" s="2062">
        <f t="shared" si="1602"/>
      </c>
      <c r="N879" s="2062">
        <f t="shared" si="827"/>
      </c>
      <c r="O879" s="2063">
        <f t="shared" si="1184"/>
      </c>
      <c r="P879" s="2062">
        <f>AVERAGE(P877:P878)</f>
      </c>
      <c r="Q879" s="2064">
        <f>AVERAGE(Q877:Q878)</f>
      </c>
      <c r="R879" s="2064">
        <f t="shared" si="277"/>
      </c>
      <c r="S879" s="2063">
        <f>SUM(S877:S878)</f>
      </c>
      <c r="T879" s="2063">
        <f>SUM(T877:T878)</f>
      </c>
      <c r="U879" s="2063">
        <f>SUM(U877:U878)</f>
      </c>
      <c r="V879" s="2063">
        <f>SUM(V877:V878)</f>
      </c>
      <c r="W879" s="2063">
        <f>SUM(W877:W878)</f>
      </c>
      <c r="X879" s="2063">
        <f>SUM(X877:X878)</f>
      </c>
      <c r="Y879" s="2063">
        <f>SUM(Y877:Y878)</f>
      </c>
      <c r="Z879" s="2063">
        <f>SUM(Z877:Z878)</f>
      </c>
      <c r="AA879" s="2120">
        <f t="shared" si="633"/>
      </c>
      <c r="AB879" s="2121"/>
      <c r="AC879" s="2121"/>
      <c r="AD879" s="2122">
        <f>SUM(AD877:AD878)</f>
      </c>
    </row>
    <row r="880">
      <c r="A880" s="2113"/>
      <c r="B880" s="2124" t="s">
        <v>1833</v>
      </c>
      <c r="C880" s="2124"/>
      <c r="D880" s="2069">
        <f>D879+D876</f>
      </c>
      <c r="E880" s="2069">
        <f>E879+E876</f>
      </c>
      <c r="F880" s="2069">
        <f t="shared" si="1762"/>
      </c>
      <c r="G880" s="2065">
        <f t="shared" si="1006"/>
      </c>
      <c r="H880" s="2065">
        <f t="shared" si="99"/>
      </c>
      <c r="I880" s="2065">
        <f t="shared" si="455"/>
      </c>
      <c r="J880" s="2065">
        <f t="shared" si="1864"/>
      </c>
      <c r="K880" s="2066">
        <f t="shared" si="2055"/>
      </c>
      <c r="L880" s="2066">
        <f t="shared" si="1424"/>
      </c>
      <c r="M880" s="2066">
        <f t="shared" si="1602"/>
      </c>
      <c r="N880" s="2066">
        <f t="shared" si="827"/>
      </c>
      <c r="O880" s="2067">
        <f t="shared" si="1184"/>
      </c>
      <c r="P880" s="2068">
        <f>(P879+P876)/2</f>
      </c>
      <c r="Q880" s="2067">
        <f>(Q879+Q876)/2</f>
      </c>
      <c r="R880" s="2069">
        <f>(R879+R876)/2</f>
      </c>
      <c r="S880" s="2067">
        <f>S879+S876</f>
      </c>
      <c r="T880" s="2067">
        <f>T879+T876</f>
      </c>
      <c r="U880" s="2067">
        <f>U879+U876</f>
      </c>
      <c r="V880" s="2067">
        <f>V879+V876</f>
      </c>
      <c r="W880" s="2067">
        <f>W879+W876</f>
      </c>
      <c r="X880" s="2067">
        <f>X879+X876</f>
      </c>
      <c r="Y880" s="2067">
        <f>Y879+Y876</f>
      </c>
      <c r="Z880" s="2067">
        <f>Z879+Z876</f>
      </c>
      <c r="AA880" s="2125">
        <f t="shared" si="633"/>
      </c>
      <c r="AB880" s="2126"/>
      <c r="AC880" s="2126"/>
      <c r="AD880" s="2067">
        <f>AD879+AD876</f>
      </c>
    </row>
    <row r="881">
      <c r="A881" s="2105" t="s">
        <v>1834</v>
      </c>
      <c r="B881" s="2105" t="s">
        <v>1792</v>
      </c>
      <c r="C881" s="2105"/>
      <c r="D881" s="2106" t="s">
        <v>1793</v>
      </c>
      <c r="E881" s="2106"/>
      <c r="F881" s="2106"/>
      <c r="G881" s="2106"/>
      <c r="H881" s="2106"/>
      <c r="I881" s="2106"/>
      <c r="J881" s="2107" t="s">
        <v>1794</v>
      </c>
      <c r="K881" s="2107"/>
      <c r="L881" s="2107"/>
      <c r="M881" s="2107"/>
      <c r="N881" s="2107"/>
      <c r="O881" s="2107"/>
      <c r="P881" s="2107"/>
      <c r="Q881" s="2107"/>
      <c r="R881" s="2107"/>
      <c r="S881" s="2107"/>
      <c r="T881" s="2107"/>
      <c r="U881" s="2107"/>
      <c r="V881" s="2107"/>
      <c r="W881" s="2107"/>
      <c r="X881" s="2107"/>
      <c r="Y881" s="2107"/>
      <c r="Z881" s="2107"/>
      <c r="AA881" s="2107"/>
      <c r="AB881" s="2107"/>
      <c r="AC881" s="2107"/>
      <c r="AD881" s="2108"/>
    </row>
    <row r="882">
      <c r="A882" s="2105"/>
      <c r="B882" s="2105" t="s">
        <v>1795</v>
      </c>
      <c r="C882" s="2105" t="s">
        <v>1796</v>
      </c>
      <c r="D882" s="2106" t="s">
        <v>1797</v>
      </c>
      <c r="E882" s="2109" t="s">
        <v>1798</v>
      </c>
      <c r="F882" s="2106" t="s">
        <v>1799</v>
      </c>
      <c r="G882" s="2110" t="s">
        <v>1800</v>
      </c>
      <c r="H882" s="2110" t="s">
        <v>1801</v>
      </c>
      <c r="I882" s="2110" t="s">
        <v>1802</v>
      </c>
      <c r="J882" s="2107" t="s">
        <v>1803</v>
      </c>
      <c r="K882" s="2111" t="s">
        <v>1804</v>
      </c>
      <c r="L882" s="2111" t="s">
        <v>1805</v>
      </c>
      <c r="M882" s="2111" t="s">
        <v>1806</v>
      </c>
      <c r="N882" s="2111" t="s">
        <v>1807</v>
      </c>
      <c r="O882" s="2108" t="s">
        <v>1808</v>
      </c>
      <c r="P882" s="2111" t="s">
        <v>1809</v>
      </c>
      <c r="Q882" s="2108" t="s">
        <v>1810</v>
      </c>
      <c r="R882" s="2107" t="s">
        <v>1811</v>
      </c>
      <c r="S882" s="2108" t="s">
        <v>1812</v>
      </c>
      <c r="T882" s="2108" t="s">
        <v>1813</v>
      </c>
      <c r="U882" s="2108" t="s">
        <v>1814</v>
      </c>
      <c r="V882" s="2108" t="s">
        <v>1815</v>
      </c>
      <c r="W882" s="2108" t="s">
        <v>1816</v>
      </c>
      <c r="X882" s="2108" t="s">
        <v>1817</v>
      </c>
      <c r="Y882" s="2108" t="s">
        <v>1818</v>
      </c>
      <c r="Z882" s="2108" t="s">
        <v>1819</v>
      </c>
      <c r="AA882" s="2107" t="s">
        <v>1820</v>
      </c>
      <c r="AB882" s="2112" t="s">
        <v>1821</v>
      </c>
      <c r="AC882" s="2112" t="s">
        <v>1822</v>
      </c>
      <c r="AD882" s="2108" t="s">
        <v>1823</v>
      </c>
    </row>
    <row r="883">
      <c r="A883" s="2113" t="s">
        <v>1952</v>
      </c>
      <c r="B883" s="2123" t="s">
        <v>1829</v>
      </c>
      <c r="C883" s="2103" t="s">
        <v>1826</v>
      </c>
      <c r="D883" s="2127">
        <v>1007.56</v>
      </c>
      <c r="E883" s="2115">
        <v>2</v>
      </c>
      <c r="F883" s="2060">
        <f t="shared" ref="F883:F889" si="1763">E883*2000*1.2</f>
      </c>
      <c r="G883" s="2057">
        <f t="shared" ref="G883:G889" si="1007">F883/D883</f>
      </c>
      <c r="H883" s="2057">
        <f t="shared" ref="H883:H889" si="100">D883/E883</f>
      </c>
      <c r="I883" s="2057">
        <f t="shared" ref="I883:I889" si="456">F883/E883</f>
      </c>
      <c r="J883" s="2057">
        <f t="shared" ref="J883:J889" si="1865">D883/T883</f>
      </c>
      <c r="K883" s="2058">
        <f t="shared" ref="K883:K889" si="2056">O883/S883*1</f>
      </c>
      <c r="L883" s="2058">
        <f t="shared" ref="L883:L889" si="1425">T883/S883</f>
      </c>
      <c r="M883" s="2058">
        <f t="shared" ref="M883:M889" si="1603">V883/S883</f>
      </c>
      <c r="N883" s="2058">
        <f t="shared" ref="N883:N889" si="828">W883/V883</f>
      </c>
      <c r="O883" s="2059">
        <f t="shared" ref="O883:O889" si="1185">U883/P883</f>
      </c>
      <c r="P883" s="2092">
        <v>0.0219</v>
      </c>
      <c r="Q883" s="2093">
        <v>56</v>
      </c>
      <c r="R883" s="2057">
        <f t="shared" ref="R883:R888" si="278">(D883/S883)*1000</f>
      </c>
      <c r="S883" s="2059">
        <v>8744</v>
      </c>
      <c r="T883" s="2059">
        <v>180</v>
      </c>
      <c r="U883" s="2059">
        <v>41</v>
      </c>
      <c r="V883" s="2059">
        <v>205</v>
      </c>
      <c r="W883" s="2059">
        <v>14</v>
      </c>
      <c r="X883" s="2059">
        <v>1</v>
      </c>
      <c r="Y883" s="2059">
        <v>0</v>
      </c>
      <c r="Z883" s="2093">
        <v>6</v>
      </c>
      <c r="AA883" s="2057">
        <f t="shared" ref="AA883:AA889" si="634">AD883*1000/D883</f>
      </c>
      <c r="AB883" s="2094" t="s">
        <v>1935</v>
      </c>
      <c r="AC883" s="2094" t="s">
        <v>1951</v>
      </c>
      <c r="AD883" s="2093">
        <v>8</v>
      </c>
    </row>
    <row r="884">
      <c r="A884" s="2113"/>
      <c r="B884" s="2123" t="s">
        <v>1829</v>
      </c>
      <c r="C884" s="2103" t="s">
        <v>1828</v>
      </c>
      <c r="D884" s="2127">
        <v>992.48</v>
      </c>
      <c r="E884" s="2115">
        <v>2</v>
      </c>
      <c r="F884" s="2060">
        <f t="shared" si="1763"/>
      </c>
      <c r="G884" s="2057">
        <f t="shared" si="1007"/>
      </c>
      <c r="H884" s="2057">
        <f t="shared" si="100"/>
      </c>
      <c r="I884" s="2057">
        <f t="shared" si="456"/>
      </c>
      <c r="J884" s="2057">
        <f t="shared" si="1865"/>
      </c>
      <c r="K884" s="2058">
        <f t="shared" si="2056"/>
      </c>
      <c r="L884" s="2058">
        <f t="shared" si="1425"/>
      </c>
      <c r="M884" s="2058">
        <f t="shared" si="1603"/>
      </c>
      <c r="N884" s="2058">
        <f t="shared" si="828"/>
      </c>
      <c r="O884" s="2059">
        <f t="shared" si="1185"/>
      </c>
      <c r="P884" s="2092">
        <v>0.0163</v>
      </c>
      <c r="Q884" s="2093">
        <v>54</v>
      </c>
      <c r="R884" s="2057">
        <f t="shared" si="278"/>
      </c>
      <c r="S884" s="2059">
        <v>9774</v>
      </c>
      <c r="T884" s="2059">
        <v>170</v>
      </c>
      <c r="U884" s="2059">
        <v>36</v>
      </c>
      <c r="V884" s="2059">
        <v>177</v>
      </c>
      <c r="W884" s="2059">
        <v>16</v>
      </c>
      <c r="X884" s="2093">
        <v>1</v>
      </c>
      <c r="Y884" s="2093">
        <v>0</v>
      </c>
      <c r="Z884" s="2093">
        <v>10</v>
      </c>
      <c r="AA884" s="2057">
        <f t="shared" si="634"/>
      </c>
      <c r="AB884" s="2094" t="s">
        <v>1935</v>
      </c>
      <c r="AC884" s="2094" t="s">
        <v>1951</v>
      </c>
      <c r="AD884" s="2093">
        <v>8</v>
      </c>
    </row>
    <row r="885">
      <c r="A885" s="2113"/>
      <c r="B885" s="2118" t="s">
        <v>1832</v>
      </c>
      <c r="C885" s="2118"/>
      <c r="D885" s="2064">
        <f>SUM(D883:D884)</f>
      </c>
      <c r="E885" s="2119">
        <f>SUM(E883:E884)</f>
      </c>
      <c r="F885" s="2064">
        <f t="shared" si="1763"/>
      </c>
      <c r="G885" s="2061">
        <f t="shared" si="1007"/>
      </c>
      <c r="H885" s="2061">
        <f t="shared" si="100"/>
      </c>
      <c r="I885" s="2061">
        <f t="shared" si="456"/>
      </c>
      <c r="J885" s="2061">
        <f t="shared" si="1865"/>
      </c>
      <c r="K885" s="2062">
        <f t="shared" si="2056"/>
      </c>
      <c r="L885" s="2062">
        <f t="shared" si="1425"/>
      </c>
      <c r="M885" s="2062">
        <f t="shared" si="1603"/>
      </c>
      <c r="N885" s="2062">
        <f t="shared" si="828"/>
      </c>
      <c r="O885" s="2063">
        <f t="shared" si="1185"/>
      </c>
      <c r="P885" s="2062">
        <f>AVERAGE(P883:P884)</f>
      </c>
      <c r="Q885" s="2064">
        <f>AVERAGE(Q883:Q884)</f>
      </c>
      <c r="R885" s="2061">
        <f t="shared" si="278"/>
      </c>
      <c r="S885" s="2063">
        <f>SUM(S883:S884)</f>
      </c>
      <c r="T885" s="2063">
        <f>SUM(T883:T884)</f>
      </c>
      <c r="U885" s="2063">
        <f>SUM(U883:U884)</f>
      </c>
      <c r="V885" s="2063">
        <f>SUM(V883:V884)</f>
      </c>
      <c r="W885" s="2063">
        <f>SUM(W883:W884)</f>
      </c>
      <c r="X885" s="2063">
        <f>SUM(X883:X884)</f>
      </c>
      <c r="Y885" s="2063">
        <f>SUM(Y883:Y884)</f>
      </c>
      <c r="Z885" s="2063">
        <f>SUM(Z883:Z884)</f>
      </c>
      <c r="AA885" s="2120">
        <f t="shared" si="634"/>
      </c>
      <c r="AB885" s="2121"/>
      <c r="AC885" s="2121"/>
      <c r="AD885" s="2122">
        <f>SUM(AD883:AD884)</f>
      </c>
    </row>
    <row r="886">
      <c r="A886" s="2113"/>
      <c r="B886" s="2123" t="s">
        <v>1847</v>
      </c>
      <c r="C886" s="2103" t="s">
        <v>1830</v>
      </c>
      <c r="D886" s="2127">
        <v>986.88</v>
      </c>
      <c r="E886" s="2115">
        <v>1</v>
      </c>
      <c r="F886" s="2060">
        <f t="shared" si="1763"/>
      </c>
      <c r="G886" s="2057">
        <f t="shared" si="1007"/>
      </c>
      <c r="H886" s="2057">
        <f t="shared" si="100"/>
      </c>
      <c r="I886" s="2057">
        <f t="shared" si="456"/>
      </c>
      <c r="J886" s="2057">
        <f t="shared" si="1865"/>
      </c>
      <c r="K886" s="2058">
        <f t="shared" si="2056"/>
      </c>
      <c r="L886" s="2058">
        <f t="shared" si="1425"/>
      </c>
      <c r="M886" s="2058">
        <f t="shared" si="1603"/>
      </c>
      <c r="N886" s="2058">
        <f t="shared" si="828"/>
      </c>
      <c r="O886" s="2059">
        <f t="shared" si="1185"/>
      </c>
      <c r="P886" s="2092">
        <v>0.0226</v>
      </c>
      <c r="Q886" s="2093">
        <v>70</v>
      </c>
      <c r="R886" s="2057">
        <f t="shared" si="278"/>
      </c>
      <c r="S886" s="2059">
        <v>10041</v>
      </c>
      <c r="T886" s="2059">
        <v>160</v>
      </c>
      <c r="U886" s="2059">
        <v>40</v>
      </c>
      <c r="V886" s="2059">
        <v>156</v>
      </c>
      <c r="W886" s="2059">
        <v>8</v>
      </c>
      <c r="X886" s="2059">
        <v>1</v>
      </c>
      <c r="Y886" s="2059">
        <v>0</v>
      </c>
      <c r="Z886" s="2093">
        <v>7</v>
      </c>
      <c r="AA886" s="2057">
        <f t="shared" si="634"/>
      </c>
      <c r="AB886" s="2094" t="s">
        <v>1935</v>
      </c>
      <c r="AC886" s="2094" t="s">
        <v>1951</v>
      </c>
      <c r="AD886" s="2093">
        <v>17</v>
      </c>
    </row>
    <row r="887">
      <c r="A887" s="2113"/>
      <c r="B887" s="2123" t="s">
        <v>1847</v>
      </c>
      <c r="C887" s="2103" t="s">
        <v>1831</v>
      </c>
      <c r="D887" s="2127">
        <v>907.1</v>
      </c>
      <c r="E887" s="2115">
        <v>0</v>
      </c>
      <c r="F887" s="2060">
        <f t="shared" si="1763"/>
      </c>
      <c r="G887" s="2057">
        <f t="shared" si="1007"/>
      </c>
      <c r="H887" s="2057">
        <f t="shared" si="100"/>
      </c>
      <c r="I887" s="2057">
        <f t="shared" si="456"/>
      </c>
      <c r="J887" s="2057">
        <f t="shared" si="1865"/>
      </c>
      <c r="K887" s="2058">
        <f t="shared" si="2056"/>
      </c>
      <c r="L887" s="2058">
        <f t="shared" si="1425"/>
      </c>
      <c r="M887" s="2058">
        <f t="shared" si="1603"/>
      </c>
      <c r="N887" s="2058">
        <f t="shared" si="828"/>
      </c>
      <c r="O887" s="2059">
        <f t="shared" si="1185"/>
      </c>
      <c r="P887" s="2092">
        <v>0.0365</v>
      </c>
      <c r="Q887" s="2093">
        <v>83</v>
      </c>
      <c r="R887" s="2057">
        <f t="shared" si="278"/>
      </c>
      <c r="S887" s="2059">
        <v>9774</v>
      </c>
      <c r="T887" s="2059">
        <v>171</v>
      </c>
      <c r="U887" s="2059">
        <v>44</v>
      </c>
      <c r="V887" s="2059">
        <v>177</v>
      </c>
      <c r="W887" s="2059">
        <v>21</v>
      </c>
      <c r="X887" s="2059">
        <v>8</v>
      </c>
      <c r="Y887" s="2059">
        <v>1</v>
      </c>
      <c r="Z887" s="2093">
        <v>10</v>
      </c>
      <c r="AA887" s="2057">
        <f t="shared" si="634"/>
      </c>
      <c r="AB887" s="2094" t="s">
        <v>1935</v>
      </c>
      <c r="AC887" s="2094" t="s">
        <v>1951</v>
      </c>
      <c r="AD887" s="2093">
        <v>12</v>
      </c>
    </row>
    <row r="888">
      <c r="A888" s="2113"/>
      <c r="B888" s="2118" t="s">
        <v>1832</v>
      </c>
      <c r="C888" s="2118"/>
      <c r="D888" s="2064">
        <f>SUM(D886:D887)</f>
      </c>
      <c r="E888" s="2064">
        <f>SUM(E886:E887)</f>
      </c>
      <c r="F888" s="2064">
        <f t="shared" si="1763"/>
      </c>
      <c r="G888" s="2061">
        <f t="shared" si="1007"/>
      </c>
      <c r="H888" s="2061">
        <f t="shared" si="100"/>
      </c>
      <c r="I888" s="2061">
        <f t="shared" si="456"/>
      </c>
      <c r="J888" s="2061">
        <f t="shared" si="1865"/>
      </c>
      <c r="K888" s="2062">
        <f t="shared" si="2056"/>
      </c>
      <c r="L888" s="2062">
        <f t="shared" si="1425"/>
      </c>
      <c r="M888" s="2062">
        <f t="shared" si="1603"/>
      </c>
      <c r="N888" s="2062">
        <f t="shared" si="828"/>
      </c>
      <c r="O888" s="2063">
        <f t="shared" si="1185"/>
      </c>
      <c r="P888" s="2062">
        <f>AVERAGE(P886:P887)</f>
      </c>
      <c r="Q888" s="2064">
        <f>AVERAGE(Q886:Q887)</f>
      </c>
      <c r="R888" s="2064">
        <f t="shared" si="278"/>
      </c>
      <c r="S888" s="2063">
        <f>SUM(S886:S887)</f>
      </c>
      <c r="T888" s="2063">
        <f>SUM(T886:T887)</f>
      </c>
      <c r="U888" s="2063">
        <f>SUM(U886:U887)</f>
      </c>
      <c r="V888" s="2063">
        <f>SUM(V886:V887)</f>
      </c>
      <c r="W888" s="2063">
        <f>SUM(W886:W887)</f>
      </c>
      <c r="X888" s="2063">
        <f>SUM(X886:X887)</f>
      </c>
      <c r="Y888" s="2063">
        <f>SUM(Y886:Y887)</f>
      </c>
      <c r="Z888" s="2063">
        <f>SUM(Z886:Z887)</f>
      </c>
      <c r="AA888" s="2120">
        <f t="shared" si="634"/>
      </c>
      <c r="AB888" s="2121"/>
      <c r="AC888" s="2121"/>
      <c r="AD888" s="2122">
        <f>SUM(AD886:AD887)</f>
      </c>
    </row>
    <row r="889">
      <c r="A889" s="2113"/>
      <c r="B889" s="2124" t="s">
        <v>1833</v>
      </c>
      <c r="C889" s="2124"/>
      <c r="D889" s="2069">
        <f>D888+D885</f>
      </c>
      <c r="E889" s="2069">
        <f>E888+E885</f>
      </c>
      <c r="F889" s="2069">
        <f t="shared" si="1763"/>
      </c>
      <c r="G889" s="2065">
        <f t="shared" si="1007"/>
      </c>
      <c r="H889" s="2065">
        <f t="shared" si="100"/>
      </c>
      <c r="I889" s="2065">
        <f t="shared" si="456"/>
      </c>
      <c r="J889" s="2065">
        <f t="shared" si="1865"/>
      </c>
      <c r="K889" s="2066">
        <f t="shared" si="2056"/>
      </c>
      <c r="L889" s="2066">
        <f t="shared" si="1425"/>
      </c>
      <c r="M889" s="2066">
        <f t="shared" si="1603"/>
      </c>
      <c r="N889" s="2066">
        <f t="shared" si="828"/>
      </c>
      <c r="O889" s="2067">
        <f t="shared" si="1185"/>
      </c>
      <c r="P889" s="2068">
        <f>(P888+P885)/2</f>
      </c>
      <c r="Q889" s="2067">
        <f>(Q888+Q885)/2</f>
      </c>
      <c r="R889" s="2069">
        <f>(R888+R885)/2</f>
      </c>
      <c r="S889" s="2067">
        <f>S888+S885</f>
      </c>
      <c r="T889" s="2067">
        <f>T888+T885</f>
      </c>
      <c r="U889" s="2067">
        <f>U888+U885</f>
      </c>
      <c r="V889" s="2067">
        <f>V888+V885</f>
      </c>
      <c r="W889" s="2067">
        <f>W888+W885</f>
      </c>
      <c r="X889" s="2067">
        <f>X888+X885</f>
      </c>
      <c r="Y889" s="2067">
        <f>Y888+Y885</f>
      </c>
      <c r="Z889" s="2067">
        <f>Z888+Z885</f>
      </c>
      <c r="AA889" s="2125">
        <f t="shared" si="634"/>
      </c>
      <c r="AB889" s="2126"/>
      <c r="AC889" s="2126"/>
      <c r="AD889" s="2067">
        <f>AD888+AD885</f>
      </c>
    </row>
    <row r="890">
      <c r="A890" s="2105" t="s">
        <v>1834</v>
      </c>
      <c r="B890" s="2105" t="s">
        <v>1792</v>
      </c>
      <c r="C890" s="2105"/>
      <c r="D890" s="2106" t="s">
        <v>1793</v>
      </c>
      <c r="E890" s="2106"/>
      <c r="F890" s="2106"/>
      <c r="G890" s="2106"/>
      <c r="H890" s="2106"/>
      <c r="I890" s="2106"/>
      <c r="J890" s="2107" t="s">
        <v>1794</v>
      </c>
      <c r="K890" s="2107"/>
      <c r="L890" s="2107"/>
      <c r="M890" s="2107"/>
      <c r="N890" s="2107"/>
      <c r="O890" s="2107"/>
      <c r="P890" s="2107"/>
      <c r="Q890" s="2107"/>
      <c r="R890" s="2107"/>
      <c r="S890" s="2107"/>
      <c r="T890" s="2107"/>
      <c r="U890" s="2107"/>
      <c r="V890" s="2107"/>
      <c r="W890" s="2107"/>
      <c r="X890" s="2107"/>
      <c r="Y890" s="2107"/>
      <c r="Z890" s="2107"/>
      <c r="AA890" s="2107"/>
      <c r="AB890" s="2107"/>
      <c r="AC890" s="2107"/>
      <c r="AD890" s="2108"/>
    </row>
    <row r="891">
      <c r="A891" s="2105"/>
      <c r="B891" s="2105" t="s">
        <v>1795</v>
      </c>
      <c r="C891" s="2105" t="s">
        <v>1796</v>
      </c>
      <c r="D891" s="2106" t="s">
        <v>1797</v>
      </c>
      <c r="E891" s="2109" t="s">
        <v>1798</v>
      </c>
      <c r="F891" s="2106" t="s">
        <v>1799</v>
      </c>
      <c r="G891" s="2110" t="s">
        <v>1800</v>
      </c>
      <c r="H891" s="2110" t="s">
        <v>1801</v>
      </c>
      <c r="I891" s="2110" t="s">
        <v>1802</v>
      </c>
      <c r="J891" s="2107" t="s">
        <v>1803</v>
      </c>
      <c r="K891" s="2111" t="s">
        <v>1804</v>
      </c>
      <c r="L891" s="2111" t="s">
        <v>1805</v>
      </c>
      <c r="M891" s="2111" t="s">
        <v>1806</v>
      </c>
      <c r="N891" s="2111" t="s">
        <v>1807</v>
      </c>
      <c r="O891" s="2108" t="s">
        <v>1808</v>
      </c>
      <c r="P891" s="2111" t="s">
        <v>1809</v>
      </c>
      <c r="Q891" s="2108" t="s">
        <v>1810</v>
      </c>
      <c r="R891" s="2107" t="s">
        <v>1811</v>
      </c>
      <c r="S891" s="2108" t="s">
        <v>1812</v>
      </c>
      <c r="T891" s="2108" t="s">
        <v>1813</v>
      </c>
      <c r="U891" s="2108" t="s">
        <v>1814</v>
      </c>
      <c r="V891" s="2108" t="s">
        <v>1815</v>
      </c>
      <c r="W891" s="2108" t="s">
        <v>1816</v>
      </c>
      <c r="X891" s="2108" t="s">
        <v>1817</v>
      </c>
      <c r="Y891" s="2108" t="s">
        <v>1818</v>
      </c>
      <c r="Z891" s="2108" t="s">
        <v>1819</v>
      </c>
      <c r="AA891" s="2107" t="s">
        <v>1820</v>
      </c>
      <c r="AB891" s="2112" t="s">
        <v>1821</v>
      </c>
      <c r="AC891" s="2112" t="s">
        <v>1822</v>
      </c>
      <c r="AD891" s="2108" t="s">
        <v>1823</v>
      </c>
    </row>
    <row r="892">
      <c r="A892" s="2113" t="s">
        <v>1953</v>
      </c>
      <c r="B892" s="2123" t="s">
        <v>1829</v>
      </c>
      <c r="C892" s="2103" t="s">
        <v>1826</v>
      </c>
      <c r="D892" s="2127">
        <v>1010.19</v>
      </c>
      <c r="E892" s="2115">
        <v>0</v>
      </c>
      <c r="F892" s="2060">
        <f t="shared" ref="F892:F898" si="1764">E892*2000*1.2</f>
      </c>
      <c r="G892" s="2057">
        <f t="shared" ref="G892:G898" si="1008">F892/D892</f>
      </c>
      <c r="H892" s="2057">
        <f t="shared" ref="H892:H898" si="101">D892/E892</f>
      </c>
      <c r="I892" s="2057">
        <f t="shared" ref="I892:I898" si="457">F892/E892</f>
      </c>
      <c r="J892" s="2057">
        <f t="shared" ref="J892:J898" si="1866">D892/T892</f>
      </c>
      <c r="K892" s="2058">
        <f t="shared" ref="K892:K898" si="2057">O892/S892*1</f>
      </c>
      <c r="L892" s="2058">
        <f t="shared" ref="L892:L898" si="1426">T892/S892</f>
      </c>
      <c r="M892" s="2058">
        <f t="shared" ref="M892:M898" si="1604">V892/S892</f>
      </c>
      <c r="N892" s="2058">
        <f t="shared" ref="N892:N898" si="829">W892/V892</f>
      </c>
      <c r="O892" s="2059">
        <f t="shared" ref="O892:O898" si="1186">U892/P892</f>
      </c>
      <c r="P892" s="2092">
        <v>0.0131</v>
      </c>
      <c r="Q892" s="2093">
        <v>41</v>
      </c>
      <c r="R892" s="2057">
        <f t="shared" ref="R892:R897" si="279">(D892/S892)*1000</f>
      </c>
      <c r="S892" s="2059">
        <v>9109</v>
      </c>
      <c r="T892" s="2059">
        <v>158</v>
      </c>
      <c r="U892" s="2059">
        <v>26</v>
      </c>
      <c r="V892" s="2059">
        <v>171</v>
      </c>
      <c r="W892" s="2059">
        <v>14</v>
      </c>
      <c r="X892" s="2059">
        <v>1</v>
      </c>
      <c r="Y892" s="2059">
        <v>2</v>
      </c>
      <c r="Z892" s="2093">
        <v>4</v>
      </c>
      <c r="AA892" s="2057">
        <f t="shared" ref="AA892:AA898" si="635">AD892*1000/D892</f>
      </c>
      <c r="AB892" s="2094" t="s">
        <v>1935</v>
      </c>
      <c r="AC892" s="2094" t="s">
        <v>1951</v>
      </c>
      <c r="AD892" s="2093">
        <v>11</v>
      </c>
    </row>
    <row r="893">
      <c r="A893" s="2113"/>
      <c r="B893" s="2123" t="s">
        <v>1829</v>
      </c>
      <c r="C893" s="2103" t="s">
        <v>1828</v>
      </c>
      <c r="D893" s="2127">
        <v>989.81</v>
      </c>
      <c r="E893" s="2115">
        <v>0</v>
      </c>
      <c r="F893" s="2060">
        <f t="shared" si="1764"/>
      </c>
      <c r="G893" s="2057">
        <f t="shared" si="1008"/>
      </c>
      <c r="H893" s="2057">
        <f t="shared" si="101"/>
      </c>
      <c r="I893" s="2057">
        <f t="shared" si="457"/>
      </c>
      <c r="J893" s="2057">
        <f t="shared" si="1866"/>
      </c>
      <c r="K893" s="2058">
        <f t="shared" si="2057"/>
      </c>
      <c r="L893" s="2058">
        <f t="shared" si="1426"/>
      </c>
      <c r="M893" s="2058">
        <f t="shared" si="1604"/>
      </c>
      <c r="N893" s="2058">
        <f t="shared" si="829"/>
      </c>
      <c r="O893" s="2059">
        <f t="shared" si="1186"/>
      </c>
      <c r="P893" s="2092">
        <v>0.0205</v>
      </c>
      <c r="Q893" s="2093">
        <v>50</v>
      </c>
      <c r="R893" s="2057">
        <f t="shared" si="279"/>
      </c>
      <c r="S893" s="2059">
        <v>9548</v>
      </c>
      <c r="T893" s="2059">
        <v>160</v>
      </c>
      <c r="U893" s="2059">
        <v>35</v>
      </c>
      <c r="V893" s="2059">
        <v>163</v>
      </c>
      <c r="W893" s="2059">
        <v>31</v>
      </c>
      <c r="X893" s="2093">
        <v>2</v>
      </c>
      <c r="Y893" s="2093">
        <v>0</v>
      </c>
      <c r="Z893" s="2093">
        <v>5</v>
      </c>
      <c r="AA893" s="2057">
        <f t="shared" si="635"/>
      </c>
      <c r="AB893" s="2094" t="s">
        <v>1935</v>
      </c>
      <c r="AC893" s="2094" t="s">
        <v>1951</v>
      </c>
      <c r="AD893" s="2093">
        <v>14</v>
      </c>
    </row>
    <row r="894">
      <c r="A894" s="2113"/>
      <c r="B894" s="2118" t="s">
        <v>1832</v>
      </c>
      <c r="C894" s="2118"/>
      <c r="D894" s="2064">
        <f>SUM(D892:D893)</f>
      </c>
      <c r="E894" s="2119">
        <f>SUM(E892:E893)</f>
      </c>
      <c r="F894" s="2064">
        <f t="shared" si="1764"/>
      </c>
      <c r="G894" s="2061">
        <f t="shared" si="1008"/>
      </c>
      <c r="H894" s="2061">
        <f t="shared" si="101"/>
      </c>
      <c r="I894" s="2061">
        <f t="shared" si="457"/>
      </c>
      <c r="J894" s="2061">
        <f t="shared" si="1866"/>
      </c>
      <c r="K894" s="2062">
        <f t="shared" si="2057"/>
      </c>
      <c r="L894" s="2062">
        <f t="shared" si="1426"/>
      </c>
      <c r="M894" s="2062">
        <f t="shared" si="1604"/>
      </c>
      <c r="N894" s="2062">
        <f t="shared" si="829"/>
      </c>
      <c r="O894" s="2063">
        <f t="shared" si="1186"/>
      </c>
      <c r="P894" s="2062">
        <f>AVERAGE(P892:P893)</f>
      </c>
      <c r="Q894" s="2064">
        <f>AVERAGE(Q892:Q893)</f>
      </c>
      <c r="R894" s="2061">
        <f t="shared" si="279"/>
      </c>
      <c r="S894" s="2063">
        <f>SUM(S892:S893)</f>
      </c>
      <c r="T894" s="2063">
        <f>SUM(T892:T893)</f>
      </c>
      <c r="U894" s="2063">
        <f>SUM(U892:U893)</f>
      </c>
      <c r="V894" s="2063">
        <f>SUM(V892:V893)</f>
      </c>
      <c r="W894" s="2063">
        <f>SUM(W892:W893)</f>
      </c>
      <c r="X894" s="2063">
        <f>SUM(X892:X893)</f>
      </c>
      <c r="Y894" s="2063">
        <f>SUM(Y892:Y893)</f>
      </c>
      <c r="Z894" s="2063">
        <f>SUM(Z892:Z893)</f>
      </c>
      <c r="AA894" s="2120">
        <f t="shared" si="635"/>
      </c>
      <c r="AB894" s="2121"/>
      <c r="AC894" s="2121"/>
      <c r="AD894" s="2122">
        <f>SUM(AD892:AD893)</f>
      </c>
    </row>
    <row r="895">
      <c r="A895" s="2113"/>
      <c r="B895" s="2123" t="s">
        <v>1837</v>
      </c>
      <c r="C895" s="2103" t="s">
        <v>1830</v>
      </c>
      <c r="D895" s="2127">
        <v>943.03</v>
      </c>
      <c r="E895" s="2115">
        <v>0</v>
      </c>
      <c r="F895" s="2060">
        <f t="shared" si="1764"/>
      </c>
      <c r="G895" s="2057">
        <f t="shared" si="1008"/>
      </c>
      <c r="H895" s="2057">
        <f t="shared" si="101"/>
      </c>
      <c r="I895" s="2057">
        <f t="shared" si="457"/>
      </c>
      <c r="J895" s="2057">
        <f t="shared" si="1866"/>
      </c>
      <c r="K895" s="2058">
        <f t="shared" si="2057"/>
      </c>
      <c r="L895" s="2058">
        <f t="shared" si="1426"/>
      </c>
      <c r="M895" s="2058">
        <f t="shared" si="1604"/>
      </c>
      <c r="N895" s="2058">
        <f t="shared" si="829"/>
      </c>
      <c r="O895" s="2059">
        <f t="shared" si="1186"/>
      </c>
      <c r="P895" s="2092">
        <v>0.0192</v>
      </c>
      <c r="Q895" s="2093">
        <v>54</v>
      </c>
      <c r="R895" s="2057">
        <f t="shared" si="279"/>
      </c>
      <c r="S895" s="2059">
        <v>7530</v>
      </c>
      <c r="T895" s="2059">
        <v>180</v>
      </c>
      <c r="U895" s="2059">
        <v>24</v>
      </c>
      <c r="V895" s="2059">
        <v>185</v>
      </c>
      <c r="W895" s="2059">
        <v>13</v>
      </c>
      <c r="X895" s="2059">
        <v>0</v>
      </c>
      <c r="Y895" s="2059">
        <v>0</v>
      </c>
      <c r="Z895" s="2093">
        <v>8</v>
      </c>
      <c r="AA895" s="2057">
        <f t="shared" si="635"/>
      </c>
      <c r="AB895" s="2094" t="s">
        <v>1935</v>
      </c>
      <c r="AC895" s="2094" t="s">
        <v>1951</v>
      </c>
      <c r="AD895" s="2093">
        <v>6</v>
      </c>
    </row>
    <row r="896">
      <c r="A896" s="2113"/>
      <c r="B896" s="2123" t="s">
        <v>1837</v>
      </c>
      <c r="C896" s="2103" t="s">
        <v>1831</v>
      </c>
      <c r="D896" s="2127">
        <v>35.54</v>
      </c>
      <c r="E896" s="2115">
        <v>1</v>
      </c>
      <c r="F896" s="2060">
        <f t="shared" si="1764"/>
      </c>
      <c r="G896" s="2057">
        <f t="shared" si="1008"/>
      </c>
      <c r="H896" s="2057">
        <f t="shared" si="101"/>
      </c>
      <c r="I896" s="2057">
        <f t="shared" si="457"/>
      </c>
      <c r="J896" s="2057">
        <f t="shared" si="1866"/>
      </c>
      <c r="K896" s="2058">
        <f t="shared" si="2057"/>
      </c>
      <c r="L896" s="2058">
        <f t="shared" si="1426"/>
      </c>
      <c r="M896" s="2058">
        <f t="shared" si="1604"/>
      </c>
      <c r="N896" s="2058">
        <f t="shared" si="829"/>
      </c>
      <c r="O896" s="2059">
        <f t="shared" si="1186"/>
      </c>
      <c r="P896" s="2092">
        <v>0.0576</v>
      </c>
      <c r="Q896" s="2093">
        <v>66</v>
      </c>
      <c r="R896" s="2057">
        <f t="shared" si="279"/>
      </c>
      <c r="S896" s="2059">
        <v>1288</v>
      </c>
      <c r="T896" s="2059">
        <v>22</v>
      </c>
      <c r="U896" s="2059">
        <v>11</v>
      </c>
      <c r="V896" s="2059">
        <v>25</v>
      </c>
      <c r="W896" s="2059">
        <v>21</v>
      </c>
      <c r="X896" s="2059">
        <v>0</v>
      </c>
      <c r="Y896" s="2059">
        <v>0</v>
      </c>
      <c r="Z896" s="2093">
        <v>1</v>
      </c>
      <c r="AA896" s="2057">
        <f t="shared" si="635"/>
      </c>
      <c r="AB896" s="2094" t="s">
        <v>1935</v>
      </c>
      <c r="AC896" s="2094" t="s">
        <v>1951</v>
      </c>
      <c r="AD896" s="2093">
        <v>10</v>
      </c>
    </row>
    <row r="897">
      <c r="A897" s="2113"/>
      <c r="B897" s="2118" t="s">
        <v>1832</v>
      </c>
      <c r="C897" s="2118"/>
      <c r="D897" s="2064">
        <f>SUM(D895:D896)</f>
      </c>
      <c r="E897" s="2064">
        <f>SUM(E895:E896)</f>
      </c>
      <c r="F897" s="2064">
        <f t="shared" si="1764"/>
      </c>
      <c r="G897" s="2061">
        <f t="shared" si="1008"/>
      </c>
      <c r="H897" s="2061">
        <f t="shared" si="101"/>
      </c>
      <c r="I897" s="2061">
        <f t="shared" si="457"/>
      </c>
      <c r="J897" s="2061">
        <f t="shared" si="1866"/>
      </c>
      <c r="K897" s="2062">
        <f t="shared" si="2057"/>
      </c>
      <c r="L897" s="2062">
        <f t="shared" si="1426"/>
      </c>
      <c r="M897" s="2062">
        <f t="shared" si="1604"/>
      </c>
      <c r="N897" s="2062">
        <f t="shared" si="829"/>
      </c>
      <c r="O897" s="2063">
        <f t="shared" si="1186"/>
      </c>
      <c r="P897" s="2062">
        <f>AVERAGE(P895:P896)</f>
      </c>
      <c r="Q897" s="2064">
        <f>AVERAGE(Q895:Q896)</f>
      </c>
      <c r="R897" s="2064">
        <f t="shared" si="279"/>
      </c>
      <c r="S897" s="2063">
        <f>SUM(S895:S896)</f>
      </c>
      <c r="T897" s="2063">
        <f>SUM(T895:T896)</f>
      </c>
      <c r="U897" s="2063">
        <f>SUM(U895:U896)</f>
      </c>
      <c r="V897" s="2063">
        <f>SUM(V895:V896)</f>
      </c>
      <c r="W897" s="2063">
        <f>SUM(W895:W896)</f>
      </c>
      <c r="X897" s="2063">
        <f>SUM(X895:X896)</f>
      </c>
      <c r="Y897" s="2063">
        <f>SUM(Y895:Y896)</f>
      </c>
      <c r="Z897" s="2063">
        <f>SUM(Z895:Z896)</f>
      </c>
      <c r="AA897" s="2120">
        <f t="shared" si="635"/>
      </c>
      <c r="AB897" s="2121"/>
      <c r="AC897" s="2121"/>
      <c r="AD897" s="2122">
        <f>SUM(AD895:AD896)</f>
      </c>
    </row>
    <row r="898">
      <c r="A898" s="2113"/>
      <c r="B898" s="2124" t="s">
        <v>1833</v>
      </c>
      <c r="C898" s="2124"/>
      <c r="D898" s="2069">
        <f>D897+D894</f>
      </c>
      <c r="E898" s="2069">
        <f>E897+E894</f>
      </c>
      <c r="F898" s="2069">
        <f t="shared" si="1764"/>
      </c>
      <c r="G898" s="2065">
        <f t="shared" si="1008"/>
      </c>
      <c r="H898" s="2065">
        <f t="shared" si="101"/>
      </c>
      <c r="I898" s="2065">
        <f t="shared" si="457"/>
      </c>
      <c r="J898" s="2065">
        <f t="shared" si="1866"/>
      </c>
      <c r="K898" s="2066">
        <f t="shared" si="2057"/>
      </c>
      <c r="L898" s="2066">
        <f t="shared" si="1426"/>
      </c>
      <c r="M898" s="2066">
        <f t="shared" si="1604"/>
      </c>
      <c r="N898" s="2066">
        <f t="shared" si="829"/>
      </c>
      <c r="O898" s="2067">
        <f t="shared" si="1186"/>
      </c>
      <c r="P898" s="2068">
        <f>(P897+P894)/2</f>
      </c>
      <c r="Q898" s="2067">
        <f>(Q897+Q894)/2</f>
      </c>
      <c r="R898" s="2069">
        <f>(R897+R894)/2</f>
      </c>
      <c r="S898" s="2067">
        <f>S897+S894</f>
      </c>
      <c r="T898" s="2067">
        <f>T897+T894</f>
      </c>
      <c r="U898" s="2067">
        <f>U897+U894</f>
      </c>
      <c r="V898" s="2067">
        <f>V897+V894</f>
      </c>
      <c r="W898" s="2067">
        <f>W897+W894</f>
      </c>
      <c r="X898" s="2067">
        <f>X897+X894</f>
      </c>
      <c r="Y898" s="2067">
        <f>Y897+Y894</f>
      </c>
      <c r="Z898" s="2067">
        <f>Z897+Z894</f>
      </c>
      <c r="AA898" s="2125">
        <f t="shared" si="635"/>
      </c>
      <c r="AB898" s="2126"/>
      <c r="AC898" s="2126"/>
      <c r="AD898" s="2067">
        <f>AD897+AD894</f>
      </c>
    </row>
    <row r="899">
      <c r="A899" s="2105" t="s">
        <v>1834</v>
      </c>
      <c r="B899" s="2105" t="s">
        <v>1792</v>
      </c>
      <c r="C899" s="2105"/>
      <c r="D899" s="2106" t="s">
        <v>1793</v>
      </c>
      <c r="E899" s="2106"/>
      <c r="F899" s="2106"/>
      <c r="G899" s="2106"/>
      <c r="H899" s="2106"/>
      <c r="I899" s="2106"/>
      <c r="J899" s="2107" t="s">
        <v>1794</v>
      </c>
      <c r="K899" s="2107"/>
      <c r="L899" s="2107"/>
      <c r="M899" s="2107"/>
      <c r="N899" s="2107"/>
      <c r="O899" s="2107"/>
      <c r="P899" s="2107"/>
      <c r="Q899" s="2107"/>
      <c r="R899" s="2107"/>
      <c r="S899" s="2107"/>
      <c r="T899" s="2107"/>
      <c r="U899" s="2107"/>
      <c r="V899" s="2107"/>
      <c r="W899" s="2107"/>
      <c r="X899" s="2107"/>
      <c r="Y899" s="2107"/>
      <c r="Z899" s="2107"/>
      <c r="AA899" s="2107"/>
      <c r="AB899" s="2107"/>
      <c r="AC899" s="2107"/>
      <c r="AD899" s="2108"/>
    </row>
    <row r="900">
      <c r="A900" s="2105"/>
      <c r="B900" s="2105" t="s">
        <v>1795</v>
      </c>
      <c r="C900" s="2105" t="s">
        <v>1796</v>
      </c>
      <c r="D900" s="2106" t="s">
        <v>1797</v>
      </c>
      <c r="E900" s="2109" t="s">
        <v>1798</v>
      </c>
      <c r="F900" s="2106" t="s">
        <v>1799</v>
      </c>
      <c r="G900" s="2110" t="s">
        <v>1800</v>
      </c>
      <c r="H900" s="2110" t="s">
        <v>1801</v>
      </c>
      <c r="I900" s="2110" t="s">
        <v>1802</v>
      </c>
      <c r="J900" s="2107" t="s">
        <v>1803</v>
      </c>
      <c r="K900" s="2111" t="s">
        <v>1804</v>
      </c>
      <c r="L900" s="2111" t="s">
        <v>1805</v>
      </c>
      <c r="M900" s="2111" t="s">
        <v>1806</v>
      </c>
      <c r="N900" s="2111" t="s">
        <v>1807</v>
      </c>
      <c r="O900" s="2108" t="s">
        <v>1808</v>
      </c>
      <c r="P900" s="2111" t="s">
        <v>1809</v>
      </c>
      <c r="Q900" s="2108" t="s">
        <v>1810</v>
      </c>
      <c r="R900" s="2107" t="s">
        <v>1811</v>
      </c>
      <c r="S900" s="2108" t="s">
        <v>1812</v>
      </c>
      <c r="T900" s="2108" t="s">
        <v>1813</v>
      </c>
      <c r="U900" s="2108" t="s">
        <v>1814</v>
      </c>
      <c r="V900" s="2108" t="s">
        <v>1815</v>
      </c>
      <c r="W900" s="2108" t="s">
        <v>1816</v>
      </c>
      <c r="X900" s="2108" t="s">
        <v>1817</v>
      </c>
      <c r="Y900" s="2108" t="s">
        <v>1818</v>
      </c>
      <c r="Z900" s="2108" t="s">
        <v>1819</v>
      </c>
      <c r="AA900" s="2107" t="s">
        <v>1820</v>
      </c>
      <c r="AB900" s="2112" t="s">
        <v>1821</v>
      </c>
      <c r="AC900" s="2112" t="s">
        <v>1822</v>
      </c>
      <c r="AD900" s="2108" t="s">
        <v>1823</v>
      </c>
    </row>
    <row r="901">
      <c r="A901" s="2113" t="s">
        <v>1954</v>
      </c>
      <c r="B901" s="2123" t="s">
        <v>1847</v>
      </c>
      <c r="C901" s="2103" t="s">
        <v>1826</v>
      </c>
      <c r="D901" s="2127">
        <v>1001.51</v>
      </c>
      <c r="E901" s="2115">
        <v>1</v>
      </c>
      <c r="F901" s="2060">
        <f t="shared" ref="F901:F907" si="1943">E901*2200</f>
      </c>
      <c r="G901" s="2057">
        <f t="shared" ref="G901:G907" si="1009">F901/D901</f>
      </c>
      <c r="H901" s="2057">
        <f t="shared" ref="H901:H907" si="102">D901/E901</f>
      </c>
      <c r="I901" s="2057">
        <f t="shared" ref="I901:I907" si="458">F901/E901</f>
      </c>
      <c r="J901" s="2057">
        <f t="shared" ref="J901:J907" si="1867">D901/T901</f>
      </c>
      <c r="K901" s="2058">
        <f t="shared" ref="K901:K907" si="2058">O901/S901*1</f>
      </c>
      <c r="L901" s="2058">
        <f t="shared" ref="L901:L907" si="1427">T901/S901</f>
      </c>
      <c r="M901" s="2058">
        <f t="shared" ref="M901:M907" si="1605">V901/S901</f>
      </c>
      <c r="N901" s="2058">
        <f t="shared" ref="N901:N907" si="830">W901/V901</f>
      </c>
      <c r="O901" s="2059">
        <f t="shared" ref="O901:O907" si="1187">U901/P901</f>
      </c>
      <c r="P901" s="2092">
        <v>0.0297</v>
      </c>
      <c r="Q901" s="2093">
        <v>74</v>
      </c>
      <c r="R901" s="2057">
        <f t="shared" ref="R901:R906" si="280">(D901/S901)*1000</f>
      </c>
      <c r="S901" s="2059">
        <v>8847</v>
      </c>
      <c r="T901" s="2059">
        <v>113</v>
      </c>
      <c r="U901" s="2059">
        <v>35</v>
      </c>
      <c r="V901" s="2059">
        <v>125</v>
      </c>
      <c r="W901" s="2059">
        <v>41</v>
      </c>
      <c r="X901" s="2059">
        <v>0</v>
      </c>
      <c r="Y901" s="2059">
        <v>0</v>
      </c>
      <c r="Z901" s="2093">
        <v>15</v>
      </c>
      <c r="AA901" s="2057">
        <f t="shared" ref="AA901:AA907" si="636">AD901*1000/D901</f>
      </c>
      <c r="AB901" s="2094" t="s">
        <v>1935</v>
      </c>
      <c r="AC901" s="2094" t="s">
        <v>1951</v>
      </c>
      <c r="AD901" s="2093">
        <v>13</v>
      </c>
    </row>
    <row r="902">
      <c r="A902" s="2113"/>
      <c r="B902" s="2123" t="s">
        <v>1847</v>
      </c>
      <c r="C902" s="2103" t="s">
        <v>1828</v>
      </c>
      <c r="D902" s="2127">
        <v>998.49</v>
      </c>
      <c r="E902" s="2115">
        <v>0</v>
      </c>
      <c r="F902" s="2060">
        <f t="shared" si="1943"/>
      </c>
      <c r="G902" s="2057">
        <f t="shared" si="1009"/>
      </c>
      <c r="H902" s="2057">
        <f t="shared" si="102"/>
      </c>
      <c r="I902" s="2057">
        <f t="shared" si="458"/>
      </c>
      <c r="J902" s="2057">
        <f t="shared" si="1867"/>
      </c>
      <c r="K902" s="2058">
        <f t="shared" si="2058"/>
      </c>
      <c r="L902" s="2058">
        <f t="shared" si="1427"/>
      </c>
      <c r="M902" s="2058">
        <f t="shared" si="1605"/>
      </c>
      <c r="N902" s="2058">
        <f t="shared" si="830"/>
      </c>
      <c r="O902" s="2059">
        <f t="shared" si="1187"/>
      </c>
      <c r="P902" s="2092">
        <v>0.0347</v>
      </c>
      <c r="Q902" s="2093">
        <v>54</v>
      </c>
      <c r="R902" s="2057">
        <f t="shared" si="280"/>
      </c>
      <c r="S902" s="2059">
        <v>8441</v>
      </c>
      <c r="T902" s="2059">
        <v>109</v>
      </c>
      <c r="U902" s="2059">
        <v>27</v>
      </c>
      <c r="V902" s="2059">
        <v>107</v>
      </c>
      <c r="W902" s="2059">
        <v>10</v>
      </c>
      <c r="X902" s="2093">
        <v>1</v>
      </c>
      <c r="Y902" s="2093">
        <v>0</v>
      </c>
      <c r="Z902" s="2093">
        <v>20</v>
      </c>
      <c r="AA902" s="2057">
        <f t="shared" si="636"/>
      </c>
      <c r="AB902" s="2094" t="s">
        <v>1935</v>
      </c>
      <c r="AC902" s="2094" t="s">
        <v>1951</v>
      </c>
      <c r="AD902" s="2093">
        <v>6</v>
      </c>
    </row>
    <row r="903">
      <c r="A903" s="2113"/>
      <c r="B903" s="2118" t="s">
        <v>1832</v>
      </c>
      <c r="C903" s="2118"/>
      <c r="D903" s="2064">
        <f>SUM(D901:D902)</f>
      </c>
      <c r="E903" s="2119">
        <f>SUM(E901:E902)</f>
      </c>
      <c r="F903" s="2064">
        <f t="shared" si="1943"/>
      </c>
      <c r="G903" s="2061">
        <f t="shared" si="1009"/>
      </c>
      <c r="H903" s="2061">
        <f t="shared" si="102"/>
      </c>
      <c r="I903" s="2061">
        <f t="shared" si="458"/>
      </c>
      <c r="J903" s="2061">
        <f t="shared" si="1867"/>
      </c>
      <c r="K903" s="2062">
        <f t="shared" si="2058"/>
      </c>
      <c r="L903" s="2062">
        <f t="shared" si="1427"/>
      </c>
      <c r="M903" s="2062">
        <f t="shared" si="1605"/>
      </c>
      <c r="N903" s="2062">
        <f t="shared" si="830"/>
      </c>
      <c r="O903" s="2063">
        <f t="shared" si="1187"/>
      </c>
      <c r="P903" s="2062">
        <f>AVERAGE(P901:P902)</f>
      </c>
      <c r="Q903" s="2064">
        <f>AVERAGE(Q901:Q902)</f>
      </c>
      <c r="R903" s="2061">
        <f t="shared" si="280"/>
      </c>
      <c r="S903" s="2063">
        <f>SUM(S901:S902)</f>
      </c>
      <c r="T903" s="2063">
        <f>SUM(T901:T902)</f>
      </c>
      <c r="U903" s="2063">
        <f>SUM(U901:U902)</f>
      </c>
      <c r="V903" s="2063">
        <f>SUM(V901:V902)</f>
      </c>
      <c r="W903" s="2063">
        <f>SUM(W901:W902)</f>
      </c>
      <c r="X903" s="2063">
        <f>SUM(X901:X902)</f>
      </c>
      <c r="Y903" s="2063">
        <f>SUM(Y901:Y902)</f>
      </c>
      <c r="Z903" s="2063">
        <f>SUM(Z901:Z902)</f>
      </c>
      <c r="AA903" s="2120">
        <f t="shared" si="636"/>
      </c>
      <c r="AB903" s="2121"/>
      <c r="AC903" s="2121"/>
      <c r="AD903" s="2122">
        <f>SUM(AD901:AD902)</f>
      </c>
    </row>
    <row r="904">
      <c r="A904" s="2113"/>
      <c r="B904" s="2123" t="s">
        <v>1837</v>
      </c>
      <c r="C904" s="2103" t="s">
        <v>1830</v>
      </c>
      <c r="D904" s="2127">
        <v>992.11</v>
      </c>
      <c r="E904" s="2115">
        <v>0</v>
      </c>
      <c r="F904" s="2060">
        <f t="shared" si="1943"/>
      </c>
      <c r="G904" s="2057">
        <f t="shared" si="1009"/>
      </c>
      <c r="H904" s="2057">
        <f t="shared" si="102"/>
      </c>
      <c r="I904" s="2057">
        <f t="shared" si="458"/>
      </c>
      <c r="J904" s="2057">
        <f t="shared" si="1867"/>
      </c>
      <c r="K904" s="2058">
        <f t="shared" si="2058"/>
      </c>
      <c r="L904" s="2058">
        <f t="shared" si="1427"/>
      </c>
      <c r="M904" s="2058">
        <f t="shared" si="1605"/>
      </c>
      <c r="N904" s="2058">
        <f t="shared" si="830"/>
      </c>
      <c r="O904" s="2059">
        <f t="shared" si="1187"/>
      </c>
      <c r="P904" s="2092">
        <v>0.0514</v>
      </c>
      <c r="Q904" s="2093">
        <v>68</v>
      </c>
      <c r="R904" s="2057">
        <f t="shared" si="280"/>
      </c>
      <c r="S904" s="2059">
        <v>8777</v>
      </c>
      <c r="T904" s="2059">
        <v>131</v>
      </c>
      <c r="U904" s="2059">
        <v>41</v>
      </c>
      <c r="V904" s="2059">
        <v>138</v>
      </c>
      <c r="W904" s="2059">
        <v>12</v>
      </c>
      <c r="X904" s="2059">
        <v>2</v>
      </c>
      <c r="Y904" s="2059">
        <v>0</v>
      </c>
      <c r="Z904" s="2093">
        <v>11</v>
      </c>
      <c r="AA904" s="2057">
        <f t="shared" si="636"/>
      </c>
      <c r="AB904" s="2094" t="s">
        <v>1935</v>
      </c>
      <c r="AC904" s="2094" t="s">
        <v>1951</v>
      </c>
      <c r="AD904" s="2093">
        <v>12</v>
      </c>
    </row>
    <row r="905">
      <c r="A905" s="2113"/>
      <c r="B905" s="2123" t="s">
        <v>1837</v>
      </c>
      <c r="C905" s="2103" t="s">
        <v>1831</v>
      </c>
      <c r="D905" s="2127">
        <v>996.49</v>
      </c>
      <c r="E905" s="2115">
        <v>1</v>
      </c>
      <c r="F905" s="2060">
        <f t="shared" si="1943"/>
      </c>
      <c r="G905" s="2057">
        <f t="shared" si="1009"/>
      </c>
      <c r="H905" s="2057">
        <f t="shared" si="102"/>
      </c>
      <c r="I905" s="2057">
        <f t="shared" si="458"/>
      </c>
      <c r="J905" s="2057">
        <f t="shared" si="1867"/>
      </c>
      <c r="K905" s="2058">
        <f t="shared" si="2058"/>
      </c>
      <c r="L905" s="2058">
        <f t="shared" si="1427"/>
      </c>
      <c r="M905" s="2058">
        <f t="shared" si="1605"/>
      </c>
      <c r="N905" s="2058">
        <f t="shared" si="830"/>
      </c>
      <c r="O905" s="2059">
        <f t="shared" si="1187"/>
      </c>
      <c r="P905" s="2092">
        <v>0.0377</v>
      </c>
      <c r="Q905" s="2093">
        <v>66</v>
      </c>
      <c r="R905" s="2057">
        <f t="shared" si="280"/>
      </c>
      <c r="S905" s="2059">
        <v>9033</v>
      </c>
      <c r="T905" s="2059">
        <v>110</v>
      </c>
      <c r="U905" s="2059">
        <v>32</v>
      </c>
      <c r="V905" s="2059">
        <v>112</v>
      </c>
      <c r="W905" s="2059">
        <v>10</v>
      </c>
      <c r="X905" s="2059">
        <v>2</v>
      </c>
      <c r="Y905" s="2059">
        <v>1</v>
      </c>
      <c r="Z905" s="2093">
        <v>9</v>
      </c>
      <c r="AA905" s="2057">
        <f t="shared" si="636"/>
      </c>
      <c r="AB905" s="2094" t="s">
        <v>1935</v>
      </c>
      <c r="AC905" s="2094" t="s">
        <v>1951</v>
      </c>
      <c r="AD905" s="2093">
        <v>12</v>
      </c>
    </row>
    <row r="906">
      <c r="A906" s="2113"/>
      <c r="B906" s="2118" t="s">
        <v>1832</v>
      </c>
      <c r="C906" s="2118"/>
      <c r="D906" s="2064">
        <f>SUM(D904:D905)</f>
      </c>
      <c r="E906" s="2064">
        <f>SUM(E904:E905)</f>
      </c>
      <c r="F906" s="2064">
        <f t="shared" si="1943"/>
      </c>
      <c r="G906" s="2061">
        <f t="shared" si="1009"/>
      </c>
      <c r="H906" s="2061">
        <f t="shared" si="102"/>
      </c>
      <c r="I906" s="2061">
        <f t="shared" si="458"/>
      </c>
      <c r="J906" s="2061">
        <f t="shared" si="1867"/>
      </c>
      <c r="K906" s="2062">
        <f t="shared" si="2058"/>
      </c>
      <c r="L906" s="2062">
        <f t="shared" si="1427"/>
      </c>
      <c r="M906" s="2062">
        <f t="shared" si="1605"/>
      </c>
      <c r="N906" s="2062">
        <f t="shared" si="830"/>
      </c>
      <c r="O906" s="2063">
        <f t="shared" si="1187"/>
      </c>
      <c r="P906" s="2062">
        <f>AVERAGE(P904:P905)</f>
      </c>
      <c r="Q906" s="2064">
        <f>AVERAGE(Q904:Q905)</f>
      </c>
      <c r="R906" s="2064">
        <f t="shared" si="280"/>
      </c>
      <c r="S906" s="2063">
        <f>SUM(S904:S905)</f>
      </c>
      <c r="T906" s="2063">
        <f>SUM(T904:T905)</f>
      </c>
      <c r="U906" s="2063">
        <f>SUM(U904:U905)</f>
      </c>
      <c r="V906" s="2063">
        <f>SUM(V904:V905)</f>
      </c>
      <c r="W906" s="2063">
        <f>SUM(W904:W905)</f>
      </c>
      <c r="X906" s="2063">
        <f>SUM(X904:X905)</f>
      </c>
      <c r="Y906" s="2063">
        <f>SUM(Y904:Y905)</f>
      </c>
      <c r="Z906" s="2063">
        <f>SUM(Z904:Z905)</f>
      </c>
      <c r="AA906" s="2120">
        <f t="shared" si="636"/>
      </c>
      <c r="AB906" s="2121"/>
      <c r="AC906" s="2121"/>
      <c r="AD906" s="2122">
        <f>SUM(AD904:AD905)</f>
      </c>
    </row>
    <row r="907">
      <c r="A907" s="2113"/>
      <c r="B907" s="2124" t="s">
        <v>1833</v>
      </c>
      <c r="C907" s="2124"/>
      <c r="D907" s="2069">
        <f>D906+D903</f>
      </c>
      <c r="E907" s="2069">
        <f>E906+E903</f>
      </c>
      <c r="F907" s="2069">
        <f t="shared" si="1943"/>
      </c>
      <c r="G907" s="2065">
        <f t="shared" si="1009"/>
      </c>
      <c r="H907" s="2065">
        <f t="shared" si="102"/>
      </c>
      <c r="I907" s="2065">
        <f t="shared" si="458"/>
      </c>
      <c r="J907" s="2065">
        <f t="shared" si="1867"/>
      </c>
      <c r="K907" s="2066">
        <f t="shared" si="2058"/>
      </c>
      <c r="L907" s="2066">
        <f t="shared" si="1427"/>
      </c>
      <c r="M907" s="2066">
        <f t="shared" si="1605"/>
      </c>
      <c r="N907" s="2066">
        <f t="shared" si="830"/>
      </c>
      <c r="O907" s="2067">
        <f t="shared" si="1187"/>
      </c>
      <c r="P907" s="2068">
        <f>(P906+P903)/2</f>
      </c>
      <c r="Q907" s="2067">
        <f>(Q906+Q903)/2</f>
      </c>
      <c r="R907" s="2069">
        <f>(R906+R903)/2</f>
      </c>
      <c r="S907" s="2067">
        <f>S906+S903</f>
      </c>
      <c r="T907" s="2067">
        <f>T906+T903</f>
      </c>
      <c r="U907" s="2067">
        <f>U906+U903</f>
      </c>
      <c r="V907" s="2067">
        <f>V906+V903</f>
      </c>
      <c r="W907" s="2067">
        <f>W906+W903</f>
      </c>
      <c r="X907" s="2067">
        <f>X906+X903</f>
      </c>
      <c r="Y907" s="2067">
        <f>Y906+Y903</f>
      </c>
      <c r="Z907" s="2067">
        <f>Z906+Z903</f>
      </c>
      <c r="AA907" s="2125">
        <f t="shared" si="636"/>
      </c>
      <c r="AB907" s="2126"/>
      <c r="AC907" s="2126"/>
      <c r="AD907" s="2067">
        <f>AD906+AD903</f>
      </c>
    </row>
    <row r="908">
      <c r="A908" s="2105" t="s">
        <v>1834</v>
      </c>
      <c r="B908" s="2105" t="s">
        <v>1792</v>
      </c>
      <c r="C908" s="2105"/>
      <c r="D908" s="2106" t="s">
        <v>1793</v>
      </c>
      <c r="E908" s="2106"/>
      <c r="F908" s="2106"/>
      <c r="G908" s="2106"/>
      <c r="H908" s="2106"/>
      <c r="I908" s="2106"/>
      <c r="J908" s="2107" t="s">
        <v>1794</v>
      </c>
      <c r="K908" s="2107"/>
      <c r="L908" s="2107"/>
      <c r="M908" s="2107"/>
      <c r="N908" s="2107"/>
      <c r="O908" s="2107"/>
      <c r="P908" s="2107"/>
      <c r="Q908" s="2107"/>
      <c r="R908" s="2107"/>
      <c r="S908" s="2107"/>
      <c r="T908" s="2107"/>
      <c r="U908" s="2107"/>
      <c r="V908" s="2107"/>
      <c r="W908" s="2107"/>
      <c r="X908" s="2107"/>
      <c r="Y908" s="2107"/>
      <c r="Z908" s="2107"/>
      <c r="AA908" s="2107"/>
      <c r="AB908" s="2107"/>
      <c r="AC908" s="2107"/>
      <c r="AD908" s="2108"/>
    </row>
    <row r="909">
      <c r="A909" s="2105"/>
      <c r="B909" s="2105" t="s">
        <v>1795</v>
      </c>
      <c r="C909" s="2105" t="s">
        <v>1796</v>
      </c>
      <c r="D909" s="2106" t="s">
        <v>1797</v>
      </c>
      <c r="E909" s="2109" t="s">
        <v>1798</v>
      </c>
      <c r="F909" s="2106" t="s">
        <v>1799</v>
      </c>
      <c r="G909" s="2110" t="s">
        <v>1800</v>
      </c>
      <c r="H909" s="2110" t="s">
        <v>1801</v>
      </c>
      <c r="I909" s="2110" t="s">
        <v>1802</v>
      </c>
      <c r="J909" s="2107" t="s">
        <v>1803</v>
      </c>
      <c r="K909" s="2111" t="s">
        <v>1804</v>
      </c>
      <c r="L909" s="2111" t="s">
        <v>1805</v>
      </c>
      <c r="M909" s="2111" t="s">
        <v>1806</v>
      </c>
      <c r="N909" s="2111" t="s">
        <v>1807</v>
      </c>
      <c r="O909" s="2108" t="s">
        <v>1808</v>
      </c>
      <c r="P909" s="2111" t="s">
        <v>1809</v>
      </c>
      <c r="Q909" s="2108" t="s">
        <v>1810</v>
      </c>
      <c r="R909" s="2107" t="s">
        <v>1811</v>
      </c>
      <c r="S909" s="2108" t="s">
        <v>1812</v>
      </c>
      <c r="T909" s="2108" t="s">
        <v>1813</v>
      </c>
      <c r="U909" s="2108" t="s">
        <v>1814</v>
      </c>
      <c r="V909" s="2108" t="s">
        <v>1815</v>
      </c>
      <c r="W909" s="2108" t="s">
        <v>1816</v>
      </c>
      <c r="X909" s="2108" t="s">
        <v>1817</v>
      </c>
      <c r="Y909" s="2108" t="s">
        <v>1818</v>
      </c>
      <c r="Z909" s="2108" t="s">
        <v>1819</v>
      </c>
      <c r="AA909" s="2107" t="s">
        <v>1820</v>
      </c>
      <c r="AB909" s="2112" t="s">
        <v>1821</v>
      </c>
      <c r="AC909" s="2112" t="s">
        <v>1822</v>
      </c>
      <c r="AD909" s="2108" t="s">
        <v>1823</v>
      </c>
    </row>
    <row r="910">
      <c r="A910" s="2113" t="s">
        <v>1955</v>
      </c>
      <c r="B910" s="2123" t="s">
        <v>1825</v>
      </c>
      <c r="C910" s="2103" t="s">
        <v>1826</v>
      </c>
      <c r="D910" s="2127">
        <v>1409.55</v>
      </c>
      <c r="E910" s="2115">
        <v>0</v>
      </c>
      <c r="F910" s="2060">
        <f t="shared" ref="F910:F916" si="1944">E910*2200</f>
      </c>
      <c r="G910" s="2057">
        <f t="shared" ref="G910:G916" si="1010">F910/D910</f>
      </c>
      <c r="H910" s="2057">
        <f t="shared" ref="H910:H916" si="103">D910/E910</f>
      </c>
      <c r="I910" s="2057">
        <f t="shared" ref="I910:I916" si="459">F910/E910</f>
      </c>
      <c r="J910" s="2057">
        <f t="shared" ref="J910:J916" si="1868">D910/T910</f>
      </c>
      <c r="K910" s="2058">
        <f t="shared" ref="K910:K916" si="2059">O910/S910*1</f>
      </c>
      <c r="L910" s="2058">
        <f t="shared" ref="L910:L916" si="1428">T910/S910</f>
      </c>
      <c r="M910" s="2058">
        <f t="shared" ref="M910:M916" si="1606">V910/S910</f>
      </c>
      <c r="N910" s="2058">
        <f t="shared" ref="N910:N916" si="831">W910/V910</f>
      </c>
      <c r="O910" s="2059">
        <f t="shared" ref="O910:O916" si="1188">U910/P910</f>
      </c>
      <c r="P910" s="2092">
        <v>0.008</v>
      </c>
      <c r="Q910" s="2093">
        <v>52</v>
      </c>
      <c r="R910" s="2057">
        <f t="shared" ref="R910:R915" si="281">(D910/S910)*1000</f>
      </c>
      <c r="S910" s="2059">
        <v>12774</v>
      </c>
      <c r="T910" s="2059">
        <v>165</v>
      </c>
      <c r="U910" s="2059">
        <v>30</v>
      </c>
      <c r="V910" s="2059">
        <v>166</v>
      </c>
      <c r="W910" s="2059">
        <v>10</v>
      </c>
      <c r="X910" s="2059">
        <v>1</v>
      </c>
      <c r="Y910" s="2059">
        <v>0</v>
      </c>
      <c r="Z910" s="2093">
        <v>9</v>
      </c>
      <c r="AA910" s="2057">
        <f t="shared" ref="AA910:AA916" si="637">AD910*1000/D910</f>
      </c>
      <c r="AB910" s="2094" t="s">
        <v>1935</v>
      </c>
      <c r="AC910" s="2094" t="s">
        <v>1951</v>
      </c>
      <c r="AD910" s="2093">
        <v>6</v>
      </c>
    </row>
    <row r="911">
      <c r="A911" s="2113"/>
      <c r="B911" s="2123" t="s">
        <v>1825</v>
      </c>
      <c r="C911" s="2103" t="s">
        <v>1828</v>
      </c>
      <c r="D911" s="2127">
        <v>1167.16</v>
      </c>
      <c r="E911" s="2115">
        <v>3</v>
      </c>
      <c r="F911" s="2060">
        <f t="shared" si="1944"/>
      </c>
      <c r="G911" s="2057">
        <f t="shared" si="1010"/>
      </c>
      <c r="H911" s="2057">
        <f t="shared" si="103"/>
      </c>
      <c r="I911" s="2057">
        <f t="shared" si="459"/>
      </c>
      <c r="J911" s="2057">
        <f t="shared" si="1868"/>
      </c>
      <c r="K911" s="2058">
        <f t="shared" si="2059"/>
      </c>
      <c r="L911" s="2058">
        <f t="shared" si="1428"/>
      </c>
      <c r="M911" s="2058">
        <f t="shared" si="1606"/>
      </c>
      <c r="N911" s="2058">
        <f t="shared" si="831"/>
      </c>
      <c r="O911" s="2059">
        <f t="shared" si="1188"/>
      </c>
      <c r="P911" s="2092">
        <v>0.0113</v>
      </c>
      <c r="Q911" s="2093">
        <v>75</v>
      </c>
      <c r="R911" s="2057">
        <f t="shared" si="281"/>
      </c>
      <c r="S911" s="2059">
        <v>12549</v>
      </c>
      <c r="T911" s="2059">
        <v>166</v>
      </c>
      <c r="U911" s="2059">
        <v>43</v>
      </c>
      <c r="V911" s="2059">
        <v>176</v>
      </c>
      <c r="W911" s="2059">
        <v>34</v>
      </c>
      <c r="X911" s="2093">
        <v>6</v>
      </c>
      <c r="Y911" s="2093">
        <v>1</v>
      </c>
      <c r="Z911" s="2093">
        <v>8</v>
      </c>
      <c r="AA911" s="2057">
        <f t="shared" si="637"/>
      </c>
      <c r="AB911" s="2094" t="s">
        <v>1935</v>
      </c>
      <c r="AC911" s="2094" t="s">
        <v>1951</v>
      </c>
      <c r="AD911" s="2093">
        <v>18</v>
      </c>
    </row>
    <row r="912">
      <c r="A912" s="2113"/>
      <c r="B912" s="2118" t="s">
        <v>1832</v>
      </c>
      <c r="C912" s="2118"/>
      <c r="D912" s="2064">
        <f>SUM(D910:D911)</f>
      </c>
      <c r="E912" s="2119">
        <f>SUM(E910:E911)</f>
      </c>
      <c r="F912" s="2064">
        <f t="shared" si="1944"/>
      </c>
      <c r="G912" s="2061">
        <f t="shared" si="1010"/>
      </c>
      <c r="H912" s="2061">
        <f t="shared" si="103"/>
      </c>
      <c r="I912" s="2061">
        <f t="shared" si="459"/>
      </c>
      <c r="J912" s="2061">
        <f t="shared" si="1868"/>
      </c>
      <c r="K912" s="2062">
        <f t="shared" si="2059"/>
      </c>
      <c r="L912" s="2062">
        <f t="shared" si="1428"/>
      </c>
      <c r="M912" s="2062">
        <f t="shared" si="1606"/>
      </c>
      <c r="N912" s="2062">
        <f t="shared" si="831"/>
      </c>
      <c r="O912" s="2063">
        <f t="shared" si="1188"/>
      </c>
      <c r="P912" s="2062">
        <f>AVERAGE(P910:P911)</f>
      </c>
      <c r="Q912" s="2064">
        <f>AVERAGE(Q910:Q911)</f>
      </c>
      <c r="R912" s="2061">
        <f t="shared" si="281"/>
      </c>
      <c r="S912" s="2063">
        <f>SUM(S910:S911)</f>
      </c>
      <c r="T912" s="2063">
        <f>SUM(T910:T911)</f>
      </c>
      <c r="U912" s="2063">
        <f>SUM(U910:U911)</f>
      </c>
      <c r="V912" s="2063">
        <f>SUM(V910:V911)</f>
      </c>
      <c r="W912" s="2063">
        <f>SUM(W910:W911)</f>
      </c>
      <c r="X912" s="2063">
        <f>SUM(X910:X911)</f>
      </c>
      <c r="Y912" s="2063">
        <f>SUM(Y910:Y911)</f>
      </c>
      <c r="Z912" s="2063">
        <f>SUM(Z910:Z911)</f>
      </c>
      <c r="AA912" s="2120">
        <f t="shared" si="637"/>
      </c>
      <c r="AB912" s="2121"/>
      <c r="AC912" s="2121"/>
      <c r="AD912" s="2122">
        <f>SUM(AD910:AD911)</f>
      </c>
    </row>
    <row r="913">
      <c r="A913" s="2113"/>
      <c r="B913" s="2123" t="s">
        <v>1837</v>
      </c>
      <c r="C913" s="2103" t="s">
        <v>1830</v>
      </c>
      <c r="D913" s="2127">
        <v>1365</v>
      </c>
      <c r="E913" s="2115">
        <v>2</v>
      </c>
      <c r="F913" s="2060">
        <f t="shared" si="1944"/>
      </c>
      <c r="G913" s="2057">
        <f t="shared" si="1010"/>
      </c>
      <c r="H913" s="2057">
        <f t="shared" si="103"/>
      </c>
      <c r="I913" s="2057">
        <f t="shared" si="459"/>
      </c>
      <c r="J913" s="2057">
        <f t="shared" si="1868"/>
      </c>
      <c r="K913" s="2058">
        <f t="shared" si="2059"/>
      </c>
      <c r="L913" s="2058">
        <f t="shared" si="1428"/>
      </c>
      <c r="M913" s="2058">
        <f t="shared" si="1606"/>
      </c>
      <c r="N913" s="2058">
        <f t="shared" si="831"/>
      </c>
      <c r="O913" s="2059">
        <f t="shared" si="1188"/>
      </c>
      <c r="P913" s="2092">
        <v>0.0114</v>
      </c>
      <c r="Q913" s="2093">
        <v>83</v>
      </c>
      <c r="R913" s="2057">
        <f t="shared" si="281"/>
      </c>
      <c r="S913" s="2059">
        <v>14395</v>
      </c>
      <c r="T913" s="2059">
        <v>140</v>
      </c>
      <c r="U913" s="2059">
        <v>50</v>
      </c>
      <c r="V913" s="2059">
        <v>149</v>
      </c>
      <c r="W913" s="2059">
        <v>31</v>
      </c>
      <c r="X913" s="2059">
        <v>3</v>
      </c>
      <c r="Y913" s="2059">
        <v>1</v>
      </c>
      <c r="Z913" s="2093">
        <v>13</v>
      </c>
      <c r="AA913" s="2057">
        <f t="shared" si="637"/>
      </c>
      <c r="AB913" s="2094" t="s">
        <v>1935</v>
      </c>
      <c r="AC913" s="2094" t="s">
        <v>1951</v>
      </c>
      <c r="AD913" s="2093">
        <v>11</v>
      </c>
    </row>
    <row r="914">
      <c r="A914" s="2113"/>
      <c r="B914" s="2123" t="s">
        <v>1837</v>
      </c>
      <c r="C914" s="2103" t="s">
        <v>1831</v>
      </c>
      <c r="D914" s="2127">
        <v>590.56</v>
      </c>
      <c r="E914" s="2115">
        <v>0</v>
      </c>
      <c r="F914" s="2060">
        <f t="shared" si="1944"/>
      </c>
      <c r="G914" s="2057">
        <f t="shared" si="1010"/>
      </c>
      <c r="H914" s="2057">
        <f t="shared" si="103"/>
      </c>
      <c r="I914" s="2057">
        <f t="shared" si="459"/>
      </c>
      <c r="J914" s="2057">
        <f t="shared" si="1868"/>
      </c>
      <c r="K914" s="2058">
        <f t="shared" si="2059"/>
      </c>
      <c r="L914" s="2058">
        <f t="shared" si="1428"/>
      </c>
      <c r="M914" s="2058">
        <f t="shared" si="1606"/>
      </c>
      <c r="N914" s="2058">
        <f t="shared" si="831"/>
      </c>
      <c r="O914" s="2059">
        <f t="shared" si="1188"/>
      </c>
      <c r="P914" s="2092">
        <v>0.0127</v>
      </c>
      <c r="Q914" s="2093">
        <v>84</v>
      </c>
      <c r="R914" s="2057">
        <f t="shared" si="281"/>
      </c>
      <c r="S914" s="2059">
        <v>6178</v>
      </c>
      <c r="T914" s="2059">
        <v>99</v>
      </c>
      <c r="U914" s="2059">
        <v>23</v>
      </c>
      <c r="V914" s="2059">
        <v>103</v>
      </c>
      <c r="W914" s="2059">
        <v>15</v>
      </c>
      <c r="X914" s="2059">
        <v>1</v>
      </c>
      <c r="Y914" s="2059">
        <v>0</v>
      </c>
      <c r="Z914" s="2093">
        <v>5</v>
      </c>
      <c r="AA914" s="2057">
        <f t="shared" si="637"/>
      </c>
      <c r="AB914" s="2094" t="s">
        <v>1935</v>
      </c>
      <c r="AC914" s="2094" t="s">
        <v>1951</v>
      </c>
      <c r="AD914" s="2093">
        <v>16</v>
      </c>
    </row>
    <row r="915">
      <c r="A915" s="2113"/>
      <c r="B915" s="2118" t="s">
        <v>1832</v>
      </c>
      <c r="C915" s="2118"/>
      <c r="D915" s="2064">
        <f>SUM(D913:D914)</f>
      </c>
      <c r="E915" s="2064">
        <f>SUM(E913:E914)</f>
      </c>
      <c r="F915" s="2064">
        <f t="shared" si="1944"/>
      </c>
      <c r="G915" s="2061">
        <f t="shared" si="1010"/>
      </c>
      <c r="H915" s="2061">
        <f t="shared" si="103"/>
      </c>
      <c r="I915" s="2061">
        <f t="shared" si="459"/>
      </c>
      <c r="J915" s="2061">
        <f t="shared" si="1868"/>
      </c>
      <c r="K915" s="2062">
        <f t="shared" si="2059"/>
      </c>
      <c r="L915" s="2062">
        <f t="shared" si="1428"/>
      </c>
      <c r="M915" s="2062">
        <f t="shared" si="1606"/>
      </c>
      <c r="N915" s="2062">
        <f t="shared" si="831"/>
      </c>
      <c r="O915" s="2063">
        <f t="shared" si="1188"/>
      </c>
      <c r="P915" s="2062">
        <f>AVERAGE(P913:P914)</f>
      </c>
      <c r="Q915" s="2064">
        <f>AVERAGE(Q913:Q914)</f>
      </c>
      <c r="R915" s="2064">
        <f t="shared" si="281"/>
      </c>
      <c r="S915" s="2063">
        <f>SUM(S913:S914)</f>
      </c>
      <c r="T915" s="2063">
        <f>SUM(T913:T914)</f>
      </c>
      <c r="U915" s="2063">
        <f>SUM(U913:U914)</f>
      </c>
      <c r="V915" s="2063">
        <f>SUM(V913:V914)</f>
      </c>
      <c r="W915" s="2063">
        <f>SUM(W913:W914)</f>
      </c>
      <c r="X915" s="2063">
        <f>SUM(X913:X914)</f>
      </c>
      <c r="Y915" s="2063">
        <f>SUM(Y913:Y914)</f>
      </c>
      <c r="Z915" s="2063">
        <f>SUM(Z913:Z914)</f>
      </c>
      <c r="AA915" s="2120">
        <f t="shared" si="637"/>
      </c>
      <c r="AB915" s="2121"/>
      <c r="AC915" s="2121"/>
      <c r="AD915" s="2122">
        <f>SUM(AD913:AD914)</f>
      </c>
    </row>
    <row r="916">
      <c r="A916" s="2113"/>
      <c r="B916" s="2124" t="s">
        <v>1833</v>
      </c>
      <c r="C916" s="2124"/>
      <c r="D916" s="2069">
        <f>D915+D912</f>
      </c>
      <c r="E916" s="2069">
        <f>E915+E912</f>
      </c>
      <c r="F916" s="2069">
        <f t="shared" si="1944"/>
      </c>
      <c r="G916" s="2065">
        <f t="shared" si="1010"/>
      </c>
      <c r="H916" s="2065">
        <f t="shared" si="103"/>
      </c>
      <c r="I916" s="2065">
        <f t="shared" si="459"/>
      </c>
      <c r="J916" s="2065">
        <f t="shared" si="1868"/>
      </c>
      <c r="K916" s="2066">
        <f t="shared" si="2059"/>
      </c>
      <c r="L916" s="2066">
        <f t="shared" si="1428"/>
      </c>
      <c r="M916" s="2066">
        <f t="shared" si="1606"/>
      </c>
      <c r="N916" s="2066">
        <f t="shared" si="831"/>
      </c>
      <c r="O916" s="2067">
        <f t="shared" si="1188"/>
      </c>
      <c r="P916" s="2068">
        <f>(P915+P912)/2</f>
      </c>
      <c r="Q916" s="2067">
        <f>(Q915+Q912)/2</f>
      </c>
      <c r="R916" s="2069">
        <f>(R915+R912)/2</f>
      </c>
      <c r="S916" s="2067">
        <f>S915+S912</f>
      </c>
      <c r="T916" s="2067">
        <f>T915+T912</f>
      </c>
      <c r="U916" s="2067">
        <f>U915+U912</f>
      </c>
      <c r="V916" s="2067">
        <f>V915+V912</f>
      </c>
      <c r="W916" s="2067">
        <f>W915+W912</f>
      </c>
      <c r="X916" s="2067">
        <f>X915+X912</f>
      </c>
      <c r="Y916" s="2067">
        <f>Y915+Y912</f>
      </c>
      <c r="Z916" s="2067">
        <f>Z915+Z912</f>
      </c>
      <c r="AA916" s="2125">
        <f t="shared" si="637"/>
      </c>
      <c r="AB916" s="2126"/>
      <c r="AC916" s="2126"/>
      <c r="AD916" s="2067">
        <f>AD915+AD912</f>
      </c>
    </row>
    <row r="917">
      <c r="A917" s="2105" t="s">
        <v>1834</v>
      </c>
      <c r="B917" s="2105" t="s">
        <v>1792</v>
      </c>
      <c r="C917" s="2105"/>
      <c r="D917" s="2106" t="s">
        <v>1793</v>
      </c>
      <c r="E917" s="2106"/>
      <c r="F917" s="2106"/>
      <c r="G917" s="2106"/>
      <c r="H917" s="2106"/>
      <c r="I917" s="2106"/>
      <c r="J917" s="2107" t="s">
        <v>1794</v>
      </c>
      <c r="K917" s="2107"/>
      <c r="L917" s="2107"/>
      <c r="M917" s="2107"/>
      <c r="N917" s="2107"/>
      <c r="O917" s="2107"/>
      <c r="P917" s="2107"/>
      <c r="Q917" s="2107"/>
      <c r="R917" s="2107"/>
      <c r="S917" s="2107"/>
      <c r="T917" s="2107"/>
      <c r="U917" s="2107"/>
      <c r="V917" s="2107"/>
      <c r="W917" s="2107"/>
      <c r="X917" s="2107"/>
      <c r="Y917" s="2107"/>
      <c r="Z917" s="2107"/>
      <c r="AA917" s="2107"/>
      <c r="AB917" s="2107"/>
      <c r="AC917" s="2107"/>
      <c r="AD917" s="2108"/>
    </row>
    <row r="918">
      <c r="A918" s="2129"/>
      <c r="B918" s="2129" t="s">
        <v>1795</v>
      </c>
      <c r="C918" s="2129" t="s">
        <v>1796</v>
      </c>
      <c r="D918" s="2130" t="s">
        <v>1797</v>
      </c>
      <c r="E918" s="2131" t="s">
        <v>1798</v>
      </c>
      <c r="F918" s="2130" t="s">
        <v>1799</v>
      </c>
      <c r="G918" s="2132" t="s">
        <v>1800</v>
      </c>
      <c r="H918" s="2132" t="s">
        <v>1801</v>
      </c>
      <c r="I918" s="2132" t="s">
        <v>1802</v>
      </c>
      <c r="J918" s="2133" t="s">
        <v>1803</v>
      </c>
      <c r="K918" s="2134" t="s">
        <v>1804</v>
      </c>
      <c r="L918" s="2134" t="s">
        <v>1805</v>
      </c>
      <c r="M918" s="2134" t="s">
        <v>1806</v>
      </c>
      <c r="N918" s="2134" t="s">
        <v>1807</v>
      </c>
      <c r="O918" s="2135" t="s">
        <v>1808</v>
      </c>
      <c r="P918" s="2134" t="s">
        <v>1809</v>
      </c>
      <c r="Q918" s="2135" t="s">
        <v>1810</v>
      </c>
      <c r="R918" s="2133" t="s">
        <v>1811</v>
      </c>
      <c r="S918" s="2135" t="s">
        <v>1812</v>
      </c>
      <c r="T918" s="2135" t="s">
        <v>1813</v>
      </c>
      <c r="U918" s="2135" t="s">
        <v>1814</v>
      </c>
      <c r="V918" s="2135" t="s">
        <v>1815</v>
      </c>
      <c r="W918" s="2135" t="s">
        <v>1816</v>
      </c>
      <c r="X918" s="2135" t="s">
        <v>1817</v>
      </c>
      <c r="Y918" s="2135" t="s">
        <v>1818</v>
      </c>
      <c r="Z918" s="2135" t="s">
        <v>1819</v>
      </c>
      <c r="AA918" s="2107" t="s">
        <v>1820</v>
      </c>
      <c r="AB918" s="2112" t="s">
        <v>1821</v>
      </c>
      <c r="AC918" s="2112" t="s">
        <v>1822</v>
      </c>
      <c r="AD918" s="2108" t="s">
        <v>1823</v>
      </c>
    </row>
    <row r="919">
      <c r="A919" s="2098" t="s">
        <v>1956</v>
      </c>
      <c r="B919" s="2136" t="s">
        <v>1847</v>
      </c>
      <c r="C919" s="2136" t="s">
        <v>1826</v>
      </c>
      <c r="D919" s="2137">
        <v>1430.46</v>
      </c>
      <c r="E919" s="2138">
        <v>1</v>
      </c>
      <c r="F919" s="2139">
        <f t="shared" ref="F919:F925" si="1945">E919*2200</f>
      </c>
      <c r="G919" s="2140">
        <f t="shared" ref="G919:G925" si="1011">F919/D919</f>
      </c>
      <c r="H919" s="2140">
        <f t="shared" ref="H919:H925" si="104">D919/E919</f>
      </c>
      <c r="I919" s="2140">
        <f t="shared" ref="I919:I925" si="460">F919/E919</f>
      </c>
      <c r="J919" s="2140">
        <f t="shared" ref="J919:J925" si="1869">D919/T919</f>
      </c>
      <c r="K919" s="2141">
        <f t="shared" ref="K919:K925" si="2060">O919/S919*1</f>
      </c>
      <c r="L919" s="2142">
        <f t="shared" ref="L919:L925" si="1429">T919/S919</f>
      </c>
      <c r="M919" s="2141">
        <f t="shared" ref="M919:M925" si="1607">V919/S919</f>
      </c>
      <c r="N919" s="2141">
        <f t="shared" ref="N919:N925" si="832">W919/V919</f>
      </c>
      <c r="O919" s="2143">
        <f t="shared" ref="O919:O925" si="1189">U919/P919</f>
      </c>
      <c r="P919" s="2144">
        <v>0.0176</v>
      </c>
      <c r="Q919" s="2145">
        <v>80</v>
      </c>
      <c r="R919" s="2140">
        <f t="shared" ref="R919:R924" si="282">(D919/S919)*1000</f>
      </c>
      <c r="S919" s="2143">
        <v>12111</v>
      </c>
      <c r="T919" s="2143">
        <v>211</v>
      </c>
      <c r="U919" s="2143">
        <v>49</v>
      </c>
      <c r="V919" s="2143">
        <v>212</v>
      </c>
      <c r="W919" s="2143">
        <v>20</v>
      </c>
      <c r="X919" s="2143">
        <v>4</v>
      </c>
      <c r="Y919" s="2143">
        <v>0</v>
      </c>
      <c r="Z919" s="2145">
        <v>15</v>
      </c>
      <c r="AA919" s="2146">
        <f t="shared" ref="AA919:AA925" si="638">AD919*1000/D919</f>
      </c>
      <c r="AB919" s="2094" t="s">
        <v>1935</v>
      </c>
      <c r="AC919" s="2094" t="s">
        <v>1951</v>
      </c>
      <c r="AD919" s="2093">
        <v>12</v>
      </c>
    </row>
    <row r="920">
      <c r="A920" s="2098"/>
      <c r="B920" s="2136" t="s">
        <v>1847</v>
      </c>
      <c r="C920" s="2136" t="s">
        <v>1828</v>
      </c>
      <c r="D920" s="2137">
        <v>680.19</v>
      </c>
      <c r="E920" s="2138">
        <v>1</v>
      </c>
      <c r="F920" s="2139">
        <f t="shared" si="1945"/>
      </c>
      <c r="G920" s="2140">
        <f t="shared" si="1011"/>
      </c>
      <c r="H920" s="2140">
        <f t="shared" si="104"/>
      </c>
      <c r="I920" s="2140">
        <f t="shared" si="460"/>
      </c>
      <c r="J920" s="2140">
        <f t="shared" si="1869"/>
      </c>
      <c r="K920" s="2141">
        <f t="shared" si="2060"/>
      </c>
      <c r="L920" s="2141">
        <f t="shared" si="1429"/>
      </c>
      <c r="M920" s="2147">
        <f t="shared" si="1607"/>
      </c>
      <c r="N920" s="2147">
        <f t="shared" si="832"/>
      </c>
      <c r="O920" s="2148">
        <f t="shared" si="1189"/>
      </c>
      <c r="P920" s="2144">
        <v>0.0111</v>
      </c>
      <c r="Q920" s="2149">
        <v>81</v>
      </c>
      <c r="R920" s="2150">
        <f t="shared" si="282"/>
      </c>
      <c r="S920" s="2148">
        <v>8353</v>
      </c>
      <c r="T920" s="2148">
        <v>117</v>
      </c>
      <c r="U920" s="2148">
        <v>30</v>
      </c>
      <c r="V920" s="2148">
        <v>117</v>
      </c>
      <c r="W920" s="2148">
        <v>15</v>
      </c>
      <c r="X920" s="2149">
        <v>1</v>
      </c>
      <c r="Y920" s="2149">
        <v>0</v>
      </c>
      <c r="Z920" s="2149">
        <v>1</v>
      </c>
      <c r="AA920" s="2146">
        <f t="shared" si="638"/>
      </c>
      <c r="AB920" s="2094" t="s">
        <v>1935</v>
      </c>
      <c r="AC920" s="2094" t="s">
        <v>1951</v>
      </c>
      <c r="AD920" s="2093">
        <v>9</v>
      </c>
    </row>
    <row r="921">
      <c r="A921" s="2098"/>
      <c r="B921" s="2086" t="s">
        <v>1832</v>
      </c>
      <c r="C921" s="2086"/>
      <c r="D921" s="2151">
        <f>SUM(D919:D920)</f>
      </c>
      <c r="E921" s="2152">
        <f>SUM(E919:E920)</f>
      </c>
      <c r="F921" s="2151">
        <f t="shared" si="1945"/>
      </c>
      <c r="G921" s="2153">
        <f t="shared" si="1011"/>
      </c>
      <c r="H921" s="2153">
        <f t="shared" si="104"/>
      </c>
      <c r="I921" s="2153">
        <f t="shared" si="460"/>
      </c>
      <c r="J921" s="2153">
        <f t="shared" si="1869"/>
      </c>
      <c r="K921" s="2154">
        <f t="shared" si="2060"/>
      </c>
      <c r="L921" s="2154">
        <f t="shared" si="1429"/>
      </c>
      <c r="M921" s="2154">
        <f t="shared" si="1607"/>
      </c>
      <c r="N921" s="2154">
        <f t="shared" si="832"/>
      </c>
      <c r="O921" s="2155">
        <f t="shared" si="1189"/>
      </c>
      <c r="P921" s="2154">
        <f>AVERAGE(P919:P920)</f>
      </c>
      <c r="Q921" s="2151">
        <f>AVERAGE(Q919:Q920)</f>
      </c>
      <c r="R921" s="2153">
        <f t="shared" si="282"/>
      </c>
      <c r="S921" s="2155">
        <f>SUM(S919:S920)</f>
      </c>
      <c r="T921" s="2155">
        <f>SUM(T919:T920)</f>
      </c>
      <c r="U921" s="2155">
        <f>SUM(U919:U920)</f>
      </c>
      <c r="V921" s="2155">
        <f>SUM(V919:V920)</f>
      </c>
      <c r="W921" s="2155">
        <f>SUM(W919:W920)</f>
      </c>
      <c r="X921" s="2155">
        <f>SUM(X919:X920)</f>
      </c>
      <c r="Y921" s="2155">
        <f>SUM(Y919:Y920)</f>
      </c>
      <c r="Z921" s="2155">
        <f>SUM(Z919:Z920)</f>
      </c>
      <c r="AA921" s="2156">
        <f t="shared" si="638"/>
      </c>
      <c r="AB921" s="2121"/>
      <c r="AC921" s="2121"/>
      <c r="AD921" s="2122">
        <f>SUM(AD919:AD920)</f>
      </c>
    </row>
    <row r="922">
      <c r="A922" s="2098"/>
      <c r="B922" s="2136" t="s">
        <v>1829</v>
      </c>
      <c r="C922" s="2136" t="s">
        <v>1830</v>
      </c>
      <c r="D922" s="2137">
        <v>946.75</v>
      </c>
      <c r="E922" s="2138">
        <v>1</v>
      </c>
      <c r="F922" s="2139">
        <f t="shared" si="1945"/>
      </c>
      <c r="G922" s="2140">
        <f t="shared" si="1011"/>
      </c>
      <c r="H922" s="2140">
        <f t="shared" si="104"/>
      </c>
      <c r="I922" s="2140">
        <f t="shared" si="460"/>
      </c>
      <c r="J922" s="2140">
        <f t="shared" si="1869"/>
      </c>
      <c r="K922" s="2141">
        <f t="shared" si="2060"/>
      </c>
      <c r="L922" s="2141">
        <f t="shared" si="1429"/>
      </c>
      <c r="M922" s="2141">
        <f t="shared" si="1607"/>
      </c>
      <c r="N922" s="2141">
        <f t="shared" si="832"/>
      </c>
      <c r="O922" s="2143">
        <f t="shared" si="1189"/>
      </c>
      <c r="P922" s="2144">
        <v>0.0128</v>
      </c>
      <c r="Q922" s="2145">
        <v>81</v>
      </c>
      <c r="R922" s="2140">
        <f t="shared" si="282"/>
      </c>
      <c r="S922" s="2143">
        <v>9301</v>
      </c>
      <c r="T922" s="2143">
        <v>157</v>
      </c>
      <c r="U922" s="2143">
        <v>35</v>
      </c>
      <c r="V922" s="2143">
        <v>156</v>
      </c>
      <c r="W922" s="2143">
        <v>47</v>
      </c>
      <c r="X922" s="2143">
        <v>1</v>
      </c>
      <c r="Y922" s="2143">
        <v>1</v>
      </c>
      <c r="Z922" s="2145">
        <v>12</v>
      </c>
      <c r="AA922" s="2146">
        <f t="shared" si="638"/>
      </c>
      <c r="AB922" s="2094" t="s">
        <v>1935</v>
      </c>
      <c r="AC922" s="2094" t="s">
        <v>1951</v>
      </c>
      <c r="AD922" s="2093">
        <v>10</v>
      </c>
    </row>
    <row r="923">
      <c r="A923" s="2098"/>
      <c r="B923" s="2136" t="s">
        <v>1829</v>
      </c>
      <c r="C923" s="2136" t="s">
        <v>1831</v>
      </c>
      <c r="D923" s="2137">
        <v>912.67</v>
      </c>
      <c r="E923" s="2138">
        <v>2</v>
      </c>
      <c r="F923" s="2139">
        <f t="shared" si="1945"/>
      </c>
      <c r="G923" s="2140">
        <f t="shared" si="1011"/>
      </c>
      <c r="H923" s="2140">
        <f t="shared" si="104"/>
      </c>
      <c r="I923" s="2140">
        <f t="shared" si="460"/>
      </c>
      <c r="J923" s="2140">
        <f t="shared" si="1869"/>
      </c>
      <c r="K923" s="2141">
        <f t="shared" si="2060"/>
      </c>
      <c r="L923" s="2141">
        <f t="shared" si="1429"/>
      </c>
      <c r="M923" s="2141">
        <f t="shared" si="1607"/>
      </c>
      <c r="N923" s="2141">
        <f t="shared" si="832"/>
      </c>
      <c r="O923" s="2143">
        <f t="shared" si="1189"/>
      </c>
      <c r="P923" s="2144">
        <v>0.0074</v>
      </c>
      <c r="Q923" s="2145">
        <v>82</v>
      </c>
      <c r="R923" s="2140">
        <f t="shared" si="282"/>
      </c>
      <c r="S923" s="2143">
        <v>8668</v>
      </c>
      <c r="T923" s="2143">
        <v>126</v>
      </c>
      <c r="U923" s="2143">
        <v>18</v>
      </c>
      <c r="V923" s="2143">
        <v>127</v>
      </c>
      <c r="W923" s="2143">
        <v>26</v>
      </c>
      <c r="X923" s="2143">
        <v>2</v>
      </c>
      <c r="Y923" s="2143">
        <v>0</v>
      </c>
      <c r="Z923" s="2145">
        <v>10</v>
      </c>
      <c r="AA923" s="2146">
        <f t="shared" si="638"/>
      </c>
      <c r="AB923" s="2094" t="s">
        <v>1935</v>
      </c>
      <c r="AC923" s="2094" t="s">
        <v>1951</v>
      </c>
      <c r="AD923" s="2093">
        <v>9</v>
      </c>
    </row>
    <row r="924">
      <c r="A924" s="2098"/>
      <c r="B924" s="2086" t="s">
        <v>1832</v>
      </c>
      <c r="C924" s="2086"/>
      <c r="D924" s="2151">
        <f>SUM(D922:D923)</f>
      </c>
      <c r="E924" s="2151">
        <f>SUM(E922:E923)</f>
      </c>
      <c r="F924" s="2151">
        <f t="shared" si="1945"/>
      </c>
      <c r="G924" s="2153">
        <f t="shared" si="1011"/>
      </c>
      <c r="H924" s="2153">
        <f t="shared" si="104"/>
      </c>
      <c r="I924" s="2153">
        <f t="shared" si="460"/>
      </c>
      <c r="J924" s="2153">
        <f t="shared" si="1869"/>
      </c>
      <c r="K924" s="2154">
        <f t="shared" si="2060"/>
      </c>
      <c r="L924" s="2154">
        <f t="shared" si="1429"/>
      </c>
      <c r="M924" s="2154">
        <f t="shared" si="1607"/>
      </c>
      <c r="N924" s="2154">
        <f t="shared" si="832"/>
      </c>
      <c r="O924" s="2155">
        <f t="shared" si="1189"/>
      </c>
      <c r="P924" s="2154">
        <f>AVERAGE(P922:P923)</f>
      </c>
      <c r="Q924" s="2151">
        <f>AVERAGE(Q922:Q923)</f>
      </c>
      <c r="R924" s="2151">
        <f t="shared" si="282"/>
      </c>
      <c r="S924" s="2155">
        <f>SUM(S922:S923)</f>
      </c>
      <c r="T924" s="2155">
        <f>SUM(T922:T923)</f>
      </c>
      <c r="U924" s="2155">
        <f>SUM(U922:U923)</f>
      </c>
      <c r="V924" s="2155">
        <f>SUM(V922:V923)</f>
      </c>
      <c r="W924" s="2155">
        <f>SUM(W922:W923)</f>
      </c>
      <c r="X924" s="2155">
        <f>SUM(X922:X923)</f>
      </c>
      <c r="Y924" s="2155">
        <f>SUM(Y922:Y923)</f>
      </c>
      <c r="Z924" s="2155">
        <f>SUM(Z922:Z923)</f>
      </c>
      <c r="AA924" s="2156">
        <f t="shared" si="638"/>
      </c>
      <c r="AB924" s="2121"/>
      <c r="AC924" s="2121"/>
      <c r="AD924" s="2122">
        <f>SUM(AD922:AD923)</f>
      </c>
    </row>
    <row r="925">
      <c r="A925" s="2098"/>
      <c r="B925" s="2095" t="s">
        <v>1833</v>
      </c>
      <c r="C925" s="2095"/>
      <c r="D925" s="2051">
        <f>D924+D921</f>
      </c>
      <c r="E925" s="2051">
        <f>E924+E921</f>
      </c>
      <c r="F925" s="2051">
        <f t="shared" si="1945"/>
      </c>
      <c r="G925" s="2046">
        <f t="shared" si="1011"/>
      </c>
      <c r="H925" s="2046">
        <f t="shared" si="104"/>
      </c>
      <c r="I925" s="2046">
        <f t="shared" si="460"/>
      </c>
      <c r="J925" s="2046">
        <f t="shared" si="1869"/>
      </c>
      <c r="K925" s="2047">
        <f t="shared" si="2060"/>
      </c>
      <c r="L925" s="2047">
        <f t="shared" si="1429"/>
      </c>
      <c r="M925" s="2047">
        <f t="shared" si="1607"/>
      </c>
      <c r="N925" s="2047">
        <f t="shared" si="832"/>
      </c>
      <c r="O925" s="2048">
        <f t="shared" si="1189"/>
      </c>
      <c r="P925" s="2157">
        <f>(P924+P921)/2</f>
      </c>
      <c r="Q925" s="2048">
        <f>(Q924+Q921)/2</f>
      </c>
      <c r="R925" s="2051">
        <f>(R924+R921)/2</f>
      </c>
      <c r="S925" s="2048">
        <f>S924+S921</f>
      </c>
      <c r="T925" s="2048">
        <f>T924+T921</f>
      </c>
      <c r="U925" s="2048">
        <f>U924+U921</f>
      </c>
      <c r="V925" s="2048">
        <f>V924+V921</f>
      </c>
      <c r="W925" s="2048">
        <f>W924+W921</f>
      </c>
      <c r="X925" s="2048">
        <f>X924+X921</f>
      </c>
      <c r="Y925" s="2048">
        <f>Y924+Y921</f>
      </c>
      <c r="Z925" s="2048">
        <f>Z924+Z921</f>
      </c>
      <c r="AA925" s="2158">
        <f t="shared" si="638"/>
      </c>
      <c r="AB925" s="2126"/>
      <c r="AC925" s="2126"/>
      <c r="AD925" s="2067">
        <f>AD924+AD921</f>
      </c>
    </row>
    <row r="926">
      <c r="A926" s="2105" t="s">
        <v>1834</v>
      </c>
      <c r="B926" s="2105" t="s">
        <v>1792</v>
      </c>
      <c r="C926" s="2105"/>
      <c r="D926" s="2106" t="s">
        <v>1793</v>
      </c>
      <c r="E926" s="2106"/>
      <c r="F926" s="2106"/>
      <c r="G926" s="2106"/>
      <c r="H926" s="2106"/>
      <c r="I926" s="2106"/>
      <c r="J926" s="2107" t="s">
        <v>1794</v>
      </c>
      <c r="K926" s="2107"/>
      <c r="L926" s="2107"/>
      <c r="M926" s="2107"/>
      <c r="N926" s="2107"/>
      <c r="O926" s="2107"/>
      <c r="P926" s="2107"/>
      <c r="Q926" s="2107"/>
      <c r="R926" s="2107"/>
      <c r="S926" s="2107"/>
      <c r="T926" s="2107"/>
      <c r="U926" s="2107"/>
      <c r="V926" s="2107"/>
      <c r="W926" s="2107"/>
      <c r="X926" s="2107"/>
      <c r="Y926" s="2107"/>
      <c r="Z926" s="2107"/>
      <c r="AA926" s="2107"/>
      <c r="AB926" s="2107"/>
      <c r="AC926" s="2107"/>
      <c r="AD926" s="2108"/>
    </row>
    <row r="927">
      <c r="A927" s="2105"/>
      <c r="B927" s="2129" t="s">
        <v>1795</v>
      </c>
      <c r="C927" s="2129" t="s">
        <v>1796</v>
      </c>
      <c r="D927" s="2130" t="s">
        <v>1797</v>
      </c>
      <c r="E927" s="2131" t="s">
        <v>1798</v>
      </c>
      <c r="F927" s="2130" t="s">
        <v>1799</v>
      </c>
      <c r="G927" s="2132" t="s">
        <v>1800</v>
      </c>
      <c r="H927" s="2132" t="s">
        <v>1801</v>
      </c>
      <c r="I927" s="2132" t="s">
        <v>1802</v>
      </c>
      <c r="J927" s="2133" t="s">
        <v>1803</v>
      </c>
      <c r="K927" s="2134" t="s">
        <v>1804</v>
      </c>
      <c r="L927" s="2134" t="s">
        <v>1805</v>
      </c>
      <c r="M927" s="2134" t="s">
        <v>1806</v>
      </c>
      <c r="N927" s="2134" t="s">
        <v>1807</v>
      </c>
      <c r="O927" s="2135" t="s">
        <v>1808</v>
      </c>
      <c r="P927" s="2134" t="s">
        <v>1809</v>
      </c>
      <c r="Q927" s="2135" t="s">
        <v>1810</v>
      </c>
      <c r="R927" s="2133" t="s">
        <v>1811</v>
      </c>
      <c r="S927" s="2135" t="s">
        <v>1812</v>
      </c>
      <c r="T927" s="2135" t="s">
        <v>1813</v>
      </c>
      <c r="U927" s="2135" t="s">
        <v>1814</v>
      </c>
      <c r="V927" s="2135" t="s">
        <v>1815</v>
      </c>
      <c r="W927" s="2135" t="s">
        <v>1816</v>
      </c>
      <c r="X927" s="2135" t="s">
        <v>1817</v>
      </c>
      <c r="Y927" s="2135" t="s">
        <v>1818</v>
      </c>
      <c r="Z927" s="2135" t="s">
        <v>1819</v>
      </c>
      <c r="AA927" s="2107" t="s">
        <v>1820</v>
      </c>
      <c r="AB927" s="2112" t="s">
        <v>1821</v>
      </c>
      <c r="AC927" s="2112" t="s">
        <v>1822</v>
      </c>
      <c r="AD927" s="2108" t="s">
        <v>1823</v>
      </c>
    </row>
    <row r="928">
      <c r="A928" s="2098" t="s">
        <v>1957</v>
      </c>
      <c r="B928" s="2136" t="s">
        <v>1825</v>
      </c>
      <c r="C928" s="2100" t="s">
        <v>1958</v>
      </c>
      <c r="D928" s="2137">
        <v>1034.28</v>
      </c>
      <c r="E928" s="2138">
        <v>0</v>
      </c>
      <c r="F928" s="2139">
        <f t="shared" ref="F928:F934" si="1946">E928*2200</f>
      </c>
      <c r="G928" s="2140">
        <f t="shared" ref="G928:G934" si="1012">F928/D928</f>
      </c>
      <c r="H928" s="2140">
        <f t="shared" ref="H928:H934" si="105">D928/E928</f>
      </c>
      <c r="I928" s="2140">
        <f t="shared" ref="I928:I934" si="461">F928/E928</f>
      </c>
      <c r="J928" s="2140">
        <f t="shared" ref="J928:J934" si="1870">D928/T928</f>
      </c>
      <c r="K928" s="2141">
        <f t="shared" ref="K928:K934" si="2061">O928/S928*1</f>
      </c>
      <c r="L928" s="2142">
        <f t="shared" ref="L928:L934" si="1430">T928/S928</f>
      </c>
      <c r="M928" s="2141">
        <f t="shared" ref="M928:M934" si="1608">V928/S928</f>
      </c>
      <c r="N928" s="2141">
        <f t="shared" ref="N928:N934" si="833">W928/V928</f>
      </c>
      <c r="O928" s="2143">
        <f t="shared" ref="O928:O934" si="1190">U928/P928</f>
      </c>
      <c r="P928" s="2144">
        <v>0.0107</v>
      </c>
      <c r="Q928" s="2145">
        <v>42</v>
      </c>
      <c r="R928" s="2140">
        <f t="shared" ref="R928:R933" si="283">(D928/S928)*1000</f>
      </c>
      <c r="S928" s="2143">
        <v>10813</v>
      </c>
      <c r="T928" s="2143">
        <v>228</v>
      </c>
      <c r="U928" s="2143">
        <v>18</v>
      </c>
      <c r="V928" s="2143">
        <v>235</v>
      </c>
      <c r="W928" s="2143">
        <v>23</v>
      </c>
      <c r="X928" s="2143">
        <v>3</v>
      </c>
      <c r="Y928" s="2143">
        <v>0</v>
      </c>
      <c r="Z928" s="2145">
        <v>5</v>
      </c>
      <c r="AA928" s="2146">
        <f t="shared" ref="AA928:AA934" si="639">AD928*1000/D928</f>
      </c>
      <c r="AB928" s="2094" t="s">
        <v>1935</v>
      </c>
      <c r="AC928" s="2094" t="s">
        <v>1951</v>
      </c>
      <c r="AD928" s="2093">
        <v>11</v>
      </c>
    </row>
    <row r="929">
      <c r="A929" s="2098"/>
      <c r="B929" s="2136" t="s">
        <v>1825</v>
      </c>
      <c r="C929" s="2136" t="s">
        <v>1828</v>
      </c>
      <c r="D929" s="2137">
        <v>1488.28</v>
      </c>
      <c r="E929" s="2138">
        <v>3</v>
      </c>
      <c r="F929" s="2139">
        <f t="shared" si="1946"/>
      </c>
      <c r="G929" s="2140">
        <f t="shared" si="1012"/>
      </c>
      <c r="H929" s="2140">
        <f t="shared" si="105"/>
      </c>
      <c r="I929" s="2140">
        <f t="shared" si="461"/>
      </c>
      <c r="J929" s="2140">
        <f t="shared" si="1870"/>
      </c>
      <c r="K929" s="2141">
        <f t="shared" si="2061"/>
      </c>
      <c r="L929" s="2141">
        <f t="shared" si="1430"/>
      </c>
      <c r="M929" s="2147">
        <f t="shared" si="1608"/>
      </c>
      <c r="N929" s="2147">
        <f t="shared" si="833"/>
      </c>
      <c r="O929" s="2148">
        <f t="shared" si="1190"/>
      </c>
      <c r="P929" s="2144">
        <v>0.0206</v>
      </c>
      <c r="Q929" s="2149">
        <v>51</v>
      </c>
      <c r="R929" s="2150">
        <f t="shared" si="283"/>
      </c>
      <c r="S929" s="2148">
        <v>14913</v>
      </c>
      <c r="T929" s="2148">
        <v>236</v>
      </c>
      <c r="U929" s="2148">
        <v>62</v>
      </c>
      <c r="V929" s="2148">
        <v>240</v>
      </c>
      <c r="W929" s="2148">
        <v>26</v>
      </c>
      <c r="X929" s="2149">
        <v>3</v>
      </c>
      <c r="Y929" s="2149">
        <v>0</v>
      </c>
      <c r="Z929" s="2149">
        <v>33</v>
      </c>
      <c r="AA929" s="2146">
        <f t="shared" si="639"/>
      </c>
      <c r="AB929" s="2094" t="s">
        <v>1935</v>
      </c>
      <c r="AC929" s="2094" t="s">
        <v>1951</v>
      </c>
      <c r="AD929" s="2093">
        <v>12</v>
      </c>
    </row>
    <row r="930">
      <c r="A930" s="2098"/>
      <c r="B930" s="2086" t="s">
        <v>1832</v>
      </c>
      <c r="C930" s="2086"/>
      <c r="D930" s="2151">
        <f>SUM(D928:D929)</f>
      </c>
      <c r="E930" s="2152">
        <f>SUM(E928:E929)</f>
      </c>
      <c r="F930" s="2151">
        <f t="shared" si="1946"/>
      </c>
      <c r="G930" s="2153">
        <f t="shared" si="1012"/>
      </c>
      <c r="H930" s="2153">
        <f t="shared" si="105"/>
      </c>
      <c r="I930" s="2153">
        <f t="shared" si="461"/>
      </c>
      <c r="J930" s="2153">
        <f t="shared" si="1870"/>
      </c>
      <c r="K930" s="2154">
        <f t="shared" si="2061"/>
      </c>
      <c r="L930" s="2154">
        <f t="shared" si="1430"/>
      </c>
      <c r="M930" s="2154">
        <f t="shared" si="1608"/>
      </c>
      <c r="N930" s="2154">
        <f t="shared" si="833"/>
      </c>
      <c r="O930" s="2155">
        <f t="shared" si="1190"/>
      </c>
      <c r="P930" s="2154">
        <f>AVERAGE(P928:P929)</f>
      </c>
      <c r="Q930" s="2151">
        <f>AVERAGE(Q928:Q929)</f>
      </c>
      <c r="R930" s="2153">
        <f t="shared" si="283"/>
      </c>
      <c r="S930" s="2155">
        <f>SUM(S928:S929)</f>
      </c>
      <c r="T930" s="2155">
        <f>SUM(T928:T929)</f>
      </c>
      <c r="U930" s="2155">
        <f>SUM(U928:U929)</f>
      </c>
      <c r="V930" s="2155">
        <f>SUM(V928:V929)</f>
      </c>
      <c r="W930" s="2155">
        <f>SUM(W928:W929)</f>
      </c>
      <c r="X930" s="2155">
        <f>SUM(X928:X929)</f>
      </c>
      <c r="Y930" s="2155">
        <f>SUM(Y928:Y929)</f>
      </c>
      <c r="Z930" s="2155">
        <f>SUM(Z928:Z929)</f>
      </c>
      <c r="AA930" s="2156">
        <f t="shared" si="639"/>
      </c>
      <c r="AB930" s="2121"/>
      <c r="AC930" s="2121"/>
      <c r="AD930" s="2122">
        <f>SUM(AD928:AD929)</f>
      </c>
    </row>
    <row r="931">
      <c r="A931" s="2098"/>
      <c r="B931" s="2136" t="s">
        <v>1837</v>
      </c>
      <c r="C931" s="2136" t="s">
        <v>1830</v>
      </c>
      <c r="D931" s="2137">
        <v>1334.22</v>
      </c>
      <c r="E931" s="2138">
        <v>0</v>
      </c>
      <c r="F931" s="2139">
        <f t="shared" si="1946"/>
      </c>
      <c r="G931" s="2140">
        <f t="shared" si="1012"/>
      </c>
      <c r="H931" s="2140">
        <f t="shared" si="105"/>
      </c>
      <c r="I931" s="2140">
        <f t="shared" si="461"/>
      </c>
      <c r="J931" s="2140">
        <f t="shared" si="1870"/>
      </c>
      <c r="K931" s="2141">
        <f t="shared" si="2061"/>
      </c>
      <c r="L931" s="2141">
        <f t="shared" si="1430"/>
      </c>
      <c r="M931" s="2141">
        <f t="shared" si="1608"/>
      </c>
      <c r="N931" s="2141">
        <f t="shared" si="833"/>
      </c>
      <c r="O931" s="2143">
        <f t="shared" si="1190"/>
      </c>
      <c r="P931" s="2144">
        <v>0.0141</v>
      </c>
      <c r="Q931" s="2145">
        <v>51</v>
      </c>
      <c r="R931" s="2140">
        <f t="shared" si="283"/>
      </c>
      <c r="S931" s="2143">
        <v>12815</v>
      </c>
      <c r="T931" s="2143">
        <v>209</v>
      </c>
      <c r="U931" s="2143">
        <v>37</v>
      </c>
      <c r="V931" s="2143">
        <v>210</v>
      </c>
      <c r="W931" s="2143">
        <v>9</v>
      </c>
      <c r="X931" s="2143">
        <v>1</v>
      </c>
      <c r="Y931" s="2143">
        <v>1</v>
      </c>
      <c r="Z931" s="2145">
        <v>16</v>
      </c>
      <c r="AA931" s="2146">
        <f t="shared" si="639"/>
      </c>
      <c r="AB931" s="2094" t="s">
        <v>1935</v>
      </c>
      <c r="AC931" s="2094" t="s">
        <v>1951</v>
      </c>
      <c r="AD931" s="2093">
        <v>8</v>
      </c>
    </row>
    <row r="932">
      <c r="A932" s="2098"/>
      <c r="B932" s="2136" t="s">
        <v>1837</v>
      </c>
      <c r="C932" s="2136" t="s">
        <v>1831</v>
      </c>
      <c r="D932" s="2137">
        <v>1559.41</v>
      </c>
      <c r="E932" s="2138">
        <v>0</v>
      </c>
      <c r="F932" s="2139">
        <f t="shared" si="1946"/>
      </c>
      <c r="G932" s="2140">
        <f t="shared" si="1012"/>
      </c>
      <c r="H932" s="2140">
        <f t="shared" si="105"/>
      </c>
      <c r="I932" s="2140">
        <f t="shared" si="461"/>
      </c>
      <c r="J932" s="2140">
        <f t="shared" si="1870"/>
      </c>
      <c r="K932" s="2141">
        <f t="shared" si="2061"/>
      </c>
      <c r="L932" s="2141">
        <f t="shared" si="1430"/>
      </c>
      <c r="M932" s="2141">
        <f t="shared" si="1608"/>
      </c>
      <c r="N932" s="2141">
        <f t="shared" si="833"/>
      </c>
      <c r="O932" s="2143">
        <f t="shared" si="1190"/>
      </c>
      <c r="P932" s="2144">
        <v>0.0313</v>
      </c>
      <c r="Q932" s="2145">
        <v>48</v>
      </c>
      <c r="R932" s="2140">
        <f t="shared" si="283"/>
      </c>
      <c r="S932" s="2143">
        <v>15875</v>
      </c>
      <c r="T932" s="2143">
        <v>310</v>
      </c>
      <c r="U932" s="2143">
        <v>58</v>
      </c>
      <c r="V932" s="2143">
        <v>338</v>
      </c>
      <c r="W932" s="2143">
        <v>31</v>
      </c>
      <c r="X932" s="2143">
        <v>4</v>
      </c>
      <c r="Y932" s="2143">
        <v>1</v>
      </c>
      <c r="Z932" s="2145">
        <v>22</v>
      </c>
      <c r="AA932" s="2146">
        <f t="shared" si="639"/>
      </c>
      <c r="AB932" s="2094" t="s">
        <v>1935</v>
      </c>
      <c r="AC932" s="2094" t="s">
        <v>1951</v>
      </c>
      <c r="AD932" s="2093">
        <v>19</v>
      </c>
    </row>
    <row r="933">
      <c r="A933" s="2098"/>
      <c r="B933" s="2086" t="s">
        <v>1832</v>
      </c>
      <c r="C933" s="2086"/>
      <c r="D933" s="2151">
        <f>SUM(D931:D932)</f>
      </c>
      <c r="E933" s="2151">
        <f>SUM(E931:E932)</f>
      </c>
      <c r="F933" s="2151">
        <f t="shared" si="1946"/>
      </c>
      <c r="G933" s="2153">
        <f t="shared" si="1012"/>
      </c>
      <c r="H933" s="2153">
        <f t="shared" si="105"/>
      </c>
      <c r="I933" s="2153">
        <f t="shared" si="461"/>
      </c>
      <c r="J933" s="2153">
        <f t="shared" si="1870"/>
      </c>
      <c r="K933" s="2154">
        <f t="shared" si="2061"/>
      </c>
      <c r="L933" s="2154">
        <f t="shared" si="1430"/>
      </c>
      <c r="M933" s="2154">
        <f t="shared" si="1608"/>
      </c>
      <c r="N933" s="2154">
        <f t="shared" si="833"/>
      </c>
      <c r="O933" s="2155">
        <f t="shared" si="1190"/>
      </c>
      <c r="P933" s="2154">
        <f>AVERAGE(P931:P932)</f>
      </c>
      <c r="Q933" s="2151">
        <f>AVERAGE(Q931:Q932)</f>
      </c>
      <c r="R933" s="2151">
        <f t="shared" si="283"/>
      </c>
      <c r="S933" s="2155">
        <f>SUM(S931:S932)</f>
      </c>
      <c r="T933" s="2155">
        <f>SUM(T931:T932)</f>
      </c>
      <c r="U933" s="2155">
        <f>SUM(U931:U932)</f>
      </c>
      <c r="V933" s="2155">
        <f>SUM(V931:V932)</f>
      </c>
      <c r="W933" s="2155">
        <f>SUM(W931:W932)</f>
      </c>
      <c r="X933" s="2155">
        <f>SUM(X931:X932)</f>
      </c>
      <c r="Y933" s="2155">
        <f>SUM(Y931:Y932)</f>
      </c>
      <c r="Z933" s="2155">
        <f>SUM(Z931:Z932)</f>
      </c>
      <c r="AA933" s="2156">
        <f t="shared" si="639"/>
      </c>
      <c r="AB933" s="2121"/>
      <c r="AC933" s="2121"/>
      <c r="AD933" s="2122">
        <f>SUM(AD931:AD932)</f>
      </c>
    </row>
    <row r="934">
      <c r="A934" s="2098"/>
      <c r="B934" s="2095" t="s">
        <v>1833</v>
      </c>
      <c r="C934" s="2095"/>
      <c r="D934" s="2051">
        <f>D933+D930</f>
      </c>
      <c r="E934" s="2051">
        <f>E933+E930</f>
      </c>
      <c r="F934" s="2051">
        <f t="shared" si="1946"/>
      </c>
      <c r="G934" s="2046">
        <f t="shared" si="1012"/>
      </c>
      <c r="H934" s="2046">
        <f t="shared" si="105"/>
      </c>
      <c r="I934" s="2046">
        <f t="shared" si="461"/>
      </c>
      <c r="J934" s="2046">
        <f t="shared" si="1870"/>
      </c>
      <c r="K934" s="2047">
        <f t="shared" si="2061"/>
      </c>
      <c r="L934" s="2047">
        <f t="shared" si="1430"/>
      </c>
      <c r="M934" s="2047">
        <f t="shared" si="1608"/>
      </c>
      <c r="N934" s="2047">
        <f t="shared" si="833"/>
      </c>
      <c r="O934" s="2048">
        <f t="shared" si="1190"/>
      </c>
      <c r="P934" s="2157">
        <f>(P933+P930)/2</f>
      </c>
      <c r="Q934" s="2048">
        <f>(Q933+Q930)/2</f>
      </c>
      <c r="R934" s="2051">
        <f>(R933+R930)/2</f>
      </c>
      <c r="S934" s="2048">
        <f>S933+S930</f>
      </c>
      <c r="T934" s="2048">
        <f>T933+T930</f>
      </c>
      <c r="U934" s="2048">
        <f>U933+U930</f>
      </c>
      <c r="V934" s="2048">
        <f>V933+V930</f>
      </c>
      <c r="W934" s="2048">
        <f>W933+W930</f>
      </c>
      <c r="X934" s="2048">
        <f>X933+X930</f>
      </c>
      <c r="Y934" s="2048">
        <f>Y933+Y930</f>
      </c>
      <c r="Z934" s="2048">
        <f>Z933+Z930</f>
      </c>
      <c r="AA934" s="2158">
        <f t="shared" si="639"/>
      </c>
      <c r="AB934" s="2126"/>
      <c r="AC934" s="2126"/>
      <c r="AD934" s="2067">
        <f>AD933+AD930</f>
      </c>
    </row>
    <row r="935">
      <c r="A935" s="2105" t="s">
        <v>1834</v>
      </c>
      <c r="B935" s="2105" t="s">
        <v>1792</v>
      </c>
      <c r="C935" s="2105"/>
      <c r="D935" s="2106" t="s">
        <v>1793</v>
      </c>
      <c r="E935" s="2106"/>
      <c r="F935" s="2106"/>
      <c r="G935" s="2106"/>
      <c r="H935" s="2106"/>
      <c r="I935" s="2106"/>
      <c r="J935" s="2107" t="s">
        <v>1794</v>
      </c>
      <c r="K935" s="2107"/>
      <c r="L935" s="2107"/>
      <c r="M935" s="2107"/>
      <c r="N935" s="2107"/>
      <c r="O935" s="2107"/>
      <c r="P935" s="2107"/>
      <c r="Q935" s="2107"/>
      <c r="R935" s="2107"/>
      <c r="S935" s="2107"/>
      <c r="T935" s="2107"/>
      <c r="U935" s="2107"/>
      <c r="V935" s="2107"/>
      <c r="W935" s="2107"/>
      <c r="X935" s="2107"/>
      <c r="Y935" s="2107"/>
      <c r="Z935" s="2107"/>
      <c r="AA935" s="2107"/>
      <c r="AB935" s="2107"/>
      <c r="AC935" s="2107"/>
      <c r="AD935" s="2108"/>
    </row>
    <row r="936">
      <c r="A936" s="2105"/>
      <c r="B936" s="2129" t="s">
        <v>1795</v>
      </c>
      <c r="C936" s="2129" t="s">
        <v>1796</v>
      </c>
      <c r="D936" s="2130" t="s">
        <v>1797</v>
      </c>
      <c r="E936" s="2131" t="s">
        <v>1798</v>
      </c>
      <c r="F936" s="2130" t="s">
        <v>1799</v>
      </c>
      <c r="G936" s="2132" t="s">
        <v>1800</v>
      </c>
      <c r="H936" s="2132" t="s">
        <v>1801</v>
      </c>
      <c r="I936" s="2132" t="s">
        <v>1802</v>
      </c>
      <c r="J936" s="2133" t="s">
        <v>1803</v>
      </c>
      <c r="K936" s="2134" t="s">
        <v>1804</v>
      </c>
      <c r="L936" s="2134" t="s">
        <v>1805</v>
      </c>
      <c r="M936" s="2134" t="s">
        <v>1806</v>
      </c>
      <c r="N936" s="2134" t="s">
        <v>1807</v>
      </c>
      <c r="O936" s="2135" t="s">
        <v>1808</v>
      </c>
      <c r="P936" s="2134" t="s">
        <v>1809</v>
      </c>
      <c r="Q936" s="2135" t="s">
        <v>1810</v>
      </c>
      <c r="R936" s="2133" t="s">
        <v>1811</v>
      </c>
      <c r="S936" s="2135" t="s">
        <v>1812</v>
      </c>
      <c r="T936" s="2135" t="s">
        <v>1813</v>
      </c>
      <c r="U936" s="2135" t="s">
        <v>1814</v>
      </c>
      <c r="V936" s="2135" t="s">
        <v>1815</v>
      </c>
      <c r="W936" s="2135" t="s">
        <v>1816</v>
      </c>
      <c r="X936" s="2135" t="s">
        <v>1817</v>
      </c>
      <c r="Y936" s="2135" t="s">
        <v>1818</v>
      </c>
      <c r="Z936" s="2135" t="s">
        <v>1819</v>
      </c>
      <c r="AA936" s="2107" t="s">
        <v>1820</v>
      </c>
      <c r="AB936" s="2112" t="s">
        <v>1821</v>
      </c>
      <c r="AC936" s="2112" t="s">
        <v>1822</v>
      </c>
      <c r="AD936" s="2108" t="s">
        <v>1823</v>
      </c>
    </row>
    <row r="937">
      <c r="A937" s="2098" t="s">
        <v>1959</v>
      </c>
      <c r="B937" s="2136" t="s">
        <v>1825</v>
      </c>
      <c r="C937" s="2100" t="s">
        <v>1826</v>
      </c>
      <c r="D937" s="2137">
        <v>1026.64</v>
      </c>
      <c r="E937" s="2138">
        <v>0</v>
      </c>
      <c r="F937" s="2139">
        <f t="shared" ref="F937:F943" si="1947">E937*2200</f>
      </c>
      <c r="G937" s="2140">
        <f t="shared" ref="G937:G943" si="1013">F937/D937</f>
      </c>
      <c r="H937" s="2140">
        <f t="shared" ref="H937:H943" si="106">D937/E937</f>
      </c>
      <c r="I937" s="2140">
        <f t="shared" ref="I937:I943" si="462">F937/E937</f>
      </c>
      <c r="J937" s="2140">
        <f t="shared" ref="J937:J943" si="1871">D937/T937</f>
      </c>
      <c r="K937" s="2141">
        <f t="shared" ref="K937:K943" si="2062">O937/S937*1</f>
      </c>
      <c r="L937" s="2142">
        <f t="shared" ref="L937:L943" si="1431">T937/S937</f>
      </c>
      <c r="M937" s="2141">
        <f t="shared" ref="M937:M943" si="1609">V937/S937</f>
      </c>
      <c r="N937" s="2141">
        <f t="shared" ref="N937:N943" si="834">W937/V937</f>
      </c>
      <c r="O937" s="2143">
        <f t="shared" ref="O937:O943" si="1191">U937/P937</f>
      </c>
      <c r="P937" s="2144">
        <v>0.0126</v>
      </c>
      <c r="Q937" s="2145">
        <v>57</v>
      </c>
      <c r="R937" s="2140">
        <f t="shared" ref="R937:R942" si="284">(D937/S937)*1000</f>
      </c>
      <c r="S937" s="2143">
        <v>12007</v>
      </c>
      <c r="T937" s="2143">
        <v>158</v>
      </c>
      <c r="U937" s="2143">
        <v>37</v>
      </c>
      <c r="V937" s="2143">
        <v>168</v>
      </c>
      <c r="W937" s="2143">
        <v>7</v>
      </c>
      <c r="X937" s="2143">
        <v>1</v>
      </c>
      <c r="Y937" s="2143">
        <v>1</v>
      </c>
      <c r="Z937" s="2145">
        <v>16</v>
      </c>
      <c r="AA937" s="2146">
        <f t="shared" ref="AA937:AA943" si="640">AD937*1000/D937</f>
      </c>
      <c r="AB937" s="2094" t="s">
        <v>1935</v>
      </c>
      <c r="AC937" s="2094" t="s">
        <v>1951</v>
      </c>
      <c r="AD937" s="2093">
        <v>10</v>
      </c>
    </row>
    <row r="938">
      <c r="A938" s="2098"/>
      <c r="B938" s="2136" t="s">
        <v>1825</v>
      </c>
      <c r="C938" s="2136" t="s">
        <v>1828</v>
      </c>
      <c r="D938" s="2137">
        <v>1540.18</v>
      </c>
      <c r="E938" s="2138">
        <v>3</v>
      </c>
      <c r="F938" s="2139">
        <f t="shared" si="1947"/>
      </c>
      <c r="G938" s="2140">
        <f t="shared" si="1013"/>
      </c>
      <c r="H938" s="2140">
        <f t="shared" si="106"/>
      </c>
      <c r="I938" s="2140">
        <f t="shared" si="462"/>
      </c>
      <c r="J938" s="2140">
        <f t="shared" si="1871"/>
      </c>
      <c r="K938" s="2141">
        <f t="shared" si="2062"/>
      </c>
      <c r="L938" s="2141">
        <f t="shared" si="1431"/>
      </c>
      <c r="M938" s="2147">
        <f t="shared" si="1609"/>
      </c>
      <c r="N938" s="2147">
        <f t="shared" si="834"/>
      </c>
      <c r="O938" s="2148">
        <f t="shared" si="1191"/>
      </c>
      <c r="P938" s="2144">
        <v>0.0084</v>
      </c>
      <c r="Q938" s="2149">
        <v>67</v>
      </c>
      <c r="R938" s="2150">
        <f t="shared" si="284"/>
      </c>
      <c r="S938" s="2148">
        <v>17407</v>
      </c>
      <c r="T938" s="2148">
        <v>206</v>
      </c>
      <c r="U938" s="2148">
        <v>43</v>
      </c>
      <c r="V938" s="2148">
        <v>217</v>
      </c>
      <c r="W938" s="2148">
        <v>39</v>
      </c>
      <c r="X938" s="2149">
        <v>2</v>
      </c>
      <c r="Y938" s="2149">
        <v>0</v>
      </c>
      <c r="Z938" s="2149">
        <v>14</v>
      </c>
      <c r="AA938" s="2146">
        <f t="shared" si="640"/>
      </c>
      <c r="AB938" s="2094" t="s">
        <v>1935</v>
      </c>
      <c r="AC938" s="2094" t="s">
        <v>1951</v>
      </c>
      <c r="AD938" s="2093">
        <v>13</v>
      </c>
    </row>
    <row r="939">
      <c r="A939" s="2098"/>
      <c r="B939" s="2086" t="s">
        <v>1832</v>
      </c>
      <c r="C939" s="2086"/>
      <c r="D939" s="2151">
        <f>SUM(D937:D938)</f>
      </c>
      <c r="E939" s="2152">
        <f>SUM(E937:E938)</f>
      </c>
      <c r="F939" s="2151">
        <f t="shared" si="1947"/>
      </c>
      <c r="G939" s="2153">
        <f t="shared" si="1013"/>
      </c>
      <c r="H939" s="2153">
        <f t="shared" si="106"/>
      </c>
      <c r="I939" s="2153">
        <f t="shared" si="462"/>
      </c>
      <c r="J939" s="2153">
        <f t="shared" si="1871"/>
      </c>
      <c r="K939" s="2154">
        <f t="shared" si="2062"/>
      </c>
      <c r="L939" s="2154">
        <f t="shared" si="1431"/>
      </c>
      <c r="M939" s="2154">
        <f t="shared" si="1609"/>
      </c>
      <c r="N939" s="2154">
        <f t="shared" si="834"/>
      </c>
      <c r="O939" s="2155">
        <f t="shared" si="1191"/>
      </c>
      <c r="P939" s="2154">
        <f>AVERAGE(P937:P938)</f>
      </c>
      <c r="Q939" s="2151">
        <f>AVERAGE(Q937:Q938)</f>
      </c>
      <c r="R939" s="2153">
        <f t="shared" si="284"/>
      </c>
      <c r="S939" s="2155">
        <f>SUM(S937:S938)</f>
      </c>
      <c r="T939" s="2155">
        <f>SUM(T937:T938)</f>
      </c>
      <c r="U939" s="2155">
        <f>SUM(U937:U938)</f>
      </c>
      <c r="V939" s="2155">
        <f>SUM(V937:V938)</f>
      </c>
      <c r="W939" s="2155">
        <f>SUM(W937:W938)</f>
      </c>
      <c r="X939" s="2155">
        <f>SUM(X937:X938)</f>
      </c>
      <c r="Y939" s="2155">
        <f>SUM(Y937:Y938)</f>
      </c>
      <c r="Z939" s="2155">
        <f>SUM(Z937:Z938)</f>
      </c>
      <c r="AA939" s="2156">
        <f t="shared" si="640"/>
      </c>
      <c r="AB939" s="2121"/>
      <c r="AC939" s="2121"/>
      <c r="AD939" s="2122">
        <f>SUM(AD937:AD938)</f>
      </c>
    </row>
    <row r="940">
      <c r="A940" s="2098"/>
      <c r="B940" s="2136" t="s">
        <v>1837</v>
      </c>
      <c r="C940" s="2136" t="s">
        <v>1830</v>
      </c>
      <c r="D940" s="2137">
        <v>1450.56</v>
      </c>
      <c r="E940" s="2138">
        <v>0</v>
      </c>
      <c r="F940" s="2139">
        <f t="shared" si="1947"/>
      </c>
      <c r="G940" s="2140">
        <f t="shared" si="1013"/>
      </c>
      <c r="H940" s="2140">
        <f t="shared" si="106"/>
      </c>
      <c r="I940" s="2140">
        <f t="shared" si="462"/>
      </c>
      <c r="J940" s="2140">
        <f t="shared" si="1871"/>
      </c>
      <c r="K940" s="2141">
        <f t="shared" si="2062"/>
      </c>
      <c r="L940" s="2141">
        <f t="shared" si="1431"/>
      </c>
      <c r="M940" s="2141">
        <f t="shared" si="1609"/>
      </c>
      <c r="N940" s="2141">
        <f t="shared" si="834"/>
      </c>
      <c r="O940" s="2143">
        <f t="shared" si="1191"/>
      </c>
      <c r="P940" s="2144">
        <v>0.0157</v>
      </c>
      <c r="Q940" s="2145">
        <v>63</v>
      </c>
      <c r="R940" s="2140">
        <f t="shared" si="284"/>
      </c>
      <c r="S940" s="2143">
        <v>16706</v>
      </c>
      <c r="T940" s="2143">
        <v>313</v>
      </c>
      <c r="U940" s="2143">
        <v>56</v>
      </c>
      <c r="V940" s="2143">
        <v>313</v>
      </c>
      <c r="W940" s="2143">
        <v>32</v>
      </c>
      <c r="X940" s="2143">
        <v>7</v>
      </c>
      <c r="Y940" s="2143">
        <v>0</v>
      </c>
      <c r="Z940" s="2145">
        <v>25</v>
      </c>
      <c r="AA940" s="2146">
        <f t="shared" si="640"/>
      </c>
      <c r="AB940" s="2094" t="s">
        <v>1935</v>
      </c>
      <c r="AC940" s="2094" t="s">
        <v>1951</v>
      </c>
      <c r="AD940" s="2093">
        <v>18</v>
      </c>
    </row>
    <row r="941">
      <c r="A941" s="2098"/>
      <c r="B941" s="2136" t="s">
        <v>1837</v>
      </c>
      <c r="C941" s="2136" t="s">
        <v>1831</v>
      </c>
      <c r="D941" s="2137">
        <v>477.89</v>
      </c>
      <c r="E941" s="2138">
        <v>0</v>
      </c>
      <c r="F941" s="2139">
        <f t="shared" si="1947"/>
      </c>
      <c r="G941" s="2140">
        <f t="shared" si="1013"/>
      </c>
      <c r="H941" s="2140">
        <f t="shared" si="106"/>
      </c>
      <c r="I941" s="2140">
        <f t="shared" si="462"/>
      </c>
      <c r="J941" s="2140">
        <f t="shared" si="1871"/>
      </c>
      <c r="K941" s="2141">
        <f t="shared" si="2062"/>
      </c>
      <c r="L941" s="2141">
        <f t="shared" si="1431"/>
      </c>
      <c r="M941" s="2141">
        <f t="shared" si="1609"/>
      </c>
      <c r="N941" s="2141">
        <f t="shared" si="834"/>
      </c>
      <c r="O941" s="2143">
        <f t="shared" si="1191"/>
      </c>
      <c r="P941" s="2144">
        <v>0.0088</v>
      </c>
      <c r="Q941" s="2145">
        <v>64</v>
      </c>
      <c r="R941" s="2140">
        <f t="shared" si="284"/>
      </c>
      <c r="S941" s="2143">
        <v>6480</v>
      </c>
      <c r="T941" s="2143">
        <v>110</v>
      </c>
      <c r="U941" s="2143">
        <v>20</v>
      </c>
      <c r="V941" s="2143">
        <v>110</v>
      </c>
      <c r="W941" s="2143">
        <v>13</v>
      </c>
      <c r="X941" s="2143">
        <v>1</v>
      </c>
      <c r="Y941" s="2143">
        <v>0</v>
      </c>
      <c r="Z941" s="2145">
        <v>4</v>
      </c>
      <c r="AA941" s="2146">
        <f t="shared" si="640"/>
      </c>
      <c r="AB941" s="2094" t="s">
        <v>1935</v>
      </c>
      <c r="AC941" s="2094" t="s">
        <v>1951</v>
      </c>
      <c r="AD941" s="2093">
        <v>9</v>
      </c>
    </row>
    <row r="942">
      <c r="A942" s="2098"/>
      <c r="B942" s="2086" t="s">
        <v>1832</v>
      </c>
      <c r="C942" s="2086"/>
      <c r="D942" s="2151">
        <f>SUM(D940:D941)</f>
      </c>
      <c r="E942" s="2151">
        <f>SUM(E940:E941)</f>
      </c>
      <c r="F942" s="2151">
        <f t="shared" si="1947"/>
      </c>
      <c r="G942" s="2153">
        <f t="shared" si="1013"/>
      </c>
      <c r="H942" s="2153">
        <f t="shared" si="106"/>
      </c>
      <c r="I942" s="2153">
        <f t="shared" si="462"/>
      </c>
      <c r="J942" s="2153">
        <f t="shared" si="1871"/>
      </c>
      <c r="K942" s="2154">
        <f t="shared" si="2062"/>
      </c>
      <c r="L942" s="2154">
        <f t="shared" si="1431"/>
      </c>
      <c r="M942" s="2154">
        <f t="shared" si="1609"/>
      </c>
      <c r="N942" s="2154">
        <f t="shared" si="834"/>
      </c>
      <c r="O942" s="2155">
        <f t="shared" si="1191"/>
      </c>
      <c r="P942" s="2154">
        <f>AVERAGE(P940:P941)</f>
      </c>
      <c r="Q942" s="2151">
        <f>AVERAGE(Q940:Q941)</f>
      </c>
      <c r="R942" s="2151">
        <f t="shared" si="284"/>
      </c>
      <c r="S942" s="2155">
        <f>SUM(S940:S941)</f>
      </c>
      <c r="T942" s="2155">
        <f>SUM(T940:T941)</f>
      </c>
      <c r="U942" s="2155">
        <f>SUM(U940:U941)</f>
      </c>
      <c r="V942" s="2155">
        <f>SUM(V940:V941)</f>
      </c>
      <c r="W942" s="2155">
        <f>SUM(W940:W941)</f>
      </c>
      <c r="X942" s="2155">
        <f>SUM(X940:X941)</f>
      </c>
      <c r="Y942" s="2155">
        <f>SUM(Y940:Y941)</f>
      </c>
      <c r="Z942" s="2155">
        <f>SUM(Z940:Z941)</f>
      </c>
      <c r="AA942" s="2156">
        <f t="shared" si="640"/>
      </c>
      <c r="AB942" s="2121"/>
      <c r="AC942" s="2121"/>
      <c r="AD942" s="2122">
        <f>SUM(AD940:AD941)</f>
      </c>
    </row>
    <row r="943">
      <c r="A943" s="2098"/>
      <c r="B943" s="2095" t="s">
        <v>1833</v>
      </c>
      <c r="C943" s="2095"/>
      <c r="D943" s="2051">
        <f>D942+D939</f>
      </c>
      <c r="E943" s="2051">
        <f>E942+E939</f>
      </c>
      <c r="F943" s="2051">
        <f t="shared" si="1947"/>
      </c>
      <c r="G943" s="2046">
        <f t="shared" si="1013"/>
      </c>
      <c r="H943" s="2046">
        <f t="shared" si="106"/>
      </c>
      <c r="I943" s="2046">
        <f t="shared" si="462"/>
      </c>
      <c r="J943" s="2046">
        <f t="shared" si="1871"/>
      </c>
      <c r="K943" s="2047">
        <f t="shared" si="2062"/>
      </c>
      <c r="L943" s="2047">
        <f t="shared" si="1431"/>
      </c>
      <c r="M943" s="2047">
        <f t="shared" si="1609"/>
      </c>
      <c r="N943" s="2047">
        <f t="shared" si="834"/>
      </c>
      <c r="O943" s="2048">
        <f t="shared" si="1191"/>
      </c>
      <c r="P943" s="2157">
        <f>(P942+P939)/2</f>
      </c>
      <c r="Q943" s="2048">
        <f>(Q942+Q939)/2</f>
      </c>
      <c r="R943" s="2051">
        <f>(R942+R939)/2</f>
      </c>
      <c r="S943" s="2048">
        <f>S942+S939</f>
      </c>
      <c r="T943" s="2048">
        <f>T942+T939</f>
      </c>
      <c r="U943" s="2048">
        <f>U942+U939</f>
      </c>
      <c r="V943" s="2048">
        <f>V942+V939</f>
      </c>
      <c r="W943" s="2048">
        <f>W942+W939</f>
      </c>
      <c r="X943" s="2048">
        <f>X942+X939</f>
      </c>
      <c r="Y943" s="2048">
        <f>Y942+Y939</f>
      </c>
      <c r="Z943" s="2048">
        <f>Z942+Z939</f>
      </c>
      <c r="AA943" s="2158">
        <f t="shared" si="640"/>
      </c>
      <c r="AB943" s="2126"/>
      <c r="AC943" s="2126"/>
      <c r="AD943" s="2067">
        <f>AD942+AD939</f>
      </c>
    </row>
    <row r="944">
      <c r="A944" s="2105" t="s">
        <v>1834</v>
      </c>
      <c r="B944" s="2105" t="s">
        <v>1792</v>
      </c>
      <c r="C944" s="2105"/>
      <c r="D944" s="2106" t="s">
        <v>1793</v>
      </c>
      <c r="E944" s="2106"/>
      <c r="F944" s="2106"/>
      <c r="G944" s="2106"/>
      <c r="H944" s="2106"/>
      <c r="I944" s="2106"/>
      <c r="J944" s="2107" t="s">
        <v>1794</v>
      </c>
      <c r="K944" s="2107"/>
      <c r="L944" s="2107"/>
      <c r="M944" s="2107"/>
      <c r="N944" s="2107"/>
      <c r="O944" s="2107"/>
      <c r="P944" s="2107"/>
      <c r="Q944" s="2107"/>
      <c r="R944" s="2107"/>
      <c r="S944" s="2107"/>
      <c r="T944" s="2107"/>
      <c r="U944" s="2107"/>
      <c r="V944" s="2107"/>
      <c r="W944" s="2107"/>
      <c r="X944" s="2107"/>
      <c r="Y944" s="2107"/>
      <c r="Z944" s="2107"/>
      <c r="AA944" s="2107"/>
      <c r="AB944" s="2107"/>
      <c r="AC944" s="2107"/>
      <c r="AD944" s="2108"/>
    </row>
    <row r="945">
      <c r="A945" s="2105"/>
      <c r="B945" s="2129" t="s">
        <v>1795</v>
      </c>
      <c r="C945" s="2129" t="s">
        <v>1796</v>
      </c>
      <c r="D945" s="2130" t="s">
        <v>1797</v>
      </c>
      <c r="E945" s="2131" t="s">
        <v>1798</v>
      </c>
      <c r="F945" s="2130" t="s">
        <v>1799</v>
      </c>
      <c r="G945" s="2132" t="s">
        <v>1800</v>
      </c>
      <c r="H945" s="2132" t="s">
        <v>1801</v>
      </c>
      <c r="I945" s="2132" t="s">
        <v>1802</v>
      </c>
      <c r="J945" s="2133" t="s">
        <v>1803</v>
      </c>
      <c r="K945" s="2134" t="s">
        <v>1804</v>
      </c>
      <c r="L945" s="2134" t="s">
        <v>1805</v>
      </c>
      <c r="M945" s="2134" t="s">
        <v>1806</v>
      </c>
      <c r="N945" s="2134" t="s">
        <v>1807</v>
      </c>
      <c r="O945" s="2135" t="s">
        <v>1808</v>
      </c>
      <c r="P945" s="2134" t="s">
        <v>1809</v>
      </c>
      <c r="Q945" s="2135" t="s">
        <v>1810</v>
      </c>
      <c r="R945" s="2133" t="s">
        <v>1811</v>
      </c>
      <c r="S945" s="2135" t="s">
        <v>1812</v>
      </c>
      <c r="T945" s="2135" t="s">
        <v>1813</v>
      </c>
      <c r="U945" s="2135" t="s">
        <v>1814</v>
      </c>
      <c r="V945" s="2135" t="s">
        <v>1815</v>
      </c>
      <c r="W945" s="2135" t="s">
        <v>1816</v>
      </c>
      <c r="X945" s="2135" t="s">
        <v>1817</v>
      </c>
      <c r="Y945" s="2135" t="s">
        <v>1818</v>
      </c>
      <c r="Z945" s="2135" t="s">
        <v>1819</v>
      </c>
      <c r="AA945" s="2107" t="s">
        <v>1820</v>
      </c>
      <c r="AB945" s="2112" t="s">
        <v>1821</v>
      </c>
      <c r="AC945" s="2112" t="s">
        <v>1822</v>
      </c>
      <c r="AD945" s="2108" t="s">
        <v>1823</v>
      </c>
    </row>
    <row r="946">
      <c r="A946" s="2098" t="s">
        <v>1960</v>
      </c>
      <c r="B946" s="2136" t="s">
        <v>1847</v>
      </c>
      <c r="C946" s="2100" t="s">
        <v>1826</v>
      </c>
      <c r="D946" s="2137">
        <v>1574.21</v>
      </c>
      <c r="E946" s="2138">
        <v>0</v>
      </c>
      <c r="F946" s="2139">
        <f t="shared" ref="F946:F952" si="1948">E946*2200</f>
      </c>
      <c r="G946" s="2140">
        <f t="shared" ref="G946:G952" si="1014">F946/D946</f>
      </c>
      <c r="H946" s="2140">
        <f t="shared" ref="H946:H952" si="107">D946/E946</f>
      </c>
      <c r="I946" s="2140">
        <f t="shared" ref="I946:I952" si="463">F946/E946</f>
      </c>
      <c r="J946" s="2140">
        <f t="shared" ref="J946:J952" si="1872">D946/T946</f>
      </c>
      <c r="K946" s="2141">
        <f t="shared" ref="K946:K952" si="2063">O946/S946*1</f>
      </c>
      <c r="L946" s="2142">
        <f t="shared" ref="L946:L952" si="1432">T946/S946</f>
      </c>
      <c r="M946" s="2141">
        <f t="shared" ref="M946:M952" si="1610">V946/S946</f>
      </c>
      <c r="N946" s="2141">
        <f t="shared" ref="N946:N952" si="835">W946/V946</f>
      </c>
      <c r="O946" s="2143">
        <f t="shared" ref="O946:O952" si="1192">U946/P946</f>
      </c>
      <c r="P946" s="2144">
        <v>0.0077</v>
      </c>
      <c r="Q946" s="2145">
        <v>54</v>
      </c>
      <c r="R946" s="2140">
        <f t="shared" ref="R946:R951" si="285">(D946/S946)*1000</f>
      </c>
      <c r="S946" s="2143">
        <v>18268</v>
      </c>
      <c r="T946" s="2143">
        <v>196</v>
      </c>
      <c r="U946" s="2143">
        <v>45</v>
      </c>
      <c r="V946" s="2143">
        <v>196</v>
      </c>
      <c r="W946" s="2143">
        <v>18</v>
      </c>
      <c r="X946" s="2143">
        <v>2</v>
      </c>
      <c r="Y946" s="2143">
        <v>0</v>
      </c>
      <c r="Z946" s="2145">
        <v>11</v>
      </c>
      <c r="AA946" s="2146">
        <f t="shared" ref="AA946:AA952" si="641">AD946*1000/D946</f>
      </c>
      <c r="AB946" s="2094" t="s">
        <v>1935</v>
      </c>
      <c r="AC946" s="2094" t="s">
        <v>1951</v>
      </c>
      <c r="AD946" s="2093">
        <v>11</v>
      </c>
    </row>
    <row r="947">
      <c r="A947" s="2098"/>
      <c r="B947" s="2136" t="s">
        <v>1847</v>
      </c>
      <c r="C947" s="2136" t="s">
        <v>1828</v>
      </c>
      <c r="D947" s="2137">
        <v>1497.67</v>
      </c>
      <c r="E947" s="2138">
        <v>0</v>
      </c>
      <c r="F947" s="2139">
        <f t="shared" si="1948"/>
      </c>
      <c r="G947" s="2140">
        <f t="shared" si="1014"/>
      </c>
      <c r="H947" s="2140">
        <f t="shared" si="107"/>
      </c>
      <c r="I947" s="2140">
        <f t="shared" si="463"/>
      </c>
      <c r="J947" s="2140">
        <f t="shared" si="1872"/>
      </c>
      <c r="K947" s="2141">
        <f t="shared" si="2063"/>
      </c>
      <c r="L947" s="2141">
        <f t="shared" si="1432"/>
      </c>
      <c r="M947" s="2147">
        <f t="shared" si="1610"/>
      </c>
      <c r="N947" s="2147">
        <f t="shared" si="835"/>
      </c>
      <c r="O947" s="2148">
        <f t="shared" si="1192"/>
      </c>
      <c r="P947" s="2144">
        <v>0.0068</v>
      </c>
      <c r="Q947" s="2149">
        <v>44</v>
      </c>
      <c r="R947" s="2150">
        <f t="shared" si="285"/>
      </c>
      <c r="S947" s="2148">
        <v>17318</v>
      </c>
      <c r="T947" s="2148">
        <v>212</v>
      </c>
      <c r="U947" s="2148">
        <v>48</v>
      </c>
      <c r="V947" s="2148">
        <v>212</v>
      </c>
      <c r="W947" s="2148">
        <v>22</v>
      </c>
      <c r="X947" s="2149">
        <v>1</v>
      </c>
      <c r="Y947" s="2149">
        <v>0</v>
      </c>
      <c r="Z947" s="2149">
        <v>8</v>
      </c>
      <c r="AA947" s="2146">
        <f t="shared" si="641"/>
      </c>
      <c r="AB947" s="2094" t="s">
        <v>1935</v>
      </c>
      <c r="AC947" s="2094" t="s">
        <v>1951</v>
      </c>
      <c r="AD947" s="2093">
        <v>10</v>
      </c>
    </row>
    <row r="948">
      <c r="A948" s="2098"/>
      <c r="B948" s="2086" t="s">
        <v>1832</v>
      </c>
      <c r="C948" s="2086"/>
      <c r="D948" s="2151">
        <f>SUM(D946:D947)</f>
      </c>
      <c r="E948" s="2152">
        <f>SUM(E946:E947)</f>
      </c>
      <c r="F948" s="2151">
        <f t="shared" si="1948"/>
      </c>
      <c r="G948" s="2153">
        <f t="shared" si="1014"/>
      </c>
      <c r="H948" s="2153">
        <f t="shared" si="107"/>
      </c>
      <c r="I948" s="2153">
        <f t="shared" si="463"/>
      </c>
      <c r="J948" s="2153">
        <f t="shared" si="1872"/>
      </c>
      <c r="K948" s="2154">
        <f t="shared" si="2063"/>
      </c>
      <c r="L948" s="2154">
        <f t="shared" si="1432"/>
      </c>
      <c r="M948" s="2154">
        <f t="shared" si="1610"/>
      </c>
      <c r="N948" s="2154">
        <f t="shared" si="835"/>
      </c>
      <c r="O948" s="2155">
        <f t="shared" si="1192"/>
      </c>
      <c r="P948" s="2154">
        <f>AVERAGE(P946:P947)</f>
      </c>
      <c r="Q948" s="2151">
        <f>AVERAGE(Q946:Q947)</f>
      </c>
      <c r="R948" s="2153">
        <f t="shared" si="285"/>
      </c>
      <c r="S948" s="2155">
        <f>SUM(S946:S947)</f>
      </c>
      <c r="T948" s="2155">
        <f>SUM(T946:T947)</f>
      </c>
      <c r="U948" s="2155">
        <f>SUM(U946:U947)</f>
      </c>
      <c r="V948" s="2155">
        <f>SUM(V946:V947)</f>
      </c>
      <c r="W948" s="2155">
        <f>SUM(W946:W947)</f>
      </c>
      <c r="X948" s="2155">
        <f>SUM(X946:X947)</f>
      </c>
      <c r="Y948" s="2155">
        <f>SUM(Y946:Y947)</f>
      </c>
      <c r="Z948" s="2155">
        <f>SUM(Z946:Z947)</f>
      </c>
      <c r="AA948" s="2156">
        <f t="shared" si="641"/>
      </c>
      <c r="AB948" s="2121"/>
      <c r="AC948" s="2121"/>
      <c r="AD948" s="2122">
        <f>SUM(AD946:AD947)</f>
      </c>
    </row>
    <row r="949">
      <c r="A949" s="2098"/>
      <c r="B949" s="2136" t="s">
        <v>1837</v>
      </c>
      <c r="C949" s="2136" t="s">
        <v>1830</v>
      </c>
      <c r="D949" s="2137">
        <v>1020.67</v>
      </c>
      <c r="E949" s="2138">
        <v>1</v>
      </c>
      <c r="F949" s="2139">
        <f t="shared" si="1948"/>
      </c>
      <c r="G949" s="2140">
        <f t="shared" si="1014"/>
      </c>
      <c r="H949" s="2140">
        <f t="shared" si="107"/>
      </c>
      <c r="I949" s="2140">
        <f t="shared" si="463"/>
      </c>
      <c r="J949" s="2140">
        <f t="shared" si="1872"/>
      </c>
      <c r="K949" s="2141">
        <f t="shared" si="2063"/>
      </c>
      <c r="L949" s="2141">
        <f t="shared" si="1432"/>
      </c>
      <c r="M949" s="2141">
        <f t="shared" si="1610"/>
      </c>
      <c r="N949" s="2141">
        <f t="shared" si="835"/>
      </c>
      <c r="O949" s="2143">
        <f t="shared" si="1192"/>
      </c>
      <c r="P949" s="2144">
        <v>0.0137</v>
      </c>
      <c r="Q949" s="2145">
        <v>56</v>
      </c>
      <c r="R949" s="2140">
        <f t="shared" si="285"/>
      </c>
      <c r="S949" s="2143">
        <v>10628</v>
      </c>
      <c r="T949" s="2143">
        <v>136</v>
      </c>
      <c r="U949" s="2143">
        <v>41</v>
      </c>
      <c r="V949" s="2143">
        <v>142</v>
      </c>
      <c r="W949" s="2143">
        <v>24</v>
      </c>
      <c r="X949" s="2143">
        <v>1</v>
      </c>
      <c r="Y949" s="2143">
        <v>0</v>
      </c>
      <c r="Z949" s="2145">
        <v>61</v>
      </c>
      <c r="AA949" s="2146">
        <f t="shared" si="641"/>
      </c>
      <c r="AB949" s="2094" t="s">
        <v>1935</v>
      </c>
      <c r="AC949" s="2094" t="s">
        <v>1951</v>
      </c>
      <c r="AD949" s="2093">
        <v>13</v>
      </c>
    </row>
    <row r="950">
      <c r="A950" s="2098"/>
      <c r="B950" s="2136" t="s">
        <v>1837</v>
      </c>
      <c r="C950" s="2136" t="s">
        <v>1831</v>
      </c>
      <c r="D950" s="2137">
        <v>879.3</v>
      </c>
      <c r="E950" s="2138">
        <v>1</v>
      </c>
      <c r="F950" s="2139">
        <f t="shared" si="1948"/>
      </c>
      <c r="G950" s="2140">
        <f t="shared" si="1014"/>
      </c>
      <c r="H950" s="2140">
        <f t="shared" si="107"/>
      </c>
      <c r="I950" s="2140">
        <f t="shared" si="463"/>
      </c>
      <c r="J950" s="2140">
        <f t="shared" si="1872"/>
      </c>
      <c r="K950" s="2141">
        <f t="shared" si="2063"/>
      </c>
      <c r="L950" s="2141">
        <f t="shared" si="1432"/>
      </c>
      <c r="M950" s="2141">
        <f t="shared" si="1610"/>
      </c>
      <c r="N950" s="2141">
        <f t="shared" si="835"/>
      </c>
      <c r="O950" s="2143">
        <f t="shared" si="1192"/>
      </c>
      <c r="P950" s="2144">
        <v>0.0299</v>
      </c>
      <c r="Q950" s="2145">
        <v>65</v>
      </c>
      <c r="R950" s="2140">
        <f t="shared" si="285"/>
      </c>
      <c r="S950" s="2143">
        <v>9532</v>
      </c>
      <c r="T950" s="2143">
        <v>183</v>
      </c>
      <c r="U950" s="2143">
        <v>46</v>
      </c>
      <c r="V950" s="2143">
        <v>192</v>
      </c>
      <c r="W950" s="2143">
        <v>37</v>
      </c>
      <c r="X950" s="2143">
        <v>7</v>
      </c>
      <c r="Y950" s="2143">
        <v>1</v>
      </c>
      <c r="Z950" s="2145">
        <v>13</v>
      </c>
      <c r="AA950" s="2146">
        <f t="shared" si="641"/>
      </c>
      <c r="AB950" s="2094" t="s">
        <v>1935</v>
      </c>
      <c r="AC950" s="2094" t="s">
        <v>1951</v>
      </c>
      <c r="AD950" s="2093">
        <v>20</v>
      </c>
    </row>
    <row r="951">
      <c r="A951" s="2098"/>
      <c r="B951" s="2086" t="s">
        <v>1832</v>
      </c>
      <c r="C951" s="2086"/>
      <c r="D951" s="2151">
        <f>SUM(D949:D950)</f>
      </c>
      <c r="E951" s="2151">
        <f>SUM(E949:E950)</f>
      </c>
      <c r="F951" s="2151">
        <f t="shared" si="1948"/>
      </c>
      <c r="G951" s="2153">
        <f t="shared" si="1014"/>
      </c>
      <c r="H951" s="2153">
        <f t="shared" si="107"/>
      </c>
      <c r="I951" s="2153">
        <f t="shared" si="463"/>
      </c>
      <c r="J951" s="2153">
        <f t="shared" si="1872"/>
      </c>
      <c r="K951" s="2154">
        <f t="shared" si="2063"/>
      </c>
      <c r="L951" s="2154">
        <f t="shared" si="1432"/>
      </c>
      <c r="M951" s="2154">
        <f t="shared" si="1610"/>
      </c>
      <c r="N951" s="2154">
        <f t="shared" si="835"/>
      </c>
      <c r="O951" s="2155">
        <f t="shared" si="1192"/>
      </c>
      <c r="P951" s="2154">
        <f>AVERAGE(P949:P950)</f>
      </c>
      <c r="Q951" s="2151">
        <f>AVERAGE(Q949:Q950)</f>
      </c>
      <c r="R951" s="2151">
        <f t="shared" si="285"/>
      </c>
      <c r="S951" s="2155">
        <f>SUM(S949:S950)</f>
      </c>
      <c r="T951" s="2155">
        <f>SUM(T949:T950)</f>
      </c>
      <c r="U951" s="2155">
        <f>SUM(U949:U950)</f>
      </c>
      <c r="V951" s="2155">
        <f>SUM(V949:V950)</f>
      </c>
      <c r="W951" s="2155">
        <f>SUM(W949:W950)</f>
      </c>
      <c r="X951" s="2155">
        <f>SUM(X949:X950)</f>
      </c>
      <c r="Y951" s="2155">
        <f>SUM(Y949:Y950)</f>
      </c>
      <c r="Z951" s="2155">
        <f>SUM(Z949:Z950)</f>
      </c>
      <c r="AA951" s="2156">
        <f t="shared" si="641"/>
      </c>
      <c r="AB951" s="2121"/>
      <c r="AC951" s="2121"/>
      <c r="AD951" s="2122">
        <f>SUM(AD949:AD950)</f>
      </c>
    </row>
    <row r="952">
      <c r="A952" s="2098"/>
      <c r="B952" s="2095" t="s">
        <v>1833</v>
      </c>
      <c r="C952" s="2095"/>
      <c r="D952" s="2051">
        <f>D951+D948</f>
      </c>
      <c r="E952" s="2051">
        <f>E951+E948</f>
      </c>
      <c r="F952" s="2051">
        <f t="shared" si="1948"/>
      </c>
      <c r="G952" s="2046">
        <f t="shared" si="1014"/>
      </c>
      <c r="H952" s="2046">
        <f t="shared" si="107"/>
      </c>
      <c r="I952" s="2046">
        <f t="shared" si="463"/>
      </c>
      <c r="J952" s="2046">
        <f t="shared" si="1872"/>
      </c>
      <c r="K952" s="2047">
        <f t="shared" si="2063"/>
      </c>
      <c r="L952" s="2047">
        <f t="shared" si="1432"/>
      </c>
      <c r="M952" s="2047">
        <f t="shared" si="1610"/>
      </c>
      <c r="N952" s="2047">
        <f t="shared" si="835"/>
      </c>
      <c r="O952" s="2048">
        <f t="shared" si="1192"/>
      </c>
      <c r="P952" s="2157">
        <f>(P951+P948)/2</f>
      </c>
      <c r="Q952" s="2048">
        <f>(Q951+Q948)/2</f>
      </c>
      <c r="R952" s="2051">
        <f>(R951+R948)/2</f>
      </c>
      <c r="S952" s="2048">
        <f>S951+S948</f>
      </c>
      <c r="T952" s="2048">
        <f>T951+T948</f>
      </c>
      <c r="U952" s="2048">
        <f>U951+U948</f>
      </c>
      <c r="V952" s="2048">
        <f>V951+V948</f>
      </c>
      <c r="W952" s="2048">
        <f>W951+W948</f>
      </c>
      <c r="X952" s="2048">
        <f>X951+X948</f>
      </c>
      <c r="Y952" s="2048">
        <f>Y951+Y948</f>
      </c>
      <c r="Z952" s="2048">
        <f>Z951+Z948</f>
      </c>
      <c r="AA952" s="2158">
        <f t="shared" si="641"/>
      </c>
      <c r="AB952" s="2126"/>
      <c r="AC952" s="2126"/>
      <c r="AD952" s="2067">
        <f>AD951+AD948</f>
      </c>
    </row>
    <row r="953">
      <c r="A953" s="2105" t="s">
        <v>1834</v>
      </c>
      <c r="B953" s="2105" t="s">
        <v>1792</v>
      </c>
      <c r="C953" s="2105"/>
      <c r="D953" s="2106" t="s">
        <v>1793</v>
      </c>
      <c r="E953" s="2106"/>
      <c r="F953" s="2106"/>
      <c r="G953" s="2106"/>
      <c r="H953" s="2106"/>
      <c r="I953" s="2106"/>
      <c r="J953" s="2107" t="s">
        <v>1794</v>
      </c>
      <c r="K953" s="2107"/>
      <c r="L953" s="2107"/>
      <c r="M953" s="2107"/>
      <c r="N953" s="2107"/>
      <c r="O953" s="2107"/>
      <c r="P953" s="2107"/>
      <c r="Q953" s="2107"/>
      <c r="R953" s="2107"/>
      <c r="S953" s="2107"/>
      <c r="T953" s="2107"/>
      <c r="U953" s="2107"/>
      <c r="V953" s="2107"/>
      <c r="W953" s="2107"/>
      <c r="X953" s="2107"/>
      <c r="Y953" s="2107"/>
      <c r="Z953" s="2107"/>
      <c r="AA953" s="2107"/>
      <c r="AB953" s="2107"/>
      <c r="AC953" s="2107"/>
      <c r="AD953" s="2108"/>
    </row>
    <row r="954">
      <c r="A954" s="2105"/>
      <c r="B954" s="2129" t="s">
        <v>1795</v>
      </c>
      <c r="C954" s="2129" t="s">
        <v>1796</v>
      </c>
      <c r="D954" s="2130" t="s">
        <v>1797</v>
      </c>
      <c r="E954" s="2131" t="s">
        <v>1798</v>
      </c>
      <c r="F954" s="2130" t="s">
        <v>1799</v>
      </c>
      <c r="G954" s="2132" t="s">
        <v>1800</v>
      </c>
      <c r="H954" s="2132" t="s">
        <v>1801</v>
      </c>
      <c r="I954" s="2132" t="s">
        <v>1802</v>
      </c>
      <c r="J954" s="2133" t="s">
        <v>1803</v>
      </c>
      <c r="K954" s="2134" t="s">
        <v>1804</v>
      </c>
      <c r="L954" s="2134" t="s">
        <v>1805</v>
      </c>
      <c r="M954" s="2134" t="s">
        <v>1806</v>
      </c>
      <c r="N954" s="2134" t="s">
        <v>1807</v>
      </c>
      <c r="O954" s="2135" t="s">
        <v>1808</v>
      </c>
      <c r="P954" s="2134" t="s">
        <v>1809</v>
      </c>
      <c r="Q954" s="2135" t="s">
        <v>1810</v>
      </c>
      <c r="R954" s="2133" t="s">
        <v>1811</v>
      </c>
      <c r="S954" s="2135" t="s">
        <v>1812</v>
      </c>
      <c r="T954" s="2135" t="s">
        <v>1813</v>
      </c>
      <c r="U954" s="2135" t="s">
        <v>1814</v>
      </c>
      <c r="V954" s="2135" t="s">
        <v>1815</v>
      </c>
      <c r="W954" s="2135" t="s">
        <v>1816</v>
      </c>
      <c r="X954" s="2135" t="s">
        <v>1817</v>
      </c>
      <c r="Y954" s="2135" t="s">
        <v>1818</v>
      </c>
      <c r="Z954" s="2135" t="s">
        <v>1819</v>
      </c>
      <c r="AA954" s="2107" t="s">
        <v>1820</v>
      </c>
      <c r="AB954" s="2112" t="s">
        <v>1821</v>
      </c>
      <c r="AC954" s="2112" t="s">
        <v>1822</v>
      </c>
      <c r="AD954" s="2108" t="s">
        <v>1823</v>
      </c>
    </row>
    <row r="955">
      <c r="A955" s="2098" t="s">
        <v>1961</v>
      </c>
      <c r="B955" s="2136" t="s">
        <v>1825</v>
      </c>
      <c r="C955" s="2100" t="s">
        <v>1826</v>
      </c>
      <c r="D955" s="2137">
        <v>1452.53</v>
      </c>
      <c r="E955" s="2138">
        <v>4</v>
      </c>
      <c r="F955" s="2139">
        <f t="shared" ref="F955:F961" si="1949">E955*2200</f>
      </c>
      <c r="G955" s="2140">
        <f t="shared" ref="G955:G961" si="1015">F955/D955</f>
      </c>
      <c r="H955" s="2140">
        <f t="shared" ref="H955:H961" si="108">D955/E955</f>
      </c>
      <c r="I955" s="2140">
        <f t="shared" ref="I955:I961" si="464">F955/E955</f>
      </c>
      <c r="J955" s="2140">
        <f t="shared" ref="J955:J961" si="1873">D955/T955</f>
      </c>
      <c r="K955" s="2141">
        <f t="shared" ref="K955:K961" si="2064">O955/S955*1</f>
      </c>
      <c r="L955" s="2142">
        <f t="shared" ref="L955:L961" si="1433">T955/S955</f>
      </c>
      <c r="M955" s="2141">
        <f t="shared" ref="M955:M961" si="1611">V955/S955</f>
      </c>
      <c r="N955" s="2141">
        <f t="shared" ref="N955:N961" si="836">W955/V955</f>
      </c>
      <c r="O955" s="2143">
        <f t="shared" ref="O955:O961" si="1193">U955/P955</f>
      </c>
      <c r="P955" s="2144">
        <v>0.0101</v>
      </c>
      <c r="Q955" s="2145">
        <v>63</v>
      </c>
      <c r="R955" s="2140">
        <f t="shared" ref="R955:R960" si="286">(D955/S955)*1000</f>
      </c>
      <c r="S955" s="2143">
        <v>15839</v>
      </c>
      <c r="T955" s="2143">
        <v>197</v>
      </c>
      <c r="U955" s="2143">
        <v>47</v>
      </c>
      <c r="V955" s="2143">
        <v>191</v>
      </c>
      <c r="W955" s="2143">
        <v>29</v>
      </c>
      <c r="X955" s="2143">
        <v>1</v>
      </c>
      <c r="Y955" s="2143">
        <v>1</v>
      </c>
      <c r="Z955" s="2145">
        <v>17</v>
      </c>
      <c r="AA955" s="2146">
        <f t="shared" ref="AA955:AA961" si="642">AD955*1000/D955</f>
      </c>
      <c r="AB955" s="2094" t="s">
        <v>1935</v>
      </c>
      <c r="AC955" s="2094" t="s">
        <v>1951</v>
      </c>
      <c r="AD955" s="2093">
        <v>8</v>
      </c>
    </row>
    <row r="956">
      <c r="A956" s="2098"/>
      <c r="B956" s="2136" t="s">
        <v>1825</v>
      </c>
      <c r="C956" s="2136" t="s">
        <v>1828</v>
      </c>
      <c r="D956" s="2137">
        <v>1496.32</v>
      </c>
      <c r="E956" s="2138">
        <v>3</v>
      </c>
      <c r="F956" s="2139">
        <f t="shared" si="1949"/>
      </c>
      <c r="G956" s="2140">
        <f t="shared" si="1015"/>
      </c>
      <c r="H956" s="2140">
        <f t="shared" si="108"/>
      </c>
      <c r="I956" s="2140">
        <f t="shared" si="464"/>
      </c>
      <c r="J956" s="2140">
        <f t="shared" si="1873"/>
      </c>
      <c r="K956" s="2141">
        <f t="shared" si="2064"/>
      </c>
      <c r="L956" s="2141">
        <f t="shared" si="1433"/>
      </c>
      <c r="M956" s="2147">
        <f t="shared" si="1611"/>
      </c>
      <c r="N956" s="2147">
        <f t="shared" si="836"/>
      </c>
      <c r="O956" s="2148">
        <f t="shared" si="1193"/>
      </c>
      <c r="P956" s="2144">
        <v>0.0072</v>
      </c>
      <c r="Q956" s="2149">
        <v>73</v>
      </c>
      <c r="R956" s="2150">
        <f t="shared" si="286"/>
      </c>
      <c r="S956" s="2148">
        <v>17008</v>
      </c>
      <c r="T956" s="2148">
        <v>201</v>
      </c>
      <c r="U956" s="2148">
        <v>40</v>
      </c>
      <c r="V956" s="2148">
        <v>197</v>
      </c>
      <c r="W956" s="2148">
        <v>55</v>
      </c>
      <c r="X956" s="2149">
        <v>2</v>
      </c>
      <c r="Y956" s="2149">
        <v>1</v>
      </c>
      <c r="Z956" s="2149">
        <v>10</v>
      </c>
      <c r="AA956" s="2146">
        <f t="shared" si="642"/>
      </c>
      <c r="AB956" s="2094" t="s">
        <v>1935</v>
      </c>
      <c r="AC956" s="2094" t="s">
        <v>1951</v>
      </c>
      <c r="AD956" s="2093">
        <v>18</v>
      </c>
    </row>
    <row r="957">
      <c r="A957" s="2098"/>
      <c r="B957" s="2086" t="s">
        <v>1832</v>
      </c>
      <c r="C957" s="2086"/>
      <c r="D957" s="2151">
        <f>SUM(D955:D956)</f>
      </c>
      <c r="E957" s="2152">
        <f>SUM(E955:E956)</f>
      </c>
      <c r="F957" s="2151">
        <f t="shared" si="1949"/>
      </c>
      <c r="G957" s="2153">
        <f t="shared" si="1015"/>
      </c>
      <c r="H957" s="2153">
        <f t="shared" si="108"/>
      </c>
      <c r="I957" s="2153">
        <f t="shared" si="464"/>
      </c>
      <c r="J957" s="2153">
        <f t="shared" si="1873"/>
      </c>
      <c r="K957" s="2154">
        <f t="shared" si="2064"/>
      </c>
      <c r="L957" s="2154">
        <f t="shared" si="1433"/>
      </c>
      <c r="M957" s="2154">
        <f t="shared" si="1611"/>
      </c>
      <c r="N957" s="2154">
        <f t="shared" si="836"/>
      </c>
      <c r="O957" s="2155">
        <f t="shared" si="1193"/>
      </c>
      <c r="P957" s="2154">
        <f>AVERAGE(P955:P956)</f>
      </c>
      <c r="Q957" s="2151">
        <f>AVERAGE(Q955:Q956)</f>
      </c>
      <c r="R957" s="2153">
        <f t="shared" si="286"/>
      </c>
      <c r="S957" s="2155">
        <f>SUM(S955:S956)</f>
      </c>
      <c r="T957" s="2155">
        <f>SUM(T955:T956)</f>
      </c>
      <c r="U957" s="2155">
        <f>SUM(U955:U956)</f>
      </c>
      <c r="V957" s="2155">
        <f>SUM(V955:V956)</f>
      </c>
      <c r="W957" s="2155">
        <f>SUM(W955:W956)</f>
      </c>
      <c r="X957" s="2155">
        <f>SUM(X955:X956)</f>
      </c>
      <c r="Y957" s="2155">
        <f>SUM(Y955:Y956)</f>
      </c>
      <c r="Z957" s="2155">
        <f>SUM(Z955:Z956)</f>
      </c>
      <c r="AA957" s="2156">
        <f t="shared" si="642"/>
      </c>
      <c r="AB957" s="2121"/>
      <c r="AC957" s="2121"/>
      <c r="AD957" s="2122">
        <f>SUM(AD955:AD956)</f>
      </c>
    </row>
    <row r="958">
      <c r="A958" s="2098"/>
      <c r="B958" s="2136" t="s">
        <v>1847</v>
      </c>
      <c r="C958" s="2136" t="s">
        <v>1830</v>
      </c>
      <c r="D958" s="2137">
        <v>1544.39</v>
      </c>
      <c r="E958" s="2138">
        <v>1</v>
      </c>
      <c r="F958" s="2139">
        <f t="shared" si="1949"/>
      </c>
      <c r="G958" s="2140">
        <f t="shared" si="1015"/>
      </c>
      <c r="H958" s="2140">
        <f t="shared" si="108"/>
      </c>
      <c r="I958" s="2140">
        <f t="shared" si="464"/>
      </c>
      <c r="J958" s="2140">
        <f t="shared" si="1873"/>
      </c>
      <c r="K958" s="2141">
        <f t="shared" si="2064"/>
      </c>
      <c r="L958" s="2141">
        <f t="shared" si="1433"/>
      </c>
      <c r="M958" s="2141">
        <f t="shared" si="1611"/>
      </c>
      <c r="N958" s="2141">
        <f t="shared" si="836"/>
      </c>
      <c r="O958" s="2143">
        <f t="shared" si="1193"/>
      </c>
      <c r="P958" s="2144">
        <v>0.0102</v>
      </c>
      <c r="Q958" s="2145">
        <v>77</v>
      </c>
      <c r="R958" s="2140">
        <f t="shared" si="286"/>
      </c>
      <c r="S958" s="2143">
        <v>18706</v>
      </c>
      <c r="T958" s="2143">
        <v>218</v>
      </c>
      <c r="U958" s="2143">
        <v>56</v>
      </c>
      <c r="V958" s="2143">
        <v>212</v>
      </c>
      <c r="W958" s="2143">
        <v>39</v>
      </c>
      <c r="X958" s="2143">
        <v>4</v>
      </c>
      <c r="Y958" s="2143">
        <v>0</v>
      </c>
      <c r="Z958" s="2145">
        <v>18</v>
      </c>
      <c r="AA958" s="2146">
        <f t="shared" si="642"/>
      </c>
      <c r="AB958" s="2094" t="s">
        <v>1935</v>
      </c>
      <c r="AC958" s="2094" t="s">
        <v>1951</v>
      </c>
      <c r="AD958" s="2093">
        <v>20</v>
      </c>
    </row>
    <row r="959">
      <c r="A959" s="2098"/>
      <c r="B959" s="2136" t="s">
        <v>1847</v>
      </c>
      <c r="C959" s="2136" t="s">
        <v>1831</v>
      </c>
      <c r="D959" s="2137">
        <v>1376.9</v>
      </c>
      <c r="E959" s="2138">
        <v>2</v>
      </c>
      <c r="F959" s="2139">
        <f t="shared" si="1949"/>
      </c>
      <c r="G959" s="2140">
        <f t="shared" si="1015"/>
      </c>
      <c r="H959" s="2140">
        <f t="shared" si="108"/>
      </c>
      <c r="I959" s="2140">
        <f t="shared" si="464"/>
      </c>
      <c r="J959" s="2140">
        <f t="shared" si="1873"/>
      </c>
      <c r="K959" s="2141">
        <f t="shared" si="2064"/>
      </c>
      <c r="L959" s="2141">
        <f t="shared" si="1433"/>
      </c>
      <c r="M959" s="2141">
        <f t="shared" si="1611"/>
      </c>
      <c r="N959" s="2141">
        <f t="shared" si="836"/>
      </c>
      <c r="O959" s="2143">
        <f t="shared" si="1193"/>
      </c>
      <c r="P959" s="2144">
        <v>0.0147</v>
      </c>
      <c r="Q959" s="2145">
        <v>69</v>
      </c>
      <c r="R959" s="2140">
        <f t="shared" si="286"/>
      </c>
      <c r="S959" s="2143">
        <v>16251</v>
      </c>
      <c r="T959" s="2143">
        <v>260</v>
      </c>
      <c r="U959" s="2143">
        <v>49</v>
      </c>
      <c r="V959" s="2143">
        <v>270</v>
      </c>
      <c r="W959" s="2143">
        <v>28</v>
      </c>
      <c r="X959" s="2143">
        <v>1</v>
      </c>
      <c r="Y959" s="2143">
        <v>0</v>
      </c>
      <c r="Z959" s="2145">
        <v>24</v>
      </c>
      <c r="AA959" s="2146">
        <f t="shared" si="642"/>
      </c>
      <c r="AB959" s="2094" t="s">
        <v>1935</v>
      </c>
      <c r="AC959" s="2094" t="s">
        <v>1951</v>
      </c>
      <c r="AD959" s="2093">
        <v>16</v>
      </c>
    </row>
    <row r="960">
      <c r="A960" s="2098"/>
      <c r="B960" s="2086" t="s">
        <v>1832</v>
      </c>
      <c r="C960" s="2086"/>
      <c r="D960" s="2151">
        <f>SUM(D958:D959)</f>
      </c>
      <c r="E960" s="2151">
        <f>SUM(E958:E959)</f>
      </c>
      <c r="F960" s="2151">
        <f t="shared" si="1949"/>
      </c>
      <c r="G960" s="2153">
        <f t="shared" si="1015"/>
      </c>
      <c r="H960" s="2153">
        <f t="shared" si="108"/>
      </c>
      <c r="I960" s="2153">
        <f t="shared" si="464"/>
      </c>
      <c r="J960" s="2153">
        <f t="shared" si="1873"/>
      </c>
      <c r="K960" s="2154">
        <f t="shared" si="2064"/>
      </c>
      <c r="L960" s="2154">
        <f t="shared" si="1433"/>
      </c>
      <c r="M960" s="2154">
        <f t="shared" si="1611"/>
      </c>
      <c r="N960" s="2154">
        <f t="shared" si="836"/>
      </c>
      <c r="O960" s="2155">
        <f t="shared" si="1193"/>
      </c>
      <c r="P960" s="2154">
        <f>AVERAGE(P958:P959)</f>
      </c>
      <c r="Q960" s="2151">
        <f>AVERAGE(Q958:Q959)</f>
      </c>
      <c r="R960" s="2151">
        <f t="shared" si="286"/>
      </c>
      <c r="S960" s="2155">
        <f>SUM(S958:S959)</f>
      </c>
      <c r="T960" s="2155">
        <f>SUM(T958:T959)</f>
      </c>
      <c r="U960" s="2155">
        <f>SUM(U958:U959)</f>
      </c>
      <c r="V960" s="2155">
        <f>SUM(V958:V959)</f>
      </c>
      <c r="W960" s="2155">
        <f>SUM(W958:W959)</f>
      </c>
      <c r="X960" s="2155">
        <f>SUM(X958:X959)</f>
      </c>
      <c r="Y960" s="2155">
        <f>SUM(Y958:Y959)</f>
      </c>
      <c r="Z960" s="2155">
        <f>SUM(Z958:Z959)</f>
      </c>
      <c r="AA960" s="2156">
        <f t="shared" si="642"/>
      </c>
      <c r="AB960" s="2121"/>
      <c r="AC960" s="2121"/>
      <c r="AD960" s="2122">
        <f>SUM(AD958:AD959)</f>
      </c>
    </row>
    <row r="961">
      <c r="A961" s="2098"/>
      <c r="B961" s="2095" t="s">
        <v>1833</v>
      </c>
      <c r="C961" s="2095"/>
      <c r="D961" s="2051">
        <f>D960+D957</f>
      </c>
      <c r="E961" s="2051">
        <f>E960+E957</f>
      </c>
      <c r="F961" s="2051">
        <f t="shared" si="1949"/>
      </c>
      <c r="G961" s="2046">
        <f t="shared" si="1015"/>
      </c>
      <c r="H961" s="2046">
        <f t="shared" si="108"/>
      </c>
      <c r="I961" s="2046">
        <f t="shared" si="464"/>
      </c>
      <c r="J961" s="2046">
        <f t="shared" si="1873"/>
      </c>
      <c r="K961" s="2047">
        <f t="shared" si="2064"/>
      </c>
      <c r="L961" s="2047">
        <f t="shared" si="1433"/>
      </c>
      <c r="M961" s="2047">
        <f t="shared" si="1611"/>
      </c>
      <c r="N961" s="2047">
        <f t="shared" si="836"/>
      </c>
      <c r="O961" s="2048">
        <f t="shared" si="1193"/>
      </c>
      <c r="P961" s="2157">
        <f>(P960+P957)/2</f>
      </c>
      <c r="Q961" s="2048">
        <f>(Q960+Q957)/2</f>
      </c>
      <c r="R961" s="2051">
        <f>(R960+R957)/2</f>
      </c>
      <c r="S961" s="2048">
        <f>S960+S957</f>
      </c>
      <c r="T961" s="2048">
        <f>T960+T957</f>
      </c>
      <c r="U961" s="2048">
        <f>U960+U957</f>
      </c>
      <c r="V961" s="2048">
        <f>V960+V957</f>
      </c>
      <c r="W961" s="2048">
        <f>W960+W957</f>
      </c>
      <c r="X961" s="2048">
        <f>X960+X957</f>
      </c>
      <c r="Y961" s="2048">
        <f>Y960+Y957</f>
      </c>
      <c r="Z961" s="2048">
        <f>Z960+Z957</f>
      </c>
      <c r="AA961" s="2158">
        <f t="shared" si="642"/>
      </c>
      <c r="AB961" s="2126"/>
      <c r="AC961" s="2126"/>
      <c r="AD961" s="2067">
        <f>AD960+AD957</f>
      </c>
    </row>
    <row r="962">
      <c r="A962" s="2105" t="s">
        <v>1834</v>
      </c>
      <c r="B962" s="2105" t="s">
        <v>1792</v>
      </c>
      <c r="C962" s="2105"/>
      <c r="D962" s="2106" t="s">
        <v>1793</v>
      </c>
      <c r="E962" s="2106"/>
      <c r="F962" s="2106"/>
      <c r="G962" s="2106"/>
      <c r="H962" s="2106"/>
      <c r="I962" s="2106"/>
      <c r="J962" s="2107" t="s">
        <v>1794</v>
      </c>
      <c r="K962" s="2107"/>
      <c r="L962" s="2107"/>
      <c r="M962" s="2107"/>
      <c r="N962" s="2107"/>
      <c r="O962" s="2107"/>
      <c r="P962" s="2107"/>
      <c r="Q962" s="2107"/>
      <c r="R962" s="2107"/>
      <c r="S962" s="2107"/>
      <c r="T962" s="2107"/>
      <c r="U962" s="2107"/>
      <c r="V962" s="2107"/>
      <c r="W962" s="2107"/>
      <c r="X962" s="2107"/>
      <c r="Y962" s="2107"/>
      <c r="Z962" s="2107"/>
      <c r="AA962" s="2107"/>
      <c r="AB962" s="2107"/>
      <c r="AC962" s="2107"/>
      <c r="AD962" s="2108"/>
    </row>
    <row r="963">
      <c r="A963" s="2105"/>
      <c r="B963" s="2129" t="s">
        <v>1795</v>
      </c>
      <c r="C963" s="2129" t="s">
        <v>1796</v>
      </c>
      <c r="D963" s="2130" t="s">
        <v>1797</v>
      </c>
      <c r="E963" s="2131" t="s">
        <v>1798</v>
      </c>
      <c r="F963" s="2130" t="s">
        <v>1799</v>
      </c>
      <c r="G963" s="2132" t="s">
        <v>1800</v>
      </c>
      <c r="H963" s="2132" t="s">
        <v>1801</v>
      </c>
      <c r="I963" s="2132" t="s">
        <v>1802</v>
      </c>
      <c r="J963" s="2133" t="s">
        <v>1803</v>
      </c>
      <c r="K963" s="2134" t="s">
        <v>1804</v>
      </c>
      <c r="L963" s="2134" t="s">
        <v>1805</v>
      </c>
      <c r="M963" s="2134" t="s">
        <v>1806</v>
      </c>
      <c r="N963" s="2134" t="s">
        <v>1807</v>
      </c>
      <c r="O963" s="2135" t="s">
        <v>1808</v>
      </c>
      <c r="P963" s="2134" t="s">
        <v>1809</v>
      </c>
      <c r="Q963" s="2135" t="s">
        <v>1810</v>
      </c>
      <c r="R963" s="2133" t="s">
        <v>1811</v>
      </c>
      <c r="S963" s="2135" t="s">
        <v>1812</v>
      </c>
      <c r="T963" s="2135" t="s">
        <v>1813</v>
      </c>
      <c r="U963" s="2135" t="s">
        <v>1814</v>
      </c>
      <c r="V963" s="2135" t="s">
        <v>1815</v>
      </c>
      <c r="W963" s="2135" t="s">
        <v>1816</v>
      </c>
      <c r="X963" s="2135" t="s">
        <v>1817</v>
      </c>
      <c r="Y963" s="2135" t="s">
        <v>1818</v>
      </c>
      <c r="Z963" s="2135" t="s">
        <v>1819</v>
      </c>
      <c r="AA963" s="2107" t="s">
        <v>1820</v>
      </c>
      <c r="AB963" s="2112" t="s">
        <v>1821</v>
      </c>
      <c r="AC963" s="2112" t="s">
        <v>1822</v>
      </c>
      <c r="AD963" s="2108" t="s">
        <v>1823</v>
      </c>
    </row>
    <row r="964">
      <c r="A964" s="2098" t="s">
        <v>1962</v>
      </c>
      <c r="B964" s="2136" t="s">
        <v>1825</v>
      </c>
      <c r="C964" s="2100" t="s">
        <v>1826</v>
      </c>
      <c r="D964" s="2137">
        <v>1243.08</v>
      </c>
      <c r="E964" s="2138">
        <v>0</v>
      </c>
      <c r="F964" s="2139">
        <f t="shared" ref="F964:F970" si="1950">E964*2200</f>
      </c>
      <c r="G964" s="2140">
        <f t="shared" ref="G964:G970" si="1016">F964/D964</f>
      </c>
      <c r="H964" s="2140">
        <f t="shared" ref="H964:H970" si="109">D964/E964</f>
      </c>
      <c r="I964" s="2140">
        <f t="shared" ref="I964:I970" si="465">F964/E964</f>
      </c>
      <c r="J964" s="2140">
        <f t="shared" ref="J964:J970" si="1874">D964/T964</f>
      </c>
      <c r="K964" s="2141">
        <f t="shared" ref="K964:K970" si="2065">O964/S964*1</f>
      </c>
      <c r="L964" s="2142">
        <f t="shared" ref="L964:L970" si="1434">T964/S964</f>
      </c>
      <c r="M964" s="2141">
        <f t="shared" ref="M964:M970" si="1612">V964/S964</f>
      </c>
      <c r="N964" s="2141">
        <f t="shared" ref="N964:N970" si="837">W964/V964</f>
      </c>
      <c r="O964" s="2143">
        <f t="shared" ref="O964:O970" si="1194">U964/P964</f>
      </c>
      <c r="P964" s="2144">
        <v>0.0103</v>
      </c>
      <c r="Q964" s="2145">
        <v>48</v>
      </c>
      <c r="R964" s="2140">
        <f t="shared" ref="R964:R969" si="287">(D964/S964)*1000</f>
      </c>
      <c r="S964" s="2143">
        <v>14302</v>
      </c>
      <c r="T964" s="2143">
        <v>207</v>
      </c>
      <c r="U964" s="2143">
        <v>43</v>
      </c>
      <c r="V964" s="2143">
        <v>215</v>
      </c>
      <c r="W964" s="2143">
        <v>12</v>
      </c>
      <c r="X964" s="2143">
        <v>1</v>
      </c>
      <c r="Y964" s="2143">
        <v>0</v>
      </c>
      <c r="Z964" s="2145">
        <v>18</v>
      </c>
      <c r="AA964" s="2146">
        <f t="shared" ref="AA964:AA970" si="643">AD964*1000/D964</f>
      </c>
      <c r="AB964" s="2094" t="s">
        <v>1935</v>
      </c>
      <c r="AC964" s="2094" t="s">
        <v>1951</v>
      </c>
      <c r="AD964" s="2093">
        <v>9</v>
      </c>
    </row>
    <row r="965">
      <c r="A965" s="2098"/>
      <c r="B965" s="2136" t="s">
        <v>1825</v>
      </c>
      <c r="C965" s="2136" t="s">
        <v>1828</v>
      </c>
      <c r="D965" s="2137">
        <v>1267.1</v>
      </c>
      <c r="E965" s="2138">
        <v>2</v>
      </c>
      <c r="F965" s="2139">
        <f t="shared" si="1950"/>
      </c>
      <c r="G965" s="2140">
        <f t="shared" si="1016"/>
      </c>
      <c r="H965" s="2140">
        <f t="shared" si="109"/>
      </c>
      <c r="I965" s="2140">
        <f t="shared" si="465"/>
      </c>
      <c r="J965" s="2140">
        <f t="shared" si="1874"/>
      </c>
      <c r="K965" s="2141">
        <f t="shared" si="2065"/>
      </c>
      <c r="L965" s="2141">
        <f t="shared" si="1434"/>
      </c>
      <c r="M965" s="2147">
        <f t="shared" si="1612"/>
      </c>
      <c r="N965" s="2147">
        <f t="shared" si="837"/>
      </c>
      <c r="O965" s="2148">
        <f t="shared" si="1194"/>
      </c>
      <c r="P965" s="2144">
        <v>0.0084</v>
      </c>
      <c r="Q965" s="2149">
        <v>67</v>
      </c>
      <c r="R965" s="2150">
        <f t="shared" si="287"/>
      </c>
      <c r="S965" s="2148">
        <v>15908</v>
      </c>
      <c r="T965" s="2148">
        <v>178</v>
      </c>
      <c r="U965" s="2148">
        <v>44</v>
      </c>
      <c r="V965" s="2148">
        <v>169</v>
      </c>
      <c r="W965" s="2148">
        <v>50</v>
      </c>
      <c r="X965" s="2149">
        <v>4</v>
      </c>
      <c r="Y965" s="2149">
        <v>1</v>
      </c>
      <c r="Z965" s="2149">
        <v>14</v>
      </c>
      <c r="AA965" s="2146">
        <f t="shared" si="643"/>
      </c>
      <c r="AB965" s="2094" t="s">
        <v>1935</v>
      </c>
      <c r="AC965" s="2094" t="s">
        <v>1951</v>
      </c>
      <c r="AD965" s="2093">
        <v>13</v>
      </c>
    </row>
    <row r="966">
      <c r="A966" s="2098"/>
      <c r="B966" s="2086" t="s">
        <v>1832</v>
      </c>
      <c r="C966" s="2086"/>
      <c r="D966" s="2151">
        <f>SUM(D964:D965)</f>
      </c>
      <c r="E966" s="2152">
        <f>SUM(E964:E965)</f>
      </c>
      <c r="F966" s="2151">
        <f t="shared" si="1950"/>
      </c>
      <c r="G966" s="2153">
        <f t="shared" si="1016"/>
      </c>
      <c r="H966" s="2153">
        <f t="shared" si="109"/>
      </c>
      <c r="I966" s="2153">
        <f t="shared" si="465"/>
      </c>
      <c r="J966" s="2153">
        <f t="shared" si="1874"/>
      </c>
      <c r="K966" s="2154">
        <f t="shared" si="2065"/>
      </c>
      <c r="L966" s="2154">
        <f t="shared" si="1434"/>
      </c>
      <c r="M966" s="2154">
        <f t="shared" si="1612"/>
      </c>
      <c r="N966" s="2154">
        <f t="shared" si="837"/>
      </c>
      <c r="O966" s="2155">
        <f t="shared" si="1194"/>
      </c>
      <c r="P966" s="2154">
        <f>AVERAGE(P964:P965)</f>
      </c>
      <c r="Q966" s="2151">
        <f>AVERAGE(Q964:Q965)</f>
      </c>
      <c r="R966" s="2153">
        <f t="shared" si="287"/>
      </c>
      <c r="S966" s="2155">
        <f>SUM(S964:S965)</f>
      </c>
      <c r="T966" s="2155">
        <f>SUM(T964:T965)</f>
      </c>
      <c r="U966" s="2155">
        <f>SUM(U964:U965)</f>
      </c>
      <c r="V966" s="2155">
        <f>SUM(V964:V965)</f>
      </c>
      <c r="W966" s="2155">
        <f>SUM(W964:W965)</f>
      </c>
      <c r="X966" s="2155">
        <f>SUM(X964:X965)</f>
      </c>
      <c r="Y966" s="2155">
        <f>SUM(Y964:Y965)</f>
      </c>
      <c r="Z966" s="2155">
        <f>SUM(Z964:Z965)</f>
      </c>
      <c r="AA966" s="2156">
        <f t="shared" si="643"/>
      </c>
      <c r="AB966" s="2121"/>
      <c r="AC966" s="2121"/>
      <c r="AD966" s="2122">
        <f>SUM(AD964:AD965)</f>
      </c>
    </row>
    <row r="967">
      <c r="A967" s="2098"/>
      <c r="B967" s="2136" t="s">
        <v>1837</v>
      </c>
      <c r="C967" s="2136" t="s">
        <v>1830</v>
      </c>
      <c r="D967" s="2137">
        <v>1241.49</v>
      </c>
      <c r="E967" s="2138">
        <v>0</v>
      </c>
      <c r="F967" s="2139">
        <f t="shared" si="1950"/>
      </c>
      <c r="G967" s="2140">
        <f t="shared" si="1016"/>
      </c>
      <c r="H967" s="2140">
        <f t="shared" si="109"/>
      </c>
      <c r="I967" s="2140">
        <f t="shared" si="465"/>
      </c>
      <c r="J967" s="2140">
        <f t="shared" si="1874"/>
      </c>
      <c r="K967" s="2141">
        <f t="shared" si="2065"/>
      </c>
      <c r="L967" s="2141">
        <f t="shared" si="1434"/>
      </c>
      <c r="M967" s="2141">
        <f t="shared" si="1612"/>
      </c>
      <c r="N967" s="2141">
        <f t="shared" si="837"/>
      </c>
      <c r="O967" s="2143">
        <f t="shared" si="1194"/>
      </c>
      <c r="P967" s="2144">
        <v>0.0106</v>
      </c>
      <c r="Q967" s="2145">
        <v>75</v>
      </c>
      <c r="R967" s="2140">
        <f t="shared" si="287"/>
      </c>
      <c r="S967" s="2143">
        <v>15890</v>
      </c>
      <c r="T967" s="2143">
        <v>176</v>
      </c>
      <c r="U967" s="2143">
        <v>52</v>
      </c>
      <c r="V967" s="2143">
        <v>171</v>
      </c>
      <c r="W967" s="2143">
        <v>25</v>
      </c>
      <c r="X967" s="2143">
        <v>0</v>
      </c>
      <c r="Y967" s="2143">
        <v>0</v>
      </c>
      <c r="Z967" s="2145">
        <v>21</v>
      </c>
      <c r="AA967" s="2146">
        <f t="shared" si="643"/>
      </c>
      <c r="AB967" s="2094" t="s">
        <v>1935</v>
      </c>
      <c r="AC967" s="2094" t="s">
        <v>1951</v>
      </c>
      <c r="AD967" s="2093">
        <v>21</v>
      </c>
    </row>
    <row r="968">
      <c r="A968" s="2098"/>
      <c r="B968" s="2136" t="s">
        <v>1837</v>
      </c>
      <c r="C968" s="2136" t="s">
        <v>1831</v>
      </c>
      <c r="D968" s="2137">
        <v>649.49</v>
      </c>
      <c r="E968" s="2138">
        <v>0</v>
      </c>
      <c r="F968" s="2139">
        <f t="shared" si="1950"/>
      </c>
      <c r="G968" s="2140">
        <f t="shared" si="1016"/>
      </c>
      <c r="H968" s="2140">
        <f t="shared" si="109"/>
      </c>
      <c r="I968" s="2140">
        <f t="shared" si="465"/>
      </c>
      <c r="J968" s="2140">
        <f t="shared" si="1874"/>
      </c>
      <c r="K968" s="2141">
        <f t="shared" si="2065"/>
      </c>
      <c r="L968" s="2141">
        <f t="shared" si="1434"/>
      </c>
      <c r="M968" s="2141">
        <f t="shared" si="1612"/>
      </c>
      <c r="N968" s="2141">
        <f t="shared" si="837"/>
      </c>
      <c r="O968" s="2143">
        <f t="shared" si="1194"/>
      </c>
      <c r="P968" s="2144">
        <v>0.013</v>
      </c>
      <c r="Q968" s="2145">
        <v>77</v>
      </c>
      <c r="R968" s="2140">
        <f t="shared" si="287"/>
      </c>
      <c r="S968" s="2143">
        <v>8266</v>
      </c>
      <c r="T968" s="2143">
        <v>93</v>
      </c>
      <c r="U968" s="2143">
        <v>28</v>
      </c>
      <c r="V968" s="2143">
        <v>88</v>
      </c>
      <c r="W968" s="2143">
        <v>12</v>
      </c>
      <c r="X968" s="2143">
        <v>0</v>
      </c>
      <c r="Y968" s="2143">
        <v>0</v>
      </c>
      <c r="Z968" s="2145">
        <v>14</v>
      </c>
      <c r="AA968" s="2146">
        <f t="shared" si="643"/>
      </c>
      <c r="AB968" s="2094" t="s">
        <v>1935</v>
      </c>
      <c r="AC968" s="2094" t="s">
        <v>1951</v>
      </c>
      <c r="AD968" s="2093">
        <v>11</v>
      </c>
    </row>
    <row r="969">
      <c r="A969" s="2098"/>
      <c r="B969" s="2086" t="s">
        <v>1832</v>
      </c>
      <c r="C969" s="2086"/>
      <c r="D969" s="2151">
        <f>SUM(D967:D968)</f>
      </c>
      <c r="E969" s="2151">
        <f>SUM(E967:E968)</f>
      </c>
      <c r="F969" s="2151">
        <f t="shared" si="1950"/>
      </c>
      <c r="G969" s="2153">
        <f t="shared" si="1016"/>
      </c>
      <c r="H969" s="2153">
        <f t="shared" si="109"/>
      </c>
      <c r="I969" s="2153">
        <f t="shared" si="465"/>
      </c>
      <c r="J969" s="2153">
        <f t="shared" si="1874"/>
      </c>
      <c r="K969" s="2154">
        <f t="shared" si="2065"/>
      </c>
      <c r="L969" s="2154">
        <f t="shared" si="1434"/>
      </c>
      <c r="M969" s="2154">
        <f t="shared" si="1612"/>
      </c>
      <c r="N969" s="2154">
        <f t="shared" si="837"/>
      </c>
      <c r="O969" s="2155">
        <f t="shared" si="1194"/>
      </c>
      <c r="P969" s="2154">
        <f>AVERAGE(P967:P968)</f>
      </c>
      <c r="Q969" s="2151">
        <f>AVERAGE(Q967:Q968)</f>
      </c>
      <c r="R969" s="2151">
        <f t="shared" si="287"/>
      </c>
      <c r="S969" s="2155">
        <f>SUM(S967:S968)</f>
      </c>
      <c r="T969" s="2155">
        <f>SUM(T967:T968)</f>
      </c>
      <c r="U969" s="2155">
        <f>SUM(U967:U968)</f>
      </c>
      <c r="V969" s="2155">
        <f>SUM(V967:V968)</f>
      </c>
      <c r="W969" s="2155">
        <f>SUM(W967:W968)</f>
      </c>
      <c r="X969" s="2155">
        <f>SUM(X967:X968)</f>
      </c>
      <c r="Y969" s="2155">
        <f>SUM(Y967:Y968)</f>
      </c>
      <c r="Z969" s="2155">
        <f>SUM(Z967:Z968)</f>
      </c>
      <c r="AA969" s="2156">
        <f t="shared" si="643"/>
      </c>
      <c r="AB969" s="2121"/>
      <c r="AC969" s="2121"/>
      <c r="AD969" s="2122">
        <f>SUM(AD967:AD968)</f>
      </c>
    </row>
    <row r="970">
      <c r="A970" s="2098"/>
      <c r="B970" s="2095" t="s">
        <v>1833</v>
      </c>
      <c r="C970" s="2095"/>
      <c r="D970" s="2051">
        <f>D969+D966</f>
      </c>
      <c r="E970" s="2051">
        <f>E969+E966</f>
      </c>
      <c r="F970" s="2051">
        <f t="shared" si="1950"/>
      </c>
      <c r="G970" s="2046">
        <f t="shared" si="1016"/>
      </c>
      <c r="H970" s="2046">
        <f t="shared" si="109"/>
      </c>
      <c r="I970" s="2046">
        <f t="shared" si="465"/>
      </c>
      <c r="J970" s="2046">
        <f t="shared" si="1874"/>
      </c>
      <c r="K970" s="2047">
        <f t="shared" si="2065"/>
      </c>
      <c r="L970" s="2047">
        <f t="shared" si="1434"/>
      </c>
      <c r="M970" s="2047">
        <f t="shared" si="1612"/>
      </c>
      <c r="N970" s="2047">
        <f t="shared" si="837"/>
      </c>
      <c r="O970" s="2048">
        <f t="shared" si="1194"/>
      </c>
      <c r="P970" s="2157">
        <f>(P969+P966)/2</f>
      </c>
      <c r="Q970" s="2048">
        <f>(Q969+Q966)/2</f>
      </c>
      <c r="R970" s="2051">
        <f>(R969+R966)/2</f>
      </c>
      <c r="S970" s="2048">
        <f>S969+S966</f>
      </c>
      <c r="T970" s="2048">
        <f>T969+T966</f>
      </c>
      <c r="U970" s="2048">
        <f>U969+U966</f>
      </c>
      <c r="V970" s="2048">
        <f>V969+V966</f>
      </c>
      <c r="W970" s="2048">
        <f>W969+W966</f>
      </c>
      <c r="X970" s="2048">
        <f>X969+X966</f>
      </c>
      <c r="Y970" s="2048">
        <f>Y969+Y966</f>
      </c>
      <c r="Z970" s="2048">
        <f>Z969+Z966</f>
      </c>
      <c r="AA970" s="2158">
        <f t="shared" si="643"/>
      </c>
      <c r="AB970" s="2126"/>
      <c r="AC970" s="2126"/>
      <c r="AD970" s="2067">
        <f>AD969+AD966</f>
      </c>
    </row>
    <row r="971">
      <c r="A971" s="2105" t="s">
        <v>1834</v>
      </c>
      <c r="B971" s="2105" t="s">
        <v>1792</v>
      </c>
      <c r="C971" s="2105"/>
      <c r="D971" s="2106" t="s">
        <v>1793</v>
      </c>
      <c r="E971" s="2106"/>
      <c r="F971" s="2106"/>
      <c r="G971" s="2106"/>
      <c r="H971" s="2106"/>
      <c r="I971" s="2106"/>
      <c r="J971" s="2107" t="s">
        <v>1794</v>
      </c>
      <c r="K971" s="2107"/>
      <c r="L971" s="2107"/>
      <c r="M971" s="2107"/>
      <c r="N971" s="2107"/>
      <c r="O971" s="2107"/>
      <c r="P971" s="2107"/>
      <c r="Q971" s="2107"/>
      <c r="R971" s="2107"/>
      <c r="S971" s="2107"/>
      <c r="T971" s="2107"/>
      <c r="U971" s="2107"/>
      <c r="V971" s="2107"/>
      <c r="W971" s="2107"/>
      <c r="X971" s="2107"/>
      <c r="Y971" s="2107"/>
      <c r="Z971" s="2107"/>
      <c r="AA971" s="2107"/>
      <c r="AB971" s="2107"/>
      <c r="AC971" s="2107"/>
      <c r="AD971" s="2108"/>
    </row>
    <row r="972">
      <c r="A972" s="2105"/>
      <c r="B972" s="2129" t="s">
        <v>1795</v>
      </c>
      <c r="C972" s="2129" t="s">
        <v>1796</v>
      </c>
      <c r="D972" s="2130" t="s">
        <v>1797</v>
      </c>
      <c r="E972" s="2131" t="s">
        <v>1798</v>
      </c>
      <c r="F972" s="2130" t="s">
        <v>1799</v>
      </c>
      <c r="G972" s="2132" t="s">
        <v>1800</v>
      </c>
      <c r="H972" s="2132" t="s">
        <v>1801</v>
      </c>
      <c r="I972" s="2132" t="s">
        <v>1802</v>
      </c>
      <c r="J972" s="2133" t="s">
        <v>1803</v>
      </c>
      <c r="K972" s="2134" t="s">
        <v>1804</v>
      </c>
      <c r="L972" s="2134" t="s">
        <v>1805</v>
      </c>
      <c r="M972" s="2134" t="s">
        <v>1806</v>
      </c>
      <c r="N972" s="2134" t="s">
        <v>1807</v>
      </c>
      <c r="O972" s="2135" t="s">
        <v>1808</v>
      </c>
      <c r="P972" s="2134" t="s">
        <v>1809</v>
      </c>
      <c r="Q972" s="2135" t="s">
        <v>1810</v>
      </c>
      <c r="R972" s="2133" t="s">
        <v>1811</v>
      </c>
      <c r="S972" s="2135" t="s">
        <v>1812</v>
      </c>
      <c r="T972" s="2135" t="s">
        <v>1813</v>
      </c>
      <c r="U972" s="2135" t="s">
        <v>1814</v>
      </c>
      <c r="V972" s="2135" t="s">
        <v>1815</v>
      </c>
      <c r="W972" s="2135" t="s">
        <v>1816</v>
      </c>
      <c r="X972" s="2135" t="s">
        <v>1817</v>
      </c>
      <c r="Y972" s="2135" t="s">
        <v>1818</v>
      </c>
      <c r="Z972" s="2135" t="s">
        <v>1819</v>
      </c>
      <c r="AA972" s="2107" t="s">
        <v>1820</v>
      </c>
      <c r="AB972" s="2112" t="s">
        <v>1821</v>
      </c>
      <c r="AC972" s="2112" t="s">
        <v>1822</v>
      </c>
      <c r="AD972" s="2108" t="s">
        <v>1823</v>
      </c>
    </row>
    <row r="973">
      <c r="A973" s="2098" t="s">
        <v>1963</v>
      </c>
      <c r="B973" s="2136" t="s">
        <v>1847</v>
      </c>
      <c r="C973" s="2100" t="s">
        <v>1826</v>
      </c>
      <c r="D973" s="2137">
        <v>1220.79</v>
      </c>
      <c r="E973" s="2138">
        <v>0</v>
      </c>
      <c r="F973" s="2139">
        <f t="shared" ref="F973:F979" si="1951">E973*2200</f>
      </c>
      <c r="G973" s="2140">
        <f t="shared" ref="G973:G979" si="1017">F973/D973</f>
      </c>
      <c r="H973" s="2140">
        <f t="shared" ref="H973:H979" si="110">D973/E973</f>
      </c>
      <c r="I973" s="2140">
        <f t="shared" ref="I973:I979" si="466">F973/E973</f>
      </c>
      <c r="J973" s="2140">
        <f t="shared" ref="J973:J979" si="1875">D973/T973</f>
      </c>
      <c r="K973" s="2141">
        <f t="shared" ref="K973:K979" si="2066">O973/S973*1</f>
      </c>
      <c r="L973" s="2142">
        <f t="shared" ref="L973:L979" si="1435">T973/S973</f>
      </c>
      <c r="M973" s="2141">
        <f t="shared" ref="M973:M979" si="1613">V973/S973</f>
      </c>
      <c r="N973" s="2141">
        <f t="shared" ref="N973:N979" si="838">W973/V973</f>
      </c>
      <c r="O973" s="2143">
        <f t="shared" ref="O973:O979" si="1195">U973/P973</f>
      </c>
      <c r="P973" s="2144">
        <v>0.0073</v>
      </c>
      <c r="Q973" s="2145">
        <v>43</v>
      </c>
      <c r="R973" s="2140">
        <f t="shared" ref="R973:R978" si="288">(D973/S973)*1000</f>
      </c>
      <c r="S973" s="2143">
        <v>13868</v>
      </c>
      <c r="T973" s="2143">
        <v>178</v>
      </c>
      <c r="U973" s="2143">
        <v>34</v>
      </c>
      <c r="V973" s="2143">
        <v>181</v>
      </c>
      <c r="W973" s="2143">
        <v>9</v>
      </c>
      <c r="X973" s="2143">
        <v>1</v>
      </c>
      <c r="Y973" s="2143">
        <v>0</v>
      </c>
      <c r="Z973" s="2145">
        <v>10</v>
      </c>
      <c r="AA973" s="2146">
        <f t="shared" ref="AA973:AA979" si="644">AD973*1000/D973</f>
      </c>
      <c r="AB973" s="2094" t="s">
        <v>1935</v>
      </c>
      <c r="AC973" s="2094" t="s">
        <v>1951</v>
      </c>
      <c r="AD973" s="2093">
        <v>6</v>
      </c>
    </row>
    <row r="974">
      <c r="A974" s="2098"/>
      <c r="B974" s="2136" t="s">
        <v>1847</v>
      </c>
      <c r="C974" s="2136" t="s">
        <v>1828</v>
      </c>
      <c r="D974" s="2137">
        <v>1240.94</v>
      </c>
      <c r="E974" s="2138">
        <v>2</v>
      </c>
      <c r="F974" s="2139">
        <f t="shared" si="1951"/>
      </c>
      <c r="G974" s="2140">
        <f t="shared" si="1017"/>
      </c>
      <c r="H974" s="2140">
        <f t="shared" si="110"/>
      </c>
      <c r="I974" s="2140">
        <f t="shared" si="466"/>
      </c>
      <c r="J974" s="2140">
        <f t="shared" si="1875"/>
      </c>
      <c r="K974" s="2141">
        <f t="shared" si="2066"/>
      </c>
      <c r="L974" s="2141">
        <f t="shared" si="1435"/>
      </c>
      <c r="M974" s="2147">
        <f t="shared" si="1613"/>
      </c>
      <c r="N974" s="2147">
        <f t="shared" si="838"/>
      </c>
      <c r="O974" s="2148">
        <f t="shared" si="1195"/>
      </c>
      <c r="P974" s="2144">
        <v>0.0094</v>
      </c>
      <c r="Q974" s="2149">
        <v>53</v>
      </c>
      <c r="R974" s="2150">
        <f t="shared" si="288"/>
      </c>
      <c r="S974" s="2148">
        <v>14856</v>
      </c>
      <c r="T974" s="2148">
        <v>149</v>
      </c>
      <c r="U974" s="2148">
        <v>40</v>
      </c>
      <c r="V974" s="2148">
        <v>151</v>
      </c>
      <c r="W974" s="2148">
        <v>42</v>
      </c>
      <c r="X974" s="2149">
        <v>4</v>
      </c>
      <c r="Y974" s="2149">
        <v>0</v>
      </c>
      <c r="Z974" s="2149">
        <v>21</v>
      </c>
      <c r="AA974" s="2146">
        <f t="shared" si="644"/>
      </c>
      <c r="AB974" s="2094" t="s">
        <v>1935</v>
      </c>
      <c r="AC974" s="2094" t="s">
        <v>1951</v>
      </c>
      <c r="AD974" s="2093">
        <v>13</v>
      </c>
    </row>
    <row r="975">
      <c r="A975" s="2098"/>
      <c r="B975" s="2086" t="s">
        <v>1832</v>
      </c>
      <c r="C975" s="2086"/>
      <c r="D975" s="2151">
        <f>SUM(D973:D974)</f>
      </c>
      <c r="E975" s="2152">
        <f>SUM(E973:E974)</f>
      </c>
      <c r="F975" s="2151">
        <f t="shared" si="1951"/>
      </c>
      <c r="G975" s="2153">
        <f t="shared" si="1017"/>
      </c>
      <c r="H975" s="2153">
        <f t="shared" si="110"/>
      </c>
      <c r="I975" s="2153">
        <f t="shared" si="466"/>
      </c>
      <c r="J975" s="2153">
        <f t="shared" si="1875"/>
      </c>
      <c r="K975" s="2154">
        <f t="shared" si="2066"/>
      </c>
      <c r="L975" s="2154">
        <f t="shared" si="1435"/>
      </c>
      <c r="M975" s="2154">
        <f t="shared" si="1613"/>
      </c>
      <c r="N975" s="2154">
        <f t="shared" si="838"/>
      </c>
      <c r="O975" s="2155">
        <f t="shared" si="1195"/>
      </c>
      <c r="P975" s="2154">
        <f>AVERAGE(P973:P974)</f>
      </c>
      <c r="Q975" s="2151">
        <f>AVERAGE(Q973:Q974)</f>
      </c>
      <c r="R975" s="2153">
        <f t="shared" si="288"/>
      </c>
      <c r="S975" s="2155">
        <f>SUM(S973:S974)</f>
      </c>
      <c r="T975" s="2155">
        <f>SUM(T973:T974)</f>
      </c>
      <c r="U975" s="2155">
        <f>SUM(U973:U974)</f>
      </c>
      <c r="V975" s="2155">
        <f>SUM(V973:V974)</f>
      </c>
      <c r="W975" s="2155">
        <f>SUM(W973:W974)</f>
      </c>
      <c r="X975" s="2155">
        <f>SUM(X973:X974)</f>
      </c>
      <c r="Y975" s="2155">
        <f>SUM(Y973:Y974)</f>
      </c>
      <c r="Z975" s="2155">
        <f>SUM(Z973:Z974)</f>
      </c>
      <c r="AA975" s="2156">
        <f t="shared" si="644"/>
      </c>
      <c r="AB975" s="2121"/>
      <c r="AC975" s="2121"/>
      <c r="AD975" s="2122">
        <f>SUM(AD973:AD974)</f>
      </c>
    </row>
    <row r="976">
      <c r="A976" s="2098"/>
      <c r="B976" s="2136" t="s">
        <v>1837</v>
      </c>
      <c r="C976" s="2136" t="s">
        <v>1830</v>
      </c>
      <c r="D976" s="2137">
        <v>1303.9</v>
      </c>
      <c r="E976" s="2138">
        <v>0</v>
      </c>
      <c r="F976" s="2139">
        <f t="shared" si="1951"/>
      </c>
      <c r="G976" s="2140">
        <f t="shared" si="1017"/>
      </c>
      <c r="H976" s="2140">
        <f t="shared" si="110"/>
      </c>
      <c r="I976" s="2140">
        <f t="shared" si="466"/>
      </c>
      <c r="J976" s="2140">
        <f t="shared" si="1875"/>
      </c>
      <c r="K976" s="2141">
        <f t="shared" si="2066"/>
      </c>
      <c r="L976" s="2141">
        <f t="shared" si="1435"/>
      </c>
      <c r="M976" s="2141">
        <f t="shared" si="1613"/>
      </c>
      <c r="N976" s="2141">
        <f t="shared" si="838"/>
      </c>
      <c r="O976" s="2143">
        <f t="shared" si="1195"/>
      </c>
      <c r="P976" s="2144">
        <v>0.0163</v>
      </c>
      <c r="Q976" s="2145">
        <v>64</v>
      </c>
      <c r="R976" s="2140">
        <f t="shared" si="288"/>
      </c>
      <c r="S976" s="2143">
        <v>12393</v>
      </c>
      <c r="T976" s="2143">
        <v>182</v>
      </c>
      <c r="U976" s="2143">
        <v>41</v>
      </c>
      <c r="V976" s="2143">
        <v>184</v>
      </c>
      <c r="W976" s="2143">
        <v>22</v>
      </c>
      <c r="X976" s="2143">
        <v>2</v>
      </c>
      <c r="Y976" s="2143">
        <v>0</v>
      </c>
      <c r="Z976" s="2145">
        <v>10</v>
      </c>
      <c r="AA976" s="2146">
        <f t="shared" si="644"/>
      </c>
      <c r="AB976" s="2094" t="s">
        <v>1935</v>
      </c>
      <c r="AC976" s="2094" t="s">
        <v>1951</v>
      </c>
      <c r="AD976" s="2093">
        <v>13</v>
      </c>
    </row>
    <row r="977">
      <c r="A977" s="2098"/>
      <c r="B977" s="2136" t="s">
        <v>1837</v>
      </c>
      <c r="C977" s="2136" t="s">
        <v>1831</v>
      </c>
      <c r="D977" s="2137">
        <v>699.75</v>
      </c>
      <c r="E977" s="2138">
        <v>1</v>
      </c>
      <c r="F977" s="2139">
        <f t="shared" si="1951"/>
      </c>
      <c r="G977" s="2140">
        <f t="shared" si="1017"/>
      </c>
      <c r="H977" s="2140">
        <f t="shared" si="110"/>
      </c>
      <c r="I977" s="2140">
        <f t="shared" si="466"/>
      </c>
      <c r="J977" s="2140">
        <f t="shared" si="1875"/>
      </c>
      <c r="K977" s="2141">
        <f t="shared" si="2066"/>
      </c>
      <c r="L977" s="2141">
        <f t="shared" si="1435"/>
      </c>
      <c r="M977" s="2141">
        <f t="shared" si="1613"/>
      </c>
      <c r="N977" s="2141">
        <f t="shared" si="838"/>
      </c>
      <c r="O977" s="2143">
        <f t="shared" si="1195"/>
      </c>
      <c r="P977" s="2144">
        <v>0.0168</v>
      </c>
      <c r="Q977" s="2145">
        <v>66</v>
      </c>
      <c r="R977" s="2140">
        <f t="shared" si="288"/>
      </c>
      <c r="S977" s="2143">
        <v>7704</v>
      </c>
      <c r="T977" s="2143">
        <v>124</v>
      </c>
      <c r="U977" s="2143">
        <v>34</v>
      </c>
      <c r="V977" s="2143">
        <v>119</v>
      </c>
      <c r="W977" s="2143">
        <v>13</v>
      </c>
      <c r="X977" s="2143">
        <v>2</v>
      </c>
      <c r="Y977" s="2143">
        <v>0</v>
      </c>
      <c r="Z977" s="2145">
        <v>6</v>
      </c>
      <c r="AA977" s="2146">
        <f t="shared" si="644"/>
      </c>
      <c r="AB977" s="2094" t="s">
        <v>1935</v>
      </c>
      <c r="AC977" s="2094" t="s">
        <v>1951</v>
      </c>
      <c r="AD977" s="2093">
        <v>13</v>
      </c>
    </row>
    <row r="978">
      <c r="A978" s="2098"/>
      <c r="B978" s="2086" t="s">
        <v>1832</v>
      </c>
      <c r="C978" s="2086"/>
      <c r="D978" s="2151">
        <f>SUM(D976:D977)</f>
      </c>
      <c r="E978" s="2151">
        <f>SUM(E976:E977)</f>
      </c>
      <c r="F978" s="2151">
        <f t="shared" si="1951"/>
      </c>
      <c r="G978" s="2153">
        <f t="shared" si="1017"/>
      </c>
      <c r="H978" s="2153">
        <f t="shared" si="110"/>
      </c>
      <c r="I978" s="2153">
        <f t="shared" si="466"/>
      </c>
      <c r="J978" s="2153">
        <f t="shared" si="1875"/>
      </c>
      <c r="K978" s="2154">
        <f t="shared" si="2066"/>
      </c>
      <c r="L978" s="2154">
        <f t="shared" si="1435"/>
      </c>
      <c r="M978" s="2154">
        <f t="shared" si="1613"/>
      </c>
      <c r="N978" s="2154">
        <f t="shared" si="838"/>
      </c>
      <c r="O978" s="2155">
        <f t="shared" si="1195"/>
      </c>
      <c r="P978" s="2154">
        <f>AVERAGE(P976:P977)</f>
      </c>
      <c r="Q978" s="2151">
        <f>AVERAGE(Q976:Q977)</f>
      </c>
      <c r="R978" s="2151">
        <f t="shared" si="288"/>
      </c>
      <c r="S978" s="2155">
        <f>SUM(S976:S977)</f>
      </c>
      <c r="T978" s="2155">
        <f>SUM(T976:T977)</f>
      </c>
      <c r="U978" s="2155">
        <f>SUM(U976:U977)</f>
      </c>
      <c r="V978" s="2155">
        <f>SUM(V976:V977)</f>
      </c>
      <c r="W978" s="2155">
        <f>SUM(W976:W977)</f>
      </c>
      <c r="X978" s="2155">
        <f>SUM(X976:X977)</f>
      </c>
      <c r="Y978" s="2155">
        <f>SUM(Y976:Y977)</f>
      </c>
      <c r="Z978" s="2155">
        <f>SUM(Z976:Z977)</f>
      </c>
      <c r="AA978" s="2156">
        <f t="shared" si="644"/>
      </c>
      <c r="AB978" s="2121"/>
      <c r="AC978" s="2121"/>
      <c r="AD978" s="2122">
        <f>SUM(AD976:AD977)</f>
      </c>
    </row>
    <row r="979">
      <c r="A979" s="2098"/>
      <c r="B979" s="2095" t="s">
        <v>1833</v>
      </c>
      <c r="C979" s="2095"/>
      <c r="D979" s="2051">
        <f>D978+D975</f>
      </c>
      <c r="E979" s="2051">
        <f>E978+E975</f>
      </c>
      <c r="F979" s="2051">
        <f t="shared" si="1951"/>
      </c>
      <c r="G979" s="2046">
        <f t="shared" si="1017"/>
      </c>
      <c r="H979" s="2046">
        <f t="shared" si="110"/>
      </c>
      <c r="I979" s="2046">
        <f t="shared" si="466"/>
      </c>
      <c r="J979" s="2046">
        <f t="shared" si="1875"/>
      </c>
      <c r="K979" s="2047">
        <f t="shared" si="2066"/>
      </c>
      <c r="L979" s="2047">
        <f t="shared" si="1435"/>
      </c>
      <c r="M979" s="2047">
        <f t="shared" si="1613"/>
      </c>
      <c r="N979" s="2047">
        <f t="shared" si="838"/>
      </c>
      <c r="O979" s="2048">
        <f t="shared" si="1195"/>
      </c>
      <c r="P979" s="2157">
        <f>(P978+P975)/2</f>
      </c>
      <c r="Q979" s="2048">
        <f>(Q978+Q975)/2</f>
      </c>
      <c r="R979" s="2051">
        <f>(R978+R975)/2</f>
      </c>
      <c r="S979" s="2048">
        <f>S978+S975</f>
      </c>
      <c r="T979" s="2048">
        <f>T978+T975</f>
      </c>
      <c r="U979" s="2048">
        <f>U978+U975</f>
      </c>
      <c r="V979" s="2048">
        <f>V978+V975</f>
      </c>
      <c r="W979" s="2048">
        <f>W978+W975</f>
      </c>
      <c r="X979" s="2048">
        <f>X978+X975</f>
      </c>
      <c r="Y979" s="2048">
        <f>Y978+Y975</f>
      </c>
      <c r="Z979" s="2048">
        <f>Z978+Z975</f>
      </c>
      <c r="AA979" s="2158">
        <f t="shared" si="644"/>
      </c>
      <c r="AB979" s="2126"/>
      <c r="AC979" s="2126"/>
      <c r="AD979" s="2067">
        <f>AD978+AD975</f>
      </c>
    </row>
    <row r="980">
      <c r="A980" s="2105" t="s">
        <v>1834</v>
      </c>
      <c r="B980" s="2105" t="s">
        <v>1792</v>
      </c>
      <c r="C980" s="2105"/>
      <c r="D980" s="2106" t="s">
        <v>1793</v>
      </c>
      <c r="E980" s="2106"/>
      <c r="F980" s="2106"/>
      <c r="G980" s="2106"/>
      <c r="H980" s="2106"/>
      <c r="I980" s="2106"/>
      <c r="J980" s="2107" t="s">
        <v>1794</v>
      </c>
      <c r="K980" s="2107"/>
      <c r="L980" s="2107"/>
      <c r="M980" s="2107"/>
      <c r="N980" s="2107"/>
      <c r="O980" s="2107"/>
      <c r="P980" s="2107"/>
      <c r="Q980" s="2107"/>
      <c r="R980" s="2107"/>
      <c r="S980" s="2107"/>
      <c r="T980" s="2107"/>
      <c r="U980" s="2107"/>
      <c r="V980" s="2107"/>
      <c r="W980" s="2107"/>
      <c r="X980" s="2107"/>
      <c r="Y980" s="2107"/>
      <c r="Z980" s="2107"/>
      <c r="AA980" s="2107"/>
      <c r="AB980" s="2107"/>
      <c r="AC980" s="2107"/>
      <c r="AD980" s="2108"/>
    </row>
    <row r="981">
      <c r="A981" s="2105"/>
      <c r="B981" s="2129" t="s">
        <v>1795</v>
      </c>
      <c r="C981" s="2129" t="s">
        <v>1796</v>
      </c>
      <c r="D981" s="2130" t="s">
        <v>1797</v>
      </c>
      <c r="E981" s="2131" t="s">
        <v>1798</v>
      </c>
      <c r="F981" s="2130" t="s">
        <v>1799</v>
      </c>
      <c r="G981" s="2132" t="s">
        <v>1800</v>
      </c>
      <c r="H981" s="2132" t="s">
        <v>1801</v>
      </c>
      <c r="I981" s="2132" t="s">
        <v>1802</v>
      </c>
      <c r="J981" s="2133" t="s">
        <v>1803</v>
      </c>
      <c r="K981" s="2134" t="s">
        <v>1804</v>
      </c>
      <c r="L981" s="2134" t="s">
        <v>1805</v>
      </c>
      <c r="M981" s="2134" t="s">
        <v>1806</v>
      </c>
      <c r="N981" s="2134" t="s">
        <v>1807</v>
      </c>
      <c r="O981" s="2135" t="s">
        <v>1808</v>
      </c>
      <c r="P981" s="2134" t="s">
        <v>1809</v>
      </c>
      <c r="Q981" s="2135" t="s">
        <v>1810</v>
      </c>
      <c r="R981" s="2133" t="s">
        <v>1811</v>
      </c>
      <c r="S981" s="2135" t="s">
        <v>1812</v>
      </c>
      <c r="T981" s="2135" t="s">
        <v>1813</v>
      </c>
      <c r="U981" s="2135" t="s">
        <v>1814</v>
      </c>
      <c r="V981" s="2135" t="s">
        <v>1815</v>
      </c>
      <c r="W981" s="2135" t="s">
        <v>1816</v>
      </c>
      <c r="X981" s="2135" t="s">
        <v>1817</v>
      </c>
      <c r="Y981" s="2135" t="s">
        <v>1818</v>
      </c>
      <c r="Z981" s="2135" t="s">
        <v>1819</v>
      </c>
      <c r="AA981" s="2107" t="s">
        <v>1820</v>
      </c>
      <c r="AB981" s="2112" t="s">
        <v>1821</v>
      </c>
      <c r="AC981" s="2112" t="s">
        <v>1822</v>
      </c>
      <c r="AD981" s="2108" t="s">
        <v>1823</v>
      </c>
    </row>
    <row r="982">
      <c r="A982" s="2098" t="s">
        <v>1964</v>
      </c>
      <c r="B982" s="2136" t="s">
        <v>1847</v>
      </c>
      <c r="C982" s="2100" t="s">
        <v>1826</v>
      </c>
      <c r="D982" s="2137">
        <v>1315.51</v>
      </c>
      <c r="E982" s="2138">
        <v>1</v>
      </c>
      <c r="F982" s="2139">
        <f t="shared" ref="F982:F988" si="1952">E982*2200</f>
      </c>
      <c r="G982" s="2140">
        <f t="shared" ref="G982:G988" si="1018">F982/D982</f>
      </c>
      <c r="H982" s="2140">
        <f t="shared" ref="H982:H988" si="111">D982/E982</f>
      </c>
      <c r="I982" s="2140">
        <f t="shared" ref="I982:I988" si="467">F982/E982</f>
      </c>
      <c r="J982" s="2140">
        <f t="shared" ref="J982:J988" si="1876">D982/T982</f>
      </c>
      <c r="K982" s="2141">
        <f t="shared" ref="K982:K988" si="2067">O982/S982*1</f>
      </c>
      <c r="L982" s="2142">
        <f t="shared" ref="L982:L988" si="1436">T982/S982</f>
      </c>
      <c r="M982" s="2141">
        <f t="shared" ref="M982:M988" si="1614">V982/S982</f>
      </c>
      <c r="N982" s="2141">
        <f t="shared" ref="N982:N988" si="839">W982/V982</f>
      </c>
      <c r="O982" s="2143">
        <f t="shared" ref="O982:O988" si="1196">U982/P982</f>
      </c>
      <c r="P982" s="2144">
        <v>0.0116</v>
      </c>
      <c r="Q982" s="2145">
        <v>41</v>
      </c>
      <c r="R982" s="2140">
        <f t="shared" ref="R982:R987" si="289">(D982/S982)*1000</f>
      </c>
      <c r="S982" s="2143">
        <v>12789</v>
      </c>
      <c r="T982" s="2143">
        <v>163</v>
      </c>
      <c r="U982" s="2143">
        <v>41</v>
      </c>
      <c r="V982" s="2143">
        <v>170</v>
      </c>
      <c r="W982" s="2143">
        <v>19</v>
      </c>
      <c r="X982" s="2143">
        <v>1</v>
      </c>
      <c r="Y982" s="2143">
        <v>0</v>
      </c>
      <c r="Z982" s="2145">
        <v>12</v>
      </c>
      <c r="AA982" s="2146">
        <f t="shared" ref="AA982:AA988" si="645">AD982*1000/D982</f>
      </c>
      <c r="AB982" s="2094" t="s">
        <v>1935</v>
      </c>
      <c r="AC982" s="2094" t="s">
        <v>1951</v>
      </c>
      <c r="AD982" s="2093">
        <v>6</v>
      </c>
    </row>
    <row r="983">
      <c r="A983" s="2098"/>
      <c r="B983" s="2136" t="s">
        <v>1847</v>
      </c>
      <c r="C983" s="2136" t="s">
        <v>1828</v>
      </c>
      <c r="D983" s="2137">
        <v>1207.44</v>
      </c>
      <c r="E983" s="2138">
        <v>1</v>
      </c>
      <c r="F983" s="2139">
        <f t="shared" si="1952"/>
      </c>
      <c r="G983" s="2140">
        <f t="shared" si="1018"/>
      </c>
      <c r="H983" s="2140">
        <f t="shared" si="111"/>
      </c>
      <c r="I983" s="2140">
        <f t="shared" si="467"/>
      </c>
      <c r="J983" s="2140">
        <f t="shared" si="1876"/>
      </c>
      <c r="K983" s="2141">
        <f t="shared" si="2067"/>
      </c>
      <c r="L983" s="2141">
        <f t="shared" si="1436"/>
      </c>
      <c r="M983" s="2147">
        <f t="shared" si="1614"/>
      </c>
      <c r="N983" s="2147">
        <f t="shared" si="839"/>
      </c>
      <c r="O983" s="2148">
        <f t="shared" si="1196"/>
      </c>
      <c r="P983" s="2144">
        <v>0.0107</v>
      </c>
      <c r="Q983" s="2149">
        <v>62</v>
      </c>
      <c r="R983" s="2150">
        <f t="shared" si="289"/>
      </c>
      <c r="S983" s="2148">
        <v>13151</v>
      </c>
      <c r="T983" s="2148">
        <v>144</v>
      </c>
      <c r="U983" s="2148">
        <v>40</v>
      </c>
      <c r="V983" s="2148">
        <v>139</v>
      </c>
      <c r="W983" s="2148">
        <v>39</v>
      </c>
      <c r="X983" s="2149">
        <v>2</v>
      </c>
      <c r="Y983" s="2149">
        <v>0</v>
      </c>
      <c r="Z983" s="2149">
        <v>23</v>
      </c>
      <c r="AA983" s="2146">
        <f t="shared" si="645"/>
      </c>
      <c r="AB983" s="2094" t="s">
        <v>1935</v>
      </c>
      <c r="AC983" s="2094" t="s">
        <v>1951</v>
      </c>
      <c r="AD983" s="2093">
        <v>9</v>
      </c>
    </row>
    <row r="984">
      <c r="A984" s="2098"/>
      <c r="B984" s="2086" t="s">
        <v>1832</v>
      </c>
      <c r="C984" s="2086"/>
      <c r="D984" s="2151">
        <f>SUM(D982:D983)</f>
      </c>
      <c r="E984" s="2152">
        <f>SUM(E982:E983)</f>
      </c>
      <c r="F984" s="2151">
        <f t="shared" si="1952"/>
      </c>
      <c r="G984" s="2153">
        <f t="shared" si="1018"/>
      </c>
      <c r="H984" s="2153">
        <f t="shared" si="111"/>
      </c>
      <c r="I984" s="2153">
        <f t="shared" si="467"/>
      </c>
      <c r="J984" s="2153">
        <f t="shared" si="1876"/>
      </c>
      <c r="K984" s="2154">
        <f t="shared" si="2067"/>
      </c>
      <c r="L984" s="2154">
        <f t="shared" si="1436"/>
      </c>
      <c r="M984" s="2154">
        <f t="shared" si="1614"/>
      </c>
      <c r="N984" s="2154">
        <f t="shared" si="839"/>
      </c>
      <c r="O984" s="2155">
        <f t="shared" si="1196"/>
      </c>
      <c r="P984" s="2154">
        <f>AVERAGE(P982:P983)</f>
      </c>
      <c r="Q984" s="2151">
        <f>AVERAGE(Q982:Q983)</f>
      </c>
      <c r="R984" s="2153">
        <f t="shared" si="289"/>
      </c>
      <c r="S984" s="2155">
        <f>SUM(S982:S983)</f>
      </c>
      <c r="T984" s="2155">
        <f>SUM(T982:T983)</f>
      </c>
      <c r="U984" s="2155">
        <f>SUM(U982:U983)</f>
      </c>
      <c r="V984" s="2155">
        <f>SUM(V982:V983)</f>
      </c>
      <c r="W984" s="2155">
        <f>SUM(W982:W983)</f>
      </c>
      <c r="X984" s="2155">
        <f>SUM(X982:X983)</f>
      </c>
      <c r="Y984" s="2155">
        <f>SUM(Y982:Y983)</f>
      </c>
      <c r="Z984" s="2155">
        <f>SUM(Z982:Z983)</f>
      </c>
      <c r="AA984" s="2156">
        <f t="shared" si="645"/>
      </c>
      <c r="AB984" s="2121"/>
      <c r="AC984" s="2121"/>
      <c r="AD984" s="2122">
        <f>SUM(AD982:AD983)</f>
      </c>
    </row>
    <row r="985">
      <c r="A985" s="2098"/>
      <c r="B985" s="2136" t="s">
        <v>1829</v>
      </c>
      <c r="C985" s="2136" t="s">
        <v>1830</v>
      </c>
      <c r="D985" s="2137">
        <v>1277.05</v>
      </c>
      <c r="E985" s="2138">
        <v>1</v>
      </c>
      <c r="F985" s="2139">
        <f t="shared" si="1952"/>
      </c>
      <c r="G985" s="2140">
        <f t="shared" si="1018"/>
      </c>
      <c r="H985" s="2140">
        <f t="shared" si="111"/>
      </c>
      <c r="I985" s="2140">
        <f t="shared" si="467"/>
      </c>
      <c r="J985" s="2140">
        <f t="shared" si="1876"/>
      </c>
      <c r="K985" s="2141">
        <f t="shared" si="2067"/>
      </c>
      <c r="L985" s="2141">
        <f t="shared" si="1436"/>
      </c>
      <c r="M985" s="2141">
        <f t="shared" si="1614"/>
      </c>
      <c r="N985" s="2141">
        <f t="shared" si="839"/>
      </c>
      <c r="O985" s="2143">
        <f t="shared" si="1196"/>
      </c>
      <c r="P985" s="2144">
        <v>0.0176</v>
      </c>
      <c r="Q985" s="2145">
        <v>59</v>
      </c>
      <c r="R985" s="2140">
        <f t="shared" si="289"/>
      </c>
      <c r="S985" s="2143">
        <v>12747</v>
      </c>
      <c r="T985" s="2143">
        <v>164</v>
      </c>
      <c r="U985" s="2143">
        <v>43</v>
      </c>
      <c r="V985" s="2143">
        <v>164</v>
      </c>
      <c r="W985" s="2143">
        <v>9</v>
      </c>
      <c r="X985" s="2143">
        <v>4</v>
      </c>
      <c r="Y985" s="2143">
        <v>0</v>
      </c>
      <c r="Z985" s="2145">
        <v>17</v>
      </c>
      <c r="AA985" s="2146">
        <f t="shared" si="645"/>
      </c>
      <c r="AB985" s="2094" t="s">
        <v>1935</v>
      </c>
      <c r="AC985" s="2094" t="s">
        <v>1951</v>
      </c>
      <c r="AD985" s="2093">
        <v>12</v>
      </c>
    </row>
    <row r="986">
      <c r="A986" s="2098"/>
      <c r="B986" s="2136" t="s">
        <v>1829</v>
      </c>
      <c r="C986" s="2136" t="s">
        <v>1831</v>
      </c>
      <c r="D986" s="2137">
        <v>369.92</v>
      </c>
      <c r="E986" s="2138">
        <v>1</v>
      </c>
      <c r="F986" s="2139">
        <f t="shared" si="1952"/>
      </c>
      <c r="G986" s="2140">
        <f t="shared" si="1018"/>
      </c>
      <c r="H986" s="2140">
        <f t="shared" si="111"/>
      </c>
      <c r="I986" s="2140">
        <f t="shared" si="467"/>
      </c>
      <c r="J986" s="2140">
        <f t="shared" si="1876"/>
      </c>
      <c r="K986" s="2141">
        <f t="shared" si="2067"/>
      </c>
      <c r="L986" s="2141">
        <f t="shared" si="1436"/>
      </c>
      <c r="M986" s="2141">
        <f t="shared" si="1614"/>
      </c>
      <c r="N986" s="2141">
        <f t="shared" si="839"/>
      </c>
      <c r="O986" s="2143">
        <f t="shared" si="1196"/>
      </c>
      <c r="P986" s="2144">
        <v>0.0178</v>
      </c>
      <c r="Q986" s="2145">
        <v>63</v>
      </c>
      <c r="R986" s="2140">
        <f t="shared" si="289"/>
      </c>
      <c r="S986" s="2143">
        <v>4747</v>
      </c>
      <c r="T986" s="2143">
        <v>56</v>
      </c>
      <c r="U986" s="2143">
        <v>27</v>
      </c>
      <c r="V986" s="2143">
        <v>53</v>
      </c>
      <c r="W986" s="2143">
        <v>11</v>
      </c>
      <c r="X986" s="2143">
        <v>0</v>
      </c>
      <c r="Y986" s="2143">
        <v>0</v>
      </c>
      <c r="Z986" s="2145">
        <v>3</v>
      </c>
      <c r="AA986" s="2146">
        <f t="shared" si="645"/>
      </c>
      <c r="AB986" s="2094" t="s">
        <v>1935</v>
      </c>
      <c r="AC986" s="2094" t="s">
        <v>1951</v>
      </c>
      <c r="AD986" s="2093">
        <v>8</v>
      </c>
    </row>
    <row r="987">
      <c r="A987" s="2098"/>
      <c r="B987" s="2086" t="s">
        <v>1832</v>
      </c>
      <c r="C987" s="2086"/>
      <c r="D987" s="2151">
        <f>SUM(D985:D986)</f>
      </c>
      <c r="E987" s="2151">
        <f>SUM(E985:E986)</f>
      </c>
      <c r="F987" s="2151">
        <f t="shared" si="1952"/>
      </c>
      <c r="G987" s="2153">
        <f t="shared" si="1018"/>
      </c>
      <c r="H987" s="2153">
        <f t="shared" si="111"/>
      </c>
      <c r="I987" s="2153">
        <f t="shared" si="467"/>
      </c>
      <c r="J987" s="2153">
        <f t="shared" si="1876"/>
      </c>
      <c r="K987" s="2154">
        <f t="shared" si="2067"/>
      </c>
      <c r="L987" s="2154">
        <f t="shared" si="1436"/>
      </c>
      <c r="M987" s="2154">
        <f t="shared" si="1614"/>
      </c>
      <c r="N987" s="2154">
        <f t="shared" si="839"/>
      </c>
      <c r="O987" s="2155">
        <f t="shared" si="1196"/>
      </c>
      <c r="P987" s="2154">
        <f>AVERAGE(P985:P986)</f>
      </c>
      <c r="Q987" s="2151">
        <f>AVERAGE(Q985:Q986)</f>
      </c>
      <c r="R987" s="2151">
        <f t="shared" si="289"/>
      </c>
      <c r="S987" s="2155">
        <f>SUM(S985:S986)</f>
      </c>
      <c r="T987" s="2155">
        <f>SUM(T985:T986)</f>
      </c>
      <c r="U987" s="2155">
        <f>SUM(U985:U986)</f>
      </c>
      <c r="V987" s="2155">
        <f>SUM(V985:V986)</f>
      </c>
      <c r="W987" s="2155">
        <f>SUM(W985:W986)</f>
      </c>
      <c r="X987" s="2155">
        <f>SUM(X985:X986)</f>
      </c>
      <c r="Y987" s="2155">
        <f>SUM(Y985:Y986)</f>
      </c>
      <c r="Z987" s="2155">
        <f>SUM(Z985:Z986)</f>
      </c>
      <c r="AA987" s="2156">
        <f t="shared" si="645"/>
      </c>
      <c r="AB987" s="2121"/>
      <c r="AC987" s="2121"/>
      <c r="AD987" s="2122">
        <f>SUM(AD985:AD986)</f>
      </c>
    </row>
    <row r="988">
      <c r="A988" s="2098"/>
      <c r="B988" s="2095" t="s">
        <v>1833</v>
      </c>
      <c r="C988" s="2095"/>
      <c r="D988" s="2051">
        <f>D987+D984</f>
      </c>
      <c r="E988" s="2051">
        <f>E987+E984</f>
      </c>
      <c r="F988" s="2051">
        <f t="shared" si="1952"/>
      </c>
      <c r="G988" s="2046">
        <f t="shared" si="1018"/>
      </c>
      <c r="H988" s="2046">
        <f t="shared" si="111"/>
      </c>
      <c r="I988" s="2046">
        <f t="shared" si="467"/>
      </c>
      <c r="J988" s="2046">
        <f t="shared" si="1876"/>
      </c>
      <c r="K988" s="2047">
        <f t="shared" si="2067"/>
      </c>
      <c r="L988" s="2047">
        <f t="shared" si="1436"/>
      </c>
      <c r="M988" s="2047">
        <f t="shared" si="1614"/>
      </c>
      <c r="N988" s="2047">
        <f t="shared" si="839"/>
      </c>
      <c r="O988" s="2048">
        <f t="shared" si="1196"/>
      </c>
      <c r="P988" s="2157">
        <f>(P987+P984)/2</f>
      </c>
      <c r="Q988" s="2048">
        <f>(Q987+Q984)/2</f>
      </c>
      <c r="R988" s="2051">
        <f>(R987+R984)/2</f>
      </c>
      <c r="S988" s="2048">
        <f>S987+S984</f>
      </c>
      <c r="T988" s="2048">
        <f>T987+T984</f>
      </c>
      <c r="U988" s="2048">
        <f>U987+U984</f>
      </c>
      <c r="V988" s="2048">
        <f>V987+V984</f>
      </c>
      <c r="W988" s="2048">
        <f>W987+W984</f>
      </c>
      <c r="X988" s="2048">
        <f>X987+X984</f>
      </c>
      <c r="Y988" s="2048">
        <f>Y987+Y984</f>
      </c>
      <c r="Z988" s="2048">
        <f>Z987+Z984</f>
      </c>
      <c r="AA988" s="2158">
        <f t="shared" si="645"/>
      </c>
      <c r="AB988" s="2126"/>
      <c r="AC988" s="2126"/>
      <c r="AD988" s="2067">
        <f>AD987+AD984</f>
      </c>
    </row>
    <row r="989">
      <c r="A989" s="2105" t="s">
        <v>1834</v>
      </c>
      <c r="B989" s="2105" t="s">
        <v>1792</v>
      </c>
      <c r="C989" s="2105"/>
      <c r="D989" s="2106" t="s">
        <v>1793</v>
      </c>
      <c r="E989" s="2106"/>
      <c r="F989" s="2106"/>
      <c r="G989" s="2106"/>
      <c r="H989" s="2106"/>
      <c r="I989" s="2106"/>
      <c r="J989" s="2107" t="s">
        <v>1794</v>
      </c>
      <c r="K989" s="2107"/>
      <c r="L989" s="2107"/>
      <c r="M989" s="2107"/>
      <c r="N989" s="2107"/>
      <c r="O989" s="2107"/>
      <c r="P989" s="2107"/>
      <c r="Q989" s="2107"/>
      <c r="R989" s="2107"/>
      <c r="S989" s="2107"/>
      <c r="T989" s="2107"/>
      <c r="U989" s="2107"/>
      <c r="V989" s="2107"/>
      <c r="W989" s="2107"/>
      <c r="X989" s="2107"/>
      <c r="Y989" s="2107"/>
      <c r="Z989" s="2107"/>
      <c r="AA989" s="2107"/>
      <c r="AB989" s="2107"/>
      <c r="AC989" s="2107"/>
      <c r="AD989" s="2108"/>
    </row>
    <row r="990">
      <c r="A990" s="2105"/>
      <c r="B990" s="2129" t="s">
        <v>1795</v>
      </c>
      <c r="C990" s="2129" t="s">
        <v>1796</v>
      </c>
      <c r="D990" s="2130" t="s">
        <v>1797</v>
      </c>
      <c r="E990" s="2131" t="s">
        <v>1798</v>
      </c>
      <c r="F990" s="2130" t="s">
        <v>1799</v>
      </c>
      <c r="G990" s="2132" t="s">
        <v>1800</v>
      </c>
      <c r="H990" s="2132" t="s">
        <v>1801</v>
      </c>
      <c r="I990" s="2132" t="s">
        <v>1802</v>
      </c>
      <c r="J990" s="2133" t="s">
        <v>1803</v>
      </c>
      <c r="K990" s="2134" t="s">
        <v>1804</v>
      </c>
      <c r="L990" s="2134" t="s">
        <v>1805</v>
      </c>
      <c r="M990" s="2134" t="s">
        <v>1806</v>
      </c>
      <c r="N990" s="2134" t="s">
        <v>1807</v>
      </c>
      <c r="O990" s="2135" t="s">
        <v>1808</v>
      </c>
      <c r="P990" s="2134" t="s">
        <v>1809</v>
      </c>
      <c r="Q990" s="2135" t="s">
        <v>1810</v>
      </c>
      <c r="R990" s="2133" t="s">
        <v>1811</v>
      </c>
      <c r="S990" s="2135" t="s">
        <v>1812</v>
      </c>
      <c r="T990" s="2135" t="s">
        <v>1813</v>
      </c>
      <c r="U990" s="2135" t="s">
        <v>1814</v>
      </c>
      <c r="V990" s="2135" t="s">
        <v>1815</v>
      </c>
      <c r="W990" s="2135" t="s">
        <v>1816</v>
      </c>
      <c r="X990" s="2135" t="s">
        <v>1817</v>
      </c>
      <c r="Y990" s="2135" t="s">
        <v>1818</v>
      </c>
      <c r="Z990" s="2135" t="s">
        <v>1819</v>
      </c>
      <c r="AA990" s="2107" t="s">
        <v>1820</v>
      </c>
      <c r="AB990" s="2112" t="s">
        <v>1821</v>
      </c>
      <c r="AC990" s="2112" t="s">
        <v>1822</v>
      </c>
      <c r="AD990" s="2108" t="s">
        <v>1823</v>
      </c>
    </row>
    <row r="991">
      <c r="A991" s="2098" t="s">
        <v>1965</v>
      </c>
      <c r="B991" s="2136" t="s">
        <v>1825</v>
      </c>
      <c r="C991" s="2100" t="s">
        <v>1826</v>
      </c>
      <c r="D991" s="2137">
        <v>1220.71</v>
      </c>
      <c r="E991" s="2138">
        <v>0</v>
      </c>
      <c r="F991" s="2139">
        <f t="shared" ref="F991:F997" si="1953">E991*2200</f>
      </c>
      <c r="G991" s="2140">
        <f t="shared" ref="G991:G997" si="1019">F991/D991</f>
      </c>
      <c r="H991" s="2140">
        <f t="shared" ref="H991:H997" si="112">D991/E991</f>
      </c>
      <c r="I991" s="2140">
        <f t="shared" ref="I991:I997" si="468">F991/E991</f>
      </c>
      <c r="J991" s="2140">
        <f t="shared" ref="J991:J997" si="1877">D991/T991</f>
      </c>
      <c r="K991" s="2141">
        <f t="shared" ref="K991:K997" si="2068">O991/S991*1</f>
      </c>
      <c r="L991" s="2142">
        <f t="shared" ref="L991:L997" si="1437">T991/S991</f>
      </c>
      <c r="M991" s="2141">
        <f t="shared" ref="M991:M997" si="1615">V991/S991</f>
      </c>
      <c r="N991" s="2141">
        <f t="shared" ref="N991:N997" si="840">W991/V991</f>
      </c>
      <c r="O991" s="2143">
        <f t="shared" ref="O991:O997" si="1197">U991/P991</f>
      </c>
      <c r="P991" s="2144">
        <v>0.0108</v>
      </c>
      <c r="Q991" s="2145">
        <v>47</v>
      </c>
      <c r="R991" s="2140">
        <f t="shared" ref="R991:R996" si="290">(D991/S991)*1000</f>
      </c>
      <c r="S991" s="2143">
        <v>13606</v>
      </c>
      <c r="T991" s="2143">
        <v>221</v>
      </c>
      <c r="U991" s="2143">
        <v>48</v>
      </c>
      <c r="V991" s="2143">
        <v>225</v>
      </c>
      <c r="W991" s="2143">
        <v>21</v>
      </c>
      <c r="X991" s="2143">
        <v>3</v>
      </c>
      <c r="Y991" s="2143">
        <v>1</v>
      </c>
      <c r="Z991" s="2145">
        <v>12</v>
      </c>
      <c r="AA991" s="2146">
        <f t="shared" ref="AA991:AA997" si="646">AD991*1000/D991</f>
      </c>
      <c r="AB991" s="2094" t="s">
        <v>1935</v>
      </c>
      <c r="AC991" s="2094" t="s">
        <v>1966</v>
      </c>
      <c r="AD991" s="2093">
        <v>12</v>
      </c>
    </row>
    <row r="992">
      <c r="A992" s="2098"/>
      <c r="B992" s="2136" t="s">
        <v>1825</v>
      </c>
      <c r="C992" s="2136" t="s">
        <v>1828</v>
      </c>
      <c r="D992" s="2137">
        <v>1475.87</v>
      </c>
      <c r="E992" s="2138">
        <v>0</v>
      </c>
      <c r="F992" s="2139">
        <f t="shared" si="1953"/>
      </c>
      <c r="G992" s="2140">
        <f t="shared" si="1019"/>
      </c>
      <c r="H992" s="2140">
        <f t="shared" si="112"/>
      </c>
      <c r="I992" s="2140">
        <f t="shared" si="468"/>
      </c>
      <c r="J992" s="2140">
        <f t="shared" si="1877"/>
      </c>
      <c r="K992" s="2141">
        <f t="shared" si="2068"/>
      </c>
      <c r="L992" s="2141">
        <f t="shared" si="1437"/>
      </c>
      <c r="M992" s="2147">
        <f t="shared" si="1615"/>
      </c>
      <c r="N992" s="2147">
        <f t="shared" si="840"/>
      </c>
      <c r="O992" s="2148">
        <f t="shared" si="1197"/>
      </c>
      <c r="P992" s="2144">
        <v>0.0092</v>
      </c>
      <c r="Q992" s="2149">
        <v>55</v>
      </c>
      <c r="R992" s="2150">
        <f t="shared" si="290"/>
      </c>
      <c r="S992" s="2148">
        <v>16226</v>
      </c>
      <c r="T992" s="2148">
        <v>219</v>
      </c>
      <c r="U992" s="2148">
        <v>48</v>
      </c>
      <c r="V992" s="2148">
        <v>229</v>
      </c>
      <c r="W992" s="2148">
        <v>35</v>
      </c>
      <c r="X992" s="2149">
        <v>3</v>
      </c>
      <c r="Y992" s="2149">
        <v>1</v>
      </c>
      <c r="Z992" s="2149">
        <v>15</v>
      </c>
      <c r="AA992" s="2146">
        <f t="shared" si="646"/>
      </c>
      <c r="AB992" s="2094" t="s">
        <v>1935</v>
      </c>
      <c r="AC992" s="2094" t="s">
        <v>1966</v>
      </c>
      <c r="AD992" s="2093">
        <v>11</v>
      </c>
    </row>
    <row r="993">
      <c r="A993" s="2098"/>
      <c r="B993" s="2086" t="s">
        <v>1832</v>
      </c>
      <c r="C993" s="2086"/>
      <c r="D993" s="2151">
        <f>SUM(D991:D992)</f>
      </c>
      <c r="E993" s="2152">
        <f>SUM(E991:E992)</f>
      </c>
      <c r="F993" s="2151">
        <f t="shared" si="1953"/>
      </c>
      <c r="G993" s="2153">
        <f t="shared" si="1019"/>
      </c>
      <c r="H993" s="2153">
        <f t="shared" si="112"/>
      </c>
      <c r="I993" s="2153">
        <f t="shared" si="468"/>
      </c>
      <c r="J993" s="2153">
        <f t="shared" si="1877"/>
      </c>
      <c r="K993" s="2154">
        <f t="shared" si="2068"/>
      </c>
      <c r="L993" s="2154">
        <f t="shared" si="1437"/>
      </c>
      <c r="M993" s="2154">
        <f t="shared" si="1615"/>
      </c>
      <c r="N993" s="2154">
        <f t="shared" si="840"/>
      </c>
      <c r="O993" s="2155">
        <f t="shared" si="1197"/>
      </c>
      <c r="P993" s="2154">
        <f>AVERAGE(P991:P992)</f>
      </c>
      <c r="Q993" s="2151">
        <f>AVERAGE(Q991:Q992)</f>
      </c>
      <c r="R993" s="2153">
        <f t="shared" si="290"/>
      </c>
      <c r="S993" s="2155">
        <f>SUM(S991:S992)</f>
      </c>
      <c r="T993" s="2155">
        <f>SUM(T991:T992)</f>
      </c>
      <c r="U993" s="2155">
        <f>SUM(U991:U992)</f>
      </c>
      <c r="V993" s="2155">
        <f>SUM(V991:V992)</f>
      </c>
      <c r="W993" s="2155">
        <f>SUM(W991:W992)</f>
      </c>
      <c r="X993" s="2155">
        <f>SUM(X991:X992)</f>
      </c>
      <c r="Y993" s="2155">
        <f>SUM(Y991:Y992)</f>
      </c>
      <c r="Z993" s="2155">
        <f>SUM(Z991:Z992)</f>
      </c>
      <c r="AA993" s="2156">
        <f t="shared" si="646"/>
      </c>
      <c r="AB993" s="2121"/>
      <c r="AC993" s="2121"/>
      <c r="AD993" s="2122">
        <f>SUM(AD991:AD992)</f>
      </c>
    </row>
    <row r="994">
      <c r="A994" s="2098"/>
      <c r="B994" s="2136" t="s">
        <v>1829</v>
      </c>
      <c r="C994" s="2136" t="s">
        <v>1830</v>
      </c>
      <c r="D994" s="2137">
        <v>836.97</v>
      </c>
      <c r="E994" s="2138">
        <v>0</v>
      </c>
      <c r="F994" s="2139">
        <f t="shared" si="1953"/>
      </c>
      <c r="G994" s="2140">
        <f t="shared" si="1019"/>
      </c>
      <c r="H994" s="2140">
        <f t="shared" si="112"/>
      </c>
      <c r="I994" s="2140">
        <f t="shared" si="468"/>
      </c>
      <c r="J994" s="2140">
        <f t="shared" si="1877"/>
      </c>
      <c r="K994" s="2141">
        <f t="shared" si="2068"/>
      </c>
      <c r="L994" s="2141">
        <f t="shared" si="1437"/>
      </c>
      <c r="M994" s="2141">
        <f t="shared" si="1615"/>
      </c>
      <c r="N994" s="2141">
        <f t="shared" si="840"/>
      </c>
      <c r="O994" s="2143">
        <f t="shared" si="1197"/>
      </c>
      <c r="P994" s="2144">
        <v>0.0071</v>
      </c>
      <c r="Q994" s="2145">
        <v>61</v>
      </c>
      <c r="R994" s="2140">
        <f t="shared" si="290"/>
      </c>
      <c r="S994" s="2143">
        <v>9491</v>
      </c>
      <c r="T994" s="2143">
        <v>110</v>
      </c>
      <c r="U994" s="2143">
        <v>27</v>
      </c>
      <c r="V994" s="2143">
        <v>111</v>
      </c>
      <c r="W994" s="2143">
        <v>16</v>
      </c>
      <c r="X994" s="2143">
        <v>1</v>
      </c>
      <c r="Y994" s="2143">
        <v>0</v>
      </c>
      <c r="Z994" s="2145">
        <v>7</v>
      </c>
      <c r="AA994" s="2146">
        <f t="shared" si="646"/>
      </c>
      <c r="AB994" s="2094" t="s">
        <v>1935</v>
      </c>
      <c r="AC994" s="2094" t="s">
        <v>1966</v>
      </c>
      <c r="AD994" s="2093">
        <v>9</v>
      </c>
    </row>
    <row r="995">
      <c r="A995" s="2098"/>
      <c r="B995" s="2136" t="s">
        <v>1829</v>
      </c>
      <c r="C995" s="2136" t="s">
        <v>1831</v>
      </c>
      <c r="D995" s="2137">
        <v>720.2</v>
      </c>
      <c r="E995" s="2138">
        <v>0</v>
      </c>
      <c r="F995" s="2139">
        <f t="shared" si="1953"/>
      </c>
      <c r="G995" s="2140">
        <f t="shared" si="1019"/>
      </c>
      <c r="H995" s="2140">
        <f t="shared" si="112"/>
      </c>
      <c r="I995" s="2140">
        <f t="shared" si="468"/>
      </c>
      <c r="J995" s="2140">
        <f t="shared" si="1877"/>
      </c>
      <c r="K995" s="2141">
        <f t="shared" si="2068"/>
      </c>
      <c r="L995" s="2141">
        <f t="shared" si="1437"/>
      </c>
      <c r="M995" s="2141">
        <f t="shared" si="1615"/>
      </c>
      <c r="N995" s="2141">
        <f t="shared" si="840"/>
      </c>
      <c r="O995" s="2143">
        <f t="shared" si="1197"/>
      </c>
      <c r="P995" s="2144">
        <v>0.0167</v>
      </c>
      <c r="Q995" s="2145">
        <v>60</v>
      </c>
      <c r="R995" s="2140">
        <f t="shared" si="290"/>
      </c>
      <c r="S995" s="2143">
        <v>7339</v>
      </c>
      <c r="T995" s="2143">
        <v>160</v>
      </c>
      <c r="U995" s="2143">
        <v>36</v>
      </c>
      <c r="V995" s="2143">
        <v>162</v>
      </c>
      <c r="W995" s="2143">
        <v>13</v>
      </c>
      <c r="X995" s="2143">
        <v>1</v>
      </c>
      <c r="Y995" s="2143">
        <v>0</v>
      </c>
      <c r="Z995" s="2145">
        <v>12</v>
      </c>
      <c r="AA995" s="2146">
        <f t="shared" si="646"/>
      </c>
      <c r="AB995" s="2094" t="s">
        <v>1935</v>
      </c>
      <c r="AC995" s="2094" t="s">
        <v>1966</v>
      </c>
      <c r="AD995" s="2093">
        <v>10</v>
      </c>
    </row>
    <row r="996">
      <c r="A996" s="2098"/>
      <c r="B996" s="2086" t="s">
        <v>1832</v>
      </c>
      <c r="C996" s="2086"/>
      <c r="D996" s="2151">
        <f>SUM(D994:D995)</f>
      </c>
      <c r="E996" s="2151">
        <f>SUM(E994:E995)</f>
      </c>
      <c r="F996" s="2151">
        <f t="shared" si="1953"/>
      </c>
      <c r="G996" s="2153">
        <f t="shared" si="1019"/>
      </c>
      <c r="H996" s="2153">
        <f t="shared" si="112"/>
      </c>
      <c r="I996" s="2153">
        <f t="shared" si="468"/>
      </c>
      <c r="J996" s="2153">
        <f t="shared" si="1877"/>
      </c>
      <c r="K996" s="2154">
        <f t="shared" si="2068"/>
      </c>
      <c r="L996" s="2154">
        <f t="shared" si="1437"/>
      </c>
      <c r="M996" s="2154">
        <f t="shared" si="1615"/>
      </c>
      <c r="N996" s="2154">
        <f t="shared" si="840"/>
      </c>
      <c r="O996" s="2155">
        <f t="shared" si="1197"/>
      </c>
      <c r="P996" s="2154">
        <f>AVERAGE(P994:P995)</f>
      </c>
      <c r="Q996" s="2151">
        <f>AVERAGE(Q994:Q995)</f>
      </c>
      <c r="R996" s="2151">
        <f t="shared" si="290"/>
      </c>
      <c r="S996" s="2155">
        <f>SUM(S994:S995)</f>
      </c>
      <c r="T996" s="2155">
        <f>SUM(T994:T995)</f>
      </c>
      <c r="U996" s="2155">
        <f>SUM(U994:U995)</f>
      </c>
      <c r="V996" s="2155">
        <f>SUM(V994:V995)</f>
      </c>
      <c r="W996" s="2155">
        <f>SUM(W994:W995)</f>
      </c>
      <c r="X996" s="2155">
        <f>SUM(X994:X995)</f>
      </c>
      <c r="Y996" s="2155">
        <f>SUM(Y994:Y995)</f>
      </c>
      <c r="Z996" s="2155">
        <f>SUM(Z994:Z995)</f>
      </c>
      <c r="AA996" s="2156">
        <f t="shared" si="646"/>
      </c>
      <c r="AB996" s="2121"/>
      <c r="AC996" s="2121"/>
      <c r="AD996" s="2122">
        <f>SUM(AD994:AD995)</f>
      </c>
    </row>
    <row r="997">
      <c r="A997" s="2098"/>
      <c r="B997" s="2095" t="s">
        <v>1833</v>
      </c>
      <c r="C997" s="2095"/>
      <c r="D997" s="2051">
        <f>D996+D993</f>
      </c>
      <c r="E997" s="2051">
        <f>E996+E993</f>
      </c>
      <c r="F997" s="2051">
        <f t="shared" si="1953"/>
      </c>
      <c r="G997" s="2046">
        <f t="shared" si="1019"/>
      </c>
      <c r="H997" s="2046">
        <f t="shared" si="112"/>
      </c>
      <c r="I997" s="2046">
        <f t="shared" si="468"/>
      </c>
      <c r="J997" s="2046">
        <f t="shared" si="1877"/>
      </c>
      <c r="K997" s="2047">
        <f t="shared" si="2068"/>
      </c>
      <c r="L997" s="2047">
        <f t="shared" si="1437"/>
      </c>
      <c r="M997" s="2047">
        <f t="shared" si="1615"/>
      </c>
      <c r="N997" s="2047">
        <f t="shared" si="840"/>
      </c>
      <c r="O997" s="2048">
        <f t="shared" si="1197"/>
      </c>
      <c r="P997" s="2157">
        <f>(P996+P993)/2</f>
      </c>
      <c r="Q997" s="2048">
        <f>(Q996+Q993)/2</f>
      </c>
      <c r="R997" s="2051">
        <f>(R996+R993)/2</f>
      </c>
      <c r="S997" s="2048">
        <f>S996+S993</f>
      </c>
      <c r="T997" s="2048">
        <f>T996+T993</f>
      </c>
      <c r="U997" s="2048">
        <f>U996+U993</f>
      </c>
      <c r="V997" s="2048">
        <f>V996+V993</f>
      </c>
      <c r="W997" s="2048">
        <f>W996+W993</f>
      </c>
      <c r="X997" s="2048">
        <f>X996+X993</f>
      </c>
      <c r="Y997" s="2048">
        <f>Y996+Y993</f>
      </c>
      <c r="Z997" s="2048">
        <f>Z996+Z993</f>
      </c>
      <c r="AA997" s="2158">
        <f t="shared" si="646"/>
      </c>
      <c r="AB997" s="2126"/>
      <c r="AC997" s="2126"/>
      <c r="AD997" s="2067">
        <f>AD996+AD993</f>
      </c>
    </row>
    <row r="998">
      <c r="A998" s="2105" t="s">
        <v>1834</v>
      </c>
      <c r="B998" s="2105" t="s">
        <v>1792</v>
      </c>
      <c r="C998" s="2105"/>
      <c r="D998" s="2106" t="s">
        <v>1793</v>
      </c>
      <c r="E998" s="2106"/>
      <c r="F998" s="2106"/>
      <c r="G998" s="2106"/>
      <c r="H998" s="2106"/>
      <c r="I998" s="2106"/>
      <c r="J998" s="2107" t="s">
        <v>1794</v>
      </c>
      <c r="K998" s="2107"/>
      <c r="L998" s="2107"/>
      <c r="M998" s="2107"/>
      <c r="N998" s="2107"/>
      <c r="O998" s="2107"/>
      <c r="P998" s="2107"/>
      <c r="Q998" s="2107"/>
      <c r="R998" s="2107"/>
      <c r="S998" s="2107"/>
      <c r="T998" s="2107"/>
      <c r="U998" s="2107"/>
      <c r="V998" s="2107"/>
      <c r="W998" s="2107"/>
      <c r="X998" s="2107"/>
      <c r="Y998" s="2107"/>
      <c r="Z998" s="2107"/>
      <c r="AA998" s="2107"/>
      <c r="AB998" s="2107"/>
      <c r="AC998" s="2107"/>
      <c r="AD998" s="2108"/>
    </row>
    <row r="999">
      <c r="A999" s="2105"/>
      <c r="B999" s="2129" t="s">
        <v>1795</v>
      </c>
      <c r="C999" s="2129" t="s">
        <v>1796</v>
      </c>
      <c r="D999" s="2130" t="s">
        <v>1797</v>
      </c>
      <c r="E999" s="2131" t="s">
        <v>1798</v>
      </c>
      <c r="F999" s="2130" t="s">
        <v>1799</v>
      </c>
      <c r="G999" s="2132" t="s">
        <v>1800</v>
      </c>
      <c r="H999" s="2132" t="s">
        <v>1801</v>
      </c>
      <c r="I999" s="2132" t="s">
        <v>1802</v>
      </c>
      <c r="J999" s="2133" t="s">
        <v>1803</v>
      </c>
      <c r="K999" s="2134" t="s">
        <v>1804</v>
      </c>
      <c r="L999" s="2134" t="s">
        <v>1805</v>
      </c>
      <c r="M999" s="2134" t="s">
        <v>1806</v>
      </c>
      <c r="N999" s="2134" t="s">
        <v>1807</v>
      </c>
      <c r="O999" s="2135" t="s">
        <v>1808</v>
      </c>
      <c r="P999" s="2134" t="s">
        <v>1809</v>
      </c>
      <c r="Q999" s="2135" t="s">
        <v>1810</v>
      </c>
      <c r="R999" s="2133" t="s">
        <v>1811</v>
      </c>
      <c r="S999" s="2135" t="s">
        <v>1812</v>
      </c>
      <c r="T999" s="2135" t="s">
        <v>1813</v>
      </c>
      <c r="U999" s="2135" t="s">
        <v>1814</v>
      </c>
      <c r="V999" s="2135" t="s">
        <v>1815</v>
      </c>
      <c r="W999" s="2135" t="s">
        <v>1816</v>
      </c>
      <c r="X999" s="2135" t="s">
        <v>1817</v>
      </c>
      <c r="Y999" s="2135" t="s">
        <v>1818</v>
      </c>
      <c r="Z999" s="2135" t="s">
        <v>1819</v>
      </c>
      <c r="AA999" s="2107" t="s">
        <v>1820</v>
      </c>
      <c r="AB999" s="2112" t="s">
        <v>1821</v>
      </c>
      <c r="AC999" s="2112" t="s">
        <v>1822</v>
      </c>
      <c r="AD999" s="2108" t="s">
        <v>1823</v>
      </c>
    </row>
    <row r="1000">
      <c r="A1000" s="2098" t="s">
        <v>1967</v>
      </c>
      <c r="B1000" s="2136" t="s">
        <v>1847</v>
      </c>
      <c r="C1000" s="2100" t="s">
        <v>1968</v>
      </c>
      <c r="D1000" s="2137">
        <v>721.57</v>
      </c>
      <c r="E1000" s="2138">
        <v>0</v>
      </c>
      <c r="F1000" s="2139">
        <f t="shared" ref="F1000:F1006" si="1954">E1000*2200</f>
      </c>
      <c r="G1000" s="2140">
        <f t="shared" ref="G1000:G1006" si="1020">F1000/D1000</f>
      </c>
      <c r="H1000" s="2140">
        <f t="shared" ref="H1000:H1006" si="113">D1000/E1000</f>
      </c>
      <c r="I1000" s="2140">
        <f t="shared" ref="I1000:I1006" si="469">F1000/E1000</f>
      </c>
      <c r="J1000" s="2140">
        <f t="shared" ref="J1000:J1006" si="1878">D1000/T1000</f>
      </c>
      <c r="K1000" s="2141">
        <f t="shared" ref="K1000:K1006" si="2069">O1000/S1000*1</f>
      </c>
      <c r="L1000" s="2142">
        <f t="shared" ref="L1000:L1006" si="1438">T1000/S1000</f>
      </c>
      <c r="M1000" s="2141">
        <f t="shared" ref="M1000:M1006" si="1616">V1000/S1000</f>
      </c>
      <c r="N1000" s="2141">
        <f t="shared" ref="N1000:N1006" si="841">W1000/V1000</f>
      </c>
      <c r="O1000" s="2143">
        <f t="shared" ref="O1000:O1006" si="1198">U1000/P1000</f>
      </c>
      <c r="P1000" s="2144">
        <v>0.0024</v>
      </c>
      <c r="Q1000" s="2145">
        <v>17</v>
      </c>
      <c r="R1000" s="2140">
        <f t="shared" ref="R1000:R1005" si="291">(D1000/S1000)*1000</f>
      </c>
      <c r="S1000" s="2143">
        <v>7958</v>
      </c>
      <c r="T1000" s="2143">
        <v>164</v>
      </c>
      <c r="U1000" s="2143">
        <v>6</v>
      </c>
      <c r="V1000" s="2143">
        <v>165</v>
      </c>
      <c r="W1000" s="2143">
        <v>2</v>
      </c>
      <c r="X1000" s="2143">
        <v>0</v>
      </c>
      <c r="Y1000" s="2143">
        <v>0</v>
      </c>
      <c r="Z1000" s="2145">
        <v>2</v>
      </c>
      <c r="AA1000" s="2146">
        <f t="shared" ref="AA1000:AA1006" si="647">AD1000*1000/D1000</f>
      </c>
      <c r="AB1000" s="2094" t="s">
        <v>1935</v>
      </c>
      <c r="AC1000" s="2094" t="s">
        <v>1951</v>
      </c>
      <c r="AD1000" s="2093">
        <v>2</v>
      </c>
    </row>
    <row r="1001">
      <c r="A1001" s="2098"/>
      <c r="B1001" s="2136" t="s">
        <v>1847</v>
      </c>
      <c r="C1001" s="2136" t="s">
        <v>1828</v>
      </c>
      <c r="D1001" s="2137">
        <v>601.69</v>
      </c>
      <c r="E1001" s="2138">
        <v>0</v>
      </c>
      <c r="F1001" s="2139">
        <f t="shared" si="1954"/>
      </c>
      <c r="G1001" s="2140">
        <f t="shared" si="1020"/>
      </c>
      <c r="H1001" s="2140">
        <f t="shared" si="113"/>
      </c>
      <c r="I1001" s="2140">
        <f t="shared" si="469"/>
      </c>
      <c r="J1001" s="2140">
        <f t="shared" si="1878"/>
      </c>
      <c r="K1001" s="2141">
        <f t="shared" si="2069"/>
      </c>
      <c r="L1001" s="2141">
        <f t="shared" si="1438"/>
      </c>
      <c r="M1001" s="2147">
        <f t="shared" si="1616"/>
      </c>
      <c r="N1001" s="2147">
        <f t="shared" si="841"/>
      </c>
      <c r="O1001" s="2148">
        <f t="shared" si="1198"/>
      </c>
      <c r="P1001" s="2144">
        <v>0.0039</v>
      </c>
      <c r="Q1001" s="2149">
        <v>15</v>
      </c>
      <c r="R1001" s="2150">
        <f t="shared" si="291"/>
      </c>
      <c r="S1001" s="2148">
        <v>6390</v>
      </c>
      <c r="T1001" s="2148">
        <v>226</v>
      </c>
      <c r="U1001" s="2148">
        <v>10</v>
      </c>
      <c r="V1001" s="2148">
        <v>248</v>
      </c>
      <c r="W1001" s="2148">
        <v>6</v>
      </c>
      <c r="X1001" s="2149">
        <v>1</v>
      </c>
      <c r="Y1001" s="2149">
        <v>0</v>
      </c>
      <c r="Z1001" s="2149">
        <v>0</v>
      </c>
      <c r="AA1001" s="2146">
        <f t="shared" si="647"/>
      </c>
      <c r="AB1001" s="2094" t="s">
        <v>1935</v>
      </c>
      <c r="AC1001" s="2094" t="s">
        <v>1951</v>
      </c>
      <c r="AD1001" s="2093">
        <v>3</v>
      </c>
    </row>
    <row r="1002">
      <c r="A1002" s="2098"/>
      <c r="B1002" s="2086" t="s">
        <v>1832</v>
      </c>
      <c r="C1002" s="2086"/>
      <c r="D1002" s="2151">
        <f>SUM(D1000:D1001)</f>
      </c>
      <c r="E1002" s="2152">
        <f>SUM(E1000:E1001)</f>
      </c>
      <c r="F1002" s="2151">
        <f t="shared" si="1954"/>
      </c>
      <c r="G1002" s="2153">
        <f t="shared" si="1020"/>
      </c>
      <c r="H1002" s="2153">
        <f t="shared" si="113"/>
      </c>
      <c r="I1002" s="2153">
        <f t="shared" si="469"/>
      </c>
      <c r="J1002" s="2153">
        <f t="shared" si="1878"/>
      </c>
      <c r="K1002" s="2154">
        <f t="shared" si="2069"/>
      </c>
      <c r="L1002" s="2154">
        <f t="shared" si="1438"/>
      </c>
      <c r="M1002" s="2154">
        <f t="shared" si="1616"/>
      </c>
      <c r="N1002" s="2154">
        <f t="shared" si="841"/>
      </c>
      <c r="O1002" s="2155">
        <f t="shared" si="1198"/>
      </c>
      <c r="P1002" s="2154">
        <f>AVERAGE(P1000:P1001)</f>
      </c>
      <c r="Q1002" s="2151">
        <f>AVERAGE(Q1000:Q1001)</f>
      </c>
      <c r="R1002" s="2153">
        <f t="shared" si="291"/>
      </c>
      <c r="S1002" s="2155">
        <f>SUM(S1000:S1001)</f>
      </c>
      <c r="T1002" s="2155">
        <f>SUM(T1000:T1001)</f>
      </c>
      <c r="U1002" s="2155">
        <f>SUM(U1000:U1001)</f>
      </c>
      <c r="V1002" s="2155">
        <f>SUM(V1000:V1001)</f>
      </c>
      <c r="W1002" s="2155">
        <f>SUM(W1000:W1001)</f>
      </c>
      <c r="X1002" s="2155">
        <f>SUM(X1000:X1001)</f>
      </c>
      <c r="Y1002" s="2155">
        <f>SUM(Y1000:Y1001)</f>
      </c>
      <c r="Z1002" s="2155">
        <f>SUM(Z1000:Z1001)</f>
      </c>
      <c r="AA1002" s="2156">
        <f t="shared" si="647"/>
      </c>
      <c r="AB1002" s="2121"/>
      <c r="AC1002" s="2121"/>
      <c r="AD1002" s="2122">
        <f>SUM(AD1000:AD1001)</f>
      </c>
    </row>
    <row r="1003">
      <c r="A1003" s="2098"/>
      <c r="B1003" s="2136" t="s">
        <v>1837</v>
      </c>
      <c r="C1003" s="2136" t="s">
        <v>1830</v>
      </c>
      <c r="D1003" s="2137">
        <v>1198.32</v>
      </c>
      <c r="E1003" s="2138">
        <v>1</v>
      </c>
      <c r="F1003" s="2139">
        <f t="shared" si="1954"/>
      </c>
      <c r="G1003" s="2140">
        <f t="shared" si="1020"/>
      </c>
      <c r="H1003" s="2140">
        <f t="shared" si="113"/>
      </c>
      <c r="I1003" s="2140">
        <f t="shared" si="469"/>
      </c>
      <c r="J1003" s="2140">
        <f t="shared" si="1878"/>
      </c>
      <c r="K1003" s="2141">
        <f t="shared" si="2069"/>
      </c>
      <c r="L1003" s="2141">
        <f t="shared" si="1438"/>
      </c>
      <c r="M1003" s="2141">
        <f t="shared" si="1616"/>
      </c>
      <c r="N1003" s="2141">
        <f t="shared" si="841"/>
      </c>
      <c r="O1003" s="2143">
        <f t="shared" si="1198"/>
      </c>
      <c r="P1003" s="2144">
        <v>0.0148</v>
      </c>
      <c r="Q1003" s="2145">
        <v>28</v>
      </c>
      <c r="R1003" s="2140">
        <f t="shared" si="291"/>
      </c>
      <c r="S1003" s="2143">
        <v>9686</v>
      </c>
      <c r="T1003" s="2143">
        <v>278</v>
      </c>
      <c r="U1003" s="2143">
        <v>30</v>
      </c>
      <c r="V1003" s="2143">
        <v>278</v>
      </c>
      <c r="W1003" s="2143">
        <v>28</v>
      </c>
      <c r="X1003" s="2143">
        <v>2</v>
      </c>
      <c r="Y1003" s="2143">
        <v>0</v>
      </c>
      <c r="Z1003" s="2145">
        <v>12</v>
      </c>
      <c r="AA1003" s="2146">
        <f t="shared" si="647"/>
      </c>
      <c r="AB1003" s="2094" t="s">
        <v>1935</v>
      </c>
      <c r="AC1003" s="2094" t="s">
        <v>1951</v>
      </c>
      <c r="AD1003" s="2093">
        <v>16</v>
      </c>
    </row>
    <row r="1004">
      <c r="A1004" s="2098"/>
      <c r="B1004" s="2136" t="s">
        <v>1837</v>
      </c>
      <c r="C1004" s="2136" t="s">
        <v>1831</v>
      </c>
      <c r="D1004" s="2137">
        <v>1120.62</v>
      </c>
      <c r="E1004" s="2138">
        <v>1</v>
      </c>
      <c r="F1004" s="2139">
        <f t="shared" si="1954"/>
      </c>
      <c r="G1004" s="2140">
        <f t="shared" si="1020"/>
      </c>
      <c r="H1004" s="2140">
        <f t="shared" si="113"/>
      </c>
      <c r="I1004" s="2140">
        <f t="shared" si="469"/>
      </c>
      <c r="J1004" s="2140">
        <f t="shared" si="1878"/>
      </c>
      <c r="K1004" s="2141">
        <f t="shared" si="2069"/>
      </c>
      <c r="L1004" s="2141">
        <f t="shared" si="1438"/>
      </c>
      <c r="M1004" s="2141">
        <f t="shared" si="1616"/>
      </c>
      <c r="N1004" s="2141">
        <f t="shared" si="841"/>
      </c>
      <c r="O1004" s="2143">
        <f t="shared" si="1198"/>
      </c>
      <c r="P1004" s="2144">
        <v>0.0427</v>
      </c>
      <c r="Q1004" s="2145">
        <v>39</v>
      </c>
      <c r="R1004" s="2140">
        <f t="shared" si="291"/>
      </c>
      <c r="S1004" s="2143">
        <v>9875</v>
      </c>
      <c r="T1004" s="2143">
        <v>181</v>
      </c>
      <c r="U1004" s="2143">
        <v>50</v>
      </c>
      <c r="V1004" s="2143">
        <v>188</v>
      </c>
      <c r="W1004" s="2143">
        <v>24</v>
      </c>
      <c r="X1004" s="2143">
        <v>5</v>
      </c>
      <c r="Y1004" s="2143">
        <v>0</v>
      </c>
      <c r="Z1004" s="2145">
        <v>18</v>
      </c>
      <c r="AA1004" s="2146">
        <f t="shared" si="647"/>
      </c>
      <c r="AB1004" s="2094" t="s">
        <v>1935</v>
      </c>
      <c r="AC1004" s="2094" t="s">
        <v>1966</v>
      </c>
      <c r="AD1004" s="2093">
        <v>16</v>
      </c>
    </row>
    <row r="1005">
      <c r="A1005" s="2098"/>
      <c r="B1005" s="2086" t="s">
        <v>1832</v>
      </c>
      <c r="C1005" s="2086"/>
      <c r="D1005" s="2151">
        <f>SUM(D1003:D1004)</f>
      </c>
      <c r="E1005" s="2151">
        <f>SUM(E1003:E1004)</f>
      </c>
      <c r="F1005" s="2151">
        <f t="shared" si="1954"/>
      </c>
      <c r="G1005" s="2153">
        <f t="shared" si="1020"/>
      </c>
      <c r="H1005" s="2153">
        <f t="shared" si="113"/>
      </c>
      <c r="I1005" s="2153">
        <f t="shared" si="469"/>
      </c>
      <c r="J1005" s="2153">
        <f t="shared" si="1878"/>
      </c>
      <c r="K1005" s="2154">
        <f t="shared" si="2069"/>
      </c>
      <c r="L1005" s="2154">
        <f t="shared" si="1438"/>
      </c>
      <c r="M1005" s="2154">
        <f t="shared" si="1616"/>
      </c>
      <c r="N1005" s="2154">
        <f t="shared" si="841"/>
      </c>
      <c r="O1005" s="2155">
        <f t="shared" si="1198"/>
      </c>
      <c r="P1005" s="2154">
        <f>AVERAGE(P1003:P1004)</f>
      </c>
      <c r="Q1005" s="2151">
        <f>AVERAGE(Q1003:Q1004)</f>
      </c>
      <c r="R1005" s="2151">
        <f t="shared" si="291"/>
      </c>
      <c r="S1005" s="2155">
        <f>SUM(S1003:S1004)</f>
      </c>
      <c r="T1005" s="2155">
        <f>SUM(T1003:T1004)</f>
      </c>
      <c r="U1005" s="2155">
        <f>SUM(U1003:U1004)</f>
      </c>
      <c r="V1005" s="2155">
        <f>SUM(V1003:V1004)</f>
      </c>
      <c r="W1005" s="2155">
        <f>SUM(W1003:W1004)</f>
      </c>
      <c r="X1005" s="2155">
        <f>SUM(X1003:X1004)</f>
      </c>
      <c r="Y1005" s="2155">
        <f>SUM(Y1003:Y1004)</f>
      </c>
      <c r="Z1005" s="2155">
        <f>SUM(Z1003:Z1004)</f>
      </c>
      <c r="AA1005" s="2156">
        <f t="shared" si="647"/>
      </c>
      <c r="AB1005" s="2121"/>
      <c r="AC1005" s="2121"/>
      <c r="AD1005" s="2122">
        <f>SUM(AD1003:AD1004)</f>
      </c>
    </row>
    <row r="1006">
      <c r="A1006" s="2098"/>
      <c r="B1006" s="2095" t="s">
        <v>1833</v>
      </c>
      <c r="C1006" s="2095"/>
      <c r="D1006" s="2051">
        <f>D1005+D1002</f>
      </c>
      <c r="E1006" s="2051">
        <f>E1005+E1002</f>
      </c>
      <c r="F1006" s="2051">
        <f t="shared" si="1954"/>
      </c>
      <c r="G1006" s="2046">
        <f t="shared" si="1020"/>
      </c>
      <c r="H1006" s="2046">
        <f t="shared" si="113"/>
      </c>
      <c r="I1006" s="2046">
        <f t="shared" si="469"/>
      </c>
      <c r="J1006" s="2046">
        <f t="shared" si="1878"/>
      </c>
      <c r="K1006" s="2047">
        <f t="shared" si="2069"/>
      </c>
      <c r="L1006" s="2047">
        <f t="shared" si="1438"/>
      </c>
      <c r="M1006" s="2047">
        <f t="shared" si="1616"/>
      </c>
      <c r="N1006" s="2047">
        <f t="shared" si="841"/>
      </c>
      <c r="O1006" s="2048">
        <f t="shared" si="1198"/>
      </c>
      <c r="P1006" s="2157">
        <f>(P1005+P1002)/2</f>
      </c>
      <c r="Q1006" s="2048">
        <f>(Q1005+Q1002)/2</f>
      </c>
      <c r="R1006" s="2051">
        <f>(R1005+R1002)/2</f>
      </c>
      <c r="S1006" s="2048">
        <f>S1005+S1002</f>
      </c>
      <c r="T1006" s="2048">
        <f>T1005+T1002</f>
      </c>
      <c r="U1006" s="2048">
        <f>U1005+U1002</f>
      </c>
      <c r="V1006" s="2048">
        <f>V1005+V1002</f>
      </c>
      <c r="W1006" s="2048">
        <f>W1005+W1002</f>
      </c>
      <c r="X1006" s="2048">
        <f>X1005+X1002</f>
      </c>
      <c r="Y1006" s="2048">
        <f>Y1005+Y1002</f>
      </c>
      <c r="Z1006" s="2048">
        <f>Z1005+Z1002</f>
      </c>
      <c r="AA1006" s="2158">
        <f t="shared" si="647"/>
      </c>
      <c r="AB1006" s="2126"/>
      <c r="AC1006" s="2126"/>
      <c r="AD1006" s="2067">
        <f>AD1005+AD1002</f>
      </c>
    </row>
    <row r="1007">
      <c r="A1007" s="2105" t="s">
        <v>1834</v>
      </c>
      <c r="B1007" s="2105" t="s">
        <v>1792</v>
      </c>
      <c r="C1007" s="2105"/>
      <c r="D1007" s="2106" t="s">
        <v>1793</v>
      </c>
      <c r="E1007" s="2106"/>
      <c r="F1007" s="2106"/>
      <c r="G1007" s="2106"/>
      <c r="H1007" s="2106"/>
      <c r="I1007" s="2106"/>
      <c r="J1007" s="2107" t="s">
        <v>1794</v>
      </c>
      <c r="K1007" s="2107"/>
      <c r="L1007" s="2107"/>
      <c r="M1007" s="2107"/>
      <c r="N1007" s="2107"/>
      <c r="O1007" s="2107"/>
      <c r="P1007" s="2107"/>
      <c r="Q1007" s="2107"/>
      <c r="R1007" s="2107"/>
      <c r="S1007" s="2107"/>
      <c r="T1007" s="2107"/>
      <c r="U1007" s="2107"/>
      <c r="V1007" s="2107"/>
      <c r="W1007" s="2107"/>
      <c r="X1007" s="2107"/>
      <c r="Y1007" s="2107"/>
      <c r="Z1007" s="2107"/>
      <c r="AA1007" s="2107"/>
      <c r="AB1007" s="2107"/>
      <c r="AC1007" s="2107"/>
      <c r="AD1007" s="2108"/>
    </row>
    <row r="1008">
      <c r="A1008" s="2105"/>
      <c r="B1008" s="2129" t="s">
        <v>1795</v>
      </c>
      <c r="C1008" s="2129" t="s">
        <v>1796</v>
      </c>
      <c r="D1008" s="2130" t="s">
        <v>1797</v>
      </c>
      <c r="E1008" s="2131" t="s">
        <v>1798</v>
      </c>
      <c r="F1008" s="2130" t="s">
        <v>1799</v>
      </c>
      <c r="G1008" s="2132" t="s">
        <v>1800</v>
      </c>
      <c r="H1008" s="2132" t="s">
        <v>1801</v>
      </c>
      <c r="I1008" s="2132" t="s">
        <v>1802</v>
      </c>
      <c r="J1008" s="2133" t="s">
        <v>1803</v>
      </c>
      <c r="K1008" s="2134" t="s">
        <v>1804</v>
      </c>
      <c r="L1008" s="2134" t="s">
        <v>1805</v>
      </c>
      <c r="M1008" s="2134" t="s">
        <v>1806</v>
      </c>
      <c r="N1008" s="2134" t="s">
        <v>1807</v>
      </c>
      <c r="O1008" s="2135" t="s">
        <v>1808</v>
      </c>
      <c r="P1008" s="2134" t="s">
        <v>1809</v>
      </c>
      <c r="Q1008" s="2135" t="s">
        <v>1810</v>
      </c>
      <c r="R1008" s="2133" t="s">
        <v>1811</v>
      </c>
      <c r="S1008" s="2135" t="s">
        <v>1812</v>
      </c>
      <c r="T1008" s="2135" t="s">
        <v>1813</v>
      </c>
      <c r="U1008" s="2135" t="s">
        <v>1814</v>
      </c>
      <c r="V1008" s="2135" t="s">
        <v>1815</v>
      </c>
      <c r="W1008" s="2135" t="s">
        <v>1816</v>
      </c>
      <c r="X1008" s="2135" t="s">
        <v>1817</v>
      </c>
      <c r="Y1008" s="2135" t="s">
        <v>1818</v>
      </c>
      <c r="Z1008" s="2135" t="s">
        <v>1819</v>
      </c>
      <c r="AA1008" s="2107" t="s">
        <v>1820</v>
      </c>
      <c r="AB1008" s="2112" t="s">
        <v>1821</v>
      </c>
      <c r="AC1008" s="2112" t="s">
        <v>1822</v>
      </c>
      <c r="AD1008" s="2108" t="s">
        <v>1823</v>
      </c>
    </row>
    <row r="1009">
      <c r="A1009" s="2098" t="s">
        <v>1969</v>
      </c>
      <c r="B1009" s="2136" t="s">
        <v>1847</v>
      </c>
      <c r="C1009" s="2100" t="s">
        <v>1968</v>
      </c>
      <c r="D1009" s="2137">
        <v>1228.76</v>
      </c>
      <c r="E1009" s="2138">
        <v>0</v>
      </c>
      <c r="F1009" s="2139">
        <f t="shared" ref="F1009:F1015" si="1955">E1009*2200</f>
      </c>
      <c r="G1009" s="2140">
        <f t="shared" ref="G1009:G1015" si="1021">F1009/D1009</f>
      </c>
      <c r="H1009" s="2140">
        <f t="shared" ref="H1009:H1015" si="114">D1009/E1009</f>
      </c>
      <c r="I1009" s="2140">
        <f t="shared" ref="I1009:I1015" si="470">F1009/E1009</f>
      </c>
      <c r="J1009" s="2140">
        <f t="shared" ref="J1009:J1015" si="1879">D1009/T1009</f>
      </c>
      <c r="K1009" s="2141">
        <f t="shared" ref="K1009:K1015" si="2070">O1009/S1009*1</f>
      </c>
      <c r="L1009" s="2142">
        <f t="shared" ref="L1009:L1015" si="1439">T1009/S1009</f>
      </c>
      <c r="M1009" s="2141">
        <f t="shared" ref="M1009:M1015" si="1617">V1009/S1009</f>
      </c>
      <c r="N1009" s="2141">
        <f t="shared" ref="N1009:N1015" si="842">W1009/V1009</f>
      </c>
      <c r="O1009" s="2143">
        <f t="shared" ref="O1009:O1015" si="1199">U1009/P1009</f>
      </c>
      <c r="P1009" s="2144">
        <v>0.0178</v>
      </c>
      <c r="Q1009" s="2145">
        <v>72</v>
      </c>
      <c r="R1009" s="2140">
        <f t="shared" ref="R1009:R1014" si="292">(D1009/S1009)*1000</f>
      </c>
      <c r="S1009" s="2143">
        <v>11852</v>
      </c>
      <c r="T1009" s="2143">
        <v>169</v>
      </c>
      <c r="U1009" s="2143">
        <v>54</v>
      </c>
      <c r="V1009" s="2143">
        <v>170</v>
      </c>
      <c r="W1009" s="2143">
        <v>33</v>
      </c>
      <c r="X1009" s="2143">
        <v>2</v>
      </c>
      <c r="Y1009" s="2143">
        <v>0</v>
      </c>
      <c r="Z1009" s="2145">
        <v>17</v>
      </c>
      <c r="AA1009" s="2146">
        <f t="shared" ref="AA1009:AA1015" si="648">AD1009*1000/D1009</f>
      </c>
      <c r="AB1009" s="2094" t="s">
        <v>1935</v>
      </c>
      <c r="AC1009" s="2094" t="s">
        <v>1951</v>
      </c>
      <c r="AD1009" s="2093">
        <v>13</v>
      </c>
    </row>
    <row r="1010">
      <c r="A1010" s="2098"/>
      <c r="B1010" s="2136" t="s">
        <v>1847</v>
      </c>
      <c r="C1010" s="2136" t="s">
        <v>1828</v>
      </c>
      <c r="D1010" s="2137">
        <v>1009.02</v>
      </c>
      <c r="E1010" s="2138">
        <v>0</v>
      </c>
      <c r="F1010" s="2139">
        <f t="shared" si="1955"/>
      </c>
      <c r="G1010" s="2140">
        <f t="shared" si="1021"/>
      </c>
      <c r="H1010" s="2140">
        <f t="shared" si="114"/>
      </c>
      <c r="I1010" s="2140">
        <f t="shared" si="470"/>
      </c>
      <c r="J1010" s="2140">
        <f t="shared" si="1879"/>
      </c>
      <c r="K1010" s="2141">
        <f t="shared" si="2070"/>
      </c>
      <c r="L1010" s="2141">
        <f t="shared" si="1439"/>
      </c>
      <c r="M1010" s="2147">
        <f t="shared" si="1617"/>
      </c>
      <c r="N1010" s="2147">
        <f t="shared" si="842"/>
      </c>
      <c r="O1010" s="2148">
        <f t="shared" si="1199"/>
      </c>
      <c r="P1010" s="2144">
        <v>0.0111</v>
      </c>
      <c r="Q1010" s="2149">
        <v>64</v>
      </c>
      <c r="R1010" s="2150">
        <f t="shared" si="292"/>
      </c>
      <c r="S1010" s="2148">
        <v>10545</v>
      </c>
      <c r="T1010" s="2148">
        <v>131</v>
      </c>
      <c r="U1010" s="2148">
        <v>44</v>
      </c>
      <c r="V1010" s="2148">
        <v>128</v>
      </c>
      <c r="W1010" s="2148">
        <v>21</v>
      </c>
      <c r="X1010" s="2149">
        <v>1</v>
      </c>
      <c r="Y1010" s="2149">
        <v>0</v>
      </c>
      <c r="Z1010" s="2149">
        <v>8</v>
      </c>
      <c r="AA1010" s="2146">
        <f t="shared" si="648"/>
      </c>
      <c r="AB1010" s="2094" t="s">
        <v>1935</v>
      </c>
      <c r="AC1010" s="2094" t="s">
        <v>1951</v>
      </c>
      <c r="AD1010" s="2093">
        <v>12</v>
      </c>
    </row>
    <row r="1011">
      <c r="A1011" s="2098"/>
      <c r="B1011" s="2086" t="s">
        <v>1832</v>
      </c>
      <c r="C1011" s="2086"/>
      <c r="D1011" s="2151">
        <f>SUM(D1009:D1010)</f>
      </c>
      <c r="E1011" s="2152">
        <f>SUM(E1009:E1010)</f>
      </c>
      <c r="F1011" s="2151">
        <f t="shared" si="1955"/>
      </c>
      <c r="G1011" s="2153">
        <f t="shared" si="1021"/>
      </c>
      <c r="H1011" s="2153">
        <f t="shared" si="114"/>
      </c>
      <c r="I1011" s="2153">
        <f t="shared" si="470"/>
      </c>
      <c r="J1011" s="2153">
        <f t="shared" si="1879"/>
      </c>
      <c r="K1011" s="2154">
        <f t="shared" si="2070"/>
      </c>
      <c r="L1011" s="2154">
        <f t="shared" si="1439"/>
      </c>
      <c r="M1011" s="2154">
        <f t="shared" si="1617"/>
      </c>
      <c r="N1011" s="2154">
        <f t="shared" si="842"/>
      </c>
      <c r="O1011" s="2155">
        <f t="shared" si="1199"/>
      </c>
      <c r="P1011" s="2154">
        <f>AVERAGE(P1009:P1010)</f>
      </c>
      <c r="Q1011" s="2151">
        <f>AVERAGE(Q1009:Q1010)</f>
      </c>
      <c r="R1011" s="2153">
        <f t="shared" si="292"/>
      </c>
      <c r="S1011" s="2155">
        <f>SUM(S1009:S1010)</f>
      </c>
      <c r="T1011" s="2155">
        <f>SUM(T1009:T1010)</f>
      </c>
      <c r="U1011" s="2155">
        <f>SUM(U1009:U1010)</f>
      </c>
      <c r="V1011" s="2155">
        <f>SUM(V1009:V1010)</f>
      </c>
      <c r="W1011" s="2155">
        <f>SUM(W1009:W1010)</f>
      </c>
      <c r="X1011" s="2155">
        <f>SUM(X1009:X1010)</f>
      </c>
      <c r="Y1011" s="2155">
        <f>SUM(Y1009:Y1010)</f>
      </c>
      <c r="Z1011" s="2155">
        <f>SUM(Z1009:Z1010)</f>
      </c>
      <c r="AA1011" s="2156">
        <f t="shared" si="648"/>
      </c>
      <c r="AB1011" s="2121"/>
      <c r="AC1011" s="2121"/>
      <c r="AD1011" s="2122">
        <f>SUM(AD1009:AD1010)</f>
      </c>
    </row>
    <row r="1012">
      <c r="A1012" s="2098"/>
      <c r="B1012" s="2136" t="s">
        <v>1829</v>
      </c>
      <c r="C1012" s="2136" t="s">
        <v>1830</v>
      </c>
      <c r="D1012" s="2137">
        <v>1048.25</v>
      </c>
      <c r="E1012" s="2138">
        <v>0</v>
      </c>
      <c r="F1012" s="2139">
        <f t="shared" si="1955"/>
      </c>
      <c r="G1012" s="2140">
        <f t="shared" si="1021"/>
      </c>
      <c r="H1012" s="2140">
        <f t="shared" si="114"/>
      </c>
      <c r="I1012" s="2140">
        <f t="shared" si="470"/>
      </c>
      <c r="J1012" s="2140">
        <f t="shared" si="1879"/>
      </c>
      <c r="K1012" s="2141">
        <f t="shared" si="2070"/>
      </c>
      <c r="L1012" s="2141">
        <f t="shared" si="1439"/>
      </c>
      <c r="M1012" s="2141">
        <f t="shared" si="1617"/>
      </c>
      <c r="N1012" s="2141">
        <f t="shared" si="842"/>
      </c>
      <c r="O1012" s="2143">
        <f t="shared" si="1199"/>
      </c>
      <c r="P1012" s="2144">
        <v>0.0248</v>
      </c>
      <c r="Q1012" s="2145">
        <v>65</v>
      </c>
      <c r="R1012" s="2140">
        <f t="shared" si="292"/>
      </c>
      <c r="S1012" s="2143">
        <v>9302</v>
      </c>
      <c r="T1012" s="2143">
        <v>189</v>
      </c>
      <c r="U1012" s="2143">
        <v>35</v>
      </c>
      <c r="V1012" s="2143">
        <v>200</v>
      </c>
      <c r="W1012" s="2143">
        <v>32</v>
      </c>
      <c r="X1012" s="2143">
        <v>1</v>
      </c>
      <c r="Y1012" s="2143">
        <v>0</v>
      </c>
      <c r="Z1012" s="2145">
        <v>15</v>
      </c>
      <c r="AA1012" s="2146">
        <f t="shared" si="648"/>
      </c>
      <c r="AB1012" s="2094" t="s">
        <v>1935</v>
      </c>
      <c r="AC1012" s="2094" t="s">
        <v>1951</v>
      </c>
      <c r="AD1012" s="2093">
        <v>20</v>
      </c>
    </row>
    <row r="1013">
      <c r="A1013" s="2098"/>
      <c r="B1013" s="2136" t="s">
        <v>1829</v>
      </c>
      <c r="C1013" s="2136" t="s">
        <v>1831</v>
      </c>
      <c r="D1013" s="2137">
        <v>310.48</v>
      </c>
      <c r="E1013" s="2138">
        <v>1</v>
      </c>
      <c r="F1013" s="2139">
        <f t="shared" si="1955"/>
      </c>
      <c r="G1013" s="2140">
        <f t="shared" si="1021"/>
      </c>
      <c r="H1013" s="2140">
        <f t="shared" si="114"/>
      </c>
      <c r="I1013" s="2140">
        <f t="shared" si="470"/>
      </c>
      <c r="J1013" s="2140">
        <f t="shared" si="1879"/>
      </c>
      <c r="K1013" s="2141">
        <f t="shared" si="2070"/>
      </c>
      <c r="L1013" s="2141">
        <f t="shared" si="1439"/>
      </c>
      <c r="M1013" s="2141">
        <f t="shared" si="1617"/>
      </c>
      <c r="N1013" s="2141">
        <f t="shared" si="842"/>
      </c>
      <c r="O1013" s="2143">
        <f t="shared" si="1199"/>
      </c>
      <c r="P1013" s="2144">
        <v>0.007</v>
      </c>
      <c r="Q1013" s="2145">
        <v>65</v>
      </c>
      <c r="R1013" s="2140">
        <f t="shared" si="292"/>
      </c>
      <c r="S1013" s="2143">
        <v>3300</v>
      </c>
      <c r="T1013" s="2143">
        <v>50</v>
      </c>
      <c r="U1013" s="2143">
        <v>8</v>
      </c>
      <c r="V1013" s="2143">
        <v>52</v>
      </c>
      <c r="W1013" s="2143">
        <v>14</v>
      </c>
      <c r="X1013" s="2143">
        <v>0</v>
      </c>
      <c r="Y1013" s="2143">
        <v>0</v>
      </c>
      <c r="Z1013" s="2145">
        <v>1</v>
      </c>
      <c r="AA1013" s="2146">
        <f t="shared" si="648"/>
      </c>
      <c r="AB1013" s="2094" t="s">
        <v>1935</v>
      </c>
      <c r="AC1013" s="2094" t="s">
        <v>1951</v>
      </c>
      <c r="AD1013" s="2093">
        <v>6</v>
      </c>
    </row>
    <row r="1014">
      <c r="A1014" s="2098"/>
      <c r="B1014" s="2086" t="s">
        <v>1832</v>
      </c>
      <c r="C1014" s="2086"/>
      <c r="D1014" s="2151">
        <f>SUM(D1012:D1013)</f>
      </c>
      <c r="E1014" s="2151">
        <f>SUM(E1012:E1013)</f>
      </c>
      <c r="F1014" s="2151">
        <f t="shared" si="1955"/>
      </c>
      <c r="G1014" s="2153">
        <f t="shared" si="1021"/>
      </c>
      <c r="H1014" s="2153">
        <f t="shared" si="114"/>
      </c>
      <c r="I1014" s="2153">
        <f t="shared" si="470"/>
      </c>
      <c r="J1014" s="2153">
        <f t="shared" si="1879"/>
      </c>
      <c r="K1014" s="2154">
        <f t="shared" si="2070"/>
      </c>
      <c r="L1014" s="2154">
        <f t="shared" si="1439"/>
      </c>
      <c r="M1014" s="2154">
        <f t="shared" si="1617"/>
      </c>
      <c r="N1014" s="2154">
        <f t="shared" si="842"/>
      </c>
      <c r="O1014" s="2155">
        <f t="shared" si="1199"/>
      </c>
      <c r="P1014" s="2154">
        <f>AVERAGE(P1012:P1013)</f>
      </c>
      <c r="Q1014" s="2151">
        <f>AVERAGE(Q1012:Q1013)</f>
      </c>
      <c r="R1014" s="2151">
        <f t="shared" si="292"/>
      </c>
      <c r="S1014" s="2155">
        <f>SUM(S1012:S1013)</f>
      </c>
      <c r="T1014" s="2155">
        <f>SUM(T1012:T1013)</f>
      </c>
      <c r="U1014" s="2155">
        <f>SUM(U1012:U1013)</f>
      </c>
      <c r="V1014" s="2155">
        <f>SUM(V1012:V1013)</f>
      </c>
      <c r="W1014" s="2155">
        <f>SUM(W1012:W1013)</f>
      </c>
      <c r="X1014" s="2155">
        <f>SUM(X1012:X1013)</f>
      </c>
      <c r="Y1014" s="2155">
        <f>SUM(Y1012:Y1013)</f>
      </c>
      <c r="Z1014" s="2155">
        <f>SUM(Z1012:Z1013)</f>
      </c>
      <c r="AA1014" s="2156">
        <f t="shared" si="648"/>
      </c>
      <c r="AB1014" s="2121"/>
      <c r="AC1014" s="2121"/>
      <c r="AD1014" s="2122">
        <f>SUM(AD1012:AD1013)</f>
      </c>
    </row>
    <row r="1015">
      <c r="A1015" s="2098"/>
      <c r="B1015" s="2095" t="s">
        <v>1833</v>
      </c>
      <c r="C1015" s="2095"/>
      <c r="D1015" s="2051">
        <f>D1014+D1011</f>
      </c>
      <c r="E1015" s="2051">
        <f>E1014+E1011</f>
      </c>
      <c r="F1015" s="2051">
        <f t="shared" si="1955"/>
      </c>
      <c r="G1015" s="2046">
        <f t="shared" si="1021"/>
      </c>
      <c r="H1015" s="2046">
        <f t="shared" si="114"/>
      </c>
      <c r="I1015" s="2046">
        <f t="shared" si="470"/>
      </c>
      <c r="J1015" s="2046">
        <f t="shared" si="1879"/>
      </c>
      <c r="K1015" s="2047">
        <f t="shared" si="2070"/>
      </c>
      <c r="L1015" s="2047">
        <f t="shared" si="1439"/>
      </c>
      <c r="M1015" s="2047">
        <f t="shared" si="1617"/>
      </c>
      <c r="N1015" s="2047">
        <f t="shared" si="842"/>
      </c>
      <c r="O1015" s="2048">
        <f t="shared" si="1199"/>
      </c>
      <c r="P1015" s="2157">
        <f>(P1014+P1011)/2</f>
      </c>
      <c r="Q1015" s="2048">
        <f>(Q1014+Q1011)/2</f>
      </c>
      <c r="R1015" s="2051">
        <f>(R1014+R1011)/2</f>
      </c>
      <c r="S1015" s="2048">
        <f>S1014+S1011</f>
      </c>
      <c r="T1015" s="2048">
        <f>T1014+T1011</f>
      </c>
      <c r="U1015" s="2048">
        <f>U1014+U1011</f>
      </c>
      <c r="V1015" s="2048">
        <f>V1014+V1011</f>
      </c>
      <c r="W1015" s="2048">
        <f>W1014+W1011</f>
      </c>
      <c r="X1015" s="2048">
        <f>X1014+X1011</f>
      </c>
      <c r="Y1015" s="2048">
        <f>Y1014+Y1011</f>
      </c>
      <c r="Z1015" s="2048">
        <f>Z1014+Z1011</f>
      </c>
      <c r="AA1015" s="2158">
        <f t="shared" si="648"/>
      </c>
      <c r="AB1015" s="2126"/>
      <c r="AC1015" s="2126"/>
      <c r="AD1015" s="2067">
        <f>AD1014+AD1011</f>
      </c>
    </row>
    <row r="1016">
      <c r="A1016" s="2105" t="s">
        <v>1834</v>
      </c>
      <c r="B1016" s="2105" t="s">
        <v>1792</v>
      </c>
      <c r="C1016" s="2105"/>
      <c r="D1016" s="2106" t="s">
        <v>1793</v>
      </c>
      <c r="E1016" s="2106"/>
      <c r="F1016" s="2106"/>
      <c r="G1016" s="2106"/>
      <c r="H1016" s="2106"/>
      <c r="I1016" s="2106"/>
      <c r="J1016" s="2107" t="s">
        <v>1794</v>
      </c>
      <c r="K1016" s="2107"/>
      <c r="L1016" s="2107"/>
      <c r="M1016" s="2107"/>
      <c r="N1016" s="2107"/>
      <c r="O1016" s="2107"/>
      <c r="P1016" s="2107"/>
      <c r="Q1016" s="2107"/>
      <c r="R1016" s="2107"/>
      <c r="S1016" s="2107"/>
      <c r="T1016" s="2107"/>
      <c r="U1016" s="2107"/>
      <c r="V1016" s="2107"/>
      <c r="W1016" s="2107"/>
      <c r="X1016" s="2107"/>
      <c r="Y1016" s="2107"/>
      <c r="Z1016" s="2107"/>
      <c r="AA1016" s="2107"/>
      <c r="AB1016" s="2107"/>
      <c r="AC1016" s="2107"/>
      <c r="AD1016" s="2108"/>
    </row>
    <row r="1017">
      <c r="A1017" s="2105"/>
      <c r="B1017" s="2129" t="s">
        <v>1795</v>
      </c>
      <c r="C1017" s="2129" t="s">
        <v>1796</v>
      </c>
      <c r="D1017" s="2130" t="s">
        <v>1797</v>
      </c>
      <c r="E1017" s="2131" t="s">
        <v>1798</v>
      </c>
      <c r="F1017" s="2130" t="s">
        <v>1799</v>
      </c>
      <c r="G1017" s="2132" t="s">
        <v>1800</v>
      </c>
      <c r="H1017" s="2132" t="s">
        <v>1801</v>
      </c>
      <c r="I1017" s="2132" t="s">
        <v>1802</v>
      </c>
      <c r="J1017" s="2133" t="s">
        <v>1803</v>
      </c>
      <c r="K1017" s="2134" t="s">
        <v>1804</v>
      </c>
      <c r="L1017" s="2134" t="s">
        <v>1805</v>
      </c>
      <c r="M1017" s="2134" t="s">
        <v>1806</v>
      </c>
      <c r="N1017" s="2134" t="s">
        <v>1807</v>
      </c>
      <c r="O1017" s="2135" t="s">
        <v>1808</v>
      </c>
      <c r="P1017" s="2134" t="s">
        <v>1809</v>
      </c>
      <c r="Q1017" s="2135" t="s">
        <v>1810</v>
      </c>
      <c r="R1017" s="2133" t="s">
        <v>1811</v>
      </c>
      <c r="S1017" s="2135" t="s">
        <v>1812</v>
      </c>
      <c r="T1017" s="2135" t="s">
        <v>1813</v>
      </c>
      <c r="U1017" s="2135" t="s">
        <v>1814</v>
      </c>
      <c r="V1017" s="2135" t="s">
        <v>1815</v>
      </c>
      <c r="W1017" s="2135" t="s">
        <v>1816</v>
      </c>
      <c r="X1017" s="2135" t="s">
        <v>1817</v>
      </c>
      <c r="Y1017" s="2135" t="s">
        <v>1818</v>
      </c>
      <c r="Z1017" s="2135" t="s">
        <v>1819</v>
      </c>
      <c r="AA1017" s="2107" t="s">
        <v>1820</v>
      </c>
      <c r="AB1017" s="2112" t="s">
        <v>1821</v>
      </c>
      <c r="AC1017" s="2112" t="s">
        <v>1822</v>
      </c>
      <c r="AD1017" s="2108" t="s">
        <v>1823</v>
      </c>
    </row>
    <row r="1018">
      <c r="A1018" s="2098" t="s">
        <v>1970</v>
      </c>
      <c r="B1018" s="2136" t="s">
        <v>1825</v>
      </c>
      <c r="C1018" s="2100" t="s">
        <v>1826</v>
      </c>
      <c r="D1018" s="2137">
        <v>1196.55</v>
      </c>
      <c r="E1018" s="2138">
        <v>0</v>
      </c>
      <c r="F1018" s="2139">
        <f t="shared" ref="F1018:F1024" si="1263">E1018*2000</f>
      </c>
      <c r="G1018" s="2140">
        <f t="shared" ref="G1018:G1024" si="1022">F1018/D1018</f>
      </c>
      <c r="H1018" s="2140">
        <f t="shared" ref="H1018:H1024" si="115">D1018/E1018</f>
      </c>
      <c r="I1018" s="2140">
        <f t="shared" ref="I1018:I1024" si="471">F1018/E1018</f>
      </c>
      <c r="J1018" s="2140">
        <f t="shared" ref="J1018:J1024" si="1880">D1018/T1018</f>
      </c>
      <c r="K1018" s="2141">
        <f t="shared" ref="K1018:K1024" si="2071">O1018/S1018*1</f>
      </c>
      <c r="L1018" s="2142">
        <f t="shared" ref="L1018:L1024" si="1440">T1018/S1018</f>
      </c>
      <c r="M1018" s="2141">
        <f t="shared" ref="M1018:M1024" si="1618">V1018/S1018</f>
      </c>
      <c r="N1018" s="2141">
        <f t="shared" ref="N1018:N1024" si="843">W1018/V1018</f>
      </c>
      <c r="O1018" s="2143">
        <f t="shared" ref="O1018:O1024" si="1200">U1018/P1018</f>
      </c>
      <c r="P1018" s="2144">
        <v>0.0127</v>
      </c>
      <c r="Q1018" s="2145">
        <v>60</v>
      </c>
      <c r="R1018" s="2140">
        <f t="shared" ref="R1018:R1023" si="293">(D1018/S1018)*1000</f>
      </c>
      <c r="S1018" s="2143">
        <v>11643</v>
      </c>
      <c r="T1018" s="2143">
        <v>128</v>
      </c>
      <c r="U1018" s="2143">
        <v>36</v>
      </c>
      <c r="V1018" s="2143">
        <v>139</v>
      </c>
      <c r="W1018" s="2143">
        <v>27</v>
      </c>
      <c r="X1018" s="2143">
        <v>1</v>
      </c>
      <c r="Y1018" s="2143">
        <v>0</v>
      </c>
      <c r="Z1018" s="2145">
        <v>7</v>
      </c>
      <c r="AA1018" s="2146">
        <f t="shared" ref="AA1018:AA1024" si="649">AD1018*1000/D1018</f>
      </c>
      <c r="AB1018" s="2094" t="s">
        <v>1935</v>
      </c>
      <c r="AC1018" s="2094" t="s">
        <v>1951</v>
      </c>
      <c r="AD1018" s="2093">
        <v>8</v>
      </c>
    </row>
    <row r="1019">
      <c r="A1019" s="2098"/>
      <c r="B1019" s="2136" t="s">
        <v>1825</v>
      </c>
      <c r="C1019" s="2136" t="s">
        <v>1828</v>
      </c>
      <c r="D1019" s="2137">
        <v>1620.79</v>
      </c>
      <c r="E1019" s="2138">
        <v>0</v>
      </c>
      <c r="F1019" s="2139">
        <f t="shared" si="1263"/>
      </c>
      <c r="G1019" s="2140">
        <f t="shared" si="1022"/>
      </c>
      <c r="H1019" s="2140">
        <f t="shared" si="115"/>
      </c>
      <c r="I1019" s="2140">
        <f t="shared" si="471"/>
      </c>
      <c r="J1019" s="2140">
        <f t="shared" si="1880"/>
      </c>
      <c r="K1019" s="2141">
        <f t="shared" si="2071"/>
      </c>
      <c r="L1019" s="2141">
        <f t="shared" si="1440"/>
      </c>
      <c r="M1019" s="2147">
        <f t="shared" si="1618"/>
      </c>
      <c r="N1019" s="2147">
        <f t="shared" si="843"/>
      </c>
      <c r="O1019" s="2148">
        <f t="shared" si="1200"/>
      </c>
      <c r="P1019" s="2144">
        <v>0.0174</v>
      </c>
      <c r="Q1019" s="2149">
        <v>62</v>
      </c>
      <c r="R1019" s="2150">
        <f t="shared" si="293"/>
      </c>
      <c r="S1019" s="2148">
        <v>11559</v>
      </c>
      <c r="T1019" s="2148">
        <v>184</v>
      </c>
      <c r="U1019" s="2148">
        <v>46</v>
      </c>
      <c r="V1019" s="2148">
        <v>185</v>
      </c>
      <c r="W1019" s="2148">
        <v>55</v>
      </c>
      <c r="X1019" s="2149">
        <v>5</v>
      </c>
      <c r="Y1019" s="2149">
        <v>1</v>
      </c>
      <c r="Z1019" s="2149">
        <v>11</v>
      </c>
      <c r="AA1019" s="2146">
        <f t="shared" si="649"/>
      </c>
      <c r="AB1019" s="2094" t="s">
        <v>1935</v>
      </c>
      <c r="AC1019" s="2094" t="s">
        <v>1951</v>
      </c>
      <c r="AD1019" s="2093">
        <v>12</v>
      </c>
    </row>
    <row r="1020">
      <c r="A1020" s="2098"/>
      <c r="B1020" s="2086" t="s">
        <v>1832</v>
      </c>
      <c r="C1020" s="2086"/>
      <c r="D1020" s="2151">
        <f>SUM(D1018:D1019)</f>
      </c>
      <c r="E1020" s="2152">
        <f>SUM(E1018:E1019)</f>
      </c>
      <c r="F1020" s="2151">
        <f t="shared" si="1263"/>
      </c>
      <c r="G1020" s="2153">
        <f t="shared" si="1022"/>
      </c>
      <c r="H1020" s="2153">
        <f t="shared" si="115"/>
      </c>
      <c r="I1020" s="2153">
        <f t="shared" si="471"/>
      </c>
      <c r="J1020" s="2153">
        <f t="shared" si="1880"/>
      </c>
      <c r="K1020" s="2154">
        <f t="shared" si="2071"/>
      </c>
      <c r="L1020" s="2154">
        <f t="shared" si="1440"/>
      </c>
      <c r="M1020" s="2154">
        <f t="shared" si="1618"/>
      </c>
      <c r="N1020" s="2154">
        <f t="shared" si="843"/>
      </c>
      <c r="O1020" s="2155">
        <f t="shared" si="1200"/>
      </c>
      <c r="P1020" s="2154">
        <f>AVERAGE(P1018:P1019)</f>
      </c>
      <c r="Q1020" s="2151">
        <f>AVERAGE(Q1018:Q1019)</f>
      </c>
      <c r="R1020" s="2153">
        <f t="shared" si="293"/>
      </c>
      <c r="S1020" s="2155">
        <f>SUM(S1018:S1019)</f>
      </c>
      <c r="T1020" s="2155">
        <f>SUM(T1018:T1019)</f>
      </c>
      <c r="U1020" s="2155">
        <f>SUM(U1018:U1019)</f>
      </c>
      <c r="V1020" s="2155">
        <f>SUM(V1018:V1019)</f>
      </c>
      <c r="W1020" s="2155">
        <f>SUM(W1018:W1019)</f>
      </c>
      <c r="X1020" s="2155">
        <f>SUM(X1018:X1019)</f>
      </c>
      <c r="Y1020" s="2155">
        <f>SUM(Y1018:Y1019)</f>
      </c>
      <c r="Z1020" s="2155">
        <f>SUM(Z1018:Z1019)</f>
      </c>
      <c r="AA1020" s="2156">
        <f t="shared" si="649"/>
      </c>
      <c r="AB1020" s="2121"/>
      <c r="AC1020" s="2121"/>
      <c r="AD1020" s="2122">
        <f>SUM(AD1018:AD1019)</f>
      </c>
    </row>
    <row r="1021">
      <c r="A1021" s="2098"/>
      <c r="B1021" s="2136" t="s">
        <v>1829</v>
      </c>
      <c r="C1021" s="2136" t="s">
        <v>1830</v>
      </c>
      <c r="D1021" s="2137">
        <v>1074.66</v>
      </c>
      <c r="E1021" s="2138">
        <v>1</v>
      </c>
      <c r="F1021" s="2139">
        <f t="shared" si="1263"/>
      </c>
      <c r="G1021" s="2140">
        <f t="shared" si="1022"/>
      </c>
      <c r="H1021" s="2140">
        <f t="shared" si="115"/>
      </c>
      <c r="I1021" s="2140">
        <f t="shared" si="471"/>
      </c>
      <c r="J1021" s="2140">
        <f t="shared" si="1880"/>
      </c>
      <c r="K1021" s="2141">
        <f t="shared" si="2071"/>
      </c>
      <c r="L1021" s="2141">
        <f t="shared" si="1440"/>
      </c>
      <c r="M1021" s="2141">
        <f t="shared" si="1618"/>
      </c>
      <c r="N1021" s="2141">
        <f t="shared" si="843"/>
      </c>
      <c r="O1021" s="2143">
        <f t="shared" si="1200"/>
      </c>
      <c r="P1021" s="2144">
        <v>0.0244</v>
      </c>
      <c r="Q1021" s="2145">
        <v>56</v>
      </c>
      <c r="R1021" s="2140">
        <f t="shared" si="293"/>
      </c>
      <c r="S1021" s="2143">
        <v>9884</v>
      </c>
      <c r="T1021" s="2143">
        <v>177</v>
      </c>
      <c r="U1021" s="2143">
        <v>34</v>
      </c>
      <c r="V1021" s="2143">
        <v>190</v>
      </c>
      <c r="W1021" s="2143">
        <v>18</v>
      </c>
      <c r="X1021" s="2143">
        <v>3</v>
      </c>
      <c r="Y1021" s="2143">
        <v>1</v>
      </c>
      <c r="Z1021" s="2145">
        <v>15</v>
      </c>
      <c r="AA1021" s="2146">
        <f t="shared" si="649"/>
      </c>
      <c r="AB1021" s="2094" t="s">
        <v>1935</v>
      </c>
      <c r="AC1021" s="2094" t="s">
        <v>1951</v>
      </c>
      <c r="AD1021" s="2093">
        <v>17</v>
      </c>
    </row>
    <row r="1022">
      <c r="A1022" s="2098"/>
      <c r="B1022" s="2136" t="s">
        <v>1829</v>
      </c>
      <c r="C1022" s="2136" t="s">
        <v>1831</v>
      </c>
      <c r="D1022" s="2137">
        <v>1012.41</v>
      </c>
      <c r="E1022" s="2138">
        <v>1</v>
      </c>
      <c r="F1022" s="2139">
        <f t="shared" si="1263"/>
      </c>
      <c r="G1022" s="2140">
        <f t="shared" si="1022"/>
      </c>
      <c r="H1022" s="2140">
        <f t="shared" si="115"/>
      </c>
      <c r="I1022" s="2140">
        <f t="shared" si="471"/>
      </c>
      <c r="J1022" s="2140">
        <f t="shared" si="1880"/>
      </c>
      <c r="K1022" s="2141">
        <f t="shared" si="2071"/>
      </c>
      <c r="L1022" s="2141">
        <f t="shared" si="1440"/>
      </c>
      <c r="M1022" s="2141">
        <f t="shared" si="1618"/>
      </c>
      <c r="N1022" s="2141">
        <f t="shared" si="843"/>
      </c>
      <c r="O1022" s="2143">
        <f t="shared" si="1200"/>
      </c>
      <c r="P1022" s="2144">
        <v>0.0166</v>
      </c>
      <c r="Q1022" s="2145">
        <v>55</v>
      </c>
      <c r="R1022" s="2140">
        <f t="shared" si="293"/>
      </c>
      <c r="S1022" s="2143">
        <v>9778</v>
      </c>
      <c r="T1022" s="2143">
        <v>159</v>
      </c>
      <c r="U1022" s="2143">
        <v>34</v>
      </c>
      <c r="V1022" s="2143">
        <v>156</v>
      </c>
      <c r="W1022" s="2143">
        <v>20</v>
      </c>
      <c r="X1022" s="2143">
        <v>4</v>
      </c>
      <c r="Y1022" s="2143">
        <v>1</v>
      </c>
      <c r="Z1022" s="2145">
        <v>8</v>
      </c>
      <c r="AA1022" s="2146">
        <f t="shared" si="649"/>
      </c>
      <c r="AB1022" s="2094" t="s">
        <v>1935</v>
      </c>
      <c r="AC1022" s="2094" t="s">
        <v>1951</v>
      </c>
      <c r="AD1022" s="2093">
        <v>18</v>
      </c>
    </row>
    <row r="1023">
      <c r="A1023" s="2098"/>
      <c r="B1023" s="2086" t="s">
        <v>1832</v>
      </c>
      <c r="C1023" s="2086"/>
      <c r="D1023" s="2151">
        <f>SUM(D1021:D1022)</f>
      </c>
      <c r="E1023" s="2151">
        <f>SUM(E1021:E1022)</f>
      </c>
      <c r="F1023" s="2151">
        <f t="shared" si="1263"/>
      </c>
      <c r="G1023" s="2153">
        <f t="shared" si="1022"/>
      </c>
      <c r="H1023" s="2153">
        <f t="shared" si="115"/>
      </c>
      <c r="I1023" s="2153">
        <f t="shared" si="471"/>
      </c>
      <c r="J1023" s="2153">
        <f t="shared" si="1880"/>
      </c>
      <c r="K1023" s="2154">
        <f t="shared" si="2071"/>
      </c>
      <c r="L1023" s="2154">
        <f t="shared" si="1440"/>
      </c>
      <c r="M1023" s="2154">
        <f t="shared" si="1618"/>
      </c>
      <c r="N1023" s="2154">
        <f t="shared" si="843"/>
      </c>
      <c r="O1023" s="2155">
        <f t="shared" si="1200"/>
      </c>
      <c r="P1023" s="2154">
        <f>AVERAGE(P1021:P1022)</f>
      </c>
      <c r="Q1023" s="2151">
        <f>AVERAGE(Q1021:Q1022)</f>
      </c>
      <c r="R1023" s="2151">
        <f t="shared" si="293"/>
      </c>
      <c r="S1023" s="2155">
        <f>SUM(S1021:S1022)</f>
      </c>
      <c r="T1023" s="2155">
        <f>SUM(T1021:T1022)</f>
      </c>
      <c r="U1023" s="2155">
        <f>SUM(U1021:U1022)</f>
      </c>
      <c r="V1023" s="2155">
        <f>SUM(V1021:V1022)</f>
      </c>
      <c r="W1023" s="2155">
        <f>SUM(W1021:W1022)</f>
      </c>
      <c r="X1023" s="2155">
        <f>SUM(X1021:X1022)</f>
      </c>
      <c r="Y1023" s="2155">
        <f>SUM(Y1021:Y1022)</f>
      </c>
      <c r="Z1023" s="2155">
        <f>SUM(Z1021:Z1022)</f>
      </c>
      <c r="AA1023" s="2156">
        <f t="shared" si="649"/>
      </c>
      <c r="AB1023" s="2121"/>
      <c r="AC1023" s="2121"/>
      <c r="AD1023" s="2122">
        <f>SUM(AD1021:AD1022)</f>
      </c>
    </row>
    <row r="1024">
      <c r="A1024" s="2098"/>
      <c r="B1024" s="2095" t="s">
        <v>1833</v>
      </c>
      <c r="C1024" s="2095"/>
      <c r="D1024" s="2051">
        <f>D1023+D1020</f>
      </c>
      <c r="E1024" s="2051">
        <f>E1023+E1020</f>
      </c>
      <c r="F1024" s="2051">
        <f t="shared" si="1263"/>
      </c>
      <c r="G1024" s="2046">
        <f t="shared" si="1022"/>
      </c>
      <c r="H1024" s="2046">
        <f t="shared" si="115"/>
      </c>
      <c r="I1024" s="2046">
        <f t="shared" si="471"/>
      </c>
      <c r="J1024" s="2046">
        <f t="shared" si="1880"/>
      </c>
      <c r="K1024" s="2047">
        <f t="shared" si="2071"/>
      </c>
      <c r="L1024" s="2047">
        <f t="shared" si="1440"/>
      </c>
      <c r="M1024" s="2047">
        <f t="shared" si="1618"/>
      </c>
      <c r="N1024" s="2047">
        <f t="shared" si="843"/>
      </c>
      <c r="O1024" s="2048">
        <f t="shared" si="1200"/>
      </c>
      <c r="P1024" s="2157">
        <f>(P1023+P1020)/2</f>
      </c>
      <c r="Q1024" s="2048">
        <f>(Q1023+Q1020)/2</f>
      </c>
      <c r="R1024" s="2051">
        <f>(R1023+R1020)/2</f>
      </c>
      <c r="S1024" s="2048">
        <f>S1023+S1020</f>
      </c>
      <c r="T1024" s="2048">
        <f>T1023+T1020</f>
      </c>
      <c r="U1024" s="2048">
        <f>U1023+U1020</f>
      </c>
      <c r="V1024" s="2048">
        <f>V1023+V1020</f>
      </c>
      <c r="W1024" s="2048">
        <f>W1023+W1020</f>
      </c>
      <c r="X1024" s="2048">
        <f>X1023+X1020</f>
      </c>
      <c r="Y1024" s="2048">
        <f>Y1023+Y1020</f>
      </c>
      <c r="Z1024" s="2048">
        <f>Z1023+Z1020</f>
      </c>
      <c r="AA1024" s="2158">
        <f t="shared" si="649"/>
      </c>
      <c r="AB1024" s="2126"/>
      <c r="AC1024" s="2126"/>
      <c r="AD1024" s="2067">
        <f>AD1023+AD1020</f>
      </c>
    </row>
    <row r="1025">
      <c r="A1025" s="2105" t="s">
        <v>1834</v>
      </c>
      <c r="B1025" s="2105" t="s">
        <v>1792</v>
      </c>
      <c r="C1025" s="2105"/>
      <c r="D1025" s="2106" t="s">
        <v>1793</v>
      </c>
      <c r="E1025" s="2106"/>
      <c r="F1025" s="2106"/>
      <c r="G1025" s="2106"/>
      <c r="H1025" s="2106"/>
      <c r="I1025" s="2106"/>
      <c r="J1025" s="2107" t="s">
        <v>1794</v>
      </c>
      <c r="K1025" s="2107"/>
      <c r="L1025" s="2107"/>
      <c r="M1025" s="2107"/>
      <c r="N1025" s="2107"/>
      <c r="O1025" s="2107"/>
      <c r="P1025" s="2107"/>
      <c r="Q1025" s="2107"/>
      <c r="R1025" s="2107"/>
      <c r="S1025" s="2107"/>
      <c r="T1025" s="2107"/>
      <c r="U1025" s="2107"/>
      <c r="V1025" s="2107"/>
      <c r="W1025" s="2107"/>
      <c r="X1025" s="2107"/>
      <c r="Y1025" s="2107"/>
      <c r="Z1025" s="2107"/>
      <c r="AA1025" s="2107"/>
      <c r="AB1025" s="2107"/>
      <c r="AC1025" s="2107"/>
      <c r="AD1025" s="2108"/>
    </row>
    <row r="1026">
      <c r="A1026" s="2105"/>
      <c r="B1026" s="2129" t="s">
        <v>1795</v>
      </c>
      <c r="C1026" s="2129" t="s">
        <v>1796</v>
      </c>
      <c r="D1026" s="2130" t="s">
        <v>1797</v>
      </c>
      <c r="E1026" s="2131" t="s">
        <v>1798</v>
      </c>
      <c r="F1026" s="2130" t="s">
        <v>1799</v>
      </c>
      <c r="G1026" s="2132" t="s">
        <v>1800</v>
      </c>
      <c r="H1026" s="2132" t="s">
        <v>1801</v>
      </c>
      <c r="I1026" s="2132" t="s">
        <v>1802</v>
      </c>
      <c r="J1026" s="2133" t="s">
        <v>1803</v>
      </c>
      <c r="K1026" s="2134" t="s">
        <v>1804</v>
      </c>
      <c r="L1026" s="2134" t="s">
        <v>1805</v>
      </c>
      <c r="M1026" s="2134" t="s">
        <v>1806</v>
      </c>
      <c r="N1026" s="2134" t="s">
        <v>1807</v>
      </c>
      <c r="O1026" s="2135" t="s">
        <v>1808</v>
      </c>
      <c r="P1026" s="2134" t="s">
        <v>1809</v>
      </c>
      <c r="Q1026" s="2135" t="s">
        <v>1810</v>
      </c>
      <c r="R1026" s="2133" t="s">
        <v>1811</v>
      </c>
      <c r="S1026" s="2135" t="s">
        <v>1812</v>
      </c>
      <c r="T1026" s="2135" t="s">
        <v>1813</v>
      </c>
      <c r="U1026" s="2135" t="s">
        <v>1814</v>
      </c>
      <c r="V1026" s="2135" t="s">
        <v>1815</v>
      </c>
      <c r="W1026" s="2135" t="s">
        <v>1816</v>
      </c>
      <c r="X1026" s="2135" t="s">
        <v>1817</v>
      </c>
      <c r="Y1026" s="2135" t="s">
        <v>1818</v>
      </c>
      <c r="Z1026" s="2135" t="s">
        <v>1819</v>
      </c>
      <c r="AA1026" s="2107" t="s">
        <v>1820</v>
      </c>
      <c r="AB1026" s="2112" t="s">
        <v>1821</v>
      </c>
      <c r="AC1026" s="2112" t="s">
        <v>1822</v>
      </c>
      <c r="AD1026" s="2108" t="s">
        <v>1823</v>
      </c>
    </row>
    <row r="1027">
      <c r="A1027" s="2098" t="s">
        <v>1971</v>
      </c>
      <c r="B1027" s="2136" t="s">
        <v>1825</v>
      </c>
      <c r="C1027" s="2100" t="s">
        <v>1826</v>
      </c>
      <c r="D1027" s="2137">
        <v>1327.88</v>
      </c>
      <c r="E1027" s="2138">
        <v>1</v>
      </c>
      <c r="F1027" s="2139">
        <f t="shared" ref="F1027:F1033" si="1264">E1027*2000</f>
      </c>
      <c r="G1027" s="2140">
        <f t="shared" ref="G1027:G1033" si="1023">F1027/D1027</f>
      </c>
      <c r="H1027" s="2140">
        <f t="shared" ref="H1027:H1033" si="116">D1027/E1027</f>
      </c>
      <c r="I1027" s="2140">
        <f t="shared" ref="I1027:I1033" si="472">F1027/E1027</f>
      </c>
      <c r="J1027" s="2140">
        <f t="shared" ref="J1027:J1033" si="1881">D1027/T1027</f>
      </c>
      <c r="K1027" s="2141">
        <f t="shared" ref="K1027:K1033" si="2072">O1027/S1027*1</f>
      </c>
      <c r="L1027" s="2142">
        <f t="shared" ref="L1027:L1033" si="1441">T1027/S1027</f>
      </c>
      <c r="M1027" s="2141">
        <f t="shared" ref="M1027:M1033" si="1619">V1027/S1027</f>
      </c>
      <c r="N1027" s="2141">
        <f t="shared" ref="N1027:N1033" si="844">W1027/V1027</f>
      </c>
      <c r="O1027" s="2143">
        <f t="shared" ref="O1027:O1033" si="1201">U1027/P1027</f>
      </c>
      <c r="P1027" s="2144">
        <v>0.0168</v>
      </c>
      <c r="Q1027" s="2145">
        <v>57</v>
      </c>
      <c r="R1027" s="2140">
        <f t="shared" ref="R1027:R1032" si="294">(D1027/S1027)*1000</f>
      </c>
      <c r="S1027" s="2143">
        <v>11234</v>
      </c>
      <c r="T1027" s="2143">
        <v>164</v>
      </c>
      <c r="U1027" s="2143">
        <v>41</v>
      </c>
      <c r="V1027" s="2143">
        <v>174</v>
      </c>
      <c r="W1027" s="2143">
        <v>17</v>
      </c>
      <c r="X1027" s="2143">
        <v>2</v>
      </c>
      <c r="Y1027" s="2143">
        <v>0</v>
      </c>
      <c r="Z1027" s="2145">
        <v>10</v>
      </c>
      <c r="AA1027" s="2146">
        <f t="shared" ref="AA1027:AA1033" si="650">AD1027*1000/D1027</f>
      </c>
      <c r="AB1027" s="2094" t="s">
        <v>1935</v>
      </c>
      <c r="AC1027" s="2094" t="s">
        <v>1951</v>
      </c>
      <c r="AD1027" s="2093">
        <v>6</v>
      </c>
    </row>
    <row r="1028">
      <c r="A1028" s="2098"/>
      <c r="B1028" s="2136" t="s">
        <v>1825</v>
      </c>
      <c r="C1028" s="2136" t="s">
        <v>1828</v>
      </c>
      <c r="D1028" s="2137">
        <v>1262.07</v>
      </c>
      <c r="E1028" s="2138">
        <v>2</v>
      </c>
      <c r="F1028" s="2139">
        <f t="shared" si="1264"/>
      </c>
      <c r="G1028" s="2140">
        <f t="shared" si="1023"/>
      </c>
      <c r="H1028" s="2140">
        <f t="shared" si="116"/>
      </c>
      <c r="I1028" s="2140">
        <f t="shared" si="472"/>
      </c>
      <c r="J1028" s="2140">
        <f t="shared" si="1881"/>
      </c>
      <c r="K1028" s="2141">
        <f t="shared" si="2072"/>
      </c>
      <c r="L1028" s="2141">
        <f t="shared" si="1441"/>
      </c>
      <c r="M1028" s="2147">
        <f t="shared" si="1619"/>
      </c>
      <c r="N1028" s="2147">
        <f t="shared" si="844"/>
      </c>
      <c r="O1028" s="2148">
        <f t="shared" si="1201"/>
      </c>
      <c r="P1028" s="2144">
        <v>0.017</v>
      </c>
      <c r="Q1028" s="2149">
        <v>62</v>
      </c>
      <c r="R1028" s="2150">
        <f t="shared" si="294"/>
      </c>
      <c r="S1028" s="2148">
        <v>10615</v>
      </c>
      <c r="T1028" s="2148">
        <v>182</v>
      </c>
      <c r="U1028" s="2148">
        <v>47</v>
      </c>
      <c r="V1028" s="2148">
        <v>184</v>
      </c>
      <c r="W1028" s="2148">
        <v>31</v>
      </c>
      <c r="X1028" s="2149">
        <v>1</v>
      </c>
      <c r="Y1028" s="2149">
        <v>0</v>
      </c>
      <c r="Z1028" s="2149">
        <v>10</v>
      </c>
      <c r="AA1028" s="2146">
        <f t="shared" si="650"/>
      </c>
      <c r="AB1028" s="2094" t="s">
        <v>1935</v>
      </c>
      <c r="AC1028" s="2094" t="s">
        <v>1951</v>
      </c>
      <c r="AD1028" s="2093">
        <v>16</v>
      </c>
    </row>
    <row r="1029">
      <c r="A1029" s="2098"/>
      <c r="B1029" s="2086" t="s">
        <v>1832</v>
      </c>
      <c r="C1029" s="2086"/>
      <c r="D1029" s="2151">
        <f>SUM(D1027:D1028)</f>
      </c>
      <c r="E1029" s="2152">
        <f>SUM(E1027:E1028)</f>
      </c>
      <c r="F1029" s="2151">
        <f t="shared" si="1264"/>
      </c>
      <c r="G1029" s="2153">
        <f t="shared" si="1023"/>
      </c>
      <c r="H1029" s="2153">
        <f t="shared" si="116"/>
      </c>
      <c r="I1029" s="2153">
        <f t="shared" si="472"/>
      </c>
      <c r="J1029" s="2153">
        <f t="shared" si="1881"/>
      </c>
      <c r="K1029" s="2154">
        <f t="shared" si="2072"/>
      </c>
      <c r="L1029" s="2154">
        <f t="shared" si="1441"/>
      </c>
      <c r="M1029" s="2154">
        <f t="shared" si="1619"/>
      </c>
      <c r="N1029" s="2154">
        <f t="shared" si="844"/>
      </c>
      <c r="O1029" s="2155">
        <f t="shared" si="1201"/>
      </c>
      <c r="P1029" s="2154">
        <f>AVERAGE(P1027:P1028)</f>
      </c>
      <c r="Q1029" s="2151">
        <f>AVERAGE(Q1027:Q1028)</f>
      </c>
      <c r="R1029" s="2153">
        <f t="shared" si="294"/>
      </c>
      <c r="S1029" s="2155">
        <f>SUM(S1027:S1028)</f>
      </c>
      <c r="T1029" s="2155">
        <f>SUM(T1027:T1028)</f>
      </c>
      <c r="U1029" s="2155">
        <f>SUM(U1027:U1028)</f>
      </c>
      <c r="V1029" s="2155">
        <f>SUM(V1027:V1028)</f>
      </c>
      <c r="W1029" s="2155">
        <f>SUM(W1027:W1028)</f>
      </c>
      <c r="X1029" s="2155">
        <f>SUM(X1027:X1028)</f>
      </c>
      <c r="Y1029" s="2155">
        <f>SUM(Y1027:Y1028)</f>
      </c>
      <c r="Z1029" s="2155">
        <f>SUM(Z1027:Z1028)</f>
      </c>
      <c r="AA1029" s="2156">
        <f t="shared" si="650"/>
      </c>
      <c r="AB1029" s="2121"/>
      <c r="AC1029" s="2121"/>
      <c r="AD1029" s="2122">
        <f>SUM(AD1027:AD1028)</f>
      </c>
    </row>
    <row r="1030">
      <c r="A1030" s="2098"/>
      <c r="B1030" s="2136" t="s">
        <v>1837</v>
      </c>
      <c r="C1030" s="2136" t="s">
        <v>1830</v>
      </c>
      <c r="D1030" s="2137">
        <v>970.92</v>
      </c>
      <c r="E1030" s="2138">
        <v>0</v>
      </c>
      <c r="F1030" s="2139">
        <f t="shared" si="1264"/>
      </c>
      <c r="G1030" s="2140">
        <f t="shared" si="1023"/>
      </c>
      <c r="H1030" s="2140">
        <f t="shared" si="116"/>
      </c>
      <c r="I1030" s="2140">
        <f t="shared" si="472"/>
      </c>
      <c r="J1030" s="2140">
        <f t="shared" si="1881"/>
      </c>
      <c r="K1030" s="2141">
        <f t="shared" si="2072"/>
      </c>
      <c r="L1030" s="2141">
        <f t="shared" si="1441"/>
      </c>
      <c r="M1030" s="2141">
        <f t="shared" si="1619"/>
      </c>
      <c r="N1030" s="2141">
        <f t="shared" si="844"/>
      </c>
      <c r="O1030" s="2143">
        <f t="shared" si="1201"/>
      </c>
      <c r="P1030" s="2144">
        <v>0.0181</v>
      </c>
      <c r="Q1030" s="2145">
        <v>66</v>
      </c>
      <c r="R1030" s="2140">
        <f t="shared" si="294"/>
      </c>
      <c r="S1030" s="2143">
        <v>8370</v>
      </c>
      <c r="T1030" s="2143">
        <v>125</v>
      </c>
      <c r="U1030" s="2143">
        <v>34</v>
      </c>
      <c r="V1030" s="2143">
        <v>137</v>
      </c>
      <c r="W1030" s="2143">
        <v>29</v>
      </c>
      <c r="X1030" s="2143">
        <v>3</v>
      </c>
      <c r="Y1030" s="2143">
        <v>1</v>
      </c>
      <c r="Z1030" s="2145">
        <v>3</v>
      </c>
      <c r="AA1030" s="2146">
        <f t="shared" si="650"/>
      </c>
      <c r="AB1030" s="2094" t="s">
        <v>1935</v>
      </c>
      <c r="AC1030" s="2094" t="s">
        <v>1951</v>
      </c>
      <c r="AD1030" s="2093">
        <v>7</v>
      </c>
    </row>
    <row r="1031">
      <c r="A1031" s="2098"/>
      <c r="B1031" s="2136" t="s">
        <v>1837</v>
      </c>
      <c r="C1031" s="2136" t="s">
        <v>1831</v>
      </c>
      <c r="D1031" s="2137">
        <v>936.73</v>
      </c>
      <c r="E1031" s="2138">
        <v>1</v>
      </c>
      <c r="F1031" s="2139">
        <f t="shared" si="1264"/>
      </c>
      <c r="G1031" s="2140">
        <f t="shared" si="1023"/>
      </c>
      <c r="H1031" s="2140">
        <f t="shared" si="116"/>
      </c>
      <c r="I1031" s="2140">
        <f t="shared" si="472"/>
      </c>
      <c r="J1031" s="2140">
        <f t="shared" si="1881"/>
      </c>
      <c r="K1031" s="2141">
        <f t="shared" si="2072"/>
      </c>
      <c r="L1031" s="2141">
        <f t="shared" si="1441"/>
      </c>
      <c r="M1031" s="2141">
        <f t="shared" si="1619"/>
      </c>
      <c r="N1031" s="2141">
        <f t="shared" si="844"/>
      </c>
      <c r="O1031" s="2143">
        <f t="shared" si="1201"/>
      </c>
      <c r="P1031" s="2144">
        <v>0.0215</v>
      </c>
      <c r="Q1031" s="2145">
        <v>68</v>
      </c>
      <c r="R1031" s="2140">
        <f t="shared" si="294"/>
      </c>
      <c r="S1031" s="2143">
        <v>6530</v>
      </c>
      <c r="T1031" s="2143">
        <v>125</v>
      </c>
      <c r="U1031" s="2143">
        <v>31</v>
      </c>
      <c r="V1031" s="2143">
        <v>129</v>
      </c>
      <c r="W1031" s="2143">
        <v>26</v>
      </c>
      <c r="X1031" s="2143">
        <v>1</v>
      </c>
      <c r="Y1031" s="2143">
        <v>0</v>
      </c>
      <c r="Z1031" s="2145">
        <v>2</v>
      </c>
      <c r="AA1031" s="2146">
        <f t="shared" si="650"/>
      </c>
      <c r="AB1031" s="2094" t="s">
        <v>1935</v>
      </c>
      <c r="AC1031" s="2094" t="s">
        <v>1951</v>
      </c>
      <c r="AD1031" s="2093">
        <v>13</v>
      </c>
    </row>
    <row r="1032">
      <c r="A1032" s="2098"/>
      <c r="B1032" s="2086" t="s">
        <v>1832</v>
      </c>
      <c r="C1032" s="2086"/>
      <c r="D1032" s="2151">
        <f>SUM(D1030:D1031)</f>
      </c>
      <c r="E1032" s="2151">
        <f>SUM(E1030:E1031)</f>
      </c>
      <c r="F1032" s="2151">
        <f t="shared" si="1264"/>
      </c>
      <c r="G1032" s="2153">
        <f t="shared" si="1023"/>
      </c>
      <c r="H1032" s="2153">
        <f t="shared" si="116"/>
      </c>
      <c r="I1032" s="2153">
        <f t="shared" si="472"/>
      </c>
      <c r="J1032" s="2153">
        <f t="shared" si="1881"/>
      </c>
      <c r="K1032" s="2154">
        <f t="shared" si="2072"/>
      </c>
      <c r="L1032" s="2154">
        <f t="shared" si="1441"/>
      </c>
      <c r="M1032" s="2154">
        <f t="shared" si="1619"/>
      </c>
      <c r="N1032" s="2154">
        <f t="shared" si="844"/>
      </c>
      <c r="O1032" s="2155">
        <f t="shared" si="1201"/>
      </c>
      <c r="P1032" s="2154">
        <f>AVERAGE(P1030:P1031)</f>
      </c>
      <c r="Q1032" s="2151">
        <f>AVERAGE(Q1030:Q1031)</f>
      </c>
      <c r="R1032" s="2151">
        <f t="shared" si="294"/>
      </c>
      <c r="S1032" s="2155">
        <f>SUM(S1030:S1031)</f>
      </c>
      <c r="T1032" s="2155">
        <f>SUM(T1030:T1031)</f>
      </c>
      <c r="U1032" s="2155">
        <f>SUM(U1030:U1031)</f>
      </c>
      <c r="V1032" s="2155">
        <f>SUM(V1030:V1031)</f>
      </c>
      <c r="W1032" s="2155">
        <f>SUM(W1030:W1031)</f>
      </c>
      <c r="X1032" s="2155">
        <f>SUM(X1030:X1031)</f>
      </c>
      <c r="Y1032" s="2155">
        <f>SUM(Y1030:Y1031)</f>
      </c>
      <c r="Z1032" s="2155">
        <f>SUM(Z1030:Z1031)</f>
      </c>
      <c r="AA1032" s="2156">
        <f t="shared" si="650"/>
      </c>
      <c r="AB1032" s="2121"/>
      <c r="AC1032" s="2121"/>
      <c r="AD1032" s="2122">
        <f>SUM(AD1030:AD1031)</f>
      </c>
    </row>
    <row r="1033">
      <c r="A1033" s="2098"/>
      <c r="B1033" s="2095" t="s">
        <v>1833</v>
      </c>
      <c r="C1033" s="2095"/>
      <c r="D1033" s="2051">
        <f>D1032+D1029</f>
      </c>
      <c r="E1033" s="2051">
        <f>E1032+E1029</f>
      </c>
      <c r="F1033" s="2051">
        <f t="shared" si="1264"/>
      </c>
      <c r="G1033" s="2046">
        <f t="shared" si="1023"/>
      </c>
      <c r="H1033" s="2046">
        <f t="shared" si="116"/>
      </c>
      <c r="I1033" s="2046">
        <f t="shared" si="472"/>
      </c>
      <c r="J1033" s="2046">
        <f t="shared" si="1881"/>
      </c>
      <c r="K1033" s="2047">
        <f t="shared" si="2072"/>
      </c>
      <c r="L1033" s="2047">
        <f t="shared" si="1441"/>
      </c>
      <c r="M1033" s="2047">
        <f t="shared" si="1619"/>
      </c>
      <c r="N1033" s="2047">
        <f t="shared" si="844"/>
      </c>
      <c r="O1033" s="2048">
        <f t="shared" si="1201"/>
      </c>
      <c r="P1033" s="2157">
        <f>(P1032+P1029)/2</f>
      </c>
      <c r="Q1033" s="2048">
        <f>(Q1032+Q1029)/2</f>
      </c>
      <c r="R1033" s="2051">
        <f>(R1032+R1029)/2</f>
      </c>
      <c r="S1033" s="2048">
        <f>S1032+S1029</f>
      </c>
      <c r="T1033" s="2048">
        <f>T1032+T1029</f>
      </c>
      <c r="U1033" s="2048">
        <f>U1032+U1029</f>
      </c>
      <c r="V1033" s="2048">
        <f>V1032+V1029</f>
      </c>
      <c r="W1033" s="2048">
        <f>W1032+W1029</f>
      </c>
      <c r="X1033" s="2048">
        <f>X1032+X1029</f>
      </c>
      <c r="Y1033" s="2048">
        <f>Y1032+Y1029</f>
      </c>
      <c r="Z1033" s="2048">
        <f>Z1032+Z1029</f>
      </c>
      <c r="AA1033" s="2158">
        <f t="shared" si="650"/>
      </c>
      <c r="AB1033" s="2126"/>
      <c r="AC1033" s="2126"/>
      <c r="AD1033" s="2067">
        <f>AD1032+AD1029</f>
      </c>
    </row>
    <row r="1034">
      <c r="A1034" s="2105" t="s">
        <v>1834</v>
      </c>
      <c r="B1034" s="2105" t="s">
        <v>1792</v>
      </c>
      <c r="C1034" s="2105"/>
      <c r="D1034" s="2106" t="s">
        <v>1793</v>
      </c>
      <c r="E1034" s="2106"/>
      <c r="F1034" s="2106"/>
      <c r="G1034" s="2106"/>
      <c r="H1034" s="2106"/>
      <c r="I1034" s="2106"/>
      <c r="J1034" s="2107" t="s">
        <v>1794</v>
      </c>
      <c r="K1034" s="2107"/>
      <c r="L1034" s="2107"/>
      <c r="M1034" s="2107"/>
      <c r="N1034" s="2107"/>
      <c r="O1034" s="2107"/>
      <c r="P1034" s="2107"/>
      <c r="Q1034" s="2107"/>
      <c r="R1034" s="2107"/>
      <c r="S1034" s="2107"/>
      <c r="T1034" s="2107"/>
      <c r="U1034" s="2107"/>
      <c r="V1034" s="2107"/>
      <c r="W1034" s="2107"/>
      <c r="X1034" s="2107"/>
      <c r="Y1034" s="2107"/>
      <c r="Z1034" s="2107"/>
      <c r="AA1034" s="2107"/>
      <c r="AB1034" s="2107"/>
      <c r="AC1034" s="2107"/>
      <c r="AD1034" s="2108"/>
    </row>
    <row r="1035">
      <c r="A1035" s="2105"/>
      <c r="B1035" s="2129" t="s">
        <v>1795</v>
      </c>
      <c r="C1035" s="2129" t="s">
        <v>1796</v>
      </c>
      <c r="D1035" s="2130" t="s">
        <v>1797</v>
      </c>
      <c r="E1035" s="2131" t="s">
        <v>1798</v>
      </c>
      <c r="F1035" s="2130" t="s">
        <v>1799</v>
      </c>
      <c r="G1035" s="2132" t="s">
        <v>1800</v>
      </c>
      <c r="H1035" s="2132" t="s">
        <v>1801</v>
      </c>
      <c r="I1035" s="2132" t="s">
        <v>1802</v>
      </c>
      <c r="J1035" s="2133" t="s">
        <v>1803</v>
      </c>
      <c r="K1035" s="2134" t="s">
        <v>1804</v>
      </c>
      <c r="L1035" s="2134" t="s">
        <v>1805</v>
      </c>
      <c r="M1035" s="2134" t="s">
        <v>1806</v>
      </c>
      <c r="N1035" s="2134" t="s">
        <v>1807</v>
      </c>
      <c r="O1035" s="2135" t="s">
        <v>1808</v>
      </c>
      <c r="P1035" s="2134" t="s">
        <v>1809</v>
      </c>
      <c r="Q1035" s="2135" t="s">
        <v>1810</v>
      </c>
      <c r="R1035" s="2133" t="s">
        <v>1811</v>
      </c>
      <c r="S1035" s="2135" t="s">
        <v>1812</v>
      </c>
      <c r="T1035" s="2135" t="s">
        <v>1813</v>
      </c>
      <c r="U1035" s="2135" t="s">
        <v>1814</v>
      </c>
      <c r="V1035" s="2135" t="s">
        <v>1815</v>
      </c>
      <c r="W1035" s="2135" t="s">
        <v>1816</v>
      </c>
      <c r="X1035" s="2135" t="s">
        <v>1817</v>
      </c>
      <c r="Y1035" s="2135" t="s">
        <v>1818</v>
      </c>
      <c r="Z1035" s="2135" t="s">
        <v>1819</v>
      </c>
      <c r="AA1035" s="2107" t="s">
        <v>1820</v>
      </c>
      <c r="AB1035" s="2112" t="s">
        <v>1821</v>
      </c>
      <c r="AC1035" s="2112" t="s">
        <v>1822</v>
      </c>
      <c r="AD1035" s="2108" t="s">
        <v>1823</v>
      </c>
    </row>
    <row r="1036">
      <c r="A1036" s="2098" t="s">
        <v>1972</v>
      </c>
      <c r="B1036" s="2136" t="s">
        <v>1847</v>
      </c>
      <c r="C1036" s="2100" t="s">
        <v>1826</v>
      </c>
      <c r="D1036" s="2137">
        <v>1360.94</v>
      </c>
      <c r="E1036" s="2138">
        <v>0</v>
      </c>
      <c r="F1036" s="2139">
        <f t="shared" ref="F1036:F1042" si="1265">E1036*2000</f>
      </c>
      <c r="G1036" s="2140">
        <f t="shared" ref="G1036:G1042" si="1024">F1036/D1036</f>
      </c>
      <c r="H1036" s="2140">
        <f t="shared" ref="H1036:H1042" si="117">D1036/E1036</f>
      </c>
      <c r="I1036" s="2140">
        <f t="shared" ref="I1036:I1042" si="473">F1036/E1036</f>
      </c>
      <c r="J1036" s="2140">
        <f t="shared" ref="J1036:J1042" si="1882">D1036/T1036</f>
      </c>
      <c r="K1036" s="2141">
        <f t="shared" ref="K1036:K1042" si="2073">O1036/S1036*1</f>
      </c>
      <c r="L1036" s="2142">
        <f t="shared" ref="L1036:L1042" si="1442">T1036/S1036</f>
      </c>
      <c r="M1036" s="2141">
        <f t="shared" ref="M1036:M1042" si="1620">V1036/S1036</f>
      </c>
      <c r="N1036" s="2141">
        <f t="shared" ref="N1036:N1042" si="845">W1036/V1036</f>
      </c>
      <c r="O1036" s="2143">
        <f t="shared" ref="O1036:O1042" si="1202">U1036/P1036</f>
      </c>
      <c r="P1036" s="2144">
        <v>0.0228</v>
      </c>
      <c r="Q1036" s="2145">
        <v>54</v>
      </c>
      <c r="R1036" s="2140">
        <f t="shared" ref="R1036:R1041" si="295">(D1036/S1036)*1000</f>
      </c>
      <c r="S1036" s="2143">
        <v>12173</v>
      </c>
      <c r="T1036" s="2143">
        <v>201</v>
      </c>
      <c r="U1036" s="2143">
        <v>58</v>
      </c>
      <c r="V1036" s="2143">
        <v>203</v>
      </c>
      <c r="W1036" s="2143">
        <v>14</v>
      </c>
      <c r="X1036" s="2143">
        <v>0</v>
      </c>
      <c r="Y1036" s="2143">
        <v>1</v>
      </c>
      <c r="Z1036" s="2145">
        <v>19</v>
      </c>
      <c r="AA1036" s="2146">
        <f t="shared" ref="AA1036:AA1042" si="651">AD1036*1000/D1036</f>
      </c>
      <c r="AB1036" s="2094" t="s">
        <v>1935</v>
      </c>
      <c r="AC1036" s="2094" t="s">
        <v>1951</v>
      </c>
      <c r="AD1036" s="2093">
        <v>6</v>
      </c>
    </row>
    <row r="1037">
      <c r="A1037" s="2098"/>
      <c r="B1037" s="2136" t="s">
        <v>1847</v>
      </c>
      <c r="C1037" s="2136" t="s">
        <v>1828</v>
      </c>
      <c r="D1037" s="2137">
        <v>1421.69</v>
      </c>
      <c r="E1037" s="2138">
        <v>0</v>
      </c>
      <c r="F1037" s="2139">
        <f t="shared" si="1265"/>
      </c>
      <c r="G1037" s="2140">
        <f t="shared" si="1024"/>
      </c>
      <c r="H1037" s="2140">
        <f t="shared" si="117"/>
      </c>
      <c r="I1037" s="2140">
        <f t="shared" si="473"/>
      </c>
      <c r="J1037" s="2140">
        <f t="shared" si="1882"/>
      </c>
      <c r="K1037" s="2141">
        <f t="shared" si="2073"/>
      </c>
      <c r="L1037" s="2141">
        <f t="shared" si="1442"/>
      </c>
      <c r="M1037" s="2147">
        <f t="shared" si="1620"/>
      </c>
      <c r="N1037" s="2147">
        <f t="shared" si="845"/>
      </c>
      <c r="O1037" s="2148">
        <f t="shared" si="1202"/>
      </c>
      <c r="P1037" s="2144">
        <v>0.0162</v>
      </c>
      <c r="Q1037" s="2149">
        <v>53</v>
      </c>
      <c r="R1037" s="2150">
        <f t="shared" si="295"/>
      </c>
      <c r="S1037" s="2148">
        <v>12509</v>
      </c>
      <c r="T1037" s="2148">
        <v>184</v>
      </c>
      <c r="U1037" s="2148">
        <v>48</v>
      </c>
      <c r="V1037" s="2148">
        <v>173</v>
      </c>
      <c r="W1037" s="2148">
        <v>22</v>
      </c>
      <c r="X1037" s="2149">
        <v>1</v>
      </c>
      <c r="Y1037" s="2149">
        <v>0</v>
      </c>
      <c r="Z1037" s="2149">
        <v>17</v>
      </c>
      <c r="AA1037" s="2146">
        <f t="shared" si="651"/>
      </c>
      <c r="AB1037" s="2094" t="s">
        <v>1935</v>
      </c>
      <c r="AC1037" s="2094" t="s">
        <v>1951</v>
      </c>
      <c r="AD1037" s="2093">
        <v>9</v>
      </c>
    </row>
    <row r="1038">
      <c r="A1038" s="2098"/>
      <c r="B1038" s="2086" t="s">
        <v>1832</v>
      </c>
      <c r="C1038" s="2086"/>
      <c r="D1038" s="2151">
        <f>SUM(D1036:D1037)</f>
      </c>
      <c r="E1038" s="2152">
        <f>SUM(E1036:E1037)</f>
      </c>
      <c r="F1038" s="2151">
        <f t="shared" si="1265"/>
      </c>
      <c r="G1038" s="2153">
        <f t="shared" si="1024"/>
      </c>
      <c r="H1038" s="2153">
        <f t="shared" si="117"/>
      </c>
      <c r="I1038" s="2153">
        <f t="shared" si="473"/>
      </c>
      <c r="J1038" s="2153">
        <f t="shared" si="1882"/>
      </c>
      <c r="K1038" s="2154">
        <f t="shared" si="2073"/>
      </c>
      <c r="L1038" s="2154">
        <f t="shared" si="1442"/>
      </c>
      <c r="M1038" s="2154">
        <f t="shared" si="1620"/>
      </c>
      <c r="N1038" s="2154">
        <f t="shared" si="845"/>
      </c>
      <c r="O1038" s="2155">
        <f t="shared" si="1202"/>
      </c>
      <c r="P1038" s="2154">
        <f>AVERAGE(P1036:P1037)</f>
      </c>
      <c r="Q1038" s="2151">
        <f>AVERAGE(Q1036:Q1037)</f>
      </c>
      <c r="R1038" s="2153">
        <f t="shared" si="295"/>
      </c>
      <c r="S1038" s="2155">
        <f>SUM(S1036:S1037)</f>
      </c>
      <c r="T1038" s="2155">
        <f>SUM(T1036:T1037)</f>
      </c>
      <c r="U1038" s="2155">
        <f>SUM(U1036:U1037)</f>
      </c>
      <c r="V1038" s="2155">
        <f>SUM(V1036:V1037)</f>
      </c>
      <c r="W1038" s="2155">
        <f>SUM(W1036:W1037)</f>
      </c>
      <c r="X1038" s="2155">
        <f>SUM(X1036:X1037)</f>
      </c>
      <c r="Y1038" s="2155">
        <f>SUM(Y1036:Y1037)</f>
      </c>
      <c r="Z1038" s="2155">
        <f>SUM(Z1036:Z1037)</f>
      </c>
      <c r="AA1038" s="2156">
        <f t="shared" si="651"/>
      </c>
      <c r="AB1038" s="2121"/>
      <c r="AC1038" s="2121"/>
      <c r="AD1038" s="2122">
        <f>SUM(AD1036:AD1037)</f>
      </c>
    </row>
    <row r="1039">
      <c r="A1039" s="2098"/>
      <c r="B1039" s="2136" t="s">
        <v>1825</v>
      </c>
      <c r="C1039" s="2136" t="s">
        <v>1830</v>
      </c>
      <c r="D1039" s="2137">
        <v>1154.27</v>
      </c>
      <c r="E1039" s="2138">
        <v>1</v>
      </c>
      <c r="F1039" s="2139">
        <f t="shared" si="1265"/>
      </c>
      <c r="G1039" s="2140">
        <f t="shared" si="1024"/>
      </c>
      <c r="H1039" s="2140">
        <f t="shared" si="117"/>
      </c>
      <c r="I1039" s="2140">
        <f t="shared" si="473"/>
      </c>
      <c r="J1039" s="2140">
        <f t="shared" si="1882"/>
      </c>
      <c r="K1039" s="2141">
        <f t="shared" si="2073"/>
      </c>
      <c r="L1039" s="2141">
        <f t="shared" si="1442"/>
      </c>
      <c r="M1039" s="2141">
        <f t="shared" si="1620"/>
      </c>
      <c r="N1039" s="2141">
        <f t="shared" si="845"/>
      </c>
      <c r="O1039" s="2143">
        <f t="shared" si="1202"/>
      </c>
      <c r="P1039" s="2144">
        <v>0.0388</v>
      </c>
      <c r="Q1039" s="2145">
        <v>65</v>
      </c>
      <c r="R1039" s="2140">
        <f t="shared" si="295"/>
      </c>
      <c r="S1039" s="2143">
        <v>9968</v>
      </c>
      <c r="T1039" s="2143">
        <v>216</v>
      </c>
      <c r="U1039" s="2143">
        <v>52</v>
      </c>
      <c r="V1039" s="2143">
        <v>239</v>
      </c>
      <c r="W1039" s="2143">
        <v>36</v>
      </c>
      <c r="X1039" s="2143">
        <v>3</v>
      </c>
      <c r="Y1039" s="2143">
        <v>1</v>
      </c>
      <c r="Z1039" s="2145">
        <v>23</v>
      </c>
      <c r="AA1039" s="2146">
        <f t="shared" si="651"/>
      </c>
      <c r="AB1039" s="2094" t="s">
        <v>1935</v>
      </c>
      <c r="AC1039" s="2094" t="s">
        <v>1951</v>
      </c>
      <c r="AD1039" s="2093">
        <v>22</v>
      </c>
    </row>
    <row r="1040">
      <c r="A1040" s="2098"/>
      <c r="B1040" s="2136" t="s">
        <v>1825</v>
      </c>
      <c r="C1040" s="2136" t="s">
        <v>1831</v>
      </c>
      <c r="D1040" s="2137">
        <v>681.25</v>
      </c>
      <c r="E1040" s="2138">
        <v>0</v>
      </c>
      <c r="F1040" s="2139">
        <f t="shared" si="1265"/>
      </c>
      <c r="G1040" s="2140">
        <f t="shared" si="1024"/>
      </c>
      <c r="H1040" s="2140">
        <f t="shared" si="117"/>
      </c>
      <c r="I1040" s="2140">
        <f t="shared" si="473"/>
      </c>
      <c r="J1040" s="2140">
        <f t="shared" si="1882"/>
      </c>
      <c r="K1040" s="2141">
        <f t="shared" si="2073"/>
      </c>
      <c r="L1040" s="2141">
        <f t="shared" si="1442"/>
      </c>
      <c r="M1040" s="2141">
        <f t="shared" si="1620"/>
      </c>
      <c r="N1040" s="2141">
        <f t="shared" si="845"/>
      </c>
      <c r="O1040" s="2143">
        <f t="shared" si="1202"/>
      </c>
      <c r="P1040" s="2144">
        <v>0.019</v>
      </c>
      <c r="Q1040" s="2145">
        <v>70</v>
      </c>
      <c r="R1040" s="2140">
        <f t="shared" si="295"/>
      </c>
      <c r="S1040" s="2143">
        <v>5935</v>
      </c>
      <c r="T1040" s="2143">
        <v>82</v>
      </c>
      <c r="U1040" s="2143">
        <v>27</v>
      </c>
      <c r="V1040" s="2143">
        <v>81</v>
      </c>
      <c r="W1040" s="2143">
        <v>13</v>
      </c>
      <c r="X1040" s="2143">
        <v>2</v>
      </c>
      <c r="Y1040" s="2143">
        <v>0</v>
      </c>
      <c r="Z1040" s="2145">
        <v>5</v>
      </c>
      <c r="AA1040" s="2146">
        <f t="shared" si="651"/>
      </c>
      <c r="AB1040" s="2094" t="s">
        <v>1935</v>
      </c>
      <c r="AC1040" s="2094" t="s">
        <v>1951</v>
      </c>
      <c r="AD1040" s="2093">
        <v>11</v>
      </c>
    </row>
    <row r="1041">
      <c r="A1041" s="2098"/>
      <c r="B1041" s="2086" t="s">
        <v>1832</v>
      </c>
      <c r="C1041" s="2086"/>
      <c r="D1041" s="2151">
        <f>SUM(D1039:D1040)</f>
      </c>
      <c r="E1041" s="2151">
        <f>SUM(E1039:E1040)</f>
      </c>
      <c r="F1041" s="2151">
        <f t="shared" si="1265"/>
      </c>
      <c r="G1041" s="2153">
        <f t="shared" si="1024"/>
      </c>
      <c r="H1041" s="2153">
        <f t="shared" si="117"/>
      </c>
      <c r="I1041" s="2153">
        <f t="shared" si="473"/>
      </c>
      <c r="J1041" s="2153">
        <f t="shared" si="1882"/>
      </c>
      <c r="K1041" s="2154">
        <f t="shared" si="2073"/>
      </c>
      <c r="L1041" s="2154">
        <f t="shared" si="1442"/>
      </c>
      <c r="M1041" s="2154">
        <f t="shared" si="1620"/>
      </c>
      <c r="N1041" s="2154">
        <f t="shared" si="845"/>
      </c>
      <c r="O1041" s="2155">
        <f t="shared" si="1202"/>
      </c>
      <c r="P1041" s="2154">
        <f>AVERAGE(P1039:P1040)</f>
      </c>
      <c r="Q1041" s="2151">
        <f>AVERAGE(Q1039:Q1040)</f>
      </c>
      <c r="R1041" s="2151">
        <f t="shared" si="295"/>
      </c>
      <c r="S1041" s="2155">
        <f>SUM(S1039:S1040)</f>
      </c>
      <c r="T1041" s="2155">
        <f>SUM(T1039:T1040)</f>
      </c>
      <c r="U1041" s="2155">
        <f>SUM(U1039:U1040)</f>
      </c>
      <c r="V1041" s="2155">
        <f>SUM(V1039:V1040)</f>
      </c>
      <c r="W1041" s="2155">
        <f>SUM(W1039:W1040)</f>
      </c>
      <c r="X1041" s="2155">
        <f>SUM(X1039:X1040)</f>
      </c>
      <c r="Y1041" s="2155">
        <f>SUM(Y1039:Y1040)</f>
      </c>
      <c r="Z1041" s="2155">
        <f>SUM(Z1039:Z1040)</f>
      </c>
      <c r="AA1041" s="2156">
        <f t="shared" si="651"/>
      </c>
      <c r="AB1041" s="2121"/>
      <c r="AC1041" s="2121"/>
      <c r="AD1041" s="2122">
        <f>SUM(AD1039:AD1040)</f>
      </c>
    </row>
    <row r="1042">
      <c r="A1042" s="2098"/>
      <c r="B1042" s="2095" t="s">
        <v>1833</v>
      </c>
      <c r="C1042" s="2095"/>
      <c r="D1042" s="2051">
        <f>D1041+D1038</f>
      </c>
      <c r="E1042" s="2051">
        <f>E1041+E1038</f>
      </c>
      <c r="F1042" s="2051">
        <f t="shared" si="1265"/>
      </c>
      <c r="G1042" s="2046">
        <f t="shared" si="1024"/>
      </c>
      <c r="H1042" s="2046">
        <f t="shared" si="117"/>
      </c>
      <c r="I1042" s="2046">
        <f t="shared" si="473"/>
      </c>
      <c r="J1042" s="2046">
        <f t="shared" si="1882"/>
      </c>
      <c r="K1042" s="2047">
        <f t="shared" si="2073"/>
      </c>
      <c r="L1042" s="2047">
        <f t="shared" si="1442"/>
      </c>
      <c r="M1042" s="2047">
        <f t="shared" si="1620"/>
      </c>
      <c r="N1042" s="2047">
        <f t="shared" si="845"/>
      </c>
      <c r="O1042" s="2048">
        <f t="shared" si="1202"/>
      </c>
      <c r="P1042" s="2157">
        <f>(P1041+P1038)/2</f>
      </c>
      <c r="Q1042" s="2048">
        <f>(Q1041+Q1038)/2</f>
      </c>
      <c r="R1042" s="2051">
        <f>(R1041+R1038)/2</f>
      </c>
      <c r="S1042" s="2048">
        <f>S1041+S1038</f>
      </c>
      <c r="T1042" s="2048">
        <f>T1041+T1038</f>
      </c>
      <c r="U1042" s="2048">
        <f>U1041+U1038</f>
      </c>
      <c r="V1042" s="2048">
        <f>V1041+V1038</f>
      </c>
      <c r="W1042" s="2048">
        <f>W1041+W1038</f>
      </c>
      <c r="X1042" s="2048">
        <f>X1041+X1038</f>
      </c>
      <c r="Y1042" s="2048">
        <f>Y1041+Y1038</f>
      </c>
      <c r="Z1042" s="2048">
        <f>Z1041+Z1038</f>
      </c>
      <c r="AA1042" s="2158">
        <f t="shared" si="651"/>
      </c>
      <c r="AB1042" s="2126"/>
      <c r="AC1042" s="2126"/>
      <c r="AD1042" s="2067">
        <f>AD1041+AD1038</f>
      </c>
    </row>
    <row r="1043">
      <c r="A1043" s="2105" t="s">
        <v>1834</v>
      </c>
      <c r="B1043" s="2105" t="s">
        <v>1792</v>
      </c>
      <c r="C1043" s="2105"/>
      <c r="D1043" s="2106" t="s">
        <v>1793</v>
      </c>
      <c r="E1043" s="2106"/>
      <c r="F1043" s="2106"/>
      <c r="G1043" s="2106"/>
      <c r="H1043" s="2106"/>
      <c r="I1043" s="2106"/>
      <c r="J1043" s="2107" t="s">
        <v>1794</v>
      </c>
      <c r="K1043" s="2107"/>
      <c r="L1043" s="2107"/>
      <c r="M1043" s="2107"/>
      <c r="N1043" s="2107"/>
      <c r="O1043" s="2107"/>
      <c r="P1043" s="2107"/>
      <c r="Q1043" s="2107"/>
      <c r="R1043" s="2107"/>
      <c r="S1043" s="2107"/>
      <c r="T1043" s="2107"/>
      <c r="U1043" s="2107"/>
      <c r="V1043" s="2107"/>
      <c r="W1043" s="2107"/>
      <c r="X1043" s="2107"/>
      <c r="Y1043" s="2107"/>
      <c r="Z1043" s="2107"/>
      <c r="AA1043" s="2107"/>
      <c r="AB1043" s="2107"/>
      <c r="AC1043" s="2107"/>
      <c r="AD1043" s="2108"/>
    </row>
    <row r="1044">
      <c r="A1044" s="2105"/>
      <c r="B1044" s="2129" t="s">
        <v>1795</v>
      </c>
      <c r="C1044" s="2129" t="s">
        <v>1796</v>
      </c>
      <c r="D1044" s="2130" t="s">
        <v>1797</v>
      </c>
      <c r="E1044" s="2131" t="s">
        <v>1798</v>
      </c>
      <c r="F1044" s="2130" t="s">
        <v>1799</v>
      </c>
      <c r="G1044" s="2132" t="s">
        <v>1800</v>
      </c>
      <c r="H1044" s="2132" t="s">
        <v>1801</v>
      </c>
      <c r="I1044" s="2132" t="s">
        <v>1802</v>
      </c>
      <c r="J1044" s="2133" t="s">
        <v>1803</v>
      </c>
      <c r="K1044" s="2134" t="s">
        <v>1804</v>
      </c>
      <c r="L1044" s="2134" t="s">
        <v>1805</v>
      </c>
      <c r="M1044" s="2134" t="s">
        <v>1806</v>
      </c>
      <c r="N1044" s="2134" t="s">
        <v>1807</v>
      </c>
      <c r="O1044" s="2135" t="s">
        <v>1808</v>
      </c>
      <c r="P1044" s="2134" t="s">
        <v>1809</v>
      </c>
      <c r="Q1044" s="2135" t="s">
        <v>1810</v>
      </c>
      <c r="R1044" s="2133" t="s">
        <v>1811</v>
      </c>
      <c r="S1044" s="2135" t="s">
        <v>1812</v>
      </c>
      <c r="T1044" s="2135" t="s">
        <v>1813</v>
      </c>
      <c r="U1044" s="2135" t="s">
        <v>1814</v>
      </c>
      <c r="V1044" s="2135" t="s">
        <v>1815</v>
      </c>
      <c r="W1044" s="2135" t="s">
        <v>1816</v>
      </c>
      <c r="X1044" s="2135" t="s">
        <v>1817</v>
      </c>
      <c r="Y1044" s="2135" t="s">
        <v>1818</v>
      </c>
      <c r="Z1044" s="2135" t="s">
        <v>1819</v>
      </c>
      <c r="AA1044" s="2107" t="s">
        <v>1820</v>
      </c>
      <c r="AB1044" s="2112" t="s">
        <v>1821</v>
      </c>
      <c r="AC1044" s="2112" t="s">
        <v>1822</v>
      </c>
      <c r="AD1044" s="2108" t="s">
        <v>1823</v>
      </c>
    </row>
    <row r="1045">
      <c r="A1045" s="2098" t="s">
        <v>1973</v>
      </c>
      <c r="B1045" s="2136" t="s">
        <v>1825</v>
      </c>
      <c r="C1045" s="2100" t="s">
        <v>1826</v>
      </c>
      <c r="D1045" s="2137">
        <v>1342.08</v>
      </c>
      <c r="E1045" s="2138">
        <v>0</v>
      </c>
      <c r="F1045" s="2139">
        <f t="shared" ref="F1045:F1051" si="1266">E1045*2000</f>
      </c>
      <c r="G1045" s="2140">
        <f t="shared" ref="G1045:G1051" si="1025">F1045/D1045</f>
      </c>
      <c r="H1045" s="2140">
        <f t="shared" ref="H1045:H1051" si="118">D1045/E1045</f>
      </c>
      <c r="I1045" s="2140">
        <f t="shared" ref="I1045:I1051" si="474">F1045/E1045</f>
      </c>
      <c r="J1045" s="2140">
        <f t="shared" ref="J1045:J1051" si="1883">D1045/T1045</f>
      </c>
      <c r="K1045" s="2141">
        <f t="shared" ref="K1045:K1051" si="2074">O1045/S1045*1</f>
      </c>
      <c r="L1045" s="2142">
        <f t="shared" ref="L1045:L1051" si="1443">T1045/S1045</f>
      </c>
      <c r="M1045" s="2141">
        <f t="shared" ref="M1045:M1051" si="1621">V1045/S1045</f>
      </c>
      <c r="N1045" s="2141">
        <f t="shared" ref="N1045:N1051" si="846">W1045/V1045</f>
      </c>
      <c r="O1045" s="2143">
        <f t="shared" ref="O1045:O1051" si="1203">U1045/P1045</f>
      </c>
      <c r="P1045" s="2144">
        <v>0.0208</v>
      </c>
      <c r="Q1045" s="2145">
        <v>87</v>
      </c>
      <c r="R1045" s="2140">
        <f t="shared" ref="R1045:R1050" si="296">(D1045/S1045)*1000</f>
      </c>
      <c r="S1045" s="2143">
        <v>12805</v>
      </c>
      <c r="T1045" s="2143">
        <v>171</v>
      </c>
      <c r="U1045" s="2143">
        <v>59</v>
      </c>
      <c r="V1045" s="2143">
        <v>186</v>
      </c>
      <c r="W1045" s="2143">
        <v>63</v>
      </c>
      <c r="X1045" s="2143">
        <v>4</v>
      </c>
      <c r="Y1045" s="2143">
        <v>0</v>
      </c>
      <c r="Z1045" s="2145">
        <v>16</v>
      </c>
      <c r="AA1045" s="2146">
        <f t="shared" ref="AA1045:AA1051" si="652">AD1045*1000/D1045</f>
      </c>
      <c r="AB1045" s="2094" t="s">
        <v>1935</v>
      </c>
      <c r="AC1045" s="2094" t="s">
        <v>1951</v>
      </c>
      <c r="AD1045" s="2093">
        <v>21</v>
      </c>
    </row>
    <row r="1046">
      <c r="A1046" s="2098"/>
      <c r="B1046" s="2136" t="s">
        <v>1825</v>
      </c>
      <c r="C1046" s="2136" t="s">
        <v>1828</v>
      </c>
      <c r="D1046" s="2137">
        <v>1267.89</v>
      </c>
      <c r="E1046" s="2138">
        <v>1</v>
      </c>
      <c r="F1046" s="2139">
        <f t="shared" si="1266"/>
      </c>
      <c r="G1046" s="2140">
        <f t="shared" si="1025"/>
      </c>
      <c r="H1046" s="2140">
        <f t="shared" si="118"/>
      </c>
      <c r="I1046" s="2140">
        <f t="shared" si="474"/>
      </c>
      <c r="J1046" s="2140">
        <f t="shared" si="1883"/>
      </c>
      <c r="K1046" s="2141">
        <f t="shared" si="2074"/>
      </c>
      <c r="L1046" s="2141">
        <f t="shared" si="1443"/>
      </c>
      <c r="M1046" s="2147">
        <f t="shared" si="1621"/>
      </c>
      <c r="N1046" s="2147">
        <f t="shared" si="846"/>
      </c>
      <c r="O1046" s="2148">
        <f t="shared" si="1203"/>
      </c>
      <c r="P1046" s="2144">
        <v>0.0176</v>
      </c>
      <c r="Q1046" s="2149">
        <v>84</v>
      </c>
      <c r="R1046" s="2150">
        <f t="shared" si="296"/>
      </c>
      <c r="S1046" s="2148">
        <v>16419</v>
      </c>
      <c r="T1046" s="2148">
        <v>159</v>
      </c>
      <c r="U1046" s="2148">
        <v>52</v>
      </c>
      <c r="V1046" s="2148">
        <v>156</v>
      </c>
      <c r="W1046" s="2148">
        <v>34</v>
      </c>
      <c r="X1046" s="2149">
        <v>5</v>
      </c>
      <c r="Y1046" s="2149">
        <v>1</v>
      </c>
      <c r="Z1046" s="2149">
        <v>18</v>
      </c>
      <c r="AA1046" s="2146">
        <f t="shared" si="652"/>
      </c>
      <c r="AB1046" s="2094" t="s">
        <v>1935</v>
      </c>
      <c r="AC1046" s="2094" t="s">
        <v>1951</v>
      </c>
      <c r="AD1046" s="2093">
        <v>11</v>
      </c>
    </row>
    <row r="1047">
      <c r="A1047" s="2098"/>
      <c r="B1047" s="2086" t="s">
        <v>1832</v>
      </c>
      <c r="C1047" s="2086"/>
      <c r="D1047" s="2151">
        <f>SUM(D1045:D1046)</f>
      </c>
      <c r="E1047" s="2152">
        <f>SUM(E1045:E1046)</f>
      </c>
      <c r="F1047" s="2151">
        <f t="shared" si="1266"/>
      </c>
      <c r="G1047" s="2153">
        <f t="shared" si="1025"/>
      </c>
      <c r="H1047" s="2153">
        <f t="shared" si="118"/>
      </c>
      <c r="I1047" s="2153">
        <f t="shared" si="474"/>
      </c>
      <c r="J1047" s="2153">
        <f t="shared" si="1883"/>
      </c>
      <c r="K1047" s="2154">
        <f t="shared" si="2074"/>
      </c>
      <c r="L1047" s="2154">
        <f t="shared" si="1443"/>
      </c>
      <c r="M1047" s="2154">
        <f t="shared" si="1621"/>
      </c>
      <c r="N1047" s="2154">
        <f t="shared" si="846"/>
      </c>
      <c r="O1047" s="2155">
        <f t="shared" si="1203"/>
      </c>
      <c r="P1047" s="2154">
        <f>AVERAGE(P1045:P1046)</f>
      </c>
      <c r="Q1047" s="2151">
        <f>AVERAGE(Q1045:Q1046)</f>
      </c>
      <c r="R1047" s="2153">
        <f t="shared" si="296"/>
      </c>
      <c r="S1047" s="2155">
        <f>SUM(S1045:S1046)</f>
      </c>
      <c r="T1047" s="2155">
        <f>SUM(T1045:T1046)</f>
      </c>
      <c r="U1047" s="2155">
        <f>SUM(U1045:U1046)</f>
      </c>
      <c r="V1047" s="2155">
        <f>SUM(V1045:V1046)</f>
      </c>
      <c r="W1047" s="2155">
        <f>SUM(W1045:W1046)</f>
      </c>
      <c r="X1047" s="2155">
        <f>SUM(X1045:X1046)</f>
      </c>
      <c r="Y1047" s="2155">
        <f>SUM(Y1045:Y1046)</f>
      </c>
      <c r="Z1047" s="2155">
        <f>SUM(Z1045:Z1046)</f>
      </c>
      <c r="AA1047" s="2156">
        <f t="shared" si="652"/>
      </c>
      <c r="AB1047" s="2121"/>
      <c r="AC1047" s="2121"/>
      <c r="AD1047" s="2122">
        <f>SUM(AD1045:AD1046)</f>
      </c>
    </row>
    <row r="1048">
      <c r="A1048" s="2098"/>
      <c r="B1048" s="2136" t="s">
        <v>1847</v>
      </c>
      <c r="C1048" s="2136" t="s">
        <v>1830</v>
      </c>
      <c r="D1048" s="2137">
        <v>953.71</v>
      </c>
      <c r="E1048" s="2138">
        <v>4</v>
      </c>
      <c r="F1048" s="2139">
        <f t="shared" si="1266"/>
      </c>
      <c r="G1048" s="2140">
        <f t="shared" si="1025"/>
      </c>
      <c r="H1048" s="2140">
        <f t="shared" si="118"/>
      </c>
      <c r="I1048" s="2140">
        <f t="shared" si="474"/>
      </c>
      <c r="J1048" s="2140">
        <f t="shared" si="1883"/>
      </c>
      <c r="K1048" s="2141">
        <f t="shared" si="2074"/>
      </c>
      <c r="L1048" s="2141">
        <f t="shared" si="1443"/>
      </c>
      <c r="M1048" s="2141">
        <f t="shared" si="1621"/>
      </c>
      <c r="N1048" s="2141">
        <f t="shared" si="846"/>
      </c>
      <c r="O1048" s="2143">
        <f t="shared" si="1203"/>
      </c>
      <c r="P1048" s="2144">
        <v>0.0216</v>
      </c>
      <c r="Q1048" s="2145">
        <v>87</v>
      </c>
      <c r="R1048" s="2140">
        <f t="shared" si="296"/>
      </c>
      <c r="S1048" s="2143">
        <v>11883</v>
      </c>
      <c r="T1048" s="2143">
        <v>166</v>
      </c>
      <c r="U1048" s="2143">
        <v>48</v>
      </c>
      <c r="V1048" s="2143">
        <v>176</v>
      </c>
      <c r="W1048" s="2143">
        <v>54</v>
      </c>
      <c r="X1048" s="2143">
        <v>1</v>
      </c>
      <c r="Y1048" s="2143">
        <v>0</v>
      </c>
      <c r="Z1048" s="2145">
        <v>11</v>
      </c>
      <c r="AA1048" s="2146">
        <f t="shared" si="652"/>
      </c>
      <c r="AB1048" s="2094" t="s">
        <v>1935</v>
      </c>
      <c r="AC1048" s="2094" t="s">
        <v>1951</v>
      </c>
      <c r="AD1048" s="2093">
        <v>20</v>
      </c>
    </row>
    <row r="1049">
      <c r="A1049" s="2098"/>
      <c r="B1049" s="2136" t="s">
        <v>1847</v>
      </c>
      <c r="C1049" s="2136" t="s">
        <v>1831</v>
      </c>
      <c r="D1049" s="2137">
        <v>1436.32</v>
      </c>
      <c r="E1049" s="2138">
        <v>1</v>
      </c>
      <c r="F1049" s="2139">
        <f t="shared" si="1266"/>
      </c>
      <c r="G1049" s="2140">
        <f t="shared" si="1025"/>
      </c>
      <c r="H1049" s="2140">
        <f t="shared" si="118"/>
      </c>
      <c r="I1049" s="2140">
        <f t="shared" si="474"/>
      </c>
      <c r="J1049" s="2140">
        <f t="shared" si="1883"/>
      </c>
      <c r="K1049" s="2141">
        <f t="shared" si="2074"/>
      </c>
      <c r="L1049" s="2141">
        <f t="shared" si="1443"/>
      </c>
      <c r="M1049" s="2141">
        <f t="shared" si="1621"/>
      </c>
      <c r="N1049" s="2141">
        <f t="shared" si="846"/>
      </c>
      <c r="O1049" s="2143">
        <f t="shared" si="1203"/>
      </c>
      <c r="P1049" s="2144">
        <v>0.0213</v>
      </c>
      <c r="Q1049" s="2145">
        <v>79</v>
      </c>
      <c r="R1049" s="2140">
        <f t="shared" si="296"/>
      </c>
      <c r="S1049" s="2143">
        <v>14462</v>
      </c>
      <c r="T1049" s="2143">
        <v>226</v>
      </c>
      <c r="U1049" s="2143">
        <v>53</v>
      </c>
      <c r="V1049" s="2143">
        <v>240</v>
      </c>
      <c r="W1049" s="2143">
        <v>34</v>
      </c>
      <c r="X1049" s="2143">
        <v>4</v>
      </c>
      <c r="Y1049" s="2143">
        <v>0</v>
      </c>
      <c r="Z1049" s="2145">
        <v>20</v>
      </c>
      <c r="AA1049" s="2146">
        <f t="shared" si="652"/>
      </c>
      <c r="AB1049" s="2094" t="s">
        <v>1935</v>
      </c>
      <c r="AC1049" s="2094" t="s">
        <v>1951</v>
      </c>
      <c r="AD1049" s="2093">
        <v>7</v>
      </c>
    </row>
    <row r="1050">
      <c r="A1050" s="2098"/>
      <c r="B1050" s="2086" t="s">
        <v>1832</v>
      </c>
      <c r="C1050" s="2086"/>
      <c r="D1050" s="2151">
        <f>SUM(D1048:D1049)</f>
      </c>
      <c r="E1050" s="2151">
        <f>SUM(E1048:E1049)</f>
      </c>
      <c r="F1050" s="2151">
        <f t="shared" si="1266"/>
      </c>
      <c r="G1050" s="2153">
        <f t="shared" si="1025"/>
      </c>
      <c r="H1050" s="2153">
        <f t="shared" si="118"/>
      </c>
      <c r="I1050" s="2153">
        <f t="shared" si="474"/>
      </c>
      <c r="J1050" s="2153">
        <f t="shared" si="1883"/>
      </c>
      <c r="K1050" s="2154">
        <f t="shared" si="2074"/>
      </c>
      <c r="L1050" s="2154">
        <f t="shared" si="1443"/>
      </c>
      <c r="M1050" s="2154">
        <f t="shared" si="1621"/>
      </c>
      <c r="N1050" s="2154">
        <f t="shared" si="846"/>
      </c>
      <c r="O1050" s="2155">
        <f t="shared" si="1203"/>
      </c>
      <c r="P1050" s="2154">
        <f>AVERAGE(P1048:P1049)</f>
      </c>
      <c r="Q1050" s="2151">
        <f>AVERAGE(Q1048:Q1049)</f>
      </c>
      <c r="R1050" s="2151">
        <f t="shared" si="296"/>
      </c>
      <c r="S1050" s="2155">
        <f>SUM(S1048:S1049)</f>
      </c>
      <c r="T1050" s="2155">
        <f>SUM(T1048:T1049)</f>
      </c>
      <c r="U1050" s="2155">
        <f>SUM(U1048:U1049)</f>
      </c>
      <c r="V1050" s="2155">
        <f>SUM(V1048:V1049)</f>
      </c>
      <c r="W1050" s="2155">
        <f>SUM(W1048:W1049)</f>
      </c>
      <c r="X1050" s="2155">
        <f>SUM(X1048:X1049)</f>
      </c>
      <c r="Y1050" s="2155">
        <f>SUM(Y1048:Y1049)</f>
      </c>
      <c r="Z1050" s="2155">
        <f>SUM(Z1048:Z1049)</f>
      </c>
      <c r="AA1050" s="2156">
        <f t="shared" si="652"/>
      </c>
      <c r="AB1050" s="2121"/>
      <c r="AC1050" s="2121"/>
      <c r="AD1050" s="2122">
        <f>SUM(AD1048:AD1049)</f>
      </c>
    </row>
    <row r="1051">
      <c r="A1051" s="2098"/>
      <c r="B1051" s="2095" t="s">
        <v>1833</v>
      </c>
      <c r="C1051" s="2095"/>
      <c r="D1051" s="2051">
        <f>D1050+D1047</f>
      </c>
      <c r="E1051" s="2051">
        <f>E1050+E1047</f>
      </c>
      <c r="F1051" s="2051">
        <f t="shared" si="1266"/>
      </c>
      <c r="G1051" s="2046">
        <f t="shared" si="1025"/>
      </c>
      <c r="H1051" s="2046">
        <f t="shared" si="118"/>
      </c>
      <c r="I1051" s="2046">
        <f t="shared" si="474"/>
      </c>
      <c r="J1051" s="2046">
        <f t="shared" si="1883"/>
      </c>
      <c r="K1051" s="2047">
        <f t="shared" si="2074"/>
      </c>
      <c r="L1051" s="2047">
        <f t="shared" si="1443"/>
      </c>
      <c r="M1051" s="2047">
        <f t="shared" si="1621"/>
      </c>
      <c r="N1051" s="2047">
        <f t="shared" si="846"/>
      </c>
      <c r="O1051" s="2048">
        <f t="shared" si="1203"/>
      </c>
      <c r="P1051" s="2157">
        <f>(P1050+P1047)/2</f>
      </c>
      <c r="Q1051" s="2048">
        <f>(Q1050+Q1047)/2</f>
      </c>
      <c r="R1051" s="2051">
        <f>(R1050+R1047)/2</f>
      </c>
      <c r="S1051" s="2048">
        <f>S1050+S1047</f>
      </c>
      <c r="T1051" s="2048">
        <f>T1050+T1047</f>
      </c>
      <c r="U1051" s="2048">
        <f>U1050+U1047</f>
      </c>
      <c r="V1051" s="2048">
        <f>V1050+V1047</f>
      </c>
      <c r="W1051" s="2048">
        <f>W1050+W1047</f>
      </c>
      <c r="X1051" s="2048">
        <f>X1050+X1047</f>
      </c>
      <c r="Y1051" s="2048">
        <f>Y1050+Y1047</f>
      </c>
      <c r="Z1051" s="2048">
        <f>Z1050+Z1047</f>
      </c>
      <c r="AA1051" s="2158">
        <f t="shared" si="652"/>
      </c>
      <c r="AB1051" s="2126"/>
      <c r="AC1051" s="2126"/>
      <c r="AD1051" s="2067">
        <f>AD1050+AD1047</f>
      </c>
    </row>
    <row r="1052">
      <c r="A1052" s="2105" t="s">
        <v>1834</v>
      </c>
      <c r="B1052" s="2105" t="s">
        <v>1792</v>
      </c>
      <c r="C1052" s="2105"/>
      <c r="D1052" s="2106" t="s">
        <v>1793</v>
      </c>
      <c r="E1052" s="2106"/>
      <c r="F1052" s="2106"/>
      <c r="G1052" s="2106"/>
      <c r="H1052" s="2106"/>
      <c r="I1052" s="2106"/>
      <c r="J1052" s="2107" t="s">
        <v>1794</v>
      </c>
      <c r="K1052" s="2107"/>
      <c r="L1052" s="2107"/>
      <c r="M1052" s="2107"/>
      <c r="N1052" s="2107"/>
      <c r="O1052" s="2107"/>
      <c r="P1052" s="2107"/>
      <c r="Q1052" s="2107"/>
      <c r="R1052" s="2107"/>
      <c r="S1052" s="2107"/>
      <c r="T1052" s="2107"/>
      <c r="U1052" s="2107"/>
      <c r="V1052" s="2107"/>
      <c r="W1052" s="2107"/>
      <c r="X1052" s="2107"/>
      <c r="Y1052" s="2107"/>
      <c r="Z1052" s="2107"/>
      <c r="AA1052" s="2107"/>
      <c r="AB1052" s="2107"/>
      <c r="AC1052" s="2107"/>
      <c r="AD1052" s="2108"/>
    </row>
    <row r="1053">
      <c r="A1053" s="2105"/>
      <c r="B1053" s="2129" t="s">
        <v>1795</v>
      </c>
      <c r="C1053" s="2129" t="s">
        <v>1796</v>
      </c>
      <c r="D1053" s="2130" t="s">
        <v>1797</v>
      </c>
      <c r="E1053" s="2131" t="s">
        <v>1798</v>
      </c>
      <c r="F1053" s="2130" t="s">
        <v>1799</v>
      </c>
      <c r="G1053" s="2132" t="s">
        <v>1800</v>
      </c>
      <c r="H1053" s="2132" t="s">
        <v>1801</v>
      </c>
      <c r="I1053" s="2132" t="s">
        <v>1802</v>
      </c>
      <c r="J1053" s="2133" t="s">
        <v>1803</v>
      </c>
      <c r="K1053" s="2134" t="s">
        <v>1804</v>
      </c>
      <c r="L1053" s="2134" t="s">
        <v>1805</v>
      </c>
      <c r="M1053" s="2134" t="s">
        <v>1806</v>
      </c>
      <c r="N1053" s="2134" t="s">
        <v>1807</v>
      </c>
      <c r="O1053" s="2135" t="s">
        <v>1808</v>
      </c>
      <c r="P1053" s="2134" t="s">
        <v>1809</v>
      </c>
      <c r="Q1053" s="2135" t="s">
        <v>1810</v>
      </c>
      <c r="R1053" s="2133" t="s">
        <v>1811</v>
      </c>
      <c r="S1053" s="2135" t="s">
        <v>1812</v>
      </c>
      <c r="T1053" s="2135" t="s">
        <v>1813</v>
      </c>
      <c r="U1053" s="2135" t="s">
        <v>1814</v>
      </c>
      <c r="V1053" s="2135" t="s">
        <v>1815</v>
      </c>
      <c r="W1053" s="2135" t="s">
        <v>1816</v>
      </c>
      <c r="X1053" s="2135" t="s">
        <v>1817</v>
      </c>
      <c r="Y1053" s="2135" t="s">
        <v>1818</v>
      </c>
      <c r="Z1053" s="2135" t="s">
        <v>1819</v>
      </c>
      <c r="AA1053" s="2107" t="s">
        <v>1820</v>
      </c>
      <c r="AB1053" s="2112" t="s">
        <v>1821</v>
      </c>
      <c r="AC1053" s="2112" t="s">
        <v>1822</v>
      </c>
      <c r="AD1053" s="2108" t="s">
        <v>1823</v>
      </c>
    </row>
    <row r="1054">
      <c r="A1054" s="2098" t="s">
        <v>1974</v>
      </c>
      <c r="B1054" s="2136" t="s">
        <v>1847</v>
      </c>
      <c r="C1054" s="2100" t="s">
        <v>1826</v>
      </c>
      <c r="D1054" s="2137">
        <v>1300</v>
      </c>
      <c r="E1054" s="2138">
        <v>1</v>
      </c>
      <c r="F1054" s="2139">
        <f t="shared" ref="F1054:F1060" si="1267">E1054*2000</f>
      </c>
      <c r="G1054" s="2140">
        <f t="shared" ref="G1054:G1060" si="1026">F1054/D1054</f>
      </c>
      <c r="H1054" s="2140">
        <f t="shared" ref="H1054:H1060" si="119">D1054/E1054</f>
      </c>
      <c r="I1054" s="2140">
        <f t="shared" ref="I1054:I1060" si="475">F1054/E1054</f>
      </c>
      <c r="J1054" s="2140">
        <f t="shared" ref="J1054:J1060" si="1884">D1054/T1054</f>
      </c>
      <c r="K1054" s="2141">
        <f t="shared" ref="K1054:K1060" si="2075">O1054/S1054*1</f>
      </c>
      <c r="L1054" s="2142">
        <f t="shared" ref="L1054:L1060" si="1444">T1054/S1054</f>
      </c>
      <c r="M1054" s="2141">
        <f t="shared" ref="M1054:M1060" si="1622">V1054/S1054</f>
      </c>
      <c r="N1054" s="2141">
        <f t="shared" ref="N1054:N1060" si="847">W1054/V1054</f>
      </c>
      <c r="O1054" s="2143">
        <f t="shared" ref="O1054:O1060" si="1204">U1054/P1054</f>
      </c>
      <c r="P1054" s="2144">
        <v>0.0222</v>
      </c>
      <c r="Q1054" s="2145">
        <v>79</v>
      </c>
      <c r="R1054" s="2140">
        <f t="shared" ref="R1054:R1059" si="297">(D1054/S1054)*1000</f>
      </c>
      <c r="S1054" s="2143">
        <v>14070</v>
      </c>
      <c r="T1054" s="2143">
        <v>180</v>
      </c>
      <c r="U1054" s="2143">
        <v>57</v>
      </c>
      <c r="V1054" s="2143">
        <v>187</v>
      </c>
      <c r="W1054" s="2143">
        <v>31</v>
      </c>
      <c r="X1054" s="2143">
        <v>4</v>
      </c>
      <c r="Y1054" s="2143">
        <v>0</v>
      </c>
      <c r="Z1054" s="2145">
        <v>9</v>
      </c>
      <c r="AA1054" s="2146">
        <f t="shared" ref="AA1054:AA1060" si="653">AD1054*1000/D1054</f>
      </c>
      <c r="AB1054" s="2094" t="s">
        <v>1935</v>
      </c>
      <c r="AC1054" s="2094" t="s">
        <v>1949</v>
      </c>
      <c r="AD1054" s="2093">
        <v>14</v>
      </c>
    </row>
    <row r="1055">
      <c r="A1055" s="2098"/>
      <c r="B1055" s="2136" t="s">
        <v>1847</v>
      </c>
      <c r="C1055" s="2136" t="s">
        <v>1828</v>
      </c>
      <c r="D1055" s="2137">
        <v>1104.4</v>
      </c>
      <c r="E1055" s="2138">
        <v>0</v>
      </c>
      <c r="F1055" s="2139">
        <f t="shared" si="1267"/>
      </c>
      <c r="G1055" s="2140">
        <f t="shared" si="1026"/>
      </c>
      <c r="H1055" s="2140">
        <f t="shared" si="119"/>
      </c>
      <c r="I1055" s="2140">
        <f t="shared" si="475"/>
      </c>
      <c r="J1055" s="2140">
        <f t="shared" si="1884"/>
      </c>
      <c r="K1055" s="2141">
        <f t="shared" si="2075"/>
      </c>
      <c r="L1055" s="2141">
        <f t="shared" si="1444"/>
      </c>
      <c r="M1055" s="2147">
        <f t="shared" si="1622"/>
      </c>
      <c r="N1055" s="2147">
        <f t="shared" si="847"/>
      </c>
      <c r="O1055" s="2148">
        <f t="shared" si="1204"/>
      </c>
      <c r="P1055" s="2144">
        <v>0.0157</v>
      </c>
      <c r="Q1055" s="2149">
        <v>84</v>
      </c>
      <c r="R1055" s="2150">
        <f t="shared" si="297"/>
      </c>
      <c r="S1055" s="2148">
        <v>12773</v>
      </c>
      <c r="T1055" s="2148">
        <v>152</v>
      </c>
      <c r="U1055" s="2148">
        <v>48</v>
      </c>
      <c r="V1055" s="2148">
        <v>142</v>
      </c>
      <c r="W1055" s="2148">
        <v>33</v>
      </c>
      <c r="X1055" s="2149">
        <v>5</v>
      </c>
      <c r="Y1055" s="2149">
        <v>0</v>
      </c>
      <c r="Z1055" s="2149">
        <v>8</v>
      </c>
      <c r="AA1055" s="2146">
        <f t="shared" si="653"/>
      </c>
      <c r="AB1055" s="2094" t="s">
        <v>1935</v>
      </c>
      <c r="AC1055" s="2094" t="s">
        <v>1949</v>
      </c>
      <c r="AD1055" s="2093">
        <v>16</v>
      </c>
    </row>
    <row r="1056">
      <c r="A1056" s="2098"/>
      <c r="B1056" s="2086" t="s">
        <v>1832</v>
      </c>
      <c r="C1056" s="2086"/>
      <c r="D1056" s="2151">
        <f>SUM(D1054:D1055)</f>
      </c>
      <c r="E1056" s="2152">
        <f>SUM(E1054:E1055)</f>
      </c>
      <c r="F1056" s="2151">
        <f t="shared" si="1267"/>
      </c>
      <c r="G1056" s="2153">
        <f t="shared" si="1026"/>
      </c>
      <c r="H1056" s="2153">
        <f t="shared" si="119"/>
      </c>
      <c r="I1056" s="2153">
        <f t="shared" si="475"/>
      </c>
      <c r="J1056" s="2153">
        <f t="shared" si="1884"/>
      </c>
      <c r="K1056" s="2154">
        <f t="shared" si="2075"/>
      </c>
      <c r="L1056" s="2154">
        <f t="shared" si="1444"/>
      </c>
      <c r="M1056" s="2154">
        <f t="shared" si="1622"/>
      </c>
      <c r="N1056" s="2154">
        <f t="shared" si="847"/>
      </c>
      <c r="O1056" s="2155">
        <f t="shared" si="1204"/>
      </c>
      <c r="P1056" s="2154">
        <f>AVERAGE(P1054:P1055)</f>
      </c>
      <c r="Q1056" s="2151">
        <f>AVERAGE(Q1054:Q1055)</f>
      </c>
      <c r="R1056" s="2153">
        <f t="shared" si="297"/>
      </c>
      <c r="S1056" s="2155">
        <f>SUM(S1054:S1055)</f>
      </c>
      <c r="T1056" s="2155">
        <f>SUM(T1054:T1055)</f>
      </c>
      <c r="U1056" s="2155">
        <f>SUM(U1054:U1055)</f>
      </c>
      <c r="V1056" s="2155">
        <f>SUM(V1054:V1055)</f>
      </c>
      <c r="W1056" s="2155">
        <f>SUM(W1054:W1055)</f>
      </c>
      <c r="X1056" s="2155">
        <f>SUM(X1054:X1055)</f>
      </c>
      <c r="Y1056" s="2155">
        <f>SUM(Y1054:Y1055)</f>
      </c>
      <c r="Z1056" s="2155">
        <f>SUM(Z1054:Z1055)</f>
      </c>
      <c r="AA1056" s="2156">
        <f t="shared" si="653"/>
      </c>
      <c r="AB1056" s="2121"/>
      <c r="AC1056" s="2121"/>
      <c r="AD1056" s="2122">
        <f>SUM(AD1054:AD1055)</f>
      </c>
    </row>
    <row r="1057">
      <c r="A1057" s="2098"/>
      <c r="B1057" s="2100" t="s">
        <v>1837</v>
      </c>
      <c r="C1057" s="2136" t="s">
        <v>1830</v>
      </c>
      <c r="D1057" s="2137">
        <v>1217.37</v>
      </c>
      <c r="E1057" s="2138">
        <v>1</v>
      </c>
      <c r="F1057" s="2139">
        <f t="shared" si="1267"/>
      </c>
      <c r="G1057" s="2140">
        <f t="shared" si="1026"/>
      </c>
      <c r="H1057" s="2140">
        <f t="shared" si="119"/>
      </c>
      <c r="I1057" s="2140">
        <f t="shared" si="475"/>
      </c>
      <c r="J1057" s="2140">
        <f t="shared" si="1884"/>
      </c>
      <c r="K1057" s="2141">
        <f t="shared" si="2075"/>
      </c>
      <c r="L1057" s="2141">
        <f t="shared" si="1444"/>
      </c>
      <c r="M1057" s="2141">
        <f t="shared" si="1622"/>
      </c>
      <c r="N1057" s="2141">
        <f t="shared" si="847"/>
      </c>
      <c r="O1057" s="2143">
        <f t="shared" si="1204"/>
      </c>
      <c r="P1057" s="2144">
        <v>0.0221</v>
      </c>
      <c r="Q1057" s="2145">
        <v>84</v>
      </c>
      <c r="R1057" s="2140">
        <f t="shared" si="297"/>
      </c>
      <c r="S1057" s="2143">
        <v>13095</v>
      </c>
      <c r="T1057" s="2143">
        <v>119</v>
      </c>
      <c r="U1057" s="2143">
        <v>32</v>
      </c>
      <c r="V1057" s="2143">
        <v>112</v>
      </c>
      <c r="W1057" s="2143">
        <v>6</v>
      </c>
      <c r="X1057" s="2143">
        <v>1</v>
      </c>
      <c r="Y1057" s="2143">
        <v>0</v>
      </c>
      <c r="Z1057" s="2145">
        <v>9</v>
      </c>
      <c r="AA1057" s="2146">
        <f t="shared" si="653"/>
      </c>
      <c r="AB1057" s="2094" t="s">
        <v>1935</v>
      </c>
      <c r="AC1057" s="2094" t="s">
        <v>1949</v>
      </c>
      <c r="AD1057" s="2093">
        <v>10</v>
      </c>
    </row>
    <row r="1058">
      <c r="A1058" s="2098"/>
      <c r="B1058" s="2100" t="s">
        <v>1837</v>
      </c>
      <c r="C1058" s="2136" t="s">
        <v>1831</v>
      </c>
      <c r="D1058" s="2137">
        <v>741.74</v>
      </c>
      <c r="E1058" s="2138">
        <v>0</v>
      </c>
      <c r="F1058" s="2139">
        <f t="shared" si="1267"/>
      </c>
      <c r="G1058" s="2140">
        <f t="shared" si="1026"/>
      </c>
      <c r="H1058" s="2140">
        <f t="shared" si="119"/>
      </c>
      <c r="I1058" s="2140">
        <f t="shared" si="475"/>
      </c>
      <c r="J1058" s="2140">
        <f t="shared" si="1884"/>
      </c>
      <c r="K1058" s="2141">
        <f t="shared" si="2075"/>
      </c>
      <c r="L1058" s="2141">
        <f t="shared" si="1444"/>
      </c>
      <c r="M1058" s="2141">
        <f t="shared" si="1622"/>
      </c>
      <c r="N1058" s="2141">
        <f t="shared" si="847"/>
      </c>
      <c r="O1058" s="2143">
        <f t="shared" si="1204"/>
      </c>
      <c r="P1058" s="2144">
        <v>0.0158</v>
      </c>
      <c r="Q1058" s="2145">
        <v>82</v>
      </c>
      <c r="R1058" s="2140">
        <f t="shared" si="297"/>
      </c>
      <c r="S1058" s="2143">
        <v>8387</v>
      </c>
      <c r="T1058" s="2143">
        <v>90</v>
      </c>
      <c r="U1058" s="2143">
        <v>23</v>
      </c>
      <c r="V1058" s="2143">
        <v>98</v>
      </c>
      <c r="W1058" s="2143">
        <v>24</v>
      </c>
      <c r="X1058" s="2143">
        <v>3</v>
      </c>
      <c r="Y1058" s="2143">
        <v>1</v>
      </c>
      <c r="Z1058" s="2145">
        <v>7</v>
      </c>
      <c r="AA1058" s="2146">
        <f t="shared" si="653"/>
      </c>
      <c r="AB1058" s="2094" t="s">
        <v>1935</v>
      </c>
      <c r="AC1058" s="2094" t="s">
        <v>1949</v>
      </c>
      <c r="AD1058" s="2093">
        <v>4</v>
      </c>
    </row>
    <row r="1059">
      <c r="A1059" s="2098"/>
      <c r="B1059" s="2086" t="s">
        <v>1832</v>
      </c>
      <c r="C1059" s="2086"/>
      <c r="D1059" s="2151">
        <f>SUM(D1057:D1058)</f>
      </c>
      <c r="E1059" s="2151">
        <f>SUM(E1057:E1058)</f>
      </c>
      <c r="F1059" s="2151">
        <f t="shared" si="1267"/>
      </c>
      <c r="G1059" s="2153">
        <f t="shared" si="1026"/>
      </c>
      <c r="H1059" s="2153">
        <f t="shared" si="119"/>
      </c>
      <c r="I1059" s="2153">
        <f t="shared" si="475"/>
      </c>
      <c r="J1059" s="2153">
        <f t="shared" si="1884"/>
      </c>
      <c r="K1059" s="2154">
        <f t="shared" si="2075"/>
      </c>
      <c r="L1059" s="2154">
        <f t="shared" si="1444"/>
      </c>
      <c r="M1059" s="2154">
        <f t="shared" si="1622"/>
      </c>
      <c r="N1059" s="2154">
        <f t="shared" si="847"/>
      </c>
      <c r="O1059" s="2155">
        <f t="shared" si="1204"/>
      </c>
      <c r="P1059" s="2154">
        <f>AVERAGE(P1057:P1058)</f>
      </c>
      <c r="Q1059" s="2151">
        <f>AVERAGE(Q1057:Q1058)</f>
      </c>
      <c r="R1059" s="2151">
        <f t="shared" si="297"/>
      </c>
      <c r="S1059" s="2155">
        <f>SUM(S1057:S1058)</f>
      </c>
      <c r="T1059" s="2155">
        <f>SUM(T1057:T1058)</f>
      </c>
      <c r="U1059" s="2155">
        <f>SUM(U1057:U1058)</f>
      </c>
      <c r="V1059" s="2155">
        <f>SUM(V1057:V1058)</f>
      </c>
      <c r="W1059" s="2155">
        <f>SUM(W1057:W1058)</f>
      </c>
      <c r="X1059" s="2155">
        <f>SUM(X1057:X1058)</f>
      </c>
      <c r="Y1059" s="2155">
        <f>SUM(Y1057:Y1058)</f>
      </c>
      <c r="Z1059" s="2155">
        <f>SUM(Z1057:Z1058)</f>
      </c>
      <c r="AA1059" s="2156">
        <f t="shared" si="653"/>
      </c>
      <c r="AB1059" s="2121"/>
      <c r="AC1059" s="2121"/>
      <c r="AD1059" s="2122">
        <f>SUM(AD1057:AD1058)</f>
      </c>
    </row>
    <row r="1060">
      <c r="A1060" s="2098"/>
      <c r="B1060" s="2095" t="s">
        <v>1833</v>
      </c>
      <c r="C1060" s="2095"/>
      <c r="D1060" s="2051">
        <f>D1059+D1056</f>
      </c>
      <c r="E1060" s="2051">
        <f>E1059+E1056</f>
      </c>
      <c r="F1060" s="2051">
        <f t="shared" si="1267"/>
      </c>
      <c r="G1060" s="2046">
        <f t="shared" si="1026"/>
      </c>
      <c r="H1060" s="2046">
        <f t="shared" si="119"/>
      </c>
      <c r="I1060" s="2046">
        <f t="shared" si="475"/>
      </c>
      <c r="J1060" s="2046">
        <f t="shared" si="1884"/>
      </c>
      <c r="K1060" s="2047">
        <f t="shared" si="2075"/>
      </c>
      <c r="L1060" s="2047">
        <f t="shared" si="1444"/>
      </c>
      <c r="M1060" s="2047">
        <f t="shared" si="1622"/>
      </c>
      <c r="N1060" s="2047">
        <f t="shared" si="847"/>
      </c>
      <c r="O1060" s="2048">
        <f t="shared" si="1204"/>
      </c>
      <c r="P1060" s="2157">
        <f>(P1059+P1056)/2</f>
      </c>
      <c r="Q1060" s="2048">
        <f>(Q1059+Q1056)/2</f>
      </c>
      <c r="R1060" s="2051">
        <f>(R1059+R1056)/2</f>
      </c>
      <c r="S1060" s="2048">
        <f>S1059+S1056</f>
      </c>
      <c r="T1060" s="2048">
        <f>T1059+T1056</f>
      </c>
      <c r="U1060" s="2048">
        <f>U1059+U1056</f>
      </c>
      <c r="V1060" s="2048">
        <f>V1059+V1056</f>
      </c>
      <c r="W1060" s="2048">
        <f>W1059+W1056</f>
      </c>
      <c r="X1060" s="2048">
        <f>X1059+X1056</f>
      </c>
      <c r="Y1060" s="2048">
        <f>Y1059+Y1056</f>
      </c>
      <c r="Z1060" s="2048">
        <f>Z1059+Z1056</f>
      </c>
      <c r="AA1060" s="2158">
        <f t="shared" si="653"/>
      </c>
      <c r="AB1060" s="2126"/>
      <c r="AC1060" s="2126"/>
      <c r="AD1060" s="2067">
        <f>AD1059+AD1056</f>
      </c>
    </row>
    <row r="1061">
      <c r="A1061" s="2105" t="s">
        <v>1834</v>
      </c>
      <c r="B1061" s="2105" t="s">
        <v>1792</v>
      </c>
      <c r="C1061" s="2105"/>
      <c r="D1061" s="2106" t="s">
        <v>1793</v>
      </c>
      <c r="E1061" s="2106"/>
      <c r="F1061" s="2106"/>
      <c r="G1061" s="2106"/>
      <c r="H1061" s="2106"/>
      <c r="I1061" s="2106"/>
      <c r="J1061" s="2107" t="s">
        <v>1794</v>
      </c>
      <c r="K1061" s="2107"/>
      <c r="L1061" s="2107"/>
      <c r="M1061" s="2107"/>
      <c r="N1061" s="2107"/>
      <c r="O1061" s="2107"/>
      <c r="P1061" s="2107"/>
      <c r="Q1061" s="2107"/>
      <c r="R1061" s="2107"/>
      <c r="S1061" s="2107"/>
      <c r="T1061" s="2107"/>
      <c r="U1061" s="2107"/>
      <c r="V1061" s="2107"/>
      <c r="W1061" s="2107"/>
      <c r="X1061" s="2107"/>
      <c r="Y1061" s="2107"/>
      <c r="Z1061" s="2107"/>
      <c r="AA1061" s="2107"/>
      <c r="AB1061" s="2107"/>
      <c r="AC1061" s="2107"/>
      <c r="AD1061" s="2108"/>
    </row>
    <row r="1062">
      <c r="A1062" s="2105"/>
      <c r="B1062" s="2129" t="s">
        <v>1795</v>
      </c>
      <c r="C1062" s="2129" t="s">
        <v>1796</v>
      </c>
      <c r="D1062" s="2130" t="s">
        <v>1797</v>
      </c>
      <c r="E1062" s="2131" t="s">
        <v>1798</v>
      </c>
      <c r="F1062" s="2130" t="s">
        <v>1799</v>
      </c>
      <c r="G1062" s="2132" t="s">
        <v>1800</v>
      </c>
      <c r="H1062" s="2132" t="s">
        <v>1801</v>
      </c>
      <c r="I1062" s="2132" t="s">
        <v>1802</v>
      </c>
      <c r="J1062" s="2133" t="s">
        <v>1803</v>
      </c>
      <c r="K1062" s="2134" t="s">
        <v>1804</v>
      </c>
      <c r="L1062" s="2134" t="s">
        <v>1805</v>
      </c>
      <c r="M1062" s="2134" t="s">
        <v>1806</v>
      </c>
      <c r="N1062" s="2134" t="s">
        <v>1807</v>
      </c>
      <c r="O1062" s="2135" t="s">
        <v>1808</v>
      </c>
      <c r="P1062" s="2134" t="s">
        <v>1809</v>
      </c>
      <c r="Q1062" s="2135" t="s">
        <v>1810</v>
      </c>
      <c r="R1062" s="2133" t="s">
        <v>1811</v>
      </c>
      <c r="S1062" s="2135" t="s">
        <v>1812</v>
      </c>
      <c r="T1062" s="2135" t="s">
        <v>1813</v>
      </c>
      <c r="U1062" s="2135" t="s">
        <v>1814</v>
      </c>
      <c r="V1062" s="2135" t="s">
        <v>1815</v>
      </c>
      <c r="W1062" s="2135" t="s">
        <v>1816</v>
      </c>
      <c r="X1062" s="2135" t="s">
        <v>1817</v>
      </c>
      <c r="Y1062" s="2135" t="s">
        <v>1818</v>
      </c>
      <c r="Z1062" s="2135" t="s">
        <v>1819</v>
      </c>
      <c r="AA1062" s="2107" t="s">
        <v>1820</v>
      </c>
      <c r="AB1062" s="2112" t="s">
        <v>1821</v>
      </c>
      <c r="AC1062" s="2112" t="s">
        <v>1822</v>
      </c>
      <c r="AD1062" s="2108" t="s">
        <v>1823</v>
      </c>
    </row>
    <row r="1063">
      <c r="A1063" s="2098" t="s">
        <v>1975</v>
      </c>
      <c r="B1063" s="2136" t="s">
        <v>1847</v>
      </c>
      <c r="C1063" s="2100" t="s">
        <v>1826</v>
      </c>
      <c r="D1063" s="2137">
        <v>1345.57</v>
      </c>
      <c r="E1063" s="2138">
        <v>0</v>
      </c>
      <c r="F1063" s="2139">
        <f t="shared" ref="F1063:F1069" si="1268">E1063*2000</f>
      </c>
      <c r="G1063" s="2140">
        <f t="shared" ref="G1063:G1069" si="1027">F1063/D1063</f>
      </c>
      <c r="H1063" s="2140">
        <f t="shared" ref="H1063:H1069" si="120">D1063/E1063</f>
      </c>
      <c r="I1063" s="2140">
        <f t="shared" ref="I1063:I1069" si="476">F1063/E1063</f>
      </c>
      <c r="J1063" s="2140">
        <f t="shared" ref="J1063:J1069" si="1885">D1063/T1063</f>
      </c>
      <c r="K1063" s="2141">
        <f t="shared" ref="K1063:K1069" si="2076">O1063/S1063*1</f>
      </c>
      <c r="L1063" s="2142">
        <f t="shared" ref="L1063:L1069" si="1445">T1063/S1063</f>
      </c>
      <c r="M1063" s="2141">
        <f t="shared" ref="M1063:M1069" si="1623">V1063/S1063</f>
      </c>
      <c r="N1063" s="2141">
        <f t="shared" ref="N1063:N1069" si="848">W1063/V1063</f>
      </c>
      <c r="O1063" s="2143">
        <f t="shared" ref="O1063:O1069" si="1205">U1063/P1063</f>
      </c>
      <c r="P1063" s="2144">
        <v>0.0188</v>
      </c>
      <c r="Q1063" s="2145">
        <v>49</v>
      </c>
      <c r="R1063" s="2140">
        <f t="shared" ref="R1063:R1068" si="298">(D1063/S1063)*1000</f>
      </c>
      <c r="S1063" s="2143">
        <v>11118</v>
      </c>
      <c r="T1063" s="2143">
        <v>175</v>
      </c>
      <c r="U1063" s="2143">
        <v>47</v>
      </c>
      <c r="V1063" s="2143">
        <v>179</v>
      </c>
      <c r="W1063" s="2143">
        <v>14</v>
      </c>
      <c r="X1063" s="2143">
        <v>3</v>
      </c>
      <c r="Y1063" s="2143">
        <v>2</v>
      </c>
      <c r="Z1063" s="2145">
        <v>15</v>
      </c>
      <c r="AA1063" s="2146">
        <f t="shared" ref="AA1063:AA1069" si="654">AD1063*1000/D1063</f>
      </c>
      <c r="AB1063" s="2094" t="s">
        <v>1935</v>
      </c>
      <c r="AC1063" s="2094" t="s">
        <v>1951</v>
      </c>
      <c r="AD1063" s="2093">
        <v>8</v>
      </c>
    </row>
    <row r="1064">
      <c r="A1064" s="2098"/>
      <c r="B1064" s="2136" t="s">
        <v>1847</v>
      </c>
      <c r="C1064" s="2136" t="s">
        <v>1828</v>
      </c>
      <c r="D1064" s="2137">
        <v>1254.43</v>
      </c>
      <c r="E1064" s="2138">
        <v>0</v>
      </c>
      <c r="F1064" s="2139">
        <f t="shared" si="1268"/>
      </c>
      <c r="G1064" s="2140">
        <f t="shared" si="1027"/>
      </c>
      <c r="H1064" s="2140">
        <f t="shared" si="120"/>
      </c>
      <c r="I1064" s="2140">
        <f t="shared" si="476"/>
      </c>
      <c r="J1064" s="2140">
        <f t="shared" si="1885"/>
      </c>
      <c r="K1064" s="2141">
        <f t="shared" si="2076"/>
      </c>
      <c r="L1064" s="2141">
        <f t="shared" si="1445"/>
      </c>
      <c r="M1064" s="2147">
        <f t="shared" si="1623"/>
      </c>
      <c r="N1064" s="2147">
        <f t="shared" si="848"/>
      </c>
      <c r="O1064" s="2148">
        <f t="shared" si="1205"/>
      </c>
      <c r="P1064" s="2144">
        <v>0.0222</v>
      </c>
      <c r="Q1064" s="2149">
        <v>58</v>
      </c>
      <c r="R1064" s="2150">
        <f t="shared" si="298"/>
      </c>
      <c r="S1064" s="2148">
        <v>10889</v>
      </c>
      <c r="T1064" s="2148">
        <v>176</v>
      </c>
      <c r="U1064" s="2148">
        <v>51</v>
      </c>
      <c r="V1064" s="2148">
        <v>183</v>
      </c>
      <c r="W1064" s="2148">
        <v>42</v>
      </c>
      <c r="X1064" s="2149">
        <v>1</v>
      </c>
      <c r="Y1064" s="2149">
        <v>2</v>
      </c>
      <c r="Z1064" s="2149">
        <v>9</v>
      </c>
      <c r="AA1064" s="2146">
        <f t="shared" si="654"/>
      </c>
      <c r="AB1064" s="2094" t="s">
        <v>1935</v>
      </c>
      <c r="AC1064" s="2094" t="s">
        <v>1951</v>
      </c>
      <c r="AD1064" s="2093">
        <v>14</v>
      </c>
    </row>
    <row r="1065">
      <c r="A1065" s="2098"/>
      <c r="B1065" s="2086" t="s">
        <v>1832</v>
      </c>
      <c r="C1065" s="2086"/>
      <c r="D1065" s="2151">
        <f>SUM(D1063:D1064)</f>
      </c>
      <c r="E1065" s="2152">
        <f>SUM(E1063:E1064)</f>
      </c>
      <c r="F1065" s="2151">
        <f t="shared" si="1268"/>
      </c>
      <c r="G1065" s="2153">
        <f t="shared" si="1027"/>
      </c>
      <c r="H1065" s="2153">
        <f t="shared" si="120"/>
      </c>
      <c r="I1065" s="2153">
        <f t="shared" si="476"/>
      </c>
      <c r="J1065" s="2153">
        <f t="shared" si="1885"/>
      </c>
      <c r="K1065" s="2154">
        <f t="shared" si="2076"/>
      </c>
      <c r="L1065" s="2154">
        <f t="shared" si="1445"/>
      </c>
      <c r="M1065" s="2154">
        <f t="shared" si="1623"/>
      </c>
      <c r="N1065" s="2154">
        <f t="shared" si="848"/>
      </c>
      <c r="O1065" s="2155">
        <f t="shared" si="1205"/>
      </c>
      <c r="P1065" s="2154">
        <f>AVERAGE(P1063:P1064)</f>
      </c>
      <c r="Q1065" s="2151">
        <f>AVERAGE(Q1063:Q1064)</f>
      </c>
      <c r="R1065" s="2153">
        <f t="shared" si="298"/>
      </c>
      <c r="S1065" s="2155">
        <f>SUM(S1063:S1064)</f>
      </c>
      <c r="T1065" s="2155">
        <f>SUM(T1063:T1064)</f>
      </c>
      <c r="U1065" s="2155">
        <f>SUM(U1063:U1064)</f>
      </c>
      <c r="V1065" s="2155">
        <f>SUM(V1063:V1064)</f>
      </c>
      <c r="W1065" s="2155">
        <f>SUM(W1063:W1064)</f>
      </c>
      <c r="X1065" s="2155">
        <f>SUM(X1063:X1064)</f>
      </c>
      <c r="Y1065" s="2155">
        <f>SUM(Y1063:Y1064)</f>
      </c>
      <c r="Z1065" s="2155">
        <f>SUM(Z1063:Z1064)</f>
      </c>
      <c r="AA1065" s="2156">
        <f t="shared" si="654"/>
      </c>
      <c r="AB1065" s="2121"/>
      <c r="AC1065" s="2121"/>
      <c r="AD1065" s="2122">
        <f>SUM(AD1063:AD1064)</f>
      </c>
    </row>
    <row r="1066">
      <c r="A1066" s="2098"/>
      <c r="B1066" s="2100" t="s">
        <v>1837</v>
      </c>
      <c r="C1066" s="2136" t="s">
        <v>1830</v>
      </c>
      <c r="D1066" s="2137">
        <v>1286.1</v>
      </c>
      <c r="E1066" s="2138">
        <v>0</v>
      </c>
      <c r="F1066" s="2139">
        <f t="shared" si="1268"/>
      </c>
      <c r="G1066" s="2140">
        <f t="shared" si="1027"/>
      </c>
      <c r="H1066" s="2140">
        <f t="shared" si="120"/>
      </c>
      <c r="I1066" s="2140">
        <f t="shared" si="476"/>
      </c>
      <c r="J1066" s="2140">
        <f t="shared" si="1885"/>
      </c>
      <c r="K1066" s="2141">
        <f t="shared" si="2076"/>
      </c>
      <c r="L1066" s="2141">
        <f t="shared" si="1445"/>
      </c>
      <c r="M1066" s="2141">
        <f t="shared" si="1623"/>
      </c>
      <c r="N1066" s="2141">
        <f t="shared" si="848"/>
      </c>
      <c r="O1066" s="2143">
        <f t="shared" si="1205"/>
      </c>
      <c r="P1066" s="2144">
        <v>0.024</v>
      </c>
      <c r="Q1066" s="2145">
        <v>58</v>
      </c>
      <c r="R1066" s="2140">
        <f t="shared" si="298"/>
      </c>
      <c r="S1066" s="2143">
        <v>9810</v>
      </c>
      <c r="T1066" s="2143">
        <v>171</v>
      </c>
      <c r="U1066" s="2143">
        <v>39</v>
      </c>
      <c r="V1066" s="2143">
        <v>176</v>
      </c>
      <c r="W1066" s="2143">
        <v>20</v>
      </c>
      <c r="X1066" s="2143">
        <v>1</v>
      </c>
      <c r="Y1066" s="2143">
        <v>0</v>
      </c>
      <c r="Z1066" s="2145">
        <v>8</v>
      </c>
      <c r="AA1066" s="2146">
        <f t="shared" si="654"/>
      </c>
      <c r="AB1066" s="2094" t="s">
        <v>1935</v>
      </c>
      <c r="AC1066" s="2094" t="s">
        <v>1951</v>
      </c>
      <c r="AD1066" s="2093">
        <v>18</v>
      </c>
    </row>
    <row r="1067">
      <c r="A1067" s="2098"/>
      <c r="B1067" s="2100" t="s">
        <v>1837</v>
      </c>
      <c r="C1067" s="2136" t="s">
        <v>1831</v>
      </c>
      <c r="D1067" s="2137">
        <v>530.27</v>
      </c>
      <c r="E1067" s="2138">
        <v>1</v>
      </c>
      <c r="F1067" s="2139">
        <f t="shared" si="1268"/>
      </c>
      <c r="G1067" s="2140">
        <f t="shared" si="1027"/>
      </c>
      <c r="H1067" s="2140">
        <f t="shared" si="120"/>
      </c>
      <c r="I1067" s="2140">
        <f t="shared" si="476"/>
      </c>
      <c r="J1067" s="2140">
        <f t="shared" si="1885"/>
      </c>
      <c r="K1067" s="2141">
        <f t="shared" si="2076"/>
      </c>
      <c r="L1067" s="2141">
        <f t="shared" si="1445"/>
      </c>
      <c r="M1067" s="2141">
        <f t="shared" si="1623"/>
      </c>
      <c r="N1067" s="2141">
        <f t="shared" si="848"/>
      </c>
      <c r="O1067" s="2143">
        <f t="shared" si="1205"/>
      </c>
      <c r="P1067" s="2144">
        <v>0.0205</v>
      </c>
      <c r="Q1067" s="2145">
        <v>70</v>
      </c>
      <c r="R1067" s="2140">
        <f t="shared" si="298"/>
      </c>
      <c r="S1067" s="2143">
        <v>4981</v>
      </c>
      <c r="T1067" s="2143">
        <v>54</v>
      </c>
      <c r="U1067" s="2143">
        <v>14</v>
      </c>
      <c r="V1067" s="2143">
        <v>50</v>
      </c>
      <c r="W1067" s="2143">
        <v>8</v>
      </c>
      <c r="X1067" s="2143">
        <v>2</v>
      </c>
      <c r="Y1067" s="2143">
        <v>0</v>
      </c>
      <c r="Z1067" s="2145">
        <v>9</v>
      </c>
      <c r="AA1067" s="2146">
        <f t="shared" si="654"/>
      </c>
      <c r="AB1067" s="2094" t="s">
        <v>1935</v>
      </c>
      <c r="AC1067" s="2094" t="s">
        <v>1951</v>
      </c>
      <c r="AD1067" s="2093">
        <v>14</v>
      </c>
    </row>
    <row r="1068">
      <c r="A1068" s="2098"/>
      <c r="B1068" s="2086" t="s">
        <v>1832</v>
      </c>
      <c r="C1068" s="2086"/>
      <c r="D1068" s="2151">
        <f>SUM(D1066:D1067)</f>
      </c>
      <c r="E1068" s="2151">
        <f>SUM(E1066:E1067)</f>
      </c>
      <c r="F1068" s="2151">
        <f t="shared" si="1268"/>
      </c>
      <c r="G1068" s="2153">
        <f t="shared" si="1027"/>
      </c>
      <c r="H1068" s="2153">
        <f t="shared" si="120"/>
      </c>
      <c r="I1068" s="2153">
        <f t="shared" si="476"/>
      </c>
      <c r="J1068" s="2153">
        <f t="shared" si="1885"/>
      </c>
      <c r="K1068" s="2154">
        <f t="shared" si="2076"/>
      </c>
      <c r="L1068" s="2154">
        <f t="shared" si="1445"/>
      </c>
      <c r="M1068" s="2154">
        <f t="shared" si="1623"/>
      </c>
      <c r="N1068" s="2154">
        <f t="shared" si="848"/>
      </c>
      <c r="O1068" s="2155">
        <f t="shared" si="1205"/>
      </c>
      <c r="P1068" s="2154">
        <f>AVERAGE(P1066:P1067)</f>
      </c>
      <c r="Q1068" s="2151">
        <f>AVERAGE(Q1066:Q1067)</f>
      </c>
      <c r="R1068" s="2151">
        <f t="shared" si="298"/>
      </c>
      <c r="S1068" s="2155">
        <f>SUM(S1066:S1067)</f>
      </c>
      <c r="T1068" s="2155">
        <f>SUM(T1066:T1067)</f>
      </c>
      <c r="U1068" s="2155">
        <f>SUM(U1066:U1067)</f>
      </c>
      <c r="V1068" s="2155">
        <f>SUM(V1066:V1067)</f>
      </c>
      <c r="W1068" s="2155">
        <f>SUM(W1066:W1067)</f>
      </c>
      <c r="X1068" s="2155">
        <f>SUM(X1066:X1067)</f>
      </c>
      <c r="Y1068" s="2155">
        <f>SUM(Y1066:Y1067)</f>
      </c>
      <c r="Z1068" s="2155">
        <f>SUM(Z1066:Z1067)</f>
      </c>
      <c r="AA1068" s="2156">
        <f t="shared" si="654"/>
      </c>
      <c r="AB1068" s="2121"/>
      <c r="AC1068" s="2121"/>
      <c r="AD1068" s="2122">
        <f>SUM(AD1066:AD1067)</f>
      </c>
    </row>
    <row r="1069">
      <c r="A1069" s="2098"/>
      <c r="B1069" s="2095" t="s">
        <v>1833</v>
      </c>
      <c r="C1069" s="2095"/>
      <c r="D1069" s="2051">
        <f>D1068+D1065</f>
      </c>
      <c r="E1069" s="2051">
        <f>E1068+E1065</f>
      </c>
      <c r="F1069" s="2051">
        <f t="shared" si="1268"/>
      </c>
      <c r="G1069" s="2046">
        <f t="shared" si="1027"/>
      </c>
      <c r="H1069" s="2046">
        <f t="shared" si="120"/>
      </c>
      <c r="I1069" s="2046">
        <f t="shared" si="476"/>
      </c>
      <c r="J1069" s="2046">
        <f t="shared" si="1885"/>
      </c>
      <c r="K1069" s="2047">
        <f t="shared" si="2076"/>
      </c>
      <c r="L1069" s="2047">
        <f t="shared" si="1445"/>
      </c>
      <c r="M1069" s="2047">
        <f t="shared" si="1623"/>
      </c>
      <c r="N1069" s="2047">
        <f t="shared" si="848"/>
      </c>
      <c r="O1069" s="2048">
        <f t="shared" si="1205"/>
      </c>
      <c r="P1069" s="2157">
        <f>(P1068+P1065)/2</f>
      </c>
      <c r="Q1069" s="2048">
        <f>(Q1068+Q1065)/2</f>
      </c>
      <c r="R1069" s="2051">
        <f>(R1068+R1065)/2</f>
      </c>
      <c r="S1069" s="2048">
        <f>S1068+S1065</f>
      </c>
      <c r="T1069" s="2048">
        <f>T1068+T1065</f>
      </c>
      <c r="U1069" s="2048">
        <f>U1068+U1065</f>
      </c>
      <c r="V1069" s="2048">
        <f>V1068+V1065</f>
      </c>
      <c r="W1069" s="2048">
        <f>W1068+W1065</f>
      </c>
      <c r="X1069" s="2048">
        <f>X1068+X1065</f>
      </c>
      <c r="Y1069" s="2048">
        <f>Y1068+Y1065</f>
      </c>
      <c r="Z1069" s="2048">
        <f>Z1068+Z1065</f>
      </c>
      <c r="AA1069" s="2158">
        <f t="shared" si="654"/>
      </c>
      <c r="AB1069" s="2126"/>
      <c r="AC1069" s="2126"/>
      <c r="AD1069" s="2067">
        <f>AD1068+AD1065</f>
      </c>
    </row>
    <row customHeight="true" ht="18.452380952380953" r="1070">
      <c r="A1070" s="2105" t="s">
        <v>1834</v>
      </c>
      <c r="B1070" s="2105" t="s">
        <v>1792</v>
      </c>
      <c r="C1070" s="2105"/>
      <c r="D1070" s="2106" t="s">
        <v>1793</v>
      </c>
      <c r="E1070" s="2106"/>
      <c r="F1070" s="2106"/>
      <c r="G1070" s="2106"/>
      <c r="H1070" s="2106"/>
      <c r="I1070" s="2106"/>
      <c r="J1070" s="2107" t="s">
        <v>1794</v>
      </c>
      <c r="K1070" s="2107"/>
      <c r="L1070" s="2107"/>
      <c r="M1070" s="2107"/>
      <c r="N1070" s="2107"/>
      <c r="O1070" s="2107"/>
      <c r="P1070" s="2107"/>
      <c r="Q1070" s="2107"/>
      <c r="R1070" s="2107"/>
      <c r="S1070" s="2107"/>
      <c r="T1070" s="2107"/>
      <c r="U1070" s="2107"/>
      <c r="V1070" s="2107"/>
      <c r="W1070" s="2107"/>
      <c r="X1070" s="2107"/>
      <c r="Y1070" s="2107"/>
      <c r="Z1070" s="2107"/>
      <c r="AA1070" s="2107"/>
      <c r="AB1070" s="2107"/>
      <c r="AC1070" s="2107"/>
      <c r="AD1070" s="2108"/>
    </row>
    <row customHeight="true" ht="18.452380952380953" r="1071">
      <c r="A1071" s="2105"/>
      <c r="B1071" s="2129" t="s">
        <v>1795</v>
      </c>
      <c r="C1071" s="2129" t="s">
        <v>1796</v>
      </c>
      <c r="D1071" s="2130" t="s">
        <v>1797</v>
      </c>
      <c r="E1071" s="2131" t="s">
        <v>1798</v>
      </c>
      <c r="F1071" s="2130" t="s">
        <v>1799</v>
      </c>
      <c r="G1071" s="2132" t="s">
        <v>1800</v>
      </c>
      <c r="H1071" s="2132" t="s">
        <v>1801</v>
      </c>
      <c r="I1071" s="2132" t="s">
        <v>1802</v>
      </c>
      <c r="J1071" s="2133" t="s">
        <v>1803</v>
      </c>
      <c r="K1071" s="2134" t="s">
        <v>1804</v>
      </c>
      <c r="L1071" s="2134" t="s">
        <v>1805</v>
      </c>
      <c r="M1071" s="2134" t="s">
        <v>1806</v>
      </c>
      <c r="N1071" s="2134" t="s">
        <v>1807</v>
      </c>
      <c r="O1071" s="2135" t="s">
        <v>1808</v>
      </c>
      <c r="P1071" s="2134" t="s">
        <v>1809</v>
      </c>
      <c r="Q1071" s="2135" t="s">
        <v>1810</v>
      </c>
      <c r="R1071" s="2133" t="s">
        <v>1811</v>
      </c>
      <c r="S1071" s="2135" t="s">
        <v>1812</v>
      </c>
      <c r="T1071" s="2135" t="s">
        <v>1813</v>
      </c>
      <c r="U1071" s="2135" t="s">
        <v>1814</v>
      </c>
      <c r="V1071" s="2135" t="s">
        <v>1815</v>
      </c>
      <c r="W1071" s="2135" t="s">
        <v>1816</v>
      </c>
      <c r="X1071" s="2135" t="s">
        <v>1817</v>
      </c>
      <c r="Y1071" s="2135" t="s">
        <v>1818</v>
      </c>
      <c r="Z1071" s="2135" t="s">
        <v>1819</v>
      </c>
      <c r="AA1071" s="2107" t="s">
        <v>1820</v>
      </c>
      <c r="AB1071" s="2112" t="s">
        <v>1821</v>
      </c>
      <c r="AC1071" s="2112" t="s">
        <v>1822</v>
      </c>
      <c r="AD1071" s="2108" t="s">
        <v>1823</v>
      </c>
    </row>
    <row customHeight="true" ht="18.452380952380953" r="1072">
      <c r="A1072" s="2117" t="s">
        <v>1976</v>
      </c>
      <c r="B1072" s="2103" t="s">
        <v>1847</v>
      </c>
      <c r="C1072" s="2103" t="s">
        <v>1826</v>
      </c>
      <c r="D1072" s="2114">
        <v>1302.53</v>
      </c>
      <c r="E1072" s="2159">
        <v>2</v>
      </c>
      <c r="F1072" s="2060">
        <f t="shared" ref="F1072:F1078" si="1269">E1072*2000</f>
      </c>
      <c r="G1072" s="2057">
        <f t="shared" ref="G1072:G1078" si="1028">F1072/D1072</f>
      </c>
      <c r="H1072" s="2057">
        <f t="shared" ref="H1072:H1078" si="121">D1072/E1072</f>
      </c>
      <c r="I1072" s="2057">
        <f t="shared" ref="I1072:I1078" si="477">F1072/E1072</f>
      </c>
      <c r="J1072" s="2057">
        <f t="shared" ref="J1072:J1078" si="1886">D1072/T1072</f>
      </c>
      <c r="K1072" s="2058">
        <f t="shared" ref="K1072:K1078" si="2077">O1072/S1072*1</f>
      </c>
      <c r="L1072" s="2160">
        <f t="shared" ref="L1072:L1078" si="1446">T1072/S1072</f>
      </c>
      <c r="M1072" s="2058">
        <f t="shared" ref="M1072:M1078" si="1624">V1072/S1072</f>
      </c>
      <c r="N1072" s="2058">
        <f t="shared" ref="N1072:N1078" si="849">W1072/V1072</f>
      </c>
      <c r="O1072" s="2059">
        <f t="shared" ref="O1072:O1078" si="1206">U1072/P1072</f>
      </c>
      <c r="P1072" s="2058">
        <v>0.0129</v>
      </c>
      <c r="Q1072" s="2059">
        <v>73</v>
      </c>
      <c r="R1072" s="2057">
        <f t="shared" ref="R1072:R1077" si="299">(D1072/S1072)*1000</f>
      </c>
      <c r="S1072" s="2059">
        <v>11913</v>
      </c>
      <c r="T1072" s="2059">
        <v>194</v>
      </c>
      <c r="U1072" s="2059">
        <v>40</v>
      </c>
      <c r="V1072" s="2059">
        <v>199</v>
      </c>
      <c r="W1072" s="2059">
        <v>48</v>
      </c>
      <c r="X1072" s="2059">
        <v>3</v>
      </c>
      <c r="Y1072" s="2059">
        <v>0</v>
      </c>
      <c r="Z1072" s="2059">
        <v>14</v>
      </c>
      <c r="AA1072" s="2146">
        <f t="shared" ref="AA1072:AA1078" si="655">AD1072*1000/D1072</f>
      </c>
      <c r="AB1072" s="2116" t="s">
        <v>1935</v>
      </c>
      <c r="AC1072" s="2116" t="s">
        <v>1951</v>
      </c>
      <c r="AD1072" s="2059">
        <v>17</v>
      </c>
    </row>
    <row customHeight="true" ht="18.452380952380953" r="1073">
      <c r="A1073" s="2117"/>
      <c r="B1073" s="2103" t="s">
        <v>1847</v>
      </c>
      <c r="C1073" s="2103" t="s">
        <v>1828</v>
      </c>
      <c r="D1073" s="2114">
        <v>1437.41</v>
      </c>
      <c r="E1073" s="2159">
        <v>1</v>
      </c>
      <c r="F1073" s="2060">
        <f t="shared" si="1269"/>
      </c>
      <c r="G1073" s="2057">
        <f t="shared" si="1028"/>
      </c>
      <c r="H1073" s="2057">
        <f t="shared" si="121"/>
      </c>
      <c r="I1073" s="2057">
        <f t="shared" si="477"/>
      </c>
      <c r="J1073" s="2057">
        <f t="shared" si="1886"/>
      </c>
      <c r="K1073" s="2058">
        <f t="shared" si="2077"/>
      </c>
      <c r="L1073" s="2058">
        <f t="shared" si="1446"/>
      </c>
      <c r="M1073" s="2161">
        <f t="shared" si="1624"/>
      </c>
      <c r="N1073" s="2161">
        <f t="shared" si="849"/>
      </c>
      <c r="O1073" s="2162">
        <f t="shared" si="1206"/>
      </c>
      <c r="P1073" s="2058">
        <v>0.0115</v>
      </c>
      <c r="Q1073" s="2162">
        <v>71</v>
      </c>
      <c r="R1073" s="2163">
        <f t="shared" si="299"/>
      </c>
      <c r="S1073" s="2162">
        <v>13792</v>
      </c>
      <c r="T1073" s="2162">
        <v>160</v>
      </c>
      <c r="U1073" s="2162">
        <v>47</v>
      </c>
      <c r="V1073" s="2162">
        <v>167</v>
      </c>
      <c r="W1073" s="2162">
        <v>30</v>
      </c>
      <c r="X1073" s="2162">
        <v>1</v>
      </c>
      <c r="Y1073" s="2162">
        <v>0</v>
      </c>
      <c r="Z1073" s="2162">
        <v>12</v>
      </c>
      <c r="AA1073" s="2146">
        <f t="shared" si="655"/>
      </c>
      <c r="AB1073" s="2116" t="s">
        <v>1935</v>
      </c>
      <c r="AC1073" s="2116" t="s">
        <v>1951</v>
      </c>
      <c r="AD1073" s="2059">
        <v>12</v>
      </c>
    </row>
    <row customHeight="true" ht="18.452380952380953" r="1074">
      <c r="A1074" s="2117"/>
      <c r="B1074" s="2118" t="s">
        <v>1832</v>
      </c>
      <c r="C1074" s="2118"/>
      <c r="D1074" s="2064">
        <f>SUM(D1072:D1073)</f>
      </c>
      <c r="E1074" s="2119">
        <f>SUM(E1072:E1073)</f>
      </c>
      <c r="F1074" s="2064">
        <f t="shared" si="1269"/>
      </c>
      <c r="G1074" s="2061">
        <f t="shared" si="1028"/>
      </c>
      <c r="H1074" s="2061">
        <f t="shared" si="121"/>
      </c>
      <c r="I1074" s="2061">
        <f t="shared" si="477"/>
      </c>
      <c r="J1074" s="2061">
        <f t="shared" si="1886"/>
      </c>
      <c r="K1074" s="2062">
        <f t="shared" si="2077"/>
      </c>
      <c r="L1074" s="2062">
        <f t="shared" si="1446"/>
      </c>
      <c r="M1074" s="2062">
        <f t="shared" si="1624"/>
      </c>
      <c r="N1074" s="2062">
        <f t="shared" si="849"/>
      </c>
      <c r="O1074" s="2063">
        <f t="shared" si="1206"/>
      </c>
      <c r="P1074" s="2062">
        <f>AVERAGE(P1072:P1073)</f>
      </c>
      <c r="Q1074" s="2064">
        <f>AVERAGE(Q1072:Q1073)</f>
      </c>
      <c r="R1074" s="2061">
        <f t="shared" si="299"/>
      </c>
      <c r="S1074" s="2063">
        <f>SUM(S1072:S1073)</f>
      </c>
      <c r="T1074" s="2063">
        <f>SUM(T1072:T1073)</f>
      </c>
      <c r="U1074" s="2063">
        <f>SUM(U1072:U1073)</f>
      </c>
      <c r="V1074" s="2063">
        <f>SUM(V1072:V1073)</f>
      </c>
      <c r="W1074" s="2063">
        <f>SUM(W1072:W1073)</f>
      </c>
      <c r="X1074" s="2063">
        <f>SUM(X1072:X1073)</f>
      </c>
      <c r="Y1074" s="2063">
        <f>SUM(Y1072:Y1073)</f>
      </c>
      <c r="Z1074" s="2063">
        <f>SUM(Z1072:Z1073)</f>
      </c>
      <c r="AA1074" s="2156">
        <f t="shared" si="655"/>
      </c>
      <c r="AB1074" s="2121"/>
      <c r="AC1074" s="2121"/>
      <c r="AD1074" s="2122">
        <f>SUM(AD1072:AD1073)</f>
      </c>
    </row>
    <row customHeight="true" ht="18.452380952380953" r="1075">
      <c r="A1075" s="2117"/>
      <c r="B1075" s="2103" t="s">
        <v>1829</v>
      </c>
      <c r="C1075" s="2103" t="s">
        <v>1830</v>
      </c>
      <c r="D1075" s="2114">
        <v>1546.82</v>
      </c>
      <c r="E1075" s="2159">
        <v>1</v>
      </c>
      <c r="F1075" s="2060">
        <f t="shared" si="1269"/>
      </c>
      <c r="G1075" s="2057">
        <f t="shared" si="1028"/>
      </c>
      <c r="H1075" s="2057">
        <f t="shared" si="121"/>
      </c>
      <c r="I1075" s="2057">
        <f t="shared" si="477"/>
      </c>
      <c r="J1075" s="2057">
        <f t="shared" si="1886"/>
      </c>
      <c r="K1075" s="2058">
        <f t="shared" si="2077"/>
      </c>
      <c r="L1075" s="2058">
        <f t="shared" si="1446"/>
      </c>
      <c r="M1075" s="2058">
        <f t="shared" si="1624"/>
      </c>
      <c r="N1075" s="2058">
        <f t="shared" si="849"/>
      </c>
      <c r="O1075" s="2059">
        <f t="shared" si="1206"/>
      </c>
      <c r="P1075" s="2058">
        <v>0.0216</v>
      </c>
      <c r="Q1075" s="2059">
        <v>58</v>
      </c>
      <c r="R1075" s="2057">
        <f t="shared" si="299"/>
      </c>
      <c r="S1075" s="2059">
        <v>13557</v>
      </c>
      <c r="T1075" s="2059">
        <v>246</v>
      </c>
      <c r="U1075" s="2059">
        <v>50</v>
      </c>
      <c r="V1075" s="2059">
        <v>259</v>
      </c>
      <c r="W1075" s="2059">
        <v>26</v>
      </c>
      <c r="X1075" s="2059">
        <v>2</v>
      </c>
      <c r="Y1075" s="2059">
        <v>1</v>
      </c>
      <c r="Z1075" s="2059">
        <v>21</v>
      </c>
      <c r="AA1075" s="2146">
        <f t="shared" si="655"/>
      </c>
      <c r="AB1075" s="2116" t="s">
        <v>1935</v>
      </c>
      <c r="AC1075" s="2116" t="s">
        <v>1951</v>
      </c>
      <c r="AD1075" s="2059">
        <v>19</v>
      </c>
    </row>
    <row customHeight="true" ht="18.452380952380953" r="1076">
      <c r="A1076" s="2117"/>
      <c r="B1076" s="2103" t="s">
        <v>1829</v>
      </c>
      <c r="C1076" s="2103" t="s">
        <v>1831</v>
      </c>
      <c r="D1076" s="2114">
        <v>1067.56</v>
      </c>
      <c r="E1076" s="2159">
        <v>1</v>
      </c>
      <c r="F1076" s="2060">
        <f t="shared" si="1269"/>
      </c>
      <c r="G1076" s="2057">
        <f t="shared" si="1028"/>
      </c>
      <c r="H1076" s="2057">
        <f t="shared" si="121"/>
      </c>
      <c r="I1076" s="2057">
        <f t="shared" si="477"/>
      </c>
      <c r="J1076" s="2057">
        <f t="shared" si="1886"/>
      </c>
      <c r="K1076" s="2058">
        <f t="shared" si="2077"/>
      </c>
      <c r="L1076" s="2058">
        <f t="shared" si="1446"/>
      </c>
      <c r="M1076" s="2058">
        <f t="shared" si="1624"/>
      </c>
      <c r="N1076" s="2058">
        <f t="shared" si="849"/>
      </c>
      <c r="O1076" s="2059">
        <f t="shared" si="1206"/>
      </c>
      <c r="P1076" s="2058">
        <v>0.0203</v>
      </c>
      <c r="Q1076" s="2059">
        <v>56</v>
      </c>
      <c r="R1076" s="2057">
        <f t="shared" si="299"/>
      </c>
      <c r="S1076" s="2059">
        <v>9522</v>
      </c>
      <c r="T1076" s="2059">
        <v>174</v>
      </c>
      <c r="U1076" s="2059">
        <v>39</v>
      </c>
      <c r="V1076" s="2059">
        <v>182</v>
      </c>
      <c r="W1076" s="2059">
        <v>28</v>
      </c>
      <c r="X1076" s="2059">
        <v>3</v>
      </c>
      <c r="Y1076" s="2059">
        <v>0</v>
      </c>
      <c r="Z1076" s="2059">
        <v>15</v>
      </c>
      <c r="AA1076" s="2146">
        <f t="shared" si="655"/>
      </c>
      <c r="AB1076" s="2116" t="s">
        <v>1935</v>
      </c>
      <c r="AC1076" s="2116" t="s">
        <v>1951</v>
      </c>
      <c r="AD1076" s="2059">
        <v>11</v>
      </c>
    </row>
    <row customHeight="true" ht="18.452380952380953" r="1077">
      <c r="A1077" s="2117"/>
      <c r="B1077" s="2118" t="s">
        <v>1832</v>
      </c>
      <c r="C1077" s="2118"/>
      <c r="D1077" s="2064">
        <f>SUM(D1075:D1076)</f>
      </c>
      <c r="E1077" s="2064">
        <f>SUM(E1075:E1076)</f>
      </c>
      <c r="F1077" s="2064">
        <f t="shared" si="1269"/>
      </c>
      <c r="G1077" s="2061">
        <f t="shared" si="1028"/>
      </c>
      <c r="H1077" s="2061">
        <f t="shared" si="121"/>
      </c>
      <c r="I1077" s="2061">
        <f t="shared" si="477"/>
      </c>
      <c r="J1077" s="2061">
        <f t="shared" si="1886"/>
      </c>
      <c r="K1077" s="2062">
        <f t="shared" si="2077"/>
      </c>
      <c r="L1077" s="2062">
        <f t="shared" si="1446"/>
      </c>
      <c r="M1077" s="2062">
        <f t="shared" si="1624"/>
      </c>
      <c r="N1077" s="2062">
        <f t="shared" si="849"/>
      </c>
      <c r="O1077" s="2063">
        <f t="shared" si="1206"/>
      </c>
      <c r="P1077" s="2062">
        <f>AVERAGE(P1075:P1076)</f>
      </c>
      <c r="Q1077" s="2064">
        <f>AVERAGE(Q1075:Q1076)</f>
      </c>
      <c r="R1077" s="2064">
        <f t="shared" si="299"/>
      </c>
      <c r="S1077" s="2063">
        <f>SUM(S1075:S1076)</f>
      </c>
      <c r="T1077" s="2063">
        <f>SUM(T1075:T1076)</f>
      </c>
      <c r="U1077" s="2063">
        <f>SUM(U1075:U1076)</f>
      </c>
      <c r="V1077" s="2063">
        <f>SUM(V1075:V1076)</f>
      </c>
      <c r="W1077" s="2063">
        <f>SUM(W1075:W1076)</f>
      </c>
      <c r="X1077" s="2063">
        <f>SUM(X1075:X1076)</f>
      </c>
      <c r="Y1077" s="2063">
        <f>SUM(Y1075:Y1076)</f>
      </c>
      <c r="Z1077" s="2063">
        <f>SUM(Z1075:Z1076)</f>
      </c>
      <c r="AA1077" s="2156">
        <f t="shared" si="655"/>
      </c>
      <c r="AB1077" s="2121"/>
      <c r="AC1077" s="2121"/>
      <c r="AD1077" s="2122">
        <f>SUM(AD1075:AD1076)</f>
      </c>
    </row>
    <row customHeight="true" ht="18.452380952380953" r="1078">
      <c r="A1078" s="2117"/>
      <c r="B1078" s="2124" t="s">
        <v>1833</v>
      </c>
      <c r="C1078" s="2124"/>
      <c r="D1078" s="2069">
        <f>D1077+D1074</f>
      </c>
      <c r="E1078" s="2069">
        <f>E1077+E1074</f>
      </c>
      <c r="F1078" s="2069">
        <f t="shared" si="1269"/>
      </c>
      <c r="G1078" s="2065">
        <f t="shared" si="1028"/>
      </c>
      <c r="H1078" s="2065">
        <f t="shared" si="121"/>
      </c>
      <c r="I1078" s="2065">
        <f t="shared" si="477"/>
      </c>
      <c r="J1078" s="2065">
        <f t="shared" si="1886"/>
      </c>
      <c r="K1078" s="2066">
        <f t="shared" si="2077"/>
      </c>
      <c r="L1078" s="2066">
        <f t="shared" si="1446"/>
      </c>
      <c r="M1078" s="2066">
        <f t="shared" si="1624"/>
      </c>
      <c r="N1078" s="2066">
        <f t="shared" si="849"/>
      </c>
      <c r="O1078" s="2067">
        <f t="shared" si="1206"/>
      </c>
      <c r="P1078" s="2068">
        <f>(P1077+P1074)/2</f>
      </c>
      <c r="Q1078" s="2067">
        <f>(Q1077+Q1074)/2</f>
      </c>
      <c r="R1078" s="2069">
        <f>(R1077+R1074)/2</f>
      </c>
      <c r="S1078" s="2067">
        <f>S1077+S1074</f>
      </c>
      <c r="T1078" s="2067">
        <f>T1077+T1074</f>
      </c>
      <c r="U1078" s="2067">
        <f>U1077+U1074</f>
      </c>
      <c r="V1078" s="2067">
        <f>V1077+V1074</f>
      </c>
      <c r="W1078" s="2067">
        <f>W1077+W1074</f>
      </c>
      <c r="X1078" s="2067">
        <f>X1077+X1074</f>
      </c>
      <c r="Y1078" s="2067">
        <f>Y1077+Y1074</f>
      </c>
      <c r="Z1078" s="2067">
        <f>Z1077+Z1074</f>
      </c>
      <c r="AA1078" s="2158">
        <f t="shared" si="655"/>
      </c>
      <c r="AB1078" s="2126"/>
      <c r="AC1078" s="2126"/>
      <c r="AD1078" s="2067">
        <f>AD1077+AD1074</f>
      </c>
    </row>
    <row r="1079">
      <c r="A1079" s="2105" t="s">
        <v>1834</v>
      </c>
      <c r="B1079" s="2105" t="s">
        <v>1792</v>
      </c>
      <c r="C1079" s="2105"/>
      <c r="D1079" s="2106" t="s">
        <v>1793</v>
      </c>
      <c r="E1079" s="2106"/>
      <c r="F1079" s="2106"/>
      <c r="G1079" s="2106"/>
      <c r="H1079" s="2106"/>
      <c r="I1079" s="2106"/>
      <c r="J1079" s="2107" t="s">
        <v>1794</v>
      </c>
      <c r="K1079" s="2107"/>
      <c r="L1079" s="2107"/>
      <c r="M1079" s="2107"/>
      <c r="N1079" s="2107"/>
      <c r="O1079" s="2107"/>
      <c r="P1079" s="2107"/>
      <c r="Q1079" s="2107"/>
      <c r="R1079" s="2107"/>
      <c r="S1079" s="2107"/>
      <c r="T1079" s="2107"/>
      <c r="U1079" s="2107"/>
      <c r="V1079" s="2107"/>
      <c r="W1079" s="2107"/>
      <c r="X1079" s="2107"/>
      <c r="Y1079" s="2107"/>
      <c r="Z1079" s="2107"/>
      <c r="AA1079" s="2107"/>
      <c r="AB1079" s="2107"/>
      <c r="AC1079" s="2107"/>
      <c r="AD1079" s="2108"/>
    </row>
    <row r="1080">
      <c r="A1080" s="2105"/>
      <c r="B1080" s="2129" t="s">
        <v>1795</v>
      </c>
      <c r="C1080" s="2129" t="s">
        <v>1796</v>
      </c>
      <c r="D1080" s="2130" t="s">
        <v>1797</v>
      </c>
      <c r="E1080" s="2131" t="s">
        <v>1798</v>
      </c>
      <c r="F1080" s="2130" t="s">
        <v>1799</v>
      </c>
      <c r="G1080" s="2132" t="s">
        <v>1800</v>
      </c>
      <c r="H1080" s="2132" t="s">
        <v>1801</v>
      </c>
      <c r="I1080" s="2132" t="s">
        <v>1802</v>
      </c>
      <c r="J1080" s="2133" t="s">
        <v>1803</v>
      </c>
      <c r="K1080" s="2134" t="s">
        <v>1804</v>
      </c>
      <c r="L1080" s="2134" t="s">
        <v>1805</v>
      </c>
      <c r="M1080" s="2134" t="s">
        <v>1806</v>
      </c>
      <c r="N1080" s="2134" t="s">
        <v>1807</v>
      </c>
      <c r="O1080" s="2135" t="s">
        <v>1808</v>
      </c>
      <c r="P1080" s="2134" t="s">
        <v>1809</v>
      </c>
      <c r="Q1080" s="2135" t="s">
        <v>1810</v>
      </c>
      <c r="R1080" s="2133" t="s">
        <v>1811</v>
      </c>
      <c r="S1080" s="2135" t="s">
        <v>1812</v>
      </c>
      <c r="T1080" s="2135" t="s">
        <v>1813</v>
      </c>
      <c r="U1080" s="2135" t="s">
        <v>1814</v>
      </c>
      <c r="V1080" s="2135" t="s">
        <v>1815</v>
      </c>
      <c r="W1080" s="2135" t="s">
        <v>1816</v>
      </c>
      <c r="X1080" s="2135" t="s">
        <v>1817</v>
      </c>
      <c r="Y1080" s="2135" t="s">
        <v>1818</v>
      </c>
      <c r="Z1080" s="2135" t="s">
        <v>1819</v>
      </c>
      <c r="AA1080" s="2107" t="s">
        <v>1820</v>
      </c>
      <c r="AB1080" s="2112" t="s">
        <v>1821</v>
      </c>
      <c r="AC1080" s="2112" t="s">
        <v>1822</v>
      </c>
      <c r="AD1080" s="2108" t="s">
        <v>1823</v>
      </c>
    </row>
    <row r="1081">
      <c r="A1081" s="2098" t="s">
        <v>1977</v>
      </c>
      <c r="B1081" s="2100" t="s">
        <v>1829</v>
      </c>
      <c r="C1081" s="2100" t="s">
        <v>1826</v>
      </c>
      <c r="D1081" s="2137">
        <v>1342.9</v>
      </c>
      <c r="E1081" s="2138">
        <v>1</v>
      </c>
      <c r="F1081" s="2139">
        <f t="shared" ref="F1081:F1087" si="1270">E1081*2000</f>
      </c>
      <c r="G1081" s="2140">
        <f t="shared" ref="G1081:G1087" si="1029">F1081/D1081</f>
      </c>
      <c r="H1081" s="2140">
        <f t="shared" ref="H1081:H1087" si="122">D1081/E1081</f>
      </c>
      <c r="I1081" s="2140">
        <f t="shared" ref="I1081:I1087" si="478">F1081/E1081</f>
      </c>
      <c r="J1081" s="2140">
        <f t="shared" ref="J1081:J1087" si="1887">D1081/T1081</f>
      </c>
      <c r="K1081" s="2141">
        <f t="shared" ref="K1081:K1087" si="2078">O1081/S1081*1</f>
      </c>
      <c r="L1081" s="2142">
        <f t="shared" ref="L1081:L1087" si="1447">T1081/S1081</f>
      </c>
      <c r="M1081" s="2141">
        <f t="shared" ref="M1081:M1087" si="1625">V1081/S1081</f>
      </c>
      <c r="N1081" s="2141">
        <f t="shared" ref="N1081:N1087" si="850">W1081/V1081</f>
      </c>
      <c r="O1081" s="2143">
        <f t="shared" ref="O1081:O1087" si="1207">U1081/P1081</f>
      </c>
      <c r="P1081" s="2144">
        <v>0.013</v>
      </c>
      <c r="Q1081" s="2145">
        <v>57</v>
      </c>
      <c r="R1081" s="2140">
        <f t="shared" ref="R1081:R1086" si="300">(D1081/S1081)*1000</f>
      </c>
      <c r="S1081" s="2143">
        <v>12955</v>
      </c>
      <c r="T1081" s="2143">
        <v>194</v>
      </c>
      <c r="U1081" s="2143">
        <v>49</v>
      </c>
      <c r="V1081" s="2143">
        <v>194</v>
      </c>
      <c r="W1081" s="2143">
        <v>17</v>
      </c>
      <c r="X1081" s="2143">
        <v>5</v>
      </c>
      <c r="Y1081" s="2143">
        <v>0</v>
      </c>
      <c r="Z1081" s="2145">
        <v>9</v>
      </c>
      <c r="AA1081" s="2146">
        <f t="shared" ref="AA1081:AA1087" si="656">AD1081*1000/D1081</f>
      </c>
      <c r="AB1081" s="2094" t="s">
        <v>1935</v>
      </c>
      <c r="AC1081" s="2094" t="s">
        <v>1949</v>
      </c>
      <c r="AD1081" s="2093">
        <v>13</v>
      </c>
    </row>
    <row r="1082">
      <c r="A1082" s="2098"/>
      <c r="B1082" s="2100" t="s">
        <v>1829</v>
      </c>
      <c r="C1082" s="2136" t="s">
        <v>1828</v>
      </c>
      <c r="D1082" s="2137">
        <v>1280.04</v>
      </c>
      <c r="E1082" s="2138">
        <v>3</v>
      </c>
      <c r="F1082" s="2139">
        <f t="shared" si="1270"/>
      </c>
      <c r="G1082" s="2140">
        <f t="shared" si="1029"/>
      </c>
      <c r="H1082" s="2140">
        <f t="shared" si="122"/>
      </c>
      <c r="I1082" s="2140">
        <f t="shared" si="478"/>
      </c>
      <c r="J1082" s="2140">
        <f t="shared" si="1887"/>
      </c>
      <c r="K1082" s="2141">
        <f t="shared" si="2078"/>
      </c>
      <c r="L1082" s="2141">
        <f t="shared" si="1447"/>
      </c>
      <c r="M1082" s="2147">
        <f t="shared" si="1625"/>
      </c>
      <c r="N1082" s="2147">
        <f t="shared" si="850"/>
      </c>
      <c r="O1082" s="2148">
        <f t="shared" si="1207"/>
      </c>
      <c r="P1082" s="2144">
        <v>0.0168</v>
      </c>
      <c r="Q1082" s="2149">
        <v>56</v>
      </c>
      <c r="R1082" s="2150">
        <f t="shared" si="300"/>
      </c>
      <c r="S1082" s="2148">
        <v>14614</v>
      </c>
      <c r="T1082" s="2148">
        <v>173</v>
      </c>
      <c r="U1082" s="2148">
        <v>50</v>
      </c>
      <c r="V1082" s="2148">
        <v>157</v>
      </c>
      <c r="W1082" s="2148">
        <v>51</v>
      </c>
      <c r="X1082" s="2149">
        <v>6</v>
      </c>
      <c r="Y1082" s="2149">
        <v>1</v>
      </c>
      <c r="Z1082" s="2149">
        <v>15</v>
      </c>
      <c r="AA1082" s="2146">
        <f t="shared" si="656"/>
      </c>
      <c r="AB1082" s="2094" t="s">
        <v>1935</v>
      </c>
      <c r="AC1082" s="2094" t="s">
        <v>1949</v>
      </c>
      <c r="AD1082" s="2093">
        <v>9</v>
      </c>
    </row>
    <row r="1083">
      <c r="A1083" s="2098"/>
      <c r="B1083" s="2086" t="s">
        <v>1832</v>
      </c>
      <c r="C1083" s="2086"/>
      <c r="D1083" s="2151">
        <f>SUM(D1081:D1082)</f>
      </c>
      <c r="E1083" s="2152">
        <f>SUM(E1081:E1082)</f>
      </c>
      <c r="F1083" s="2151">
        <f t="shared" si="1270"/>
      </c>
      <c r="G1083" s="2153">
        <f t="shared" si="1029"/>
      </c>
      <c r="H1083" s="2153">
        <f t="shared" si="122"/>
      </c>
      <c r="I1083" s="2153">
        <f t="shared" si="478"/>
      </c>
      <c r="J1083" s="2153">
        <f t="shared" si="1887"/>
      </c>
      <c r="K1083" s="2154">
        <f t="shared" si="2078"/>
      </c>
      <c r="L1083" s="2154">
        <f t="shared" si="1447"/>
      </c>
      <c r="M1083" s="2154">
        <f t="shared" si="1625"/>
      </c>
      <c r="N1083" s="2154">
        <f t="shared" si="850"/>
      </c>
      <c r="O1083" s="2155">
        <f t="shared" si="1207"/>
      </c>
      <c r="P1083" s="2154">
        <f>AVERAGE(P1081:P1082)</f>
      </c>
      <c r="Q1083" s="2151">
        <f>AVERAGE(Q1081:Q1082)</f>
      </c>
      <c r="R1083" s="2153">
        <f t="shared" si="300"/>
      </c>
      <c r="S1083" s="2155">
        <f>SUM(S1081:S1082)</f>
      </c>
      <c r="T1083" s="2155">
        <f>SUM(T1081:T1082)</f>
      </c>
      <c r="U1083" s="2155">
        <f>SUM(U1081:U1082)</f>
      </c>
      <c r="V1083" s="2155">
        <f>SUM(V1081:V1082)</f>
      </c>
      <c r="W1083" s="2155">
        <f>SUM(W1081:W1082)</f>
      </c>
      <c r="X1083" s="2155">
        <f>SUM(X1081:X1082)</f>
      </c>
      <c r="Y1083" s="2155">
        <f>SUM(Y1081:Y1082)</f>
      </c>
      <c r="Z1083" s="2155">
        <f>SUM(Z1081:Z1082)</f>
      </c>
      <c r="AA1083" s="2156">
        <f t="shared" si="656"/>
      </c>
      <c r="AB1083" s="2121"/>
      <c r="AC1083" s="2121"/>
      <c r="AD1083" s="2122">
        <f>SUM(AD1081:AD1082)</f>
      </c>
    </row>
    <row r="1084">
      <c r="A1084" s="2098"/>
      <c r="B1084" s="2100" t="s">
        <v>1837</v>
      </c>
      <c r="C1084" s="2136" t="s">
        <v>1830</v>
      </c>
      <c r="D1084" s="2137">
        <v>1265.28</v>
      </c>
      <c r="E1084" s="2138">
        <v>2</v>
      </c>
      <c r="F1084" s="2139">
        <f t="shared" si="1270"/>
      </c>
      <c r="G1084" s="2140">
        <f t="shared" si="1029"/>
      </c>
      <c r="H1084" s="2140">
        <f t="shared" si="122"/>
      </c>
      <c r="I1084" s="2140">
        <f t="shared" si="478"/>
      </c>
      <c r="J1084" s="2140">
        <f t="shared" si="1887"/>
      </c>
      <c r="K1084" s="2141">
        <f t="shared" si="2078"/>
      </c>
      <c r="L1084" s="2141">
        <f t="shared" si="1447"/>
      </c>
      <c r="M1084" s="2141">
        <f t="shared" si="1625"/>
      </c>
      <c r="N1084" s="2141">
        <f t="shared" si="850"/>
      </c>
      <c r="O1084" s="2143">
        <f t="shared" si="1207"/>
      </c>
      <c r="P1084" s="2144">
        <v>0.0187</v>
      </c>
      <c r="Q1084" s="2145">
        <v>69</v>
      </c>
      <c r="R1084" s="2140">
        <f t="shared" si="300"/>
      </c>
      <c r="S1084" s="2143">
        <v>12786</v>
      </c>
      <c r="T1084" s="2143">
        <v>219</v>
      </c>
      <c r="U1084" s="2143">
        <v>47</v>
      </c>
      <c r="V1084" s="2143">
        <v>204</v>
      </c>
      <c r="W1084" s="2143">
        <v>30</v>
      </c>
      <c r="X1084" s="2143">
        <v>5</v>
      </c>
      <c r="Y1084" s="2143">
        <v>1</v>
      </c>
      <c r="Z1084" s="2145">
        <v>6</v>
      </c>
      <c r="AA1084" s="2146">
        <f t="shared" si="656"/>
      </c>
      <c r="AB1084" s="2094" t="s">
        <v>1935</v>
      </c>
      <c r="AC1084" s="2094" t="s">
        <v>1949</v>
      </c>
      <c r="AD1084" s="2093">
        <v>25</v>
      </c>
    </row>
    <row r="1085">
      <c r="A1085" s="2098"/>
      <c r="B1085" s="2100" t="s">
        <v>1837</v>
      </c>
      <c r="C1085" s="2136" t="s">
        <v>1831</v>
      </c>
      <c r="D1085" s="2137">
        <v>1100.33</v>
      </c>
      <c r="E1085" s="2138">
        <v>1</v>
      </c>
      <c r="F1085" s="2139">
        <f t="shared" si="1270"/>
      </c>
      <c r="G1085" s="2140">
        <f t="shared" si="1029"/>
      </c>
      <c r="H1085" s="2140">
        <f t="shared" si="122"/>
      </c>
      <c r="I1085" s="2140">
        <f t="shared" si="478"/>
      </c>
      <c r="J1085" s="2140">
        <f t="shared" si="1887"/>
      </c>
      <c r="K1085" s="2141">
        <f t="shared" si="2078"/>
      </c>
      <c r="L1085" s="2141">
        <f t="shared" si="1447"/>
      </c>
      <c r="M1085" s="2141">
        <f t="shared" si="1625"/>
      </c>
      <c r="N1085" s="2141">
        <f t="shared" si="850"/>
      </c>
      <c r="O1085" s="2143">
        <f t="shared" si="1207"/>
      </c>
      <c r="P1085" s="2144">
        <v>0.0231</v>
      </c>
      <c r="Q1085" s="2145">
        <v>73</v>
      </c>
      <c r="R1085" s="2140">
        <f t="shared" si="300"/>
      </c>
      <c r="S1085" s="2143">
        <v>15499</v>
      </c>
      <c r="T1085" s="2143">
        <v>235</v>
      </c>
      <c r="U1085" s="2143">
        <v>50</v>
      </c>
      <c r="V1085" s="2143">
        <v>157</v>
      </c>
      <c r="W1085" s="2143">
        <v>28</v>
      </c>
      <c r="X1085" s="2143">
        <v>3</v>
      </c>
      <c r="Y1085" s="2143">
        <v>1</v>
      </c>
      <c r="Z1085" s="2145">
        <v>16</v>
      </c>
      <c r="AA1085" s="2146">
        <f t="shared" si="656"/>
      </c>
      <c r="AB1085" s="2094" t="s">
        <v>1935</v>
      </c>
      <c r="AC1085" s="2094" t="s">
        <v>1949</v>
      </c>
      <c r="AD1085" s="2093">
        <v>15</v>
      </c>
    </row>
    <row r="1086">
      <c r="A1086" s="2098"/>
      <c r="B1086" s="2086" t="s">
        <v>1832</v>
      </c>
      <c r="C1086" s="2086"/>
      <c r="D1086" s="2151">
        <f>SUM(D1084:D1085)</f>
      </c>
      <c r="E1086" s="2151">
        <f>SUM(E1084:E1085)</f>
      </c>
      <c r="F1086" s="2151">
        <f t="shared" si="1270"/>
      </c>
      <c r="G1086" s="2153">
        <f t="shared" si="1029"/>
      </c>
      <c r="H1086" s="2153">
        <f t="shared" si="122"/>
      </c>
      <c r="I1086" s="2153">
        <f t="shared" si="478"/>
      </c>
      <c r="J1086" s="2153">
        <f t="shared" si="1887"/>
      </c>
      <c r="K1086" s="2154">
        <f t="shared" si="2078"/>
      </c>
      <c r="L1086" s="2154">
        <f t="shared" si="1447"/>
      </c>
      <c r="M1086" s="2154">
        <f t="shared" si="1625"/>
      </c>
      <c r="N1086" s="2154">
        <f t="shared" si="850"/>
      </c>
      <c r="O1086" s="2155">
        <f t="shared" si="1207"/>
      </c>
      <c r="P1086" s="2154">
        <f>AVERAGE(P1084:P1085)</f>
      </c>
      <c r="Q1086" s="2151">
        <f>AVERAGE(Q1084:Q1085)</f>
      </c>
      <c r="R1086" s="2151">
        <f t="shared" si="300"/>
      </c>
      <c r="S1086" s="2155">
        <f>SUM(S1084:S1085)</f>
      </c>
      <c r="T1086" s="2155">
        <f>SUM(T1084:T1085)</f>
      </c>
      <c r="U1086" s="2155">
        <f>SUM(U1084:U1085)</f>
      </c>
      <c r="V1086" s="2155">
        <f>SUM(V1084:V1085)</f>
      </c>
      <c r="W1086" s="2155">
        <f>SUM(W1084:W1085)</f>
      </c>
      <c r="X1086" s="2155">
        <f>SUM(X1084:X1085)</f>
      </c>
      <c r="Y1086" s="2155">
        <f>SUM(Y1084:Y1085)</f>
      </c>
      <c r="Z1086" s="2155">
        <f>SUM(Z1084:Z1085)</f>
      </c>
      <c r="AA1086" s="2156">
        <f t="shared" si="656"/>
      </c>
      <c r="AB1086" s="2121"/>
      <c r="AC1086" s="2121"/>
      <c r="AD1086" s="2122">
        <f>SUM(AD1084:AD1085)</f>
      </c>
    </row>
    <row r="1087">
      <c r="A1087" s="2098"/>
      <c r="B1087" s="2095" t="s">
        <v>1833</v>
      </c>
      <c r="C1087" s="2095"/>
      <c r="D1087" s="2051">
        <f>D1086+D1083</f>
      </c>
      <c r="E1087" s="2051">
        <f>E1086+E1083</f>
      </c>
      <c r="F1087" s="2051">
        <f t="shared" si="1270"/>
      </c>
      <c r="G1087" s="2046">
        <f t="shared" si="1029"/>
      </c>
      <c r="H1087" s="2046">
        <f t="shared" si="122"/>
      </c>
      <c r="I1087" s="2046">
        <f t="shared" si="478"/>
      </c>
      <c r="J1087" s="2046">
        <f t="shared" si="1887"/>
      </c>
      <c r="K1087" s="2047">
        <f t="shared" si="2078"/>
      </c>
      <c r="L1087" s="2047">
        <f t="shared" si="1447"/>
      </c>
      <c r="M1087" s="2047">
        <f t="shared" si="1625"/>
      </c>
      <c r="N1087" s="2047">
        <f t="shared" si="850"/>
      </c>
      <c r="O1087" s="2048">
        <f t="shared" si="1207"/>
      </c>
      <c r="P1087" s="2157">
        <f>(P1086+P1083)/2</f>
      </c>
      <c r="Q1087" s="2048">
        <f>(Q1086+Q1083)/2</f>
      </c>
      <c r="R1087" s="2051">
        <f>(R1086+R1083)/2</f>
      </c>
      <c r="S1087" s="2048">
        <f>S1086+S1083</f>
      </c>
      <c r="T1087" s="2048">
        <f>T1086+T1083</f>
      </c>
      <c r="U1087" s="2048">
        <f>U1086+U1083</f>
      </c>
      <c r="V1087" s="2048">
        <f>V1086+V1083</f>
      </c>
      <c r="W1087" s="2048">
        <f>W1086+W1083</f>
      </c>
      <c r="X1087" s="2048">
        <f>X1086+X1083</f>
      </c>
      <c r="Y1087" s="2048">
        <f>Y1086+Y1083</f>
      </c>
      <c r="Z1087" s="2048">
        <f>Z1086+Z1083</f>
      </c>
      <c r="AA1087" s="2158">
        <f t="shared" si="656"/>
      </c>
      <c r="AB1087" s="2126"/>
      <c r="AC1087" s="2126"/>
      <c r="AD1087" s="2104">
        <f>AD1083+AD1086</f>
      </c>
    </row>
    <row r="1088">
      <c r="A1088" s="2105" t="s">
        <v>1834</v>
      </c>
      <c r="B1088" s="2105" t="s">
        <v>1792</v>
      </c>
      <c r="C1088" s="2105"/>
      <c r="D1088" s="2106" t="s">
        <v>1793</v>
      </c>
      <c r="E1088" s="2106"/>
      <c r="F1088" s="2106"/>
      <c r="G1088" s="2106"/>
      <c r="H1088" s="2106"/>
      <c r="I1088" s="2106"/>
      <c r="J1088" s="2107" t="s">
        <v>1794</v>
      </c>
      <c r="K1088" s="2107"/>
      <c r="L1088" s="2107"/>
      <c r="M1088" s="2107"/>
      <c r="N1088" s="2107"/>
      <c r="O1088" s="2107"/>
      <c r="P1088" s="2107"/>
      <c r="Q1088" s="2107"/>
      <c r="R1088" s="2107"/>
      <c r="S1088" s="2107"/>
      <c r="T1088" s="2107"/>
      <c r="U1088" s="2107"/>
      <c r="V1088" s="2107"/>
      <c r="W1088" s="2107"/>
      <c r="X1088" s="2107"/>
      <c r="Y1088" s="2107"/>
      <c r="Z1088" s="2107"/>
      <c r="AA1088" s="2107"/>
      <c r="AB1088" s="2107"/>
      <c r="AC1088" s="2107"/>
      <c r="AD1088" s="2108"/>
    </row>
    <row r="1089">
      <c r="A1089" s="2105"/>
      <c r="B1089" s="2129" t="s">
        <v>1795</v>
      </c>
      <c r="C1089" s="2129" t="s">
        <v>1796</v>
      </c>
      <c r="D1089" s="2130" t="s">
        <v>1797</v>
      </c>
      <c r="E1089" s="2131" t="s">
        <v>1798</v>
      </c>
      <c r="F1089" s="2130" t="s">
        <v>1799</v>
      </c>
      <c r="G1089" s="2132" t="s">
        <v>1800</v>
      </c>
      <c r="H1089" s="2132" t="s">
        <v>1801</v>
      </c>
      <c r="I1089" s="2132" t="s">
        <v>1802</v>
      </c>
      <c r="J1089" s="2133" t="s">
        <v>1803</v>
      </c>
      <c r="K1089" s="2134" t="s">
        <v>1804</v>
      </c>
      <c r="L1089" s="2134" t="s">
        <v>1805</v>
      </c>
      <c r="M1089" s="2134" t="s">
        <v>1806</v>
      </c>
      <c r="N1089" s="2134" t="s">
        <v>1807</v>
      </c>
      <c r="O1089" s="2135" t="s">
        <v>1808</v>
      </c>
      <c r="P1089" s="2134" t="s">
        <v>1809</v>
      </c>
      <c r="Q1089" s="2135" t="s">
        <v>1810</v>
      </c>
      <c r="R1089" s="2133" t="s">
        <v>1811</v>
      </c>
      <c r="S1089" s="2135" t="s">
        <v>1812</v>
      </c>
      <c r="T1089" s="2135" t="s">
        <v>1813</v>
      </c>
      <c r="U1089" s="2135" t="s">
        <v>1814</v>
      </c>
      <c r="V1089" s="2135" t="s">
        <v>1815</v>
      </c>
      <c r="W1089" s="2135" t="s">
        <v>1816</v>
      </c>
      <c r="X1089" s="2135" t="s">
        <v>1817</v>
      </c>
      <c r="Y1089" s="2135" t="s">
        <v>1818</v>
      </c>
      <c r="Z1089" s="2135" t="s">
        <v>1819</v>
      </c>
      <c r="AA1089" s="2107" t="s">
        <v>1820</v>
      </c>
      <c r="AB1089" s="2112" t="s">
        <v>1821</v>
      </c>
      <c r="AC1089" s="2112" t="s">
        <v>1822</v>
      </c>
      <c r="AD1089" s="2108" t="s">
        <v>1823</v>
      </c>
    </row>
    <row r="1090">
      <c r="A1090" s="2098" t="s">
        <v>1978</v>
      </c>
      <c r="B1090" s="2100" t="s">
        <v>1825</v>
      </c>
      <c r="C1090" s="2100" t="s">
        <v>1826</v>
      </c>
      <c r="D1090" s="2137">
        <v>1419.31</v>
      </c>
      <c r="E1090" s="2138">
        <v>0</v>
      </c>
      <c r="F1090" s="2139">
        <f t="shared" ref="F1090:F1096" si="1271">E1090*2000</f>
      </c>
      <c r="G1090" s="2140">
        <f t="shared" ref="G1090:G1096" si="1030">F1090/D1090</f>
      </c>
      <c r="H1090" s="2140">
        <f t="shared" ref="H1090:H1096" si="123">D1090/E1090</f>
      </c>
      <c r="I1090" s="2140">
        <f t="shared" ref="I1090:I1096" si="479">F1090/E1090</f>
      </c>
      <c r="J1090" s="2140">
        <f t="shared" ref="J1090:J1096" si="1888">D1090/T1090</f>
      </c>
      <c r="K1090" s="2141">
        <f t="shared" ref="K1090:K1096" si="2079">O1090/S1090*1</f>
      </c>
      <c r="L1090" s="2142">
        <f t="shared" ref="L1090:L1096" si="1448">T1090/S1090</f>
      </c>
      <c r="M1090" s="2141">
        <f t="shared" ref="M1090:M1096" si="1626">V1090/S1090</f>
      </c>
      <c r="N1090" s="2141">
        <f t="shared" ref="N1090:N1096" si="851">W1090/V1090</f>
      </c>
      <c r="O1090" s="2143">
        <f t="shared" ref="O1090:O1096" si="1208">U1090/P1090</f>
      </c>
      <c r="P1090" s="2144">
        <v>0.0122</v>
      </c>
      <c r="Q1090" s="2145">
        <v>72</v>
      </c>
      <c r="R1090" s="2140">
        <f t="shared" ref="R1090:R1095" si="301">(D1090/S1090)*1000</f>
      </c>
      <c r="S1090" s="2143">
        <v>16037</v>
      </c>
      <c r="T1090" s="2143">
        <v>204</v>
      </c>
      <c r="U1090" s="2143">
        <v>42</v>
      </c>
      <c r="V1090" s="2143">
        <v>157</v>
      </c>
      <c r="W1090" s="2143">
        <v>34</v>
      </c>
      <c r="X1090" s="2143">
        <v>2</v>
      </c>
      <c r="Y1090" s="2143">
        <v>0</v>
      </c>
      <c r="Z1090" s="2145">
        <v>16</v>
      </c>
      <c r="AA1090" s="2146">
        <f t="shared" ref="AA1090:AA1096" si="657">AD1090*1000/D1090</f>
      </c>
      <c r="AB1090" s="2094" t="s">
        <v>1935</v>
      </c>
      <c r="AC1090" s="2094" t="s">
        <v>1949</v>
      </c>
      <c r="AD1090" s="2093">
        <v>16</v>
      </c>
    </row>
    <row r="1091">
      <c r="A1091" s="2098"/>
      <c r="B1091" s="2100" t="s">
        <v>1825</v>
      </c>
      <c r="C1091" s="2136" t="s">
        <v>1828</v>
      </c>
      <c r="D1091" s="2137">
        <v>1137.73</v>
      </c>
      <c r="E1091" s="2138">
        <v>0</v>
      </c>
      <c r="F1091" s="2139">
        <f t="shared" si="1271"/>
      </c>
      <c r="G1091" s="2140">
        <f t="shared" si="1030"/>
      </c>
      <c r="H1091" s="2140">
        <f t="shared" si="123"/>
      </c>
      <c r="I1091" s="2140">
        <f t="shared" si="479"/>
      </c>
      <c r="J1091" s="2140">
        <f t="shared" si="1888"/>
      </c>
      <c r="K1091" s="2141">
        <f t="shared" si="2079"/>
      </c>
      <c r="L1091" s="2141">
        <f t="shared" si="1448"/>
      </c>
      <c r="M1091" s="2147">
        <f t="shared" si="1626"/>
      </c>
      <c r="N1091" s="2147">
        <f t="shared" si="851"/>
      </c>
      <c r="O1091" s="2148">
        <f t="shared" si="1208"/>
      </c>
      <c r="P1091" s="2144">
        <v>0.0162</v>
      </c>
      <c r="Q1091" s="2149">
        <v>85</v>
      </c>
      <c r="R1091" s="2150">
        <f t="shared" si="301"/>
      </c>
      <c r="S1091" s="2148">
        <v>18695</v>
      </c>
      <c r="T1091" s="2148">
        <v>210</v>
      </c>
      <c r="U1091" s="2148">
        <v>41</v>
      </c>
      <c r="V1091" s="2148">
        <v>113</v>
      </c>
      <c r="W1091" s="2148">
        <v>29</v>
      </c>
      <c r="X1091" s="2149">
        <v>1</v>
      </c>
      <c r="Y1091" s="2149">
        <v>0</v>
      </c>
      <c r="Z1091" s="2149">
        <v>11</v>
      </c>
      <c r="AA1091" s="2146">
        <f t="shared" si="657"/>
      </c>
      <c r="AB1091" s="2094" t="s">
        <v>1935</v>
      </c>
      <c r="AC1091" s="2094" t="s">
        <v>1949</v>
      </c>
      <c r="AD1091" s="2093">
        <v>8</v>
      </c>
    </row>
    <row r="1092">
      <c r="A1092" s="2098"/>
      <c r="B1092" s="2086" t="s">
        <v>1832</v>
      </c>
      <c r="C1092" s="2086"/>
      <c r="D1092" s="2151">
        <f>SUM(D1090:D1091)</f>
      </c>
      <c r="E1092" s="2152">
        <f>SUM(E1090:E1091)</f>
      </c>
      <c r="F1092" s="2151">
        <f t="shared" si="1271"/>
      </c>
      <c r="G1092" s="2153">
        <f t="shared" si="1030"/>
      </c>
      <c r="H1092" s="2153">
        <f t="shared" si="123"/>
      </c>
      <c r="I1092" s="2153">
        <f t="shared" si="479"/>
      </c>
      <c r="J1092" s="2153">
        <f t="shared" si="1888"/>
      </c>
      <c r="K1092" s="2154">
        <f t="shared" si="2079"/>
      </c>
      <c r="L1092" s="2154">
        <f t="shared" si="1448"/>
      </c>
      <c r="M1092" s="2154">
        <f t="shared" si="1626"/>
      </c>
      <c r="N1092" s="2154">
        <f t="shared" si="851"/>
      </c>
      <c r="O1092" s="2155">
        <f t="shared" si="1208"/>
      </c>
      <c r="P1092" s="2154">
        <f>AVERAGE(P1090:P1091)</f>
      </c>
      <c r="Q1092" s="2151">
        <f>AVERAGE(Q1090:Q1091)</f>
      </c>
      <c r="R1092" s="2153">
        <f t="shared" si="301"/>
      </c>
      <c r="S1092" s="2155">
        <f>SUM(S1090:S1091)</f>
      </c>
      <c r="T1092" s="2155">
        <f>SUM(T1090:T1091)</f>
      </c>
      <c r="U1092" s="2155">
        <f>SUM(U1090:U1091)</f>
      </c>
      <c r="V1092" s="2155">
        <f>SUM(V1090:V1091)</f>
      </c>
      <c r="W1092" s="2155">
        <f>SUM(W1090:W1091)</f>
      </c>
      <c r="X1092" s="2155">
        <f>SUM(X1090:X1091)</f>
      </c>
      <c r="Y1092" s="2155">
        <f>SUM(Y1090:Y1091)</f>
      </c>
      <c r="Z1092" s="2155">
        <f>SUM(Z1090:Z1091)</f>
      </c>
      <c r="AA1092" s="2156">
        <f t="shared" si="657"/>
      </c>
      <c r="AB1092" s="2121"/>
      <c r="AC1092" s="2121"/>
      <c r="AD1092" s="2122">
        <f>SUM(AD1090:AD1091)</f>
      </c>
    </row>
    <row r="1093">
      <c r="A1093" s="2098"/>
      <c r="B1093" s="2100" t="s">
        <v>1837</v>
      </c>
      <c r="C1093" s="2136" t="s">
        <v>1830</v>
      </c>
      <c r="D1093" s="2137">
        <v>1380.09</v>
      </c>
      <c r="E1093" s="2138">
        <v>1</v>
      </c>
      <c r="F1093" s="2139">
        <f t="shared" si="1271"/>
      </c>
      <c r="G1093" s="2140">
        <f t="shared" si="1030"/>
      </c>
      <c r="H1093" s="2140">
        <f t="shared" si="123"/>
      </c>
      <c r="I1093" s="2140">
        <f t="shared" si="479"/>
      </c>
      <c r="J1093" s="2140">
        <f t="shared" si="1888"/>
      </c>
      <c r="K1093" s="2141">
        <f t="shared" si="2079"/>
      </c>
      <c r="L1093" s="2141">
        <f t="shared" si="1448"/>
      </c>
      <c r="M1093" s="2141">
        <f t="shared" si="1626"/>
      </c>
      <c r="N1093" s="2141">
        <f t="shared" si="851"/>
      </c>
      <c r="O1093" s="2143">
        <f t="shared" si="1208"/>
      </c>
      <c r="P1093" s="2144">
        <v>0.0155</v>
      </c>
      <c r="Q1093" s="2145">
        <v>82</v>
      </c>
      <c r="R1093" s="2140">
        <f t="shared" si="301"/>
      </c>
      <c r="S1093" s="2143">
        <v>19289</v>
      </c>
      <c r="T1093" s="2143">
        <v>219</v>
      </c>
      <c r="U1093" s="2143">
        <v>42</v>
      </c>
      <c r="V1093" s="2143">
        <v>127</v>
      </c>
      <c r="W1093" s="2143">
        <v>18</v>
      </c>
      <c r="X1093" s="2143">
        <v>1</v>
      </c>
      <c r="Y1093" s="2143">
        <v>1</v>
      </c>
      <c r="Z1093" s="2145">
        <v>17</v>
      </c>
      <c r="AA1093" s="2146">
        <f t="shared" si="657"/>
      </c>
      <c r="AB1093" s="2094" t="s">
        <v>1935</v>
      </c>
      <c r="AC1093" s="2094" t="s">
        <v>1949</v>
      </c>
      <c r="AD1093" s="2093">
        <v>13</v>
      </c>
    </row>
    <row r="1094">
      <c r="A1094" s="2098"/>
      <c r="B1094" s="2100" t="s">
        <v>1837</v>
      </c>
      <c r="C1094" s="2136" t="s">
        <v>1831</v>
      </c>
      <c r="D1094" s="2137">
        <v>962.87</v>
      </c>
      <c r="E1094" s="2138">
        <v>0</v>
      </c>
      <c r="F1094" s="2139">
        <f t="shared" si="1271"/>
      </c>
      <c r="G1094" s="2140">
        <f t="shared" si="1030"/>
      </c>
      <c r="H1094" s="2140">
        <f t="shared" si="123"/>
      </c>
      <c r="I1094" s="2140">
        <f t="shared" si="479"/>
      </c>
      <c r="J1094" s="2140">
        <f t="shared" si="1888"/>
      </c>
      <c r="K1094" s="2141">
        <f t="shared" si="2079"/>
      </c>
      <c r="L1094" s="2141">
        <f t="shared" si="1448"/>
      </c>
      <c r="M1094" s="2141">
        <f t="shared" si="1626"/>
      </c>
      <c r="N1094" s="2141">
        <f t="shared" si="851"/>
      </c>
      <c r="O1094" s="2143">
        <f t="shared" si="1208"/>
      </c>
      <c r="P1094" s="2144">
        <v>0.0248</v>
      </c>
      <c r="Q1094" s="2145">
        <v>86</v>
      </c>
      <c r="R1094" s="2140">
        <f t="shared" si="301"/>
      </c>
      <c r="S1094" s="2143">
        <v>11598</v>
      </c>
      <c r="T1094" s="2143">
        <v>129</v>
      </c>
      <c r="U1094" s="2143">
        <v>38</v>
      </c>
      <c r="V1094" s="2143">
        <v>126</v>
      </c>
      <c r="W1094" s="2143">
        <v>19</v>
      </c>
      <c r="X1094" s="2143">
        <v>5</v>
      </c>
      <c r="Y1094" s="2143">
        <v>0</v>
      </c>
      <c r="Z1094" s="2145">
        <v>16</v>
      </c>
      <c r="AA1094" s="2146">
        <f t="shared" si="657"/>
      </c>
      <c r="AB1094" s="2094" t="s">
        <v>1935</v>
      </c>
      <c r="AC1094" s="2094" t="s">
        <v>1949</v>
      </c>
      <c r="AD1094" s="2093">
        <v>7</v>
      </c>
    </row>
    <row r="1095">
      <c r="A1095" s="2098"/>
      <c r="B1095" s="2086" t="s">
        <v>1832</v>
      </c>
      <c r="C1095" s="2086"/>
      <c r="D1095" s="2151">
        <f>SUM(D1093:D1094)</f>
      </c>
      <c r="E1095" s="2151">
        <f>SUM(E1093:E1094)</f>
      </c>
      <c r="F1095" s="2151">
        <f t="shared" si="1271"/>
      </c>
      <c r="G1095" s="2153">
        <f t="shared" si="1030"/>
      </c>
      <c r="H1095" s="2153">
        <f t="shared" si="123"/>
      </c>
      <c r="I1095" s="2153">
        <f t="shared" si="479"/>
      </c>
      <c r="J1095" s="2153">
        <f t="shared" si="1888"/>
      </c>
      <c r="K1095" s="2154">
        <f t="shared" si="2079"/>
      </c>
      <c r="L1095" s="2154">
        <f t="shared" si="1448"/>
      </c>
      <c r="M1095" s="2154">
        <f t="shared" si="1626"/>
      </c>
      <c r="N1095" s="2154">
        <f t="shared" si="851"/>
      </c>
      <c r="O1095" s="2155">
        <f t="shared" si="1208"/>
      </c>
      <c r="P1095" s="2154">
        <f>AVERAGE(P1093:P1094)</f>
      </c>
      <c r="Q1095" s="2151">
        <f>AVERAGE(Q1093:Q1094)</f>
      </c>
      <c r="R1095" s="2151">
        <f t="shared" si="301"/>
      </c>
      <c r="S1095" s="2155">
        <f>SUM(S1093:S1094)</f>
      </c>
      <c r="T1095" s="2155">
        <f>SUM(T1093:T1094)</f>
      </c>
      <c r="U1095" s="2155">
        <f>SUM(U1093:U1094)</f>
      </c>
      <c r="V1095" s="2155">
        <f>SUM(V1093:V1094)</f>
      </c>
      <c r="W1095" s="2155">
        <f>SUM(W1093:W1094)</f>
      </c>
      <c r="X1095" s="2155">
        <f>SUM(X1093:X1094)</f>
      </c>
      <c r="Y1095" s="2155">
        <f>SUM(Y1093:Y1094)</f>
      </c>
      <c r="Z1095" s="2155">
        <f>SUM(Z1093:Z1094)</f>
      </c>
      <c r="AA1095" s="2156">
        <f t="shared" si="657"/>
      </c>
      <c r="AB1095" s="2121"/>
      <c r="AC1095" s="2121"/>
      <c r="AD1095" s="2122">
        <f>SUM(AD1093:AD1094)</f>
      </c>
    </row>
    <row r="1096">
      <c r="A1096" s="2098"/>
      <c r="B1096" s="2095" t="s">
        <v>1833</v>
      </c>
      <c r="C1096" s="2095"/>
      <c r="D1096" s="2051">
        <f>D1095+D1092</f>
      </c>
      <c r="E1096" s="2051">
        <f>E1095+E1092</f>
      </c>
      <c r="F1096" s="2051">
        <f t="shared" si="1271"/>
      </c>
      <c r="G1096" s="2046">
        <f t="shared" si="1030"/>
      </c>
      <c r="H1096" s="2046">
        <f t="shared" si="123"/>
      </c>
      <c r="I1096" s="2046">
        <f t="shared" si="479"/>
      </c>
      <c r="J1096" s="2046">
        <f t="shared" si="1888"/>
      </c>
      <c r="K1096" s="2047">
        <f t="shared" si="2079"/>
      </c>
      <c r="L1096" s="2047">
        <f t="shared" si="1448"/>
      </c>
      <c r="M1096" s="2047">
        <f t="shared" si="1626"/>
      </c>
      <c r="N1096" s="2047">
        <f t="shared" si="851"/>
      </c>
      <c r="O1096" s="2048">
        <f t="shared" si="1208"/>
      </c>
      <c r="P1096" s="2157">
        <f>(P1095+P1092)/2</f>
      </c>
      <c r="Q1096" s="2048">
        <f>(Q1095+Q1092)/2</f>
      </c>
      <c r="R1096" s="2051">
        <f>(R1095+R1092)/2</f>
      </c>
      <c r="S1096" s="2048">
        <f>S1095+S1092</f>
      </c>
      <c r="T1096" s="2048">
        <f>T1095+T1092</f>
      </c>
      <c r="U1096" s="2048">
        <f>U1095+U1092</f>
      </c>
      <c r="V1096" s="2048">
        <f>V1095+V1092</f>
      </c>
      <c r="W1096" s="2048">
        <f>W1095+W1092</f>
      </c>
      <c r="X1096" s="2048">
        <f>X1095+X1092</f>
      </c>
      <c r="Y1096" s="2048">
        <f>Y1095+Y1092</f>
      </c>
      <c r="Z1096" s="2048">
        <f>Z1095+Z1092</f>
      </c>
      <c r="AA1096" s="2158">
        <f t="shared" si="657"/>
      </c>
      <c r="AB1096" s="2126"/>
      <c r="AC1096" s="2126"/>
      <c r="AD1096" s="2104">
        <f>AD1092+AD1095</f>
      </c>
    </row>
    <row r="1097">
      <c r="A1097" s="2105" t="s">
        <v>1834</v>
      </c>
      <c r="B1097" s="2105" t="s">
        <v>1792</v>
      </c>
      <c r="C1097" s="2105"/>
      <c r="D1097" s="2106" t="s">
        <v>1793</v>
      </c>
      <c r="E1097" s="2106"/>
      <c r="F1097" s="2106"/>
      <c r="G1097" s="2106"/>
      <c r="H1097" s="2106"/>
      <c r="I1097" s="2106"/>
      <c r="J1097" s="2107" t="s">
        <v>1794</v>
      </c>
      <c r="K1097" s="2107"/>
      <c r="L1097" s="2107"/>
      <c r="M1097" s="2107"/>
      <c r="N1097" s="2107"/>
      <c r="O1097" s="2107"/>
      <c r="P1097" s="2107"/>
      <c r="Q1097" s="2107"/>
      <c r="R1097" s="2107"/>
      <c r="S1097" s="2107"/>
      <c r="T1097" s="2107"/>
      <c r="U1097" s="2107"/>
      <c r="V1097" s="2107"/>
      <c r="W1097" s="2107"/>
      <c r="X1097" s="2107"/>
      <c r="Y1097" s="2107"/>
      <c r="Z1097" s="2107"/>
      <c r="AA1097" s="2107"/>
      <c r="AB1097" s="2107"/>
      <c r="AC1097" s="2107"/>
      <c r="AD1097" s="2108"/>
    </row>
    <row r="1098">
      <c r="A1098" s="2105"/>
      <c r="B1098" s="2129" t="s">
        <v>1795</v>
      </c>
      <c r="C1098" s="2129" t="s">
        <v>1796</v>
      </c>
      <c r="D1098" s="2130" t="s">
        <v>1797</v>
      </c>
      <c r="E1098" s="2131" t="s">
        <v>1798</v>
      </c>
      <c r="F1098" s="2130" t="s">
        <v>1799</v>
      </c>
      <c r="G1098" s="2132" t="s">
        <v>1800</v>
      </c>
      <c r="H1098" s="2132" t="s">
        <v>1801</v>
      </c>
      <c r="I1098" s="2132" t="s">
        <v>1802</v>
      </c>
      <c r="J1098" s="2133" t="s">
        <v>1803</v>
      </c>
      <c r="K1098" s="2134" t="s">
        <v>1804</v>
      </c>
      <c r="L1098" s="2134" t="s">
        <v>1805</v>
      </c>
      <c r="M1098" s="2134" t="s">
        <v>1806</v>
      </c>
      <c r="N1098" s="2134" t="s">
        <v>1807</v>
      </c>
      <c r="O1098" s="2135" t="s">
        <v>1808</v>
      </c>
      <c r="P1098" s="2134" t="s">
        <v>1809</v>
      </c>
      <c r="Q1098" s="2135" t="s">
        <v>1810</v>
      </c>
      <c r="R1098" s="2133" t="s">
        <v>1811</v>
      </c>
      <c r="S1098" s="2135" t="s">
        <v>1812</v>
      </c>
      <c r="T1098" s="2135" t="s">
        <v>1813</v>
      </c>
      <c r="U1098" s="2135" t="s">
        <v>1814</v>
      </c>
      <c r="V1098" s="2135" t="s">
        <v>1815</v>
      </c>
      <c r="W1098" s="2135" t="s">
        <v>1816</v>
      </c>
      <c r="X1098" s="2135" t="s">
        <v>1817</v>
      </c>
      <c r="Y1098" s="2135" t="s">
        <v>1818</v>
      </c>
      <c r="Z1098" s="2135" t="s">
        <v>1819</v>
      </c>
      <c r="AA1098" s="2107" t="s">
        <v>1820</v>
      </c>
      <c r="AB1098" s="2112" t="s">
        <v>1821</v>
      </c>
      <c r="AC1098" s="2112" t="s">
        <v>1822</v>
      </c>
      <c r="AD1098" s="2108" t="s">
        <v>1823</v>
      </c>
    </row>
    <row r="1099">
      <c r="A1099" s="2098" t="s">
        <v>1979</v>
      </c>
      <c r="B1099" s="2100" t="s">
        <v>1847</v>
      </c>
      <c r="C1099" s="2100" t="s">
        <v>1826</v>
      </c>
      <c r="D1099" s="2137">
        <v>1345.58</v>
      </c>
      <c r="E1099" s="2138">
        <v>0</v>
      </c>
      <c r="F1099" s="2139">
        <f t="shared" ref="F1099:F1105" si="1272">E1099*2000</f>
      </c>
      <c r="G1099" s="2140">
        <f t="shared" ref="G1099:G1105" si="1031">F1099/D1099</f>
      </c>
      <c r="H1099" s="2140">
        <f t="shared" ref="H1099:H1105" si="124">D1099/E1099</f>
      </c>
      <c r="I1099" s="2140">
        <f t="shared" ref="I1099:I1105" si="480">F1099/E1099</f>
      </c>
      <c r="J1099" s="2140">
        <f t="shared" ref="J1099:J1105" si="1889">D1099/T1099</f>
      </c>
      <c r="K1099" s="2141">
        <f t="shared" ref="K1099:K1105" si="2080">O1099/S1099*1</f>
      </c>
      <c r="L1099" s="2142">
        <f t="shared" ref="L1099:L1105" si="1449">T1099/S1099</f>
      </c>
      <c r="M1099" s="2141">
        <f t="shared" ref="M1099:M1105" si="1627">V1099/S1099</f>
      </c>
      <c r="N1099" s="2141">
        <f t="shared" ref="N1099:N1105" si="852">W1099/V1099</f>
      </c>
      <c r="O1099" s="2143">
        <f t="shared" ref="O1099:O1105" si="1209">U1099/P1099</f>
      </c>
      <c r="P1099" s="2144">
        <v>0.0121</v>
      </c>
      <c r="Q1099" s="2145">
        <v>50</v>
      </c>
      <c r="R1099" s="2140">
        <f t="shared" ref="R1099:R1104" si="302">(D1099/S1099)*1000</f>
      </c>
      <c r="S1099" s="2143">
        <v>16703</v>
      </c>
      <c r="T1099" s="2143">
        <v>193</v>
      </c>
      <c r="U1099" s="2143">
        <v>52</v>
      </c>
      <c r="V1099" s="2143">
        <v>178</v>
      </c>
      <c r="W1099" s="2143">
        <v>30</v>
      </c>
      <c r="X1099" s="2143">
        <v>2</v>
      </c>
      <c r="Y1099" s="2143">
        <v>1</v>
      </c>
      <c r="Z1099" s="2145">
        <v>14</v>
      </c>
      <c r="AA1099" s="2146">
        <f t="shared" ref="AA1099:AA1105" si="658">AD1099*1000/D1099</f>
      </c>
      <c r="AB1099" s="2094" t="s">
        <v>1935</v>
      </c>
      <c r="AC1099" s="2094" t="s">
        <v>1941</v>
      </c>
      <c r="AD1099" s="2093">
        <v>16</v>
      </c>
    </row>
    <row r="1100">
      <c r="A1100" s="2098"/>
      <c r="B1100" s="2100" t="s">
        <v>1847</v>
      </c>
      <c r="C1100" s="2136" t="s">
        <v>1828</v>
      </c>
      <c r="D1100" s="2137">
        <v>1287.19</v>
      </c>
      <c r="E1100" s="2138">
        <v>1</v>
      </c>
      <c r="F1100" s="2139">
        <f t="shared" si="1272"/>
      </c>
      <c r="G1100" s="2140">
        <f t="shared" si="1031"/>
      </c>
      <c r="H1100" s="2140">
        <f t="shared" si="124"/>
      </c>
      <c r="I1100" s="2140">
        <f t="shared" si="480"/>
      </c>
      <c r="J1100" s="2140">
        <f t="shared" si="1889"/>
      </c>
      <c r="K1100" s="2141">
        <f t="shared" si="2080"/>
      </c>
      <c r="L1100" s="2141">
        <f t="shared" si="1449"/>
      </c>
      <c r="M1100" s="2147">
        <f t="shared" si="1627"/>
      </c>
      <c r="N1100" s="2147">
        <f t="shared" si="852"/>
      </c>
      <c r="O1100" s="2148">
        <f t="shared" si="1209"/>
      </c>
      <c r="P1100" s="2144">
        <v>0.0151</v>
      </c>
      <c r="Q1100" s="2149">
        <v>51</v>
      </c>
      <c r="R1100" s="2150">
        <f t="shared" si="302"/>
      </c>
      <c r="S1100" s="2148">
        <v>16611</v>
      </c>
      <c r="T1100" s="2148">
        <v>174</v>
      </c>
      <c r="U1100" s="2148">
        <v>51</v>
      </c>
      <c r="V1100" s="2148">
        <v>158</v>
      </c>
      <c r="W1100" s="2148">
        <v>25</v>
      </c>
      <c r="X1100" s="2149">
        <v>0</v>
      </c>
      <c r="Y1100" s="2149">
        <v>0</v>
      </c>
      <c r="Z1100" s="2149">
        <v>16</v>
      </c>
      <c r="AA1100" s="2146">
        <f t="shared" si="658"/>
      </c>
      <c r="AB1100" s="2094" t="s">
        <v>1935</v>
      </c>
      <c r="AC1100" s="2094" t="s">
        <v>1941</v>
      </c>
      <c r="AD1100" s="2093">
        <v>5</v>
      </c>
    </row>
    <row r="1101">
      <c r="A1101" s="2098"/>
      <c r="B1101" s="2086" t="s">
        <v>1832</v>
      </c>
      <c r="C1101" s="2086"/>
      <c r="D1101" s="2151">
        <f>SUM(D1099:D1100)</f>
      </c>
      <c r="E1101" s="2152">
        <f>SUM(E1099:E1100)</f>
      </c>
      <c r="F1101" s="2151">
        <f t="shared" si="1272"/>
      </c>
      <c r="G1101" s="2153">
        <f t="shared" si="1031"/>
      </c>
      <c r="H1101" s="2153">
        <f t="shared" si="124"/>
      </c>
      <c r="I1101" s="2153">
        <f t="shared" si="480"/>
      </c>
      <c r="J1101" s="2153">
        <f t="shared" si="1889"/>
      </c>
      <c r="K1101" s="2154">
        <f t="shared" si="2080"/>
      </c>
      <c r="L1101" s="2154">
        <f t="shared" si="1449"/>
      </c>
      <c r="M1101" s="2154">
        <f t="shared" si="1627"/>
      </c>
      <c r="N1101" s="2154">
        <f t="shared" si="852"/>
      </c>
      <c r="O1101" s="2155">
        <f t="shared" si="1209"/>
      </c>
      <c r="P1101" s="2154">
        <f>AVERAGE(P1099:P1100)</f>
      </c>
      <c r="Q1101" s="2151">
        <f>AVERAGE(Q1099:Q1100)</f>
      </c>
      <c r="R1101" s="2153">
        <f t="shared" si="302"/>
      </c>
      <c r="S1101" s="2155">
        <f>SUM(S1099:S1100)</f>
      </c>
      <c r="T1101" s="2155">
        <f>SUM(T1099:T1100)</f>
      </c>
      <c r="U1101" s="2155">
        <f>SUM(U1099:U1100)</f>
      </c>
      <c r="V1101" s="2155">
        <f>SUM(V1099:V1100)</f>
      </c>
      <c r="W1101" s="2155">
        <f>SUM(W1099:W1100)</f>
      </c>
      <c r="X1101" s="2155">
        <f>SUM(X1099:X1100)</f>
      </c>
      <c r="Y1101" s="2155">
        <f>SUM(Y1099:Y1100)</f>
      </c>
      <c r="Z1101" s="2155">
        <f>SUM(Z1099:Z1100)</f>
      </c>
      <c r="AA1101" s="2156">
        <f t="shared" si="658"/>
      </c>
      <c r="AB1101" s="2121"/>
      <c r="AC1101" s="2121"/>
      <c r="AD1101" s="2122">
        <f>SUM(AD1099:AD1100)</f>
      </c>
    </row>
    <row r="1102">
      <c r="A1102" s="2098"/>
      <c r="B1102" s="2100" t="s">
        <v>1837</v>
      </c>
      <c r="C1102" s="2136" t="s">
        <v>1830</v>
      </c>
      <c r="D1102" s="2137">
        <v>1268.06</v>
      </c>
      <c r="E1102" s="2138">
        <v>0</v>
      </c>
      <c r="F1102" s="2139">
        <f t="shared" si="1272"/>
      </c>
      <c r="G1102" s="2140">
        <f t="shared" si="1031"/>
      </c>
      <c r="H1102" s="2140">
        <f t="shared" si="124"/>
      </c>
      <c r="I1102" s="2140">
        <f t="shared" si="480"/>
      </c>
      <c r="J1102" s="2140">
        <f t="shared" si="1889"/>
      </c>
      <c r="K1102" s="2141">
        <f t="shared" si="2080"/>
      </c>
      <c r="L1102" s="2141">
        <f t="shared" si="1449"/>
      </c>
      <c r="M1102" s="2141">
        <f t="shared" si="1627"/>
      </c>
      <c r="N1102" s="2141">
        <f t="shared" si="852"/>
      </c>
      <c r="O1102" s="2143">
        <f t="shared" si="1209"/>
      </c>
      <c r="P1102" s="2144">
        <v>0.0125</v>
      </c>
      <c r="Q1102" s="2145">
        <v>54</v>
      </c>
      <c r="R1102" s="2140">
        <f t="shared" si="302"/>
      </c>
      <c r="S1102" s="2143">
        <v>14880</v>
      </c>
      <c r="T1102" s="2143">
        <v>133</v>
      </c>
      <c r="U1102" s="2143">
        <v>32</v>
      </c>
      <c r="V1102" s="2143">
        <v>107</v>
      </c>
      <c r="W1102" s="2143">
        <v>26</v>
      </c>
      <c r="X1102" s="2143">
        <v>3</v>
      </c>
      <c r="Y1102" s="2143">
        <v>0</v>
      </c>
      <c r="Z1102" s="2145">
        <v>10</v>
      </c>
      <c r="AA1102" s="2146">
        <f t="shared" si="658"/>
      </c>
      <c r="AB1102" s="2094" t="s">
        <v>1935</v>
      </c>
      <c r="AC1102" s="2094" t="s">
        <v>1941</v>
      </c>
      <c r="AD1102" s="2093">
        <v>18</v>
      </c>
    </row>
    <row r="1103">
      <c r="A1103" s="2098"/>
      <c r="B1103" s="2100" t="s">
        <v>1837</v>
      </c>
      <c r="C1103" s="2136" t="s">
        <v>1831</v>
      </c>
      <c r="D1103" s="2137">
        <v>973.37</v>
      </c>
      <c r="E1103" s="2138">
        <v>1</v>
      </c>
      <c r="F1103" s="2139">
        <f t="shared" si="1272"/>
      </c>
      <c r="G1103" s="2140">
        <f t="shared" si="1031"/>
      </c>
      <c r="H1103" s="2140">
        <f t="shared" si="124"/>
      </c>
      <c r="I1103" s="2140">
        <f t="shared" si="480"/>
      </c>
      <c r="J1103" s="2140">
        <f t="shared" si="1889"/>
      </c>
      <c r="K1103" s="2141">
        <f t="shared" si="2080"/>
      </c>
      <c r="L1103" s="2141">
        <f t="shared" si="1449"/>
      </c>
      <c r="M1103" s="2141">
        <f t="shared" si="1627"/>
      </c>
      <c r="N1103" s="2141">
        <f t="shared" si="852"/>
      </c>
      <c r="O1103" s="2143">
        <f t="shared" si="1209"/>
      </c>
      <c r="P1103" s="2144">
        <v>0.0185</v>
      </c>
      <c r="Q1103" s="2145">
        <v>58</v>
      </c>
      <c r="R1103" s="2140">
        <f t="shared" si="302"/>
      </c>
      <c r="S1103" s="2143">
        <v>11303</v>
      </c>
      <c r="T1103" s="2143">
        <v>143</v>
      </c>
      <c r="U1103" s="2143">
        <v>30</v>
      </c>
      <c r="V1103" s="2143">
        <v>120</v>
      </c>
      <c r="W1103" s="2143">
        <v>18</v>
      </c>
      <c r="X1103" s="2143">
        <v>4</v>
      </c>
      <c r="Y1103" s="2143">
        <v>0</v>
      </c>
      <c r="Z1103" s="2145">
        <v>11</v>
      </c>
      <c r="AA1103" s="2146">
        <f t="shared" si="658"/>
      </c>
      <c r="AB1103" s="2094" t="s">
        <v>1935</v>
      </c>
      <c r="AC1103" s="2094" t="s">
        <v>1941</v>
      </c>
      <c r="AD1103" s="2093">
        <v>5</v>
      </c>
    </row>
    <row r="1104">
      <c r="A1104" s="2098"/>
      <c r="B1104" s="2086" t="s">
        <v>1832</v>
      </c>
      <c r="C1104" s="2086"/>
      <c r="D1104" s="2151">
        <f>SUM(D1102:D1103)</f>
      </c>
      <c r="E1104" s="2151">
        <f>SUM(E1102:E1103)</f>
      </c>
      <c r="F1104" s="2151">
        <f t="shared" si="1272"/>
      </c>
      <c r="G1104" s="2153">
        <f t="shared" si="1031"/>
      </c>
      <c r="H1104" s="2153">
        <f t="shared" si="124"/>
      </c>
      <c r="I1104" s="2153">
        <f t="shared" si="480"/>
      </c>
      <c r="J1104" s="2153">
        <f t="shared" si="1889"/>
      </c>
      <c r="K1104" s="2154">
        <f t="shared" si="2080"/>
      </c>
      <c r="L1104" s="2154">
        <f t="shared" si="1449"/>
      </c>
      <c r="M1104" s="2154">
        <f t="shared" si="1627"/>
      </c>
      <c r="N1104" s="2154">
        <f t="shared" si="852"/>
      </c>
      <c r="O1104" s="2155">
        <f t="shared" si="1209"/>
      </c>
      <c r="P1104" s="2154">
        <f>AVERAGE(P1102:P1103)</f>
      </c>
      <c r="Q1104" s="2151">
        <f>AVERAGE(Q1102:Q1103)</f>
      </c>
      <c r="R1104" s="2151">
        <f t="shared" si="302"/>
      </c>
      <c r="S1104" s="2155">
        <f>SUM(S1102:S1103)</f>
      </c>
      <c r="T1104" s="2155">
        <f>SUM(T1102:T1103)</f>
      </c>
      <c r="U1104" s="2155">
        <f>SUM(U1102:U1103)</f>
      </c>
      <c r="V1104" s="2155">
        <f>SUM(V1102:V1103)</f>
      </c>
      <c r="W1104" s="2155">
        <f>SUM(W1102:W1103)</f>
      </c>
      <c r="X1104" s="2155">
        <f>SUM(X1102:X1103)</f>
      </c>
      <c r="Y1104" s="2155">
        <f>SUM(Y1102:Y1103)</f>
      </c>
      <c r="Z1104" s="2155">
        <f>SUM(Z1102:Z1103)</f>
      </c>
      <c r="AA1104" s="2156">
        <f t="shared" si="658"/>
      </c>
      <c r="AB1104" s="2121"/>
      <c r="AC1104" s="2121"/>
      <c r="AD1104" s="2122">
        <f>SUM(AD1102:AD1103)</f>
      </c>
    </row>
    <row r="1105">
      <c r="A1105" s="2098"/>
      <c r="B1105" s="2095" t="s">
        <v>1833</v>
      </c>
      <c r="C1105" s="2095"/>
      <c r="D1105" s="2051">
        <f>D1104+D1101</f>
      </c>
      <c r="E1105" s="2051">
        <f>E1104+E1101</f>
      </c>
      <c r="F1105" s="2051">
        <f t="shared" si="1272"/>
      </c>
      <c r="G1105" s="2046">
        <f t="shared" si="1031"/>
      </c>
      <c r="H1105" s="2046">
        <f t="shared" si="124"/>
      </c>
      <c r="I1105" s="2046">
        <f t="shared" si="480"/>
      </c>
      <c r="J1105" s="2046">
        <f t="shared" si="1889"/>
      </c>
      <c r="K1105" s="2047">
        <f t="shared" si="2080"/>
      </c>
      <c r="L1105" s="2047">
        <f t="shared" si="1449"/>
      </c>
      <c r="M1105" s="2047">
        <f t="shared" si="1627"/>
      </c>
      <c r="N1105" s="2047">
        <f t="shared" si="852"/>
      </c>
      <c r="O1105" s="2048">
        <f t="shared" si="1209"/>
      </c>
      <c r="P1105" s="2157">
        <f>(P1104+P1101)/2</f>
      </c>
      <c r="Q1105" s="2048">
        <f>(Q1104+Q1101)/2</f>
      </c>
      <c r="R1105" s="2051">
        <f>(R1104+R1101)/2</f>
      </c>
      <c r="S1105" s="2048">
        <f>S1104+S1101</f>
      </c>
      <c r="T1105" s="2048">
        <f>T1104+T1101</f>
      </c>
      <c r="U1105" s="2048">
        <f>U1104+U1101</f>
      </c>
      <c r="V1105" s="2048">
        <f>V1104+V1101</f>
      </c>
      <c r="W1105" s="2048">
        <f>W1104+W1101</f>
      </c>
      <c r="X1105" s="2048">
        <f>X1104+X1101</f>
      </c>
      <c r="Y1105" s="2048">
        <f>Y1104+Y1101</f>
      </c>
      <c r="Z1105" s="2048">
        <f>Z1104+Z1101</f>
      </c>
      <c r="AA1105" s="2158">
        <f t="shared" si="658"/>
      </c>
      <c r="AB1105" s="2126"/>
      <c r="AC1105" s="2126"/>
      <c r="AD1105" s="2104">
        <f>AD1101+AD1104</f>
      </c>
    </row>
    <row r="1106">
      <c r="A1106" s="2105" t="s">
        <v>1834</v>
      </c>
      <c r="B1106" s="2105" t="s">
        <v>1792</v>
      </c>
      <c r="C1106" s="2105"/>
      <c r="D1106" s="2106" t="s">
        <v>1793</v>
      </c>
      <c r="E1106" s="2106"/>
      <c r="F1106" s="2106"/>
      <c r="G1106" s="2106"/>
      <c r="H1106" s="2106"/>
      <c r="I1106" s="2106"/>
      <c r="J1106" s="2107" t="s">
        <v>1794</v>
      </c>
      <c r="K1106" s="2107"/>
      <c r="L1106" s="2107"/>
      <c r="M1106" s="2107"/>
      <c r="N1106" s="2107"/>
      <c r="O1106" s="2107"/>
      <c r="P1106" s="2107"/>
      <c r="Q1106" s="2107"/>
      <c r="R1106" s="2107"/>
      <c r="S1106" s="2107"/>
      <c r="T1106" s="2107"/>
      <c r="U1106" s="2107"/>
      <c r="V1106" s="2107"/>
      <c r="W1106" s="2107"/>
      <c r="X1106" s="2107"/>
      <c r="Y1106" s="2107"/>
      <c r="Z1106" s="2107"/>
      <c r="AA1106" s="2107"/>
      <c r="AB1106" s="2107"/>
      <c r="AC1106" s="2107"/>
      <c r="AD1106" s="2108"/>
    </row>
    <row r="1107">
      <c r="A1107" s="2105"/>
      <c r="B1107" s="2129" t="s">
        <v>1795</v>
      </c>
      <c r="C1107" s="2129" t="s">
        <v>1796</v>
      </c>
      <c r="D1107" s="2130" t="s">
        <v>1797</v>
      </c>
      <c r="E1107" s="2131" t="s">
        <v>1798</v>
      </c>
      <c r="F1107" s="2130" t="s">
        <v>1799</v>
      </c>
      <c r="G1107" s="2132" t="s">
        <v>1800</v>
      </c>
      <c r="H1107" s="2132" t="s">
        <v>1801</v>
      </c>
      <c r="I1107" s="2132" t="s">
        <v>1802</v>
      </c>
      <c r="J1107" s="2133" t="s">
        <v>1803</v>
      </c>
      <c r="K1107" s="2134" t="s">
        <v>1804</v>
      </c>
      <c r="L1107" s="2134" t="s">
        <v>1805</v>
      </c>
      <c r="M1107" s="2134" t="s">
        <v>1806</v>
      </c>
      <c r="N1107" s="2134" t="s">
        <v>1807</v>
      </c>
      <c r="O1107" s="2135" t="s">
        <v>1808</v>
      </c>
      <c r="P1107" s="2134" t="s">
        <v>1809</v>
      </c>
      <c r="Q1107" s="2135" t="s">
        <v>1810</v>
      </c>
      <c r="R1107" s="2133" t="s">
        <v>1811</v>
      </c>
      <c r="S1107" s="2135" t="s">
        <v>1812</v>
      </c>
      <c r="T1107" s="2135" t="s">
        <v>1813</v>
      </c>
      <c r="U1107" s="2135" t="s">
        <v>1814</v>
      </c>
      <c r="V1107" s="2135" t="s">
        <v>1815</v>
      </c>
      <c r="W1107" s="2135" t="s">
        <v>1816</v>
      </c>
      <c r="X1107" s="2135" t="s">
        <v>1817</v>
      </c>
      <c r="Y1107" s="2135" t="s">
        <v>1818</v>
      </c>
      <c r="Z1107" s="2135" t="s">
        <v>1819</v>
      </c>
      <c r="AA1107" s="2107" t="s">
        <v>1820</v>
      </c>
      <c r="AB1107" s="2112" t="s">
        <v>1821</v>
      </c>
      <c r="AC1107" s="2112" t="s">
        <v>1822</v>
      </c>
      <c r="AD1107" s="2108" t="s">
        <v>1823</v>
      </c>
    </row>
    <row r="1108">
      <c r="A1108" s="2098" t="s">
        <v>1980</v>
      </c>
      <c r="B1108" s="2100" t="s">
        <v>1825</v>
      </c>
      <c r="C1108" s="2100" t="s">
        <v>1826</v>
      </c>
      <c r="D1108" s="2137">
        <v>1316.25</v>
      </c>
      <c r="E1108" s="2138">
        <v>1</v>
      </c>
      <c r="F1108" s="2139">
        <f t="shared" ref="F1108:F1114" si="1273">E1108*2000</f>
      </c>
      <c r="G1108" s="2140">
        <f t="shared" ref="G1108:G1114" si="1032">F1108/D1108</f>
      </c>
      <c r="H1108" s="2140">
        <f t="shared" ref="H1108:H1114" si="125">D1108/E1108</f>
      </c>
      <c r="I1108" s="2140">
        <f t="shared" ref="I1108:I1114" si="481">F1108/E1108</f>
      </c>
      <c r="J1108" s="2140">
        <f t="shared" ref="J1108:J1114" si="1890">D1108/T1108</f>
      </c>
      <c r="K1108" s="2141">
        <f t="shared" ref="K1108:K1114" si="2081">O1108/S1108*1</f>
      </c>
      <c r="L1108" s="2142">
        <f t="shared" ref="L1108:L1114" si="1450">T1108/S1108</f>
      </c>
      <c r="M1108" s="2141">
        <f t="shared" ref="M1108:M1114" si="1628">V1108/S1108</f>
      </c>
      <c r="N1108" s="2141">
        <f t="shared" ref="N1108:N1114" si="853">W1108/V1108</f>
      </c>
      <c r="O1108" s="2143">
        <f t="shared" ref="O1108:O1114" si="1210">U1108/P1108</f>
      </c>
      <c r="P1108" s="2144">
        <v>0.018</v>
      </c>
      <c r="Q1108" s="2145">
        <v>77</v>
      </c>
      <c r="R1108" s="2140">
        <f t="shared" ref="R1108:R1113" si="303">(D1108/S1108)*1000</f>
      </c>
      <c r="S1108" s="2143">
        <v>12293</v>
      </c>
      <c r="T1108" s="2143">
        <v>184</v>
      </c>
      <c r="U1108" s="2143">
        <v>36</v>
      </c>
      <c r="V1108" s="2143">
        <v>172</v>
      </c>
      <c r="W1108" s="2143">
        <v>31</v>
      </c>
      <c r="X1108" s="2143">
        <v>4</v>
      </c>
      <c r="Y1108" s="2143">
        <v>0</v>
      </c>
      <c r="Z1108" s="2145">
        <v>12</v>
      </c>
      <c r="AA1108" s="2146">
        <f t="shared" ref="AA1108:AA1114" si="659">AD1108*1000/D1108</f>
      </c>
      <c r="AB1108" s="2094" t="s">
        <v>1935</v>
      </c>
      <c r="AC1108" s="2094" t="s">
        <v>1943</v>
      </c>
      <c r="AD1108" s="2093">
        <v>12</v>
      </c>
    </row>
    <row r="1109">
      <c r="A1109" s="2098"/>
      <c r="B1109" s="2100" t="s">
        <v>1825</v>
      </c>
      <c r="C1109" s="2136" t="s">
        <v>1828</v>
      </c>
      <c r="D1109" s="2137">
        <v>1315.65</v>
      </c>
      <c r="E1109" s="2138">
        <v>0</v>
      </c>
      <c r="F1109" s="2139">
        <f t="shared" si="1273"/>
      </c>
      <c r="G1109" s="2140">
        <f t="shared" si="1032"/>
      </c>
      <c r="H1109" s="2140">
        <f t="shared" si="125"/>
      </c>
      <c r="I1109" s="2140">
        <f t="shared" si="481"/>
      </c>
      <c r="J1109" s="2140">
        <f t="shared" si="1890"/>
      </c>
      <c r="K1109" s="2141">
        <f t="shared" si="2081"/>
      </c>
      <c r="L1109" s="2141">
        <f t="shared" si="1450"/>
      </c>
      <c r="M1109" s="2147">
        <f t="shared" si="1628"/>
      </c>
      <c r="N1109" s="2147">
        <f t="shared" si="853"/>
      </c>
      <c r="O1109" s="2148">
        <f t="shared" si="1210"/>
      </c>
      <c r="P1109" s="2144">
        <v>0.0124</v>
      </c>
      <c r="Q1109" s="2149">
        <v>88</v>
      </c>
      <c r="R1109" s="2150">
        <f t="shared" si="303"/>
      </c>
      <c r="S1109" s="2148">
        <v>14790</v>
      </c>
      <c r="T1109" s="2148">
        <v>157</v>
      </c>
      <c r="U1109" s="2148">
        <v>43</v>
      </c>
      <c r="V1109" s="2148">
        <v>140</v>
      </c>
      <c r="W1109" s="2148">
        <v>48</v>
      </c>
      <c r="X1109" s="2149">
        <v>3</v>
      </c>
      <c r="Y1109" s="2149">
        <v>1</v>
      </c>
      <c r="Z1109" s="2149">
        <v>9</v>
      </c>
      <c r="AA1109" s="2146">
        <f t="shared" si="659"/>
      </c>
      <c r="AB1109" s="2094" t="s">
        <v>1935</v>
      </c>
      <c r="AC1109" s="2094" t="s">
        <v>1943</v>
      </c>
      <c r="AD1109" s="2093">
        <v>7</v>
      </c>
    </row>
    <row r="1110">
      <c r="A1110" s="2098"/>
      <c r="B1110" s="2086" t="s">
        <v>1832</v>
      </c>
      <c r="C1110" s="2086"/>
      <c r="D1110" s="2151">
        <f>SUM(D1108:D1109)</f>
      </c>
      <c r="E1110" s="2152">
        <f>SUM(E1108:E1109)</f>
      </c>
      <c r="F1110" s="2151">
        <f t="shared" si="1273"/>
      </c>
      <c r="G1110" s="2153">
        <f t="shared" si="1032"/>
      </c>
      <c r="H1110" s="2153">
        <f t="shared" si="125"/>
      </c>
      <c r="I1110" s="2153">
        <f t="shared" si="481"/>
      </c>
      <c r="J1110" s="2153">
        <f t="shared" si="1890"/>
      </c>
      <c r="K1110" s="2154">
        <f t="shared" si="2081"/>
      </c>
      <c r="L1110" s="2154">
        <f t="shared" si="1450"/>
      </c>
      <c r="M1110" s="2154">
        <f t="shared" si="1628"/>
      </c>
      <c r="N1110" s="2154">
        <f t="shared" si="853"/>
      </c>
      <c r="O1110" s="2155">
        <f t="shared" si="1210"/>
      </c>
      <c r="P1110" s="2154">
        <f>AVERAGE(P1108:P1109)</f>
      </c>
      <c r="Q1110" s="2151">
        <f>AVERAGE(Q1108:Q1109)</f>
      </c>
      <c r="R1110" s="2153">
        <f t="shared" si="303"/>
      </c>
      <c r="S1110" s="2155">
        <f>SUM(S1108:S1109)</f>
      </c>
      <c r="T1110" s="2155">
        <f>SUM(T1108:T1109)</f>
      </c>
      <c r="U1110" s="2155">
        <f>SUM(U1108:U1109)</f>
      </c>
      <c r="V1110" s="2155">
        <f>SUM(V1108:V1109)</f>
      </c>
      <c r="W1110" s="2155">
        <f>SUM(W1108:W1109)</f>
      </c>
      <c r="X1110" s="2155">
        <f>SUM(X1108:X1109)</f>
      </c>
      <c r="Y1110" s="2155">
        <f>SUM(Y1108:Y1109)</f>
      </c>
      <c r="Z1110" s="2155">
        <f>SUM(Z1108:Z1109)</f>
      </c>
      <c r="AA1110" s="2156">
        <f t="shared" si="659"/>
      </c>
      <c r="AB1110" s="2121"/>
      <c r="AC1110" s="2121"/>
      <c r="AD1110" s="2122">
        <f>SUM(AD1108:AD1109)</f>
      </c>
    </row>
    <row r="1111">
      <c r="A1111" s="2098"/>
      <c r="B1111" s="2103" t="s">
        <v>1829</v>
      </c>
      <c r="C1111" s="2136" t="s">
        <v>1830</v>
      </c>
      <c r="D1111" s="2137">
        <v>1301.87</v>
      </c>
      <c r="E1111" s="2138">
        <v>0</v>
      </c>
      <c r="F1111" s="2139">
        <f t="shared" si="1273"/>
      </c>
      <c r="G1111" s="2140">
        <f t="shared" si="1032"/>
      </c>
      <c r="H1111" s="2140">
        <f t="shared" si="125"/>
      </c>
      <c r="I1111" s="2140">
        <f t="shared" si="481"/>
      </c>
      <c r="J1111" s="2140">
        <f t="shared" si="1890"/>
      </c>
      <c r="K1111" s="2141">
        <f t="shared" si="2081"/>
      </c>
      <c r="L1111" s="2141">
        <f t="shared" si="1450"/>
      </c>
      <c r="M1111" s="2141">
        <f t="shared" si="1628"/>
      </c>
      <c r="N1111" s="2141">
        <f t="shared" si="853"/>
      </c>
      <c r="O1111" s="2143">
        <f t="shared" si="1210"/>
      </c>
      <c r="P1111" s="2144">
        <v>0.0188</v>
      </c>
      <c r="Q1111" s="2145">
        <v>78</v>
      </c>
      <c r="R1111" s="2140">
        <f t="shared" si="303"/>
      </c>
      <c r="S1111" s="2143">
        <v>13796</v>
      </c>
      <c r="T1111" s="2143">
        <v>160</v>
      </c>
      <c r="U1111" s="2143">
        <v>54</v>
      </c>
      <c r="V1111" s="2143">
        <v>143</v>
      </c>
      <c r="W1111" s="2143">
        <v>17</v>
      </c>
      <c r="X1111" s="2143">
        <v>1</v>
      </c>
      <c r="Y1111" s="2143">
        <v>0</v>
      </c>
      <c r="Z1111" s="2145">
        <v>14</v>
      </c>
      <c r="AA1111" s="2146">
        <f t="shared" si="659"/>
      </c>
      <c r="AB1111" s="2094" t="s">
        <v>1935</v>
      </c>
      <c r="AC1111" s="2094" t="s">
        <v>1943</v>
      </c>
      <c r="AD1111" s="2093">
        <v>16</v>
      </c>
    </row>
    <row r="1112">
      <c r="A1112" s="2098"/>
      <c r="B1112" s="2103" t="s">
        <v>1829</v>
      </c>
      <c r="C1112" s="2136" t="s">
        <v>1831</v>
      </c>
      <c r="D1112" s="2137">
        <v>888.25</v>
      </c>
      <c r="E1112" s="2138">
        <v>2</v>
      </c>
      <c r="F1112" s="2139">
        <f t="shared" si="1273"/>
      </c>
      <c r="G1112" s="2140">
        <f t="shared" si="1032"/>
      </c>
      <c r="H1112" s="2140">
        <f t="shared" si="125"/>
      </c>
      <c r="I1112" s="2140">
        <f t="shared" si="481"/>
      </c>
      <c r="J1112" s="2140">
        <f t="shared" si="1890"/>
      </c>
      <c r="K1112" s="2141">
        <f t="shared" si="2081"/>
      </c>
      <c r="L1112" s="2141">
        <f t="shared" si="1450"/>
      </c>
      <c r="M1112" s="2141">
        <f t="shared" si="1628"/>
      </c>
      <c r="N1112" s="2141">
        <f t="shared" si="853"/>
      </c>
      <c r="O1112" s="2143">
        <f t="shared" si="1210"/>
      </c>
      <c r="P1112" s="2144">
        <v>0.0225</v>
      </c>
      <c r="Q1112" s="2145">
        <v>83</v>
      </c>
      <c r="R1112" s="2140">
        <f t="shared" si="303"/>
      </c>
      <c r="S1112" s="2143">
        <v>10747</v>
      </c>
      <c r="T1112" s="2143">
        <v>155</v>
      </c>
      <c r="U1112" s="2143">
        <v>36</v>
      </c>
      <c r="V1112" s="2143">
        <v>147</v>
      </c>
      <c r="W1112" s="2143">
        <v>22</v>
      </c>
      <c r="X1112" s="2143">
        <v>2</v>
      </c>
      <c r="Y1112" s="2143">
        <v>1</v>
      </c>
      <c r="Z1112" s="2145">
        <v>11</v>
      </c>
      <c r="AA1112" s="2146">
        <f t="shared" si="659"/>
      </c>
      <c r="AB1112" s="2094" t="s">
        <v>1935</v>
      </c>
      <c r="AC1112" s="2094" t="s">
        <v>1943</v>
      </c>
      <c r="AD1112" s="2093">
        <v>9</v>
      </c>
    </row>
    <row r="1113">
      <c r="A1113" s="2098"/>
      <c r="B1113" s="2086" t="s">
        <v>1832</v>
      </c>
      <c r="C1113" s="2086"/>
      <c r="D1113" s="2151">
        <f>SUM(D1111:D1112)</f>
      </c>
      <c r="E1113" s="2151">
        <f>SUM(E1111:E1112)</f>
      </c>
      <c r="F1113" s="2151">
        <f t="shared" si="1273"/>
      </c>
      <c r="G1113" s="2153">
        <f t="shared" si="1032"/>
      </c>
      <c r="H1113" s="2153">
        <f t="shared" si="125"/>
      </c>
      <c r="I1113" s="2153">
        <f t="shared" si="481"/>
      </c>
      <c r="J1113" s="2153">
        <f t="shared" si="1890"/>
      </c>
      <c r="K1113" s="2154">
        <f t="shared" si="2081"/>
      </c>
      <c r="L1113" s="2154">
        <f t="shared" si="1450"/>
      </c>
      <c r="M1113" s="2154">
        <f t="shared" si="1628"/>
      </c>
      <c r="N1113" s="2154">
        <f t="shared" si="853"/>
      </c>
      <c r="O1113" s="2155">
        <f t="shared" si="1210"/>
      </c>
      <c r="P1113" s="2154">
        <f>AVERAGE(P1111:P1112)</f>
      </c>
      <c r="Q1113" s="2151">
        <f>AVERAGE(Q1111:Q1112)</f>
      </c>
      <c r="R1113" s="2151">
        <f t="shared" si="303"/>
      </c>
      <c r="S1113" s="2155">
        <f>SUM(S1111:S1112)</f>
      </c>
      <c r="T1113" s="2155">
        <f>SUM(T1111:T1112)</f>
      </c>
      <c r="U1113" s="2155">
        <f>SUM(U1111:U1112)</f>
      </c>
      <c r="V1113" s="2155">
        <f>SUM(V1111:V1112)</f>
      </c>
      <c r="W1113" s="2155">
        <f>SUM(W1111:W1112)</f>
      </c>
      <c r="X1113" s="2155">
        <f>SUM(X1111:X1112)</f>
      </c>
      <c r="Y1113" s="2155">
        <f>SUM(Y1111:Y1112)</f>
      </c>
      <c r="Z1113" s="2155">
        <f>SUM(Z1111:Z1112)</f>
      </c>
      <c r="AA1113" s="2156">
        <f t="shared" si="659"/>
      </c>
      <c r="AB1113" s="2121"/>
      <c r="AC1113" s="2121"/>
      <c r="AD1113" s="2122">
        <f>SUM(AD1111:AD1112)</f>
      </c>
    </row>
    <row r="1114">
      <c r="A1114" s="2098"/>
      <c r="B1114" s="2095" t="s">
        <v>1833</v>
      </c>
      <c r="C1114" s="2095"/>
      <c r="D1114" s="2051">
        <f>D1113+D1110</f>
      </c>
      <c r="E1114" s="2051">
        <f>E1113+E1110</f>
      </c>
      <c r="F1114" s="2051">
        <f t="shared" si="1273"/>
      </c>
      <c r="G1114" s="2046">
        <f t="shared" si="1032"/>
      </c>
      <c r="H1114" s="2046">
        <f t="shared" si="125"/>
      </c>
      <c r="I1114" s="2046">
        <f t="shared" si="481"/>
      </c>
      <c r="J1114" s="2046">
        <f t="shared" si="1890"/>
      </c>
      <c r="K1114" s="2047">
        <f t="shared" si="2081"/>
      </c>
      <c r="L1114" s="2047">
        <f t="shared" si="1450"/>
      </c>
      <c r="M1114" s="2047">
        <f t="shared" si="1628"/>
      </c>
      <c r="N1114" s="2047">
        <f t="shared" si="853"/>
      </c>
      <c r="O1114" s="2048">
        <f t="shared" si="1210"/>
      </c>
      <c r="P1114" s="2157">
        <f>(P1113+P1110)/2</f>
      </c>
      <c r="Q1114" s="2048">
        <f>(Q1113+Q1110)/2</f>
      </c>
      <c r="R1114" s="2051">
        <f>(R1113+R1110)/2</f>
      </c>
      <c r="S1114" s="2048">
        <f>S1113+S1110</f>
      </c>
      <c r="T1114" s="2048">
        <f>T1113+T1110</f>
      </c>
      <c r="U1114" s="2048">
        <f>U1113+U1110</f>
      </c>
      <c r="V1114" s="2048">
        <f>V1113+V1110</f>
      </c>
      <c r="W1114" s="2048">
        <f>W1113+W1110</f>
      </c>
      <c r="X1114" s="2048">
        <f>X1113+X1110</f>
      </c>
      <c r="Y1114" s="2048">
        <f>Y1113+Y1110</f>
      </c>
      <c r="Z1114" s="2048">
        <f>Z1113+Z1110</f>
      </c>
      <c r="AA1114" s="2158">
        <f t="shared" si="659"/>
      </c>
      <c r="AB1114" s="2126"/>
      <c r="AC1114" s="2126"/>
      <c r="AD1114" s="2104">
        <f>AD1110+AD1113</f>
      </c>
    </row>
    <row r="1115">
      <c r="A1115" s="2105" t="s">
        <v>1834</v>
      </c>
      <c r="B1115" s="2105" t="s">
        <v>1792</v>
      </c>
      <c r="C1115" s="2105"/>
      <c r="D1115" s="2106" t="s">
        <v>1793</v>
      </c>
      <c r="E1115" s="2106"/>
      <c r="F1115" s="2106"/>
      <c r="G1115" s="2106"/>
      <c r="H1115" s="2106"/>
      <c r="I1115" s="2106"/>
      <c r="J1115" s="2107" t="s">
        <v>1794</v>
      </c>
      <c r="K1115" s="2107"/>
      <c r="L1115" s="2107"/>
      <c r="M1115" s="2107"/>
      <c r="N1115" s="2107"/>
      <c r="O1115" s="2107"/>
      <c r="P1115" s="2107"/>
      <c r="Q1115" s="2107"/>
      <c r="R1115" s="2107"/>
      <c r="S1115" s="2107"/>
      <c r="T1115" s="2107"/>
      <c r="U1115" s="2107"/>
      <c r="V1115" s="2107"/>
      <c r="W1115" s="2107"/>
      <c r="X1115" s="2107"/>
      <c r="Y1115" s="2107"/>
      <c r="Z1115" s="2107"/>
      <c r="AA1115" s="2107"/>
      <c r="AB1115" s="2107"/>
      <c r="AC1115" s="2107"/>
      <c r="AD1115" s="2108"/>
    </row>
    <row r="1116">
      <c r="A1116" s="2105"/>
      <c r="B1116" s="2129" t="s">
        <v>1795</v>
      </c>
      <c r="C1116" s="2129" t="s">
        <v>1796</v>
      </c>
      <c r="D1116" s="2130" t="s">
        <v>1797</v>
      </c>
      <c r="E1116" s="2131" t="s">
        <v>1798</v>
      </c>
      <c r="F1116" s="2130" t="s">
        <v>1799</v>
      </c>
      <c r="G1116" s="2132" t="s">
        <v>1800</v>
      </c>
      <c r="H1116" s="2132" t="s">
        <v>1801</v>
      </c>
      <c r="I1116" s="2132" t="s">
        <v>1802</v>
      </c>
      <c r="J1116" s="2133" t="s">
        <v>1803</v>
      </c>
      <c r="K1116" s="2134" t="s">
        <v>1804</v>
      </c>
      <c r="L1116" s="2134" t="s">
        <v>1805</v>
      </c>
      <c r="M1116" s="2134" t="s">
        <v>1806</v>
      </c>
      <c r="N1116" s="2134" t="s">
        <v>1807</v>
      </c>
      <c r="O1116" s="2135" t="s">
        <v>1808</v>
      </c>
      <c r="P1116" s="2134" t="s">
        <v>1809</v>
      </c>
      <c r="Q1116" s="2135" t="s">
        <v>1810</v>
      </c>
      <c r="R1116" s="2133" t="s">
        <v>1811</v>
      </c>
      <c r="S1116" s="2135" t="s">
        <v>1812</v>
      </c>
      <c r="T1116" s="2135" t="s">
        <v>1813</v>
      </c>
      <c r="U1116" s="2135" t="s">
        <v>1814</v>
      </c>
      <c r="V1116" s="2135" t="s">
        <v>1815</v>
      </c>
      <c r="W1116" s="2135" t="s">
        <v>1816</v>
      </c>
      <c r="X1116" s="2135" t="s">
        <v>1817</v>
      </c>
      <c r="Y1116" s="2135" t="s">
        <v>1818</v>
      </c>
      <c r="Z1116" s="2135" t="s">
        <v>1819</v>
      </c>
      <c r="AA1116" s="2107" t="s">
        <v>1820</v>
      </c>
      <c r="AB1116" s="2112" t="s">
        <v>1821</v>
      </c>
      <c r="AC1116" s="2112" t="s">
        <v>1822</v>
      </c>
      <c r="AD1116" s="2108" t="s">
        <v>1823</v>
      </c>
    </row>
    <row r="1117">
      <c r="A1117" s="2098" t="s">
        <v>1981</v>
      </c>
      <c r="B1117" s="2100" t="s">
        <v>1825</v>
      </c>
      <c r="C1117" s="2100" t="s">
        <v>1826</v>
      </c>
      <c r="D1117" s="2137">
        <v>1650.07</v>
      </c>
      <c r="E1117" s="2138">
        <v>1</v>
      </c>
      <c r="F1117" s="2139">
        <f t="shared" ref="F1117:F1123" si="1274">E1117*2000</f>
      </c>
      <c r="G1117" s="2140">
        <f t="shared" ref="G1117:G1123" si="1033">F1117/D1117</f>
      </c>
      <c r="H1117" s="2140">
        <f t="shared" ref="H1117:H1123" si="126">D1117/E1117</f>
      </c>
      <c r="I1117" s="2140">
        <f t="shared" ref="I1117:I1123" si="482">F1117/E1117</f>
      </c>
      <c r="J1117" s="2140">
        <f t="shared" ref="J1117:J1123" si="1891">D1117/T1117</f>
      </c>
      <c r="K1117" s="2141">
        <f t="shared" ref="K1117:K1123" si="2082">O1117/S1117*1</f>
      </c>
      <c r="L1117" s="2142">
        <f t="shared" ref="L1117:L1123" si="1451">T1117/S1117</f>
      </c>
      <c r="M1117" s="2141">
        <f t="shared" ref="M1117:M1123" si="1629">V1117/S1117</f>
      </c>
      <c r="N1117" s="2141">
        <f t="shared" ref="N1117:N1123" si="854">W1117/V1117</f>
      </c>
      <c r="O1117" s="2143">
        <f t="shared" ref="O1117:O1123" si="1211">U1117/P1117</f>
      </c>
      <c r="P1117" s="2144">
        <v>0.0192</v>
      </c>
      <c r="Q1117" s="2145">
        <v>84</v>
      </c>
      <c r="R1117" s="2140">
        <f t="shared" ref="R1117:R1122" si="304">(D1117/S1117)*1000</f>
      </c>
      <c r="S1117" s="2143">
        <v>15623</v>
      </c>
      <c r="T1117" s="2143">
        <v>191</v>
      </c>
      <c r="U1117" s="2143">
        <v>53</v>
      </c>
      <c r="V1117" s="2143">
        <v>173</v>
      </c>
      <c r="W1117" s="2143">
        <v>38</v>
      </c>
      <c r="X1117" s="2143">
        <v>4</v>
      </c>
      <c r="Y1117" s="2143">
        <v>0</v>
      </c>
      <c r="Z1117" s="2145">
        <v>16</v>
      </c>
      <c r="AA1117" s="2146">
        <f t="shared" ref="AA1117:AA1123" si="660">AD1117*1000/D1117</f>
      </c>
      <c r="AB1117" s="2094" t="s">
        <v>1935</v>
      </c>
      <c r="AC1117" s="2094" t="s">
        <v>1943</v>
      </c>
      <c r="AD1117" s="2093">
        <v>9</v>
      </c>
    </row>
    <row r="1118">
      <c r="A1118" s="2098"/>
      <c r="B1118" s="2100" t="s">
        <v>1825</v>
      </c>
      <c r="C1118" s="2136" t="s">
        <v>1828</v>
      </c>
      <c r="D1118" s="2137">
        <v>895.44</v>
      </c>
      <c r="E1118" s="2138">
        <v>2</v>
      </c>
      <c r="F1118" s="2139">
        <f t="shared" si="1274"/>
      </c>
      <c r="G1118" s="2140">
        <f t="shared" si="1033"/>
      </c>
      <c r="H1118" s="2140">
        <f t="shared" si="126"/>
      </c>
      <c r="I1118" s="2140">
        <f t="shared" si="482"/>
      </c>
      <c r="J1118" s="2140">
        <f t="shared" si="1891"/>
      </c>
      <c r="K1118" s="2141">
        <f t="shared" si="2082"/>
      </c>
      <c r="L1118" s="2141">
        <f t="shared" si="1451"/>
      </c>
      <c r="M1118" s="2147">
        <f t="shared" si="1629"/>
      </c>
      <c r="N1118" s="2147">
        <f t="shared" si="854"/>
      </c>
      <c r="O1118" s="2148">
        <f t="shared" si="1211"/>
      </c>
      <c r="P1118" s="2144">
        <v>0.0134</v>
      </c>
      <c r="Q1118" s="2149">
        <v>107</v>
      </c>
      <c r="R1118" s="2150">
        <f t="shared" si="304"/>
      </c>
      <c r="S1118" s="2148">
        <v>10165</v>
      </c>
      <c r="T1118" s="2148">
        <v>96</v>
      </c>
      <c r="U1118" s="2148">
        <v>30</v>
      </c>
      <c r="V1118" s="2148">
        <v>79</v>
      </c>
      <c r="W1118" s="2148">
        <v>33</v>
      </c>
      <c r="X1118" s="2149">
        <v>2</v>
      </c>
      <c r="Y1118" s="2149">
        <v>0</v>
      </c>
      <c r="Z1118" s="2149">
        <v>7</v>
      </c>
      <c r="AA1118" s="2146">
        <f t="shared" si="660"/>
      </c>
      <c r="AB1118" s="2094" t="s">
        <v>1935</v>
      </c>
      <c r="AC1118" s="2094" t="s">
        <v>1943</v>
      </c>
      <c r="AD1118" s="2093">
        <v>13</v>
      </c>
    </row>
    <row r="1119">
      <c r="A1119" s="2098"/>
      <c r="B1119" s="2086" t="s">
        <v>1832</v>
      </c>
      <c r="C1119" s="2086"/>
      <c r="D1119" s="2151">
        <f>SUM(D1117:D1118)</f>
      </c>
      <c r="E1119" s="2152">
        <f>SUM(E1117:E1118)</f>
      </c>
      <c r="F1119" s="2151">
        <f t="shared" si="1274"/>
      </c>
      <c r="G1119" s="2153">
        <f t="shared" si="1033"/>
      </c>
      <c r="H1119" s="2153">
        <f t="shared" si="126"/>
      </c>
      <c r="I1119" s="2153">
        <f t="shared" si="482"/>
      </c>
      <c r="J1119" s="2153">
        <f t="shared" si="1891"/>
      </c>
      <c r="K1119" s="2154">
        <f t="shared" si="2082"/>
      </c>
      <c r="L1119" s="2154">
        <f t="shared" si="1451"/>
      </c>
      <c r="M1119" s="2154">
        <f t="shared" si="1629"/>
      </c>
      <c r="N1119" s="2154">
        <f t="shared" si="854"/>
      </c>
      <c r="O1119" s="2155">
        <f t="shared" si="1211"/>
      </c>
      <c r="P1119" s="2154">
        <f>AVERAGE(P1117:P1118)</f>
      </c>
      <c r="Q1119" s="2151">
        <f>AVERAGE(Q1117:Q1118)</f>
      </c>
      <c r="R1119" s="2153">
        <f t="shared" si="304"/>
      </c>
      <c r="S1119" s="2155">
        <f>SUM(S1117:S1118)</f>
      </c>
      <c r="T1119" s="2155">
        <f>SUM(T1117:T1118)</f>
      </c>
      <c r="U1119" s="2155">
        <f>SUM(U1117:U1118)</f>
      </c>
      <c r="V1119" s="2155">
        <f>SUM(V1117:V1118)</f>
      </c>
      <c r="W1119" s="2155">
        <f>SUM(W1117:W1118)</f>
      </c>
      <c r="X1119" s="2155">
        <f>SUM(X1117:X1118)</f>
      </c>
      <c r="Y1119" s="2155">
        <f>SUM(Y1117:Y1118)</f>
      </c>
      <c r="Z1119" s="2155">
        <f>SUM(Z1117:Z1118)</f>
      </c>
      <c r="AA1119" s="2156">
        <f t="shared" si="660"/>
      </c>
      <c r="AB1119" s="2121"/>
      <c r="AC1119" s="2121"/>
      <c r="AD1119" s="2122">
        <f>SUM(AD1117:AD1118)</f>
      </c>
    </row>
    <row r="1120">
      <c r="A1120" s="2098"/>
      <c r="B1120" s="2103" t="s">
        <v>1829</v>
      </c>
      <c r="C1120" s="2136" t="s">
        <v>1830</v>
      </c>
      <c r="D1120" s="2137">
        <v>1112.1</v>
      </c>
      <c r="E1120" s="2138">
        <v>1</v>
      </c>
      <c r="F1120" s="2139">
        <f t="shared" si="1274"/>
      </c>
      <c r="G1120" s="2140">
        <f t="shared" si="1033"/>
      </c>
      <c r="H1120" s="2140">
        <f t="shared" si="126"/>
      </c>
      <c r="I1120" s="2140">
        <f t="shared" si="482"/>
      </c>
      <c r="J1120" s="2140">
        <f t="shared" si="1891"/>
      </c>
      <c r="K1120" s="2141">
        <f t="shared" si="2082"/>
      </c>
      <c r="L1120" s="2141">
        <f t="shared" si="1451"/>
      </c>
      <c r="M1120" s="2141">
        <f t="shared" si="1629"/>
      </c>
      <c r="N1120" s="2141">
        <f t="shared" si="854"/>
      </c>
      <c r="O1120" s="2143">
        <f t="shared" si="1211"/>
      </c>
      <c r="P1120" s="2144">
        <v>0.0203</v>
      </c>
      <c r="Q1120" s="2145">
        <v>99</v>
      </c>
      <c r="R1120" s="2140">
        <f t="shared" si="304"/>
      </c>
      <c r="S1120" s="2143">
        <v>11289</v>
      </c>
      <c r="T1120" s="2143">
        <v>124</v>
      </c>
      <c r="U1120" s="2143">
        <v>38</v>
      </c>
      <c r="V1120" s="2143">
        <v>128</v>
      </c>
      <c r="W1120" s="2143">
        <v>20</v>
      </c>
      <c r="X1120" s="2143">
        <v>2</v>
      </c>
      <c r="Y1120" s="2143">
        <v>1</v>
      </c>
      <c r="Z1120" s="2145">
        <v>9</v>
      </c>
      <c r="AA1120" s="2146">
        <f t="shared" si="660"/>
      </c>
      <c r="AB1120" s="2094" t="s">
        <v>1935</v>
      </c>
      <c r="AC1120" s="2094" t="s">
        <v>1943</v>
      </c>
      <c r="AD1120" s="2093">
        <v>14</v>
      </c>
    </row>
    <row r="1121">
      <c r="A1121" s="2098"/>
      <c r="B1121" s="2103" t="s">
        <v>1829</v>
      </c>
      <c r="C1121" s="2136" t="s">
        <v>1831</v>
      </c>
      <c r="D1121" s="2137">
        <v>1222.67</v>
      </c>
      <c r="E1121" s="2138">
        <v>1</v>
      </c>
      <c r="F1121" s="2139">
        <f t="shared" si="1274"/>
      </c>
      <c r="G1121" s="2140">
        <f t="shared" si="1033"/>
      </c>
      <c r="H1121" s="2140">
        <f t="shared" si="126"/>
      </c>
      <c r="I1121" s="2140">
        <f t="shared" si="482"/>
      </c>
      <c r="J1121" s="2140">
        <f t="shared" si="1891"/>
      </c>
      <c r="K1121" s="2141">
        <f t="shared" si="2082"/>
      </c>
      <c r="L1121" s="2141">
        <f t="shared" si="1451"/>
      </c>
      <c r="M1121" s="2141">
        <f t="shared" si="1629"/>
      </c>
      <c r="N1121" s="2141">
        <f t="shared" si="854"/>
      </c>
      <c r="O1121" s="2143">
        <f t="shared" si="1211"/>
      </c>
      <c r="P1121" s="2144">
        <v>0.0296</v>
      </c>
      <c r="Q1121" s="2145">
        <v>91</v>
      </c>
      <c r="R1121" s="2140">
        <f t="shared" si="304"/>
      </c>
      <c r="S1121" s="2143">
        <v>14907</v>
      </c>
      <c r="T1121" s="2143">
        <v>180</v>
      </c>
      <c r="U1121" s="2143">
        <v>51</v>
      </c>
      <c r="V1121" s="2143">
        <v>183</v>
      </c>
      <c r="W1121" s="2143">
        <v>53</v>
      </c>
      <c r="X1121" s="2143">
        <v>1</v>
      </c>
      <c r="Y1121" s="2143">
        <v>0</v>
      </c>
      <c r="Z1121" s="2145">
        <v>17</v>
      </c>
      <c r="AA1121" s="2146">
        <f t="shared" si="660"/>
      </c>
      <c r="AB1121" s="2094" t="s">
        <v>1935</v>
      </c>
      <c r="AC1121" s="2094" t="s">
        <v>1943</v>
      </c>
      <c r="AD1121" s="2093">
        <v>9</v>
      </c>
    </row>
    <row r="1122">
      <c r="A1122" s="2098"/>
      <c r="B1122" s="2086" t="s">
        <v>1832</v>
      </c>
      <c r="C1122" s="2086"/>
      <c r="D1122" s="2151">
        <f>SUM(D1120:D1121)</f>
      </c>
      <c r="E1122" s="2151">
        <f>SUM(E1120:E1121)</f>
      </c>
      <c r="F1122" s="2151">
        <f t="shared" si="1274"/>
      </c>
      <c r="G1122" s="2153">
        <f t="shared" si="1033"/>
      </c>
      <c r="H1122" s="2153">
        <f t="shared" si="126"/>
      </c>
      <c r="I1122" s="2153">
        <f t="shared" si="482"/>
      </c>
      <c r="J1122" s="2153">
        <f t="shared" si="1891"/>
      </c>
      <c r="K1122" s="2154">
        <f t="shared" si="2082"/>
      </c>
      <c r="L1122" s="2154">
        <f t="shared" si="1451"/>
      </c>
      <c r="M1122" s="2154">
        <f t="shared" si="1629"/>
      </c>
      <c r="N1122" s="2154">
        <f t="shared" si="854"/>
      </c>
      <c r="O1122" s="2155">
        <f t="shared" si="1211"/>
      </c>
      <c r="P1122" s="2154">
        <f>AVERAGE(P1120:P1121)</f>
      </c>
      <c r="Q1122" s="2151">
        <f>AVERAGE(Q1120:Q1121)</f>
      </c>
      <c r="R1122" s="2151">
        <f t="shared" si="304"/>
      </c>
      <c r="S1122" s="2155">
        <f>SUM(S1120:S1121)</f>
      </c>
      <c r="T1122" s="2155">
        <f>SUM(T1120:T1121)</f>
      </c>
      <c r="U1122" s="2155">
        <f>SUM(U1120:U1121)</f>
      </c>
      <c r="V1122" s="2155">
        <f>SUM(V1120:V1121)</f>
      </c>
      <c r="W1122" s="2155">
        <f>SUM(W1120:W1121)</f>
      </c>
      <c r="X1122" s="2155">
        <f>SUM(X1120:X1121)</f>
      </c>
      <c r="Y1122" s="2155">
        <f>SUM(Y1120:Y1121)</f>
      </c>
      <c r="Z1122" s="2155">
        <f>SUM(Z1120:Z1121)</f>
      </c>
      <c r="AA1122" s="2156">
        <f t="shared" si="660"/>
      </c>
      <c r="AB1122" s="2121"/>
      <c r="AC1122" s="2121"/>
      <c r="AD1122" s="2122">
        <f>SUM(AD1120:AD1121)</f>
      </c>
    </row>
    <row r="1123">
      <c r="A1123" s="2098"/>
      <c r="B1123" s="2095" t="s">
        <v>1833</v>
      </c>
      <c r="C1123" s="2095"/>
      <c r="D1123" s="2051">
        <f>D1122+D1119</f>
      </c>
      <c r="E1123" s="2051">
        <f>E1122+E1119</f>
      </c>
      <c r="F1123" s="2051">
        <f t="shared" si="1274"/>
      </c>
      <c r="G1123" s="2046">
        <f t="shared" si="1033"/>
      </c>
      <c r="H1123" s="2046">
        <f t="shared" si="126"/>
      </c>
      <c r="I1123" s="2046">
        <f t="shared" si="482"/>
      </c>
      <c r="J1123" s="2046">
        <f t="shared" si="1891"/>
      </c>
      <c r="K1123" s="2047">
        <f t="shared" si="2082"/>
      </c>
      <c r="L1123" s="2047">
        <f t="shared" si="1451"/>
      </c>
      <c r="M1123" s="2047">
        <f t="shared" si="1629"/>
      </c>
      <c r="N1123" s="2047">
        <f t="shared" si="854"/>
      </c>
      <c r="O1123" s="2048">
        <f t="shared" si="1211"/>
      </c>
      <c r="P1123" s="2157">
        <f>(P1122+P1119)/2</f>
      </c>
      <c r="Q1123" s="2048">
        <f>(Q1122+Q1119)/2</f>
      </c>
      <c r="R1123" s="2051">
        <f>(R1122+R1119)/2</f>
      </c>
      <c r="S1123" s="2048">
        <f>S1122+S1119</f>
      </c>
      <c r="T1123" s="2048">
        <f>T1122+T1119</f>
      </c>
      <c r="U1123" s="2048">
        <f>U1122+U1119</f>
      </c>
      <c r="V1123" s="2048">
        <f>V1122+V1119</f>
      </c>
      <c r="W1123" s="2048">
        <f>W1122+W1119</f>
      </c>
      <c r="X1123" s="2048">
        <f>X1122+X1119</f>
      </c>
      <c r="Y1123" s="2048">
        <f>Y1122+Y1119</f>
      </c>
      <c r="Z1123" s="2048">
        <f>Z1122+Z1119</f>
      </c>
      <c r="AA1123" s="2158">
        <f t="shared" si="660"/>
      </c>
      <c r="AB1123" s="2126"/>
      <c r="AC1123" s="2126"/>
      <c r="AD1123" s="2104">
        <f>AD1119+AD1122</f>
      </c>
    </row>
    <row r="1124">
      <c r="A1124" s="2105" t="s">
        <v>1834</v>
      </c>
      <c r="B1124" s="2105" t="s">
        <v>1792</v>
      </c>
      <c r="C1124" s="2105"/>
      <c r="D1124" s="2106" t="s">
        <v>1793</v>
      </c>
      <c r="E1124" s="2106"/>
      <c r="F1124" s="2106"/>
      <c r="G1124" s="2106"/>
      <c r="H1124" s="2106"/>
      <c r="I1124" s="2106"/>
      <c r="J1124" s="2107" t="s">
        <v>1794</v>
      </c>
      <c r="K1124" s="2107"/>
      <c r="L1124" s="2107"/>
      <c r="M1124" s="2107"/>
      <c r="N1124" s="2107"/>
      <c r="O1124" s="2107"/>
      <c r="P1124" s="2107"/>
      <c r="Q1124" s="2107"/>
      <c r="R1124" s="2107"/>
      <c r="S1124" s="2107"/>
      <c r="T1124" s="2107"/>
      <c r="U1124" s="2107"/>
      <c r="V1124" s="2107"/>
      <c r="W1124" s="2107"/>
      <c r="X1124" s="2107"/>
      <c r="Y1124" s="2107"/>
      <c r="Z1124" s="2107"/>
      <c r="AA1124" s="2107"/>
      <c r="AB1124" s="2107"/>
      <c r="AC1124" s="2107"/>
      <c r="AD1124" s="2108"/>
    </row>
    <row r="1125">
      <c r="A1125" s="2105"/>
      <c r="B1125" s="2129" t="s">
        <v>1795</v>
      </c>
      <c r="C1125" s="2129" t="s">
        <v>1796</v>
      </c>
      <c r="D1125" s="2130" t="s">
        <v>1797</v>
      </c>
      <c r="E1125" s="2131" t="s">
        <v>1798</v>
      </c>
      <c r="F1125" s="2130" t="s">
        <v>1799</v>
      </c>
      <c r="G1125" s="2132" t="s">
        <v>1800</v>
      </c>
      <c r="H1125" s="2132" t="s">
        <v>1801</v>
      </c>
      <c r="I1125" s="2132" t="s">
        <v>1802</v>
      </c>
      <c r="J1125" s="2133" t="s">
        <v>1803</v>
      </c>
      <c r="K1125" s="2134" t="s">
        <v>1804</v>
      </c>
      <c r="L1125" s="2134" t="s">
        <v>1805</v>
      </c>
      <c r="M1125" s="2134" t="s">
        <v>1806</v>
      </c>
      <c r="N1125" s="2134" t="s">
        <v>1807</v>
      </c>
      <c r="O1125" s="2135" t="s">
        <v>1808</v>
      </c>
      <c r="P1125" s="2134" t="s">
        <v>1809</v>
      </c>
      <c r="Q1125" s="2135" t="s">
        <v>1810</v>
      </c>
      <c r="R1125" s="2133" t="s">
        <v>1811</v>
      </c>
      <c r="S1125" s="2135" t="s">
        <v>1812</v>
      </c>
      <c r="T1125" s="2135" t="s">
        <v>1813</v>
      </c>
      <c r="U1125" s="2135" t="s">
        <v>1814</v>
      </c>
      <c r="V1125" s="2135" t="s">
        <v>1815</v>
      </c>
      <c r="W1125" s="2135" t="s">
        <v>1816</v>
      </c>
      <c r="X1125" s="2135" t="s">
        <v>1817</v>
      </c>
      <c r="Y1125" s="2135" t="s">
        <v>1818</v>
      </c>
      <c r="Z1125" s="2135" t="s">
        <v>1819</v>
      </c>
      <c r="AA1125" s="2107" t="s">
        <v>1820</v>
      </c>
      <c r="AB1125" s="2112" t="s">
        <v>1821</v>
      </c>
      <c r="AC1125" s="2112" t="s">
        <v>1822</v>
      </c>
      <c r="AD1125" s="2108" t="s">
        <v>1823</v>
      </c>
    </row>
    <row r="1126">
      <c r="A1126" s="2098" t="s">
        <v>1982</v>
      </c>
      <c r="B1126" s="2103" t="s">
        <v>1829</v>
      </c>
      <c r="C1126" s="2100" t="s">
        <v>1826</v>
      </c>
      <c r="D1126" s="2137">
        <v>1247.69</v>
      </c>
      <c r="E1126" s="2138">
        <v>1</v>
      </c>
      <c r="F1126" s="2139">
        <f t="shared" ref="F1126:F1132" si="1275">E1126*2000</f>
      </c>
      <c r="G1126" s="2140">
        <f t="shared" ref="G1126:G1132" si="1034">F1126/D1126</f>
      </c>
      <c r="H1126" s="2140">
        <f t="shared" ref="H1126:H1132" si="127">D1126/E1126</f>
      </c>
      <c r="I1126" s="2140">
        <f t="shared" ref="I1126:I1132" si="483">F1126/E1126</f>
      </c>
      <c r="J1126" s="2140">
        <f t="shared" ref="J1126:J1132" si="1892">D1126/T1126</f>
      </c>
      <c r="K1126" s="2141">
        <f t="shared" ref="K1126:K1132" si="2083">O1126/S1126*1</f>
      </c>
      <c r="L1126" s="2142">
        <f t="shared" ref="L1126:L1132" si="1452">T1126/S1126</f>
      </c>
      <c r="M1126" s="2141">
        <f t="shared" ref="M1126:M1132" si="1630">V1126/S1126</f>
      </c>
      <c r="N1126" s="2141">
        <f t="shared" ref="N1126:N1132" si="855">W1126/V1126</f>
      </c>
      <c r="O1126" s="2143">
        <f t="shared" ref="O1126:O1132" si="1212">U1126/P1126</f>
      </c>
      <c r="P1126" s="2144">
        <v>0.0143</v>
      </c>
      <c r="Q1126" s="2145">
        <v>78</v>
      </c>
      <c r="R1126" s="2140">
        <f t="shared" ref="R1126:R1131" si="305">(D1126/S1126)*1000</f>
      </c>
      <c r="S1126" s="2143">
        <v>11673</v>
      </c>
      <c r="T1126" s="2143">
        <v>158</v>
      </c>
      <c r="U1126" s="2143">
        <v>39</v>
      </c>
      <c r="V1126" s="2143">
        <v>165</v>
      </c>
      <c r="W1126" s="2143">
        <v>18</v>
      </c>
      <c r="X1126" s="2143">
        <v>2</v>
      </c>
      <c r="Y1126" s="2143">
        <v>0</v>
      </c>
      <c r="Z1126" s="2145">
        <v>15</v>
      </c>
      <c r="AA1126" s="2146">
        <f t="shared" ref="AA1126:AA1132" si="661">AD1126*1000/D1126</f>
      </c>
      <c r="AB1126" s="2094" t="s">
        <v>1935</v>
      </c>
      <c r="AC1126" s="2094" t="s">
        <v>1943</v>
      </c>
      <c r="AD1126" s="2093">
        <v>7</v>
      </c>
    </row>
    <row r="1127">
      <c r="A1127" s="2098"/>
      <c r="B1127" s="2103" t="s">
        <v>1829</v>
      </c>
      <c r="C1127" s="2136" t="s">
        <v>1828</v>
      </c>
      <c r="D1127" s="2137">
        <v>1641.46</v>
      </c>
      <c r="E1127" s="2138">
        <v>0</v>
      </c>
      <c r="F1127" s="2139">
        <f t="shared" si="1275"/>
      </c>
      <c r="G1127" s="2140">
        <f t="shared" si="1034"/>
      </c>
      <c r="H1127" s="2140">
        <f t="shared" si="127"/>
      </c>
      <c r="I1127" s="2140">
        <f t="shared" si="483"/>
      </c>
      <c r="J1127" s="2140">
        <f t="shared" si="1892"/>
      </c>
      <c r="K1127" s="2141">
        <f t="shared" si="2083"/>
      </c>
      <c r="L1127" s="2141">
        <f t="shared" si="1452"/>
      </c>
      <c r="M1127" s="2147">
        <f t="shared" si="1630"/>
      </c>
      <c r="N1127" s="2147">
        <f t="shared" si="855"/>
      </c>
      <c r="O1127" s="2148">
        <f t="shared" si="1212"/>
      </c>
      <c r="P1127" s="2144">
        <v>0.0179</v>
      </c>
      <c r="Q1127" s="2149">
        <v>80</v>
      </c>
      <c r="R1127" s="2150">
        <f t="shared" si="305"/>
      </c>
      <c r="S1127" s="2148">
        <v>18274</v>
      </c>
      <c r="T1127" s="2148">
        <v>128</v>
      </c>
      <c r="U1127" s="2148">
        <v>43</v>
      </c>
      <c r="V1127" s="2148">
        <v>106</v>
      </c>
      <c r="W1127" s="2148">
        <v>19</v>
      </c>
      <c r="X1127" s="2149">
        <v>2</v>
      </c>
      <c r="Y1127" s="2149">
        <v>2</v>
      </c>
      <c r="Z1127" s="2149">
        <v>17</v>
      </c>
      <c r="AA1127" s="2146">
        <f t="shared" si="661"/>
      </c>
      <c r="AB1127" s="2094" t="s">
        <v>1935</v>
      </c>
      <c r="AC1127" s="2094" t="s">
        <v>1943</v>
      </c>
      <c r="AD1127" s="2093">
        <v>9</v>
      </c>
    </row>
    <row r="1128">
      <c r="A1128" s="2098"/>
      <c r="B1128" s="2086" t="s">
        <v>1832</v>
      </c>
      <c r="C1128" s="2086"/>
      <c r="D1128" s="2151">
        <f>SUM(D1126:D1127)</f>
      </c>
      <c r="E1128" s="2152">
        <f>SUM(E1126:E1127)</f>
      </c>
      <c r="F1128" s="2151">
        <f t="shared" si="1275"/>
      </c>
      <c r="G1128" s="2153">
        <f t="shared" si="1034"/>
      </c>
      <c r="H1128" s="2153">
        <f t="shared" si="127"/>
      </c>
      <c r="I1128" s="2153">
        <f t="shared" si="483"/>
      </c>
      <c r="J1128" s="2153">
        <f t="shared" si="1892"/>
      </c>
      <c r="K1128" s="2154">
        <f t="shared" si="2083"/>
      </c>
      <c r="L1128" s="2154">
        <f t="shared" si="1452"/>
      </c>
      <c r="M1128" s="2154">
        <f t="shared" si="1630"/>
      </c>
      <c r="N1128" s="2154">
        <f t="shared" si="855"/>
      </c>
      <c r="O1128" s="2155">
        <f t="shared" si="1212"/>
      </c>
      <c r="P1128" s="2154">
        <f>AVERAGE(P1126:P1127)</f>
      </c>
      <c r="Q1128" s="2151">
        <f>AVERAGE(Q1126:Q1127)</f>
      </c>
      <c r="R1128" s="2153">
        <f t="shared" si="305"/>
      </c>
      <c r="S1128" s="2155">
        <f>SUM(S1126:S1127)</f>
      </c>
      <c r="T1128" s="2155">
        <f>SUM(T1126:T1127)</f>
      </c>
      <c r="U1128" s="2155">
        <f>SUM(U1126:U1127)</f>
      </c>
      <c r="V1128" s="2155">
        <f>SUM(V1126:V1127)</f>
      </c>
      <c r="W1128" s="2155">
        <f>SUM(W1126:W1127)</f>
      </c>
      <c r="X1128" s="2155">
        <f>SUM(X1126:X1127)</f>
      </c>
      <c r="Y1128" s="2155">
        <f>SUM(Y1126:Y1127)</f>
      </c>
      <c r="Z1128" s="2155">
        <f>SUM(Z1126:Z1127)</f>
      </c>
      <c r="AA1128" s="2156">
        <f t="shared" si="661"/>
      </c>
      <c r="AB1128" s="2121"/>
      <c r="AC1128" s="2121"/>
      <c r="AD1128" s="2122">
        <f>SUM(AD1126:AD1127)</f>
      </c>
    </row>
    <row r="1129">
      <c r="A1129" s="2098"/>
      <c r="B1129" s="2100" t="s">
        <v>1847</v>
      </c>
      <c r="C1129" s="2136" t="s">
        <v>1830</v>
      </c>
      <c r="D1129" s="2137">
        <v>1253.2</v>
      </c>
      <c r="E1129" s="2138">
        <v>0</v>
      </c>
      <c r="F1129" s="2139">
        <f t="shared" si="1275"/>
      </c>
      <c r="G1129" s="2140">
        <f t="shared" si="1034"/>
      </c>
      <c r="H1129" s="2140">
        <f t="shared" si="127"/>
      </c>
      <c r="I1129" s="2140">
        <f t="shared" si="483"/>
      </c>
      <c r="J1129" s="2140">
        <f t="shared" si="1892"/>
      </c>
      <c r="K1129" s="2141">
        <f t="shared" si="2083"/>
      </c>
      <c r="L1129" s="2141">
        <f t="shared" si="1452"/>
      </c>
      <c r="M1129" s="2141">
        <f t="shared" si="1630"/>
      </c>
      <c r="N1129" s="2141">
        <f t="shared" si="855"/>
      </c>
      <c r="O1129" s="2143">
        <f t="shared" si="1212"/>
      </c>
      <c r="P1129" s="2144">
        <v>0.0217</v>
      </c>
      <c r="Q1129" s="2145">
        <v>83</v>
      </c>
      <c r="R1129" s="2140">
        <f t="shared" si="305"/>
      </c>
      <c r="S1129" s="2143">
        <v>16345</v>
      </c>
      <c r="T1129" s="2143">
        <v>126</v>
      </c>
      <c r="U1129" s="2143">
        <v>43</v>
      </c>
      <c r="V1129" s="2143">
        <v>127</v>
      </c>
      <c r="W1129" s="2143">
        <v>7</v>
      </c>
      <c r="X1129" s="2143">
        <v>2</v>
      </c>
      <c r="Y1129" s="2143">
        <v>1</v>
      </c>
      <c r="Z1129" s="2145">
        <v>15</v>
      </c>
      <c r="AA1129" s="2146">
        <f t="shared" si="661"/>
      </c>
      <c r="AB1129" s="2094" t="s">
        <v>1935</v>
      </c>
      <c r="AC1129" s="2094" t="s">
        <v>1943</v>
      </c>
      <c r="AD1129" s="2093">
        <v>12</v>
      </c>
    </row>
    <row r="1130">
      <c r="A1130" s="2098"/>
      <c r="B1130" s="2100" t="s">
        <v>1847</v>
      </c>
      <c r="C1130" s="2136" t="s">
        <v>1831</v>
      </c>
      <c r="D1130" s="2137">
        <v>657.65</v>
      </c>
      <c r="E1130" s="2138">
        <v>1</v>
      </c>
      <c r="F1130" s="2139">
        <f t="shared" si="1275"/>
      </c>
      <c r="G1130" s="2140">
        <f t="shared" si="1034"/>
      </c>
      <c r="H1130" s="2140">
        <f t="shared" si="127"/>
      </c>
      <c r="I1130" s="2140">
        <f t="shared" si="483"/>
      </c>
      <c r="J1130" s="2140">
        <f t="shared" si="1892"/>
      </c>
      <c r="K1130" s="2141">
        <f t="shared" si="2083"/>
      </c>
      <c r="L1130" s="2141">
        <f t="shared" si="1452"/>
      </c>
      <c r="M1130" s="2141">
        <f t="shared" si="1630"/>
      </c>
      <c r="N1130" s="2141">
        <f t="shared" si="855"/>
      </c>
      <c r="O1130" s="2143">
        <f t="shared" si="1212"/>
      </c>
      <c r="P1130" s="2144">
        <v>0.0195</v>
      </c>
      <c r="Q1130" s="2145">
        <v>85</v>
      </c>
      <c r="R1130" s="2140">
        <f t="shared" si="305"/>
      </c>
      <c r="S1130" s="2143">
        <v>9381</v>
      </c>
      <c r="T1130" s="2143">
        <v>70</v>
      </c>
      <c r="U1130" s="2143">
        <v>23</v>
      </c>
      <c r="V1130" s="2143">
        <v>60</v>
      </c>
      <c r="W1130" s="2143">
        <v>20</v>
      </c>
      <c r="X1130" s="2143">
        <v>0</v>
      </c>
      <c r="Y1130" s="2143">
        <v>0</v>
      </c>
      <c r="Z1130" s="2145">
        <v>6</v>
      </c>
      <c r="AA1130" s="2146">
        <f t="shared" si="661"/>
      </c>
      <c r="AB1130" s="2094" t="s">
        <v>1935</v>
      </c>
      <c r="AC1130" s="2094" t="s">
        <v>1943</v>
      </c>
      <c r="AD1130" s="2093">
        <v>9</v>
      </c>
    </row>
    <row r="1131">
      <c r="A1131" s="2098"/>
      <c r="B1131" s="2086" t="s">
        <v>1832</v>
      </c>
      <c r="C1131" s="2086"/>
      <c r="D1131" s="2151">
        <f>SUM(D1129:D1130)</f>
      </c>
      <c r="E1131" s="2151">
        <f>SUM(E1129:E1130)</f>
      </c>
      <c r="F1131" s="2151">
        <f t="shared" si="1275"/>
      </c>
      <c r="G1131" s="2153">
        <f t="shared" si="1034"/>
      </c>
      <c r="H1131" s="2153">
        <f t="shared" si="127"/>
      </c>
      <c r="I1131" s="2153">
        <f t="shared" si="483"/>
      </c>
      <c r="J1131" s="2153">
        <f t="shared" si="1892"/>
      </c>
      <c r="K1131" s="2154">
        <f t="shared" si="2083"/>
      </c>
      <c r="L1131" s="2154">
        <f t="shared" si="1452"/>
      </c>
      <c r="M1131" s="2154">
        <f t="shared" si="1630"/>
      </c>
      <c r="N1131" s="2154">
        <f t="shared" si="855"/>
      </c>
      <c r="O1131" s="2155">
        <f t="shared" si="1212"/>
      </c>
      <c r="P1131" s="2154">
        <f>AVERAGE(P1129:P1130)</f>
      </c>
      <c r="Q1131" s="2151">
        <f>AVERAGE(Q1129:Q1130)</f>
      </c>
      <c r="R1131" s="2151">
        <f t="shared" si="305"/>
      </c>
      <c r="S1131" s="2155">
        <f>SUM(S1129:S1130)</f>
      </c>
      <c r="T1131" s="2155">
        <f>SUM(T1129:T1130)</f>
      </c>
      <c r="U1131" s="2155">
        <f>SUM(U1129:U1130)</f>
      </c>
      <c r="V1131" s="2155">
        <f>SUM(V1129:V1130)</f>
      </c>
      <c r="W1131" s="2155">
        <f>SUM(W1129:W1130)</f>
      </c>
      <c r="X1131" s="2155">
        <f>SUM(X1129:X1130)</f>
      </c>
      <c r="Y1131" s="2155">
        <f>SUM(Y1129:Y1130)</f>
      </c>
      <c r="Z1131" s="2155">
        <f>SUM(Z1129:Z1130)</f>
      </c>
      <c r="AA1131" s="2156">
        <f t="shared" si="661"/>
      </c>
      <c r="AB1131" s="2121"/>
      <c r="AC1131" s="2121"/>
      <c r="AD1131" s="2122">
        <f>SUM(AD1129:AD1130)</f>
      </c>
    </row>
    <row r="1132">
      <c r="A1132" s="2098"/>
      <c r="B1132" s="2095" t="s">
        <v>1833</v>
      </c>
      <c r="C1132" s="2095"/>
      <c r="D1132" s="2051">
        <f>D1131+D1128</f>
      </c>
      <c r="E1132" s="2051">
        <f>E1131+E1128</f>
      </c>
      <c r="F1132" s="2051">
        <f t="shared" si="1275"/>
      </c>
      <c r="G1132" s="2046">
        <f t="shared" si="1034"/>
      </c>
      <c r="H1132" s="2046">
        <f t="shared" si="127"/>
      </c>
      <c r="I1132" s="2046">
        <f t="shared" si="483"/>
      </c>
      <c r="J1132" s="2046">
        <f t="shared" si="1892"/>
      </c>
      <c r="K1132" s="2047">
        <f t="shared" si="2083"/>
      </c>
      <c r="L1132" s="2047">
        <f t="shared" si="1452"/>
      </c>
      <c r="M1132" s="2047">
        <f t="shared" si="1630"/>
      </c>
      <c r="N1132" s="2047">
        <f t="shared" si="855"/>
      </c>
      <c r="O1132" s="2048">
        <f t="shared" si="1212"/>
      </c>
      <c r="P1132" s="2157">
        <f>(P1131+P1128)/2</f>
      </c>
      <c r="Q1132" s="2048">
        <f>(Q1131+Q1128)/2</f>
      </c>
      <c r="R1132" s="2051">
        <f>(R1131+R1128)/2</f>
      </c>
      <c r="S1132" s="2048">
        <f>S1131+S1128</f>
      </c>
      <c r="T1132" s="2048">
        <f>T1131+T1128</f>
      </c>
      <c r="U1132" s="2048">
        <f>U1131+U1128</f>
      </c>
      <c r="V1132" s="2048">
        <f>V1131+V1128</f>
      </c>
      <c r="W1132" s="2048">
        <f>W1131+W1128</f>
      </c>
      <c r="X1132" s="2048">
        <f>X1131+X1128</f>
      </c>
      <c r="Y1132" s="2048">
        <f>Y1131+Y1128</f>
      </c>
      <c r="Z1132" s="2048">
        <f>Z1131+Z1128</f>
      </c>
      <c r="AA1132" s="2158">
        <f t="shared" si="661"/>
      </c>
      <c r="AB1132" s="2126"/>
      <c r="AC1132" s="2126"/>
      <c r="AD1132" s="2104">
        <f>AD1128+AD1131</f>
      </c>
    </row>
    <row r="1133">
      <c r="A1133" s="2105" t="s">
        <v>1834</v>
      </c>
      <c r="B1133" s="2105" t="s">
        <v>1792</v>
      </c>
      <c r="C1133" s="2105"/>
      <c r="D1133" s="2106" t="s">
        <v>1793</v>
      </c>
      <c r="E1133" s="2106"/>
      <c r="F1133" s="2106"/>
      <c r="G1133" s="2106"/>
      <c r="H1133" s="2106"/>
      <c r="I1133" s="2106"/>
      <c r="J1133" s="2107" t="s">
        <v>1794</v>
      </c>
      <c r="K1133" s="2107"/>
      <c r="L1133" s="2107"/>
      <c r="M1133" s="2107"/>
      <c r="N1133" s="2107"/>
      <c r="O1133" s="2107"/>
      <c r="P1133" s="2107"/>
      <c r="Q1133" s="2107"/>
      <c r="R1133" s="2107"/>
      <c r="S1133" s="2107"/>
      <c r="T1133" s="2107"/>
      <c r="U1133" s="2107"/>
      <c r="V1133" s="2107"/>
      <c r="W1133" s="2107"/>
      <c r="X1133" s="2107"/>
      <c r="Y1133" s="2107"/>
      <c r="Z1133" s="2107"/>
      <c r="AA1133" s="2107"/>
      <c r="AB1133" s="2107"/>
      <c r="AC1133" s="2107"/>
      <c r="AD1133" s="2108"/>
    </row>
    <row r="1134">
      <c r="A1134" s="2105"/>
      <c r="B1134" s="2129" t="s">
        <v>1795</v>
      </c>
      <c r="C1134" s="2129" t="s">
        <v>1796</v>
      </c>
      <c r="D1134" s="2130" t="s">
        <v>1797</v>
      </c>
      <c r="E1134" s="2131" t="s">
        <v>1798</v>
      </c>
      <c r="F1134" s="2130" t="s">
        <v>1799</v>
      </c>
      <c r="G1134" s="2132" t="s">
        <v>1800</v>
      </c>
      <c r="H1134" s="2132" t="s">
        <v>1801</v>
      </c>
      <c r="I1134" s="2132" t="s">
        <v>1802</v>
      </c>
      <c r="J1134" s="2133" t="s">
        <v>1803</v>
      </c>
      <c r="K1134" s="2134" t="s">
        <v>1804</v>
      </c>
      <c r="L1134" s="2134" t="s">
        <v>1805</v>
      </c>
      <c r="M1134" s="2134" t="s">
        <v>1806</v>
      </c>
      <c r="N1134" s="2134" t="s">
        <v>1807</v>
      </c>
      <c r="O1134" s="2135" t="s">
        <v>1808</v>
      </c>
      <c r="P1134" s="2134" t="s">
        <v>1809</v>
      </c>
      <c r="Q1134" s="2135" t="s">
        <v>1810</v>
      </c>
      <c r="R1134" s="2133" t="s">
        <v>1811</v>
      </c>
      <c r="S1134" s="2135" t="s">
        <v>1812</v>
      </c>
      <c r="T1134" s="2135" t="s">
        <v>1813</v>
      </c>
      <c r="U1134" s="2135" t="s">
        <v>1814</v>
      </c>
      <c r="V1134" s="2135" t="s">
        <v>1815</v>
      </c>
      <c r="W1134" s="2135" t="s">
        <v>1816</v>
      </c>
      <c r="X1134" s="2135" t="s">
        <v>1817</v>
      </c>
      <c r="Y1134" s="2135" t="s">
        <v>1818</v>
      </c>
      <c r="Z1134" s="2135" t="s">
        <v>1819</v>
      </c>
      <c r="AA1134" s="2107" t="s">
        <v>1820</v>
      </c>
      <c r="AB1134" s="2112" t="s">
        <v>1821</v>
      </c>
      <c r="AC1134" s="2112" t="s">
        <v>1822</v>
      </c>
      <c r="AD1134" s="2108" t="s">
        <v>1823</v>
      </c>
    </row>
    <row r="1135">
      <c r="A1135" s="2098" t="s">
        <v>1983</v>
      </c>
      <c r="B1135" s="2100" t="s">
        <v>1837</v>
      </c>
      <c r="C1135" s="2100" t="s">
        <v>1826</v>
      </c>
      <c r="D1135" s="2137">
        <v>1531.52</v>
      </c>
      <c r="E1135" s="2138">
        <v>0</v>
      </c>
      <c r="F1135" s="2139">
        <f t="shared" ref="F1135:F1141" si="1276">E1135*2000</f>
      </c>
      <c r="G1135" s="2140">
        <f t="shared" ref="G1135:G1141" si="1035">F1135/D1135</f>
      </c>
      <c r="H1135" s="2140">
        <f t="shared" ref="H1135:H1141" si="128">D1135/E1135</f>
      </c>
      <c r="I1135" s="2140">
        <f t="shared" ref="I1135:I1141" si="484">F1135/E1135</f>
      </c>
      <c r="J1135" s="2140">
        <f t="shared" ref="J1135:J1141" si="1893">D1135/T1135</f>
      </c>
      <c r="K1135" s="2141">
        <f t="shared" ref="K1135:K1141" si="2084">O1135/S1135*1</f>
      </c>
      <c r="L1135" s="2142">
        <f t="shared" ref="L1135:L1141" si="1453">T1135/S1135</f>
      </c>
      <c r="M1135" s="2141">
        <f t="shared" ref="M1135:M1141" si="1631">V1135/S1135</f>
      </c>
      <c r="N1135" s="2141">
        <f t="shared" ref="N1135:N1141" si="856">W1135/V1135</f>
      </c>
      <c r="O1135" s="2143">
        <f t="shared" ref="O1135:O1141" si="1213">U1135/P1135</f>
      </c>
      <c r="P1135" s="2144">
        <v>0.0122</v>
      </c>
      <c r="Q1135" s="2145">
        <v>63</v>
      </c>
      <c r="R1135" s="2140">
        <f t="shared" ref="R1135:R1140" si="306">(D1135/S1135)*1000</f>
      </c>
      <c r="S1135" s="2143">
        <v>17319</v>
      </c>
      <c r="T1135" s="2143">
        <v>187</v>
      </c>
      <c r="U1135" s="2143">
        <v>47</v>
      </c>
      <c r="V1135" s="2143">
        <v>187</v>
      </c>
      <c r="W1135" s="2143">
        <v>10</v>
      </c>
      <c r="X1135" s="2143">
        <v>4</v>
      </c>
      <c r="Y1135" s="2143">
        <v>1</v>
      </c>
      <c r="Z1135" s="2145">
        <v>18</v>
      </c>
      <c r="AA1135" s="2146">
        <f t="shared" ref="AA1135:AA1141" si="662">AD1135*1000/D1135</f>
      </c>
      <c r="AB1135" s="2094" t="s">
        <v>1935</v>
      </c>
      <c r="AC1135" s="2094" t="s">
        <v>1943</v>
      </c>
      <c r="AD1135" s="2093">
        <v>9</v>
      </c>
    </row>
    <row r="1136">
      <c r="A1136" s="2098"/>
      <c r="B1136" s="2100" t="s">
        <v>1837</v>
      </c>
      <c r="C1136" s="2136" t="s">
        <v>1828</v>
      </c>
      <c r="D1136" s="2137">
        <v>1089.84</v>
      </c>
      <c r="E1136" s="2138">
        <v>0</v>
      </c>
      <c r="F1136" s="2139">
        <f t="shared" si="1276"/>
      </c>
      <c r="G1136" s="2140">
        <f t="shared" si="1035"/>
      </c>
      <c r="H1136" s="2140">
        <f t="shared" si="128"/>
      </c>
      <c r="I1136" s="2140">
        <f t="shared" si="484"/>
      </c>
      <c r="J1136" s="2140">
        <f t="shared" si="1893"/>
      </c>
      <c r="K1136" s="2141">
        <f t="shared" si="2084"/>
      </c>
      <c r="L1136" s="2141">
        <f t="shared" si="1453"/>
      </c>
      <c r="M1136" s="2147">
        <f t="shared" si="1631"/>
      </c>
      <c r="N1136" s="2147">
        <f t="shared" si="856"/>
      </c>
      <c r="O1136" s="2148">
        <f t="shared" si="1213"/>
      </c>
      <c r="P1136" s="2144">
        <v>0.0088</v>
      </c>
      <c r="Q1136" s="2149">
        <v>66</v>
      </c>
      <c r="R1136" s="2150">
        <f t="shared" si="306"/>
      </c>
      <c r="S1136" s="2148">
        <v>14501</v>
      </c>
      <c r="T1136" s="2148">
        <v>111</v>
      </c>
      <c r="U1136" s="2148">
        <v>30</v>
      </c>
      <c r="V1136" s="2148">
        <v>110</v>
      </c>
      <c r="W1136" s="2148">
        <v>20</v>
      </c>
      <c r="X1136" s="2149">
        <v>2</v>
      </c>
      <c r="Y1136" s="2149">
        <v>1</v>
      </c>
      <c r="Z1136" s="2149">
        <v>14</v>
      </c>
      <c r="AA1136" s="2146">
        <f t="shared" si="662"/>
      </c>
      <c r="AB1136" s="2094" t="s">
        <v>1935</v>
      </c>
      <c r="AC1136" s="2094" t="s">
        <v>1943</v>
      </c>
      <c r="AD1136" s="2093">
        <v>9</v>
      </c>
    </row>
    <row r="1137">
      <c r="A1137" s="2098"/>
      <c r="B1137" s="2086" t="s">
        <v>1832</v>
      </c>
      <c r="C1137" s="2086"/>
      <c r="D1137" s="2151">
        <f>SUM(D1135:D1136)</f>
      </c>
      <c r="E1137" s="2152">
        <f>SUM(E1135:E1136)</f>
      </c>
      <c r="F1137" s="2151">
        <f t="shared" si="1276"/>
      </c>
      <c r="G1137" s="2153">
        <f t="shared" si="1035"/>
      </c>
      <c r="H1137" s="2153">
        <f t="shared" si="128"/>
      </c>
      <c r="I1137" s="2153">
        <f t="shared" si="484"/>
      </c>
      <c r="J1137" s="2153">
        <f t="shared" si="1893"/>
      </c>
      <c r="K1137" s="2154">
        <f t="shared" si="2084"/>
      </c>
      <c r="L1137" s="2154">
        <f t="shared" si="1453"/>
      </c>
      <c r="M1137" s="2154">
        <f t="shared" si="1631"/>
      </c>
      <c r="N1137" s="2154">
        <f t="shared" si="856"/>
      </c>
      <c r="O1137" s="2155">
        <f t="shared" si="1213"/>
      </c>
      <c r="P1137" s="2154">
        <f>AVERAGE(P1135:P1136)</f>
      </c>
      <c r="Q1137" s="2151">
        <f>AVERAGE(Q1135:Q1136)</f>
      </c>
      <c r="R1137" s="2153">
        <f t="shared" si="306"/>
      </c>
      <c r="S1137" s="2155">
        <f>SUM(S1135:S1136)</f>
      </c>
      <c r="T1137" s="2155">
        <f>SUM(T1135:T1136)</f>
      </c>
      <c r="U1137" s="2155">
        <f>SUM(U1135:U1136)</f>
      </c>
      <c r="V1137" s="2155">
        <f>SUM(V1135:V1136)</f>
      </c>
      <c r="W1137" s="2155">
        <f>SUM(W1135:W1136)</f>
      </c>
      <c r="X1137" s="2155">
        <f>SUM(X1135:X1136)</f>
      </c>
      <c r="Y1137" s="2155">
        <f>SUM(Y1135:Y1136)</f>
      </c>
      <c r="Z1137" s="2155">
        <f>SUM(Z1135:Z1136)</f>
      </c>
      <c r="AA1137" s="2156">
        <f t="shared" si="662"/>
      </c>
      <c r="AB1137" s="2121"/>
      <c r="AC1137" s="2121"/>
      <c r="AD1137" s="2122">
        <f>SUM(AD1135:AD1136)</f>
      </c>
    </row>
    <row r="1138">
      <c r="A1138" s="2098"/>
      <c r="B1138" s="2103" t="s">
        <v>1829</v>
      </c>
      <c r="C1138" s="2136" t="s">
        <v>1830</v>
      </c>
      <c r="D1138" s="2137">
        <v>1230.74</v>
      </c>
      <c r="E1138" s="2138">
        <v>1</v>
      </c>
      <c r="F1138" s="2139">
        <f t="shared" si="1276"/>
      </c>
      <c r="G1138" s="2140">
        <f t="shared" si="1035"/>
      </c>
      <c r="H1138" s="2140">
        <f t="shared" si="128"/>
      </c>
      <c r="I1138" s="2140">
        <f t="shared" si="484"/>
      </c>
      <c r="J1138" s="2140">
        <f t="shared" si="1893"/>
      </c>
      <c r="K1138" s="2141">
        <f t="shared" si="2084"/>
      </c>
      <c r="L1138" s="2141">
        <f t="shared" si="1453"/>
      </c>
      <c r="M1138" s="2141">
        <f t="shared" si="1631"/>
      </c>
      <c r="N1138" s="2141">
        <f t="shared" si="856"/>
      </c>
      <c r="O1138" s="2143">
        <f t="shared" si="1213"/>
      </c>
      <c r="P1138" s="2144">
        <v>0.0155</v>
      </c>
      <c r="Q1138" s="2145">
        <v>72</v>
      </c>
      <c r="R1138" s="2140">
        <f t="shared" si="306"/>
      </c>
      <c r="S1138" s="2143">
        <v>16140</v>
      </c>
      <c r="T1138" s="2143">
        <v>123</v>
      </c>
      <c r="U1138" s="2143">
        <v>45</v>
      </c>
      <c r="V1138" s="2143">
        <v>117</v>
      </c>
      <c r="W1138" s="2143">
        <v>49</v>
      </c>
      <c r="X1138" s="2143">
        <v>3</v>
      </c>
      <c r="Y1138" s="2143">
        <v>0</v>
      </c>
      <c r="Z1138" s="2145">
        <v>15</v>
      </c>
      <c r="AA1138" s="2146">
        <f t="shared" si="662"/>
      </c>
      <c r="AB1138" s="2094" t="s">
        <v>1935</v>
      </c>
      <c r="AC1138" s="2094" t="s">
        <v>1943</v>
      </c>
      <c r="AD1138" s="2093">
        <v>14</v>
      </c>
    </row>
    <row r="1139">
      <c r="A1139" s="2098"/>
      <c r="B1139" s="2103" t="s">
        <v>1829</v>
      </c>
      <c r="C1139" s="2136" t="s">
        <v>1831</v>
      </c>
      <c r="D1139" s="2137">
        <v>985.96</v>
      </c>
      <c r="E1139" s="2138">
        <v>0</v>
      </c>
      <c r="F1139" s="2139">
        <f t="shared" si="1276"/>
      </c>
      <c r="G1139" s="2140">
        <f t="shared" si="1035"/>
      </c>
      <c r="H1139" s="2140">
        <f t="shared" si="128"/>
      </c>
      <c r="I1139" s="2140">
        <f t="shared" si="484"/>
      </c>
      <c r="J1139" s="2140">
        <f t="shared" si="1893"/>
      </c>
      <c r="K1139" s="2141">
        <f t="shared" si="2084"/>
      </c>
      <c r="L1139" s="2141">
        <f t="shared" si="1453"/>
      </c>
      <c r="M1139" s="2141">
        <f t="shared" si="1631"/>
      </c>
      <c r="N1139" s="2141">
        <f t="shared" si="856"/>
      </c>
      <c r="O1139" s="2143">
        <f t="shared" si="1213"/>
      </c>
      <c r="P1139" s="2144">
        <v>0.0131</v>
      </c>
      <c r="Q1139" s="2145">
        <v>71</v>
      </c>
      <c r="R1139" s="2140">
        <f t="shared" si="306"/>
      </c>
      <c r="S1139" s="2143">
        <v>13499</v>
      </c>
      <c r="T1139" s="2143">
        <v>101</v>
      </c>
      <c r="U1139" s="2143">
        <v>27</v>
      </c>
      <c r="V1139" s="2143">
        <v>87</v>
      </c>
      <c r="W1139" s="2143">
        <v>12</v>
      </c>
      <c r="X1139" s="2143">
        <v>2</v>
      </c>
      <c r="Y1139" s="2143">
        <v>0</v>
      </c>
      <c r="Z1139" s="2145">
        <v>15</v>
      </c>
      <c r="AA1139" s="2146">
        <f t="shared" si="662"/>
      </c>
      <c r="AB1139" s="2094" t="s">
        <v>1935</v>
      </c>
      <c r="AC1139" s="2094" t="s">
        <v>1943</v>
      </c>
      <c r="AD1139" s="2093">
        <v>9</v>
      </c>
    </row>
    <row r="1140">
      <c r="A1140" s="2098"/>
      <c r="B1140" s="2086" t="s">
        <v>1832</v>
      </c>
      <c r="C1140" s="2086"/>
      <c r="D1140" s="2151">
        <f>SUM(D1138:D1139)</f>
      </c>
      <c r="E1140" s="2151">
        <f>SUM(E1138:E1139)</f>
      </c>
      <c r="F1140" s="2151">
        <f t="shared" si="1276"/>
      </c>
      <c r="G1140" s="2153">
        <f t="shared" si="1035"/>
      </c>
      <c r="H1140" s="2153">
        <f t="shared" si="128"/>
      </c>
      <c r="I1140" s="2153">
        <f t="shared" si="484"/>
      </c>
      <c r="J1140" s="2153">
        <f t="shared" si="1893"/>
      </c>
      <c r="K1140" s="2154">
        <f t="shared" si="2084"/>
      </c>
      <c r="L1140" s="2154">
        <f t="shared" si="1453"/>
      </c>
      <c r="M1140" s="2154">
        <f t="shared" si="1631"/>
      </c>
      <c r="N1140" s="2154">
        <f t="shared" si="856"/>
      </c>
      <c r="O1140" s="2155">
        <f t="shared" si="1213"/>
      </c>
      <c r="P1140" s="2154">
        <f>AVERAGE(P1138:P1139)</f>
      </c>
      <c r="Q1140" s="2151">
        <f>AVERAGE(Q1138:Q1139)</f>
      </c>
      <c r="R1140" s="2151">
        <f t="shared" si="306"/>
      </c>
      <c r="S1140" s="2155">
        <f>SUM(S1138:S1139)</f>
      </c>
      <c r="T1140" s="2155">
        <f>SUM(T1138:T1139)</f>
      </c>
      <c r="U1140" s="2155">
        <f>SUM(U1138:U1139)</f>
      </c>
      <c r="V1140" s="2155">
        <f>SUM(V1138:V1139)</f>
      </c>
      <c r="W1140" s="2155">
        <f>SUM(W1138:W1139)</f>
      </c>
      <c r="X1140" s="2155">
        <f>SUM(X1138:X1139)</f>
      </c>
      <c r="Y1140" s="2155">
        <f>SUM(Y1138:Y1139)</f>
      </c>
      <c r="Z1140" s="2155">
        <f>SUM(Z1138:Z1139)</f>
      </c>
      <c r="AA1140" s="2156">
        <f t="shared" si="662"/>
      </c>
      <c r="AB1140" s="2121"/>
      <c r="AC1140" s="2121"/>
      <c r="AD1140" s="2122">
        <f>SUM(AD1138:AD1139)</f>
      </c>
    </row>
    <row r="1141">
      <c r="A1141" s="2098"/>
      <c r="B1141" s="2095" t="s">
        <v>1833</v>
      </c>
      <c r="C1141" s="2095"/>
      <c r="D1141" s="2051">
        <f>D1140+D1137</f>
      </c>
      <c r="E1141" s="2051">
        <f>E1140+E1137</f>
      </c>
      <c r="F1141" s="2051">
        <f t="shared" si="1276"/>
      </c>
      <c r="G1141" s="2046">
        <f t="shared" si="1035"/>
      </c>
      <c r="H1141" s="2046">
        <f t="shared" si="128"/>
      </c>
      <c r="I1141" s="2046">
        <f t="shared" si="484"/>
      </c>
      <c r="J1141" s="2046">
        <f t="shared" si="1893"/>
      </c>
      <c r="K1141" s="2047">
        <f t="shared" si="2084"/>
      </c>
      <c r="L1141" s="2047">
        <f t="shared" si="1453"/>
      </c>
      <c r="M1141" s="2047">
        <f t="shared" si="1631"/>
      </c>
      <c r="N1141" s="2047">
        <f t="shared" si="856"/>
      </c>
      <c r="O1141" s="2048">
        <f t="shared" si="1213"/>
      </c>
      <c r="P1141" s="2157">
        <f>(P1140+P1137)/2</f>
      </c>
      <c r="Q1141" s="2048">
        <f>(Q1140+Q1137)/2</f>
      </c>
      <c r="R1141" s="2051">
        <f>(R1140+R1137)/2</f>
      </c>
      <c r="S1141" s="2048">
        <f>S1140+S1137</f>
      </c>
      <c r="T1141" s="2048">
        <f>T1140+T1137</f>
      </c>
      <c r="U1141" s="2048">
        <f>U1140+U1137</f>
      </c>
      <c r="V1141" s="2048">
        <f>V1140+V1137</f>
      </c>
      <c r="W1141" s="2048">
        <f>W1140+W1137</f>
      </c>
      <c r="X1141" s="2048">
        <f>X1140+X1137</f>
      </c>
      <c r="Y1141" s="2048">
        <f>Y1140+Y1137</f>
      </c>
      <c r="Z1141" s="2048">
        <f>Z1140+Z1137</f>
      </c>
      <c r="AA1141" s="2158">
        <f t="shared" si="662"/>
      </c>
      <c r="AB1141" s="2126"/>
      <c r="AC1141" s="2126"/>
      <c r="AD1141" s="2104">
        <f>AD1137+AD1140</f>
      </c>
    </row>
    <row r="1142">
      <c r="A1142" s="2105" t="s">
        <v>1834</v>
      </c>
      <c r="B1142" s="2105" t="s">
        <v>1792</v>
      </c>
      <c r="C1142" s="2105"/>
      <c r="D1142" s="2106" t="s">
        <v>1793</v>
      </c>
      <c r="E1142" s="2106"/>
      <c r="F1142" s="2106"/>
      <c r="G1142" s="2106"/>
      <c r="H1142" s="2106"/>
      <c r="I1142" s="2106"/>
      <c r="J1142" s="2107" t="s">
        <v>1794</v>
      </c>
      <c r="K1142" s="2107"/>
      <c r="L1142" s="2107"/>
      <c r="M1142" s="2107"/>
      <c r="N1142" s="2107"/>
      <c r="O1142" s="2107"/>
      <c r="P1142" s="2107"/>
      <c r="Q1142" s="2107"/>
      <c r="R1142" s="2107"/>
      <c r="S1142" s="2107"/>
      <c r="T1142" s="2107"/>
      <c r="U1142" s="2107"/>
      <c r="V1142" s="2107"/>
      <c r="W1142" s="2107"/>
      <c r="X1142" s="2107"/>
      <c r="Y1142" s="2107"/>
      <c r="Z1142" s="2107"/>
      <c r="AA1142" s="2107"/>
      <c r="AB1142" s="2107"/>
      <c r="AC1142" s="2107"/>
      <c r="AD1142" s="2108"/>
    </row>
    <row r="1143">
      <c r="A1143" s="2105"/>
      <c r="B1143" s="2129" t="s">
        <v>1795</v>
      </c>
      <c r="C1143" s="2129" t="s">
        <v>1796</v>
      </c>
      <c r="D1143" s="2130" t="s">
        <v>1797</v>
      </c>
      <c r="E1143" s="2131" t="s">
        <v>1798</v>
      </c>
      <c r="F1143" s="2130" t="s">
        <v>1799</v>
      </c>
      <c r="G1143" s="2132" t="s">
        <v>1800</v>
      </c>
      <c r="H1143" s="2132" t="s">
        <v>1801</v>
      </c>
      <c r="I1143" s="2132" t="s">
        <v>1802</v>
      </c>
      <c r="J1143" s="2133" t="s">
        <v>1803</v>
      </c>
      <c r="K1143" s="2134" t="s">
        <v>1804</v>
      </c>
      <c r="L1143" s="2134" t="s">
        <v>1805</v>
      </c>
      <c r="M1143" s="2134" t="s">
        <v>1806</v>
      </c>
      <c r="N1143" s="2134" t="s">
        <v>1807</v>
      </c>
      <c r="O1143" s="2135" t="s">
        <v>1808</v>
      </c>
      <c r="P1143" s="2134" t="s">
        <v>1809</v>
      </c>
      <c r="Q1143" s="2135" t="s">
        <v>1810</v>
      </c>
      <c r="R1143" s="2133" t="s">
        <v>1811</v>
      </c>
      <c r="S1143" s="2135" t="s">
        <v>1812</v>
      </c>
      <c r="T1143" s="2135" t="s">
        <v>1813</v>
      </c>
      <c r="U1143" s="2135" t="s">
        <v>1814</v>
      </c>
      <c r="V1143" s="2135" t="s">
        <v>1815</v>
      </c>
      <c r="W1143" s="2135" t="s">
        <v>1816</v>
      </c>
      <c r="X1143" s="2135" t="s">
        <v>1817</v>
      </c>
      <c r="Y1143" s="2135" t="s">
        <v>1818</v>
      </c>
      <c r="Z1143" s="2135" t="s">
        <v>1819</v>
      </c>
      <c r="AA1143" s="2107" t="s">
        <v>1820</v>
      </c>
      <c r="AB1143" s="2112" t="s">
        <v>1821</v>
      </c>
      <c r="AC1143" s="2112" t="s">
        <v>1822</v>
      </c>
      <c r="AD1143" s="2108" t="s">
        <v>1823</v>
      </c>
    </row>
    <row r="1144">
      <c r="A1144" s="2098" t="s">
        <v>1984</v>
      </c>
      <c r="B1144" s="2100" t="s">
        <v>1837</v>
      </c>
      <c r="C1144" s="2100" t="s">
        <v>1826</v>
      </c>
      <c r="D1144" s="2137">
        <v>1488.09</v>
      </c>
      <c r="E1144" s="2138">
        <v>1</v>
      </c>
      <c r="F1144" s="2139">
        <f t="shared" ref="F1144:F1150" si="1277">E1144*2000</f>
      </c>
      <c r="G1144" s="2140">
        <f t="shared" ref="G1144:G1150" si="1036">F1144/D1144</f>
      </c>
      <c r="H1144" s="2140">
        <f t="shared" ref="H1144:H1150" si="129">D1144/E1144</f>
      </c>
      <c r="I1144" s="2140">
        <f t="shared" ref="I1144:I1150" si="485">F1144/E1144</f>
      </c>
      <c r="J1144" s="2140">
        <f t="shared" ref="J1144:J1150" si="1894">D1144/T1144</f>
      </c>
      <c r="K1144" s="2141">
        <f t="shared" ref="K1144:K1150" si="2085">O1144/S1144*1</f>
      </c>
      <c r="L1144" s="2142">
        <f t="shared" ref="L1144:L1150" si="1454">T1144/S1144</f>
      </c>
      <c r="M1144" s="2141">
        <f t="shared" ref="M1144:M1150" si="1632">V1144/S1144</f>
      </c>
      <c r="N1144" s="2141">
        <f t="shared" ref="N1144:N1150" si="857">W1144/V1144</f>
      </c>
      <c r="O1144" s="2143">
        <f t="shared" ref="O1144:O1150" si="1214">U1144/P1144</f>
      </c>
      <c r="P1144" s="2144">
        <v>0.0101</v>
      </c>
      <c r="Q1144" s="2145">
        <v>80</v>
      </c>
      <c r="R1144" s="2140">
        <f t="shared" ref="R1144:R1149" si="307">(D1144/S1144)*1000</f>
      </c>
      <c r="S1144" s="2143">
        <v>18662</v>
      </c>
      <c r="T1144" s="2143">
        <v>176</v>
      </c>
      <c r="U1144" s="2143">
        <v>42</v>
      </c>
      <c r="V1144" s="2143">
        <v>168</v>
      </c>
      <c r="W1144" s="2143">
        <v>21</v>
      </c>
      <c r="X1144" s="2143">
        <v>1</v>
      </c>
      <c r="Y1144" s="2143">
        <v>1</v>
      </c>
      <c r="Z1144" s="2145">
        <v>15</v>
      </c>
      <c r="AA1144" s="2146">
        <f t="shared" ref="AA1144:AA1150" si="663">AD1144*1000/D1144</f>
      </c>
      <c r="AB1144" s="2094" t="s">
        <v>1935</v>
      </c>
      <c r="AC1144" s="2094" t="s">
        <v>1943</v>
      </c>
      <c r="AD1144" s="2093">
        <v>7</v>
      </c>
    </row>
    <row r="1145">
      <c r="A1145" s="2098"/>
      <c r="B1145" s="2100" t="s">
        <v>1837</v>
      </c>
      <c r="C1145" s="2136" t="s">
        <v>1828</v>
      </c>
      <c r="D1145" s="2137">
        <v>811.91</v>
      </c>
      <c r="E1145" s="2138">
        <v>1</v>
      </c>
      <c r="F1145" s="2139">
        <f t="shared" si="1277"/>
      </c>
      <c r="G1145" s="2140">
        <f t="shared" si="1036"/>
      </c>
      <c r="H1145" s="2140">
        <f t="shared" si="129"/>
      </c>
      <c r="I1145" s="2140">
        <f t="shared" si="485"/>
      </c>
      <c r="J1145" s="2140">
        <f t="shared" si="1894"/>
      </c>
      <c r="K1145" s="2141">
        <f t="shared" si="2085"/>
      </c>
      <c r="L1145" s="2141">
        <f t="shared" si="1454"/>
      </c>
      <c r="M1145" s="2147">
        <f t="shared" si="1632"/>
      </c>
      <c r="N1145" s="2147">
        <f t="shared" si="857"/>
      </c>
      <c r="O1145" s="2148">
        <f t="shared" si="1214"/>
      </c>
      <c r="P1145" s="2144">
        <v>0.0109</v>
      </c>
      <c r="Q1145" s="2149">
        <v>104</v>
      </c>
      <c r="R1145" s="2150">
        <f t="shared" si="307"/>
      </c>
      <c r="S1145" s="2148">
        <v>10376</v>
      </c>
      <c r="T1145" s="2148">
        <v>81</v>
      </c>
      <c r="U1145" s="2148">
        <v>25</v>
      </c>
      <c r="V1145" s="2148">
        <v>67</v>
      </c>
      <c r="W1145" s="2148">
        <v>30</v>
      </c>
      <c r="X1145" s="2149">
        <v>3</v>
      </c>
      <c r="Y1145" s="2149">
        <v>0</v>
      </c>
      <c r="Z1145" s="2149">
        <v>9</v>
      </c>
      <c r="AA1145" s="2146">
        <f t="shared" si="663"/>
      </c>
      <c r="AB1145" s="2094" t="s">
        <v>1935</v>
      </c>
      <c r="AC1145" s="2094" t="s">
        <v>1943</v>
      </c>
      <c r="AD1145" s="2093">
        <v>10</v>
      </c>
    </row>
    <row r="1146">
      <c r="A1146" s="2098"/>
      <c r="B1146" s="2086" t="s">
        <v>1832</v>
      </c>
      <c r="C1146" s="2086"/>
      <c r="D1146" s="2151">
        <f>SUM(D1144:D1145)</f>
      </c>
      <c r="E1146" s="2152">
        <f>SUM(E1144:E1145)</f>
      </c>
      <c r="F1146" s="2151">
        <f t="shared" si="1277"/>
      </c>
      <c r="G1146" s="2153">
        <f t="shared" si="1036"/>
      </c>
      <c r="H1146" s="2153">
        <f t="shared" si="129"/>
      </c>
      <c r="I1146" s="2153">
        <f t="shared" si="485"/>
      </c>
      <c r="J1146" s="2153">
        <f t="shared" si="1894"/>
      </c>
      <c r="K1146" s="2154">
        <f t="shared" si="2085"/>
      </c>
      <c r="L1146" s="2154">
        <f t="shared" si="1454"/>
      </c>
      <c r="M1146" s="2154">
        <f t="shared" si="1632"/>
      </c>
      <c r="N1146" s="2154">
        <f t="shared" si="857"/>
      </c>
      <c r="O1146" s="2155">
        <f t="shared" si="1214"/>
      </c>
      <c r="P1146" s="2154">
        <f>AVERAGE(P1144:P1145)</f>
      </c>
      <c r="Q1146" s="2151">
        <f>AVERAGE(Q1144:Q1145)</f>
      </c>
      <c r="R1146" s="2153">
        <f t="shared" si="307"/>
      </c>
      <c r="S1146" s="2155">
        <f>SUM(S1144:S1145)</f>
      </c>
      <c r="T1146" s="2155">
        <f>SUM(T1144:T1145)</f>
      </c>
      <c r="U1146" s="2155">
        <f>SUM(U1144:U1145)</f>
      </c>
      <c r="V1146" s="2155">
        <f>SUM(V1144:V1145)</f>
      </c>
      <c r="W1146" s="2155">
        <f>SUM(W1144:W1145)</f>
      </c>
      <c r="X1146" s="2155">
        <f>SUM(X1144:X1145)</f>
      </c>
      <c r="Y1146" s="2155">
        <f>SUM(Y1144:Y1145)</f>
      </c>
      <c r="Z1146" s="2155">
        <f>SUM(Z1144:Z1145)</f>
      </c>
      <c r="AA1146" s="2156">
        <f t="shared" si="663"/>
      </c>
      <c r="AB1146" s="2121"/>
      <c r="AC1146" s="2121"/>
      <c r="AD1146" s="2122">
        <f>SUM(AD1144:AD1145)</f>
      </c>
    </row>
    <row r="1147">
      <c r="A1147" s="2098"/>
      <c r="B1147" s="2100" t="s">
        <v>1825</v>
      </c>
      <c r="C1147" s="2136" t="s">
        <v>1830</v>
      </c>
      <c r="D1147" s="2137">
        <v>1425.07</v>
      </c>
      <c r="E1147" s="2138">
        <v>2</v>
      </c>
      <c r="F1147" s="2139">
        <f t="shared" si="1277"/>
      </c>
      <c r="G1147" s="2140">
        <f t="shared" si="1036"/>
      </c>
      <c r="H1147" s="2140">
        <f t="shared" si="129"/>
      </c>
      <c r="I1147" s="2140">
        <f t="shared" si="485"/>
      </c>
      <c r="J1147" s="2140">
        <f t="shared" si="1894"/>
      </c>
      <c r="K1147" s="2141">
        <f t="shared" si="2085"/>
      </c>
      <c r="L1147" s="2141">
        <f t="shared" si="1454"/>
      </c>
      <c r="M1147" s="2141">
        <f t="shared" si="1632"/>
      </c>
      <c r="N1147" s="2141">
        <f t="shared" si="857"/>
      </c>
      <c r="O1147" s="2143">
        <f t="shared" si="1214"/>
      </c>
      <c r="P1147" s="2144">
        <v>0.0161</v>
      </c>
      <c r="Q1147" s="2145">
        <v>112</v>
      </c>
      <c r="R1147" s="2140">
        <f t="shared" si="307"/>
      </c>
      <c r="S1147" s="2143">
        <v>16721</v>
      </c>
      <c r="T1147" s="2143">
        <v>130</v>
      </c>
      <c r="U1147" s="2143">
        <v>38</v>
      </c>
      <c r="V1147" s="2143">
        <v>103</v>
      </c>
      <c r="W1147" s="2143">
        <v>39</v>
      </c>
      <c r="X1147" s="2143">
        <v>3</v>
      </c>
      <c r="Y1147" s="2143">
        <v>1</v>
      </c>
      <c r="Z1147" s="2145">
        <v>9</v>
      </c>
      <c r="AA1147" s="2146">
        <f t="shared" si="663"/>
      </c>
      <c r="AB1147" s="2094" t="s">
        <v>1935</v>
      </c>
      <c r="AC1147" s="2094" t="s">
        <v>1943</v>
      </c>
      <c r="AD1147" s="2093">
        <v>15</v>
      </c>
    </row>
    <row r="1148">
      <c r="A1148" s="2098"/>
      <c r="B1148" s="2100" t="s">
        <v>1825</v>
      </c>
      <c r="C1148" s="2136" t="s">
        <v>1831</v>
      </c>
      <c r="D1148" s="2137">
        <v>1274.93</v>
      </c>
      <c r="E1148" s="2138">
        <v>0</v>
      </c>
      <c r="F1148" s="2139">
        <f t="shared" si="1277"/>
      </c>
      <c r="G1148" s="2140">
        <f t="shared" si="1036"/>
      </c>
      <c r="H1148" s="2140">
        <f t="shared" si="129"/>
      </c>
      <c r="I1148" s="2140">
        <f t="shared" si="485"/>
      </c>
      <c r="J1148" s="2140">
        <f t="shared" si="1894"/>
      </c>
      <c r="K1148" s="2141">
        <f t="shared" si="2085"/>
      </c>
      <c r="L1148" s="2141">
        <f t="shared" si="1454"/>
      </c>
      <c r="M1148" s="2141">
        <f t="shared" si="1632"/>
      </c>
      <c r="N1148" s="2141">
        <f t="shared" si="857"/>
      </c>
      <c r="O1148" s="2143">
        <f t="shared" si="1214"/>
      </c>
      <c r="P1148" s="2144">
        <v>0.0111</v>
      </c>
      <c r="Q1148" s="2145">
        <v>108</v>
      </c>
      <c r="R1148" s="2140">
        <f t="shared" si="307"/>
      </c>
      <c r="S1148" s="2143">
        <v>17156</v>
      </c>
      <c r="T1148" s="2143">
        <v>133</v>
      </c>
      <c r="U1148" s="2143">
        <v>29</v>
      </c>
      <c r="V1148" s="2143">
        <v>121</v>
      </c>
      <c r="W1148" s="2143">
        <v>19</v>
      </c>
      <c r="X1148" s="2143">
        <v>0</v>
      </c>
      <c r="Y1148" s="2143">
        <v>0</v>
      </c>
      <c r="Z1148" s="2145">
        <v>12</v>
      </c>
      <c r="AA1148" s="2146">
        <f t="shared" si="663"/>
      </c>
      <c r="AB1148" s="2094" t="s">
        <v>1935</v>
      </c>
      <c r="AC1148" s="2094" t="s">
        <v>1943</v>
      </c>
      <c r="AD1148" s="2093">
        <v>8</v>
      </c>
    </row>
    <row r="1149">
      <c r="A1149" s="2098"/>
      <c r="B1149" s="2086" t="s">
        <v>1832</v>
      </c>
      <c r="C1149" s="2086"/>
      <c r="D1149" s="2151">
        <f>SUM(D1147:D1148)</f>
      </c>
      <c r="E1149" s="2151">
        <f>SUM(E1147:E1148)</f>
      </c>
      <c r="F1149" s="2151">
        <f t="shared" si="1277"/>
      </c>
      <c r="G1149" s="2153">
        <f t="shared" si="1036"/>
      </c>
      <c r="H1149" s="2153">
        <f t="shared" si="129"/>
      </c>
      <c r="I1149" s="2153">
        <f t="shared" si="485"/>
      </c>
      <c r="J1149" s="2153">
        <f t="shared" si="1894"/>
      </c>
      <c r="K1149" s="2154">
        <f t="shared" si="2085"/>
      </c>
      <c r="L1149" s="2154">
        <f t="shared" si="1454"/>
      </c>
      <c r="M1149" s="2154">
        <f t="shared" si="1632"/>
      </c>
      <c r="N1149" s="2154">
        <f t="shared" si="857"/>
      </c>
      <c r="O1149" s="2155">
        <f t="shared" si="1214"/>
      </c>
      <c r="P1149" s="2154">
        <f>AVERAGE(P1147:P1148)</f>
      </c>
      <c r="Q1149" s="2151">
        <f>AVERAGE(Q1147:Q1148)</f>
      </c>
      <c r="R1149" s="2151">
        <f t="shared" si="307"/>
      </c>
      <c r="S1149" s="2155">
        <f>SUM(S1147:S1148)</f>
      </c>
      <c r="T1149" s="2155">
        <f>SUM(T1147:T1148)</f>
      </c>
      <c r="U1149" s="2155">
        <f>SUM(U1147:U1148)</f>
      </c>
      <c r="V1149" s="2155">
        <f>SUM(V1147:V1148)</f>
      </c>
      <c r="W1149" s="2155">
        <f>SUM(W1147:W1148)</f>
      </c>
      <c r="X1149" s="2155">
        <f>SUM(X1147:X1148)</f>
      </c>
      <c r="Y1149" s="2155">
        <f>SUM(Y1147:Y1148)</f>
      </c>
      <c r="Z1149" s="2155">
        <f>SUM(Z1147:Z1148)</f>
      </c>
      <c r="AA1149" s="2156">
        <f t="shared" si="663"/>
      </c>
      <c r="AB1149" s="2121"/>
      <c r="AC1149" s="2121"/>
      <c r="AD1149" s="2122">
        <f>SUM(AD1147:AD1148)</f>
      </c>
    </row>
    <row r="1150">
      <c r="A1150" s="2098"/>
      <c r="B1150" s="2095" t="s">
        <v>1833</v>
      </c>
      <c r="C1150" s="2095"/>
      <c r="D1150" s="2051">
        <f>D1149+D1146</f>
      </c>
      <c r="E1150" s="2051">
        <f>E1149+E1146</f>
      </c>
      <c r="F1150" s="2051">
        <f t="shared" si="1277"/>
      </c>
      <c r="G1150" s="2046">
        <f t="shared" si="1036"/>
      </c>
      <c r="H1150" s="2046">
        <f t="shared" si="129"/>
      </c>
      <c r="I1150" s="2046">
        <f t="shared" si="485"/>
      </c>
      <c r="J1150" s="2046">
        <f t="shared" si="1894"/>
      </c>
      <c r="K1150" s="2047">
        <f t="shared" si="2085"/>
      </c>
      <c r="L1150" s="2047">
        <f t="shared" si="1454"/>
      </c>
      <c r="M1150" s="2047">
        <f t="shared" si="1632"/>
      </c>
      <c r="N1150" s="2047">
        <f t="shared" si="857"/>
      </c>
      <c r="O1150" s="2048">
        <f t="shared" si="1214"/>
      </c>
      <c r="P1150" s="2157">
        <f>(P1149+P1146)/2</f>
      </c>
      <c r="Q1150" s="2048">
        <f>(Q1149+Q1146)/2</f>
      </c>
      <c r="R1150" s="2051">
        <f>(R1149+R1146)/2</f>
      </c>
      <c r="S1150" s="2048">
        <f>S1149+S1146</f>
      </c>
      <c r="T1150" s="2048">
        <f>T1149+T1146</f>
      </c>
      <c r="U1150" s="2048">
        <f>U1149+U1146</f>
      </c>
      <c r="V1150" s="2048">
        <f>V1149+V1146</f>
      </c>
      <c r="W1150" s="2048">
        <f>W1149+W1146</f>
      </c>
      <c r="X1150" s="2048">
        <f>X1149+X1146</f>
      </c>
      <c r="Y1150" s="2048">
        <f>Y1149+Y1146</f>
      </c>
      <c r="Z1150" s="2048">
        <f>Z1149+Z1146</f>
      </c>
      <c r="AA1150" s="2158">
        <f t="shared" si="663"/>
      </c>
      <c r="AB1150" s="2126"/>
      <c r="AC1150" s="2126"/>
      <c r="AD1150" s="2104">
        <f>AD1146+AD1149</f>
      </c>
    </row>
    <row r="1151">
      <c r="A1151" s="2105" t="s">
        <v>1834</v>
      </c>
      <c r="B1151" s="2105" t="s">
        <v>1792</v>
      </c>
      <c r="C1151" s="2105"/>
      <c r="D1151" s="2106" t="s">
        <v>1793</v>
      </c>
      <c r="E1151" s="2106"/>
      <c r="F1151" s="2106"/>
      <c r="G1151" s="2106"/>
      <c r="H1151" s="2106"/>
      <c r="I1151" s="2106"/>
      <c r="J1151" s="2107" t="s">
        <v>1794</v>
      </c>
      <c r="K1151" s="2107"/>
      <c r="L1151" s="2107"/>
      <c r="M1151" s="2107"/>
      <c r="N1151" s="2107"/>
      <c r="O1151" s="2107"/>
      <c r="P1151" s="2107"/>
      <c r="Q1151" s="2107"/>
      <c r="R1151" s="2107"/>
      <c r="S1151" s="2107"/>
      <c r="T1151" s="2107"/>
      <c r="U1151" s="2107"/>
      <c r="V1151" s="2107"/>
      <c r="W1151" s="2107"/>
      <c r="X1151" s="2107"/>
      <c r="Y1151" s="2107"/>
      <c r="Z1151" s="2107"/>
      <c r="AA1151" s="2107"/>
      <c r="AB1151" s="2107"/>
      <c r="AC1151" s="2107"/>
      <c r="AD1151" s="2108"/>
    </row>
    <row r="1152">
      <c r="A1152" s="2105"/>
      <c r="B1152" s="2129" t="s">
        <v>1795</v>
      </c>
      <c r="C1152" s="2129" t="s">
        <v>1796</v>
      </c>
      <c r="D1152" s="2130" t="s">
        <v>1797</v>
      </c>
      <c r="E1152" s="2131" t="s">
        <v>1798</v>
      </c>
      <c r="F1152" s="2130" t="s">
        <v>1799</v>
      </c>
      <c r="G1152" s="2132" t="s">
        <v>1800</v>
      </c>
      <c r="H1152" s="2132" t="s">
        <v>1801</v>
      </c>
      <c r="I1152" s="2132" t="s">
        <v>1802</v>
      </c>
      <c r="J1152" s="2133" t="s">
        <v>1803</v>
      </c>
      <c r="K1152" s="2134" t="s">
        <v>1804</v>
      </c>
      <c r="L1152" s="2134" t="s">
        <v>1805</v>
      </c>
      <c r="M1152" s="2134" t="s">
        <v>1806</v>
      </c>
      <c r="N1152" s="2134" t="s">
        <v>1807</v>
      </c>
      <c r="O1152" s="2135" t="s">
        <v>1808</v>
      </c>
      <c r="P1152" s="2134" t="s">
        <v>1809</v>
      </c>
      <c r="Q1152" s="2135" t="s">
        <v>1810</v>
      </c>
      <c r="R1152" s="2133" t="s">
        <v>1811</v>
      </c>
      <c r="S1152" s="2135" t="s">
        <v>1812</v>
      </c>
      <c r="T1152" s="2135" t="s">
        <v>1813</v>
      </c>
      <c r="U1152" s="2135" t="s">
        <v>1814</v>
      </c>
      <c r="V1152" s="2135" t="s">
        <v>1815</v>
      </c>
      <c r="W1152" s="2135" t="s">
        <v>1816</v>
      </c>
      <c r="X1152" s="2135" t="s">
        <v>1817</v>
      </c>
      <c r="Y1152" s="2135" t="s">
        <v>1818</v>
      </c>
      <c r="Z1152" s="2135" t="s">
        <v>1819</v>
      </c>
      <c r="AA1152" s="2107" t="s">
        <v>1820</v>
      </c>
      <c r="AB1152" s="2112" t="s">
        <v>1821</v>
      </c>
      <c r="AC1152" s="2112" t="s">
        <v>1822</v>
      </c>
      <c r="AD1152" s="2108" t="s">
        <v>1823</v>
      </c>
    </row>
    <row r="1153">
      <c r="A1153" s="2098" t="s">
        <v>1985</v>
      </c>
      <c r="B1153" s="2100" t="s">
        <v>1825</v>
      </c>
      <c r="C1153" s="2136" t="s">
        <v>1830</v>
      </c>
      <c r="D1153" s="2137">
        <v>1302.52</v>
      </c>
      <c r="E1153" s="2138">
        <v>0</v>
      </c>
      <c r="F1153" s="2139">
        <f t="shared" ref="F1153:F1156" si="1278">E1153*2000</f>
      </c>
      <c r="G1153" s="2140">
        <f t="shared" ref="G1153:G1156" si="1037">F1153/D1153</f>
      </c>
      <c r="H1153" s="2140">
        <f t="shared" ref="H1153:H1156" si="130">D1153/E1153</f>
      </c>
      <c r="I1153" s="2140">
        <f t="shared" ref="I1153:I1156" si="486">F1153/E1153</f>
      </c>
      <c r="J1153" s="2140">
        <f t="shared" ref="J1153:J1156" si="1895">D1153/T1153</f>
      </c>
      <c r="K1153" s="2141">
        <f t="shared" ref="K1153:K1156" si="2086">O1153/S1153*1</f>
      </c>
      <c r="L1153" s="2141">
        <f t="shared" ref="L1153:L1156" si="1455">T1153/S1153</f>
      </c>
      <c r="M1153" s="2141">
        <f t="shared" ref="M1153:M1156" si="1633">V1153/S1153</f>
      </c>
      <c r="N1153" s="2141">
        <f t="shared" ref="N1153:N1156" si="858">W1153/V1153</f>
      </c>
      <c r="O1153" s="2143">
        <f t="shared" ref="O1153:O1156" si="1215">U1153/P1153</f>
      </c>
      <c r="P1153" s="2144">
        <v>0.0089</v>
      </c>
      <c r="Q1153" s="2145">
        <v>83</v>
      </c>
      <c r="R1153" s="2140">
        <f t="shared" ref="R1153:R1155" si="308">(D1153/S1153)*1000</f>
      </c>
      <c r="S1153" s="2143">
        <v>18190</v>
      </c>
      <c r="T1153" s="2143">
        <v>188</v>
      </c>
      <c r="U1153" s="2143">
        <v>36</v>
      </c>
      <c r="V1153" s="2143">
        <v>192</v>
      </c>
      <c r="W1153" s="2143">
        <v>48</v>
      </c>
      <c r="X1153" s="2143">
        <v>3</v>
      </c>
      <c r="Y1153" s="2143">
        <v>0</v>
      </c>
      <c r="Z1153" s="2145">
        <v>13</v>
      </c>
      <c r="AA1153" s="2146">
        <f t="shared" ref="AA1153:AA1155" si="664">AD1153*1000/D1153</f>
      </c>
      <c r="AB1153" s="2094" t="s">
        <v>1935</v>
      </c>
      <c r="AC1153" s="2094" t="s">
        <v>1943</v>
      </c>
      <c r="AD1153" s="2093">
        <v>20</v>
      </c>
    </row>
    <row r="1154">
      <c r="A1154" s="2098"/>
      <c r="B1154" s="2100" t="s">
        <v>1825</v>
      </c>
      <c r="C1154" s="2136" t="s">
        <v>1831</v>
      </c>
      <c r="D1154" s="2137">
        <v>1180.63</v>
      </c>
      <c r="E1154" s="2138">
        <v>0</v>
      </c>
      <c r="F1154" s="2139">
        <f t="shared" si="1278"/>
      </c>
      <c r="G1154" s="2140">
        <f t="shared" si="1037"/>
      </c>
      <c r="H1154" s="2140">
        <f t="shared" si="130"/>
      </c>
      <c r="I1154" s="2140">
        <f t="shared" si="486"/>
      </c>
      <c r="J1154" s="2140">
        <f t="shared" si="1895"/>
      </c>
      <c r="K1154" s="2141">
        <f t="shared" si="2086"/>
      </c>
      <c r="L1154" s="2141">
        <f t="shared" si="1455"/>
      </c>
      <c r="M1154" s="2141">
        <f t="shared" si="1633"/>
      </c>
      <c r="N1154" s="2141">
        <f t="shared" si="858"/>
      </c>
      <c r="O1154" s="2143">
        <f t="shared" si="1215"/>
      </c>
      <c r="P1154" s="2144">
        <v>0.0114</v>
      </c>
      <c r="Q1154" s="2145">
        <v>99</v>
      </c>
      <c r="R1154" s="2140">
        <f t="shared" si="308"/>
      </c>
      <c r="S1154" s="2143">
        <v>15313</v>
      </c>
      <c r="T1154" s="2143">
        <v>147</v>
      </c>
      <c r="U1154" s="2143">
        <v>42</v>
      </c>
      <c r="V1154" s="2143">
        <v>135</v>
      </c>
      <c r="W1154" s="2143">
        <v>22</v>
      </c>
      <c r="X1154" s="2143">
        <v>2</v>
      </c>
      <c r="Y1154" s="2143">
        <v>0</v>
      </c>
      <c r="Z1154" s="2145">
        <v>8</v>
      </c>
      <c r="AA1154" s="2146">
        <f t="shared" si="664"/>
      </c>
      <c r="AB1154" s="2094" t="s">
        <v>1935</v>
      </c>
      <c r="AC1154" s="2094" t="s">
        <v>1943</v>
      </c>
      <c r="AD1154" s="2093">
        <v>9</v>
      </c>
    </row>
    <row r="1155">
      <c r="A1155" s="2098"/>
      <c r="B1155" s="2086" t="s">
        <v>1832</v>
      </c>
      <c r="C1155" s="2086"/>
      <c r="D1155" s="2151">
        <f>SUM(D1153:D1154)</f>
      </c>
      <c r="E1155" s="2151">
        <f>SUM(E1153:E1154)</f>
      </c>
      <c r="F1155" s="2151">
        <f t="shared" si="1278"/>
      </c>
      <c r="G1155" s="2153">
        <f t="shared" si="1037"/>
      </c>
      <c r="H1155" s="2153">
        <f t="shared" si="130"/>
      </c>
      <c r="I1155" s="2153">
        <f t="shared" si="486"/>
      </c>
      <c r="J1155" s="2153">
        <f t="shared" si="1895"/>
      </c>
      <c r="K1155" s="2154">
        <f t="shared" si="2086"/>
      </c>
      <c r="L1155" s="2154">
        <f t="shared" si="1455"/>
      </c>
      <c r="M1155" s="2154">
        <f t="shared" si="1633"/>
      </c>
      <c r="N1155" s="2154">
        <f t="shared" si="858"/>
      </c>
      <c r="O1155" s="2155">
        <f t="shared" si="1215"/>
      </c>
      <c r="P1155" s="2154">
        <f>AVERAGE(P1153:P1154)</f>
      </c>
      <c r="Q1155" s="2151">
        <f>AVERAGE(Q1153:Q1154)</f>
      </c>
      <c r="R1155" s="2151">
        <f t="shared" si="308"/>
      </c>
      <c r="S1155" s="2155">
        <f>SUM(S1153:S1154)</f>
      </c>
      <c r="T1155" s="2155">
        <f>SUM(T1153:T1154)</f>
      </c>
      <c r="U1155" s="2155">
        <f>SUM(U1153:U1154)</f>
      </c>
      <c r="V1155" s="2155">
        <f>SUM(V1153:V1154)</f>
      </c>
      <c r="W1155" s="2155">
        <f>SUM(W1153:W1154)</f>
      </c>
      <c r="X1155" s="2155">
        <f>SUM(X1153:X1154)</f>
      </c>
      <c r="Y1155" s="2155">
        <f>SUM(Y1153:Y1154)</f>
      </c>
      <c r="Z1155" s="2155">
        <f>SUM(Z1153:Z1154)</f>
      </c>
      <c r="AA1155" s="2156">
        <f t="shared" si="664"/>
      </c>
      <c r="AB1155" s="2121"/>
      <c r="AC1155" s="2121"/>
      <c r="AD1155" s="2122">
        <f>SUM(AD1153:AD1154)</f>
      </c>
    </row>
    <row r="1156">
      <c r="A1156" s="2098"/>
      <c r="B1156" s="2095" t="s">
        <v>1833</v>
      </c>
      <c r="C1156" s="2095"/>
      <c r="D1156" s="2051">
        <f>D1155</f>
      </c>
      <c r="E1156" s="2051">
        <f>E1155</f>
      </c>
      <c r="F1156" s="2051">
        <f t="shared" si="1278"/>
      </c>
      <c r="G1156" s="2046">
        <f t="shared" si="1037"/>
      </c>
      <c r="H1156" s="2046">
        <f t="shared" si="130"/>
      </c>
      <c r="I1156" s="2046">
        <f t="shared" si="486"/>
      </c>
      <c r="J1156" s="2046">
        <f t="shared" si="1895"/>
      </c>
      <c r="K1156" s="2047">
        <f t="shared" si="2086"/>
      </c>
      <c r="L1156" s="2047">
        <f t="shared" si="1455"/>
      </c>
      <c r="M1156" s="2047">
        <f t="shared" si="1633"/>
      </c>
      <c r="N1156" s="2047">
        <f t="shared" si="858"/>
      </c>
      <c r="O1156" s="2048">
        <f t="shared" si="1215"/>
      </c>
      <c r="P1156" s="2157">
        <f>P1155</f>
      </c>
      <c r="Q1156" s="2157">
        <f>Q1155</f>
      </c>
      <c r="R1156" s="2157">
        <f>R1155</f>
      </c>
      <c r="S1156" s="2048">
        <f>S1155</f>
      </c>
      <c r="T1156" s="2048">
        <f>T1155</f>
      </c>
      <c r="U1156" s="2048">
        <f>U1155</f>
      </c>
      <c r="V1156" s="2048">
        <f>V1155</f>
      </c>
      <c r="W1156" s="2048">
        <f>W1155</f>
      </c>
      <c r="X1156" s="2048">
        <f>X1155</f>
      </c>
      <c r="Y1156" s="2048">
        <f>Y1155</f>
      </c>
      <c r="Z1156" s="2048">
        <f>Z1155</f>
      </c>
      <c r="AA1156" s="2048">
        <f>AA1155</f>
      </c>
      <c r="AB1156" s="2126"/>
      <c r="AC1156" s="2126"/>
      <c r="AD1156" s="2048">
        <f>AD1155</f>
      </c>
    </row>
    <row r="1157">
      <c r="A1157" s="2105" t="s">
        <v>1834</v>
      </c>
      <c r="B1157" s="2105" t="s">
        <v>1792</v>
      </c>
      <c r="C1157" s="2105"/>
      <c r="D1157" s="2106" t="s">
        <v>1793</v>
      </c>
      <c r="E1157" s="2106"/>
      <c r="F1157" s="2106"/>
      <c r="G1157" s="2106"/>
      <c r="H1157" s="2106"/>
      <c r="I1157" s="2106"/>
      <c r="J1157" s="2107" t="s">
        <v>1794</v>
      </c>
      <c r="K1157" s="2107"/>
      <c r="L1157" s="2107"/>
      <c r="M1157" s="2107"/>
      <c r="N1157" s="2107"/>
      <c r="O1157" s="2107"/>
      <c r="P1157" s="2107"/>
      <c r="Q1157" s="2107"/>
      <c r="R1157" s="2107"/>
      <c r="S1157" s="2107"/>
      <c r="T1157" s="2107"/>
      <c r="U1157" s="2107"/>
      <c r="V1157" s="2107"/>
      <c r="W1157" s="2107"/>
      <c r="X1157" s="2107"/>
      <c r="Y1157" s="2107"/>
      <c r="Z1157" s="2107"/>
      <c r="AA1157" s="2107"/>
      <c r="AB1157" s="2107"/>
      <c r="AC1157" s="2107"/>
      <c r="AD1157" s="2108"/>
    </row>
    <row r="1158">
      <c r="A1158" s="2105"/>
      <c r="B1158" s="2129" t="s">
        <v>1795</v>
      </c>
      <c r="C1158" s="2129" t="s">
        <v>1796</v>
      </c>
      <c r="D1158" s="2130" t="s">
        <v>1797</v>
      </c>
      <c r="E1158" s="2131" t="s">
        <v>1798</v>
      </c>
      <c r="F1158" s="2130" t="s">
        <v>1799</v>
      </c>
      <c r="G1158" s="2132" t="s">
        <v>1800</v>
      </c>
      <c r="H1158" s="2132" t="s">
        <v>1801</v>
      </c>
      <c r="I1158" s="2132" t="s">
        <v>1802</v>
      </c>
      <c r="J1158" s="2133" t="s">
        <v>1803</v>
      </c>
      <c r="K1158" s="2134" t="s">
        <v>1804</v>
      </c>
      <c r="L1158" s="2134" t="s">
        <v>1805</v>
      </c>
      <c r="M1158" s="2134" t="s">
        <v>1806</v>
      </c>
      <c r="N1158" s="2134" t="s">
        <v>1807</v>
      </c>
      <c r="O1158" s="2135" t="s">
        <v>1808</v>
      </c>
      <c r="P1158" s="2134" t="s">
        <v>1809</v>
      </c>
      <c r="Q1158" s="2135" t="s">
        <v>1810</v>
      </c>
      <c r="R1158" s="2133" t="s">
        <v>1811</v>
      </c>
      <c r="S1158" s="2135" t="s">
        <v>1812</v>
      </c>
      <c r="T1158" s="2135" t="s">
        <v>1813</v>
      </c>
      <c r="U1158" s="2135" t="s">
        <v>1814</v>
      </c>
      <c r="V1158" s="2135" t="s">
        <v>1815</v>
      </c>
      <c r="W1158" s="2135" t="s">
        <v>1816</v>
      </c>
      <c r="X1158" s="2135" t="s">
        <v>1817</v>
      </c>
      <c r="Y1158" s="2135" t="s">
        <v>1818</v>
      </c>
      <c r="Z1158" s="2135" t="s">
        <v>1819</v>
      </c>
      <c r="AA1158" s="2107" t="s">
        <v>1820</v>
      </c>
      <c r="AB1158" s="2112" t="s">
        <v>1821</v>
      </c>
      <c r="AC1158" s="2112" t="s">
        <v>1822</v>
      </c>
      <c r="AD1158" s="2108" t="s">
        <v>1823</v>
      </c>
    </row>
    <row r="1159">
      <c r="A1159" s="2098" t="s">
        <v>1986</v>
      </c>
      <c r="B1159" s="2100" t="s">
        <v>1829</v>
      </c>
      <c r="C1159" s="2100" t="s">
        <v>1826</v>
      </c>
      <c r="D1159" s="2137">
        <v>1289.53</v>
      </c>
      <c r="E1159" s="2138">
        <v>0</v>
      </c>
      <c r="F1159" s="2139">
        <f t="shared" ref="F1159:F1162" si="1279">E1159*2000</f>
      </c>
      <c r="G1159" s="2140">
        <f t="shared" ref="G1159:G1162" si="1038">F1159/D1159</f>
      </c>
      <c r="H1159" s="2140">
        <f t="shared" ref="H1159:H1162" si="131">D1159/E1159</f>
      </c>
      <c r="I1159" s="2140">
        <f t="shared" ref="I1159:I1162" si="487">F1159/E1159</f>
      </c>
      <c r="J1159" s="2140">
        <f t="shared" ref="J1159:J1162" si="1896">D1159/T1159</f>
      </c>
      <c r="K1159" s="2141">
        <f t="shared" ref="K1159:K1162" si="2087">O1159/S1159*1</f>
      </c>
      <c r="L1159" s="2141">
        <f t="shared" ref="L1159:L1162" si="1456">T1159/S1159</f>
      </c>
      <c r="M1159" s="2141">
        <f t="shared" ref="M1159:M1162" si="1634">V1159/S1159</f>
      </c>
      <c r="N1159" s="2141">
        <f t="shared" ref="N1159:N1162" si="859">W1159/V1159</f>
      </c>
      <c r="O1159" s="2143">
        <f t="shared" ref="O1159:O1162" si="1216">U1159/P1159</f>
      </c>
      <c r="P1159" s="2144">
        <v>0.0107</v>
      </c>
      <c r="Q1159" s="2145">
        <v>49</v>
      </c>
      <c r="R1159" s="2140">
        <f t="shared" ref="R1159:R1161" si="309">(D1159/S1159)*1000</f>
      </c>
      <c r="S1159" s="2143">
        <v>14998</v>
      </c>
      <c r="T1159" s="2143">
        <v>150</v>
      </c>
      <c r="U1159" s="2143">
        <v>36</v>
      </c>
      <c r="V1159" s="2143">
        <v>143</v>
      </c>
      <c r="W1159" s="2143">
        <v>11</v>
      </c>
      <c r="X1159" s="2143">
        <v>1</v>
      </c>
      <c r="Y1159" s="2143">
        <v>0</v>
      </c>
      <c r="Z1159" s="2145">
        <v>15</v>
      </c>
      <c r="AA1159" s="2146">
        <f t="shared" ref="AA1159:AA1161" si="665">AD1159*1000/D1159</f>
      </c>
      <c r="AB1159" s="2094" t="s">
        <v>1935</v>
      </c>
      <c r="AC1159" s="2094" t="s">
        <v>1943</v>
      </c>
      <c r="AD1159" s="2093">
        <v>5</v>
      </c>
    </row>
    <row r="1160">
      <c r="A1160" s="2098"/>
      <c r="B1160" s="2100" t="s">
        <v>1829</v>
      </c>
      <c r="C1160" s="2100" t="s">
        <v>1828</v>
      </c>
      <c r="D1160" s="2137">
        <v>1252.68</v>
      </c>
      <c r="E1160" s="2138">
        <v>1</v>
      </c>
      <c r="F1160" s="2139">
        <f t="shared" si="1279"/>
      </c>
      <c r="G1160" s="2140">
        <f t="shared" si="1038"/>
      </c>
      <c r="H1160" s="2140">
        <f t="shared" si="131"/>
      </c>
      <c r="I1160" s="2140">
        <f t="shared" si="487"/>
      </c>
      <c r="J1160" s="2140">
        <f t="shared" si="1896"/>
      </c>
      <c r="K1160" s="2141">
        <f t="shared" si="2087"/>
      </c>
      <c r="L1160" s="2141">
        <f t="shared" si="1456"/>
      </c>
      <c r="M1160" s="2141">
        <f t="shared" si="1634"/>
      </c>
      <c r="N1160" s="2141">
        <f t="shared" si="859"/>
      </c>
      <c r="O1160" s="2143">
        <f t="shared" si="1216"/>
      </c>
      <c r="P1160" s="2144">
        <v>0.0101</v>
      </c>
      <c r="Q1160" s="2145">
        <v>44</v>
      </c>
      <c r="R1160" s="2140">
        <f t="shared" si="309"/>
      </c>
      <c r="S1160" s="2143">
        <v>13302</v>
      </c>
      <c r="T1160" s="2143">
        <v>144</v>
      </c>
      <c r="U1160" s="2143">
        <v>38</v>
      </c>
      <c r="V1160" s="2143">
        <v>139</v>
      </c>
      <c r="W1160" s="2143">
        <v>28</v>
      </c>
      <c r="X1160" s="2143">
        <v>3</v>
      </c>
      <c r="Y1160" s="2143">
        <v>0</v>
      </c>
      <c r="Z1160" s="2145">
        <v>14</v>
      </c>
      <c r="AA1160" s="2146">
        <f t="shared" si="665"/>
      </c>
      <c r="AB1160" s="2094" t="s">
        <v>1935</v>
      </c>
      <c r="AC1160" s="2094" t="s">
        <v>1943</v>
      </c>
      <c r="AD1160" s="2093">
        <v>6</v>
      </c>
    </row>
    <row r="1161">
      <c r="A1161" s="2098"/>
      <c r="B1161" s="2086" t="s">
        <v>1832</v>
      </c>
      <c r="C1161" s="2086"/>
      <c r="D1161" s="2151">
        <f>SUM(D1159:D1160)</f>
      </c>
      <c r="E1161" s="2151">
        <f>SUM(E1159:E1160)</f>
      </c>
      <c r="F1161" s="2151">
        <f t="shared" si="1279"/>
      </c>
      <c r="G1161" s="2153">
        <f t="shared" si="1038"/>
      </c>
      <c r="H1161" s="2153">
        <f t="shared" si="131"/>
      </c>
      <c r="I1161" s="2153">
        <f t="shared" si="487"/>
      </c>
      <c r="J1161" s="2153">
        <f t="shared" si="1896"/>
      </c>
      <c r="K1161" s="2154">
        <f t="shared" si="2087"/>
      </c>
      <c r="L1161" s="2154">
        <f t="shared" si="1456"/>
      </c>
      <c r="M1161" s="2154">
        <f t="shared" si="1634"/>
      </c>
      <c r="N1161" s="2154">
        <f t="shared" si="859"/>
      </c>
      <c r="O1161" s="2155">
        <f t="shared" si="1216"/>
      </c>
      <c r="P1161" s="2154">
        <f>AVERAGE(P1159:P1160)</f>
      </c>
      <c r="Q1161" s="2151">
        <f>AVERAGE(Q1159:Q1160)</f>
      </c>
      <c r="R1161" s="2151">
        <f t="shared" si="309"/>
      </c>
      <c r="S1161" s="2155">
        <f>SUM(S1159:S1160)</f>
      </c>
      <c r="T1161" s="2155">
        <f>SUM(T1159:T1160)</f>
      </c>
      <c r="U1161" s="2155">
        <f>SUM(U1159:U1160)</f>
      </c>
      <c r="V1161" s="2155">
        <f>SUM(V1159:V1160)</f>
      </c>
      <c r="W1161" s="2155">
        <f>SUM(W1159:W1160)</f>
      </c>
      <c r="X1161" s="2155">
        <f>SUM(X1159:X1160)</f>
      </c>
      <c r="Y1161" s="2155">
        <f>SUM(Y1159:Y1160)</f>
      </c>
      <c r="Z1161" s="2155">
        <f>SUM(Z1159:Z1160)</f>
      </c>
      <c r="AA1161" s="2156">
        <f t="shared" si="665"/>
      </c>
      <c r="AB1161" s="2121"/>
      <c r="AC1161" s="2121"/>
      <c r="AD1161" s="2122">
        <f>SUM(AD1159:AD1160)</f>
      </c>
    </row>
    <row r="1162">
      <c r="A1162" s="2098"/>
      <c r="B1162" s="2095" t="s">
        <v>1833</v>
      </c>
      <c r="C1162" s="2095"/>
      <c r="D1162" s="2051">
        <f>D1161</f>
      </c>
      <c r="E1162" s="2051">
        <f>E1161</f>
      </c>
      <c r="F1162" s="2051">
        <f t="shared" si="1279"/>
      </c>
      <c r="G1162" s="2046">
        <f t="shared" si="1038"/>
      </c>
      <c r="H1162" s="2046">
        <f t="shared" si="131"/>
      </c>
      <c r="I1162" s="2046">
        <f t="shared" si="487"/>
      </c>
      <c r="J1162" s="2046">
        <f t="shared" si="1896"/>
      </c>
      <c r="K1162" s="2047">
        <f t="shared" si="2087"/>
      </c>
      <c r="L1162" s="2047">
        <f t="shared" si="1456"/>
      </c>
      <c r="M1162" s="2047">
        <f t="shared" si="1634"/>
      </c>
      <c r="N1162" s="2047">
        <f t="shared" si="859"/>
      </c>
      <c r="O1162" s="2048">
        <f t="shared" si="1216"/>
      </c>
      <c r="P1162" s="2157">
        <f>P1161</f>
      </c>
      <c r="Q1162" s="2157">
        <f>Q1161</f>
      </c>
      <c r="R1162" s="2157">
        <f>R1161</f>
      </c>
      <c r="S1162" s="2048">
        <f>S1161</f>
      </c>
      <c r="T1162" s="2048">
        <f>T1161</f>
      </c>
      <c r="U1162" s="2048">
        <f>U1161</f>
      </c>
      <c r="V1162" s="2048">
        <f>V1161</f>
      </c>
      <c r="W1162" s="2048">
        <f>W1161</f>
      </c>
      <c r="X1162" s="2048">
        <f>X1161</f>
      </c>
      <c r="Y1162" s="2048">
        <f>Y1161</f>
      </c>
      <c r="Z1162" s="2048">
        <f>Z1161</f>
      </c>
      <c r="AA1162" s="2048">
        <f>AA1161</f>
      </c>
      <c r="AB1162" s="2126"/>
      <c r="AC1162" s="2126"/>
      <c r="AD1162" s="2048">
        <f>AD1161</f>
      </c>
    </row>
    <row r="1163">
      <c r="A1163" s="2105" t="s">
        <v>1834</v>
      </c>
      <c r="B1163" s="2105" t="s">
        <v>1792</v>
      </c>
      <c r="C1163" s="2105"/>
      <c r="D1163" s="2106" t="s">
        <v>1793</v>
      </c>
      <c r="E1163" s="2106"/>
      <c r="F1163" s="2106"/>
      <c r="G1163" s="2106"/>
      <c r="H1163" s="2106"/>
      <c r="I1163" s="2106"/>
      <c r="J1163" s="2107" t="s">
        <v>1794</v>
      </c>
      <c r="K1163" s="2107"/>
      <c r="L1163" s="2107"/>
      <c r="M1163" s="2107"/>
      <c r="N1163" s="2107"/>
      <c r="O1163" s="2107"/>
      <c r="P1163" s="2107"/>
      <c r="Q1163" s="2107"/>
      <c r="R1163" s="2107"/>
      <c r="S1163" s="2107"/>
      <c r="T1163" s="2107"/>
      <c r="U1163" s="2107"/>
      <c r="V1163" s="2107"/>
      <c r="W1163" s="2107"/>
      <c r="X1163" s="2107"/>
      <c r="Y1163" s="2107"/>
      <c r="Z1163" s="2107"/>
      <c r="AA1163" s="2107"/>
      <c r="AB1163" s="2107"/>
      <c r="AC1163" s="2107"/>
      <c r="AD1163" s="2108"/>
    </row>
    <row r="1164">
      <c r="A1164" s="2105"/>
      <c r="B1164" s="2129" t="s">
        <v>1795</v>
      </c>
      <c r="C1164" s="2129" t="s">
        <v>1796</v>
      </c>
      <c r="D1164" s="2130" t="s">
        <v>1797</v>
      </c>
      <c r="E1164" s="2131" t="s">
        <v>1798</v>
      </c>
      <c r="F1164" s="2130" t="s">
        <v>1799</v>
      </c>
      <c r="G1164" s="2132" t="s">
        <v>1800</v>
      </c>
      <c r="H1164" s="2132" t="s">
        <v>1801</v>
      </c>
      <c r="I1164" s="2132" t="s">
        <v>1802</v>
      </c>
      <c r="J1164" s="2133" t="s">
        <v>1803</v>
      </c>
      <c r="K1164" s="2134" t="s">
        <v>1804</v>
      </c>
      <c r="L1164" s="2134" t="s">
        <v>1805</v>
      </c>
      <c r="M1164" s="2134" t="s">
        <v>1806</v>
      </c>
      <c r="N1164" s="2134" t="s">
        <v>1807</v>
      </c>
      <c r="O1164" s="2135" t="s">
        <v>1808</v>
      </c>
      <c r="P1164" s="2134" t="s">
        <v>1809</v>
      </c>
      <c r="Q1164" s="2135" t="s">
        <v>1810</v>
      </c>
      <c r="R1164" s="2133" t="s">
        <v>1811</v>
      </c>
      <c r="S1164" s="2135" t="s">
        <v>1812</v>
      </c>
      <c r="T1164" s="2135" t="s">
        <v>1813</v>
      </c>
      <c r="U1164" s="2135" t="s">
        <v>1814</v>
      </c>
      <c r="V1164" s="2135" t="s">
        <v>1815</v>
      </c>
      <c r="W1164" s="2135" t="s">
        <v>1816</v>
      </c>
      <c r="X1164" s="2135" t="s">
        <v>1817</v>
      </c>
      <c r="Y1164" s="2135" t="s">
        <v>1818</v>
      </c>
      <c r="Z1164" s="2135" t="s">
        <v>1819</v>
      </c>
      <c r="AA1164" s="2107" t="s">
        <v>1820</v>
      </c>
      <c r="AB1164" s="2112" t="s">
        <v>1821</v>
      </c>
      <c r="AC1164" s="2112" t="s">
        <v>1822</v>
      </c>
      <c r="AD1164" s="2108" t="s">
        <v>1823</v>
      </c>
    </row>
    <row r="1165">
      <c r="A1165" s="2098" t="s">
        <v>1987</v>
      </c>
      <c r="B1165" s="2100" t="s">
        <v>1829</v>
      </c>
      <c r="C1165" s="2100" t="s">
        <v>1826</v>
      </c>
      <c r="D1165" s="2137">
        <v>1287.42</v>
      </c>
      <c r="E1165" s="2138">
        <v>0</v>
      </c>
      <c r="F1165" s="2139">
        <f t="shared" ref="F1165:F1171" si="1280">E1165*2000</f>
      </c>
      <c r="G1165" s="2140">
        <f t="shared" ref="G1165:G1171" si="1039">F1165/D1165</f>
      </c>
      <c r="H1165" s="2140">
        <f t="shared" ref="H1165:H1171" si="132">D1165/E1165</f>
      </c>
      <c r="I1165" s="2140">
        <f t="shared" ref="I1165:I1171" si="488">F1165/E1165</f>
      </c>
      <c r="J1165" s="2140">
        <f t="shared" ref="J1165:J1171" si="1897">D1165/T1165</f>
      </c>
      <c r="K1165" s="2141">
        <f t="shared" ref="K1165:K1171" si="2088">O1165/S1165*1</f>
      </c>
      <c r="L1165" s="2142">
        <f t="shared" ref="L1165:L1171" si="1457">T1165/S1165</f>
      </c>
      <c r="M1165" s="2141">
        <f t="shared" ref="M1165:M1171" si="1635">V1165/S1165</f>
      </c>
      <c r="N1165" s="2141">
        <f t="shared" ref="N1165:N1171" si="860">W1165/V1165</f>
      </c>
      <c r="O1165" s="2143">
        <f t="shared" ref="O1165:O1171" si="1217">U1165/P1165</f>
      </c>
      <c r="P1165" s="2144">
        <v>0.0105</v>
      </c>
      <c r="Q1165" s="2145">
        <v>52</v>
      </c>
      <c r="R1165" s="2140">
        <f t="shared" ref="R1165:R1170" si="310">(D1165/S1165)*1000</f>
      </c>
      <c r="S1165" s="2143">
        <v>16163</v>
      </c>
      <c r="T1165" s="2143">
        <v>167</v>
      </c>
      <c r="U1165" s="2143">
        <v>36</v>
      </c>
      <c r="V1165" s="2143">
        <v>170</v>
      </c>
      <c r="W1165" s="2143">
        <v>20</v>
      </c>
      <c r="X1165" s="2143">
        <v>0</v>
      </c>
      <c r="Y1165" s="2143">
        <v>0</v>
      </c>
      <c r="Z1165" s="2145">
        <v>21</v>
      </c>
      <c r="AA1165" s="2146">
        <f t="shared" ref="AA1165:AA1171" si="666">AD1165*1000/D1165</f>
      </c>
      <c r="AB1165" s="2094" t="s">
        <v>1935</v>
      </c>
      <c r="AC1165" s="2094" t="s">
        <v>1943</v>
      </c>
      <c r="AD1165" s="2093">
        <v>10</v>
      </c>
    </row>
    <row r="1166">
      <c r="A1166" s="2098"/>
      <c r="B1166" s="2100" t="s">
        <v>1829</v>
      </c>
      <c r="C1166" s="2136" t="s">
        <v>1828</v>
      </c>
      <c r="D1166" s="2137">
        <v>1176.46</v>
      </c>
      <c r="E1166" s="2138">
        <v>0</v>
      </c>
      <c r="F1166" s="2139">
        <f t="shared" si="1280"/>
      </c>
      <c r="G1166" s="2140">
        <f t="shared" si="1039"/>
      </c>
      <c r="H1166" s="2140">
        <f t="shared" si="132"/>
      </c>
      <c r="I1166" s="2140">
        <f t="shared" si="488"/>
      </c>
      <c r="J1166" s="2140">
        <f t="shared" si="1897"/>
      </c>
      <c r="K1166" s="2141">
        <f t="shared" si="2088"/>
      </c>
      <c r="L1166" s="2141">
        <f t="shared" si="1457"/>
      </c>
      <c r="M1166" s="2147">
        <f t="shared" si="1635"/>
      </c>
      <c r="N1166" s="2147">
        <f t="shared" si="860"/>
      </c>
      <c r="O1166" s="2148">
        <f t="shared" si="1217"/>
      </c>
      <c r="P1166" s="2144">
        <v>0.0098</v>
      </c>
      <c r="Q1166" s="2149">
        <v>56</v>
      </c>
      <c r="R1166" s="2150">
        <f t="shared" si="310"/>
      </c>
      <c r="S1166" s="2148">
        <v>13055</v>
      </c>
      <c r="T1166" s="2148">
        <v>133</v>
      </c>
      <c r="U1166" s="2148">
        <v>37</v>
      </c>
      <c r="V1166" s="2148">
        <v>135</v>
      </c>
      <c r="W1166" s="2148">
        <v>6</v>
      </c>
      <c r="X1166" s="2149">
        <v>3</v>
      </c>
      <c r="Y1166" s="2149">
        <v>1</v>
      </c>
      <c r="Z1166" s="2149">
        <v>16</v>
      </c>
      <c r="AA1166" s="2146">
        <f t="shared" si="666"/>
      </c>
      <c r="AB1166" s="2094" t="s">
        <v>1935</v>
      </c>
      <c r="AC1166" s="2094" t="s">
        <v>1943</v>
      </c>
      <c r="AD1166" s="2093">
        <v>8</v>
      </c>
    </row>
    <row r="1167">
      <c r="A1167" s="2098"/>
      <c r="B1167" s="2086" t="s">
        <v>1832</v>
      </c>
      <c r="C1167" s="2086"/>
      <c r="D1167" s="2151">
        <f>SUM(D1165:D1166)</f>
      </c>
      <c r="E1167" s="2152">
        <f>SUM(E1165:E1166)</f>
      </c>
      <c r="F1167" s="2151">
        <f t="shared" si="1280"/>
      </c>
      <c r="G1167" s="2153">
        <f t="shared" si="1039"/>
      </c>
      <c r="H1167" s="2153">
        <f t="shared" si="132"/>
      </c>
      <c r="I1167" s="2153">
        <f t="shared" si="488"/>
      </c>
      <c r="J1167" s="2153">
        <f t="shared" si="1897"/>
      </c>
      <c r="K1167" s="2154">
        <f t="shared" si="2088"/>
      </c>
      <c r="L1167" s="2154">
        <f t="shared" si="1457"/>
      </c>
      <c r="M1167" s="2154">
        <f t="shared" si="1635"/>
      </c>
      <c r="N1167" s="2154">
        <f t="shared" si="860"/>
      </c>
      <c r="O1167" s="2155">
        <f t="shared" si="1217"/>
      </c>
      <c r="P1167" s="2154">
        <f>AVERAGE(P1165:P1166)</f>
      </c>
      <c r="Q1167" s="2151">
        <f>AVERAGE(Q1165:Q1166)</f>
      </c>
      <c r="R1167" s="2153">
        <f t="shared" si="310"/>
      </c>
      <c r="S1167" s="2155">
        <f>SUM(S1165:S1166)</f>
      </c>
      <c r="T1167" s="2155">
        <f>SUM(T1165:T1166)</f>
      </c>
      <c r="U1167" s="2155">
        <f>SUM(U1165:U1166)</f>
      </c>
      <c r="V1167" s="2155">
        <f>SUM(V1165:V1166)</f>
      </c>
      <c r="W1167" s="2155">
        <f>SUM(W1165:W1166)</f>
      </c>
      <c r="X1167" s="2155">
        <f>SUM(X1165:X1166)</f>
      </c>
      <c r="Y1167" s="2155">
        <f>SUM(Y1165:Y1166)</f>
      </c>
      <c r="Z1167" s="2155">
        <f>SUM(Z1165:Z1166)</f>
      </c>
      <c r="AA1167" s="2156">
        <f t="shared" si="666"/>
      </c>
      <c r="AB1167" s="2121"/>
      <c r="AC1167" s="2121"/>
      <c r="AD1167" s="2122">
        <f>SUM(AD1165:AD1166)</f>
      </c>
    </row>
    <row r="1168">
      <c r="A1168" s="2098"/>
      <c r="B1168" s="2100" t="s">
        <v>1825</v>
      </c>
      <c r="C1168" s="2136" t="s">
        <v>1830</v>
      </c>
      <c r="D1168" s="2137">
        <v>1071.02</v>
      </c>
      <c r="E1168" s="2138">
        <v>1</v>
      </c>
      <c r="F1168" s="2139">
        <f t="shared" si="1280"/>
      </c>
      <c r="G1168" s="2140">
        <f t="shared" si="1039"/>
      </c>
      <c r="H1168" s="2140">
        <f t="shared" si="132"/>
      </c>
      <c r="I1168" s="2140">
        <f t="shared" si="488"/>
      </c>
      <c r="J1168" s="2140">
        <f t="shared" si="1897"/>
      </c>
      <c r="K1168" s="2141">
        <f t="shared" si="2088"/>
      </c>
      <c r="L1168" s="2141">
        <f t="shared" si="1457"/>
      </c>
      <c r="M1168" s="2141">
        <f t="shared" si="1635"/>
      </c>
      <c r="N1168" s="2141">
        <f t="shared" si="860"/>
      </c>
      <c r="O1168" s="2143">
        <f t="shared" si="1217"/>
      </c>
      <c r="P1168" s="2144">
        <v>0.0108</v>
      </c>
      <c r="Q1168" s="2145">
        <v>67</v>
      </c>
      <c r="R1168" s="2140">
        <f t="shared" si="310"/>
      </c>
      <c r="S1168" s="2143">
        <v>11410</v>
      </c>
      <c r="T1168" s="2143">
        <v>117</v>
      </c>
      <c r="U1168" s="2143">
        <v>35</v>
      </c>
      <c r="V1168" s="2143">
        <v>117</v>
      </c>
      <c r="W1168" s="2143">
        <v>19</v>
      </c>
      <c r="X1168" s="2143">
        <v>3</v>
      </c>
      <c r="Y1168" s="2143">
        <v>0</v>
      </c>
      <c r="Z1168" s="2145">
        <v>11</v>
      </c>
      <c r="AA1168" s="2146">
        <f t="shared" si="666"/>
      </c>
      <c r="AB1168" s="2094" t="s">
        <v>1935</v>
      </c>
      <c r="AC1168" s="2094" t="s">
        <v>1943</v>
      </c>
      <c r="AD1168" s="2093">
        <v>10</v>
      </c>
    </row>
    <row r="1169">
      <c r="A1169" s="2098"/>
      <c r="B1169" s="2100" t="s">
        <v>1825</v>
      </c>
      <c r="C1169" s="2136" t="s">
        <v>1831</v>
      </c>
      <c r="D1169" s="2137">
        <v>1023.54</v>
      </c>
      <c r="E1169" s="2138">
        <v>0</v>
      </c>
      <c r="F1169" s="2139">
        <f t="shared" si="1280"/>
      </c>
      <c r="G1169" s="2140">
        <f t="shared" si="1039"/>
      </c>
      <c r="H1169" s="2140">
        <f t="shared" si="132"/>
      </c>
      <c r="I1169" s="2140">
        <f t="shared" si="488"/>
      </c>
      <c r="J1169" s="2140">
        <f t="shared" si="1897"/>
      </c>
      <c r="K1169" s="2141">
        <f t="shared" si="2088"/>
      </c>
      <c r="L1169" s="2141">
        <f t="shared" si="1457"/>
      </c>
      <c r="M1169" s="2141">
        <f t="shared" si="1635"/>
      </c>
      <c r="N1169" s="2141">
        <f t="shared" si="860"/>
      </c>
      <c r="O1169" s="2143">
        <f t="shared" si="1217"/>
      </c>
      <c r="P1169" s="2144">
        <v>0.0144</v>
      </c>
      <c r="Q1169" s="2145">
        <v>74</v>
      </c>
      <c r="R1169" s="2140">
        <f t="shared" si="310"/>
      </c>
      <c r="S1169" s="2143">
        <v>10563</v>
      </c>
      <c r="T1169" s="2143">
        <v>111</v>
      </c>
      <c r="U1169" s="2143">
        <v>33</v>
      </c>
      <c r="V1169" s="2143">
        <v>109</v>
      </c>
      <c r="W1169" s="2143">
        <v>26</v>
      </c>
      <c r="X1169" s="2143">
        <v>1</v>
      </c>
      <c r="Y1169" s="2143">
        <v>0</v>
      </c>
      <c r="Z1169" s="2145">
        <v>10</v>
      </c>
      <c r="AA1169" s="2146">
        <f t="shared" si="666"/>
      </c>
      <c r="AB1169" s="2094" t="s">
        <v>1935</v>
      </c>
      <c r="AC1169" s="2094" t="s">
        <v>1943</v>
      </c>
      <c r="AD1169" s="2093">
        <v>15</v>
      </c>
    </row>
    <row r="1170">
      <c r="A1170" s="2098"/>
      <c r="B1170" s="2086" t="s">
        <v>1832</v>
      </c>
      <c r="C1170" s="2086"/>
      <c r="D1170" s="2151">
        <f>SUM(D1168:D1169)</f>
      </c>
      <c r="E1170" s="2151">
        <f>SUM(E1168:E1169)</f>
      </c>
      <c r="F1170" s="2151">
        <f t="shared" si="1280"/>
      </c>
      <c r="G1170" s="2153">
        <f t="shared" si="1039"/>
      </c>
      <c r="H1170" s="2153">
        <f t="shared" si="132"/>
      </c>
      <c r="I1170" s="2153">
        <f t="shared" si="488"/>
      </c>
      <c r="J1170" s="2153">
        <f t="shared" si="1897"/>
      </c>
      <c r="K1170" s="2154">
        <f t="shared" si="2088"/>
      </c>
      <c r="L1170" s="2154">
        <f t="shared" si="1457"/>
      </c>
      <c r="M1170" s="2154">
        <f t="shared" si="1635"/>
      </c>
      <c r="N1170" s="2154">
        <f t="shared" si="860"/>
      </c>
      <c r="O1170" s="2155">
        <f t="shared" si="1217"/>
      </c>
      <c r="P1170" s="2154">
        <f>AVERAGE(P1168:P1169)</f>
      </c>
      <c r="Q1170" s="2151">
        <f>AVERAGE(Q1168:Q1169)</f>
      </c>
      <c r="R1170" s="2151">
        <f t="shared" si="310"/>
      </c>
      <c r="S1170" s="2155">
        <f>SUM(S1168:S1169)</f>
      </c>
      <c r="T1170" s="2155">
        <f>SUM(T1168:T1169)</f>
      </c>
      <c r="U1170" s="2155">
        <f>SUM(U1168:U1169)</f>
      </c>
      <c r="V1170" s="2155">
        <f>SUM(V1168:V1169)</f>
      </c>
      <c r="W1170" s="2155">
        <f>SUM(W1168:W1169)</f>
      </c>
      <c r="X1170" s="2155">
        <f>SUM(X1168:X1169)</f>
      </c>
      <c r="Y1170" s="2155">
        <f>SUM(Y1168:Y1169)</f>
      </c>
      <c r="Z1170" s="2155">
        <f>SUM(Z1168:Z1169)</f>
      </c>
      <c r="AA1170" s="2156">
        <f t="shared" si="666"/>
      </c>
      <c r="AB1170" s="2121"/>
      <c r="AC1170" s="2121"/>
      <c r="AD1170" s="2122">
        <f>SUM(AD1168:AD1169)</f>
      </c>
    </row>
    <row r="1171">
      <c r="A1171" s="2098"/>
      <c r="B1171" s="2095" t="s">
        <v>1833</v>
      </c>
      <c r="C1171" s="2095"/>
      <c r="D1171" s="2051">
        <f>D1170+D1167</f>
      </c>
      <c r="E1171" s="2051">
        <f>E1170+E1167</f>
      </c>
      <c r="F1171" s="2051">
        <f t="shared" si="1280"/>
      </c>
      <c r="G1171" s="2046">
        <f t="shared" si="1039"/>
      </c>
      <c r="H1171" s="2046">
        <f t="shared" si="132"/>
      </c>
      <c r="I1171" s="2046">
        <f t="shared" si="488"/>
      </c>
      <c r="J1171" s="2046">
        <f t="shared" si="1897"/>
      </c>
      <c r="K1171" s="2047">
        <f t="shared" si="2088"/>
      </c>
      <c r="L1171" s="2047">
        <f t="shared" si="1457"/>
      </c>
      <c r="M1171" s="2047">
        <f t="shared" si="1635"/>
      </c>
      <c r="N1171" s="2047">
        <f t="shared" si="860"/>
      </c>
      <c r="O1171" s="2048">
        <f t="shared" si="1217"/>
      </c>
      <c r="P1171" s="2157">
        <f>(P1170+P1167)/2</f>
      </c>
      <c r="Q1171" s="2048">
        <f>(Q1170+Q1167)/2</f>
      </c>
      <c r="R1171" s="2051">
        <f>(R1170+R1167)/2</f>
      </c>
      <c r="S1171" s="2048">
        <f>S1170+S1167</f>
      </c>
      <c r="T1171" s="2048">
        <f>T1170+T1167</f>
      </c>
      <c r="U1171" s="2048">
        <f>U1170+U1167</f>
      </c>
      <c r="V1171" s="2048">
        <f>V1170+V1167</f>
      </c>
      <c r="W1171" s="2048">
        <f>W1170+W1167</f>
      </c>
      <c r="X1171" s="2048">
        <f>X1170+X1167</f>
      </c>
      <c r="Y1171" s="2048">
        <f>Y1170+Y1167</f>
      </c>
      <c r="Z1171" s="2048">
        <f>Z1170+Z1167</f>
      </c>
      <c r="AA1171" s="2158">
        <f t="shared" si="666"/>
      </c>
      <c r="AB1171" s="2126"/>
      <c r="AC1171" s="2126"/>
      <c r="AD1171" s="2104">
        <f>AD1167+AD1170</f>
      </c>
    </row>
    <row r="1172">
      <c r="A1172" s="2105" t="s">
        <v>1834</v>
      </c>
      <c r="B1172" s="2105" t="s">
        <v>1792</v>
      </c>
      <c r="C1172" s="2105"/>
      <c r="D1172" s="2106" t="s">
        <v>1793</v>
      </c>
      <c r="E1172" s="2106"/>
      <c r="F1172" s="2106"/>
      <c r="G1172" s="2106"/>
      <c r="H1172" s="2106"/>
      <c r="I1172" s="2106"/>
      <c r="J1172" s="2107" t="s">
        <v>1794</v>
      </c>
      <c r="K1172" s="2107"/>
      <c r="L1172" s="2107"/>
      <c r="M1172" s="2107"/>
      <c r="N1172" s="2107"/>
      <c r="O1172" s="2107"/>
      <c r="P1172" s="2107"/>
      <c r="Q1172" s="2107"/>
      <c r="R1172" s="2107"/>
      <c r="S1172" s="2107"/>
      <c r="T1172" s="2107"/>
      <c r="U1172" s="2107"/>
      <c r="V1172" s="2107"/>
      <c r="W1172" s="2107"/>
      <c r="X1172" s="2107"/>
      <c r="Y1172" s="2107"/>
      <c r="Z1172" s="2107"/>
      <c r="AA1172" s="2107"/>
      <c r="AB1172" s="2107"/>
      <c r="AC1172" s="2107"/>
      <c r="AD1172" s="2108"/>
    </row>
    <row r="1173">
      <c r="A1173" s="2105"/>
      <c r="B1173" s="2129" t="s">
        <v>1795</v>
      </c>
      <c r="C1173" s="2129" t="s">
        <v>1796</v>
      </c>
      <c r="D1173" s="2130" t="s">
        <v>1797</v>
      </c>
      <c r="E1173" s="2131" t="s">
        <v>1798</v>
      </c>
      <c r="F1173" s="2130" t="s">
        <v>1799</v>
      </c>
      <c r="G1173" s="2132" t="s">
        <v>1800</v>
      </c>
      <c r="H1173" s="2132" t="s">
        <v>1801</v>
      </c>
      <c r="I1173" s="2132" t="s">
        <v>1802</v>
      </c>
      <c r="J1173" s="2133" t="s">
        <v>1803</v>
      </c>
      <c r="K1173" s="2134" t="s">
        <v>1804</v>
      </c>
      <c r="L1173" s="2134" t="s">
        <v>1805</v>
      </c>
      <c r="M1173" s="2134" t="s">
        <v>1806</v>
      </c>
      <c r="N1173" s="2134" t="s">
        <v>1807</v>
      </c>
      <c r="O1173" s="2135" t="s">
        <v>1808</v>
      </c>
      <c r="P1173" s="2134" t="s">
        <v>1809</v>
      </c>
      <c r="Q1173" s="2135" t="s">
        <v>1810</v>
      </c>
      <c r="R1173" s="2133" t="s">
        <v>1811</v>
      </c>
      <c r="S1173" s="2135" t="s">
        <v>1812</v>
      </c>
      <c r="T1173" s="2135" t="s">
        <v>1813</v>
      </c>
      <c r="U1173" s="2135" t="s">
        <v>1814</v>
      </c>
      <c r="V1173" s="2135" t="s">
        <v>1815</v>
      </c>
      <c r="W1173" s="2135" t="s">
        <v>1816</v>
      </c>
      <c r="X1173" s="2135" t="s">
        <v>1817</v>
      </c>
      <c r="Y1173" s="2135" t="s">
        <v>1818</v>
      </c>
      <c r="Z1173" s="2135" t="s">
        <v>1819</v>
      </c>
      <c r="AA1173" s="2107" t="s">
        <v>1820</v>
      </c>
      <c r="AB1173" s="2112" t="s">
        <v>1821</v>
      </c>
      <c r="AC1173" s="2112" t="s">
        <v>1822</v>
      </c>
      <c r="AD1173" s="2108" t="s">
        <v>1823</v>
      </c>
    </row>
    <row r="1174">
      <c r="A1174" s="2098" t="s">
        <v>1988</v>
      </c>
      <c r="B1174" s="2100" t="s">
        <v>1825</v>
      </c>
      <c r="C1174" s="2136" t="s">
        <v>1830</v>
      </c>
      <c r="D1174" s="2137">
        <v>1287.73</v>
      </c>
      <c r="E1174" s="2138">
        <v>0</v>
      </c>
      <c r="F1174" s="2164">
        <v>0</v>
      </c>
      <c r="G1174" s="2140">
        <f t="shared" ref="G1174:G1177" si="1040">F1174/D1174</f>
      </c>
      <c r="H1174" s="2140">
        <f t="shared" ref="H1174:H1177" si="133">D1174/E1174</f>
      </c>
      <c r="I1174" s="2140">
        <f t="shared" ref="I1174:I1177" si="489">F1174/E1174</f>
      </c>
      <c r="J1174" s="2140">
        <f t="shared" ref="J1174:J1177" si="1898">D1174/T1174</f>
      </c>
      <c r="K1174" s="2141">
        <f t="shared" ref="K1174:K1177" si="2089">O1174/S1174*1</f>
      </c>
      <c r="L1174" s="2141">
        <f t="shared" ref="L1174:L1177" si="1458">T1174/S1174</f>
      </c>
      <c r="M1174" s="2141">
        <f t="shared" ref="M1174:M1177" si="1636">V1174/S1174</f>
      </c>
      <c r="N1174" s="2141">
        <f t="shared" ref="N1174:N1177" si="861">W1174/V1174</f>
      </c>
      <c r="O1174" s="2143">
        <f t="shared" ref="O1174:O1177" si="1218">U1174/P1174</f>
      </c>
      <c r="P1174" s="2144">
        <v>0.0241</v>
      </c>
      <c r="Q1174" s="2145">
        <v>91</v>
      </c>
      <c r="R1174" s="2140">
        <f t="shared" ref="R1174:R1176" si="311">(D1174/S1174)*1000</f>
      </c>
      <c r="S1174" s="2143">
        <v>14911</v>
      </c>
      <c r="T1174" s="2143">
        <v>143</v>
      </c>
      <c r="U1174" s="2143">
        <v>43</v>
      </c>
      <c r="V1174" s="2143">
        <v>142</v>
      </c>
      <c r="W1174" s="2143">
        <v>37</v>
      </c>
      <c r="X1174" s="2143">
        <v>0</v>
      </c>
      <c r="Y1174" s="2143">
        <v>0</v>
      </c>
      <c r="Z1174" s="2145">
        <v>20</v>
      </c>
      <c r="AA1174" s="2146">
        <f t="shared" ref="AA1174:AA1176" si="667">AD1174*1000/D1174</f>
      </c>
      <c r="AB1174" s="2094" t="s">
        <v>1935</v>
      </c>
      <c r="AC1174" s="2094" t="s">
        <v>1989</v>
      </c>
      <c r="AD1174" s="2093">
        <v>17</v>
      </c>
    </row>
    <row r="1175">
      <c r="A1175" s="2098"/>
      <c r="B1175" s="2100" t="s">
        <v>1825</v>
      </c>
      <c r="C1175" s="2136" t="s">
        <v>1831</v>
      </c>
      <c r="D1175" s="2137">
        <v>1312.27</v>
      </c>
      <c r="E1175" s="2138">
        <v>0</v>
      </c>
      <c r="F1175" s="2164">
        <v>0</v>
      </c>
      <c r="G1175" s="2140">
        <f t="shared" si="1040"/>
      </c>
      <c r="H1175" s="2140">
        <f t="shared" si="133"/>
      </c>
      <c r="I1175" s="2140">
        <f t="shared" si="489"/>
      </c>
      <c r="J1175" s="2140">
        <f t="shared" si="1898"/>
      </c>
      <c r="K1175" s="2141">
        <f t="shared" si="2089"/>
      </c>
      <c r="L1175" s="2141">
        <f t="shared" si="1458"/>
      </c>
      <c r="M1175" s="2141">
        <f t="shared" si="1636"/>
      </c>
      <c r="N1175" s="2141">
        <f t="shared" si="861"/>
      </c>
      <c r="O1175" s="2143">
        <f t="shared" si="1218"/>
      </c>
      <c r="P1175" s="2144">
        <v>0.0205</v>
      </c>
      <c r="Q1175" s="2145">
        <v>73</v>
      </c>
      <c r="R1175" s="2140">
        <f t="shared" si="311"/>
      </c>
      <c r="S1175" s="2143">
        <v>11921</v>
      </c>
      <c r="T1175" s="2143">
        <v>178</v>
      </c>
      <c r="U1175" s="2143">
        <v>39</v>
      </c>
      <c r="V1175" s="2143">
        <v>171</v>
      </c>
      <c r="W1175" s="2143">
        <v>26</v>
      </c>
      <c r="X1175" s="2143">
        <v>1</v>
      </c>
      <c r="Y1175" s="2143">
        <v>0</v>
      </c>
      <c r="Z1175" s="2145">
        <v>9</v>
      </c>
      <c r="AA1175" s="2146">
        <f t="shared" si="667"/>
      </c>
      <c r="AB1175" s="2094" t="s">
        <v>1935</v>
      </c>
      <c r="AC1175" s="2094" t="s">
        <v>1989</v>
      </c>
      <c r="AD1175" s="2093">
        <v>8</v>
      </c>
    </row>
    <row r="1176">
      <c r="A1176" s="2098"/>
      <c r="B1176" s="2086" t="s">
        <v>1832</v>
      </c>
      <c r="C1176" s="2086"/>
      <c r="D1176" s="2151">
        <f>SUM(D1174:D1175)</f>
      </c>
      <c r="E1176" s="2151">
        <f>SUM(E1174:E1175)</f>
      </c>
      <c r="F1176" s="2151">
        <f t="shared" ref="F1176:F1177" si="1281">E1176*2000</f>
      </c>
      <c r="G1176" s="2153">
        <f t="shared" si="1040"/>
      </c>
      <c r="H1176" s="2153">
        <f t="shared" si="133"/>
      </c>
      <c r="I1176" s="2153">
        <f t="shared" si="489"/>
      </c>
      <c r="J1176" s="2153">
        <f t="shared" si="1898"/>
      </c>
      <c r="K1176" s="2154">
        <f t="shared" si="2089"/>
      </c>
      <c r="L1176" s="2154">
        <f t="shared" si="1458"/>
      </c>
      <c r="M1176" s="2154">
        <f t="shared" si="1636"/>
      </c>
      <c r="N1176" s="2154">
        <f t="shared" si="861"/>
      </c>
      <c r="O1176" s="2155">
        <f t="shared" si="1218"/>
      </c>
      <c r="P1176" s="2154">
        <f>AVERAGE(P1174:P1175)</f>
      </c>
      <c r="Q1176" s="2151">
        <f>AVERAGE(Q1174:Q1175)</f>
      </c>
      <c r="R1176" s="2151">
        <f t="shared" si="311"/>
      </c>
      <c r="S1176" s="2155">
        <f>SUM(S1174:S1175)</f>
      </c>
      <c r="T1176" s="2155">
        <f>SUM(T1174:T1175)</f>
      </c>
      <c r="U1176" s="2155">
        <f>SUM(U1174:U1175)</f>
      </c>
      <c r="V1176" s="2155">
        <f>SUM(V1174:V1175)</f>
      </c>
      <c r="W1176" s="2155">
        <f>SUM(W1174:W1175)</f>
      </c>
      <c r="X1176" s="2155">
        <f>SUM(X1174:X1175)</f>
      </c>
      <c r="Y1176" s="2155">
        <f>SUM(Y1174:Y1175)</f>
      </c>
      <c r="Z1176" s="2155">
        <f>SUM(Z1174:Z1175)</f>
      </c>
      <c r="AA1176" s="2156">
        <f t="shared" si="667"/>
      </c>
      <c r="AB1176" s="2121"/>
      <c r="AC1176" s="2121"/>
      <c r="AD1176" s="2122">
        <f>SUM(AD1174:AD1175)</f>
      </c>
    </row>
    <row r="1177">
      <c r="A1177" s="2098"/>
      <c r="B1177" s="2095" t="s">
        <v>1833</v>
      </c>
      <c r="C1177" s="2095"/>
      <c r="D1177" s="2051">
        <f>D1176</f>
      </c>
      <c r="E1177" s="2051">
        <f>E1176</f>
      </c>
      <c r="F1177" s="2051">
        <f t="shared" si="1281"/>
      </c>
      <c r="G1177" s="2046">
        <f t="shared" si="1040"/>
      </c>
      <c r="H1177" s="2046">
        <f t="shared" si="133"/>
      </c>
      <c r="I1177" s="2046">
        <f t="shared" si="489"/>
      </c>
      <c r="J1177" s="2046">
        <f t="shared" si="1898"/>
      </c>
      <c r="K1177" s="2047">
        <f t="shared" si="2089"/>
      </c>
      <c r="L1177" s="2047">
        <f t="shared" si="1458"/>
      </c>
      <c r="M1177" s="2047">
        <f t="shared" si="1636"/>
      </c>
      <c r="N1177" s="2047">
        <f t="shared" si="861"/>
      </c>
      <c r="O1177" s="2048">
        <f t="shared" si="1218"/>
      </c>
      <c r="P1177" s="2157">
        <f>P1176</f>
      </c>
      <c r="Q1177" s="2157">
        <f>Q1176</f>
      </c>
      <c r="R1177" s="2157">
        <f>R1176</f>
      </c>
      <c r="S1177" s="2048">
        <f>S1176</f>
      </c>
      <c r="T1177" s="2048">
        <f>T1176</f>
      </c>
      <c r="U1177" s="2048">
        <f>U1176</f>
      </c>
      <c r="V1177" s="2048">
        <f>V1176</f>
      </c>
      <c r="W1177" s="2048">
        <f>W1176</f>
      </c>
      <c r="X1177" s="2048">
        <f>X1176</f>
      </c>
      <c r="Y1177" s="2048">
        <f>Y1176</f>
      </c>
      <c r="Z1177" s="2048">
        <f>Z1176</f>
      </c>
      <c r="AA1177" s="2048">
        <f>AA1176</f>
      </c>
      <c r="AB1177" s="2126"/>
      <c r="AC1177" s="2126"/>
      <c r="AD1177" s="2048">
        <f>AD1176</f>
      </c>
    </row>
    <row r="1178">
      <c r="A1178" s="2105" t="s">
        <v>1834</v>
      </c>
      <c r="B1178" s="2105" t="s">
        <v>1792</v>
      </c>
      <c r="C1178" s="2105"/>
      <c r="D1178" s="2106" t="s">
        <v>1793</v>
      </c>
      <c r="E1178" s="2106"/>
      <c r="F1178" s="2106"/>
      <c r="G1178" s="2106"/>
      <c r="H1178" s="2106"/>
      <c r="I1178" s="2106"/>
      <c r="J1178" s="2107" t="s">
        <v>1794</v>
      </c>
      <c r="K1178" s="2107"/>
      <c r="L1178" s="2107"/>
      <c r="M1178" s="2107"/>
      <c r="N1178" s="2107"/>
      <c r="O1178" s="2107"/>
      <c r="P1178" s="2107"/>
      <c r="Q1178" s="2107"/>
      <c r="R1178" s="2107"/>
      <c r="S1178" s="2107"/>
      <c r="T1178" s="2107"/>
      <c r="U1178" s="2107"/>
      <c r="V1178" s="2107"/>
      <c r="W1178" s="2107"/>
      <c r="X1178" s="2107"/>
      <c r="Y1178" s="2107"/>
      <c r="Z1178" s="2107"/>
      <c r="AA1178" s="2107"/>
      <c r="AB1178" s="2107"/>
      <c r="AC1178" s="2107"/>
      <c r="AD1178" s="2108"/>
    </row>
    <row r="1179">
      <c r="A1179" s="2105"/>
      <c r="B1179" s="2129" t="s">
        <v>1795</v>
      </c>
      <c r="C1179" s="2129" t="s">
        <v>1796</v>
      </c>
      <c r="D1179" s="2130" t="s">
        <v>1797</v>
      </c>
      <c r="E1179" s="2131" t="s">
        <v>1798</v>
      </c>
      <c r="F1179" s="2130" t="s">
        <v>1799</v>
      </c>
      <c r="G1179" s="2132" t="s">
        <v>1800</v>
      </c>
      <c r="H1179" s="2132" t="s">
        <v>1801</v>
      </c>
      <c r="I1179" s="2132" t="s">
        <v>1802</v>
      </c>
      <c r="J1179" s="2133" t="s">
        <v>1803</v>
      </c>
      <c r="K1179" s="2134" t="s">
        <v>1804</v>
      </c>
      <c r="L1179" s="2134" t="s">
        <v>1805</v>
      </c>
      <c r="M1179" s="2134" t="s">
        <v>1806</v>
      </c>
      <c r="N1179" s="2134" t="s">
        <v>1807</v>
      </c>
      <c r="O1179" s="2135" t="s">
        <v>1808</v>
      </c>
      <c r="P1179" s="2134" t="s">
        <v>1809</v>
      </c>
      <c r="Q1179" s="2135" t="s">
        <v>1810</v>
      </c>
      <c r="R1179" s="2133" t="s">
        <v>1811</v>
      </c>
      <c r="S1179" s="2135" t="s">
        <v>1812</v>
      </c>
      <c r="T1179" s="2135" t="s">
        <v>1813</v>
      </c>
      <c r="U1179" s="2135" t="s">
        <v>1814</v>
      </c>
      <c r="V1179" s="2135" t="s">
        <v>1815</v>
      </c>
      <c r="W1179" s="2135" t="s">
        <v>1816</v>
      </c>
      <c r="X1179" s="2135" t="s">
        <v>1817</v>
      </c>
      <c r="Y1179" s="2135" t="s">
        <v>1818</v>
      </c>
      <c r="Z1179" s="2135" t="s">
        <v>1819</v>
      </c>
      <c r="AA1179" s="2107" t="s">
        <v>1820</v>
      </c>
      <c r="AB1179" s="2112" t="s">
        <v>1821</v>
      </c>
      <c r="AC1179" s="2112" t="s">
        <v>1822</v>
      </c>
      <c r="AD1179" s="2108" t="s">
        <v>1823</v>
      </c>
    </row>
    <row r="1180">
      <c r="A1180" s="2098" t="s">
        <v>1990</v>
      </c>
      <c r="B1180" s="2100" t="s">
        <v>1837</v>
      </c>
      <c r="C1180" s="2100" t="s">
        <v>1826</v>
      </c>
      <c r="D1180" s="2137">
        <v>1000</v>
      </c>
      <c r="E1180" s="2138">
        <v>0</v>
      </c>
      <c r="F1180" s="2139">
        <f t="shared" ref="F1180:F1186" si="1282">E1180*2000</f>
      </c>
      <c r="G1180" s="2140">
        <f t="shared" ref="G1180:G1186" si="1041">F1180/D1180</f>
      </c>
      <c r="H1180" s="2140">
        <f t="shared" ref="H1180:H1186" si="134">D1180/E1180</f>
      </c>
      <c r="I1180" s="2140">
        <f t="shared" ref="I1180:I1186" si="490">F1180/E1180</f>
      </c>
      <c r="J1180" s="2140">
        <f t="shared" ref="J1180:J1186" si="1899">D1180/T1180</f>
      </c>
      <c r="K1180" s="2141">
        <f t="shared" ref="K1180:K1186" si="2090">O1180/S1180*1</f>
      </c>
      <c r="L1180" s="2142">
        <f t="shared" ref="L1180:L1186" si="1459">T1180/S1180</f>
      </c>
      <c r="M1180" s="2141">
        <f t="shared" ref="M1180:M1186" si="1637">V1180/S1180</f>
      </c>
      <c r="N1180" s="2141">
        <f t="shared" ref="N1180:N1186" si="862">W1180/V1180</f>
      </c>
      <c r="O1180" s="2143">
        <f t="shared" ref="O1180:O1186" si="1219">U1180/P1180</f>
      </c>
      <c r="P1180" s="2144">
        <v>0.0325</v>
      </c>
      <c r="Q1180" s="2145">
        <v>85</v>
      </c>
      <c r="R1180" s="2140">
        <f t="shared" ref="R1180:R1185" si="312">(D1180/S1180)*1000</f>
      </c>
      <c r="S1180" s="2143">
        <v>11282</v>
      </c>
      <c r="T1180" s="2143">
        <v>106</v>
      </c>
      <c r="U1180" s="2143">
        <v>38</v>
      </c>
      <c r="V1180" s="2143">
        <v>107</v>
      </c>
      <c r="W1180" s="2143">
        <v>40</v>
      </c>
      <c r="X1180" s="2143">
        <v>2</v>
      </c>
      <c r="Y1180" s="2143">
        <v>0</v>
      </c>
      <c r="Z1180" s="2145">
        <v>13</v>
      </c>
      <c r="AA1180" s="2146">
        <f t="shared" ref="AA1180:AA1186" si="668">AD1180*1000/D1180</f>
      </c>
      <c r="AB1180" s="2094" t="s">
        <v>1935</v>
      </c>
      <c r="AC1180" s="2094" t="s">
        <v>1943</v>
      </c>
      <c r="AD1180" s="2093">
        <v>9</v>
      </c>
    </row>
    <row r="1181">
      <c r="A1181" s="2098"/>
      <c r="B1181" s="2100" t="s">
        <v>1837</v>
      </c>
      <c r="C1181" s="2136" t="s">
        <v>1828</v>
      </c>
      <c r="D1181" s="2137">
        <v>1635.18</v>
      </c>
      <c r="E1181" s="2138">
        <v>1</v>
      </c>
      <c r="F1181" s="2139">
        <f t="shared" si="1282"/>
      </c>
      <c r="G1181" s="2140">
        <f t="shared" si="1041"/>
      </c>
      <c r="H1181" s="2140">
        <f t="shared" si="134"/>
      </c>
      <c r="I1181" s="2140">
        <f t="shared" si="490"/>
      </c>
      <c r="J1181" s="2140">
        <f t="shared" si="1899"/>
      </c>
      <c r="K1181" s="2141">
        <f t="shared" si="2090"/>
      </c>
      <c r="L1181" s="2141">
        <f t="shared" si="1459"/>
      </c>
      <c r="M1181" s="2147">
        <f t="shared" si="1637"/>
      </c>
      <c r="N1181" s="2147">
        <f t="shared" si="862"/>
      </c>
      <c r="O1181" s="2148">
        <f t="shared" si="1219"/>
      </c>
      <c r="P1181" s="2144">
        <v>0.0257</v>
      </c>
      <c r="Q1181" s="2149">
        <v>79</v>
      </c>
      <c r="R1181" s="2150">
        <f t="shared" si="312"/>
      </c>
      <c r="S1181" s="2148">
        <v>15376</v>
      </c>
      <c r="T1181" s="2148">
        <v>143</v>
      </c>
      <c r="U1181" s="2148">
        <v>55</v>
      </c>
      <c r="V1181" s="2148">
        <v>137</v>
      </c>
      <c r="W1181" s="2148">
        <v>19</v>
      </c>
      <c r="X1181" s="2149">
        <v>1</v>
      </c>
      <c r="Y1181" s="2149">
        <v>0</v>
      </c>
      <c r="Z1181" s="2149">
        <v>15</v>
      </c>
      <c r="AA1181" s="2146">
        <f t="shared" si="668"/>
      </c>
      <c r="AB1181" s="2094" t="s">
        <v>1935</v>
      </c>
      <c r="AC1181" s="2094" t="s">
        <v>1943</v>
      </c>
      <c r="AD1181" s="2093">
        <v>13</v>
      </c>
    </row>
    <row r="1182">
      <c r="A1182" s="2098"/>
      <c r="B1182" s="2086" t="s">
        <v>1832</v>
      </c>
      <c r="C1182" s="2086"/>
      <c r="D1182" s="2151">
        <f>SUM(D1180:D1181)</f>
      </c>
      <c r="E1182" s="2152">
        <f>SUM(E1180:E1181)</f>
      </c>
      <c r="F1182" s="2151">
        <f t="shared" si="1282"/>
      </c>
      <c r="G1182" s="2153">
        <f t="shared" si="1041"/>
      </c>
      <c r="H1182" s="2153">
        <f t="shared" si="134"/>
      </c>
      <c r="I1182" s="2153">
        <f t="shared" si="490"/>
      </c>
      <c r="J1182" s="2153">
        <f t="shared" si="1899"/>
      </c>
      <c r="K1182" s="2154">
        <f t="shared" si="2090"/>
      </c>
      <c r="L1182" s="2154">
        <f t="shared" si="1459"/>
      </c>
      <c r="M1182" s="2154">
        <f t="shared" si="1637"/>
      </c>
      <c r="N1182" s="2154">
        <f t="shared" si="862"/>
      </c>
      <c r="O1182" s="2155">
        <f t="shared" si="1219"/>
      </c>
      <c r="P1182" s="2154">
        <f>AVERAGE(P1180:P1181)</f>
      </c>
      <c r="Q1182" s="2151">
        <f>AVERAGE(Q1180:Q1181)</f>
      </c>
      <c r="R1182" s="2153">
        <f t="shared" si="312"/>
      </c>
      <c r="S1182" s="2155">
        <f>SUM(S1180:S1181)</f>
      </c>
      <c r="T1182" s="2155">
        <f>SUM(T1180:T1181)</f>
      </c>
      <c r="U1182" s="2155">
        <f>SUM(U1180:U1181)</f>
      </c>
      <c r="V1182" s="2155">
        <f>SUM(V1180:V1181)</f>
      </c>
      <c r="W1182" s="2155">
        <f>SUM(W1180:W1181)</f>
      </c>
      <c r="X1182" s="2155">
        <f>SUM(X1180:X1181)</f>
      </c>
      <c r="Y1182" s="2155">
        <f>SUM(Y1180:Y1181)</f>
      </c>
      <c r="Z1182" s="2155">
        <f>SUM(Z1180:Z1181)</f>
      </c>
      <c r="AA1182" s="2156">
        <f t="shared" si="668"/>
      </c>
      <c r="AB1182" s="2121"/>
      <c r="AC1182" s="2121"/>
      <c r="AD1182" s="2122">
        <f>SUM(AD1180:AD1181)</f>
      </c>
    </row>
    <row r="1183">
      <c r="A1183" s="2098"/>
      <c r="B1183" s="2100" t="s">
        <v>1829</v>
      </c>
      <c r="C1183" s="2136" t="s">
        <v>1830</v>
      </c>
      <c r="D1183" s="2137">
        <v>1664.82</v>
      </c>
      <c r="E1183" s="2138">
        <v>1</v>
      </c>
      <c r="F1183" s="2139">
        <f t="shared" si="1282"/>
      </c>
      <c r="G1183" s="2140">
        <f t="shared" si="1041"/>
      </c>
      <c r="H1183" s="2140">
        <f t="shared" si="134"/>
      </c>
      <c r="I1183" s="2140">
        <f t="shared" si="490"/>
      </c>
      <c r="J1183" s="2140">
        <f t="shared" si="1899"/>
      </c>
      <c r="K1183" s="2141">
        <f t="shared" si="2090"/>
      </c>
      <c r="L1183" s="2141">
        <f t="shared" si="1459"/>
      </c>
      <c r="M1183" s="2141">
        <f t="shared" si="1637"/>
      </c>
      <c r="N1183" s="2141">
        <f t="shared" si="862"/>
      </c>
      <c r="O1183" s="2143">
        <f t="shared" si="1219"/>
      </c>
      <c r="P1183" s="2144">
        <v>0.0296</v>
      </c>
      <c r="Q1183" s="2145">
        <v>74</v>
      </c>
      <c r="R1183" s="2140">
        <f t="shared" si="312"/>
      </c>
      <c r="S1183" s="2143">
        <v>16558</v>
      </c>
      <c r="T1183" s="2143">
        <v>228</v>
      </c>
      <c r="U1183" s="2143">
        <v>73</v>
      </c>
      <c r="V1183" s="2143">
        <v>235</v>
      </c>
      <c r="W1183" s="2143">
        <v>38</v>
      </c>
      <c r="X1183" s="2143">
        <v>3</v>
      </c>
      <c r="Y1183" s="2143">
        <v>0</v>
      </c>
      <c r="Z1183" s="2145">
        <v>14</v>
      </c>
      <c r="AA1183" s="2146">
        <f t="shared" si="668"/>
      </c>
      <c r="AB1183" s="2094" t="s">
        <v>1935</v>
      </c>
      <c r="AC1183" s="2094" t="s">
        <v>1943</v>
      </c>
      <c r="AD1183" s="2093">
        <v>17</v>
      </c>
    </row>
    <row r="1184">
      <c r="A1184" s="2098"/>
      <c r="B1184" s="2100" t="s">
        <v>1829</v>
      </c>
      <c r="C1184" s="2136" t="s">
        <v>1831</v>
      </c>
      <c r="D1184" s="2137">
        <v>838.77</v>
      </c>
      <c r="E1184" s="2138">
        <v>0</v>
      </c>
      <c r="F1184" s="2139">
        <f t="shared" si="1282"/>
      </c>
      <c r="G1184" s="2140">
        <f t="shared" si="1041"/>
      </c>
      <c r="H1184" s="2140">
        <f t="shared" si="134"/>
      </c>
      <c r="I1184" s="2140">
        <f t="shared" si="490"/>
      </c>
      <c r="J1184" s="2140">
        <f t="shared" si="1899"/>
      </c>
      <c r="K1184" s="2141">
        <f t="shared" si="2090"/>
      </c>
      <c r="L1184" s="2141">
        <f t="shared" si="1459"/>
      </c>
      <c r="M1184" s="2141">
        <f t="shared" si="1637"/>
      </c>
      <c r="N1184" s="2141">
        <f t="shared" si="862"/>
      </c>
      <c r="O1184" s="2143">
        <f t="shared" si="1219"/>
      </c>
      <c r="P1184" s="2144">
        <v>0.0195</v>
      </c>
      <c r="Q1184" s="2145">
        <v>75</v>
      </c>
      <c r="R1184" s="2140">
        <f t="shared" si="312"/>
      </c>
      <c r="S1184" s="2143">
        <v>8350</v>
      </c>
      <c r="T1184" s="2143">
        <v>74</v>
      </c>
      <c r="U1184" s="2143">
        <v>27</v>
      </c>
      <c r="V1184" s="2143">
        <v>70</v>
      </c>
      <c r="W1184" s="2143">
        <v>2</v>
      </c>
      <c r="X1184" s="2143">
        <v>1</v>
      </c>
      <c r="Y1184" s="2143">
        <v>0</v>
      </c>
      <c r="Z1184" s="2145">
        <v>9</v>
      </c>
      <c r="AA1184" s="2146">
        <f t="shared" si="668"/>
      </c>
      <c r="AB1184" s="2094" t="s">
        <v>1935</v>
      </c>
      <c r="AC1184" s="2094" t="s">
        <v>1943</v>
      </c>
      <c r="AD1184" s="2093">
        <v>3</v>
      </c>
    </row>
    <row r="1185">
      <c r="A1185" s="2098"/>
      <c r="B1185" s="2086" t="s">
        <v>1832</v>
      </c>
      <c r="C1185" s="2086"/>
      <c r="D1185" s="2151">
        <f>SUM(D1183:D1184)</f>
      </c>
      <c r="E1185" s="2151">
        <f>SUM(E1183:E1184)</f>
      </c>
      <c r="F1185" s="2151">
        <f t="shared" si="1282"/>
      </c>
      <c r="G1185" s="2153">
        <f t="shared" si="1041"/>
      </c>
      <c r="H1185" s="2153">
        <f t="shared" si="134"/>
      </c>
      <c r="I1185" s="2153">
        <f t="shared" si="490"/>
      </c>
      <c r="J1185" s="2153">
        <f t="shared" si="1899"/>
      </c>
      <c r="K1185" s="2154">
        <f t="shared" si="2090"/>
      </c>
      <c r="L1185" s="2154">
        <f t="shared" si="1459"/>
      </c>
      <c r="M1185" s="2154">
        <f t="shared" si="1637"/>
      </c>
      <c r="N1185" s="2154">
        <f t="shared" si="862"/>
      </c>
      <c r="O1185" s="2155">
        <f t="shared" si="1219"/>
      </c>
      <c r="P1185" s="2154">
        <f>AVERAGE(P1183:P1184)</f>
      </c>
      <c r="Q1185" s="2151">
        <f>AVERAGE(Q1183:Q1184)</f>
      </c>
      <c r="R1185" s="2151">
        <f t="shared" si="312"/>
      </c>
      <c r="S1185" s="2155">
        <f>SUM(S1183:S1184)</f>
      </c>
      <c r="T1185" s="2155">
        <f>SUM(T1183:T1184)</f>
      </c>
      <c r="U1185" s="2155">
        <f>SUM(U1183:U1184)</f>
      </c>
      <c r="V1185" s="2155">
        <f>SUM(V1183:V1184)</f>
      </c>
      <c r="W1185" s="2155">
        <f>SUM(W1183:W1184)</f>
      </c>
      <c r="X1185" s="2155">
        <f>SUM(X1183:X1184)</f>
      </c>
      <c r="Y1185" s="2155">
        <f>SUM(Y1183:Y1184)</f>
      </c>
      <c r="Z1185" s="2155">
        <f>SUM(Z1183:Z1184)</f>
      </c>
      <c r="AA1185" s="2156">
        <f t="shared" si="668"/>
      </c>
      <c r="AB1185" s="2121"/>
      <c r="AC1185" s="2121"/>
      <c r="AD1185" s="2122">
        <f>SUM(AD1183:AD1184)</f>
      </c>
    </row>
    <row r="1186">
      <c r="A1186" s="2098"/>
      <c r="B1186" s="2095" t="s">
        <v>1833</v>
      </c>
      <c r="C1186" s="2095"/>
      <c r="D1186" s="2051">
        <f>D1185+D1182</f>
      </c>
      <c r="E1186" s="2051">
        <f>E1185+E1182</f>
      </c>
      <c r="F1186" s="2051">
        <f t="shared" si="1282"/>
      </c>
      <c r="G1186" s="2046">
        <f t="shared" si="1041"/>
      </c>
      <c r="H1186" s="2046">
        <f t="shared" si="134"/>
      </c>
      <c r="I1186" s="2046">
        <f t="shared" si="490"/>
      </c>
      <c r="J1186" s="2046">
        <f t="shared" si="1899"/>
      </c>
      <c r="K1186" s="2047">
        <f t="shared" si="2090"/>
      </c>
      <c r="L1186" s="2047">
        <f t="shared" si="1459"/>
      </c>
      <c r="M1186" s="2047">
        <f t="shared" si="1637"/>
      </c>
      <c r="N1186" s="2047">
        <f t="shared" si="862"/>
      </c>
      <c r="O1186" s="2048">
        <f t="shared" si="1219"/>
      </c>
      <c r="P1186" s="2157">
        <f>(P1185+P1182)/2</f>
      </c>
      <c r="Q1186" s="2048">
        <f>(Q1185+Q1182)/2</f>
      </c>
      <c r="R1186" s="2051">
        <f>(R1185+R1182)/2</f>
      </c>
      <c r="S1186" s="2048">
        <f>S1185+S1182</f>
      </c>
      <c r="T1186" s="2048">
        <f>T1185+T1182</f>
      </c>
      <c r="U1186" s="2048">
        <f>U1185+U1182</f>
      </c>
      <c r="V1186" s="2048">
        <f>V1185+V1182</f>
      </c>
      <c r="W1186" s="2048">
        <f>W1185+W1182</f>
      </c>
      <c r="X1186" s="2048">
        <f>X1185+X1182</f>
      </c>
      <c r="Y1186" s="2048">
        <f>Y1185+Y1182</f>
      </c>
      <c r="Z1186" s="2048">
        <f>Z1185+Z1182</f>
      </c>
      <c r="AA1186" s="2158">
        <f t="shared" si="668"/>
      </c>
      <c r="AB1186" s="2126"/>
      <c r="AC1186" s="2126"/>
      <c r="AD1186" s="2104">
        <f>AD1182+AD1185</f>
      </c>
    </row>
    <row r="1187">
      <c r="A1187" s="2105" t="s">
        <v>1834</v>
      </c>
      <c r="B1187" s="2105" t="s">
        <v>1792</v>
      </c>
      <c r="C1187" s="2105"/>
      <c r="D1187" s="2106" t="s">
        <v>1793</v>
      </c>
      <c r="E1187" s="2106"/>
      <c r="F1187" s="2106"/>
      <c r="G1187" s="2106"/>
      <c r="H1187" s="2106"/>
      <c r="I1187" s="2106"/>
      <c r="J1187" s="2107" t="s">
        <v>1794</v>
      </c>
      <c r="K1187" s="2107"/>
      <c r="L1187" s="2107"/>
      <c r="M1187" s="2107"/>
      <c r="N1187" s="2107"/>
      <c r="O1187" s="2107"/>
      <c r="P1187" s="2107"/>
      <c r="Q1187" s="2107"/>
      <c r="R1187" s="2107"/>
      <c r="S1187" s="2107"/>
      <c r="T1187" s="2107"/>
      <c r="U1187" s="2107"/>
      <c r="V1187" s="2107"/>
      <c r="W1187" s="2107"/>
      <c r="X1187" s="2107"/>
      <c r="Y1187" s="2107"/>
      <c r="Z1187" s="2107"/>
      <c r="AA1187" s="2107"/>
      <c r="AB1187" s="2107"/>
      <c r="AC1187" s="2107"/>
      <c r="AD1187" s="2108"/>
    </row>
    <row r="1188">
      <c r="A1188" s="2105"/>
      <c r="B1188" s="2129" t="s">
        <v>1795</v>
      </c>
      <c r="C1188" s="2129" t="s">
        <v>1796</v>
      </c>
      <c r="D1188" s="2130" t="s">
        <v>1797</v>
      </c>
      <c r="E1188" s="2131" t="s">
        <v>1798</v>
      </c>
      <c r="F1188" s="2130" t="s">
        <v>1799</v>
      </c>
      <c r="G1188" s="2132" t="s">
        <v>1800</v>
      </c>
      <c r="H1188" s="2132" t="s">
        <v>1801</v>
      </c>
      <c r="I1188" s="2132" t="s">
        <v>1802</v>
      </c>
      <c r="J1188" s="2133" t="s">
        <v>1803</v>
      </c>
      <c r="K1188" s="2134" t="s">
        <v>1804</v>
      </c>
      <c r="L1188" s="2134" t="s">
        <v>1805</v>
      </c>
      <c r="M1188" s="2134" t="s">
        <v>1806</v>
      </c>
      <c r="N1188" s="2134" t="s">
        <v>1807</v>
      </c>
      <c r="O1188" s="2135" t="s">
        <v>1808</v>
      </c>
      <c r="P1188" s="2134" t="s">
        <v>1809</v>
      </c>
      <c r="Q1188" s="2135" t="s">
        <v>1810</v>
      </c>
      <c r="R1188" s="2133" t="s">
        <v>1811</v>
      </c>
      <c r="S1188" s="2135" t="s">
        <v>1812</v>
      </c>
      <c r="T1188" s="2135" t="s">
        <v>1813</v>
      </c>
      <c r="U1188" s="2135" t="s">
        <v>1814</v>
      </c>
      <c r="V1188" s="2135" t="s">
        <v>1815</v>
      </c>
      <c r="W1188" s="2135" t="s">
        <v>1816</v>
      </c>
      <c r="X1188" s="2135" t="s">
        <v>1817</v>
      </c>
      <c r="Y1188" s="2135" t="s">
        <v>1818</v>
      </c>
      <c r="Z1188" s="2135" t="s">
        <v>1819</v>
      </c>
      <c r="AA1188" s="2107" t="s">
        <v>1820</v>
      </c>
      <c r="AB1188" s="2112" t="s">
        <v>1821</v>
      </c>
      <c r="AC1188" s="2112" t="s">
        <v>1822</v>
      </c>
      <c r="AD1188" s="2108" t="s">
        <v>1823</v>
      </c>
    </row>
    <row customHeight="true" ht="18.452380952380953" r="1189">
      <c r="A1189" s="2098" t="s">
        <v>1991</v>
      </c>
      <c r="B1189" s="2100" t="s">
        <v>1837</v>
      </c>
      <c r="C1189" s="2100" t="s">
        <v>1828</v>
      </c>
      <c r="D1189" s="2137">
        <v>1501.72</v>
      </c>
      <c r="E1189" s="2138">
        <v>1</v>
      </c>
      <c r="F1189" s="2139">
        <f t="shared" ref="F1189:F1191" si="1283">E1189*2000</f>
      </c>
      <c r="G1189" s="2140">
        <f t="shared" ref="G1189:G1193" si="1042">F1189/D1189</f>
      </c>
      <c r="H1189" s="2140">
        <f t="shared" ref="H1189:H1193" si="135">D1189/E1189</f>
      </c>
      <c r="I1189" s="2140">
        <f t="shared" ref="I1189:I1193" si="491">F1189/E1189</f>
      </c>
      <c r="J1189" s="2140">
        <f t="shared" ref="J1189:J1193" si="1900">D1189/T1189</f>
      </c>
      <c r="K1189" s="2141">
        <f t="shared" ref="K1189:K1193" si="2091">O1189/S1189*1</f>
      </c>
      <c r="L1189" s="2141">
        <f t="shared" ref="L1189:L1193" si="1460">T1189/S1189</f>
      </c>
      <c r="M1189" s="2141">
        <f t="shared" ref="M1189:M1193" si="1638">V1189/S1189</f>
      </c>
      <c r="N1189" s="2141">
        <f t="shared" ref="N1189:N1193" si="863">W1189/V1189</f>
      </c>
      <c r="O1189" s="2143">
        <f t="shared" ref="O1189:O1193" si="1220">U1189/P1189</f>
      </c>
      <c r="P1189" s="2144">
        <v>0.0271</v>
      </c>
      <c r="Q1189" s="2145">
        <v>66</v>
      </c>
      <c r="R1189" s="2140">
        <f t="shared" ref="R1189:R1192" si="313">(D1189/S1189)*1000</f>
      </c>
      <c r="S1189" s="2143">
        <v>17043</v>
      </c>
      <c r="T1189" s="2143">
        <v>128</v>
      </c>
      <c r="U1189" s="2143">
        <v>48</v>
      </c>
      <c r="V1189" s="2143">
        <v>132</v>
      </c>
      <c r="W1189" s="2143">
        <v>19</v>
      </c>
      <c r="X1189" s="2143">
        <v>2</v>
      </c>
      <c r="Y1189" s="2143">
        <v>0</v>
      </c>
      <c r="Z1189" s="2145">
        <v>17</v>
      </c>
      <c r="AA1189" s="2146">
        <f t="shared" ref="AA1189:AA1192" si="669">AD1189*1000/D1189</f>
      </c>
      <c r="AB1189" s="2094" t="s">
        <v>1935</v>
      </c>
      <c r="AC1189" s="2094" t="s">
        <v>1949</v>
      </c>
      <c r="AD1189" s="2093">
        <v>14</v>
      </c>
    </row>
    <row r="1190">
      <c r="A1190" s="2098"/>
      <c r="B1190" s="2100" t="s">
        <v>1837</v>
      </c>
      <c r="C1190" s="2136" t="s">
        <v>1830</v>
      </c>
      <c r="D1190" s="2137">
        <v>1269.99</v>
      </c>
      <c r="E1190" s="2138">
        <v>0</v>
      </c>
      <c r="F1190" s="2139">
        <f t="shared" si="1283"/>
      </c>
      <c r="G1190" s="2140">
        <f t="shared" si="1042"/>
      </c>
      <c r="H1190" s="2140">
        <f t="shared" si="135"/>
      </c>
      <c r="I1190" s="2140">
        <f t="shared" si="491"/>
      </c>
      <c r="J1190" s="2140">
        <f t="shared" si="1900"/>
      </c>
      <c r="K1190" s="2141">
        <f t="shared" si="2091"/>
      </c>
      <c r="L1190" s="2141">
        <f t="shared" si="1460"/>
      </c>
      <c r="M1190" s="2141">
        <f t="shared" si="1638"/>
      </c>
      <c r="N1190" s="2141">
        <f t="shared" si="863"/>
      </c>
      <c r="O1190" s="2143">
        <f t="shared" si="1220"/>
      </c>
      <c r="P1190" s="2144">
        <v>0.0354</v>
      </c>
      <c r="Q1190" s="2145">
        <v>51</v>
      </c>
      <c r="R1190" s="2140">
        <f t="shared" si="313"/>
      </c>
      <c r="S1190" s="2143">
        <v>12774</v>
      </c>
      <c r="T1190" s="2143">
        <v>151</v>
      </c>
      <c r="U1190" s="2143">
        <v>55</v>
      </c>
      <c r="V1190" s="2143">
        <v>150</v>
      </c>
      <c r="W1190" s="2143">
        <v>34</v>
      </c>
      <c r="X1190" s="2143">
        <v>2</v>
      </c>
      <c r="Y1190" s="2143">
        <v>0</v>
      </c>
      <c r="Z1190" s="2145">
        <v>22</v>
      </c>
      <c r="AA1190" s="2146">
        <f t="shared" si="669"/>
      </c>
      <c r="AB1190" s="2094" t="s">
        <v>1935</v>
      </c>
      <c r="AC1190" s="2094" t="s">
        <v>1949</v>
      </c>
      <c r="AD1190" s="2093">
        <v>14</v>
      </c>
    </row>
    <row r="1191">
      <c r="A1191" s="2098"/>
      <c r="B1191" s="2100" t="s">
        <v>1837</v>
      </c>
      <c r="C1191" s="2136" t="s">
        <v>1831</v>
      </c>
      <c r="D1191" s="2137">
        <v>1207.95</v>
      </c>
      <c r="E1191" s="2138">
        <v>1</v>
      </c>
      <c r="F1191" s="2139">
        <f t="shared" si="1283"/>
      </c>
      <c r="G1191" s="2140">
        <f t="shared" si="1042"/>
      </c>
      <c r="H1191" s="2140">
        <f t="shared" si="135"/>
      </c>
      <c r="I1191" s="2140">
        <f t="shared" si="491"/>
      </c>
      <c r="J1191" s="2140">
        <f t="shared" si="1900"/>
      </c>
      <c r="K1191" s="2141">
        <f t="shared" si="2091"/>
      </c>
      <c r="L1191" s="2141">
        <f t="shared" si="1460"/>
      </c>
      <c r="M1191" s="2141">
        <f t="shared" si="1638"/>
      </c>
      <c r="N1191" s="2141">
        <f t="shared" si="863"/>
      </c>
      <c r="O1191" s="2143">
        <f t="shared" si="1220"/>
      </c>
      <c r="P1191" s="2144">
        <v>0.0302</v>
      </c>
      <c r="Q1191" s="2145">
        <v>63</v>
      </c>
      <c r="R1191" s="2140">
        <f t="shared" si="313"/>
      </c>
      <c r="S1191" s="2143">
        <v>11449</v>
      </c>
      <c r="T1191" s="2143">
        <v>153</v>
      </c>
      <c r="U1191" s="2143">
        <v>51</v>
      </c>
      <c r="V1191" s="2143">
        <v>154</v>
      </c>
      <c r="W1191" s="2143">
        <v>29</v>
      </c>
      <c r="X1191" s="2143">
        <v>1</v>
      </c>
      <c r="Y1191" s="2143">
        <v>0</v>
      </c>
      <c r="Z1191" s="2145">
        <v>14</v>
      </c>
      <c r="AA1191" s="2146">
        <f t="shared" si="669"/>
      </c>
      <c r="AB1191" s="2094" t="s">
        <v>1935</v>
      </c>
      <c r="AC1191" s="2094" t="s">
        <v>1949</v>
      </c>
      <c r="AD1191" s="2093">
        <v>10</v>
      </c>
    </row>
    <row r="1192">
      <c r="A1192" s="2098"/>
      <c r="B1192" s="2086" t="s">
        <v>1832</v>
      </c>
      <c r="C1192" s="2086"/>
      <c r="D1192" s="2151">
        <f>SUM(D1189:D1191)</f>
      </c>
      <c r="E1192" s="2151">
        <f>SUM(E1189:E1191)</f>
      </c>
      <c r="F1192" s="2151">
        <f>SUM(F1189:F1191)</f>
      </c>
      <c r="G1192" s="2153">
        <f t="shared" si="1042"/>
      </c>
      <c r="H1192" s="2153">
        <f t="shared" si="135"/>
      </c>
      <c r="I1192" s="2153">
        <f t="shared" si="491"/>
      </c>
      <c r="J1192" s="2153">
        <f t="shared" si="1900"/>
      </c>
      <c r="K1192" s="2154">
        <f t="shared" si="2091"/>
      </c>
      <c r="L1192" s="2154">
        <f t="shared" si="1460"/>
      </c>
      <c r="M1192" s="2154">
        <f t="shared" si="1638"/>
      </c>
      <c r="N1192" s="2154">
        <f t="shared" si="863"/>
      </c>
      <c r="O1192" s="2155">
        <f t="shared" si="1220"/>
      </c>
      <c r="P1192" s="2154">
        <f>AVERAGE(P1189:P1191)</f>
      </c>
      <c r="Q1192" s="2151">
        <f>AVERAGE(Q1189:Q1191)</f>
      </c>
      <c r="R1192" s="2151">
        <f t="shared" si="313"/>
      </c>
      <c r="S1192" s="2122">
        <f>SUM(S1189:S1191)</f>
      </c>
      <c r="T1192" s="2122">
        <f>SUM(T1189:T1191)</f>
      </c>
      <c r="U1192" s="2122">
        <f>SUM(U1189:U1191)</f>
      </c>
      <c r="V1192" s="2122">
        <f>SUM(V1189:V1191)</f>
      </c>
      <c r="W1192" s="2122">
        <f>SUM(W1189:W1191)</f>
      </c>
      <c r="X1192" s="2122">
        <f>SUM(X1189:X1191)</f>
      </c>
      <c r="Y1192" s="2122">
        <f>SUM(Y1189:Y1191)</f>
      </c>
      <c r="Z1192" s="2122">
        <f>SUM(Z1189:Z1191)</f>
      </c>
      <c r="AA1192" s="2156">
        <f t="shared" si="669"/>
      </c>
      <c r="AB1192" s="2121"/>
      <c r="AC1192" s="2121"/>
      <c r="AD1192" s="2122">
        <f>SUM(AD1189:AD1191)</f>
      </c>
    </row>
    <row r="1193">
      <c r="A1193" s="2098"/>
      <c r="B1193" s="2095" t="s">
        <v>1833</v>
      </c>
      <c r="C1193" s="2095"/>
      <c r="D1193" s="2051">
        <f>D1192</f>
      </c>
      <c r="E1193" s="2051">
        <f>E1192</f>
      </c>
      <c r="F1193" s="2051">
        <f>E1193*2000</f>
      </c>
      <c r="G1193" s="2046">
        <f t="shared" si="1042"/>
      </c>
      <c r="H1193" s="2046">
        <f t="shared" si="135"/>
      </c>
      <c r="I1193" s="2046">
        <f t="shared" si="491"/>
      </c>
      <c r="J1193" s="2046">
        <f t="shared" si="1900"/>
      </c>
      <c r="K1193" s="2047">
        <f t="shared" si="2091"/>
      </c>
      <c r="L1193" s="2047">
        <f t="shared" si="1460"/>
      </c>
      <c r="M1193" s="2047">
        <f t="shared" si="1638"/>
      </c>
      <c r="N1193" s="2047">
        <f t="shared" si="863"/>
      </c>
      <c r="O1193" s="2048">
        <f t="shared" si="1220"/>
      </c>
      <c r="P1193" s="2157">
        <f>P1192</f>
      </c>
      <c r="Q1193" s="2165">
        <f>Q1192</f>
      </c>
      <c r="R1193" s="2165">
        <f>R1192</f>
      </c>
      <c r="S1193" s="2048">
        <f>S1192</f>
      </c>
      <c r="T1193" s="2048">
        <f>T1192</f>
      </c>
      <c r="U1193" s="2048">
        <f>U1192</f>
      </c>
      <c r="V1193" s="2048">
        <f>V1192</f>
      </c>
      <c r="W1193" s="2048">
        <f>W1192</f>
      </c>
      <c r="X1193" s="2048">
        <f>X1192</f>
      </c>
      <c r="Y1193" s="2048">
        <f>Y1192</f>
      </c>
      <c r="Z1193" s="2048">
        <f>Z1192</f>
      </c>
      <c r="AA1193" s="2048">
        <f>AA1192</f>
      </c>
      <c r="AB1193" s="2126"/>
      <c r="AC1193" s="2126"/>
      <c r="AD1193" s="2048">
        <f>AD1192</f>
      </c>
    </row>
    <row r="1194">
      <c r="A1194" s="2105" t="s">
        <v>1834</v>
      </c>
      <c r="B1194" s="2105" t="s">
        <v>1792</v>
      </c>
      <c r="C1194" s="2105"/>
      <c r="D1194" s="2106" t="s">
        <v>1793</v>
      </c>
      <c r="E1194" s="2106"/>
      <c r="F1194" s="2106"/>
      <c r="G1194" s="2106"/>
      <c r="H1194" s="2106"/>
      <c r="I1194" s="2106"/>
      <c r="J1194" s="2107" t="s">
        <v>1794</v>
      </c>
      <c r="K1194" s="2107"/>
      <c r="L1194" s="2107"/>
      <c r="M1194" s="2107"/>
      <c r="N1194" s="2107"/>
      <c r="O1194" s="2107"/>
      <c r="P1194" s="2107"/>
      <c r="Q1194" s="2107"/>
      <c r="R1194" s="2107"/>
      <c r="S1194" s="2107"/>
      <c r="T1194" s="2107"/>
      <c r="U1194" s="2107"/>
      <c r="V1194" s="2107"/>
      <c r="W1194" s="2107"/>
      <c r="X1194" s="2107"/>
      <c r="Y1194" s="2107"/>
      <c r="Z1194" s="2107"/>
      <c r="AA1194" s="2107"/>
      <c r="AB1194" s="2107"/>
      <c r="AC1194" s="2107"/>
      <c r="AD1194" s="2108"/>
    </row>
    <row r="1195">
      <c r="A1195" s="2105"/>
      <c r="B1195" s="2129" t="s">
        <v>1795</v>
      </c>
      <c r="C1195" s="2129" t="s">
        <v>1796</v>
      </c>
      <c r="D1195" s="2130" t="s">
        <v>1797</v>
      </c>
      <c r="E1195" s="2131" t="s">
        <v>1798</v>
      </c>
      <c r="F1195" s="2130" t="s">
        <v>1799</v>
      </c>
      <c r="G1195" s="2132" t="s">
        <v>1800</v>
      </c>
      <c r="H1195" s="2132" t="s">
        <v>1801</v>
      </c>
      <c r="I1195" s="2132" t="s">
        <v>1802</v>
      </c>
      <c r="J1195" s="2133" t="s">
        <v>1803</v>
      </c>
      <c r="K1195" s="2134" t="s">
        <v>1804</v>
      </c>
      <c r="L1195" s="2134" t="s">
        <v>1805</v>
      </c>
      <c r="M1195" s="2134" t="s">
        <v>1806</v>
      </c>
      <c r="N1195" s="2134" t="s">
        <v>1807</v>
      </c>
      <c r="O1195" s="2135" t="s">
        <v>1808</v>
      </c>
      <c r="P1195" s="2134" t="s">
        <v>1809</v>
      </c>
      <c r="Q1195" s="2135" t="s">
        <v>1810</v>
      </c>
      <c r="R1195" s="2133" t="s">
        <v>1811</v>
      </c>
      <c r="S1195" s="2135" t="s">
        <v>1812</v>
      </c>
      <c r="T1195" s="2135" t="s">
        <v>1813</v>
      </c>
      <c r="U1195" s="2135" t="s">
        <v>1814</v>
      </c>
      <c r="V1195" s="2135" t="s">
        <v>1815</v>
      </c>
      <c r="W1195" s="2135" t="s">
        <v>1816</v>
      </c>
      <c r="X1195" s="2135" t="s">
        <v>1817</v>
      </c>
      <c r="Y1195" s="2135" t="s">
        <v>1818</v>
      </c>
      <c r="Z1195" s="2135" t="s">
        <v>1819</v>
      </c>
      <c r="AA1195" s="2107" t="s">
        <v>1820</v>
      </c>
      <c r="AB1195" s="2112" t="s">
        <v>1821</v>
      </c>
      <c r="AC1195" s="2112" t="s">
        <v>1822</v>
      </c>
      <c r="AD1195" s="2108" t="s">
        <v>1823</v>
      </c>
    </row>
    <row r="1196">
      <c r="A1196" s="2098" t="s">
        <v>1992</v>
      </c>
      <c r="B1196" s="2100" t="s">
        <v>1825</v>
      </c>
      <c r="C1196" s="2100" t="s">
        <v>1826</v>
      </c>
      <c r="D1196" s="2137">
        <v>2000</v>
      </c>
      <c r="E1196" s="2138">
        <v>1</v>
      </c>
      <c r="F1196" s="2139">
        <v>3108</v>
      </c>
      <c r="G1196" s="2140">
        <f t="shared" ref="G1196:G1200" si="1043">F1196/D1196</f>
      </c>
      <c r="H1196" s="2140">
        <f t="shared" ref="H1196:H1200" si="136">D1196/E1196</f>
      </c>
      <c r="I1196" s="2140">
        <f t="shared" ref="I1196:I1200" si="492">F1196/E1196</f>
      </c>
      <c r="J1196" s="2140">
        <f t="shared" ref="J1196:J1200" si="1901">D1196/T1196</f>
      </c>
      <c r="K1196" s="2141">
        <f t="shared" ref="K1196:K1200" si="2092">O1196/S1196*1</f>
      </c>
      <c r="L1196" s="2142">
        <f t="shared" ref="L1196:L1200" si="1461">T1196/S1196</f>
      </c>
      <c r="M1196" s="2141">
        <f t="shared" ref="M1196:M1200" si="1639">V1196/S1196</f>
      </c>
      <c r="N1196" s="2141">
        <f t="shared" ref="N1196:N1200" si="864">W1196/V1196</f>
      </c>
      <c r="O1196" s="2143">
        <f t="shared" ref="O1196:O1200" si="1221">U1196/P1196</f>
      </c>
      <c r="P1196" s="2144">
        <v>0.0447</v>
      </c>
      <c r="Q1196" s="2145">
        <v>67</v>
      </c>
      <c r="R1196" s="2140">
        <f t="shared" ref="R1196:R1199" si="314">(D1196/S1196)*1000</f>
      </c>
      <c r="S1196" s="2143">
        <v>19817</v>
      </c>
      <c r="T1196" s="2143">
        <v>183</v>
      </c>
      <c r="U1196" s="2143">
        <v>67</v>
      </c>
      <c r="V1196" s="2143">
        <v>189</v>
      </c>
      <c r="W1196" s="2143">
        <v>38</v>
      </c>
      <c r="X1196" s="2143">
        <v>0</v>
      </c>
      <c r="Y1196" s="2143">
        <v>2</v>
      </c>
      <c r="Z1196" s="2145">
        <v>25</v>
      </c>
      <c r="AA1196" s="2146">
        <f t="shared" ref="AA1196:AA1199" si="670">AD1196*1000/D1196</f>
      </c>
      <c r="AB1196" s="2094" t="s">
        <v>1935</v>
      </c>
      <c r="AC1196" s="2094" t="s">
        <v>1951</v>
      </c>
      <c r="AD1196" s="2093">
        <v>9</v>
      </c>
    </row>
    <row r="1197">
      <c r="A1197" s="2098"/>
      <c r="B1197" s="2100" t="s">
        <v>1825</v>
      </c>
      <c r="C1197" s="2136" t="s">
        <v>1828</v>
      </c>
      <c r="D1197" s="2137">
        <v>1119.64</v>
      </c>
      <c r="E1197" s="2138">
        <v>4</v>
      </c>
      <c r="F1197" s="2139">
        <v>7861.81</v>
      </c>
      <c r="G1197" s="2140">
        <f t="shared" si="1043"/>
      </c>
      <c r="H1197" s="2140">
        <f t="shared" si="136"/>
      </c>
      <c r="I1197" s="2140">
        <f t="shared" si="492"/>
      </c>
      <c r="J1197" s="2140">
        <f t="shared" si="1901"/>
      </c>
      <c r="K1197" s="2141">
        <f t="shared" si="2092"/>
      </c>
      <c r="L1197" s="2141">
        <f t="shared" si="1461"/>
      </c>
      <c r="M1197" s="2147">
        <f t="shared" si="1639"/>
      </c>
      <c r="N1197" s="2147">
        <f t="shared" si="864"/>
      </c>
      <c r="O1197" s="2148">
        <f t="shared" si="1221"/>
      </c>
      <c r="P1197" s="2144">
        <v>0.0284</v>
      </c>
      <c r="Q1197" s="2149">
        <v>93</v>
      </c>
      <c r="R1197" s="2150">
        <f t="shared" si="314"/>
      </c>
      <c r="S1197" s="2148">
        <v>11634</v>
      </c>
      <c r="T1197" s="2148">
        <v>89</v>
      </c>
      <c r="U1197" s="2148">
        <v>39</v>
      </c>
      <c r="V1197" s="2148">
        <v>88</v>
      </c>
      <c r="W1197" s="2148">
        <v>40</v>
      </c>
      <c r="X1197" s="2149">
        <v>2</v>
      </c>
      <c r="Y1197" s="2149">
        <v>0</v>
      </c>
      <c r="Z1197" s="2149">
        <v>11</v>
      </c>
      <c r="AA1197" s="2146">
        <f t="shared" si="670"/>
      </c>
      <c r="AB1197" s="2094" t="s">
        <v>1935</v>
      </c>
      <c r="AC1197" s="2094" t="s">
        <v>1951</v>
      </c>
      <c r="AD1197" s="2093">
        <v>10</v>
      </c>
    </row>
    <row customHeight="true" ht="18.452380952380953" r="1198">
      <c r="A1198" s="2098"/>
      <c r="B1198" s="2100" t="s">
        <v>1825</v>
      </c>
      <c r="C1198" s="2100" t="s">
        <v>1830</v>
      </c>
      <c r="D1198" s="2137">
        <v>1837.82</v>
      </c>
      <c r="E1198" s="2138">
        <v>4</v>
      </c>
      <c r="F1198" s="2139">
        <v>7197.36</v>
      </c>
      <c r="G1198" s="2140">
        <f t="shared" si="1043"/>
      </c>
      <c r="H1198" s="2140">
        <f t="shared" si="136"/>
      </c>
      <c r="I1198" s="2140">
        <f t="shared" si="492"/>
      </c>
      <c r="J1198" s="2140">
        <f t="shared" si="1901"/>
      </c>
      <c r="K1198" s="2141">
        <f t="shared" si="2092"/>
      </c>
      <c r="L1198" s="2141">
        <f t="shared" si="1461"/>
      </c>
      <c r="M1198" s="2147">
        <f t="shared" si="1639"/>
      </c>
      <c r="N1198" s="2147">
        <f t="shared" si="864"/>
      </c>
      <c r="O1198" s="2148">
        <f t="shared" si="1221"/>
      </c>
      <c r="P1198" s="2144">
        <v>0.043</v>
      </c>
      <c r="Q1198" s="2149">
        <v>74</v>
      </c>
      <c r="R1198" s="2150">
        <f t="shared" si="314"/>
      </c>
      <c r="S1198" s="2148">
        <v>18791</v>
      </c>
      <c r="T1198" s="2148">
        <v>258</v>
      </c>
      <c r="U1198" s="2148">
        <v>58</v>
      </c>
      <c r="V1198" s="2148">
        <v>258</v>
      </c>
      <c r="W1198" s="2148">
        <v>33</v>
      </c>
      <c r="X1198" s="2149">
        <v>2</v>
      </c>
      <c r="Y1198" s="2149">
        <v>2</v>
      </c>
      <c r="Z1198" s="2149">
        <v>19</v>
      </c>
      <c r="AA1198" s="2146">
        <f t="shared" si="670"/>
      </c>
      <c r="AB1198" s="2094" t="s">
        <v>1935</v>
      </c>
      <c r="AC1198" s="2094" t="s">
        <v>1951</v>
      </c>
      <c r="AD1198" s="2093">
        <v>13</v>
      </c>
    </row>
    <row r="1199">
      <c r="A1199" s="2098"/>
      <c r="B1199" s="2086" t="s">
        <v>1832</v>
      </c>
      <c r="C1199" s="2086"/>
      <c r="D1199" s="2151">
        <f>SUM(D1196:D1198)</f>
      </c>
      <c r="E1199" s="2152">
        <f>SUM(E1196:E1198)</f>
      </c>
      <c r="F1199" s="2152">
        <f>SUM(F1196:F1198)</f>
      </c>
      <c r="G1199" s="2153">
        <f t="shared" si="1043"/>
      </c>
      <c r="H1199" s="2153">
        <f t="shared" si="136"/>
      </c>
      <c r="I1199" s="2153">
        <f t="shared" si="492"/>
      </c>
      <c r="J1199" s="2153">
        <f t="shared" si="1901"/>
      </c>
      <c r="K1199" s="2154">
        <f t="shared" si="2092"/>
      </c>
      <c r="L1199" s="2154">
        <f t="shared" si="1461"/>
      </c>
      <c r="M1199" s="2154">
        <f t="shared" si="1639"/>
      </c>
      <c r="N1199" s="2154">
        <f t="shared" si="864"/>
      </c>
      <c r="O1199" s="2155">
        <f t="shared" si="1221"/>
      </c>
      <c r="P1199" s="2154">
        <f>AVERAGE(P1196:P1198)</f>
      </c>
      <c r="Q1199" s="2151">
        <f>AVERAGE(Q1196:Q1198)</f>
      </c>
      <c r="R1199" s="2153">
        <f t="shared" si="314"/>
      </c>
      <c r="S1199" s="2155">
        <f>SUM(S1196:S1198)</f>
      </c>
      <c r="T1199" s="2155">
        <f>SUM(T1196:T1198)</f>
      </c>
      <c r="U1199" s="2155">
        <f>SUM(U1196:U1198)</f>
      </c>
      <c r="V1199" s="2155">
        <f>SUM(V1196:V1198)</f>
      </c>
      <c r="W1199" s="2155">
        <f>SUM(W1196:W1198)</f>
      </c>
      <c r="X1199" s="2155">
        <f>SUM(X1196:X1198)</f>
      </c>
      <c r="Y1199" s="2155">
        <f>SUM(Y1196:Y1198)</f>
      </c>
      <c r="Z1199" s="2155">
        <f>SUM(Z1196:Z1198)</f>
      </c>
      <c r="AA1199" s="2156">
        <f t="shared" si="670"/>
      </c>
      <c r="AB1199" s="2121"/>
      <c r="AC1199" s="2121"/>
      <c r="AD1199" s="2122">
        <f>SUM(AD1196:AD1198)</f>
      </c>
    </row>
    <row r="1200">
      <c r="A1200" s="2098"/>
      <c r="B1200" s="2095" t="s">
        <v>1833</v>
      </c>
      <c r="C1200" s="2095"/>
      <c r="D1200" s="2051">
        <f>D1199</f>
      </c>
      <c r="E1200" s="2051">
        <f>E1199</f>
      </c>
      <c r="F1200" s="2051">
        <f>F1199</f>
      </c>
      <c r="G1200" s="2046">
        <f t="shared" si="1043"/>
      </c>
      <c r="H1200" s="2046">
        <f t="shared" si="136"/>
      </c>
      <c r="I1200" s="2046">
        <f t="shared" si="492"/>
      </c>
      <c r="J1200" s="2046">
        <f t="shared" si="1901"/>
      </c>
      <c r="K1200" s="2047">
        <f t="shared" si="2092"/>
      </c>
      <c r="L1200" s="2047">
        <f t="shared" si="1461"/>
      </c>
      <c r="M1200" s="2047">
        <f t="shared" si="1639"/>
      </c>
      <c r="N1200" s="2047">
        <f t="shared" si="864"/>
      </c>
      <c r="O1200" s="2048">
        <f t="shared" si="1221"/>
      </c>
      <c r="P1200" s="2157">
        <f>P1199</f>
      </c>
      <c r="Q1200" s="2165">
        <f>Q1199</f>
      </c>
      <c r="R1200" s="2051">
        <f>(R1200:R1199+R1197:R1196)/2</f>
      </c>
      <c r="S1200" s="2048">
        <f>S1199</f>
      </c>
      <c r="T1200" s="2048">
        <f>T1199</f>
      </c>
      <c r="U1200" s="2048">
        <f>U1199</f>
      </c>
      <c r="V1200" s="2048">
        <f>V1199</f>
      </c>
      <c r="W1200" s="2048">
        <f>W1199</f>
      </c>
      <c r="X1200" s="2048">
        <f>X1199</f>
      </c>
      <c r="Y1200" s="2048">
        <f>Y1199</f>
      </c>
      <c r="Z1200" s="2048">
        <f>Z1199</f>
      </c>
      <c r="AA1200" s="2048">
        <f>AA1199</f>
      </c>
      <c r="AB1200" s="2126"/>
      <c r="AC1200" s="2126"/>
      <c r="AD1200" s="2104">
        <f>AD1199</f>
      </c>
    </row>
    <row r="1201">
      <c r="A1201" s="2105" t="s">
        <v>1834</v>
      </c>
      <c r="B1201" s="2105" t="s">
        <v>1792</v>
      </c>
      <c r="C1201" s="2105"/>
      <c r="D1201" s="2106" t="s">
        <v>1793</v>
      </c>
      <c r="E1201" s="2106"/>
      <c r="F1201" s="2106"/>
      <c r="G1201" s="2106"/>
      <c r="H1201" s="2106"/>
      <c r="I1201" s="2106"/>
      <c r="J1201" s="2107" t="s">
        <v>1794</v>
      </c>
      <c r="K1201" s="2107"/>
      <c r="L1201" s="2107"/>
      <c r="M1201" s="2107"/>
      <c r="N1201" s="2107"/>
      <c r="O1201" s="2107"/>
      <c r="P1201" s="2107"/>
      <c r="Q1201" s="2107"/>
      <c r="R1201" s="2107"/>
      <c r="S1201" s="2107"/>
      <c r="T1201" s="2107"/>
      <c r="U1201" s="2107"/>
      <c r="V1201" s="2107"/>
      <c r="W1201" s="2107"/>
      <c r="X1201" s="2107"/>
      <c r="Y1201" s="2107"/>
      <c r="Z1201" s="2107"/>
      <c r="AA1201" s="2107"/>
      <c r="AB1201" s="2107"/>
      <c r="AC1201" s="2107"/>
      <c r="AD1201" s="2108"/>
    </row>
    <row r="1202">
      <c r="A1202" s="2105"/>
      <c r="B1202" s="2129" t="s">
        <v>1795</v>
      </c>
      <c r="C1202" s="2129" t="s">
        <v>1796</v>
      </c>
      <c r="D1202" s="2130" t="s">
        <v>1797</v>
      </c>
      <c r="E1202" s="2131" t="s">
        <v>1798</v>
      </c>
      <c r="F1202" s="2130" t="s">
        <v>1799</v>
      </c>
      <c r="G1202" s="2132" t="s">
        <v>1800</v>
      </c>
      <c r="H1202" s="2132" t="s">
        <v>1801</v>
      </c>
      <c r="I1202" s="2132" t="s">
        <v>1802</v>
      </c>
      <c r="J1202" s="2133" t="s">
        <v>1803</v>
      </c>
      <c r="K1202" s="2134" t="s">
        <v>1804</v>
      </c>
      <c r="L1202" s="2134" t="s">
        <v>1805</v>
      </c>
      <c r="M1202" s="2134" t="s">
        <v>1806</v>
      </c>
      <c r="N1202" s="2134" t="s">
        <v>1807</v>
      </c>
      <c r="O1202" s="2135" t="s">
        <v>1808</v>
      </c>
      <c r="P1202" s="2134" t="s">
        <v>1809</v>
      </c>
      <c r="Q1202" s="2135" t="s">
        <v>1810</v>
      </c>
      <c r="R1202" s="2133" t="s">
        <v>1811</v>
      </c>
      <c r="S1202" s="2135" t="s">
        <v>1812</v>
      </c>
      <c r="T1202" s="2135" t="s">
        <v>1813</v>
      </c>
      <c r="U1202" s="2135" t="s">
        <v>1814</v>
      </c>
      <c r="V1202" s="2135" t="s">
        <v>1815</v>
      </c>
      <c r="W1202" s="2135" t="s">
        <v>1816</v>
      </c>
      <c r="X1202" s="2135" t="s">
        <v>1817</v>
      </c>
      <c r="Y1202" s="2135" t="s">
        <v>1818</v>
      </c>
      <c r="Z1202" s="2135" t="s">
        <v>1819</v>
      </c>
      <c r="AA1202" s="2107" t="s">
        <v>1820</v>
      </c>
      <c r="AB1202" s="2112" t="s">
        <v>1821</v>
      </c>
      <c r="AC1202" s="2112" t="s">
        <v>1822</v>
      </c>
      <c r="AD1202" s="2108" t="s">
        <v>1823</v>
      </c>
    </row>
    <row r="1203">
      <c r="A1203" s="2098" t="s">
        <v>1993</v>
      </c>
      <c r="B1203" s="2100" t="s">
        <v>1837</v>
      </c>
      <c r="C1203" s="2100" t="s">
        <v>1826</v>
      </c>
      <c r="D1203" s="2137">
        <v>1000</v>
      </c>
      <c r="E1203" s="2138">
        <v>0</v>
      </c>
      <c r="F1203" s="2139">
        <f t="shared" ref="F1203:F1209" si="1284">E1203*2000</f>
      </c>
      <c r="G1203" s="2140">
        <f t="shared" ref="G1203:G1209" si="1044">F1203/D1203</f>
      </c>
      <c r="H1203" s="2140">
        <f t="shared" ref="H1203:H1209" si="137">D1203/E1203</f>
      </c>
      <c r="I1203" s="2140">
        <f t="shared" ref="I1203:I1209" si="493">F1203/E1203</f>
      </c>
      <c r="J1203" s="2140">
        <f t="shared" ref="J1203:J1209" si="1902">D1203/T1203</f>
      </c>
      <c r="K1203" s="2141">
        <f t="shared" ref="K1203:K1209" si="2093">O1203/S1203*1</f>
      </c>
      <c r="L1203" s="2142">
        <f t="shared" ref="L1203:L1209" si="1462">T1203/S1203</f>
      </c>
      <c r="M1203" s="2141">
        <f t="shared" ref="M1203:M1209" si="1640">V1203/S1203</f>
      </c>
      <c r="N1203" s="2141">
        <f t="shared" ref="N1203:N1209" si="865">W1203/V1203</f>
      </c>
      <c r="O1203" s="2143">
        <f t="shared" ref="O1203:O1209" si="1222">U1203/P1203</f>
      </c>
      <c r="P1203" s="2144">
        <v>0.0272</v>
      </c>
      <c r="Q1203" s="2145">
        <v>105</v>
      </c>
      <c r="R1203" s="2140">
        <f t="shared" ref="R1203:R1208" si="315">(D1203/S1203)*1000</f>
      </c>
      <c r="S1203" s="2143">
        <v>10363</v>
      </c>
      <c r="T1203" s="2143">
        <v>109</v>
      </c>
      <c r="U1203" s="2143">
        <v>34</v>
      </c>
      <c r="V1203" s="2143">
        <v>115</v>
      </c>
      <c r="W1203" s="2143">
        <v>15</v>
      </c>
      <c r="X1203" s="2143">
        <v>2</v>
      </c>
      <c r="Y1203" s="2143">
        <v>0</v>
      </c>
      <c r="Z1203" s="2145">
        <v>10</v>
      </c>
      <c r="AA1203" s="2146">
        <f t="shared" ref="AA1203:AA1209" si="671">AD1203*1000/D1203</f>
      </c>
      <c r="AB1203" s="2094" t="s">
        <v>1935</v>
      </c>
      <c r="AC1203" s="2094" t="s">
        <v>1951</v>
      </c>
      <c r="AD1203" s="2093">
        <v>9</v>
      </c>
    </row>
    <row r="1204">
      <c r="A1204" s="2098"/>
      <c r="B1204" s="2100" t="s">
        <v>1837</v>
      </c>
      <c r="C1204" s="2136" t="s">
        <v>1828</v>
      </c>
      <c r="D1204" s="2137">
        <v>770.31</v>
      </c>
      <c r="E1204" s="2138">
        <v>0</v>
      </c>
      <c r="F1204" s="2139">
        <f t="shared" si="1284"/>
      </c>
      <c r="G1204" s="2140">
        <f t="shared" si="1044"/>
      </c>
      <c r="H1204" s="2140">
        <f t="shared" si="137"/>
      </c>
      <c r="I1204" s="2140">
        <f t="shared" si="493"/>
      </c>
      <c r="J1204" s="2140">
        <f t="shared" si="1902"/>
      </c>
      <c r="K1204" s="2141">
        <f t="shared" si="2093"/>
      </c>
      <c r="L1204" s="2141">
        <f t="shared" si="1462"/>
      </c>
      <c r="M1204" s="2147">
        <f t="shared" si="1640"/>
      </c>
      <c r="N1204" s="2147">
        <f t="shared" si="865"/>
      </c>
      <c r="O1204" s="2148">
        <f t="shared" si="1222"/>
      </c>
      <c r="P1204" s="2144">
        <v>0.026</v>
      </c>
      <c r="Q1204" s="2149">
        <v>104</v>
      </c>
      <c r="R1204" s="2150">
        <f t="shared" si="315"/>
      </c>
      <c r="S1204" s="2148">
        <v>6517</v>
      </c>
      <c r="T1204" s="2148">
        <v>79</v>
      </c>
      <c r="U1204" s="2148">
        <v>27</v>
      </c>
      <c r="V1204" s="2148">
        <v>75</v>
      </c>
      <c r="W1204" s="2148">
        <v>38</v>
      </c>
      <c r="X1204" s="2149">
        <v>1</v>
      </c>
      <c r="Y1204" s="2149">
        <v>1</v>
      </c>
      <c r="Z1204" s="2149">
        <v>7</v>
      </c>
      <c r="AA1204" s="2146">
        <f t="shared" si="671"/>
      </c>
      <c r="AB1204" s="2094" t="s">
        <v>1935</v>
      </c>
      <c r="AC1204" s="2094" t="s">
        <v>1951</v>
      </c>
      <c r="AD1204" s="2093">
        <v>8</v>
      </c>
    </row>
    <row r="1205">
      <c r="A1205" s="2098"/>
      <c r="B1205" s="2086" t="s">
        <v>1832</v>
      </c>
      <c r="C1205" s="2086"/>
      <c r="D1205" s="2151">
        <f>SUM(D1203:D1204)</f>
      </c>
      <c r="E1205" s="2152">
        <f>SUM(E1203:E1204)</f>
      </c>
      <c r="F1205" s="2151">
        <f t="shared" si="1284"/>
      </c>
      <c r="G1205" s="2153">
        <f t="shared" si="1044"/>
      </c>
      <c r="H1205" s="2153">
        <f t="shared" si="137"/>
      </c>
      <c r="I1205" s="2153">
        <f t="shared" si="493"/>
      </c>
      <c r="J1205" s="2153">
        <f t="shared" si="1902"/>
      </c>
      <c r="K1205" s="2154">
        <f t="shared" si="2093"/>
      </c>
      <c r="L1205" s="2154">
        <f t="shared" si="1462"/>
      </c>
      <c r="M1205" s="2154">
        <f t="shared" si="1640"/>
      </c>
      <c r="N1205" s="2154">
        <f t="shared" si="865"/>
      </c>
      <c r="O1205" s="2155">
        <f t="shared" si="1222"/>
      </c>
      <c r="P1205" s="2154">
        <f>AVERAGE(P1203:P1204)</f>
      </c>
      <c r="Q1205" s="2151">
        <f>AVERAGE(Q1203:Q1204)</f>
      </c>
      <c r="R1205" s="2153">
        <f t="shared" si="315"/>
      </c>
      <c r="S1205" s="2155">
        <f>SUM(S1203:S1204)</f>
      </c>
      <c r="T1205" s="2155">
        <f>SUM(T1203:T1204)</f>
      </c>
      <c r="U1205" s="2155">
        <f>SUM(U1203:U1204)</f>
      </c>
      <c r="V1205" s="2155">
        <f>SUM(V1203:V1204)</f>
      </c>
      <c r="W1205" s="2155">
        <f>SUM(W1203:W1204)</f>
      </c>
      <c r="X1205" s="2155">
        <f>SUM(X1203:X1204)</f>
      </c>
      <c r="Y1205" s="2155">
        <f>SUM(Y1203:Y1204)</f>
      </c>
      <c r="Z1205" s="2155">
        <f>SUM(Z1203:Z1204)</f>
      </c>
      <c r="AA1205" s="2156">
        <f t="shared" si="671"/>
      </c>
      <c r="AB1205" s="2121"/>
      <c r="AC1205" s="2121"/>
      <c r="AD1205" s="2122">
        <f>SUM(AD1203:AD1204)</f>
      </c>
    </row>
    <row r="1206">
      <c r="A1206" s="2098"/>
      <c r="B1206" s="2100" t="s">
        <v>1825</v>
      </c>
      <c r="C1206" s="2100" t="s">
        <v>1994</v>
      </c>
      <c r="D1206" s="2137">
        <v>775.95</v>
      </c>
      <c r="E1206" s="2138">
        <v>0</v>
      </c>
      <c r="F1206" s="2139">
        <f t="shared" si="1284"/>
      </c>
      <c r="G1206" s="2140">
        <f t="shared" si="1044"/>
      </c>
      <c r="H1206" s="2140">
        <f t="shared" si="137"/>
      </c>
      <c r="I1206" s="2140">
        <f t="shared" si="493"/>
      </c>
      <c r="J1206" s="2140">
        <f t="shared" si="1902"/>
      </c>
      <c r="K1206" s="2141">
        <f t="shared" si="2093"/>
      </c>
      <c r="L1206" s="2141">
        <f t="shared" si="1462"/>
      </c>
      <c r="M1206" s="2141">
        <f t="shared" si="1640"/>
      </c>
      <c r="N1206" s="2141">
        <f t="shared" si="865"/>
      </c>
      <c r="O1206" s="2143">
        <f t="shared" si="1222"/>
      </c>
      <c r="P1206" s="2144">
        <v>0.0115</v>
      </c>
      <c r="Q1206" s="2145">
        <v>55</v>
      </c>
      <c r="R1206" s="2140">
        <f t="shared" si="315"/>
      </c>
      <c r="S1206" s="2143">
        <v>8279</v>
      </c>
      <c r="T1206" s="2143">
        <v>195</v>
      </c>
      <c r="U1206" s="2143">
        <v>20</v>
      </c>
      <c r="V1206" s="2143">
        <v>200</v>
      </c>
      <c r="W1206" s="2143">
        <v>29</v>
      </c>
      <c r="X1206" s="2143">
        <v>1</v>
      </c>
      <c r="Y1206" s="2143">
        <v>0</v>
      </c>
      <c r="Z1206" s="2145">
        <v>10</v>
      </c>
      <c r="AA1206" s="2146">
        <f t="shared" si="671"/>
      </c>
      <c r="AB1206" s="2094" t="s">
        <v>1935</v>
      </c>
      <c r="AC1206" s="2094" t="s">
        <v>1951</v>
      </c>
      <c r="AD1206" s="2093">
        <v>13</v>
      </c>
    </row>
    <row r="1207">
      <c r="A1207" s="2098"/>
      <c r="B1207" s="2100" t="s">
        <v>1825</v>
      </c>
      <c r="C1207" s="2100" t="s">
        <v>1995</v>
      </c>
      <c r="D1207" s="2137">
        <v>1904.36</v>
      </c>
      <c r="E1207" s="2138">
        <v>3</v>
      </c>
      <c r="F1207" s="2139">
        <f t="shared" si="1284"/>
      </c>
      <c r="G1207" s="2140">
        <f t="shared" si="1044"/>
      </c>
      <c r="H1207" s="2140">
        <f t="shared" si="137"/>
      </c>
      <c r="I1207" s="2140">
        <f t="shared" si="493"/>
      </c>
      <c r="J1207" s="2140">
        <f t="shared" si="1902"/>
      </c>
      <c r="K1207" s="2141">
        <f t="shared" si="2093"/>
      </c>
      <c r="L1207" s="2141">
        <f t="shared" si="1462"/>
      </c>
      <c r="M1207" s="2141">
        <f t="shared" si="1640"/>
      </c>
      <c r="N1207" s="2141">
        <f t="shared" si="865"/>
      </c>
      <c r="O1207" s="2143">
        <f t="shared" si="1222"/>
      </c>
      <c r="P1207" s="2144">
        <v>0.0282</v>
      </c>
      <c r="Q1207" s="2145">
        <v>52</v>
      </c>
      <c r="R1207" s="2140">
        <f t="shared" si="315"/>
      </c>
      <c r="S1207" s="2143">
        <v>16574</v>
      </c>
      <c r="T1207" s="2143">
        <v>334</v>
      </c>
      <c r="U1207" s="2143">
        <v>55</v>
      </c>
      <c r="V1207" s="2143">
        <v>348</v>
      </c>
      <c r="W1207" s="2143">
        <v>55</v>
      </c>
      <c r="X1207" s="2143">
        <v>6</v>
      </c>
      <c r="Y1207" s="2143">
        <v>0</v>
      </c>
      <c r="Z1207" s="2145">
        <v>18</v>
      </c>
      <c r="AA1207" s="2146">
        <f t="shared" si="671"/>
      </c>
      <c r="AB1207" s="2094" t="s">
        <v>1935</v>
      </c>
      <c r="AC1207" s="2094" t="s">
        <v>1951</v>
      </c>
      <c r="AD1207" s="2093">
        <v>17</v>
      </c>
    </row>
    <row r="1208">
      <c r="A1208" s="2098"/>
      <c r="B1208" s="2086" t="s">
        <v>1832</v>
      </c>
      <c r="C1208" s="2086"/>
      <c r="D1208" s="2151">
        <f>SUM(D1206:D1207)</f>
      </c>
      <c r="E1208" s="2151">
        <f>SUM(E1206:E1207)</f>
      </c>
      <c r="F1208" s="2151">
        <f t="shared" si="1284"/>
      </c>
      <c r="G1208" s="2153">
        <f t="shared" si="1044"/>
      </c>
      <c r="H1208" s="2153">
        <f t="shared" si="137"/>
      </c>
      <c r="I1208" s="2153">
        <f t="shared" si="493"/>
      </c>
      <c r="J1208" s="2153">
        <f t="shared" si="1902"/>
      </c>
      <c r="K1208" s="2154">
        <f t="shared" si="2093"/>
      </c>
      <c r="L1208" s="2154">
        <f t="shared" si="1462"/>
      </c>
      <c r="M1208" s="2154">
        <f t="shared" si="1640"/>
      </c>
      <c r="N1208" s="2154">
        <f t="shared" si="865"/>
      </c>
      <c r="O1208" s="2155">
        <f t="shared" si="1222"/>
      </c>
      <c r="P1208" s="2154">
        <f>AVERAGE(P1206:P1207)</f>
      </c>
      <c r="Q1208" s="2151">
        <f>AVERAGE(Q1206:Q1207)</f>
      </c>
      <c r="R1208" s="2151">
        <f t="shared" si="315"/>
      </c>
      <c r="S1208" s="2155">
        <f>SUM(S1206:S1207)</f>
      </c>
      <c r="T1208" s="2155">
        <f>SUM(T1206:T1207)</f>
      </c>
      <c r="U1208" s="2155">
        <f>SUM(U1206:U1207)</f>
      </c>
      <c r="V1208" s="2155">
        <f>SUM(V1206:V1207)</f>
      </c>
      <c r="W1208" s="2155">
        <f>SUM(W1206:W1207)</f>
      </c>
      <c r="X1208" s="2155">
        <f>SUM(X1206:X1207)</f>
      </c>
      <c r="Y1208" s="2155">
        <f>SUM(Y1206:Y1207)</f>
      </c>
      <c r="Z1208" s="2155">
        <f>SUM(Z1206:Z1207)</f>
      </c>
      <c r="AA1208" s="2156">
        <f t="shared" si="671"/>
      </c>
      <c r="AB1208" s="2121"/>
      <c r="AC1208" s="2121"/>
      <c r="AD1208" s="2122">
        <f>SUM(AD1206:AD1207)</f>
      </c>
    </row>
    <row r="1209">
      <c r="A1209" s="2098"/>
      <c r="B1209" s="2095" t="s">
        <v>1833</v>
      </c>
      <c r="C1209" s="2095"/>
      <c r="D1209" s="2051">
        <f>D1208+D1205</f>
      </c>
      <c r="E1209" s="2051">
        <f>E1208+E1205</f>
      </c>
      <c r="F1209" s="2051">
        <f t="shared" si="1284"/>
      </c>
      <c r="G1209" s="2046">
        <f t="shared" si="1044"/>
      </c>
      <c r="H1209" s="2046">
        <f t="shared" si="137"/>
      </c>
      <c r="I1209" s="2046">
        <f t="shared" si="493"/>
      </c>
      <c r="J1209" s="2046">
        <f t="shared" si="1902"/>
      </c>
      <c r="K1209" s="2047">
        <f t="shared" si="2093"/>
      </c>
      <c r="L1209" s="2047">
        <f t="shared" si="1462"/>
      </c>
      <c r="M1209" s="2047">
        <f t="shared" si="1640"/>
      </c>
      <c r="N1209" s="2047">
        <f t="shared" si="865"/>
      </c>
      <c r="O1209" s="2048">
        <f t="shared" si="1222"/>
      </c>
      <c r="P1209" s="2157">
        <f>(P1208+P1205)/2</f>
      </c>
      <c r="Q1209" s="2048">
        <f>(Q1208+Q1205)/2</f>
      </c>
      <c r="R1209" s="2051">
        <f>(R1208+R1205)/2</f>
      </c>
      <c r="S1209" s="2048">
        <f>S1208+S1205</f>
      </c>
      <c r="T1209" s="2048">
        <f>T1208+T1205</f>
      </c>
      <c r="U1209" s="2048">
        <f>U1208+U1205</f>
      </c>
      <c r="V1209" s="2048">
        <f>V1208+V1205</f>
      </c>
      <c r="W1209" s="2048">
        <f>W1208+W1205</f>
      </c>
      <c r="X1209" s="2048">
        <f>X1208+X1205</f>
      </c>
      <c r="Y1209" s="2048">
        <f>Y1208+Y1205</f>
      </c>
      <c r="Z1209" s="2048">
        <f>Z1208+Z1205</f>
      </c>
      <c r="AA1209" s="2158">
        <f t="shared" si="671"/>
      </c>
      <c r="AB1209" s="2126"/>
      <c r="AC1209" s="2126"/>
      <c r="AD1209" s="2104">
        <f>AD1205+AD1208</f>
      </c>
    </row>
    <row r="1210">
      <c r="A1210" s="2105" t="s">
        <v>1834</v>
      </c>
      <c r="B1210" s="2105" t="s">
        <v>1792</v>
      </c>
      <c r="C1210" s="2105"/>
      <c r="D1210" s="2106" t="s">
        <v>1793</v>
      </c>
      <c r="E1210" s="2106"/>
      <c r="F1210" s="2106"/>
      <c r="G1210" s="2106"/>
      <c r="H1210" s="2106"/>
      <c r="I1210" s="2106"/>
      <c r="J1210" s="2107" t="s">
        <v>1794</v>
      </c>
      <c r="K1210" s="2107"/>
      <c r="L1210" s="2107"/>
      <c r="M1210" s="2107"/>
      <c r="N1210" s="2107"/>
      <c r="O1210" s="2107"/>
      <c r="P1210" s="2107"/>
      <c r="Q1210" s="2107"/>
      <c r="R1210" s="2107"/>
      <c r="S1210" s="2107"/>
      <c r="T1210" s="2107"/>
      <c r="U1210" s="2107"/>
      <c r="V1210" s="2107"/>
      <c r="W1210" s="2107"/>
      <c r="X1210" s="2107"/>
      <c r="Y1210" s="2107"/>
      <c r="Z1210" s="2107"/>
      <c r="AA1210" s="2107"/>
      <c r="AB1210" s="2107"/>
      <c r="AC1210" s="2107"/>
      <c r="AD1210" s="2108"/>
    </row>
    <row r="1211">
      <c r="A1211" s="2105"/>
      <c r="B1211" s="2129" t="s">
        <v>1795</v>
      </c>
      <c r="C1211" s="2129" t="s">
        <v>1796</v>
      </c>
      <c r="D1211" s="2130" t="s">
        <v>1797</v>
      </c>
      <c r="E1211" s="2131" t="s">
        <v>1798</v>
      </c>
      <c r="F1211" s="2130" t="s">
        <v>1799</v>
      </c>
      <c r="G1211" s="2132" t="s">
        <v>1800</v>
      </c>
      <c r="H1211" s="2132" t="s">
        <v>1801</v>
      </c>
      <c r="I1211" s="2132" t="s">
        <v>1802</v>
      </c>
      <c r="J1211" s="2133" t="s">
        <v>1803</v>
      </c>
      <c r="K1211" s="2134" t="s">
        <v>1804</v>
      </c>
      <c r="L1211" s="2134" t="s">
        <v>1805</v>
      </c>
      <c r="M1211" s="2134" t="s">
        <v>1806</v>
      </c>
      <c r="N1211" s="2134" t="s">
        <v>1807</v>
      </c>
      <c r="O1211" s="2135" t="s">
        <v>1808</v>
      </c>
      <c r="P1211" s="2134" t="s">
        <v>1809</v>
      </c>
      <c r="Q1211" s="2135" t="s">
        <v>1810</v>
      </c>
      <c r="R1211" s="2133" t="s">
        <v>1811</v>
      </c>
      <c r="S1211" s="2135" t="s">
        <v>1812</v>
      </c>
      <c r="T1211" s="2135" t="s">
        <v>1813</v>
      </c>
      <c r="U1211" s="2135" t="s">
        <v>1814</v>
      </c>
      <c r="V1211" s="2135" t="s">
        <v>1815</v>
      </c>
      <c r="W1211" s="2135" t="s">
        <v>1816</v>
      </c>
      <c r="X1211" s="2135" t="s">
        <v>1817</v>
      </c>
      <c r="Y1211" s="2135" t="s">
        <v>1818</v>
      </c>
      <c r="Z1211" s="2135" t="s">
        <v>1819</v>
      </c>
      <c r="AA1211" s="2107" t="s">
        <v>1820</v>
      </c>
      <c r="AB1211" s="2112" t="s">
        <v>1821</v>
      </c>
      <c r="AC1211" s="2112" t="s">
        <v>1822</v>
      </c>
      <c r="AD1211" s="2108" t="s">
        <v>1823</v>
      </c>
    </row>
    <row r="1212">
      <c r="A1212" s="2098" t="s">
        <v>1996</v>
      </c>
      <c r="B1212" s="2100" t="s">
        <v>1829</v>
      </c>
      <c r="C1212" s="2136" t="s">
        <v>1826</v>
      </c>
      <c r="D1212" s="2137">
        <v>1531.68</v>
      </c>
      <c r="E1212" s="2138">
        <v>2</v>
      </c>
      <c r="F1212" s="2139">
        <f t="shared" ref="F1212:F1215" si="1285">E1212*2000</f>
      </c>
      <c r="G1212" s="2140">
        <f t="shared" ref="G1212:G1215" si="1045">F1212/D1212</f>
      </c>
      <c r="H1212" s="2140">
        <f t="shared" ref="H1212:H1215" si="138">D1212/E1212</f>
      </c>
      <c r="I1212" s="2140">
        <f t="shared" ref="I1212:I1215" si="494">F1212/E1212</f>
      </c>
      <c r="J1212" s="2140">
        <f t="shared" ref="J1212:J1215" si="1903">D1212/T1212</f>
      </c>
      <c r="K1212" s="2141">
        <f t="shared" ref="K1212:K1215" si="2094">O1212/S1212*1</f>
      </c>
      <c r="L1212" s="2141">
        <f t="shared" ref="L1212:L1215" si="1463">T1212/S1212</f>
      </c>
      <c r="M1212" s="2141">
        <f t="shared" ref="M1212:M1215" si="1641">V1212/S1212</f>
      </c>
      <c r="N1212" s="2141">
        <f t="shared" ref="N1212:N1215" si="866">W1212/V1212</f>
      </c>
      <c r="O1212" s="2143">
        <f t="shared" ref="O1212:O1215" si="1223">U1212/P1212</f>
      </c>
      <c r="P1212" s="2144">
        <v>0.029</v>
      </c>
      <c r="Q1212" s="2145">
        <v>54</v>
      </c>
      <c r="R1212" s="2140">
        <f t="shared" ref="R1212:R1214" si="316">(D1212/S1212)*1000</f>
      </c>
      <c r="S1212" s="2143">
        <v>15724</v>
      </c>
      <c r="T1212" s="2143">
        <v>154</v>
      </c>
      <c r="U1212" s="2143">
        <v>42</v>
      </c>
      <c r="V1212" s="2143">
        <v>163</v>
      </c>
      <c r="W1212" s="2143">
        <v>17</v>
      </c>
      <c r="X1212" s="2143">
        <v>1</v>
      </c>
      <c r="Y1212" s="2143">
        <v>0</v>
      </c>
      <c r="Z1212" s="2145">
        <v>14</v>
      </c>
      <c r="AA1212" s="2146">
        <f t="shared" ref="AA1212:AA1214" si="672">AD1212*1000/D1212</f>
      </c>
      <c r="AB1212" s="2094" t="s">
        <v>1935</v>
      </c>
      <c r="AC1212" s="2094" t="s">
        <v>1951</v>
      </c>
      <c r="AD1212" s="2093">
        <v>10</v>
      </c>
    </row>
    <row r="1213">
      <c r="A1213" s="2098"/>
      <c r="B1213" s="2100" t="s">
        <v>1829</v>
      </c>
      <c r="C1213" s="2136" t="s">
        <v>1828</v>
      </c>
      <c r="D1213" s="2137">
        <v>1355.31</v>
      </c>
      <c r="E1213" s="2138">
        <v>0</v>
      </c>
      <c r="F1213" s="2139">
        <f t="shared" si="1285"/>
      </c>
      <c r="G1213" s="2140">
        <f t="shared" si="1045"/>
      </c>
      <c r="H1213" s="2140">
        <f t="shared" si="138"/>
      </c>
      <c r="I1213" s="2140">
        <f t="shared" si="494"/>
      </c>
      <c r="J1213" s="2140">
        <f t="shared" si="1903"/>
      </c>
      <c r="K1213" s="2141">
        <f t="shared" si="2094"/>
      </c>
      <c r="L1213" s="2141">
        <f t="shared" si="1463"/>
      </c>
      <c r="M1213" s="2141">
        <f t="shared" si="1641"/>
      </c>
      <c r="N1213" s="2141">
        <f t="shared" si="866"/>
      </c>
      <c r="O1213" s="2143">
        <f t="shared" si="1223"/>
      </c>
      <c r="P1213" s="2144">
        <v>0.0169</v>
      </c>
      <c r="Q1213" s="2145">
        <v>46</v>
      </c>
      <c r="R1213" s="2140">
        <f t="shared" si="316"/>
      </c>
      <c r="S1213" s="2143">
        <v>14073</v>
      </c>
      <c r="T1213" s="2143">
        <v>203</v>
      </c>
      <c r="U1213" s="2143">
        <v>48</v>
      </c>
      <c r="V1213" s="2143">
        <v>202</v>
      </c>
      <c r="W1213" s="2143">
        <v>23</v>
      </c>
      <c r="X1213" s="2143">
        <v>4</v>
      </c>
      <c r="Y1213" s="2143">
        <v>0</v>
      </c>
      <c r="Z1213" s="2145">
        <v>12</v>
      </c>
      <c r="AA1213" s="2146">
        <f t="shared" si="672"/>
      </c>
      <c r="AB1213" s="2094" t="s">
        <v>1935</v>
      </c>
      <c r="AC1213" s="2094" t="s">
        <v>1951</v>
      </c>
      <c r="AD1213" s="2093">
        <v>10</v>
      </c>
    </row>
    <row r="1214">
      <c r="A1214" s="2098"/>
      <c r="B1214" s="2086" t="s">
        <v>1832</v>
      </c>
      <c r="C1214" s="2086"/>
      <c r="D1214" s="2151">
        <f>SUM(D1212:D1213)</f>
      </c>
      <c r="E1214" s="2151">
        <f>SUM(E1212:E1213)</f>
      </c>
      <c r="F1214" s="2151">
        <f t="shared" si="1285"/>
      </c>
      <c r="G1214" s="2153">
        <f t="shared" si="1045"/>
      </c>
      <c r="H1214" s="2153">
        <f t="shared" si="138"/>
      </c>
      <c r="I1214" s="2153">
        <f t="shared" si="494"/>
      </c>
      <c r="J1214" s="2153">
        <f t="shared" si="1903"/>
      </c>
      <c r="K1214" s="2154">
        <f t="shared" si="2094"/>
      </c>
      <c r="L1214" s="2154">
        <f t="shared" si="1463"/>
      </c>
      <c r="M1214" s="2154">
        <f t="shared" si="1641"/>
      </c>
      <c r="N1214" s="2154">
        <f t="shared" si="866"/>
      </c>
      <c r="O1214" s="2155">
        <f t="shared" si="1223"/>
      </c>
      <c r="P1214" s="2154">
        <f>AVERAGE(P1212:P1213)</f>
      </c>
      <c r="Q1214" s="2151">
        <f>AVERAGE(Q1212:Q1213)</f>
      </c>
      <c r="R1214" s="2151">
        <f t="shared" si="316"/>
      </c>
      <c r="S1214" s="2155">
        <f>SUM(S1212:S1213)</f>
      </c>
      <c r="T1214" s="2155">
        <f>SUM(T1212:T1213)</f>
      </c>
      <c r="U1214" s="2155">
        <f>SUM(U1212:U1213)</f>
      </c>
      <c r="V1214" s="2155">
        <f>SUM(V1212:V1213)</f>
      </c>
      <c r="W1214" s="2155">
        <f>SUM(W1212:W1213)</f>
      </c>
      <c r="X1214" s="2155">
        <f>SUM(X1212:X1213)</f>
      </c>
      <c r="Y1214" s="2155">
        <f>SUM(Y1212:Y1213)</f>
      </c>
      <c r="Z1214" s="2155">
        <f>SUM(Z1212:Z1213)</f>
      </c>
      <c r="AA1214" s="2156">
        <f t="shared" si="672"/>
      </c>
      <c r="AB1214" s="2121"/>
      <c r="AC1214" s="2121"/>
      <c r="AD1214" s="2122">
        <f>SUM(AD1212:AD1213)</f>
      </c>
    </row>
    <row r="1215">
      <c r="A1215" s="2098"/>
      <c r="B1215" s="2095" t="s">
        <v>1833</v>
      </c>
      <c r="C1215" s="2095"/>
      <c r="D1215" s="2051">
        <f>D1214</f>
      </c>
      <c r="E1215" s="2051">
        <f>E1214</f>
      </c>
      <c r="F1215" s="2051">
        <f t="shared" si="1285"/>
      </c>
      <c r="G1215" s="2046">
        <f t="shared" si="1045"/>
      </c>
      <c r="H1215" s="2046">
        <f t="shared" si="138"/>
      </c>
      <c r="I1215" s="2046">
        <f t="shared" si="494"/>
      </c>
      <c r="J1215" s="2046">
        <f t="shared" si="1903"/>
      </c>
      <c r="K1215" s="2047">
        <f t="shared" si="2094"/>
      </c>
      <c r="L1215" s="2047">
        <f t="shared" si="1463"/>
      </c>
      <c r="M1215" s="2047">
        <f t="shared" si="1641"/>
      </c>
      <c r="N1215" s="2047">
        <f t="shared" si="866"/>
      </c>
      <c r="O1215" s="2048">
        <f t="shared" si="1223"/>
      </c>
      <c r="P1215" s="2157">
        <f>P1214</f>
      </c>
      <c r="Q1215" s="2157">
        <f>Q1214</f>
      </c>
      <c r="R1215" s="2157">
        <f>R1214</f>
      </c>
      <c r="S1215" s="2048">
        <f>S1214</f>
      </c>
      <c r="T1215" s="2048">
        <f>T1214</f>
      </c>
      <c r="U1215" s="2048">
        <f>U1214</f>
      </c>
      <c r="V1215" s="2048">
        <f>V1214</f>
      </c>
      <c r="W1215" s="2048">
        <f>W1214</f>
      </c>
      <c r="X1215" s="2048">
        <f>X1214</f>
      </c>
      <c r="Y1215" s="2048">
        <f>Y1214</f>
      </c>
      <c r="Z1215" s="2048">
        <f>Z1214</f>
      </c>
      <c r="AA1215" s="2048">
        <f>AA1214</f>
      </c>
      <c r="AB1215" s="2126"/>
      <c r="AC1215" s="2126"/>
      <c r="AD1215" s="2048">
        <f>AD1214</f>
      </c>
    </row>
    <row r="1216">
      <c r="A1216" s="2105" t="s">
        <v>1834</v>
      </c>
      <c r="B1216" s="2105" t="s">
        <v>1792</v>
      </c>
      <c r="C1216" s="2105"/>
      <c r="D1216" s="2106" t="s">
        <v>1793</v>
      </c>
      <c r="E1216" s="2106"/>
      <c r="F1216" s="2106"/>
      <c r="G1216" s="2106"/>
      <c r="H1216" s="2106"/>
      <c r="I1216" s="2106"/>
      <c r="J1216" s="2107" t="s">
        <v>1794</v>
      </c>
      <c r="K1216" s="2107"/>
      <c r="L1216" s="2107"/>
      <c r="M1216" s="2107"/>
      <c r="N1216" s="2107"/>
      <c r="O1216" s="2107"/>
      <c r="P1216" s="2107"/>
      <c r="Q1216" s="2107"/>
      <c r="R1216" s="2107"/>
      <c r="S1216" s="2107"/>
      <c r="T1216" s="2107"/>
      <c r="U1216" s="2107"/>
      <c r="V1216" s="2107"/>
      <c r="W1216" s="2107"/>
      <c r="X1216" s="2107"/>
      <c r="Y1216" s="2107"/>
      <c r="Z1216" s="2107"/>
      <c r="AA1216" s="2107"/>
      <c r="AB1216" s="2107"/>
      <c r="AC1216" s="2107"/>
      <c r="AD1216" s="2108"/>
    </row>
    <row r="1217">
      <c r="A1217" s="2105"/>
      <c r="B1217" s="2129" t="s">
        <v>1795</v>
      </c>
      <c r="C1217" s="2129" t="s">
        <v>1796</v>
      </c>
      <c r="D1217" s="2130" t="s">
        <v>1797</v>
      </c>
      <c r="E1217" s="2131" t="s">
        <v>1798</v>
      </c>
      <c r="F1217" s="2130" t="s">
        <v>1799</v>
      </c>
      <c r="G1217" s="2132" t="s">
        <v>1800</v>
      </c>
      <c r="H1217" s="2132" t="s">
        <v>1801</v>
      </c>
      <c r="I1217" s="2132" t="s">
        <v>1802</v>
      </c>
      <c r="J1217" s="2133" t="s">
        <v>1803</v>
      </c>
      <c r="K1217" s="2134" t="s">
        <v>1804</v>
      </c>
      <c r="L1217" s="2134" t="s">
        <v>1805</v>
      </c>
      <c r="M1217" s="2134" t="s">
        <v>1806</v>
      </c>
      <c r="N1217" s="2134" t="s">
        <v>1807</v>
      </c>
      <c r="O1217" s="2135" t="s">
        <v>1808</v>
      </c>
      <c r="P1217" s="2134" t="s">
        <v>1809</v>
      </c>
      <c r="Q1217" s="2135" t="s">
        <v>1810</v>
      </c>
      <c r="R1217" s="2133" t="s">
        <v>1811</v>
      </c>
      <c r="S1217" s="2135" t="s">
        <v>1812</v>
      </c>
      <c r="T1217" s="2135" t="s">
        <v>1813</v>
      </c>
      <c r="U1217" s="2135" t="s">
        <v>1814</v>
      </c>
      <c r="V1217" s="2135" t="s">
        <v>1815</v>
      </c>
      <c r="W1217" s="2135" t="s">
        <v>1816</v>
      </c>
      <c r="X1217" s="2135" t="s">
        <v>1817</v>
      </c>
      <c r="Y1217" s="2135" t="s">
        <v>1818</v>
      </c>
      <c r="Z1217" s="2135" t="s">
        <v>1819</v>
      </c>
      <c r="AA1217" s="2107" t="s">
        <v>1820</v>
      </c>
      <c r="AB1217" s="2112" t="s">
        <v>1821</v>
      </c>
      <c r="AC1217" s="2112" t="s">
        <v>1822</v>
      </c>
      <c r="AD1217" s="2108" t="s">
        <v>1823</v>
      </c>
    </row>
    <row r="1218">
      <c r="A1218" s="2098" t="s">
        <v>1997</v>
      </c>
      <c r="B1218" s="2100" t="s">
        <v>1829</v>
      </c>
      <c r="C1218" s="2136" t="s">
        <v>1828</v>
      </c>
      <c r="D1218" s="2137">
        <v>1694.63</v>
      </c>
      <c r="E1218" s="2138">
        <v>1</v>
      </c>
      <c r="F1218" s="2139">
        <f t="shared" ref="F1218:F1223" si="1286">E1218*2000</f>
      </c>
      <c r="G1218" s="2140">
        <f t="shared" ref="G1218:G1223" si="1046">F1218/D1218</f>
      </c>
      <c r="H1218" s="2140">
        <f t="shared" ref="H1218:H1223" si="139">D1218/E1218</f>
      </c>
      <c r="I1218" s="2140">
        <f t="shared" ref="I1218:I1223" si="495">F1218/E1218</f>
      </c>
      <c r="J1218" s="2140">
        <f t="shared" ref="J1218:J1223" si="1904">D1218/T1218</f>
      </c>
      <c r="K1218" s="2141">
        <f t="shared" ref="K1218:K1223" si="2095">O1218/S1218*1</f>
      </c>
      <c r="L1218" s="2141">
        <f t="shared" ref="L1218:L1223" si="1464">T1218/S1218</f>
      </c>
      <c r="M1218" s="2147">
        <f t="shared" ref="M1218:M1223" si="1642">V1218/S1218</f>
      </c>
      <c r="N1218" s="2147">
        <f t="shared" ref="N1218:N1223" si="867">W1218/V1218</f>
      </c>
      <c r="O1218" s="2148">
        <f t="shared" ref="O1218:O1223" si="1224">U1218/P1218</f>
      </c>
      <c r="P1218" s="2144">
        <v>0.0255</v>
      </c>
      <c r="Q1218" s="2149">
        <v>55</v>
      </c>
      <c r="R1218" s="2150">
        <f t="shared" ref="R1218:R1222" si="317">(D1218/S1218)*1000</f>
      </c>
      <c r="S1218" s="2148">
        <v>14570</v>
      </c>
      <c r="T1218" s="2148">
        <v>220</v>
      </c>
      <c r="U1218" s="2148">
        <v>61</v>
      </c>
      <c r="V1218" s="2148">
        <v>216</v>
      </c>
      <c r="W1218" s="2148">
        <v>25</v>
      </c>
      <c r="X1218" s="2149">
        <v>4</v>
      </c>
      <c r="Y1218" s="2149">
        <v>0</v>
      </c>
      <c r="Z1218" s="2149">
        <v>19</v>
      </c>
      <c r="AA1218" s="2146">
        <f t="shared" ref="AA1218:AA1223" si="673">AD1218*1000/D1218</f>
      </c>
      <c r="AB1218" s="2094" t="s">
        <v>1935</v>
      </c>
      <c r="AC1218" s="2094" t="s">
        <v>1951</v>
      </c>
      <c r="AD1218" s="2093">
        <v>13</v>
      </c>
    </row>
    <row r="1219">
      <c r="A1219" s="2098"/>
      <c r="B1219" s="2086" t="s">
        <v>1832</v>
      </c>
      <c r="C1219" s="2086"/>
      <c r="D1219" s="2151">
        <f>SUM(D1218)</f>
      </c>
      <c r="E1219" s="2152">
        <f>SUM(E1218)</f>
      </c>
      <c r="F1219" s="2151">
        <f t="shared" si="1286"/>
      </c>
      <c r="G1219" s="2153">
        <f t="shared" si="1046"/>
      </c>
      <c r="H1219" s="2153">
        <f t="shared" si="139"/>
      </c>
      <c r="I1219" s="2153">
        <f t="shared" si="495"/>
      </c>
      <c r="J1219" s="2153">
        <f t="shared" si="1904"/>
      </c>
      <c r="K1219" s="2154">
        <f t="shared" si="2095"/>
      </c>
      <c r="L1219" s="2154">
        <f t="shared" si="1464"/>
      </c>
      <c r="M1219" s="2154">
        <f t="shared" si="1642"/>
      </c>
      <c r="N1219" s="2154">
        <f t="shared" si="867"/>
      </c>
      <c r="O1219" s="2155">
        <f t="shared" si="1224"/>
      </c>
      <c r="P1219" s="2154">
        <f>AVERAGE(P1218)</f>
      </c>
      <c r="Q1219" s="2151">
        <f>AVERAGE(Q1218)</f>
      </c>
      <c r="R1219" s="2153">
        <f t="shared" si="317"/>
      </c>
      <c r="S1219" s="2155">
        <f>SUM(S1218)</f>
      </c>
      <c r="T1219" s="2155">
        <f>SUM(T1218)</f>
      </c>
      <c r="U1219" s="2155">
        <f>SUM(U1218)</f>
      </c>
      <c r="V1219" s="2155">
        <f>SUM(V1218)</f>
      </c>
      <c r="W1219" s="2155">
        <f>SUM(W1218)</f>
      </c>
      <c r="X1219" s="2155">
        <f>SUM(X1218)</f>
      </c>
      <c r="Y1219" s="2155">
        <f>SUM(Y1218)</f>
      </c>
      <c r="Z1219" s="2155">
        <f>SUM(Z1218)</f>
      </c>
      <c r="AA1219" s="2156">
        <f t="shared" si="673"/>
      </c>
      <c r="AB1219" s="2121"/>
      <c r="AC1219" s="2121"/>
      <c r="AD1219" s="2122">
        <f>SUM(AD1218)</f>
      </c>
    </row>
    <row r="1220">
      <c r="A1220" s="2098"/>
      <c r="B1220" s="2100" t="s">
        <v>1825</v>
      </c>
      <c r="C1220" s="2100" t="s">
        <v>1830</v>
      </c>
      <c r="D1220" s="2137">
        <v>1771.46</v>
      </c>
      <c r="E1220" s="2138">
        <v>4</v>
      </c>
      <c r="F1220" s="2139">
        <f t="shared" si="1286"/>
      </c>
      <c r="G1220" s="2140">
        <f t="shared" si="1046"/>
      </c>
      <c r="H1220" s="2140">
        <f t="shared" si="139"/>
      </c>
      <c r="I1220" s="2140">
        <f t="shared" si="495"/>
      </c>
      <c r="J1220" s="2140">
        <f t="shared" si="1904"/>
      </c>
      <c r="K1220" s="2141">
        <f t="shared" si="2095"/>
      </c>
      <c r="L1220" s="2141">
        <f t="shared" si="1464"/>
      </c>
      <c r="M1220" s="2141">
        <f t="shared" si="1642"/>
      </c>
      <c r="N1220" s="2141">
        <f t="shared" si="867"/>
      </c>
      <c r="O1220" s="2143">
        <f t="shared" si="1224"/>
      </c>
      <c r="P1220" s="2144">
        <v>0.0273</v>
      </c>
      <c r="Q1220" s="2145">
        <v>51</v>
      </c>
      <c r="R1220" s="2140">
        <f t="shared" si="317"/>
      </c>
      <c r="S1220" s="2143">
        <v>13492</v>
      </c>
      <c r="T1220" s="2143">
        <v>372</v>
      </c>
      <c r="U1220" s="2143">
        <v>62</v>
      </c>
      <c r="V1220" s="2143">
        <v>383</v>
      </c>
      <c r="W1220" s="2143">
        <v>54</v>
      </c>
      <c r="X1220" s="2143">
        <v>1</v>
      </c>
      <c r="Y1220" s="2143">
        <v>1</v>
      </c>
      <c r="Z1220" s="2145">
        <v>18</v>
      </c>
      <c r="AA1220" s="2146">
        <f t="shared" si="673"/>
      </c>
      <c r="AB1220" s="2094" t="s">
        <v>1935</v>
      </c>
      <c r="AC1220" s="2094" t="s">
        <v>1951</v>
      </c>
      <c r="AD1220" s="2093">
        <v>18</v>
      </c>
    </row>
    <row r="1221">
      <c r="A1221" s="2098"/>
      <c r="B1221" s="2100" t="s">
        <v>1825</v>
      </c>
      <c r="C1221" s="2100" t="s">
        <v>1831</v>
      </c>
      <c r="D1221" s="2137">
        <v>1493</v>
      </c>
      <c r="E1221" s="2138">
        <v>3</v>
      </c>
      <c r="F1221" s="2139">
        <f t="shared" si="1286"/>
      </c>
      <c r="G1221" s="2140">
        <f t="shared" si="1046"/>
      </c>
      <c r="H1221" s="2140">
        <f t="shared" si="139"/>
      </c>
      <c r="I1221" s="2140">
        <f t="shared" si="495"/>
      </c>
      <c r="J1221" s="2140">
        <f t="shared" si="1904"/>
      </c>
      <c r="K1221" s="2141">
        <f t="shared" si="2095"/>
      </c>
      <c r="L1221" s="2141">
        <f t="shared" si="1464"/>
      </c>
      <c r="M1221" s="2141">
        <f t="shared" si="1642"/>
      </c>
      <c r="N1221" s="2141">
        <f t="shared" si="867"/>
      </c>
      <c r="O1221" s="2143">
        <f t="shared" si="1224"/>
      </c>
      <c r="P1221" s="2144">
        <v>0.0157</v>
      </c>
      <c r="Q1221" s="2145">
        <v>54</v>
      </c>
      <c r="R1221" s="2140">
        <f t="shared" si="317"/>
      </c>
      <c r="S1221" s="2143">
        <v>10480</v>
      </c>
      <c r="T1221" s="2143">
        <v>230</v>
      </c>
      <c r="U1221" s="2143">
        <v>35</v>
      </c>
      <c r="V1221" s="2143">
        <v>241</v>
      </c>
      <c r="W1221" s="2143">
        <v>54</v>
      </c>
      <c r="X1221" s="2143">
        <v>3</v>
      </c>
      <c r="Y1221" s="2143">
        <v>0</v>
      </c>
      <c r="Z1221" s="2145">
        <v>7</v>
      </c>
      <c r="AA1221" s="2146">
        <f t="shared" si="673"/>
      </c>
      <c r="AB1221" s="2094" t="s">
        <v>1935</v>
      </c>
      <c r="AC1221" s="2094" t="s">
        <v>1951</v>
      </c>
      <c r="AD1221" s="2093">
        <v>15</v>
      </c>
    </row>
    <row r="1222">
      <c r="A1222" s="2098"/>
      <c r="B1222" s="2086" t="s">
        <v>1832</v>
      </c>
      <c r="C1222" s="2086"/>
      <c r="D1222" s="2151">
        <f>SUM(D1220:D1221)</f>
      </c>
      <c r="E1222" s="2151">
        <f>SUM(E1220:E1221)</f>
      </c>
      <c r="F1222" s="2151">
        <f t="shared" si="1286"/>
      </c>
      <c r="G1222" s="2153">
        <f t="shared" si="1046"/>
      </c>
      <c r="H1222" s="2153">
        <f t="shared" si="139"/>
      </c>
      <c r="I1222" s="2153">
        <f t="shared" si="495"/>
      </c>
      <c r="J1222" s="2153">
        <f t="shared" si="1904"/>
      </c>
      <c r="K1222" s="2154">
        <f t="shared" si="2095"/>
      </c>
      <c r="L1222" s="2154">
        <f t="shared" si="1464"/>
      </c>
      <c r="M1222" s="2154">
        <f t="shared" si="1642"/>
      </c>
      <c r="N1222" s="2154">
        <f t="shared" si="867"/>
      </c>
      <c r="O1222" s="2155">
        <f t="shared" si="1224"/>
      </c>
      <c r="P1222" s="2154">
        <f>AVERAGE(P1220:P1221)</f>
      </c>
      <c r="Q1222" s="2151">
        <f>AVERAGE(Q1220:Q1221)</f>
      </c>
      <c r="R1222" s="2151">
        <f t="shared" si="317"/>
      </c>
      <c r="S1222" s="2155">
        <f>SUM(S1220:S1221)</f>
      </c>
      <c r="T1222" s="2155">
        <f>SUM(T1220:T1221)</f>
      </c>
      <c r="U1222" s="2155">
        <f>SUM(U1220:U1221)</f>
      </c>
      <c r="V1222" s="2155">
        <f>SUM(V1220:V1221)</f>
      </c>
      <c r="W1222" s="2155">
        <f>SUM(W1220:W1221)</f>
      </c>
      <c r="X1222" s="2155">
        <f>SUM(X1220:X1221)</f>
      </c>
      <c r="Y1222" s="2155">
        <f>SUM(Y1220:Y1221)</f>
      </c>
      <c r="Z1222" s="2155">
        <f>SUM(Z1220:Z1221)</f>
      </c>
      <c r="AA1222" s="2156">
        <f t="shared" si="673"/>
      </c>
      <c r="AB1222" s="2121"/>
      <c r="AC1222" s="2121"/>
      <c r="AD1222" s="2122">
        <f>SUM(AD1220:AD1221)</f>
      </c>
    </row>
    <row r="1223">
      <c r="A1223" s="2098"/>
      <c r="B1223" s="2095" t="s">
        <v>1833</v>
      </c>
      <c r="C1223" s="2095"/>
      <c r="D1223" s="2051">
        <f>D1222+D1219</f>
      </c>
      <c r="E1223" s="2051">
        <f>E1222+E1219</f>
      </c>
      <c r="F1223" s="2051">
        <f t="shared" si="1286"/>
      </c>
      <c r="G1223" s="2046">
        <f t="shared" si="1046"/>
      </c>
      <c r="H1223" s="2046">
        <f t="shared" si="139"/>
      </c>
      <c r="I1223" s="2046">
        <f t="shared" si="495"/>
      </c>
      <c r="J1223" s="2046">
        <f t="shared" si="1904"/>
      </c>
      <c r="K1223" s="2047">
        <f t="shared" si="2095"/>
      </c>
      <c r="L1223" s="2047">
        <f t="shared" si="1464"/>
      </c>
      <c r="M1223" s="2047">
        <f t="shared" si="1642"/>
      </c>
      <c r="N1223" s="2047">
        <f t="shared" si="867"/>
      </c>
      <c r="O1223" s="2048">
        <f t="shared" si="1224"/>
      </c>
      <c r="P1223" s="2157">
        <f>(P1222+P1219)/2</f>
      </c>
      <c r="Q1223" s="2048">
        <f>(Q1222+Q1219)/2</f>
      </c>
      <c r="R1223" s="2051">
        <f>(R1222+R1219)/2</f>
      </c>
      <c r="S1223" s="2048">
        <f>S1222+S1219</f>
      </c>
      <c r="T1223" s="2048">
        <f>T1222+T1219</f>
      </c>
      <c r="U1223" s="2048">
        <f>U1222+U1219</f>
      </c>
      <c r="V1223" s="2048">
        <f>V1222+V1219</f>
      </c>
      <c r="W1223" s="2048">
        <f>W1222+W1219</f>
      </c>
      <c r="X1223" s="2048">
        <f>X1222+X1219</f>
      </c>
      <c r="Y1223" s="2048">
        <f>Y1222+Y1219</f>
      </c>
      <c r="Z1223" s="2048">
        <f>Z1222+Z1219</f>
      </c>
      <c r="AA1223" s="2158">
        <f t="shared" si="673"/>
      </c>
      <c r="AB1223" s="2126"/>
      <c r="AC1223" s="2126"/>
      <c r="AD1223" s="2104">
        <f>AD1219+AD1222</f>
      </c>
    </row>
    <row r="1224">
      <c r="A1224" s="2105" t="s">
        <v>1834</v>
      </c>
      <c r="B1224" s="2105" t="s">
        <v>1792</v>
      </c>
      <c r="C1224" s="2105"/>
      <c r="D1224" s="2106" t="s">
        <v>1793</v>
      </c>
      <c r="E1224" s="2106"/>
      <c r="F1224" s="2106"/>
      <c r="G1224" s="2106"/>
      <c r="H1224" s="2106"/>
      <c r="I1224" s="2106"/>
      <c r="J1224" s="2107" t="s">
        <v>1794</v>
      </c>
      <c r="K1224" s="2107"/>
      <c r="L1224" s="2107"/>
      <c r="M1224" s="2107"/>
      <c r="N1224" s="2107"/>
      <c r="O1224" s="2107"/>
      <c r="P1224" s="2107"/>
      <c r="Q1224" s="2107"/>
      <c r="R1224" s="2107"/>
      <c r="S1224" s="2107"/>
      <c r="T1224" s="2107"/>
      <c r="U1224" s="2107"/>
      <c r="V1224" s="2107"/>
      <c r="W1224" s="2107"/>
      <c r="X1224" s="2107"/>
      <c r="Y1224" s="2107"/>
      <c r="Z1224" s="2107"/>
      <c r="AA1224" s="2107"/>
      <c r="AB1224" s="2107"/>
      <c r="AC1224" s="2107"/>
      <c r="AD1224" s="2108"/>
    </row>
    <row r="1225">
      <c r="A1225" s="2105"/>
      <c r="B1225" s="2129" t="s">
        <v>1795</v>
      </c>
      <c r="C1225" s="2129" t="s">
        <v>1796</v>
      </c>
      <c r="D1225" s="2130" t="s">
        <v>1797</v>
      </c>
      <c r="E1225" s="2131" t="s">
        <v>1798</v>
      </c>
      <c r="F1225" s="2130" t="s">
        <v>1799</v>
      </c>
      <c r="G1225" s="2132" t="s">
        <v>1800</v>
      </c>
      <c r="H1225" s="2132" t="s">
        <v>1801</v>
      </c>
      <c r="I1225" s="2132" t="s">
        <v>1802</v>
      </c>
      <c r="J1225" s="2133" t="s">
        <v>1803</v>
      </c>
      <c r="K1225" s="2134" t="s">
        <v>1804</v>
      </c>
      <c r="L1225" s="2134" t="s">
        <v>1805</v>
      </c>
      <c r="M1225" s="2134" t="s">
        <v>1806</v>
      </c>
      <c r="N1225" s="2134" t="s">
        <v>1807</v>
      </c>
      <c r="O1225" s="2135" t="s">
        <v>1808</v>
      </c>
      <c r="P1225" s="2134" t="s">
        <v>1809</v>
      </c>
      <c r="Q1225" s="2135" t="s">
        <v>1810</v>
      </c>
      <c r="R1225" s="2133" t="s">
        <v>1811</v>
      </c>
      <c r="S1225" s="2135" t="s">
        <v>1812</v>
      </c>
      <c r="T1225" s="2135" t="s">
        <v>1813</v>
      </c>
      <c r="U1225" s="2135" t="s">
        <v>1814</v>
      </c>
      <c r="V1225" s="2135" t="s">
        <v>1815</v>
      </c>
      <c r="W1225" s="2135" t="s">
        <v>1816</v>
      </c>
      <c r="X1225" s="2135" t="s">
        <v>1817</v>
      </c>
      <c r="Y1225" s="2135" t="s">
        <v>1818</v>
      </c>
      <c r="Z1225" s="2135" t="s">
        <v>1819</v>
      </c>
      <c r="AA1225" s="2107" t="s">
        <v>1820</v>
      </c>
      <c r="AB1225" s="2112" t="s">
        <v>1821</v>
      </c>
      <c r="AC1225" s="2112" t="s">
        <v>1822</v>
      </c>
      <c r="AD1225" s="2108" t="s">
        <v>1823</v>
      </c>
    </row>
    <row r="1226">
      <c r="A1226" s="2098" t="s">
        <v>1998</v>
      </c>
      <c r="B1226" s="2100" t="s">
        <v>1825</v>
      </c>
      <c r="C1226" s="2136" t="s">
        <v>1826</v>
      </c>
      <c r="D1226" s="2137">
        <v>2000</v>
      </c>
      <c r="E1226" s="2138">
        <v>1</v>
      </c>
      <c r="F1226" s="2139">
        <f t="shared" ref="F1226:F1229" si="1287">E1226*2000</f>
      </c>
      <c r="G1226" s="2140">
        <f t="shared" ref="G1226:G1229" si="1047">F1226/D1226</f>
      </c>
      <c r="H1226" s="2140">
        <f t="shared" ref="H1226:H1229" si="140">D1226/E1226</f>
      </c>
      <c r="I1226" s="2140">
        <f t="shared" ref="I1226:I1229" si="496">F1226/E1226</f>
      </c>
      <c r="J1226" s="2140">
        <f t="shared" ref="J1226:J1229" si="1905">D1226/T1226</f>
      </c>
      <c r="K1226" s="2141">
        <f t="shared" ref="K1226:K1229" si="2096">O1226/S1226*1</f>
      </c>
      <c r="L1226" s="2141">
        <f t="shared" ref="L1226:L1229" si="1465">T1226/S1226</f>
      </c>
      <c r="M1226" s="2141">
        <f t="shared" ref="M1226:M1229" si="1643">V1226/S1226</f>
      </c>
      <c r="N1226" s="2141">
        <f t="shared" ref="N1226:N1229" si="868">W1226/V1226</f>
      </c>
      <c r="O1226" s="2143">
        <f t="shared" ref="O1226:O1229" si="1225">U1226/P1226</f>
      </c>
      <c r="P1226" s="2144">
        <v>0.0222</v>
      </c>
      <c r="Q1226" s="2145">
        <v>93</v>
      </c>
      <c r="R1226" s="2140">
        <f t="shared" ref="R1226:R1228" si="318">(D1226/S1226)*1000</f>
      </c>
      <c r="S1226" s="2143">
        <v>20075</v>
      </c>
      <c r="T1226" s="2143">
        <v>178</v>
      </c>
      <c r="U1226" s="2143">
        <v>63</v>
      </c>
      <c r="V1226" s="2143">
        <v>177</v>
      </c>
      <c r="W1226" s="2143">
        <v>56</v>
      </c>
      <c r="X1226" s="2143">
        <v>3</v>
      </c>
      <c r="Y1226" s="2143">
        <v>0</v>
      </c>
      <c r="Z1226" s="2145">
        <v>1</v>
      </c>
      <c r="AA1226" s="2146">
        <f t="shared" ref="AA1226:AA1228" si="674">AD1226*1000/D1226</f>
      </c>
      <c r="AB1226" s="2094" t="s">
        <v>1935</v>
      </c>
      <c r="AC1226" s="2094" t="s">
        <v>1951</v>
      </c>
      <c r="AD1226" s="2093">
        <v>21</v>
      </c>
    </row>
    <row r="1227">
      <c r="A1227" s="2098"/>
      <c r="B1227" s="2100" t="s">
        <v>1825</v>
      </c>
      <c r="C1227" s="2136" t="s">
        <v>1828</v>
      </c>
      <c r="D1227" s="2137">
        <v>1869.18</v>
      </c>
      <c r="E1227" s="2138">
        <v>5</v>
      </c>
      <c r="F1227" s="2139">
        <f t="shared" si="1287"/>
      </c>
      <c r="G1227" s="2140">
        <f t="shared" si="1047"/>
      </c>
      <c r="H1227" s="2140">
        <f t="shared" si="140"/>
      </c>
      <c r="I1227" s="2140">
        <f t="shared" si="496"/>
      </c>
      <c r="J1227" s="2140">
        <f t="shared" si="1905"/>
      </c>
      <c r="K1227" s="2141">
        <f t="shared" si="2096"/>
      </c>
      <c r="L1227" s="2141">
        <f t="shared" si="1465"/>
      </c>
      <c r="M1227" s="2141">
        <f t="shared" si="1643"/>
      </c>
      <c r="N1227" s="2141">
        <f t="shared" si="868"/>
      </c>
      <c r="O1227" s="2143">
        <f t="shared" si="1225"/>
      </c>
      <c r="P1227" s="2144">
        <v>0.0273</v>
      </c>
      <c r="Q1227" s="2145">
        <v>78</v>
      </c>
      <c r="R1227" s="2140">
        <f t="shared" si="318"/>
      </c>
      <c r="S1227" s="2143">
        <v>17474</v>
      </c>
      <c r="T1227" s="2143">
        <v>231</v>
      </c>
      <c r="U1227" s="2143">
        <v>51</v>
      </c>
      <c r="V1227" s="2143">
        <v>231</v>
      </c>
      <c r="W1227" s="2143">
        <v>65</v>
      </c>
      <c r="X1227" s="2143">
        <v>7</v>
      </c>
      <c r="Y1227" s="2143">
        <v>0</v>
      </c>
      <c r="Z1227" s="2145">
        <v>14</v>
      </c>
      <c r="AA1227" s="2146">
        <f t="shared" si="674"/>
      </c>
      <c r="AB1227" s="2094" t="s">
        <v>1935</v>
      </c>
      <c r="AC1227" s="2094" t="s">
        <v>1951</v>
      </c>
      <c r="AD1227" s="2093">
        <v>11</v>
      </c>
    </row>
    <row r="1228">
      <c r="A1228" s="2098"/>
      <c r="B1228" s="2086" t="s">
        <v>1832</v>
      </c>
      <c r="C1228" s="2086"/>
      <c r="D1228" s="2151">
        <f>SUM(D1226:D1227)</f>
      </c>
      <c r="E1228" s="2151">
        <f>SUM(E1226:E1227)</f>
      </c>
      <c r="F1228" s="2151">
        <f t="shared" si="1287"/>
      </c>
      <c r="G1228" s="2153">
        <f t="shared" si="1047"/>
      </c>
      <c r="H1228" s="2153">
        <f t="shared" si="140"/>
      </c>
      <c r="I1228" s="2153">
        <f t="shared" si="496"/>
      </c>
      <c r="J1228" s="2153">
        <f t="shared" si="1905"/>
      </c>
      <c r="K1228" s="2154">
        <f t="shared" si="2096"/>
      </c>
      <c r="L1228" s="2154">
        <f t="shared" si="1465"/>
      </c>
      <c r="M1228" s="2154">
        <f t="shared" si="1643"/>
      </c>
      <c r="N1228" s="2154">
        <f t="shared" si="868"/>
      </c>
      <c r="O1228" s="2155">
        <f t="shared" si="1225"/>
      </c>
      <c r="P1228" s="2154">
        <f>AVERAGE(P1226:P1227)</f>
      </c>
      <c r="Q1228" s="2151">
        <f>AVERAGE(Q1226:Q1227)</f>
      </c>
      <c r="R1228" s="2151">
        <f t="shared" si="318"/>
      </c>
      <c r="S1228" s="2155">
        <f>SUM(S1226:S1227)</f>
      </c>
      <c r="T1228" s="2155">
        <f>SUM(T1226:T1227)</f>
      </c>
      <c r="U1228" s="2155">
        <f>SUM(U1226:U1227)</f>
      </c>
      <c r="V1228" s="2155">
        <f>SUM(V1226:V1227)</f>
      </c>
      <c r="W1228" s="2155">
        <f>SUM(W1226:W1227)</f>
      </c>
      <c r="X1228" s="2155">
        <f>SUM(X1226:X1227)</f>
      </c>
      <c r="Y1228" s="2155">
        <f>SUM(Y1226:Y1227)</f>
      </c>
      <c r="Z1228" s="2155">
        <f>SUM(Z1226:Z1227)</f>
      </c>
      <c r="AA1228" s="2156">
        <f t="shared" si="674"/>
      </c>
      <c r="AB1228" s="2121"/>
      <c r="AC1228" s="2121"/>
      <c r="AD1228" s="2122">
        <f>SUM(AD1226:AD1227)</f>
      </c>
    </row>
    <row r="1229">
      <c r="A1229" s="2098"/>
      <c r="B1229" s="2095" t="s">
        <v>1833</v>
      </c>
      <c r="C1229" s="2095"/>
      <c r="D1229" s="2051">
        <f>D1228</f>
      </c>
      <c r="E1229" s="2051">
        <f>E1228</f>
      </c>
      <c r="F1229" s="2051">
        <f t="shared" si="1287"/>
      </c>
      <c r="G1229" s="2046">
        <f t="shared" si="1047"/>
      </c>
      <c r="H1229" s="2046">
        <f t="shared" si="140"/>
      </c>
      <c r="I1229" s="2046">
        <f t="shared" si="496"/>
      </c>
      <c r="J1229" s="2046">
        <f t="shared" si="1905"/>
      </c>
      <c r="K1229" s="2047">
        <f t="shared" si="2096"/>
      </c>
      <c r="L1229" s="2047">
        <f t="shared" si="1465"/>
      </c>
      <c r="M1229" s="2047">
        <f t="shared" si="1643"/>
      </c>
      <c r="N1229" s="2047">
        <f t="shared" si="868"/>
      </c>
      <c r="O1229" s="2048">
        <f t="shared" si="1225"/>
      </c>
      <c r="P1229" s="2157">
        <f>P1228</f>
      </c>
      <c r="Q1229" s="2157">
        <f>Q1228</f>
      </c>
      <c r="R1229" s="2157">
        <f>R1228</f>
      </c>
      <c r="S1229" s="2048">
        <f>S1228</f>
      </c>
      <c r="T1229" s="2048">
        <f>T1228</f>
      </c>
      <c r="U1229" s="2048">
        <f>U1228</f>
      </c>
      <c r="V1229" s="2048">
        <f>V1228</f>
      </c>
      <c r="W1229" s="2048">
        <f>W1228</f>
      </c>
      <c r="X1229" s="2048">
        <f>X1228</f>
      </c>
      <c r="Y1229" s="2048">
        <f>Y1228</f>
      </c>
      <c r="Z1229" s="2048">
        <f>Z1228</f>
      </c>
      <c r="AA1229" s="2048">
        <f>AA1228</f>
      </c>
      <c r="AB1229" s="2126"/>
      <c r="AC1229" s="2126"/>
      <c r="AD1229" s="2048">
        <f>AD1228</f>
      </c>
    </row>
    <row r="1230">
      <c r="A1230" s="2105" t="s">
        <v>1834</v>
      </c>
      <c r="B1230" s="2105" t="s">
        <v>1792</v>
      </c>
      <c r="C1230" s="2105"/>
      <c r="D1230" s="2106" t="s">
        <v>1793</v>
      </c>
      <c r="E1230" s="2106"/>
      <c r="F1230" s="2106"/>
      <c r="G1230" s="2106"/>
      <c r="H1230" s="2106"/>
      <c r="I1230" s="2106"/>
      <c r="J1230" s="2107" t="s">
        <v>1794</v>
      </c>
      <c r="K1230" s="2107"/>
      <c r="L1230" s="2107"/>
      <c r="M1230" s="2107"/>
      <c r="N1230" s="2107"/>
      <c r="O1230" s="2107"/>
      <c r="P1230" s="2107"/>
      <c r="Q1230" s="2107"/>
      <c r="R1230" s="2107"/>
      <c r="S1230" s="2107"/>
      <c r="T1230" s="2107"/>
      <c r="U1230" s="2107"/>
      <c r="V1230" s="2107"/>
      <c r="W1230" s="2107"/>
      <c r="X1230" s="2107"/>
      <c r="Y1230" s="2107"/>
      <c r="Z1230" s="2107"/>
      <c r="AA1230" s="2107"/>
      <c r="AB1230" s="2107"/>
      <c r="AC1230" s="2107"/>
      <c r="AD1230" s="2108"/>
    </row>
    <row r="1231">
      <c r="A1231" s="2105"/>
      <c r="B1231" s="2129" t="s">
        <v>1795</v>
      </c>
      <c r="C1231" s="2129" t="s">
        <v>1796</v>
      </c>
      <c r="D1231" s="2130" t="s">
        <v>1797</v>
      </c>
      <c r="E1231" s="2131" t="s">
        <v>1798</v>
      </c>
      <c r="F1231" s="2130" t="s">
        <v>1799</v>
      </c>
      <c r="G1231" s="2132" t="s">
        <v>1800</v>
      </c>
      <c r="H1231" s="2132" t="s">
        <v>1801</v>
      </c>
      <c r="I1231" s="2132" t="s">
        <v>1802</v>
      </c>
      <c r="J1231" s="2133" t="s">
        <v>1803</v>
      </c>
      <c r="K1231" s="2134" t="s">
        <v>1804</v>
      </c>
      <c r="L1231" s="2134" t="s">
        <v>1805</v>
      </c>
      <c r="M1231" s="2134" t="s">
        <v>1806</v>
      </c>
      <c r="N1231" s="2134" t="s">
        <v>1807</v>
      </c>
      <c r="O1231" s="2135" t="s">
        <v>1808</v>
      </c>
      <c r="P1231" s="2134" t="s">
        <v>1809</v>
      </c>
      <c r="Q1231" s="2135" t="s">
        <v>1810</v>
      </c>
      <c r="R1231" s="2133" t="s">
        <v>1811</v>
      </c>
      <c r="S1231" s="2135" t="s">
        <v>1812</v>
      </c>
      <c r="T1231" s="2135" t="s">
        <v>1813</v>
      </c>
      <c r="U1231" s="2135" t="s">
        <v>1814</v>
      </c>
      <c r="V1231" s="2135" t="s">
        <v>1815</v>
      </c>
      <c r="W1231" s="2135" t="s">
        <v>1816</v>
      </c>
      <c r="X1231" s="2135" t="s">
        <v>1817</v>
      </c>
      <c r="Y1231" s="2135" t="s">
        <v>1818</v>
      </c>
      <c r="Z1231" s="2135" t="s">
        <v>1819</v>
      </c>
      <c r="AA1231" s="2107" t="s">
        <v>1820</v>
      </c>
      <c r="AB1231" s="2112" t="s">
        <v>1821</v>
      </c>
      <c r="AC1231" s="2112" t="s">
        <v>1822</v>
      </c>
      <c r="AD1231" s="2108" t="s">
        <v>1823</v>
      </c>
    </row>
    <row r="1232">
      <c r="A1232" s="2098" t="s">
        <v>1999</v>
      </c>
      <c r="B1232" s="2100" t="s">
        <v>1837</v>
      </c>
      <c r="C1232" s="2100" t="s">
        <v>1826</v>
      </c>
      <c r="D1232" s="2137">
        <v>2000.43</v>
      </c>
      <c r="E1232" s="2138">
        <v>1</v>
      </c>
      <c r="F1232" s="2139">
        <f t="shared" ref="F1232:F1238" si="1288">E1232*2000</f>
      </c>
      <c r="G1232" s="2140">
        <f t="shared" ref="G1232:G1238" si="1048">F1232/D1232</f>
      </c>
      <c r="H1232" s="2140">
        <f t="shared" ref="H1232:H1238" si="141">D1232/E1232</f>
      </c>
      <c r="I1232" s="2140">
        <f t="shared" ref="I1232:I1238" si="497">F1232/E1232</f>
      </c>
      <c r="J1232" s="2140">
        <f t="shared" ref="J1232:J1238" si="1906">D1232/T1232</f>
      </c>
      <c r="K1232" s="2141">
        <f t="shared" ref="K1232:K1238" si="2097">O1232/S1232*1</f>
      </c>
      <c r="L1232" s="2142">
        <f t="shared" ref="L1232:L1238" si="1466">T1232/S1232</f>
      </c>
      <c r="M1232" s="2141">
        <f t="shared" ref="M1232:M1238" si="1644">V1232/S1232</f>
      </c>
      <c r="N1232" s="2141">
        <f t="shared" ref="N1232:N1238" si="869">W1232/V1232</f>
      </c>
      <c r="O1232" s="2143">
        <f t="shared" ref="O1232:O1238" si="1226">U1232/P1232</f>
      </c>
      <c r="P1232" s="2144">
        <v>0.0256</v>
      </c>
      <c r="Q1232" s="2145">
        <v>79</v>
      </c>
      <c r="R1232" s="2140">
        <f t="shared" ref="R1232:R1237" si="319">(D1232/S1232)*1000</f>
      </c>
      <c r="S1232" s="2143">
        <v>20459</v>
      </c>
      <c r="T1232" s="2143">
        <v>183</v>
      </c>
      <c r="U1232" s="2143">
        <v>68</v>
      </c>
      <c r="V1232" s="2143">
        <v>187</v>
      </c>
      <c r="W1232" s="2143">
        <v>9</v>
      </c>
      <c r="X1232" s="2143">
        <v>2</v>
      </c>
      <c r="Y1232" s="2143">
        <v>0</v>
      </c>
      <c r="Z1232" s="2145">
        <v>19</v>
      </c>
      <c r="AA1232" s="2146">
        <f t="shared" ref="AA1232:AA1238" si="675">AD1232*1000/D1232</f>
      </c>
      <c r="AB1232" s="2094" t="s">
        <v>1935</v>
      </c>
      <c r="AC1232" s="2094" t="s">
        <v>1951</v>
      </c>
      <c r="AD1232" s="2093">
        <v>5</v>
      </c>
    </row>
    <row r="1233">
      <c r="A1233" s="2098"/>
      <c r="B1233" s="2100" t="s">
        <v>1837</v>
      </c>
      <c r="C1233" s="2136" t="s">
        <v>1828</v>
      </c>
      <c r="D1233" s="2137">
        <v>1777.98</v>
      </c>
      <c r="E1233" s="2138">
        <v>0</v>
      </c>
      <c r="F1233" s="2139">
        <f t="shared" si="1288"/>
      </c>
      <c r="G1233" s="2140">
        <f t="shared" si="1048"/>
      </c>
      <c r="H1233" s="2140">
        <f t="shared" si="141"/>
      </c>
      <c r="I1233" s="2140">
        <f t="shared" si="497"/>
      </c>
      <c r="J1233" s="2140">
        <f t="shared" si="1906"/>
      </c>
      <c r="K1233" s="2141">
        <f t="shared" si="2097"/>
      </c>
      <c r="L1233" s="2141">
        <f t="shared" si="1466"/>
      </c>
      <c r="M1233" s="2147">
        <f t="shared" si="1644"/>
      </c>
      <c r="N1233" s="2147">
        <f t="shared" si="869"/>
      </c>
      <c r="O1233" s="2148">
        <f t="shared" si="1226"/>
      </c>
      <c r="P1233" s="2144">
        <v>0.0258</v>
      </c>
      <c r="Q1233" s="2149">
        <v>83</v>
      </c>
      <c r="R1233" s="2150">
        <f t="shared" si="319"/>
      </c>
      <c r="S1233" s="2148">
        <v>16933</v>
      </c>
      <c r="T1233" s="2148">
        <v>172</v>
      </c>
      <c r="U1233" s="2148">
        <v>54</v>
      </c>
      <c r="V1233" s="2148">
        <v>174</v>
      </c>
      <c r="W1233" s="2148">
        <v>33</v>
      </c>
      <c r="X1233" s="2149">
        <v>2</v>
      </c>
      <c r="Y1233" s="2149">
        <v>0</v>
      </c>
      <c r="Z1233" s="2149">
        <v>16</v>
      </c>
      <c r="AA1233" s="2146">
        <f t="shared" si="675"/>
      </c>
      <c r="AB1233" s="2094" t="s">
        <v>1935</v>
      </c>
      <c r="AC1233" s="2094" t="s">
        <v>1951</v>
      </c>
      <c r="AD1233" s="2093">
        <v>16</v>
      </c>
    </row>
    <row r="1234">
      <c r="A1234" s="2098"/>
      <c r="B1234" s="2086" t="s">
        <v>1832</v>
      </c>
      <c r="C1234" s="2086"/>
      <c r="D1234" s="2151">
        <f>SUM(D1232:D1233)</f>
      </c>
      <c r="E1234" s="2152">
        <f>SUM(E1232:E1233)</f>
      </c>
      <c r="F1234" s="2151">
        <f t="shared" si="1288"/>
      </c>
      <c r="G1234" s="2153">
        <f t="shared" si="1048"/>
      </c>
      <c r="H1234" s="2153">
        <f t="shared" si="141"/>
      </c>
      <c r="I1234" s="2153">
        <f t="shared" si="497"/>
      </c>
      <c r="J1234" s="2153">
        <f t="shared" si="1906"/>
      </c>
      <c r="K1234" s="2154">
        <f t="shared" si="2097"/>
      </c>
      <c r="L1234" s="2154">
        <f t="shared" si="1466"/>
      </c>
      <c r="M1234" s="2154">
        <f t="shared" si="1644"/>
      </c>
      <c r="N1234" s="2154">
        <f t="shared" si="869"/>
      </c>
      <c r="O1234" s="2155">
        <f t="shared" si="1226"/>
      </c>
      <c r="P1234" s="2154">
        <f>AVERAGE(P1232:P1233)</f>
      </c>
      <c r="Q1234" s="2151">
        <f>AVERAGE(Q1232:Q1233)</f>
      </c>
      <c r="R1234" s="2153">
        <f t="shared" si="319"/>
      </c>
      <c r="S1234" s="2155">
        <f>SUM(S1232:S1233)</f>
      </c>
      <c r="T1234" s="2155">
        <f>SUM(T1232:T1233)</f>
      </c>
      <c r="U1234" s="2155">
        <f>SUM(U1232:U1233)</f>
      </c>
      <c r="V1234" s="2155">
        <f>SUM(V1232:V1233)</f>
      </c>
      <c r="W1234" s="2155">
        <f>SUM(W1232:W1233)</f>
      </c>
      <c r="X1234" s="2155">
        <f>SUM(X1232:X1233)</f>
      </c>
      <c r="Y1234" s="2155">
        <f>SUM(Y1232:Y1233)</f>
      </c>
      <c r="Z1234" s="2155">
        <f>SUM(Z1232:Z1233)</f>
      </c>
      <c r="AA1234" s="2156">
        <f t="shared" si="675"/>
      </c>
      <c r="AB1234" s="2121"/>
      <c r="AC1234" s="2121"/>
      <c r="AD1234" s="2122">
        <f>SUM(AD1232:AD1233)</f>
      </c>
    </row>
    <row r="1235">
      <c r="A1235" s="2098"/>
      <c r="B1235" s="2100" t="s">
        <v>1829</v>
      </c>
      <c r="C1235" s="2100" t="s">
        <v>1830</v>
      </c>
      <c r="D1235" s="2137">
        <v>1689.16</v>
      </c>
      <c r="E1235" s="2138">
        <v>0</v>
      </c>
      <c r="F1235" s="2139">
        <f t="shared" si="1288"/>
      </c>
      <c r="G1235" s="2140">
        <f t="shared" si="1048"/>
      </c>
      <c r="H1235" s="2140">
        <f t="shared" si="141"/>
      </c>
      <c r="I1235" s="2140">
        <f t="shared" si="497"/>
      </c>
      <c r="J1235" s="2140">
        <f t="shared" si="1906"/>
      </c>
      <c r="K1235" s="2141">
        <f t="shared" si="2097"/>
      </c>
      <c r="L1235" s="2141">
        <f t="shared" si="1466"/>
      </c>
      <c r="M1235" s="2141">
        <f t="shared" si="1644"/>
      </c>
      <c r="N1235" s="2141">
        <f t="shared" si="869"/>
      </c>
      <c r="O1235" s="2143">
        <f t="shared" si="1226"/>
      </c>
      <c r="P1235" s="2144">
        <v>0.0296</v>
      </c>
      <c r="Q1235" s="2145">
        <v>67</v>
      </c>
      <c r="R1235" s="2140">
        <f t="shared" si="319"/>
      </c>
      <c r="S1235" s="2143">
        <v>14258</v>
      </c>
      <c r="T1235" s="2143">
        <v>301</v>
      </c>
      <c r="U1235" s="2143">
        <v>51</v>
      </c>
      <c r="V1235" s="2143">
        <v>309</v>
      </c>
      <c r="W1235" s="2143">
        <v>62</v>
      </c>
      <c r="X1235" s="2143">
        <v>5</v>
      </c>
      <c r="Y1235" s="2143">
        <v>0</v>
      </c>
      <c r="Z1235" s="2145">
        <v>12</v>
      </c>
      <c r="AA1235" s="2146">
        <f t="shared" si="675"/>
      </c>
      <c r="AB1235" s="2094" t="s">
        <v>1935</v>
      </c>
      <c r="AC1235" s="2094" t="s">
        <v>1951</v>
      </c>
      <c r="AD1235" s="2093">
        <v>21</v>
      </c>
    </row>
    <row r="1236">
      <c r="A1236" s="2098"/>
      <c r="B1236" s="2100" t="s">
        <v>1829</v>
      </c>
      <c r="C1236" s="2100" t="s">
        <v>1831</v>
      </c>
      <c r="D1236" s="2137">
        <v>1407.07</v>
      </c>
      <c r="E1236" s="2138">
        <v>2</v>
      </c>
      <c r="F1236" s="2139">
        <f t="shared" si="1288"/>
      </c>
      <c r="G1236" s="2140">
        <f t="shared" si="1048"/>
      </c>
      <c r="H1236" s="2140">
        <f t="shared" si="141"/>
      </c>
      <c r="I1236" s="2140">
        <f t="shared" si="497"/>
      </c>
      <c r="J1236" s="2140">
        <f t="shared" si="1906"/>
      </c>
      <c r="K1236" s="2141">
        <f t="shared" si="2097"/>
      </c>
      <c r="L1236" s="2141">
        <f t="shared" si="1466"/>
      </c>
      <c r="M1236" s="2141">
        <f t="shared" si="1644"/>
      </c>
      <c r="N1236" s="2141">
        <f t="shared" si="869"/>
      </c>
      <c r="O1236" s="2143">
        <f t="shared" si="1226"/>
      </c>
      <c r="P1236" s="2144">
        <v>0.029</v>
      </c>
      <c r="Q1236" s="2145">
        <v>63</v>
      </c>
      <c r="R1236" s="2140">
        <f t="shared" si="319"/>
      </c>
      <c r="S1236" s="2143">
        <v>11815</v>
      </c>
      <c r="T1236" s="2143">
        <v>266</v>
      </c>
      <c r="U1236" s="2143">
        <v>38</v>
      </c>
      <c r="V1236" s="2143">
        <v>282</v>
      </c>
      <c r="W1236" s="2143">
        <v>38</v>
      </c>
      <c r="X1236" s="2143">
        <v>1</v>
      </c>
      <c r="Y1236" s="2143">
        <v>2</v>
      </c>
      <c r="Z1236" s="2145">
        <v>1</v>
      </c>
      <c r="AA1236" s="2146">
        <f t="shared" si="675"/>
      </c>
      <c r="AB1236" s="2094" t="s">
        <v>1935</v>
      </c>
      <c r="AC1236" s="2094" t="s">
        <v>1951</v>
      </c>
      <c r="AD1236" s="2093">
        <v>10</v>
      </c>
    </row>
    <row r="1237">
      <c r="A1237" s="2098"/>
      <c r="B1237" s="2086" t="s">
        <v>1832</v>
      </c>
      <c r="C1237" s="2086"/>
      <c r="D1237" s="2151">
        <f>SUM(D1235:D1236)</f>
      </c>
      <c r="E1237" s="2151">
        <f>SUM(E1235:E1236)</f>
      </c>
      <c r="F1237" s="2151">
        <f t="shared" si="1288"/>
      </c>
      <c r="G1237" s="2153">
        <f t="shared" si="1048"/>
      </c>
      <c r="H1237" s="2153">
        <f t="shared" si="141"/>
      </c>
      <c r="I1237" s="2153">
        <f t="shared" si="497"/>
      </c>
      <c r="J1237" s="2153">
        <f t="shared" si="1906"/>
      </c>
      <c r="K1237" s="2154">
        <f t="shared" si="2097"/>
      </c>
      <c r="L1237" s="2154">
        <f t="shared" si="1466"/>
      </c>
      <c r="M1237" s="2154">
        <f t="shared" si="1644"/>
      </c>
      <c r="N1237" s="2154">
        <f t="shared" si="869"/>
      </c>
      <c r="O1237" s="2155">
        <f t="shared" si="1226"/>
      </c>
      <c r="P1237" s="2154">
        <f>AVERAGE(P1235:P1236)</f>
      </c>
      <c r="Q1237" s="2151">
        <f>AVERAGE(Q1235:Q1236)</f>
      </c>
      <c r="R1237" s="2151">
        <f t="shared" si="319"/>
      </c>
      <c r="S1237" s="2155">
        <f>SUM(S1235:S1236)</f>
      </c>
      <c r="T1237" s="2155">
        <f>SUM(T1235:T1236)</f>
      </c>
      <c r="U1237" s="2155">
        <f>SUM(U1235:U1236)</f>
      </c>
      <c r="V1237" s="2155">
        <f>SUM(V1235:V1236)</f>
      </c>
      <c r="W1237" s="2155">
        <f>SUM(W1235:W1236)</f>
      </c>
      <c r="X1237" s="2155">
        <f>SUM(X1235:X1236)</f>
      </c>
      <c r="Y1237" s="2155">
        <f>SUM(Y1235:Y1236)</f>
      </c>
      <c r="Z1237" s="2155">
        <f>SUM(Z1235:Z1236)</f>
      </c>
      <c r="AA1237" s="2156">
        <f t="shared" si="675"/>
      </c>
      <c r="AB1237" s="2121"/>
      <c r="AC1237" s="2121"/>
      <c r="AD1237" s="2122">
        <f>SUM(AD1235:AD1236)</f>
      </c>
    </row>
    <row r="1238">
      <c r="A1238" s="2098"/>
      <c r="B1238" s="2095" t="s">
        <v>1833</v>
      </c>
      <c r="C1238" s="2095"/>
      <c r="D1238" s="2051">
        <f>D1237+D1234</f>
      </c>
      <c r="E1238" s="2051">
        <f>E1237+E1234</f>
      </c>
      <c r="F1238" s="2051">
        <f t="shared" si="1288"/>
      </c>
      <c r="G1238" s="2046">
        <f t="shared" si="1048"/>
      </c>
      <c r="H1238" s="2046">
        <f t="shared" si="141"/>
      </c>
      <c r="I1238" s="2046">
        <f t="shared" si="497"/>
      </c>
      <c r="J1238" s="2046">
        <f t="shared" si="1906"/>
      </c>
      <c r="K1238" s="2047">
        <f t="shared" si="2097"/>
      </c>
      <c r="L1238" s="2047">
        <f t="shared" si="1466"/>
      </c>
      <c r="M1238" s="2047">
        <f t="shared" si="1644"/>
      </c>
      <c r="N1238" s="2047">
        <f t="shared" si="869"/>
      </c>
      <c r="O1238" s="2048">
        <f t="shared" si="1226"/>
      </c>
      <c r="P1238" s="2157">
        <f>(P1237+P1234)/2</f>
      </c>
      <c r="Q1238" s="2048">
        <f>(Q1237+Q1234)/2</f>
      </c>
      <c r="R1238" s="2051">
        <f>(R1237+R1234)/2</f>
      </c>
      <c r="S1238" s="2048">
        <f>S1237+S1234</f>
      </c>
      <c r="T1238" s="2048">
        <f>T1237+T1234</f>
      </c>
      <c r="U1238" s="2048">
        <f>U1237+U1234</f>
      </c>
      <c r="V1238" s="2048">
        <f>V1237+V1234</f>
      </c>
      <c r="W1238" s="2048">
        <f>W1237+W1234</f>
      </c>
      <c r="X1238" s="2048">
        <f>X1237+X1234</f>
      </c>
      <c r="Y1238" s="2048">
        <f>Y1237+Y1234</f>
      </c>
      <c r="Z1238" s="2048">
        <f>Z1237+Z1234</f>
      </c>
      <c r="AA1238" s="2158">
        <f t="shared" si="675"/>
      </c>
      <c r="AB1238" s="2126"/>
      <c r="AC1238" s="2126"/>
      <c r="AD1238" s="2104">
        <f>AD1234+AD1237</f>
      </c>
    </row>
    <row r="1239">
      <c r="A1239" s="2105" t="s">
        <v>1834</v>
      </c>
      <c r="B1239" s="2105" t="s">
        <v>1792</v>
      </c>
      <c r="C1239" s="2105"/>
      <c r="D1239" s="2106" t="s">
        <v>1793</v>
      </c>
      <c r="E1239" s="2106"/>
      <c r="F1239" s="2106"/>
      <c r="G1239" s="2106"/>
      <c r="H1239" s="2106"/>
      <c r="I1239" s="2106"/>
      <c r="J1239" s="2107" t="s">
        <v>1794</v>
      </c>
      <c r="K1239" s="2107"/>
      <c r="L1239" s="2107"/>
      <c r="M1239" s="2107"/>
      <c r="N1239" s="2107"/>
      <c r="O1239" s="2107"/>
      <c r="P1239" s="2107"/>
      <c r="Q1239" s="2107"/>
      <c r="R1239" s="2107"/>
      <c r="S1239" s="2107"/>
      <c r="T1239" s="2107"/>
      <c r="U1239" s="2107"/>
      <c r="V1239" s="2107"/>
      <c r="W1239" s="2107"/>
      <c r="X1239" s="2107"/>
      <c r="Y1239" s="2107"/>
      <c r="Z1239" s="2107"/>
      <c r="AA1239" s="2107"/>
      <c r="AB1239" s="2107"/>
      <c r="AC1239" s="2107"/>
      <c r="AD1239" s="2108"/>
    </row>
    <row r="1240">
      <c r="A1240" s="2105"/>
      <c r="B1240" s="2129" t="s">
        <v>1795</v>
      </c>
      <c r="C1240" s="2129" t="s">
        <v>1796</v>
      </c>
      <c r="D1240" s="2130" t="s">
        <v>1797</v>
      </c>
      <c r="E1240" s="2131" t="s">
        <v>1798</v>
      </c>
      <c r="F1240" s="2130" t="s">
        <v>1799</v>
      </c>
      <c r="G1240" s="2132" t="s">
        <v>1800</v>
      </c>
      <c r="H1240" s="2132" t="s">
        <v>1801</v>
      </c>
      <c r="I1240" s="2132" t="s">
        <v>1802</v>
      </c>
      <c r="J1240" s="2133" t="s">
        <v>1803</v>
      </c>
      <c r="K1240" s="2134" t="s">
        <v>1804</v>
      </c>
      <c r="L1240" s="2134" t="s">
        <v>1805</v>
      </c>
      <c r="M1240" s="2134" t="s">
        <v>1806</v>
      </c>
      <c r="N1240" s="2134" t="s">
        <v>1807</v>
      </c>
      <c r="O1240" s="2135" t="s">
        <v>1808</v>
      </c>
      <c r="P1240" s="2134" t="s">
        <v>1809</v>
      </c>
      <c r="Q1240" s="2135" t="s">
        <v>1810</v>
      </c>
      <c r="R1240" s="2133" t="s">
        <v>1811</v>
      </c>
      <c r="S1240" s="2135" t="s">
        <v>1812</v>
      </c>
      <c r="T1240" s="2135" t="s">
        <v>1813</v>
      </c>
      <c r="U1240" s="2135" t="s">
        <v>1814</v>
      </c>
      <c r="V1240" s="2135" t="s">
        <v>1815</v>
      </c>
      <c r="W1240" s="2135" t="s">
        <v>1816</v>
      </c>
      <c r="X1240" s="2135" t="s">
        <v>1817</v>
      </c>
      <c r="Y1240" s="2135" t="s">
        <v>1818</v>
      </c>
      <c r="Z1240" s="2135" t="s">
        <v>1819</v>
      </c>
      <c r="AA1240" s="2107" t="s">
        <v>1820</v>
      </c>
      <c r="AB1240" s="2112" t="s">
        <v>1821</v>
      </c>
      <c r="AC1240" s="2112" t="s">
        <v>1822</v>
      </c>
      <c r="AD1240" s="2108" t="s">
        <v>1823</v>
      </c>
    </row>
    <row r="1241">
      <c r="A1241" s="2098" t="s">
        <v>2000</v>
      </c>
      <c r="B1241" s="2100" t="s">
        <v>1825</v>
      </c>
      <c r="C1241" s="2100" t="s">
        <v>1826</v>
      </c>
      <c r="D1241" s="2137">
        <v>1501.52</v>
      </c>
      <c r="E1241" s="2138">
        <v>1</v>
      </c>
      <c r="F1241" s="2139">
        <f t="shared" ref="F1241:F1247" si="1289">E1241*2000</f>
      </c>
      <c r="G1241" s="2140">
        <f t="shared" ref="G1241:G1247" si="1049">F1241/D1241</f>
      </c>
      <c r="H1241" s="2140">
        <f t="shared" ref="H1241:H1247" si="142">D1241/E1241</f>
      </c>
      <c r="I1241" s="2140">
        <f t="shared" ref="I1241:I1247" si="498">F1241/E1241</f>
      </c>
      <c r="J1241" s="2140">
        <f t="shared" ref="J1241:J1247" si="1907">D1241/T1241</f>
      </c>
      <c r="K1241" s="2141">
        <f t="shared" ref="K1241:K1247" si="2098">O1241/S1241*1</f>
      </c>
      <c r="L1241" s="2142">
        <f t="shared" ref="L1241:L1247" si="1467">T1241/S1241</f>
      </c>
      <c r="M1241" s="2141">
        <f t="shared" ref="M1241:M1247" si="1645">V1241/S1241</f>
      </c>
      <c r="N1241" s="2141">
        <f t="shared" ref="N1241:N1247" si="870">W1241/V1241</f>
      </c>
      <c r="O1241" s="2143">
        <f t="shared" ref="O1241:O1247" si="1227">U1241/P1241</f>
      </c>
      <c r="P1241" s="2144">
        <v>0.0132</v>
      </c>
      <c r="Q1241" s="2145">
        <v>68</v>
      </c>
      <c r="R1241" s="2140">
        <f t="shared" ref="R1241:R1246" si="320">(D1241/S1241)*1000</f>
      </c>
      <c r="S1241" s="2143">
        <v>13107</v>
      </c>
      <c r="T1241" s="2143">
        <v>206</v>
      </c>
      <c r="U1241" s="2143">
        <v>40</v>
      </c>
      <c r="V1241" s="2143">
        <v>215</v>
      </c>
      <c r="W1241" s="2143">
        <v>39</v>
      </c>
      <c r="X1241" s="2143">
        <v>2</v>
      </c>
      <c r="Y1241" s="2143">
        <v>0</v>
      </c>
      <c r="Z1241" s="2145">
        <v>17</v>
      </c>
      <c r="AA1241" s="2146">
        <f t="shared" ref="AA1241:AA1247" si="676">AD1241*1000/D1241</f>
      </c>
      <c r="AB1241" s="2094" t="s">
        <v>1935</v>
      </c>
      <c r="AC1241" s="2094" t="s">
        <v>1951</v>
      </c>
      <c r="AD1241" s="2093">
        <v>11</v>
      </c>
    </row>
    <row r="1242">
      <c r="A1242" s="2098"/>
      <c r="B1242" s="2100" t="s">
        <v>1825</v>
      </c>
      <c r="C1242" s="2136" t="s">
        <v>1828</v>
      </c>
      <c r="D1242" s="2137">
        <v>1473.95</v>
      </c>
      <c r="E1242" s="2138">
        <v>1</v>
      </c>
      <c r="F1242" s="2139">
        <f t="shared" si="1289"/>
      </c>
      <c r="G1242" s="2140">
        <f t="shared" si="1049"/>
      </c>
      <c r="H1242" s="2140">
        <f t="shared" si="142"/>
      </c>
      <c r="I1242" s="2140">
        <f t="shared" si="498"/>
      </c>
      <c r="J1242" s="2140">
        <f t="shared" si="1907"/>
      </c>
      <c r="K1242" s="2141">
        <f t="shared" si="2098"/>
      </c>
      <c r="L1242" s="2141">
        <f t="shared" si="1467"/>
      </c>
      <c r="M1242" s="2147">
        <f t="shared" si="1645"/>
      </c>
      <c r="N1242" s="2147">
        <f t="shared" si="870"/>
      </c>
      <c r="O1242" s="2148">
        <f t="shared" si="1227"/>
      </c>
      <c r="P1242" s="2144">
        <v>0.0103</v>
      </c>
      <c r="Q1242" s="2149">
        <v>69</v>
      </c>
      <c r="R1242" s="2150">
        <f t="shared" si="320"/>
      </c>
      <c r="S1242" s="2148">
        <v>12114</v>
      </c>
      <c r="T1242" s="2148">
        <v>193</v>
      </c>
      <c r="U1242" s="2148">
        <v>28</v>
      </c>
      <c r="V1242" s="2148">
        <v>198</v>
      </c>
      <c r="W1242" s="2148">
        <v>72</v>
      </c>
      <c r="X1242" s="2149">
        <v>3</v>
      </c>
      <c r="Y1242" s="2149">
        <v>1</v>
      </c>
      <c r="Z1242" s="2149">
        <v>9</v>
      </c>
      <c r="AA1242" s="2146">
        <f t="shared" si="676"/>
      </c>
      <c r="AB1242" s="2094" t="s">
        <v>1935</v>
      </c>
      <c r="AC1242" s="2094" t="s">
        <v>1951</v>
      </c>
      <c r="AD1242" s="2093">
        <v>12</v>
      </c>
    </row>
    <row r="1243">
      <c r="A1243" s="2098"/>
      <c r="B1243" s="2086" t="s">
        <v>1832</v>
      </c>
      <c r="C1243" s="2086"/>
      <c r="D1243" s="2151">
        <f>SUM(D1241:D1242)</f>
      </c>
      <c r="E1243" s="2152">
        <f>SUM(E1241:E1242)</f>
      </c>
      <c r="F1243" s="2151">
        <f t="shared" si="1289"/>
      </c>
      <c r="G1243" s="2153">
        <f t="shared" si="1049"/>
      </c>
      <c r="H1243" s="2153">
        <f t="shared" si="142"/>
      </c>
      <c r="I1243" s="2153">
        <f t="shared" si="498"/>
      </c>
      <c r="J1243" s="2153">
        <f t="shared" si="1907"/>
      </c>
      <c r="K1243" s="2154">
        <f t="shared" si="2098"/>
      </c>
      <c r="L1243" s="2154">
        <f t="shared" si="1467"/>
      </c>
      <c r="M1243" s="2154">
        <f t="shared" si="1645"/>
      </c>
      <c r="N1243" s="2154">
        <f t="shared" si="870"/>
      </c>
      <c r="O1243" s="2155">
        <f t="shared" si="1227"/>
      </c>
      <c r="P1243" s="2154">
        <f>AVERAGE(P1241:P1242)</f>
      </c>
      <c r="Q1243" s="2151">
        <f>AVERAGE(Q1241:Q1242)</f>
      </c>
      <c r="R1243" s="2153">
        <f t="shared" si="320"/>
      </c>
      <c r="S1243" s="2155">
        <f>SUM(S1241:S1242)</f>
      </c>
      <c r="T1243" s="2155">
        <f>SUM(T1241:T1242)</f>
      </c>
      <c r="U1243" s="2155">
        <f>SUM(U1241:U1242)</f>
      </c>
      <c r="V1243" s="2155">
        <f>SUM(V1241:V1242)</f>
      </c>
      <c r="W1243" s="2155">
        <f>SUM(W1241:W1242)</f>
      </c>
      <c r="X1243" s="2155">
        <f>SUM(X1241:X1242)</f>
      </c>
      <c r="Y1243" s="2155">
        <f>SUM(Y1241:Y1242)</f>
      </c>
      <c r="Z1243" s="2155">
        <f>SUM(Z1241:Z1242)</f>
      </c>
      <c r="AA1243" s="2156">
        <f t="shared" si="676"/>
      </c>
      <c r="AB1243" s="2121"/>
      <c r="AC1243" s="2121"/>
      <c r="AD1243" s="2122">
        <f>SUM(AD1241:AD1242)</f>
      </c>
    </row>
    <row r="1244">
      <c r="A1244" s="2098"/>
      <c r="B1244" s="2100" t="s">
        <v>1837</v>
      </c>
      <c r="C1244" s="2100" t="s">
        <v>1830</v>
      </c>
      <c r="D1244" s="2137">
        <v>1467.48</v>
      </c>
      <c r="E1244" s="2138">
        <v>1</v>
      </c>
      <c r="F1244" s="2139">
        <f t="shared" si="1289"/>
      </c>
      <c r="G1244" s="2140">
        <f t="shared" si="1049"/>
      </c>
      <c r="H1244" s="2140">
        <f t="shared" si="142"/>
      </c>
      <c r="I1244" s="2140">
        <f t="shared" si="498"/>
      </c>
      <c r="J1244" s="2140">
        <f t="shared" si="1907"/>
      </c>
      <c r="K1244" s="2141">
        <f t="shared" si="2098"/>
      </c>
      <c r="L1244" s="2141">
        <f t="shared" si="1467"/>
      </c>
      <c r="M1244" s="2141">
        <f t="shared" si="1645"/>
      </c>
      <c r="N1244" s="2141">
        <f t="shared" si="870"/>
      </c>
      <c r="O1244" s="2143">
        <f t="shared" si="1227"/>
      </c>
      <c r="P1244" s="2144">
        <v>0.0197</v>
      </c>
      <c r="Q1244" s="2145">
        <v>64</v>
      </c>
      <c r="R1244" s="2140">
        <f t="shared" si="320"/>
      </c>
      <c r="S1244" s="2143">
        <v>9882</v>
      </c>
      <c r="T1244" s="2143">
        <v>212</v>
      </c>
      <c r="U1244" s="2143">
        <v>34</v>
      </c>
      <c r="V1244" s="2143">
        <v>214</v>
      </c>
      <c r="W1244" s="2143">
        <v>39</v>
      </c>
      <c r="X1244" s="2143">
        <v>2</v>
      </c>
      <c r="Y1244" s="2143">
        <v>1</v>
      </c>
      <c r="Z1244" s="2145">
        <v>5</v>
      </c>
      <c r="AA1244" s="2146">
        <f t="shared" si="676"/>
      </c>
      <c r="AB1244" s="2094" t="s">
        <v>1935</v>
      </c>
      <c r="AC1244" s="2094" t="s">
        <v>1951</v>
      </c>
      <c r="AD1244" s="2093">
        <v>12</v>
      </c>
    </row>
    <row r="1245">
      <c r="A1245" s="2098"/>
      <c r="B1245" s="2100" t="s">
        <v>1837</v>
      </c>
      <c r="C1245" s="2100" t="s">
        <v>1831</v>
      </c>
      <c r="D1245" s="2137">
        <v>1517.88</v>
      </c>
      <c r="E1245" s="2138">
        <v>1</v>
      </c>
      <c r="F1245" s="2139">
        <f t="shared" si="1289"/>
      </c>
      <c r="G1245" s="2140">
        <f t="shared" si="1049"/>
      </c>
      <c r="H1245" s="2140">
        <f t="shared" si="142"/>
      </c>
      <c r="I1245" s="2140">
        <f t="shared" si="498"/>
      </c>
      <c r="J1245" s="2140">
        <f t="shared" si="1907"/>
      </c>
      <c r="K1245" s="2141">
        <f t="shared" si="2098"/>
      </c>
      <c r="L1245" s="2141">
        <f t="shared" si="1467"/>
      </c>
      <c r="M1245" s="2141">
        <f t="shared" si="1645"/>
      </c>
      <c r="N1245" s="2141">
        <f t="shared" si="870"/>
      </c>
      <c r="O1245" s="2143">
        <f t="shared" si="1227"/>
      </c>
      <c r="P1245" s="2144">
        <v>0.0285</v>
      </c>
      <c r="Q1245" s="2145">
        <v>59</v>
      </c>
      <c r="R1245" s="2140">
        <f t="shared" si="320"/>
      </c>
      <c r="S1245" s="2143">
        <v>12245</v>
      </c>
      <c r="T1245" s="2143">
        <v>308</v>
      </c>
      <c r="U1245" s="2143">
        <v>47</v>
      </c>
      <c r="V1245" s="2143">
        <v>341</v>
      </c>
      <c r="W1245" s="2143">
        <v>37</v>
      </c>
      <c r="X1245" s="2143">
        <v>4</v>
      </c>
      <c r="Y1245" s="2143">
        <v>0</v>
      </c>
      <c r="Z1245" s="2145">
        <v>16</v>
      </c>
      <c r="AA1245" s="2146">
        <f t="shared" si="676"/>
      </c>
      <c r="AB1245" s="2094" t="s">
        <v>1935</v>
      </c>
      <c r="AC1245" s="2094" t="s">
        <v>1951</v>
      </c>
      <c r="AD1245" s="2093">
        <v>10</v>
      </c>
    </row>
    <row r="1246">
      <c r="A1246" s="2098"/>
      <c r="B1246" s="2086" t="s">
        <v>1832</v>
      </c>
      <c r="C1246" s="2086"/>
      <c r="D1246" s="2151">
        <f>SUM(D1244:D1245)</f>
      </c>
      <c r="E1246" s="2151">
        <f>SUM(E1244:E1245)</f>
      </c>
      <c r="F1246" s="2151">
        <f t="shared" si="1289"/>
      </c>
      <c r="G1246" s="2153">
        <f t="shared" si="1049"/>
      </c>
      <c r="H1246" s="2153">
        <f t="shared" si="142"/>
      </c>
      <c r="I1246" s="2153">
        <f t="shared" si="498"/>
      </c>
      <c r="J1246" s="2153">
        <f t="shared" si="1907"/>
      </c>
      <c r="K1246" s="2154">
        <f t="shared" si="2098"/>
      </c>
      <c r="L1246" s="2154">
        <f t="shared" si="1467"/>
      </c>
      <c r="M1246" s="2154">
        <f t="shared" si="1645"/>
      </c>
      <c r="N1246" s="2154">
        <f t="shared" si="870"/>
      </c>
      <c r="O1246" s="2155">
        <f t="shared" si="1227"/>
      </c>
      <c r="P1246" s="2154">
        <f>AVERAGE(P1244:P1245)</f>
      </c>
      <c r="Q1246" s="2151">
        <f>AVERAGE(Q1244:Q1245)</f>
      </c>
      <c r="R1246" s="2151">
        <f t="shared" si="320"/>
      </c>
      <c r="S1246" s="2155">
        <f>SUM(S1244:S1245)</f>
      </c>
      <c r="T1246" s="2155">
        <f>SUM(T1244:T1245)</f>
      </c>
      <c r="U1246" s="2155">
        <f>SUM(U1244:U1245)</f>
      </c>
      <c r="V1246" s="2155">
        <f>SUM(V1244:V1245)</f>
      </c>
      <c r="W1246" s="2155">
        <f>SUM(W1244:W1245)</f>
      </c>
      <c r="X1246" s="2155">
        <f>SUM(X1244:X1245)</f>
      </c>
      <c r="Y1246" s="2155">
        <f>SUM(Y1244:Y1245)</f>
      </c>
      <c r="Z1246" s="2155">
        <f>SUM(Z1244:Z1245)</f>
      </c>
      <c r="AA1246" s="2156">
        <f t="shared" si="676"/>
      </c>
      <c r="AB1246" s="2121"/>
      <c r="AC1246" s="2121"/>
      <c r="AD1246" s="2122">
        <f>SUM(AD1244:AD1245)</f>
      </c>
    </row>
    <row r="1247">
      <c r="A1247" s="2098"/>
      <c r="B1247" s="2095" t="s">
        <v>1833</v>
      </c>
      <c r="C1247" s="2095"/>
      <c r="D1247" s="2051">
        <f>D1246+D1243</f>
      </c>
      <c r="E1247" s="2051">
        <f>E1246+E1243</f>
      </c>
      <c r="F1247" s="2051">
        <f t="shared" si="1289"/>
      </c>
      <c r="G1247" s="2046">
        <f t="shared" si="1049"/>
      </c>
      <c r="H1247" s="2046">
        <f t="shared" si="142"/>
      </c>
      <c r="I1247" s="2046">
        <f t="shared" si="498"/>
      </c>
      <c r="J1247" s="2046">
        <f t="shared" si="1907"/>
      </c>
      <c r="K1247" s="2047">
        <f t="shared" si="2098"/>
      </c>
      <c r="L1247" s="2047">
        <f t="shared" si="1467"/>
      </c>
      <c r="M1247" s="2047">
        <f t="shared" si="1645"/>
      </c>
      <c r="N1247" s="2047">
        <f t="shared" si="870"/>
      </c>
      <c r="O1247" s="2048">
        <f t="shared" si="1227"/>
      </c>
      <c r="P1247" s="2157">
        <f>(P1246+P1243)/2</f>
      </c>
      <c r="Q1247" s="2048">
        <f>(Q1246+Q1243)/2</f>
      </c>
      <c r="R1247" s="2051">
        <f>(R1246+R1243)/2</f>
      </c>
      <c r="S1247" s="2048">
        <f>S1246+S1243</f>
      </c>
      <c r="T1247" s="2048">
        <f>T1246+T1243</f>
      </c>
      <c r="U1247" s="2048">
        <f>U1246+U1243</f>
      </c>
      <c r="V1247" s="2048">
        <f>V1246+V1243</f>
      </c>
      <c r="W1247" s="2048">
        <f>W1246+W1243</f>
      </c>
      <c r="X1247" s="2048">
        <f>X1246+X1243</f>
      </c>
      <c r="Y1247" s="2048">
        <f>Y1246+Y1243</f>
      </c>
      <c r="Z1247" s="2048">
        <f>Z1246+Z1243</f>
      </c>
      <c r="AA1247" s="2158">
        <f t="shared" si="676"/>
      </c>
      <c r="AB1247" s="2126"/>
      <c r="AC1247" s="2126"/>
      <c r="AD1247" s="2104">
        <f>AD1243+AD1246</f>
      </c>
    </row>
    <row r="1248">
      <c r="A1248" s="2105" t="s">
        <v>1834</v>
      </c>
      <c r="B1248" s="2105" t="s">
        <v>1792</v>
      </c>
      <c r="C1248" s="2105"/>
      <c r="D1248" s="2106" t="s">
        <v>1793</v>
      </c>
      <c r="E1248" s="2106"/>
      <c r="F1248" s="2106"/>
      <c r="G1248" s="2106"/>
      <c r="H1248" s="2106"/>
      <c r="I1248" s="2106"/>
      <c r="J1248" s="2107" t="s">
        <v>1794</v>
      </c>
      <c r="K1248" s="2107"/>
      <c r="L1248" s="2107"/>
      <c r="M1248" s="2107"/>
      <c r="N1248" s="2107"/>
      <c r="O1248" s="2107"/>
      <c r="P1248" s="2107"/>
      <c r="Q1248" s="2107"/>
      <c r="R1248" s="2107"/>
      <c r="S1248" s="2107"/>
      <c r="T1248" s="2107"/>
      <c r="U1248" s="2107"/>
      <c r="V1248" s="2107"/>
      <c r="W1248" s="2107"/>
      <c r="X1248" s="2107"/>
      <c r="Y1248" s="2107"/>
      <c r="Z1248" s="2107"/>
      <c r="AA1248" s="2107"/>
      <c r="AB1248" s="2107"/>
      <c r="AC1248" s="2107"/>
      <c r="AD1248" s="2108"/>
    </row>
    <row r="1249">
      <c r="A1249" s="2105"/>
      <c r="B1249" s="2129" t="s">
        <v>1795</v>
      </c>
      <c r="C1249" s="2129" t="s">
        <v>1796</v>
      </c>
      <c r="D1249" s="2130" t="s">
        <v>1797</v>
      </c>
      <c r="E1249" s="2131" t="s">
        <v>1798</v>
      </c>
      <c r="F1249" s="2130" t="s">
        <v>1799</v>
      </c>
      <c r="G1249" s="2132" t="s">
        <v>1800</v>
      </c>
      <c r="H1249" s="2132" t="s">
        <v>1801</v>
      </c>
      <c r="I1249" s="2132" t="s">
        <v>1802</v>
      </c>
      <c r="J1249" s="2133" t="s">
        <v>1803</v>
      </c>
      <c r="K1249" s="2134" t="s">
        <v>1804</v>
      </c>
      <c r="L1249" s="2134" t="s">
        <v>1805</v>
      </c>
      <c r="M1249" s="2134" t="s">
        <v>1806</v>
      </c>
      <c r="N1249" s="2134" t="s">
        <v>1807</v>
      </c>
      <c r="O1249" s="2135" t="s">
        <v>1808</v>
      </c>
      <c r="P1249" s="2134" t="s">
        <v>1809</v>
      </c>
      <c r="Q1249" s="2135" t="s">
        <v>1810</v>
      </c>
      <c r="R1249" s="2133" t="s">
        <v>1811</v>
      </c>
      <c r="S1249" s="2135" t="s">
        <v>1812</v>
      </c>
      <c r="T1249" s="2135" t="s">
        <v>1813</v>
      </c>
      <c r="U1249" s="2135" t="s">
        <v>1814</v>
      </c>
      <c r="V1249" s="2135" t="s">
        <v>1815</v>
      </c>
      <c r="W1249" s="2135" t="s">
        <v>1816</v>
      </c>
      <c r="X1249" s="2135" t="s">
        <v>1817</v>
      </c>
      <c r="Y1249" s="2135" t="s">
        <v>1818</v>
      </c>
      <c r="Z1249" s="2135" t="s">
        <v>1819</v>
      </c>
      <c r="AA1249" s="2107" t="s">
        <v>1820</v>
      </c>
      <c r="AB1249" s="2112" t="s">
        <v>1821</v>
      </c>
      <c r="AC1249" s="2112" t="s">
        <v>1822</v>
      </c>
      <c r="AD1249" s="2108" t="s">
        <v>1823</v>
      </c>
    </row>
    <row r="1250">
      <c r="A1250" s="2098" t="s">
        <v>2001</v>
      </c>
      <c r="B1250" s="2100" t="s">
        <v>1825</v>
      </c>
      <c r="C1250" s="2136" t="s">
        <v>1830</v>
      </c>
      <c r="D1250" s="2137">
        <v>1893.17</v>
      </c>
      <c r="E1250" s="2138">
        <v>3</v>
      </c>
      <c r="F1250" s="2139">
        <f t="shared" ref="F1250:F1253" si="1290">E1250*2000</f>
      </c>
      <c r="G1250" s="2140">
        <f t="shared" ref="G1250:G1253" si="1050">F1250/D1250</f>
      </c>
      <c r="H1250" s="2140">
        <f t="shared" ref="H1250:H1253" si="143">D1250/E1250</f>
      </c>
      <c r="I1250" s="2140">
        <f t="shared" ref="I1250:I1253" si="499">F1250/E1250</f>
      </c>
      <c r="J1250" s="2140">
        <f t="shared" ref="J1250:J1253" si="1908">D1250/T1250</f>
      </c>
      <c r="K1250" s="2141">
        <f t="shared" ref="K1250:K1253" si="2099">O1250/S1250*1</f>
      </c>
      <c r="L1250" s="2141">
        <f t="shared" ref="L1250:L1253" si="1468">T1250/S1250</f>
      </c>
      <c r="M1250" s="2141">
        <f t="shared" ref="M1250:M1253" si="1646">V1250/S1250</f>
      </c>
      <c r="N1250" s="2141">
        <f t="shared" ref="N1250:N1253" si="871">W1250/V1250</f>
      </c>
      <c r="O1250" s="2143">
        <f t="shared" ref="O1250:O1253" si="1228">U1250/P1250</f>
      </c>
      <c r="P1250" s="2144">
        <v>0.0217</v>
      </c>
      <c r="Q1250" s="2145">
        <v>73</v>
      </c>
      <c r="R1250" s="2140">
        <f t="shared" ref="R1250:R1252" si="321">(D1250/S1250)*1000</f>
      </c>
      <c r="S1250" s="2143">
        <v>16857</v>
      </c>
      <c r="T1250" s="2143">
        <v>204</v>
      </c>
      <c r="U1250" s="2143">
        <v>53</v>
      </c>
      <c r="V1250" s="2143">
        <v>208</v>
      </c>
      <c r="W1250" s="2143">
        <v>55</v>
      </c>
      <c r="X1250" s="2143">
        <v>2</v>
      </c>
      <c r="Y1250" s="2143">
        <v>0</v>
      </c>
      <c r="Z1250" s="2145">
        <v>26</v>
      </c>
      <c r="AA1250" s="2146">
        <f t="shared" ref="AA1250:AA1252" si="677">AD1250*1000/D1250</f>
      </c>
      <c r="AB1250" s="2094" t="s">
        <v>1935</v>
      </c>
      <c r="AC1250" s="2094" t="s">
        <v>1951</v>
      </c>
      <c r="AD1250" s="2093">
        <v>10</v>
      </c>
    </row>
    <row r="1251">
      <c r="A1251" s="2098"/>
      <c r="B1251" s="2100" t="s">
        <v>1825</v>
      </c>
      <c r="C1251" s="2136" t="s">
        <v>1831</v>
      </c>
      <c r="D1251" s="2137">
        <v>1106.83</v>
      </c>
      <c r="E1251" s="2138">
        <v>1</v>
      </c>
      <c r="F1251" s="2139">
        <f t="shared" si="1290"/>
      </c>
      <c r="G1251" s="2140">
        <f t="shared" si="1050"/>
      </c>
      <c r="H1251" s="2140">
        <f t="shared" si="143"/>
      </c>
      <c r="I1251" s="2140">
        <f t="shared" si="499"/>
      </c>
      <c r="J1251" s="2140">
        <f t="shared" si="1908"/>
      </c>
      <c r="K1251" s="2141">
        <f t="shared" si="2099"/>
      </c>
      <c r="L1251" s="2141">
        <f t="shared" si="1468"/>
      </c>
      <c r="M1251" s="2141">
        <f t="shared" si="1646"/>
      </c>
      <c r="N1251" s="2141">
        <f t="shared" si="871"/>
      </c>
      <c r="O1251" s="2143">
        <f t="shared" si="1228"/>
      </c>
      <c r="P1251" s="2144">
        <v>0.0529</v>
      </c>
      <c r="Q1251" s="2145">
        <v>70</v>
      </c>
      <c r="R1251" s="2140">
        <f t="shared" si="321"/>
      </c>
      <c r="S1251" s="2143">
        <v>10415</v>
      </c>
      <c r="T1251" s="2143">
        <v>184</v>
      </c>
      <c r="U1251" s="2143">
        <v>46</v>
      </c>
      <c r="V1251" s="2143">
        <v>195</v>
      </c>
      <c r="W1251" s="2143">
        <v>36</v>
      </c>
      <c r="X1251" s="2143">
        <v>1</v>
      </c>
      <c r="Y1251" s="2143">
        <v>0</v>
      </c>
      <c r="Z1251" s="2145">
        <v>21</v>
      </c>
      <c r="AA1251" s="2146">
        <f t="shared" si="677"/>
      </c>
      <c r="AB1251" s="2094" t="s">
        <v>1935</v>
      </c>
      <c r="AC1251" s="2094" t="s">
        <v>1951</v>
      </c>
      <c r="AD1251" s="2093">
        <v>11</v>
      </c>
    </row>
    <row r="1252">
      <c r="A1252" s="2098"/>
      <c r="B1252" s="2086" t="s">
        <v>1832</v>
      </c>
      <c r="C1252" s="2086"/>
      <c r="D1252" s="2151">
        <f>SUM(D1250:D1251)</f>
      </c>
      <c r="E1252" s="2151">
        <f>SUM(E1250:E1251)</f>
      </c>
      <c r="F1252" s="2151">
        <f t="shared" si="1290"/>
      </c>
      <c r="G1252" s="2153">
        <f t="shared" si="1050"/>
      </c>
      <c r="H1252" s="2153">
        <f t="shared" si="143"/>
      </c>
      <c r="I1252" s="2153">
        <f t="shared" si="499"/>
      </c>
      <c r="J1252" s="2153">
        <f t="shared" si="1908"/>
      </c>
      <c r="K1252" s="2154">
        <f t="shared" si="2099"/>
      </c>
      <c r="L1252" s="2154">
        <f t="shared" si="1468"/>
      </c>
      <c r="M1252" s="2154">
        <f t="shared" si="1646"/>
      </c>
      <c r="N1252" s="2154">
        <f t="shared" si="871"/>
      </c>
      <c r="O1252" s="2155">
        <f t="shared" si="1228"/>
      </c>
      <c r="P1252" s="2154">
        <f>AVERAGE(P1250:P1251)</f>
      </c>
      <c r="Q1252" s="2151">
        <f>AVERAGE(Q1250:Q1251)</f>
      </c>
      <c r="R1252" s="2151">
        <f t="shared" si="321"/>
      </c>
      <c r="S1252" s="2155">
        <f>SUM(S1250:S1251)</f>
      </c>
      <c r="T1252" s="2155">
        <f>SUM(T1250:T1251)</f>
      </c>
      <c r="U1252" s="2155">
        <f>SUM(U1250:U1251)</f>
      </c>
      <c r="V1252" s="2155">
        <f>SUM(V1250:V1251)</f>
      </c>
      <c r="W1252" s="2155">
        <f>SUM(W1250:W1251)</f>
      </c>
      <c r="X1252" s="2155">
        <f>SUM(X1250:X1251)</f>
      </c>
      <c r="Y1252" s="2155">
        <f>SUM(Y1250:Y1251)</f>
      </c>
      <c r="Z1252" s="2155">
        <f>SUM(Z1250:Z1251)</f>
      </c>
      <c r="AA1252" s="2156">
        <f t="shared" si="677"/>
      </c>
      <c r="AB1252" s="2121"/>
      <c r="AC1252" s="2121"/>
      <c r="AD1252" s="2122">
        <f>SUM(AD1250:AD1251)</f>
      </c>
    </row>
    <row r="1253">
      <c r="A1253" s="2098"/>
      <c r="B1253" s="2095" t="s">
        <v>1833</v>
      </c>
      <c r="C1253" s="2095"/>
      <c r="D1253" s="2051">
        <f>D1252</f>
      </c>
      <c r="E1253" s="2051">
        <f>E1252</f>
      </c>
      <c r="F1253" s="2051">
        <f t="shared" si="1290"/>
      </c>
      <c r="G1253" s="2046">
        <f t="shared" si="1050"/>
      </c>
      <c r="H1253" s="2046">
        <f t="shared" si="143"/>
      </c>
      <c r="I1253" s="2046">
        <f t="shared" si="499"/>
      </c>
      <c r="J1253" s="2046">
        <f t="shared" si="1908"/>
      </c>
      <c r="K1253" s="2047">
        <f t="shared" si="2099"/>
      </c>
      <c r="L1253" s="2047">
        <f t="shared" si="1468"/>
      </c>
      <c r="M1253" s="2047">
        <f t="shared" si="1646"/>
      </c>
      <c r="N1253" s="2047">
        <f t="shared" si="871"/>
      </c>
      <c r="O1253" s="2048">
        <f t="shared" si="1228"/>
      </c>
      <c r="P1253" s="2157">
        <f>P1252</f>
      </c>
      <c r="Q1253" s="2048">
        <f>Q1252</f>
      </c>
      <c r="R1253" s="2051">
        <f>R1252</f>
      </c>
      <c r="S1253" s="2048">
        <f>S1252</f>
      </c>
      <c r="T1253" s="2048">
        <f>T1252</f>
      </c>
      <c r="U1253" s="2048">
        <f>U1252</f>
      </c>
      <c r="V1253" s="2048">
        <f>V1252</f>
      </c>
      <c r="W1253" s="2048">
        <f>W1252</f>
      </c>
      <c r="X1253" s="2048">
        <f>X1252</f>
      </c>
      <c r="Y1253" s="2048">
        <f>Y1252</f>
      </c>
      <c r="Z1253" s="2048">
        <f>Z1252</f>
      </c>
      <c r="AA1253" s="2166">
        <f>AA1252</f>
      </c>
      <c r="AB1253" s="2126"/>
      <c r="AC1253" s="2126"/>
      <c r="AD1253" s="2048">
        <f>AD1252</f>
      </c>
    </row>
    <row r="1254">
      <c r="A1254" s="2105" t="s">
        <v>1834</v>
      </c>
      <c r="B1254" s="2105" t="s">
        <v>1792</v>
      </c>
      <c r="C1254" s="2105"/>
      <c r="D1254" s="2106" t="s">
        <v>1793</v>
      </c>
      <c r="E1254" s="2106"/>
      <c r="F1254" s="2106"/>
      <c r="G1254" s="2106"/>
      <c r="H1254" s="2106"/>
      <c r="I1254" s="2106"/>
      <c r="J1254" s="2107" t="s">
        <v>1794</v>
      </c>
      <c r="K1254" s="2107"/>
      <c r="L1254" s="2107"/>
      <c r="M1254" s="2107"/>
      <c r="N1254" s="2107"/>
      <c r="O1254" s="2107"/>
      <c r="P1254" s="2107"/>
      <c r="Q1254" s="2107"/>
      <c r="R1254" s="2107"/>
      <c r="S1254" s="2107"/>
      <c r="T1254" s="2107"/>
      <c r="U1254" s="2107"/>
      <c r="V1254" s="2107"/>
      <c r="W1254" s="2107"/>
      <c r="X1254" s="2107"/>
      <c r="Y1254" s="2107"/>
      <c r="Z1254" s="2107"/>
      <c r="AA1254" s="2107"/>
      <c r="AB1254" s="2107"/>
      <c r="AC1254" s="2107"/>
      <c r="AD1254" s="2108"/>
    </row>
    <row r="1255">
      <c r="A1255" s="2105"/>
      <c r="B1255" s="2129" t="s">
        <v>1795</v>
      </c>
      <c r="C1255" s="2129" t="s">
        <v>1796</v>
      </c>
      <c r="D1255" s="2130" t="s">
        <v>1797</v>
      </c>
      <c r="E1255" s="2131" t="s">
        <v>1798</v>
      </c>
      <c r="F1255" s="2130" t="s">
        <v>1799</v>
      </c>
      <c r="G1255" s="2132" t="s">
        <v>1800</v>
      </c>
      <c r="H1255" s="2132" t="s">
        <v>1801</v>
      </c>
      <c r="I1255" s="2132" t="s">
        <v>1802</v>
      </c>
      <c r="J1255" s="2133" t="s">
        <v>1803</v>
      </c>
      <c r="K1255" s="2134" t="s">
        <v>1804</v>
      </c>
      <c r="L1255" s="2134" t="s">
        <v>1805</v>
      </c>
      <c r="M1255" s="2134" t="s">
        <v>1806</v>
      </c>
      <c r="N1255" s="2134" t="s">
        <v>1807</v>
      </c>
      <c r="O1255" s="2135" t="s">
        <v>1808</v>
      </c>
      <c r="P1255" s="2134" t="s">
        <v>1809</v>
      </c>
      <c r="Q1255" s="2135" t="s">
        <v>1810</v>
      </c>
      <c r="R1255" s="2133" t="s">
        <v>1811</v>
      </c>
      <c r="S1255" s="2135" t="s">
        <v>1812</v>
      </c>
      <c r="T1255" s="2135" t="s">
        <v>1813</v>
      </c>
      <c r="U1255" s="2135" t="s">
        <v>1814</v>
      </c>
      <c r="V1255" s="2135" t="s">
        <v>1815</v>
      </c>
      <c r="W1255" s="2135" t="s">
        <v>1816</v>
      </c>
      <c r="X1255" s="2135" t="s">
        <v>1817</v>
      </c>
      <c r="Y1255" s="2135" t="s">
        <v>1818</v>
      </c>
      <c r="Z1255" s="2135" t="s">
        <v>1819</v>
      </c>
      <c r="AA1255" s="2107" t="s">
        <v>1820</v>
      </c>
      <c r="AB1255" s="2112" t="s">
        <v>1821</v>
      </c>
      <c r="AC1255" s="2112" t="s">
        <v>1822</v>
      </c>
      <c r="AD1255" s="2108" t="s">
        <v>1823</v>
      </c>
    </row>
    <row r="1256">
      <c r="A1256" s="2098" t="s">
        <v>2002</v>
      </c>
      <c r="B1256" s="2100" t="s">
        <v>1825</v>
      </c>
      <c r="C1256" s="2100" t="s">
        <v>1826</v>
      </c>
      <c r="D1256" s="2137">
        <v>1877.33</v>
      </c>
      <c r="E1256" s="2138">
        <v>0</v>
      </c>
      <c r="F1256" s="2139">
        <f t="shared" ref="F1256:F1259" si="1291">E1256*2000</f>
      </c>
      <c r="G1256" s="2140">
        <f t="shared" ref="G1256:G1261" si="1051">F1256/D1256</f>
      </c>
      <c r="H1256" s="2140">
        <f t="shared" ref="H1256:H1261" si="144">D1256/E1256</f>
      </c>
      <c r="I1256" s="2140">
        <f t="shared" ref="I1256:I1261" si="500">F1256/E1256</f>
      </c>
      <c r="J1256" s="2140">
        <f t="shared" ref="J1256:J1261" si="1909">D1256/T1256</f>
      </c>
      <c r="K1256" s="2141">
        <f t="shared" ref="K1256:K1261" si="2100">O1256/S1256*1</f>
      </c>
      <c r="L1256" s="2142">
        <f t="shared" ref="L1256:L1261" si="1469">T1256/S1256</f>
      </c>
      <c r="M1256" s="2141">
        <f t="shared" ref="M1256:M1261" si="1647">V1256/S1256</f>
      </c>
      <c r="N1256" s="2141">
        <f t="shared" ref="N1256:N1261" si="872">W1256/V1256</f>
      </c>
      <c r="O1256" s="2143">
        <f t="shared" ref="O1256:O1261" si="1229">U1256/P1256</f>
      </c>
      <c r="P1256" s="2144">
        <v>0.0132</v>
      </c>
      <c r="Q1256" s="2145">
        <v>67</v>
      </c>
      <c r="R1256" s="2140">
        <f t="shared" ref="R1256:R1260" si="322">(D1256/S1256)*1000</f>
      </c>
      <c r="S1256" s="2143">
        <v>16908</v>
      </c>
      <c r="T1256" s="2143">
        <v>191</v>
      </c>
      <c r="U1256" s="2143">
        <v>52</v>
      </c>
      <c r="V1256" s="2143">
        <v>195</v>
      </c>
      <c r="W1256" s="2143">
        <v>58</v>
      </c>
      <c r="X1256" s="2143">
        <v>6</v>
      </c>
      <c r="Y1256" s="2143">
        <v>0</v>
      </c>
      <c r="Z1256" s="2145">
        <v>18</v>
      </c>
      <c r="AA1256" s="2146">
        <f t="shared" ref="AA1256:AA1260" si="678">AD1256*1000/D1256</f>
      </c>
      <c r="AB1256" s="2094" t="s">
        <v>1935</v>
      </c>
      <c r="AC1256" s="2094" t="s">
        <v>1951</v>
      </c>
      <c r="AD1256" s="2093">
        <v>15</v>
      </c>
    </row>
    <row r="1257">
      <c r="A1257" s="2098"/>
      <c r="B1257" s="2100" t="s">
        <v>1825</v>
      </c>
      <c r="C1257" s="2136" t="s">
        <v>1828</v>
      </c>
      <c r="D1257" s="2137">
        <v>1378.8</v>
      </c>
      <c r="E1257" s="2138">
        <v>1</v>
      </c>
      <c r="F1257" s="2139">
        <f t="shared" si="1291"/>
      </c>
      <c r="G1257" s="2140">
        <f t="shared" si="1051"/>
      </c>
      <c r="H1257" s="2140">
        <f t="shared" si="144"/>
      </c>
      <c r="I1257" s="2140">
        <f t="shared" si="500"/>
      </c>
      <c r="J1257" s="2140">
        <f t="shared" si="1909"/>
      </c>
      <c r="K1257" s="2141">
        <f t="shared" si="2100"/>
      </c>
      <c r="L1257" s="2141">
        <f t="shared" si="1469"/>
      </c>
      <c r="M1257" s="2147">
        <f t="shared" si="1647"/>
      </c>
      <c r="N1257" s="2147">
        <f t="shared" si="872"/>
      </c>
      <c r="O1257" s="2148">
        <f t="shared" si="1229"/>
      </c>
      <c r="P1257" s="2144">
        <v>0.0076</v>
      </c>
      <c r="Q1257" s="2149">
        <v>62</v>
      </c>
      <c r="R1257" s="2150">
        <f t="shared" si="322"/>
      </c>
      <c r="S1257" s="2148">
        <v>13851</v>
      </c>
      <c r="T1257" s="2148">
        <v>190</v>
      </c>
      <c r="U1257" s="2148">
        <v>34</v>
      </c>
      <c r="V1257" s="2148">
        <v>195</v>
      </c>
      <c r="W1257" s="2148">
        <v>44</v>
      </c>
      <c r="X1257" s="2149">
        <v>1</v>
      </c>
      <c r="Y1257" s="2149">
        <v>0</v>
      </c>
      <c r="Z1257" s="2149">
        <v>10</v>
      </c>
      <c r="AA1257" s="2146">
        <f t="shared" si="678"/>
      </c>
      <c r="AB1257" s="2094" t="s">
        <v>1935</v>
      </c>
      <c r="AC1257" s="2094" t="s">
        <v>1951</v>
      </c>
      <c r="AD1257" s="2093">
        <v>13</v>
      </c>
    </row>
    <row r="1258">
      <c r="A1258" s="2098"/>
      <c r="B1258" s="2100" t="s">
        <v>1825</v>
      </c>
      <c r="C1258" s="2100" t="s">
        <v>1830</v>
      </c>
      <c r="D1258" s="2137">
        <v>1646.07</v>
      </c>
      <c r="E1258" s="2138">
        <v>0</v>
      </c>
      <c r="F1258" s="2139">
        <f t="shared" si="1291"/>
      </c>
      <c r="G1258" s="2140">
        <f t="shared" si="1051"/>
      </c>
      <c r="H1258" s="2140">
        <f t="shared" si="144"/>
      </c>
      <c r="I1258" s="2140">
        <f t="shared" si="500"/>
      </c>
      <c r="J1258" s="2140">
        <f t="shared" si="1909"/>
      </c>
      <c r="K1258" s="2141">
        <f t="shared" si="2100"/>
      </c>
      <c r="L1258" s="2141">
        <f t="shared" si="1469"/>
      </c>
      <c r="M1258" s="2147">
        <f t="shared" si="1647"/>
      </c>
      <c r="N1258" s="2147">
        <f t="shared" si="872"/>
      </c>
      <c r="O1258" s="2148">
        <f t="shared" si="1229"/>
      </c>
      <c r="P1258" s="2144">
        <v>0.0143</v>
      </c>
      <c r="Q1258" s="2149">
        <v>52</v>
      </c>
      <c r="R1258" s="2150">
        <f t="shared" si="322"/>
      </c>
      <c r="S1258" s="2148">
        <v>13672</v>
      </c>
      <c r="T1258" s="2148">
        <v>367</v>
      </c>
      <c r="U1258" s="2148">
        <v>46</v>
      </c>
      <c r="V1258" s="2148">
        <v>373</v>
      </c>
      <c r="W1258" s="2148">
        <v>36</v>
      </c>
      <c r="X1258" s="2149">
        <v>2</v>
      </c>
      <c r="Y1258" s="2149">
        <v>0</v>
      </c>
      <c r="Z1258" s="2149">
        <v>11</v>
      </c>
      <c r="AA1258" s="2146">
        <f t="shared" si="678"/>
      </c>
      <c r="AB1258" s="2094" t="s">
        <v>1935</v>
      </c>
      <c r="AC1258" s="2094" t="s">
        <v>1951</v>
      </c>
      <c r="AD1258" s="2093">
        <v>10</v>
      </c>
    </row>
    <row customHeight="true" ht="18.452380952380953" r="1259">
      <c r="A1259" s="2098"/>
      <c r="B1259" s="2100" t="s">
        <v>1825</v>
      </c>
      <c r="C1259" s="2136" t="s">
        <v>1831</v>
      </c>
      <c r="D1259" s="2137">
        <v>1065.85</v>
      </c>
      <c r="E1259" s="2138">
        <v>1</v>
      </c>
      <c r="F1259" s="2139">
        <f t="shared" si="1291"/>
      </c>
      <c r="G1259" s="2140">
        <f t="shared" si="1051"/>
      </c>
      <c r="H1259" s="2140">
        <f t="shared" si="144"/>
      </c>
      <c r="I1259" s="2140">
        <f t="shared" si="500"/>
      </c>
      <c r="J1259" s="2140">
        <f t="shared" si="1909"/>
      </c>
      <c r="K1259" s="2141">
        <f t="shared" si="2100"/>
      </c>
      <c r="L1259" s="2141">
        <f t="shared" si="1469"/>
      </c>
      <c r="M1259" s="2147">
        <f t="shared" si="1647"/>
      </c>
      <c r="N1259" s="2147">
        <f t="shared" si="872"/>
      </c>
      <c r="O1259" s="2148">
        <f t="shared" si="1229"/>
      </c>
      <c r="P1259" s="2144">
        <v>0.0209</v>
      </c>
      <c r="Q1259" s="2149">
        <v>53</v>
      </c>
      <c r="R1259" s="2150">
        <f t="shared" si="322"/>
      </c>
      <c r="S1259" s="2148">
        <v>9087</v>
      </c>
      <c r="T1259" s="2148">
        <v>286</v>
      </c>
      <c r="U1259" s="2148">
        <v>43</v>
      </c>
      <c r="V1259" s="2148">
        <v>314</v>
      </c>
      <c r="W1259" s="2148">
        <v>26</v>
      </c>
      <c r="X1259" s="2149">
        <v>2</v>
      </c>
      <c r="Y1259" s="2149">
        <v>2</v>
      </c>
      <c r="Z1259" s="2149">
        <v>12</v>
      </c>
      <c r="AA1259" s="2146">
        <f t="shared" si="678"/>
      </c>
      <c r="AB1259" s="2094" t="s">
        <v>1935</v>
      </c>
      <c r="AC1259" s="2094" t="s">
        <v>1951</v>
      </c>
      <c r="AD1259" s="2093">
        <v>16</v>
      </c>
    </row>
    <row r="1260">
      <c r="A1260" s="2098"/>
      <c r="B1260" s="2086" t="s">
        <v>1832</v>
      </c>
      <c r="C1260" s="2086"/>
      <c r="D1260" s="2151">
        <f>SUM(D1256:D1259)</f>
      </c>
      <c r="E1260" s="2152">
        <f>SUM(E1256:E1259)</f>
      </c>
      <c r="F1260" s="2152">
        <f>SUM(F1256:F1259)</f>
      </c>
      <c r="G1260" s="2153">
        <f t="shared" si="1051"/>
      </c>
      <c r="H1260" s="2153">
        <f t="shared" si="144"/>
      </c>
      <c r="I1260" s="2153">
        <f t="shared" si="500"/>
      </c>
      <c r="J1260" s="2153">
        <f t="shared" si="1909"/>
      </c>
      <c r="K1260" s="2154">
        <f t="shared" si="2100"/>
      </c>
      <c r="L1260" s="2154">
        <f t="shared" si="1469"/>
      </c>
      <c r="M1260" s="2154">
        <f t="shared" si="1647"/>
      </c>
      <c r="N1260" s="2154">
        <f t="shared" si="872"/>
      </c>
      <c r="O1260" s="2155">
        <f t="shared" si="1229"/>
      </c>
      <c r="P1260" s="2154">
        <f>AVERAGE(P1256:P1259)</f>
      </c>
      <c r="Q1260" s="2151">
        <f>AVERAGE(Q1256:Q1259)</f>
      </c>
      <c r="R1260" s="2153">
        <f t="shared" si="322"/>
      </c>
      <c r="S1260" s="2155">
        <f>SUM(S1256:S1259)</f>
      </c>
      <c r="T1260" s="2155">
        <f>SUM(T1256:T1259)</f>
      </c>
      <c r="U1260" s="2155">
        <f>SUM(U1256:U1259)</f>
      </c>
      <c r="V1260" s="2155">
        <f>SUM(V1256:V1259)</f>
      </c>
      <c r="W1260" s="2155">
        <f>SUM(W1256:W1259)</f>
      </c>
      <c r="X1260" s="2155">
        <f>SUM(X1256:X1259)</f>
      </c>
      <c r="Y1260" s="2155">
        <f>SUM(Y1256:Y1259)</f>
      </c>
      <c r="Z1260" s="2155">
        <f>SUM(Z1256:Z1259)</f>
      </c>
      <c r="AA1260" s="2156">
        <f t="shared" si="678"/>
      </c>
      <c r="AB1260" s="2121"/>
      <c r="AC1260" s="2121"/>
      <c r="AD1260" s="2122">
        <f>SUM(AD1256:AD1259)</f>
      </c>
    </row>
    <row r="1261">
      <c r="A1261" s="2098"/>
      <c r="B1261" s="2095" t="s">
        <v>1833</v>
      </c>
      <c r="C1261" s="2095"/>
      <c r="D1261" s="2051">
        <f>D1260</f>
      </c>
      <c r="E1261" s="2051">
        <f>E1260</f>
      </c>
      <c r="F1261" s="2051">
        <f>F1260</f>
      </c>
      <c r="G1261" s="2046">
        <f t="shared" si="1051"/>
      </c>
      <c r="H1261" s="2046">
        <f t="shared" si="144"/>
      </c>
      <c r="I1261" s="2046">
        <f t="shared" si="500"/>
      </c>
      <c r="J1261" s="2046">
        <f t="shared" si="1909"/>
      </c>
      <c r="K1261" s="2047">
        <f t="shared" si="2100"/>
      </c>
      <c r="L1261" s="2047">
        <f t="shared" si="1469"/>
      </c>
      <c r="M1261" s="2047">
        <f t="shared" si="1647"/>
      </c>
      <c r="N1261" s="2047">
        <f t="shared" si="872"/>
      </c>
      <c r="O1261" s="2048">
        <f t="shared" si="1229"/>
      </c>
      <c r="P1261" s="2157">
        <f>P1260</f>
      </c>
      <c r="Q1261" s="2165">
        <f>Q1260</f>
      </c>
      <c r="R1261" s="2051">
        <f>R1260</f>
      </c>
      <c r="S1261" s="2048">
        <f>S1260</f>
      </c>
      <c r="T1261" s="2048">
        <f>T1260</f>
      </c>
      <c r="U1261" s="2048">
        <f>U1260</f>
      </c>
      <c r="V1261" s="2048">
        <f>V1260</f>
      </c>
      <c r="W1261" s="2048">
        <f>W1260</f>
      </c>
      <c r="X1261" s="2048">
        <f>X1260</f>
      </c>
      <c r="Y1261" s="2048">
        <f>Y1260</f>
      </c>
      <c r="Z1261" s="2048">
        <f>Z1260</f>
      </c>
      <c r="AA1261" s="2048">
        <f>AA1260</f>
      </c>
      <c r="AB1261" s="2126"/>
      <c r="AC1261" s="2126"/>
      <c r="AD1261" s="2104">
        <f>AD1260</f>
      </c>
    </row>
    <row r="1262">
      <c r="A1262" s="2105" t="s">
        <v>1834</v>
      </c>
      <c r="B1262" s="2105" t="s">
        <v>1792</v>
      </c>
      <c r="C1262" s="2105"/>
      <c r="D1262" s="2106" t="s">
        <v>1793</v>
      </c>
      <c r="E1262" s="2106"/>
      <c r="F1262" s="2106"/>
      <c r="G1262" s="2106"/>
      <c r="H1262" s="2106"/>
      <c r="I1262" s="2106"/>
      <c r="J1262" s="2107" t="s">
        <v>1794</v>
      </c>
      <c r="K1262" s="2107"/>
      <c r="L1262" s="2107"/>
      <c r="M1262" s="2107"/>
      <c r="N1262" s="2107"/>
      <c r="O1262" s="2107"/>
      <c r="P1262" s="2107"/>
      <c r="Q1262" s="2107"/>
      <c r="R1262" s="2107"/>
      <c r="S1262" s="2107"/>
      <c r="T1262" s="2107"/>
      <c r="U1262" s="2107"/>
      <c r="V1262" s="2107"/>
      <c r="W1262" s="2107"/>
      <c r="X1262" s="2107"/>
      <c r="Y1262" s="2107"/>
      <c r="Z1262" s="2107"/>
      <c r="AA1262" s="2107"/>
      <c r="AB1262" s="2107"/>
      <c r="AC1262" s="2107"/>
      <c r="AD1262" s="2108"/>
    </row>
    <row r="1263">
      <c r="A1263" s="2105"/>
      <c r="B1263" s="2129" t="s">
        <v>1795</v>
      </c>
      <c r="C1263" s="2129" t="s">
        <v>1796</v>
      </c>
      <c r="D1263" s="2130" t="s">
        <v>1797</v>
      </c>
      <c r="E1263" s="2131" t="s">
        <v>1798</v>
      </c>
      <c r="F1263" s="2130" t="s">
        <v>1799</v>
      </c>
      <c r="G1263" s="2132" t="s">
        <v>1800</v>
      </c>
      <c r="H1263" s="2132" t="s">
        <v>1801</v>
      </c>
      <c r="I1263" s="2132" t="s">
        <v>1802</v>
      </c>
      <c r="J1263" s="2133" t="s">
        <v>1803</v>
      </c>
      <c r="K1263" s="2134" t="s">
        <v>1804</v>
      </c>
      <c r="L1263" s="2134" t="s">
        <v>1805</v>
      </c>
      <c r="M1263" s="2134" t="s">
        <v>1806</v>
      </c>
      <c r="N1263" s="2134" t="s">
        <v>1807</v>
      </c>
      <c r="O1263" s="2135" t="s">
        <v>1808</v>
      </c>
      <c r="P1263" s="2134" t="s">
        <v>1809</v>
      </c>
      <c r="Q1263" s="2135" t="s">
        <v>1810</v>
      </c>
      <c r="R1263" s="2133" t="s">
        <v>1811</v>
      </c>
      <c r="S1263" s="2135" t="s">
        <v>1812</v>
      </c>
      <c r="T1263" s="2135" t="s">
        <v>1813</v>
      </c>
      <c r="U1263" s="2135" t="s">
        <v>1814</v>
      </c>
      <c r="V1263" s="2135" t="s">
        <v>1815</v>
      </c>
      <c r="W1263" s="2135" t="s">
        <v>1816</v>
      </c>
      <c r="X1263" s="2135" t="s">
        <v>1817</v>
      </c>
      <c r="Y1263" s="2135" t="s">
        <v>1818</v>
      </c>
      <c r="Z1263" s="2135" t="s">
        <v>1819</v>
      </c>
      <c r="AA1263" s="2107" t="s">
        <v>1820</v>
      </c>
      <c r="AB1263" s="2112" t="s">
        <v>1821</v>
      </c>
      <c r="AC1263" s="2112" t="s">
        <v>1822</v>
      </c>
      <c r="AD1263" s="2108" t="s">
        <v>1823</v>
      </c>
    </row>
    <row r="1264">
      <c r="A1264" s="2098" t="s">
        <v>2003</v>
      </c>
      <c r="B1264" s="2100" t="s">
        <v>1847</v>
      </c>
      <c r="C1264" s="2100" t="s">
        <v>1826</v>
      </c>
      <c r="D1264" s="2137">
        <v>1748.02</v>
      </c>
      <c r="E1264" s="2138">
        <v>1</v>
      </c>
      <c r="F1264" s="2139">
        <f t="shared" ref="F1264:F1267" si="1292">E1264*2000</f>
      </c>
      <c r="G1264" s="2140">
        <f t="shared" ref="G1264:G1269" si="1052">F1264/D1264</f>
      </c>
      <c r="H1264" s="2140">
        <f t="shared" ref="H1264:H1269" si="145">D1264/E1264</f>
      </c>
      <c r="I1264" s="2140">
        <f t="shared" ref="I1264:I1269" si="501">F1264/E1264</f>
      </c>
      <c r="J1264" s="2140">
        <f t="shared" ref="J1264:J1269" si="1910">D1264/T1264</f>
      </c>
      <c r="K1264" s="2141">
        <f t="shared" ref="K1264:K1269" si="2101">O1264/S1264*1</f>
      </c>
      <c r="L1264" s="2142">
        <f t="shared" ref="L1264:L1269" si="1470">T1264/S1264</f>
      </c>
      <c r="M1264" s="2141">
        <f t="shared" ref="M1264:M1269" si="1648">V1264/S1264</f>
      </c>
      <c r="N1264" s="2141">
        <f t="shared" ref="N1264:N1269" si="873">W1264/V1264</f>
      </c>
      <c r="O1264" s="2143">
        <f t="shared" ref="O1264:O1269" si="1230">U1264/P1264</f>
      </c>
      <c r="P1264" s="2144">
        <v>0.0121</v>
      </c>
      <c r="Q1264" s="2145">
        <v>56</v>
      </c>
      <c r="R1264" s="2140">
        <f t="shared" ref="R1264:R1268" si="323">(D1264/S1264)*1000</f>
      </c>
      <c r="S1264" s="2143">
        <v>14285</v>
      </c>
      <c r="T1264" s="2143">
        <v>214</v>
      </c>
      <c r="U1264" s="2143">
        <v>48</v>
      </c>
      <c r="V1264" s="2143">
        <v>221</v>
      </c>
      <c r="W1264" s="2143">
        <v>22</v>
      </c>
      <c r="X1264" s="2143">
        <v>2</v>
      </c>
      <c r="Y1264" s="2143">
        <v>4</v>
      </c>
      <c r="Z1264" s="2145">
        <v>13</v>
      </c>
      <c r="AA1264" s="2146">
        <f t="shared" ref="AA1264:AA1268" si="679">AD1264*1000/D1264</f>
      </c>
      <c r="AB1264" s="2094" t="s">
        <v>1935</v>
      </c>
      <c r="AC1264" s="2094" t="s">
        <v>1951</v>
      </c>
      <c r="AD1264" s="2093">
        <v>5</v>
      </c>
    </row>
    <row r="1265">
      <c r="A1265" s="2098"/>
      <c r="B1265" s="2100" t="s">
        <v>1847</v>
      </c>
      <c r="C1265" s="2136" t="s">
        <v>1828</v>
      </c>
      <c r="D1265" s="2137">
        <v>1522.83</v>
      </c>
      <c r="E1265" s="2138">
        <v>0</v>
      </c>
      <c r="F1265" s="2139">
        <f t="shared" si="1292"/>
      </c>
      <c r="G1265" s="2140">
        <f t="shared" si="1052"/>
      </c>
      <c r="H1265" s="2140">
        <f t="shared" si="145"/>
      </c>
      <c r="I1265" s="2140">
        <f t="shared" si="501"/>
      </c>
      <c r="J1265" s="2140">
        <f t="shared" si="1910"/>
      </c>
      <c r="K1265" s="2141">
        <f t="shared" si="2101"/>
      </c>
      <c r="L1265" s="2141">
        <f t="shared" si="1470"/>
      </c>
      <c r="M1265" s="2147">
        <f t="shared" si="1648"/>
      </c>
      <c r="N1265" s="2147">
        <f t="shared" si="873"/>
      </c>
      <c r="O1265" s="2148">
        <f t="shared" si="1230"/>
      </c>
      <c r="P1265" s="2144">
        <v>0.0104</v>
      </c>
      <c r="Q1265" s="2149">
        <v>57</v>
      </c>
      <c r="R1265" s="2150">
        <f t="shared" si="323"/>
      </c>
      <c r="S1265" s="2148">
        <v>12499</v>
      </c>
      <c r="T1265" s="2148">
        <v>150</v>
      </c>
      <c r="U1265" s="2148">
        <v>38</v>
      </c>
      <c r="V1265" s="2148">
        <v>151</v>
      </c>
      <c r="W1265" s="2148">
        <v>34</v>
      </c>
      <c r="X1265" s="2149">
        <v>0</v>
      </c>
      <c r="Y1265" s="2149">
        <v>0</v>
      </c>
      <c r="Z1265" s="2149">
        <v>8</v>
      </c>
      <c r="AA1265" s="2146">
        <f t="shared" si="679"/>
      </c>
      <c r="AB1265" s="2094" t="s">
        <v>1935</v>
      </c>
      <c r="AC1265" s="2094" t="s">
        <v>1951</v>
      </c>
      <c r="AD1265" s="2093">
        <v>8</v>
      </c>
    </row>
    <row r="1266">
      <c r="A1266" s="2098"/>
      <c r="B1266" s="2100" t="s">
        <v>1847</v>
      </c>
      <c r="C1266" s="2100" t="s">
        <v>1830</v>
      </c>
      <c r="D1266" s="2137">
        <v>1715.5</v>
      </c>
      <c r="E1266" s="2138">
        <v>1</v>
      </c>
      <c r="F1266" s="2139">
        <f t="shared" si="1292"/>
      </c>
      <c r="G1266" s="2140">
        <f t="shared" si="1052"/>
      </c>
      <c r="H1266" s="2140">
        <f t="shared" si="145"/>
      </c>
      <c r="I1266" s="2140">
        <f t="shared" si="501"/>
      </c>
      <c r="J1266" s="2140">
        <f t="shared" si="1910"/>
      </c>
      <c r="K1266" s="2141">
        <f t="shared" si="2101"/>
      </c>
      <c r="L1266" s="2141">
        <f t="shared" si="1470"/>
      </c>
      <c r="M1266" s="2147">
        <f t="shared" si="1648"/>
      </c>
      <c r="N1266" s="2147">
        <f t="shared" si="873"/>
      </c>
      <c r="O1266" s="2148">
        <f t="shared" si="1230"/>
      </c>
      <c r="P1266" s="2144">
        <v>0.0292</v>
      </c>
      <c r="Q1266" s="2149">
        <v>60</v>
      </c>
      <c r="R1266" s="2150">
        <f t="shared" si="323"/>
      </c>
      <c r="S1266" s="2148">
        <v>14419</v>
      </c>
      <c r="T1266" s="2148">
        <v>316</v>
      </c>
      <c r="U1266" s="2148">
        <v>80</v>
      </c>
      <c r="V1266" s="2148">
        <v>323</v>
      </c>
      <c r="W1266" s="2148">
        <v>49</v>
      </c>
      <c r="X1266" s="2149">
        <v>4</v>
      </c>
      <c r="Y1266" s="2149">
        <v>2</v>
      </c>
      <c r="Z1266" s="2149">
        <v>18</v>
      </c>
      <c r="AA1266" s="2146">
        <f t="shared" si="679"/>
      </c>
      <c r="AB1266" s="2094" t="s">
        <v>1935</v>
      </c>
      <c r="AC1266" s="2094" t="s">
        <v>1951</v>
      </c>
      <c r="AD1266" s="2093">
        <v>20</v>
      </c>
    </row>
    <row r="1267">
      <c r="A1267" s="2098"/>
      <c r="B1267" s="2100" t="s">
        <v>1847</v>
      </c>
      <c r="C1267" s="2136" t="s">
        <v>1831</v>
      </c>
      <c r="D1267" s="2137">
        <v>1012.89</v>
      </c>
      <c r="E1267" s="2138">
        <v>0</v>
      </c>
      <c r="F1267" s="2139">
        <f t="shared" si="1292"/>
      </c>
      <c r="G1267" s="2140">
        <f t="shared" si="1052"/>
      </c>
      <c r="H1267" s="2140">
        <f t="shared" si="145"/>
      </c>
      <c r="I1267" s="2140">
        <f t="shared" si="501"/>
      </c>
      <c r="J1267" s="2140">
        <f t="shared" si="1910"/>
      </c>
      <c r="K1267" s="2141">
        <f t="shared" si="2101"/>
      </c>
      <c r="L1267" s="2141">
        <f t="shared" si="1470"/>
      </c>
      <c r="M1267" s="2147">
        <f t="shared" si="1648"/>
      </c>
      <c r="N1267" s="2147">
        <f t="shared" si="873"/>
      </c>
      <c r="O1267" s="2148">
        <f t="shared" si="1230"/>
      </c>
      <c r="P1267" s="2144">
        <v>0.022</v>
      </c>
      <c r="Q1267" s="2149">
        <v>61</v>
      </c>
      <c r="R1267" s="2150">
        <f t="shared" si="323"/>
      </c>
      <c r="S1267" s="2148">
        <v>8791</v>
      </c>
      <c r="T1267" s="2148">
        <v>144</v>
      </c>
      <c r="U1267" s="2148">
        <v>34</v>
      </c>
      <c r="V1267" s="2148">
        <v>148</v>
      </c>
      <c r="W1267" s="2148">
        <v>7</v>
      </c>
      <c r="X1267" s="2149">
        <v>1</v>
      </c>
      <c r="Y1267" s="2149">
        <v>0</v>
      </c>
      <c r="Z1267" s="2149">
        <v>9</v>
      </c>
      <c r="AA1267" s="2146">
        <f t="shared" si="679"/>
      </c>
      <c r="AB1267" s="2094" t="s">
        <v>1935</v>
      </c>
      <c r="AC1267" s="2094" t="s">
        <v>1951</v>
      </c>
      <c r="AD1267" s="2093">
        <v>5</v>
      </c>
    </row>
    <row r="1268">
      <c r="A1268" s="2098"/>
      <c r="B1268" s="2086" t="s">
        <v>1832</v>
      </c>
      <c r="C1268" s="2086"/>
      <c r="D1268" s="2151">
        <f>SUM(D1264:D1267)</f>
      </c>
      <c r="E1268" s="2152">
        <f>SUM(E1264:E1267)</f>
      </c>
      <c r="F1268" s="2152">
        <f>SUM(F1264:F1267)</f>
      </c>
      <c r="G1268" s="2153">
        <f t="shared" si="1052"/>
      </c>
      <c r="H1268" s="2153">
        <f t="shared" si="145"/>
      </c>
      <c r="I1268" s="2153">
        <f t="shared" si="501"/>
      </c>
      <c r="J1268" s="2153">
        <f t="shared" si="1910"/>
      </c>
      <c r="K1268" s="2154">
        <f t="shared" si="2101"/>
      </c>
      <c r="L1268" s="2154">
        <f t="shared" si="1470"/>
      </c>
      <c r="M1268" s="2154">
        <f t="shared" si="1648"/>
      </c>
      <c r="N1268" s="2154">
        <f t="shared" si="873"/>
      </c>
      <c r="O1268" s="2155">
        <f t="shared" si="1230"/>
      </c>
      <c r="P1268" s="2154">
        <f>AVERAGE(P1264:P1267)</f>
      </c>
      <c r="Q1268" s="2151">
        <f>AVERAGE(Q1264:Q1267)</f>
      </c>
      <c r="R1268" s="2153">
        <f t="shared" si="323"/>
      </c>
      <c r="S1268" s="2155">
        <f>SUM(S1264:S1267)</f>
      </c>
      <c r="T1268" s="2155">
        <f>SUM(T1264:T1267)</f>
      </c>
      <c r="U1268" s="2155">
        <f>SUM(U1264:U1267)</f>
      </c>
      <c r="V1268" s="2155">
        <f>SUM(V1264:V1267)</f>
      </c>
      <c r="W1268" s="2155">
        <f>SUM(W1264:W1267)</f>
      </c>
      <c r="X1268" s="2155">
        <f>SUM(X1264:X1267)</f>
      </c>
      <c r="Y1268" s="2155">
        <f>SUM(Y1264:Y1267)</f>
      </c>
      <c r="Z1268" s="2155">
        <f>SUM(Z1264:Z1267)</f>
      </c>
      <c r="AA1268" s="2156">
        <f t="shared" si="679"/>
      </c>
      <c r="AB1268" s="2121"/>
      <c r="AC1268" s="2121"/>
      <c r="AD1268" s="2122">
        <f>SUM(AD1264:AD1267)</f>
      </c>
    </row>
    <row r="1269">
      <c r="A1269" s="2098"/>
      <c r="B1269" s="2095" t="s">
        <v>1833</v>
      </c>
      <c r="C1269" s="2095"/>
      <c r="D1269" s="2051">
        <f>D1268</f>
      </c>
      <c r="E1269" s="2051">
        <f>E1268</f>
      </c>
      <c r="F1269" s="2051">
        <f>F1268</f>
      </c>
      <c r="G1269" s="2046">
        <f t="shared" si="1052"/>
      </c>
      <c r="H1269" s="2046">
        <f t="shared" si="145"/>
      </c>
      <c r="I1269" s="2046">
        <f t="shared" si="501"/>
      </c>
      <c r="J1269" s="2046">
        <f t="shared" si="1910"/>
      </c>
      <c r="K1269" s="2047">
        <f t="shared" si="2101"/>
      </c>
      <c r="L1269" s="2047">
        <f t="shared" si="1470"/>
      </c>
      <c r="M1269" s="2047">
        <f t="shared" si="1648"/>
      </c>
      <c r="N1269" s="2047">
        <f t="shared" si="873"/>
      </c>
      <c r="O1269" s="2048">
        <f t="shared" si="1230"/>
      </c>
      <c r="P1269" s="2157">
        <f>P1268</f>
      </c>
      <c r="Q1269" s="2165">
        <f>Q1268</f>
      </c>
      <c r="R1269" s="2051">
        <f>R1268</f>
      </c>
      <c r="S1269" s="2048">
        <f>S1268</f>
      </c>
      <c r="T1269" s="2048">
        <f>T1268</f>
      </c>
      <c r="U1269" s="2048">
        <f>U1268</f>
      </c>
      <c r="V1269" s="2048">
        <f>V1268</f>
      </c>
      <c r="W1269" s="2048">
        <f>W1268</f>
      </c>
      <c r="X1269" s="2048">
        <f>X1268</f>
      </c>
      <c r="Y1269" s="2048">
        <f>Y1268</f>
      </c>
      <c r="Z1269" s="2048">
        <f>Z1268</f>
      </c>
      <c r="AA1269" s="2048">
        <f>AA1268</f>
      </c>
      <c r="AB1269" s="2126"/>
      <c r="AC1269" s="2126"/>
      <c r="AD1269" s="2104">
        <f>AD1268</f>
      </c>
    </row>
    <row r="1270">
      <c r="A1270" s="2105" t="s">
        <v>1834</v>
      </c>
      <c r="B1270" s="2105" t="s">
        <v>1792</v>
      </c>
      <c r="C1270" s="2105"/>
      <c r="D1270" s="2106" t="s">
        <v>1793</v>
      </c>
      <c r="E1270" s="2106"/>
      <c r="F1270" s="2106"/>
      <c r="G1270" s="2106"/>
      <c r="H1270" s="2106"/>
      <c r="I1270" s="2106"/>
      <c r="J1270" s="2107" t="s">
        <v>1794</v>
      </c>
      <c r="K1270" s="2107"/>
      <c r="L1270" s="2107"/>
      <c r="M1270" s="2107"/>
      <c r="N1270" s="2107"/>
      <c r="O1270" s="2107"/>
      <c r="P1270" s="2107"/>
      <c r="Q1270" s="2107"/>
      <c r="R1270" s="2107"/>
      <c r="S1270" s="2107"/>
      <c r="T1270" s="2107"/>
      <c r="U1270" s="2107"/>
      <c r="V1270" s="2107"/>
      <c r="W1270" s="2107"/>
      <c r="X1270" s="2107"/>
      <c r="Y1270" s="2107"/>
      <c r="Z1270" s="2107"/>
      <c r="AA1270" s="2107"/>
      <c r="AB1270" s="2107"/>
      <c r="AC1270" s="2107"/>
      <c r="AD1270" s="2108"/>
    </row>
    <row r="1271">
      <c r="A1271" s="2105"/>
      <c r="B1271" s="2129" t="s">
        <v>1795</v>
      </c>
      <c r="C1271" s="2129" t="s">
        <v>1796</v>
      </c>
      <c r="D1271" s="2130" t="s">
        <v>1797</v>
      </c>
      <c r="E1271" s="2131" t="s">
        <v>1798</v>
      </c>
      <c r="F1271" s="2130" t="s">
        <v>1799</v>
      </c>
      <c r="G1271" s="2132" t="s">
        <v>1800</v>
      </c>
      <c r="H1271" s="2132" t="s">
        <v>1801</v>
      </c>
      <c r="I1271" s="2132" t="s">
        <v>1802</v>
      </c>
      <c r="J1271" s="2133" t="s">
        <v>1803</v>
      </c>
      <c r="K1271" s="2134" t="s">
        <v>1804</v>
      </c>
      <c r="L1271" s="2134" t="s">
        <v>1805</v>
      </c>
      <c r="M1271" s="2134" t="s">
        <v>1806</v>
      </c>
      <c r="N1271" s="2134" t="s">
        <v>1807</v>
      </c>
      <c r="O1271" s="2135" t="s">
        <v>1808</v>
      </c>
      <c r="P1271" s="2134" t="s">
        <v>1809</v>
      </c>
      <c r="Q1271" s="2135" t="s">
        <v>1810</v>
      </c>
      <c r="R1271" s="2133" t="s">
        <v>1811</v>
      </c>
      <c r="S1271" s="2135" t="s">
        <v>1812</v>
      </c>
      <c r="T1271" s="2135" t="s">
        <v>1813</v>
      </c>
      <c r="U1271" s="2135" t="s">
        <v>1814</v>
      </c>
      <c r="V1271" s="2135" t="s">
        <v>1815</v>
      </c>
      <c r="W1271" s="2135" t="s">
        <v>1816</v>
      </c>
      <c r="X1271" s="2135" t="s">
        <v>1817</v>
      </c>
      <c r="Y1271" s="2135" t="s">
        <v>1818</v>
      </c>
      <c r="Z1271" s="2135" t="s">
        <v>1819</v>
      </c>
      <c r="AA1271" s="2107" t="s">
        <v>1820</v>
      </c>
      <c r="AB1271" s="2112" t="s">
        <v>1821</v>
      </c>
      <c r="AC1271" s="2112" t="s">
        <v>1822</v>
      </c>
      <c r="AD1271" s="2108" t="s">
        <v>1823</v>
      </c>
    </row>
    <row r="1272">
      <c r="A1272" s="2098" t="s">
        <v>2004</v>
      </c>
      <c r="B1272" s="2100" t="s">
        <v>1847</v>
      </c>
      <c r="C1272" s="2100" t="s">
        <v>1826</v>
      </c>
      <c r="D1272" s="2137">
        <v>1609.33</v>
      </c>
      <c r="E1272" s="2138">
        <v>1</v>
      </c>
      <c r="F1272" s="2139">
        <f t="shared" ref="F1272:F1275" si="1293">E1272*2000</f>
      </c>
      <c r="G1272" s="2140">
        <f t="shared" ref="G1272:G1277" si="1053">F1272/D1272</f>
      </c>
      <c r="H1272" s="2140">
        <f t="shared" ref="H1272:H1277" si="146">D1272/E1272</f>
      </c>
      <c r="I1272" s="2140">
        <f t="shared" ref="I1272:I1277" si="502">F1272/E1272</f>
      </c>
      <c r="J1272" s="2140">
        <f t="shared" ref="J1272:J1277" si="1911">D1272/T1272</f>
      </c>
      <c r="K1272" s="2141">
        <f t="shared" ref="K1272:K1277" si="2102">O1272/S1272*1</f>
      </c>
      <c r="L1272" s="2142">
        <f t="shared" ref="L1272:L1277" si="1471">T1272/S1272</f>
      </c>
      <c r="M1272" s="2141">
        <f t="shared" ref="M1272:M1277" si="1649">V1272/S1272</f>
      </c>
      <c r="N1272" s="2141">
        <f t="shared" ref="N1272:N1277" si="874">W1272/V1272</f>
      </c>
      <c r="O1272" s="2143">
        <f t="shared" ref="O1272:O1277" si="1231">U1272/P1272</f>
      </c>
      <c r="P1272" s="2144">
        <v>0.0372</v>
      </c>
      <c r="Q1272" s="2145">
        <v>89</v>
      </c>
      <c r="R1272" s="2140">
        <f t="shared" ref="R1272:R1276" si="324">(D1272/S1272)*1000</f>
      </c>
      <c r="S1272" s="2143">
        <v>16149</v>
      </c>
      <c r="T1272" s="2143">
        <v>185</v>
      </c>
      <c r="U1272" s="2143">
        <v>54</v>
      </c>
      <c r="V1272" s="2143">
        <v>161</v>
      </c>
      <c r="W1272" s="2143">
        <v>51</v>
      </c>
      <c r="X1272" s="2143">
        <v>4</v>
      </c>
      <c r="Y1272" s="2143">
        <v>0</v>
      </c>
      <c r="Z1272" s="2145">
        <v>29</v>
      </c>
      <c r="AA1272" s="2146">
        <f t="shared" ref="AA1272:AA1276" si="680">AD1272*1000/D1272</f>
      </c>
      <c r="AB1272" s="2094" t="s">
        <v>1935</v>
      </c>
      <c r="AC1272" s="2094" t="s">
        <v>1951</v>
      </c>
      <c r="AD1272" s="2093">
        <v>17</v>
      </c>
    </row>
    <row r="1273">
      <c r="A1273" s="2098"/>
      <c r="B1273" s="2100" t="s">
        <v>1847</v>
      </c>
      <c r="C1273" s="2136" t="s">
        <v>1828</v>
      </c>
      <c r="D1273" s="2137">
        <v>1321.85</v>
      </c>
      <c r="E1273" s="2138">
        <v>1</v>
      </c>
      <c r="F1273" s="2139">
        <f t="shared" si="1293"/>
      </c>
      <c r="G1273" s="2140">
        <f t="shared" si="1053"/>
      </c>
      <c r="H1273" s="2140">
        <f t="shared" si="146"/>
      </c>
      <c r="I1273" s="2140">
        <f t="shared" si="502"/>
      </c>
      <c r="J1273" s="2140">
        <f t="shared" si="1911"/>
      </c>
      <c r="K1273" s="2141">
        <f t="shared" si="2102"/>
      </c>
      <c r="L1273" s="2141">
        <f t="shared" si="1471"/>
      </c>
      <c r="M1273" s="2147">
        <f t="shared" si="1649"/>
      </c>
      <c r="N1273" s="2147">
        <f t="shared" si="874"/>
      </c>
      <c r="O1273" s="2148">
        <f t="shared" si="1231"/>
      </c>
      <c r="P1273" s="2144">
        <v>0.0456</v>
      </c>
      <c r="Q1273" s="2149">
        <v>91</v>
      </c>
      <c r="R1273" s="2150">
        <f t="shared" si="324"/>
      </c>
      <c r="S1273" s="2148">
        <v>12784</v>
      </c>
      <c r="T1273" s="2148">
        <v>166</v>
      </c>
      <c r="U1273" s="2148">
        <v>52</v>
      </c>
      <c r="V1273" s="2148">
        <v>145</v>
      </c>
      <c r="W1273" s="2148">
        <v>25</v>
      </c>
      <c r="X1273" s="2149">
        <v>4</v>
      </c>
      <c r="Y1273" s="2149">
        <v>0</v>
      </c>
      <c r="Z1273" s="2149">
        <v>27</v>
      </c>
      <c r="AA1273" s="2146">
        <f t="shared" si="680"/>
      </c>
      <c r="AB1273" s="2094" t="s">
        <v>1935</v>
      </c>
      <c r="AC1273" s="2094" t="s">
        <v>1951</v>
      </c>
      <c r="AD1273" s="2093">
        <v>14</v>
      </c>
    </row>
    <row r="1274">
      <c r="A1274" s="2098"/>
      <c r="B1274" s="2100" t="s">
        <v>1847</v>
      </c>
      <c r="C1274" s="2100" t="s">
        <v>1830</v>
      </c>
      <c r="D1274" s="2137">
        <v>1422.53</v>
      </c>
      <c r="E1274" s="2138">
        <v>2</v>
      </c>
      <c r="F1274" s="2139">
        <f t="shared" si="1293"/>
      </c>
      <c r="G1274" s="2140">
        <f t="shared" si="1053"/>
      </c>
      <c r="H1274" s="2140">
        <f t="shared" si="146"/>
      </c>
      <c r="I1274" s="2140">
        <f t="shared" si="502"/>
      </c>
      <c r="J1274" s="2140">
        <f t="shared" si="1911"/>
      </c>
      <c r="K1274" s="2141">
        <f t="shared" si="2102"/>
      </c>
      <c r="L1274" s="2141">
        <f t="shared" si="1471"/>
      </c>
      <c r="M1274" s="2147">
        <f t="shared" si="1649"/>
      </c>
      <c r="N1274" s="2147">
        <f t="shared" si="874"/>
      </c>
      <c r="O1274" s="2148">
        <f t="shared" si="1231"/>
      </c>
      <c r="P1274" s="2144">
        <v>0.0612</v>
      </c>
      <c r="Q1274" s="2149">
        <v>90</v>
      </c>
      <c r="R1274" s="2150">
        <f t="shared" si="324"/>
      </c>
      <c r="S1274" s="2148">
        <v>12865</v>
      </c>
      <c r="T1274" s="2148">
        <v>162</v>
      </c>
      <c r="U1274" s="2148">
        <v>63</v>
      </c>
      <c r="V1274" s="2148">
        <v>150</v>
      </c>
      <c r="W1274" s="2148">
        <v>31</v>
      </c>
      <c r="X1274" s="2149">
        <v>1</v>
      </c>
      <c r="Y1274" s="2149">
        <v>0</v>
      </c>
      <c r="Z1274" s="2149">
        <v>31</v>
      </c>
      <c r="AA1274" s="2146">
        <f t="shared" si="680"/>
      </c>
      <c r="AB1274" s="2094" t="s">
        <v>1935</v>
      </c>
      <c r="AC1274" s="2094" t="s">
        <v>1951</v>
      </c>
      <c r="AD1274" s="2093">
        <v>13</v>
      </c>
    </row>
    <row r="1275">
      <c r="A1275" s="2098"/>
      <c r="B1275" s="2100" t="s">
        <v>1847</v>
      </c>
      <c r="C1275" s="2136" t="s">
        <v>1831</v>
      </c>
      <c r="D1275" s="2137">
        <v>753.68</v>
      </c>
      <c r="E1275" s="2138">
        <v>0</v>
      </c>
      <c r="F1275" s="2139">
        <f t="shared" si="1293"/>
      </c>
      <c r="G1275" s="2140">
        <f t="shared" si="1053"/>
      </c>
      <c r="H1275" s="2140">
        <f t="shared" si="146"/>
      </c>
      <c r="I1275" s="2140">
        <f t="shared" si="502"/>
      </c>
      <c r="J1275" s="2140">
        <f t="shared" si="1911"/>
      </c>
      <c r="K1275" s="2141">
        <f t="shared" si="2102"/>
      </c>
      <c r="L1275" s="2141">
        <f t="shared" si="1471"/>
      </c>
      <c r="M1275" s="2147">
        <f t="shared" si="1649"/>
      </c>
      <c r="N1275" s="2147">
        <f t="shared" si="874"/>
      </c>
      <c r="O1275" s="2148">
        <f t="shared" si="1231"/>
      </c>
      <c r="P1275" s="2144">
        <v>0.0387</v>
      </c>
      <c r="Q1275" s="2149">
        <v>92</v>
      </c>
      <c r="R1275" s="2150">
        <f t="shared" si="324"/>
      </c>
      <c r="S1275" s="2148">
        <v>6310</v>
      </c>
      <c r="T1275" s="2148">
        <v>104</v>
      </c>
      <c r="U1275" s="2148">
        <v>37</v>
      </c>
      <c r="V1275" s="2148">
        <v>95</v>
      </c>
      <c r="W1275" s="2148">
        <v>38</v>
      </c>
      <c r="X1275" s="2149">
        <v>2</v>
      </c>
      <c r="Y1275" s="2149">
        <v>0</v>
      </c>
      <c r="Z1275" s="2149">
        <v>9</v>
      </c>
      <c r="AA1275" s="2146">
        <f t="shared" si="680"/>
      </c>
      <c r="AB1275" s="2094" t="s">
        <v>1935</v>
      </c>
      <c r="AC1275" s="2094" t="s">
        <v>1951</v>
      </c>
      <c r="AD1275" s="2093">
        <v>12</v>
      </c>
    </row>
    <row r="1276">
      <c r="A1276" s="2098"/>
      <c r="B1276" s="2086" t="s">
        <v>1832</v>
      </c>
      <c r="C1276" s="2086"/>
      <c r="D1276" s="2151">
        <f>SUM(D1272:D1275)</f>
      </c>
      <c r="E1276" s="2152">
        <f>SUM(E1272:E1275)</f>
      </c>
      <c r="F1276" s="2152">
        <f>SUM(F1272:F1275)</f>
      </c>
      <c r="G1276" s="2153">
        <f t="shared" si="1053"/>
      </c>
      <c r="H1276" s="2153">
        <f t="shared" si="146"/>
      </c>
      <c r="I1276" s="2153">
        <f t="shared" si="502"/>
      </c>
      <c r="J1276" s="2153">
        <f t="shared" si="1911"/>
      </c>
      <c r="K1276" s="2154">
        <f t="shared" si="2102"/>
      </c>
      <c r="L1276" s="2154">
        <f t="shared" si="1471"/>
      </c>
      <c r="M1276" s="2154">
        <f t="shared" si="1649"/>
      </c>
      <c r="N1276" s="2154">
        <f t="shared" si="874"/>
      </c>
      <c r="O1276" s="2155">
        <f t="shared" si="1231"/>
      </c>
      <c r="P1276" s="2154">
        <f>AVERAGE(P1272:P1275)</f>
      </c>
      <c r="Q1276" s="2151">
        <f>AVERAGE(Q1272:Q1275)</f>
      </c>
      <c r="R1276" s="2153">
        <f t="shared" si="324"/>
      </c>
      <c r="S1276" s="2155">
        <f>SUM(S1272:S1275)</f>
      </c>
      <c r="T1276" s="2155">
        <f>SUM(T1272:T1275)</f>
      </c>
      <c r="U1276" s="2155">
        <f>SUM(U1272:U1275)</f>
      </c>
      <c r="V1276" s="2155">
        <f>SUM(V1272:V1275)</f>
      </c>
      <c r="W1276" s="2155">
        <f>SUM(W1272:W1275)</f>
      </c>
      <c r="X1276" s="2155">
        <f>SUM(X1272:X1275)</f>
      </c>
      <c r="Y1276" s="2155">
        <f>SUM(Y1272:Y1275)</f>
      </c>
      <c r="Z1276" s="2155">
        <f>SUM(Z1272:Z1275)</f>
      </c>
      <c r="AA1276" s="2156">
        <f t="shared" si="680"/>
      </c>
      <c r="AB1276" s="2121"/>
      <c r="AC1276" s="2121"/>
      <c r="AD1276" s="2122">
        <f>SUM(AD1272:AD1275)</f>
      </c>
    </row>
    <row r="1277">
      <c r="A1277" s="2098"/>
      <c r="B1277" s="2095" t="s">
        <v>1833</v>
      </c>
      <c r="C1277" s="2095"/>
      <c r="D1277" s="2051">
        <f>D1276</f>
      </c>
      <c r="E1277" s="2051">
        <f>E1276</f>
      </c>
      <c r="F1277" s="2051">
        <f>F1276</f>
      </c>
      <c r="G1277" s="2046">
        <f t="shared" si="1053"/>
      </c>
      <c r="H1277" s="2046">
        <f t="shared" si="146"/>
      </c>
      <c r="I1277" s="2046">
        <f t="shared" si="502"/>
      </c>
      <c r="J1277" s="2046">
        <f t="shared" si="1911"/>
      </c>
      <c r="K1277" s="2047">
        <f t="shared" si="2102"/>
      </c>
      <c r="L1277" s="2047">
        <f t="shared" si="1471"/>
      </c>
      <c r="M1277" s="2047">
        <f t="shared" si="1649"/>
      </c>
      <c r="N1277" s="2047">
        <f t="shared" si="874"/>
      </c>
      <c r="O1277" s="2048">
        <f t="shared" si="1231"/>
      </c>
      <c r="P1277" s="2157">
        <f>P1276</f>
      </c>
      <c r="Q1277" s="2165">
        <f>Q1276</f>
      </c>
      <c r="R1277" s="2051">
        <f>R1276</f>
      </c>
      <c r="S1277" s="2048">
        <f>S1276</f>
      </c>
      <c r="T1277" s="2048">
        <f>T1276</f>
      </c>
      <c r="U1277" s="2048">
        <f>U1276</f>
      </c>
      <c r="V1277" s="2048">
        <f>V1276</f>
      </c>
      <c r="W1277" s="2048">
        <f>W1276</f>
      </c>
      <c r="X1277" s="2048">
        <f>X1276</f>
      </c>
      <c r="Y1277" s="2048">
        <f>Y1276</f>
      </c>
      <c r="Z1277" s="2048">
        <f>Z1276</f>
      </c>
      <c r="AA1277" s="2048">
        <f>AA1276</f>
      </c>
      <c r="AB1277" s="2126"/>
      <c r="AC1277" s="2126"/>
      <c r="AD1277" s="2104">
        <f>AD1276</f>
      </c>
    </row>
    <row r="1278">
      <c r="A1278" s="2105" t="s">
        <v>1834</v>
      </c>
      <c r="B1278" s="2105" t="s">
        <v>1792</v>
      </c>
      <c r="C1278" s="2105"/>
      <c r="D1278" s="2106" t="s">
        <v>1793</v>
      </c>
      <c r="E1278" s="2106"/>
      <c r="F1278" s="2106"/>
      <c r="G1278" s="2106"/>
      <c r="H1278" s="2106"/>
      <c r="I1278" s="2106"/>
      <c r="J1278" s="2107" t="s">
        <v>1794</v>
      </c>
      <c r="K1278" s="2107"/>
      <c r="L1278" s="2107"/>
      <c r="M1278" s="2107"/>
      <c r="N1278" s="2107"/>
      <c r="O1278" s="2107"/>
      <c r="P1278" s="2107"/>
      <c r="Q1278" s="2107"/>
      <c r="R1278" s="2107"/>
      <c r="S1278" s="2107"/>
      <c r="T1278" s="2107"/>
      <c r="U1278" s="2107"/>
      <c r="V1278" s="2107"/>
      <c r="W1278" s="2107"/>
      <c r="X1278" s="2107"/>
      <c r="Y1278" s="2107"/>
      <c r="Z1278" s="2107"/>
      <c r="AA1278" s="2107"/>
      <c r="AB1278" s="2107"/>
      <c r="AC1278" s="2107"/>
      <c r="AD1278" s="2108"/>
    </row>
    <row r="1279">
      <c r="A1279" s="2105"/>
      <c r="B1279" s="2129" t="s">
        <v>1795</v>
      </c>
      <c r="C1279" s="2129" t="s">
        <v>1796</v>
      </c>
      <c r="D1279" s="2130" t="s">
        <v>1797</v>
      </c>
      <c r="E1279" s="2131" t="s">
        <v>1798</v>
      </c>
      <c r="F1279" s="2130" t="s">
        <v>1799</v>
      </c>
      <c r="G1279" s="2132" t="s">
        <v>1800</v>
      </c>
      <c r="H1279" s="2132" t="s">
        <v>1801</v>
      </c>
      <c r="I1279" s="2132" t="s">
        <v>1802</v>
      </c>
      <c r="J1279" s="2133" t="s">
        <v>1803</v>
      </c>
      <c r="K1279" s="2134" t="s">
        <v>1804</v>
      </c>
      <c r="L1279" s="2134" t="s">
        <v>1805</v>
      </c>
      <c r="M1279" s="2134" t="s">
        <v>1806</v>
      </c>
      <c r="N1279" s="2134" t="s">
        <v>1807</v>
      </c>
      <c r="O1279" s="2135" t="s">
        <v>1808</v>
      </c>
      <c r="P1279" s="2134" t="s">
        <v>1809</v>
      </c>
      <c r="Q1279" s="2135" t="s">
        <v>1810</v>
      </c>
      <c r="R1279" s="2133" t="s">
        <v>1811</v>
      </c>
      <c r="S1279" s="2135" t="s">
        <v>1812</v>
      </c>
      <c r="T1279" s="2135" t="s">
        <v>1813</v>
      </c>
      <c r="U1279" s="2135" t="s">
        <v>1814</v>
      </c>
      <c r="V1279" s="2135" t="s">
        <v>1815</v>
      </c>
      <c r="W1279" s="2135" t="s">
        <v>1816</v>
      </c>
      <c r="X1279" s="2135" t="s">
        <v>1817</v>
      </c>
      <c r="Y1279" s="2135" t="s">
        <v>1818</v>
      </c>
      <c r="Z1279" s="2135" t="s">
        <v>1819</v>
      </c>
      <c r="AA1279" s="2107" t="s">
        <v>1820</v>
      </c>
      <c r="AB1279" s="2112" t="s">
        <v>1821</v>
      </c>
      <c r="AC1279" s="2112" t="s">
        <v>1822</v>
      </c>
      <c r="AD1279" s="2108" t="s">
        <v>1823</v>
      </c>
    </row>
    <row r="1280">
      <c r="A1280" s="2098" t="s">
        <v>2005</v>
      </c>
      <c r="B1280" s="2100" t="s">
        <v>1837</v>
      </c>
      <c r="C1280" s="2100" t="s">
        <v>1826</v>
      </c>
      <c r="D1280" s="2137">
        <v>1342.59</v>
      </c>
      <c r="E1280" s="2138">
        <v>0</v>
      </c>
      <c r="F1280" s="2139">
        <f t="shared" ref="F1280:F1283" si="1294">E1280*2000</f>
      </c>
      <c r="G1280" s="2140">
        <f t="shared" ref="G1280:G1285" si="1054">F1280/D1280</f>
      </c>
      <c r="H1280" s="2140">
        <f t="shared" ref="H1280:H1285" si="147">D1280/E1280</f>
      </c>
      <c r="I1280" s="2140">
        <f t="shared" ref="I1280:I1285" si="503">F1280/E1280</f>
      </c>
      <c r="J1280" s="2140">
        <f t="shared" ref="J1280:J1285" si="1912">D1280/T1280</f>
      </c>
      <c r="K1280" s="2141">
        <f t="shared" ref="K1280:K1285" si="2103">O1280/S1280*1</f>
      </c>
      <c r="L1280" s="2142">
        <f t="shared" ref="L1280:L1285" si="1472">T1280/S1280</f>
      </c>
      <c r="M1280" s="2141">
        <f t="shared" ref="M1280:M1285" si="1650">V1280/S1280</f>
      </c>
      <c r="N1280" s="2141">
        <f t="shared" ref="N1280:N1285" si="875">W1280/V1280</f>
      </c>
      <c r="O1280" s="2143">
        <f t="shared" ref="O1280:O1285" si="1232">U1280/P1280</f>
      </c>
      <c r="P1280" s="2144">
        <v>0.0223</v>
      </c>
      <c r="Q1280" s="2145">
        <v>77</v>
      </c>
      <c r="R1280" s="2140">
        <f t="shared" ref="R1280:R1284" si="325">(D1280/S1280)*1000</f>
      </c>
      <c r="S1280" s="2143">
        <v>9487</v>
      </c>
      <c r="T1280" s="2143">
        <v>126</v>
      </c>
      <c r="U1280" s="2143">
        <v>38</v>
      </c>
      <c r="V1280" s="2143">
        <v>121</v>
      </c>
      <c r="W1280" s="2143">
        <v>20</v>
      </c>
      <c r="X1280" s="2143">
        <v>1</v>
      </c>
      <c r="Y1280" s="2143">
        <v>0</v>
      </c>
      <c r="Z1280" s="2145">
        <v>9</v>
      </c>
      <c r="AA1280" s="2146">
        <f t="shared" ref="AA1280:AA1284" si="681">AD1280*1000/D1280</f>
      </c>
      <c r="AB1280" s="2094" t="s">
        <v>1935</v>
      </c>
      <c r="AC1280" s="2094" t="s">
        <v>1951</v>
      </c>
      <c r="AD1280" s="2093">
        <v>6</v>
      </c>
    </row>
    <row r="1281">
      <c r="A1281" s="2098"/>
      <c r="B1281" s="2100" t="s">
        <v>1837</v>
      </c>
      <c r="C1281" s="2136" t="s">
        <v>1828</v>
      </c>
      <c r="D1281" s="2137">
        <v>1567.03</v>
      </c>
      <c r="E1281" s="2138">
        <v>3</v>
      </c>
      <c r="F1281" s="2139">
        <f t="shared" si="1294"/>
      </c>
      <c r="G1281" s="2140">
        <f t="shared" si="1054"/>
      </c>
      <c r="H1281" s="2140">
        <f t="shared" si="147"/>
      </c>
      <c r="I1281" s="2140">
        <f t="shared" si="503"/>
      </c>
      <c r="J1281" s="2140">
        <f t="shared" si="1912"/>
      </c>
      <c r="K1281" s="2141">
        <f t="shared" si="2103"/>
      </c>
      <c r="L1281" s="2141">
        <f t="shared" si="1472"/>
      </c>
      <c r="M1281" s="2147">
        <f t="shared" si="1650"/>
      </c>
      <c r="N1281" s="2147">
        <f t="shared" si="875"/>
      </c>
      <c r="O1281" s="2148">
        <f t="shared" si="1232"/>
      </c>
      <c r="P1281" s="2144">
        <v>0.035</v>
      </c>
      <c r="Q1281" s="2149">
        <v>69</v>
      </c>
      <c r="R1281" s="2150">
        <f t="shared" si="325"/>
      </c>
      <c r="S1281" s="2148">
        <v>10619</v>
      </c>
      <c r="T1281" s="2148">
        <v>242</v>
      </c>
      <c r="U1281" s="2148">
        <v>62</v>
      </c>
      <c r="V1281" s="2148">
        <v>237</v>
      </c>
      <c r="W1281" s="2148">
        <v>44</v>
      </c>
      <c r="X1281" s="2149">
        <v>3</v>
      </c>
      <c r="Y1281" s="2149">
        <v>1</v>
      </c>
      <c r="Z1281" s="2149">
        <v>8</v>
      </c>
      <c r="AA1281" s="2146">
        <f t="shared" si="681"/>
      </c>
      <c r="AB1281" s="2094" t="s">
        <v>1935</v>
      </c>
      <c r="AC1281" s="2094" t="s">
        <v>1951</v>
      </c>
      <c r="AD1281" s="2093">
        <v>17</v>
      </c>
    </row>
    <row r="1282">
      <c r="A1282" s="2098"/>
      <c r="B1282" s="2100" t="s">
        <v>1837</v>
      </c>
      <c r="C1282" s="2100" t="s">
        <v>1830</v>
      </c>
      <c r="D1282" s="2137">
        <v>2001.5</v>
      </c>
      <c r="E1282" s="2138">
        <v>0</v>
      </c>
      <c r="F1282" s="2139">
        <f t="shared" si="1294"/>
      </c>
      <c r="G1282" s="2140">
        <f t="shared" si="1054"/>
      </c>
      <c r="H1282" s="2140">
        <f t="shared" si="147"/>
      </c>
      <c r="I1282" s="2140">
        <f t="shared" si="503"/>
      </c>
      <c r="J1282" s="2140">
        <f t="shared" si="1912"/>
      </c>
      <c r="K1282" s="2141">
        <f t="shared" si="2103"/>
      </c>
      <c r="L1282" s="2141">
        <f t="shared" si="1472"/>
      </c>
      <c r="M1282" s="2147">
        <f t="shared" si="1650"/>
      </c>
      <c r="N1282" s="2147">
        <f t="shared" si="875"/>
      </c>
      <c r="O1282" s="2148">
        <f t="shared" si="1232"/>
      </c>
      <c r="P1282" s="2144">
        <v>0.0305</v>
      </c>
      <c r="Q1282" s="2149">
        <v>64</v>
      </c>
      <c r="R1282" s="2150">
        <f t="shared" si="325"/>
      </c>
      <c r="S1282" s="2148">
        <v>14462</v>
      </c>
      <c r="T1282" s="2148">
        <v>269</v>
      </c>
      <c r="U1282" s="2148">
        <v>53</v>
      </c>
      <c r="V1282" s="2148">
        <v>286</v>
      </c>
      <c r="W1282" s="2148">
        <v>13</v>
      </c>
      <c r="X1282" s="2149">
        <v>1</v>
      </c>
      <c r="Y1282" s="2149">
        <v>1</v>
      </c>
      <c r="Z1282" s="2149">
        <v>18</v>
      </c>
      <c r="AA1282" s="2146">
        <f t="shared" si="681"/>
      </c>
      <c r="AB1282" s="2094" t="s">
        <v>1935</v>
      </c>
      <c r="AC1282" s="2094" t="s">
        <v>1951</v>
      </c>
      <c r="AD1282" s="2093">
        <v>8</v>
      </c>
    </row>
    <row r="1283">
      <c r="A1283" s="2098"/>
      <c r="B1283" s="2100" t="s">
        <v>1837</v>
      </c>
      <c r="C1283" s="2136" t="s">
        <v>1831</v>
      </c>
      <c r="D1283" s="2137">
        <v>1433.3</v>
      </c>
      <c r="E1283" s="2138">
        <v>0</v>
      </c>
      <c r="F1283" s="2139">
        <f t="shared" si="1294"/>
      </c>
      <c r="G1283" s="2140">
        <f t="shared" si="1054"/>
      </c>
      <c r="H1283" s="2140">
        <f t="shared" si="147"/>
      </c>
      <c r="I1283" s="2140">
        <f t="shared" si="503"/>
      </c>
      <c r="J1283" s="2140">
        <f t="shared" si="1912"/>
      </c>
      <c r="K1283" s="2141">
        <f t="shared" si="2103"/>
      </c>
      <c r="L1283" s="2141">
        <f t="shared" si="1472"/>
      </c>
      <c r="M1283" s="2147">
        <f t="shared" si="1650"/>
      </c>
      <c r="N1283" s="2147">
        <f t="shared" si="875"/>
      </c>
      <c r="O1283" s="2148">
        <f t="shared" si="1232"/>
      </c>
      <c r="P1283" s="2144">
        <v>0.0264</v>
      </c>
      <c r="Q1283" s="2149">
        <v>55</v>
      </c>
      <c r="R1283" s="2150">
        <f t="shared" si="325"/>
      </c>
      <c r="S1283" s="2148">
        <v>11707</v>
      </c>
      <c r="T1283" s="2148">
        <v>201</v>
      </c>
      <c r="U1283" s="2148">
        <v>38</v>
      </c>
      <c r="V1283" s="2148">
        <v>206</v>
      </c>
      <c r="W1283" s="2148">
        <v>7</v>
      </c>
      <c r="X1283" s="2149">
        <v>1</v>
      </c>
      <c r="Y1283" s="2149">
        <v>1</v>
      </c>
      <c r="Z1283" s="2149">
        <v>12</v>
      </c>
      <c r="AA1283" s="2146">
        <f t="shared" si="681"/>
      </c>
      <c r="AB1283" s="2094" t="s">
        <v>1935</v>
      </c>
      <c r="AC1283" s="2094" t="s">
        <v>1951</v>
      </c>
      <c r="AD1283" s="2093">
        <v>6</v>
      </c>
    </row>
    <row r="1284">
      <c r="A1284" s="2098"/>
      <c r="B1284" s="2086" t="s">
        <v>1832</v>
      </c>
      <c r="C1284" s="2086"/>
      <c r="D1284" s="2151">
        <f>SUM(D1280:D1283)</f>
      </c>
      <c r="E1284" s="2152">
        <f>SUM(E1280:E1283)</f>
      </c>
      <c r="F1284" s="2152">
        <f>SUM(F1280:F1283)</f>
      </c>
      <c r="G1284" s="2153">
        <f t="shared" si="1054"/>
      </c>
      <c r="H1284" s="2153">
        <f t="shared" si="147"/>
      </c>
      <c r="I1284" s="2153">
        <f t="shared" si="503"/>
      </c>
      <c r="J1284" s="2153">
        <f t="shared" si="1912"/>
      </c>
      <c r="K1284" s="2154">
        <f t="shared" si="2103"/>
      </c>
      <c r="L1284" s="2154">
        <f t="shared" si="1472"/>
      </c>
      <c r="M1284" s="2154">
        <f t="shared" si="1650"/>
      </c>
      <c r="N1284" s="2154">
        <f t="shared" si="875"/>
      </c>
      <c r="O1284" s="2155">
        <f t="shared" si="1232"/>
      </c>
      <c r="P1284" s="2154">
        <f>AVERAGE(P1280:P1283)</f>
      </c>
      <c r="Q1284" s="2151">
        <f>AVERAGE(Q1280:Q1283)</f>
      </c>
      <c r="R1284" s="2153">
        <f t="shared" si="325"/>
      </c>
      <c r="S1284" s="2155">
        <f>SUM(S1280:S1283)</f>
      </c>
      <c r="T1284" s="2155">
        <f>SUM(T1280:T1283)</f>
      </c>
      <c r="U1284" s="2155">
        <f>SUM(U1280:U1283)</f>
      </c>
      <c r="V1284" s="2155">
        <f>SUM(V1280:V1283)</f>
      </c>
      <c r="W1284" s="2155">
        <f>SUM(W1280:W1283)</f>
      </c>
      <c r="X1284" s="2155">
        <f>SUM(X1280:X1283)</f>
      </c>
      <c r="Y1284" s="2155">
        <f>SUM(Y1280:Y1283)</f>
      </c>
      <c r="Z1284" s="2155">
        <f>SUM(Z1280:Z1283)</f>
      </c>
      <c r="AA1284" s="2156">
        <f t="shared" si="681"/>
      </c>
      <c r="AB1284" s="2121"/>
      <c r="AC1284" s="2121"/>
      <c r="AD1284" s="2122">
        <f>SUM(AD1280:AD1283)</f>
      </c>
    </row>
    <row r="1285">
      <c r="A1285" s="2098"/>
      <c r="B1285" s="2095" t="s">
        <v>1833</v>
      </c>
      <c r="C1285" s="2095"/>
      <c r="D1285" s="2051">
        <f>D1284</f>
      </c>
      <c r="E1285" s="2051">
        <f>E1284</f>
      </c>
      <c r="F1285" s="2051">
        <f>F1284</f>
      </c>
      <c r="G1285" s="2046">
        <f t="shared" si="1054"/>
      </c>
      <c r="H1285" s="2046">
        <f t="shared" si="147"/>
      </c>
      <c r="I1285" s="2046">
        <f t="shared" si="503"/>
      </c>
      <c r="J1285" s="2046">
        <f t="shared" si="1912"/>
      </c>
      <c r="K1285" s="2047">
        <f t="shared" si="2103"/>
      </c>
      <c r="L1285" s="2047">
        <f t="shared" si="1472"/>
      </c>
      <c r="M1285" s="2047">
        <f t="shared" si="1650"/>
      </c>
      <c r="N1285" s="2047">
        <f t="shared" si="875"/>
      </c>
      <c r="O1285" s="2048">
        <f t="shared" si="1232"/>
      </c>
      <c r="P1285" s="2157">
        <f>P1284</f>
      </c>
      <c r="Q1285" s="2165">
        <f>Q1284</f>
      </c>
      <c r="R1285" s="2051">
        <f>R1284</f>
      </c>
      <c r="S1285" s="2048">
        <f>S1284</f>
      </c>
      <c r="T1285" s="2048">
        <f>T1284</f>
      </c>
      <c r="U1285" s="2048">
        <f>U1284</f>
      </c>
      <c r="V1285" s="2048">
        <f>V1284</f>
      </c>
      <c r="W1285" s="2048">
        <f>W1284</f>
      </c>
      <c r="X1285" s="2048">
        <f>X1284</f>
      </c>
      <c r="Y1285" s="2048">
        <f>Y1284</f>
      </c>
      <c r="Z1285" s="2048">
        <f>Z1284</f>
      </c>
      <c r="AA1285" s="2048">
        <f>AA1284</f>
      </c>
      <c r="AB1285" s="2126"/>
      <c r="AC1285" s="2126"/>
      <c r="AD1285" s="2104">
        <f>AD1284</f>
      </c>
    </row>
    <row r="1286">
      <c r="A1286" s="2105" t="s">
        <v>1834</v>
      </c>
      <c r="B1286" s="2105" t="s">
        <v>1792</v>
      </c>
      <c r="C1286" s="2105"/>
      <c r="D1286" s="2106" t="s">
        <v>1793</v>
      </c>
      <c r="E1286" s="2106"/>
      <c r="F1286" s="2106"/>
      <c r="G1286" s="2106"/>
      <c r="H1286" s="2106"/>
      <c r="I1286" s="2106"/>
      <c r="J1286" s="2107" t="s">
        <v>1794</v>
      </c>
      <c r="K1286" s="2107"/>
      <c r="L1286" s="2107"/>
      <c r="M1286" s="2107"/>
      <c r="N1286" s="2107"/>
      <c r="O1286" s="2107"/>
      <c r="P1286" s="2107"/>
      <c r="Q1286" s="2107"/>
      <c r="R1286" s="2107"/>
      <c r="S1286" s="2107"/>
      <c r="T1286" s="2107"/>
      <c r="U1286" s="2107"/>
      <c r="V1286" s="2107"/>
      <c r="W1286" s="2107"/>
      <c r="X1286" s="2107"/>
      <c r="Y1286" s="2107"/>
      <c r="Z1286" s="2107"/>
      <c r="AA1286" s="2107"/>
      <c r="AB1286" s="2107"/>
      <c r="AC1286" s="2107"/>
      <c r="AD1286" s="2108"/>
    </row>
    <row r="1287">
      <c r="A1287" s="2105"/>
      <c r="B1287" s="2129" t="s">
        <v>1795</v>
      </c>
      <c r="C1287" s="2129" t="s">
        <v>1796</v>
      </c>
      <c r="D1287" s="2130" t="s">
        <v>1797</v>
      </c>
      <c r="E1287" s="2131" t="s">
        <v>1798</v>
      </c>
      <c r="F1287" s="2130" t="s">
        <v>1799</v>
      </c>
      <c r="G1287" s="2132" t="s">
        <v>1800</v>
      </c>
      <c r="H1287" s="2132" t="s">
        <v>1801</v>
      </c>
      <c r="I1287" s="2132" t="s">
        <v>1802</v>
      </c>
      <c r="J1287" s="2133" t="s">
        <v>1803</v>
      </c>
      <c r="K1287" s="2134" t="s">
        <v>1804</v>
      </c>
      <c r="L1287" s="2134" t="s">
        <v>1805</v>
      </c>
      <c r="M1287" s="2134" t="s">
        <v>1806</v>
      </c>
      <c r="N1287" s="2134" t="s">
        <v>1807</v>
      </c>
      <c r="O1287" s="2135" t="s">
        <v>1808</v>
      </c>
      <c r="P1287" s="2134" t="s">
        <v>1809</v>
      </c>
      <c r="Q1287" s="2135" t="s">
        <v>1810</v>
      </c>
      <c r="R1287" s="2133" t="s">
        <v>1811</v>
      </c>
      <c r="S1287" s="2135" t="s">
        <v>1812</v>
      </c>
      <c r="T1287" s="2135" t="s">
        <v>1813</v>
      </c>
      <c r="U1287" s="2135" t="s">
        <v>1814</v>
      </c>
      <c r="V1287" s="2135" t="s">
        <v>1815</v>
      </c>
      <c r="W1287" s="2135" t="s">
        <v>1816</v>
      </c>
      <c r="X1287" s="2135" t="s">
        <v>1817</v>
      </c>
      <c r="Y1287" s="2135" t="s">
        <v>1818</v>
      </c>
      <c r="Z1287" s="2135" t="s">
        <v>1819</v>
      </c>
      <c r="AA1287" s="2107" t="s">
        <v>1820</v>
      </c>
      <c r="AB1287" s="2112" t="s">
        <v>1821</v>
      </c>
      <c r="AC1287" s="2112" t="s">
        <v>1822</v>
      </c>
      <c r="AD1287" s="2108" t="s">
        <v>1823</v>
      </c>
    </row>
    <row r="1288">
      <c r="A1288" s="2098" t="s">
        <v>2006</v>
      </c>
      <c r="B1288" s="2100" t="s">
        <v>1825</v>
      </c>
      <c r="C1288" s="2100" t="s">
        <v>1826</v>
      </c>
      <c r="D1288" s="2137">
        <v>1494.31</v>
      </c>
      <c r="E1288" s="2138">
        <v>0</v>
      </c>
      <c r="F1288" s="2139">
        <f t="shared" ref="F1288:F1291" si="1295">E1288*2000</f>
      </c>
      <c r="G1288" s="2140">
        <f t="shared" ref="G1288:G1293" si="1055">F1288/D1288</f>
      </c>
      <c r="H1288" s="2140">
        <f t="shared" ref="H1288:H1293" si="148">D1288/E1288</f>
      </c>
      <c r="I1288" s="2140">
        <f t="shared" ref="I1288:I1293" si="504">F1288/E1288</f>
      </c>
      <c r="J1288" s="2140">
        <f t="shared" ref="J1288:J1293" si="1913">D1288/T1288</f>
      </c>
      <c r="K1288" s="2141">
        <f t="shared" ref="K1288:K1293" si="2104">O1288/S1288*1</f>
      </c>
      <c r="L1288" s="2142">
        <f t="shared" ref="L1288:L1293" si="1473">T1288/S1288</f>
      </c>
      <c r="M1288" s="2141">
        <f t="shared" ref="M1288:M1293" si="1651">V1288/S1288</f>
      </c>
      <c r="N1288" s="2141">
        <f t="shared" ref="N1288:N1293" si="876">W1288/V1288</f>
      </c>
      <c r="O1288" s="2143">
        <f t="shared" ref="O1288:O1293" si="1233">U1288/P1288</f>
      </c>
      <c r="P1288" s="2144">
        <v>0.0251</v>
      </c>
      <c r="Q1288" s="2145">
        <v>67</v>
      </c>
      <c r="R1288" s="2140">
        <f t="shared" ref="R1288:R1292" si="326">(D1288/S1288)*1000</f>
      </c>
      <c r="S1288" s="2143">
        <v>12724</v>
      </c>
      <c r="T1288" s="2143">
        <v>192</v>
      </c>
      <c r="U1288" s="2143">
        <v>42</v>
      </c>
      <c r="V1288" s="2143">
        <v>175</v>
      </c>
      <c r="W1288" s="2143">
        <v>36</v>
      </c>
      <c r="X1288" s="2143">
        <v>1</v>
      </c>
      <c r="Y1288" s="2143">
        <v>2</v>
      </c>
      <c r="Z1288" s="2145">
        <v>18</v>
      </c>
      <c r="AA1288" s="2146">
        <f t="shared" ref="AA1288:AA1292" si="682">AD1288*1000/D1288</f>
      </c>
      <c r="AB1288" s="2094" t="s">
        <v>1935</v>
      </c>
      <c r="AC1288" s="2094" t="s">
        <v>1951</v>
      </c>
      <c r="AD1288" s="2093">
        <v>8</v>
      </c>
    </row>
    <row r="1289">
      <c r="A1289" s="2098"/>
      <c r="B1289" s="2100" t="s">
        <v>1825</v>
      </c>
      <c r="C1289" s="2136" t="s">
        <v>1828</v>
      </c>
      <c r="D1289" s="2137">
        <v>1530.7</v>
      </c>
      <c r="E1289" s="2138">
        <v>2</v>
      </c>
      <c r="F1289" s="2139">
        <f t="shared" si="1295"/>
      </c>
      <c r="G1289" s="2140">
        <f t="shared" si="1055"/>
      </c>
      <c r="H1289" s="2140">
        <f t="shared" si="148"/>
      </c>
      <c r="I1289" s="2140">
        <f t="shared" si="504"/>
      </c>
      <c r="J1289" s="2140">
        <f t="shared" si="1913"/>
      </c>
      <c r="K1289" s="2141">
        <f t="shared" si="2104"/>
      </c>
      <c r="L1289" s="2141">
        <f t="shared" si="1473"/>
      </c>
      <c r="M1289" s="2147">
        <f t="shared" si="1651"/>
      </c>
      <c r="N1289" s="2147">
        <f t="shared" si="876"/>
      </c>
      <c r="O1289" s="2148">
        <f t="shared" si="1233"/>
      </c>
      <c r="P1289" s="2144">
        <v>0.0375</v>
      </c>
      <c r="Q1289" s="2149">
        <v>68</v>
      </c>
      <c r="R1289" s="2150">
        <f t="shared" si="326"/>
      </c>
      <c r="S1289" s="2148">
        <v>14389</v>
      </c>
      <c r="T1289" s="2148">
        <v>269</v>
      </c>
      <c r="U1289" s="2148">
        <v>57</v>
      </c>
      <c r="V1289" s="2148">
        <v>260</v>
      </c>
      <c r="W1289" s="2148">
        <v>40</v>
      </c>
      <c r="X1289" s="2149">
        <v>2</v>
      </c>
      <c r="Y1289" s="2149">
        <v>0</v>
      </c>
      <c r="Z1289" s="2149">
        <v>24</v>
      </c>
      <c r="AA1289" s="2146">
        <f t="shared" si="682"/>
      </c>
      <c r="AB1289" s="2094" t="s">
        <v>1935</v>
      </c>
      <c r="AC1289" s="2094" t="s">
        <v>1951</v>
      </c>
      <c r="AD1289" s="2093">
        <v>11</v>
      </c>
    </row>
    <row r="1290">
      <c r="A1290" s="2098"/>
      <c r="B1290" s="2100" t="s">
        <v>1825</v>
      </c>
      <c r="C1290" s="2100" t="s">
        <v>1830</v>
      </c>
      <c r="D1290" s="2137">
        <v>1756.79</v>
      </c>
      <c r="E1290" s="2138">
        <v>2</v>
      </c>
      <c r="F1290" s="2139">
        <f t="shared" si="1295"/>
      </c>
      <c r="G1290" s="2140">
        <f t="shared" si="1055"/>
      </c>
      <c r="H1290" s="2140">
        <f t="shared" si="148"/>
      </c>
      <c r="I1290" s="2140">
        <f t="shared" si="504"/>
      </c>
      <c r="J1290" s="2140">
        <f t="shared" si="1913"/>
      </c>
      <c r="K1290" s="2141">
        <f t="shared" si="2104"/>
      </c>
      <c r="L1290" s="2141">
        <f t="shared" si="1473"/>
      </c>
      <c r="M1290" s="2147">
        <f t="shared" si="1651"/>
      </c>
      <c r="N1290" s="2147">
        <f t="shared" si="876"/>
      </c>
      <c r="O1290" s="2148">
        <f t="shared" si="1233"/>
      </c>
      <c r="P1290" s="2144">
        <v>0.0511</v>
      </c>
      <c r="Q1290" s="2149">
        <v>71</v>
      </c>
      <c r="R1290" s="2150">
        <f t="shared" si="326"/>
      </c>
      <c r="S1290" s="2148">
        <v>17098</v>
      </c>
      <c r="T1290" s="2148">
        <v>255</v>
      </c>
      <c r="U1290" s="2148">
        <v>61</v>
      </c>
      <c r="V1290" s="2148">
        <v>241</v>
      </c>
      <c r="W1290" s="2148">
        <v>44</v>
      </c>
      <c r="X1290" s="2149">
        <v>2</v>
      </c>
      <c r="Y1290" s="2149">
        <v>0</v>
      </c>
      <c r="Z1290" s="2149">
        <v>28</v>
      </c>
      <c r="AA1290" s="2146">
        <f t="shared" si="682"/>
      </c>
      <c r="AB1290" s="2094" t="s">
        <v>1935</v>
      </c>
      <c r="AC1290" s="2094" t="s">
        <v>1951</v>
      </c>
      <c r="AD1290" s="2093">
        <v>10</v>
      </c>
    </row>
    <row r="1291">
      <c r="A1291" s="2098"/>
      <c r="B1291" s="2100" t="s">
        <v>1825</v>
      </c>
      <c r="C1291" s="2136" t="s">
        <v>1831</v>
      </c>
      <c r="D1291" s="2137">
        <v>1328.1499999999999</v>
      </c>
      <c r="E1291" s="2138">
        <v>1</v>
      </c>
      <c r="F1291" s="2139">
        <f t="shared" si="1295"/>
      </c>
      <c r="G1291" s="2140">
        <f t="shared" si="1055"/>
      </c>
      <c r="H1291" s="2140">
        <f t="shared" si="148"/>
      </c>
      <c r="I1291" s="2140">
        <f t="shared" si="504"/>
      </c>
      <c r="J1291" s="2140">
        <f t="shared" si="1913"/>
      </c>
      <c r="K1291" s="2141">
        <f t="shared" si="2104"/>
      </c>
      <c r="L1291" s="2141">
        <f t="shared" si="1473"/>
      </c>
      <c r="M1291" s="2147">
        <f t="shared" si="1651"/>
      </c>
      <c r="N1291" s="2147">
        <f t="shared" si="876"/>
      </c>
      <c r="O1291" s="2148">
        <f t="shared" si="1233"/>
      </c>
      <c r="P1291" s="2144">
        <v>0.0498</v>
      </c>
      <c r="Q1291" s="2149">
        <v>74</v>
      </c>
      <c r="R1291" s="2150">
        <f t="shared" si="326"/>
      </c>
      <c r="S1291" s="2148">
        <v>11647</v>
      </c>
      <c r="T1291" s="2148">
        <v>187</v>
      </c>
      <c r="U1291" s="2148">
        <v>49</v>
      </c>
      <c r="V1291" s="2148">
        <v>186</v>
      </c>
      <c r="W1291" s="2148">
        <v>35</v>
      </c>
      <c r="X1291" s="2149">
        <v>3</v>
      </c>
      <c r="Y1291" s="2149">
        <v>0</v>
      </c>
      <c r="Z1291" s="2149">
        <v>26</v>
      </c>
      <c r="AA1291" s="2146">
        <f t="shared" si="682"/>
      </c>
      <c r="AB1291" s="2094" t="s">
        <v>1935</v>
      </c>
      <c r="AC1291" s="2094" t="s">
        <v>1951</v>
      </c>
      <c r="AD1291" s="2093">
        <v>10</v>
      </c>
    </row>
    <row r="1292">
      <c r="A1292" s="2098"/>
      <c r="B1292" s="2086" t="s">
        <v>1832</v>
      </c>
      <c r="C1292" s="2086"/>
      <c r="D1292" s="2151">
        <f>SUM(D1288:D1291)</f>
      </c>
      <c r="E1292" s="2152">
        <f>SUM(E1288:E1291)</f>
      </c>
      <c r="F1292" s="2152">
        <f>SUM(F1288:F1291)</f>
      </c>
      <c r="G1292" s="2153">
        <f t="shared" si="1055"/>
      </c>
      <c r="H1292" s="2153">
        <f t="shared" si="148"/>
      </c>
      <c r="I1292" s="2153">
        <f t="shared" si="504"/>
      </c>
      <c r="J1292" s="2153">
        <f t="shared" si="1913"/>
      </c>
      <c r="K1292" s="2154">
        <f t="shared" si="2104"/>
      </c>
      <c r="L1292" s="2154">
        <f t="shared" si="1473"/>
      </c>
      <c r="M1292" s="2154">
        <f t="shared" si="1651"/>
      </c>
      <c r="N1292" s="2154">
        <f t="shared" si="876"/>
      </c>
      <c r="O1292" s="2155">
        <f t="shared" si="1233"/>
      </c>
      <c r="P1292" s="2154">
        <f>AVERAGE(P1288:P1291)</f>
      </c>
      <c r="Q1292" s="2151">
        <f>AVERAGE(Q1288:Q1291)</f>
      </c>
      <c r="R1292" s="2153">
        <f t="shared" si="326"/>
      </c>
      <c r="S1292" s="2155">
        <f>SUM(S1288:S1291)</f>
      </c>
      <c r="T1292" s="2155">
        <f>SUM(T1288:T1291)</f>
      </c>
      <c r="U1292" s="2155">
        <f>SUM(U1288:U1291)</f>
      </c>
      <c r="V1292" s="2155">
        <f>SUM(V1288:V1291)</f>
      </c>
      <c r="W1292" s="2155">
        <f>SUM(W1288:W1291)</f>
      </c>
      <c r="X1292" s="2155">
        <f>SUM(X1288:X1291)</f>
      </c>
      <c r="Y1292" s="2155">
        <f>SUM(Y1288:Y1291)</f>
      </c>
      <c r="Z1292" s="2155">
        <f>SUM(Z1288:Z1291)</f>
      </c>
      <c r="AA1292" s="2156">
        <f t="shared" si="682"/>
      </c>
      <c r="AB1292" s="2121"/>
      <c r="AC1292" s="2121"/>
      <c r="AD1292" s="2122">
        <f>SUM(AD1288:AD1291)</f>
      </c>
    </row>
    <row r="1293">
      <c r="A1293" s="2098"/>
      <c r="B1293" s="2095" t="s">
        <v>1833</v>
      </c>
      <c r="C1293" s="2095"/>
      <c r="D1293" s="2051">
        <f>D1292</f>
      </c>
      <c r="E1293" s="2051">
        <f>E1292</f>
      </c>
      <c r="F1293" s="2051">
        <f>F1292</f>
      </c>
      <c r="G1293" s="2046">
        <f t="shared" si="1055"/>
      </c>
      <c r="H1293" s="2046">
        <f t="shared" si="148"/>
      </c>
      <c r="I1293" s="2046">
        <f t="shared" si="504"/>
      </c>
      <c r="J1293" s="2046">
        <f t="shared" si="1913"/>
      </c>
      <c r="K1293" s="2047">
        <f t="shared" si="2104"/>
      </c>
      <c r="L1293" s="2047">
        <f t="shared" si="1473"/>
      </c>
      <c r="M1293" s="2047">
        <f t="shared" si="1651"/>
      </c>
      <c r="N1293" s="2047">
        <f t="shared" si="876"/>
      </c>
      <c r="O1293" s="2048">
        <f t="shared" si="1233"/>
      </c>
      <c r="P1293" s="2157">
        <f>P1292</f>
      </c>
      <c r="Q1293" s="2165">
        <f>Q1292</f>
      </c>
      <c r="R1293" s="2051">
        <f>R1292</f>
      </c>
      <c r="S1293" s="2048">
        <f>S1292</f>
      </c>
      <c r="T1293" s="2048">
        <f>T1292</f>
      </c>
      <c r="U1293" s="2048">
        <f>U1292</f>
      </c>
      <c r="V1293" s="2048">
        <f>V1292</f>
      </c>
      <c r="W1293" s="2048">
        <f>W1292</f>
      </c>
      <c r="X1293" s="2048">
        <f>X1292</f>
      </c>
      <c r="Y1293" s="2048">
        <f>Y1292</f>
      </c>
      <c r="Z1293" s="2048">
        <f>Z1292</f>
      </c>
      <c r="AA1293" s="2048">
        <f>AA1292</f>
      </c>
      <c r="AB1293" s="2126"/>
      <c r="AC1293" s="2126"/>
      <c r="AD1293" s="2104">
        <f>AD1292</f>
      </c>
    </row>
    <row r="1294">
      <c r="A1294" s="2105" t="s">
        <v>1834</v>
      </c>
      <c r="B1294" s="2105" t="s">
        <v>1792</v>
      </c>
      <c r="C1294" s="2105"/>
      <c r="D1294" s="2106" t="s">
        <v>1793</v>
      </c>
      <c r="E1294" s="2106"/>
      <c r="F1294" s="2106"/>
      <c r="G1294" s="2106"/>
      <c r="H1294" s="2106"/>
      <c r="I1294" s="2106"/>
      <c r="J1294" s="2107" t="s">
        <v>1794</v>
      </c>
      <c r="K1294" s="2107"/>
      <c r="L1294" s="2107"/>
      <c r="M1294" s="2107"/>
      <c r="N1294" s="2107"/>
      <c r="O1294" s="2107"/>
      <c r="P1294" s="2107"/>
      <c r="Q1294" s="2107"/>
      <c r="R1294" s="2107"/>
      <c r="S1294" s="2107"/>
      <c r="T1294" s="2107"/>
      <c r="U1294" s="2107"/>
      <c r="V1294" s="2107"/>
      <c r="W1294" s="2107"/>
      <c r="X1294" s="2107"/>
      <c r="Y1294" s="2107"/>
      <c r="Z1294" s="2107"/>
      <c r="AA1294" s="2107"/>
      <c r="AB1294" s="2107"/>
      <c r="AC1294" s="2107"/>
      <c r="AD1294" s="2108"/>
    </row>
    <row r="1295">
      <c r="A1295" s="2105"/>
      <c r="B1295" s="2129" t="s">
        <v>1795</v>
      </c>
      <c r="C1295" s="2129" t="s">
        <v>1796</v>
      </c>
      <c r="D1295" s="2130" t="s">
        <v>1797</v>
      </c>
      <c r="E1295" s="2131" t="s">
        <v>1798</v>
      </c>
      <c r="F1295" s="2130" t="s">
        <v>1799</v>
      </c>
      <c r="G1295" s="2132" t="s">
        <v>1800</v>
      </c>
      <c r="H1295" s="2132" t="s">
        <v>1801</v>
      </c>
      <c r="I1295" s="2132" t="s">
        <v>1802</v>
      </c>
      <c r="J1295" s="2133" t="s">
        <v>1803</v>
      </c>
      <c r="K1295" s="2134" t="s">
        <v>1804</v>
      </c>
      <c r="L1295" s="2134" t="s">
        <v>1805</v>
      </c>
      <c r="M1295" s="2134" t="s">
        <v>1806</v>
      </c>
      <c r="N1295" s="2134" t="s">
        <v>1807</v>
      </c>
      <c r="O1295" s="2135" t="s">
        <v>1808</v>
      </c>
      <c r="P1295" s="2134" t="s">
        <v>1809</v>
      </c>
      <c r="Q1295" s="2135" t="s">
        <v>1810</v>
      </c>
      <c r="R1295" s="2133" t="s">
        <v>1811</v>
      </c>
      <c r="S1295" s="2135" t="s">
        <v>1812</v>
      </c>
      <c r="T1295" s="2135" t="s">
        <v>1813</v>
      </c>
      <c r="U1295" s="2135" t="s">
        <v>1814</v>
      </c>
      <c r="V1295" s="2135" t="s">
        <v>1815</v>
      </c>
      <c r="W1295" s="2135" t="s">
        <v>1816</v>
      </c>
      <c r="X1295" s="2135" t="s">
        <v>1817</v>
      </c>
      <c r="Y1295" s="2135" t="s">
        <v>1818</v>
      </c>
      <c r="Z1295" s="2135" t="s">
        <v>1819</v>
      </c>
      <c r="AA1295" s="2107" t="s">
        <v>1820</v>
      </c>
      <c r="AB1295" s="2112" t="s">
        <v>1821</v>
      </c>
      <c r="AC1295" s="2112" t="s">
        <v>1822</v>
      </c>
      <c r="AD1295" s="2108" t="s">
        <v>1823</v>
      </c>
    </row>
    <row r="1296">
      <c r="A1296" s="2098" t="s">
        <v>2007</v>
      </c>
      <c r="B1296" s="2100" t="s">
        <v>1825</v>
      </c>
      <c r="C1296" s="2100" t="s">
        <v>1826</v>
      </c>
      <c r="D1296" s="2137">
        <v>1569.74</v>
      </c>
      <c r="E1296" s="2138">
        <v>0</v>
      </c>
      <c r="F1296" s="2139">
        <f t="shared" ref="F1296:F1299" si="1296">E1296*2000</f>
      </c>
      <c r="G1296" s="2140">
        <f t="shared" ref="G1296:G1301" si="1056">F1296/D1296</f>
      </c>
      <c r="H1296" s="2140">
        <f t="shared" ref="H1296:H1301" si="149">D1296/E1296</f>
      </c>
      <c r="I1296" s="2140">
        <f t="shared" ref="I1296:I1301" si="505">F1296/E1296</f>
      </c>
      <c r="J1296" s="2140">
        <f t="shared" ref="J1296:J1301" si="1914">D1296/T1296</f>
      </c>
      <c r="K1296" s="2141">
        <f t="shared" ref="K1296:K1301" si="2105">O1296/S1296*1</f>
      </c>
      <c r="L1296" s="2142">
        <f t="shared" ref="L1296:L1301" si="1474">T1296/S1296</f>
      </c>
      <c r="M1296" s="2141">
        <f t="shared" ref="M1296:M1301" si="1652">V1296/S1296</f>
      </c>
      <c r="N1296" s="2141">
        <f t="shared" ref="N1296:N1301" si="877">W1296/V1296</f>
      </c>
      <c r="O1296" s="2143">
        <f t="shared" ref="O1296:O1301" si="1234">U1296/P1296</f>
      </c>
      <c r="P1296" s="2144">
        <v>0.0458</v>
      </c>
      <c r="Q1296" s="2145">
        <v>93</v>
      </c>
      <c r="R1296" s="2140">
        <f t="shared" ref="R1296:R1300" si="327">(D1296/S1296)*1000</f>
      </c>
      <c r="S1296" s="2143">
        <v>14796</v>
      </c>
      <c r="T1296" s="2143">
        <v>179</v>
      </c>
      <c r="U1296" s="2143">
        <v>56</v>
      </c>
      <c r="V1296" s="2143">
        <v>163</v>
      </c>
      <c r="W1296" s="2143">
        <v>48</v>
      </c>
      <c r="X1296" s="2143">
        <v>2</v>
      </c>
      <c r="Y1296" s="2143">
        <v>1</v>
      </c>
      <c r="Z1296" s="2145">
        <v>24</v>
      </c>
      <c r="AA1296" s="2146">
        <f t="shared" ref="AA1296:AA1300" si="683">AD1296*1000/D1296</f>
      </c>
      <c r="AB1296" s="2094" t="s">
        <v>1935</v>
      </c>
      <c r="AC1296" s="2094" t="s">
        <v>1951</v>
      </c>
      <c r="AD1296" s="2093">
        <v>12</v>
      </c>
    </row>
    <row r="1297">
      <c r="A1297" s="2098"/>
      <c r="B1297" s="2100" t="s">
        <v>1825</v>
      </c>
      <c r="C1297" s="2136" t="s">
        <v>1828</v>
      </c>
      <c r="D1297" s="2137">
        <v>1533.89</v>
      </c>
      <c r="E1297" s="2138">
        <v>0</v>
      </c>
      <c r="F1297" s="2139">
        <f t="shared" si="1296"/>
      </c>
      <c r="G1297" s="2140">
        <f t="shared" si="1056"/>
      </c>
      <c r="H1297" s="2140">
        <f t="shared" si="149"/>
      </c>
      <c r="I1297" s="2140">
        <f t="shared" si="505"/>
      </c>
      <c r="J1297" s="2140">
        <f t="shared" si="1914"/>
      </c>
      <c r="K1297" s="2141">
        <f t="shared" si="2105"/>
      </c>
      <c r="L1297" s="2141">
        <f t="shared" si="1474"/>
      </c>
      <c r="M1297" s="2147">
        <f t="shared" si="1652"/>
      </c>
      <c r="N1297" s="2147">
        <f t="shared" si="877"/>
      </c>
      <c r="O1297" s="2148">
        <f t="shared" si="1234"/>
      </c>
      <c r="P1297" s="2144">
        <v>0.0398</v>
      </c>
      <c r="Q1297" s="2149">
        <v>76</v>
      </c>
      <c r="R1297" s="2150">
        <f t="shared" si="327"/>
      </c>
      <c r="S1297" s="2148">
        <v>15111</v>
      </c>
      <c r="T1297" s="2148">
        <v>207</v>
      </c>
      <c r="U1297" s="2148">
        <v>41</v>
      </c>
      <c r="V1297" s="2148">
        <v>185</v>
      </c>
      <c r="W1297" s="2148">
        <v>25</v>
      </c>
      <c r="X1297" s="2149">
        <v>2</v>
      </c>
      <c r="Y1297" s="2149">
        <v>0</v>
      </c>
      <c r="Z1297" s="2149">
        <v>32</v>
      </c>
      <c r="AA1297" s="2146">
        <f t="shared" si="683"/>
      </c>
      <c r="AB1297" s="2094" t="s">
        <v>1935</v>
      </c>
      <c r="AC1297" s="2094" t="s">
        <v>1951</v>
      </c>
      <c r="AD1297" s="2093">
        <v>8</v>
      </c>
    </row>
    <row r="1298">
      <c r="A1298" s="2098"/>
      <c r="B1298" s="2100" t="s">
        <v>1825</v>
      </c>
      <c r="C1298" s="2100" t="s">
        <v>1830</v>
      </c>
      <c r="D1298" s="2137">
        <v>1484.05</v>
      </c>
      <c r="E1298" s="2138">
        <v>3</v>
      </c>
      <c r="F1298" s="2139">
        <f t="shared" si="1296"/>
      </c>
      <c r="G1298" s="2140">
        <f t="shared" si="1056"/>
      </c>
      <c r="H1298" s="2140">
        <f t="shared" si="149"/>
      </c>
      <c r="I1298" s="2140">
        <f t="shared" si="505"/>
      </c>
      <c r="J1298" s="2140">
        <f t="shared" si="1914"/>
      </c>
      <c r="K1298" s="2141">
        <f t="shared" si="2105"/>
      </c>
      <c r="L1298" s="2141">
        <f t="shared" si="1474"/>
      </c>
      <c r="M1298" s="2147">
        <f t="shared" si="1652"/>
      </c>
      <c r="N1298" s="2147">
        <f t="shared" si="877"/>
      </c>
      <c r="O1298" s="2148">
        <f t="shared" si="1234"/>
      </c>
      <c r="P1298" s="2144">
        <v>0.0586</v>
      </c>
      <c r="Q1298" s="2149">
        <v>77</v>
      </c>
      <c r="R1298" s="2150">
        <f t="shared" si="327"/>
      </c>
      <c r="S1298" s="2148">
        <v>11019</v>
      </c>
      <c r="T1298" s="2148">
        <v>239</v>
      </c>
      <c r="U1298" s="2148">
        <v>61</v>
      </c>
      <c r="V1298" s="2148">
        <v>240</v>
      </c>
      <c r="W1298" s="2148">
        <v>35</v>
      </c>
      <c r="X1298" s="2149">
        <v>2</v>
      </c>
      <c r="Y1298" s="2149">
        <v>1</v>
      </c>
      <c r="Z1298" s="2149">
        <v>13</v>
      </c>
      <c r="AA1298" s="2146">
        <f t="shared" si="683"/>
      </c>
      <c r="AB1298" s="2094" t="s">
        <v>1935</v>
      </c>
      <c r="AC1298" s="2094" t="s">
        <v>1951</v>
      </c>
      <c r="AD1298" s="2093">
        <v>9</v>
      </c>
    </row>
    <row r="1299">
      <c r="A1299" s="2098"/>
      <c r="B1299" s="2100" t="s">
        <v>1825</v>
      </c>
      <c r="C1299" s="2136" t="s">
        <v>1831</v>
      </c>
      <c r="D1299" s="2137">
        <v>1291.21</v>
      </c>
      <c r="E1299" s="2138">
        <v>0</v>
      </c>
      <c r="F1299" s="2139">
        <f t="shared" si="1296"/>
      </c>
      <c r="G1299" s="2140">
        <f t="shared" si="1056"/>
      </c>
      <c r="H1299" s="2140">
        <f t="shared" si="149"/>
      </c>
      <c r="I1299" s="2140">
        <f t="shared" si="505"/>
      </c>
      <c r="J1299" s="2140">
        <f t="shared" si="1914"/>
      </c>
      <c r="K1299" s="2141">
        <f t="shared" si="2105"/>
      </c>
      <c r="L1299" s="2141">
        <f t="shared" si="1474"/>
      </c>
      <c r="M1299" s="2147">
        <f t="shared" si="1652"/>
      </c>
      <c r="N1299" s="2147">
        <f t="shared" si="877"/>
      </c>
      <c r="O1299" s="2148">
        <f t="shared" si="1234"/>
      </c>
      <c r="P1299" s="2144">
        <v>0.0586</v>
      </c>
      <c r="Q1299" s="2149">
        <v>73</v>
      </c>
      <c r="R1299" s="2150">
        <f t="shared" si="327"/>
      </c>
      <c r="S1299" s="2148">
        <v>10306</v>
      </c>
      <c r="T1299" s="2148">
        <v>222</v>
      </c>
      <c r="U1299" s="2148">
        <v>40</v>
      </c>
      <c r="V1299" s="2148">
        <v>244</v>
      </c>
      <c r="W1299" s="2148">
        <v>37</v>
      </c>
      <c r="X1299" s="2149">
        <v>1</v>
      </c>
      <c r="Y1299" s="2149">
        <v>0</v>
      </c>
      <c r="Z1299" s="2149">
        <v>10</v>
      </c>
      <c r="AA1299" s="2146">
        <f t="shared" si="683"/>
      </c>
      <c r="AB1299" s="2094" t="s">
        <v>1935</v>
      </c>
      <c r="AC1299" s="2094" t="s">
        <v>1951</v>
      </c>
      <c r="AD1299" s="2093">
        <v>11</v>
      </c>
    </row>
    <row r="1300">
      <c r="A1300" s="2098"/>
      <c r="B1300" s="2086" t="s">
        <v>1832</v>
      </c>
      <c r="C1300" s="2086"/>
      <c r="D1300" s="2151">
        <f>SUM(D1296:D1299)</f>
      </c>
      <c r="E1300" s="2152">
        <f>SUM(E1296:E1299)</f>
      </c>
      <c r="F1300" s="2152">
        <f>SUM(F1296:F1299)</f>
      </c>
      <c r="G1300" s="2153">
        <f t="shared" si="1056"/>
      </c>
      <c r="H1300" s="2153">
        <f t="shared" si="149"/>
      </c>
      <c r="I1300" s="2153">
        <f t="shared" si="505"/>
      </c>
      <c r="J1300" s="2153">
        <f t="shared" si="1914"/>
      </c>
      <c r="K1300" s="2154">
        <f t="shared" si="2105"/>
      </c>
      <c r="L1300" s="2154">
        <f t="shared" si="1474"/>
      </c>
      <c r="M1300" s="2154">
        <f t="shared" si="1652"/>
      </c>
      <c r="N1300" s="2154">
        <f t="shared" si="877"/>
      </c>
      <c r="O1300" s="2155">
        <f t="shared" si="1234"/>
      </c>
      <c r="P1300" s="2154">
        <f>AVERAGE(P1296:P1299)</f>
      </c>
      <c r="Q1300" s="2151">
        <f>AVERAGE(Q1296:Q1299)</f>
      </c>
      <c r="R1300" s="2153">
        <f t="shared" si="327"/>
      </c>
      <c r="S1300" s="2155">
        <f>SUM(S1296:S1299)</f>
      </c>
      <c r="T1300" s="2155">
        <f>SUM(T1296:T1299)</f>
      </c>
      <c r="U1300" s="2155">
        <f>SUM(U1296:U1299)</f>
      </c>
      <c r="V1300" s="2155">
        <f>SUM(V1296:V1299)</f>
      </c>
      <c r="W1300" s="2155">
        <f>SUM(W1296:W1299)</f>
      </c>
      <c r="X1300" s="2155">
        <f>SUM(X1296:X1299)</f>
      </c>
      <c r="Y1300" s="2155">
        <f>SUM(Y1296:Y1299)</f>
      </c>
      <c r="Z1300" s="2155">
        <f>SUM(Z1296:Z1299)</f>
      </c>
      <c r="AA1300" s="2156">
        <f t="shared" si="683"/>
      </c>
      <c r="AB1300" s="2121"/>
      <c r="AC1300" s="2121"/>
      <c r="AD1300" s="2122">
        <f>SUM(AD1296:AD1299)</f>
      </c>
    </row>
    <row r="1301">
      <c r="A1301" s="2098"/>
      <c r="B1301" s="2095" t="s">
        <v>1833</v>
      </c>
      <c r="C1301" s="2095"/>
      <c r="D1301" s="2051">
        <f>D1300</f>
      </c>
      <c r="E1301" s="2051">
        <f>E1300</f>
      </c>
      <c r="F1301" s="2051">
        <f>F1300</f>
      </c>
      <c r="G1301" s="2046">
        <f t="shared" si="1056"/>
      </c>
      <c r="H1301" s="2046">
        <f t="shared" si="149"/>
      </c>
      <c r="I1301" s="2046">
        <f t="shared" si="505"/>
      </c>
      <c r="J1301" s="2046">
        <f t="shared" si="1914"/>
      </c>
      <c r="K1301" s="2047">
        <f t="shared" si="2105"/>
      </c>
      <c r="L1301" s="2047">
        <f t="shared" si="1474"/>
      </c>
      <c r="M1301" s="2047">
        <f t="shared" si="1652"/>
      </c>
      <c r="N1301" s="2047">
        <f t="shared" si="877"/>
      </c>
      <c r="O1301" s="2048">
        <f t="shared" si="1234"/>
      </c>
      <c r="P1301" s="2157">
        <f>P1300</f>
      </c>
      <c r="Q1301" s="2165">
        <f>Q1300</f>
      </c>
      <c r="R1301" s="2051">
        <f>R1300</f>
      </c>
      <c r="S1301" s="2048">
        <f>S1300</f>
      </c>
      <c r="T1301" s="2048">
        <f>T1300</f>
      </c>
      <c r="U1301" s="2048">
        <f>U1300</f>
      </c>
      <c r="V1301" s="2048">
        <f>V1300</f>
      </c>
      <c r="W1301" s="2048">
        <f>W1300</f>
      </c>
      <c r="X1301" s="2048">
        <f>X1300</f>
      </c>
      <c r="Y1301" s="2048">
        <f>Y1300</f>
      </c>
      <c r="Z1301" s="2048">
        <f>Z1300</f>
      </c>
      <c r="AA1301" s="2048">
        <f>AA1300</f>
      </c>
      <c r="AB1301" s="2126"/>
      <c r="AC1301" s="2126"/>
      <c r="AD1301" s="2104">
        <f>AD1300</f>
      </c>
    </row>
    <row r="1302">
      <c r="A1302" s="2105" t="s">
        <v>1834</v>
      </c>
      <c r="B1302" s="2105" t="s">
        <v>1792</v>
      </c>
      <c r="C1302" s="2105"/>
      <c r="D1302" s="2106" t="s">
        <v>1793</v>
      </c>
      <c r="E1302" s="2106"/>
      <c r="F1302" s="2106"/>
      <c r="G1302" s="2106"/>
      <c r="H1302" s="2106"/>
      <c r="I1302" s="2106"/>
      <c r="J1302" s="2107" t="s">
        <v>1794</v>
      </c>
      <c r="K1302" s="2107"/>
      <c r="L1302" s="2107"/>
      <c r="M1302" s="2107"/>
      <c r="N1302" s="2107"/>
      <c r="O1302" s="2107"/>
      <c r="P1302" s="2107"/>
      <c r="Q1302" s="2107"/>
      <c r="R1302" s="2107"/>
      <c r="S1302" s="2107"/>
      <c r="T1302" s="2107"/>
      <c r="U1302" s="2107"/>
      <c r="V1302" s="2107"/>
      <c r="W1302" s="2107"/>
      <c r="X1302" s="2107"/>
      <c r="Y1302" s="2107"/>
      <c r="Z1302" s="2107"/>
      <c r="AA1302" s="2107"/>
      <c r="AB1302" s="2107"/>
      <c r="AC1302" s="2107"/>
      <c r="AD1302" s="2108"/>
    </row>
    <row r="1303">
      <c r="A1303" s="2105"/>
      <c r="B1303" s="2129" t="s">
        <v>1795</v>
      </c>
      <c r="C1303" s="2129" t="s">
        <v>1796</v>
      </c>
      <c r="D1303" s="2130" t="s">
        <v>1797</v>
      </c>
      <c r="E1303" s="2131" t="s">
        <v>1798</v>
      </c>
      <c r="F1303" s="2130" t="s">
        <v>1799</v>
      </c>
      <c r="G1303" s="2132" t="s">
        <v>1800</v>
      </c>
      <c r="H1303" s="2132" t="s">
        <v>1801</v>
      </c>
      <c r="I1303" s="2132" t="s">
        <v>1802</v>
      </c>
      <c r="J1303" s="2133" t="s">
        <v>1803</v>
      </c>
      <c r="K1303" s="2134" t="s">
        <v>1804</v>
      </c>
      <c r="L1303" s="2134" t="s">
        <v>1805</v>
      </c>
      <c r="M1303" s="2134" t="s">
        <v>1806</v>
      </c>
      <c r="N1303" s="2134" t="s">
        <v>1807</v>
      </c>
      <c r="O1303" s="2135" t="s">
        <v>1808</v>
      </c>
      <c r="P1303" s="2134" t="s">
        <v>1809</v>
      </c>
      <c r="Q1303" s="2135" t="s">
        <v>1810</v>
      </c>
      <c r="R1303" s="2133" t="s">
        <v>1811</v>
      </c>
      <c r="S1303" s="2135" t="s">
        <v>1812</v>
      </c>
      <c r="T1303" s="2135" t="s">
        <v>1813</v>
      </c>
      <c r="U1303" s="2135" t="s">
        <v>1814</v>
      </c>
      <c r="V1303" s="2135" t="s">
        <v>1815</v>
      </c>
      <c r="W1303" s="2135" t="s">
        <v>1816</v>
      </c>
      <c r="X1303" s="2135" t="s">
        <v>1817</v>
      </c>
      <c r="Y1303" s="2135" t="s">
        <v>1818</v>
      </c>
      <c r="Z1303" s="2135" t="s">
        <v>1819</v>
      </c>
      <c r="AA1303" s="2107" t="s">
        <v>1820</v>
      </c>
      <c r="AB1303" s="2112" t="s">
        <v>1821</v>
      </c>
      <c r="AC1303" s="2112" t="s">
        <v>1822</v>
      </c>
      <c r="AD1303" s="2108" t="s">
        <v>1823</v>
      </c>
    </row>
    <row r="1304">
      <c r="A1304" s="2098" t="s">
        <v>2008</v>
      </c>
      <c r="B1304" s="2100" t="s">
        <v>1825</v>
      </c>
      <c r="C1304" s="2136" t="s">
        <v>1828</v>
      </c>
      <c r="D1304" s="2137">
        <v>1597.12</v>
      </c>
      <c r="E1304" s="2138">
        <v>1</v>
      </c>
      <c r="F1304" s="2139">
        <f t="shared" ref="F1304:F1306" si="1297">E1304*2000</f>
      </c>
      <c r="G1304" s="2140">
        <f t="shared" ref="G1304:G1308" si="1057">F1304/D1304</f>
      </c>
      <c r="H1304" s="2140">
        <f t="shared" ref="H1304:H1308" si="150">D1304/E1304</f>
      </c>
      <c r="I1304" s="2140">
        <f t="shared" ref="I1304:I1308" si="506">F1304/E1304</f>
      </c>
      <c r="J1304" s="2140">
        <f t="shared" ref="J1304:J1308" si="1915">D1304/T1304</f>
      </c>
      <c r="K1304" s="2141">
        <f t="shared" ref="K1304:K1308" si="2106">O1304/S1304*1</f>
      </c>
      <c r="L1304" s="2141">
        <f t="shared" ref="L1304:L1308" si="1475">T1304/S1304</f>
      </c>
      <c r="M1304" s="2147">
        <f t="shared" ref="M1304:M1308" si="1653">V1304/S1304</f>
      </c>
      <c r="N1304" s="2147">
        <f t="shared" ref="N1304:N1308" si="878">W1304/V1304</f>
      </c>
      <c r="O1304" s="2148">
        <f t="shared" ref="O1304:O1308" si="1235">U1304/P1304</f>
      </c>
      <c r="P1304" s="2144">
        <v>0.008</v>
      </c>
      <c r="Q1304" s="2149">
        <v>30</v>
      </c>
      <c r="R1304" s="2150">
        <f t="shared" ref="R1304:R1307" si="328">(D1304/S1304)*1000</f>
      </c>
      <c r="S1304" s="2148">
        <v>15591</v>
      </c>
      <c r="T1304" s="2148">
        <v>324</v>
      </c>
      <c r="U1304" s="2148">
        <v>36</v>
      </c>
      <c r="V1304" s="2148">
        <v>332</v>
      </c>
      <c r="W1304" s="2148">
        <v>25</v>
      </c>
      <c r="X1304" s="2149">
        <v>2</v>
      </c>
      <c r="Y1304" s="2149">
        <v>1</v>
      </c>
      <c r="Z1304" s="2149">
        <v>10</v>
      </c>
      <c r="AA1304" s="2146">
        <f t="shared" ref="AA1304:AA1307" si="684">AD1304*1000/D1304</f>
      </c>
      <c r="AB1304" s="2094" t="s">
        <v>1935</v>
      </c>
      <c r="AC1304" s="2094" t="s">
        <v>1951</v>
      </c>
      <c r="AD1304" s="2093">
        <v>6</v>
      </c>
    </row>
    <row r="1305">
      <c r="A1305" s="2098"/>
      <c r="B1305" s="2100" t="s">
        <v>1825</v>
      </c>
      <c r="C1305" s="2100" t="s">
        <v>1830</v>
      </c>
      <c r="D1305" s="2137">
        <v>1608.27</v>
      </c>
      <c r="E1305" s="2138">
        <v>2</v>
      </c>
      <c r="F1305" s="2139">
        <f t="shared" si="1297"/>
      </c>
      <c r="G1305" s="2140">
        <f t="shared" si="1057"/>
      </c>
      <c r="H1305" s="2140">
        <f t="shared" si="150"/>
      </c>
      <c r="I1305" s="2140">
        <f t="shared" si="506"/>
      </c>
      <c r="J1305" s="2140">
        <f t="shared" si="1915"/>
      </c>
      <c r="K1305" s="2141">
        <f t="shared" si="2106"/>
      </c>
      <c r="L1305" s="2141">
        <f t="shared" si="1475"/>
      </c>
      <c r="M1305" s="2147">
        <f t="shared" si="1653"/>
      </c>
      <c r="N1305" s="2147">
        <f t="shared" si="878"/>
      </c>
      <c r="O1305" s="2148">
        <f t="shared" si="1235"/>
      </c>
      <c r="P1305" s="2144">
        <v>0.0088</v>
      </c>
      <c r="Q1305" s="2149">
        <v>38</v>
      </c>
      <c r="R1305" s="2150">
        <f t="shared" si="328"/>
      </c>
      <c r="S1305" s="2148">
        <v>16241</v>
      </c>
      <c r="T1305" s="2148">
        <v>461</v>
      </c>
      <c r="U1305" s="2148">
        <v>43</v>
      </c>
      <c r="V1305" s="2148">
        <v>492</v>
      </c>
      <c r="W1305" s="2148">
        <v>77</v>
      </c>
      <c r="X1305" s="2149">
        <v>4</v>
      </c>
      <c r="Y1305" s="2149">
        <v>0</v>
      </c>
      <c r="Z1305" s="2149">
        <v>18</v>
      </c>
      <c r="AA1305" s="2146">
        <f t="shared" si="684"/>
      </c>
      <c r="AB1305" s="2094" t="s">
        <v>1935</v>
      </c>
      <c r="AC1305" s="2094" t="s">
        <v>1951</v>
      </c>
      <c r="AD1305" s="2093">
        <v>18</v>
      </c>
    </row>
    <row r="1306">
      <c r="A1306" s="2098"/>
      <c r="B1306" s="2100" t="s">
        <v>1825</v>
      </c>
      <c r="C1306" s="2136" t="s">
        <v>1831</v>
      </c>
      <c r="D1306" s="2137">
        <v>1867.07</v>
      </c>
      <c r="E1306" s="2138">
        <v>3</v>
      </c>
      <c r="F1306" s="2139">
        <f t="shared" si="1297"/>
      </c>
      <c r="G1306" s="2140">
        <f t="shared" si="1057"/>
      </c>
      <c r="H1306" s="2140">
        <f t="shared" si="150"/>
      </c>
      <c r="I1306" s="2140">
        <f t="shared" si="506"/>
      </c>
      <c r="J1306" s="2140">
        <f t="shared" si="1915"/>
      </c>
      <c r="K1306" s="2141">
        <f t="shared" si="2106"/>
      </c>
      <c r="L1306" s="2141">
        <f t="shared" si="1475"/>
      </c>
      <c r="M1306" s="2147">
        <f t="shared" si="1653"/>
      </c>
      <c r="N1306" s="2147">
        <f t="shared" si="878"/>
      </c>
      <c r="O1306" s="2148">
        <f t="shared" si="1235"/>
      </c>
      <c r="P1306" s="2144">
        <v>0.0088</v>
      </c>
      <c r="Q1306" s="2149">
        <v>38</v>
      </c>
      <c r="R1306" s="2150">
        <f t="shared" si="328"/>
      </c>
      <c r="S1306" s="2148">
        <v>19292</v>
      </c>
      <c r="T1306" s="2148">
        <v>609</v>
      </c>
      <c r="U1306" s="2148">
        <v>62</v>
      </c>
      <c r="V1306" s="2148">
        <v>626</v>
      </c>
      <c r="W1306" s="2148">
        <v>63</v>
      </c>
      <c r="X1306" s="2149">
        <v>6</v>
      </c>
      <c r="Y1306" s="2149">
        <v>1</v>
      </c>
      <c r="Z1306" s="2149">
        <v>1</v>
      </c>
      <c r="AA1306" s="2146">
        <f t="shared" si="684"/>
      </c>
      <c r="AB1306" s="2094" t="s">
        <v>1935</v>
      </c>
      <c r="AC1306" s="2094" t="s">
        <v>1951</v>
      </c>
      <c r="AD1306" s="2093">
        <v>12</v>
      </c>
    </row>
    <row r="1307">
      <c r="A1307" s="2098"/>
      <c r="B1307" s="2086" t="s">
        <v>1832</v>
      </c>
      <c r="C1307" s="2086"/>
      <c r="D1307" s="2151">
        <f>SUM(D1304:D1306)</f>
      </c>
      <c r="E1307" s="2152">
        <f>SUM(E1304:E1306)</f>
      </c>
      <c r="F1307" s="2152">
        <f>SUM(F1304:F1306)</f>
      </c>
      <c r="G1307" s="2153">
        <f t="shared" si="1057"/>
      </c>
      <c r="H1307" s="2153">
        <f t="shared" si="150"/>
      </c>
      <c r="I1307" s="2153">
        <f t="shared" si="506"/>
      </c>
      <c r="J1307" s="2153">
        <f t="shared" si="1915"/>
      </c>
      <c r="K1307" s="2154">
        <f t="shared" si="2106"/>
      </c>
      <c r="L1307" s="2154">
        <f t="shared" si="1475"/>
      </c>
      <c r="M1307" s="2154">
        <f t="shared" si="1653"/>
      </c>
      <c r="N1307" s="2154">
        <f t="shared" si="878"/>
      </c>
      <c r="O1307" s="2155">
        <f t="shared" si="1235"/>
      </c>
      <c r="P1307" s="2154">
        <f>AVERAGE(P1304:P1306)</f>
      </c>
      <c r="Q1307" s="2151">
        <f>AVERAGE(Q1304:Q1306)</f>
      </c>
      <c r="R1307" s="2153">
        <f t="shared" si="328"/>
      </c>
      <c r="S1307" s="2155">
        <f>SUM(S1304:S1306)</f>
      </c>
      <c r="T1307" s="2155">
        <f>SUM(T1304:T1306)</f>
      </c>
      <c r="U1307" s="2155">
        <f>SUM(U1304:U1306)</f>
      </c>
      <c r="V1307" s="2155">
        <f>SUM(V1304:V1306)</f>
      </c>
      <c r="W1307" s="2155">
        <f>SUM(W1304:W1306)</f>
      </c>
      <c r="X1307" s="2155">
        <f>SUM(X1304:X1306)</f>
      </c>
      <c r="Y1307" s="2155">
        <f>SUM(Y1304:Y1306)</f>
      </c>
      <c r="Z1307" s="2155">
        <f>SUM(Z1304:Z1306)</f>
      </c>
      <c r="AA1307" s="2156">
        <f t="shared" si="684"/>
      </c>
      <c r="AB1307" s="2121"/>
      <c r="AC1307" s="2121"/>
      <c r="AD1307" s="2122">
        <f>SUM(AD1304:AD1306)</f>
      </c>
    </row>
    <row r="1308">
      <c r="A1308" s="2098"/>
      <c r="B1308" s="2095" t="s">
        <v>1833</v>
      </c>
      <c r="C1308" s="2095"/>
      <c r="D1308" s="2051">
        <f>D1307</f>
      </c>
      <c r="E1308" s="2051">
        <f>E1307</f>
      </c>
      <c r="F1308" s="2051">
        <f>F1307</f>
      </c>
      <c r="G1308" s="2046">
        <f t="shared" si="1057"/>
      </c>
      <c r="H1308" s="2046">
        <f t="shared" si="150"/>
      </c>
      <c r="I1308" s="2046">
        <f t="shared" si="506"/>
      </c>
      <c r="J1308" s="2046">
        <f t="shared" si="1915"/>
      </c>
      <c r="K1308" s="2047">
        <f t="shared" si="2106"/>
      </c>
      <c r="L1308" s="2047">
        <f t="shared" si="1475"/>
      </c>
      <c r="M1308" s="2047">
        <f t="shared" si="1653"/>
      </c>
      <c r="N1308" s="2047">
        <f t="shared" si="878"/>
      </c>
      <c r="O1308" s="2048">
        <f t="shared" si="1235"/>
      </c>
      <c r="P1308" s="2157">
        <f>P1307</f>
      </c>
      <c r="Q1308" s="2165">
        <f>Q1307</f>
      </c>
      <c r="R1308" s="2051">
        <f>R1307</f>
      </c>
      <c r="S1308" s="2048">
        <f>S1307</f>
      </c>
      <c r="T1308" s="2048">
        <f>T1307</f>
      </c>
      <c r="U1308" s="2048">
        <f>U1307</f>
      </c>
      <c r="V1308" s="2048">
        <f>V1307</f>
      </c>
      <c r="W1308" s="2048">
        <f>W1307</f>
      </c>
      <c r="X1308" s="2048">
        <f>X1307</f>
      </c>
      <c r="Y1308" s="2048">
        <f>Y1307</f>
      </c>
      <c r="Z1308" s="2048">
        <f>Z1307</f>
      </c>
      <c r="AA1308" s="2048">
        <f>AA1307</f>
      </c>
      <c r="AB1308" s="2126"/>
      <c r="AC1308" s="2126"/>
      <c r="AD1308" s="2104">
        <f>AD1307</f>
      </c>
    </row>
    <row r="1309">
      <c r="A1309" s="2105" t="s">
        <v>1834</v>
      </c>
      <c r="B1309" s="2105" t="s">
        <v>1792</v>
      </c>
      <c r="C1309" s="2105"/>
      <c r="D1309" s="2106" t="s">
        <v>1793</v>
      </c>
      <c r="E1309" s="2106"/>
      <c r="F1309" s="2106"/>
      <c r="G1309" s="2106"/>
      <c r="H1309" s="2106"/>
      <c r="I1309" s="2106"/>
      <c r="J1309" s="2107" t="s">
        <v>1794</v>
      </c>
      <c r="K1309" s="2107"/>
      <c r="L1309" s="2107"/>
      <c r="M1309" s="2107"/>
      <c r="N1309" s="2107"/>
      <c r="O1309" s="2107"/>
      <c r="P1309" s="2107"/>
      <c r="Q1309" s="2107"/>
      <c r="R1309" s="2107"/>
      <c r="S1309" s="2107"/>
      <c r="T1309" s="2107"/>
      <c r="U1309" s="2107"/>
      <c r="V1309" s="2107"/>
      <c r="W1309" s="2107"/>
      <c r="X1309" s="2107"/>
      <c r="Y1309" s="2107"/>
      <c r="Z1309" s="2107"/>
      <c r="AA1309" s="2107"/>
      <c r="AB1309" s="2107"/>
      <c r="AC1309" s="2107"/>
      <c r="AD1309" s="2108"/>
    </row>
    <row r="1310">
      <c r="A1310" s="2105"/>
      <c r="B1310" s="2129" t="s">
        <v>1795</v>
      </c>
      <c r="C1310" s="2129" t="s">
        <v>1796</v>
      </c>
      <c r="D1310" s="2130" t="s">
        <v>1797</v>
      </c>
      <c r="E1310" s="2131" t="s">
        <v>1798</v>
      </c>
      <c r="F1310" s="2130" t="s">
        <v>1799</v>
      </c>
      <c r="G1310" s="2132" t="s">
        <v>1800</v>
      </c>
      <c r="H1310" s="2132" t="s">
        <v>1801</v>
      </c>
      <c r="I1310" s="2132" t="s">
        <v>1802</v>
      </c>
      <c r="J1310" s="2133" t="s">
        <v>1803</v>
      </c>
      <c r="K1310" s="2134" t="s">
        <v>1804</v>
      </c>
      <c r="L1310" s="2134" t="s">
        <v>1805</v>
      </c>
      <c r="M1310" s="2134" t="s">
        <v>1806</v>
      </c>
      <c r="N1310" s="2134" t="s">
        <v>1807</v>
      </c>
      <c r="O1310" s="2135" t="s">
        <v>1808</v>
      </c>
      <c r="P1310" s="2134" t="s">
        <v>1809</v>
      </c>
      <c r="Q1310" s="2135" t="s">
        <v>1810</v>
      </c>
      <c r="R1310" s="2133" t="s">
        <v>1811</v>
      </c>
      <c r="S1310" s="2135" t="s">
        <v>1812</v>
      </c>
      <c r="T1310" s="2135" t="s">
        <v>1813</v>
      </c>
      <c r="U1310" s="2135" t="s">
        <v>1814</v>
      </c>
      <c r="V1310" s="2135" t="s">
        <v>1815</v>
      </c>
      <c r="W1310" s="2135" t="s">
        <v>1816</v>
      </c>
      <c r="X1310" s="2135" t="s">
        <v>1817</v>
      </c>
      <c r="Y1310" s="2135" t="s">
        <v>1818</v>
      </c>
      <c r="Z1310" s="2135" t="s">
        <v>1819</v>
      </c>
      <c r="AA1310" s="2107" t="s">
        <v>1820</v>
      </c>
      <c r="AB1310" s="2112" t="s">
        <v>1821</v>
      </c>
      <c r="AC1310" s="2112" t="s">
        <v>1822</v>
      </c>
      <c r="AD1310" s="2108" t="s">
        <v>1823</v>
      </c>
    </row>
    <row r="1311">
      <c r="A1311" s="2098" t="s">
        <v>2009</v>
      </c>
      <c r="B1311" s="2100" t="s">
        <v>1829</v>
      </c>
      <c r="C1311" s="2100" t="s">
        <v>1826</v>
      </c>
      <c r="D1311" s="2137">
        <v>2027.29</v>
      </c>
      <c r="E1311" s="2138">
        <v>1</v>
      </c>
      <c r="F1311" s="2139">
        <f t="shared" ref="F1311:F1314" si="1298">E1311*2000</f>
      </c>
      <c r="G1311" s="2140">
        <f t="shared" ref="G1311:G1316" si="1058">F1311/D1311</f>
      </c>
      <c r="H1311" s="2140">
        <f t="shared" ref="H1311:H1316" si="151">D1311/E1311</f>
      </c>
      <c r="I1311" s="2140">
        <f t="shared" ref="I1311:I1316" si="507">F1311/E1311</f>
      </c>
      <c r="J1311" s="2140">
        <f t="shared" ref="J1311:J1316" si="1916">D1311/T1311</f>
      </c>
      <c r="K1311" s="2141">
        <f t="shared" ref="K1311:K1316" si="2107">O1311/S1311*1</f>
      </c>
      <c r="L1311" s="2142">
        <f t="shared" ref="L1311:L1316" si="1476">T1311/S1311</f>
      </c>
      <c r="M1311" s="2141">
        <f t="shared" ref="M1311:M1316" si="1654">V1311/S1311</f>
      </c>
      <c r="N1311" s="2141">
        <f t="shared" ref="N1311:N1316" si="879">W1311/V1311</f>
      </c>
      <c r="O1311" s="2143">
        <f t="shared" ref="O1311:O1316" si="1236">U1311/P1311</f>
      </c>
      <c r="P1311" s="2144">
        <v>0.0055</v>
      </c>
      <c r="Q1311" s="2145">
        <v>29</v>
      </c>
      <c r="R1311" s="2140">
        <f t="shared" ref="R1311:R1315" si="329">(D1311/S1311)*1000</f>
      </c>
      <c r="S1311" s="2143">
        <v>23848</v>
      </c>
      <c r="T1311" s="2143">
        <v>492</v>
      </c>
      <c r="U1311" s="2143">
        <v>59</v>
      </c>
      <c r="V1311" s="2143">
        <v>526</v>
      </c>
      <c r="W1311" s="2143">
        <v>26</v>
      </c>
      <c r="X1311" s="2143">
        <v>0</v>
      </c>
      <c r="Y1311" s="2143">
        <v>2</v>
      </c>
      <c r="Z1311" s="2145">
        <v>13</v>
      </c>
      <c r="AA1311" s="2146">
        <f t="shared" ref="AA1311:AA1315" si="685">AD1311*1000/D1311</f>
      </c>
      <c r="AB1311" s="2094" t="s">
        <v>1935</v>
      </c>
      <c r="AC1311" s="2094" t="s">
        <v>1951</v>
      </c>
      <c r="AD1311" s="2093">
        <v>9</v>
      </c>
    </row>
    <row r="1312">
      <c r="A1312" s="2098"/>
      <c r="B1312" s="2100" t="s">
        <v>1829</v>
      </c>
      <c r="C1312" s="2136" t="s">
        <v>1828</v>
      </c>
      <c r="D1312" s="2137">
        <v>1763.77</v>
      </c>
      <c r="E1312" s="2138">
        <v>0</v>
      </c>
      <c r="F1312" s="2139">
        <f t="shared" si="1298"/>
      </c>
      <c r="G1312" s="2140">
        <f t="shared" si="1058"/>
      </c>
      <c r="H1312" s="2140">
        <f t="shared" si="151"/>
      </c>
      <c r="I1312" s="2140">
        <f t="shared" si="507"/>
      </c>
      <c r="J1312" s="2140">
        <f t="shared" si="1916"/>
      </c>
      <c r="K1312" s="2141">
        <f t="shared" si="2107"/>
      </c>
      <c r="L1312" s="2141">
        <f t="shared" si="1476"/>
      </c>
      <c r="M1312" s="2147">
        <f t="shared" si="1654"/>
      </c>
      <c r="N1312" s="2147">
        <f t="shared" si="879"/>
      </c>
      <c r="O1312" s="2148">
        <f t="shared" si="1236"/>
      </c>
      <c r="P1312" s="2144">
        <v>0.0067</v>
      </c>
      <c r="Q1312" s="2149">
        <v>31</v>
      </c>
      <c r="R1312" s="2150">
        <f t="shared" si="329"/>
      </c>
      <c r="S1312" s="2148">
        <v>21238</v>
      </c>
      <c r="T1312" s="2148">
        <v>390</v>
      </c>
      <c r="U1312" s="2148">
        <v>49</v>
      </c>
      <c r="V1312" s="2148">
        <v>386</v>
      </c>
      <c r="W1312" s="2148">
        <v>14</v>
      </c>
      <c r="X1312" s="2149">
        <v>2</v>
      </c>
      <c r="Y1312" s="2149">
        <v>0</v>
      </c>
      <c r="Z1312" s="2149">
        <v>23</v>
      </c>
      <c r="AA1312" s="2146">
        <f t="shared" si="685"/>
      </c>
      <c r="AB1312" s="2094" t="s">
        <v>1935</v>
      </c>
      <c r="AC1312" s="2094" t="s">
        <v>1951</v>
      </c>
      <c r="AD1312" s="2093">
        <v>9</v>
      </c>
    </row>
    <row r="1313">
      <c r="A1313" s="2098"/>
      <c r="B1313" s="2100" t="s">
        <v>1829</v>
      </c>
      <c r="C1313" s="2100" t="s">
        <v>1830</v>
      </c>
      <c r="D1313" s="2137">
        <v>1600.69</v>
      </c>
      <c r="E1313" s="2138">
        <v>1</v>
      </c>
      <c r="F1313" s="2139">
        <f t="shared" si="1298"/>
      </c>
      <c r="G1313" s="2140">
        <f t="shared" si="1058"/>
      </c>
      <c r="H1313" s="2140">
        <f t="shared" si="151"/>
      </c>
      <c r="I1313" s="2140">
        <f t="shared" si="507"/>
      </c>
      <c r="J1313" s="2140">
        <f t="shared" si="1916"/>
      </c>
      <c r="K1313" s="2141">
        <f t="shared" si="2107"/>
      </c>
      <c r="L1313" s="2141">
        <f t="shared" si="1476"/>
      </c>
      <c r="M1313" s="2147">
        <f t="shared" si="1654"/>
      </c>
      <c r="N1313" s="2147">
        <f t="shared" si="879"/>
      </c>
      <c r="O1313" s="2148">
        <f t="shared" si="1236"/>
      </c>
      <c r="P1313" s="2144">
        <v>0.0091</v>
      </c>
      <c r="Q1313" s="2149">
        <v>34</v>
      </c>
      <c r="R1313" s="2150">
        <f t="shared" si="329"/>
      </c>
      <c r="S1313" s="2148">
        <v>22686</v>
      </c>
      <c r="T1313" s="2148">
        <v>493</v>
      </c>
      <c r="U1313" s="2148">
        <v>42</v>
      </c>
      <c r="V1313" s="2148">
        <v>466</v>
      </c>
      <c r="W1313" s="2148">
        <v>42</v>
      </c>
      <c r="X1313" s="2149">
        <v>2</v>
      </c>
      <c r="Y1313" s="2149">
        <v>0</v>
      </c>
      <c r="Z1313" s="2149">
        <v>26</v>
      </c>
      <c r="AA1313" s="2146">
        <f t="shared" si="685"/>
      </c>
      <c r="AB1313" s="2094" t="s">
        <v>1935</v>
      </c>
      <c r="AC1313" s="2094" t="s">
        <v>1951</v>
      </c>
      <c r="AD1313" s="2093">
        <v>16</v>
      </c>
    </row>
    <row r="1314">
      <c r="A1314" s="2098"/>
      <c r="B1314" s="2100" t="s">
        <v>1829</v>
      </c>
      <c r="C1314" s="2136" t="s">
        <v>1831</v>
      </c>
      <c r="D1314" s="2137">
        <v>936.63</v>
      </c>
      <c r="E1314" s="2138">
        <v>0</v>
      </c>
      <c r="F1314" s="2139">
        <f t="shared" si="1298"/>
      </c>
      <c r="G1314" s="2140">
        <f t="shared" si="1058"/>
      </c>
      <c r="H1314" s="2140">
        <f t="shared" si="151"/>
      </c>
      <c r="I1314" s="2140">
        <f t="shared" si="507"/>
      </c>
      <c r="J1314" s="2140">
        <f t="shared" si="1916"/>
      </c>
      <c r="K1314" s="2141">
        <f t="shared" si="2107"/>
      </c>
      <c r="L1314" s="2141">
        <f t="shared" si="1476"/>
      </c>
      <c r="M1314" s="2147">
        <f t="shared" si="1654"/>
      </c>
      <c r="N1314" s="2147">
        <f t="shared" si="879"/>
      </c>
      <c r="O1314" s="2148">
        <f t="shared" si="1236"/>
      </c>
      <c r="P1314" s="2144">
        <v>0.0059</v>
      </c>
      <c r="Q1314" s="2149">
        <v>32</v>
      </c>
      <c r="R1314" s="2150">
        <f t="shared" si="329"/>
      </c>
      <c r="S1314" s="2148">
        <v>8851</v>
      </c>
      <c r="T1314" s="2148">
        <v>323</v>
      </c>
      <c r="U1314" s="2148">
        <v>21</v>
      </c>
      <c r="V1314" s="2148">
        <v>347</v>
      </c>
      <c r="W1314" s="2148">
        <v>8</v>
      </c>
      <c r="X1314" s="2149">
        <v>0</v>
      </c>
      <c r="Y1314" s="2149">
        <v>0</v>
      </c>
      <c r="Z1314" s="2149">
        <v>3</v>
      </c>
      <c r="AA1314" s="2146">
        <f t="shared" si="685"/>
      </c>
      <c r="AB1314" s="2094" t="s">
        <v>1935</v>
      </c>
      <c r="AC1314" s="2094" t="s">
        <v>1951</v>
      </c>
      <c r="AD1314" s="2093">
        <v>3</v>
      </c>
    </row>
    <row r="1315">
      <c r="A1315" s="2098"/>
      <c r="B1315" s="2086" t="s">
        <v>1832</v>
      </c>
      <c r="C1315" s="2086"/>
      <c r="D1315" s="2151">
        <f>SUM(D1311:D1314)</f>
      </c>
      <c r="E1315" s="2152">
        <f>SUM(E1311:E1314)</f>
      </c>
      <c r="F1315" s="2152">
        <f>SUM(F1311:F1314)</f>
      </c>
      <c r="G1315" s="2153">
        <f t="shared" si="1058"/>
      </c>
      <c r="H1315" s="2153">
        <f t="shared" si="151"/>
      </c>
      <c r="I1315" s="2153">
        <f t="shared" si="507"/>
      </c>
      <c r="J1315" s="2153">
        <f t="shared" si="1916"/>
      </c>
      <c r="K1315" s="2154">
        <f t="shared" si="2107"/>
      </c>
      <c r="L1315" s="2154">
        <f t="shared" si="1476"/>
      </c>
      <c r="M1315" s="2154">
        <f t="shared" si="1654"/>
      </c>
      <c r="N1315" s="2154">
        <f t="shared" si="879"/>
      </c>
      <c r="O1315" s="2155">
        <f t="shared" si="1236"/>
      </c>
      <c r="P1315" s="2154">
        <f>AVERAGE(P1311:P1314)</f>
      </c>
      <c r="Q1315" s="2151">
        <f>AVERAGE(Q1311:Q1314)</f>
      </c>
      <c r="R1315" s="2153">
        <f t="shared" si="329"/>
      </c>
      <c r="S1315" s="2155">
        <f>SUM(S1311:S1314)</f>
      </c>
      <c r="T1315" s="2155">
        <f>SUM(T1311:T1314)</f>
      </c>
      <c r="U1315" s="2155">
        <f>SUM(U1311:U1314)</f>
      </c>
      <c r="V1315" s="2155">
        <f>SUM(V1311:V1314)</f>
      </c>
      <c r="W1315" s="2155">
        <f>SUM(W1311:W1314)</f>
      </c>
      <c r="X1315" s="2155">
        <f>SUM(X1311:X1314)</f>
      </c>
      <c r="Y1315" s="2155">
        <f>SUM(Y1311:Y1314)</f>
      </c>
      <c r="Z1315" s="2155">
        <f>SUM(Z1311:Z1314)</f>
      </c>
      <c r="AA1315" s="2156">
        <f t="shared" si="685"/>
      </c>
      <c r="AB1315" s="2121"/>
      <c r="AC1315" s="2121"/>
      <c r="AD1315" s="2122">
        <f>SUM(AD1311:AD1314)</f>
      </c>
    </row>
    <row r="1316">
      <c r="A1316" s="2098"/>
      <c r="B1316" s="2095" t="s">
        <v>1833</v>
      </c>
      <c r="C1316" s="2095"/>
      <c r="D1316" s="2051">
        <f>D1315</f>
      </c>
      <c r="E1316" s="2051">
        <f>E1315</f>
      </c>
      <c r="F1316" s="2051">
        <f>F1315</f>
      </c>
      <c r="G1316" s="2046">
        <f t="shared" si="1058"/>
      </c>
      <c r="H1316" s="2046">
        <f t="shared" si="151"/>
      </c>
      <c r="I1316" s="2046">
        <f t="shared" si="507"/>
      </c>
      <c r="J1316" s="2046">
        <f t="shared" si="1916"/>
      </c>
      <c r="K1316" s="2047">
        <f t="shared" si="2107"/>
      </c>
      <c r="L1316" s="2047">
        <f t="shared" si="1476"/>
      </c>
      <c r="M1316" s="2047">
        <f t="shared" si="1654"/>
      </c>
      <c r="N1316" s="2047">
        <f t="shared" si="879"/>
      </c>
      <c r="O1316" s="2048">
        <f t="shared" si="1236"/>
      </c>
      <c r="P1316" s="2157">
        <f>P1315</f>
      </c>
      <c r="Q1316" s="2165">
        <f>Q1315</f>
      </c>
      <c r="R1316" s="2051">
        <f>R1315</f>
      </c>
      <c r="S1316" s="2048">
        <f>S1315</f>
      </c>
      <c r="T1316" s="2048">
        <f>T1315</f>
      </c>
      <c r="U1316" s="2048">
        <f>U1315</f>
      </c>
      <c r="V1316" s="2048">
        <f>V1315</f>
      </c>
      <c r="W1316" s="2048">
        <f>W1315</f>
      </c>
      <c r="X1316" s="2048">
        <f>X1315</f>
      </c>
      <c r="Y1316" s="2048">
        <f>Y1315</f>
      </c>
      <c r="Z1316" s="2048">
        <f>Z1315</f>
      </c>
      <c r="AA1316" s="2048">
        <f>AA1315</f>
      </c>
      <c r="AB1316" s="2126"/>
      <c r="AC1316" s="2126"/>
      <c r="AD1316" s="2104">
        <f>AD1315</f>
      </c>
    </row>
    <row r="1317">
      <c r="A1317" s="2105" t="s">
        <v>1834</v>
      </c>
      <c r="B1317" s="2105" t="s">
        <v>1792</v>
      </c>
      <c r="C1317" s="2105"/>
      <c r="D1317" s="2106" t="s">
        <v>1793</v>
      </c>
      <c r="E1317" s="2106"/>
      <c r="F1317" s="2106"/>
      <c r="G1317" s="2106"/>
      <c r="H1317" s="2106"/>
      <c r="I1317" s="2106"/>
      <c r="J1317" s="2107" t="s">
        <v>1794</v>
      </c>
      <c r="K1317" s="2107"/>
      <c r="L1317" s="2107"/>
      <c r="M1317" s="2107"/>
      <c r="N1317" s="2107"/>
      <c r="O1317" s="2107"/>
      <c r="P1317" s="2107"/>
      <c r="Q1317" s="2107"/>
      <c r="R1317" s="2107"/>
      <c r="S1317" s="2107"/>
      <c r="T1317" s="2107"/>
      <c r="U1317" s="2107"/>
      <c r="V1317" s="2107"/>
      <c r="W1317" s="2107"/>
      <c r="X1317" s="2107"/>
      <c r="Y1317" s="2107"/>
      <c r="Z1317" s="2107"/>
      <c r="AA1317" s="2107"/>
      <c r="AB1317" s="2107"/>
      <c r="AC1317" s="2107"/>
      <c r="AD1317" s="2108"/>
    </row>
    <row r="1318">
      <c r="A1318" s="2105"/>
      <c r="B1318" s="2129" t="s">
        <v>1795</v>
      </c>
      <c r="C1318" s="2129" t="s">
        <v>1796</v>
      </c>
      <c r="D1318" s="2130" t="s">
        <v>1797</v>
      </c>
      <c r="E1318" s="2131" t="s">
        <v>1798</v>
      </c>
      <c r="F1318" s="2130" t="s">
        <v>1799</v>
      </c>
      <c r="G1318" s="2132" t="s">
        <v>1800</v>
      </c>
      <c r="H1318" s="2132" t="s">
        <v>1801</v>
      </c>
      <c r="I1318" s="2132" t="s">
        <v>1802</v>
      </c>
      <c r="J1318" s="2133" t="s">
        <v>1803</v>
      </c>
      <c r="K1318" s="2134" t="s">
        <v>1804</v>
      </c>
      <c r="L1318" s="2134" t="s">
        <v>1805</v>
      </c>
      <c r="M1318" s="2134" t="s">
        <v>1806</v>
      </c>
      <c r="N1318" s="2134" t="s">
        <v>1807</v>
      </c>
      <c r="O1318" s="2135" t="s">
        <v>1808</v>
      </c>
      <c r="P1318" s="2134" t="s">
        <v>1809</v>
      </c>
      <c r="Q1318" s="2135" t="s">
        <v>1810</v>
      </c>
      <c r="R1318" s="2133" t="s">
        <v>1811</v>
      </c>
      <c r="S1318" s="2135" t="s">
        <v>1812</v>
      </c>
      <c r="T1318" s="2135" t="s">
        <v>1813</v>
      </c>
      <c r="U1318" s="2135" t="s">
        <v>1814</v>
      </c>
      <c r="V1318" s="2135" t="s">
        <v>1815</v>
      </c>
      <c r="W1318" s="2135" t="s">
        <v>1816</v>
      </c>
      <c r="X1318" s="2135" t="s">
        <v>1817</v>
      </c>
      <c r="Y1318" s="2135" t="s">
        <v>1818</v>
      </c>
      <c r="Z1318" s="2135" t="s">
        <v>1819</v>
      </c>
      <c r="AA1318" s="2107" t="s">
        <v>1820</v>
      </c>
      <c r="AB1318" s="2112" t="s">
        <v>1821</v>
      </c>
      <c r="AC1318" s="2112" t="s">
        <v>1822</v>
      </c>
      <c r="AD1318" s="2108" t="s">
        <v>1823</v>
      </c>
    </row>
    <row r="1319">
      <c r="A1319" s="2098" t="s">
        <v>2010</v>
      </c>
      <c r="B1319" s="2100" t="s">
        <v>1847</v>
      </c>
      <c r="C1319" s="2136" t="s">
        <v>1828</v>
      </c>
      <c r="D1319" s="2137">
        <v>882.3</v>
      </c>
      <c r="E1319" s="2138">
        <v>0</v>
      </c>
      <c r="F1319" s="2139">
        <f t="shared" ref="F1319:F1321" si="1299">E1319*2000</f>
      </c>
      <c r="G1319" s="2140">
        <f t="shared" ref="G1319:G1323" si="1059">F1319/D1319</f>
      </c>
      <c r="H1319" s="2140">
        <f t="shared" ref="H1319:H1323" si="152">D1319/E1319</f>
      </c>
      <c r="I1319" s="2140">
        <f t="shared" ref="I1319:I1323" si="508">F1319/E1319</f>
      </c>
      <c r="J1319" s="2140">
        <f t="shared" ref="J1319:J1323" si="1917">D1319/T1319</f>
      </c>
      <c r="K1319" s="2141">
        <f t="shared" ref="K1319:K1323" si="2108">O1319/S1319*1</f>
      </c>
      <c r="L1319" s="2141">
        <f t="shared" ref="L1319:L1323" si="1477">T1319/S1319</f>
      </c>
      <c r="M1319" s="2147">
        <f t="shared" ref="M1319:M1323" si="1655">V1319/S1319</f>
      </c>
      <c r="N1319" s="2147">
        <f t="shared" ref="N1319:N1323" si="880">W1319/V1319</f>
      </c>
      <c r="O1319" s="2148">
        <f t="shared" ref="O1319:O1323" si="1237">U1319/P1319</f>
      </c>
      <c r="P1319" s="2144">
        <v>0.0022</v>
      </c>
      <c r="Q1319" s="2149">
        <v>25</v>
      </c>
      <c r="R1319" s="2150">
        <f t="shared" ref="R1319:R1322" si="330">(D1319/S1319)*1000</f>
      </c>
      <c r="S1319" s="2148">
        <v>10006</v>
      </c>
      <c r="T1319" s="2148">
        <v>274</v>
      </c>
      <c r="U1319" s="2148">
        <v>13</v>
      </c>
      <c r="V1319" s="2148">
        <v>299</v>
      </c>
      <c r="W1319" s="2148">
        <v>8</v>
      </c>
      <c r="X1319" s="2149">
        <v>1</v>
      </c>
      <c r="Y1319" s="2149">
        <v>0</v>
      </c>
      <c r="Z1319" s="2149">
        <v>0</v>
      </c>
      <c r="AA1319" s="2146">
        <f t="shared" ref="AA1319:AA1322" si="686">AD1319*1000/D1319</f>
      </c>
      <c r="AB1319" s="2094" t="s">
        <v>1935</v>
      </c>
      <c r="AC1319" s="2094" t="s">
        <v>1951</v>
      </c>
      <c r="AD1319" s="2093">
        <v>3</v>
      </c>
    </row>
    <row r="1320">
      <c r="A1320" s="2098"/>
      <c r="B1320" s="2100" t="s">
        <v>1847</v>
      </c>
      <c r="C1320" s="2100" t="s">
        <v>1830</v>
      </c>
      <c r="D1320" s="2137">
        <v>1358.45</v>
      </c>
      <c r="E1320" s="2138">
        <v>2</v>
      </c>
      <c r="F1320" s="2139">
        <f t="shared" si="1299"/>
      </c>
      <c r="G1320" s="2140">
        <f t="shared" si="1059"/>
      </c>
      <c r="H1320" s="2140">
        <f t="shared" si="152"/>
      </c>
      <c r="I1320" s="2140">
        <f t="shared" si="508"/>
      </c>
      <c r="J1320" s="2140">
        <f t="shared" si="1917"/>
      </c>
      <c r="K1320" s="2141">
        <f t="shared" si="2108"/>
      </c>
      <c r="L1320" s="2141">
        <f t="shared" si="1477"/>
      </c>
      <c r="M1320" s="2147">
        <f t="shared" si="1655"/>
      </c>
      <c r="N1320" s="2147">
        <f t="shared" si="880"/>
      </c>
      <c r="O1320" s="2148">
        <f t="shared" si="1237"/>
      </c>
      <c r="P1320" s="2144">
        <v>0.0066</v>
      </c>
      <c r="Q1320" s="2149">
        <v>36</v>
      </c>
      <c r="R1320" s="2150">
        <f t="shared" si="330"/>
      </c>
      <c r="S1320" s="2148">
        <v>9976</v>
      </c>
      <c r="T1320" s="2148">
        <v>275</v>
      </c>
      <c r="U1320" s="2148">
        <v>31</v>
      </c>
      <c r="V1320" s="2148">
        <v>316</v>
      </c>
      <c r="W1320" s="2148">
        <v>33</v>
      </c>
      <c r="X1320" s="2149">
        <v>3</v>
      </c>
      <c r="Y1320" s="2149">
        <v>1</v>
      </c>
      <c r="Z1320" s="2149">
        <v>2</v>
      </c>
      <c r="AA1320" s="2146">
        <f t="shared" si="686"/>
      </c>
      <c r="AB1320" s="2094" t="s">
        <v>1935</v>
      </c>
      <c r="AC1320" s="2094" t="s">
        <v>1951</v>
      </c>
      <c r="AD1320" s="2093">
        <v>11</v>
      </c>
    </row>
    <row r="1321">
      <c r="A1321" s="2098"/>
      <c r="B1321" s="2100" t="s">
        <v>1847</v>
      </c>
      <c r="C1321" s="2136" t="s">
        <v>1831</v>
      </c>
      <c r="D1321" s="2137">
        <v>1488.6200000000001</v>
      </c>
      <c r="E1321" s="2138">
        <v>2</v>
      </c>
      <c r="F1321" s="2139">
        <f t="shared" si="1299"/>
      </c>
      <c r="G1321" s="2140">
        <f t="shared" si="1059"/>
      </c>
      <c r="H1321" s="2140">
        <f t="shared" si="152"/>
      </c>
      <c r="I1321" s="2140">
        <f t="shared" si="508"/>
      </c>
      <c r="J1321" s="2140">
        <f t="shared" si="1917"/>
      </c>
      <c r="K1321" s="2141">
        <f t="shared" si="2108"/>
      </c>
      <c r="L1321" s="2141">
        <f t="shared" si="1477"/>
      </c>
      <c r="M1321" s="2147">
        <f t="shared" si="1655"/>
      </c>
      <c r="N1321" s="2147">
        <f t="shared" si="880"/>
      </c>
      <c r="O1321" s="2148">
        <f t="shared" si="1237"/>
      </c>
      <c r="P1321" s="2144">
        <v>0.0127</v>
      </c>
      <c r="Q1321" s="2149">
        <v>38</v>
      </c>
      <c r="R1321" s="2150">
        <f t="shared" si="330"/>
      </c>
      <c r="S1321" s="2148">
        <v>15078</v>
      </c>
      <c r="T1321" s="2148">
        <v>331</v>
      </c>
      <c r="U1321" s="2148">
        <v>43</v>
      </c>
      <c r="V1321" s="2148">
        <v>358</v>
      </c>
      <c r="W1321" s="2148">
        <v>26</v>
      </c>
      <c r="X1321" s="2149">
        <v>8</v>
      </c>
      <c r="Y1321" s="2149">
        <v>0</v>
      </c>
      <c r="Z1321" s="2149">
        <v>17</v>
      </c>
      <c r="AA1321" s="2146">
        <f t="shared" si="686"/>
      </c>
      <c r="AB1321" s="2094" t="s">
        <v>1935</v>
      </c>
      <c r="AC1321" s="2094" t="s">
        <v>1951</v>
      </c>
      <c r="AD1321" s="2093">
        <v>6</v>
      </c>
    </row>
    <row r="1322">
      <c r="A1322" s="2098"/>
      <c r="B1322" s="2086" t="s">
        <v>1832</v>
      </c>
      <c r="C1322" s="2086"/>
      <c r="D1322" s="2151">
        <f>SUM(D1319:D1321)</f>
      </c>
      <c r="E1322" s="2152">
        <f>SUM(E1319:E1321)</f>
      </c>
      <c r="F1322" s="2152">
        <f>SUM(F1319:F1321)</f>
      </c>
      <c r="G1322" s="2153">
        <f t="shared" si="1059"/>
      </c>
      <c r="H1322" s="2153">
        <f t="shared" si="152"/>
      </c>
      <c r="I1322" s="2153">
        <f t="shared" si="508"/>
      </c>
      <c r="J1322" s="2153">
        <f t="shared" si="1917"/>
      </c>
      <c r="K1322" s="2154">
        <f t="shared" si="2108"/>
      </c>
      <c r="L1322" s="2154">
        <f t="shared" si="1477"/>
      </c>
      <c r="M1322" s="2154">
        <f t="shared" si="1655"/>
      </c>
      <c r="N1322" s="2154">
        <f t="shared" si="880"/>
      </c>
      <c r="O1322" s="2155">
        <f t="shared" si="1237"/>
      </c>
      <c r="P1322" s="2154">
        <f>AVERAGE(P1319:P1321)</f>
      </c>
      <c r="Q1322" s="2151">
        <f>AVERAGE(Q1319:Q1321)</f>
      </c>
      <c r="R1322" s="2153">
        <f t="shared" si="330"/>
      </c>
      <c r="S1322" s="2155">
        <f>SUM(S1319:S1321)</f>
      </c>
      <c r="T1322" s="2155">
        <f>SUM(T1319:T1321)</f>
      </c>
      <c r="U1322" s="2155">
        <f>SUM(U1319:U1321)</f>
      </c>
      <c r="V1322" s="2155">
        <f>SUM(V1319:V1321)</f>
      </c>
      <c r="W1322" s="2155">
        <f>SUM(W1319:W1321)</f>
      </c>
      <c r="X1322" s="2155">
        <f>SUM(X1319:X1321)</f>
      </c>
      <c r="Y1322" s="2155">
        <f>SUM(Y1319:Y1321)</f>
      </c>
      <c r="Z1322" s="2155">
        <f>SUM(Z1319:Z1321)</f>
      </c>
      <c r="AA1322" s="2156">
        <f t="shared" si="686"/>
      </c>
      <c r="AB1322" s="2121"/>
      <c r="AC1322" s="2121"/>
      <c r="AD1322" s="2122">
        <f>SUM(AD1319:AD1321)</f>
      </c>
    </row>
    <row r="1323">
      <c r="A1323" s="2098"/>
      <c r="B1323" s="2095" t="s">
        <v>1833</v>
      </c>
      <c r="C1323" s="2095"/>
      <c r="D1323" s="2051">
        <f>D1322</f>
      </c>
      <c r="E1323" s="2051">
        <f>E1322</f>
      </c>
      <c r="F1323" s="2051">
        <f>F1322</f>
      </c>
      <c r="G1323" s="2046">
        <f t="shared" si="1059"/>
      </c>
      <c r="H1323" s="2046">
        <f t="shared" si="152"/>
      </c>
      <c r="I1323" s="2046">
        <f t="shared" si="508"/>
      </c>
      <c r="J1323" s="2046">
        <f t="shared" si="1917"/>
      </c>
      <c r="K1323" s="2047">
        <f t="shared" si="2108"/>
      </c>
      <c r="L1323" s="2047">
        <f t="shared" si="1477"/>
      </c>
      <c r="M1323" s="2047">
        <f t="shared" si="1655"/>
      </c>
      <c r="N1323" s="2047">
        <f t="shared" si="880"/>
      </c>
      <c r="O1323" s="2048">
        <f t="shared" si="1237"/>
      </c>
      <c r="P1323" s="2157">
        <f>P1322</f>
      </c>
      <c r="Q1323" s="2165">
        <f>Q1322</f>
      </c>
      <c r="R1323" s="2051">
        <f>R1322</f>
      </c>
      <c r="S1323" s="2048">
        <f>S1322</f>
      </c>
      <c r="T1323" s="2048">
        <f>T1322</f>
      </c>
      <c r="U1323" s="2048">
        <f>U1322</f>
      </c>
      <c r="V1323" s="2048">
        <f>V1322</f>
      </c>
      <c r="W1323" s="2048">
        <f>W1322</f>
      </c>
      <c r="X1323" s="2048">
        <f>X1322</f>
      </c>
      <c r="Y1323" s="2048">
        <f>Y1322</f>
      </c>
      <c r="Z1323" s="2048">
        <f>Z1322</f>
      </c>
      <c r="AA1323" s="2048">
        <f>AA1322</f>
      </c>
      <c r="AB1323" s="2126"/>
      <c r="AC1323" s="2126"/>
      <c r="AD1323" s="2104">
        <f>AD1322</f>
      </c>
    </row>
    <row r="1324">
      <c r="A1324" s="2105" t="s">
        <v>1834</v>
      </c>
      <c r="B1324" s="2105" t="s">
        <v>1792</v>
      </c>
      <c r="C1324" s="2105"/>
      <c r="D1324" s="2106" t="s">
        <v>1793</v>
      </c>
      <c r="E1324" s="2106"/>
      <c r="F1324" s="2106"/>
      <c r="G1324" s="2106"/>
      <c r="H1324" s="2106"/>
      <c r="I1324" s="2106"/>
      <c r="J1324" s="2107" t="s">
        <v>1794</v>
      </c>
      <c r="K1324" s="2107"/>
      <c r="L1324" s="2107"/>
      <c r="M1324" s="2107"/>
      <c r="N1324" s="2107"/>
      <c r="O1324" s="2107"/>
      <c r="P1324" s="2107"/>
      <c r="Q1324" s="2107"/>
      <c r="R1324" s="2107"/>
      <c r="S1324" s="2107"/>
      <c r="T1324" s="2107"/>
      <c r="U1324" s="2107"/>
      <c r="V1324" s="2107"/>
      <c r="W1324" s="2107"/>
      <c r="X1324" s="2107"/>
      <c r="Y1324" s="2107"/>
      <c r="Z1324" s="2107"/>
      <c r="AA1324" s="2107"/>
      <c r="AB1324" s="2107"/>
      <c r="AC1324" s="2107"/>
      <c r="AD1324" s="2108"/>
    </row>
    <row r="1325">
      <c r="A1325" s="2105"/>
      <c r="B1325" s="2129" t="s">
        <v>1795</v>
      </c>
      <c r="C1325" s="2129" t="s">
        <v>1796</v>
      </c>
      <c r="D1325" s="2130" t="s">
        <v>1797</v>
      </c>
      <c r="E1325" s="2131" t="s">
        <v>1798</v>
      </c>
      <c r="F1325" s="2130" t="s">
        <v>1799</v>
      </c>
      <c r="G1325" s="2132" t="s">
        <v>1800</v>
      </c>
      <c r="H1325" s="2132" t="s">
        <v>1801</v>
      </c>
      <c r="I1325" s="2132" t="s">
        <v>1802</v>
      </c>
      <c r="J1325" s="2133" t="s">
        <v>1803</v>
      </c>
      <c r="K1325" s="2134" t="s">
        <v>1804</v>
      </c>
      <c r="L1325" s="2134" t="s">
        <v>1805</v>
      </c>
      <c r="M1325" s="2134" t="s">
        <v>1806</v>
      </c>
      <c r="N1325" s="2134" t="s">
        <v>1807</v>
      </c>
      <c r="O1325" s="2135" t="s">
        <v>1808</v>
      </c>
      <c r="P1325" s="2134" t="s">
        <v>1809</v>
      </c>
      <c r="Q1325" s="2135" t="s">
        <v>1810</v>
      </c>
      <c r="R1325" s="2133" t="s">
        <v>1811</v>
      </c>
      <c r="S1325" s="2135" t="s">
        <v>1812</v>
      </c>
      <c r="T1325" s="2135" t="s">
        <v>1813</v>
      </c>
      <c r="U1325" s="2135" t="s">
        <v>1814</v>
      </c>
      <c r="V1325" s="2135" t="s">
        <v>1815</v>
      </c>
      <c r="W1325" s="2135" t="s">
        <v>1816</v>
      </c>
      <c r="X1325" s="2135" t="s">
        <v>1817</v>
      </c>
      <c r="Y1325" s="2135" t="s">
        <v>1818</v>
      </c>
      <c r="Z1325" s="2135" t="s">
        <v>1819</v>
      </c>
      <c r="AA1325" s="2107" t="s">
        <v>1820</v>
      </c>
      <c r="AB1325" s="2112" t="s">
        <v>1821</v>
      </c>
      <c r="AC1325" s="2112" t="s">
        <v>1822</v>
      </c>
      <c r="AD1325" s="2108" t="s">
        <v>1823</v>
      </c>
    </row>
    <row r="1326">
      <c r="A1326" s="2098" t="s">
        <v>2011</v>
      </c>
      <c r="B1326" s="2100" t="s">
        <v>1829</v>
      </c>
      <c r="C1326" s="2136" t="s">
        <v>1828</v>
      </c>
      <c r="D1326" s="2137">
        <v>1894.61</v>
      </c>
      <c r="E1326" s="2138">
        <v>1</v>
      </c>
      <c r="F1326" s="2139">
        <f t="shared" ref="F1326:F1328" si="1300">E1326*2000</f>
      </c>
      <c r="G1326" s="2140">
        <f t="shared" ref="G1326:G1330" si="1060">F1326/D1326</f>
      </c>
      <c r="H1326" s="2140">
        <f t="shared" ref="H1326:H1330" si="153">D1326/E1326</f>
      </c>
      <c r="I1326" s="2140">
        <f t="shared" ref="I1326:I1330" si="509">F1326/E1326</f>
      </c>
      <c r="J1326" s="2140">
        <f t="shared" ref="J1326:J1330" si="1918">D1326/T1326</f>
      </c>
      <c r="K1326" s="2141">
        <f t="shared" ref="K1326:K1330" si="2109">O1326/S1326*1</f>
      </c>
      <c r="L1326" s="2141">
        <f t="shared" ref="L1326:L1330" si="1478">T1326/S1326</f>
      </c>
      <c r="M1326" s="2147">
        <f t="shared" ref="M1326:M1330" si="1656">V1326/S1326</f>
      </c>
      <c r="N1326" s="2147">
        <f t="shared" ref="N1326:N1330" si="881">W1326/V1326</f>
      </c>
      <c r="O1326" s="2148">
        <f t="shared" ref="O1326:O1330" si="1238">U1326/P1326</f>
      </c>
      <c r="P1326" s="2144">
        <v>0.0057</v>
      </c>
      <c r="Q1326" s="2149">
        <v>25</v>
      </c>
      <c r="R1326" s="2150">
        <f t="shared" ref="R1326:R1329" si="331">(D1326/S1326)*1000</f>
      </c>
      <c r="S1326" s="2148">
        <v>27554</v>
      </c>
      <c r="T1326" s="2148">
        <v>508</v>
      </c>
      <c r="U1326" s="2148">
        <v>54</v>
      </c>
      <c r="V1326" s="2148">
        <v>550</v>
      </c>
      <c r="W1326" s="2148">
        <v>15</v>
      </c>
      <c r="X1326" s="2149">
        <v>1</v>
      </c>
      <c r="Y1326" s="2149">
        <v>0</v>
      </c>
      <c r="Z1326" s="2149">
        <v>26</v>
      </c>
      <c r="AA1326" s="2146">
        <f t="shared" ref="AA1326:AA1329" si="687">AD1326*1000/D1326</f>
      </c>
      <c r="AB1326" s="2094" t="s">
        <v>1935</v>
      </c>
      <c r="AC1326" s="2094" t="s">
        <v>1951</v>
      </c>
      <c r="AD1326" s="2093">
        <v>7</v>
      </c>
    </row>
    <row r="1327">
      <c r="A1327" s="2098"/>
      <c r="B1327" s="2100" t="s">
        <v>1829</v>
      </c>
      <c r="C1327" s="2100" t="s">
        <v>1830</v>
      </c>
      <c r="D1327" s="2137">
        <v>1652.06</v>
      </c>
      <c r="E1327" s="2138">
        <v>0</v>
      </c>
      <c r="F1327" s="2139">
        <f t="shared" si="1300"/>
      </c>
      <c r="G1327" s="2140">
        <f t="shared" si="1060"/>
      </c>
      <c r="H1327" s="2140">
        <f t="shared" si="153"/>
      </c>
      <c r="I1327" s="2140">
        <f t="shared" si="509"/>
      </c>
      <c r="J1327" s="2140">
        <f t="shared" si="1918"/>
      </c>
      <c r="K1327" s="2141">
        <f t="shared" si="2109"/>
      </c>
      <c r="L1327" s="2141">
        <f t="shared" si="1478"/>
      </c>
      <c r="M1327" s="2147">
        <f t="shared" si="1656"/>
      </c>
      <c r="N1327" s="2147">
        <f t="shared" si="881"/>
      </c>
      <c r="O1327" s="2148">
        <f t="shared" si="1238"/>
      </c>
      <c r="P1327" s="2144">
        <v>0.0085</v>
      </c>
      <c r="Q1327" s="2149">
        <v>26</v>
      </c>
      <c r="R1327" s="2150">
        <f t="shared" si="331"/>
      </c>
      <c r="S1327" s="2148">
        <v>23576</v>
      </c>
      <c r="T1327" s="2148">
        <v>410</v>
      </c>
      <c r="U1327" s="2148">
        <v>52</v>
      </c>
      <c r="V1327" s="2148">
        <v>422</v>
      </c>
      <c r="W1327" s="2148">
        <v>34</v>
      </c>
      <c r="X1327" s="2149">
        <v>0</v>
      </c>
      <c r="Y1327" s="2149">
        <v>0</v>
      </c>
      <c r="Z1327" s="2149">
        <v>32</v>
      </c>
      <c r="AA1327" s="2146">
        <f t="shared" si="687"/>
      </c>
      <c r="AB1327" s="2094" t="s">
        <v>1935</v>
      </c>
      <c r="AC1327" s="2094" t="s">
        <v>1951</v>
      </c>
      <c r="AD1327" s="2093">
        <v>11</v>
      </c>
    </row>
    <row r="1328">
      <c r="A1328" s="2098"/>
      <c r="B1328" s="2100" t="s">
        <v>1829</v>
      </c>
      <c r="C1328" s="2136" t="s">
        <v>1831</v>
      </c>
      <c r="D1328" s="2137">
        <v>1032.3</v>
      </c>
      <c r="E1328" s="2138">
        <v>1</v>
      </c>
      <c r="F1328" s="2139">
        <f t="shared" si="1300"/>
      </c>
      <c r="G1328" s="2140">
        <f t="shared" si="1060"/>
      </c>
      <c r="H1328" s="2140">
        <f t="shared" si="153"/>
      </c>
      <c r="I1328" s="2140">
        <f t="shared" si="509"/>
      </c>
      <c r="J1328" s="2140">
        <f t="shared" si="1918"/>
      </c>
      <c r="K1328" s="2141">
        <f t="shared" si="2109"/>
      </c>
      <c r="L1328" s="2141">
        <f t="shared" si="1478"/>
      </c>
      <c r="M1328" s="2147">
        <f t="shared" si="1656"/>
      </c>
      <c r="N1328" s="2147">
        <f t="shared" si="881"/>
      </c>
      <c r="O1328" s="2148">
        <f t="shared" si="1238"/>
      </c>
      <c r="P1328" s="2144">
        <v>0.0122</v>
      </c>
      <c r="Q1328" s="2149">
        <v>32</v>
      </c>
      <c r="R1328" s="2150">
        <f t="shared" si="331"/>
      </c>
      <c r="S1328" s="2148">
        <v>12649</v>
      </c>
      <c r="T1328" s="2148">
        <v>166</v>
      </c>
      <c r="U1328" s="2148">
        <v>33</v>
      </c>
      <c r="V1328" s="2148">
        <v>156</v>
      </c>
      <c r="W1328" s="2148">
        <v>39</v>
      </c>
      <c r="X1328" s="2149">
        <v>0</v>
      </c>
      <c r="Y1328" s="2149">
        <v>0</v>
      </c>
      <c r="Z1328" s="2149">
        <v>23</v>
      </c>
      <c r="AA1328" s="2146">
        <f t="shared" si="687"/>
      </c>
      <c r="AB1328" s="2094" t="s">
        <v>1935</v>
      </c>
      <c r="AC1328" s="2094" t="s">
        <v>1951</v>
      </c>
      <c r="AD1328" s="2093">
        <v>9</v>
      </c>
    </row>
    <row r="1329">
      <c r="A1329" s="2098"/>
      <c r="B1329" s="2086" t="s">
        <v>1832</v>
      </c>
      <c r="C1329" s="2086"/>
      <c r="D1329" s="2151">
        <f>SUM(D1326:D1328)</f>
      </c>
      <c r="E1329" s="2152">
        <f>SUM(E1326:E1328)</f>
      </c>
      <c r="F1329" s="2152">
        <f>SUM(F1326:F1328)</f>
      </c>
      <c r="G1329" s="2153">
        <f t="shared" si="1060"/>
      </c>
      <c r="H1329" s="2153">
        <f t="shared" si="153"/>
      </c>
      <c r="I1329" s="2153">
        <f t="shared" si="509"/>
      </c>
      <c r="J1329" s="2153">
        <f t="shared" si="1918"/>
      </c>
      <c r="K1329" s="2154">
        <f t="shared" si="2109"/>
      </c>
      <c r="L1329" s="2154">
        <f t="shared" si="1478"/>
      </c>
      <c r="M1329" s="2154">
        <f t="shared" si="1656"/>
      </c>
      <c r="N1329" s="2154">
        <f t="shared" si="881"/>
      </c>
      <c r="O1329" s="2155">
        <f t="shared" si="1238"/>
      </c>
      <c r="P1329" s="2154">
        <f>AVERAGE(P1326:P1328)</f>
      </c>
      <c r="Q1329" s="2151">
        <f>AVERAGE(Q1326:Q1328)</f>
      </c>
      <c r="R1329" s="2153">
        <f t="shared" si="331"/>
      </c>
      <c r="S1329" s="2155">
        <f>SUM(S1326:S1328)</f>
      </c>
      <c r="T1329" s="2155">
        <f>SUM(T1326:T1328)</f>
      </c>
      <c r="U1329" s="2155">
        <f>SUM(U1326:U1328)</f>
      </c>
      <c r="V1329" s="2155">
        <f>SUM(V1326:V1328)</f>
      </c>
      <c r="W1329" s="2155">
        <f>SUM(W1326:W1328)</f>
      </c>
      <c r="X1329" s="2155">
        <f>SUM(X1326:X1328)</f>
      </c>
      <c r="Y1329" s="2155">
        <f>SUM(Y1326:Y1328)</f>
      </c>
      <c r="Z1329" s="2155">
        <f>SUM(Z1326:Z1328)</f>
      </c>
      <c r="AA1329" s="2156">
        <f t="shared" si="687"/>
      </c>
      <c r="AB1329" s="2121"/>
      <c r="AC1329" s="2121"/>
      <c r="AD1329" s="2122">
        <f>SUM(AD1326:AD1328)</f>
      </c>
    </row>
    <row r="1330">
      <c r="A1330" s="2098"/>
      <c r="B1330" s="2095" t="s">
        <v>1833</v>
      </c>
      <c r="C1330" s="2095"/>
      <c r="D1330" s="2051">
        <f>D1329</f>
      </c>
      <c r="E1330" s="2051">
        <f>E1329</f>
      </c>
      <c r="F1330" s="2051">
        <f>F1329</f>
      </c>
      <c r="G1330" s="2046">
        <f t="shared" si="1060"/>
      </c>
      <c r="H1330" s="2046">
        <f t="shared" si="153"/>
      </c>
      <c r="I1330" s="2046">
        <f t="shared" si="509"/>
      </c>
      <c r="J1330" s="2046">
        <f t="shared" si="1918"/>
      </c>
      <c r="K1330" s="2047">
        <f t="shared" si="2109"/>
      </c>
      <c r="L1330" s="2047">
        <f t="shared" si="1478"/>
      </c>
      <c r="M1330" s="2047">
        <f t="shared" si="1656"/>
      </c>
      <c r="N1330" s="2047">
        <f t="shared" si="881"/>
      </c>
      <c r="O1330" s="2048">
        <f t="shared" si="1238"/>
      </c>
      <c r="P1330" s="2157">
        <f>P1329</f>
      </c>
      <c r="Q1330" s="2165">
        <f>Q1329</f>
      </c>
      <c r="R1330" s="2051">
        <f>R1329</f>
      </c>
      <c r="S1330" s="2048">
        <f>S1329</f>
      </c>
      <c r="T1330" s="2048">
        <f>T1329</f>
      </c>
      <c r="U1330" s="2048">
        <f>U1329</f>
      </c>
      <c r="V1330" s="2048">
        <f>V1329</f>
      </c>
      <c r="W1330" s="2048">
        <f>W1329</f>
      </c>
      <c r="X1330" s="2048">
        <f>X1329</f>
      </c>
      <c r="Y1330" s="2048">
        <f>Y1329</f>
      </c>
      <c r="Z1330" s="2048">
        <f>Z1329</f>
      </c>
      <c r="AA1330" s="2048">
        <f>AA1329</f>
      </c>
      <c r="AB1330" s="2126"/>
      <c r="AC1330" s="2126"/>
      <c r="AD1330" s="2104">
        <f>AD1329</f>
      </c>
    </row>
    <row r="1331">
      <c r="A1331" s="2105" t="s">
        <v>1834</v>
      </c>
      <c r="B1331" s="2105" t="s">
        <v>1792</v>
      </c>
      <c r="C1331" s="2105"/>
      <c r="D1331" s="2106" t="s">
        <v>1793</v>
      </c>
      <c r="E1331" s="2106"/>
      <c r="F1331" s="2106"/>
      <c r="G1331" s="2106"/>
      <c r="H1331" s="2106"/>
      <c r="I1331" s="2106"/>
      <c r="J1331" s="2107" t="s">
        <v>1794</v>
      </c>
      <c r="K1331" s="2107"/>
      <c r="L1331" s="2107"/>
      <c r="M1331" s="2107"/>
      <c r="N1331" s="2107"/>
      <c r="O1331" s="2107"/>
      <c r="P1331" s="2107"/>
      <c r="Q1331" s="2107"/>
      <c r="R1331" s="2107"/>
      <c r="S1331" s="2107"/>
      <c r="T1331" s="2107"/>
      <c r="U1331" s="2107"/>
      <c r="V1331" s="2107"/>
      <c r="W1331" s="2107"/>
      <c r="X1331" s="2107"/>
      <c r="Y1331" s="2107"/>
      <c r="Z1331" s="2107"/>
      <c r="AA1331" s="2107"/>
      <c r="AB1331" s="2107"/>
      <c r="AC1331" s="2107"/>
      <c r="AD1331" s="2108"/>
    </row>
    <row r="1332">
      <c r="A1332" s="2105"/>
      <c r="B1332" s="2129" t="s">
        <v>1795</v>
      </c>
      <c r="C1332" s="2129" t="s">
        <v>1796</v>
      </c>
      <c r="D1332" s="2130" t="s">
        <v>1797</v>
      </c>
      <c r="E1332" s="2131" t="s">
        <v>1798</v>
      </c>
      <c r="F1332" s="2130" t="s">
        <v>1799</v>
      </c>
      <c r="G1332" s="2132" t="s">
        <v>1800</v>
      </c>
      <c r="H1332" s="2132" t="s">
        <v>1801</v>
      </c>
      <c r="I1332" s="2132" t="s">
        <v>1802</v>
      </c>
      <c r="J1332" s="2133" t="s">
        <v>1803</v>
      </c>
      <c r="K1332" s="2134" t="s">
        <v>1804</v>
      </c>
      <c r="L1332" s="2134" t="s">
        <v>1805</v>
      </c>
      <c r="M1332" s="2134" t="s">
        <v>1806</v>
      </c>
      <c r="N1332" s="2134" t="s">
        <v>1807</v>
      </c>
      <c r="O1332" s="2135" t="s">
        <v>1808</v>
      </c>
      <c r="P1332" s="2134" t="s">
        <v>1809</v>
      </c>
      <c r="Q1332" s="2135" t="s">
        <v>1810</v>
      </c>
      <c r="R1332" s="2133" t="s">
        <v>1811</v>
      </c>
      <c r="S1332" s="2135" t="s">
        <v>1812</v>
      </c>
      <c r="T1332" s="2135" t="s">
        <v>1813</v>
      </c>
      <c r="U1332" s="2135" t="s">
        <v>1814</v>
      </c>
      <c r="V1332" s="2135" t="s">
        <v>1815</v>
      </c>
      <c r="W1332" s="2135" t="s">
        <v>1816</v>
      </c>
      <c r="X1332" s="2135" t="s">
        <v>1817</v>
      </c>
      <c r="Y1332" s="2135" t="s">
        <v>1818</v>
      </c>
      <c r="Z1332" s="2135" t="s">
        <v>1819</v>
      </c>
      <c r="AA1332" s="2107" t="s">
        <v>1820</v>
      </c>
      <c r="AB1332" s="2112" t="s">
        <v>1821</v>
      </c>
      <c r="AC1332" s="2112" t="s">
        <v>1822</v>
      </c>
      <c r="AD1332" s="2108" t="s">
        <v>1823</v>
      </c>
    </row>
    <row r="1333">
      <c r="A1333" s="2098" t="s">
        <v>2012</v>
      </c>
      <c r="B1333" s="2100" t="s">
        <v>1837</v>
      </c>
      <c r="C1333" s="2100" t="s">
        <v>1826</v>
      </c>
      <c r="D1333" s="2137">
        <v>1945.25</v>
      </c>
      <c r="E1333" s="2138">
        <v>1</v>
      </c>
      <c r="F1333" s="2139">
        <f t="shared" ref="F1333:F1336" si="1301">E1333*2000</f>
      </c>
      <c r="G1333" s="2140">
        <f t="shared" ref="G1333:G1338" si="1061">F1333/D1333</f>
      </c>
      <c r="H1333" s="2140">
        <f t="shared" ref="H1333:H1338" si="154">D1333/E1333</f>
      </c>
      <c r="I1333" s="2140">
        <f t="shared" ref="I1333:I1338" si="510">F1333/E1333</f>
      </c>
      <c r="J1333" s="2140">
        <f t="shared" ref="J1333:J1338" si="1919">D1333/T1333</f>
      </c>
      <c r="K1333" s="2141">
        <f t="shared" ref="K1333:K1338" si="2110">O1333/S1333*1</f>
      </c>
      <c r="L1333" s="2142">
        <f t="shared" ref="L1333:L1338" si="1479">T1333/S1333</f>
      </c>
      <c r="M1333" s="2141">
        <f t="shared" ref="M1333:M1338" si="1657">V1333/S1333</f>
      </c>
      <c r="N1333" s="2141">
        <f t="shared" ref="N1333:N1338" si="882">W1333/V1333</f>
      </c>
      <c r="O1333" s="2143">
        <f t="shared" ref="O1333:O1338" si="1239">U1333/P1333</f>
      </c>
      <c r="P1333" s="2144">
        <v>0.0052</v>
      </c>
      <c r="Q1333" s="2145">
        <v>39</v>
      </c>
      <c r="R1333" s="2140">
        <f t="shared" ref="R1333:R1337" si="332">(D1333/S1333)*1000</f>
      </c>
      <c r="S1333" s="2143">
        <v>31867</v>
      </c>
      <c r="T1333" s="2143">
        <v>449</v>
      </c>
      <c r="U1333" s="2143">
        <v>53</v>
      </c>
      <c r="V1333" s="2143">
        <v>443</v>
      </c>
      <c r="W1333" s="2143">
        <v>15</v>
      </c>
      <c r="X1333" s="2143">
        <v>3</v>
      </c>
      <c r="Y1333" s="2143">
        <v>3</v>
      </c>
      <c r="Z1333" s="2145">
        <v>28</v>
      </c>
      <c r="AA1333" s="2146">
        <f t="shared" ref="AA1333:AA1337" si="688">AD1333*1000/D1333</f>
      </c>
      <c r="AB1333" s="2094" t="s">
        <v>1935</v>
      </c>
      <c r="AC1333" s="2094" t="s">
        <v>1951</v>
      </c>
      <c r="AD1333" s="2093">
        <v>9</v>
      </c>
    </row>
    <row r="1334">
      <c r="A1334" s="2098"/>
      <c r="B1334" s="2100" t="s">
        <v>1837</v>
      </c>
      <c r="C1334" s="2136" t="s">
        <v>1828</v>
      </c>
      <c r="D1334" s="2137">
        <v>815.48</v>
      </c>
      <c r="E1334" s="2138">
        <v>1</v>
      </c>
      <c r="F1334" s="2139">
        <f t="shared" si="1301"/>
      </c>
      <c r="G1334" s="2140">
        <f t="shared" si="1061"/>
      </c>
      <c r="H1334" s="2140">
        <f t="shared" si="154"/>
      </c>
      <c r="I1334" s="2140">
        <f t="shared" si="510"/>
      </c>
      <c r="J1334" s="2140">
        <f t="shared" si="1919"/>
      </c>
      <c r="K1334" s="2141">
        <f t="shared" si="2110"/>
      </c>
      <c r="L1334" s="2141">
        <f t="shared" si="1479"/>
      </c>
      <c r="M1334" s="2147">
        <f t="shared" si="1657"/>
      </c>
      <c r="N1334" s="2147">
        <f t="shared" si="882"/>
      </c>
      <c r="O1334" s="2148">
        <f t="shared" si="1239"/>
      </c>
      <c r="P1334" s="2144">
        <v>0.0033</v>
      </c>
      <c r="Q1334" s="2149">
        <v>36</v>
      </c>
      <c r="R1334" s="2150">
        <f t="shared" si="332"/>
      </c>
      <c r="S1334" s="2148">
        <v>13053</v>
      </c>
      <c r="T1334" s="2148">
        <v>362</v>
      </c>
      <c r="U1334" s="2148">
        <v>28</v>
      </c>
      <c r="V1334" s="2148">
        <v>420</v>
      </c>
      <c r="W1334" s="2148">
        <v>23</v>
      </c>
      <c r="X1334" s="2149">
        <v>5</v>
      </c>
      <c r="Y1334" s="2149">
        <v>1</v>
      </c>
      <c r="Z1334" s="2149">
        <v>2</v>
      </c>
      <c r="AA1334" s="2146">
        <f t="shared" si="688"/>
      </c>
      <c r="AB1334" s="2094" t="s">
        <v>1935</v>
      </c>
      <c r="AC1334" s="2094" t="s">
        <v>1951</v>
      </c>
      <c r="AD1334" s="2093">
        <v>4</v>
      </c>
    </row>
    <row r="1335">
      <c r="A1335" s="2098"/>
      <c r="B1335" s="2100" t="s">
        <v>1837</v>
      </c>
      <c r="C1335" s="2100" t="s">
        <v>1830</v>
      </c>
      <c r="D1335" s="2137">
        <v>1739.64</v>
      </c>
      <c r="E1335" s="2138">
        <v>0</v>
      </c>
      <c r="F1335" s="2139">
        <f t="shared" si="1301"/>
      </c>
      <c r="G1335" s="2140">
        <f t="shared" si="1061"/>
      </c>
      <c r="H1335" s="2140">
        <f t="shared" si="154"/>
      </c>
      <c r="I1335" s="2140">
        <f t="shared" si="510"/>
      </c>
      <c r="J1335" s="2140">
        <f t="shared" si="1919"/>
      </c>
      <c r="K1335" s="2141">
        <f t="shared" si="2110"/>
      </c>
      <c r="L1335" s="2141">
        <f t="shared" si="1479"/>
      </c>
      <c r="M1335" s="2147">
        <f t="shared" si="1657"/>
      </c>
      <c r="N1335" s="2147">
        <f t="shared" si="882"/>
      </c>
      <c r="O1335" s="2148">
        <f t="shared" si="1239"/>
      </c>
      <c r="P1335" s="2144">
        <v>0.0102</v>
      </c>
      <c r="Q1335" s="2149">
        <v>36</v>
      </c>
      <c r="R1335" s="2150">
        <f t="shared" si="332"/>
      </c>
      <c r="S1335" s="2148">
        <v>36258</v>
      </c>
      <c r="T1335" s="2148">
        <v>580</v>
      </c>
      <c r="U1335" s="2148">
        <v>68</v>
      </c>
      <c r="V1335" s="2148">
        <v>555</v>
      </c>
      <c r="W1335" s="2148">
        <v>23</v>
      </c>
      <c r="X1335" s="2149">
        <v>3</v>
      </c>
      <c r="Y1335" s="2149">
        <v>1</v>
      </c>
      <c r="Z1335" s="2149">
        <v>38</v>
      </c>
      <c r="AA1335" s="2146">
        <f t="shared" si="688"/>
      </c>
      <c r="AB1335" s="2094" t="s">
        <v>1935</v>
      </c>
      <c r="AC1335" s="2094" t="s">
        <v>1951</v>
      </c>
      <c r="AD1335" s="2093">
        <v>8</v>
      </c>
    </row>
    <row r="1336">
      <c r="A1336" s="2098"/>
      <c r="B1336" s="2100" t="s">
        <v>1837</v>
      </c>
      <c r="C1336" s="2136" t="s">
        <v>1831</v>
      </c>
      <c r="D1336" s="2137">
        <v>1606.75</v>
      </c>
      <c r="E1336" s="2138">
        <v>0</v>
      </c>
      <c r="F1336" s="2139">
        <f t="shared" si="1301"/>
      </c>
      <c r="G1336" s="2140">
        <f t="shared" si="1061"/>
      </c>
      <c r="H1336" s="2140">
        <f t="shared" si="154"/>
      </c>
      <c r="I1336" s="2140">
        <f t="shared" si="510"/>
      </c>
      <c r="J1336" s="2140">
        <f t="shared" si="1919"/>
      </c>
      <c r="K1336" s="2141">
        <f t="shared" si="2110"/>
      </c>
      <c r="L1336" s="2141">
        <f t="shared" si="1479"/>
      </c>
      <c r="M1336" s="2147">
        <f t="shared" si="1657"/>
      </c>
      <c r="N1336" s="2147">
        <f t="shared" si="882"/>
      </c>
      <c r="O1336" s="2148">
        <f t="shared" si="1239"/>
      </c>
      <c r="P1336" s="2144">
        <v>0.0078</v>
      </c>
      <c r="Q1336" s="2149">
        <v>36</v>
      </c>
      <c r="R1336" s="2150">
        <f t="shared" si="332"/>
      </c>
      <c r="S1336" s="2148">
        <v>23940</v>
      </c>
      <c r="T1336" s="2148">
        <v>458</v>
      </c>
      <c r="U1336" s="2148">
        <v>46</v>
      </c>
      <c r="V1336" s="2148">
        <v>485</v>
      </c>
      <c r="W1336" s="2148">
        <v>20</v>
      </c>
      <c r="X1336" s="2149">
        <v>1</v>
      </c>
      <c r="Y1336" s="2149">
        <v>1</v>
      </c>
      <c r="Z1336" s="2149">
        <v>31</v>
      </c>
      <c r="AA1336" s="2146">
        <f t="shared" si="688"/>
      </c>
      <c r="AB1336" s="2094" t="s">
        <v>1935</v>
      </c>
      <c r="AC1336" s="2094" t="s">
        <v>1951</v>
      </c>
      <c r="AD1336" s="2093">
        <v>10</v>
      </c>
    </row>
    <row r="1337">
      <c r="A1337" s="2098"/>
      <c r="B1337" s="2086" t="s">
        <v>1832</v>
      </c>
      <c r="C1337" s="2086"/>
      <c r="D1337" s="2151">
        <f>SUM(D1333:D1336)</f>
      </c>
      <c r="E1337" s="2152">
        <f>SUM(E1333:E1336)</f>
      </c>
      <c r="F1337" s="2152">
        <f>SUM(F1333:F1336)</f>
      </c>
      <c r="G1337" s="2153">
        <f t="shared" si="1061"/>
      </c>
      <c r="H1337" s="2153">
        <f t="shared" si="154"/>
      </c>
      <c r="I1337" s="2153">
        <f t="shared" si="510"/>
      </c>
      <c r="J1337" s="2153">
        <f t="shared" si="1919"/>
      </c>
      <c r="K1337" s="2154">
        <f t="shared" si="2110"/>
      </c>
      <c r="L1337" s="2154">
        <f t="shared" si="1479"/>
      </c>
      <c r="M1337" s="2154">
        <f t="shared" si="1657"/>
      </c>
      <c r="N1337" s="2154">
        <f t="shared" si="882"/>
      </c>
      <c r="O1337" s="2155">
        <f t="shared" si="1239"/>
      </c>
      <c r="P1337" s="2154">
        <f>AVERAGE(P1333:P1336)</f>
      </c>
      <c r="Q1337" s="2151">
        <f>AVERAGE(Q1333:Q1336)</f>
      </c>
      <c r="R1337" s="2153">
        <f t="shared" si="332"/>
      </c>
      <c r="S1337" s="2155">
        <f>SUM(S1333:S1336)</f>
      </c>
      <c r="T1337" s="2155">
        <f>SUM(T1333:T1336)</f>
      </c>
      <c r="U1337" s="2155">
        <f>SUM(U1333:U1336)</f>
      </c>
      <c r="V1337" s="2155">
        <f>SUM(V1333:V1336)</f>
      </c>
      <c r="W1337" s="2155">
        <f>SUM(W1333:W1336)</f>
      </c>
      <c r="X1337" s="2155">
        <f>SUM(X1333:X1336)</f>
      </c>
      <c r="Y1337" s="2155">
        <f>SUM(Y1333:Y1336)</f>
      </c>
      <c r="Z1337" s="2155">
        <f>SUM(Z1333:Z1336)</f>
      </c>
      <c r="AA1337" s="2156">
        <f t="shared" si="688"/>
      </c>
      <c r="AB1337" s="2121"/>
      <c r="AC1337" s="2121"/>
      <c r="AD1337" s="2122">
        <f>SUM(AD1333:AD1336)</f>
      </c>
    </row>
    <row r="1338">
      <c r="A1338" s="2098"/>
      <c r="B1338" s="2095" t="s">
        <v>1833</v>
      </c>
      <c r="C1338" s="2095"/>
      <c r="D1338" s="2051">
        <f>D1337</f>
      </c>
      <c r="E1338" s="2051">
        <f>E1337</f>
      </c>
      <c r="F1338" s="2051">
        <f>F1337</f>
      </c>
      <c r="G1338" s="2046">
        <f t="shared" si="1061"/>
      </c>
      <c r="H1338" s="2046">
        <f t="shared" si="154"/>
      </c>
      <c r="I1338" s="2046">
        <f t="shared" si="510"/>
      </c>
      <c r="J1338" s="2046">
        <f t="shared" si="1919"/>
      </c>
      <c r="K1338" s="2047">
        <f t="shared" si="2110"/>
      </c>
      <c r="L1338" s="2047">
        <f t="shared" si="1479"/>
      </c>
      <c r="M1338" s="2047">
        <f t="shared" si="1657"/>
      </c>
      <c r="N1338" s="2047">
        <f t="shared" si="882"/>
      </c>
      <c r="O1338" s="2048">
        <f t="shared" si="1239"/>
      </c>
      <c r="P1338" s="2157">
        <f>P1337</f>
      </c>
      <c r="Q1338" s="2165">
        <f>Q1337</f>
      </c>
      <c r="R1338" s="2051">
        <f>R1337</f>
      </c>
      <c r="S1338" s="2048">
        <f>S1337</f>
      </c>
      <c r="T1338" s="2048">
        <f>T1337</f>
      </c>
      <c r="U1338" s="2048">
        <f>U1337</f>
      </c>
      <c r="V1338" s="2048">
        <f>V1337</f>
      </c>
      <c r="W1338" s="2048">
        <f>W1337</f>
      </c>
      <c r="X1338" s="2048">
        <f>X1337</f>
      </c>
      <c r="Y1338" s="2048">
        <f>Y1337</f>
      </c>
      <c r="Z1338" s="2048">
        <f>Z1337</f>
      </c>
      <c r="AA1338" s="2048">
        <f>AA1337</f>
      </c>
      <c r="AB1338" s="2126"/>
      <c r="AC1338" s="2126"/>
      <c r="AD1338" s="2104">
        <f>AD1337</f>
      </c>
    </row>
    <row r="1339">
      <c r="A1339" s="2105" t="s">
        <v>1834</v>
      </c>
      <c r="B1339" s="2105" t="s">
        <v>1792</v>
      </c>
      <c r="C1339" s="2105"/>
      <c r="D1339" s="2106" t="s">
        <v>1793</v>
      </c>
      <c r="E1339" s="2106"/>
      <c r="F1339" s="2106"/>
      <c r="G1339" s="2106"/>
      <c r="H1339" s="2106"/>
      <c r="I1339" s="2106"/>
      <c r="J1339" s="2107" t="s">
        <v>1794</v>
      </c>
      <c r="K1339" s="2107"/>
      <c r="L1339" s="2107"/>
      <c r="M1339" s="2107"/>
      <c r="N1339" s="2107"/>
      <c r="O1339" s="2107"/>
      <c r="P1339" s="2107"/>
      <c r="Q1339" s="2107"/>
      <c r="R1339" s="2107"/>
      <c r="S1339" s="2107"/>
      <c r="T1339" s="2107"/>
      <c r="U1339" s="2107"/>
      <c r="V1339" s="2107"/>
      <c r="W1339" s="2107"/>
      <c r="X1339" s="2107"/>
      <c r="Y1339" s="2107"/>
      <c r="Z1339" s="2107"/>
      <c r="AA1339" s="2107"/>
      <c r="AB1339" s="2107"/>
      <c r="AC1339" s="2107"/>
      <c r="AD1339" s="2108"/>
    </row>
    <row r="1340">
      <c r="A1340" s="2105"/>
      <c r="B1340" s="2129" t="s">
        <v>1795</v>
      </c>
      <c r="C1340" s="2129" t="s">
        <v>1796</v>
      </c>
      <c r="D1340" s="2130" t="s">
        <v>1797</v>
      </c>
      <c r="E1340" s="2131" t="s">
        <v>1798</v>
      </c>
      <c r="F1340" s="2130" t="s">
        <v>1799</v>
      </c>
      <c r="G1340" s="2132" t="s">
        <v>1800</v>
      </c>
      <c r="H1340" s="2132" t="s">
        <v>1801</v>
      </c>
      <c r="I1340" s="2132" t="s">
        <v>1802</v>
      </c>
      <c r="J1340" s="2133" t="s">
        <v>1803</v>
      </c>
      <c r="K1340" s="2134" t="s">
        <v>1804</v>
      </c>
      <c r="L1340" s="2134" t="s">
        <v>1805</v>
      </c>
      <c r="M1340" s="2134" t="s">
        <v>1806</v>
      </c>
      <c r="N1340" s="2134" t="s">
        <v>1807</v>
      </c>
      <c r="O1340" s="2135" t="s">
        <v>1808</v>
      </c>
      <c r="P1340" s="2134" t="s">
        <v>1809</v>
      </c>
      <c r="Q1340" s="2135" t="s">
        <v>1810</v>
      </c>
      <c r="R1340" s="2133" t="s">
        <v>1811</v>
      </c>
      <c r="S1340" s="2135" t="s">
        <v>1812</v>
      </c>
      <c r="T1340" s="2135" t="s">
        <v>1813</v>
      </c>
      <c r="U1340" s="2135" t="s">
        <v>1814</v>
      </c>
      <c r="V1340" s="2135" t="s">
        <v>1815</v>
      </c>
      <c r="W1340" s="2135" t="s">
        <v>1816</v>
      </c>
      <c r="X1340" s="2135" t="s">
        <v>1817</v>
      </c>
      <c r="Y1340" s="2135" t="s">
        <v>1818</v>
      </c>
      <c r="Z1340" s="2135" t="s">
        <v>1819</v>
      </c>
      <c r="AA1340" s="2107" t="s">
        <v>1820</v>
      </c>
      <c r="AB1340" s="2112" t="s">
        <v>1821</v>
      </c>
      <c r="AC1340" s="2112" t="s">
        <v>1822</v>
      </c>
      <c r="AD1340" s="2108" t="s">
        <v>1823</v>
      </c>
    </row>
    <row r="1341">
      <c r="A1341" s="2098" t="s">
        <v>2013</v>
      </c>
      <c r="B1341" s="2100" t="s">
        <v>1837</v>
      </c>
      <c r="C1341" s="2100" t="s">
        <v>1826</v>
      </c>
      <c r="D1341" s="2137">
        <v>2000</v>
      </c>
      <c r="E1341" s="2138">
        <v>1</v>
      </c>
      <c r="F1341" s="2139">
        <f t="shared" ref="F1341:F1344" si="1302">E1341*2000</f>
      </c>
      <c r="G1341" s="2140">
        <f t="shared" ref="G1341:G1346" si="1062">F1341/D1341</f>
      </c>
      <c r="H1341" s="2140">
        <f t="shared" ref="H1341:H1346" si="155">D1341/E1341</f>
      </c>
      <c r="I1341" s="2140">
        <f t="shared" ref="I1341:I1346" si="511">F1341/E1341</f>
      </c>
      <c r="J1341" s="2140">
        <f t="shared" ref="J1341:J1346" si="1920">D1341/T1341</f>
      </c>
      <c r="K1341" s="2141">
        <f t="shared" ref="K1341:K1346" si="2111">O1341/S1341*1</f>
      </c>
      <c r="L1341" s="2142">
        <f t="shared" ref="L1341:L1346" si="1480">T1341/S1341</f>
      </c>
      <c r="M1341" s="2141">
        <f t="shared" ref="M1341:M1346" si="1658">V1341/S1341</f>
      </c>
      <c r="N1341" s="2141">
        <f t="shared" ref="N1341:N1346" si="883">W1341/V1341</f>
      </c>
      <c r="O1341" s="2143">
        <f t="shared" ref="O1341:O1346" si="1240">U1341/P1341</f>
      </c>
      <c r="P1341" s="2144">
        <v>0.0056</v>
      </c>
      <c r="Q1341" s="2145">
        <v>41</v>
      </c>
      <c r="R1341" s="2140">
        <f t="shared" ref="R1341:R1345" si="333">(D1341/S1341)*1000</f>
      </c>
      <c r="S1341" s="2143">
        <v>36771</v>
      </c>
      <c r="T1341" s="2143">
        <v>469</v>
      </c>
      <c r="U1341" s="2143">
        <v>67</v>
      </c>
      <c r="V1341" s="2143">
        <v>468</v>
      </c>
      <c r="W1341" s="2143">
        <v>38</v>
      </c>
      <c r="X1341" s="2143">
        <v>3</v>
      </c>
      <c r="Y1341" s="2143">
        <v>1</v>
      </c>
      <c r="Z1341" s="2145">
        <v>32</v>
      </c>
      <c r="AA1341" s="2146">
        <f t="shared" ref="AA1341:AA1345" si="689">AD1341*1000/D1341</f>
      </c>
      <c r="AB1341" s="2094" t="s">
        <v>1935</v>
      </c>
      <c r="AC1341" s="2094" t="s">
        <v>1951</v>
      </c>
      <c r="AD1341" s="2093">
        <v>10</v>
      </c>
    </row>
    <row r="1342">
      <c r="A1342" s="2098"/>
      <c r="B1342" s="2100" t="s">
        <v>1837</v>
      </c>
      <c r="C1342" s="2136" t="s">
        <v>1828</v>
      </c>
      <c r="D1342" s="2137">
        <v>1640.74</v>
      </c>
      <c r="E1342" s="2138">
        <v>3</v>
      </c>
      <c r="F1342" s="2139">
        <f t="shared" si="1302"/>
      </c>
      <c r="G1342" s="2140">
        <f t="shared" si="1062"/>
      </c>
      <c r="H1342" s="2140">
        <f t="shared" si="155"/>
      </c>
      <c r="I1342" s="2140">
        <f t="shared" si="511"/>
      </c>
      <c r="J1342" s="2140">
        <f t="shared" si="1920"/>
      </c>
      <c r="K1342" s="2141">
        <f t="shared" si="2111"/>
      </c>
      <c r="L1342" s="2141">
        <f t="shared" si="1480"/>
      </c>
      <c r="M1342" s="2147">
        <f t="shared" si="1658"/>
      </c>
      <c r="N1342" s="2147">
        <f t="shared" si="883"/>
      </c>
      <c r="O1342" s="2148">
        <f t="shared" si="1240"/>
      </c>
      <c r="P1342" s="2144">
        <v>0.0066</v>
      </c>
      <c r="Q1342" s="2149">
        <v>51</v>
      </c>
      <c r="R1342" s="2150">
        <f t="shared" si="333"/>
      </c>
      <c r="S1342" s="2148">
        <v>28484</v>
      </c>
      <c r="T1342" s="2148">
        <v>329</v>
      </c>
      <c r="U1342" s="2148">
        <v>47</v>
      </c>
      <c r="V1342" s="2148">
        <v>343</v>
      </c>
      <c r="W1342" s="2148">
        <v>17</v>
      </c>
      <c r="X1342" s="2149">
        <v>2</v>
      </c>
      <c r="Y1342" s="2149">
        <v>1</v>
      </c>
      <c r="Z1342" s="2149">
        <v>36</v>
      </c>
      <c r="AA1342" s="2146">
        <f t="shared" si="689"/>
      </c>
      <c r="AB1342" s="2094" t="s">
        <v>1935</v>
      </c>
      <c r="AC1342" s="2094" t="s">
        <v>1951</v>
      </c>
      <c r="AD1342" s="2093">
        <v>7</v>
      </c>
    </row>
    <row r="1343">
      <c r="A1343" s="2098"/>
      <c r="B1343" s="2100" t="s">
        <v>1837</v>
      </c>
      <c r="C1343" s="2100" t="s">
        <v>1830</v>
      </c>
      <c r="D1343" s="2137">
        <v>1618.15</v>
      </c>
      <c r="E1343" s="2138">
        <v>1</v>
      </c>
      <c r="F1343" s="2139">
        <f t="shared" si="1302"/>
      </c>
      <c r="G1343" s="2140">
        <f t="shared" si="1062"/>
      </c>
      <c r="H1343" s="2140">
        <f t="shared" si="155"/>
      </c>
      <c r="I1343" s="2140">
        <f t="shared" si="511"/>
      </c>
      <c r="J1343" s="2140">
        <f t="shared" si="1920"/>
      </c>
      <c r="K1343" s="2141">
        <f t="shared" si="2111"/>
      </c>
      <c r="L1343" s="2141">
        <f t="shared" si="1480"/>
      </c>
      <c r="M1343" s="2147">
        <f t="shared" si="1658"/>
      </c>
      <c r="N1343" s="2147">
        <f t="shared" si="883"/>
      </c>
      <c r="O1343" s="2148">
        <f t="shared" si="1240"/>
      </c>
      <c r="P1343" s="2144">
        <v>0.0092</v>
      </c>
      <c r="Q1343" s="2149">
        <v>47</v>
      </c>
      <c r="R1343" s="2150">
        <f t="shared" si="333"/>
      </c>
      <c r="S1343" s="2148">
        <v>25218</v>
      </c>
      <c r="T1343" s="2148">
        <v>378</v>
      </c>
      <c r="U1343" s="2148">
        <v>55</v>
      </c>
      <c r="V1343" s="2148">
        <v>403</v>
      </c>
      <c r="W1343" s="2148">
        <v>28</v>
      </c>
      <c r="X1343" s="2149">
        <v>7</v>
      </c>
      <c r="Y1343" s="2149">
        <v>0</v>
      </c>
      <c r="Z1343" s="2149">
        <v>28</v>
      </c>
      <c r="AA1343" s="2146">
        <f t="shared" si="689"/>
      </c>
      <c r="AB1343" s="2094" t="s">
        <v>1935</v>
      </c>
      <c r="AC1343" s="2094" t="s">
        <v>1951</v>
      </c>
      <c r="AD1343" s="2093">
        <v>9</v>
      </c>
    </row>
    <row r="1344">
      <c r="A1344" s="2098"/>
      <c r="B1344" s="2100" t="s">
        <v>1837</v>
      </c>
      <c r="C1344" s="2136" t="s">
        <v>1831</v>
      </c>
      <c r="D1344" s="2137">
        <v>1518.95</v>
      </c>
      <c r="E1344" s="2138">
        <v>0</v>
      </c>
      <c r="F1344" s="2139">
        <f t="shared" si="1302"/>
      </c>
      <c r="G1344" s="2140">
        <f t="shared" si="1062"/>
      </c>
      <c r="H1344" s="2140">
        <f t="shared" si="155"/>
      </c>
      <c r="I1344" s="2140">
        <f t="shared" si="511"/>
      </c>
      <c r="J1344" s="2140">
        <f t="shared" si="1920"/>
      </c>
      <c r="K1344" s="2141">
        <f t="shared" si="2111"/>
      </c>
      <c r="L1344" s="2141">
        <f t="shared" si="1480"/>
      </c>
      <c r="M1344" s="2147">
        <f t="shared" si="1658"/>
      </c>
      <c r="N1344" s="2147">
        <f t="shared" si="883"/>
      </c>
      <c r="O1344" s="2148">
        <f t="shared" si="1240"/>
      </c>
      <c r="P1344" s="2144">
        <v>0.0107</v>
      </c>
      <c r="Q1344" s="2149">
        <v>48</v>
      </c>
      <c r="R1344" s="2150">
        <f t="shared" si="333"/>
      </c>
      <c r="S1344" s="2148">
        <v>21281</v>
      </c>
      <c r="T1344" s="2148">
        <v>338</v>
      </c>
      <c r="U1344" s="2148">
        <v>57</v>
      </c>
      <c r="V1344" s="2148">
        <v>355</v>
      </c>
      <c r="W1344" s="2148">
        <v>16</v>
      </c>
      <c r="X1344" s="2149">
        <v>1</v>
      </c>
      <c r="Y1344" s="2149">
        <v>2</v>
      </c>
      <c r="Z1344" s="2149">
        <v>26</v>
      </c>
      <c r="AA1344" s="2146">
        <f t="shared" si="689"/>
      </c>
      <c r="AB1344" s="2094" t="s">
        <v>1935</v>
      </c>
      <c r="AC1344" s="2094" t="s">
        <v>1951</v>
      </c>
      <c r="AD1344" s="2093">
        <v>9</v>
      </c>
    </row>
    <row r="1345">
      <c r="A1345" s="2098"/>
      <c r="B1345" s="2086" t="s">
        <v>1832</v>
      </c>
      <c r="C1345" s="2086"/>
      <c r="D1345" s="2151">
        <f>SUM(D1341:D1344)</f>
      </c>
      <c r="E1345" s="2152">
        <f>SUM(E1341:E1344)</f>
      </c>
      <c r="F1345" s="2152">
        <f>SUM(F1341:F1344)</f>
      </c>
      <c r="G1345" s="2153">
        <f t="shared" si="1062"/>
      </c>
      <c r="H1345" s="2153">
        <f t="shared" si="155"/>
      </c>
      <c r="I1345" s="2153">
        <f t="shared" si="511"/>
      </c>
      <c r="J1345" s="2153">
        <f t="shared" si="1920"/>
      </c>
      <c r="K1345" s="2154">
        <f t="shared" si="2111"/>
      </c>
      <c r="L1345" s="2154">
        <f t="shared" si="1480"/>
      </c>
      <c r="M1345" s="2154">
        <f t="shared" si="1658"/>
      </c>
      <c r="N1345" s="2154">
        <f t="shared" si="883"/>
      </c>
      <c r="O1345" s="2155">
        <f t="shared" si="1240"/>
      </c>
      <c r="P1345" s="2154">
        <f>AVERAGE(P1341:P1344)</f>
      </c>
      <c r="Q1345" s="2151">
        <f>AVERAGE(Q1341:Q1344)</f>
      </c>
      <c r="R1345" s="2153">
        <f t="shared" si="333"/>
      </c>
      <c r="S1345" s="2155">
        <f>SUM(S1341:S1344)</f>
      </c>
      <c r="T1345" s="2155">
        <f>SUM(T1341:T1344)</f>
      </c>
      <c r="U1345" s="2155">
        <f>SUM(U1341:U1344)</f>
      </c>
      <c r="V1345" s="2155">
        <f>SUM(V1341:V1344)</f>
      </c>
      <c r="W1345" s="2155">
        <f>SUM(W1341:W1344)</f>
      </c>
      <c r="X1345" s="2155">
        <f>SUM(X1341:X1344)</f>
      </c>
      <c r="Y1345" s="2155">
        <f>SUM(Y1341:Y1344)</f>
      </c>
      <c r="Z1345" s="2155">
        <f>SUM(Z1341:Z1344)</f>
      </c>
      <c r="AA1345" s="2156">
        <f t="shared" si="689"/>
      </c>
      <c r="AB1345" s="2121"/>
      <c r="AC1345" s="2121"/>
      <c r="AD1345" s="2122">
        <f>SUM(AD1341:AD1344)</f>
      </c>
    </row>
    <row r="1346">
      <c r="A1346" s="2098"/>
      <c r="B1346" s="2095" t="s">
        <v>1833</v>
      </c>
      <c r="C1346" s="2095"/>
      <c r="D1346" s="2051">
        <f>D1345</f>
      </c>
      <c r="E1346" s="2051">
        <f>E1345</f>
      </c>
      <c r="F1346" s="2051">
        <f>F1345</f>
      </c>
      <c r="G1346" s="2046">
        <f t="shared" si="1062"/>
      </c>
      <c r="H1346" s="2046">
        <f t="shared" si="155"/>
      </c>
      <c r="I1346" s="2046">
        <f t="shared" si="511"/>
      </c>
      <c r="J1346" s="2046">
        <f t="shared" si="1920"/>
      </c>
      <c r="K1346" s="2047">
        <f t="shared" si="2111"/>
      </c>
      <c r="L1346" s="2047">
        <f t="shared" si="1480"/>
      </c>
      <c r="M1346" s="2047">
        <f t="shared" si="1658"/>
      </c>
      <c r="N1346" s="2047">
        <f t="shared" si="883"/>
      </c>
      <c r="O1346" s="2048">
        <f t="shared" si="1240"/>
      </c>
      <c r="P1346" s="2157">
        <f>P1345</f>
      </c>
      <c r="Q1346" s="2165">
        <f>Q1345</f>
      </c>
      <c r="R1346" s="2051">
        <f>R1345</f>
      </c>
      <c r="S1346" s="2048">
        <f>S1345</f>
      </c>
      <c r="T1346" s="2048">
        <f>T1345</f>
      </c>
      <c r="U1346" s="2048">
        <f>U1345</f>
      </c>
      <c r="V1346" s="2048">
        <f>V1345</f>
      </c>
      <c r="W1346" s="2048">
        <f>W1345</f>
      </c>
      <c r="X1346" s="2048">
        <f>X1345</f>
      </c>
      <c r="Y1346" s="2048">
        <f>Y1345</f>
      </c>
      <c r="Z1346" s="2048">
        <f>Z1345</f>
      </c>
      <c r="AA1346" s="2048">
        <f>AA1345</f>
      </c>
      <c r="AB1346" s="2126"/>
      <c r="AC1346" s="2126"/>
      <c r="AD1346" s="2104">
        <f>AD1345</f>
      </c>
    </row>
    <row r="1347">
      <c r="A1347" s="2105" t="s">
        <v>1834</v>
      </c>
      <c r="B1347" s="2105" t="s">
        <v>1792</v>
      </c>
      <c r="C1347" s="2105"/>
      <c r="D1347" s="2106" t="s">
        <v>1793</v>
      </c>
      <c r="E1347" s="2106"/>
      <c r="F1347" s="2106"/>
      <c r="G1347" s="2106"/>
      <c r="H1347" s="2106"/>
      <c r="I1347" s="2106"/>
      <c r="J1347" s="2107" t="s">
        <v>1794</v>
      </c>
      <c r="K1347" s="2107"/>
      <c r="L1347" s="2107"/>
      <c r="M1347" s="2107"/>
      <c r="N1347" s="2107"/>
      <c r="O1347" s="2107"/>
      <c r="P1347" s="2107"/>
      <c r="Q1347" s="2107"/>
      <c r="R1347" s="2107"/>
      <c r="S1347" s="2107"/>
      <c r="T1347" s="2107"/>
      <c r="U1347" s="2107"/>
      <c r="V1347" s="2107"/>
      <c r="W1347" s="2107"/>
      <c r="X1347" s="2107"/>
      <c r="Y1347" s="2107"/>
      <c r="Z1347" s="2107"/>
      <c r="AA1347" s="2107"/>
      <c r="AB1347" s="2107"/>
      <c r="AC1347" s="2107"/>
      <c r="AD1347" s="2108"/>
    </row>
    <row r="1348">
      <c r="A1348" s="2105"/>
      <c r="B1348" s="2129" t="s">
        <v>1795</v>
      </c>
      <c r="C1348" s="2129" t="s">
        <v>1796</v>
      </c>
      <c r="D1348" s="2130" t="s">
        <v>1797</v>
      </c>
      <c r="E1348" s="2131" t="s">
        <v>1798</v>
      </c>
      <c r="F1348" s="2130" t="s">
        <v>1799</v>
      </c>
      <c r="G1348" s="2132" t="s">
        <v>1800</v>
      </c>
      <c r="H1348" s="2132" t="s">
        <v>1801</v>
      </c>
      <c r="I1348" s="2132" t="s">
        <v>1802</v>
      </c>
      <c r="J1348" s="2133" t="s">
        <v>1803</v>
      </c>
      <c r="K1348" s="2134" t="s">
        <v>1804</v>
      </c>
      <c r="L1348" s="2134" t="s">
        <v>1805</v>
      </c>
      <c r="M1348" s="2134" t="s">
        <v>1806</v>
      </c>
      <c r="N1348" s="2134" t="s">
        <v>1807</v>
      </c>
      <c r="O1348" s="2135" t="s">
        <v>1808</v>
      </c>
      <c r="P1348" s="2134" t="s">
        <v>1809</v>
      </c>
      <c r="Q1348" s="2135" t="s">
        <v>1810</v>
      </c>
      <c r="R1348" s="2133" t="s">
        <v>1811</v>
      </c>
      <c r="S1348" s="2135" t="s">
        <v>1812</v>
      </c>
      <c r="T1348" s="2135" t="s">
        <v>1813</v>
      </c>
      <c r="U1348" s="2135" t="s">
        <v>1814</v>
      </c>
      <c r="V1348" s="2135" t="s">
        <v>1815</v>
      </c>
      <c r="W1348" s="2135" t="s">
        <v>1816</v>
      </c>
      <c r="X1348" s="2135" t="s">
        <v>1817</v>
      </c>
      <c r="Y1348" s="2135" t="s">
        <v>1818</v>
      </c>
      <c r="Z1348" s="2135" t="s">
        <v>1819</v>
      </c>
      <c r="AA1348" s="2107" t="s">
        <v>1820</v>
      </c>
      <c r="AB1348" s="2112" t="s">
        <v>1821</v>
      </c>
      <c r="AC1348" s="2112" t="s">
        <v>1822</v>
      </c>
      <c r="AD1348" s="2108" t="s">
        <v>1823</v>
      </c>
    </row>
    <row r="1349">
      <c r="A1349" s="2098" t="s">
        <v>2014</v>
      </c>
      <c r="B1349" s="2100" t="s">
        <v>1837</v>
      </c>
      <c r="C1349" s="2100" t="s">
        <v>1826</v>
      </c>
      <c r="D1349" s="2137">
        <v>2000</v>
      </c>
      <c r="E1349" s="2138">
        <v>3</v>
      </c>
      <c r="F1349" s="2139">
        <f t="shared" ref="F1349:F1352" si="1303">E1349*2000</f>
      </c>
      <c r="G1349" s="2140">
        <f t="shared" ref="G1349:G1354" si="1063">F1349/D1349</f>
      </c>
      <c r="H1349" s="2140">
        <f t="shared" ref="H1349:H1354" si="156">D1349/E1349</f>
      </c>
      <c r="I1349" s="2140">
        <f t="shared" ref="I1349:I1354" si="512">F1349/E1349</f>
      </c>
      <c r="J1349" s="2140">
        <f t="shared" ref="J1349:J1354" si="1921">D1349/T1349</f>
      </c>
      <c r="K1349" s="2141">
        <f t="shared" ref="K1349:K1354" si="2112">O1349/S1349*1</f>
      </c>
      <c r="L1349" s="2142">
        <f t="shared" ref="L1349:L1354" si="1481">T1349/S1349</f>
      </c>
      <c r="M1349" s="2141">
        <f t="shared" ref="M1349:M1354" si="1659">V1349/S1349</f>
      </c>
      <c r="N1349" s="2141">
        <f t="shared" ref="N1349:N1354" si="884">W1349/V1349</f>
      </c>
      <c r="O1349" s="2143">
        <f t="shared" ref="O1349:O1354" si="1241">U1349/P1349</f>
      </c>
      <c r="P1349" s="2144">
        <v>0.005</v>
      </c>
      <c r="Q1349" s="2145">
        <v>32</v>
      </c>
      <c r="R1349" s="2140">
        <f t="shared" ref="R1349:R1353" si="334">(D1349/S1349)*1000</f>
      </c>
      <c r="S1349" s="2143">
        <v>37331</v>
      </c>
      <c r="T1349" s="2143">
        <v>528</v>
      </c>
      <c r="U1349" s="2143">
        <v>70</v>
      </c>
      <c r="V1349" s="2143">
        <v>582</v>
      </c>
      <c r="W1349" s="2143">
        <v>29</v>
      </c>
      <c r="X1349" s="2143">
        <v>4</v>
      </c>
      <c r="Y1349" s="2143">
        <v>0</v>
      </c>
      <c r="Z1349" s="2145">
        <v>28</v>
      </c>
      <c r="AA1349" s="2146">
        <f t="shared" ref="AA1349:AA1353" si="690">AD1349*1000/D1349</f>
      </c>
      <c r="AB1349" s="2094" t="s">
        <v>1935</v>
      </c>
      <c r="AC1349" s="2094" t="s">
        <v>1951</v>
      </c>
      <c r="AD1349" s="2093">
        <v>12</v>
      </c>
    </row>
    <row r="1350">
      <c r="A1350" s="2098"/>
      <c r="B1350" s="2100" t="s">
        <v>1837</v>
      </c>
      <c r="C1350" s="2136" t="s">
        <v>1828</v>
      </c>
      <c r="D1350" s="2137">
        <v>1813.97</v>
      </c>
      <c r="E1350" s="2138">
        <v>1</v>
      </c>
      <c r="F1350" s="2139">
        <f t="shared" si="1303"/>
      </c>
      <c r="G1350" s="2140">
        <f t="shared" si="1063"/>
      </c>
      <c r="H1350" s="2140">
        <f t="shared" si="156"/>
      </c>
      <c r="I1350" s="2140">
        <f t="shared" si="512"/>
      </c>
      <c r="J1350" s="2140">
        <f t="shared" si="1921"/>
      </c>
      <c r="K1350" s="2141">
        <f t="shared" si="2112"/>
      </c>
      <c r="L1350" s="2141">
        <f t="shared" si="1481"/>
      </c>
      <c r="M1350" s="2147">
        <f t="shared" si="1659"/>
      </c>
      <c r="N1350" s="2147">
        <f t="shared" si="884"/>
      </c>
      <c r="O1350" s="2148">
        <f t="shared" si="1241"/>
      </c>
      <c r="P1350" s="2144">
        <v>0.0053</v>
      </c>
      <c r="Q1350" s="2145">
        <v>32</v>
      </c>
      <c r="R1350" s="2150">
        <f t="shared" si="334"/>
      </c>
      <c r="S1350" s="2148">
        <v>30605</v>
      </c>
      <c r="T1350" s="2148">
        <v>506</v>
      </c>
      <c r="U1350" s="2148">
        <v>58</v>
      </c>
      <c r="V1350" s="2148">
        <v>570</v>
      </c>
      <c r="W1350" s="2148">
        <v>29</v>
      </c>
      <c r="X1350" s="2149">
        <v>3</v>
      </c>
      <c r="Y1350" s="2149">
        <v>1</v>
      </c>
      <c r="Z1350" s="2149">
        <v>16</v>
      </c>
      <c r="AA1350" s="2146">
        <f t="shared" si="690"/>
      </c>
      <c r="AB1350" s="2094" t="s">
        <v>1935</v>
      </c>
      <c r="AC1350" s="2094" t="s">
        <v>1951</v>
      </c>
      <c r="AD1350" s="2093">
        <v>12</v>
      </c>
    </row>
    <row r="1351">
      <c r="A1351" s="2098"/>
      <c r="B1351" s="2100" t="s">
        <v>1837</v>
      </c>
      <c r="C1351" s="2100" t="s">
        <v>1830</v>
      </c>
      <c r="D1351" s="2137">
        <v>1965.57</v>
      </c>
      <c r="E1351" s="2138">
        <v>0</v>
      </c>
      <c r="F1351" s="2139">
        <f t="shared" si="1303"/>
      </c>
      <c r="G1351" s="2140">
        <f t="shared" si="1063"/>
      </c>
      <c r="H1351" s="2140">
        <f t="shared" si="156"/>
      </c>
      <c r="I1351" s="2140">
        <f t="shared" si="512"/>
      </c>
      <c r="J1351" s="2140">
        <f t="shared" si="1921"/>
      </c>
      <c r="K1351" s="2141">
        <f t="shared" si="2112"/>
      </c>
      <c r="L1351" s="2141">
        <f t="shared" si="1481"/>
      </c>
      <c r="M1351" s="2147">
        <f t="shared" si="1659"/>
      </c>
      <c r="N1351" s="2147">
        <f t="shared" si="884"/>
      </c>
      <c r="O1351" s="2148">
        <f t="shared" si="1241"/>
      </c>
      <c r="P1351" s="2144">
        <v>0.0064</v>
      </c>
      <c r="Q1351" s="2149">
        <v>31</v>
      </c>
      <c r="R1351" s="2150">
        <f t="shared" si="334"/>
      </c>
      <c r="S1351" s="2148">
        <v>30364</v>
      </c>
      <c r="T1351" s="2148">
        <v>740</v>
      </c>
      <c r="U1351" s="2148">
        <v>67</v>
      </c>
      <c r="V1351" s="2148">
        <v>861</v>
      </c>
      <c r="W1351" s="2148">
        <v>30</v>
      </c>
      <c r="X1351" s="2149">
        <v>6</v>
      </c>
      <c r="Y1351" s="2149">
        <v>0</v>
      </c>
      <c r="Z1351" s="2149">
        <v>20</v>
      </c>
      <c r="AA1351" s="2146">
        <f t="shared" si="690"/>
      </c>
      <c r="AB1351" s="2094" t="s">
        <v>1935</v>
      </c>
      <c r="AC1351" s="2094" t="s">
        <v>1951</v>
      </c>
      <c r="AD1351" s="2093">
        <v>12</v>
      </c>
    </row>
    <row r="1352">
      <c r="A1352" s="2098"/>
      <c r="B1352" s="2100" t="s">
        <v>1837</v>
      </c>
      <c r="C1352" s="2136" t="s">
        <v>1831</v>
      </c>
      <c r="D1352" s="2137">
        <v>1732.42</v>
      </c>
      <c r="E1352" s="2138">
        <v>3</v>
      </c>
      <c r="F1352" s="2139">
        <f t="shared" si="1303"/>
      </c>
      <c r="G1352" s="2140">
        <f t="shared" si="1063"/>
      </c>
      <c r="H1352" s="2140">
        <f t="shared" si="156"/>
      </c>
      <c r="I1352" s="2140">
        <f t="shared" si="512"/>
      </c>
      <c r="J1352" s="2140">
        <f t="shared" si="1921"/>
      </c>
      <c r="K1352" s="2141">
        <f t="shared" si="2112"/>
      </c>
      <c r="L1352" s="2141">
        <f t="shared" si="1481"/>
      </c>
      <c r="M1352" s="2147">
        <f t="shared" si="1659"/>
      </c>
      <c r="N1352" s="2147">
        <f t="shared" si="884"/>
      </c>
      <c r="O1352" s="2148">
        <f t="shared" si="1241"/>
      </c>
      <c r="P1352" s="2144">
        <v>0.0078</v>
      </c>
      <c r="Q1352" s="2149">
        <v>33</v>
      </c>
      <c r="R1352" s="2150">
        <f t="shared" si="334"/>
      </c>
      <c r="S1352" s="2148">
        <v>25249</v>
      </c>
      <c r="T1352" s="2148">
        <v>593</v>
      </c>
      <c r="U1352" s="2148">
        <v>69</v>
      </c>
      <c r="V1352" s="2148">
        <v>671</v>
      </c>
      <c r="W1352" s="2148">
        <v>54</v>
      </c>
      <c r="X1352" s="2149">
        <v>1</v>
      </c>
      <c r="Y1352" s="2149">
        <v>1</v>
      </c>
      <c r="Z1352" s="2149">
        <v>18</v>
      </c>
      <c r="AA1352" s="2146">
        <f t="shared" si="690"/>
      </c>
      <c r="AB1352" s="2094" t="s">
        <v>1935</v>
      </c>
      <c r="AC1352" s="2094" t="s">
        <v>1951</v>
      </c>
      <c r="AD1352" s="2093">
        <v>14</v>
      </c>
    </row>
    <row r="1353">
      <c r="A1353" s="2098"/>
      <c r="B1353" s="2086" t="s">
        <v>1832</v>
      </c>
      <c r="C1353" s="2086"/>
      <c r="D1353" s="2151">
        <f>SUM(D1349:D1352)</f>
      </c>
      <c r="E1353" s="2152">
        <f>SUM(E1349:E1352)</f>
      </c>
      <c r="F1353" s="2152">
        <f>SUM(F1349:F1352)</f>
      </c>
      <c r="G1353" s="2153">
        <f t="shared" si="1063"/>
      </c>
      <c r="H1353" s="2153">
        <f t="shared" si="156"/>
      </c>
      <c r="I1353" s="2153">
        <f t="shared" si="512"/>
      </c>
      <c r="J1353" s="2153">
        <f t="shared" si="1921"/>
      </c>
      <c r="K1353" s="2154">
        <f t="shared" si="2112"/>
      </c>
      <c r="L1353" s="2154">
        <f t="shared" si="1481"/>
      </c>
      <c r="M1353" s="2154">
        <f t="shared" si="1659"/>
      </c>
      <c r="N1353" s="2154">
        <f t="shared" si="884"/>
      </c>
      <c r="O1353" s="2155">
        <f t="shared" si="1241"/>
      </c>
      <c r="P1353" s="2154">
        <f>AVERAGE(P1349:P1352)</f>
      </c>
      <c r="Q1353" s="2151">
        <f>AVERAGE(Q1349:Q1352)</f>
      </c>
      <c r="R1353" s="2153">
        <f t="shared" si="334"/>
      </c>
      <c r="S1353" s="2155">
        <f>SUM(S1349:S1352)</f>
      </c>
      <c r="T1353" s="2155">
        <f>SUM(T1349:T1352)</f>
      </c>
      <c r="U1353" s="2155">
        <f>SUM(U1349:U1352)</f>
      </c>
      <c r="V1353" s="2155">
        <f>SUM(V1349:V1352)</f>
      </c>
      <c r="W1353" s="2155">
        <f>SUM(W1349:W1352)</f>
      </c>
      <c r="X1353" s="2155">
        <f>SUM(X1349:X1352)</f>
      </c>
      <c r="Y1353" s="2155">
        <f>SUM(Y1349:Y1352)</f>
      </c>
      <c r="Z1353" s="2155">
        <f>SUM(Z1349:Z1352)</f>
      </c>
      <c r="AA1353" s="2156">
        <f t="shared" si="690"/>
      </c>
      <c r="AB1353" s="2121"/>
      <c r="AC1353" s="2121"/>
      <c r="AD1353" s="2122">
        <f>SUM(AD1349:AD1352)</f>
      </c>
    </row>
    <row r="1354">
      <c r="A1354" s="2098"/>
      <c r="B1354" s="2095" t="s">
        <v>1833</v>
      </c>
      <c r="C1354" s="2095"/>
      <c r="D1354" s="2051">
        <f>D1353</f>
      </c>
      <c r="E1354" s="2051">
        <f>E1353</f>
      </c>
      <c r="F1354" s="2051">
        <f>F1353</f>
      </c>
      <c r="G1354" s="2046">
        <f t="shared" si="1063"/>
      </c>
      <c r="H1354" s="2046">
        <f t="shared" si="156"/>
      </c>
      <c r="I1354" s="2046">
        <f t="shared" si="512"/>
      </c>
      <c r="J1354" s="2046">
        <f t="shared" si="1921"/>
      </c>
      <c r="K1354" s="2047">
        <f t="shared" si="2112"/>
      </c>
      <c r="L1354" s="2047">
        <f t="shared" si="1481"/>
      </c>
      <c r="M1354" s="2047">
        <f t="shared" si="1659"/>
      </c>
      <c r="N1354" s="2047">
        <f t="shared" si="884"/>
      </c>
      <c r="O1354" s="2048">
        <f t="shared" si="1241"/>
      </c>
      <c r="P1354" s="2157">
        <f>P1353</f>
      </c>
      <c r="Q1354" s="2165">
        <f>Q1353</f>
      </c>
      <c r="R1354" s="2051">
        <f>R1353</f>
      </c>
      <c r="S1354" s="2048">
        <f>S1353</f>
      </c>
      <c r="T1354" s="2048">
        <f>T1353</f>
      </c>
      <c r="U1354" s="2048">
        <f>U1353</f>
      </c>
      <c r="V1354" s="2048">
        <f>V1353</f>
      </c>
      <c r="W1354" s="2048">
        <f>W1353</f>
      </c>
      <c r="X1354" s="2048">
        <f>X1353</f>
      </c>
      <c r="Y1354" s="2048">
        <f>Y1353</f>
      </c>
      <c r="Z1354" s="2048">
        <f>Z1353</f>
      </c>
      <c r="AA1354" s="2048">
        <f>AA1353</f>
      </c>
      <c r="AB1354" s="2126"/>
      <c r="AC1354" s="2126"/>
      <c r="AD1354" s="2104">
        <f>AD1353</f>
      </c>
    </row>
    <row r="1355">
      <c r="A1355" s="2105" t="s">
        <v>1834</v>
      </c>
      <c r="B1355" s="2105" t="s">
        <v>1792</v>
      </c>
      <c r="C1355" s="2105"/>
      <c r="D1355" s="2106" t="s">
        <v>1793</v>
      </c>
      <c r="E1355" s="2106"/>
      <c r="F1355" s="2106"/>
      <c r="G1355" s="2106"/>
      <c r="H1355" s="2106"/>
      <c r="I1355" s="2106"/>
      <c r="J1355" s="2107" t="s">
        <v>1794</v>
      </c>
      <c r="K1355" s="2107"/>
      <c r="L1355" s="2107"/>
      <c r="M1355" s="2107"/>
      <c r="N1355" s="2107"/>
      <c r="O1355" s="2107"/>
      <c r="P1355" s="2107"/>
      <c r="Q1355" s="2107"/>
      <c r="R1355" s="2107"/>
      <c r="S1355" s="2107"/>
      <c r="T1355" s="2107"/>
      <c r="U1355" s="2107"/>
      <c r="V1355" s="2107"/>
      <c r="W1355" s="2107"/>
      <c r="X1355" s="2107"/>
      <c r="Y1355" s="2107"/>
      <c r="Z1355" s="2107"/>
      <c r="AA1355" s="2107"/>
      <c r="AB1355" s="2107"/>
      <c r="AC1355" s="2107"/>
      <c r="AD1355" s="2108"/>
    </row>
    <row r="1356">
      <c r="A1356" s="2105"/>
      <c r="B1356" s="2129" t="s">
        <v>1795</v>
      </c>
      <c r="C1356" s="2129" t="s">
        <v>1796</v>
      </c>
      <c r="D1356" s="2130" t="s">
        <v>1797</v>
      </c>
      <c r="E1356" s="2131" t="s">
        <v>1798</v>
      </c>
      <c r="F1356" s="2130" t="s">
        <v>1799</v>
      </c>
      <c r="G1356" s="2132" t="s">
        <v>1800</v>
      </c>
      <c r="H1356" s="2132" t="s">
        <v>1801</v>
      </c>
      <c r="I1356" s="2132" t="s">
        <v>1802</v>
      </c>
      <c r="J1356" s="2133" t="s">
        <v>1803</v>
      </c>
      <c r="K1356" s="2134" t="s">
        <v>1804</v>
      </c>
      <c r="L1356" s="2134" t="s">
        <v>1805</v>
      </c>
      <c r="M1356" s="2134" t="s">
        <v>1806</v>
      </c>
      <c r="N1356" s="2134" t="s">
        <v>1807</v>
      </c>
      <c r="O1356" s="2135" t="s">
        <v>1808</v>
      </c>
      <c r="P1356" s="2134" t="s">
        <v>1809</v>
      </c>
      <c r="Q1356" s="2135" t="s">
        <v>1810</v>
      </c>
      <c r="R1356" s="2133" t="s">
        <v>1811</v>
      </c>
      <c r="S1356" s="2135" t="s">
        <v>1812</v>
      </c>
      <c r="T1356" s="2135" t="s">
        <v>1813</v>
      </c>
      <c r="U1356" s="2135" t="s">
        <v>1814</v>
      </c>
      <c r="V1356" s="2135" t="s">
        <v>1815</v>
      </c>
      <c r="W1356" s="2135" t="s">
        <v>1816</v>
      </c>
      <c r="X1356" s="2135" t="s">
        <v>1817</v>
      </c>
      <c r="Y1356" s="2135" t="s">
        <v>1818</v>
      </c>
      <c r="Z1356" s="2135" t="s">
        <v>1819</v>
      </c>
      <c r="AA1356" s="2107" t="s">
        <v>1820</v>
      </c>
      <c r="AB1356" s="2112" t="s">
        <v>1821</v>
      </c>
      <c r="AC1356" s="2112" t="s">
        <v>1822</v>
      </c>
      <c r="AD1356" s="2108" t="s">
        <v>1823</v>
      </c>
    </row>
    <row r="1357">
      <c r="A1357" s="2098" t="s">
        <v>2015</v>
      </c>
      <c r="B1357" s="2100" t="s">
        <v>1837</v>
      </c>
      <c r="C1357" s="2100" t="s">
        <v>1826</v>
      </c>
      <c r="D1357" s="2137">
        <v>1861.18</v>
      </c>
      <c r="E1357" s="2138">
        <v>2</v>
      </c>
      <c r="F1357" s="2139">
        <f t="shared" ref="F1357:F1360" si="1304">E1357*2000</f>
      </c>
      <c r="G1357" s="2140">
        <f t="shared" ref="G1357:G1362" si="1064">F1357/D1357</f>
      </c>
      <c r="H1357" s="2140">
        <f t="shared" ref="H1357:H1362" si="157">D1357/E1357</f>
      </c>
      <c r="I1357" s="2140">
        <f t="shared" ref="I1357:I1362" si="513">F1357/E1357</f>
      </c>
      <c r="J1357" s="2140">
        <f t="shared" ref="J1357:J1362" si="1922">D1357/T1357</f>
      </c>
      <c r="K1357" s="2141">
        <f t="shared" ref="K1357:K1362" si="2113">O1357/S1357*1</f>
      </c>
      <c r="L1357" s="2142">
        <f t="shared" ref="L1357:L1362" si="1482">T1357/S1357</f>
      </c>
      <c r="M1357" s="2141">
        <f t="shared" ref="M1357:M1362" si="1660">V1357/S1357</f>
      </c>
      <c r="N1357" s="2141">
        <f t="shared" ref="N1357:N1362" si="885">W1357/V1357</f>
      </c>
      <c r="O1357" s="2143">
        <f t="shared" ref="O1357:O1362" si="1242">U1357/P1357</f>
      </c>
      <c r="P1357" s="2144">
        <v>0.0068</v>
      </c>
      <c r="Q1357" s="2145">
        <v>35</v>
      </c>
      <c r="R1357" s="2140">
        <f t="shared" ref="R1357:R1361" si="335">(D1357/S1357)*1000</f>
      </c>
      <c r="S1357" s="2143">
        <v>27615</v>
      </c>
      <c r="T1357" s="2143">
        <v>563</v>
      </c>
      <c r="U1357" s="2143">
        <v>66</v>
      </c>
      <c r="V1357" s="2143">
        <v>615</v>
      </c>
      <c r="W1357" s="2143">
        <v>42</v>
      </c>
      <c r="X1357" s="2143">
        <v>4</v>
      </c>
      <c r="Y1357" s="2143">
        <v>4</v>
      </c>
      <c r="Z1357" s="2145">
        <v>11</v>
      </c>
      <c r="AA1357" s="2146">
        <f t="shared" ref="AA1357:AA1361" si="691">AD1357*1000/D1357</f>
      </c>
      <c r="AB1357" s="2094" t="s">
        <v>1935</v>
      </c>
      <c r="AC1357" s="2094" t="s">
        <v>1943</v>
      </c>
      <c r="AD1357" s="2093">
        <v>12</v>
      </c>
    </row>
    <row r="1358">
      <c r="A1358" s="2098"/>
      <c r="B1358" s="2100" t="s">
        <v>1837</v>
      </c>
      <c r="C1358" s="2136" t="s">
        <v>1828</v>
      </c>
      <c r="D1358" s="2137">
        <v>1651.19</v>
      </c>
      <c r="E1358" s="2138">
        <v>1</v>
      </c>
      <c r="F1358" s="2139">
        <f t="shared" si="1304"/>
      </c>
      <c r="G1358" s="2140">
        <f t="shared" si="1064"/>
      </c>
      <c r="H1358" s="2140">
        <f t="shared" si="157"/>
      </c>
      <c r="I1358" s="2140">
        <f t="shared" si="513"/>
      </c>
      <c r="J1358" s="2140">
        <f t="shared" si="1922"/>
      </c>
      <c r="K1358" s="2141">
        <f t="shared" si="2113"/>
      </c>
      <c r="L1358" s="2141">
        <f t="shared" si="1482"/>
      </c>
      <c r="M1358" s="2147">
        <f t="shared" si="1660"/>
      </c>
      <c r="N1358" s="2147">
        <f t="shared" si="885"/>
      </c>
      <c r="O1358" s="2148">
        <f t="shared" si="1242"/>
      </c>
      <c r="P1358" s="2144">
        <v>0.0062</v>
      </c>
      <c r="Q1358" s="2145">
        <v>33</v>
      </c>
      <c r="R1358" s="2150">
        <f t="shared" si="335"/>
      </c>
      <c r="S1358" s="2148">
        <v>22081</v>
      </c>
      <c r="T1358" s="2148">
        <v>521</v>
      </c>
      <c r="U1358" s="2148">
        <v>38</v>
      </c>
      <c r="V1358" s="2148">
        <v>638</v>
      </c>
      <c r="W1358" s="2148">
        <v>14</v>
      </c>
      <c r="X1358" s="2149">
        <v>1</v>
      </c>
      <c r="Y1358" s="2149">
        <v>0</v>
      </c>
      <c r="Z1358" s="2149">
        <v>19</v>
      </c>
      <c r="AA1358" s="2146">
        <f t="shared" si="691"/>
      </c>
      <c r="AB1358" s="2094" t="s">
        <v>1935</v>
      </c>
      <c r="AC1358" s="2094" t="s">
        <v>1943</v>
      </c>
      <c r="AD1358" s="2093">
        <v>8</v>
      </c>
    </row>
    <row r="1359">
      <c r="A1359" s="2098"/>
      <c r="B1359" s="2100" t="s">
        <v>1837</v>
      </c>
      <c r="C1359" s="2100" t="s">
        <v>1830</v>
      </c>
      <c r="D1359" s="2137">
        <v>1508.87</v>
      </c>
      <c r="E1359" s="2138">
        <v>1</v>
      </c>
      <c r="F1359" s="2139">
        <f t="shared" si="1304"/>
      </c>
      <c r="G1359" s="2140">
        <f t="shared" si="1064"/>
      </c>
      <c r="H1359" s="2140">
        <f t="shared" si="157"/>
      </c>
      <c r="I1359" s="2140">
        <f t="shared" si="513"/>
      </c>
      <c r="J1359" s="2140">
        <f t="shared" si="1922"/>
      </c>
      <c r="K1359" s="2141">
        <f t="shared" si="2113"/>
      </c>
      <c r="L1359" s="2141">
        <f t="shared" si="1482"/>
      </c>
      <c r="M1359" s="2147">
        <f t="shared" si="1660"/>
      </c>
      <c r="N1359" s="2147">
        <f t="shared" si="885"/>
      </c>
      <c r="O1359" s="2148">
        <f t="shared" si="1242"/>
      </c>
      <c r="P1359" s="2144">
        <v>0.0136</v>
      </c>
      <c r="Q1359" s="2149">
        <v>33</v>
      </c>
      <c r="R1359" s="2150">
        <f t="shared" si="335"/>
      </c>
      <c r="S1359" s="2148">
        <v>17769</v>
      </c>
      <c r="T1359" s="2148">
        <v>606</v>
      </c>
      <c r="U1359" s="2148">
        <v>66</v>
      </c>
      <c r="V1359" s="2148">
        <v>691</v>
      </c>
      <c r="W1359" s="2148">
        <v>43</v>
      </c>
      <c r="X1359" s="2149">
        <v>2</v>
      </c>
      <c r="Y1359" s="2149">
        <v>0</v>
      </c>
      <c r="Z1359" s="2149">
        <v>14</v>
      </c>
      <c r="AA1359" s="2146">
        <f t="shared" si="691"/>
      </c>
      <c r="AB1359" s="2094" t="s">
        <v>1935</v>
      </c>
      <c r="AC1359" s="2094" t="s">
        <v>1943</v>
      </c>
      <c r="AD1359" s="2093">
        <v>14</v>
      </c>
    </row>
    <row r="1360">
      <c r="A1360" s="2098"/>
      <c r="B1360" s="2100" t="s">
        <v>1837</v>
      </c>
      <c r="C1360" s="2136" t="s">
        <v>1831</v>
      </c>
      <c r="D1360" s="2137">
        <v>1392.96</v>
      </c>
      <c r="E1360" s="2138">
        <v>0</v>
      </c>
      <c r="F1360" s="2139">
        <f t="shared" si="1304"/>
      </c>
      <c r="G1360" s="2140">
        <f t="shared" si="1064"/>
      </c>
      <c r="H1360" s="2140">
        <f t="shared" si="157"/>
      </c>
      <c r="I1360" s="2140">
        <f t="shared" si="513"/>
      </c>
      <c r="J1360" s="2140">
        <f t="shared" si="1922"/>
      </c>
      <c r="K1360" s="2141">
        <f t="shared" si="2113"/>
      </c>
      <c r="L1360" s="2141">
        <f t="shared" si="1482"/>
      </c>
      <c r="M1360" s="2147">
        <f t="shared" si="1660"/>
      </c>
      <c r="N1360" s="2147">
        <f t="shared" si="885"/>
      </c>
      <c r="O1360" s="2148">
        <f t="shared" si="1242"/>
      </c>
      <c r="P1360" s="2144">
        <v>0.0103</v>
      </c>
      <c r="Q1360" s="2149">
        <v>32</v>
      </c>
      <c r="R1360" s="2150">
        <f t="shared" si="335"/>
      </c>
      <c r="S1360" s="2148">
        <v>19678</v>
      </c>
      <c r="T1360" s="2148">
        <v>539</v>
      </c>
      <c r="U1360" s="2148">
        <v>43</v>
      </c>
      <c r="V1360" s="2148">
        <v>604</v>
      </c>
      <c r="W1360" s="2148">
        <v>25</v>
      </c>
      <c r="X1360" s="2149">
        <v>4</v>
      </c>
      <c r="Y1360" s="2149">
        <v>2</v>
      </c>
      <c r="Z1360" s="2149">
        <v>24</v>
      </c>
      <c r="AA1360" s="2146">
        <f t="shared" si="691"/>
      </c>
      <c r="AB1360" s="2094" t="s">
        <v>1935</v>
      </c>
      <c r="AC1360" s="2094" t="s">
        <v>1943</v>
      </c>
      <c r="AD1360" s="2093">
        <v>11</v>
      </c>
    </row>
    <row r="1361">
      <c r="A1361" s="2098"/>
      <c r="B1361" s="2086" t="s">
        <v>1832</v>
      </c>
      <c r="C1361" s="2086"/>
      <c r="D1361" s="2151">
        <f>SUM(D1357:D1360)</f>
      </c>
      <c r="E1361" s="2152">
        <f>SUM(E1357:E1360)</f>
      </c>
      <c r="F1361" s="2152">
        <f>SUM(F1357:F1360)</f>
      </c>
      <c r="G1361" s="2153">
        <f t="shared" si="1064"/>
      </c>
      <c r="H1361" s="2153">
        <f t="shared" si="157"/>
      </c>
      <c r="I1361" s="2153">
        <f t="shared" si="513"/>
      </c>
      <c r="J1361" s="2153">
        <f t="shared" si="1922"/>
      </c>
      <c r="K1361" s="2154">
        <f t="shared" si="2113"/>
      </c>
      <c r="L1361" s="2154">
        <f t="shared" si="1482"/>
      </c>
      <c r="M1361" s="2154">
        <f t="shared" si="1660"/>
      </c>
      <c r="N1361" s="2154">
        <f t="shared" si="885"/>
      </c>
      <c r="O1361" s="2155">
        <f t="shared" si="1242"/>
      </c>
      <c r="P1361" s="2154">
        <f>AVERAGE(P1357:P1360)</f>
      </c>
      <c r="Q1361" s="2151">
        <f>AVERAGE(Q1357:Q1360)</f>
      </c>
      <c r="R1361" s="2153">
        <f t="shared" si="335"/>
      </c>
      <c r="S1361" s="2155">
        <f>SUM(S1357:S1360)</f>
      </c>
      <c r="T1361" s="2155">
        <f>SUM(T1357:T1360)</f>
      </c>
      <c r="U1361" s="2155">
        <f>SUM(U1357:U1360)</f>
      </c>
      <c r="V1361" s="2155">
        <f>SUM(V1357:V1360)</f>
      </c>
      <c r="W1361" s="2155">
        <f>SUM(W1357:W1360)</f>
      </c>
      <c r="X1361" s="2155">
        <f>SUM(X1357:X1360)</f>
      </c>
      <c r="Y1361" s="2155">
        <f>SUM(Y1357:Y1360)</f>
      </c>
      <c r="Z1361" s="2155">
        <f>SUM(Z1357:Z1360)</f>
      </c>
      <c r="AA1361" s="2156">
        <f t="shared" si="691"/>
      </c>
      <c r="AB1361" s="2121"/>
      <c r="AC1361" s="2121"/>
      <c r="AD1361" s="2122">
        <f>SUM(AD1357:AD1360)</f>
      </c>
    </row>
    <row r="1362">
      <c r="A1362" s="2098"/>
      <c r="B1362" s="2095" t="s">
        <v>1833</v>
      </c>
      <c r="C1362" s="2095"/>
      <c r="D1362" s="2051">
        <f>D1361</f>
      </c>
      <c r="E1362" s="2051">
        <f>E1361</f>
      </c>
      <c r="F1362" s="2051">
        <f>F1361</f>
      </c>
      <c r="G1362" s="2046">
        <f t="shared" si="1064"/>
      </c>
      <c r="H1362" s="2046">
        <f t="shared" si="157"/>
      </c>
      <c r="I1362" s="2046">
        <f t="shared" si="513"/>
      </c>
      <c r="J1362" s="2046">
        <f t="shared" si="1922"/>
      </c>
      <c r="K1362" s="2047">
        <f t="shared" si="2113"/>
      </c>
      <c r="L1362" s="2047">
        <f t="shared" si="1482"/>
      </c>
      <c r="M1362" s="2047">
        <f t="shared" si="1660"/>
      </c>
      <c r="N1362" s="2047">
        <f t="shared" si="885"/>
      </c>
      <c r="O1362" s="2048">
        <f t="shared" si="1242"/>
      </c>
      <c r="P1362" s="2157">
        <f>P1361</f>
      </c>
      <c r="Q1362" s="2165">
        <f>Q1361</f>
      </c>
      <c r="R1362" s="2051">
        <f>R1361</f>
      </c>
      <c r="S1362" s="2048">
        <f>S1361</f>
      </c>
      <c r="T1362" s="2048">
        <f>T1361</f>
      </c>
      <c r="U1362" s="2048">
        <f>U1361</f>
      </c>
      <c r="V1362" s="2048">
        <f>V1361</f>
      </c>
      <c r="W1362" s="2048">
        <f>W1361</f>
      </c>
      <c r="X1362" s="2048">
        <f>X1361</f>
      </c>
      <c r="Y1362" s="2048">
        <f>Y1361</f>
      </c>
      <c r="Z1362" s="2048">
        <f>Z1361</f>
      </c>
      <c r="AA1362" s="2048">
        <f>AA1361</f>
      </c>
      <c r="AB1362" s="2126"/>
      <c r="AC1362" s="2126"/>
      <c r="AD1362" s="2104">
        <f>AD1361</f>
      </c>
    </row>
    <row r="1363">
      <c r="A1363" s="2105" t="s">
        <v>1834</v>
      </c>
      <c r="B1363" s="2105" t="s">
        <v>1792</v>
      </c>
      <c r="C1363" s="2105"/>
      <c r="D1363" s="2106" t="s">
        <v>1793</v>
      </c>
      <c r="E1363" s="2106"/>
      <c r="F1363" s="2106"/>
      <c r="G1363" s="2106"/>
      <c r="H1363" s="2106"/>
      <c r="I1363" s="2106"/>
      <c r="J1363" s="2107" t="s">
        <v>1794</v>
      </c>
      <c r="K1363" s="2107"/>
      <c r="L1363" s="2107"/>
      <c r="M1363" s="2107"/>
      <c r="N1363" s="2107"/>
      <c r="O1363" s="2107"/>
      <c r="P1363" s="2107"/>
      <c r="Q1363" s="2107"/>
      <c r="R1363" s="2107"/>
      <c r="S1363" s="2107"/>
      <c r="T1363" s="2107"/>
      <c r="U1363" s="2107"/>
      <c r="V1363" s="2107"/>
      <c r="W1363" s="2107"/>
      <c r="X1363" s="2107"/>
      <c r="Y1363" s="2107"/>
      <c r="Z1363" s="2107"/>
      <c r="AA1363" s="2107"/>
      <c r="AB1363" s="2107"/>
      <c r="AC1363" s="2107"/>
      <c r="AD1363" s="2108"/>
    </row>
    <row r="1364">
      <c r="A1364" s="2105"/>
      <c r="B1364" s="2129" t="s">
        <v>1795</v>
      </c>
      <c r="C1364" s="2129" t="s">
        <v>1796</v>
      </c>
      <c r="D1364" s="2130" t="s">
        <v>1797</v>
      </c>
      <c r="E1364" s="2131" t="s">
        <v>1798</v>
      </c>
      <c r="F1364" s="2130" t="s">
        <v>1799</v>
      </c>
      <c r="G1364" s="2132" t="s">
        <v>1800</v>
      </c>
      <c r="H1364" s="2132" t="s">
        <v>1801</v>
      </c>
      <c r="I1364" s="2132" t="s">
        <v>1802</v>
      </c>
      <c r="J1364" s="2133" t="s">
        <v>1803</v>
      </c>
      <c r="K1364" s="2134" t="s">
        <v>1804</v>
      </c>
      <c r="L1364" s="2134" t="s">
        <v>1805</v>
      </c>
      <c r="M1364" s="2134" t="s">
        <v>1806</v>
      </c>
      <c r="N1364" s="2134" t="s">
        <v>1807</v>
      </c>
      <c r="O1364" s="2135" t="s">
        <v>1808</v>
      </c>
      <c r="P1364" s="2134" t="s">
        <v>1809</v>
      </c>
      <c r="Q1364" s="2135" t="s">
        <v>1810</v>
      </c>
      <c r="R1364" s="2133" t="s">
        <v>1811</v>
      </c>
      <c r="S1364" s="2135" t="s">
        <v>1812</v>
      </c>
      <c r="T1364" s="2135" t="s">
        <v>1813</v>
      </c>
      <c r="U1364" s="2135" t="s">
        <v>1814</v>
      </c>
      <c r="V1364" s="2135" t="s">
        <v>1815</v>
      </c>
      <c r="W1364" s="2135" t="s">
        <v>1816</v>
      </c>
      <c r="X1364" s="2135" t="s">
        <v>1817</v>
      </c>
      <c r="Y1364" s="2135" t="s">
        <v>1818</v>
      </c>
      <c r="Z1364" s="2135" t="s">
        <v>1819</v>
      </c>
      <c r="AA1364" s="2107" t="s">
        <v>1820</v>
      </c>
      <c r="AB1364" s="2112" t="s">
        <v>1821</v>
      </c>
      <c r="AC1364" s="2112" t="s">
        <v>1822</v>
      </c>
      <c r="AD1364" s="2108" t="s">
        <v>1823</v>
      </c>
    </row>
    <row r="1365">
      <c r="A1365" s="2098" t="s">
        <v>2016</v>
      </c>
      <c r="B1365" s="2100" t="s">
        <v>1829</v>
      </c>
      <c r="C1365" s="2100" t="s">
        <v>1826</v>
      </c>
      <c r="D1365" s="2137">
        <v>3137.99</v>
      </c>
      <c r="E1365" s="2138">
        <v>3</v>
      </c>
      <c r="F1365" s="2139">
        <f t="shared" ref="F1365:F1368" si="1305">E1365*2000</f>
      </c>
      <c r="G1365" s="2140">
        <f t="shared" ref="G1365:G1370" si="1065">F1365/D1365</f>
      </c>
      <c r="H1365" s="2140">
        <f t="shared" ref="H1365:H1370" si="158">D1365/E1365</f>
      </c>
      <c r="I1365" s="2140">
        <f t="shared" ref="I1365:I1370" si="514">F1365/E1365</f>
      </c>
      <c r="J1365" s="2140">
        <f t="shared" ref="J1365:J1370" si="1923">D1365/T1365</f>
      </c>
      <c r="K1365" s="2141">
        <f t="shared" ref="K1365:K1370" si="2114">O1365/S1365*1</f>
      </c>
      <c r="L1365" s="2142">
        <f t="shared" ref="L1365:L1370" si="1483">T1365/S1365</f>
      </c>
      <c r="M1365" s="2141">
        <f t="shared" ref="M1365:M1370" si="1661">V1365/S1365</f>
      </c>
      <c r="N1365" s="2141">
        <f t="shared" ref="N1365:N1370" si="886">W1365/V1365</f>
      </c>
      <c r="O1365" s="2143">
        <f t="shared" ref="O1365:O1370" si="1243">U1365/P1365</f>
      </c>
      <c r="P1365" s="2144">
        <v>0.0072</v>
      </c>
      <c r="Q1365" s="2145">
        <v>26</v>
      </c>
      <c r="R1365" s="2140">
        <f t="shared" ref="R1365:R1369" si="336">(D1365/S1365)*1000</f>
      </c>
      <c r="S1365" s="2143">
        <v>37833</v>
      </c>
      <c r="T1365" s="2143">
        <v>773</v>
      </c>
      <c r="U1365" s="2143">
        <v>97</v>
      </c>
      <c r="V1365" s="2143">
        <v>810</v>
      </c>
      <c r="W1365" s="2143">
        <v>47</v>
      </c>
      <c r="X1365" s="2143">
        <v>5</v>
      </c>
      <c r="Y1365" s="2143">
        <v>1</v>
      </c>
      <c r="Z1365" s="2145">
        <v>18</v>
      </c>
      <c r="AA1365" s="2146">
        <f t="shared" ref="AA1365:AA1369" si="692">AD1365*1000/D1365</f>
      </c>
      <c r="AB1365" s="2094" t="s">
        <v>1935</v>
      </c>
      <c r="AC1365" s="2094" t="s">
        <v>1951</v>
      </c>
      <c r="AD1365" s="2093">
        <v>16</v>
      </c>
    </row>
    <row r="1366">
      <c r="A1366" s="2098"/>
      <c r="B1366" s="2100" t="s">
        <v>1829</v>
      </c>
      <c r="C1366" s="2136" t="s">
        <v>1828</v>
      </c>
      <c r="D1366" s="2137">
        <v>1725.29</v>
      </c>
      <c r="E1366" s="2138">
        <v>0</v>
      </c>
      <c r="F1366" s="2139">
        <f t="shared" si="1305"/>
      </c>
      <c r="G1366" s="2140">
        <f t="shared" si="1065"/>
      </c>
      <c r="H1366" s="2140">
        <f t="shared" si="158"/>
      </c>
      <c r="I1366" s="2140">
        <f t="shared" si="514"/>
      </c>
      <c r="J1366" s="2140">
        <f t="shared" si="1923"/>
      </c>
      <c r="K1366" s="2141">
        <f t="shared" si="2114"/>
      </c>
      <c r="L1366" s="2141">
        <f t="shared" si="1483"/>
      </c>
      <c r="M1366" s="2147">
        <f t="shared" si="1661"/>
      </c>
      <c r="N1366" s="2147">
        <f t="shared" si="886"/>
      </c>
      <c r="O1366" s="2148">
        <f t="shared" si="1243"/>
      </c>
      <c r="P1366" s="2144">
        <v>0.009</v>
      </c>
      <c r="Q1366" s="2145">
        <v>29</v>
      </c>
      <c r="R1366" s="2150">
        <f t="shared" si="336"/>
      </c>
      <c r="S1366" s="2149">
        <v>29751</v>
      </c>
      <c r="T1366" s="2148">
        <v>519</v>
      </c>
      <c r="U1366" s="2148">
        <v>90</v>
      </c>
      <c r="V1366" s="2148">
        <v>535</v>
      </c>
      <c r="W1366" s="2148">
        <v>17</v>
      </c>
      <c r="X1366" s="2149">
        <v>5</v>
      </c>
      <c r="Y1366" s="2149">
        <v>0</v>
      </c>
      <c r="Z1366" s="2149">
        <v>16</v>
      </c>
      <c r="AA1366" s="2146">
        <f t="shared" si="692"/>
      </c>
      <c r="AB1366" s="2094" t="s">
        <v>1935</v>
      </c>
      <c r="AC1366" s="2094" t="s">
        <v>1951</v>
      </c>
      <c r="AD1366" s="2093">
        <v>15</v>
      </c>
    </row>
    <row r="1367">
      <c r="A1367" s="2098"/>
      <c r="B1367" s="2100" t="s">
        <v>1829</v>
      </c>
      <c r="C1367" s="2100" t="s">
        <v>1830</v>
      </c>
      <c r="D1367" s="2137">
        <v>1716.09</v>
      </c>
      <c r="E1367" s="2138">
        <v>1</v>
      </c>
      <c r="F1367" s="2139">
        <f t="shared" si="1305"/>
      </c>
      <c r="G1367" s="2140">
        <f t="shared" si="1065"/>
      </c>
      <c r="H1367" s="2140">
        <f t="shared" si="158"/>
      </c>
      <c r="I1367" s="2140">
        <f t="shared" si="514"/>
      </c>
      <c r="J1367" s="2140">
        <f t="shared" si="1923"/>
      </c>
      <c r="K1367" s="2141">
        <f t="shared" si="2114"/>
      </c>
      <c r="L1367" s="2141">
        <f t="shared" si="1483"/>
      </c>
      <c r="M1367" s="2147">
        <f t="shared" si="1661"/>
      </c>
      <c r="N1367" s="2147">
        <f t="shared" si="886"/>
      </c>
      <c r="O1367" s="2148">
        <f t="shared" si="1243"/>
      </c>
      <c r="P1367" s="2144">
        <v>0.0115</v>
      </c>
      <c r="Q1367" s="2149">
        <v>33</v>
      </c>
      <c r="R1367" s="2150">
        <f t="shared" si="336"/>
      </c>
      <c r="S1367" s="2148">
        <v>22513</v>
      </c>
      <c r="T1367" s="2148">
        <v>310</v>
      </c>
      <c r="U1367" s="2148">
        <v>69</v>
      </c>
      <c r="V1367" s="2148">
        <v>313</v>
      </c>
      <c r="W1367" s="2148">
        <v>32</v>
      </c>
      <c r="X1367" s="2149">
        <v>0</v>
      </c>
      <c r="Y1367" s="2149">
        <v>2</v>
      </c>
      <c r="Z1367" s="2149">
        <v>20</v>
      </c>
      <c r="AA1367" s="2146">
        <f t="shared" si="692"/>
      </c>
      <c r="AB1367" s="2094" t="s">
        <v>1935</v>
      </c>
      <c r="AC1367" s="2094" t="s">
        <v>1951</v>
      </c>
      <c r="AD1367" s="2093">
        <v>14</v>
      </c>
    </row>
    <row r="1368">
      <c r="A1368" s="2098"/>
      <c r="B1368" s="2100" t="s">
        <v>1829</v>
      </c>
      <c r="C1368" s="2136" t="s">
        <v>1831</v>
      </c>
      <c r="D1368" s="2137">
        <v>1433.1</v>
      </c>
      <c r="E1368" s="2138">
        <v>1</v>
      </c>
      <c r="F1368" s="2139">
        <f t="shared" si="1305"/>
      </c>
      <c r="G1368" s="2140">
        <f t="shared" si="1065"/>
      </c>
      <c r="H1368" s="2140">
        <f t="shared" si="158"/>
      </c>
      <c r="I1368" s="2140">
        <f t="shared" si="514"/>
      </c>
      <c r="J1368" s="2140">
        <f t="shared" si="1923"/>
      </c>
      <c r="K1368" s="2141">
        <f t="shared" si="2114"/>
      </c>
      <c r="L1368" s="2141">
        <f t="shared" si="1483"/>
      </c>
      <c r="M1368" s="2147">
        <f t="shared" si="1661"/>
      </c>
      <c r="N1368" s="2147">
        <f t="shared" si="886"/>
      </c>
      <c r="O1368" s="2148">
        <f t="shared" si="1243"/>
      </c>
      <c r="P1368" s="2144">
        <v>0.0105</v>
      </c>
      <c r="Q1368" s="2149">
        <v>35</v>
      </c>
      <c r="R1368" s="2150">
        <f t="shared" si="336"/>
      </c>
      <c r="S1368" s="2148">
        <v>20617</v>
      </c>
      <c r="T1368" s="2148">
        <v>213</v>
      </c>
      <c r="U1368" s="2148">
        <v>44</v>
      </c>
      <c r="V1368" s="2148">
        <v>205</v>
      </c>
      <c r="W1368" s="2148">
        <v>19</v>
      </c>
      <c r="X1368" s="2149">
        <v>2</v>
      </c>
      <c r="Y1368" s="2149">
        <v>0</v>
      </c>
      <c r="Z1368" s="2149">
        <v>11</v>
      </c>
      <c r="AA1368" s="2146">
        <f t="shared" si="692"/>
      </c>
      <c r="AB1368" s="2094" t="s">
        <v>1935</v>
      </c>
      <c r="AC1368" s="2094" t="s">
        <v>1951</v>
      </c>
      <c r="AD1368" s="2093">
        <v>10</v>
      </c>
    </row>
    <row r="1369">
      <c r="A1369" s="2098"/>
      <c r="B1369" s="2086" t="s">
        <v>1832</v>
      </c>
      <c r="C1369" s="2086"/>
      <c r="D1369" s="2151">
        <f>SUM(D1365:D1368)</f>
      </c>
      <c r="E1369" s="2152">
        <f>SUM(E1365:E1368)</f>
      </c>
      <c r="F1369" s="2152">
        <f>SUM(F1365:F1368)</f>
      </c>
      <c r="G1369" s="2153">
        <f t="shared" si="1065"/>
      </c>
      <c r="H1369" s="2153">
        <f t="shared" si="158"/>
      </c>
      <c r="I1369" s="2153">
        <f t="shared" si="514"/>
      </c>
      <c r="J1369" s="2153">
        <f t="shared" si="1923"/>
      </c>
      <c r="K1369" s="2154">
        <f t="shared" si="2114"/>
      </c>
      <c r="L1369" s="2154">
        <f t="shared" si="1483"/>
      </c>
      <c r="M1369" s="2154">
        <f t="shared" si="1661"/>
      </c>
      <c r="N1369" s="2154">
        <f t="shared" si="886"/>
      </c>
      <c r="O1369" s="2155">
        <f t="shared" si="1243"/>
      </c>
      <c r="P1369" s="2154">
        <f>AVERAGE(P1365:P1368)</f>
      </c>
      <c r="Q1369" s="2151">
        <f>AVERAGE(Q1365:Q1368)</f>
      </c>
      <c r="R1369" s="2153">
        <f t="shared" si="336"/>
      </c>
      <c r="S1369" s="2155">
        <f>SUM(S1365:S1368)</f>
      </c>
      <c r="T1369" s="2155">
        <f>SUM(T1365:T1368)</f>
      </c>
      <c r="U1369" s="2155">
        <f>SUM(U1365:U1368)</f>
      </c>
      <c r="V1369" s="2155">
        <f>SUM(V1365:V1368)</f>
      </c>
      <c r="W1369" s="2155">
        <f>SUM(W1365:W1368)</f>
      </c>
      <c r="X1369" s="2155">
        <f>SUM(X1365:X1368)</f>
      </c>
      <c r="Y1369" s="2155">
        <f>SUM(Y1365:Y1368)</f>
      </c>
      <c r="Z1369" s="2155">
        <f>SUM(Z1365:Z1368)</f>
      </c>
      <c r="AA1369" s="2156">
        <f t="shared" si="692"/>
      </c>
      <c r="AB1369" s="2121"/>
      <c r="AC1369" s="2121"/>
      <c r="AD1369" s="2122">
        <f>SUM(AD1365:AD1368)</f>
      </c>
    </row>
    <row r="1370">
      <c r="A1370" s="2098"/>
      <c r="B1370" s="2095" t="s">
        <v>1833</v>
      </c>
      <c r="C1370" s="2095"/>
      <c r="D1370" s="2051">
        <f>D1369</f>
      </c>
      <c r="E1370" s="2051">
        <f>E1369</f>
      </c>
      <c r="F1370" s="2051">
        <f>F1369</f>
      </c>
      <c r="G1370" s="2046">
        <f t="shared" si="1065"/>
      </c>
      <c r="H1370" s="2046">
        <f t="shared" si="158"/>
      </c>
      <c r="I1370" s="2046">
        <f t="shared" si="514"/>
      </c>
      <c r="J1370" s="2046">
        <f t="shared" si="1923"/>
      </c>
      <c r="K1370" s="2047">
        <f t="shared" si="2114"/>
      </c>
      <c r="L1370" s="2047">
        <f t="shared" si="1483"/>
      </c>
      <c r="M1370" s="2047">
        <f t="shared" si="1661"/>
      </c>
      <c r="N1370" s="2047">
        <f t="shared" si="886"/>
      </c>
      <c r="O1370" s="2048">
        <f t="shared" si="1243"/>
      </c>
      <c r="P1370" s="2157">
        <f>P1369</f>
      </c>
      <c r="Q1370" s="2165">
        <f>Q1369</f>
      </c>
      <c r="R1370" s="2051">
        <f>R1369</f>
      </c>
      <c r="S1370" s="2048">
        <f>S1369</f>
      </c>
      <c r="T1370" s="2048">
        <f>T1369</f>
      </c>
      <c r="U1370" s="2048">
        <f>U1369</f>
      </c>
      <c r="V1370" s="2048">
        <f>V1369</f>
      </c>
      <c r="W1370" s="2048">
        <f>W1369</f>
      </c>
      <c r="X1370" s="2048">
        <f>X1369</f>
      </c>
      <c r="Y1370" s="2048">
        <f>Y1369</f>
      </c>
      <c r="Z1370" s="2048">
        <f>Z1369</f>
      </c>
      <c r="AA1370" s="2048">
        <f>AA1369</f>
      </c>
      <c r="AB1370" s="2126"/>
      <c r="AC1370" s="2126"/>
      <c r="AD1370" s="2104">
        <f>AD1369</f>
      </c>
    </row>
    <row r="1371">
      <c r="A1371" s="2105" t="s">
        <v>1834</v>
      </c>
      <c r="B1371" s="2105" t="s">
        <v>1792</v>
      </c>
      <c r="C1371" s="2105"/>
      <c r="D1371" s="2106" t="s">
        <v>1793</v>
      </c>
      <c r="E1371" s="2106"/>
      <c r="F1371" s="2106"/>
      <c r="G1371" s="2106"/>
      <c r="H1371" s="2106"/>
      <c r="I1371" s="2106"/>
      <c r="J1371" s="2107" t="s">
        <v>1794</v>
      </c>
      <c r="K1371" s="2107"/>
      <c r="L1371" s="2107"/>
      <c r="M1371" s="2107"/>
      <c r="N1371" s="2107"/>
      <c r="O1371" s="2107"/>
      <c r="P1371" s="2107"/>
      <c r="Q1371" s="2107"/>
      <c r="R1371" s="2107"/>
      <c r="S1371" s="2107"/>
      <c r="T1371" s="2107"/>
      <c r="U1371" s="2107"/>
      <c r="V1371" s="2107"/>
      <c r="W1371" s="2107"/>
      <c r="X1371" s="2107"/>
      <c r="Y1371" s="2107"/>
      <c r="Z1371" s="2107"/>
      <c r="AA1371" s="2107"/>
      <c r="AB1371" s="2107"/>
      <c r="AC1371" s="2107"/>
      <c r="AD1371" s="2108"/>
    </row>
    <row r="1372">
      <c r="A1372" s="2105"/>
      <c r="B1372" s="2129" t="s">
        <v>1795</v>
      </c>
      <c r="C1372" s="2129" t="s">
        <v>1796</v>
      </c>
      <c r="D1372" s="2130" t="s">
        <v>1797</v>
      </c>
      <c r="E1372" s="2131" t="s">
        <v>1798</v>
      </c>
      <c r="F1372" s="2130" t="s">
        <v>1799</v>
      </c>
      <c r="G1372" s="2132" t="s">
        <v>1800</v>
      </c>
      <c r="H1372" s="2132" t="s">
        <v>1801</v>
      </c>
      <c r="I1372" s="2132" t="s">
        <v>1802</v>
      </c>
      <c r="J1372" s="2133" t="s">
        <v>1803</v>
      </c>
      <c r="K1372" s="2134" t="s">
        <v>1804</v>
      </c>
      <c r="L1372" s="2134" t="s">
        <v>1805</v>
      </c>
      <c r="M1372" s="2134" t="s">
        <v>1806</v>
      </c>
      <c r="N1372" s="2134" t="s">
        <v>1807</v>
      </c>
      <c r="O1372" s="2135" t="s">
        <v>1808</v>
      </c>
      <c r="P1372" s="2134" t="s">
        <v>1809</v>
      </c>
      <c r="Q1372" s="2135" t="s">
        <v>1810</v>
      </c>
      <c r="R1372" s="2133" t="s">
        <v>1811</v>
      </c>
      <c r="S1372" s="2135" t="s">
        <v>1812</v>
      </c>
      <c r="T1372" s="2135" t="s">
        <v>1813</v>
      </c>
      <c r="U1372" s="2135" t="s">
        <v>1814</v>
      </c>
      <c r="V1372" s="2135" t="s">
        <v>1815</v>
      </c>
      <c r="W1372" s="2135" t="s">
        <v>1816</v>
      </c>
      <c r="X1372" s="2135" t="s">
        <v>1817</v>
      </c>
      <c r="Y1372" s="2135" t="s">
        <v>1818</v>
      </c>
      <c r="Z1372" s="2135" t="s">
        <v>1819</v>
      </c>
      <c r="AA1372" s="2107" t="s">
        <v>1820</v>
      </c>
      <c r="AB1372" s="2112" t="s">
        <v>1821</v>
      </c>
      <c r="AC1372" s="2112" t="s">
        <v>1822</v>
      </c>
      <c r="AD1372" s="2108" t="s">
        <v>1823</v>
      </c>
    </row>
    <row r="1373">
      <c r="A1373" s="2098" t="s">
        <v>2017</v>
      </c>
      <c r="B1373" s="2100" t="s">
        <v>1829</v>
      </c>
      <c r="C1373" s="2100" t="s">
        <v>1826</v>
      </c>
      <c r="D1373" s="2137">
        <v>1792.89</v>
      </c>
      <c r="E1373" s="2138">
        <v>2</v>
      </c>
      <c r="F1373" s="2139">
        <f t="shared" ref="F1373:F1376" si="1306">E1373*2000</f>
      </c>
      <c r="G1373" s="2140">
        <f t="shared" ref="G1373:G1378" si="1066">F1373/D1373</f>
      </c>
      <c r="H1373" s="2140">
        <f t="shared" ref="H1373:H1378" si="159">D1373/E1373</f>
      </c>
      <c r="I1373" s="2140">
        <f t="shared" ref="I1373:I1378" si="515">F1373/E1373</f>
      </c>
      <c r="J1373" s="2140">
        <f t="shared" ref="J1373:J1378" si="1924">D1373/T1373</f>
      </c>
      <c r="K1373" s="2141">
        <f t="shared" ref="K1373:K1378" si="2115">O1373/S1373*1</f>
      </c>
      <c r="L1373" s="2142">
        <f t="shared" ref="L1373:L1378" si="1484">T1373/S1373</f>
      </c>
      <c r="M1373" s="2141">
        <f t="shared" ref="M1373:M1378" si="1662">V1373/S1373</f>
      </c>
      <c r="N1373" s="2141">
        <f t="shared" ref="N1373:N1378" si="887">W1373/V1373</f>
      </c>
      <c r="O1373" s="2143">
        <f t="shared" ref="O1373:O1378" si="1244">U1373/P1373</f>
      </c>
      <c r="P1373" s="2144">
        <v>0.0081</v>
      </c>
      <c r="Q1373" s="2145">
        <v>35</v>
      </c>
      <c r="R1373" s="2140">
        <f t="shared" ref="R1373:R1377" si="337">(D1373/S1373)*1000</f>
      </c>
      <c r="S1373" s="2143">
        <v>23950</v>
      </c>
      <c r="T1373" s="2143">
        <v>549</v>
      </c>
      <c r="U1373" s="2143">
        <v>75</v>
      </c>
      <c r="V1373" s="2143">
        <v>578</v>
      </c>
      <c r="W1373" s="2143">
        <v>19</v>
      </c>
      <c r="X1373" s="2143">
        <v>5</v>
      </c>
      <c r="Y1373" s="2143">
        <v>0</v>
      </c>
      <c r="Z1373" s="2145">
        <v>26</v>
      </c>
      <c r="AA1373" s="2146">
        <f t="shared" ref="AA1373:AA1377" si="693">AD1373*1000/D1373</f>
      </c>
      <c r="AB1373" s="2094" t="s">
        <v>1935</v>
      </c>
      <c r="AC1373" s="2094" t="s">
        <v>1951</v>
      </c>
      <c r="AD1373" s="2093">
        <v>11</v>
      </c>
    </row>
    <row r="1374">
      <c r="A1374" s="2098"/>
      <c r="B1374" s="2100" t="s">
        <v>1829</v>
      </c>
      <c r="C1374" s="2136" t="s">
        <v>1828</v>
      </c>
      <c r="D1374" s="2137">
        <v>2351.09</v>
      </c>
      <c r="E1374" s="2138">
        <v>2</v>
      </c>
      <c r="F1374" s="2139">
        <f t="shared" si="1306"/>
      </c>
      <c r="G1374" s="2140">
        <f t="shared" si="1066"/>
      </c>
      <c r="H1374" s="2140">
        <f t="shared" si="159"/>
      </c>
      <c r="I1374" s="2140">
        <f t="shared" si="515"/>
      </c>
      <c r="J1374" s="2140">
        <f t="shared" si="1924"/>
      </c>
      <c r="K1374" s="2141">
        <f t="shared" si="2115"/>
      </c>
      <c r="L1374" s="2141">
        <f t="shared" si="1484"/>
      </c>
      <c r="M1374" s="2147">
        <f t="shared" si="1662"/>
      </c>
      <c r="N1374" s="2147">
        <f t="shared" si="887"/>
      </c>
      <c r="O1374" s="2148">
        <f t="shared" si="1244"/>
      </c>
      <c r="P1374" s="2144">
        <v>0.0157</v>
      </c>
      <c r="Q1374" s="2145">
        <v>39</v>
      </c>
      <c r="R1374" s="2150">
        <f t="shared" si="337"/>
      </c>
      <c r="S1374" s="2149">
        <v>28207</v>
      </c>
      <c r="T1374" s="2148">
        <v>579</v>
      </c>
      <c r="U1374" s="2148">
        <v>97</v>
      </c>
      <c r="V1374" s="2148">
        <v>594</v>
      </c>
      <c r="W1374" s="2148">
        <v>29</v>
      </c>
      <c r="X1374" s="2149">
        <v>2</v>
      </c>
      <c r="Y1374" s="2149">
        <v>0</v>
      </c>
      <c r="Z1374" s="2149">
        <v>23</v>
      </c>
      <c r="AA1374" s="2146">
        <f t="shared" si="693"/>
      </c>
      <c r="AB1374" s="2094" t="s">
        <v>1935</v>
      </c>
      <c r="AC1374" s="2094" t="s">
        <v>1951</v>
      </c>
      <c r="AD1374" s="2093">
        <v>16</v>
      </c>
    </row>
    <row r="1375">
      <c r="A1375" s="2098"/>
      <c r="B1375" s="2100" t="s">
        <v>1829</v>
      </c>
      <c r="C1375" s="2100" t="s">
        <v>1830</v>
      </c>
      <c r="D1375" s="2137">
        <v>2456.35</v>
      </c>
      <c r="E1375" s="2138">
        <v>4</v>
      </c>
      <c r="F1375" s="2139">
        <f t="shared" si="1306"/>
      </c>
      <c r="G1375" s="2140">
        <f t="shared" si="1066"/>
      </c>
      <c r="H1375" s="2140">
        <f t="shared" si="159"/>
      </c>
      <c r="I1375" s="2140">
        <f t="shared" si="515"/>
      </c>
      <c r="J1375" s="2140">
        <f t="shared" si="1924"/>
      </c>
      <c r="K1375" s="2141">
        <f t="shared" si="2115"/>
      </c>
      <c r="L1375" s="2141">
        <f t="shared" si="1484"/>
      </c>
      <c r="M1375" s="2147">
        <f t="shared" si="1662"/>
      </c>
      <c r="N1375" s="2147">
        <f t="shared" si="887"/>
      </c>
      <c r="O1375" s="2148">
        <f t="shared" si="1244"/>
      </c>
      <c r="P1375" s="2144">
        <v>0.117</v>
      </c>
      <c r="Q1375" s="2149">
        <v>47</v>
      </c>
      <c r="R1375" s="2150">
        <f t="shared" si="337"/>
      </c>
      <c r="S1375" s="2148">
        <v>33933</v>
      </c>
      <c r="T1375" s="2148">
        <v>316</v>
      </c>
      <c r="U1375" s="2148">
        <v>137</v>
      </c>
      <c r="V1375" s="2148">
        <v>307</v>
      </c>
      <c r="W1375" s="2148">
        <v>47</v>
      </c>
      <c r="X1375" s="2149">
        <v>6</v>
      </c>
      <c r="Y1375" s="2149">
        <v>2</v>
      </c>
      <c r="Z1375" s="2149">
        <v>41</v>
      </c>
      <c r="AA1375" s="2146">
        <f t="shared" si="693"/>
      </c>
      <c r="AB1375" s="2094" t="s">
        <v>1935</v>
      </c>
      <c r="AC1375" s="2094" t="s">
        <v>1951</v>
      </c>
      <c r="AD1375" s="2093">
        <v>16</v>
      </c>
    </row>
    <row r="1376">
      <c r="A1376" s="2098"/>
      <c r="B1376" s="2100" t="s">
        <v>1829</v>
      </c>
      <c r="C1376" s="2136" t="s">
        <v>1831</v>
      </c>
      <c r="D1376" s="2137">
        <v>1421.38</v>
      </c>
      <c r="E1376" s="2138">
        <v>0</v>
      </c>
      <c r="F1376" s="2139">
        <f t="shared" si="1306"/>
      </c>
      <c r="G1376" s="2140">
        <f t="shared" si="1066"/>
      </c>
      <c r="H1376" s="2140">
        <f t="shared" si="159"/>
      </c>
      <c r="I1376" s="2140">
        <f t="shared" si="515"/>
      </c>
      <c r="J1376" s="2140">
        <f t="shared" si="1924"/>
      </c>
      <c r="K1376" s="2141">
        <f t="shared" si="2115"/>
      </c>
      <c r="L1376" s="2141">
        <f t="shared" si="1484"/>
      </c>
      <c r="M1376" s="2147">
        <f t="shared" si="1662"/>
      </c>
      <c r="N1376" s="2147">
        <f t="shared" si="887"/>
      </c>
      <c r="O1376" s="2148">
        <f t="shared" si="1244"/>
      </c>
      <c r="P1376" s="2144">
        <v>0.022</v>
      </c>
      <c r="Q1376" s="2149">
        <v>44</v>
      </c>
      <c r="R1376" s="2150">
        <f t="shared" si="337"/>
      </c>
      <c r="S1376" s="2148">
        <v>20722</v>
      </c>
      <c r="T1376" s="2148">
        <v>377</v>
      </c>
      <c r="U1376" s="2148">
        <v>70</v>
      </c>
      <c r="V1376" s="2148">
        <v>383</v>
      </c>
      <c r="W1376" s="2148">
        <v>16</v>
      </c>
      <c r="X1376" s="2149">
        <v>4</v>
      </c>
      <c r="Y1376" s="2149">
        <v>2</v>
      </c>
      <c r="Z1376" s="2149">
        <v>10</v>
      </c>
      <c r="AA1376" s="2146">
        <f t="shared" si="693"/>
      </c>
      <c r="AB1376" s="2094" t="s">
        <v>1935</v>
      </c>
      <c r="AC1376" s="2094" t="s">
        <v>1951</v>
      </c>
      <c r="AD1376" s="2093">
        <v>12</v>
      </c>
    </row>
    <row r="1377">
      <c r="A1377" s="2098"/>
      <c r="B1377" s="2086" t="s">
        <v>1832</v>
      </c>
      <c r="C1377" s="2086"/>
      <c r="D1377" s="2151">
        <f>SUM(D1373:D1376)</f>
      </c>
      <c r="E1377" s="2152">
        <f>SUM(E1373:E1376)</f>
      </c>
      <c r="F1377" s="2152">
        <f>SUM(F1373:F1376)</f>
      </c>
      <c r="G1377" s="2153">
        <f t="shared" si="1066"/>
      </c>
      <c r="H1377" s="2153">
        <f t="shared" si="159"/>
      </c>
      <c r="I1377" s="2153">
        <f t="shared" si="515"/>
      </c>
      <c r="J1377" s="2153">
        <f t="shared" si="1924"/>
      </c>
      <c r="K1377" s="2154">
        <f t="shared" si="2115"/>
      </c>
      <c r="L1377" s="2154">
        <f t="shared" si="1484"/>
      </c>
      <c r="M1377" s="2154">
        <f t="shared" si="1662"/>
      </c>
      <c r="N1377" s="2154">
        <f t="shared" si="887"/>
      </c>
      <c r="O1377" s="2155">
        <f t="shared" si="1244"/>
      </c>
      <c r="P1377" s="2154">
        <f>AVERAGE(P1373:P1376)</f>
      </c>
      <c r="Q1377" s="2151">
        <f>AVERAGE(Q1373:Q1376)</f>
      </c>
      <c r="R1377" s="2153">
        <f t="shared" si="337"/>
      </c>
      <c r="S1377" s="2155">
        <f>SUM(S1373:S1376)</f>
      </c>
      <c r="T1377" s="2155">
        <f>SUM(T1373:T1376)</f>
      </c>
      <c r="U1377" s="2155">
        <f>SUM(U1373:U1376)</f>
      </c>
      <c r="V1377" s="2155">
        <f>SUM(V1373:V1376)</f>
      </c>
      <c r="W1377" s="2155">
        <f>SUM(W1373:W1376)</f>
      </c>
      <c r="X1377" s="2155">
        <f>SUM(X1373:X1376)</f>
      </c>
      <c r="Y1377" s="2155">
        <f>SUM(Y1373:Y1376)</f>
      </c>
      <c r="Z1377" s="2155">
        <f>SUM(Z1373:Z1376)</f>
      </c>
      <c r="AA1377" s="2156">
        <f t="shared" si="693"/>
      </c>
      <c r="AB1377" s="2121"/>
      <c r="AC1377" s="2121"/>
      <c r="AD1377" s="2122">
        <f>SUM(AD1373:AD1376)</f>
      </c>
    </row>
    <row r="1378">
      <c r="A1378" s="2098"/>
      <c r="B1378" s="2095" t="s">
        <v>1833</v>
      </c>
      <c r="C1378" s="2095"/>
      <c r="D1378" s="2051">
        <f>D1377</f>
      </c>
      <c r="E1378" s="2051">
        <f>E1377</f>
      </c>
      <c r="F1378" s="2051">
        <f>F1377</f>
      </c>
      <c r="G1378" s="2046">
        <f t="shared" si="1066"/>
      </c>
      <c r="H1378" s="2046">
        <f t="shared" si="159"/>
      </c>
      <c r="I1378" s="2046">
        <f t="shared" si="515"/>
      </c>
      <c r="J1378" s="2046">
        <f t="shared" si="1924"/>
      </c>
      <c r="K1378" s="2047">
        <f t="shared" si="2115"/>
      </c>
      <c r="L1378" s="2047">
        <f t="shared" si="1484"/>
      </c>
      <c r="M1378" s="2047">
        <f t="shared" si="1662"/>
      </c>
      <c r="N1378" s="2047">
        <f t="shared" si="887"/>
      </c>
      <c r="O1378" s="2048">
        <f t="shared" si="1244"/>
      </c>
      <c r="P1378" s="2157">
        <f>P1377</f>
      </c>
      <c r="Q1378" s="2165">
        <f>Q1377</f>
      </c>
      <c r="R1378" s="2051">
        <f>R1377</f>
      </c>
      <c r="S1378" s="2048">
        <f>S1377</f>
      </c>
      <c r="T1378" s="2048">
        <f>T1377</f>
      </c>
      <c r="U1378" s="2048">
        <f>U1377</f>
      </c>
      <c r="V1378" s="2048">
        <f>V1377</f>
      </c>
      <c r="W1378" s="2048">
        <f>W1377</f>
      </c>
      <c r="X1378" s="2048">
        <f>X1377</f>
      </c>
      <c r="Y1378" s="2048">
        <f>Y1377</f>
      </c>
      <c r="Z1378" s="2048">
        <f>Z1377</f>
      </c>
      <c r="AA1378" s="2048">
        <f>AA1377</f>
      </c>
      <c r="AB1378" s="2126"/>
      <c r="AC1378" s="2126"/>
      <c r="AD1378" s="2104">
        <f>AD1377</f>
      </c>
    </row>
    <row r="1379">
      <c r="A1379" s="2105" t="s">
        <v>1834</v>
      </c>
      <c r="B1379" s="2105" t="s">
        <v>1792</v>
      </c>
      <c r="C1379" s="2105"/>
      <c r="D1379" s="2106" t="s">
        <v>1793</v>
      </c>
      <c r="E1379" s="2106"/>
      <c r="F1379" s="2106"/>
      <c r="G1379" s="2106"/>
      <c r="H1379" s="2106"/>
      <c r="I1379" s="2106"/>
      <c r="J1379" s="2107" t="s">
        <v>1794</v>
      </c>
      <c r="K1379" s="2107"/>
      <c r="L1379" s="2107"/>
      <c r="M1379" s="2107"/>
      <c r="N1379" s="2107"/>
      <c r="O1379" s="2107"/>
      <c r="P1379" s="2107"/>
      <c r="Q1379" s="2107"/>
      <c r="R1379" s="2107"/>
      <c r="S1379" s="2107"/>
      <c r="T1379" s="2107"/>
      <c r="U1379" s="2107"/>
      <c r="V1379" s="2107"/>
      <c r="W1379" s="2107"/>
      <c r="X1379" s="2107"/>
      <c r="Y1379" s="2107"/>
      <c r="Z1379" s="2107"/>
      <c r="AA1379" s="2107"/>
      <c r="AB1379" s="2107"/>
      <c r="AC1379" s="2107"/>
      <c r="AD1379" s="2108"/>
    </row>
    <row r="1380">
      <c r="A1380" s="2105"/>
      <c r="B1380" s="2129" t="s">
        <v>1795</v>
      </c>
      <c r="C1380" s="2129" t="s">
        <v>1796</v>
      </c>
      <c r="D1380" s="2130" t="s">
        <v>1797</v>
      </c>
      <c r="E1380" s="2131" t="s">
        <v>1798</v>
      </c>
      <c r="F1380" s="2130" t="s">
        <v>1799</v>
      </c>
      <c r="G1380" s="2132" t="s">
        <v>1800</v>
      </c>
      <c r="H1380" s="2132" t="s">
        <v>1801</v>
      </c>
      <c r="I1380" s="2132" t="s">
        <v>1802</v>
      </c>
      <c r="J1380" s="2133" t="s">
        <v>1803</v>
      </c>
      <c r="K1380" s="2134" t="s">
        <v>1804</v>
      </c>
      <c r="L1380" s="2134" t="s">
        <v>1805</v>
      </c>
      <c r="M1380" s="2134" t="s">
        <v>1806</v>
      </c>
      <c r="N1380" s="2134" t="s">
        <v>1807</v>
      </c>
      <c r="O1380" s="2135" t="s">
        <v>1808</v>
      </c>
      <c r="P1380" s="2134" t="s">
        <v>1809</v>
      </c>
      <c r="Q1380" s="2135" t="s">
        <v>1810</v>
      </c>
      <c r="R1380" s="2133" t="s">
        <v>1811</v>
      </c>
      <c r="S1380" s="2135" t="s">
        <v>1812</v>
      </c>
      <c r="T1380" s="2135" t="s">
        <v>1813</v>
      </c>
      <c r="U1380" s="2135" t="s">
        <v>1814</v>
      </c>
      <c r="V1380" s="2135" t="s">
        <v>1815</v>
      </c>
      <c r="W1380" s="2135" t="s">
        <v>1816</v>
      </c>
      <c r="X1380" s="2135" t="s">
        <v>1817</v>
      </c>
      <c r="Y1380" s="2135" t="s">
        <v>1818</v>
      </c>
      <c r="Z1380" s="2135" t="s">
        <v>1819</v>
      </c>
      <c r="AA1380" s="2107" t="s">
        <v>1820</v>
      </c>
      <c r="AB1380" s="2112" t="s">
        <v>1821</v>
      </c>
      <c r="AC1380" s="2112" t="s">
        <v>1822</v>
      </c>
      <c r="AD1380" s="2108" t="s">
        <v>1823</v>
      </c>
    </row>
    <row r="1381">
      <c r="A1381" s="2098" t="s">
        <v>2018</v>
      </c>
      <c r="B1381" s="2100" t="s">
        <v>1825</v>
      </c>
      <c r="C1381" s="2100" t="s">
        <v>1826</v>
      </c>
      <c r="D1381" s="2137">
        <v>1806.68</v>
      </c>
      <c r="E1381" s="2138">
        <v>0</v>
      </c>
      <c r="F1381" s="2139">
        <f t="shared" ref="F1381:F1384" si="1307">E1381*2000</f>
      </c>
      <c r="G1381" s="2140">
        <f t="shared" ref="G1381:G1386" si="1067">F1381/D1381</f>
      </c>
      <c r="H1381" s="2140">
        <f t="shared" ref="H1381:H1386" si="160">D1381/E1381</f>
      </c>
      <c r="I1381" s="2140">
        <f t="shared" ref="I1381:I1386" si="516">F1381/E1381</f>
      </c>
      <c r="J1381" s="2140">
        <f t="shared" ref="J1381:J1386" si="1925">D1381/T1381</f>
      </c>
      <c r="K1381" s="2141">
        <f t="shared" ref="K1381:K1386" si="2116">O1381/S1381*1</f>
      </c>
      <c r="L1381" s="2142">
        <f t="shared" ref="L1381:L1386" si="1485">T1381/S1381</f>
      </c>
      <c r="M1381" s="2141">
        <f t="shared" ref="M1381:M1386" si="1663">V1381/S1381</f>
      </c>
      <c r="N1381" s="2141">
        <f t="shared" ref="N1381:N1386" si="888">W1381/V1381</f>
      </c>
      <c r="O1381" s="2143">
        <f t="shared" ref="O1381:O1386" si="1245">U1381/P1381</f>
      </c>
      <c r="P1381" s="2144">
        <v>0.0098</v>
      </c>
      <c r="Q1381" s="2145">
        <v>25</v>
      </c>
      <c r="R1381" s="2140">
        <f t="shared" ref="R1381:R1385" si="338">(D1381/S1381)*1000</f>
      </c>
      <c r="S1381" s="2143">
        <v>25978</v>
      </c>
      <c r="T1381" s="2143">
        <v>555</v>
      </c>
      <c r="U1381" s="2143">
        <v>74</v>
      </c>
      <c r="V1381" s="2143">
        <v>586</v>
      </c>
      <c r="W1381" s="2143">
        <v>60</v>
      </c>
      <c r="X1381" s="2143">
        <v>6</v>
      </c>
      <c r="Y1381" s="2143">
        <v>0</v>
      </c>
      <c r="Z1381" s="2145">
        <v>16</v>
      </c>
      <c r="AA1381" s="2146">
        <f t="shared" ref="AA1381:AA1385" si="694">AD1381*1000/D1381</f>
      </c>
      <c r="AB1381" s="2094" t="s">
        <v>1935</v>
      </c>
      <c r="AC1381" s="2094" t="s">
        <v>1951</v>
      </c>
      <c r="AD1381" s="2093">
        <v>16</v>
      </c>
    </row>
    <row r="1382">
      <c r="A1382" s="2098"/>
      <c r="B1382" s="2100" t="s">
        <v>1825</v>
      </c>
      <c r="C1382" s="2136" t="s">
        <v>1828</v>
      </c>
      <c r="D1382" s="2137">
        <v>1926.14</v>
      </c>
      <c r="E1382" s="2138">
        <v>5</v>
      </c>
      <c r="F1382" s="2139">
        <f t="shared" si="1307"/>
      </c>
      <c r="G1382" s="2140">
        <f t="shared" si="1067"/>
      </c>
      <c r="H1382" s="2140">
        <f t="shared" si="160"/>
      </c>
      <c r="I1382" s="2140">
        <f t="shared" si="516"/>
      </c>
      <c r="J1382" s="2140">
        <f t="shared" si="1925"/>
      </c>
      <c r="K1382" s="2141">
        <f t="shared" si="2116"/>
      </c>
      <c r="L1382" s="2141">
        <f t="shared" si="1485"/>
      </c>
      <c r="M1382" s="2147">
        <f t="shared" si="1663"/>
      </c>
      <c r="N1382" s="2147">
        <f t="shared" si="888"/>
      </c>
      <c r="O1382" s="2148">
        <f t="shared" si="1245"/>
      </c>
      <c r="P1382" s="2144">
        <v>0.0133</v>
      </c>
      <c r="Q1382" s="2145">
        <v>39</v>
      </c>
      <c r="R1382" s="2150">
        <f t="shared" si="338"/>
      </c>
      <c r="S1382" s="2149">
        <v>25714</v>
      </c>
      <c r="T1382" s="2148">
        <v>236</v>
      </c>
      <c r="U1382" s="2148">
        <v>84</v>
      </c>
      <c r="V1382" s="2148">
        <v>240</v>
      </c>
      <c r="W1382" s="2148">
        <v>57</v>
      </c>
      <c r="X1382" s="2149">
        <v>4</v>
      </c>
      <c r="Y1382" s="2149">
        <v>0</v>
      </c>
      <c r="Z1382" s="2149">
        <v>26</v>
      </c>
      <c r="AA1382" s="2146">
        <f t="shared" si="694"/>
      </c>
      <c r="AB1382" s="2094" t="s">
        <v>1935</v>
      </c>
      <c r="AC1382" s="2094" t="s">
        <v>1951</v>
      </c>
      <c r="AD1382" s="2093">
        <v>16</v>
      </c>
    </row>
    <row r="1383">
      <c r="A1383" s="2098"/>
      <c r="B1383" s="2100" t="s">
        <v>1825</v>
      </c>
      <c r="C1383" s="2100" t="s">
        <v>1830</v>
      </c>
      <c r="D1383" s="2137">
        <v>2527.71</v>
      </c>
      <c r="E1383" s="2138">
        <v>3</v>
      </c>
      <c r="F1383" s="2139">
        <f t="shared" si="1307"/>
      </c>
      <c r="G1383" s="2140">
        <f t="shared" si="1067"/>
      </c>
      <c r="H1383" s="2140">
        <f t="shared" si="160"/>
      </c>
      <c r="I1383" s="2140">
        <f t="shared" si="516"/>
      </c>
      <c r="J1383" s="2140">
        <f t="shared" si="1925"/>
      </c>
      <c r="K1383" s="2141">
        <f t="shared" si="2116"/>
      </c>
      <c r="L1383" s="2141">
        <f t="shared" si="1485"/>
      </c>
      <c r="M1383" s="2147">
        <f t="shared" si="1663"/>
      </c>
      <c r="N1383" s="2147">
        <f t="shared" si="888"/>
      </c>
      <c r="O1383" s="2148">
        <f t="shared" si="1245"/>
      </c>
      <c r="P1383" s="2144">
        <v>0.0192</v>
      </c>
      <c r="Q1383" s="2149">
        <v>47</v>
      </c>
      <c r="R1383" s="2150">
        <f t="shared" si="338"/>
      </c>
      <c r="S1383" s="2148">
        <v>37350</v>
      </c>
      <c r="T1383" s="2148">
        <v>391</v>
      </c>
      <c r="U1383" s="2148">
        <v>110</v>
      </c>
      <c r="V1383" s="2148">
        <v>381</v>
      </c>
      <c r="W1383" s="2148">
        <v>97</v>
      </c>
      <c r="X1383" s="2149">
        <v>5</v>
      </c>
      <c r="Y1383" s="2149">
        <v>2</v>
      </c>
      <c r="Z1383" s="2149">
        <v>38</v>
      </c>
      <c r="AA1383" s="2146">
        <f t="shared" si="694"/>
      </c>
      <c r="AB1383" s="2094" t="s">
        <v>1935</v>
      </c>
      <c r="AC1383" s="2094" t="s">
        <v>1951</v>
      </c>
      <c r="AD1383" s="2093">
        <v>16</v>
      </c>
    </row>
    <row r="1384">
      <c r="A1384" s="2098"/>
      <c r="B1384" s="2100" t="s">
        <v>1825</v>
      </c>
      <c r="C1384" s="2136" t="s">
        <v>1831</v>
      </c>
      <c r="D1384" s="2137">
        <v>1778.92</v>
      </c>
      <c r="E1384" s="2138">
        <v>2</v>
      </c>
      <c r="F1384" s="2139">
        <f t="shared" si="1307"/>
      </c>
      <c r="G1384" s="2140">
        <f t="shared" si="1067"/>
      </c>
      <c r="H1384" s="2140">
        <f t="shared" si="160"/>
      </c>
      <c r="I1384" s="2140">
        <f t="shared" si="516"/>
      </c>
      <c r="J1384" s="2140">
        <f t="shared" si="1925"/>
      </c>
      <c r="K1384" s="2141">
        <f t="shared" si="2116"/>
      </c>
      <c r="L1384" s="2141">
        <f t="shared" si="1485"/>
      </c>
      <c r="M1384" s="2147">
        <f t="shared" si="1663"/>
      </c>
      <c r="N1384" s="2147">
        <f t="shared" si="888"/>
      </c>
      <c r="O1384" s="2148">
        <f t="shared" si="1245"/>
      </c>
      <c r="P1384" s="2144">
        <v>0.017</v>
      </c>
      <c r="Q1384" s="2149">
        <v>52</v>
      </c>
      <c r="R1384" s="2150">
        <f t="shared" si="338"/>
      </c>
      <c r="S1384" s="2148">
        <v>27131</v>
      </c>
      <c r="T1384" s="2148">
        <v>215</v>
      </c>
      <c r="U1384" s="2148">
        <v>62</v>
      </c>
      <c r="V1384" s="2148">
        <v>199</v>
      </c>
      <c r="W1384" s="2148">
        <v>34</v>
      </c>
      <c r="X1384" s="2149">
        <v>14</v>
      </c>
      <c r="Y1384" s="2149">
        <v>1</v>
      </c>
      <c r="Z1384" s="2149">
        <v>27</v>
      </c>
      <c r="AA1384" s="2146">
        <f t="shared" si="694"/>
      </c>
      <c r="AB1384" s="2094" t="s">
        <v>1935</v>
      </c>
      <c r="AC1384" s="2094" t="s">
        <v>1951</v>
      </c>
      <c r="AD1384" s="2093">
        <v>14</v>
      </c>
    </row>
    <row r="1385">
      <c r="A1385" s="2098"/>
      <c r="B1385" s="2086" t="s">
        <v>1832</v>
      </c>
      <c r="C1385" s="2086"/>
      <c r="D1385" s="2151">
        <f>SUM(D1381:D1384)</f>
      </c>
      <c r="E1385" s="2152">
        <f>SUM(E1381:E1384)</f>
      </c>
      <c r="F1385" s="2152">
        <f>SUM(F1381:F1384)</f>
      </c>
      <c r="G1385" s="2153">
        <f t="shared" si="1067"/>
      </c>
      <c r="H1385" s="2153">
        <f t="shared" si="160"/>
      </c>
      <c r="I1385" s="2153">
        <f t="shared" si="516"/>
      </c>
      <c r="J1385" s="2153">
        <f t="shared" si="1925"/>
      </c>
      <c r="K1385" s="2154">
        <f t="shared" si="2116"/>
      </c>
      <c r="L1385" s="2154">
        <f t="shared" si="1485"/>
      </c>
      <c r="M1385" s="2154">
        <f t="shared" si="1663"/>
      </c>
      <c r="N1385" s="2154">
        <f t="shared" si="888"/>
      </c>
      <c r="O1385" s="2155">
        <f t="shared" si="1245"/>
      </c>
      <c r="P1385" s="2154">
        <f>AVERAGE(P1381:P1384)</f>
      </c>
      <c r="Q1385" s="2151">
        <f>AVERAGE(Q1381:Q1384)</f>
      </c>
      <c r="R1385" s="2153">
        <f t="shared" si="338"/>
      </c>
      <c r="S1385" s="2155">
        <f>SUM(S1381:S1384)</f>
      </c>
      <c r="T1385" s="2155">
        <f>SUM(T1381:T1384)</f>
      </c>
      <c r="U1385" s="2155">
        <f>SUM(U1381:U1384)</f>
      </c>
      <c r="V1385" s="2155">
        <f>SUM(V1381:V1384)</f>
      </c>
      <c r="W1385" s="2155">
        <f>SUM(W1381:W1384)</f>
      </c>
      <c r="X1385" s="2155">
        <f>SUM(X1381:X1384)</f>
      </c>
      <c r="Y1385" s="2155">
        <f>SUM(Y1381:Y1384)</f>
      </c>
      <c r="Z1385" s="2155">
        <f>SUM(Z1381:Z1384)</f>
      </c>
      <c r="AA1385" s="2156">
        <f t="shared" si="694"/>
      </c>
      <c r="AB1385" s="2121"/>
      <c r="AC1385" s="2121"/>
      <c r="AD1385" s="2122">
        <f>SUM(AD1381:AD1384)</f>
      </c>
    </row>
    <row r="1386">
      <c r="A1386" s="2098"/>
      <c r="B1386" s="2095" t="s">
        <v>1833</v>
      </c>
      <c r="C1386" s="2095"/>
      <c r="D1386" s="2051">
        <f>D1385</f>
      </c>
      <c r="E1386" s="2051">
        <f>E1385</f>
      </c>
      <c r="F1386" s="2051">
        <f>F1385</f>
      </c>
      <c r="G1386" s="2046">
        <f t="shared" si="1067"/>
      </c>
      <c r="H1386" s="2046">
        <f t="shared" si="160"/>
      </c>
      <c r="I1386" s="2046">
        <f t="shared" si="516"/>
      </c>
      <c r="J1386" s="2046">
        <f t="shared" si="1925"/>
      </c>
      <c r="K1386" s="2047">
        <f t="shared" si="2116"/>
      </c>
      <c r="L1386" s="2047">
        <f t="shared" si="1485"/>
      </c>
      <c r="M1386" s="2047">
        <f t="shared" si="1663"/>
      </c>
      <c r="N1386" s="2047">
        <f t="shared" si="888"/>
      </c>
      <c r="O1386" s="2048">
        <f t="shared" si="1245"/>
      </c>
      <c r="P1386" s="2157">
        <f>P1385</f>
      </c>
      <c r="Q1386" s="2165">
        <f>Q1385</f>
      </c>
      <c r="R1386" s="2051">
        <f>R1385</f>
      </c>
      <c r="S1386" s="2048">
        <f>S1385</f>
      </c>
      <c r="T1386" s="2048">
        <f>T1385</f>
      </c>
      <c r="U1386" s="2048">
        <f>U1385</f>
      </c>
      <c r="V1386" s="2048">
        <f>V1385</f>
      </c>
      <c r="W1386" s="2048">
        <f>W1385</f>
      </c>
      <c r="X1386" s="2048">
        <f>X1385</f>
      </c>
      <c r="Y1386" s="2048">
        <f>Y1385</f>
      </c>
      <c r="Z1386" s="2048">
        <f>Z1385</f>
      </c>
      <c r="AA1386" s="2048">
        <f>AA1385</f>
      </c>
      <c r="AB1386" s="2126"/>
      <c r="AC1386" s="2126"/>
      <c r="AD1386" s="2104">
        <f>AD1385</f>
      </c>
    </row>
    <row r="1387">
      <c r="A1387" s="2105" t="s">
        <v>1834</v>
      </c>
      <c r="B1387" s="2105" t="s">
        <v>1792</v>
      </c>
      <c r="C1387" s="2105"/>
      <c r="D1387" s="2106" t="s">
        <v>1793</v>
      </c>
      <c r="E1387" s="2106"/>
      <c r="F1387" s="2106"/>
      <c r="G1387" s="2106"/>
      <c r="H1387" s="2106"/>
      <c r="I1387" s="2106"/>
      <c r="J1387" s="2107" t="s">
        <v>1794</v>
      </c>
      <c r="K1387" s="2107"/>
      <c r="L1387" s="2107"/>
      <c r="M1387" s="2107"/>
      <c r="N1387" s="2107"/>
      <c r="O1387" s="2107"/>
      <c r="P1387" s="2107"/>
      <c r="Q1387" s="2107"/>
      <c r="R1387" s="2107"/>
      <c r="S1387" s="2107"/>
      <c r="T1387" s="2107"/>
      <c r="U1387" s="2107"/>
      <c r="V1387" s="2107"/>
      <c r="W1387" s="2107"/>
      <c r="X1387" s="2107"/>
      <c r="Y1387" s="2107"/>
      <c r="Z1387" s="2107"/>
      <c r="AA1387" s="2107"/>
      <c r="AB1387" s="2107"/>
      <c r="AC1387" s="2107"/>
      <c r="AD1387" s="2108"/>
    </row>
    <row r="1388">
      <c r="A1388" s="2105"/>
      <c r="B1388" s="2129" t="s">
        <v>1795</v>
      </c>
      <c r="C1388" s="2129" t="s">
        <v>1796</v>
      </c>
      <c r="D1388" s="2130" t="s">
        <v>1797</v>
      </c>
      <c r="E1388" s="2131" t="s">
        <v>1798</v>
      </c>
      <c r="F1388" s="2130" t="s">
        <v>1799</v>
      </c>
      <c r="G1388" s="2132" t="s">
        <v>1800</v>
      </c>
      <c r="H1388" s="2132" t="s">
        <v>1801</v>
      </c>
      <c r="I1388" s="2132" t="s">
        <v>1802</v>
      </c>
      <c r="J1388" s="2133" t="s">
        <v>1803</v>
      </c>
      <c r="K1388" s="2134" t="s">
        <v>1804</v>
      </c>
      <c r="L1388" s="2134" t="s">
        <v>1805</v>
      </c>
      <c r="M1388" s="2134" t="s">
        <v>1806</v>
      </c>
      <c r="N1388" s="2134" t="s">
        <v>1807</v>
      </c>
      <c r="O1388" s="2135" t="s">
        <v>1808</v>
      </c>
      <c r="P1388" s="2134" t="s">
        <v>1809</v>
      </c>
      <c r="Q1388" s="2135" t="s">
        <v>1810</v>
      </c>
      <c r="R1388" s="2133" t="s">
        <v>1811</v>
      </c>
      <c r="S1388" s="2135" t="s">
        <v>1812</v>
      </c>
      <c r="T1388" s="2135" t="s">
        <v>1813</v>
      </c>
      <c r="U1388" s="2135" t="s">
        <v>1814</v>
      </c>
      <c r="V1388" s="2135" t="s">
        <v>1815</v>
      </c>
      <c r="W1388" s="2135" t="s">
        <v>1816</v>
      </c>
      <c r="X1388" s="2135" t="s">
        <v>1817</v>
      </c>
      <c r="Y1388" s="2135" t="s">
        <v>1818</v>
      </c>
      <c r="Z1388" s="2135" t="s">
        <v>1819</v>
      </c>
      <c r="AA1388" s="2107" t="s">
        <v>1820</v>
      </c>
      <c r="AB1388" s="2112" t="s">
        <v>1821</v>
      </c>
      <c r="AC1388" s="2112" t="s">
        <v>1822</v>
      </c>
      <c r="AD1388" s="2108" t="s">
        <v>1823</v>
      </c>
    </row>
    <row r="1389">
      <c r="A1389" s="2098" t="s">
        <v>2019</v>
      </c>
      <c r="B1389" s="2100" t="s">
        <v>1825</v>
      </c>
      <c r="C1389" s="2100" t="s">
        <v>1826</v>
      </c>
      <c r="D1389" s="2137">
        <v>1989.13</v>
      </c>
      <c r="E1389" s="2138">
        <v>0</v>
      </c>
      <c r="F1389" s="2139">
        <f t="shared" ref="F1389:F1392" si="1308">E1389*2000</f>
      </c>
      <c r="G1389" s="2140">
        <f t="shared" ref="G1389:G1394" si="1068">F1389/D1389</f>
      </c>
      <c r="H1389" s="2140">
        <f t="shared" ref="H1389:H1394" si="161">D1389/E1389</f>
      </c>
      <c r="I1389" s="2140">
        <f t="shared" ref="I1389:I1394" si="517">F1389/E1389</f>
      </c>
      <c r="J1389" s="2140">
        <f t="shared" ref="J1389:J1394" si="1926">D1389/T1389</f>
      </c>
      <c r="K1389" s="2141">
        <f t="shared" ref="K1389:K1394" si="2117">O1389/S1389*1</f>
      </c>
      <c r="L1389" s="2142">
        <f t="shared" ref="L1389:L1394" si="1486">T1389/S1389</f>
      </c>
      <c r="M1389" s="2141">
        <f t="shared" ref="M1389:M1394" si="1664">V1389/S1389</f>
      </c>
      <c r="N1389" s="2141">
        <f t="shared" ref="N1389:N1394" si="889">W1389/V1389</f>
      </c>
      <c r="O1389" s="2143">
        <f t="shared" ref="O1389:O1394" si="1246">U1389/P1389</f>
      </c>
      <c r="P1389" s="2144">
        <v>0.0066</v>
      </c>
      <c r="Q1389" s="2145">
        <v>25</v>
      </c>
      <c r="R1389" s="2140">
        <f t="shared" ref="R1389:R1393" si="339">(D1389/S1389)*1000</f>
      </c>
      <c r="S1389" s="2143">
        <v>29076</v>
      </c>
      <c r="T1389" s="2143">
        <v>586</v>
      </c>
      <c r="U1389" s="2143">
        <v>75</v>
      </c>
      <c r="V1389" s="2143">
        <v>645</v>
      </c>
      <c r="W1389" s="2143">
        <v>41</v>
      </c>
      <c r="X1389" s="2143">
        <v>5</v>
      </c>
      <c r="Y1389" s="2143">
        <v>2</v>
      </c>
      <c r="Z1389" s="2145">
        <v>18</v>
      </c>
      <c r="AA1389" s="2146">
        <f t="shared" ref="AA1389:AA1393" si="695">AD1389*1000/D1389</f>
      </c>
      <c r="AB1389" s="2094" t="s">
        <v>1935</v>
      </c>
      <c r="AC1389" s="2094" t="s">
        <v>1951</v>
      </c>
      <c r="AD1389" s="2093">
        <v>14</v>
      </c>
    </row>
    <row r="1390">
      <c r="A1390" s="2098"/>
      <c r="B1390" s="2100" t="s">
        <v>1825</v>
      </c>
      <c r="C1390" s="2136" t="s">
        <v>1828</v>
      </c>
      <c r="D1390" s="2137">
        <v>1510.87</v>
      </c>
      <c r="E1390" s="2138">
        <v>2</v>
      </c>
      <c r="F1390" s="2139">
        <f t="shared" si="1308"/>
      </c>
      <c r="G1390" s="2140">
        <f t="shared" si="1068"/>
      </c>
      <c r="H1390" s="2140">
        <f t="shared" si="161"/>
      </c>
      <c r="I1390" s="2140">
        <f t="shared" si="517"/>
      </c>
      <c r="J1390" s="2140">
        <f t="shared" si="1926"/>
      </c>
      <c r="K1390" s="2141">
        <f t="shared" si="2117"/>
      </c>
      <c r="L1390" s="2141">
        <f t="shared" si="1486"/>
      </c>
      <c r="M1390" s="2147">
        <f t="shared" si="1664"/>
      </c>
      <c r="N1390" s="2147">
        <f t="shared" si="889"/>
      </c>
      <c r="O1390" s="2148">
        <f t="shared" si="1246"/>
      </c>
      <c r="P1390" s="2144">
        <v>0.0125</v>
      </c>
      <c r="Q1390" s="2145">
        <v>36</v>
      </c>
      <c r="R1390" s="2150">
        <f t="shared" si="339"/>
      </c>
      <c r="S1390" s="2149">
        <v>19496</v>
      </c>
      <c r="T1390" s="2148">
        <v>339</v>
      </c>
      <c r="U1390" s="2148">
        <v>71</v>
      </c>
      <c r="V1390" s="2148">
        <v>351</v>
      </c>
      <c r="W1390" s="2148">
        <v>44</v>
      </c>
      <c r="X1390" s="2149">
        <v>3</v>
      </c>
      <c r="Y1390" s="2149">
        <v>1</v>
      </c>
      <c r="Z1390" s="2149">
        <v>7</v>
      </c>
      <c r="AA1390" s="2146">
        <f t="shared" si="695"/>
      </c>
      <c r="AB1390" s="2094" t="s">
        <v>1935</v>
      </c>
      <c r="AC1390" s="2094" t="s">
        <v>1951</v>
      </c>
      <c r="AD1390" s="2093">
        <v>14</v>
      </c>
    </row>
    <row r="1391">
      <c r="A1391" s="2098"/>
      <c r="B1391" s="2100" t="s">
        <v>1825</v>
      </c>
      <c r="C1391" s="2100" t="s">
        <v>1830</v>
      </c>
      <c r="D1391" s="2137">
        <v>1349.57</v>
      </c>
      <c r="E1391" s="2138">
        <v>0</v>
      </c>
      <c r="F1391" s="2139">
        <f t="shared" si="1308"/>
      </c>
      <c r="G1391" s="2140">
        <f t="shared" si="1068"/>
      </c>
      <c r="H1391" s="2140">
        <f t="shared" si="161"/>
      </c>
      <c r="I1391" s="2140">
        <f t="shared" si="517"/>
      </c>
      <c r="J1391" s="2140">
        <f t="shared" si="1926"/>
      </c>
      <c r="K1391" s="2141">
        <f t="shared" si="2117"/>
      </c>
      <c r="L1391" s="2141">
        <f t="shared" si="1486"/>
      </c>
      <c r="M1391" s="2147">
        <f t="shared" si="1664"/>
      </c>
      <c r="N1391" s="2147">
        <f t="shared" si="889"/>
      </c>
      <c r="O1391" s="2148">
        <f t="shared" si="1246"/>
      </c>
      <c r="P1391" s="2144">
        <v>0.0146</v>
      </c>
      <c r="Q1391" s="2149">
        <v>35</v>
      </c>
      <c r="R1391" s="2150">
        <f t="shared" si="339"/>
      </c>
      <c r="S1391" s="2148">
        <v>17878</v>
      </c>
      <c r="T1391" s="2148">
        <v>307</v>
      </c>
      <c r="U1391" s="2148">
        <v>66</v>
      </c>
      <c r="V1391" s="2148">
        <v>297</v>
      </c>
      <c r="W1391" s="2148">
        <v>9</v>
      </c>
      <c r="X1391" s="2149">
        <v>5</v>
      </c>
      <c r="Y1391" s="2149">
        <v>0</v>
      </c>
      <c r="Z1391" s="2149">
        <v>22</v>
      </c>
      <c r="AA1391" s="2146">
        <f t="shared" si="695"/>
      </c>
      <c r="AB1391" s="2094" t="s">
        <v>1935</v>
      </c>
      <c r="AC1391" s="2094" t="s">
        <v>1951</v>
      </c>
      <c r="AD1391" s="2093">
        <v>3</v>
      </c>
    </row>
    <row r="1392">
      <c r="A1392" s="2098"/>
      <c r="B1392" s="2100" t="s">
        <v>1825</v>
      </c>
      <c r="C1392" s="2136" t="s">
        <v>1831</v>
      </c>
      <c r="D1392" s="2137">
        <v>1272.8000000000002</v>
      </c>
      <c r="E1392" s="2138">
        <v>1</v>
      </c>
      <c r="F1392" s="2139">
        <f t="shared" si="1308"/>
      </c>
      <c r="G1392" s="2140">
        <f t="shared" si="1068"/>
      </c>
      <c r="H1392" s="2140">
        <f t="shared" si="161"/>
      </c>
      <c r="I1392" s="2140">
        <f t="shared" si="517"/>
      </c>
      <c r="J1392" s="2140">
        <f t="shared" si="1926"/>
      </c>
      <c r="K1392" s="2141">
        <f t="shared" si="2117"/>
      </c>
      <c r="L1392" s="2141">
        <f t="shared" si="1486"/>
      </c>
      <c r="M1392" s="2147">
        <f t="shared" si="1664"/>
      </c>
      <c r="N1392" s="2147">
        <f t="shared" si="889"/>
      </c>
      <c r="O1392" s="2148">
        <f t="shared" si="1246"/>
      </c>
      <c r="P1392" s="2144">
        <v>0.012</v>
      </c>
      <c r="Q1392" s="2149">
        <v>40</v>
      </c>
      <c r="R1392" s="2150">
        <f t="shared" si="339"/>
      </c>
      <c r="S1392" s="2148">
        <v>19654</v>
      </c>
      <c r="T1392" s="2148">
        <v>375</v>
      </c>
      <c r="U1392" s="2148">
        <v>78</v>
      </c>
      <c r="V1392" s="2148">
        <v>393</v>
      </c>
      <c r="W1392" s="2148">
        <v>53</v>
      </c>
      <c r="X1392" s="2149">
        <v>1</v>
      </c>
      <c r="Y1392" s="2149">
        <v>1</v>
      </c>
      <c r="Z1392" s="2149">
        <v>13</v>
      </c>
      <c r="AA1392" s="2146">
        <f t="shared" si="695"/>
      </c>
      <c r="AB1392" s="2094" t="s">
        <v>1935</v>
      </c>
      <c r="AC1392" s="2094" t="s">
        <v>1951</v>
      </c>
      <c r="AD1392" s="2093">
        <v>19</v>
      </c>
    </row>
    <row r="1393">
      <c r="A1393" s="2098"/>
      <c r="B1393" s="2086" t="s">
        <v>1832</v>
      </c>
      <c r="C1393" s="2086"/>
      <c r="D1393" s="2151">
        <f>SUM(D1389:D1392)</f>
      </c>
      <c r="E1393" s="2152">
        <f>SUM(E1389:E1392)</f>
      </c>
      <c r="F1393" s="2152">
        <f>SUM(F1389:F1392)</f>
      </c>
      <c r="G1393" s="2153">
        <f t="shared" si="1068"/>
      </c>
      <c r="H1393" s="2153">
        <f t="shared" si="161"/>
      </c>
      <c r="I1393" s="2153">
        <f t="shared" si="517"/>
      </c>
      <c r="J1393" s="2153">
        <f t="shared" si="1926"/>
      </c>
      <c r="K1393" s="2154">
        <f t="shared" si="2117"/>
      </c>
      <c r="L1393" s="2154">
        <f t="shared" si="1486"/>
      </c>
      <c r="M1393" s="2154">
        <f t="shared" si="1664"/>
      </c>
      <c r="N1393" s="2154">
        <f t="shared" si="889"/>
      </c>
      <c r="O1393" s="2155">
        <f t="shared" si="1246"/>
      </c>
      <c r="P1393" s="2154">
        <f>AVERAGE(P1389:P1392)</f>
      </c>
      <c r="Q1393" s="2151">
        <f>AVERAGE(Q1389:Q1392)</f>
      </c>
      <c r="R1393" s="2153">
        <f t="shared" si="339"/>
      </c>
      <c r="S1393" s="2155">
        <f>SUM(S1389:S1392)</f>
      </c>
      <c r="T1393" s="2155">
        <f>SUM(T1389:T1392)</f>
      </c>
      <c r="U1393" s="2155">
        <f>SUM(U1389:U1392)</f>
      </c>
      <c r="V1393" s="2155">
        <f>SUM(V1389:V1392)</f>
      </c>
      <c r="W1393" s="2155">
        <f>SUM(W1389:W1392)</f>
      </c>
      <c r="X1393" s="2155">
        <f>SUM(X1389:X1392)</f>
      </c>
      <c r="Y1393" s="2155">
        <f>SUM(Y1389:Y1392)</f>
      </c>
      <c r="Z1393" s="2155">
        <f>SUM(Z1389:Z1392)</f>
      </c>
      <c r="AA1393" s="2156">
        <f t="shared" si="695"/>
      </c>
      <c r="AB1393" s="2121"/>
      <c r="AC1393" s="2121"/>
      <c r="AD1393" s="2122">
        <f>SUM(AD1389:AD1392)</f>
      </c>
    </row>
    <row r="1394">
      <c r="A1394" s="2098"/>
      <c r="B1394" s="2095" t="s">
        <v>1833</v>
      </c>
      <c r="C1394" s="2095"/>
      <c r="D1394" s="2051">
        <f>D1393</f>
      </c>
      <c r="E1394" s="2051">
        <f>E1393</f>
      </c>
      <c r="F1394" s="2051">
        <f>F1393</f>
      </c>
      <c r="G1394" s="2046">
        <f t="shared" si="1068"/>
      </c>
      <c r="H1394" s="2046">
        <f t="shared" si="161"/>
      </c>
      <c r="I1394" s="2046">
        <f t="shared" si="517"/>
      </c>
      <c r="J1394" s="2046">
        <f t="shared" si="1926"/>
      </c>
      <c r="K1394" s="2047">
        <f t="shared" si="2117"/>
      </c>
      <c r="L1394" s="2047">
        <f t="shared" si="1486"/>
      </c>
      <c r="M1394" s="2047">
        <f t="shared" si="1664"/>
      </c>
      <c r="N1394" s="2047">
        <f t="shared" si="889"/>
      </c>
      <c r="O1394" s="2048">
        <f t="shared" si="1246"/>
      </c>
      <c r="P1394" s="2157">
        <f>P1393</f>
      </c>
      <c r="Q1394" s="2165">
        <f>Q1393</f>
      </c>
      <c r="R1394" s="2051">
        <f>R1393</f>
      </c>
      <c r="S1394" s="2048">
        <f>S1393</f>
      </c>
      <c r="T1394" s="2048">
        <f>T1393</f>
      </c>
      <c r="U1394" s="2048">
        <f>U1393</f>
      </c>
      <c r="V1394" s="2048">
        <f>V1393</f>
      </c>
      <c r="W1394" s="2048">
        <f>W1393</f>
      </c>
      <c r="X1394" s="2048">
        <f>X1393</f>
      </c>
      <c r="Y1394" s="2048">
        <f>Y1393</f>
      </c>
      <c r="Z1394" s="2048">
        <f>Z1393</f>
      </c>
      <c r="AA1394" s="2048">
        <f>AA1393</f>
      </c>
      <c r="AB1394" s="2126"/>
      <c r="AC1394" s="2126"/>
      <c r="AD1394" s="2104">
        <f>AD1393</f>
      </c>
    </row>
    <row r="1395">
      <c r="A1395" s="2105" t="s">
        <v>1834</v>
      </c>
      <c r="B1395" s="2105" t="s">
        <v>1792</v>
      </c>
      <c r="C1395" s="2105"/>
      <c r="D1395" s="2106" t="s">
        <v>1793</v>
      </c>
      <c r="E1395" s="2106"/>
      <c r="F1395" s="2106"/>
      <c r="G1395" s="2106"/>
      <c r="H1395" s="2106"/>
      <c r="I1395" s="2106"/>
      <c r="J1395" s="2107" t="s">
        <v>1794</v>
      </c>
      <c r="K1395" s="2107"/>
      <c r="L1395" s="2107"/>
      <c r="M1395" s="2107"/>
      <c r="N1395" s="2107"/>
      <c r="O1395" s="2107"/>
      <c r="P1395" s="2107"/>
      <c r="Q1395" s="2107"/>
      <c r="R1395" s="2107"/>
      <c r="S1395" s="2107"/>
      <c r="T1395" s="2107"/>
      <c r="U1395" s="2107"/>
      <c r="V1395" s="2107"/>
      <c r="W1395" s="2107"/>
      <c r="X1395" s="2107"/>
      <c r="Y1395" s="2107"/>
      <c r="Z1395" s="2107"/>
      <c r="AA1395" s="2107"/>
      <c r="AB1395" s="2107"/>
      <c r="AC1395" s="2107"/>
      <c r="AD1395" s="2108"/>
    </row>
    <row r="1396">
      <c r="A1396" s="2105"/>
      <c r="B1396" s="2129" t="s">
        <v>1795</v>
      </c>
      <c r="C1396" s="2129" t="s">
        <v>1796</v>
      </c>
      <c r="D1396" s="2130" t="s">
        <v>1797</v>
      </c>
      <c r="E1396" s="2131" t="s">
        <v>1798</v>
      </c>
      <c r="F1396" s="2130" t="s">
        <v>1799</v>
      </c>
      <c r="G1396" s="2132" t="s">
        <v>1800</v>
      </c>
      <c r="H1396" s="2132" t="s">
        <v>1801</v>
      </c>
      <c r="I1396" s="2132" t="s">
        <v>1802</v>
      </c>
      <c r="J1396" s="2133" t="s">
        <v>1803</v>
      </c>
      <c r="K1396" s="2134" t="s">
        <v>1804</v>
      </c>
      <c r="L1396" s="2134" t="s">
        <v>1805</v>
      </c>
      <c r="M1396" s="2134" t="s">
        <v>1806</v>
      </c>
      <c r="N1396" s="2134" t="s">
        <v>1807</v>
      </c>
      <c r="O1396" s="2135" t="s">
        <v>1808</v>
      </c>
      <c r="P1396" s="2134" t="s">
        <v>1809</v>
      </c>
      <c r="Q1396" s="2135" t="s">
        <v>1810</v>
      </c>
      <c r="R1396" s="2133" t="s">
        <v>1811</v>
      </c>
      <c r="S1396" s="2135" t="s">
        <v>1812</v>
      </c>
      <c r="T1396" s="2135" t="s">
        <v>1813</v>
      </c>
      <c r="U1396" s="2135" t="s">
        <v>1814</v>
      </c>
      <c r="V1396" s="2135" t="s">
        <v>1815</v>
      </c>
      <c r="W1396" s="2135" t="s">
        <v>1816</v>
      </c>
      <c r="X1396" s="2135" t="s">
        <v>1817</v>
      </c>
      <c r="Y1396" s="2135" t="s">
        <v>1818</v>
      </c>
      <c r="Z1396" s="2135" t="s">
        <v>1819</v>
      </c>
      <c r="AA1396" s="2107" t="s">
        <v>1820</v>
      </c>
      <c r="AB1396" s="2112" t="s">
        <v>1821</v>
      </c>
      <c r="AC1396" s="2112" t="s">
        <v>1822</v>
      </c>
      <c r="AD1396" s="2108" t="s">
        <v>1823</v>
      </c>
    </row>
    <row r="1397">
      <c r="A1397" s="2098" t="s">
        <v>2020</v>
      </c>
      <c r="B1397" s="2100" t="s">
        <v>1825</v>
      </c>
      <c r="C1397" s="2100" t="s">
        <v>1826</v>
      </c>
      <c r="D1397" s="2137">
        <v>1892.65</v>
      </c>
      <c r="E1397" s="2138">
        <v>3</v>
      </c>
      <c r="F1397" s="2139">
        <f t="shared" ref="F1397:F1400" si="1309">E1397*2000</f>
      </c>
      <c r="G1397" s="2140">
        <f t="shared" ref="G1397:G1402" si="1069">F1397/D1397</f>
      </c>
      <c r="H1397" s="2140">
        <f t="shared" ref="H1397:H1402" si="162">D1397/E1397</f>
      </c>
      <c r="I1397" s="2140">
        <f t="shared" ref="I1397:I1402" si="518">F1397/E1397</f>
      </c>
      <c r="J1397" s="2140">
        <f t="shared" ref="J1397:J1402" si="1927">D1397/T1397</f>
      </c>
      <c r="K1397" s="2141">
        <f t="shared" ref="K1397:K1402" si="2118">O1397/S1397*1</f>
      </c>
      <c r="L1397" s="2142">
        <f t="shared" ref="L1397:L1402" si="1487">T1397/S1397</f>
      </c>
      <c r="M1397" s="2141">
        <f t="shared" ref="M1397:M1402" si="1665">V1397/S1397</f>
      </c>
      <c r="N1397" s="2141">
        <f t="shared" ref="N1397:N1402" si="890">W1397/V1397</f>
      </c>
      <c r="O1397" s="2143">
        <f t="shared" ref="O1397:O1402" si="1247">U1397/P1397</f>
      </c>
      <c r="P1397" s="2144">
        <v>0.0084</v>
      </c>
      <c r="Q1397" s="2145">
        <v>36</v>
      </c>
      <c r="R1397" s="2140">
        <f t="shared" ref="R1397:R1401" si="340">(D1397/S1397)*1000</f>
      </c>
      <c r="S1397" s="2143">
        <v>26592</v>
      </c>
      <c r="T1397" s="2143">
        <v>607</v>
      </c>
      <c r="U1397" s="2143">
        <v>80</v>
      </c>
      <c r="V1397" s="2143">
        <v>663</v>
      </c>
      <c r="W1397" s="2143">
        <v>42</v>
      </c>
      <c r="X1397" s="2143">
        <v>3</v>
      </c>
      <c r="Y1397" s="2143">
        <v>0</v>
      </c>
      <c r="Z1397" s="2145">
        <v>41</v>
      </c>
      <c r="AA1397" s="2146">
        <f t="shared" ref="AA1397:AA1401" si="696">AD1397*1000/D1397</f>
      </c>
      <c r="AB1397" s="2094" t="s">
        <v>1935</v>
      </c>
      <c r="AC1397" s="2094" t="s">
        <v>1951</v>
      </c>
      <c r="AD1397" s="2093">
        <v>17</v>
      </c>
    </row>
    <row r="1398">
      <c r="A1398" s="2098"/>
      <c r="B1398" s="2100" t="s">
        <v>1825</v>
      </c>
      <c r="C1398" s="2136" t="s">
        <v>1828</v>
      </c>
      <c r="D1398" s="2137">
        <v>1923.54</v>
      </c>
      <c r="E1398" s="2138">
        <v>0</v>
      </c>
      <c r="F1398" s="2139">
        <f t="shared" si="1309"/>
      </c>
      <c r="G1398" s="2140">
        <f t="shared" si="1069"/>
      </c>
      <c r="H1398" s="2140">
        <f t="shared" si="162"/>
      </c>
      <c r="I1398" s="2140">
        <f t="shared" si="518"/>
      </c>
      <c r="J1398" s="2140">
        <f t="shared" si="1927"/>
      </c>
      <c r="K1398" s="2141">
        <f t="shared" si="2118"/>
      </c>
      <c r="L1398" s="2141">
        <f t="shared" si="1487"/>
      </c>
      <c r="M1398" s="2147">
        <f t="shared" si="1665"/>
      </c>
      <c r="N1398" s="2147">
        <f t="shared" si="890"/>
      </c>
      <c r="O1398" s="2148">
        <f t="shared" si="1247"/>
      </c>
      <c r="P1398" s="2144">
        <v>0.0213</v>
      </c>
      <c r="Q1398" s="2145">
        <v>36</v>
      </c>
      <c r="R1398" s="2150">
        <f t="shared" si="340"/>
      </c>
      <c r="S1398" s="2149">
        <v>23026</v>
      </c>
      <c r="T1398" s="2148">
        <v>373</v>
      </c>
      <c r="U1398" s="2148">
        <v>95</v>
      </c>
      <c r="V1398" s="2148">
        <v>383</v>
      </c>
      <c r="W1398" s="2148">
        <v>19</v>
      </c>
      <c r="X1398" s="2149">
        <v>5</v>
      </c>
      <c r="Y1398" s="2149">
        <v>0</v>
      </c>
      <c r="Z1398" s="2149">
        <v>17</v>
      </c>
      <c r="AA1398" s="2146">
        <f t="shared" si="696"/>
      </c>
      <c r="AB1398" s="2094" t="s">
        <v>1935</v>
      </c>
      <c r="AC1398" s="2094" t="s">
        <v>1951</v>
      </c>
      <c r="AD1398" s="2093">
        <v>11</v>
      </c>
    </row>
    <row r="1399">
      <c r="A1399" s="2098"/>
      <c r="B1399" s="2100" t="s">
        <v>1825</v>
      </c>
      <c r="C1399" s="2100" t="s">
        <v>1830</v>
      </c>
      <c r="D1399" s="2137">
        <v>1445.15</v>
      </c>
      <c r="E1399" s="2138">
        <v>0</v>
      </c>
      <c r="F1399" s="2139">
        <f t="shared" si="1309"/>
      </c>
      <c r="G1399" s="2140">
        <f t="shared" si="1069"/>
      </c>
      <c r="H1399" s="2140">
        <f t="shared" si="162"/>
      </c>
      <c r="I1399" s="2140">
        <f t="shared" si="518"/>
      </c>
      <c r="J1399" s="2140">
        <f t="shared" si="1927"/>
      </c>
      <c r="K1399" s="2141">
        <f t="shared" si="2118"/>
      </c>
      <c r="L1399" s="2141">
        <f t="shared" si="1487"/>
      </c>
      <c r="M1399" s="2147">
        <f t="shared" si="1665"/>
      </c>
      <c r="N1399" s="2147">
        <f t="shared" si="890"/>
      </c>
      <c r="O1399" s="2148">
        <f t="shared" si="1247"/>
      </c>
      <c r="P1399" s="2144">
        <v>0.0141</v>
      </c>
      <c r="Q1399" s="2149">
        <v>33</v>
      </c>
      <c r="R1399" s="2150">
        <f t="shared" si="340"/>
      </c>
      <c r="S1399" s="2148">
        <v>19002</v>
      </c>
      <c r="T1399" s="2148">
        <v>371</v>
      </c>
      <c r="U1399" s="2148">
        <v>60</v>
      </c>
      <c r="V1399" s="2148">
        <v>392</v>
      </c>
      <c r="W1399" s="2148">
        <v>14</v>
      </c>
      <c r="X1399" s="2149">
        <v>0</v>
      </c>
      <c r="Y1399" s="2149">
        <v>1</v>
      </c>
      <c r="Z1399" s="2149">
        <v>16</v>
      </c>
      <c r="AA1399" s="2146">
        <f t="shared" si="696"/>
      </c>
      <c r="AB1399" s="2094" t="s">
        <v>1935</v>
      </c>
      <c r="AC1399" s="2094" t="s">
        <v>1951</v>
      </c>
      <c r="AD1399" s="2093">
        <v>7</v>
      </c>
    </row>
    <row r="1400">
      <c r="A1400" s="2098"/>
      <c r="B1400" s="2100" t="s">
        <v>1825</v>
      </c>
      <c r="C1400" s="2136" t="s">
        <v>1831</v>
      </c>
      <c r="D1400" s="2137">
        <v>1405.11</v>
      </c>
      <c r="E1400" s="2138">
        <v>0</v>
      </c>
      <c r="F1400" s="2139">
        <f t="shared" si="1309"/>
      </c>
      <c r="G1400" s="2140">
        <f t="shared" si="1069"/>
      </c>
      <c r="H1400" s="2140">
        <f t="shared" si="162"/>
      </c>
      <c r="I1400" s="2140">
        <f t="shared" si="518"/>
      </c>
      <c r="J1400" s="2140">
        <f t="shared" si="1927"/>
      </c>
      <c r="K1400" s="2141">
        <f t="shared" si="2118"/>
      </c>
      <c r="L1400" s="2141">
        <f t="shared" si="1487"/>
      </c>
      <c r="M1400" s="2147">
        <f t="shared" si="1665"/>
      </c>
      <c r="N1400" s="2147">
        <f t="shared" si="890"/>
      </c>
      <c r="O1400" s="2148">
        <f t="shared" si="1247"/>
      </c>
      <c r="P1400" s="2144">
        <v>0.0226</v>
      </c>
      <c r="Q1400" s="2149">
        <v>33</v>
      </c>
      <c r="R1400" s="2150">
        <f t="shared" si="340"/>
      </c>
      <c r="S1400" s="2148">
        <v>19292</v>
      </c>
      <c r="T1400" s="2148">
        <v>316</v>
      </c>
      <c r="U1400" s="2148">
        <v>58</v>
      </c>
      <c r="V1400" s="2148">
        <v>330</v>
      </c>
      <c r="W1400" s="2148">
        <v>30</v>
      </c>
      <c r="X1400" s="2149">
        <v>1</v>
      </c>
      <c r="Y1400" s="2149">
        <v>0</v>
      </c>
      <c r="Z1400" s="2149">
        <v>12</v>
      </c>
      <c r="AA1400" s="2146">
        <f t="shared" si="696"/>
      </c>
      <c r="AB1400" s="2094" t="s">
        <v>1935</v>
      </c>
      <c r="AC1400" s="2094" t="s">
        <v>1951</v>
      </c>
      <c r="AD1400" s="2093">
        <v>14</v>
      </c>
    </row>
    <row r="1401">
      <c r="A1401" s="2098"/>
      <c r="B1401" s="2086" t="s">
        <v>1832</v>
      </c>
      <c r="C1401" s="2086"/>
      <c r="D1401" s="2151">
        <f>SUM(D1397:D1400)</f>
      </c>
      <c r="E1401" s="2152">
        <f>SUM(E1397:E1400)</f>
      </c>
      <c r="F1401" s="2152">
        <f>SUM(F1397:F1400)</f>
      </c>
      <c r="G1401" s="2153">
        <f t="shared" si="1069"/>
      </c>
      <c r="H1401" s="2153">
        <f t="shared" si="162"/>
      </c>
      <c r="I1401" s="2153">
        <f t="shared" si="518"/>
      </c>
      <c r="J1401" s="2153">
        <f t="shared" si="1927"/>
      </c>
      <c r="K1401" s="2154">
        <f t="shared" si="2118"/>
      </c>
      <c r="L1401" s="2154">
        <f t="shared" si="1487"/>
      </c>
      <c r="M1401" s="2154">
        <f t="shared" si="1665"/>
      </c>
      <c r="N1401" s="2154">
        <f t="shared" si="890"/>
      </c>
      <c r="O1401" s="2155">
        <f t="shared" si="1247"/>
      </c>
      <c r="P1401" s="2154">
        <f>AVERAGE(P1397:P1400)</f>
      </c>
      <c r="Q1401" s="2151">
        <f>AVERAGE(Q1397:Q1400)</f>
      </c>
      <c r="R1401" s="2153">
        <f t="shared" si="340"/>
      </c>
      <c r="S1401" s="2155">
        <f>SUM(S1397:S1400)</f>
      </c>
      <c r="T1401" s="2155">
        <f>SUM(T1397:T1400)</f>
      </c>
      <c r="U1401" s="2155">
        <f>SUM(U1397:U1400)</f>
      </c>
      <c r="V1401" s="2155">
        <f>SUM(V1397:V1400)</f>
      </c>
      <c r="W1401" s="2155">
        <f>SUM(W1397:W1400)</f>
      </c>
      <c r="X1401" s="2155">
        <f>SUM(X1397:X1400)</f>
      </c>
      <c r="Y1401" s="2155">
        <f>SUM(Y1397:Y1400)</f>
      </c>
      <c r="Z1401" s="2155">
        <f>SUM(Z1397:Z1400)</f>
      </c>
      <c r="AA1401" s="2156">
        <f t="shared" si="696"/>
      </c>
      <c r="AB1401" s="2121"/>
      <c r="AC1401" s="2121"/>
      <c r="AD1401" s="2122">
        <f>SUM(AD1397:AD1400)</f>
      </c>
    </row>
    <row r="1402">
      <c r="A1402" s="2098"/>
      <c r="B1402" s="2095" t="s">
        <v>1833</v>
      </c>
      <c r="C1402" s="2095"/>
      <c r="D1402" s="2051">
        <f>D1401</f>
      </c>
      <c r="E1402" s="2051">
        <f>E1401</f>
      </c>
      <c r="F1402" s="2051">
        <f>F1401</f>
      </c>
      <c r="G1402" s="2046">
        <f t="shared" si="1069"/>
      </c>
      <c r="H1402" s="2046">
        <f t="shared" si="162"/>
      </c>
      <c r="I1402" s="2046">
        <f t="shared" si="518"/>
      </c>
      <c r="J1402" s="2046">
        <f t="shared" si="1927"/>
      </c>
      <c r="K1402" s="2047">
        <f t="shared" si="2118"/>
      </c>
      <c r="L1402" s="2047">
        <f t="shared" si="1487"/>
      </c>
      <c r="M1402" s="2047">
        <f t="shared" si="1665"/>
      </c>
      <c r="N1402" s="2047">
        <f t="shared" si="890"/>
      </c>
      <c r="O1402" s="2048">
        <f t="shared" si="1247"/>
      </c>
      <c r="P1402" s="2157">
        <f>P1401</f>
      </c>
      <c r="Q1402" s="2165">
        <f>Q1401</f>
      </c>
      <c r="R1402" s="2051">
        <f>R1401</f>
      </c>
      <c r="S1402" s="2048">
        <f>S1401</f>
      </c>
      <c r="T1402" s="2048">
        <f>T1401</f>
      </c>
      <c r="U1402" s="2048">
        <f>U1401</f>
      </c>
      <c r="V1402" s="2048">
        <f>V1401</f>
      </c>
      <c r="W1402" s="2048">
        <f>W1401</f>
      </c>
      <c r="X1402" s="2048">
        <f>X1401</f>
      </c>
      <c r="Y1402" s="2048">
        <f>Y1401</f>
      </c>
      <c r="Z1402" s="2048">
        <f>Z1401</f>
      </c>
      <c r="AA1402" s="2048">
        <f>AA1401</f>
      </c>
      <c r="AB1402" s="2126"/>
      <c r="AC1402" s="2126"/>
      <c r="AD1402" s="2104">
        <f>AD1401</f>
      </c>
    </row>
    <row r="1403">
      <c r="A1403" s="2105" t="s">
        <v>1834</v>
      </c>
      <c r="B1403" s="2105" t="s">
        <v>1792</v>
      </c>
      <c r="C1403" s="2105"/>
      <c r="D1403" s="2106" t="s">
        <v>1793</v>
      </c>
      <c r="E1403" s="2106"/>
      <c r="F1403" s="2106"/>
      <c r="G1403" s="2106"/>
      <c r="H1403" s="2106"/>
      <c r="I1403" s="2106"/>
      <c r="J1403" s="2107" t="s">
        <v>1794</v>
      </c>
      <c r="K1403" s="2107"/>
      <c r="L1403" s="2107"/>
      <c r="M1403" s="2107"/>
      <c r="N1403" s="2107"/>
      <c r="O1403" s="2107"/>
      <c r="P1403" s="2107"/>
      <c r="Q1403" s="2107"/>
      <c r="R1403" s="2107"/>
      <c r="S1403" s="2107"/>
      <c r="T1403" s="2107"/>
      <c r="U1403" s="2107"/>
      <c r="V1403" s="2107"/>
      <c r="W1403" s="2107"/>
      <c r="X1403" s="2107"/>
      <c r="Y1403" s="2107"/>
      <c r="Z1403" s="2107"/>
      <c r="AA1403" s="2107"/>
      <c r="AB1403" s="2107"/>
      <c r="AC1403" s="2107"/>
      <c r="AD1403" s="2108"/>
    </row>
    <row r="1404">
      <c r="A1404" s="2105"/>
      <c r="B1404" s="2129" t="s">
        <v>1795</v>
      </c>
      <c r="C1404" s="2129" t="s">
        <v>1796</v>
      </c>
      <c r="D1404" s="2130" t="s">
        <v>1797</v>
      </c>
      <c r="E1404" s="2131" t="s">
        <v>1798</v>
      </c>
      <c r="F1404" s="2130" t="s">
        <v>1799</v>
      </c>
      <c r="G1404" s="2132" t="s">
        <v>1800</v>
      </c>
      <c r="H1404" s="2132" t="s">
        <v>1801</v>
      </c>
      <c r="I1404" s="2132" t="s">
        <v>1802</v>
      </c>
      <c r="J1404" s="2133" t="s">
        <v>1803</v>
      </c>
      <c r="K1404" s="2134" t="s">
        <v>1804</v>
      </c>
      <c r="L1404" s="2134" t="s">
        <v>1805</v>
      </c>
      <c r="M1404" s="2134" t="s">
        <v>1806</v>
      </c>
      <c r="N1404" s="2134" t="s">
        <v>1807</v>
      </c>
      <c r="O1404" s="2135" t="s">
        <v>1808</v>
      </c>
      <c r="P1404" s="2134" t="s">
        <v>1809</v>
      </c>
      <c r="Q1404" s="2135" t="s">
        <v>1810</v>
      </c>
      <c r="R1404" s="2133" t="s">
        <v>1811</v>
      </c>
      <c r="S1404" s="2135" t="s">
        <v>1812</v>
      </c>
      <c r="T1404" s="2135" t="s">
        <v>1813</v>
      </c>
      <c r="U1404" s="2135" t="s">
        <v>1814</v>
      </c>
      <c r="V1404" s="2135" t="s">
        <v>1815</v>
      </c>
      <c r="W1404" s="2135" t="s">
        <v>1816</v>
      </c>
      <c r="X1404" s="2135" t="s">
        <v>1817</v>
      </c>
      <c r="Y1404" s="2135" t="s">
        <v>1818</v>
      </c>
      <c r="Z1404" s="2135" t="s">
        <v>1819</v>
      </c>
      <c r="AA1404" s="2107" t="s">
        <v>1820</v>
      </c>
      <c r="AB1404" s="2112" t="s">
        <v>1821</v>
      </c>
      <c r="AC1404" s="2112" t="s">
        <v>1822</v>
      </c>
      <c r="AD1404" s="2108" t="s">
        <v>1823</v>
      </c>
    </row>
    <row r="1405">
      <c r="A1405" s="2098" t="s">
        <v>2021</v>
      </c>
      <c r="B1405" s="2100" t="s">
        <v>1837</v>
      </c>
      <c r="C1405" s="2100" t="s">
        <v>2022</v>
      </c>
      <c r="D1405" s="2137">
        <v>1255.74</v>
      </c>
      <c r="E1405" s="2138">
        <v>0</v>
      </c>
      <c r="F1405" s="2139">
        <f t="shared" ref="F1405:F1408" si="1310">E1405*2000</f>
      </c>
      <c r="G1405" s="2140">
        <f t="shared" ref="G1405:G1410" si="1070">F1405/D1405</f>
      </c>
      <c r="H1405" s="2140">
        <f t="shared" ref="H1405:H1410" si="163">D1405/E1405</f>
      </c>
      <c r="I1405" s="2140">
        <f t="shared" ref="I1405:I1410" si="519">F1405/E1405</f>
      </c>
      <c r="J1405" s="2140">
        <f t="shared" ref="J1405:J1410" si="1928">D1405/T1405</f>
      </c>
      <c r="K1405" s="2141">
        <f t="shared" ref="K1405:K1410" si="2119">O1405/S1405*1</f>
      </c>
      <c r="L1405" s="2142">
        <f t="shared" ref="L1405:L1410" si="1488">T1405/S1405</f>
      </c>
      <c r="M1405" s="2141">
        <f t="shared" ref="M1405:M1410" si="1666">V1405/S1405</f>
      </c>
      <c r="N1405" s="2141">
        <f t="shared" ref="N1405:N1410" si="891">W1405/V1405</f>
      </c>
      <c r="O1405" s="2143">
        <f t="shared" ref="O1405:O1410" si="1248">U1405/P1405</f>
      </c>
      <c r="P1405" s="2144">
        <v>0.0216</v>
      </c>
      <c r="Q1405" s="2145">
        <v>24</v>
      </c>
      <c r="R1405" s="2140">
        <f t="shared" ref="R1405:R1409" si="341">(D1405/S1405)*1000</f>
      </c>
      <c r="S1405" s="2143">
        <v>15812</v>
      </c>
      <c r="T1405" s="2143">
        <v>514</v>
      </c>
      <c r="U1405" s="2143">
        <v>48</v>
      </c>
      <c r="V1405" s="2143">
        <v>585</v>
      </c>
      <c r="W1405" s="2143">
        <v>15</v>
      </c>
      <c r="X1405" s="2143">
        <v>4</v>
      </c>
      <c r="Y1405" s="2143">
        <v>0</v>
      </c>
      <c r="Z1405" s="2145">
        <v>19</v>
      </c>
      <c r="AA1405" s="2146">
        <f t="shared" ref="AA1405:AA1409" si="697">AD1405*1000/D1405</f>
      </c>
      <c r="AB1405" s="2094" t="s">
        <v>1935</v>
      </c>
      <c r="AC1405" s="2094" t="s">
        <v>1951</v>
      </c>
      <c r="AD1405" s="2093">
        <v>6</v>
      </c>
    </row>
    <row r="1406">
      <c r="A1406" s="2098"/>
      <c r="B1406" s="2100" t="s">
        <v>1837</v>
      </c>
      <c r="C1406" s="2136" t="s">
        <v>2023</v>
      </c>
      <c r="D1406" s="2137">
        <v>1976.82</v>
      </c>
      <c r="E1406" s="2138">
        <v>2</v>
      </c>
      <c r="F1406" s="2139">
        <f t="shared" si="1310"/>
      </c>
      <c r="G1406" s="2140">
        <f t="shared" si="1070"/>
      </c>
      <c r="H1406" s="2140">
        <f t="shared" si="163"/>
      </c>
      <c r="I1406" s="2140">
        <f t="shared" si="519"/>
      </c>
      <c r="J1406" s="2140">
        <f t="shared" si="1928"/>
      </c>
      <c r="K1406" s="2141">
        <f t="shared" si="2119"/>
      </c>
      <c r="L1406" s="2141">
        <f t="shared" si="1488"/>
      </c>
      <c r="M1406" s="2147">
        <f t="shared" si="1666"/>
      </c>
      <c r="N1406" s="2147">
        <f t="shared" si="891"/>
      </c>
      <c r="O1406" s="2148">
        <f t="shared" si="1248"/>
      </c>
      <c r="P1406" s="2144">
        <v>0.0203</v>
      </c>
      <c r="Q1406" s="2145">
        <v>26</v>
      </c>
      <c r="R1406" s="2150">
        <f t="shared" si="341"/>
      </c>
      <c r="S1406" s="2149">
        <v>21300</v>
      </c>
      <c r="T1406" s="2148">
        <v>945</v>
      </c>
      <c r="U1406" s="2148">
        <v>76</v>
      </c>
      <c r="V1406" s="2148">
        <v>1023</v>
      </c>
      <c r="W1406" s="2148">
        <v>29</v>
      </c>
      <c r="X1406" s="2149">
        <v>3</v>
      </c>
      <c r="Y1406" s="2149">
        <v>1</v>
      </c>
      <c r="Z1406" s="2149">
        <v>16</v>
      </c>
      <c r="AA1406" s="2146">
        <f t="shared" si="697"/>
      </c>
      <c r="AB1406" s="2094" t="s">
        <v>1935</v>
      </c>
      <c r="AC1406" s="2094" t="s">
        <v>1951</v>
      </c>
      <c r="AD1406" s="2093">
        <v>13</v>
      </c>
    </row>
    <row r="1407">
      <c r="A1407" s="2098"/>
      <c r="B1407" s="2100" t="s">
        <v>1837</v>
      </c>
      <c r="C1407" s="2100" t="s">
        <v>2024</v>
      </c>
      <c r="D1407" s="2137">
        <v>1641.85</v>
      </c>
      <c r="E1407" s="2138">
        <v>1</v>
      </c>
      <c r="F1407" s="2139">
        <f t="shared" si="1310"/>
      </c>
      <c r="G1407" s="2140">
        <f t="shared" si="1070"/>
      </c>
      <c r="H1407" s="2140">
        <f t="shared" si="163"/>
      </c>
      <c r="I1407" s="2140">
        <f t="shared" si="519"/>
      </c>
      <c r="J1407" s="2140">
        <f t="shared" si="1928"/>
      </c>
      <c r="K1407" s="2141">
        <f t="shared" si="2119"/>
      </c>
      <c r="L1407" s="2141">
        <f t="shared" si="1488"/>
      </c>
      <c r="M1407" s="2147">
        <f t="shared" si="1666"/>
      </c>
      <c r="N1407" s="2147">
        <f t="shared" si="891"/>
      </c>
      <c r="O1407" s="2148">
        <f t="shared" si="1248"/>
      </c>
      <c r="P1407" s="2144">
        <v>0.0123</v>
      </c>
      <c r="Q1407" s="2149">
        <v>30</v>
      </c>
      <c r="R1407" s="2150">
        <f t="shared" si="341"/>
      </c>
      <c r="S1407" s="2148">
        <v>15559</v>
      </c>
      <c r="T1407" s="2148">
        <v>487</v>
      </c>
      <c r="U1407" s="2148">
        <v>50</v>
      </c>
      <c r="V1407" s="2148">
        <v>514</v>
      </c>
      <c r="W1407" s="2148">
        <v>13</v>
      </c>
      <c r="X1407" s="2149">
        <v>0</v>
      </c>
      <c r="Y1407" s="2149">
        <v>0</v>
      </c>
      <c r="Z1407" s="2149">
        <v>15</v>
      </c>
      <c r="AA1407" s="2146">
        <f t="shared" si="697"/>
      </c>
      <c r="AB1407" s="2094" t="s">
        <v>1935</v>
      </c>
      <c r="AC1407" s="2094" t="s">
        <v>1951</v>
      </c>
      <c r="AD1407" s="2093">
        <v>11</v>
      </c>
    </row>
    <row r="1408">
      <c r="A1408" s="2098"/>
      <c r="B1408" s="2100" t="s">
        <v>1837</v>
      </c>
      <c r="C1408" s="2136" t="s">
        <v>2025</v>
      </c>
      <c r="D1408" s="2137">
        <v>1790.57</v>
      </c>
      <c r="E1408" s="2138">
        <v>2</v>
      </c>
      <c r="F1408" s="2139">
        <f t="shared" si="1310"/>
      </c>
      <c r="G1408" s="2140">
        <f t="shared" si="1070"/>
      </c>
      <c r="H1408" s="2140">
        <f t="shared" si="163"/>
      </c>
      <c r="I1408" s="2140">
        <f t="shared" si="519"/>
      </c>
      <c r="J1408" s="2140">
        <f t="shared" si="1928"/>
      </c>
      <c r="K1408" s="2141">
        <f t="shared" si="2119"/>
      </c>
      <c r="L1408" s="2141">
        <f t="shared" si="1488"/>
      </c>
      <c r="M1408" s="2147">
        <f t="shared" si="1666"/>
      </c>
      <c r="N1408" s="2147">
        <f t="shared" si="891"/>
      </c>
      <c r="O1408" s="2148">
        <f t="shared" si="1248"/>
      </c>
      <c r="P1408" s="2144">
        <v>0.0123</v>
      </c>
      <c r="Q1408" s="2149">
        <v>33</v>
      </c>
      <c r="R1408" s="2150">
        <f t="shared" si="341"/>
      </c>
      <c r="S1408" s="2148">
        <v>19197</v>
      </c>
      <c r="T1408" s="2148">
        <v>719</v>
      </c>
      <c r="U1408" s="2148">
        <v>59</v>
      </c>
      <c r="V1408" s="2148">
        <v>776</v>
      </c>
      <c r="W1408" s="2148">
        <v>53</v>
      </c>
      <c r="X1408" s="2149">
        <v>3</v>
      </c>
      <c r="Y1408" s="2149">
        <v>0</v>
      </c>
      <c r="Z1408" s="2149">
        <v>6</v>
      </c>
      <c r="AA1408" s="2146">
        <f t="shared" si="697"/>
      </c>
      <c r="AB1408" s="2094" t="s">
        <v>1935</v>
      </c>
      <c r="AC1408" s="2094" t="s">
        <v>1951</v>
      </c>
      <c r="AD1408" s="2093">
        <v>22</v>
      </c>
    </row>
    <row r="1409">
      <c r="A1409" s="2098"/>
      <c r="B1409" s="2086" t="s">
        <v>1832</v>
      </c>
      <c r="C1409" s="2086"/>
      <c r="D1409" s="2151">
        <f>SUM(D1405:D1408)</f>
      </c>
      <c r="E1409" s="2152">
        <f>SUM(E1405:E1408)</f>
      </c>
      <c r="F1409" s="2152">
        <f>SUM(F1405:F1408)</f>
      </c>
      <c r="G1409" s="2153">
        <f t="shared" si="1070"/>
      </c>
      <c r="H1409" s="2153">
        <f t="shared" si="163"/>
      </c>
      <c r="I1409" s="2153">
        <f t="shared" si="519"/>
      </c>
      <c r="J1409" s="2153">
        <f t="shared" si="1928"/>
      </c>
      <c r="K1409" s="2154">
        <f t="shared" si="2119"/>
      </c>
      <c r="L1409" s="2154">
        <f t="shared" si="1488"/>
      </c>
      <c r="M1409" s="2154">
        <f t="shared" si="1666"/>
      </c>
      <c r="N1409" s="2154">
        <f t="shared" si="891"/>
      </c>
      <c r="O1409" s="2155">
        <f t="shared" si="1248"/>
      </c>
      <c r="P1409" s="2154">
        <f>AVERAGE(P1405:P1408)</f>
      </c>
      <c r="Q1409" s="2151">
        <f>AVERAGE(Q1405:Q1408)</f>
      </c>
      <c r="R1409" s="2153">
        <f t="shared" si="341"/>
      </c>
      <c r="S1409" s="2155">
        <f>SUM(S1405:S1408)</f>
      </c>
      <c r="T1409" s="2155">
        <f>SUM(T1405:T1408)</f>
      </c>
      <c r="U1409" s="2155">
        <f>SUM(U1405:U1408)</f>
      </c>
      <c r="V1409" s="2155">
        <f>SUM(V1405:V1408)</f>
      </c>
      <c r="W1409" s="2155">
        <f>SUM(W1405:W1408)</f>
      </c>
      <c r="X1409" s="2155">
        <f>SUM(X1405:X1408)</f>
      </c>
      <c r="Y1409" s="2155">
        <f>SUM(Y1405:Y1408)</f>
      </c>
      <c r="Z1409" s="2155">
        <f>SUM(Z1405:Z1408)</f>
      </c>
      <c r="AA1409" s="2156">
        <f t="shared" si="697"/>
      </c>
      <c r="AB1409" s="2121"/>
      <c r="AC1409" s="2121"/>
      <c r="AD1409" s="2122">
        <f>SUM(AD1405:AD1408)</f>
      </c>
    </row>
    <row r="1410">
      <c r="A1410" s="2098"/>
      <c r="B1410" s="2095" t="s">
        <v>1833</v>
      </c>
      <c r="C1410" s="2095"/>
      <c r="D1410" s="2051">
        <f>D1409</f>
      </c>
      <c r="E1410" s="2051">
        <f>E1409</f>
      </c>
      <c r="F1410" s="2051">
        <f>F1409</f>
      </c>
      <c r="G1410" s="2046">
        <f t="shared" si="1070"/>
      </c>
      <c r="H1410" s="2046">
        <f t="shared" si="163"/>
      </c>
      <c r="I1410" s="2046">
        <f t="shared" si="519"/>
      </c>
      <c r="J1410" s="2046">
        <f t="shared" si="1928"/>
      </c>
      <c r="K1410" s="2047">
        <f t="shared" si="2119"/>
      </c>
      <c r="L1410" s="2047">
        <f t="shared" si="1488"/>
      </c>
      <c r="M1410" s="2047">
        <f t="shared" si="1666"/>
      </c>
      <c r="N1410" s="2047">
        <f t="shared" si="891"/>
      </c>
      <c r="O1410" s="2048">
        <f t="shared" si="1248"/>
      </c>
      <c r="P1410" s="2157">
        <f>P1409</f>
      </c>
      <c r="Q1410" s="2165">
        <f>Q1409</f>
      </c>
      <c r="R1410" s="2051">
        <f>R1409</f>
      </c>
      <c r="S1410" s="2048">
        <f>S1409</f>
      </c>
      <c r="T1410" s="2048">
        <f>T1409</f>
      </c>
      <c r="U1410" s="2048">
        <f>U1409</f>
      </c>
      <c r="V1410" s="2048">
        <f>V1409</f>
      </c>
      <c r="W1410" s="2048">
        <f>W1409</f>
      </c>
      <c r="X1410" s="2048">
        <f>X1409</f>
      </c>
      <c r="Y1410" s="2048">
        <f>Y1409</f>
      </c>
      <c r="Z1410" s="2048">
        <f>Z1409</f>
      </c>
      <c r="AA1410" s="2048">
        <f>AA1409</f>
      </c>
      <c r="AB1410" s="2126"/>
      <c r="AC1410" s="2126"/>
      <c r="AD1410" s="2104">
        <f>AD1409</f>
      </c>
    </row>
    <row r="1411">
      <c r="A1411" s="2105" t="s">
        <v>1834</v>
      </c>
      <c r="B1411" s="2105" t="s">
        <v>1792</v>
      </c>
      <c r="C1411" s="2105"/>
      <c r="D1411" s="2106" t="s">
        <v>1793</v>
      </c>
      <c r="E1411" s="2106"/>
      <c r="F1411" s="2106"/>
      <c r="G1411" s="2106"/>
      <c r="H1411" s="2106"/>
      <c r="I1411" s="2106"/>
      <c r="J1411" s="2107" t="s">
        <v>1794</v>
      </c>
      <c r="K1411" s="2107"/>
      <c r="L1411" s="2107"/>
      <c r="M1411" s="2107"/>
      <c r="N1411" s="2107"/>
      <c r="O1411" s="2107"/>
      <c r="P1411" s="2107"/>
      <c r="Q1411" s="2107"/>
      <c r="R1411" s="2107"/>
      <c r="S1411" s="2107"/>
      <c r="T1411" s="2107"/>
      <c r="U1411" s="2107"/>
      <c r="V1411" s="2107"/>
      <c r="W1411" s="2107"/>
      <c r="X1411" s="2107"/>
      <c r="Y1411" s="2107"/>
      <c r="Z1411" s="2107"/>
      <c r="AA1411" s="2107"/>
      <c r="AB1411" s="2107"/>
      <c r="AC1411" s="2107"/>
      <c r="AD1411" s="2108"/>
    </row>
    <row r="1412">
      <c r="A1412" s="2105"/>
      <c r="B1412" s="2129" t="s">
        <v>1795</v>
      </c>
      <c r="C1412" s="2129" t="s">
        <v>1796</v>
      </c>
      <c r="D1412" s="2130" t="s">
        <v>1797</v>
      </c>
      <c r="E1412" s="2131" t="s">
        <v>1798</v>
      </c>
      <c r="F1412" s="2130" t="s">
        <v>1799</v>
      </c>
      <c r="G1412" s="2132" t="s">
        <v>1800</v>
      </c>
      <c r="H1412" s="2132" t="s">
        <v>1801</v>
      </c>
      <c r="I1412" s="2132" t="s">
        <v>1802</v>
      </c>
      <c r="J1412" s="2133" t="s">
        <v>1803</v>
      </c>
      <c r="K1412" s="2134" t="s">
        <v>1804</v>
      </c>
      <c r="L1412" s="2134" t="s">
        <v>1805</v>
      </c>
      <c r="M1412" s="2134" t="s">
        <v>1806</v>
      </c>
      <c r="N1412" s="2134" t="s">
        <v>1807</v>
      </c>
      <c r="O1412" s="2135" t="s">
        <v>1808</v>
      </c>
      <c r="P1412" s="2134" t="s">
        <v>1809</v>
      </c>
      <c r="Q1412" s="2135" t="s">
        <v>1810</v>
      </c>
      <c r="R1412" s="2133" t="s">
        <v>1811</v>
      </c>
      <c r="S1412" s="2135" t="s">
        <v>1812</v>
      </c>
      <c r="T1412" s="2135" t="s">
        <v>1813</v>
      </c>
      <c r="U1412" s="2135" t="s">
        <v>1814</v>
      </c>
      <c r="V1412" s="2135" t="s">
        <v>1815</v>
      </c>
      <c r="W1412" s="2135" t="s">
        <v>1816</v>
      </c>
      <c r="X1412" s="2135" t="s">
        <v>1817</v>
      </c>
      <c r="Y1412" s="2135" t="s">
        <v>1818</v>
      </c>
      <c r="Z1412" s="2135" t="s">
        <v>1819</v>
      </c>
      <c r="AA1412" s="2107" t="s">
        <v>1820</v>
      </c>
      <c r="AB1412" s="2112" t="s">
        <v>1821</v>
      </c>
      <c r="AC1412" s="2112" t="s">
        <v>1822</v>
      </c>
      <c r="AD1412" s="2108" t="s">
        <v>1823</v>
      </c>
    </row>
    <row r="1413">
      <c r="A1413" s="2098" t="s">
        <v>2026</v>
      </c>
      <c r="B1413" s="2100" t="s">
        <v>1837</v>
      </c>
      <c r="C1413" s="2100" t="s">
        <v>2022</v>
      </c>
      <c r="D1413" s="2137">
        <v>1247.39</v>
      </c>
      <c r="E1413" s="2138">
        <v>0</v>
      </c>
      <c r="F1413" s="2139">
        <f t="shared" ref="F1413:F1416" si="1311">E1413*2000</f>
      </c>
      <c r="G1413" s="2140">
        <f t="shared" ref="G1413:G1418" si="1071">F1413/D1413</f>
      </c>
      <c r="H1413" s="2140">
        <f t="shared" ref="H1413:H1418" si="164">D1413/E1413</f>
      </c>
      <c r="I1413" s="2140">
        <f t="shared" ref="I1413:I1418" si="520">F1413/E1413</f>
      </c>
      <c r="J1413" s="2140">
        <f t="shared" ref="J1413:J1418" si="1929">D1413/T1413</f>
      </c>
      <c r="K1413" s="2141">
        <f t="shared" ref="K1413:K1418" si="2120">O1413/S1413*1</f>
      </c>
      <c r="L1413" s="2142">
        <f t="shared" ref="L1413:L1418" si="1489">T1413/S1413</f>
      </c>
      <c r="M1413" s="2141">
        <f t="shared" ref="M1413:M1418" si="1667">V1413/S1413</f>
      </c>
      <c r="N1413" s="2141">
        <f t="shared" ref="N1413:N1418" si="892">W1413/V1413</f>
      </c>
      <c r="O1413" s="2143">
        <f t="shared" ref="O1413:O1418" si="1249">U1413/P1413</f>
      </c>
      <c r="P1413" s="2144">
        <v>0.0284</v>
      </c>
      <c r="Q1413" s="2145">
        <v>23</v>
      </c>
      <c r="R1413" s="2140">
        <f t="shared" ref="R1413:R1417" si="342">(D1413/S1413)*1000</f>
      </c>
      <c r="S1413" s="2143">
        <v>14328</v>
      </c>
      <c r="T1413" s="2143">
        <v>571</v>
      </c>
      <c r="U1413" s="2143">
        <v>60</v>
      </c>
      <c r="V1413" s="2143">
        <v>606</v>
      </c>
      <c r="W1413" s="2143">
        <v>11</v>
      </c>
      <c r="X1413" s="2143">
        <v>1</v>
      </c>
      <c r="Y1413" s="2143">
        <v>1</v>
      </c>
      <c r="Z1413" s="2145">
        <v>17</v>
      </c>
      <c r="AA1413" s="2146">
        <f t="shared" ref="AA1413:AA1417" si="698">AD1413*1000/D1413</f>
      </c>
      <c r="AB1413" s="2094" t="s">
        <v>1935</v>
      </c>
      <c r="AC1413" s="2094" t="s">
        <v>1941</v>
      </c>
      <c r="AD1413" s="2093">
        <v>8</v>
      </c>
    </row>
    <row r="1414">
      <c r="A1414" s="2098"/>
      <c r="B1414" s="2100" t="s">
        <v>1837</v>
      </c>
      <c r="C1414" s="2136" t="s">
        <v>2023</v>
      </c>
      <c r="D1414" s="2137">
        <v>1645</v>
      </c>
      <c r="E1414" s="2138">
        <v>2</v>
      </c>
      <c r="F1414" s="2139">
        <f t="shared" si="1311"/>
      </c>
      <c r="G1414" s="2140">
        <f t="shared" si="1071"/>
      </c>
      <c r="H1414" s="2140">
        <f t="shared" si="164"/>
      </c>
      <c r="I1414" s="2140">
        <f t="shared" si="520"/>
      </c>
      <c r="J1414" s="2140">
        <f t="shared" si="1929"/>
      </c>
      <c r="K1414" s="2141">
        <f t="shared" si="2120"/>
      </c>
      <c r="L1414" s="2141">
        <f t="shared" si="1489"/>
      </c>
      <c r="M1414" s="2147">
        <f t="shared" si="1667"/>
      </c>
      <c r="N1414" s="2147">
        <f t="shared" si="892"/>
      </c>
      <c r="O1414" s="2148">
        <f t="shared" si="1249"/>
      </c>
      <c r="P1414" s="2144">
        <v>0.0152</v>
      </c>
      <c r="Q1414" s="2145">
        <v>34</v>
      </c>
      <c r="R1414" s="2150">
        <f t="shared" si="342"/>
      </c>
      <c r="S1414" s="2149">
        <v>17042</v>
      </c>
      <c r="T1414" s="2148">
        <v>750</v>
      </c>
      <c r="U1414" s="2148">
        <v>60</v>
      </c>
      <c r="V1414" s="2148">
        <v>816</v>
      </c>
      <c r="W1414" s="2148">
        <v>24</v>
      </c>
      <c r="X1414" s="2149">
        <v>5</v>
      </c>
      <c r="Y1414" s="2149">
        <v>0</v>
      </c>
      <c r="Z1414" s="2149">
        <v>12</v>
      </c>
      <c r="AA1414" s="2146">
        <f t="shared" si="698"/>
      </c>
      <c r="AB1414" s="2094" t="s">
        <v>1935</v>
      </c>
      <c r="AC1414" s="2094" t="s">
        <v>1966</v>
      </c>
      <c r="AD1414" s="2093">
        <v>11</v>
      </c>
    </row>
    <row r="1415">
      <c r="A1415" s="2098"/>
      <c r="B1415" s="2100" t="s">
        <v>1837</v>
      </c>
      <c r="C1415" s="2100" t="s">
        <v>2024</v>
      </c>
      <c r="D1415" s="2137">
        <v>1834.49</v>
      </c>
      <c r="E1415" s="2138">
        <v>1</v>
      </c>
      <c r="F1415" s="2139">
        <f t="shared" si="1311"/>
      </c>
      <c r="G1415" s="2140">
        <f t="shared" si="1071"/>
      </c>
      <c r="H1415" s="2140">
        <f t="shared" si="164"/>
      </c>
      <c r="I1415" s="2140">
        <f t="shared" si="520"/>
      </c>
      <c r="J1415" s="2140">
        <f t="shared" si="1929"/>
      </c>
      <c r="K1415" s="2141">
        <f t="shared" si="2120"/>
      </c>
      <c r="L1415" s="2141">
        <f t="shared" si="1489"/>
      </c>
      <c r="M1415" s="2147">
        <f t="shared" si="1667"/>
      </c>
      <c r="N1415" s="2147">
        <f t="shared" si="892"/>
      </c>
      <c r="O1415" s="2148">
        <f t="shared" si="1249"/>
      </c>
      <c r="P1415" s="2144">
        <v>0.0091</v>
      </c>
      <c r="Q1415" s="2149">
        <v>39</v>
      </c>
      <c r="R1415" s="2150">
        <f t="shared" si="342"/>
      </c>
      <c r="S1415" s="2148">
        <v>17036</v>
      </c>
      <c r="T1415" s="2148">
        <v>496</v>
      </c>
      <c r="U1415" s="2148">
        <v>46</v>
      </c>
      <c r="V1415" s="2148">
        <v>514</v>
      </c>
      <c r="W1415" s="2148">
        <v>35</v>
      </c>
      <c r="X1415" s="2149">
        <v>0</v>
      </c>
      <c r="Y1415" s="2149">
        <v>0</v>
      </c>
      <c r="Z1415" s="2149">
        <v>14</v>
      </c>
      <c r="AA1415" s="2146">
        <f t="shared" si="698"/>
      </c>
      <c r="AB1415" s="2094" t="s">
        <v>1935</v>
      </c>
      <c r="AC1415" s="2094" t="s">
        <v>1966</v>
      </c>
      <c r="AD1415" s="2093">
        <v>13</v>
      </c>
    </row>
    <row r="1416">
      <c r="A1416" s="2098"/>
      <c r="B1416" s="2100" t="s">
        <v>1837</v>
      </c>
      <c r="C1416" s="2136" t="s">
        <v>2025</v>
      </c>
      <c r="D1416" s="2137">
        <v>1571.25</v>
      </c>
      <c r="E1416" s="2138">
        <v>2</v>
      </c>
      <c r="F1416" s="2139">
        <f t="shared" si="1311"/>
      </c>
      <c r="G1416" s="2140">
        <f t="shared" si="1071"/>
      </c>
      <c r="H1416" s="2140">
        <f t="shared" si="164"/>
      </c>
      <c r="I1416" s="2140">
        <f t="shared" si="520"/>
      </c>
      <c r="J1416" s="2140">
        <f t="shared" si="1929"/>
      </c>
      <c r="K1416" s="2141">
        <f t="shared" si="2120"/>
      </c>
      <c r="L1416" s="2141">
        <f t="shared" si="1489"/>
      </c>
      <c r="M1416" s="2147">
        <f t="shared" si="1667"/>
      </c>
      <c r="N1416" s="2147">
        <f t="shared" si="892"/>
      </c>
      <c r="O1416" s="2148">
        <f t="shared" si="1249"/>
      </c>
      <c r="P1416" s="2144">
        <v>0.0157</v>
      </c>
      <c r="Q1416" s="2149">
        <v>40</v>
      </c>
      <c r="R1416" s="2150">
        <f t="shared" si="342"/>
      </c>
      <c r="S1416" s="2148">
        <v>17239</v>
      </c>
      <c r="T1416" s="2148">
        <v>543</v>
      </c>
      <c r="U1416" s="2148">
        <v>61</v>
      </c>
      <c r="V1416" s="2148">
        <v>579</v>
      </c>
      <c r="W1416" s="2148">
        <v>44</v>
      </c>
      <c r="X1416" s="2149">
        <v>3</v>
      </c>
      <c r="Y1416" s="2149">
        <v>0</v>
      </c>
      <c r="Z1416" s="2149">
        <v>8</v>
      </c>
      <c r="AA1416" s="2146">
        <f t="shared" si="698"/>
      </c>
      <c r="AB1416" s="2094" t="s">
        <v>1935</v>
      </c>
      <c r="AC1416" s="2094" t="s">
        <v>1966</v>
      </c>
      <c r="AD1416" s="2093">
        <v>15</v>
      </c>
    </row>
    <row r="1417">
      <c r="A1417" s="2098"/>
      <c r="B1417" s="2086" t="s">
        <v>1832</v>
      </c>
      <c r="C1417" s="2086"/>
      <c r="D1417" s="2151">
        <f>SUM(D1413:D1416)</f>
      </c>
      <c r="E1417" s="2152">
        <f>SUM(E1413:E1416)</f>
      </c>
      <c r="F1417" s="2152">
        <f>SUM(F1413:F1416)</f>
      </c>
      <c r="G1417" s="2153">
        <f t="shared" si="1071"/>
      </c>
      <c r="H1417" s="2153">
        <f t="shared" si="164"/>
      </c>
      <c r="I1417" s="2153">
        <f t="shared" si="520"/>
      </c>
      <c r="J1417" s="2153">
        <f t="shared" si="1929"/>
      </c>
      <c r="K1417" s="2154">
        <f t="shared" si="2120"/>
      </c>
      <c r="L1417" s="2154">
        <f t="shared" si="1489"/>
      </c>
      <c r="M1417" s="2154">
        <f t="shared" si="1667"/>
      </c>
      <c r="N1417" s="2154">
        <f t="shared" si="892"/>
      </c>
      <c r="O1417" s="2155">
        <f t="shared" si="1249"/>
      </c>
      <c r="P1417" s="2154">
        <f>AVERAGE(P1413:P1416)</f>
      </c>
      <c r="Q1417" s="2151">
        <f>AVERAGE(Q1413:Q1416)</f>
      </c>
      <c r="R1417" s="2153">
        <f t="shared" si="342"/>
      </c>
      <c r="S1417" s="2155">
        <f>SUM(S1413:S1416)</f>
      </c>
      <c r="T1417" s="2155">
        <f>SUM(T1413:T1416)</f>
      </c>
      <c r="U1417" s="2155">
        <f>SUM(U1413:U1416)</f>
      </c>
      <c r="V1417" s="2155">
        <f>SUM(V1413:V1416)</f>
      </c>
      <c r="W1417" s="2155">
        <f>SUM(W1413:W1416)</f>
      </c>
      <c r="X1417" s="2155">
        <f>SUM(X1413:X1416)</f>
      </c>
      <c r="Y1417" s="2155">
        <f>SUM(Y1413:Y1416)</f>
      </c>
      <c r="Z1417" s="2155">
        <f>SUM(Z1413:Z1416)</f>
      </c>
      <c r="AA1417" s="2156">
        <f t="shared" si="698"/>
      </c>
      <c r="AB1417" s="2121"/>
      <c r="AC1417" s="2121"/>
      <c r="AD1417" s="2122">
        <f>SUM(AD1413:AD1416)</f>
      </c>
    </row>
    <row r="1418">
      <c r="A1418" s="2098"/>
      <c r="B1418" s="2095" t="s">
        <v>1833</v>
      </c>
      <c r="C1418" s="2095"/>
      <c r="D1418" s="2051">
        <f>D1417</f>
      </c>
      <c r="E1418" s="2051">
        <f>E1417</f>
      </c>
      <c r="F1418" s="2051">
        <f>F1417</f>
      </c>
      <c r="G1418" s="2046">
        <f t="shared" si="1071"/>
      </c>
      <c r="H1418" s="2046">
        <f t="shared" si="164"/>
      </c>
      <c r="I1418" s="2046">
        <f t="shared" si="520"/>
      </c>
      <c r="J1418" s="2046">
        <f t="shared" si="1929"/>
      </c>
      <c r="K1418" s="2047">
        <f t="shared" si="2120"/>
      </c>
      <c r="L1418" s="2047">
        <f t="shared" si="1489"/>
      </c>
      <c r="M1418" s="2047">
        <f t="shared" si="1667"/>
      </c>
      <c r="N1418" s="2047">
        <f t="shared" si="892"/>
      </c>
      <c r="O1418" s="2048">
        <f t="shared" si="1249"/>
      </c>
      <c r="P1418" s="2157">
        <f>P1417</f>
      </c>
      <c r="Q1418" s="2165">
        <f>Q1417</f>
      </c>
      <c r="R1418" s="2051">
        <f>R1417</f>
      </c>
      <c r="S1418" s="2048">
        <f>S1417</f>
      </c>
      <c r="T1418" s="2048">
        <f>T1417</f>
      </c>
      <c r="U1418" s="2048">
        <f>U1417</f>
      </c>
      <c r="V1418" s="2048">
        <f>V1417</f>
      </c>
      <c r="W1418" s="2048">
        <f>W1417</f>
      </c>
      <c r="X1418" s="2048">
        <f>X1417</f>
      </c>
      <c r="Y1418" s="2048">
        <f>Y1417</f>
      </c>
      <c r="Z1418" s="2048">
        <f>Z1417</f>
      </c>
      <c r="AA1418" s="2048">
        <f>AA1417</f>
      </c>
      <c r="AB1418" s="2126"/>
      <c r="AC1418" s="2126"/>
      <c r="AD1418" s="2104">
        <f>AD1417</f>
      </c>
    </row>
    <row r="1419">
      <c r="A1419" s="2105" t="s">
        <v>1834</v>
      </c>
      <c r="B1419" s="2105" t="s">
        <v>1792</v>
      </c>
      <c r="C1419" s="2105"/>
      <c r="D1419" s="2106" t="s">
        <v>1793</v>
      </c>
      <c r="E1419" s="2106"/>
      <c r="F1419" s="2106"/>
      <c r="G1419" s="2106"/>
      <c r="H1419" s="2106"/>
      <c r="I1419" s="2106"/>
      <c r="J1419" s="2107" t="s">
        <v>1794</v>
      </c>
      <c r="K1419" s="2107"/>
      <c r="L1419" s="2107"/>
      <c r="M1419" s="2107"/>
      <c r="N1419" s="2107"/>
      <c r="O1419" s="2107"/>
      <c r="P1419" s="2107"/>
      <c r="Q1419" s="2107"/>
      <c r="R1419" s="2107"/>
      <c r="S1419" s="2107"/>
      <c r="T1419" s="2107"/>
      <c r="U1419" s="2107"/>
      <c r="V1419" s="2107"/>
      <c r="W1419" s="2107"/>
      <c r="X1419" s="2107"/>
      <c r="Y1419" s="2107"/>
      <c r="Z1419" s="2107"/>
      <c r="AA1419" s="2107"/>
      <c r="AB1419" s="2107"/>
      <c r="AC1419" s="2107"/>
      <c r="AD1419" s="2108"/>
    </row>
    <row r="1420">
      <c r="A1420" s="2105"/>
      <c r="B1420" s="2129" t="s">
        <v>1795</v>
      </c>
      <c r="C1420" s="2129" t="s">
        <v>1796</v>
      </c>
      <c r="D1420" s="2130" t="s">
        <v>1797</v>
      </c>
      <c r="E1420" s="2131" t="s">
        <v>1798</v>
      </c>
      <c r="F1420" s="2130" t="s">
        <v>1799</v>
      </c>
      <c r="G1420" s="2132" t="s">
        <v>1800</v>
      </c>
      <c r="H1420" s="2132" t="s">
        <v>1801</v>
      </c>
      <c r="I1420" s="2132" t="s">
        <v>1802</v>
      </c>
      <c r="J1420" s="2133" t="s">
        <v>1803</v>
      </c>
      <c r="K1420" s="2134" t="s">
        <v>1804</v>
      </c>
      <c r="L1420" s="2134" t="s">
        <v>1805</v>
      </c>
      <c r="M1420" s="2134" t="s">
        <v>1806</v>
      </c>
      <c r="N1420" s="2134" t="s">
        <v>1807</v>
      </c>
      <c r="O1420" s="2135" t="s">
        <v>1808</v>
      </c>
      <c r="P1420" s="2134" t="s">
        <v>1809</v>
      </c>
      <c r="Q1420" s="2135" t="s">
        <v>1810</v>
      </c>
      <c r="R1420" s="2133" t="s">
        <v>1811</v>
      </c>
      <c r="S1420" s="2135" t="s">
        <v>1812</v>
      </c>
      <c r="T1420" s="2135" t="s">
        <v>1813</v>
      </c>
      <c r="U1420" s="2135" t="s">
        <v>1814</v>
      </c>
      <c r="V1420" s="2135" t="s">
        <v>1815</v>
      </c>
      <c r="W1420" s="2135" t="s">
        <v>1816</v>
      </c>
      <c r="X1420" s="2135" t="s">
        <v>1817</v>
      </c>
      <c r="Y1420" s="2135" t="s">
        <v>1818</v>
      </c>
      <c r="Z1420" s="2135" t="s">
        <v>1819</v>
      </c>
      <c r="AA1420" s="2107" t="s">
        <v>1820</v>
      </c>
      <c r="AB1420" s="2112" t="s">
        <v>1821</v>
      </c>
      <c r="AC1420" s="2112" t="s">
        <v>1822</v>
      </c>
      <c r="AD1420" s="2108" t="s">
        <v>1823</v>
      </c>
    </row>
    <row r="1421">
      <c r="A1421" s="2098" t="s">
        <v>2027</v>
      </c>
      <c r="B1421" s="2100" t="s">
        <v>1825</v>
      </c>
      <c r="C1421" s="2100" t="s">
        <v>2022</v>
      </c>
      <c r="D1421" s="2137">
        <v>1210.11</v>
      </c>
      <c r="E1421" s="2138">
        <v>3</v>
      </c>
      <c r="F1421" s="2139">
        <f t="shared" ref="F1421:F1424" si="1312">E1421*2000</f>
      </c>
      <c r="G1421" s="2140">
        <f t="shared" ref="G1421:G1426" si="1072">F1421/D1421</f>
      </c>
      <c r="H1421" s="2140">
        <f t="shared" ref="H1421:H1426" si="165">D1421/E1421</f>
      </c>
      <c r="I1421" s="2140">
        <f t="shared" ref="I1421:I1426" si="521">F1421/E1421</f>
      </c>
      <c r="J1421" s="2140">
        <f t="shared" ref="J1421:J1426" si="1930">D1421/T1421</f>
      </c>
      <c r="K1421" s="2141">
        <f t="shared" ref="K1421:K1426" si="2121">O1421/S1421*1</f>
      </c>
      <c r="L1421" s="2142">
        <f t="shared" ref="L1421:L1426" si="1490">T1421/S1421</f>
      </c>
      <c r="M1421" s="2141">
        <f t="shared" ref="M1421:M1426" si="1668">V1421/S1421</f>
      </c>
      <c r="N1421" s="2141">
        <f t="shared" ref="N1421:N1426" si="893">W1421/V1421</f>
      </c>
      <c r="O1421" s="2143">
        <f t="shared" ref="O1421:O1426" si="1250">U1421/P1421</f>
      </c>
      <c r="P1421" s="2144">
        <v>0.0344</v>
      </c>
      <c r="Q1421" s="2145">
        <v>38</v>
      </c>
      <c r="R1421" s="2140">
        <f t="shared" ref="R1421:R1425" si="343">(D1421/S1421)*1000</f>
      </c>
      <c r="S1421" s="2143">
        <v>12963</v>
      </c>
      <c r="T1421" s="2143">
        <v>430</v>
      </c>
      <c r="U1421" s="2143">
        <v>52</v>
      </c>
      <c r="V1421" s="2143">
        <v>451</v>
      </c>
      <c r="W1421" s="2143">
        <v>45</v>
      </c>
      <c r="X1421" s="2143">
        <v>1</v>
      </c>
      <c r="Y1421" s="2143">
        <v>0</v>
      </c>
      <c r="Z1421" s="2145">
        <v>18</v>
      </c>
      <c r="AA1421" s="2146">
        <f t="shared" ref="AA1421:AA1425" si="699">AD1421*1000/D1421</f>
      </c>
      <c r="AB1421" s="2094" t="s">
        <v>1935</v>
      </c>
      <c r="AC1421" s="2094" t="s">
        <v>1951</v>
      </c>
      <c r="AD1421" s="2093">
        <v>10</v>
      </c>
    </row>
    <row r="1422">
      <c r="A1422" s="2098"/>
      <c r="B1422" s="2100" t="s">
        <v>1825</v>
      </c>
      <c r="C1422" s="2136" t="s">
        <v>2023</v>
      </c>
      <c r="D1422" s="2137">
        <v>1764.64</v>
      </c>
      <c r="E1422" s="2138">
        <v>1</v>
      </c>
      <c r="F1422" s="2139">
        <f t="shared" si="1312"/>
      </c>
      <c r="G1422" s="2140">
        <f t="shared" si="1072"/>
      </c>
      <c r="H1422" s="2140">
        <f t="shared" si="165"/>
      </c>
      <c r="I1422" s="2140">
        <f t="shared" si="521"/>
      </c>
      <c r="J1422" s="2140">
        <f t="shared" si="1930"/>
      </c>
      <c r="K1422" s="2141">
        <f t="shared" si="2121"/>
      </c>
      <c r="L1422" s="2141">
        <f t="shared" si="1490"/>
      </c>
      <c r="M1422" s="2147">
        <f t="shared" si="1668"/>
      </c>
      <c r="N1422" s="2147">
        <f t="shared" si="893"/>
      </c>
      <c r="O1422" s="2148">
        <f t="shared" si="1250"/>
      </c>
      <c r="P1422" s="2144">
        <v>0.0154</v>
      </c>
      <c r="Q1422" s="2145">
        <v>32</v>
      </c>
      <c r="R1422" s="2150">
        <f t="shared" si="343"/>
      </c>
      <c r="S1422" s="2149">
        <v>19003</v>
      </c>
      <c r="T1422" s="2148">
        <v>1065</v>
      </c>
      <c r="U1422" s="2148">
        <v>82</v>
      </c>
      <c r="V1422" s="2148">
        <v>1148</v>
      </c>
      <c r="W1422" s="2148">
        <v>83</v>
      </c>
      <c r="X1422" s="2149">
        <v>5</v>
      </c>
      <c r="Y1422" s="2149">
        <v>1</v>
      </c>
      <c r="Z1422" s="2149">
        <v>17</v>
      </c>
      <c r="AA1422" s="2146">
        <f t="shared" si="699"/>
      </c>
      <c r="AB1422" s="2094" t="s">
        <v>1935</v>
      </c>
      <c r="AC1422" s="2094" t="s">
        <v>1951</v>
      </c>
      <c r="AD1422" s="2093">
        <v>11</v>
      </c>
    </row>
    <row r="1423">
      <c r="A1423" s="2098"/>
      <c r="B1423" s="2100" t="s">
        <v>1825</v>
      </c>
      <c r="C1423" s="2100" t="s">
        <v>2024</v>
      </c>
      <c r="D1423" s="2137">
        <v>1652.58</v>
      </c>
      <c r="E1423" s="2138">
        <v>1</v>
      </c>
      <c r="F1423" s="2139">
        <f t="shared" si="1312"/>
      </c>
      <c r="G1423" s="2140">
        <f t="shared" si="1072"/>
      </c>
      <c r="H1423" s="2140">
        <f t="shared" si="165"/>
      </c>
      <c r="I1423" s="2140">
        <f t="shared" si="521"/>
      </c>
      <c r="J1423" s="2140">
        <f t="shared" si="1930"/>
      </c>
      <c r="K1423" s="2141">
        <f t="shared" si="2121"/>
      </c>
      <c r="L1423" s="2141">
        <f t="shared" si="1490"/>
      </c>
      <c r="M1423" s="2147">
        <f t="shared" si="1668"/>
      </c>
      <c r="N1423" s="2147">
        <f t="shared" si="893"/>
      </c>
      <c r="O1423" s="2148">
        <f t="shared" si="1250"/>
      </c>
      <c r="P1423" s="2144">
        <v>0.0148</v>
      </c>
      <c r="Q1423" s="2149">
        <v>36</v>
      </c>
      <c r="R1423" s="2150">
        <f t="shared" si="343"/>
      </c>
      <c r="S1423" s="2148">
        <v>14150</v>
      </c>
      <c r="T1423" s="2148">
        <v>374</v>
      </c>
      <c r="U1423" s="2148">
        <v>64</v>
      </c>
      <c r="V1423" s="2148">
        <v>374</v>
      </c>
      <c r="W1423" s="2148">
        <v>53</v>
      </c>
      <c r="X1423" s="2149">
        <v>2</v>
      </c>
      <c r="Y1423" s="2149">
        <v>0</v>
      </c>
      <c r="Z1423" s="2149">
        <v>5</v>
      </c>
      <c r="AA1423" s="2146">
        <f t="shared" si="699"/>
      </c>
      <c r="AB1423" s="2094" t="s">
        <v>1935</v>
      </c>
      <c r="AC1423" s="2094" t="s">
        <v>1951</v>
      </c>
      <c r="AD1423" s="2093">
        <v>9</v>
      </c>
    </row>
    <row r="1424">
      <c r="A1424" s="2098"/>
      <c r="B1424" s="2100" t="s">
        <v>1825</v>
      </c>
      <c r="C1424" s="2136" t="s">
        <v>2025</v>
      </c>
      <c r="D1424" s="2137">
        <v>1775.36</v>
      </c>
      <c r="E1424" s="2138">
        <v>2</v>
      </c>
      <c r="F1424" s="2139">
        <f t="shared" si="1312"/>
      </c>
      <c r="G1424" s="2140">
        <f t="shared" si="1072"/>
      </c>
      <c r="H1424" s="2140">
        <f t="shared" si="165"/>
      </c>
      <c r="I1424" s="2140">
        <f t="shared" si="521"/>
      </c>
      <c r="J1424" s="2140">
        <f t="shared" si="1930"/>
      </c>
      <c r="K1424" s="2141">
        <f t="shared" si="2121"/>
      </c>
      <c r="L1424" s="2141">
        <f t="shared" si="1490"/>
      </c>
      <c r="M1424" s="2147">
        <f t="shared" si="1668"/>
      </c>
      <c r="N1424" s="2147">
        <f t="shared" si="893"/>
      </c>
      <c r="O1424" s="2148">
        <f t="shared" si="1250"/>
      </c>
      <c r="P1424" s="2144">
        <v>0.0113</v>
      </c>
      <c r="Q1424" s="2149">
        <v>39</v>
      </c>
      <c r="R1424" s="2150">
        <f t="shared" si="343"/>
      </c>
      <c r="S1424" s="2148">
        <v>15997</v>
      </c>
      <c r="T1424" s="2148">
        <v>500</v>
      </c>
      <c r="U1424" s="2148">
        <v>50</v>
      </c>
      <c r="V1424" s="2148">
        <v>531</v>
      </c>
      <c r="W1424" s="2148">
        <v>45</v>
      </c>
      <c r="X1424" s="2149">
        <v>0</v>
      </c>
      <c r="Y1424" s="2149">
        <v>1</v>
      </c>
      <c r="Z1424" s="2149">
        <v>11</v>
      </c>
      <c r="AA1424" s="2146">
        <f t="shared" si="699"/>
      </c>
      <c r="AB1424" s="2094" t="s">
        <v>1935</v>
      </c>
      <c r="AC1424" s="2094" t="s">
        <v>1951</v>
      </c>
      <c r="AD1424" s="2093">
        <v>15</v>
      </c>
    </row>
    <row r="1425">
      <c r="A1425" s="2098"/>
      <c r="B1425" s="2086" t="s">
        <v>1832</v>
      </c>
      <c r="C1425" s="2086"/>
      <c r="D1425" s="2151">
        <f>SUM(D1421:D1424)</f>
      </c>
      <c r="E1425" s="2152">
        <f>SUM(E1421:E1424)</f>
      </c>
      <c r="F1425" s="2152">
        <f>SUM(F1421:F1424)</f>
      </c>
      <c r="G1425" s="2153">
        <f t="shared" si="1072"/>
      </c>
      <c r="H1425" s="2153">
        <f t="shared" si="165"/>
      </c>
      <c r="I1425" s="2153">
        <f t="shared" si="521"/>
      </c>
      <c r="J1425" s="2153">
        <f t="shared" si="1930"/>
      </c>
      <c r="K1425" s="2154">
        <f t="shared" si="2121"/>
      </c>
      <c r="L1425" s="2154">
        <f t="shared" si="1490"/>
      </c>
      <c r="M1425" s="2154">
        <f t="shared" si="1668"/>
      </c>
      <c r="N1425" s="2154">
        <f t="shared" si="893"/>
      </c>
      <c r="O1425" s="2155">
        <f t="shared" si="1250"/>
      </c>
      <c r="P1425" s="2154">
        <f>AVERAGE(P1421:P1424)</f>
      </c>
      <c r="Q1425" s="2151">
        <f>AVERAGE(Q1421:Q1424)</f>
      </c>
      <c r="R1425" s="2153">
        <f t="shared" si="343"/>
      </c>
      <c r="S1425" s="2155">
        <f>SUM(S1421:S1424)</f>
      </c>
      <c r="T1425" s="2155">
        <f>SUM(T1421:T1424)</f>
      </c>
      <c r="U1425" s="2155">
        <f>SUM(U1421:U1424)</f>
      </c>
      <c r="V1425" s="2155">
        <f>SUM(V1421:V1424)</f>
      </c>
      <c r="W1425" s="2155">
        <f>SUM(W1421:W1424)</f>
      </c>
      <c r="X1425" s="2155">
        <f>SUM(X1421:X1424)</f>
      </c>
      <c r="Y1425" s="2155">
        <f>SUM(Y1421:Y1424)</f>
      </c>
      <c r="Z1425" s="2155">
        <f>SUM(Z1421:Z1424)</f>
      </c>
      <c r="AA1425" s="2156">
        <f t="shared" si="699"/>
      </c>
      <c r="AB1425" s="2121"/>
      <c r="AC1425" s="2121"/>
      <c r="AD1425" s="2122">
        <f>SUM(AD1421:AD1424)</f>
      </c>
    </row>
    <row r="1426">
      <c r="A1426" s="2098"/>
      <c r="B1426" s="2095" t="s">
        <v>1833</v>
      </c>
      <c r="C1426" s="2095"/>
      <c r="D1426" s="2051">
        <f>D1425</f>
      </c>
      <c r="E1426" s="2051">
        <f>E1425</f>
      </c>
      <c r="F1426" s="2051">
        <f>F1425</f>
      </c>
      <c r="G1426" s="2046">
        <f t="shared" si="1072"/>
      </c>
      <c r="H1426" s="2046">
        <f t="shared" si="165"/>
      </c>
      <c r="I1426" s="2046">
        <f t="shared" si="521"/>
      </c>
      <c r="J1426" s="2046">
        <f t="shared" si="1930"/>
      </c>
      <c r="K1426" s="2047">
        <f t="shared" si="2121"/>
      </c>
      <c r="L1426" s="2047">
        <f t="shared" si="1490"/>
      </c>
      <c r="M1426" s="2047">
        <f t="shared" si="1668"/>
      </c>
      <c r="N1426" s="2047">
        <f t="shared" si="893"/>
      </c>
      <c r="O1426" s="2048">
        <f t="shared" si="1250"/>
      </c>
      <c r="P1426" s="2157">
        <f>P1425</f>
      </c>
      <c r="Q1426" s="2165">
        <f>Q1425</f>
      </c>
      <c r="R1426" s="2051">
        <f>R1425</f>
      </c>
      <c r="S1426" s="2048">
        <f>S1425</f>
      </c>
      <c r="T1426" s="2048">
        <f>T1425</f>
      </c>
      <c r="U1426" s="2048">
        <f>U1425</f>
      </c>
      <c r="V1426" s="2048">
        <f>V1425</f>
      </c>
      <c r="W1426" s="2048">
        <f>W1425</f>
      </c>
      <c r="X1426" s="2048">
        <f>X1425</f>
      </c>
      <c r="Y1426" s="2048">
        <f>Y1425</f>
      </c>
      <c r="Z1426" s="2048">
        <f>Z1425</f>
      </c>
      <c r="AA1426" s="2048">
        <f>AA1425</f>
      </c>
      <c r="AB1426" s="2126"/>
      <c r="AC1426" s="2126"/>
      <c r="AD1426" s="2104">
        <f>AD1425</f>
      </c>
    </row>
    <row r="1427">
      <c r="A1427" s="2105" t="s">
        <v>1834</v>
      </c>
      <c r="B1427" s="2105" t="s">
        <v>1792</v>
      </c>
      <c r="C1427" s="2105"/>
      <c r="D1427" s="2106" t="s">
        <v>1793</v>
      </c>
      <c r="E1427" s="2106"/>
      <c r="F1427" s="2106"/>
      <c r="G1427" s="2106"/>
      <c r="H1427" s="2106"/>
      <c r="I1427" s="2106"/>
      <c r="J1427" s="2107" t="s">
        <v>1794</v>
      </c>
      <c r="K1427" s="2107"/>
      <c r="L1427" s="2107"/>
      <c r="M1427" s="2107"/>
      <c r="N1427" s="2107"/>
      <c r="O1427" s="2107"/>
      <c r="P1427" s="2107"/>
      <c r="Q1427" s="2107"/>
      <c r="R1427" s="2107"/>
      <c r="S1427" s="2107"/>
      <c r="T1427" s="2107"/>
      <c r="U1427" s="2107"/>
      <c r="V1427" s="2107"/>
      <c r="W1427" s="2107"/>
      <c r="X1427" s="2107"/>
      <c r="Y1427" s="2107"/>
      <c r="Z1427" s="2107"/>
      <c r="AA1427" s="2107"/>
      <c r="AB1427" s="2107"/>
      <c r="AC1427" s="2107"/>
      <c r="AD1427" s="2108"/>
    </row>
    <row r="1428">
      <c r="A1428" s="2105"/>
      <c r="B1428" s="2129" t="s">
        <v>1795</v>
      </c>
      <c r="C1428" s="2129" t="s">
        <v>1796</v>
      </c>
      <c r="D1428" s="2130" t="s">
        <v>1797</v>
      </c>
      <c r="E1428" s="2131" t="s">
        <v>1798</v>
      </c>
      <c r="F1428" s="2130" t="s">
        <v>1799</v>
      </c>
      <c r="G1428" s="2132" t="s">
        <v>1800</v>
      </c>
      <c r="H1428" s="2132" t="s">
        <v>1801</v>
      </c>
      <c r="I1428" s="2132" t="s">
        <v>1802</v>
      </c>
      <c r="J1428" s="2133" t="s">
        <v>1803</v>
      </c>
      <c r="K1428" s="2134" t="s">
        <v>1804</v>
      </c>
      <c r="L1428" s="2134" t="s">
        <v>1805</v>
      </c>
      <c r="M1428" s="2134" t="s">
        <v>1806</v>
      </c>
      <c r="N1428" s="2134" t="s">
        <v>1807</v>
      </c>
      <c r="O1428" s="2135" t="s">
        <v>1808</v>
      </c>
      <c r="P1428" s="2134" t="s">
        <v>1809</v>
      </c>
      <c r="Q1428" s="2135" t="s">
        <v>1810</v>
      </c>
      <c r="R1428" s="2133" t="s">
        <v>1811</v>
      </c>
      <c r="S1428" s="2135" t="s">
        <v>1812</v>
      </c>
      <c r="T1428" s="2135" t="s">
        <v>1813</v>
      </c>
      <c r="U1428" s="2135" t="s">
        <v>1814</v>
      </c>
      <c r="V1428" s="2135" t="s">
        <v>1815</v>
      </c>
      <c r="W1428" s="2135" t="s">
        <v>1816</v>
      </c>
      <c r="X1428" s="2135" t="s">
        <v>1817</v>
      </c>
      <c r="Y1428" s="2135" t="s">
        <v>1818</v>
      </c>
      <c r="Z1428" s="2135" t="s">
        <v>1819</v>
      </c>
      <c r="AA1428" s="2107" t="s">
        <v>1820</v>
      </c>
      <c r="AB1428" s="2112" t="s">
        <v>1821</v>
      </c>
      <c r="AC1428" s="2112" t="s">
        <v>1822</v>
      </c>
      <c r="AD1428" s="2108" t="s">
        <v>1823</v>
      </c>
    </row>
    <row r="1429">
      <c r="A1429" s="2098" t="s">
        <v>2028</v>
      </c>
      <c r="B1429" s="2100" t="s">
        <v>1825</v>
      </c>
      <c r="C1429" s="2100" t="s">
        <v>2022</v>
      </c>
      <c r="D1429" s="2137">
        <v>1269.39</v>
      </c>
      <c r="E1429" s="2138">
        <v>2</v>
      </c>
      <c r="F1429" s="2139">
        <f t="shared" ref="F1429:F1432" si="1313">E1429*2000</f>
      </c>
      <c r="G1429" s="2140">
        <f t="shared" ref="G1429:G1434" si="1073">F1429/D1429</f>
      </c>
      <c r="H1429" s="2140">
        <f t="shared" ref="H1429:H1434" si="166">D1429/E1429</f>
      </c>
      <c r="I1429" s="2140">
        <f t="shared" ref="I1429:I1434" si="522">F1429/E1429</f>
      </c>
      <c r="J1429" s="2140">
        <f t="shared" ref="J1429:J1434" si="1931">D1429/T1429</f>
      </c>
      <c r="K1429" s="2141">
        <f t="shared" ref="K1429:K1434" si="2122">O1429/S1429*1</f>
      </c>
      <c r="L1429" s="2142">
        <f t="shared" ref="L1429:L1434" si="1491">T1429/S1429</f>
      </c>
      <c r="M1429" s="2141">
        <f t="shared" ref="M1429:M1434" si="1669">V1429/S1429</f>
      </c>
      <c r="N1429" s="2141">
        <f t="shared" ref="N1429:N1434" si="894">W1429/V1429</f>
      </c>
      <c r="O1429" s="2143">
        <f t="shared" ref="O1429:O1434" si="1251">U1429/P1429</f>
      </c>
      <c r="P1429" s="2144">
        <v>0.0256</v>
      </c>
      <c r="Q1429" s="2145">
        <v>32</v>
      </c>
      <c r="R1429" s="2140">
        <f t="shared" ref="R1429:R1433" si="344">(D1429/S1429)*1000</f>
      </c>
      <c r="S1429" s="2143">
        <v>14244</v>
      </c>
      <c r="T1429" s="2143">
        <v>534</v>
      </c>
      <c r="U1429" s="2143">
        <v>63</v>
      </c>
      <c r="V1429" s="2143">
        <v>555</v>
      </c>
      <c r="W1429" s="2143">
        <v>40</v>
      </c>
      <c r="X1429" s="2143">
        <v>3</v>
      </c>
      <c r="Y1429" s="2143">
        <v>2</v>
      </c>
      <c r="Z1429" s="2145">
        <v>23</v>
      </c>
      <c r="AA1429" s="2146">
        <f t="shared" ref="AA1429:AA1433" si="700">AD1429*1000/D1429</f>
      </c>
      <c r="AB1429" s="2094" t="s">
        <v>1935</v>
      </c>
      <c r="AC1429" s="2094" t="s">
        <v>1951</v>
      </c>
      <c r="AD1429" s="2093">
        <v>12</v>
      </c>
    </row>
    <row r="1430">
      <c r="A1430" s="2098"/>
      <c r="B1430" s="2100" t="s">
        <v>1825</v>
      </c>
      <c r="C1430" s="2136" t="s">
        <v>2023</v>
      </c>
      <c r="D1430" s="2137">
        <v>1691.14</v>
      </c>
      <c r="E1430" s="2138">
        <v>0</v>
      </c>
      <c r="F1430" s="2139">
        <f t="shared" si="1313"/>
      </c>
      <c r="G1430" s="2140">
        <f t="shared" si="1073"/>
      </c>
      <c r="H1430" s="2140">
        <f t="shared" si="166"/>
      </c>
      <c r="I1430" s="2140">
        <f t="shared" si="522"/>
      </c>
      <c r="J1430" s="2140">
        <f t="shared" si="1931"/>
      </c>
      <c r="K1430" s="2141">
        <f t="shared" si="2122"/>
      </c>
      <c r="L1430" s="2141">
        <f t="shared" si="1491"/>
      </c>
      <c r="M1430" s="2147">
        <f t="shared" si="1669"/>
      </c>
      <c r="N1430" s="2147">
        <f t="shared" si="894"/>
      </c>
      <c r="O1430" s="2148">
        <f t="shared" si="1251"/>
      </c>
      <c r="P1430" s="2144">
        <v>0.0152</v>
      </c>
      <c r="Q1430" s="2145">
        <v>24</v>
      </c>
      <c r="R1430" s="2150">
        <f t="shared" si="344"/>
      </c>
      <c r="S1430" s="2149">
        <v>17789</v>
      </c>
      <c r="T1430" s="2148">
        <v>964</v>
      </c>
      <c r="U1430" s="2148">
        <v>68</v>
      </c>
      <c r="V1430" s="2148">
        <v>1031</v>
      </c>
      <c r="W1430" s="2148">
        <v>19</v>
      </c>
      <c r="X1430" s="2149">
        <v>3</v>
      </c>
      <c r="Y1430" s="2149">
        <v>0</v>
      </c>
      <c r="Z1430" s="2149">
        <v>17</v>
      </c>
      <c r="AA1430" s="2146">
        <f t="shared" si="700"/>
      </c>
      <c r="AB1430" s="2094" t="s">
        <v>1935</v>
      </c>
      <c r="AC1430" s="2094" t="s">
        <v>1951</v>
      </c>
      <c r="AD1430" s="2093">
        <v>7</v>
      </c>
    </row>
    <row r="1431">
      <c r="A1431" s="2098"/>
      <c r="B1431" s="2100" t="s">
        <v>1825</v>
      </c>
      <c r="C1431" s="2100" t="s">
        <v>2024</v>
      </c>
      <c r="D1431" s="2137">
        <v>1982.52</v>
      </c>
      <c r="E1431" s="2138">
        <v>3</v>
      </c>
      <c r="F1431" s="2139">
        <f t="shared" si="1313"/>
      </c>
      <c r="G1431" s="2140">
        <f t="shared" si="1073"/>
      </c>
      <c r="H1431" s="2140">
        <f t="shared" si="166"/>
      </c>
      <c r="I1431" s="2140">
        <f t="shared" si="522"/>
      </c>
      <c r="J1431" s="2140">
        <f t="shared" si="1931"/>
      </c>
      <c r="K1431" s="2141">
        <f t="shared" si="2122"/>
      </c>
      <c r="L1431" s="2141">
        <f t="shared" si="1491"/>
      </c>
      <c r="M1431" s="2147">
        <f t="shared" si="1669"/>
      </c>
      <c r="N1431" s="2147">
        <f t="shared" si="894"/>
      </c>
      <c r="O1431" s="2148">
        <f t="shared" si="1251"/>
      </c>
      <c r="P1431" s="2144">
        <v>0.019</v>
      </c>
      <c r="Q1431" s="2149">
        <v>30</v>
      </c>
      <c r="R1431" s="2150">
        <f t="shared" si="344"/>
      </c>
      <c r="S1431" s="2148">
        <v>17748</v>
      </c>
      <c r="T1431" s="2148">
        <v>309</v>
      </c>
      <c r="U1431" s="2148">
        <v>59</v>
      </c>
      <c r="V1431" s="2148">
        <v>314</v>
      </c>
      <c r="W1431" s="2148">
        <v>23</v>
      </c>
      <c r="X1431" s="2149">
        <v>0</v>
      </c>
      <c r="Y1431" s="2149">
        <v>2</v>
      </c>
      <c r="Z1431" s="2149">
        <v>16</v>
      </c>
      <c r="AA1431" s="2146">
        <f t="shared" si="700"/>
      </c>
      <c r="AB1431" s="2094" t="s">
        <v>1935</v>
      </c>
      <c r="AC1431" s="2094" t="s">
        <v>1951</v>
      </c>
      <c r="AD1431" s="2093">
        <v>7</v>
      </c>
    </row>
    <row r="1432">
      <c r="A1432" s="2098"/>
      <c r="B1432" s="2100" t="s">
        <v>1825</v>
      </c>
      <c r="C1432" s="2136" t="s">
        <v>2025</v>
      </c>
      <c r="D1432" s="2137">
        <v>2576.71</v>
      </c>
      <c r="E1432" s="2138">
        <v>1</v>
      </c>
      <c r="F1432" s="2139">
        <f t="shared" si="1313"/>
      </c>
      <c r="G1432" s="2140">
        <f t="shared" si="1073"/>
      </c>
      <c r="H1432" s="2140">
        <f t="shared" si="166"/>
      </c>
      <c r="I1432" s="2140">
        <f t="shared" si="522"/>
      </c>
      <c r="J1432" s="2140">
        <f t="shared" si="1931"/>
      </c>
      <c r="K1432" s="2141">
        <f t="shared" si="2122"/>
      </c>
      <c r="L1432" s="2141">
        <f t="shared" si="1491"/>
      </c>
      <c r="M1432" s="2147">
        <f t="shared" si="1669"/>
      </c>
      <c r="N1432" s="2147">
        <f t="shared" si="894"/>
      </c>
      <c r="O1432" s="2148">
        <f t="shared" si="1251"/>
      </c>
      <c r="P1432" s="2144">
        <v>0.032</v>
      </c>
      <c r="Q1432" s="2149">
        <v>33</v>
      </c>
      <c r="R1432" s="2150">
        <f t="shared" si="344"/>
      </c>
      <c r="S1432" s="2148">
        <v>23796</v>
      </c>
      <c r="T1432" s="2148">
        <v>533</v>
      </c>
      <c r="U1432" s="2148">
        <v>97</v>
      </c>
      <c r="V1432" s="2148">
        <v>549</v>
      </c>
      <c r="W1432" s="2148">
        <v>64</v>
      </c>
      <c r="X1432" s="2149">
        <v>3</v>
      </c>
      <c r="Y1432" s="2149">
        <v>1</v>
      </c>
      <c r="Z1432" s="2149">
        <v>16</v>
      </c>
      <c r="AA1432" s="2146">
        <f t="shared" si="700"/>
      </c>
      <c r="AB1432" s="2094" t="s">
        <v>1935</v>
      </c>
      <c r="AC1432" s="2094" t="s">
        <v>1951</v>
      </c>
      <c r="AD1432" s="2093">
        <v>17</v>
      </c>
    </row>
    <row r="1433">
      <c r="A1433" s="2098"/>
      <c r="B1433" s="2086" t="s">
        <v>1832</v>
      </c>
      <c r="C1433" s="2086"/>
      <c r="D1433" s="2151">
        <f>SUM(D1429:D1432)</f>
      </c>
      <c r="E1433" s="2152">
        <f>SUM(E1429:E1432)</f>
      </c>
      <c r="F1433" s="2152">
        <f>SUM(F1429:F1432)</f>
      </c>
      <c r="G1433" s="2153">
        <f t="shared" si="1073"/>
      </c>
      <c r="H1433" s="2153">
        <f t="shared" si="166"/>
      </c>
      <c r="I1433" s="2153">
        <f t="shared" si="522"/>
      </c>
      <c r="J1433" s="2153">
        <f t="shared" si="1931"/>
      </c>
      <c r="K1433" s="2154">
        <f t="shared" si="2122"/>
      </c>
      <c r="L1433" s="2154">
        <f t="shared" si="1491"/>
      </c>
      <c r="M1433" s="2154">
        <f t="shared" si="1669"/>
      </c>
      <c r="N1433" s="2154">
        <f t="shared" si="894"/>
      </c>
      <c r="O1433" s="2155">
        <f t="shared" si="1251"/>
      </c>
      <c r="P1433" s="2154">
        <f>AVERAGE(P1429:P1432)</f>
      </c>
      <c r="Q1433" s="2151">
        <f>AVERAGE(Q1429:Q1432)</f>
      </c>
      <c r="R1433" s="2153">
        <f t="shared" si="344"/>
      </c>
      <c r="S1433" s="2155">
        <f>SUM(S1429:S1432)</f>
      </c>
      <c r="T1433" s="2155">
        <f>SUM(T1429:T1432)</f>
      </c>
      <c r="U1433" s="2155">
        <f>SUM(U1429:U1432)</f>
      </c>
      <c r="V1433" s="2155">
        <f>SUM(V1429:V1432)</f>
      </c>
      <c r="W1433" s="2155">
        <f>SUM(W1429:W1432)</f>
      </c>
      <c r="X1433" s="2155">
        <f>SUM(X1429:X1432)</f>
      </c>
      <c r="Y1433" s="2155">
        <f>SUM(Y1429:Y1432)</f>
      </c>
      <c r="Z1433" s="2155">
        <f>SUM(Z1429:Z1432)</f>
      </c>
      <c r="AA1433" s="2156">
        <f t="shared" si="700"/>
      </c>
      <c r="AB1433" s="2121"/>
      <c r="AC1433" s="2121"/>
      <c r="AD1433" s="2122">
        <f>SUM(AD1429:AD1432)</f>
      </c>
    </row>
    <row r="1434">
      <c r="A1434" s="2098"/>
      <c r="B1434" s="2095" t="s">
        <v>1833</v>
      </c>
      <c r="C1434" s="2095"/>
      <c r="D1434" s="2051">
        <f>D1433</f>
      </c>
      <c r="E1434" s="2051">
        <f>E1433</f>
      </c>
      <c r="F1434" s="2051">
        <f>F1433</f>
      </c>
      <c r="G1434" s="2046">
        <f t="shared" si="1073"/>
      </c>
      <c r="H1434" s="2046">
        <f t="shared" si="166"/>
      </c>
      <c r="I1434" s="2046">
        <f t="shared" si="522"/>
      </c>
      <c r="J1434" s="2046">
        <f t="shared" si="1931"/>
      </c>
      <c r="K1434" s="2047">
        <f t="shared" si="2122"/>
      </c>
      <c r="L1434" s="2047">
        <f t="shared" si="1491"/>
      </c>
      <c r="M1434" s="2047">
        <f t="shared" si="1669"/>
      </c>
      <c r="N1434" s="2047">
        <f t="shared" si="894"/>
      </c>
      <c r="O1434" s="2048">
        <f t="shared" si="1251"/>
      </c>
      <c r="P1434" s="2157">
        <f>P1433</f>
      </c>
      <c r="Q1434" s="2165">
        <f>Q1433</f>
      </c>
      <c r="R1434" s="2051">
        <f>R1433</f>
      </c>
      <c r="S1434" s="2048">
        <f>S1433</f>
      </c>
      <c r="T1434" s="2048">
        <f>T1433</f>
      </c>
      <c r="U1434" s="2048">
        <f>U1433</f>
      </c>
      <c r="V1434" s="2048">
        <f>V1433</f>
      </c>
      <c r="W1434" s="2048">
        <f>W1433</f>
      </c>
      <c r="X1434" s="2048">
        <f>X1433</f>
      </c>
      <c r="Y1434" s="2048">
        <f>Y1433</f>
      </c>
      <c r="Z1434" s="2048">
        <f>Z1433</f>
      </c>
      <c r="AA1434" s="2048">
        <f>AA1433</f>
      </c>
      <c r="AB1434" s="2126"/>
      <c r="AC1434" s="2126"/>
      <c r="AD1434" s="2104">
        <f>AD1433</f>
      </c>
    </row>
    <row r="1435">
      <c r="A1435" s="2105" t="s">
        <v>1834</v>
      </c>
      <c r="B1435" s="2105" t="s">
        <v>1792</v>
      </c>
      <c r="C1435" s="2105"/>
      <c r="D1435" s="2106" t="s">
        <v>1793</v>
      </c>
      <c r="E1435" s="2106"/>
      <c r="F1435" s="2106"/>
      <c r="G1435" s="2106"/>
      <c r="H1435" s="2106"/>
      <c r="I1435" s="2106"/>
      <c r="J1435" s="2107" t="s">
        <v>1794</v>
      </c>
      <c r="K1435" s="2107"/>
      <c r="L1435" s="2107"/>
      <c r="M1435" s="2107"/>
      <c r="N1435" s="2107"/>
      <c r="O1435" s="2107"/>
      <c r="P1435" s="2107"/>
      <c r="Q1435" s="2107"/>
      <c r="R1435" s="2107"/>
      <c r="S1435" s="2107"/>
      <c r="T1435" s="2107"/>
      <c r="U1435" s="2107"/>
      <c r="V1435" s="2107"/>
      <c r="W1435" s="2107"/>
      <c r="X1435" s="2107"/>
      <c r="Y1435" s="2107"/>
      <c r="Z1435" s="2107"/>
      <c r="AA1435" s="2107"/>
      <c r="AB1435" s="2107"/>
      <c r="AC1435" s="2107"/>
      <c r="AD1435" s="2108"/>
    </row>
    <row r="1436">
      <c r="A1436" s="2105"/>
      <c r="B1436" s="2129" t="s">
        <v>1795</v>
      </c>
      <c r="C1436" s="2129" t="s">
        <v>1796</v>
      </c>
      <c r="D1436" s="2130" t="s">
        <v>1797</v>
      </c>
      <c r="E1436" s="2131" t="s">
        <v>1798</v>
      </c>
      <c r="F1436" s="2130" t="s">
        <v>1799</v>
      </c>
      <c r="G1436" s="2132" t="s">
        <v>1800</v>
      </c>
      <c r="H1436" s="2132" t="s">
        <v>1801</v>
      </c>
      <c r="I1436" s="2132" t="s">
        <v>1802</v>
      </c>
      <c r="J1436" s="2133" t="s">
        <v>1803</v>
      </c>
      <c r="K1436" s="2134" t="s">
        <v>1804</v>
      </c>
      <c r="L1436" s="2134" t="s">
        <v>1805</v>
      </c>
      <c r="M1436" s="2134" t="s">
        <v>1806</v>
      </c>
      <c r="N1436" s="2134" t="s">
        <v>1807</v>
      </c>
      <c r="O1436" s="2135" t="s">
        <v>1808</v>
      </c>
      <c r="P1436" s="2134" t="s">
        <v>1809</v>
      </c>
      <c r="Q1436" s="2135" t="s">
        <v>1810</v>
      </c>
      <c r="R1436" s="2133" t="s">
        <v>1811</v>
      </c>
      <c r="S1436" s="2135" t="s">
        <v>1812</v>
      </c>
      <c r="T1436" s="2135" t="s">
        <v>1813</v>
      </c>
      <c r="U1436" s="2135" t="s">
        <v>1814</v>
      </c>
      <c r="V1436" s="2135" t="s">
        <v>1815</v>
      </c>
      <c r="W1436" s="2135" t="s">
        <v>1816</v>
      </c>
      <c r="X1436" s="2135" t="s">
        <v>1817</v>
      </c>
      <c r="Y1436" s="2135" t="s">
        <v>1818</v>
      </c>
      <c r="Z1436" s="2135" t="s">
        <v>1819</v>
      </c>
      <c r="AA1436" s="2107" t="s">
        <v>1820</v>
      </c>
      <c r="AB1436" s="2112" t="s">
        <v>1821</v>
      </c>
      <c r="AC1436" s="2112" t="s">
        <v>1822</v>
      </c>
      <c r="AD1436" s="2108" t="s">
        <v>1823</v>
      </c>
    </row>
    <row r="1437">
      <c r="A1437" s="2098" t="s">
        <v>2029</v>
      </c>
      <c r="B1437" s="2100" t="s">
        <v>1825</v>
      </c>
      <c r="C1437" s="2100" t="s">
        <v>2022</v>
      </c>
      <c r="D1437" s="2137">
        <v>1203.59</v>
      </c>
      <c r="E1437" s="2138">
        <v>0</v>
      </c>
      <c r="F1437" s="2139">
        <f t="shared" ref="F1437:F1440" si="1314">E1437*2000</f>
      </c>
      <c r="G1437" s="2140">
        <f t="shared" ref="G1437:G1442" si="1074">F1437/D1437</f>
      </c>
      <c r="H1437" s="2140">
        <f t="shared" ref="H1437:H1442" si="167">D1437/E1437</f>
      </c>
      <c r="I1437" s="2140">
        <f t="shared" ref="I1437:I1442" si="523">F1437/E1437</f>
      </c>
      <c r="J1437" s="2140">
        <f t="shared" ref="J1437:J1442" si="1932">D1437/T1437</f>
      </c>
      <c r="K1437" s="2141">
        <f t="shared" ref="K1437:K1442" si="2123">O1437/S1437*1</f>
      </c>
      <c r="L1437" s="2142">
        <f t="shared" ref="L1437:L1442" si="1492">T1437/S1437</f>
      </c>
      <c r="M1437" s="2141">
        <f t="shared" ref="M1437:M1442" si="1670">V1437/S1437</f>
      </c>
      <c r="N1437" s="2141">
        <f t="shared" ref="N1437:N1442" si="895">W1437/V1437</f>
      </c>
      <c r="O1437" s="2143">
        <f t="shared" ref="O1437:O1442" si="1252">U1437/P1437</f>
      </c>
      <c r="P1437" s="2144">
        <v>0.0237</v>
      </c>
      <c r="Q1437" s="2145">
        <v>25</v>
      </c>
      <c r="R1437" s="2140">
        <f t="shared" ref="R1437:R1441" si="345">(D1437/S1437)*1000</f>
      </c>
      <c r="S1437" s="2143">
        <v>12780</v>
      </c>
      <c r="T1437" s="2143">
        <v>431</v>
      </c>
      <c r="U1437" s="2143">
        <v>42</v>
      </c>
      <c r="V1437" s="2143">
        <v>468</v>
      </c>
      <c r="W1437" s="2143">
        <v>10</v>
      </c>
      <c r="X1437" s="2143">
        <v>2</v>
      </c>
      <c r="Y1437" s="2143">
        <v>0</v>
      </c>
      <c r="Z1437" s="2145">
        <v>14</v>
      </c>
      <c r="AA1437" s="2146">
        <f t="shared" ref="AA1437:AA1441" si="701">AD1437*1000/D1437</f>
      </c>
      <c r="AB1437" s="2094" t="s">
        <v>1935</v>
      </c>
      <c r="AC1437" s="2094" t="s">
        <v>1951</v>
      </c>
      <c r="AD1437" s="2093">
        <v>6</v>
      </c>
    </row>
    <row r="1438">
      <c r="A1438" s="2098"/>
      <c r="B1438" s="2100" t="s">
        <v>1825</v>
      </c>
      <c r="C1438" s="2136" t="s">
        <v>2023</v>
      </c>
      <c r="D1438" s="2137">
        <v>1582.62</v>
      </c>
      <c r="E1438" s="2138">
        <v>1</v>
      </c>
      <c r="F1438" s="2139">
        <f t="shared" si="1314"/>
      </c>
      <c r="G1438" s="2140">
        <f t="shared" si="1074"/>
      </c>
      <c r="H1438" s="2140">
        <f t="shared" si="167"/>
      </c>
      <c r="I1438" s="2140">
        <f t="shared" si="523"/>
      </c>
      <c r="J1438" s="2140">
        <f t="shared" si="1932"/>
      </c>
      <c r="K1438" s="2141">
        <f t="shared" si="2123"/>
      </c>
      <c r="L1438" s="2141">
        <f t="shared" si="1492"/>
      </c>
      <c r="M1438" s="2147">
        <f t="shared" si="1670"/>
      </c>
      <c r="N1438" s="2147">
        <f t="shared" si="895"/>
      </c>
      <c r="O1438" s="2148">
        <f t="shared" si="1252"/>
      </c>
      <c r="P1438" s="2144">
        <v>0.014</v>
      </c>
      <c r="Q1438" s="2145">
        <v>26</v>
      </c>
      <c r="R1438" s="2150">
        <f t="shared" si="345"/>
      </c>
      <c r="S1438" s="2149">
        <v>15734</v>
      </c>
      <c r="T1438" s="2148">
        <v>846</v>
      </c>
      <c r="U1438" s="2148">
        <v>61</v>
      </c>
      <c r="V1438" s="2148">
        <v>905</v>
      </c>
      <c r="W1438" s="2148">
        <v>40</v>
      </c>
      <c r="X1438" s="2149">
        <v>11</v>
      </c>
      <c r="Y1438" s="2149">
        <v>1</v>
      </c>
      <c r="Z1438" s="2149">
        <v>14</v>
      </c>
      <c r="AA1438" s="2146">
        <f t="shared" si="701"/>
      </c>
      <c r="AB1438" s="2094" t="s">
        <v>1935</v>
      </c>
      <c r="AC1438" s="2094" t="s">
        <v>1951</v>
      </c>
      <c r="AD1438" s="2093">
        <v>12</v>
      </c>
    </row>
    <row r="1439">
      <c r="A1439" s="2098"/>
      <c r="B1439" s="2100" t="s">
        <v>1825</v>
      </c>
      <c r="C1439" s="2100" t="s">
        <v>2024</v>
      </c>
      <c r="D1439" s="2137">
        <v>1819.58</v>
      </c>
      <c r="E1439" s="2138">
        <v>0</v>
      </c>
      <c r="F1439" s="2139">
        <f t="shared" si="1314"/>
      </c>
      <c r="G1439" s="2140">
        <f t="shared" si="1074"/>
      </c>
      <c r="H1439" s="2140">
        <f t="shared" si="167"/>
      </c>
      <c r="I1439" s="2140">
        <f t="shared" si="523"/>
      </c>
      <c r="J1439" s="2140">
        <f t="shared" si="1932"/>
      </c>
      <c r="K1439" s="2141">
        <f t="shared" si="2123"/>
      </c>
      <c r="L1439" s="2141">
        <f t="shared" si="1492"/>
      </c>
      <c r="M1439" s="2147">
        <f t="shared" si="1670"/>
      </c>
      <c r="N1439" s="2147">
        <f t="shared" si="895"/>
      </c>
      <c r="O1439" s="2148">
        <f t="shared" si="1252"/>
      </c>
      <c r="P1439" s="2144">
        <v>0.0145</v>
      </c>
      <c r="Q1439" s="2149">
        <v>32</v>
      </c>
      <c r="R1439" s="2150">
        <f t="shared" si="345"/>
      </c>
      <c r="S1439" s="2148">
        <v>16780</v>
      </c>
      <c r="T1439" s="2148">
        <v>533</v>
      </c>
      <c r="U1439" s="2148">
        <v>58</v>
      </c>
      <c r="V1439" s="2148">
        <v>555</v>
      </c>
      <c r="W1439" s="2148">
        <v>15</v>
      </c>
      <c r="X1439" s="2149">
        <v>2</v>
      </c>
      <c r="Y1439" s="2149">
        <v>2</v>
      </c>
      <c r="Z1439" s="2149">
        <v>12</v>
      </c>
      <c r="AA1439" s="2146">
        <f t="shared" si="701"/>
      </c>
      <c r="AB1439" s="2094" t="s">
        <v>1935</v>
      </c>
      <c r="AC1439" s="2094" t="s">
        <v>1951</v>
      </c>
      <c r="AD1439" s="2093">
        <v>6</v>
      </c>
    </row>
    <row r="1440">
      <c r="A1440" s="2098"/>
      <c r="B1440" s="2100" t="s">
        <v>1825</v>
      </c>
      <c r="C1440" s="2136" t="s">
        <v>2025</v>
      </c>
      <c r="D1440" s="2137">
        <v>1571.74</v>
      </c>
      <c r="E1440" s="2138">
        <v>1</v>
      </c>
      <c r="F1440" s="2139">
        <f t="shared" si="1314"/>
      </c>
      <c r="G1440" s="2140">
        <f t="shared" si="1074"/>
      </c>
      <c r="H1440" s="2140">
        <f t="shared" si="167"/>
      </c>
      <c r="I1440" s="2140">
        <f t="shared" si="523"/>
      </c>
      <c r="J1440" s="2140">
        <f t="shared" si="1932"/>
      </c>
      <c r="K1440" s="2141">
        <f t="shared" si="2123"/>
      </c>
      <c r="L1440" s="2141">
        <f t="shared" si="1492"/>
      </c>
      <c r="M1440" s="2147">
        <f t="shared" si="1670"/>
      </c>
      <c r="N1440" s="2147">
        <f t="shared" si="895"/>
      </c>
      <c r="O1440" s="2148">
        <f t="shared" si="1252"/>
      </c>
      <c r="P1440" s="2144">
        <v>0.0163</v>
      </c>
      <c r="Q1440" s="2149">
        <v>56</v>
      </c>
      <c r="R1440" s="2150">
        <f t="shared" si="345"/>
      </c>
      <c r="S1440" s="2148">
        <v>12262</v>
      </c>
      <c r="T1440" s="2148">
        <v>345</v>
      </c>
      <c r="U1440" s="2148">
        <v>52</v>
      </c>
      <c r="V1440" s="2148">
        <v>366</v>
      </c>
      <c r="W1440" s="2148">
        <v>55</v>
      </c>
      <c r="X1440" s="2149">
        <v>6</v>
      </c>
      <c r="Y1440" s="2149">
        <v>0</v>
      </c>
      <c r="Z1440" s="2149">
        <v>10</v>
      </c>
      <c r="AA1440" s="2146">
        <f t="shared" si="701"/>
      </c>
      <c r="AB1440" s="2094" t="s">
        <v>1935</v>
      </c>
      <c r="AC1440" s="2094" t="s">
        <v>1951</v>
      </c>
      <c r="AD1440" s="2093">
        <v>16</v>
      </c>
    </row>
    <row r="1441">
      <c r="A1441" s="2098"/>
      <c r="B1441" s="2086" t="s">
        <v>1832</v>
      </c>
      <c r="C1441" s="2086"/>
      <c r="D1441" s="2151">
        <f>SUM(D1437:D1440)</f>
      </c>
      <c r="E1441" s="2152">
        <f>SUM(E1437:E1440)</f>
      </c>
      <c r="F1441" s="2152">
        <f>SUM(F1437:F1440)</f>
      </c>
      <c r="G1441" s="2153">
        <f t="shared" si="1074"/>
      </c>
      <c r="H1441" s="2153">
        <f t="shared" si="167"/>
      </c>
      <c r="I1441" s="2153">
        <f t="shared" si="523"/>
      </c>
      <c r="J1441" s="2153">
        <f t="shared" si="1932"/>
      </c>
      <c r="K1441" s="2154">
        <f t="shared" si="2123"/>
      </c>
      <c r="L1441" s="2154">
        <f t="shared" si="1492"/>
      </c>
      <c r="M1441" s="2154">
        <f t="shared" si="1670"/>
      </c>
      <c r="N1441" s="2154">
        <f t="shared" si="895"/>
      </c>
      <c r="O1441" s="2155">
        <f t="shared" si="1252"/>
      </c>
      <c r="P1441" s="2154">
        <f>AVERAGE(P1437:P1440)</f>
      </c>
      <c r="Q1441" s="2151">
        <f>AVERAGE(Q1437:Q1440)</f>
      </c>
      <c r="R1441" s="2153">
        <f t="shared" si="345"/>
      </c>
      <c r="S1441" s="2155">
        <f>SUM(S1437:S1440)</f>
      </c>
      <c r="T1441" s="2155">
        <f>SUM(T1437:T1440)</f>
      </c>
      <c r="U1441" s="2155">
        <f>SUM(U1437:U1440)</f>
      </c>
      <c r="V1441" s="2155">
        <f>SUM(V1437:V1440)</f>
      </c>
      <c r="W1441" s="2155">
        <f>SUM(W1437:W1440)</f>
      </c>
      <c r="X1441" s="2155">
        <f>SUM(X1437:X1440)</f>
      </c>
      <c r="Y1441" s="2155">
        <f>SUM(Y1437:Y1440)</f>
      </c>
      <c r="Z1441" s="2155">
        <f>SUM(Z1437:Z1440)</f>
      </c>
      <c r="AA1441" s="2156">
        <f t="shared" si="701"/>
      </c>
      <c r="AB1441" s="2121"/>
      <c r="AC1441" s="2121"/>
      <c r="AD1441" s="2122">
        <f>SUM(AD1437:AD1440)</f>
      </c>
    </row>
    <row r="1442">
      <c r="A1442" s="2098"/>
      <c r="B1442" s="2095" t="s">
        <v>1833</v>
      </c>
      <c r="C1442" s="2095"/>
      <c r="D1442" s="2051">
        <f>D1441</f>
      </c>
      <c r="E1442" s="2051">
        <f>E1441</f>
      </c>
      <c r="F1442" s="2051">
        <f>F1441</f>
      </c>
      <c r="G1442" s="2046">
        <f t="shared" si="1074"/>
      </c>
      <c r="H1442" s="2046">
        <f t="shared" si="167"/>
      </c>
      <c r="I1442" s="2046">
        <f t="shared" si="523"/>
      </c>
      <c r="J1442" s="2046">
        <f t="shared" si="1932"/>
      </c>
      <c r="K1442" s="2047">
        <f t="shared" si="2123"/>
      </c>
      <c r="L1442" s="2047">
        <f t="shared" si="1492"/>
      </c>
      <c r="M1442" s="2047">
        <f t="shared" si="1670"/>
      </c>
      <c r="N1442" s="2047">
        <f t="shared" si="895"/>
      </c>
      <c r="O1442" s="2048">
        <f t="shared" si="1252"/>
      </c>
      <c r="P1442" s="2157">
        <f>P1441</f>
      </c>
      <c r="Q1442" s="2165">
        <f>Q1441</f>
      </c>
      <c r="R1442" s="2051">
        <f>R1441</f>
      </c>
      <c r="S1442" s="2048">
        <f>S1441</f>
      </c>
      <c r="T1442" s="2048">
        <f>T1441</f>
      </c>
      <c r="U1442" s="2048">
        <f>U1441</f>
      </c>
      <c r="V1442" s="2048">
        <f>V1441</f>
      </c>
      <c r="W1442" s="2048">
        <f>W1441</f>
      </c>
      <c r="X1442" s="2048">
        <f>X1441</f>
      </c>
      <c r="Y1442" s="2048">
        <f>Y1441</f>
      </c>
      <c r="Z1442" s="2048">
        <f>Z1441</f>
      </c>
      <c r="AA1442" s="2048">
        <f>AA1441</f>
      </c>
      <c r="AB1442" s="2126"/>
      <c r="AC1442" s="2126"/>
      <c r="AD1442" s="2104">
        <f>AD1441</f>
      </c>
    </row>
    <row r="1443">
      <c r="A1443" s="2105" t="s">
        <v>1834</v>
      </c>
      <c r="B1443" s="2105" t="s">
        <v>1792</v>
      </c>
      <c r="C1443" s="2105"/>
      <c r="D1443" s="2106" t="s">
        <v>1793</v>
      </c>
      <c r="E1443" s="2106"/>
      <c r="F1443" s="2106"/>
      <c r="G1443" s="2106"/>
      <c r="H1443" s="2106"/>
      <c r="I1443" s="2106"/>
      <c r="J1443" s="2107" t="s">
        <v>1794</v>
      </c>
      <c r="K1443" s="2107"/>
      <c r="L1443" s="2107"/>
      <c r="M1443" s="2107"/>
      <c r="N1443" s="2107"/>
      <c r="O1443" s="2107"/>
      <c r="P1443" s="2107"/>
      <c r="Q1443" s="2107"/>
      <c r="R1443" s="2107"/>
      <c r="S1443" s="2107"/>
      <c r="T1443" s="2107"/>
      <c r="U1443" s="2107"/>
      <c r="V1443" s="2107"/>
      <c r="W1443" s="2107"/>
      <c r="X1443" s="2107"/>
      <c r="Y1443" s="2107"/>
      <c r="Z1443" s="2107"/>
      <c r="AA1443" s="2107"/>
      <c r="AB1443" s="2107"/>
      <c r="AC1443" s="2107"/>
      <c r="AD1443" s="2108"/>
    </row>
    <row r="1444">
      <c r="A1444" s="2105"/>
      <c r="B1444" s="2129" t="s">
        <v>1795</v>
      </c>
      <c r="C1444" s="2129" t="s">
        <v>1796</v>
      </c>
      <c r="D1444" s="2130" t="s">
        <v>1797</v>
      </c>
      <c r="E1444" s="2131" t="s">
        <v>1798</v>
      </c>
      <c r="F1444" s="2130" t="s">
        <v>1799</v>
      </c>
      <c r="G1444" s="2132" t="s">
        <v>1800</v>
      </c>
      <c r="H1444" s="2132" t="s">
        <v>1801</v>
      </c>
      <c r="I1444" s="2132" t="s">
        <v>1802</v>
      </c>
      <c r="J1444" s="2133" t="s">
        <v>1803</v>
      </c>
      <c r="K1444" s="2134" t="s">
        <v>1804</v>
      </c>
      <c r="L1444" s="2134" t="s">
        <v>1805</v>
      </c>
      <c r="M1444" s="2134" t="s">
        <v>1806</v>
      </c>
      <c r="N1444" s="2134" t="s">
        <v>1807</v>
      </c>
      <c r="O1444" s="2135" t="s">
        <v>1808</v>
      </c>
      <c r="P1444" s="2134" t="s">
        <v>1809</v>
      </c>
      <c r="Q1444" s="2135" t="s">
        <v>1810</v>
      </c>
      <c r="R1444" s="2133" t="s">
        <v>1811</v>
      </c>
      <c r="S1444" s="2135" t="s">
        <v>1812</v>
      </c>
      <c r="T1444" s="2135" t="s">
        <v>1813</v>
      </c>
      <c r="U1444" s="2135" t="s">
        <v>1814</v>
      </c>
      <c r="V1444" s="2135" t="s">
        <v>1815</v>
      </c>
      <c r="W1444" s="2135" t="s">
        <v>1816</v>
      </c>
      <c r="X1444" s="2135" t="s">
        <v>1817</v>
      </c>
      <c r="Y1444" s="2135" t="s">
        <v>1818</v>
      </c>
      <c r="Z1444" s="2135" t="s">
        <v>1819</v>
      </c>
      <c r="AA1444" s="2107" t="s">
        <v>1820</v>
      </c>
      <c r="AB1444" s="2112" t="s">
        <v>1821</v>
      </c>
      <c r="AC1444" s="2112" t="s">
        <v>1822</v>
      </c>
      <c r="AD1444" s="2108" t="s">
        <v>1823</v>
      </c>
    </row>
    <row r="1445">
      <c r="A1445" s="2098" t="s">
        <v>2030</v>
      </c>
      <c r="B1445" s="2100" t="s">
        <v>1825</v>
      </c>
      <c r="C1445" s="2100" t="s">
        <v>2022</v>
      </c>
      <c r="D1445" s="2137">
        <v>1246.68</v>
      </c>
      <c r="E1445" s="2138">
        <v>0</v>
      </c>
      <c r="F1445" s="2139">
        <f t="shared" ref="F1445:F1448" si="1315">E1445*2000</f>
      </c>
      <c r="G1445" s="2140">
        <f t="shared" ref="G1445:G1450" si="1075">F1445/D1445</f>
      </c>
      <c r="H1445" s="2140">
        <f t="shared" ref="H1445:H1450" si="168">D1445/E1445</f>
      </c>
      <c r="I1445" s="2140">
        <f t="shared" ref="I1445:I1450" si="524">F1445/E1445</f>
      </c>
      <c r="J1445" s="2140">
        <f t="shared" ref="J1445:J1450" si="1933">D1445/T1445</f>
      </c>
      <c r="K1445" s="2141">
        <f t="shared" ref="K1445:K1450" si="2124">O1445/S1445*1</f>
      </c>
      <c r="L1445" s="2142">
        <f t="shared" ref="L1445:L1450" si="1493">T1445/S1445</f>
      </c>
      <c r="M1445" s="2141">
        <f t="shared" ref="M1445:M1450" si="1671">V1445/S1445</f>
      </c>
      <c r="N1445" s="2141">
        <f t="shared" ref="N1445:N1450" si="896">W1445/V1445</f>
      </c>
      <c r="O1445" s="2143">
        <f t="shared" ref="O1445:O1450" si="1253">U1445/P1445</f>
      </c>
      <c r="P1445" s="2144">
        <v>0.0268</v>
      </c>
      <c r="Q1445" s="2145">
        <v>28</v>
      </c>
      <c r="R1445" s="2140">
        <f t="shared" ref="R1445:R1449" si="346">(D1445/S1445)*1000</f>
      </c>
      <c r="S1445" s="2143">
        <v>13985</v>
      </c>
      <c r="T1445" s="2143">
        <v>541</v>
      </c>
      <c r="U1445" s="2143">
        <v>69</v>
      </c>
      <c r="V1445" s="2143">
        <v>586</v>
      </c>
      <c r="W1445" s="2143">
        <v>24</v>
      </c>
      <c r="X1445" s="2143">
        <v>6</v>
      </c>
      <c r="Y1445" s="2143">
        <v>0</v>
      </c>
      <c r="Z1445" s="2145">
        <v>19</v>
      </c>
      <c r="AA1445" s="2146">
        <f t="shared" ref="AA1445:AA1449" si="702">AD1445*1000/D1445</f>
      </c>
      <c r="AB1445" s="2094" t="s">
        <v>1935</v>
      </c>
      <c r="AC1445" s="2094" t="s">
        <v>1951</v>
      </c>
      <c r="AD1445" s="2093">
        <v>11</v>
      </c>
    </row>
    <row r="1446">
      <c r="A1446" s="2098"/>
      <c r="B1446" s="2100" t="s">
        <v>1825</v>
      </c>
      <c r="C1446" s="2136" t="s">
        <v>2023</v>
      </c>
      <c r="D1446" s="2137">
        <v>1610.98</v>
      </c>
      <c r="E1446" s="2138">
        <v>0</v>
      </c>
      <c r="F1446" s="2139">
        <f t="shared" si="1315"/>
      </c>
      <c r="G1446" s="2140">
        <f t="shared" si="1075"/>
      </c>
      <c r="H1446" s="2140">
        <f t="shared" si="168"/>
      </c>
      <c r="I1446" s="2140">
        <f t="shared" si="524"/>
      </c>
      <c r="J1446" s="2140">
        <f t="shared" si="1933"/>
      </c>
      <c r="K1446" s="2141">
        <f t="shared" si="2124"/>
      </c>
      <c r="L1446" s="2141">
        <f t="shared" si="1493"/>
      </c>
      <c r="M1446" s="2147">
        <f t="shared" si="1671"/>
      </c>
      <c r="N1446" s="2147">
        <f t="shared" si="896"/>
      </c>
      <c r="O1446" s="2148">
        <f t="shared" si="1253"/>
      </c>
      <c r="P1446" s="2144">
        <v>0.0085</v>
      </c>
      <c r="Q1446" s="2145">
        <v>20</v>
      </c>
      <c r="R1446" s="2150">
        <f t="shared" si="346"/>
      </c>
      <c r="S1446" s="2149">
        <v>13909</v>
      </c>
      <c r="T1446" s="2148">
        <v>585</v>
      </c>
      <c r="U1446" s="2148">
        <v>35</v>
      </c>
      <c r="V1446" s="2148">
        <v>640</v>
      </c>
      <c r="W1446" s="2148">
        <v>12</v>
      </c>
      <c r="X1446" s="2149">
        <v>4</v>
      </c>
      <c r="Y1446" s="2149">
        <v>1</v>
      </c>
      <c r="Z1446" s="2149">
        <v>10</v>
      </c>
      <c r="AA1446" s="2146">
        <f t="shared" si="702"/>
      </c>
      <c r="AB1446" s="2094" t="s">
        <v>1935</v>
      </c>
      <c r="AC1446" s="2094" t="s">
        <v>1951</v>
      </c>
      <c r="AD1446" s="2093">
        <v>8</v>
      </c>
    </row>
    <row r="1447">
      <c r="A1447" s="2098"/>
      <c r="B1447" s="2100" t="s">
        <v>1825</v>
      </c>
      <c r="C1447" s="2100" t="s">
        <v>2024</v>
      </c>
      <c r="D1447" s="2137">
        <v>1429.82</v>
      </c>
      <c r="E1447" s="2138">
        <v>2</v>
      </c>
      <c r="F1447" s="2139">
        <f t="shared" si="1315"/>
      </c>
      <c r="G1447" s="2140">
        <f t="shared" si="1075"/>
      </c>
      <c r="H1447" s="2140">
        <f t="shared" si="168"/>
      </c>
      <c r="I1447" s="2140">
        <f t="shared" si="524"/>
      </c>
      <c r="J1447" s="2140">
        <f t="shared" si="1933"/>
      </c>
      <c r="K1447" s="2141">
        <f t="shared" si="2124"/>
      </c>
      <c r="L1447" s="2141">
        <f t="shared" si="1493"/>
      </c>
      <c r="M1447" s="2147">
        <f t="shared" si="1671"/>
      </c>
      <c r="N1447" s="2147">
        <f t="shared" si="896"/>
      </c>
      <c r="O1447" s="2148">
        <f t="shared" si="1253"/>
      </c>
      <c r="P1447" s="2144">
        <v>0.0099</v>
      </c>
      <c r="Q1447" s="2149">
        <v>30</v>
      </c>
      <c r="R1447" s="2150">
        <f t="shared" si="346"/>
      </c>
      <c r="S1447" s="2148">
        <v>12504</v>
      </c>
      <c r="T1447" s="2148">
        <v>397</v>
      </c>
      <c r="U1447" s="2148">
        <v>36</v>
      </c>
      <c r="V1447" s="2148">
        <v>416</v>
      </c>
      <c r="W1447" s="2148">
        <v>51</v>
      </c>
      <c r="X1447" s="2149">
        <v>2</v>
      </c>
      <c r="Y1447" s="2149">
        <v>0</v>
      </c>
      <c r="Z1447" s="2149">
        <v>2</v>
      </c>
      <c r="AA1447" s="2146">
        <f t="shared" si="702"/>
      </c>
      <c r="AB1447" s="2094" t="s">
        <v>1935</v>
      </c>
      <c r="AC1447" s="2094" t="s">
        <v>1951</v>
      </c>
      <c r="AD1447" s="2093">
        <v>9</v>
      </c>
    </row>
    <row r="1448">
      <c r="A1448" s="2098"/>
      <c r="B1448" s="2100" t="s">
        <v>1825</v>
      </c>
      <c r="C1448" s="2136" t="s">
        <v>2025</v>
      </c>
      <c r="D1448" s="2137">
        <v>1658.04</v>
      </c>
      <c r="E1448" s="2138">
        <v>0</v>
      </c>
      <c r="F1448" s="2139">
        <f t="shared" si="1315"/>
      </c>
      <c r="G1448" s="2140">
        <f t="shared" si="1075"/>
      </c>
      <c r="H1448" s="2140">
        <f t="shared" si="168"/>
      </c>
      <c r="I1448" s="2140">
        <f t="shared" si="524"/>
      </c>
      <c r="J1448" s="2140">
        <f t="shared" si="1933"/>
      </c>
      <c r="K1448" s="2141">
        <f t="shared" si="2124"/>
      </c>
      <c r="L1448" s="2141">
        <f t="shared" si="1493"/>
      </c>
      <c r="M1448" s="2147">
        <f t="shared" si="1671"/>
      </c>
      <c r="N1448" s="2147">
        <f t="shared" si="896"/>
      </c>
      <c r="O1448" s="2148">
        <f t="shared" si="1253"/>
      </c>
      <c r="P1448" s="2144">
        <v>0.021</v>
      </c>
      <c r="Q1448" s="2149">
        <v>37</v>
      </c>
      <c r="R1448" s="2150">
        <f t="shared" si="346"/>
      </c>
      <c r="S1448" s="2148">
        <v>11397</v>
      </c>
      <c r="T1448" s="2148">
        <v>272</v>
      </c>
      <c r="U1448" s="2148">
        <v>50</v>
      </c>
      <c r="V1448" s="2148">
        <v>289</v>
      </c>
      <c r="W1448" s="2148">
        <v>25</v>
      </c>
      <c r="X1448" s="2149">
        <v>3</v>
      </c>
      <c r="Y1448" s="2149">
        <v>0</v>
      </c>
      <c r="Z1448" s="2149">
        <v>14</v>
      </c>
      <c r="AA1448" s="2146">
        <f t="shared" si="702"/>
      </c>
      <c r="AB1448" s="2094" t="s">
        <v>1935</v>
      </c>
      <c r="AC1448" s="2094" t="s">
        <v>1951</v>
      </c>
      <c r="AD1448" s="2093">
        <v>12</v>
      </c>
    </row>
    <row r="1449">
      <c r="A1449" s="2098"/>
      <c r="B1449" s="2086" t="s">
        <v>1832</v>
      </c>
      <c r="C1449" s="2086"/>
      <c r="D1449" s="2151">
        <f>SUM(D1445:D1448)</f>
      </c>
      <c r="E1449" s="2152">
        <f>SUM(E1445:E1448)</f>
      </c>
      <c r="F1449" s="2152">
        <f>SUM(F1445:F1448)</f>
      </c>
      <c r="G1449" s="2153">
        <f t="shared" si="1075"/>
      </c>
      <c r="H1449" s="2153">
        <f t="shared" si="168"/>
      </c>
      <c r="I1449" s="2153">
        <f t="shared" si="524"/>
      </c>
      <c r="J1449" s="2153">
        <f t="shared" si="1933"/>
      </c>
      <c r="K1449" s="2154">
        <f t="shared" si="2124"/>
      </c>
      <c r="L1449" s="2154">
        <f t="shared" si="1493"/>
      </c>
      <c r="M1449" s="2154">
        <f t="shared" si="1671"/>
      </c>
      <c r="N1449" s="2154">
        <f t="shared" si="896"/>
      </c>
      <c r="O1449" s="2155">
        <f t="shared" si="1253"/>
      </c>
      <c r="P1449" s="2154">
        <f>AVERAGE(P1445:P1448)</f>
      </c>
      <c r="Q1449" s="2151">
        <f>AVERAGE(Q1445:Q1448)</f>
      </c>
      <c r="R1449" s="2153">
        <f t="shared" si="346"/>
      </c>
      <c r="S1449" s="2155">
        <f>SUM(S1445:S1448)</f>
      </c>
      <c r="T1449" s="2155">
        <f>SUM(T1445:T1448)</f>
      </c>
      <c r="U1449" s="2155">
        <f>SUM(U1445:U1448)</f>
      </c>
      <c r="V1449" s="2155">
        <f>SUM(V1445:V1448)</f>
      </c>
      <c r="W1449" s="2155">
        <f>SUM(W1445:W1448)</f>
      </c>
      <c r="X1449" s="2155">
        <f>SUM(X1445:X1448)</f>
      </c>
      <c r="Y1449" s="2155">
        <f>SUM(Y1445:Y1448)</f>
      </c>
      <c r="Z1449" s="2155">
        <f>SUM(Z1445:Z1448)</f>
      </c>
      <c r="AA1449" s="2156">
        <f t="shared" si="702"/>
      </c>
      <c r="AB1449" s="2121"/>
      <c r="AC1449" s="2121"/>
      <c r="AD1449" s="2122">
        <f>SUM(AD1445:AD1448)</f>
      </c>
    </row>
    <row r="1450">
      <c r="A1450" s="2098"/>
      <c r="B1450" s="2095" t="s">
        <v>1833</v>
      </c>
      <c r="C1450" s="2095"/>
      <c r="D1450" s="2051">
        <f>D1449</f>
      </c>
      <c r="E1450" s="2051">
        <f>E1449</f>
      </c>
      <c r="F1450" s="2051">
        <f>F1449</f>
      </c>
      <c r="G1450" s="2046">
        <f t="shared" si="1075"/>
      </c>
      <c r="H1450" s="2046">
        <f t="shared" si="168"/>
      </c>
      <c r="I1450" s="2046">
        <f t="shared" si="524"/>
      </c>
      <c r="J1450" s="2046">
        <f t="shared" si="1933"/>
      </c>
      <c r="K1450" s="2047">
        <f t="shared" si="2124"/>
      </c>
      <c r="L1450" s="2047">
        <f t="shared" si="1493"/>
      </c>
      <c r="M1450" s="2047">
        <f t="shared" si="1671"/>
      </c>
      <c r="N1450" s="2047">
        <f t="shared" si="896"/>
      </c>
      <c r="O1450" s="2048">
        <f t="shared" si="1253"/>
      </c>
      <c r="P1450" s="2157">
        <f>P1449</f>
      </c>
      <c r="Q1450" s="2165">
        <f>Q1449</f>
      </c>
      <c r="R1450" s="2051">
        <f>R1449</f>
      </c>
      <c r="S1450" s="2048">
        <f>S1449</f>
      </c>
      <c r="T1450" s="2048">
        <f>T1449</f>
      </c>
      <c r="U1450" s="2048">
        <f>U1449</f>
      </c>
      <c r="V1450" s="2048">
        <f>V1449</f>
      </c>
      <c r="W1450" s="2048">
        <f>W1449</f>
      </c>
      <c r="X1450" s="2048">
        <f>X1449</f>
      </c>
      <c r="Y1450" s="2048">
        <f>Y1449</f>
      </c>
      <c r="Z1450" s="2048">
        <f>Z1449</f>
      </c>
      <c r="AA1450" s="2048">
        <f>AA1449</f>
      </c>
      <c r="AB1450" s="2126"/>
      <c r="AC1450" s="2126"/>
      <c r="AD1450" s="2104">
        <f>AD1449</f>
      </c>
    </row>
    <row r="1451">
      <c r="A1451" s="2105" t="s">
        <v>1834</v>
      </c>
      <c r="B1451" s="2105" t="s">
        <v>1792</v>
      </c>
      <c r="C1451" s="2105"/>
      <c r="D1451" s="2106" t="s">
        <v>1793</v>
      </c>
      <c r="E1451" s="2106"/>
      <c r="F1451" s="2106"/>
      <c r="G1451" s="2106"/>
      <c r="H1451" s="2106"/>
      <c r="I1451" s="2106"/>
      <c r="J1451" s="2107" t="s">
        <v>1794</v>
      </c>
      <c r="K1451" s="2107"/>
      <c r="L1451" s="2107"/>
      <c r="M1451" s="2107"/>
      <c r="N1451" s="2107"/>
      <c r="O1451" s="2107"/>
      <c r="P1451" s="2107"/>
      <c r="Q1451" s="2107"/>
      <c r="R1451" s="2107"/>
      <c r="S1451" s="2107"/>
      <c r="T1451" s="2107"/>
      <c r="U1451" s="2107"/>
      <c r="V1451" s="2107"/>
      <c r="W1451" s="2107"/>
      <c r="X1451" s="2107"/>
      <c r="Y1451" s="2107"/>
      <c r="Z1451" s="2107"/>
      <c r="AA1451" s="2107"/>
      <c r="AB1451" s="2107"/>
      <c r="AC1451" s="2107"/>
      <c r="AD1451" s="2108"/>
    </row>
    <row r="1452">
      <c r="A1452" s="2105"/>
      <c r="B1452" s="2129" t="s">
        <v>1795</v>
      </c>
      <c r="C1452" s="2129" t="s">
        <v>1796</v>
      </c>
      <c r="D1452" s="2130" t="s">
        <v>1797</v>
      </c>
      <c r="E1452" s="2131" t="s">
        <v>1798</v>
      </c>
      <c r="F1452" s="2130" t="s">
        <v>1799</v>
      </c>
      <c r="G1452" s="2132" t="s">
        <v>1800</v>
      </c>
      <c r="H1452" s="2132" t="s">
        <v>1801</v>
      </c>
      <c r="I1452" s="2132" t="s">
        <v>1802</v>
      </c>
      <c r="J1452" s="2133" t="s">
        <v>1803</v>
      </c>
      <c r="K1452" s="2134" t="s">
        <v>1804</v>
      </c>
      <c r="L1452" s="2134" t="s">
        <v>1805</v>
      </c>
      <c r="M1452" s="2134" t="s">
        <v>1806</v>
      </c>
      <c r="N1452" s="2134" t="s">
        <v>1807</v>
      </c>
      <c r="O1452" s="2135" t="s">
        <v>1808</v>
      </c>
      <c r="P1452" s="2134" t="s">
        <v>1809</v>
      </c>
      <c r="Q1452" s="2135" t="s">
        <v>1810</v>
      </c>
      <c r="R1452" s="2133" t="s">
        <v>1811</v>
      </c>
      <c r="S1452" s="2135" t="s">
        <v>1812</v>
      </c>
      <c r="T1452" s="2135" t="s">
        <v>1813</v>
      </c>
      <c r="U1452" s="2135" t="s">
        <v>1814</v>
      </c>
      <c r="V1452" s="2135" t="s">
        <v>1815</v>
      </c>
      <c r="W1452" s="2135" t="s">
        <v>1816</v>
      </c>
      <c r="X1452" s="2135" t="s">
        <v>1817</v>
      </c>
      <c r="Y1452" s="2135" t="s">
        <v>1818</v>
      </c>
      <c r="Z1452" s="2135" t="s">
        <v>1819</v>
      </c>
      <c r="AA1452" s="2107" t="s">
        <v>1820</v>
      </c>
      <c r="AB1452" s="2112" t="s">
        <v>1821</v>
      </c>
      <c r="AC1452" s="2112" t="s">
        <v>1822</v>
      </c>
      <c r="AD1452" s="2108" t="s">
        <v>1823</v>
      </c>
    </row>
    <row r="1453">
      <c r="A1453" s="2098" t="s">
        <v>2031</v>
      </c>
      <c r="B1453" s="2100" t="s">
        <v>1829</v>
      </c>
      <c r="C1453" s="2100" t="s">
        <v>2022</v>
      </c>
      <c r="D1453" s="2137">
        <v>1137.06</v>
      </c>
      <c r="E1453" s="2138">
        <v>0</v>
      </c>
      <c r="F1453" s="2139">
        <f t="shared" ref="F1453:F1456" si="1316">E1453*2000</f>
      </c>
      <c r="G1453" s="2140">
        <f t="shared" ref="G1453:G1458" si="1076">F1453/D1453</f>
      </c>
      <c r="H1453" s="2140">
        <f t="shared" ref="H1453:H1458" si="169">D1453/E1453</f>
      </c>
      <c r="I1453" s="2140">
        <f t="shared" ref="I1453:I1458" si="525">F1453/E1453</f>
      </c>
      <c r="J1453" s="2140">
        <f t="shared" ref="J1453:J1458" si="1934">D1453/T1453</f>
      </c>
      <c r="K1453" s="2141">
        <f t="shared" ref="K1453:K1458" si="2125">O1453/S1453*1</f>
      </c>
      <c r="L1453" s="2142">
        <f t="shared" ref="L1453:L1458" si="1494">T1453/S1453</f>
      </c>
      <c r="M1453" s="2141">
        <f t="shared" ref="M1453:M1458" si="1672">V1453/S1453</f>
      </c>
      <c r="N1453" s="2141">
        <f t="shared" ref="N1453:N1458" si="897">W1453/V1453</f>
      </c>
      <c r="O1453" s="2143">
        <f t="shared" ref="O1453:O1458" si="1254">U1453/P1453</f>
      </c>
      <c r="P1453" s="2144">
        <v>0.0388</v>
      </c>
      <c r="Q1453" s="2145">
        <v>31</v>
      </c>
      <c r="R1453" s="2140">
        <f t="shared" ref="R1453:R1457" si="347">(D1453/S1453)*1000</f>
      </c>
      <c r="S1453" s="2143">
        <v>11897</v>
      </c>
      <c r="T1453" s="2143">
        <v>419</v>
      </c>
      <c r="U1453" s="2143">
        <v>55</v>
      </c>
      <c r="V1453" s="2143">
        <v>436</v>
      </c>
      <c r="W1453" s="2143">
        <v>17</v>
      </c>
      <c r="X1453" s="2143">
        <v>4</v>
      </c>
      <c r="Y1453" s="2143">
        <v>0</v>
      </c>
      <c r="Z1453" s="2145">
        <v>15</v>
      </c>
      <c r="AA1453" s="2146">
        <f t="shared" ref="AA1453:AA1457" si="703">AD1453*1000/D1453</f>
      </c>
      <c r="AB1453" s="2094" t="s">
        <v>1935</v>
      </c>
      <c r="AC1453" s="2094" t="s">
        <v>1951</v>
      </c>
      <c r="AD1453" s="2093">
        <v>8</v>
      </c>
    </row>
    <row r="1454">
      <c r="A1454" s="2098"/>
      <c r="B1454" s="2100" t="s">
        <v>1829</v>
      </c>
      <c r="C1454" s="2136" t="s">
        <v>2023</v>
      </c>
      <c r="D1454" s="2137">
        <v>1392.72</v>
      </c>
      <c r="E1454" s="2138">
        <v>0</v>
      </c>
      <c r="F1454" s="2139">
        <f t="shared" si="1316"/>
      </c>
      <c r="G1454" s="2140">
        <f t="shared" si="1076"/>
      </c>
      <c r="H1454" s="2140">
        <f t="shared" si="169"/>
      </c>
      <c r="I1454" s="2140">
        <f t="shared" si="525"/>
      </c>
      <c r="J1454" s="2140">
        <f t="shared" si="1934"/>
      </c>
      <c r="K1454" s="2141">
        <f t="shared" si="2125"/>
      </c>
      <c r="L1454" s="2141">
        <f t="shared" si="1494"/>
      </c>
      <c r="M1454" s="2147">
        <f t="shared" si="1672"/>
      </c>
      <c r="N1454" s="2147">
        <f t="shared" si="897"/>
      </c>
      <c r="O1454" s="2148">
        <f t="shared" si="1254"/>
      </c>
      <c r="P1454" s="2144">
        <v>0.024</v>
      </c>
      <c r="Q1454" s="2145">
        <v>29</v>
      </c>
      <c r="R1454" s="2150">
        <f t="shared" si="347"/>
      </c>
      <c r="S1454" s="2149">
        <v>13103</v>
      </c>
      <c r="T1454" s="2148">
        <v>623</v>
      </c>
      <c r="U1454" s="2148">
        <v>69</v>
      </c>
      <c r="V1454" s="2148">
        <v>656</v>
      </c>
      <c r="W1454" s="2148">
        <v>25</v>
      </c>
      <c r="X1454" s="2149">
        <v>4</v>
      </c>
      <c r="Y1454" s="2149">
        <v>1</v>
      </c>
      <c r="Z1454" s="2149">
        <v>9</v>
      </c>
      <c r="AA1454" s="2146">
        <f t="shared" si="703"/>
      </c>
      <c r="AB1454" s="2094" t="s">
        <v>1935</v>
      </c>
      <c r="AC1454" s="2094" t="s">
        <v>1951</v>
      </c>
      <c r="AD1454" s="2093">
        <v>13</v>
      </c>
    </row>
    <row r="1455">
      <c r="A1455" s="2098"/>
      <c r="B1455" s="2100" t="s">
        <v>1829</v>
      </c>
      <c r="C1455" s="2100" t="s">
        <v>2024</v>
      </c>
      <c r="D1455" s="2137">
        <v>1324.75</v>
      </c>
      <c r="E1455" s="2138">
        <v>0</v>
      </c>
      <c r="F1455" s="2139">
        <f t="shared" si="1316"/>
      </c>
      <c r="G1455" s="2140">
        <f t="shared" si="1076"/>
      </c>
      <c r="H1455" s="2140">
        <f t="shared" si="169"/>
      </c>
      <c r="I1455" s="2140">
        <f t="shared" si="525"/>
      </c>
      <c r="J1455" s="2140">
        <f t="shared" si="1934"/>
      </c>
      <c r="K1455" s="2141">
        <f t="shared" si="2125"/>
      </c>
      <c r="L1455" s="2141">
        <f t="shared" si="1494"/>
      </c>
      <c r="M1455" s="2147">
        <f t="shared" si="1672"/>
      </c>
      <c r="N1455" s="2147">
        <f t="shared" si="897"/>
      </c>
      <c r="O1455" s="2148">
        <f t="shared" si="1254"/>
      </c>
      <c r="P1455" s="2144">
        <v>0.0215</v>
      </c>
      <c r="Q1455" s="2149">
        <v>30</v>
      </c>
      <c r="R1455" s="2150">
        <f t="shared" si="347"/>
      </c>
      <c r="S1455" s="2148">
        <v>10769</v>
      </c>
      <c r="T1455" s="2148">
        <v>402</v>
      </c>
      <c r="U1455" s="2148">
        <v>52</v>
      </c>
      <c r="V1455" s="2148">
        <v>435</v>
      </c>
      <c r="W1455" s="2148">
        <v>20</v>
      </c>
      <c r="X1455" s="2149">
        <v>4</v>
      </c>
      <c r="Y1455" s="2149">
        <v>1</v>
      </c>
      <c r="Z1455" s="2149">
        <v>11</v>
      </c>
      <c r="AA1455" s="2146">
        <f t="shared" si="703"/>
      </c>
      <c r="AB1455" s="2094" t="s">
        <v>1935</v>
      </c>
      <c r="AC1455" s="2094" t="s">
        <v>1951</v>
      </c>
      <c r="AD1455" s="2093">
        <v>8</v>
      </c>
    </row>
    <row r="1456">
      <c r="A1456" s="2098"/>
      <c r="B1456" s="2100" t="s">
        <v>1829</v>
      </c>
      <c r="C1456" s="2136" t="s">
        <v>2025</v>
      </c>
      <c r="D1456" s="2137">
        <v>1355.81</v>
      </c>
      <c r="E1456" s="2138">
        <v>3</v>
      </c>
      <c r="F1456" s="2139">
        <f t="shared" si="1316"/>
      </c>
      <c r="G1456" s="2140">
        <f t="shared" si="1076"/>
      </c>
      <c r="H1456" s="2140">
        <f t="shared" si="169"/>
      </c>
      <c r="I1456" s="2140">
        <f t="shared" si="525"/>
      </c>
      <c r="J1456" s="2140">
        <f t="shared" si="1934"/>
      </c>
      <c r="K1456" s="2141">
        <f t="shared" si="2125"/>
      </c>
      <c r="L1456" s="2141">
        <f t="shared" si="1494"/>
      </c>
      <c r="M1456" s="2147">
        <f t="shared" si="1672"/>
      </c>
      <c r="N1456" s="2147">
        <f t="shared" si="897"/>
      </c>
      <c r="O1456" s="2148">
        <f t="shared" si="1254"/>
      </c>
      <c r="P1456" s="2144">
        <v>0.0237</v>
      </c>
      <c r="Q1456" s="2149">
        <v>35</v>
      </c>
      <c r="R1456" s="2150">
        <f t="shared" si="347"/>
      </c>
      <c r="S1456" s="2148">
        <v>10911</v>
      </c>
      <c r="T1456" s="2148">
        <v>304</v>
      </c>
      <c r="U1456" s="2148">
        <v>49</v>
      </c>
      <c r="V1456" s="2148">
        <v>326</v>
      </c>
      <c r="W1456" s="2148">
        <v>42</v>
      </c>
      <c r="X1456" s="2149">
        <v>1</v>
      </c>
      <c r="Y1456" s="2149">
        <v>2</v>
      </c>
      <c r="Z1456" s="2149">
        <v>8</v>
      </c>
      <c r="AA1456" s="2146">
        <f t="shared" si="703"/>
      </c>
      <c r="AB1456" s="2094" t="s">
        <v>1935</v>
      </c>
      <c r="AC1456" s="2094" t="s">
        <v>1951</v>
      </c>
      <c r="AD1456" s="2093">
        <v>16</v>
      </c>
    </row>
    <row r="1457">
      <c r="A1457" s="2098"/>
      <c r="B1457" s="2086" t="s">
        <v>1832</v>
      </c>
      <c r="C1457" s="2086"/>
      <c r="D1457" s="2151">
        <f>SUM(D1453:D1456)</f>
      </c>
      <c r="E1457" s="2152">
        <f>SUM(E1453:E1456)</f>
      </c>
      <c r="F1457" s="2152">
        <f>SUM(F1453:F1456)</f>
      </c>
      <c r="G1457" s="2153">
        <f t="shared" si="1076"/>
      </c>
      <c r="H1457" s="2153">
        <f t="shared" si="169"/>
      </c>
      <c r="I1457" s="2153">
        <f t="shared" si="525"/>
      </c>
      <c r="J1457" s="2153">
        <f t="shared" si="1934"/>
      </c>
      <c r="K1457" s="2154">
        <f t="shared" si="2125"/>
      </c>
      <c r="L1457" s="2154">
        <f t="shared" si="1494"/>
      </c>
      <c r="M1457" s="2154">
        <f t="shared" si="1672"/>
      </c>
      <c r="N1457" s="2154">
        <f t="shared" si="897"/>
      </c>
      <c r="O1457" s="2155">
        <f t="shared" si="1254"/>
      </c>
      <c r="P1457" s="2154">
        <f>AVERAGE(P1453:P1456)</f>
      </c>
      <c r="Q1457" s="2151">
        <f>AVERAGE(Q1453:Q1456)</f>
      </c>
      <c r="R1457" s="2153">
        <f t="shared" si="347"/>
      </c>
      <c r="S1457" s="2155">
        <f>SUM(S1453:S1456)</f>
      </c>
      <c r="T1457" s="2155">
        <f>SUM(T1453:T1456)</f>
      </c>
      <c r="U1457" s="2155">
        <f>SUM(U1453:U1456)</f>
      </c>
      <c r="V1457" s="2155">
        <f>SUM(V1453:V1456)</f>
      </c>
      <c r="W1457" s="2155">
        <f>SUM(W1453:W1456)</f>
      </c>
      <c r="X1457" s="2155">
        <f>SUM(X1453:X1456)</f>
      </c>
      <c r="Y1457" s="2155">
        <f>SUM(Y1453:Y1456)</f>
      </c>
      <c r="Z1457" s="2155">
        <f>SUM(Z1453:Z1456)</f>
      </c>
      <c r="AA1457" s="2156">
        <f t="shared" si="703"/>
      </c>
      <c r="AB1457" s="2121"/>
      <c r="AC1457" s="2121"/>
      <c r="AD1457" s="2122">
        <f>SUM(AD1453:AD1456)</f>
      </c>
    </row>
    <row r="1458">
      <c r="A1458" s="2098"/>
      <c r="B1458" s="2095" t="s">
        <v>1833</v>
      </c>
      <c r="C1458" s="2095"/>
      <c r="D1458" s="2051">
        <f>D1457</f>
      </c>
      <c r="E1458" s="2051">
        <f>E1457</f>
      </c>
      <c r="F1458" s="2051">
        <f>F1457</f>
      </c>
      <c r="G1458" s="2046">
        <f t="shared" si="1076"/>
      </c>
      <c r="H1458" s="2046">
        <f t="shared" si="169"/>
      </c>
      <c r="I1458" s="2046">
        <f t="shared" si="525"/>
      </c>
      <c r="J1458" s="2046">
        <f t="shared" si="1934"/>
      </c>
      <c r="K1458" s="2047">
        <f t="shared" si="2125"/>
      </c>
      <c r="L1458" s="2047">
        <f t="shared" si="1494"/>
      </c>
      <c r="M1458" s="2047">
        <f t="shared" si="1672"/>
      </c>
      <c r="N1458" s="2047">
        <f t="shared" si="897"/>
      </c>
      <c r="O1458" s="2048">
        <f t="shared" si="1254"/>
      </c>
      <c r="P1458" s="2157">
        <f>P1457</f>
      </c>
      <c r="Q1458" s="2165">
        <f>Q1457</f>
      </c>
      <c r="R1458" s="2051">
        <f>R1457</f>
      </c>
      <c r="S1458" s="2048">
        <f>S1457</f>
      </c>
      <c r="T1458" s="2048">
        <f>T1457</f>
      </c>
      <c r="U1458" s="2048">
        <f>U1457</f>
      </c>
      <c r="V1458" s="2048">
        <f>V1457</f>
      </c>
      <c r="W1458" s="2048">
        <f>W1457</f>
      </c>
      <c r="X1458" s="2048">
        <f>X1457</f>
      </c>
      <c r="Y1458" s="2048">
        <f>Y1457</f>
      </c>
      <c r="Z1458" s="2048">
        <f>Z1457</f>
      </c>
      <c r="AA1458" s="2048">
        <f>AA1457</f>
      </c>
      <c r="AB1458" s="2126"/>
      <c r="AC1458" s="2126"/>
      <c r="AD1458" s="2104">
        <f>AD1457</f>
      </c>
    </row>
    <row r="1459">
      <c r="A1459" s="2105" t="s">
        <v>1834</v>
      </c>
      <c r="B1459" s="2105" t="s">
        <v>1792</v>
      </c>
      <c r="C1459" s="2105"/>
      <c r="D1459" s="2106" t="s">
        <v>1793</v>
      </c>
      <c r="E1459" s="2106"/>
      <c r="F1459" s="2106"/>
      <c r="G1459" s="2106"/>
      <c r="H1459" s="2106"/>
      <c r="I1459" s="2106"/>
      <c r="J1459" s="2107" t="s">
        <v>1794</v>
      </c>
      <c r="K1459" s="2107"/>
      <c r="L1459" s="2107"/>
      <c r="M1459" s="2107"/>
      <c r="N1459" s="2107"/>
      <c r="O1459" s="2107"/>
      <c r="P1459" s="2107"/>
      <c r="Q1459" s="2107"/>
      <c r="R1459" s="2107"/>
      <c r="S1459" s="2107"/>
      <c r="T1459" s="2107"/>
      <c r="U1459" s="2107"/>
      <c r="V1459" s="2107"/>
      <c r="W1459" s="2107"/>
      <c r="X1459" s="2107"/>
      <c r="Y1459" s="2107"/>
      <c r="Z1459" s="2107"/>
      <c r="AA1459" s="2107"/>
      <c r="AB1459" s="2107"/>
      <c r="AC1459" s="2107"/>
      <c r="AD1459" s="2108"/>
    </row>
    <row r="1460">
      <c r="A1460" s="2105"/>
      <c r="B1460" s="2129" t="s">
        <v>1795</v>
      </c>
      <c r="C1460" s="2129" t="s">
        <v>1796</v>
      </c>
      <c r="D1460" s="2130" t="s">
        <v>1797</v>
      </c>
      <c r="E1460" s="2131" t="s">
        <v>1798</v>
      </c>
      <c r="F1460" s="2130" t="s">
        <v>1799</v>
      </c>
      <c r="G1460" s="2132" t="s">
        <v>1800</v>
      </c>
      <c r="H1460" s="2132" t="s">
        <v>1801</v>
      </c>
      <c r="I1460" s="2132" t="s">
        <v>1802</v>
      </c>
      <c r="J1460" s="2133" t="s">
        <v>1803</v>
      </c>
      <c r="K1460" s="2134" t="s">
        <v>1804</v>
      </c>
      <c r="L1460" s="2134" t="s">
        <v>1805</v>
      </c>
      <c r="M1460" s="2134" t="s">
        <v>1806</v>
      </c>
      <c r="N1460" s="2134" t="s">
        <v>1807</v>
      </c>
      <c r="O1460" s="2135" t="s">
        <v>1808</v>
      </c>
      <c r="P1460" s="2134" t="s">
        <v>1809</v>
      </c>
      <c r="Q1460" s="2135" t="s">
        <v>1810</v>
      </c>
      <c r="R1460" s="2133" t="s">
        <v>1811</v>
      </c>
      <c r="S1460" s="2135" t="s">
        <v>1812</v>
      </c>
      <c r="T1460" s="2135" t="s">
        <v>1813</v>
      </c>
      <c r="U1460" s="2135" t="s">
        <v>1814</v>
      </c>
      <c r="V1460" s="2135" t="s">
        <v>1815</v>
      </c>
      <c r="W1460" s="2135" t="s">
        <v>1816</v>
      </c>
      <c r="X1460" s="2135" t="s">
        <v>1817</v>
      </c>
      <c r="Y1460" s="2135" t="s">
        <v>1818</v>
      </c>
      <c r="Z1460" s="2135" t="s">
        <v>1819</v>
      </c>
      <c r="AA1460" s="2107" t="s">
        <v>1820</v>
      </c>
      <c r="AB1460" s="2112" t="s">
        <v>1821</v>
      </c>
      <c r="AC1460" s="2112" t="s">
        <v>1822</v>
      </c>
      <c r="AD1460" s="2108" t="s">
        <v>1823</v>
      </c>
    </row>
    <row r="1461">
      <c r="A1461" s="2098" t="s">
        <v>2032</v>
      </c>
      <c r="B1461" s="2100" t="s">
        <v>1829</v>
      </c>
      <c r="C1461" s="2100" t="s">
        <v>2022</v>
      </c>
      <c r="D1461" s="2137">
        <v>1130.09</v>
      </c>
      <c r="E1461" s="2138">
        <v>0</v>
      </c>
      <c r="F1461" s="2139">
        <f t="shared" ref="F1461:F1464" si="1317">E1461*2000</f>
      </c>
      <c r="G1461" s="2140">
        <f t="shared" ref="G1461:G1466" si="1077">F1461/D1461</f>
      </c>
      <c r="H1461" s="2140">
        <f t="shared" ref="H1461:H1466" si="170">D1461/E1461</f>
      </c>
      <c r="I1461" s="2140">
        <f t="shared" ref="I1461:I1466" si="526">F1461/E1461</f>
      </c>
      <c r="J1461" s="2140">
        <f t="shared" ref="J1461:J1466" si="1935">D1461/T1461</f>
      </c>
      <c r="K1461" s="2141">
        <f t="shared" ref="K1461:K1466" si="2126">O1461/S1461*1</f>
      </c>
      <c r="L1461" s="2142">
        <f t="shared" ref="L1461:L1466" si="1495">T1461/S1461</f>
      </c>
      <c r="M1461" s="2141">
        <f t="shared" ref="M1461:M1466" si="1673">V1461/S1461</f>
      </c>
      <c r="N1461" s="2141">
        <f t="shared" ref="N1461:N1466" si="898">W1461/V1461</f>
      </c>
      <c r="O1461" s="2143">
        <f t="shared" ref="O1461:O1466" si="1255">U1461/P1461</f>
      </c>
      <c r="P1461" s="2144">
        <v>0.045</v>
      </c>
      <c r="Q1461" s="2145">
        <v>34</v>
      </c>
      <c r="R1461" s="2140">
        <f t="shared" ref="R1461:R1465" si="348">(D1461/S1461)*1000</f>
      </c>
      <c r="S1461" s="2143">
        <v>10744</v>
      </c>
      <c r="T1461" s="2143">
        <v>343</v>
      </c>
      <c r="U1461" s="2143">
        <v>64</v>
      </c>
      <c r="V1461" s="2143">
        <v>351</v>
      </c>
      <c r="W1461" s="2143">
        <v>13</v>
      </c>
      <c r="X1461" s="2143">
        <v>2</v>
      </c>
      <c r="Y1461" s="2143">
        <v>0</v>
      </c>
      <c r="Z1461" s="2145">
        <v>14</v>
      </c>
      <c r="AA1461" s="2146">
        <f t="shared" ref="AA1461:AA1465" si="704">AD1461*1000/D1461</f>
      </c>
      <c r="AB1461" s="2094" t="s">
        <v>1935</v>
      </c>
      <c r="AC1461" s="2094" t="s">
        <v>1951</v>
      </c>
      <c r="AD1461" s="2093">
        <v>5</v>
      </c>
    </row>
    <row r="1462">
      <c r="A1462" s="2098"/>
      <c r="B1462" s="2100" t="s">
        <v>1829</v>
      </c>
      <c r="C1462" s="2136" t="s">
        <v>2023</v>
      </c>
      <c r="D1462" s="2137">
        <v>1396.99</v>
      </c>
      <c r="E1462" s="2138">
        <v>0</v>
      </c>
      <c r="F1462" s="2139">
        <f t="shared" si="1317"/>
      </c>
      <c r="G1462" s="2140">
        <f t="shared" si="1077"/>
      </c>
      <c r="H1462" s="2140">
        <f t="shared" si="170"/>
      </c>
      <c r="I1462" s="2140">
        <f t="shared" si="526"/>
      </c>
      <c r="J1462" s="2140">
        <f t="shared" si="1935"/>
      </c>
      <c r="K1462" s="2141">
        <f t="shared" si="2126"/>
      </c>
      <c r="L1462" s="2141">
        <f t="shared" si="1495"/>
      </c>
      <c r="M1462" s="2147">
        <f t="shared" si="1673"/>
      </c>
      <c r="N1462" s="2147">
        <f t="shared" si="898"/>
      </c>
      <c r="O1462" s="2148">
        <f t="shared" si="1255"/>
      </c>
      <c r="P1462" s="2144">
        <v>0.0192</v>
      </c>
      <c r="Q1462" s="2145">
        <v>28</v>
      </c>
      <c r="R1462" s="2150">
        <f t="shared" si="348"/>
      </c>
      <c r="S1462" s="2149">
        <v>11639</v>
      </c>
      <c r="T1462" s="2148">
        <v>531</v>
      </c>
      <c r="U1462" s="2148">
        <v>58</v>
      </c>
      <c r="V1462" s="2148">
        <v>577</v>
      </c>
      <c r="W1462" s="2148">
        <v>11</v>
      </c>
      <c r="X1462" s="2149">
        <v>0</v>
      </c>
      <c r="Y1462" s="2149">
        <v>1</v>
      </c>
      <c r="Z1462" s="2149">
        <v>7</v>
      </c>
      <c r="AA1462" s="2146">
        <f t="shared" si="704"/>
      </c>
      <c r="AB1462" s="2094" t="s">
        <v>1935</v>
      </c>
      <c r="AC1462" s="2094" t="s">
        <v>1951</v>
      </c>
      <c r="AD1462" s="2093">
        <v>8</v>
      </c>
    </row>
    <row r="1463">
      <c r="A1463" s="2098"/>
      <c r="B1463" s="2100" t="s">
        <v>1829</v>
      </c>
      <c r="C1463" s="2100" t="s">
        <v>2024</v>
      </c>
      <c r="D1463" s="2137">
        <v>1411.43</v>
      </c>
      <c r="E1463" s="2138">
        <v>1</v>
      </c>
      <c r="F1463" s="2139">
        <f t="shared" si="1317"/>
      </c>
      <c r="G1463" s="2140">
        <f t="shared" si="1077"/>
      </c>
      <c r="H1463" s="2140">
        <f t="shared" si="170"/>
      </c>
      <c r="I1463" s="2140">
        <f t="shared" si="526"/>
      </c>
      <c r="J1463" s="2140">
        <f t="shared" si="1935"/>
      </c>
      <c r="K1463" s="2141">
        <f t="shared" si="2126"/>
      </c>
      <c r="L1463" s="2141">
        <f t="shared" si="1495"/>
      </c>
      <c r="M1463" s="2147">
        <f t="shared" si="1673"/>
      </c>
      <c r="N1463" s="2147">
        <f t="shared" si="898"/>
      </c>
      <c r="O1463" s="2148">
        <f t="shared" si="1255"/>
      </c>
      <c r="P1463" s="2144">
        <v>0.0174</v>
      </c>
      <c r="Q1463" s="2149">
        <v>32</v>
      </c>
      <c r="R1463" s="2150">
        <f t="shared" si="348"/>
      </c>
      <c r="S1463" s="2148">
        <v>11164</v>
      </c>
      <c r="T1463" s="2148">
        <v>438</v>
      </c>
      <c r="U1463" s="2148">
        <v>49</v>
      </c>
      <c r="V1463" s="2148">
        <v>471</v>
      </c>
      <c r="W1463" s="2148">
        <v>29</v>
      </c>
      <c r="X1463" s="2149">
        <v>3</v>
      </c>
      <c r="Y1463" s="2149">
        <v>0</v>
      </c>
      <c r="Z1463" s="2149">
        <v>7</v>
      </c>
      <c r="AA1463" s="2146">
        <f t="shared" si="704"/>
      </c>
      <c r="AB1463" s="2094" t="s">
        <v>1935</v>
      </c>
      <c r="AC1463" s="2094" t="s">
        <v>1951</v>
      </c>
      <c r="AD1463" s="2093">
        <v>13</v>
      </c>
    </row>
    <row r="1464">
      <c r="A1464" s="2098"/>
      <c r="B1464" s="2100" t="s">
        <v>1829</v>
      </c>
      <c r="C1464" s="2136" t="s">
        <v>2025</v>
      </c>
      <c r="D1464" s="2137">
        <v>1466.4499999999998</v>
      </c>
      <c r="E1464" s="2138">
        <v>3</v>
      </c>
      <c r="F1464" s="2139">
        <f t="shared" si="1317"/>
      </c>
      <c r="G1464" s="2140">
        <f t="shared" si="1077"/>
      </c>
      <c r="H1464" s="2140">
        <f t="shared" si="170"/>
      </c>
      <c r="I1464" s="2140">
        <f t="shared" si="526"/>
      </c>
      <c r="J1464" s="2140">
        <f t="shared" si="1935"/>
      </c>
      <c r="K1464" s="2141">
        <f t="shared" si="2126"/>
      </c>
      <c r="L1464" s="2141">
        <f t="shared" si="1495"/>
      </c>
      <c r="M1464" s="2147">
        <f t="shared" si="1673"/>
      </c>
      <c r="N1464" s="2147">
        <f t="shared" si="898"/>
      </c>
      <c r="O1464" s="2148">
        <f t="shared" si="1255"/>
      </c>
      <c r="P1464" s="2144">
        <v>0.0178</v>
      </c>
      <c r="Q1464" s="2149">
        <v>34</v>
      </c>
      <c r="R1464" s="2150">
        <f t="shared" si="348"/>
      </c>
      <c r="S1464" s="2148">
        <v>11740</v>
      </c>
      <c r="T1464" s="2148">
        <v>397</v>
      </c>
      <c r="U1464" s="2148">
        <v>57</v>
      </c>
      <c r="V1464" s="2148">
        <v>440</v>
      </c>
      <c r="W1464" s="2148">
        <v>61</v>
      </c>
      <c r="X1464" s="2149">
        <v>2</v>
      </c>
      <c r="Y1464" s="2149">
        <v>0</v>
      </c>
      <c r="Z1464" s="2149">
        <v>10</v>
      </c>
      <c r="AA1464" s="2146">
        <f t="shared" si="704"/>
      </c>
      <c r="AB1464" s="2094" t="s">
        <v>1935</v>
      </c>
      <c r="AC1464" s="2094" t="s">
        <v>1951</v>
      </c>
      <c r="AD1464" s="2093">
        <v>10</v>
      </c>
    </row>
    <row r="1465">
      <c r="A1465" s="2098"/>
      <c r="B1465" s="2086" t="s">
        <v>1832</v>
      </c>
      <c r="C1465" s="2086"/>
      <c r="D1465" s="2151">
        <f>SUM(D1461:D1464)</f>
      </c>
      <c r="E1465" s="2152">
        <f>SUM(E1461:E1464)</f>
      </c>
      <c r="F1465" s="2152">
        <f>SUM(F1461:F1464)</f>
      </c>
      <c r="G1465" s="2153">
        <f t="shared" si="1077"/>
      </c>
      <c r="H1465" s="2153">
        <f t="shared" si="170"/>
      </c>
      <c r="I1465" s="2153">
        <f t="shared" si="526"/>
      </c>
      <c r="J1465" s="2153">
        <f t="shared" si="1935"/>
      </c>
      <c r="K1465" s="2154">
        <f t="shared" si="2126"/>
      </c>
      <c r="L1465" s="2154">
        <f t="shared" si="1495"/>
      </c>
      <c r="M1465" s="2154">
        <f t="shared" si="1673"/>
      </c>
      <c r="N1465" s="2154">
        <f t="shared" si="898"/>
      </c>
      <c r="O1465" s="2155">
        <f t="shared" si="1255"/>
      </c>
      <c r="P1465" s="2154">
        <f>AVERAGE(P1461:P1464)</f>
      </c>
      <c r="Q1465" s="2151">
        <f>AVERAGE(Q1461:Q1464)</f>
      </c>
      <c r="R1465" s="2153">
        <f t="shared" si="348"/>
      </c>
      <c r="S1465" s="2155">
        <f>SUM(S1461:S1464)</f>
      </c>
      <c r="T1465" s="2155">
        <f>SUM(T1461:T1464)</f>
      </c>
      <c r="U1465" s="2155">
        <f>SUM(U1461:U1464)</f>
      </c>
      <c r="V1465" s="2155">
        <f>SUM(V1461:V1464)</f>
      </c>
      <c r="W1465" s="2155">
        <f>SUM(W1461:W1464)</f>
      </c>
      <c r="X1465" s="2155">
        <f>SUM(X1461:X1464)</f>
      </c>
      <c r="Y1465" s="2155">
        <f>SUM(Y1461:Y1464)</f>
      </c>
      <c r="Z1465" s="2155">
        <f>SUM(Z1461:Z1464)</f>
      </c>
      <c r="AA1465" s="2156">
        <f t="shared" si="704"/>
      </c>
      <c r="AB1465" s="2121"/>
      <c r="AC1465" s="2121"/>
      <c r="AD1465" s="2122">
        <f>SUM(AD1461:AD1464)</f>
      </c>
    </row>
    <row r="1466">
      <c r="A1466" s="2098"/>
      <c r="B1466" s="2095" t="s">
        <v>1833</v>
      </c>
      <c r="C1466" s="2095"/>
      <c r="D1466" s="2051">
        <f>D1465</f>
      </c>
      <c r="E1466" s="2051">
        <f>E1465</f>
      </c>
      <c r="F1466" s="2051">
        <f>F1465</f>
      </c>
      <c r="G1466" s="2046">
        <f t="shared" si="1077"/>
      </c>
      <c r="H1466" s="2046">
        <f t="shared" si="170"/>
      </c>
      <c r="I1466" s="2046">
        <f t="shared" si="526"/>
      </c>
      <c r="J1466" s="2046">
        <f t="shared" si="1935"/>
      </c>
      <c r="K1466" s="2047">
        <f t="shared" si="2126"/>
      </c>
      <c r="L1466" s="2047">
        <f t="shared" si="1495"/>
      </c>
      <c r="M1466" s="2047">
        <f t="shared" si="1673"/>
      </c>
      <c r="N1466" s="2047">
        <f t="shared" si="898"/>
      </c>
      <c r="O1466" s="2048">
        <f t="shared" si="1255"/>
      </c>
      <c r="P1466" s="2157">
        <f>P1465</f>
      </c>
      <c r="Q1466" s="2165">
        <f>Q1465</f>
      </c>
      <c r="R1466" s="2051">
        <f>R1465</f>
      </c>
      <c r="S1466" s="2048">
        <f>S1465</f>
      </c>
      <c r="T1466" s="2048">
        <f>T1465</f>
      </c>
      <c r="U1466" s="2048">
        <f>U1465</f>
      </c>
      <c r="V1466" s="2048">
        <f>V1465</f>
      </c>
      <c r="W1466" s="2048">
        <f>W1465</f>
      </c>
      <c r="X1466" s="2048">
        <f>X1465</f>
      </c>
      <c r="Y1466" s="2048">
        <f>Y1465</f>
      </c>
      <c r="Z1466" s="2048">
        <f>Z1465</f>
      </c>
      <c r="AA1466" s="2048">
        <f>AA1465</f>
      </c>
      <c r="AB1466" s="2126"/>
      <c r="AC1466" s="2126"/>
      <c r="AD1466" s="2104">
        <f>AD1465</f>
      </c>
    </row>
    <row r="1467">
      <c r="A1467" s="2105" t="s">
        <v>1834</v>
      </c>
      <c r="B1467" s="2105" t="s">
        <v>1792</v>
      </c>
      <c r="C1467" s="2105"/>
      <c r="D1467" s="2106" t="s">
        <v>1793</v>
      </c>
      <c r="E1467" s="2106"/>
      <c r="F1467" s="2106"/>
      <c r="G1467" s="2106"/>
      <c r="H1467" s="2106"/>
      <c r="I1467" s="2106"/>
      <c r="J1467" s="2107" t="s">
        <v>1794</v>
      </c>
      <c r="K1467" s="2107"/>
      <c r="L1467" s="2107"/>
      <c r="M1467" s="2107"/>
      <c r="N1467" s="2107"/>
      <c r="O1467" s="2107"/>
      <c r="P1467" s="2107"/>
      <c r="Q1467" s="2107"/>
      <c r="R1467" s="2107"/>
      <c r="S1467" s="2107"/>
      <c r="T1467" s="2107"/>
      <c r="U1467" s="2107"/>
      <c r="V1467" s="2107"/>
      <c r="W1467" s="2107"/>
      <c r="X1467" s="2107"/>
      <c r="Y1467" s="2107"/>
      <c r="Z1467" s="2107"/>
      <c r="AA1467" s="2107"/>
      <c r="AB1467" s="2107"/>
      <c r="AC1467" s="2107"/>
      <c r="AD1467" s="2108"/>
    </row>
    <row r="1468">
      <c r="A1468" s="2105"/>
      <c r="B1468" s="2129" t="s">
        <v>1795</v>
      </c>
      <c r="C1468" s="2129" t="s">
        <v>1796</v>
      </c>
      <c r="D1468" s="2130" t="s">
        <v>1797</v>
      </c>
      <c r="E1468" s="2131" t="s">
        <v>1798</v>
      </c>
      <c r="F1468" s="2130" t="s">
        <v>1799</v>
      </c>
      <c r="G1468" s="2132" t="s">
        <v>1800</v>
      </c>
      <c r="H1468" s="2132" t="s">
        <v>1801</v>
      </c>
      <c r="I1468" s="2132" t="s">
        <v>1802</v>
      </c>
      <c r="J1468" s="2133" t="s">
        <v>1803</v>
      </c>
      <c r="K1468" s="2134" t="s">
        <v>1804</v>
      </c>
      <c r="L1468" s="2134" t="s">
        <v>1805</v>
      </c>
      <c r="M1468" s="2134" t="s">
        <v>1806</v>
      </c>
      <c r="N1468" s="2134" t="s">
        <v>1807</v>
      </c>
      <c r="O1468" s="2135" t="s">
        <v>1808</v>
      </c>
      <c r="P1468" s="2134" t="s">
        <v>1809</v>
      </c>
      <c r="Q1468" s="2135" t="s">
        <v>1810</v>
      </c>
      <c r="R1468" s="2133" t="s">
        <v>1811</v>
      </c>
      <c r="S1468" s="2135" t="s">
        <v>1812</v>
      </c>
      <c r="T1468" s="2135" t="s">
        <v>1813</v>
      </c>
      <c r="U1468" s="2135" t="s">
        <v>1814</v>
      </c>
      <c r="V1468" s="2135" t="s">
        <v>1815</v>
      </c>
      <c r="W1468" s="2135" t="s">
        <v>1816</v>
      </c>
      <c r="X1468" s="2135" t="s">
        <v>1817</v>
      </c>
      <c r="Y1468" s="2135" t="s">
        <v>1818</v>
      </c>
      <c r="Z1468" s="2135" t="s">
        <v>1819</v>
      </c>
      <c r="AA1468" s="2107" t="s">
        <v>1820</v>
      </c>
      <c r="AB1468" s="2112" t="s">
        <v>1821</v>
      </c>
      <c r="AC1468" s="2112" t="s">
        <v>1822</v>
      </c>
      <c r="AD1468" s="2108" t="s">
        <v>1823</v>
      </c>
    </row>
    <row r="1469">
      <c r="A1469" s="2098" t="s">
        <v>2033</v>
      </c>
      <c r="B1469" s="2100" t="s">
        <v>1847</v>
      </c>
      <c r="C1469" s="2100" t="s">
        <v>2022</v>
      </c>
      <c r="D1469" s="2137">
        <v>1181.61</v>
      </c>
      <c r="E1469" s="2138">
        <v>1</v>
      </c>
      <c r="F1469" s="2139">
        <f t="shared" ref="F1469:F1472" si="1318">E1469*2000</f>
      </c>
      <c r="G1469" s="2140">
        <f t="shared" ref="G1469:G1474" si="1078">F1469/D1469</f>
      </c>
      <c r="H1469" s="2140">
        <f t="shared" ref="H1469:H1474" si="171">D1469/E1469</f>
      </c>
      <c r="I1469" s="2140">
        <f t="shared" ref="I1469:I1474" si="527">F1469/E1469</f>
      </c>
      <c r="J1469" s="2140">
        <f t="shared" ref="J1469:J1474" si="1936">D1469/T1469</f>
      </c>
      <c r="K1469" s="2141">
        <f t="shared" ref="K1469:K1474" si="2127">O1469/S1469*1</f>
      </c>
      <c r="L1469" s="2142">
        <f t="shared" ref="L1469:L1474" si="1496">T1469/S1469</f>
      </c>
      <c r="M1469" s="2141">
        <f t="shared" ref="M1469:M1474" si="1674">V1469/S1469</f>
      </c>
      <c r="N1469" s="2141">
        <f t="shared" ref="N1469:N1474" si="899">W1469/V1469</f>
      </c>
      <c r="O1469" s="2143">
        <f t="shared" ref="O1469:O1474" si="1256">U1469/P1469</f>
      </c>
      <c r="P1469" s="2144">
        <v>0.0222</v>
      </c>
      <c r="Q1469" s="2145">
        <v>36</v>
      </c>
      <c r="R1469" s="2140">
        <f t="shared" ref="R1469:R1473" si="349">(D1469/S1469)*1000</f>
      </c>
      <c r="S1469" s="2143">
        <v>10618</v>
      </c>
      <c r="T1469" s="2143">
        <v>365</v>
      </c>
      <c r="U1469" s="2143">
        <v>49</v>
      </c>
      <c r="V1469" s="2143">
        <v>378</v>
      </c>
      <c r="W1469" s="2143">
        <v>16</v>
      </c>
      <c r="X1469" s="2143">
        <v>2</v>
      </c>
      <c r="Y1469" s="2143">
        <v>1</v>
      </c>
      <c r="Z1469" s="2145">
        <v>10</v>
      </c>
      <c r="AA1469" s="2146">
        <f t="shared" ref="AA1469:AA1473" si="705">AD1469*1000/D1469</f>
      </c>
      <c r="AB1469" s="2094" t="s">
        <v>1935</v>
      </c>
      <c r="AC1469" s="2094" t="s">
        <v>1951</v>
      </c>
      <c r="AD1469" s="2093">
        <v>8</v>
      </c>
    </row>
    <row r="1470">
      <c r="A1470" s="2098"/>
      <c r="B1470" s="2100" t="s">
        <v>1847</v>
      </c>
      <c r="C1470" s="2136" t="s">
        <v>2023</v>
      </c>
      <c r="D1470" s="2137">
        <v>1485.29</v>
      </c>
      <c r="E1470" s="2138">
        <v>1</v>
      </c>
      <c r="F1470" s="2139">
        <f t="shared" si="1318"/>
      </c>
      <c r="G1470" s="2140">
        <f t="shared" si="1078"/>
      </c>
      <c r="H1470" s="2140">
        <f t="shared" si="171"/>
      </c>
      <c r="I1470" s="2140">
        <f t="shared" si="527"/>
      </c>
      <c r="J1470" s="2140">
        <f t="shared" si="1936"/>
      </c>
      <c r="K1470" s="2141">
        <f t="shared" si="2127"/>
      </c>
      <c r="L1470" s="2141">
        <f t="shared" si="1496"/>
      </c>
      <c r="M1470" s="2147">
        <f t="shared" si="1674"/>
      </c>
      <c r="N1470" s="2147">
        <f t="shared" si="899"/>
      </c>
      <c r="O1470" s="2148">
        <f t="shared" si="1256"/>
      </c>
      <c r="P1470" s="2144">
        <v>0.0134</v>
      </c>
      <c r="Q1470" s="2145">
        <v>28</v>
      </c>
      <c r="R1470" s="2150">
        <f t="shared" si="349"/>
      </c>
      <c r="S1470" s="2149">
        <v>14902</v>
      </c>
      <c r="T1470" s="2148">
        <v>701</v>
      </c>
      <c r="U1470" s="2148">
        <v>56</v>
      </c>
      <c r="V1470" s="2148">
        <v>740</v>
      </c>
      <c r="W1470" s="2148">
        <v>31</v>
      </c>
      <c r="X1470" s="2149">
        <v>3</v>
      </c>
      <c r="Y1470" s="2149">
        <v>0</v>
      </c>
      <c r="Z1470" s="2149">
        <v>16</v>
      </c>
      <c r="AA1470" s="2146">
        <f t="shared" si="705"/>
      </c>
      <c r="AB1470" s="2094" t="s">
        <v>1935</v>
      </c>
      <c r="AC1470" s="2094" t="s">
        <v>1951</v>
      </c>
      <c r="AD1470" s="2093">
        <v>10</v>
      </c>
    </row>
    <row r="1471">
      <c r="A1471" s="2098"/>
      <c r="B1471" s="2100" t="s">
        <v>1847</v>
      </c>
      <c r="C1471" s="2100" t="s">
        <v>2024</v>
      </c>
      <c r="D1471" s="2137">
        <v>1315.9</v>
      </c>
      <c r="E1471" s="2138">
        <v>1</v>
      </c>
      <c r="F1471" s="2139">
        <f t="shared" si="1318"/>
      </c>
      <c r="G1471" s="2140">
        <f t="shared" si="1078"/>
      </c>
      <c r="H1471" s="2140">
        <f t="shared" si="171"/>
      </c>
      <c r="I1471" s="2140">
        <f t="shared" si="527"/>
      </c>
      <c r="J1471" s="2140">
        <f t="shared" si="1936"/>
      </c>
      <c r="K1471" s="2141">
        <f t="shared" si="2127"/>
      </c>
      <c r="L1471" s="2141">
        <f t="shared" si="1496"/>
      </c>
      <c r="M1471" s="2147">
        <f t="shared" si="1674"/>
      </c>
      <c r="N1471" s="2147">
        <f t="shared" si="899"/>
      </c>
      <c r="O1471" s="2148">
        <f t="shared" si="1256"/>
      </c>
      <c r="P1471" s="2144">
        <v>0.0165</v>
      </c>
      <c r="Q1471" s="2149">
        <v>35</v>
      </c>
      <c r="R1471" s="2150">
        <f t="shared" si="349"/>
      </c>
      <c r="S1471" s="2148">
        <v>11964</v>
      </c>
      <c r="T1471" s="2148">
        <v>369</v>
      </c>
      <c r="U1471" s="2148">
        <v>50</v>
      </c>
      <c r="V1471" s="2148">
        <v>408</v>
      </c>
      <c r="W1471" s="2148">
        <v>23</v>
      </c>
      <c r="X1471" s="2149">
        <v>0</v>
      </c>
      <c r="Y1471" s="2149">
        <v>0</v>
      </c>
      <c r="Z1471" s="2149">
        <v>10</v>
      </c>
      <c r="AA1471" s="2146">
        <f t="shared" si="705"/>
      </c>
      <c r="AB1471" s="2094" t="s">
        <v>1935</v>
      </c>
      <c r="AC1471" s="2094" t="s">
        <v>1951</v>
      </c>
      <c r="AD1471" s="2093">
        <v>10</v>
      </c>
    </row>
    <row r="1472">
      <c r="A1472" s="2098"/>
      <c r="B1472" s="2100" t="s">
        <v>1847</v>
      </c>
      <c r="C1472" s="2136" t="s">
        <v>2025</v>
      </c>
      <c r="D1472" s="2137">
        <v>1232.15</v>
      </c>
      <c r="E1472" s="2138">
        <v>0</v>
      </c>
      <c r="F1472" s="2139">
        <f t="shared" si="1318"/>
      </c>
      <c r="G1472" s="2140">
        <f t="shared" si="1078"/>
      </c>
      <c r="H1472" s="2140">
        <f t="shared" si="171"/>
      </c>
      <c r="I1472" s="2140">
        <f t="shared" si="527"/>
      </c>
      <c r="J1472" s="2140">
        <f t="shared" si="1936"/>
      </c>
      <c r="K1472" s="2141">
        <f t="shared" si="2127"/>
      </c>
      <c r="L1472" s="2141">
        <f t="shared" si="1496"/>
      </c>
      <c r="M1472" s="2147">
        <f t="shared" si="1674"/>
      </c>
      <c r="N1472" s="2147">
        <f t="shared" si="899"/>
      </c>
      <c r="O1472" s="2148">
        <f t="shared" si="1256"/>
      </c>
      <c r="P1472" s="2144">
        <v>0.0356</v>
      </c>
      <c r="Q1472" s="2149">
        <v>39</v>
      </c>
      <c r="R1472" s="2150">
        <f t="shared" si="349"/>
      </c>
      <c r="S1472" s="2148">
        <v>9888</v>
      </c>
      <c r="T1472" s="2148">
        <v>166</v>
      </c>
      <c r="U1472" s="2148">
        <v>56</v>
      </c>
      <c r="V1472" s="2148">
        <v>161</v>
      </c>
      <c r="W1472" s="2148">
        <v>10</v>
      </c>
      <c r="X1472" s="2149">
        <v>2</v>
      </c>
      <c r="Y1472" s="2149">
        <v>0</v>
      </c>
      <c r="Z1472" s="2149">
        <v>13</v>
      </c>
      <c r="AA1472" s="2146">
        <f t="shared" si="705"/>
      </c>
      <c r="AB1472" s="2094" t="s">
        <v>1935</v>
      </c>
      <c r="AC1472" s="2094" t="s">
        <v>1951</v>
      </c>
      <c r="AD1472" s="2093">
        <v>5</v>
      </c>
    </row>
    <row r="1473">
      <c r="A1473" s="2098"/>
      <c r="B1473" s="2086" t="s">
        <v>1832</v>
      </c>
      <c r="C1473" s="2086"/>
      <c r="D1473" s="2151">
        <f>SUM(D1469:D1472)</f>
      </c>
      <c r="E1473" s="2152">
        <f>SUM(E1469:E1472)</f>
      </c>
      <c r="F1473" s="2152">
        <f>SUM(F1469:F1472)</f>
      </c>
      <c r="G1473" s="2153">
        <f t="shared" si="1078"/>
      </c>
      <c r="H1473" s="2153">
        <f t="shared" si="171"/>
      </c>
      <c r="I1473" s="2153">
        <f t="shared" si="527"/>
      </c>
      <c r="J1473" s="2153">
        <f t="shared" si="1936"/>
      </c>
      <c r="K1473" s="2154">
        <f t="shared" si="2127"/>
      </c>
      <c r="L1473" s="2154">
        <f t="shared" si="1496"/>
      </c>
      <c r="M1473" s="2154">
        <f t="shared" si="1674"/>
      </c>
      <c r="N1473" s="2154">
        <f t="shared" si="899"/>
      </c>
      <c r="O1473" s="2155">
        <f t="shared" si="1256"/>
      </c>
      <c r="P1473" s="2154">
        <f>AVERAGE(P1469:P1472)</f>
      </c>
      <c r="Q1473" s="2151">
        <f>AVERAGE(Q1469:Q1472)</f>
      </c>
      <c r="R1473" s="2153">
        <f t="shared" si="349"/>
      </c>
      <c r="S1473" s="2155">
        <f>SUM(S1469:S1472)</f>
      </c>
      <c r="T1473" s="2155">
        <f>SUM(T1469:T1472)</f>
      </c>
      <c r="U1473" s="2155">
        <f>SUM(U1469:U1472)</f>
      </c>
      <c r="V1473" s="2155">
        <f>SUM(V1469:V1472)</f>
      </c>
      <c r="W1473" s="2155">
        <f>SUM(W1469:W1472)</f>
      </c>
      <c r="X1473" s="2155">
        <f>SUM(X1469:X1472)</f>
      </c>
      <c r="Y1473" s="2155">
        <f>SUM(Y1469:Y1472)</f>
      </c>
      <c r="Z1473" s="2155">
        <f>SUM(Z1469:Z1472)</f>
      </c>
      <c r="AA1473" s="2156">
        <f t="shared" si="705"/>
      </c>
      <c r="AB1473" s="2121"/>
      <c r="AC1473" s="2121"/>
      <c r="AD1473" s="2122">
        <f>SUM(AD1469:AD1472)</f>
      </c>
    </row>
    <row r="1474">
      <c r="A1474" s="2098"/>
      <c r="B1474" s="2095" t="s">
        <v>1833</v>
      </c>
      <c r="C1474" s="2095"/>
      <c r="D1474" s="2051">
        <f>D1473</f>
      </c>
      <c r="E1474" s="2051">
        <f>E1473</f>
      </c>
      <c r="F1474" s="2051">
        <f>F1473</f>
      </c>
      <c r="G1474" s="2046">
        <f t="shared" si="1078"/>
      </c>
      <c r="H1474" s="2046">
        <f t="shared" si="171"/>
      </c>
      <c r="I1474" s="2046">
        <f t="shared" si="527"/>
      </c>
      <c r="J1474" s="2046">
        <f t="shared" si="1936"/>
      </c>
      <c r="K1474" s="2047">
        <f t="shared" si="2127"/>
      </c>
      <c r="L1474" s="2047">
        <f t="shared" si="1496"/>
      </c>
      <c r="M1474" s="2047">
        <f t="shared" si="1674"/>
      </c>
      <c r="N1474" s="2047">
        <f t="shared" si="899"/>
      </c>
      <c r="O1474" s="2048">
        <f t="shared" si="1256"/>
      </c>
      <c r="P1474" s="2157">
        <f>P1473</f>
      </c>
      <c r="Q1474" s="2165">
        <f>Q1473</f>
      </c>
      <c r="R1474" s="2051">
        <f>R1473</f>
      </c>
      <c r="S1474" s="2048">
        <f>S1473</f>
      </c>
      <c r="T1474" s="2048">
        <f>T1473</f>
      </c>
      <c r="U1474" s="2048">
        <f>U1473</f>
      </c>
      <c r="V1474" s="2048">
        <f>V1473</f>
      </c>
      <c r="W1474" s="2048">
        <f>W1473</f>
      </c>
      <c r="X1474" s="2048">
        <f>X1473</f>
      </c>
      <c r="Y1474" s="2048">
        <f>Y1473</f>
      </c>
      <c r="Z1474" s="2048">
        <f>Z1473</f>
      </c>
      <c r="AA1474" s="2048">
        <f>AA1473</f>
      </c>
      <c r="AB1474" s="2126"/>
      <c r="AC1474" s="2126"/>
      <c r="AD1474" s="2104">
        <f>AD1473</f>
      </c>
    </row>
    <row r="1475">
      <c r="A1475" s="2105" t="s">
        <v>1834</v>
      </c>
      <c r="B1475" s="2105" t="s">
        <v>1792</v>
      </c>
      <c r="C1475" s="2105"/>
      <c r="D1475" s="2106" t="s">
        <v>1793</v>
      </c>
      <c r="E1475" s="2106"/>
      <c r="F1475" s="2106"/>
      <c r="G1475" s="2106"/>
      <c r="H1475" s="2106"/>
      <c r="I1475" s="2106"/>
      <c r="J1475" s="2107" t="s">
        <v>1794</v>
      </c>
      <c r="K1475" s="2107"/>
      <c r="L1475" s="2107"/>
      <c r="M1475" s="2107"/>
      <c r="N1475" s="2107"/>
      <c r="O1475" s="2107"/>
      <c r="P1475" s="2107"/>
      <c r="Q1475" s="2107"/>
      <c r="R1475" s="2107"/>
      <c r="S1475" s="2107"/>
      <c r="T1475" s="2107"/>
      <c r="U1475" s="2107"/>
      <c r="V1475" s="2107"/>
      <c r="W1475" s="2107"/>
      <c r="X1475" s="2107"/>
      <c r="Y1475" s="2107"/>
      <c r="Z1475" s="2107"/>
      <c r="AA1475" s="2107"/>
      <c r="AB1475" s="2107"/>
      <c r="AC1475" s="2107"/>
      <c r="AD1475" s="2108"/>
    </row>
    <row r="1476">
      <c r="A1476" s="2105"/>
      <c r="B1476" s="2129" t="s">
        <v>1795</v>
      </c>
      <c r="C1476" s="2129" t="s">
        <v>1796</v>
      </c>
      <c r="D1476" s="2130" t="s">
        <v>1797</v>
      </c>
      <c r="E1476" s="2131" t="s">
        <v>1798</v>
      </c>
      <c r="F1476" s="2130" t="s">
        <v>1799</v>
      </c>
      <c r="G1476" s="2132" t="s">
        <v>1800</v>
      </c>
      <c r="H1476" s="2132" t="s">
        <v>1801</v>
      </c>
      <c r="I1476" s="2132" t="s">
        <v>1802</v>
      </c>
      <c r="J1476" s="2133" t="s">
        <v>1803</v>
      </c>
      <c r="K1476" s="2134" t="s">
        <v>1804</v>
      </c>
      <c r="L1476" s="2134" t="s">
        <v>1805</v>
      </c>
      <c r="M1476" s="2134" t="s">
        <v>1806</v>
      </c>
      <c r="N1476" s="2134" t="s">
        <v>1807</v>
      </c>
      <c r="O1476" s="2135" t="s">
        <v>1808</v>
      </c>
      <c r="P1476" s="2134" t="s">
        <v>1809</v>
      </c>
      <c r="Q1476" s="2135" t="s">
        <v>1810</v>
      </c>
      <c r="R1476" s="2133" t="s">
        <v>1811</v>
      </c>
      <c r="S1476" s="2135" t="s">
        <v>1812</v>
      </c>
      <c r="T1476" s="2135" t="s">
        <v>1813</v>
      </c>
      <c r="U1476" s="2135" t="s">
        <v>1814</v>
      </c>
      <c r="V1476" s="2135" t="s">
        <v>1815</v>
      </c>
      <c r="W1476" s="2135" t="s">
        <v>1816</v>
      </c>
      <c r="X1476" s="2135" t="s">
        <v>1817</v>
      </c>
      <c r="Y1476" s="2135" t="s">
        <v>1818</v>
      </c>
      <c r="Z1476" s="2135" t="s">
        <v>1819</v>
      </c>
      <c r="AA1476" s="2107" t="s">
        <v>1820</v>
      </c>
      <c r="AB1476" s="2112" t="s">
        <v>1821</v>
      </c>
      <c r="AC1476" s="2112" t="s">
        <v>1822</v>
      </c>
      <c r="AD1476" s="2108" t="s">
        <v>1823</v>
      </c>
    </row>
    <row r="1477">
      <c r="A1477" s="2098" t="s">
        <v>2034</v>
      </c>
      <c r="B1477" s="2100" t="s">
        <v>1847</v>
      </c>
      <c r="C1477" s="2100" t="s">
        <v>2022</v>
      </c>
      <c r="D1477" s="2137">
        <v>1123.92</v>
      </c>
      <c r="E1477" s="2138">
        <v>0</v>
      </c>
      <c r="F1477" s="2139">
        <f t="shared" ref="F1477:F1480" si="1319">E1477*2000</f>
      </c>
      <c r="G1477" s="2140">
        <f t="shared" ref="G1477:G1482" si="1079">F1477/D1477</f>
      </c>
      <c r="H1477" s="2140">
        <f t="shared" ref="H1477:H1482" si="172">D1477/E1477</f>
      </c>
      <c r="I1477" s="2140">
        <f t="shared" ref="I1477:I1482" si="528">F1477/E1477</f>
      </c>
      <c r="J1477" s="2140">
        <f t="shared" ref="J1477:J1482" si="1937">D1477/T1477</f>
      </c>
      <c r="K1477" s="2141">
        <f t="shared" ref="K1477:K1482" si="2128">O1477/S1477*1</f>
      </c>
      <c r="L1477" s="2142">
        <f t="shared" ref="L1477:L1482" si="1497">T1477/S1477</f>
      </c>
      <c r="M1477" s="2141">
        <f t="shared" ref="M1477:M1482" si="1675">V1477/S1477</f>
      </c>
      <c r="N1477" s="2141">
        <f t="shared" ref="N1477:N1482" si="900">W1477/V1477</f>
      </c>
      <c r="O1477" s="2143">
        <f t="shared" ref="O1477:O1482" si="1257">U1477/P1477</f>
      </c>
      <c r="P1477" s="2144">
        <v>0.0545</v>
      </c>
      <c r="Q1477" s="2145">
        <v>54</v>
      </c>
      <c r="R1477" s="2140">
        <f t="shared" ref="R1477:R1481" si="350">(D1477/S1477)*1000</f>
      </c>
      <c r="S1477" s="2143">
        <v>11218</v>
      </c>
      <c r="T1477" s="2143">
        <v>307</v>
      </c>
      <c r="U1477" s="2143">
        <v>66</v>
      </c>
      <c r="V1477" s="2143">
        <v>330</v>
      </c>
      <c r="W1477" s="2143">
        <v>24</v>
      </c>
      <c r="X1477" s="2143">
        <v>3</v>
      </c>
      <c r="Y1477" s="2143">
        <v>1</v>
      </c>
      <c r="Z1477" s="2145">
        <v>18</v>
      </c>
      <c r="AA1477" s="2146">
        <f t="shared" ref="AA1477:AA1481" si="706">AD1477*1000/D1477</f>
      </c>
      <c r="AB1477" s="2094" t="s">
        <v>1935</v>
      </c>
      <c r="AC1477" s="2094" t="s">
        <v>1951</v>
      </c>
      <c r="AD1477" s="2093">
        <v>9</v>
      </c>
    </row>
    <row r="1478">
      <c r="A1478" s="2098"/>
      <c r="B1478" s="2100" t="s">
        <v>1847</v>
      </c>
      <c r="C1478" s="2136" t="s">
        <v>2023</v>
      </c>
      <c r="D1478" s="2137">
        <v>1347.73</v>
      </c>
      <c r="E1478" s="2138">
        <v>1</v>
      </c>
      <c r="F1478" s="2139">
        <f t="shared" si="1319"/>
      </c>
      <c r="G1478" s="2140">
        <f t="shared" si="1079"/>
      </c>
      <c r="H1478" s="2140">
        <f t="shared" si="172"/>
      </c>
      <c r="I1478" s="2140">
        <f t="shared" si="528"/>
      </c>
      <c r="J1478" s="2140">
        <f t="shared" si="1937"/>
      </c>
      <c r="K1478" s="2141">
        <f t="shared" si="2128"/>
      </c>
      <c r="L1478" s="2141">
        <f t="shared" si="1497"/>
      </c>
      <c r="M1478" s="2147">
        <f t="shared" si="1675"/>
      </c>
      <c r="N1478" s="2147">
        <f t="shared" si="900"/>
      </c>
      <c r="O1478" s="2148">
        <f t="shared" si="1257"/>
      </c>
      <c r="P1478" s="2144">
        <v>0.0251</v>
      </c>
      <c r="Q1478" s="2145">
        <v>61</v>
      </c>
      <c r="R1478" s="2150">
        <f t="shared" si="350"/>
      </c>
      <c r="S1478" s="2149">
        <v>11760</v>
      </c>
      <c r="T1478" s="2148">
        <v>466</v>
      </c>
      <c r="U1478" s="2148">
        <v>64</v>
      </c>
      <c r="V1478" s="2148">
        <v>486</v>
      </c>
      <c r="W1478" s="2148">
        <v>35</v>
      </c>
      <c r="X1478" s="2149">
        <v>3</v>
      </c>
      <c r="Y1478" s="2149">
        <v>0</v>
      </c>
      <c r="Z1478" s="2149">
        <v>10</v>
      </c>
      <c r="AA1478" s="2146">
        <f t="shared" si="706"/>
      </c>
      <c r="AB1478" s="2094" t="s">
        <v>1935</v>
      </c>
      <c r="AC1478" s="2094" t="s">
        <v>1951</v>
      </c>
      <c r="AD1478" s="2093">
        <v>9</v>
      </c>
    </row>
    <row r="1479">
      <c r="A1479" s="2098"/>
      <c r="B1479" s="2100" t="s">
        <v>1847</v>
      </c>
      <c r="C1479" s="2100" t="s">
        <v>2024</v>
      </c>
      <c r="D1479" s="2137">
        <v>1312.05</v>
      </c>
      <c r="E1479" s="2138">
        <v>0</v>
      </c>
      <c r="F1479" s="2139">
        <f t="shared" si="1319"/>
      </c>
      <c r="G1479" s="2140">
        <f t="shared" si="1079"/>
      </c>
      <c r="H1479" s="2140">
        <f t="shared" si="172"/>
      </c>
      <c r="I1479" s="2140">
        <f t="shared" si="528"/>
      </c>
      <c r="J1479" s="2140">
        <f t="shared" si="1937"/>
      </c>
      <c r="K1479" s="2141">
        <f t="shared" si="2128"/>
      </c>
      <c r="L1479" s="2141">
        <f t="shared" si="1497"/>
      </c>
      <c r="M1479" s="2147">
        <f t="shared" si="1675"/>
      </c>
      <c r="N1479" s="2147">
        <f t="shared" si="900"/>
      </c>
      <c r="O1479" s="2148">
        <f t="shared" si="1257"/>
      </c>
      <c r="P1479" s="2144">
        <v>0.0253</v>
      </c>
      <c r="Q1479" s="2149">
        <v>64</v>
      </c>
      <c r="R1479" s="2150">
        <f t="shared" si="350"/>
      </c>
      <c r="S1479" s="2148">
        <v>11953</v>
      </c>
      <c r="T1479" s="2148">
        <v>341</v>
      </c>
      <c r="U1479" s="2148">
        <v>54</v>
      </c>
      <c r="V1479" s="2148">
        <v>365</v>
      </c>
      <c r="W1479" s="2148">
        <v>19</v>
      </c>
      <c r="X1479" s="2149">
        <v>3</v>
      </c>
      <c r="Y1479" s="2149">
        <v>1</v>
      </c>
      <c r="Z1479" s="2149">
        <v>14</v>
      </c>
      <c r="AA1479" s="2146">
        <f t="shared" si="706"/>
      </c>
      <c r="AB1479" s="2094" t="s">
        <v>1935</v>
      </c>
      <c r="AC1479" s="2094" t="s">
        <v>1951</v>
      </c>
      <c r="AD1479" s="2093">
        <v>10</v>
      </c>
    </row>
    <row r="1480">
      <c r="A1480" s="2098"/>
      <c r="B1480" s="2100" t="s">
        <v>1847</v>
      </c>
      <c r="C1480" s="2136" t="s">
        <v>2025</v>
      </c>
      <c r="D1480" s="2137">
        <v>1127.68</v>
      </c>
      <c r="E1480" s="2138">
        <v>1</v>
      </c>
      <c r="F1480" s="2139">
        <f t="shared" si="1319"/>
      </c>
      <c r="G1480" s="2140">
        <f t="shared" si="1079"/>
      </c>
      <c r="H1480" s="2140">
        <f t="shared" si="172"/>
      </c>
      <c r="I1480" s="2140">
        <f t="shared" si="528"/>
      </c>
      <c r="J1480" s="2140">
        <f t="shared" si="1937"/>
      </c>
      <c r="K1480" s="2141">
        <f t="shared" si="2128"/>
      </c>
      <c r="L1480" s="2141">
        <f t="shared" si="1497"/>
      </c>
      <c r="M1480" s="2147">
        <f t="shared" si="1675"/>
      </c>
      <c r="N1480" s="2147">
        <f t="shared" si="900"/>
      </c>
      <c r="O1480" s="2148">
        <f t="shared" si="1257"/>
      </c>
      <c r="P1480" s="2144">
        <v>0.041</v>
      </c>
      <c r="Q1480" s="2149">
        <v>67</v>
      </c>
      <c r="R1480" s="2150">
        <f t="shared" si="350"/>
      </c>
      <c r="S1480" s="2148">
        <v>7850</v>
      </c>
      <c r="T1480" s="2148">
        <v>140</v>
      </c>
      <c r="U1480" s="2148">
        <v>41</v>
      </c>
      <c r="V1480" s="2148">
        <v>150</v>
      </c>
      <c r="W1480" s="2148">
        <v>17</v>
      </c>
      <c r="X1480" s="2149">
        <v>3</v>
      </c>
      <c r="Y1480" s="2149">
        <v>2</v>
      </c>
      <c r="Z1480" s="2149">
        <v>9</v>
      </c>
      <c r="AA1480" s="2146">
        <f t="shared" si="706"/>
      </c>
      <c r="AB1480" s="2094" t="s">
        <v>1935</v>
      </c>
      <c r="AC1480" s="2094" t="s">
        <v>1951</v>
      </c>
      <c r="AD1480" s="2093">
        <v>6</v>
      </c>
    </row>
    <row r="1481">
      <c r="A1481" s="2098"/>
      <c r="B1481" s="2086" t="s">
        <v>1832</v>
      </c>
      <c r="C1481" s="2086"/>
      <c r="D1481" s="2151">
        <f>SUM(D1477:D1480)</f>
      </c>
      <c r="E1481" s="2152">
        <f>SUM(E1477:E1480)</f>
      </c>
      <c r="F1481" s="2152">
        <f>SUM(F1477:F1480)</f>
      </c>
      <c r="G1481" s="2153">
        <f t="shared" si="1079"/>
      </c>
      <c r="H1481" s="2153">
        <f t="shared" si="172"/>
      </c>
      <c r="I1481" s="2153">
        <f t="shared" si="528"/>
      </c>
      <c r="J1481" s="2153">
        <f t="shared" si="1937"/>
      </c>
      <c r="K1481" s="2154">
        <f t="shared" si="2128"/>
      </c>
      <c r="L1481" s="2154">
        <f t="shared" si="1497"/>
      </c>
      <c r="M1481" s="2154">
        <f t="shared" si="1675"/>
      </c>
      <c r="N1481" s="2154">
        <f t="shared" si="900"/>
      </c>
      <c r="O1481" s="2155">
        <f t="shared" si="1257"/>
      </c>
      <c r="P1481" s="2154">
        <f>AVERAGE(P1477:P1480)</f>
      </c>
      <c r="Q1481" s="2151">
        <f>AVERAGE(Q1477:Q1480)</f>
      </c>
      <c r="R1481" s="2153">
        <f t="shared" si="350"/>
      </c>
      <c r="S1481" s="2155">
        <f>SUM(S1477:S1480)</f>
      </c>
      <c r="T1481" s="2155">
        <f>SUM(T1477:T1480)</f>
      </c>
      <c r="U1481" s="2155">
        <f>SUM(U1477:U1480)</f>
      </c>
      <c r="V1481" s="2155">
        <f>SUM(V1477:V1480)</f>
      </c>
      <c r="W1481" s="2155">
        <f>SUM(W1477:W1480)</f>
      </c>
      <c r="X1481" s="2155">
        <f>SUM(X1477:X1480)</f>
      </c>
      <c r="Y1481" s="2155">
        <f>SUM(Y1477:Y1480)</f>
      </c>
      <c r="Z1481" s="2155">
        <f>SUM(Z1477:Z1480)</f>
      </c>
      <c r="AA1481" s="2156">
        <f t="shared" si="706"/>
      </c>
      <c r="AB1481" s="2121"/>
      <c r="AC1481" s="2121"/>
      <c r="AD1481" s="2122">
        <f>SUM(AD1477:AD1480)</f>
      </c>
    </row>
    <row r="1482">
      <c r="A1482" s="2098"/>
      <c r="B1482" s="2095" t="s">
        <v>1833</v>
      </c>
      <c r="C1482" s="2095"/>
      <c r="D1482" s="2051">
        <f>D1481</f>
      </c>
      <c r="E1482" s="2051">
        <f>E1481</f>
      </c>
      <c r="F1482" s="2051">
        <f>F1481</f>
      </c>
      <c r="G1482" s="2046">
        <f t="shared" si="1079"/>
      </c>
      <c r="H1482" s="2046">
        <f t="shared" si="172"/>
      </c>
      <c r="I1482" s="2046">
        <f t="shared" si="528"/>
      </c>
      <c r="J1482" s="2046">
        <f t="shared" si="1937"/>
      </c>
      <c r="K1482" s="2047">
        <f t="shared" si="2128"/>
      </c>
      <c r="L1482" s="2047">
        <f t="shared" si="1497"/>
      </c>
      <c r="M1482" s="2047">
        <f t="shared" si="1675"/>
      </c>
      <c r="N1482" s="2047">
        <f t="shared" si="900"/>
      </c>
      <c r="O1482" s="2048">
        <f t="shared" si="1257"/>
      </c>
      <c r="P1482" s="2157">
        <f>P1481</f>
      </c>
      <c r="Q1482" s="2165">
        <f>Q1481</f>
      </c>
      <c r="R1482" s="2051">
        <f>R1481</f>
      </c>
      <c r="S1482" s="2048">
        <f>S1481</f>
      </c>
      <c r="T1482" s="2048">
        <f>T1481</f>
      </c>
      <c r="U1482" s="2048">
        <f>U1481</f>
      </c>
      <c r="V1482" s="2048">
        <f>V1481</f>
      </c>
      <c r="W1482" s="2048">
        <f>W1481</f>
      </c>
      <c r="X1482" s="2048">
        <f>X1481</f>
      </c>
      <c r="Y1482" s="2048">
        <f>Y1481</f>
      </c>
      <c r="Z1482" s="2048">
        <f>Z1481</f>
      </c>
      <c r="AA1482" s="2048">
        <f>AA1481</f>
      </c>
      <c r="AB1482" s="2126"/>
      <c r="AC1482" s="2126"/>
      <c r="AD1482" s="2104">
        <f>AD1481</f>
      </c>
    </row>
    <row r="1483">
      <c r="A1483" s="2105" t="s">
        <v>1834</v>
      </c>
      <c r="B1483" s="2105" t="s">
        <v>1792</v>
      </c>
      <c r="C1483" s="2105"/>
      <c r="D1483" s="2106" t="s">
        <v>1793</v>
      </c>
      <c r="E1483" s="2106"/>
      <c r="F1483" s="2106"/>
      <c r="G1483" s="2106"/>
      <c r="H1483" s="2106"/>
      <c r="I1483" s="2106"/>
      <c r="J1483" s="2107" t="s">
        <v>1794</v>
      </c>
      <c r="K1483" s="2107"/>
      <c r="L1483" s="2107"/>
      <c r="M1483" s="2107"/>
      <c r="N1483" s="2107"/>
      <c r="O1483" s="2107"/>
      <c r="P1483" s="2107"/>
      <c r="Q1483" s="2107"/>
      <c r="R1483" s="2107"/>
      <c r="S1483" s="2107"/>
      <c r="T1483" s="2107"/>
      <c r="U1483" s="2107"/>
      <c r="V1483" s="2107"/>
      <c r="W1483" s="2107"/>
      <c r="X1483" s="2107"/>
      <c r="Y1483" s="2107"/>
      <c r="Z1483" s="2107"/>
      <c r="AA1483" s="2107"/>
      <c r="AB1483" s="2107"/>
      <c r="AC1483" s="2107"/>
      <c r="AD1483" s="2108"/>
    </row>
    <row r="1484">
      <c r="A1484" s="2105"/>
      <c r="B1484" s="2129" t="s">
        <v>1795</v>
      </c>
      <c r="C1484" s="2129" t="s">
        <v>1796</v>
      </c>
      <c r="D1484" s="2130" t="s">
        <v>1797</v>
      </c>
      <c r="E1484" s="2131" t="s">
        <v>1798</v>
      </c>
      <c r="F1484" s="2130" t="s">
        <v>1799</v>
      </c>
      <c r="G1484" s="2132" t="s">
        <v>1800</v>
      </c>
      <c r="H1484" s="2132" t="s">
        <v>1801</v>
      </c>
      <c r="I1484" s="2132" t="s">
        <v>1802</v>
      </c>
      <c r="J1484" s="2133" t="s">
        <v>1803</v>
      </c>
      <c r="K1484" s="2134" t="s">
        <v>1804</v>
      </c>
      <c r="L1484" s="2134" t="s">
        <v>1805</v>
      </c>
      <c r="M1484" s="2134" t="s">
        <v>1806</v>
      </c>
      <c r="N1484" s="2134" t="s">
        <v>1807</v>
      </c>
      <c r="O1484" s="2135" t="s">
        <v>1808</v>
      </c>
      <c r="P1484" s="2134" t="s">
        <v>1809</v>
      </c>
      <c r="Q1484" s="2135" t="s">
        <v>1810</v>
      </c>
      <c r="R1484" s="2133" t="s">
        <v>1811</v>
      </c>
      <c r="S1484" s="2135" t="s">
        <v>1812</v>
      </c>
      <c r="T1484" s="2135" t="s">
        <v>1813</v>
      </c>
      <c r="U1484" s="2135" t="s">
        <v>1814</v>
      </c>
      <c r="V1484" s="2135" t="s">
        <v>1815</v>
      </c>
      <c r="W1484" s="2135" t="s">
        <v>1816</v>
      </c>
      <c r="X1484" s="2135" t="s">
        <v>1817</v>
      </c>
      <c r="Y1484" s="2135" t="s">
        <v>1818</v>
      </c>
      <c r="Z1484" s="2135" t="s">
        <v>1819</v>
      </c>
      <c r="AA1484" s="2107" t="s">
        <v>1820</v>
      </c>
      <c r="AB1484" s="2112" t="s">
        <v>1821</v>
      </c>
      <c r="AC1484" s="2112" t="s">
        <v>1822</v>
      </c>
      <c r="AD1484" s="2108" t="s">
        <v>1823</v>
      </c>
    </row>
    <row r="1485">
      <c r="A1485" s="2098" t="s">
        <v>2035</v>
      </c>
      <c r="B1485" s="2100" t="s">
        <v>1847</v>
      </c>
      <c r="C1485" s="2100" t="s">
        <v>2022</v>
      </c>
      <c r="D1485" s="2137">
        <v>1185.68</v>
      </c>
      <c r="E1485" s="2138">
        <v>0</v>
      </c>
      <c r="F1485" s="2139">
        <f t="shared" ref="F1485:F1488" si="1320">E1485*2000</f>
      </c>
      <c r="G1485" s="2140">
        <f t="shared" ref="G1485:G1490" si="1080">F1485/D1485</f>
      </c>
      <c r="H1485" s="2140">
        <f t="shared" ref="H1485:H1490" si="173">D1485/E1485</f>
      </c>
      <c r="I1485" s="2140">
        <f t="shared" ref="I1485:I1490" si="529">F1485/E1485</f>
      </c>
      <c r="J1485" s="2140">
        <f t="shared" ref="J1485:J1490" si="1938">D1485/T1485</f>
      </c>
      <c r="K1485" s="2141">
        <f t="shared" ref="K1485:K1490" si="2129">O1485/S1485*1</f>
      </c>
      <c r="L1485" s="2142">
        <f t="shared" ref="L1485:L1490" si="1498">T1485/S1485</f>
      </c>
      <c r="M1485" s="2141">
        <f t="shared" ref="M1485:M1490" si="1676">V1485/S1485</f>
      </c>
      <c r="N1485" s="2141">
        <f t="shared" ref="N1485:N1490" si="901">W1485/V1485</f>
      </c>
      <c r="O1485" s="2143">
        <f t="shared" ref="O1485:O1490" si="1258">U1485/P1485</f>
      </c>
      <c r="P1485" s="2144">
        <v>0.0401</v>
      </c>
      <c r="Q1485" s="2145">
        <v>31</v>
      </c>
      <c r="R1485" s="2140">
        <f t="shared" ref="R1485:R1489" si="351">(D1485/S1485)*1000</f>
      </c>
      <c r="S1485" s="2143">
        <v>11497</v>
      </c>
      <c r="T1485" s="2143">
        <v>429</v>
      </c>
      <c r="U1485" s="2143">
        <v>66</v>
      </c>
      <c r="V1485" s="2143">
        <v>450</v>
      </c>
      <c r="W1485" s="2143">
        <v>16</v>
      </c>
      <c r="X1485" s="2143">
        <v>3</v>
      </c>
      <c r="Y1485" s="2143">
        <v>2</v>
      </c>
      <c r="Z1485" s="2145">
        <v>9</v>
      </c>
      <c r="AA1485" s="2146">
        <f t="shared" ref="AA1485:AA1489" si="707">AD1485*1000/D1485</f>
      </c>
      <c r="AB1485" s="2094" t="s">
        <v>1935</v>
      </c>
      <c r="AC1485" s="2094" t="s">
        <v>1951</v>
      </c>
      <c r="AD1485" s="2093">
        <v>6</v>
      </c>
    </row>
    <row r="1486">
      <c r="A1486" s="2098"/>
      <c r="B1486" s="2100" t="s">
        <v>1847</v>
      </c>
      <c r="C1486" s="2136" t="s">
        <v>2023</v>
      </c>
      <c r="D1486" s="2137">
        <v>1484.3</v>
      </c>
      <c r="E1486" s="2138">
        <v>0</v>
      </c>
      <c r="F1486" s="2139">
        <f t="shared" si="1320"/>
      </c>
      <c r="G1486" s="2140">
        <f t="shared" si="1080"/>
      </c>
      <c r="H1486" s="2140">
        <f t="shared" si="173"/>
      </c>
      <c r="I1486" s="2140">
        <f t="shared" si="529"/>
      </c>
      <c r="J1486" s="2140">
        <f t="shared" si="1938"/>
      </c>
      <c r="K1486" s="2141">
        <f t="shared" si="2129"/>
      </c>
      <c r="L1486" s="2141">
        <f t="shared" si="1498"/>
      </c>
      <c r="M1486" s="2147">
        <f t="shared" si="1676"/>
      </c>
      <c r="N1486" s="2147">
        <f t="shared" si="901"/>
      </c>
      <c r="O1486" s="2148">
        <f t="shared" si="1258"/>
      </c>
      <c r="P1486" s="2144">
        <v>0.0217</v>
      </c>
      <c r="Q1486" s="2145">
        <v>29</v>
      </c>
      <c r="R1486" s="2150">
        <f t="shared" si="351"/>
      </c>
      <c r="S1486" s="2149">
        <v>12400</v>
      </c>
      <c r="T1486" s="2148">
        <v>730</v>
      </c>
      <c r="U1486" s="2148">
        <v>78</v>
      </c>
      <c r="V1486" s="2148">
        <v>774</v>
      </c>
      <c r="W1486" s="2148">
        <v>29</v>
      </c>
      <c r="X1486" s="2149">
        <v>2</v>
      </c>
      <c r="Y1486" s="2149">
        <v>1</v>
      </c>
      <c r="Z1486" s="2149">
        <v>11</v>
      </c>
      <c r="AA1486" s="2146">
        <f t="shared" si="707"/>
      </c>
      <c r="AB1486" s="2094" t="s">
        <v>1935</v>
      </c>
      <c r="AC1486" s="2094" t="s">
        <v>1951</v>
      </c>
      <c r="AD1486" s="2093">
        <v>13</v>
      </c>
    </row>
    <row r="1487">
      <c r="A1487" s="2098"/>
      <c r="B1487" s="2100" t="s">
        <v>1847</v>
      </c>
      <c r="C1487" s="2100" t="s">
        <v>2024</v>
      </c>
      <c r="D1487" s="2137">
        <v>1334.09</v>
      </c>
      <c r="E1487" s="2138">
        <v>0</v>
      </c>
      <c r="F1487" s="2139">
        <f t="shared" si="1320"/>
      </c>
      <c r="G1487" s="2140">
        <f t="shared" si="1080"/>
      </c>
      <c r="H1487" s="2140">
        <f t="shared" si="173"/>
      </c>
      <c r="I1487" s="2140">
        <f t="shared" si="529"/>
      </c>
      <c r="J1487" s="2140">
        <f t="shared" si="1938"/>
      </c>
      <c r="K1487" s="2141">
        <f t="shared" si="2129"/>
      </c>
      <c r="L1487" s="2141">
        <f t="shared" si="1498"/>
      </c>
      <c r="M1487" s="2147">
        <f t="shared" si="1676"/>
      </c>
      <c r="N1487" s="2147">
        <f t="shared" si="901"/>
      </c>
      <c r="O1487" s="2148">
        <f t="shared" si="1258"/>
      </c>
      <c r="P1487" s="2144">
        <v>0.0226</v>
      </c>
      <c r="Q1487" s="2149">
        <v>36</v>
      </c>
      <c r="R1487" s="2150">
        <f t="shared" si="351"/>
      </c>
      <c r="S1487" s="2148">
        <v>10299</v>
      </c>
      <c r="T1487" s="2148">
        <v>427</v>
      </c>
      <c r="U1487" s="2148">
        <v>58</v>
      </c>
      <c r="V1487" s="2148">
        <v>453</v>
      </c>
      <c r="W1487" s="2148">
        <v>41</v>
      </c>
      <c r="X1487" s="2149">
        <v>3</v>
      </c>
      <c r="Y1487" s="2149">
        <v>0</v>
      </c>
      <c r="Z1487" s="2149">
        <v>9</v>
      </c>
      <c r="AA1487" s="2146">
        <f t="shared" si="707"/>
      </c>
      <c r="AB1487" s="2094" t="s">
        <v>1935</v>
      </c>
      <c r="AC1487" s="2094" t="s">
        <v>1951</v>
      </c>
      <c r="AD1487" s="2093">
        <v>21</v>
      </c>
    </row>
    <row r="1488">
      <c r="A1488" s="2098"/>
      <c r="B1488" s="2100" t="s">
        <v>1847</v>
      </c>
      <c r="C1488" s="2136" t="s">
        <v>2025</v>
      </c>
      <c r="D1488" s="2137">
        <v>631.52</v>
      </c>
      <c r="E1488" s="2138">
        <v>1</v>
      </c>
      <c r="F1488" s="2139">
        <f t="shared" si="1320"/>
      </c>
      <c r="G1488" s="2140">
        <f t="shared" si="1080"/>
      </c>
      <c r="H1488" s="2140">
        <f t="shared" si="173"/>
      </c>
      <c r="I1488" s="2140">
        <f t="shared" si="529"/>
      </c>
      <c r="J1488" s="2140">
        <f t="shared" si="1938"/>
      </c>
      <c r="K1488" s="2141">
        <f t="shared" si="2129"/>
      </c>
      <c r="L1488" s="2141">
        <f t="shared" si="1498"/>
      </c>
      <c r="M1488" s="2147">
        <f t="shared" si="1676"/>
      </c>
      <c r="N1488" s="2147">
        <f t="shared" si="901"/>
      </c>
      <c r="O1488" s="2148">
        <f t="shared" si="1258"/>
      </c>
      <c r="P1488" s="2144">
        <v>0.0201</v>
      </c>
      <c r="Q1488" s="2149">
        <v>44</v>
      </c>
      <c r="R1488" s="2150">
        <f t="shared" si="351"/>
      </c>
      <c r="S1488" s="2148">
        <v>4417</v>
      </c>
      <c r="T1488" s="2148">
        <v>101</v>
      </c>
      <c r="U1488" s="2148">
        <v>27</v>
      </c>
      <c r="V1488" s="2148">
        <v>109</v>
      </c>
      <c r="W1488" s="2148">
        <v>27</v>
      </c>
      <c r="X1488" s="2149">
        <v>0</v>
      </c>
      <c r="Y1488" s="2149">
        <v>1</v>
      </c>
      <c r="Z1488" s="2149">
        <v>5</v>
      </c>
      <c r="AA1488" s="2146">
        <f t="shared" si="707"/>
      </c>
      <c r="AB1488" s="2094" t="s">
        <v>1935</v>
      </c>
      <c r="AC1488" s="2094" t="s">
        <v>1951</v>
      </c>
      <c r="AD1488" s="2093">
        <v>9</v>
      </c>
    </row>
    <row r="1489">
      <c r="A1489" s="2098"/>
      <c r="B1489" s="2086" t="s">
        <v>1832</v>
      </c>
      <c r="C1489" s="2086"/>
      <c r="D1489" s="2151">
        <f>SUM(D1485:D1488)</f>
      </c>
      <c r="E1489" s="2152">
        <f>SUM(E1485:E1488)</f>
      </c>
      <c r="F1489" s="2152">
        <f>SUM(F1485:F1488)</f>
      </c>
      <c r="G1489" s="2153">
        <f t="shared" si="1080"/>
      </c>
      <c r="H1489" s="2153">
        <f t="shared" si="173"/>
      </c>
      <c r="I1489" s="2153">
        <f t="shared" si="529"/>
      </c>
      <c r="J1489" s="2153">
        <f t="shared" si="1938"/>
      </c>
      <c r="K1489" s="2154">
        <f t="shared" si="2129"/>
      </c>
      <c r="L1489" s="2154">
        <f t="shared" si="1498"/>
      </c>
      <c r="M1489" s="2154">
        <f t="shared" si="1676"/>
      </c>
      <c r="N1489" s="2154">
        <f t="shared" si="901"/>
      </c>
      <c r="O1489" s="2155">
        <f t="shared" si="1258"/>
      </c>
      <c r="P1489" s="2154">
        <f>AVERAGE(P1485:P1488)</f>
      </c>
      <c r="Q1489" s="2151">
        <f>AVERAGE(Q1485:Q1488)</f>
      </c>
      <c r="R1489" s="2153">
        <f t="shared" si="351"/>
      </c>
      <c r="S1489" s="2155">
        <f>SUM(S1485:S1488)</f>
      </c>
      <c r="T1489" s="2155">
        <f>SUM(T1485:T1488)</f>
      </c>
      <c r="U1489" s="2155">
        <f>SUM(U1485:U1488)</f>
      </c>
      <c r="V1489" s="2155">
        <f>SUM(V1485:V1488)</f>
      </c>
      <c r="W1489" s="2155">
        <f>SUM(W1485:W1488)</f>
      </c>
      <c r="X1489" s="2155">
        <f>SUM(X1485:X1488)</f>
      </c>
      <c r="Y1489" s="2155">
        <f>SUM(Y1485:Y1488)</f>
      </c>
      <c r="Z1489" s="2155">
        <f>SUM(Z1485:Z1488)</f>
      </c>
      <c r="AA1489" s="2156">
        <f t="shared" si="707"/>
      </c>
      <c r="AB1489" s="2121"/>
      <c r="AC1489" s="2121"/>
      <c r="AD1489" s="2122">
        <f>SUM(AD1485:AD1488)</f>
      </c>
    </row>
    <row r="1490">
      <c r="A1490" s="2098"/>
      <c r="B1490" s="2095" t="s">
        <v>1833</v>
      </c>
      <c r="C1490" s="2095"/>
      <c r="D1490" s="2051">
        <f>D1489</f>
      </c>
      <c r="E1490" s="2051">
        <f>E1489</f>
      </c>
      <c r="F1490" s="2051">
        <f>F1489</f>
      </c>
      <c r="G1490" s="2046">
        <f t="shared" si="1080"/>
      </c>
      <c r="H1490" s="2046">
        <f t="shared" si="173"/>
      </c>
      <c r="I1490" s="2046">
        <f t="shared" si="529"/>
      </c>
      <c r="J1490" s="2046">
        <f t="shared" si="1938"/>
      </c>
      <c r="K1490" s="2047">
        <f t="shared" si="2129"/>
      </c>
      <c r="L1490" s="2047">
        <f t="shared" si="1498"/>
      </c>
      <c r="M1490" s="2047">
        <f t="shared" si="1676"/>
      </c>
      <c r="N1490" s="2047">
        <f t="shared" si="901"/>
      </c>
      <c r="O1490" s="2048">
        <f t="shared" si="1258"/>
      </c>
      <c r="P1490" s="2157">
        <f>P1489</f>
      </c>
      <c r="Q1490" s="2165">
        <f>Q1489</f>
      </c>
      <c r="R1490" s="2051">
        <f>R1489</f>
      </c>
      <c r="S1490" s="2048">
        <f>S1489</f>
      </c>
      <c r="T1490" s="2048">
        <f>T1489</f>
      </c>
      <c r="U1490" s="2048">
        <f>U1489</f>
      </c>
      <c r="V1490" s="2048">
        <f>V1489</f>
      </c>
      <c r="W1490" s="2048">
        <f>W1489</f>
      </c>
      <c r="X1490" s="2048">
        <f>X1489</f>
      </c>
      <c r="Y1490" s="2048">
        <f>Y1489</f>
      </c>
      <c r="Z1490" s="2048">
        <f>Z1489</f>
      </c>
      <c r="AA1490" s="2048">
        <f>AA1489</f>
      </c>
      <c r="AB1490" s="2126"/>
      <c r="AC1490" s="2126"/>
      <c r="AD1490" s="2104">
        <f>AD1489</f>
      </c>
    </row>
    <row r="1491">
      <c r="A1491" s="2105" t="s">
        <v>1834</v>
      </c>
      <c r="B1491" s="2105" t="s">
        <v>1792</v>
      </c>
      <c r="C1491" s="2105"/>
      <c r="D1491" s="2106" t="s">
        <v>1793</v>
      </c>
      <c r="E1491" s="2106"/>
      <c r="F1491" s="2106"/>
      <c r="G1491" s="2106"/>
      <c r="H1491" s="2106"/>
      <c r="I1491" s="2106"/>
      <c r="J1491" s="2107" t="s">
        <v>1794</v>
      </c>
      <c r="K1491" s="2107"/>
      <c r="L1491" s="2107"/>
      <c r="M1491" s="2107"/>
      <c r="N1491" s="2107"/>
      <c r="O1491" s="2107"/>
      <c r="P1491" s="2107"/>
      <c r="Q1491" s="2107"/>
      <c r="R1491" s="2107"/>
      <c r="S1491" s="2107"/>
      <c r="T1491" s="2107"/>
      <c r="U1491" s="2107"/>
      <c r="V1491" s="2107"/>
      <c r="W1491" s="2107"/>
      <c r="X1491" s="2107"/>
      <c r="Y1491" s="2107"/>
      <c r="Z1491" s="2107"/>
      <c r="AA1491" s="2107"/>
      <c r="AB1491" s="2107"/>
      <c r="AC1491" s="2107"/>
      <c r="AD1491" s="2108"/>
    </row>
    <row r="1492">
      <c r="A1492" s="2105"/>
      <c r="B1492" s="2129" t="s">
        <v>1795</v>
      </c>
      <c r="C1492" s="2129" t="s">
        <v>1796</v>
      </c>
      <c r="D1492" s="2130" t="s">
        <v>1797</v>
      </c>
      <c r="E1492" s="2131" t="s">
        <v>1798</v>
      </c>
      <c r="F1492" s="2130" t="s">
        <v>1799</v>
      </c>
      <c r="G1492" s="2132" t="s">
        <v>1800</v>
      </c>
      <c r="H1492" s="2132" t="s">
        <v>1801</v>
      </c>
      <c r="I1492" s="2132" t="s">
        <v>1802</v>
      </c>
      <c r="J1492" s="2133" t="s">
        <v>1803</v>
      </c>
      <c r="K1492" s="2134" t="s">
        <v>1804</v>
      </c>
      <c r="L1492" s="2134" t="s">
        <v>1805</v>
      </c>
      <c r="M1492" s="2134" t="s">
        <v>1806</v>
      </c>
      <c r="N1492" s="2134" t="s">
        <v>1807</v>
      </c>
      <c r="O1492" s="2135" t="s">
        <v>1808</v>
      </c>
      <c r="P1492" s="2134" t="s">
        <v>1809</v>
      </c>
      <c r="Q1492" s="2135" t="s">
        <v>1810</v>
      </c>
      <c r="R1492" s="2133" t="s">
        <v>1811</v>
      </c>
      <c r="S1492" s="2135" t="s">
        <v>1812</v>
      </c>
      <c r="T1492" s="2135" t="s">
        <v>1813</v>
      </c>
      <c r="U1492" s="2135" t="s">
        <v>1814</v>
      </c>
      <c r="V1492" s="2135" t="s">
        <v>1815</v>
      </c>
      <c r="W1492" s="2135" t="s">
        <v>1816</v>
      </c>
      <c r="X1492" s="2135" t="s">
        <v>1817</v>
      </c>
      <c r="Y1492" s="2135" t="s">
        <v>1818</v>
      </c>
      <c r="Z1492" s="2135" t="s">
        <v>1819</v>
      </c>
      <c r="AA1492" s="2107" t="s">
        <v>1820</v>
      </c>
      <c r="AB1492" s="2112" t="s">
        <v>1821</v>
      </c>
      <c r="AC1492" s="2112" t="s">
        <v>1822</v>
      </c>
      <c r="AD1492" s="2108" t="s">
        <v>1823</v>
      </c>
    </row>
    <row r="1493">
      <c r="A1493" s="2098" t="s">
        <v>2036</v>
      </c>
      <c r="B1493" s="2100" t="s">
        <v>1837</v>
      </c>
      <c r="C1493" s="2100" t="s">
        <v>2022</v>
      </c>
      <c r="D1493" s="2137">
        <v>1357.72</v>
      </c>
      <c r="E1493" s="2138">
        <v>1</v>
      </c>
      <c r="F1493" s="2139">
        <f t="shared" ref="F1493:F1496" si="1321">E1493*2000</f>
      </c>
      <c r="G1493" s="2140">
        <f t="shared" ref="G1493:G1498" si="1081">F1493/D1493</f>
      </c>
      <c r="H1493" s="2140">
        <f t="shared" ref="H1493:H1498" si="174">D1493/E1493</f>
      </c>
      <c r="I1493" s="2140">
        <f t="shared" ref="I1493:I1498" si="530">F1493/E1493</f>
      </c>
      <c r="J1493" s="2140">
        <f t="shared" ref="J1493:J1498" si="1939">D1493/T1493</f>
      </c>
      <c r="K1493" s="2141">
        <f t="shared" ref="K1493:K1498" si="2130">O1493/S1493*1</f>
      </c>
      <c r="L1493" s="2142">
        <f t="shared" ref="L1493:L1498" si="1499">T1493/S1493</f>
      </c>
      <c r="M1493" s="2141">
        <f t="shared" ref="M1493:M1498" si="1677">V1493/S1493</f>
      </c>
      <c r="N1493" s="2141">
        <f t="shared" ref="N1493:N1498" si="902">W1493/V1493</f>
      </c>
      <c r="O1493" s="2143">
        <f t="shared" ref="O1493:O1498" si="1259">U1493/P1493</f>
      </c>
      <c r="P1493" s="2144">
        <v>0.0437</v>
      </c>
      <c r="Q1493" s="2145">
        <v>33</v>
      </c>
      <c r="R1493" s="2140">
        <f t="shared" ref="R1493:R1497" si="352">(D1493/S1493)*1000</f>
      </c>
      <c r="S1493" s="2143">
        <v>11661</v>
      </c>
      <c r="T1493" s="2143">
        <v>546</v>
      </c>
      <c r="U1493" s="2143">
        <v>76</v>
      </c>
      <c r="V1493" s="2143">
        <v>586</v>
      </c>
      <c r="W1493" s="2143">
        <v>34</v>
      </c>
      <c r="X1493" s="2143">
        <v>3</v>
      </c>
      <c r="Y1493" s="2143">
        <v>0</v>
      </c>
      <c r="Z1493" s="2145">
        <v>20</v>
      </c>
      <c r="AA1493" s="2146">
        <f t="shared" ref="AA1493:AA1497" si="708">AD1493*1000/D1493</f>
      </c>
      <c r="AB1493" s="2094" t="s">
        <v>1935</v>
      </c>
      <c r="AC1493" s="2094" t="s">
        <v>2037</v>
      </c>
      <c r="AD1493" s="2093">
        <v>16</v>
      </c>
    </row>
    <row r="1494">
      <c r="A1494" s="2098"/>
      <c r="B1494" s="2100" t="s">
        <v>1837</v>
      </c>
      <c r="C1494" s="2136" t="s">
        <v>2023</v>
      </c>
      <c r="D1494" s="2137">
        <v>1341.44</v>
      </c>
      <c r="E1494" s="2138">
        <v>2</v>
      </c>
      <c r="F1494" s="2139">
        <f t="shared" si="1321"/>
      </c>
      <c r="G1494" s="2140">
        <f t="shared" si="1081"/>
      </c>
      <c r="H1494" s="2140">
        <f t="shared" si="174"/>
      </c>
      <c r="I1494" s="2140">
        <f t="shared" si="530"/>
      </c>
      <c r="J1494" s="2140">
        <f t="shared" si="1939"/>
      </c>
      <c r="K1494" s="2141">
        <f t="shared" si="2130"/>
      </c>
      <c r="L1494" s="2141">
        <f t="shared" si="1499"/>
      </c>
      <c r="M1494" s="2147">
        <f t="shared" si="1677"/>
      </c>
      <c r="N1494" s="2147">
        <f t="shared" si="902"/>
      </c>
      <c r="O1494" s="2148">
        <f t="shared" si="1259"/>
      </c>
      <c r="P1494" s="2144">
        <v>0.0295</v>
      </c>
      <c r="Q1494" s="2145">
        <v>33</v>
      </c>
      <c r="R1494" s="2150">
        <f t="shared" si="352"/>
      </c>
      <c r="S1494" s="2149">
        <v>13375</v>
      </c>
      <c r="T1494" s="2148">
        <v>656</v>
      </c>
      <c r="U1494" s="2148">
        <v>71</v>
      </c>
      <c r="V1494" s="2148">
        <v>681</v>
      </c>
      <c r="W1494" s="2148">
        <v>66</v>
      </c>
      <c r="X1494" s="2149">
        <v>9</v>
      </c>
      <c r="Y1494" s="2149">
        <v>0</v>
      </c>
      <c r="Z1494" s="2149">
        <v>20</v>
      </c>
      <c r="AA1494" s="2146">
        <f t="shared" si="708"/>
      </c>
      <c r="AB1494" s="2094" t="s">
        <v>1935</v>
      </c>
      <c r="AC1494" s="2094" t="s">
        <v>2037</v>
      </c>
      <c r="AD1494" s="2093">
        <v>16</v>
      </c>
    </row>
    <row r="1495">
      <c r="A1495" s="2098"/>
      <c r="B1495" s="2100" t="s">
        <v>1837</v>
      </c>
      <c r="C1495" s="2100" t="s">
        <v>2024</v>
      </c>
      <c r="D1495" s="2137">
        <v>1281.86</v>
      </c>
      <c r="E1495" s="2138">
        <v>2</v>
      </c>
      <c r="F1495" s="2139">
        <f t="shared" si="1321"/>
      </c>
      <c r="G1495" s="2140">
        <f t="shared" si="1081"/>
      </c>
      <c r="H1495" s="2140">
        <f t="shared" si="174"/>
      </c>
      <c r="I1495" s="2140">
        <f t="shared" si="530"/>
      </c>
      <c r="J1495" s="2140">
        <f t="shared" si="1939"/>
      </c>
      <c r="K1495" s="2141">
        <f t="shared" si="2130"/>
      </c>
      <c r="L1495" s="2141">
        <f t="shared" si="1499"/>
      </c>
      <c r="M1495" s="2147">
        <f t="shared" si="1677"/>
      </c>
      <c r="N1495" s="2147">
        <f t="shared" si="902"/>
      </c>
      <c r="O1495" s="2148">
        <f t="shared" si="1259"/>
      </c>
      <c r="P1495" s="2144">
        <v>0.0195</v>
      </c>
      <c r="Q1495" s="2149">
        <v>33</v>
      </c>
      <c r="R1495" s="2150">
        <f t="shared" si="352"/>
      </c>
      <c r="S1495" s="2148">
        <v>11016</v>
      </c>
      <c r="T1495" s="2148">
        <v>503</v>
      </c>
      <c r="U1495" s="2148">
        <v>51</v>
      </c>
      <c r="V1495" s="2148">
        <v>534</v>
      </c>
      <c r="W1495" s="2148">
        <v>34</v>
      </c>
      <c r="X1495" s="2149">
        <v>3</v>
      </c>
      <c r="Y1495" s="2149">
        <v>1</v>
      </c>
      <c r="Z1495" s="2149">
        <v>14</v>
      </c>
      <c r="AA1495" s="2146">
        <f t="shared" si="708"/>
      </c>
      <c r="AB1495" s="2094" t="s">
        <v>1935</v>
      </c>
      <c r="AC1495" s="2094" t="s">
        <v>2037</v>
      </c>
      <c r="AD1495" s="2093">
        <v>11</v>
      </c>
    </row>
    <row r="1496">
      <c r="A1496" s="2098"/>
      <c r="B1496" s="2100" t="s">
        <v>1837</v>
      </c>
      <c r="C1496" s="2136" t="s">
        <v>2025</v>
      </c>
      <c r="D1496" s="2137">
        <f>1314.9+15.3</f>
      </c>
      <c r="E1496" s="2138">
        <v>1</v>
      </c>
      <c r="F1496" s="2139">
        <f t="shared" si="1321"/>
      </c>
      <c r="G1496" s="2140">
        <f t="shared" si="1081"/>
      </c>
      <c r="H1496" s="2140">
        <f t="shared" si="174"/>
      </c>
      <c r="I1496" s="2140">
        <f t="shared" si="530"/>
      </c>
      <c r="J1496" s="2140">
        <f t="shared" si="1939"/>
      </c>
      <c r="K1496" s="2141">
        <f t="shared" si="2130"/>
      </c>
      <c r="L1496" s="2141">
        <f t="shared" si="1499"/>
      </c>
      <c r="M1496" s="2147">
        <f t="shared" si="1677"/>
      </c>
      <c r="N1496" s="2147">
        <f t="shared" si="902"/>
      </c>
      <c r="O1496" s="2148">
        <f t="shared" si="1259"/>
      </c>
      <c r="P1496" s="2144">
        <v>0.0223</v>
      </c>
      <c r="Q1496" s="2149">
        <v>36</v>
      </c>
      <c r="R1496" s="2150">
        <f t="shared" si="352"/>
      </c>
      <c r="S1496" s="2148">
        <v>10031</v>
      </c>
      <c r="T1496" s="2148">
        <v>317</v>
      </c>
      <c r="U1496" s="2148">
        <v>42</v>
      </c>
      <c r="V1496" s="2148">
        <v>317</v>
      </c>
      <c r="W1496" s="2148">
        <v>36</v>
      </c>
      <c r="X1496" s="2149">
        <v>1</v>
      </c>
      <c r="Y1496" s="2149">
        <v>1</v>
      </c>
      <c r="Z1496" s="2149">
        <v>9</v>
      </c>
      <c r="AA1496" s="2146">
        <f t="shared" si="708"/>
      </c>
      <c r="AB1496" s="2094" t="s">
        <v>1935</v>
      </c>
      <c r="AC1496" s="2094" t="s">
        <v>2037</v>
      </c>
      <c r="AD1496" s="2093">
        <v>13</v>
      </c>
    </row>
    <row r="1497">
      <c r="A1497" s="2098"/>
      <c r="B1497" s="2086" t="s">
        <v>1832</v>
      </c>
      <c r="C1497" s="2086"/>
      <c r="D1497" s="2151">
        <f>SUM(D1493:D1496)</f>
      </c>
      <c r="E1497" s="2152">
        <f>SUM(E1493:E1496)</f>
      </c>
      <c r="F1497" s="2152">
        <f>SUM(F1493:F1496)</f>
      </c>
      <c r="G1497" s="2153">
        <f t="shared" si="1081"/>
      </c>
      <c r="H1497" s="2153">
        <f t="shared" si="174"/>
      </c>
      <c r="I1497" s="2153">
        <f t="shared" si="530"/>
      </c>
      <c r="J1497" s="2153">
        <f t="shared" si="1939"/>
      </c>
      <c r="K1497" s="2154">
        <f t="shared" si="2130"/>
      </c>
      <c r="L1497" s="2154">
        <f t="shared" si="1499"/>
      </c>
      <c r="M1497" s="2154">
        <f t="shared" si="1677"/>
      </c>
      <c r="N1497" s="2154">
        <f t="shared" si="902"/>
      </c>
      <c r="O1497" s="2155">
        <f t="shared" si="1259"/>
      </c>
      <c r="P1497" s="2154">
        <f>AVERAGE(P1493:P1496)</f>
      </c>
      <c r="Q1497" s="2151">
        <f>AVERAGE(Q1493:Q1496)</f>
      </c>
      <c r="R1497" s="2153">
        <f t="shared" si="352"/>
      </c>
      <c r="S1497" s="2155">
        <f>SUM(S1493:S1496)</f>
      </c>
      <c r="T1497" s="2155">
        <f>SUM(T1493:T1496)</f>
      </c>
      <c r="U1497" s="2155">
        <f>SUM(U1493:U1496)</f>
      </c>
      <c r="V1497" s="2155">
        <f>SUM(V1493:V1496)</f>
      </c>
      <c r="W1497" s="2155">
        <f>SUM(W1493:W1496)</f>
      </c>
      <c r="X1497" s="2155">
        <f>SUM(X1493:X1496)</f>
      </c>
      <c r="Y1497" s="2155">
        <f>SUM(Y1493:Y1496)</f>
      </c>
      <c r="Z1497" s="2155">
        <f>SUM(Z1493:Z1496)</f>
      </c>
      <c r="AA1497" s="2156">
        <f t="shared" si="708"/>
      </c>
      <c r="AB1497" s="2121"/>
      <c r="AC1497" s="2121"/>
      <c r="AD1497" s="2122">
        <f>SUM(AD1493:AD1496)</f>
      </c>
    </row>
    <row r="1498">
      <c r="A1498" s="2098"/>
      <c r="B1498" s="2095" t="s">
        <v>1833</v>
      </c>
      <c r="C1498" s="2095"/>
      <c r="D1498" s="2051">
        <f>D1497</f>
      </c>
      <c r="E1498" s="2051">
        <f>E1497</f>
      </c>
      <c r="F1498" s="2051">
        <f>F1497</f>
      </c>
      <c r="G1498" s="2046">
        <f t="shared" si="1081"/>
      </c>
      <c r="H1498" s="2046">
        <f t="shared" si="174"/>
      </c>
      <c r="I1498" s="2046">
        <f t="shared" si="530"/>
      </c>
      <c r="J1498" s="2046">
        <f t="shared" si="1939"/>
      </c>
      <c r="K1498" s="2047">
        <f t="shared" si="2130"/>
      </c>
      <c r="L1498" s="2047">
        <f t="shared" si="1499"/>
      </c>
      <c r="M1498" s="2047">
        <f t="shared" si="1677"/>
      </c>
      <c r="N1498" s="2047">
        <f t="shared" si="902"/>
      </c>
      <c r="O1498" s="2048">
        <f t="shared" si="1259"/>
      </c>
      <c r="P1498" s="2157">
        <f>P1497</f>
      </c>
      <c r="Q1498" s="2165">
        <f>Q1497</f>
      </c>
      <c r="R1498" s="2051">
        <f>R1497</f>
      </c>
      <c r="S1498" s="2048">
        <f>S1497</f>
      </c>
      <c r="T1498" s="2048">
        <f>T1497</f>
      </c>
      <c r="U1498" s="2048">
        <f>U1497</f>
      </c>
      <c r="V1498" s="2048">
        <f>V1497</f>
      </c>
      <c r="W1498" s="2048">
        <f>W1497</f>
      </c>
      <c r="X1498" s="2048">
        <f>X1497</f>
      </c>
      <c r="Y1498" s="2048">
        <f>Y1497</f>
      </c>
      <c r="Z1498" s="2048">
        <f>Z1497</f>
      </c>
      <c r="AA1498" s="2048">
        <f>AA1497</f>
      </c>
      <c r="AB1498" s="2126"/>
      <c r="AC1498" s="2126"/>
      <c r="AD1498" s="2104">
        <f>AD1497</f>
      </c>
    </row>
    <row r="1499">
      <c r="A1499" s="2105" t="s">
        <v>1834</v>
      </c>
      <c r="B1499" s="2105" t="s">
        <v>1792</v>
      </c>
      <c r="C1499" s="2105"/>
      <c r="D1499" s="2106" t="s">
        <v>1793</v>
      </c>
      <c r="E1499" s="2106"/>
      <c r="F1499" s="2106"/>
      <c r="G1499" s="2106"/>
      <c r="H1499" s="2106"/>
      <c r="I1499" s="2106"/>
      <c r="J1499" s="2107" t="s">
        <v>1794</v>
      </c>
      <c r="K1499" s="2107"/>
      <c r="L1499" s="2107"/>
      <c r="M1499" s="2107"/>
      <c r="N1499" s="2107"/>
      <c r="O1499" s="2107"/>
      <c r="P1499" s="2107"/>
      <c r="Q1499" s="2107"/>
      <c r="R1499" s="2107"/>
      <c r="S1499" s="2107"/>
      <c r="T1499" s="2107"/>
      <c r="U1499" s="2107"/>
      <c r="V1499" s="2107"/>
      <c r="W1499" s="2107"/>
      <c r="X1499" s="2107"/>
      <c r="Y1499" s="2107"/>
      <c r="Z1499" s="2107"/>
      <c r="AA1499" s="2107"/>
      <c r="AB1499" s="2107"/>
      <c r="AC1499" s="2107"/>
      <c r="AD1499" s="2108"/>
    </row>
    <row r="1500">
      <c r="A1500" s="2105"/>
      <c r="B1500" s="2129" t="s">
        <v>1795</v>
      </c>
      <c r="C1500" s="2129" t="s">
        <v>1796</v>
      </c>
      <c r="D1500" s="2130" t="s">
        <v>1797</v>
      </c>
      <c r="E1500" s="2131" t="s">
        <v>1798</v>
      </c>
      <c r="F1500" s="2130" t="s">
        <v>1799</v>
      </c>
      <c r="G1500" s="2132" t="s">
        <v>1800</v>
      </c>
      <c r="H1500" s="2132" t="s">
        <v>1801</v>
      </c>
      <c r="I1500" s="2132" t="s">
        <v>1802</v>
      </c>
      <c r="J1500" s="2133" t="s">
        <v>1803</v>
      </c>
      <c r="K1500" s="2134" t="s">
        <v>1804</v>
      </c>
      <c r="L1500" s="2134" t="s">
        <v>1805</v>
      </c>
      <c r="M1500" s="2134" t="s">
        <v>1806</v>
      </c>
      <c r="N1500" s="2134" t="s">
        <v>1807</v>
      </c>
      <c r="O1500" s="2135" t="s">
        <v>1808</v>
      </c>
      <c r="P1500" s="2134" t="s">
        <v>1809</v>
      </c>
      <c r="Q1500" s="2135" t="s">
        <v>1810</v>
      </c>
      <c r="R1500" s="2133" t="s">
        <v>1811</v>
      </c>
      <c r="S1500" s="2135" t="s">
        <v>1812</v>
      </c>
      <c r="T1500" s="2135" t="s">
        <v>1813</v>
      </c>
      <c r="U1500" s="2135" t="s">
        <v>1814</v>
      </c>
      <c r="V1500" s="2135" t="s">
        <v>1815</v>
      </c>
      <c r="W1500" s="2135" t="s">
        <v>1816</v>
      </c>
      <c r="X1500" s="2135" t="s">
        <v>1817</v>
      </c>
      <c r="Y1500" s="2135" t="s">
        <v>1818</v>
      </c>
      <c r="Z1500" s="2135" t="s">
        <v>1819</v>
      </c>
      <c r="AA1500" s="2107" t="s">
        <v>1820</v>
      </c>
      <c r="AB1500" s="2112" t="s">
        <v>1821</v>
      </c>
      <c r="AC1500" s="2112" t="s">
        <v>1822</v>
      </c>
      <c r="AD1500" s="2108" t="s">
        <v>1823</v>
      </c>
    </row>
    <row r="1501">
      <c r="A1501" s="2098" t="s">
        <v>2038</v>
      </c>
      <c r="B1501" s="2100" t="s">
        <v>1837</v>
      </c>
      <c r="C1501" s="2100" t="s">
        <v>2022</v>
      </c>
      <c r="D1501" s="2137">
        <v>1150.03</v>
      </c>
      <c r="E1501" s="2138">
        <v>1</v>
      </c>
      <c r="F1501" s="2139">
        <f t="shared" ref="F1501:F1504" si="1322">E1501*2000</f>
      </c>
      <c r="G1501" s="2140">
        <f t="shared" ref="G1501:G1506" si="1082">F1501/D1501</f>
      </c>
      <c r="H1501" s="2140">
        <f t="shared" ref="H1501:H1506" si="175">D1501/E1501</f>
      </c>
      <c r="I1501" s="2140">
        <f t="shared" ref="I1501:I1506" si="531">F1501/E1501</f>
      </c>
      <c r="J1501" s="2140">
        <f t="shared" ref="J1501:J1506" si="1940">D1501/T1501</f>
      </c>
      <c r="K1501" s="2141">
        <f t="shared" ref="K1501:K1506" si="2131">O1501/S1501*1</f>
      </c>
      <c r="L1501" s="2142">
        <f t="shared" ref="L1501:L1506" si="1500">T1501/S1501</f>
      </c>
      <c r="M1501" s="2141">
        <f t="shared" ref="M1501:M1506" si="1678">V1501/S1501</f>
      </c>
      <c r="N1501" s="2141">
        <f t="shared" ref="N1501:N1506" si="903">W1501/V1501</f>
      </c>
      <c r="O1501" s="2143">
        <f t="shared" ref="O1501:O1506" si="1260">U1501/P1501</f>
      </c>
      <c r="P1501" s="2144">
        <v>0.0356</v>
      </c>
      <c r="Q1501" s="2145">
        <v>33</v>
      </c>
      <c r="R1501" s="2140">
        <f t="shared" ref="R1501:R1505" si="353">(D1501/S1501)*1000</f>
      </c>
      <c r="S1501" s="2143">
        <v>9924</v>
      </c>
      <c r="T1501" s="2143">
        <v>414</v>
      </c>
      <c r="U1501" s="2143">
        <v>48</v>
      </c>
      <c r="V1501" s="2143">
        <v>453</v>
      </c>
      <c r="W1501" s="2143">
        <v>32</v>
      </c>
      <c r="X1501" s="2143">
        <v>4</v>
      </c>
      <c r="Y1501" s="2143">
        <v>1</v>
      </c>
      <c r="Z1501" s="2145">
        <v>14</v>
      </c>
      <c r="AA1501" s="2146">
        <f t="shared" ref="AA1501:AA1505" si="709">AD1501*1000/D1501</f>
      </c>
      <c r="AB1501" s="2094" t="s">
        <v>1935</v>
      </c>
      <c r="AC1501" s="2094" t="s">
        <v>1951</v>
      </c>
      <c r="AD1501" s="2093">
        <v>12</v>
      </c>
    </row>
    <row r="1502">
      <c r="A1502" s="2098"/>
      <c r="B1502" s="2100" t="s">
        <v>1837</v>
      </c>
      <c r="C1502" s="2136" t="s">
        <v>2023</v>
      </c>
      <c r="D1502" s="2137">
        <v>1363.88</v>
      </c>
      <c r="E1502" s="2138">
        <v>0</v>
      </c>
      <c r="F1502" s="2139">
        <f t="shared" si="1322"/>
      </c>
      <c r="G1502" s="2140">
        <f t="shared" si="1082"/>
      </c>
      <c r="H1502" s="2140">
        <f t="shared" si="175"/>
      </c>
      <c r="I1502" s="2140">
        <f t="shared" si="531"/>
      </c>
      <c r="J1502" s="2140">
        <f t="shared" si="1940"/>
      </c>
      <c r="K1502" s="2141">
        <f t="shared" si="2131"/>
      </c>
      <c r="L1502" s="2141">
        <f t="shared" si="1500"/>
      </c>
      <c r="M1502" s="2147">
        <f t="shared" si="1678"/>
      </c>
      <c r="N1502" s="2147">
        <f t="shared" si="903"/>
      </c>
      <c r="O1502" s="2148">
        <f t="shared" si="1260"/>
      </c>
      <c r="P1502" s="2144">
        <v>0.0238</v>
      </c>
      <c r="Q1502" s="2145">
        <v>29</v>
      </c>
      <c r="R1502" s="2150">
        <f t="shared" si="353"/>
      </c>
      <c r="S1502" s="2149">
        <v>12410</v>
      </c>
      <c r="T1502" s="2148">
        <v>683</v>
      </c>
      <c r="U1502" s="2148">
        <v>62</v>
      </c>
      <c r="V1502" s="2148">
        <v>755</v>
      </c>
      <c r="W1502" s="2148">
        <v>6</v>
      </c>
      <c r="X1502" s="2149">
        <v>2</v>
      </c>
      <c r="Y1502" s="2149">
        <v>2</v>
      </c>
      <c r="Z1502" s="2149">
        <v>15</v>
      </c>
      <c r="AA1502" s="2146">
        <f t="shared" si="709"/>
      </c>
      <c r="AB1502" s="2094" t="s">
        <v>1935</v>
      </c>
      <c r="AC1502" s="2094" t="s">
        <v>1951</v>
      </c>
      <c r="AD1502" s="2093">
        <v>5</v>
      </c>
    </row>
    <row r="1503">
      <c r="A1503" s="2098"/>
      <c r="B1503" s="2100" t="s">
        <v>1837</v>
      </c>
      <c r="C1503" s="2100" t="s">
        <v>2024</v>
      </c>
      <c r="D1503" s="2137">
        <v>1353.16</v>
      </c>
      <c r="E1503" s="2138">
        <v>0</v>
      </c>
      <c r="F1503" s="2139">
        <f t="shared" si="1322"/>
      </c>
      <c r="G1503" s="2140">
        <f t="shared" si="1082"/>
      </c>
      <c r="H1503" s="2140">
        <f t="shared" si="175"/>
      </c>
      <c r="I1503" s="2140">
        <f t="shared" si="531"/>
      </c>
      <c r="J1503" s="2140">
        <f t="shared" si="1940"/>
      </c>
      <c r="K1503" s="2141">
        <f t="shared" si="2131"/>
      </c>
      <c r="L1503" s="2141">
        <f t="shared" si="1500"/>
      </c>
      <c r="M1503" s="2147">
        <f t="shared" si="1678"/>
      </c>
      <c r="N1503" s="2147">
        <f t="shared" si="903"/>
      </c>
      <c r="O1503" s="2148">
        <f t="shared" si="1260"/>
      </c>
      <c r="P1503" s="2144">
        <v>0.0218</v>
      </c>
      <c r="Q1503" s="2149">
        <v>33</v>
      </c>
      <c r="R1503" s="2150">
        <f t="shared" si="353"/>
      </c>
      <c r="S1503" s="2148">
        <v>9369</v>
      </c>
      <c r="T1503" s="2148">
        <v>430</v>
      </c>
      <c r="U1503" s="2148">
        <v>45</v>
      </c>
      <c r="V1503" s="2148">
        <v>459</v>
      </c>
      <c r="W1503" s="2148">
        <v>31</v>
      </c>
      <c r="X1503" s="2149">
        <v>3</v>
      </c>
      <c r="Y1503" s="2149">
        <v>0</v>
      </c>
      <c r="Z1503" s="2149">
        <v>11</v>
      </c>
      <c r="AA1503" s="2146">
        <f t="shared" si="709"/>
      </c>
      <c r="AB1503" s="2094" t="s">
        <v>1935</v>
      </c>
      <c r="AC1503" s="2094" t="s">
        <v>1951</v>
      </c>
      <c r="AD1503" s="2093">
        <v>12</v>
      </c>
    </row>
    <row r="1504">
      <c r="A1504" s="2098"/>
      <c r="B1504" s="2100" t="s">
        <v>1837</v>
      </c>
      <c r="C1504" s="2136" t="s">
        <v>2025</v>
      </c>
      <c r="D1504" s="2137">
        <v>1398.51</v>
      </c>
      <c r="E1504" s="2138">
        <v>3</v>
      </c>
      <c r="F1504" s="2139">
        <f t="shared" si="1322"/>
      </c>
      <c r="G1504" s="2140">
        <f t="shared" si="1082"/>
      </c>
      <c r="H1504" s="2140">
        <f t="shared" si="175"/>
      </c>
      <c r="I1504" s="2140">
        <f t="shared" si="531"/>
      </c>
      <c r="J1504" s="2140">
        <f t="shared" si="1940"/>
      </c>
      <c r="K1504" s="2141">
        <f t="shared" si="2131"/>
      </c>
      <c r="L1504" s="2141">
        <f t="shared" si="1500"/>
      </c>
      <c r="M1504" s="2147">
        <f t="shared" si="1678"/>
      </c>
      <c r="N1504" s="2147">
        <f t="shared" si="903"/>
      </c>
      <c r="O1504" s="2148">
        <f t="shared" si="1260"/>
      </c>
      <c r="P1504" s="2144">
        <v>0.0272</v>
      </c>
      <c r="Q1504" s="2149">
        <v>39</v>
      </c>
      <c r="R1504" s="2150">
        <f t="shared" si="353"/>
      </c>
      <c r="S1504" s="2148">
        <v>10620</v>
      </c>
      <c r="T1504" s="2148">
        <v>373</v>
      </c>
      <c r="U1504" s="2148">
        <v>51</v>
      </c>
      <c r="V1504" s="2148">
        <v>395</v>
      </c>
      <c r="W1504" s="2148">
        <v>52</v>
      </c>
      <c r="X1504" s="2149">
        <v>4</v>
      </c>
      <c r="Y1504" s="2149">
        <v>0</v>
      </c>
      <c r="Z1504" s="2149">
        <v>9</v>
      </c>
      <c r="AA1504" s="2146">
        <f t="shared" si="709"/>
      </c>
      <c r="AB1504" s="2094" t="s">
        <v>1935</v>
      </c>
      <c r="AC1504" s="2094" t="s">
        <v>1951</v>
      </c>
      <c r="AD1504" s="2093">
        <v>18</v>
      </c>
    </row>
    <row r="1505">
      <c r="A1505" s="2098"/>
      <c r="B1505" s="2086" t="s">
        <v>1832</v>
      </c>
      <c r="C1505" s="2086"/>
      <c r="D1505" s="2151">
        <f>SUM(D1501:D1504)</f>
      </c>
      <c r="E1505" s="2152">
        <f>SUM(E1501:E1504)</f>
      </c>
      <c r="F1505" s="2152">
        <f>SUM(F1501:F1504)</f>
      </c>
      <c r="G1505" s="2153">
        <f t="shared" si="1082"/>
      </c>
      <c r="H1505" s="2153">
        <f t="shared" si="175"/>
      </c>
      <c r="I1505" s="2153">
        <f t="shared" si="531"/>
      </c>
      <c r="J1505" s="2153">
        <f t="shared" si="1940"/>
      </c>
      <c r="K1505" s="2154">
        <f t="shared" si="2131"/>
      </c>
      <c r="L1505" s="2154">
        <f t="shared" si="1500"/>
      </c>
      <c r="M1505" s="2154">
        <f t="shared" si="1678"/>
      </c>
      <c r="N1505" s="2154">
        <f t="shared" si="903"/>
      </c>
      <c r="O1505" s="2155">
        <f t="shared" si="1260"/>
      </c>
      <c r="P1505" s="2154">
        <f>AVERAGE(P1501:P1504)</f>
      </c>
      <c r="Q1505" s="2151">
        <f>AVERAGE(Q1501:Q1504)</f>
      </c>
      <c r="R1505" s="2153">
        <f t="shared" si="353"/>
      </c>
      <c r="S1505" s="2155">
        <f>SUM(S1501:S1504)</f>
      </c>
      <c r="T1505" s="2155">
        <f>SUM(T1501:T1504)</f>
      </c>
      <c r="U1505" s="2155">
        <f>SUM(U1501:U1504)</f>
      </c>
      <c r="V1505" s="2155">
        <f>SUM(V1501:V1504)</f>
      </c>
      <c r="W1505" s="2155">
        <f>SUM(W1501:W1504)</f>
      </c>
      <c r="X1505" s="2155">
        <f>SUM(X1501:X1504)</f>
      </c>
      <c r="Y1505" s="2155">
        <f>SUM(Y1501:Y1504)</f>
      </c>
      <c r="Z1505" s="2155">
        <f>SUM(Z1501:Z1504)</f>
      </c>
      <c r="AA1505" s="2156">
        <f t="shared" si="709"/>
      </c>
      <c r="AB1505" s="2121"/>
      <c r="AC1505" s="2121"/>
      <c r="AD1505" s="2122">
        <f>SUM(AD1501:AD1504)</f>
      </c>
    </row>
    <row r="1506">
      <c r="A1506" s="2098"/>
      <c r="B1506" s="2095" t="s">
        <v>1833</v>
      </c>
      <c r="C1506" s="2095"/>
      <c r="D1506" s="2051">
        <f>D1505</f>
      </c>
      <c r="E1506" s="2051">
        <f>E1505</f>
      </c>
      <c r="F1506" s="2051">
        <f>F1505</f>
      </c>
      <c r="G1506" s="2046">
        <f t="shared" si="1082"/>
      </c>
      <c r="H1506" s="2046">
        <f t="shared" si="175"/>
      </c>
      <c r="I1506" s="2046">
        <f t="shared" si="531"/>
      </c>
      <c r="J1506" s="2046">
        <f t="shared" si="1940"/>
      </c>
      <c r="K1506" s="2047">
        <f t="shared" si="2131"/>
      </c>
      <c r="L1506" s="2047">
        <f t="shared" si="1500"/>
      </c>
      <c r="M1506" s="2047">
        <f t="shared" si="1678"/>
      </c>
      <c r="N1506" s="2047">
        <f t="shared" si="903"/>
      </c>
      <c r="O1506" s="2048">
        <f t="shared" si="1260"/>
      </c>
      <c r="P1506" s="2157">
        <f>P1505</f>
      </c>
      <c r="Q1506" s="2165">
        <f>Q1505</f>
      </c>
      <c r="R1506" s="2051">
        <f>R1505</f>
      </c>
      <c r="S1506" s="2048">
        <f>S1505</f>
      </c>
      <c r="T1506" s="2048">
        <f>T1505</f>
      </c>
      <c r="U1506" s="2048">
        <f>U1505</f>
      </c>
      <c r="V1506" s="2048">
        <f>V1505</f>
      </c>
      <c r="W1506" s="2048">
        <f>W1505</f>
      </c>
      <c r="X1506" s="2048">
        <f>X1505</f>
      </c>
      <c r="Y1506" s="2048">
        <f>Y1505</f>
      </c>
      <c r="Z1506" s="2048">
        <f>Z1505</f>
      </c>
      <c r="AA1506" s="2048">
        <f>AA1505</f>
      </c>
      <c r="AB1506" s="2126"/>
      <c r="AC1506" s="2126"/>
      <c r="AD1506" s="2104">
        <f>AD1505</f>
      </c>
    </row>
    <row r="1507">
      <c r="A1507" s="2105" t="s">
        <v>1834</v>
      </c>
      <c r="B1507" s="2105" t="s">
        <v>1792</v>
      </c>
      <c r="C1507" s="2105"/>
      <c r="D1507" s="2106" t="s">
        <v>1793</v>
      </c>
      <c r="E1507" s="2106"/>
      <c r="F1507" s="2106"/>
      <c r="G1507" s="2106"/>
      <c r="H1507" s="2106"/>
      <c r="I1507" s="2106"/>
      <c r="J1507" s="2107" t="s">
        <v>1794</v>
      </c>
      <c r="K1507" s="2107"/>
      <c r="L1507" s="2107"/>
      <c r="M1507" s="2107"/>
      <c r="N1507" s="2107"/>
      <c r="O1507" s="2107"/>
      <c r="P1507" s="2107"/>
      <c r="Q1507" s="2107"/>
      <c r="R1507" s="2107"/>
      <c r="S1507" s="2107"/>
      <c r="T1507" s="2107"/>
      <c r="U1507" s="2107"/>
      <c r="V1507" s="2107"/>
      <c r="W1507" s="2107"/>
      <c r="X1507" s="2107"/>
      <c r="Y1507" s="2107"/>
      <c r="Z1507" s="2107"/>
      <c r="AA1507" s="2107"/>
      <c r="AB1507" s="2107"/>
      <c r="AC1507" s="2107"/>
      <c r="AD1507" s="2108"/>
    </row>
    <row r="1508">
      <c r="A1508" s="2105"/>
      <c r="B1508" s="2129" t="s">
        <v>1795</v>
      </c>
      <c r="C1508" s="2129" t="s">
        <v>1796</v>
      </c>
      <c r="D1508" s="2130" t="s">
        <v>1797</v>
      </c>
      <c r="E1508" s="2131" t="s">
        <v>1798</v>
      </c>
      <c r="F1508" s="2130" t="s">
        <v>1799</v>
      </c>
      <c r="G1508" s="2132" t="s">
        <v>1800</v>
      </c>
      <c r="H1508" s="2132" t="s">
        <v>1801</v>
      </c>
      <c r="I1508" s="2132" t="s">
        <v>1802</v>
      </c>
      <c r="J1508" s="2133" t="s">
        <v>1803</v>
      </c>
      <c r="K1508" s="2134" t="s">
        <v>1804</v>
      </c>
      <c r="L1508" s="2134" t="s">
        <v>1805</v>
      </c>
      <c r="M1508" s="2134" t="s">
        <v>1806</v>
      </c>
      <c r="N1508" s="2134" t="s">
        <v>1807</v>
      </c>
      <c r="O1508" s="2135" t="s">
        <v>1808</v>
      </c>
      <c r="P1508" s="2134" t="s">
        <v>1809</v>
      </c>
      <c r="Q1508" s="2135" t="s">
        <v>1810</v>
      </c>
      <c r="R1508" s="2133" t="s">
        <v>1811</v>
      </c>
      <c r="S1508" s="2135" t="s">
        <v>1812</v>
      </c>
      <c r="T1508" s="2135" t="s">
        <v>1813</v>
      </c>
      <c r="U1508" s="2135" t="s">
        <v>1814</v>
      </c>
      <c r="V1508" s="2135" t="s">
        <v>1815</v>
      </c>
      <c r="W1508" s="2135" t="s">
        <v>1816</v>
      </c>
      <c r="X1508" s="2135" t="s">
        <v>1817</v>
      </c>
      <c r="Y1508" s="2135" t="s">
        <v>1818</v>
      </c>
      <c r="Z1508" s="2135" t="s">
        <v>1819</v>
      </c>
      <c r="AA1508" s="2107" t="s">
        <v>1820</v>
      </c>
      <c r="AB1508" s="2112" t="s">
        <v>1821</v>
      </c>
      <c r="AC1508" s="2112" t="s">
        <v>1822</v>
      </c>
      <c r="AD1508" s="2108" t="s">
        <v>1823</v>
      </c>
    </row>
    <row r="1509">
      <c r="A1509" s="2098" t="s">
        <v>2039</v>
      </c>
      <c r="B1509" s="2100" t="s">
        <v>1829</v>
      </c>
      <c r="C1509" s="2100" t="s">
        <v>2022</v>
      </c>
      <c r="D1509" s="2137">
        <v>1135.4</v>
      </c>
      <c r="E1509" s="2138">
        <v>0</v>
      </c>
      <c r="F1509" s="2139">
        <f t="shared" ref="F1509:F1512" si="1323">E1509*2000</f>
      </c>
      <c r="G1509" s="2140">
        <f t="shared" ref="G1509:G1514" si="1083">F1509/D1509</f>
      </c>
      <c r="H1509" s="2140">
        <f t="shared" ref="H1509:H1514" si="176">D1509/E1509</f>
      </c>
      <c r="I1509" s="2140">
        <f t="shared" ref="I1509:I1514" si="532">F1509/E1509</f>
      </c>
      <c r="J1509" s="2140">
        <f t="shared" ref="J1509:J1514" si="1941">D1509/T1509</f>
      </c>
      <c r="K1509" s="2141">
        <f t="shared" ref="K1509:K1514" si="2132">O1509/S1509*1</f>
      </c>
      <c r="L1509" s="2142">
        <f t="shared" ref="L1509:L1514" si="1501">T1509/S1509</f>
      </c>
      <c r="M1509" s="2141">
        <f t="shared" ref="M1509:M1514" si="1679">V1509/S1509</f>
      </c>
      <c r="N1509" s="2141">
        <f t="shared" ref="N1509:N1514" si="904">W1509/V1509</f>
      </c>
      <c r="O1509" s="2143">
        <f t="shared" ref="O1509:O1514" si="1261">U1509/P1509</f>
      </c>
      <c r="P1509" s="2144">
        <v>0.0382</v>
      </c>
      <c r="Q1509" s="2145">
        <v>26</v>
      </c>
      <c r="R1509" s="2140">
        <f t="shared" ref="R1509:R1513" si="354">(D1509/S1509)*1000</f>
      </c>
      <c r="S1509" s="2143">
        <v>9650</v>
      </c>
      <c r="T1509" s="2143">
        <v>475</v>
      </c>
      <c r="U1509" s="2143">
        <v>52</v>
      </c>
      <c r="V1509" s="2143">
        <v>500</v>
      </c>
      <c r="W1509" s="2143">
        <v>36</v>
      </c>
      <c r="X1509" s="2143">
        <v>1</v>
      </c>
      <c r="Y1509" s="2143">
        <v>0</v>
      </c>
      <c r="Z1509" s="2145">
        <v>11</v>
      </c>
      <c r="AA1509" s="2146">
        <f t="shared" ref="AA1509:AA1513" si="710">AD1509*1000/D1509</f>
      </c>
      <c r="AB1509" s="2094" t="s">
        <v>1935</v>
      </c>
      <c r="AC1509" s="2094" t="s">
        <v>2037</v>
      </c>
      <c r="AD1509" s="2093">
        <v>12</v>
      </c>
    </row>
    <row r="1510">
      <c r="A1510" s="2098"/>
      <c r="B1510" s="2100" t="s">
        <v>1829</v>
      </c>
      <c r="C1510" s="2136" t="s">
        <v>2023</v>
      </c>
      <c r="D1510" s="2137">
        <v>1465</v>
      </c>
      <c r="E1510" s="2138">
        <v>1</v>
      </c>
      <c r="F1510" s="2139">
        <f t="shared" si="1323"/>
      </c>
      <c r="G1510" s="2140">
        <f t="shared" si="1083"/>
      </c>
      <c r="H1510" s="2140">
        <f t="shared" si="176"/>
      </c>
      <c r="I1510" s="2140">
        <f t="shared" si="532"/>
      </c>
      <c r="J1510" s="2140">
        <f t="shared" si="1941"/>
      </c>
      <c r="K1510" s="2141">
        <f t="shared" si="2132"/>
      </c>
      <c r="L1510" s="2141">
        <f t="shared" si="1501"/>
      </c>
      <c r="M1510" s="2147">
        <f t="shared" si="1679"/>
      </c>
      <c r="N1510" s="2147">
        <f t="shared" si="904"/>
      </c>
      <c r="O1510" s="2148">
        <f t="shared" si="1261"/>
      </c>
      <c r="P1510" s="2144">
        <v>0.0292</v>
      </c>
      <c r="Q1510" s="2145">
        <v>26</v>
      </c>
      <c r="R1510" s="2150">
        <f t="shared" si="354"/>
      </c>
      <c r="S1510" s="2149">
        <v>13818</v>
      </c>
      <c r="T1510" s="2148">
        <v>1046</v>
      </c>
      <c r="U1510" s="2148">
        <v>99</v>
      </c>
      <c r="V1510" s="2148">
        <v>1097</v>
      </c>
      <c r="W1510" s="2148">
        <v>31</v>
      </c>
      <c r="X1510" s="2149">
        <v>4</v>
      </c>
      <c r="Y1510" s="2149">
        <v>0</v>
      </c>
      <c r="Z1510" s="2149">
        <v>20</v>
      </c>
      <c r="AA1510" s="2146">
        <f t="shared" si="710"/>
      </c>
      <c r="AB1510" s="2094" t="s">
        <v>1935</v>
      </c>
      <c r="AC1510" s="2094" t="s">
        <v>2037</v>
      </c>
      <c r="AD1510" s="2093">
        <v>15</v>
      </c>
    </row>
    <row r="1511">
      <c r="A1511" s="2098"/>
      <c r="B1511" s="2100" t="s">
        <v>1829</v>
      </c>
      <c r="C1511" s="2100" t="s">
        <v>2024</v>
      </c>
      <c r="D1511" s="2137">
        <v>1399.65</v>
      </c>
      <c r="E1511" s="2138">
        <v>2</v>
      </c>
      <c r="F1511" s="2139">
        <f t="shared" si="1323"/>
      </c>
      <c r="G1511" s="2140">
        <f t="shared" si="1083"/>
      </c>
      <c r="H1511" s="2140">
        <f t="shared" si="176"/>
      </c>
      <c r="I1511" s="2140">
        <f t="shared" si="532"/>
      </c>
      <c r="J1511" s="2140">
        <f t="shared" si="1941"/>
      </c>
      <c r="K1511" s="2141">
        <f t="shared" si="2132"/>
      </c>
      <c r="L1511" s="2141">
        <f t="shared" si="1501"/>
      </c>
      <c r="M1511" s="2147">
        <f t="shared" si="1679"/>
      </c>
      <c r="N1511" s="2147">
        <f t="shared" si="904"/>
      </c>
      <c r="O1511" s="2148">
        <f t="shared" si="1261"/>
      </c>
      <c r="P1511" s="2144">
        <v>0.0254</v>
      </c>
      <c r="Q1511" s="2149">
        <v>33</v>
      </c>
      <c r="R1511" s="2150">
        <f t="shared" si="354"/>
      </c>
      <c r="S1511" s="2148">
        <v>10158</v>
      </c>
      <c r="T1511" s="2148">
        <v>533</v>
      </c>
      <c r="U1511" s="2148">
        <v>62</v>
      </c>
      <c r="V1511" s="2148">
        <v>564</v>
      </c>
      <c r="W1511" s="2148">
        <v>19</v>
      </c>
      <c r="X1511" s="2149">
        <v>2</v>
      </c>
      <c r="Y1511" s="2149">
        <v>1</v>
      </c>
      <c r="Z1511" s="2149">
        <v>16</v>
      </c>
      <c r="AA1511" s="2146">
        <f t="shared" si="710"/>
      </c>
      <c r="AB1511" s="2094" t="s">
        <v>1935</v>
      </c>
      <c r="AC1511" s="2094" t="s">
        <v>2037</v>
      </c>
      <c r="AD1511" s="2093">
        <v>10</v>
      </c>
    </row>
    <row r="1512">
      <c r="A1512" s="2098"/>
      <c r="B1512" s="2100" t="s">
        <v>1829</v>
      </c>
      <c r="C1512" s="2136" t="s">
        <v>2025</v>
      </c>
      <c r="D1512" s="2137">
        <f>1316.36+9.73</f>
      </c>
      <c r="E1512" s="2138">
        <v>2</v>
      </c>
      <c r="F1512" s="2139">
        <f t="shared" si="1323"/>
      </c>
      <c r="G1512" s="2140">
        <f t="shared" si="1083"/>
      </c>
      <c r="H1512" s="2140">
        <f t="shared" si="176"/>
      </c>
      <c r="I1512" s="2140">
        <f t="shared" si="532"/>
      </c>
      <c r="J1512" s="2140">
        <f t="shared" si="1941"/>
      </c>
      <c r="K1512" s="2141">
        <f t="shared" si="2132"/>
      </c>
      <c r="L1512" s="2141">
        <f t="shared" si="1501"/>
      </c>
      <c r="M1512" s="2147">
        <f t="shared" si="1679"/>
      </c>
      <c r="N1512" s="2147">
        <f t="shared" si="904"/>
      </c>
      <c r="O1512" s="2148">
        <f t="shared" si="1261"/>
      </c>
      <c r="P1512" s="2144">
        <v>0.0263</v>
      </c>
      <c r="Q1512" s="2149">
        <v>36</v>
      </c>
      <c r="R1512" s="2150">
        <f t="shared" si="354"/>
      </c>
      <c r="S1512" s="2148">
        <v>9260</v>
      </c>
      <c r="T1512" s="2148">
        <v>239</v>
      </c>
      <c r="U1512" s="2148">
        <v>46</v>
      </c>
      <c r="V1512" s="2148">
        <v>252</v>
      </c>
      <c r="W1512" s="2148">
        <v>27</v>
      </c>
      <c r="X1512" s="2149">
        <v>3</v>
      </c>
      <c r="Y1512" s="2149">
        <v>0</v>
      </c>
      <c r="Z1512" s="2149">
        <v>7</v>
      </c>
      <c r="AA1512" s="2146">
        <f t="shared" si="710"/>
      </c>
      <c r="AB1512" s="2094" t="s">
        <v>1935</v>
      </c>
      <c r="AC1512" s="2094" t="s">
        <v>2037</v>
      </c>
      <c r="AD1512" s="2093">
        <v>12</v>
      </c>
    </row>
    <row r="1513">
      <c r="A1513" s="2098"/>
      <c r="B1513" s="2086" t="s">
        <v>1832</v>
      </c>
      <c r="C1513" s="2086"/>
      <c r="D1513" s="2151">
        <f>SUM(D1509:D1512)</f>
      </c>
      <c r="E1513" s="2152">
        <f>SUM(E1509:E1512)</f>
      </c>
      <c r="F1513" s="2152">
        <f>SUM(F1509:F1512)</f>
      </c>
      <c r="G1513" s="2153">
        <f t="shared" si="1083"/>
      </c>
      <c r="H1513" s="2153">
        <f t="shared" si="176"/>
      </c>
      <c r="I1513" s="2153">
        <f t="shared" si="532"/>
      </c>
      <c r="J1513" s="2153">
        <f t="shared" si="1941"/>
      </c>
      <c r="K1513" s="2154">
        <f t="shared" si="2132"/>
      </c>
      <c r="L1513" s="2154">
        <f t="shared" si="1501"/>
      </c>
      <c r="M1513" s="2154">
        <f t="shared" si="1679"/>
      </c>
      <c r="N1513" s="2154">
        <f t="shared" si="904"/>
      </c>
      <c r="O1513" s="2155">
        <f t="shared" si="1261"/>
      </c>
      <c r="P1513" s="2154">
        <f>AVERAGE(P1509:P1512)</f>
      </c>
      <c r="Q1513" s="2151">
        <f>AVERAGE(Q1509:Q1512)</f>
      </c>
      <c r="R1513" s="2153">
        <f t="shared" si="354"/>
      </c>
      <c r="S1513" s="2155">
        <f>SUM(S1509:S1512)</f>
      </c>
      <c r="T1513" s="2155">
        <f>SUM(T1509:T1512)</f>
      </c>
      <c r="U1513" s="2155">
        <f>SUM(U1509:U1512)</f>
      </c>
      <c r="V1513" s="2155">
        <f>SUM(V1509:V1512)</f>
      </c>
      <c r="W1513" s="2155">
        <f>SUM(W1509:W1512)</f>
      </c>
      <c r="X1513" s="2155">
        <f>SUM(X1509:X1512)</f>
      </c>
      <c r="Y1513" s="2155">
        <f>SUM(Y1509:Y1512)</f>
      </c>
      <c r="Z1513" s="2155">
        <f>SUM(Z1509:Z1512)</f>
      </c>
      <c r="AA1513" s="2156">
        <f t="shared" si="710"/>
      </c>
      <c r="AB1513" s="2121"/>
      <c r="AC1513" s="2121"/>
      <c r="AD1513" s="2122">
        <f>SUM(AD1509:AD1512)</f>
      </c>
    </row>
    <row r="1514">
      <c r="A1514" s="2098"/>
      <c r="B1514" s="2095" t="s">
        <v>1833</v>
      </c>
      <c r="C1514" s="2095"/>
      <c r="D1514" s="2051">
        <f>D1513</f>
      </c>
      <c r="E1514" s="2051">
        <f>E1513</f>
      </c>
      <c r="F1514" s="2051">
        <f>F1513</f>
      </c>
      <c r="G1514" s="2046">
        <f t="shared" si="1083"/>
      </c>
      <c r="H1514" s="2046">
        <f t="shared" si="176"/>
      </c>
      <c r="I1514" s="2046">
        <f t="shared" si="532"/>
      </c>
      <c r="J1514" s="2046">
        <f t="shared" si="1941"/>
      </c>
      <c r="K1514" s="2047">
        <f t="shared" si="2132"/>
      </c>
      <c r="L1514" s="2047">
        <f t="shared" si="1501"/>
      </c>
      <c r="M1514" s="2047">
        <f t="shared" si="1679"/>
      </c>
      <c r="N1514" s="2047">
        <f t="shared" si="904"/>
      </c>
      <c r="O1514" s="2048">
        <f t="shared" si="1261"/>
      </c>
      <c r="P1514" s="2157">
        <f>P1513</f>
      </c>
      <c r="Q1514" s="2165">
        <f>Q1513</f>
      </c>
      <c r="R1514" s="2051">
        <f>R1513</f>
      </c>
      <c r="S1514" s="2048">
        <f>S1513</f>
      </c>
      <c r="T1514" s="2048">
        <f>T1513</f>
      </c>
      <c r="U1514" s="2048">
        <f>U1513</f>
      </c>
      <c r="V1514" s="2048">
        <f>V1513</f>
      </c>
      <c r="W1514" s="2048">
        <f>W1513</f>
      </c>
      <c r="X1514" s="2048">
        <f>X1513</f>
      </c>
      <c r="Y1514" s="2048">
        <f>Y1513</f>
      </c>
      <c r="Z1514" s="2048">
        <f>Z1513</f>
      </c>
      <c r="AA1514" s="2048">
        <f>AA1513</f>
      </c>
      <c r="AB1514" s="2126"/>
      <c r="AC1514" s="2126"/>
      <c r="AD1514" s="2104">
        <f>AD1513</f>
      </c>
    </row>
    <row r="1515">
      <c r="A1515" s="2105" t="s">
        <v>1834</v>
      </c>
      <c r="B1515" s="2105" t="s">
        <v>1792</v>
      </c>
      <c r="C1515" s="2105"/>
      <c r="D1515" s="2106" t="s">
        <v>1793</v>
      </c>
      <c r="E1515" s="2106"/>
      <c r="F1515" s="2106"/>
      <c r="G1515" s="2106"/>
      <c r="H1515" s="2106"/>
      <c r="I1515" s="2106"/>
      <c r="J1515" s="2107" t="s">
        <v>1794</v>
      </c>
      <c r="K1515" s="2107"/>
      <c r="L1515" s="2107"/>
      <c r="M1515" s="2107"/>
      <c r="N1515" s="2107"/>
      <c r="O1515" s="2107"/>
      <c r="P1515" s="2107"/>
      <c r="Q1515" s="2107"/>
      <c r="R1515" s="2107"/>
      <c r="S1515" s="2107"/>
      <c r="T1515" s="2107"/>
      <c r="U1515" s="2107"/>
      <c r="V1515" s="2107"/>
      <c r="W1515" s="2107"/>
      <c r="X1515" s="2107"/>
      <c r="Y1515" s="2107"/>
      <c r="Z1515" s="2107"/>
      <c r="AA1515" s="2107"/>
      <c r="AB1515" s="2107"/>
      <c r="AC1515" s="2107"/>
      <c r="AD1515" s="2108"/>
    </row>
    <row r="1516">
      <c r="A1516" s="2105"/>
      <c r="B1516" s="2129" t="s">
        <v>1795</v>
      </c>
      <c r="C1516" s="2129" t="s">
        <v>1796</v>
      </c>
      <c r="D1516" s="2130" t="s">
        <v>1797</v>
      </c>
      <c r="E1516" s="2131" t="s">
        <v>1798</v>
      </c>
      <c r="F1516" s="2130" t="s">
        <v>1799</v>
      </c>
      <c r="G1516" s="2132" t="s">
        <v>1800</v>
      </c>
      <c r="H1516" s="2132" t="s">
        <v>1801</v>
      </c>
      <c r="I1516" s="2132" t="s">
        <v>1802</v>
      </c>
      <c r="J1516" s="2133" t="s">
        <v>1803</v>
      </c>
      <c r="K1516" s="2134" t="s">
        <v>1804</v>
      </c>
      <c r="L1516" s="2134" t="s">
        <v>1805</v>
      </c>
      <c r="M1516" s="2134" t="s">
        <v>1806</v>
      </c>
      <c r="N1516" s="2134" t="s">
        <v>1807</v>
      </c>
      <c r="O1516" s="2135" t="s">
        <v>1808</v>
      </c>
      <c r="P1516" s="2134" t="s">
        <v>1809</v>
      </c>
      <c r="Q1516" s="2135" t="s">
        <v>1810</v>
      </c>
      <c r="R1516" s="2133" t="s">
        <v>1811</v>
      </c>
      <c r="S1516" s="2135" t="s">
        <v>1812</v>
      </c>
      <c r="T1516" s="2135" t="s">
        <v>1813</v>
      </c>
      <c r="U1516" s="2135" t="s">
        <v>1814</v>
      </c>
      <c r="V1516" s="2135" t="s">
        <v>1815</v>
      </c>
      <c r="W1516" s="2135" t="s">
        <v>1816</v>
      </c>
      <c r="X1516" s="2135" t="s">
        <v>1817</v>
      </c>
      <c r="Y1516" s="2135" t="s">
        <v>1818</v>
      </c>
      <c r="Z1516" s="2135" t="s">
        <v>1819</v>
      </c>
      <c r="AA1516" s="2107" t="s">
        <v>1820</v>
      </c>
      <c r="AB1516" s="2112" t="s">
        <v>1821</v>
      </c>
      <c r="AC1516" s="2112" t="s">
        <v>1822</v>
      </c>
      <c r="AD1516" s="2108" t="s">
        <v>1823</v>
      </c>
    </row>
    <row r="1517">
      <c r="A1517" s="2098" t="s">
        <v>2040</v>
      </c>
      <c r="B1517" s="2100" t="s">
        <v>1829</v>
      </c>
      <c r="C1517" s="2100" t="s">
        <v>2022</v>
      </c>
      <c r="D1517" s="2137">
        <v>1020.35</v>
      </c>
      <c r="E1517" s="2138">
        <v>0</v>
      </c>
      <c r="F1517" s="2139">
        <f t="shared" ref="F1517:F1520" si="1324">E1517*2000</f>
      </c>
      <c r="G1517" s="2140">
        <f t="shared" ref="G1517:G1522" si="1084">F1517/D1517</f>
      </c>
      <c r="H1517" s="2140">
        <f t="shared" ref="H1517:H1522" si="177">D1517/E1517</f>
      </c>
      <c r="I1517" s="2140">
        <f t="shared" ref="I1517:I1522" si="533">F1517/E1517</f>
      </c>
      <c r="J1517" s="2140">
        <f t="shared" ref="J1517:J1522" si="1942">D1517/T1517</f>
      </c>
      <c r="K1517" s="2141">
        <f t="shared" ref="K1517:K1522" si="2133">O1517/S1517*1</f>
      </c>
      <c r="L1517" s="2142">
        <f t="shared" ref="L1517:L1522" si="1502">T1517/S1517</f>
      </c>
      <c r="M1517" s="2141">
        <f t="shared" ref="M1517:M1522" si="1680">V1517/S1517</f>
      </c>
      <c r="N1517" s="2141">
        <f t="shared" ref="N1517:N1522" si="905">W1517/V1517</f>
      </c>
      <c r="O1517" s="2143">
        <f t="shared" ref="O1517:O1522" si="1262">U1517/P1517</f>
      </c>
      <c r="P1517" s="2144">
        <v>0.0666</v>
      </c>
      <c r="Q1517" s="2145">
        <v>19</v>
      </c>
      <c r="R1517" s="2140">
        <f t="shared" ref="R1517:R1521" si="355">(D1517/S1517)*1000</f>
      </c>
      <c r="S1517" s="2143">
        <v>8422</v>
      </c>
      <c r="T1517" s="2143">
        <v>319</v>
      </c>
      <c r="U1517" s="2143">
        <v>50</v>
      </c>
      <c r="V1517" s="2143">
        <v>340</v>
      </c>
      <c r="W1517" s="2143">
        <v>9</v>
      </c>
      <c r="X1517" s="2143">
        <v>2</v>
      </c>
      <c r="Y1517" s="2143">
        <v>0</v>
      </c>
      <c r="Z1517" s="2145">
        <v>17</v>
      </c>
      <c r="AA1517" s="2146">
        <f t="shared" ref="AA1517:AA1521" si="711">AD1517*1000/D1517</f>
      </c>
      <c r="AB1517" s="2094" t="s">
        <v>1935</v>
      </c>
      <c r="AC1517" s="2094" t="s">
        <v>1943</v>
      </c>
      <c r="AD1517" s="2093">
        <v>7</v>
      </c>
    </row>
    <row r="1518">
      <c r="A1518" s="2098"/>
      <c r="B1518" s="2100" t="s">
        <v>1829</v>
      </c>
      <c r="C1518" s="2136" t="s">
        <v>2023</v>
      </c>
      <c r="D1518" s="2137">
        <v>1241.46</v>
      </c>
      <c r="E1518" s="2138">
        <v>3</v>
      </c>
      <c r="F1518" s="2139">
        <f t="shared" si="1324"/>
      </c>
      <c r="G1518" s="2140">
        <f t="shared" si="1084"/>
      </c>
      <c r="H1518" s="2140">
        <f t="shared" si="177"/>
      </c>
      <c r="I1518" s="2140">
        <f t="shared" si="533"/>
      </c>
      <c r="J1518" s="2140">
        <f t="shared" si="1942"/>
      </c>
      <c r="K1518" s="2141">
        <f t="shared" si="2133"/>
      </c>
      <c r="L1518" s="2141">
        <f t="shared" si="1502"/>
      </c>
      <c r="M1518" s="2147">
        <f t="shared" si="1680"/>
      </c>
      <c r="N1518" s="2147">
        <f t="shared" si="905"/>
      </c>
      <c r="O1518" s="2148">
        <f t="shared" si="1262"/>
      </c>
      <c r="P1518" s="2144">
        <v>0.0625</v>
      </c>
      <c r="Q1518" s="2145">
        <v>31</v>
      </c>
      <c r="R1518" s="2150">
        <f t="shared" si="355"/>
      </c>
      <c r="S1518" s="2149">
        <v>11493</v>
      </c>
      <c r="T1518" s="2148">
        <v>453</v>
      </c>
      <c r="U1518" s="2148">
        <v>85</v>
      </c>
      <c r="V1518" s="2148">
        <v>478</v>
      </c>
      <c r="W1518" s="2148">
        <v>35</v>
      </c>
      <c r="X1518" s="2149">
        <v>4</v>
      </c>
      <c r="Y1518" s="2149">
        <v>1</v>
      </c>
      <c r="Z1518" s="2149">
        <v>21</v>
      </c>
      <c r="AA1518" s="2146">
        <f t="shared" si="711"/>
      </c>
      <c r="AB1518" s="2094" t="s">
        <v>1935</v>
      </c>
      <c r="AC1518" s="2094" t="s">
        <v>1943</v>
      </c>
      <c r="AD1518" s="2093">
        <v>16</v>
      </c>
    </row>
    <row r="1519">
      <c r="A1519" s="2098"/>
      <c r="B1519" s="2100" t="s">
        <v>1829</v>
      </c>
      <c r="C1519" s="2100" t="s">
        <v>2024</v>
      </c>
      <c r="D1519" s="2137">
        <v>1273.45</v>
      </c>
      <c r="E1519" s="2138">
        <v>2</v>
      </c>
      <c r="F1519" s="2139">
        <f t="shared" si="1324"/>
      </c>
      <c r="G1519" s="2140">
        <f t="shared" si="1084"/>
      </c>
      <c r="H1519" s="2140">
        <f t="shared" si="177"/>
      </c>
      <c r="I1519" s="2140">
        <f t="shared" si="533"/>
      </c>
      <c r="J1519" s="2140">
        <f t="shared" si="1942"/>
      </c>
      <c r="K1519" s="2141">
        <f t="shared" si="2133"/>
      </c>
      <c r="L1519" s="2141">
        <f t="shared" si="1502"/>
      </c>
      <c r="M1519" s="2147">
        <f t="shared" si="1680"/>
      </c>
      <c r="N1519" s="2147">
        <f t="shared" si="905"/>
      </c>
      <c r="O1519" s="2148">
        <f t="shared" si="1262"/>
      </c>
      <c r="P1519" s="2144">
        <v>0.0253</v>
      </c>
      <c r="Q1519" s="2149">
        <v>34</v>
      </c>
      <c r="R1519" s="2150">
        <f t="shared" si="355"/>
      </c>
      <c r="S1519" s="2148">
        <v>10416</v>
      </c>
      <c r="T1519" s="2148">
        <v>333</v>
      </c>
      <c r="U1519" s="2148">
        <v>43</v>
      </c>
      <c r="V1519" s="2148">
        <v>341</v>
      </c>
      <c r="W1519" s="2148">
        <v>21</v>
      </c>
      <c r="X1519" s="2149">
        <v>0</v>
      </c>
      <c r="Y1519" s="2149">
        <v>1</v>
      </c>
      <c r="Z1519" s="2149">
        <v>7</v>
      </c>
      <c r="AA1519" s="2146">
        <f t="shared" si="711"/>
      </c>
      <c r="AB1519" s="2094" t="s">
        <v>1935</v>
      </c>
      <c r="AC1519" s="2094" t="s">
        <v>1943</v>
      </c>
      <c r="AD1519" s="2093">
        <v>8</v>
      </c>
    </row>
    <row r="1520">
      <c r="A1520" s="2098"/>
      <c r="B1520" s="2100" t="s">
        <v>1829</v>
      </c>
      <c r="C1520" s="2136" t="s">
        <v>2025</v>
      </c>
      <c r="D1520" s="2137">
        <v>1376.19</v>
      </c>
      <c r="E1520" s="2167">
        <v>0</v>
      </c>
      <c r="F1520" s="2139">
        <f t="shared" si="1324"/>
      </c>
      <c r="G1520" s="2140">
        <f t="shared" si="1084"/>
      </c>
      <c r="H1520" s="2140">
        <f t="shared" si="177"/>
      </c>
      <c r="I1520" s="2140">
        <f t="shared" si="533"/>
      </c>
      <c r="J1520" s="2140">
        <f t="shared" si="1942"/>
      </c>
      <c r="K1520" s="2141">
        <f t="shared" si="2133"/>
      </c>
      <c r="L1520" s="2141">
        <f t="shared" si="1502"/>
      </c>
      <c r="M1520" s="2147">
        <f t="shared" si="1680"/>
      </c>
      <c r="N1520" s="2147">
        <f t="shared" si="905"/>
      </c>
      <c r="O1520" s="2148">
        <f t="shared" si="1262"/>
      </c>
      <c r="P1520" s="2168">
        <v>0.0231</v>
      </c>
      <c r="Q1520" s="2169">
        <v>34</v>
      </c>
      <c r="R1520" s="2150">
        <f t="shared" si="355"/>
      </c>
      <c r="S1520" s="2148">
        <v>10539</v>
      </c>
      <c r="T1520" s="2148">
        <v>308</v>
      </c>
      <c r="U1520" s="2148">
        <v>43</v>
      </c>
      <c r="V1520" s="2148">
        <v>318</v>
      </c>
      <c r="W1520" s="2148">
        <v>25</v>
      </c>
      <c r="X1520" s="2149">
        <v>2</v>
      </c>
      <c r="Y1520" s="2149">
        <v>0</v>
      </c>
      <c r="Z1520" s="2149">
        <v>13</v>
      </c>
      <c r="AA1520" s="2146">
        <f t="shared" si="711"/>
      </c>
      <c r="AB1520" s="2094" t="s">
        <v>1935</v>
      </c>
      <c r="AC1520" s="2094" t="s">
        <v>1943</v>
      </c>
      <c r="AD1520" s="2170">
        <v>9</v>
      </c>
    </row>
    <row r="1521">
      <c r="A1521" s="2098"/>
      <c r="B1521" s="2086" t="s">
        <v>1832</v>
      </c>
      <c r="C1521" s="2086"/>
      <c r="D1521" s="2151">
        <f>SUM(D1517:D1520)</f>
      </c>
      <c r="E1521" s="2152">
        <f>SUM(E1517:E1520)</f>
      </c>
      <c r="F1521" s="2152">
        <f>SUM(F1517:F1520)</f>
      </c>
      <c r="G1521" s="2153">
        <f t="shared" si="1084"/>
      </c>
      <c r="H1521" s="2153">
        <f t="shared" si="177"/>
      </c>
      <c r="I1521" s="2153">
        <f t="shared" si="533"/>
      </c>
      <c r="J1521" s="2153">
        <f t="shared" si="1942"/>
      </c>
      <c r="K1521" s="2154">
        <f t="shared" si="2133"/>
      </c>
      <c r="L1521" s="2154">
        <f t="shared" si="1502"/>
      </c>
      <c r="M1521" s="2154">
        <f t="shared" si="1680"/>
      </c>
      <c r="N1521" s="2154">
        <f t="shared" si="905"/>
      </c>
      <c r="O1521" s="2155">
        <f t="shared" si="1262"/>
      </c>
      <c r="P1521" s="2154">
        <f>AVERAGE(P1517:P1520)</f>
      </c>
      <c r="Q1521" s="2151">
        <f>AVERAGE(Q1517:Q1520)</f>
      </c>
      <c r="R1521" s="2153">
        <f t="shared" si="355"/>
      </c>
      <c r="S1521" s="2155">
        <f>SUM(S1517:S1520)</f>
      </c>
      <c r="T1521" s="2155">
        <f>SUM(T1517:T1520)</f>
      </c>
      <c r="U1521" s="2155">
        <f>SUM(U1517:U1520)</f>
      </c>
      <c r="V1521" s="2155">
        <f>SUM(V1517:V1520)</f>
      </c>
      <c r="W1521" s="2155">
        <f>SUM(W1517:W1520)</f>
      </c>
      <c r="X1521" s="2155">
        <f>SUM(X1517:X1520)</f>
      </c>
      <c r="Y1521" s="2155">
        <f>SUM(Y1517:Y1520)</f>
      </c>
      <c r="Z1521" s="2155">
        <f>SUM(Z1517:Z1520)</f>
      </c>
      <c r="AA1521" s="2156">
        <f t="shared" si="711"/>
      </c>
      <c r="AB1521" s="2121"/>
      <c r="AC1521" s="2121"/>
      <c r="AD1521" s="2122">
        <f>SUM(AD1517:AD1520)</f>
      </c>
    </row>
    <row r="1522">
      <c r="A1522" s="2098"/>
      <c r="B1522" s="2095" t="s">
        <v>1833</v>
      </c>
      <c r="C1522" s="2095"/>
      <c r="D1522" s="2051">
        <f>D1521</f>
      </c>
      <c r="E1522" s="2051">
        <f>E1521</f>
      </c>
      <c r="F1522" s="2051">
        <f>F1521</f>
      </c>
      <c r="G1522" s="2046">
        <f t="shared" si="1084"/>
      </c>
      <c r="H1522" s="2046">
        <f t="shared" si="177"/>
      </c>
      <c r="I1522" s="2046">
        <f t="shared" si="533"/>
      </c>
      <c r="J1522" s="2046">
        <f t="shared" si="1942"/>
      </c>
      <c r="K1522" s="2047">
        <f t="shared" si="2133"/>
      </c>
      <c r="L1522" s="2047">
        <f t="shared" si="1502"/>
      </c>
      <c r="M1522" s="2047">
        <f t="shared" si="1680"/>
      </c>
      <c r="N1522" s="2047">
        <f t="shared" si="905"/>
      </c>
      <c r="O1522" s="2048">
        <f t="shared" si="1262"/>
      </c>
      <c r="P1522" s="2157">
        <f>P1521</f>
      </c>
      <c r="Q1522" s="2165">
        <f>Q1521</f>
      </c>
      <c r="R1522" s="2051">
        <f>R1521</f>
      </c>
      <c r="S1522" s="2048">
        <f>S1521</f>
      </c>
      <c r="T1522" s="2048">
        <f>T1521</f>
      </c>
      <c r="U1522" s="2048">
        <f>U1521</f>
      </c>
      <c r="V1522" s="2048">
        <f>V1521</f>
      </c>
      <c r="W1522" s="2048">
        <f>W1521</f>
      </c>
      <c r="X1522" s="2048">
        <f>X1521</f>
      </c>
      <c r="Y1522" s="2048">
        <f>Y1521</f>
      </c>
      <c r="Z1522" s="2048">
        <f>Z1521</f>
      </c>
      <c r="AA1522" s="2048">
        <f>AA1521</f>
      </c>
      <c r="AB1522" s="2126"/>
      <c r="AC1522" s="2126"/>
      <c r="AD1522" s="2104">
        <f>AD1521</f>
      </c>
    </row>
    <row r="1523">
      <c r="A1523" s="2113"/>
      <c r="B1523" s="2124"/>
      <c r="C1523" s="2124"/>
      <c r="D1523" s="2069"/>
      <c r="E1523" s="2069"/>
      <c r="F1523" s="2069"/>
      <c r="G1523" s="2065"/>
      <c r="H1523" s="2065"/>
      <c r="I1523" s="2065"/>
      <c r="J1523" s="2065"/>
      <c r="K1523" s="2066"/>
      <c r="L1523" s="2066"/>
      <c r="M1523" s="2066"/>
      <c r="N1523" s="2066"/>
      <c r="O1523" s="2067"/>
      <c r="P1523" s="2068"/>
      <c r="Q1523" s="2067"/>
      <c r="R1523" s="2069"/>
      <c r="S1523" s="2067"/>
      <c r="T1523" s="2067"/>
      <c r="U1523" s="2067"/>
      <c r="V1523" s="2067"/>
      <c r="W1523" s="2067"/>
      <c r="X1523" s="2067"/>
      <c r="Y1523" s="2067"/>
      <c r="Z1523" s="2067"/>
      <c r="AA1523" s="2125"/>
      <c r="AB1523" s="2126"/>
      <c r="AC1523" s="2126"/>
      <c r="AD1523" s="2067"/>
    </row>
    <row r="1524">
      <c r="A1524" s="2113"/>
      <c r="B1524" s="2124"/>
      <c r="C1524" s="2124"/>
      <c r="D1524" s="2069"/>
      <c r="E1524" s="2069"/>
      <c r="F1524" s="2069"/>
      <c r="G1524" s="2065"/>
      <c r="H1524" s="2065"/>
      <c r="I1524" s="2065"/>
      <c r="J1524" s="2065"/>
      <c r="K1524" s="2066"/>
      <c r="L1524" s="2066"/>
      <c r="M1524" s="2066"/>
      <c r="N1524" s="2066"/>
      <c r="O1524" s="2067"/>
      <c r="P1524" s="2068"/>
      <c r="Q1524" s="2067"/>
      <c r="R1524" s="2069"/>
      <c r="S1524" s="2067"/>
      <c r="T1524" s="2067"/>
      <c r="U1524" s="2067"/>
      <c r="V1524" s="2067"/>
      <c r="W1524" s="2067"/>
      <c r="X1524" s="2067"/>
      <c r="Y1524" s="2067"/>
      <c r="Z1524" s="2067"/>
      <c r="AA1524" s="2125"/>
      <c r="AB1524" s="2126"/>
      <c r="AC1524" s="2126"/>
      <c r="AD1524" s="2067"/>
    </row>
    <row r="1525">
      <c r="A1525" s="2113"/>
      <c r="B1525" s="2124"/>
      <c r="C1525" s="2124"/>
      <c r="D1525" s="2069"/>
      <c r="E1525" s="2069"/>
      <c r="F1525" s="2069"/>
      <c r="G1525" s="2065"/>
      <c r="H1525" s="2065"/>
      <c r="I1525" s="2065"/>
      <c r="J1525" s="2065"/>
      <c r="K1525" s="2066"/>
      <c r="L1525" s="2066"/>
      <c r="M1525" s="2066"/>
      <c r="N1525" s="2066"/>
      <c r="O1525" s="2067"/>
      <c r="P1525" s="2068"/>
      <c r="Q1525" s="2067"/>
      <c r="R1525" s="2069"/>
      <c r="S1525" s="2067"/>
      <c r="T1525" s="2067"/>
      <c r="U1525" s="2067"/>
      <c r="V1525" s="2067"/>
      <c r="W1525" s="2067"/>
      <c r="X1525" s="2067"/>
      <c r="Y1525" s="2067"/>
      <c r="Z1525" s="2067"/>
      <c r="AA1525" s="2125"/>
      <c r="AB1525" s="2126"/>
      <c r="AC1525" s="2126"/>
      <c r="AD1525" s="2067"/>
    </row>
    <row r="1526">
      <c r="A1526" s="2113"/>
      <c r="B1526" s="2124"/>
      <c r="C1526" s="2124"/>
      <c r="D1526" s="2171"/>
      <c r="E1526" s="2069"/>
      <c r="F1526" s="2069"/>
      <c r="G1526" s="2065"/>
      <c r="H1526" s="2065"/>
      <c r="I1526" s="2065"/>
      <c r="J1526" s="2065"/>
      <c r="K1526" s="2066"/>
      <c r="L1526" s="2066"/>
      <c r="M1526" s="2066"/>
      <c r="N1526" s="2066"/>
      <c r="O1526" s="2067"/>
      <c r="P1526" s="2068"/>
      <c r="Q1526" s="2067"/>
      <c r="R1526" s="2069"/>
      <c r="S1526" s="2067"/>
      <c r="T1526" s="2067"/>
      <c r="U1526" s="2067"/>
      <c r="V1526" s="2067"/>
      <c r="W1526" s="2067"/>
      <c r="X1526" s="2067"/>
      <c r="Y1526" s="2067"/>
      <c r="Z1526" s="2067"/>
      <c r="AA1526" s="2125"/>
      <c r="AB1526" s="2126"/>
      <c r="AC1526" s="2126"/>
      <c r="AD1526" s="2067"/>
    </row>
    <row r="1527">
      <c r="A1527" s="2113"/>
      <c r="B1527" s="2124"/>
      <c r="C1527" s="2124"/>
      <c r="D1527" s="2069"/>
      <c r="E1527" s="2069"/>
      <c r="F1527" s="2069"/>
      <c r="G1527" s="2065"/>
      <c r="H1527" s="2065"/>
      <c r="I1527" s="2065"/>
      <c r="J1527" s="2065"/>
      <c r="K1527" s="2066"/>
      <c r="L1527" s="2066"/>
      <c r="M1527" s="2066"/>
      <c r="N1527" s="2066"/>
      <c r="O1527" s="2067"/>
      <c r="P1527" s="2068"/>
      <c r="Q1527" s="2067"/>
      <c r="R1527" s="2069"/>
      <c r="S1527" s="2067"/>
      <c r="T1527" s="2067"/>
      <c r="U1527" s="2067"/>
      <c r="V1527" s="2067"/>
      <c r="W1527" s="2067"/>
      <c r="X1527" s="2067"/>
      <c r="Y1527" s="2067"/>
      <c r="Z1527" s="2067"/>
      <c r="AA1527" s="2125"/>
      <c r="AB1527" s="2126"/>
      <c r="AC1527" s="2126"/>
      <c r="AD1527" s="2067"/>
    </row>
    <row r="1528">
      <c r="A1528" s="2113"/>
      <c r="B1528" s="2124"/>
      <c r="C1528" s="2124"/>
      <c r="D1528" s="2069"/>
      <c r="E1528" s="2069"/>
      <c r="F1528" s="2069"/>
      <c r="G1528" s="2065"/>
      <c r="H1528" s="2065"/>
      <c r="I1528" s="2065"/>
      <c r="J1528" s="2065"/>
      <c r="K1528" s="2066"/>
      <c r="L1528" s="2066"/>
      <c r="M1528" s="2066"/>
      <c r="N1528" s="2066"/>
      <c r="O1528" s="2067"/>
      <c r="P1528" s="2068"/>
      <c r="Q1528" s="2067"/>
      <c r="R1528" s="2069"/>
      <c r="S1528" s="2067"/>
      <c r="T1528" s="2067"/>
      <c r="U1528" s="2067"/>
      <c r="V1528" s="2067"/>
      <c r="W1528" s="2067"/>
      <c r="X1528" s="2067"/>
      <c r="Y1528" s="2067"/>
      <c r="Z1528" s="2067"/>
      <c r="AA1528" s="2125"/>
      <c r="AB1528" s="2126"/>
      <c r="AC1528" s="2126"/>
      <c r="AD1528" s="2067"/>
    </row>
    <row r="1529">
      <c r="A1529" s="2113"/>
      <c r="B1529" s="2124"/>
      <c r="C1529" s="2124"/>
      <c r="D1529" s="2069"/>
      <c r="E1529" s="2069"/>
      <c r="F1529" s="2069"/>
      <c r="G1529" s="2065"/>
      <c r="H1529" s="2065"/>
      <c r="I1529" s="2065"/>
      <c r="J1529" s="2065"/>
      <c r="K1529" s="2066"/>
      <c r="L1529" s="2066"/>
      <c r="M1529" s="2066"/>
      <c r="N1529" s="2066"/>
      <c r="O1529" s="2067"/>
      <c r="P1529" s="2068"/>
      <c r="Q1529" s="2067"/>
      <c r="R1529" s="2069"/>
      <c r="S1529" s="2067"/>
      <c r="T1529" s="2067"/>
      <c r="U1529" s="2067"/>
      <c r="V1529" s="2067"/>
      <c r="W1529" s="2067"/>
      <c r="X1529" s="2067"/>
      <c r="Y1529" s="2067"/>
      <c r="Z1529" s="2067"/>
      <c r="AA1529" s="2125"/>
      <c r="AB1529" s="2126"/>
      <c r="AC1529" s="2126"/>
      <c r="AD1529" s="2067"/>
    </row>
    <row r="1530">
      <c r="A1530" s="2113"/>
      <c r="B1530" s="2124"/>
      <c r="C1530" s="2124"/>
      <c r="D1530" s="2069"/>
      <c r="E1530" s="2069"/>
      <c r="F1530" s="2069"/>
      <c r="G1530" s="2065"/>
      <c r="H1530" s="2065"/>
      <c r="I1530" s="2065"/>
      <c r="J1530" s="2065"/>
      <c r="K1530" s="2066"/>
      <c r="L1530" s="2066"/>
      <c r="M1530" s="2066"/>
      <c r="N1530" s="2066"/>
      <c r="O1530" s="2067"/>
      <c r="P1530" s="2068"/>
      <c r="Q1530" s="2067"/>
      <c r="R1530" s="2069"/>
      <c r="S1530" s="2067"/>
      <c r="T1530" s="2067"/>
      <c r="U1530" s="2067"/>
      <c r="V1530" s="2067"/>
      <c r="W1530" s="2067"/>
      <c r="X1530" s="2067"/>
      <c r="Y1530" s="2067"/>
      <c r="Z1530" s="2067"/>
      <c r="AA1530" s="2125"/>
      <c r="AB1530" s="2126"/>
      <c r="AC1530" s="2126"/>
      <c r="AD1530" s="2067"/>
    </row>
    <row r="1531">
      <c r="A1531" s="2113"/>
      <c r="B1531" s="2124"/>
      <c r="C1531" s="2124"/>
      <c r="D1531" s="2069"/>
      <c r="E1531" s="2069"/>
      <c r="F1531" s="2069"/>
      <c r="G1531" s="2065"/>
      <c r="H1531" s="2065"/>
      <c r="I1531" s="2065"/>
      <c r="J1531" s="2065"/>
      <c r="K1531" s="2066"/>
      <c r="L1531" s="2066"/>
      <c r="M1531" s="2066"/>
      <c r="N1531" s="2066"/>
      <c r="O1531" s="2067"/>
      <c r="P1531" s="2068"/>
      <c r="Q1531" s="2067"/>
      <c r="R1531" s="2069"/>
      <c r="S1531" s="2067"/>
      <c r="T1531" s="2067"/>
      <c r="U1531" s="2067"/>
      <c r="V1531" s="2067"/>
      <c r="W1531" s="2067"/>
      <c r="X1531" s="2067"/>
      <c r="Y1531" s="2067"/>
      <c r="Z1531" s="2067"/>
      <c r="AA1531" s="2125"/>
      <c r="AB1531" s="2126"/>
      <c r="AC1531" s="2126"/>
      <c r="AD1531" s="2067"/>
    </row>
    <row r="1532">
      <c r="A1532" s="2113"/>
      <c r="B1532" s="2124"/>
      <c r="C1532" s="2124"/>
      <c r="D1532" s="2069"/>
      <c r="E1532" s="2069"/>
      <c r="F1532" s="2069"/>
      <c r="G1532" s="2065"/>
      <c r="H1532" s="2065"/>
      <c r="I1532" s="2065"/>
      <c r="J1532" s="2065"/>
      <c r="K1532" s="2066"/>
      <c r="L1532" s="2066"/>
      <c r="M1532" s="2066"/>
      <c r="N1532" s="2066"/>
      <c r="O1532" s="2067"/>
      <c r="P1532" s="2068"/>
      <c r="Q1532" s="2067"/>
      <c r="R1532" s="2069"/>
      <c r="S1532" s="2067"/>
      <c r="T1532" s="2067"/>
      <c r="U1532" s="2067"/>
      <c r="V1532" s="2067"/>
      <c r="W1532" s="2067"/>
      <c r="X1532" s="2067"/>
      <c r="Y1532" s="2067"/>
      <c r="Z1532" s="2067"/>
      <c r="AA1532" s="2125"/>
      <c r="AB1532" s="2126"/>
      <c r="AC1532" s="2126"/>
      <c r="AD1532" s="2067"/>
    </row>
    <row r="1533">
      <c r="A1533" s="2113"/>
      <c r="B1533" s="2124"/>
      <c r="C1533" s="2124"/>
      <c r="D1533" s="2069"/>
      <c r="E1533" s="2069"/>
      <c r="F1533" s="2069"/>
      <c r="G1533" s="2065"/>
      <c r="H1533" s="2065"/>
      <c r="I1533" s="2065"/>
      <c r="J1533" s="2065"/>
      <c r="K1533" s="2066"/>
      <c r="L1533" s="2066"/>
      <c r="M1533" s="2066"/>
      <c r="N1533" s="2066"/>
      <c r="O1533" s="2067"/>
      <c r="P1533" s="2068"/>
      <c r="Q1533" s="2067"/>
      <c r="R1533" s="2069"/>
      <c r="S1533" s="2067"/>
      <c r="T1533" s="2067"/>
      <c r="U1533" s="2067"/>
      <c r="V1533" s="2067"/>
      <c r="W1533" s="2067"/>
      <c r="X1533" s="2067"/>
      <c r="Y1533" s="2067"/>
      <c r="Z1533" s="2067"/>
      <c r="AA1533" s="2125"/>
      <c r="AB1533" s="2126"/>
      <c r="AC1533" s="2126"/>
      <c r="AD1533" s="2067"/>
    </row>
    <row r="1534">
      <c r="A1534" s="2113"/>
      <c r="B1534" s="2124"/>
      <c r="C1534" s="2124"/>
      <c r="D1534" s="2069"/>
      <c r="E1534" s="2069"/>
      <c r="F1534" s="2069"/>
      <c r="G1534" s="2065"/>
      <c r="H1534" s="2065"/>
      <c r="I1534" s="2065"/>
      <c r="J1534" s="2065"/>
      <c r="K1534" s="2066"/>
      <c r="L1534" s="2066"/>
      <c r="M1534" s="2066"/>
      <c r="N1534" s="2066"/>
      <c r="O1534" s="2067"/>
      <c r="P1534" s="2068"/>
      <c r="Q1534" s="2067"/>
      <c r="R1534" s="2069"/>
      <c r="S1534" s="2067"/>
      <c r="T1534" s="2067"/>
      <c r="U1534" s="2067"/>
      <c r="V1534" s="2067"/>
      <c r="W1534" s="2067"/>
      <c r="X1534" s="2067"/>
      <c r="Y1534" s="2067"/>
      <c r="Z1534" s="2067"/>
      <c r="AA1534" s="2125"/>
      <c r="AB1534" s="2126"/>
      <c r="AC1534" s="2126"/>
      <c r="AD1534" s="2067"/>
    </row>
    <row r="1535">
      <c r="A1535" s="2113"/>
      <c r="B1535" s="2124"/>
      <c r="C1535" s="2124"/>
      <c r="D1535" s="2069"/>
      <c r="E1535" s="2069"/>
      <c r="F1535" s="2069"/>
      <c r="G1535" s="2065"/>
      <c r="H1535" s="2065"/>
      <c r="I1535" s="2065"/>
      <c r="J1535" s="2065"/>
      <c r="K1535" s="2066"/>
      <c r="L1535" s="2066"/>
      <c r="M1535" s="2066"/>
      <c r="N1535" s="2066"/>
      <c r="O1535" s="2067"/>
      <c r="P1535" s="2068"/>
      <c r="Q1535" s="2067"/>
      <c r="R1535" s="2069"/>
      <c r="S1535" s="2067"/>
      <c r="T1535" s="2067"/>
      <c r="U1535" s="2067"/>
      <c r="V1535" s="2067"/>
      <c r="W1535" s="2067"/>
      <c r="X1535" s="2067"/>
      <c r="Y1535" s="2067"/>
      <c r="Z1535" s="2067"/>
      <c r="AA1535" s="2125"/>
      <c r="AB1535" s="2126"/>
      <c r="AC1535" s="2126"/>
      <c r="AD1535" s="2067"/>
    </row>
    <row r="1536">
      <c r="A1536" s="2113"/>
      <c r="B1536" s="2124"/>
      <c r="C1536" s="2124"/>
      <c r="D1536" s="2069"/>
      <c r="E1536" s="2069"/>
      <c r="F1536" s="2069"/>
      <c r="G1536" s="2065"/>
      <c r="H1536" s="2065"/>
      <c r="I1536" s="2065"/>
      <c r="J1536" s="2065"/>
      <c r="K1536" s="2066"/>
      <c r="L1536" s="2066"/>
      <c r="M1536" s="2066"/>
      <c r="N1536" s="2066"/>
      <c r="O1536" s="2067"/>
      <c r="P1536" s="2068"/>
      <c r="Q1536" s="2067"/>
      <c r="R1536" s="2069"/>
      <c r="S1536" s="2067"/>
      <c r="T1536" s="2067"/>
      <c r="U1536" s="2067"/>
      <c r="V1536" s="2067"/>
      <c r="W1536" s="2067"/>
      <c r="X1536" s="2067"/>
      <c r="Y1536" s="2067"/>
      <c r="Z1536" s="2067"/>
      <c r="AA1536" s="2125"/>
      <c r="AB1536" s="2126"/>
      <c r="AC1536" s="2126"/>
      <c r="AD1536" s="2067"/>
    </row>
    <row r="1537">
      <c r="A1537" s="2113"/>
      <c r="B1537" s="2124"/>
      <c r="C1537" s="2124"/>
      <c r="D1537" s="2069"/>
      <c r="E1537" s="2069"/>
      <c r="F1537" s="2069"/>
      <c r="G1537" s="2065"/>
      <c r="H1537" s="2065"/>
      <c r="I1537" s="2065"/>
      <c r="J1537" s="2065"/>
      <c r="K1537" s="2066"/>
      <c r="L1537" s="2066"/>
      <c r="M1537" s="2066"/>
      <c r="N1537" s="2066"/>
      <c r="O1537" s="2067"/>
      <c r="P1537" s="2068"/>
      <c r="Q1537" s="2067"/>
      <c r="R1537" s="2069"/>
      <c r="S1537" s="2067"/>
      <c r="T1537" s="2067"/>
      <c r="U1537" s="2067"/>
      <c r="V1537" s="2067"/>
      <c r="W1537" s="2067"/>
      <c r="X1537" s="2067"/>
      <c r="Y1537" s="2067"/>
      <c r="Z1537" s="2067"/>
      <c r="AA1537" s="2125"/>
      <c r="AB1537" s="2126"/>
      <c r="AC1537" s="2126"/>
      <c r="AD1537" s="2067"/>
    </row>
    <row r="1538">
      <c r="A1538" s="2113"/>
      <c r="B1538" s="2124"/>
      <c r="C1538" s="2124"/>
      <c r="D1538" s="2069"/>
      <c r="E1538" s="2069"/>
      <c r="F1538" s="2069"/>
      <c r="G1538" s="2065"/>
      <c r="H1538" s="2065"/>
      <c r="I1538" s="2065"/>
      <c r="J1538" s="2065"/>
      <c r="K1538" s="2066"/>
      <c r="L1538" s="2066"/>
      <c r="M1538" s="2066"/>
      <c r="N1538" s="2066"/>
      <c r="O1538" s="2067"/>
      <c r="P1538" s="2068"/>
      <c r="Q1538" s="2067"/>
      <c r="R1538" s="2069"/>
      <c r="S1538" s="2067"/>
      <c r="T1538" s="2067"/>
      <c r="U1538" s="2067"/>
      <c r="V1538" s="2067"/>
      <c r="W1538" s="2067"/>
      <c r="X1538" s="2067"/>
      <c r="Y1538" s="2067"/>
      <c r="Z1538" s="2067"/>
      <c r="AA1538" s="2125"/>
      <c r="AB1538" s="2126"/>
      <c r="AC1538" s="2126"/>
      <c r="AD1538" s="2067"/>
    </row>
    <row r="1539">
      <c r="A1539" s="2113"/>
      <c r="B1539" s="2124"/>
      <c r="C1539" s="2124"/>
      <c r="D1539" s="2069"/>
      <c r="E1539" s="2069"/>
      <c r="F1539" s="2069"/>
      <c r="G1539" s="2065"/>
      <c r="H1539" s="2065"/>
      <c r="I1539" s="2065"/>
      <c r="J1539" s="2065"/>
      <c r="K1539" s="2066"/>
      <c r="L1539" s="2066"/>
      <c r="M1539" s="2066"/>
      <c r="N1539" s="2066"/>
      <c r="O1539" s="2067"/>
      <c r="P1539" s="2068"/>
      <c r="Q1539" s="2067"/>
      <c r="R1539" s="2069"/>
      <c r="S1539" s="2067"/>
      <c r="T1539" s="2067"/>
      <c r="U1539" s="2067"/>
      <c r="V1539" s="2067"/>
      <c r="W1539" s="2067"/>
      <c r="X1539" s="2067"/>
      <c r="Y1539" s="2067"/>
      <c r="Z1539" s="2067"/>
      <c r="AA1539" s="2125"/>
      <c r="AB1539" s="2126"/>
      <c r="AC1539" s="2126"/>
      <c r="AD1539" s="2067"/>
    </row>
    <row r="1540">
      <c r="A1540" s="2113"/>
      <c r="B1540" s="2124"/>
      <c r="C1540" s="2124"/>
      <c r="D1540" s="2069"/>
      <c r="E1540" s="2069"/>
      <c r="F1540" s="2069"/>
      <c r="G1540" s="2065"/>
      <c r="H1540" s="2065"/>
      <c r="I1540" s="2065"/>
      <c r="J1540" s="2065"/>
      <c r="K1540" s="2066"/>
      <c r="L1540" s="2066"/>
      <c r="M1540" s="2066"/>
      <c r="N1540" s="2066"/>
      <c r="O1540" s="2067"/>
      <c r="P1540" s="2068"/>
      <c r="Q1540" s="2067"/>
      <c r="R1540" s="2069"/>
      <c r="S1540" s="2067"/>
      <c r="T1540" s="2067"/>
      <c r="U1540" s="2067"/>
      <c r="V1540" s="2067"/>
      <c r="W1540" s="2067"/>
      <c r="X1540" s="2067"/>
      <c r="Y1540" s="2067"/>
      <c r="Z1540" s="2067"/>
      <c r="AA1540" s="2125"/>
      <c r="AB1540" s="2126"/>
      <c r="AC1540" s="2126"/>
      <c r="AD1540" s="2067"/>
    </row>
    <row r="1541">
      <c r="A1541" s="2113"/>
      <c r="B1541" s="2124"/>
      <c r="C1541" s="2124"/>
      <c r="D1541" s="2069"/>
      <c r="E1541" s="2069"/>
      <c r="F1541" s="2069"/>
      <c r="G1541" s="2065"/>
      <c r="H1541" s="2065"/>
      <c r="I1541" s="2065"/>
      <c r="J1541" s="2065"/>
      <c r="K1541" s="2066"/>
      <c r="L1541" s="2066"/>
      <c r="M1541" s="2066"/>
      <c r="N1541" s="2066"/>
      <c r="O1541" s="2067"/>
      <c r="P1541" s="2068"/>
      <c r="Q1541" s="2067"/>
      <c r="R1541" s="2069"/>
      <c r="S1541" s="2067"/>
      <c r="T1541" s="2067"/>
      <c r="U1541" s="2067"/>
      <c r="V1541" s="2067"/>
      <c r="W1541" s="2067"/>
      <c r="X1541" s="2067"/>
      <c r="Y1541" s="2067"/>
      <c r="Z1541" s="2067"/>
      <c r="AA1541" s="2125"/>
      <c r="AB1541" s="2126"/>
      <c r="AC1541" s="2126"/>
      <c r="AD1541" s="2067"/>
    </row>
    <row r="1542">
      <c r="A1542" s="2113"/>
      <c r="B1542" s="2124"/>
      <c r="C1542" s="2124"/>
      <c r="D1542" s="2069"/>
      <c r="E1542" s="2069"/>
      <c r="F1542" s="2069"/>
      <c r="G1542" s="2065"/>
      <c r="H1542" s="2065"/>
      <c r="I1542" s="2065"/>
      <c r="J1542" s="2065"/>
      <c r="K1542" s="2066"/>
      <c r="L1542" s="2066"/>
      <c r="M1542" s="2066"/>
      <c r="N1542" s="2066"/>
      <c r="O1542" s="2067"/>
      <c r="P1542" s="2068"/>
      <c r="Q1542" s="2067"/>
      <c r="R1542" s="2069"/>
      <c r="S1542" s="2067"/>
      <c r="T1542" s="2067"/>
      <c r="U1542" s="2067"/>
      <c r="V1542" s="2067"/>
      <c r="W1542" s="2067"/>
      <c r="X1542" s="2067"/>
      <c r="Y1542" s="2067"/>
      <c r="Z1542" s="2067"/>
      <c r="AA1542" s="2125"/>
      <c r="AB1542" s="2126"/>
      <c r="AC1542" s="2126"/>
      <c r="AD1542" s="2067"/>
    </row>
    <row r="1543">
      <c r="A1543" s="2113"/>
      <c r="B1543" s="2124"/>
      <c r="C1543" s="2124"/>
      <c r="D1543" s="2069"/>
      <c r="E1543" s="2069"/>
      <c r="F1543" s="2069"/>
      <c r="G1543" s="2065"/>
      <c r="H1543" s="2065"/>
      <c r="I1543" s="2065"/>
      <c r="J1543" s="2065"/>
      <c r="K1543" s="2066"/>
      <c r="L1543" s="2066"/>
      <c r="M1543" s="2066"/>
      <c r="N1543" s="2066"/>
      <c r="O1543" s="2067"/>
      <c r="P1543" s="2068"/>
      <c r="Q1543" s="2067"/>
      <c r="R1543" s="2069"/>
      <c r="S1543" s="2067"/>
      <c r="T1543" s="2067"/>
      <c r="U1543" s="2067"/>
      <c r="V1543" s="2067"/>
      <c r="W1543" s="2067"/>
      <c r="X1543" s="2067"/>
      <c r="Y1543" s="2067"/>
      <c r="Z1543" s="2067"/>
      <c r="AA1543" s="2125"/>
      <c r="AB1543" s="2126"/>
      <c r="AC1543" s="2126"/>
      <c r="AD1543" s="2067"/>
    </row>
    <row r="1544">
      <c r="A1544" s="2113"/>
      <c r="B1544" s="2124"/>
      <c r="C1544" s="2124"/>
      <c r="D1544" s="2069"/>
      <c r="E1544" s="2069"/>
      <c r="F1544" s="2069"/>
      <c r="G1544" s="2065"/>
      <c r="H1544" s="2065"/>
      <c r="I1544" s="2065"/>
      <c r="J1544" s="2065"/>
      <c r="K1544" s="2066"/>
      <c r="L1544" s="2066"/>
      <c r="M1544" s="2066"/>
      <c r="N1544" s="2066"/>
      <c r="O1544" s="2067"/>
      <c r="P1544" s="2068"/>
      <c r="Q1544" s="2067"/>
      <c r="R1544" s="2069"/>
      <c r="S1544" s="2067"/>
      <c r="T1544" s="2067"/>
      <c r="U1544" s="2067"/>
      <c r="V1544" s="2067"/>
      <c r="W1544" s="2067"/>
      <c r="X1544" s="2067"/>
      <c r="Y1544" s="2067"/>
      <c r="Z1544" s="2067"/>
      <c r="AA1544" s="2125"/>
      <c r="AB1544" s="2126"/>
      <c r="AC1544" s="2126"/>
      <c r="AD1544" s="2067"/>
    </row>
    <row r="1545">
      <c r="A1545" s="2113"/>
      <c r="B1545" s="2124"/>
      <c r="C1545" s="2124"/>
      <c r="D1545" s="2069"/>
      <c r="E1545" s="2069"/>
      <c r="F1545" s="2069"/>
      <c r="G1545" s="2065"/>
      <c r="H1545" s="2065"/>
      <c r="I1545" s="2065"/>
      <c r="J1545" s="2065"/>
      <c r="K1545" s="2066"/>
      <c r="L1545" s="2066"/>
      <c r="M1545" s="2066"/>
      <c r="N1545" s="2066"/>
      <c r="O1545" s="2067"/>
      <c r="P1545" s="2068"/>
      <c r="Q1545" s="2067"/>
      <c r="R1545" s="2069"/>
      <c r="S1545" s="2067"/>
      <c r="T1545" s="2067"/>
      <c r="U1545" s="2067"/>
      <c r="V1545" s="2067"/>
      <c r="W1545" s="2067"/>
      <c r="X1545" s="2067"/>
      <c r="Y1545" s="2067"/>
      <c r="Z1545" s="2067"/>
      <c r="AA1545" s="2125"/>
      <c r="AB1545" s="2126"/>
      <c r="AC1545" s="2126"/>
      <c r="AD1545" s="2067"/>
    </row>
    <row r="1546">
      <c r="A1546" s="2113"/>
      <c r="B1546" s="2124"/>
      <c r="C1546" s="2124"/>
      <c r="D1546" s="2069"/>
      <c r="E1546" s="2069"/>
      <c r="F1546" s="2069"/>
      <c r="G1546" s="2065"/>
      <c r="H1546" s="2065"/>
      <c r="I1546" s="2065"/>
      <c r="J1546" s="2065"/>
      <c r="K1546" s="2066"/>
      <c r="L1546" s="2066"/>
      <c r="M1546" s="2066"/>
      <c r="N1546" s="2066"/>
      <c r="O1546" s="2067"/>
      <c r="P1546" s="2068"/>
      <c r="Q1546" s="2067"/>
      <c r="R1546" s="2069"/>
      <c r="S1546" s="2067"/>
      <c r="T1546" s="2067"/>
      <c r="U1546" s="2067"/>
      <c r="V1546" s="2067"/>
      <c r="W1546" s="2067"/>
      <c r="X1546" s="2067"/>
      <c r="Y1546" s="2067"/>
      <c r="Z1546" s="2067"/>
      <c r="AA1546" s="2125"/>
      <c r="AB1546" s="2126"/>
      <c r="AC1546" s="2126"/>
      <c r="AD1546" s="2067"/>
    </row>
    <row r="1547">
      <c r="A1547" s="2113"/>
      <c r="B1547" s="2124"/>
      <c r="C1547" s="2124"/>
      <c r="D1547" s="2069"/>
      <c r="E1547" s="2069"/>
      <c r="F1547" s="2069"/>
      <c r="G1547" s="2065"/>
      <c r="H1547" s="2065"/>
      <c r="I1547" s="2065"/>
      <c r="J1547" s="2065"/>
      <c r="K1547" s="2066"/>
      <c r="L1547" s="2066"/>
      <c r="M1547" s="2066"/>
      <c r="N1547" s="2066"/>
      <c r="O1547" s="2067"/>
      <c r="P1547" s="2068"/>
      <c r="Q1547" s="2067"/>
      <c r="R1547" s="2069"/>
      <c r="S1547" s="2067"/>
      <c r="T1547" s="2067"/>
      <c r="U1547" s="2067"/>
      <c r="V1547" s="2067"/>
      <c r="W1547" s="2067"/>
      <c r="X1547" s="2067"/>
      <c r="Y1547" s="2067"/>
      <c r="Z1547" s="2067"/>
      <c r="AA1547" s="2125"/>
      <c r="AB1547" s="2126"/>
      <c r="AC1547" s="2126"/>
      <c r="AD1547" s="2067"/>
    </row>
    <row r="1548">
      <c r="A1548" s="2113"/>
      <c r="B1548" s="2124"/>
      <c r="C1548" s="2124"/>
      <c r="D1548" s="2069"/>
      <c r="E1548" s="2069"/>
      <c r="F1548" s="2069"/>
      <c r="G1548" s="2065"/>
      <c r="H1548" s="2065"/>
      <c r="I1548" s="2065"/>
      <c r="J1548" s="2065"/>
      <c r="K1548" s="2066"/>
      <c r="L1548" s="2066"/>
      <c r="M1548" s="2066"/>
      <c r="N1548" s="2066"/>
      <c r="O1548" s="2067"/>
      <c r="P1548" s="2068"/>
      <c r="Q1548" s="2067"/>
      <c r="R1548" s="2069"/>
      <c r="S1548" s="2067"/>
      <c r="T1548" s="2067"/>
      <c r="U1548" s="2067"/>
      <c r="V1548" s="2067"/>
      <c r="W1548" s="2067"/>
      <c r="X1548" s="2067"/>
      <c r="Y1548" s="2067"/>
      <c r="Z1548" s="2067"/>
      <c r="AA1548" s="2125"/>
      <c r="AB1548" s="2126"/>
      <c r="AC1548" s="2126"/>
      <c r="AD1548" s="2067"/>
    </row>
    <row r="1549">
      <c r="A1549" s="2113"/>
      <c r="B1549" s="2124"/>
      <c r="C1549" s="2124"/>
      <c r="D1549" s="2069"/>
      <c r="E1549" s="2069"/>
      <c r="F1549" s="2069"/>
      <c r="G1549" s="2065"/>
      <c r="H1549" s="2065"/>
      <c r="I1549" s="2065"/>
      <c r="J1549" s="2065"/>
      <c r="K1549" s="2066"/>
      <c r="L1549" s="2066"/>
      <c r="M1549" s="2066"/>
      <c r="N1549" s="2066"/>
      <c r="O1549" s="2067"/>
      <c r="P1549" s="2068"/>
      <c r="Q1549" s="2067"/>
      <c r="R1549" s="2069"/>
      <c r="S1549" s="2067"/>
      <c r="T1549" s="2067"/>
      <c r="U1549" s="2067"/>
      <c r="V1549" s="2067"/>
      <c r="W1549" s="2067"/>
      <c r="X1549" s="2067"/>
      <c r="Y1549" s="2067"/>
      <c r="Z1549" s="2067"/>
      <c r="AA1549" s="2125"/>
      <c r="AB1549" s="2126"/>
      <c r="AC1549" s="2126"/>
      <c r="AD1549" s="2067"/>
    </row>
    <row r="1550">
      <c r="A1550" s="2113"/>
      <c r="B1550" s="2124"/>
      <c r="C1550" s="2124"/>
      <c r="D1550" s="2069"/>
      <c r="E1550" s="2069"/>
      <c r="F1550" s="2069"/>
      <c r="G1550" s="2065"/>
      <c r="H1550" s="2065"/>
      <c r="I1550" s="2065"/>
      <c r="J1550" s="2065"/>
      <c r="K1550" s="2066"/>
      <c r="L1550" s="2066"/>
      <c r="M1550" s="2066"/>
      <c r="N1550" s="2066"/>
      <c r="O1550" s="2067"/>
      <c r="P1550" s="2068"/>
      <c r="Q1550" s="2067"/>
      <c r="R1550" s="2069"/>
      <c r="S1550" s="2067"/>
      <c r="T1550" s="2067"/>
      <c r="U1550" s="2067"/>
      <c r="V1550" s="2067"/>
      <c r="W1550" s="2067"/>
      <c r="X1550" s="2067"/>
      <c r="Y1550" s="2067"/>
      <c r="Z1550" s="2067"/>
      <c r="AA1550" s="2125"/>
      <c r="AB1550" s="2126"/>
      <c r="AC1550" s="2126"/>
      <c r="AD1550" s="2067"/>
    </row>
    <row r="1551">
      <c r="A1551" s="2113"/>
      <c r="B1551" s="2124"/>
      <c r="C1551" s="2124"/>
      <c r="D1551" s="2069"/>
      <c r="E1551" s="2069"/>
      <c r="F1551" s="2069"/>
      <c r="G1551" s="2065"/>
      <c r="H1551" s="2065"/>
      <c r="I1551" s="2065"/>
      <c r="J1551" s="2065"/>
      <c r="K1551" s="2066"/>
      <c r="L1551" s="2066"/>
      <c r="M1551" s="2066"/>
      <c r="N1551" s="2066"/>
      <c r="O1551" s="2067"/>
      <c r="P1551" s="2068"/>
      <c r="Q1551" s="2067"/>
      <c r="R1551" s="2069"/>
      <c r="S1551" s="2067"/>
      <c r="T1551" s="2067"/>
      <c r="U1551" s="2067"/>
      <c r="V1551" s="2067"/>
      <c r="W1551" s="2067"/>
      <c r="X1551" s="2067"/>
      <c r="Y1551" s="2067"/>
      <c r="Z1551" s="2067"/>
      <c r="AA1551" s="2125"/>
      <c r="AB1551" s="2126"/>
      <c r="AC1551" s="2126"/>
      <c r="AD1551" s="2067"/>
    </row>
    <row r="1552">
      <c r="A1552" s="2113"/>
      <c r="B1552" s="2124"/>
      <c r="C1552" s="2124"/>
      <c r="D1552" s="2069"/>
      <c r="E1552" s="2069"/>
      <c r="F1552" s="2069"/>
      <c r="G1552" s="2065"/>
      <c r="H1552" s="2065"/>
      <c r="I1552" s="2065"/>
      <c r="J1552" s="2065"/>
      <c r="K1552" s="2066"/>
      <c r="L1552" s="2066"/>
      <c r="M1552" s="2066"/>
      <c r="N1552" s="2066"/>
      <c r="O1552" s="2067"/>
      <c r="P1552" s="2068"/>
      <c r="Q1552" s="2067"/>
      <c r="R1552" s="2069"/>
      <c r="S1552" s="2067"/>
      <c r="T1552" s="2067"/>
      <c r="U1552" s="2067"/>
      <c r="V1552" s="2067"/>
      <c r="W1552" s="2067"/>
      <c r="X1552" s="2067"/>
      <c r="Y1552" s="2067"/>
      <c r="Z1552" s="2067"/>
      <c r="AA1552" s="2125"/>
      <c r="AB1552" s="2126"/>
      <c r="AC1552" s="2126"/>
      <c r="AD1552" s="2067"/>
    </row>
    <row r="1553">
      <c r="A1553" s="2113"/>
      <c r="B1553" s="2124"/>
      <c r="C1553" s="2124"/>
      <c r="D1553" s="2069"/>
      <c r="E1553" s="2069"/>
      <c r="F1553" s="2069"/>
      <c r="G1553" s="2065"/>
      <c r="H1553" s="2065"/>
      <c r="I1553" s="2065"/>
      <c r="J1553" s="2065"/>
      <c r="K1553" s="2066"/>
      <c r="L1553" s="2066"/>
      <c r="M1553" s="2066"/>
      <c r="N1553" s="2066"/>
      <c r="O1553" s="2067"/>
      <c r="P1553" s="2068"/>
      <c r="Q1553" s="2067"/>
      <c r="R1553" s="2069"/>
      <c r="S1553" s="2067"/>
      <c r="T1553" s="2067"/>
      <c r="U1553" s="2067"/>
      <c r="V1553" s="2067"/>
      <c r="W1553" s="2067"/>
      <c r="X1553" s="2067"/>
      <c r="Y1553" s="2067"/>
      <c r="Z1553" s="2067"/>
      <c r="AA1553" s="2125"/>
      <c r="AB1553" s="2126"/>
      <c r="AC1553" s="2126"/>
      <c r="AD1553" s="2067"/>
    </row>
    <row r="1554">
      <c r="A1554" s="2113"/>
      <c r="B1554" s="2124"/>
      <c r="C1554" s="2124"/>
      <c r="D1554" s="2069"/>
      <c r="E1554" s="2069"/>
      <c r="F1554" s="2069"/>
      <c r="G1554" s="2065"/>
      <c r="H1554" s="2065"/>
      <c r="I1554" s="2065"/>
      <c r="J1554" s="2065"/>
      <c r="K1554" s="2066"/>
      <c r="L1554" s="2066"/>
      <c r="M1554" s="2066"/>
      <c r="N1554" s="2066"/>
      <c r="O1554" s="2067"/>
      <c r="P1554" s="2068"/>
      <c r="Q1554" s="2067"/>
      <c r="R1554" s="2069"/>
      <c r="S1554" s="2067"/>
      <c r="T1554" s="2067"/>
      <c r="U1554" s="2067"/>
      <c r="V1554" s="2067"/>
      <c r="W1554" s="2067"/>
      <c r="X1554" s="2067"/>
      <c r="Y1554" s="2067"/>
      <c r="Z1554" s="2067"/>
      <c r="AA1554" s="2125"/>
      <c r="AB1554" s="2126"/>
      <c r="AC1554" s="2126"/>
      <c r="AD1554" s="2067"/>
    </row>
    <row r="1555">
      <c r="A1555" s="2113"/>
      <c r="B1555" s="2124"/>
      <c r="C1555" s="2124"/>
      <c r="D1555" s="2069"/>
      <c r="E1555" s="2069"/>
      <c r="F1555" s="2069"/>
      <c r="G1555" s="2065"/>
      <c r="H1555" s="2065"/>
      <c r="I1555" s="2065"/>
      <c r="J1555" s="2065"/>
      <c r="K1555" s="2066"/>
      <c r="L1555" s="2066"/>
      <c r="M1555" s="2066"/>
      <c r="N1555" s="2066"/>
      <c r="O1555" s="2067"/>
      <c r="P1555" s="2068"/>
      <c r="Q1555" s="2067"/>
      <c r="R1555" s="2069"/>
      <c r="S1555" s="2067"/>
      <c r="T1555" s="2067"/>
      <c r="U1555" s="2067"/>
      <c r="V1555" s="2067"/>
      <c r="W1555" s="2067"/>
      <c r="X1555" s="2067"/>
      <c r="Y1555" s="2067"/>
      <c r="Z1555" s="2067"/>
      <c r="AA1555" s="2125"/>
      <c r="AB1555" s="2126"/>
      <c r="AC1555" s="2126"/>
      <c r="AD1555" s="2067"/>
    </row>
    <row r="1556">
      <c r="A1556" s="2113"/>
      <c r="B1556" s="2124"/>
      <c r="C1556" s="2124"/>
      <c r="D1556" s="2069"/>
      <c r="E1556" s="2069"/>
      <c r="F1556" s="2069"/>
      <c r="G1556" s="2065"/>
      <c r="H1556" s="2065"/>
      <c r="I1556" s="2065"/>
      <c r="J1556" s="2065"/>
      <c r="K1556" s="2066"/>
      <c r="L1556" s="2066"/>
      <c r="M1556" s="2066"/>
      <c r="N1556" s="2066"/>
      <c r="O1556" s="2067"/>
      <c r="P1556" s="2068"/>
      <c r="Q1556" s="2067"/>
      <c r="R1556" s="2069"/>
      <c r="S1556" s="2067"/>
      <c r="T1556" s="2067"/>
      <c r="U1556" s="2067"/>
      <c r="V1556" s="2067"/>
      <c r="W1556" s="2067"/>
      <c r="X1556" s="2067"/>
      <c r="Y1556" s="2067"/>
      <c r="Z1556" s="2067"/>
      <c r="AA1556" s="2125"/>
      <c r="AB1556" s="2126"/>
      <c r="AC1556" s="2126"/>
      <c r="AD1556" s="2067"/>
    </row>
    <row r="1557">
      <c r="A1557" s="2113"/>
      <c r="B1557" s="2124"/>
      <c r="C1557" s="2124"/>
      <c r="D1557" s="2069"/>
      <c r="E1557" s="2069"/>
      <c r="F1557" s="2069"/>
      <c r="G1557" s="2065"/>
      <c r="H1557" s="2065"/>
      <c r="I1557" s="2065"/>
      <c r="J1557" s="2065"/>
      <c r="K1557" s="2066"/>
      <c r="L1557" s="2066"/>
      <c r="M1557" s="2066"/>
      <c r="N1557" s="2066"/>
      <c r="O1557" s="2067"/>
      <c r="P1557" s="2068"/>
      <c r="Q1557" s="2067"/>
      <c r="R1557" s="2069"/>
      <c r="S1557" s="2067"/>
      <c r="T1557" s="2067"/>
      <c r="U1557" s="2067"/>
      <c r="V1557" s="2067"/>
      <c r="W1557" s="2067"/>
      <c r="X1557" s="2067"/>
      <c r="Y1557" s="2067"/>
      <c r="Z1557" s="2067"/>
      <c r="AA1557" s="2125"/>
      <c r="AB1557" s="2126"/>
      <c r="AC1557" s="2126"/>
      <c r="AD1557" s="2067"/>
    </row>
    <row r="1558">
      <c r="A1558" s="2113"/>
      <c r="B1558" s="2124"/>
      <c r="C1558" s="2124"/>
      <c r="D1558" s="2069"/>
      <c r="E1558" s="2069"/>
      <c r="F1558" s="2069"/>
      <c r="G1558" s="2065"/>
      <c r="H1558" s="2065"/>
      <c r="I1558" s="2065"/>
      <c r="J1558" s="2065"/>
      <c r="K1558" s="2066"/>
      <c r="L1558" s="2066"/>
      <c r="M1558" s="2066"/>
      <c r="N1558" s="2066"/>
      <c r="O1558" s="2067"/>
      <c r="P1558" s="2068"/>
      <c r="Q1558" s="2067"/>
      <c r="R1558" s="2069"/>
      <c r="S1558" s="2067"/>
      <c r="T1558" s="2067"/>
      <c r="U1558" s="2067"/>
      <c r="V1558" s="2067"/>
      <c r="W1558" s="2067"/>
      <c r="X1558" s="2067"/>
      <c r="Y1558" s="2067"/>
      <c r="Z1558" s="2067"/>
      <c r="AA1558" s="2125"/>
      <c r="AB1558" s="2126"/>
      <c r="AC1558" s="2126"/>
      <c r="AD1558" s="2067"/>
    </row>
    <row r="1559">
      <c r="A1559" s="2113"/>
      <c r="B1559" s="2124"/>
      <c r="C1559" s="2124"/>
      <c r="D1559" s="2069"/>
      <c r="E1559" s="2069"/>
      <c r="F1559" s="2069"/>
      <c r="G1559" s="2065"/>
      <c r="H1559" s="2065"/>
      <c r="I1559" s="2065"/>
      <c r="J1559" s="2065"/>
      <c r="K1559" s="2066"/>
      <c r="L1559" s="2066"/>
      <c r="M1559" s="2066"/>
      <c r="N1559" s="2066"/>
      <c r="O1559" s="2067"/>
      <c r="P1559" s="2068"/>
      <c r="Q1559" s="2067"/>
      <c r="R1559" s="2069"/>
      <c r="S1559" s="2067"/>
      <c r="T1559" s="2067"/>
      <c r="U1559" s="2067"/>
      <c r="V1559" s="2067"/>
      <c r="W1559" s="2067"/>
      <c r="X1559" s="2067"/>
      <c r="Y1559" s="2067"/>
      <c r="Z1559" s="2067"/>
      <c r="AA1559" s="2125"/>
      <c r="AB1559" s="2126"/>
      <c r="AC1559" s="2126"/>
      <c r="AD1559" s="2067"/>
    </row>
    <row r="1560">
      <c r="A1560" s="2113"/>
      <c r="B1560" s="2124"/>
      <c r="C1560" s="2124"/>
      <c r="D1560" s="2069"/>
      <c r="E1560" s="2069"/>
      <c r="F1560" s="2069"/>
      <c r="G1560" s="2065"/>
      <c r="H1560" s="2065"/>
      <c r="I1560" s="2065"/>
      <c r="J1560" s="2065"/>
      <c r="K1560" s="2066"/>
      <c r="L1560" s="2066"/>
      <c r="M1560" s="2066"/>
      <c r="N1560" s="2066"/>
      <c r="O1560" s="2067"/>
      <c r="P1560" s="2068"/>
      <c r="Q1560" s="2067"/>
      <c r="R1560" s="2069"/>
      <c r="S1560" s="2067"/>
      <c r="T1560" s="2067"/>
      <c r="U1560" s="2067"/>
      <c r="V1560" s="2067"/>
      <c r="W1560" s="2067"/>
      <c r="X1560" s="2067"/>
      <c r="Y1560" s="2067"/>
      <c r="Z1560" s="2067"/>
      <c r="AA1560" s="2125"/>
      <c r="AB1560" s="2126"/>
      <c r="AC1560" s="2126"/>
      <c r="AD1560" s="2067"/>
    </row>
    <row r="1561">
      <c r="A1561" s="2113"/>
      <c r="B1561" s="2124"/>
      <c r="C1561" s="2124"/>
      <c r="D1561" s="2069"/>
      <c r="E1561" s="2069"/>
      <c r="F1561" s="2069"/>
      <c r="G1561" s="2065"/>
      <c r="H1561" s="2065"/>
      <c r="I1561" s="2065"/>
      <c r="J1561" s="2065"/>
      <c r="K1561" s="2066"/>
      <c r="L1561" s="2066"/>
      <c r="M1561" s="2066"/>
      <c r="N1561" s="2066"/>
      <c r="O1561" s="2067"/>
      <c r="P1561" s="2068"/>
      <c r="Q1561" s="2067"/>
      <c r="R1561" s="2069"/>
      <c r="S1561" s="2067"/>
      <c r="T1561" s="2067"/>
      <c r="U1561" s="2067"/>
      <c r="V1561" s="2067"/>
      <c r="W1561" s="2067"/>
      <c r="X1561" s="2067"/>
      <c r="Y1561" s="2067"/>
      <c r="Z1561" s="2067"/>
      <c r="AA1561" s="2125"/>
      <c r="AB1561" s="2126"/>
      <c r="AC1561" s="2126"/>
      <c r="AD1561" s="2067"/>
    </row>
    <row r="1562">
      <c r="A1562" s="2113"/>
      <c r="B1562" s="2124"/>
      <c r="C1562" s="2124"/>
      <c r="D1562" s="2069"/>
      <c r="E1562" s="2069"/>
      <c r="F1562" s="2069"/>
      <c r="G1562" s="2065"/>
      <c r="H1562" s="2065"/>
      <c r="I1562" s="2065"/>
      <c r="J1562" s="2065"/>
      <c r="K1562" s="2066"/>
      <c r="L1562" s="2066"/>
      <c r="M1562" s="2066"/>
      <c r="N1562" s="2066"/>
      <c r="O1562" s="2067"/>
      <c r="P1562" s="2068"/>
      <c r="Q1562" s="2067"/>
      <c r="R1562" s="2069"/>
      <c r="S1562" s="2067"/>
      <c r="T1562" s="2067"/>
      <c r="U1562" s="2067"/>
      <c r="V1562" s="2067"/>
      <c r="W1562" s="2067"/>
      <c r="X1562" s="2067"/>
      <c r="Y1562" s="2067"/>
      <c r="Z1562" s="2067"/>
      <c r="AA1562" s="2125"/>
      <c r="AB1562" s="2126"/>
      <c r="AC1562" s="2126"/>
      <c r="AD1562" s="2067"/>
    </row>
    <row r="1563">
      <c r="A1563" s="2113"/>
      <c r="B1563" s="2124"/>
      <c r="C1563" s="2124"/>
      <c r="D1563" s="2069"/>
      <c r="E1563" s="2069"/>
      <c r="F1563" s="2069"/>
      <c r="G1563" s="2065"/>
      <c r="H1563" s="2065"/>
      <c r="I1563" s="2065"/>
      <c r="J1563" s="2065"/>
      <c r="K1563" s="2066"/>
      <c r="L1563" s="2066"/>
      <c r="M1563" s="2066"/>
      <c r="N1563" s="2066"/>
      <c r="O1563" s="2067"/>
      <c r="P1563" s="2068"/>
      <c r="Q1563" s="2067"/>
      <c r="R1563" s="2069"/>
      <c r="S1563" s="2067"/>
      <c r="T1563" s="2067"/>
      <c r="U1563" s="2067"/>
      <c r="V1563" s="2067"/>
      <c r="W1563" s="2067"/>
      <c r="X1563" s="2067"/>
      <c r="Y1563" s="2067"/>
      <c r="Z1563" s="2067"/>
      <c r="AA1563" s="2125"/>
      <c r="AB1563" s="2126"/>
      <c r="AC1563" s="2126"/>
      <c r="AD1563" s="2067"/>
    </row>
    <row r="1564">
      <c r="A1564" s="2113"/>
      <c r="B1564" s="2124"/>
      <c r="C1564" s="2124"/>
      <c r="D1564" s="2069"/>
      <c r="E1564" s="2069"/>
      <c r="F1564" s="2069"/>
      <c r="G1564" s="2065"/>
      <c r="H1564" s="2065"/>
      <c r="I1564" s="2065"/>
      <c r="J1564" s="2065"/>
      <c r="K1564" s="2066"/>
      <c r="L1564" s="2066"/>
      <c r="M1564" s="2066"/>
      <c r="N1564" s="2066"/>
      <c r="O1564" s="2067"/>
      <c r="P1564" s="2068"/>
      <c r="Q1564" s="2067"/>
      <c r="R1564" s="2069"/>
      <c r="S1564" s="2067"/>
      <c r="T1564" s="2067"/>
      <c r="U1564" s="2067"/>
      <c r="V1564" s="2067"/>
      <c r="W1564" s="2067"/>
      <c r="X1564" s="2067"/>
      <c r="Y1564" s="2067"/>
      <c r="Z1564" s="2067"/>
      <c r="AA1564" s="2125"/>
      <c r="AB1564" s="2126"/>
      <c r="AC1564" s="2126"/>
      <c r="AD1564" s="2067"/>
    </row>
    <row r="1565">
      <c r="A1565" s="2113"/>
      <c r="B1565" s="2124"/>
      <c r="C1565" s="2124"/>
      <c r="D1565" s="2069"/>
      <c r="E1565" s="2069"/>
      <c r="F1565" s="2069"/>
      <c r="G1565" s="2065"/>
      <c r="H1565" s="2065"/>
      <c r="I1565" s="2065"/>
      <c r="J1565" s="2065"/>
      <c r="K1565" s="2066"/>
      <c r="L1565" s="2066"/>
      <c r="M1565" s="2066"/>
      <c r="N1565" s="2066"/>
      <c r="O1565" s="2067"/>
      <c r="P1565" s="2068"/>
      <c r="Q1565" s="2067"/>
      <c r="R1565" s="2069"/>
      <c r="S1565" s="2067"/>
      <c r="T1565" s="2067"/>
      <c r="U1565" s="2067"/>
      <c r="V1565" s="2067"/>
      <c r="W1565" s="2067"/>
      <c r="X1565" s="2067"/>
      <c r="Y1565" s="2067"/>
      <c r="Z1565" s="2067"/>
      <c r="AA1565" s="2125"/>
      <c r="AB1565" s="2126"/>
      <c r="AC1565" s="2126"/>
      <c r="AD1565" s="2067"/>
    </row>
    <row r="1566">
      <c r="A1566" s="2113"/>
      <c r="B1566" s="2124"/>
      <c r="C1566" s="2124"/>
      <c r="D1566" s="2069"/>
      <c r="E1566" s="2069"/>
      <c r="F1566" s="2069"/>
      <c r="G1566" s="2065"/>
      <c r="H1566" s="2065"/>
      <c r="I1566" s="2065"/>
      <c r="J1566" s="2065"/>
      <c r="K1566" s="2066"/>
      <c r="L1566" s="2066"/>
      <c r="M1566" s="2066"/>
      <c r="N1566" s="2066"/>
      <c r="O1566" s="2067"/>
      <c r="P1566" s="2068"/>
      <c r="Q1566" s="2067"/>
      <c r="R1566" s="2069"/>
      <c r="S1566" s="2067"/>
      <c r="T1566" s="2067"/>
      <c r="U1566" s="2067"/>
      <c r="V1566" s="2067"/>
      <c r="W1566" s="2067"/>
      <c r="X1566" s="2067"/>
      <c r="Y1566" s="2067"/>
      <c r="Z1566" s="2067"/>
      <c r="AA1566" s="2125"/>
      <c r="AB1566" s="2126"/>
      <c r="AC1566" s="2126"/>
      <c r="AD1566" s="2067"/>
    </row>
    <row r="1567">
      <c r="A1567" s="2113"/>
      <c r="B1567" s="2124"/>
      <c r="C1567" s="2124"/>
      <c r="D1567" s="2069"/>
      <c r="E1567" s="2069"/>
      <c r="F1567" s="2069"/>
      <c r="G1567" s="2065"/>
      <c r="H1567" s="2065"/>
      <c r="I1567" s="2065"/>
      <c r="J1567" s="2065"/>
      <c r="K1567" s="2066"/>
      <c r="L1567" s="2066"/>
      <c r="M1567" s="2066"/>
      <c r="N1567" s="2066"/>
      <c r="O1567" s="2067"/>
      <c r="P1567" s="2068"/>
      <c r="Q1567" s="2067"/>
      <c r="R1567" s="2069"/>
      <c r="S1567" s="2067"/>
      <c r="T1567" s="2067"/>
      <c r="U1567" s="2067"/>
      <c r="V1567" s="2067"/>
      <c r="W1567" s="2067"/>
      <c r="X1567" s="2067"/>
      <c r="Y1567" s="2067"/>
      <c r="Z1567" s="2067"/>
      <c r="AA1567" s="2125"/>
      <c r="AB1567" s="2126"/>
      <c r="AC1567" s="2126"/>
      <c r="AD1567" s="2067"/>
    </row>
    <row r="1568">
      <c r="A1568" s="2113"/>
      <c r="B1568" s="2124"/>
      <c r="C1568" s="2124"/>
      <c r="D1568" s="2069"/>
      <c r="E1568" s="2069"/>
      <c r="F1568" s="2069"/>
      <c r="G1568" s="2065"/>
      <c r="H1568" s="2065"/>
      <c r="I1568" s="2065"/>
      <c r="J1568" s="2065"/>
      <c r="K1568" s="2066"/>
      <c r="L1568" s="2066"/>
      <c r="M1568" s="2066"/>
      <c r="N1568" s="2066"/>
      <c r="O1568" s="2067"/>
      <c r="P1568" s="2068"/>
      <c r="Q1568" s="2067"/>
      <c r="R1568" s="2069"/>
      <c r="S1568" s="2067"/>
      <c r="T1568" s="2067"/>
      <c r="U1568" s="2067"/>
      <c r="V1568" s="2067"/>
      <c r="W1568" s="2067"/>
      <c r="X1568" s="2067"/>
      <c r="Y1568" s="2067"/>
      <c r="Z1568" s="2067"/>
      <c r="AA1568" s="2125"/>
      <c r="AB1568" s="2126"/>
      <c r="AC1568" s="2126"/>
      <c r="AD1568" s="2067"/>
    </row>
    <row r="1569">
      <c r="A1569" s="2113"/>
      <c r="B1569" s="2124"/>
      <c r="C1569" s="2124"/>
      <c r="D1569" s="2069"/>
      <c r="E1569" s="2069"/>
      <c r="F1569" s="2069"/>
      <c r="G1569" s="2065"/>
      <c r="H1569" s="2065"/>
      <c r="I1569" s="2065"/>
      <c r="J1569" s="2065"/>
      <c r="K1569" s="2066"/>
      <c r="L1569" s="2066"/>
      <c r="M1569" s="2066"/>
      <c r="N1569" s="2066"/>
      <c r="O1569" s="2067"/>
      <c r="P1569" s="2068"/>
      <c r="Q1569" s="2067"/>
      <c r="R1569" s="2069"/>
      <c r="S1569" s="2067"/>
      <c r="T1569" s="2067"/>
      <c r="U1569" s="2067"/>
      <c r="V1569" s="2067"/>
      <c r="W1569" s="2067"/>
      <c r="X1569" s="2067"/>
      <c r="Y1569" s="2067"/>
      <c r="Z1569" s="2067"/>
      <c r="AA1569" s="2125"/>
      <c r="AB1569" s="2126"/>
      <c r="AC1569" s="2126"/>
      <c r="AD1569" s="2067"/>
    </row>
    <row r="1570">
      <c r="A1570" s="2113"/>
      <c r="B1570" s="2124"/>
      <c r="C1570" s="2124"/>
      <c r="D1570" s="2069"/>
      <c r="E1570" s="2069"/>
      <c r="F1570" s="2069"/>
      <c r="G1570" s="2065"/>
      <c r="H1570" s="2065"/>
      <c r="I1570" s="2065"/>
      <c r="J1570" s="2065"/>
      <c r="K1570" s="2066"/>
      <c r="L1570" s="2066"/>
      <c r="M1570" s="2066"/>
      <c r="N1570" s="2066"/>
      <c r="O1570" s="2067"/>
      <c r="P1570" s="2068"/>
      <c r="Q1570" s="2067"/>
      <c r="R1570" s="2069"/>
      <c r="S1570" s="2067"/>
      <c r="T1570" s="2067"/>
      <c r="U1570" s="2067"/>
      <c r="V1570" s="2067"/>
      <c r="W1570" s="2067"/>
      <c r="X1570" s="2067"/>
      <c r="Y1570" s="2067"/>
      <c r="Z1570" s="2067"/>
      <c r="AA1570" s="2125"/>
      <c r="AB1570" s="2126"/>
      <c r="AC1570" s="2126"/>
      <c r="AD1570" s="2067"/>
    </row>
    <row r="1571">
      <c r="A1571" s="2113"/>
      <c r="B1571" s="2124"/>
      <c r="C1571" s="2124"/>
      <c r="D1571" s="2069"/>
      <c r="E1571" s="2069"/>
      <c r="F1571" s="2069"/>
      <c r="G1571" s="2065"/>
      <c r="H1571" s="2065"/>
      <c r="I1571" s="2065"/>
      <c r="J1571" s="2065"/>
      <c r="K1571" s="2066"/>
      <c r="L1571" s="2066"/>
      <c r="M1571" s="2066"/>
      <c r="N1571" s="2066"/>
      <c r="O1571" s="2067"/>
      <c r="P1571" s="2068"/>
      <c r="Q1571" s="2067"/>
      <c r="R1571" s="2069"/>
      <c r="S1571" s="2067"/>
      <c r="T1571" s="2067"/>
      <c r="U1571" s="2067"/>
      <c r="V1571" s="2067"/>
      <c r="W1571" s="2067"/>
      <c r="X1571" s="2067"/>
      <c r="Y1571" s="2067"/>
      <c r="Z1571" s="2067"/>
      <c r="AA1571" s="2125"/>
      <c r="AB1571" s="2126"/>
      <c r="AC1571" s="2126"/>
      <c r="AD1571" s="2067"/>
    </row>
    <row r="1572">
      <c r="A1572" s="2113"/>
      <c r="B1572" s="2124"/>
      <c r="C1572" s="2124"/>
      <c r="D1572" s="2069"/>
      <c r="E1572" s="2069"/>
      <c r="F1572" s="2069"/>
      <c r="G1572" s="2065"/>
      <c r="H1572" s="2065"/>
      <c r="I1572" s="2065"/>
      <c r="J1572" s="2065"/>
      <c r="K1572" s="2066"/>
      <c r="L1572" s="2066"/>
      <c r="M1572" s="2066"/>
      <c r="N1572" s="2066"/>
      <c r="O1572" s="2067"/>
      <c r="P1572" s="2068"/>
      <c r="Q1572" s="2067"/>
      <c r="R1572" s="2069"/>
      <c r="S1572" s="2067"/>
      <c r="T1572" s="2067"/>
      <c r="U1572" s="2067"/>
      <c r="V1572" s="2067"/>
      <c r="W1572" s="2067"/>
      <c r="X1572" s="2067"/>
      <c r="Y1572" s="2067"/>
      <c r="Z1572" s="2067"/>
      <c r="AA1572" s="2125"/>
      <c r="AB1572" s="2126"/>
      <c r="AC1572" s="2126"/>
      <c r="AD1572" s="2067"/>
    </row>
    <row r="1573">
      <c r="A1573" s="2113"/>
      <c r="B1573" s="2124"/>
      <c r="C1573" s="2124"/>
      <c r="D1573" s="2069"/>
      <c r="E1573" s="2069"/>
      <c r="F1573" s="2069"/>
      <c r="G1573" s="2065"/>
      <c r="H1573" s="2065"/>
      <c r="I1573" s="2065"/>
      <c r="J1573" s="2065"/>
      <c r="K1573" s="2066"/>
      <c r="L1573" s="2066"/>
      <c r="M1573" s="2066"/>
      <c r="N1573" s="2066"/>
      <c r="O1573" s="2067"/>
      <c r="P1573" s="2068"/>
      <c r="Q1573" s="2067"/>
      <c r="R1573" s="2069"/>
      <c r="S1573" s="2067"/>
      <c r="T1573" s="2067"/>
      <c r="U1573" s="2067"/>
      <c r="V1573" s="2067"/>
      <c r="W1573" s="2067"/>
      <c r="X1573" s="2067"/>
      <c r="Y1573" s="2067"/>
      <c r="Z1573" s="2067"/>
      <c r="AA1573" s="2125"/>
      <c r="AB1573" s="2126"/>
      <c r="AC1573" s="2126"/>
      <c r="AD1573" s="2067"/>
    </row>
    <row r="1574">
      <c r="A1574" s="2113"/>
      <c r="B1574" s="2124"/>
      <c r="C1574" s="2124"/>
      <c r="D1574" s="2069"/>
      <c r="E1574" s="2069"/>
      <c r="F1574" s="2069"/>
      <c r="G1574" s="2065"/>
      <c r="H1574" s="2065"/>
      <c r="I1574" s="2065"/>
      <c r="J1574" s="2065"/>
      <c r="K1574" s="2066"/>
      <c r="L1574" s="2066"/>
      <c r="M1574" s="2066"/>
      <c r="N1574" s="2066"/>
      <c r="O1574" s="2067"/>
      <c r="P1574" s="2068"/>
      <c r="Q1574" s="2067"/>
      <c r="R1574" s="2069"/>
      <c r="S1574" s="2067"/>
      <c r="T1574" s="2067"/>
      <c r="U1574" s="2067"/>
      <c r="V1574" s="2067"/>
      <c r="W1574" s="2067"/>
      <c r="X1574" s="2067"/>
      <c r="Y1574" s="2067"/>
      <c r="Z1574" s="2067"/>
      <c r="AA1574" s="2125"/>
      <c r="AB1574" s="2126"/>
      <c r="AC1574" s="2126"/>
      <c r="AD1574" s="2067"/>
    </row>
    <row r="1575">
      <c r="A1575" s="2113"/>
      <c r="B1575" s="2124"/>
      <c r="C1575" s="2124"/>
      <c r="D1575" s="2069"/>
      <c r="E1575" s="2069"/>
      <c r="F1575" s="2069"/>
      <c r="G1575" s="2065"/>
      <c r="H1575" s="2065"/>
      <c r="I1575" s="2065"/>
      <c r="J1575" s="2065"/>
      <c r="K1575" s="2066"/>
      <c r="L1575" s="2066"/>
      <c r="M1575" s="2066"/>
      <c r="N1575" s="2066"/>
      <c r="O1575" s="2067"/>
      <c r="P1575" s="2068"/>
      <c r="Q1575" s="2067"/>
      <c r="R1575" s="2069"/>
      <c r="S1575" s="2067"/>
      <c r="T1575" s="2067"/>
      <c r="U1575" s="2067"/>
      <c r="V1575" s="2067"/>
      <c r="W1575" s="2067"/>
      <c r="X1575" s="2067"/>
      <c r="Y1575" s="2067"/>
      <c r="Z1575" s="2067"/>
      <c r="AA1575" s="2125"/>
      <c r="AB1575" s="2126"/>
      <c r="AC1575" s="2126"/>
      <c r="AD1575" s="2067"/>
    </row>
    <row r="1576">
      <c r="A1576" s="2113"/>
      <c r="B1576" s="2124"/>
      <c r="C1576" s="2124"/>
      <c r="D1576" s="2069"/>
      <c r="E1576" s="2069"/>
      <c r="F1576" s="2069"/>
      <c r="G1576" s="2065"/>
      <c r="H1576" s="2065"/>
      <c r="I1576" s="2065"/>
      <c r="J1576" s="2065"/>
      <c r="K1576" s="2066"/>
      <c r="L1576" s="2066"/>
      <c r="M1576" s="2066"/>
      <c r="N1576" s="2066"/>
      <c r="O1576" s="2067"/>
      <c r="P1576" s="2068"/>
      <c r="Q1576" s="2067"/>
      <c r="R1576" s="2069"/>
      <c r="S1576" s="2067"/>
      <c r="T1576" s="2067"/>
      <c r="U1576" s="2067"/>
      <c r="V1576" s="2067"/>
      <c r="W1576" s="2067"/>
      <c r="X1576" s="2067"/>
      <c r="Y1576" s="2067"/>
      <c r="Z1576" s="2067"/>
      <c r="AA1576" s="2125"/>
      <c r="AB1576" s="2126"/>
      <c r="AC1576" s="2126"/>
      <c r="AD1576" s="2067"/>
    </row>
    <row r="1577">
      <c r="A1577" s="2113"/>
      <c r="B1577" s="2124"/>
      <c r="C1577" s="2124"/>
      <c r="D1577" s="2069"/>
      <c r="E1577" s="2069"/>
      <c r="F1577" s="2069"/>
      <c r="G1577" s="2065"/>
      <c r="H1577" s="2065"/>
      <c r="I1577" s="2065"/>
      <c r="J1577" s="2065"/>
      <c r="K1577" s="2066"/>
      <c r="L1577" s="2066"/>
      <c r="M1577" s="2066"/>
      <c r="N1577" s="2066"/>
      <c r="O1577" s="2067"/>
      <c r="P1577" s="2068"/>
      <c r="Q1577" s="2067"/>
      <c r="R1577" s="2069"/>
      <c r="S1577" s="2067"/>
      <c r="T1577" s="2067"/>
      <c r="U1577" s="2067"/>
      <c r="V1577" s="2067"/>
      <c r="W1577" s="2067"/>
      <c r="X1577" s="2067"/>
      <c r="Y1577" s="2067"/>
      <c r="Z1577" s="2067"/>
      <c r="AA1577" s="2125"/>
      <c r="AB1577" s="2126"/>
      <c r="AC1577" s="2126"/>
      <c r="AD1577" s="2067"/>
    </row>
    <row r="1578">
      <c r="A1578" s="2113"/>
      <c r="B1578" s="2124"/>
      <c r="C1578" s="2124"/>
      <c r="D1578" s="2069"/>
      <c r="E1578" s="2069"/>
      <c r="F1578" s="2069"/>
      <c r="G1578" s="2065"/>
      <c r="H1578" s="2065"/>
      <c r="I1578" s="2065"/>
      <c r="J1578" s="2065"/>
      <c r="K1578" s="2066"/>
      <c r="L1578" s="2066"/>
      <c r="M1578" s="2066"/>
      <c r="N1578" s="2066"/>
      <c r="O1578" s="2067"/>
      <c r="P1578" s="2068"/>
      <c r="Q1578" s="2067"/>
      <c r="R1578" s="2069"/>
      <c r="S1578" s="2067"/>
      <c r="T1578" s="2067"/>
      <c r="U1578" s="2067"/>
      <c r="V1578" s="2067"/>
      <c r="W1578" s="2067"/>
      <c r="X1578" s="2067"/>
      <c r="Y1578" s="2067"/>
      <c r="Z1578" s="2067"/>
      <c r="AA1578" s="2125"/>
      <c r="AB1578" s="2126"/>
      <c r="AC1578" s="2126"/>
      <c r="AD1578" s="2067"/>
    </row>
    <row r="1579">
      <c r="A1579" s="2113"/>
      <c r="B1579" s="2124"/>
      <c r="C1579" s="2124"/>
      <c r="D1579" s="2069"/>
      <c r="E1579" s="2069"/>
      <c r="F1579" s="2069"/>
      <c r="G1579" s="2065"/>
      <c r="H1579" s="2065"/>
      <c r="I1579" s="2065"/>
      <c r="J1579" s="2065"/>
      <c r="K1579" s="2066"/>
      <c r="L1579" s="2066"/>
      <c r="M1579" s="2066"/>
      <c r="N1579" s="2066"/>
      <c r="O1579" s="2067"/>
      <c r="P1579" s="2068"/>
      <c r="Q1579" s="2067"/>
      <c r="R1579" s="2069"/>
      <c r="S1579" s="2067"/>
      <c r="T1579" s="2067"/>
      <c r="U1579" s="2067"/>
      <c r="V1579" s="2067"/>
      <c r="W1579" s="2067"/>
      <c r="X1579" s="2067"/>
      <c r="Y1579" s="2067"/>
      <c r="Z1579" s="2067"/>
      <c r="AA1579" s="2125"/>
      <c r="AB1579" s="2126"/>
      <c r="AC1579" s="2126"/>
      <c r="AD1579" s="2067"/>
    </row>
    <row r="1580">
      <c r="A1580" s="2113"/>
      <c r="B1580" s="2124"/>
      <c r="C1580" s="2124"/>
      <c r="D1580" s="2069"/>
      <c r="E1580" s="2069"/>
      <c r="F1580" s="2069"/>
      <c r="G1580" s="2065"/>
      <c r="H1580" s="2065"/>
      <c r="I1580" s="2065"/>
      <c r="J1580" s="2065"/>
      <c r="K1580" s="2066"/>
      <c r="L1580" s="2066"/>
      <c r="M1580" s="2066"/>
      <c r="N1580" s="2066"/>
      <c r="O1580" s="2067"/>
      <c r="P1580" s="2068"/>
      <c r="Q1580" s="2067"/>
      <c r="R1580" s="2069"/>
      <c r="S1580" s="2067"/>
      <c r="T1580" s="2067"/>
      <c r="U1580" s="2067"/>
      <c r="V1580" s="2067"/>
      <c r="W1580" s="2067"/>
      <c r="X1580" s="2067"/>
      <c r="Y1580" s="2067"/>
      <c r="Z1580" s="2067"/>
      <c r="AA1580" s="2125"/>
      <c r="AB1580" s="2126"/>
      <c r="AC1580" s="2126"/>
      <c r="AD1580" s="2067"/>
    </row>
    <row r="1581">
      <c r="A1581" s="2113"/>
      <c r="B1581" s="2124"/>
      <c r="C1581" s="2124"/>
      <c r="D1581" s="2069"/>
      <c r="E1581" s="2069"/>
      <c r="F1581" s="2069"/>
      <c r="G1581" s="2065"/>
      <c r="H1581" s="2065"/>
      <c r="I1581" s="2065"/>
      <c r="J1581" s="2065"/>
      <c r="K1581" s="2066"/>
      <c r="L1581" s="2066"/>
      <c r="M1581" s="2066"/>
      <c r="N1581" s="2066"/>
      <c r="O1581" s="2067"/>
      <c r="P1581" s="2068"/>
      <c r="Q1581" s="2067"/>
      <c r="R1581" s="2069"/>
      <c r="S1581" s="2067"/>
      <c r="T1581" s="2067"/>
      <c r="U1581" s="2067"/>
      <c r="V1581" s="2067"/>
      <c r="W1581" s="2067"/>
      <c r="X1581" s="2067"/>
      <c r="Y1581" s="2067"/>
      <c r="Z1581" s="2067"/>
      <c r="AA1581" s="2125"/>
      <c r="AB1581" s="2126"/>
      <c r="AC1581" s="2126"/>
      <c r="AD1581" s="2067"/>
    </row>
    <row r="1582">
      <c r="A1582" s="2113"/>
      <c r="B1582" s="2124"/>
      <c r="C1582" s="2124"/>
      <c r="D1582" s="2069"/>
      <c r="E1582" s="2069"/>
      <c r="F1582" s="2069"/>
      <c r="G1582" s="2065"/>
      <c r="H1582" s="2065"/>
      <c r="I1582" s="2065"/>
      <c r="J1582" s="2065"/>
      <c r="K1582" s="2066"/>
      <c r="L1582" s="2066"/>
      <c r="M1582" s="2066"/>
      <c r="N1582" s="2066"/>
      <c r="O1582" s="2067"/>
      <c r="P1582" s="2068"/>
      <c r="Q1582" s="2067"/>
      <c r="R1582" s="2069"/>
      <c r="S1582" s="2067"/>
      <c r="T1582" s="2067"/>
      <c r="U1582" s="2067"/>
      <c r="V1582" s="2067"/>
      <c r="W1582" s="2067"/>
      <c r="X1582" s="2067"/>
      <c r="Y1582" s="2067"/>
      <c r="Z1582" s="2067"/>
      <c r="AA1582" s="2125"/>
      <c r="AB1582" s="2126"/>
      <c r="AC1582" s="2126"/>
      <c r="AD1582" s="2067"/>
    </row>
    <row r="1583">
      <c r="A1583" s="2113"/>
      <c r="B1583" s="2124"/>
      <c r="C1583" s="2124"/>
      <c r="D1583" s="2069"/>
      <c r="E1583" s="2069"/>
      <c r="F1583" s="2069"/>
      <c r="G1583" s="2065"/>
      <c r="H1583" s="2065"/>
      <c r="I1583" s="2065"/>
      <c r="J1583" s="2065"/>
      <c r="K1583" s="2066"/>
      <c r="L1583" s="2066"/>
      <c r="M1583" s="2066"/>
      <c r="N1583" s="2066"/>
      <c r="O1583" s="2067"/>
      <c r="P1583" s="2068"/>
      <c r="Q1583" s="2067"/>
      <c r="R1583" s="2069"/>
      <c r="S1583" s="2067"/>
      <c r="T1583" s="2067"/>
      <c r="U1583" s="2067"/>
      <c r="V1583" s="2067"/>
      <c r="W1583" s="2067"/>
      <c r="X1583" s="2067"/>
      <c r="Y1583" s="2067"/>
      <c r="Z1583" s="2067"/>
      <c r="AA1583" s="2125"/>
      <c r="AB1583" s="2126"/>
      <c r="AC1583" s="2126"/>
      <c r="AD1583" s="2067"/>
    </row>
    <row r="1584">
      <c r="A1584" s="2113"/>
      <c r="B1584" s="2124"/>
      <c r="C1584" s="2124"/>
      <c r="D1584" s="2069"/>
      <c r="E1584" s="2069"/>
      <c r="F1584" s="2069"/>
      <c r="G1584" s="2065"/>
      <c r="H1584" s="2065"/>
      <c r="I1584" s="2065"/>
      <c r="J1584" s="2065"/>
      <c r="K1584" s="2066"/>
      <c r="L1584" s="2066"/>
      <c r="M1584" s="2066"/>
      <c r="N1584" s="2066"/>
      <c r="O1584" s="2067"/>
      <c r="P1584" s="2068"/>
      <c r="Q1584" s="2067"/>
      <c r="R1584" s="2069"/>
      <c r="S1584" s="2067"/>
      <c r="T1584" s="2067"/>
      <c r="U1584" s="2067"/>
      <c r="V1584" s="2067"/>
      <c r="W1584" s="2067"/>
      <c r="X1584" s="2067"/>
      <c r="Y1584" s="2067"/>
      <c r="Z1584" s="2067"/>
      <c r="AA1584" s="2125"/>
      <c r="AB1584" s="2126"/>
      <c r="AC1584" s="2126"/>
      <c r="AD1584" s="2067"/>
    </row>
    <row r="1585">
      <c r="A1585" s="2113"/>
      <c r="B1585" s="2124"/>
      <c r="C1585" s="2124"/>
      <c r="D1585" s="2069"/>
      <c r="E1585" s="2069"/>
      <c r="F1585" s="2069"/>
      <c r="G1585" s="2065"/>
      <c r="H1585" s="2065"/>
      <c r="I1585" s="2065"/>
      <c r="J1585" s="2065"/>
      <c r="K1585" s="2066"/>
      <c r="L1585" s="2066"/>
      <c r="M1585" s="2066"/>
      <c r="N1585" s="2066"/>
      <c r="O1585" s="2067"/>
      <c r="P1585" s="2068"/>
      <c r="Q1585" s="2067"/>
      <c r="R1585" s="2069"/>
      <c r="S1585" s="2067"/>
      <c r="T1585" s="2067"/>
      <c r="U1585" s="2067"/>
      <c r="V1585" s="2067"/>
      <c r="W1585" s="2067"/>
      <c r="X1585" s="2067"/>
      <c r="Y1585" s="2067"/>
      <c r="Z1585" s="2067"/>
      <c r="AA1585" s="2125"/>
      <c r="AB1585" s="2126"/>
      <c r="AC1585" s="2126"/>
      <c r="AD1585" s="2067"/>
    </row>
    <row r="1586">
      <c r="A1586" s="2113"/>
      <c r="B1586" s="2124"/>
      <c r="C1586" s="2124"/>
      <c r="D1586" s="2069"/>
      <c r="E1586" s="2069"/>
      <c r="F1586" s="2069"/>
      <c r="G1586" s="2065"/>
      <c r="H1586" s="2065"/>
      <c r="I1586" s="2065"/>
      <c r="J1586" s="2065"/>
      <c r="K1586" s="2066"/>
      <c r="L1586" s="2066"/>
      <c r="M1586" s="2066"/>
      <c r="N1586" s="2066"/>
      <c r="O1586" s="2067"/>
      <c r="P1586" s="2068"/>
      <c r="Q1586" s="2067"/>
      <c r="R1586" s="2069"/>
      <c r="S1586" s="2067"/>
      <c r="T1586" s="2067"/>
      <c r="U1586" s="2067"/>
      <c r="V1586" s="2067"/>
      <c r="W1586" s="2067"/>
      <c r="X1586" s="2067"/>
      <c r="Y1586" s="2067"/>
      <c r="Z1586" s="2067"/>
      <c r="AA1586" s="2125"/>
      <c r="AB1586" s="2126"/>
      <c r="AC1586" s="2126"/>
      <c r="AD1586" s="2067"/>
    </row>
    <row r="1587">
      <c r="A1587" s="2113"/>
      <c r="B1587" s="2124"/>
      <c r="C1587" s="2124"/>
      <c r="D1587" s="2069"/>
      <c r="E1587" s="2069"/>
      <c r="F1587" s="2069"/>
      <c r="G1587" s="2065"/>
      <c r="H1587" s="2065"/>
      <c r="I1587" s="2065"/>
      <c r="J1587" s="2065"/>
      <c r="K1587" s="2066"/>
      <c r="L1587" s="2066"/>
      <c r="M1587" s="2066"/>
      <c r="N1587" s="2066"/>
      <c r="O1587" s="2067"/>
      <c r="P1587" s="2068"/>
      <c r="Q1587" s="2067"/>
      <c r="R1587" s="2069"/>
      <c r="S1587" s="2067"/>
      <c r="T1587" s="2067"/>
      <c r="U1587" s="2067"/>
      <c r="V1587" s="2067"/>
      <c r="W1587" s="2067"/>
      <c r="X1587" s="2067"/>
      <c r="Y1587" s="2067"/>
      <c r="Z1587" s="2067"/>
      <c r="AA1587" s="2125"/>
      <c r="AB1587" s="2126"/>
      <c r="AC1587" s="2126"/>
      <c r="AD1587" s="2067"/>
    </row>
    <row r="1588">
      <c r="A1588" s="2113"/>
      <c r="B1588" s="2124"/>
      <c r="C1588" s="2124"/>
      <c r="D1588" s="2069"/>
      <c r="E1588" s="2069"/>
      <c r="F1588" s="2069"/>
      <c r="G1588" s="2065"/>
      <c r="H1588" s="2065"/>
      <c r="I1588" s="2065"/>
      <c r="J1588" s="2065"/>
      <c r="K1588" s="2066"/>
      <c r="L1588" s="2066"/>
      <c r="M1588" s="2066"/>
      <c r="N1588" s="2066"/>
      <c r="O1588" s="2067"/>
      <c r="P1588" s="2068"/>
      <c r="Q1588" s="2067"/>
      <c r="R1588" s="2069"/>
      <c r="S1588" s="2067"/>
      <c r="T1588" s="2067"/>
      <c r="U1588" s="2067"/>
      <c r="V1588" s="2067"/>
      <c r="W1588" s="2067"/>
      <c r="X1588" s="2067"/>
      <c r="Y1588" s="2067"/>
      <c r="Z1588" s="2067"/>
      <c r="AA1588" s="2125"/>
      <c r="AB1588" s="2126"/>
      <c r="AC1588" s="2126"/>
      <c r="AD1588" s="2067"/>
    </row>
    <row r="1589">
      <c r="A1589" s="2113"/>
      <c r="B1589" s="2124"/>
      <c r="C1589" s="2124"/>
      <c r="D1589" s="2069"/>
      <c r="E1589" s="2069"/>
      <c r="F1589" s="2069"/>
      <c r="G1589" s="2065"/>
      <c r="H1589" s="2065"/>
      <c r="I1589" s="2065"/>
      <c r="J1589" s="2065"/>
      <c r="K1589" s="2066"/>
      <c r="L1589" s="2066"/>
      <c r="M1589" s="2066"/>
      <c r="N1589" s="2066"/>
      <c r="O1589" s="2067"/>
      <c r="P1589" s="2068"/>
      <c r="Q1589" s="2067"/>
      <c r="R1589" s="2069"/>
      <c r="S1589" s="2067"/>
      <c r="T1589" s="2067"/>
      <c r="U1589" s="2067"/>
      <c r="V1589" s="2067"/>
      <c r="W1589" s="2067"/>
      <c r="X1589" s="2067"/>
      <c r="Y1589" s="2067"/>
      <c r="Z1589" s="2067"/>
      <c r="AA1589" s="2125"/>
      <c r="AB1589" s="2126"/>
      <c r="AC1589" s="2126"/>
      <c r="AD1589" s="2067"/>
    </row>
    <row r="1590">
      <c r="A1590" s="2113"/>
      <c r="B1590" s="2124"/>
      <c r="C1590" s="2124"/>
      <c r="D1590" s="2069"/>
      <c r="E1590" s="2069"/>
      <c r="F1590" s="2069"/>
      <c r="G1590" s="2065"/>
      <c r="H1590" s="2065"/>
      <c r="I1590" s="2065"/>
      <c r="J1590" s="2065"/>
      <c r="K1590" s="2066"/>
      <c r="L1590" s="2066"/>
      <c r="M1590" s="2066"/>
      <c r="N1590" s="2066"/>
      <c r="O1590" s="2067"/>
      <c r="P1590" s="2068"/>
      <c r="Q1590" s="2067"/>
      <c r="R1590" s="2069"/>
      <c r="S1590" s="2067"/>
      <c r="T1590" s="2067"/>
      <c r="U1590" s="2067"/>
      <c r="V1590" s="2067"/>
      <c r="W1590" s="2067"/>
      <c r="X1590" s="2067"/>
      <c r="Y1590" s="2067"/>
      <c r="Z1590" s="2067"/>
      <c r="AA1590" s="2125"/>
      <c r="AB1590" s="2126"/>
      <c r="AC1590" s="2126"/>
      <c r="AD1590" s="2067"/>
    </row>
    <row r="1591">
      <c r="A1591" s="2113"/>
      <c r="B1591" s="2124"/>
      <c r="C1591" s="2124"/>
      <c r="D1591" s="2069"/>
      <c r="E1591" s="2069"/>
      <c r="F1591" s="2069"/>
      <c r="G1591" s="2065"/>
      <c r="H1591" s="2065"/>
      <c r="I1591" s="2065"/>
      <c r="J1591" s="2065"/>
      <c r="K1591" s="2066"/>
      <c r="L1591" s="2066"/>
      <c r="M1591" s="2066"/>
      <c r="N1591" s="2066"/>
      <c r="O1591" s="2067"/>
      <c r="P1591" s="2068"/>
      <c r="Q1591" s="2067"/>
      <c r="R1591" s="2069"/>
      <c r="S1591" s="2067"/>
      <c r="T1591" s="2067"/>
      <c r="U1591" s="2067"/>
      <c r="V1591" s="2067"/>
      <c r="W1591" s="2067"/>
      <c r="X1591" s="2067"/>
      <c r="Y1591" s="2067"/>
      <c r="Z1591" s="2067"/>
      <c r="AA1591" s="2125"/>
      <c r="AB1591" s="2126"/>
      <c r="AC1591" s="2126"/>
      <c r="AD1591" s="2067"/>
    </row>
    <row r="1592">
      <c r="A1592" s="2113"/>
      <c r="B1592" s="2124"/>
      <c r="C1592" s="2124"/>
      <c r="D1592" s="2069"/>
      <c r="E1592" s="2069"/>
      <c r="F1592" s="2069"/>
      <c r="G1592" s="2065"/>
      <c r="H1592" s="2065"/>
      <c r="I1592" s="2065"/>
      <c r="J1592" s="2065"/>
      <c r="K1592" s="2066"/>
      <c r="L1592" s="2066"/>
      <c r="M1592" s="2066"/>
      <c r="N1592" s="2066"/>
      <c r="O1592" s="2067"/>
      <c r="P1592" s="2068"/>
      <c r="Q1592" s="2067"/>
      <c r="R1592" s="2069"/>
      <c r="S1592" s="2067"/>
      <c r="T1592" s="2067"/>
      <c r="U1592" s="2067"/>
      <c r="V1592" s="2067"/>
      <c r="W1592" s="2067"/>
      <c r="X1592" s="2067"/>
      <c r="Y1592" s="2067"/>
      <c r="Z1592" s="2067"/>
      <c r="AA1592" s="2125"/>
      <c r="AB1592" s="2126"/>
      <c r="AC1592" s="2126"/>
      <c r="AD1592" s="2067"/>
    </row>
    <row r="1593">
      <c r="A1593" s="2113"/>
      <c r="B1593" s="2124"/>
      <c r="C1593" s="2124"/>
      <c r="D1593" s="2069"/>
      <c r="E1593" s="2069"/>
      <c r="F1593" s="2069"/>
      <c r="G1593" s="2065"/>
      <c r="H1593" s="2065"/>
      <c r="I1593" s="2065"/>
      <c r="J1593" s="2065"/>
      <c r="K1593" s="2066"/>
      <c r="L1593" s="2066"/>
      <c r="M1593" s="2066"/>
      <c r="N1593" s="2066"/>
      <c r="O1593" s="2067"/>
      <c r="P1593" s="2068"/>
      <c r="Q1593" s="2067"/>
      <c r="R1593" s="2069"/>
      <c r="S1593" s="2067"/>
      <c r="T1593" s="2067"/>
      <c r="U1593" s="2067"/>
      <c r="V1593" s="2067"/>
      <c r="W1593" s="2067"/>
      <c r="X1593" s="2067"/>
      <c r="Y1593" s="2067"/>
      <c r="Z1593" s="2067"/>
      <c r="AA1593" s="2125"/>
      <c r="AB1593" s="2126"/>
      <c r="AC1593" s="2126"/>
      <c r="AD1593" s="2067"/>
    </row>
    <row r="1594">
      <c r="A1594" s="2113"/>
      <c r="B1594" s="2124"/>
      <c r="C1594" s="2124"/>
      <c r="D1594" s="2069"/>
      <c r="E1594" s="2069"/>
      <c r="F1594" s="2069"/>
      <c r="G1594" s="2065"/>
      <c r="H1594" s="2065"/>
      <c r="I1594" s="2065"/>
      <c r="J1594" s="2065"/>
      <c r="K1594" s="2066"/>
      <c r="L1594" s="2066"/>
      <c r="M1594" s="2066"/>
      <c r="N1594" s="2066"/>
      <c r="O1594" s="2067"/>
      <c r="P1594" s="2068"/>
      <c r="Q1594" s="2067"/>
      <c r="R1594" s="2069"/>
      <c r="S1594" s="2067"/>
      <c r="T1594" s="2067"/>
      <c r="U1594" s="2067"/>
      <c r="V1594" s="2067"/>
      <c r="W1594" s="2067"/>
      <c r="X1594" s="2067"/>
      <c r="Y1594" s="2067"/>
      <c r="Z1594" s="2067"/>
      <c r="AA1594" s="2125"/>
      <c r="AB1594" s="2126"/>
      <c r="AC1594" s="2126"/>
      <c r="AD1594" s="2067"/>
    </row>
    <row r="1595">
      <c r="A1595" s="2113"/>
      <c r="B1595" s="2124"/>
      <c r="C1595" s="2124"/>
      <c r="D1595" s="2069"/>
      <c r="E1595" s="2069"/>
      <c r="F1595" s="2069"/>
      <c r="G1595" s="2065"/>
      <c r="H1595" s="2065"/>
      <c r="I1595" s="2065"/>
      <c r="J1595" s="2065"/>
      <c r="K1595" s="2066"/>
      <c r="L1595" s="2066"/>
      <c r="M1595" s="2066"/>
      <c r="N1595" s="2066"/>
      <c r="O1595" s="2067"/>
      <c r="P1595" s="2068"/>
      <c r="Q1595" s="2067"/>
      <c r="R1595" s="2069"/>
      <c r="S1595" s="2067"/>
      <c r="T1595" s="2067"/>
      <c r="U1595" s="2067"/>
      <c r="V1595" s="2067"/>
      <c r="W1595" s="2067"/>
      <c r="X1595" s="2067"/>
      <c r="Y1595" s="2067"/>
      <c r="Z1595" s="2067"/>
      <c r="AA1595" s="2125"/>
      <c r="AB1595" s="2126"/>
      <c r="AC1595" s="2126"/>
      <c r="AD1595" s="2067"/>
    </row>
    <row r="1596">
      <c r="A1596" s="2113"/>
      <c r="B1596" s="2124"/>
      <c r="C1596" s="2124"/>
      <c r="D1596" s="2069"/>
      <c r="E1596" s="2069"/>
      <c r="F1596" s="2069"/>
      <c r="G1596" s="2065"/>
      <c r="H1596" s="2065"/>
      <c r="I1596" s="2065"/>
      <c r="J1596" s="2065"/>
      <c r="K1596" s="2066"/>
      <c r="L1596" s="2066"/>
      <c r="M1596" s="2066"/>
      <c r="N1596" s="2066"/>
      <c r="O1596" s="2067"/>
      <c r="P1596" s="2068"/>
      <c r="Q1596" s="2067"/>
      <c r="R1596" s="2069"/>
      <c r="S1596" s="2067"/>
      <c r="T1596" s="2067"/>
      <c r="U1596" s="2067"/>
      <c r="V1596" s="2067"/>
      <c r="W1596" s="2067"/>
      <c r="X1596" s="2067"/>
      <c r="Y1596" s="2067"/>
      <c r="Z1596" s="2067"/>
      <c r="AA1596" s="2125"/>
      <c r="AB1596" s="2126"/>
      <c r="AC1596" s="2126"/>
      <c r="AD1596" s="2067"/>
    </row>
    <row r="1597">
      <c r="A1597" s="2113"/>
      <c r="B1597" s="2124"/>
      <c r="C1597" s="2124"/>
      <c r="D1597" s="2069"/>
      <c r="E1597" s="2069"/>
      <c r="F1597" s="2069"/>
      <c r="G1597" s="2065"/>
      <c r="H1597" s="2065"/>
      <c r="I1597" s="2065"/>
      <c r="J1597" s="2065"/>
      <c r="K1597" s="2066"/>
      <c r="L1597" s="2066"/>
      <c r="M1597" s="2066"/>
      <c r="N1597" s="2066"/>
      <c r="O1597" s="2067"/>
      <c r="P1597" s="2068"/>
      <c r="Q1597" s="2067"/>
      <c r="R1597" s="2069"/>
      <c r="S1597" s="2067"/>
      <c r="T1597" s="2067"/>
      <c r="U1597" s="2067"/>
      <c r="V1597" s="2067"/>
      <c r="W1597" s="2067"/>
      <c r="X1597" s="2067"/>
      <c r="Y1597" s="2067"/>
      <c r="Z1597" s="2067"/>
      <c r="AA1597" s="2125"/>
      <c r="AB1597" s="2126"/>
      <c r="AC1597" s="2126"/>
      <c r="AD1597" s="2067"/>
    </row>
    <row r="1598">
      <c r="A1598" s="2113"/>
      <c r="B1598" s="2124"/>
      <c r="C1598" s="2124"/>
      <c r="D1598" s="2069"/>
      <c r="E1598" s="2069"/>
      <c r="F1598" s="2069"/>
      <c r="G1598" s="2065"/>
      <c r="H1598" s="2065"/>
      <c r="I1598" s="2065"/>
      <c r="J1598" s="2065"/>
      <c r="K1598" s="2066"/>
      <c r="L1598" s="2066"/>
      <c r="M1598" s="2066"/>
      <c r="N1598" s="2066"/>
      <c r="O1598" s="2067"/>
      <c r="P1598" s="2068"/>
      <c r="Q1598" s="2067"/>
      <c r="R1598" s="2069"/>
      <c r="S1598" s="2067"/>
      <c r="T1598" s="2067"/>
      <c r="U1598" s="2067"/>
      <c r="V1598" s="2067"/>
      <c r="W1598" s="2067"/>
      <c r="X1598" s="2067"/>
      <c r="Y1598" s="2067"/>
      <c r="Z1598" s="2067"/>
      <c r="AA1598" s="2125"/>
      <c r="AB1598" s="2126"/>
      <c r="AC1598" s="2126"/>
      <c r="AD1598" s="2067"/>
    </row>
    <row r="1599">
      <c r="A1599" s="2113"/>
      <c r="B1599" s="2124"/>
      <c r="C1599" s="2124"/>
      <c r="D1599" s="2069"/>
      <c r="E1599" s="2069"/>
      <c r="F1599" s="2069"/>
      <c r="G1599" s="2065"/>
      <c r="H1599" s="2065"/>
      <c r="I1599" s="2065"/>
      <c r="J1599" s="2065"/>
      <c r="K1599" s="2066"/>
      <c r="L1599" s="2066"/>
      <c r="M1599" s="2066"/>
      <c r="N1599" s="2066"/>
      <c r="O1599" s="2067"/>
      <c r="P1599" s="2068"/>
      <c r="Q1599" s="2067"/>
      <c r="R1599" s="2069"/>
      <c r="S1599" s="2067"/>
      <c r="T1599" s="2067"/>
      <c r="U1599" s="2067"/>
      <c r="V1599" s="2067"/>
      <c r="W1599" s="2067"/>
      <c r="X1599" s="2067"/>
      <c r="Y1599" s="2067"/>
      <c r="Z1599" s="2067"/>
      <c r="AA1599" s="2125"/>
      <c r="AB1599" s="2126"/>
      <c r="AC1599" s="2126"/>
      <c r="AD1599" s="2067"/>
    </row>
    <row r="1600">
      <c r="A1600" s="2113"/>
      <c r="B1600" s="2124"/>
      <c r="C1600" s="2124"/>
      <c r="D1600" s="2069"/>
      <c r="E1600" s="2069"/>
      <c r="F1600" s="2069"/>
      <c r="G1600" s="2065"/>
      <c r="H1600" s="2065"/>
      <c r="I1600" s="2065"/>
      <c r="J1600" s="2065"/>
      <c r="K1600" s="2066"/>
      <c r="L1600" s="2066"/>
      <c r="M1600" s="2066"/>
      <c r="N1600" s="2066"/>
      <c r="O1600" s="2067"/>
      <c r="P1600" s="2068"/>
      <c r="Q1600" s="2067"/>
      <c r="R1600" s="2069"/>
      <c r="S1600" s="2067"/>
      <c r="T1600" s="2067"/>
      <c r="U1600" s="2067"/>
      <c r="V1600" s="2067"/>
      <c r="W1600" s="2067"/>
      <c r="X1600" s="2067"/>
      <c r="Y1600" s="2067"/>
      <c r="Z1600" s="2067"/>
      <c r="AA1600" s="2125"/>
      <c r="AB1600" s="2126"/>
      <c r="AC1600" s="2126"/>
      <c r="AD1600" s="2067"/>
    </row>
    <row r="1601">
      <c r="A1601" s="2113"/>
      <c r="B1601" s="2124"/>
      <c r="C1601" s="2124"/>
      <c r="D1601" s="2069"/>
      <c r="E1601" s="2069"/>
      <c r="F1601" s="2069"/>
      <c r="G1601" s="2065"/>
      <c r="H1601" s="2065"/>
      <c r="I1601" s="2065"/>
      <c r="J1601" s="2065"/>
      <c r="K1601" s="2066"/>
      <c r="L1601" s="2066"/>
      <c r="M1601" s="2066"/>
      <c r="N1601" s="2066"/>
      <c r="O1601" s="2067"/>
      <c r="P1601" s="2068"/>
      <c r="Q1601" s="2067"/>
      <c r="R1601" s="2069"/>
      <c r="S1601" s="2067"/>
      <c r="T1601" s="2067"/>
      <c r="U1601" s="2067"/>
      <c r="V1601" s="2067"/>
      <c r="W1601" s="2067"/>
      <c r="X1601" s="2067"/>
      <c r="Y1601" s="2067"/>
      <c r="Z1601" s="2067"/>
      <c r="AA1601" s="2125"/>
      <c r="AB1601" s="2126"/>
      <c r="AC1601" s="2126"/>
      <c r="AD1601" s="2067"/>
    </row>
    <row r="1602">
      <c r="A1602" s="2113"/>
      <c r="B1602" s="2124"/>
      <c r="C1602" s="2124"/>
      <c r="D1602" s="2069"/>
      <c r="E1602" s="2069"/>
      <c r="F1602" s="2069"/>
      <c r="G1602" s="2065"/>
      <c r="H1602" s="2065"/>
      <c r="I1602" s="2065"/>
      <c r="J1602" s="2065"/>
      <c r="K1602" s="2066"/>
      <c r="L1602" s="2066"/>
      <c r="M1602" s="2066"/>
      <c r="N1602" s="2066"/>
      <c r="O1602" s="2067"/>
      <c r="P1602" s="2068"/>
      <c r="Q1602" s="2067"/>
      <c r="R1602" s="2069"/>
      <c r="S1602" s="2067"/>
      <c r="T1602" s="2067"/>
      <c r="U1602" s="2067"/>
      <c r="V1602" s="2067"/>
      <c r="W1602" s="2067"/>
      <c r="X1602" s="2067"/>
      <c r="Y1602" s="2067"/>
      <c r="Z1602" s="2067"/>
      <c r="AA1602" s="2125"/>
      <c r="AB1602" s="2126"/>
      <c r="AC1602" s="2126"/>
      <c r="AD1602" s="2067"/>
    </row>
    <row r="1603">
      <c r="A1603" s="2113"/>
      <c r="B1603" s="2124"/>
      <c r="C1603" s="2124"/>
      <c r="D1603" s="2069"/>
      <c r="E1603" s="2069"/>
      <c r="F1603" s="2069"/>
      <c r="G1603" s="2065"/>
      <c r="H1603" s="2065"/>
      <c r="I1603" s="2065"/>
      <c r="J1603" s="2065"/>
      <c r="K1603" s="2066"/>
      <c r="L1603" s="2066"/>
      <c r="M1603" s="2066"/>
      <c r="N1603" s="2066"/>
      <c r="O1603" s="2067"/>
      <c r="P1603" s="2068"/>
      <c r="Q1603" s="2067"/>
      <c r="R1603" s="2069"/>
      <c r="S1603" s="2067"/>
      <c r="T1603" s="2067"/>
      <c r="U1603" s="2067"/>
      <c r="V1603" s="2067"/>
      <c r="W1603" s="2067"/>
      <c r="X1603" s="2067"/>
      <c r="Y1603" s="2067"/>
      <c r="Z1603" s="2067"/>
      <c r="AA1603" s="2125"/>
      <c r="AB1603" s="2126"/>
      <c r="AC1603" s="2126"/>
      <c r="AD1603" s="2067"/>
    </row>
    <row r="1604">
      <c r="A1604" s="2113"/>
      <c r="B1604" s="2124"/>
      <c r="C1604" s="2124"/>
      <c r="D1604" s="2069"/>
      <c r="E1604" s="2069"/>
      <c r="F1604" s="2069"/>
      <c r="G1604" s="2065"/>
      <c r="H1604" s="2065"/>
      <c r="I1604" s="2065"/>
      <c r="J1604" s="2065"/>
      <c r="K1604" s="2066"/>
      <c r="L1604" s="2066"/>
      <c r="M1604" s="2066"/>
      <c r="N1604" s="2066"/>
      <c r="O1604" s="2067"/>
      <c r="P1604" s="2068"/>
      <c r="Q1604" s="2067"/>
      <c r="R1604" s="2069"/>
      <c r="S1604" s="2067"/>
      <c r="T1604" s="2067"/>
      <c r="U1604" s="2067"/>
      <c r="V1604" s="2067"/>
      <c r="W1604" s="2067"/>
      <c r="X1604" s="2067"/>
      <c r="Y1604" s="2067"/>
      <c r="Z1604" s="2067"/>
      <c r="AA1604" s="2125"/>
      <c r="AB1604" s="2126"/>
      <c r="AC1604" s="2126"/>
      <c r="AD1604" s="2067"/>
    </row>
    <row r="1605">
      <c r="A1605" s="2113"/>
      <c r="B1605" s="2124"/>
      <c r="C1605" s="2124"/>
      <c r="D1605" s="2069"/>
      <c r="E1605" s="2069"/>
      <c r="F1605" s="2069"/>
      <c r="G1605" s="2065"/>
      <c r="H1605" s="2065"/>
      <c r="I1605" s="2065"/>
      <c r="J1605" s="2065"/>
      <c r="K1605" s="2066"/>
      <c r="L1605" s="2066"/>
      <c r="M1605" s="2066"/>
      <c r="N1605" s="2066"/>
      <c r="O1605" s="2067"/>
      <c r="P1605" s="2068"/>
      <c r="Q1605" s="2067"/>
      <c r="R1605" s="2069"/>
      <c r="S1605" s="2067"/>
      <c r="T1605" s="2067"/>
      <c r="U1605" s="2067"/>
      <c r="V1605" s="2067"/>
      <c r="W1605" s="2067"/>
      <c r="X1605" s="2067"/>
      <c r="Y1605" s="2067"/>
      <c r="Z1605" s="2067"/>
      <c r="AA1605" s="2125"/>
      <c r="AB1605" s="2126"/>
      <c r="AC1605" s="2126"/>
      <c r="AD1605" s="2067"/>
    </row>
    <row r="1606">
      <c r="A1606" s="2113"/>
      <c r="B1606" s="2124"/>
      <c r="C1606" s="2124"/>
      <c r="D1606" s="2069"/>
      <c r="E1606" s="2069"/>
      <c r="F1606" s="2069"/>
      <c r="G1606" s="2065"/>
      <c r="H1606" s="2065"/>
      <c r="I1606" s="2065"/>
      <c r="J1606" s="2065"/>
      <c r="K1606" s="2066"/>
      <c r="L1606" s="2066"/>
      <c r="M1606" s="2066"/>
      <c r="N1606" s="2066"/>
      <c r="O1606" s="2067"/>
      <c r="P1606" s="2068"/>
      <c r="Q1606" s="2067"/>
      <c r="R1606" s="2069"/>
      <c r="S1606" s="2067"/>
      <c r="T1606" s="2067"/>
      <c r="U1606" s="2067"/>
      <c r="V1606" s="2067"/>
      <c r="W1606" s="2067"/>
      <c r="X1606" s="2067"/>
      <c r="Y1606" s="2067"/>
      <c r="Z1606" s="2067"/>
      <c r="AA1606" s="2125"/>
      <c r="AB1606" s="2126"/>
      <c r="AC1606" s="2126"/>
      <c r="AD1606" s="2067"/>
    </row>
    <row r="1607">
      <c r="A1607" s="2113"/>
      <c r="B1607" s="2124"/>
      <c r="C1607" s="2124"/>
      <c r="D1607" s="2069"/>
      <c r="E1607" s="2069"/>
      <c r="F1607" s="2069"/>
      <c r="G1607" s="2065"/>
      <c r="H1607" s="2065"/>
      <c r="I1607" s="2065"/>
      <c r="J1607" s="2065"/>
      <c r="K1607" s="2066"/>
      <c r="L1607" s="2066"/>
      <c r="M1607" s="2066"/>
      <c r="N1607" s="2066"/>
      <c r="O1607" s="2067"/>
      <c r="P1607" s="2068"/>
      <c r="Q1607" s="2067"/>
      <c r="R1607" s="2069"/>
      <c r="S1607" s="2067"/>
      <c r="T1607" s="2067"/>
      <c r="U1607" s="2067"/>
      <c r="V1607" s="2067"/>
      <c r="W1607" s="2067"/>
      <c r="X1607" s="2067"/>
      <c r="Y1607" s="2067"/>
      <c r="Z1607" s="2067"/>
      <c r="AA1607" s="2125"/>
      <c r="AB1607" s="2126"/>
      <c r="AC1607" s="2126"/>
      <c r="AD1607" s="2067"/>
    </row>
    <row r="1608">
      <c r="A1608" s="2113"/>
      <c r="B1608" s="2124"/>
      <c r="C1608" s="2124"/>
      <c r="D1608" s="2069"/>
      <c r="E1608" s="2069"/>
      <c r="F1608" s="2069"/>
      <c r="G1608" s="2065"/>
      <c r="H1608" s="2065"/>
      <c r="I1608" s="2065"/>
      <c r="J1608" s="2065"/>
      <c r="K1608" s="2066"/>
      <c r="L1608" s="2066"/>
      <c r="M1608" s="2066"/>
      <c r="N1608" s="2066"/>
      <c r="O1608" s="2067"/>
      <c r="P1608" s="2068"/>
      <c r="Q1608" s="2067"/>
      <c r="R1608" s="2069"/>
      <c r="S1608" s="2067"/>
      <c r="T1608" s="2067"/>
      <c r="U1608" s="2067"/>
      <c r="V1608" s="2067"/>
      <c r="W1608" s="2067"/>
      <c r="X1608" s="2067"/>
      <c r="Y1608" s="2067"/>
      <c r="Z1608" s="2067"/>
      <c r="AA1608" s="2125"/>
      <c r="AB1608" s="2126"/>
      <c r="AC1608" s="2126"/>
      <c r="AD1608" s="2067"/>
    </row>
    <row r="1609">
      <c r="A1609" s="2113"/>
      <c r="B1609" s="2124"/>
      <c r="C1609" s="2124"/>
      <c r="D1609" s="2069"/>
      <c r="E1609" s="2069"/>
      <c r="F1609" s="2069"/>
      <c r="G1609" s="2065"/>
      <c r="H1609" s="2065"/>
      <c r="I1609" s="2065"/>
      <c r="J1609" s="2065"/>
      <c r="K1609" s="2066"/>
      <c r="L1609" s="2066"/>
      <c r="M1609" s="2066"/>
      <c r="N1609" s="2066"/>
      <c r="O1609" s="2067"/>
      <c r="P1609" s="2068"/>
      <c r="Q1609" s="2067"/>
      <c r="R1609" s="2069"/>
      <c r="S1609" s="2067"/>
      <c r="T1609" s="2067"/>
      <c r="U1609" s="2067"/>
      <c r="V1609" s="2067"/>
      <c r="W1609" s="2067"/>
      <c r="X1609" s="2067"/>
      <c r="Y1609" s="2067"/>
      <c r="Z1609" s="2067"/>
      <c r="AA1609" s="2125"/>
      <c r="AB1609" s="2126"/>
      <c r="AC1609" s="2126"/>
      <c r="AD1609" s="2067"/>
    </row>
    <row r="1610">
      <c r="A1610" s="2113"/>
      <c r="B1610" s="2124"/>
      <c r="C1610" s="2124"/>
      <c r="D1610" s="2069"/>
      <c r="E1610" s="2069"/>
      <c r="F1610" s="2069"/>
      <c r="G1610" s="2065"/>
      <c r="H1610" s="2065"/>
      <c r="I1610" s="2065"/>
      <c r="J1610" s="2065"/>
      <c r="K1610" s="2066"/>
      <c r="L1610" s="2066"/>
      <c r="M1610" s="2066"/>
      <c r="N1610" s="2066"/>
      <c r="O1610" s="2067"/>
      <c r="P1610" s="2068"/>
      <c r="Q1610" s="2067"/>
      <c r="R1610" s="2069"/>
      <c r="S1610" s="2067"/>
      <c r="T1610" s="2067"/>
      <c r="U1610" s="2067"/>
      <c r="V1610" s="2067"/>
      <c r="W1610" s="2067"/>
      <c r="X1610" s="2067"/>
      <c r="Y1610" s="2067"/>
      <c r="Z1610" s="2067"/>
      <c r="AA1610" s="2125"/>
      <c r="AB1610" s="2126"/>
      <c r="AC1610" s="2126"/>
      <c r="AD1610" s="2067"/>
    </row>
    <row r="1611">
      <c r="A1611" s="2113"/>
      <c r="B1611" s="2124"/>
      <c r="C1611" s="2124"/>
      <c r="D1611" s="2069"/>
      <c r="E1611" s="2069"/>
      <c r="F1611" s="2069"/>
      <c r="G1611" s="2065"/>
      <c r="H1611" s="2065"/>
      <c r="I1611" s="2065"/>
      <c r="J1611" s="2065"/>
      <c r="K1611" s="2066"/>
      <c r="L1611" s="2066"/>
      <c r="M1611" s="2066"/>
      <c r="N1611" s="2066"/>
      <c r="O1611" s="2067"/>
      <c r="P1611" s="2068"/>
      <c r="Q1611" s="2067"/>
      <c r="R1611" s="2069"/>
      <c r="S1611" s="2067"/>
      <c r="T1611" s="2067"/>
      <c r="U1611" s="2067"/>
      <c r="V1611" s="2067"/>
      <c r="W1611" s="2067"/>
      <c r="X1611" s="2067"/>
      <c r="Y1611" s="2067"/>
      <c r="Z1611" s="2067"/>
      <c r="AA1611" s="2125"/>
      <c r="AB1611" s="2126"/>
      <c r="AC1611" s="2126"/>
      <c r="AD1611" s="2067"/>
    </row>
    <row r="1612">
      <c r="A1612" s="2113"/>
      <c r="B1612" s="2124"/>
      <c r="C1612" s="2124"/>
      <c r="D1612" s="2069"/>
      <c r="E1612" s="2069"/>
      <c r="F1612" s="2069"/>
      <c r="G1612" s="2065"/>
      <c r="H1612" s="2065"/>
      <c r="I1612" s="2065"/>
      <c r="J1612" s="2065"/>
      <c r="K1612" s="2066"/>
      <c r="L1612" s="2066"/>
      <c r="M1612" s="2066"/>
      <c r="N1612" s="2066"/>
      <c r="O1612" s="2067"/>
      <c r="P1612" s="2068"/>
      <c r="Q1612" s="2067"/>
      <c r="R1612" s="2069"/>
      <c r="S1612" s="2067"/>
      <c r="T1612" s="2067"/>
      <c r="U1612" s="2067"/>
      <c r="V1612" s="2067"/>
      <c r="W1612" s="2067"/>
      <c r="X1612" s="2067"/>
      <c r="Y1612" s="2067"/>
      <c r="Z1612" s="2067"/>
      <c r="AA1612" s="2125"/>
      <c r="AB1612" s="2126"/>
      <c r="AC1612" s="2126"/>
      <c r="AD1612" s="2067"/>
    </row>
    <row r="1613">
      <c r="A1613" s="2113"/>
      <c r="B1613" s="2124"/>
      <c r="C1613" s="2124"/>
      <c r="D1613" s="2069"/>
      <c r="E1613" s="2069"/>
      <c r="F1613" s="2069"/>
      <c r="G1613" s="2065"/>
      <c r="H1613" s="2065"/>
      <c r="I1613" s="2065"/>
      <c r="J1613" s="2065"/>
      <c r="K1613" s="2066"/>
      <c r="L1613" s="2066"/>
      <c r="M1613" s="2066"/>
      <c r="N1613" s="2066"/>
      <c r="O1613" s="2067"/>
      <c r="P1613" s="2068"/>
      <c r="Q1613" s="2067"/>
      <c r="R1613" s="2069"/>
      <c r="S1613" s="2067"/>
      <c r="T1613" s="2067"/>
      <c r="U1613" s="2067"/>
      <c r="V1613" s="2067"/>
      <c r="W1613" s="2067"/>
      <c r="X1613" s="2067"/>
      <c r="Y1613" s="2067"/>
      <c r="Z1613" s="2067"/>
      <c r="AA1613" s="2125"/>
      <c r="AB1613" s="2126"/>
      <c r="AC1613" s="2126"/>
      <c r="AD1613" s="2067"/>
    </row>
    <row r="1614">
      <c r="A1614" s="2113"/>
      <c r="B1614" s="2124"/>
      <c r="C1614" s="2124"/>
      <c r="D1614" s="2069"/>
      <c r="E1614" s="2069"/>
      <c r="F1614" s="2069"/>
      <c r="G1614" s="2065"/>
      <c r="H1614" s="2065"/>
      <c r="I1614" s="2065"/>
      <c r="J1614" s="2065"/>
      <c r="K1614" s="2066"/>
      <c r="L1614" s="2066"/>
      <c r="M1614" s="2066"/>
      <c r="N1614" s="2066"/>
      <c r="O1614" s="2067"/>
      <c r="P1614" s="2068"/>
      <c r="Q1614" s="2067"/>
      <c r="R1614" s="2069"/>
      <c r="S1614" s="2067"/>
      <c r="T1614" s="2067"/>
      <c r="U1614" s="2067"/>
      <c r="V1614" s="2067"/>
      <c r="W1614" s="2067"/>
      <c r="X1614" s="2067"/>
      <c r="Y1614" s="2067"/>
      <c r="Z1614" s="2067"/>
      <c r="AA1614" s="2125"/>
      <c r="AB1614" s="2126"/>
      <c r="AC1614" s="2126"/>
      <c r="AD1614" s="2067"/>
    </row>
    <row r="1615">
      <c r="A1615" s="2113"/>
      <c r="B1615" s="2124"/>
      <c r="C1615" s="2124"/>
      <c r="D1615" s="2069"/>
      <c r="E1615" s="2069"/>
      <c r="F1615" s="2069"/>
      <c r="G1615" s="2065"/>
      <c r="H1615" s="2065"/>
      <c r="I1615" s="2065"/>
      <c r="J1615" s="2065"/>
      <c r="K1615" s="2066"/>
      <c r="L1615" s="2066"/>
      <c r="M1615" s="2066"/>
      <c r="N1615" s="2066"/>
      <c r="O1615" s="2067"/>
      <c r="P1615" s="2068"/>
      <c r="Q1615" s="2067"/>
      <c r="R1615" s="2069"/>
      <c r="S1615" s="2067"/>
      <c r="T1615" s="2067"/>
      <c r="U1615" s="2067"/>
      <c r="V1615" s="2067"/>
      <c r="W1615" s="2067"/>
      <c r="X1615" s="2067"/>
      <c r="Y1615" s="2067"/>
      <c r="Z1615" s="2067"/>
      <c r="AA1615" s="2125"/>
      <c r="AB1615" s="2126"/>
      <c r="AC1615" s="2126"/>
      <c r="AD1615" s="2067"/>
    </row>
    <row r="1616">
      <c r="A1616" s="2113"/>
      <c r="B1616" s="2124"/>
      <c r="C1616" s="2124"/>
      <c r="D1616" s="2069"/>
      <c r="E1616" s="2069"/>
      <c r="F1616" s="2069"/>
      <c r="G1616" s="2065"/>
      <c r="H1616" s="2065"/>
      <c r="I1616" s="2065"/>
      <c r="J1616" s="2065"/>
      <c r="K1616" s="2066"/>
      <c r="L1616" s="2066"/>
      <c r="M1616" s="2066"/>
      <c r="N1616" s="2066"/>
      <c r="O1616" s="2067"/>
      <c r="P1616" s="2068"/>
      <c r="Q1616" s="2067"/>
      <c r="R1616" s="2069"/>
      <c r="S1616" s="2067"/>
      <c r="T1616" s="2067"/>
      <c r="U1616" s="2067"/>
      <c r="V1616" s="2067"/>
      <c r="W1616" s="2067"/>
      <c r="X1616" s="2067"/>
      <c r="Y1616" s="2067"/>
      <c r="Z1616" s="2067"/>
      <c r="AA1616" s="2125"/>
      <c r="AB1616" s="2126"/>
      <c r="AC1616" s="2126"/>
      <c r="AD1616" s="2067"/>
    </row>
    <row r="1617">
      <c r="A1617" s="2113"/>
      <c r="B1617" s="2124"/>
      <c r="C1617" s="2124"/>
      <c r="D1617" s="2069"/>
      <c r="E1617" s="2069"/>
      <c r="F1617" s="2069"/>
      <c r="G1617" s="2065"/>
      <c r="H1617" s="2065"/>
      <c r="I1617" s="2065"/>
      <c r="J1617" s="2065"/>
      <c r="K1617" s="2066"/>
      <c r="L1617" s="2066"/>
      <c r="M1617" s="2066"/>
      <c r="N1617" s="2066"/>
      <c r="O1617" s="2067"/>
      <c r="P1617" s="2068"/>
      <c r="Q1617" s="2067"/>
      <c r="R1617" s="2069"/>
      <c r="S1617" s="2067"/>
      <c r="T1617" s="2067"/>
      <c r="U1617" s="2067"/>
      <c r="V1617" s="2067"/>
      <c r="W1617" s="2067"/>
      <c r="X1617" s="2067"/>
      <c r="Y1617" s="2067"/>
      <c r="Z1617" s="2067"/>
      <c r="AA1617" s="2125"/>
      <c r="AB1617" s="2126"/>
      <c r="AC1617" s="2126"/>
      <c r="AD1617" s="2067"/>
    </row>
    <row r="1618">
      <c r="A1618" s="2113"/>
      <c r="B1618" s="2124"/>
      <c r="C1618" s="2124"/>
      <c r="D1618" s="2069"/>
      <c r="E1618" s="2069"/>
      <c r="F1618" s="2069"/>
      <c r="G1618" s="2065"/>
      <c r="H1618" s="2065"/>
      <c r="I1618" s="2065"/>
      <c r="J1618" s="2065"/>
      <c r="K1618" s="2066"/>
      <c r="L1618" s="2066"/>
      <c r="M1618" s="2066"/>
      <c r="N1618" s="2066"/>
      <c r="O1618" s="2067"/>
      <c r="P1618" s="2068"/>
      <c r="Q1618" s="2067"/>
      <c r="R1618" s="2069"/>
      <c r="S1618" s="2067"/>
      <c r="T1618" s="2067"/>
      <c r="U1618" s="2067"/>
      <c r="V1618" s="2067"/>
      <c r="W1618" s="2067"/>
      <c r="X1618" s="2067"/>
      <c r="Y1618" s="2067"/>
      <c r="Z1618" s="2067"/>
      <c r="AA1618" s="2125"/>
      <c r="AB1618" s="2126"/>
      <c r="AC1618" s="2126"/>
      <c r="AD1618" s="2067"/>
    </row>
    <row r="1619">
      <c r="A1619" s="2113"/>
      <c r="B1619" s="2124"/>
      <c r="C1619" s="2124"/>
      <c r="D1619" s="2069"/>
      <c r="E1619" s="2069"/>
      <c r="F1619" s="2069"/>
      <c r="G1619" s="2065"/>
      <c r="H1619" s="2065"/>
      <c r="I1619" s="2065"/>
      <c r="J1619" s="2065"/>
      <c r="K1619" s="2066"/>
      <c r="L1619" s="2066"/>
      <c r="M1619" s="2066"/>
      <c r="N1619" s="2066"/>
      <c r="O1619" s="2067"/>
      <c r="P1619" s="2068"/>
      <c r="Q1619" s="2067"/>
      <c r="R1619" s="2069"/>
      <c r="S1619" s="2067"/>
      <c r="T1619" s="2067"/>
      <c r="U1619" s="2067"/>
      <c r="V1619" s="2067"/>
      <c r="W1619" s="2067"/>
      <c r="X1619" s="2067"/>
      <c r="Y1619" s="2067"/>
      <c r="Z1619" s="2067"/>
      <c r="AA1619" s="2125"/>
      <c r="AB1619" s="2126"/>
      <c r="AC1619" s="2126"/>
      <c r="AD1619" s="2067"/>
    </row>
    <row r="1620">
      <c r="A1620" s="2113"/>
      <c r="B1620" s="2124"/>
      <c r="C1620" s="2124"/>
      <c r="D1620" s="2069"/>
      <c r="E1620" s="2069"/>
      <c r="F1620" s="2069"/>
      <c r="G1620" s="2065"/>
      <c r="H1620" s="2065"/>
      <c r="I1620" s="2065"/>
      <c r="J1620" s="2065"/>
      <c r="K1620" s="2066"/>
      <c r="L1620" s="2066"/>
      <c r="M1620" s="2066"/>
      <c r="N1620" s="2066"/>
      <c r="O1620" s="2067"/>
      <c r="P1620" s="2068"/>
      <c r="Q1620" s="2067"/>
      <c r="R1620" s="2069"/>
      <c r="S1620" s="2067"/>
      <c r="T1620" s="2067"/>
      <c r="U1620" s="2067"/>
      <c r="V1620" s="2067"/>
      <c r="W1620" s="2067"/>
      <c r="X1620" s="2067"/>
      <c r="Y1620" s="2067"/>
      <c r="Z1620" s="2067"/>
      <c r="AA1620" s="2125"/>
      <c r="AB1620" s="2126"/>
      <c r="AC1620" s="2126"/>
      <c r="AD1620" s="2067"/>
    </row>
    <row r="1621">
      <c r="A1621" s="2113"/>
      <c r="B1621" s="2124"/>
      <c r="C1621" s="2124"/>
      <c r="D1621" s="2069"/>
      <c r="E1621" s="2069"/>
      <c r="F1621" s="2069"/>
      <c r="G1621" s="2065"/>
      <c r="H1621" s="2065"/>
      <c r="I1621" s="2065"/>
      <c r="J1621" s="2065"/>
      <c r="K1621" s="2066"/>
      <c r="L1621" s="2066"/>
      <c r="M1621" s="2066"/>
      <c r="N1621" s="2066"/>
      <c r="O1621" s="2067"/>
      <c r="P1621" s="2068"/>
      <c r="Q1621" s="2067"/>
      <c r="R1621" s="2069"/>
      <c r="S1621" s="2067"/>
      <c r="T1621" s="2067"/>
      <c r="U1621" s="2067"/>
      <c r="V1621" s="2067"/>
      <c r="W1621" s="2067"/>
      <c r="X1621" s="2067"/>
      <c r="Y1621" s="2067"/>
      <c r="Z1621" s="2067"/>
      <c r="AA1621" s="2125"/>
      <c r="AB1621" s="2126"/>
      <c r="AC1621" s="2126"/>
      <c r="AD1621" s="2067"/>
    </row>
    <row r="1622">
      <c r="A1622" s="2113"/>
      <c r="B1622" s="2124"/>
      <c r="C1622" s="2124"/>
      <c r="D1622" s="2069"/>
      <c r="E1622" s="2069"/>
      <c r="F1622" s="2069"/>
      <c r="G1622" s="2065"/>
      <c r="H1622" s="2065"/>
      <c r="I1622" s="2065"/>
      <c r="J1622" s="2065"/>
      <c r="K1622" s="2066"/>
      <c r="L1622" s="2066"/>
      <c r="M1622" s="2066"/>
      <c r="N1622" s="2066"/>
      <c r="O1622" s="2067"/>
      <c r="P1622" s="2068"/>
      <c r="Q1622" s="2067"/>
      <c r="R1622" s="2069"/>
      <c r="S1622" s="2067"/>
      <c r="T1622" s="2067"/>
      <c r="U1622" s="2067"/>
      <c r="V1622" s="2067"/>
      <c r="W1622" s="2067"/>
      <c r="X1622" s="2067"/>
      <c r="Y1622" s="2067"/>
      <c r="Z1622" s="2067"/>
      <c r="AA1622" s="2125"/>
      <c r="AB1622" s="2126"/>
      <c r="AC1622" s="2126"/>
      <c r="AD1622" s="2067"/>
    </row>
    <row r="1623">
      <c r="A1623" s="2113"/>
      <c r="B1623" s="2124"/>
      <c r="C1623" s="2124"/>
      <c r="D1623" s="2069"/>
      <c r="E1623" s="2069"/>
      <c r="F1623" s="2069"/>
      <c r="G1623" s="2065"/>
      <c r="H1623" s="2065"/>
      <c r="I1623" s="2065"/>
      <c r="J1623" s="2065"/>
      <c r="K1623" s="2066"/>
      <c r="L1623" s="2066"/>
      <c r="M1623" s="2066"/>
      <c r="N1623" s="2066"/>
      <c r="O1623" s="2067"/>
      <c r="P1623" s="2068"/>
      <c r="Q1623" s="2067"/>
      <c r="R1623" s="2069"/>
      <c r="S1623" s="2067"/>
      <c r="T1623" s="2067"/>
      <c r="U1623" s="2067"/>
      <c r="V1623" s="2067"/>
      <c r="W1623" s="2067"/>
      <c r="X1623" s="2067"/>
      <c r="Y1623" s="2067"/>
      <c r="Z1623" s="2067"/>
      <c r="AA1623" s="2125"/>
      <c r="AB1623" s="2126"/>
      <c r="AC1623" s="2126"/>
      <c r="AD1623" s="2067"/>
    </row>
    <row r="1624">
      <c r="A1624" s="2113"/>
      <c r="B1624" s="2124"/>
      <c r="C1624" s="2124"/>
      <c r="D1624" s="2069"/>
      <c r="E1624" s="2069"/>
      <c r="F1624" s="2069"/>
      <c r="G1624" s="2065"/>
      <c r="H1624" s="2065"/>
      <c r="I1624" s="2065"/>
      <c r="J1624" s="2065"/>
      <c r="K1624" s="2066"/>
      <c r="L1624" s="2066"/>
      <c r="M1624" s="2066"/>
      <c r="N1624" s="2066"/>
      <c r="O1624" s="2067"/>
      <c r="P1624" s="2068"/>
      <c r="Q1624" s="2067"/>
      <c r="R1624" s="2069"/>
      <c r="S1624" s="2067"/>
      <c r="T1624" s="2067"/>
      <c r="U1624" s="2067"/>
      <c r="V1624" s="2067"/>
      <c r="W1624" s="2067"/>
      <c r="X1624" s="2067"/>
      <c r="Y1624" s="2067"/>
      <c r="Z1624" s="2067"/>
      <c r="AA1624" s="2125"/>
      <c r="AB1624" s="2126"/>
      <c r="AC1624" s="2126"/>
      <c r="AD1624" s="2067"/>
    </row>
    <row r="1625">
      <c r="A1625" s="2113"/>
      <c r="B1625" s="2124"/>
      <c r="C1625" s="2124"/>
      <c r="D1625" s="2069"/>
      <c r="E1625" s="2069"/>
      <c r="F1625" s="2069"/>
      <c r="G1625" s="2065"/>
      <c r="H1625" s="2065"/>
      <c r="I1625" s="2065"/>
      <c r="J1625" s="2065"/>
      <c r="K1625" s="2066"/>
      <c r="L1625" s="2066"/>
      <c r="M1625" s="2066"/>
      <c r="N1625" s="2066"/>
      <c r="O1625" s="2067"/>
      <c r="P1625" s="2068"/>
      <c r="Q1625" s="2067"/>
      <c r="R1625" s="2069"/>
      <c r="S1625" s="2067"/>
      <c r="T1625" s="2067"/>
      <c r="U1625" s="2067"/>
      <c r="V1625" s="2067"/>
      <c r="W1625" s="2067"/>
      <c r="X1625" s="2067"/>
      <c r="Y1625" s="2067"/>
      <c r="Z1625" s="2067"/>
      <c r="AA1625" s="2125"/>
      <c r="AB1625" s="2126"/>
      <c r="AC1625" s="2126"/>
      <c r="AD1625" s="2067"/>
    </row>
    <row r="1626">
      <c r="A1626" s="2113"/>
      <c r="B1626" s="2124"/>
      <c r="C1626" s="2124"/>
      <c r="D1626" s="2069"/>
      <c r="E1626" s="2069"/>
      <c r="F1626" s="2069"/>
      <c r="G1626" s="2065"/>
      <c r="H1626" s="2065"/>
      <c r="I1626" s="2065"/>
      <c r="J1626" s="2065"/>
      <c r="K1626" s="2066"/>
      <c r="L1626" s="2066"/>
      <c r="M1626" s="2066"/>
      <c r="N1626" s="2066"/>
      <c r="O1626" s="2067"/>
      <c r="P1626" s="2068"/>
      <c r="Q1626" s="2067"/>
      <c r="R1626" s="2069"/>
      <c r="S1626" s="2067"/>
      <c r="T1626" s="2067"/>
      <c r="U1626" s="2067"/>
      <c r="V1626" s="2067"/>
      <c r="W1626" s="2067"/>
      <c r="X1626" s="2067"/>
      <c r="Y1626" s="2067"/>
      <c r="Z1626" s="2067"/>
      <c r="AA1626" s="2125"/>
      <c r="AB1626" s="2126"/>
      <c r="AC1626" s="2126"/>
      <c r="AD1626" s="2067"/>
    </row>
    <row r="1627">
      <c r="A1627" s="2113"/>
      <c r="B1627" s="2124"/>
      <c r="C1627" s="2124"/>
      <c r="D1627" s="2069"/>
      <c r="E1627" s="2069"/>
      <c r="F1627" s="2069"/>
      <c r="G1627" s="2065"/>
      <c r="H1627" s="2065"/>
      <c r="I1627" s="2065"/>
      <c r="J1627" s="2065"/>
      <c r="K1627" s="2066"/>
      <c r="L1627" s="2066"/>
      <c r="M1627" s="2066"/>
      <c r="N1627" s="2066"/>
      <c r="O1627" s="2067"/>
      <c r="P1627" s="2068"/>
      <c r="Q1627" s="2067"/>
      <c r="R1627" s="2069"/>
      <c r="S1627" s="2067"/>
      <c r="T1627" s="2067"/>
      <c r="U1627" s="2067"/>
      <c r="V1627" s="2067"/>
      <c r="W1627" s="2067"/>
      <c r="X1627" s="2067"/>
      <c r="Y1627" s="2067"/>
      <c r="Z1627" s="2067"/>
      <c r="AA1627" s="2125"/>
      <c r="AB1627" s="2126"/>
      <c r="AC1627" s="2126"/>
      <c r="AD1627" s="2067"/>
    </row>
    <row r="1628">
      <c r="A1628" s="2113"/>
      <c r="B1628" s="2124"/>
      <c r="C1628" s="2124"/>
      <c r="D1628" s="2069"/>
      <c r="E1628" s="2069"/>
      <c r="F1628" s="2069"/>
      <c r="G1628" s="2065"/>
      <c r="H1628" s="2065"/>
      <c r="I1628" s="2065"/>
      <c r="J1628" s="2065"/>
      <c r="K1628" s="2066"/>
      <c r="L1628" s="2066"/>
      <c r="M1628" s="2066"/>
      <c r="N1628" s="2066"/>
      <c r="O1628" s="2067"/>
      <c r="P1628" s="2068"/>
      <c r="Q1628" s="2067"/>
      <c r="R1628" s="2069"/>
      <c r="S1628" s="2067"/>
      <c r="T1628" s="2067"/>
      <c r="U1628" s="2067"/>
      <c r="V1628" s="2067"/>
      <c r="W1628" s="2067"/>
      <c r="X1628" s="2067"/>
      <c r="Y1628" s="2067"/>
      <c r="Z1628" s="2067"/>
      <c r="AA1628" s="2125"/>
      <c r="AB1628" s="2126"/>
      <c r="AC1628" s="2126"/>
      <c r="AD1628" s="2067"/>
    </row>
    <row r="1629">
      <c r="A1629" s="2113"/>
      <c r="B1629" s="2124"/>
      <c r="C1629" s="2124"/>
      <c r="D1629" s="2069"/>
      <c r="E1629" s="2069"/>
      <c r="F1629" s="2069"/>
      <c r="G1629" s="2065"/>
      <c r="H1629" s="2065"/>
      <c r="I1629" s="2065"/>
      <c r="J1629" s="2065"/>
      <c r="K1629" s="2066"/>
      <c r="L1629" s="2066"/>
      <c r="M1629" s="2066"/>
      <c r="N1629" s="2066"/>
      <c r="O1629" s="2067"/>
      <c r="P1629" s="2068"/>
      <c r="Q1629" s="2067"/>
      <c r="R1629" s="2069"/>
      <c r="S1629" s="2067"/>
      <c r="T1629" s="2067"/>
      <c r="U1629" s="2067"/>
      <c r="V1629" s="2067"/>
      <c r="W1629" s="2067"/>
      <c r="X1629" s="2067"/>
      <c r="Y1629" s="2067"/>
      <c r="Z1629" s="2067"/>
      <c r="AA1629" s="2125"/>
      <c r="AB1629" s="2126"/>
      <c r="AC1629" s="2126"/>
      <c r="AD1629" s="2067"/>
    </row>
    <row r="1630">
      <c r="A1630" s="2113"/>
      <c r="B1630" s="2124"/>
      <c r="C1630" s="2124"/>
      <c r="D1630" s="2069"/>
      <c r="E1630" s="2069"/>
      <c r="F1630" s="2069"/>
      <c r="G1630" s="2065"/>
      <c r="H1630" s="2065"/>
      <c r="I1630" s="2065"/>
      <c r="J1630" s="2065"/>
      <c r="K1630" s="2066"/>
      <c r="L1630" s="2066"/>
      <c r="M1630" s="2066"/>
      <c r="N1630" s="2066"/>
      <c r="O1630" s="2067"/>
      <c r="P1630" s="2068"/>
      <c r="Q1630" s="2067"/>
      <c r="R1630" s="2069"/>
      <c r="S1630" s="2067"/>
      <c r="T1630" s="2067"/>
      <c r="U1630" s="2067"/>
      <c r="V1630" s="2067"/>
      <c r="W1630" s="2067"/>
      <c r="X1630" s="2067"/>
      <c r="Y1630" s="2067"/>
      <c r="Z1630" s="2067"/>
      <c r="AA1630" s="2125"/>
      <c r="AB1630" s="2126"/>
      <c r="AC1630" s="2126"/>
      <c r="AD1630" s="2067"/>
    </row>
    <row r="1631">
      <c r="A1631" s="2113"/>
      <c r="B1631" s="2124"/>
      <c r="C1631" s="2124"/>
      <c r="D1631" s="2069"/>
      <c r="E1631" s="2069"/>
      <c r="F1631" s="2069"/>
      <c r="G1631" s="2065"/>
      <c r="H1631" s="2065"/>
      <c r="I1631" s="2065"/>
      <c r="J1631" s="2065"/>
      <c r="K1631" s="2066"/>
      <c r="L1631" s="2066"/>
      <c r="M1631" s="2066"/>
      <c r="N1631" s="2066"/>
      <c r="O1631" s="2067"/>
      <c r="P1631" s="2068"/>
      <c r="Q1631" s="2067"/>
      <c r="R1631" s="2069"/>
      <c r="S1631" s="2067"/>
      <c r="T1631" s="2067"/>
      <c r="U1631" s="2067"/>
      <c r="V1631" s="2067"/>
      <c r="W1631" s="2067"/>
      <c r="X1631" s="2067"/>
      <c r="Y1631" s="2067"/>
      <c r="Z1631" s="2067"/>
      <c r="AA1631" s="2125"/>
      <c r="AB1631" s="2126"/>
      <c r="AC1631" s="2126"/>
      <c r="AD1631" s="2067"/>
    </row>
    <row r="1632">
      <c r="A1632" s="2113"/>
      <c r="B1632" s="2124"/>
      <c r="C1632" s="2124"/>
      <c r="D1632" s="2069"/>
      <c r="E1632" s="2069"/>
      <c r="F1632" s="2069"/>
      <c r="G1632" s="2065"/>
      <c r="H1632" s="2065"/>
      <c r="I1632" s="2065"/>
      <c r="J1632" s="2065"/>
      <c r="K1632" s="2066"/>
      <c r="L1632" s="2066"/>
      <c r="M1632" s="2066"/>
      <c r="N1632" s="2066"/>
      <c r="O1632" s="2067"/>
      <c r="P1632" s="2068"/>
      <c r="Q1632" s="2067"/>
      <c r="R1632" s="2069"/>
      <c r="S1632" s="2067"/>
      <c r="T1632" s="2067"/>
      <c r="U1632" s="2067"/>
      <c r="V1632" s="2067"/>
      <c r="W1632" s="2067"/>
      <c r="X1632" s="2067"/>
      <c r="Y1632" s="2067"/>
      <c r="Z1632" s="2067"/>
      <c r="AA1632" s="2125"/>
      <c r="AB1632" s="2126"/>
      <c r="AC1632" s="2126"/>
      <c r="AD1632" s="2067"/>
    </row>
    <row r="1633">
      <c r="A1633" s="2113"/>
      <c r="B1633" s="2124"/>
      <c r="C1633" s="2124"/>
      <c r="D1633" s="2069"/>
      <c r="E1633" s="2069"/>
      <c r="F1633" s="2069"/>
      <c r="G1633" s="2065"/>
      <c r="H1633" s="2065"/>
      <c r="I1633" s="2065"/>
      <c r="J1633" s="2065"/>
      <c r="K1633" s="2066"/>
      <c r="L1633" s="2066"/>
      <c r="M1633" s="2066"/>
      <c r="N1633" s="2066"/>
      <c r="O1633" s="2067"/>
      <c r="P1633" s="2068"/>
      <c r="Q1633" s="2067"/>
      <c r="R1633" s="2069"/>
      <c r="S1633" s="2067"/>
      <c r="T1633" s="2067"/>
      <c r="U1633" s="2067"/>
      <c r="V1633" s="2067"/>
      <c r="W1633" s="2067"/>
      <c r="X1633" s="2067"/>
      <c r="Y1633" s="2067"/>
      <c r="Z1633" s="2067"/>
      <c r="AA1633" s="2125"/>
      <c r="AB1633" s="2126"/>
      <c r="AC1633" s="2126"/>
      <c r="AD1633" s="2067"/>
    </row>
    <row r="1634">
      <c r="A1634" s="2113"/>
      <c r="B1634" s="2124"/>
      <c r="C1634" s="2124"/>
      <c r="D1634" s="2069"/>
      <c r="E1634" s="2069"/>
      <c r="F1634" s="2069"/>
      <c r="G1634" s="2065"/>
      <c r="H1634" s="2065"/>
      <c r="I1634" s="2065"/>
      <c r="J1634" s="2065"/>
      <c r="K1634" s="2066"/>
      <c r="L1634" s="2066"/>
      <c r="M1634" s="2066"/>
      <c r="N1634" s="2066"/>
      <c r="O1634" s="2067"/>
      <c r="P1634" s="2068"/>
      <c r="Q1634" s="2067"/>
      <c r="R1634" s="2069"/>
      <c r="S1634" s="2067"/>
      <c r="T1634" s="2067"/>
      <c r="U1634" s="2067"/>
      <c r="V1634" s="2067"/>
      <c r="W1634" s="2067"/>
      <c r="X1634" s="2067"/>
      <c r="Y1634" s="2067"/>
      <c r="Z1634" s="2067"/>
      <c r="AA1634" s="2125"/>
      <c r="AB1634" s="2126"/>
      <c r="AC1634" s="2126"/>
      <c r="AD1634" s="2067"/>
    </row>
    <row r="1635">
      <c r="A1635" s="2113"/>
      <c r="B1635" s="2124"/>
      <c r="C1635" s="2124"/>
      <c r="D1635" s="2069"/>
      <c r="E1635" s="2069"/>
      <c r="F1635" s="2069"/>
      <c r="G1635" s="2065"/>
      <c r="H1635" s="2065"/>
      <c r="I1635" s="2065"/>
      <c r="J1635" s="2065"/>
      <c r="K1635" s="2066"/>
      <c r="L1635" s="2066"/>
      <c r="M1635" s="2066"/>
      <c r="N1635" s="2066"/>
      <c r="O1635" s="2067"/>
      <c r="P1635" s="2068"/>
      <c r="Q1635" s="2067"/>
      <c r="R1635" s="2069"/>
      <c r="S1635" s="2067"/>
      <c r="T1635" s="2067"/>
      <c r="U1635" s="2067"/>
      <c r="V1635" s="2067"/>
      <c r="W1635" s="2067"/>
      <c r="X1635" s="2067"/>
      <c r="Y1635" s="2067"/>
      <c r="Z1635" s="2067"/>
      <c r="AA1635" s="2125"/>
      <c r="AB1635" s="2126"/>
      <c r="AC1635" s="2126"/>
      <c r="AD1635" s="2067"/>
    </row>
    <row r="1636">
      <c r="A1636" s="2113"/>
      <c r="B1636" s="2124"/>
      <c r="C1636" s="2124"/>
      <c r="D1636" s="2069"/>
      <c r="E1636" s="2069"/>
      <c r="F1636" s="2069"/>
      <c r="G1636" s="2065"/>
      <c r="H1636" s="2065"/>
      <c r="I1636" s="2065"/>
      <c r="J1636" s="2065"/>
      <c r="K1636" s="2066"/>
      <c r="L1636" s="2066"/>
      <c r="M1636" s="2066"/>
      <c r="N1636" s="2066"/>
      <c r="O1636" s="2067"/>
      <c r="P1636" s="2068"/>
      <c r="Q1636" s="2067"/>
      <c r="R1636" s="2069"/>
      <c r="S1636" s="2067"/>
      <c r="T1636" s="2067"/>
      <c r="U1636" s="2067"/>
      <c r="V1636" s="2067"/>
      <c r="W1636" s="2067"/>
      <c r="X1636" s="2067"/>
      <c r="Y1636" s="2067"/>
      <c r="Z1636" s="2067"/>
      <c r="AA1636" s="2125"/>
      <c r="AB1636" s="2126"/>
      <c r="AC1636" s="2126"/>
      <c r="AD1636" s="2067"/>
    </row>
    <row r="1637">
      <c r="A1637" s="2113"/>
      <c r="B1637" s="2124"/>
      <c r="C1637" s="2124"/>
      <c r="D1637" s="2069"/>
      <c r="E1637" s="2069"/>
      <c r="F1637" s="2069"/>
      <c r="G1637" s="2065"/>
      <c r="H1637" s="2065"/>
      <c r="I1637" s="2065"/>
      <c r="J1637" s="2065"/>
      <c r="K1637" s="2066"/>
      <c r="L1637" s="2066"/>
      <c r="M1637" s="2066"/>
      <c r="N1637" s="2066"/>
      <c r="O1637" s="2067"/>
      <c r="P1637" s="2068"/>
      <c r="Q1637" s="2067"/>
      <c r="R1637" s="2069"/>
      <c r="S1637" s="2067"/>
      <c r="T1637" s="2067"/>
      <c r="U1637" s="2067"/>
      <c r="V1637" s="2067"/>
      <c r="W1637" s="2067"/>
      <c r="X1637" s="2067"/>
      <c r="Y1637" s="2067"/>
      <c r="Z1637" s="2067"/>
      <c r="AA1637" s="2125"/>
      <c r="AB1637" s="2126"/>
      <c r="AC1637" s="2126"/>
      <c r="AD1637" s="2067"/>
    </row>
    <row r="1638">
      <c r="A1638" s="2113"/>
      <c r="B1638" s="2124"/>
      <c r="C1638" s="2124"/>
      <c r="D1638" s="2069"/>
      <c r="E1638" s="2069"/>
      <c r="F1638" s="2069"/>
      <c r="G1638" s="2065"/>
      <c r="H1638" s="2065"/>
      <c r="I1638" s="2065"/>
      <c r="J1638" s="2065"/>
      <c r="K1638" s="2066"/>
      <c r="L1638" s="2066"/>
      <c r="M1638" s="2066"/>
      <c r="N1638" s="2066"/>
      <c r="O1638" s="2067"/>
      <c r="P1638" s="2068"/>
      <c r="Q1638" s="2067"/>
      <c r="R1638" s="2069"/>
      <c r="S1638" s="2067"/>
      <c r="T1638" s="2067"/>
      <c r="U1638" s="2067"/>
      <c r="V1638" s="2067"/>
      <c r="W1638" s="2067"/>
      <c r="X1638" s="2067"/>
      <c r="Y1638" s="2067"/>
      <c r="Z1638" s="2067"/>
      <c r="AA1638" s="2125"/>
      <c r="AB1638" s="2126"/>
      <c r="AC1638" s="2126"/>
      <c r="AD1638" s="2067"/>
    </row>
    <row r="1639">
      <c r="A1639" s="2113"/>
      <c r="B1639" s="2124"/>
      <c r="C1639" s="2124"/>
      <c r="D1639" s="2069"/>
      <c r="E1639" s="2069"/>
      <c r="F1639" s="2069"/>
      <c r="G1639" s="2065"/>
      <c r="H1639" s="2065"/>
      <c r="I1639" s="2065"/>
      <c r="J1639" s="2065"/>
      <c r="K1639" s="2066"/>
      <c r="L1639" s="2066"/>
      <c r="M1639" s="2066"/>
      <c r="N1639" s="2066"/>
      <c r="O1639" s="2067"/>
      <c r="P1639" s="2068"/>
      <c r="Q1639" s="2067"/>
      <c r="R1639" s="2069"/>
      <c r="S1639" s="2067"/>
      <c r="T1639" s="2067"/>
      <c r="U1639" s="2067"/>
      <c r="V1639" s="2067"/>
      <c r="W1639" s="2067"/>
      <c r="X1639" s="2067"/>
      <c r="Y1639" s="2067"/>
      <c r="Z1639" s="2067"/>
      <c r="AA1639" s="2125"/>
      <c r="AB1639" s="2126"/>
      <c r="AC1639" s="2126"/>
      <c r="AD1639" s="2067"/>
    </row>
  </sheetData>
  <autoFilter ref="A1:AD1522"/>
  <mergeCells>
    <mergeCell ref="B1458:C1458"/>
    <mergeCell ref="B1457:C1457"/>
    <mergeCell ref="A1453:A1458"/>
    <mergeCell ref="J1451:AC1451"/>
    <mergeCell ref="D1451:I1451"/>
    <mergeCell ref="B1451:C1451"/>
    <mergeCell ref="A1451:A1452"/>
    <mergeCell ref="B1450:C1450"/>
    <mergeCell ref="B1449:C1449"/>
    <mergeCell ref="A1445:A1450"/>
    <mergeCell ref="J1443:AC1443"/>
    <mergeCell ref="D1443:I1443"/>
    <mergeCell ref="B1443:C1443"/>
    <mergeCell ref="A1443:A1444"/>
    <mergeCell ref="B1442:C1442"/>
    <mergeCell ref="B1441:C1441"/>
    <mergeCell ref="A1437:A1442"/>
    <mergeCell ref="J1435:AC1435"/>
    <mergeCell ref="D1435:I1435"/>
    <mergeCell ref="B1435:C1435"/>
    <mergeCell ref="A1435:A1436"/>
    <mergeCell ref="B1434:C1434"/>
    <mergeCell ref="B1433:C1433"/>
    <mergeCell ref="A1429:A1434"/>
    <mergeCell ref="J1427:AC1427"/>
    <mergeCell ref="D1427:I1427"/>
    <mergeCell ref="B1427:C1427"/>
    <mergeCell ref="A1427:A1428"/>
    <mergeCell ref="B1426:C1426"/>
    <mergeCell ref="B1425:C1425"/>
    <mergeCell ref="A1421:A1426"/>
    <mergeCell ref="J1419:AC1419"/>
    <mergeCell ref="D1419:I1419"/>
    <mergeCell ref="B1419:C1419"/>
    <mergeCell ref="A1419:A1420"/>
    <mergeCell ref="B1418:C1418"/>
    <mergeCell ref="B1417:C1417"/>
    <mergeCell ref="A1413:A1418"/>
    <mergeCell ref="J1411:AC1411"/>
    <mergeCell ref="D1411:I1411"/>
    <mergeCell ref="B1411:C1411"/>
    <mergeCell ref="A1411:A1412"/>
    <mergeCell ref="B1410:C1410"/>
    <mergeCell ref="B1409:C1409"/>
    <mergeCell ref="A1405:A1410"/>
    <mergeCell ref="J1403:AC1403"/>
    <mergeCell ref="D1403:I1403"/>
    <mergeCell ref="B1403:C1403"/>
    <mergeCell ref="A1403:A1404"/>
    <mergeCell ref="B1402:C1402"/>
    <mergeCell ref="B1401:C1401"/>
    <mergeCell ref="A1397:A1402"/>
    <mergeCell ref="J1395:AC1395"/>
    <mergeCell ref="D1395:I1395"/>
    <mergeCell ref="B1395:C1395"/>
    <mergeCell ref="A1395:A1396"/>
    <mergeCell ref="B1394:C1394"/>
    <mergeCell ref="B1393:C1393"/>
    <mergeCell ref="A1389:A1394"/>
    <mergeCell ref="J1387:AC1387"/>
    <mergeCell ref="D1387:I1387"/>
    <mergeCell ref="B1387:C1387"/>
    <mergeCell ref="A1387:A1388"/>
    <mergeCell ref="B1386:C1386"/>
    <mergeCell ref="B1385:C1385"/>
    <mergeCell ref="A1381:A1386"/>
    <mergeCell ref="J1379:AC1379"/>
    <mergeCell ref="D1379:I1379"/>
    <mergeCell ref="B1379:C1379"/>
    <mergeCell ref="A1379:A1380"/>
    <mergeCell ref="B1378:C1378"/>
    <mergeCell ref="B1377:C1377"/>
    <mergeCell ref="A1373:A1378"/>
    <mergeCell ref="J1371:AC1371"/>
    <mergeCell ref="D1371:I1371"/>
    <mergeCell ref="B1371:C1371"/>
    <mergeCell ref="A1371:A1372"/>
    <mergeCell ref="B1370:C1370"/>
    <mergeCell ref="B1369:C1369"/>
    <mergeCell ref="A1365:A1370"/>
    <mergeCell ref="J1363:AC1363"/>
    <mergeCell ref="D1363:I1363"/>
    <mergeCell ref="B1363:C1363"/>
    <mergeCell ref="A1363:A1364"/>
    <mergeCell ref="B1362:C1362"/>
    <mergeCell ref="B1361:C1361"/>
    <mergeCell ref="A1357:A1362"/>
    <mergeCell ref="J1355:AC1355"/>
    <mergeCell ref="D1355:I1355"/>
    <mergeCell ref="B1355:C1355"/>
    <mergeCell ref="A1355:A1356"/>
    <mergeCell ref="B1354:C1354"/>
    <mergeCell ref="B1353:C1353"/>
    <mergeCell ref="A1349:A1354"/>
    <mergeCell ref="J1347:AC1347"/>
    <mergeCell ref="D1347:I1347"/>
    <mergeCell ref="B1347:C1347"/>
    <mergeCell ref="A1347:A1348"/>
    <mergeCell ref="B1346:C1346"/>
    <mergeCell ref="B1345:C1345"/>
    <mergeCell ref="A1341:A1346"/>
    <mergeCell ref="J1339:AC1339"/>
    <mergeCell ref="D1339:I1339"/>
    <mergeCell ref="B1339:C1339"/>
    <mergeCell ref="A1339:A1340"/>
    <mergeCell ref="B1338:C1338"/>
    <mergeCell ref="B1337:C1337"/>
    <mergeCell ref="A1333:A1338"/>
    <mergeCell ref="J1331:AC1331"/>
    <mergeCell ref="D1331:I1331"/>
    <mergeCell ref="B1331:C1331"/>
    <mergeCell ref="A1331:A1332"/>
    <mergeCell ref="B1330:C1330"/>
    <mergeCell ref="B1329:C1329"/>
    <mergeCell ref="A1326:A1330"/>
    <mergeCell ref="J1324:AC1324"/>
    <mergeCell ref="D1324:I1324"/>
    <mergeCell ref="B1324:C1324"/>
    <mergeCell ref="A1324:A1325"/>
    <mergeCell ref="B1323:C1323"/>
    <mergeCell ref="B1322:C1322"/>
    <mergeCell ref="A1319:A1323"/>
    <mergeCell ref="J1317:AC1317"/>
    <mergeCell ref="D1317:I1317"/>
    <mergeCell ref="B1317:C1317"/>
    <mergeCell ref="A1317:A1318"/>
    <mergeCell ref="B1308:C1308"/>
    <mergeCell ref="B1307:C1307"/>
    <mergeCell ref="A1304:A1308"/>
    <mergeCell ref="J1302:AC1302"/>
    <mergeCell ref="D1302:I1302"/>
    <mergeCell ref="B1302:C1302"/>
    <mergeCell ref="A1302:A1303"/>
    <mergeCell ref="B1301:C1301"/>
    <mergeCell ref="B1300:C1300"/>
    <mergeCell ref="A1296:A1301"/>
    <mergeCell ref="J1294:AC1294"/>
    <mergeCell ref="D1294:I1294"/>
    <mergeCell ref="B1294:C1294"/>
    <mergeCell ref="A1294:A1295"/>
    <mergeCell ref="B1293:C1293"/>
    <mergeCell ref="B1292:C1292"/>
    <mergeCell ref="A1288:A1293"/>
    <mergeCell ref="J1286:AC1286"/>
    <mergeCell ref="D1286:I1286"/>
    <mergeCell ref="B1286:C1286"/>
    <mergeCell ref="A1286:A1287"/>
    <mergeCell ref="B1269:C1269"/>
    <mergeCell ref="B1268:C1268"/>
    <mergeCell ref="A1264:A1269"/>
    <mergeCell ref="J1262:AC1262"/>
    <mergeCell ref="D1262:I1262"/>
    <mergeCell ref="B1262:C1262"/>
    <mergeCell ref="A1262:A1263"/>
    <mergeCell ref="A1256:A1261"/>
    <mergeCell ref="B1260:C1260"/>
    <mergeCell ref="B1261:C1261"/>
    <mergeCell ref="J1254:AC1254"/>
    <mergeCell ref="D1254:I1254"/>
    <mergeCell ref="B1254:C1254"/>
    <mergeCell ref="A1254:A1255"/>
    <mergeCell ref="B1253:C1253"/>
    <mergeCell ref="B1252:C1252"/>
    <mergeCell ref="A1250:A1253"/>
    <mergeCell ref="J1248:AC1248"/>
    <mergeCell ref="D1248:I1248"/>
    <mergeCell ref="B1248:C1248"/>
    <mergeCell ref="A1248:A1249"/>
    <mergeCell ref="B1247:C1247"/>
    <mergeCell ref="B1246:C1246"/>
    <mergeCell ref="B1243:C1243"/>
    <mergeCell ref="A1241:A1247"/>
    <mergeCell ref="J1239:AC1239"/>
    <mergeCell ref="D1239:I1239"/>
    <mergeCell ref="B1239:C1239"/>
    <mergeCell ref="A1239:A1240"/>
    <mergeCell ref="B1238:C1238"/>
    <mergeCell ref="B1237:C1237"/>
    <mergeCell ref="B1234:C1234"/>
    <mergeCell ref="A1232:A1238"/>
    <mergeCell ref="J1230:AC1230"/>
    <mergeCell ref="D1230:I1230"/>
    <mergeCell ref="B1230:C1230"/>
    <mergeCell ref="A1230:A1231"/>
    <mergeCell ref="B1229:C1229"/>
    <mergeCell ref="B1228:C1228"/>
    <mergeCell ref="A1226:A1229"/>
    <mergeCell ref="J1224:AC1224"/>
    <mergeCell ref="D1224:I1224"/>
    <mergeCell ref="B1224:C1224"/>
    <mergeCell ref="A1224:A1225"/>
    <mergeCell ref="B1215:C1215"/>
    <mergeCell ref="B1214:C1214"/>
    <mergeCell ref="A1212:A1215"/>
    <mergeCell ref="J1210:AC1210"/>
    <mergeCell ref="D1210:I1210"/>
    <mergeCell ref="B1210:C1210"/>
    <mergeCell ref="A1210:A1211"/>
    <mergeCell ref="B1209:C1209"/>
    <mergeCell ref="B1208:C1208"/>
    <mergeCell ref="B1205:C1205"/>
    <mergeCell ref="A1203:A1209"/>
    <mergeCell ref="J1201:AC1201"/>
    <mergeCell ref="D1201:I1201"/>
    <mergeCell ref="B1201:C1201"/>
    <mergeCell ref="A1201:A1202"/>
    <mergeCell ref="A1196:A1200"/>
    <mergeCell ref="B1199:C1199"/>
    <mergeCell ref="B1200:C1200"/>
    <mergeCell ref="J1194:AC1194"/>
    <mergeCell ref="D1194:I1194"/>
    <mergeCell ref="B1194:C1194"/>
    <mergeCell ref="A1194:A1195"/>
    <mergeCell ref="A1189:A1193"/>
    <mergeCell ref="B1192:C1192"/>
    <mergeCell ref="B1193:C1193"/>
    <mergeCell ref="J1187:AC1187"/>
    <mergeCell ref="D1187:I1187"/>
    <mergeCell ref="B1187:C1187"/>
    <mergeCell ref="A1187:A1188"/>
    <mergeCell ref="B1186:C1186"/>
    <mergeCell ref="B1185:C1185"/>
    <mergeCell ref="B1182:C1182"/>
    <mergeCell ref="A1180:A1186"/>
    <mergeCell ref="J1178:AC1178"/>
    <mergeCell ref="D1178:I1178"/>
    <mergeCell ref="B1178:C1178"/>
    <mergeCell ref="A1178:A1179"/>
    <mergeCell ref="B1177:C1177"/>
    <mergeCell ref="B1176:C1176"/>
    <mergeCell ref="A1174:A1177"/>
    <mergeCell ref="J1172:AC1172"/>
    <mergeCell ref="D1172:I1172"/>
    <mergeCell ref="B1172:C1172"/>
    <mergeCell ref="A1172:A1173"/>
    <mergeCell ref="B1171:C1171"/>
    <mergeCell ref="B1170:C1170"/>
    <mergeCell ref="B1167:C1167"/>
    <mergeCell ref="A1165:A1171"/>
    <mergeCell ref="J1163:AC1163"/>
    <mergeCell ref="D1163:I1163"/>
    <mergeCell ref="B1163:C1163"/>
    <mergeCell ref="A1163:A1164"/>
    <mergeCell ref="B1162:C1162"/>
    <mergeCell ref="B1161:C1161"/>
    <mergeCell ref="A1159:A1162"/>
    <mergeCell ref="J1157:AC1157"/>
    <mergeCell ref="D1157:I1157"/>
    <mergeCell ref="B1157:C1157"/>
    <mergeCell ref="A1157:A1158"/>
    <mergeCell ref="A1153:A1156"/>
    <mergeCell ref="B1150:C1150"/>
    <mergeCell ref="B1149:C1149"/>
    <mergeCell ref="B1146:C1146"/>
    <mergeCell ref="A1144:A1150"/>
    <mergeCell ref="J1142:AC1142"/>
    <mergeCell ref="D1142:I1142"/>
    <mergeCell ref="B1142:C1142"/>
    <mergeCell ref="A1142:A1143"/>
    <mergeCell ref="B1141:C1141"/>
    <mergeCell ref="B1140:C1140"/>
    <mergeCell ref="B1137:C1137"/>
    <mergeCell ref="A1135:A1141"/>
    <mergeCell ref="J1133:AC1133"/>
    <mergeCell ref="D1133:I1133"/>
    <mergeCell ref="B1133:C1133"/>
    <mergeCell ref="A1133:A1134"/>
    <mergeCell ref="B1132:C1132"/>
    <mergeCell ref="B1131:C1131"/>
    <mergeCell ref="B1128:C1128"/>
    <mergeCell ref="A1126:A1132"/>
    <mergeCell ref="J1124:AC1124"/>
    <mergeCell ref="D1124:I1124"/>
    <mergeCell ref="B1124:C1124"/>
    <mergeCell ref="A1124:A1125"/>
    <mergeCell ref="B1123:C1123"/>
    <mergeCell ref="B1122:C1122"/>
    <mergeCell ref="B1119:C1119"/>
    <mergeCell ref="A1117:A1123"/>
    <mergeCell ref="J1115:AC1115"/>
    <mergeCell ref="D1115:I1115"/>
    <mergeCell ref="B1115:C1115"/>
    <mergeCell ref="A1115:A1116"/>
    <mergeCell ref="B1114:C1114"/>
    <mergeCell ref="B1113:C1113"/>
    <mergeCell ref="B1110:C1110"/>
    <mergeCell ref="A1108:A1114"/>
    <mergeCell ref="J1106:AC1106"/>
    <mergeCell ref="D1106:I1106"/>
    <mergeCell ref="B1106:C1106"/>
    <mergeCell ref="A1106:A1107"/>
    <mergeCell ref="B1105:C1105"/>
    <mergeCell ref="B1104:C1104"/>
    <mergeCell ref="B1101:C1101"/>
    <mergeCell ref="A1099:A1105"/>
    <mergeCell ref="J1097:AC1097"/>
    <mergeCell ref="D1097:I1097"/>
    <mergeCell ref="B1097:C1097"/>
    <mergeCell ref="A1097:A1098"/>
    <mergeCell ref="B1096:C1096"/>
    <mergeCell ref="B1095:C1095"/>
    <mergeCell ref="B1092:C1092"/>
    <mergeCell ref="A1090:A1096"/>
    <mergeCell ref="J1088:AC1088"/>
    <mergeCell ref="D1088:I1088"/>
    <mergeCell ref="B1088:C1088"/>
    <mergeCell ref="A1088:A1089"/>
    <mergeCell ref="B1078:C1078"/>
    <mergeCell ref="B1077:C1077"/>
    <mergeCell ref="B1074:C1074"/>
    <mergeCell ref="A1072:A1078"/>
    <mergeCell ref="J1070:AC1070"/>
    <mergeCell ref="D1070:I1070"/>
    <mergeCell ref="B1070:C1070"/>
    <mergeCell ref="A1070:A1071"/>
    <mergeCell ref="B1087:C1087"/>
    <mergeCell ref="B1086:C1086"/>
    <mergeCell ref="B1083:C1083"/>
    <mergeCell ref="A1081:A1087"/>
    <mergeCell ref="J1079:AC1079"/>
    <mergeCell ref="D1079:I1079"/>
    <mergeCell ref="B1079:C1079"/>
    <mergeCell ref="A1079:A1080"/>
    <mergeCell ref="B1069:C1069"/>
    <mergeCell ref="B1068:C1068"/>
    <mergeCell ref="B1065:C1065"/>
    <mergeCell ref="A1063:A1069"/>
    <mergeCell ref="J1061:AC1061"/>
    <mergeCell ref="D1061:I1061"/>
    <mergeCell ref="B1061:C1061"/>
    <mergeCell ref="A1061:A1062"/>
    <mergeCell ref="B1060:C1060"/>
    <mergeCell ref="B1059:C1059"/>
    <mergeCell ref="B1056:C1056"/>
    <mergeCell ref="A1054:A1060"/>
    <mergeCell ref="J1052:AC1052"/>
    <mergeCell ref="D1052:I1052"/>
    <mergeCell ref="B1052:C1052"/>
    <mergeCell ref="A1052:A1053"/>
    <mergeCell ref="B1051:C1051"/>
    <mergeCell ref="B1050:C1050"/>
    <mergeCell ref="B1047:C1047"/>
    <mergeCell ref="A1045:A1051"/>
    <mergeCell ref="J1043:AC1043"/>
    <mergeCell ref="D1043:I1043"/>
    <mergeCell ref="B1043:C1043"/>
    <mergeCell ref="A1043:A1044"/>
    <mergeCell ref="B1042:C1042"/>
    <mergeCell ref="B1041:C1041"/>
    <mergeCell ref="B1038:C1038"/>
    <mergeCell ref="A1036:A1042"/>
    <mergeCell ref="J1034:AC1034"/>
    <mergeCell ref="D1034:I1034"/>
    <mergeCell ref="B1034:C1034"/>
    <mergeCell ref="A1034:A1035"/>
    <mergeCell ref="B1033:C1033"/>
    <mergeCell ref="B1032:C1032"/>
    <mergeCell ref="B1029:C1029"/>
    <mergeCell ref="A1027:A1033"/>
    <mergeCell ref="J1025:AC1025"/>
    <mergeCell ref="D1025:I1025"/>
    <mergeCell ref="B1025:C1025"/>
    <mergeCell ref="A1025:A1026"/>
    <mergeCell ref="B1024:C1024"/>
    <mergeCell ref="B1023:C1023"/>
    <mergeCell ref="B1020:C1020"/>
    <mergeCell ref="A1018:A1024"/>
    <mergeCell ref="J1016:AC1016"/>
    <mergeCell ref="D1016:I1016"/>
    <mergeCell ref="B1016:C1016"/>
    <mergeCell ref="A1016:A1017"/>
    <mergeCell ref="B1015:C1015"/>
    <mergeCell ref="B1014:C1014"/>
    <mergeCell ref="B1011:C1011"/>
    <mergeCell ref="A1009:A1015"/>
    <mergeCell ref="J1007:AC1007"/>
    <mergeCell ref="D1007:I1007"/>
    <mergeCell ref="B1007:C1007"/>
    <mergeCell ref="A1007:A1008"/>
    <mergeCell ref="B1006:C1006"/>
    <mergeCell ref="B1005:C1005"/>
    <mergeCell ref="B1002:C1002"/>
    <mergeCell ref="A1000:A1006"/>
    <mergeCell ref="J998:AC998"/>
    <mergeCell ref="D998:I998"/>
    <mergeCell ref="B998:C998"/>
    <mergeCell ref="A998:A999"/>
    <mergeCell ref="B997:C997"/>
    <mergeCell ref="B996:C996"/>
    <mergeCell ref="B993:C993"/>
    <mergeCell ref="A991:A997"/>
    <mergeCell ref="J989:AC989"/>
    <mergeCell ref="D989:I989"/>
    <mergeCell ref="B989:C989"/>
    <mergeCell ref="A989:A990"/>
    <mergeCell ref="B988:C988"/>
    <mergeCell ref="B987:C987"/>
    <mergeCell ref="B984:C984"/>
    <mergeCell ref="A982:A988"/>
    <mergeCell ref="J980:AC980"/>
    <mergeCell ref="D980:I980"/>
    <mergeCell ref="B980:C980"/>
    <mergeCell ref="A980:A981"/>
    <mergeCell ref="B979:C979"/>
    <mergeCell ref="B978:C978"/>
    <mergeCell ref="B975:C975"/>
    <mergeCell ref="A973:A979"/>
    <mergeCell ref="J971:AC971"/>
    <mergeCell ref="D971:I971"/>
    <mergeCell ref="B971:C971"/>
    <mergeCell ref="A971:A972"/>
    <mergeCell ref="B970:C970"/>
    <mergeCell ref="B969:C969"/>
    <mergeCell ref="B966:C966"/>
    <mergeCell ref="A964:A970"/>
    <mergeCell ref="J962:AC962"/>
    <mergeCell ref="D962:I962"/>
    <mergeCell ref="B962:C962"/>
    <mergeCell ref="A962:A963"/>
    <mergeCell ref="B961:C961"/>
    <mergeCell ref="B960:C960"/>
    <mergeCell ref="B957:C957"/>
    <mergeCell ref="A955:A961"/>
    <mergeCell ref="J953:AC953"/>
    <mergeCell ref="D953:I953"/>
    <mergeCell ref="B953:C953"/>
    <mergeCell ref="A953:A954"/>
    <mergeCell ref="B952:C952"/>
    <mergeCell ref="B951:C951"/>
    <mergeCell ref="B948:C948"/>
    <mergeCell ref="A946:A952"/>
    <mergeCell ref="J944:AC944"/>
    <mergeCell ref="D944:I944"/>
    <mergeCell ref="B944:C944"/>
    <mergeCell ref="A944:A945"/>
    <mergeCell ref="B943:C943"/>
    <mergeCell ref="B942:C942"/>
    <mergeCell ref="B939:C939"/>
    <mergeCell ref="A937:A943"/>
    <mergeCell ref="J935:AC935"/>
    <mergeCell ref="D935:I935"/>
    <mergeCell ref="B935:C935"/>
    <mergeCell ref="A935:A936"/>
    <mergeCell ref="B934:C934"/>
    <mergeCell ref="B933:C933"/>
    <mergeCell ref="B930:C930"/>
    <mergeCell ref="A928:A934"/>
    <mergeCell ref="J926:AC926"/>
    <mergeCell ref="D926:I926"/>
    <mergeCell ref="B926:C926"/>
    <mergeCell ref="A926:A927"/>
    <mergeCell ref="B925:C925"/>
    <mergeCell ref="B924:C924"/>
    <mergeCell ref="B921:C921"/>
    <mergeCell ref="A919:A925"/>
    <mergeCell ref="J917:AC917"/>
    <mergeCell ref="D917:I917"/>
    <mergeCell ref="B917:C917"/>
    <mergeCell ref="A917:A918"/>
    <mergeCell ref="B916:C916"/>
    <mergeCell ref="B915:C915"/>
    <mergeCell ref="B912:C912"/>
    <mergeCell ref="A910:A916"/>
    <mergeCell ref="J908:AC908"/>
    <mergeCell ref="D908:I908"/>
    <mergeCell ref="B908:C908"/>
    <mergeCell ref="A908:A909"/>
    <mergeCell ref="B907:C907"/>
    <mergeCell ref="B906:C906"/>
    <mergeCell ref="B903:C903"/>
    <mergeCell ref="A901:A907"/>
    <mergeCell ref="J899:AC899"/>
    <mergeCell ref="D899:I899"/>
    <mergeCell ref="B899:C899"/>
    <mergeCell ref="A899:A900"/>
    <mergeCell ref="B898:C898"/>
    <mergeCell ref="B897:C897"/>
    <mergeCell ref="B894:C894"/>
    <mergeCell ref="A892:A898"/>
    <mergeCell ref="J890:AC890"/>
    <mergeCell ref="D890:I890"/>
    <mergeCell ref="B890:C890"/>
    <mergeCell ref="A890:A891"/>
    <mergeCell ref="B889:C889"/>
    <mergeCell ref="B888:C888"/>
    <mergeCell ref="B885:C885"/>
    <mergeCell ref="A883:A889"/>
    <mergeCell ref="J881:AC881"/>
    <mergeCell ref="D881:I881"/>
    <mergeCell ref="B881:C881"/>
    <mergeCell ref="A881:A882"/>
    <mergeCell ref="B880:C880"/>
    <mergeCell ref="B879:C879"/>
    <mergeCell ref="B876:C876"/>
    <mergeCell ref="A874:A880"/>
    <mergeCell ref="J872:AC872"/>
    <mergeCell ref="D872:I872"/>
    <mergeCell ref="B872:C872"/>
    <mergeCell ref="A872:A873"/>
    <mergeCell ref="B871:C871"/>
    <mergeCell ref="B870:C870"/>
    <mergeCell ref="B867:C867"/>
    <mergeCell ref="A865:A871"/>
    <mergeCell ref="J863:AC863"/>
    <mergeCell ref="D863:I863"/>
    <mergeCell ref="B863:C863"/>
    <mergeCell ref="A863:A864"/>
    <mergeCell ref="B862:C862"/>
    <mergeCell ref="B861:C861"/>
    <mergeCell ref="B858:C858"/>
    <mergeCell ref="A856:A862"/>
    <mergeCell ref="J854:AC854"/>
    <mergeCell ref="D854:I854"/>
    <mergeCell ref="B854:C854"/>
    <mergeCell ref="A854:A855"/>
    <mergeCell ref="B853:C853"/>
    <mergeCell ref="B852:C852"/>
    <mergeCell ref="B849:C849"/>
    <mergeCell ref="A847:A853"/>
    <mergeCell ref="J845:AC845"/>
    <mergeCell ref="D845:I845"/>
    <mergeCell ref="B845:C845"/>
    <mergeCell ref="A845:A846"/>
    <mergeCell ref="B844:C844"/>
    <mergeCell ref="B843:C843"/>
    <mergeCell ref="B840:C840"/>
    <mergeCell ref="A838:A844"/>
    <mergeCell ref="J836:AC836"/>
    <mergeCell ref="D836:I836"/>
    <mergeCell ref="B836:C836"/>
    <mergeCell ref="A836:A837"/>
    <mergeCell ref="B835:C835"/>
    <mergeCell ref="B834:C834"/>
    <mergeCell ref="B831:C831"/>
    <mergeCell ref="A829:A835"/>
    <mergeCell ref="J827:AC827"/>
    <mergeCell ref="D827:I827"/>
    <mergeCell ref="B827:C827"/>
    <mergeCell ref="A827:A828"/>
    <mergeCell ref="B826:C826"/>
    <mergeCell ref="B825:C825"/>
    <mergeCell ref="B822:C822"/>
    <mergeCell ref="A820:A826"/>
    <mergeCell ref="J818:AC818"/>
    <mergeCell ref="D818:I818"/>
    <mergeCell ref="B818:C818"/>
    <mergeCell ref="A818:A819"/>
    <mergeCell ref="B817:C817"/>
    <mergeCell ref="B816:C816"/>
    <mergeCell ref="B813:C813"/>
    <mergeCell ref="A811:A817"/>
    <mergeCell ref="J809:AC809"/>
    <mergeCell ref="D809:I809"/>
    <mergeCell ref="B809:C809"/>
    <mergeCell ref="A809:A810"/>
    <mergeCell ref="B808:C808"/>
    <mergeCell ref="B807:C807"/>
    <mergeCell ref="B804:C804"/>
    <mergeCell ref="A802:A808"/>
    <mergeCell ref="J800:AC800"/>
    <mergeCell ref="D800:I800"/>
    <mergeCell ref="B800:C800"/>
    <mergeCell ref="A800:A801"/>
    <mergeCell ref="B799:C799"/>
    <mergeCell ref="B798:C798"/>
    <mergeCell ref="B795:C795"/>
    <mergeCell ref="A793:A799"/>
    <mergeCell ref="J791:AC791"/>
    <mergeCell ref="D791:I791"/>
    <mergeCell ref="B791:C791"/>
    <mergeCell ref="A791:A792"/>
    <mergeCell ref="B790:C790"/>
    <mergeCell ref="B789:C789"/>
    <mergeCell ref="B786:C786"/>
    <mergeCell ref="A784:A790"/>
    <mergeCell ref="J782:AC782"/>
    <mergeCell ref="D782:I782"/>
    <mergeCell ref="B782:C782"/>
    <mergeCell ref="A782:A783"/>
    <mergeCell ref="B781:C781"/>
    <mergeCell ref="B780:C780"/>
    <mergeCell ref="B777:C777"/>
    <mergeCell ref="A775:A781"/>
    <mergeCell ref="J773:AC773"/>
    <mergeCell ref="D773:I773"/>
    <mergeCell ref="B773:C773"/>
    <mergeCell ref="A773:A774"/>
    <mergeCell ref="B772:C772"/>
    <mergeCell ref="B771:C771"/>
    <mergeCell ref="B768:C768"/>
    <mergeCell ref="A766:A772"/>
    <mergeCell ref="J764:AC764"/>
    <mergeCell ref="D764:I764"/>
    <mergeCell ref="B764:C764"/>
    <mergeCell ref="A764:A765"/>
    <mergeCell ref="B763:C763"/>
    <mergeCell ref="B762:C762"/>
    <mergeCell ref="B759:C759"/>
    <mergeCell ref="A757:A763"/>
    <mergeCell ref="J755:AC755"/>
    <mergeCell ref="D755:I755"/>
    <mergeCell ref="B755:C755"/>
    <mergeCell ref="A755:A756"/>
    <mergeCell ref="B754:C754"/>
    <mergeCell ref="B753:C753"/>
    <mergeCell ref="B750:C750"/>
    <mergeCell ref="A748:A754"/>
    <mergeCell ref="J746:AC746"/>
    <mergeCell ref="D746:I746"/>
    <mergeCell ref="B746:C746"/>
    <mergeCell ref="A746:A747"/>
    <mergeCell ref="B745:C745"/>
    <mergeCell ref="B744:C744"/>
    <mergeCell ref="B741:C741"/>
    <mergeCell ref="A739:A745"/>
    <mergeCell ref="J737:AC737"/>
    <mergeCell ref="D737:I737"/>
    <mergeCell ref="B737:C737"/>
    <mergeCell ref="A737:A738"/>
    <mergeCell ref="B736:C736"/>
    <mergeCell ref="B735:C735"/>
    <mergeCell ref="B732:C732"/>
    <mergeCell ref="A730:A736"/>
    <mergeCell ref="J728:AC728"/>
    <mergeCell ref="D728:I728"/>
    <mergeCell ref="B728:C728"/>
    <mergeCell ref="A728:A729"/>
    <mergeCell ref="B727:C727"/>
    <mergeCell ref="B726:C726"/>
    <mergeCell ref="B723:C723"/>
    <mergeCell ref="A721:A727"/>
    <mergeCell ref="J719:AC719"/>
    <mergeCell ref="D719:I719"/>
    <mergeCell ref="B719:C719"/>
    <mergeCell ref="A719:A720"/>
    <mergeCell ref="B718:C718"/>
    <mergeCell ref="B717:C717"/>
    <mergeCell ref="B714:C714"/>
    <mergeCell ref="A712:A718"/>
    <mergeCell ref="J710:AC710"/>
    <mergeCell ref="D710:I710"/>
    <mergeCell ref="B710:C710"/>
    <mergeCell ref="A710:A711"/>
    <mergeCell ref="B709:C709"/>
    <mergeCell ref="B708:C708"/>
    <mergeCell ref="B705:C705"/>
    <mergeCell ref="A703:A709"/>
    <mergeCell ref="J701:AC701"/>
    <mergeCell ref="D701:I701"/>
    <mergeCell ref="B701:C701"/>
    <mergeCell ref="A701:A702"/>
    <mergeCell ref="B700:C700"/>
    <mergeCell ref="B699:C699"/>
    <mergeCell ref="B696:C696"/>
    <mergeCell ref="A694:A700"/>
    <mergeCell ref="J692:AC692"/>
    <mergeCell ref="D692:I692"/>
    <mergeCell ref="B692:C692"/>
    <mergeCell ref="A692:A693"/>
    <mergeCell ref="B691:C691"/>
    <mergeCell ref="B690:C690"/>
    <mergeCell ref="B687:C687"/>
    <mergeCell ref="A685:A691"/>
    <mergeCell ref="J683:AC683"/>
    <mergeCell ref="D683:I683"/>
    <mergeCell ref="B683:C683"/>
    <mergeCell ref="A683:A684"/>
    <mergeCell ref="B682:C682"/>
    <mergeCell ref="B681:C681"/>
    <mergeCell ref="B678:C678"/>
    <mergeCell ref="A676:A682"/>
    <mergeCell ref="J674:AC674"/>
    <mergeCell ref="D674:I674"/>
    <mergeCell ref="B674:C674"/>
    <mergeCell ref="A674:A675"/>
    <mergeCell ref="B673:C673"/>
    <mergeCell ref="B672:C672"/>
    <mergeCell ref="B669:C669"/>
    <mergeCell ref="A667:A673"/>
    <mergeCell ref="J665:AC665"/>
    <mergeCell ref="D665:I665"/>
    <mergeCell ref="B665:C665"/>
    <mergeCell ref="A665:A666"/>
    <mergeCell ref="B664:C664"/>
    <mergeCell ref="B663:C663"/>
    <mergeCell ref="B660:C660"/>
    <mergeCell ref="A658:A664"/>
    <mergeCell ref="J656:AC656"/>
    <mergeCell ref="D656:I656"/>
    <mergeCell ref="B656:C656"/>
    <mergeCell ref="A656:A657"/>
    <mergeCell ref="B655:C655"/>
    <mergeCell ref="B654:C654"/>
    <mergeCell ref="B651:C651"/>
    <mergeCell ref="A649:A655"/>
    <mergeCell ref="J647:AC647"/>
    <mergeCell ref="D647:I647"/>
    <mergeCell ref="B647:C647"/>
    <mergeCell ref="A647:A648"/>
    <mergeCell ref="B646:C646"/>
    <mergeCell ref="B645:C645"/>
    <mergeCell ref="B642:C642"/>
    <mergeCell ref="A640:A646"/>
    <mergeCell ref="J638:AC638"/>
    <mergeCell ref="D638:I638"/>
    <mergeCell ref="B638:C638"/>
    <mergeCell ref="A638:A639"/>
    <mergeCell ref="B637:C637"/>
    <mergeCell ref="B636:C636"/>
    <mergeCell ref="B633:C633"/>
    <mergeCell ref="A631:A637"/>
    <mergeCell ref="J629:AC629"/>
    <mergeCell ref="D629:I629"/>
    <mergeCell ref="B629:C629"/>
    <mergeCell ref="A629:A630"/>
    <mergeCell ref="B628:C628"/>
    <mergeCell ref="B627:C627"/>
    <mergeCell ref="B624:C624"/>
    <mergeCell ref="A622:A628"/>
    <mergeCell ref="J620:AC620"/>
    <mergeCell ref="D620:I620"/>
    <mergeCell ref="B620:C620"/>
    <mergeCell ref="A620:A621"/>
    <mergeCell ref="B619:C619"/>
    <mergeCell ref="B618:C618"/>
    <mergeCell ref="B615:C615"/>
    <mergeCell ref="A613:A619"/>
    <mergeCell ref="J611:AC611"/>
    <mergeCell ref="D611:I611"/>
    <mergeCell ref="B611:C611"/>
    <mergeCell ref="A611:A612"/>
    <mergeCell ref="B610:C610"/>
    <mergeCell ref="B609:C609"/>
    <mergeCell ref="B606:C606"/>
    <mergeCell ref="A604:A610"/>
    <mergeCell ref="J602:AC602"/>
    <mergeCell ref="D602:I602"/>
    <mergeCell ref="B602:C602"/>
    <mergeCell ref="A602:A603"/>
    <mergeCell ref="B592:C592"/>
    <mergeCell ref="B591:C591"/>
    <mergeCell ref="B588:C588"/>
    <mergeCell ref="A586:A592"/>
    <mergeCell ref="J584:AC584"/>
    <mergeCell ref="D584:I584"/>
    <mergeCell ref="B584:C584"/>
    <mergeCell ref="A584:A585"/>
    <mergeCell ref="A580:A583"/>
    <mergeCell ref="B583:C583"/>
    <mergeCell ref="B582:C582"/>
    <mergeCell ref="J578:AC578"/>
    <mergeCell ref="D578:I578"/>
    <mergeCell ref="B578:C578"/>
    <mergeCell ref="A578:A579"/>
    <mergeCell ref="B577:C577"/>
    <mergeCell ref="B576:C576"/>
    <mergeCell ref="B573:C573"/>
    <mergeCell ref="A571:A577"/>
    <mergeCell ref="J569:AC569"/>
    <mergeCell ref="D569:I569"/>
    <mergeCell ref="B569:C569"/>
    <mergeCell ref="A569:A570"/>
    <mergeCell ref="B568:C568"/>
    <mergeCell ref="B567:C567"/>
    <mergeCell ref="B564:C564"/>
    <mergeCell ref="A562:A568"/>
    <mergeCell ref="J560:AC560"/>
    <mergeCell ref="D560:I560"/>
    <mergeCell ref="B560:C560"/>
    <mergeCell ref="A560:A561"/>
    <mergeCell ref="A556:A559"/>
    <mergeCell ref="B559:C559"/>
    <mergeCell ref="B558:C558"/>
    <mergeCell ref="J554:AC554"/>
    <mergeCell ref="D554:I554"/>
    <mergeCell ref="B554:C554"/>
    <mergeCell ref="A554:A555"/>
    <mergeCell ref="B553:C553"/>
    <mergeCell ref="B552:C552"/>
    <mergeCell ref="B549:C549"/>
    <mergeCell ref="A547:A553"/>
    <mergeCell ref="J545:AC545"/>
    <mergeCell ref="D545:I545"/>
    <mergeCell ref="B545:C545"/>
    <mergeCell ref="A545:A546"/>
    <mergeCell ref="B544:C544"/>
    <mergeCell ref="B543:C543"/>
    <mergeCell ref="B540:C540"/>
    <mergeCell ref="A538:A544"/>
    <mergeCell ref="J536:AC536"/>
    <mergeCell ref="D536:I536"/>
    <mergeCell ref="B536:C536"/>
    <mergeCell ref="A536:A537"/>
    <mergeCell ref="B535:C535"/>
    <mergeCell ref="B534:C534"/>
    <mergeCell ref="B531:C531"/>
    <mergeCell ref="A529:A535"/>
    <mergeCell ref="J527:AC527"/>
    <mergeCell ref="D527:I527"/>
    <mergeCell ref="B527:C527"/>
    <mergeCell ref="A527:A528"/>
    <mergeCell ref="B526:C526"/>
    <mergeCell ref="B525:C525"/>
    <mergeCell ref="B522:C522"/>
    <mergeCell ref="A520:A526"/>
    <mergeCell ref="J518:AC518"/>
    <mergeCell ref="D518:I518"/>
    <mergeCell ref="B518:C518"/>
    <mergeCell ref="A518:A519"/>
    <mergeCell ref="B517:C517"/>
    <mergeCell ref="B516:C516"/>
    <mergeCell ref="B513:C513"/>
    <mergeCell ref="A511:A517"/>
    <mergeCell ref="J509:AC509"/>
    <mergeCell ref="D509:I509"/>
    <mergeCell ref="B509:C509"/>
    <mergeCell ref="A509:A510"/>
    <mergeCell ref="B508:C508"/>
    <mergeCell ref="B507:C507"/>
    <mergeCell ref="B504:C504"/>
    <mergeCell ref="A502:A508"/>
    <mergeCell ref="J500:AC500"/>
    <mergeCell ref="D500:I500"/>
    <mergeCell ref="B500:C500"/>
    <mergeCell ref="A500:A501"/>
    <mergeCell ref="B499:C499"/>
    <mergeCell ref="B498:C498"/>
    <mergeCell ref="B495:C495"/>
    <mergeCell ref="A493:A499"/>
    <mergeCell ref="J491:AC491"/>
    <mergeCell ref="D491:I491"/>
    <mergeCell ref="B491:C491"/>
    <mergeCell ref="A491:A492"/>
    <mergeCell ref="B490:C490"/>
    <mergeCell ref="B489:C489"/>
    <mergeCell ref="B486:C486"/>
    <mergeCell ref="A484:A490"/>
    <mergeCell ref="J482:AC482"/>
    <mergeCell ref="D482:I482"/>
    <mergeCell ref="B482:C482"/>
    <mergeCell ref="A482:A483"/>
    <mergeCell ref="B481:C481"/>
    <mergeCell ref="B480:C480"/>
    <mergeCell ref="B477:C477"/>
    <mergeCell ref="A475:A481"/>
    <mergeCell ref="J473:AC473"/>
    <mergeCell ref="D473:I473"/>
    <mergeCell ref="B473:C473"/>
    <mergeCell ref="A473:A474"/>
    <mergeCell ref="B472:C472"/>
    <mergeCell ref="B471:C471"/>
    <mergeCell ref="B468:C468"/>
    <mergeCell ref="A466:A472"/>
    <mergeCell ref="J464:AC464"/>
    <mergeCell ref="D464:I464"/>
    <mergeCell ref="B464:C464"/>
    <mergeCell ref="A464:A465"/>
    <mergeCell ref="B463:C463"/>
    <mergeCell ref="B462:C462"/>
    <mergeCell ref="B459:C459"/>
    <mergeCell ref="A457:A463"/>
    <mergeCell ref="J455:AC455"/>
    <mergeCell ref="D455:I455"/>
    <mergeCell ref="B455:C455"/>
    <mergeCell ref="A455:A456"/>
    <mergeCell ref="B454:C454"/>
    <mergeCell ref="B453:C453"/>
    <mergeCell ref="B450:C450"/>
    <mergeCell ref="A448:A454"/>
    <mergeCell ref="J446:AC446"/>
    <mergeCell ref="D446:I446"/>
    <mergeCell ref="B446:C446"/>
    <mergeCell ref="A446:A447"/>
    <mergeCell ref="B445:C445"/>
    <mergeCell ref="B444:C444"/>
    <mergeCell ref="B441:C441"/>
    <mergeCell ref="A439:A445"/>
    <mergeCell ref="J437:AC437"/>
    <mergeCell ref="D437:I437"/>
    <mergeCell ref="B437:C437"/>
    <mergeCell ref="A437:A438"/>
    <mergeCell ref="B436:C436"/>
    <mergeCell ref="B435:C435"/>
    <mergeCell ref="B432:C432"/>
    <mergeCell ref="A430:A436"/>
    <mergeCell ref="J428:AC428"/>
    <mergeCell ref="D428:I428"/>
    <mergeCell ref="B428:C428"/>
    <mergeCell ref="A428:A429"/>
    <mergeCell ref="B427:C427"/>
    <mergeCell ref="B426:C426"/>
    <mergeCell ref="B423:C423"/>
    <mergeCell ref="A421:A427"/>
    <mergeCell ref="J419:AC419"/>
    <mergeCell ref="D419:I419"/>
    <mergeCell ref="B419:C419"/>
    <mergeCell ref="A419:A420"/>
    <mergeCell ref="B418:C418"/>
    <mergeCell ref="B417:C417"/>
    <mergeCell ref="B414:C414"/>
    <mergeCell ref="A412:A418"/>
    <mergeCell ref="J410:AC410"/>
    <mergeCell ref="D410:I410"/>
    <mergeCell ref="B410:C410"/>
    <mergeCell ref="A410:A411"/>
    <mergeCell ref="B409:C409"/>
    <mergeCell ref="B408:C408"/>
    <mergeCell ref="B405:C405"/>
    <mergeCell ref="A403:A409"/>
    <mergeCell ref="B401:C401"/>
    <mergeCell ref="D401:I401"/>
    <mergeCell ref="A401:A402"/>
    <mergeCell ref="J401:AC401"/>
    <mergeCell ref="B400:C400"/>
    <mergeCell ref="B399:C399"/>
    <mergeCell ref="B396:C396"/>
    <mergeCell ref="A394:A400"/>
    <mergeCell ref="B392:C392"/>
    <mergeCell ref="D392:I392"/>
    <mergeCell ref="A392:A393"/>
    <mergeCell ref="J392:AC392"/>
    <mergeCell ref="B391:C391"/>
    <mergeCell ref="B390:C390"/>
    <mergeCell ref="B387:C387"/>
    <mergeCell ref="A385:A391"/>
    <mergeCell ref="B383:C383"/>
    <mergeCell ref="D383:I383"/>
    <mergeCell ref="A383:A384"/>
    <mergeCell ref="J383:AC383"/>
    <mergeCell ref="B382:C382"/>
    <mergeCell ref="B381:C381"/>
    <mergeCell ref="B378:C378"/>
    <mergeCell ref="A376:A382"/>
    <mergeCell ref="B374:C374"/>
    <mergeCell ref="D374:I374"/>
    <mergeCell ref="A374:A375"/>
    <mergeCell ref="J374:AC374"/>
    <mergeCell ref="B373:C373"/>
    <mergeCell ref="B372:C372"/>
    <mergeCell ref="B369:C369"/>
    <mergeCell ref="A367:A373"/>
    <mergeCell ref="B365:C365"/>
    <mergeCell ref="D365:I365"/>
    <mergeCell ref="A365:A366"/>
    <mergeCell ref="J365:AC365"/>
    <mergeCell ref="B364:C364"/>
    <mergeCell ref="B363:C363"/>
    <mergeCell ref="B360:C360"/>
    <mergeCell ref="A358:A364"/>
    <mergeCell ref="B356:C356"/>
    <mergeCell ref="D356:I356"/>
    <mergeCell ref="A356:A357"/>
    <mergeCell ref="J356:AC356"/>
    <mergeCell ref="B347:C347"/>
    <mergeCell ref="D347:I347"/>
    <mergeCell ref="A347:A348"/>
    <mergeCell ref="J347:AC347"/>
    <mergeCell ref="B355:C355"/>
    <mergeCell ref="B354:C354"/>
    <mergeCell ref="B351:C351"/>
    <mergeCell ref="A349:A355"/>
    <mergeCell ref="B346:C346"/>
    <mergeCell ref="B345:C345"/>
    <mergeCell ref="B342:C342"/>
    <mergeCell ref="A340:A346"/>
    <mergeCell ref="B338:C338"/>
    <mergeCell ref="D338:I338"/>
    <mergeCell ref="A338:A339"/>
    <mergeCell ref="J338:AC338"/>
    <mergeCell ref="B96:C96"/>
    <mergeCell ref="B95:C95"/>
    <mergeCell ref="A91:A96"/>
    <mergeCell ref="J89:AC89"/>
    <mergeCell ref="D89:I89"/>
    <mergeCell ref="B89:C89"/>
    <mergeCell ref="A89:A90"/>
    <mergeCell ref="B88:C88"/>
    <mergeCell ref="B87:C87"/>
    <mergeCell ref="A83:A88"/>
    <mergeCell ref="J81:AC81"/>
    <mergeCell ref="D81:I81"/>
    <mergeCell ref="B81:C81"/>
    <mergeCell ref="A81:A82"/>
    <mergeCell ref="B80:C80"/>
    <mergeCell ref="B79:C79"/>
    <mergeCell ref="A75:A80"/>
    <mergeCell ref="J73:AC73"/>
    <mergeCell ref="D73:I73"/>
    <mergeCell ref="B73:C73"/>
    <mergeCell ref="A73:A74"/>
    <mergeCell ref="B72:C72"/>
    <mergeCell ref="B71:C71"/>
    <mergeCell ref="A67:A72"/>
    <mergeCell ref="J65:AC65"/>
    <mergeCell ref="D65:I65"/>
    <mergeCell ref="B65:C65"/>
    <mergeCell ref="A65:A66"/>
    <mergeCell ref="B64:C64"/>
    <mergeCell ref="B63:C63"/>
    <mergeCell ref="A59:A64"/>
    <mergeCell ref="J57:AC57"/>
    <mergeCell ref="D57:I57"/>
    <mergeCell ref="B57:C57"/>
    <mergeCell ref="A57:A58"/>
    <mergeCell ref="B56:C56"/>
    <mergeCell ref="B55:C55"/>
    <mergeCell ref="A51:A56"/>
    <mergeCell ref="J49:AC49"/>
    <mergeCell ref="D49:I49"/>
    <mergeCell ref="B49:C49"/>
    <mergeCell ref="A49:A50"/>
    <mergeCell ref="B48:C48"/>
    <mergeCell ref="B47:C47"/>
    <mergeCell ref="A43:A48"/>
    <mergeCell ref="J41:AC41"/>
    <mergeCell ref="D41:I41"/>
    <mergeCell ref="B41:C41"/>
    <mergeCell ref="A41:A42"/>
    <mergeCell ref="B40:C40"/>
    <mergeCell ref="B39:C39"/>
    <mergeCell ref="A35:A40"/>
    <mergeCell ref="J33:AC33"/>
    <mergeCell ref="D33:I33"/>
    <mergeCell ref="B33:C33"/>
    <mergeCell ref="A33:A34"/>
    <mergeCell ref="B32:C32"/>
    <mergeCell ref="B31:C31"/>
    <mergeCell ref="A27:A32"/>
    <mergeCell ref="J25:AC25"/>
    <mergeCell ref="D25:I25"/>
    <mergeCell ref="B25:C25"/>
    <mergeCell ref="A25:A26"/>
    <mergeCell ref="B24:C24"/>
    <mergeCell ref="B23:C23"/>
    <mergeCell ref="A19:A24"/>
    <mergeCell ref="J17:AC17"/>
    <mergeCell ref="D17:I17"/>
    <mergeCell ref="B17:C17"/>
    <mergeCell ref="A17:A18"/>
    <mergeCell ref="B16:C16"/>
    <mergeCell ref="B15:C15"/>
    <mergeCell ref="A11:A16"/>
    <mergeCell ref="J9:AC9"/>
    <mergeCell ref="D9:I9"/>
    <mergeCell ref="B9:C9"/>
    <mergeCell ref="A9:A10"/>
    <mergeCell ref="B8:C8"/>
    <mergeCell ref="B7:C7"/>
    <mergeCell ref="A3:A8"/>
    <mergeCell ref="J1:AC1"/>
    <mergeCell ref="D1:I1"/>
    <mergeCell ref="B1:C1"/>
    <mergeCell ref="A1:A2"/>
    <mergeCell ref="B265:C265"/>
    <mergeCell ref="B264:C264"/>
    <mergeCell ref="B261:C261"/>
    <mergeCell ref="A259:A265"/>
    <mergeCell ref="B257:C257"/>
    <mergeCell ref="D257:I257"/>
    <mergeCell ref="A257:A258"/>
    <mergeCell ref="J257:AC257"/>
    <mergeCell ref="B256:C256"/>
    <mergeCell ref="B255:C255"/>
    <mergeCell ref="B252:C252"/>
    <mergeCell ref="A250:A256"/>
    <mergeCell ref="B248:C248"/>
    <mergeCell ref="D248:I248"/>
    <mergeCell ref="A248:A249"/>
    <mergeCell ref="J248:AC248"/>
    <mergeCell ref="B247:C247"/>
    <mergeCell ref="B246:C246"/>
    <mergeCell ref="B243:C243"/>
    <mergeCell ref="A241:A247"/>
    <mergeCell ref="B239:C239"/>
    <mergeCell ref="D239:I239"/>
    <mergeCell ref="A239:A240"/>
    <mergeCell ref="J239:AC239"/>
    <mergeCell ref="B238:C238"/>
    <mergeCell ref="B237:C237"/>
    <mergeCell ref="B234:C234"/>
    <mergeCell ref="A232:A238"/>
    <mergeCell ref="B230:C230"/>
    <mergeCell ref="D230:I230"/>
    <mergeCell ref="A230:A231"/>
    <mergeCell ref="J230:AC230"/>
    <mergeCell ref="B229:C229"/>
    <mergeCell ref="B228:C228"/>
    <mergeCell ref="B225:C225"/>
    <mergeCell ref="A223:A229"/>
    <mergeCell ref="B221:C221"/>
    <mergeCell ref="D221:I221"/>
    <mergeCell ref="A221:A222"/>
    <mergeCell ref="J221:AC221"/>
    <mergeCell ref="B220:C220"/>
    <mergeCell ref="B219:C219"/>
    <mergeCell ref="B216:C216"/>
    <mergeCell ref="A214:A220"/>
    <mergeCell ref="B212:C212"/>
    <mergeCell ref="D212:I212"/>
    <mergeCell ref="A212:A213"/>
    <mergeCell ref="J212:AC212"/>
    <mergeCell ref="B211:C211"/>
    <mergeCell ref="B210:C210"/>
    <mergeCell ref="B207:C207"/>
    <mergeCell ref="A205:A211"/>
    <mergeCell ref="B203:C203"/>
    <mergeCell ref="D203:I203"/>
    <mergeCell ref="A203:A204"/>
    <mergeCell ref="J203:AC203"/>
    <mergeCell ref="B202:C202"/>
    <mergeCell ref="B201:C201"/>
    <mergeCell ref="B198:C198"/>
    <mergeCell ref="A196:A202"/>
    <mergeCell ref="B194:C194"/>
    <mergeCell ref="D194:I194"/>
    <mergeCell ref="A194:A195"/>
    <mergeCell ref="J194:AC194"/>
    <mergeCell ref="B193:C193"/>
    <mergeCell ref="B192:C192"/>
    <mergeCell ref="B189:C189"/>
    <mergeCell ref="A187:A193"/>
    <mergeCell ref="B185:C185"/>
    <mergeCell ref="D185:I185"/>
    <mergeCell ref="A185:A186"/>
    <mergeCell ref="J185:AC185"/>
    <mergeCell ref="B184:C184"/>
    <mergeCell ref="B183:C183"/>
    <mergeCell ref="B180:C180"/>
    <mergeCell ref="A178:A184"/>
    <mergeCell ref="B176:C176"/>
    <mergeCell ref="D176:I176"/>
    <mergeCell ref="A176:A177"/>
    <mergeCell ref="J176:AC176"/>
    <mergeCell ref="B175:C175"/>
    <mergeCell ref="B174:C174"/>
    <mergeCell ref="B171:C171"/>
    <mergeCell ref="A169:A175"/>
    <mergeCell ref="B167:C167"/>
    <mergeCell ref="D167:I167"/>
    <mergeCell ref="A167:A168"/>
    <mergeCell ref="J167:AC167"/>
    <mergeCell ref="B166:C166"/>
    <mergeCell ref="B165:C165"/>
    <mergeCell ref="B162:C162"/>
    <mergeCell ref="A160:A166"/>
    <mergeCell ref="B158:C158"/>
    <mergeCell ref="D158:I158"/>
    <mergeCell ref="A158:A159"/>
    <mergeCell ref="J158:AC158"/>
    <mergeCell ref="B157:C157"/>
    <mergeCell ref="B156:C156"/>
    <mergeCell ref="B153:C153"/>
    <mergeCell ref="A151:A157"/>
    <mergeCell ref="B149:C149"/>
    <mergeCell ref="D149:I149"/>
    <mergeCell ref="A149:A150"/>
    <mergeCell ref="J149:AC149"/>
    <mergeCell ref="B148:C148"/>
    <mergeCell ref="B147:C147"/>
    <mergeCell ref="B144:C144"/>
    <mergeCell ref="A142:A148"/>
    <mergeCell ref="B140:C140"/>
    <mergeCell ref="D140:I140"/>
    <mergeCell ref="A140:A141"/>
    <mergeCell ref="J140:AC140"/>
    <mergeCell ref="B139:C139"/>
    <mergeCell ref="B138:C138"/>
    <mergeCell ref="B135:C135"/>
    <mergeCell ref="A133:A139"/>
    <mergeCell ref="B131:C131"/>
    <mergeCell ref="D131:I131"/>
    <mergeCell ref="A131:A132"/>
    <mergeCell ref="J131:AC131"/>
    <mergeCell ref="B130:C130"/>
    <mergeCell ref="B129:C129"/>
    <mergeCell ref="B126:C126"/>
    <mergeCell ref="A124:A130"/>
    <mergeCell ref="B122:C122"/>
    <mergeCell ref="D122:I122"/>
    <mergeCell ref="A122:A123"/>
    <mergeCell ref="J122:AC122"/>
    <mergeCell ref="B121:C121"/>
    <mergeCell ref="B120:C120"/>
    <mergeCell ref="B117:C117"/>
    <mergeCell ref="A115:A121"/>
    <mergeCell ref="B113:C113"/>
    <mergeCell ref="D113:I113"/>
    <mergeCell ref="A113:A114"/>
    <mergeCell ref="J113:AC113"/>
    <mergeCell ref="B112:C112"/>
    <mergeCell ref="B111:C111"/>
    <mergeCell ref="A107:A112"/>
    <mergeCell ref="J105:AC105"/>
    <mergeCell ref="D105:I105"/>
    <mergeCell ref="B105:C105"/>
    <mergeCell ref="A105:A106"/>
    <mergeCell ref="A97:A98"/>
    <mergeCell ref="B97:C97"/>
    <mergeCell ref="D97:I97"/>
    <mergeCell ref="J97:AC97"/>
    <mergeCell ref="A99:A104"/>
    <mergeCell ref="B103:C103"/>
    <mergeCell ref="B104:C104"/>
    <mergeCell ref="B266:C266"/>
    <mergeCell ref="D266:I266"/>
    <mergeCell ref="A266:A267"/>
    <mergeCell ref="J266:AC266"/>
    <mergeCell ref="A268:A274"/>
    <mergeCell ref="B270:C270"/>
    <mergeCell ref="B273:C273"/>
    <mergeCell ref="B274:C274"/>
    <mergeCell ref="B275:C275"/>
    <mergeCell ref="D275:I275"/>
    <mergeCell ref="A275:A276"/>
    <mergeCell ref="J275:AC275"/>
    <mergeCell ref="A277:A283"/>
    <mergeCell ref="B279:C279"/>
    <mergeCell ref="B282:C282"/>
    <mergeCell ref="B283:C283"/>
    <mergeCell ref="B284:C284"/>
    <mergeCell ref="D284:I284"/>
    <mergeCell ref="A284:A285"/>
    <mergeCell ref="J284:AC284"/>
    <mergeCell ref="A286:A292"/>
    <mergeCell ref="B288:C288"/>
    <mergeCell ref="B291:C291"/>
    <mergeCell ref="B292:C292"/>
    <mergeCell ref="B293:C293"/>
    <mergeCell ref="D293:I293"/>
    <mergeCell ref="A293:A294"/>
    <mergeCell ref="J293:AC293"/>
    <mergeCell ref="A295:A301"/>
    <mergeCell ref="B297:C297"/>
    <mergeCell ref="B300:C300"/>
    <mergeCell ref="B301:C301"/>
    <mergeCell ref="B302:C302"/>
    <mergeCell ref="D302:I302"/>
    <mergeCell ref="A302:A303"/>
    <mergeCell ref="J302:AC302"/>
    <mergeCell ref="A304:A310"/>
    <mergeCell ref="B306:C306"/>
    <mergeCell ref="B309:C309"/>
    <mergeCell ref="B310:C310"/>
    <mergeCell ref="B311:C311"/>
    <mergeCell ref="D311:I311"/>
    <mergeCell ref="A311:A312"/>
    <mergeCell ref="J311:AC311"/>
    <mergeCell ref="A313:A319"/>
    <mergeCell ref="B315:C315"/>
    <mergeCell ref="B318:C318"/>
    <mergeCell ref="B319:C319"/>
    <mergeCell ref="B320:C320"/>
    <mergeCell ref="D320:I320"/>
    <mergeCell ref="A320:A321"/>
    <mergeCell ref="J320:AC320"/>
    <mergeCell ref="A322:A328"/>
    <mergeCell ref="B324:C324"/>
    <mergeCell ref="B327:C327"/>
    <mergeCell ref="B328:C328"/>
    <mergeCell ref="B329:C329"/>
    <mergeCell ref="D329:I329"/>
    <mergeCell ref="A329:A330"/>
    <mergeCell ref="J329:AC329"/>
    <mergeCell ref="A331:A337"/>
    <mergeCell ref="B333:C333"/>
    <mergeCell ref="B336:C336"/>
    <mergeCell ref="B337:C337"/>
    <mergeCell ref="J593:AC593"/>
    <mergeCell ref="D593:I593"/>
    <mergeCell ref="B593:C593"/>
    <mergeCell ref="A593:A594"/>
    <mergeCell ref="A595:A601"/>
    <mergeCell ref="B597:C597"/>
    <mergeCell ref="B600:C600"/>
    <mergeCell ref="B601:C601"/>
    <mergeCell ref="J1151:AC1151"/>
    <mergeCell ref="D1151:I1151"/>
    <mergeCell ref="B1151:C1151"/>
    <mergeCell ref="A1151:A1152"/>
    <mergeCell ref="B1155:C1155"/>
    <mergeCell ref="B1156:C1156"/>
    <mergeCell ref="J1216:AC1216"/>
    <mergeCell ref="D1216:I1216"/>
    <mergeCell ref="B1216:C1216"/>
    <mergeCell ref="A1216:A1217"/>
    <mergeCell ref="B1219:C1219"/>
    <mergeCell ref="B1222:C1222"/>
    <mergeCell ref="B1223:C1223"/>
    <mergeCell ref="A1218:A1223"/>
    <mergeCell ref="J1270:AC1270"/>
    <mergeCell ref="D1270:I1270"/>
    <mergeCell ref="B1270:C1270"/>
    <mergeCell ref="A1270:A1271"/>
    <mergeCell ref="A1272:A1277"/>
    <mergeCell ref="B1276:C1276"/>
    <mergeCell ref="B1277:C1277"/>
    <mergeCell ref="J1278:AC1278"/>
    <mergeCell ref="D1278:I1278"/>
    <mergeCell ref="B1278:C1278"/>
    <mergeCell ref="A1278:A1279"/>
    <mergeCell ref="A1280:A1285"/>
    <mergeCell ref="B1284:C1284"/>
    <mergeCell ref="B1285:C1285"/>
    <mergeCell ref="J1309:AC1309"/>
    <mergeCell ref="D1309:I1309"/>
    <mergeCell ref="B1309:C1309"/>
    <mergeCell ref="A1309:A1310"/>
    <mergeCell ref="A1311:A1316"/>
    <mergeCell ref="B1315:C1315"/>
    <mergeCell ref="B1316:C1316"/>
    <mergeCell ref="J1459:AC1459"/>
    <mergeCell ref="D1459:I1459"/>
    <mergeCell ref="B1459:C1459"/>
    <mergeCell ref="A1459:A1460"/>
    <mergeCell ref="A1461:A1466"/>
    <mergeCell ref="B1465:C1465"/>
    <mergeCell ref="B1466:C1466"/>
    <mergeCell ref="J1467:AC1467"/>
    <mergeCell ref="D1467:I1467"/>
    <mergeCell ref="B1467:C1467"/>
    <mergeCell ref="A1467:A1468"/>
    <mergeCell ref="A1469:A1474"/>
    <mergeCell ref="B1473:C1473"/>
    <mergeCell ref="B1474:C1474"/>
    <mergeCell ref="J1475:AC1475"/>
    <mergeCell ref="D1475:I1475"/>
    <mergeCell ref="B1475:C1475"/>
    <mergeCell ref="A1475:A1476"/>
    <mergeCell ref="A1477:A1482"/>
    <mergeCell ref="B1481:C1481"/>
    <mergeCell ref="B1482:C1482"/>
    <mergeCell ref="J1483:AC1483"/>
    <mergeCell ref="D1483:I1483"/>
    <mergeCell ref="B1483:C1483"/>
    <mergeCell ref="A1483:A1484"/>
    <mergeCell ref="A1485:A1490"/>
    <mergeCell ref="B1489:C1489"/>
    <mergeCell ref="B1490:C1490"/>
    <mergeCell ref="J1491:AC1491"/>
    <mergeCell ref="D1491:I1491"/>
    <mergeCell ref="B1491:C1491"/>
    <mergeCell ref="A1491:A1492"/>
    <mergeCell ref="A1493:A1498"/>
    <mergeCell ref="B1497:C1497"/>
    <mergeCell ref="B1498:C1498"/>
    <mergeCell ref="J1499:AC1499"/>
    <mergeCell ref="D1499:I1499"/>
    <mergeCell ref="B1499:C1499"/>
    <mergeCell ref="A1499:A1500"/>
    <mergeCell ref="A1501:A1506"/>
    <mergeCell ref="B1505:C1505"/>
    <mergeCell ref="B1506:C1506"/>
    <mergeCell ref="J1507:AC1507"/>
    <mergeCell ref="D1507:I1507"/>
    <mergeCell ref="B1507:C1507"/>
    <mergeCell ref="A1507:A1508"/>
    <mergeCell ref="A1509:A1514"/>
    <mergeCell ref="B1513:C1513"/>
    <mergeCell ref="B1514:C1514"/>
    <mergeCell ref="J1515:AC1515"/>
    <mergeCell ref="D1515:I1515"/>
    <mergeCell ref="B1515:C1515"/>
    <mergeCell ref="A1515:A1516"/>
    <mergeCell ref="A1517:A1522"/>
    <mergeCell ref="B1521:C1521"/>
    <mergeCell ref="B1522:C1522"/>
  </mergeCells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2172" t="s">
        <v>2041</v>
      </c>
      <c r="B1" s="2172" t="s">
        <v>2042</v>
      </c>
      <c r="C1" s="2172"/>
      <c r="D1" s="2173" t="s">
        <v>2043</v>
      </c>
      <c r="E1" s="2173"/>
      <c r="F1" s="2173"/>
      <c r="G1" s="2173"/>
      <c r="H1" s="2173"/>
      <c r="I1" s="2173"/>
      <c r="J1" s="2173"/>
      <c r="K1" s="2173"/>
      <c r="L1" s="2173"/>
      <c r="M1" s="2173"/>
      <c r="N1" s="2174" t="s">
        <v>2044</v>
      </c>
      <c r="O1" s="2174"/>
      <c r="P1" s="2174"/>
      <c r="Q1" s="2174"/>
      <c r="R1" s="2174"/>
      <c r="S1" s="2174"/>
      <c r="T1" s="2174"/>
      <c r="U1" s="2174"/>
      <c r="V1" s="2174"/>
      <c r="W1" s="2174"/>
      <c r="X1" s="2174"/>
      <c r="Y1" s="2174"/>
      <c r="Z1" s="2174"/>
      <c r="AA1" s="2174"/>
      <c r="AB1" s="2174"/>
      <c r="AC1" s="2174"/>
      <c r="AD1" s="2174"/>
      <c r="AE1" s="2174"/>
      <c r="AF1" s="2174"/>
      <c r="AG1" s="2174"/>
      <c r="AH1" s="2174"/>
      <c r="AI1" s="2175"/>
    </row>
    <row r="2">
      <c r="A2" s="2172"/>
      <c r="B2" s="2172" t="s">
        <v>2045</v>
      </c>
      <c r="C2" s="2172" t="s">
        <v>2046</v>
      </c>
      <c r="D2" s="2173" t="s">
        <v>2047</v>
      </c>
      <c r="E2" s="2173" t="s">
        <v>2048</v>
      </c>
      <c r="F2" s="2176" t="s">
        <v>2049</v>
      </c>
      <c r="G2" s="2177" t="s">
        <v>2050</v>
      </c>
      <c r="H2" s="2178" t="s">
        <v>2051</v>
      </c>
      <c r="I2" s="2179" t="s">
        <v>2052</v>
      </c>
      <c r="J2" s="2180" t="s">
        <v>2053</v>
      </c>
      <c r="K2" s="2180" t="s">
        <v>2054</v>
      </c>
      <c r="L2" s="2181" t="s">
        <v>2055</v>
      </c>
      <c r="M2" s="2180" t="s">
        <v>2056</v>
      </c>
      <c r="N2" s="2174" t="s">
        <v>2057</v>
      </c>
      <c r="O2" s="2182" t="s">
        <v>2058</v>
      </c>
      <c r="P2" s="2182" t="s">
        <v>2059</v>
      </c>
      <c r="Q2" s="2182" t="s">
        <v>2060</v>
      </c>
      <c r="R2" s="2182" t="s">
        <v>2061</v>
      </c>
      <c r="S2" s="2183" t="s">
        <v>2062</v>
      </c>
      <c r="T2" s="2182" t="s">
        <v>2063</v>
      </c>
      <c r="U2" s="2184" t="s">
        <v>2064</v>
      </c>
      <c r="V2" s="2174" t="s">
        <v>2065</v>
      </c>
      <c r="W2" s="2183" t="s">
        <v>2066</v>
      </c>
      <c r="X2" s="2183" t="s">
        <v>2067</v>
      </c>
      <c r="Y2" s="2183" t="s">
        <v>2068</v>
      </c>
      <c r="Z2" s="2183" t="s">
        <v>2069</v>
      </c>
      <c r="AA2" s="2183" t="s">
        <v>2070</v>
      </c>
      <c r="AB2" s="2183" t="s">
        <v>2071</v>
      </c>
      <c r="AC2" s="2183" t="s">
        <v>2072</v>
      </c>
      <c r="AD2" s="2183" t="s">
        <v>2073</v>
      </c>
      <c r="AE2" s="2185" t="s">
        <v>2074</v>
      </c>
      <c r="AF2" s="2174" t="s">
        <v>2075</v>
      </c>
      <c r="AG2" s="2175" t="s">
        <v>2076</v>
      </c>
      <c r="AH2" s="2175" t="s">
        <v>2077</v>
      </c>
      <c r="AI2" s="2175" t="s">
        <v>2078</v>
      </c>
    </row>
    <row hidden="true" r="3">
      <c r="A3" s="2186" t="s">
        <v>2079</v>
      </c>
      <c r="B3" s="2187" t="s">
        <v>2080</v>
      </c>
      <c r="C3" s="2188" t="s">
        <v>2081</v>
      </c>
      <c r="D3" s="2189">
        <f t="shared" ref="D3:D8" si="9">E3+F3</f>
      </c>
      <c r="E3" s="2190"/>
      <c r="F3" s="2190"/>
      <c r="G3" s="2191"/>
      <c r="H3" s="2191"/>
      <c r="I3" s="2192"/>
      <c r="J3" s="2193">
        <f t="shared" ref="J3:J10" si="5">I3/D3</f>
      </c>
      <c r="K3" s="2193">
        <f t="shared" ref="K3:K10" si="1">D3/G3</f>
      </c>
      <c r="L3" s="2193">
        <f t="shared" ref="L3:L10" si="12">D3/H3</f>
      </c>
      <c r="M3" s="2193">
        <f t="shared" ref="M3:M10" si="10">I3/G3</f>
      </c>
      <c r="N3" s="2194">
        <f t="shared" ref="N3:N10" si="6">D3/X3</f>
      </c>
      <c r="O3" s="2195">
        <f t="shared" ref="O3:O10" si="2">S3/W3*1</f>
      </c>
      <c r="P3" s="2195">
        <f t="shared" ref="P3:P10" si="13">X3/W3</f>
      </c>
      <c r="Q3" s="2195">
        <f t="shared" ref="Q3:Q10" si="7">Z3/W3</f>
      </c>
      <c r="R3" s="2195">
        <f t="shared" ref="R3:R10" si="3">AA3/Z3</f>
      </c>
      <c r="S3" s="2196">
        <f t="shared" ref="S3:S10" si="0">Y3/T3</f>
      </c>
      <c r="T3" s="2197"/>
      <c r="U3" s="2198"/>
      <c r="V3" s="2194">
        <f t="shared" ref="V3:V9" si="11">(D3/W3)*1000</f>
      </c>
      <c r="W3" s="2198"/>
      <c r="X3" s="2198"/>
      <c r="Y3" s="2198"/>
      <c r="Z3" s="2198"/>
      <c r="AA3" s="2198"/>
      <c r="AB3" s="2198"/>
      <c r="AC3" s="2198"/>
      <c r="AD3" s="2198"/>
      <c r="AE3" s="2199">
        <f t="shared" ref="AE3:AE10" si="8">D3/Z3</f>
      </c>
      <c r="AF3" s="2194">
        <f t="shared" ref="AF3:AF10" si="4">AI3*1000/D3</f>
      </c>
      <c r="AG3" s="2200" t="s">
        <v>2082</v>
      </c>
      <c r="AH3" s="2200" t="s">
        <v>2083</v>
      </c>
      <c r="AI3" s="2200"/>
    </row>
    <row r="4">
      <c r="A4" s="2186"/>
      <c r="B4" s="2187" t="s">
        <v>2080</v>
      </c>
      <c r="C4" s="2201" t="s">
        <v>2084</v>
      </c>
      <c r="D4" s="2189">
        <f t="shared" si="9"/>
      </c>
      <c r="E4" s="2202">
        <v>8054.47</v>
      </c>
      <c r="F4" s="2202">
        <v>2043.54</v>
      </c>
      <c r="G4" s="2203">
        <v>1</v>
      </c>
      <c r="H4" s="2203">
        <v>1</v>
      </c>
      <c r="I4" s="2204">
        <v>1647.3600000000151</v>
      </c>
      <c r="J4" s="2193">
        <f t="shared" si="5"/>
      </c>
      <c r="K4" s="2193">
        <f t="shared" si="1"/>
      </c>
      <c r="L4" s="2193">
        <f t="shared" si="12"/>
      </c>
      <c r="M4" s="2193">
        <f t="shared" si="10"/>
      </c>
      <c r="N4" s="2194">
        <f t="shared" si="6"/>
      </c>
      <c r="O4" s="2195">
        <f t="shared" si="2"/>
      </c>
      <c r="P4" s="2195">
        <f t="shared" si="13"/>
      </c>
      <c r="Q4" s="2195">
        <f t="shared" si="7"/>
      </c>
      <c r="R4" s="2195">
        <f t="shared" si="3"/>
      </c>
      <c r="S4" s="2196">
        <f t="shared" si="0"/>
      </c>
      <c r="T4" s="2197">
        <v>0.0016</v>
      </c>
      <c r="U4" s="2198">
        <v>13</v>
      </c>
      <c r="V4" s="2194">
        <f t="shared" si="11"/>
      </c>
      <c r="W4" s="2198">
        <v>949095</v>
      </c>
      <c r="X4" s="2198">
        <v>62528</v>
      </c>
      <c r="Y4" s="2198">
        <v>1165</v>
      </c>
      <c r="Z4" s="2198">
        <v>64225</v>
      </c>
      <c r="AA4" s="2198">
        <v>431</v>
      </c>
      <c r="AB4" s="2198">
        <v>211</v>
      </c>
      <c r="AC4" s="2198">
        <v>14</v>
      </c>
      <c r="AD4" s="2198">
        <v>70</v>
      </c>
      <c r="AE4" s="2199">
        <f t="shared" si="8"/>
      </c>
      <c r="AF4" s="2194">
        <f t="shared" si="4"/>
      </c>
      <c r="AG4" s="2200" t="s">
        <v>2082</v>
      </c>
      <c r="AH4" s="2200" t="s">
        <v>2083</v>
      </c>
      <c r="AI4" s="2200">
        <v>381</v>
      </c>
    </row>
    <row r="5">
      <c r="A5" s="2186"/>
      <c r="B5" s="2187" t="s">
        <v>2080</v>
      </c>
      <c r="C5" s="2205" t="s">
        <v>2085</v>
      </c>
      <c r="D5" s="2189">
        <f t="shared" si="9"/>
      </c>
      <c r="E5" s="2202">
        <v>1434.52</v>
      </c>
      <c r="F5" s="2202">
        <v>2217.56</v>
      </c>
      <c r="G5" s="2203">
        <v>7</v>
      </c>
      <c r="H5" s="2203">
        <v>4</v>
      </c>
      <c r="I5" s="2204">
        <v>15707.459999999992</v>
      </c>
      <c r="J5" s="2193">
        <f t="shared" si="5"/>
      </c>
      <c r="K5" s="2193">
        <f t="shared" si="1"/>
      </c>
      <c r="L5" s="2193">
        <f t="shared" si="12"/>
      </c>
      <c r="M5" s="2193">
        <f t="shared" si="10"/>
      </c>
      <c r="N5" s="2194">
        <f t="shared" si="6"/>
      </c>
      <c r="O5" s="2195">
        <f t="shared" si="2"/>
      </c>
      <c r="P5" s="2195">
        <f t="shared" si="13"/>
      </c>
      <c r="Q5" s="2195">
        <f t="shared" si="7"/>
      </c>
      <c r="R5" s="2195">
        <f t="shared" si="3"/>
      </c>
      <c r="S5" s="2196">
        <f t="shared" si="0"/>
      </c>
      <c r="T5" s="2197">
        <v>0.0144</v>
      </c>
      <c r="U5" s="2198">
        <v>15</v>
      </c>
      <c r="V5" s="2194">
        <f t="shared" si="11"/>
      </c>
      <c r="W5" s="2198">
        <v>49037</v>
      </c>
      <c r="X5" s="2198">
        <v>765</v>
      </c>
      <c r="Y5" s="2198">
        <v>172</v>
      </c>
      <c r="Z5" s="2198">
        <v>782</v>
      </c>
      <c r="AA5" s="2198">
        <v>59</v>
      </c>
      <c r="AB5" s="2198">
        <v>14</v>
      </c>
      <c r="AC5" s="2198">
        <v>0</v>
      </c>
      <c r="AD5" s="2198">
        <v>49</v>
      </c>
      <c r="AE5" s="2199">
        <f t="shared" si="8"/>
      </c>
      <c r="AF5" s="2194">
        <f t="shared" si="4"/>
      </c>
      <c r="AG5" s="2200" t="s">
        <v>2082</v>
      </c>
      <c r="AH5" s="2200" t="s">
        <v>2083</v>
      </c>
      <c r="AI5" s="2200">
        <v>29</v>
      </c>
    </row>
    <row r="6">
      <c r="A6" s="2186"/>
      <c r="B6" s="2187" t="s">
        <v>2080</v>
      </c>
      <c r="C6" s="2205" t="s">
        <v>2086</v>
      </c>
      <c r="D6" s="2189">
        <f t="shared" si="9"/>
      </c>
      <c r="E6" s="2202">
        <v>1115.07</v>
      </c>
      <c r="F6" s="2202">
        <v>2182.44</v>
      </c>
      <c r="G6" s="2203">
        <v>2</v>
      </c>
      <c r="H6" s="2203">
        <v>1</v>
      </c>
      <c r="I6" s="2204">
        <v>5096.520000000019</v>
      </c>
      <c r="J6" s="2193">
        <f t="shared" si="5"/>
      </c>
      <c r="K6" s="2193">
        <f t="shared" si="1"/>
      </c>
      <c r="L6" s="2193">
        <f t="shared" si="12"/>
      </c>
      <c r="M6" s="2193">
        <f t="shared" si="10"/>
      </c>
      <c r="N6" s="2194">
        <f t="shared" si="6"/>
      </c>
      <c r="O6" s="2195">
        <f t="shared" si="2"/>
      </c>
      <c r="P6" s="2195">
        <f t="shared" si="13"/>
      </c>
      <c r="Q6" s="2195">
        <f t="shared" si="7"/>
      </c>
      <c r="R6" s="2195">
        <f t="shared" si="3"/>
      </c>
      <c r="S6" s="2196">
        <f t="shared" si="0"/>
      </c>
      <c r="T6" s="2197">
        <v>0.0117</v>
      </c>
      <c r="U6" s="2198">
        <v>16</v>
      </c>
      <c r="V6" s="2194">
        <f t="shared" si="11"/>
      </c>
      <c r="W6" s="2198">
        <v>48056</v>
      </c>
      <c r="X6" s="2198">
        <v>565</v>
      </c>
      <c r="Y6" s="2198">
        <v>140</v>
      </c>
      <c r="Z6" s="2198">
        <v>601</v>
      </c>
      <c r="AA6" s="2198">
        <v>38</v>
      </c>
      <c r="AB6" s="2198">
        <v>4</v>
      </c>
      <c r="AC6" s="2198">
        <v>1</v>
      </c>
      <c r="AD6" s="2198">
        <v>36</v>
      </c>
      <c r="AE6" s="2199">
        <f t="shared" si="8"/>
      </c>
      <c r="AF6" s="2194">
        <f t="shared" si="4"/>
      </c>
      <c r="AG6" s="2200" t="s">
        <v>2082</v>
      </c>
      <c r="AH6" s="2200" t="s">
        <v>2083</v>
      </c>
      <c r="AI6" s="2200">
        <v>16</v>
      </c>
    </row>
    <row r="7">
      <c r="A7" s="2186"/>
      <c r="B7" s="2187" t="s">
        <v>2080</v>
      </c>
      <c r="C7" s="2205" t="s">
        <v>2087</v>
      </c>
      <c r="D7" s="2189">
        <f t="shared" si="9"/>
      </c>
      <c r="E7" s="2202">
        <v>1111.5</v>
      </c>
      <c r="F7" s="2202">
        <v>3041.79</v>
      </c>
      <c r="G7" s="2203">
        <v>1</v>
      </c>
      <c r="H7" s="2203">
        <v>0</v>
      </c>
      <c r="I7" s="2204">
        <v>1497.4499999999825</v>
      </c>
      <c r="J7" s="2193">
        <f t="shared" si="5"/>
      </c>
      <c r="K7" s="2193">
        <f t="shared" si="1"/>
      </c>
      <c r="L7" s="2193">
        <f t="shared" si="12"/>
      </c>
      <c r="M7" s="2193">
        <f t="shared" si="10"/>
      </c>
      <c r="N7" s="2194">
        <f t="shared" si="6"/>
      </c>
      <c r="O7" s="2195">
        <f t="shared" si="2"/>
      </c>
      <c r="P7" s="2195">
        <f t="shared" si="13"/>
      </c>
      <c r="Q7" s="2195">
        <f t="shared" si="7"/>
      </c>
      <c r="R7" s="2195">
        <f t="shared" si="3"/>
      </c>
      <c r="S7" s="2196">
        <f t="shared" si="0"/>
      </c>
      <c r="T7" s="2206">
        <v>0.0166</v>
      </c>
      <c r="U7" s="2207">
        <v>16</v>
      </c>
      <c r="V7" s="2194">
        <f t="shared" si="11"/>
      </c>
      <c r="W7" s="2207">
        <v>62389</v>
      </c>
      <c r="X7" s="2207">
        <v>1270</v>
      </c>
      <c r="Y7" s="2207">
        <v>244</v>
      </c>
      <c r="Z7" s="2207">
        <v>1361</v>
      </c>
      <c r="AA7" s="2207">
        <v>70</v>
      </c>
      <c r="AB7" s="2207">
        <v>10</v>
      </c>
      <c r="AC7" s="2207">
        <v>2</v>
      </c>
      <c r="AD7" s="2207">
        <v>82</v>
      </c>
      <c r="AE7" s="2199">
        <f t="shared" si="8"/>
      </c>
      <c r="AF7" s="2194">
        <f t="shared" si="4"/>
      </c>
      <c r="AG7" s="2200" t="s">
        <v>2082</v>
      </c>
      <c r="AH7" s="2200" t="s">
        <v>2083</v>
      </c>
      <c r="AI7" s="2208">
        <v>27</v>
      </c>
    </row>
    <row r="8">
      <c r="A8" s="2186"/>
      <c r="B8" s="2187" t="s">
        <v>2080</v>
      </c>
      <c r="C8" s="2205" t="s">
        <v>2088</v>
      </c>
      <c r="D8" s="2189">
        <f t="shared" si="9"/>
      </c>
      <c r="E8" s="2202"/>
      <c r="F8" s="2202"/>
      <c r="G8" s="2209"/>
      <c r="H8" s="2209"/>
      <c r="I8" s="2210"/>
      <c r="J8" s="2193">
        <f t="shared" si="5"/>
      </c>
      <c r="K8" s="2193">
        <f t="shared" si="1"/>
      </c>
      <c r="L8" s="2193">
        <f t="shared" si="12"/>
      </c>
      <c r="M8" s="2193">
        <f t="shared" si="10"/>
      </c>
      <c r="N8" s="2194">
        <f t="shared" si="6"/>
      </c>
      <c r="O8" s="2195">
        <f t="shared" si="2"/>
      </c>
      <c r="P8" s="2195">
        <f t="shared" si="13"/>
      </c>
      <c r="Q8" s="2195">
        <f t="shared" si="7"/>
      </c>
      <c r="R8" s="2195">
        <f t="shared" si="3"/>
      </c>
      <c r="S8" s="2196">
        <f t="shared" si="0"/>
      </c>
      <c r="T8" s="2197"/>
      <c r="U8" s="2198"/>
      <c r="V8" s="2194">
        <f t="shared" si="11"/>
      </c>
      <c r="W8" s="2198"/>
      <c r="X8" s="2198"/>
      <c r="Y8" s="2198"/>
      <c r="Z8" s="2198"/>
      <c r="AA8" s="2198"/>
      <c r="AB8" s="2198"/>
      <c r="AC8" s="2198"/>
      <c r="AD8" s="2198"/>
      <c r="AE8" s="2199">
        <f t="shared" si="8"/>
      </c>
      <c r="AF8" s="2194">
        <f t="shared" si="4"/>
      </c>
      <c r="AG8" s="2200" t="s">
        <v>2082</v>
      </c>
      <c r="AH8" s="2200" t="s">
        <v>2083</v>
      </c>
      <c r="AI8" s="2200"/>
    </row>
    <row r="9">
      <c r="A9" s="2186"/>
      <c r="B9" s="2211" t="s">
        <v>2089</v>
      </c>
      <c r="C9" s="2211"/>
      <c r="D9" s="2212">
        <f>SUM(D4:D8)</f>
      </c>
      <c r="E9" s="2212">
        <f>SUM(E4:E8)</f>
      </c>
      <c r="F9" s="2212">
        <f>SUM(F4:F8)</f>
      </c>
      <c r="G9" s="2212">
        <f>SUM(G4:G8)</f>
      </c>
      <c r="H9" s="2212">
        <f>SUM(H4:H8)</f>
      </c>
      <c r="I9" s="2212">
        <f>SUM(I4:I8)</f>
      </c>
      <c r="J9" s="2213">
        <f t="shared" si="5"/>
      </c>
      <c r="K9" s="2213">
        <f t="shared" si="1"/>
      </c>
      <c r="L9" s="2214">
        <f t="shared" si="12"/>
      </c>
      <c r="M9" s="2213">
        <f t="shared" si="10"/>
      </c>
      <c r="N9" s="2213">
        <f t="shared" si="6"/>
      </c>
      <c r="O9" s="2215">
        <f t="shared" si="2"/>
      </c>
      <c r="P9" s="2215">
        <f t="shared" si="13"/>
      </c>
      <c r="Q9" s="2215">
        <f t="shared" si="7"/>
      </c>
      <c r="R9" s="2215">
        <f t="shared" si="3"/>
      </c>
      <c r="S9" s="2216">
        <f t="shared" si="0"/>
      </c>
      <c r="T9" s="2215">
        <f>AVERAGE(T4:T8)</f>
      </c>
      <c r="U9" s="2217">
        <f>AVERAGE(U4:U8)</f>
      </c>
      <c r="V9" s="2218">
        <f t="shared" si="11"/>
      </c>
      <c r="W9" s="2212">
        <f>SUM(W4:W8)</f>
      </c>
      <c r="X9" s="2212">
        <f>SUM(X4:X8)</f>
      </c>
      <c r="Y9" s="2212">
        <f>SUM(Y4:Y8)</f>
      </c>
      <c r="Z9" s="2212">
        <f>SUM(Z4:Z8)</f>
      </c>
      <c r="AA9" s="2212">
        <f>SUM(AA4:AA8)</f>
      </c>
      <c r="AB9" s="2212">
        <f>SUM(AB4:AB8)</f>
      </c>
      <c r="AC9" s="2212">
        <f>SUM(AC4:AC8)</f>
      </c>
      <c r="AD9" s="2212">
        <f>SUM(AD4:AD8)</f>
      </c>
      <c r="AE9" s="2213">
        <f t="shared" si="8"/>
      </c>
      <c r="AF9" s="2219">
        <f t="shared" si="4"/>
      </c>
      <c r="AG9" s="2220"/>
      <c r="AH9" s="2220"/>
      <c r="AI9" s="2212">
        <f>SUM(AI3:AI8)</f>
      </c>
    </row>
    <row r="10">
      <c r="A10" s="2186"/>
      <c r="B10" s="2221" t="s">
        <v>2090</v>
      </c>
      <c r="C10" s="2221"/>
      <c r="D10" s="2222">
        <f>D9</f>
      </c>
      <c r="E10" s="2222">
        <f>E9</f>
      </c>
      <c r="F10" s="2222">
        <f>F9</f>
      </c>
      <c r="G10" s="2222">
        <f>G9</f>
      </c>
      <c r="H10" s="2222">
        <f>H9</f>
      </c>
      <c r="I10" s="2222">
        <f>I9</f>
      </c>
      <c r="J10" s="2223">
        <f t="shared" si="5"/>
      </c>
      <c r="K10" s="2223">
        <f t="shared" si="1"/>
      </c>
      <c r="L10" s="2223">
        <f t="shared" si="12"/>
      </c>
      <c r="M10" s="2223">
        <f t="shared" si="10"/>
      </c>
      <c r="N10" s="2223">
        <f t="shared" si="6"/>
      </c>
      <c r="O10" s="2224">
        <f t="shared" si="2"/>
      </c>
      <c r="P10" s="2224">
        <f t="shared" si="13"/>
      </c>
      <c r="Q10" s="2224">
        <f t="shared" si="7"/>
      </c>
      <c r="R10" s="2224">
        <f t="shared" si="3"/>
      </c>
      <c r="S10" s="2225">
        <f t="shared" si="0"/>
      </c>
      <c r="T10" s="2223">
        <f>T9</f>
      </c>
      <c r="U10" s="2223">
        <f>U9</f>
      </c>
      <c r="V10" s="2223">
        <f>(U9:S7+U9:S7+V9+V2)/4</f>
      </c>
      <c r="W10" s="2222">
        <f>W9</f>
      </c>
      <c r="X10" s="2222">
        <f>X9</f>
      </c>
      <c r="Y10" s="2222">
        <f>Y9</f>
      </c>
      <c r="Z10" s="2222">
        <f>Z9</f>
      </c>
      <c r="AA10" s="2222">
        <f>AA9</f>
      </c>
      <c r="AB10" s="2222">
        <f>AB9</f>
      </c>
      <c r="AC10" s="2222">
        <f>AC9</f>
      </c>
      <c r="AD10" s="2222">
        <f>AD9</f>
      </c>
      <c r="AE10" s="2223">
        <f t="shared" si="8"/>
      </c>
      <c r="AF10" s="2226">
        <f t="shared" si="4"/>
      </c>
      <c r="AG10" s="2227"/>
      <c r="AH10" s="2227"/>
      <c r="AI10" s="2222">
        <f>AI9</f>
      </c>
    </row>
  </sheetData>
  <mergeCells>
    <mergeCell ref="B10:C10"/>
    <mergeCell ref="B9:C9"/>
    <mergeCell ref="A3:A10"/>
    <mergeCell ref="A1:A2"/>
    <mergeCell ref="N1:AH1"/>
    <mergeCell ref="D1:M1"/>
    <mergeCell ref="B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